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600"/>
  </bookViews>
  <sheets>
    <sheet name="农化拟报废设备28项" sheetId="3" r:id="rId1"/>
    <sheet name="固台账20260430" sheetId="7" state="hidden" r:id="rId2"/>
    <sheet name="刘伟4.7原表 2025.1.9核" sheetId="2" state="hidden" r:id="rId3"/>
  </sheets>
  <externalReferences>
    <externalReference r:id="rId4"/>
  </externalReferences>
  <definedNames>
    <definedName name="_xlnm._FilterDatabase" localSheetId="1" hidden="1">固台账20260430!$A$9:$BG$4594</definedName>
    <definedName name="_xlnm.Print_Area" localSheetId="0">农化拟报废设备28项!$A$1:$AD$38</definedName>
    <definedName name="_xlnm.Print_Titles" localSheetId="0">农化拟报废设备28项!$1:$4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JXQ</author>
  </authors>
  <commentList>
    <comment ref="J3" authorId="0">
      <text>
        <r>
          <rPr>
            <b/>
            <sz val="9"/>
            <color indexed="10"/>
            <rFont val="宋体"/>
            <charset val="134"/>
          </rPr>
          <t>日期的格式要求:</t>
        </r>
        <r>
          <rPr>
            <sz val="9"/>
            <rFont val="宋体"/>
            <charset val="134"/>
          </rPr>
          <t xml:space="preserve">
例：2004年2月,应输入2004.02,如无法确定具体月份,应默认为是1月输入。</t>
        </r>
      </text>
    </comment>
    <comment ref="K3" authorId="0">
      <text>
        <r>
          <rPr>
            <b/>
            <sz val="9"/>
            <color indexed="10"/>
            <rFont val="宋体"/>
            <charset val="134"/>
          </rPr>
          <t>日期的格式要求:</t>
        </r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例：2004年2月,应输入2004.02,如无法确定具体月份,应默认为是1月输入。
</t>
        </r>
      </text>
    </comment>
  </commentList>
</comments>
</file>

<file path=xl/comments2.xml><?xml version="1.0" encoding="utf-8"?>
<comments xmlns="http://schemas.openxmlformats.org/spreadsheetml/2006/main">
  <authors>
    <author>JXQ</author>
  </authors>
  <commentList>
    <comment ref="I4" authorId="0">
      <text>
        <r>
          <rPr>
            <b/>
            <sz val="9"/>
            <color indexed="10"/>
            <rFont val="宋体"/>
            <charset val="134"/>
          </rPr>
          <t>日期的格式要求:</t>
        </r>
        <r>
          <rPr>
            <sz val="9"/>
            <rFont val="宋体"/>
            <charset val="134"/>
          </rPr>
          <t xml:space="preserve">
例：2004年2月,应输入2004.02,如无法确定具体月份,应默认为是1月输入。</t>
        </r>
      </text>
    </comment>
    <comment ref="J4" authorId="0">
      <text>
        <r>
          <rPr>
            <b/>
            <sz val="9"/>
            <color indexed="10"/>
            <rFont val="宋体"/>
            <charset val="134"/>
          </rPr>
          <t>日期的格式要求:</t>
        </r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例：2004年2月,应输入2004.02,如无法确定具体月份,应默认为是1月输入。
</t>
        </r>
      </text>
    </comment>
  </commentList>
</comments>
</file>

<file path=xl/sharedStrings.xml><?xml version="1.0" encoding="utf-8"?>
<sst xmlns="http://schemas.openxmlformats.org/spreadsheetml/2006/main" count="144126" uniqueCount="19729">
  <si>
    <t>丰乐农化 固定资产（设备）报废申请表</t>
  </si>
  <si>
    <t>新系统</t>
  </si>
  <si>
    <t>日期：2026.4.30</t>
  </si>
  <si>
    <t>金额单位：人民币元</t>
  </si>
  <si>
    <t>序号</t>
  </si>
  <si>
    <t>设备编号</t>
  </si>
  <si>
    <t>固定资产编码</t>
  </si>
  <si>
    <t>设备名称</t>
  </si>
  <si>
    <t>规格型号</t>
  </si>
  <si>
    <t>使用单位</t>
  </si>
  <si>
    <t>生产厂家</t>
  </si>
  <si>
    <r>
      <rPr>
        <b/>
        <sz val="10"/>
        <rFont val="宋体"/>
        <charset val="134"/>
      </rPr>
      <t>计量</t>
    </r>
    <r>
      <rPr>
        <b/>
        <sz val="10"/>
        <rFont val="Arial Narrow"/>
        <charset val="134"/>
      </rPr>
      <t xml:space="preserve">   </t>
    </r>
    <r>
      <rPr>
        <b/>
        <sz val="10"/>
        <rFont val="宋体"/>
        <charset val="134"/>
      </rPr>
      <t>单位</t>
    </r>
  </si>
  <si>
    <t>数量</t>
  </si>
  <si>
    <t>购置日期</t>
  </si>
  <si>
    <t>启用日期</t>
  </si>
  <si>
    <t>审计前账面值</t>
  </si>
  <si>
    <t>审计调整</t>
  </si>
  <si>
    <t>账面金额</t>
  </si>
  <si>
    <t>评估价值</t>
  </si>
  <si>
    <r>
      <rPr>
        <b/>
        <sz val="10"/>
        <rFont val="宋体"/>
        <charset val="134"/>
      </rPr>
      <t>增值率</t>
    </r>
    <r>
      <rPr>
        <b/>
        <sz val="10"/>
        <rFont val="Arial Narrow"/>
        <charset val="134"/>
      </rPr>
      <t>%</t>
    </r>
  </si>
  <si>
    <r>
      <rPr>
        <b/>
        <sz val="10"/>
        <rFont val="宋体"/>
        <charset val="134"/>
      </rPr>
      <t>备</t>
    </r>
    <r>
      <rPr>
        <b/>
        <sz val="10"/>
        <rFont val="Arial Narrow"/>
        <charset val="134"/>
      </rPr>
      <t xml:space="preserve">  </t>
    </r>
    <r>
      <rPr>
        <b/>
        <sz val="10"/>
        <rFont val="宋体"/>
        <charset val="134"/>
      </rPr>
      <t>注</t>
    </r>
  </si>
  <si>
    <t>资产状态</t>
  </si>
  <si>
    <t>使用寿命</t>
  </si>
  <si>
    <t>会计折旧年限</t>
  </si>
  <si>
    <t>账面原值</t>
  </si>
  <si>
    <t>账面净值</t>
  </si>
  <si>
    <t>累计折旧</t>
  </si>
  <si>
    <t>账面净值20260430</t>
  </si>
  <si>
    <t>累计减值准备</t>
  </si>
  <si>
    <t>实际数量</t>
  </si>
  <si>
    <t>重置全价</t>
  </si>
  <si>
    <r>
      <rPr>
        <b/>
        <sz val="10"/>
        <rFont val="宋体"/>
        <charset val="134"/>
      </rPr>
      <t>成新率</t>
    </r>
    <r>
      <rPr>
        <b/>
        <sz val="10"/>
        <rFont val="Arial Narrow"/>
        <charset val="134"/>
      </rPr>
      <t>%</t>
    </r>
  </si>
  <si>
    <t>固定资产类别</t>
  </si>
  <si>
    <t>U8号</t>
  </si>
  <si>
    <t>固定资产名称</t>
  </si>
  <si>
    <t>固定资产规格</t>
  </si>
  <si>
    <t>开始使用日期</t>
  </si>
  <si>
    <t>本币原值</t>
  </si>
  <si>
    <t>本币净残值</t>
  </si>
  <si>
    <t>本币本年折旧</t>
  </si>
  <si>
    <t>本币累计折旧</t>
  </si>
  <si>
    <t>本币本年减值</t>
  </si>
  <si>
    <t>本币累计减值</t>
  </si>
  <si>
    <t>本币账面净值</t>
  </si>
  <si>
    <t>本币账面价值</t>
  </si>
  <si>
    <t>管理部门</t>
  </si>
  <si>
    <t>供应商</t>
  </si>
  <si>
    <t>031400029</t>
  </si>
  <si>
    <t>01042601230000063884</t>
  </si>
  <si>
    <t>砂磨分散多用金</t>
  </si>
  <si>
    <t>SFG-400</t>
  </si>
  <si>
    <t>研发中心</t>
  </si>
  <si>
    <t>上海现代环境工程</t>
  </si>
  <si>
    <t>台</t>
  </si>
  <si>
    <t>1</t>
  </si>
  <si>
    <t>2016-12-07</t>
  </si>
  <si>
    <t>031400030</t>
  </si>
  <si>
    <t>01042601230000063890</t>
  </si>
  <si>
    <t>031000177</t>
  </si>
  <si>
    <t>01042601230000062196</t>
  </si>
  <si>
    <t>智能光照培养箱</t>
  </si>
  <si>
    <t>GZP-250A</t>
  </si>
  <si>
    <t>肥东制剂分厂</t>
  </si>
  <si>
    <t>南京恒裕电子仪器厂</t>
  </si>
  <si>
    <t>2012-06-30</t>
  </si>
  <si>
    <t>031400025</t>
  </si>
  <si>
    <t>01042601230000063529</t>
  </si>
  <si>
    <t>0.5H卧式砂磨机一台</t>
  </si>
  <si>
    <t>RT-0.5H</t>
  </si>
  <si>
    <t>上海儒特机电设备</t>
  </si>
  <si>
    <t>2015-12-11</t>
  </si>
  <si>
    <t>031800018</t>
  </si>
  <si>
    <t>01042601230000063891</t>
  </si>
  <si>
    <t>工业用螺杆冷水机组及附件</t>
  </si>
  <si>
    <t>ICW100</t>
  </si>
  <si>
    <t>南京久鼎制冷空调设备</t>
  </si>
  <si>
    <t>2016-12-12</t>
  </si>
  <si>
    <t>031000224-4</t>
  </si>
  <si>
    <t>01042604270000000384</t>
  </si>
  <si>
    <t>直列式灌装机</t>
  </si>
  <si>
    <t>CDP-16B</t>
  </si>
  <si>
    <t>江苏金旺包装科技涌现公司</t>
  </si>
  <si>
    <t>2012-10-31</t>
  </si>
  <si>
    <t>（原卡拆分4张-04）</t>
  </si>
  <si>
    <t>031000257</t>
  </si>
  <si>
    <t>01042601230000062432</t>
  </si>
  <si>
    <t>剂型液剂包装自动线</t>
  </si>
  <si>
    <t>KZP.ZXT-2A</t>
  </si>
  <si>
    <t>杭州永创</t>
  </si>
  <si>
    <t>2012-12-29</t>
  </si>
  <si>
    <t>031022737</t>
  </si>
  <si>
    <t>01042601230000061668</t>
  </si>
  <si>
    <t>电动隔膜泵</t>
  </si>
  <si>
    <t>DYB-65</t>
  </si>
  <si>
    <t>上海华工</t>
  </si>
  <si>
    <t>2019-05-31</t>
  </si>
  <si>
    <t>031000226-7</t>
  </si>
  <si>
    <t>01042604270000000392</t>
  </si>
  <si>
    <t>全自动上盖机</t>
  </si>
  <si>
    <t>SGJ-2</t>
  </si>
  <si>
    <t>晨光轻工机械</t>
  </si>
  <si>
    <t>（原卡拆分8张-07）</t>
  </si>
  <si>
    <t>031000226-8</t>
  </si>
  <si>
    <t>01042604270000000393</t>
  </si>
  <si>
    <t>（原卡拆分8张-08）</t>
  </si>
  <si>
    <t>031000167-1</t>
  </si>
  <si>
    <t>01042604270000000394</t>
  </si>
  <si>
    <t>上料机</t>
  </si>
  <si>
    <t>2010-05-20</t>
  </si>
  <si>
    <t>（原卡拆分3张-01）</t>
  </si>
  <si>
    <t>031000167-2</t>
  </si>
  <si>
    <t>01042604270000000395</t>
  </si>
  <si>
    <t>（原卡拆分3张-02）</t>
  </si>
  <si>
    <t>031000167-3</t>
  </si>
  <si>
    <t>01042604270000000396</t>
  </si>
  <si>
    <t>（原卡拆分3张-03）</t>
  </si>
  <si>
    <t>031900042</t>
  </si>
  <si>
    <t>01042601230000062958</t>
  </si>
  <si>
    <t>苯磺隆颗粒剂成套连续化生产装置--负压上料机</t>
  </si>
  <si>
    <t>江阴市昌盛药化机械</t>
  </si>
  <si>
    <t>2017-10-12</t>
  </si>
  <si>
    <t>031900044</t>
  </si>
  <si>
    <t>01042601230000062969</t>
  </si>
  <si>
    <t>苯磺隆颗粒剂成套连续化生产装置--料仓</t>
  </si>
  <si>
    <t>200L</t>
  </si>
  <si>
    <t>031900050</t>
  </si>
  <si>
    <t>01042601230000063051</t>
  </si>
  <si>
    <t>苯磺隆颗粒剂成套连续化生产装置--旋转造粒机</t>
  </si>
  <si>
    <t>XZL-300</t>
  </si>
  <si>
    <t>031900051</t>
  </si>
  <si>
    <t>01042601230000063056</t>
  </si>
  <si>
    <t>031022746</t>
  </si>
  <si>
    <t>01042601230000061857</t>
  </si>
  <si>
    <t>活性碳箱</t>
  </si>
  <si>
    <t>处理风量10000</t>
  </si>
  <si>
    <t>合肥佳丰风机有限公司</t>
  </si>
  <si>
    <t>2019-08-27</t>
  </si>
  <si>
    <t>锈蚀损坏</t>
  </si>
  <si>
    <t>031022782</t>
  </si>
  <si>
    <t>01042601230000062849</t>
  </si>
  <si>
    <t>风量2000M3/H</t>
  </si>
  <si>
    <t>合肥佳丰风机公司</t>
  </si>
  <si>
    <t>2019-11-29</t>
  </si>
  <si>
    <t>031022855</t>
  </si>
  <si>
    <t>01042601230000064422</t>
  </si>
  <si>
    <t>蒸汽发生器</t>
  </si>
  <si>
    <t>24KW</t>
  </si>
  <si>
    <t>上海庞泊包装科技</t>
  </si>
  <si>
    <t>2020-06-19</t>
  </si>
  <si>
    <t>031900070</t>
  </si>
  <si>
    <t>01042601230000063879</t>
  </si>
  <si>
    <t>草甘膦颗粒剂成套连续化生产装置--挤压造料机</t>
  </si>
  <si>
    <t>SET-140</t>
  </si>
  <si>
    <t>江阴市昌盛药化机械公</t>
  </si>
  <si>
    <t>2018-01-31</t>
  </si>
  <si>
    <t>物料腐蚀磨损</t>
  </si>
  <si>
    <t>030800022</t>
  </si>
  <si>
    <t>01042601230000061413</t>
  </si>
  <si>
    <t>氟塑料离心泵</t>
  </si>
  <si>
    <t>50FSB-25</t>
  </si>
  <si>
    <t>肥东合成分厂</t>
  </si>
  <si>
    <t>安徽卧龙</t>
  </si>
  <si>
    <t>2007-12-30</t>
  </si>
  <si>
    <t>030800298</t>
  </si>
  <si>
    <t>01042601230000064731</t>
  </si>
  <si>
    <t>液氯汽化器</t>
  </si>
  <si>
    <t>F=2.5㎡</t>
  </si>
  <si>
    <t>江苏新世纪民生化工设备有限公司</t>
  </si>
  <si>
    <t>2020-10-27</t>
  </si>
  <si>
    <t>腐蚀损坏</t>
  </si>
  <si>
    <t>032500336</t>
  </si>
  <si>
    <t>01042601230000062134</t>
  </si>
  <si>
    <t>玻璃钢风机</t>
  </si>
  <si>
    <t>FRP472-5A、5000m3/h</t>
  </si>
  <si>
    <t>宜兴市昌明玻璃钢厂</t>
  </si>
  <si>
    <t>2023-04-24</t>
  </si>
  <si>
    <t>酸碱腐蚀损坏</t>
  </si>
  <si>
    <t>032500316</t>
  </si>
  <si>
    <t>01042601230000061683</t>
  </si>
  <si>
    <t>2022-05-09</t>
  </si>
  <si>
    <t>032400069</t>
  </si>
  <si>
    <t>01042601230000062310</t>
  </si>
  <si>
    <t>活性炭吸附箱</t>
  </si>
  <si>
    <t>5000m3/h</t>
  </si>
  <si>
    <t>合肥展英环境科技有限公司</t>
  </si>
  <si>
    <t>2023-10-18</t>
  </si>
  <si>
    <t>030200146</t>
  </si>
  <si>
    <t>01042601230000061298</t>
  </si>
  <si>
    <t>BF4-72-3.6A、3120-6070m3/h、1627-980Pa、</t>
  </si>
  <si>
    <t>浙江天宏风机公司</t>
  </si>
  <si>
    <t>2019-02-28</t>
  </si>
  <si>
    <t>030800354</t>
  </si>
  <si>
    <t>01042601230000064844</t>
  </si>
  <si>
    <t>HT-5A-A、3000Pa、2000m3/h</t>
  </si>
  <si>
    <t>2021-02-08</t>
  </si>
  <si>
    <r>
      <rPr>
        <b/>
        <sz val="10"/>
        <rFont val="宋体"/>
        <charset val="134"/>
      </rPr>
      <t>小</t>
    </r>
    <r>
      <rPr>
        <b/>
        <sz val="10"/>
        <rFont val="Arial Narrow"/>
        <charset val="134"/>
      </rPr>
      <t xml:space="preserve">    </t>
    </r>
    <r>
      <rPr>
        <b/>
        <sz val="10"/>
        <rFont val="宋体"/>
        <charset val="134"/>
      </rPr>
      <t>计</t>
    </r>
  </si>
  <si>
    <t>减：机器设备减值准备</t>
  </si>
  <si>
    <r>
      <rPr>
        <b/>
        <sz val="10"/>
        <rFont val="宋体"/>
        <charset val="134"/>
      </rPr>
      <t>合</t>
    </r>
    <r>
      <rPr>
        <b/>
        <sz val="10"/>
        <rFont val="Arial Narrow"/>
        <charset val="134"/>
      </rPr>
      <t xml:space="preserve">    </t>
    </r>
    <r>
      <rPr>
        <b/>
        <sz val="10"/>
        <rFont val="宋体"/>
        <charset val="134"/>
      </rPr>
      <t>计</t>
    </r>
  </si>
  <si>
    <t>备注：农化20260430账面上固定资产减值准备余额1339800.09元（其中“固定资产减值准备-机器设备”账面余额505332.51元）</t>
  </si>
  <si>
    <t>经办人签字：</t>
  </si>
  <si>
    <t>财务部签字：</t>
  </si>
  <si>
    <t>资产管理负责人签字：</t>
  </si>
  <si>
    <t>会计主体</t>
  </si>
  <si>
    <t>安徽丰乐农化有限责任公司</t>
  </si>
  <si>
    <t>本位币</t>
  </si>
  <si>
    <t>本币</t>
  </si>
  <si>
    <t>账簿</t>
  </si>
  <si>
    <t>安徽丰乐农化有限责任公司-国投集团基准账簿</t>
  </si>
  <si>
    <t>会计期间</t>
  </si>
  <si>
    <t>2026-04</t>
  </si>
  <si>
    <t>固定资产类别级次</t>
  </si>
  <si>
    <t>1 至 10</t>
  </si>
  <si>
    <t>固定资产.办公设备.电脑设备,固定资产.办公设备.办公家具,固定资产.办公设备.办公设备*,固定资产.办公设备.其他,固定资产.运输工具,固定资产.房屋建筑物,固定资产.机器设备,固定资产.其他</t>
  </si>
  <si>
    <t>是否展示分配信息</t>
  </si>
  <si>
    <t>否</t>
  </si>
  <si>
    <t>固定资产台账</t>
  </si>
  <si>
    <t>后加</t>
  </si>
  <si>
    <t>规格</t>
  </si>
  <si>
    <t>型号</t>
  </si>
  <si>
    <t>标签号</t>
  </si>
  <si>
    <t>增加方式</t>
  </si>
  <si>
    <t>减少方式</t>
  </si>
  <si>
    <t>折旧方法</t>
  </si>
  <si>
    <t>税收加速折旧</t>
  </si>
  <si>
    <t>计量单位</t>
  </si>
  <si>
    <t>位置</t>
  </si>
  <si>
    <t>存放地点</t>
  </si>
  <si>
    <t>使用状态</t>
  </si>
  <si>
    <t>减值单元</t>
  </si>
  <si>
    <t>处置日期</t>
  </si>
  <si>
    <t>管理成本中心</t>
  </si>
  <si>
    <t>管理利润中心</t>
  </si>
  <si>
    <t>使用人</t>
  </si>
  <si>
    <t>处置状态</t>
  </si>
  <si>
    <t>折旧状态</t>
  </si>
  <si>
    <t>建卡日期</t>
  </si>
  <si>
    <t>是否期初</t>
  </si>
  <si>
    <t>固定资产子类别</t>
  </si>
  <si>
    <t>使用年限</t>
  </si>
  <si>
    <t>使用月限</t>
  </si>
  <si>
    <t>已计提期数</t>
  </si>
  <si>
    <t>工作量单位</t>
  </si>
  <si>
    <t>当期工作量</t>
  </si>
  <si>
    <t>累计工作量</t>
  </si>
  <si>
    <t>工作总量</t>
  </si>
  <si>
    <t>净残值率</t>
  </si>
  <si>
    <t>税目</t>
  </si>
  <si>
    <t>税率</t>
  </si>
  <si>
    <t>原币币种</t>
  </si>
  <si>
    <t>本币币种</t>
  </si>
  <si>
    <t>本币汇率类型</t>
  </si>
  <si>
    <t>本币汇率</t>
  </si>
  <si>
    <t>本币税额</t>
  </si>
  <si>
    <t>本币期间折旧总额</t>
  </si>
  <si>
    <t>本币本期计提折旧</t>
  </si>
  <si>
    <t>本币原始成本</t>
  </si>
  <si>
    <t>固定资产.其他</t>
  </si>
  <si>
    <t>050600011</t>
  </si>
  <si>
    <t>01992601230000061243</t>
  </si>
  <si>
    <t>车间茶水亭</t>
  </si>
  <si>
    <t>外购成品 茶水亭2*2*2.4，可移动单体</t>
  </si>
  <si>
    <t>U8大类05；卡号04733；资产号050600011</t>
  </si>
  <si>
    <t>直接购入</t>
  </si>
  <si>
    <t>平均年限法(二)</t>
  </si>
  <si>
    <t>肥东制剂调制车间入口</t>
  </si>
  <si>
    <t>合肥千宴装饰工程有限公司</t>
  </si>
  <si>
    <t>2021-09-19</t>
  </si>
  <si>
    <t>在用</t>
  </si>
  <si>
    <t>制剂分厂</t>
  </si>
  <si>
    <t>正常</t>
  </si>
  <si>
    <t>正常计提</t>
  </si>
  <si>
    <t>是</t>
  </si>
  <si>
    <t>5</t>
  </si>
  <si>
    <t>0</t>
  </si>
  <si>
    <t>-</t>
  </si>
  <si>
    <t>人民币</t>
  </si>
  <si>
    <t>基准汇率</t>
  </si>
  <si>
    <t>050600012</t>
  </si>
  <si>
    <t>01992601230000061245</t>
  </si>
  <si>
    <t>U8大类05；卡号04734；资产号050600012</t>
  </si>
  <si>
    <t>050600013</t>
  </si>
  <si>
    <t>01992601230000061249</t>
  </si>
  <si>
    <t>U8大类05；卡号04735；资产号050600013</t>
  </si>
  <si>
    <t>050100001</t>
  </si>
  <si>
    <t>01992601230000061433</t>
  </si>
  <si>
    <t>门卫门前广场</t>
  </si>
  <si>
    <t>U8大类05；卡号01993；资产号050100001</t>
  </si>
  <si>
    <t>在建工程转入</t>
  </si>
  <si>
    <t>肥东循环园</t>
  </si>
  <si>
    <t>待梳理事项</t>
  </si>
  <si>
    <t>2016-12-29</t>
  </si>
  <si>
    <t>10</t>
  </si>
  <si>
    <t>050200001</t>
  </si>
  <si>
    <t>01992601230000061434</t>
  </si>
  <si>
    <t>弱电管井</t>
  </si>
  <si>
    <t>U8大类05；卡号01995；资产号050200001</t>
  </si>
  <si>
    <t>肥东分厂</t>
  </si>
  <si>
    <t>050100002</t>
  </si>
  <si>
    <t>01992601230000061436</t>
  </si>
  <si>
    <t>白改黑道路</t>
  </si>
  <si>
    <t>U8大类05；卡号01994；资产号050100002</t>
  </si>
  <si>
    <t>肥东分厂循环园</t>
  </si>
  <si>
    <t>050400005</t>
  </si>
  <si>
    <t>01992601230000061708</t>
  </si>
  <si>
    <t>肥东食堂天然气工程</t>
  </si>
  <si>
    <t>压力管道级别：GB1，天然气管道安装工程</t>
  </si>
  <si>
    <t>U8大类05；卡号04863；资产号050400005</t>
  </si>
  <si>
    <t>肥东厂区食堂厨房，（综合办）管理</t>
  </si>
  <si>
    <t>肥东深燃天然气有限公司</t>
  </si>
  <si>
    <t>2022-05-27</t>
  </si>
  <si>
    <t>综合办公室</t>
  </si>
  <si>
    <t>050600001</t>
  </si>
  <si>
    <t>01992601230000061993</t>
  </si>
  <si>
    <t>员工浴室（肥东厂区东边围墙）</t>
  </si>
  <si>
    <t>U8大类05；卡号03291；资产号050600001</t>
  </si>
  <si>
    <t>肥东厂区东边围墙</t>
  </si>
  <si>
    <t>合肥经济技术开发区君峰园林装饰工程经营部</t>
  </si>
  <si>
    <t>2019-10-24</t>
  </si>
  <si>
    <t>计提完成</t>
  </si>
  <si>
    <t>050600002</t>
  </si>
  <si>
    <t>01992601230000061994</t>
  </si>
  <si>
    <t>公共厕所（肥东厂区西边围墙）</t>
  </si>
  <si>
    <t>U8大类05；卡号03292；资产号050600002</t>
  </si>
  <si>
    <t>肥东分厂西边围墙</t>
  </si>
  <si>
    <t>050600003</t>
  </si>
  <si>
    <t>01992601230000061995</t>
  </si>
  <si>
    <t>公共厕所（肥东厂区东边围墙）</t>
  </si>
  <si>
    <t>U8大类05；卡号03293；资产号050600003</t>
  </si>
  <si>
    <t>050400007</t>
  </si>
  <si>
    <t>01992601230000062456</t>
  </si>
  <si>
    <t>提升泵池工程--雨污水分流改造项目</t>
  </si>
  <si>
    <t>钢筋混凝土水池，事故水提升泵池附属管道安装</t>
  </si>
  <si>
    <t>U8大类05；卡号05219；资产号050400007</t>
  </si>
  <si>
    <t>肥东合成</t>
  </si>
  <si>
    <t>安徽新桥建设工程有限公司</t>
  </si>
  <si>
    <t>2023-12-30</t>
  </si>
  <si>
    <t>合成分厂</t>
  </si>
  <si>
    <t>050400006</t>
  </si>
  <si>
    <t>01992601230000062457</t>
  </si>
  <si>
    <t>雨水明沟工程--雨污水分流改造项目</t>
  </si>
  <si>
    <t>雨水明沟工程</t>
  </si>
  <si>
    <t>U8大类05；卡号05218；资产号050400006</t>
  </si>
  <si>
    <t>肥东厂区</t>
  </si>
  <si>
    <t>050400008</t>
  </si>
  <si>
    <t>01992601230000062459</t>
  </si>
  <si>
    <t>污水泵池工程--雨污水分流改造项目</t>
  </si>
  <si>
    <t>钢筋混凝土水池，污水泵池附属管道安装</t>
  </si>
  <si>
    <t>U8大类05；卡号05220；资产号050400008</t>
  </si>
  <si>
    <t>050400001</t>
  </si>
  <si>
    <t>01992601230000063145</t>
  </si>
  <si>
    <t>外管架（廊）</t>
  </si>
  <si>
    <t>U8大类05；卡号02282；资产号050400001</t>
  </si>
  <si>
    <t>肥东制剂粉剂车间及微胶囊车间外管廊</t>
  </si>
  <si>
    <t>安徽力天建设有限公司</t>
  </si>
  <si>
    <t>050500001</t>
  </si>
  <si>
    <t>01992601230000063286</t>
  </si>
  <si>
    <t>肥东中间体污水管网工程</t>
  </si>
  <si>
    <t>U8大类05；卡号02567；资产号050500001</t>
  </si>
  <si>
    <t>2014-01-20</t>
  </si>
  <si>
    <t>050600004</t>
  </si>
  <si>
    <t>01992601230000064493</t>
  </si>
  <si>
    <t>电动车棚（膜结构）</t>
  </si>
  <si>
    <t>长度50米，面积186㎡</t>
  </si>
  <si>
    <t>U8大类05；卡号03836；资产号050600004</t>
  </si>
  <si>
    <t>肥东分厂南大门西侧围墙边</t>
  </si>
  <si>
    <t>合肥安顺膜结构工程有限公司</t>
  </si>
  <si>
    <t>2020-08-06</t>
  </si>
  <si>
    <t>050600005</t>
  </si>
  <si>
    <t>01992601230000064543</t>
  </si>
  <si>
    <t>车间更衣亭</t>
  </si>
  <si>
    <t>外购成品 更衣亭10*6.3*3.2，可移动单体</t>
  </si>
  <si>
    <t>U8大类05；卡号03853；资产号050600005</t>
  </si>
  <si>
    <t>肥东厂区办公楼西侧二道门侧边</t>
  </si>
  <si>
    <t>2020-09-04</t>
  </si>
  <si>
    <t>050600006</t>
  </si>
  <si>
    <t>01992601230000064546</t>
  </si>
  <si>
    <t>车间吸烟亭</t>
  </si>
  <si>
    <t>外购成品 吸烟亭2*4*2.8，可移动单体</t>
  </si>
  <si>
    <t>U8大类05；卡号03854；资产号050600006</t>
  </si>
  <si>
    <t>050600007</t>
  </si>
  <si>
    <t>01992601230000064550</t>
  </si>
  <si>
    <t>U8大类05；卡号03855；资产号050600007</t>
  </si>
  <si>
    <t>肥东合成一车间入口</t>
  </si>
  <si>
    <t>050600008</t>
  </si>
  <si>
    <t>01992601230000064554</t>
  </si>
  <si>
    <t>U8大类05；卡号03856；资产号050600008</t>
  </si>
  <si>
    <t>肥东合成二车间入口</t>
  </si>
  <si>
    <t>050600009</t>
  </si>
  <si>
    <t>01992601230000064558</t>
  </si>
  <si>
    <t>U8大类05；卡号03857；资产号050600009</t>
  </si>
  <si>
    <t>肥东合成三车间入口</t>
  </si>
  <si>
    <t>050600010</t>
  </si>
  <si>
    <t>01992601230000064562</t>
  </si>
  <si>
    <t>U8大类05；卡号03858；资产号050600010</t>
  </si>
  <si>
    <t>肥东合成四车间入口</t>
  </si>
  <si>
    <t>050400002</t>
  </si>
  <si>
    <t>01992601230000064640</t>
  </si>
  <si>
    <t>肥东制剂垃圾房6间</t>
  </si>
  <si>
    <t>U8大类05；卡号02787；资产号050400002</t>
  </si>
  <si>
    <t>合肥市春华起重机械有限公司</t>
  </si>
  <si>
    <t>2018-06-19</t>
  </si>
  <si>
    <t>050400003</t>
  </si>
  <si>
    <t>01992601230000064780</t>
  </si>
  <si>
    <t>自行车棚</t>
  </si>
  <si>
    <t>29m/4m</t>
  </si>
  <si>
    <t>U8大类05；卡号02834；资产号050400003</t>
  </si>
  <si>
    <t>肥东北大门西边围墙</t>
  </si>
  <si>
    <t>2018-07-19</t>
  </si>
  <si>
    <t>050100003</t>
  </si>
  <si>
    <t>01992601230000065043</t>
  </si>
  <si>
    <t>罐区装卸区硬化及循环道路</t>
  </si>
  <si>
    <t>构筑物</t>
  </si>
  <si>
    <t>U8大类05；卡号05685；资产号050100003</t>
  </si>
  <si>
    <t>安徽恒江建设有限公司</t>
  </si>
  <si>
    <t>2024-07-29</t>
  </si>
  <si>
    <t>050400009</t>
  </si>
  <si>
    <t>01992601230000065045</t>
  </si>
  <si>
    <t>新罐区</t>
  </si>
  <si>
    <t>构筑物，占地面积872.91㎡</t>
  </si>
  <si>
    <t>U8大类05；卡号05684；资产号050400009</t>
  </si>
  <si>
    <t>安徽安筑建设有限公司</t>
  </si>
  <si>
    <t>050100004</t>
  </si>
  <si>
    <t>01992601230000065049</t>
  </si>
  <si>
    <t>综合仓库2回车场硬化道路</t>
  </si>
  <si>
    <t>U8大类05；卡号05686；资产号050100004</t>
  </si>
  <si>
    <t>050600014</t>
  </si>
  <si>
    <t>01992601230000065225</t>
  </si>
  <si>
    <t>打包厢式集装房（生产服务临时办公场所）</t>
  </si>
  <si>
    <t>采购成品且包安装，打包型集装箱房，分上下2层*各11间共22间，每间3*6米，两侧楼梯带遮阳棚，不封过道及护栏，四坡五脊盖顶，防雷接地处理</t>
  </si>
  <si>
    <t>U8大类05；卡号05720；资产号050600014</t>
  </si>
  <si>
    <t>肥东厂区总控室南侧，即小花园旧址</t>
  </si>
  <si>
    <t>合肥亚邦集成房屋有限公司</t>
  </si>
  <si>
    <t>2024-10-18</t>
  </si>
  <si>
    <t>050400004</t>
  </si>
  <si>
    <t>01992601230000065227</t>
  </si>
  <si>
    <t>肥东室内生测温室大棚</t>
  </si>
  <si>
    <t>玻璃温室大棚，面积268.80㎡，顶高5.3米，檐口高4米</t>
  </si>
  <si>
    <t>U8大类05；卡号04592；资产号050400004</t>
  </si>
  <si>
    <t>肥东厂区，室内生测研发试验用</t>
  </si>
  <si>
    <t>安徽丰实建设工程有限公司</t>
  </si>
  <si>
    <t>2021-06-24</t>
  </si>
  <si>
    <t>050400010</t>
  </si>
  <si>
    <t>01992601230000065281</t>
  </si>
  <si>
    <t>综合楼生活污水收集改造工程</t>
  </si>
  <si>
    <t>埋地安装一座玻璃钢成品化粪池(4m3)和一座污水池(5m3)、埋地暗敷安装50米DN300钢筋混凝土承插管道、500米¢76碳钢污水管道</t>
  </si>
  <si>
    <t>U8大类05；卡号05734；资产号050400010</t>
  </si>
  <si>
    <t>肥东综合楼与生产办公区域生活污水管道</t>
  </si>
  <si>
    <t>2024-11-20</t>
  </si>
  <si>
    <t>050400011</t>
  </si>
  <si>
    <t>01992601230000065304</t>
  </si>
  <si>
    <t>消防水管网改造工程（2024年）</t>
  </si>
  <si>
    <t>消防水管采用DN150镀锌钢管</t>
  </si>
  <si>
    <t>U8大类05；卡号05749；资产号050400011</t>
  </si>
  <si>
    <t>安徽省梓凡建筑安装工程有限公司</t>
  </si>
  <si>
    <t>2024-12-25</t>
  </si>
  <si>
    <t>固定资产.办公设备.其他</t>
  </si>
  <si>
    <t>040900003</t>
  </si>
  <si>
    <t>01012601230000061151</t>
  </si>
  <si>
    <t>传真机（理光）</t>
  </si>
  <si>
    <t>U8大类04；卡号00441；资产号040900003</t>
  </si>
  <si>
    <t>公司</t>
  </si>
  <si>
    <t>1999-03-01</t>
  </si>
  <si>
    <t>040900004</t>
  </si>
  <si>
    <t>01012601230000061162</t>
  </si>
  <si>
    <t>传真机</t>
  </si>
  <si>
    <t>U8大类04；卡号00442；资产号040900004</t>
  </si>
  <si>
    <t>1999-06-01</t>
  </si>
  <si>
    <t>040900005</t>
  </si>
  <si>
    <t>01012601230000061167</t>
  </si>
  <si>
    <t>理光210</t>
  </si>
  <si>
    <t>U8大类04；卡号00443；资产号040900005</t>
  </si>
  <si>
    <t>2000-02-01</t>
  </si>
  <si>
    <t>040900024</t>
  </si>
  <si>
    <t>01012601230000061184</t>
  </si>
  <si>
    <t>验钞机</t>
  </si>
  <si>
    <t>U8大类04；卡号00462；资产号040900024</t>
  </si>
  <si>
    <t>2000-08-01</t>
  </si>
  <si>
    <t>040900523</t>
  </si>
  <si>
    <t>01012601230000061194</t>
  </si>
  <si>
    <t>开水器</t>
  </si>
  <si>
    <t>AGK-60</t>
  </si>
  <si>
    <t>U8大类04；卡号03071；资产号040900523</t>
  </si>
  <si>
    <t>肥东制剂办公室</t>
  </si>
  <si>
    <t>安徽百大乐普生商厦有限责任公司</t>
  </si>
  <si>
    <t>2018-12-30</t>
  </si>
  <si>
    <t>040900522</t>
  </si>
  <si>
    <t>01012601230000061195</t>
  </si>
  <si>
    <t>U8大类04；卡号03070；资产号040900522</t>
  </si>
  <si>
    <t>肥东合成办公室</t>
  </si>
  <si>
    <t>040900035</t>
  </si>
  <si>
    <t>01012601230000061197</t>
  </si>
  <si>
    <t>冰箱（荣事达231）</t>
  </si>
  <si>
    <t>U8大类04；卡号00472；资产号040900035</t>
  </si>
  <si>
    <t>2000-07-01</t>
  </si>
  <si>
    <t>040900015</t>
  </si>
  <si>
    <t>01012601230000061203</t>
  </si>
  <si>
    <t>扫描仪（EPSON）</t>
  </si>
  <si>
    <t>EPSON</t>
  </si>
  <si>
    <t>U8大类04；卡号00453；资产号040900015</t>
  </si>
  <si>
    <t>2001-03-01</t>
  </si>
  <si>
    <t>040900025</t>
  </si>
  <si>
    <t>01012601230000061207</t>
  </si>
  <si>
    <t>U8大类04；卡号00463；资产号040900025</t>
  </si>
  <si>
    <t>040900050</t>
  </si>
  <si>
    <t>01012601230000061208</t>
  </si>
  <si>
    <t>手机（13部）</t>
  </si>
  <si>
    <t>U8大类04；卡号00486；资产号040900050</t>
  </si>
  <si>
    <t>2000-12-01</t>
  </si>
  <si>
    <t>040900017</t>
  </si>
  <si>
    <t>01012601230000061209</t>
  </si>
  <si>
    <t>刻录机</t>
  </si>
  <si>
    <t>U8大类04；卡号00455；资产号040900017</t>
  </si>
  <si>
    <t>2001-04-01</t>
  </si>
  <si>
    <t>040900048</t>
  </si>
  <si>
    <t>01012601230000061210</t>
  </si>
  <si>
    <t>手机</t>
  </si>
  <si>
    <t>ET28SC</t>
  </si>
  <si>
    <t>U8大类04；卡号00484；资产号040900048</t>
  </si>
  <si>
    <t>2000-12-31</t>
  </si>
  <si>
    <t>040900032</t>
  </si>
  <si>
    <t>01012601230000061225</t>
  </si>
  <si>
    <t>考勤机</t>
  </si>
  <si>
    <t>U8大类04；卡号00469；资产号040900032</t>
  </si>
  <si>
    <t>2001-11-01</t>
  </si>
  <si>
    <t>040900021</t>
  </si>
  <si>
    <t>01012601230000061226</t>
  </si>
  <si>
    <t>照相机</t>
  </si>
  <si>
    <t>DC2000/28-135</t>
  </si>
  <si>
    <t>U8大类04；卡号00459；资产号040900021</t>
  </si>
  <si>
    <t>2001-12-01</t>
  </si>
  <si>
    <t>040900045</t>
  </si>
  <si>
    <t>01012601230000061238</t>
  </si>
  <si>
    <t>固定电话程控机</t>
  </si>
  <si>
    <t>HTK-120，电话程控交换机</t>
  </si>
  <si>
    <t>U8大类04；卡号00481；资产号040900045</t>
  </si>
  <si>
    <t>2002-08-01</t>
  </si>
  <si>
    <t>040900007</t>
  </si>
  <si>
    <t>01012601230000061266</t>
  </si>
  <si>
    <t>传真机（启普）</t>
  </si>
  <si>
    <t>U8大类04；卡号00445；资产号040900007</t>
  </si>
  <si>
    <t>2004-07-01</t>
  </si>
  <si>
    <t>040900008</t>
  </si>
  <si>
    <t>01012601230000061267</t>
  </si>
  <si>
    <t>传真机（三星）</t>
  </si>
  <si>
    <t>U8大类04；卡号00446；资产号040900008</t>
  </si>
  <si>
    <t>2004-01-01</t>
  </si>
  <si>
    <t>040900006</t>
  </si>
  <si>
    <t>01012601230000061269</t>
  </si>
  <si>
    <t>传真机（厦华）</t>
  </si>
  <si>
    <t>U8大类04；卡号00444；资产号040900006</t>
  </si>
  <si>
    <t>2003-11-01</t>
  </si>
  <si>
    <t>040900022</t>
  </si>
  <si>
    <t>01012601230000061271</t>
  </si>
  <si>
    <t>数码相机（索尼）</t>
  </si>
  <si>
    <t>U8大类04；卡号00460；资产号040900022</t>
  </si>
  <si>
    <t>2004-10-01</t>
  </si>
  <si>
    <t>040900023</t>
  </si>
  <si>
    <t>01012601230000061276</t>
  </si>
  <si>
    <t>摄像机（索尼）</t>
  </si>
  <si>
    <t>U8大类04；卡号00461；资产号040900023</t>
  </si>
  <si>
    <t>040900009</t>
  </si>
  <si>
    <t>01012601230000061304</t>
  </si>
  <si>
    <t>U8大类04；卡号00447；资产号040900009</t>
  </si>
  <si>
    <t>2005-07-01</t>
  </si>
  <si>
    <t>040900016</t>
  </si>
  <si>
    <t>01012601230000061307</t>
  </si>
  <si>
    <t>扫描仪（AV120）</t>
  </si>
  <si>
    <t>AV120</t>
  </si>
  <si>
    <t>U8大类04；卡号00454；资产号040900016</t>
  </si>
  <si>
    <t>040900010</t>
  </si>
  <si>
    <t>01012601230000061309</t>
  </si>
  <si>
    <t>传真机（黑龙江库）</t>
  </si>
  <si>
    <t>U8大类04；卡号00448；资产号040900010</t>
  </si>
  <si>
    <t>040900018</t>
  </si>
  <si>
    <t>01012601230000061310</t>
  </si>
  <si>
    <t>U8大类04；卡号00456；资产号040900018</t>
  </si>
  <si>
    <t>040900551</t>
  </si>
  <si>
    <t>01012601230000061316</t>
  </si>
  <si>
    <t>消毒柜（肥东食堂）</t>
  </si>
  <si>
    <t>康庭 RTP638A-KT5，食堂餐盘消毒</t>
  </si>
  <si>
    <t>U8大类04；卡号04754；资产号040900551</t>
  </si>
  <si>
    <t>上海登捷机械设备有限公司</t>
  </si>
  <si>
    <t>2021-11-18</t>
  </si>
  <si>
    <t>040200265</t>
  </si>
  <si>
    <t>01012601230000061317</t>
  </si>
  <si>
    <t>深信服超融合服务器（含软件）</t>
  </si>
  <si>
    <t>深信服asever2100</t>
  </si>
  <si>
    <t>U8大类04；卡号03106；资产号040200265</t>
  </si>
  <si>
    <t>肥东分厂信息机房</t>
  </si>
  <si>
    <t>安徽安齐信息科技有限公司</t>
  </si>
  <si>
    <t>企业管理部</t>
  </si>
  <si>
    <t>040900552</t>
  </si>
  <si>
    <t>01012601230000061371</t>
  </si>
  <si>
    <t>高通量拌种机（包衣机）</t>
  </si>
  <si>
    <t>LX3000R，体积1190*690*1080MM，电机1.5KW，料斗容积140L，料斗材质为钢板喷塑</t>
  </si>
  <si>
    <t>U8大类04；卡号04772；资产号040900552</t>
  </si>
  <si>
    <t>每年在市场拌种期间由市场部专人负责监管，拌种结束运回农化物流中心仓库保管</t>
  </si>
  <si>
    <t>2021-12-17</t>
  </si>
  <si>
    <t>市场管理部</t>
  </si>
  <si>
    <t>040900554</t>
  </si>
  <si>
    <t>01012601230000061374</t>
  </si>
  <si>
    <t>U8大类04；卡号04774；资产号040900554</t>
  </si>
  <si>
    <t>040900553</t>
  </si>
  <si>
    <t>01012601230000061375</t>
  </si>
  <si>
    <t>U8大类04；卡号04773；资产号040900553</t>
  </si>
  <si>
    <t>040200096</t>
  </si>
  <si>
    <t>01012601230000061439</t>
  </si>
  <si>
    <t>LG显示屏（2台）</t>
  </si>
  <si>
    <t>LG，19’液晶宽屏</t>
  </si>
  <si>
    <t>U8大类04；卡号00633；资产号040200096</t>
  </si>
  <si>
    <t>2008-05-31</t>
  </si>
  <si>
    <t>040900056</t>
  </si>
  <si>
    <t>01012601230000061446</t>
  </si>
  <si>
    <t>扫描仪（HP）</t>
  </si>
  <si>
    <t>HP--G3010</t>
  </si>
  <si>
    <t>U8大类04；卡号00637；资产号040900056</t>
  </si>
  <si>
    <t>040900556</t>
  </si>
  <si>
    <t>01012601230000061447</t>
  </si>
  <si>
    <t>深信服超融合服务器</t>
  </si>
  <si>
    <t>深信服aserver-R-2105标准产品，超融合一体机，含软件V6.0</t>
  </si>
  <si>
    <t>U8大类04；卡号04793；资产号040900556</t>
  </si>
  <si>
    <t>肥东信息化网络机房</t>
  </si>
  <si>
    <t>安徽华页信息科技有限公司</t>
  </si>
  <si>
    <t>2021-12-30</t>
  </si>
  <si>
    <t>040900555</t>
  </si>
  <si>
    <t>01012601230000061456</t>
  </si>
  <si>
    <t>U8大类04；卡号04792；资产号040900555</t>
  </si>
  <si>
    <t>040900557</t>
  </si>
  <si>
    <t>01012601230000061457</t>
  </si>
  <si>
    <t>网络交换机H3C万兆</t>
  </si>
  <si>
    <t>LS-S6520-22SG-SI，另配12个万兆光纤模块SFP-XG-SX-MM850-A</t>
  </si>
  <si>
    <t>U8大类04；卡号04794；资产号040900557</t>
  </si>
  <si>
    <t>040900559</t>
  </si>
  <si>
    <t>01012601230000061464</t>
  </si>
  <si>
    <t>冰柜（肥东食堂）</t>
  </si>
  <si>
    <t>SCD-1600ZL，四方全冷冻冰柜，1200*680*1930，欧驰宝</t>
  </si>
  <si>
    <t>U8大类04；卡号04796；资产号040900559</t>
  </si>
  <si>
    <t>浙江欧恒制冷设备有限公司</t>
  </si>
  <si>
    <t>2022-01-18</t>
  </si>
  <si>
    <t>040900059</t>
  </si>
  <si>
    <t>01012601230000061477</t>
  </si>
  <si>
    <t>消毒柜</t>
  </si>
  <si>
    <t>合成食堂，万和ZTP36818</t>
  </si>
  <si>
    <t>U8大类04；卡号00661；资产号040900059</t>
  </si>
  <si>
    <t>2008-08-19</t>
  </si>
  <si>
    <t>040900558</t>
  </si>
  <si>
    <t>01012601230000061485</t>
  </si>
  <si>
    <t>U8大类04；卡号04795；资产号040900558</t>
  </si>
  <si>
    <t>040900525</t>
  </si>
  <si>
    <t>01012601230000061562</t>
  </si>
  <si>
    <t>语言翻译机</t>
  </si>
  <si>
    <t>科大讯飞</t>
  </si>
  <si>
    <t>U8大类04；卡号03169；资产号040900525</t>
  </si>
  <si>
    <t>国际贸易部办公室，丰乐种业新大楼806室</t>
  </si>
  <si>
    <t>2019-05-06</t>
  </si>
  <si>
    <t>国际贸易部</t>
  </si>
  <si>
    <t>040900062</t>
  </si>
  <si>
    <t>01012601230000061648</t>
  </si>
  <si>
    <t>PLC(编程控制器)</t>
  </si>
  <si>
    <t>TSXDMZ28DR</t>
  </si>
  <si>
    <t>U8大类04；卡号00787；资产号040900062</t>
  </si>
  <si>
    <t>2009-10-30</t>
  </si>
  <si>
    <t>040900561</t>
  </si>
  <si>
    <t>01012601230000061653</t>
  </si>
  <si>
    <t>电动自行车1辆</t>
  </si>
  <si>
    <t>品牌：上海建设；两轮电瓶车</t>
  </si>
  <si>
    <t>U8大类04；卡号04845；资产号040900561</t>
  </si>
  <si>
    <t>现综合办2肥东厂区南门车棚（原李昌柱1巢湖水稻种植基地）</t>
  </si>
  <si>
    <t>2022-03-17</t>
  </si>
  <si>
    <t>040900562</t>
  </si>
  <si>
    <t>01012601230000061658</t>
  </si>
  <si>
    <t>U8大类04；卡号04846；资产号040900562</t>
  </si>
  <si>
    <t>040900068</t>
  </si>
  <si>
    <t>01012601230000061704</t>
  </si>
  <si>
    <t>传真机（联想）</t>
  </si>
  <si>
    <t>M3220</t>
  </si>
  <si>
    <t>U8大类04；卡号00815；资产号040900068</t>
  </si>
  <si>
    <t>采购部</t>
  </si>
  <si>
    <t>2010-04-28</t>
  </si>
  <si>
    <t>040900072</t>
  </si>
  <si>
    <t>01012601230000061765</t>
  </si>
  <si>
    <t>扫描仪（V300）</t>
  </si>
  <si>
    <t>V300</t>
  </si>
  <si>
    <t>U8大类04；卡号00835；资产号040900072</t>
  </si>
  <si>
    <t>2010-05-24</t>
  </si>
  <si>
    <t>040900074</t>
  </si>
  <si>
    <t>01012601230000061803</t>
  </si>
  <si>
    <t>松下相机</t>
  </si>
  <si>
    <t>FH1GK</t>
  </si>
  <si>
    <t>U8大类04；卡号00851；资产号040900074</t>
  </si>
  <si>
    <t>公司总经办</t>
  </si>
  <si>
    <t>2010-09-17</t>
  </si>
  <si>
    <t>040900565</t>
  </si>
  <si>
    <t>01012601230000061870</t>
  </si>
  <si>
    <t>U8大类04；卡号04910；资产号040900565</t>
  </si>
  <si>
    <t>2022-09-09</t>
  </si>
  <si>
    <t>040900566</t>
  </si>
  <si>
    <t>01012601230000061872</t>
  </si>
  <si>
    <t>U8大类04；卡号04911；资产号040900566</t>
  </si>
  <si>
    <t>040900527</t>
  </si>
  <si>
    <t>01012601230000061887</t>
  </si>
  <si>
    <t>荣事达（金丝猴）</t>
  </si>
  <si>
    <t>U8大类04；卡号03260；资产号040900527</t>
  </si>
  <si>
    <t>肥东质检室</t>
  </si>
  <si>
    <t>2019-08-28</t>
  </si>
  <si>
    <t>质量管理部</t>
  </si>
  <si>
    <t>040900568</t>
  </si>
  <si>
    <t>01012601230000061891</t>
  </si>
  <si>
    <t>大四门厨房冰柜，1200*680*1930，欧驰宝</t>
  </si>
  <si>
    <t>U8大类04；卡号04913；资产号040900568</t>
  </si>
  <si>
    <t>浙江韩冰制冷设备有限公司</t>
  </si>
  <si>
    <t>2022-09-14</t>
  </si>
  <si>
    <t>040900567</t>
  </si>
  <si>
    <t>01012601230000061901</t>
  </si>
  <si>
    <t>U8大类04；卡号04912；资产号040900567</t>
  </si>
  <si>
    <t>040900528</t>
  </si>
  <si>
    <t>01012601230000061920</t>
  </si>
  <si>
    <t>会议桌</t>
  </si>
  <si>
    <t>700</t>
  </si>
  <si>
    <t>U8大类04；卡号03277；资产号040900528</t>
  </si>
  <si>
    <t>新办公室（华亿 天达路）</t>
  </si>
  <si>
    <t>2019-09-09</t>
  </si>
  <si>
    <t>040900076</t>
  </si>
  <si>
    <t>01012601230000061944</t>
  </si>
  <si>
    <t>立交桥声屏障</t>
  </si>
  <si>
    <t>JZP</t>
  </si>
  <si>
    <t>U8大类04；卡号00897；资产号040900076</t>
  </si>
  <si>
    <t>2011-08-31</t>
  </si>
  <si>
    <t>040900077</t>
  </si>
  <si>
    <t>01012601230000061975</t>
  </si>
  <si>
    <t>数码相机</t>
  </si>
  <si>
    <t>U8大类04；卡号00904；资产号040900077</t>
  </si>
  <si>
    <t>2011-09-26</t>
  </si>
  <si>
    <t>040900569</t>
  </si>
  <si>
    <t>01012601230000061987</t>
  </si>
  <si>
    <t>智能驱动平移门（含车牌识别直杆道闸）</t>
  </si>
  <si>
    <t>南大门，红门牌P863C-G，门排18M长*1.5M高，含车牌识别直杆道闸(1进1出)H2QS，智能驱动系统</t>
  </si>
  <si>
    <t>U8大类04；卡号04947；资产号040900569</t>
  </si>
  <si>
    <t>肥东厂区南大门（清泉路）</t>
  </si>
  <si>
    <t>合肥红门智能设备有限公司</t>
  </si>
  <si>
    <t>2023-01-13</t>
  </si>
  <si>
    <t>040900079</t>
  </si>
  <si>
    <t>01012601230000061998</t>
  </si>
  <si>
    <t>U8大类04；卡号00906；资产号040900079</t>
  </si>
  <si>
    <t>公司市场部</t>
  </si>
  <si>
    <t>040900080</t>
  </si>
  <si>
    <t>01012601230000062008</t>
  </si>
  <si>
    <t>U8大类04；卡号00907；资产号040900080</t>
  </si>
  <si>
    <t>公司办公室</t>
  </si>
  <si>
    <t>040900078</t>
  </si>
  <si>
    <t>01012601230000062009</t>
  </si>
  <si>
    <t>U8大类04；卡号00905；资产号040900078</t>
  </si>
  <si>
    <t>040900081</t>
  </si>
  <si>
    <t>01012601230000062020</t>
  </si>
  <si>
    <t>摄像机</t>
  </si>
  <si>
    <t>U8大类04；卡号00908；资产号040900081</t>
  </si>
  <si>
    <t>040200169</t>
  </si>
  <si>
    <t>01012601230000062082</t>
  </si>
  <si>
    <t>开水器3台</t>
  </si>
  <si>
    <t>9KW</t>
  </si>
  <si>
    <t>U8大类04；卡号00927；资产号040200169</t>
  </si>
  <si>
    <t>2011-12-31</t>
  </si>
  <si>
    <t>040900571</t>
  </si>
  <si>
    <t>01012601230000062105</t>
  </si>
  <si>
    <t>美厨消毒柜（肥东食堂）</t>
  </si>
  <si>
    <t>RTP720MC-4，品牌:美厨</t>
  </si>
  <si>
    <t>U8大类04；卡号04977；资产号040900571</t>
  </si>
  <si>
    <t>安徽佰翔厨房设备有限公司</t>
  </si>
  <si>
    <t>2023-04-12</t>
  </si>
  <si>
    <t>040900572</t>
  </si>
  <si>
    <t>01012601230000062106</t>
  </si>
  <si>
    <t>RTP360MC-3，品牌:美厨</t>
  </si>
  <si>
    <t>U8大类04；卡号04978；资产号040900572</t>
  </si>
  <si>
    <t>040900573</t>
  </si>
  <si>
    <t>01012601230000062140</t>
  </si>
  <si>
    <t>柴油动力植保喷雾机</t>
  </si>
  <si>
    <t>全柴ZR180型，组件主要含(电启动)全柴180柴油机1、90三缸农药泵1、60A骆驼电瓶 等</t>
  </si>
  <si>
    <t>U8大类04；卡号04991；资产号040900573</t>
  </si>
  <si>
    <t>现2物流中心五金仓库保管，原李昌柱1巢湖水稻种植基地</t>
  </si>
  <si>
    <t>2023-05-05</t>
  </si>
  <si>
    <t>040300093</t>
  </si>
  <si>
    <t>01012601230000062258</t>
  </si>
  <si>
    <t>传真机（松下）</t>
  </si>
  <si>
    <t>KX-FP7009CN</t>
  </si>
  <si>
    <t>U8大类04；卡号03376；资产号040300093</t>
  </si>
  <si>
    <t>合肥德众科技有限公司</t>
  </si>
  <si>
    <t>2019-11-19</t>
  </si>
  <si>
    <t>040900574</t>
  </si>
  <si>
    <t>01012601230000062424</t>
  </si>
  <si>
    <t>物联网32路硬盘录像机</t>
  </si>
  <si>
    <t>海康威视 32路4盘位，型号DS-7932N-R4(C)，用于安防物联网系统的外接配套设备</t>
  </si>
  <si>
    <t>U8大类04；卡号05208；资产号040900574</t>
  </si>
  <si>
    <t>安环部物联网设施，肥东合成老中控室</t>
  </si>
  <si>
    <t>合肥恩迪光电科技有限公司</t>
  </si>
  <si>
    <t>2023-11-28</t>
  </si>
  <si>
    <t>安全环保部</t>
  </si>
  <si>
    <t>040900086</t>
  </si>
  <si>
    <t>01012601230000062487</t>
  </si>
  <si>
    <t>美菱冰箱</t>
  </si>
  <si>
    <t>BCD-217ZE3B</t>
  </si>
  <si>
    <t>U8大类04；卡号01073；资产号040900086</t>
  </si>
  <si>
    <t>合成研发中心</t>
  </si>
  <si>
    <t>040300051</t>
  </si>
  <si>
    <t>01012601230000062571</t>
  </si>
  <si>
    <t>碎纸机</t>
  </si>
  <si>
    <t>U8大类04；卡号01108；资产号040300051</t>
  </si>
  <si>
    <t>综合办</t>
  </si>
  <si>
    <t>2013-03-22</t>
  </si>
  <si>
    <t>040900091</t>
  </si>
  <si>
    <t>01012601230000062590</t>
  </si>
  <si>
    <t>冷柜1台</t>
  </si>
  <si>
    <t>BC/BD-379HC</t>
  </si>
  <si>
    <t>U8大类04；卡号01115；资产号040900091</t>
  </si>
  <si>
    <t>2013-04-26</t>
  </si>
  <si>
    <t>040900575</t>
  </si>
  <si>
    <t>01012601230000062593</t>
  </si>
  <si>
    <t>凯美，四开门冷冻冷藏冰柜，1200*700*1900</t>
  </si>
  <si>
    <t>U8大类04；卡号05256；资产号040900575</t>
  </si>
  <si>
    <t>2024-06-11</t>
  </si>
  <si>
    <t>040900576</t>
  </si>
  <si>
    <t>01012601230000062666</t>
  </si>
  <si>
    <t>数码单反相机（索尼）</t>
  </si>
  <si>
    <t>索尼SONY，型号ILCE-7M4，专业数码单反，索尼镜头FE24-70mm F2.8；配相机支架1个(云腾VCT-880)</t>
  </si>
  <si>
    <t>U8大类04；卡号05279；资产号040900576</t>
  </si>
  <si>
    <t>销售服务部（陈曦），丰乐种业新大楼703室，销售宣传直播间用</t>
  </si>
  <si>
    <t>2024-07-22</t>
  </si>
  <si>
    <t>销售服务部</t>
  </si>
  <si>
    <t>040200222</t>
  </si>
  <si>
    <t>01012601230000062670</t>
  </si>
  <si>
    <t>深信服超融合服务器（公司网络成套设备）</t>
  </si>
  <si>
    <t>深信服AC-H3300（含软件）</t>
  </si>
  <si>
    <t>U8大类04；卡号01172；资产号040200222</t>
  </si>
  <si>
    <t>2013-09-27</t>
  </si>
  <si>
    <t>040900529</t>
  </si>
  <si>
    <t>01012601230000062751</t>
  </si>
  <si>
    <t>手机保管箱</t>
  </si>
  <si>
    <t>U8大类04；卡号03510；资产号040900529</t>
  </si>
  <si>
    <t>2019-11-25</t>
  </si>
  <si>
    <t>040900501</t>
  </si>
  <si>
    <t>01012601230000062879</t>
  </si>
  <si>
    <t>PJ675</t>
  </si>
  <si>
    <t>U8大类04；卡号02217；资产号040900501</t>
  </si>
  <si>
    <t>2017-07-31</t>
  </si>
  <si>
    <t>040900502</t>
  </si>
  <si>
    <t>01012601230000062883</t>
  </si>
  <si>
    <t>割草机（中绿21寸草坪机）</t>
  </si>
  <si>
    <t>21寸</t>
  </si>
  <si>
    <t>U8大类04；卡号02223；资产号040900502</t>
  </si>
  <si>
    <t>2017-09-12</t>
  </si>
  <si>
    <t>040900503</t>
  </si>
  <si>
    <t>01012601230000062892</t>
  </si>
  <si>
    <t>U8大类04；卡号02224；资产号040900503</t>
  </si>
  <si>
    <t>040900504</t>
  </si>
  <si>
    <t>01012601230000063158</t>
  </si>
  <si>
    <t>深信服新一代防火墙AF1320</t>
  </si>
  <si>
    <t>AF1320</t>
  </si>
  <si>
    <t>U8大类04；卡号02283；资产号040900504</t>
  </si>
  <si>
    <t>2017-10-19</t>
  </si>
  <si>
    <t>040900505</t>
  </si>
  <si>
    <t>01012601230000063166</t>
  </si>
  <si>
    <t>凯德威吸尘器</t>
  </si>
  <si>
    <t>凯德威DL-2078S</t>
  </si>
  <si>
    <t>U8大类04；卡号02284；资产号040900505</t>
  </si>
  <si>
    <t>安徽洁百利环境科技有限公司</t>
  </si>
  <si>
    <t>040900506</t>
  </si>
  <si>
    <t>01012601230000063177</t>
  </si>
  <si>
    <t>电动洗地机</t>
  </si>
  <si>
    <t>高美GM-50B</t>
  </si>
  <si>
    <t>U8大类04；卡号02285；资产号040900506</t>
  </si>
  <si>
    <t>040900494</t>
  </si>
  <si>
    <t>01012601230000063198</t>
  </si>
  <si>
    <t>海尔冰箱</t>
  </si>
  <si>
    <t>BCD-215KAJ</t>
  </si>
  <si>
    <t>U8大类04；卡号01439；资产号040900494</t>
  </si>
  <si>
    <t>2013-12-16</t>
  </si>
  <si>
    <t>040900493</t>
  </si>
  <si>
    <t>01012601230000063199</t>
  </si>
  <si>
    <t>海尔热水器</t>
  </si>
  <si>
    <t>ES60H-D1(E)</t>
  </si>
  <si>
    <t>U8大类04；卡号01438；资产号040900493</t>
  </si>
  <si>
    <t>040900495</t>
  </si>
  <si>
    <t>01012601230000063202</t>
  </si>
  <si>
    <t>开水器（裕合）</t>
  </si>
  <si>
    <t>裕合9KW开水器</t>
  </si>
  <si>
    <t>U8大类04；卡号01441；资产号040900495</t>
  </si>
  <si>
    <t>040100123</t>
  </si>
  <si>
    <t>01012601230000063206</t>
  </si>
  <si>
    <t>美的电网扇10台</t>
  </si>
  <si>
    <t>FS40-100</t>
  </si>
  <si>
    <t>U8大类04；卡号01444；资产号040100123</t>
  </si>
  <si>
    <t>040900498</t>
  </si>
  <si>
    <t>01012601230000063219</t>
  </si>
  <si>
    <t>办公家具</t>
  </si>
  <si>
    <t>U8大类04；卡号01453；资产号040900498</t>
  </si>
  <si>
    <t>040900497</t>
  </si>
  <si>
    <t>01012601230000063220</t>
  </si>
  <si>
    <t>海尔冷柜</t>
  </si>
  <si>
    <t>BC/BD-429HC</t>
  </si>
  <si>
    <t>U8大类04；卡号01452；资产号040900497</t>
  </si>
  <si>
    <t>040900496</t>
  </si>
  <si>
    <t>01012601230000063223</t>
  </si>
  <si>
    <t>双门蒸饭车</t>
  </si>
  <si>
    <t>24盘</t>
  </si>
  <si>
    <t>U8大类04；卡号01450；资产号040900496</t>
  </si>
  <si>
    <t>040900499</t>
  </si>
  <si>
    <t>01012601230000063229</t>
  </si>
  <si>
    <t>肥东分厂办公货架</t>
  </si>
  <si>
    <t>U8大类04；卡号01456；资产号040900499</t>
  </si>
  <si>
    <t>2013-12-25</t>
  </si>
  <si>
    <t>040900507</t>
  </si>
  <si>
    <t>01012601230000063249</t>
  </si>
  <si>
    <t>U8大类04；卡号02294；资产号040900507</t>
  </si>
  <si>
    <t>040900509</t>
  </si>
  <si>
    <t>01012601230000063261</t>
  </si>
  <si>
    <t>U8大类04；卡号02296；资产号040900509</t>
  </si>
  <si>
    <t>040900508</t>
  </si>
  <si>
    <t>01012601230000063264</t>
  </si>
  <si>
    <t>U8大类04；卡号02295；资产号040900508</t>
  </si>
  <si>
    <t>040900526</t>
  </si>
  <si>
    <t>01012601230000063279</t>
  </si>
  <si>
    <t>U8大类04；卡号03259；资产号040900526</t>
  </si>
  <si>
    <t>肥东质检室（原来研发中心用）</t>
  </si>
  <si>
    <t>04030065</t>
  </si>
  <si>
    <t>01012601230000063289</t>
  </si>
  <si>
    <t>传真机（联想M650）</t>
  </si>
  <si>
    <t>联想M650</t>
  </si>
  <si>
    <t>U8大类04；卡号01492；资产号04030065</t>
  </si>
  <si>
    <t>市场部</t>
  </si>
  <si>
    <t>2014-02-28</t>
  </si>
  <si>
    <t>040900098</t>
  </si>
  <si>
    <t>01012601230000063300</t>
  </si>
  <si>
    <t>莱克吸尘器</t>
  </si>
  <si>
    <t>VC-CW3001</t>
  </si>
  <si>
    <t>U8大类04；卡号01504；资产号040900098</t>
  </si>
  <si>
    <t>2014-08-14</t>
  </si>
  <si>
    <t>040900100</t>
  </si>
  <si>
    <t>01012601230000063306</t>
  </si>
  <si>
    <t>铜管四门冰柜</t>
  </si>
  <si>
    <t>U8大类04；卡号01506；资产号040900100</t>
  </si>
  <si>
    <t>合成食堂</t>
  </si>
  <si>
    <t>2014-08-28</t>
  </si>
  <si>
    <t>040900101</t>
  </si>
  <si>
    <t>01012601230000063357</t>
  </si>
  <si>
    <t>肥东分厂食堂装修</t>
  </si>
  <si>
    <t>U8大类04；卡号01535；资产号040900101</t>
  </si>
  <si>
    <t>2014-11-28</t>
  </si>
  <si>
    <t>040900102</t>
  </si>
  <si>
    <t>01012601230000063361</t>
  </si>
  <si>
    <t>肥东循环园罐区、污水站装修</t>
  </si>
  <si>
    <t>U8大类04；卡号01546；资产号040900102</t>
  </si>
  <si>
    <t>2014-12-31</t>
  </si>
  <si>
    <t>040900108</t>
  </si>
  <si>
    <t>01012601230000063379</t>
  </si>
  <si>
    <t>肥东食堂操作间-地沟不锈钢篦子21.5米</t>
  </si>
  <si>
    <t>2.0厚</t>
  </si>
  <si>
    <t>U8大类04；卡号01564；资产号040900108</t>
  </si>
  <si>
    <t>肥东制剂</t>
  </si>
  <si>
    <t>2015-01-29</t>
  </si>
  <si>
    <t>040900106</t>
  </si>
  <si>
    <t>01012601230000063383</t>
  </si>
  <si>
    <t>肥东食堂操作间-蒸饭车12盘（1台）</t>
  </si>
  <si>
    <t>12盘</t>
  </si>
  <si>
    <t>U8大类04；卡号01562；资产号040900106</t>
  </si>
  <si>
    <t>040900110</t>
  </si>
  <si>
    <t>01012601230000063384</t>
  </si>
  <si>
    <t>肥东食堂操作间-烟罩2.4平</t>
  </si>
  <si>
    <t>2.4M*1M</t>
  </si>
  <si>
    <t>U8大类04；卡号01566；资产号040900110</t>
  </si>
  <si>
    <t>040900107</t>
  </si>
  <si>
    <t>01012601230000063385</t>
  </si>
  <si>
    <t>肥东食堂操作间-水池2台（内径550*750）</t>
  </si>
  <si>
    <t>1700*750*800</t>
  </si>
  <si>
    <t>U8大类04；卡号01563；资产号040900107</t>
  </si>
  <si>
    <t>040900109</t>
  </si>
  <si>
    <t>01012601230000063386</t>
  </si>
  <si>
    <t>肥东食堂操作间-烟罩6平</t>
  </si>
  <si>
    <t>5M*1.2M</t>
  </si>
  <si>
    <t>U8大类04；卡号01565；资产号040900109</t>
  </si>
  <si>
    <t>040900111</t>
  </si>
  <si>
    <t>01012601230000063387</t>
  </si>
  <si>
    <t>肥东食堂操作间-烟管35平</t>
  </si>
  <si>
    <t>500*500</t>
  </si>
  <si>
    <t>U8大类04；卡号01567；资产号040900111</t>
  </si>
  <si>
    <t>040900112</t>
  </si>
  <si>
    <t>01012601230000063394</t>
  </si>
  <si>
    <t>肥东食堂操作间-逐流风机1台</t>
  </si>
  <si>
    <t>U8大类04；卡号01568；资产号040900112</t>
  </si>
  <si>
    <t>040900113</t>
  </si>
  <si>
    <t>01012601230000063395</t>
  </si>
  <si>
    <t>肥东食堂操作间-水电辅材</t>
  </si>
  <si>
    <t>U8大类04；卡号01569；资产号040900113</t>
  </si>
  <si>
    <t>040900116</t>
  </si>
  <si>
    <t>01012601230000063396</t>
  </si>
  <si>
    <t>肥东食堂操作间-开水器1台</t>
  </si>
  <si>
    <t>80L</t>
  </si>
  <si>
    <t>U8大类04；卡号01572；资产号040900116</t>
  </si>
  <si>
    <t>040900118</t>
  </si>
  <si>
    <t>01012601230000063399</t>
  </si>
  <si>
    <t>肥东食堂包间-餐盘1套</t>
  </si>
  <si>
    <t>U8大类04；卡号01574；资产号040900118</t>
  </si>
  <si>
    <t>040900119</t>
  </si>
  <si>
    <t>01012601230000063400</t>
  </si>
  <si>
    <t>肥东食堂包间-餐椅14把</t>
  </si>
  <si>
    <t>U8大类04；卡号01575；资产号040900119</t>
  </si>
  <si>
    <t>040900120</t>
  </si>
  <si>
    <t>01012601230000063401</t>
  </si>
  <si>
    <t>肥东食堂包间-陶瓷摆台14位</t>
  </si>
  <si>
    <t>U8大类04；卡号01576；资产号040900120</t>
  </si>
  <si>
    <t>040900117</t>
  </si>
  <si>
    <t>01012601230000063405</t>
  </si>
  <si>
    <t>肥东食堂包间-餐桌1套</t>
  </si>
  <si>
    <t>U8大类04；卡号01573；资产号040900117</t>
  </si>
  <si>
    <t>040900121</t>
  </si>
  <si>
    <t>01012601230000063418</t>
  </si>
  <si>
    <t>组合式油烟交通化机组1台</t>
  </si>
  <si>
    <t>DEF-200</t>
  </si>
  <si>
    <t>U8大类04；卡号01583；资产号040900121</t>
  </si>
  <si>
    <t>合肥通汇风机厂</t>
  </si>
  <si>
    <t>2015-03-31</t>
  </si>
  <si>
    <t>040900122</t>
  </si>
  <si>
    <t>01012601230000063422</t>
  </si>
  <si>
    <t>电动三轮车</t>
  </si>
  <si>
    <t>U8大类04；卡号01584；资产号040900122</t>
  </si>
  <si>
    <t>现综合办3肥东厂区南门车棚（原2巢湖水稻基地1大兴合成食堂）</t>
  </si>
  <si>
    <t>040900123</t>
  </si>
  <si>
    <t>01012601230000063429</t>
  </si>
  <si>
    <t>电热蒸饭箱一台</t>
  </si>
  <si>
    <t>U8大类04；卡号01591；资产号040900123</t>
  </si>
  <si>
    <t>2015-05-26</t>
  </si>
  <si>
    <t>040900512</t>
  </si>
  <si>
    <t>01012601230000063454</t>
  </si>
  <si>
    <t>美的冰箱</t>
  </si>
  <si>
    <t>BCD-207WM</t>
  </si>
  <si>
    <t>U8大类04；卡号02417；资产号040900512</t>
  </si>
  <si>
    <t>肥东分厂食堂</t>
  </si>
  <si>
    <t>2017-11-29</t>
  </si>
  <si>
    <t>040900513</t>
  </si>
  <si>
    <t>01012601230000063467</t>
  </si>
  <si>
    <t>开水器（广开）</t>
  </si>
  <si>
    <t>AGK-90</t>
  </si>
  <si>
    <t>U8大类04；卡号02418；资产号040900513</t>
  </si>
  <si>
    <t>肥东制剂车间11#车间</t>
  </si>
  <si>
    <t>040900124</t>
  </si>
  <si>
    <t>01012601230000063512</t>
  </si>
  <si>
    <t>佳能照相机</t>
  </si>
  <si>
    <t>U8大类04；卡号01638；资产号040900124</t>
  </si>
  <si>
    <t>2015-08-31</t>
  </si>
  <si>
    <t>种植投入品事业部</t>
  </si>
  <si>
    <t>040900125</t>
  </si>
  <si>
    <t>01012601230000063516</t>
  </si>
  <si>
    <t>扫描仪（虹光C500）</t>
  </si>
  <si>
    <t>虹光C500</t>
  </si>
  <si>
    <t>U8大类04；卡号01639；资产号040900125</t>
  </si>
  <si>
    <t>农化综合办，原财务部（税控发票扫描）2019停用，2022.1.19已移交农化综合办俞士旺</t>
  </si>
  <si>
    <t>2015-09-30</t>
  </si>
  <si>
    <t>040900530</t>
  </si>
  <si>
    <t>01012601230000063562</t>
  </si>
  <si>
    <t>音响设备（一楼培训室）</t>
  </si>
  <si>
    <t>套</t>
  </si>
  <si>
    <t>U8大类04；卡号03631；资产号040900530</t>
  </si>
  <si>
    <t>肥东分厂一楼培训室</t>
  </si>
  <si>
    <t>安徽锐恋信息科技有限公司</t>
  </si>
  <si>
    <t>2019-12-28</t>
  </si>
  <si>
    <t>01012601230000063564</t>
  </si>
  <si>
    <t>深信服aServer-2000超融合服务器</t>
  </si>
  <si>
    <t>深信服aServer-2000，网络智能分析系统服务器</t>
  </si>
  <si>
    <t>U8大类04；卡号01678；资产号040900102</t>
  </si>
  <si>
    <t>2016-02-29</t>
  </si>
  <si>
    <t>040900514</t>
  </si>
  <si>
    <t>01012601230000063569</t>
  </si>
  <si>
    <t>新增视频监控系统</t>
  </si>
  <si>
    <t>肥东厂区二期视频监控</t>
  </si>
  <si>
    <t>U8大类04；卡号02433；资产号040900514</t>
  </si>
  <si>
    <t>肥东厂区主干道及仓库</t>
  </si>
  <si>
    <t>合肥新振智能科技有限公司</t>
  </si>
  <si>
    <t>2017-12-14</t>
  </si>
  <si>
    <t>040200276</t>
  </si>
  <si>
    <t>01012601230000063576</t>
  </si>
  <si>
    <t>监控存储服务器</t>
  </si>
  <si>
    <t>DS-A72072R</t>
  </si>
  <si>
    <t>U8大类04；卡号03633；资产号040200276</t>
  </si>
  <si>
    <t>040200275</t>
  </si>
  <si>
    <t>01012601230000063593</t>
  </si>
  <si>
    <t>上网行为管理设备</t>
  </si>
  <si>
    <t>AC-1000-400 128GB-SSD</t>
  </si>
  <si>
    <t>U8大类04；卡号03632；资产号040200275</t>
  </si>
  <si>
    <t>040900515</t>
  </si>
  <si>
    <t>01012601230000063601</t>
  </si>
  <si>
    <t>GM50B</t>
  </si>
  <si>
    <t>U8大类04；卡号02436；资产号040900515</t>
  </si>
  <si>
    <t>肥东合成二车间（精喹）</t>
  </si>
  <si>
    <t>2017-12-31</t>
  </si>
  <si>
    <t>040900160</t>
  </si>
  <si>
    <t>01012601230000063608</t>
  </si>
  <si>
    <t>肥东分厂电动门及道间旗杆</t>
  </si>
  <si>
    <t>电动门：原值20710.54元、净值828.42元；旗杆：原值12461.26元、净值498.45元</t>
  </si>
  <si>
    <t>U8大类04；卡号01704；资产号040900160</t>
  </si>
  <si>
    <t>2016-06-22</t>
  </si>
  <si>
    <t>8</t>
  </si>
  <si>
    <t>040900103</t>
  </si>
  <si>
    <t>01012601230000063655</t>
  </si>
  <si>
    <t>肥东分厂视频监控系统</t>
  </si>
  <si>
    <t>U8大类04；卡号01730；资产号040900103</t>
  </si>
  <si>
    <t>2016-09-30</t>
  </si>
  <si>
    <t>04090056</t>
  </si>
  <si>
    <t>01012601230000063723</t>
  </si>
  <si>
    <t>肥东信息机房设施工程</t>
  </si>
  <si>
    <t>电气线路、网络设施、机柜等安装</t>
  </si>
  <si>
    <t>U8大类04；卡号01765；资产号04090056</t>
  </si>
  <si>
    <t>肥东化工园</t>
  </si>
  <si>
    <t>2016-10-31</t>
  </si>
  <si>
    <t>040900163</t>
  </si>
  <si>
    <t>01012601230000063880</t>
  </si>
  <si>
    <t>索尼相机</t>
  </si>
  <si>
    <t>ILCE-5100L</t>
  </si>
  <si>
    <t>U8大类04；卡号01838；资产号040900163</t>
  </si>
  <si>
    <t>大兴合成市场管理部</t>
  </si>
  <si>
    <t>040900166</t>
  </si>
  <si>
    <t>01012601230000063892</t>
  </si>
  <si>
    <t>大圆桌（3.2m）</t>
  </si>
  <si>
    <t>3.2M电动</t>
  </si>
  <si>
    <t>U8大类04；卡号01848；资产号040900166</t>
  </si>
  <si>
    <t>肥东分厂食堂包厢</t>
  </si>
  <si>
    <t>2016-12-13</t>
  </si>
  <si>
    <t>040200277</t>
  </si>
  <si>
    <t>01012601230000064015</t>
  </si>
  <si>
    <t>惠普T530绘图仪（24英寸）</t>
  </si>
  <si>
    <t>惠普T530（24英寸）</t>
  </si>
  <si>
    <t>U8大类04；卡号03697；资产号040200277</t>
  </si>
  <si>
    <t>技术工程部办公室，肥东综合楼2楼</t>
  </si>
  <si>
    <t>2020-02-17</t>
  </si>
  <si>
    <t>技术工程部</t>
  </si>
  <si>
    <t>040900531</t>
  </si>
  <si>
    <t>01012601230000064030</t>
  </si>
  <si>
    <t>室外全彩防水箱体LED显示屏</t>
  </si>
  <si>
    <t>U8大类04；卡号03703；资产号040900531</t>
  </si>
  <si>
    <t>肥东南门广场</t>
  </si>
  <si>
    <t>2020-02-29</t>
  </si>
  <si>
    <t>040900516</t>
  </si>
  <si>
    <t>01012601230000064062</t>
  </si>
  <si>
    <t>网络交换机H3C</t>
  </si>
  <si>
    <t>S5500V2-24P-SI</t>
  </si>
  <si>
    <t>U8大类04；卡号02555；资产号040900516</t>
  </si>
  <si>
    <t>2018-03-13</t>
  </si>
  <si>
    <t>040900532</t>
  </si>
  <si>
    <t>01012601230000064083</t>
  </si>
  <si>
    <t>食堂监控系统</t>
  </si>
  <si>
    <t>U8大类04；卡号03725；资产号040900532</t>
  </si>
  <si>
    <t>肥东厂区食堂</t>
  </si>
  <si>
    <t>040900517</t>
  </si>
  <si>
    <t>01012601230000064173</t>
  </si>
  <si>
    <t>肥东控制中心监控大屏改造工程</t>
  </si>
  <si>
    <t>U8大类04；卡号02586；资产号040900517</t>
  </si>
  <si>
    <t>2018-04-18</t>
  </si>
  <si>
    <t>040900518</t>
  </si>
  <si>
    <t>01012601230000064177</t>
  </si>
  <si>
    <t>浪潮英信NF5270M4服务器</t>
  </si>
  <si>
    <t>NF5270M4， 营销CRM开发（手机APP）</t>
  </si>
  <si>
    <t>U8大类04；卡号02587；资产号040900518</t>
  </si>
  <si>
    <t>安徽英信科技有限公司</t>
  </si>
  <si>
    <t>040900533</t>
  </si>
  <si>
    <t>01012601230000064260</t>
  </si>
  <si>
    <t>深信服SSL设备（VPN网关 含管理及授权软件）</t>
  </si>
  <si>
    <t>VPN-1000-A400</t>
  </si>
  <si>
    <t>U8大类04；卡号03775；资产号040900533</t>
  </si>
  <si>
    <t>2020-04-29</t>
  </si>
  <si>
    <t>040900534</t>
  </si>
  <si>
    <t>01012601230000064347</t>
  </si>
  <si>
    <t>PDA扫描枪</t>
  </si>
  <si>
    <t>C5000</t>
  </si>
  <si>
    <t>U8大类04；卡号03795；资产号040900534</t>
  </si>
  <si>
    <t>种子事业部（现2随国飞，原1杨丽）张掖种子加工点仓库</t>
  </si>
  <si>
    <t>合肥易码信息科技有限公司</t>
  </si>
  <si>
    <t>2020-06-08</t>
  </si>
  <si>
    <t>种子事业部</t>
  </si>
  <si>
    <t>040900535</t>
  </si>
  <si>
    <t>01012601230000064351</t>
  </si>
  <si>
    <t>U8大类04；卡号03796；资产号040900535</t>
  </si>
  <si>
    <t>种子事业部（现2随国飞，原1杨丽）郑州种子中转仓库</t>
  </si>
  <si>
    <t>040900539</t>
  </si>
  <si>
    <t>01012601230000064409</t>
  </si>
  <si>
    <t>手机存放智能柜（50门）</t>
  </si>
  <si>
    <t>50门，电子储物柜</t>
  </si>
  <si>
    <t>U8大类04；卡号04387；资产号040900539</t>
  </si>
  <si>
    <t>肥东厂区办公楼西侧二道门侧边 （仅供外来人员）</t>
  </si>
  <si>
    <t>上海圆迈贸易有限公司</t>
  </si>
  <si>
    <t>2020-12-17</t>
  </si>
  <si>
    <t>040900538</t>
  </si>
  <si>
    <t>01012601230000064414</t>
  </si>
  <si>
    <t>手机存放智能柜（30门）</t>
  </si>
  <si>
    <t>30门，电子储物柜</t>
  </si>
  <si>
    <t>U8大类04；卡号04386；资产号040900538</t>
  </si>
  <si>
    <t>040900536</t>
  </si>
  <si>
    <t>01012601230000064419</t>
  </si>
  <si>
    <t>深信服AC上网行为管理设备（含系统软件）</t>
  </si>
  <si>
    <t>AC-1000-C400</t>
  </si>
  <si>
    <t>U8大类04；卡号03813；资产号040900536</t>
  </si>
  <si>
    <t>2020-06-11</t>
  </si>
  <si>
    <t>040900541</t>
  </si>
  <si>
    <t>01012601230000064678</t>
  </si>
  <si>
    <t>音响设备一套</t>
  </si>
  <si>
    <t>350音响*2，AV88功放*1，无线麦克风主机/话筒/支架</t>
  </si>
  <si>
    <t>U8大类04；卡号04453；资产号040900541</t>
  </si>
  <si>
    <t>丰乐新大楼6楼农化培训室，（销售服务部）管理</t>
  </si>
  <si>
    <t>2021-01-15</t>
  </si>
  <si>
    <t>040900519</t>
  </si>
  <si>
    <t>01012601230000064706</t>
  </si>
  <si>
    <t>洗地机</t>
  </si>
  <si>
    <t>GM508</t>
  </si>
  <si>
    <t>U8大类04；卡号02806；资产号040900519</t>
  </si>
  <si>
    <t>2018-06-30</t>
  </si>
  <si>
    <t>040900520</t>
  </si>
  <si>
    <t>01012601230000064812</t>
  </si>
  <si>
    <t>美菱冰柜</t>
  </si>
  <si>
    <t>BC/BD-418DT</t>
  </si>
  <si>
    <t>U8大类04；卡号02842；资产号040900520</t>
  </si>
  <si>
    <t>肥东合成厂办公室</t>
  </si>
  <si>
    <t>2018-07-31</t>
  </si>
  <si>
    <t>040900543</t>
  </si>
  <si>
    <t>01012601230000064898</t>
  </si>
  <si>
    <t>LED显示屏（门禁信息管理）</t>
  </si>
  <si>
    <t>传输反馈门禁信息，兼容人脸识别系统</t>
  </si>
  <si>
    <t>U8大类04；卡号04508；资产号040900543</t>
  </si>
  <si>
    <t>上海虹鹏门业有限公司</t>
  </si>
  <si>
    <t>2021-02-10</t>
  </si>
  <si>
    <t>040900544</t>
  </si>
  <si>
    <t>01012601230000064901</t>
  </si>
  <si>
    <t>测温考勤门禁柱屏</t>
  </si>
  <si>
    <t>兼容人脸识别考勤系统</t>
  </si>
  <si>
    <t>U8大类04；卡号04509；资产号040900544</t>
  </si>
  <si>
    <t>肥东厂区南大门人行通道入口处</t>
  </si>
  <si>
    <t>040900545</t>
  </si>
  <si>
    <t>01012601230000064904</t>
  </si>
  <si>
    <t>U8大类04；卡号04510；资产号040900545</t>
  </si>
  <si>
    <t>肥东厂区综合楼一楼门厅楼梯口</t>
  </si>
  <si>
    <t>040900547</t>
  </si>
  <si>
    <t>01012601230000065061</t>
  </si>
  <si>
    <t>视频会议系统终端（亿联）</t>
  </si>
  <si>
    <t>亿联牌，VC800，配套连接总部</t>
  </si>
  <si>
    <t>U8大类04；卡号04551；资产号040900547</t>
  </si>
  <si>
    <t>肥东综合楼一楼培训室</t>
  </si>
  <si>
    <t>安徽瑞智信创网络科技有限公司</t>
  </si>
  <si>
    <t>2021-04-29</t>
  </si>
  <si>
    <t>040900548</t>
  </si>
  <si>
    <t>01012601230000065113</t>
  </si>
  <si>
    <t>不锈钢双眼大锅灶（肥东食堂）</t>
  </si>
  <si>
    <t>大灶，使用天燃气，配摇摆水龙头2个、双针电子点火、双层隔热观火口</t>
  </si>
  <si>
    <t>U8大类04；卡号04564；资产号040900548</t>
  </si>
  <si>
    <t>合肥锦利酒店用品有限公司</t>
  </si>
  <si>
    <t>2021-05-19</t>
  </si>
  <si>
    <t>040900549</t>
  </si>
  <si>
    <t>01012601230000065118</t>
  </si>
  <si>
    <t>不锈钢双眼炒灶（肥东食堂）</t>
  </si>
  <si>
    <t>炒灶，使用天燃气，配摇摆水龙头2个，双针电子点火</t>
  </si>
  <si>
    <t>U8大类04；卡号04565；资产号040900549</t>
  </si>
  <si>
    <t>040900577</t>
  </si>
  <si>
    <t>01012601230000065162</t>
  </si>
  <si>
    <t>电动伸缩门</t>
  </si>
  <si>
    <t>北大门，金刚C型，门体16米，含电机控制系统</t>
  </si>
  <si>
    <t>U8大类04；卡号05705；资产号040900577</t>
  </si>
  <si>
    <t>肥东厂区北大门（宏图大道）</t>
  </si>
  <si>
    <t>合肥兴门机电设备有限公司</t>
  </si>
  <si>
    <t>2024-10-10</t>
  </si>
  <si>
    <t>040900578</t>
  </si>
  <si>
    <t>01012601230000065233</t>
  </si>
  <si>
    <t>蒸饭箱（肥东食堂）</t>
  </si>
  <si>
    <t>ZC-9，双门24盘/台，品牌：美厨，节能电热蒸柜</t>
  </si>
  <si>
    <t>U8大类04；卡号05722；资产号040900578</t>
  </si>
  <si>
    <t>2024-10-21</t>
  </si>
  <si>
    <t>040900579</t>
  </si>
  <si>
    <t>01012601230000065238</t>
  </si>
  <si>
    <t>红门翼闸（肥东工厂二道门两侧人行道闸）</t>
  </si>
  <si>
    <t>二道门两侧道闸，HTY03红门翼闸6个（两侧各3个），人脸识别机8100型4个（两侧各2个），人员出入控制显示</t>
  </si>
  <si>
    <t>U8大类04；卡号05723；资产号040900579</t>
  </si>
  <si>
    <t>肥东工厂生产区域主干道南入口，二道门两侧人行道闸</t>
  </si>
  <si>
    <t>040900550</t>
  </si>
  <si>
    <t>01012601230000065257</t>
  </si>
  <si>
    <t>美菱冰箱（肥东食堂）</t>
  </si>
  <si>
    <t>四门，美菱牌</t>
  </si>
  <si>
    <t>U8大类04；卡号04600；资产号040900550</t>
  </si>
  <si>
    <t>2021-07-28</t>
  </si>
  <si>
    <t>固定资产.办公设备.办公设备*</t>
  </si>
  <si>
    <t>040100276</t>
  </si>
  <si>
    <t>01012601230000061014</t>
  </si>
  <si>
    <t>格力空调（120柜机）</t>
  </si>
  <si>
    <t>格力柜机，KFR-120LW/(12537S)FNhAn-B2JY01；颜色:极地白</t>
  </si>
  <si>
    <t>U8大类04；卡号05821；资产号040100276</t>
  </si>
  <si>
    <t>质量管理部（制剂产品留样室），肥东综合楼3楼</t>
  </si>
  <si>
    <t>2025-06-09</t>
  </si>
  <si>
    <t>040100151</t>
  </si>
  <si>
    <t>01012601230000061019</t>
  </si>
  <si>
    <t>美的空调（72柜机）</t>
  </si>
  <si>
    <t>KFP-72LW/DY-PA400(D3)</t>
  </si>
  <si>
    <t>U8大类04；卡号01892；资产号040100151</t>
  </si>
  <si>
    <t>肥东综合办公室</t>
  </si>
  <si>
    <t>2016-12-26</t>
  </si>
  <si>
    <t>040100153</t>
  </si>
  <si>
    <t>01012601230000061020</t>
  </si>
  <si>
    <t>U8大类04；卡号01894；资产号040100153</t>
  </si>
  <si>
    <t>040100148</t>
  </si>
  <si>
    <t>01012601230000061021</t>
  </si>
  <si>
    <t>U8大类04；卡号01889；资产号040100148</t>
  </si>
  <si>
    <t>肥东研发办</t>
  </si>
  <si>
    <t>040100149</t>
  </si>
  <si>
    <t>01012601230000061022</t>
  </si>
  <si>
    <t>U8大类04；卡号01890；资产号040100149</t>
  </si>
  <si>
    <t>040100155</t>
  </si>
  <si>
    <t>01012601230000061023</t>
  </si>
  <si>
    <t>U8大类04；卡号01896；资产号040100155</t>
  </si>
  <si>
    <t>040100147</t>
  </si>
  <si>
    <t>01012601230000061024</t>
  </si>
  <si>
    <t>U8大类04；卡号01888；资产号040100147</t>
  </si>
  <si>
    <t>040100150</t>
  </si>
  <si>
    <t>01012601230000061025</t>
  </si>
  <si>
    <t>U8大类04；卡号01891；资产号040100150</t>
  </si>
  <si>
    <t>大兴制剂事业办</t>
  </si>
  <si>
    <t>040100146</t>
  </si>
  <si>
    <t>01012601230000061026</t>
  </si>
  <si>
    <t>U8大类04；卡号01887；资产号040100146</t>
  </si>
  <si>
    <t>040100154</t>
  </si>
  <si>
    <t>01012601230000061027</t>
  </si>
  <si>
    <t>U8大类04；卡号01895；资产号040100154</t>
  </si>
  <si>
    <t>040100152</t>
  </si>
  <si>
    <t>01012601230000061028</t>
  </si>
  <si>
    <t>U8大类04；卡号01893；资产号040100152</t>
  </si>
  <si>
    <t>040300116</t>
  </si>
  <si>
    <t>01012601230000061039</t>
  </si>
  <si>
    <t>打印机（HP M427DW）多功能一体机</t>
  </si>
  <si>
    <t>惠普MFP M427DW，打印复印扫描一体机，黑白激光，A4纸，可双面打印，网络</t>
  </si>
  <si>
    <t>U8大类04；卡号05823；资产号040300116</t>
  </si>
  <si>
    <t>供应公司办公室，肥东综合楼2楼</t>
  </si>
  <si>
    <t>安徽益多网络工程有限公司</t>
  </si>
  <si>
    <t>供应公司</t>
  </si>
  <si>
    <t>040100158</t>
  </si>
  <si>
    <t>01012601230000061051</t>
  </si>
  <si>
    <t>美的空调（51柜机）</t>
  </si>
  <si>
    <t>KFR-51LW/DY-PA400(D3)</t>
  </si>
  <si>
    <t>U8大类04；卡号01899；资产号040100158</t>
  </si>
  <si>
    <t>肥东质检部</t>
  </si>
  <si>
    <t>040100157</t>
  </si>
  <si>
    <t>01012601230000061054</t>
  </si>
  <si>
    <t>U8大类04；卡号01898；资产号040100157</t>
  </si>
  <si>
    <t>040100164</t>
  </si>
  <si>
    <t>01012601230000061055</t>
  </si>
  <si>
    <t>美的空调（35挂机）</t>
  </si>
  <si>
    <t>KFR-35GW/DY-DA400(D3)</t>
  </si>
  <si>
    <t>U8大类04；卡号01905；资产号040100164</t>
  </si>
  <si>
    <t>040100161</t>
  </si>
  <si>
    <t>01012601230000061056</t>
  </si>
  <si>
    <t>U8大类04；卡号01902；资产号040100161</t>
  </si>
  <si>
    <t>肥东企管部</t>
  </si>
  <si>
    <t>物流中心</t>
  </si>
  <si>
    <t>040100156</t>
  </si>
  <si>
    <t>01012601230000061057</t>
  </si>
  <si>
    <t>U8大类04；卡号01897；资产号040100156</t>
  </si>
  <si>
    <t>040100160</t>
  </si>
  <si>
    <t>01012601230000061058</t>
  </si>
  <si>
    <t>U8大类04；卡号01901；资产号040100160</t>
  </si>
  <si>
    <t>肥东采购部</t>
  </si>
  <si>
    <t>040100163</t>
  </si>
  <si>
    <t>01012601230000061059</t>
  </si>
  <si>
    <t>U8大类04；卡号01904；资产号040100163</t>
  </si>
  <si>
    <t>肥东综合办</t>
  </si>
  <si>
    <t>040100162</t>
  </si>
  <si>
    <t>01012601230000061064</t>
  </si>
  <si>
    <t>U8大类04；卡号01903；资产号040100162</t>
  </si>
  <si>
    <t>肥东研发部</t>
  </si>
  <si>
    <t>040100165</t>
  </si>
  <si>
    <t>01012601230000061065</t>
  </si>
  <si>
    <t>U8大类04；卡号01906；资产号040100165</t>
  </si>
  <si>
    <t>农化党委办公室</t>
  </si>
  <si>
    <t>040300081</t>
  </si>
  <si>
    <t>01012601230000061073</t>
  </si>
  <si>
    <t>打印机（标签打印机）</t>
  </si>
  <si>
    <t>ZEBRA Z210</t>
  </si>
  <si>
    <t>U8大类04；卡号03038；资产号040300081</t>
  </si>
  <si>
    <t>肥东智能仓库</t>
  </si>
  <si>
    <t>2018-12-05</t>
  </si>
  <si>
    <t>040100159</t>
  </si>
  <si>
    <t>01012601230000061074</t>
  </si>
  <si>
    <t>U8大类04；卡号01900；资产号040100159</t>
  </si>
  <si>
    <t>040100167</t>
  </si>
  <si>
    <t>01012601230000061088</t>
  </si>
  <si>
    <t>U8大类04；卡号01908；资产号040100167</t>
  </si>
  <si>
    <t>040100166</t>
  </si>
  <si>
    <t>01012601230000061096</t>
  </si>
  <si>
    <t>U8大类04；卡号01907；资产号040100166</t>
  </si>
  <si>
    <t>肥东安环部</t>
  </si>
  <si>
    <t>040100168</t>
  </si>
  <si>
    <t>01012601230000061097</t>
  </si>
  <si>
    <t>U8大类04；卡号01909；资产号040100168</t>
  </si>
  <si>
    <t>040100172</t>
  </si>
  <si>
    <t>01012601230000061099</t>
  </si>
  <si>
    <t>U8大类04；卡号01913；资产号040100172</t>
  </si>
  <si>
    <t>040100170</t>
  </si>
  <si>
    <t>01012601230000061102</t>
  </si>
  <si>
    <t>U8大类04；卡号01911；资产号040100170</t>
  </si>
  <si>
    <t>040100174</t>
  </si>
  <si>
    <t>01012601230000061105</t>
  </si>
  <si>
    <t>U8大类04；卡号01915；资产号040100174</t>
  </si>
  <si>
    <t>040100171</t>
  </si>
  <si>
    <t>01012601230000061106</t>
  </si>
  <si>
    <t>U8大类04；卡号01912；资产号040100171</t>
  </si>
  <si>
    <t>040100173</t>
  </si>
  <si>
    <t>01012601230000061107</t>
  </si>
  <si>
    <t>U8大类04；卡号01914；资产号040100173</t>
  </si>
  <si>
    <t>040100169</t>
  </si>
  <si>
    <t>01012601230000061108</t>
  </si>
  <si>
    <t>U8大类04；卡号01910；资产号040100169</t>
  </si>
  <si>
    <t>040100175</t>
  </si>
  <si>
    <t>01012601230000061115</t>
  </si>
  <si>
    <t>U8大类04；卡号01916；资产号040100175</t>
  </si>
  <si>
    <t>040100176</t>
  </si>
  <si>
    <t>01012601230000061130</t>
  </si>
  <si>
    <t>U8大类04；卡号01917；资产号040100176</t>
  </si>
  <si>
    <t>大兴制剂事业部</t>
  </si>
  <si>
    <t>040100181</t>
  </si>
  <si>
    <t>01012601230000061133</t>
  </si>
  <si>
    <t>U8大类04；卡号01922；资产号040100181</t>
  </si>
  <si>
    <t>大兴原药部</t>
  </si>
  <si>
    <t>国内业务部</t>
  </si>
  <si>
    <t>040100182</t>
  </si>
  <si>
    <t>01012601230000061134</t>
  </si>
  <si>
    <t>U8大类04；卡号01923；资产号040100182</t>
  </si>
  <si>
    <t>大兴市场管理部</t>
  </si>
  <si>
    <t>040100185</t>
  </si>
  <si>
    <t>01012601230000061138</t>
  </si>
  <si>
    <t>U8大类04；卡号01926；资产号040100185</t>
  </si>
  <si>
    <t>040100186</t>
  </si>
  <si>
    <t>01012601230000061144</t>
  </si>
  <si>
    <t>U8大类04；卡号01927；资产号040100186</t>
  </si>
  <si>
    <t>040100183</t>
  </si>
  <si>
    <t>01012601230000061145</t>
  </si>
  <si>
    <t>U8大类04；卡号01924；资产号040100183</t>
  </si>
  <si>
    <t>040100184</t>
  </si>
  <si>
    <t>01012601230000061148</t>
  </si>
  <si>
    <t>U8大类04；卡号01925；资产号040100184</t>
  </si>
  <si>
    <t>040100188</t>
  </si>
  <si>
    <t>01012601230000061152</t>
  </si>
  <si>
    <t>U8大类04；卡号01929；资产号040100188</t>
  </si>
  <si>
    <t>040100033</t>
  </si>
  <si>
    <t>01012601230000061153</t>
  </si>
  <si>
    <t>海尔空调</t>
  </si>
  <si>
    <t>KFRD-60LW/F</t>
  </si>
  <si>
    <t>U8大类04；卡号00335；资产号040100033</t>
  </si>
  <si>
    <t>040100187</t>
  </si>
  <si>
    <t>01012601230000061154</t>
  </si>
  <si>
    <t>U8大类04；卡号01928；资产号040100187</t>
  </si>
  <si>
    <t>040100189</t>
  </si>
  <si>
    <t>01012601230000061164</t>
  </si>
  <si>
    <t>U8大类04；卡号01930；资产号040100189</t>
  </si>
  <si>
    <t>040100034</t>
  </si>
  <si>
    <t>01012601230000061166</t>
  </si>
  <si>
    <t>U8大类04；卡号00336；资产号040100034</t>
  </si>
  <si>
    <t>040100035</t>
  </si>
  <si>
    <t>01012601230000061168</t>
  </si>
  <si>
    <t>KFRD-71LW/F</t>
  </si>
  <si>
    <t>U8大类04；卡号00337；资产号040100035</t>
  </si>
  <si>
    <t>040100190</t>
  </si>
  <si>
    <t>01012601230000061169</t>
  </si>
  <si>
    <t>U8大类04；卡号01931；资产号040100190</t>
  </si>
  <si>
    <t>040100028</t>
  </si>
  <si>
    <t>01012601230000061172</t>
  </si>
  <si>
    <t>长虹空调</t>
  </si>
  <si>
    <t>KFK(柜)</t>
  </si>
  <si>
    <t>U8大类04；卡号00331；资产号040100028</t>
  </si>
  <si>
    <t>2000-06-01</t>
  </si>
  <si>
    <t>040100191</t>
  </si>
  <si>
    <t>01012601230000061180</t>
  </si>
  <si>
    <t>U8大类04；卡号01932；资产号040100191</t>
  </si>
  <si>
    <t>040100192</t>
  </si>
  <si>
    <t>01012601230000061183</t>
  </si>
  <si>
    <t>U8大类04；卡号01933；资产号040100192</t>
  </si>
  <si>
    <t>040900521</t>
  </si>
  <si>
    <t>01012601230000061186</t>
  </si>
  <si>
    <t>电视机</t>
  </si>
  <si>
    <t>E5515</t>
  </si>
  <si>
    <t>U8大类04；卡号03069；资产号040900521</t>
  </si>
  <si>
    <t>肥东制剂车间（播放器使用）</t>
  </si>
  <si>
    <t>040100194</t>
  </si>
  <si>
    <t>01012601230000061190</t>
  </si>
  <si>
    <t>U8大类04；卡号01935；资产号040100194</t>
  </si>
  <si>
    <t>040100193</t>
  </si>
  <si>
    <t>01012601230000061196</t>
  </si>
  <si>
    <t>U8大类04；卡号01934；资产号040100193</t>
  </si>
  <si>
    <t>040100197</t>
  </si>
  <si>
    <t>01012601230000061198</t>
  </si>
  <si>
    <t>U8大类04；卡号01938；资产号040100197</t>
  </si>
  <si>
    <t>040100195</t>
  </si>
  <si>
    <t>01012601230000061199</t>
  </si>
  <si>
    <t>U8大类04；卡号01936；资产号040100195</t>
  </si>
  <si>
    <t>040100199</t>
  </si>
  <si>
    <t>01012601230000061200</t>
  </si>
  <si>
    <t>U8大类04；卡号01940；资产号040100199</t>
  </si>
  <si>
    <t>040100196</t>
  </si>
  <si>
    <t>01012601230000061201</t>
  </si>
  <si>
    <t>U8大类04；卡号01937；资产号040100196</t>
  </si>
  <si>
    <t>040100198</t>
  </si>
  <si>
    <t>01012601230000061202</t>
  </si>
  <si>
    <t>U8大类04；卡号01939；资产号040100198</t>
  </si>
  <si>
    <t>040100200</t>
  </si>
  <si>
    <t>01012601230000061204</t>
  </si>
  <si>
    <t>U8大类04；卡号01941；资产号040100200</t>
  </si>
  <si>
    <t>040100201</t>
  </si>
  <si>
    <t>01012601230000061205</t>
  </si>
  <si>
    <t>U8大类04；卡号01942；资产号040100201</t>
  </si>
  <si>
    <t>040300083</t>
  </si>
  <si>
    <t>01012601230000061206</t>
  </si>
  <si>
    <t>打印机（爱普生）</t>
  </si>
  <si>
    <t>爱普生630-2</t>
  </si>
  <si>
    <t>U8大类04；卡号03073；资产号040300083</t>
  </si>
  <si>
    <t>肥东制剂仓库</t>
  </si>
  <si>
    <t>040300082</t>
  </si>
  <si>
    <t>01012601230000061212</t>
  </si>
  <si>
    <t>惠普IP5820打印机</t>
  </si>
  <si>
    <t>惠普IP5820</t>
  </si>
  <si>
    <t>U8大类04；卡号03072；资产号040300082</t>
  </si>
  <si>
    <t>销售服务部（公用），丰乐种业新大楼703室</t>
  </si>
  <si>
    <t>040300084</t>
  </si>
  <si>
    <t>01012601230000061215</t>
  </si>
  <si>
    <t>惠普P1108打印机</t>
  </si>
  <si>
    <t>惠普P1108</t>
  </si>
  <si>
    <t>U8大类04；卡号03074；资产号040300084</t>
  </si>
  <si>
    <t>肥东物流中心仓库办公室（王华）</t>
  </si>
  <si>
    <t>040300085</t>
  </si>
  <si>
    <t>01012601230000061216</t>
  </si>
  <si>
    <t>U8大类04；卡号03075；资产号040300085</t>
  </si>
  <si>
    <t>国内业务部办公室1（公用），丰乐种业新大楼601室</t>
  </si>
  <si>
    <t>040900524</t>
  </si>
  <si>
    <t>01012601230000061218</t>
  </si>
  <si>
    <t>投影仪</t>
  </si>
  <si>
    <t>品牌：NEC，型号：NP-CR3115</t>
  </si>
  <si>
    <t>U8大类04；卡号03076；资产号040900524</t>
  </si>
  <si>
    <t>市场管理部会议室</t>
  </si>
  <si>
    <t>040100177</t>
  </si>
  <si>
    <t>01012601230000061222</t>
  </si>
  <si>
    <t>U8大类04；卡号01943；资产号040100177</t>
  </si>
  <si>
    <t>040100178</t>
  </si>
  <si>
    <t>01012601230000061223</t>
  </si>
  <si>
    <t>U8大类04；卡号01944；资产号040100178</t>
  </si>
  <si>
    <t>040100179</t>
  </si>
  <si>
    <t>01012601230000061224</t>
  </si>
  <si>
    <t>U8大类04；卡号01945；资产号040100179</t>
  </si>
  <si>
    <t>040900014</t>
  </si>
  <si>
    <t>01012601230000061236</t>
  </si>
  <si>
    <t>复印机（雷立）</t>
  </si>
  <si>
    <t>雷立5216</t>
  </si>
  <si>
    <t>U8大类04；卡号00452；资产号040900014</t>
  </si>
  <si>
    <t>2002-05-01</t>
  </si>
  <si>
    <t>040100202</t>
  </si>
  <si>
    <t>01012601230000061237</t>
  </si>
  <si>
    <t>美的空调（32挂机）</t>
  </si>
  <si>
    <t>KFR-32GW/DY-DA400(D3)</t>
  </si>
  <si>
    <t>U8大类04；卡号01947；资产号040100202</t>
  </si>
  <si>
    <t>大兴及肥东宿舍（合肥乐普生）</t>
  </si>
  <si>
    <t>040100180</t>
  </si>
  <si>
    <t>01012601230000061242</t>
  </si>
  <si>
    <t>U8大类04；卡号01946；资产号040100180</t>
  </si>
  <si>
    <t>040100204</t>
  </si>
  <si>
    <t>01012601230000061244</t>
  </si>
  <si>
    <t>U8大类04；卡号01949；资产号040100204</t>
  </si>
  <si>
    <t>040100205</t>
  </si>
  <si>
    <t>01012601230000061246</t>
  </si>
  <si>
    <t>U8大类04；卡号01950；资产号040100205</t>
  </si>
  <si>
    <t>040100203</t>
  </si>
  <si>
    <t>01012601230000061247</t>
  </si>
  <si>
    <t>U8大类04；卡号01948；资产号040100203</t>
  </si>
  <si>
    <t>040100206</t>
  </si>
  <si>
    <t>01012601230000061254</t>
  </si>
  <si>
    <t>U8大类04；卡号01951；资产号040100206</t>
  </si>
  <si>
    <t>040300011</t>
  </si>
  <si>
    <t>01012601230000061261</t>
  </si>
  <si>
    <t>打印机（EPSON）</t>
  </si>
  <si>
    <t>U8大类04；卡号00421；资产号040300011</t>
  </si>
  <si>
    <t>040100208</t>
  </si>
  <si>
    <t>01012601230000061268</t>
  </si>
  <si>
    <t>U8大类04；卡号01953；资产号040100208</t>
  </si>
  <si>
    <t>040100007</t>
  </si>
  <si>
    <t>01012601230000061270</t>
  </si>
  <si>
    <t>格力空调</t>
  </si>
  <si>
    <t>KFR-70LW/E7053LIA</t>
  </si>
  <si>
    <t>U8大类04；卡号00323；资产号040100007</t>
  </si>
  <si>
    <t>040100209</t>
  </si>
  <si>
    <t>01012601230000061272</t>
  </si>
  <si>
    <t>U8大类04；卡号01954；资产号040100209</t>
  </si>
  <si>
    <t>040100207</t>
  </si>
  <si>
    <t>01012601230000061273</t>
  </si>
  <si>
    <t>U8大类04；卡号01952；资产号040100207</t>
  </si>
  <si>
    <t>040100210</t>
  </si>
  <si>
    <t>01012601230000061275</t>
  </si>
  <si>
    <t>U8大类04；卡号01955；资产号040100210</t>
  </si>
  <si>
    <t>040100211</t>
  </si>
  <si>
    <t>01012601230000061282</t>
  </si>
  <si>
    <t>U8大类04；卡号01956；资产号040100211</t>
  </si>
  <si>
    <t>040100212</t>
  </si>
  <si>
    <t>01012601230000061284</t>
  </si>
  <si>
    <t>U8大类04；卡号01957；资产号040100212</t>
  </si>
  <si>
    <t>040100214</t>
  </si>
  <si>
    <t>01012601230000061286</t>
  </si>
  <si>
    <t>U8大类04；卡号01959；资产号040100214</t>
  </si>
  <si>
    <t>040100213</t>
  </si>
  <si>
    <t>01012601230000061287</t>
  </si>
  <si>
    <t>U8大类04；卡号01958；资产号040100213</t>
  </si>
  <si>
    <t>040300104</t>
  </si>
  <si>
    <t>01012601230000061288</t>
  </si>
  <si>
    <t>打印机（HP 彩色/激光）</t>
  </si>
  <si>
    <t>惠普M479DW，彩色激光打印机</t>
  </si>
  <si>
    <t>U8大类04；卡号04746；资产号040300104</t>
  </si>
  <si>
    <t>农化综合办，肥东综合楼2楼</t>
  </si>
  <si>
    <t>2021-10-22</t>
  </si>
  <si>
    <t>040300105</t>
  </si>
  <si>
    <t>01012601230000061290</t>
  </si>
  <si>
    <t>打印机（不干胶标贴打印）</t>
  </si>
  <si>
    <t>斑马 ZD420T，不干胶标贴打印机</t>
  </si>
  <si>
    <t>U8大类04；卡号04748；资产号040300105</t>
  </si>
  <si>
    <t>物流中心智能仓库，打印防伪防窜产品发货客户地址信息</t>
  </si>
  <si>
    <t>040300027</t>
  </si>
  <si>
    <t>01012601230000061291</t>
  </si>
  <si>
    <t>打印机（HP）*黑龙江库</t>
  </si>
  <si>
    <t>U8大类04；卡号00437；资产号040300027</t>
  </si>
  <si>
    <t>040100215</t>
  </si>
  <si>
    <t>01012601230000061293</t>
  </si>
  <si>
    <t>U8大类04；卡号01960；资产号040100215</t>
  </si>
  <si>
    <t>040300026</t>
  </si>
  <si>
    <t>01012601230000061302</t>
  </si>
  <si>
    <t>打印机（HP*激光）</t>
  </si>
  <si>
    <t>HP-1020</t>
  </si>
  <si>
    <t>U8大类04；卡号00436；资产号040300026</t>
  </si>
  <si>
    <t>040100216</t>
  </si>
  <si>
    <t>01012601230000061303</t>
  </si>
  <si>
    <t>U8大类04；卡号01961；资产号040100216</t>
  </si>
  <si>
    <t>040100217</t>
  </si>
  <si>
    <t>01012601230000061311</t>
  </si>
  <si>
    <t>U8大类04；卡号01962；资产号040100217</t>
  </si>
  <si>
    <t>040100218</t>
  </si>
  <si>
    <t>01012601230000061312</t>
  </si>
  <si>
    <t>U8大类04；卡号01963；资产号040100218</t>
  </si>
  <si>
    <t>040100219</t>
  </si>
  <si>
    <t>01012601230000061315</t>
  </si>
  <si>
    <t>U8大类04；卡号01964；资产号040100219</t>
  </si>
  <si>
    <t>040100220</t>
  </si>
  <si>
    <t>01012601230000061318</t>
  </si>
  <si>
    <t>U8大类04；卡号01965；资产号040100220</t>
  </si>
  <si>
    <t>040100221</t>
  </si>
  <si>
    <t>01012601230000061319</t>
  </si>
  <si>
    <t>U8大类04；卡号01966；资产号040100221</t>
  </si>
  <si>
    <t>040300012</t>
  </si>
  <si>
    <t>01012601230000061321</t>
  </si>
  <si>
    <t>打印机（EPSON*针式）</t>
  </si>
  <si>
    <t>EPSON LQ-680K</t>
  </si>
  <si>
    <t>U8大类04；卡号00422；资产号040300012</t>
  </si>
  <si>
    <t>2005-11-01</t>
  </si>
  <si>
    <t>040100222</t>
  </si>
  <si>
    <t>01012601230000061322</t>
  </si>
  <si>
    <t>U8大类04；卡号01967；资产号040100222</t>
  </si>
  <si>
    <t>040100223</t>
  </si>
  <si>
    <t>01012601230000061325</t>
  </si>
  <si>
    <t>U8大类04；卡号01968；资产号040100223</t>
  </si>
  <si>
    <t>040100224</t>
  </si>
  <si>
    <t>01012601230000061327</t>
  </si>
  <si>
    <t>U8大类04；卡号01969；资产号040100224</t>
  </si>
  <si>
    <t>040100225</t>
  </si>
  <si>
    <t>01012601230000061334</t>
  </si>
  <si>
    <t>U8大类04；卡号01970；资产号040100225</t>
  </si>
  <si>
    <t>040900053</t>
  </si>
  <si>
    <t>01012601230000061337</t>
  </si>
  <si>
    <t>投影仪--爱普森 （1套）</t>
  </si>
  <si>
    <t>EPSON EMP--1710</t>
  </si>
  <si>
    <t>U8大类04；卡号00532；资产号040900053</t>
  </si>
  <si>
    <t>2007-08-31</t>
  </si>
  <si>
    <t>040900052</t>
  </si>
  <si>
    <t>01012601230000061344</t>
  </si>
  <si>
    <t>复印机（夏普）</t>
  </si>
  <si>
    <t>AR-M236</t>
  </si>
  <si>
    <t>U8大类04；卡号00497；资产号040900052</t>
  </si>
  <si>
    <t>2006-07-01</t>
  </si>
  <si>
    <t>040100039</t>
  </si>
  <si>
    <t>01012601230000061348</t>
  </si>
  <si>
    <t>海信空调</t>
  </si>
  <si>
    <t>离子束调入，柜机KFR-5001LW/D</t>
  </si>
  <si>
    <t>U8大类04；卡号00558；资产号040100039</t>
  </si>
  <si>
    <t>2007-11-01</t>
  </si>
  <si>
    <t>040100040</t>
  </si>
  <si>
    <t>01012601230000061351</t>
  </si>
  <si>
    <t>U8大类04；卡号00559；资产号040100040</t>
  </si>
  <si>
    <t>040100228</t>
  </si>
  <si>
    <t>01012601230000061352</t>
  </si>
  <si>
    <t>U8大类04；卡号01973；资产号040100228</t>
  </si>
  <si>
    <t>040100227</t>
  </si>
  <si>
    <t>01012601230000061353</t>
  </si>
  <si>
    <t>U8大类04；卡号01972；资产号040100227</t>
  </si>
  <si>
    <t>040100226</t>
  </si>
  <si>
    <t>01012601230000061354</t>
  </si>
  <si>
    <t>U8大类04；卡号01971；资产号040100226</t>
  </si>
  <si>
    <t>040100049</t>
  </si>
  <si>
    <t>01012601230000061357</t>
  </si>
  <si>
    <t>离子束调入，挂机KFR-2802GW/BP</t>
  </si>
  <si>
    <t>U8大类04；卡号00561；资产号040100049</t>
  </si>
  <si>
    <t>040100229</t>
  </si>
  <si>
    <t>01012601230000061358</t>
  </si>
  <si>
    <t>U8大类04；卡号01974；资产号040100229</t>
  </si>
  <si>
    <t>040100048</t>
  </si>
  <si>
    <t>01012601230000061364</t>
  </si>
  <si>
    <t>U8大类04；卡号00560；资产号040100048</t>
  </si>
  <si>
    <t>040100230</t>
  </si>
  <si>
    <t>01012601230000061366</t>
  </si>
  <si>
    <t>U8大类04；卡号01975；资产号040100230</t>
  </si>
  <si>
    <t>040100231</t>
  </si>
  <si>
    <t>01012601230000061368</t>
  </si>
  <si>
    <t>U8大类04；卡号01976；资产号040100231</t>
  </si>
  <si>
    <t>040100239</t>
  </si>
  <si>
    <t>01012601230000061378</t>
  </si>
  <si>
    <t>美的空调</t>
  </si>
  <si>
    <t>KFR-35GW/DY-DH400(D3)</t>
  </si>
  <si>
    <t>U8大类04；卡号03123；资产号040100239</t>
  </si>
  <si>
    <t>大兴集体宿舍</t>
  </si>
  <si>
    <t>2019-03-29</t>
  </si>
  <si>
    <t>040100240</t>
  </si>
  <si>
    <t>01012601230000061380</t>
  </si>
  <si>
    <t>U8大类04；卡号03124；资产号040100240</t>
  </si>
  <si>
    <t>040100241</t>
  </si>
  <si>
    <t>01012601230000061386</t>
  </si>
  <si>
    <t>U8大类04；卡号03125；资产号040100241</t>
  </si>
  <si>
    <t>040100242</t>
  </si>
  <si>
    <t>01012601230000061389</t>
  </si>
  <si>
    <t>U8大类04；卡号03126；资产号040100242</t>
  </si>
  <si>
    <t>040100243</t>
  </si>
  <si>
    <t>01012601230000061390</t>
  </si>
  <si>
    <t>U8大类04；卡号03127；资产号040100243</t>
  </si>
  <si>
    <t>040100244</t>
  </si>
  <si>
    <t>01012601230000061393</t>
  </si>
  <si>
    <t>U8大类04；卡号03128；资产号040100244</t>
  </si>
  <si>
    <t>040100245</t>
  </si>
  <si>
    <t>01012601230000061396</t>
  </si>
  <si>
    <t>U8大类04；卡号03129；资产号040100245</t>
  </si>
  <si>
    <t>040100051</t>
  </si>
  <si>
    <t>01012601230000061401</t>
  </si>
  <si>
    <t>U8大类04；卡号00563；资产号040100051</t>
  </si>
  <si>
    <t>040100052</t>
  </si>
  <si>
    <t>01012601230000061404</t>
  </si>
  <si>
    <t>U8大类04；卡号00564；资产号040100052</t>
  </si>
  <si>
    <t>040100053</t>
  </si>
  <si>
    <t>01012601230000061405</t>
  </si>
  <si>
    <t>U8大类04；卡号00565；资产号040100053</t>
  </si>
  <si>
    <t>040300030</t>
  </si>
  <si>
    <t>01012601230000061406</t>
  </si>
  <si>
    <t>打印机（HP*喷墨）</t>
  </si>
  <si>
    <t>HP-1280型</t>
  </si>
  <si>
    <t>U8大类04；卡号00571；资产号040300030</t>
  </si>
  <si>
    <t>040100246</t>
  </si>
  <si>
    <t>01012601230000061407</t>
  </si>
  <si>
    <t>U8大类04；卡号03130；资产号040100246</t>
  </si>
  <si>
    <t>040100050</t>
  </si>
  <si>
    <t>01012601230000061408</t>
  </si>
  <si>
    <t>U8大类04；卡号00562；资产号040100050</t>
  </si>
  <si>
    <t>040100056</t>
  </si>
  <si>
    <t>01012601230000061411</t>
  </si>
  <si>
    <t>KFR-26GW/K(26540)-N5</t>
  </si>
  <si>
    <t>U8大类04；卡号00579；资产号040100056</t>
  </si>
  <si>
    <t>040100054</t>
  </si>
  <si>
    <t>01012601230000061414</t>
  </si>
  <si>
    <t>U8大类04；卡号00566；资产号040100054</t>
  </si>
  <si>
    <t>040100247</t>
  </si>
  <si>
    <t>01012601230000061415</t>
  </si>
  <si>
    <t>U8大类04；卡号03131；资产号040100247</t>
  </si>
  <si>
    <t>040100248</t>
  </si>
  <si>
    <t>01012601230000061416</t>
  </si>
  <si>
    <t>U8大类04；卡号03132；资产号040100248</t>
  </si>
  <si>
    <t>040100250</t>
  </si>
  <si>
    <t>01012601230000061418</t>
  </si>
  <si>
    <t>U8大类04；卡号03134；资产号040100250</t>
  </si>
  <si>
    <t>040100249</t>
  </si>
  <si>
    <t>01012601230000061419</t>
  </si>
  <si>
    <t>U8大类04；卡号03133；资产号040100249</t>
  </si>
  <si>
    <t>040300031</t>
  </si>
  <si>
    <t>01012601230000061428</t>
  </si>
  <si>
    <t>打印机（HP）</t>
  </si>
  <si>
    <t>离子束调入，惠普</t>
  </si>
  <si>
    <t>U8大类04；卡号00619；资产号040300031</t>
  </si>
  <si>
    <t>2008-03-31</t>
  </si>
  <si>
    <t>040300032</t>
  </si>
  <si>
    <t>01012601230000061435</t>
  </si>
  <si>
    <t>HP-PS8768九色照片打印机</t>
  </si>
  <si>
    <t>U8大类04；卡号00636；资产号040300032</t>
  </si>
  <si>
    <t>040300070</t>
  </si>
  <si>
    <t>01012601230000061441</t>
  </si>
  <si>
    <t>税控打印机</t>
  </si>
  <si>
    <t>富士DPK970K，票据针式打印机</t>
  </si>
  <si>
    <t>U8大类04；卡号01992；资产号040300070</t>
  </si>
  <si>
    <t>农化综合办，原财务部税票打印机2024.12月停用，2025.9.15已移交农化综合办处置</t>
  </si>
  <si>
    <t>040100063</t>
  </si>
  <si>
    <t>01012601230000061475</t>
  </si>
  <si>
    <t>合成食堂，柜 KFRD-50LW/E1-S4</t>
  </si>
  <si>
    <t>U8大类04；卡号00656；资产号040100063</t>
  </si>
  <si>
    <t>2008-07-24</t>
  </si>
  <si>
    <t>040900560</t>
  </si>
  <si>
    <t>01012601230000061483</t>
  </si>
  <si>
    <t>夏普BP-2522r，全自动双面复印机</t>
  </si>
  <si>
    <t>U8大类04；卡号04798；资产号040900560</t>
  </si>
  <si>
    <t>销售服务部复印室，丰乐种业新大楼712室</t>
  </si>
  <si>
    <t>2022-01-26</t>
  </si>
  <si>
    <t>040300033</t>
  </si>
  <si>
    <t>01012601230000061495</t>
  </si>
  <si>
    <t>HP--1007型</t>
  </si>
  <si>
    <t>U8大类04；卡号00683；资产号040300033</t>
  </si>
  <si>
    <t>2008-10-31</t>
  </si>
  <si>
    <t>040100074</t>
  </si>
  <si>
    <t>01012601230000061501</t>
  </si>
  <si>
    <t>空调</t>
  </si>
  <si>
    <t>格力 KFR-50LW/K</t>
  </si>
  <si>
    <t>U8大类04；卡号00709；资产号040100074</t>
  </si>
  <si>
    <t>市场部(外)</t>
  </si>
  <si>
    <t>2009-01-31</t>
  </si>
  <si>
    <t>040100077</t>
  </si>
  <si>
    <t>01012601230000061518</t>
  </si>
  <si>
    <t>U8大类04；卡号00712；资产号040100077</t>
  </si>
  <si>
    <t>会议室(六楼)</t>
  </si>
  <si>
    <t>040100076</t>
  </si>
  <si>
    <t>01012601230000061519</t>
  </si>
  <si>
    <t>U8大类04；卡号00711；资产号040100076</t>
  </si>
  <si>
    <t>040100075</t>
  </si>
  <si>
    <t>01012601230000061520</t>
  </si>
  <si>
    <t>U8大类04；卡号00710；资产号040100075</t>
  </si>
  <si>
    <t>市场接待室</t>
  </si>
  <si>
    <t>040100079</t>
  </si>
  <si>
    <t>01012601230000061526</t>
  </si>
  <si>
    <t>格力 KFR-32LW/K</t>
  </si>
  <si>
    <t>U8大类04；卡号00714；资产号040100079</t>
  </si>
  <si>
    <t>金总办公室</t>
  </si>
  <si>
    <t>040100078</t>
  </si>
  <si>
    <t>01012601230000061527</t>
  </si>
  <si>
    <t>U8大类04；卡号00713；资产号040100078</t>
  </si>
  <si>
    <t>何总办公室</t>
  </si>
  <si>
    <t>040100080</t>
  </si>
  <si>
    <t>01012601230000061532</t>
  </si>
  <si>
    <t>U8大类04；卡号00715；资产号040100080</t>
  </si>
  <si>
    <t>李总办公室</t>
  </si>
  <si>
    <t>040100081</t>
  </si>
  <si>
    <t>01012601230000061533</t>
  </si>
  <si>
    <t>格力KFR-32LW/K</t>
  </si>
  <si>
    <t>U8大类04；卡号00716；资产号040100081</t>
  </si>
  <si>
    <t>质管部</t>
  </si>
  <si>
    <t>040300086</t>
  </si>
  <si>
    <t>01012601230000061548</t>
  </si>
  <si>
    <t>打印机（惠普126）一体机</t>
  </si>
  <si>
    <t>HP 126NW激光一体机</t>
  </si>
  <si>
    <t>U8大类04；卡号03172；资产号040300086</t>
  </si>
  <si>
    <t>国内业务部办公室2（公用），丰乐种业新大楼602室</t>
  </si>
  <si>
    <t>040100082</t>
  </si>
  <si>
    <t>01012601230000061558</t>
  </si>
  <si>
    <t>U8大类04；卡号00717；资产号040100082</t>
  </si>
  <si>
    <t>开发部</t>
  </si>
  <si>
    <t>040300034</t>
  </si>
  <si>
    <t>01012601230000061565</t>
  </si>
  <si>
    <t>打印机</t>
  </si>
  <si>
    <t>HP order-a-cartridge</t>
  </si>
  <si>
    <t>U8大类04；卡号00728；资产号040300034</t>
  </si>
  <si>
    <t>2009-04-24</t>
  </si>
  <si>
    <t>040100083</t>
  </si>
  <si>
    <t>01012601230000061566</t>
  </si>
  <si>
    <t>U8大类04；卡号00718；资产号040100083</t>
  </si>
  <si>
    <t>驾驶班</t>
  </si>
  <si>
    <t>040100251</t>
  </si>
  <si>
    <t>01012601230000061582</t>
  </si>
  <si>
    <t>FFR-35GW/DY-DH400(D3）</t>
  </si>
  <si>
    <t>U8大类04；卡号03179；资产号040100251</t>
  </si>
  <si>
    <t>2019-05-28</t>
  </si>
  <si>
    <t>040100086</t>
  </si>
  <si>
    <t>01012601230000061610</t>
  </si>
  <si>
    <t>KFR-35W/K</t>
  </si>
  <si>
    <t>U8大类04；卡号00771；资产号040100086</t>
  </si>
  <si>
    <t>合成液谱室</t>
  </si>
  <si>
    <t>2009-08-28</t>
  </si>
  <si>
    <t>040300035</t>
  </si>
  <si>
    <t>01012601230000061634</t>
  </si>
  <si>
    <t>SF-565PR</t>
  </si>
  <si>
    <t>U8大类04；卡号00783；资产号040300035</t>
  </si>
  <si>
    <t>肥东项目办</t>
  </si>
  <si>
    <t>2009-09-28</t>
  </si>
  <si>
    <t>040900563</t>
  </si>
  <si>
    <t>01012601230000061677</t>
  </si>
  <si>
    <t>凭证装订机（全自动）</t>
  </si>
  <si>
    <t>品牌：裕佳；YJ-Q50-B，全自动装订机</t>
  </si>
  <si>
    <t>U8大类04；卡号04855；资产号040900563</t>
  </si>
  <si>
    <t>农化财务部（公用），丰乐种业新大楼803室</t>
  </si>
  <si>
    <t>陕西裕佳匠心机电有限公司</t>
  </si>
  <si>
    <t>财务部</t>
  </si>
  <si>
    <t>040300036</t>
  </si>
  <si>
    <t>01012601230000061688</t>
  </si>
  <si>
    <t>惠普打印机</t>
  </si>
  <si>
    <t>U8大类04；卡号00811；资产号040300036</t>
  </si>
  <si>
    <t>研究所</t>
  </si>
  <si>
    <t>2010-04-27</t>
  </si>
  <si>
    <t>040900069</t>
  </si>
  <si>
    <t>01012601230000061689</t>
  </si>
  <si>
    <t>Canon ip4760</t>
  </si>
  <si>
    <t>U8大类04；卡号00816；资产号040900069</t>
  </si>
  <si>
    <t>040900564</t>
  </si>
  <si>
    <t>01012601230000061709</t>
  </si>
  <si>
    <t>激光投影仪（爱普生）</t>
  </si>
  <si>
    <t>爱普生FH06，流明3500</t>
  </si>
  <si>
    <t>U8大类04；卡号04864；资产号040900564</t>
  </si>
  <si>
    <t>丰乐新大楼8楼农化会议室，（销售服务部）管理</t>
  </si>
  <si>
    <t>2022-06-13</t>
  </si>
  <si>
    <t>040300107</t>
  </si>
  <si>
    <t>01012601230000061730</t>
  </si>
  <si>
    <t>TSC 244PRO</t>
  </si>
  <si>
    <t>U8大类04；卡号04872；资产号040300107</t>
  </si>
  <si>
    <t>2022-06-25</t>
  </si>
  <si>
    <t>040300106</t>
  </si>
  <si>
    <t>01012601230000061731</t>
  </si>
  <si>
    <t>打印机（HP 激光）一体机</t>
  </si>
  <si>
    <t>HP 136NW，黑白激光一体机（打印复印扫描3合1）</t>
  </si>
  <si>
    <t>U8大类04；卡号04871；资产号040300106</t>
  </si>
  <si>
    <t>040300038</t>
  </si>
  <si>
    <t>01012601230000061744</t>
  </si>
  <si>
    <t>打印机HP1007</t>
  </si>
  <si>
    <t>HP1007</t>
  </si>
  <si>
    <t>U8大类04；卡号00829；资产号040300038</t>
  </si>
  <si>
    <t>040300087</t>
  </si>
  <si>
    <t>01012601230000061757</t>
  </si>
  <si>
    <t>HP（M430n）</t>
  </si>
  <si>
    <t>U8大类04；卡号03228；资产号040300087</t>
  </si>
  <si>
    <t>2019-07-05</t>
  </si>
  <si>
    <t>040300088</t>
  </si>
  <si>
    <t>01012601230000061762</t>
  </si>
  <si>
    <t>EPSON LQ-1600KH</t>
  </si>
  <si>
    <t>U8大类04；卡号03229；资产号040300088</t>
  </si>
  <si>
    <t>040100088</t>
  </si>
  <si>
    <t>01012601230000061779</t>
  </si>
  <si>
    <t>格力柜机空调</t>
  </si>
  <si>
    <t>KFR-72W</t>
  </si>
  <si>
    <t>U8大类04；卡号00840；资产号040100088</t>
  </si>
  <si>
    <t>合成分厂精喹车间冷冻站配电站</t>
  </si>
  <si>
    <t>2010-06-30</t>
  </si>
  <si>
    <t>040200137</t>
  </si>
  <si>
    <t>01012601230000061802</t>
  </si>
  <si>
    <t>kfr-35gw</t>
  </si>
  <si>
    <t>U8大类04；卡号00844；资产号040200137</t>
  </si>
  <si>
    <t>公司人力部</t>
  </si>
  <si>
    <t>2010-08-31</t>
  </si>
  <si>
    <t>040100093</t>
  </si>
  <si>
    <t>01012601230000061835</t>
  </si>
  <si>
    <t>KFR-350GW/35556FN</t>
  </si>
  <si>
    <t>U8大类04；卡号00859；资产号040100093</t>
  </si>
  <si>
    <t>合成质检</t>
  </si>
  <si>
    <t>2011-03-30</t>
  </si>
  <si>
    <t>040300109</t>
  </si>
  <si>
    <t>01012601230000061839</t>
  </si>
  <si>
    <t>打印机（DCP-7190DW）多功能一体机</t>
  </si>
  <si>
    <t>兄弟Brother DCP-7190DW，打印复印扫描一体机，黑白激光，A4纸，双面打印</t>
  </si>
  <si>
    <t>U8大类04；卡号04900；资产号040300109</t>
  </si>
  <si>
    <t>2022-08-19</t>
  </si>
  <si>
    <t>040300108</t>
  </si>
  <si>
    <t>01012601230000061840</t>
  </si>
  <si>
    <t>打印机（HP 1106）</t>
  </si>
  <si>
    <t>惠普P1106，黑白激光，A4纸，单面打印</t>
  </si>
  <si>
    <t>U8大类04；卡号04899；资产号040300108</t>
  </si>
  <si>
    <t>工会主席办公室（林昌志），肥东综合楼2楼</t>
  </si>
  <si>
    <t>040100094</t>
  </si>
  <si>
    <t>01012601230000061847</t>
  </si>
  <si>
    <t>KFR-350GW/K</t>
  </si>
  <si>
    <t>U8大类04；卡号00860；资产号040100094</t>
  </si>
  <si>
    <t>合成分厂夜间值班室</t>
  </si>
  <si>
    <t>040100095</t>
  </si>
  <si>
    <t>01012601230000061854</t>
  </si>
  <si>
    <t>U8大类04；卡号00861；资产号040100095</t>
  </si>
  <si>
    <t>040300110</t>
  </si>
  <si>
    <t>01012601230000061863</t>
  </si>
  <si>
    <t>针式打印机（映美735K+）</t>
  </si>
  <si>
    <t>映美FP-735K+，针式打印机，黑白，可多页单据打印</t>
  </si>
  <si>
    <t>U8大类04；卡号04909；资产号040300110</t>
  </si>
  <si>
    <t>肥东物流中心仓库办公室（颜海东）</t>
  </si>
  <si>
    <t>2022-09-06</t>
  </si>
  <si>
    <t>040100097</t>
  </si>
  <si>
    <t>01012601230000061866</t>
  </si>
  <si>
    <t>KFR-35GW/K</t>
  </si>
  <si>
    <t>U8大类04；卡号00871；资产号040100097</t>
  </si>
  <si>
    <t>种衣剂办公室</t>
  </si>
  <si>
    <t>2011-04-25</t>
  </si>
  <si>
    <t>040100096</t>
  </si>
  <si>
    <t>01012601230000061868</t>
  </si>
  <si>
    <t>U8大类04；卡号00870；资产号040100096</t>
  </si>
  <si>
    <t>040100098</t>
  </si>
  <si>
    <t>01012601230000061871</t>
  </si>
  <si>
    <t>U8大类04；卡号00872；资产号040100098</t>
  </si>
  <si>
    <t>040100099</t>
  </si>
  <si>
    <t>01012601230000061873</t>
  </si>
  <si>
    <t>KFR-50LW</t>
  </si>
  <si>
    <t>U8大类04；卡号00873；资产号040100099</t>
  </si>
  <si>
    <t>040300111</t>
  </si>
  <si>
    <t>01012601230000061890</t>
  </si>
  <si>
    <t>U8大类04；卡号04917；资产号040300111</t>
  </si>
  <si>
    <t>党委书记董事长办公室（现2张帮林，原1纪钟），肥东综合楼2楼</t>
  </si>
  <si>
    <t>2022-09-23</t>
  </si>
  <si>
    <t>040300040</t>
  </si>
  <si>
    <t>01012601230000061894</t>
  </si>
  <si>
    <t>HPLASERJET P1007</t>
  </si>
  <si>
    <t>U8大类04；卡号00878；资产号040300040</t>
  </si>
  <si>
    <t>2011-04-29</t>
  </si>
  <si>
    <t>040900075</t>
  </si>
  <si>
    <t>01012601230000061897</t>
  </si>
  <si>
    <t>U8大类04；卡号00879；资产号040900075</t>
  </si>
  <si>
    <t>040300112</t>
  </si>
  <si>
    <t>01012601230000061902</t>
  </si>
  <si>
    <t>U8大类04；卡号04918；资产号040300112</t>
  </si>
  <si>
    <t>副总办公室（温冬），肥东综合楼2楼</t>
  </si>
  <si>
    <t>040100269</t>
  </si>
  <si>
    <t>01012601230000061903</t>
  </si>
  <si>
    <t>RF120WQ/NhB-N3JY01</t>
  </si>
  <si>
    <t>U8大类04；卡号04919；资产号040100269</t>
  </si>
  <si>
    <t>肥东研发中心实验室（中试）</t>
  </si>
  <si>
    <t>2022-10-11</t>
  </si>
  <si>
    <t>040300089</t>
  </si>
  <si>
    <t>01012601230000061916</t>
  </si>
  <si>
    <t>打印机（惠普126A）</t>
  </si>
  <si>
    <t>HP 126A，激光打印复印一体机</t>
  </si>
  <si>
    <t>U8大类04；卡号03275；资产号040300089</t>
  </si>
  <si>
    <t>副总办公室（现2王多斌，原1牛宏顺），肥东综合楼2楼</t>
  </si>
  <si>
    <t>040300090</t>
  </si>
  <si>
    <t>01012601230000061921</t>
  </si>
  <si>
    <t>U8大类04；卡号03276；资产号040300090</t>
  </si>
  <si>
    <t>农化财务部（现2陈静，原1王玮），丰乐种业新大楼802室</t>
  </si>
  <si>
    <t>040300071</t>
  </si>
  <si>
    <t>01012601230000061933</t>
  </si>
  <si>
    <t>复印机</t>
  </si>
  <si>
    <t>MX-3158N</t>
  </si>
  <si>
    <t>U8大类04；卡号02068；资产号040300071</t>
  </si>
  <si>
    <t>肥东分厂综合办公室</t>
  </si>
  <si>
    <t>2017-03-24</t>
  </si>
  <si>
    <t>040300042</t>
  </si>
  <si>
    <t>01012601230000061941</t>
  </si>
  <si>
    <t>打印一体机</t>
  </si>
  <si>
    <t>U8大类04；卡号01082；资产号040300042</t>
  </si>
  <si>
    <t>沈总用</t>
  </si>
  <si>
    <t>2011-07-31</t>
  </si>
  <si>
    <t>040300113</t>
  </si>
  <si>
    <t>01012601230000061996</t>
  </si>
  <si>
    <t>激光打印机（A4不干胶标贴专用）</t>
  </si>
  <si>
    <t>沧田/cumtenn，CTP-2206，激光，A4不干胶标贴</t>
  </si>
  <si>
    <t>U8大类04；卡号04948；资产号040300113</t>
  </si>
  <si>
    <t>2023-01-18</t>
  </si>
  <si>
    <t>040100100</t>
  </si>
  <si>
    <t>01012601230000062018</t>
  </si>
  <si>
    <t>空调2台</t>
  </si>
  <si>
    <t>KFR-35GW</t>
  </si>
  <si>
    <t>U8大类04；卡号00911；资产号040100100</t>
  </si>
  <si>
    <t>040100101</t>
  </si>
  <si>
    <t>01012601230000062021</t>
  </si>
  <si>
    <t>KFR-72LW</t>
  </si>
  <si>
    <t>U8大类04；卡号00912；资产号040100101</t>
  </si>
  <si>
    <t>040100102</t>
  </si>
  <si>
    <t>01012601230000062031</t>
  </si>
  <si>
    <t>U8大类04；卡号00916；资产号040100102</t>
  </si>
  <si>
    <t>2011-11-30</t>
  </si>
  <si>
    <t>040100270</t>
  </si>
  <si>
    <t>01012601230000062036</t>
  </si>
  <si>
    <t>KFR-72LW/BDN8Y-PA401(3)A；颜色:极地白</t>
  </si>
  <si>
    <t>U8大类04；卡号04958；资产号040100270</t>
  </si>
  <si>
    <t>肥东合成分厂大办公室</t>
  </si>
  <si>
    <t>2023-02-16</t>
  </si>
  <si>
    <t>040100103</t>
  </si>
  <si>
    <t>01012601230000062037</t>
  </si>
  <si>
    <t>U8大类04；卡号00917；资产号040100103</t>
  </si>
  <si>
    <t>合成研究所</t>
  </si>
  <si>
    <t>040900570</t>
  </si>
  <si>
    <t>01012601230000062038</t>
  </si>
  <si>
    <t>激光投影仪（宏基）</t>
  </si>
  <si>
    <t>品牌:宏基/ACER；型号:V60S；白色；便携式可移动</t>
  </si>
  <si>
    <t>U8大类04；卡号04957；资产号040900570</t>
  </si>
  <si>
    <t>肥东合成分厂大办公室，保管人（熊天宝）安全培训用</t>
  </si>
  <si>
    <t>040900083</t>
  </si>
  <si>
    <t>01012601230000062053</t>
  </si>
  <si>
    <t>U8大类04；卡号00919；资产号040900083</t>
  </si>
  <si>
    <t>040300043</t>
  </si>
  <si>
    <t>01012601230000062055</t>
  </si>
  <si>
    <t>U8大类04；卡号00920；资产号040300043</t>
  </si>
  <si>
    <t>040200167</t>
  </si>
  <si>
    <t>01012601230000062080</t>
  </si>
  <si>
    <t>FFR-50LW/01AAC13</t>
  </si>
  <si>
    <t>U8大类04；卡号00925；资产号040200167</t>
  </si>
  <si>
    <t>企划部用</t>
  </si>
  <si>
    <t>040300114</t>
  </si>
  <si>
    <t>01012601230000062093</t>
  </si>
  <si>
    <t>打印机（HP 2606）多功能一体机</t>
  </si>
  <si>
    <t>惠普 Tank 2606dn，打印复印扫描一体机，黑白激光，A4纸，自动双面打印，网络</t>
  </si>
  <si>
    <t>U8大类04；卡号04974；资产号040300114</t>
  </si>
  <si>
    <t>企业管理部办公室，肥东综合楼2楼</t>
  </si>
  <si>
    <t>2023-03-29</t>
  </si>
  <si>
    <t>040200185</t>
  </si>
  <si>
    <t>01012601230000062148</t>
  </si>
  <si>
    <t>复印机1台</t>
  </si>
  <si>
    <t>MX-M363U</t>
  </si>
  <si>
    <t>U8大类04；卡号00945；资产号040200185</t>
  </si>
  <si>
    <t>2012-04-30</t>
  </si>
  <si>
    <t>040300045</t>
  </si>
  <si>
    <t>01012601230000062180</t>
  </si>
  <si>
    <t>U8大类04；卡号00954；资产号040300045</t>
  </si>
  <si>
    <t>策划部</t>
  </si>
  <si>
    <t>040300044</t>
  </si>
  <si>
    <t>01012601230000062188</t>
  </si>
  <si>
    <t>U8大类04；卡号00953；资产号040300044</t>
  </si>
  <si>
    <t>市场部-李生霞</t>
  </si>
  <si>
    <t>040300046</t>
  </si>
  <si>
    <t>01012601230000062199</t>
  </si>
  <si>
    <t>1319f</t>
  </si>
  <si>
    <t>U8大类04；卡号00963；资产号040300046</t>
  </si>
  <si>
    <t>开发部-缪莉</t>
  </si>
  <si>
    <t>2012-07-30</t>
  </si>
  <si>
    <t>040300047</t>
  </si>
  <si>
    <t>01012601230000062201</t>
  </si>
  <si>
    <t>U8大类04；卡号00964；资产号040300047</t>
  </si>
  <si>
    <t>040100271</t>
  </si>
  <si>
    <t>01012601230000062203</t>
  </si>
  <si>
    <t>KFR-72LW/BDNSY-PA401(3)A；颜色:极地白</t>
  </si>
  <si>
    <t>U8大类04；卡号05005；资产号040100271</t>
  </si>
  <si>
    <t>肥东合成污水配电房</t>
  </si>
  <si>
    <t>合肥百货大楼集团股份有限公司滨湖心悦城购物中心</t>
  </si>
  <si>
    <t>2023-07-15</t>
  </si>
  <si>
    <t>040300048</t>
  </si>
  <si>
    <t>01012601230000062214</t>
  </si>
  <si>
    <t>U8大类04；卡号00965；资产号040300048</t>
  </si>
  <si>
    <t>总办</t>
  </si>
  <si>
    <t>040100104</t>
  </si>
  <si>
    <t>01012601230000062226</t>
  </si>
  <si>
    <t>格力35556E3C-N2(A)</t>
  </si>
  <si>
    <t>U8大类04；卡号00966；资产号040100104</t>
  </si>
  <si>
    <t>剂型质检</t>
  </si>
  <si>
    <t>2012-08-31</t>
  </si>
  <si>
    <t>01012601230000062227</t>
  </si>
  <si>
    <t>空调（柜机）</t>
  </si>
  <si>
    <t>10匹柜机，制冷设备</t>
  </si>
  <si>
    <t>U8大类04；卡号00972；资产号040900101</t>
  </si>
  <si>
    <t>040100108</t>
  </si>
  <si>
    <t>01012601230000062237</t>
  </si>
  <si>
    <t>KFR-35GW/LCC13</t>
  </si>
  <si>
    <t>U8大类04；卡号00978；资产号040100108</t>
  </si>
  <si>
    <t>040300091</t>
  </si>
  <si>
    <t>01012601230000062248</t>
  </si>
  <si>
    <t>惠普打印机M227SDN</t>
  </si>
  <si>
    <t>惠普M227SDN打印复印，网络，白色</t>
  </si>
  <si>
    <t>U8大类04；卡号03374；资产号040300091</t>
  </si>
  <si>
    <t>040300092</t>
  </si>
  <si>
    <t>01012601230000062263</t>
  </si>
  <si>
    <t>惠普打印机M430DN</t>
  </si>
  <si>
    <t>M430DN网络打印</t>
  </si>
  <si>
    <t>U8大类04；卡号03375；资产号040300092</t>
  </si>
  <si>
    <t>040100109</t>
  </si>
  <si>
    <t>01012601230000062272</t>
  </si>
  <si>
    <t>格力空调3台</t>
  </si>
  <si>
    <t>KFR-35，壁挂式</t>
  </si>
  <si>
    <t>U8大类04；卡号00985；资产号040100109</t>
  </si>
  <si>
    <t>040100110</t>
  </si>
  <si>
    <t>01012601230000062340</t>
  </si>
  <si>
    <t>KFR-35GW/01CCC13</t>
  </si>
  <si>
    <t>U8大类04；卡号01083；资产号040100110</t>
  </si>
  <si>
    <t>040300049</t>
  </si>
  <si>
    <t>01012601230000062410</t>
  </si>
  <si>
    <t>打印机（佳能MF4452）</t>
  </si>
  <si>
    <t>佳能imageCLASS MF4452，打印传真一体机</t>
  </si>
  <si>
    <t>U8大类04；卡号01030；资产号040300049</t>
  </si>
  <si>
    <t>技术设备部</t>
  </si>
  <si>
    <t>生产制造部</t>
  </si>
  <si>
    <t>040300115</t>
  </si>
  <si>
    <t>01012601230000062422</t>
  </si>
  <si>
    <t>针式打印机（EPSON LQ-2680KII）</t>
  </si>
  <si>
    <t>爱普生EPSON LQ-2680KII，针式打印机，白色</t>
  </si>
  <si>
    <t>U8大类04；卡号05210；资产号040300115</t>
  </si>
  <si>
    <t>物流中心办公室（公用，打印物流单据），肥东综合楼2楼</t>
  </si>
  <si>
    <t>2023-12-12</t>
  </si>
  <si>
    <t>040100272</t>
  </si>
  <si>
    <t>01012601230000062499</t>
  </si>
  <si>
    <t>海尔空调（72柜机）</t>
  </si>
  <si>
    <t>海尔/Haier；KFR-72LW/02XDD83；颜色:白色；变频冷暖立柜式空调</t>
  </si>
  <si>
    <t>U8大类04；卡号05230；资产号040100272</t>
  </si>
  <si>
    <t>肥东制剂分厂一楼会议室</t>
  </si>
  <si>
    <t>2024-02-04</t>
  </si>
  <si>
    <t>040100112</t>
  </si>
  <si>
    <t>01012601230000062518</t>
  </si>
  <si>
    <t>海尔空调50</t>
  </si>
  <si>
    <t>KFR-50LW/ZAC12</t>
  </si>
  <si>
    <t>U8大类04；卡号01093；资产号040100112</t>
  </si>
  <si>
    <t>040100113</t>
  </si>
  <si>
    <t>01012601230000062529</t>
  </si>
  <si>
    <t>海尔空调1台-KFR-35W/FFC23</t>
  </si>
  <si>
    <t>KFR-35W/FFC23</t>
  </si>
  <si>
    <t>U8大类04；卡号01097；资产号040100113</t>
  </si>
  <si>
    <t>040300052</t>
  </si>
  <si>
    <t>01012601230000062565</t>
  </si>
  <si>
    <t>U8大类04；卡号01107；资产号040300052</t>
  </si>
  <si>
    <t>040100114</t>
  </si>
  <si>
    <t>01012601230000062577</t>
  </si>
  <si>
    <t>KFR-35GW/FFC23</t>
  </si>
  <si>
    <t>U8大类04；卡号01110；资产号040100114</t>
  </si>
  <si>
    <t>040300053</t>
  </si>
  <si>
    <t>01012601230000062589</t>
  </si>
  <si>
    <t>打印机1台</t>
  </si>
  <si>
    <t>U8大类04；卡号01116；资产号040300053</t>
  </si>
  <si>
    <t>销售后勤</t>
  </si>
  <si>
    <t>040100273</t>
  </si>
  <si>
    <t>01012601230000062602</t>
  </si>
  <si>
    <t>格力空调（72柜机）</t>
  </si>
  <si>
    <t>格力柜机，KFR-72LW/(72536)NhAc-B3JY01，白色</t>
  </si>
  <si>
    <t>U8大类04；卡号05262；资产号040100273</t>
  </si>
  <si>
    <t>肥东生产制造部（机修车间）</t>
  </si>
  <si>
    <t>2024-06-25</t>
  </si>
  <si>
    <t>040100115</t>
  </si>
  <si>
    <t>01012601230000062604</t>
  </si>
  <si>
    <t>KFR-72LW/72520Aa-2</t>
  </si>
  <si>
    <t>U8大类04；卡号01121；资产号040100115</t>
  </si>
  <si>
    <t>2013-05-31</t>
  </si>
  <si>
    <t>040100274</t>
  </si>
  <si>
    <t>01012601230000062606</t>
  </si>
  <si>
    <t>格力柜机，RF120WQ/NhA-N3JY01，白色</t>
  </si>
  <si>
    <t>U8大类04；卡号05263；资产号040100274</t>
  </si>
  <si>
    <t>肥东物流中心6#仓库（合成原药成品库）</t>
  </si>
  <si>
    <t>040100117</t>
  </si>
  <si>
    <t>01012601230000062615</t>
  </si>
  <si>
    <t>格力空调2台</t>
  </si>
  <si>
    <t>KFR-32GW/32570Aa-2</t>
  </si>
  <si>
    <t>U8大类04；卡号01123；资产号040100117</t>
  </si>
  <si>
    <t>制剂中心</t>
  </si>
  <si>
    <t>040100116</t>
  </si>
  <si>
    <t>01012601230000062616</t>
  </si>
  <si>
    <t>格力空调4台挂机</t>
  </si>
  <si>
    <t>U8大类04；卡号01122；资产号040100116</t>
  </si>
  <si>
    <t>040100118</t>
  </si>
  <si>
    <t>01012601230000062617</t>
  </si>
  <si>
    <t>格力空调1台挂机</t>
  </si>
  <si>
    <t>32GW/32570Aa</t>
  </si>
  <si>
    <t>U8大类04；卡号01124；资产号040100118</t>
  </si>
  <si>
    <t>信息中心机房</t>
  </si>
  <si>
    <t>040500054</t>
  </si>
  <si>
    <t>01012601230000062625</t>
  </si>
  <si>
    <t>联想打印机</t>
  </si>
  <si>
    <t>LG3650DN</t>
  </si>
  <si>
    <t>U8大类04；卡号01131；资产号040500054</t>
  </si>
  <si>
    <t>肥东质检</t>
  </si>
  <si>
    <t>2013-07-31</t>
  </si>
  <si>
    <t>040300055</t>
  </si>
  <si>
    <t>01012601230000062634</t>
  </si>
  <si>
    <t>U8大类04；卡号01132；资产号040300055</t>
  </si>
  <si>
    <t>市场部会议室</t>
  </si>
  <si>
    <t>040100275</t>
  </si>
  <si>
    <t>01012601230000062662</t>
  </si>
  <si>
    <t>格力柜机，RF120WQ/NhA-N3JY01，白色，5匹，380V定频冷暖</t>
  </si>
  <si>
    <t>U8大类04；卡号05278；资产号040100275</t>
  </si>
  <si>
    <t>肥东物流中心5#仓库（合成原药成品库）</t>
  </si>
  <si>
    <t>040100120</t>
  </si>
  <si>
    <t>01012601230000062674</t>
  </si>
  <si>
    <t>KFR-35GW(35570)A</t>
  </si>
  <si>
    <t>U8大类04；卡号01165；资产号040100120</t>
  </si>
  <si>
    <t>2013-08-28</t>
  </si>
  <si>
    <t>040300061</t>
  </si>
  <si>
    <t>01012601230000062711</t>
  </si>
  <si>
    <t>惠普M401</t>
  </si>
  <si>
    <t>U8大类04；卡号01182；资产号040300061</t>
  </si>
  <si>
    <t>外贸</t>
  </si>
  <si>
    <t>2013-10-30</t>
  </si>
  <si>
    <t>040300072</t>
  </si>
  <si>
    <t>01012601230000062871</t>
  </si>
  <si>
    <t>730K-2</t>
  </si>
  <si>
    <t>U8大类04；卡号02210；资产号040300072</t>
  </si>
  <si>
    <t>企管部</t>
  </si>
  <si>
    <t>040300073</t>
  </si>
  <si>
    <t>01012601230000062872</t>
  </si>
  <si>
    <t>730K</t>
  </si>
  <si>
    <t>U8大类04；卡号02211；资产号040300073</t>
  </si>
  <si>
    <t>肥东分厂机物料车间</t>
  </si>
  <si>
    <t>040300074</t>
  </si>
  <si>
    <t>01012601230000062873</t>
  </si>
  <si>
    <t>U8大类04；卡号02212；资产号040300074</t>
  </si>
  <si>
    <t>制剂仓库(大兴)</t>
  </si>
  <si>
    <t>040200251</t>
  </si>
  <si>
    <t>01012601230000062876</t>
  </si>
  <si>
    <t>630K</t>
  </si>
  <si>
    <t>U8大类04；卡号02214；资产号040200251</t>
  </si>
  <si>
    <t>040300075</t>
  </si>
  <si>
    <t>01012601230000062877</t>
  </si>
  <si>
    <t>佳能打印机</t>
  </si>
  <si>
    <t>4760</t>
  </si>
  <si>
    <t>U8大类04；卡号02215；资产号040300075</t>
  </si>
  <si>
    <t>肥东研发中心</t>
  </si>
  <si>
    <t>040100121</t>
  </si>
  <si>
    <t>01012601230000063197</t>
  </si>
  <si>
    <t>KFR-35556D1-N2</t>
  </si>
  <si>
    <t>U8大类04；卡号01437；资产号040100121</t>
  </si>
  <si>
    <t>040100122</t>
  </si>
  <si>
    <t>01012601230000063200</t>
  </si>
  <si>
    <t>格力柜机空调2台</t>
  </si>
  <si>
    <t>U8大类04；卡号01440；资产号040100122</t>
  </si>
  <si>
    <t>040100124</t>
  </si>
  <si>
    <t>01012601230000063209</t>
  </si>
  <si>
    <t>U8大类04；卡号01445；资产号040100124</t>
  </si>
  <si>
    <t>040100126</t>
  </si>
  <si>
    <t>01012601230000063211</t>
  </si>
  <si>
    <t>空调14台</t>
  </si>
  <si>
    <t>U8大类04；卡号01447；资产号040100126</t>
  </si>
  <si>
    <t>040300064</t>
  </si>
  <si>
    <t>01012601230000063217</t>
  </si>
  <si>
    <t>打印机5台</t>
  </si>
  <si>
    <t>U8大类04；卡号01451；资产号040300064</t>
  </si>
  <si>
    <t>040300094</t>
  </si>
  <si>
    <t>01012601230000063281</t>
  </si>
  <si>
    <t>打印机(惠普HP）M126a黑白多功能三合一激光一体机</t>
  </si>
  <si>
    <t>132A/132NW</t>
  </si>
  <si>
    <t>U8大类04；卡号03583；资产号040300094</t>
  </si>
  <si>
    <t>肥东仓库</t>
  </si>
  <si>
    <t>2019-12-13</t>
  </si>
  <si>
    <t>040100127</t>
  </si>
  <si>
    <t>01012601230000063299</t>
  </si>
  <si>
    <t>KFR-72LW/(72566)A</t>
  </si>
  <si>
    <t>U8大类04；卡号01502；资产号040100127</t>
  </si>
  <si>
    <t>合成分厂食堂</t>
  </si>
  <si>
    <t>040300065</t>
  </si>
  <si>
    <t>01012601230000063302</t>
  </si>
  <si>
    <t>U8大类04；卡号01503；资产号040300065</t>
  </si>
  <si>
    <t>肥东化工园办公室</t>
  </si>
  <si>
    <t>040300077</t>
  </si>
  <si>
    <t>01012601230000063426</t>
  </si>
  <si>
    <t>U8大类04；卡号02413；资产号040300077</t>
  </si>
  <si>
    <t>肥东企业管理办公室</t>
  </si>
  <si>
    <t>040300078</t>
  </si>
  <si>
    <t>01012601230000063430</t>
  </si>
  <si>
    <t>U8大类04；卡号02414；资产号040300078</t>
  </si>
  <si>
    <t>040300066</t>
  </si>
  <si>
    <t>01012601230000063439</t>
  </si>
  <si>
    <t>打印机（针式，爱普生）</t>
  </si>
  <si>
    <t>LQ680K2</t>
  </si>
  <si>
    <t>U8大类04；卡号01596；资产号040300066</t>
  </si>
  <si>
    <t>2015-06-30</t>
  </si>
  <si>
    <t>040300067</t>
  </si>
  <si>
    <t>01012601230000063440</t>
  </si>
  <si>
    <t>U8大类04；卡号01597；资产号040300067</t>
  </si>
  <si>
    <t>040900511</t>
  </si>
  <si>
    <t>01012601230000063449</t>
  </si>
  <si>
    <t>电视机（海信）</t>
  </si>
  <si>
    <t>LED58K300U</t>
  </si>
  <si>
    <t>U8大类04；卡号02416；资产号040900511</t>
  </si>
  <si>
    <t>040100128</t>
  </si>
  <si>
    <t>01012601230000063474</t>
  </si>
  <si>
    <t>KFR-26GW/K(26556)Ga-3</t>
  </si>
  <si>
    <t>U8大类04；卡号01613；资产号040100128</t>
  </si>
  <si>
    <t>2015-07-31</t>
  </si>
  <si>
    <t>040100129</t>
  </si>
  <si>
    <t>01012601230000063476</t>
  </si>
  <si>
    <t>KFR-72LW(72566)Ab-3</t>
  </si>
  <si>
    <t>U8大类04；卡号01614；资产号040100129</t>
  </si>
  <si>
    <t>040100130</t>
  </si>
  <si>
    <t>01012601230000063477</t>
  </si>
  <si>
    <t>U8大类04；卡号01615；资产号040100130</t>
  </si>
  <si>
    <t>040100131</t>
  </si>
  <si>
    <t>01012601230000063480</t>
  </si>
  <si>
    <t>U8大类04；卡号01616；资产号040100131</t>
  </si>
  <si>
    <t>040100132</t>
  </si>
  <si>
    <t>01012601230000063482</t>
  </si>
  <si>
    <t>U8大类04；卡号01617；资产号040100132</t>
  </si>
  <si>
    <t>040300068</t>
  </si>
  <si>
    <t>01012601230000063528</t>
  </si>
  <si>
    <t>打印机一体机（佳能MF215）</t>
  </si>
  <si>
    <t>佳能MF215，打印复印传真一体机，黑色</t>
  </si>
  <si>
    <t>U8大类04；卡号01651；资产号040300068</t>
  </si>
  <si>
    <t>040300069</t>
  </si>
  <si>
    <t>01012601230000063541</t>
  </si>
  <si>
    <t>打印机（佳能MF215）</t>
  </si>
  <si>
    <t>U8大类04；卡号01657；资产号040300069</t>
  </si>
  <si>
    <t>2015-12-29</t>
  </si>
  <si>
    <t>040900161</t>
  </si>
  <si>
    <t>01012601230000063873</t>
  </si>
  <si>
    <t>LED55EC520UA</t>
  </si>
  <si>
    <t>U8大类04；卡号01836；资产号040900161</t>
  </si>
  <si>
    <t>肥东分厂办公楼展厅</t>
  </si>
  <si>
    <t>040900162</t>
  </si>
  <si>
    <t>01012601230000063877</t>
  </si>
  <si>
    <t>U8大类04；卡号01837；资产号040900162</t>
  </si>
  <si>
    <t>040900164</t>
  </si>
  <si>
    <t>01012601230000063883</t>
  </si>
  <si>
    <t>复印机（东芝）</t>
  </si>
  <si>
    <t>18</t>
  </si>
  <si>
    <t>U8大类04；卡号01839；资产号040900164</t>
  </si>
  <si>
    <t>040100133</t>
  </si>
  <si>
    <t>01012601230000063945</t>
  </si>
  <si>
    <t>U8大类04；卡号01874；资产号040100133</t>
  </si>
  <si>
    <t>040100134</t>
  </si>
  <si>
    <t>01012601230000063948</t>
  </si>
  <si>
    <t>U8大类04；卡号01875；资产号040100134</t>
  </si>
  <si>
    <t>040100135</t>
  </si>
  <si>
    <t>01012601230000063951</t>
  </si>
  <si>
    <t>U8大类04；卡号01876；资产号040100135</t>
  </si>
  <si>
    <t>肥东企管办公室</t>
  </si>
  <si>
    <t>040100137</t>
  </si>
  <si>
    <t>01012601230000063952</t>
  </si>
  <si>
    <t>U8大类04；卡号01878；资产号040100137</t>
  </si>
  <si>
    <t>040100136</t>
  </si>
  <si>
    <t>01012601230000063953</t>
  </si>
  <si>
    <t>U8大类04；卡号01877；资产号040100136</t>
  </si>
  <si>
    <t>肥东生产制造办</t>
  </si>
  <si>
    <t>040100138</t>
  </si>
  <si>
    <t>01012601230000063958</t>
  </si>
  <si>
    <t>U8大类04；卡号01879；资产号040100138</t>
  </si>
  <si>
    <t>肥东人力办</t>
  </si>
  <si>
    <t>人力资源部</t>
  </si>
  <si>
    <t>040100139</t>
  </si>
  <si>
    <t>01012601230000063959</t>
  </si>
  <si>
    <t>U8大类04；卡号01880；资产号040100139</t>
  </si>
  <si>
    <t>综合办（消防泵控制柜室即配电房3内）</t>
  </si>
  <si>
    <t>040100140</t>
  </si>
  <si>
    <t>01012601230000063960</t>
  </si>
  <si>
    <t>U8大类04；卡号01881；资产号040100140</t>
  </si>
  <si>
    <t>肥东电仪分厂（配电房3内）</t>
  </si>
  <si>
    <t>电仪分厂</t>
  </si>
  <si>
    <t>040100141</t>
  </si>
  <si>
    <t>01012601230000063962</t>
  </si>
  <si>
    <t>U8大类04；卡号01882；资产号040100141</t>
  </si>
  <si>
    <t>肥东质检办</t>
  </si>
  <si>
    <t>040100145</t>
  </si>
  <si>
    <t>01012601230000063963</t>
  </si>
  <si>
    <t>U8大类04；卡号01886；资产号040100145</t>
  </si>
  <si>
    <t>040100142</t>
  </si>
  <si>
    <t>01012601230000063964</t>
  </si>
  <si>
    <t>U8大类04；卡号01883；资产号040100142</t>
  </si>
  <si>
    <t>040100144</t>
  </si>
  <si>
    <t>01012601230000063965</t>
  </si>
  <si>
    <t>U8大类04；卡号01885；资产号040100144</t>
  </si>
  <si>
    <t>040100143</t>
  </si>
  <si>
    <t>01012601230000063972</t>
  </si>
  <si>
    <t>U8大类04；卡号01884；资产号040100143</t>
  </si>
  <si>
    <t>040300095</t>
  </si>
  <si>
    <t>01012601230000064010</t>
  </si>
  <si>
    <t>打印机HP136a</t>
  </si>
  <si>
    <t>HP136a</t>
  </si>
  <si>
    <t>U8大类04；卡号03698；资产号040300095</t>
  </si>
  <si>
    <t>040900540</t>
  </si>
  <si>
    <t>01012601230000064421</t>
  </si>
  <si>
    <t>激光投影仪（米家）</t>
  </si>
  <si>
    <t>小米米家MJJGYY01FM旗舰款，含吊架，固定安装</t>
  </si>
  <si>
    <t>U8大类04；卡号04388；资产号040900540</t>
  </si>
  <si>
    <t>040300079</t>
  </si>
  <si>
    <t>01012601230000064479</t>
  </si>
  <si>
    <t>打印机（惠普1216）</t>
  </si>
  <si>
    <t>惠普1216</t>
  </si>
  <si>
    <t>U8大类04；卡号02664；资产号040300079</t>
  </si>
  <si>
    <t>作物营养部（公用），丰乐种业新大楼807室</t>
  </si>
  <si>
    <t>2018-05-21</t>
  </si>
  <si>
    <t>丰乐植保公司</t>
  </si>
  <si>
    <t>040900537</t>
  </si>
  <si>
    <t>01012601230000064501</t>
  </si>
  <si>
    <t>小米米家LL85JCD，含HDMI连接线</t>
  </si>
  <si>
    <t>U8大类04；卡号03841；资产号040900537</t>
  </si>
  <si>
    <t>肥东办公楼二楼会议室，（综合办）管理</t>
  </si>
  <si>
    <t>合肥京东嘉远贸易有限公司</t>
  </si>
  <si>
    <t>2020-08-25</t>
  </si>
  <si>
    <t>040100252</t>
  </si>
  <si>
    <t>01012601230000064502</t>
  </si>
  <si>
    <t>KFR-120LW/(12568S)NhAC-3</t>
  </si>
  <si>
    <t>U8大类04；卡号03842；资产号040100252</t>
  </si>
  <si>
    <t>肥东合成配电房（三四车间共用）</t>
  </si>
  <si>
    <t>040100253</t>
  </si>
  <si>
    <t>01012601230000064506</t>
  </si>
  <si>
    <t>U8大类04；卡号03843；资产号040100253</t>
  </si>
  <si>
    <t>040100254</t>
  </si>
  <si>
    <t>01012601230000064507</t>
  </si>
  <si>
    <t>U8大类04；卡号03844；资产号040100254</t>
  </si>
  <si>
    <t>040100256</t>
  </si>
  <si>
    <t>01012601230000064512</t>
  </si>
  <si>
    <t>U8大类04；卡号03846；资产号040100256</t>
  </si>
  <si>
    <t>肥东合成配电房（高压变电室）</t>
  </si>
  <si>
    <t>040100255</t>
  </si>
  <si>
    <t>01012601230000064513</t>
  </si>
  <si>
    <t>U8大类04；卡号03845；资产号040100255</t>
  </si>
  <si>
    <t>040100257</t>
  </si>
  <si>
    <t>01012601230000064518</t>
  </si>
  <si>
    <t>U8大类04；卡号03847；资产号040100257</t>
  </si>
  <si>
    <t>040100258</t>
  </si>
  <si>
    <t>01012601230000064521</t>
  </si>
  <si>
    <t>U8大类04；卡号03848；资产号040100258</t>
  </si>
  <si>
    <t>肥东合成配电房（污水MVR）</t>
  </si>
  <si>
    <t>040100259</t>
  </si>
  <si>
    <t>01012601230000064526</t>
  </si>
  <si>
    <t>U8大类04；卡号03849；资产号040100259</t>
  </si>
  <si>
    <t>肥东厂区食堂大厅，（综合办）管理</t>
  </si>
  <si>
    <t>040300096</t>
  </si>
  <si>
    <t>01012601230000064538</t>
  </si>
  <si>
    <t>惠普HP 136A，A4纸，黑白激光多功能一体机</t>
  </si>
  <si>
    <t>U8大类04；卡号03852；资产号040300096</t>
  </si>
  <si>
    <t>肥东制剂分厂办公室</t>
  </si>
  <si>
    <t>040300097</t>
  </si>
  <si>
    <t>01012601230000064643</t>
  </si>
  <si>
    <t>沧田CTP-2206，激光，A4不干胶标贴</t>
  </si>
  <si>
    <t>U8大类04；卡号04445；资产号040300097</t>
  </si>
  <si>
    <t>综合办4楼，原国际贸易部2023.1月停用并移交农化综合办处置</t>
  </si>
  <si>
    <t>2021-01-12</t>
  </si>
  <si>
    <t>040900542</t>
  </si>
  <si>
    <t>01012601230000064684</t>
  </si>
  <si>
    <t>小米米家投影仪青春版2，便携式可移动</t>
  </si>
  <si>
    <t>U8大类04；卡号04454；资产号040900542</t>
  </si>
  <si>
    <t>销售服务部，丰乐新大楼703室，用于营销会议</t>
  </si>
  <si>
    <t>040300080</t>
  </si>
  <si>
    <t>01012601230000064777</t>
  </si>
  <si>
    <t>U8大类04；卡号02833；资产号040300080</t>
  </si>
  <si>
    <t>2018-07-18</t>
  </si>
  <si>
    <t>040100232</t>
  </si>
  <si>
    <t>01012601230000064785</t>
  </si>
  <si>
    <t>U8大类04；卡号02835；资产号040100232</t>
  </si>
  <si>
    <t>040100233</t>
  </si>
  <si>
    <t>01012601230000064788</t>
  </si>
  <si>
    <t>U8大类04；卡号02836；资产号040100233</t>
  </si>
  <si>
    <t>040100260</t>
  </si>
  <si>
    <t>01012601230000064789</t>
  </si>
  <si>
    <t>防爆空调（华研，挂机）</t>
  </si>
  <si>
    <t>华研，BKFR-50，挂机2P，防爆合格证</t>
  </si>
  <si>
    <t>U8大类04；卡号04482；资产号040100260</t>
  </si>
  <si>
    <t>肥东合成一车间</t>
  </si>
  <si>
    <t>乐清市华研科技防爆电器有限公司</t>
  </si>
  <si>
    <t>2021-01-27</t>
  </si>
  <si>
    <t>040100234</t>
  </si>
  <si>
    <t>01012601230000064792</t>
  </si>
  <si>
    <t>U8大类04；卡号02837；资产号040100234</t>
  </si>
  <si>
    <t>040100261</t>
  </si>
  <si>
    <t>01012601230000064794</t>
  </si>
  <si>
    <t>U8大类04；卡号04483；资产号040100261</t>
  </si>
  <si>
    <t>肥东合成二车间</t>
  </si>
  <si>
    <t>040100235</t>
  </si>
  <si>
    <t>01012601230000064795</t>
  </si>
  <si>
    <t>U8大类04；卡号02838；资产号040100235</t>
  </si>
  <si>
    <t>040100236</t>
  </si>
  <si>
    <t>01012601230000064798</t>
  </si>
  <si>
    <t>U8大类04；卡号02839；资产号040100236</t>
  </si>
  <si>
    <t>040100237</t>
  </si>
  <si>
    <t>01012601230000064805</t>
  </si>
  <si>
    <t>U8大类04；卡号02840；资产号040100237</t>
  </si>
  <si>
    <t>040100238</t>
  </si>
  <si>
    <t>01012601230000064810</t>
  </si>
  <si>
    <t>U8大类04；卡号02841；资产号040100238</t>
  </si>
  <si>
    <t>040100262</t>
  </si>
  <si>
    <t>01012601230000064893</t>
  </si>
  <si>
    <t>KFR-72LW/(72598)NhAa-3</t>
  </si>
  <si>
    <t>U8大类04；卡号04507；资产号040100262</t>
  </si>
  <si>
    <t>肥东物流中心仓库办公室</t>
  </si>
  <si>
    <t>040900546</t>
  </si>
  <si>
    <t>01012601230000064911</t>
  </si>
  <si>
    <t>激光投影仪（明基）</t>
  </si>
  <si>
    <t>AU716N，明基BenQ</t>
  </si>
  <si>
    <t>U8大类04；卡号04512；资产号040900546</t>
  </si>
  <si>
    <t>肥东办公楼一楼培训室，（综合办）管理</t>
  </si>
  <si>
    <t>2021-02-22</t>
  </si>
  <si>
    <t>040300098</t>
  </si>
  <si>
    <t>01012601230000064965</t>
  </si>
  <si>
    <t>自助打印机</t>
  </si>
  <si>
    <t>农化智慧物流项目专用自助打印机</t>
  </si>
  <si>
    <t>U8大类04；卡号04525；资产号040300098</t>
  </si>
  <si>
    <t>物流中心-肥东智能综合仓库1</t>
  </si>
  <si>
    <t>合肥博耀信息技术有限公司</t>
  </si>
  <si>
    <t>2021-03-16</t>
  </si>
  <si>
    <t>040300099</t>
  </si>
  <si>
    <t>01012601230000064970</t>
  </si>
  <si>
    <t>U8大类04；卡号04526；资产号040300099</t>
  </si>
  <si>
    <t>物流中心-肥东五金仓库</t>
  </si>
  <si>
    <t>040300100</t>
  </si>
  <si>
    <t>01012601230000064982</t>
  </si>
  <si>
    <t>打印机（EPSON 针式）</t>
  </si>
  <si>
    <t>爱普生EPSON 1600K4H，A3纸，针式打印机</t>
  </si>
  <si>
    <t>U8大类04；卡号04530；资产号040300100</t>
  </si>
  <si>
    <t>物流中心二楼大办公室，肥东综合楼2楼</t>
  </si>
  <si>
    <t>2021-03-17</t>
  </si>
  <si>
    <t>040300101</t>
  </si>
  <si>
    <t>01012601230000064984</t>
  </si>
  <si>
    <t>惠普M227fdw，A4纸，黑白激光多功能一体机</t>
  </si>
  <si>
    <t>U8大类04；卡号04531；资产号040300101</t>
  </si>
  <si>
    <t>肥东合成分厂办公室</t>
  </si>
  <si>
    <t>040100263</t>
  </si>
  <si>
    <t>01012601230000065102</t>
  </si>
  <si>
    <t>RF120WQ/NhA-N3JY01</t>
  </si>
  <si>
    <t>U8大类04；卡号04561；资产号040100263</t>
  </si>
  <si>
    <t>肥东物流中心仓库（原药专用冷库）</t>
  </si>
  <si>
    <t>2021-05-18</t>
  </si>
  <si>
    <t>040100264</t>
  </si>
  <si>
    <t>01012601230000065107</t>
  </si>
  <si>
    <t>U8大类04；卡号04562；资产号040100264</t>
  </si>
  <si>
    <t>040100265</t>
  </si>
  <si>
    <t>01012601230000065110</t>
  </si>
  <si>
    <t>U8大类04；卡号04563；资产号040100265</t>
  </si>
  <si>
    <t>肥东温室大棚生测办公室（市场管理部）</t>
  </si>
  <si>
    <t>040300102</t>
  </si>
  <si>
    <t>01012601230000065131</t>
  </si>
  <si>
    <t>HP136NW，无线/有线，黑白激光一体机（打印复印扫描3合1）</t>
  </si>
  <si>
    <t>U8大类04；卡号04568；资产号040300102</t>
  </si>
  <si>
    <t>肥东电仪分厂办公室（顾开兵）</t>
  </si>
  <si>
    <t>2021-05-20</t>
  </si>
  <si>
    <t>040300103</t>
  </si>
  <si>
    <t>01012601230000065173</t>
  </si>
  <si>
    <t>打印机（EPSON）彩色喷墨一体机</t>
  </si>
  <si>
    <t>EPSON L6168，喷墨/彩色/双面打印，复印扫描多功能一体机</t>
  </si>
  <si>
    <t>U8大类04；卡号04579；资产号040300103</t>
  </si>
  <si>
    <t>销售服务部办公室，丰乐种业新大楼703室</t>
  </si>
  <si>
    <t>2021-06-11</t>
  </si>
  <si>
    <t>040100268</t>
  </si>
  <si>
    <t>01012601230000065298</t>
  </si>
  <si>
    <t>U8大类04；卡号04612；资产号040100268</t>
  </si>
  <si>
    <t>肥东电仪分厂（高压变电所）</t>
  </si>
  <si>
    <t>2021-08-09</t>
  </si>
  <si>
    <t>040100266</t>
  </si>
  <si>
    <t>01012601230000065299</t>
  </si>
  <si>
    <t>KFR-35GW/BP3DN8Y-GC401(3)</t>
  </si>
  <si>
    <t>U8大类04；卡号04610；资产号040100266</t>
  </si>
  <si>
    <t>肥东人力资源部办公室</t>
  </si>
  <si>
    <t>040100267</t>
  </si>
  <si>
    <t>01012601230000065305</t>
  </si>
  <si>
    <t>U8大类04；卡号04611；资产号040100267</t>
  </si>
  <si>
    <t>固定资产.办公设备.电脑设备</t>
  </si>
  <si>
    <t>040200322</t>
  </si>
  <si>
    <t>01012601230000061015</t>
  </si>
  <si>
    <t>联想电脑（台式）</t>
  </si>
  <si>
    <t>联想 启天M45J-A029(C)B660，CPU型号i5 12400；内存16G；硬盘512G；集成显卡；WIN11系统；显示器27英寸；黑色</t>
  </si>
  <si>
    <t>U8大类04；卡号05822；资产号040200322</t>
  </si>
  <si>
    <t>供应公司（杨枝猛），肥东综合楼2楼</t>
  </si>
  <si>
    <t>040200259</t>
  </si>
  <si>
    <t>01012601230000061066</t>
  </si>
  <si>
    <t>联想 扬天T4900D</t>
  </si>
  <si>
    <t>U8大类04；卡号03037；资产号040200259</t>
  </si>
  <si>
    <t>农化财务部（现4公用，原3文诚2高鹏1程辉虹），丰乐种业新大楼803室</t>
  </si>
  <si>
    <t>040200262</t>
  </si>
  <si>
    <t>01012601230000061219</t>
  </si>
  <si>
    <t>电脑（联想）</t>
  </si>
  <si>
    <t>510A-15G4560/4G/1T/19.5</t>
  </si>
  <si>
    <t>U8大类04；卡号03079；资产号040200262</t>
  </si>
  <si>
    <t>物流中心（朱正红），肥东综合楼2楼</t>
  </si>
  <si>
    <t>040200260</t>
  </si>
  <si>
    <t>01012601230000061220</t>
  </si>
  <si>
    <t>D5055A 674004G1T2G/21.5</t>
  </si>
  <si>
    <t>U8大类04；卡号03077；资产号040200260</t>
  </si>
  <si>
    <t>销售服务部（周仲），丰乐种业新大楼703室</t>
  </si>
  <si>
    <t>040200263</t>
  </si>
  <si>
    <t>01012601230000061229</t>
  </si>
  <si>
    <t>U8大类04；卡号03080；资产号040200263</t>
  </si>
  <si>
    <t>市场管理部（曹琛），丰乐种业新大楼706室</t>
  </si>
  <si>
    <t>040200261</t>
  </si>
  <si>
    <t>01012601230000061233</t>
  </si>
  <si>
    <t>U8大类04；卡号03081；资产号040200261</t>
  </si>
  <si>
    <t>销售服务部（现2空，原1鲍瑞雪），丰乐种业新大楼703室</t>
  </si>
  <si>
    <t>040200264</t>
  </si>
  <si>
    <t>01012601230000061235</t>
  </si>
  <si>
    <t>U8大类04；卡号03082；资产号040200264</t>
  </si>
  <si>
    <t>国际贸易部（现2杨国强，原1黄婷），丰乐种业新大楼806室</t>
  </si>
  <si>
    <t>040200290</t>
  </si>
  <si>
    <t>01012601230000061277</t>
  </si>
  <si>
    <t>电脑（台式，组装机，设计策划专用）</t>
  </si>
  <si>
    <t>组装：技嘉Z590，CPU型号i7 11700，32G/2T+1T，DELL显示器27寸</t>
  </si>
  <si>
    <t>U8大类04；卡号04745；资产号040200290</t>
  </si>
  <si>
    <t>销售服务部（徐应）设计岗位，丰乐种业新大楼703室</t>
  </si>
  <si>
    <t>040200032</t>
  </si>
  <si>
    <t>01012601230000061285</t>
  </si>
  <si>
    <t>电脑（组装）*黑龙江库</t>
  </si>
  <si>
    <t>U8大类04；卡号00368；资产号040200032</t>
  </si>
  <si>
    <t>040200291</t>
  </si>
  <si>
    <t>01012601230000061289</t>
  </si>
  <si>
    <t>联想 扬天T4900K/i3 10100/8G/1T/集成，无光驱，WIN10，21.5LED</t>
  </si>
  <si>
    <t>U8大类04；卡号04747；资产号040200291</t>
  </si>
  <si>
    <t>国际贸易部（现2卢鑫宸，原1吴子悦），丰乐种业新大楼806室</t>
  </si>
  <si>
    <t>040200292</t>
  </si>
  <si>
    <t>01012601230000061332</t>
  </si>
  <si>
    <t>U8大类04；卡号04762；资产号040200292</t>
  </si>
  <si>
    <t>供应公司（现2杨皖皖，原1颜立才），肥东综合楼2楼</t>
  </si>
  <si>
    <t>2021-11-23</t>
  </si>
  <si>
    <t>040200294</t>
  </si>
  <si>
    <t>01012601230000061381</t>
  </si>
  <si>
    <t>U8大类04；卡号04776；资产号040200294</t>
  </si>
  <si>
    <t>2021-12-25</t>
  </si>
  <si>
    <t>040200293</t>
  </si>
  <si>
    <t>01012601230000061382</t>
  </si>
  <si>
    <t>U8大类04；卡号04775；资产号040200293</t>
  </si>
  <si>
    <t>肥东物流中心仓库办公室（吴畏）</t>
  </si>
  <si>
    <t>040200247</t>
  </si>
  <si>
    <t>01012601230000061431</t>
  </si>
  <si>
    <t>税控电脑（台式）</t>
  </si>
  <si>
    <t>明基 商祺V4210</t>
  </si>
  <si>
    <t>U8大类04；卡号01991；资产号040200247</t>
  </si>
  <si>
    <t>农化综合办，原财务部（税控电脑）2024.7月停用，2024.7.29已移交农化综合办处置</t>
  </si>
  <si>
    <t>040200295</t>
  </si>
  <si>
    <t>01012601230000061482</t>
  </si>
  <si>
    <t>联想 扬天T4900K/i3 10100/4G/1T/集成，无光驱，WIN10，21.5LED</t>
  </si>
  <si>
    <t>U8大类04；卡号04799；资产号040200295</t>
  </si>
  <si>
    <t>肥东合成中控室，用于监控合成尾气预处理（RTO）PLC控制系统</t>
  </si>
  <si>
    <t>040200267</t>
  </si>
  <si>
    <t>01012601230000061545</t>
  </si>
  <si>
    <t>联想扬天T4900V</t>
  </si>
  <si>
    <t>i3 8100/4G/1T/无光驱/集显/21.5LED</t>
  </si>
  <si>
    <t>U8大类04；卡号03171；资产号040200267</t>
  </si>
  <si>
    <t>国内业务部（现2汪峰，原1彭国庆），丰乐种业新大楼602室</t>
  </si>
  <si>
    <t>040200266</t>
  </si>
  <si>
    <t>01012601230000061549</t>
  </si>
  <si>
    <t>电脑</t>
  </si>
  <si>
    <t>组装（13 4160/华硕 B85/4G/500G/ATX机箱/P4 400电源/光电套件）</t>
  </si>
  <si>
    <t>U8大类04；卡号03170；资产号040200266</t>
  </si>
  <si>
    <t>040200110</t>
  </si>
  <si>
    <t>01012601230000061567</t>
  </si>
  <si>
    <t>方正电脑</t>
  </si>
  <si>
    <t>U8大类04；卡号00733；资产号040200110</t>
  </si>
  <si>
    <t>市场后勤部</t>
  </si>
  <si>
    <t>2009-05-14</t>
  </si>
  <si>
    <t>040200297</t>
  </si>
  <si>
    <t>01012601230000061621</t>
  </si>
  <si>
    <t>联想 ThinkE77 /i5 10400F/8G/256G/1T/独显2G，内置音响，无光驱，WIN10，21.5LED</t>
  </si>
  <si>
    <t>U8大类04；卡号04841；资产号040200297</t>
  </si>
  <si>
    <t>农化财务部（孙辉），丰乐种业新大楼803室</t>
  </si>
  <si>
    <t>2022-03-10</t>
  </si>
  <si>
    <t>040200296</t>
  </si>
  <si>
    <t>01012601230000061623</t>
  </si>
  <si>
    <t>联想 扬天i4900K/i3 10100/8G/1T/集成，无光驱，WIN10，21.5LED</t>
  </si>
  <si>
    <t>U8大类04；卡号04840；资产号040200296</t>
  </si>
  <si>
    <t>农化审计专员（费潘梅），肥东综合楼2楼</t>
  </si>
  <si>
    <t>040200113</t>
  </si>
  <si>
    <t>01012601230000061631</t>
  </si>
  <si>
    <t>方正文祥电脑</t>
  </si>
  <si>
    <t>方正文祥</t>
  </si>
  <si>
    <t>U8大类04；卡号00777；资产号040200113</t>
  </si>
  <si>
    <t>总办 研究所 采供各1台 开发部3台</t>
  </si>
  <si>
    <t>2009-08-31</t>
  </si>
  <si>
    <t>040200115</t>
  </si>
  <si>
    <t>01012601230000061654</t>
  </si>
  <si>
    <t>笔记本电脑</t>
  </si>
  <si>
    <t>联想笔记本</t>
  </si>
  <si>
    <t>U8大类04；卡号00789；资产号040200115</t>
  </si>
  <si>
    <t>项目办侯守才</t>
  </si>
  <si>
    <t>2009-11-10</t>
  </si>
  <si>
    <t>040200116</t>
  </si>
  <si>
    <t>01012601230000061656</t>
  </si>
  <si>
    <t>组装</t>
  </si>
  <si>
    <t>U8大类04；卡号00790；资产号040200116</t>
  </si>
  <si>
    <t>三河剂型研究所</t>
  </si>
  <si>
    <t>040200118</t>
  </si>
  <si>
    <t>01012601230000061659</t>
  </si>
  <si>
    <t>方正电脑(2台)</t>
  </si>
  <si>
    <t>U8大类04；卡号00799；资产号040200118</t>
  </si>
  <si>
    <t>剂型分厂</t>
  </si>
  <si>
    <t>2010-01-01</t>
  </si>
  <si>
    <t>040200119</t>
  </si>
  <si>
    <t>01012601230000061660</t>
  </si>
  <si>
    <t>方正电脑3台</t>
  </si>
  <si>
    <t>U8大类04；卡号00800；资产号040200119</t>
  </si>
  <si>
    <t>040200299</t>
  </si>
  <si>
    <t>01012601230000061663</t>
  </si>
  <si>
    <t>U8大类04；卡号04852；资产号040200299</t>
  </si>
  <si>
    <t>农化综合办（尚直爱），肥东综合楼2楼</t>
  </si>
  <si>
    <t>2022-03-25</t>
  </si>
  <si>
    <t>040200298</t>
  </si>
  <si>
    <t>01012601230000061664</t>
  </si>
  <si>
    <t>U8大类04；卡号04851；资产号040200298</t>
  </si>
  <si>
    <t>国际贸易部（谢瑞捷），丰乐种业新大楼806室</t>
  </si>
  <si>
    <t>040200121</t>
  </si>
  <si>
    <t>01012601230000061666</t>
  </si>
  <si>
    <t>U8大类04；卡号00802；资产号040200121</t>
  </si>
  <si>
    <t>采供部</t>
  </si>
  <si>
    <t>040200120</t>
  </si>
  <si>
    <t>01012601230000061667</t>
  </si>
  <si>
    <t>方正电脑(4台)</t>
  </si>
  <si>
    <t>U8大类04；卡号00801；资产号040200120</t>
  </si>
  <si>
    <t>040200124</t>
  </si>
  <si>
    <t>01012601230000061681</t>
  </si>
  <si>
    <t>U8大类04；卡号00808；资产号040200124</t>
  </si>
  <si>
    <t>研究中心</t>
  </si>
  <si>
    <t>040200123</t>
  </si>
  <si>
    <t>01012601230000061682</t>
  </si>
  <si>
    <t>U8大类04；卡号00807；资产号040200123</t>
  </si>
  <si>
    <t>原药部</t>
  </si>
  <si>
    <t>040200125</t>
  </si>
  <si>
    <t>01012601230000061687</t>
  </si>
  <si>
    <t>U8大类04；卡号00809；资产号040200125</t>
  </si>
  <si>
    <t>040200269</t>
  </si>
  <si>
    <t>01012601230000061710</t>
  </si>
  <si>
    <t>联想电脑</t>
  </si>
  <si>
    <t>扬天T4900D</t>
  </si>
  <si>
    <t>U8大类04；卡号03213；资产号040200269</t>
  </si>
  <si>
    <t>销售服务部（杨雪），丰乐种业新大楼703室</t>
  </si>
  <si>
    <t>2019-06-28</t>
  </si>
  <si>
    <t>040200268</t>
  </si>
  <si>
    <t>01012601230000061711</t>
  </si>
  <si>
    <t>联想510A</t>
  </si>
  <si>
    <t>i3 7100/4G /1T/21.5LED</t>
  </si>
  <si>
    <t>U8大类04；卡号03212；资产号040200268</t>
  </si>
  <si>
    <t>040200301</t>
  </si>
  <si>
    <t>01012601230000061721</t>
  </si>
  <si>
    <t>联想 ThinkE77 /i5 10400F/8G//1T+256SSSD/集显，WIN10，27寸LED</t>
  </si>
  <si>
    <t>U8大类04；卡号04870；资产号040200301</t>
  </si>
  <si>
    <t>质量管理部办公室（王飞），肥东综合楼3楼</t>
  </si>
  <si>
    <t>040200300</t>
  </si>
  <si>
    <t>01012601230000061729</t>
  </si>
  <si>
    <t>U8大类04；卡号04869；资产号040200300</t>
  </si>
  <si>
    <t>农化财务部（现4余扬，原3刘筱慧2杨友松1涂承基），丰乐种业新大楼802室</t>
  </si>
  <si>
    <t>040200128</t>
  </si>
  <si>
    <t>01012601230000061743</t>
  </si>
  <si>
    <t>V450AT6570</t>
  </si>
  <si>
    <t>U8大类04；卡号00831；资产号040200128</t>
  </si>
  <si>
    <t>质检周康伦</t>
  </si>
  <si>
    <t>040200129</t>
  </si>
  <si>
    <t>01012601230000061750</t>
  </si>
  <si>
    <t>U8大类04；卡号00832；资产号040200129</t>
  </si>
  <si>
    <t>合成厂办陆广美</t>
  </si>
  <si>
    <t>040200127</t>
  </si>
  <si>
    <t>01012601230000061752</t>
  </si>
  <si>
    <t>联想电脑2台</t>
  </si>
  <si>
    <t>启天M690E</t>
  </si>
  <si>
    <t>U8大类04；卡号00830；资产号040200127</t>
  </si>
  <si>
    <t>040200270</t>
  </si>
  <si>
    <t>01012601230000061760</t>
  </si>
  <si>
    <t>扬天T4900V 13/8100/4G/1T/21.5LED</t>
  </si>
  <si>
    <t>U8大类04；卡号03227；资产号040200270</t>
  </si>
  <si>
    <t>哈尔滨中转库</t>
  </si>
  <si>
    <t>040200130</t>
  </si>
  <si>
    <t>01012601230000061763</t>
  </si>
  <si>
    <t>U8大类04；卡号00833；资产号040200130</t>
  </si>
  <si>
    <t>合成厂办王多斌</t>
  </si>
  <si>
    <t>040900071</t>
  </si>
  <si>
    <t>01012601230000061764</t>
  </si>
  <si>
    <t>联想一体机</t>
  </si>
  <si>
    <t>U8大类04；卡号00834；资产号040900071</t>
  </si>
  <si>
    <t>外贸部</t>
  </si>
  <si>
    <t>040200131</t>
  </si>
  <si>
    <t>01012601230000061780</t>
  </si>
  <si>
    <t>方正笔记本</t>
  </si>
  <si>
    <t>U8大类04；卡号00838；资产号040200131</t>
  </si>
  <si>
    <t>总经办段文斋</t>
  </si>
  <si>
    <t>040200136</t>
  </si>
  <si>
    <t>01012601230000061788</t>
  </si>
  <si>
    <t>U8大类04；卡号00843；资产号040200136</t>
  </si>
  <si>
    <t>肥东项目王治民用</t>
  </si>
  <si>
    <t>2010-07-31</t>
  </si>
  <si>
    <t>040200132</t>
  </si>
  <si>
    <t>01012601230000061789</t>
  </si>
  <si>
    <t>U8大类04；卡号00839；资产号040200132</t>
  </si>
  <si>
    <t>公司开发部</t>
  </si>
  <si>
    <t>040200134</t>
  </si>
  <si>
    <t>01012601230000061791</t>
  </si>
  <si>
    <t>启天M6900+19MLCD</t>
  </si>
  <si>
    <t>U8大类04；卡号00841；资产号040200134</t>
  </si>
  <si>
    <t>合成分厂办公室</t>
  </si>
  <si>
    <t>040200135</t>
  </si>
  <si>
    <t>01012601230000061797</t>
  </si>
  <si>
    <t>U8大类04；卡号00842；资产号040200135</t>
  </si>
  <si>
    <t>销售后勤黑龙江仓库</t>
  </si>
  <si>
    <t>040200138</t>
  </si>
  <si>
    <t>01012601230000061812</t>
  </si>
  <si>
    <t>联想笔记本电脑</t>
  </si>
  <si>
    <t>U8大类04；卡号00855；资产号040200138</t>
  </si>
  <si>
    <t>2010-11-30</t>
  </si>
  <si>
    <t>040200302</t>
  </si>
  <si>
    <t>01012601230000061818</t>
  </si>
  <si>
    <t>联想电脑（台式一体机）</t>
  </si>
  <si>
    <t>联想 酷睿520-27 /i5-11320H，16G//512G+515SSD/集显，WIN11，27寸LED，黑色</t>
  </si>
  <si>
    <t>U8大类04；卡号04894；资产号040200302</t>
  </si>
  <si>
    <t>农化财务部（陈静），丰乐种业新大楼802室</t>
  </si>
  <si>
    <t>2022-07-22</t>
  </si>
  <si>
    <t>040200141</t>
  </si>
  <si>
    <t>01012601230000061833</t>
  </si>
  <si>
    <t>笔记本电脑（宏基）</t>
  </si>
  <si>
    <t>AS4741G-382G50</t>
  </si>
  <si>
    <t>U8大类04；卡号00858；资产号040200141</t>
  </si>
  <si>
    <t>外贸部黄金龙用</t>
  </si>
  <si>
    <t>2011-01-31</t>
  </si>
  <si>
    <t>040200139</t>
  </si>
  <si>
    <t>01012601230000061834</t>
  </si>
  <si>
    <t>U8大类04；卡号00856；资产号040200139</t>
  </si>
  <si>
    <t>2010-12-31</t>
  </si>
  <si>
    <t>040200140</t>
  </si>
  <si>
    <t>01012601230000061838</t>
  </si>
  <si>
    <t>U8大类04；卡号00857；资产号040200140</t>
  </si>
  <si>
    <t>知识产权部段文斋</t>
  </si>
  <si>
    <t>040200143</t>
  </si>
  <si>
    <t>01012601230000061855</t>
  </si>
  <si>
    <t>方正电脑5台</t>
  </si>
  <si>
    <t>U8大类04；卡号00862；资产号040200143</t>
  </si>
  <si>
    <t>040200303</t>
  </si>
  <si>
    <t>01012601230000061864</t>
  </si>
  <si>
    <t>联想 ThinkE77 /i5 10400/8G/1T/集成，内置音响，无光驱，WIN10，21.5LED</t>
  </si>
  <si>
    <t>U8大类04；卡号04908；资产号040200303</t>
  </si>
  <si>
    <t>物流中心（吴经好），肥东综合楼2楼</t>
  </si>
  <si>
    <t>040200144</t>
  </si>
  <si>
    <t>01012601230000061867</t>
  </si>
  <si>
    <t>U8大类04；卡号00863；资产号040200144</t>
  </si>
  <si>
    <t>040200145</t>
  </si>
  <si>
    <t>01012601230000061874</t>
  </si>
  <si>
    <t>HP</t>
  </si>
  <si>
    <t>U8大类04；卡号00876；资产号040200145</t>
  </si>
  <si>
    <t>市场部陈俐副总用</t>
  </si>
  <si>
    <t>2011-04-27</t>
  </si>
  <si>
    <t>040200146</t>
  </si>
  <si>
    <t>01012601230000061879</t>
  </si>
  <si>
    <t>笔记本</t>
  </si>
  <si>
    <t>U8大类04；卡号00877；资产号040200146</t>
  </si>
  <si>
    <t>市场部章保华用</t>
  </si>
  <si>
    <t>040200304</t>
  </si>
  <si>
    <t>01012601230000061906</t>
  </si>
  <si>
    <t>联想 ThinkE97S /i5 10400/8G/256G 固态/1T机械，无光驱，WIN10，27LED</t>
  </si>
  <si>
    <t>U8大类04；卡号04916；资产号040200304</t>
  </si>
  <si>
    <t>党委办公室（现2马茂青，原1纪钟），肥东综合楼2楼</t>
  </si>
  <si>
    <t>040200147</t>
  </si>
  <si>
    <t>01012601230000061911</t>
  </si>
  <si>
    <t>联想电脑（笔记本）</t>
  </si>
  <si>
    <t>U8大类04；卡号00880；资产号040200147</t>
  </si>
  <si>
    <t>040200153</t>
  </si>
  <si>
    <t>01012601230000061912</t>
  </si>
  <si>
    <t>A700-380</t>
  </si>
  <si>
    <t>U8大类04；卡号00887；资产号040200153</t>
  </si>
  <si>
    <t>高管沈总用</t>
  </si>
  <si>
    <t>2011-05-30</t>
  </si>
  <si>
    <t>040200154</t>
  </si>
  <si>
    <t>01012601230000061913</t>
  </si>
  <si>
    <t>U8大类04；卡号00889；资产号040200154</t>
  </si>
  <si>
    <t>2011-07-12</t>
  </si>
  <si>
    <t>040200149</t>
  </si>
  <si>
    <t>01012601230000061914</t>
  </si>
  <si>
    <t>U8大类04；卡号00882；资产号040200149</t>
  </si>
  <si>
    <t>040200155</t>
  </si>
  <si>
    <t>01012601230000061915</t>
  </si>
  <si>
    <t>U8大类04；卡号00890；资产号040200155</t>
  </si>
  <si>
    <t>040200271</t>
  </si>
  <si>
    <t>01012601230000061917</t>
  </si>
  <si>
    <t>IDEACENTRE 510A I5-7400/8G/1T/27寸</t>
  </si>
  <si>
    <t>U8大类04；卡号03273；资产号040200271</t>
  </si>
  <si>
    <t>040200156</t>
  </si>
  <si>
    <t>01012601230000061918</t>
  </si>
  <si>
    <t>U8大类04；卡号00891；资产号040200156</t>
  </si>
  <si>
    <t>040200272</t>
  </si>
  <si>
    <t>01012601230000061926</t>
  </si>
  <si>
    <t>IDEACENTRE 510A I5-7400/8G/1T/24寸</t>
  </si>
  <si>
    <t>U8大类04；卡号03274；资产号040200272</t>
  </si>
  <si>
    <t>销售服务部（现2鲍瑞雪，原1王玮），丰乐种业新大楼703室</t>
  </si>
  <si>
    <t>040200305</t>
  </si>
  <si>
    <t>01012601230000061935</t>
  </si>
  <si>
    <t>联想 ThinkE97S /i5 10400/8G/256G 固态/集显，内置音响，无光驱，WIN10，21.5LED</t>
  </si>
  <si>
    <t>U8大类04；卡号04929；资产号040200305</t>
  </si>
  <si>
    <t>农化招标专员（程思佳），肥东综合楼2楼</t>
  </si>
  <si>
    <t>2022-10-26</t>
  </si>
  <si>
    <t>040200157</t>
  </si>
  <si>
    <t>01012601230000061951</t>
  </si>
  <si>
    <t>U8大类04；卡号00898；资产号040200157</t>
  </si>
  <si>
    <t>040200306</t>
  </si>
  <si>
    <t>01012601230000061953</t>
  </si>
  <si>
    <t>联想 ThinkCentre E77S，CPU型号i5 10400；内存16G；硬盘1T+256G；集成显卡；WIN10，显示器23.8英寸</t>
  </si>
  <si>
    <t>U8大类04；卡号04934；资产号040200306</t>
  </si>
  <si>
    <t>农化综合办（周良玉），肥东综合楼2楼</t>
  </si>
  <si>
    <t>2022-12-06</t>
  </si>
  <si>
    <t>040200160</t>
  </si>
  <si>
    <t>01012601230000061962</t>
  </si>
  <si>
    <t>U8大类04；卡号00901；资产号040200160</t>
  </si>
  <si>
    <t>040200159</t>
  </si>
  <si>
    <t>01012601230000061963</t>
  </si>
  <si>
    <t>U8大类04；卡号00900；资产号040200159</t>
  </si>
  <si>
    <t>安环部李炯</t>
  </si>
  <si>
    <t>040200158</t>
  </si>
  <si>
    <t>01012601230000061964</t>
  </si>
  <si>
    <t>U8大类04；卡号00899；资产号040200158</t>
  </si>
  <si>
    <t>开发部刘晓晨用</t>
  </si>
  <si>
    <t>040200161</t>
  </si>
  <si>
    <t>01012601230000062032</t>
  </si>
  <si>
    <t>U8大类04；卡号00915；资产号040200161</t>
  </si>
  <si>
    <t>2011-10-31</t>
  </si>
  <si>
    <t>040200307</t>
  </si>
  <si>
    <t>01012601230000062042</t>
  </si>
  <si>
    <t>联想 天逸510S，CPU型号i5 12400；内存16G；硬盘1T+256G；集成显卡；无线Wifi；WIN11系统；显示器21.5英寸黑色；主机银色</t>
  </si>
  <si>
    <t>U8大类04；卡号04960；资产号040200307</t>
  </si>
  <si>
    <t>农化财务部（现4王慧君，原3阮思琪2王慧君1袁万里），丰乐种业新大楼803室</t>
  </si>
  <si>
    <t>2023-03-03</t>
  </si>
  <si>
    <t>040200308</t>
  </si>
  <si>
    <t>01012601230000062043</t>
  </si>
  <si>
    <t>U8大类04；卡号04961；资产号040200308</t>
  </si>
  <si>
    <t>农化财务部（现2赵铭，原1陈诺），丰乐种业新大楼803室</t>
  </si>
  <si>
    <t>040200162</t>
  </si>
  <si>
    <t>01012601230000062057</t>
  </si>
  <si>
    <t>V470A</t>
  </si>
  <si>
    <t>U8大类04；卡号00918；资产号040200162</t>
  </si>
  <si>
    <t>质检室王桂英用</t>
  </si>
  <si>
    <t>040200165</t>
  </si>
  <si>
    <t>01012601230000062061</t>
  </si>
  <si>
    <t>U8大类04；卡号00923；资产号040200165</t>
  </si>
  <si>
    <t>项目办朱德胜</t>
  </si>
  <si>
    <t>040200164</t>
  </si>
  <si>
    <t>01012601230000062066</t>
  </si>
  <si>
    <t>U8大类04；卡号00922；资产号040200164</t>
  </si>
  <si>
    <t>项目办江兵用</t>
  </si>
  <si>
    <t>040200163</t>
  </si>
  <si>
    <t>01012601230000062067</t>
  </si>
  <si>
    <t>联想</t>
  </si>
  <si>
    <t>U8大类04；卡号00921；资产号040200163</t>
  </si>
  <si>
    <t>040200166</t>
  </si>
  <si>
    <t>01012601230000062077</t>
  </si>
  <si>
    <t>U8大类04；卡号00924；资产号040200166</t>
  </si>
  <si>
    <t>项目办陈德明</t>
  </si>
  <si>
    <t>040200170</t>
  </si>
  <si>
    <t>01012601230000062083</t>
  </si>
  <si>
    <t>扬天T2966D</t>
  </si>
  <si>
    <t>U8大类04；卡号00929；资产号040200170</t>
  </si>
  <si>
    <t>外贸部吉启超</t>
  </si>
  <si>
    <t>2012-03-18</t>
  </si>
  <si>
    <t>040200172</t>
  </si>
  <si>
    <t>01012601230000062089</t>
  </si>
  <si>
    <t>U8大类04；卡号00931；资产号040200172</t>
  </si>
  <si>
    <t>技术设备部宋丰久</t>
  </si>
  <si>
    <t>040200171</t>
  </si>
  <si>
    <t>01012601230000062090</t>
  </si>
  <si>
    <t>U8大类04；卡号00930；资产号040200171</t>
  </si>
  <si>
    <t>管理总监陈韬</t>
  </si>
  <si>
    <t>040200309</t>
  </si>
  <si>
    <t>01012601230000062091</t>
  </si>
  <si>
    <t>U8大类04；卡号04973；资产号040200309</t>
  </si>
  <si>
    <t>农化财务部（现3公用，原2高鹏1葛旭东），丰乐种业新大楼803室</t>
  </si>
  <si>
    <t>040200173</t>
  </si>
  <si>
    <t>01012601230000062109</t>
  </si>
  <si>
    <t>宏基笔记本电脑</t>
  </si>
  <si>
    <t>宏基</t>
  </si>
  <si>
    <t>U8大类04；卡号00933；资产号040200173</t>
  </si>
  <si>
    <t>合成研究中心苏朝辉用</t>
  </si>
  <si>
    <t>040200174</t>
  </si>
  <si>
    <t>01012601230000062110</t>
  </si>
  <si>
    <t>宏基笔记本</t>
  </si>
  <si>
    <t>U8大类04；卡号00934；资产号040200174</t>
  </si>
  <si>
    <t>合成分厂刘堂用</t>
  </si>
  <si>
    <t>040200176</t>
  </si>
  <si>
    <t>01012601230000062112</t>
  </si>
  <si>
    <t>电脑2台</t>
  </si>
  <si>
    <t>方正</t>
  </si>
  <si>
    <t>U8大类04；卡号00936；资产号040200176</t>
  </si>
  <si>
    <t>企划部、采购部各一台</t>
  </si>
  <si>
    <t>040200175</t>
  </si>
  <si>
    <t>01012601230000062115</t>
  </si>
  <si>
    <t>电脑4台</t>
  </si>
  <si>
    <t>U8大类04；卡号00935；资产号040200175</t>
  </si>
  <si>
    <t>040200177</t>
  </si>
  <si>
    <t>01012601230000062118</t>
  </si>
  <si>
    <t>U8大类04；卡号00937；资产号040200177</t>
  </si>
  <si>
    <t>040200179</t>
  </si>
  <si>
    <t>01012601230000062120</t>
  </si>
  <si>
    <t>U8大类04；卡号00939；资产号040200179</t>
  </si>
  <si>
    <t>开发部管怀骥用</t>
  </si>
  <si>
    <t>040200178</t>
  </si>
  <si>
    <t>01012601230000062121</t>
  </si>
  <si>
    <t>U8大类04；卡号00938；资产号040200178</t>
  </si>
  <si>
    <t>公司副总孙争鸣</t>
  </si>
  <si>
    <t>040200181</t>
  </si>
  <si>
    <t>01012601230000062138</t>
  </si>
  <si>
    <t>U8大类04；卡号00941；资产号040200181</t>
  </si>
  <si>
    <t>企划部</t>
  </si>
  <si>
    <t>040200180</t>
  </si>
  <si>
    <t>01012601230000062141</t>
  </si>
  <si>
    <t>笔记本电脑3台</t>
  </si>
  <si>
    <t>宏基星锐4743</t>
  </si>
  <si>
    <t>U8大类04；卡号00940；资产号040200180</t>
  </si>
  <si>
    <t>040200182</t>
  </si>
  <si>
    <t>01012601230000062145</t>
  </si>
  <si>
    <t>宏基电脑</t>
  </si>
  <si>
    <t>U8大类04；卡号00942；资产号040200182</t>
  </si>
  <si>
    <t>040200183</t>
  </si>
  <si>
    <t>01012601230000062158</t>
  </si>
  <si>
    <t>U8大类04；卡号00943；资产号040200183</t>
  </si>
  <si>
    <t>040200184</t>
  </si>
  <si>
    <t>01012601230000062159</t>
  </si>
  <si>
    <t>U8大类04；卡号00944；资产号040200184</t>
  </si>
  <si>
    <t>公司企划部代涵妮</t>
  </si>
  <si>
    <t>040200186</t>
  </si>
  <si>
    <t>01012601230000062161</t>
  </si>
  <si>
    <t>U8大类04；卡号00948；资产号040200186</t>
  </si>
  <si>
    <t>公司策划部</t>
  </si>
  <si>
    <t>2012-05-31</t>
  </si>
  <si>
    <t>040200187</t>
  </si>
  <si>
    <t>01012601230000062178</t>
  </si>
  <si>
    <t>U8大类04；卡号00949；资产号040200187</t>
  </si>
  <si>
    <t>040200310</t>
  </si>
  <si>
    <t>01012601230000062184</t>
  </si>
  <si>
    <t>台式电脑（戴尔DELL，直播配套）</t>
  </si>
  <si>
    <t>戴尔DELL 灵越3020S，i5-13400/16G/512G/集显/WIN11/黑色；显示器21.5英寸；直播用手机支架1.7米高+蓝牙自拍器1套；补光灯1套；麦克风1拖2</t>
  </si>
  <si>
    <t>U8大类04；卡号05003；资产号040200310</t>
  </si>
  <si>
    <t>作物营养部（现2郭卓然，原1陈雪莉）直播销售宣传，丰乐种业新大楼807室</t>
  </si>
  <si>
    <t>2023-06-28</t>
  </si>
  <si>
    <t>040200188</t>
  </si>
  <si>
    <t>01012601230000062187</t>
  </si>
  <si>
    <t>笔记本thinkpad</t>
  </si>
  <si>
    <t>E420</t>
  </si>
  <si>
    <t>U8大类04；卡号00951；资产号040200188</t>
  </si>
  <si>
    <t>040200190</t>
  </si>
  <si>
    <t>01012601230000062198</t>
  </si>
  <si>
    <t>U8大类04；卡号00961；资产号040200190</t>
  </si>
  <si>
    <t>2012-07-18</t>
  </si>
  <si>
    <t>040200273</t>
  </si>
  <si>
    <t>01012601230000062247</t>
  </si>
  <si>
    <t>扬天4000SI38100/8G/1000G/128G/21.5LED/WIN10</t>
  </si>
  <si>
    <t>U8大类04；卡号03373；资产号040200273</t>
  </si>
  <si>
    <t>国际贸易部（现公用，原1董自杰），丰乐种业新大楼806室</t>
  </si>
  <si>
    <t>040200195</t>
  </si>
  <si>
    <t>01012601230000062254</t>
  </si>
  <si>
    <t>U8大类04；卡号00980；资产号040200195</t>
  </si>
  <si>
    <t>040200196</t>
  </si>
  <si>
    <t>01012601230000062271</t>
  </si>
  <si>
    <t>戴尔电脑</t>
  </si>
  <si>
    <t>U8大类04；卡号00986；资产号040200196</t>
  </si>
  <si>
    <t>040200197</t>
  </si>
  <si>
    <t>01012601230000062301</t>
  </si>
  <si>
    <t>U8大类04；卡号00996；资产号040200197</t>
  </si>
  <si>
    <t>040200198</t>
  </si>
  <si>
    <t>01012601230000062318</t>
  </si>
  <si>
    <t>联想E420</t>
  </si>
  <si>
    <t>U8大类04；卡号01015；资产号040200198</t>
  </si>
  <si>
    <t>040100111</t>
  </si>
  <si>
    <t>01012601230000062414</t>
  </si>
  <si>
    <t>扬天T4900</t>
  </si>
  <si>
    <t>U8大类04；卡号01037；资产号040100111</t>
  </si>
  <si>
    <t>市场部后勤</t>
  </si>
  <si>
    <t>040200199</t>
  </si>
  <si>
    <t>01012601230000062415</t>
  </si>
  <si>
    <t>T4900</t>
  </si>
  <si>
    <t>U8大类04；卡号01031；资产号040200199</t>
  </si>
  <si>
    <t>040200311</t>
  </si>
  <si>
    <t>01012601230000062421</t>
  </si>
  <si>
    <t>联想 启天M450-N000，CPU型号i5 12500；内存8G；硬盘1T；集成显卡；WIN11系统；显示器21.5英寸；黑色</t>
  </si>
  <si>
    <t>U8大类04；卡号05209；资产号040200311</t>
  </si>
  <si>
    <t>物流中心办公室（王凤），肥东综合楼2楼</t>
  </si>
  <si>
    <t>040200200</t>
  </si>
  <si>
    <t>01012601230000062425</t>
  </si>
  <si>
    <t>U8大类04；卡号01032；资产号040200200</t>
  </si>
  <si>
    <t>040200201</t>
  </si>
  <si>
    <t>01012601230000062453</t>
  </si>
  <si>
    <t>联想电脑一体机</t>
  </si>
  <si>
    <t>联想B5 SERIES</t>
  </si>
  <si>
    <t>U8大类04；卡号01052；资产号040200201</t>
  </si>
  <si>
    <t>农化综合办，原财务部（财务负责人）2022.7月停用，2024.8.12已移交农化综合办处置</t>
  </si>
  <si>
    <t>040200312</t>
  </si>
  <si>
    <t>01012601230000062460</t>
  </si>
  <si>
    <t>联想 扬天T4900KS00台式整机 /i5 10400/8G/512G/集显，WIN11系统，显示器23英寸，黑色</t>
  </si>
  <si>
    <t>U8大类04；卡号05223；资产号040200312</t>
  </si>
  <si>
    <t>质量管理部液谱室（仪器配套），肥东综合楼3楼</t>
  </si>
  <si>
    <t>2024-01-25</t>
  </si>
  <si>
    <t>040200313</t>
  </si>
  <si>
    <t>01012601230000062480</t>
  </si>
  <si>
    <t>U8大类04；卡号05224；资产号040200313</t>
  </si>
  <si>
    <t>040200314</t>
  </si>
  <si>
    <t>01012601230000062484</t>
  </si>
  <si>
    <t>U8大类04；卡号05225；资产号040200314</t>
  </si>
  <si>
    <t>质量管理部气谱室（仪器配套），肥东综合楼3楼</t>
  </si>
  <si>
    <t>040200315</t>
  </si>
  <si>
    <t>01012601230000062490</t>
  </si>
  <si>
    <t>U8大类04；卡号05226；资产号040200315</t>
  </si>
  <si>
    <t>质量管理部小型仪器室（仪器配套），肥东综合楼3楼</t>
  </si>
  <si>
    <t>040200202</t>
  </si>
  <si>
    <t>01012601230000062503</t>
  </si>
  <si>
    <t>方正文祥E620电脑2台</t>
  </si>
  <si>
    <t>文祥E620</t>
  </si>
  <si>
    <t>U8大类04；卡号01088；资产号040200202</t>
  </si>
  <si>
    <t>040020201</t>
  </si>
  <si>
    <t>01012601230000062506</t>
  </si>
  <si>
    <t>方正电脑-文祥E620  3台</t>
  </si>
  <si>
    <t>U8大类04；卡号01087；资产号040020201</t>
  </si>
  <si>
    <t>040200203</t>
  </si>
  <si>
    <t>01012601230000062507</t>
  </si>
  <si>
    <t>方正电脑-文祥E620   4台</t>
  </si>
  <si>
    <t>U8大类04；卡号01089；资产号040200203</t>
  </si>
  <si>
    <t>040200204</t>
  </si>
  <si>
    <t>01012601230000062519</t>
  </si>
  <si>
    <t>联想电脑-扬天M4630D</t>
  </si>
  <si>
    <t>扬天M4630D</t>
  </si>
  <si>
    <t>U8大类04；卡号01092；资产号040200204</t>
  </si>
  <si>
    <t>040200316</t>
  </si>
  <si>
    <t>01012601230000062527</t>
  </si>
  <si>
    <t>联想 ThinkCentre E700-001台式整机 /i5 12400/8G/512G/集显，WIN11系统，显示器27英寸，黑色</t>
  </si>
  <si>
    <t>U8大类04；卡号05238；资产号040200316</t>
  </si>
  <si>
    <t>供应公司（胡亚民），肥东综合楼2楼</t>
  </si>
  <si>
    <t>2024-03-27</t>
  </si>
  <si>
    <t>040200205</t>
  </si>
  <si>
    <t>01012601230000062570</t>
  </si>
  <si>
    <t>联想电脑-扬天M4630D  2台</t>
  </si>
  <si>
    <t>U8大类04；卡号01109；资产号040200205</t>
  </si>
  <si>
    <t>040200207</t>
  </si>
  <si>
    <t>01012601230000062596</t>
  </si>
  <si>
    <t>联想电脑3套</t>
  </si>
  <si>
    <t>启天M430</t>
  </si>
  <si>
    <t>U8大类04；卡号01118；资产号040200207</t>
  </si>
  <si>
    <t>040200206</t>
  </si>
  <si>
    <t>01012601230000062598</t>
  </si>
  <si>
    <t>S400</t>
  </si>
  <si>
    <t>U8大类04；卡号01117；资产号040200206</t>
  </si>
  <si>
    <t>040200317</t>
  </si>
  <si>
    <t>01012601230000062609</t>
  </si>
  <si>
    <t>联想 天逸510S-071AB，CPU型号i5 12400；内存16G；硬盘512SSD；集成显卡；无线Wifi；WIN11系统；显示器21.5英寸黑色；主机银灰色</t>
  </si>
  <si>
    <t>U8大类04；卡号05264；资产号040200317</t>
  </si>
  <si>
    <t>农化财务部（朱佳），丰乐种业新大楼803室</t>
  </si>
  <si>
    <t>2024-07-01</t>
  </si>
  <si>
    <t>040200208</t>
  </si>
  <si>
    <t>01012601230000062618</t>
  </si>
  <si>
    <t>M4330</t>
  </si>
  <si>
    <t>U8大类04；卡号01130；资产号040200208</t>
  </si>
  <si>
    <t>040200319</t>
  </si>
  <si>
    <t>01012601230000062627</t>
  </si>
  <si>
    <t>U8大类04；卡号05266；资产号040200319</t>
  </si>
  <si>
    <t>农化财务部（现2梁波，原1王桂珍），丰乐种业新大楼803室</t>
  </si>
  <si>
    <t>040200318</t>
  </si>
  <si>
    <t>01012601230000062628</t>
  </si>
  <si>
    <t>U8大类04；卡号05265；资产号040200318</t>
  </si>
  <si>
    <t>农化财务部（现2吴迪，原1文诚），丰乐种业新大楼803室</t>
  </si>
  <si>
    <t>040200320</t>
  </si>
  <si>
    <t>01012601230000062629</t>
  </si>
  <si>
    <t>U8大类04；卡号05267；资产号040200320</t>
  </si>
  <si>
    <t>农化财务部（徐建红），丰乐种业新大楼803室</t>
  </si>
  <si>
    <t>040200209</t>
  </si>
  <si>
    <t>01012601230000062636</t>
  </si>
  <si>
    <t>联想笔记本电脑1台</t>
  </si>
  <si>
    <t>U8大类04；卡号01135；资产号040200209</t>
  </si>
  <si>
    <t>销售策划部</t>
  </si>
  <si>
    <t>040200216</t>
  </si>
  <si>
    <t>01012601230000062643</t>
  </si>
  <si>
    <t>E49A</t>
  </si>
  <si>
    <t>U8大类04；卡号01161；资产号040200216</t>
  </si>
  <si>
    <t>知识产权部</t>
  </si>
  <si>
    <t>040200217</t>
  </si>
  <si>
    <t>01012601230000062648</t>
  </si>
  <si>
    <t>U8大类04；卡号01162；资产号040200217</t>
  </si>
  <si>
    <t>040200221</t>
  </si>
  <si>
    <t>01012601230000062663</t>
  </si>
  <si>
    <t>联想电脑M4330</t>
  </si>
  <si>
    <t>U8大类04；卡号01168；资产号040200221</t>
  </si>
  <si>
    <t>040200218</t>
  </si>
  <si>
    <t>01012601230000062664</t>
  </si>
  <si>
    <t>U8大类04；卡号01163；资产号040200218</t>
  </si>
  <si>
    <t>化工园质检</t>
  </si>
  <si>
    <t>040200220</t>
  </si>
  <si>
    <t>01012601230000062672</t>
  </si>
  <si>
    <t>U8大类04；卡号01167；资产号040200220</t>
  </si>
  <si>
    <t>040200219</t>
  </si>
  <si>
    <t>01012601230000062673</t>
  </si>
  <si>
    <t>电脑显示器</t>
  </si>
  <si>
    <t>14寸</t>
  </si>
  <si>
    <t>U8大类04；卡号01164；资产号040200219</t>
  </si>
  <si>
    <t>040200248</t>
  </si>
  <si>
    <t>01012601230000062853</t>
  </si>
  <si>
    <t>联想电脑(台式液晶21.5)</t>
  </si>
  <si>
    <t>D5050G3260/4G/1T/2G</t>
  </si>
  <si>
    <t>U8大类04；卡号02208；资产号040200248</t>
  </si>
  <si>
    <t>肥东分厂合成仓库</t>
  </si>
  <si>
    <t>040200249</t>
  </si>
  <si>
    <t>01012601230000062869</t>
  </si>
  <si>
    <t>U8大类04；卡号02209；资产号040200249</t>
  </si>
  <si>
    <t>肥东分厂剂型仓库</t>
  </si>
  <si>
    <t>040200250</t>
  </si>
  <si>
    <t>01012601230000062874</t>
  </si>
  <si>
    <t>110-1517-6498/4G 500GZGW</t>
  </si>
  <si>
    <t>U8大类04；卡号02213；资产号040200250</t>
  </si>
  <si>
    <t>040200252</t>
  </si>
  <si>
    <t>01012601230000062880</t>
  </si>
  <si>
    <t>联想电脑(笔记本)</t>
  </si>
  <si>
    <t>310SI5</t>
  </si>
  <si>
    <t>U8大类04；卡号02216；资产号040200252</t>
  </si>
  <si>
    <t>肥东人力资源部</t>
  </si>
  <si>
    <t>040200224</t>
  </si>
  <si>
    <t>01012601230000063203</t>
  </si>
  <si>
    <t>方正电脑三台</t>
  </si>
  <si>
    <t>U8大类04；卡号01442；资产号040200224</t>
  </si>
  <si>
    <t>040200225</t>
  </si>
  <si>
    <t>01012601230000063210</t>
  </si>
  <si>
    <t>方正电脑2台</t>
  </si>
  <si>
    <t>U8大类04；卡号01446；资产号040200225</t>
  </si>
  <si>
    <t>040200226</t>
  </si>
  <si>
    <t>01012601230000063216</t>
  </si>
  <si>
    <t>U8大类04；卡号01448；资产号040200226</t>
  </si>
  <si>
    <t>040200227</t>
  </si>
  <si>
    <t>01012601230000063282</t>
  </si>
  <si>
    <t>THINKPAD，吴永虎用，从香料调入</t>
  </si>
  <si>
    <t>U8大类04；卡号01491；资产号040200227</t>
  </si>
  <si>
    <t>2014-02-27</t>
  </si>
  <si>
    <t>040200228</t>
  </si>
  <si>
    <t>01012601230000063288</t>
  </si>
  <si>
    <t>戴尔笔记本电脑</t>
  </si>
  <si>
    <t>U8大类04；卡号01494；资产号040200228</t>
  </si>
  <si>
    <t>章总用</t>
  </si>
  <si>
    <t>2014-05-29</t>
  </si>
  <si>
    <t>040900510</t>
  </si>
  <si>
    <t>01012601230000063323</t>
  </si>
  <si>
    <t>联想 扬天M7200C-02</t>
  </si>
  <si>
    <t>U8大类04；卡号02302；资产号040900510</t>
  </si>
  <si>
    <t>国内业务部（张景娟），丰乐种业新大楼601室</t>
  </si>
  <si>
    <t>2017-11-13</t>
  </si>
  <si>
    <t>040200253</t>
  </si>
  <si>
    <t>01012601230000063438</t>
  </si>
  <si>
    <t>联想台式电脑</t>
  </si>
  <si>
    <t>D5050</t>
  </si>
  <si>
    <t>U8大类04；卡号02415；资产号040200253</t>
  </si>
  <si>
    <t>肥东生产制造部</t>
  </si>
  <si>
    <t>040200229</t>
  </si>
  <si>
    <t>01012601230000063442</t>
  </si>
  <si>
    <t>启天M4550-N000</t>
  </si>
  <si>
    <t>U8大类04；卡号01598；资产号040200229</t>
  </si>
  <si>
    <t>040200230</t>
  </si>
  <si>
    <t>01012601230000063443</t>
  </si>
  <si>
    <t>U8大类04；卡号01599；资产号040200230</t>
  </si>
  <si>
    <t>040200231</t>
  </si>
  <si>
    <t>01012601230000063444</t>
  </si>
  <si>
    <t>U8大类04；卡号01600；资产号040200231</t>
  </si>
  <si>
    <t>040200235</t>
  </si>
  <si>
    <t>01012601230000063530</t>
  </si>
  <si>
    <t>联想扬天T4900V，19寸</t>
  </si>
  <si>
    <t>U8大类04；卡号01646；资产号040200235</t>
  </si>
  <si>
    <t>制剂研究中心</t>
  </si>
  <si>
    <t>040200234</t>
  </si>
  <si>
    <t>01012601230000063531</t>
  </si>
  <si>
    <t>扬天T4900V，19寸</t>
  </si>
  <si>
    <t>U8大类04；卡号01647；资产号040200234</t>
  </si>
  <si>
    <t>040200233</t>
  </si>
  <si>
    <t>01012601230000063553</t>
  </si>
  <si>
    <t>联想E460</t>
  </si>
  <si>
    <t>U8大类04；卡号01662；资产号040200233</t>
  </si>
  <si>
    <t>040200236</t>
  </si>
  <si>
    <t>01012601230000063563</t>
  </si>
  <si>
    <t>U8大类04；卡号01668；资产号040200236</t>
  </si>
  <si>
    <t>2016-01-25</t>
  </si>
  <si>
    <t>040200237</t>
  </si>
  <si>
    <t>01012601230000063606</t>
  </si>
  <si>
    <t>I5-6200U 8G 256G PCIE SSD IPS FHD WIN10（胡华海）</t>
  </si>
  <si>
    <t>U8大类04；卡号01699；资产号040200237</t>
  </si>
  <si>
    <t>2016-06-08</t>
  </si>
  <si>
    <t>040200274</t>
  </si>
  <si>
    <t>01012601230000063666</t>
  </si>
  <si>
    <t>笔记本电脑（联想 昭阳K21-80）</t>
  </si>
  <si>
    <t>联想 昭阳K21-80</t>
  </si>
  <si>
    <t>U8大类04；卡号03381；资产号040200274</t>
  </si>
  <si>
    <t>综合办，原1王玮2019.11.19从丰乐香料调入，现2024.7.30移交农化综合办</t>
  </si>
  <si>
    <t>2016-10-14</t>
  </si>
  <si>
    <t>040200238</t>
  </si>
  <si>
    <t>01012601230000063755</t>
  </si>
  <si>
    <t>联想LI2041WA</t>
  </si>
  <si>
    <t>U8大类04；卡号01782；资产号040200238</t>
  </si>
  <si>
    <t>大兴分厂市场部</t>
  </si>
  <si>
    <t>2016-11-28</t>
  </si>
  <si>
    <t>040200241</t>
  </si>
  <si>
    <t>01012601230000063817</t>
  </si>
  <si>
    <t>电脑（台式）</t>
  </si>
  <si>
    <t>联想 扬天T4900C-13</t>
  </si>
  <si>
    <t>U8大类04；卡号01809；资产号040200241</t>
  </si>
  <si>
    <t>农化综合办，原财务部（王桂珍）2024.7月停用，2024.7.29已移交农化综合办处置</t>
  </si>
  <si>
    <t>2016-11-30</t>
  </si>
  <si>
    <t>040200240</t>
  </si>
  <si>
    <t>01012601230000063819</t>
  </si>
  <si>
    <t>U8大类04；卡号01808；资产号040200240</t>
  </si>
  <si>
    <t>农化综合办，原财务部（徐建红）2024.7月停用，2024.7.29已移交农化综合办处置</t>
  </si>
  <si>
    <t>040200245</t>
  </si>
  <si>
    <t>01012601230000063820</t>
  </si>
  <si>
    <t>U8大类04；卡号01813；资产号040200245</t>
  </si>
  <si>
    <t>农化综合办，原财务部（牛治新）2023.3月停用，2024.8.12已移交农化综合办处置</t>
  </si>
  <si>
    <t>040200246</t>
  </si>
  <si>
    <t>01012601230000063821</t>
  </si>
  <si>
    <t>笔记本电脑（联想ThinkPadE460）</t>
  </si>
  <si>
    <t>联想笔记本ThinkPadE460</t>
  </si>
  <si>
    <t>U8大类04；卡号01814；资产号040200246</t>
  </si>
  <si>
    <t>农化财务部（现2财务负责人1公用，联想笔记本），丰乐种业新大楼802室</t>
  </si>
  <si>
    <t>040200239</t>
  </si>
  <si>
    <t>01012601230000063822</t>
  </si>
  <si>
    <t>U8大类04；卡号01807；资产号040200239</t>
  </si>
  <si>
    <t>农化综合办，原财务部（刘春艳）2022.6月停用，2024.8.12已移交农化综合办处置</t>
  </si>
  <si>
    <t>040200243</t>
  </si>
  <si>
    <t>01012601230000063823</t>
  </si>
  <si>
    <t>U8大类04；卡号01811；资产号040200243</t>
  </si>
  <si>
    <t>农化综合办，原财务部（张地）2023.3月停用，2024.8.12已移交农化综合办处置</t>
  </si>
  <si>
    <t>040200242</t>
  </si>
  <si>
    <t>01012601230000063826</t>
  </si>
  <si>
    <t>U8大类04；卡号01810；资产号040200242</t>
  </si>
  <si>
    <t>农化综合办，原财务部（余宏东）2024.7月停用，2024.7.29已移交农化综合办处置</t>
  </si>
  <si>
    <t>040200244</t>
  </si>
  <si>
    <t>01012601230000063827</t>
  </si>
  <si>
    <t>U8大类04；卡号01812；资产号040200244</t>
  </si>
  <si>
    <t>农化综合办，原财务部（高美）2023.3月停用，2024.8.12已移交农化综合办处置</t>
  </si>
  <si>
    <t>040200278</t>
  </si>
  <si>
    <t>01012601230000064092</t>
  </si>
  <si>
    <t>扬天T4900V-00</t>
  </si>
  <si>
    <t>U8大类04；卡号03729；资产号040200278</t>
  </si>
  <si>
    <t>销售服务部（李生霞），丰乐种业新大楼703室</t>
  </si>
  <si>
    <t>2020-03-31</t>
  </si>
  <si>
    <t>040200279</t>
  </si>
  <si>
    <t>01012601230000064190</t>
  </si>
  <si>
    <t>笔记本电脑（华为MagicBook2019)</t>
  </si>
  <si>
    <t>华为MagicBook2019，17/8G/512G/MX250HD/16.1银色</t>
  </si>
  <si>
    <t>U8大类04；卡号03760；资产号040200279</t>
  </si>
  <si>
    <t>农化财务部（现3余扬，原2公用1朱钧，华为笔记本），丰乐种业新大楼803室</t>
  </si>
  <si>
    <t>2020-04-24</t>
  </si>
  <si>
    <t>040200280</t>
  </si>
  <si>
    <t>01012601230000064354</t>
  </si>
  <si>
    <t>联想 扬天T4900V-00</t>
  </si>
  <si>
    <t>U8大类04；卡号03797；资产号040200280</t>
  </si>
  <si>
    <t>党委书记董事长办公室（现2张帮林，原1谭悦），肥东综合楼2楼</t>
  </si>
  <si>
    <t>040200254</t>
  </si>
  <si>
    <t>01012601230000064475</t>
  </si>
  <si>
    <t>U8大类04；卡号02662；资产号040200254</t>
  </si>
  <si>
    <t>农化财务部（现3阮思琪，原2朱佳1王慧君），丰乐种业新大楼803室</t>
  </si>
  <si>
    <t>040200255</t>
  </si>
  <si>
    <t>01012601230000064476</t>
  </si>
  <si>
    <t>联想电脑（联想扬天）</t>
  </si>
  <si>
    <t>联想 扬天T4900D-07</t>
  </si>
  <si>
    <t>U8大类04；卡号02663；资产号040200255</t>
  </si>
  <si>
    <t>作物营养部（刘晨琛），丰乐种业新大楼807室</t>
  </si>
  <si>
    <t>040200281</t>
  </si>
  <si>
    <t>01012601230000064482</t>
  </si>
  <si>
    <t>联想 扬天M6603K-00，4G/1T，19.5LED</t>
  </si>
  <si>
    <t>U8大类04；卡号03831；资产号040200281</t>
  </si>
  <si>
    <t>国际贸易部（卢滨），丰乐种业新大楼806室</t>
  </si>
  <si>
    <t>2020-07-22</t>
  </si>
  <si>
    <t>040200282</t>
  </si>
  <si>
    <t>01012601230000064533</t>
  </si>
  <si>
    <t>联想 扬天M6603K/I5-7400，8G/1T，19.5LED</t>
  </si>
  <si>
    <t>U8大类04；卡号03850；资产号040200282</t>
  </si>
  <si>
    <t>国际贸易部（方格格），丰乐种业新大楼806室</t>
  </si>
  <si>
    <t>040200283</t>
  </si>
  <si>
    <t>01012601230000064535</t>
  </si>
  <si>
    <t>电脑（台式，组装机）</t>
  </si>
  <si>
    <t>组装主机，技嘉Z390，32G/2T，旧显示器</t>
  </si>
  <si>
    <t>U8大类04；卡号03851；资产号040200283</t>
  </si>
  <si>
    <t>销售服务部（黄铮铮），丰乐种业新大楼703室</t>
  </si>
  <si>
    <t>040200284</t>
  </si>
  <si>
    <t>01012601230000064638</t>
  </si>
  <si>
    <t>联想电脑（台式）--数字工厂云平台服务器</t>
  </si>
  <si>
    <t>联想 扬天M6600K，8G/1T，19.5LED</t>
  </si>
  <si>
    <t>U8大类04；卡号03881；资产号040200284</t>
  </si>
  <si>
    <t>肥东合成中控室，用作数字工厂云平台服务器</t>
  </si>
  <si>
    <t>2020-10-16</t>
  </si>
  <si>
    <t>040200285</t>
  </si>
  <si>
    <t>01012601230000064673</t>
  </si>
  <si>
    <t>联想 扬天M6603D/i5-9400，16G/1T，21.5LED，安装人脸识别系统软件</t>
  </si>
  <si>
    <t>U8大类04；卡号04452；资产号040200285</t>
  </si>
  <si>
    <t>040200256</t>
  </si>
  <si>
    <t>01012601230000065024</t>
  </si>
  <si>
    <t>扬天T4900D i57400/8G/1T/2G/纯显</t>
  </si>
  <si>
    <t>U8大类04；卡号02893；资产号040200256</t>
  </si>
  <si>
    <t>销售服务部（陈超），丰乐种业新大楼703室</t>
  </si>
  <si>
    <t>2018-10-09</t>
  </si>
  <si>
    <t>040200257</t>
  </si>
  <si>
    <t>01012601230000065028</t>
  </si>
  <si>
    <t>扬天T4900D i37100/4G/1T/集显</t>
  </si>
  <si>
    <t>U8大类04；卡号02894；资产号040200257</t>
  </si>
  <si>
    <t>综合办公室（魏逸君）</t>
  </si>
  <si>
    <t>040200258</t>
  </si>
  <si>
    <t>01012601230000065031</t>
  </si>
  <si>
    <t>启天i3-7100 /4G/1T/DVD/RW/DOS/21.5LED</t>
  </si>
  <si>
    <t>U8大类04；卡号02895；资产号040200258</t>
  </si>
  <si>
    <t>销售服务部（陈曦），丰乐种业新大楼703室</t>
  </si>
  <si>
    <t>040200321</t>
  </si>
  <si>
    <t>01012601230000065100</t>
  </si>
  <si>
    <t>笔记本电脑（联想 Y7000）</t>
  </si>
  <si>
    <t>联想笔记本 拯救者Y7000，CPU型号i7 13650；内存24G；硬盘512G SSD；显卡RTX4060；15.6英寸；灰色</t>
  </si>
  <si>
    <t>U8大类04；卡号05689；资产号040200321</t>
  </si>
  <si>
    <t>2024-08-08</t>
  </si>
  <si>
    <t>040200286</t>
  </si>
  <si>
    <t>01012601230000065121</t>
  </si>
  <si>
    <t>联想 M4610D/i3 9100/4G/1T/128G/集成，无光驱，WIN10系统</t>
  </si>
  <si>
    <t>U8大类04；卡号04566；资产号040200286</t>
  </si>
  <si>
    <t>肥东研发中心实验室</t>
  </si>
  <si>
    <t>040200287</t>
  </si>
  <si>
    <t>01012601230000065123</t>
  </si>
  <si>
    <t>U8大类04；卡号04567；资产号040200287</t>
  </si>
  <si>
    <t>040200288</t>
  </si>
  <si>
    <t>01012601230000065170</t>
  </si>
  <si>
    <t>联想 扬天T4900V，4G/128G+1T，集显，WIN10，21.5LED</t>
  </si>
  <si>
    <t>U8大类04；卡号04578；资产号040200288</t>
  </si>
  <si>
    <t>销售服务部（姚承旭），丰乐种业新大楼703室</t>
  </si>
  <si>
    <t>040200289</t>
  </si>
  <si>
    <t>01012601230000065287</t>
  </si>
  <si>
    <t>U8大类04；卡号04607；资产号040200289</t>
  </si>
  <si>
    <t>供应公司（张铮瑜），肥东综合楼2楼</t>
  </si>
  <si>
    <t>固定资产.房屋建筑物</t>
  </si>
  <si>
    <t>01032601230000062290</t>
  </si>
  <si>
    <t>粉剂车间（肥东新建三个车间项目）</t>
  </si>
  <si>
    <t>皖（2019）肥东县不动产权第0125115号 粉剂车间 建筑面积5013.03㎡</t>
  </si>
  <si>
    <t>U8大类01；卡号02455；资产号0100059拆分3-1</t>
  </si>
  <si>
    <t>2017-06-01</t>
  </si>
  <si>
    <t>40</t>
  </si>
  <si>
    <t>01032601230000062295</t>
  </si>
  <si>
    <t>微胶囊车间（肥东新建三个车间项目）</t>
  </si>
  <si>
    <t>皖（2019）肥东县不动产权第0125113号 微胶囊车间 建筑面积 914.16㎡</t>
  </si>
  <si>
    <t>01032601230000062296</t>
  </si>
  <si>
    <t>种衣剂车间（肥东新建三个车间项目）</t>
  </si>
  <si>
    <t>皖（2019）肥东县不动产权第0125112号 种衣剂车间 建筑面积1770.17㎡</t>
  </si>
  <si>
    <t>01032601230000062384</t>
  </si>
  <si>
    <t>制剂四个车间钢构厂房C区域</t>
  </si>
  <si>
    <t>皖（2018）肥东县不动产权第0006385号 厂房C 面积2680.87㎡</t>
  </si>
  <si>
    <t>U8大类01；卡号01024；资产号0100022拆分4-1</t>
  </si>
  <si>
    <t>2012-11-30</t>
  </si>
  <si>
    <t>3</t>
  </si>
  <si>
    <t>01032601230000062389</t>
  </si>
  <si>
    <t>制剂四个车间钢构厂房E区域</t>
  </si>
  <si>
    <t>皖（2018）肥东县不动产权第0001005号 厂房E 面积2468.48㎡</t>
  </si>
  <si>
    <t>U8大类01；卡号01024；资产号0100022拆分4-3</t>
  </si>
  <si>
    <t>2</t>
  </si>
  <si>
    <t>01032601230000062390</t>
  </si>
  <si>
    <t>制剂四个车间钢构厂房D区域</t>
  </si>
  <si>
    <t>皖（2018）肥东县不动产权第0006386号 厂房D 面积2680.87㎡</t>
  </si>
  <si>
    <t>U8大类01；卡号01024；资产号0100022拆分4-2</t>
  </si>
  <si>
    <t>0100023</t>
  </si>
  <si>
    <t>01032601230000062403</t>
  </si>
  <si>
    <t>制剂高压电源变电所</t>
  </si>
  <si>
    <t>U8大类01；卡号01025；资产号0100023</t>
  </si>
  <si>
    <t>4</t>
  </si>
  <si>
    <t>01032601230000062404</t>
  </si>
  <si>
    <t>制剂四个车间钢构厂房F区域</t>
  </si>
  <si>
    <t>皖（2018）肥东县不动产权第0001003号 厂房F 面积2468.48㎡</t>
  </si>
  <si>
    <t>U8大类01；卡号01024；资产号0100022拆分4-4</t>
  </si>
  <si>
    <t>0100024</t>
  </si>
  <si>
    <t>01032601230000062406</t>
  </si>
  <si>
    <t>制剂区域道路</t>
  </si>
  <si>
    <t>U8大类01；卡号01026；资产号0100024</t>
  </si>
  <si>
    <t>0100026</t>
  </si>
  <si>
    <t>01032601230000062496</t>
  </si>
  <si>
    <t>制剂区域绿化工程</t>
  </si>
  <si>
    <t>U8大类01；卡号01077；资产号0100026</t>
  </si>
  <si>
    <t>2012-12-31</t>
  </si>
  <si>
    <t>0100060</t>
  </si>
  <si>
    <t>01032601230000062732</t>
  </si>
  <si>
    <t>肥东综合性智能仓库</t>
  </si>
  <si>
    <t>皖（2023）肥东县不动产权第0131831号，建筑面积2974.90㎡，钢结构，单层</t>
  </si>
  <si>
    <t>U8大类01；卡号03505；资产号0100060</t>
  </si>
  <si>
    <t>安徽博聪建设工程有限公司</t>
  </si>
  <si>
    <t>0100031</t>
  </si>
  <si>
    <t>01032601230000063230</t>
  </si>
  <si>
    <t>办公综合楼</t>
  </si>
  <si>
    <t>皖（2025）肥东县不动产权第0003338号，建筑面积3597.76㎡，钢混结构，共四层</t>
  </si>
  <si>
    <t>U8大类01；卡号01457；资产号0100031</t>
  </si>
  <si>
    <t>0100032</t>
  </si>
  <si>
    <t>01032601230000063231</t>
  </si>
  <si>
    <t>门卫室</t>
  </si>
  <si>
    <t>U8大类01；卡号01458；资产号0100032</t>
  </si>
  <si>
    <t>0100035</t>
  </si>
  <si>
    <t>01032601230000063234</t>
  </si>
  <si>
    <t>肥东中间体合成车间二</t>
  </si>
  <si>
    <t>皖（2018）肥东县不动产权第0000974号，建筑面积1948.45㎡</t>
  </si>
  <si>
    <t>U8大类01；卡号01461；资产号0100035</t>
  </si>
  <si>
    <t>0100034</t>
  </si>
  <si>
    <t>01032601230000063235</t>
  </si>
  <si>
    <t>肥东中间体合成车间一</t>
  </si>
  <si>
    <t>皖（2018）肥东县不动产权第0000971号，建筑面积1948.45㎡</t>
  </si>
  <si>
    <t>U8大类01；卡号01460；资产号0100034</t>
  </si>
  <si>
    <t>0100036</t>
  </si>
  <si>
    <t>01032601230000063238</t>
  </si>
  <si>
    <t>空压站</t>
  </si>
  <si>
    <t>皖（2018）肥东县不动产权第0000965号，建筑面积 129.78㎡</t>
  </si>
  <si>
    <t>U8大类01；卡号01462；资产号0100036</t>
  </si>
  <si>
    <t>0100037</t>
  </si>
  <si>
    <t>01032601230000063240</t>
  </si>
  <si>
    <t>冷冻站</t>
  </si>
  <si>
    <t>皖（2018）肥东县不动产权第0000963号，建筑面积 444.16㎡</t>
  </si>
  <si>
    <t>U8大类01；卡号01463；资产号0100037</t>
  </si>
  <si>
    <t>0100040</t>
  </si>
  <si>
    <t>01032601230000063242</t>
  </si>
  <si>
    <t>消防报警工程</t>
  </si>
  <si>
    <t>U8大类01；卡号01466；资产号0100040</t>
  </si>
  <si>
    <t>0100039</t>
  </si>
  <si>
    <t>01032601230000063245</t>
  </si>
  <si>
    <t>危险品罐区</t>
  </si>
  <si>
    <t>U8大类01；卡号01465；资产号0100039</t>
  </si>
  <si>
    <t>0100044</t>
  </si>
  <si>
    <t>01032601230000063246</t>
  </si>
  <si>
    <t>中间体1#仓库</t>
  </si>
  <si>
    <t>皖（2018）肥东县不动产权第0000998号，建筑面积1849.77㎡</t>
  </si>
  <si>
    <t>U8大类01；卡号01470；资产号0100044</t>
  </si>
  <si>
    <t>0100038</t>
  </si>
  <si>
    <t>01032601230000063247</t>
  </si>
  <si>
    <t>酸碱罐区</t>
  </si>
  <si>
    <t>U8大类01；卡号01464；资产号0100038</t>
  </si>
  <si>
    <t>0100041</t>
  </si>
  <si>
    <t>01032601230000063248</t>
  </si>
  <si>
    <t>循环水及消防站</t>
  </si>
  <si>
    <t>皖（2018）肥东县不动产权第0000955号，建筑面积 259.83㎡</t>
  </si>
  <si>
    <t>U8大类01；卡号01467；资产号0100041</t>
  </si>
  <si>
    <t>0100043</t>
  </si>
  <si>
    <t>01032601230000063250</t>
  </si>
  <si>
    <t>锅炉房</t>
  </si>
  <si>
    <t>皖（2018）肥东县不动产权第0000976号，建筑面积 311.55㎡</t>
  </si>
  <si>
    <t>U8大类01；卡号01469；资产号0100043</t>
  </si>
  <si>
    <t>0100045</t>
  </si>
  <si>
    <t>01032601230000063253</t>
  </si>
  <si>
    <t>10KV变配电所</t>
  </si>
  <si>
    <t>皖（2018）肥东县不动产权第0000968号，建筑面积 279.50㎡</t>
  </si>
  <si>
    <t>U8大类01；卡号01471；资产号0100045</t>
  </si>
  <si>
    <t>0100046</t>
  </si>
  <si>
    <t>01032601230000063254</t>
  </si>
  <si>
    <t>危险品仓库</t>
  </si>
  <si>
    <t>皖（2018）肥东县不动产权第0001000号，建筑面积 747.25㎡</t>
  </si>
  <si>
    <t>U8大类01；卡号01472；资产号0100046</t>
  </si>
  <si>
    <t>0100047</t>
  </si>
  <si>
    <t>01032601230000063256</t>
  </si>
  <si>
    <t>公用工程外管架</t>
  </si>
  <si>
    <t>U8大类01；卡号01473；资产号0100047</t>
  </si>
  <si>
    <t>0100053</t>
  </si>
  <si>
    <t>01032601230000063257</t>
  </si>
  <si>
    <t>厂区自来水及消防水管网</t>
  </si>
  <si>
    <t>U8大类01；卡号01479；资产号0100053</t>
  </si>
  <si>
    <t>0100049</t>
  </si>
  <si>
    <t>01032601230000063265</t>
  </si>
  <si>
    <t>中间体防火门窗</t>
  </si>
  <si>
    <t>U8大类01；卡号01475；资产号0100049</t>
  </si>
  <si>
    <t>0100051</t>
  </si>
  <si>
    <t>01032601230000063266</t>
  </si>
  <si>
    <t>污水处理工程</t>
  </si>
  <si>
    <t>U8大类01；卡号01477；资产号0100051</t>
  </si>
  <si>
    <t>0100052</t>
  </si>
  <si>
    <t>01032601230000063267</t>
  </si>
  <si>
    <t>厂区道排工程</t>
  </si>
  <si>
    <t>U8大类01；卡号01478；资产号0100052</t>
  </si>
  <si>
    <t>0100050</t>
  </si>
  <si>
    <t>01032601230000063268</t>
  </si>
  <si>
    <t>天然气工程</t>
  </si>
  <si>
    <t>U8大类01；卡号01476；资产号0100050</t>
  </si>
  <si>
    <t>0100054</t>
  </si>
  <si>
    <t>01032601230000063269</t>
  </si>
  <si>
    <t>围墙及场地平整工程</t>
  </si>
  <si>
    <t>U8大类01；卡号01480；资产号0100054</t>
  </si>
  <si>
    <t>0100048</t>
  </si>
  <si>
    <t>01032601230000063270</t>
  </si>
  <si>
    <t>防腐保温项目</t>
  </si>
  <si>
    <t>U8大类01；卡号01474；资产号0100048</t>
  </si>
  <si>
    <t>0100056</t>
  </si>
  <si>
    <t>01032601230000063271</t>
  </si>
  <si>
    <t>公用厕所工程</t>
  </si>
  <si>
    <t>U8大类01；卡号01482；资产号0100056</t>
  </si>
  <si>
    <t>0100055</t>
  </si>
  <si>
    <t>01032601230000063272</t>
  </si>
  <si>
    <t>合成区域绿化工程</t>
  </si>
  <si>
    <t>U8大类01；卡号01481；资产号0100055</t>
  </si>
  <si>
    <t>0100057</t>
  </si>
  <si>
    <t>01032601230000063280</t>
  </si>
  <si>
    <t>自行车棚工程</t>
  </si>
  <si>
    <t>U8大类01；卡号01483；资产号0100057</t>
  </si>
  <si>
    <t>01000016</t>
  </si>
  <si>
    <t>01032601230000063580</t>
  </si>
  <si>
    <t>肥东分厂一号仓库</t>
  </si>
  <si>
    <t>皖（2023）肥东县不动产权第0138036号，建筑面积3212.93㎡，钢混结构，标准二层</t>
  </si>
  <si>
    <t>U8大类01；卡号01692；资产号01000016</t>
  </si>
  <si>
    <t>2016-05-31</t>
  </si>
  <si>
    <t>01000017</t>
  </si>
  <si>
    <t>01032601230000063581</t>
  </si>
  <si>
    <t>肥东分厂二号仓库</t>
  </si>
  <si>
    <t>皖（2023）肥东县不动产权第0138037号，建筑面积3212.93㎡，钢混结构，标准二层</t>
  </si>
  <si>
    <t>U8大类01；卡号01693；资产号01000017</t>
  </si>
  <si>
    <t>01000018</t>
  </si>
  <si>
    <t>01032601230000063587</t>
  </si>
  <si>
    <t>肥东分厂三号仓库</t>
  </si>
  <si>
    <t>皖（2023）肥东县不动产权第0138038号，建筑面积3398.35㎡，钢混结构，单层</t>
  </si>
  <si>
    <t>U8大类01；卡号01694；资产号01000018</t>
  </si>
  <si>
    <t>01000019</t>
  </si>
  <si>
    <t>01032601230000063592</t>
  </si>
  <si>
    <t>肥东分厂危险品库2</t>
  </si>
  <si>
    <t>皖（2023）肥东县不动产权第0138039号，建筑面积645.75㎡，钢混结构，单层</t>
  </si>
  <si>
    <t>U8大类01；卡号01695；资产号01000019</t>
  </si>
  <si>
    <t>01000020</t>
  </si>
  <si>
    <t>01032601230000063594</t>
  </si>
  <si>
    <t>肥东分厂危废品库</t>
  </si>
  <si>
    <t>皖（2023）肥东县不动产权第0138042号，建筑面积645.75㎡，钢混结构，单层</t>
  </si>
  <si>
    <t>U8大类01；卡号01696；资产号01000020</t>
  </si>
  <si>
    <t>01000021</t>
  </si>
  <si>
    <t>01032601230000063595</t>
  </si>
  <si>
    <t>肥东分厂干燥间</t>
  </si>
  <si>
    <t>皖（2023）肥东县不动产权第0138043号，建筑面积349.28㎡，钢混结构，单层</t>
  </si>
  <si>
    <t>U8大类01；卡号01697；资产号01000021</t>
  </si>
  <si>
    <t>01000022</t>
  </si>
  <si>
    <t>01032601230000063598</t>
  </si>
  <si>
    <t>肥东分厂剧毒品库</t>
  </si>
  <si>
    <t>皖（2023）肥东县不动产权第0138041号，建筑面积744.50㎡，钢混结构，单层</t>
  </si>
  <si>
    <t>U8大类01；卡号01698；资产号01000022</t>
  </si>
  <si>
    <t>0100067</t>
  </si>
  <si>
    <t>01032601230000064109</t>
  </si>
  <si>
    <t>消毒液车间</t>
  </si>
  <si>
    <t>框架钢屋面（单层）140㎡，另利用微胶囊车间440㎡改造，合计面积580㎡</t>
  </si>
  <si>
    <t>U8大类01；卡号04303；资产号0100067</t>
  </si>
  <si>
    <t>安徽五千年建设工程有限公司</t>
  </si>
  <si>
    <t>2020-11-23</t>
  </si>
  <si>
    <t>0100068</t>
  </si>
  <si>
    <t>01032601230000065019</t>
  </si>
  <si>
    <t>技改车间</t>
  </si>
  <si>
    <t>框架，标准三层，建筑面积1396.44㎡（在广灭灵车间南侧扩建，占地面积465.48㎡）</t>
  </si>
  <si>
    <t>U8大类01；卡号05679；资产号0100068</t>
  </si>
  <si>
    <t>安徽君祺建设工程有限公司</t>
  </si>
  <si>
    <t>0100069</t>
  </si>
  <si>
    <t>01032601230000065023</t>
  </si>
  <si>
    <t>使它隆车间</t>
  </si>
  <si>
    <t>皖（2024）肥东县不动产权第0049802号，建筑面积1679.95㎡，钢混结构，标准三层</t>
  </si>
  <si>
    <t>U8大类01；卡号05680；资产号0100069</t>
  </si>
  <si>
    <t>安徽创升建设工程有限公司</t>
  </si>
  <si>
    <t>0100070</t>
  </si>
  <si>
    <t>01032601230000065029</t>
  </si>
  <si>
    <t>综合仓库2</t>
  </si>
  <si>
    <t>皖（2024）肥东县不动产权第0049804号，建筑面积2383.80㎡，钢结构，二层</t>
  </si>
  <si>
    <t>U8大类01；卡号05681；资产号0100070</t>
  </si>
  <si>
    <t>安徽盛风建设工程有限公司</t>
  </si>
  <si>
    <t>0100071</t>
  </si>
  <si>
    <t>01032601230000065033</t>
  </si>
  <si>
    <t>配电室3</t>
  </si>
  <si>
    <t>皖（2024）肥东县不动产权第0049809号，建筑面积542.16㎡，钢混结构，二层</t>
  </si>
  <si>
    <t>U8大类01；卡号05682；资产号0100071</t>
  </si>
  <si>
    <t>0100072</t>
  </si>
  <si>
    <t>01032601230000065037</t>
  </si>
  <si>
    <t>总控制室</t>
  </si>
  <si>
    <t>皖（2024）肥东县不动产权第0049810号，建筑面积386.64㎡，钢混结构，单层</t>
  </si>
  <si>
    <t>U8大类01；卡号05683；资产号0100072</t>
  </si>
  <si>
    <t>0100061</t>
  </si>
  <si>
    <t>01032601230000065151</t>
  </si>
  <si>
    <t>精噁唑车间</t>
  </si>
  <si>
    <t>皖（2023）肥东县不动产权第0131829号，建筑面积1544.30㎡，钢混结构，标准三层</t>
  </si>
  <si>
    <t>U8大类01；卡号04033；资产号0100061</t>
  </si>
  <si>
    <t>中安政楷建设控股集团有限公司</t>
  </si>
  <si>
    <t>2020-10-29</t>
  </si>
  <si>
    <t>0100062</t>
  </si>
  <si>
    <t>01032601230000065155</t>
  </si>
  <si>
    <t>苯磺隆车间</t>
  </si>
  <si>
    <t>皖（2023）肥东县不动产权第0131830号，建筑面积2058.08㎡，钢混结构，标准三层</t>
  </si>
  <si>
    <t>U8大类01；卡号04034；资产号0100062</t>
  </si>
  <si>
    <t>0100064</t>
  </si>
  <si>
    <t>01032601230000065165</t>
  </si>
  <si>
    <t>配电室2</t>
  </si>
  <si>
    <t>皖（2023）肥东县不动产权第0131828号，建筑面积243.36㎡，钢混结构，单层</t>
  </si>
  <si>
    <t>U8大类01；卡号04036；资产号0100064</t>
  </si>
  <si>
    <t>0100063</t>
  </si>
  <si>
    <t>01032601230000065166</t>
  </si>
  <si>
    <t>广灭灵车间</t>
  </si>
  <si>
    <t>皖（2025）肥东县不动产权第0003335号，建筑面积730.88㎡，钢混结构，标准三层</t>
  </si>
  <si>
    <t>U8大类01；卡号04035；资产号0100063</t>
  </si>
  <si>
    <t>安徽华开建设工程有限公司</t>
  </si>
  <si>
    <t>0100065</t>
  </si>
  <si>
    <t>01032601230000065168</t>
  </si>
  <si>
    <t>机修车间</t>
  </si>
  <si>
    <t>皖（2023）肥东县不动产权第0131826号，建筑面积1090.14㎡，钢混结构，单层、局部二层</t>
  </si>
  <si>
    <t>U8大类01；卡号04037；资产号0100065</t>
  </si>
  <si>
    <t>0100066</t>
  </si>
  <si>
    <t>01032601230000065172</t>
  </si>
  <si>
    <t>控制室</t>
  </si>
  <si>
    <t>皖（2023）肥东县不动产权第0131827号，建筑面积240㎡，钢混结构，单层</t>
  </si>
  <si>
    <t>U8大类01；卡号04038；资产号0100066</t>
  </si>
  <si>
    <t>固定资产.机器设备</t>
  </si>
  <si>
    <t>032400170</t>
  </si>
  <si>
    <t>01042601230000060992</t>
  </si>
  <si>
    <t>数据采集传输仪（废气排口 DA016）</t>
  </si>
  <si>
    <t>博控/K37</t>
  </si>
  <si>
    <t>U8大类03；卡号05812；资产号032400170</t>
  </si>
  <si>
    <t>合成废气排口编号DA016（技改车间）</t>
  </si>
  <si>
    <t>安徽科欣环保股份有限公司</t>
  </si>
  <si>
    <t>2025-05-22</t>
  </si>
  <si>
    <t>032400171</t>
  </si>
  <si>
    <t>01042601230000060993</t>
  </si>
  <si>
    <t>数据采集传输仪（废气排口 DA018）</t>
  </si>
  <si>
    <t>U8大类03；卡号05813；资产号032400171</t>
  </si>
  <si>
    <t>合成废气排口编号DA018（使它隆车间）</t>
  </si>
  <si>
    <t>032400164</t>
  </si>
  <si>
    <t>01042601230000060994</t>
  </si>
  <si>
    <t>数据采集传输仪（废气排口 DA008）</t>
  </si>
  <si>
    <t>U8大类03；卡号05806；资产号032400164</t>
  </si>
  <si>
    <t>合成废气排口编号DA008（精噁唑车间）</t>
  </si>
  <si>
    <t>032400172</t>
  </si>
  <si>
    <t>01042601230000060995</t>
  </si>
  <si>
    <t>数据采集传输仪（废气排口 DA006）</t>
  </si>
  <si>
    <t>U8大类03；卡号05814；资产号032400172</t>
  </si>
  <si>
    <t>合成废气排口编号DA006（精噁唑车间）</t>
  </si>
  <si>
    <t>032400173</t>
  </si>
  <si>
    <t>01042601230000060996</t>
  </si>
  <si>
    <t>数据采集传输仪（废气排口 DA007）</t>
  </si>
  <si>
    <t>U8大类03；卡号05815；资产号032400173</t>
  </si>
  <si>
    <t>合成废气排口编号DA007（精噁唑车间）</t>
  </si>
  <si>
    <t>032400169</t>
  </si>
  <si>
    <t>01042601230000060997</t>
  </si>
  <si>
    <t>数据采集传输仪（废气排口 DA015）</t>
  </si>
  <si>
    <t>U8大类03；卡号05811；资产号032400169</t>
  </si>
  <si>
    <t>合成废气排口编号DA015（烟嘧车间）</t>
  </si>
  <si>
    <t>032400168</t>
  </si>
  <si>
    <t>01042601230000060998</t>
  </si>
  <si>
    <t>数据采集传输仪（废气排口 DA014）</t>
  </si>
  <si>
    <t>U8大类03；卡号05810；资产号032400168</t>
  </si>
  <si>
    <t>合成废气排口编号DA014（精喹干燥房）</t>
  </si>
  <si>
    <t>032400165</t>
  </si>
  <si>
    <t>01042601230000060999</t>
  </si>
  <si>
    <t>数据采集传输仪（废气排口 DA009）</t>
  </si>
  <si>
    <t>U8大类03；卡号05807；资产号032400165</t>
  </si>
  <si>
    <t>合成废气排口编号DA009（精噁唑车间）</t>
  </si>
  <si>
    <t>032400167</t>
  </si>
  <si>
    <t>01042601230000061000</t>
  </si>
  <si>
    <t>数据采集传输仪（废气排口 DA012）</t>
  </si>
  <si>
    <t>U8大类03；卡号05809；资产号032400167</t>
  </si>
  <si>
    <t>合成废气排口编号DA012（精喹车间）</t>
  </si>
  <si>
    <t>032400174</t>
  </si>
  <si>
    <t>01042601230000061001</t>
  </si>
  <si>
    <t>数据采集传输仪（废气排口 DA017）</t>
  </si>
  <si>
    <t>U8大类03；卡号05816；资产号032400174</t>
  </si>
  <si>
    <t>合成废气排口编号DA017（技改车间）</t>
  </si>
  <si>
    <t>032400175</t>
  </si>
  <si>
    <t>01042601230000061002</t>
  </si>
  <si>
    <t>钢平台及上下步行折梯（废气排口配套设施）</t>
  </si>
  <si>
    <t>科欣/定制，合成废气排口监测配套辅助设施，包工包料安装</t>
  </si>
  <si>
    <t>U8大类03；卡号05817；资产号032400175</t>
  </si>
  <si>
    <t>合成废气排放口（DA002/12/14/15/16/17/18/08-09-10/06-07）</t>
  </si>
  <si>
    <t>032400177</t>
  </si>
  <si>
    <t>01042601230000061003</t>
  </si>
  <si>
    <t>视频监控录像装置（废气监测配套设施）</t>
  </si>
  <si>
    <t>海康威视/定制，成套组件含视频监控录像机1、96T硬盘1、监控探头12个排口(DA002/08/09/10/12/14/15/16/18/06/07/17）</t>
  </si>
  <si>
    <t>U8大类03；卡号05819；资产号032400177</t>
  </si>
  <si>
    <t>合成废气排口监测站房（监测12个废气排口）</t>
  </si>
  <si>
    <t>032400166</t>
  </si>
  <si>
    <t>01042601230000061004</t>
  </si>
  <si>
    <t>数据采集传输仪（废气排口 DA010）</t>
  </si>
  <si>
    <t>U8大类03；卡号05808；资产号032400166</t>
  </si>
  <si>
    <t>合成废气排口编号DA010（精噁唑车间）</t>
  </si>
  <si>
    <t>032400178</t>
  </si>
  <si>
    <t>01042601230000061005</t>
  </si>
  <si>
    <t>正压式防爆监测站房（废气监测配套设施）</t>
  </si>
  <si>
    <t>海康威视/定制，成套组件含3m*7m厢式站房主体1/监控机柜1/显示屏2/防爆空调1/气体检测器2/灭火器1等设施</t>
  </si>
  <si>
    <t>U8大类03；卡号05820；资产号032400178</t>
  </si>
  <si>
    <t>合成废气排口监测站房（技改车间楼顶）</t>
  </si>
  <si>
    <t>032400041</t>
  </si>
  <si>
    <t>01042601230000061006</t>
  </si>
  <si>
    <t>处理风量40000 M3/h，材质：镀锌</t>
  </si>
  <si>
    <t>U8大类03；卡号04668；资产号032400041</t>
  </si>
  <si>
    <t>肥东合成危废库</t>
  </si>
  <si>
    <t>安徽玖科环境科技咨询有限公司</t>
  </si>
  <si>
    <t>2021-08-18</t>
  </si>
  <si>
    <t>030800365</t>
  </si>
  <si>
    <t>01042601230000061007</t>
  </si>
  <si>
    <t>干式过滤器</t>
  </si>
  <si>
    <t>3500*2550*2260，材质Q235，树酯防腐</t>
  </si>
  <si>
    <t>U8大类03；卡号04672；资产号030800365</t>
  </si>
  <si>
    <t>广东瑞星环境科技有限公司安徽分公司</t>
  </si>
  <si>
    <t>032400043</t>
  </si>
  <si>
    <t>01042601230000061008</t>
  </si>
  <si>
    <t>玻璃钢离心风机</t>
  </si>
  <si>
    <t>风量40000 M3/h，30KW 防爆电机</t>
  </si>
  <si>
    <t>U8大类03；卡号04670；资产号032400043</t>
  </si>
  <si>
    <t>032400040</t>
  </si>
  <si>
    <t>01042601230000061009</t>
  </si>
  <si>
    <t>PP喷淋塔</t>
  </si>
  <si>
    <t>20000M3/h，含水泵12MM</t>
  </si>
  <si>
    <t>U8大类03；卡号04667；资产号032400040</t>
  </si>
  <si>
    <t>032800025</t>
  </si>
  <si>
    <t>01042601230000061010</t>
  </si>
  <si>
    <t>配电控制柜</t>
  </si>
  <si>
    <t>GGD3</t>
  </si>
  <si>
    <t>U8大类03；卡号04664；资产号032800025</t>
  </si>
  <si>
    <t>尾气预处理车间</t>
  </si>
  <si>
    <t>安徽易力自动化科技有限公司</t>
  </si>
  <si>
    <t>032400042</t>
  </si>
  <si>
    <t>01042601230000061011</t>
  </si>
  <si>
    <t>U8大类03；卡号04669；资产号032400042</t>
  </si>
  <si>
    <t>032400044</t>
  </si>
  <si>
    <t>01042601230000061012</t>
  </si>
  <si>
    <t>风量40000 M3/h，15KW 防爆电机</t>
  </si>
  <si>
    <t>U8大类03；卡号04671；资产号032400044</t>
  </si>
  <si>
    <t>032800026</t>
  </si>
  <si>
    <t>01042601230000061013</t>
  </si>
  <si>
    <t>GGD5</t>
  </si>
  <si>
    <t>U8大类03；卡号04665；资产号032800026</t>
  </si>
  <si>
    <t>032800024</t>
  </si>
  <si>
    <t>01042601230000061016</t>
  </si>
  <si>
    <t>GGD2</t>
  </si>
  <si>
    <t>U8大类03；卡号04663；资产号032800024</t>
  </si>
  <si>
    <t>032800027</t>
  </si>
  <si>
    <t>01042601230000061017</t>
  </si>
  <si>
    <t>GGD6</t>
  </si>
  <si>
    <t>U8大类03；卡号04666；资产号032800027</t>
  </si>
  <si>
    <t>032400176</t>
  </si>
  <si>
    <t>01042601230000061018</t>
  </si>
  <si>
    <t>桥架及监测线缆铺设（废气排口配套设施）</t>
  </si>
  <si>
    <t>科欣/定制，合成废气排口监测配套辅助设施，铺设保温套管和线缆</t>
  </si>
  <si>
    <t>U8大类03；卡号05818；资产号032400176</t>
  </si>
  <si>
    <t>合成废气排放口（从精噁唑东侧 连接至 技改车间西侧）</t>
  </si>
  <si>
    <t>030100117</t>
  </si>
  <si>
    <t>01042601230000061029</t>
  </si>
  <si>
    <t>UPS电源</t>
  </si>
  <si>
    <t>主机UPS2000-G-20KRTL</t>
  </si>
  <si>
    <t>U8大类03；卡号03024；资产号030100117</t>
  </si>
  <si>
    <t>肥东质检室（暂放中控室）</t>
  </si>
  <si>
    <t>合肥赛能信息工程有限公司</t>
  </si>
  <si>
    <t>2018-11-27</t>
  </si>
  <si>
    <t>032100030</t>
  </si>
  <si>
    <t>01042601230000061030</t>
  </si>
  <si>
    <t>自动化袋式包装机-人工装箱工作台</t>
  </si>
  <si>
    <t>FG-240</t>
  </si>
  <si>
    <t>U8大类03；卡号03031；资产号032100030</t>
  </si>
  <si>
    <t>肥东制剂可湿粉车间</t>
  </si>
  <si>
    <t>江苏汤姆智能装备有限公司</t>
  </si>
  <si>
    <t>032100026</t>
  </si>
  <si>
    <t>01042601230000061031</t>
  </si>
  <si>
    <t>自动化袋式包装机</t>
  </si>
  <si>
    <t>U8大类03；卡号03027；资产号032100026</t>
  </si>
  <si>
    <t>032100028</t>
  </si>
  <si>
    <t>01042601230000061032</t>
  </si>
  <si>
    <t>自动化袋式包装机-自动捆扎机</t>
  </si>
  <si>
    <t>U8大类03；卡号03029；资产号032100028</t>
  </si>
  <si>
    <t>031022692</t>
  </si>
  <si>
    <t>01042601230000061033</t>
  </si>
  <si>
    <t>合力叉车</t>
  </si>
  <si>
    <t>CPD25</t>
  </si>
  <si>
    <t>U8大类03；卡号03033；资产号031022692</t>
  </si>
  <si>
    <t>安徽均力机械设备有限公司</t>
  </si>
  <si>
    <t>030200135</t>
  </si>
  <si>
    <t>01042601230000061034</t>
  </si>
  <si>
    <t>尾气净化塔</t>
  </si>
  <si>
    <t>1200*6500</t>
  </si>
  <si>
    <t>U8大类03；卡号03025；资产号030200135</t>
  </si>
  <si>
    <t>肥东合成厂污水站</t>
  </si>
  <si>
    <t>合肥广庆防腐设备有限公司</t>
  </si>
  <si>
    <t>032100029</t>
  </si>
  <si>
    <t>01042601230000061035</t>
  </si>
  <si>
    <t>自动化袋式包装机-滚筒输送机</t>
  </si>
  <si>
    <t>U8大类03；卡号03030；资产号032100029</t>
  </si>
  <si>
    <t>030200137</t>
  </si>
  <si>
    <t>01042601230000061036</t>
  </si>
  <si>
    <t>减速机</t>
  </si>
  <si>
    <t>BLB14-23-11</t>
  </si>
  <si>
    <t>U8大类03；卡号03032；资产号030200137</t>
  </si>
  <si>
    <t>肥东合成污水站</t>
  </si>
  <si>
    <t>030200136</t>
  </si>
  <si>
    <t>01042601230000061037</t>
  </si>
  <si>
    <t>聚丙烯脱氧塔</t>
  </si>
  <si>
    <t>1200*8000</t>
  </si>
  <si>
    <t>U8大类03；卡号03026；资产号030200136</t>
  </si>
  <si>
    <t>031023094</t>
  </si>
  <si>
    <t>01042601230000061038</t>
  </si>
  <si>
    <t>全自动灌装机</t>
  </si>
  <si>
    <t>GZH-12DA1，12头直线活塞式，304不锈钢环保封闭外框，机器内部料缸材质316L，组件带进瓶计数和称重反馈功能，灌装容量50ml-1000ml</t>
  </si>
  <si>
    <t>U8大类03；卡号05825；资产号031023094</t>
  </si>
  <si>
    <t>肥东制剂13#车间</t>
  </si>
  <si>
    <t>2025-06-20</t>
  </si>
  <si>
    <t>032500359</t>
  </si>
  <si>
    <t>01042601230000061040</t>
  </si>
  <si>
    <t>光气在线检测仪</t>
  </si>
  <si>
    <t>遥程0-1PPM，彩屏，实时监测光气浓度值，定制防爆机箱ExdellCT6+配套304不锈钢防雨罩</t>
  </si>
  <si>
    <t>U8大类03；卡号05824；资产号032500359</t>
  </si>
  <si>
    <t>肥东合成四车间</t>
  </si>
  <si>
    <t>合肥科滤环保技术有限公司</t>
  </si>
  <si>
    <t>2025-06-19</t>
  </si>
  <si>
    <t>032100027</t>
  </si>
  <si>
    <t>01042601230000061041</t>
  </si>
  <si>
    <t>自动化袋式包装机-自动封箱机</t>
  </si>
  <si>
    <t>U8大类03；卡号03028；资产号032100027</t>
  </si>
  <si>
    <t>031023095</t>
  </si>
  <si>
    <t>01042601230000061042</t>
  </si>
  <si>
    <t>全自动水平式袋装机（颗粒剂水平式卷膜袋装机）</t>
  </si>
  <si>
    <t>DXD-240A定制 1套，组件含伺服牵袋+滚动虚刀+菱形易撕口+双剪刀功能、粉剂充填TF(18L)定制2个、取袋计数装置TQS-B定制1个、输送带长3m宽40cm，材质304不锈钢</t>
  </si>
  <si>
    <t>U8大类03；卡号05826；资产号031023095</t>
  </si>
  <si>
    <t>肥东制剂15#车间</t>
  </si>
  <si>
    <t>030700430</t>
  </si>
  <si>
    <t>01042601230000061043</t>
  </si>
  <si>
    <t>U8大类03；卡号04673；资产号030700430</t>
  </si>
  <si>
    <t>032800030</t>
  </si>
  <si>
    <t>01042601230000061044</t>
  </si>
  <si>
    <t>水封</t>
  </si>
  <si>
    <t>￠500*700*6，材质Q235，树酯防腐</t>
  </si>
  <si>
    <t>U8大类03；卡号04682；资产号032800030</t>
  </si>
  <si>
    <t>030700431</t>
  </si>
  <si>
    <t>01042601230000061045</t>
  </si>
  <si>
    <t>3300*1330*1460，材质Q235，树酯防腐</t>
  </si>
  <si>
    <t>U8大类03；卡号04677；资产号030700431</t>
  </si>
  <si>
    <t>032500293</t>
  </si>
  <si>
    <t>01042601230000061046</t>
  </si>
  <si>
    <t>U8大类03；卡号04675；资产号032500293</t>
  </si>
  <si>
    <t>032600174</t>
  </si>
  <si>
    <t>01042601230000061047</t>
  </si>
  <si>
    <t>U8大类03；卡号04674；资产号032600174</t>
  </si>
  <si>
    <t>肥东合成三车间</t>
  </si>
  <si>
    <t>032600175</t>
  </si>
  <si>
    <t>01042601230000061048</t>
  </si>
  <si>
    <t>U8大类03；卡号04678；资产号032600175</t>
  </si>
  <si>
    <t>032800029</t>
  </si>
  <si>
    <t>01042601230000061049</t>
  </si>
  <si>
    <t>U8大类03；卡号04681；资产号032800029</t>
  </si>
  <si>
    <t>032500294</t>
  </si>
  <si>
    <t>01042601230000061050</t>
  </si>
  <si>
    <t>U8大类03；卡号04679；资产号032500294</t>
  </si>
  <si>
    <t>030800366</t>
  </si>
  <si>
    <t>01042601230000061052</t>
  </si>
  <si>
    <t>U8大类03；卡号04676；资产号030800366</t>
  </si>
  <si>
    <t>032800028</t>
  </si>
  <si>
    <t>01042601230000061053</t>
  </si>
  <si>
    <t>U8大类03；卡号04680；资产号032800028</t>
  </si>
  <si>
    <t>030200217</t>
  </si>
  <si>
    <t>01042601230000061060</t>
  </si>
  <si>
    <t>污水新生化蓄水钢罐</t>
  </si>
  <si>
    <t>6000*6000</t>
  </si>
  <si>
    <t>U8大类03；卡号03757；资产号030200217</t>
  </si>
  <si>
    <t>肥东分厂污水站</t>
  </si>
  <si>
    <t>安徽泰立工程有限责任公司</t>
  </si>
  <si>
    <t>2018-12-01</t>
  </si>
  <si>
    <t>031400103</t>
  </si>
  <si>
    <t>01042601230000061061</t>
  </si>
  <si>
    <t>砂磨机（搅拌多用机）</t>
  </si>
  <si>
    <t>SFJ-400，配有1.25L料桶</t>
  </si>
  <si>
    <t>U8大类03；卡号05850；资产号031400103</t>
  </si>
  <si>
    <t>研发中心实验室，肥东综合楼4楼</t>
  </si>
  <si>
    <t>上海天辰现代环境技术有限公司</t>
  </si>
  <si>
    <t>2025-07-14</t>
  </si>
  <si>
    <t>031400102</t>
  </si>
  <si>
    <t>01042601230000061062</t>
  </si>
  <si>
    <t>U8大类03；卡号05849；资产号031400102</t>
  </si>
  <si>
    <t>030200214</t>
  </si>
  <si>
    <t>01042601230000061063</t>
  </si>
  <si>
    <t>U8大类03；卡号03754；资产号030200214</t>
  </si>
  <si>
    <t>031400101</t>
  </si>
  <si>
    <t>01042601230000061067</t>
  </si>
  <si>
    <t>U8大类03；卡号05848；资产号031400101</t>
  </si>
  <si>
    <t>031023097</t>
  </si>
  <si>
    <t>01042601230000061068</t>
  </si>
  <si>
    <t>盘式砂磨机</t>
  </si>
  <si>
    <t>RTSM-100AJ，防爆电机</t>
  </si>
  <si>
    <t>U8大类03；卡号05852；资产号031023097</t>
  </si>
  <si>
    <t>肥东制剂16#车间</t>
  </si>
  <si>
    <t>上海儒特机电设备有限公司</t>
  </si>
  <si>
    <t>2025-07-16</t>
  </si>
  <si>
    <t>031022693</t>
  </si>
  <si>
    <t>01042601230000061069</t>
  </si>
  <si>
    <t>U8大类03；卡号03034；资产号031022693</t>
  </si>
  <si>
    <t>030100118</t>
  </si>
  <si>
    <t>01042601230000061070</t>
  </si>
  <si>
    <t>液相色谱仪（安捷伦以旧翻新）</t>
  </si>
  <si>
    <t>LC1100System</t>
  </si>
  <si>
    <t>U8大类03；卡号03035；资产号030100118</t>
  </si>
  <si>
    <t>肥东质检室（以旧翻新老卡片00759已折旧完）（含捷岛部份款）</t>
  </si>
  <si>
    <t>安捷伦科技（中国）有限公司</t>
  </si>
  <si>
    <t>2018-11-29</t>
  </si>
  <si>
    <t>030200215</t>
  </si>
  <si>
    <t>01042601230000061071</t>
  </si>
  <si>
    <t>U8大类03；卡号03755；资产号030200215</t>
  </si>
  <si>
    <t>030200218</t>
  </si>
  <si>
    <t>01042601230000061072</t>
  </si>
  <si>
    <t>U8大类03；卡号03758；资产号030200218</t>
  </si>
  <si>
    <t>031023098</t>
  </si>
  <si>
    <t>01042601230000061075</t>
  </si>
  <si>
    <t>U8大类03；卡号05853；资产号031023098</t>
  </si>
  <si>
    <t>031023096</t>
  </si>
  <si>
    <t>01042601230000061076</t>
  </si>
  <si>
    <t>双头连续跟踪式旋盖机</t>
  </si>
  <si>
    <t>FGX-2G，304不锈钢环保封闭外框，针对100-1000ml方瓶圆瓶旋盖</t>
  </si>
  <si>
    <t>U8大类03；卡号05851；资产号031023096</t>
  </si>
  <si>
    <t>肥东制剂14#车间</t>
  </si>
  <si>
    <t>030200216</t>
  </si>
  <si>
    <t>01042601230000061077</t>
  </si>
  <si>
    <t>U8大类03；卡号03756；资产号030200216</t>
  </si>
  <si>
    <t>031023099</t>
  </si>
  <si>
    <t>01042601230000061078</t>
  </si>
  <si>
    <t>棒硝式砂磨机</t>
  </si>
  <si>
    <t>RTSM-60BJ，纳米，防爆电机</t>
  </si>
  <si>
    <t>U8大类03；卡号05854；资产号031023099</t>
  </si>
  <si>
    <t>030100119</t>
  </si>
  <si>
    <t>01042601230000061079</t>
  </si>
  <si>
    <t>气相色谱仪（安捷伦以旧翻新）</t>
  </si>
  <si>
    <t>GC6890N SyStem</t>
  </si>
  <si>
    <t>U8大类03；卡号03036；资产号030100119</t>
  </si>
  <si>
    <t>肥东质检室（以旧翻新老卡片00685已折旧完）（含捷岛部份款）</t>
  </si>
  <si>
    <t>032800031</t>
  </si>
  <si>
    <t>01042601230000061080</t>
  </si>
  <si>
    <t>U8大类03；卡号04683；资产号032800031</t>
  </si>
  <si>
    <t>032800032</t>
  </si>
  <si>
    <t>01042601230000061081</t>
  </si>
  <si>
    <t>U8大类03；卡号04684；资产号032800032</t>
  </si>
  <si>
    <t>032800033</t>
  </si>
  <si>
    <t>01042601230000061082</t>
  </si>
  <si>
    <t>U8大类03；卡号04685；资产号032800033</t>
  </si>
  <si>
    <t>032800035</t>
  </si>
  <si>
    <t>01042601230000061083</t>
  </si>
  <si>
    <t>除雾器</t>
  </si>
  <si>
    <t>￠1408*3580*3，材质304</t>
  </si>
  <si>
    <t>U8大类03；卡号04687；资产号032800035</t>
  </si>
  <si>
    <t>032800034</t>
  </si>
  <si>
    <t>01042601230000061084</t>
  </si>
  <si>
    <t>U8大类03；卡号04686；资产号032800034</t>
  </si>
  <si>
    <t>032500360</t>
  </si>
  <si>
    <t>01042601230000061085</t>
  </si>
  <si>
    <t>碳钢喷淋塔</t>
  </si>
  <si>
    <t>￠1800*8140，材质：碳钢</t>
  </si>
  <si>
    <t>U8大类03；卡号05857；资产号032500360</t>
  </si>
  <si>
    <t>安徽楚林环保机械成套设备有限公司</t>
  </si>
  <si>
    <t>2025-07-18</t>
  </si>
  <si>
    <t>032800037</t>
  </si>
  <si>
    <t>01042601230000061086</t>
  </si>
  <si>
    <t>吸收塔2</t>
  </si>
  <si>
    <t>￠1436*8500*18，材质FRP</t>
  </si>
  <si>
    <t>U8大类03；卡号04689；资产号032800037</t>
  </si>
  <si>
    <t>032400179</t>
  </si>
  <si>
    <t>01042601230000061087</t>
  </si>
  <si>
    <t>空气储罐（碳钢储气罐）</t>
  </si>
  <si>
    <t>10立方，材质：碳钢</t>
  </si>
  <si>
    <t>U8大类03；卡号05856；资产号032400179</t>
  </si>
  <si>
    <t>肥东厂区空压站</t>
  </si>
  <si>
    <t>031023100</t>
  </si>
  <si>
    <t>01042601230000061089</t>
  </si>
  <si>
    <t>管道在线剪切机（管道剪切泵）</t>
  </si>
  <si>
    <t>18.5KW，防爆电机</t>
  </si>
  <si>
    <t>U8大类03；卡号05855；资产号031023100</t>
  </si>
  <si>
    <t>032800038</t>
  </si>
  <si>
    <t>01042601230000061090</t>
  </si>
  <si>
    <t>吸收塔3</t>
  </si>
  <si>
    <t>U8大类03；卡号04690；资产号032800038</t>
  </si>
  <si>
    <t>032800036</t>
  </si>
  <si>
    <t>01042601230000061091</t>
  </si>
  <si>
    <t>吸收塔1</t>
  </si>
  <si>
    <t>￠3650*13500*25，材质FRP</t>
  </si>
  <si>
    <t>U8大类03；卡号04688；资产号032800036</t>
  </si>
  <si>
    <t>032800039</t>
  </si>
  <si>
    <t>01042601230000061092</t>
  </si>
  <si>
    <t>U8大类03；卡号04691；资产号032800039</t>
  </si>
  <si>
    <t>032800040</t>
  </si>
  <si>
    <t>01042601230000061093</t>
  </si>
  <si>
    <t>￠3650*12500*25，材质FRP</t>
  </si>
  <si>
    <t>U8大类03；卡号04692；资产号032800040</t>
  </si>
  <si>
    <t>030700262</t>
  </si>
  <si>
    <t>01042601230000061094</t>
  </si>
  <si>
    <t>风机</t>
  </si>
  <si>
    <t>HG350A</t>
  </si>
  <si>
    <t>U8大类03；卡号03042；资产号030700262</t>
  </si>
  <si>
    <t>2018-12-23</t>
  </si>
  <si>
    <t>030700261</t>
  </si>
  <si>
    <t>01042601230000061095</t>
  </si>
  <si>
    <t>HC-300A</t>
  </si>
  <si>
    <t>U8大类03；卡号03041；资产号030700261</t>
  </si>
  <si>
    <t>030100154</t>
  </si>
  <si>
    <t>01042601230000061098</t>
  </si>
  <si>
    <t>农药悬浮率测定仪</t>
  </si>
  <si>
    <t>SHXF-3</t>
  </si>
  <si>
    <t>U8大类03；卡号05859；资产号030100154</t>
  </si>
  <si>
    <t>质量管理部（质检室），肥东综合楼3楼</t>
  </si>
  <si>
    <t>淄博三合仪器有限公司</t>
  </si>
  <si>
    <t>2025-08-15</t>
  </si>
  <si>
    <t>030100155</t>
  </si>
  <si>
    <t>01042601230000061100</t>
  </si>
  <si>
    <t>农药分散性测定仪</t>
  </si>
  <si>
    <t>SHNS-2</t>
  </si>
  <si>
    <t>U8大类03；卡号05860；资产号030100155</t>
  </si>
  <si>
    <t>030200281</t>
  </si>
  <si>
    <t>01042601230000061101</t>
  </si>
  <si>
    <t>螺旋板换热器</t>
  </si>
  <si>
    <t>20㎡，材质：304不锈钢</t>
  </si>
  <si>
    <t>U8大类03；卡号05861；资产号030200281</t>
  </si>
  <si>
    <t>无锡盛欣能源装备有限公司</t>
  </si>
  <si>
    <t>2025-08-18</t>
  </si>
  <si>
    <t>032500361</t>
  </si>
  <si>
    <t>01042601230000061103</t>
  </si>
  <si>
    <t>F=2.5㎡，含配套法兰</t>
  </si>
  <si>
    <t>U8大类03；卡号05858；资产号032500361</t>
  </si>
  <si>
    <t>无锡市煜伟石化装备有限公司</t>
  </si>
  <si>
    <t>2025-08-06</t>
  </si>
  <si>
    <t>032500362</t>
  </si>
  <si>
    <t>01042601230000061104</t>
  </si>
  <si>
    <t>底充称重包装机（成套设备）</t>
  </si>
  <si>
    <t>称重计量范围10-30KG，包装机料仓100L，材质304不锈钢；组件含螺旋上料机1、称重包装机1、粉尘缝包机1、粉尘防爆控制柜1、输送架及输送带1等</t>
  </si>
  <si>
    <t>U8大类03；卡号05863；资产号032500362</t>
  </si>
  <si>
    <t>安徽稳易达智能设备技术有限公司</t>
  </si>
  <si>
    <t>2025-10-16</t>
  </si>
  <si>
    <t>032800042</t>
  </si>
  <si>
    <t>01042601230000061109</t>
  </si>
  <si>
    <t>转轮配套干式过滤器</t>
  </si>
  <si>
    <t>￠7500*3760*4100，材质304</t>
  </si>
  <si>
    <t>U8大类03；卡号04694；资产号032800042</t>
  </si>
  <si>
    <t>030800198</t>
  </si>
  <si>
    <t>01042601230000061110</t>
  </si>
  <si>
    <t>U8大类03；卡号03043；资产号030800198</t>
  </si>
  <si>
    <t>肥东合成一车间（磺隆）</t>
  </si>
  <si>
    <t>030800202</t>
  </si>
  <si>
    <t>01042601230000061111</t>
  </si>
  <si>
    <t>自控阀（25只）</t>
  </si>
  <si>
    <t>GL1100F24只SF2401F1只</t>
  </si>
  <si>
    <t>U8大类03；卡号03047；资产号030800202</t>
  </si>
  <si>
    <t>肥东合成一车间（磺隆）分布25只釜</t>
  </si>
  <si>
    <t>浙江中控自动化仪表有限公司</t>
  </si>
  <si>
    <t>032800041</t>
  </si>
  <si>
    <t>01042601230000061112</t>
  </si>
  <si>
    <t>U8大类03；卡号04693；资产号032800041</t>
  </si>
  <si>
    <t>030800199</t>
  </si>
  <si>
    <t>01042601230000061113</t>
  </si>
  <si>
    <t>U8大类03；卡号03044；资产号030800199</t>
  </si>
  <si>
    <t>030500057</t>
  </si>
  <si>
    <t>01042601230000061114</t>
  </si>
  <si>
    <t>废气预处理自动化控制系统</t>
  </si>
  <si>
    <t>含PLC与触摸屏编程1项、控制柜（1200*600*2200）1台、控制柜（800*600*2200）1台、</t>
  </si>
  <si>
    <t>U8大类03；卡号04695；资产号030500057</t>
  </si>
  <si>
    <t>肥东合成配电房2</t>
  </si>
  <si>
    <t>032600199</t>
  </si>
  <si>
    <t>01042601230000061116</t>
  </si>
  <si>
    <t>U8大类03；卡号05862；资产号032600199</t>
  </si>
  <si>
    <t>030800200</t>
  </si>
  <si>
    <t>01042601230000061117</t>
  </si>
  <si>
    <t>U8大类03；卡号03045；资产号030800200</t>
  </si>
  <si>
    <t>030100120</t>
  </si>
  <si>
    <t>01042601230000061118</t>
  </si>
  <si>
    <t>消解器（哈希加热器）</t>
  </si>
  <si>
    <t>DRB200</t>
  </si>
  <si>
    <t>U8大类03；卡号03048；资产号030100120</t>
  </si>
  <si>
    <t>肥东分厂质检室</t>
  </si>
  <si>
    <t>合肥捷岛科学仪器有限公司</t>
  </si>
  <si>
    <t>2018-12-28</t>
  </si>
  <si>
    <t>032800043</t>
  </si>
  <si>
    <t>01042601230000061119</t>
  </si>
  <si>
    <t>合成尾气预处理环保治理技改工程</t>
  </si>
  <si>
    <t>VOCs收集预处理、废气吸收等环保设施改造。详见附表（16040214）科目明细</t>
  </si>
  <si>
    <t>U8大类03；卡号04696；资产号032800043</t>
  </si>
  <si>
    <t>032400045</t>
  </si>
  <si>
    <t>01042601230000061120</t>
  </si>
  <si>
    <t>合成生产线自动化升级安全技改工程</t>
  </si>
  <si>
    <t>SIS、DCS 自控安全仪表控制系统，GDS检测报警系统。（详见附表16040215科目明细）</t>
  </si>
  <si>
    <t>U8大类03；卡号04697；资产号032400045</t>
  </si>
  <si>
    <t>肥东合成各车间生产线，公用</t>
  </si>
  <si>
    <t>2021-08-19</t>
  </si>
  <si>
    <t>030200139</t>
  </si>
  <si>
    <t>01042601230000061121</t>
  </si>
  <si>
    <t>高压清洗机</t>
  </si>
  <si>
    <t>KBIV-2150</t>
  </si>
  <si>
    <t>U8大类03；卡号03049；资产号030200139</t>
  </si>
  <si>
    <t>030800201</t>
  </si>
  <si>
    <t>01042601230000061122</t>
  </si>
  <si>
    <t>玻璃钢防爆风机</t>
  </si>
  <si>
    <t>B4-72-4.5A</t>
  </si>
  <si>
    <t>U8大类03；卡号03046；资产号030800201</t>
  </si>
  <si>
    <t>030200253</t>
  </si>
  <si>
    <t>01042601230000061123</t>
  </si>
  <si>
    <t>气动隔膜泵</t>
  </si>
  <si>
    <t>666270-EEB-C</t>
  </si>
  <si>
    <t>U8大类03；卡号04698；资产号030200253</t>
  </si>
  <si>
    <t>八乾实业（上海）有限公司</t>
  </si>
  <si>
    <t>2021-08-21</t>
  </si>
  <si>
    <t>030200140</t>
  </si>
  <si>
    <t>01042601230000061124</t>
  </si>
  <si>
    <t>配电控制变频器</t>
  </si>
  <si>
    <t>ACS510-01-060A-4</t>
  </si>
  <si>
    <t>U8大类03；卡号03050；资产号030200140</t>
  </si>
  <si>
    <t>032600200</t>
  </si>
  <si>
    <t>01042601230000061125</t>
  </si>
  <si>
    <t>刮料破拱器</t>
  </si>
  <si>
    <t>上下法兰外径￠348、电机1.5KW防爆防尘防气体、材质304不锈钢</t>
  </si>
  <si>
    <t>U8大类03；卡号05864；资产号032600200</t>
  </si>
  <si>
    <t>苏州松远环保科技有限公司</t>
  </si>
  <si>
    <t>032500363</t>
  </si>
  <si>
    <t>01042601230000061126</t>
  </si>
  <si>
    <t>上法兰外径￠280、下法兰外径￠245、电机1.5KW防爆防尘防气体、材质304不锈钢</t>
  </si>
  <si>
    <t>U8大类03；卡号05865；资产号032500363</t>
  </si>
  <si>
    <t>031022947</t>
  </si>
  <si>
    <t>01042601230000061127</t>
  </si>
  <si>
    <t>不锈钢沉降槽</t>
  </si>
  <si>
    <t>25立方米，材质304不锈钢，含支架</t>
  </si>
  <si>
    <t>U8大类03；卡号04699；资产号031022947</t>
  </si>
  <si>
    <t>肥东制剂11#车间</t>
  </si>
  <si>
    <t>无锡置信机械设备制造有限公司</t>
  </si>
  <si>
    <t>2021-09-07</t>
  </si>
  <si>
    <t>030800368</t>
  </si>
  <si>
    <t>01042601230000061128</t>
  </si>
  <si>
    <t>不锈钢立式储罐</t>
  </si>
  <si>
    <t>DN500，材质304不锈钢</t>
  </si>
  <si>
    <t>U8大类03；卡号04702；资产号030800368</t>
  </si>
  <si>
    <t>030800367</t>
  </si>
  <si>
    <t>01042601230000061129</t>
  </si>
  <si>
    <t>20立方米，材质304不锈钢，含支架</t>
  </si>
  <si>
    <t>U8大类03；卡号04701；资产号030800367</t>
  </si>
  <si>
    <t>031022948</t>
  </si>
  <si>
    <t>01042601230000061131</t>
  </si>
  <si>
    <t>U8大类03；卡号04700；资产号031022948</t>
  </si>
  <si>
    <t>031400104</t>
  </si>
  <si>
    <t>01042601230000061132</t>
  </si>
  <si>
    <t>实验室用粉碎机</t>
  </si>
  <si>
    <t>JFSD-70</t>
  </si>
  <si>
    <t>U8大类03；卡号05866；资产号031400104</t>
  </si>
  <si>
    <t>上海嘉定粮油仪器有限公司</t>
  </si>
  <si>
    <t>2025-11-04</t>
  </si>
  <si>
    <t>032500364</t>
  </si>
  <si>
    <t>01042601230000061135</t>
  </si>
  <si>
    <t>苯磺隆一期输送系统装置（1套）</t>
  </si>
  <si>
    <t>成套定制，组件含螺旋上料1、提升输送设施1、400mm皮带机3、四立方料仓1、防爆控制电箱1、检修钢平台等</t>
  </si>
  <si>
    <t>U8大类03；卡号05867；资产号032500364</t>
  </si>
  <si>
    <t>常州市强迪干燥设备有限公司</t>
  </si>
  <si>
    <t>2025-12-12</t>
  </si>
  <si>
    <t>030200141</t>
  </si>
  <si>
    <t>01042601230000061136</t>
  </si>
  <si>
    <t>罗茨风机</t>
  </si>
  <si>
    <t>CCR-150</t>
  </si>
  <si>
    <t>U8大类03；卡号03051；资产号030200141</t>
  </si>
  <si>
    <t>济南启正机械工业有限公司</t>
  </si>
  <si>
    <t>030700264</t>
  </si>
  <si>
    <t>01042601230000061137</t>
  </si>
  <si>
    <t>热风循环烘箱</t>
  </si>
  <si>
    <t>CT-C-II</t>
  </si>
  <si>
    <t>U8大类03；卡号03060；资产号030700264</t>
  </si>
  <si>
    <t>肥东二车间精喹车间</t>
  </si>
  <si>
    <t>031022694</t>
  </si>
  <si>
    <t>01042601230000061139</t>
  </si>
  <si>
    <t>反应釜加料密封箱</t>
  </si>
  <si>
    <t>304不锈钢</t>
  </si>
  <si>
    <t>U8大类03；卡号03053；资产号031022694</t>
  </si>
  <si>
    <t>肥东制剂14号车间</t>
  </si>
  <si>
    <t>2018-12-29</t>
  </si>
  <si>
    <t>031022697</t>
  </si>
  <si>
    <t>01042601230000061140</t>
  </si>
  <si>
    <t>U8大类03；卡号03056；资产号031022697</t>
  </si>
  <si>
    <t>030800370</t>
  </si>
  <si>
    <t>01042601230000061141</t>
  </si>
  <si>
    <t>搪玻璃储罐</t>
  </si>
  <si>
    <t>K300L</t>
  </si>
  <si>
    <t>U8大类03；卡号04704；资产号030800370</t>
  </si>
  <si>
    <t>临沂群业化工设备有限公司</t>
  </si>
  <si>
    <t>030800369</t>
  </si>
  <si>
    <t>01042601230000061142</t>
  </si>
  <si>
    <t>U8大类03；卡号04703；资产号030800369</t>
  </si>
  <si>
    <t>031022696</t>
  </si>
  <si>
    <t>01042601230000061143</t>
  </si>
  <si>
    <t>U8大类03；卡号03055；资产号031022696</t>
  </si>
  <si>
    <t>031022695</t>
  </si>
  <si>
    <t>01042601230000061146</t>
  </si>
  <si>
    <t>U8大类03；卡号03054；资产号031022695</t>
  </si>
  <si>
    <t>031022698</t>
  </si>
  <si>
    <t>01042601230000061147</t>
  </si>
  <si>
    <t>U8大类03；卡号03057；资产号031022698</t>
  </si>
  <si>
    <t>030700432</t>
  </si>
  <si>
    <t>01042601230000061149</t>
  </si>
  <si>
    <t>K200L</t>
  </si>
  <si>
    <t>U8大类03；卡号04706；资产号030700432</t>
  </si>
  <si>
    <t>031022699</t>
  </si>
  <si>
    <t>01042601230000061150</t>
  </si>
  <si>
    <t>U8大类03；卡号03058；资产号031022699</t>
  </si>
  <si>
    <t>030800371</t>
  </si>
  <si>
    <t>01042601230000061155</t>
  </si>
  <si>
    <t>U8大类03；卡号04705；资产号030800371</t>
  </si>
  <si>
    <t>030700434</t>
  </si>
  <si>
    <t>01042601230000061156</t>
  </si>
  <si>
    <t>液压站</t>
  </si>
  <si>
    <t>PLD1600</t>
  </si>
  <si>
    <t>U8大类03；卡号04709；资产号030700434</t>
  </si>
  <si>
    <t>江苏同泽过滤科技有限公司</t>
  </si>
  <si>
    <t>2021-09-08</t>
  </si>
  <si>
    <t>032500295</t>
  </si>
  <si>
    <t>01042601230000061157</t>
  </si>
  <si>
    <t>K500L</t>
  </si>
  <si>
    <t>U8大类03；卡号04708；资产号032500295</t>
  </si>
  <si>
    <t>030700433</t>
  </si>
  <si>
    <t>01042601230000061158</t>
  </si>
  <si>
    <t>U8大类03；卡号04707；资产号030700433</t>
  </si>
  <si>
    <t>031022700</t>
  </si>
  <si>
    <t>01042601230000061159</t>
  </si>
  <si>
    <t>U8大类03；卡号03059；资产号031022700</t>
  </si>
  <si>
    <t>030700435</t>
  </si>
  <si>
    <t>01042601230000061160</t>
  </si>
  <si>
    <t>圆块孔式石墨换热器</t>
  </si>
  <si>
    <t>YKC40-10㎡-II</t>
  </si>
  <si>
    <t>U8大类03；卡号04712；资产号030700435</t>
  </si>
  <si>
    <t>东台市西达石墨设备有限公司</t>
  </si>
  <si>
    <t>2021-09-09</t>
  </si>
  <si>
    <t>032400046</t>
  </si>
  <si>
    <t>01042601230000061161</t>
  </si>
  <si>
    <t>双桶重型桶夹</t>
  </si>
  <si>
    <t>2DCM，武汉汉利，与叉车配套使用</t>
  </si>
  <si>
    <t>U8大类03；卡号04710；资产号032400046</t>
  </si>
  <si>
    <t>合肥保力物流设备有限公司</t>
  </si>
  <si>
    <t>032500296</t>
  </si>
  <si>
    <t>01042601230000061163</t>
  </si>
  <si>
    <t>衬氟离心泵</t>
  </si>
  <si>
    <t>IHF65-50-160，5.5KW 防爆电机</t>
  </si>
  <si>
    <t>U8大类03；卡号04711；资产号032500296</t>
  </si>
  <si>
    <t>安徽奥利威泵阀机械有限公司</t>
  </si>
  <si>
    <t>030700265</t>
  </si>
  <si>
    <t>01042601230000061165</t>
  </si>
  <si>
    <t>U8大类03；卡号03061；资产号030700265</t>
  </si>
  <si>
    <t>肥东合成干燥房</t>
  </si>
  <si>
    <t>030500047</t>
  </si>
  <si>
    <t>01042601230000061171</t>
  </si>
  <si>
    <t>可燃气体报警系统-气体报警主机</t>
  </si>
  <si>
    <t>MW-3000</t>
  </si>
  <si>
    <t>U8大类03；卡号03062；资产号030500047</t>
  </si>
  <si>
    <t>肥东合成电力房</t>
  </si>
  <si>
    <t>030700436</t>
  </si>
  <si>
    <t>01042601230000061173</t>
  </si>
  <si>
    <t>圆块孔式石墨降膜吸收器</t>
  </si>
  <si>
    <t>YKX40-15㎡</t>
  </si>
  <si>
    <t>U8大类03；卡号04713；资产号030700436</t>
  </si>
  <si>
    <t>032500297</t>
  </si>
  <si>
    <t>01042601230000061174</t>
  </si>
  <si>
    <t>U8大类03；卡号04714；资产号032500297</t>
  </si>
  <si>
    <t>030500049</t>
  </si>
  <si>
    <t>01042601230000061175</t>
  </si>
  <si>
    <t>U8大类03；卡号03064；资产号030500049</t>
  </si>
  <si>
    <t>030500052</t>
  </si>
  <si>
    <t>01042601230000061176</t>
  </si>
  <si>
    <t>防爆防腐配电箱</t>
  </si>
  <si>
    <t>BXM(D)8050</t>
  </si>
  <si>
    <t>U8大类03；卡号03067；资产号030500052</t>
  </si>
  <si>
    <t>肥东分厂14号车间</t>
  </si>
  <si>
    <t>上海新黎明防爆电器有限公司</t>
  </si>
  <si>
    <t>030500048</t>
  </si>
  <si>
    <t>01042601230000061177</t>
  </si>
  <si>
    <t>U8大类03；卡号03063；资产号030500048</t>
  </si>
  <si>
    <t>032500298</t>
  </si>
  <si>
    <t>01042601230000061178</t>
  </si>
  <si>
    <t>U8大类03；卡号04715；资产号032500298</t>
  </si>
  <si>
    <t>030500051</t>
  </si>
  <si>
    <t>01042601230000061179</t>
  </si>
  <si>
    <t>U8大类03；卡号03066；资产号030500051</t>
  </si>
  <si>
    <t>030500053</t>
  </si>
  <si>
    <t>01042601230000061181</t>
  </si>
  <si>
    <t>U8大类03；卡号03068；资产号030500053</t>
  </si>
  <si>
    <t>030500050</t>
  </si>
  <si>
    <t>01042601230000061182</t>
  </si>
  <si>
    <t>可燃气体报警系统-气体报警变送器(156只)</t>
  </si>
  <si>
    <t>MW_G801</t>
  </si>
  <si>
    <t>U8大类03；卡号03065；资产号030500050</t>
  </si>
  <si>
    <t>肥东合成各仓库</t>
  </si>
  <si>
    <t>032500299</t>
  </si>
  <si>
    <t>01042601230000061185</t>
  </si>
  <si>
    <t>U8大类03；卡号04716；资产号032500299</t>
  </si>
  <si>
    <t>032400047</t>
  </si>
  <si>
    <t>01042601230000061187</t>
  </si>
  <si>
    <t>能耗数据采集器</t>
  </si>
  <si>
    <t>ADS-6，数字工厂云平台项目（二期）</t>
  </si>
  <si>
    <t>U8大类03；卡号04718；资产号032400047</t>
  </si>
  <si>
    <t>肥东合成二车间配电房</t>
  </si>
  <si>
    <t>安徽省安泰科技股份有限公司</t>
  </si>
  <si>
    <t>031022949</t>
  </si>
  <si>
    <t>01042601230000061188</t>
  </si>
  <si>
    <t>IHF80-50-200</t>
  </si>
  <si>
    <t>U8大类03；卡号04720；资产号031022949</t>
  </si>
  <si>
    <t>安徽通能泵阀销售有限公司</t>
  </si>
  <si>
    <t>2021-09-13</t>
  </si>
  <si>
    <t>032500300</t>
  </si>
  <si>
    <t>01042601230000061189</t>
  </si>
  <si>
    <t>U8大类03；卡号04717；资产号032500300</t>
  </si>
  <si>
    <t>030800372</t>
  </si>
  <si>
    <t>01042601230000061191</t>
  </si>
  <si>
    <t>列管式冷凝器</t>
  </si>
  <si>
    <t>F=20㎡，材质304，￠400*3000</t>
  </si>
  <si>
    <t>U8大类03；卡号04721；资产号030800372</t>
  </si>
  <si>
    <t>030800373</t>
  </si>
  <si>
    <t>01042601230000061192</t>
  </si>
  <si>
    <t>F=25㎡，材质304，￠400*3000</t>
  </si>
  <si>
    <t>U8大类03；卡号04722；资产号030800373</t>
  </si>
  <si>
    <t>032400048</t>
  </si>
  <si>
    <t>01042601230000061193</t>
  </si>
  <si>
    <t>U8大类03；卡号04719；资产号032400048</t>
  </si>
  <si>
    <t>肥东合成中控室</t>
  </si>
  <si>
    <t>030700437</t>
  </si>
  <si>
    <t>01042601230000061211</t>
  </si>
  <si>
    <t>F=3㎡</t>
  </si>
  <si>
    <t>U8大类03；卡号04723；资产号030700437</t>
  </si>
  <si>
    <t>030700438</t>
  </si>
  <si>
    <t>01042601230000061213</t>
  </si>
  <si>
    <t>U8大类03；卡号04724；资产号030700438</t>
  </si>
  <si>
    <t>032500301</t>
  </si>
  <si>
    <t>01042601230000061214</t>
  </si>
  <si>
    <t>摆线针轮减速机</t>
  </si>
  <si>
    <t>BLB4-17-11KW，防爆，带电机</t>
  </si>
  <si>
    <t>U8大类03；卡号04725；资产号032500301</t>
  </si>
  <si>
    <t>江苏泰隆减速机（集团）股份有限公司</t>
  </si>
  <si>
    <t>2021-09-14</t>
  </si>
  <si>
    <t>030300002</t>
  </si>
  <si>
    <t>01042601230000061217</t>
  </si>
  <si>
    <t>旋转闪蒸干燥机（1套）</t>
  </si>
  <si>
    <t>XZG-4</t>
  </si>
  <si>
    <t>U8大类03；卡号00079；资产号030300002</t>
  </si>
  <si>
    <t>032500302</t>
  </si>
  <si>
    <t>01042601230000061221</t>
  </si>
  <si>
    <t>BLB4-23-7.5KW，防爆，不带电机</t>
  </si>
  <si>
    <t>U8大类03；卡号04726；资产号032500302</t>
  </si>
  <si>
    <t>032500303</t>
  </si>
  <si>
    <t>01042601230000061227</t>
  </si>
  <si>
    <t>BLB4-11-7.5KW，防爆，不带电机</t>
  </si>
  <si>
    <t>U8大类03；卡号04727；资产号032500303</t>
  </si>
  <si>
    <t>032500304</t>
  </si>
  <si>
    <t>01042601230000061228</t>
  </si>
  <si>
    <t>气动缝包机</t>
  </si>
  <si>
    <t>N600A</t>
  </si>
  <si>
    <t>U8大类03；卡号04731；资产号032500304</t>
  </si>
  <si>
    <t>昆山威克自动化设备有限公司</t>
  </si>
  <si>
    <t>032600176</t>
  </si>
  <si>
    <t>01042601230000061230</t>
  </si>
  <si>
    <t>U8大类03；卡号04730；资产号032600176</t>
  </si>
  <si>
    <t>030700439</t>
  </si>
  <si>
    <t>01042601230000061231</t>
  </si>
  <si>
    <t>U8大类03；卡号04729；资产号030700439</t>
  </si>
  <si>
    <t>030800374</t>
  </si>
  <si>
    <t>01042601230000061232</t>
  </si>
  <si>
    <t>U8大类03；卡号04728；资产号030800374</t>
  </si>
  <si>
    <t>032400049</t>
  </si>
  <si>
    <t>01042601230000061234</t>
  </si>
  <si>
    <t>柴油机消防泵</t>
  </si>
  <si>
    <t>XBC7.0/40G-MW/60KW</t>
  </si>
  <si>
    <t>U8大类03；卡号04732；资产号032400049</t>
  </si>
  <si>
    <t>肥东合成消防泵站</t>
  </si>
  <si>
    <t>上海莫洛特泵业集团有限公司</t>
  </si>
  <si>
    <t>2021-09-15</t>
  </si>
  <si>
    <t>030300027</t>
  </si>
  <si>
    <t>01042601230000061239</t>
  </si>
  <si>
    <t>螺旋上料机</t>
  </si>
  <si>
    <t>XHR-219</t>
  </si>
  <si>
    <t>U8大类03；卡号03083；资产号030300027</t>
  </si>
  <si>
    <t>肥东合成二车间干燥房</t>
  </si>
  <si>
    <t>张家港市鑫华荣精密机械厂</t>
  </si>
  <si>
    <t>2018-12-31</t>
  </si>
  <si>
    <t>030700266</t>
  </si>
  <si>
    <t>01042601230000061240</t>
  </si>
  <si>
    <t>喷射泵</t>
  </si>
  <si>
    <t>WVPF200-I（碳钢内喷F40)</t>
  </si>
  <si>
    <t>U8大类03；卡号03085；资产号030700266</t>
  </si>
  <si>
    <t>肥东合成二车间（精喹车间）</t>
  </si>
  <si>
    <t>无锡市长庆化工防腐设备有限公司</t>
  </si>
  <si>
    <t>030700267</t>
  </si>
  <si>
    <t>01042601230000061241</t>
  </si>
  <si>
    <t>U8大类03；卡号03086；资产号030700267</t>
  </si>
  <si>
    <t>030700268</t>
  </si>
  <si>
    <t>01042601230000061248</t>
  </si>
  <si>
    <t>U8大类03；卡号03087；资产号030700268</t>
  </si>
  <si>
    <t>肥东合成一车间（磺隆车间）</t>
  </si>
  <si>
    <t>031022701</t>
  </si>
  <si>
    <t>01042601230000061250</t>
  </si>
  <si>
    <t>上料机（双头单向螺旋输送机）</t>
  </si>
  <si>
    <t>直径102</t>
  </si>
  <si>
    <t>U8大类03；卡号03089；资产号031022701</t>
  </si>
  <si>
    <t>南通吉本机械制造有限公司</t>
  </si>
  <si>
    <t>030700073</t>
  </si>
  <si>
    <t>01042601230000061251</t>
  </si>
  <si>
    <t>变频器</t>
  </si>
  <si>
    <t>8015F3-15KW</t>
  </si>
  <si>
    <t>U8大类03；卡号00179；资产号030700073</t>
  </si>
  <si>
    <t>2003-04-01</t>
  </si>
  <si>
    <t>030700269</t>
  </si>
  <si>
    <t>01042601230000061252</t>
  </si>
  <si>
    <t>U8大类03；卡号03088；资产号030700269</t>
  </si>
  <si>
    <t>031900093</t>
  </si>
  <si>
    <t>01042601230000061253</t>
  </si>
  <si>
    <t>全自动水平袋装机</t>
  </si>
  <si>
    <t>DXD-300A</t>
  </si>
  <si>
    <t>U8大类03；卡号03090；资产号031900093</t>
  </si>
  <si>
    <t>肥东制剂气流粉碎车间</t>
  </si>
  <si>
    <t>2019-02-22</t>
  </si>
  <si>
    <t>031022952</t>
  </si>
  <si>
    <t>01042601230000061255</t>
  </si>
  <si>
    <t>666120-344-C，英格索兰</t>
  </si>
  <si>
    <t>U8大类03；卡号04738；资产号031022952</t>
  </si>
  <si>
    <t>肥东制剂17#车间</t>
  </si>
  <si>
    <t>2021-10-13</t>
  </si>
  <si>
    <t>032400050</t>
  </si>
  <si>
    <t>01042601230000061256</t>
  </si>
  <si>
    <t>ADS-6，数字工厂云平台项目（一期）</t>
  </si>
  <si>
    <t>U8大类03；卡号04739；资产号032400050</t>
  </si>
  <si>
    <t>2021-10-15</t>
  </si>
  <si>
    <t>031022950</t>
  </si>
  <si>
    <t>01042601230000061257</t>
  </si>
  <si>
    <t>管线式高剪切均质乳化机</t>
  </si>
  <si>
    <t>IME430/1/6FA</t>
  </si>
  <si>
    <t>U8大类03；卡号04736；资产号031022950</t>
  </si>
  <si>
    <t>上海启双机电有限公司</t>
  </si>
  <si>
    <t>2021-10-12</t>
  </si>
  <si>
    <t>031022953</t>
  </si>
  <si>
    <t>01042601230000061258</t>
  </si>
  <si>
    <t>GZC-4TB1，配赠6米长 SL-280链板输送机</t>
  </si>
  <si>
    <t>U8大类03；卡号04741；资产号031022953</t>
  </si>
  <si>
    <t>肥东制剂11#车间，草甘膦桶装包装线</t>
  </si>
  <si>
    <t>2021-10-19</t>
  </si>
  <si>
    <t>032400051</t>
  </si>
  <si>
    <t>01042601230000061259</t>
  </si>
  <si>
    <t>网闸（深信服安全隔离与信息交换设备）</t>
  </si>
  <si>
    <t>GAP-1000-A600标配设备+系统软件，数字工厂云平台项目（一期）</t>
  </si>
  <si>
    <t>U8大类03；卡号04740；资产号032400051</t>
  </si>
  <si>
    <t>肥东合成中控室，合成DCS内网与外网隔离管控设备</t>
  </si>
  <si>
    <t>030200143</t>
  </si>
  <si>
    <t>01042601230000061260</t>
  </si>
  <si>
    <t>80FSB-30D</t>
  </si>
  <si>
    <t>U8大类03；卡号03092；资产号030200143</t>
  </si>
  <si>
    <t>肥东污水车间</t>
  </si>
  <si>
    <t>030200142</t>
  </si>
  <si>
    <t>01042601230000061262</t>
  </si>
  <si>
    <t>50FSB-25L</t>
  </si>
  <si>
    <t>U8大类03；卡号03091；资产号030200142</t>
  </si>
  <si>
    <t>肥东合成污水车间</t>
  </si>
  <si>
    <t>031022954</t>
  </si>
  <si>
    <t>01042601230000061263</t>
  </si>
  <si>
    <t>全自动旋盖机</t>
  </si>
  <si>
    <t>FZX-1T</t>
  </si>
  <si>
    <t>U8大类03；卡号04742；资产号031022954</t>
  </si>
  <si>
    <t>031022951</t>
  </si>
  <si>
    <t>01042601230000061264</t>
  </si>
  <si>
    <t>U8大类03；卡号04737；资产号031022951</t>
  </si>
  <si>
    <t>030200144</t>
  </si>
  <si>
    <t>01042601230000061265</t>
  </si>
  <si>
    <t>U8大类03；卡号03093；资产号030200144</t>
  </si>
  <si>
    <t>030100131</t>
  </si>
  <si>
    <t>01042601230000061274</t>
  </si>
  <si>
    <t>安捷伦气相色谱仪6820（00040#拆分）</t>
  </si>
  <si>
    <t>气相6820</t>
  </si>
  <si>
    <t>U8大类03；卡号03726；资产号030100131</t>
  </si>
  <si>
    <t>2005-05-01</t>
  </si>
  <si>
    <t>031022956</t>
  </si>
  <si>
    <t>01042601230000061278</t>
  </si>
  <si>
    <t>全自动贴标机</t>
  </si>
  <si>
    <t>TZB-LTF-A</t>
  </si>
  <si>
    <t>U8大类03；卡号04744；资产号031022956</t>
  </si>
  <si>
    <t>031022955</t>
  </si>
  <si>
    <t>01042601230000061279</t>
  </si>
  <si>
    <t>LSG-150-A，配施耐德变频器DL-AF动力头</t>
  </si>
  <si>
    <t>U8大类03；卡号04743；资产号031022955</t>
  </si>
  <si>
    <t>030700270</t>
  </si>
  <si>
    <t>01042601230000061280</t>
  </si>
  <si>
    <t>聚乙烯储罐</t>
  </si>
  <si>
    <t>20M3</t>
  </si>
  <si>
    <t>U8大类03；卡号03095；资产号030700270</t>
  </si>
  <si>
    <t>030100121</t>
  </si>
  <si>
    <t>01042601230000061281</t>
  </si>
  <si>
    <t>密度测定仪</t>
  </si>
  <si>
    <t>DMA501</t>
  </si>
  <si>
    <t>U8大类03；卡号03094；资产号030100121</t>
  </si>
  <si>
    <t>030700099</t>
  </si>
  <si>
    <t>01042601230000061283</t>
  </si>
  <si>
    <t>反应罐</t>
  </si>
  <si>
    <t>3000L</t>
  </si>
  <si>
    <t>U8大类03；卡号00202；资产号030700099</t>
  </si>
  <si>
    <t>肥东制剂12#车间</t>
  </si>
  <si>
    <t>030200145</t>
  </si>
  <si>
    <t>01042601230000061292</t>
  </si>
  <si>
    <t>BF-72-3.6A</t>
  </si>
  <si>
    <t>U8大类03；卡号03098；资产号030200145</t>
  </si>
  <si>
    <t>肥东污水站</t>
  </si>
  <si>
    <t>绍兴天宏风机有限公司</t>
  </si>
  <si>
    <t>030200254</t>
  </si>
  <si>
    <t>01042601230000061294</t>
  </si>
  <si>
    <t>F472-5A-11KW，R90，电机防爆</t>
  </si>
  <si>
    <t>U8大类03；卡号04749；资产号030200254</t>
  </si>
  <si>
    <t>2021-10-27</t>
  </si>
  <si>
    <t>030800375</t>
  </si>
  <si>
    <t>01042601230000061295</t>
  </si>
  <si>
    <t>离心风机</t>
  </si>
  <si>
    <t>FT-6.3A，左旋90度</t>
  </si>
  <si>
    <t>U8大类03；卡号04752；资产号030800375</t>
  </si>
  <si>
    <t>2021-11-04</t>
  </si>
  <si>
    <t>031022702</t>
  </si>
  <si>
    <t>01042601230000061296</t>
  </si>
  <si>
    <t>热转印打码机</t>
  </si>
  <si>
    <t>D03</t>
  </si>
  <si>
    <t>U8大类03；卡号03096；资产号031022702</t>
  </si>
  <si>
    <t>上海迪晓喷码技术有限公司</t>
  </si>
  <si>
    <t>031022703</t>
  </si>
  <si>
    <t>01042601230000061297</t>
  </si>
  <si>
    <t>液压打包机（立式）</t>
  </si>
  <si>
    <t>500*500*750</t>
  </si>
  <si>
    <t>U8大类03；卡号03097；资产号031022703</t>
  </si>
  <si>
    <t>肥东制剂车间</t>
  </si>
  <si>
    <t>武汉市尚远机械设备有限公司</t>
  </si>
  <si>
    <t>U8大类03；卡号03099；资产号030200146</t>
  </si>
  <si>
    <t>030200255</t>
  </si>
  <si>
    <t>01042601230000061299</t>
  </si>
  <si>
    <t>FRP472-4.5A-7.5KW，R90，电机防爆</t>
  </si>
  <si>
    <t>U8大类03；卡号04750；资产号030200255</t>
  </si>
  <si>
    <t>030200256</t>
  </si>
  <si>
    <t>01042601230000061300</t>
  </si>
  <si>
    <t>U8大类03；卡号04751；资产号030200256</t>
  </si>
  <si>
    <t>031022704</t>
  </si>
  <si>
    <t>01042601230000061301</t>
  </si>
  <si>
    <t>自动封切机</t>
  </si>
  <si>
    <t>FQL450A</t>
  </si>
  <si>
    <t>U8大类03；卡号03100；资产号031022704</t>
  </si>
  <si>
    <t>安徽信远包装科技有限公司</t>
  </si>
  <si>
    <t>031022705</t>
  </si>
  <si>
    <t>01042601230000061305</t>
  </si>
  <si>
    <t>热收缩机</t>
  </si>
  <si>
    <t>BSN4525SL</t>
  </si>
  <si>
    <t>U8大类03；卡号03101；资产号031022705</t>
  </si>
  <si>
    <t>030200148</t>
  </si>
  <si>
    <t>01042601230000061306</t>
  </si>
  <si>
    <t>U8大类03；卡号03104；资产号030200148</t>
  </si>
  <si>
    <t>肥东合成污水</t>
  </si>
  <si>
    <t>032500305</t>
  </si>
  <si>
    <t>01042601230000061308</t>
  </si>
  <si>
    <t>PP喷淋塔（定制白色）</t>
  </si>
  <si>
    <t>￠1000*6000*20MM</t>
  </si>
  <si>
    <t>U8大类03；卡号04753；资产号032500305</t>
  </si>
  <si>
    <t>031022706</t>
  </si>
  <si>
    <t>01042601230000061313</t>
  </si>
  <si>
    <t>套标机（主机 收缩炉及配线）</t>
  </si>
  <si>
    <t>PP150 PP1000</t>
  </si>
  <si>
    <t>U8大类03；卡号03102；资产号031022706</t>
  </si>
  <si>
    <t>上海庞泊包装科技有限公司</t>
  </si>
  <si>
    <t>030100139</t>
  </si>
  <si>
    <t>01042601230000061314</t>
  </si>
  <si>
    <t>华为UPS电源</t>
  </si>
  <si>
    <t>主机UPS2000-G-20KRTL，另配旧（电池柜和蓄电池）</t>
  </si>
  <si>
    <t>U8大类03；卡号04755；资产号030100139</t>
  </si>
  <si>
    <t>030700100</t>
  </si>
  <si>
    <t>01042601230000061320</t>
  </si>
  <si>
    <t>U8大类03；卡号00203；资产号030700100</t>
  </si>
  <si>
    <t>2005-09-01</t>
  </si>
  <si>
    <t>030800376</t>
  </si>
  <si>
    <t>01042601230000061323</t>
  </si>
  <si>
    <t>F=20㎡，材质：换热管为不锈钢316L，其余为304</t>
  </si>
  <si>
    <t>U8大类03；卡号04756；资产号030800376</t>
  </si>
  <si>
    <t>无锡新同越智能装备制造有限公司</t>
  </si>
  <si>
    <t>2021-11-22</t>
  </si>
  <si>
    <t>030800377</t>
  </si>
  <si>
    <t>01042601230000061324</t>
  </si>
  <si>
    <t>BLB270-17-11，（11KW/4）防爆</t>
  </si>
  <si>
    <t>U8大类03；卡号04757；资产号030800377</t>
  </si>
  <si>
    <t>合肥市康凯机电有限公司</t>
  </si>
  <si>
    <t>030800378</t>
  </si>
  <si>
    <t>01042601230000061326</t>
  </si>
  <si>
    <t>U8大类03；卡号04758；资产号030800378</t>
  </si>
  <si>
    <t>030800204</t>
  </si>
  <si>
    <t>01042601230000061328</t>
  </si>
  <si>
    <t>氯气缓冲罐</t>
  </si>
  <si>
    <t>1M3</t>
  </si>
  <si>
    <t>U8大类03；卡号03107；资产号030800204</t>
  </si>
  <si>
    <t>肥东合成一车间（苯磺隆）</t>
  </si>
  <si>
    <t>030700440</t>
  </si>
  <si>
    <t>01042601230000061329</t>
  </si>
  <si>
    <t>无尘投料站</t>
  </si>
  <si>
    <t>1套定制设备（含螺旋输送器1、投料仓1储料仓1、1.5KW引风机1 过滤1 反吹系统1 气动振动器2 下料口2 等组件）</t>
  </si>
  <si>
    <t>U8大类03；卡号04759；资产号030700440</t>
  </si>
  <si>
    <t>合肥市翊昊机械加工制造有限公司</t>
  </si>
  <si>
    <t>030200257</t>
  </si>
  <si>
    <t>01042601230000061330</t>
  </si>
  <si>
    <t>风量10000 M3/h，碳钢1.5炭箱，2130*1125*1020，厚度3MM</t>
  </si>
  <si>
    <t>U8大类03；卡号04760；资产号030200257</t>
  </si>
  <si>
    <t>合肥沐泽环境工程科技有限公司</t>
  </si>
  <si>
    <t>030700272</t>
  </si>
  <si>
    <t>01042601230000061331</t>
  </si>
  <si>
    <t>搪玻璃反应釜</t>
  </si>
  <si>
    <t>K6300L</t>
  </si>
  <si>
    <t>U8大类03；卡号03109；资产号030700272</t>
  </si>
  <si>
    <t>临沂宏业化工设备有限公司</t>
  </si>
  <si>
    <t>030800379</t>
  </si>
  <si>
    <t>01042601230000061333</t>
  </si>
  <si>
    <t>风量10000 M3/h，碳钢1.5炭箱，1900*2060*1050，厚度3MM</t>
  </si>
  <si>
    <t>U8大类03；卡号04761；资产号030800379</t>
  </si>
  <si>
    <t>031100024</t>
  </si>
  <si>
    <t>01042601230000061335</t>
  </si>
  <si>
    <t>矩形除沫器</t>
  </si>
  <si>
    <t>1200-600-600</t>
  </si>
  <si>
    <t>U8大类03；卡号03113；资产号031100024</t>
  </si>
  <si>
    <t>肥东种衣剂车间</t>
  </si>
  <si>
    <t>江苏致强安装工程有限公司</t>
  </si>
  <si>
    <t>2019-03-28</t>
  </si>
  <si>
    <t>030800205</t>
  </si>
  <si>
    <t>01042601230000061336</t>
  </si>
  <si>
    <t>U8大类03；卡号03108；资产号030800205</t>
  </si>
  <si>
    <t>030500058</t>
  </si>
  <si>
    <t>01042601230000061338</t>
  </si>
  <si>
    <t>不锈钢外罩（变压器外罩 ）</t>
  </si>
  <si>
    <t>1950*1400*2200MM，材质：304不锈钢板</t>
  </si>
  <si>
    <t>U8大类03；卡号04763；资产号030500058</t>
  </si>
  <si>
    <t>肥东厂区老配电房1，电力增容1250KVA使用旧变压器加装外罩</t>
  </si>
  <si>
    <t>合肥卓远电气有限公司</t>
  </si>
  <si>
    <t>031100023</t>
  </si>
  <si>
    <t>01042601230000061339</t>
  </si>
  <si>
    <t>U8大类03；卡号03112；资产号031100023</t>
  </si>
  <si>
    <t>031000080</t>
  </si>
  <si>
    <t>01042601230000061340</t>
  </si>
  <si>
    <t>直立式灌装机及工作台1套</t>
  </si>
  <si>
    <t>CDP90-12；含工作台及4M输送带</t>
  </si>
  <si>
    <t>U8大类03；卡号00508；资产号031000080</t>
  </si>
  <si>
    <t>2006-11-01</t>
  </si>
  <si>
    <t>031022959</t>
  </si>
  <si>
    <t>01042601230000061341</t>
  </si>
  <si>
    <t>450A</t>
  </si>
  <si>
    <t>U8大类03；卡号04766；资产号031022959</t>
  </si>
  <si>
    <t>2021-12-08</t>
  </si>
  <si>
    <t>030800007</t>
  </si>
  <si>
    <t>01042601230000061342</t>
  </si>
  <si>
    <t>U8大类03；卡号00494；资产号030800007</t>
  </si>
  <si>
    <t>2006-05-01</t>
  </si>
  <si>
    <t>031100025</t>
  </si>
  <si>
    <t>01042601230000061343</t>
  </si>
  <si>
    <t>U8大类03；卡号03114；资产号031100025</t>
  </si>
  <si>
    <t>030700154</t>
  </si>
  <si>
    <t>01042601230000061345</t>
  </si>
  <si>
    <t>搪瓷反应釜（K3000L）</t>
  </si>
  <si>
    <t>K3000L</t>
  </si>
  <si>
    <t>U8大类03；卡号00538；资产号030700154</t>
  </si>
  <si>
    <t>2007-09-30</t>
  </si>
  <si>
    <t>031022708</t>
  </si>
  <si>
    <t>01042601230000061346</t>
  </si>
  <si>
    <t>1200*600*600</t>
  </si>
  <si>
    <t>U8大类03；卡号03116；资产号031022708</t>
  </si>
  <si>
    <t>030700158</t>
  </si>
  <si>
    <t>01042601230000061347</t>
  </si>
  <si>
    <t>U8大类03；卡号00550；资产号030700158</t>
  </si>
  <si>
    <t>2007-10-31</t>
  </si>
  <si>
    <t>031022707</t>
  </si>
  <si>
    <t>01042601230000061349</t>
  </si>
  <si>
    <t>U8大类03；卡号03115；资产号031022707</t>
  </si>
  <si>
    <t>031022709</t>
  </si>
  <si>
    <t>01042601230000061350</t>
  </si>
  <si>
    <t>U8大类03；卡号03117；资产号031022709</t>
  </si>
  <si>
    <t>031022710</t>
  </si>
  <si>
    <t>01042601230000061355</t>
  </si>
  <si>
    <t>圆形除沫器</t>
  </si>
  <si>
    <t>500</t>
  </si>
  <si>
    <t>U8大类03；卡号03118；资产号031022710</t>
  </si>
  <si>
    <t>030700441</t>
  </si>
  <si>
    <t>01042601230000061356</t>
  </si>
  <si>
    <t>平板式刮刀抖袋自动下卸料离心机</t>
  </si>
  <si>
    <t>PGD1600N</t>
  </si>
  <si>
    <t>U8大类03；卡号04767；资产号030700441</t>
  </si>
  <si>
    <t>江苏图胜离心机制造有限公司</t>
  </si>
  <si>
    <t>2021-12-09</t>
  </si>
  <si>
    <t>031022958</t>
  </si>
  <si>
    <t>01042601230000061359</t>
  </si>
  <si>
    <t>精密过滤器</t>
  </si>
  <si>
    <t>NJLD-ZDLX-F50</t>
  </si>
  <si>
    <t>U8大类03；卡号04765；资产号031022958</t>
  </si>
  <si>
    <t>南京滤达环保设备有限公司</t>
  </si>
  <si>
    <t>031022957</t>
  </si>
  <si>
    <t>01042601230000061360</t>
  </si>
  <si>
    <t>刮刀过滤器</t>
  </si>
  <si>
    <t>NJLD-ZQD-F50</t>
  </si>
  <si>
    <t>U8大类03；卡号04764；资产号031022957</t>
  </si>
  <si>
    <t>030500060</t>
  </si>
  <si>
    <t>01042601230000061361</t>
  </si>
  <si>
    <t>配电控制柜（与发电机组配套）</t>
  </si>
  <si>
    <t>柜号1新增：XL-21，柜体1580*800*600； 柜号2改装：GCK，2K-AA3</t>
  </si>
  <si>
    <t>U8大类03；卡号04769；资产号030500060</t>
  </si>
  <si>
    <t>肥东电仪分厂（发电机房）</t>
  </si>
  <si>
    <t>030500059</t>
  </si>
  <si>
    <t>01042601230000061362</t>
  </si>
  <si>
    <t>发电机组（柴油）</t>
  </si>
  <si>
    <t>1200KW，品牌：上海凯普</t>
  </si>
  <si>
    <t>U8大类03；卡号04768；资产号030500059</t>
  </si>
  <si>
    <t>平顶山市宏信机电设备有限公司</t>
  </si>
  <si>
    <t>031400092</t>
  </si>
  <si>
    <t>01042601230000061363</t>
  </si>
  <si>
    <t>高低温循环装置</t>
  </si>
  <si>
    <t>GDFB-5060HL，物料控温：-40～200℃，整机全防爆</t>
  </si>
  <si>
    <t>U8大类03；卡号04770；资产号031400092</t>
  </si>
  <si>
    <t>上海况胜实业发展有限公司</t>
  </si>
  <si>
    <t>031022711</t>
  </si>
  <si>
    <t>01042601230000061365</t>
  </si>
  <si>
    <t>U8大类03；卡号03119；资产号031022711</t>
  </si>
  <si>
    <t>031022960</t>
  </si>
  <si>
    <t>01042601230000061367</t>
  </si>
  <si>
    <t>NJLD-10ZDLX-F50-30</t>
  </si>
  <si>
    <t>U8大类03；卡号04771；资产号031022960</t>
  </si>
  <si>
    <t>031022295</t>
  </si>
  <si>
    <t>01042601230000061369</t>
  </si>
  <si>
    <t>不锈钢锥形槽</t>
  </si>
  <si>
    <t>DN1600*1200*6</t>
  </si>
  <si>
    <t>U8大类03；卡号01979；资产号031022295</t>
  </si>
  <si>
    <t>肥东制剂袋装车间</t>
  </si>
  <si>
    <t>2016-12-27</t>
  </si>
  <si>
    <t>031022293</t>
  </si>
  <si>
    <t>01042601230000061370</t>
  </si>
  <si>
    <t>U8大类03；卡号01977；资产号031022293</t>
  </si>
  <si>
    <t>031022713</t>
  </si>
  <si>
    <t>01042601230000061372</t>
  </si>
  <si>
    <t>U8大类03；卡号03121；资产号031022713</t>
  </si>
  <si>
    <t>031022294</t>
  </si>
  <si>
    <t>01042601230000061373</t>
  </si>
  <si>
    <t>U8大类03；卡号01978；资产号031022294</t>
  </si>
  <si>
    <t>031022712</t>
  </si>
  <si>
    <t>01042601230000061376</t>
  </si>
  <si>
    <t>U8大类03；卡号03120；资产号031022712</t>
  </si>
  <si>
    <t>031022296</t>
  </si>
  <si>
    <t>01042601230000061377</t>
  </si>
  <si>
    <t>U8大类03；卡号01980；资产号031022296</t>
  </si>
  <si>
    <t>031022714</t>
  </si>
  <si>
    <t>01042601230000061379</t>
  </si>
  <si>
    <t>U8大类03；卡号03122；资产号031022714</t>
  </si>
  <si>
    <t>032500306</t>
  </si>
  <si>
    <t>01042601230000061383</t>
  </si>
  <si>
    <t>不锈钢应急柜</t>
  </si>
  <si>
    <t>450*1000*1800MM（柜腿高200MM），材质304不锈钢</t>
  </si>
  <si>
    <t>U8大类03；卡号04779；资产号032500306</t>
  </si>
  <si>
    <t>2021-12-27</t>
  </si>
  <si>
    <t>032500307</t>
  </si>
  <si>
    <t>01042601230000061384</t>
  </si>
  <si>
    <t>U8大类03；卡号04780；资产号032500307</t>
  </si>
  <si>
    <t>030100140</t>
  </si>
  <si>
    <t>01042601230000061385</t>
  </si>
  <si>
    <t>全自动卡氏水份测定仪</t>
  </si>
  <si>
    <t>ZSD-2J</t>
  </si>
  <si>
    <t>U8大类03；卡号04777；资产号030100140</t>
  </si>
  <si>
    <t>031022297</t>
  </si>
  <si>
    <t>01042601230000061387</t>
  </si>
  <si>
    <t>U8大类03；卡号01981；资产号031022297</t>
  </si>
  <si>
    <t>030200258</t>
  </si>
  <si>
    <t>01042601230000061388</t>
  </si>
  <si>
    <t>便携式溶解氧分析仪</t>
  </si>
  <si>
    <t>JPBJ-608</t>
  </si>
  <si>
    <t>U8大类03；卡号04778；资产号030200258</t>
  </si>
  <si>
    <t>032500308</t>
  </si>
  <si>
    <t>01042601230000061391</t>
  </si>
  <si>
    <t>DN200，风量5000 M3/h，1600*900*1100，箱体钢板3MM，400块蜂窝炭</t>
  </si>
  <si>
    <t>U8大类03；卡号04781；资产号032500308</t>
  </si>
  <si>
    <t>2021-12-29</t>
  </si>
  <si>
    <t>031022298</t>
  </si>
  <si>
    <t>01042601230000061392</t>
  </si>
  <si>
    <t>U8大类03；卡号01982；资产号031022298</t>
  </si>
  <si>
    <t>031022301</t>
  </si>
  <si>
    <t>01042601230000061394</t>
  </si>
  <si>
    <t>U8大类03；卡号01985；资产号031022301</t>
  </si>
  <si>
    <t>032500309</t>
  </si>
  <si>
    <t>01042601230000061395</t>
  </si>
  <si>
    <t>DN300，风量10000 M3/h，1700*900*1880，箱体钢板3MM，800块蜂窝炭</t>
  </si>
  <si>
    <t>U8大类03；卡号04782；资产号032500309</t>
  </si>
  <si>
    <t>031022300</t>
  </si>
  <si>
    <t>01042601230000061397</t>
  </si>
  <si>
    <t>U8大类03；卡号01984；资产号031022300</t>
  </si>
  <si>
    <t>031022299</t>
  </si>
  <si>
    <t>01042601230000061398</t>
  </si>
  <si>
    <t>U8大类03；卡号01983；资产号031022299</t>
  </si>
  <si>
    <t>031022302</t>
  </si>
  <si>
    <t>01042601230000061399</t>
  </si>
  <si>
    <t>430-1-6F</t>
  </si>
  <si>
    <t>U8大类03；卡号01986；资产号031022302</t>
  </si>
  <si>
    <t>2016-12-28</t>
  </si>
  <si>
    <t>031022303</t>
  </si>
  <si>
    <t>01042601230000061400</t>
  </si>
  <si>
    <t>U8大类03；卡号01987；资产号031022303</t>
  </si>
  <si>
    <t>030200016</t>
  </si>
  <si>
    <t>01042601230000061402</t>
  </si>
  <si>
    <t>COD在线监测仪</t>
  </si>
  <si>
    <t>ELO*100，合成污水站</t>
  </si>
  <si>
    <t>U8大类03；卡号00584；资产号030200016</t>
  </si>
  <si>
    <t>030800023</t>
  </si>
  <si>
    <t>01042601230000061403</t>
  </si>
  <si>
    <t>U8大类03；卡号00582；资产号030800023</t>
  </si>
  <si>
    <t>032400052</t>
  </si>
  <si>
    <t>01042601230000061409</t>
  </si>
  <si>
    <t>DN600，风量13000 M3/h，2200*900*H1780，箱体钢板3MM，1000块蜂窝炭</t>
  </si>
  <si>
    <t>U8大类03；卡号04783；资产号032400052</t>
  </si>
  <si>
    <t>031022305</t>
  </si>
  <si>
    <t>01042601230000061410</t>
  </si>
  <si>
    <t>U8大类03；卡号01989；资产号031022305</t>
  </si>
  <si>
    <t>031022304</t>
  </si>
  <si>
    <t>01042601230000061412</t>
  </si>
  <si>
    <t>U8大类03；卡号01988；资产号031022304</t>
  </si>
  <si>
    <t>U8大类03；卡号00581；资产号030800022</t>
  </si>
  <si>
    <t>031022961</t>
  </si>
  <si>
    <t>01042601230000061417</t>
  </si>
  <si>
    <t>多功能袋中袋装袋机（组合袋装产品自动包装机）</t>
  </si>
  <si>
    <t>KXS-270D，组件包含水平给袋机1、斗式提升下料器1、点片机4、称重机1、同步输送带1</t>
  </si>
  <si>
    <t>U8大类03；卡号04784；资产号031022961</t>
  </si>
  <si>
    <t>肥东制剂17#车间（种衣剂车间）</t>
  </si>
  <si>
    <t>温州凯祥包装机械有限公司</t>
  </si>
  <si>
    <t>031022715</t>
  </si>
  <si>
    <t>01042601230000061420</t>
  </si>
  <si>
    <t>机器人在线称重检测（生产自动化-机器人-一期）</t>
  </si>
  <si>
    <t>U8大类03；卡号03136；资产号031022715</t>
  </si>
  <si>
    <t>肥东制剂11#车间B6线</t>
  </si>
  <si>
    <t>合肥泰禾智能科技集团股份有限公司</t>
  </si>
  <si>
    <t>2019-03-31</t>
  </si>
  <si>
    <t>030200150</t>
  </si>
  <si>
    <t>01042601230000061421</t>
  </si>
  <si>
    <t>污水处理站外管道沟改造工程</t>
  </si>
  <si>
    <t>U8大类03；卡号03135；资产号030200150</t>
  </si>
  <si>
    <t>031022716</t>
  </si>
  <si>
    <t>01042601230000061422</t>
  </si>
  <si>
    <t>生产自动化-机器人二期-机器人码垛升级</t>
  </si>
  <si>
    <t>U8大类03；卡号03137；资产号031022716</t>
  </si>
  <si>
    <t>031022717</t>
  </si>
  <si>
    <t>01042601230000061423</t>
  </si>
  <si>
    <t>生产自动化-机器人-A4线运输系统</t>
  </si>
  <si>
    <t>U8大类03；卡号03138；资产号031022717</t>
  </si>
  <si>
    <t>030500014</t>
  </si>
  <si>
    <t>01042601230000061424</t>
  </si>
  <si>
    <t>软启动器（2台）</t>
  </si>
  <si>
    <t>PSS18/30-500L</t>
  </si>
  <si>
    <t>U8大类03；卡号00606；资产号030500014</t>
  </si>
  <si>
    <t>2008-03-01</t>
  </si>
  <si>
    <t>030200017</t>
  </si>
  <si>
    <t>01042601230000061425</t>
  </si>
  <si>
    <t>数据采集仪</t>
  </si>
  <si>
    <t>WHJJ，合成污水站</t>
  </si>
  <si>
    <t>U8大类03；卡号00585；资产号030200017</t>
  </si>
  <si>
    <t>030200018</t>
  </si>
  <si>
    <t>01042601230000061426</t>
  </si>
  <si>
    <t>超声波明渠流量计</t>
  </si>
  <si>
    <t>CML，合成污水站</t>
  </si>
  <si>
    <t>U8大类03；卡号00586；资产号030200018</t>
  </si>
  <si>
    <t>031000100</t>
  </si>
  <si>
    <t>01042601230000061427</t>
  </si>
  <si>
    <t>喷码机</t>
  </si>
  <si>
    <t>防伪设备，A200 CP</t>
  </si>
  <si>
    <t>U8大类03；卡号00614；资产号031000100</t>
  </si>
  <si>
    <t>030100052</t>
  </si>
  <si>
    <t>01042601230000061429</t>
  </si>
  <si>
    <t>激光粒度分布仪分析仪、电脑（1套）</t>
  </si>
  <si>
    <t>制剂开发中心，百特BT--9300H</t>
  </si>
  <si>
    <t>U8大类03；卡号00613；资产号030100052</t>
  </si>
  <si>
    <t>030200062</t>
  </si>
  <si>
    <t>01042601230000061430</t>
  </si>
  <si>
    <t>双曲面搅拌机</t>
  </si>
  <si>
    <t>GSJ-1000</t>
  </si>
  <si>
    <t>U8大类03；卡号01990；资产号030200062</t>
  </si>
  <si>
    <t>肥东合成污水处理站</t>
  </si>
  <si>
    <t>南京晨荣环保设备制造有限公司</t>
  </si>
  <si>
    <t>031000107</t>
  </si>
  <si>
    <t>01042601230000061437</t>
  </si>
  <si>
    <t>安全监控报警系统（1套）</t>
  </si>
  <si>
    <t>三河剂型分厂</t>
  </si>
  <si>
    <t>U8大类03；卡号00624；资产号031000107</t>
  </si>
  <si>
    <t>2008-04-30</t>
  </si>
  <si>
    <t>031400045</t>
  </si>
  <si>
    <t>01042601230000061438</t>
  </si>
  <si>
    <t>实验边台</t>
  </si>
  <si>
    <t>L*750*800</t>
  </si>
  <si>
    <t>U8大类03；卡号02456；资产号031400045</t>
  </si>
  <si>
    <t>肥东综合楼研发中心</t>
  </si>
  <si>
    <t>上海江玉成工程科技有限公司</t>
  </si>
  <si>
    <t>2017-01-01</t>
  </si>
  <si>
    <t>031400046</t>
  </si>
  <si>
    <t>01042601230000061442</t>
  </si>
  <si>
    <t>中央实验台</t>
  </si>
  <si>
    <t>L*1500*800</t>
  </si>
  <si>
    <t>U8大类03；卡号02457；资产号031400046</t>
  </si>
  <si>
    <t>031400047</t>
  </si>
  <si>
    <t>01042601230000061443</t>
  </si>
  <si>
    <t>中央台及边台试剂架</t>
  </si>
  <si>
    <t>L*420*750 L*250*750</t>
  </si>
  <si>
    <t>U8大类03；卡号02458；资产号031400047</t>
  </si>
  <si>
    <t>031400050</t>
  </si>
  <si>
    <t>01042601230000061444</t>
  </si>
  <si>
    <t>通风柜14台</t>
  </si>
  <si>
    <t>U8大类03；卡号02461；资产号031400050</t>
  </si>
  <si>
    <t>031022718</t>
  </si>
  <si>
    <t>01042601230000061445</t>
  </si>
  <si>
    <t>不锈钢罐SUS304</t>
  </si>
  <si>
    <t>SUS304</t>
  </si>
  <si>
    <t>U8大类03；卡号03141；资产号031022718</t>
  </si>
  <si>
    <t>合肥瑶海区艺固不锈钢门窗经营部</t>
  </si>
  <si>
    <t>2019-04-26</t>
  </si>
  <si>
    <t>031022962</t>
  </si>
  <si>
    <t>01042601230000061448</t>
  </si>
  <si>
    <t>注胶机（热熔喷胶机）</t>
  </si>
  <si>
    <t>C5（5L），瑞士乐佰得，包含1个主机2枪2管</t>
  </si>
  <si>
    <t>U8大类03；卡号04785；资产号031022962</t>
  </si>
  <si>
    <t>肥东制剂16#车间（消毒液车间）</t>
  </si>
  <si>
    <t>032400055</t>
  </si>
  <si>
    <t>01042601230000061449</t>
  </si>
  <si>
    <t>喷淋塔</t>
  </si>
  <si>
    <t>￠2600*4500，PP材质</t>
  </si>
  <si>
    <t>U8大类03；卡号04788；资产号032400055</t>
  </si>
  <si>
    <t>肥东合成氯化亚砜库</t>
  </si>
  <si>
    <t>032400054</t>
  </si>
  <si>
    <t>01042601230000061450</t>
  </si>
  <si>
    <t>￠1400*4500，PP材质</t>
  </si>
  <si>
    <t>U8大类03；卡号04787；资产号032400054</t>
  </si>
  <si>
    <t>肥东合成液氯库</t>
  </si>
  <si>
    <t>032400057</t>
  </si>
  <si>
    <t>01042601230000061451</t>
  </si>
  <si>
    <t>F4-72-11NO.4.5A，功率5.5KW，风量6000M3/h</t>
  </si>
  <si>
    <t>U8大类03；卡号04790；资产号032400057</t>
  </si>
  <si>
    <t>032400056</t>
  </si>
  <si>
    <t>01042601230000061452</t>
  </si>
  <si>
    <t>U8大类03；卡号04789；资产号032400056</t>
  </si>
  <si>
    <t>032400053</t>
  </si>
  <si>
    <t>01042601230000061453</t>
  </si>
  <si>
    <t>U8大类03；卡号04786；资产号032400053</t>
  </si>
  <si>
    <t>030200151</t>
  </si>
  <si>
    <t>01042601230000061454</t>
  </si>
  <si>
    <t>隔断（一楼）--MVR零排放污水处理装置</t>
  </si>
  <si>
    <t>铝合金</t>
  </si>
  <si>
    <t>U8大类03；卡号03142；资产号030200151</t>
  </si>
  <si>
    <t>肥东污水站MVR零排放</t>
  </si>
  <si>
    <t>031022719</t>
  </si>
  <si>
    <t>01042601230000061455</t>
  </si>
  <si>
    <t>无铝箔检测机</t>
  </si>
  <si>
    <t>JCJ-BG-F</t>
  </si>
  <si>
    <t>U8大类03；卡号03143；资产号031022719</t>
  </si>
  <si>
    <t>肥东制剂11#车间B2 B3线</t>
  </si>
  <si>
    <t>江苏汤姆森智能装备有限公司</t>
  </si>
  <si>
    <t>032400058</t>
  </si>
  <si>
    <t>01042601230000061458</t>
  </si>
  <si>
    <t>F4-72-11NO.8D，功率18.5KW，风量22000M3/h</t>
  </si>
  <si>
    <t>U8大类03；卡号04791；资产号032400058</t>
  </si>
  <si>
    <t>031022720</t>
  </si>
  <si>
    <t>01042601230000061459</t>
  </si>
  <si>
    <t>U8大类03；卡号03144；资产号031022720</t>
  </si>
  <si>
    <t>031400051</t>
  </si>
  <si>
    <t>01042601230000061460</t>
  </si>
  <si>
    <t>高温台</t>
  </si>
  <si>
    <t>U8大类03；卡号02462；资产号031400051</t>
  </si>
  <si>
    <t>031000112</t>
  </si>
  <si>
    <t>01042601230000061461</t>
  </si>
  <si>
    <t>叉车</t>
  </si>
  <si>
    <t>FD30V5T</t>
  </si>
  <si>
    <t>U8大类03；卡号00642；资产号031000112</t>
  </si>
  <si>
    <t>031400056</t>
  </si>
  <si>
    <t>01042601230000061462</t>
  </si>
  <si>
    <t>U8大类03；卡号02467；资产号031400056</t>
  </si>
  <si>
    <t>031022721</t>
  </si>
  <si>
    <t>01042601230000061463</t>
  </si>
  <si>
    <t>无尘投料系统</t>
  </si>
  <si>
    <t>U8大类03；卡号03145；资产号031022721</t>
  </si>
  <si>
    <t>肥东制剂14#车间（自控系统）</t>
  </si>
  <si>
    <t>2019-04-29</t>
  </si>
  <si>
    <t>031022724</t>
  </si>
  <si>
    <t>01042601230000061465</t>
  </si>
  <si>
    <t>砂磨流量智控系统</t>
  </si>
  <si>
    <t>U8大类03；卡号03148；资产号031022724</t>
  </si>
  <si>
    <t>肥东制剂14#车间砂麿机上</t>
  </si>
  <si>
    <t>031022722</t>
  </si>
  <si>
    <t>01042601230000061466</t>
  </si>
  <si>
    <t>U8大类03；卡号03146；资产号031022722</t>
  </si>
  <si>
    <t>031022723</t>
  </si>
  <si>
    <t>01042601230000061467</t>
  </si>
  <si>
    <t>U8大类03；卡号03147；资产号031022723</t>
  </si>
  <si>
    <t>031400052</t>
  </si>
  <si>
    <t>01042601230000061468</t>
  </si>
  <si>
    <t>器皿柜2台</t>
  </si>
  <si>
    <t>900*450*1800</t>
  </si>
  <si>
    <t>U8大类03；卡号02463；资产号031400052</t>
  </si>
  <si>
    <t>031400058</t>
  </si>
  <si>
    <t>01042601230000061469</t>
  </si>
  <si>
    <t>中央台试剂架</t>
  </si>
  <si>
    <t>L*420*750</t>
  </si>
  <si>
    <t>U8大类03；卡号02469；资产号031400058</t>
  </si>
  <si>
    <t>031400055</t>
  </si>
  <si>
    <t>01042601230000061470</t>
  </si>
  <si>
    <t>货架16只</t>
  </si>
  <si>
    <t>U8大类03；卡号02466；资产号031400055</t>
  </si>
  <si>
    <t>031400059</t>
  </si>
  <si>
    <t>01042601230000061471</t>
  </si>
  <si>
    <t>通风柜4台</t>
  </si>
  <si>
    <t>1500*850*2350</t>
  </si>
  <si>
    <t>U8大类03；卡号02470；资产号031400059</t>
  </si>
  <si>
    <t>031400053</t>
  </si>
  <si>
    <t>01042601230000061472</t>
  </si>
  <si>
    <t>药品柜17台</t>
  </si>
  <si>
    <t>U8大类03；卡号02464；资产号031400053</t>
  </si>
  <si>
    <t>031400057</t>
  </si>
  <si>
    <t>01042601230000061473</t>
  </si>
  <si>
    <t>中央试验台2组</t>
  </si>
  <si>
    <t>U8大类03；卡号02468；资产号031400057</t>
  </si>
  <si>
    <t>031400054</t>
  </si>
  <si>
    <t>01042601230000061474</t>
  </si>
  <si>
    <t>PP药品柜</t>
  </si>
  <si>
    <t>U8大类03；卡号02465；资产号031400054</t>
  </si>
  <si>
    <t>030100055</t>
  </si>
  <si>
    <t>01042601230000061476</t>
  </si>
  <si>
    <t>低温稳定性实验仪（1套）</t>
  </si>
  <si>
    <t>SHDW-2；含1台离心机SHLX-2</t>
  </si>
  <si>
    <t>U8大类03；卡号00671；资产号030100055</t>
  </si>
  <si>
    <t>2008-10-10</t>
  </si>
  <si>
    <t>031000113</t>
  </si>
  <si>
    <t>01042601230000061478</t>
  </si>
  <si>
    <t>打印机--条码</t>
  </si>
  <si>
    <t>180水平粉剂包装机专用</t>
  </si>
  <si>
    <t>U8大类03；卡号00662；资产号031000113</t>
  </si>
  <si>
    <t>2008-08-21</t>
  </si>
  <si>
    <t>030200022</t>
  </si>
  <si>
    <t>01042601230000061479</t>
  </si>
  <si>
    <t>PH 水质自动在线监测仪（1套）</t>
  </si>
  <si>
    <t>PC-350型，环保设备</t>
  </si>
  <si>
    <t>U8大类03；卡号00670；资产号030200022</t>
  </si>
  <si>
    <t>2008-09-09</t>
  </si>
  <si>
    <t>030700274</t>
  </si>
  <si>
    <t>01042601230000061480</t>
  </si>
  <si>
    <t>U8大类03；卡号03149；资产号030700274</t>
  </si>
  <si>
    <t>肥东合成精喹车间（二车间）</t>
  </si>
  <si>
    <t>031400093</t>
  </si>
  <si>
    <t>01042601230000061481</t>
  </si>
  <si>
    <t>防爆双层玻璃反应釜</t>
  </si>
  <si>
    <t>100升，YMGR-100EX，不锈钢304框架</t>
  </si>
  <si>
    <t>U8大类03；卡号04800；资产号031400093</t>
  </si>
  <si>
    <t>合肥央迈科技仪器有限公司</t>
  </si>
  <si>
    <t>2022-01-28</t>
  </si>
  <si>
    <t>030200259</t>
  </si>
  <si>
    <t>01042601230000061484</t>
  </si>
  <si>
    <t>聚结分离式滤油机</t>
  </si>
  <si>
    <t>HCP-25</t>
  </si>
  <si>
    <t>U8大类03；卡号04797；资产号030200259</t>
  </si>
  <si>
    <t>重庆信安科技发展有限公司</t>
  </si>
  <si>
    <t>031000114</t>
  </si>
  <si>
    <t>01042601230000061486</t>
  </si>
  <si>
    <t>全自动直列式灌装机</t>
  </si>
  <si>
    <t>CDP90-12B</t>
  </si>
  <si>
    <t>U8大类03；卡号00667；资产号031000114</t>
  </si>
  <si>
    <t>2008-08-25</t>
  </si>
  <si>
    <t>031000118</t>
  </si>
  <si>
    <t>01042601230000061487</t>
  </si>
  <si>
    <t>联想电脑（1套）</t>
  </si>
  <si>
    <t>防伪设备，17’液晶屏，联想扬天E系列</t>
  </si>
  <si>
    <t>U8大类03；卡号00681；资产号031000118</t>
  </si>
  <si>
    <t>030700275</t>
  </si>
  <si>
    <t>01042601230000061488</t>
  </si>
  <si>
    <t>U8大类03；卡号03150；资产号030700275</t>
  </si>
  <si>
    <t>031400060</t>
  </si>
  <si>
    <t>01042601230000061489</t>
  </si>
  <si>
    <t>U8大类03；卡号02471；资产号031400060</t>
  </si>
  <si>
    <t>031000115</t>
  </si>
  <si>
    <t>01042601230000061490</t>
  </si>
  <si>
    <t>喷吗机</t>
  </si>
  <si>
    <t>多米诺 A200 CP</t>
  </si>
  <si>
    <t>U8大类03；卡号00678；资产号031000115</t>
  </si>
  <si>
    <t>031022963</t>
  </si>
  <si>
    <t>01042601230000061491</t>
  </si>
  <si>
    <t>采集工控一体机设备组件（二维码溯源）</t>
  </si>
  <si>
    <t>定制，安装组件含工业控制计算机、交换机、机柜、UPS、有线扫码枪、电气控制元件等</t>
  </si>
  <si>
    <t>U8大类03；卡号04802；资产号031022963</t>
  </si>
  <si>
    <t>肥东制剂11#车间，B6线（二维码溯源项目）</t>
  </si>
  <si>
    <t>全链通有限公司</t>
  </si>
  <si>
    <t>2022-01-29</t>
  </si>
  <si>
    <t>031400094</t>
  </si>
  <si>
    <t>01042601230000061492</t>
  </si>
  <si>
    <t>防爆高低温一体机</t>
  </si>
  <si>
    <t>100升，YMGD-100EX，-25℃～200℃</t>
  </si>
  <si>
    <t>U8大类03；卡号04801；资产号031400094</t>
  </si>
  <si>
    <t>031022964</t>
  </si>
  <si>
    <t>01042601230000061493</t>
  </si>
  <si>
    <t>U8大类03；卡号04803；资产号031022964</t>
  </si>
  <si>
    <t>肥东制剂14#车间，C2线（二维码溯源项目）</t>
  </si>
  <si>
    <t>031022965</t>
  </si>
  <si>
    <t>01042601230000061494</t>
  </si>
  <si>
    <t>U8大类03；卡号04804；资产号031022965</t>
  </si>
  <si>
    <t>肥东制剂17#车间，Z1线（二维码溯源项目）</t>
  </si>
  <si>
    <t>030200152</t>
  </si>
  <si>
    <t>01042601230000061496</t>
  </si>
  <si>
    <t>电磁流量计</t>
  </si>
  <si>
    <t>ZYLDB-50S-H2F2LADN50</t>
  </si>
  <si>
    <t>U8大类03；卡号03152；资产号030200152</t>
  </si>
  <si>
    <t>肥东合成污水膜过滤</t>
  </si>
  <si>
    <t>合肥中亚传感器有限责任公司</t>
  </si>
  <si>
    <t>030800206</t>
  </si>
  <si>
    <t>01042601230000061497</t>
  </si>
  <si>
    <t>ZYLDB-80S-D4F2LA</t>
  </si>
  <si>
    <t>U8大类03；卡号03151；资产号030800206</t>
  </si>
  <si>
    <t>030200153</t>
  </si>
  <si>
    <t>01042601230000061498</t>
  </si>
  <si>
    <t>ZYLDB-65S-H2F2LADN65</t>
  </si>
  <si>
    <t>U8大类03；卡号03153；资产号030200153</t>
  </si>
  <si>
    <t>030200154</t>
  </si>
  <si>
    <t>01042601230000061499</t>
  </si>
  <si>
    <t>U8大类03；卡号03154；资产号030200154</t>
  </si>
  <si>
    <t>031022725</t>
  </si>
  <si>
    <t>01042601230000061500</t>
  </si>
  <si>
    <t>V1210</t>
  </si>
  <si>
    <t>U8大类03；卡号03155；资产号031022725</t>
  </si>
  <si>
    <t>合肥唐亚喷码设备有限公司</t>
  </si>
  <si>
    <t>031000124</t>
  </si>
  <si>
    <t>01042601230000061502</t>
  </si>
  <si>
    <t>储气罐(5m3)</t>
  </si>
  <si>
    <t>1600*2000*8</t>
  </si>
  <si>
    <t>U8大类03；卡号00692；资产号031000124</t>
  </si>
  <si>
    <t>031000123</t>
  </si>
  <si>
    <t>01042601230000061503</t>
  </si>
  <si>
    <t>电动葫芦(防爆型)</t>
  </si>
  <si>
    <t>0.5T*12米</t>
  </si>
  <si>
    <t>U8大类03；卡号00691；资产号031000123</t>
  </si>
  <si>
    <t>031400061</t>
  </si>
  <si>
    <t>01042601230000061504</t>
  </si>
  <si>
    <t>器皿柜3个</t>
  </si>
  <si>
    <t>U8大类03；卡号02472；资产号031400061</t>
  </si>
  <si>
    <t>031400062</t>
  </si>
  <si>
    <t>01042601230000061505</t>
  </si>
  <si>
    <t>药品柜26个</t>
  </si>
  <si>
    <t>U8大类03；卡号02473；资产号031400062</t>
  </si>
  <si>
    <t>031022967</t>
  </si>
  <si>
    <t>01042601230000061506</t>
  </si>
  <si>
    <t>瓶码采集设备组件（二维码溯源）</t>
  </si>
  <si>
    <t>定制，安装组件含Matrix 300N工业二维码采集器（瓶码）、相机控制盒、隔瓶/剔除/转瓶装置、触发传感器、支架等</t>
  </si>
  <si>
    <t>U8大类03；卡号04806；资产号031022967</t>
  </si>
  <si>
    <t>030100122</t>
  </si>
  <si>
    <t>01042601230000061507</t>
  </si>
  <si>
    <t>电子天平</t>
  </si>
  <si>
    <t>Secura 225D SQP</t>
  </si>
  <si>
    <t>U8大类03；卡号03157；资产号030100122</t>
  </si>
  <si>
    <t>肥东分厂质检分析室</t>
  </si>
  <si>
    <t>合肥瑞博特科技有限公司</t>
  </si>
  <si>
    <t>031022726</t>
  </si>
  <si>
    <t>01042601230000061508</t>
  </si>
  <si>
    <t>U8大类03；卡号03156；资产号031022726</t>
  </si>
  <si>
    <t>031022968</t>
  </si>
  <si>
    <t>01042601230000061509</t>
  </si>
  <si>
    <t>U8大类03；卡号04807；资产号031022968</t>
  </si>
  <si>
    <t>031022970</t>
  </si>
  <si>
    <t>01042601230000061510</t>
  </si>
  <si>
    <t>箱码采集设备组件（二维码溯源）</t>
  </si>
  <si>
    <t>定制，安装组件含Matrix 300N工业二维码采集器（箱码）、限位挡板、剔除装置、触发传感器、框架及输送带等</t>
  </si>
  <si>
    <t>U8大类03；卡号04809；资产号031022970</t>
  </si>
  <si>
    <t>031400064</t>
  </si>
  <si>
    <t>01042601230000061511</t>
  </si>
  <si>
    <t>货架27个</t>
  </si>
  <si>
    <t>U8大类03；卡号02475；资产号031400064</t>
  </si>
  <si>
    <t>031022969</t>
  </si>
  <si>
    <t>01042601230000061512</t>
  </si>
  <si>
    <t>U8大类03；卡号04808；资产号031022969</t>
  </si>
  <si>
    <t>031400065</t>
  </si>
  <si>
    <t>01042601230000061513</t>
  </si>
  <si>
    <t>天平台5个</t>
  </si>
  <si>
    <t>900*600*800</t>
  </si>
  <si>
    <t>U8大类03；卡号02476；资产号031400065</t>
  </si>
  <si>
    <t>030700276</t>
  </si>
  <si>
    <t>01042601230000061514</t>
  </si>
  <si>
    <t>微孔过滤器</t>
  </si>
  <si>
    <t>CHH-10-316L-F50P0.6</t>
  </si>
  <si>
    <t>U8大类03；卡号03159；资产号030700276</t>
  </si>
  <si>
    <t>上海楚能工业过滤系统有限公司</t>
  </si>
  <si>
    <t>031400063</t>
  </si>
  <si>
    <t>01042601230000061515</t>
  </si>
  <si>
    <t>PP药品柜4个</t>
  </si>
  <si>
    <t>U8大类03；卡号02474；资产号031400063</t>
  </si>
  <si>
    <t>031022966</t>
  </si>
  <si>
    <t>01042601230000061516</t>
  </si>
  <si>
    <t>U8大类03；卡号04805；资产号031022966</t>
  </si>
  <si>
    <t>031400066</t>
  </si>
  <si>
    <t>01042601230000061517</t>
  </si>
  <si>
    <t>资料柜20个</t>
  </si>
  <si>
    <t>U8大类03；卡号02477；资产号031400066</t>
  </si>
  <si>
    <t>031022971</t>
  </si>
  <si>
    <t>01042601230000061521</t>
  </si>
  <si>
    <t>U8大类03；卡号04810；资产号031022971</t>
  </si>
  <si>
    <t>031800087</t>
  </si>
  <si>
    <t>01042601230000061522</t>
  </si>
  <si>
    <t>电子地磅</t>
  </si>
  <si>
    <t>2T-12.*1.5</t>
  </si>
  <si>
    <t>U8大类03；卡号03160；资产号031800087</t>
  </si>
  <si>
    <t>肥东制剂种衣剂</t>
  </si>
  <si>
    <t>031022306</t>
  </si>
  <si>
    <t>01042601230000061523</t>
  </si>
  <si>
    <t>砂磨机（DF60合金钢静态型砂磨机）</t>
  </si>
  <si>
    <t>DF60</t>
  </si>
  <si>
    <t>U8大类03；卡号01996；资产号031022306</t>
  </si>
  <si>
    <t>肥东制剂D车间</t>
  </si>
  <si>
    <t>2017-01-23</t>
  </si>
  <si>
    <t>031022307</t>
  </si>
  <si>
    <t>01042601230000061524</t>
  </si>
  <si>
    <t>U8大类03；卡号01997；资产号031022307</t>
  </si>
  <si>
    <t>031700008</t>
  </si>
  <si>
    <t>01042601230000061525</t>
  </si>
  <si>
    <t>热水循环槽</t>
  </si>
  <si>
    <t>2000L</t>
  </si>
  <si>
    <t>U8大类03；卡号01998；资产号031700008</t>
  </si>
  <si>
    <t>肥东制剂微胶囊车间</t>
  </si>
  <si>
    <t>031022973</t>
  </si>
  <si>
    <t>01042601230000061528</t>
  </si>
  <si>
    <t>托码采集设备组件（二维码溯源）</t>
  </si>
  <si>
    <t>定制，安装组件含Matrix 300N工业二维码采集器（托码）、触发传感器、支架等</t>
  </si>
  <si>
    <t>U8大类03；卡号04812；资产号031022973</t>
  </si>
  <si>
    <t>031800088</t>
  </si>
  <si>
    <t>01042601230000061529</t>
  </si>
  <si>
    <t>管道泵（英格索兰气动隔膜泵）1英吋</t>
  </si>
  <si>
    <t>KYLR80-125-5.5KW</t>
  </si>
  <si>
    <t>U8大类03；卡号03161；资产号031800088</t>
  </si>
  <si>
    <t>上海凯源泵业有限公司</t>
  </si>
  <si>
    <t>2019-04-30</t>
  </si>
  <si>
    <t>031022972</t>
  </si>
  <si>
    <t>01042601230000061530</t>
  </si>
  <si>
    <t>U8大类03；卡号04811；资产号031022972</t>
  </si>
  <si>
    <t>031700009</t>
  </si>
  <si>
    <t>01042601230000061531</t>
  </si>
  <si>
    <t>高速剪切釜2立方</t>
  </si>
  <si>
    <t>DN1300*10*1300</t>
  </si>
  <si>
    <t>U8大类03；卡号01999；资产号031700009</t>
  </si>
  <si>
    <t>031022974</t>
  </si>
  <si>
    <t>01042601230000061534</t>
  </si>
  <si>
    <t>U8大类03；卡号04813；资产号031022974</t>
  </si>
  <si>
    <t>030700277</t>
  </si>
  <si>
    <t>01042601230000061535</t>
  </si>
  <si>
    <t>摆线防爆减速机(7.5kw)</t>
  </si>
  <si>
    <t>电机4号减速机1:11</t>
  </si>
  <si>
    <t>U8大类03；卡号03162；资产号030700277</t>
  </si>
  <si>
    <t>江苏共拓装备科技有限公司</t>
  </si>
  <si>
    <t>031022975</t>
  </si>
  <si>
    <t>01042601230000061536</t>
  </si>
  <si>
    <t>箱码即时打印贴标机（二维码溯源）</t>
  </si>
  <si>
    <t>定制</t>
  </si>
  <si>
    <t>U8大类03；卡号04814；资产号031022975</t>
  </si>
  <si>
    <t>030700279</t>
  </si>
  <si>
    <t>01042601230000061537</t>
  </si>
  <si>
    <t>摆线减速机</t>
  </si>
  <si>
    <t>电机3号减速机1:11</t>
  </si>
  <si>
    <t>U8大类03；卡号03164；资产号030700279</t>
  </si>
  <si>
    <t>030700278</t>
  </si>
  <si>
    <t>01042601230000061538</t>
  </si>
  <si>
    <t>摆线防爆减速机（7.5kw)</t>
  </si>
  <si>
    <t>电机4号减速机1:17</t>
  </si>
  <si>
    <t>U8大类03；卡号03163；资产号030700278</t>
  </si>
  <si>
    <t>030700280</t>
  </si>
  <si>
    <t>01042601230000061539</t>
  </si>
  <si>
    <t>FRP贮罐</t>
  </si>
  <si>
    <t>DN1400*1700平顶圆顶</t>
  </si>
  <si>
    <t>U8大类03；卡号03165；资产号030700280</t>
  </si>
  <si>
    <t>江苏恒丰伟业玻璃钢有限公司</t>
  </si>
  <si>
    <t>031022976</t>
  </si>
  <si>
    <t>01042601230000061540</t>
  </si>
  <si>
    <t>U8大类03；卡号04815；资产号031022976</t>
  </si>
  <si>
    <t>031022977</t>
  </si>
  <si>
    <t>01042601230000061541</t>
  </si>
  <si>
    <t>U8大类03；卡号04816；资产号031022977</t>
  </si>
  <si>
    <t>031022979</t>
  </si>
  <si>
    <t>01042601230000061542</t>
  </si>
  <si>
    <t>666120-344-C/DN25</t>
  </si>
  <si>
    <t>U8大类03；卡号04818；资产号031022979</t>
  </si>
  <si>
    <t>2022-02-15</t>
  </si>
  <si>
    <t>031022978</t>
  </si>
  <si>
    <t>01042601230000061543</t>
  </si>
  <si>
    <t>箱码打印机（二维码溯源）</t>
  </si>
  <si>
    <t>斑马牌ZT230，用于打印二维码箱码，由人工粘箱码标贴</t>
  </si>
  <si>
    <t>U8大类03；卡号04817；资产号031022978</t>
  </si>
  <si>
    <t>030700281</t>
  </si>
  <si>
    <t>01042601230000061544</t>
  </si>
  <si>
    <t>不锈钢槽</t>
  </si>
  <si>
    <t>加工制作</t>
  </si>
  <si>
    <t>U8大类03；卡号03168；资产号030700281</t>
  </si>
  <si>
    <t>合肥阳暻机械加工制造有限公司</t>
  </si>
  <si>
    <t>031700010</t>
  </si>
  <si>
    <t>01042601230000061546</t>
  </si>
  <si>
    <t>变频调速剪切釜2立方</t>
  </si>
  <si>
    <t>U8大类03；卡号02000；资产号031700010</t>
  </si>
  <si>
    <t>031800026</t>
  </si>
  <si>
    <t>01042601230000061547</t>
  </si>
  <si>
    <t>不锈钢料桶0.2立方</t>
  </si>
  <si>
    <t>DN500*1.5*800</t>
  </si>
  <si>
    <t>U8大类03；卡号02002；资产号031800026</t>
  </si>
  <si>
    <t>肥东制剂种衣剂车间</t>
  </si>
  <si>
    <t>031022980</t>
  </si>
  <si>
    <t>01042601230000061550</t>
  </si>
  <si>
    <t>U8大类03；卡号04819；资产号031022980</t>
  </si>
  <si>
    <t>031022982</t>
  </si>
  <si>
    <t>01042601230000061551</t>
  </si>
  <si>
    <t>U8大类03；卡号04821；资产号031022982</t>
  </si>
  <si>
    <t>030200023</t>
  </si>
  <si>
    <t>01042601230000061552</t>
  </si>
  <si>
    <t>氟塑料合金泵2台</t>
  </si>
  <si>
    <t>IHF100-80-160</t>
  </si>
  <si>
    <t>U8大类03；卡号00726；资产号030200023</t>
  </si>
  <si>
    <t>2009-04-09</t>
  </si>
  <si>
    <t>031022981</t>
  </si>
  <si>
    <t>01042601230000061553</t>
  </si>
  <si>
    <t>U8大类03；卡号04820；资产号031022981</t>
  </si>
  <si>
    <t>032500310</t>
  </si>
  <si>
    <t>01042601230000061554</t>
  </si>
  <si>
    <t>FRP472-6C-15KW，防爆电机</t>
  </si>
  <si>
    <t>U8大类03；卡号04822；资产号032500310</t>
  </si>
  <si>
    <t>031800025</t>
  </si>
  <si>
    <t>01042601230000061555</t>
  </si>
  <si>
    <t>U8大类03；卡号02001；资产号031800025</t>
  </si>
  <si>
    <t>031800030</t>
  </si>
  <si>
    <t>01042601230000061556</t>
  </si>
  <si>
    <t>U8大类03；卡号02006；资产号031800030</t>
  </si>
  <si>
    <t>031800029</t>
  </si>
  <si>
    <t>01042601230000061557</t>
  </si>
  <si>
    <t>U8大类03；卡号02005；资产号031800029</t>
  </si>
  <si>
    <t>031800027</t>
  </si>
  <si>
    <t>01042601230000061559</t>
  </si>
  <si>
    <t>U8大类03；卡号02003；资产号031800027</t>
  </si>
  <si>
    <t>031800028</t>
  </si>
  <si>
    <t>01042601230000061560</t>
  </si>
  <si>
    <t>U8大类03；卡号02004；资产号031800028</t>
  </si>
  <si>
    <t>031022727</t>
  </si>
  <si>
    <t>01042601230000061561</t>
  </si>
  <si>
    <t>全自动水平包装机</t>
  </si>
  <si>
    <t>B-3300LD</t>
  </si>
  <si>
    <t>U8大类03；卡号03173；资产号031022727</t>
  </si>
  <si>
    <t>肥东制剂分厂12#车间</t>
  </si>
  <si>
    <t>上海圣顺包装机械有限公司</t>
  </si>
  <si>
    <t>2019-05-20</t>
  </si>
  <si>
    <t>032600177</t>
  </si>
  <si>
    <t>01042601230000061563</t>
  </si>
  <si>
    <t>FRP472-3.6A-3KW</t>
  </si>
  <si>
    <t>U8大类03；卡号04823；资产号032600177</t>
  </si>
  <si>
    <t>030200260</t>
  </si>
  <si>
    <t>01042601230000061564</t>
  </si>
  <si>
    <t>HT-5A-7.5KW，防爆电机</t>
  </si>
  <si>
    <t>U8大类03；卡号04824；资产号030200260</t>
  </si>
  <si>
    <t>031800031</t>
  </si>
  <si>
    <t>01042601230000061568</t>
  </si>
  <si>
    <t>U8大类03；卡号02007；资产号031800031</t>
  </si>
  <si>
    <t>030700181</t>
  </si>
  <si>
    <t>01042601230000061569</t>
  </si>
  <si>
    <t>无泄漏氟合金泵</t>
  </si>
  <si>
    <t>FSJB50-32</t>
  </si>
  <si>
    <t>U8大类03；卡号00731；资产号030700181</t>
  </si>
  <si>
    <t>031000134</t>
  </si>
  <si>
    <t>01042601230000061570</t>
  </si>
  <si>
    <t>DT930/963</t>
  </si>
  <si>
    <t>U8大类03；卡号00736；资产号031000134</t>
  </si>
  <si>
    <t>2009-05-15</t>
  </si>
  <si>
    <t>031800032</t>
  </si>
  <si>
    <t>01042601230000061571</t>
  </si>
  <si>
    <t>U8大类03；卡号02008；资产号031800032</t>
  </si>
  <si>
    <t>031800033</t>
  </si>
  <si>
    <t>01042601230000061572</t>
  </si>
  <si>
    <t>U8大类03；卡号02009；资产号031800033</t>
  </si>
  <si>
    <t>031022728</t>
  </si>
  <si>
    <t>01042601230000061573</t>
  </si>
  <si>
    <t>U8大类03；卡号03174；资产号031022728</t>
  </si>
  <si>
    <t>肥东制剂14#车间油悬剂</t>
  </si>
  <si>
    <t>2019-05-21</t>
  </si>
  <si>
    <t>030700282</t>
  </si>
  <si>
    <t>01042601230000061574</t>
  </si>
  <si>
    <t>平板式刮刀辅助拉袋自动下卸料离心机</t>
  </si>
  <si>
    <t>PLD1600NF</t>
  </si>
  <si>
    <t>U8大类03；卡号03175；资产号030700282</t>
  </si>
  <si>
    <t>肥东精喹车间（二车间）</t>
  </si>
  <si>
    <t>江苏华大离心机制造有限公司</t>
  </si>
  <si>
    <t>2019-05-24</t>
  </si>
  <si>
    <t>031400006</t>
  </si>
  <si>
    <t>01042601230000061575</t>
  </si>
  <si>
    <t>旋转蒸发器</t>
  </si>
  <si>
    <t>RE-501</t>
  </si>
  <si>
    <t>U8大类03；卡号00757；资产号031400006</t>
  </si>
  <si>
    <t>分厂研究所</t>
  </si>
  <si>
    <t>2009-05-29</t>
  </si>
  <si>
    <t>031400007</t>
  </si>
  <si>
    <t>01042601230000061576</t>
  </si>
  <si>
    <t>液相色谱仪</t>
  </si>
  <si>
    <t>waters</t>
  </si>
  <si>
    <t>U8大类03；卡号00758；资产号031400007</t>
  </si>
  <si>
    <t>030800207</t>
  </si>
  <si>
    <t>01042601230000061577</t>
  </si>
  <si>
    <t>U8大类03；卡号03176；资产号030800207</t>
  </si>
  <si>
    <t>肥东合成磺隆车间（一车间）</t>
  </si>
  <si>
    <t>030500061</t>
  </si>
  <si>
    <t>01042601230000061578</t>
  </si>
  <si>
    <t>低压配电柜</t>
  </si>
  <si>
    <t>DCGCK-AA1，与变压器1250KVA配套</t>
  </si>
  <si>
    <t>U8大类03；卡号04826；资产号030500061</t>
  </si>
  <si>
    <t>肥东厂区老配电房1，电力增容1250KVA配套的配电柜</t>
  </si>
  <si>
    <t>安徽德成电气科技有限公司</t>
  </si>
  <si>
    <t>2022-02-17</t>
  </si>
  <si>
    <t>030200261</t>
  </si>
  <si>
    <t>01042601230000061579</t>
  </si>
  <si>
    <t>等比例水质自动采样仪</t>
  </si>
  <si>
    <t>BS-2000，污水在线监测仪器，环保设备</t>
  </si>
  <si>
    <t>U8大类03；卡号04825；资产号030200261</t>
  </si>
  <si>
    <t>安徽省碧水电子技术有限公司</t>
  </si>
  <si>
    <t>2022-02-16</t>
  </si>
  <si>
    <t>031900094</t>
  </si>
  <si>
    <t>01042601230000061580</t>
  </si>
  <si>
    <t>全自动水平式袋装机（300A包装机）</t>
  </si>
  <si>
    <t>U8大类03；卡号03178；资产号031900094</t>
  </si>
  <si>
    <t>肥东新建三个车间气粉车间</t>
  </si>
  <si>
    <t>2019-05-27</t>
  </si>
  <si>
    <t>031022309</t>
  </si>
  <si>
    <t>01042601230000061581</t>
  </si>
  <si>
    <t>篮式过滤器</t>
  </si>
  <si>
    <t>NJLD-LS-F80</t>
  </si>
  <si>
    <t>U8大类03；卡号02011；资产号031022309</t>
  </si>
  <si>
    <t>031022308</t>
  </si>
  <si>
    <t>01042601230000061583</t>
  </si>
  <si>
    <t>U8大类03；卡号02010；资产号031022308</t>
  </si>
  <si>
    <t>031000147</t>
  </si>
  <si>
    <t>01042601230000061584</t>
  </si>
  <si>
    <t>水槽</t>
  </si>
  <si>
    <t>90cm*2m</t>
  </si>
  <si>
    <t>U8大类03；卡号00760；资产号031000147</t>
  </si>
  <si>
    <t>2009-06-29</t>
  </si>
  <si>
    <t>030200157</t>
  </si>
  <si>
    <t>01042601230000061585</t>
  </si>
  <si>
    <t>潜水搅拌机</t>
  </si>
  <si>
    <t>QJBO 85/B-260/3-740/S</t>
  </si>
  <si>
    <t>U8大类03；卡号03180；资产号030200157</t>
  </si>
  <si>
    <t>上海斯麦特泵业制造有限公司</t>
  </si>
  <si>
    <t>030200160</t>
  </si>
  <si>
    <t>01042601230000061586</t>
  </si>
  <si>
    <t>U8大类03；卡号03183；资产号030200160</t>
  </si>
  <si>
    <t>030500064</t>
  </si>
  <si>
    <t>01042601230000061587</t>
  </si>
  <si>
    <t>DCGCK-AA4，与变压器1250KVA配套</t>
  </si>
  <si>
    <t>U8大类03；卡号04829；资产号030500064</t>
  </si>
  <si>
    <t>030500065</t>
  </si>
  <si>
    <t>01042601230000061588</t>
  </si>
  <si>
    <t>DCGCK-AA5，与变压器1250KVA配套</t>
  </si>
  <si>
    <t>U8大类03；卡号04830；资产号030500065</t>
  </si>
  <si>
    <t>030500063</t>
  </si>
  <si>
    <t>01042601230000061589</t>
  </si>
  <si>
    <t>DCGCK-AA3，与变压器1250KVA配套</t>
  </si>
  <si>
    <t>U8大类03；卡号04828；资产号030500063</t>
  </si>
  <si>
    <t>030500062</t>
  </si>
  <si>
    <t>01042601230000061590</t>
  </si>
  <si>
    <t>DCGCK-AA2，与变压器1250KVA配套</t>
  </si>
  <si>
    <t>U8大类03；卡号04827；资产号030500062</t>
  </si>
  <si>
    <t>030200159</t>
  </si>
  <si>
    <t>01042601230000061591</t>
  </si>
  <si>
    <t>U8大类03；卡号03182；资产号030200159</t>
  </si>
  <si>
    <t>030200161</t>
  </si>
  <si>
    <t>01042601230000061592</t>
  </si>
  <si>
    <t>污水泵</t>
  </si>
  <si>
    <t>50FSJB-30L</t>
  </si>
  <si>
    <t>U8大类03；卡号03184；资产号030200161</t>
  </si>
  <si>
    <t>江苏新世界泵业有限公司</t>
  </si>
  <si>
    <t>030500066</t>
  </si>
  <si>
    <t>01042601230000061593</t>
  </si>
  <si>
    <t>DCGCK-AA6，与变压器1250KVA配套</t>
  </si>
  <si>
    <t>U8大类03；卡号04831；资产号030500066</t>
  </si>
  <si>
    <t>030500067</t>
  </si>
  <si>
    <t>01042601230000061594</t>
  </si>
  <si>
    <t>高压配电柜</t>
  </si>
  <si>
    <t>DCKYN28-SG7，与变压器1250KVA配套</t>
  </si>
  <si>
    <t>U8大类03；卡号04832；资产号030500067</t>
  </si>
  <si>
    <t>031022314</t>
  </si>
  <si>
    <t>01042601230000061595</t>
  </si>
  <si>
    <t>氟塑料自吸泵</t>
  </si>
  <si>
    <t>65FZB-20L</t>
  </si>
  <si>
    <t>U8大类03；卡号02016；资产号031022314</t>
  </si>
  <si>
    <t>合肥市力达泵阀厂</t>
  </si>
  <si>
    <t>031022313</t>
  </si>
  <si>
    <t>01042601230000061596</t>
  </si>
  <si>
    <t>U8大类03；卡号02015；资产号031022313</t>
  </si>
  <si>
    <t>030200158</t>
  </si>
  <si>
    <t>01042601230000061597</t>
  </si>
  <si>
    <t>U8大类03；卡号03181；资产号030200158</t>
  </si>
  <si>
    <t>031022311</t>
  </si>
  <si>
    <t>01042601230000061598</t>
  </si>
  <si>
    <t>U8大类03；卡号02013；资产号031022311</t>
  </si>
  <si>
    <t>031022312</t>
  </si>
  <si>
    <t>01042601230000061599</t>
  </si>
  <si>
    <t>U8大类03；卡号02014；资产号031022312</t>
  </si>
  <si>
    <t>031022310</t>
  </si>
  <si>
    <t>01042601230000061600</t>
  </si>
  <si>
    <t>U8大类03；卡号02012；资产号031022310</t>
  </si>
  <si>
    <t>030700442</t>
  </si>
  <si>
    <t>01042601230000061601</t>
  </si>
  <si>
    <t>防爆电动葫芦</t>
  </si>
  <si>
    <t>BCD 1T*9M，小型起重设备</t>
  </si>
  <si>
    <t>U8大类03；卡号04833；资产号030700442</t>
  </si>
  <si>
    <t>安徽东起起重设备有限公司</t>
  </si>
  <si>
    <t>2022-02-24</t>
  </si>
  <si>
    <t>030700443</t>
  </si>
  <si>
    <t>01042601230000061602</t>
  </si>
  <si>
    <t>不锈钢料斗</t>
  </si>
  <si>
    <t>1400*1900*500，非标定制</t>
  </si>
  <si>
    <t>U8大类03；卡号04834；资产号030700443</t>
  </si>
  <si>
    <t>030800208</t>
  </si>
  <si>
    <t>01042601230000061603</t>
  </si>
  <si>
    <t>泵</t>
  </si>
  <si>
    <t>U8大类03；卡号03185；资产号030800208</t>
  </si>
  <si>
    <t>031022317</t>
  </si>
  <si>
    <t>01042601230000061604</t>
  </si>
  <si>
    <t>U8大类03；卡号02019；资产号031022317</t>
  </si>
  <si>
    <t>031022316</t>
  </si>
  <si>
    <t>01042601230000061605</t>
  </si>
  <si>
    <t>U8大类03；卡号02018；资产号031022316</t>
  </si>
  <si>
    <t>031022315</t>
  </si>
  <si>
    <t>01042601230000061606</t>
  </si>
  <si>
    <t>U8大类03；卡号02017；资产号031022315</t>
  </si>
  <si>
    <t>031700049</t>
  </si>
  <si>
    <t>01042601230000061607</t>
  </si>
  <si>
    <t>装盒机</t>
  </si>
  <si>
    <t>KXZ-130P</t>
  </si>
  <si>
    <t>U8大类03；卡号03186；资产号031700049</t>
  </si>
  <si>
    <t>030700185</t>
  </si>
  <si>
    <t>01042601230000061608</t>
  </si>
  <si>
    <t>K-3000L</t>
  </si>
  <si>
    <t>U8大类03；卡号00768；资产号030700185</t>
  </si>
  <si>
    <t>031000148</t>
  </si>
  <si>
    <t>01042601230000061609</t>
  </si>
  <si>
    <t>分散机</t>
  </si>
  <si>
    <t>EDF-550</t>
  </si>
  <si>
    <t>U8大类03；卡号00761；资产号031000148</t>
  </si>
  <si>
    <t>031000151</t>
  </si>
  <si>
    <t>01042601230000061611</t>
  </si>
  <si>
    <t>U8大类03；卡号00767；资产号031000151</t>
  </si>
  <si>
    <t>2009-08-20</t>
  </si>
  <si>
    <t>030700189</t>
  </si>
  <si>
    <t>01042601230000061612</t>
  </si>
  <si>
    <t>搪玻璃反应罐</t>
  </si>
  <si>
    <t>U8大类03；卡号00762；资产号030700189</t>
  </si>
  <si>
    <t>030700190</t>
  </si>
  <si>
    <t>01042601230000061613</t>
  </si>
  <si>
    <t>U8大类03；卡号00763；资产号030700190</t>
  </si>
  <si>
    <t>030700186</t>
  </si>
  <si>
    <t>01042601230000061614</t>
  </si>
  <si>
    <t>U8大类03；卡号00769；资产号030700186</t>
  </si>
  <si>
    <t>030800209</t>
  </si>
  <si>
    <t>01042601230000061615</t>
  </si>
  <si>
    <t>搪瓷反应釜</t>
  </si>
  <si>
    <t>U8大类03；卡号03187；资产号030800209</t>
  </si>
  <si>
    <t>靖江市润阳化工设备有限公司</t>
  </si>
  <si>
    <t>030700191</t>
  </si>
  <si>
    <t>01042601230000061616</t>
  </si>
  <si>
    <t>U8大类03；卡号00764；资产号030700191</t>
  </si>
  <si>
    <t>030700444</t>
  </si>
  <si>
    <t>01042601230000061617</t>
  </si>
  <si>
    <t>U8大类03；卡号04835；资产号030700444</t>
  </si>
  <si>
    <t>031022984</t>
  </si>
  <si>
    <t>01042601230000061618</t>
  </si>
  <si>
    <t>手动堆高车</t>
  </si>
  <si>
    <t>CTY2T-2000，载重2000KG，升高2000MM，双门架，货叉长度1200MM</t>
  </si>
  <si>
    <t>U8大类03；卡号04838；资产号031022984</t>
  </si>
  <si>
    <t>湖北搬易通机械有限公司</t>
  </si>
  <si>
    <t>2022-03-07</t>
  </si>
  <si>
    <t>030700445</t>
  </si>
  <si>
    <t>01042601230000061619</t>
  </si>
  <si>
    <t>U8大类03；卡号04836；资产号030700445</t>
  </si>
  <si>
    <t>031022730</t>
  </si>
  <si>
    <t>01042601230000061620</t>
  </si>
  <si>
    <t>大流量盘式砂磨机</t>
  </si>
  <si>
    <t>FSP-60</t>
  </si>
  <si>
    <t>U8大类03；卡号03188；资产号031022730</t>
  </si>
  <si>
    <t>上海法孚莱能源技术有限公司</t>
  </si>
  <si>
    <t>030200262</t>
  </si>
  <si>
    <t>01042601230000061622</t>
  </si>
  <si>
    <t>机械抓斗</t>
  </si>
  <si>
    <t>1立方</t>
  </si>
  <si>
    <t>U8大类03；卡号04839；资产号030200262</t>
  </si>
  <si>
    <t>山东海越智能装备有限公司</t>
  </si>
  <si>
    <t>2022-03-08</t>
  </si>
  <si>
    <t>031022734</t>
  </si>
  <si>
    <t>01042601230000061624</t>
  </si>
  <si>
    <t>全自动打包机</t>
  </si>
  <si>
    <t>MH-102B</t>
  </si>
  <si>
    <t>U8大类03；卡号03192；资产号031022734</t>
  </si>
  <si>
    <t>杭州永创智能设备股份有限公司</t>
  </si>
  <si>
    <t>031022733</t>
  </si>
  <si>
    <t>01042601230000061625</t>
  </si>
  <si>
    <t>U8大类03；卡号03191；资产号031022733</t>
  </si>
  <si>
    <t>031022732</t>
  </si>
  <si>
    <t>01042601230000061626</t>
  </si>
  <si>
    <t>U8大类03；卡号03190；资产号031022732</t>
  </si>
  <si>
    <t>031022731</t>
  </si>
  <si>
    <t>01042601230000061627</t>
  </si>
  <si>
    <t>U8大类03；卡号03189；资产号031022731</t>
  </si>
  <si>
    <t>031022318</t>
  </si>
  <si>
    <t>01042601230000061628</t>
  </si>
  <si>
    <t>U8大类03；卡号02020；资产号031022318</t>
  </si>
  <si>
    <t>032500311</t>
  </si>
  <si>
    <t>01042601230000061629</t>
  </si>
  <si>
    <t>衬氟喷淋塔（钢衬四氟吸收塔）</t>
  </si>
  <si>
    <t>DN1000*6000</t>
  </si>
  <si>
    <t>U8大类03；卡号04842；资产号032500311</t>
  </si>
  <si>
    <t>滁州中氟环保科技有限公司</t>
  </si>
  <si>
    <t>2022-03-11</t>
  </si>
  <si>
    <t>031022983</t>
  </si>
  <si>
    <t>01042601230000061630</t>
  </si>
  <si>
    <t>BS4525，碳钢</t>
  </si>
  <si>
    <t>U8大类03；卡号04837；资产号031022983</t>
  </si>
  <si>
    <t>031000154</t>
  </si>
  <si>
    <t>01042601230000061632</t>
  </si>
  <si>
    <t>U8大类03；卡号00781；资产号031000154</t>
  </si>
  <si>
    <t>2009-09-27</t>
  </si>
  <si>
    <t>031022735</t>
  </si>
  <si>
    <t>01042601230000061633</t>
  </si>
  <si>
    <t>U8大类03；卡号03193；资产号031022735</t>
  </si>
  <si>
    <t>030100141</t>
  </si>
  <si>
    <t>01042601230000061635</t>
  </si>
  <si>
    <t>旋转粘度计</t>
  </si>
  <si>
    <t>ViscoQC 100R</t>
  </si>
  <si>
    <t>U8大类03；卡号04843；资产号030100141</t>
  </si>
  <si>
    <t>2022-03-16</t>
  </si>
  <si>
    <t>031000156</t>
  </si>
  <si>
    <t>01042601230000061636</t>
  </si>
  <si>
    <t>色带热打码机</t>
  </si>
  <si>
    <t>U8大类03；卡号00786；资产号031000156</t>
  </si>
  <si>
    <t>031022736</t>
  </si>
  <si>
    <t>01042601230000061637</t>
  </si>
  <si>
    <t>U8大类03；卡号03194；资产号031022736</t>
  </si>
  <si>
    <t>031022319</t>
  </si>
  <si>
    <t>01042601230000061638</t>
  </si>
  <si>
    <t>U8大类03；卡号02021；资产号031022319</t>
  </si>
  <si>
    <t>032100031</t>
  </si>
  <si>
    <t>01042601230000061639</t>
  </si>
  <si>
    <t>DO3S</t>
  </si>
  <si>
    <t>U8大类03；卡号03195；资产号032100031</t>
  </si>
  <si>
    <t>031022985</t>
  </si>
  <si>
    <t>01042601230000061640</t>
  </si>
  <si>
    <t>折边缝包机</t>
  </si>
  <si>
    <t>GK35-7，碳钢喷塑，包含立柱机架、链条折边机</t>
  </si>
  <si>
    <t>U8大类03；卡号04844；资产号031022985</t>
  </si>
  <si>
    <t>030500018</t>
  </si>
  <si>
    <t>01042601230000061641</t>
  </si>
  <si>
    <t>双电源配电柜（柜体600*800*200）</t>
  </si>
  <si>
    <t>45KW</t>
  </si>
  <si>
    <t>U8大类03；卡号02027；资产号030500018</t>
  </si>
  <si>
    <t>肥东分厂1.2.3号仓库</t>
  </si>
  <si>
    <t>上海人民企业集团电器有限公司合肥销售分公司</t>
  </si>
  <si>
    <t>2017-01-24</t>
  </si>
  <si>
    <t>030700216</t>
  </si>
  <si>
    <t>01042601230000061642</t>
  </si>
  <si>
    <t>双桶桶夹</t>
  </si>
  <si>
    <t>2DCMJ</t>
  </si>
  <si>
    <t>U8大类03；卡号02025；资产号030700216</t>
  </si>
  <si>
    <t>南通台励福叉车销售有限公司</t>
  </si>
  <si>
    <t>030500017</t>
  </si>
  <si>
    <t>01042601230000061643</t>
  </si>
  <si>
    <t>双电源配电柜(柜体600*1000*200）</t>
  </si>
  <si>
    <t>100KW</t>
  </si>
  <si>
    <t>U8大类03；卡号02026；资产号030500017</t>
  </si>
  <si>
    <t>肥东1.2.3号仓库</t>
  </si>
  <si>
    <t>030700214</t>
  </si>
  <si>
    <t>01042601230000061644</t>
  </si>
  <si>
    <t>WVPB200-I(316L)</t>
  </si>
  <si>
    <t>U8大类03；卡号02022；资产号030700214</t>
  </si>
  <si>
    <t>肥东合成精喹车间</t>
  </si>
  <si>
    <t>030700215</t>
  </si>
  <si>
    <t>01042601230000061645</t>
  </si>
  <si>
    <t>U8大类03；卡号02024；资产号030700215</t>
  </si>
  <si>
    <t>030800141</t>
  </si>
  <si>
    <t>01042601230000061646</t>
  </si>
  <si>
    <t>U8大类03；卡号02023；资产号030800141</t>
  </si>
  <si>
    <t>肥东合成苯磺隆车间</t>
  </si>
  <si>
    <t>030500019</t>
  </si>
  <si>
    <t>01042601230000061647</t>
  </si>
  <si>
    <t>双电源配电柜（柜体500*800*200）</t>
  </si>
  <si>
    <t>10KW</t>
  </si>
  <si>
    <t>U8大类03；卡号02028；资产号030500019</t>
  </si>
  <si>
    <t>肥东分厂1.2.3仓库</t>
  </si>
  <si>
    <t>031900095</t>
  </si>
  <si>
    <t>01042601230000061649</t>
  </si>
  <si>
    <t>X40-32</t>
  </si>
  <si>
    <t>U8大类03；卡号03196；资产号031900095</t>
  </si>
  <si>
    <t>肥东制剂气粉袋装</t>
  </si>
  <si>
    <t>031000157</t>
  </si>
  <si>
    <t>01042601230000061650</t>
  </si>
  <si>
    <t>储气罐</t>
  </si>
  <si>
    <t>5m3</t>
  </si>
  <si>
    <t>U8大类03；卡号00788；资产号031000157</t>
  </si>
  <si>
    <t>030700217</t>
  </si>
  <si>
    <t>01042601230000061651</t>
  </si>
  <si>
    <t>U8大类03；卡号02029；资产号030700217</t>
  </si>
  <si>
    <t>2017-01-31</t>
  </si>
  <si>
    <t>031900096</t>
  </si>
  <si>
    <t>01042601230000061652</t>
  </si>
  <si>
    <t>U8大类03；卡号03197；资产号031900096</t>
  </si>
  <si>
    <t>032500312</t>
  </si>
  <si>
    <t>01042601230000061655</t>
  </si>
  <si>
    <t>氟合金离心泵</t>
  </si>
  <si>
    <t>50FSB-30L，配防爆电机</t>
  </si>
  <si>
    <t>U8大类03；卡号04847；资产号032500312</t>
  </si>
  <si>
    <t>2022-03-23</t>
  </si>
  <si>
    <t>032500315</t>
  </si>
  <si>
    <t>01042601230000061657</t>
  </si>
  <si>
    <t>50FSB-30，2KW，配皖西YBX3防爆电机</t>
  </si>
  <si>
    <t>U8大类03；卡号04850；资产号032500315</t>
  </si>
  <si>
    <t>032500313</t>
  </si>
  <si>
    <t>01042601230000061661</t>
  </si>
  <si>
    <t>U8大类03；卡号04848；资产号032500313</t>
  </si>
  <si>
    <t>032500314</t>
  </si>
  <si>
    <t>01042601230000061662</t>
  </si>
  <si>
    <t>U8大类03；卡号04849；资产号032500314</t>
  </si>
  <si>
    <t>030200162</t>
  </si>
  <si>
    <t>01042601230000061665</t>
  </si>
  <si>
    <t>BF4-72-3.6A</t>
  </si>
  <si>
    <t>U8大类03；卡号03198；资产号030200162</t>
  </si>
  <si>
    <t>DBY-65ZF(防爆）</t>
  </si>
  <si>
    <t>U8大类03；卡号03203；资产号031022737</t>
  </si>
  <si>
    <t>上海华工水泵厂</t>
  </si>
  <si>
    <t>031022986</t>
  </si>
  <si>
    <t>01042601230000061669</t>
  </si>
  <si>
    <t>FXX-6B，本机为6头旋转式，含模具1套，20米长塑料履带片520片</t>
  </si>
  <si>
    <t>U8大类03；卡号04853；资产号031022986</t>
  </si>
  <si>
    <t>2022-04-12</t>
  </si>
  <si>
    <t>030200164</t>
  </si>
  <si>
    <t>01042601230000061670</t>
  </si>
  <si>
    <t>浓硫酸储罐</t>
  </si>
  <si>
    <t>10M3</t>
  </si>
  <si>
    <t>U8大类03；卡号03200；资产号030200164</t>
  </si>
  <si>
    <t>肥东合成污水岗位</t>
  </si>
  <si>
    <t>南通源泉压力容器有限公司</t>
  </si>
  <si>
    <t>030200063</t>
  </si>
  <si>
    <t>01042601230000061671</t>
  </si>
  <si>
    <t>ABB变频器及面板</t>
  </si>
  <si>
    <t>ACS510-01-046A-4</t>
  </si>
  <si>
    <t>U8大类03；卡号02030；资产号030200063</t>
  </si>
  <si>
    <t>030800211</t>
  </si>
  <si>
    <t>01042601230000061672</t>
  </si>
  <si>
    <t>F=2.5M3</t>
  </si>
  <si>
    <t>U8大类03；卡号03202；资产号030800211</t>
  </si>
  <si>
    <t>030200163</t>
  </si>
  <si>
    <t>01042601230000061673</t>
  </si>
  <si>
    <t>U8大类03；卡号03199；资产号030200163</t>
  </si>
  <si>
    <t>030800210</t>
  </si>
  <si>
    <t>01042601230000061674</t>
  </si>
  <si>
    <t>U8大类03；卡号03201；资产号030800210</t>
  </si>
  <si>
    <t>031022987</t>
  </si>
  <si>
    <t>01042601230000061675</t>
  </si>
  <si>
    <t>自动输送机</t>
  </si>
  <si>
    <t>SL-110，弯道履带片输送架19米长，110MM宽</t>
  </si>
  <si>
    <t>U8大类03；卡号04854；资产号031022987</t>
  </si>
  <si>
    <t>肥东制剂14#车间，C2线</t>
  </si>
  <si>
    <t>030200165</t>
  </si>
  <si>
    <t>01042601230000061676</t>
  </si>
  <si>
    <t>塑料水箱</t>
  </si>
  <si>
    <t>PT-10000L-B</t>
  </si>
  <si>
    <t>U8大类03；卡号03204；资产号030200165</t>
  </si>
  <si>
    <t>江苏林辉塑料制品有限公司</t>
  </si>
  <si>
    <t>031900003</t>
  </si>
  <si>
    <t>01042601230000061678</t>
  </si>
  <si>
    <t>等离子切割机</t>
  </si>
  <si>
    <t>LGK8-100</t>
  </si>
  <si>
    <t>U8大类03；卡号02031；资产号031900003</t>
  </si>
  <si>
    <t>安徽墨扬焊割设备有限公司</t>
  </si>
  <si>
    <t>031900004</t>
  </si>
  <si>
    <t>01042601230000061679</t>
  </si>
  <si>
    <t>电焊机</t>
  </si>
  <si>
    <t>ZX7-315KD</t>
  </si>
  <si>
    <t>U8大类03；卡号02032；资产号031900004</t>
  </si>
  <si>
    <t>031800034</t>
  </si>
  <si>
    <t>01042601230000061680</t>
  </si>
  <si>
    <t>立式管道泵</t>
  </si>
  <si>
    <t>ALP65-200B/5.5KW</t>
  </si>
  <si>
    <t>U8大类03；卡号02035；资产号031800034</t>
  </si>
  <si>
    <t>F472-5A-11KW，防爆电机，右旋90度</t>
  </si>
  <si>
    <t>U8大类03；卡号04856；资产号032500316</t>
  </si>
  <si>
    <t>030200168</t>
  </si>
  <si>
    <t>01042601230000061684</t>
  </si>
  <si>
    <t>U8大类03；卡号03207；资产号030200168</t>
  </si>
  <si>
    <t>030200166</t>
  </si>
  <si>
    <t>01042601230000061685</t>
  </si>
  <si>
    <t>U8大类03；卡号03205；资产号030200166</t>
  </si>
  <si>
    <t>030200167</t>
  </si>
  <si>
    <t>01042601230000061686</t>
  </si>
  <si>
    <t>U8大类03；卡号03206；资产号030200167</t>
  </si>
  <si>
    <t>030200065</t>
  </si>
  <si>
    <t>01042601230000061690</t>
  </si>
  <si>
    <t>自吸排污泵</t>
  </si>
  <si>
    <t>50ZW15-30-3</t>
  </si>
  <si>
    <t>U8大类03；卡号02038；资产号030200065</t>
  </si>
  <si>
    <t>肥东制剂污水处理站</t>
  </si>
  <si>
    <t>合肥四联泵业有限公司</t>
  </si>
  <si>
    <t>032200330</t>
  </si>
  <si>
    <t>01042601230000061691</t>
  </si>
  <si>
    <t>氟塑料合金离心泵</t>
  </si>
  <si>
    <t>50FSB-25YB2/4KW</t>
  </si>
  <si>
    <t>U8大类03；卡号02041；资产号032200330</t>
  </si>
  <si>
    <t>031900005</t>
  </si>
  <si>
    <t>01042601230000061692</t>
  </si>
  <si>
    <t>台钻</t>
  </si>
  <si>
    <t>U8大类03；卡号02033；资产号031900005</t>
  </si>
  <si>
    <t>031800035</t>
  </si>
  <si>
    <t>01042601230000061693</t>
  </si>
  <si>
    <t>U8大类03；卡号02036；资产号031800035</t>
  </si>
  <si>
    <t>031900006</t>
  </si>
  <si>
    <t>01042601230000061694</t>
  </si>
  <si>
    <t>氩弧焊机</t>
  </si>
  <si>
    <t>WSM-315K</t>
  </si>
  <si>
    <t>U8大类03；卡号02034；资产号031900006</t>
  </si>
  <si>
    <t>032200331</t>
  </si>
  <si>
    <t>01042601230000061695</t>
  </si>
  <si>
    <t>U8大类03；卡号02042；资产号032200331</t>
  </si>
  <si>
    <t>032500317</t>
  </si>
  <si>
    <t>01042601230000061696</t>
  </si>
  <si>
    <t>搪玻璃片式冷凝器</t>
  </si>
  <si>
    <t>W-1型，3孔，10㎡/台</t>
  </si>
  <si>
    <t>U8大类03；卡号04857；资产号032500317</t>
  </si>
  <si>
    <t>南京正源搪瓷设备制造有限公司</t>
  </si>
  <si>
    <t>2022-05-10</t>
  </si>
  <si>
    <t>032500319</t>
  </si>
  <si>
    <t>01042601230000061697</t>
  </si>
  <si>
    <t>1套定制设备（含投料仓1储料仓1、0.75KW引风机1 过滤1 反吹系统1 气动振动器2 下料口2 等组件），金属制品</t>
  </si>
  <si>
    <t>U8大类03；卡号04859；资产号032500319</t>
  </si>
  <si>
    <t>2022-05-16</t>
  </si>
  <si>
    <t>031000163</t>
  </si>
  <si>
    <t>01042601230000061698</t>
  </si>
  <si>
    <t>水平式全自动袋装机2台</t>
  </si>
  <si>
    <t>FJ-180</t>
  </si>
  <si>
    <t>U8大类03；卡号00819；资产号031000163</t>
  </si>
  <si>
    <t>032400059</t>
  </si>
  <si>
    <t>01042601230000061699</t>
  </si>
  <si>
    <t>冷干机</t>
  </si>
  <si>
    <t>LG-110A</t>
  </si>
  <si>
    <t>U8大类03；卡号04861；资产号032400059</t>
  </si>
  <si>
    <t>肥东合成空压站</t>
  </si>
  <si>
    <t>合肥凯祺机械有限公司</t>
  </si>
  <si>
    <t>2022-05-23</t>
  </si>
  <si>
    <t>032500320</t>
  </si>
  <si>
    <t>01042601230000061700</t>
  </si>
  <si>
    <t>石墨降膜吸收器</t>
  </si>
  <si>
    <t>U8大类03；卡号04860；资产号032500320</t>
  </si>
  <si>
    <t>2022-05-20</t>
  </si>
  <si>
    <t>030200169</t>
  </si>
  <si>
    <t>01042601230000061701</t>
  </si>
  <si>
    <t>管道清洗机</t>
  </si>
  <si>
    <t>KT-206</t>
  </si>
  <si>
    <t>U8大类03；卡号03209；资产号030200169</t>
  </si>
  <si>
    <t>安徽快通管道清洗科技有限公司</t>
  </si>
  <si>
    <t>2019-06-23</t>
  </si>
  <si>
    <t>030200170</t>
  </si>
  <si>
    <t>01042601230000061702</t>
  </si>
  <si>
    <t>不锈钢螺杆泵</t>
  </si>
  <si>
    <t>LG50-1</t>
  </si>
  <si>
    <t>U8大类03；卡号03210；资产号030200170</t>
  </si>
  <si>
    <t>031022988</t>
  </si>
  <si>
    <t>01042601230000061703</t>
  </si>
  <si>
    <t>立式打包机</t>
  </si>
  <si>
    <t>500*500*750定制</t>
  </si>
  <si>
    <t>U8大类03；卡号04862；资产号031022988</t>
  </si>
  <si>
    <t>032500318</t>
  </si>
  <si>
    <t>01042601230000061705</t>
  </si>
  <si>
    <t>U8大类03；卡号04858；资产号032500318</t>
  </si>
  <si>
    <t>031000164</t>
  </si>
  <si>
    <t>01042601230000061706</t>
  </si>
  <si>
    <t>下料装置3台</t>
  </si>
  <si>
    <t>粉剂</t>
  </si>
  <si>
    <t>U8大类03；卡号00820；资产号031000164</t>
  </si>
  <si>
    <t>032100032</t>
  </si>
  <si>
    <t>01042601230000061707</t>
  </si>
  <si>
    <t>自动化袋式包装机180（升级增加双剪刀双出袋功能）</t>
  </si>
  <si>
    <t>FJ-180，2022年12月升级增加双剪刀双出袋功能，DJZ-180</t>
  </si>
  <si>
    <t>U8大类03；卡号03211；资产号032100032</t>
  </si>
  <si>
    <t>肥东制剂12#车间，肥东作物营养</t>
  </si>
  <si>
    <t>031400095</t>
  </si>
  <si>
    <t>01042601230000061712</t>
  </si>
  <si>
    <t>YMGD-100EX</t>
  </si>
  <si>
    <t>U8大类03；卡号04865；资产号031400095</t>
  </si>
  <si>
    <t>2022-06-23</t>
  </si>
  <si>
    <t>031400096</t>
  </si>
  <si>
    <t>01042601230000061713</t>
  </si>
  <si>
    <t>U8大类03；卡号04866；资产号031400096</t>
  </si>
  <si>
    <t>031000165</t>
  </si>
  <si>
    <t>01042601230000061714</t>
  </si>
  <si>
    <t>下料装置2台</t>
  </si>
  <si>
    <t>乳油</t>
  </si>
  <si>
    <t>U8大类03；卡号00821；资产号031000165</t>
  </si>
  <si>
    <t>031000166</t>
  </si>
  <si>
    <t>01042601230000061715</t>
  </si>
  <si>
    <t>粘液</t>
  </si>
  <si>
    <t>U8大类03；卡号00822；资产号031000166</t>
  </si>
  <si>
    <t>031400097</t>
  </si>
  <si>
    <t>01042601230000061716</t>
  </si>
  <si>
    <t>开口低温冷却器</t>
  </si>
  <si>
    <t>YMD-10/20</t>
  </si>
  <si>
    <t>U8大类03；卡号04867；资产号031400097</t>
  </si>
  <si>
    <t>031022738</t>
  </si>
  <si>
    <t>01042601230000061717</t>
  </si>
  <si>
    <t>U8大类03；卡号03215；资产号031022738</t>
  </si>
  <si>
    <t>030200171</t>
  </si>
  <si>
    <t>01042601230000061718</t>
  </si>
  <si>
    <t>KYLP200-315I-55KW/4级</t>
  </si>
  <si>
    <t>U8大类03；卡号03216；资产号030200171</t>
  </si>
  <si>
    <t>肥东合成循环水</t>
  </si>
  <si>
    <t>030800212</t>
  </si>
  <si>
    <t>01042601230000061719</t>
  </si>
  <si>
    <t>2000*3000*8</t>
  </si>
  <si>
    <t>U8大类03；卡号03214；资产号030800212</t>
  </si>
  <si>
    <t>031022989</t>
  </si>
  <si>
    <t>01042601230000061720</t>
  </si>
  <si>
    <t>防爆高压漩涡风机</t>
  </si>
  <si>
    <t>FBZ-72S-5，7.5KW，防爆电机</t>
  </si>
  <si>
    <t>U8大类03；卡号04868；资产号031022989</t>
  </si>
  <si>
    <t>全风环保科技股份有限公司</t>
  </si>
  <si>
    <t>031700050</t>
  </si>
  <si>
    <t>01042601230000061722</t>
  </si>
  <si>
    <t>搪玻璃反应釜（罐）</t>
  </si>
  <si>
    <t>U8大类03；卡号03217；资产号031700050</t>
  </si>
  <si>
    <t>江苏润驰智造装备科技有限公司</t>
  </si>
  <si>
    <t>031800089</t>
  </si>
  <si>
    <t>01042601230000061723</t>
  </si>
  <si>
    <t>齿轮泵</t>
  </si>
  <si>
    <t>KCB200</t>
  </si>
  <si>
    <t>U8大类03；卡号03220；资产号031800089</t>
  </si>
  <si>
    <t>泊头市鸿海泵业有限公司</t>
  </si>
  <si>
    <t>031600010</t>
  </si>
  <si>
    <t>01042601230000061724</t>
  </si>
  <si>
    <t>车床</t>
  </si>
  <si>
    <t>C630（加长）</t>
  </si>
  <si>
    <t>U8大类03；卡号02043；资产号031600010</t>
  </si>
  <si>
    <t>031600012</t>
  </si>
  <si>
    <t>01042601230000061725</t>
  </si>
  <si>
    <t>卷板机</t>
  </si>
  <si>
    <t>U8大类03；卡号02045；资产号031600012</t>
  </si>
  <si>
    <t>030700218</t>
  </si>
  <si>
    <t>01042601230000061726</t>
  </si>
  <si>
    <t>石墨冷凝器</t>
  </si>
  <si>
    <t>YKC50-20M2</t>
  </si>
  <si>
    <t>U8大类03；卡号02046；资产号030700218</t>
  </si>
  <si>
    <t>031600011</t>
  </si>
  <si>
    <t>01042601230000061727</t>
  </si>
  <si>
    <t>C6140</t>
  </si>
  <si>
    <t>U8大类03；卡号02044；资产号031600011</t>
  </si>
  <si>
    <t>031700052</t>
  </si>
  <si>
    <t>01042601230000061728</t>
  </si>
  <si>
    <t>U8大类03；卡号03219；资产号031700052</t>
  </si>
  <si>
    <t>031022320</t>
  </si>
  <si>
    <t>01042601230000061732</t>
  </si>
  <si>
    <t>电动葫芦</t>
  </si>
  <si>
    <t>CDIT*9M</t>
  </si>
  <si>
    <t>U8大类03；卡号02047；资产号031022320</t>
  </si>
  <si>
    <t>合肥南华机电设备有限公司</t>
  </si>
  <si>
    <t>031022426</t>
  </si>
  <si>
    <t>01042601230000061733</t>
  </si>
  <si>
    <t>生产自动化-机器人二期-四轴码垛机器人</t>
  </si>
  <si>
    <t>TR-F120</t>
  </si>
  <si>
    <t>U8大类03；卡号02303；资产号031022426</t>
  </si>
  <si>
    <t>2017-02-15</t>
  </si>
  <si>
    <t>031700051</t>
  </si>
  <si>
    <t>01042601230000061734</t>
  </si>
  <si>
    <t>U8大类03；卡号03218；资产号031700051</t>
  </si>
  <si>
    <t>030200172</t>
  </si>
  <si>
    <t>01042601230000061735</t>
  </si>
  <si>
    <t>U8大类03；卡号03221；资产号030200172</t>
  </si>
  <si>
    <t>030200173</t>
  </si>
  <si>
    <t>01042601230000061736</t>
  </si>
  <si>
    <t>U8大类03；卡号03222；资产号030200173</t>
  </si>
  <si>
    <t>030500020</t>
  </si>
  <si>
    <t>01042601230000061737</t>
  </si>
  <si>
    <t>配电间节能改造安装工程</t>
  </si>
  <si>
    <t>U8大类03；卡号02049；资产号030500020</t>
  </si>
  <si>
    <t>合肥和易节能技术有限公司</t>
  </si>
  <si>
    <t>031022321</t>
  </si>
  <si>
    <t>01042601230000061738</t>
  </si>
  <si>
    <t>袋装车间生产线搬迁及安装(三河搬迁)</t>
  </si>
  <si>
    <t>U8大类03；卡号02048；资产号031022321</t>
  </si>
  <si>
    <t>肥东制剂分厂粉剂车间</t>
  </si>
  <si>
    <t>江苏省工业设备安装集团有限公司</t>
  </si>
  <si>
    <t>031000167</t>
  </si>
  <si>
    <t>01042601230000061739</t>
  </si>
  <si>
    <t>上料机3台</t>
  </si>
  <si>
    <t>U8大类03；卡号00823；资产号031000167</t>
  </si>
  <si>
    <t>拆分减少</t>
  </si>
  <si>
    <t>已处置</t>
  </si>
  <si>
    <t>2026-04-27</t>
  </si>
  <si>
    <t>完全处置</t>
  </si>
  <si>
    <t>031000169</t>
  </si>
  <si>
    <t>01042601230000061740</t>
  </si>
  <si>
    <t>打码机4台</t>
  </si>
  <si>
    <t>U8大类03；卡号00825；资产号031000169</t>
  </si>
  <si>
    <t>030100142</t>
  </si>
  <si>
    <t>01042601230000061741</t>
  </si>
  <si>
    <t>FRP472-4.5A-5.5KW，右旋180度，防爆电机</t>
  </si>
  <si>
    <t>U8大类03；卡号04873；资产号030100142</t>
  </si>
  <si>
    <t>质量管理部（质检室），肥东综合楼对应楼顶</t>
  </si>
  <si>
    <t>2022-06-29</t>
  </si>
  <si>
    <t>030100068</t>
  </si>
  <si>
    <t>01042601230000061742</t>
  </si>
  <si>
    <t>分页机及附件</t>
  </si>
  <si>
    <t>BL-3型</t>
  </si>
  <si>
    <t>U8大类03；卡号00827；资产号030100068</t>
  </si>
  <si>
    <t>030200174</t>
  </si>
  <si>
    <t>01042601230000061745</t>
  </si>
  <si>
    <t>U8大类03；卡号03223；资产号030200174</t>
  </si>
  <si>
    <t>031022428</t>
  </si>
  <si>
    <t>01042601230000061746</t>
  </si>
  <si>
    <t>生产自动化-机器人二期-机器人安全围栏</t>
  </si>
  <si>
    <t>TR-HL01</t>
  </si>
  <si>
    <t>U8大类03；卡号02305；资产号031022428</t>
  </si>
  <si>
    <t>031022427</t>
  </si>
  <si>
    <t>01042601230000061747</t>
  </si>
  <si>
    <t>生产自动化-机器人二期-机器人底座</t>
  </si>
  <si>
    <t>TR-DZ01</t>
  </si>
  <si>
    <t>U8大类03；卡号02304；资产号031022427</t>
  </si>
  <si>
    <t>031022991</t>
  </si>
  <si>
    <t>01042601230000061748</t>
  </si>
  <si>
    <t>智能下瓶斗装置</t>
  </si>
  <si>
    <t>XP2200，安装组件含下瓶斗1、智能下瓶控制系统1</t>
  </si>
  <si>
    <t>U8大类03；卡号04875；资产号031022991</t>
  </si>
  <si>
    <t>肥东制剂13#车间（A5线）自动化升级，二维码采集线</t>
  </si>
  <si>
    <t>2022-07-08</t>
  </si>
  <si>
    <t>031022990</t>
  </si>
  <si>
    <t>01042601230000061749</t>
  </si>
  <si>
    <t>U8大类03；卡号04874；资产号031022990</t>
  </si>
  <si>
    <t>肥东制剂13#车间（A4线）自动化升级，二维码采集线</t>
  </si>
  <si>
    <t>031022992</t>
  </si>
  <si>
    <t>01042601230000061751</t>
  </si>
  <si>
    <t>智能下盖斗装置</t>
  </si>
  <si>
    <t>XG1000，安装组件含下盖斗1、智能下盖控制系统1</t>
  </si>
  <si>
    <t>U8大类03；卡号04876；资产号031022992</t>
  </si>
  <si>
    <t>031022740</t>
  </si>
  <si>
    <t>01042601230000061753</t>
  </si>
  <si>
    <t>2DCM</t>
  </si>
  <si>
    <t>U8大类03；卡号03225；资产号031022740</t>
  </si>
  <si>
    <t>031022994</t>
  </si>
  <si>
    <t>01042601230000061754</t>
  </si>
  <si>
    <t>智能输箱通道装置</t>
  </si>
  <si>
    <t>RX-3800，安装组件含输箱通道1、智能输箱控制系统1</t>
  </si>
  <si>
    <t>U8大类03；卡号04878；资产号031022994</t>
  </si>
  <si>
    <t>031022993</t>
  </si>
  <si>
    <t>01042601230000061755</t>
  </si>
  <si>
    <t>U8大类03；卡号04877；资产号031022993</t>
  </si>
  <si>
    <t>031022997</t>
  </si>
  <si>
    <t>01042601230000061756</t>
  </si>
  <si>
    <t>检重剔除夹瓶装置</t>
  </si>
  <si>
    <t>WT-3000，安装组件含检重秤1、检重剔除1、夹瓶过渡装置2个（1前1后）</t>
  </si>
  <si>
    <t>U8大类03；卡号04881；资产号031022997</t>
  </si>
  <si>
    <t>031022741</t>
  </si>
  <si>
    <t>01042601230000061758</t>
  </si>
  <si>
    <t>U8大类03；卡号03226；资产号031022741</t>
  </si>
  <si>
    <t>031022739</t>
  </si>
  <si>
    <t>01042601230000061759</t>
  </si>
  <si>
    <t>DBY-40</t>
  </si>
  <si>
    <t>U8大类03；卡号03224；资产号031022739</t>
  </si>
  <si>
    <t>031400072</t>
  </si>
  <si>
    <t>01042601230000061761</t>
  </si>
  <si>
    <t>隔水式恒温培养箱</t>
  </si>
  <si>
    <t>GNP-9080</t>
  </si>
  <si>
    <t>U8大类03；卡号03230；资产号031400072</t>
  </si>
  <si>
    <t>2019-07-12</t>
  </si>
  <si>
    <t>031022996</t>
  </si>
  <si>
    <t>01042601230000061766</t>
  </si>
  <si>
    <t>U8大类03；卡号04880；资产号031022996</t>
  </si>
  <si>
    <t>031022995</t>
  </si>
  <si>
    <t>01042601230000061767</t>
  </si>
  <si>
    <t>U8大类03；卡号04879；资产号031022995</t>
  </si>
  <si>
    <t>031400073</t>
  </si>
  <si>
    <t>01042601230000061768</t>
  </si>
  <si>
    <t>种子低温储藏柜</t>
  </si>
  <si>
    <t>ZD-500FS</t>
  </si>
  <si>
    <t>U8大类03；卡号03231；资产号031400073</t>
  </si>
  <si>
    <t>031022998</t>
  </si>
  <si>
    <t>01042601230000061769</t>
  </si>
  <si>
    <t>S弯动力滚轮输送装置</t>
  </si>
  <si>
    <t>安装组件含2段弯道+1段直线滚轮、动力头3个、动力滚轮2米、S弯无障碍变轨输送装置1，304不锈钢框架</t>
  </si>
  <si>
    <t>U8大类03；卡号04882；资产号031022998</t>
  </si>
  <si>
    <t>030700284</t>
  </si>
  <si>
    <t>01042601230000061770</t>
  </si>
  <si>
    <t>65FZB-30L</t>
  </si>
  <si>
    <t>U8大类03；卡号03232；资产号030700284</t>
  </si>
  <si>
    <t>2019-07-27</t>
  </si>
  <si>
    <t>031022430</t>
  </si>
  <si>
    <t>01042601230000061771</t>
  </si>
  <si>
    <t>生产自动化-机器人二期-抓取输送机</t>
  </si>
  <si>
    <t>TR-ZQ01</t>
  </si>
  <si>
    <t>U8大类03；卡号02307；资产号031022430</t>
  </si>
  <si>
    <t>031022429</t>
  </si>
  <si>
    <t>01042601230000061772</t>
  </si>
  <si>
    <t>生产自动化-机器人二期-纸箱海绵吸盘</t>
  </si>
  <si>
    <t>TR-ZS01</t>
  </si>
  <si>
    <t>U8大类03；卡号02306；资产号031022429</t>
  </si>
  <si>
    <t>031022432</t>
  </si>
  <si>
    <t>01042601230000061773</t>
  </si>
  <si>
    <t>生产自动化-机器人二期-顶升移栽机构</t>
  </si>
  <si>
    <t>TR-DS01</t>
  </si>
  <si>
    <t>U8大类03；卡号02309；资产号031022432</t>
  </si>
  <si>
    <t>031022431</t>
  </si>
  <si>
    <t>01042601230000061774</t>
  </si>
  <si>
    <t>生产自动化-机器人二期-过渡滚筒输送机</t>
  </si>
  <si>
    <t>TR-SS01</t>
  </si>
  <si>
    <t>U8大类03；卡号02308；资产号031022431</t>
  </si>
  <si>
    <t>031022434</t>
  </si>
  <si>
    <t>01042601230000061775</t>
  </si>
  <si>
    <t>U8大类03；卡号02311；资产号031022434</t>
  </si>
  <si>
    <t>031022433</t>
  </si>
  <si>
    <t>01042601230000061776</t>
  </si>
  <si>
    <t>生产自动化-机器人二期-电器部分</t>
  </si>
  <si>
    <t>U8大类03；卡号02310；资产号031022433</t>
  </si>
  <si>
    <t>031022999</t>
  </si>
  <si>
    <t>01042601230000061777</t>
  </si>
  <si>
    <t>U8大类03；卡号04883；资产号031022999</t>
  </si>
  <si>
    <t>030700285</t>
  </si>
  <si>
    <t>01042601230000061778</t>
  </si>
  <si>
    <t>50FZB-30L</t>
  </si>
  <si>
    <t>U8大类03；卡号03233；资产号030700285</t>
  </si>
  <si>
    <t>031022435</t>
  </si>
  <si>
    <t>01042601230000061781</t>
  </si>
  <si>
    <t>U8大类03；卡号02312；资产号031022435</t>
  </si>
  <si>
    <t>031022436</t>
  </si>
  <si>
    <t>01042601230000061782</t>
  </si>
  <si>
    <t>U8大类03；卡号02313；资产号031022436</t>
  </si>
  <si>
    <t>031023000</t>
  </si>
  <si>
    <t>01042601230000061783</t>
  </si>
  <si>
    <t>C型弯道动力滚轮装置</t>
  </si>
  <si>
    <t>安装组件含C型弯道（R600）1个、DG-1动力滚轮装置1个，304不锈钢框架</t>
  </si>
  <si>
    <t>U8大类03；卡号04884；资产号031023000</t>
  </si>
  <si>
    <t>031023001</t>
  </si>
  <si>
    <t>01042601230000061784</t>
  </si>
  <si>
    <t>U8大类03；卡号04885；资产号031023001</t>
  </si>
  <si>
    <t>030700286</t>
  </si>
  <si>
    <t>01042601230000061785</t>
  </si>
  <si>
    <t>石墨换热器</t>
  </si>
  <si>
    <t>YKC40-10m2-11</t>
  </si>
  <si>
    <t>U8大类03；卡号03236；资产号030700286</t>
  </si>
  <si>
    <t>031022742</t>
  </si>
  <si>
    <t>01042601230000061786</t>
  </si>
  <si>
    <t>合格证投放机</t>
  </si>
  <si>
    <t>HGZ-1</t>
  </si>
  <si>
    <t>U8大类03；卡号03235；资产号031022742</t>
  </si>
  <si>
    <t>031022437</t>
  </si>
  <si>
    <t>01042601230000061787</t>
  </si>
  <si>
    <t>U8大类03；卡号02314；资产号031022437</t>
  </si>
  <si>
    <t>031022438</t>
  </si>
  <si>
    <t>01042601230000061790</t>
  </si>
  <si>
    <t>U8大类03；卡号02315；资产号031022438</t>
  </si>
  <si>
    <t>031800090</t>
  </si>
  <si>
    <t>01042601230000061792</t>
  </si>
  <si>
    <t>80FSB-30</t>
  </si>
  <si>
    <t>U8大类03；卡号03234；资产号031800090</t>
  </si>
  <si>
    <t>031023003</t>
  </si>
  <si>
    <t>01042601230000061793</t>
  </si>
  <si>
    <t>电控柜</t>
  </si>
  <si>
    <t>安装组件含电控柜1、走线桥架1，304不锈钢，电气安装</t>
  </si>
  <si>
    <t>U8大类03；卡号04887；资产号031023003</t>
  </si>
  <si>
    <t>031023002</t>
  </si>
  <si>
    <t>01042601230000061794</t>
  </si>
  <si>
    <t>U8大类03；卡号04886；资产号031023002</t>
  </si>
  <si>
    <t>030800213</t>
  </si>
  <si>
    <t>01042601230000061795</t>
  </si>
  <si>
    <t>悬臂吊</t>
  </si>
  <si>
    <t>2吨</t>
  </si>
  <si>
    <t>U8大类03；卡号03237；资产号030800213</t>
  </si>
  <si>
    <t>030100123</t>
  </si>
  <si>
    <t>01042601230000061796</t>
  </si>
  <si>
    <t>氨气泄露报警器</t>
  </si>
  <si>
    <t>B2000</t>
  </si>
  <si>
    <t>U8大类03；卡号03238；资产号030100123</t>
  </si>
  <si>
    <t>030800380</t>
  </si>
  <si>
    <t>01042601230000061798</t>
  </si>
  <si>
    <t>U8大类03；卡号04890；资产号030800380</t>
  </si>
  <si>
    <t>2022-07-11</t>
  </si>
  <si>
    <t>031022743</t>
  </si>
  <si>
    <t>01042601230000061799</t>
  </si>
  <si>
    <t>旋盖机模具</t>
  </si>
  <si>
    <t>FXG-2</t>
  </si>
  <si>
    <t>U8大类03；卡号03240；资产号031022743</t>
  </si>
  <si>
    <t>肥东制剂11#车间B1线</t>
  </si>
  <si>
    <t>2019-07-31</t>
  </si>
  <si>
    <t>031023004</t>
  </si>
  <si>
    <t>01042601230000061800</t>
  </si>
  <si>
    <t>二维码采集线</t>
  </si>
  <si>
    <t>JW-CX160，安装组件含华研牌工业控制计算机1套、斑马牌条码打印机1、有线扫码枪、传感器1、声光报警灯1、其余组件按金旺标准定制等</t>
  </si>
  <si>
    <t>U8大类03；卡号04888；资产号031023004</t>
  </si>
  <si>
    <t>031023005</t>
  </si>
  <si>
    <t>01042601230000061801</t>
  </si>
  <si>
    <t>U8大类03；卡号04889；资产号031023005</t>
  </si>
  <si>
    <t>032400001</t>
  </si>
  <si>
    <t>01042601230000061804</t>
  </si>
  <si>
    <t>节能型PSA制氮系统（制氮机）</t>
  </si>
  <si>
    <t>QYFD39-150</t>
  </si>
  <si>
    <t>U8大类03；卡号03239；资产号032400001</t>
  </si>
  <si>
    <t>江苏轻跃气体科技有限公司</t>
  </si>
  <si>
    <t>031022744</t>
  </si>
  <si>
    <t>01042601230000061805</t>
  </si>
  <si>
    <t>U8大类03；卡号03241；资产号031022744</t>
  </si>
  <si>
    <t>031022439</t>
  </si>
  <si>
    <t>01042601230000061806</t>
  </si>
  <si>
    <t>生产自动化-机器人二期-过渡滚筒输送机1</t>
  </si>
  <si>
    <t>TR-SS02</t>
  </si>
  <si>
    <t>U8大类03；卡号02316；资产号031022439</t>
  </si>
  <si>
    <t>031022745</t>
  </si>
  <si>
    <t>01042601230000061807</t>
  </si>
  <si>
    <t>装箱机模具</t>
  </si>
  <si>
    <t>KZ-1D</t>
  </si>
  <si>
    <t>U8大类03；卡号03242；资产号031022745</t>
  </si>
  <si>
    <t>030700446</t>
  </si>
  <si>
    <t>01042601230000061808</t>
  </si>
  <si>
    <t>U8大类03；卡号04891；资产号030700446</t>
  </si>
  <si>
    <t>032500321</t>
  </si>
  <si>
    <t>01042601230000061809</t>
  </si>
  <si>
    <t>光气破坏塔（含密封填料）</t>
  </si>
  <si>
    <t>长江，￠1400*10000，塔体厚度20MM，成套安装含7501密封填料4.5立方/台</t>
  </si>
  <si>
    <t>U8大类03；卡号04892；资产号032500321</t>
  </si>
  <si>
    <t>太仓市防腐塑料设备厂</t>
  </si>
  <si>
    <t>2022-07-13</t>
  </si>
  <si>
    <t>031400074</t>
  </si>
  <si>
    <t>01042601230000061810</t>
  </si>
  <si>
    <t>循环水真空泵</t>
  </si>
  <si>
    <t>SHB-95B</t>
  </si>
  <si>
    <t>U8大类03；卡号03243；资产号031400074</t>
  </si>
  <si>
    <t>032500322</t>
  </si>
  <si>
    <t>01042601230000061811</t>
  </si>
  <si>
    <t>U8大类03；卡号04893；资产号032500322</t>
  </si>
  <si>
    <t>031022440</t>
  </si>
  <si>
    <t>01042601230000061813</t>
  </si>
  <si>
    <t>生产自动化-机器人二期-过渡滚筒输送机2</t>
  </si>
  <si>
    <t>U8大类03；卡号02317；资产号031022440</t>
  </si>
  <si>
    <t>030100074</t>
  </si>
  <si>
    <t>01042601230000061814</t>
  </si>
  <si>
    <t>气相色谱仪1台</t>
  </si>
  <si>
    <t>Aglient7820</t>
  </si>
  <si>
    <t>U8大类03；卡号00853；资产号030100074</t>
  </si>
  <si>
    <t>2010-09-30</t>
  </si>
  <si>
    <t>030700287</t>
  </si>
  <si>
    <t>01042601230000061815</t>
  </si>
  <si>
    <t>真空泵</t>
  </si>
  <si>
    <t>WLW-200BC防爆电机15KW</t>
  </si>
  <si>
    <t>U8大类03；卡号03244；资产号030700287</t>
  </si>
  <si>
    <t>南通市威士真空设备有限公司</t>
  </si>
  <si>
    <t>032100034</t>
  </si>
  <si>
    <t>01042601230000061816</t>
  </si>
  <si>
    <t>袋包机下料粘液活塞泵</t>
  </si>
  <si>
    <t>PJ-180</t>
  </si>
  <si>
    <t>U8大类03；卡号03247；资产号032100034</t>
  </si>
  <si>
    <t>肥东制剂12#车间180#袋袋装机上（水溶肥）</t>
  </si>
  <si>
    <t>032100033</t>
  </si>
  <si>
    <t>01042601230000061817</t>
  </si>
  <si>
    <t>U8大类03；卡号03246；资产号032100033</t>
  </si>
  <si>
    <t>031022443</t>
  </si>
  <si>
    <t>01042601230000061819</t>
  </si>
  <si>
    <t>生产自动化-机器人二期-托盘库本体</t>
  </si>
  <si>
    <t>TR-BT01</t>
  </si>
  <si>
    <t>U8大类03；卡号02320；资产号031022443</t>
  </si>
  <si>
    <t>031022441</t>
  </si>
  <si>
    <t>01042601230000061820</t>
  </si>
  <si>
    <t>U8大类03；卡号02318；资产号031022441</t>
  </si>
  <si>
    <t>031022442</t>
  </si>
  <si>
    <t>01042601230000061821</t>
  </si>
  <si>
    <t>U8大类03；卡号02319；资产号031022442</t>
  </si>
  <si>
    <t>031022444</t>
  </si>
  <si>
    <t>01042601230000061822</t>
  </si>
  <si>
    <t>生产自动化-机器人二期-空托盘链条输送机1</t>
  </si>
  <si>
    <t>TR-LT02</t>
  </si>
  <si>
    <t>U8大类03；卡号02321；资产号031022444</t>
  </si>
  <si>
    <t>030800214</t>
  </si>
  <si>
    <t>01042601230000061823</t>
  </si>
  <si>
    <t>WLW-100BC电机防爆</t>
  </si>
  <si>
    <t>U8大类03；卡号03245；资产号030800214</t>
  </si>
  <si>
    <t>032100035</t>
  </si>
  <si>
    <t>01042601230000061824</t>
  </si>
  <si>
    <t>U8大类03；卡号03248；资产号032100035</t>
  </si>
  <si>
    <t>032100036</t>
  </si>
  <si>
    <t>01042601230000061825</t>
  </si>
  <si>
    <t>U8大类03；卡号03249；资产号032100036</t>
  </si>
  <si>
    <t>030700288</t>
  </si>
  <si>
    <t>01042601230000061826</t>
  </si>
  <si>
    <t>平板式刮刀辅助拉袋自动下卸料离心机（2205）</t>
  </si>
  <si>
    <t>U8大类03；卡号03250；资产号030700288</t>
  </si>
  <si>
    <t>031023008</t>
  </si>
  <si>
    <t>01042601230000061827</t>
  </si>
  <si>
    <t>全自动袋装机（双出+双联袋）</t>
  </si>
  <si>
    <t>DJZ-180，1套，组件含取袋计数装置1、伺服牵袋装置1、活塞下料装置2，输送带2米，气动菱形易撕口，双出袋功能</t>
  </si>
  <si>
    <t>U8大类03；卡号04897；资产号031023008</t>
  </si>
  <si>
    <t>2022-08-10</t>
  </si>
  <si>
    <t>031023006</t>
  </si>
  <si>
    <t>01042601230000061828</t>
  </si>
  <si>
    <t>工业冷气机</t>
  </si>
  <si>
    <t>SAC-45</t>
  </si>
  <si>
    <t>U8大类03；卡号04895；资产号031023006</t>
  </si>
  <si>
    <t>肥东制剂15#粉剂车间</t>
  </si>
  <si>
    <t>无锡冬夏机电有限公司</t>
  </si>
  <si>
    <t>2022-07-25</t>
  </si>
  <si>
    <t>031023007</t>
  </si>
  <si>
    <t>01042601230000061829</t>
  </si>
  <si>
    <t>U8大类03；卡号04896；资产号031023007</t>
  </si>
  <si>
    <t>031022445</t>
  </si>
  <si>
    <t>01042601230000061830</t>
  </si>
  <si>
    <t>生产自动化-机器人二期-空托盘链条输送机2</t>
  </si>
  <si>
    <t>U8大类03；卡号02322；资产号031022445</t>
  </si>
  <si>
    <t>031022447</t>
  </si>
  <si>
    <t>01042601230000061831</t>
  </si>
  <si>
    <t>生产自动化-机器人二期-码垛输送机</t>
  </si>
  <si>
    <t>TR-MD01</t>
  </si>
  <si>
    <t>U8大类03；卡号02324；资产号031022447</t>
  </si>
  <si>
    <t>031022446</t>
  </si>
  <si>
    <t>01042601230000061832</t>
  </si>
  <si>
    <t>生产自动化-机器人二期-空托盘移栽输送机</t>
  </si>
  <si>
    <t>TR-XZ02</t>
  </si>
  <si>
    <t>U8大类03；卡号02323；资产号031022446</t>
  </si>
  <si>
    <t>031800091</t>
  </si>
  <si>
    <t>01042601230000061836</t>
  </si>
  <si>
    <t>CLF-273-304</t>
  </si>
  <si>
    <t>U8大类03；卡号03251；资产号031800091</t>
  </si>
  <si>
    <t>031023009</t>
  </si>
  <si>
    <t>01042601230000061837</t>
  </si>
  <si>
    <t>地磅秤（U型）</t>
  </si>
  <si>
    <t>2T，U型</t>
  </si>
  <si>
    <t>U8大类03；卡号04898；资产号031023009</t>
  </si>
  <si>
    <t>合肥天和电子衡器设备有限公司</t>
  </si>
  <si>
    <t>031022448</t>
  </si>
  <si>
    <t>01042601230000061841</t>
  </si>
  <si>
    <t>U8大类03；卡号02325；资产号031022448</t>
  </si>
  <si>
    <t>030200175</t>
  </si>
  <si>
    <t>01042601230000061842</t>
  </si>
  <si>
    <t>QJBO85/8-260/3-740/S</t>
  </si>
  <si>
    <t>U8大类03；卡号03252；资产号030200175</t>
  </si>
  <si>
    <t>030200176</t>
  </si>
  <si>
    <t>01042601230000061843</t>
  </si>
  <si>
    <t>U8大类03；卡号03253；资产号030200176</t>
  </si>
  <si>
    <t>032500323</t>
  </si>
  <si>
    <t>01042601230000061844</t>
  </si>
  <si>
    <t>不锈钢料仓</t>
  </si>
  <si>
    <t>定制加工，上罐下锥，罐体1000*1200MM，椎体1000*200*高400MM，另含DN200蝶阀</t>
  </si>
  <si>
    <t>U8大类03；卡号04902；资产号032500323</t>
  </si>
  <si>
    <t>2022-08-23</t>
  </si>
  <si>
    <t>032400060</t>
  </si>
  <si>
    <t>01042601230000061845</t>
  </si>
  <si>
    <t>氮气储气罐（50立方）</t>
  </si>
  <si>
    <t>DN3000*12，50立方</t>
  </si>
  <si>
    <t>U8大类03；卡号04901；资产号032400060</t>
  </si>
  <si>
    <t>合肥星火锅炉有限公司</t>
  </si>
  <si>
    <t>031022449</t>
  </si>
  <si>
    <t>01042601230000061846</t>
  </si>
  <si>
    <t>U8大类03；卡号02326；资产号031022449</t>
  </si>
  <si>
    <t>030200178</t>
  </si>
  <si>
    <t>01042601230000061848</t>
  </si>
  <si>
    <t>U8大类03；卡号03255；资产号030200178</t>
  </si>
  <si>
    <t>030200177</t>
  </si>
  <si>
    <t>01042601230000061849</t>
  </si>
  <si>
    <t>U8大类03；卡号03254；资产号030200177</t>
  </si>
  <si>
    <t>032500324</t>
  </si>
  <si>
    <t>01042601230000061850</t>
  </si>
  <si>
    <t>F472-5A-15KW，2P，右旋90度，防爆电机</t>
  </si>
  <si>
    <t>U8大类03；卡号04903；资产号032500324</t>
  </si>
  <si>
    <t>2022-08-25</t>
  </si>
  <si>
    <t>031022450</t>
  </si>
  <si>
    <t>01042601230000061851</t>
  </si>
  <si>
    <t>生产自动化-机器人二期-叉车输送机</t>
  </si>
  <si>
    <t>TR-CQ01</t>
  </si>
  <si>
    <t>U8大类03；卡号02327；资产号031022450</t>
  </si>
  <si>
    <t>032100037</t>
  </si>
  <si>
    <t>01042601230000061852</t>
  </si>
  <si>
    <t>XHR-133</t>
  </si>
  <si>
    <t>U8大类03；卡号03256；资产号032100037</t>
  </si>
  <si>
    <t>肥东制剂肥料车间</t>
  </si>
  <si>
    <t>031022451</t>
  </si>
  <si>
    <t>01042601230000061853</t>
  </si>
  <si>
    <t>U8大类03；卡号02328；资产号031022451</t>
  </si>
  <si>
    <t>032500325</t>
  </si>
  <si>
    <t>01042601230000061856</t>
  </si>
  <si>
    <t>U8大类03；卡号04904；资产号032500325</t>
  </si>
  <si>
    <t>U8大类03；卡号03258；资产号031022746</t>
  </si>
  <si>
    <t>032100038</t>
  </si>
  <si>
    <t>01042601230000061858</t>
  </si>
  <si>
    <t>U8大类03；卡号03257；资产号032100038</t>
  </si>
  <si>
    <t>031022528</t>
  </si>
  <si>
    <t>01042601230000061859</t>
  </si>
  <si>
    <t>生产自动化-机器人二期-电器设备</t>
  </si>
  <si>
    <t>PLC</t>
  </si>
  <si>
    <t>U8大类03；卡号02425；资产号031022528</t>
  </si>
  <si>
    <t>032500326</t>
  </si>
  <si>
    <t>01042601230000061860</t>
  </si>
  <si>
    <t>FRP472-5A-11KW，右旋90度，防爆电机</t>
  </si>
  <si>
    <t>U8大类03；卡号04905；资产号032500326</t>
  </si>
  <si>
    <t>031023010</t>
  </si>
  <si>
    <t>01042601230000061861</t>
  </si>
  <si>
    <t>低位螺杆上料机</t>
  </si>
  <si>
    <t>USL-00L，材质304不锈钢，上料电机2.2KW</t>
  </si>
  <si>
    <t>U8大类03；卡号04906；资产号031023010</t>
  </si>
  <si>
    <t>031023011</t>
  </si>
  <si>
    <t>01042601230000061862</t>
  </si>
  <si>
    <t>智能化高粘度灌装机</t>
  </si>
  <si>
    <t>CCG500-16TJ，定制，组件含称重反馈系统1、SP2-83输送带1.5米、S弯变轨装置1、0.55KW动力头1</t>
  </si>
  <si>
    <t>U8大类03；卡号04907；资产号031023011</t>
  </si>
  <si>
    <t>031022322</t>
  </si>
  <si>
    <t>01042601230000061865</t>
  </si>
  <si>
    <t>CPD20-HA2</t>
  </si>
  <si>
    <t>U8大类03；卡号02050；资产号031022322</t>
  </si>
  <si>
    <t>2017-02-23</t>
  </si>
  <si>
    <t>031400010</t>
  </si>
  <si>
    <t>01042601230000061869</t>
  </si>
  <si>
    <t>BZY全自动表面（液面）张力仪</t>
  </si>
  <si>
    <t>BZY-2</t>
  </si>
  <si>
    <t>U8大类03；卡号00868；资产号031400010</t>
  </si>
  <si>
    <t>030200067</t>
  </si>
  <si>
    <t>01042601230000061875</t>
  </si>
  <si>
    <t>合成污水管笼制作及安装</t>
  </si>
  <si>
    <t>U8大类03；卡号02053；资产号030200067</t>
  </si>
  <si>
    <t>2017-02-24</t>
  </si>
  <si>
    <t>031022323</t>
  </si>
  <si>
    <t>01042601230000061876</t>
  </si>
  <si>
    <t>U8大类03；卡号02051；资产号031022323</t>
  </si>
  <si>
    <t>030200068</t>
  </si>
  <si>
    <t>01042601230000061877</t>
  </si>
  <si>
    <t>计量泵</t>
  </si>
  <si>
    <t>YAMD04120</t>
  </si>
  <si>
    <t>U8大类03；卡号02055；资产号030200068</t>
  </si>
  <si>
    <t>肥东分厂污水处理站</t>
  </si>
  <si>
    <t>031022324</t>
  </si>
  <si>
    <t>01042601230000061878</t>
  </si>
  <si>
    <t>大风量W型活性碳过滤器</t>
  </si>
  <si>
    <t>ZTW-15000</t>
  </si>
  <si>
    <t>U8大类03；卡号02052；资产号031022324</t>
  </si>
  <si>
    <t>肥东分厂危险品仓库</t>
  </si>
  <si>
    <t>030200179</t>
  </si>
  <si>
    <t>01042601230000061880</t>
  </si>
  <si>
    <t>FSR125L</t>
  </si>
  <si>
    <t>U8大类03；卡号03261；资产号030200179</t>
  </si>
  <si>
    <t>章丘丰源机械有限公司</t>
  </si>
  <si>
    <t>2019-08-30</t>
  </si>
  <si>
    <t>031022747</t>
  </si>
  <si>
    <t>01042601230000061881</t>
  </si>
  <si>
    <t>前移式叉车</t>
  </si>
  <si>
    <t>CQD20A-45S</t>
  </si>
  <si>
    <t>U8大类03；卡号03262；资产号031022747</t>
  </si>
  <si>
    <t>安徽宇锋仓储设备有限公司</t>
  </si>
  <si>
    <t>030200069</t>
  </si>
  <si>
    <t>01042601230000061882</t>
  </si>
  <si>
    <t>在线PH/T分析仪</t>
  </si>
  <si>
    <t>U8大类03；卡号02056；资产号030200069</t>
  </si>
  <si>
    <t>2017-02-28</t>
  </si>
  <si>
    <t>032400007</t>
  </si>
  <si>
    <t>01042601230000061883</t>
  </si>
  <si>
    <t>活性炭箱</t>
  </si>
  <si>
    <t>800*600*1350</t>
  </si>
  <si>
    <t>U8大类03；卡号03268；资产号032400007</t>
  </si>
  <si>
    <t>030700289</t>
  </si>
  <si>
    <t>01042601230000061884</t>
  </si>
  <si>
    <t>WLW-200BC</t>
  </si>
  <si>
    <t>U8大类03；卡号03270；资产号030700289</t>
  </si>
  <si>
    <t>2019-08-31</t>
  </si>
  <si>
    <t>032400004</t>
  </si>
  <si>
    <t>01042601230000061885</t>
  </si>
  <si>
    <t>U8大类03；卡号03265；资产号032400004</t>
  </si>
  <si>
    <t>030200070</t>
  </si>
  <si>
    <t>01042601230000061886</t>
  </si>
  <si>
    <t>U8大类03；卡号02057；资产号030200070</t>
  </si>
  <si>
    <t>030800215</t>
  </si>
  <si>
    <t>01042601230000061888</t>
  </si>
  <si>
    <t>合成釜减速机护罩</t>
  </si>
  <si>
    <t>项</t>
  </si>
  <si>
    <t>U8大类03；卡号03269；资产号030800215</t>
  </si>
  <si>
    <t>肥东合成分厂各种釜</t>
  </si>
  <si>
    <t>032400006</t>
  </si>
  <si>
    <t>01042601230000061889</t>
  </si>
  <si>
    <t>U8大类03；卡号03267；资产号032400006</t>
  </si>
  <si>
    <t>031022325</t>
  </si>
  <si>
    <t>01042601230000061892</t>
  </si>
  <si>
    <t>XJY-630B</t>
  </si>
  <si>
    <t>U8大类03；卡号02058；资产号031022325</t>
  </si>
  <si>
    <t>肥东分厂制剂车间</t>
  </si>
  <si>
    <t>031023013</t>
  </si>
  <si>
    <t>01042601230000061893</t>
  </si>
  <si>
    <t>HB2T-12米</t>
  </si>
  <si>
    <t>U8大类03；卡号04915；资产号031023013</t>
  </si>
  <si>
    <t>2022-09-16</t>
  </si>
  <si>
    <t>032400005</t>
  </si>
  <si>
    <t>01042601230000061895</t>
  </si>
  <si>
    <t>U8大类03；卡号03266；资产号032400005</t>
  </si>
  <si>
    <t>032400003</t>
  </si>
  <si>
    <t>01042601230000061896</t>
  </si>
  <si>
    <t>U8大类03；卡号03264；资产号032400003</t>
  </si>
  <si>
    <t>030200071</t>
  </si>
  <si>
    <t>01042601230000061898</t>
  </si>
  <si>
    <t>45KW变频器</t>
  </si>
  <si>
    <t>ACS510-01-088A-4ABB</t>
  </si>
  <si>
    <t>U8大类03；卡号02063；资产号030200071</t>
  </si>
  <si>
    <t>2017-03-13</t>
  </si>
  <si>
    <t>030700221</t>
  </si>
  <si>
    <t>01042601230000061899</t>
  </si>
  <si>
    <t>U8大类03；卡号02062；资产号030700221</t>
  </si>
  <si>
    <t>031900008</t>
  </si>
  <si>
    <t>01042601230000061900</t>
  </si>
  <si>
    <t>防爆动力配电箱</t>
  </si>
  <si>
    <t>BXD-T型</t>
  </si>
  <si>
    <t>U8大类03；卡号02064；资产号031900008</t>
  </si>
  <si>
    <t>肥东分厂气流粉碎车间</t>
  </si>
  <si>
    <t>031023012</t>
  </si>
  <si>
    <t>01042601230000061904</t>
  </si>
  <si>
    <t>空气储罐</t>
  </si>
  <si>
    <t>5立方，DN=1800，厚度δ=10MM，材质Q345R</t>
  </si>
  <si>
    <t>U8大类03；卡号04914；资产号031023012</t>
  </si>
  <si>
    <t>031023014</t>
  </si>
  <si>
    <t>01042601230000061905</t>
  </si>
  <si>
    <t>颗粒剂灌装机（双头自称重）</t>
  </si>
  <si>
    <t>KL-2B，组件含环保密封罩、称重传感器、3米输送带、下料料杯等，颗粒提升斗式上料机</t>
  </si>
  <si>
    <t>U8大类03；卡号04920；资产号031023014</t>
  </si>
  <si>
    <t>常州市金坛晨光轻工机械有限公司</t>
  </si>
  <si>
    <t>030700447</t>
  </si>
  <si>
    <t>01042601230000061907</t>
  </si>
  <si>
    <t>烛式过滤器</t>
  </si>
  <si>
    <t>NJLD-ZS-1000-304</t>
  </si>
  <si>
    <t>U8大类03；卡号04921；资产号030700447</t>
  </si>
  <si>
    <t>2022-10-12</t>
  </si>
  <si>
    <t>030700290</t>
  </si>
  <si>
    <t>01042601230000061908</t>
  </si>
  <si>
    <t>WLW-100BC</t>
  </si>
  <si>
    <t>U8大类03；卡号03271；资产号030700290</t>
  </si>
  <si>
    <t>031900009</t>
  </si>
  <si>
    <t>01042601230000061909</t>
  </si>
  <si>
    <t>U8大类03；卡号02065；资产号031900009</t>
  </si>
  <si>
    <t>030700291</t>
  </si>
  <si>
    <t>01042601230000061910</t>
  </si>
  <si>
    <t>U8大类03；卡号03272；资产号030700291</t>
  </si>
  <si>
    <t>030300018</t>
  </si>
  <si>
    <t>01042601230000061919</t>
  </si>
  <si>
    <t>旋转闪蒸干燥机一台</t>
  </si>
  <si>
    <t>XSG-600</t>
  </si>
  <si>
    <t>U8大类03；卡号00893；资产号030300018</t>
  </si>
  <si>
    <t>031022327</t>
  </si>
  <si>
    <t>01042601230000061922</t>
  </si>
  <si>
    <t>F10000L</t>
  </si>
  <si>
    <t>U8大类03；卡号02066；资产号031022327</t>
  </si>
  <si>
    <t>肥东制剂剂型车间</t>
  </si>
  <si>
    <t>030800216</t>
  </si>
  <si>
    <t>01042601230000061923</t>
  </si>
  <si>
    <t>肥东合成一车间（烟嘧磺磺）自动化控制系统</t>
  </si>
  <si>
    <t>U8大类03；卡号03280；资产号030800216</t>
  </si>
  <si>
    <t>中控技术股份有限公司</t>
  </si>
  <si>
    <t>2019-09-23</t>
  </si>
  <si>
    <t>031400075</t>
  </si>
  <si>
    <t>01042601230000061924</t>
  </si>
  <si>
    <t>悬臂式电动搅拌机</t>
  </si>
  <si>
    <t>RW20 digital package</t>
  </si>
  <si>
    <t>U8大类03；卡号03278；资产号031400075</t>
  </si>
  <si>
    <t>2019-09-16</t>
  </si>
  <si>
    <t>032500327</t>
  </si>
  <si>
    <t>01042601230000061925</t>
  </si>
  <si>
    <t>搪玻璃立闭式贮罐</t>
  </si>
  <si>
    <t>F2000L，立闭式</t>
  </si>
  <si>
    <t>U8大类03；卡号04922；资产号032500327</t>
  </si>
  <si>
    <t>031400076</t>
  </si>
  <si>
    <t>01042601230000061927</t>
  </si>
  <si>
    <t>包衣机</t>
  </si>
  <si>
    <t>BY-200/荸荠式（带简易喷液）</t>
  </si>
  <si>
    <t>U8大类03；卡号03279；资产号031400076</t>
  </si>
  <si>
    <t>032500328</t>
  </si>
  <si>
    <t>01042601230000061928</t>
  </si>
  <si>
    <t>U8大类03；卡号04923；资产号032500328</t>
  </si>
  <si>
    <t>2022-10-20</t>
  </si>
  <si>
    <t>031022328</t>
  </si>
  <si>
    <t>01042601230000061929</t>
  </si>
  <si>
    <t>U8大类03；卡号02067；资产号031022328</t>
  </si>
  <si>
    <t>032500330</t>
  </si>
  <si>
    <t>01042601230000061930</t>
  </si>
  <si>
    <t>垂直4430型，组件含上料外管1/内管1/料箱1/4KW防爆电机等，内部材质304不锈钢</t>
  </si>
  <si>
    <t>U8大类03；卡号04925；资产号032500330</t>
  </si>
  <si>
    <t>张家港市辉远机械有限公司</t>
  </si>
  <si>
    <t>032500329</t>
  </si>
  <si>
    <t>01042601230000061931</t>
  </si>
  <si>
    <t>U8大类03；卡号04924；资产号032500329</t>
  </si>
  <si>
    <t>032500331</t>
  </si>
  <si>
    <t>01042601230000061932</t>
  </si>
  <si>
    <t>辅助推料机</t>
  </si>
  <si>
    <t>1000型</t>
  </si>
  <si>
    <t>U8大类03；卡号04926；资产号032500331</t>
  </si>
  <si>
    <t>031023015</t>
  </si>
  <si>
    <t>01042601230000061934</t>
  </si>
  <si>
    <t>U8大类03；卡号04927；资产号031023015</t>
  </si>
  <si>
    <t>石家庄华安机电设备有限公司</t>
  </si>
  <si>
    <t>2022-10-25</t>
  </si>
  <si>
    <t>031022329</t>
  </si>
  <si>
    <t>01042601230000061936</t>
  </si>
  <si>
    <t>DBY-65YB4/3KW</t>
  </si>
  <si>
    <t>U8大类03；卡号02069；资产号031022329</t>
  </si>
  <si>
    <t>肥东制剂水剂车间</t>
  </si>
  <si>
    <t>2017-03-31</t>
  </si>
  <si>
    <t>031022331</t>
  </si>
  <si>
    <t>01042601230000061937</t>
  </si>
  <si>
    <t>U8大类03；卡号02071；资产号031022331</t>
  </si>
  <si>
    <t>031023016</t>
  </si>
  <si>
    <t>01042601230000061938</t>
  </si>
  <si>
    <t>U8大类03；卡号04928；资产号031023016</t>
  </si>
  <si>
    <t>032500332</t>
  </si>
  <si>
    <t>01042601230000061939</t>
  </si>
  <si>
    <t>风量10000 M3/h，箱体钢板3MM，防腐处理，内置495块蜂窝炭</t>
  </si>
  <si>
    <t>U8大类03；卡号04930；资产号032500332</t>
  </si>
  <si>
    <t>2022-10-28</t>
  </si>
  <si>
    <t>031022330</t>
  </si>
  <si>
    <t>01042601230000061940</t>
  </si>
  <si>
    <t>U8大类03；卡号02070；资产号031022330</t>
  </si>
  <si>
    <t>030700448</t>
  </si>
  <si>
    <t>01042601230000061942</t>
  </si>
  <si>
    <t>F472-3.6A-2.2KW，右旋90度，防爆电机</t>
  </si>
  <si>
    <t>U8大类03；卡号04931；资产号030700448</t>
  </si>
  <si>
    <t>2022-11-23</t>
  </si>
  <si>
    <t>031022332</t>
  </si>
  <si>
    <t>01042601230000061943</t>
  </si>
  <si>
    <t>U8大类03；卡号02072；资产号031022332</t>
  </si>
  <si>
    <t>031022334</t>
  </si>
  <si>
    <t>01042601230000061946</t>
  </si>
  <si>
    <t>DBY-40YB4/1.5KW</t>
  </si>
  <si>
    <t>U8大类03；卡号02074；资产号031022334</t>
  </si>
  <si>
    <t>031022336</t>
  </si>
  <si>
    <t>01042601230000061947</t>
  </si>
  <si>
    <t>热水管道泵</t>
  </si>
  <si>
    <t>IRG50-160YB2/4KW</t>
  </si>
  <si>
    <t>U8大类03；卡号02076；资产号031022336</t>
  </si>
  <si>
    <t>030100144</t>
  </si>
  <si>
    <t>01042601230000061948</t>
  </si>
  <si>
    <t>全自动凯氏定氮仪</t>
  </si>
  <si>
    <t>型号:K9860，品牌:海能，肥料分析检测仪器</t>
  </si>
  <si>
    <t>U8大类03；卡号04933；资产号030100144</t>
  </si>
  <si>
    <t>2022-11-25</t>
  </si>
  <si>
    <t>030100143</t>
  </si>
  <si>
    <t>01042601230000061949</t>
  </si>
  <si>
    <t>等离子体发射光谱仪</t>
  </si>
  <si>
    <t>型号:Prodigy 7，品牌:美国利曼，肥料分析检测仪器</t>
  </si>
  <si>
    <t>U8大类03；卡号04932；资产号030100143</t>
  </si>
  <si>
    <t>031800093</t>
  </si>
  <si>
    <t>01042601230000061950</t>
  </si>
  <si>
    <t>U8大类03；卡号03283；资产号031800093</t>
  </si>
  <si>
    <t>2019-09-30</t>
  </si>
  <si>
    <t>031022337</t>
  </si>
  <si>
    <t>01042601230000061952</t>
  </si>
  <si>
    <t>氟塑料磁力泵</t>
  </si>
  <si>
    <t>GQB80-65-160FYB2/11KW</t>
  </si>
  <si>
    <t>U8大类03；卡号02077；资产号031022337</t>
  </si>
  <si>
    <t>肥东制剂油悬剂车间</t>
  </si>
  <si>
    <t>030200263</t>
  </si>
  <si>
    <t>01042601230000061954</t>
  </si>
  <si>
    <t>HDSR125B，变频防爆电机4P-22KW</t>
  </si>
  <si>
    <t>U8大类03；卡号04936；资产号030200263</t>
  </si>
  <si>
    <t>山东华东风机有限公司</t>
  </si>
  <si>
    <t>2022-12-15</t>
  </si>
  <si>
    <t>031023017</t>
  </si>
  <si>
    <t>01042601230000061955</t>
  </si>
  <si>
    <t>不锈钢输送皮带机</t>
  </si>
  <si>
    <t>长3000mm*宽300mm*高500mm</t>
  </si>
  <si>
    <t>U8大类03；卡号04935；资产号031023017</t>
  </si>
  <si>
    <t>安徽纳赫智能科技有限公司</t>
  </si>
  <si>
    <t>032500333</t>
  </si>
  <si>
    <t>01042601230000061956</t>
  </si>
  <si>
    <t>U8大类03；卡号04937；资产号032500333</t>
  </si>
  <si>
    <t>2022-12-16</t>
  </si>
  <si>
    <t>031022338</t>
  </si>
  <si>
    <t>01042601230000061957</t>
  </si>
  <si>
    <t>U8大类03；卡号02078；资产号031022338</t>
  </si>
  <si>
    <t>032500334</t>
  </si>
  <si>
    <t>01042601230000061958</t>
  </si>
  <si>
    <t>U8大类03；卡号04938；资产号032500334</t>
  </si>
  <si>
    <t>030700292</t>
  </si>
  <si>
    <t>01042601230000061959</t>
  </si>
  <si>
    <t>闪蒸加料器</t>
  </si>
  <si>
    <t>U8大类03；卡号03281；资产号030700292</t>
  </si>
  <si>
    <t>合成分厂二车间（精喹）</t>
  </si>
  <si>
    <t>031800092</t>
  </si>
  <si>
    <t>01042601230000061960</t>
  </si>
  <si>
    <t>U8大类03；卡号03282；资产号031800092</t>
  </si>
  <si>
    <t>031022339</t>
  </si>
  <si>
    <t>01042601230000061961</t>
  </si>
  <si>
    <t>U8大类03；卡号02079；资产号031022339</t>
  </si>
  <si>
    <t>030200180</t>
  </si>
  <si>
    <t>01042601230000061965</t>
  </si>
  <si>
    <t>台达变频器</t>
  </si>
  <si>
    <t>45KW，含中文面板</t>
  </si>
  <si>
    <t>U8大类03；卡号03285；资产号030200180</t>
  </si>
  <si>
    <t>031022748</t>
  </si>
  <si>
    <t>01042601230000061966</t>
  </si>
  <si>
    <t>电子台称</t>
  </si>
  <si>
    <t>1.2*1.4</t>
  </si>
  <si>
    <t>U8大类03；卡号03284；资产号031022748</t>
  </si>
  <si>
    <t>合肥标普仪表器材有限公司</t>
  </si>
  <si>
    <t>031700054</t>
  </si>
  <si>
    <t>01042601230000061967</t>
  </si>
  <si>
    <t>666120-344C/DN25</t>
  </si>
  <si>
    <t>U8大类03；卡号03287；资产号031700054</t>
  </si>
  <si>
    <t>肥东微胶囊车间</t>
  </si>
  <si>
    <t>030700449</t>
  </si>
  <si>
    <t>01042601230000061968</t>
  </si>
  <si>
    <t>IMD50-32-160F，4KW 防爆电机</t>
  </si>
  <si>
    <t>U8大类03；卡号04939；资产号030700449</t>
  </si>
  <si>
    <t>030800217</t>
  </si>
  <si>
    <t>01042601230000061969</t>
  </si>
  <si>
    <t>磁性液位计49台</t>
  </si>
  <si>
    <t>49台</t>
  </si>
  <si>
    <t>U8大类03；卡号03289；资产号030800217</t>
  </si>
  <si>
    <t>肥东合成精喹车间（及磺隆 污水 苯磺隆等计109台分）</t>
  </si>
  <si>
    <t>031700053</t>
  </si>
  <si>
    <t>01042601230000061970</t>
  </si>
  <si>
    <t>U8大类03；卡号03286；资产号031700053</t>
  </si>
  <si>
    <t>030700293</t>
  </si>
  <si>
    <t>01042601230000061971</t>
  </si>
  <si>
    <t>磁性液位计48台</t>
  </si>
  <si>
    <t>48台</t>
  </si>
  <si>
    <t>U8大类03；卡号03288；资产号030700293</t>
  </si>
  <si>
    <t>030700450</t>
  </si>
  <si>
    <t>01042601230000061972</t>
  </si>
  <si>
    <t>U8大类03；卡号04940；资产号030700450</t>
  </si>
  <si>
    <t>031400012</t>
  </si>
  <si>
    <t>01042601230000061973</t>
  </si>
  <si>
    <t>不锈钢料筒（0.5L）2个</t>
  </si>
  <si>
    <t>SFJ-400</t>
  </si>
  <si>
    <t>U8大类03；卡号00903；资产号031400012</t>
  </si>
  <si>
    <t>031400011</t>
  </si>
  <si>
    <t>01042601230000061974</t>
  </si>
  <si>
    <t>变频调速搅拌砂磨分散多用机2台</t>
  </si>
  <si>
    <t>U8大类03；卡号00902；资产号031400011</t>
  </si>
  <si>
    <t>030700451</t>
  </si>
  <si>
    <t>01042601230000061976</t>
  </si>
  <si>
    <t>U8大类03；卡号04941；资产号030700451</t>
  </si>
  <si>
    <t>030200181</t>
  </si>
  <si>
    <t>01042601230000061977</t>
  </si>
  <si>
    <t>磁性液位计12台</t>
  </si>
  <si>
    <t>12台</t>
  </si>
  <si>
    <t>U8大类03；卡号03290；资产号030200181</t>
  </si>
  <si>
    <t>030700452</t>
  </si>
  <si>
    <t>01042601230000061978</t>
  </si>
  <si>
    <t>U8大类03；卡号04942；资产号030700452</t>
  </si>
  <si>
    <t>031022340</t>
  </si>
  <si>
    <t>01042601230000061979</t>
  </si>
  <si>
    <t>U8大类03；卡号02080；资产号031022340</t>
  </si>
  <si>
    <t>031022342</t>
  </si>
  <si>
    <t>01042601230000061980</t>
  </si>
  <si>
    <t>离心泵</t>
  </si>
  <si>
    <t>IS80-65-1607.5kw</t>
  </si>
  <si>
    <t>U8大类03；卡号02082；资产号031022342</t>
  </si>
  <si>
    <t>031022341</t>
  </si>
  <si>
    <t>01042601230000061981</t>
  </si>
  <si>
    <t>U8大类03；卡号02081；资产号031022341</t>
  </si>
  <si>
    <t>030700453</t>
  </si>
  <si>
    <t>01042601230000061982</t>
  </si>
  <si>
    <t>U8大类03；卡号04943；资产号030700453</t>
  </si>
  <si>
    <t>030500068</t>
  </si>
  <si>
    <t>01042601230000061983</t>
  </si>
  <si>
    <t>箱式变压器（630KVA）</t>
  </si>
  <si>
    <t>ZGS11-Z-630KVA</t>
  </si>
  <si>
    <t>U8大类03；卡号04944；资产号030500068</t>
  </si>
  <si>
    <t>肥东制剂14#车间门口</t>
  </si>
  <si>
    <t>安徽海盟电气科技有限公司</t>
  </si>
  <si>
    <t>2022-12-19</t>
  </si>
  <si>
    <t>032500335</t>
  </si>
  <si>
    <t>01042601230000061984</t>
  </si>
  <si>
    <t>U8大类03；卡号04945；资产号032500335</t>
  </si>
  <si>
    <t>江苏扬阳化工设备制造有限公司</t>
  </si>
  <si>
    <t>2022-12-26</t>
  </si>
  <si>
    <t>032400061</t>
  </si>
  <si>
    <t>01042601230000061985</t>
  </si>
  <si>
    <t>防爆暂存柜（集装箱）</t>
  </si>
  <si>
    <t>MHFBJZX，3240*2540*2650mm集装箱箱体，钢板满焊，含防爆通风系统/照明系统/报警系统/泄爆系统/灭火装置 等</t>
  </si>
  <si>
    <t>U8大类03；卡号04946；资产号032400061</t>
  </si>
  <si>
    <t>肥东合成危险品库</t>
  </si>
  <si>
    <t>安徽铭航防爆科技有限公司</t>
  </si>
  <si>
    <t>032400016</t>
  </si>
  <si>
    <t>01042601230000061986</t>
  </si>
  <si>
    <t>消防储水罐</t>
  </si>
  <si>
    <t>10500*10000球形盖碳钢</t>
  </si>
  <si>
    <t>U8大类03；卡号03752；资产号032400016</t>
  </si>
  <si>
    <t>2019-10-01</t>
  </si>
  <si>
    <t>030200072</t>
  </si>
  <si>
    <t>01042601230000061988</t>
  </si>
  <si>
    <t>电磁流量剂</t>
  </si>
  <si>
    <t>LDS-65</t>
  </si>
  <si>
    <t>U8大类03；卡号02083；资产号030200072</t>
  </si>
  <si>
    <t>安徽天康（集团）股份有限公司</t>
  </si>
  <si>
    <t>031022343</t>
  </si>
  <si>
    <t>01042601230000061989</t>
  </si>
  <si>
    <t>X40 32I</t>
  </si>
  <si>
    <t>U8大类03；卡号02084；资产号031022343</t>
  </si>
  <si>
    <t>032400017</t>
  </si>
  <si>
    <t>01042601230000061990</t>
  </si>
  <si>
    <t>U8大类03；卡号03753；资产号032400017</t>
  </si>
  <si>
    <t>031022749</t>
  </si>
  <si>
    <t>01042601230000061991</t>
  </si>
  <si>
    <t>二楼储瓶仓--13#车间A2线改造设备</t>
  </si>
  <si>
    <t>SP-C（含分瓶器）</t>
  </si>
  <si>
    <t>U8大类03；卡号03294；资产号031022749</t>
  </si>
  <si>
    <t>2019-10-28</t>
  </si>
  <si>
    <t>031022750</t>
  </si>
  <si>
    <t>01042601230000061992</t>
  </si>
  <si>
    <t>落箱通道--13#车间A2线改造设备</t>
  </si>
  <si>
    <t>SSFJ-N-X</t>
  </si>
  <si>
    <t>U8大类03；卡号03295；资产号031022750</t>
  </si>
  <si>
    <t>031022751</t>
  </si>
  <si>
    <t>01042601230000061997</t>
  </si>
  <si>
    <t>在线检重（瓶）--13#车间A2线改造设备</t>
  </si>
  <si>
    <t>JZC-P-30ZT</t>
  </si>
  <si>
    <t>U8大类03；卡号03296；资产号031022751</t>
  </si>
  <si>
    <t>031022346</t>
  </si>
  <si>
    <t>01042601230000061999</t>
  </si>
  <si>
    <t>全自动封口机</t>
  </si>
  <si>
    <t>LB-4000</t>
  </si>
  <si>
    <t>U8大类03；卡号02087；资产号031022346</t>
  </si>
  <si>
    <t>031022344</t>
  </si>
  <si>
    <t>01042601230000062000</t>
  </si>
  <si>
    <t>U8大类03；卡号02085；资产号031022344</t>
  </si>
  <si>
    <t>031022752</t>
  </si>
  <si>
    <t>01042601230000062001</t>
  </si>
  <si>
    <t>在线检重（箱）--13#车间A2线改造设备</t>
  </si>
  <si>
    <t>XJ-30</t>
  </si>
  <si>
    <t>U8大类03；卡号03297；资产号031022752</t>
  </si>
  <si>
    <t>031022753</t>
  </si>
  <si>
    <t>01042601230000062002</t>
  </si>
  <si>
    <t>夹持装置-13#车间A2线改造设备</t>
  </si>
  <si>
    <t>JC-01</t>
  </si>
  <si>
    <t>U8大类03；卡号03298；资产号031022753</t>
  </si>
  <si>
    <t>031022348</t>
  </si>
  <si>
    <t>01042601230000062003</t>
  </si>
  <si>
    <t>U8大类03；卡号02089；资产号031022348</t>
  </si>
  <si>
    <t>031022347</t>
  </si>
  <si>
    <t>01042601230000062004</t>
  </si>
  <si>
    <t>U8大类03；卡号02088；资产号031022347</t>
  </si>
  <si>
    <t>030800382</t>
  </si>
  <si>
    <t>01042601230000062005</t>
  </si>
  <si>
    <t>搪玻璃开式储罐</t>
  </si>
  <si>
    <t>K5000L，搪瓷储罐</t>
  </si>
  <si>
    <t>U8大类03；卡号04950；资产号030800382</t>
  </si>
  <si>
    <t>2023-01-30</t>
  </si>
  <si>
    <t>030800381</t>
  </si>
  <si>
    <t>01042601230000062006</t>
  </si>
  <si>
    <t>K6300L，搪瓷反应釜</t>
  </si>
  <si>
    <t>U8大类03；卡号04949；资产号030800381</t>
  </si>
  <si>
    <t>030800383</t>
  </si>
  <si>
    <t>01042601230000062007</t>
  </si>
  <si>
    <t>U8大类03；卡号04951；资产号030800383</t>
  </si>
  <si>
    <t>031022754</t>
  </si>
  <si>
    <t>01042601230000062010</t>
  </si>
  <si>
    <t>U8大类03；卡号03299；资产号031022754</t>
  </si>
  <si>
    <t>031022755</t>
  </si>
  <si>
    <t>01042601230000062011</t>
  </si>
  <si>
    <t>输送滚筒-13#车间A2线改造设备</t>
  </si>
  <si>
    <t>GSS-470</t>
  </si>
  <si>
    <t>U8大类03；卡号03300；资产号031022755</t>
  </si>
  <si>
    <t>030800384</t>
  </si>
  <si>
    <t>01042601230000062012</t>
  </si>
  <si>
    <t>U8大类03；卡号04952；资产号030800384</t>
  </si>
  <si>
    <t>030100094</t>
  </si>
  <si>
    <t>01042601230000062013</t>
  </si>
  <si>
    <t>16位自动进样器(配7820A气相色谱仪)</t>
  </si>
  <si>
    <t>配7820A气相色谱仪用</t>
  </si>
  <si>
    <t>U8大类03；卡号02091；资产号030100094</t>
  </si>
  <si>
    <t>2017-04-07</t>
  </si>
  <si>
    <t>030100093</t>
  </si>
  <si>
    <t>01042601230000062014</t>
  </si>
  <si>
    <t>气相色谱仪(7820A)</t>
  </si>
  <si>
    <t>7820A</t>
  </si>
  <si>
    <t>U8大类03；卡号02090；资产号030100093</t>
  </si>
  <si>
    <t>030100096</t>
  </si>
  <si>
    <t>01042601230000062015</t>
  </si>
  <si>
    <t>打印机1108(色谱仪A7820配套用)</t>
  </si>
  <si>
    <t>1108</t>
  </si>
  <si>
    <t>U8大类03；卡号02093；资产号030100096</t>
  </si>
  <si>
    <t>030100095</t>
  </si>
  <si>
    <t>01042601230000062016</t>
  </si>
  <si>
    <t>电脑(启天4650)-色谱仪配置</t>
  </si>
  <si>
    <t>启天M4650</t>
  </si>
  <si>
    <t>U8大类03；卡号02092；资产号030100095</t>
  </si>
  <si>
    <t>031400031</t>
  </si>
  <si>
    <t>01042601230000062017</t>
  </si>
  <si>
    <t>一体式螺杆空压机</t>
  </si>
  <si>
    <t>DM-7SAT</t>
  </si>
  <si>
    <t>U8大类03；卡号02094；资产号031400031</t>
  </si>
  <si>
    <t>肥东分厂研发中心</t>
  </si>
  <si>
    <t>德蒙（上海）压缩机械有限公司</t>
  </si>
  <si>
    <t>031000174</t>
  </si>
  <si>
    <t>01042601230000062019</t>
  </si>
  <si>
    <t>罐装机配件1套</t>
  </si>
  <si>
    <t>U8大类03；卡号00909；资产号031000174</t>
  </si>
  <si>
    <t>032400062</t>
  </si>
  <si>
    <t>01042601230000062022</t>
  </si>
  <si>
    <t>半固定式消防泡沫灭火器罐</t>
  </si>
  <si>
    <t>PY8/500L，6%抗溶泡沫，半固定式，可移动，消防设备</t>
  </si>
  <si>
    <t>U8大类03；卡号04953；资产号032400062</t>
  </si>
  <si>
    <t>肥东合成新罐区，（综合办负责管理）</t>
  </si>
  <si>
    <t>合肥羽石安全科技有限公司</t>
  </si>
  <si>
    <t>2023-02-08</t>
  </si>
  <si>
    <t>031022760</t>
  </si>
  <si>
    <t>01042601230000062023</t>
  </si>
  <si>
    <t>储盖仓-13#车间A2线改造设备</t>
  </si>
  <si>
    <t>SGJ-C分盖器</t>
  </si>
  <si>
    <t>U8大类03；卡号03305；资产号031022760</t>
  </si>
  <si>
    <t>031022761</t>
  </si>
  <si>
    <t>01042601230000062024</t>
  </si>
  <si>
    <t>标签检测装置-13#车间A2线改造设备</t>
  </si>
  <si>
    <t>U8大类03；卡号03306；资产号031022761</t>
  </si>
  <si>
    <t>031022757</t>
  </si>
  <si>
    <t>01042601230000062025</t>
  </si>
  <si>
    <t>整线联动控制-13#车间A2线改造设备</t>
  </si>
  <si>
    <t>U8大类03；卡号03302；资产号031022757</t>
  </si>
  <si>
    <t>031022758</t>
  </si>
  <si>
    <t>01042601230000062026</t>
  </si>
  <si>
    <t>变频动力头-13#车间A2线改造设备</t>
  </si>
  <si>
    <t>U8大类03；卡号03303；资产号031022758</t>
  </si>
  <si>
    <t>032400064</t>
  </si>
  <si>
    <t>01042601230000062027</t>
  </si>
  <si>
    <t>新标单级立式消防泵</t>
  </si>
  <si>
    <t>XBD7.0/10G-KYL-15KW，防爆，管道栓泵</t>
  </si>
  <si>
    <t>U8大类03；卡号04955；资产号032400064</t>
  </si>
  <si>
    <t>031022759</t>
  </si>
  <si>
    <t>01042601230000062028</t>
  </si>
  <si>
    <t>U8大类03；卡号03304；资产号031022759</t>
  </si>
  <si>
    <t>032400063</t>
  </si>
  <si>
    <t>01042601230000062029</t>
  </si>
  <si>
    <t>U8大类03；卡号04954；资产号032400063</t>
  </si>
  <si>
    <t>030200182</t>
  </si>
  <si>
    <t>01042601230000062030</t>
  </si>
  <si>
    <t>旋风除雾塔</t>
  </si>
  <si>
    <t>1200*6500MM</t>
  </si>
  <si>
    <t>U8大类03；卡号03307；资产号030200182</t>
  </si>
  <si>
    <t>2019-10-29</t>
  </si>
  <si>
    <t>031022350</t>
  </si>
  <si>
    <t>01042601230000062033</t>
  </si>
  <si>
    <t>多米诺A+系列喷码机</t>
  </si>
  <si>
    <t>A200+</t>
  </si>
  <si>
    <t>U8大类03；卡号02096；资产号031022350</t>
  </si>
  <si>
    <t>肥东制剂分厂车间</t>
  </si>
  <si>
    <t>多米诺标识科技有限公司</t>
  </si>
  <si>
    <t>2017-04-20</t>
  </si>
  <si>
    <t>031022349</t>
  </si>
  <si>
    <t>01042601230000062034</t>
  </si>
  <si>
    <t>U8大类03；卡号02095；资产号031022349</t>
  </si>
  <si>
    <t>031022756</t>
  </si>
  <si>
    <t>01042601230000062035</t>
  </si>
  <si>
    <t>U8大类03；卡号03301；资产号031022756</t>
  </si>
  <si>
    <t>032200337</t>
  </si>
  <si>
    <t>01042601230000062039</t>
  </si>
  <si>
    <t>1000*6300MM</t>
  </si>
  <si>
    <t>U8大类03；卡号03311；资产号032200337</t>
  </si>
  <si>
    <t>2019-10-30</t>
  </si>
  <si>
    <t>032600178</t>
  </si>
  <si>
    <t>01042601230000062040</t>
  </si>
  <si>
    <t>碳化硅换热器</t>
  </si>
  <si>
    <t>5.63平方，HE250V-14/64-A5.63-2000T</t>
  </si>
  <si>
    <t>U8大类03；卡号04959；资产号032600178</t>
  </si>
  <si>
    <t>无锡英罗唯森科技有限公司</t>
  </si>
  <si>
    <t>2023-02-27</t>
  </si>
  <si>
    <t>030200264</t>
  </si>
  <si>
    <t>01042601230000062041</t>
  </si>
  <si>
    <t>激光全焊接板式换热器</t>
  </si>
  <si>
    <t>HZH22，20平方，板片材质316，口径DN100</t>
  </si>
  <si>
    <t>U8大类03；卡号04956；资产号030200264</t>
  </si>
  <si>
    <t>上海霍茨环保设备有限公司</t>
  </si>
  <si>
    <t>2023-02-10</t>
  </si>
  <si>
    <t>031022351</t>
  </si>
  <si>
    <t>01042601230000062044</t>
  </si>
  <si>
    <t>U8大类03；卡号02097；资产号031022351</t>
  </si>
  <si>
    <t>031022352</t>
  </si>
  <si>
    <t>01042601230000062045</t>
  </si>
  <si>
    <t>U8大类03；卡号02098；资产号031022352</t>
  </si>
  <si>
    <t>032200338</t>
  </si>
  <si>
    <t>01042601230000062046</t>
  </si>
  <si>
    <t>U8大类03；卡号03312；资产号032200338</t>
  </si>
  <si>
    <t>030700454</t>
  </si>
  <si>
    <t>01042601230000062047</t>
  </si>
  <si>
    <t>XHR-159</t>
  </si>
  <si>
    <t>U8大类03；卡号04962；资产号030700454</t>
  </si>
  <si>
    <t>2023-03-06</t>
  </si>
  <si>
    <t>031400032</t>
  </si>
  <si>
    <t>01042601230000062048</t>
  </si>
  <si>
    <t>智能人工气候培养箱（光照培养箱）</t>
  </si>
  <si>
    <t>RGL-P500A</t>
  </si>
  <si>
    <t>U8大类03；卡号02099；资产号031400032</t>
  </si>
  <si>
    <t>032200340</t>
  </si>
  <si>
    <t>01042601230000062049</t>
  </si>
  <si>
    <t>U8大类03；卡号03314；资产号032200340</t>
  </si>
  <si>
    <t>030700294</t>
  </si>
  <si>
    <t>01042601230000062050</t>
  </si>
  <si>
    <t>U8大类03；卡号03315；资产号030700294</t>
  </si>
  <si>
    <t>032200342</t>
  </si>
  <si>
    <t>01042601230000062051</t>
  </si>
  <si>
    <t>F2000L</t>
  </si>
  <si>
    <t>U8大类03；卡号03318；资产号032200342</t>
  </si>
  <si>
    <t>032200344</t>
  </si>
  <si>
    <t>01042601230000062052</t>
  </si>
  <si>
    <t>11KW</t>
  </si>
  <si>
    <t>U8大类03；卡号03320；资产号032200344</t>
  </si>
  <si>
    <t>032600180</t>
  </si>
  <si>
    <t>01042601230000062054</t>
  </si>
  <si>
    <t>U8大类03；卡号04965；资产号032600180</t>
  </si>
  <si>
    <t>2023-03-20</t>
  </si>
  <si>
    <t>031400033</t>
  </si>
  <si>
    <t>01042601230000062056</t>
  </si>
  <si>
    <t>U8大类03；卡号02100；资产号031400033</t>
  </si>
  <si>
    <t>032200343</t>
  </si>
  <si>
    <t>01042601230000062058</t>
  </si>
  <si>
    <t>U8大类03；卡号03319；资产号032200343</t>
  </si>
  <si>
    <t>030700455</t>
  </si>
  <si>
    <t>01042601230000062059</t>
  </si>
  <si>
    <t>不锈钢缓冲罐</t>
  </si>
  <si>
    <t>200L，DN500*800*6，材质304</t>
  </si>
  <si>
    <t>U8大类03；卡号04963；资产号030700455</t>
  </si>
  <si>
    <t>031400034</t>
  </si>
  <si>
    <t>01042601230000062060</t>
  </si>
  <si>
    <t>U8大类03；卡号02101；资产号031400034</t>
  </si>
  <si>
    <t>030800220</t>
  </si>
  <si>
    <t>01042601230000062062</t>
  </si>
  <si>
    <t>磁性液位计</t>
  </si>
  <si>
    <t>UHZ-59/C3700-NO.666-DN25</t>
  </si>
  <si>
    <t>U8大类03；卡号03323；资产号030800220</t>
  </si>
  <si>
    <t>肥东合成一车间（烟嘧）</t>
  </si>
  <si>
    <t>032600179</t>
  </si>
  <si>
    <t>01042601230000062063</t>
  </si>
  <si>
    <t>防爆电子秤</t>
  </si>
  <si>
    <t>TSC-60/100FBZ，60KG，台面30*40CM，材质304不锈钢</t>
  </si>
  <si>
    <t>U8大类03；卡号04964；资产号032600179</t>
  </si>
  <si>
    <t>030800218</t>
  </si>
  <si>
    <t>01042601230000062064</t>
  </si>
  <si>
    <t>UHZ-59/C3600-NO.666-DN25</t>
  </si>
  <si>
    <t>U8大类03；卡号03321；资产号030800218</t>
  </si>
  <si>
    <t>030800219</t>
  </si>
  <si>
    <t>01042601230000062065</t>
  </si>
  <si>
    <t>U8大类03；卡号03322；资产号030800219</t>
  </si>
  <si>
    <t>032600181</t>
  </si>
  <si>
    <t>01042601230000062068</t>
  </si>
  <si>
    <t>U8大类03；卡号04966；资产号032600181</t>
  </si>
  <si>
    <t>031023018</t>
  </si>
  <si>
    <t>01042601230000062069</t>
  </si>
  <si>
    <t>间歇式高剪切乳化机</t>
  </si>
  <si>
    <t>HIJ120</t>
  </si>
  <si>
    <t>U8大类03；卡号04967；资产号031023018</t>
  </si>
  <si>
    <t>合肥华运机械制造有限公司</t>
  </si>
  <si>
    <t>2023-03-21</t>
  </si>
  <si>
    <t>030800385</t>
  </si>
  <si>
    <t>01042601230000062070</t>
  </si>
  <si>
    <t>K5000L</t>
  </si>
  <si>
    <t>U8大类03；卡号04968；资产号030800385</t>
  </si>
  <si>
    <t>2023-03-27</t>
  </si>
  <si>
    <t>030800386</t>
  </si>
  <si>
    <t>01042601230000062071</t>
  </si>
  <si>
    <t>U8大类03；卡号04969；资产号030800386</t>
  </si>
  <si>
    <t>030800221</t>
  </si>
  <si>
    <t>01042601230000062072</t>
  </si>
  <si>
    <t>U8大类03；卡号03324；资产号030800221</t>
  </si>
  <si>
    <t>030800387</t>
  </si>
  <si>
    <t>01042601230000062073</t>
  </si>
  <si>
    <t>U8大类03；卡号04970；资产号030800387</t>
  </si>
  <si>
    <t>031900011</t>
  </si>
  <si>
    <t>01042601230000062074</t>
  </si>
  <si>
    <t>气流自动吸料装置--肥东分厂</t>
  </si>
  <si>
    <t>成套装置</t>
  </si>
  <si>
    <t>U8大类03；卡号02103；资产号031900011</t>
  </si>
  <si>
    <t>苏州金远胜智能装备股份有限公司</t>
  </si>
  <si>
    <t>031900010</t>
  </si>
  <si>
    <t>01042601230000062075</t>
  </si>
  <si>
    <t>U8大类03；卡号02102；资产号031900010</t>
  </si>
  <si>
    <t>031022353</t>
  </si>
  <si>
    <t>01042601230000062076</t>
  </si>
  <si>
    <t>鹤管</t>
  </si>
  <si>
    <t>AL2503</t>
  </si>
  <si>
    <t>U8大类03；卡号02104；资产号031022353</t>
  </si>
  <si>
    <t>山东恒丰机械有限公司</t>
  </si>
  <si>
    <t>030800388</t>
  </si>
  <si>
    <t>01042601230000062078</t>
  </si>
  <si>
    <t>U8大类03；卡号04971；资产号030800388</t>
  </si>
  <si>
    <t>031022354</t>
  </si>
  <si>
    <t>01042601230000062079</t>
  </si>
  <si>
    <t>U8大类03；卡号02105；资产号031022354</t>
  </si>
  <si>
    <t>030800389</t>
  </si>
  <si>
    <t>01042601230000062081</t>
  </si>
  <si>
    <t>U8大类03；卡号04972；资产号030800389</t>
  </si>
  <si>
    <t>031900012</t>
  </si>
  <si>
    <t>01042601230000062084</t>
  </si>
  <si>
    <t>电梯（气流粉剂车间货梯）</t>
  </si>
  <si>
    <t>MEF/2000/0.5</t>
  </si>
  <si>
    <t>U8大类03；卡号02107；资产号031900012</t>
  </si>
  <si>
    <t>肥东气流粉剂车间</t>
  </si>
  <si>
    <t>2017-04-27</t>
  </si>
  <si>
    <t>031400035</t>
  </si>
  <si>
    <t>01042601230000062085</t>
  </si>
  <si>
    <t>浊度仪</t>
  </si>
  <si>
    <t>哈希2100Q</t>
  </si>
  <si>
    <t>U8大类03；卡号02106；资产号031400035</t>
  </si>
  <si>
    <t>2017-04-21</t>
  </si>
  <si>
    <t>030800222</t>
  </si>
  <si>
    <t>01042601230000062086</t>
  </si>
  <si>
    <t>UHZ-59/C31000-NO.666-DN25</t>
  </si>
  <si>
    <t>U8大类03；卡号03325；资产号030800222</t>
  </si>
  <si>
    <t>032200345</t>
  </si>
  <si>
    <t>01042601230000062087</t>
  </si>
  <si>
    <t>磁翻板液位计</t>
  </si>
  <si>
    <t>UHZ-ZYCB815LB25B20-600</t>
  </si>
  <si>
    <t>U8大类03；卡号03327；资产号032200345</t>
  </si>
  <si>
    <t>032200346</t>
  </si>
  <si>
    <t>01042601230000062088</t>
  </si>
  <si>
    <t>U8大类03；卡号03328；资产号032200346</t>
  </si>
  <si>
    <t>031000175</t>
  </si>
  <si>
    <t>01042601230000062092</t>
  </si>
  <si>
    <t>热转印打印机</t>
  </si>
  <si>
    <t>X40间歇式</t>
  </si>
  <si>
    <t>U8大类03；卡号00932；资产号031000175</t>
  </si>
  <si>
    <t>032200347</t>
  </si>
  <si>
    <t>01042601230000062094</t>
  </si>
  <si>
    <t>U8大类03；卡号03329；资产号032200347</t>
  </si>
  <si>
    <t>030800223</t>
  </si>
  <si>
    <t>01042601230000062095</t>
  </si>
  <si>
    <t>UHZ-59/C31750-NO.666-DN25</t>
  </si>
  <si>
    <t>U8大类03；卡号03326；资产号030800223</t>
  </si>
  <si>
    <t>030800391</t>
  </si>
  <si>
    <t>01042601230000062096</t>
  </si>
  <si>
    <t>储料仓</t>
  </si>
  <si>
    <t>PLD1400NF附9-0，逸盛/316组件，离心机储料仓，壁厚4mm</t>
  </si>
  <si>
    <t>U8大类03；卡号04976；资产号030800391</t>
  </si>
  <si>
    <t>031900013</t>
  </si>
  <si>
    <t>01042601230000062097</t>
  </si>
  <si>
    <t>U8大类03；卡号02108；资产号031900013</t>
  </si>
  <si>
    <t>031800036</t>
  </si>
  <si>
    <t>01042601230000062098</t>
  </si>
  <si>
    <t>电梯（种衣剂车间货梯）</t>
  </si>
  <si>
    <t>MEF3000/0.5</t>
  </si>
  <si>
    <t>U8大类03；卡号02110；资产号031800036</t>
  </si>
  <si>
    <t>031900014</t>
  </si>
  <si>
    <t>01042601230000062099</t>
  </si>
  <si>
    <t>U8大类03；卡号02109；资产号031900014</t>
  </si>
  <si>
    <t>030800390</t>
  </si>
  <si>
    <t>01042601230000062100</t>
  </si>
  <si>
    <t>U8大类03；卡号04975；资产号030800390</t>
  </si>
  <si>
    <t>032200350</t>
  </si>
  <si>
    <t>01042601230000062101</t>
  </si>
  <si>
    <t>浮球液位变送器</t>
  </si>
  <si>
    <t>ZYFQ-1200F-65-1200</t>
  </si>
  <si>
    <t>U8大类03；卡号03332；资产号032200350</t>
  </si>
  <si>
    <t>032200348</t>
  </si>
  <si>
    <t>01042601230000062102</t>
  </si>
  <si>
    <t>U8大类03；卡号03330；资产号032200348</t>
  </si>
  <si>
    <t>032200349</t>
  </si>
  <si>
    <t>01042601230000062103</t>
  </si>
  <si>
    <t>UHZ-ZYCB815F25B2R10-2500</t>
  </si>
  <si>
    <t>U8大类03；卡号03331；资产号032200349</t>
  </si>
  <si>
    <t>032200351</t>
  </si>
  <si>
    <t>01042601230000062104</t>
  </si>
  <si>
    <t>U8大类03；卡号03333；资产号032200351</t>
  </si>
  <si>
    <t>030800392</t>
  </si>
  <si>
    <t>01042601230000062107</t>
  </si>
  <si>
    <t>聚丙烯PP储罐</t>
  </si>
  <si>
    <t>1000*1500mm</t>
  </si>
  <si>
    <t>U8大类03；卡号04979；资产号030800392</t>
  </si>
  <si>
    <t>徐州鑫源环保设备有限公司</t>
  </si>
  <si>
    <t>2023-04-14</t>
  </si>
  <si>
    <t>030500021</t>
  </si>
  <si>
    <t>01042601230000062108</t>
  </si>
  <si>
    <t>低压开关柜MNS</t>
  </si>
  <si>
    <t>MNS</t>
  </si>
  <si>
    <t>U8大类03；卡号02111；资产号030500021</t>
  </si>
  <si>
    <t>肥东制剂粉剂车间</t>
  </si>
  <si>
    <t>2017-05-18</t>
  </si>
  <si>
    <t>031023019</t>
  </si>
  <si>
    <t>01042601230000062111</t>
  </si>
  <si>
    <t>DJZ-180B，主材质304不锈钢，包含（伺服下料装置2、双出袋/双联袋功能1、伺服牵袋装置1、取袋计数装置1）</t>
  </si>
  <si>
    <t>U8大类03；卡号04980；资产号031023019</t>
  </si>
  <si>
    <t>032200352</t>
  </si>
  <si>
    <t>01042601230000062113</t>
  </si>
  <si>
    <t>U8大类03；卡号03334；资产号032200352</t>
  </si>
  <si>
    <t>031023020</t>
  </si>
  <si>
    <t>01042601230000062114</t>
  </si>
  <si>
    <t>DJZ-180B，主材质304不锈钢，包含（粉体下料头2、伺服下料装置1、双出袋/双联袋功能1、伺服牵袋装置1、取袋计数装置1）</t>
  </si>
  <si>
    <t>U8大类03；卡号04981；资产号031023020</t>
  </si>
  <si>
    <t>030500023</t>
  </si>
  <si>
    <t>01042601230000062116</t>
  </si>
  <si>
    <t>U8大类03；卡号02113；资产号030500023</t>
  </si>
  <si>
    <t>030500022</t>
  </si>
  <si>
    <t>01042601230000062117</t>
  </si>
  <si>
    <t>U8大类03；卡号02112；资产号030500022</t>
  </si>
  <si>
    <t>031023021</t>
  </si>
  <si>
    <t>01042601230000062119</t>
  </si>
  <si>
    <t>U8大类03；卡号04982；资产号031023021</t>
  </si>
  <si>
    <t>030500024</t>
  </si>
  <si>
    <t>01042601230000062122</t>
  </si>
  <si>
    <t>U8大类03；卡号02114；资产号030500024</t>
  </si>
  <si>
    <t>030500025</t>
  </si>
  <si>
    <t>01042601230000062123</t>
  </si>
  <si>
    <t>U8大类03；卡号02115；资产号030500025</t>
  </si>
  <si>
    <t>030500026</t>
  </si>
  <si>
    <t>01042601230000062124</t>
  </si>
  <si>
    <t>U8大类03；卡号02116；资产号030500026</t>
  </si>
  <si>
    <t>030100146</t>
  </si>
  <si>
    <t>01042601230000062125</t>
  </si>
  <si>
    <t>便携式浊度仪</t>
  </si>
  <si>
    <t>U8大类03；卡号04985；资产号030100146</t>
  </si>
  <si>
    <t>2023-04-17</t>
  </si>
  <si>
    <t>030100145</t>
  </si>
  <si>
    <t>01042601230000062126</t>
  </si>
  <si>
    <t>液相色谱仪LC1100（官方翻新）</t>
  </si>
  <si>
    <t>安捷伦 LC-1100，官方翻新机</t>
  </si>
  <si>
    <t>U8大类03；卡号04984；资产号030100145</t>
  </si>
  <si>
    <t>031023022</t>
  </si>
  <si>
    <t>01042601230000062127</t>
  </si>
  <si>
    <t>斗式上料机</t>
  </si>
  <si>
    <t>USL-00D，一拖二斗式颗粒上料机</t>
  </si>
  <si>
    <t>U8大类03；卡号04983；资产号031023022</t>
  </si>
  <si>
    <t>032200354</t>
  </si>
  <si>
    <t>01042601230000062128</t>
  </si>
  <si>
    <t>U8大类03；卡号03337；资产号032200354</t>
  </si>
  <si>
    <t>032400010</t>
  </si>
  <si>
    <t>01042601230000062129</t>
  </si>
  <si>
    <t>物联网主机</t>
  </si>
  <si>
    <t>AY-0408-GK</t>
  </si>
  <si>
    <t>U8大类03；卡号03405；资产号032400010</t>
  </si>
  <si>
    <t>2019-10-31</t>
  </si>
  <si>
    <t>032400011</t>
  </si>
  <si>
    <t>01042601230000062130</t>
  </si>
  <si>
    <t>防火墙含VPN及定制主板</t>
  </si>
  <si>
    <t>华为USG6507定制</t>
  </si>
  <si>
    <t>U8大类03；卡号03406；资产号032400011</t>
  </si>
  <si>
    <t>030500027</t>
  </si>
  <si>
    <t>01042601230000062131</t>
  </si>
  <si>
    <t>U8大类03；卡号02117；资产号030500027</t>
  </si>
  <si>
    <t>030700456</t>
  </si>
  <si>
    <t>01042601230000062132</t>
  </si>
  <si>
    <t>FRP472-5A-7.5KW，右旋90度，防爆电机</t>
  </si>
  <si>
    <t>U8大类03；卡号04987；资产号030700456</t>
  </si>
  <si>
    <t>030200186</t>
  </si>
  <si>
    <t>01042601230000062133</t>
  </si>
  <si>
    <t>台达55KW CP2000</t>
  </si>
  <si>
    <t>U8大类03；卡号03335；资产号030200186</t>
  </si>
  <si>
    <t>合肥大华自控成套设备有限责任公司</t>
  </si>
  <si>
    <t>U8大类03；卡号04988；资产号032500336</t>
  </si>
  <si>
    <t>032200353</t>
  </si>
  <si>
    <t>01042601230000062135</t>
  </si>
  <si>
    <t>U8大类03；卡号03336；资产号032200353</t>
  </si>
  <si>
    <t>030100147</t>
  </si>
  <si>
    <t>01042601230000062136</t>
  </si>
  <si>
    <t>U8大类03；卡号04986；资产号030100147</t>
  </si>
  <si>
    <t>030700457</t>
  </si>
  <si>
    <t>01042601230000062137</t>
  </si>
  <si>
    <t>1套定制设备（含投料仓1储料仓1、0.75KW引风机1 过滤1 反吹系统1 气动振动器2 下料口 等组件），金属制品</t>
  </si>
  <si>
    <t>U8大类03；卡号04989；资产号030700457</t>
  </si>
  <si>
    <t>031023023</t>
  </si>
  <si>
    <t>01042601230000062139</t>
  </si>
  <si>
    <t>造粒机</t>
  </si>
  <si>
    <t>CSSE-140A</t>
  </si>
  <si>
    <t>U8大类03；卡号04990；资产号031023023</t>
  </si>
  <si>
    <t>江阴市昌盛药化机械有限公司</t>
  </si>
  <si>
    <t>2023-04-25</t>
  </si>
  <si>
    <t>032400012</t>
  </si>
  <si>
    <t>01042601230000062142</t>
  </si>
  <si>
    <t>交换机</t>
  </si>
  <si>
    <t>24口千兆</t>
  </si>
  <si>
    <t>U8大类03；卡号03407；资产号032400012</t>
  </si>
  <si>
    <t>030200073</t>
  </si>
  <si>
    <t>01042601230000062143</t>
  </si>
  <si>
    <t>65ZW25-32-5.5</t>
  </si>
  <si>
    <t>U8大类03；卡号02120；资产号030200073</t>
  </si>
  <si>
    <t>030500029</t>
  </si>
  <si>
    <t>01042601230000062144</t>
  </si>
  <si>
    <t>U8大类03；卡号02119；资产号030500029</t>
  </si>
  <si>
    <t>030200075</t>
  </si>
  <si>
    <t>01042601230000062146</t>
  </si>
  <si>
    <t>U8大类03；卡号02122；资产号030200075</t>
  </si>
  <si>
    <t>031900098</t>
  </si>
  <si>
    <t>01042601230000062147</t>
  </si>
  <si>
    <t>烟嘧磺隆颗粒剂成套装置--罗茨风机</t>
  </si>
  <si>
    <t>U8大类03；卡号03339；资产号031900098</t>
  </si>
  <si>
    <t>肥东分厂可湿粉颗粒剂车间</t>
  </si>
  <si>
    <t>2019-11-07</t>
  </si>
  <si>
    <t>030200074</t>
  </si>
  <si>
    <t>01042601230000062149</t>
  </si>
  <si>
    <t>U8大类03；卡号02121；资产号030200074</t>
  </si>
  <si>
    <t>031900097</t>
  </si>
  <si>
    <t>01042601230000062150</t>
  </si>
  <si>
    <t>烟嘧磺隆颗粒剂成套装置--负压上料机</t>
  </si>
  <si>
    <t>U8大类03；卡号03338；资产号031900097</t>
  </si>
  <si>
    <t>031023024</t>
  </si>
  <si>
    <t>01042601230000062151</t>
  </si>
  <si>
    <t>FKCB-83.3，功率3KW，防爆电机</t>
  </si>
  <si>
    <t>U8大类03；卡号04992；资产号031023024</t>
  </si>
  <si>
    <t>032400013</t>
  </si>
  <si>
    <t>01042601230000062152</t>
  </si>
  <si>
    <t>网闸</t>
  </si>
  <si>
    <t>SEESIS3600 GD1000-HJ31P</t>
  </si>
  <si>
    <t>U8大类03；卡号03408；资产号032400013</t>
  </si>
  <si>
    <t>030500028</t>
  </si>
  <si>
    <t>01042601230000062153</t>
  </si>
  <si>
    <t>U8大类03；卡号02118；资产号030500028</t>
  </si>
  <si>
    <t>031023025</t>
  </si>
  <si>
    <t>01042601230000062154</t>
  </si>
  <si>
    <t>X40-32MM，马肯依玛士</t>
  </si>
  <si>
    <t>U8大类03；卡号04993；资产号031023025</t>
  </si>
  <si>
    <t>上海晟崟智能科技有限公司</t>
  </si>
  <si>
    <t>2023-05-10</t>
  </si>
  <si>
    <t>031023026</t>
  </si>
  <si>
    <t>01042601230000062155</t>
  </si>
  <si>
    <t>U8大类03；卡号04994；资产号031023026</t>
  </si>
  <si>
    <t>031900099</t>
  </si>
  <si>
    <t>01042601230000062156</t>
  </si>
  <si>
    <t>烟嘧磺隆颗粒剂成套装置--料仓</t>
  </si>
  <si>
    <t>U8大类03；卡号03340；资产号031900099</t>
  </si>
  <si>
    <t>030800047</t>
  </si>
  <si>
    <t>01042601230000062157</t>
  </si>
  <si>
    <t>U8大类03；卡号00946；资产号030800047</t>
  </si>
  <si>
    <t>031023027</t>
  </si>
  <si>
    <t>01042601230000062160</t>
  </si>
  <si>
    <t>威利W660，含支架</t>
  </si>
  <si>
    <t>U8大类03；卡号04995；资产号031023027</t>
  </si>
  <si>
    <t>2023-05-25</t>
  </si>
  <si>
    <t>031800039</t>
  </si>
  <si>
    <t>01042601230000062162</t>
  </si>
  <si>
    <t>自动灌装线（灌装机和旋盖机）</t>
  </si>
  <si>
    <t>20-100ml</t>
  </si>
  <si>
    <t>U8大类03；卡号02127；资产号031800039</t>
  </si>
  <si>
    <t>2017-05-19</t>
  </si>
  <si>
    <t>030200076</t>
  </si>
  <si>
    <t>01042601230000062163</t>
  </si>
  <si>
    <t>U8大类03；卡号02123；资产号030200076</t>
  </si>
  <si>
    <t>031800040</t>
  </si>
  <si>
    <t>01042601230000062164</t>
  </si>
  <si>
    <t>U8大类03；卡号02128；资产号031800040</t>
  </si>
  <si>
    <t>031900100</t>
  </si>
  <si>
    <t>01042601230000062165</t>
  </si>
  <si>
    <t>烟嘧磺隆颗粒剂成套装置--犁刀混合机</t>
  </si>
  <si>
    <t>LDH-1000L</t>
  </si>
  <si>
    <t>U8大类03；卡号03341；资产号031900100</t>
  </si>
  <si>
    <t>031023028</t>
  </si>
  <si>
    <t>01042601230000062166</t>
  </si>
  <si>
    <t>U8大类03；卡号04996；资产号031023028</t>
  </si>
  <si>
    <t>031900101</t>
  </si>
  <si>
    <t>01042601230000062167</t>
  </si>
  <si>
    <t>烟嘧磺隆颗粒剂成套装置--液料筒</t>
  </si>
  <si>
    <t>100L</t>
  </si>
  <si>
    <t>U8大类03；卡号03342；资产号031900101</t>
  </si>
  <si>
    <t>030400028</t>
  </si>
  <si>
    <t>01042601230000062168</t>
  </si>
  <si>
    <t>蒸发冷一体机（蒸发冷凝器440及水箱）</t>
  </si>
  <si>
    <t>YZFICW230 6立方水箱</t>
  </si>
  <si>
    <t>U8大类03；卡号02124；资产号030400028</t>
  </si>
  <si>
    <t>031000176</t>
  </si>
  <si>
    <t>01042601230000062169</t>
  </si>
  <si>
    <t>砂磨分散搅拌多用机</t>
  </si>
  <si>
    <t>U8大类03；卡号00950；资产号031000176</t>
  </si>
  <si>
    <t>031900105</t>
  </si>
  <si>
    <t>01042601230000062170</t>
  </si>
  <si>
    <t>烟嘧磺隆颗粒剂成套装置--盛料定量分配器</t>
  </si>
  <si>
    <t>FP-1000L</t>
  </si>
  <si>
    <t>U8大类03；卡号03345；资产号031900105</t>
  </si>
  <si>
    <t>031900106</t>
  </si>
  <si>
    <t>01042601230000062171</t>
  </si>
  <si>
    <t>烟嘧磺隆颗粒剂成套装置--旋转造粒机</t>
  </si>
  <si>
    <t>U8大类03；卡号03346；资产号031900106</t>
  </si>
  <si>
    <t>031900102</t>
  </si>
  <si>
    <t>01042601230000062172</t>
  </si>
  <si>
    <t>烟嘧磺隆颗粒剂成套装置--脉冲布袋除尘器</t>
  </si>
  <si>
    <t>U8大类03；卡号03343；资产号031900102</t>
  </si>
  <si>
    <t>030100149</t>
  </si>
  <si>
    <t>01042601230000062173</t>
  </si>
  <si>
    <t>GNP-9270</t>
  </si>
  <si>
    <t>U8大类03；卡号04998；资产号030100149</t>
  </si>
  <si>
    <t>2023-06-02</t>
  </si>
  <si>
    <t>030800393</t>
  </si>
  <si>
    <t>01042601230000062174</t>
  </si>
  <si>
    <t>无重力混合机</t>
  </si>
  <si>
    <t>WZL-5M3</t>
  </si>
  <si>
    <t>U8大类03；卡号04999；资产号030800393</t>
  </si>
  <si>
    <t>无锡鑫海干燥粉体设备有限公司</t>
  </si>
  <si>
    <t>2023-06-15</t>
  </si>
  <si>
    <t>031900015</t>
  </si>
  <si>
    <t>01042601230000062175</t>
  </si>
  <si>
    <t>U8大类03；卡号02129；资产号031900015</t>
  </si>
  <si>
    <t>032400065</t>
  </si>
  <si>
    <t>01042601230000062176</t>
  </si>
  <si>
    <t>50FSB-30L，3KW防爆电机，用于液氯库尾气吸收装置</t>
  </si>
  <si>
    <t>U8大类03；卡号05000；资产号032400065</t>
  </si>
  <si>
    <t>030100148</t>
  </si>
  <si>
    <t>01042601230000062177</t>
  </si>
  <si>
    <t>U8大类03；卡号04997；资产号030100148</t>
  </si>
  <si>
    <t>032400066</t>
  </si>
  <si>
    <t>01042601230000062179</t>
  </si>
  <si>
    <t>U8大类03；卡号05001；资产号032400066</t>
  </si>
  <si>
    <t>031900107</t>
  </si>
  <si>
    <t>01042601230000062181</t>
  </si>
  <si>
    <t>烟嘧磺隆颗粒剂成套装置--旋转造料机</t>
  </si>
  <si>
    <t>U8大类03；卡号03347；资产号031900107</t>
  </si>
  <si>
    <t>032400067</t>
  </si>
  <si>
    <t>01042601230000062182</t>
  </si>
  <si>
    <t>剪叉式高空作业平台车（8米）</t>
  </si>
  <si>
    <t>GTJZ0808，8米，锂电，电气防爆</t>
  </si>
  <si>
    <t>U8大类03；卡号05002；资产号032400067</t>
  </si>
  <si>
    <t>肥东厂区机修车间</t>
  </si>
  <si>
    <t>湖南星邦智能装备股份有限公司</t>
  </si>
  <si>
    <t>2023-06-19</t>
  </si>
  <si>
    <t>031900108</t>
  </si>
  <si>
    <t>01042601230000062183</t>
  </si>
  <si>
    <t>烟嘧磺隆颗粒剂成套装置--钢铝复合蒸汽加热器</t>
  </si>
  <si>
    <t>U8大类03；卡号03348；资产号031900108</t>
  </si>
  <si>
    <t>032400068</t>
  </si>
  <si>
    <t>01042601230000062185</t>
  </si>
  <si>
    <t>数采仪（环境在线监测用）</t>
  </si>
  <si>
    <t>WHJJ型，环境在线监测仪器</t>
  </si>
  <si>
    <t>U8大类03；卡号05004；资产号032400068</t>
  </si>
  <si>
    <t>肥东合成污水环境在线监测，合成/安环公用</t>
  </si>
  <si>
    <t>031900112</t>
  </si>
  <si>
    <t>01042601230000062186</t>
  </si>
  <si>
    <t>烟嘧磺隆颗粒剂成套装置--电气控制系统</t>
  </si>
  <si>
    <t>U8大类03；卡号03352；资产号031900112</t>
  </si>
  <si>
    <t>031900016</t>
  </si>
  <si>
    <t>01042601230000062189</t>
  </si>
  <si>
    <t>U8大类03；卡号02130；资产号031900016</t>
  </si>
  <si>
    <t>031000178</t>
  </si>
  <si>
    <t>01042601230000062190</t>
  </si>
  <si>
    <t>实验室高剪切分散乳化机</t>
  </si>
  <si>
    <t>FA25</t>
  </si>
  <si>
    <t>U8大类03；卡号00955；资产号031000178</t>
  </si>
  <si>
    <t>031900017</t>
  </si>
  <si>
    <t>01042601230000062191</t>
  </si>
  <si>
    <t>自动化袋装式包装机</t>
  </si>
  <si>
    <t>FJ-240</t>
  </si>
  <si>
    <t>U8大类03；卡号02131；资产号031900017</t>
  </si>
  <si>
    <t>031800041</t>
  </si>
  <si>
    <t>01042601230000062192</t>
  </si>
  <si>
    <t>自动灌装线（50-1000ml）--全自动理瓶机</t>
  </si>
  <si>
    <t>LP-8B</t>
  </si>
  <si>
    <t>U8大类03；卡号02516；资产号031800041</t>
  </si>
  <si>
    <t>031900110</t>
  </si>
  <si>
    <t>01042601230000062193</t>
  </si>
  <si>
    <t>烟嘧磺隆颗粒剂成套装置--振动流化床(含配件30512.82元）</t>
  </si>
  <si>
    <t>ZG-0.6*7.5</t>
  </si>
  <si>
    <t>U8大类03；卡号03350；资产号031900110</t>
  </si>
  <si>
    <t>031900111</t>
  </si>
  <si>
    <t>01042601230000062194</t>
  </si>
  <si>
    <t>烟嘧磺隆颗粒剂成套装置--直线筛（三出口）</t>
  </si>
  <si>
    <t>Zs-0.4*2</t>
  </si>
  <si>
    <t>U8大类03；卡号03351；资产号031900111</t>
  </si>
  <si>
    <t>031800042</t>
  </si>
  <si>
    <t>01042601230000062195</t>
  </si>
  <si>
    <t>U8大类03；卡号02517；资产号031800042</t>
  </si>
  <si>
    <t>U8大类03；卡号00957；资产号031000177</t>
  </si>
  <si>
    <t>030700458</t>
  </si>
  <si>
    <t>01042601230000062197</t>
  </si>
  <si>
    <t>U8大类03；卡号05006；资产号030700458</t>
  </si>
  <si>
    <t>031800043</t>
  </si>
  <si>
    <t>01042601230000062200</t>
  </si>
  <si>
    <t>自动灌装线（50-1000ml）--全自动灌装机</t>
  </si>
  <si>
    <t>DGP-Z-16D</t>
  </si>
  <si>
    <t>U8大类03；卡号02518；资产号031800043</t>
  </si>
  <si>
    <t>030200197</t>
  </si>
  <si>
    <t>01042601230000062202</t>
  </si>
  <si>
    <t>污水站新三效设备-三效强制循环结晶蒸发器</t>
  </si>
  <si>
    <t>TANG3-5000型</t>
  </si>
  <si>
    <t>U8大类03；卡号03363；资产号030200197</t>
  </si>
  <si>
    <t>浙江泰康蒸发器有限公司</t>
  </si>
  <si>
    <t>2019-11-08</t>
  </si>
  <si>
    <t>030700459</t>
  </si>
  <si>
    <t>01042601230000062204</t>
  </si>
  <si>
    <t>U8大类03；卡号05007；资产号030700459</t>
  </si>
  <si>
    <t>030200198</t>
  </si>
  <si>
    <t>01042601230000062205</t>
  </si>
  <si>
    <t>污水站新三效设备-三效蒸发器防腐保温钢结构配套设施</t>
  </si>
  <si>
    <t>U8大类03；卡号03364；资产号030200198</t>
  </si>
  <si>
    <t>031800045</t>
  </si>
  <si>
    <t>01042601230000062206</t>
  </si>
  <si>
    <t>自动灌装线（50-1000ml）--全自动旋盖机</t>
  </si>
  <si>
    <t>FXZ-A</t>
  </si>
  <si>
    <t>U8大类03；卡号02520；资产号031800045</t>
  </si>
  <si>
    <t>031800044</t>
  </si>
  <si>
    <t>01042601230000062207</t>
  </si>
  <si>
    <t>U8大类03；卡号02519；资产号031800044</t>
  </si>
  <si>
    <t>032600182</t>
  </si>
  <si>
    <t>01042601230000062208</t>
  </si>
  <si>
    <t>水喷射真空泵</t>
  </si>
  <si>
    <t>WVPF500-IIIX，材质:碳喷氟</t>
  </si>
  <si>
    <t>U8大类03；卡号05009；资产号032600182</t>
  </si>
  <si>
    <t>2023-07-17</t>
  </si>
  <si>
    <t>030700460</t>
  </si>
  <si>
    <t>01042601230000062209</t>
  </si>
  <si>
    <t>U8大类03；卡号05008；资产号030700460</t>
  </si>
  <si>
    <t>031800047</t>
  </si>
  <si>
    <t>01042601230000062210</t>
  </si>
  <si>
    <t>自动灌装线（50-1000ml）--全自动铝箔封口机</t>
  </si>
  <si>
    <t>LB-4500</t>
  </si>
  <si>
    <t>U8大类03；卡号02522；资产号031800047</t>
  </si>
  <si>
    <t>030700461</t>
  </si>
  <si>
    <t>01042601230000062211</t>
  </si>
  <si>
    <t>80ZW40-30，防爆电机7.5KW</t>
  </si>
  <si>
    <t>U8大类03；卡号05011；资产号030700461</t>
  </si>
  <si>
    <t>2023-07-18</t>
  </si>
  <si>
    <t>032600183</t>
  </si>
  <si>
    <t>01042601230000062212</t>
  </si>
  <si>
    <t>U8大类03；卡号05010；资产号032600183</t>
  </si>
  <si>
    <t>031800046</t>
  </si>
  <si>
    <t>01042601230000062213</t>
  </si>
  <si>
    <t>U8大类03；卡号02521；资产号031800046</t>
  </si>
  <si>
    <t>030200200</t>
  </si>
  <si>
    <t>01042601230000062215</t>
  </si>
  <si>
    <t>污水罐</t>
  </si>
  <si>
    <t>6000*6000*10水罐</t>
  </si>
  <si>
    <t>U8大类03；卡号03367；资产号030200200</t>
  </si>
  <si>
    <t>合肥丰疆机电设备安装有限公司</t>
  </si>
  <si>
    <t>2019-11-15</t>
  </si>
  <si>
    <t>031800048</t>
  </si>
  <si>
    <t>01042601230000062216</t>
  </si>
  <si>
    <t>U8大类03；卡号02523；资产号031800048</t>
  </si>
  <si>
    <t>030700462</t>
  </si>
  <si>
    <t>01042601230000062217</t>
  </si>
  <si>
    <t>TMF50-32-160，防爆电机2/4KW</t>
  </si>
  <si>
    <t>U8大类03；卡号05012；资产号030700462</t>
  </si>
  <si>
    <t>032500337</t>
  </si>
  <si>
    <t>01042601230000062218</t>
  </si>
  <si>
    <t>风量20000 M3/h，3100*1300*1300，PP板厚10MM，DN500</t>
  </si>
  <si>
    <t>U8大类03；卡号05013；资产号032500337</t>
  </si>
  <si>
    <t>032400008</t>
  </si>
  <si>
    <t>01042601230000062219</t>
  </si>
  <si>
    <t>内燃机自动挡3T叉车</t>
  </si>
  <si>
    <t>合力CPCD30，内燃平衡重式机械叉车自动档K系</t>
  </si>
  <si>
    <t>U8大类03；卡号03365；资产号032400008</t>
  </si>
  <si>
    <t>2019-11-14</t>
  </si>
  <si>
    <t>031000224</t>
  </si>
  <si>
    <t>01042601230000062220</t>
  </si>
  <si>
    <t>直列式灌装机4台</t>
  </si>
  <si>
    <t>U8大类03；卡号00967；资产号031000224</t>
  </si>
  <si>
    <t>031022762</t>
  </si>
  <si>
    <t>01042601230000062221</t>
  </si>
  <si>
    <t>1.2*1.4米 2吨</t>
  </si>
  <si>
    <t>U8大类03；卡号03368；资产号031022762</t>
  </si>
  <si>
    <t>2019-11-18</t>
  </si>
  <si>
    <t>030200199</t>
  </si>
  <si>
    <t>01042601230000062222</t>
  </si>
  <si>
    <t>5000*5000*10水罐</t>
  </si>
  <si>
    <t>U8大类03；卡号03366；资产号030200199</t>
  </si>
  <si>
    <t>030100125</t>
  </si>
  <si>
    <t>01042601230000062223</t>
  </si>
  <si>
    <t>基础型台式PH计</t>
  </si>
  <si>
    <t>FE28-STANDARD</t>
  </si>
  <si>
    <t>U8大类03；卡号03370；资产号030100125</t>
  </si>
  <si>
    <t>031800051</t>
  </si>
  <si>
    <t>01042601230000062224</t>
  </si>
  <si>
    <t>自动灌装线（50-1000ml）--全自动开箱机</t>
  </si>
  <si>
    <t>KX-01</t>
  </si>
  <si>
    <t>U8大类03；卡号02526；资产号031800051</t>
  </si>
  <si>
    <t>032500338</t>
  </si>
  <si>
    <t>01042601230000062225</t>
  </si>
  <si>
    <t>风量10000 M3/h，2100*1100*1220，PP板厚10MM，DN300</t>
  </si>
  <si>
    <t>U8大类03；卡号05014；资产号032500338</t>
  </si>
  <si>
    <t>031000247</t>
  </si>
  <si>
    <t>01042601230000062228</t>
  </si>
  <si>
    <t>K4000L</t>
  </si>
  <si>
    <t>U8大类03；卡号00975；资产号031000247</t>
  </si>
  <si>
    <t>031000218</t>
  </si>
  <si>
    <t>01042601230000062229</t>
  </si>
  <si>
    <t>搪瓷贮罐20套</t>
  </si>
  <si>
    <t>U8大类03；卡号00974；资产号031000218</t>
  </si>
  <si>
    <t>031000217</t>
  </si>
  <si>
    <t>01042601230000062230</t>
  </si>
  <si>
    <t>U8大类03；卡号00973；资产号031000217</t>
  </si>
  <si>
    <t>031000216</t>
  </si>
  <si>
    <t>01042601230000062231</t>
  </si>
  <si>
    <t>搪瓷反应釜4台</t>
  </si>
  <si>
    <t>U8大类03；卡号00970；资产号031000216</t>
  </si>
  <si>
    <t>030100124</t>
  </si>
  <si>
    <t>01042601230000062232</t>
  </si>
  <si>
    <t>U8大类03；卡号03369；资产号030100124</t>
  </si>
  <si>
    <t>031023029</t>
  </si>
  <si>
    <t>01042601230000062233</t>
  </si>
  <si>
    <t>不锈钢除尘器</t>
  </si>
  <si>
    <t>TUOER-10A-G(￠58)//Y</t>
  </si>
  <si>
    <t>U8大类03；卡号05015；资产号031023029</t>
  </si>
  <si>
    <t>2023-07-20</t>
  </si>
  <si>
    <t>030100126</t>
  </si>
  <si>
    <t>01042601230000062234</t>
  </si>
  <si>
    <t>液相色谱仪LC1100 官方翻新</t>
  </si>
  <si>
    <t>LC1100 二元泵 DAD检测器</t>
  </si>
  <si>
    <t>U8大类03；卡号03371；资产号030100126</t>
  </si>
  <si>
    <t>030700464</t>
  </si>
  <si>
    <t>01042601230000062235</t>
  </si>
  <si>
    <t>真空缓冲罐（1000L）</t>
  </si>
  <si>
    <t>1000L，材质304不锈钢</t>
  </si>
  <si>
    <t>U8大类03；卡号05160；资产号030700464</t>
  </si>
  <si>
    <t>2023-08-14</t>
  </si>
  <si>
    <t>030700465</t>
  </si>
  <si>
    <t>01042601230000062236</t>
  </si>
  <si>
    <t>U8大类03；卡号05161；资产号030700465</t>
  </si>
  <si>
    <t>031800053</t>
  </si>
  <si>
    <t>01042601230000062238</t>
  </si>
  <si>
    <t>自动灌装线（50-1000ml）--全自动装箱机</t>
  </si>
  <si>
    <t>ZX-01</t>
  </si>
  <si>
    <t>U8大类03；卡号02528；资产号031800053</t>
  </si>
  <si>
    <t>031800054</t>
  </si>
  <si>
    <t>01042601230000062239</t>
  </si>
  <si>
    <t>U8大类03；卡号02529；资产号031800054</t>
  </si>
  <si>
    <t>031800050</t>
  </si>
  <si>
    <t>01042601230000062240</t>
  </si>
  <si>
    <t>自动灌装线（50-1000ml）--全自动喷码机</t>
  </si>
  <si>
    <t>A320</t>
  </si>
  <si>
    <t>U8大类03；卡号02525；资产号031800050</t>
  </si>
  <si>
    <t>031800049</t>
  </si>
  <si>
    <t>01042601230000062241</t>
  </si>
  <si>
    <t>U8大类03；卡号02524；资产号031800049</t>
  </si>
  <si>
    <t>031800055</t>
  </si>
  <si>
    <t>01042601230000062242</t>
  </si>
  <si>
    <t>自动灌装线（50-1000ml）--全自动封箱、捆扎一体机</t>
  </si>
  <si>
    <t>FK-02</t>
  </si>
  <si>
    <t>U8大类03；卡号02530；资产号031800055</t>
  </si>
  <si>
    <t>031800052</t>
  </si>
  <si>
    <t>01042601230000062243</t>
  </si>
  <si>
    <t>U8大类03；卡号02527；资产号031800052</t>
  </si>
  <si>
    <t>030700463</t>
  </si>
  <si>
    <t>01042601230000062244</t>
  </si>
  <si>
    <t>U8大类03；卡号05159；资产号030700463</t>
  </si>
  <si>
    <t>032600184</t>
  </si>
  <si>
    <t>01042601230000062245</t>
  </si>
  <si>
    <t>HE250V-14/64-A5.63-2000T，5.63平方</t>
  </si>
  <si>
    <t>U8大类03；卡号05158；资产号032600184</t>
  </si>
  <si>
    <t>030100127</t>
  </si>
  <si>
    <t>01042601230000062246</t>
  </si>
  <si>
    <t>U8大类03；卡号03372；资产号030100127</t>
  </si>
  <si>
    <t>030700467</t>
  </si>
  <si>
    <t>01042601230000062249</t>
  </si>
  <si>
    <t>真空缓冲罐（200L）</t>
  </si>
  <si>
    <t>200L，材质304不锈钢</t>
  </si>
  <si>
    <t>U8大类03；卡号05163；资产号030700467</t>
  </si>
  <si>
    <t>030700466</t>
  </si>
  <si>
    <t>01042601230000062250</t>
  </si>
  <si>
    <t>U8大类03；卡号05162；资产号030700466</t>
  </si>
  <si>
    <t>031000219</t>
  </si>
  <si>
    <t>01042601230000062251</t>
  </si>
  <si>
    <t>空压机成套设备2台</t>
  </si>
  <si>
    <t>SF-18A/0.85</t>
  </si>
  <si>
    <t>U8大类03；卡号00979；资产号031000219</t>
  </si>
  <si>
    <t>031800059</t>
  </si>
  <si>
    <t>01042601230000062252</t>
  </si>
  <si>
    <t>自动灌装线（50-1000ml）--变频动力头</t>
  </si>
  <si>
    <t>DL-01</t>
  </si>
  <si>
    <t>U8大类03；卡号02534；资产号031800059</t>
  </si>
  <si>
    <t>031800056</t>
  </si>
  <si>
    <t>01042601230000062253</t>
  </si>
  <si>
    <t>U8大类03；卡号02531；资产号031800056</t>
  </si>
  <si>
    <t>030100150</t>
  </si>
  <si>
    <t>01042601230000062255</t>
  </si>
  <si>
    <t>氢气发生器</t>
  </si>
  <si>
    <t>XYH-500P，纯水型</t>
  </si>
  <si>
    <t>U8大类03；卡号05164；资产号030100150</t>
  </si>
  <si>
    <t>2023-08-18</t>
  </si>
  <si>
    <t>030100151</t>
  </si>
  <si>
    <t>01042601230000062256</t>
  </si>
  <si>
    <t>空气发生器</t>
  </si>
  <si>
    <t>XYA-5000G，无油型</t>
  </si>
  <si>
    <t>U8大类03；卡号05165；资产号030100151</t>
  </si>
  <si>
    <t>030100152</t>
  </si>
  <si>
    <t>01042601230000062257</t>
  </si>
  <si>
    <t>U8大类03；卡号05166；资产号030100152</t>
  </si>
  <si>
    <t>031800060</t>
  </si>
  <si>
    <t>01042601230000062259</t>
  </si>
  <si>
    <t>U8大类03；卡号02535；资产号031800060</t>
  </si>
  <si>
    <t>030700222</t>
  </si>
  <si>
    <t>01042601230000062260</t>
  </si>
  <si>
    <t>袋式过滤器</t>
  </si>
  <si>
    <t>CBF-C2-304</t>
  </si>
  <si>
    <t>U8大类03；卡号02132；资产号030700222</t>
  </si>
  <si>
    <t>肥东合成分厂精喹车间</t>
  </si>
  <si>
    <t>2017-05-23</t>
  </si>
  <si>
    <t>031022355</t>
  </si>
  <si>
    <t>01042601230000062261</t>
  </si>
  <si>
    <t>气动手指式模具</t>
  </si>
  <si>
    <t>金旺 KZ</t>
  </si>
  <si>
    <t>U8大类03；卡号02133；资产号031022355</t>
  </si>
  <si>
    <t>031000223</t>
  </si>
  <si>
    <t>01042601230000062262</t>
  </si>
  <si>
    <t>砂磨机8台</t>
  </si>
  <si>
    <t>WM50-1</t>
  </si>
  <si>
    <t>U8大类03；卡号00983；资产号031000223</t>
  </si>
  <si>
    <t>031000226</t>
  </si>
  <si>
    <t>01042601230000062264</t>
  </si>
  <si>
    <t>全自动上盖机8台</t>
  </si>
  <si>
    <t>U8大类03；卡号00988；资产号031000226</t>
  </si>
  <si>
    <t>031022763</t>
  </si>
  <si>
    <t>01042601230000062265</t>
  </si>
  <si>
    <t>TZB-IDY-A</t>
  </si>
  <si>
    <t>U8大类03；卡号03377；资产号031022763</t>
  </si>
  <si>
    <t>030100098</t>
  </si>
  <si>
    <t>01042601230000062266</t>
  </si>
  <si>
    <t>便携式气体探测器</t>
  </si>
  <si>
    <t>BX170-甲苯</t>
  </si>
  <si>
    <t>U8大类03；卡号02135；资产号030100098</t>
  </si>
  <si>
    <t>030700470</t>
  </si>
  <si>
    <t>01042601230000062267</t>
  </si>
  <si>
    <t>真空机组</t>
  </si>
  <si>
    <t>JZJWLW300-200，防爆电机</t>
  </si>
  <si>
    <t>U8大类03；卡号05170；资产号030700470</t>
  </si>
  <si>
    <t>2023-08-29</t>
  </si>
  <si>
    <t>030100097</t>
  </si>
  <si>
    <t>01042601230000062268</t>
  </si>
  <si>
    <t>BX170-氧气</t>
  </si>
  <si>
    <t>U8大类03；卡号02134；资产号030100097</t>
  </si>
  <si>
    <t>032500339</t>
  </si>
  <si>
    <t>01042601230000062269</t>
  </si>
  <si>
    <t>乙腈计量槽</t>
  </si>
  <si>
    <t>￠1400*1600*6，材质304</t>
  </si>
  <si>
    <t>U8大类03；卡号05167；资产号032500339</t>
  </si>
  <si>
    <t>031000235</t>
  </si>
  <si>
    <t>01042601230000062270</t>
  </si>
  <si>
    <t>数显式取袋输送装置</t>
  </si>
  <si>
    <t>TQS</t>
  </si>
  <si>
    <t>U8大类03；卡号00992；资产号031000235</t>
  </si>
  <si>
    <t>030700469</t>
  </si>
  <si>
    <t>01042601230000062273</t>
  </si>
  <si>
    <t>U8大类03；卡号05169；资产号030700469</t>
  </si>
  <si>
    <t>031022764</t>
  </si>
  <si>
    <t>01042601230000062274</t>
  </si>
  <si>
    <t>U8大类03；卡号03378；资产号031022764</t>
  </si>
  <si>
    <t>030700468</t>
  </si>
  <si>
    <t>01042601230000062275</t>
  </si>
  <si>
    <t>罗茨泵</t>
  </si>
  <si>
    <t>ZJ300，5.5KW防爆电机YBX3</t>
  </si>
  <si>
    <t>U8大类03；卡号05168；资产号030700468</t>
  </si>
  <si>
    <t>2023-08-24</t>
  </si>
  <si>
    <t>032600185</t>
  </si>
  <si>
    <t>01042601230000062276</t>
  </si>
  <si>
    <t>活性炭吸附箱（碳钢）</t>
  </si>
  <si>
    <t>风量20000 M3/h，3100*1300*1300，材质碳钢，含活性炭过滤纤维棉</t>
  </si>
  <si>
    <t>U8大类03；卡号05171；资产号032600185</t>
  </si>
  <si>
    <t>031000238</t>
  </si>
  <si>
    <t>01042601230000062277</t>
  </si>
  <si>
    <t>全自动理瓶机1台</t>
  </si>
  <si>
    <t>LP-200</t>
  </si>
  <si>
    <t>U8大类03；卡号00995；资产号031000238</t>
  </si>
  <si>
    <t>031000237</t>
  </si>
  <si>
    <t>01042601230000062278</t>
  </si>
  <si>
    <t>喷码机3台</t>
  </si>
  <si>
    <t>E50</t>
  </si>
  <si>
    <t>U8大类03；卡号00994；资产号031000237</t>
  </si>
  <si>
    <t>031400036</t>
  </si>
  <si>
    <t>01042601230000062279</t>
  </si>
  <si>
    <t>定氮仪</t>
  </si>
  <si>
    <t>KDN-04</t>
  </si>
  <si>
    <t>U8大类03；卡号02136；资产号031400036</t>
  </si>
  <si>
    <t>032600186</t>
  </si>
  <si>
    <t>01042601230000062280</t>
  </si>
  <si>
    <t>U8大类03；卡号05172；资产号032600186</t>
  </si>
  <si>
    <t>032500340</t>
  </si>
  <si>
    <t>01042601230000062281</t>
  </si>
  <si>
    <t>活性炭吸附箱（PP聚丙烯）</t>
  </si>
  <si>
    <t>风量20000 M3/h，3200*1300*1400，材质聚丙烯，DN500</t>
  </si>
  <si>
    <t>U8大类03；卡号05173；资产号032500340</t>
  </si>
  <si>
    <t>030200077</t>
  </si>
  <si>
    <t>01042601230000062282</t>
  </si>
  <si>
    <t>ACS5510-01-031A-4</t>
  </si>
  <si>
    <t>U8大类03；卡号02137；资产号030200077</t>
  </si>
  <si>
    <t>肥东制剂污水</t>
  </si>
  <si>
    <t>031022768</t>
  </si>
  <si>
    <t>01042601230000062283</t>
  </si>
  <si>
    <t>重型桶夹</t>
  </si>
  <si>
    <t>U8大类03；卡号03383；资产号031022768</t>
  </si>
  <si>
    <t>肥东分厂仓库</t>
  </si>
  <si>
    <t>031022356</t>
  </si>
  <si>
    <t>01042601230000062284</t>
  </si>
  <si>
    <t>灌装机罩等除尘装置制作安装（套）</t>
  </si>
  <si>
    <t>U8大类03；卡号02138；资产号031022356</t>
  </si>
  <si>
    <t>2017-05-27</t>
  </si>
  <si>
    <t>031022765</t>
  </si>
  <si>
    <t>01042601230000062285</t>
  </si>
  <si>
    <t>缓冲转盘</t>
  </si>
  <si>
    <t>UHP-1000A</t>
  </si>
  <si>
    <t>U8大类03；卡号03379；资产号031022765</t>
  </si>
  <si>
    <t>031022766</t>
  </si>
  <si>
    <t>01042601230000062286</t>
  </si>
  <si>
    <t>U8大类03；卡号03380；资产号031022766</t>
  </si>
  <si>
    <t>031022767</t>
  </si>
  <si>
    <t>01042601230000062287</t>
  </si>
  <si>
    <t>全自动装箱机（含放纸板装置等）</t>
  </si>
  <si>
    <t>KZ-ID</t>
  </si>
  <si>
    <t>U8大类03；卡号03382；资产号031022767</t>
  </si>
  <si>
    <t>032500341</t>
  </si>
  <si>
    <t>01042601230000062288</t>
  </si>
  <si>
    <t>电动悬臂吊</t>
  </si>
  <si>
    <t>YZD1200-0/304，电动葫芦IIBT4，防爆1T，固定式4米</t>
  </si>
  <si>
    <t>U8大类03；卡号05175；资产号032500341</t>
  </si>
  <si>
    <t>030200265</t>
  </si>
  <si>
    <t>01042601230000062289</t>
  </si>
  <si>
    <t>风量3000 M3/h，2100*1025*1210，材质聚丙烯，DN500</t>
  </si>
  <si>
    <t>U8大类03；卡号05174；资产号030200265</t>
  </si>
  <si>
    <t>032500001</t>
  </si>
  <si>
    <t>01042601230000062291</t>
  </si>
  <si>
    <t>化工泵</t>
  </si>
  <si>
    <t>MJ80-65-160</t>
  </si>
  <si>
    <t>U8大类03；卡号03384；资产号032500001</t>
  </si>
  <si>
    <t>烟台德瑞博泵业有限公司</t>
  </si>
  <si>
    <t>032500002</t>
  </si>
  <si>
    <t>01042601230000062292</t>
  </si>
  <si>
    <t>U8大类03；卡号03385；资产号032500002</t>
  </si>
  <si>
    <t>031000240</t>
  </si>
  <si>
    <t>01042601230000062293</t>
  </si>
  <si>
    <t>液位报警器</t>
  </si>
  <si>
    <t>U8大类03；卡号00999；资产号031000240</t>
  </si>
  <si>
    <t>030800054</t>
  </si>
  <si>
    <t>01042601230000062294</t>
  </si>
  <si>
    <t>碱吸收槽2台</t>
  </si>
  <si>
    <t>DN1600*1978*8</t>
  </si>
  <si>
    <t>U8大类03；卡号01000；资产号030800054</t>
  </si>
  <si>
    <t>031023042</t>
  </si>
  <si>
    <t>01042601230000062297</t>
  </si>
  <si>
    <t>不锈钢储罐</t>
  </si>
  <si>
    <t>￠2000*2000*5mm，材质304不锈钢</t>
  </si>
  <si>
    <t>U8大类03；卡号05176；资产号031023042</t>
  </si>
  <si>
    <t>2023-09-14</t>
  </si>
  <si>
    <t>032500003</t>
  </si>
  <si>
    <t>01042601230000062298</t>
  </si>
  <si>
    <t>U8大类03；卡号03386；资产号032500003</t>
  </si>
  <si>
    <t>031023043</t>
  </si>
  <si>
    <t>01042601230000062299</t>
  </si>
  <si>
    <t>地磅平台秤</t>
  </si>
  <si>
    <t>SCS-10T，含地磅控制箱</t>
  </si>
  <si>
    <t>U8大类03；卡号05177；资产号031023043</t>
  </si>
  <si>
    <t>032500004</t>
  </si>
  <si>
    <t>01042601230000062300</t>
  </si>
  <si>
    <t>U8大类03；卡号03387；资产号032500004</t>
  </si>
  <si>
    <t>031000241</t>
  </si>
  <si>
    <t>01042601230000062302</t>
  </si>
  <si>
    <t>制剂通风装置</t>
  </si>
  <si>
    <t>U8大类03；卡号01002；资产号031000241</t>
  </si>
  <si>
    <t>031000242</t>
  </si>
  <si>
    <t>01042601230000062303</t>
  </si>
  <si>
    <t>BNT-312  510B</t>
  </si>
  <si>
    <t>U8大类03；卡号01004；资产号031000242</t>
  </si>
  <si>
    <t>031000245</t>
  </si>
  <si>
    <t>01042601230000062304</t>
  </si>
  <si>
    <t>过滤器2台</t>
  </si>
  <si>
    <t>NF-22Z/X</t>
  </si>
  <si>
    <t>U8大类03；卡号01011；资产号031000245</t>
  </si>
  <si>
    <t>031000243</t>
  </si>
  <si>
    <t>01042601230000062305</t>
  </si>
  <si>
    <t>空压机</t>
  </si>
  <si>
    <t>SA-120A/0.85</t>
  </si>
  <si>
    <t>U8大类03；卡号01007；资产号031000243</t>
  </si>
  <si>
    <t>030700471</t>
  </si>
  <si>
    <t>01042601230000062306</t>
  </si>
  <si>
    <t>U8大类03；卡号05178；资产号030700471</t>
  </si>
  <si>
    <t>2023-09-15</t>
  </si>
  <si>
    <t>030700472</t>
  </si>
  <si>
    <t>01042601230000062307</t>
  </si>
  <si>
    <t>U8大类03；卡号05179；资产号030700472</t>
  </si>
  <si>
    <t>2023-09-25</t>
  </si>
  <si>
    <t>032500005</t>
  </si>
  <si>
    <t>01042601230000062308</t>
  </si>
  <si>
    <t>闪蒸干燥机配套关风机</t>
  </si>
  <si>
    <t>U8大类03；卡号03388；资产号032500005</t>
  </si>
  <si>
    <t>032500342</t>
  </si>
  <si>
    <t>01042601230000062309</t>
  </si>
  <si>
    <t>DBY-25FF，防爆电机，流体衬四氟</t>
  </si>
  <si>
    <t>U8大类03；卡号05180；资产号032500342</t>
  </si>
  <si>
    <t>5000风量，箱体板厚3MM，DN600</t>
  </si>
  <si>
    <t>U8大类03；卡号05182；资产号032400069</t>
  </si>
  <si>
    <t>肥东合成危险品库1</t>
  </si>
  <si>
    <t>031000246</t>
  </si>
  <si>
    <t>01042601230000062311</t>
  </si>
  <si>
    <t>C-10-/10</t>
  </si>
  <si>
    <t>U8大类03；卡号01014；资产号031000246</t>
  </si>
  <si>
    <t>031022359</t>
  </si>
  <si>
    <t>01042601230000062312</t>
  </si>
  <si>
    <t>U8大类03；卡号02141；资产号031022359</t>
  </si>
  <si>
    <t>肥东制剂乳油车间</t>
  </si>
  <si>
    <t>2017-06-08</t>
  </si>
  <si>
    <t>031022357</t>
  </si>
  <si>
    <t>01042601230000062313</t>
  </si>
  <si>
    <t>U8大类03；卡号02139；资产号031022357</t>
  </si>
  <si>
    <t>032500343</t>
  </si>
  <si>
    <t>01042601230000062314</t>
  </si>
  <si>
    <t>DN500*6</t>
  </si>
  <si>
    <t>U8大类03；卡号05181；资产号032500343</t>
  </si>
  <si>
    <t>2023-10-13</t>
  </si>
  <si>
    <t>031022358</t>
  </si>
  <si>
    <t>01042601230000062315</t>
  </si>
  <si>
    <t>U8大类03；卡号02140；资产号031022358</t>
  </si>
  <si>
    <t>032400070</t>
  </si>
  <si>
    <t>01042601230000062316</t>
  </si>
  <si>
    <t>U8大类03；卡号05183；资产号032400070</t>
  </si>
  <si>
    <t>032600001</t>
  </si>
  <si>
    <t>01042601230000062317</t>
  </si>
  <si>
    <t>非标定制</t>
  </si>
  <si>
    <t>U8大类03；卡号03390；资产号032600001</t>
  </si>
  <si>
    <t>031022361</t>
  </si>
  <si>
    <t>01042601230000062319</t>
  </si>
  <si>
    <t>全自动理瓶机</t>
  </si>
  <si>
    <t>LP-8</t>
  </si>
  <si>
    <t>U8大类03；卡号02146；资产号031022361</t>
  </si>
  <si>
    <t>031022360</t>
  </si>
  <si>
    <t>01042601230000062320</t>
  </si>
  <si>
    <t>U8大类03；卡号02145；资产号031022360</t>
  </si>
  <si>
    <t>031000249</t>
  </si>
  <si>
    <t>01042601230000062321</t>
  </si>
  <si>
    <t>盘装式批量控制仪</t>
  </si>
  <si>
    <t>FBC-10</t>
  </si>
  <si>
    <t>U8大类03；卡号01017；资产号031000249</t>
  </si>
  <si>
    <t>031022362</t>
  </si>
  <si>
    <t>01042601230000062322</t>
  </si>
  <si>
    <t>U8大类03；卡号02147；资产号031022362</t>
  </si>
  <si>
    <t>030700225</t>
  </si>
  <si>
    <t>01042601230000062323</t>
  </si>
  <si>
    <t>MJ100-80-160</t>
  </si>
  <si>
    <t>U8大类03；卡号02144；资产号030700225</t>
  </si>
  <si>
    <t>烟台瑞龙泵业制造有限公司</t>
  </si>
  <si>
    <t>031022363</t>
  </si>
  <si>
    <t>01042601230000062324</t>
  </si>
  <si>
    <t>理瓶部件（全自动理瓶机配备）</t>
  </si>
  <si>
    <t>U8大类03；卡号02148；资产号031022363</t>
  </si>
  <si>
    <t>031022365</t>
  </si>
  <si>
    <t>01042601230000062325</t>
  </si>
  <si>
    <t>U8大类03；卡号02150；资产号031022365</t>
  </si>
  <si>
    <t>031000250</t>
  </si>
  <si>
    <t>01042601230000062326</t>
  </si>
  <si>
    <t>不锈钢仪表箱3个</t>
  </si>
  <si>
    <t>U8大类03；卡号01018；资产号031000250</t>
  </si>
  <si>
    <t>031022364</t>
  </si>
  <si>
    <t>01042601230000062327</t>
  </si>
  <si>
    <t>U8大类03；卡号02149；资产号031022364</t>
  </si>
  <si>
    <t>032400072</t>
  </si>
  <si>
    <t>01042601230000062328</t>
  </si>
  <si>
    <t>U8大类03；卡号05185；资产号032400072</t>
  </si>
  <si>
    <t>肥东合成危险品库2</t>
  </si>
  <si>
    <t>032600003</t>
  </si>
  <si>
    <t>01042601230000062329</t>
  </si>
  <si>
    <t>U8大类03；卡号03392；资产号032600003</t>
  </si>
  <si>
    <t>032500012</t>
  </si>
  <si>
    <t>01042601230000062330</t>
  </si>
  <si>
    <t>吸收塔（含安装）</t>
  </si>
  <si>
    <t>设备及配件安装</t>
  </si>
  <si>
    <t>U8大类03；卡号03400；资产号032500012</t>
  </si>
  <si>
    <t>肥东合成四车间（5台新及1台旧塔安装）</t>
  </si>
  <si>
    <t>032600004</t>
  </si>
  <si>
    <t>01042601230000062331</t>
  </si>
  <si>
    <t>U8大类03；卡号03393；资产号032600004</t>
  </si>
  <si>
    <t>031022368</t>
  </si>
  <si>
    <t>01042601230000062332</t>
  </si>
  <si>
    <t>倒瓶剔除部件（全自动理瓶机配套）</t>
  </si>
  <si>
    <t>U8大类03；卡号02153；资产号031022368</t>
  </si>
  <si>
    <t>031000252</t>
  </si>
  <si>
    <t>01042601230000062333</t>
  </si>
  <si>
    <t>智能流量演算仪</t>
  </si>
  <si>
    <t>FC8200A-10</t>
  </si>
  <si>
    <t>U8大类03；卡号01020；资产号031000252</t>
  </si>
  <si>
    <t>031000251</t>
  </si>
  <si>
    <t>01042601230000062334</t>
  </si>
  <si>
    <t>旋涡流量计2台</t>
  </si>
  <si>
    <t>DY100-NALSS4-ON</t>
  </si>
  <si>
    <t>U8大类03；卡号01019；资产号031000251</t>
  </si>
  <si>
    <t>031000253</t>
  </si>
  <si>
    <t>01042601230000062335</t>
  </si>
  <si>
    <t>DN50-无表头SE205MM-DES4S-LSO</t>
  </si>
  <si>
    <t>U8大类03；卡号01021；资产号031000253</t>
  </si>
  <si>
    <t>031000254</t>
  </si>
  <si>
    <t>01042601230000062336</t>
  </si>
  <si>
    <t>批量控制仪</t>
  </si>
  <si>
    <t>FBC-10盘装式</t>
  </si>
  <si>
    <t>U8大类03；卡号01022；资产号031000254</t>
  </si>
  <si>
    <t>032600002</t>
  </si>
  <si>
    <t>01042601230000062337</t>
  </si>
  <si>
    <t>U8大类03；卡号03391；资产号032600002</t>
  </si>
  <si>
    <t>031022367</t>
  </si>
  <si>
    <t>01042601230000062338</t>
  </si>
  <si>
    <t>U8大类03；卡号02152；资产号031022367</t>
  </si>
  <si>
    <t>031023034</t>
  </si>
  <si>
    <t>01042601230000062339</t>
  </si>
  <si>
    <t>直列式旋盖机（原031000227# 固卡00990拆分8-5）</t>
  </si>
  <si>
    <t>FXZ-6</t>
  </si>
  <si>
    <t>U8大类03；卡号05116；资产号031023034</t>
  </si>
  <si>
    <t>031000255</t>
  </si>
  <si>
    <t>01042601230000062341</t>
  </si>
  <si>
    <t>称重灌装机</t>
  </si>
  <si>
    <t>CDP-2W-2-30L</t>
  </si>
  <si>
    <t>U8大类03；卡号01023；资产号031000255</t>
  </si>
  <si>
    <t>032500006</t>
  </si>
  <si>
    <t>01042601230000062342</t>
  </si>
  <si>
    <t>DN400*6L=600</t>
  </si>
  <si>
    <t>U8大类03；卡号03394；资产号032500006</t>
  </si>
  <si>
    <t>肥东四车间</t>
  </si>
  <si>
    <t>江苏春绿机械制造有限公司</t>
  </si>
  <si>
    <t>032500010</t>
  </si>
  <si>
    <t>01042601230000062343</t>
  </si>
  <si>
    <t>YKXA40-15M2</t>
  </si>
  <si>
    <t>U8大类03；卡号03398；资产号032500010</t>
  </si>
  <si>
    <t>032500007</t>
  </si>
  <si>
    <t>01042601230000062344</t>
  </si>
  <si>
    <t>U8大类03；卡号03395；资产号032500007</t>
  </si>
  <si>
    <t>032400071</t>
  </si>
  <si>
    <t>01042601230000062345</t>
  </si>
  <si>
    <t>U8大类03；卡号05184；资产号032400071</t>
  </si>
  <si>
    <t>031023047</t>
  </si>
  <si>
    <t>01042601230000062346</t>
  </si>
  <si>
    <t>USL-00D，材质304不锈钢，上料电机2.2KW</t>
  </si>
  <si>
    <t>U8大类03；卡号05193；资产号031023047</t>
  </si>
  <si>
    <t>2023-11-16</t>
  </si>
  <si>
    <t>032500013</t>
  </si>
  <si>
    <t>01042601230000062347</t>
  </si>
  <si>
    <t>U8大类03；卡号03401；资产号032500013</t>
  </si>
  <si>
    <t>032500009</t>
  </si>
  <si>
    <t>01042601230000062348</t>
  </si>
  <si>
    <t>U8大类03；卡号03397；资产号032500009</t>
  </si>
  <si>
    <t>031022366</t>
  </si>
  <si>
    <t>01042601230000062349</t>
  </si>
  <si>
    <t>U8大类03；卡号02151；资产号031022366</t>
  </si>
  <si>
    <t>031023035</t>
  </si>
  <si>
    <t>01042601230000062350</t>
  </si>
  <si>
    <t>直列式旋盖机（原031000227# 固卡00990拆分8-6）</t>
  </si>
  <si>
    <t>U8大类03；卡号05117；资产号031023035</t>
  </si>
  <si>
    <t>031023045</t>
  </si>
  <si>
    <t>01042601230000062351</t>
  </si>
  <si>
    <t>TZB-1DY-A，组件包含自动输送机SL-110mm宽</t>
  </si>
  <si>
    <t>U8大类03；卡号05191；资产号031023045</t>
  </si>
  <si>
    <t>2023-11-08</t>
  </si>
  <si>
    <t>031022372</t>
  </si>
  <si>
    <t>01042601230000062352</t>
  </si>
  <si>
    <t>全自动不干胶贴标机</t>
  </si>
  <si>
    <t>U8大类03；卡号02157；资产号031022372</t>
  </si>
  <si>
    <t>肥东剂型种衣剂车间</t>
  </si>
  <si>
    <t>2017-06-14</t>
  </si>
  <si>
    <t>032500011</t>
  </si>
  <si>
    <t>01042601230000062353</t>
  </si>
  <si>
    <t>U8大类03；卡号03399；资产号032500011</t>
  </si>
  <si>
    <t>031022369</t>
  </si>
  <si>
    <t>01042601230000062354</t>
  </si>
  <si>
    <t>U8大类03；卡号02154；资产号031022369</t>
  </si>
  <si>
    <t>肥东剂型乳油车间</t>
  </si>
  <si>
    <t>031023046</t>
  </si>
  <si>
    <t>01042601230000062355</t>
  </si>
  <si>
    <t>U8大类03；卡号05192；资产号031023046</t>
  </si>
  <si>
    <t>030700473</t>
  </si>
  <si>
    <t>01042601230000062356</t>
  </si>
  <si>
    <t>U8大类03；卡号05189；资产号030700473</t>
  </si>
  <si>
    <t>2023-10-27</t>
  </si>
  <si>
    <t>030700474</t>
  </si>
  <si>
    <t>01042601230000062357</t>
  </si>
  <si>
    <t>U8大类03；卡号05190；资产号030700474</t>
  </si>
  <si>
    <t>032400073</t>
  </si>
  <si>
    <t>01042601230000062358</t>
  </si>
  <si>
    <t>U8大类03；卡号05186；资产号032400073</t>
  </si>
  <si>
    <t>肥东合成危废品库</t>
  </si>
  <si>
    <t>032400074</t>
  </si>
  <si>
    <t>01042601230000062359</t>
  </si>
  <si>
    <t>U8大类03；卡号05187；资产号032400074</t>
  </si>
  <si>
    <t>肥东合成剧毒品库</t>
  </si>
  <si>
    <t>031023044</t>
  </si>
  <si>
    <t>01042601230000062360</t>
  </si>
  <si>
    <t>箱体尺寸1840*1100*1210，箱体板厚3MM，DN250</t>
  </si>
  <si>
    <t>U8大类03；卡号05188；资产号031023044</t>
  </si>
  <si>
    <t>031022370</t>
  </si>
  <si>
    <t>01042601230000062361</t>
  </si>
  <si>
    <t>U8大类03；卡号02155；资产号031022370</t>
  </si>
  <si>
    <t>肥东剂型油悬剂车间</t>
  </si>
  <si>
    <t>031023036</t>
  </si>
  <si>
    <t>01042601230000062362</t>
  </si>
  <si>
    <t>直列式旋盖机（原031000227# 固卡00990拆分8-7）</t>
  </si>
  <si>
    <t>U8大类03；卡号05118；资产号031023036</t>
  </si>
  <si>
    <t>032500016</t>
  </si>
  <si>
    <t>01042601230000062363</t>
  </si>
  <si>
    <t>U8大类03；卡号03404；资产号032500016</t>
  </si>
  <si>
    <t>032500014</t>
  </si>
  <si>
    <t>01042601230000062364</t>
  </si>
  <si>
    <t>U8大类03；卡号03402；资产号032500014</t>
  </si>
  <si>
    <t>032500015</t>
  </si>
  <si>
    <t>01042601230000062365</t>
  </si>
  <si>
    <t>U8大类03；卡号03403；资产号032500015</t>
  </si>
  <si>
    <t>031022371</t>
  </si>
  <si>
    <t>01042601230000062366</t>
  </si>
  <si>
    <t>U8大类03；卡号02156；资产号031022371</t>
  </si>
  <si>
    <t>031022374</t>
  </si>
  <si>
    <t>01042601230000062367</t>
  </si>
  <si>
    <t>U8大类03；卡号02159；资产号031022374</t>
  </si>
  <si>
    <t>031023048</t>
  </si>
  <si>
    <t>01042601230000062368</t>
  </si>
  <si>
    <t>自动套袋机（封切机）</t>
  </si>
  <si>
    <t>YS-ZB-5AB</t>
  </si>
  <si>
    <t>U8大类03；卡号05194；资产号031023048</t>
  </si>
  <si>
    <t>浙江永创机械有限公司</t>
  </si>
  <si>
    <t>031022373</t>
  </si>
  <si>
    <t>01042601230000062369</t>
  </si>
  <si>
    <t>全自动旋盖机（汤姆）</t>
  </si>
  <si>
    <t>XG-6B</t>
  </si>
  <si>
    <t>U8大类03；卡号02158；资产号031022373</t>
  </si>
  <si>
    <t>031022375</t>
  </si>
  <si>
    <t>01042601230000062370</t>
  </si>
  <si>
    <t>U8大类03；卡号02160；资产号031022375</t>
  </si>
  <si>
    <t>032700001</t>
  </si>
  <si>
    <t>01042601230000062371</t>
  </si>
  <si>
    <t>货架-横梁式货架-综合性智能仓库设备</t>
  </si>
  <si>
    <t>4352个货位（泰禾）</t>
  </si>
  <si>
    <t>U8大类03；卡号03410；资产号032700001</t>
  </si>
  <si>
    <t>肥东制剂综合智能仓库</t>
  </si>
  <si>
    <t>031022376</t>
  </si>
  <si>
    <t>01042601230000062372</t>
  </si>
  <si>
    <t>铝箔封口机</t>
  </si>
  <si>
    <t>3KW</t>
  </si>
  <si>
    <t>U8大类03；卡号02161；资产号031022376</t>
  </si>
  <si>
    <t>广州市广益机械制造有限公司</t>
  </si>
  <si>
    <t>031023040</t>
  </si>
  <si>
    <t>01042601230000062373</t>
  </si>
  <si>
    <t>活塞自动灌装机（原031000225# 固卡00987拆分4-3）</t>
  </si>
  <si>
    <t>CCG1000-12B</t>
  </si>
  <si>
    <t>U8大类03；卡号05148；资产号031023040</t>
  </si>
  <si>
    <t>031023039</t>
  </si>
  <si>
    <t>01042601230000062374</t>
  </si>
  <si>
    <t>活塞自动灌装机（原031000225# 固卡00987拆分4-2）</t>
  </si>
  <si>
    <t>U8大类03；卡号05147；资产号031023039</t>
  </si>
  <si>
    <t>031023037</t>
  </si>
  <si>
    <t>01042601230000062375</t>
  </si>
  <si>
    <t>直列式旋盖机（原031000227# 固卡00990拆分8-8）</t>
  </si>
  <si>
    <t>U8大类03；卡号05119；资产号031023037</t>
  </si>
  <si>
    <t>031022377</t>
  </si>
  <si>
    <t>01042601230000062376</t>
  </si>
  <si>
    <t>U8大类03；卡号02162；资产号031022377</t>
  </si>
  <si>
    <t>031023049</t>
  </si>
  <si>
    <t>01042601230000062377</t>
  </si>
  <si>
    <t>YS-FT-4020</t>
  </si>
  <si>
    <t>U8大类03；卡号05195；资产号031023049</t>
  </si>
  <si>
    <t>032700003</t>
  </si>
  <si>
    <t>01042601230000062378</t>
  </si>
  <si>
    <t>地轨及附件-横梁式货架-综合性智能仓库设备</t>
  </si>
  <si>
    <t>480米（泰禾）</t>
  </si>
  <si>
    <t>U8大类03；卡号03412；资产号032700003</t>
  </si>
  <si>
    <t>032600187</t>
  </si>
  <si>
    <t>01042601230000062379</t>
  </si>
  <si>
    <t>碳化硅换热器（冷凝器）</t>
  </si>
  <si>
    <t>5.7平方，CHE50.2300.14-5.7S</t>
  </si>
  <si>
    <t>U8大类03；卡号05196；资产号032600187</t>
  </si>
  <si>
    <t>山东豪迈机械制造有限公司</t>
  </si>
  <si>
    <t>032400079</t>
  </si>
  <si>
    <t>01042601230000062380</t>
  </si>
  <si>
    <t>聚丙烯喷淋塔</t>
  </si>
  <si>
    <t>￠1000*6300，PP喷淋塔</t>
  </si>
  <si>
    <t>U8大类03；卡号05201；资产号032400079</t>
  </si>
  <si>
    <t>032400081</t>
  </si>
  <si>
    <t>01042601230000062381</t>
  </si>
  <si>
    <t>U8大类03；卡号05203；资产号032400081</t>
  </si>
  <si>
    <t>032400075</t>
  </si>
  <si>
    <t>01042601230000062382</t>
  </si>
  <si>
    <t>50FSB-30</t>
  </si>
  <si>
    <t>U8大类03；卡号05197；资产号032400075</t>
  </si>
  <si>
    <t>032400078</t>
  </si>
  <si>
    <t>01042601230000062383</t>
  </si>
  <si>
    <t>U8大类03；卡号05200；资产号032400078</t>
  </si>
  <si>
    <t>031023041</t>
  </si>
  <si>
    <t>01042601230000062385</t>
  </si>
  <si>
    <t>活塞自动灌装机（原031000225# 固卡00987拆分4-4）</t>
  </si>
  <si>
    <t>U8大类03；卡号05149；资产号031023041</t>
  </si>
  <si>
    <t>032700005</t>
  </si>
  <si>
    <t>01042601230000062386</t>
  </si>
  <si>
    <t>堆垛机本体-变轨单深堆垛机（载重1T）-综合性智能仓库设备</t>
  </si>
  <si>
    <t>泰禾SEW电机/德马格走行机构</t>
  </si>
  <si>
    <t>U8大类03；卡号03414；资产号032700005</t>
  </si>
  <si>
    <t>032700004</t>
  </si>
  <si>
    <t>01042601230000062387</t>
  </si>
  <si>
    <t>U8大类03；卡号03413；资产号032700004</t>
  </si>
  <si>
    <t>032400080</t>
  </si>
  <si>
    <t>01042601230000062388</t>
  </si>
  <si>
    <t>￠2400*6000，PP喷淋塔</t>
  </si>
  <si>
    <t>U8大类03；卡号05202；资产号032400080</t>
  </si>
  <si>
    <t>032700002</t>
  </si>
  <si>
    <t>01042601230000062391</t>
  </si>
  <si>
    <t>天轨-横梁式货架-综合性智能仓库设备</t>
  </si>
  <si>
    <t>U8大类03；卡号03411；资产号032700002</t>
  </si>
  <si>
    <t>032700006</t>
  </si>
  <si>
    <t>01042601230000062392</t>
  </si>
  <si>
    <t>堆垛机电控系统-变轨单深堆垛机（载重1T）-综合性智能仓库设备</t>
  </si>
  <si>
    <t>SIEMENS*PROGRAM</t>
  </si>
  <si>
    <t>U8大类03；卡号03415；资产号032700006</t>
  </si>
  <si>
    <t>032400076</t>
  </si>
  <si>
    <t>01042601230000062393</t>
  </si>
  <si>
    <t>U8大类03；卡号05198；资产号032400076</t>
  </si>
  <si>
    <t>032400077</t>
  </si>
  <si>
    <t>01042601230000062394</t>
  </si>
  <si>
    <t>U8大类03；卡号05199；资产号032400077</t>
  </si>
  <si>
    <t>032700007</t>
  </si>
  <si>
    <t>01042601230000062395</t>
  </si>
  <si>
    <t>U8大类03；卡号03416；资产号032700007</t>
  </si>
  <si>
    <t>032700008</t>
  </si>
  <si>
    <t>01042601230000062396</t>
  </si>
  <si>
    <t>货叉-变轨单深堆垛机（载重1T）-综合性智能仓库设备</t>
  </si>
  <si>
    <t>MIAS</t>
  </si>
  <si>
    <t>U8大类03；卡号03417；资产号032700008</t>
  </si>
  <si>
    <t>031022378</t>
  </si>
  <si>
    <t>01042601230000062397</t>
  </si>
  <si>
    <t>U8大类03；卡号02163；资产号031022378</t>
  </si>
  <si>
    <t>030700226</t>
  </si>
  <si>
    <t>01042601230000062398</t>
  </si>
  <si>
    <t>U8大类03；卡号02165；资产号030700226</t>
  </si>
  <si>
    <t>肥东合成2车间（精喹车间）</t>
  </si>
  <si>
    <t>2017-06-15</t>
  </si>
  <si>
    <t>030800143</t>
  </si>
  <si>
    <t>01042601230000062399</t>
  </si>
  <si>
    <t>U8大类03；卡号02167；资产号030800143</t>
  </si>
  <si>
    <t>肥东合成1车间（磺隆车间）</t>
  </si>
  <si>
    <t>031022379</t>
  </si>
  <si>
    <t>01042601230000062400</t>
  </si>
  <si>
    <t>U8大类03；卡号02164；资产号031022379</t>
  </si>
  <si>
    <t>031022380</t>
  </si>
  <si>
    <t>01042601230000062401</t>
  </si>
  <si>
    <t>管线式高剪切乳化机定制乳化泵</t>
  </si>
  <si>
    <t>430-1-6</t>
  </si>
  <si>
    <t>U8大类03；卡号02169；资产号031022380</t>
  </si>
  <si>
    <t>030700227</t>
  </si>
  <si>
    <t>01042601230000062402</t>
  </si>
  <si>
    <t>U8大类03；卡号02166；资产号030700227</t>
  </si>
  <si>
    <t>032700010</t>
  </si>
  <si>
    <t>01042601230000062405</t>
  </si>
  <si>
    <t>条码认证-变轨单深堆垛机（载重1T）-综合性智能仓库设备</t>
  </si>
  <si>
    <t>P*F</t>
  </si>
  <si>
    <t>U8大类03；卡号03419；资产号032700010</t>
  </si>
  <si>
    <t>032400082</t>
  </si>
  <si>
    <t>01042601230000062407</t>
  </si>
  <si>
    <t>U8大类03；卡号05204；资产号032400082</t>
  </si>
  <si>
    <t>032700009</t>
  </si>
  <si>
    <t>01042601230000062408</t>
  </si>
  <si>
    <t>U8大类03；卡号03418；资产号032700009</t>
  </si>
  <si>
    <t>030800144</t>
  </si>
  <si>
    <t>01042601230000062409</t>
  </si>
  <si>
    <t>U8大类03；卡号02168；资产号030800144</t>
  </si>
  <si>
    <t>032700011</t>
  </si>
  <si>
    <t>01042601230000062411</t>
  </si>
  <si>
    <t>U8大类03；卡号03420；资产号032700011</t>
  </si>
  <si>
    <t>030800063</t>
  </si>
  <si>
    <t>01042601230000062412</t>
  </si>
  <si>
    <t>5OFSJB-30L</t>
  </si>
  <si>
    <t>U8大类03；卡号01029；资产号030800063</t>
  </si>
  <si>
    <t>031022381</t>
  </si>
  <si>
    <t>01042601230000062413</t>
  </si>
  <si>
    <t>转定子配件1对（管线式高剪切乳化机）</t>
  </si>
  <si>
    <t>IME425-1-6</t>
  </si>
  <si>
    <t>U8大类03；卡号02170；资产号031022381</t>
  </si>
  <si>
    <t>030700228</t>
  </si>
  <si>
    <t>01042601230000062416</t>
  </si>
  <si>
    <t>袋式过渡器</t>
  </si>
  <si>
    <t>CBF-C1-304-F50P1</t>
  </si>
  <si>
    <t>U8大类03；卡号02171；资产号030700228</t>
  </si>
  <si>
    <t>030200266</t>
  </si>
  <si>
    <t>01042601230000062417</t>
  </si>
  <si>
    <t>U8大类03；卡号05205；资产号030200266</t>
  </si>
  <si>
    <t>030200267</t>
  </si>
  <si>
    <t>01042601230000062418</t>
  </si>
  <si>
    <t>聚丙烯气水分离器</t>
  </si>
  <si>
    <t>￠1500*1600，PP气水分离器</t>
  </si>
  <si>
    <t>U8大类03；卡号05206；资产号030200267</t>
  </si>
  <si>
    <t>032200332</t>
  </si>
  <si>
    <t>01042601230000062419</t>
  </si>
  <si>
    <t>高空取料机（含充电机1台）</t>
  </si>
  <si>
    <t>U8大类03；卡号02172；资产号032200332</t>
  </si>
  <si>
    <t>030200268</t>
  </si>
  <si>
    <t>01042601230000062420</t>
  </si>
  <si>
    <t>聚丙烯方槽</t>
  </si>
  <si>
    <t>￠1000*1000*1000*16mm，PP方槽</t>
  </si>
  <si>
    <t>U8大类03；卡号05207；资产号030200268</t>
  </si>
  <si>
    <t>032700012</t>
  </si>
  <si>
    <t>01042601230000062423</t>
  </si>
  <si>
    <t>U8大类03；卡号03421；资产号032700012</t>
  </si>
  <si>
    <t>030400035</t>
  </si>
  <si>
    <t>01042601230000062426</t>
  </si>
  <si>
    <t>螺杆式水冷低温机组</t>
  </si>
  <si>
    <t>40STD-340WDDC4</t>
  </si>
  <si>
    <t>U8大类03；卡号05212；资产号030400035</t>
  </si>
  <si>
    <t>肥东合成冷冻站</t>
  </si>
  <si>
    <t>安徽恒星世纪空调制冷设备有限公司</t>
  </si>
  <si>
    <t>2023-12-19</t>
  </si>
  <si>
    <t>030800397</t>
  </si>
  <si>
    <t>01042601230000062427</t>
  </si>
  <si>
    <t>碳钢衬氟酸槽</t>
  </si>
  <si>
    <t>5立方，￠2000*1500*8mm，衬氟PTFE</t>
  </si>
  <si>
    <t>U8大类03；卡号05211；资产号030800397</t>
  </si>
  <si>
    <t>江阴市长泾化工设备有限公司</t>
  </si>
  <si>
    <t>030200269</t>
  </si>
  <si>
    <t>01042601230000062428</t>
  </si>
  <si>
    <t>F472-5A，右90度，软接，2P-11KW，防爆电机</t>
  </si>
  <si>
    <t>U8大类03；卡号05213；资产号030200269</t>
  </si>
  <si>
    <t>032700014</t>
  </si>
  <si>
    <t>01042601230000062429</t>
  </si>
  <si>
    <t>无线光通讯-变轨单深堆垛机（载重1T）-综合性智能仓库设备</t>
  </si>
  <si>
    <t>U8大类03；卡号03423；资产号032700014</t>
  </si>
  <si>
    <t>032700013</t>
  </si>
  <si>
    <t>01042601230000062430</t>
  </si>
  <si>
    <t>U8大类03；卡号03422；资产号032700013</t>
  </si>
  <si>
    <t>032700015</t>
  </si>
  <si>
    <t>01042601230000062431</t>
  </si>
  <si>
    <t>U8大类03；卡号03424；资产号032700015</t>
  </si>
  <si>
    <t>U8大类03；卡号01039；资产号031000257</t>
  </si>
  <si>
    <t>030800070</t>
  </si>
  <si>
    <t>01042601230000062433</t>
  </si>
  <si>
    <t>U8大类03；卡号01046；资产号030800070</t>
  </si>
  <si>
    <t>031022486</t>
  </si>
  <si>
    <t>01042601230000062434</t>
  </si>
  <si>
    <t>生产自动化-机器人四期-机器人安全围栏</t>
  </si>
  <si>
    <t>U8大类03；卡号02363；资产号031022486</t>
  </si>
  <si>
    <t>肥东制剂11#车间B3、B4线</t>
  </si>
  <si>
    <t>032700018</t>
  </si>
  <si>
    <t>01042601230000062435</t>
  </si>
  <si>
    <t>固定条码阅读器-变轨单深堆垛机（载重1T）-综合性智能仓库设备</t>
  </si>
  <si>
    <t>SICK</t>
  </si>
  <si>
    <t>U8大类03；卡号03427；资产号032700018</t>
  </si>
  <si>
    <t>031022484</t>
  </si>
  <si>
    <t>01042601230000062436</t>
  </si>
  <si>
    <t>生产自动化-机器人四期-四轴码垛机器人</t>
  </si>
  <si>
    <t>U8大类03；卡号02361；资产号031022484</t>
  </si>
  <si>
    <t>032700017</t>
  </si>
  <si>
    <t>01042601230000062437</t>
  </si>
  <si>
    <t>U8大类03；卡号03426；资产号032700017</t>
  </si>
  <si>
    <t>031022487</t>
  </si>
  <si>
    <t>01042601230000062438</t>
  </si>
  <si>
    <t>生产自动化-机器人四期-纸箱海绵吸盘</t>
  </si>
  <si>
    <t>U8大类03；卡号02364；资产号031022487</t>
  </si>
  <si>
    <t>032700016</t>
  </si>
  <si>
    <t>01042601230000062439</t>
  </si>
  <si>
    <t>U8大类03；卡号03425；资产号032700016</t>
  </si>
  <si>
    <t>031022485</t>
  </si>
  <si>
    <t>01042601230000062440</t>
  </si>
  <si>
    <t>生产自动化-机器人四期-机器人底座</t>
  </si>
  <si>
    <t>U8大类03；卡号02362；资产号031022485</t>
  </si>
  <si>
    <t>031022490</t>
  </si>
  <si>
    <t>01042601230000062441</t>
  </si>
  <si>
    <t>生产自动化-机器人四期-装箱机</t>
  </si>
  <si>
    <t>汤姆</t>
  </si>
  <si>
    <t>U8大类03；卡号02367；资产号031022490</t>
  </si>
  <si>
    <t>030700475</t>
  </si>
  <si>
    <t>01042601230000062442</t>
  </si>
  <si>
    <t>U8大类03；卡号05214；资产号030700475</t>
  </si>
  <si>
    <t>肥东合成二车间（备用）</t>
  </si>
  <si>
    <t>031022488</t>
  </si>
  <si>
    <t>01042601230000062443</t>
  </si>
  <si>
    <t>生产自动化-机器人四期-B3线产品输送线1</t>
  </si>
  <si>
    <t>U8大类03；卡号02365；资产号031022488</t>
  </si>
  <si>
    <t>031022489</t>
  </si>
  <si>
    <t>01042601230000062444</t>
  </si>
  <si>
    <t>生产自动化-机器人四期-B4线产品输送线2</t>
  </si>
  <si>
    <t>U8大类03；卡号02366；资产号031022489</t>
  </si>
  <si>
    <t>030800072</t>
  </si>
  <si>
    <t>01042601230000062445</t>
  </si>
  <si>
    <t>U8大类03；卡号01048；资产号030800072</t>
  </si>
  <si>
    <t>030800073</t>
  </si>
  <si>
    <t>01042601230000062446</t>
  </si>
  <si>
    <t>U8大类03；卡号01049；资产号030800073</t>
  </si>
  <si>
    <t>030800074</t>
  </si>
  <si>
    <t>01042601230000062447</t>
  </si>
  <si>
    <t>U8大类03；卡号01050；资产号030800074</t>
  </si>
  <si>
    <t>032700019</t>
  </si>
  <si>
    <t>01042601230000062448</t>
  </si>
  <si>
    <t>U8大类03；卡号03428；资产号032700019</t>
  </si>
  <si>
    <t>030700476</t>
  </si>
  <si>
    <t>01042601230000062449</t>
  </si>
  <si>
    <t>K6300L，含温度计套管</t>
  </si>
  <si>
    <t>U8大类03；卡号05215；资产号030700476</t>
  </si>
  <si>
    <t>032700020</t>
  </si>
  <si>
    <t>01042601230000062450</t>
  </si>
  <si>
    <t>换轨系统-变轨单深堆垛机（载重1T）-综合性智能仓库设备</t>
  </si>
  <si>
    <t>秦禾</t>
  </si>
  <si>
    <t>U8大类03；卡号03429；资产号032700020</t>
  </si>
  <si>
    <t>032600188</t>
  </si>
  <si>
    <t>01042601230000062451</t>
  </si>
  <si>
    <t>WVPF200-I，钢喷氟F40</t>
  </si>
  <si>
    <t>U8大类03；卡号05216；资产号032600188</t>
  </si>
  <si>
    <t>2023-12-25</t>
  </si>
  <si>
    <t>032700021</t>
  </si>
  <si>
    <t>01042601230000062452</t>
  </si>
  <si>
    <t>U8大类03；卡号03430；资产号032700021</t>
  </si>
  <si>
    <t>030800082</t>
  </si>
  <si>
    <t>01042601230000062454</t>
  </si>
  <si>
    <t>搪瓷反应罐套件</t>
  </si>
  <si>
    <t>U8大类03；卡号01059；资产号030800082</t>
  </si>
  <si>
    <t>031022492</t>
  </si>
  <si>
    <t>01042601230000062455</t>
  </si>
  <si>
    <t>生产自动化-机器人四期-夹具吸盘</t>
  </si>
  <si>
    <t>TR-XP01</t>
  </si>
  <si>
    <t>U8大类03；卡号02369；资产号031022492</t>
  </si>
  <si>
    <t>031022491</t>
  </si>
  <si>
    <t>01042601230000062458</t>
  </si>
  <si>
    <t>U8大类03；卡号02368；资产号031022491</t>
  </si>
  <si>
    <t>032600189</t>
  </si>
  <si>
    <t>01042601230000062461</t>
  </si>
  <si>
    <t>U8大类03；卡号05217；资产号032600189</t>
  </si>
  <si>
    <t>030800084</t>
  </si>
  <si>
    <t>01042601230000062462</t>
  </si>
  <si>
    <t>U8大类03；卡号01060；资产号030800084</t>
  </si>
  <si>
    <t>032700023</t>
  </si>
  <si>
    <t>01042601230000062463</t>
  </si>
  <si>
    <t>U8大类03；卡号03432；资产号032700023</t>
  </si>
  <si>
    <t>030800085</t>
  </si>
  <si>
    <t>01042601230000062464</t>
  </si>
  <si>
    <t>防爆摆线减速机</t>
  </si>
  <si>
    <t>BLB11-5 5KW</t>
  </si>
  <si>
    <t>U8大类03；卡号01061；资产号030800085</t>
  </si>
  <si>
    <t>032800044</t>
  </si>
  <si>
    <t>01042601230000062465</t>
  </si>
  <si>
    <t>VOC气体比例分析仪</t>
  </si>
  <si>
    <t>MHC-CENS LEL 0-100%，RTO燃烧炉入口处</t>
  </si>
  <si>
    <t>U8大类03；卡号05221；资产号032800044</t>
  </si>
  <si>
    <t>肥东合成RTO装置</t>
  </si>
  <si>
    <t>032700024</t>
  </si>
  <si>
    <t>01042601230000062466</t>
  </si>
  <si>
    <t>U8大类03；卡号03433；资产号032700024</t>
  </si>
  <si>
    <t>031022493</t>
  </si>
  <si>
    <t>01042601230000062467</t>
  </si>
  <si>
    <t>生产自动化-机器人四期-箱体输送和定位线</t>
  </si>
  <si>
    <t>U8大类03；卡号02370；资产号031022493</t>
  </si>
  <si>
    <t>032800045</t>
  </si>
  <si>
    <t>01042601230000062468</t>
  </si>
  <si>
    <t>转轮吸附+RTO燃烧炉装置</t>
  </si>
  <si>
    <t>MS-RTO-200C，含RTO设备基础</t>
  </si>
  <si>
    <t>U8大类03；卡号05222；资产号032800045</t>
  </si>
  <si>
    <t>广东瑞星环境科技有限公司</t>
  </si>
  <si>
    <t>032200192</t>
  </si>
  <si>
    <t>01042601230000062469</t>
  </si>
  <si>
    <t>U8大类03；卡号01065；资产号032200192</t>
  </si>
  <si>
    <t>肥东新厂</t>
  </si>
  <si>
    <t>032700025</t>
  </si>
  <si>
    <t>01042601230000062470</t>
  </si>
  <si>
    <t>U8大类03；卡号03434；资产号032700025</t>
  </si>
  <si>
    <t>032700022</t>
  </si>
  <si>
    <t>01042601230000062471</t>
  </si>
  <si>
    <t>U8大类03；卡号03431；资产号032700022</t>
  </si>
  <si>
    <t>032700026</t>
  </si>
  <si>
    <t>01042601230000062472</t>
  </si>
  <si>
    <t>滑触线集电臂及附件-变轨单深堆垛机（载重1T）-综合性智能仓库设备</t>
  </si>
  <si>
    <t>法勒480米</t>
  </si>
  <si>
    <t>U8大类03；卡号03435；资产号032700026</t>
  </si>
  <si>
    <t>032700028</t>
  </si>
  <si>
    <t>01042601230000062473</t>
  </si>
  <si>
    <t>链条输送机-出入库系统-综合性智能仓库设备</t>
  </si>
  <si>
    <t>泰禾</t>
  </si>
  <si>
    <t>U8大类03；卡号03437；资产号032700028</t>
  </si>
  <si>
    <t>032700027</t>
  </si>
  <si>
    <t>01042601230000062474</t>
  </si>
  <si>
    <t>U8大类03；卡号03436；资产号032700027</t>
  </si>
  <si>
    <t>032200191</t>
  </si>
  <si>
    <t>01042601230000062475</t>
  </si>
  <si>
    <t>U8大类03；卡号01064；资产号032200191</t>
  </si>
  <si>
    <t>032200193</t>
  </si>
  <si>
    <t>01042601230000062476</t>
  </si>
  <si>
    <t>U8大类03；卡号01066；资产号032200193</t>
  </si>
  <si>
    <t>031022494</t>
  </si>
  <si>
    <t>01042601230000062477</t>
  </si>
  <si>
    <t>U8大类03；卡号02371；资产号031022494</t>
  </si>
  <si>
    <t>031022496</t>
  </si>
  <si>
    <t>01042601230000062478</t>
  </si>
  <si>
    <t>生产自动化-机器人四期-标签放箱机构</t>
  </si>
  <si>
    <t>TR-BQ01</t>
  </si>
  <si>
    <t>U8大类03；卡号02373；资产号031022496</t>
  </si>
  <si>
    <t>031022497</t>
  </si>
  <si>
    <t>01042601230000062479</t>
  </si>
  <si>
    <t>生产自动化-机器人四期-开箱机</t>
  </si>
  <si>
    <t>U8大类03；卡号02374；资产号031022497</t>
  </si>
  <si>
    <t>031022498</t>
  </si>
  <si>
    <t>01042601230000062481</t>
  </si>
  <si>
    <t>U8大类03；卡号02375；资产号031022498</t>
  </si>
  <si>
    <t>032700030</t>
  </si>
  <si>
    <t>01042601230000062482</t>
  </si>
  <si>
    <t>U8大类03；卡号03439；资产号032700030</t>
  </si>
  <si>
    <t>031022495</t>
  </si>
  <si>
    <t>01042601230000062483</t>
  </si>
  <si>
    <t>U8大类03；卡号02372；资产号031022495</t>
  </si>
  <si>
    <t>032700029</t>
  </si>
  <si>
    <t>01042601230000062485</t>
  </si>
  <si>
    <t>U8大类03；卡号03438；资产号032700029</t>
  </si>
  <si>
    <t>032700031</t>
  </si>
  <si>
    <t>01042601230000062486</t>
  </si>
  <si>
    <t>U8大类03；卡号03440；资产号032700031</t>
  </si>
  <si>
    <t>031022500</t>
  </si>
  <si>
    <t>01042601230000062488</t>
  </si>
  <si>
    <t>生产自动化-机器人四期-封箱机</t>
  </si>
  <si>
    <t>U8大类03；卡号02377；资产号031022500</t>
  </si>
  <si>
    <t>031022499</t>
  </si>
  <si>
    <t>01042601230000062489</t>
  </si>
  <si>
    <t>U8大类03；卡号02376；资产号031022499</t>
  </si>
  <si>
    <t>032600190</t>
  </si>
  <si>
    <t>01042601230000062491</t>
  </si>
  <si>
    <t>聚丙烯PP喷淋塔</t>
  </si>
  <si>
    <t>￠1000*6000*15MM</t>
  </si>
  <si>
    <t>U8大类03；卡号05227；资产号032600190</t>
  </si>
  <si>
    <t>2024-01-27</t>
  </si>
  <si>
    <t>030800398</t>
  </si>
  <si>
    <t>01042601230000062492</t>
  </si>
  <si>
    <t>聚丙烯PP方槽</t>
  </si>
  <si>
    <t>U8大类03；卡号05229；资产号030800398</t>
  </si>
  <si>
    <t>032600191</t>
  </si>
  <si>
    <t>01042601230000062493</t>
  </si>
  <si>
    <t>U8大类03；卡号05228；资产号032600191</t>
  </si>
  <si>
    <t>031023050</t>
  </si>
  <si>
    <t>01042601230000062494</t>
  </si>
  <si>
    <t>FRP472-5.5A-15KW，右旋90度，防爆电机</t>
  </si>
  <si>
    <t>U8大类03；卡号05231；资产号031023050</t>
  </si>
  <si>
    <t>2024-02-19</t>
  </si>
  <si>
    <t>031022502</t>
  </si>
  <si>
    <t>01042601230000062495</t>
  </si>
  <si>
    <t>生产自动化-机器人四期-打包机</t>
  </si>
  <si>
    <t>U8大类03；卡号02379；资产号031022502</t>
  </si>
  <si>
    <t>031022501</t>
  </si>
  <si>
    <t>01042601230000062497</t>
  </si>
  <si>
    <t>U8大类03；卡号02378；资产号031022501</t>
  </si>
  <si>
    <t>030800083</t>
  </si>
  <si>
    <t>01042601230000062498</t>
  </si>
  <si>
    <t>U8大类03；卡号01085；资产号030800083</t>
  </si>
  <si>
    <t>030200270</t>
  </si>
  <si>
    <t>01042601230000062500</t>
  </si>
  <si>
    <t>U8大类03；卡号05232；资产号030200270</t>
  </si>
  <si>
    <t>032700033</t>
  </si>
  <si>
    <t>01042601230000062501</t>
  </si>
  <si>
    <t>U8大类03；卡号03442；资产号032700033</t>
  </si>
  <si>
    <t>032700032</t>
  </si>
  <si>
    <t>01042601230000062502</t>
  </si>
  <si>
    <t>U8大类03；卡号03441；资产号032700032</t>
  </si>
  <si>
    <t>032700034</t>
  </si>
  <si>
    <t>01042601230000062504</t>
  </si>
  <si>
    <t>U8大类03；卡号03443；资产号032700034</t>
  </si>
  <si>
    <t>031022504</t>
  </si>
  <si>
    <t>01042601230000062505</t>
  </si>
  <si>
    <t>生产自动化-机器人四期-顶升移栽机构</t>
  </si>
  <si>
    <t>U8大类03；卡号02381；资产号031022504</t>
  </si>
  <si>
    <t>030800094</t>
  </si>
  <si>
    <t>01042601230000062508</t>
  </si>
  <si>
    <t>整机泵6台</t>
  </si>
  <si>
    <t>U8大类03；卡号01091；资产号030800094</t>
  </si>
  <si>
    <t>032400083</t>
  </si>
  <si>
    <t>01042601230000062509</t>
  </si>
  <si>
    <t>FRP472-6C-15KW，右旋90度，防爆电机</t>
  </si>
  <si>
    <t>U8大类03；卡号05233；资产号032400083</t>
  </si>
  <si>
    <t>2024-03-22</t>
  </si>
  <si>
    <t>032700036</t>
  </si>
  <si>
    <t>01042601230000062510</t>
  </si>
  <si>
    <t>U8大类03；卡号03445；资产号032700036</t>
  </si>
  <si>
    <t>032700037</t>
  </si>
  <si>
    <t>01042601230000062511</t>
  </si>
  <si>
    <t>U8大类03；卡号03446；资产号032700037</t>
  </si>
  <si>
    <t>032700035</t>
  </si>
  <si>
    <t>01042601230000062512</t>
  </si>
  <si>
    <t>U8大类03；卡号03444；资产号032700035</t>
  </si>
  <si>
    <t>032700038</t>
  </si>
  <si>
    <t>01042601230000062513</t>
  </si>
  <si>
    <t>U8大类03；卡号03447；资产号032700038</t>
  </si>
  <si>
    <t>031023051</t>
  </si>
  <si>
    <t>01042601230000062514</t>
  </si>
  <si>
    <t>真空泵（进口）</t>
  </si>
  <si>
    <t>JS9024K</t>
  </si>
  <si>
    <t>U8大类03；卡号05234；资产号031023051</t>
  </si>
  <si>
    <t>031022503</t>
  </si>
  <si>
    <t>01042601230000062515</t>
  </si>
  <si>
    <t>生产自动化-机器人四期-爬坡输送机1</t>
  </si>
  <si>
    <t>TR-PP01</t>
  </si>
  <si>
    <t>U8大类03；卡号02380；资产号031022503</t>
  </si>
  <si>
    <t>032700039</t>
  </si>
  <si>
    <t>01042601230000062516</t>
  </si>
  <si>
    <t>U8大类03；卡号03448；资产号032700039</t>
  </si>
  <si>
    <t>032700041</t>
  </si>
  <si>
    <t>01042601230000062517</t>
  </si>
  <si>
    <t>U8大类03；卡号03450；资产号032700041</t>
  </si>
  <si>
    <t>030800095</t>
  </si>
  <si>
    <t>01042601230000062520</t>
  </si>
  <si>
    <t>循环水泵机封</t>
  </si>
  <si>
    <t>U8大类03；卡号01094；资产号030800095</t>
  </si>
  <si>
    <t>032700040</t>
  </si>
  <si>
    <t>01042601230000062521</t>
  </si>
  <si>
    <t>U8大类03；卡号03449；资产号032700040</t>
  </si>
  <si>
    <t>031023052</t>
  </si>
  <si>
    <t>01042601230000062522</t>
  </si>
  <si>
    <t>U8大类03；卡号05235；资产号031023052</t>
  </si>
  <si>
    <t>032600193</t>
  </si>
  <si>
    <t>01042601230000062523</t>
  </si>
  <si>
    <t>WVPF200-I，材质：钢喷氟F40</t>
  </si>
  <si>
    <t>U8大类03；卡号05241；资产号032600193</t>
  </si>
  <si>
    <t>2024-05-22</t>
  </si>
  <si>
    <t>032400084</t>
  </si>
  <si>
    <t>01042601230000062524</t>
  </si>
  <si>
    <t>氟塑料合金泵</t>
  </si>
  <si>
    <t>50FSB-30L</t>
  </si>
  <si>
    <t>U8大类03；卡号05236；资产号032400084</t>
  </si>
  <si>
    <t>031400098</t>
  </si>
  <si>
    <t>01042601230000062525</t>
  </si>
  <si>
    <t>篮式研磨机（实验室用）</t>
  </si>
  <si>
    <t>YTML-10L，料缸10L，304不锈钢，电动升降350mm</t>
  </si>
  <si>
    <t>U8大类03；卡号05239；资产号031400098</t>
  </si>
  <si>
    <t>肥东研发中心实验室，肥东综合楼4楼</t>
  </si>
  <si>
    <t>上海宜资达机电科技有限公司</t>
  </si>
  <si>
    <t>2024-04-05</t>
  </si>
  <si>
    <t>032600192</t>
  </si>
  <si>
    <t>01042601230000062526</t>
  </si>
  <si>
    <t>U8大类03；卡号05240；资产号032600192</t>
  </si>
  <si>
    <t>031022506</t>
  </si>
  <si>
    <t>01042601230000062528</t>
  </si>
  <si>
    <t>U8大类03；卡号02383；资产号031022506</t>
  </si>
  <si>
    <t>031022505</t>
  </si>
  <si>
    <t>01042601230000062530</t>
  </si>
  <si>
    <t>U8大类03；卡号02382；资产号031022505</t>
  </si>
  <si>
    <t>032700042</t>
  </si>
  <si>
    <t>01042601230000062531</t>
  </si>
  <si>
    <t>U8大类03；卡号03451；资产号032700042</t>
  </si>
  <si>
    <t>031000267</t>
  </si>
  <si>
    <t>01042601230000062532</t>
  </si>
  <si>
    <t>疏水阀4台</t>
  </si>
  <si>
    <t>CS41H-16C DN25</t>
  </si>
  <si>
    <t>U8大类03；卡号01098；资产号031000267</t>
  </si>
  <si>
    <t>031022509</t>
  </si>
  <si>
    <t>01042601230000062533</t>
  </si>
  <si>
    <t>生产自动化-机器人四期-过渡滚筒输送机1</t>
  </si>
  <si>
    <t>U8大类03；卡号02386；资产号031022509</t>
  </si>
  <si>
    <t>031022507</t>
  </si>
  <si>
    <t>01042601230000062534</t>
  </si>
  <si>
    <t>U8大类03；卡号02384；资产号031022507</t>
  </si>
  <si>
    <t>031022510</t>
  </si>
  <si>
    <t>01042601230000062535</t>
  </si>
  <si>
    <t>生产自动化-机器人四期-过渡滚筒输送机2</t>
  </si>
  <si>
    <t>U8大类03；卡号02387；资产号031022510</t>
  </si>
  <si>
    <t>031022508</t>
  </si>
  <si>
    <t>01042601230000062536</t>
  </si>
  <si>
    <t>U8大类03；卡号02385；资产号031022508</t>
  </si>
  <si>
    <t>032400085</t>
  </si>
  <si>
    <t>01042601230000062537</t>
  </si>
  <si>
    <t>U8大类03；卡号05237；资产号032400085</t>
  </si>
  <si>
    <t>032500344</t>
  </si>
  <si>
    <t>01042601230000062538</t>
  </si>
  <si>
    <t>WVPB200-I，材质：316L</t>
  </si>
  <si>
    <t>U8大类03；卡号05242；资产号032500344</t>
  </si>
  <si>
    <t>032700044</t>
  </si>
  <si>
    <t>01042601230000062539</t>
  </si>
  <si>
    <t>主配电柜-出入库系统-综合性智能仓库设备</t>
  </si>
  <si>
    <t>U8大类03；卡号03453；资产号032700044</t>
  </si>
  <si>
    <t>030800096</t>
  </si>
  <si>
    <t>01042601230000062540</t>
  </si>
  <si>
    <t>整机泵</t>
  </si>
  <si>
    <t>50FSJB</t>
  </si>
  <si>
    <t>U8大类03；卡号01095；资产号030800096</t>
  </si>
  <si>
    <t>032700043</t>
  </si>
  <si>
    <t>01042601230000062541</t>
  </si>
  <si>
    <t>电气控制系统-出入库系统-综合性智能仓库设备</t>
  </si>
  <si>
    <t>U8大类03；卡号03452；资产号032700043</t>
  </si>
  <si>
    <t>031000270</t>
  </si>
  <si>
    <t>01042601230000062542</t>
  </si>
  <si>
    <t>智能定值控制仪</t>
  </si>
  <si>
    <t>FCC8200A-00</t>
  </si>
  <si>
    <t>U8大类03；卡号01101；资产号031000270</t>
  </si>
  <si>
    <t>032700045</t>
  </si>
  <si>
    <t>01042601230000062543</t>
  </si>
  <si>
    <t>外形检测-出入库系统-综合性智能仓库设备</t>
  </si>
  <si>
    <t>U8大类03；卡号03454；资产号032700045</t>
  </si>
  <si>
    <t>032500345</t>
  </si>
  <si>
    <t>01042601230000062544</t>
  </si>
  <si>
    <t>U8大类03；卡号05243；资产号032500345</t>
  </si>
  <si>
    <t>032700047</t>
  </si>
  <si>
    <t>01042601230000062545</t>
  </si>
  <si>
    <t>U8大类03；卡号03456；资产号032700047</t>
  </si>
  <si>
    <t>032700046</t>
  </si>
  <si>
    <t>01042601230000062546</t>
  </si>
  <si>
    <t>U8大类03；卡号03455；资产号032700046</t>
  </si>
  <si>
    <t>031022512</t>
  </si>
  <si>
    <t>01042601230000062547</t>
  </si>
  <si>
    <t>生产自动化-机器人四期-抓坡输送机2</t>
  </si>
  <si>
    <t>U8大类03；卡号02389；资产号031022512</t>
  </si>
  <si>
    <t>032800046</t>
  </si>
  <si>
    <t>01042601230000062548</t>
  </si>
  <si>
    <t>箱体尺寸1320*1050*2380mm，法兰厚8mm箱体5mm，活性炭0.5立方，碘值800</t>
  </si>
  <si>
    <t>U8大类03；卡号05244；资产号032800046</t>
  </si>
  <si>
    <t>2024-05-23</t>
  </si>
  <si>
    <t>032700048</t>
  </si>
  <si>
    <t>01042601230000062549</t>
  </si>
  <si>
    <t>U8大类03；卡号03457；资产号032700048</t>
  </si>
  <si>
    <t>031022511</t>
  </si>
  <si>
    <t>01042601230000062550</t>
  </si>
  <si>
    <t>U8大类03；卡号02388；资产号031022511</t>
  </si>
  <si>
    <t>031022513</t>
  </si>
  <si>
    <t>01042601230000062551</t>
  </si>
  <si>
    <t>生产自动化-机器人四期-抓取输送机</t>
  </si>
  <si>
    <t>TR-ZQ02</t>
  </si>
  <si>
    <t>U8大类03；卡号02390；资产号031022513</t>
  </si>
  <si>
    <t>031022514</t>
  </si>
  <si>
    <t>01042601230000062552</t>
  </si>
  <si>
    <t>U8大类03；卡号02391；资产号031022514</t>
  </si>
  <si>
    <t>031000268</t>
  </si>
  <si>
    <t>01042601230000062553</t>
  </si>
  <si>
    <t>疏水阀5台</t>
  </si>
  <si>
    <t>CS41H-16C DN40</t>
  </si>
  <si>
    <t>U8大类03；卡号01099；资产号031000268</t>
  </si>
  <si>
    <t>031000269</t>
  </si>
  <si>
    <t>01042601230000062554</t>
  </si>
  <si>
    <t>涡轮流量计2台</t>
  </si>
  <si>
    <t>LW-50C1A2T/LWF-11A</t>
  </si>
  <si>
    <t>U8大类03；卡号01100；资产号031000269</t>
  </si>
  <si>
    <t>031000271</t>
  </si>
  <si>
    <t>01042601230000062555</t>
  </si>
  <si>
    <t>防爆仪表箱</t>
  </si>
  <si>
    <t>BTX-T2/</t>
  </si>
  <si>
    <t>U8大类03；卡号01102；资产号031000271</t>
  </si>
  <si>
    <t>032700049</t>
  </si>
  <si>
    <t>01042601230000062556</t>
  </si>
  <si>
    <t>U8大类03；卡号03458；资产号032700049</t>
  </si>
  <si>
    <t>032800047</t>
  </si>
  <si>
    <t>01042601230000062557</t>
  </si>
  <si>
    <t>U8大类03；卡号05245；资产号032800047</t>
  </si>
  <si>
    <t>032400086</t>
  </si>
  <si>
    <t>01042601230000062558</t>
  </si>
  <si>
    <t>分汽包（分汽缸）</t>
  </si>
  <si>
    <t>￠530*3915，用于蒸汽管道分流至各车间</t>
  </si>
  <si>
    <t>U8大类03；卡号05246；资产号032400086</t>
  </si>
  <si>
    <t>肥东合成锅炉房</t>
  </si>
  <si>
    <t>032600195</t>
  </si>
  <si>
    <t>01042601230000062559</t>
  </si>
  <si>
    <t>1套定制设备（含投料仓1储料仓1、0.75KW引风机1 过滤1 反吹系统1 气动振动器2 下料口1、另配铰龙1套 等组件），金属制品</t>
  </si>
  <si>
    <t>U8大类03；卡号05248；资产号032600195</t>
  </si>
  <si>
    <t>032700050</t>
  </si>
  <si>
    <t>01042601230000062560</t>
  </si>
  <si>
    <t>U8大类03；卡号03459；资产号032700050</t>
  </si>
  <si>
    <t>031023053</t>
  </si>
  <si>
    <t>01042601230000062561</t>
  </si>
  <si>
    <t>箱体尺寸1100*1000*2000mm，材质碳钢，箱体板厚3mm，进出口DN500，5000风量</t>
  </si>
  <si>
    <t>U8大类03；卡号05249；资产号031023053</t>
  </si>
  <si>
    <t>安徽创清环保科技有限公司</t>
  </si>
  <si>
    <t>2024-06-07</t>
  </si>
  <si>
    <t>032500346</t>
  </si>
  <si>
    <t>01042601230000062562</t>
  </si>
  <si>
    <t>1套定制设备（含投料仓1储料仓1、0.75KW引风机1 过滤1 反吹系统1 气动振动器2 下料口+铰龙1 等组件），金属制品</t>
  </si>
  <si>
    <t>U8大类03；卡号05247；资产号032500346</t>
  </si>
  <si>
    <t>031023054</t>
  </si>
  <si>
    <t>01042601230000062563</t>
  </si>
  <si>
    <t>U8大类03；卡号05250；资产号031023054</t>
  </si>
  <si>
    <t>032700051</t>
  </si>
  <si>
    <t>01042601230000062564</t>
  </si>
  <si>
    <t>U8大类03；卡号03460；资产号032700051</t>
  </si>
  <si>
    <t>030800105</t>
  </si>
  <si>
    <t>01042601230000062566</t>
  </si>
  <si>
    <t>1000L储罐5台</t>
  </si>
  <si>
    <t>U8大类03；卡号01105；资产号030800105</t>
  </si>
  <si>
    <t>031022515</t>
  </si>
  <si>
    <t>01042601230000062567</t>
  </si>
  <si>
    <t>生产自动化-机器人四期-托盘库本体</t>
  </si>
  <si>
    <t>U8大类03；卡号02392；资产号031022515</t>
  </si>
  <si>
    <t>031023055</t>
  </si>
  <si>
    <t>01042601230000062568</t>
  </si>
  <si>
    <t>U8大类03；卡号05251；资产号031023055</t>
  </si>
  <si>
    <t>031023056</t>
  </si>
  <si>
    <t>01042601230000062569</t>
  </si>
  <si>
    <t>U8大类03；卡号05252；资产号031023056</t>
  </si>
  <si>
    <t>031022519</t>
  </si>
  <si>
    <t>01042601230000062572</t>
  </si>
  <si>
    <t>生产自动化-机器人四期-空托盘移栽输送机</t>
  </si>
  <si>
    <t>TR-LT01</t>
  </si>
  <si>
    <t>U8大类03；卡号02396；资产号031022519</t>
  </si>
  <si>
    <t>031022516</t>
  </si>
  <si>
    <t>01042601230000062573</t>
  </si>
  <si>
    <t>生产自动化-机器人四期-空托盘链条输送机1</t>
  </si>
  <si>
    <t>U8大类03；卡号02393；资产号031022516</t>
  </si>
  <si>
    <t>031022517</t>
  </si>
  <si>
    <t>01042601230000062574</t>
  </si>
  <si>
    <t>生产自动化-机器人四期-空托盘链条输送机2</t>
  </si>
  <si>
    <t>U8大类03；卡号02394；资产号031022517</t>
  </si>
  <si>
    <t>031022520</t>
  </si>
  <si>
    <t>01042601230000062575</t>
  </si>
  <si>
    <t>生产自动化-机器人四期-码垛输送机</t>
  </si>
  <si>
    <t>U8大类03；卡号02397；资产号031022520</t>
  </si>
  <si>
    <t>031023057</t>
  </si>
  <si>
    <t>01042601230000062576</t>
  </si>
  <si>
    <t>箱体尺寸1840*1100*1210mm，材质碳钢，箱体板厚3mm，进出口DN300</t>
  </si>
  <si>
    <t>U8大类03；卡号05253；资产号031023057</t>
  </si>
  <si>
    <t>030200271</t>
  </si>
  <si>
    <t>01042601230000062578</t>
  </si>
  <si>
    <t>螺杆泵</t>
  </si>
  <si>
    <t>GR40SMT16B150LSXT2，品牌：HELNCO海林柯</t>
  </si>
  <si>
    <t>U8大类03；卡号05254；资产号030200271</t>
  </si>
  <si>
    <t>海林柯液压技术（天津）有限责任公司</t>
  </si>
  <si>
    <t>032700057</t>
  </si>
  <si>
    <t>01042601230000062579</t>
  </si>
  <si>
    <t>不间断电源UOS-软件-综合性智能仓库设备</t>
  </si>
  <si>
    <t>山特3KVA</t>
  </si>
  <si>
    <t>U8大类03；卡号03466；资产号032700057</t>
  </si>
  <si>
    <t>032700054</t>
  </si>
  <si>
    <t>01042601230000062580</t>
  </si>
  <si>
    <t>服务器-软件-综合性智能仓库设备</t>
  </si>
  <si>
    <t>IBM</t>
  </si>
  <si>
    <t>U8大类03；卡号03463；资产号032700054</t>
  </si>
  <si>
    <t>032700056</t>
  </si>
  <si>
    <t>01042601230000062581</t>
  </si>
  <si>
    <t>管理计算机（WCS）-软件-综合性智能仓库设备</t>
  </si>
  <si>
    <t>联想T6900C 17 6700/4GB/1TB/1G独显</t>
  </si>
  <si>
    <t>U8大类03；卡号03465；资产号032700056</t>
  </si>
  <si>
    <t>032700052</t>
  </si>
  <si>
    <t>01042601230000062582</t>
  </si>
  <si>
    <t>U8大类03；卡号03461；资产号032700052</t>
  </si>
  <si>
    <t>031022521</t>
  </si>
  <si>
    <t>01042601230000062583</t>
  </si>
  <si>
    <t>U8大类03；卡号02398；资产号031022521</t>
  </si>
  <si>
    <t>031022518</t>
  </si>
  <si>
    <t>01042601230000062584</t>
  </si>
  <si>
    <t>U8大类03；卡号02395；资产号031022518</t>
  </si>
  <si>
    <t>031022522</t>
  </si>
  <si>
    <t>01042601230000062585</t>
  </si>
  <si>
    <t>生产自动化-机器人四期-叉取输送机</t>
  </si>
  <si>
    <t>U8大类03；卡号02399；资产号031022522</t>
  </si>
  <si>
    <t>032700053</t>
  </si>
  <si>
    <t>01042601230000062586</t>
  </si>
  <si>
    <t>安全护栏-出入库系统-综合性智能仓库设备</t>
  </si>
  <si>
    <t>U8大类03；卡号03462；资产号032700053</t>
  </si>
  <si>
    <t>032700058</t>
  </si>
  <si>
    <t>01042601230000062587</t>
  </si>
  <si>
    <t>手持终端-软件-综合性智能仓库设备</t>
  </si>
  <si>
    <t>摩托罗拉MC3190</t>
  </si>
  <si>
    <t>U8大类03；卡号03467；资产号032700058</t>
  </si>
  <si>
    <t>032700055</t>
  </si>
  <si>
    <t>01042601230000062588</t>
  </si>
  <si>
    <t>监控计算机（WCS）-软件-综合性智能仓库设备</t>
  </si>
  <si>
    <t>研祥/研华15处理器（双网卡）</t>
  </si>
  <si>
    <t>U8大类03；卡号03464；资产号032700055</t>
  </si>
  <si>
    <t>031022523</t>
  </si>
  <si>
    <t>01042601230000062591</t>
  </si>
  <si>
    <t>U8大类03；卡号02400；资产号031022523</t>
  </si>
  <si>
    <t>031400099</t>
  </si>
  <si>
    <t>01042601230000062592</t>
  </si>
  <si>
    <t>液相色谱仪 LC1200（官方翻新）</t>
  </si>
  <si>
    <t>安捷伦 LC1200，官方翻新机，1套设备</t>
  </si>
  <si>
    <t>U8大类03；卡号05255；资产号031400099</t>
  </si>
  <si>
    <t>031023058</t>
  </si>
  <si>
    <t>01042601230000062594</t>
  </si>
  <si>
    <t>分页机</t>
  </si>
  <si>
    <t>9011A</t>
  </si>
  <si>
    <t>U8大类03；卡号05257；资产号031023058</t>
  </si>
  <si>
    <t>合肥友高物联网标识设备有限公司</t>
  </si>
  <si>
    <t>2024-06-20</t>
  </si>
  <si>
    <t>031023059</t>
  </si>
  <si>
    <t>01042601230000062595</t>
  </si>
  <si>
    <t>U8大类03；卡号05258；资产号031023059</t>
  </si>
  <si>
    <t>2024-06-21</t>
  </si>
  <si>
    <t>032400087</t>
  </si>
  <si>
    <t>01042601230000062597</t>
  </si>
  <si>
    <t>CQB65-50-160FL，7.5KW 防爆电机</t>
  </si>
  <si>
    <t>U8大类03；卡号05259；资产号032400087</t>
  </si>
  <si>
    <t>肥东合成罐区（物流中心管理）</t>
  </si>
  <si>
    <t>032700059</t>
  </si>
  <si>
    <t>01042601230000062599</t>
  </si>
  <si>
    <t>U8大类03；卡号03468；资产号032700059</t>
  </si>
  <si>
    <t>032400088</t>
  </si>
  <si>
    <t>01042601230000062600</t>
  </si>
  <si>
    <t>U8大类03；卡号05260；资产号032400088</t>
  </si>
  <si>
    <t>031022524</t>
  </si>
  <si>
    <t>01042601230000062601</t>
  </si>
  <si>
    <t>生产自动化-机器人四期-电器部分</t>
  </si>
  <si>
    <t>U8大类03；卡号02401；资产号031022524</t>
  </si>
  <si>
    <t>032400089</t>
  </si>
  <si>
    <t>01042601230000062603</t>
  </si>
  <si>
    <t>U8大类03；卡号05261；资产号032400089</t>
  </si>
  <si>
    <t>030200078</t>
  </si>
  <si>
    <t>01042601230000062605</t>
  </si>
  <si>
    <t>生物显微镜</t>
  </si>
  <si>
    <t>XSP-2CA</t>
  </si>
  <si>
    <t>U8大类03；卡号02173；资产号030200078</t>
  </si>
  <si>
    <t>上海光学仪器一厂</t>
  </si>
  <si>
    <t>2017-06-30</t>
  </si>
  <si>
    <t>032700061</t>
  </si>
  <si>
    <t>01042601230000062607</t>
  </si>
  <si>
    <t>LED显示屏-软件-综合性智能仓库设备</t>
  </si>
  <si>
    <t>单基色05</t>
  </si>
  <si>
    <t>U8大类03；卡号03470；资产号032700061</t>
  </si>
  <si>
    <t>032700060</t>
  </si>
  <si>
    <t>01042601230000062608</t>
  </si>
  <si>
    <t>U8大类03；卡号03469；资产号032700060</t>
  </si>
  <si>
    <t>031400037</t>
  </si>
  <si>
    <t>01042601230000062610</t>
  </si>
  <si>
    <t>种子低温低湿储藏柜</t>
  </si>
  <si>
    <t>ZD300FS</t>
  </si>
  <si>
    <t>U8大类03；卡号02174；资产号031400037</t>
  </si>
  <si>
    <t>032200333</t>
  </si>
  <si>
    <t>01042601230000062611</t>
  </si>
  <si>
    <t>U8大类03；卡号02176；资产号032200333</t>
  </si>
  <si>
    <t>031400038</t>
  </si>
  <si>
    <t>01042601230000062612</t>
  </si>
  <si>
    <t>土肥速测仪</t>
  </si>
  <si>
    <t>YN-2000U</t>
  </si>
  <si>
    <t>U8大类03；卡号02175；资产号031400038</t>
  </si>
  <si>
    <t>031022452</t>
  </si>
  <si>
    <t>01042601230000062613</t>
  </si>
  <si>
    <t>生产自动化-机器人三期-产品输送线</t>
  </si>
  <si>
    <t>U8大类03；卡号02329；资产号031022452</t>
  </si>
  <si>
    <t>肥东制剂11#车间B5线</t>
  </si>
  <si>
    <t>2017-07-13</t>
  </si>
  <si>
    <t>031022453</t>
  </si>
  <si>
    <t>01042601230000062614</t>
  </si>
  <si>
    <t>生产自动化-机器人三期-装箱机</t>
  </si>
  <si>
    <t>金马</t>
  </si>
  <si>
    <t>U8大类03；卡号02330；资产号031022453</t>
  </si>
  <si>
    <t>032700065</t>
  </si>
  <si>
    <t>01042601230000062619</t>
  </si>
  <si>
    <t>U8大类03；卡号03474；资产号032700065</t>
  </si>
  <si>
    <t>030100078</t>
  </si>
  <si>
    <t>01042601230000062620</t>
  </si>
  <si>
    <t>质检氘灯</t>
  </si>
  <si>
    <t>GI314-60100</t>
  </si>
  <si>
    <t>U8大类03；卡号01127；资产号030100078</t>
  </si>
  <si>
    <t>肥东分厂质检</t>
  </si>
  <si>
    <t>2013-06-27</t>
  </si>
  <si>
    <t>032700063</t>
  </si>
  <si>
    <t>01042601230000062621</t>
  </si>
  <si>
    <t>U8大类03；卡号03472；资产号032700063</t>
  </si>
  <si>
    <t>032700062</t>
  </si>
  <si>
    <t>01042601230000062622</t>
  </si>
  <si>
    <t>U8大类03；卡号03471；资产号032700062</t>
  </si>
  <si>
    <t>032700064</t>
  </si>
  <si>
    <t>01042601230000062623</t>
  </si>
  <si>
    <t>U8大类03；卡号03473；资产号032700064</t>
  </si>
  <si>
    <t>031022454</t>
  </si>
  <si>
    <t>01042601230000062624</t>
  </si>
  <si>
    <t>生产自动化-机器人三期-开箱机</t>
  </si>
  <si>
    <t>U8大类03；卡号02331；资产号031022454</t>
  </si>
  <si>
    <t>031022455</t>
  </si>
  <si>
    <t>01042601230000062626</t>
  </si>
  <si>
    <t>生产自动化-机器人三期-封箱机</t>
  </si>
  <si>
    <t>U8大类03；卡号02332；资产号031022455</t>
  </si>
  <si>
    <t>031023061</t>
  </si>
  <si>
    <t>01042601230000062630</t>
  </si>
  <si>
    <t>U8大类03；卡号05269；资产号031023061</t>
  </si>
  <si>
    <t>2024-07-04</t>
  </si>
  <si>
    <t>031023060</t>
  </si>
  <si>
    <t>01042601230000062631</t>
  </si>
  <si>
    <t>U8大类03；卡号05268；资产号031023060</t>
  </si>
  <si>
    <t>032700066</t>
  </si>
  <si>
    <t>01042601230000062632</t>
  </si>
  <si>
    <t>U8大类03；卡号03475；资产号032700066</t>
  </si>
  <si>
    <t>032700068</t>
  </si>
  <si>
    <t>01042601230000062633</t>
  </si>
  <si>
    <t>U8大类03；卡号03477；资产号032700068</t>
  </si>
  <si>
    <t>032700067</t>
  </si>
  <si>
    <t>01042601230000062635</t>
  </si>
  <si>
    <t>U8大类03；卡号03476；资产号032700067</t>
  </si>
  <si>
    <t>031022456</t>
  </si>
  <si>
    <t>01042601230000062637</t>
  </si>
  <si>
    <t>生产自动化-机器人三期-打包机</t>
  </si>
  <si>
    <t>U8大类03；卡号02333；资产号031022456</t>
  </si>
  <si>
    <t>032700069</t>
  </si>
  <si>
    <t>01042601230000062638</t>
  </si>
  <si>
    <t>U8大类03；卡号03478；资产号032700069</t>
  </si>
  <si>
    <t>031023063</t>
  </si>
  <si>
    <t>01042601230000062639</t>
  </si>
  <si>
    <t>FRP472-5A-11KW，防爆电机，左旋90度</t>
  </si>
  <si>
    <t>U8大类03；卡号05271；资产号031023063</t>
  </si>
  <si>
    <t>2024-07-05</t>
  </si>
  <si>
    <t>031023064</t>
  </si>
  <si>
    <t>01042601230000062640</t>
  </si>
  <si>
    <t>U8大类03；卡号05272；资产号031023064</t>
  </si>
  <si>
    <t>031023062</t>
  </si>
  <si>
    <t>01042601230000062641</t>
  </si>
  <si>
    <t>￠1000*6000MM，材质PP塑料</t>
  </si>
  <si>
    <t>U8大类03；卡号05270；资产号031023062</t>
  </si>
  <si>
    <t>030700477</t>
  </si>
  <si>
    <t>01042601230000062642</t>
  </si>
  <si>
    <t>HB2T-9米，小型起重设备，双防爆证（防气体防粉尘）</t>
  </si>
  <si>
    <t>U8大类03；卡号05274；资产号030700477</t>
  </si>
  <si>
    <t>2024-07-12</t>
  </si>
  <si>
    <t>031023065</t>
  </si>
  <si>
    <t>01042601230000062644</t>
  </si>
  <si>
    <t>U8大类03；卡号05273；资产号031023065</t>
  </si>
  <si>
    <t>031022458</t>
  </si>
  <si>
    <t>01042601230000062645</t>
  </si>
  <si>
    <t>生产自动化-机器人三期-夹具吸盘</t>
  </si>
  <si>
    <t>TR-XP01泰禾定制</t>
  </si>
  <si>
    <t>U8大类03；卡号02335；资产号031022458</t>
  </si>
  <si>
    <t>032700070</t>
  </si>
  <si>
    <t>01042601230000062646</t>
  </si>
  <si>
    <t>U8大类03；卡号03479；资产号032700070</t>
  </si>
  <si>
    <t>031022460</t>
  </si>
  <si>
    <t>01042601230000062647</t>
  </si>
  <si>
    <t>生产自动化-机器人三期-箱体输送和定位线</t>
  </si>
  <si>
    <t>TR-SS02泰禾定制</t>
  </si>
  <si>
    <t>U8大类03；卡号02337；资产号031022460</t>
  </si>
  <si>
    <t>031022457</t>
  </si>
  <si>
    <t>01042601230000062649</t>
  </si>
  <si>
    <t>U8大类03；卡号02334；资产号031022457</t>
  </si>
  <si>
    <t>031022459</t>
  </si>
  <si>
    <t>01042601230000062650</t>
  </si>
  <si>
    <t>U8大类03；卡号02336；资产号031022459</t>
  </si>
  <si>
    <t>031022463</t>
  </si>
  <si>
    <t>01042601230000062651</t>
  </si>
  <si>
    <t>生产自动化-机器人三期-过渡滚筒输送机</t>
  </si>
  <si>
    <t>TR-GT01泰禾定制</t>
  </si>
  <si>
    <t>U8大类03；卡号02340；资产号031022463</t>
  </si>
  <si>
    <t>032700073</t>
  </si>
  <si>
    <t>01042601230000062652</t>
  </si>
  <si>
    <t>U8大类03；卡号03482；资产号032700073</t>
  </si>
  <si>
    <t>031022462</t>
  </si>
  <si>
    <t>01042601230000062653</t>
  </si>
  <si>
    <t>生产自动化-机器人三期-顶升移栽机构</t>
  </si>
  <si>
    <t>TR-DS01泰禾定制</t>
  </si>
  <si>
    <t>U8大类03；卡号02339；资产号031022462</t>
  </si>
  <si>
    <t>032700071</t>
  </si>
  <si>
    <t>01042601230000062654</t>
  </si>
  <si>
    <t>U8大类03；卡号03480；资产号032700071</t>
  </si>
  <si>
    <t>032700072</t>
  </si>
  <si>
    <t>01042601230000062655</t>
  </si>
  <si>
    <t>U8大类03；卡号03481；资产号032700072</t>
  </si>
  <si>
    <t>032700074</t>
  </si>
  <si>
    <t>01042601230000062656</t>
  </si>
  <si>
    <t>U8大类03；卡号03483；资产号032700074</t>
  </si>
  <si>
    <t>032700075</t>
  </si>
  <si>
    <t>01042601230000062657</t>
  </si>
  <si>
    <t>U8大类03；卡号03484；资产号032700075</t>
  </si>
  <si>
    <t>031022461</t>
  </si>
  <si>
    <t>01042601230000062658</t>
  </si>
  <si>
    <t>生产自动化-机器人三期-标签放箱机构</t>
  </si>
  <si>
    <t>TR-BQ01泰禾定制</t>
  </si>
  <si>
    <t>U8大类03；卡号02338；资产号031022461</t>
  </si>
  <si>
    <t>031022464</t>
  </si>
  <si>
    <t>01042601230000062659</t>
  </si>
  <si>
    <t>生产自动化-机器人三期-抓取输送机</t>
  </si>
  <si>
    <t>TR-ZQ01泰禾定制</t>
  </si>
  <si>
    <t>U8大类03；卡号02341；资产号031022464</t>
  </si>
  <si>
    <t>031023067</t>
  </si>
  <si>
    <t>01042601230000062660</t>
  </si>
  <si>
    <t>U8大类03；卡号05276；资产号031023067</t>
  </si>
  <si>
    <t>2024-07-19</t>
  </si>
  <si>
    <t>031023066</t>
  </si>
  <si>
    <t>01042601230000062661</t>
  </si>
  <si>
    <t>不锈钢引风集气罩</t>
  </si>
  <si>
    <t>定制加工1套，1.76m*1.27m*0.85m，材质304</t>
  </si>
  <si>
    <t>U8大类03；卡号05275；资产号031023066</t>
  </si>
  <si>
    <t>肥东制剂13#车间，A5线输送带集气密封罩</t>
  </si>
  <si>
    <t>031000266</t>
  </si>
  <si>
    <t>01042601230000062665</t>
  </si>
  <si>
    <t>实验室小型气流粉碎机</t>
  </si>
  <si>
    <t>YQ50A</t>
  </si>
  <si>
    <t>U8大类03；卡号01171；资产号031000266</t>
  </si>
  <si>
    <t>031023068</t>
  </si>
  <si>
    <t>01042601230000062667</t>
  </si>
  <si>
    <t>前出料造粒机</t>
  </si>
  <si>
    <t>U8大类03；卡号05277；资产号031023068</t>
  </si>
  <si>
    <t>032700076</t>
  </si>
  <si>
    <t>01042601230000062668</t>
  </si>
  <si>
    <t>无线基站-软件-综合性智能仓库设备</t>
  </si>
  <si>
    <t>摩托罗拉AP7131</t>
  </si>
  <si>
    <t>U8大类03；卡号03485；资产号032700076</t>
  </si>
  <si>
    <t>032700078</t>
  </si>
  <si>
    <t>01042601230000062669</t>
  </si>
  <si>
    <t>其他线揽辅材-软件-综合性智能仓库设备</t>
  </si>
  <si>
    <t>Zebra4</t>
  </si>
  <si>
    <t>U8大类03；卡号03487；资产号032700078</t>
  </si>
  <si>
    <t>032700077</t>
  </si>
  <si>
    <t>01042601230000062671</t>
  </si>
  <si>
    <t>条码打印机-软件-综合性智能仓库设备</t>
  </si>
  <si>
    <t>U8大类03；卡号03486；资产号032700077</t>
  </si>
  <si>
    <t>031000272</t>
  </si>
  <si>
    <t>01042601230000062675</t>
  </si>
  <si>
    <t>智能灌装机</t>
  </si>
  <si>
    <t>CCG500-12F</t>
  </si>
  <si>
    <t>U8大类03；卡号01174；资产号031000272</t>
  </si>
  <si>
    <t>030500069</t>
  </si>
  <si>
    <t>01042601230000062676</t>
  </si>
  <si>
    <t>高压进线隔离柜</t>
  </si>
  <si>
    <t>RM6-12</t>
  </si>
  <si>
    <t>U8大类03；卡号05280；资产号030500069</t>
  </si>
  <si>
    <t>肥东配电室1，10KV专线</t>
  </si>
  <si>
    <t>030500070</t>
  </si>
  <si>
    <t>01042601230000062677</t>
  </si>
  <si>
    <t>U8大类03；卡号05281；资产号030500070</t>
  </si>
  <si>
    <t>030500071</t>
  </si>
  <si>
    <t>01042601230000062678</t>
  </si>
  <si>
    <t>高压计量柜</t>
  </si>
  <si>
    <t>U8大类03；卡号05282；资产号030500071</t>
  </si>
  <si>
    <t>032700079</t>
  </si>
  <si>
    <t>01042601230000062679</t>
  </si>
  <si>
    <t>WCS控制系统软件-软件-综合性智能仓库设备</t>
  </si>
  <si>
    <t>U8大类03；卡号03488；资产号032700079</t>
  </si>
  <si>
    <t>030500072</t>
  </si>
  <si>
    <t>01042601230000062680</t>
  </si>
  <si>
    <t>U8大类03；卡号05283；资产号030500072</t>
  </si>
  <si>
    <t>032700080</t>
  </si>
  <si>
    <t>01042601230000062681</t>
  </si>
  <si>
    <t>RFS控制系统软件-软件-综合性智能仓库设备</t>
  </si>
  <si>
    <t>U8大类03；卡号03489；资产号032700080</t>
  </si>
  <si>
    <t>030500073</t>
  </si>
  <si>
    <t>01042601230000062682</t>
  </si>
  <si>
    <t>高压进线总柜</t>
  </si>
  <si>
    <t>U8大类03；卡号05284；资产号030500073</t>
  </si>
  <si>
    <t>031000273</t>
  </si>
  <si>
    <t>01042601230000062683</t>
  </si>
  <si>
    <t>U8大类03；卡号01175；资产号031000273</t>
  </si>
  <si>
    <t>032700081</t>
  </si>
  <si>
    <t>01042601230000062684</t>
  </si>
  <si>
    <t>WMS仓库管理系统-软件-综合性智能仓库设备</t>
  </si>
  <si>
    <t>U8大类03；卡号03490；资产号032700081</t>
  </si>
  <si>
    <t>032700086</t>
  </si>
  <si>
    <t>01042601230000062685</t>
  </si>
  <si>
    <t>U8大类03；卡号03495；资产号032700086</t>
  </si>
  <si>
    <t>031022471</t>
  </si>
  <si>
    <t>01042601230000062686</t>
  </si>
  <si>
    <t>U8大类03；卡号02348；资产号031022471</t>
  </si>
  <si>
    <t>030200026</t>
  </si>
  <si>
    <t>01042601230000062687</t>
  </si>
  <si>
    <t>WHJJ</t>
  </si>
  <si>
    <t>U8大类03；卡号01180；资产号030200026</t>
  </si>
  <si>
    <t>2013-09-30</t>
  </si>
  <si>
    <t>031022470</t>
  </si>
  <si>
    <t>01042601230000062688</t>
  </si>
  <si>
    <t>U8大类03；卡号02347；资产号031022470</t>
  </si>
  <si>
    <t>032700085</t>
  </si>
  <si>
    <t>01042601230000062689</t>
  </si>
  <si>
    <t>U8大类03；卡号03494；资产号032700085</t>
  </si>
  <si>
    <t>031022466</t>
  </si>
  <si>
    <t>01042601230000062690</t>
  </si>
  <si>
    <t>TR-SS01泰禾定制</t>
  </si>
  <si>
    <t>U8大类03；卡号02343；资产号031022466</t>
  </si>
  <si>
    <t>031022467</t>
  </si>
  <si>
    <t>01042601230000062691</t>
  </si>
  <si>
    <t>TR-ZX01泰禾定制</t>
  </si>
  <si>
    <t>U8大类03；卡号02344；资产号031022467</t>
  </si>
  <si>
    <t>031022465</t>
  </si>
  <si>
    <t>01042601230000062692</t>
  </si>
  <si>
    <t>生产自动化-机器人三期-电气部分</t>
  </si>
  <si>
    <t>泰禾定制</t>
  </si>
  <si>
    <t>U8大类03；卡号02342；资产号031022465</t>
  </si>
  <si>
    <t>031022469</t>
  </si>
  <si>
    <t>01042601230000062693</t>
  </si>
  <si>
    <t>U8大类03；卡号02346；资产号031022469</t>
  </si>
  <si>
    <t>031022473</t>
  </si>
  <si>
    <t>01042601230000062694</t>
  </si>
  <si>
    <t>U8大类03；卡号02350；资产号031022473</t>
  </si>
  <si>
    <t>031022472</t>
  </si>
  <si>
    <t>01042601230000062695</t>
  </si>
  <si>
    <t>U8大类03；卡号02349；资产号031022472</t>
  </si>
  <si>
    <t>032700084</t>
  </si>
  <si>
    <t>01042601230000062696</t>
  </si>
  <si>
    <t>U8大类03；卡号03493；资产号032700084</t>
  </si>
  <si>
    <t>032700087</t>
  </si>
  <si>
    <t>01042601230000062697</t>
  </si>
  <si>
    <t>U8大类03；卡号03496；资产号032700087</t>
  </si>
  <si>
    <t>030500074</t>
  </si>
  <si>
    <t>01042601230000062698</t>
  </si>
  <si>
    <t>U8大类03；卡号05285；资产号030500074</t>
  </si>
  <si>
    <t>032700088</t>
  </si>
  <si>
    <t>01042601230000062699</t>
  </si>
  <si>
    <t>U8大类03；卡号03497；资产号032700088</t>
  </si>
  <si>
    <t>030500076</t>
  </si>
  <si>
    <t>01042601230000062700</t>
  </si>
  <si>
    <t>高压出线柜</t>
  </si>
  <si>
    <t>U8大类03；卡号05287；资产号030500076</t>
  </si>
  <si>
    <t>030500077</t>
  </si>
  <si>
    <t>01042601230000062701</t>
  </si>
  <si>
    <t>U8大类03；卡号05288；资产号030500077</t>
  </si>
  <si>
    <t>031022474</t>
  </si>
  <si>
    <t>01042601230000062702</t>
  </si>
  <si>
    <t>U8大类03；卡号02351；资产号031022474</t>
  </si>
  <si>
    <t>030500075</t>
  </si>
  <si>
    <t>01042601230000062703</t>
  </si>
  <si>
    <t>U8大类03；卡号05286；资产号030500075</t>
  </si>
  <si>
    <t>031022468</t>
  </si>
  <si>
    <t>01042601230000062704</t>
  </si>
  <si>
    <t>U8大类03；卡号02345；资产号031022468</t>
  </si>
  <si>
    <t>030500078</t>
  </si>
  <si>
    <t>01042601230000062705</t>
  </si>
  <si>
    <t>U8大类03；卡号05289；资产号030500078</t>
  </si>
  <si>
    <t>030500079</t>
  </si>
  <si>
    <t>01042601230000062706</t>
  </si>
  <si>
    <t>U8大类03；卡号05290；资产号030500079</t>
  </si>
  <si>
    <t>032700089</t>
  </si>
  <si>
    <t>01042601230000062707</t>
  </si>
  <si>
    <t>U8大类03；卡号03498；资产号032700089</t>
  </si>
  <si>
    <t>030500080</t>
  </si>
  <si>
    <t>01042601230000062708</t>
  </si>
  <si>
    <t>U8大类03；卡号05291；资产号030500080</t>
  </si>
  <si>
    <t>032700090</t>
  </si>
  <si>
    <t>01042601230000062709</t>
  </si>
  <si>
    <t>U8大类03；卡号03499；资产号032700090</t>
  </si>
  <si>
    <t>030500081</t>
  </si>
  <si>
    <t>01042601230000062710</t>
  </si>
  <si>
    <t>U8大类03；卡号05292；资产号030500081</t>
  </si>
  <si>
    <t>030200027</t>
  </si>
  <si>
    <t>01042601230000062712</t>
  </si>
  <si>
    <t>污水设备PH酸度计</t>
  </si>
  <si>
    <t>PH8151</t>
  </si>
  <si>
    <t>U8大类03；卡号01181；资产号030200027</t>
  </si>
  <si>
    <t>032200003</t>
  </si>
  <si>
    <t>01042601230000062713</t>
  </si>
  <si>
    <t>气相色谱仪</t>
  </si>
  <si>
    <t>U8大类03；卡号01191；资产号032200003</t>
  </si>
  <si>
    <t>2013-12-03</t>
  </si>
  <si>
    <t>032200002</t>
  </si>
  <si>
    <t>01042601230000062714</t>
  </si>
  <si>
    <t>循环园设备-Waters液谱仪根本任务站及配套软件</t>
  </si>
  <si>
    <t>1515泵 2489检测器</t>
  </si>
  <si>
    <t>U8大类03；卡号01190；资产号032200002</t>
  </si>
  <si>
    <t>肥东合成实验室</t>
  </si>
  <si>
    <t>032200001</t>
  </si>
  <si>
    <t>01042601230000062715</t>
  </si>
  <si>
    <t>循环经济示范园设备-实验台、配套通风设备</t>
  </si>
  <si>
    <t>U8大类03；卡号01189；资产号032200001</t>
  </si>
  <si>
    <t>031000274</t>
  </si>
  <si>
    <t>01042601230000062716</t>
  </si>
  <si>
    <t>GT4B18封罐机</t>
  </si>
  <si>
    <t>U8大类03；卡号01187；资产号031000274</t>
  </si>
  <si>
    <t>肥东制剂厂</t>
  </si>
  <si>
    <t>2013-11-26</t>
  </si>
  <si>
    <t>032200004</t>
  </si>
  <si>
    <t>01042601230000062717</t>
  </si>
  <si>
    <t>循环园设备-化学耗氧量分析仪</t>
  </si>
  <si>
    <t>COD-571</t>
  </si>
  <si>
    <t>U8大类03；卡号01192；资产号032200004</t>
  </si>
  <si>
    <t>032200006</t>
  </si>
  <si>
    <t>01042601230000062718</t>
  </si>
  <si>
    <t>循环园设备-色谱柱</t>
  </si>
  <si>
    <t>19091J-433</t>
  </si>
  <si>
    <t>U8大类03；卡号01194；资产号032200006</t>
  </si>
  <si>
    <t>032200005</t>
  </si>
  <si>
    <t>01042601230000062719</t>
  </si>
  <si>
    <t>G额迷你C18 110A</t>
  </si>
  <si>
    <t>U8大类03；卡号01193；资产号032200005</t>
  </si>
  <si>
    <t>032700091</t>
  </si>
  <si>
    <t>01042601230000062720</t>
  </si>
  <si>
    <t>U8大类03；卡号03500；资产号032700091</t>
  </si>
  <si>
    <t>032200007</t>
  </si>
  <si>
    <t>01042601230000062721</t>
  </si>
  <si>
    <t>880952-703</t>
  </si>
  <si>
    <t>U8大类03；卡号01195；资产号032200007</t>
  </si>
  <si>
    <t>031022475</t>
  </si>
  <si>
    <t>01042601230000062722</t>
  </si>
  <si>
    <t>TR-GT02泰禾定制</t>
  </si>
  <si>
    <t>U8大类03；卡号02352；资产号031022475</t>
  </si>
  <si>
    <t>031022480</t>
  </si>
  <si>
    <t>01042601230000062723</t>
  </si>
  <si>
    <t>生产自动化-机器人三期-过渡滚筒输送机1</t>
  </si>
  <si>
    <t>U8大类03；卡号02357；资产号031022480</t>
  </si>
  <si>
    <t>031022479</t>
  </si>
  <si>
    <t>01042601230000062724</t>
  </si>
  <si>
    <t>U8大类03；卡号02356；资产号031022479</t>
  </si>
  <si>
    <t>031022477</t>
  </si>
  <si>
    <t>01042601230000062725</t>
  </si>
  <si>
    <t>生产自动化-机器人三期-电器部分</t>
  </si>
  <si>
    <t>U8大类03；卡号02354；资产号031022477</t>
  </si>
  <si>
    <t>031022476</t>
  </si>
  <si>
    <t>01042601230000062726</t>
  </si>
  <si>
    <t>TR-ZQ02泰禾定制</t>
  </si>
  <si>
    <t>U8大类03；卡号02353；资产号031022476</t>
  </si>
  <si>
    <t>031022478</t>
  </si>
  <si>
    <t>01042601230000062727</t>
  </si>
  <si>
    <t>U8大类03；卡号02355；资产号031022478</t>
  </si>
  <si>
    <t>030500082</t>
  </si>
  <si>
    <t>01042601230000062728</t>
  </si>
  <si>
    <t>U8大类03；卡号05293；资产号030500082</t>
  </si>
  <si>
    <t>030500084</t>
  </si>
  <si>
    <t>01042601230000062729</t>
  </si>
  <si>
    <t>高压PT柜</t>
  </si>
  <si>
    <t>U8大类03；卡号05295；资产号030500084</t>
  </si>
  <si>
    <t>032700095</t>
  </si>
  <si>
    <t>01042601230000062730</t>
  </si>
  <si>
    <t>U8大类03；卡号03504；资产号032700095</t>
  </si>
  <si>
    <t>032700094</t>
  </si>
  <si>
    <t>01042601230000062731</t>
  </si>
  <si>
    <t>U8大类03；卡号03503；资产号032700094</t>
  </si>
  <si>
    <t>032500017</t>
  </si>
  <si>
    <t>01042601230000062733</t>
  </si>
  <si>
    <t>1750*1350*400</t>
  </si>
  <si>
    <t>U8大类03；卡号03506；资产号032500017</t>
  </si>
  <si>
    <t>032200008</t>
  </si>
  <si>
    <t>01042601230000062734</t>
  </si>
  <si>
    <t>125-1012</t>
  </si>
  <si>
    <t>U8大类03；卡号01196；资产号032200008</t>
  </si>
  <si>
    <t>032200010</t>
  </si>
  <si>
    <t>01042601230000062735</t>
  </si>
  <si>
    <t>循环园设备-零星质检小仪器</t>
  </si>
  <si>
    <t>U8大类03；卡号01198；资产号032200010</t>
  </si>
  <si>
    <t>031022482</t>
  </si>
  <si>
    <t>01042601230000062736</t>
  </si>
  <si>
    <t>TR-Z泰禾定制</t>
  </si>
  <si>
    <t>U8大类03；卡号02359；资产号031022482</t>
  </si>
  <si>
    <t>032500018</t>
  </si>
  <si>
    <t>01042601230000062737</t>
  </si>
  <si>
    <t>U8大类03；卡号03507；资产号032500018</t>
  </si>
  <si>
    <t>032500020</t>
  </si>
  <si>
    <t>01042601230000062738</t>
  </si>
  <si>
    <t>U8大类03；卡号03509；资产号032500020</t>
  </si>
  <si>
    <t>032700093</t>
  </si>
  <si>
    <t>01042601230000062739</t>
  </si>
  <si>
    <t>U8大类03；卡号03502；资产号032700093</t>
  </si>
  <si>
    <t>032700092</t>
  </si>
  <si>
    <t>01042601230000062740</t>
  </si>
  <si>
    <t>U8大类03；卡号03501；资产号032700092</t>
  </si>
  <si>
    <t>031022481</t>
  </si>
  <si>
    <t>01042601230000062741</t>
  </si>
  <si>
    <t>生产自动化-机器人三期-过渡滚筒输送机2</t>
  </si>
  <si>
    <t>U8大类03；卡号02358；资产号031022481</t>
  </si>
  <si>
    <t>030500087</t>
  </si>
  <si>
    <t>01042601230000062742</t>
  </si>
  <si>
    <t>高压提升柜</t>
  </si>
  <si>
    <t>U8大类03；卡号05298；资产号030500087</t>
  </si>
  <si>
    <t>030500083</t>
  </si>
  <si>
    <t>01042601230000062743</t>
  </si>
  <si>
    <t>U8大类03；卡号05294；资产号030500083</t>
  </si>
  <si>
    <t>032500019</t>
  </si>
  <si>
    <t>01042601230000062744</t>
  </si>
  <si>
    <t>U8大类03；卡号03508；资产号032500019</t>
  </si>
  <si>
    <t>030500085</t>
  </si>
  <si>
    <t>01042601230000062745</t>
  </si>
  <si>
    <t>高压联络柜</t>
  </si>
  <si>
    <t>U8大类03；卡号05296；资产号030500085</t>
  </si>
  <si>
    <t>030500086</t>
  </si>
  <si>
    <t>01042601230000062746</t>
  </si>
  <si>
    <t>U8大类03；卡号05297；资产号030500086</t>
  </si>
  <si>
    <t>030500088</t>
  </si>
  <si>
    <t>01042601230000062747</t>
  </si>
  <si>
    <t>U8大类03；卡号05299；资产号030500088</t>
  </si>
  <si>
    <t>030500089</t>
  </si>
  <si>
    <t>01042601230000062748</t>
  </si>
  <si>
    <t>直流屏（壁挂式）</t>
  </si>
  <si>
    <t>40AH</t>
  </si>
  <si>
    <t>U8大类03；卡号05300；资产号030500089</t>
  </si>
  <si>
    <t>031022483</t>
  </si>
  <si>
    <t>01042601230000062749</t>
  </si>
  <si>
    <t>U8大类03；卡号02360；资产号031022483</t>
  </si>
  <si>
    <t>030200079</t>
  </si>
  <si>
    <t>01042601230000062750</t>
  </si>
  <si>
    <t>COD水质在线分析仪</t>
  </si>
  <si>
    <t>BS-2008</t>
  </si>
  <si>
    <t>U8大类03；卡号02177；资产号030200079</t>
  </si>
  <si>
    <t>2017-07-26</t>
  </si>
  <si>
    <t>030500090</t>
  </si>
  <si>
    <t>01042601230000062752</t>
  </si>
  <si>
    <t>环网型箱式变电站</t>
  </si>
  <si>
    <t>ZGS11-Z-630</t>
  </si>
  <si>
    <t>U8大类03；卡号05301；资产号030500090</t>
  </si>
  <si>
    <t>030500091</t>
  </si>
  <si>
    <t>01042601230000062753</t>
  </si>
  <si>
    <t>U8大类03；卡号05302；资产号030500091</t>
  </si>
  <si>
    <t>032200011</t>
  </si>
  <si>
    <t>01042601230000062754</t>
  </si>
  <si>
    <t>循环园设备-电动门</t>
  </si>
  <si>
    <t>U8大类03；卡号01199；资产号032200011</t>
  </si>
  <si>
    <t>032200016</t>
  </si>
  <si>
    <t>01042601230000062755</t>
  </si>
  <si>
    <t>碳钢方槽</t>
  </si>
  <si>
    <t>U8大类03；卡号01204；资产号032200016</t>
  </si>
  <si>
    <t>032200019</t>
  </si>
  <si>
    <t>01042601230000062756</t>
  </si>
  <si>
    <t>制冷机及成套附件-盐水箱</t>
  </si>
  <si>
    <t>30立方</t>
  </si>
  <si>
    <t>U8大类03；卡号01207；资产号032200019</t>
  </si>
  <si>
    <t>032200017</t>
  </si>
  <si>
    <t>01042601230000062757</t>
  </si>
  <si>
    <t>氟料合金泵成套</t>
  </si>
  <si>
    <t>U8大类03；卡号01205；资产号032200017</t>
  </si>
  <si>
    <t>032200018</t>
  </si>
  <si>
    <t>01042601230000062758</t>
  </si>
  <si>
    <t>不锈钢反应釜8台</t>
  </si>
  <si>
    <t>U8大类03；卡号01206；资产号032200018</t>
  </si>
  <si>
    <t>032200021</t>
  </si>
  <si>
    <t>01042601230000062759</t>
  </si>
  <si>
    <t>制冷机及成套附件-“宏星”牌低温冷水机组</t>
  </si>
  <si>
    <t>40STD-1240DDLB2</t>
  </si>
  <si>
    <t>U8大类03；卡号01209；资产号032200021</t>
  </si>
  <si>
    <t>032500023</t>
  </si>
  <si>
    <t>01042601230000062760</t>
  </si>
  <si>
    <t>搪瓷储罐</t>
  </si>
  <si>
    <t>300L</t>
  </si>
  <si>
    <t>U8大类03；卡号03513；资产号032500023</t>
  </si>
  <si>
    <t>2019-11-26</t>
  </si>
  <si>
    <t>032500021</t>
  </si>
  <si>
    <t>01042601230000062761</t>
  </si>
  <si>
    <t>U8大类03；卡号03511；资产号032500021</t>
  </si>
  <si>
    <t>030500092</t>
  </si>
  <si>
    <t>01042601230000062762</t>
  </si>
  <si>
    <t>柱上真空开关（10KV进线开关）</t>
  </si>
  <si>
    <t>ZW43-12F/630-20KA</t>
  </si>
  <si>
    <t>U8大类03；卡号05303；资产号030500092</t>
  </si>
  <si>
    <t>肥东厂区北围墙外高压进线杆上端，10KV专线</t>
  </si>
  <si>
    <t>032200023</t>
  </si>
  <si>
    <t>01042601230000062763</t>
  </si>
  <si>
    <t>制冷机及成套附件-内偱环水泵2台</t>
  </si>
  <si>
    <t>DFG125-125A/2/11</t>
  </si>
  <si>
    <t>U8大类03；卡号01211；资产号032200023</t>
  </si>
  <si>
    <t>032500022</t>
  </si>
  <si>
    <t>01042601230000062764</t>
  </si>
  <si>
    <t>U8大类03；卡号03512；资产号032500022</t>
  </si>
  <si>
    <t>032900001</t>
  </si>
  <si>
    <t>01042601230000062765</t>
  </si>
  <si>
    <t>氯化釜</t>
  </si>
  <si>
    <t>K6300L，内衬搪玻璃</t>
  </si>
  <si>
    <t>U8大类03；卡号05304；资产号032900001</t>
  </si>
  <si>
    <t>肥东合成五车间（技改车间），R-0301A</t>
  </si>
  <si>
    <t>032200030</t>
  </si>
  <si>
    <t>01042601230000062766</t>
  </si>
  <si>
    <t>10000L非标废水地槽5台</t>
  </si>
  <si>
    <t>2300-2600*6</t>
  </si>
  <si>
    <t>U8大类03；卡号01218；资产号032200030</t>
  </si>
  <si>
    <t>032500024</t>
  </si>
  <si>
    <t>01042601230000062767</t>
  </si>
  <si>
    <t>U8大类03；卡号03514；资产号032500024</t>
  </si>
  <si>
    <t>032500026</t>
  </si>
  <si>
    <t>01042601230000062768</t>
  </si>
  <si>
    <t>U8大类03；卡号03516；资产号032500026</t>
  </si>
  <si>
    <t>032500027</t>
  </si>
  <si>
    <t>01042601230000062769</t>
  </si>
  <si>
    <t>U8大类03；卡号03517；资产号032500027</t>
  </si>
  <si>
    <t>032500025</t>
  </si>
  <si>
    <t>01042601230000062770</t>
  </si>
  <si>
    <t>U8大类03；卡号03515；资产号032500025</t>
  </si>
  <si>
    <t>032200025</t>
  </si>
  <si>
    <t>01042601230000062771</t>
  </si>
  <si>
    <t>制冷机及成套附件-泰格电气动力控制柜</t>
  </si>
  <si>
    <t>XL-22</t>
  </si>
  <si>
    <t>U8大类03；卡号01213；资产号032200025</t>
  </si>
  <si>
    <t>032500030</t>
  </si>
  <si>
    <t>01042601230000062772</t>
  </si>
  <si>
    <t>U8大类03；卡号03520；资产号032500030</t>
  </si>
  <si>
    <t>032500028</t>
  </si>
  <si>
    <t>01042601230000062773</t>
  </si>
  <si>
    <t>U8大类03；卡号03518；资产号032500028</t>
  </si>
  <si>
    <t>032500029</t>
  </si>
  <si>
    <t>01042601230000062774</t>
  </si>
  <si>
    <t>U8大类03；卡号03519；资产号032500029</t>
  </si>
  <si>
    <t>031022385</t>
  </si>
  <si>
    <t>01042601230000062775</t>
  </si>
  <si>
    <t>U8大类03；卡号02181；资产号031022385</t>
  </si>
  <si>
    <t>031022383</t>
  </si>
  <si>
    <t>01042601230000062776</t>
  </si>
  <si>
    <t>U8大类03；卡号02179；资产号031022383</t>
  </si>
  <si>
    <t>031022382</t>
  </si>
  <si>
    <t>01042601230000062777</t>
  </si>
  <si>
    <t>U8大类03；卡号02178；资产号031022382</t>
  </si>
  <si>
    <t>031022384</t>
  </si>
  <si>
    <t>01042601230000062778</t>
  </si>
  <si>
    <t>U8大类03；卡号02180；资产号031022384</t>
  </si>
  <si>
    <t>032200024</t>
  </si>
  <si>
    <t>01042601230000062779</t>
  </si>
  <si>
    <t>XL-21</t>
  </si>
  <si>
    <t>U8大类03；卡号01212；资产号032200024</t>
  </si>
  <si>
    <t>031022386</t>
  </si>
  <si>
    <t>01042601230000062780</t>
  </si>
  <si>
    <t>U8大类03；卡号02182；资产号031022386</t>
  </si>
  <si>
    <t>032500031</t>
  </si>
  <si>
    <t>01042601230000062781</t>
  </si>
  <si>
    <t>U8大类03；卡号03521；资产号032500031</t>
  </si>
  <si>
    <t>032500032</t>
  </si>
  <si>
    <t>01042601230000062782</t>
  </si>
  <si>
    <t>U8大类03；卡号03522；资产号032500032</t>
  </si>
  <si>
    <t>031022387</t>
  </si>
  <si>
    <t>01042601230000062783</t>
  </si>
  <si>
    <t>U8大类03；卡号02183；资产号031022387</t>
  </si>
  <si>
    <t>030200080</t>
  </si>
  <si>
    <t>01042601230000062784</t>
  </si>
  <si>
    <t>凯泉离心泵</t>
  </si>
  <si>
    <t>DFG80-125A/2/4</t>
  </si>
  <si>
    <t>U8大类03；卡号02184；资产号030200080</t>
  </si>
  <si>
    <t>032200334</t>
  </si>
  <si>
    <t>01042601230000062785</t>
  </si>
  <si>
    <t>电动洒水车</t>
  </si>
  <si>
    <t>LS-1000PSC</t>
  </si>
  <si>
    <t>U8大类03；卡号02186；资产号032200334</t>
  </si>
  <si>
    <t>杭州丽诗电动车制造有限公司</t>
  </si>
  <si>
    <t>032200390</t>
  </si>
  <si>
    <t>01042601230000062786</t>
  </si>
  <si>
    <t>石墨换热器（原032200014# 固卡01202拆分21-5）</t>
  </si>
  <si>
    <t>U8大类03；卡号05049；资产号032200390</t>
  </si>
  <si>
    <t>032200389</t>
  </si>
  <si>
    <t>01042601230000062787</t>
  </si>
  <si>
    <t>石墨换热器（原032200014# 固卡01202拆分21-4）</t>
  </si>
  <si>
    <t>U8大类03；卡号05048；资产号032200389</t>
  </si>
  <si>
    <t>032200391</t>
  </si>
  <si>
    <t>01042601230000062788</t>
  </si>
  <si>
    <t>石墨换热器（原032200014# 固卡01202拆分21-6）</t>
  </si>
  <si>
    <t>U8大类03；卡号05050；资产号032200391</t>
  </si>
  <si>
    <t>032200393</t>
  </si>
  <si>
    <t>01042601230000062789</t>
  </si>
  <si>
    <t>石墨换热器（原032200014# 固卡01202拆分21-8）</t>
  </si>
  <si>
    <t>U8大类03；卡号05052；资产号032200393</t>
  </si>
  <si>
    <t>032200392</t>
  </si>
  <si>
    <t>01042601230000062790</t>
  </si>
  <si>
    <t>石墨换热器（原032200014# 固卡01202拆分21-7）</t>
  </si>
  <si>
    <t>U8大类03；卡号05051；资产号032200392</t>
  </si>
  <si>
    <t>032200361</t>
  </si>
  <si>
    <t>01042601230000062791</t>
  </si>
  <si>
    <t>压滤机（原032200012# 固卡01200拆分5-3）</t>
  </si>
  <si>
    <t>U8大类03；卡号05020；资产号032200361</t>
  </si>
  <si>
    <t>031022769</t>
  </si>
  <si>
    <t>01042601230000062792</t>
  </si>
  <si>
    <t>TZB-IDT-A</t>
  </si>
  <si>
    <t>U8大类03；卡号03523；资产号031022769</t>
  </si>
  <si>
    <t>031022770</t>
  </si>
  <si>
    <t>01042601230000062793</t>
  </si>
  <si>
    <t>U8大类03；卡号03524；资产号031022770</t>
  </si>
  <si>
    <t>030700229</t>
  </si>
  <si>
    <t>01042601230000062794</t>
  </si>
  <si>
    <t>U8大类03；卡号02187；资产号030700229</t>
  </si>
  <si>
    <t>031022771</t>
  </si>
  <si>
    <t>01042601230000062795</t>
  </si>
  <si>
    <t>U8大类03；卡号03525；资产号031022771</t>
  </si>
  <si>
    <t>031022773</t>
  </si>
  <si>
    <t>01042601230000062796</t>
  </si>
  <si>
    <t>U8大类03；卡号03527；资产号031022773</t>
  </si>
  <si>
    <t>031022776</t>
  </si>
  <si>
    <t>01042601230000062797</t>
  </si>
  <si>
    <t>U8大类03；卡号03530；资产号031022776</t>
  </si>
  <si>
    <t>031022774</t>
  </si>
  <si>
    <t>01042601230000062798</t>
  </si>
  <si>
    <t>U8大类03；卡号03528；资产号031022774</t>
  </si>
  <si>
    <t>031022389</t>
  </si>
  <si>
    <t>01042601230000062799</t>
  </si>
  <si>
    <t>上料理瓶机（生产自动化-机器人-一期）</t>
  </si>
  <si>
    <t>LP-200B</t>
  </si>
  <si>
    <t>U8大类03；卡号02188；资产号031022389</t>
  </si>
  <si>
    <t>031022775</t>
  </si>
  <si>
    <t>01042601230000062800</t>
  </si>
  <si>
    <t>U8大类03；卡号03529；资产号031022775</t>
  </si>
  <si>
    <t>031022772</t>
  </si>
  <si>
    <t>01042601230000062801</t>
  </si>
  <si>
    <t>U8大类03；卡号03526；资产号031022772</t>
  </si>
  <si>
    <t>032200394</t>
  </si>
  <si>
    <t>01042601230000062802</t>
  </si>
  <si>
    <t>石墨换热器（原032200014# 固卡01202拆分21-9）</t>
  </si>
  <si>
    <t>U8大类03；卡号05053；资产号032200394</t>
  </si>
  <si>
    <t>032200395</t>
  </si>
  <si>
    <t>01042601230000062803</t>
  </si>
  <si>
    <t>石墨换热器（原032200014# 固卡01202拆分21-10）</t>
  </si>
  <si>
    <t>U8大类03；卡号05054；资产号032200395</t>
  </si>
  <si>
    <t>030100128</t>
  </si>
  <si>
    <t>01042601230000062804</t>
  </si>
  <si>
    <t>颗粒剂粉尘仪</t>
  </si>
  <si>
    <t>FCY-2型</t>
  </si>
  <si>
    <t>U8大类03；卡号03533；资产号030100128</t>
  </si>
  <si>
    <t>肥东合成质检室</t>
  </si>
  <si>
    <t>北京勤诚亦信科技开发有限公司</t>
  </si>
  <si>
    <t>2019-11-28</t>
  </si>
  <si>
    <t>032200397</t>
  </si>
  <si>
    <t>01042601230000062805</t>
  </si>
  <si>
    <t>石墨换热器（原032200014# 固卡01202拆分21-12）</t>
  </si>
  <si>
    <t>U8大类03；卡号05056；资产号032200397</t>
  </si>
  <si>
    <t>032200396</t>
  </si>
  <si>
    <t>01042601230000062806</t>
  </si>
  <si>
    <t>石墨换热器（原032200014# 固卡01202拆分21-11）</t>
  </si>
  <si>
    <t>U8大类03；卡号05055；资产号032200396</t>
  </si>
  <si>
    <t>031022390</t>
  </si>
  <si>
    <t>01042601230000062807</t>
  </si>
  <si>
    <t>开箱机（生产自动化-机器人-一期）</t>
  </si>
  <si>
    <t>永创GPK-40</t>
  </si>
  <si>
    <t>U8大类03；卡号02189；资产号031022390</t>
  </si>
  <si>
    <t>肥东分厂剂型车间</t>
  </si>
  <si>
    <t>031022392</t>
  </si>
  <si>
    <t>01042601230000062808</t>
  </si>
  <si>
    <t>夹具吸盘6套（生产自动化-机器人-一期）</t>
  </si>
  <si>
    <t>常州金马定制</t>
  </si>
  <si>
    <t>U8大类03；卡号02191；资产号031022392</t>
  </si>
  <si>
    <t>031022393</t>
  </si>
  <si>
    <t>01042601230000062809</t>
  </si>
  <si>
    <t>封箱机（生产自动化-机器人-一期）</t>
  </si>
  <si>
    <t>永创MH-FJ-3A</t>
  </si>
  <si>
    <t>U8大类03；卡号02192；资产号031022393</t>
  </si>
  <si>
    <t>031022394</t>
  </si>
  <si>
    <t>01042601230000062810</t>
  </si>
  <si>
    <t>打包机（生产自动化-机器人-一期）</t>
  </si>
  <si>
    <t>永创MH-102</t>
  </si>
  <si>
    <t>U8大类03；卡号02193；资产号031022394</t>
  </si>
  <si>
    <t>031022391</t>
  </si>
  <si>
    <t>01042601230000062811</t>
  </si>
  <si>
    <t>装箱机（生产自动化-机器人-一期）</t>
  </si>
  <si>
    <t>常州金马ZX-2</t>
  </si>
  <si>
    <t>U8大类03；卡号02190；资产号031022391</t>
  </si>
  <si>
    <t>031022395</t>
  </si>
  <si>
    <t>01042601230000062812</t>
  </si>
  <si>
    <t>输送系统（生产自动化-机器人-一期）</t>
  </si>
  <si>
    <t>常州金马包装</t>
  </si>
  <si>
    <t>U8大类03；卡号02194；资产号031022395</t>
  </si>
  <si>
    <t>031022777</t>
  </si>
  <si>
    <t>01042601230000062813</t>
  </si>
  <si>
    <t>0.8*1.3米 2吨</t>
  </si>
  <si>
    <t>U8大类03；卡号03532；资产号031022777</t>
  </si>
  <si>
    <t>031022778</t>
  </si>
  <si>
    <t>01042601230000062814</t>
  </si>
  <si>
    <t>U8大类03；卡号03536；资产号031022778</t>
  </si>
  <si>
    <t>031022396</t>
  </si>
  <si>
    <t>01042601230000062815</t>
  </si>
  <si>
    <t>抓取输送机（生产自动化-机器人-一期）</t>
  </si>
  <si>
    <t>U8大类03；卡号02195；资产号031022396</t>
  </si>
  <si>
    <t>030100129</t>
  </si>
  <si>
    <t>01042601230000062816</t>
  </si>
  <si>
    <t>颗粒剂耐磨性试验仪</t>
  </si>
  <si>
    <t>NMY-2型</t>
  </si>
  <si>
    <t>U8大类03；卡号03534；资产号030100129</t>
  </si>
  <si>
    <t>030100130</t>
  </si>
  <si>
    <t>01042601230000062817</t>
  </si>
  <si>
    <t>堆密度试验仪</t>
  </si>
  <si>
    <t>DMDY-1型</t>
  </si>
  <si>
    <t>U8大类03；卡号03535；资产号030100130</t>
  </si>
  <si>
    <t>031022779</t>
  </si>
  <si>
    <t>01042601230000062818</t>
  </si>
  <si>
    <t>U8大类03；卡号03537；资产号031022779</t>
  </si>
  <si>
    <t>032200399</t>
  </si>
  <si>
    <t>01042601230000062819</t>
  </si>
  <si>
    <t>石墨换热器（原032200014# 固卡01202拆分21-14）</t>
  </si>
  <si>
    <t>U8大类03；卡号05058；资产号032200399</t>
  </si>
  <si>
    <t>031022781</t>
  </si>
  <si>
    <t>01042601230000062820</t>
  </si>
  <si>
    <t>U8大类03；卡号03539；资产号031022781</t>
  </si>
  <si>
    <t>031022780</t>
  </si>
  <si>
    <t>01042601230000062821</t>
  </si>
  <si>
    <t>U8大类03；卡号03538；资产号031022780</t>
  </si>
  <si>
    <t>031022398</t>
  </si>
  <si>
    <t>01042601230000062822</t>
  </si>
  <si>
    <t>真空夹具系统（生产自动化-机器人-一期）</t>
  </si>
  <si>
    <t>TPC-CW-400*200</t>
  </si>
  <si>
    <t>U8大类03；卡号02197；资产号031022398</t>
  </si>
  <si>
    <t>031022397</t>
  </si>
  <si>
    <t>01042601230000062823</t>
  </si>
  <si>
    <t>码垛机器人（生产自动化-机器人-一期）</t>
  </si>
  <si>
    <t>泰禾TR-F120</t>
  </si>
  <si>
    <t>U8大类03；卡号02196；资产号031022397</t>
  </si>
  <si>
    <t>032200406</t>
  </si>
  <si>
    <t>01042601230000062824</t>
  </si>
  <si>
    <t>石墨换热器（原032200014# 固卡01202拆分21-21）</t>
  </si>
  <si>
    <t>U8大类03；卡号05065；资产号032200406</t>
  </si>
  <si>
    <t>032200401</t>
  </si>
  <si>
    <t>01042601230000062825</t>
  </si>
  <si>
    <t>石墨换热器（原032200014# 固卡01202拆分21-16）</t>
  </si>
  <si>
    <t>U8大类03；卡号05060；资产号032200401</t>
  </si>
  <si>
    <t>032200400</t>
  </si>
  <si>
    <t>01042601230000062826</t>
  </si>
  <si>
    <t>石墨换热器（原032200014# 固卡01202拆分21-15）</t>
  </si>
  <si>
    <t>U8大类03；卡号05059；资产号032200400</t>
  </si>
  <si>
    <t>032400014</t>
  </si>
  <si>
    <t>01042601230000062827</t>
  </si>
  <si>
    <t>不锈钢深水井</t>
  </si>
  <si>
    <t>4JAD8/20-4KW</t>
  </si>
  <si>
    <t>U8大类03；卡号03540；资产号032400014</t>
  </si>
  <si>
    <t>032200398</t>
  </si>
  <si>
    <t>01042601230000062828</t>
  </si>
  <si>
    <t>石墨换热器（原032200014# 固卡01202拆分21-13）</t>
  </si>
  <si>
    <t>U8大类03；卡号05057；资产号032200398</t>
  </si>
  <si>
    <t>032500033</t>
  </si>
  <si>
    <t>01042601230000062829</t>
  </si>
  <si>
    <t>电动防爆减速机</t>
  </si>
  <si>
    <t>BLD4-17-11</t>
  </si>
  <si>
    <t>U8大类03；卡号03541；资产号032500033</t>
  </si>
  <si>
    <t>032200408</t>
  </si>
  <si>
    <t>01042601230000062830</t>
  </si>
  <si>
    <t>非标塑料槽设备（原032200013# 固卡01201拆分17-2）</t>
  </si>
  <si>
    <t>U8大类03；卡号05067；资产号032200408</t>
  </si>
  <si>
    <t>031022399</t>
  </si>
  <si>
    <t>01042601230000062831</t>
  </si>
  <si>
    <t>安全围栏（生产自动化-机器人-一期）</t>
  </si>
  <si>
    <t>U8大类03；卡号02198；资产号031022399</t>
  </si>
  <si>
    <t>032500034</t>
  </si>
  <si>
    <t>01042601230000062832</t>
  </si>
  <si>
    <t>U8大类03；卡号03542；资产号032500034</t>
  </si>
  <si>
    <t>031022402</t>
  </si>
  <si>
    <t>01042601230000062833</t>
  </si>
  <si>
    <t>线体改造（生产自动化-机器人-一期）</t>
  </si>
  <si>
    <t>U8大类03；卡号02201；资产号031022402</t>
  </si>
  <si>
    <t>031022401</t>
  </si>
  <si>
    <t>01042601230000062834</t>
  </si>
  <si>
    <t>电控系统（生产自动化-机器人-一期）</t>
  </si>
  <si>
    <t>U8大类03；卡号02200；资产号031022401</t>
  </si>
  <si>
    <t>032500035</t>
  </si>
  <si>
    <t>01042601230000062835</t>
  </si>
  <si>
    <t>U8大类03；卡号03543；资产号032500035</t>
  </si>
  <si>
    <t>030800226</t>
  </si>
  <si>
    <t>01042601230000062836</t>
  </si>
  <si>
    <t>WVP200-1</t>
  </si>
  <si>
    <t>U8大类03；卡号03545；资产号030800226</t>
  </si>
  <si>
    <t>030800225</t>
  </si>
  <si>
    <t>01042601230000062837</t>
  </si>
  <si>
    <t>JF9-26N05A</t>
  </si>
  <si>
    <t>U8大类03；卡号03544；资产号030800225</t>
  </si>
  <si>
    <t>合成一车间(烟嘧车间）</t>
  </si>
  <si>
    <t>032200411</t>
  </si>
  <si>
    <t>01042601230000062838</t>
  </si>
  <si>
    <t>非标塑料槽设备（原032200013# 固卡01201拆分17-5）</t>
  </si>
  <si>
    <t>U8大类03；卡号05070；资产号032200411</t>
  </si>
  <si>
    <t>031022400</t>
  </si>
  <si>
    <t>01042601230000062839</t>
  </si>
  <si>
    <t>底座（生产自动化-机器人-一期）</t>
  </si>
  <si>
    <t>U8大类03；卡号02199；资产号031022400</t>
  </si>
  <si>
    <t>030800227</t>
  </si>
  <si>
    <t>01042601230000062840</t>
  </si>
  <si>
    <t>U8大类03；卡号03546；资产号030800227</t>
  </si>
  <si>
    <t>030800229</t>
  </si>
  <si>
    <t>01042601230000062841</t>
  </si>
  <si>
    <t>U8大类03；卡号03548；资产号030800229</t>
  </si>
  <si>
    <t>030800228</t>
  </si>
  <si>
    <t>01042601230000062842</t>
  </si>
  <si>
    <t>U8大类03；卡号03547；资产号030800228</t>
  </si>
  <si>
    <t>032200336</t>
  </si>
  <si>
    <t>01042601230000062843</t>
  </si>
  <si>
    <t>电梯(2# 肥东二期 剂型带棚仓库）</t>
  </si>
  <si>
    <t>申达</t>
  </si>
  <si>
    <t>U8大类03；卡号02204；资产号032200336</t>
  </si>
  <si>
    <t>031022403</t>
  </si>
  <si>
    <t>01042601230000062844</t>
  </si>
  <si>
    <t>信息化系统（生产自动化-机器人-一期）</t>
  </si>
  <si>
    <t>U8大类03；卡号02202；资产号031022403</t>
  </si>
  <si>
    <t>030100099</t>
  </si>
  <si>
    <t>01042601230000062845</t>
  </si>
  <si>
    <t>便携式气体控测器</t>
  </si>
  <si>
    <t>SX170-乙醇</t>
  </si>
  <si>
    <t>U8大类03；卡号02205；资产号030100099</t>
  </si>
  <si>
    <t>032200335</t>
  </si>
  <si>
    <t>01042601230000062846</t>
  </si>
  <si>
    <t>电梯(1# 肥东二期 剂型带棚仓库）</t>
  </si>
  <si>
    <t>U8大类03；卡号02203；资产号032200335</t>
  </si>
  <si>
    <t>032200410</t>
  </si>
  <si>
    <t>01042601230000062847</t>
  </si>
  <si>
    <t>非标塑料槽设备（原032200013# 固卡01201拆分17-4）</t>
  </si>
  <si>
    <t>U8大类03；卡号05069；资产号032200410</t>
  </si>
  <si>
    <t>030800230</t>
  </si>
  <si>
    <t>01042601230000062848</t>
  </si>
  <si>
    <t>U8大类03；卡号03549；资产号030800230</t>
  </si>
  <si>
    <t>U8大类03；卡号03551；资产号031022782</t>
  </si>
  <si>
    <t>030800231</t>
  </si>
  <si>
    <t>01042601230000062850</t>
  </si>
  <si>
    <t>U8大类03；卡号03550；资产号030800231</t>
  </si>
  <si>
    <t>032200412</t>
  </si>
  <si>
    <t>01042601230000062851</t>
  </si>
  <si>
    <t>非标塑料槽设备（原032200013# 固卡01201拆分17-6）</t>
  </si>
  <si>
    <t>U8大类03；卡号05071；资产号032200412</t>
  </si>
  <si>
    <t>032200409</t>
  </si>
  <si>
    <t>01042601230000062852</t>
  </si>
  <si>
    <t>非标塑料槽设备（原032200013# 固卡01201拆分17-3）</t>
  </si>
  <si>
    <t>U8大类03；卡号05068；资产号032200409</t>
  </si>
  <si>
    <t>030100100</t>
  </si>
  <si>
    <t>01042601230000062854</t>
  </si>
  <si>
    <t>BX170-二氯乙烷</t>
  </si>
  <si>
    <t>U8大类03；卡号02206；资产号030100100</t>
  </si>
  <si>
    <t>030700296</t>
  </si>
  <si>
    <t>01042601230000062855</t>
  </si>
  <si>
    <t>电子吊称</t>
  </si>
  <si>
    <t>防爆1T</t>
  </si>
  <si>
    <t>U8大类03；卡号03552；资产号030700296</t>
  </si>
  <si>
    <t>032200413</t>
  </si>
  <si>
    <t>01042601230000062856</t>
  </si>
  <si>
    <t>非标塑料槽设备（原032200013# 固卡01201拆分17-7）</t>
  </si>
  <si>
    <t>U8大类03；卡号05072；资产号032200413</t>
  </si>
  <si>
    <t>032200414</t>
  </si>
  <si>
    <t>01042601230000062857</t>
  </si>
  <si>
    <t>非标塑料槽设备（原032200013# 固卡01201拆分17-8）</t>
  </si>
  <si>
    <t>U8大类03；卡号05073；资产号032200414</t>
  </si>
  <si>
    <t>032200417</t>
  </si>
  <si>
    <t>01042601230000062858</t>
  </si>
  <si>
    <t>非标塑料槽设备（原032200013# 固卡01201拆分17-11）</t>
  </si>
  <si>
    <t>U8大类03；卡号05076；资产号032200417</t>
  </si>
  <si>
    <t>030700298</t>
  </si>
  <si>
    <t>01042601230000062859</t>
  </si>
  <si>
    <t>U8大类03；卡号03555；资产号030700298</t>
  </si>
  <si>
    <t>030700297</t>
  </si>
  <si>
    <t>01042601230000062860</t>
  </si>
  <si>
    <t>U8大类03；卡号03553；资产号030700297</t>
  </si>
  <si>
    <t>032200416</t>
  </si>
  <si>
    <t>01042601230000062861</t>
  </si>
  <si>
    <t>非标塑料槽设备（原032200013# 固卡01201拆分17-10）</t>
  </si>
  <si>
    <t>U8大类03；卡号05075；资产号032200416</t>
  </si>
  <si>
    <t>032200415</t>
  </si>
  <si>
    <t>01042601230000062862</t>
  </si>
  <si>
    <t>非标塑料槽设备（原032200013# 固卡01201拆分17-9）</t>
  </si>
  <si>
    <t>U8大类03；卡号05074；资产号032200415</t>
  </si>
  <si>
    <t>032200418</t>
  </si>
  <si>
    <t>01042601230000062863</t>
  </si>
  <si>
    <t>非标塑料槽设备（原032200013# 固卡01201拆分17-12）</t>
  </si>
  <si>
    <t>U8大类03；卡号05077；资产号032200418</t>
  </si>
  <si>
    <t>032500039</t>
  </si>
  <si>
    <t>01042601230000062864</t>
  </si>
  <si>
    <t>U8大类03；卡号03556；资产号032500039</t>
  </si>
  <si>
    <t>032500041</t>
  </si>
  <si>
    <t>01042601230000062865</t>
  </si>
  <si>
    <t>U8大类03；卡号03558；资产号032500041</t>
  </si>
  <si>
    <t>032500040</t>
  </si>
  <si>
    <t>01042601230000062866</t>
  </si>
  <si>
    <t>U8大类03；卡号03557；资产号032500040</t>
  </si>
  <si>
    <t>032200420</t>
  </si>
  <si>
    <t>01042601230000062867</t>
  </si>
  <si>
    <t>非标塑料槽设备（原032200013# 固卡01201拆分17-14）</t>
  </si>
  <si>
    <t>U8大类03；卡号05079；资产号032200420</t>
  </si>
  <si>
    <t>032200421</t>
  </si>
  <si>
    <t>01042601230000062868</t>
  </si>
  <si>
    <t>非标塑料槽设备（原032200013# 固卡01201拆分17-15）</t>
  </si>
  <si>
    <t>U8大类03；卡号05080；资产号032200421</t>
  </si>
  <si>
    <t>032200419</t>
  </si>
  <si>
    <t>01042601230000062870</t>
  </si>
  <si>
    <t>非标塑料槽设备（原032200013# 固卡01201拆分17-13）</t>
  </si>
  <si>
    <t>U8大类03；卡号05078；资产号032200419</t>
  </si>
  <si>
    <t>032200422</t>
  </si>
  <si>
    <t>01042601230000062875</t>
  </si>
  <si>
    <t>非标塑料槽设备（原032200013# 固卡01201拆分17-16）</t>
  </si>
  <si>
    <t>U8大类03；卡号05081；资产号032200422</t>
  </si>
  <si>
    <t>032200423</t>
  </si>
  <si>
    <t>01042601230000062878</t>
  </si>
  <si>
    <t>非标塑料槽设备（原032200013# 固卡01201拆分17-17）</t>
  </si>
  <si>
    <t>U8大类03；卡号05082；资产号032200423</t>
  </si>
  <si>
    <t>031000076</t>
  </si>
  <si>
    <t>01042601230000062881</t>
  </si>
  <si>
    <t>KZ</t>
  </si>
  <si>
    <t>U8大类03；卡号02221；资产号031000076</t>
  </si>
  <si>
    <t>2017-08-22</t>
  </si>
  <si>
    <t>032200430</t>
  </si>
  <si>
    <t>01042601230000062882</t>
  </si>
  <si>
    <t>搪瓷反应釜（原032200029# 固卡01217拆分29-7）</t>
  </si>
  <si>
    <t>U8大类03；卡号05089；资产号032200430</t>
  </si>
  <si>
    <t>032200432</t>
  </si>
  <si>
    <t>01042601230000062884</t>
  </si>
  <si>
    <t>搪瓷反应釜（原032200029# 固卡01217拆分29-9）</t>
  </si>
  <si>
    <t>U8大类03；卡号05091；资产号032200432</t>
  </si>
  <si>
    <t>032200431</t>
  </si>
  <si>
    <t>01042601230000062885</t>
  </si>
  <si>
    <t>搪瓷反应釜（原032200029# 固卡01217拆分29-8）</t>
  </si>
  <si>
    <t>U8大类03；卡号05090；资产号032200431</t>
  </si>
  <si>
    <t>032200433</t>
  </si>
  <si>
    <t>01042601230000062886</t>
  </si>
  <si>
    <t>搪瓷反应釜（原032200029# 固卡01217拆分29-10）</t>
  </si>
  <si>
    <t>U8大类03；卡号05092；资产号032200433</t>
  </si>
  <si>
    <t>032200434</t>
  </si>
  <si>
    <t>01042601230000062887</t>
  </si>
  <si>
    <t>搪瓷反应釜（原032200029# 固卡01217拆分29-11）</t>
  </si>
  <si>
    <t>U8大类03；卡号05093；资产号032200434</t>
  </si>
  <si>
    <t>032200435</t>
  </si>
  <si>
    <t>01042601230000062888</t>
  </si>
  <si>
    <t>搪瓷反应釜（原032200029# 固卡01217拆分29-12）</t>
  </si>
  <si>
    <t>U8大类03；卡号05094；资产号032200435</t>
  </si>
  <si>
    <t>032200437</t>
  </si>
  <si>
    <t>01042601230000062889</t>
  </si>
  <si>
    <t>搪瓷反应釜（原032200029# 固卡01217拆分29-14）</t>
  </si>
  <si>
    <t>U8大类03；卡号05096；资产号032200437</t>
  </si>
  <si>
    <t>031022407</t>
  </si>
  <si>
    <t>01042601230000062890</t>
  </si>
  <si>
    <t>80FSB-30YB2/7.5KW</t>
  </si>
  <si>
    <t>U8大类03；卡号02226；资产号031022407</t>
  </si>
  <si>
    <t>2017-09-30</t>
  </si>
  <si>
    <t>031022406</t>
  </si>
  <si>
    <t>01042601230000062891</t>
  </si>
  <si>
    <t>U8大类03；卡号02225；资产号031022406</t>
  </si>
  <si>
    <t>032200436</t>
  </si>
  <si>
    <t>01042601230000062893</t>
  </si>
  <si>
    <t>搪瓷反应釜（原032200029# 固卡01217拆分29-13）</t>
  </si>
  <si>
    <t>U8大类03；卡号05095；资产号032200436</t>
  </si>
  <si>
    <t>031022408</t>
  </si>
  <si>
    <t>01042601230000062894</t>
  </si>
  <si>
    <t>DBY-25YB4/1.5KW</t>
  </si>
  <si>
    <t>U8大类03；卡号02227；资产号031022408</t>
  </si>
  <si>
    <t>031022409</t>
  </si>
  <si>
    <t>01042601230000062895</t>
  </si>
  <si>
    <t>平板立式刮刀自动下卸料离心机</t>
  </si>
  <si>
    <t>LGZ1250HF</t>
  </si>
  <si>
    <t>U8大类03；卡号02228；资产号031022409</t>
  </si>
  <si>
    <t>031022410</t>
  </si>
  <si>
    <t>01042601230000062896</t>
  </si>
  <si>
    <t>雷达物流计</t>
  </si>
  <si>
    <t>U8大类03；卡号02229；资产号031022410</t>
  </si>
  <si>
    <t>江苏杰创科技有限公司</t>
  </si>
  <si>
    <t>032200439</t>
  </si>
  <si>
    <t>01042601230000062897</t>
  </si>
  <si>
    <t>搪瓷反应釜（原032200029# 固卡01217拆分29-16）</t>
  </si>
  <si>
    <t>U8大类03；卡号05098；资产号032200439</t>
  </si>
  <si>
    <t>032200438</t>
  </si>
  <si>
    <t>01042601230000062898</t>
  </si>
  <si>
    <t>搪瓷反应釜（原032200029# 固卡01217拆分29-15）</t>
  </si>
  <si>
    <t>U8大类03；卡号05097；资产号032200438</t>
  </si>
  <si>
    <t>031022411</t>
  </si>
  <si>
    <t>01042601230000062899</t>
  </si>
  <si>
    <t>U8大类03；卡号02230；资产号031022411</t>
  </si>
  <si>
    <t>031022412</t>
  </si>
  <si>
    <t>01042601230000062900</t>
  </si>
  <si>
    <t>U8大类03；卡号02231；资产号031022412</t>
  </si>
  <si>
    <t>032200440</t>
  </si>
  <si>
    <t>01042601230000062901</t>
  </si>
  <si>
    <t>搪瓷反应釜（原032200029# 固卡01217拆分29-17）</t>
  </si>
  <si>
    <t>U8大类03；卡号05099；资产号032200440</t>
  </si>
  <si>
    <t>032200441</t>
  </si>
  <si>
    <t>01042601230000062902</t>
  </si>
  <si>
    <t>搪瓷反应釜（原032200029# 固卡01217拆分29-18）</t>
  </si>
  <si>
    <t>U8大类03；卡号05100；资产号032200441</t>
  </si>
  <si>
    <t>031022413</t>
  </si>
  <si>
    <t>01042601230000062903</t>
  </si>
  <si>
    <t>U8大类03；卡号02232；资产号031022413</t>
  </si>
  <si>
    <t>032200443</t>
  </si>
  <si>
    <t>01042601230000062904</t>
  </si>
  <si>
    <t>搪瓷反应釜（原032200029# 固卡01217拆分29-20）</t>
  </si>
  <si>
    <t>U8大类03；卡号05102；资产号032200443</t>
  </si>
  <si>
    <t>032200442</t>
  </si>
  <si>
    <t>01042601230000062905</t>
  </si>
  <si>
    <t>搪瓷反应釜（原032200029# 固卡01217拆分29-19）</t>
  </si>
  <si>
    <t>U8大类03；卡号05101；资产号032200442</t>
  </si>
  <si>
    <t>032200444</t>
  </si>
  <si>
    <t>01042601230000062906</t>
  </si>
  <si>
    <t>搪瓷反应釜（原032200029# 固卡01217拆分29-21）</t>
  </si>
  <si>
    <t>U8大类03；卡号05103；资产号032200444</t>
  </si>
  <si>
    <t>032200445</t>
  </si>
  <si>
    <t>01042601230000062907</t>
  </si>
  <si>
    <t>搪瓷反应釜（原032200029# 固卡01217拆分29-22）</t>
  </si>
  <si>
    <t>U8大类03；卡号05104；资产号032200445</t>
  </si>
  <si>
    <t>032200446</t>
  </si>
  <si>
    <t>01042601230000062908</t>
  </si>
  <si>
    <t>搪瓷反应釜（原032200029# 固卡01217拆分29-23）</t>
  </si>
  <si>
    <t>U8大类03；卡号05105；资产号032200446</t>
  </si>
  <si>
    <t>031022414</t>
  </si>
  <si>
    <t>01042601230000062909</t>
  </si>
  <si>
    <t>DN65</t>
  </si>
  <si>
    <t>U8大类03；卡号02233；资产号031022414</t>
  </si>
  <si>
    <t>031022415</t>
  </si>
  <si>
    <t>01042601230000062910</t>
  </si>
  <si>
    <t>AL2503 DN80</t>
  </si>
  <si>
    <t>U8大类03；卡号02234；资产号031022415</t>
  </si>
  <si>
    <t>030700231</t>
  </si>
  <si>
    <t>01042601230000062911</t>
  </si>
  <si>
    <t>JZJWLW300*200</t>
  </si>
  <si>
    <t>U8大类03；卡号02236；资产号030700231</t>
  </si>
  <si>
    <t>030700230</t>
  </si>
  <si>
    <t>01042601230000062912</t>
  </si>
  <si>
    <t>DBY-25 YB4/1.5KW</t>
  </si>
  <si>
    <t>U8大类03；卡号02235；资产号030700230</t>
  </si>
  <si>
    <t>030700232</t>
  </si>
  <si>
    <t>01042601230000062913</t>
  </si>
  <si>
    <t>U8大类03；卡号02237；资产号030700232</t>
  </si>
  <si>
    <t>031900020</t>
  </si>
  <si>
    <t>01042601230000062914</t>
  </si>
  <si>
    <t>循环水泵</t>
  </si>
  <si>
    <t>JKD</t>
  </si>
  <si>
    <t>U8大类03；卡号02242；资产号031900020</t>
  </si>
  <si>
    <t>肥东气流粉碎车间</t>
  </si>
  <si>
    <t>031900019</t>
  </si>
  <si>
    <t>01042601230000062915</t>
  </si>
  <si>
    <t>ZLT-15000</t>
  </si>
  <si>
    <t>U8大类03；卡号02241；资产号031900019</t>
  </si>
  <si>
    <t>032200447</t>
  </si>
  <si>
    <t>01042601230000062916</t>
  </si>
  <si>
    <t>搪瓷反应釜（原032200029# 固卡01217拆分29-24）</t>
  </si>
  <si>
    <t>U8大类03；卡号05106；资产号032200447</t>
  </si>
  <si>
    <t>031900018</t>
  </si>
  <si>
    <t>01042601230000062917</t>
  </si>
  <si>
    <t>ZLT-17500</t>
  </si>
  <si>
    <t>U8大类03；卡号02240；资产号031900018</t>
  </si>
  <si>
    <t>030700234</t>
  </si>
  <si>
    <t>01042601230000062918</t>
  </si>
  <si>
    <t>WAW-100BC</t>
  </si>
  <si>
    <t>U8大类03；卡号02239；资产号030700234</t>
  </si>
  <si>
    <t>032200457</t>
  </si>
  <si>
    <t>01042601230000062919</t>
  </si>
  <si>
    <t>玻璃钢储罐（原032200027# 固卡01215拆分6-5）</t>
  </si>
  <si>
    <t>U8大类03；卡号05124；资产号032200457</t>
  </si>
  <si>
    <t>032200452</t>
  </si>
  <si>
    <t>01042601230000062920</t>
  </si>
  <si>
    <t>搪瓷反应釜（原032200029# 固卡01217拆分29-29）</t>
  </si>
  <si>
    <t>U8大类03；卡号05111；资产号032200452</t>
  </si>
  <si>
    <t>032200458</t>
  </si>
  <si>
    <t>01042601230000062921</t>
  </si>
  <si>
    <t>玻璃钢储罐（原032200027# 固卡01215拆分6-6）</t>
  </si>
  <si>
    <t>U8大类03；卡号05125；资产号032200458</t>
  </si>
  <si>
    <t>031900021</t>
  </si>
  <si>
    <t>01042601230000062922</t>
  </si>
  <si>
    <t>脉冲滤筒式除尘机组</t>
  </si>
  <si>
    <t>ZLM-2</t>
  </si>
  <si>
    <t>U8大类03；卡号02243；资产号031900021</t>
  </si>
  <si>
    <t>032200478</t>
  </si>
  <si>
    <t>01042601230000062923</t>
  </si>
  <si>
    <t>10000L非标甲苯回收槽（原032200031# 固卡01219拆分4-3）</t>
  </si>
  <si>
    <t>2000*2600*10</t>
  </si>
  <si>
    <t>U8大类03；卡号05152；资产号032200478</t>
  </si>
  <si>
    <t>032200504</t>
  </si>
  <si>
    <t>01042601230000062924</t>
  </si>
  <si>
    <t>物料泵-配套设备（原032200015#固卡01203# 拆分41-40）</t>
  </si>
  <si>
    <t>设备配套2013.12</t>
  </si>
  <si>
    <t>U8大类03；卡号05847；资产号032200504</t>
  </si>
  <si>
    <t>032200034</t>
  </si>
  <si>
    <t>01042601230000062925</t>
  </si>
  <si>
    <t>10000L非标甲苯静置槽</t>
  </si>
  <si>
    <t>U8大类03；卡号01222；资产号032200034</t>
  </si>
  <si>
    <t>2013-12-05</t>
  </si>
  <si>
    <t>032200479</t>
  </si>
  <si>
    <t>01042601230000062926</t>
  </si>
  <si>
    <t>10000L非标甲苯回收槽（原032200031# 固卡01219拆分4-4）</t>
  </si>
  <si>
    <t>U8大类03；卡号05153；资产号032200479</t>
  </si>
  <si>
    <t>032200037</t>
  </si>
  <si>
    <t>01042601230000062927</t>
  </si>
  <si>
    <t>2000L非标碱高位槽</t>
  </si>
  <si>
    <t>1200*1800*6</t>
  </si>
  <si>
    <t>U8大类03；卡号01225；资产号032200037</t>
  </si>
  <si>
    <t>031900022</t>
  </si>
  <si>
    <t>01042601230000062928</t>
  </si>
  <si>
    <t>U8大类03；卡号02244；资产号031900022</t>
  </si>
  <si>
    <t>031900023</t>
  </si>
  <si>
    <t>01042601230000062929</t>
  </si>
  <si>
    <t>U8大类03；卡号02245；资产号031900023</t>
  </si>
  <si>
    <t>031900026</t>
  </si>
  <si>
    <t>01042601230000062930</t>
  </si>
  <si>
    <t>U8大类03；卡号02247；资产号031900026</t>
  </si>
  <si>
    <t>032200038</t>
  </si>
  <si>
    <t>01042601230000062931</t>
  </si>
  <si>
    <t>8000L非标母液地槽</t>
  </si>
  <si>
    <t>2000*2000*2000</t>
  </si>
  <si>
    <t>U8大类03；卡号01226；资产号032200038</t>
  </si>
  <si>
    <t>031900025</t>
  </si>
  <si>
    <t>01042601230000062932</t>
  </si>
  <si>
    <t>U8大类03；卡号02246；资产号031900025</t>
  </si>
  <si>
    <t>031900027</t>
  </si>
  <si>
    <t>01042601230000062933</t>
  </si>
  <si>
    <t>U8大类03；卡号02248；资产号031900027</t>
  </si>
  <si>
    <t>031900028</t>
  </si>
  <si>
    <t>01042601230000062934</t>
  </si>
  <si>
    <t>U8大类03；卡号02249；资产号031900028</t>
  </si>
  <si>
    <t>031900029</t>
  </si>
  <si>
    <t>01042601230000062935</t>
  </si>
  <si>
    <t>U8大类03；卡号02250；资产号031900029</t>
  </si>
  <si>
    <t>031900030</t>
  </si>
  <si>
    <t>01042601230000062936</t>
  </si>
  <si>
    <t>U8大类03；卡号02251；资产号031900030</t>
  </si>
  <si>
    <t>032200042</t>
  </si>
  <si>
    <t>01042601230000062937</t>
  </si>
  <si>
    <t>3000L非标洗液槽</t>
  </si>
  <si>
    <t>1400*1600*8</t>
  </si>
  <si>
    <t>U8大类03；卡号01230；资产号032200042</t>
  </si>
  <si>
    <t>031900031</t>
  </si>
  <si>
    <t>01042601230000062938</t>
  </si>
  <si>
    <t>ZLM-2/3/2</t>
  </si>
  <si>
    <t>U8大类03；卡号02252；资产号031900031</t>
  </si>
  <si>
    <t>032200047</t>
  </si>
  <si>
    <t>01042601230000062939</t>
  </si>
  <si>
    <t>30000L非标液碱贮槽</t>
  </si>
  <si>
    <t>3100*4400*6/8</t>
  </si>
  <si>
    <t>U8大类03；卡号01235；资产号032200047</t>
  </si>
  <si>
    <t>032200039</t>
  </si>
  <si>
    <t>01042601230000062940</t>
  </si>
  <si>
    <t>8000L非标热水槽</t>
  </si>
  <si>
    <t>2000*2600*6</t>
  </si>
  <si>
    <t>U8大类03；卡号01227；资产号032200039</t>
  </si>
  <si>
    <t>032200050</t>
  </si>
  <si>
    <t>01042601230000062941</t>
  </si>
  <si>
    <t>300L非标真空缓冲罐</t>
  </si>
  <si>
    <t>600*800*6</t>
  </si>
  <si>
    <t>U8大类03；卡号01238；资产号032200050</t>
  </si>
  <si>
    <t>031900032</t>
  </si>
  <si>
    <t>01042601230000062942</t>
  </si>
  <si>
    <t>ZLM-3/3/2</t>
  </si>
  <si>
    <t>U8大类03；卡号02253；资产号031900032</t>
  </si>
  <si>
    <t>031900033</t>
  </si>
  <si>
    <t>01042601230000062943</t>
  </si>
  <si>
    <t>U8大类03；卡号02254；资产号031900033</t>
  </si>
  <si>
    <t>031900034</t>
  </si>
  <si>
    <t>01042601230000062944</t>
  </si>
  <si>
    <t>ZLM-6</t>
  </si>
  <si>
    <t>U8大类03；卡号02255；资产号031900034</t>
  </si>
  <si>
    <t>032200052</t>
  </si>
  <si>
    <t>01042601230000062945</t>
  </si>
  <si>
    <t>30000L非标盐水槽</t>
  </si>
  <si>
    <t>6500*3500*1600</t>
  </si>
  <si>
    <t>U8大类03；卡号01240；资产号032200052</t>
  </si>
  <si>
    <t>032200054</t>
  </si>
  <si>
    <t>01042601230000062946</t>
  </si>
  <si>
    <t>2000L非标空气缓冲罐</t>
  </si>
  <si>
    <t>1200*1400*10</t>
  </si>
  <si>
    <t>U8大类03；卡号01242；资产号032200054</t>
  </si>
  <si>
    <t>032200057</t>
  </si>
  <si>
    <t>01042601230000062947</t>
  </si>
  <si>
    <t>5000L非标氮气缓冲罐</t>
  </si>
  <si>
    <t>1600*2000*12</t>
  </si>
  <si>
    <t>U8大类03；卡号01245；资产号032200057</t>
  </si>
  <si>
    <t>031900035</t>
  </si>
  <si>
    <t>01042601230000062948</t>
  </si>
  <si>
    <t>U8大类03；卡号02256；资产号031900035</t>
  </si>
  <si>
    <t>032200056</t>
  </si>
  <si>
    <t>01042601230000062949</t>
  </si>
  <si>
    <t>20000L非标空气缓冲罐</t>
  </si>
  <si>
    <t>2400*3600*16</t>
  </si>
  <si>
    <t>U8大类03；卡号01244；资产号032200056</t>
  </si>
  <si>
    <t>031900036</t>
  </si>
  <si>
    <t>01042601230000062950</t>
  </si>
  <si>
    <t>U8大类03；卡号02257；资产号031900036</t>
  </si>
  <si>
    <t>031900037</t>
  </si>
  <si>
    <t>01042601230000062951</t>
  </si>
  <si>
    <t>ZLM-8</t>
  </si>
  <si>
    <t>U8大类03；卡号02258；资产号031900037</t>
  </si>
  <si>
    <t>032200055</t>
  </si>
  <si>
    <t>01042601230000062952</t>
  </si>
  <si>
    <t>10000L非标空气缓冲罐</t>
  </si>
  <si>
    <t>2000*2600*14</t>
  </si>
  <si>
    <t>U8大类03；卡号01243；资产号032200055</t>
  </si>
  <si>
    <t>031900038</t>
  </si>
  <si>
    <t>01042601230000062953</t>
  </si>
  <si>
    <t>U8大类03；卡号02259；资产号031900038</t>
  </si>
  <si>
    <t>031900041</t>
  </si>
  <si>
    <t>01042601230000062954</t>
  </si>
  <si>
    <t>系统优化调试</t>
  </si>
  <si>
    <t>U8大类03；卡号02262；资产号031900041</t>
  </si>
  <si>
    <t>031900040</t>
  </si>
  <si>
    <t>01042601230000062955</t>
  </si>
  <si>
    <t>系统控制9套</t>
  </si>
  <si>
    <t>U8大类03；卡号02261；资产号031900040</t>
  </si>
  <si>
    <t>031900039</t>
  </si>
  <si>
    <t>01042601230000062956</t>
  </si>
  <si>
    <t>U8大类03；卡号02260；资产号031900039</t>
  </si>
  <si>
    <t>032200058</t>
  </si>
  <si>
    <t>01042601230000062957</t>
  </si>
  <si>
    <t>50000L非标溶剂贮槽2台</t>
  </si>
  <si>
    <t>3600*4800*10</t>
  </si>
  <si>
    <t>U8大类03；卡号01246；资产号032200058</t>
  </si>
  <si>
    <t>苯磺隆颗粒剂成装置--负压上料机</t>
  </si>
  <si>
    <t>U8大类03；卡号02263；资产号031900042</t>
  </si>
  <si>
    <t>032200065</t>
  </si>
  <si>
    <t>01042601230000062959</t>
  </si>
  <si>
    <t>1000L非标乳脂高位槽2台</t>
  </si>
  <si>
    <t>800*1800*5</t>
  </si>
  <si>
    <t>U8大类03；卡号01253；资产号032200065</t>
  </si>
  <si>
    <t>032200066</t>
  </si>
  <si>
    <t>01042601230000062960</t>
  </si>
  <si>
    <t>10000L非标乙醇回收槽2台</t>
  </si>
  <si>
    <t>2000*2600*8</t>
  </si>
  <si>
    <t>U8大类03；卡号01254；资产号032200066</t>
  </si>
  <si>
    <t>032200060</t>
  </si>
  <si>
    <t>01042601230000062961</t>
  </si>
  <si>
    <t>20m2换热冷凝器</t>
  </si>
  <si>
    <t>螺旋板式</t>
  </si>
  <si>
    <t>U8大类03；卡号01248；资产号032200060</t>
  </si>
  <si>
    <t>032200061</t>
  </si>
  <si>
    <t>01042601230000062962</t>
  </si>
  <si>
    <t>20m2换热冷凝器10台</t>
  </si>
  <si>
    <t>LLIOB/20</t>
  </si>
  <si>
    <t>U8大类03；卡号01249；资产号032200061</t>
  </si>
  <si>
    <t>032200062</t>
  </si>
  <si>
    <t>01042601230000062963</t>
  </si>
  <si>
    <t>40m2换热冷凝器3台</t>
  </si>
  <si>
    <t>LLIOB/40</t>
  </si>
  <si>
    <t>U8大类03；卡号01250；资产号032200062</t>
  </si>
  <si>
    <t>032200068</t>
  </si>
  <si>
    <t>01042601230000062964</t>
  </si>
  <si>
    <t>2000L非标乙醇讲师槽</t>
  </si>
  <si>
    <t>1200*1400*5</t>
  </si>
  <si>
    <t>U8大类03；卡号01256；资产号032200068</t>
  </si>
  <si>
    <t>032200070</t>
  </si>
  <si>
    <t>01042601230000062965</t>
  </si>
  <si>
    <t>10000L非标乙醇洗液槽</t>
  </si>
  <si>
    <t>U8大类03；卡号01258；资产号032200070</t>
  </si>
  <si>
    <t>032200071</t>
  </si>
  <si>
    <t>01042601230000062966</t>
  </si>
  <si>
    <t>1000L非标四苯接收槽</t>
  </si>
  <si>
    <t>U8大类03；卡号01259；资产号032200071</t>
  </si>
  <si>
    <t>032200072</t>
  </si>
  <si>
    <t>01042601230000062967</t>
  </si>
  <si>
    <t>1000L非标C2选题槽</t>
  </si>
  <si>
    <t>1000*1000*5</t>
  </si>
  <si>
    <t>U8大类03；卡号01260；资产号032200072</t>
  </si>
  <si>
    <t>032200073</t>
  </si>
  <si>
    <t>01042601230000062968</t>
  </si>
  <si>
    <t>5000L非标热水槽</t>
  </si>
  <si>
    <t>1600*2600*6</t>
  </si>
  <si>
    <t>U8大类03；卡号01261；资产号032200073</t>
  </si>
  <si>
    <t>苯磺隆颗粒剂成装置--料仓</t>
  </si>
  <si>
    <t>U8大类03；卡号02265；资产号031900044</t>
  </si>
  <si>
    <t>031900043</t>
  </si>
  <si>
    <t>01042601230000062970</t>
  </si>
  <si>
    <t>苯磺隆颗粒剂成装置--罗茨风机</t>
  </si>
  <si>
    <t>U8大类03；卡号02264；资产号031900043</t>
  </si>
  <si>
    <t>031900046</t>
  </si>
  <si>
    <t>01042601230000062971</t>
  </si>
  <si>
    <t>苯磺隆颗粒剂成装置--液料筒</t>
  </si>
  <si>
    <t>U8大类03；卡号02267；资产号031900046</t>
  </si>
  <si>
    <t>031900047</t>
  </si>
  <si>
    <t>01042601230000062972</t>
  </si>
  <si>
    <t>苯磺隆颗粒剂成装置--脉冲布袋除尘器</t>
  </si>
  <si>
    <t>U8大类03；卡号02268；资产号031900047</t>
  </si>
  <si>
    <t>031900049</t>
  </si>
  <si>
    <t>01042601230000062973</t>
  </si>
  <si>
    <t>苯磺隆颗粒剂成装置--盛料定量分配器</t>
  </si>
  <si>
    <t>U8大类03；卡号02270；资产号031900049</t>
  </si>
  <si>
    <t>031900048</t>
  </si>
  <si>
    <t>01042601230000062974</t>
  </si>
  <si>
    <t>苯磺隆颗粒剂成装置--引风机</t>
  </si>
  <si>
    <t>7-42-5A</t>
  </si>
  <si>
    <t>U8大类03；卡号02269；资产号031900048</t>
  </si>
  <si>
    <t>031900045</t>
  </si>
  <si>
    <t>01042601230000062975</t>
  </si>
  <si>
    <t>苯磺隆颗粒剂成装置--犁刀混合机</t>
  </si>
  <si>
    <t>U8大类03；卡号02266；资产号031900045</t>
  </si>
  <si>
    <t>032200367</t>
  </si>
  <si>
    <t>01042601230000062976</t>
  </si>
  <si>
    <t>20M2换热冷凝器（原032200064# 固卡01252拆分4-4）</t>
  </si>
  <si>
    <t>LLIOT/20</t>
  </si>
  <si>
    <t>U8大类03；卡号05026；资产号032200367</t>
  </si>
  <si>
    <t>032200134</t>
  </si>
  <si>
    <t>01042601230000062977</t>
  </si>
  <si>
    <t>GCK低压柜12台</t>
  </si>
  <si>
    <t>GCK</t>
  </si>
  <si>
    <t>U8大类03；卡号01322；资产号032200134</t>
  </si>
  <si>
    <t>2013-12-10</t>
  </si>
  <si>
    <t>032200133</t>
  </si>
  <si>
    <t>01042601230000062978</t>
  </si>
  <si>
    <t>高压柜6台</t>
  </si>
  <si>
    <t>KYN28A-12</t>
  </si>
  <si>
    <t>U8大类03；卡号01321；资产号032200133</t>
  </si>
  <si>
    <t>032200132</t>
  </si>
  <si>
    <t>01042601230000062979</t>
  </si>
  <si>
    <t>低压柜11台</t>
  </si>
  <si>
    <t>GCS</t>
  </si>
  <si>
    <t>U8大类03；卡号01320；资产号032200132</t>
  </si>
  <si>
    <t>032200365</t>
  </si>
  <si>
    <t>01042601230000062980</t>
  </si>
  <si>
    <t>20M2换热冷凝器（原032200064# 固卡01252拆分4-2）</t>
  </si>
  <si>
    <t>U8大类03；卡号05024；资产号032200365</t>
  </si>
  <si>
    <t>032200466</t>
  </si>
  <si>
    <t>01042601230000062981</t>
  </si>
  <si>
    <t>10M2换热冷凝器（原032200063# 固卡01251拆分5-4）</t>
  </si>
  <si>
    <t>400*1500*6</t>
  </si>
  <si>
    <t>U8大类03；卡号05136；资产号032200466</t>
  </si>
  <si>
    <t>032200366</t>
  </si>
  <si>
    <t>01042601230000062982</t>
  </si>
  <si>
    <t>20M2换热冷凝器（原032200064# 固卡01252拆分4-3）</t>
  </si>
  <si>
    <t>U8大类03；卡号05025；资产号032200366</t>
  </si>
  <si>
    <t>032200474</t>
  </si>
  <si>
    <t>01042601230000062983</t>
  </si>
  <si>
    <t>300L非标压气缓冲罐（原032200044# 固卡01232拆分4-3）</t>
  </si>
  <si>
    <t>600*800*8</t>
  </si>
  <si>
    <t>U8大类03；卡号05144；资产号032200474</t>
  </si>
  <si>
    <t>032200374</t>
  </si>
  <si>
    <t>01042601230000062984</t>
  </si>
  <si>
    <t>8000L非标尾气循环槽（原032200041# 固卡01229拆分6-1）</t>
  </si>
  <si>
    <t>U8大类03；卡号05033；资产号032200374</t>
  </si>
  <si>
    <t>032200465</t>
  </si>
  <si>
    <t>01042601230000062985</t>
  </si>
  <si>
    <t>10M2换热冷凝器（原032200063# 固卡01251拆分5-3）</t>
  </si>
  <si>
    <t>U8大类03；卡号05135；资产号032200465</t>
  </si>
  <si>
    <t>032200467</t>
  </si>
  <si>
    <t>01042601230000062986</t>
  </si>
  <si>
    <t>10M2换热冷凝器（原032200063# 固卡01251拆分5-5）</t>
  </si>
  <si>
    <t>U8大类03；卡号05137；资产号032200467</t>
  </si>
  <si>
    <t>032200135</t>
  </si>
  <si>
    <t>01042601230000062987</t>
  </si>
  <si>
    <t>GCS低压柜9台</t>
  </si>
  <si>
    <t>U8大类03；卡号01323；资产号032200135</t>
  </si>
  <si>
    <t>032200473</t>
  </si>
  <si>
    <t>01042601230000062988</t>
  </si>
  <si>
    <t>300L非标压气缓冲罐（原032200044# 固卡01232拆分4-2）</t>
  </si>
  <si>
    <t>U8大类03；卡号05143；资产号032200473</t>
  </si>
  <si>
    <t>032200484</t>
  </si>
  <si>
    <t>01042601230000062989</t>
  </si>
  <si>
    <t>20000L非标甲苯静置槽（原032200035#固卡01223# 拆分2-1）</t>
  </si>
  <si>
    <t>2600*3000*12</t>
  </si>
  <si>
    <t>U8大类03；卡号05827；资产号032200484</t>
  </si>
  <si>
    <t>032200140</t>
  </si>
  <si>
    <t>01042601230000062990</t>
  </si>
  <si>
    <t>普通型V锥流量计</t>
  </si>
  <si>
    <t>U8大类03；卡号01328；资产号032200140</t>
  </si>
  <si>
    <t>032200137</t>
  </si>
  <si>
    <t>01042601230000062991</t>
  </si>
  <si>
    <t>母线槽9.5米</t>
  </si>
  <si>
    <t>CKX6-1000</t>
  </si>
  <si>
    <t>U8大类03；卡号01325；资产号032200137</t>
  </si>
  <si>
    <t>032200139</t>
  </si>
  <si>
    <t>01042601230000062992</t>
  </si>
  <si>
    <t>防爆型V锥量计4台</t>
  </si>
  <si>
    <t>U8大类03；卡号01327；资产号032200139</t>
  </si>
  <si>
    <t>032200138</t>
  </si>
  <si>
    <t>01042601230000062993</t>
  </si>
  <si>
    <t>温度计74台</t>
  </si>
  <si>
    <t>U8大类03；卡号01326；资产号032200138</t>
  </si>
  <si>
    <t>032200142</t>
  </si>
  <si>
    <t>01042601230000062994</t>
  </si>
  <si>
    <t>防爆接线盒200只</t>
  </si>
  <si>
    <t>BHD51-3</t>
  </si>
  <si>
    <t>U8大类03；卡号01330；资产号032200142</t>
  </si>
  <si>
    <t>032200141</t>
  </si>
  <si>
    <t>01042601230000062995</t>
  </si>
  <si>
    <t>智能电磁流量计</t>
  </si>
  <si>
    <t>U8大类03；卡号01329；资产号032200141</t>
  </si>
  <si>
    <t>032200144</t>
  </si>
  <si>
    <t>01042601230000062996</t>
  </si>
  <si>
    <t>照明终端箱</t>
  </si>
  <si>
    <t>PZ30AL</t>
  </si>
  <si>
    <t>U8大类03；卡号01332；资产号032200144</t>
  </si>
  <si>
    <t>032200145</t>
  </si>
  <si>
    <t>01042601230000062997</t>
  </si>
  <si>
    <t>照明终端箱2台</t>
  </si>
  <si>
    <t>AL1-1</t>
  </si>
  <si>
    <t>U8大类03；卡号01333；资产号032200145</t>
  </si>
  <si>
    <t>032200143</t>
  </si>
  <si>
    <t>01042601230000062998</t>
  </si>
  <si>
    <t>防爆配电箱及防爆灯一批</t>
  </si>
  <si>
    <t>U8大类03；卡号01331；资产号032200143</t>
  </si>
  <si>
    <t>032200075</t>
  </si>
  <si>
    <t>01042601230000062999</t>
  </si>
  <si>
    <t>双套水气真空泵机组</t>
  </si>
  <si>
    <t>JW-RPP-80-500</t>
  </si>
  <si>
    <t>U8大类03；卡号01263；资产号032200075</t>
  </si>
  <si>
    <t>2013-12-09</t>
  </si>
  <si>
    <t>032200078</t>
  </si>
  <si>
    <t>01042601230000063000</t>
  </si>
  <si>
    <t>U8大类03；卡号01266；资产号032200078</t>
  </si>
  <si>
    <t>032200076</t>
  </si>
  <si>
    <t>01042601230000063001</t>
  </si>
  <si>
    <t>K1500L</t>
  </si>
  <si>
    <t>U8大类03；卡号01264；资产号032200076</t>
  </si>
  <si>
    <t>032200146</t>
  </si>
  <si>
    <t>01042601230000063002</t>
  </si>
  <si>
    <t>AL2-1</t>
  </si>
  <si>
    <t>U8大类03；卡号01334；资产号032200146</t>
  </si>
  <si>
    <t>032200089</t>
  </si>
  <si>
    <t>01042601230000063003</t>
  </si>
  <si>
    <t>接头阀门缓冲管等配件</t>
  </si>
  <si>
    <t>U8大类03；卡号01277；资产号032200089</t>
  </si>
  <si>
    <t>032200081</t>
  </si>
  <si>
    <t>01042601230000063004</t>
  </si>
  <si>
    <t>防爆型电动葫芦3台</t>
  </si>
  <si>
    <t>HB2T-12M</t>
  </si>
  <si>
    <t>U8大类03；卡号01269；资产号032200081</t>
  </si>
  <si>
    <t>032200090</t>
  </si>
  <si>
    <t>01042601230000063005</t>
  </si>
  <si>
    <t>3000L计量槽</t>
  </si>
  <si>
    <t>U8大类03；卡号01278；资产号032200090</t>
  </si>
  <si>
    <t>032200080</t>
  </si>
  <si>
    <t>01042601230000063006</t>
  </si>
  <si>
    <t>搪瓷冷凝器3台</t>
  </si>
  <si>
    <t>P(2)20M2</t>
  </si>
  <si>
    <t>U8大类03；卡号01268；资产号032200080</t>
  </si>
  <si>
    <t>032200084</t>
  </si>
  <si>
    <t>01042601230000063007</t>
  </si>
  <si>
    <t>压滤机</t>
  </si>
  <si>
    <t>X10AZ160/1250-UK</t>
  </si>
  <si>
    <t>U8大类03；卡号01272；资产号032200084</t>
  </si>
  <si>
    <t>032200381</t>
  </si>
  <si>
    <t>01042601230000063008</t>
  </si>
  <si>
    <t>水汽真空泵机组（原032200074# 固卡01262拆分6-2）</t>
  </si>
  <si>
    <t>U8大类03；卡号05040；资产号032200381</t>
  </si>
  <si>
    <t>032200147</t>
  </si>
  <si>
    <t>01042601230000063009</t>
  </si>
  <si>
    <t>照明配电箱3台</t>
  </si>
  <si>
    <t>JXF</t>
  </si>
  <si>
    <t>U8大类03；卡号01335；资产号032200147</t>
  </si>
  <si>
    <t>032200150</t>
  </si>
  <si>
    <t>01042601230000063010</t>
  </si>
  <si>
    <t>动力配电柜</t>
  </si>
  <si>
    <t>XL-51</t>
  </si>
  <si>
    <t>U8大类03；卡号01338；资产号032200150</t>
  </si>
  <si>
    <t>032200151</t>
  </si>
  <si>
    <t>01042601230000063011</t>
  </si>
  <si>
    <t>按扭箱10台</t>
  </si>
  <si>
    <t>壁挂式</t>
  </si>
  <si>
    <t>U8大类03；卡号01339；资产号032200151</t>
  </si>
  <si>
    <t>032200148</t>
  </si>
  <si>
    <t>01042601230000063012</t>
  </si>
  <si>
    <t>照明配电箱</t>
  </si>
  <si>
    <t>U8大类03；卡号01336；资产号032200148</t>
  </si>
  <si>
    <t>032200382</t>
  </si>
  <si>
    <t>01042601230000063013</t>
  </si>
  <si>
    <t>水汽真空泵机组（原032200074# 固卡01262拆分6-3）</t>
  </si>
  <si>
    <t>U8大类03；卡号05041；资产号032200382</t>
  </si>
  <si>
    <t>032200152</t>
  </si>
  <si>
    <t>01042601230000063014</t>
  </si>
  <si>
    <t>双电源照明柜</t>
  </si>
  <si>
    <t>ATS式</t>
  </si>
  <si>
    <t>U8大类03；卡号01340；资产号032200152</t>
  </si>
  <si>
    <t>032200149</t>
  </si>
  <si>
    <t>01042601230000063015</t>
  </si>
  <si>
    <t>JFF（不锈钢）</t>
  </si>
  <si>
    <t>U8大类03；卡号01337；资产号032200149</t>
  </si>
  <si>
    <t>032200383</t>
  </si>
  <si>
    <t>01042601230000063016</t>
  </si>
  <si>
    <t>水汽真空泵机组（原032200074# 固卡01262拆分6-4）</t>
  </si>
  <si>
    <t>U8大类03；卡号05042；资产号032200383</t>
  </si>
  <si>
    <t>032200154</t>
  </si>
  <si>
    <t>01042601230000063017</t>
  </si>
  <si>
    <t>防爆照明箱</t>
  </si>
  <si>
    <t>BXD51-T7/16K25XX</t>
  </si>
  <si>
    <t>U8大类03；卡号01342；资产号032200154</t>
  </si>
  <si>
    <t>032200153</t>
  </si>
  <si>
    <t>01042601230000063018</t>
  </si>
  <si>
    <t>通风机</t>
  </si>
  <si>
    <t>三相0.25KW</t>
  </si>
  <si>
    <t>U8大类03；卡号01341；资产号032200153</t>
  </si>
  <si>
    <t>032200155</t>
  </si>
  <si>
    <t>01042601230000063019</t>
  </si>
  <si>
    <t>BXD51-T7/10.16K20XX</t>
  </si>
  <si>
    <t>U8大类03；卡号01343；资产号032200155</t>
  </si>
  <si>
    <t>032200355</t>
  </si>
  <si>
    <t>01042601230000063020</t>
  </si>
  <si>
    <t>双螺杆空压机1台 （原01290卡片2台 拆分成03815-03816）</t>
  </si>
  <si>
    <t>SCK150A-8</t>
  </si>
  <si>
    <t>U8大类03；卡号03815；资产号032200355</t>
  </si>
  <si>
    <t>032200486</t>
  </si>
  <si>
    <t>01042601230000063021</t>
  </si>
  <si>
    <t>化工泵（原032200088#固卡01276# 拆分7-1）</t>
  </si>
  <si>
    <t>IH65-50-160</t>
  </si>
  <si>
    <t>U8大类03；卡号05829；资产号032200486</t>
  </si>
  <si>
    <t>032200384</t>
  </si>
  <si>
    <t>01042601230000063022</t>
  </si>
  <si>
    <t>水汽真空泵机组（原032200074# 固卡01262拆分6-5）</t>
  </si>
  <si>
    <t>U8大类03；卡号05043；资产号032200384</t>
  </si>
  <si>
    <t>032200487</t>
  </si>
  <si>
    <t>01042601230000063023</t>
  </si>
  <si>
    <t>化工泵（原032200088#固卡01276# 拆分7-2）</t>
  </si>
  <si>
    <t>U8大类03；卡号05830；资产号032200487</t>
  </si>
  <si>
    <t>032200488</t>
  </si>
  <si>
    <t>01042601230000063024</t>
  </si>
  <si>
    <t>化工泵（原032200088#固卡01276# 拆分7-3）</t>
  </si>
  <si>
    <t>U8大类03；卡号05831；资产号032200488</t>
  </si>
  <si>
    <t>032200385</t>
  </si>
  <si>
    <t>01042601230000063025</t>
  </si>
  <si>
    <t>水汽真空泵机组（原032200074# 固卡01262拆分6-6）</t>
  </si>
  <si>
    <t>U8大类03；卡号05044；资产号032200385</t>
  </si>
  <si>
    <t>032200489</t>
  </si>
  <si>
    <t>01042601230000063026</t>
  </si>
  <si>
    <t>化工泵（原032200088#固卡01276# 拆分7-4）</t>
  </si>
  <si>
    <t>U8大类03；卡号05832；资产号032200489</t>
  </si>
  <si>
    <t>032200490</t>
  </si>
  <si>
    <t>01042601230000063027</t>
  </si>
  <si>
    <t>化工泵（原032200088#固卡01276# 拆分7-5）</t>
  </si>
  <si>
    <t>U8大类03；卡号05833；资产号032200490</t>
  </si>
  <si>
    <t>032200461</t>
  </si>
  <si>
    <t>01042601230000063028</t>
  </si>
  <si>
    <t>干燥机（原032200104# 固卡01292拆分2-1）</t>
  </si>
  <si>
    <t>SWAD-25WXF</t>
  </si>
  <si>
    <t>U8大类03；卡号05128；资产号032200461</t>
  </si>
  <si>
    <t>032200372</t>
  </si>
  <si>
    <t>01042601230000063029</t>
  </si>
  <si>
    <t>螺旋板式换热器（原032200121# 固卡01309拆分6-5）</t>
  </si>
  <si>
    <t>I1.0C10</t>
  </si>
  <si>
    <t>U8大类03；卡号05031；资产号032200372</t>
  </si>
  <si>
    <t>032200373</t>
  </si>
  <si>
    <t>01042601230000063030</t>
  </si>
  <si>
    <t>螺旋板式换热器（原032200121# 固卡01309拆分6-6）</t>
  </si>
  <si>
    <t>U8大类03；卡号05032；资产号032200373</t>
  </si>
  <si>
    <t>032200494</t>
  </si>
  <si>
    <t>01042601230000063031</t>
  </si>
  <si>
    <t>螺旋板冷凝器（原032200118#固卡01306# 拆分3-2）</t>
  </si>
  <si>
    <t>20m2</t>
  </si>
  <si>
    <t>U8大类03；卡号05837；资产号032200494</t>
  </si>
  <si>
    <t>032200156</t>
  </si>
  <si>
    <t>01042601230000063032</t>
  </si>
  <si>
    <t>防爆照明箱2台</t>
  </si>
  <si>
    <t>BXD51-T8/16K40XD</t>
  </si>
  <si>
    <t>U8大类03；卡号01344；资产号032200156</t>
  </si>
  <si>
    <t>2013-12-11</t>
  </si>
  <si>
    <t>032200493</t>
  </si>
  <si>
    <t>01042601230000063033</t>
  </si>
  <si>
    <t>螺旋板冷凝器（原032200118#固卡01306# 拆分3-1）</t>
  </si>
  <si>
    <t>U8大类03；卡号05836；资产号032200493</t>
  </si>
  <si>
    <t>032200499</t>
  </si>
  <si>
    <t>01042601230000063034</t>
  </si>
  <si>
    <t>搪瓷反应釜（原032200077#固卡01265# 拆分7-4）</t>
  </si>
  <si>
    <t>U8大类03；卡号05842；资产号032200499</t>
  </si>
  <si>
    <t>032200500</t>
  </si>
  <si>
    <t>01042601230000063035</t>
  </si>
  <si>
    <t>搪瓷反应釜（原032200077#固卡01265# 拆分7-5）</t>
  </si>
  <si>
    <t>U8大类03；卡号05843；资产号032200500</t>
  </si>
  <si>
    <t>032200157</t>
  </si>
  <si>
    <t>01042601230000063036</t>
  </si>
  <si>
    <t>防爆配电柜</t>
  </si>
  <si>
    <t>BXD51-T5/1620XX</t>
  </si>
  <si>
    <t>U8大类03；卡号01345；资产号032200157</t>
  </si>
  <si>
    <t>032200159</t>
  </si>
  <si>
    <t>01042601230000063037</t>
  </si>
  <si>
    <t>灯、开头、接线盒等一批材料</t>
  </si>
  <si>
    <t>U8大类03；卡号01347；资产号032200159</t>
  </si>
  <si>
    <t>032200160</t>
  </si>
  <si>
    <t>01042601230000063038</t>
  </si>
  <si>
    <t>法兰式隔膜压力表50只</t>
  </si>
  <si>
    <t>YB-100M/316L</t>
  </si>
  <si>
    <t>U8大类03；卡号01348；资产号032200160</t>
  </si>
  <si>
    <t>032200158</t>
  </si>
  <si>
    <t>01042601230000063039</t>
  </si>
  <si>
    <t>BXD-T8/25K100XX</t>
  </si>
  <si>
    <t>U8大类03；卡号01346；资产号032200158</t>
  </si>
  <si>
    <t>032200501</t>
  </si>
  <si>
    <t>01042601230000063040</t>
  </si>
  <si>
    <t>搪瓷反应釜（原032200077#固卡01265# 拆分7-6）</t>
  </si>
  <si>
    <t>U8大类03；卡号05844；资产号032200501</t>
  </si>
  <si>
    <t>032200161</t>
  </si>
  <si>
    <t>01042601230000063041</t>
  </si>
  <si>
    <t>压力表65只</t>
  </si>
  <si>
    <t>Y-100(YB-100)</t>
  </si>
  <si>
    <t>U8大类03；卡号01349；资产号032200161</t>
  </si>
  <si>
    <t>032200099</t>
  </si>
  <si>
    <t>01042601230000063042</t>
  </si>
  <si>
    <t>阀门一批</t>
  </si>
  <si>
    <t>U8大类03；卡号01287；资产号032200099</t>
  </si>
  <si>
    <t>032200101</t>
  </si>
  <si>
    <t>01042601230000063043</t>
  </si>
  <si>
    <t>柴油发电机组</t>
  </si>
  <si>
    <t>HDM550</t>
  </si>
  <si>
    <t>U8大类03；卡号01289；资产号032200101</t>
  </si>
  <si>
    <t>032200094</t>
  </si>
  <si>
    <t>01042601230000063044</t>
  </si>
  <si>
    <t>6300L盘管（304）2台</t>
  </si>
  <si>
    <t>U8大类03；卡号01282；资产号032200094</t>
  </si>
  <si>
    <t>032200100</t>
  </si>
  <si>
    <t>01042601230000063045</t>
  </si>
  <si>
    <t>石墨换热器4台</t>
  </si>
  <si>
    <t>YKA40-10M2-11</t>
  </si>
  <si>
    <t>U8大类03；卡号01288；资产号032200100</t>
  </si>
  <si>
    <t>032200091</t>
  </si>
  <si>
    <t>01042601230000063046</t>
  </si>
  <si>
    <t>5立方米空气缓冲罐</t>
  </si>
  <si>
    <t>U8大类03；卡号01279；资产号032200091</t>
  </si>
  <si>
    <t>032200502</t>
  </si>
  <si>
    <t>01042601230000063047</t>
  </si>
  <si>
    <t>搪瓷反应釜（原032200077#固卡01265# 拆分7-7）</t>
  </si>
  <si>
    <t>U8大类03；卡号05845；资产号032200502</t>
  </si>
  <si>
    <t>032200103</t>
  </si>
  <si>
    <t>01042601230000063048</t>
  </si>
  <si>
    <t>双螺杆空压机</t>
  </si>
  <si>
    <t>SCK75工-8</t>
  </si>
  <si>
    <t>U8大类03；卡号01291；资产号032200103</t>
  </si>
  <si>
    <t>032200162</t>
  </si>
  <si>
    <t>01042601230000063049</t>
  </si>
  <si>
    <t>四氟隔膜压力表50只</t>
  </si>
  <si>
    <t>YB-100MF</t>
  </si>
  <si>
    <t>U8大类03；卡号01350；资产号032200162</t>
  </si>
  <si>
    <t>032200163</t>
  </si>
  <si>
    <t>01042601230000063050</t>
  </si>
  <si>
    <t>隔膜压力表10只</t>
  </si>
  <si>
    <t>U8大类03；卡号01351；资产号032200163</t>
  </si>
  <si>
    <t>苯磺隆颗粒剂成装置--旋转造粒机</t>
  </si>
  <si>
    <t>U8大类03；卡号02271；资产号031900050</t>
  </si>
  <si>
    <t>032200164</t>
  </si>
  <si>
    <t>01042601230000063052</t>
  </si>
  <si>
    <t>压力表166只</t>
  </si>
  <si>
    <t>U8大类03；卡号01352；资产号032200164</t>
  </si>
  <si>
    <t>032200166</t>
  </si>
  <si>
    <t>01042601230000063053</t>
  </si>
  <si>
    <t>CPCD50C12X</t>
  </si>
  <si>
    <t>U8大类03；卡号01354；资产号032200166</t>
  </si>
  <si>
    <t>032200165</t>
  </si>
  <si>
    <t>01042601230000063054</t>
  </si>
  <si>
    <t>地磅</t>
  </si>
  <si>
    <t>SCS-60</t>
  </si>
  <si>
    <t>U8大类03；卡号01353；资产号032200165</t>
  </si>
  <si>
    <t>032200106</t>
  </si>
  <si>
    <t>01042601230000063055</t>
  </si>
  <si>
    <t>过滤器4台</t>
  </si>
  <si>
    <t>SWAF-25</t>
  </si>
  <si>
    <t>U8大类03；卡号01294；资产号032200106</t>
  </si>
  <si>
    <t>苯磺隆颗粒剂成装置--旋转造料机</t>
  </si>
  <si>
    <t>U8大类03；卡号02272；资产号031900051</t>
  </si>
  <si>
    <t>032200171</t>
  </si>
  <si>
    <t>01042601230000063057</t>
  </si>
  <si>
    <t>视频监控系统一套</t>
  </si>
  <si>
    <t>U8大类03；卡号01359；资产号032200171</t>
  </si>
  <si>
    <t>032200109</t>
  </si>
  <si>
    <t>01042601230000063058</t>
  </si>
  <si>
    <t>减速机7套</t>
  </si>
  <si>
    <t>BLB-17KW</t>
  </si>
  <si>
    <t>U8大类03；卡号01297；资产号032200109</t>
  </si>
  <si>
    <t>032200172</t>
  </si>
  <si>
    <t>01042601230000063059</t>
  </si>
  <si>
    <t>可燃气体报警系统1套</t>
  </si>
  <si>
    <t>U8大类03；卡号01360；资产号032200172</t>
  </si>
  <si>
    <t>032200174</t>
  </si>
  <si>
    <t>01042601230000063060</t>
  </si>
  <si>
    <t>气体报警系统材料一批</t>
  </si>
  <si>
    <t>U8大类03；卡号01362；资产号032200174</t>
  </si>
  <si>
    <t>032200173</t>
  </si>
  <si>
    <t>01042601230000063061</t>
  </si>
  <si>
    <t>可燃气体报警系统检定费</t>
  </si>
  <si>
    <t>U8大类03；卡号01361；资产号032200173</t>
  </si>
  <si>
    <t>032200177</t>
  </si>
  <si>
    <t>01042601230000063062</t>
  </si>
  <si>
    <t>污水站在线仪表器4台</t>
  </si>
  <si>
    <t>U8大类03；卡号01365；资产号032200177</t>
  </si>
  <si>
    <t>032200178</t>
  </si>
  <si>
    <t>01042601230000063063</t>
  </si>
  <si>
    <t>卧式螺旋过滤离心机4台</t>
  </si>
  <si>
    <t>LLW320</t>
  </si>
  <si>
    <t>U8大类03；卡号01366；资产号032200178</t>
  </si>
  <si>
    <t>031900053</t>
  </si>
  <si>
    <t>01042601230000063064</t>
  </si>
  <si>
    <t>苯磺隆颗粒剂成装置--送风机</t>
  </si>
  <si>
    <t>4-72-4.5A</t>
  </si>
  <si>
    <t>U8大类03；卡号02274；资产号031900053</t>
  </si>
  <si>
    <t>031900052</t>
  </si>
  <si>
    <t>01042601230000063065</t>
  </si>
  <si>
    <t>苯磺隆颗粒剂成装置--钢铝复合蒸汽加热器</t>
  </si>
  <si>
    <t>U8大类03；卡号02273；资产号031900052</t>
  </si>
  <si>
    <t>031900054</t>
  </si>
  <si>
    <t>01042601230000063066</t>
  </si>
  <si>
    <t>苯磺隆颗粒剂成装置--振动流化床(含配件30512.82元）</t>
  </si>
  <si>
    <t>U8大类03；卡号02275；资产号031900054</t>
  </si>
  <si>
    <t>032200181</t>
  </si>
  <si>
    <t>01042601230000063067</t>
  </si>
  <si>
    <t>50m3溶剂储罐2台</t>
  </si>
  <si>
    <t>U8大类03；卡号01369；资产号032200181</t>
  </si>
  <si>
    <t>032200111</t>
  </si>
  <si>
    <t>01042601230000063068</t>
  </si>
  <si>
    <t>叶轮搅拌器1台</t>
  </si>
  <si>
    <t>65*1865</t>
  </si>
  <si>
    <t>U8大类03；卡号01299；资产号032200111</t>
  </si>
  <si>
    <t>032200107</t>
  </si>
  <si>
    <t>01042601230000063069</t>
  </si>
  <si>
    <t>SWAF-12</t>
  </si>
  <si>
    <t>U8大类03；卡号01295；资产号032200107</t>
  </si>
  <si>
    <t>032200183</t>
  </si>
  <si>
    <t>01042601230000063070</t>
  </si>
  <si>
    <t>氯气报警系统</t>
  </si>
  <si>
    <t>U8大类03；卡号01371；资产号032200183</t>
  </si>
  <si>
    <t>032200110</t>
  </si>
  <si>
    <t>01042601230000063071</t>
  </si>
  <si>
    <t>叶轮搅拌器6台</t>
  </si>
  <si>
    <t>65*1785</t>
  </si>
  <si>
    <t>U8大类03；卡号01298；资产号032200110</t>
  </si>
  <si>
    <t>032200184</t>
  </si>
  <si>
    <t>01042601230000063072</t>
  </si>
  <si>
    <t>视频报警系统</t>
  </si>
  <si>
    <t>U8大类03；卡号01372；资产号032200184</t>
  </si>
  <si>
    <t>032200113</t>
  </si>
  <si>
    <t>01042601230000063073</t>
  </si>
  <si>
    <t>搪玻璃搅拌器3支</t>
  </si>
  <si>
    <t>8000L</t>
  </si>
  <si>
    <t>U8大类03；卡号01301；资产号032200113</t>
  </si>
  <si>
    <t>032200185</t>
  </si>
  <si>
    <t>01042601230000063074</t>
  </si>
  <si>
    <t>电瓶叉车</t>
  </si>
  <si>
    <t>FB15</t>
  </si>
  <si>
    <t>U8大类03；卡号01373；资产号032200185</t>
  </si>
  <si>
    <t>032200186</t>
  </si>
  <si>
    <t>01042601230000063075</t>
  </si>
  <si>
    <t>TCM站立前移式电瓶叉车</t>
  </si>
  <si>
    <t>FRB15-6</t>
  </si>
  <si>
    <t>U8大类03；卡号01374；资产号032200186</t>
  </si>
  <si>
    <t>032200187</t>
  </si>
  <si>
    <t>01042601230000063076</t>
  </si>
  <si>
    <t>TCMC柴油叉车</t>
  </si>
  <si>
    <t>FD30T3CD-A</t>
  </si>
  <si>
    <t>U8大类03；卡号01375；资产号032200187</t>
  </si>
  <si>
    <t>032200188</t>
  </si>
  <si>
    <t>01042601230000063077</t>
  </si>
  <si>
    <t>不锈钢螺旋上料机2台</t>
  </si>
  <si>
    <t>YT-3T</t>
  </si>
  <si>
    <t>U8大类03；卡号01376；资产号032200188</t>
  </si>
  <si>
    <t>032200195</t>
  </si>
  <si>
    <t>01042601230000063078</t>
  </si>
  <si>
    <t>合金机封3台</t>
  </si>
  <si>
    <t>U8大类03；卡号01380；资产号032200195</t>
  </si>
  <si>
    <t>032200194</t>
  </si>
  <si>
    <t>01042601230000063079</t>
  </si>
  <si>
    <t>整机泵1台</t>
  </si>
  <si>
    <t>U8大类03；卡号01379；资产号032200194</t>
  </si>
  <si>
    <t>032200189</t>
  </si>
  <si>
    <t>01042601230000063080</t>
  </si>
  <si>
    <t>TH168/TCS电子秤</t>
  </si>
  <si>
    <t>TCS-150/200A</t>
  </si>
  <si>
    <t>U8大类03；卡号01377；资产号032200189</t>
  </si>
  <si>
    <t>032200197</t>
  </si>
  <si>
    <t>01042601230000063081</t>
  </si>
  <si>
    <t>综合楼电梯</t>
  </si>
  <si>
    <t>U8大类03；卡号01382；资产号032200197</t>
  </si>
  <si>
    <t>032200114</t>
  </si>
  <si>
    <t>01042601230000063082</t>
  </si>
  <si>
    <t>搪玻璃搅拌器8支</t>
  </si>
  <si>
    <t>6300L</t>
  </si>
  <si>
    <t>U8大类03；卡号01302；资产号032200114</t>
  </si>
  <si>
    <t>032500042</t>
  </si>
  <si>
    <t>01042601230000063083</t>
  </si>
  <si>
    <t>U8大类03；卡号03559；资产号032500042</t>
  </si>
  <si>
    <t>032900002</t>
  </si>
  <si>
    <t>01042601230000063084</t>
  </si>
  <si>
    <t>U8大类03；卡号05305；资产号032900002</t>
  </si>
  <si>
    <t>肥东合成五车间（技改车间），R-0301B</t>
  </si>
  <si>
    <t>032500164</t>
  </si>
  <si>
    <t>01042601230000063085</t>
  </si>
  <si>
    <t>卧式离心泵</t>
  </si>
  <si>
    <t>50FSB-30，YB2/4KW</t>
  </si>
  <si>
    <t>U8大类03；卡号04156；资产号032500164</t>
  </si>
  <si>
    <t>031900055</t>
  </si>
  <si>
    <t>01042601230000063086</t>
  </si>
  <si>
    <t>苯磺隆颗粒剂成装置--直线筛（三出口）</t>
  </si>
  <si>
    <t>U8大类03；卡号02276；资产号031900055</t>
  </si>
  <si>
    <t>032200198</t>
  </si>
  <si>
    <t>01042601230000063087</t>
  </si>
  <si>
    <t>软启动器2台</t>
  </si>
  <si>
    <t>15KW</t>
  </si>
  <si>
    <t>U8大类03；卡号01383；资产号032200198</t>
  </si>
  <si>
    <t>032200115</t>
  </si>
  <si>
    <t>01042601230000063088</t>
  </si>
  <si>
    <t>反应釜3台</t>
  </si>
  <si>
    <t>U8大类03；卡号01303；资产号032200115</t>
  </si>
  <si>
    <t>032500043</t>
  </si>
  <si>
    <t>01042601230000063089</t>
  </si>
  <si>
    <t>U8大类03；卡号03560；资产号032500043</t>
  </si>
  <si>
    <t>032900003</t>
  </si>
  <si>
    <t>01042601230000063090</t>
  </si>
  <si>
    <t>中和釜</t>
  </si>
  <si>
    <t>U8大类03；卡号05306；资产号032900003</t>
  </si>
  <si>
    <t>肥东合成五车间（技改车间），R-0302</t>
  </si>
  <si>
    <t>032500165</t>
  </si>
  <si>
    <t>01042601230000063091</t>
  </si>
  <si>
    <t>U8大类03；卡号04157；资产号032500165</t>
  </si>
  <si>
    <t>031900056</t>
  </si>
  <si>
    <t>01042601230000063092</t>
  </si>
  <si>
    <t>苯磺隆颗粒剂成装置--电气控制系统</t>
  </si>
  <si>
    <t>U8大类03；卡号02277；资产号031900056</t>
  </si>
  <si>
    <t>032200199</t>
  </si>
  <si>
    <t>01042601230000063093</t>
  </si>
  <si>
    <t>自吸泵3台</t>
  </si>
  <si>
    <t>65WFB-B1</t>
  </si>
  <si>
    <t>U8大类03；卡号01384；资产号032200199</t>
  </si>
  <si>
    <t>032200200</t>
  </si>
  <si>
    <t>01042601230000063094</t>
  </si>
  <si>
    <t>气体报警器</t>
  </si>
  <si>
    <t>U8大类03；卡号01385；资产号032200200</t>
  </si>
  <si>
    <t>032200201</t>
  </si>
  <si>
    <t>01042601230000063095</t>
  </si>
  <si>
    <t>压力变送器</t>
  </si>
  <si>
    <t>HMPH-1.6-A-0.2-AA  AAGA</t>
  </si>
  <si>
    <t>U8大类03；卡号01386；资产号032200201</t>
  </si>
  <si>
    <t>032200202</t>
  </si>
  <si>
    <t>01042601230000063096</t>
  </si>
  <si>
    <t>非标8000L</t>
  </si>
  <si>
    <t>U8大类03；卡号01387；资产号032200202</t>
  </si>
  <si>
    <t>032200203</t>
  </si>
  <si>
    <t>01042601230000063097</t>
  </si>
  <si>
    <t>污水站控制台成套设备-电解设备3套</t>
  </si>
  <si>
    <t>DY-4</t>
  </si>
  <si>
    <t>U8大类03；卡号01390；资产号032200203</t>
  </si>
  <si>
    <t>2013-12-13</t>
  </si>
  <si>
    <t>032200205</t>
  </si>
  <si>
    <t>01042601230000063098</t>
  </si>
  <si>
    <t>污水站控制台成套设备-微电解设备1套</t>
  </si>
  <si>
    <t>wdy</t>
  </si>
  <si>
    <t>U8大类03；卡号01389；资产号032200205</t>
  </si>
  <si>
    <t>032200481</t>
  </si>
  <si>
    <t>01042601230000063099</t>
  </si>
  <si>
    <t>化工泵（原032200196# 固卡01381拆分2-2）</t>
  </si>
  <si>
    <t>WHZ80-65-160</t>
  </si>
  <si>
    <t>U8大类03；卡号05155；资产号032200481</t>
  </si>
  <si>
    <t>032200204</t>
  </si>
  <si>
    <t>01042601230000063100</t>
  </si>
  <si>
    <t>污水站控制台成套设备-射流曝氯器</t>
  </si>
  <si>
    <t>U8大类03；卡号01388；资产号032200204</t>
  </si>
  <si>
    <t>032200206</t>
  </si>
  <si>
    <t>01042601230000063101</t>
  </si>
  <si>
    <t>污水站控制台成套设备-污水控制台</t>
  </si>
  <si>
    <t>6mm厚钢板</t>
  </si>
  <si>
    <t>U8大类03；卡号01391；资产号032200206</t>
  </si>
  <si>
    <t>032900004</t>
  </si>
  <si>
    <t>01042601230000063102</t>
  </si>
  <si>
    <t>蒸馏釜</t>
  </si>
  <si>
    <t>K8000L，内衬搪玻璃</t>
  </si>
  <si>
    <t>U8大类03；卡号05307；资产号032900004</t>
  </si>
  <si>
    <t>肥东合成五车间（技改车间），R-0303A</t>
  </si>
  <si>
    <t>032200208</t>
  </si>
  <si>
    <t>01042601230000063103</t>
  </si>
  <si>
    <t>污水站控制台成套设备-污水站沉降塔</t>
  </si>
  <si>
    <t>U8大类03；卡号01393；资产号032200208</t>
  </si>
  <si>
    <t>032500166</t>
  </si>
  <si>
    <t>01042601230000063104</t>
  </si>
  <si>
    <t>U8大类03；卡号04158；资产号032500166</t>
  </si>
  <si>
    <t>032200117</t>
  </si>
  <si>
    <t>01042601230000063105</t>
  </si>
  <si>
    <t>反应釜</t>
  </si>
  <si>
    <t>U8大类03；卡号01305；资产号032200117</t>
  </si>
  <si>
    <t>032200207</t>
  </si>
  <si>
    <t>01042601230000063106</t>
  </si>
  <si>
    <t>污水站控制台成套设备-臭氧发生器</t>
  </si>
  <si>
    <t>QHWZ-1000Q</t>
  </si>
  <si>
    <t>U8大类03；卡号01392；资产号032200207</t>
  </si>
  <si>
    <t>031022416</t>
  </si>
  <si>
    <t>01042601230000063107</t>
  </si>
  <si>
    <t>120立方玻璃钢储槽</t>
  </si>
  <si>
    <t>DN4000*9600</t>
  </si>
  <si>
    <t>U8大类03；卡号02278；资产号031022416</t>
  </si>
  <si>
    <t>肥东制剂11及13号仓库之间</t>
  </si>
  <si>
    <t>032900005</t>
  </si>
  <si>
    <t>01042601230000063108</t>
  </si>
  <si>
    <t>U8大类03；卡号05308；资产号032900005</t>
  </si>
  <si>
    <t>肥东合成五车间（技改车间），R-0303B</t>
  </si>
  <si>
    <t>032500044</t>
  </si>
  <si>
    <t>01042601230000063109</t>
  </si>
  <si>
    <t>U8大类03；卡号03561；资产号032500044</t>
  </si>
  <si>
    <t>032500045</t>
  </si>
  <si>
    <t>01042601230000063110</t>
  </si>
  <si>
    <t>U8大类03；卡号03562；资产号032500045</t>
  </si>
  <si>
    <t>032200120</t>
  </si>
  <si>
    <t>01042601230000063111</t>
  </si>
  <si>
    <t>制氮机组</t>
  </si>
  <si>
    <t>JSN-150D</t>
  </si>
  <si>
    <t>U8大类03；卡号01308；资产号032200120</t>
  </si>
  <si>
    <t>032500167</t>
  </si>
  <si>
    <t>01042601230000063112</t>
  </si>
  <si>
    <t>U8大类03；卡号04159；资产号032500167</t>
  </si>
  <si>
    <t>031022417</t>
  </si>
  <si>
    <t>01042601230000063113</t>
  </si>
  <si>
    <t>U8大类03；卡号02279；资产号031022417</t>
  </si>
  <si>
    <t>032200209</t>
  </si>
  <si>
    <t>01042601230000063114</t>
  </si>
  <si>
    <t>污水站控制台成套设备-PLC远程控制</t>
  </si>
  <si>
    <t>U8大类03；卡号01394；资产号032200209</t>
  </si>
  <si>
    <t>032500169</t>
  </si>
  <si>
    <t>01042601230000063115</t>
  </si>
  <si>
    <t>U8大类03；卡号04161；资产号032500169</t>
  </si>
  <si>
    <t>032200211</t>
  </si>
  <si>
    <t>01042601230000063116</t>
  </si>
  <si>
    <t>污水站控制台成套设备-接地装置2台</t>
  </si>
  <si>
    <t>U8大类03；卡号01396；资产号032200211</t>
  </si>
  <si>
    <t>032200210</t>
  </si>
  <si>
    <t>01042601230000063117</t>
  </si>
  <si>
    <t>污水站控制台成套设备-配电箱2台</t>
  </si>
  <si>
    <t>1AP-2AP</t>
  </si>
  <si>
    <t>U8大类03；卡号01395；资产号032200210</t>
  </si>
  <si>
    <t>032200213</t>
  </si>
  <si>
    <t>01042601230000063118</t>
  </si>
  <si>
    <t>污水站控制台成套设备-电动机22台及开头小电器</t>
  </si>
  <si>
    <t>U8大类03；卡号01398；资产号032200213</t>
  </si>
  <si>
    <t>032200212</t>
  </si>
  <si>
    <t>01042601230000063119</t>
  </si>
  <si>
    <t>污水站控制台成套设备-低压配电系统3台</t>
  </si>
  <si>
    <t>1KV</t>
  </si>
  <si>
    <t>U8大类03；卡号01397；资产号032200212</t>
  </si>
  <si>
    <t>032200215</t>
  </si>
  <si>
    <t>01042601230000063120</t>
  </si>
  <si>
    <t>污水站控制台成套设备-压力表21台</t>
  </si>
  <si>
    <t>y-100/0-1mpa</t>
  </si>
  <si>
    <t>U8大类03；卡号01400；资产号032200215</t>
  </si>
  <si>
    <t>032200214</t>
  </si>
  <si>
    <t>01042601230000063121</t>
  </si>
  <si>
    <t>污水站控制台成套设备-路灯18台</t>
  </si>
  <si>
    <t>U8大类03；卡号01399；资产号032200214</t>
  </si>
  <si>
    <t>032200216</t>
  </si>
  <si>
    <t>01042601230000063122</t>
  </si>
  <si>
    <t>污水站控制台成套设备-支架1套</t>
  </si>
  <si>
    <t>U8大类03；卡号01401；资产号032200216</t>
  </si>
  <si>
    <t>032500168</t>
  </si>
  <si>
    <t>01042601230000063123</t>
  </si>
  <si>
    <t>U8大类03；卡号04160；资产号032500168</t>
  </si>
  <si>
    <t>032500046</t>
  </si>
  <si>
    <t>01042601230000063124</t>
  </si>
  <si>
    <t>U8大类03；卡号03563；资产号032500046</t>
  </si>
  <si>
    <t>030700308</t>
  </si>
  <si>
    <t>01042601230000063125</t>
  </si>
  <si>
    <t>蒸发式冷风机</t>
  </si>
  <si>
    <t>YS-11(1.1防爆）</t>
  </si>
  <si>
    <t>U8大类03；卡号03565；资产号030700308</t>
  </si>
  <si>
    <t>安徽新开泰环境设备有限公司</t>
  </si>
  <si>
    <t>031022418</t>
  </si>
  <si>
    <t>01042601230000063126</t>
  </si>
  <si>
    <t>U8大类03；卡号02280；资产号031022418</t>
  </si>
  <si>
    <t>032200217</t>
  </si>
  <si>
    <t>01042601230000063127</t>
  </si>
  <si>
    <t>污水站控制台成套设备-自动促进压装置1套</t>
  </si>
  <si>
    <t>XAY40/630-30U</t>
  </si>
  <si>
    <t>U8大类03；卡号01402；资产号032200217</t>
  </si>
  <si>
    <t>032200218</t>
  </si>
  <si>
    <t>01042601230000063128</t>
  </si>
  <si>
    <t>污水站控制台成套设备-双氧水加药泵1台</t>
  </si>
  <si>
    <t>流量120L/h</t>
  </si>
  <si>
    <t>U8大类03；卡号01403；资产号032200218</t>
  </si>
  <si>
    <t>032200122</t>
  </si>
  <si>
    <t>01042601230000063129</t>
  </si>
  <si>
    <t>出料阀</t>
  </si>
  <si>
    <t>DN100</t>
  </si>
  <si>
    <t>U8大类03；卡号01310；资产号032200122</t>
  </si>
  <si>
    <t>032500170</t>
  </si>
  <si>
    <t>01042601230000063130</t>
  </si>
  <si>
    <t>U8大类03；卡号04162；资产号032500170</t>
  </si>
  <si>
    <t>032900006</t>
  </si>
  <si>
    <t>01042601230000063131</t>
  </si>
  <si>
    <t>滤液釜</t>
  </si>
  <si>
    <t>U8大类03；卡号05309；资产号032900006</t>
  </si>
  <si>
    <t>肥东合成五车间（技改车间），R-0304</t>
  </si>
  <si>
    <t>032200124</t>
  </si>
  <si>
    <t>01042601230000063132</t>
  </si>
  <si>
    <t>氟塑料合金自吸泵2台</t>
  </si>
  <si>
    <t>50FZB-45L</t>
  </si>
  <si>
    <t>U8大类03；卡号01312；资产号032200124</t>
  </si>
  <si>
    <t>031022419</t>
  </si>
  <si>
    <t>01042601230000063133</t>
  </si>
  <si>
    <t>U8大类03；卡号02281；资产号031022419</t>
  </si>
  <si>
    <t>032200220</t>
  </si>
  <si>
    <t>01042601230000063134</t>
  </si>
  <si>
    <t>污水站控制台成套设备-电缆、接线盒、法兰等</t>
  </si>
  <si>
    <t>U8大类03；卡号01405；资产号032200220</t>
  </si>
  <si>
    <t>032200219</t>
  </si>
  <si>
    <t>01042601230000063135</t>
  </si>
  <si>
    <t>污水站控制台成套设备-路灯控制箱1套</t>
  </si>
  <si>
    <t>U8大类03；卡号01404；资产号032200219</t>
  </si>
  <si>
    <t>032200221</t>
  </si>
  <si>
    <t>01042601230000063136</t>
  </si>
  <si>
    <t>污水站控制台成套设备-水泵控制箱2面</t>
  </si>
  <si>
    <t>U8大类03；卡号01406；资产号032200221</t>
  </si>
  <si>
    <t>032200222</t>
  </si>
  <si>
    <t>01042601230000063137</t>
  </si>
  <si>
    <t>污水站控制台成套设备-雨棚</t>
  </si>
  <si>
    <t>U8大类03；卡号01407；资产号032200222</t>
  </si>
  <si>
    <t>032200223</t>
  </si>
  <si>
    <t>01042601230000063138</t>
  </si>
  <si>
    <t>污水站控制台成套设备-二沉池溢流堰</t>
  </si>
  <si>
    <t>U8大类03；卡号01408；资产号032200223</t>
  </si>
  <si>
    <t>032200225</t>
  </si>
  <si>
    <t>01042601230000063139</t>
  </si>
  <si>
    <t>污水站控制台成套设备-缺氧池搅拌机2台</t>
  </si>
  <si>
    <t>QJB-1.5/8</t>
  </si>
  <si>
    <t>U8大类03；卡号01410；资产号032200225</t>
  </si>
  <si>
    <t>032200224</t>
  </si>
  <si>
    <t>01042601230000063140</t>
  </si>
  <si>
    <t>污水站控制台成套设备-双氧水进料泵</t>
  </si>
  <si>
    <t>YD40022L</t>
  </si>
  <si>
    <t>U8大类03；卡号01409；资产号032200224</t>
  </si>
  <si>
    <t>032200226</t>
  </si>
  <si>
    <t>01042601230000063141</t>
  </si>
  <si>
    <t>污水站控制台成套设备-储气罐</t>
  </si>
  <si>
    <t>U8大类03；卡号01411；资产号032200226</t>
  </si>
  <si>
    <t>032500171</t>
  </si>
  <si>
    <t>01042601230000063142</t>
  </si>
  <si>
    <t>U8大类03；卡号04163；资产号032500171</t>
  </si>
  <si>
    <t>032600005</t>
  </si>
  <si>
    <t>01042601230000063143</t>
  </si>
  <si>
    <t>YS-11（1.1KW防爆）</t>
  </si>
  <si>
    <t>U8大类03；卡号03566；资产号032600005</t>
  </si>
  <si>
    <t>肥东合成三车间（精噁）</t>
  </si>
  <si>
    <t>032900007</t>
  </si>
  <si>
    <t>01042601230000063144</t>
  </si>
  <si>
    <t>处理釜</t>
  </si>
  <si>
    <t>U8大类03；卡号05310；资产号032900007</t>
  </si>
  <si>
    <t>肥东合成五车间（技改车间），R-0305</t>
  </si>
  <si>
    <t>032200227</t>
  </si>
  <si>
    <t>01042601230000063146</t>
  </si>
  <si>
    <t>污水站控制台成套设备-二沉池中心桶</t>
  </si>
  <si>
    <t>U8大类03；卡号01412；资产号032200227</t>
  </si>
  <si>
    <t>032200125</t>
  </si>
  <si>
    <t>01042601230000063147</t>
  </si>
  <si>
    <t>65FZB-45L</t>
  </si>
  <si>
    <t>U8大类03；卡号01313；资产号032200125</t>
  </si>
  <si>
    <t>032600089</t>
  </si>
  <si>
    <t>01042601230000063148</t>
  </si>
  <si>
    <t>U8大类03；卡号04164；资产号032600089</t>
  </si>
  <si>
    <t>032200228</t>
  </si>
  <si>
    <t>01042601230000063149</t>
  </si>
  <si>
    <t>污水站控制台成套设备-初沉池污泥泵</t>
  </si>
  <si>
    <t>WQ15-18-1.5</t>
  </si>
  <si>
    <t>U8大类03；卡号01413；资产号032200228</t>
  </si>
  <si>
    <t>032200230</t>
  </si>
  <si>
    <t>01042601230000063150</t>
  </si>
  <si>
    <t>污水站控制台成套设备-二沉池污泥泵2台</t>
  </si>
  <si>
    <t>WQ15-20-2.2</t>
  </si>
  <si>
    <t>U8大类03；卡号01415；资产号032200230</t>
  </si>
  <si>
    <t>032600006</t>
  </si>
  <si>
    <t>01042601230000063151</t>
  </si>
  <si>
    <t>U8大类03；卡号03567；资产号032600006</t>
  </si>
  <si>
    <t>032200126</t>
  </si>
  <si>
    <t>01042601230000063152</t>
  </si>
  <si>
    <t>氟塑料合金磁力泵2台</t>
  </si>
  <si>
    <t>CQB40-25-120F</t>
  </si>
  <si>
    <t>U8大类03；卡号01314；资产号032200126</t>
  </si>
  <si>
    <t>032900008</t>
  </si>
  <si>
    <t>01042601230000063153</t>
  </si>
  <si>
    <t>胺酯反应釜</t>
  </si>
  <si>
    <t>U8大类03；卡号05311；资产号032900008</t>
  </si>
  <si>
    <t>肥东合成五车间（技改车间），R-0309A</t>
  </si>
  <si>
    <t>032200229</t>
  </si>
  <si>
    <t>01042601230000063154</t>
  </si>
  <si>
    <t>污水站控制台成套设备-PH调节池泵</t>
  </si>
  <si>
    <t>WQ20-30-1.6</t>
  </si>
  <si>
    <t>U8大类03；卡号01414；资产号032200229</t>
  </si>
  <si>
    <t>032200232</t>
  </si>
  <si>
    <t>01042601230000063155</t>
  </si>
  <si>
    <t>污水站控制台成套设备-初沉池溢流堰</t>
  </si>
  <si>
    <t>U8大类03；卡号01417；资产号032200232</t>
  </si>
  <si>
    <t>032200234</t>
  </si>
  <si>
    <t>01042601230000063156</t>
  </si>
  <si>
    <t>污水站控制台成套设备-空压机2台</t>
  </si>
  <si>
    <t>V-0.67/7-5</t>
  </si>
  <si>
    <t>U8大类03；卡号01419；资产号032200234</t>
  </si>
  <si>
    <t>032200233</t>
  </si>
  <si>
    <t>01042601230000063157</t>
  </si>
  <si>
    <t>污水站控制台成套设备-事故池泵2台</t>
  </si>
  <si>
    <t>WQ20-20-1.5</t>
  </si>
  <si>
    <t>U8大类03；卡号01418；资产号032200233</t>
  </si>
  <si>
    <t>032600090</t>
  </si>
  <si>
    <t>01042601230000063159</t>
  </si>
  <si>
    <t>U8大类03；卡号04165；资产号032600090</t>
  </si>
  <si>
    <t>032900009</t>
  </si>
  <si>
    <t>01042601230000063160</t>
  </si>
  <si>
    <t>U8大类03；卡号05312；资产号032900009</t>
  </si>
  <si>
    <t>肥东合成五车间（技改车间），R-0309B</t>
  </si>
  <si>
    <t>032200236</t>
  </si>
  <si>
    <t>01042601230000063161</t>
  </si>
  <si>
    <t>污水站控制台成套设备-中间水池泵2台</t>
  </si>
  <si>
    <t>WQ15-15-1.5</t>
  </si>
  <si>
    <t>U8大类03；卡号01421；资产号032200236</t>
  </si>
  <si>
    <t>032200237</t>
  </si>
  <si>
    <t>01042601230000063162</t>
  </si>
  <si>
    <t>污水站控制台成套设备-罗茨风机2台</t>
  </si>
  <si>
    <t>FSR125</t>
  </si>
  <si>
    <t>U8大类03；卡号01422；资产号032200237</t>
  </si>
  <si>
    <t>032200235</t>
  </si>
  <si>
    <t>01042601230000063163</t>
  </si>
  <si>
    <t>污水站控制台成套设备-反冲洗泵</t>
  </si>
  <si>
    <t>80ZXP50-32-7.5</t>
  </si>
  <si>
    <t>U8大类03；卡号01420；资产号032200235</t>
  </si>
  <si>
    <t>032500036</t>
  </si>
  <si>
    <t>01042601230000063164</t>
  </si>
  <si>
    <t>YS-11(1.1KW）</t>
  </si>
  <si>
    <t>U8大类03；卡号03568；资产号032500036</t>
  </si>
  <si>
    <t>肥东合成四车间（苯磺隆）</t>
  </si>
  <si>
    <t>032200238</t>
  </si>
  <si>
    <t>01042601230000063165</t>
  </si>
  <si>
    <t>污水站控制台成套设备-调节池潜水搅拌器2台</t>
  </si>
  <si>
    <t>QJ1.5/8</t>
  </si>
  <si>
    <t>U8大类03；卡号01423；资产号032200238</t>
  </si>
  <si>
    <t>032600091</t>
  </si>
  <si>
    <t>01042601230000063167</t>
  </si>
  <si>
    <t>U8大类03；卡号04166；资产号032600091</t>
  </si>
  <si>
    <t>032200241</t>
  </si>
  <si>
    <t>01042601230000063168</t>
  </si>
  <si>
    <t>污水站控制台成套设备-硫酸亚铁加药泵2台</t>
  </si>
  <si>
    <t>VAND04120</t>
  </si>
  <si>
    <t>U8大类03；卡号01426；资产号032200241</t>
  </si>
  <si>
    <t>032200127</t>
  </si>
  <si>
    <t>01042601230000063169</t>
  </si>
  <si>
    <t>配电箱</t>
  </si>
  <si>
    <t>控制电源箱XXM</t>
  </si>
  <si>
    <t>U8大类03；卡号01315；资产号032200127</t>
  </si>
  <si>
    <t>032200239</t>
  </si>
  <si>
    <t>01042601230000063170</t>
  </si>
  <si>
    <t>污水站控制台成套设备-调节池泵2台</t>
  </si>
  <si>
    <t>WQ20-15-2.2</t>
  </si>
  <si>
    <t>U8大类03；卡号01424；资产号032200239</t>
  </si>
  <si>
    <t>032200240</t>
  </si>
  <si>
    <t>01042601230000063171</t>
  </si>
  <si>
    <t>污水站控制台成套设备-双氧水加药泵3台</t>
  </si>
  <si>
    <t>U8大类03；卡号01425；资产号032200240</t>
  </si>
  <si>
    <t>032900010</t>
  </si>
  <si>
    <t>01042601230000063172</t>
  </si>
  <si>
    <t>U8大类03；卡号05313；资产号032900010</t>
  </si>
  <si>
    <t>肥东合成五车间（技改车间），R-0309C</t>
  </si>
  <si>
    <t>031022783</t>
  </si>
  <si>
    <t>01042601230000063173</t>
  </si>
  <si>
    <t>U8大类03；卡号03570；资产号031022783</t>
  </si>
  <si>
    <t>032200242</t>
  </si>
  <si>
    <t>01042601230000063174</t>
  </si>
  <si>
    <t>污水站控制台成套设备-碱搅拌机</t>
  </si>
  <si>
    <t>BLD09</t>
  </si>
  <si>
    <t>U8大类03；卡号01427；资产号032200242</t>
  </si>
  <si>
    <t>031022784</t>
  </si>
  <si>
    <t>01042601230000063175</t>
  </si>
  <si>
    <t>U8大类03；卡号03571；资产号031022784</t>
  </si>
  <si>
    <t>032900011</t>
  </si>
  <si>
    <t>01042601230000063176</t>
  </si>
  <si>
    <t>U8大类03；卡号05314；资产号032900011</t>
  </si>
  <si>
    <t>肥东合成五车间（技改车间），R-0309D</t>
  </si>
  <si>
    <t>032200246</t>
  </si>
  <si>
    <t>01042601230000063178</t>
  </si>
  <si>
    <t>污水站控制台成套设备-PH调节池搅拌机</t>
  </si>
  <si>
    <t>BLD12</t>
  </si>
  <si>
    <t>U8大类03；卡号01431；资产号032200246</t>
  </si>
  <si>
    <t>032600092</t>
  </si>
  <si>
    <t>01042601230000063179</t>
  </si>
  <si>
    <t>U8大类03；卡号04167；资产号032600092</t>
  </si>
  <si>
    <t>032500037</t>
  </si>
  <si>
    <t>01042601230000063180</t>
  </si>
  <si>
    <t>U8大类03；卡号03569；资产号032500037</t>
  </si>
  <si>
    <t>032200247</t>
  </si>
  <si>
    <t>01042601230000063181</t>
  </si>
  <si>
    <t>污水站控制台成套设备-控制台辅助材料</t>
  </si>
  <si>
    <t>U8大类03；卡号01432；资产号032200247</t>
  </si>
  <si>
    <t>032200128</t>
  </si>
  <si>
    <t>01042601230000063182</t>
  </si>
  <si>
    <t>信号箱XXM</t>
  </si>
  <si>
    <t>U8大类03；卡号01316；资产号032200128</t>
  </si>
  <si>
    <t>032600093</t>
  </si>
  <si>
    <t>01042601230000063183</t>
  </si>
  <si>
    <t>40FSB-30，YB2/4KW</t>
  </si>
  <si>
    <t>U8大类03；卡号04168；资产号032600093</t>
  </si>
  <si>
    <t>031022420</t>
  </si>
  <si>
    <t>01042601230000063184</t>
  </si>
  <si>
    <t>装箱机模具一箱一装</t>
  </si>
  <si>
    <t>100ml*60瓶</t>
  </si>
  <si>
    <t>U8大类03；卡号02286；资产号031022420</t>
  </si>
  <si>
    <t>032200243</t>
  </si>
  <si>
    <t>01042601230000063185</t>
  </si>
  <si>
    <t>污水站控制台成套设备-PH中和池泵2台</t>
  </si>
  <si>
    <t>WQ20-30-1.5</t>
  </si>
  <si>
    <t>U8大类03；卡号01428；资产号032200243</t>
  </si>
  <si>
    <t>032200248</t>
  </si>
  <si>
    <t>01042601230000063186</t>
  </si>
  <si>
    <t>污水站控制台成套设备-控制台辅助设备-DO仪等</t>
  </si>
  <si>
    <t>U8大类03；卡号01433；资产号032200248</t>
  </si>
  <si>
    <t>032200244</t>
  </si>
  <si>
    <t>01042601230000063187</t>
  </si>
  <si>
    <t>污水站控制台成套设备-PH中和池搅拌机</t>
  </si>
  <si>
    <t>U8大类03；卡号01429；资产号032200244</t>
  </si>
  <si>
    <t>032200245</t>
  </si>
  <si>
    <t>01042601230000063188</t>
  </si>
  <si>
    <t>污水站控制台成套设备-PAM加药泵2台</t>
  </si>
  <si>
    <t>VAMDD04120</t>
  </si>
  <si>
    <t>U8大类03；卡号01430；资产号032200245</t>
  </si>
  <si>
    <t>032200251</t>
  </si>
  <si>
    <t>01042601230000063189</t>
  </si>
  <si>
    <t>污水站控制台成套设备-调试服务费</t>
  </si>
  <si>
    <t>U8大类03；卡号01436；资产号032200251</t>
  </si>
  <si>
    <t>032200249</t>
  </si>
  <si>
    <t>01042601230000063190</t>
  </si>
  <si>
    <t>污水站控制台成套设备-控制台辅助设备-压滤机等</t>
  </si>
  <si>
    <t>XAY630-30U</t>
  </si>
  <si>
    <t>U8大类03；卡号01434；资产号032200249</t>
  </si>
  <si>
    <t>032900012</t>
  </si>
  <si>
    <t>01042601230000063191</t>
  </si>
  <si>
    <t>U8大类03；卡号05315；资产号032900012</t>
  </si>
  <si>
    <t>肥东合成五车间（技改车间），R-0310A</t>
  </si>
  <si>
    <t>032200250</t>
  </si>
  <si>
    <t>01042601230000063192</t>
  </si>
  <si>
    <t>污水站控制台成套设备-控制台辅助设备-水解酸化池搅拌机等</t>
  </si>
  <si>
    <t>QJB0.85/8</t>
  </si>
  <si>
    <t>U8大类03；卡号01435；资产号032200250</t>
  </si>
  <si>
    <t>032200129</t>
  </si>
  <si>
    <t>01042601230000063193</t>
  </si>
  <si>
    <t>干式变压器</t>
  </si>
  <si>
    <t>SGB10-1250/10</t>
  </si>
  <si>
    <t>U8大类03；卡号01317；资产号032200129</t>
  </si>
  <si>
    <t>031022421</t>
  </si>
  <si>
    <t>01042601230000063194</t>
  </si>
  <si>
    <t>140ml*60瓶</t>
  </si>
  <si>
    <t>U8大类03；卡号02287；资产号031022421</t>
  </si>
  <si>
    <t>031022785</t>
  </si>
  <si>
    <t>01042601230000063195</t>
  </si>
  <si>
    <t>U8大类03；卡号03572；资产号031022785</t>
  </si>
  <si>
    <t>032500172</t>
  </si>
  <si>
    <t>01042601230000063196</t>
  </si>
  <si>
    <t>50FZB-30，YB2/5.5KW</t>
  </si>
  <si>
    <t>U8大类03；卡号04169；资产号032500172</t>
  </si>
  <si>
    <t>032900013</t>
  </si>
  <si>
    <t>01042601230000063201</t>
  </si>
  <si>
    <t>U8大类03；卡号05316；资产号032900013</t>
  </si>
  <si>
    <t>肥东合成五车间（技改车间），R-0310B</t>
  </si>
  <si>
    <t>032900014</t>
  </si>
  <si>
    <t>01042601230000063204</t>
  </si>
  <si>
    <t>酸化釜</t>
  </si>
  <si>
    <t>U8大类03；卡号05317；资产号032900014</t>
  </si>
  <si>
    <t>肥东合成五车间（技改车间），R-0311A</t>
  </si>
  <si>
    <t>031022422</t>
  </si>
  <si>
    <t>01042601230000063205</t>
  </si>
  <si>
    <t>装箱机模具二箱一装</t>
  </si>
  <si>
    <t>180ml*40瓶</t>
  </si>
  <si>
    <t>U8大类03；卡号02288；资产号031022422</t>
  </si>
  <si>
    <t>032500173</t>
  </si>
  <si>
    <t>01042601230000063207</t>
  </si>
  <si>
    <t>U8大类03；卡号04170；资产号032500173</t>
  </si>
  <si>
    <t>032200130</t>
  </si>
  <si>
    <t>01042601230000063208</t>
  </si>
  <si>
    <t>SGB10-800/10</t>
  </si>
  <si>
    <t>U8大类03；卡号01318；资产号032200130</t>
  </si>
  <si>
    <t>032900015</t>
  </si>
  <si>
    <t>01042601230000063212</t>
  </si>
  <si>
    <t>U8大类03；卡号05318；资产号032900015</t>
  </si>
  <si>
    <t>肥东合成五车间（技改车间），R-0311B</t>
  </si>
  <si>
    <t>031022786</t>
  </si>
  <si>
    <t>01042601230000063213</t>
  </si>
  <si>
    <t>U8大类03；卡号03573；资产号031022786</t>
  </si>
  <si>
    <t>032200131</t>
  </si>
  <si>
    <t>01042601230000063214</t>
  </si>
  <si>
    <t>GCK低压柜9台</t>
  </si>
  <si>
    <t>U8大类03；卡号01319；资产号032200131</t>
  </si>
  <si>
    <t>031022423</t>
  </si>
  <si>
    <t>01042601230000063215</t>
  </si>
  <si>
    <t>1000ml*12瓶</t>
  </si>
  <si>
    <t>U8大类03；卡号02289；资产号031022423</t>
  </si>
  <si>
    <t>032500174</t>
  </si>
  <si>
    <t>01042601230000063218</t>
  </si>
  <si>
    <t>U8大类03；卡号04171；资产号032500174</t>
  </si>
  <si>
    <t>033000001</t>
  </si>
  <si>
    <t>01042601230000063221</t>
  </si>
  <si>
    <t>缩合釜</t>
  </si>
  <si>
    <t>K5000L，内衬搪玻璃</t>
  </si>
  <si>
    <t>U8大类03；卡号05319；资产号033000001</t>
  </si>
  <si>
    <t>肥东合成六车间（使它隆），R-4607A</t>
  </si>
  <si>
    <t>030200202</t>
  </si>
  <si>
    <t>01042601230000063222</t>
  </si>
  <si>
    <t>英格索兰气动隔膜泵</t>
  </si>
  <si>
    <t>50GDL12-15*8</t>
  </si>
  <si>
    <t>U8大类03；卡号03574；资产号030200202</t>
  </si>
  <si>
    <t>032200252</t>
  </si>
  <si>
    <t>01042601230000063224</t>
  </si>
  <si>
    <t>工程物资--管道配件等</t>
  </si>
  <si>
    <t>U8大类03；卡号01454；资产号032200252</t>
  </si>
  <si>
    <t>031022424</t>
  </si>
  <si>
    <t>01042601230000063225</t>
  </si>
  <si>
    <t>装箱机模具二箱一装（精广虎）</t>
  </si>
  <si>
    <t>500ml*20瓶</t>
  </si>
  <si>
    <t>U8大类03；卡号02290；资产号031022424</t>
  </si>
  <si>
    <t>032500175</t>
  </si>
  <si>
    <t>01042601230000063226</t>
  </si>
  <si>
    <t>U8大类03；卡号04172；资产号032500175</t>
  </si>
  <si>
    <t>033000002</t>
  </si>
  <si>
    <t>01042601230000063227</t>
  </si>
  <si>
    <t>U8大类03；卡号05320；资产号033000002</t>
  </si>
  <si>
    <t>肥东合成六车间（使它隆），R-4607B</t>
  </si>
  <si>
    <t>032200253</t>
  </si>
  <si>
    <t>01042601230000063228</t>
  </si>
  <si>
    <t>工程物资--机器零配件</t>
  </si>
  <si>
    <t>U8大类03；卡号01455；资产号032200253</t>
  </si>
  <si>
    <t>030200203</t>
  </si>
  <si>
    <t>01042601230000063232</t>
  </si>
  <si>
    <t>U8大类03；卡号03575；资产号030200203</t>
  </si>
  <si>
    <t>031022425</t>
  </si>
  <si>
    <t>01042601230000063233</t>
  </si>
  <si>
    <t>U8大类03；卡号02291；资产号031022425</t>
  </si>
  <si>
    <t>033000003</t>
  </si>
  <si>
    <t>01042601230000063236</t>
  </si>
  <si>
    <t>水洗釜</t>
  </si>
  <si>
    <t>U8大类03；卡号05321；资产号033000003</t>
  </si>
  <si>
    <t>肥东合成六车间（使它隆），R-4608</t>
  </si>
  <si>
    <t>031022787</t>
  </si>
  <si>
    <t>01042601230000063237</t>
  </si>
  <si>
    <t>FXX-6B</t>
  </si>
  <si>
    <t>U8大类03；卡号03576；资产号031022787</t>
  </si>
  <si>
    <t>032600094</t>
  </si>
  <si>
    <t>01042601230000063239</t>
  </si>
  <si>
    <t>U8大类03；卡号04173；资产号032600094</t>
  </si>
  <si>
    <t>032600095</t>
  </si>
  <si>
    <t>01042601230000063241</t>
  </si>
  <si>
    <t>U8大类03；卡号04174；资产号032600095</t>
  </si>
  <si>
    <t>030800232</t>
  </si>
  <si>
    <t>01042601230000063243</t>
  </si>
  <si>
    <t>冷凝器</t>
  </si>
  <si>
    <t>F=20M2</t>
  </si>
  <si>
    <t>U8大类03；卡号03577；资产号030800232</t>
  </si>
  <si>
    <t>030700235</t>
  </si>
  <si>
    <t>01042601230000063244</t>
  </si>
  <si>
    <t>JXM-A500/0.5PVDF泵头</t>
  </si>
  <si>
    <t>U8大类03；卡号02292；资产号030700235</t>
  </si>
  <si>
    <t>安徽骏锐机电设备有限公司</t>
  </si>
  <si>
    <t>032600096</t>
  </si>
  <si>
    <t>01042601230000063251</t>
  </si>
  <si>
    <t>U8大类03；卡号04175；资产号032600096</t>
  </si>
  <si>
    <t>033000004</t>
  </si>
  <si>
    <t>01042601230000063252</t>
  </si>
  <si>
    <t>脱水釜</t>
  </si>
  <si>
    <t>U8大类03；卡号05322；资产号033000004</t>
  </si>
  <si>
    <t>肥东合成六车间（使它隆），R-4609</t>
  </si>
  <si>
    <t>032600097</t>
  </si>
  <si>
    <t>01042601230000063255</t>
  </si>
  <si>
    <t>U8大类03；卡号04176；资产号032600097</t>
  </si>
  <si>
    <t>033000006</t>
  </si>
  <si>
    <t>01042601230000063258</t>
  </si>
  <si>
    <t>重结晶釜</t>
  </si>
  <si>
    <t>U8大类03；卡号05324；资产号033000006</t>
  </si>
  <si>
    <t>肥东合成六车间（使它隆），R-4610B</t>
  </si>
  <si>
    <t>030700309</t>
  </si>
  <si>
    <t>01042601230000063259</t>
  </si>
  <si>
    <t>JZJWLW300.200</t>
  </si>
  <si>
    <t>U8大类03；卡号03579；资产号030700309</t>
  </si>
  <si>
    <t>033000005</t>
  </si>
  <si>
    <t>01042601230000063260</t>
  </si>
  <si>
    <t>溶解釜</t>
  </si>
  <si>
    <t>U8大类03；卡号05323；资产号033000005</t>
  </si>
  <si>
    <t>肥东合成六车间（使它隆），R-4610A</t>
  </si>
  <si>
    <t>030800233</t>
  </si>
  <si>
    <t>01042601230000063262</t>
  </si>
  <si>
    <t>U8大类03；卡号03578；资产号030800233</t>
  </si>
  <si>
    <t>032600098</t>
  </si>
  <si>
    <t>01042601230000063263</t>
  </si>
  <si>
    <t>IHF65-50-160，YB2/5.5KW</t>
  </si>
  <si>
    <t>U8大类03；卡号04177；资产号032600098</t>
  </si>
  <si>
    <t>032600099</t>
  </si>
  <si>
    <t>01042601230000063273</t>
  </si>
  <si>
    <t>U8大类03；卡号04178；资产号032600099</t>
  </si>
  <si>
    <t>032500047</t>
  </si>
  <si>
    <t>01042601230000063274</t>
  </si>
  <si>
    <t>防爆玻璃钢离心风机</t>
  </si>
  <si>
    <t>BF4-72-5A</t>
  </si>
  <si>
    <t>U8大类03；卡号03582；资产号032500047</t>
  </si>
  <si>
    <t>030200081</t>
  </si>
  <si>
    <t>01042601230000063275</t>
  </si>
  <si>
    <t>氨氮水质在线分析仪</t>
  </si>
  <si>
    <t>BS-NH3-N</t>
  </si>
  <si>
    <t>U8大类03；卡号02293；资产号030200081</t>
  </si>
  <si>
    <t>2017-10-27</t>
  </si>
  <si>
    <t>032600100</t>
  </si>
  <si>
    <t>01042601230000063276</t>
  </si>
  <si>
    <t>U8大类03；卡号04179；资产号032600100</t>
  </si>
  <si>
    <t>030500033</t>
  </si>
  <si>
    <t>01042601230000063277</t>
  </si>
  <si>
    <t>配电柜</t>
  </si>
  <si>
    <t>1200*600*380</t>
  </si>
  <si>
    <t>U8大类03；卡号02297；资产号030500033</t>
  </si>
  <si>
    <t>2017-10-31</t>
  </si>
  <si>
    <t>031000276</t>
  </si>
  <si>
    <t>01042601230000063278</t>
  </si>
  <si>
    <t>污水处理计量槽</t>
  </si>
  <si>
    <t>WL-1A1</t>
  </si>
  <si>
    <t>U8大类03；卡号01485；资产号031000276</t>
  </si>
  <si>
    <t>031000278</t>
  </si>
  <si>
    <t>01042601230000063283</t>
  </si>
  <si>
    <t>A100+</t>
  </si>
  <si>
    <t>U8大类03；卡号01488；资产号031000278</t>
  </si>
  <si>
    <t>2013-12-31</t>
  </si>
  <si>
    <t>033000007</t>
  </si>
  <si>
    <t>01042601230000063284</t>
  </si>
  <si>
    <t>乙醇蒸馏釜</t>
  </si>
  <si>
    <t>U8大类03；卡号05325；资产号033000007</t>
  </si>
  <si>
    <t>肥东合成六车间（使它隆），R-4611</t>
  </si>
  <si>
    <t>032500048</t>
  </si>
  <si>
    <t>01042601230000063285</t>
  </si>
  <si>
    <t>U8大类03；卡号03584；资产号032500048</t>
  </si>
  <si>
    <t>肥东四车间（苯磺隆）</t>
  </si>
  <si>
    <t>2019-12-20</t>
  </si>
  <si>
    <t>032500177</t>
  </si>
  <si>
    <t>01042601230000063287</t>
  </si>
  <si>
    <t>碱液槽（夹套）</t>
  </si>
  <si>
    <t>V0115，8M3，碳钢</t>
  </si>
  <si>
    <t>U8大类03；卡号04181；资产号032500177</t>
  </si>
  <si>
    <t>031000282</t>
  </si>
  <si>
    <t>01042601230000063290</t>
  </si>
  <si>
    <t>管线式高剪雪乳化均质机（乳化泵）</t>
  </si>
  <si>
    <t>IME425/1/6</t>
  </si>
  <si>
    <t>U8大类03；卡号01498；资产号031000282</t>
  </si>
  <si>
    <t>肥东剂型</t>
  </si>
  <si>
    <t>2014-07-28</t>
  </si>
  <si>
    <t>030200028</t>
  </si>
  <si>
    <t>01042601230000063291</t>
  </si>
  <si>
    <t>U8大类03；卡号01497；资产号030200028</t>
  </si>
  <si>
    <t>肥乐合成</t>
  </si>
  <si>
    <t>033000008</t>
  </si>
  <si>
    <t>01042601230000063292</t>
  </si>
  <si>
    <t>酯化釜</t>
  </si>
  <si>
    <t>U8大类03；卡号05326；资产号033000008</t>
  </si>
  <si>
    <t>肥东合成六车间（使它隆），R-4612A</t>
  </si>
  <si>
    <t>030200082</t>
  </si>
  <si>
    <t>01042601230000063293</t>
  </si>
  <si>
    <t>气动隔膜泵（管道泵）</t>
  </si>
  <si>
    <t>（英格索兰泵）666120-344-C</t>
  </si>
  <si>
    <t>U8大类03；卡号02298；资产号030200082</t>
  </si>
  <si>
    <t>032500178</t>
  </si>
  <si>
    <t>01042601230000063294</t>
  </si>
  <si>
    <t>循环槽（夹套）</t>
  </si>
  <si>
    <t>V0117，8M3，碳钢</t>
  </si>
  <si>
    <t>U8大类03；卡号04182；资产号032500178</t>
  </si>
  <si>
    <t>033000009</t>
  </si>
  <si>
    <t>01042601230000063295</t>
  </si>
  <si>
    <t>U8大类03；卡号05327；资产号033000009</t>
  </si>
  <si>
    <t>肥东合成六车间（使它隆），R-4612B</t>
  </si>
  <si>
    <t>032500049</t>
  </si>
  <si>
    <t>01042601230000063296</t>
  </si>
  <si>
    <t>U8大类03；卡号03585；资产号032500049</t>
  </si>
  <si>
    <t>030200083</t>
  </si>
  <si>
    <t>01042601230000063297</t>
  </si>
  <si>
    <t>U8大类03；卡号02299；资产号030200083</t>
  </si>
  <si>
    <t>031000283</t>
  </si>
  <si>
    <t>01042601230000063298</t>
  </si>
  <si>
    <t>伺服活塞灌装机（双丝杆）</t>
  </si>
  <si>
    <t>CCG1000-20BC</t>
  </si>
  <si>
    <t>U8大类03；卡号01507；资产号031000283</t>
  </si>
  <si>
    <t>服东制剂</t>
  </si>
  <si>
    <t>033000010</t>
  </si>
  <si>
    <t>01042601230000063301</t>
  </si>
  <si>
    <t>氟化釜</t>
  </si>
  <si>
    <t>F5000L，材质304</t>
  </si>
  <si>
    <t>U8大类03；卡号05328；资产号033000010</t>
  </si>
  <si>
    <t>肥东合成六车间（使它隆），R-4601A</t>
  </si>
  <si>
    <t>031000287</t>
  </si>
  <si>
    <t>01042601230000063303</t>
  </si>
  <si>
    <t>搪瓷反应釜10000L2台</t>
  </si>
  <si>
    <t>10000L</t>
  </si>
  <si>
    <t>U8大类03；卡号01511；资产号031000287</t>
  </si>
  <si>
    <t>2014-09-28</t>
  </si>
  <si>
    <t>031000285</t>
  </si>
  <si>
    <t>01042601230000063304</t>
  </si>
  <si>
    <t>搪玻璃反应釜5000L2台</t>
  </si>
  <si>
    <t>5000L</t>
  </si>
  <si>
    <t>U8大类03；卡号01509；资产号031000285</t>
  </si>
  <si>
    <t>031000286</t>
  </si>
  <si>
    <t>01042601230000063305</t>
  </si>
  <si>
    <t>搪瓷反应釜5000L6台</t>
  </si>
  <si>
    <t>U8大类03；卡号01510；资产号031000286</t>
  </si>
  <si>
    <t>032200255</t>
  </si>
  <si>
    <t>01042601230000063307</t>
  </si>
  <si>
    <t>搪瓷反应釜6300K2台</t>
  </si>
  <si>
    <t>U8大类03；卡号01512；资产号032200255</t>
  </si>
  <si>
    <t>031000284</t>
  </si>
  <si>
    <t>01042601230000063308</t>
  </si>
  <si>
    <t>搪瓷反应罐配套件K5000L2套</t>
  </si>
  <si>
    <t>U8大类03；卡号01508；资产号031000284</t>
  </si>
  <si>
    <t>032500050</t>
  </si>
  <si>
    <t>01042601230000063309</t>
  </si>
  <si>
    <t>U8大类03；卡号03586；资产号032500050</t>
  </si>
  <si>
    <t>032500179</t>
  </si>
  <si>
    <t>01042601230000063310</t>
  </si>
  <si>
    <t>V0024，8M3，碳钢</t>
  </si>
  <si>
    <t>U8大类03；卡号04183；资产号032500179</t>
  </si>
  <si>
    <t>031400039</t>
  </si>
  <si>
    <t>01042601230000063311</t>
  </si>
  <si>
    <t>人工气候培养箱</t>
  </si>
  <si>
    <t>U8大类03；卡号02300；资产号031400039</t>
  </si>
  <si>
    <t>032500180</t>
  </si>
  <si>
    <t>01042601230000063312</t>
  </si>
  <si>
    <t>V0036，8M3，碳钢</t>
  </si>
  <si>
    <t>U8大类03；卡号04184；资产号032500180</t>
  </si>
  <si>
    <t>033000011</t>
  </si>
  <si>
    <t>01042601230000063313</t>
  </si>
  <si>
    <t>U8大类03；卡号05329；资产号033000011</t>
  </si>
  <si>
    <t>肥东合成六车间（使它隆），R-4601B</t>
  </si>
  <si>
    <t>032500051</t>
  </si>
  <si>
    <t>01042601230000063314</t>
  </si>
  <si>
    <t>U8大类03；卡号03587；资产号032500051</t>
  </si>
  <si>
    <t>031400040</t>
  </si>
  <si>
    <t>01042601230000063315</t>
  </si>
  <si>
    <t>U8大类03；卡号02301；资产号031400040</t>
  </si>
  <si>
    <t>031400018</t>
  </si>
  <si>
    <t>01042601230000063316</t>
  </si>
  <si>
    <t>实验室台柜成套装置-台上型洗眼器</t>
  </si>
  <si>
    <t>U8大类03；卡号01513；资产号031400018</t>
  </si>
  <si>
    <t>2014-10-31</t>
  </si>
  <si>
    <t>033000012</t>
  </si>
  <si>
    <t>01042601230000063317</t>
  </si>
  <si>
    <t>U8大类03；卡号05330；资产号033000012</t>
  </si>
  <si>
    <t>肥东合成六车间（使它隆），R-4601C</t>
  </si>
  <si>
    <t>031400019</t>
  </si>
  <si>
    <t>01042601230000063318</t>
  </si>
  <si>
    <t>实验室台柜成套装置-PP留样柜2个</t>
  </si>
  <si>
    <t>U8大类03；卡号01514；资产号031400019</t>
  </si>
  <si>
    <t>032500052</t>
  </si>
  <si>
    <t>01042601230000063319</t>
  </si>
  <si>
    <t>U8大类03；卡号03588；资产号032500052</t>
  </si>
  <si>
    <t>031400020</t>
  </si>
  <si>
    <t>01042601230000063320</t>
  </si>
  <si>
    <t>实验室台柜成套装置-水槽6个</t>
  </si>
  <si>
    <t>U8大类03；卡号01517；资产号031400020</t>
  </si>
  <si>
    <t>031400022</t>
  </si>
  <si>
    <t>01042601230000063321</t>
  </si>
  <si>
    <t>实验室台柜成套装置-靠边试剂架6个</t>
  </si>
  <si>
    <t>1760*200*750</t>
  </si>
  <si>
    <t>U8大类03；卡号01519；资产号031400022</t>
  </si>
  <si>
    <t>031400017</t>
  </si>
  <si>
    <t>01042601230000063322</t>
  </si>
  <si>
    <t>实验室台柜成套装置-留样柜7个</t>
  </si>
  <si>
    <t>U8大类03；卡号01515；资产号031400017</t>
  </si>
  <si>
    <t>032500181</t>
  </si>
  <si>
    <t>01042601230000063324</t>
  </si>
  <si>
    <t>V0038，8M3，碳钢</t>
  </si>
  <si>
    <t>U8大类03；卡号04185；资产号032500181</t>
  </si>
  <si>
    <t>031400016</t>
  </si>
  <si>
    <t>01042601230000063325</t>
  </si>
  <si>
    <t>实验室台柜成套装置-单面滴水架6个</t>
  </si>
  <si>
    <t>U8大类03；卡号01516；资产号031400016</t>
  </si>
  <si>
    <t>031400021</t>
  </si>
  <si>
    <t>01042601230000063326</t>
  </si>
  <si>
    <t>实验室台柜成套装置-在口水龙头6个</t>
  </si>
  <si>
    <t>U8大类03；卡号01518；资产号031400021</t>
  </si>
  <si>
    <t>031400023</t>
  </si>
  <si>
    <t>01042601230000063327</t>
  </si>
  <si>
    <t>实验室台柜成套装置-靠边实验台6个</t>
  </si>
  <si>
    <t>2760*750*850</t>
  </si>
  <si>
    <t>U8大类03；卡号01520；资产号031400023</t>
  </si>
  <si>
    <t>030200034</t>
  </si>
  <si>
    <t>01042601230000063328</t>
  </si>
  <si>
    <t>污水成套设备-污泥泵2台</t>
  </si>
  <si>
    <t>G25-1</t>
  </si>
  <si>
    <t>U8大类03；卡号01522；资产号030200034</t>
  </si>
  <si>
    <t>033000013</t>
  </si>
  <si>
    <t>01042601230000063329</t>
  </si>
  <si>
    <t>胺化釜</t>
  </si>
  <si>
    <t>U8大类03；卡号05331；资产号033000013</t>
  </si>
  <si>
    <t>肥东合成六车间（使它隆），R-4603</t>
  </si>
  <si>
    <t>030200033</t>
  </si>
  <si>
    <t>01042601230000063330</t>
  </si>
  <si>
    <t>污水成套设备-提升泵4台</t>
  </si>
  <si>
    <t>Q=3mm3/hh=12m0.55kw</t>
  </si>
  <si>
    <t>U8大类03；卡号01521；资产号030200033</t>
  </si>
  <si>
    <t>032500182</t>
  </si>
  <si>
    <t>01042601230000063331</t>
  </si>
  <si>
    <t>一级酸碱槽（夹套）</t>
  </si>
  <si>
    <t>V0134，8M3，碳钢</t>
  </si>
  <si>
    <t>U8大类03；卡号04186；资产号032500182</t>
  </si>
  <si>
    <t>033000014</t>
  </si>
  <si>
    <t>01042601230000063332</t>
  </si>
  <si>
    <t>羟化釜</t>
  </si>
  <si>
    <t>U8大类03；卡号05332；资产号033000014</t>
  </si>
  <si>
    <t>肥东合成六车间（使它隆），R-4605</t>
  </si>
  <si>
    <t>032500053</t>
  </si>
  <si>
    <t>01042601230000063333</t>
  </si>
  <si>
    <t>U8大类03；卡号03589；资产号032500053</t>
  </si>
  <si>
    <t>031400041</t>
  </si>
  <si>
    <t>01042601230000063334</t>
  </si>
  <si>
    <t>玻璃精馏釜</t>
  </si>
  <si>
    <t>SFD-20ED</t>
  </si>
  <si>
    <t>U8大类03；卡号02402；资产号031400041</t>
  </si>
  <si>
    <t>2017-11-28</t>
  </si>
  <si>
    <t>030200032</t>
  </si>
  <si>
    <t>01042601230000063335</t>
  </si>
  <si>
    <t>污水成套设备-搅拌机2台</t>
  </si>
  <si>
    <t>ZJ-470</t>
  </si>
  <si>
    <t>U8大类03；卡号01523；资产号030200032</t>
  </si>
  <si>
    <t>030200031</t>
  </si>
  <si>
    <t>01042601230000063336</t>
  </si>
  <si>
    <t>污水成套设备-气浮装置1 套</t>
  </si>
  <si>
    <t>F-3</t>
  </si>
  <si>
    <t>U8大类03；卡号01524；资产号030200031</t>
  </si>
  <si>
    <t>032500183</t>
  </si>
  <si>
    <t>01042601230000063337</t>
  </si>
  <si>
    <t>二级酸碱槽（夹套）</t>
  </si>
  <si>
    <t>V0133，8M3，碳钢</t>
  </si>
  <si>
    <t>U8大类03；卡号04187；资产号032500183</t>
  </si>
  <si>
    <t>030200029</t>
  </si>
  <si>
    <t>01042601230000063338</t>
  </si>
  <si>
    <t>污水成套设备-鼓风机1台</t>
  </si>
  <si>
    <t>HC-251S</t>
  </si>
  <si>
    <t>U8大类03；卡号01526；资产号030200029</t>
  </si>
  <si>
    <t>032500054</t>
  </si>
  <si>
    <t>01042601230000063339</t>
  </si>
  <si>
    <t>U8大类03；卡号03590；资产号032500054</t>
  </si>
  <si>
    <t>030200038</t>
  </si>
  <si>
    <t>01042601230000063340</t>
  </si>
  <si>
    <t>污水成套设备-弹性填料300立方</t>
  </si>
  <si>
    <t>150*60</t>
  </si>
  <si>
    <t>U8大类03；卡号01530；资产号030200038</t>
  </si>
  <si>
    <t>030200030</t>
  </si>
  <si>
    <t>01042601230000063341</t>
  </si>
  <si>
    <t>污水成套设备-微电解-芬顿气化池1座</t>
  </si>
  <si>
    <t>4.5*1.6*2.2m</t>
  </si>
  <si>
    <t>U8大类03；卡号01525；资产号030200030</t>
  </si>
  <si>
    <t>030200036</t>
  </si>
  <si>
    <t>01042601230000063342</t>
  </si>
  <si>
    <t>污水成套设备-铁炭填料2立方</t>
  </si>
  <si>
    <t>LAT-TC</t>
  </si>
  <si>
    <t>U8大类03；卡号01528；资产号030200036</t>
  </si>
  <si>
    <t>030200035</t>
  </si>
  <si>
    <t>01042601230000063343</t>
  </si>
  <si>
    <t>污水成套设备-鼓风机2台</t>
  </si>
  <si>
    <t>BK5006-100-1150</t>
  </si>
  <si>
    <t>U8大类03；卡号01527；资产号030200035</t>
  </si>
  <si>
    <t>030200039</t>
  </si>
  <si>
    <t>01042601230000063344</t>
  </si>
  <si>
    <t>污水成套设备-设备管道、阀门、电气护栏、爬梯等制作及安装</t>
  </si>
  <si>
    <t>U8大类03；卡号01531；资产号030200039</t>
  </si>
  <si>
    <t>032200257</t>
  </si>
  <si>
    <t>01042601230000063345</t>
  </si>
  <si>
    <t>IHF65-40-200</t>
  </si>
  <si>
    <t>U8大类03；卡号01533；资产号032200257</t>
  </si>
  <si>
    <t>2014-11-26</t>
  </si>
  <si>
    <t>030200037</t>
  </si>
  <si>
    <t>01042601230000063346</t>
  </si>
  <si>
    <t>污水成套设备-微孔曝气器140只</t>
  </si>
  <si>
    <t>KB215</t>
  </si>
  <si>
    <t>U8大类03；卡号01529；资产号030200037</t>
  </si>
  <si>
    <t>031400042</t>
  </si>
  <si>
    <t>01042601230000063347</t>
  </si>
  <si>
    <t>金封闭高低温循环机</t>
  </si>
  <si>
    <t>GDFB-50</t>
  </si>
  <si>
    <t>U8大类03；卡号02403；资产号031400042</t>
  </si>
  <si>
    <t>032500055</t>
  </si>
  <si>
    <t>01042601230000063348</t>
  </si>
  <si>
    <t>U8大类03；卡号03591；资产号032500055</t>
  </si>
  <si>
    <t>033000015</t>
  </si>
  <si>
    <t>01042601230000063349</t>
  </si>
  <si>
    <t>中间体洗涤釜</t>
  </si>
  <si>
    <t>F2000L，材质304</t>
  </si>
  <si>
    <t>U8大类03；卡号05333；资产号033000015</t>
  </si>
  <si>
    <t>肥东合成六车间（使它隆），R-4613A</t>
  </si>
  <si>
    <t>032500184</t>
  </si>
  <si>
    <t>01042601230000063350</t>
  </si>
  <si>
    <t>V0106A-C，100L，碳钢</t>
  </si>
  <si>
    <t>U8大类03；卡号04188；资产号032500184</t>
  </si>
  <si>
    <t>032500185</t>
  </si>
  <si>
    <t>01042601230000063351</t>
  </si>
  <si>
    <t>U8大类03；卡号04189；资产号032500185</t>
  </si>
  <si>
    <t>032500186</t>
  </si>
  <si>
    <t>01042601230000063352</t>
  </si>
  <si>
    <t>U8大类03；卡号04190；资产号032500186</t>
  </si>
  <si>
    <t>031400043</t>
  </si>
  <si>
    <t>01042601230000063353</t>
  </si>
  <si>
    <t>抽滤机</t>
  </si>
  <si>
    <t>DZF-20</t>
  </si>
  <si>
    <t>U8大类03；卡号02404；资产号031400043</t>
  </si>
  <si>
    <t>033000016</t>
  </si>
  <si>
    <t>01042601230000063354</t>
  </si>
  <si>
    <t>U8大类03；卡号05334；资产号033000016</t>
  </si>
  <si>
    <t>肥东合成六车间（使它隆），R-4613B</t>
  </si>
  <si>
    <t>032200258</t>
  </si>
  <si>
    <t>01042601230000063355</t>
  </si>
  <si>
    <t>2平方兰式列管式冷凝器</t>
  </si>
  <si>
    <t>2M2</t>
  </si>
  <si>
    <t>U8大类03；卡号01534；资产号032200258</t>
  </si>
  <si>
    <t>031000288</t>
  </si>
  <si>
    <t>01042601230000063356</t>
  </si>
  <si>
    <t>智能光照培养箱1台</t>
  </si>
  <si>
    <t>U8大类03；卡号01541；资产号031000288</t>
  </si>
  <si>
    <t>032200264</t>
  </si>
  <si>
    <t>01042601230000063358</t>
  </si>
  <si>
    <t>半自动捆扎机2台</t>
  </si>
  <si>
    <t>YS-A2</t>
  </si>
  <si>
    <t>U8大类03；卡号01548；资产号032200264</t>
  </si>
  <si>
    <t>032200260</t>
  </si>
  <si>
    <t>01042601230000063359</t>
  </si>
  <si>
    <t>搪瓷锚式搅拌2支</t>
  </si>
  <si>
    <t>U8大类03；卡号01543；资产号032200260</t>
  </si>
  <si>
    <t>032200259</t>
  </si>
  <si>
    <t>01042601230000063360</t>
  </si>
  <si>
    <t>搪瓷锚式搅拌4支</t>
  </si>
  <si>
    <t>U8大类03；卡号01542；资产号032200259</t>
  </si>
  <si>
    <t>032200263</t>
  </si>
  <si>
    <t>01042601230000063362</t>
  </si>
  <si>
    <t>COD在线监测仪1套</t>
  </si>
  <si>
    <t>BS2008</t>
  </si>
  <si>
    <t>U8大类03；卡号01547；资产号032200263</t>
  </si>
  <si>
    <t>032200261</t>
  </si>
  <si>
    <t>01042601230000063363</t>
  </si>
  <si>
    <t>防爆减速机1台</t>
  </si>
  <si>
    <t>U8大类03；卡号01544；资产号032200261</t>
  </si>
  <si>
    <t>032200262</t>
  </si>
  <si>
    <t>01042601230000063364</t>
  </si>
  <si>
    <t>U8大类03；卡号01545；资产号032200262</t>
  </si>
  <si>
    <t>031400044</t>
  </si>
  <si>
    <t>01042601230000063365</t>
  </si>
  <si>
    <t>RE-20L</t>
  </si>
  <si>
    <t>U8大类03；卡号02405；资产号031400044</t>
  </si>
  <si>
    <t>031900113</t>
  </si>
  <si>
    <t>01042601230000063366</t>
  </si>
  <si>
    <t>升降作业平台（半电动高空取料车）</t>
  </si>
  <si>
    <t>200KG4M</t>
  </si>
  <si>
    <t>U8大类03；卡号03594；资产号031900113</t>
  </si>
  <si>
    <t>肥东制剂气粉车间</t>
  </si>
  <si>
    <t>033000017</t>
  </si>
  <si>
    <t>01042601230000063367</t>
  </si>
  <si>
    <t>二甲亚砜蒸馏釜</t>
  </si>
  <si>
    <t>U8大类03；卡号05335；资产号033000017</t>
  </si>
  <si>
    <t>肥东合成六车间（使它隆），R-4602</t>
  </si>
  <si>
    <t>030700236</t>
  </si>
  <si>
    <t>01042601230000063368</t>
  </si>
  <si>
    <t>U8大类03；卡号02406；资产号030700236</t>
  </si>
  <si>
    <t>032500187</t>
  </si>
  <si>
    <t>01042601230000063369</t>
  </si>
  <si>
    <t>真空缓冲罐</t>
  </si>
  <si>
    <t>V0123，100L，碳钢</t>
  </si>
  <si>
    <t>U8大类03；卡号04191；资产号032500187</t>
  </si>
  <si>
    <t>033000019</t>
  </si>
  <si>
    <t>01042601230000063370</t>
  </si>
  <si>
    <t>羟化结晶釜</t>
  </si>
  <si>
    <t>U8大类03；卡号05337；资产号033000019</t>
  </si>
  <si>
    <t>肥东合成六车间（使它隆），R-4606</t>
  </si>
  <si>
    <t>033000018</t>
  </si>
  <si>
    <t>01042601230000063371</t>
  </si>
  <si>
    <t>胺化结晶釜</t>
  </si>
  <si>
    <t>U8大类03；卡号05336；资产号033000018</t>
  </si>
  <si>
    <t>肥东合成六车间（使它隆），R-4604</t>
  </si>
  <si>
    <t>032500058</t>
  </si>
  <si>
    <t>01042601230000063372</t>
  </si>
  <si>
    <t>U8大类03；卡号03595；资产号032500058</t>
  </si>
  <si>
    <t>032500189</t>
  </si>
  <si>
    <t>01042601230000063373</t>
  </si>
  <si>
    <t>一次甲醇储槽</t>
  </si>
  <si>
    <t>V0119，10M3，碳钢</t>
  </si>
  <si>
    <t>U8大类03；卡号04193；资产号032500189</t>
  </si>
  <si>
    <t>032500188</t>
  </si>
  <si>
    <t>01042601230000063374</t>
  </si>
  <si>
    <t>甲醇钠甲醇溶液计量槽</t>
  </si>
  <si>
    <t>V0118，500L，碳钢</t>
  </si>
  <si>
    <t>U8大类03；卡号04192；资产号032500188</t>
  </si>
  <si>
    <t>030700237</t>
  </si>
  <si>
    <t>01042601230000063375</t>
  </si>
  <si>
    <t>U8大类03；卡号02407；资产号030700237</t>
  </si>
  <si>
    <t>032200266</t>
  </si>
  <si>
    <t>01042601230000063376</t>
  </si>
  <si>
    <t>立式水泵</t>
  </si>
  <si>
    <t>U8大类03；卡号01550；资产号032200266</t>
  </si>
  <si>
    <t>032200265</t>
  </si>
  <si>
    <t>01042601230000063377</t>
  </si>
  <si>
    <t>全自动无人化捆扎机1台</t>
  </si>
  <si>
    <t>U8大类03；卡号01549；资产号032200265</t>
  </si>
  <si>
    <t>032200268</t>
  </si>
  <si>
    <t>01042601230000063378</t>
  </si>
  <si>
    <t>卧式砂磨机1台</t>
  </si>
  <si>
    <t>FSP60</t>
  </si>
  <si>
    <t>U8大类03；卡号01552；资产号032200268</t>
  </si>
  <si>
    <t>030700238</t>
  </si>
  <si>
    <t>01042601230000063380</t>
  </si>
  <si>
    <t>涡街流量计</t>
  </si>
  <si>
    <t>JCL-08Y-50BNF1J1L</t>
  </si>
  <si>
    <t>U8大类03；卡号02408；资产号030700238</t>
  </si>
  <si>
    <t>肥东合成(蒸汽管)</t>
  </si>
  <si>
    <t>032200267</t>
  </si>
  <si>
    <t>01042601230000063381</t>
  </si>
  <si>
    <t>U8大类03；卡号01551；资产号032200267</t>
  </si>
  <si>
    <t>031022790</t>
  </si>
  <si>
    <t>01042601230000063382</t>
  </si>
  <si>
    <t>U8大类03；卡号03597；资产号031022790</t>
  </si>
  <si>
    <t>032500190</t>
  </si>
  <si>
    <t>01042601230000063388</t>
  </si>
  <si>
    <t>甲醇接收槽</t>
  </si>
  <si>
    <t>V0130，10M3，碳钢</t>
  </si>
  <si>
    <t>U8大类03；卡号04194；资产号032500190</t>
  </si>
  <si>
    <t>032500059</t>
  </si>
  <si>
    <t>01042601230000063389</t>
  </si>
  <si>
    <t>U8大类03；卡号03596；资产号032500059</t>
  </si>
  <si>
    <t>033000020</t>
  </si>
  <si>
    <t>01042601230000063390</t>
  </si>
  <si>
    <t>酯化物接收罐</t>
  </si>
  <si>
    <t>V=5000L，内衬搪玻璃</t>
  </si>
  <si>
    <t>U8大类03；卡号05338；资产号033000020</t>
  </si>
  <si>
    <t>肥东合成六车间（使它隆），V-4619A</t>
  </si>
  <si>
    <t>030700239</t>
  </si>
  <si>
    <t>01042601230000063391</t>
  </si>
  <si>
    <t>U8大类03；卡号02409；资产号030700239</t>
  </si>
  <si>
    <t>033000021</t>
  </si>
  <si>
    <t>01042601230000063392</t>
  </si>
  <si>
    <t>U8大类03；卡号05339；资产号033000021</t>
  </si>
  <si>
    <t>肥东合成六车间（使它隆），V-4619B</t>
  </si>
  <si>
    <t>032500192</t>
  </si>
  <si>
    <t>01042601230000063393</t>
  </si>
  <si>
    <t>二次甲醇储槽</t>
  </si>
  <si>
    <t>V0122，5M3，碳钢</t>
  </si>
  <si>
    <t>U8大类03；卡号04196；资产号032500192</t>
  </si>
  <si>
    <t>031022791</t>
  </si>
  <si>
    <t>01042601230000063397</t>
  </si>
  <si>
    <t>U8大类03；卡号03598；资产号031022791</t>
  </si>
  <si>
    <t>031022525</t>
  </si>
  <si>
    <t>01042601230000063398</t>
  </si>
  <si>
    <t>65FSB-32YB2/5.5KW</t>
  </si>
  <si>
    <t>U8大类03；卡号02410；资产号031022525</t>
  </si>
  <si>
    <t>032900016</t>
  </si>
  <si>
    <t>01042601230000063402</t>
  </si>
  <si>
    <t>母液罐</t>
  </si>
  <si>
    <t>U8大类03；卡号05340；资产号032900016</t>
  </si>
  <si>
    <t>肥东合成五车间（技改车间），V-0302A</t>
  </si>
  <si>
    <t>031022792</t>
  </si>
  <si>
    <t>01042601230000063403</t>
  </si>
  <si>
    <t>搬运车</t>
  </si>
  <si>
    <t>CBY3T 1300*1220*85</t>
  </si>
  <si>
    <t>U8大类03；卡号03599；资产号031022792</t>
  </si>
  <si>
    <t>湖北宏力液压科技有限公司</t>
  </si>
  <si>
    <t>031022526</t>
  </si>
  <si>
    <t>01042601230000063404</t>
  </si>
  <si>
    <t>U8大类03；卡号02411；资产号031022526</t>
  </si>
  <si>
    <t>032200275</t>
  </si>
  <si>
    <t>01042601230000063406</t>
  </si>
  <si>
    <t>化工泵1台</t>
  </si>
  <si>
    <t>U8大类03；卡号01577；资产号032200275</t>
  </si>
  <si>
    <t>2015-01-31</t>
  </si>
  <si>
    <t>032500193</t>
  </si>
  <si>
    <t>01042601230000063407</t>
  </si>
  <si>
    <t>二氯甲烷接收槽</t>
  </si>
  <si>
    <t>V0128A，1M3，碳钢</t>
  </si>
  <si>
    <t>U8大类03；卡号04197；资产号032500193</t>
  </si>
  <si>
    <t>032200277</t>
  </si>
  <si>
    <t>01042601230000063408</t>
  </si>
  <si>
    <t>U8大类03；卡号01579；资产号032200277</t>
  </si>
  <si>
    <t>032200276</t>
  </si>
  <si>
    <t>01042601230000063409</t>
  </si>
  <si>
    <t>U8大类03；卡号01578；资产号032200276</t>
  </si>
  <si>
    <t>032900017</t>
  </si>
  <si>
    <t>01042601230000063410</t>
  </si>
  <si>
    <t>U8大类03；卡号05341；资产号032900017</t>
  </si>
  <si>
    <t>肥东合成五车间（技改车间），V-0302B</t>
  </si>
  <si>
    <t>032500194</t>
  </si>
  <si>
    <t>01042601230000063411</t>
  </si>
  <si>
    <t>V0128B，1M3，碳钢</t>
  </si>
  <si>
    <t>U8大类03；卡号04198；资产号032500194</t>
  </si>
  <si>
    <t>032500060</t>
  </si>
  <si>
    <t>01042601230000063412</t>
  </si>
  <si>
    <t>U8大类03；卡号03600；资产号032500060</t>
  </si>
  <si>
    <t>032200278</t>
  </si>
  <si>
    <t>01042601230000063413</t>
  </si>
  <si>
    <t>U8大类03；卡号01580；资产号032200278</t>
  </si>
  <si>
    <t>031022527</t>
  </si>
  <si>
    <t>01042601230000063414</t>
  </si>
  <si>
    <t>U8大类03；卡号02412；资产号031022527</t>
  </si>
  <si>
    <t>032200279</t>
  </si>
  <si>
    <t>01042601230000063415</t>
  </si>
  <si>
    <t>65FSJB-40</t>
  </si>
  <si>
    <t>U8大类03；卡号01581；资产号032200279</t>
  </si>
  <si>
    <t>032900018</t>
  </si>
  <si>
    <t>01042601230000063416</t>
  </si>
  <si>
    <t>氯甲酸乙酯计量罐</t>
  </si>
  <si>
    <t>V=1000L，内衬搪玻璃</t>
  </si>
  <si>
    <t>U8大类03；卡号05342；资产号032900018</t>
  </si>
  <si>
    <t>肥东合成五车间（技改车间），V-0331A</t>
  </si>
  <si>
    <t>032500195</t>
  </si>
  <si>
    <t>01042601230000063417</t>
  </si>
  <si>
    <t>V0128C，1M3，碳钢</t>
  </si>
  <si>
    <t>U8大类03；卡号04199；资产号032500195</t>
  </si>
  <si>
    <t>030100080</t>
  </si>
  <si>
    <t>01042601230000063419</t>
  </si>
  <si>
    <t>液相色谱仪1套</t>
  </si>
  <si>
    <t>515单泵</t>
  </si>
  <si>
    <t>U8大类03；卡号01586；资产号030100080</t>
  </si>
  <si>
    <t>032200280</t>
  </si>
  <si>
    <t>01042601230000063420</t>
  </si>
  <si>
    <t>U8大类03；卡号01582；资产号032200280</t>
  </si>
  <si>
    <t>031000290</t>
  </si>
  <si>
    <t>01042601230000063421</t>
  </si>
  <si>
    <t>开箱机</t>
  </si>
  <si>
    <t>U8大类03；卡号01587；资产号031000290</t>
  </si>
  <si>
    <t>031000291</t>
  </si>
  <si>
    <t>01042601230000063423</t>
  </si>
  <si>
    <t>装箱机1套</t>
  </si>
  <si>
    <t>U8大类03；卡号01588；资产号031000291</t>
  </si>
  <si>
    <t>032500061</t>
  </si>
  <si>
    <t>01042601230000063424</t>
  </si>
  <si>
    <t>U8大类03；卡号03601；资产号032500061</t>
  </si>
  <si>
    <t>032500196</t>
  </si>
  <si>
    <t>01042601230000063425</t>
  </si>
  <si>
    <t>V0128D，1M3，碳钢</t>
  </si>
  <si>
    <t>U8大类03；卡号04200；资产号032500196</t>
  </si>
  <si>
    <t>032900019</t>
  </si>
  <si>
    <t>01042601230000063427</t>
  </si>
  <si>
    <t>U8大类03；卡号05343；资产号032900019</t>
  </si>
  <si>
    <t>肥东合成五车间（技改车间），V-0331B</t>
  </si>
  <si>
    <t>031000293</t>
  </si>
  <si>
    <t>01042601230000063428</t>
  </si>
  <si>
    <t>捆扎机一台</t>
  </si>
  <si>
    <t>U8大类03；卡号01590；资产号031000293</t>
  </si>
  <si>
    <t>032500062</t>
  </si>
  <si>
    <t>01042601230000063431</t>
  </si>
  <si>
    <t>PP管式反应器</t>
  </si>
  <si>
    <t>DN50盘管 每组80米</t>
  </si>
  <si>
    <t>U8大类03；卡号03602；资产号032500062</t>
  </si>
  <si>
    <t>031000295</t>
  </si>
  <si>
    <t>01042601230000063432</t>
  </si>
  <si>
    <t>管线式高剪切乳化机1台</t>
  </si>
  <si>
    <t>U8大类03；卡号01593；资产号031000295</t>
  </si>
  <si>
    <t>031000294</t>
  </si>
  <si>
    <t>01042601230000063433</t>
  </si>
  <si>
    <t>U8大类03；卡号01592；资产号031000294</t>
  </si>
  <si>
    <t>032900020</t>
  </si>
  <si>
    <t>01042601230000063434</t>
  </si>
  <si>
    <t>母液槽（埋地罐）</t>
  </si>
  <si>
    <t>V=5㎥，内衬搪玻璃</t>
  </si>
  <si>
    <t>U8大类03；卡号05344；资产号032900020</t>
  </si>
  <si>
    <t>肥东合成五车间（技改车间），V-0308A</t>
  </si>
  <si>
    <t>031000296</t>
  </si>
  <si>
    <t>01042601230000063435</t>
  </si>
  <si>
    <t>半自动捆扎机1台</t>
  </si>
  <si>
    <t>U8大类03；卡号01594；资产号031000296</t>
  </si>
  <si>
    <t>2015-06-29</t>
  </si>
  <si>
    <t>030800235</t>
  </si>
  <si>
    <t>01042601230000063436</t>
  </si>
  <si>
    <t>甲苯高位槽5000L</t>
  </si>
  <si>
    <t>1700*2100</t>
  </si>
  <si>
    <t>U8大类03；卡号03604；资产号030800235</t>
  </si>
  <si>
    <t>2019-12-23</t>
  </si>
  <si>
    <t>032500197</t>
  </si>
  <si>
    <t>01042601230000063437</t>
  </si>
  <si>
    <t>甲醇预冷槽</t>
  </si>
  <si>
    <t>V0131，3M3，碳钢</t>
  </si>
  <si>
    <t>U8大类03；卡号04201；资产号032500197</t>
  </si>
  <si>
    <t>031000297</t>
  </si>
  <si>
    <t>01042601230000063441</t>
  </si>
  <si>
    <t>U8大类03；卡号01595；资产号031000297</t>
  </si>
  <si>
    <t>031000298</t>
  </si>
  <si>
    <t>01042601230000063445</t>
  </si>
  <si>
    <t>DN1600</t>
  </si>
  <si>
    <t>U8大类03；卡号01601；资产号031000298</t>
  </si>
  <si>
    <t>030800236</t>
  </si>
  <si>
    <t>01042601230000063446</t>
  </si>
  <si>
    <t>U8大类03；卡号03605；资产号030800236</t>
  </si>
  <si>
    <t>032500198</t>
  </si>
  <si>
    <t>01042601230000063447</t>
  </si>
  <si>
    <t>换热冷凝器</t>
  </si>
  <si>
    <t>E0109，20M3</t>
  </si>
  <si>
    <t>U8大类03；卡号04202；资产号032500198</t>
  </si>
  <si>
    <t>032900022</t>
  </si>
  <si>
    <t>01042601230000063448</t>
  </si>
  <si>
    <t>U8大类03；卡号05346；资产号032900022</t>
  </si>
  <si>
    <t>肥东合成五车间（技改车间），V-0335B</t>
  </si>
  <si>
    <t>032900021</t>
  </si>
  <si>
    <t>01042601230000063450</t>
  </si>
  <si>
    <t>U8大类03；卡号05345；资产号032900021</t>
  </si>
  <si>
    <t>肥东合成五车间（技改车间），V-0335A</t>
  </si>
  <si>
    <t>032500199</t>
  </si>
  <si>
    <t>01042601230000063451</t>
  </si>
  <si>
    <t>E0110，20M3</t>
  </si>
  <si>
    <t>U8大类03；卡号04203；资产号032500199</t>
  </si>
  <si>
    <t>030800237</t>
  </si>
  <si>
    <t>01042601230000063452</t>
  </si>
  <si>
    <t>U8大类03；卡号03606；资产号030800237</t>
  </si>
  <si>
    <t>033000022</t>
  </si>
  <si>
    <t>01042601230000063453</t>
  </si>
  <si>
    <t>U8大类03；卡号05347；资产号033000022</t>
  </si>
  <si>
    <t>肥东合成六车间（使它隆），V-4606</t>
  </si>
  <si>
    <t>031000300</t>
  </si>
  <si>
    <t>01042601230000063455</t>
  </si>
  <si>
    <t>U8大类03；卡号01603；资产号031000300</t>
  </si>
  <si>
    <t>031000301</t>
  </si>
  <si>
    <t>01042601230000063456</t>
  </si>
  <si>
    <t>U8大类03；卡号01604；资产号031000301</t>
  </si>
  <si>
    <t>031000299</t>
  </si>
  <si>
    <t>01042601230000063457</t>
  </si>
  <si>
    <t>U8大类03；卡号01602；资产号031000299</t>
  </si>
  <si>
    <t>031000302</t>
  </si>
  <si>
    <t>01042601230000063458</t>
  </si>
  <si>
    <t>U8大类03；卡号01605；资产号031000302</t>
  </si>
  <si>
    <t>032500200</t>
  </si>
  <si>
    <t>01042601230000063459</t>
  </si>
  <si>
    <t>E0111，20M3</t>
  </si>
  <si>
    <t>U8大类03；卡号04204；资产号032500200</t>
  </si>
  <si>
    <t>031000304</t>
  </si>
  <si>
    <t>01042601230000063460</t>
  </si>
  <si>
    <t>U8大类03；卡号01607；资产号031000304</t>
  </si>
  <si>
    <t>031000303</t>
  </si>
  <si>
    <t>01042601230000063461</t>
  </si>
  <si>
    <t>U8大类03；卡号01606；资产号031000303</t>
  </si>
  <si>
    <t>031000307</t>
  </si>
  <si>
    <t>01042601230000063462</t>
  </si>
  <si>
    <t>U8大类03；卡号01610；资产号031000307</t>
  </si>
  <si>
    <t>030800239</t>
  </si>
  <si>
    <t>01042601230000063463</t>
  </si>
  <si>
    <t>U8大类03；卡号03608；资产号030800239</t>
  </si>
  <si>
    <t>031000306</t>
  </si>
  <si>
    <t>01042601230000063464</t>
  </si>
  <si>
    <t>U8大类03；卡号01609；资产号031000306</t>
  </si>
  <si>
    <t>033000023</t>
  </si>
  <si>
    <t>01042601230000063465</t>
  </si>
  <si>
    <t>U8大类03；卡号05348；资产号033000023</t>
  </si>
  <si>
    <t>肥东合成六车间（使它隆），V-4607</t>
  </si>
  <si>
    <t>030800240</t>
  </si>
  <si>
    <t>01042601230000063466</t>
  </si>
  <si>
    <t>缓冲罐200L</t>
  </si>
  <si>
    <t>500*1000</t>
  </si>
  <si>
    <t>U8大类03；卡号03609；资产号030800240</t>
  </si>
  <si>
    <t>031000305</t>
  </si>
  <si>
    <t>01042601230000063468</t>
  </si>
  <si>
    <t>U8大类03；卡号01608；资产号031000305</t>
  </si>
  <si>
    <t>031000308</t>
  </si>
  <si>
    <t>01042601230000063469</t>
  </si>
  <si>
    <t>U8大类03；卡号01611；资产号031000308</t>
  </si>
  <si>
    <t>肥东项目制剂</t>
  </si>
  <si>
    <t>032500201</t>
  </si>
  <si>
    <t>01042601230000063470</t>
  </si>
  <si>
    <t>E0112，20M3</t>
  </si>
  <si>
    <t>U8大类03；卡号04205；资产号032500201</t>
  </si>
  <si>
    <t>030500034</t>
  </si>
  <si>
    <t>01042601230000063471</t>
  </si>
  <si>
    <t>动力柜</t>
  </si>
  <si>
    <t>U8大类03；卡号02419；资产号030500034</t>
  </si>
  <si>
    <t>肥东制剂机修车间</t>
  </si>
  <si>
    <t>033000024</t>
  </si>
  <si>
    <t>01042601230000063472</t>
  </si>
  <si>
    <t>U8大类03；卡号05349；资产号033000024</t>
  </si>
  <si>
    <t>肥东合成六车间（使它隆），V-4609</t>
  </si>
  <si>
    <t>031000309</t>
  </si>
  <si>
    <t>01042601230000063473</t>
  </si>
  <si>
    <t>U8大类03；卡号01612；资产号031000309</t>
  </si>
  <si>
    <t>032500202</t>
  </si>
  <si>
    <t>01042601230000063475</t>
  </si>
  <si>
    <t>E0113，20M3</t>
  </si>
  <si>
    <t>U8大类03；卡号04206；资产号032500202</t>
  </si>
  <si>
    <t>030800241</t>
  </si>
  <si>
    <t>01042601230000063478</t>
  </si>
  <si>
    <t>U8大类03；卡号03610；资产号030800241</t>
  </si>
  <si>
    <t>030500035</t>
  </si>
  <si>
    <t>01042601230000063479</t>
  </si>
  <si>
    <t>01AL1</t>
  </si>
  <si>
    <t>U8大类03；卡号02420；资产号030500035</t>
  </si>
  <si>
    <t>032200281</t>
  </si>
  <si>
    <t>01042601230000063481</t>
  </si>
  <si>
    <t>防爆电控箱1套</t>
  </si>
  <si>
    <t>YZZ-28EX</t>
  </si>
  <si>
    <t>U8大类03；卡号01620；资产号032200281</t>
  </si>
  <si>
    <t>032200282</t>
  </si>
  <si>
    <t>01042601230000063483</t>
  </si>
  <si>
    <t>U8大类03；卡号01621；资产号032200282</t>
  </si>
  <si>
    <t>032500203</t>
  </si>
  <si>
    <t>01042601230000063484</t>
  </si>
  <si>
    <t>E0114，20M3</t>
  </si>
  <si>
    <t>U8大类03；卡号04207；资产号032500203</t>
  </si>
  <si>
    <t>031022794</t>
  </si>
  <si>
    <t>01042601230000063485</t>
  </si>
  <si>
    <t>U8大类03；卡号03614；资产号031022794</t>
  </si>
  <si>
    <t>033000025</t>
  </si>
  <si>
    <t>01042601230000063486</t>
  </si>
  <si>
    <t>U8大类03；卡号05350；资产号033000025</t>
  </si>
  <si>
    <t>肥东合成六车间（使它隆），V-4615</t>
  </si>
  <si>
    <t>031000314</t>
  </si>
  <si>
    <t>01042601230000063487</t>
  </si>
  <si>
    <t>氟塑料离心泵1台</t>
  </si>
  <si>
    <t>U8大类03；卡号01625；资产号031000314</t>
  </si>
  <si>
    <t>030500036</t>
  </si>
  <si>
    <t>01042601230000063488</t>
  </si>
  <si>
    <t>01AL2</t>
  </si>
  <si>
    <t>U8大类03；卡号02421；资产号030500036</t>
  </si>
  <si>
    <t>031000315</t>
  </si>
  <si>
    <t>01042601230000063489</t>
  </si>
  <si>
    <t>U8大类03；卡号01626；资产号031000315</t>
  </si>
  <si>
    <t>032500204</t>
  </si>
  <si>
    <t>01042601230000063490</t>
  </si>
  <si>
    <t>E0118A，20M3</t>
  </si>
  <si>
    <t>U8大类03；卡号04208；资产号032500204</t>
  </si>
  <si>
    <t>033000026</t>
  </si>
  <si>
    <t>01042601230000063491</t>
  </si>
  <si>
    <t>V=300L，内衬搪玻璃</t>
  </si>
  <si>
    <t>U8大类03；卡号05351；资产号033000026</t>
  </si>
  <si>
    <t>肥东合成六车间（使它隆），V-4620H</t>
  </si>
  <si>
    <t>030700310</t>
  </si>
  <si>
    <t>01042601230000063492</t>
  </si>
  <si>
    <t>U8大类03；卡号03618；资产号030700310</t>
  </si>
  <si>
    <t>030500037</t>
  </si>
  <si>
    <t>01042601230000063493</t>
  </si>
  <si>
    <t>01AL3</t>
  </si>
  <si>
    <t>U8大类03；卡号02422；资产号030500037</t>
  </si>
  <si>
    <t>031000316</t>
  </si>
  <si>
    <t>01042601230000063494</t>
  </si>
  <si>
    <t>U8大类03；卡号01627；资产号031000316</t>
  </si>
  <si>
    <t>031000317</t>
  </si>
  <si>
    <t>01042601230000063495</t>
  </si>
  <si>
    <t>U8大类03；卡号01628；资产号031000317</t>
  </si>
  <si>
    <t>031000318</t>
  </si>
  <si>
    <t>01042601230000063496</t>
  </si>
  <si>
    <t>U8大类03；卡号01629；资产号031000318</t>
  </si>
  <si>
    <t>033000027</t>
  </si>
  <si>
    <t>01042601230000063497</t>
  </si>
  <si>
    <t>U8大类03；卡号05352；资产号033000027</t>
  </si>
  <si>
    <t>肥东合成六车间（使它隆），V-4620I</t>
  </si>
  <si>
    <t>031000319</t>
  </si>
  <si>
    <t>01042601230000063498</t>
  </si>
  <si>
    <t>电动隔膜泵1台</t>
  </si>
  <si>
    <t>DBY-65</t>
  </si>
  <si>
    <t>U8大类03；卡号01630；资产号031000319</t>
  </si>
  <si>
    <t>032500205</t>
  </si>
  <si>
    <t>01042601230000063499</t>
  </si>
  <si>
    <t>E0118B，20M3</t>
  </si>
  <si>
    <t>U8大类03；卡号04209；资产号032500205</t>
  </si>
  <si>
    <t>031000320</t>
  </si>
  <si>
    <t>01042601230000063500</t>
  </si>
  <si>
    <t>U8大类03；卡号01631；资产号031000320</t>
  </si>
  <si>
    <t>030200205</t>
  </si>
  <si>
    <t>01042601230000063501</t>
  </si>
  <si>
    <t>污水新三效-汽液分离器</t>
  </si>
  <si>
    <t>U8大类03；卡号03620；资产号030200205</t>
  </si>
  <si>
    <t>030500038</t>
  </si>
  <si>
    <t>01042601230000063502</t>
  </si>
  <si>
    <t>01AL4</t>
  </si>
  <si>
    <t>U8大类03；卡号02423；资产号030500038</t>
  </si>
  <si>
    <t>033000028</t>
  </si>
  <si>
    <t>01042601230000063503</t>
  </si>
  <si>
    <t>U8大类03；卡号05353；资产号033000028</t>
  </si>
  <si>
    <t>肥东合成六车间（使它隆），V-4620J</t>
  </si>
  <si>
    <t>032500206</t>
  </si>
  <si>
    <t>01042601230000063504</t>
  </si>
  <si>
    <t>E0119，20M3</t>
  </si>
  <si>
    <t>U8大类03；卡号04210；资产号032500206</t>
  </si>
  <si>
    <t>031000322</t>
  </si>
  <si>
    <t>01042601230000063505</t>
  </si>
  <si>
    <t>U8大类03；卡号01633；资产号031000322</t>
  </si>
  <si>
    <t>031000323</t>
  </si>
  <si>
    <t>01042601230000063506</t>
  </si>
  <si>
    <t>U8大类03；卡号01634；资产号031000323</t>
  </si>
  <si>
    <t>031000321</t>
  </si>
  <si>
    <t>01042601230000063507</t>
  </si>
  <si>
    <t>U8大类03；卡号01632；资产号031000321</t>
  </si>
  <si>
    <t>031000325</t>
  </si>
  <si>
    <t>01042601230000063508</t>
  </si>
  <si>
    <t>U8大类03；卡号01636；资产号031000325</t>
  </si>
  <si>
    <t>031000324</t>
  </si>
  <si>
    <t>01042601230000063509</t>
  </si>
  <si>
    <t>U8大类03；卡号01635；资产号031000324</t>
  </si>
  <si>
    <t>030500039</t>
  </si>
  <si>
    <t>01042601230000063510</t>
  </si>
  <si>
    <t>01AL5</t>
  </si>
  <si>
    <t>U8大类03；卡号02424；资产号030500039</t>
  </si>
  <si>
    <t>030200206</t>
  </si>
  <si>
    <t>01042601230000063511</t>
  </si>
  <si>
    <t>U8大类03；卡号03621；资产号030200206</t>
  </si>
  <si>
    <t>032600101</t>
  </si>
  <si>
    <t>01042601230000063513</t>
  </si>
  <si>
    <t>碱性吸收槽</t>
  </si>
  <si>
    <t>8M3，碳钢</t>
  </si>
  <si>
    <t>U8大类03；卡号04211；资产号032600101</t>
  </si>
  <si>
    <t>031000326</t>
  </si>
  <si>
    <t>01042601230000063514</t>
  </si>
  <si>
    <t>U8大类03；卡号01637；资产号031000326</t>
  </si>
  <si>
    <t>033000029</t>
  </si>
  <si>
    <t>01042601230000063515</t>
  </si>
  <si>
    <t>U8大类03；卡号05354；资产号033000029</t>
  </si>
  <si>
    <t>肥东合成六车间（使它隆），V-4620D</t>
  </si>
  <si>
    <t>031000179</t>
  </si>
  <si>
    <t>01042601230000063517</t>
  </si>
  <si>
    <t>高剪切管线式乳化机1台</t>
  </si>
  <si>
    <t>RH-G1+22  6A</t>
  </si>
  <si>
    <t>U8大类03；卡号01642；资产号031000179</t>
  </si>
  <si>
    <t>2015-10-29</t>
  </si>
  <si>
    <t>032500066</t>
  </si>
  <si>
    <t>01042601230000063518</t>
  </si>
  <si>
    <t>高效沸腾干燥机</t>
  </si>
  <si>
    <t>GFG-500</t>
  </si>
  <si>
    <t>U8大类03；卡号03622；资产号032500066</t>
  </si>
  <si>
    <t>033000031</t>
  </si>
  <si>
    <t>01042601230000063519</t>
  </si>
  <si>
    <t>U8大类03；卡号05356；资产号033000031</t>
  </si>
  <si>
    <t>肥东合成六车间（使它隆），V-4620F</t>
  </si>
  <si>
    <t>030100101</t>
  </si>
  <si>
    <t>01042601230000063520</t>
  </si>
  <si>
    <t>液相色谱仪（安捷伦1260)</t>
  </si>
  <si>
    <t>安捷伦1260</t>
  </si>
  <si>
    <t>U8大类03；卡号02426；资产号030100101</t>
  </si>
  <si>
    <t>肥东质检分析室</t>
  </si>
  <si>
    <t>031000180</t>
  </si>
  <si>
    <t>01042601230000063521</t>
  </si>
  <si>
    <t>高剪切管钱式乳化机1台</t>
  </si>
  <si>
    <t>U8大类03；卡号01643；资产号031000180</t>
  </si>
  <si>
    <t>032200288</t>
  </si>
  <si>
    <t>01042601230000063522</t>
  </si>
  <si>
    <t>搪玻璃反应釜一台</t>
  </si>
  <si>
    <t>U8大类03；卡号01645；资产号032200288</t>
  </si>
  <si>
    <t>2015-11-27</t>
  </si>
  <si>
    <t>033000030</t>
  </si>
  <si>
    <t>01042601230000063523</t>
  </si>
  <si>
    <t>U8大类03；卡号05355；资产号033000030</t>
  </si>
  <si>
    <t>肥东合成六车间（使它隆），V-4620E</t>
  </si>
  <si>
    <t>031022529</t>
  </si>
  <si>
    <t>01042601230000063524</t>
  </si>
  <si>
    <t>单门烘箱</t>
  </si>
  <si>
    <t>YZH1-60</t>
  </si>
  <si>
    <t>U8大类03；卡号02427；资产号031022529</t>
  </si>
  <si>
    <t>肥东机修车间</t>
  </si>
  <si>
    <t>031022795</t>
  </si>
  <si>
    <t>01042601230000063525</t>
  </si>
  <si>
    <t>工业除湿机</t>
  </si>
  <si>
    <t>CFZ-10/S</t>
  </si>
  <si>
    <t>U8大类03；卡号03623；资产号031022795</t>
  </si>
  <si>
    <t>030100081</t>
  </si>
  <si>
    <t>01042601230000063526</t>
  </si>
  <si>
    <t>激光粒度分析仪（含电脑、多功能一体机）</t>
  </si>
  <si>
    <t>9300ST</t>
  </si>
  <si>
    <t>U8大类03；卡号01644；资产号030100081</t>
  </si>
  <si>
    <t>033000032</t>
  </si>
  <si>
    <t>01042601230000063527</t>
  </si>
  <si>
    <t>U8大类03；卡号05357；资产号033000032</t>
  </si>
  <si>
    <t>肥东合成六车间（使它隆），V-4620G</t>
  </si>
  <si>
    <t>U8大类03；卡号01648；资产号031400025</t>
  </si>
  <si>
    <t>031000181</t>
  </si>
  <si>
    <t>01042601230000063532</t>
  </si>
  <si>
    <t>铝箔封口机1台</t>
  </si>
  <si>
    <t>2.4KW</t>
  </si>
  <si>
    <t>U8大类03；卡号01649；资产号031000181</t>
  </si>
  <si>
    <t>031000182</t>
  </si>
  <si>
    <t>01042601230000063534</t>
  </si>
  <si>
    <t>U8大类03；卡号01650；资产号031000182</t>
  </si>
  <si>
    <t>031000183</t>
  </si>
  <si>
    <t>01042601230000063535</t>
  </si>
  <si>
    <t>半自动打包机</t>
  </si>
  <si>
    <t>YS-A2H</t>
  </si>
  <si>
    <t>U8大类03；卡号01654；资产号031000183</t>
  </si>
  <si>
    <t>032600102</t>
  </si>
  <si>
    <t>01042601230000063536</t>
  </si>
  <si>
    <t>U8大类03；卡号04212；资产号032600102</t>
  </si>
  <si>
    <t>031022531</t>
  </si>
  <si>
    <t>01042601230000063537</t>
  </si>
  <si>
    <t>LCK-20</t>
  </si>
  <si>
    <t>U8大类03；卡号02429；资产号031022531</t>
  </si>
  <si>
    <t>031022796</t>
  </si>
  <si>
    <t>01042601230000063538</t>
  </si>
  <si>
    <t>U8大类03；卡号03624；资产号031022796</t>
  </si>
  <si>
    <t>032900023</t>
  </si>
  <si>
    <t>01042601230000063539</t>
  </si>
  <si>
    <t>U8大类03；卡号05358；资产号032900023</t>
  </si>
  <si>
    <t>肥东合成五车间（技改车间），V-0340A</t>
  </si>
  <si>
    <t>030200040</t>
  </si>
  <si>
    <t>01042601230000063540</t>
  </si>
  <si>
    <t>RenQ-IV</t>
  </si>
  <si>
    <t>U8大类03；卡号01658；资产号030200040</t>
  </si>
  <si>
    <t>030200042</t>
  </si>
  <si>
    <t>01042601230000063542</t>
  </si>
  <si>
    <t>PH分析仪</t>
  </si>
  <si>
    <t>PH8500</t>
  </si>
  <si>
    <t>U8大类03；卡号01660；资产号030200042</t>
  </si>
  <si>
    <t>031022532</t>
  </si>
  <si>
    <t>01042601230000063543</t>
  </si>
  <si>
    <t>逆变弧焊机</t>
  </si>
  <si>
    <t>ZX7-400W</t>
  </si>
  <si>
    <t>U8大类03；卡号02430；资产号031022532</t>
  </si>
  <si>
    <t>030200041</t>
  </si>
  <si>
    <t>01042601230000063544</t>
  </si>
  <si>
    <t>智能数据采集传输仪、反控装置</t>
  </si>
  <si>
    <t>HM-802II</t>
  </si>
  <si>
    <t>U8大类03；卡号01659；资产号030200041</t>
  </si>
  <si>
    <t>032500070</t>
  </si>
  <si>
    <t>01042601230000063545</t>
  </si>
  <si>
    <t>U8大类03；卡号03628；资产号032500070</t>
  </si>
  <si>
    <t>2019-12-24</t>
  </si>
  <si>
    <t>031000184</t>
  </si>
  <si>
    <t>01042601230000063546</t>
  </si>
  <si>
    <t>U8大类03；卡号01655；资产号031000184</t>
  </si>
  <si>
    <t>031000185</t>
  </si>
  <si>
    <t>01042601230000063547</t>
  </si>
  <si>
    <t>U8大类03；卡号01656；资产号031000185</t>
  </si>
  <si>
    <t>032900024</t>
  </si>
  <si>
    <t>01042601230000063548</t>
  </si>
  <si>
    <t>U8大类03；卡号05359；资产号032900024</t>
  </si>
  <si>
    <t>肥东合成五车间（技改车间），V-0340B</t>
  </si>
  <si>
    <t>030200043</t>
  </si>
  <si>
    <t>01042601230000063549</t>
  </si>
  <si>
    <t>视频监控系统</t>
  </si>
  <si>
    <t>U8大类03；卡号01661；资产号030200043</t>
  </si>
  <si>
    <t>032600103</t>
  </si>
  <si>
    <t>01042601230000063550</t>
  </si>
  <si>
    <t>V0253A-C，8M3，碳钢</t>
  </si>
  <si>
    <t>U8大类03；卡号04213；资产号032600103</t>
  </si>
  <si>
    <t>032900025</t>
  </si>
  <si>
    <t>01042601230000063551</t>
  </si>
  <si>
    <t>U8大类03；卡号05360；资产号032900025</t>
  </si>
  <si>
    <t>肥东合成五车间（技改车间），V-0315</t>
  </si>
  <si>
    <t>032500071</t>
  </si>
  <si>
    <t>01042601230000063552</t>
  </si>
  <si>
    <t>U8大类03；卡号03629；资产号032500071</t>
  </si>
  <si>
    <t>030300023</t>
  </si>
  <si>
    <t>01042601230000063554</t>
  </si>
  <si>
    <t>旋转闪蒸干燥机1台（原0303019中4台分拆）</t>
  </si>
  <si>
    <t>U8大类03；卡号01666；资产号030300023</t>
  </si>
  <si>
    <t>2015-12-31</t>
  </si>
  <si>
    <t>031022533</t>
  </si>
  <si>
    <t>01042601230000063555</t>
  </si>
  <si>
    <t>砂轮切割机</t>
  </si>
  <si>
    <t>SQ-400</t>
  </si>
  <si>
    <t>U8大类03；卡号02431；资产号031022533</t>
  </si>
  <si>
    <t>032900026</t>
  </si>
  <si>
    <t>01042601230000063556</t>
  </si>
  <si>
    <t>U8大类03；卡号05361；资产号032900026</t>
  </si>
  <si>
    <t>肥东合成五车间（技改车间），V-0316</t>
  </si>
  <si>
    <t>032600104</t>
  </si>
  <si>
    <t>01042601230000063557</t>
  </si>
  <si>
    <t>U8大类03；卡号04214；资产号032600104</t>
  </si>
  <si>
    <t>032500072</t>
  </si>
  <si>
    <t>01042601230000063558</t>
  </si>
  <si>
    <t>U8大类03；卡号03630；资产号032500072</t>
  </si>
  <si>
    <t>030300026</t>
  </si>
  <si>
    <t>01042601230000063559</t>
  </si>
  <si>
    <t>不锈钢加热器</t>
  </si>
  <si>
    <t>320平方</t>
  </si>
  <si>
    <t>U8大类03；卡号01677；资产号030300026</t>
  </si>
  <si>
    <t>030300025</t>
  </si>
  <si>
    <t>01042601230000063560</t>
  </si>
  <si>
    <t>干燥设备</t>
  </si>
  <si>
    <t>WH-3000</t>
  </si>
  <si>
    <t>U8大类03；卡号01676；资产号030300025</t>
  </si>
  <si>
    <t>031022534</t>
  </si>
  <si>
    <t>01042601230000063561</t>
  </si>
  <si>
    <t>直流焊机</t>
  </si>
  <si>
    <t>ZX7-315</t>
  </si>
  <si>
    <t>U8大类03；卡号02432；资产号031022534</t>
  </si>
  <si>
    <t>032200285</t>
  </si>
  <si>
    <t>01042601230000063565</t>
  </si>
  <si>
    <t>电动防爆梁式起重机</t>
  </si>
  <si>
    <t>3T-6M</t>
  </si>
  <si>
    <t>U8大类03；卡号01673；资产号032200285</t>
  </si>
  <si>
    <t>河南省发达起重机有限公司</t>
  </si>
  <si>
    <t>2016-01-26</t>
  </si>
  <si>
    <t>031000186</t>
  </si>
  <si>
    <t>01042601230000063566</t>
  </si>
  <si>
    <t>卧式砂磨机</t>
  </si>
  <si>
    <t>U8大类03；卡号01674；资产号031000186</t>
  </si>
  <si>
    <t>2016-01-27</t>
  </si>
  <si>
    <t>032600105</t>
  </si>
  <si>
    <t>01042601230000063567</t>
  </si>
  <si>
    <t>V0251A/C，V0252A/C，300L，碳钢</t>
  </si>
  <si>
    <t>U8大类03；卡号04215；资产号032600105</t>
  </si>
  <si>
    <t>032900027</t>
  </si>
  <si>
    <t>01042601230000063568</t>
  </si>
  <si>
    <t>U8大类03；卡号05362；资产号032900027</t>
  </si>
  <si>
    <t>肥东合成五车间（技改车间），V-0317</t>
  </si>
  <si>
    <t>032200289</t>
  </si>
  <si>
    <t>01042601230000063570</t>
  </si>
  <si>
    <t>SC200PH计</t>
  </si>
  <si>
    <t>LXV404.99.00102+PD1R1</t>
  </si>
  <si>
    <t>U8大类03；卡号01680；资产号032200289</t>
  </si>
  <si>
    <t>2016-03-31</t>
  </si>
  <si>
    <t>032200290</t>
  </si>
  <si>
    <t>01042601230000063571</t>
  </si>
  <si>
    <t>SC溶氧仪</t>
  </si>
  <si>
    <t>LXV404.99.00502+9020000</t>
  </si>
  <si>
    <t>U8大类03；卡号01681；资产号032200290</t>
  </si>
  <si>
    <t>032200291</t>
  </si>
  <si>
    <t>01042601230000063572</t>
  </si>
  <si>
    <t>U8大类03；卡号01682；资产号032200291</t>
  </si>
  <si>
    <t>031600002</t>
  </si>
  <si>
    <t>01042601230000063573</t>
  </si>
  <si>
    <t>氨水储槽（碳钢）</t>
  </si>
  <si>
    <t>50立方米</t>
  </si>
  <si>
    <t>U8大类03；卡号01684；资产号031600002</t>
  </si>
  <si>
    <t>2016-05-30</t>
  </si>
  <si>
    <t>031600004</t>
  </si>
  <si>
    <t>01042601230000063574</t>
  </si>
  <si>
    <t>氨冷凝器</t>
  </si>
  <si>
    <t>204平方米</t>
  </si>
  <si>
    <t>U8大类03；卡号01686；资产号031600004</t>
  </si>
  <si>
    <t>031600003</t>
  </si>
  <si>
    <t>01042601230000063575</t>
  </si>
  <si>
    <t>U8大类03；卡号01685；资产号031600003</t>
  </si>
  <si>
    <t>032900028</t>
  </si>
  <si>
    <t>01042601230000063577</t>
  </si>
  <si>
    <t>U8大类03；卡号05363；资产号032900028</t>
  </si>
  <si>
    <t>肥东合成五车间（技改车间），V-0318</t>
  </si>
  <si>
    <t>032600106</t>
  </si>
  <si>
    <t>01042601230000063578</t>
  </si>
  <si>
    <t>U8大类03；卡号04216；资产号032600106</t>
  </si>
  <si>
    <t>031600005</t>
  </si>
  <si>
    <t>01042601230000063579</t>
  </si>
  <si>
    <t>板热（不锈钢）</t>
  </si>
  <si>
    <t>180平方米</t>
  </si>
  <si>
    <t>U8大类03；卡号01687；资产号031600005</t>
  </si>
  <si>
    <t>031600009</t>
  </si>
  <si>
    <t>01042601230000063582</t>
  </si>
  <si>
    <t>空气储罐（碳钢）</t>
  </si>
  <si>
    <t>5.8立方米</t>
  </si>
  <si>
    <t>U8大类03；卡号01691；资产号031600009</t>
  </si>
  <si>
    <t>031600008</t>
  </si>
  <si>
    <t>01042601230000063583</t>
  </si>
  <si>
    <t>WW0.9/10A-Q</t>
  </si>
  <si>
    <t>U8大类03；卡号01690；资产号031600008</t>
  </si>
  <si>
    <t>032600108</t>
  </si>
  <si>
    <t>01042601230000063584</t>
  </si>
  <si>
    <t>U8大类03；卡号04218；资产号032600108</t>
  </si>
  <si>
    <t>032900030</t>
  </si>
  <si>
    <t>01042601230000063585</t>
  </si>
  <si>
    <t>U8大类03；卡号05365；资产号032900030</t>
  </si>
  <si>
    <t>肥东合成五车间（技改车间），V-0337B</t>
  </si>
  <si>
    <t>031600007</t>
  </si>
  <si>
    <t>01042601230000063586</t>
  </si>
  <si>
    <t>二手设备</t>
  </si>
  <si>
    <t>U8大类03；卡号01689；资产号031600007</t>
  </si>
  <si>
    <t>031022535</t>
  </si>
  <si>
    <t>01042601230000063588</t>
  </si>
  <si>
    <t>425/1/6FA</t>
  </si>
  <si>
    <t>U8大类03；卡号02435；资产号031022535</t>
  </si>
  <si>
    <t>032600107</t>
  </si>
  <si>
    <t>01042601230000063589</t>
  </si>
  <si>
    <t>U8大类03；卡号04217；资产号032600107</t>
  </si>
  <si>
    <t>031900057</t>
  </si>
  <si>
    <t>01042601230000063590</t>
  </si>
  <si>
    <t>U8大类03；卡号02434；资产号031900057</t>
  </si>
  <si>
    <t>肥东新建气流粉碎车间</t>
  </si>
  <si>
    <t>032900029</t>
  </si>
  <si>
    <t>01042601230000063591</t>
  </si>
  <si>
    <t>U8大类03；卡号05364；资产号032900029</t>
  </si>
  <si>
    <t>肥东合成五车间（技改车间），V-0337A</t>
  </si>
  <si>
    <t>032600109</t>
  </si>
  <si>
    <t>01042601230000063596</t>
  </si>
  <si>
    <t>液碱中间储槽</t>
  </si>
  <si>
    <t>V0250，32.04M3，碳钢</t>
  </si>
  <si>
    <t>U8大类03；卡号04219；资产号032600109</t>
  </si>
  <si>
    <t>031400024</t>
  </si>
  <si>
    <t>01042601230000063597</t>
  </si>
  <si>
    <t>U8大类03；卡号01701；资产号031400024</t>
  </si>
  <si>
    <t>032900031</t>
  </si>
  <si>
    <t>01042601230000063599</t>
  </si>
  <si>
    <t>U8大类03；卡号05366；资产号032900031</t>
  </si>
  <si>
    <t>肥东合成五车间（技改车间），V-0337C</t>
  </si>
  <si>
    <t>032700096</t>
  </si>
  <si>
    <t>01042601230000063602</t>
  </si>
  <si>
    <t>新增监控设备及安装项目</t>
  </si>
  <si>
    <t>U8大类03；卡号03635；资产号032700096</t>
  </si>
  <si>
    <t>肥东分厂智能仓库</t>
  </si>
  <si>
    <t>031022797</t>
  </si>
  <si>
    <t>01042601230000063603</t>
  </si>
  <si>
    <t>1.5米并轨剔除装置（汤姆包装机配）</t>
  </si>
  <si>
    <t>U8大类03；卡号03634；资产号031022797</t>
  </si>
  <si>
    <t>肥东制剂13#车间A3线</t>
  </si>
  <si>
    <t>031000328</t>
  </si>
  <si>
    <t>01042601230000063604</t>
  </si>
  <si>
    <t>制剂C车间空调通风设备（空调+风机）</t>
  </si>
  <si>
    <t>U8大类03；卡号01703；资产号031000328</t>
  </si>
  <si>
    <t>合肥泰诺环保科技有限公司</t>
  </si>
  <si>
    <t>032200292</t>
  </si>
  <si>
    <t>01042601230000063605</t>
  </si>
  <si>
    <t>搪瓷浆式搅拌</t>
  </si>
  <si>
    <t>U8大类03；卡号01705；资产号032200292</t>
  </si>
  <si>
    <t>2016-08-26</t>
  </si>
  <si>
    <t>031000327</t>
  </si>
  <si>
    <t>01042601230000063607</t>
  </si>
  <si>
    <t>U8大类03；卡号01702；资产号031000327</t>
  </si>
  <si>
    <t>032900032</t>
  </si>
  <si>
    <t>01042601230000063609</t>
  </si>
  <si>
    <t>安全缓冲罐</t>
  </si>
  <si>
    <t>V=2㎥，内衬搪玻璃</t>
  </si>
  <si>
    <t>U8大类03；卡号05367；资产号032900032</t>
  </si>
  <si>
    <t>肥东合成五车间（技改车间），V-0341</t>
  </si>
  <si>
    <t>032600110</t>
  </si>
  <si>
    <t>01042601230000063610</t>
  </si>
  <si>
    <t>回收槽、计量槽</t>
  </si>
  <si>
    <t>V0205，5.19M3，碳钢</t>
  </si>
  <si>
    <t>U8大类03；卡号04220；资产号032600110</t>
  </si>
  <si>
    <t>030700311</t>
  </si>
  <si>
    <t>01042601230000063611</t>
  </si>
  <si>
    <t>U8大类03；卡号03636；资产号030700311</t>
  </si>
  <si>
    <t>031022536</t>
  </si>
  <si>
    <t>01042601230000063612</t>
  </si>
  <si>
    <t>不锈钢储罐（6M3)</t>
  </si>
  <si>
    <t>6M3</t>
  </si>
  <si>
    <t>U8大类03；卡号02438；资产号031022536</t>
  </si>
  <si>
    <t>合肥科安设备安装有限公司</t>
  </si>
  <si>
    <t>031022537</t>
  </si>
  <si>
    <t>01042601230000063613</t>
  </si>
  <si>
    <t>U8大类03；卡号02439；资产号031022537</t>
  </si>
  <si>
    <t>032200295</t>
  </si>
  <si>
    <t>01042601230000063614</t>
  </si>
  <si>
    <t>氟塑料自吸泵（污水管笼化水泵）</t>
  </si>
  <si>
    <t>U8大类03；卡号01708；资产号032200295</t>
  </si>
  <si>
    <t>032200294</t>
  </si>
  <si>
    <t>01042601230000063615</t>
  </si>
  <si>
    <t>U8大类03；卡号01707；资产号032200294</t>
  </si>
  <si>
    <t>032200296</t>
  </si>
  <si>
    <t>01042601230000063616</t>
  </si>
  <si>
    <t>U8大类03；卡号01709；资产号032200296</t>
  </si>
  <si>
    <t>032200293</t>
  </si>
  <si>
    <t>01042601230000063617</t>
  </si>
  <si>
    <t>U8大类03；卡号01706；资产号032200293</t>
  </si>
  <si>
    <t>032200298</t>
  </si>
  <si>
    <t>01042601230000063618</t>
  </si>
  <si>
    <t>U8大类03；卡号01711；资产号032200298</t>
  </si>
  <si>
    <t>032200297</t>
  </si>
  <si>
    <t>01042601230000063619</t>
  </si>
  <si>
    <t>U8大类03；卡号01710；资产号032200297</t>
  </si>
  <si>
    <t>032200299</t>
  </si>
  <si>
    <t>01042601230000063620</t>
  </si>
  <si>
    <t>U8大类03；卡号01712；资产号032200299</t>
  </si>
  <si>
    <t>032200301</t>
  </si>
  <si>
    <t>01042601230000063621</t>
  </si>
  <si>
    <t>U8大类03；卡号01714；资产号032200301</t>
  </si>
  <si>
    <t>032200300</t>
  </si>
  <si>
    <t>01042601230000063622</t>
  </si>
  <si>
    <t>U8大类03；卡号01713；资产号032200300</t>
  </si>
  <si>
    <t>032200302</t>
  </si>
  <si>
    <t>01042601230000063623</t>
  </si>
  <si>
    <t>U8大类03；卡号01715；资产号032200302</t>
  </si>
  <si>
    <t>032600112</t>
  </si>
  <si>
    <t>01042601230000063624</t>
  </si>
  <si>
    <t>V0235，5.19M3，碳钢</t>
  </si>
  <si>
    <t>U8大类03；卡号04222；资产号032600112</t>
  </si>
  <si>
    <t>032600007</t>
  </si>
  <si>
    <t>01042601230000063625</t>
  </si>
  <si>
    <t>U8大类03；卡号03637；资产号032600007</t>
  </si>
  <si>
    <t>032500073</t>
  </si>
  <si>
    <t>01042601230000063626</t>
  </si>
  <si>
    <t>U8大类03；卡号03638；资产号032500073</t>
  </si>
  <si>
    <t>032600111</t>
  </si>
  <si>
    <t>01042601230000063627</t>
  </si>
  <si>
    <t>V0229，5.19M3，碳钢</t>
  </si>
  <si>
    <t>U8大类03；卡号04221；资产号032600111</t>
  </si>
  <si>
    <t>033000035</t>
  </si>
  <si>
    <t>01042601230000063628</t>
  </si>
  <si>
    <t>500L，内衬搪玻璃</t>
  </si>
  <si>
    <t>U8大类03；卡号05370；资产号033000035</t>
  </si>
  <si>
    <t>肥东合成六车间（使它隆），V-4620C</t>
  </si>
  <si>
    <t>031700011</t>
  </si>
  <si>
    <t>01042601230000063629</t>
  </si>
  <si>
    <t>卧式砂磨机（棒消式高效超细砂麿机）</t>
  </si>
  <si>
    <t>FDS-30，防爆型</t>
  </si>
  <si>
    <t>U8大类03；卡号02441；资产号031700011</t>
  </si>
  <si>
    <t>033000033</t>
  </si>
  <si>
    <t>01042601230000063630</t>
  </si>
  <si>
    <t>U8大类03；卡号05368；资产号033000033</t>
  </si>
  <si>
    <t>肥东合成六车间（使它隆），V-4620A</t>
  </si>
  <si>
    <t>032600113</t>
  </si>
  <si>
    <t>01042601230000063631</t>
  </si>
  <si>
    <t>V0241，5.19M3，碳钢</t>
  </si>
  <si>
    <t>U8大类03；卡号04223；资产号032600113</t>
  </si>
  <si>
    <t>031022538</t>
  </si>
  <si>
    <t>01042601230000063632</t>
  </si>
  <si>
    <t>U8大类03；卡号02440；资产号031022538</t>
  </si>
  <si>
    <t>033000034</t>
  </si>
  <si>
    <t>01042601230000063633</t>
  </si>
  <si>
    <t>U8大类03；卡号05369；资产号033000034</t>
  </si>
  <si>
    <t>肥东合成六车间（使它隆），V-4620B</t>
  </si>
  <si>
    <t>032200303</t>
  </si>
  <si>
    <t>01042601230000063634</t>
  </si>
  <si>
    <t>U8大类03；卡号01716；资产号032200303</t>
  </si>
  <si>
    <t>032200304</t>
  </si>
  <si>
    <t>01042601230000063635</t>
  </si>
  <si>
    <t>U8大类03；卡号01717；资产号032200304</t>
  </si>
  <si>
    <t>032200309</t>
  </si>
  <si>
    <t>01042601230000063636</t>
  </si>
  <si>
    <t>潜污泵（污水处理）</t>
  </si>
  <si>
    <t>50WQP15-20-2.2</t>
  </si>
  <si>
    <t>U8大类03；卡号01722；资产号032200309</t>
  </si>
  <si>
    <t>032200308</t>
  </si>
  <si>
    <t>01042601230000063637</t>
  </si>
  <si>
    <t>自吸排污泵（污水处理）</t>
  </si>
  <si>
    <t>80ZW40-30-7.5</t>
  </si>
  <si>
    <t>U8大类03；卡号01721；资产号032200308</t>
  </si>
  <si>
    <t>032200306</t>
  </si>
  <si>
    <t>01042601230000063638</t>
  </si>
  <si>
    <t>50ZW15-10-2.2</t>
  </si>
  <si>
    <t>U8大类03；卡号01719；资产号032200306</t>
  </si>
  <si>
    <t>032600114</t>
  </si>
  <si>
    <t>01042601230000063639</t>
  </si>
  <si>
    <t>乙醇储槽、接收槽</t>
  </si>
  <si>
    <t>V0243，V0244，5.19M3，不锈钢</t>
  </si>
  <si>
    <t>U8大类03；卡号04224；资产号032600114</t>
  </si>
  <si>
    <t>032200307</t>
  </si>
  <si>
    <t>01042601230000063640</t>
  </si>
  <si>
    <t>U8大类03；卡号01720；资产号032200307</t>
  </si>
  <si>
    <t>031700012</t>
  </si>
  <si>
    <t>01042601230000063641</t>
  </si>
  <si>
    <t>U8大类03；卡号02442；资产号031700012</t>
  </si>
  <si>
    <t>032600009</t>
  </si>
  <si>
    <t>01042601230000063642</t>
  </si>
  <si>
    <t>U8大类03；卡号03640；资产号032600009</t>
  </si>
  <si>
    <t>肥东合成三车间（精噁唑）</t>
  </si>
  <si>
    <t>032900033</t>
  </si>
  <si>
    <t>01042601230000063643</t>
  </si>
  <si>
    <t>YKC40-10㎡-II，碳钢/石墨</t>
  </si>
  <si>
    <t>U8大类03；卡号05372；资产号032900033</t>
  </si>
  <si>
    <t>肥东合成五车间（技改车间），E-4607A</t>
  </si>
  <si>
    <t>032200305</t>
  </si>
  <si>
    <t>01042601230000063644</t>
  </si>
  <si>
    <t>50ZW10-20-2.2</t>
  </si>
  <si>
    <t>U8大类03；卡号01718；资产号032200305</t>
  </si>
  <si>
    <t>032200312</t>
  </si>
  <si>
    <t>01042601230000063645</t>
  </si>
  <si>
    <t>变频器（肥东合成）</t>
  </si>
  <si>
    <t>VFD550CP43A-21</t>
  </si>
  <si>
    <t>U8大类03；卡号01726；资产号032200312</t>
  </si>
  <si>
    <t>2016-08-28</t>
  </si>
  <si>
    <t>033000036</t>
  </si>
  <si>
    <t>01042601230000063646</t>
  </si>
  <si>
    <t>仲辛醇接收罐</t>
  </si>
  <si>
    <t>2000L，内衬搪玻璃</t>
  </si>
  <si>
    <t>U8大类03；卡号05371；资产号033000036</t>
  </si>
  <si>
    <t>肥东合成六车间（使它隆），V-4618A和V-4618B 改用旧罐2000L，更换原500L</t>
  </si>
  <si>
    <t>032600115</t>
  </si>
  <si>
    <t>01042601230000063647</t>
  </si>
  <si>
    <t>U8大类03；卡号04225；资产号032600115</t>
  </si>
  <si>
    <t>030700241</t>
  </si>
  <si>
    <t>01042601230000063648</t>
  </si>
  <si>
    <t>管道式电磁流量计</t>
  </si>
  <si>
    <t>FEM-DN50</t>
  </si>
  <si>
    <t>U8大类03；卡号02446；资产号030700241</t>
  </si>
  <si>
    <t>032600010</t>
  </si>
  <si>
    <t>01042601230000063649</t>
  </si>
  <si>
    <t>U8大类03；卡号03641；资产号032600010</t>
  </si>
  <si>
    <t>031700013</t>
  </si>
  <si>
    <t>01042601230000063650</t>
  </si>
  <si>
    <t>FSP-60，防爆型</t>
  </si>
  <si>
    <t>U8大类03；卡号02443；资产号031700013</t>
  </si>
  <si>
    <t>032600008</t>
  </si>
  <si>
    <t>01042601230000063651</t>
  </si>
  <si>
    <t>U8大类03；卡号03639；资产号032600008</t>
  </si>
  <si>
    <t>032200313</t>
  </si>
  <si>
    <t>01042601230000063652</t>
  </si>
  <si>
    <t>U8大类03；卡号01727；资产号032200313</t>
  </si>
  <si>
    <t>031400026</t>
  </si>
  <si>
    <t>01042601230000063653</t>
  </si>
  <si>
    <t>磁力反应釜</t>
  </si>
  <si>
    <t>GSH1/10</t>
  </si>
  <si>
    <t>U8大类03；卡号01725；资产号031400026</t>
  </si>
  <si>
    <t>威海汇鑫化工机械有限公司</t>
  </si>
  <si>
    <t>032200314</t>
  </si>
  <si>
    <t>01042601230000063654</t>
  </si>
  <si>
    <t>U8大类03；卡号01728；资产号032200314</t>
  </si>
  <si>
    <t>032200315</t>
  </si>
  <si>
    <t>01042601230000063656</t>
  </si>
  <si>
    <t>VFD300CP43B-21</t>
  </si>
  <si>
    <t>U8大类03；卡号01729；资产号032200315</t>
  </si>
  <si>
    <t>032500075</t>
  </si>
  <si>
    <t>01042601230000063657</t>
  </si>
  <si>
    <t>U8大类03；卡号03643；资产号032500075</t>
  </si>
  <si>
    <t>032900034</t>
  </si>
  <si>
    <t>01042601230000063658</t>
  </si>
  <si>
    <t>U8大类03；卡号05373；资产号032900034</t>
  </si>
  <si>
    <t>肥东合成五车间（技改车间），E-4607B</t>
  </si>
  <si>
    <t>032200318</t>
  </si>
  <si>
    <t>01042601230000063659</t>
  </si>
  <si>
    <t>氟塑料自吸泵（污水站）</t>
  </si>
  <si>
    <t>80FZB-45L</t>
  </si>
  <si>
    <t>U8大类03；卡号01733；资产号032200318</t>
  </si>
  <si>
    <t>2016-10-19</t>
  </si>
  <si>
    <t>032200316</t>
  </si>
  <si>
    <t>01042601230000063660</t>
  </si>
  <si>
    <t>YKC50-20M2-11</t>
  </si>
  <si>
    <t>U8大类03；卡号01731；资产号032200316</t>
  </si>
  <si>
    <t>肥东经济示范园肥东合成分厂</t>
  </si>
  <si>
    <t>2016-10-17</t>
  </si>
  <si>
    <t>032600116</t>
  </si>
  <si>
    <t>01042601230000063661</t>
  </si>
  <si>
    <t>乙醇计量槽</t>
  </si>
  <si>
    <t>V0240，1.06M3，不锈钢</t>
  </si>
  <si>
    <t>U8大类03；卡号04226；资产号032600116</t>
  </si>
  <si>
    <t>032600117</t>
  </si>
  <si>
    <t>01042601230000063662</t>
  </si>
  <si>
    <t>U8大类03；卡号04227；资产号032600117</t>
  </si>
  <si>
    <t>032200319</t>
  </si>
  <si>
    <t>01042601230000063663</t>
  </si>
  <si>
    <t>U8大类03；卡号01734；资产号032200319</t>
  </si>
  <si>
    <t>032900035</t>
  </si>
  <si>
    <t>01042601230000063664</t>
  </si>
  <si>
    <t>U8大类03；卡号05374；资产号032900035</t>
  </si>
  <si>
    <t>肥东合成五车间（技改车间），E-4608A</t>
  </si>
  <si>
    <t>032200321</t>
  </si>
  <si>
    <t>01042601230000063665</t>
  </si>
  <si>
    <t>U8大类03；卡号01736；资产号032200321</t>
  </si>
  <si>
    <t>030800148</t>
  </si>
  <si>
    <t>01042601230000063667</t>
  </si>
  <si>
    <t>BLD4-11-7.5kw</t>
  </si>
  <si>
    <t>U8大类03；卡号02449；资产号030800148</t>
  </si>
  <si>
    <t>030700242</t>
  </si>
  <si>
    <t>01042601230000063668</t>
  </si>
  <si>
    <t>U8大类03；卡号02447；资产号030700242</t>
  </si>
  <si>
    <t>032500074</t>
  </si>
  <si>
    <t>01042601230000063669</t>
  </si>
  <si>
    <t>U8大类03；卡号03642；资产号032500074</t>
  </si>
  <si>
    <t>032500207</t>
  </si>
  <si>
    <t>01042601230000063670</t>
  </si>
  <si>
    <t>U8大类03；卡号04228；资产号032500207</t>
  </si>
  <si>
    <t>032200323</t>
  </si>
  <si>
    <t>01042601230000063671</t>
  </si>
  <si>
    <t>氟塑料离心泵（污水站）</t>
  </si>
  <si>
    <t>IHF65-50-160</t>
  </si>
  <si>
    <t>U8大类03；卡号01738；资产号032200323</t>
  </si>
  <si>
    <t>032900036</t>
  </si>
  <si>
    <t>01042601230000063672</t>
  </si>
  <si>
    <t>U8大类03；卡号05375；资产号032900036</t>
  </si>
  <si>
    <t>肥东合成五车间（技改车间），E-4608B</t>
  </si>
  <si>
    <t>032200322</t>
  </si>
  <si>
    <t>01042601230000063673</t>
  </si>
  <si>
    <t>U8大类03；卡号01737；资产号032200322</t>
  </si>
  <si>
    <t>032200325</t>
  </si>
  <si>
    <t>01042601230000063674</t>
  </si>
  <si>
    <t>控制器（LDO电极）及支架（污水站）</t>
  </si>
  <si>
    <t>SC200</t>
  </si>
  <si>
    <t>U8大类03；卡号01740；资产号032200325</t>
  </si>
  <si>
    <t>032200324</t>
  </si>
  <si>
    <t>01042601230000063675</t>
  </si>
  <si>
    <t>U8大类03；卡号01739；资产号032200324</t>
  </si>
  <si>
    <t>032200326</t>
  </si>
  <si>
    <t>01042601230000063676</t>
  </si>
  <si>
    <t>U8大类03；卡号01741；资产号032200326</t>
  </si>
  <si>
    <t>031900058</t>
  </si>
  <si>
    <t>01042601230000063677</t>
  </si>
  <si>
    <t>气流粉碎机</t>
  </si>
  <si>
    <t>太仓金溪</t>
  </si>
  <si>
    <t>U8大类03；卡号02450；资产号031900058</t>
  </si>
  <si>
    <t>032200328</t>
  </si>
  <si>
    <t>01042601230000063678</t>
  </si>
  <si>
    <t>控制器（OPR电极）（污水站）</t>
  </si>
  <si>
    <t>P33</t>
  </si>
  <si>
    <t>U8大类03；卡号01743；资产号032200328</t>
  </si>
  <si>
    <t>032900037</t>
  </si>
  <si>
    <t>01042601230000063679</t>
  </si>
  <si>
    <t>YKC50-20㎡-II，碳钢/石墨</t>
  </si>
  <si>
    <t>U8大类03；卡号05376；资产号032900037</t>
  </si>
  <si>
    <t>肥东合成五车间（技改车间），E-0301A</t>
  </si>
  <si>
    <t>032500208</t>
  </si>
  <si>
    <t>01042601230000063680</t>
  </si>
  <si>
    <t>闪蒸干燥机</t>
  </si>
  <si>
    <t>XSG-6</t>
  </si>
  <si>
    <t>U8大类03；卡号04229；资产号032500208</t>
  </si>
  <si>
    <t>03220327</t>
  </si>
  <si>
    <t>01042601230000063681</t>
  </si>
  <si>
    <t>控制器（ORP电极）（污水站）</t>
  </si>
  <si>
    <t>U8大类03；卡号01742；资产号03220327</t>
  </si>
  <si>
    <t>032200329</t>
  </si>
  <si>
    <t>01042601230000063682</t>
  </si>
  <si>
    <t>U8大类03；卡号01744；资产号032200329</t>
  </si>
  <si>
    <t>031700001</t>
  </si>
  <si>
    <t>01042601230000063683</t>
  </si>
  <si>
    <t>反应釜（带夹套）</t>
  </si>
  <si>
    <t>K1000L</t>
  </si>
  <si>
    <t>U8大类03；卡号01745；资产号031700001</t>
  </si>
  <si>
    <t>2016-10-20</t>
  </si>
  <si>
    <t>032500209</t>
  </si>
  <si>
    <t>01042601230000063684</t>
  </si>
  <si>
    <t>PLD1600HF，内衬304HL</t>
  </si>
  <si>
    <t>U8大类03；卡号04230；资产号032500209</t>
  </si>
  <si>
    <t>031700002</t>
  </si>
  <si>
    <t>01042601230000063685</t>
  </si>
  <si>
    <t>反应釜（不带夹套）</t>
  </si>
  <si>
    <t>K2000L</t>
  </si>
  <si>
    <t>U8大类03；卡号01746；资产号031700002</t>
  </si>
  <si>
    <t>032500077</t>
  </si>
  <si>
    <t>01042601230000063686</t>
  </si>
  <si>
    <t>U8大类03；卡号03645；资产号032500077</t>
  </si>
  <si>
    <t>032500076</t>
  </si>
  <si>
    <t>01042601230000063687</t>
  </si>
  <si>
    <t>U8大类03；卡号03644；资产号032500076</t>
  </si>
  <si>
    <t>031700003</t>
  </si>
  <si>
    <t>01042601230000063688</t>
  </si>
  <si>
    <t>U8大类03；卡号01747；资产号031700003</t>
  </si>
  <si>
    <t>032500078</t>
  </si>
  <si>
    <t>01042601230000063689</t>
  </si>
  <si>
    <t>U8大类03；卡号03646；资产号032500078</t>
  </si>
  <si>
    <t>032500210</t>
  </si>
  <si>
    <t>01042601230000063690</t>
  </si>
  <si>
    <t>PLD1600NF，内衬316L</t>
  </si>
  <si>
    <t>U8大类03；卡号04231；资产号032500210</t>
  </si>
  <si>
    <t>032900038</t>
  </si>
  <si>
    <t>01042601230000063691</t>
  </si>
  <si>
    <t>U8大类03；卡号05377；资产号032900038</t>
  </si>
  <si>
    <t>肥东合成五车间（技改车间），E-0301B</t>
  </si>
  <si>
    <t>031022539</t>
  </si>
  <si>
    <t>01042601230000063692</t>
  </si>
  <si>
    <t>DN50防爆定量控制仪</t>
  </si>
  <si>
    <t>DL-9001</t>
  </si>
  <si>
    <t>U8大类03；卡号02451；资产号031022539</t>
  </si>
  <si>
    <t>031700004</t>
  </si>
  <si>
    <t>01042601230000063693</t>
  </si>
  <si>
    <t>U8大类03；卡号01748；资产号031700004</t>
  </si>
  <si>
    <t>032500211</t>
  </si>
  <si>
    <t>01042601230000063694</t>
  </si>
  <si>
    <t>PLD1600NF，内衬2205</t>
  </si>
  <si>
    <t>U8大类03；卡号04232；资产号032500211</t>
  </si>
  <si>
    <t>032900040</t>
  </si>
  <si>
    <t>01042601230000063695</t>
  </si>
  <si>
    <t>U8大类03；卡号05379；资产号032900040</t>
  </si>
  <si>
    <t>肥东合成五车间（技改车间），E-0302B</t>
  </si>
  <si>
    <t>031800094</t>
  </si>
  <si>
    <t>01042601230000063696</t>
  </si>
  <si>
    <t>KCB483.3</t>
  </si>
  <si>
    <t>U8大类03；卡号03647；资产号031800094</t>
  </si>
  <si>
    <t>031700005</t>
  </si>
  <si>
    <t>01042601230000063697</t>
  </si>
  <si>
    <t>U8大类03；卡号01749；资产号031700005</t>
  </si>
  <si>
    <t>031800002</t>
  </si>
  <si>
    <t>01042601230000063698</t>
  </si>
  <si>
    <t>U8大类03；卡号01751；资产号031800002</t>
  </si>
  <si>
    <t>031800001</t>
  </si>
  <si>
    <t>01042601230000063699</t>
  </si>
  <si>
    <t>U8大类03；卡号01750；资产号031800001</t>
  </si>
  <si>
    <t>031800003</t>
  </si>
  <si>
    <t>01042601230000063700</t>
  </si>
  <si>
    <t>U8大类03；卡号01752；资产号031800003</t>
  </si>
  <si>
    <t>031800006</t>
  </si>
  <si>
    <t>01042601230000063701</t>
  </si>
  <si>
    <t>高位槽（不带夹套）</t>
  </si>
  <si>
    <t>U8大类03；卡号01755；资产号031800006</t>
  </si>
  <si>
    <t>031800004</t>
  </si>
  <si>
    <t>01042601230000063702</t>
  </si>
  <si>
    <t>U8大类03；卡号01753；资产号031800004</t>
  </si>
  <si>
    <t>031800005</t>
  </si>
  <si>
    <t>01042601230000063703</t>
  </si>
  <si>
    <t>U8大类03；卡号01754；资产号031800005</t>
  </si>
  <si>
    <t>032900039</t>
  </si>
  <si>
    <t>01042601230000063704</t>
  </si>
  <si>
    <t>U8大类03；卡号05378；资产号032900039</t>
  </si>
  <si>
    <t>肥东合成五车间（技改车间），E-0302A</t>
  </si>
  <si>
    <t>031022541</t>
  </si>
  <si>
    <t>01042601230000063705</t>
  </si>
  <si>
    <t>DN50定量控制仪</t>
  </si>
  <si>
    <t>U8大类03；卡号02453；资产号031022541</t>
  </si>
  <si>
    <t>031022540</t>
  </si>
  <si>
    <t>01042601230000063706</t>
  </si>
  <si>
    <t>U8大类03；卡号02452；资产号031022540</t>
  </si>
  <si>
    <t>031800095</t>
  </si>
  <si>
    <t>01042601230000063707</t>
  </si>
  <si>
    <t>U8大类03；卡号03648；资产号031800095</t>
  </si>
  <si>
    <t>032600118</t>
  </si>
  <si>
    <t>01042601230000063708</t>
  </si>
  <si>
    <t>储槽</t>
  </si>
  <si>
    <t>V0206，V0214，V0230，V0236，10.53M3，碳钢</t>
  </si>
  <si>
    <t>U8大类03；卡号04233；资产号032600118</t>
  </si>
  <si>
    <t>031800007</t>
  </si>
  <si>
    <t>01042601230000063709</t>
  </si>
  <si>
    <t>U8大类03；卡号01756；资产号031800007</t>
  </si>
  <si>
    <t>031800008</t>
  </si>
  <si>
    <t>01042601230000063710</t>
  </si>
  <si>
    <t>U8大类03；卡号01757；资产号031800008</t>
  </si>
  <si>
    <t>032900041</t>
  </si>
  <si>
    <t>01042601230000063711</t>
  </si>
  <si>
    <t>U8大类03；卡号05380；资产号032900041</t>
  </si>
  <si>
    <t>肥东合成五车间（技改车间），E-0303</t>
  </si>
  <si>
    <t>032600119</t>
  </si>
  <si>
    <t>01042601230000063712</t>
  </si>
  <si>
    <t>U8大类03；卡号04234；资产号032600119</t>
  </si>
  <si>
    <t>031800009</t>
  </si>
  <si>
    <t>01042601230000063713</t>
  </si>
  <si>
    <t>U8大类03；卡号01758；资产号031800009</t>
  </si>
  <si>
    <t>031800011</t>
  </si>
  <si>
    <t>01042601230000063714</t>
  </si>
  <si>
    <t>K3000l</t>
  </si>
  <si>
    <t>U8大类03；卡号01760；资产号031800011</t>
  </si>
  <si>
    <t>031800012</t>
  </si>
  <si>
    <t>01042601230000063715</t>
  </si>
  <si>
    <t>U8大类03；卡号01761；资产号031800012</t>
  </si>
  <si>
    <t>032600120</t>
  </si>
  <si>
    <t>01042601230000063716</t>
  </si>
  <si>
    <t>冷水槽、计量槽</t>
  </si>
  <si>
    <t>V0201，V0207，V0208，V0216，V0223，2M3，碳钢</t>
  </si>
  <si>
    <t>U8大类03；卡号04235；资产号032600120</t>
  </si>
  <si>
    <t>031022542</t>
  </si>
  <si>
    <t>01042601230000063717</t>
  </si>
  <si>
    <t>DN32定量控制仪</t>
  </si>
  <si>
    <t>U8大类03；卡号02454；资产号031022542</t>
  </si>
  <si>
    <t>031022543</t>
  </si>
  <si>
    <t>01042601230000063718</t>
  </si>
  <si>
    <t>U8大类03；卡号02478；资产号031022543</t>
  </si>
  <si>
    <t>031800010</t>
  </si>
  <si>
    <t>01042601230000063719</t>
  </si>
  <si>
    <t>U8大类03；卡号01759；资产号031800010</t>
  </si>
  <si>
    <t>031800014</t>
  </si>
  <si>
    <t>01042601230000063720</t>
  </si>
  <si>
    <t>U8大类03；卡号01763；资产号031800014</t>
  </si>
  <si>
    <t>030100082</t>
  </si>
  <si>
    <t>01042601230000063721</t>
  </si>
  <si>
    <t>液相色谱仪1260</t>
  </si>
  <si>
    <t>U8大类03；卡号01764；资产号030100082</t>
  </si>
  <si>
    <t>2016-10-28</t>
  </si>
  <si>
    <t>031800013</t>
  </si>
  <si>
    <t>01042601230000063722</t>
  </si>
  <si>
    <t>U8大类03；卡号01762；资产号031800013</t>
  </si>
  <si>
    <t>032900042</t>
  </si>
  <si>
    <t>01042601230000063724</t>
  </si>
  <si>
    <t>U8大类03；卡号05381；资产号032900042</t>
  </si>
  <si>
    <t>肥东合成五车间（技改车间），E-0304</t>
  </si>
  <si>
    <t>031022799</t>
  </si>
  <si>
    <t>01042601230000063725</t>
  </si>
  <si>
    <t>U8大类03；卡号03650；资产号031022799</t>
  </si>
  <si>
    <t>031022798</t>
  </si>
  <si>
    <t>01042601230000063726</t>
  </si>
  <si>
    <t>U8大类03；卡号03649；资产号031022798</t>
  </si>
  <si>
    <t>030800120</t>
  </si>
  <si>
    <t>01042601230000063727</t>
  </si>
  <si>
    <t>3000L开式</t>
  </si>
  <si>
    <t>U8大类03；卡号01766；资产号030800120</t>
  </si>
  <si>
    <t>肥东合成苯磺隆项目车间</t>
  </si>
  <si>
    <t>2016-11-10</t>
  </si>
  <si>
    <t>031022800</t>
  </si>
  <si>
    <t>01042601230000063728</t>
  </si>
  <si>
    <t>U8大类03；卡号03651；资产号031022800</t>
  </si>
  <si>
    <t>032600121</t>
  </si>
  <si>
    <t>01042601230000063729</t>
  </si>
  <si>
    <t>U8大类03；卡号04236；资产号032600121</t>
  </si>
  <si>
    <t>032900043</t>
  </si>
  <si>
    <t>01042601230000063730</t>
  </si>
  <si>
    <t>U8大类03；卡号05382；资产号032900043</t>
  </si>
  <si>
    <t>肥东合成五车间（技改车间），E-0305A</t>
  </si>
  <si>
    <t>030500040</t>
  </si>
  <si>
    <t>01042601230000063731</t>
  </si>
  <si>
    <t>U8大类03；卡号02479；资产号030500040</t>
  </si>
  <si>
    <t>2018-01-24</t>
  </si>
  <si>
    <t>030800121</t>
  </si>
  <si>
    <t>01042601230000063732</t>
  </si>
  <si>
    <t>U8大类03；卡号01767；资产号030800121</t>
  </si>
  <si>
    <t>030800149</t>
  </si>
  <si>
    <t>01042601230000063733</t>
  </si>
  <si>
    <t>CHH-10-304-F50PO.6</t>
  </si>
  <si>
    <t>U8大类03；卡号02480；资产号030800149</t>
  </si>
  <si>
    <t>2018-01-29</t>
  </si>
  <si>
    <t>030800125</t>
  </si>
  <si>
    <t>01042601230000063734</t>
  </si>
  <si>
    <t>U8大类03；卡号01771；资产号030800125</t>
  </si>
  <si>
    <t>030800122</t>
  </si>
  <si>
    <t>01042601230000063735</t>
  </si>
  <si>
    <t>塘玻璃反应罐</t>
  </si>
  <si>
    <t>U8大类03；卡号01768；资产号030800122</t>
  </si>
  <si>
    <t>030800124</t>
  </si>
  <si>
    <t>01042601230000063736</t>
  </si>
  <si>
    <t>U8大类03；卡号01770；资产号030800124</t>
  </si>
  <si>
    <t>031022801</t>
  </si>
  <si>
    <t>01042601230000063737</t>
  </si>
  <si>
    <t>U8大类03；卡号03652；资产号031022801</t>
  </si>
  <si>
    <t>032900044</t>
  </si>
  <si>
    <t>01042601230000063738</t>
  </si>
  <si>
    <t>U8大类03；卡号05383；资产号032900044</t>
  </si>
  <si>
    <t>肥东合成五车间（技改车间），E-0305B</t>
  </si>
  <si>
    <t>030800123</t>
  </si>
  <si>
    <t>01042601230000063739</t>
  </si>
  <si>
    <t>U8大类03；卡号01769；资产号030800123</t>
  </si>
  <si>
    <t>030800126</t>
  </si>
  <si>
    <t>01042601230000063740</t>
  </si>
  <si>
    <t>3000L闭式</t>
  </si>
  <si>
    <t>U8大类03；卡号01772；资产号030800126</t>
  </si>
  <si>
    <t>030800127</t>
  </si>
  <si>
    <t>01042601230000063741</t>
  </si>
  <si>
    <t>U8大类03；卡号01773；资产号030800127</t>
  </si>
  <si>
    <t>032600122</t>
  </si>
  <si>
    <t>01042601230000063742</t>
  </si>
  <si>
    <t>U8大类03；卡号04237；资产号032600122</t>
  </si>
  <si>
    <t>030800128</t>
  </si>
  <si>
    <t>01042601230000063743</t>
  </si>
  <si>
    <t>U8大类03；卡号01774；资产号030800128</t>
  </si>
  <si>
    <t>030800129</t>
  </si>
  <si>
    <t>01042601230000063744</t>
  </si>
  <si>
    <t>5000L闭式</t>
  </si>
  <si>
    <t>U8大类03；卡号01775；资产号030800129</t>
  </si>
  <si>
    <t>032900045</t>
  </si>
  <si>
    <t>01042601230000063745</t>
  </si>
  <si>
    <t>U8大类03；卡号05384；资产号032900045</t>
  </si>
  <si>
    <t>肥东合成五车间（技改车间），E-0306A</t>
  </si>
  <si>
    <t>032000001</t>
  </si>
  <si>
    <t>01042601230000063746</t>
  </si>
  <si>
    <t>铣床</t>
  </si>
  <si>
    <t>XA5032</t>
  </si>
  <si>
    <t>U8大类03；卡号02481；资产号032000001</t>
  </si>
  <si>
    <t>肥东合成机修车间</t>
  </si>
  <si>
    <t>2018-01-30</t>
  </si>
  <si>
    <t>030800130</t>
  </si>
  <si>
    <t>01042601230000063747</t>
  </si>
  <si>
    <t>5000L开式</t>
  </si>
  <si>
    <t>U8大类03；卡号01776；资产号030800130</t>
  </si>
  <si>
    <t>032600123</t>
  </si>
  <si>
    <t>01042601230000063748</t>
  </si>
  <si>
    <t>计量槽</t>
  </si>
  <si>
    <t>V0232，V0237，1.06M3，碳钢</t>
  </si>
  <si>
    <t>U8大类03；卡号04238；资产号032600123</t>
  </si>
  <si>
    <t>030800131</t>
  </si>
  <si>
    <t>01042601230000063749</t>
  </si>
  <si>
    <t>U8大类03；卡号01777；资产号030800131</t>
  </si>
  <si>
    <t>032600124</t>
  </si>
  <si>
    <t>01042601230000063750</t>
  </si>
  <si>
    <t>U8大类03；卡号04239；资产号032600124</t>
  </si>
  <si>
    <t>030800244</t>
  </si>
  <si>
    <t>01042601230000063751</t>
  </si>
  <si>
    <t>不锈钢精馏塔</t>
  </si>
  <si>
    <t>600*9200</t>
  </si>
  <si>
    <t>U8大类03；卡号03653；资产号030800244</t>
  </si>
  <si>
    <t>032900046</t>
  </si>
  <si>
    <t>01042601230000063752</t>
  </si>
  <si>
    <t>U8大类03；卡号05385；资产号032900046</t>
  </si>
  <si>
    <t>肥东合成五车间（技改车间），E-0306B</t>
  </si>
  <si>
    <t>030800133</t>
  </si>
  <si>
    <t>01042601230000063753</t>
  </si>
  <si>
    <t>U8大类03；卡号01779；资产号030800133</t>
  </si>
  <si>
    <t>030800132</t>
  </si>
  <si>
    <t>01042601230000063754</t>
  </si>
  <si>
    <t>U8大类03；卡号01778；资产号030800132</t>
  </si>
  <si>
    <t>030800134</t>
  </si>
  <si>
    <t>01042601230000063756</t>
  </si>
  <si>
    <t>U8大类03；卡号01780；资产号030800134</t>
  </si>
  <si>
    <t>030100083</t>
  </si>
  <si>
    <t>01042601230000063757</t>
  </si>
  <si>
    <t>电导率仪</t>
  </si>
  <si>
    <t>DDSJ-308A</t>
  </si>
  <si>
    <t>U8大类03；卡号01783；资产号030100083</t>
  </si>
  <si>
    <t>上海仪电科学仪器股份有限公司</t>
  </si>
  <si>
    <t>2016-11-29</t>
  </si>
  <si>
    <t>032000002</t>
  </si>
  <si>
    <t>01042601230000063758</t>
  </si>
  <si>
    <t>钻床</t>
  </si>
  <si>
    <t>Z3032</t>
  </si>
  <si>
    <t>U8大类03；卡号02482；资产号032000002</t>
  </si>
  <si>
    <t>030800245</t>
  </si>
  <si>
    <t>01042601230000063759</t>
  </si>
  <si>
    <t>U8大类03；卡号03654；资产号030800245</t>
  </si>
  <si>
    <t>031100019</t>
  </si>
  <si>
    <t>01042601230000063760</t>
  </si>
  <si>
    <t>U8大类03；卡号01784；资产号031100019</t>
  </si>
  <si>
    <t>肥东分厂种衣剂车间</t>
  </si>
  <si>
    <t>032900047</t>
  </si>
  <si>
    <t>01042601230000063761</t>
  </si>
  <si>
    <t>U8大类03；卡号05386；资产号032900047</t>
  </si>
  <si>
    <t>肥东合成五车间（技改车间），E-0307</t>
  </si>
  <si>
    <t>032600125</t>
  </si>
  <si>
    <t>01042601230000063762</t>
  </si>
  <si>
    <t>U8大类03；卡号04240；资产号032600125</t>
  </si>
  <si>
    <t>032900048</t>
  </si>
  <si>
    <t>01042601230000063763</t>
  </si>
  <si>
    <t>U8大类03；卡号05387；资产号032900048</t>
  </si>
  <si>
    <t>肥东合成五车间（技改车间），E-0308</t>
  </si>
  <si>
    <t>032600011</t>
  </si>
  <si>
    <t>01042601230000063764</t>
  </si>
  <si>
    <t>FPR472-60-15KW电机防爆</t>
  </si>
  <si>
    <t>U8大类03；卡号03655；资产号032600011</t>
  </si>
  <si>
    <t>032000003</t>
  </si>
  <si>
    <t>01042601230000063765</t>
  </si>
  <si>
    <t>锯床</t>
  </si>
  <si>
    <t>GB4028</t>
  </si>
  <si>
    <t>U8大类03；卡号02483；资产号032000003</t>
  </si>
  <si>
    <t>032600126</t>
  </si>
  <si>
    <t>01042601230000063766</t>
  </si>
  <si>
    <t>喷射真空泵</t>
  </si>
  <si>
    <t>U8大类03；卡号04241；资产号032600126</t>
  </si>
  <si>
    <t>031100020</t>
  </si>
  <si>
    <t>01042601230000063767</t>
  </si>
  <si>
    <t>U8大类03；卡号01785；资产号031100020</t>
  </si>
  <si>
    <t>031022544</t>
  </si>
  <si>
    <t>01042601230000063768</t>
  </si>
  <si>
    <t>不干胶贴标机</t>
  </si>
  <si>
    <t>TN-150</t>
  </si>
  <si>
    <t>U8大类03；卡号02485；资产号031022544</t>
  </si>
  <si>
    <t>肥东制剂分厂13#车间</t>
  </si>
  <si>
    <t>032600012</t>
  </si>
  <si>
    <t>01042601230000063769</t>
  </si>
  <si>
    <t>FPR472-4.5A-5.5KW电机防爆</t>
  </si>
  <si>
    <t>U8大类03；卡号03656；资产号032600012</t>
  </si>
  <si>
    <t>030800136</t>
  </si>
  <si>
    <t>01042601230000063770</t>
  </si>
  <si>
    <t>密闭离心机（平板式上卸料吊袋）</t>
  </si>
  <si>
    <t>PSD1500N</t>
  </si>
  <si>
    <t>U8大类03；卡号01787；资产号030800136</t>
  </si>
  <si>
    <t>030800137</t>
  </si>
  <si>
    <t>01042601230000063771</t>
  </si>
  <si>
    <t>U8大类03；卡号01788；资产号030800137</t>
  </si>
  <si>
    <t>030800138</t>
  </si>
  <si>
    <t>01042601230000063772</t>
  </si>
  <si>
    <t>YZD1200</t>
  </si>
  <si>
    <t>U8大类03；卡号01789；资产号030800138</t>
  </si>
  <si>
    <t>032900049</t>
  </si>
  <si>
    <t>01042601230000063773</t>
  </si>
  <si>
    <t>U8大类03；卡号05388；资产号032900049</t>
  </si>
  <si>
    <t>肥东合成五车间（技改车间），E-0309</t>
  </si>
  <si>
    <t>031000329</t>
  </si>
  <si>
    <t>01042601230000063774</t>
  </si>
  <si>
    <t>米诺诺A+系列喷码机</t>
  </si>
  <si>
    <t>U8大类03；卡号01792；资产号031000329</t>
  </si>
  <si>
    <t>肥东制剂分厂袋装车间</t>
  </si>
  <si>
    <t>030800139</t>
  </si>
  <si>
    <t>01042601230000063775</t>
  </si>
  <si>
    <t>U8大类03；卡号01790；资产号030800139</t>
  </si>
  <si>
    <t>030500016</t>
  </si>
  <si>
    <t>01042601230000063776</t>
  </si>
  <si>
    <t>GBL</t>
  </si>
  <si>
    <t>U8大类03；卡号01791；资产号030500016</t>
  </si>
  <si>
    <t>031000330</t>
  </si>
  <si>
    <t>01042601230000063777</t>
  </si>
  <si>
    <t>U8大类03；卡号01793；资产号031000330</t>
  </si>
  <si>
    <t>031000332</t>
  </si>
  <si>
    <t>01042601230000063778</t>
  </si>
  <si>
    <t>DBY-504/4KW</t>
  </si>
  <si>
    <t>U8大类03；卡号01795；资产号031000332</t>
  </si>
  <si>
    <t>031700014</t>
  </si>
  <si>
    <t>01042601230000063779</t>
  </si>
  <si>
    <t>棒消式高效超细砂磨机（卧室砂磨机）</t>
  </si>
  <si>
    <t>FDS-30（防爆型）</t>
  </si>
  <si>
    <t>U8大类03；卡号02487；资产号031700014</t>
  </si>
  <si>
    <t>032600127</t>
  </si>
  <si>
    <t>01042601230000063780</t>
  </si>
  <si>
    <t>U8大类03；卡号04242；资产号032600127</t>
  </si>
  <si>
    <t>032900050</t>
  </si>
  <si>
    <t>01042601230000063781</t>
  </si>
  <si>
    <t>U8大类03；卡号05389；资产号032900050</t>
  </si>
  <si>
    <t>肥东合成五车间（技改车间），E-0310</t>
  </si>
  <si>
    <t>031000331</t>
  </si>
  <si>
    <t>01042601230000063782</t>
  </si>
  <si>
    <t>U8大类03；卡号01794；资产号031000331</t>
  </si>
  <si>
    <t>031022802</t>
  </si>
  <si>
    <t>01042601230000063783</t>
  </si>
  <si>
    <t>FRP472-5.5A-11KW防爆</t>
  </si>
  <si>
    <t>U8大类03；卡号03658；资产号031022802</t>
  </si>
  <si>
    <t>031700015</t>
  </si>
  <si>
    <t>01042601230000063784</t>
  </si>
  <si>
    <t>FSP-60（防爆型）</t>
  </si>
  <si>
    <t>U8大类03；卡号02488；资产号031700015</t>
  </si>
  <si>
    <t>030200207</t>
  </si>
  <si>
    <t>01042601230000063785</t>
  </si>
  <si>
    <t>总氮水质在线分析仪（含采样器）</t>
  </si>
  <si>
    <t>BS-TN</t>
  </si>
  <si>
    <t>U8大类03；卡号03659；资产号030200207</t>
  </si>
  <si>
    <t>2019-12-30</t>
  </si>
  <si>
    <t>032600128</t>
  </si>
  <si>
    <t>01042601230000063786</t>
  </si>
  <si>
    <t>U8大类03；卡号04243；资产号032600128</t>
  </si>
  <si>
    <t>033000037</t>
  </si>
  <si>
    <t>01042601230000063787</t>
  </si>
  <si>
    <t>PLD1600NF，材质304</t>
  </si>
  <si>
    <t>U8大类03；卡号05390；资产号033000037</t>
  </si>
  <si>
    <t>肥东合成六车间（使它隆）</t>
  </si>
  <si>
    <t>031000334</t>
  </si>
  <si>
    <t>01042601230000063788</t>
  </si>
  <si>
    <t>U8大类03；卡号01797；资产号031000334</t>
  </si>
  <si>
    <t>032600129</t>
  </si>
  <si>
    <t>01042601230000063789</t>
  </si>
  <si>
    <t>U8大类03；卡号04244；资产号032600129</t>
  </si>
  <si>
    <t>031000333</t>
  </si>
  <si>
    <t>01042601230000063790</t>
  </si>
  <si>
    <t>U8大类03；卡号01796；资产号031000333</t>
  </si>
  <si>
    <t>031000335</t>
  </si>
  <si>
    <t>01042601230000063791</t>
  </si>
  <si>
    <t>U8大类03；卡号01798；资产号031000335</t>
  </si>
  <si>
    <t>031022545</t>
  </si>
  <si>
    <t>01042601230000063792</t>
  </si>
  <si>
    <t>广州广益3W</t>
  </si>
  <si>
    <t>U8大类03；卡号02489；资产号031022545</t>
  </si>
  <si>
    <t>肥东制剂分厂11#车间</t>
  </si>
  <si>
    <t>031000338</t>
  </si>
  <si>
    <t>01042601230000063793</t>
  </si>
  <si>
    <t>U8大类03；卡号01801；资产号031000338</t>
  </si>
  <si>
    <t>031000336</t>
  </si>
  <si>
    <t>01042601230000063794</t>
  </si>
  <si>
    <t>U8大类03；卡号01799；资产号031000336</t>
  </si>
  <si>
    <t>030200208</t>
  </si>
  <si>
    <t>01042601230000063795</t>
  </si>
  <si>
    <t>总磷水质在线分析仪（含采样器）</t>
  </si>
  <si>
    <t>BS-TP</t>
  </si>
  <si>
    <t>U8大类03；卡号03660；资产号030200208</t>
  </si>
  <si>
    <t>031000339</t>
  </si>
  <si>
    <t>01042601230000063796</t>
  </si>
  <si>
    <t>DBY-254/1.5KW</t>
  </si>
  <si>
    <t>U8大类03；卡号01802；资产号031000339</t>
  </si>
  <si>
    <t>肥东制剂分厂种衣剂车间</t>
  </si>
  <si>
    <t>031000337</t>
  </si>
  <si>
    <t>01042601230000063797</t>
  </si>
  <si>
    <t>U8大类03；卡号01800；资产号031000337</t>
  </si>
  <si>
    <t>031000341</t>
  </si>
  <si>
    <t>01042601230000063798</t>
  </si>
  <si>
    <t>U8大类03；卡号01804；资产号031000341</t>
  </si>
  <si>
    <t>031000340</t>
  </si>
  <si>
    <t>01042601230000063799</t>
  </si>
  <si>
    <t>U8大类03；卡号01803；资产号031000340</t>
  </si>
  <si>
    <t>031000342</t>
  </si>
  <si>
    <t>01042601230000063800</t>
  </si>
  <si>
    <t>U8大类03；卡号01805；资产号031000342</t>
  </si>
  <si>
    <t>033000038</t>
  </si>
  <si>
    <t>01042601230000063801</t>
  </si>
  <si>
    <t>U8大类03；卡号05391；资产号033000038</t>
  </si>
  <si>
    <t>030200209</t>
  </si>
  <si>
    <t>01042601230000063802</t>
  </si>
  <si>
    <t>U8大类03；卡号03661；资产号030200209</t>
  </si>
  <si>
    <t>031900059</t>
  </si>
  <si>
    <t>01042601230000063803</t>
  </si>
  <si>
    <t>草甘膦颗粒剂成套装置--盛料料仓及输送</t>
  </si>
  <si>
    <t>1000L</t>
  </si>
  <si>
    <t>U8大类03；卡号02490；资产号031900059</t>
  </si>
  <si>
    <t>032500212</t>
  </si>
  <si>
    <t>01042601230000063804</t>
  </si>
  <si>
    <t>U8大类03；卡号04245；资产号032500212</t>
  </si>
  <si>
    <t>032500213</t>
  </si>
  <si>
    <t>01042601230000063805</t>
  </si>
  <si>
    <t>U8大类03；卡号04246；资产号032500213</t>
  </si>
  <si>
    <t>033000039</t>
  </si>
  <si>
    <t>01042601230000063806</t>
  </si>
  <si>
    <t>U8大类03；卡号05392；资产号033000039</t>
  </si>
  <si>
    <t>031900060</t>
  </si>
  <si>
    <t>01042601230000063807</t>
  </si>
  <si>
    <t>草甘膦颗粒剂成套装置--料仓</t>
  </si>
  <si>
    <t>U8大类03；卡号02491；资产号031900060</t>
  </si>
  <si>
    <t>031900061</t>
  </si>
  <si>
    <t>01042601230000063808</t>
  </si>
  <si>
    <t>U8大类03；卡号02492；资产号031900061</t>
  </si>
  <si>
    <t>030200210</t>
  </si>
  <si>
    <t>01042601230000063809</t>
  </si>
  <si>
    <t>氨氮水质在线分析仪（含采样器）</t>
  </si>
  <si>
    <t>U8大类03；卡号03662；资产号030200210</t>
  </si>
  <si>
    <t>031022803</t>
  </si>
  <si>
    <t>01042601230000063810</t>
  </si>
  <si>
    <t>袋装机下料粘液泵</t>
  </si>
  <si>
    <t>U8大类03；卡号03663；资产号031022803</t>
  </si>
  <si>
    <t>031900062</t>
  </si>
  <si>
    <t>01042601230000063811</t>
  </si>
  <si>
    <t>U8大类03；卡号02493；资产号031900062</t>
  </si>
  <si>
    <t>032900051</t>
  </si>
  <si>
    <t>01042601230000063812</t>
  </si>
  <si>
    <t>U8大类03；卡号05394；资产号032900051</t>
  </si>
  <si>
    <t>肥东合成五车间（技改车间）</t>
  </si>
  <si>
    <t>032500215</t>
  </si>
  <si>
    <t>01042601230000063813</t>
  </si>
  <si>
    <t>U8大类03；卡号04248；资产号032500215</t>
  </si>
  <si>
    <t>031000343</t>
  </si>
  <si>
    <t>01042601230000063814</t>
  </si>
  <si>
    <t>DBY-654KW</t>
  </si>
  <si>
    <t>U8大类03；卡号01806；资产号031000343</t>
  </si>
  <si>
    <t>032900052</t>
  </si>
  <si>
    <t>01042601230000063815</t>
  </si>
  <si>
    <t>平板式上卸料吊带密闭离心机</t>
  </si>
  <si>
    <t>PSD1500I，材质TA2</t>
  </si>
  <si>
    <t>U8大类03；卡号05395；资产号032900052</t>
  </si>
  <si>
    <t>031022804</t>
  </si>
  <si>
    <t>01042601230000063816</t>
  </si>
  <si>
    <t>U8大类03；卡号03664；资产号031022804</t>
  </si>
  <si>
    <t>033000040</t>
  </si>
  <si>
    <t>01042601230000063818</t>
  </si>
  <si>
    <t>U8大类03；卡号05393；资产号033000040</t>
  </si>
  <si>
    <t>032500214</t>
  </si>
  <si>
    <t>01042601230000063824</t>
  </si>
  <si>
    <t>U8大类03；卡号04247；资产号032500214</t>
  </si>
  <si>
    <t>030700210</t>
  </si>
  <si>
    <t>01042601230000063825</t>
  </si>
  <si>
    <t>搪瓷双锥回转真空干燥机</t>
  </si>
  <si>
    <t>SZG-3000</t>
  </si>
  <si>
    <t>U8大类03；卡号01815；资产号030700210</t>
  </si>
  <si>
    <t>032500216</t>
  </si>
  <si>
    <t>01042601230000063828</t>
  </si>
  <si>
    <t>U8大类03；卡号04249；资产号032500216</t>
  </si>
  <si>
    <t>031900063</t>
  </si>
  <si>
    <t>01042601230000063829</t>
  </si>
  <si>
    <t>U8大类03；卡号02494；资产号031900063</t>
  </si>
  <si>
    <t>032500217</t>
  </si>
  <si>
    <t>01042601230000063830</t>
  </si>
  <si>
    <t>U8大类03；卡号04250；资产号032500217</t>
  </si>
  <si>
    <t>031022805</t>
  </si>
  <si>
    <t>01042601230000063831</t>
  </si>
  <si>
    <t>U8大类03；卡号03665；资产号031022805</t>
  </si>
  <si>
    <t>030100085</t>
  </si>
  <si>
    <t>01042601230000063832</t>
  </si>
  <si>
    <t>高纯氢发生器</t>
  </si>
  <si>
    <t>SPH-500A</t>
  </si>
  <si>
    <t>U8大类03；卡号01818；资产号030100085</t>
  </si>
  <si>
    <t>031900064</t>
  </si>
  <si>
    <t>01042601230000063833</t>
  </si>
  <si>
    <t>草甘膦颗粒剂成套装置--捏合机</t>
  </si>
  <si>
    <t>NHJ-1000</t>
  </si>
  <si>
    <t>U8大类03；卡号02495；资产号031900064</t>
  </si>
  <si>
    <t>032900053</t>
  </si>
  <si>
    <t>01042601230000063834</t>
  </si>
  <si>
    <t>U8大类03；卡号05396；资产号032900053</t>
  </si>
  <si>
    <t>030700211</t>
  </si>
  <si>
    <t>01042601230000063835</t>
  </si>
  <si>
    <t>U8大类03；卡号01816；资产号030700211</t>
  </si>
  <si>
    <t>031022806</t>
  </si>
  <si>
    <t>01042601230000063836</t>
  </si>
  <si>
    <t>无盖歪盖无铝箔剔除装置</t>
  </si>
  <si>
    <t>GTC-2</t>
  </si>
  <si>
    <t>U8大类03；卡号03667；资产号031022806</t>
  </si>
  <si>
    <t>030100086</t>
  </si>
  <si>
    <t>01042601230000063837</t>
  </si>
  <si>
    <t>U8大类03；卡号01819；资产号030100086</t>
  </si>
  <si>
    <t>032500218</t>
  </si>
  <si>
    <t>01042601230000063838</t>
  </si>
  <si>
    <t>U8大类03；卡号04251；资产号032500218</t>
  </si>
  <si>
    <t>032900054</t>
  </si>
  <si>
    <t>01042601230000063839</t>
  </si>
  <si>
    <t>GFG-500，材质304，一楼</t>
  </si>
  <si>
    <t>U8大类03；卡号05397；资产号032900054</t>
  </si>
  <si>
    <t>030100084</t>
  </si>
  <si>
    <t>01042601230000063840</t>
  </si>
  <si>
    <t>U8大类03；卡号01817；资产号030100084</t>
  </si>
  <si>
    <t>030100091</t>
  </si>
  <si>
    <t>01042601230000063841</t>
  </si>
  <si>
    <t>GCK3302</t>
  </si>
  <si>
    <t>U8大类03；卡号01824；资产号030100091</t>
  </si>
  <si>
    <t>030100087</t>
  </si>
  <si>
    <t>01042601230000063842</t>
  </si>
  <si>
    <t>U8大类03；卡号01820；资产号030100087</t>
  </si>
  <si>
    <t>031900065</t>
  </si>
  <si>
    <t>01042601230000063843</t>
  </si>
  <si>
    <t>U8大类03；卡号02496；资产号031900065</t>
  </si>
  <si>
    <t>030100090</t>
  </si>
  <si>
    <t>01042601230000063844</t>
  </si>
  <si>
    <t>U8大类03；卡号01823；资产号030100090</t>
  </si>
  <si>
    <t>030100088</t>
  </si>
  <si>
    <t>01042601230000063845</t>
  </si>
  <si>
    <t>U8大类03；卡号01821；资产号030100088</t>
  </si>
  <si>
    <t>030100089</t>
  </si>
  <si>
    <t>01042601230000063846</t>
  </si>
  <si>
    <t>U8大类03；卡号01822；资产号030100089</t>
  </si>
  <si>
    <t>030100092</t>
  </si>
  <si>
    <t>01042601230000063847</t>
  </si>
  <si>
    <t>质检设备</t>
  </si>
  <si>
    <t>U8大类03；卡号01825；资产号030100092</t>
  </si>
  <si>
    <t>032900055</t>
  </si>
  <si>
    <t>01042601230000063848</t>
  </si>
  <si>
    <t>U8大类03；卡号05398；资产号032900055</t>
  </si>
  <si>
    <t>032500219</t>
  </si>
  <si>
    <t>01042601230000063849</t>
  </si>
  <si>
    <t>U8大类03；卡号04252；资产号032500219</t>
  </si>
  <si>
    <t>032500082</t>
  </si>
  <si>
    <t>01042601230000063850</t>
  </si>
  <si>
    <t>W-1型，3孔，6M3</t>
  </si>
  <si>
    <t>U8大类03；卡号03670；资产号032500082</t>
  </si>
  <si>
    <t>031900066</t>
  </si>
  <si>
    <t>01042601230000063851</t>
  </si>
  <si>
    <t>草甘膦颗粒剂成套装置--液料筒</t>
  </si>
  <si>
    <t>U8大类03；卡号02497；资产号031900066</t>
  </si>
  <si>
    <t>031900002</t>
  </si>
  <si>
    <t>01042601230000063852</t>
  </si>
  <si>
    <t>气流粉碎装置（成套设备）--肥东分厂</t>
  </si>
  <si>
    <t>多种设备组装</t>
  </si>
  <si>
    <t>U8大类03；卡号01827；资产号031900002</t>
  </si>
  <si>
    <t>033000041</t>
  </si>
  <si>
    <t>01042601230000063853</t>
  </si>
  <si>
    <t>GFG-500，材质304，三楼</t>
  </si>
  <si>
    <t>U8大类03；卡号05399；资产号033000041</t>
  </si>
  <si>
    <t>031900067</t>
  </si>
  <si>
    <t>01042601230000063854</t>
  </si>
  <si>
    <t>草甘膦颗粒剂成套装置--脉冲布袋除尘器</t>
  </si>
  <si>
    <t>U8大类03；卡号02498；资产号031900067</t>
  </si>
  <si>
    <t>032500220</t>
  </si>
  <si>
    <t>01042601230000063855</t>
  </si>
  <si>
    <t>U8大类03；卡号04253；资产号032500220</t>
  </si>
  <si>
    <t>031022807</t>
  </si>
  <si>
    <t>01042601230000063856</t>
  </si>
  <si>
    <t>瓶模具</t>
  </si>
  <si>
    <t>FX-6AS</t>
  </si>
  <si>
    <t>U8大类03；卡号03671；资产号031022807</t>
  </si>
  <si>
    <t>031900001</t>
  </si>
  <si>
    <t>01042601230000063857</t>
  </si>
  <si>
    <t>U8大类03；卡号01826；资产号031900001</t>
  </si>
  <si>
    <t>030200044</t>
  </si>
  <si>
    <t>01042601230000063858</t>
  </si>
  <si>
    <t>GSJ-1500</t>
  </si>
  <si>
    <t>U8大类03；卡号01828；资产号030200044</t>
  </si>
  <si>
    <t>肥东合成分厂污水处理站</t>
  </si>
  <si>
    <t>2016-12-05</t>
  </si>
  <si>
    <t>030200046</t>
  </si>
  <si>
    <t>01042601230000063859</t>
  </si>
  <si>
    <t>U8大类03；卡号01830；资产号030200046</t>
  </si>
  <si>
    <t>031022808</t>
  </si>
  <si>
    <t>01042601230000063860</t>
  </si>
  <si>
    <t>U8大类03；卡号03672；资产号031022808</t>
  </si>
  <si>
    <t>033000042</t>
  </si>
  <si>
    <t>01042601230000063861</t>
  </si>
  <si>
    <t>旋转闪蒸干燥机</t>
  </si>
  <si>
    <t>XSG-800，材质304/碳钢，一楼</t>
  </si>
  <si>
    <t>U8大类03；卡号05400；资产号033000042</t>
  </si>
  <si>
    <t>030200047</t>
  </si>
  <si>
    <t>01042601230000063862</t>
  </si>
  <si>
    <t>U8大类03；卡号01831；资产号030200047</t>
  </si>
  <si>
    <t>030200045</t>
  </si>
  <si>
    <t>01042601230000063863</t>
  </si>
  <si>
    <t>U8大类03；卡号01829；资产号030200045</t>
  </si>
  <si>
    <t>031800015</t>
  </si>
  <si>
    <t>01042601230000063864</t>
  </si>
  <si>
    <t>出线柜（低压配电柜）</t>
  </si>
  <si>
    <t>1K-AA8</t>
  </si>
  <si>
    <t>U8大类03；卡号01832；资产号031800015</t>
  </si>
  <si>
    <t>031400027</t>
  </si>
  <si>
    <t>01042601230000063865</t>
  </si>
  <si>
    <t>高剪切机</t>
  </si>
  <si>
    <t>FA25（标准型）</t>
  </si>
  <si>
    <t>U8大类03；卡号01834；资产号031400027</t>
  </si>
  <si>
    <t>031900068</t>
  </si>
  <si>
    <t>01042601230000063866</t>
  </si>
  <si>
    <t>草甘膦颗粒剂成套装置--引风机</t>
  </si>
  <si>
    <t>U8大类03；卡号02499；资产号031900068</t>
  </si>
  <si>
    <t>031400028</t>
  </si>
  <si>
    <t>01042601230000063867</t>
  </si>
  <si>
    <t>U8大类03；卡号01835；资产号031400028</t>
  </si>
  <si>
    <t>031800016</t>
  </si>
  <si>
    <t>01042601230000063868</t>
  </si>
  <si>
    <t>2K-AA8</t>
  </si>
  <si>
    <t>U8大类03；卡号01833；资产号031800016</t>
  </si>
  <si>
    <t>031022809</t>
  </si>
  <si>
    <t>01042601230000063869</t>
  </si>
  <si>
    <t>U8大类03；卡号03673；资产号031022809</t>
  </si>
  <si>
    <t>032500221</t>
  </si>
  <si>
    <t>01042601230000063870</t>
  </si>
  <si>
    <t>U8大类03；卡号04254；资产号032500221</t>
  </si>
  <si>
    <t>032500222</t>
  </si>
  <si>
    <t>01042601230000063871</t>
  </si>
  <si>
    <t>U8大类03；卡号04255；资产号032500222</t>
  </si>
  <si>
    <t>032900056</t>
  </si>
  <si>
    <t>01042601230000063872</t>
  </si>
  <si>
    <t>水喷射泵</t>
  </si>
  <si>
    <t>WVPF200-I，钢衬氟</t>
  </si>
  <si>
    <t>U8大类03；卡号05401；资产号032900056</t>
  </si>
  <si>
    <t>031900069</t>
  </si>
  <si>
    <t>01042601230000063874</t>
  </si>
  <si>
    <t>草甘膦颗粒剂成套装置--盛料定量分配器</t>
  </si>
  <si>
    <t>U8大类03；卡号02500；资产号031900069</t>
  </si>
  <si>
    <t>032500223</t>
  </si>
  <si>
    <t>01042601230000063875</t>
  </si>
  <si>
    <t>U8大类03；卡号04256；资产号032500223</t>
  </si>
  <si>
    <t>032900057</t>
  </si>
  <si>
    <t>01042601230000063876</t>
  </si>
  <si>
    <t>U8大类03；卡号05402；资产号032900057</t>
  </si>
  <si>
    <t>032500083</t>
  </si>
  <si>
    <t>01042601230000063878</t>
  </si>
  <si>
    <t>BLB3-11-7.5</t>
  </si>
  <si>
    <t>U8大类03；卡号03674；资产号032500083</t>
  </si>
  <si>
    <t>草甘膦颗粒剂成套装置--挤压造料机</t>
  </si>
  <si>
    <t>U8大类03；卡号02501；资产号031900070</t>
  </si>
  <si>
    <t>U8大类03；卡号01842；资产号031400029</t>
  </si>
  <si>
    <t>031022810</t>
  </si>
  <si>
    <t>01042601230000063885</t>
  </si>
  <si>
    <t>机器人吸盘抓手</t>
  </si>
  <si>
    <t>U8大类03；卡号03675；资产号031022810</t>
  </si>
  <si>
    <t>肥东制剂13#车间A4A5线</t>
  </si>
  <si>
    <t>032500224</t>
  </si>
  <si>
    <t>01042601230000063886</t>
  </si>
  <si>
    <t>U8大类03；卡号04257；资产号032500224</t>
  </si>
  <si>
    <t>032900058</t>
  </si>
  <si>
    <t>01042601230000063887</t>
  </si>
  <si>
    <t>U8大类03；卡号05403；资产号032900058</t>
  </si>
  <si>
    <t>031022811</t>
  </si>
  <si>
    <t>01042601230000063888</t>
  </si>
  <si>
    <t>U8大类03；卡号03676；资产号031022811</t>
  </si>
  <si>
    <t>肥东制剂11#车间B5-B6线</t>
  </si>
  <si>
    <t>031800017</t>
  </si>
  <si>
    <t>01042601230000063889</t>
  </si>
  <si>
    <t>ICW130</t>
  </si>
  <si>
    <t>U8大类03；卡号01845；资产号031800017</t>
  </si>
  <si>
    <t>南京久鼎环境科技股份有限公司</t>
  </si>
  <si>
    <t>U8大类03；卡号01843；资产号031400030</t>
  </si>
  <si>
    <t>U8大类03；卡号01846；资产号031800018</t>
  </si>
  <si>
    <t>032500225</t>
  </si>
  <si>
    <t>01042601230000063893</t>
  </si>
  <si>
    <t>U8大类03；卡号04258；资产号032500225</t>
  </si>
  <si>
    <t>032900059</t>
  </si>
  <si>
    <t>01042601230000063894</t>
  </si>
  <si>
    <t>U8大类03；卡号05404；资产号032900059</t>
  </si>
  <si>
    <t>031900071</t>
  </si>
  <si>
    <t>01042601230000063895</t>
  </si>
  <si>
    <t>草甘膦颗粒剂成套装置--钢铝复合蒸汽加热器</t>
  </si>
  <si>
    <t>U8大类03；卡号02502；资产号031900071</t>
  </si>
  <si>
    <t>031900072</t>
  </si>
  <si>
    <t>01042601230000063896</t>
  </si>
  <si>
    <t>草甘膦颗粒剂成套装置--送风机</t>
  </si>
  <si>
    <t>U8大类03；卡号02503；资产号031900072</t>
  </si>
  <si>
    <t>030200048</t>
  </si>
  <si>
    <t>01042601230000063897</t>
  </si>
  <si>
    <t>潜水搅拌器</t>
  </si>
  <si>
    <t>QJB085/8-260/3-740/S</t>
  </si>
  <si>
    <t>U8大类03；卡号01849；资产号030200048</t>
  </si>
  <si>
    <t>肥东分厂合成污水处理站</t>
  </si>
  <si>
    <t>2016-12-15</t>
  </si>
  <si>
    <t>030200049</t>
  </si>
  <si>
    <t>01042601230000063898</t>
  </si>
  <si>
    <t>U8大类03；卡号01850；资产号030200049</t>
  </si>
  <si>
    <t>030200211</t>
  </si>
  <si>
    <t>01042601230000063899</t>
  </si>
  <si>
    <t>双法兰差压变送器</t>
  </si>
  <si>
    <t>3151LT.0-3M.DN50</t>
  </si>
  <si>
    <t>U8大类03；卡号03677；资产号030200211</t>
  </si>
  <si>
    <t>上海自动化仪表有限公司</t>
  </si>
  <si>
    <t>032900060</t>
  </si>
  <si>
    <t>01042601230000063900</t>
  </si>
  <si>
    <t>U8大类03；卡号05405；资产号032900060</t>
  </si>
  <si>
    <t>030200051</t>
  </si>
  <si>
    <t>01042601230000063901</t>
  </si>
  <si>
    <t>U8大类03；卡号01852；资产号030200051</t>
  </si>
  <si>
    <t>030200052</t>
  </si>
  <si>
    <t>01042601230000063902</t>
  </si>
  <si>
    <t>U8大类03；卡号01853；资产号030200052</t>
  </si>
  <si>
    <t>030200053</t>
  </si>
  <si>
    <t>01042601230000063903</t>
  </si>
  <si>
    <t>U8大类03；卡号01854；资产号030200053</t>
  </si>
  <si>
    <t>032500226</t>
  </si>
  <si>
    <t>01042601230000063904</t>
  </si>
  <si>
    <t>U8大类03；卡号04259；资产号032500226</t>
  </si>
  <si>
    <t>030200050</t>
  </si>
  <si>
    <t>01042601230000063905</t>
  </si>
  <si>
    <t>U8大类03；卡号01851；资产号030200050</t>
  </si>
  <si>
    <t>031900073</t>
  </si>
  <si>
    <t>01042601230000063906</t>
  </si>
  <si>
    <t>草甘膦颗粒剂成套装置--振动流化床</t>
  </si>
  <si>
    <t>ZG-0.6*6</t>
  </si>
  <si>
    <t>U8大类03；卡号02504；资产号031900073</t>
  </si>
  <si>
    <t>032900061</t>
  </si>
  <si>
    <t>01042601230000063907</t>
  </si>
  <si>
    <t>U8大类03；卡号05406；资产号032900061</t>
  </si>
  <si>
    <t>032600013</t>
  </si>
  <si>
    <t>01042601230000063908</t>
  </si>
  <si>
    <t>CDF-50L-304/PTFE</t>
  </si>
  <si>
    <t>U8大类03；卡号03678；资产号032600013</t>
  </si>
  <si>
    <t>032500227</t>
  </si>
  <si>
    <t>01042601230000063909</t>
  </si>
  <si>
    <t>U8大类03；卡号04260；资产号032500227</t>
  </si>
  <si>
    <t>032600014</t>
  </si>
  <si>
    <t>01042601230000063910</t>
  </si>
  <si>
    <t>U8大类03；卡号03679；资产号032600014</t>
  </si>
  <si>
    <t>030200054</t>
  </si>
  <si>
    <t>01042601230000063911</t>
  </si>
  <si>
    <t>U8大类03；卡号01855；资产号030200054</t>
  </si>
  <si>
    <t>030200056</t>
  </si>
  <si>
    <t>01042601230000063912</t>
  </si>
  <si>
    <t>U8大类03；卡号01857；资产号030200056</t>
  </si>
  <si>
    <t>032900062</t>
  </si>
  <si>
    <t>01042601230000063913</t>
  </si>
  <si>
    <t>U8大类03；卡号05407；资产号032900062</t>
  </si>
  <si>
    <t>031900074</t>
  </si>
  <si>
    <t>01042601230000063914</t>
  </si>
  <si>
    <t>草甘膦颗粒剂成套装置--直线筛（三出口）</t>
  </si>
  <si>
    <t>U8大类03；卡号02505；资产号031900074</t>
  </si>
  <si>
    <t>032500228</t>
  </si>
  <si>
    <t>01042601230000063915</t>
  </si>
  <si>
    <t>IHF50-32-160，YB2/4KW</t>
  </si>
  <si>
    <t>U8大类03；卡号04261；资产号032500228</t>
  </si>
  <si>
    <t>031900075</t>
  </si>
  <si>
    <t>01042601230000063916</t>
  </si>
  <si>
    <t>草甘膦颗粒剂成套装置--成品料仓</t>
  </si>
  <si>
    <t>1500L</t>
  </si>
  <si>
    <t>U8大类03；卡号02506；资产号031900075</t>
  </si>
  <si>
    <t>030200055</t>
  </si>
  <si>
    <t>01042601230000063917</t>
  </si>
  <si>
    <t>U8大类03；卡号01856；资产号030200055</t>
  </si>
  <si>
    <t>030200058</t>
  </si>
  <si>
    <t>01042601230000063918</t>
  </si>
  <si>
    <t>U8大类03；卡号01859；资产号030200058</t>
  </si>
  <si>
    <t>030200057</t>
  </si>
  <si>
    <t>01042601230000063919</t>
  </si>
  <si>
    <t>U8大类03；卡号01858；资产号030200057</t>
  </si>
  <si>
    <t>030200060</t>
  </si>
  <si>
    <t>01042601230000063920</t>
  </si>
  <si>
    <t>U8大类03；卡号01861；资产号030200060</t>
  </si>
  <si>
    <t>030200059</t>
  </si>
  <si>
    <t>01042601230000063921</t>
  </si>
  <si>
    <t>U8大类03；卡号01860；资产号030200059</t>
  </si>
  <si>
    <t>030200061</t>
  </si>
  <si>
    <t>01042601230000063922</t>
  </si>
  <si>
    <t>U8大类03；卡号01862；资产号030200061</t>
  </si>
  <si>
    <t>030800247</t>
  </si>
  <si>
    <t>01042601230000063923</t>
  </si>
  <si>
    <t>搪玻璃搅拌器</t>
  </si>
  <si>
    <t>5000L双层轴流</t>
  </si>
  <si>
    <t>U8大类03；卡号03681；资产号030800247</t>
  </si>
  <si>
    <t>030700213</t>
  </si>
  <si>
    <t>01042601230000063924</t>
  </si>
  <si>
    <t>U8大类03；卡号01864；资产号030700213</t>
  </si>
  <si>
    <t>肥东分厂精喹合成车间</t>
  </si>
  <si>
    <t>031900076</t>
  </si>
  <si>
    <t>01042601230000063925</t>
  </si>
  <si>
    <t>U8大类03；卡号02507；资产号031900076</t>
  </si>
  <si>
    <t>032500229</t>
  </si>
  <si>
    <t>01042601230000063926</t>
  </si>
  <si>
    <t>U8大类03；卡号04262；资产号032500229</t>
  </si>
  <si>
    <t>030800140</t>
  </si>
  <si>
    <t>01042601230000063927</t>
  </si>
  <si>
    <t>塘瓷反应釜</t>
  </si>
  <si>
    <t>U8大类03；卡号01865；资产号030800140</t>
  </si>
  <si>
    <t>肥东合成分厂苯磺隆车间</t>
  </si>
  <si>
    <t>032900063</t>
  </si>
  <si>
    <t>01042601230000063928</t>
  </si>
  <si>
    <t>U8大类03；卡号05408；资产号032900063</t>
  </si>
  <si>
    <t>030700212</t>
  </si>
  <si>
    <t>01042601230000063929</t>
  </si>
  <si>
    <t>U8大类03；卡号01863；资产号030700212</t>
  </si>
  <si>
    <t>031800020</t>
  </si>
  <si>
    <t>01042601230000063930</t>
  </si>
  <si>
    <t>棒销式高效超细砂磨机（防爆型）</t>
  </si>
  <si>
    <t>FDS-30</t>
  </si>
  <si>
    <t>U8大类03；卡号01867；资产号031800020</t>
  </si>
  <si>
    <t>2016-12-23</t>
  </si>
  <si>
    <t>031800019</t>
  </si>
  <si>
    <t>01042601230000063931</t>
  </si>
  <si>
    <t>耐驰卧式砂磨机（进口)</t>
  </si>
  <si>
    <t>LME60</t>
  </si>
  <si>
    <t>U8大类03；卡号01866；资产号031800019</t>
  </si>
  <si>
    <t>耐驰（上海）机械仪器有限公司</t>
  </si>
  <si>
    <t>2016-12-22</t>
  </si>
  <si>
    <t>032900064</t>
  </si>
  <si>
    <t>01042601230000063932</t>
  </si>
  <si>
    <t>U8大类03；卡号05409；资产号032900064</t>
  </si>
  <si>
    <t>030800248</t>
  </si>
  <si>
    <t>01042601230000063933</t>
  </si>
  <si>
    <t>U8大类03；卡号03682；资产号030800248</t>
  </si>
  <si>
    <t>032500230</t>
  </si>
  <si>
    <t>01042601230000063934</t>
  </si>
  <si>
    <t>IHF80-65-160，YB2/11KW</t>
  </si>
  <si>
    <t>U8大类03；卡号04263；资产号032500230</t>
  </si>
  <si>
    <t>031900077</t>
  </si>
  <si>
    <t>01042601230000063935</t>
  </si>
  <si>
    <t>U8大类03；卡号02508；资产号031900077</t>
  </si>
  <si>
    <t>030800249</t>
  </si>
  <si>
    <t>01042601230000063936</t>
  </si>
  <si>
    <t>5000L三层浆</t>
  </si>
  <si>
    <t>U8大类03；卡号03683；资产号030800249</t>
  </si>
  <si>
    <t>031800022</t>
  </si>
  <si>
    <t>01042601230000063937</t>
  </si>
  <si>
    <t>U8大类03；卡号01869；资产号031800022</t>
  </si>
  <si>
    <t>031700007</t>
  </si>
  <si>
    <t>01042601230000063938</t>
  </si>
  <si>
    <t>大流量盘式砂磨机（防爆型）</t>
  </si>
  <si>
    <t>U8大类03；卡号01871；资产号031700007</t>
  </si>
  <si>
    <t>032900065</t>
  </si>
  <si>
    <t>01042601230000063939</t>
  </si>
  <si>
    <t>U8大类03；卡号05410；资产号032900065</t>
  </si>
  <si>
    <t>031700006</t>
  </si>
  <si>
    <t>01042601230000063940</t>
  </si>
  <si>
    <t>U8大类03；卡号01870；资产号031700006</t>
  </si>
  <si>
    <t>031800023</t>
  </si>
  <si>
    <t>01042601230000063941</t>
  </si>
  <si>
    <t>U8大类03；卡号01872；资产号031800023</t>
  </si>
  <si>
    <t>031800024</t>
  </si>
  <si>
    <t>01042601230000063942</t>
  </si>
  <si>
    <t>U8大类03；卡号01873；资产号031800024</t>
  </si>
  <si>
    <t>032500231</t>
  </si>
  <si>
    <t>01042601230000063943</t>
  </si>
  <si>
    <t>U8大类03；卡号04264；资产号032500231</t>
  </si>
  <si>
    <t>031900078</t>
  </si>
  <si>
    <t>01042601230000063944</t>
  </si>
  <si>
    <t>草甘膦颗粒剂成套装置--袋成投料箱</t>
  </si>
  <si>
    <t>25kg</t>
  </si>
  <si>
    <t>U8大类03；卡号02509；资产号031900078</t>
  </si>
  <si>
    <t>030800250</t>
  </si>
  <si>
    <t>01042601230000063946</t>
  </si>
  <si>
    <t>U8大类03；卡号03684；资产号030800250</t>
  </si>
  <si>
    <t>032900066</t>
  </si>
  <si>
    <t>01042601230000063947</t>
  </si>
  <si>
    <t>甲苯中间罐</t>
  </si>
  <si>
    <t>V=10m3，碳钢</t>
  </si>
  <si>
    <t>U8大类03；卡号05411；资产号032900066</t>
  </si>
  <si>
    <t>肥东合成五车间（技改车间），V-0301</t>
  </si>
  <si>
    <t>031900079</t>
  </si>
  <si>
    <t>01042601230000063949</t>
  </si>
  <si>
    <t>U8大类03；卡号02510；资产号031900079</t>
  </si>
  <si>
    <t>032500232</t>
  </si>
  <si>
    <t>01042601230000063950</t>
  </si>
  <si>
    <t>U8大类03；卡号04265；资产号032500232</t>
  </si>
  <si>
    <t>030800251</t>
  </si>
  <si>
    <t>01042601230000063954</t>
  </si>
  <si>
    <t>3000L二层浆</t>
  </si>
  <si>
    <t>U8大类03；卡号03685；资产号030800251</t>
  </si>
  <si>
    <t>032900067</t>
  </si>
  <si>
    <t>01042601230000063955</t>
  </si>
  <si>
    <t>液碱中间罐</t>
  </si>
  <si>
    <t>V=20m3，碳钢</t>
  </si>
  <si>
    <t>U8大类03；卡号05412；资产号032900067</t>
  </si>
  <si>
    <t>肥东合成五车间（技改车间），V-0303</t>
  </si>
  <si>
    <t>032500233</t>
  </si>
  <si>
    <t>01042601230000063956</t>
  </si>
  <si>
    <t>U8大类03；卡号04266；资产号032500233</t>
  </si>
  <si>
    <t>031900080</t>
  </si>
  <si>
    <t>01042601230000063957</t>
  </si>
  <si>
    <t>U8大类03；卡号02511；资产号031900080</t>
  </si>
  <si>
    <t>030800252</t>
  </si>
  <si>
    <t>01042601230000063961</t>
  </si>
  <si>
    <t>U8大类03；卡号03686；资产号030800252</t>
  </si>
  <si>
    <t>032600131</t>
  </si>
  <si>
    <t>01042601230000063966</t>
  </si>
  <si>
    <t>DCGGD-A02</t>
  </si>
  <si>
    <t>U8大类03；卡号04268；资产号032600131</t>
  </si>
  <si>
    <t>肥东合成三、四车间</t>
  </si>
  <si>
    <t>032600130</t>
  </si>
  <si>
    <t>01042601230000063967</t>
  </si>
  <si>
    <t>DCGGD-A01</t>
  </si>
  <si>
    <t>U8大类03；卡号04267；资产号032600130</t>
  </si>
  <si>
    <t>032900069</t>
  </si>
  <si>
    <t>01042601230000063968</t>
  </si>
  <si>
    <t>冰水槽</t>
  </si>
  <si>
    <t>V=5000L，碳钢</t>
  </si>
  <si>
    <t>U8大类03；卡号05414；资产号032900069</t>
  </si>
  <si>
    <t>肥东合成五车间（技改车间），V-0305</t>
  </si>
  <si>
    <t>031022812</t>
  </si>
  <si>
    <t>01042601230000063969</t>
  </si>
  <si>
    <t>四轴码垛机器人-自动化机器人成套设备（第七期）</t>
  </si>
  <si>
    <t>U8大类03；卡号03687；资产号031022812</t>
  </si>
  <si>
    <t>肥东制剂11#车间B1、B2</t>
  </si>
  <si>
    <t>2019-12-31</t>
  </si>
  <si>
    <t>031900081</t>
  </si>
  <si>
    <t>01042601230000063970</t>
  </si>
  <si>
    <t>草甘膦颗粒剂成套装置--除尘器</t>
  </si>
  <si>
    <t>U8大类03；卡号02512；资产号031900081</t>
  </si>
  <si>
    <t>031900082</t>
  </si>
  <si>
    <t>01042601230000063971</t>
  </si>
  <si>
    <t>U8大类03；卡号02513；资产号031900082</t>
  </si>
  <si>
    <t>032900068</t>
  </si>
  <si>
    <t>01042601230000063973</t>
  </si>
  <si>
    <t>甲苯接收罐</t>
  </si>
  <si>
    <t>U8大类03；卡号05413；资产号032900068</t>
  </si>
  <si>
    <t>肥东合成五车间（技改车间），V-0307</t>
  </si>
  <si>
    <t>031022813</t>
  </si>
  <si>
    <t>01042601230000063974</t>
  </si>
  <si>
    <t>纸箱海绵吸盘-自动化机器人成套设备（第七期）</t>
  </si>
  <si>
    <t>U8大类03；卡号03688；资产号031022813</t>
  </si>
  <si>
    <t>033000043</t>
  </si>
  <si>
    <t>01042601230000063975</t>
  </si>
  <si>
    <t>温水槽</t>
  </si>
  <si>
    <t>U8大类03；卡号05415；资产号033000043</t>
  </si>
  <si>
    <t>032600132</t>
  </si>
  <si>
    <t>01042601230000063976</t>
  </si>
  <si>
    <t>DCGGD-A03</t>
  </si>
  <si>
    <t>U8大类03；卡号04269；资产号032600132</t>
  </si>
  <si>
    <t>031022814</t>
  </si>
  <si>
    <t>01042601230000063977</t>
  </si>
  <si>
    <t>码垛输送皮带缓存输送机-自动化机器人成套设备（第七期）</t>
  </si>
  <si>
    <t>TR-HC01</t>
  </si>
  <si>
    <t>U8大类03；卡号03689；资产号031022814</t>
  </si>
  <si>
    <t>031022815</t>
  </si>
  <si>
    <t>01042601230000063978</t>
  </si>
  <si>
    <t>顶升移栽机构-自动化机器人成套设备（第七期）</t>
  </si>
  <si>
    <t>U8大类03；卡号03690；资产号031022815</t>
  </si>
  <si>
    <t>032900070</t>
  </si>
  <si>
    <t>01042601230000063979</t>
  </si>
  <si>
    <t>液碱计量罐</t>
  </si>
  <si>
    <t>V=1000L，碳钢</t>
  </si>
  <si>
    <t>U8大类03；卡号05416；资产号032900070</t>
  </si>
  <si>
    <t>肥东合成五车间（技改车间），V-0304</t>
  </si>
  <si>
    <t>032900071</t>
  </si>
  <si>
    <t>01042601230000063980</t>
  </si>
  <si>
    <t>污水槽</t>
  </si>
  <si>
    <t>V=8m3，碳钢</t>
  </si>
  <si>
    <t>U8大类03；卡号05417；资产号032900071</t>
  </si>
  <si>
    <t>肥东合成五车间（技改车间），V-0339</t>
  </si>
  <si>
    <t>031900084</t>
  </si>
  <si>
    <t>01042601230000063981</t>
  </si>
  <si>
    <t>U8大类03；卡号02515；资产号031900084</t>
  </si>
  <si>
    <t>032500235</t>
  </si>
  <si>
    <t>01042601230000063982</t>
  </si>
  <si>
    <t>DCGGD-A05</t>
  </si>
  <si>
    <t>U8大类03；卡号04271；资产号032500235</t>
  </si>
  <si>
    <t>032500234</t>
  </si>
  <si>
    <t>01042601230000063983</t>
  </si>
  <si>
    <t>DCGGD-A04</t>
  </si>
  <si>
    <t>U8大类03；卡号04270；资产号032500234</t>
  </si>
  <si>
    <t>031900083</t>
  </si>
  <si>
    <t>01042601230000063984</t>
  </si>
  <si>
    <t>草甘膦颗粒剂成套装置--电气控制系统及材料</t>
  </si>
  <si>
    <t>U8大类03；卡号02514；资产号031900083</t>
  </si>
  <si>
    <t>030500041</t>
  </si>
  <si>
    <t>01042601230000063985</t>
  </si>
  <si>
    <t>低压柜</t>
  </si>
  <si>
    <t>GCK-出线柜</t>
  </si>
  <si>
    <t>U8大类03；卡号02536；资产号030500041</t>
  </si>
  <si>
    <t>肥东分厂MVR冷源装置配套电器柜</t>
  </si>
  <si>
    <t>2018-02-22</t>
  </si>
  <si>
    <t>031022816</t>
  </si>
  <si>
    <t>01042601230000063986</t>
  </si>
  <si>
    <t>U8大类03；卡号03691；资产号031022816</t>
  </si>
  <si>
    <t>033000044</t>
  </si>
  <si>
    <t>01042601230000063987</t>
  </si>
  <si>
    <t>U8大类03；卡号05418；资产号033000044</t>
  </si>
  <si>
    <t>肥东合成六车间（使它隆），V-4622</t>
  </si>
  <si>
    <t>031022817</t>
  </si>
  <si>
    <t>01042601230000063988</t>
  </si>
  <si>
    <t>过渡滚筒输送机1-自动化机器人成套设备（第七期）</t>
  </si>
  <si>
    <t>U8大类03；卡号03692；资产号031022817</t>
  </si>
  <si>
    <t>032600133</t>
  </si>
  <si>
    <t>01042601230000063989</t>
  </si>
  <si>
    <t>DCGGD-G00</t>
  </si>
  <si>
    <t>U8大类03；卡号04272；资产号032600133</t>
  </si>
  <si>
    <t>030500042</t>
  </si>
  <si>
    <t>01042601230000063990</t>
  </si>
  <si>
    <t>U8大类03；卡号02537；资产号030500042</t>
  </si>
  <si>
    <t>030500043</t>
  </si>
  <si>
    <t>01042601230000063991</t>
  </si>
  <si>
    <t>GCK-进线柜</t>
  </si>
  <si>
    <t>U8大类03；卡号02538；资产号030500043</t>
  </si>
  <si>
    <t>033000045</t>
  </si>
  <si>
    <t>01042601230000063992</t>
  </si>
  <si>
    <t>冷凝水槽</t>
  </si>
  <si>
    <t>U8大类03；卡号05419；资产号033000045</t>
  </si>
  <si>
    <t>肥东合成六车间（使它隆），V-4623</t>
  </si>
  <si>
    <t>032600134</t>
  </si>
  <si>
    <t>01042601230000063993</t>
  </si>
  <si>
    <t>DCGCK-G01</t>
  </si>
  <si>
    <t>U8大类03；卡号04273；资产号032600134</t>
  </si>
  <si>
    <t>031022818</t>
  </si>
  <si>
    <t>01042601230000063994</t>
  </si>
  <si>
    <t>U8大类03；卡号03693；资产号031022818</t>
  </si>
  <si>
    <t>032900072</t>
  </si>
  <si>
    <t>01042601230000063995</t>
  </si>
  <si>
    <t>碱洗吸收罐</t>
  </si>
  <si>
    <t>U8大类03；卡号05420；资产号032900072</t>
  </si>
  <si>
    <t>肥东合成五车间（技改车间），V-0311</t>
  </si>
  <si>
    <t>032600135</t>
  </si>
  <si>
    <t>01042601230000063996</t>
  </si>
  <si>
    <t>DCGCK-G02</t>
  </si>
  <si>
    <t>U8大类03；卡号04274；资产号032600135</t>
  </si>
  <si>
    <t>031022819</t>
  </si>
  <si>
    <t>01042601230000063997</t>
  </si>
  <si>
    <t>过渡滚筒输送机2-自动化机器人成套设备（第七期）</t>
  </si>
  <si>
    <t>U8大类03；卡号03694；资产号031022819</t>
  </si>
  <si>
    <t>030500044</t>
  </si>
  <si>
    <t>01042601230000063998</t>
  </si>
  <si>
    <t>GCK-电容柜</t>
  </si>
  <si>
    <t>U8大类03；卡号02539；资产号030500044</t>
  </si>
  <si>
    <t>032600136</t>
  </si>
  <si>
    <t>01042601230000063999</t>
  </si>
  <si>
    <t>DCGCK-G03</t>
  </si>
  <si>
    <t>U8大类03；卡号04275；资产号032600136</t>
  </si>
  <si>
    <t>032900073</t>
  </si>
  <si>
    <t>01042601230000064000</t>
  </si>
  <si>
    <t>U8大类03；卡号05421；资产号032900073</t>
  </si>
  <si>
    <t>肥东合成五车间（技改车间），V-0312</t>
  </si>
  <si>
    <t>031022820</t>
  </si>
  <si>
    <t>01042601230000064001</t>
  </si>
  <si>
    <t>U8大类03；卡号03695；资产号031022820</t>
  </si>
  <si>
    <t>030500045</t>
  </si>
  <si>
    <t>01042601230000064002</t>
  </si>
  <si>
    <t>高压环网柜</t>
  </si>
  <si>
    <t>HXGN15-12</t>
  </si>
  <si>
    <t>U8大类03；卡号02540；资产号030500045</t>
  </si>
  <si>
    <t>032900074</t>
  </si>
  <si>
    <t>01042601230000064003</t>
  </si>
  <si>
    <t>U8大类03；卡号05422；资产号032900074</t>
  </si>
  <si>
    <t>肥东合成五车间（技改车间），V-0313</t>
  </si>
  <si>
    <t>032600137</t>
  </si>
  <si>
    <t>01042601230000064004</t>
  </si>
  <si>
    <t>DCGCK-G04</t>
  </si>
  <si>
    <t>U8大类03；卡号04276；资产号032600137</t>
  </si>
  <si>
    <t>032500236</t>
  </si>
  <si>
    <t>01042601230000064006</t>
  </si>
  <si>
    <t>DCGCK-A06</t>
  </si>
  <si>
    <t>U8大类03；卡号04278；资产号032500236</t>
  </si>
  <si>
    <t>032900075</t>
  </si>
  <si>
    <t>01042601230000064007</t>
  </si>
  <si>
    <t>U8大类03；卡号05423；资产号032900075</t>
  </si>
  <si>
    <t>肥东合成五车间（技改车间），V-0314</t>
  </si>
  <si>
    <t>031022821</t>
  </si>
  <si>
    <t>01042601230000064008</t>
  </si>
  <si>
    <t>电气部份-自动化机器人成套设备（第七期）</t>
  </si>
  <si>
    <t>U8大类03；卡号03696；资产号031022821</t>
  </si>
  <si>
    <t>032900077</t>
  </si>
  <si>
    <t>01042601230000064009</t>
  </si>
  <si>
    <t>U8大类03；卡号05425；资产号032900077</t>
  </si>
  <si>
    <t>肥东合成五车间（技改车间），V-0336B</t>
  </si>
  <si>
    <t>031022546</t>
  </si>
  <si>
    <t>01042601230000064011</t>
  </si>
  <si>
    <t>U8大类03；卡号02543；资产号031022546</t>
  </si>
  <si>
    <t>肥东制剂13号车间</t>
  </si>
  <si>
    <t>2018-03-09</t>
  </si>
  <si>
    <t>032600138</t>
  </si>
  <si>
    <t>01042601230000064012</t>
  </si>
  <si>
    <t>DCGCK-G05</t>
  </si>
  <si>
    <t>U8大类03；卡号04277；资产号032600138</t>
  </si>
  <si>
    <t>032900076</t>
  </si>
  <si>
    <t>01042601230000064013</t>
  </si>
  <si>
    <t>U8大类03；卡号05424；资产号032900076</t>
  </si>
  <si>
    <t>肥东合成五车间（技改车间），V-0336A</t>
  </si>
  <si>
    <t>032500237</t>
  </si>
  <si>
    <t>01042601230000064014</t>
  </si>
  <si>
    <t>DCGCK-A07</t>
  </si>
  <si>
    <t>U8大类03；卡号04279；资产号032500237</t>
  </si>
  <si>
    <t>032500238</t>
  </si>
  <si>
    <t>01042601230000064016</t>
  </si>
  <si>
    <t>DCGCK-A08</t>
  </si>
  <si>
    <t>U8大类03；卡号04280；资产号032500238</t>
  </si>
  <si>
    <t>031022547</t>
  </si>
  <si>
    <t>01042601230000064017</t>
  </si>
  <si>
    <t>MH-101A</t>
  </si>
  <si>
    <t>U8大类03；卡号02544；资产号031022547</t>
  </si>
  <si>
    <t>肥东制剂袋装12#车间</t>
  </si>
  <si>
    <t>030500054</t>
  </si>
  <si>
    <t>01042601230000064018</t>
  </si>
  <si>
    <t>绝缘安全工具柜</t>
  </si>
  <si>
    <t>2000*1100*600</t>
  </si>
  <si>
    <t>U8大类03；卡号03699；资产号030500054</t>
  </si>
  <si>
    <t>肥东分厂电仪组</t>
  </si>
  <si>
    <t>032900078</t>
  </si>
  <si>
    <t>01042601230000064019</t>
  </si>
  <si>
    <t>U8大类03；卡号05426；资产号032900078</t>
  </si>
  <si>
    <t>肥东合成五车间（技改车间），V-0336C</t>
  </si>
  <si>
    <t>030500055</t>
  </si>
  <si>
    <t>01042601230000064020</t>
  </si>
  <si>
    <t>U8大类03；卡号03700；资产号030500055</t>
  </si>
  <si>
    <t>031022548</t>
  </si>
  <si>
    <t>01042601230000064021</t>
  </si>
  <si>
    <t>U8大类03；卡号02545；资产号031022548</t>
  </si>
  <si>
    <t>030200212</t>
  </si>
  <si>
    <t>01042601230000064022</t>
  </si>
  <si>
    <t>U8大类03；卡号03701；资产号030200212</t>
  </si>
  <si>
    <t>033000046</t>
  </si>
  <si>
    <t>01042601230000064023</t>
  </si>
  <si>
    <t>U8大类03；卡号05427；资产号033000046</t>
  </si>
  <si>
    <t>肥东合成六车间（使它隆），V-4621</t>
  </si>
  <si>
    <t>031022549</t>
  </si>
  <si>
    <t>01042601230000064024</t>
  </si>
  <si>
    <t>U8大类03；卡号02546；资产号031022549</t>
  </si>
  <si>
    <t>032500239</t>
  </si>
  <si>
    <t>01042601230000064025</t>
  </si>
  <si>
    <t>DCGCK-A09</t>
  </si>
  <si>
    <t>U8大类03；卡号04281；资产号032500239</t>
  </si>
  <si>
    <t>030200213</t>
  </si>
  <si>
    <t>01042601230000064026</t>
  </si>
  <si>
    <t>U8大类03；卡号03702；资产号030200213</t>
  </si>
  <si>
    <t>032900079</t>
  </si>
  <si>
    <t>01042601230000064027</t>
  </si>
  <si>
    <t>氢氧化钠计量罐</t>
  </si>
  <si>
    <t>V=1500L，碳钢</t>
  </si>
  <si>
    <t>U8大类03；卡号05428；资产号032900079</t>
  </si>
  <si>
    <t>肥东合成五车间（技改车间），V-0330A</t>
  </si>
  <si>
    <t>032500240</t>
  </si>
  <si>
    <t>01042601230000064028</t>
  </si>
  <si>
    <t>DCGCK-A10</t>
  </si>
  <si>
    <t>U8大类03；卡号04282；资产号032500240</t>
  </si>
  <si>
    <t>031022550</t>
  </si>
  <si>
    <t>01042601230000064029</t>
  </si>
  <si>
    <t>U8大类03；卡号02547；资产号031022550</t>
  </si>
  <si>
    <t>032900080</t>
  </si>
  <si>
    <t>01042601230000064031</t>
  </si>
  <si>
    <t>U8大类03；卡号05429；资产号032900080</t>
  </si>
  <si>
    <t>肥东合成五车间（技改车间），V-0330B</t>
  </si>
  <si>
    <t>030800152</t>
  </si>
  <si>
    <t>01042601230000064032</t>
  </si>
  <si>
    <t>超声波流量计</t>
  </si>
  <si>
    <t>DN80</t>
  </si>
  <si>
    <t>U8大类03；卡号02548；资产号030800152</t>
  </si>
  <si>
    <t>2018-03-12</t>
  </si>
  <si>
    <t>032500241</t>
  </si>
  <si>
    <t>01042601230000064033</t>
  </si>
  <si>
    <t>DCGCK-A11</t>
  </si>
  <si>
    <t>U8大类03；卡号04283；资产号032500241</t>
  </si>
  <si>
    <t>030800253</t>
  </si>
  <si>
    <t>01042601230000064034</t>
  </si>
  <si>
    <t>自动下料离心机</t>
  </si>
  <si>
    <t>PLD1600NF（22050</t>
  </si>
  <si>
    <t>U8大类03；卡号03704；资产号030800253</t>
  </si>
  <si>
    <t>032900081</t>
  </si>
  <si>
    <t>01042601230000064035</t>
  </si>
  <si>
    <t>丙酮接收罐</t>
  </si>
  <si>
    <t>V=5m3，材质304</t>
  </si>
  <si>
    <t>U8大类03；卡号05430；资产号032900081</t>
  </si>
  <si>
    <t>肥东合成五车间（技改车间），V-0332A</t>
  </si>
  <si>
    <t>032500242</t>
  </si>
  <si>
    <t>01042601230000064036</t>
  </si>
  <si>
    <t>DCGCK-A12</t>
  </si>
  <si>
    <t>U8大类03；卡号04284；资产号032500242</t>
  </si>
  <si>
    <t>030700312</t>
  </si>
  <si>
    <t>01042601230000064037</t>
  </si>
  <si>
    <t>计量罐500L</t>
  </si>
  <si>
    <t>800*1000*%mm</t>
  </si>
  <si>
    <t>U8大类03；卡号03705；资产号030700312</t>
  </si>
  <si>
    <t>031900085</t>
  </si>
  <si>
    <t>01042601230000064038</t>
  </si>
  <si>
    <t>螺旋提升机（不锈钢绞笼）</t>
  </si>
  <si>
    <t>3000*114</t>
  </si>
  <si>
    <t>U8大类03；卡号02549；资产号031900085</t>
  </si>
  <si>
    <t>肥江制剂粉剂车间</t>
  </si>
  <si>
    <t>032900082</t>
  </si>
  <si>
    <t>01042601230000064039</t>
  </si>
  <si>
    <t>U8大类03；卡号05431；资产号032900082</t>
  </si>
  <si>
    <t>肥东合成五车间（技改车间），V-0332B</t>
  </si>
  <si>
    <t>032500243</t>
  </si>
  <si>
    <t>01042601230000064040</t>
  </si>
  <si>
    <t>DCGCK-A13</t>
  </si>
  <si>
    <t>U8大类03；卡号04285；资产号032500243</t>
  </si>
  <si>
    <t>032500244</t>
  </si>
  <si>
    <t>01042601230000064041</t>
  </si>
  <si>
    <t>DCGCK-A14</t>
  </si>
  <si>
    <t>U8大类03；卡号04286；资产号032500244</t>
  </si>
  <si>
    <t>030700313</t>
  </si>
  <si>
    <t>01042601230000064042</t>
  </si>
  <si>
    <t>800*1000*5mm</t>
  </si>
  <si>
    <t>U8大类03；卡号03706；资产号030700313</t>
  </si>
  <si>
    <t>032600139</t>
  </si>
  <si>
    <t>01042601230000064043</t>
  </si>
  <si>
    <t>DCGCK-A15</t>
  </si>
  <si>
    <t>U8大类03；卡号04287；资产号032600139</t>
  </si>
  <si>
    <t>031900086</t>
  </si>
  <si>
    <t>01042601230000064044</t>
  </si>
  <si>
    <t>不锈钢料桶</t>
  </si>
  <si>
    <t>圆锥形，SUS304</t>
  </si>
  <si>
    <t>U8大类03；卡号02550；资产号031900086</t>
  </si>
  <si>
    <t>033000047</t>
  </si>
  <si>
    <t>01042601230000064045</t>
  </si>
  <si>
    <t>乙醇接收槽</t>
  </si>
  <si>
    <t>U8大类03；卡号05432；资产号033000047</t>
  </si>
  <si>
    <t>肥东合成六车间（使它隆），V-4616</t>
  </si>
  <si>
    <t>033000048</t>
  </si>
  <si>
    <t>01042601230000064046</t>
  </si>
  <si>
    <t>氨水罐</t>
  </si>
  <si>
    <t>U8大类03；卡号05433；资产号033000048</t>
  </si>
  <si>
    <t>肥东合成六车间（使它隆），V-4608A</t>
  </si>
  <si>
    <t>032600140</t>
  </si>
  <si>
    <t>01042601230000064047</t>
  </si>
  <si>
    <t>DCGCK-A16</t>
  </si>
  <si>
    <t>U8大类03；卡号04288；资产号032600140</t>
  </si>
  <si>
    <t>031022822</t>
  </si>
  <si>
    <t>01042601230000064048</t>
  </si>
  <si>
    <t>全自动回转式旋盖机</t>
  </si>
  <si>
    <t>U8大类03；卡号03707；资产号031022822</t>
  </si>
  <si>
    <t>030800153</t>
  </si>
  <si>
    <t>01042601230000064049</t>
  </si>
  <si>
    <t>不锈钢料盒304</t>
  </si>
  <si>
    <t>上口2000*1500 下口1700-1200</t>
  </si>
  <si>
    <t>U8大类03；卡号02552；资产号030800153</t>
  </si>
  <si>
    <t>031700055</t>
  </si>
  <si>
    <t>01042601230000064050</t>
  </si>
  <si>
    <t>搅拌釜500L</t>
  </si>
  <si>
    <t>500L</t>
  </si>
  <si>
    <t>U8大类03；卡号03708；资产号031700055</t>
  </si>
  <si>
    <t>033000049</t>
  </si>
  <si>
    <t>01042601230000064051</t>
  </si>
  <si>
    <t>DMSO中间罐</t>
  </si>
  <si>
    <t>U8大类03；卡号05434；资产号033000049</t>
  </si>
  <si>
    <t>肥东合成六车间（使它隆），V-4613</t>
  </si>
  <si>
    <t>032600141</t>
  </si>
  <si>
    <t>01042601230000064052</t>
  </si>
  <si>
    <t>DCGCK-A17</t>
  </si>
  <si>
    <t>U8大类03；卡号04289；资产号032600141</t>
  </si>
  <si>
    <t>030800154</t>
  </si>
  <si>
    <t>01042601230000064053</t>
  </si>
  <si>
    <t>U8大类03；卡号02553；资产号030800154</t>
  </si>
  <si>
    <t>033000050</t>
  </si>
  <si>
    <t>01042601230000064054</t>
  </si>
  <si>
    <t>二甲亚砜接收罐</t>
  </si>
  <si>
    <t>U8大类03；卡号05435；资产号033000050</t>
  </si>
  <si>
    <t>肥东合成六车间（使它隆），V-4605</t>
  </si>
  <si>
    <t>032400015</t>
  </si>
  <si>
    <t>01042601230000064055</t>
  </si>
  <si>
    <t>铝合金隔断（11-12#车间）</t>
  </si>
  <si>
    <t>U8大类03；卡号03709；资产号032400015</t>
  </si>
  <si>
    <t>肥东制剂11-12#车间</t>
  </si>
  <si>
    <t>032600142</t>
  </si>
  <si>
    <t>01042601230000064056</t>
  </si>
  <si>
    <t>DCGCK-A18</t>
  </si>
  <si>
    <t>U8大类03；卡号04290；资产号032600142</t>
  </si>
  <si>
    <t>032500084</t>
  </si>
  <si>
    <t>01042601230000064057</t>
  </si>
  <si>
    <t>QBY-50FF</t>
  </si>
  <si>
    <t>U8大类03；卡号03710；资产号032500084</t>
  </si>
  <si>
    <t>033000051</t>
  </si>
  <si>
    <t>01042601230000064058</t>
  </si>
  <si>
    <t>DMSO接收罐</t>
  </si>
  <si>
    <t>3000L，材质304</t>
  </si>
  <si>
    <t>U8大类03；卡号05436；资产号033000051</t>
  </si>
  <si>
    <t>肥东合成六车间（使它隆），V-4611</t>
  </si>
  <si>
    <t>030800155</t>
  </si>
  <si>
    <t>01042601230000064059</t>
  </si>
  <si>
    <t>U8大类03；卡号02554；资产号030800155</t>
  </si>
  <si>
    <t>032600143</t>
  </si>
  <si>
    <t>01042601230000064060</t>
  </si>
  <si>
    <t>DCGCK-A19</t>
  </si>
  <si>
    <t>U8大类03；卡号04291；资产号032600143</t>
  </si>
  <si>
    <t>033000052</t>
  </si>
  <si>
    <t>01042601230000064061</t>
  </si>
  <si>
    <t>回收水接收罐</t>
  </si>
  <si>
    <t>U8大类03；卡号05437；资产号033000052</t>
  </si>
  <si>
    <t>肥东合成六车间（使它隆），V-4612</t>
  </si>
  <si>
    <t>032600015</t>
  </si>
  <si>
    <t>01042601230000064063</t>
  </si>
  <si>
    <t>V206 V0214 V0230 V0236 0.53碳钢</t>
  </si>
  <si>
    <t>U8大类03；卡号03720；资产号032600015</t>
  </si>
  <si>
    <t>肥东合成精噁唑车间</t>
  </si>
  <si>
    <t>031022551</t>
  </si>
  <si>
    <t>01042601230000064064</t>
  </si>
  <si>
    <t>不锈钢操作台</t>
  </si>
  <si>
    <t>900*600*500</t>
  </si>
  <si>
    <t>U8大类03；卡号02557；资产号031022551</t>
  </si>
  <si>
    <t>肥东分厂制剂车间11#13#14#</t>
  </si>
  <si>
    <t>2018-03-14</t>
  </si>
  <si>
    <t>032600144</t>
  </si>
  <si>
    <t>01042601230000064065</t>
  </si>
  <si>
    <t>DCGCK-A20</t>
  </si>
  <si>
    <t>U8大类03；卡号04292；资产号032600144</t>
  </si>
  <si>
    <t>032600016</t>
  </si>
  <si>
    <t>01042601230000064066</t>
  </si>
  <si>
    <t>U8大类03；卡号03721；资产号032600016</t>
  </si>
  <si>
    <t>033000053</t>
  </si>
  <si>
    <t>01042601230000064067</t>
  </si>
  <si>
    <t>脱水接收罐</t>
  </si>
  <si>
    <t>500L，材质304</t>
  </si>
  <si>
    <t>U8大类03；卡号05438；资产号033000053</t>
  </si>
  <si>
    <t>肥东合成六车间（使它隆），V-4601A</t>
  </si>
  <si>
    <t>032600145</t>
  </si>
  <si>
    <t>01042601230000064068</t>
  </si>
  <si>
    <t>DCGCK-A21</t>
  </si>
  <si>
    <t>U8大类03；卡号04293；资产号032600145</t>
  </si>
  <si>
    <t>030800156</t>
  </si>
  <si>
    <t>01042601230000064069</t>
  </si>
  <si>
    <t>600*9200（SS)</t>
  </si>
  <si>
    <t>U8大类03；卡号02558；资产号030800156</t>
  </si>
  <si>
    <t>2018-03-19</t>
  </si>
  <si>
    <t>032600017</t>
  </si>
  <si>
    <t>01042601230000064070</t>
  </si>
  <si>
    <t>接收槽</t>
  </si>
  <si>
    <t>V0231.3.26m碳钢</t>
  </si>
  <si>
    <t>U8大类03；卡号03722；资产号032600017</t>
  </si>
  <si>
    <t>033000054</t>
  </si>
  <si>
    <t>01042601230000064071</t>
  </si>
  <si>
    <t>U8大类03；卡号05439；资产号033000054</t>
  </si>
  <si>
    <t>肥东合成六车间（使它隆），V-4601B</t>
  </si>
  <si>
    <t>032600146</t>
  </si>
  <si>
    <t>01042601230000064072</t>
  </si>
  <si>
    <t>DCGCK-A22</t>
  </si>
  <si>
    <t>U8大类03；卡号04294；资产号032600146</t>
  </si>
  <si>
    <t>030800157</t>
  </si>
  <si>
    <t>01042601230000064073</t>
  </si>
  <si>
    <t>U8大类03；卡号02559；资产号030800157</t>
  </si>
  <si>
    <t>033000055</t>
  </si>
  <si>
    <t>01042601230000064074</t>
  </si>
  <si>
    <t>U8大类03；卡号05440；资产号033000055</t>
  </si>
  <si>
    <t>肥东合成六车间（使它隆），V-4601C</t>
  </si>
  <si>
    <t>032600018</t>
  </si>
  <si>
    <t>01042601230000064075</t>
  </si>
  <si>
    <t>V0201 V0207 V0208 V0216 V0223 2m3碳钢</t>
  </si>
  <si>
    <t>U8大类03；卡号03723；资产号032600018</t>
  </si>
  <si>
    <t>030800158</t>
  </si>
  <si>
    <t>01042601230000064076</t>
  </si>
  <si>
    <t>U8大类03；卡号02560；资产号030800158</t>
  </si>
  <si>
    <t>032600147</t>
  </si>
  <si>
    <t>01042601230000064077</t>
  </si>
  <si>
    <t>DCGCK-A23</t>
  </si>
  <si>
    <t>U8大类03；卡号04295；资产号032600147</t>
  </si>
  <si>
    <t>032600019</t>
  </si>
  <si>
    <t>01042601230000064078</t>
  </si>
  <si>
    <t>U8大类03；卡号03724；资产号032600019</t>
  </si>
  <si>
    <t>033000056</t>
  </si>
  <si>
    <t>01042601230000064079</t>
  </si>
  <si>
    <t>中间体计量罐</t>
  </si>
  <si>
    <t>10000L，材质304</t>
  </si>
  <si>
    <t>U8大类03；卡号05441；资产号033000056</t>
  </si>
  <si>
    <t>肥东合成六车间（使它隆），V-4602</t>
  </si>
  <si>
    <t>030800159</t>
  </si>
  <si>
    <t>01042601230000064080</t>
  </si>
  <si>
    <t>氯塑料离心泵</t>
  </si>
  <si>
    <t>50FSB-30YB2/4KW</t>
  </si>
  <si>
    <t>U8大类03；卡号02561；资产号030800159</t>
  </si>
  <si>
    <t>032600148</t>
  </si>
  <si>
    <t>01042601230000064081</t>
  </si>
  <si>
    <t>DCGCK-A24</t>
  </si>
  <si>
    <t>U8大类03；卡号04296；资产号032600148</t>
  </si>
  <si>
    <t>033000057</t>
  </si>
  <si>
    <t>01042601230000064082</t>
  </si>
  <si>
    <t>二次精馏接收罐</t>
  </si>
  <si>
    <t>V=1000L，材质304</t>
  </si>
  <si>
    <t>U8大类03；卡号05442；资产号033000057</t>
  </si>
  <si>
    <t>肥东合成六车间（使它隆），V-4603A</t>
  </si>
  <si>
    <t>032600149</t>
  </si>
  <si>
    <t>01042601230000064084</t>
  </si>
  <si>
    <t>DCGCK-A25</t>
  </si>
  <si>
    <t>U8大类03；卡号04297；资产号032600149</t>
  </si>
  <si>
    <t>030100133</t>
  </si>
  <si>
    <t>01042601230000064085</t>
  </si>
  <si>
    <t>安捷伦1200液相色谱仪（DAD)（以旧翻新2020.3）</t>
  </si>
  <si>
    <t>安捷伦1200液相</t>
  </si>
  <si>
    <t>U8大类03；卡号03728；资产号030100133</t>
  </si>
  <si>
    <t>2020-03-30</t>
  </si>
  <si>
    <t>031022552</t>
  </si>
  <si>
    <t>01042601230000064086</t>
  </si>
  <si>
    <t>小地磅</t>
  </si>
  <si>
    <t>SCS-10t/2米*2米</t>
  </si>
  <si>
    <t>U8大类03；卡号02562；资产号031022552</t>
  </si>
  <si>
    <t>肥东制剂分厂11号调制车间</t>
  </si>
  <si>
    <t>南京联衡电子有限公司</t>
  </si>
  <si>
    <t>033000058</t>
  </si>
  <si>
    <t>01042601230000064087</t>
  </si>
  <si>
    <t>U8大类03；卡号05443；资产号033000058</t>
  </si>
  <si>
    <t>肥东合成六车间（使它隆），V-4603B</t>
  </si>
  <si>
    <t>031022553</t>
  </si>
  <si>
    <t>01042601230000064088</t>
  </si>
  <si>
    <t>U8大类03；卡号02563；资产号031022553</t>
  </si>
  <si>
    <t>032600150</t>
  </si>
  <si>
    <t>01042601230000064089</t>
  </si>
  <si>
    <t>DCGCK-A26</t>
  </si>
  <si>
    <t>U8大类03；卡号04298；资产号032600150</t>
  </si>
  <si>
    <t>033000059</t>
  </si>
  <si>
    <t>01042601230000064090</t>
  </si>
  <si>
    <t>U8大类03；卡号05444；资产号033000059</t>
  </si>
  <si>
    <t>肥东合成六车间（使它隆），V-4603C</t>
  </si>
  <si>
    <t>032600151</t>
  </si>
  <si>
    <t>01042601230000064091</t>
  </si>
  <si>
    <t>DCGCK-A27</t>
  </si>
  <si>
    <t>U8大类03；卡号04299；资产号032600151</t>
  </si>
  <si>
    <t>031022554</t>
  </si>
  <si>
    <t>01042601230000064093</t>
  </si>
  <si>
    <t>U8大类03；卡号02564；资产号031022554</t>
  </si>
  <si>
    <t>肥东制剂12#包装车间</t>
  </si>
  <si>
    <t>031700056</t>
  </si>
  <si>
    <t>01042601230000064094</t>
  </si>
  <si>
    <t>摄像头安装改造（微胶囊车间）</t>
  </si>
  <si>
    <t>海康威视DS-2XE6222F-IS</t>
  </si>
  <si>
    <t>U8大类03；卡号03730；资产号031700056</t>
  </si>
  <si>
    <t>031022555</t>
  </si>
  <si>
    <t>01042601230000064095</t>
  </si>
  <si>
    <t>U8大类03；卡号02565；资产号031022555</t>
  </si>
  <si>
    <t>032900083</t>
  </si>
  <si>
    <t>01042601230000064096</t>
  </si>
  <si>
    <t>螺旋板冷凝器</t>
  </si>
  <si>
    <t>换热面积F=20m2，材质304</t>
  </si>
  <si>
    <t>U8大类03；卡号05445；资产号032900083</t>
  </si>
  <si>
    <t>肥东合成五车间（技改车间），E-0317A</t>
  </si>
  <si>
    <t>032600152</t>
  </si>
  <si>
    <t>01042601230000064097</t>
  </si>
  <si>
    <t>母线桥</t>
  </si>
  <si>
    <t>TMY（3150）A</t>
  </si>
  <si>
    <t>U8大类03；卡号04300；资产号032600152</t>
  </si>
  <si>
    <t>032900084</t>
  </si>
  <si>
    <t>01042601230000064098</t>
  </si>
  <si>
    <t>U8大类03；卡号05446；资产号032900084</t>
  </si>
  <si>
    <t>肥东合成五车间（技改车间），E-0317B</t>
  </si>
  <si>
    <t>031022823</t>
  </si>
  <si>
    <t>01042601230000064099</t>
  </si>
  <si>
    <t>半自动袋式包装机（套含上下料机及传送机）</t>
  </si>
  <si>
    <t>FJ-1DV</t>
  </si>
  <si>
    <t>U8大类03；卡号03731；资产号031022823</t>
  </si>
  <si>
    <t>肥东制剂12#车间（肥料车间）</t>
  </si>
  <si>
    <t>031022556</t>
  </si>
  <si>
    <t>01042601230000064100</t>
  </si>
  <si>
    <t>U8大类03；卡号02566；资产号031022556</t>
  </si>
  <si>
    <t>032600153</t>
  </si>
  <si>
    <t>01042601230000064101</t>
  </si>
  <si>
    <t>设备安装调试工程</t>
  </si>
  <si>
    <t>450吨原药项目（精噁唑）</t>
  </si>
  <si>
    <t>U8大类03；卡号04301；资产号032600153</t>
  </si>
  <si>
    <t>032600020</t>
  </si>
  <si>
    <t>01042601230000064102</t>
  </si>
  <si>
    <t>FRP472-5A-7.5KW防腐</t>
  </si>
  <si>
    <t>U8大类03；卡号03732；资产号032600020</t>
  </si>
  <si>
    <t>肥东合成分厂三车间</t>
  </si>
  <si>
    <t>032900085</t>
  </si>
  <si>
    <t>01042601230000064103</t>
  </si>
  <si>
    <t>换热面积F=10m2，材质304</t>
  </si>
  <si>
    <t>U8大类03；卡号05447；资产号032900085</t>
  </si>
  <si>
    <t>肥东合成五车间（技改车间），E-0318A</t>
  </si>
  <si>
    <t>032500245</t>
  </si>
  <si>
    <t>01042601230000064104</t>
  </si>
  <si>
    <t>450吨原药项目（苯磺隆）</t>
  </si>
  <si>
    <t>U8大类03；卡号04302；资产号032500245</t>
  </si>
  <si>
    <t>032900086</t>
  </si>
  <si>
    <t>01042601230000064105</t>
  </si>
  <si>
    <t>U8大类03；卡号05448；资产号032900086</t>
  </si>
  <si>
    <t>肥东合成五车间（技改车间），E-0318B</t>
  </si>
  <si>
    <t>031022824</t>
  </si>
  <si>
    <t>01042601230000064106</t>
  </si>
  <si>
    <t>二楼储瓶仓-制剂13#车间A3线改造</t>
  </si>
  <si>
    <t>SP-C</t>
  </si>
  <si>
    <t>U8大类03；卡号03733；资产号031022824</t>
  </si>
  <si>
    <t>031900088</t>
  </si>
  <si>
    <t>01042601230000064107</t>
  </si>
  <si>
    <t>C-3.0/8</t>
  </si>
  <si>
    <t>U8大类03；卡号02569；资产号031900088</t>
  </si>
  <si>
    <t>肥东制剂新建可湿粉生产线</t>
  </si>
  <si>
    <t>上海复方机电有限公司</t>
  </si>
  <si>
    <t>2018-03-31</t>
  </si>
  <si>
    <t>031900087</t>
  </si>
  <si>
    <t>01042601230000064108</t>
  </si>
  <si>
    <t>SF-22-8</t>
  </si>
  <si>
    <t>U8大类03；卡号02568；资产号031900087</t>
  </si>
  <si>
    <t>031022825</t>
  </si>
  <si>
    <t>01042601230000064110</t>
  </si>
  <si>
    <t>瓶仓分瓶器-制剂13#车间A3线改造</t>
  </si>
  <si>
    <t>U8大类03；卡号03734；资产号031022825</t>
  </si>
  <si>
    <t>031022860</t>
  </si>
  <si>
    <t>01042601230000064111</t>
  </si>
  <si>
    <t>JF-68NO4A，右旋90度， 配Y2-5.5KW电机</t>
  </si>
  <si>
    <t>U8大类03；卡号04305；资产号031022860</t>
  </si>
  <si>
    <t>肥东制剂84消毒液生产线</t>
  </si>
  <si>
    <t>033000061</t>
  </si>
  <si>
    <t>01042601230000064112</t>
  </si>
  <si>
    <t>U8大类03；卡号05450；资产号033000061</t>
  </si>
  <si>
    <t>肥东合成六车间（使它隆），E-4601B</t>
  </si>
  <si>
    <t>030800160</t>
  </si>
  <si>
    <t>01042601230000064113</t>
  </si>
  <si>
    <t>减速机支架</t>
  </si>
  <si>
    <t>DJ80下端连线TB6</t>
  </si>
  <si>
    <t>U8大类03；卡号02570；资产号030800160</t>
  </si>
  <si>
    <t>033000060</t>
  </si>
  <si>
    <t>01042601230000064114</t>
  </si>
  <si>
    <t>U8大类03；卡号05449；资产号033000060</t>
  </si>
  <si>
    <t>肥东合成六车间（使它隆），E-4601A</t>
  </si>
  <si>
    <t>030800161</t>
  </si>
  <si>
    <t>01042601230000064115</t>
  </si>
  <si>
    <t>U8大类03；卡号02571；资产号030800161</t>
  </si>
  <si>
    <t>031022826</t>
  </si>
  <si>
    <t>01042601230000064116</t>
  </si>
  <si>
    <t>落箱通道-制剂13#车间A3线改造</t>
  </si>
  <si>
    <t>U8大类03；卡号03735；资产号031022826</t>
  </si>
  <si>
    <t>031022861</t>
  </si>
  <si>
    <t>01042601230000064117</t>
  </si>
  <si>
    <t>聚丙烯立式搅拌罐（8M3）</t>
  </si>
  <si>
    <t>￠2000*2600</t>
  </si>
  <si>
    <t>U8大类03；卡号04306；资产号031022861</t>
  </si>
  <si>
    <t>太仓市环宇化工防腐设备有限公司</t>
  </si>
  <si>
    <t>031022827</t>
  </si>
  <si>
    <t>01042601230000064118</t>
  </si>
  <si>
    <t>储仓盖-制剂13#车间A3线改造</t>
  </si>
  <si>
    <t>SGJ-C</t>
  </si>
  <si>
    <t>U8大类03；卡号03736；资产号031022827</t>
  </si>
  <si>
    <t>033000062</t>
  </si>
  <si>
    <t>01042601230000064119</t>
  </si>
  <si>
    <t>U8大类03；卡号05451；资产号033000062</t>
  </si>
  <si>
    <t>肥东合成六车间（使它隆），E-4601C</t>
  </si>
  <si>
    <t>031022862</t>
  </si>
  <si>
    <t>01042601230000064120</t>
  </si>
  <si>
    <t>聚丙烯立式计量罐（5M3）</t>
  </si>
  <si>
    <t>￠1600*2200</t>
  </si>
  <si>
    <t>U8大类03；卡号04307；资产号031022862</t>
  </si>
  <si>
    <t>031022828</t>
  </si>
  <si>
    <t>01042601230000064121</t>
  </si>
  <si>
    <t>分盖器-制剂13#车间A3线改造</t>
  </si>
  <si>
    <t>U8大类03；卡号03737；资产号031022828</t>
  </si>
  <si>
    <t>033000063</t>
  </si>
  <si>
    <t>01042601230000064122</t>
  </si>
  <si>
    <t>U8大类03；卡号05452；资产号033000063</t>
  </si>
  <si>
    <t>肥东合成六车间（使它隆），E-4602</t>
  </si>
  <si>
    <t>030800162</t>
  </si>
  <si>
    <t>01042601230000064123</t>
  </si>
  <si>
    <t>U8大类03；卡号02572；资产号030800162</t>
  </si>
  <si>
    <t>033000064</t>
  </si>
  <si>
    <t>01042601230000064124</t>
  </si>
  <si>
    <t>U8大类03；卡号05453；资产号033000064</t>
  </si>
  <si>
    <t>肥东合成六车间（使它隆），E-4605</t>
  </si>
  <si>
    <t>030800163</t>
  </si>
  <si>
    <t>01042601230000064125</t>
  </si>
  <si>
    <t>防爆减速机</t>
  </si>
  <si>
    <t>BLB4-11-11不含支架</t>
  </si>
  <si>
    <t>U8大类03；卡号02573；资产号030800163</t>
  </si>
  <si>
    <t>031022829</t>
  </si>
  <si>
    <t>01042601230000064126</t>
  </si>
  <si>
    <t>在线检重（瓶）-制剂13#车间A3线改造</t>
  </si>
  <si>
    <t>U8大类03；卡号03738；资产号031022829</t>
  </si>
  <si>
    <t>033000065</t>
  </si>
  <si>
    <t>01042601230000064127</t>
  </si>
  <si>
    <t>U8大类03；卡号05454；资产号033000065</t>
  </si>
  <si>
    <t>肥东合成六车间（使它隆），E-4606</t>
  </si>
  <si>
    <t>031022863</t>
  </si>
  <si>
    <t>01042601230000064128</t>
  </si>
  <si>
    <t>聚丙烯立式计量罐（10M3）</t>
  </si>
  <si>
    <t>￠2300*2600</t>
  </si>
  <si>
    <t>U8大类03；卡号04308；资产号031022863</t>
  </si>
  <si>
    <t>030800165</t>
  </si>
  <si>
    <t>01042601230000064129</t>
  </si>
  <si>
    <t>双层推进式搅拌桨</t>
  </si>
  <si>
    <t>U8大类03；卡号02575；资产号030800165</t>
  </si>
  <si>
    <t>031022830</t>
  </si>
  <si>
    <t>01042601230000064130</t>
  </si>
  <si>
    <t>在线检重（箱）-制剂13#车间A3线改造</t>
  </si>
  <si>
    <t>SJ-30</t>
  </si>
  <si>
    <t>U8大类03；卡号03739；资产号031022830</t>
  </si>
  <si>
    <t>033000066</t>
  </si>
  <si>
    <t>01042601230000064131</t>
  </si>
  <si>
    <t>U8大类03；卡号05455；资产号033000066</t>
  </si>
  <si>
    <t>肥东合成六车间（使它隆），E-4604</t>
  </si>
  <si>
    <t>031022864</t>
  </si>
  <si>
    <t>01042601230000064132</t>
  </si>
  <si>
    <t>聚丙烯卧式高位槽（10M3）</t>
  </si>
  <si>
    <t>U8大类03；卡号04309；资产号031022864</t>
  </si>
  <si>
    <t>031022831</t>
  </si>
  <si>
    <t>01042601230000064133</t>
  </si>
  <si>
    <t>夹持装置-制剂13#车间A3线改造</t>
  </si>
  <si>
    <t>U8大类03；卡号03740；资产号031022831</t>
  </si>
  <si>
    <t>033000067</t>
  </si>
  <si>
    <t>01042601230000064134</t>
  </si>
  <si>
    <t>U8大类03；卡号05456；资产号033000067</t>
  </si>
  <si>
    <t>肥东合成六车间（使它隆），E-4611</t>
  </si>
  <si>
    <t>030800166</t>
  </si>
  <si>
    <t>01042601230000064135</t>
  </si>
  <si>
    <t>U8大类03；卡号02576；资产号030800166</t>
  </si>
  <si>
    <t>031022865</t>
  </si>
  <si>
    <t>01042601230000064136</t>
  </si>
  <si>
    <t>U8大类03；卡号04310；资产号031022865</t>
  </si>
  <si>
    <t>031022832</t>
  </si>
  <si>
    <t>01042601230000064137</t>
  </si>
  <si>
    <t>U8大类03；卡号03741；资产号031022832</t>
  </si>
  <si>
    <t>033000068</t>
  </si>
  <si>
    <t>01042601230000064138</t>
  </si>
  <si>
    <t>U8大类03；卡号05457；资产号033000068</t>
  </si>
  <si>
    <t>肥东合成六车间（使它隆），E-4609A</t>
  </si>
  <si>
    <t>031022557</t>
  </si>
  <si>
    <t>01042601230000064139</t>
  </si>
  <si>
    <t>广州广益，3kw</t>
  </si>
  <si>
    <t>U8大类03；卡号02577；资产号031022557</t>
  </si>
  <si>
    <t>肥东制剂 14#车间</t>
  </si>
  <si>
    <t>2018-04-11</t>
  </si>
  <si>
    <t>031022866</t>
  </si>
  <si>
    <t>01042601230000064140</t>
  </si>
  <si>
    <t>QBY-65FF</t>
  </si>
  <si>
    <t>U8大类03；卡号04311；资产号031022866</t>
  </si>
  <si>
    <t>030800167</t>
  </si>
  <si>
    <t>01042601230000064141</t>
  </si>
  <si>
    <t>PLD1250NF</t>
  </si>
  <si>
    <t>U8大类03；卡号02578；资产号030800167</t>
  </si>
  <si>
    <t>031022833</t>
  </si>
  <si>
    <t>01042601230000064142</t>
  </si>
  <si>
    <t>输送滚筒-制剂13#车间A3线改造</t>
  </si>
  <si>
    <t>U8大类03；卡号03742；资产号031022833</t>
  </si>
  <si>
    <t>031022867</t>
  </si>
  <si>
    <t>01042601230000064143</t>
  </si>
  <si>
    <t>65ZBF-32L</t>
  </si>
  <si>
    <t>U8大类03；卡号04312；资产号031022867</t>
  </si>
  <si>
    <t>033000069</t>
  </si>
  <si>
    <t>01042601230000064144</t>
  </si>
  <si>
    <t>U8大类03；卡号05458；资产号033000069</t>
  </si>
  <si>
    <t>肥东合成六车间（使它隆），E-4609B</t>
  </si>
  <si>
    <t>031022559</t>
  </si>
  <si>
    <t>01042601230000064145</t>
  </si>
  <si>
    <t>U8大类03；卡号02580；资产号031022559</t>
  </si>
  <si>
    <t>031022868</t>
  </si>
  <si>
    <t>01042601230000064146</t>
  </si>
  <si>
    <t>65FSB-32F</t>
  </si>
  <si>
    <t>U8大类03；卡号04313；资产号031022868</t>
  </si>
  <si>
    <t>033000070</t>
  </si>
  <si>
    <t>01042601230000064147</t>
  </si>
  <si>
    <t>U8大类03；卡号05459；资产号033000070</t>
  </si>
  <si>
    <t>肥东合成六车间（使它隆），E-4610</t>
  </si>
  <si>
    <t>031022834</t>
  </si>
  <si>
    <t>01042601230000064148</t>
  </si>
  <si>
    <t>S弯动力滚筒-制剂13#车间A3线改造</t>
  </si>
  <si>
    <t>U8大类03；卡号03743；资产号031022834</t>
  </si>
  <si>
    <t>031022558</t>
  </si>
  <si>
    <t>01042601230000064149</t>
  </si>
  <si>
    <t>全自动理瓶机（TM）</t>
  </si>
  <si>
    <t>LP-6B</t>
  </si>
  <si>
    <t>U8大类03；卡号02579；资产号031022558</t>
  </si>
  <si>
    <t>031022560</t>
  </si>
  <si>
    <t>01042601230000064150</t>
  </si>
  <si>
    <t>U8大类03；卡号02581；资产号031022560</t>
  </si>
  <si>
    <t>033000071</t>
  </si>
  <si>
    <t>01042601230000064151</t>
  </si>
  <si>
    <t>胺化冷凝器</t>
  </si>
  <si>
    <t>换热面积F=5m2，材质304</t>
  </si>
  <si>
    <t>U8大类03；卡号05460；资产号033000071</t>
  </si>
  <si>
    <t>肥东合成六车间（使它隆），E-4603</t>
  </si>
  <si>
    <t>031022869</t>
  </si>
  <si>
    <t>01042601230000064152</t>
  </si>
  <si>
    <t>金旺，LP-200B</t>
  </si>
  <si>
    <t>U8大类03；卡号04314；资产号031022869</t>
  </si>
  <si>
    <t>031022561</t>
  </si>
  <si>
    <t>01042601230000064153</t>
  </si>
  <si>
    <t>自动装盒机</t>
  </si>
  <si>
    <t>YCZ-125G</t>
  </si>
  <si>
    <t>U8大类03；卡号02582；资产号031022561</t>
  </si>
  <si>
    <t>031022835</t>
  </si>
  <si>
    <t>01042601230000064154</t>
  </si>
  <si>
    <t>输送机-制剂13#车间A3线改造</t>
  </si>
  <si>
    <t>R600直角弯道</t>
  </si>
  <si>
    <t>U8大类03；卡号03744；资产号031022835</t>
  </si>
  <si>
    <t>031022870</t>
  </si>
  <si>
    <t>01042601230000064155</t>
  </si>
  <si>
    <t>倒瓶剔除</t>
  </si>
  <si>
    <t>金旺，配套理瓶机</t>
  </si>
  <si>
    <t>U8大类03；卡号04315；资产号031022870</t>
  </si>
  <si>
    <t>033000072</t>
  </si>
  <si>
    <t>01042601230000064156</t>
  </si>
  <si>
    <t>氟化精馏塔</t>
  </si>
  <si>
    <t>φ500，H=6m，材质304</t>
  </si>
  <si>
    <t>U8大类03；卡号05461；资产号033000072</t>
  </si>
  <si>
    <t>肥东合成六车间（使它隆），T-4601A</t>
  </si>
  <si>
    <t>031022836</t>
  </si>
  <si>
    <t>01042601230000064157</t>
  </si>
  <si>
    <t>SLL-110</t>
  </si>
  <si>
    <t>U8大类03；卡号03745；资产号031022836</t>
  </si>
  <si>
    <t>031900089</t>
  </si>
  <si>
    <t>01042601230000064158</t>
  </si>
  <si>
    <t>升降作业平台（含油管、液压站）</t>
  </si>
  <si>
    <t>DS-SJD2.0-5.3</t>
  </si>
  <si>
    <t>U8大类03；卡号02583；资产号031900089</t>
  </si>
  <si>
    <t>肥东新建可湿粉车间生产线</t>
  </si>
  <si>
    <t>033000073</t>
  </si>
  <si>
    <t>01042601230000064159</t>
  </si>
  <si>
    <t>U8大类03；卡号05462；资产号033000073</t>
  </si>
  <si>
    <t>肥东合成六车间（使它隆），T-4601B</t>
  </si>
  <si>
    <t>031022871</t>
  </si>
  <si>
    <t>01042601230000064160</t>
  </si>
  <si>
    <t>微电脑直列式防腐灌装机</t>
  </si>
  <si>
    <t>金旺，CDP-20E</t>
  </si>
  <si>
    <t>U8大类03；卡号04316；资产号031022871</t>
  </si>
  <si>
    <t>031022562</t>
  </si>
  <si>
    <t>01042601230000064161</t>
  </si>
  <si>
    <t>全自动理瓶机（含倒瓶剔除装置）</t>
  </si>
  <si>
    <t>U8大类03；卡号02584；资产号031022562</t>
  </si>
  <si>
    <t>033000074</t>
  </si>
  <si>
    <t>01042601230000064162</t>
  </si>
  <si>
    <t>U8大类03；卡号05463；资产号033000074</t>
  </si>
  <si>
    <t>肥东合成六车间（使它隆），T-4601C</t>
  </si>
  <si>
    <t>031022837</t>
  </si>
  <si>
    <t>01042601230000064163</t>
  </si>
  <si>
    <t>变频动力头-制剂13#车间A3线改造</t>
  </si>
  <si>
    <t>U8大类03；卡号03746；资产号031022837</t>
  </si>
  <si>
    <t>031022872</t>
  </si>
  <si>
    <t>01042601230000064164</t>
  </si>
  <si>
    <t>称重反馈功能机</t>
  </si>
  <si>
    <t>金旺，配套灌装机</t>
  </si>
  <si>
    <t>U8大类03；卡号04317；资产号031022872</t>
  </si>
  <si>
    <t>031022873</t>
  </si>
  <si>
    <t>01042601230000064165</t>
  </si>
  <si>
    <t>全自动回旋式旋盖机</t>
  </si>
  <si>
    <t>金旺，FX-6AS</t>
  </si>
  <si>
    <t>U8大类03；卡号04318；资产号031022873</t>
  </si>
  <si>
    <t>031022838</t>
  </si>
  <si>
    <t>01042601230000064166</t>
  </si>
  <si>
    <t>U8大类03；卡号03747；资产号031022838</t>
  </si>
  <si>
    <t>033000075</t>
  </si>
  <si>
    <t>01042601230000064167</t>
  </si>
  <si>
    <t>脱水釜精馏塔</t>
  </si>
  <si>
    <t>U8大类03；卡号05464；资产号033000075</t>
  </si>
  <si>
    <t>肥东合成六车间（使它隆），T-4602</t>
  </si>
  <si>
    <t>031022874</t>
  </si>
  <si>
    <t>01042601230000064168</t>
  </si>
  <si>
    <t>金旺，SGJ-2B</t>
  </si>
  <si>
    <t>U8大类03；卡号04319；资产号031022874</t>
  </si>
  <si>
    <t>031022563</t>
  </si>
  <si>
    <t>01042601230000064169</t>
  </si>
  <si>
    <t>CCG1000-16TS含称重反馈</t>
  </si>
  <si>
    <t>U8大类03；卡号02585；资产号031022563</t>
  </si>
  <si>
    <t>031022839</t>
  </si>
  <si>
    <t>01042601230000064170</t>
  </si>
  <si>
    <t>U8大类03；卡号03748；资产号031022839</t>
  </si>
  <si>
    <t>033000076</t>
  </si>
  <si>
    <t>01042601230000064171</t>
  </si>
  <si>
    <t>立式无油真空泵</t>
  </si>
  <si>
    <t>WLW-100BC，11KW防爆电机，材质：铸铁不锈钢</t>
  </si>
  <si>
    <t>U8大类03；卡号05465；资产号033000076</t>
  </si>
  <si>
    <t>南通市天奕真空设备有限公司</t>
  </si>
  <si>
    <t>031022875</t>
  </si>
  <si>
    <t>01042601230000064172</t>
  </si>
  <si>
    <t>金旺，1510</t>
  </si>
  <si>
    <t>U8大类03；卡号04320；资产号031022875</t>
  </si>
  <si>
    <t>031022840</t>
  </si>
  <si>
    <t>01042601230000064174</t>
  </si>
  <si>
    <t>整线联动控制-制剂13#车间A3线改造</t>
  </si>
  <si>
    <t>U8大类03；卡号03749；资产号031022840</t>
  </si>
  <si>
    <t>033000077</t>
  </si>
  <si>
    <t>01042601230000064175</t>
  </si>
  <si>
    <t>U8大类03；卡号05466；资产号033000077</t>
  </si>
  <si>
    <t>031022876</t>
  </si>
  <si>
    <t>01042601230000064176</t>
  </si>
  <si>
    <t>热熔胶贴标机</t>
  </si>
  <si>
    <t>金旺，HLML4</t>
  </si>
  <si>
    <t>U8大类03；卡号04321；资产号031022876</t>
  </si>
  <si>
    <t>031022841</t>
  </si>
  <si>
    <t>01042601230000064178</t>
  </si>
  <si>
    <t>标签检测装置-制剂13#车间A3线改造</t>
  </si>
  <si>
    <t>U8大类03；卡号03750；资产号031022841</t>
  </si>
  <si>
    <t>033000078</t>
  </si>
  <si>
    <t>01042601230000064179</t>
  </si>
  <si>
    <t>U8大类03；卡号05467；资产号033000078</t>
  </si>
  <si>
    <t>031022877</t>
  </si>
  <si>
    <t>01042601230000064180</t>
  </si>
  <si>
    <t>全自动开箱机</t>
  </si>
  <si>
    <t>金旺，GPK-40</t>
  </si>
  <si>
    <t>U8大类03；卡号04322；资产号031022877</t>
  </si>
  <si>
    <t>030700245</t>
  </si>
  <si>
    <t>01042601230000064181</t>
  </si>
  <si>
    <t>精喹装置自动化改造系统与成套仪表自控阀门及安装材料</t>
  </si>
  <si>
    <t>JX-300XP</t>
  </si>
  <si>
    <t>U8大类03；卡号02588；资产号030700245</t>
  </si>
  <si>
    <t>033000079</t>
  </si>
  <si>
    <t>01042601230000064182</t>
  </si>
  <si>
    <t>U8大类03；卡号05468；资产号033000079</t>
  </si>
  <si>
    <t>030700314</t>
  </si>
  <si>
    <t>01042601230000064183</t>
  </si>
  <si>
    <t>防爆电子台秤</t>
  </si>
  <si>
    <t>1.3*1.3 2吨</t>
  </si>
  <si>
    <t>U8大类03；卡号03751；资产号030700314</t>
  </si>
  <si>
    <t>031022878</t>
  </si>
  <si>
    <t>01042601230000064184</t>
  </si>
  <si>
    <t>全自动装箱机</t>
  </si>
  <si>
    <t>金旺，KZ-1D</t>
  </si>
  <si>
    <t>U8大类03；卡号04323；资产号031022878</t>
  </si>
  <si>
    <t>031022564</t>
  </si>
  <si>
    <t>01042601230000064185</t>
  </si>
  <si>
    <t>全自动打包机（永创）</t>
  </si>
  <si>
    <t>U8大类03；卡号02589；资产号031022564</t>
  </si>
  <si>
    <t>2018-04-25</t>
  </si>
  <si>
    <t>030100134</t>
  </si>
  <si>
    <t>01042601230000064186</t>
  </si>
  <si>
    <t>安捷伦液相色谱仪1200（VWD)以旧翻新</t>
  </si>
  <si>
    <t>VWD</t>
  </si>
  <si>
    <t>U8大类03；卡号03759；资产号030100134</t>
  </si>
  <si>
    <t>肥东合成质检室（以旧翻新原卡片号00852#）</t>
  </si>
  <si>
    <t>033000080</t>
  </si>
  <si>
    <t>01042601230000064187</t>
  </si>
  <si>
    <t>U8大类03；卡号05469；资产号033000080</t>
  </si>
  <si>
    <t>031022879</t>
  </si>
  <si>
    <t>01042601230000064188</t>
  </si>
  <si>
    <t>金旺，ST-1</t>
  </si>
  <si>
    <t>U8大类03；卡号04324；资产号031022879</t>
  </si>
  <si>
    <t>031022565</t>
  </si>
  <si>
    <t>01042601230000064189</t>
  </si>
  <si>
    <t>U8大类03；卡号02590；资产号031022565</t>
  </si>
  <si>
    <t>033000081</t>
  </si>
  <si>
    <t>01042601230000064191</t>
  </si>
  <si>
    <t>WLW-200BC+ZJ-300，18.5KW防爆电机</t>
  </si>
  <si>
    <t>U8大类03；卡号05470；资产号033000081</t>
  </si>
  <si>
    <t>031022880</t>
  </si>
  <si>
    <t>01042601230000064192</t>
  </si>
  <si>
    <t>全自动封箱机</t>
  </si>
  <si>
    <t>永创，MH-FJ-3A</t>
  </si>
  <si>
    <t>U8大类03；卡号04325；资产号031022880</t>
  </si>
  <si>
    <t>031022566</t>
  </si>
  <si>
    <t>01042601230000064193</t>
  </si>
  <si>
    <t>U8大类03；卡号02591；资产号031022566</t>
  </si>
  <si>
    <t>032900087</t>
  </si>
  <si>
    <t>01042601230000064194</t>
  </si>
  <si>
    <t>冷却塔循环水管道泵</t>
  </si>
  <si>
    <t>ISG200-315，55KW防爆电机，泵过流材质为铸铁，流量400㎥/h</t>
  </si>
  <si>
    <t>U8大类03；卡号05471；资产号032900087</t>
  </si>
  <si>
    <t>032400018</t>
  </si>
  <si>
    <t>01042601230000064195</t>
  </si>
  <si>
    <t>空压机（含变频器 冷干机 三级过滤器等）</t>
  </si>
  <si>
    <t>SAV+200A-8T8BARG 380V 50HZ</t>
  </si>
  <si>
    <t>U8大类03；卡号03761；资产号032400018</t>
  </si>
  <si>
    <t>肥东合成公用工程</t>
  </si>
  <si>
    <t>合肥华大通用工业节能技术有限公司</t>
  </si>
  <si>
    <t>2020-04-28</t>
  </si>
  <si>
    <t>031022881</t>
  </si>
  <si>
    <t>01042601230000064196</t>
  </si>
  <si>
    <t>永创，MH-102B，采用光电控制</t>
  </si>
  <si>
    <t>U8大类03；卡号04326；资产号031022881</t>
  </si>
  <si>
    <t>031022842</t>
  </si>
  <si>
    <t>01042601230000064197</t>
  </si>
  <si>
    <t>3.0KW 广州广益</t>
  </si>
  <si>
    <t>U8大类03；卡号03762；资产号031022842</t>
  </si>
  <si>
    <t>031022567</t>
  </si>
  <si>
    <t>01042601230000064198</t>
  </si>
  <si>
    <t>CF-20TX</t>
  </si>
  <si>
    <t>U8大类03；卡号02592；资产号031022567</t>
  </si>
  <si>
    <t>031022882</t>
  </si>
  <si>
    <t>01042601230000064199</t>
  </si>
  <si>
    <t>输送带（1.3米）</t>
  </si>
  <si>
    <t>金旺，SP2-305，框架304不锈钢</t>
  </si>
  <si>
    <t>U8大类03；卡号04327；资产号031022882</t>
  </si>
  <si>
    <t>032900088</t>
  </si>
  <si>
    <t>01042601230000064200</t>
  </si>
  <si>
    <t>U8大类03；卡号05472；资产号032900088</t>
  </si>
  <si>
    <t>031022568</t>
  </si>
  <si>
    <t>01042601230000064201</t>
  </si>
  <si>
    <t>U8大类03；卡号02593；资产号031022568</t>
  </si>
  <si>
    <t>031022843</t>
  </si>
  <si>
    <t>01042601230000064202</t>
  </si>
  <si>
    <t>U8大类03；卡号03763；资产号031022843</t>
  </si>
  <si>
    <t>032900089</t>
  </si>
  <si>
    <t>01042601230000064203</t>
  </si>
  <si>
    <t>碱循环泵</t>
  </si>
  <si>
    <t>MJ100-80-160，18.5KW防爆电机，泵过流材质为SS321不锈钢，流量100㎥/h</t>
  </si>
  <si>
    <t>U8大类03；卡号05473；资产号032900089</t>
  </si>
  <si>
    <t>肥东合成五车间（技改车间），P-0312</t>
  </si>
  <si>
    <t>031022883</t>
  </si>
  <si>
    <t>01042601230000064204</t>
  </si>
  <si>
    <t>输箱输送带（1.5米）</t>
  </si>
  <si>
    <t>U8大类03；卡号04328；资产号031022883</t>
  </si>
  <si>
    <t>031022569</t>
  </si>
  <si>
    <t>01042601230000064205</t>
  </si>
  <si>
    <t>封箱机</t>
  </si>
  <si>
    <t>MH-FJ-3A</t>
  </si>
  <si>
    <t>U8大类03；卡号02594；资产号031022569</t>
  </si>
  <si>
    <t>030800254</t>
  </si>
  <si>
    <t>01042601230000064206</t>
  </si>
  <si>
    <t>篮式过滤器（304）</t>
  </si>
  <si>
    <t>#273 精度80目，进出口径DN80</t>
  </si>
  <si>
    <t>U8大类03；卡号03764；资产号030800254</t>
  </si>
  <si>
    <t>032900090</t>
  </si>
  <si>
    <t>01042601230000064207</t>
  </si>
  <si>
    <t>U8大类03；卡号05474；资产号032900090</t>
  </si>
  <si>
    <t>肥东合成五车间（技改车间），P-0313</t>
  </si>
  <si>
    <t>032900091</t>
  </si>
  <si>
    <t>01042601230000064208</t>
  </si>
  <si>
    <t>MJ80-65-160，11KW防爆电机，泵过流材质为SS321不锈钢，流量50㎥/h</t>
  </si>
  <si>
    <t>U8大类03；卡号05475；资产号032900091</t>
  </si>
  <si>
    <t>肥东合成五车间（技改车间），P-0314</t>
  </si>
  <si>
    <t>031022570</t>
  </si>
  <si>
    <t>01042601230000064209</t>
  </si>
  <si>
    <t>U8大类03；卡号02595；资产号031022570</t>
  </si>
  <si>
    <t>031022884</t>
  </si>
  <si>
    <t>01042601230000064210</t>
  </si>
  <si>
    <t>直道输送带</t>
  </si>
  <si>
    <t>金旺，R1000MM，框架304不锈钢</t>
  </si>
  <si>
    <t>U8大类03；卡号04329；资产号031022884</t>
  </si>
  <si>
    <t>030800255</t>
  </si>
  <si>
    <t>01042601230000064211</t>
  </si>
  <si>
    <t>U8大类03；卡号03765；资产号030800255</t>
  </si>
  <si>
    <t>030400029</t>
  </si>
  <si>
    <t>01042601230000064212</t>
  </si>
  <si>
    <t>电机</t>
  </si>
  <si>
    <t>YCCL-200-4P-30KW</t>
  </si>
  <si>
    <t>U8大类03；卡号02596；资产号030400029</t>
  </si>
  <si>
    <t>肥东冷却塔</t>
  </si>
  <si>
    <t>2018-04-26</t>
  </si>
  <si>
    <t>031022885</t>
  </si>
  <si>
    <t>01042601230000064213</t>
  </si>
  <si>
    <t>输送带（7米）</t>
  </si>
  <si>
    <t>金旺，SP2-83，框架304不锈钢</t>
  </si>
  <si>
    <t>U8大类03；卡号04330；资产号031022885</t>
  </si>
  <si>
    <t>032900092</t>
  </si>
  <si>
    <t>01042601230000064214</t>
  </si>
  <si>
    <t>U8大类03；卡号05476；资产号032900092</t>
  </si>
  <si>
    <t>肥东合成五车间（技改车间），P-0315</t>
  </si>
  <si>
    <t>030400030</t>
  </si>
  <si>
    <t>01042601230000064215</t>
  </si>
  <si>
    <t>减速箱</t>
  </si>
  <si>
    <t>NGW-L-F61</t>
  </si>
  <si>
    <t>U8大类03；卡号02597；资产号030400030</t>
  </si>
  <si>
    <t>肥东分厂冷却塔</t>
  </si>
  <si>
    <t>031022886</t>
  </si>
  <si>
    <t>01042601230000064216</t>
  </si>
  <si>
    <t>装箱机输送带（3米）</t>
  </si>
  <si>
    <t>U8大类03；卡号04331；资产号031022886</t>
  </si>
  <si>
    <t>032900093</t>
  </si>
  <si>
    <t>01042601230000064217</t>
  </si>
  <si>
    <t>U8大类03；卡号05477；资产号032900093</t>
  </si>
  <si>
    <t>肥东合成五车间（技改车间），P-0328A</t>
  </si>
  <si>
    <t>031022572</t>
  </si>
  <si>
    <t>01042601230000064218</t>
  </si>
  <si>
    <t>多米诺AX系列喷码机</t>
  </si>
  <si>
    <t>AX350i Stock</t>
  </si>
  <si>
    <t>U8大类03；卡号02599；资产号031022572</t>
  </si>
  <si>
    <t>2018-04-28</t>
  </si>
  <si>
    <t>031022573</t>
  </si>
  <si>
    <t>01042601230000064219</t>
  </si>
  <si>
    <t>U8大类03；卡号02600；资产号031022573</t>
  </si>
  <si>
    <t>031022844</t>
  </si>
  <si>
    <t>01042601230000064220</t>
  </si>
  <si>
    <t>全自动灌装机（含软件）</t>
  </si>
  <si>
    <t>GZH-16DAI</t>
  </si>
  <si>
    <t>U8大类03；卡号03766；资产号031022844</t>
  </si>
  <si>
    <t>032900094</t>
  </si>
  <si>
    <t>01042601230000064221</t>
  </si>
  <si>
    <t>U8大类03；卡号05478；资产号032900094</t>
  </si>
  <si>
    <t>肥东合成五车间（技改车间），P-0328B</t>
  </si>
  <si>
    <t>031022887</t>
  </si>
  <si>
    <t>01042601230000064222</t>
  </si>
  <si>
    <t>积液槽（10米）</t>
  </si>
  <si>
    <t>金旺，SP2-83，材质304不锈钢</t>
  </si>
  <si>
    <t>U8大类03；卡号04332；资产号031022887</t>
  </si>
  <si>
    <t>031022845</t>
  </si>
  <si>
    <t>01042601230000064223</t>
  </si>
  <si>
    <t>U8大类03；卡号03767；资产号031022845</t>
  </si>
  <si>
    <t>032900095</t>
  </si>
  <si>
    <t>01042601230000064224</t>
  </si>
  <si>
    <t>U8大类03；卡号05479；资产号032900095</t>
  </si>
  <si>
    <t>肥东合成五车间（技改车间），P-0328C</t>
  </si>
  <si>
    <t>033000082</t>
  </si>
  <si>
    <t>01042601230000064225</t>
  </si>
  <si>
    <t>U8大类03；卡号05480；资产号033000082</t>
  </si>
  <si>
    <t>肥东合成六车间（使它隆），P-4618A</t>
  </si>
  <si>
    <t>031022846</t>
  </si>
  <si>
    <t>01042601230000064226</t>
  </si>
  <si>
    <t>U8大类03；卡号03768；资产号031022846</t>
  </si>
  <si>
    <t>033000083</t>
  </si>
  <si>
    <t>01042601230000064227</t>
  </si>
  <si>
    <t>U8大类03；卡号05481；资产号033000083</t>
  </si>
  <si>
    <t>肥东合成六车间（使它隆），P-4618B</t>
  </si>
  <si>
    <t>032900096</t>
  </si>
  <si>
    <t>01042601230000064228</t>
  </si>
  <si>
    <t>₵1000*6000*15mm，材质PP聚丙烯</t>
  </si>
  <si>
    <t>U8大类03；卡号05482；资产号032900096</t>
  </si>
  <si>
    <t>033000084</t>
  </si>
  <si>
    <t>01042601230000064229</t>
  </si>
  <si>
    <t>U8大类03；卡号05483；资产号033000084</t>
  </si>
  <si>
    <t>031022847</t>
  </si>
  <si>
    <t>01042601230000064230</t>
  </si>
  <si>
    <t>U8大类03；卡号03769；资产号031022847</t>
  </si>
  <si>
    <t>031022574</t>
  </si>
  <si>
    <t>01042601230000064231</t>
  </si>
  <si>
    <t>65FSB-32L</t>
  </si>
  <si>
    <t>U8大类03；卡号02601；资产号031022574</t>
  </si>
  <si>
    <t>031022888</t>
  </si>
  <si>
    <t>01042601230000064232</t>
  </si>
  <si>
    <t>动力头</t>
  </si>
  <si>
    <t>金旺，0.55KW，变频器调速</t>
  </si>
  <si>
    <t>U8大类03；卡号04333；资产号031022888</t>
  </si>
  <si>
    <t>030800168</t>
  </si>
  <si>
    <t>01042601230000064233</t>
  </si>
  <si>
    <t>U8大类03；卡号02602；资产号030800168</t>
  </si>
  <si>
    <t>030800169</t>
  </si>
  <si>
    <t>01042601230000064234</t>
  </si>
  <si>
    <t>U8大类03；卡号02603；资产号030800169</t>
  </si>
  <si>
    <t>032900097</t>
  </si>
  <si>
    <t>01042601230000064235</t>
  </si>
  <si>
    <t>₵1000*6300*15mm，材质PP聚丙烯，配套含离心泵50FP-25-3kw</t>
  </si>
  <si>
    <t>U8大类03；卡号05484；资产号032900097</t>
  </si>
  <si>
    <t>031022889</t>
  </si>
  <si>
    <t>01042601230000064236</t>
  </si>
  <si>
    <t>U8大类03；卡号04334；资产号031022889</t>
  </si>
  <si>
    <t>030800170</t>
  </si>
  <si>
    <t>01042601230000064237</t>
  </si>
  <si>
    <t>U8大类03；卡号02604；资产号030800170</t>
  </si>
  <si>
    <t>031022848</t>
  </si>
  <si>
    <t>01042601230000064238</t>
  </si>
  <si>
    <t>U8大类03；卡号03770；资产号031022848</t>
  </si>
  <si>
    <t>031022890</t>
  </si>
  <si>
    <t>01042601230000064239</t>
  </si>
  <si>
    <t>U8大类03；卡号04335；资产号031022890</t>
  </si>
  <si>
    <t>030200084</t>
  </si>
  <si>
    <t>01042601230000064240</t>
  </si>
  <si>
    <t>U8大类03；卡号02605；资产号030200084</t>
  </si>
  <si>
    <t>033000085</t>
  </si>
  <si>
    <t>01042601230000064241</t>
  </si>
  <si>
    <t>U8大类03；卡号05485；资产号033000085</t>
  </si>
  <si>
    <t>032900098</t>
  </si>
  <si>
    <t>01042601230000064242</t>
  </si>
  <si>
    <t>玻璃钢储罐</t>
  </si>
  <si>
    <t>DN1000*1400</t>
  </si>
  <si>
    <t>U8大类03；卡号05486；资产号032900098</t>
  </si>
  <si>
    <t>江苏森之源环保科技有限公司</t>
  </si>
  <si>
    <t>032600021</t>
  </si>
  <si>
    <t>01042601230000064243</t>
  </si>
  <si>
    <t>1000*6000*20mm</t>
  </si>
  <si>
    <t>U8大类03；卡号03771；资产号032600021</t>
  </si>
  <si>
    <t>031022891</t>
  </si>
  <si>
    <t>01042601230000064244</t>
  </si>
  <si>
    <t>金旺，0.75KW，变频器调速</t>
  </si>
  <si>
    <t>U8大类03；卡号04336；资产号031022891</t>
  </si>
  <si>
    <t>032600022</t>
  </si>
  <si>
    <t>01042601230000064245</t>
  </si>
  <si>
    <t>聚丙烯喷淋塔（定制白色）</t>
  </si>
  <si>
    <t>1000*4900*20mm</t>
  </si>
  <si>
    <t>U8大类03；卡号03772；资产号032600022</t>
  </si>
  <si>
    <t>030700246</t>
  </si>
  <si>
    <t>01042601230000064246</t>
  </si>
  <si>
    <t>防爆摄像机增加工程</t>
  </si>
  <si>
    <t>U8大类03；卡号02606；资产号030700246</t>
  </si>
  <si>
    <t>肥东合成精喹及磺隆车间及空压机站、冷冻机站</t>
  </si>
  <si>
    <t>2018-04-30</t>
  </si>
  <si>
    <t>032900099</t>
  </si>
  <si>
    <t>01042601230000064247</t>
  </si>
  <si>
    <t>U8大类03；卡号05487；资产号032900099</t>
  </si>
  <si>
    <t>031022892</t>
  </si>
  <si>
    <t>01042601230000064248</t>
  </si>
  <si>
    <t>U8大类03；卡号04337；资产号031022892</t>
  </si>
  <si>
    <t>032100001</t>
  </si>
  <si>
    <t>01042601230000064249</t>
  </si>
  <si>
    <t>可湿粉（水溶肥）装置--粉碎机框架</t>
  </si>
  <si>
    <t>PT20-2020</t>
  </si>
  <si>
    <t>U8大类03；卡号02607；资产号032100001</t>
  </si>
  <si>
    <t>肥东制剂12#车间（E车间）</t>
  </si>
  <si>
    <t>秦皇岛三农现代化机械设备有限公司</t>
  </si>
  <si>
    <t>032600023</t>
  </si>
  <si>
    <t>01042601230000064250</t>
  </si>
  <si>
    <t>U8大类03；卡号03773；资产号032600023</t>
  </si>
  <si>
    <t>032900100</t>
  </si>
  <si>
    <t>01042601230000064251</t>
  </si>
  <si>
    <t>DN1800*2000</t>
  </si>
  <si>
    <t>U8大类03；卡号05488；资产号032900100</t>
  </si>
  <si>
    <t>031022893</t>
  </si>
  <si>
    <t>01042601230000064252</t>
  </si>
  <si>
    <t>S弯变轨输送装置</t>
  </si>
  <si>
    <t>金旺，SP2-83，用于输送带对接处</t>
  </si>
  <si>
    <t>U8大类03；卡号04338；资产号031022893</t>
  </si>
  <si>
    <t>032100002</t>
  </si>
  <si>
    <t>01042601230000064253</t>
  </si>
  <si>
    <t>可湿粉（水溶肥）装置--粉碎提升机</t>
  </si>
  <si>
    <t>TD250</t>
  </si>
  <si>
    <t>U8大类03；卡号02608；资产号032100002</t>
  </si>
  <si>
    <t>032600024</t>
  </si>
  <si>
    <t>01042601230000064254</t>
  </si>
  <si>
    <t>聚丙烯脱氨塔（含高位槽）废气吸收塔</t>
  </si>
  <si>
    <t>1200*8000mm</t>
  </si>
  <si>
    <t>U8大类03；卡号03774；资产号032600024</t>
  </si>
  <si>
    <t>032900101</t>
  </si>
  <si>
    <t>01042601230000064255</t>
  </si>
  <si>
    <t>U8大类03；卡号05489；资产号032900101</t>
  </si>
  <si>
    <t>031022894</t>
  </si>
  <si>
    <t>01042601230000064256</t>
  </si>
  <si>
    <t>输箱输送</t>
  </si>
  <si>
    <t>金旺，L=2500MM</t>
  </si>
  <si>
    <t>U8大类03；卡号04339；资产号031022894</t>
  </si>
  <si>
    <t>032100003</t>
  </si>
  <si>
    <t>01042601230000064257</t>
  </si>
  <si>
    <t>可湿粉（水溶肥）装置--地坑盖板及框架</t>
  </si>
  <si>
    <t>U8大类03；卡号02609；资产号032100003</t>
  </si>
  <si>
    <t>032900102</t>
  </si>
  <si>
    <t>01042601230000064258</t>
  </si>
  <si>
    <t>DN2000*2600</t>
  </si>
  <si>
    <t>U8大类03；卡号05490；资产号032900102</t>
  </si>
  <si>
    <t>031022895</t>
  </si>
  <si>
    <t>01042601230000064259</t>
  </si>
  <si>
    <t>无动力滚轮</t>
  </si>
  <si>
    <t>金旺，L=1000MM，框架304不锈钢</t>
  </si>
  <si>
    <t>U8大类03；卡号04340；资产号031022895</t>
  </si>
  <si>
    <t>031022849</t>
  </si>
  <si>
    <t>01042601230000064261</t>
  </si>
  <si>
    <t>TZB-1DY-A</t>
  </si>
  <si>
    <t>U8大类03；卡号03776；资产号031022849</t>
  </si>
  <si>
    <t>2020-05-14</t>
  </si>
  <si>
    <t>032100004</t>
  </si>
  <si>
    <t>01042601230000064262</t>
  </si>
  <si>
    <t>可湿粉（水溶肥）装置--原料配料螺旋仓</t>
  </si>
  <si>
    <t>LC65-D12</t>
  </si>
  <si>
    <t>U8大类03；卡号02610；资产号032100004</t>
  </si>
  <si>
    <t>032900103</t>
  </si>
  <si>
    <t>01042601230000064263</t>
  </si>
  <si>
    <t>DN2200*2600</t>
  </si>
  <si>
    <t>U8大类03；卡号05491；资产号032900103</t>
  </si>
  <si>
    <t>031022896</t>
  </si>
  <si>
    <t>01042601230000064264</t>
  </si>
  <si>
    <t>20000T消毒液项目设备安装及技改工程</t>
  </si>
  <si>
    <t>16040216工程材料物资</t>
  </si>
  <si>
    <t>U8大类03；卡号04341；资产号031022896</t>
  </si>
  <si>
    <t>032100005</t>
  </si>
  <si>
    <t>01042601230000064265</t>
  </si>
  <si>
    <t>U8大类03；卡号02611；资产号032100005</t>
  </si>
  <si>
    <t>032900104</t>
  </si>
  <si>
    <t>01042601230000064266</t>
  </si>
  <si>
    <t>输送泵</t>
  </si>
  <si>
    <t>50FSB-30，3KW防爆电机，材质为氟塑料，流量12.5㎥/h</t>
  </si>
  <si>
    <t>U8大类03；卡号05492；资产号032900104</t>
  </si>
  <si>
    <t>肥东合成五车间（技改车间），P-0303</t>
  </si>
  <si>
    <t>天长市金马机械设备制造有限公司</t>
  </si>
  <si>
    <t>031022850</t>
  </si>
  <si>
    <t>01042601230000064267</t>
  </si>
  <si>
    <t>U8大类03；卡号03777；资产号031022850</t>
  </si>
  <si>
    <t>031022897</t>
  </si>
  <si>
    <t>01042601230000064268</t>
  </si>
  <si>
    <t>U8大类03；卡号04342；资产号031022897</t>
  </si>
  <si>
    <t>2020-11-24</t>
  </si>
  <si>
    <t>032100006</t>
  </si>
  <si>
    <t>01042601230000064269</t>
  </si>
  <si>
    <t>U8大类03；卡号02612；资产号032100006</t>
  </si>
  <si>
    <t>032900105</t>
  </si>
  <si>
    <t>01042601230000064270</t>
  </si>
  <si>
    <t>U8大类03；卡号05493；资产号032900105</t>
  </si>
  <si>
    <t>肥东合成五车间（技改车间），P-0325</t>
  </si>
  <si>
    <t>031022851</t>
  </si>
  <si>
    <t>01042601230000064271</t>
  </si>
  <si>
    <t>UPH-1000A</t>
  </si>
  <si>
    <t>U8大类03；卡号03778；资产号031022851</t>
  </si>
  <si>
    <t>031022898</t>
  </si>
  <si>
    <t>01042601230000064272</t>
  </si>
  <si>
    <t>U8大类03；卡号04343；资产号031022898</t>
  </si>
  <si>
    <t>031022899</t>
  </si>
  <si>
    <t>01042601230000064273</t>
  </si>
  <si>
    <t>U8大类03；卡号04344；资产号031022899</t>
  </si>
  <si>
    <t>031022900</t>
  </si>
  <si>
    <t>01042601230000064274</t>
  </si>
  <si>
    <t>U8大类03；卡号04345；资产号031022900</t>
  </si>
  <si>
    <t>032500247</t>
  </si>
  <si>
    <t>01042601230000064275</t>
  </si>
  <si>
    <t>可拆板式换热器</t>
  </si>
  <si>
    <t>HZBM4M/MD，换热面积10㎡，材质316L</t>
  </si>
  <si>
    <t>U8大类03；卡号04347；资产号032500247</t>
  </si>
  <si>
    <t>032100008</t>
  </si>
  <si>
    <t>01042601230000064276</t>
  </si>
  <si>
    <t>可湿粉（水溶肥）装置--配料框架</t>
  </si>
  <si>
    <t>U8大类03；卡号02614；资产号032100008</t>
  </si>
  <si>
    <t>033000086</t>
  </si>
  <si>
    <t>01042601230000064277</t>
  </si>
  <si>
    <t>U8大类03；卡号05494；资产号033000086</t>
  </si>
  <si>
    <t>肥东合成六车间（使它隆），P-4611</t>
  </si>
  <si>
    <t>032600154</t>
  </si>
  <si>
    <t>01042601230000064278</t>
  </si>
  <si>
    <t>袋式过滤机</t>
  </si>
  <si>
    <t>CDF-300L-316L，F50P1.0</t>
  </si>
  <si>
    <t>U8大类03；卡号04349；资产号032600154</t>
  </si>
  <si>
    <t>032100007</t>
  </si>
  <si>
    <t>01042601230000064279</t>
  </si>
  <si>
    <t>可湿粉（水溶肥）装置--预混搅拌</t>
  </si>
  <si>
    <t>JWB-7070</t>
  </si>
  <si>
    <t>U8大类03；卡号02613；资产号032100007</t>
  </si>
  <si>
    <t>031022853</t>
  </si>
  <si>
    <t>01042601230000064280</t>
  </si>
  <si>
    <t>全自动旋盖机（含配套模具）</t>
  </si>
  <si>
    <t>U8大类03；卡号03780；资产号031022853</t>
  </si>
  <si>
    <t>032500248</t>
  </si>
  <si>
    <t>01042601230000064281</t>
  </si>
  <si>
    <t>U8大类03；卡号04348；资产号032500248</t>
  </si>
  <si>
    <t>031022852</t>
  </si>
  <si>
    <t>01042601230000064282</t>
  </si>
  <si>
    <t>U8大类03；卡号03779；资产号031022852</t>
  </si>
  <si>
    <t>033000087</t>
  </si>
  <si>
    <t>01042601230000064283</t>
  </si>
  <si>
    <t>U8大类03；卡号05495；资产号033000087</t>
  </si>
  <si>
    <t>肥东合成六车间（使它隆），P-4612</t>
  </si>
  <si>
    <t>032500249</t>
  </si>
  <si>
    <t>01042601230000064284</t>
  </si>
  <si>
    <t>U8大类03；卡号04350；资产号032500249</t>
  </si>
  <si>
    <t>032100009</t>
  </si>
  <si>
    <t>01042601230000064285</t>
  </si>
  <si>
    <t>可湿粉（水溶肥）装置--螺旋强制给料机</t>
  </si>
  <si>
    <t>LS-1612</t>
  </si>
  <si>
    <t>U8大类03；卡号02615；资产号032100009</t>
  </si>
  <si>
    <t>031022854</t>
  </si>
  <si>
    <t>01042601230000064286</t>
  </si>
  <si>
    <t>U8大类03；卡号03781；资产号031022854</t>
  </si>
  <si>
    <t>030200231</t>
  </si>
  <si>
    <t>01042601230000064287</t>
  </si>
  <si>
    <t>666270-EEB-C，英格索兰</t>
  </si>
  <si>
    <t>U8大类03；卡号04351；资产号030200231</t>
  </si>
  <si>
    <t>033000088</t>
  </si>
  <si>
    <t>01042601230000064288</t>
  </si>
  <si>
    <t>U8大类03；卡号05496；资产号033000088</t>
  </si>
  <si>
    <t>肥东合成六车间（使它隆），P-4613</t>
  </si>
  <si>
    <t>032100011</t>
  </si>
  <si>
    <t>01042601230000064289</t>
  </si>
  <si>
    <t>U8大类03；卡号02617；资产号032100011</t>
  </si>
  <si>
    <t>032100010</t>
  </si>
  <si>
    <t>01042601230000064290</t>
  </si>
  <si>
    <t>U8大类03；卡号02616；资产号032100010</t>
  </si>
  <si>
    <t>032900106</t>
  </si>
  <si>
    <t>01042601230000064291</t>
  </si>
  <si>
    <t>母液输送泵</t>
  </si>
  <si>
    <t>FSJB50-32，3KW防爆电机，材质为氟塑料合金，流量11㎥/h</t>
  </si>
  <si>
    <t>U8大类03；卡号05497；资产号032900106</t>
  </si>
  <si>
    <t>肥东合成五车间（技改车间），P-0310</t>
  </si>
  <si>
    <t>030800344</t>
  </si>
  <si>
    <t>01042601230000064292</t>
  </si>
  <si>
    <t>不锈钢袋式过滤器</t>
  </si>
  <si>
    <t>NJLD-2DS-F50，内衬四氟</t>
  </si>
  <si>
    <t>U8大类03；卡号04352；资产号030800344</t>
  </si>
  <si>
    <t>031400077</t>
  </si>
  <si>
    <t>01042601230000064293</t>
  </si>
  <si>
    <t>U8大类03；卡号03782；资产号031400077</t>
  </si>
  <si>
    <t>032100012</t>
  </si>
  <si>
    <t>01042601230000064294</t>
  </si>
  <si>
    <t>U8大类03；卡号02618；资产号032100012</t>
  </si>
  <si>
    <t>032900107</t>
  </si>
  <si>
    <t>01042601230000064295</t>
  </si>
  <si>
    <t>水洗循环泵</t>
  </si>
  <si>
    <t>U8大类03；卡号05498；资产号032900107</t>
  </si>
  <si>
    <t>肥东合成五车间（技改车间），P-0311</t>
  </si>
  <si>
    <t>032100013</t>
  </si>
  <si>
    <t>01042601230000064296</t>
  </si>
  <si>
    <t>可湿粉（水溶肥）装置--配料秤</t>
  </si>
  <si>
    <t>CD-200</t>
  </si>
  <si>
    <t>U8大类03；卡号02619；资产号032100013</t>
  </si>
  <si>
    <t>032500250</t>
  </si>
  <si>
    <t>01042601230000064297</t>
  </si>
  <si>
    <t>U8大类03；卡号04353；资产号032500250</t>
  </si>
  <si>
    <t>031400078</t>
  </si>
  <si>
    <t>01042601230000064298</t>
  </si>
  <si>
    <t>数显灭菌器</t>
  </si>
  <si>
    <t>LX-B 50L</t>
  </si>
  <si>
    <t>U8大类03；卡号03783；资产号031400078</t>
  </si>
  <si>
    <t>032900108</t>
  </si>
  <si>
    <t>01042601230000064299</t>
  </si>
  <si>
    <t>循环泵、物料输送泵</t>
  </si>
  <si>
    <t>IHF65-50-160，5.5KW防爆电机，材质为衬46，流量25㎥/h</t>
  </si>
  <si>
    <t>U8大类03；卡号05499；资产号032900108</t>
  </si>
  <si>
    <t>肥东合成五车间（技改车间），P-0304</t>
  </si>
  <si>
    <t>032100015</t>
  </si>
  <si>
    <t>01042601230000064300</t>
  </si>
  <si>
    <t>可湿粉（水溶肥）装置--储料仓</t>
  </si>
  <si>
    <t>U8大类03；卡号02621；资产号032100015</t>
  </si>
  <si>
    <t>030300028</t>
  </si>
  <si>
    <t>01042601230000064301</t>
  </si>
  <si>
    <t>U8大类03；卡号04354；资产号030300028</t>
  </si>
  <si>
    <t>2020-11-25</t>
  </si>
  <si>
    <t>030300029</t>
  </si>
  <si>
    <t>01042601230000064302</t>
  </si>
  <si>
    <t>U8大类03；卡号04355；资产号030300029</t>
  </si>
  <si>
    <t>033000089</t>
  </si>
  <si>
    <t>01042601230000064303</t>
  </si>
  <si>
    <t>U8大类03；卡号05500；资产号033000089</t>
  </si>
  <si>
    <t>肥东合成六车间（使它隆），P-4602</t>
  </si>
  <si>
    <t>032500094</t>
  </si>
  <si>
    <t>01042601230000064304</t>
  </si>
  <si>
    <t>NJLD-2DS-F50</t>
  </si>
  <si>
    <t>U8大类03；卡号03784；资产号032500094</t>
  </si>
  <si>
    <t>2020-05-25</t>
  </si>
  <si>
    <t>032100016</t>
  </si>
  <si>
    <t>01042601230000064305</t>
  </si>
  <si>
    <t>可湿粉（水溶肥）装置--螺旋输送机</t>
  </si>
  <si>
    <t>LSU-2038</t>
  </si>
  <si>
    <t>U8大类03；卡号02622；资产号032100016</t>
  </si>
  <si>
    <t>032500095</t>
  </si>
  <si>
    <t>01042601230000064306</t>
  </si>
  <si>
    <t>U8大类03；卡号03785；资产号032500095</t>
  </si>
  <si>
    <t>033000091</t>
  </si>
  <si>
    <t>01042601230000064307</t>
  </si>
  <si>
    <t>U8大类03；卡号05502；资产号033000091</t>
  </si>
  <si>
    <t>肥东合成六车间（使它隆），P-4605</t>
  </si>
  <si>
    <t>033000090</t>
  </si>
  <si>
    <t>01042601230000064308</t>
  </si>
  <si>
    <t>U8大类03；卡号05501；资产号033000090</t>
  </si>
  <si>
    <t>肥东合成六车间（使它隆），P-4604</t>
  </si>
  <si>
    <t>032500096</t>
  </si>
  <si>
    <t>01042601230000064309</t>
  </si>
  <si>
    <t>U8大类03；卡号03786；资产号032500096</t>
  </si>
  <si>
    <t>030300030</t>
  </si>
  <si>
    <t>01042601230000064310</t>
  </si>
  <si>
    <t>U8大类03；卡号04356；资产号030300030</t>
  </si>
  <si>
    <t>032100017</t>
  </si>
  <si>
    <t>01042601230000064311</t>
  </si>
  <si>
    <t>可湿粉（水溶肥）装置--成品提升（斗提）</t>
  </si>
  <si>
    <t>U8大类03；卡号02623；资产号032100017</t>
  </si>
  <si>
    <t>030300031</t>
  </si>
  <si>
    <t>01042601230000064312</t>
  </si>
  <si>
    <t>U8大类03；卡号04357；资产号030300031</t>
  </si>
  <si>
    <t>032100018</t>
  </si>
  <si>
    <t>01042601230000064313</t>
  </si>
  <si>
    <t>可湿粉（水溶肥）装置--控制系统</t>
  </si>
  <si>
    <t>U8大类03；卡号02624；资产号032100018</t>
  </si>
  <si>
    <t>031400079</t>
  </si>
  <si>
    <t>01042601230000064314</t>
  </si>
  <si>
    <t>研磨分散搅拌多用机</t>
  </si>
  <si>
    <t>U8大类03；卡号03787；资产号031400079</t>
  </si>
  <si>
    <t>033000092</t>
  </si>
  <si>
    <t>01042601230000064315</t>
  </si>
  <si>
    <t>U8大类03；卡号05503；资产号033000092</t>
  </si>
  <si>
    <t>肥东合成六车间（使它隆），P-4608</t>
  </si>
  <si>
    <t>032100019</t>
  </si>
  <si>
    <t>01042601230000064316</t>
  </si>
  <si>
    <t>可湿粉（水溶肥）装置--除尘装置</t>
  </si>
  <si>
    <t>DMC-10000M3/h</t>
  </si>
  <si>
    <t>U8大类03；卡号02625；资产号032100019</t>
  </si>
  <si>
    <t>030800345</t>
  </si>
  <si>
    <t>01042601230000064317</t>
  </si>
  <si>
    <t>GMA-NO5A，右旋90度， 配Y2-15KW电机</t>
  </si>
  <si>
    <t>U8大类03；卡号04358；资产号030800345</t>
  </si>
  <si>
    <t>2020-12-07</t>
  </si>
  <si>
    <t>031400080</t>
  </si>
  <si>
    <t>01042601230000064318</t>
  </si>
  <si>
    <t>U8大类03；卡号03788；资产号031400080</t>
  </si>
  <si>
    <t>033000093</t>
  </si>
  <si>
    <t>01042601230000064319</t>
  </si>
  <si>
    <t>U8大类03；卡号05504；资产号033000093</t>
  </si>
  <si>
    <t>肥东合成六车间（使它隆），P-4610</t>
  </si>
  <si>
    <t>030700401</t>
  </si>
  <si>
    <t>01042601230000064320</t>
  </si>
  <si>
    <t>U8大类03；卡号04359；资产号030700401</t>
  </si>
  <si>
    <t>032100020</t>
  </si>
  <si>
    <t>01042601230000064321</t>
  </si>
  <si>
    <t>可湿粉（水溶肥）装置--包装钢平台</t>
  </si>
  <si>
    <t>U8大类03；卡号02626；资产号032100020</t>
  </si>
  <si>
    <t>033000094</t>
  </si>
  <si>
    <t>01042601230000064322</t>
  </si>
  <si>
    <t>U8大类03；卡号05505；资产号033000094</t>
  </si>
  <si>
    <t>肥东合成六车间（使它隆），P-4626</t>
  </si>
  <si>
    <t>030800256</t>
  </si>
  <si>
    <t>01042601230000064323</t>
  </si>
  <si>
    <t>U8大类03；卡号03789；资产号030800256</t>
  </si>
  <si>
    <t>030800346</t>
  </si>
  <si>
    <t>01042601230000064324</t>
  </si>
  <si>
    <t>防爆加温器</t>
  </si>
  <si>
    <t>百科特奥 BTaw-15</t>
  </si>
  <si>
    <t>U8大类03；卡号04360；资产号030800346</t>
  </si>
  <si>
    <t>杭州特奥环保科技有限公司</t>
  </si>
  <si>
    <t>2020-12-08</t>
  </si>
  <si>
    <t>032100021</t>
  </si>
  <si>
    <t>01042601230000064325</t>
  </si>
  <si>
    <t>可湿粉（水溶肥）装置--供料螺旋</t>
  </si>
  <si>
    <t>U8大类03；卡号02627；资产号032100021</t>
  </si>
  <si>
    <t>033000095</t>
  </si>
  <si>
    <t>01042601230000064326</t>
  </si>
  <si>
    <t>U8大类03；卡号05506；资产号033000095</t>
  </si>
  <si>
    <t>肥东合成六车间（使它隆），P-4627</t>
  </si>
  <si>
    <t>032900109</t>
  </si>
  <si>
    <t>01042601230000064327</t>
  </si>
  <si>
    <t>物料输送泵</t>
  </si>
  <si>
    <t>IHF80-65-160，11KW防爆电机，材质为衬46，流量50㎥/h</t>
  </si>
  <si>
    <t>U8大类03；卡号05507；资产号032900109</t>
  </si>
  <si>
    <t>肥东合成五车间（技改车间），P-0305</t>
  </si>
  <si>
    <t>030800257</t>
  </si>
  <si>
    <t>01042601230000064328</t>
  </si>
  <si>
    <t>U8大类03；卡号03790；资产号030800257</t>
  </si>
  <si>
    <t>030800347</t>
  </si>
  <si>
    <t>01042601230000064329</t>
  </si>
  <si>
    <t>U8大类03；卡号04361；资产号030800347</t>
  </si>
  <si>
    <t>032100022</t>
  </si>
  <si>
    <t>01042601230000064330</t>
  </si>
  <si>
    <t>U8大类03；卡号02628；资产号032100022</t>
  </si>
  <si>
    <t>030800348</t>
  </si>
  <si>
    <t>01042601230000064331</t>
  </si>
  <si>
    <t>U8大类03；卡号04362；资产号030800348</t>
  </si>
  <si>
    <t>030800258</t>
  </si>
  <si>
    <t>01042601230000064332</t>
  </si>
  <si>
    <t>U8大类03；卡号03791；资产号030800258</t>
  </si>
  <si>
    <t>030800349</t>
  </si>
  <si>
    <t>01042601230000064333</t>
  </si>
  <si>
    <t>U8大类03；卡号04363；资产号030800349</t>
  </si>
  <si>
    <t>030800259</t>
  </si>
  <si>
    <t>01042601230000064334</t>
  </si>
  <si>
    <t>TCS-60/100FB2，60KG</t>
  </si>
  <si>
    <t>U8大类03；卡号03792；资产号030800259</t>
  </si>
  <si>
    <t>上海天合电子有限公司</t>
  </si>
  <si>
    <t>032900110</t>
  </si>
  <si>
    <t>01042601230000064335</t>
  </si>
  <si>
    <t>U8大类03；卡号05508；资产号032900110</t>
  </si>
  <si>
    <t>肥东合成五车间（技改车间），P-0307</t>
  </si>
  <si>
    <t>030800350</t>
  </si>
  <si>
    <t>01042601230000064336</t>
  </si>
  <si>
    <t>U8大类03；卡号04364；资产号030800350</t>
  </si>
  <si>
    <t>032600025</t>
  </si>
  <si>
    <t>01042601230000064337</t>
  </si>
  <si>
    <t>U8大类03；卡号03793；资产号032600025</t>
  </si>
  <si>
    <t>032900111</t>
  </si>
  <si>
    <t>01042601230000064338</t>
  </si>
  <si>
    <t>U8大类03；卡号05509；资产号032900111</t>
  </si>
  <si>
    <t>肥东合成五车间（技改车间），P-0309</t>
  </si>
  <si>
    <t>031400067</t>
  </si>
  <si>
    <t>01042601230000064339</t>
  </si>
  <si>
    <t>蒸发光散射检测器</t>
  </si>
  <si>
    <t>ELSD 6000（美国奥泰）</t>
  </si>
  <si>
    <t>U8大类03；卡号02629；资产号031400067</t>
  </si>
  <si>
    <t>肥东合成研发中心</t>
  </si>
  <si>
    <t>2018-05-09</t>
  </si>
  <si>
    <t>030800351</t>
  </si>
  <si>
    <t>01042601230000064340</t>
  </si>
  <si>
    <t>U8大类03；卡号04365；资产号030800351</t>
  </si>
  <si>
    <t>032900112</t>
  </si>
  <si>
    <t>01042601230000064341</t>
  </si>
  <si>
    <t>U8大类03；卡号05510；资产号032900112</t>
  </si>
  <si>
    <t>肥东合成五车间（技改车间），P-0326</t>
  </si>
  <si>
    <t>031400068</t>
  </si>
  <si>
    <t>01042601230000064342</t>
  </si>
  <si>
    <t>LC 1260II（美国安捷伦）</t>
  </si>
  <si>
    <t>U8大类03；卡号02630；资产号031400068</t>
  </si>
  <si>
    <t>030700315</t>
  </si>
  <si>
    <t>01042601230000064343</t>
  </si>
  <si>
    <t>TCS-300/100FB2，300KG</t>
  </si>
  <si>
    <t>U8大类03；卡号03794；资产号030700315</t>
  </si>
  <si>
    <t>031022901</t>
  </si>
  <si>
    <t>01042601230000064344</t>
  </si>
  <si>
    <t>永磁变频螺杆空压机</t>
  </si>
  <si>
    <t>GA75VSDiPM，品牌：阿特拉斯-科普柯</t>
  </si>
  <si>
    <t>U8大类03；卡号04366；资产号031022901</t>
  </si>
  <si>
    <t>合肥稳诺机电设备有限公司</t>
  </si>
  <si>
    <t>2020-12-09</t>
  </si>
  <si>
    <t>031400069</t>
  </si>
  <si>
    <t>01042601230000064345</t>
  </si>
  <si>
    <t>低温冷却液循环泵</t>
  </si>
  <si>
    <t>DFY-5/60</t>
  </si>
  <si>
    <t>U8大类03；卡号02631；资产号031400069</t>
  </si>
  <si>
    <t>031022902</t>
  </si>
  <si>
    <t>01042601230000064346</t>
  </si>
  <si>
    <t>自动检重秤（含剔除）</t>
  </si>
  <si>
    <t>SCWL400A-00</t>
  </si>
  <si>
    <t>U8大类03；卡号04367；资产号031022902</t>
  </si>
  <si>
    <t>赛摩智能科技集团股份有限公司</t>
  </si>
  <si>
    <t>032900113</t>
  </si>
  <si>
    <t>01042601230000064348</t>
  </si>
  <si>
    <t>母液输送泵（自吸泵）</t>
  </si>
  <si>
    <t>50FZB-30，4KW防爆电机，材质为全氟，流量12.5㎥/h</t>
  </si>
  <si>
    <t>U8大类03；卡号05511；资产号032900113</t>
  </si>
  <si>
    <t>肥东合成五车间（技改车间），P-0308A</t>
  </si>
  <si>
    <t>030200085</t>
  </si>
  <si>
    <t>01042601230000064349</t>
  </si>
  <si>
    <t>曝气风机--MVR零排放污水处理装置</t>
  </si>
  <si>
    <t>HD-50S</t>
  </si>
  <si>
    <t>U8大类03；卡号02632；资产号030200085</t>
  </si>
  <si>
    <t>肥东合成污水MVR处理装置</t>
  </si>
  <si>
    <t>江苏京源环保股份有限公司</t>
  </si>
  <si>
    <t>031022903</t>
  </si>
  <si>
    <t>01042601230000064350</t>
  </si>
  <si>
    <t>U8大类03；卡号04368；资产号031022903</t>
  </si>
  <si>
    <t>031022904</t>
  </si>
  <si>
    <t>01042601230000064352</t>
  </si>
  <si>
    <t>U8大类03；卡号04369；资产号031022904</t>
  </si>
  <si>
    <t>033000096</t>
  </si>
  <si>
    <t>01042601230000064353</t>
  </si>
  <si>
    <t>U8大类03；卡号05512；资产号033000096</t>
  </si>
  <si>
    <t>肥东合成六车间（使它隆），P-4603</t>
  </si>
  <si>
    <t>033000097</t>
  </si>
  <si>
    <t>01042601230000064355</t>
  </si>
  <si>
    <t>U8大类03；卡号05513；资产号033000097</t>
  </si>
  <si>
    <t>肥东合成六车间（使它隆），P-4606</t>
  </si>
  <si>
    <t>030200086</t>
  </si>
  <si>
    <t>01042601230000064356</t>
  </si>
  <si>
    <t>沉淀池排污泵--MVR零排放污水处理装置</t>
  </si>
  <si>
    <t>JGR50</t>
  </si>
  <si>
    <t>U8大类03；卡号02633；资产号030200086</t>
  </si>
  <si>
    <t>031022906</t>
  </si>
  <si>
    <t>01042601230000064357</t>
  </si>
  <si>
    <t>U8大类03；卡号04371；资产号031022906</t>
  </si>
  <si>
    <t>033000098</t>
  </si>
  <si>
    <t>01042601230000064358</t>
  </si>
  <si>
    <t>U8大类03；卡号05514；资产号033000098</t>
  </si>
  <si>
    <t>肥东合成六车间（使它隆），P-4609</t>
  </si>
  <si>
    <t>031022905</t>
  </si>
  <si>
    <t>01042601230000064359</t>
  </si>
  <si>
    <t>U8大类03；卡号04370；资产号031022905</t>
  </si>
  <si>
    <t>032400027</t>
  </si>
  <si>
    <t>01042601230000064360</t>
  </si>
  <si>
    <t>XBD7.0/10G-KYL-15KW，防爆</t>
  </si>
  <si>
    <t>U8大类03；卡号04372；资产号032400027</t>
  </si>
  <si>
    <t>2020-12-10</t>
  </si>
  <si>
    <t>030200087</t>
  </si>
  <si>
    <t>01042601230000064361</t>
  </si>
  <si>
    <t>PFS加药装置--MVR零排放污水处理装置</t>
  </si>
  <si>
    <t>JYJY-1</t>
  </si>
  <si>
    <t>U8大类03；卡号02634；资产号030200087</t>
  </si>
  <si>
    <t>030800260</t>
  </si>
  <si>
    <t>01042601230000064362</t>
  </si>
  <si>
    <t>螺旋板式冷凝器</t>
  </si>
  <si>
    <t>F=10㎡，材质304</t>
  </si>
  <si>
    <t>U8大类03；卡号03798；资产号030800260</t>
  </si>
  <si>
    <t>2020-06-09</t>
  </si>
  <si>
    <t>033000099</t>
  </si>
  <si>
    <t>01042601230000064363</t>
  </si>
  <si>
    <t>U8大类03；卡号05515；资产号033000099</t>
  </si>
  <si>
    <t>肥东合成六车间（使它隆），P-4616</t>
  </si>
  <si>
    <t>030200088</t>
  </si>
  <si>
    <t>01042601230000064364</t>
  </si>
  <si>
    <t>PAM加药装置--MVR零排放污水处理装置</t>
  </si>
  <si>
    <t>U8大类03；卡号02635；资产号030200088</t>
  </si>
  <si>
    <t>032400028</t>
  </si>
  <si>
    <t>01042601230000064365</t>
  </si>
  <si>
    <t>U8大类03；卡号04373；资产号032400028</t>
  </si>
  <si>
    <t>032400029</t>
  </si>
  <si>
    <t>01042601230000064366</t>
  </si>
  <si>
    <t>U8大类03；卡号04374；资产号032400029</t>
  </si>
  <si>
    <t>033000100</t>
  </si>
  <si>
    <t>01042601230000064367</t>
  </si>
  <si>
    <t>U8大类03；卡号05516；资产号033000100</t>
  </si>
  <si>
    <t>肥东合成六车间（使它隆），P-4619</t>
  </si>
  <si>
    <t>030200089</t>
  </si>
  <si>
    <t>01042601230000064368</t>
  </si>
  <si>
    <t>板式换热器--MVR零排放污水处理装置</t>
  </si>
  <si>
    <t>HCBM8M</t>
  </si>
  <si>
    <t>U8大类03；卡号02636；资产号030200089</t>
  </si>
  <si>
    <t>030800261</t>
  </si>
  <si>
    <t>01042601230000064369</t>
  </si>
  <si>
    <t>F=20㎡，材质304</t>
  </si>
  <si>
    <t>U8大类03；卡号03799；资产号030800261</t>
  </si>
  <si>
    <t>032400030</t>
  </si>
  <si>
    <t>01042601230000064370</t>
  </si>
  <si>
    <t>U8大类03；卡号04375；资产号032400030</t>
  </si>
  <si>
    <t>033000101</t>
  </si>
  <si>
    <t>01042601230000064371</t>
  </si>
  <si>
    <t>U8大类03；卡号05517；资产号033000101</t>
  </si>
  <si>
    <t>肥东合成六车间（使它隆），P-4620</t>
  </si>
  <si>
    <t>030200090</t>
  </si>
  <si>
    <t>01042601230000064372</t>
  </si>
  <si>
    <t>加热室--MVR零排放污水处理装置</t>
  </si>
  <si>
    <t>JSJY201710-03</t>
  </si>
  <si>
    <t>U8大类03；卡号02637；资产号030200090</t>
  </si>
  <si>
    <t>肥东合成污水MVR处理装置(含安装费17.79万元/1.11）</t>
  </si>
  <si>
    <t>032400031</t>
  </si>
  <si>
    <t>01042601230000064373</t>
  </si>
  <si>
    <t>U8大类03；卡号04376；资产号032400031</t>
  </si>
  <si>
    <t>030200219</t>
  </si>
  <si>
    <t>01042601230000064374</t>
  </si>
  <si>
    <t>防爆泥浆泵</t>
  </si>
  <si>
    <t>NL76-20，不锈钢304</t>
  </si>
  <si>
    <t>U8大类03；卡号03800；资产号030200219</t>
  </si>
  <si>
    <t>上海丁菲泵业有限公司</t>
  </si>
  <si>
    <t>033000102</t>
  </si>
  <si>
    <t>01042601230000064375</t>
  </si>
  <si>
    <t>U8大类03；卡号05518；资产号033000102</t>
  </si>
  <si>
    <t>肥东合成六车间（使它隆），P-0327A</t>
  </si>
  <si>
    <t>030200091</t>
  </si>
  <si>
    <t>01042601230000064376</t>
  </si>
  <si>
    <t>蒸发室--MVR零排放污水处理装置</t>
  </si>
  <si>
    <t>JSJY201710-01</t>
  </si>
  <si>
    <t>U8大类03；卡号02638；资产号030200091</t>
  </si>
  <si>
    <t>肥东合成污水MVR处理装置(含安装费11.15万/1.11）</t>
  </si>
  <si>
    <t>033000103</t>
  </si>
  <si>
    <t>01042601230000064377</t>
  </si>
  <si>
    <t>U8大类03；卡号05519；资产号033000103</t>
  </si>
  <si>
    <t>肥东合成六车间（使它隆），P-0330</t>
  </si>
  <si>
    <t>032400019</t>
  </si>
  <si>
    <t>01042601230000064378</t>
  </si>
  <si>
    <t>压缩空气缓冲罐（10 M3）氮气缓冲罐</t>
  </si>
  <si>
    <t>￠2000*2700*12，Q345R</t>
  </si>
  <si>
    <t>U8大类03；卡号03801；资产号032400019</t>
  </si>
  <si>
    <t>2020-06-10</t>
  </si>
  <si>
    <t>030700402</t>
  </si>
  <si>
    <t>01042601230000064379</t>
  </si>
  <si>
    <t>WLW-100BC，防爆电机</t>
  </si>
  <si>
    <t>U8大类03；卡号04377；资产号030700402</t>
  </si>
  <si>
    <t>030200092</t>
  </si>
  <si>
    <t>01042601230000064380</t>
  </si>
  <si>
    <t>蒸汽冷凝水罐--MVR零排放污水处理装置</t>
  </si>
  <si>
    <t>JSJY201710-06</t>
  </si>
  <si>
    <t>U8大类03；卡号02639；资产号030200092</t>
  </si>
  <si>
    <t>030700403</t>
  </si>
  <si>
    <t>01042601230000064381</t>
  </si>
  <si>
    <t>U8大类03；卡号04378；资产号030700403</t>
  </si>
  <si>
    <t>032400020</t>
  </si>
  <si>
    <t>01042601230000064382</t>
  </si>
  <si>
    <t>压缩空气缓冲罐（10 M3）</t>
  </si>
  <si>
    <t>U8大类03；卡号03802；资产号032400020</t>
  </si>
  <si>
    <t>032900114</t>
  </si>
  <si>
    <t>01042601230000064383</t>
  </si>
  <si>
    <t>IHF32-25-125A，1.1KW防爆电机，材质为衬46，流量3㎥/h</t>
  </si>
  <si>
    <t>U8大类03；卡号05520；资产号032900114</t>
  </si>
  <si>
    <t>肥东合成五车间（技改车间），P-3025</t>
  </si>
  <si>
    <t>030700404</t>
  </si>
  <si>
    <t>01042601230000064384</t>
  </si>
  <si>
    <t>U8大类03；卡号04379；资产号030700404</t>
  </si>
  <si>
    <t>030200093</t>
  </si>
  <si>
    <t>01042601230000064385</t>
  </si>
  <si>
    <t>蒸发釜--MVR零排放污水处理装置</t>
  </si>
  <si>
    <t>JSJY201710-05</t>
  </si>
  <si>
    <t>U8大类03；卡号02640；资产号030200093</t>
  </si>
  <si>
    <t>肥东合成污水MVR处理装置(含安装费6.62万/1.11）</t>
  </si>
  <si>
    <t>030800262</t>
  </si>
  <si>
    <t>01042601230000064386</t>
  </si>
  <si>
    <t>U8大类03；卡号03803；资产号030800262</t>
  </si>
  <si>
    <t>030200094</t>
  </si>
  <si>
    <t>01042601230000064387</t>
  </si>
  <si>
    <t>蒸发冷凝器--MVR零排放污水处理装置</t>
  </si>
  <si>
    <t>HZBM4M/E/0.17D</t>
  </si>
  <si>
    <t>U8大类03；卡号02641；资产号030200094</t>
  </si>
  <si>
    <t>033000104</t>
  </si>
  <si>
    <t>01042601230000064388</t>
  </si>
  <si>
    <t>U8大类03；卡号05521；资产号033000104</t>
  </si>
  <si>
    <t>肥东合成六车间（使它隆），P-4601A</t>
  </si>
  <si>
    <t>032500097</t>
  </si>
  <si>
    <t>01042601230000064389</t>
  </si>
  <si>
    <t>U8大类03；卡号03804；资产号032500097</t>
  </si>
  <si>
    <t>031022907</t>
  </si>
  <si>
    <t>01042601230000064390</t>
  </si>
  <si>
    <t>65FSB-30</t>
  </si>
  <si>
    <t>U8大类03；卡号04380；资产号031022907</t>
  </si>
  <si>
    <t>033000105</t>
  </si>
  <si>
    <t>01042601230000064391</t>
  </si>
  <si>
    <t>U8大类03；卡号05522；资产号033000105</t>
  </si>
  <si>
    <t>肥东合成六车间（使它隆），P-4601B</t>
  </si>
  <si>
    <t>030200095</t>
  </si>
  <si>
    <t>01042601230000064392</t>
  </si>
  <si>
    <t>冷凝水罐--MVR零排放污水处理装置</t>
  </si>
  <si>
    <t>JXJY201710-04</t>
  </si>
  <si>
    <t>U8大类03；卡号02642；资产号030200095</t>
  </si>
  <si>
    <t>030700405</t>
  </si>
  <si>
    <t>01042601230000064393</t>
  </si>
  <si>
    <t>储罐</t>
  </si>
  <si>
    <t>4M3，￠1700*1450*8，含磁翻板液位计</t>
  </si>
  <si>
    <t>U8大类03；卡号04381；资产号030700405</t>
  </si>
  <si>
    <t>2020-12-14</t>
  </si>
  <si>
    <t>032500098</t>
  </si>
  <si>
    <t>01042601230000064394</t>
  </si>
  <si>
    <t>压缩空气缓冲罐（5 M3）氮气缓冲罐</t>
  </si>
  <si>
    <t>￠1700*1800*10，Q345R</t>
  </si>
  <si>
    <t>U8大类03；卡号03805；资产号032500098</t>
  </si>
  <si>
    <t>033000106</t>
  </si>
  <si>
    <t>01042601230000064395</t>
  </si>
  <si>
    <t>U8大类03；卡号05523；资产号033000106</t>
  </si>
  <si>
    <t>肥东合成六车间（使它隆），P-4623</t>
  </si>
  <si>
    <t>030200096</t>
  </si>
  <si>
    <t>01042601230000064396</t>
  </si>
  <si>
    <t>晶浆液箱--MVR零排放污水处理装置</t>
  </si>
  <si>
    <t>JSJY201710-02</t>
  </si>
  <si>
    <t>U8大类03；卡号02643；资产号030200096</t>
  </si>
  <si>
    <t>032500251</t>
  </si>
  <si>
    <t>01042601230000064397</t>
  </si>
  <si>
    <t>U8大类03；卡号04382；资产号032500251</t>
  </si>
  <si>
    <t>032500252</t>
  </si>
  <si>
    <t>01042601230000064398</t>
  </si>
  <si>
    <t>U8大类03；卡号04383；资产号032500252</t>
  </si>
  <si>
    <t>030700316</t>
  </si>
  <si>
    <t>01042601230000064399</t>
  </si>
  <si>
    <t>U8大类03；卡号03807；资产号030700316</t>
  </si>
  <si>
    <t>033000107</t>
  </si>
  <si>
    <t>01042601230000064400</t>
  </si>
  <si>
    <t>IHF50-32-160，3KW防爆电机，材质为衬46，流量12.5㎥/h</t>
  </si>
  <si>
    <t>U8大类03；卡号05524；资产号033000107</t>
  </si>
  <si>
    <t>肥东合成六车间（使它隆），P-E4611</t>
  </si>
  <si>
    <t>032600026</t>
  </si>
  <si>
    <t>01042601230000064401</t>
  </si>
  <si>
    <t>U8大类03；卡号03806；资产号032600026</t>
  </si>
  <si>
    <t>030200097</t>
  </si>
  <si>
    <t>01042601230000064402</t>
  </si>
  <si>
    <t>机械蒸汽压缩机--MVR零排放污水处理装置</t>
  </si>
  <si>
    <t>DM5.7-85/100-35（大通宝富）</t>
  </si>
  <si>
    <t>U8大类03；卡号02644；资产号030200097</t>
  </si>
  <si>
    <t>肥东合成污水MVR处理装置(含安装费18.115万/1.11）</t>
  </si>
  <si>
    <t>033000108</t>
  </si>
  <si>
    <t>01042601230000064403</t>
  </si>
  <si>
    <t>U8大类03；卡号05525；资产号033000108</t>
  </si>
  <si>
    <t>030200098</t>
  </si>
  <si>
    <t>01042601230000064404</t>
  </si>
  <si>
    <t>DM5.7-100/115-40（大通宝富）</t>
  </si>
  <si>
    <t>U8大类03；卡号02645；资产号030200098</t>
  </si>
  <si>
    <t>032500253</t>
  </si>
  <si>
    <t>01042601230000064405</t>
  </si>
  <si>
    <t>U8大类03；卡号04384；资产号032500253</t>
  </si>
  <si>
    <t>030200220</t>
  </si>
  <si>
    <t>01042601230000064406</t>
  </si>
  <si>
    <t>压缩空气缓冲罐（5 M3）</t>
  </si>
  <si>
    <t>U8大类03；卡号03808；资产号030200220</t>
  </si>
  <si>
    <t>032900115</t>
  </si>
  <si>
    <t>01042601230000064407</t>
  </si>
  <si>
    <t>IMD50-32-160F，4KW防爆电机，材质为衬46，流量12.5㎥/h</t>
  </si>
  <si>
    <t>U8大类03；卡号05526；资产号032900115</t>
  </si>
  <si>
    <t>肥东合成五车间（技改车间），P-0301</t>
  </si>
  <si>
    <t>030200223</t>
  </si>
  <si>
    <t>01042601230000064408</t>
  </si>
  <si>
    <t>真空缓冲罐（2000 L）</t>
  </si>
  <si>
    <t>￠1200*1500*6，Q235</t>
  </si>
  <si>
    <t>U8大类03；卡号03811；资产号030200223</t>
  </si>
  <si>
    <t>032500254</t>
  </si>
  <si>
    <t>01042601230000064410</t>
  </si>
  <si>
    <t>U8大类03；卡号04385；资产号032500254</t>
  </si>
  <si>
    <t>030200099</t>
  </si>
  <si>
    <t>01042601230000064411</t>
  </si>
  <si>
    <t>强制循环泵--MVR零排放污水处理装置</t>
  </si>
  <si>
    <t>HZW450（杭州咸泵）</t>
  </si>
  <si>
    <t>U8大类03；卡号02646；资产号030200099</t>
  </si>
  <si>
    <t>肥东合成污水MVR处理装置（含安装费5.1万/1.11）</t>
  </si>
  <si>
    <t>032900116</t>
  </si>
  <si>
    <t>01042601230000064412</t>
  </si>
  <si>
    <t>U8大类03；卡号05527；资产号032900116</t>
  </si>
  <si>
    <t>肥东合成五车间（技改车间），P-0302</t>
  </si>
  <si>
    <t>030200100</t>
  </si>
  <si>
    <t>01042601230000064413</t>
  </si>
  <si>
    <t>进料泵--MVR零排放污水处理装置</t>
  </si>
  <si>
    <t>IJ50-32-160PK(杭州碱泵）</t>
  </si>
  <si>
    <t>U8大类03；卡号02647；资产号030200100</t>
  </si>
  <si>
    <t>032900117</t>
  </si>
  <si>
    <t>01042601230000064415</t>
  </si>
  <si>
    <t>U8大类03；卡号05528；资产号032900117</t>
  </si>
  <si>
    <t>肥东合成五车间（技改车间），P-0306</t>
  </si>
  <si>
    <t>030800263</t>
  </si>
  <si>
    <t>01042601230000064416</t>
  </si>
  <si>
    <t>不锈钢锥形槽（10 M3）</t>
  </si>
  <si>
    <t>￠2000*3000*8，304</t>
  </si>
  <si>
    <t>U8大类03；卡号03812；资产号030800263</t>
  </si>
  <si>
    <t>030200101</t>
  </si>
  <si>
    <t>01042601230000064417</t>
  </si>
  <si>
    <t>U8大类03；卡号02648；资产号030200101</t>
  </si>
  <si>
    <t>032900118</t>
  </si>
  <si>
    <t>01042601230000064418</t>
  </si>
  <si>
    <t>U8大类03；卡号05529；资产号032900118</t>
  </si>
  <si>
    <t>肥东合成五车间（技改车间），P-0324A</t>
  </si>
  <si>
    <t>030200102</t>
  </si>
  <si>
    <t>01042601230000064420</t>
  </si>
  <si>
    <t>蒸汽冷凝水泵--MVR零排放污水处理装置</t>
  </si>
  <si>
    <t>IJ40-25-300C/PK(杭州碱泵）</t>
  </si>
  <si>
    <t>U8大类03；卡号02649；资产号030200102</t>
  </si>
  <si>
    <t>U8大类03；卡号03814；资产号031022855</t>
  </si>
  <si>
    <t>032900119</t>
  </si>
  <si>
    <t>01042601230000064423</t>
  </si>
  <si>
    <t>U8大类03；卡号05530；资产号032900119</t>
  </si>
  <si>
    <t>肥东合成五车间（技改车间），P-0324B</t>
  </si>
  <si>
    <t>030200103</t>
  </si>
  <si>
    <t>01042601230000064424</t>
  </si>
  <si>
    <t>U8大类03；卡号02650；资产号030200103</t>
  </si>
  <si>
    <t>031022908</t>
  </si>
  <si>
    <t>01042601230000064425</t>
  </si>
  <si>
    <t>YS-A2F</t>
  </si>
  <si>
    <t>U8大类03；卡号04389；资产号031022908</t>
  </si>
  <si>
    <t>2020-12-19</t>
  </si>
  <si>
    <t>031022856</t>
  </si>
  <si>
    <t>01042601230000064426</t>
  </si>
  <si>
    <t>M袋封口机</t>
  </si>
  <si>
    <t>XY-500</t>
  </si>
  <si>
    <t>U8大类03；卡号03817；资产号031022856</t>
  </si>
  <si>
    <t>2020-07-06</t>
  </si>
  <si>
    <t>033000109</t>
  </si>
  <si>
    <t>01042601230000064427</t>
  </si>
  <si>
    <t>U8大类03；卡号05531；资产号033000109</t>
  </si>
  <si>
    <t>肥东合成六车间（使它隆），P-4624</t>
  </si>
  <si>
    <t>030200104</t>
  </si>
  <si>
    <t>01042601230000064428</t>
  </si>
  <si>
    <t>晶浆泵--MVR零排放污水处理装置</t>
  </si>
  <si>
    <t>IIJ40-25-280PK(杭州碱泵）</t>
  </si>
  <si>
    <t>U8大类03；卡号02651；资产号030200104</t>
  </si>
  <si>
    <t>031022909</t>
  </si>
  <si>
    <t>01042601230000064429</t>
  </si>
  <si>
    <t>U8大类03；卡号04390；资产号031022909</t>
  </si>
  <si>
    <t>033000110</t>
  </si>
  <si>
    <t>01042601230000064430</t>
  </si>
  <si>
    <t>U8大类03；卡号05532；资产号033000110</t>
  </si>
  <si>
    <t>肥东合成六车间（使它隆），P-4625A</t>
  </si>
  <si>
    <t>030200105</t>
  </si>
  <si>
    <t>01042601230000064431</t>
  </si>
  <si>
    <t>U8大类03；卡号02652；资产号030200105</t>
  </si>
  <si>
    <t>031022857</t>
  </si>
  <si>
    <t>01042601230000064432</t>
  </si>
  <si>
    <t>BCD1T*6M</t>
  </si>
  <si>
    <t>U8大类03；卡号03818；资产号031022857</t>
  </si>
  <si>
    <t>031022910</t>
  </si>
  <si>
    <t>01042601230000064433</t>
  </si>
  <si>
    <t>U8大类03；卡号04391；资产号031022910</t>
  </si>
  <si>
    <t>033000111</t>
  </si>
  <si>
    <t>01042601230000064434</t>
  </si>
  <si>
    <t>U8大类03；卡号05533；资产号033000111</t>
  </si>
  <si>
    <t>肥东合成六车间（使它隆），P-4625B</t>
  </si>
  <si>
    <t>032500099</t>
  </si>
  <si>
    <t>01042601230000064435</t>
  </si>
  <si>
    <t>电动单梁起重机</t>
  </si>
  <si>
    <t>LD2T/3.6M</t>
  </si>
  <si>
    <t>U8大类03；卡号03819；资产号032500099</t>
  </si>
  <si>
    <t>合肥市宏发起重机有限公司</t>
  </si>
  <si>
    <t>030200106</t>
  </si>
  <si>
    <t>01042601230000064436</t>
  </si>
  <si>
    <t>冷凝水泵--MVR零排放污水处理装置</t>
  </si>
  <si>
    <t>AZ40-25-200PK(杭州碱泵）</t>
  </si>
  <si>
    <t>U8大类03；卡号02653；资产号030200106</t>
  </si>
  <si>
    <t>031022911</t>
  </si>
  <si>
    <t>01042601230000064437</t>
  </si>
  <si>
    <t>U8大类03；卡号04392；资产号031022911</t>
  </si>
  <si>
    <t>033000112</t>
  </si>
  <si>
    <t>01042601230000064438</t>
  </si>
  <si>
    <t>U8大类03；卡号05534；资产号033000112</t>
  </si>
  <si>
    <t>肥东合成六车间（使它隆），P-4607A</t>
  </si>
  <si>
    <t>031022912</t>
  </si>
  <si>
    <t>01042601230000064439</t>
  </si>
  <si>
    <t>MH-102A</t>
  </si>
  <si>
    <t>U8大类03；卡号04393；资产号031022912</t>
  </si>
  <si>
    <t>030200107</t>
  </si>
  <si>
    <t>01042601230000064440</t>
  </si>
  <si>
    <t>U8大类03；卡号02654；资产号030200107</t>
  </si>
  <si>
    <t>030800264</t>
  </si>
  <si>
    <t>01042601230000064441</t>
  </si>
  <si>
    <t>JF-68-5A，右旋90度</t>
  </si>
  <si>
    <t>U8大类03；卡号03821；资产号030800264</t>
  </si>
  <si>
    <t>2020-07-07</t>
  </si>
  <si>
    <t>032500100</t>
  </si>
  <si>
    <t>01042601230000064442</t>
  </si>
  <si>
    <t>LD3T/8.13M 标牌2.8T</t>
  </si>
  <si>
    <t>U8大类03；卡号03820；资产号032500100</t>
  </si>
  <si>
    <t>033000113</t>
  </si>
  <si>
    <t>01042601230000064443</t>
  </si>
  <si>
    <t>U8大类03；卡号05535；资产号033000113</t>
  </si>
  <si>
    <t>肥东合成六车间（使它隆），P-4607B</t>
  </si>
  <si>
    <t>031022913</t>
  </si>
  <si>
    <t>01042601230000064444</t>
  </si>
  <si>
    <t>U8大类03；卡号04394；资产号031022913</t>
  </si>
  <si>
    <t>030200224</t>
  </si>
  <si>
    <t>01042601230000064445</t>
  </si>
  <si>
    <t>卧式螺旋浓缩离心机</t>
  </si>
  <si>
    <t>LLWZ450N</t>
  </si>
  <si>
    <t>U8大类03；卡号03823；资产号030200224</t>
  </si>
  <si>
    <t>2020-07-08</t>
  </si>
  <si>
    <t>030200108</t>
  </si>
  <si>
    <t>01042601230000064446</t>
  </si>
  <si>
    <t>总进线电源柜--MVR零排放污水处理装置</t>
  </si>
  <si>
    <t>JYDK</t>
  </si>
  <si>
    <t>U8大类03；卡号02655；资产号030200108</t>
  </si>
  <si>
    <t>033000114</t>
  </si>
  <si>
    <t>01042601230000064447</t>
  </si>
  <si>
    <t>U8大类03；卡号05536；资产号033000114</t>
  </si>
  <si>
    <t>肥东合成六车间（使它隆），P-4614</t>
  </si>
  <si>
    <t>030200109</t>
  </si>
  <si>
    <t>01042601230000064448</t>
  </si>
  <si>
    <t>控制柜--MVR零排放污水处理装置</t>
  </si>
  <si>
    <t>U8大类03；卡号02656；资产号030200109</t>
  </si>
  <si>
    <t>032600155</t>
  </si>
  <si>
    <t>01042601230000064449</t>
  </si>
  <si>
    <t>防爆电子平台秤</t>
  </si>
  <si>
    <t>TCS-60/100FB2，限60公斤</t>
  </si>
  <si>
    <t>U8大类03；卡号04395；资产号032600155</t>
  </si>
  <si>
    <t>2020-12-21</t>
  </si>
  <si>
    <t>030200110</t>
  </si>
  <si>
    <t>01042601230000064450</t>
  </si>
  <si>
    <t>DCS机柜--MVR零排放污水处理装置</t>
  </si>
  <si>
    <t>U8大类03；卡号02657；资产号030200110</t>
  </si>
  <si>
    <t>肥东合成污水MVR处理装置（含安装费4.11万/1.11）</t>
  </si>
  <si>
    <t>030200225</t>
  </si>
  <si>
    <t>01042601230000064451</t>
  </si>
  <si>
    <t>减温减压装置</t>
  </si>
  <si>
    <t>WY1.8-1.0/1/0-0.3/133-1.4/25</t>
  </si>
  <si>
    <t>U8大类03；卡号03824；资产号030200225</t>
  </si>
  <si>
    <t>安徽安源流体控制设备有限公司</t>
  </si>
  <si>
    <t>033000115</t>
  </si>
  <si>
    <t>01042601230000064452</t>
  </si>
  <si>
    <t>U8大类03；卡号05537；资产号033000115</t>
  </si>
  <si>
    <t>肥东合成六车间（使它隆），P-4615</t>
  </si>
  <si>
    <t>033000116</t>
  </si>
  <si>
    <t>01042601230000064453</t>
  </si>
  <si>
    <t>U8大类03；卡号05538；资产号033000116</t>
  </si>
  <si>
    <t>肥东合成六车间（使它隆），P-4617</t>
  </si>
  <si>
    <t>030200111</t>
  </si>
  <si>
    <t>01042601230000064454</t>
  </si>
  <si>
    <t>管道 阀门 仪表--MVR零排放污水处理装置</t>
  </si>
  <si>
    <t>批（上阀五厂 上自仪四厂）</t>
  </si>
  <si>
    <t>U8大类03；卡号02658；资产号030200111</t>
  </si>
  <si>
    <t>032500255</t>
  </si>
  <si>
    <t>01042601230000064455</t>
  </si>
  <si>
    <t>￠500*800*6，材质316L</t>
  </si>
  <si>
    <t>U8大类03；卡号04396；资产号032500255</t>
  </si>
  <si>
    <t>030200226</t>
  </si>
  <si>
    <t>01042601230000064456</t>
  </si>
  <si>
    <t>一二三效汽液分离器</t>
  </si>
  <si>
    <t>按图纸定制，材质-碳钢</t>
  </si>
  <si>
    <t>U8大类03；卡号03825；资产号030200226</t>
  </si>
  <si>
    <t>032500256</t>
  </si>
  <si>
    <t>01042601230000064457</t>
  </si>
  <si>
    <t>U8大类03；卡号04397；资产号032500256</t>
  </si>
  <si>
    <t>030200227</t>
  </si>
  <si>
    <t>01042601230000064458</t>
  </si>
  <si>
    <t>U8大类03；卡号03826；资产号030200227</t>
  </si>
  <si>
    <t>032900120</t>
  </si>
  <si>
    <t>01042601230000064459</t>
  </si>
  <si>
    <t>防爆检修电源箱</t>
  </si>
  <si>
    <t>尺寸400*800*160，铸铝式，下进线DN40，下出线DN25，防爆等级EdxII AT3 Gb</t>
  </si>
  <si>
    <t>U8大类03；卡号05539；资产号032900120</t>
  </si>
  <si>
    <t>合肥辉朗电气有限责任公司</t>
  </si>
  <si>
    <t>032900121</t>
  </si>
  <si>
    <t>01042601230000064460</t>
  </si>
  <si>
    <t>U8大类03；卡号05540；资产号032900121</t>
  </si>
  <si>
    <t>032100023</t>
  </si>
  <si>
    <t>01042601230000064461</t>
  </si>
  <si>
    <t>2000*700*620</t>
  </si>
  <si>
    <t>U8大类03；卡号02659；资产号032100023</t>
  </si>
  <si>
    <t>肥东可湿粉车间，肥东作物营养</t>
  </si>
  <si>
    <t>2018-05-17</t>
  </si>
  <si>
    <t>032500257</t>
  </si>
  <si>
    <t>01042601230000064462</t>
  </si>
  <si>
    <t>U8大类03；卡号04398；资产号032500257</t>
  </si>
  <si>
    <t>030200228</t>
  </si>
  <si>
    <t>01042601230000064463</t>
  </si>
  <si>
    <t>U8大类03；卡号03827；资产号030200228</t>
  </si>
  <si>
    <t>032500258</t>
  </si>
  <si>
    <t>01042601230000064464</t>
  </si>
  <si>
    <t>U8大类03；卡号04399；资产号032500258</t>
  </si>
  <si>
    <t>032100024</t>
  </si>
  <si>
    <t>01042601230000064465</t>
  </si>
  <si>
    <t>智能化全自包装机（含控制系统1套）</t>
  </si>
  <si>
    <t>VFS7300B</t>
  </si>
  <si>
    <t>U8大类03；卡号02660；资产号032100024</t>
  </si>
  <si>
    <t>合肥正远智能包装科技有限公司</t>
  </si>
  <si>
    <t>033000117</t>
  </si>
  <si>
    <t>01042601230000064466</t>
  </si>
  <si>
    <t>U8大类03；卡号05541；资产号033000117</t>
  </si>
  <si>
    <t>030500056</t>
  </si>
  <si>
    <t>01042601230000064467</t>
  </si>
  <si>
    <t>GCK1000*600*2200</t>
  </si>
  <si>
    <t>U8大类03；卡号03828；资产号030500056</t>
  </si>
  <si>
    <t>肥东合成电仪组</t>
  </si>
  <si>
    <t>030800171</t>
  </si>
  <si>
    <t>01042601230000064468</t>
  </si>
  <si>
    <t>BTS1-A-F80P1.1-L1-2SBTS1非烧结网</t>
  </si>
  <si>
    <t>U8大类03；卡号02661；资产号030800171</t>
  </si>
  <si>
    <t>上海久丞工业科技有限公司</t>
  </si>
  <si>
    <t>030200232</t>
  </si>
  <si>
    <t>01042601230000064469</t>
  </si>
  <si>
    <t>FPR472-4.5A-5.5KW电机防爆，右旋90度</t>
  </si>
  <si>
    <t>U8大类03；卡号04400；资产号030200232</t>
  </si>
  <si>
    <t>032400032</t>
  </si>
  <si>
    <t>01042601230000064470</t>
  </si>
  <si>
    <t>鹤管（含卸料平台及活动梯）</t>
  </si>
  <si>
    <t>AL1412F7，DN50/DN80衬四氟，1.6M*1.6M钢板平台</t>
  </si>
  <si>
    <t>U8大类03；卡号04402；资产号032400032</t>
  </si>
  <si>
    <t>肥东合成分厂罐区</t>
  </si>
  <si>
    <t>连云港深达石化装备有限公司</t>
  </si>
  <si>
    <t>2020-12-25</t>
  </si>
  <si>
    <t>032400021</t>
  </si>
  <si>
    <t>01042601230000064471</t>
  </si>
  <si>
    <t>U8大类03；卡号03829；资产号032400021</t>
  </si>
  <si>
    <t>安徽瑞达兆丰科技有限公司</t>
  </si>
  <si>
    <t>2020-07-21</t>
  </si>
  <si>
    <t>032400022</t>
  </si>
  <si>
    <t>01042601230000064472</t>
  </si>
  <si>
    <t>新标多级立式消火栓泵（罐区）</t>
  </si>
  <si>
    <t>XBD9.2/10G-6DL-18.5KW，DN80</t>
  </si>
  <si>
    <t>U8大类03；卡号03830；资产号032400022</t>
  </si>
  <si>
    <t>033000118</t>
  </si>
  <si>
    <t>01042601230000064473</t>
  </si>
  <si>
    <t>U8大类03；卡号05542；资产号033000118</t>
  </si>
  <si>
    <t>032900122</t>
  </si>
  <si>
    <t>01042601230000064474</t>
  </si>
  <si>
    <t>防爆成套控制柜</t>
  </si>
  <si>
    <t>尺寸800*800*160，铸铝式，下进线DN50，下出线DN25，防爆等级EdxII AT2 Gb</t>
  </si>
  <si>
    <t>U8大类03；卡号05543；资产号032900122</t>
  </si>
  <si>
    <t>032700097</t>
  </si>
  <si>
    <t>01042601230000064477</t>
  </si>
  <si>
    <t>堆垛机装置--堆垛机本体（载重1T）</t>
  </si>
  <si>
    <t>DPL-1T-18M</t>
  </si>
  <si>
    <t>U8大类03；卡号04403；资产号032700097</t>
  </si>
  <si>
    <t>2020-12-28</t>
  </si>
  <si>
    <t>033000119</t>
  </si>
  <si>
    <t>01042601230000064478</t>
  </si>
  <si>
    <t>U8大类03；卡号05544；资产号033000119</t>
  </si>
  <si>
    <t>032700098</t>
  </si>
  <si>
    <t>01042601230000064480</t>
  </si>
  <si>
    <t>U8大类03；卡号04404；资产号032700098</t>
  </si>
  <si>
    <t>033000120</t>
  </si>
  <si>
    <t>01042601230000064481</t>
  </si>
  <si>
    <t>BCD2T-15M，小型起重设备</t>
  </si>
  <si>
    <t>U8大类03；卡号05545；资产号033000120</t>
  </si>
  <si>
    <t>030800172</t>
  </si>
  <si>
    <t>01042601230000064483</t>
  </si>
  <si>
    <t>磁翻柱液位计</t>
  </si>
  <si>
    <t>UHZ-XH810P/3000</t>
  </si>
  <si>
    <t>U8大类03；卡号02665；资产号030800172</t>
  </si>
  <si>
    <t>2018-05-25</t>
  </si>
  <si>
    <t>032400023</t>
  </si>
  <si>
    <t>01042601230000064484</t>
  </si>
  <si>
    <t>永磁变频螺杆空压机（以旧换新，旧设备03816#补差价换购）</t>
  </si>
  <si>
    <t>MZ-150AZ</t>
  </si>
  <si>
    <t>U8大类03；卡号03832；资产号032400023</t>
  </si>
  <si>
    <t>肥东合成空压站（以旧换新，原卡片03816#螺杆空压机 补差价7.3万/1.13换购）</t>
  </si>
  <si>
    <t>合肥恒讯机电设备有限公司</t>
  </si>
  <si>
    <t>2020-07-23</t>
  </si>
  <si>
    <t>032700099</t>
  </si>
  <si>
    <t>01042601230000064485</t>
  </si>
  <si>
    <t>堆垛机装置--双驱动行走轮系</t>
  </si>
  <si>
    <t>DEMG/DRS250</t>
  </si>
  <si>
    <t>U8大类03；卡号04405；资产号032700099</t>
  </si>
  <si>
    <t>032900123</t>
  </si>
  <si>
    <t>01042601230000064486</t>
  </si>
  <si>
    <t>U8大类03；卡号05546；资产号032900123</t>
  </si>
  <si>
    <t>031400081</t>
  </si>
  <si>
    <t>01042601230000064487</t>
  </si>
  <si>
    <t>种子包衣机</t>
  </si>
  <si>
    <t>5BW50-30TW</t>
  </si>
  <si>
    <t>U8大类03；卡号03833；资产号031400081</t>
  </si>
  <si>
    <t>北京峰途包衣技术有限公司</t>
  </si>
  <si>
    <t>2020-07-28</t>
  </si>
  <si>
    <t>030800173</t>
  </si>
  <si>
    <t>01042601230000064488</t>
  </si>
  <si>
    <t>不可拆螺旋板换热器</t>
  </si>
  <si>
    <t>BLC0.6-10-0.6/650-14</t>
  </si>
  <si>
    <t>U8大类03；卡号02698；资产号030800173</t>
  </si>
  <si>
    <t>2018-05-28</t>
  </si>
  <si>
    <t>032700100</t>
  </si>
  <si>
    <t>01042601230000064489</t>
  </si>
  <si>
    <t>U8大类03；卡号04406；资产号032700100</t>
  </si>
  <si>
    <t>030800174</t>
  </si>
  <si>
    <t>01042601230000064490</t>
  </si>
  <si>
    <t>U8大类03；卡号02699；资产号030800174</t>
  </si>
  <si>
    <t>032900124</t>
  </si>
  <si>
    <t>01042601230000064491</t>
  </si>
  <si>
    <t>三效蒸发器</t>
  </si>
  <si>
    <t>3T/h，钛材质</t>
  </si>
  <si>
    <t>U8大类03；卡号05547；资产号032900124</t>
  </si>
  <si>
    <t>安徽润恩环境科技有限公司</t>
  </si>
  <si>
    <t>032900125</t>
  </si>
  <si>
    <t>01042601230000064492</t>
  </si>
  <si>
    <t>3T/h，碳钢材质</t>
  </si>
  <si>
    <t>U8大类03；卡号05548；资产号032900125</t>
  </si>
  <si>
    <t>032700101</t>
  </si>
  <si>
    <t>01042601230000064494</t>
  </si>
  <si>
    <t>堆垛机装置--单深位货叉</t>
  </si>
  <si>
    <t>MIAS/DingoTT-170X65-1200-1380-EH-2Z-2H</t>
  </si>
  <si>
    <t>U8大类03；卡号04407；资产号032700101</t>
  </si>
  <si>
    <t>032500106</t>
  </si>
  <si>
    <t>01042601230000064495</t>
  </si>
  <si>
    <t>HZBM4M/MD</t>
  </si>
  <si>
    <t>U8大类03；卡号03840；资产号032500106</t>
  </si>
  <si>
    <t>2020-08-21</t>
  </si>
  <si>
    <t>032700102</t>
  </si>
  <si>
    <t>01042601230000064496</t>
  </si>
  <si>
    <t>U8大类03；卡号04408；资产号032700102</t>
  </si>
  <si>
    <t>031022575</t>
  </si>
  <si>
    <t>01042601230000064497</t>
  </si>
  <si>
    <t>生产自动化-机器人五期-四轴码垛机器人</t>
  </si>
  <si>
    <t>U8大类03；卡号02700；资产号031022575</t>
  </si>
  <si>
    <t>肥东14#车间C3、C4线</t>
  </si>
  <si>
    <t>033000121</t>
  </si>
  <si>
    <t>01042601230000064498</t>
  </si>
  <si>
    <t>YKX40-10㎥</t>
  </si>
  <si>
    <t>U8大类03；卡号05549；资产号033000121</t>
  </si>
  <si>
    <t>031022576</t>
  </si>
  <si>
    <t>01042601230000064499</t>
  </si>
  <si>
    <t>生产自动化-机器人五期-机器人底座</t>
  </si>
  <si>
    <t>U8大类03；卡号02701；资产号031022576</t>
  </si>
  <si>
    <t>031022577</t>
  </si>
  <si>
    <t>01042601230000064500</t>
  </si>
  <si>
    <t>生产自动化-机器人五期-机器人安全围栏</t>
  </si>
  <si>
    <t>U8大类03；卡号02702；资产号031022577</t>
  </si>
  <si>
    <t>032700104</t>
  </si>
  <si>
    <t>01042601230000064503</t>
  </si>
  <si>
    <t>堆垛机装置--行走固定条码阅读器</t>
  </si>
  <si>
    <t>BPS 348i SM 100</t>
  </si>
  <si>
    <t>U8大类03；卡号04410；资产号032700104</t>
  </si>
  <si>
    <t>032700103</t>
  </si>
  <si>
    <t>01042601230000064504</t>
  </si>
  <si>
    <t>U8大类03；卡号04409；资产号032700103</t>
  </si>
  <si>
    <t>033000122</t>
  </si>
  <si>
    <t>01042601230000064505</t>
  </si>
  <si>
    <t>U8大类03；卡号05550；资产号033000122</t>
  </si>
  <si>
    <t>031022578</t>
  </si>
  <si>
    <t>01042601230000064508</t>
  </si>
  <si>
    <t>生产自动化-机器人五期-纸箱海绵吸盘</t>
  </si>
  <si>
    <t>U8大类03；卡号02703；资产号031022578</t>
  </si>
  <si>
    <t>032700105</t>
  </si>
  <si>
    <t>01042601230000064509</t>
  </si>
  <si>
    <t>U8大类03；卡号04411；资产号032700105</t>
  </si>
  <si>
    <t>032900126</t>
  </si>
  <si>
    <t>01042601230000064510</t>
  </si>
  <si>
    <t>YKX50-20㎥</t>
  </si>
  <si>
    <t>U8大类03；卡号05551；资产号032900126</t>
  </si>
  <si>
    <t>031022579</t>
  </si>
  <si>
    <t>01042601230000064511</t>
  </si>
  <si>
    <t>生产自动化-机器人五期-产品输送线</t>
  </si>
  <si>
    <t>U8大类03；卡号02704；资产号031022579</t>
  </si>
  <si>
    <t>031022580</t>
  </si>
  <si>
    <t>01042601230000064514</t>
  </si>
  <si>
    <t>生产自动化-机器人五期-装箱机</t>
  </si>
  <si>
    <t>U8大类03；卡号02705；资产号031022580</t>
  </si>
  <si>
    <t>032900127</t>
  </si>
  <si>
    <t>01042601230000064515</t>
  </si>
  <si>
    <t>U8大类03；卡号05552；资产号032900127</t>
  </si>
  <si>
    <t>031022581</t>
  </si>
  <si>
    <t>01042601230000064516</t>
  </si>
  <si>
    <t>生产自动化-机器人五期-夹具吸盘</t>
  </si>
  <si>
    <t>U8大类03；卡号02706；资产号031022581</t>
  </si>
  <si>
    <t>032700106</t>
  </si>
  <si>
    <t>01042601230000064517</t>
  </si>
  <si>
    <t>U8大类03；卡号04412；资产号032700106</t>
  </si>
  <si>
    <t>032900128</t>
  </si>
  <si>
    <t>01042601230000064519</t>
  </si>
  <si>
    <t>玻璃钢高压风机</t>
  </si>
  <si>
    <t>HT-4A-3KW，防爆电机</t>
  </si>
  <si>
    <t>U8大类03；卡号05553；资产号032900128</t>
  </si>
  <si>
    <t>031022582</t>
  </si>
  <si>
    <t>01042601230000064520</t>
  </si>
  <si>
    <t>U8大类03；卡号02707；资产号031022582</t>
  </si>
  <si>
    <t>032700107</t>
  </si>
  <si>
    <t>01042601230000064522</t>
  </si>
  <si>
    <t>堆垛机装置--提升固定条码阅读器</t>
  </si>
  <si>
    <t>U8大类03；卡号04413；资产号032700107</t>
  </si>
  <si>
    <t>033000123</t>
  </si>
  <si>
    <t>01042601230000064523</t>
  </si>
  <si>
    <t>HT-5A-5.5KW，防爆电机</t>
  </si>
  <si>
    <t>U8大类03；卡号05554；资产号033000123</t>
  </si>
  <si>
    <t>031022583</t>
  </si>
  <si>
    <t>01042601230000064524</t>
  </si>
  <si>
    <t>生产自动化-机器人五期-箱体输送和定位线</t>
  </si>
  <si>
    <t>U8大类03；卡号02708；资产号031022583</t>
  </si>
  <si>
    <t>032700108</t>
  </si>
  <si>
    <t>01042601230000064525</t>
  </si>
  <si>
    <t>U8大类03；卡号04414；资产号032700108</t>
  </si>
  <si>
    <t>032900129</t>
  </si>
  <si>
    <t>01042601230000064527</t>
  </si>
  <si>
    <t>FRP472-5A-7.5KW，防爆电机</t>
  </si>
  <si>
    <t>U8大类03；卡号05555；资产号032900129</t>
  </si>
  <si>
    <t>031022584</t>
  </si>
  <si>
    <t>01042601230000064528</t>
  </si>
  <si>
    <t>生产自动化-机器人五期-标签放箱机构</t>
  </si>
  <si>
    <t>U8大类03；卡号02709；资产号031022584</t>
  </si>
  <si>
    <t>033000124</t>
  </si>
  <si>
    <t>01042601230000064529</t>
  </si>
  <si>
    <t>FRP472-7C-22KW，防爆电机</t>
  </si>
  <si>
    <t>U8大类03；卡号05556；资产号033000124</t>
  </si>
  <si>
    <t>032700110</t>
  </si>
  <si>
    <t>01042601230000064530</t>
  </si>
  <si>
    <t>U8大类03；卡号04416；资产号032700110</t>
  </si>
  <si>
    <t>032700109</t>
  </si>
  <si>
    <t>01042601230000064531</t>
  </si>
  <si>
    <t>U8大类03；卡号04415；资产号032700109</t>
  </si>
  <si>
    <t>031022585</t>
  </si>
  <si>
    <t>01042601230000064532</t>
  </si>
  <si>
    <t>U8大类03；卡号02710；资产号031022585</t>
  </si>
  <si>
    <t>032400090</t>
  </si>
  <si>
    <t>01042601230000064534</t>
  </si>
  <si>
    <t>U8大类03；卡号05557；资产号032400090</t>
  </si>
  <si>
    <t>安徽江南泵阀集团有限公司</t>
  </si>
  <si>
    <t>032700111</t>
  </si>
  <si>
    <t>01042601230000064536</t>
  </si>
  <si>
    <t>堆垛机装置--堆垛机电气控制系统</t>
  </si>
  <si>
    <t>西门子S7-1500</t>
  </si>
  <si>
    <t>U8大类03；卡号04417；资产号032700111</t>
  </si>
  <si>
    <t>031022586</t>
  </si>
  <si>
    <t>01042601230000064537</t>
  </si>
  <si>
    <t>生产自动化-机器人五期-开箱机</t>
  </si>
  <si>
    <t>U8大类03；卡号02711；资产号031022586</t>
  </si>
  <si>
    <t>032400091</t>
  </si>
  <si>
    <t>01042601230000064539</t>
  </si>
  <si>
    <t>U8大类03；卡号05558；资产号032400091</t>
  </si>
  <si>
    <t>032700112</t>
  </si>
  <si>
    <t>01042601230000064540</t>
  </si>
  <si>
    <t>U8大类03；卡号04418；资产号032700112</t>
  </si>
  <si>
    <t>032400092</t>
  </si>
  <si>
    <t>01042601230000064541</t>
  </si>
  <si>
    <t>U8大类03；卡号05559；资产号032400092</t>
  </si>
  <si>
    <t>031022587</t>
  </si>
  <si>
    <t>01042601230000064542</t>
  </si>
  <si>
    <t>生产自动化-机器人五期-封箱机</t>
  </si>
  <si>
    <t>U8大类03；卡号02712；资产号031022587</t>
  </si>
  <si>
    <t>032700113</t>
  </si>
  <si>
    <t>01042601230000064544</t>
  </si>
  <si>
    <t>堆垛机装置--集电臂</t>
  </si>
  <si>
    <t>DH5747K2</t>
  </si>
  <si>
    <t>U8大类03；卡号04419；资产号032700113</t>
  </si>
  <si>
    <t>031022588</t>
  </si>
  <si>
    <t>01042601230000064545</t>
  </si>
  <si>
    <t>生产自动化-机器人五期-打包机</t>
  </si>
  <si>
    <t>U8大类03；卡号02713；资产号031022588</t>
  </si>
  <si>
    <t>032700114</t>
  </si>
  <si>
    <t>01042601230000064547</t>
  </si>
  <si>
    <t>U8大类03；卡号04420；资产号032700114</t>
  </si>
  <si>
    <t>031022589</t>
  </si>
  <si>
    <t>01042601230000064548</t>
  </si>
  <si>
    <t>生产自动化-机器人五期-顶升移载机构</t>
  </si>
  <si>
    <t>U8大类03；卡号02714；资产号031022589</t>
  </si>
  <si>
    <t>032400093</t>
  </si>
  <si>
    <t>01042601230000064549</t>
  </si>
  <si>
    <t>U8大类03；卡号05560；资产号032400093</t>
  </si>
  <si>
    <t>032700115</t>
  </si>
  <si>
    <t>01042601230000064551</t>
  </si>
  <si>
    <t>U8大类03；卡号04421；资产号032700115</t>
  </si>
  <si>
    <t>031022590</t>
  </si>
  <si>
    <t>01042601230000064552</t>
  </si>
  <si>
    <t>U8大类03；卡号02715；资产号031022590</t>
  </si>
  <si>
    <t>032400094</t>
  </si>
  <si>
    <t>01042601230000064553</t>
  </si>
  <si>
    <t>U8大类03；卡号05561；资产号032400094</t>
  </si>
  <si>
    <t>032400095</t>
  </si>
  <si>
    <t>01042601230000064555</t>
  </si>
  <si>
    <t>U8大类03；卡号05562；资产号032400095</t>
  </si>
  <si>
    <t>031022591</t>
  </si>
  <si>
    <t>01042601230000064556</t>
  </si>
  <si>
    <t>U8大类03；卡号02716；资产号031022591</t>
  </si>
  <si>
    <t>032400096</t>
  </si>
  <si>
    <t>01042601230000064557</t>
  </si>
  <si>
    <t>U8大类03；卡号05563；资产号032400096</t>
  </si>
  <si>
    <t>032700116</t>
  </si>
  <si>
    <t>01042601230000064559</t>
  </si>
  <si>
    <t>U8大类03；卡号04422；资产号032700116</t>
  </si>
  <si>
    <t>031022592</t>
  </si>
  <si>
    <t>01042601230000064560</t>
  </si>
  <si>
    <t>U8大类03；卡号02717；资产号031022592</t>
  </si>
  <si>
    <t>032700117</t>
  </si>
  <si>
    <t>01042601230000064561</t>
  </si>
  <si>
    <t>U8大类03；卡号04423；资产号032700117</t>
  </si>
  <si>
    <t>032400097</t>
  </si>
  <si>
    <t>01042601230000064563</t>
  </si>
  <si>
    <t>U8大类03；卡号05564；资产号032400097</t>
  </si>
  <si>
    <t>031022593</t>
  </si>
  <si>
    <t>01042601230000064564</t>
  </si>
  <si>
    <t>生产自动化-机器人五期-爬坡输送机</t>
  </si>
  <si>
    <t>U8大类03；卡号02718；资产号031022593</t>
  </si>
  <si>
    <t>032700118</t>
  </si>
  <si>
    <t>01042601230000064565</t>
  </si>
  <si>
    <t>U8大类03；卡号04424；资产号032700118</t>
  </si>
  <si>
    <t>033000125</t>
  </si>
  <si>
    <t>01042601230000064566</t>
  </si>
  <si>
    <t>自吸泵</t>
  </si>
  <si>
    <t>U8大类03；卡号05565；资产号033000125</t>
  </si>
  <si>
    <t>032700119</t>
  </si>
  <si>
    <t>01042601230000064567</t>
  </si>
  <si>
    <t>堆垛机装置--天轨弯头</t>
  </si>
  <si>
    <t>半径R150，槽型155*120*5T</t>
  </si>
  <si>
    <t>U8大类03；卡号04425；资产号032700119</t>
  </si>
  <si>
    <t>031022858</t>
  </si>
  <si>
    <t>01042601230000064568</t>
  </si>
  <si>
    <t>DBF-65ZF，防爆电机</t>
  </si>
  <si>
    <t>U8大类03；卡号03859；资产号031022858</t>
  </si>
  <si>
    <t>2020-09-17</t>
  </si>
  <si>
    <t>031022594</t>
  </si>
  <si>
    <t>01042601230000064569</t>
  </si>
  <si>
    <t>U8大类03；卡号02719；资产号031022594</t>
  </si>
  <si>
    <t>030700318</t>
  </si>
  <si>
    <t>01042601230000064570</t>
  </si>
  <si>
    <t>搪瓷开式储罐</t>
  </si>
  <si>
    <t>K5000L，进口配方釉</t>
  </si>
  <si>
    <t>U8大类03；卡号03860；资产号030700318</t>
  </si>
  <si>
    <t>031022595</t>
  </si>
  <si>
    <t>01042601230000064571</t>
  </si>
  <si>
    <t>生产自动化-机器人五期-过渡滚筒输送机1</t>
  </si>
  <si>
    <t>U8大类03；卡号02720；资产号031022595</t>
  </si>
  <si>
    <t>033000126</t>
  </si>
  <si>
    <t>01042601230000064572</t>
  </si>
  <si>
    <t>U8大类03；卡号05566；资产号033000126</t>
  </si>
  <si>
    <t>032700120</t>
  </si>
  <si>
    <t>01042601230000064573</t>
  </si>
  <si>
    <t>U8大类03；卡号04426；资产号032700120</t>
  </si>
  <si>
    <t>030800266</t>
  </si>
  <si>
    <t>01042601230000064574</t>
  </si>
  <si>
    <t>U8大类03；卡号03864；资产号030800266</t>
  </si>
  <si>
    <t>2020-09-18</t>
  </si>
  <si>
    <t>033000127</t>
  </si>
  <si>
    <t>01042601230000064575</t>
  </si>
  <si>
    <t>U8大类03；卡号05567；资产号033000127</t>
  </si>
  <si>
    <t>032400098</t>
  </si>
  <si>
    <t>01042601230000064576</t>
  </si>
  <si>
    <t>U8大类03；卡号05568；资产号032400098</t>
  </si>
  <si>
    <t>032400099</t>
  </si>
  <si>
    <t>01042601230000064577</t>
  </si>
  <si>
    <t>磁力泵</t>
  </si>
  <si>
    <t>CQB80-65-160，11KW防爆电机，材质为衬46，流量50㎥/h</t>
  </si>
  <si>
    <t>U8大类03；卡号05569；资产号032400099</t>
  </si>
  <si>
    <t>030800267</t>
  </si>
  <si>
    <t>01042601230000064578</t>
  </si>
  <si>
    <t>U8大类03；卡号03865；资产号030800267</t>
  </si>
  <si>
    <t>032700121</t>
  </si>
  <si>
    <t>01042601230000064579</t>
  </si>
  <si>
    <t>U8大类03；卡号04427；资产号032700121</t>
  </si>
  <si>
    <t>032700122</t>
  </si>
  <si>
    <t>01042601230000064580</t>
  </si>
  <si>
    <t>U8大类03；卡号04428；资产号032700122</t>
  </si>
  <si>
    <t>031022596</t>
  </si>
  <si>
    <t>01042601230000064581</t>
  </si>
  <si>
    <t>U8大类03；卡号02721；资产号031022596</t>
  </si>
  <si>
    <t>032400100</t>
  </si>
  <si>
    <t>01042601230000064582</t>
  </si>
  <si>
    <t>U8大类03；卡号05570；资产号032400100</t>
  </si>
  <si>
    <t>032500107</t>
  </si>
  <si>
    <t>01042601230000064583</t>
  </si>
  <si>
    <t>U8大类03；卡号03866；资产号032500107</t>
  </si>
  <si>
    <t>031022597</t>
  </si>
  <si>
    <t>01042601230000064584</t>
  </si>
  <si>
    <t>生产自动化-机器人五期-过渡滚筒输送机2</t>
  </si>
  <si>
    <t>U8大类03；卡号02722；资产号031022597</t>
  </si>
  <si>
    <t>032700123</t>
  </si>
  <si>
    <t>01042601230000064585</t>
  </si>
  <si>
    <t>堆垛机装置--地轨弯头</t>
  </si>
  <si>
    <t>半径R1500，30K轻轨</t>
  </si>
  <si>
    <t>U8大类03；卡号04429；资产号032700123</t>
  </si>
  <si>
    <t>032500108</t>
  </si>
  <si>
    <t>01042601230000064586</t>
  </si>
  <si>
    <t>U8大类03；卡号03867；资产号032500108</t>
  </si>
  <si>
    <t>030500093</t>
  </si>
  <si>
    <t>01042601230000064587</t>
  </si>
  <si>
    <t>低压进线柜（1AA01）</t>
  </si>
  <si>
    <t>MNS，柜体1000*1000*2200</t>
  </si>
  <si>
    <t>U8大类03；卡号05571；资产号030500093</t>
  </si>
  <si>
    <t>配电室3，1AA01</t>
  </si>
  <si>
    <t>合肥兴东电器开关有限责任公司</t>
  </si>
  <si>
    <t>031022598</t>
  </si>
  <si>
    <t>01042601230000064588</t>
  </si>
  <si>
    <t>U8大类03；卡号02723；资产号031022598</t>
  </si>
  <si>
    <t>032700124</t>
  </si>
  <si>
    <t>01042601230000064589</t>
  </si>
  <si>
    <t>U8大类03；卡号04430；资产号032700124</t>
  </si>
  <si>
    <t>030700321</t>
  </si>
  <si>
    <t>01042601230000064590</t>
  </si>
  <si>
    <t>U8大类03；卡号03868；资产号030700321</t>
  </si>
  <si>
    <t>030500094</t>
  </si>
  <si>
    <t>01042601230000064591</t>
  </si>
  <si>
    <t>电容柜（1AA02）</t>
  </si>
  <si>
    <t>MNS，柜体800*1000*2200</t>
  </si>
  <si>
    <t>U8大类03；卡号05572；资产号030500094</t>
  </si>
  <si>
    <t>配电室3，1AA02</t>
  </si>
  <si>
    <t>031022599</t>
  </si>
  <si>
    <t>01042601230000064592</t>
  </si>
  <si>
    <t>生产自动化-机器人五期-抓取输送机</t>
  </si>
  <si>
    <t>U8大类03；卡号02724；资产号031022599</t>
  </si>
  <si>
    <t>030700322</t>
  </si>
  <si>
    <t>01042601230000064593</t>
  </si>
  <si>
    <t>U8大类03；卡号03869；资产号030700322</t>
  </si>
  <si>
    <t>032700125</t>
  </si>
  <si>
    <t>01042601230000064594</t>
  </si>
  <si>
    <t>U8大类03；卡号04431；资产号032700125</t>
  </si>
  <si>
    <t>030500095</t>
  </si>
  <si>
    <t>01042601230000064595</t>
  </si>
  <si>
    <t>低压出线柜（1AA03）</t>
  </si>
  <si>
    <t>MNS，柜体600*1000*2200</t>
  </si>
  <si>
    <t>U8大类03；卡号05573；资产号030500095</t>
  </si>
  <si>
    <t>配电室3，1AA03</t>
  </si>
  <si>
    <t>031022600</t>
  </si>
  <si>
    <t>01042601230000064596</t>
  </si>
  <si>
    <t>U8大类03；卡号02725；资产号031022600</t>
  </si>
  <si>
    <t>030700323</t>
  </si>
  <si>
    <t>01042601230000064597</t>
  </si>
  <si>
    <t>K100L</t>
  </si>
  <si>
    <t>U8大类03；卡号03870；资产号030700323</t>
  </si>
  <si>
    <t>032700126</t>
  </si>
  <si>
    <t>01042601230000064598</t>
  </si>
  <si>
    <t>U8大类03；卡号04432；资产号032700126</t>
  </si>
  <si>
    <t>030500096</t>
  </si>
  <si>
    <t>01042601230000064599</t>
  </si>
  <si>
    <t>低压出线柜（1AA04）</t>
  </si>
  <si>
    <t>U8大类03；卡号05574；资产号030500096</t>
  </si>
  <si>
    <t>配电室3，1AA04</t>
  </si>
  <si>
    <t>031022601</t>
  </si>
  <si>
    <t>01042601230000064600</t>
  </si>
  <si>
    <t>生产自动化-机器人五期-托盘库本体</t>
  </si>
  <si>
    <t>U8大类03；卡号02726；资产号031022601</t>
  </si>
  <si>
    <t>032700127</t>
  </si>
  <si>
    <t>01042601230000064601</t>
  </si>
  <si>
    <t>堆垛机装置--滑触线固定侧弯板</t>
  </si>
  <si>
    <t>半径R1500，300*3T</t>
  </si>
  <si>
    <t>U8大类03；卡号04433；资产号032700127</t>
  </si>
  <si>
    <t>030700324</t>
  </si>
  <si>
    <t>01042601230000064602</t>
  </si>
  <si>
    <t>U8大类03；卡号03871；资产号030700324</t>
  </si>
  <si>
    <t>030500097</t>
  </si>
  <si>
    <t>01042601230000064603</t>
  </si>
  <si>
    <t>低压出线柜（1AA05）</t>
  </si>
  <si>
    <t>U8大类03；卡号05575；资产号030500097</t>
  </si>
  <si>
    <t>配电室3，1AA05</t>
  </si>
  <si>
    <t>030700325</t>
  </si>
  <si>
    <t>01042601230000064604</t>
  </si>
  <si>
    <t>搪玻璃闭式储罐</t>
  </si>
  <si>
    <t>U8大类03；卡号03872；资产号030700325</t>
  </si>
  <si>
    <t>031022602</t>
  </si>
  <si>
    <t>01042601230000064605</t>
  </si>
  <si>
    <t>生产自动化-机器人五期-空托盘链条输送机1</t>
  </si>
  <si>
    <t>U8大类03；卡号02727；资产号031022602</t>
  </si>
  <si>
    <t>032700128</t>
  </si>
  <si>
    <t>01042601230000064606</t>
  </si>
  <si>
    <t>U8大类03；卡号04434；资产号032700128</t>
  </si>
  <si>
    <t>030500098</t>
  </si>
  <si>
    <t>01042601230000064607</t>
  </si>
  <si>
    <t>低压联络柜（1AA06）</t>
  </si>
  <si>
    <t>U8大类03；卡号05576；资产号030500098</t>
  </si>
  <si>
    <t>配电室3，1AA06</t>
  </si>
  <si>
    <t>031022603</t>
  </si>
  <si>
    <t>01042601230000064608</t>
  </si>
  <si>
    <t>生产自动化-机器人五期-空托盘链条输送机2</t>
  </si>
  <si>
    <t>U8大类03；卡号02728；资产号031022603</t>
  </si>
  <si>
    <t>032700129</t>
  </si>
  <si>
    <t>01042601230000064609</t>
  </si>
  <si>
    <t>U8大类03；卡号04435；资产号032700129</t>
  </si>
  <si>
    <t>030700326</t>
  </si>
  <si>
    <t>01042601230000064610</t>
  </si>
  <si>
    <t>U8大类03；卡号03873；资产号030700326</t>
  </si>
  <si>
    <t>030500099</t>
  </si>
  <si>
    <t>01042601230000064611</t>
  </si>
  <si>
    <t>低压出线柜（1AA07）</t>
  </si>
  <si>
    <t>U8大类03；卡号05577；资产号030500099</t>
  </si>
  <si>
    <t>配电室3，1AA07</t>
  </si>
  <si>
    <t>031022604</t>
  </si>
  <si>
    <t>01042601230000064612</t>
  </si>
  <si>
    <t>生产自动化-机器人五期-空托盘移栽输送机</t>
  </si>
  <si>
    <t>U8大类03；卡号02729；资产号031022604</t>
  </si>
  <si>
    <t>032700130</t>
  </si>
  <si>
    <t>01042601230000064613</t>
  </si>
  <si>
    <t>U8大类03；卡号04436；资产号032700130</t>
  </si>
  <si>
    <t>030800268</t>
  </si>
  <si>
    <t>01042601230000064614</t>
  </si>
  <si>
    <t>F=20㎡</t>
  </si>
  <si>
    <t>U8大类03；卡号03874；资产号030800268</t>
  </si>
  <si>
    <t>2020-09-22</t>
  </si>
  <si>
    <t>030500100</t>
  </si>
  <si>
    <t>01042601230000064615</t>
  </si>
  <si>
    <t>低压出线柜（1AA08）</t>
  </si>
  <si>
    <t>U8大类03；卡号05578；资产号030500100</t>
  </si>
  <si>
    <t>配电室3，1AA08</t>
  </si>
  <si>
    <t>032700131</t>
  </si>
  <si>
    <t>01042601230000064616</t>
  </si>
  <si>
    <t>堆垛机装置--堆垛机系统设备技改安装工程</t>
  </si>
  <si>
    <t>U8大类03；卡号04437；资产号032700131</t>
  </si>
  <si>
    <t>031022605</t>
  </si>
  <si>
    <t>01042601230000064617</t>
  </si>
  <si>
    <t>U8大类03；卡号02730；资产号031022605</t>
  </si>
  <si>
    <t>031900114</t>
  </si>
  <si>
    <t>01042601230000064618</t>
  </si>
  <si>
    <t>上粉机</t>
  </si>
  <si>
    <t>SFJ-2 方斗定制</t>
  </si>
  <si>
    <t>U8大类03；卡号03875；资产号031900114</t>
  </si>
  <si>
    <t>030500101</t>
  </si>
  <si>
    <t>01042601230000064619</t>
  </si>
  <si>
    <t>低压出线柜（1AA09）</t>
  </si>
  <si>
    <t>U8大类03；卡号05579；资产号030500101</t>
  </si>
  <si>
    <t>配电室3，1AA09</t>
  </si>
  <si>
    <t>031700057</t>
  </si>
  <si>
    <t>01042601230000064620</t>
  </si>
  <si>
    <t>PD05P-ASS-STT，不锈钢，PTEE膜片</t>
  </si>
  <si>
    <t>U8大类03；卡号04438；资产号031700057</t>
  </si>
  <si>
    <t>2021-01-11</t>
  </si>
  <si>
    <t>031022606</t>
  </si>
  <si>
    <t>01042601230000064621</t>
  </si>
  <si>
    <t>生产自动化-机器人五期-码垛输送机</t>
  </si>
  <si>
    <t>U8大类03；卡号02731；资产号031022606</t>
  </si>
  <si>
    <t>031900115</t>
  </si>
  <si>
    <t>01042601230000064622</t>
  </si>
  <si>
    <t>U8大类03；卡号03876；资产号031900115</t>
  </si>
  <si>
    <t>030500102</t>
  </si>
  <si>
    <t>01042601230000064623</t>
  </si>
  <si>
    <t>低压出线柜（1AA10）</t>
  </si>
  <si>
    <t>U8大类03；卡号05580；资产号030500102</t>
  </si>
  <si>
    <t>配电室3，1AA10</t>
  </si>
  <si>
    <t>031700058</t>
  </si>
  <si>
    <t>01042601230000064624</t>
  </si>
  <si>
    <t>666120-344-C，铝合金，PTEE膜片</t>
  </si>
  <si>
    <t>U8大类03；卡号04439；资产号031700058</t>
  </si>
  <si>
    <t>031022607</t>
  </si>
  <si>
    <t>01042601230000064625</t>
  </si>
  <si>
    <t>U8大类03；卡号02732；资产号031022607</t>
  </si>
  <si>
    <t>030500103</t>
  </si>
  <si>
    <t>01042601230000064626</t>
  </si>
  <si>
    <t>低压出线柜（1AA11）</t>
  </si>
  <si>
    <t>U8大类03；卡号05581；资产号030500103</t>
  </si>
  <si>
    <t>配电室3，1AA11</t>
  </si>
  <si>
    <t>030200229</t>
  </si>
  <si>
    <t>01042601230000064627</t>
  </si>
  <si>
    <t>风冷式冷水机</t>
  </si>
  <si>
    <t>AC-40AF</t>
  </si>
  <si>
    <t>U8大类03；卡号03878；资产号030200229</t>
  </si>
  <si>
    <t>苏州奥德高端装备股份有限公司</t>
  </si>
  <si>
    <t>2020-10-15</t>
  </si>
  <si>
    <t>031022608</t>
  </si>
  <si>
    <t>01042601230000064628</t>
  </si>
  <si>
    <t>生产自动化-机器人五期-叉车输送机</t>
  </si>
  <si>
    <t>U8大类03；卡号02733；资产号031022608</t>
  </si>
  <si>
    <t>031700059</t>
  </si>
  <si>
    <t>01042601230000064629</t>
  </si>
  <si>
    <t>U8大类03；卡号04440；资产号031700059</t>
  </si>
  <si>
    <t>030200230</t>
  </si>
  <si>
    <t>01042601230000064630</t>
  </si>
  <si>
    <t>BF4-72-5A，11KW，防爆电机</t>
  </si>
  <si>
    <t>U8大类03；卡号03879；资产号030200230</t>
  </si>
  <si>
    <t>031022609</t>
  </si>
  <si>
    <t>01042601230000064631</t>
  </si>
  <si>
    <t>U8大类03；卡号02734；资产号031022609</t>
  </si>
  <si>
    <t>031700060</t>
  </si>
  <si>
    <t>01042601230000064632</t>
  </si>
  <si>
    <t>U8大类03；卡号04441；资产号031700060</t>
  </si>
  <si>
    <t>030500104</t>
  </si>
  <si>
    <t>01042601230000064633</t>
  </si>
  <si>
    <t>低压出线柜（1AA12）</t>
  </si>
  <si>
    <t>U8大类03；卡号05582；资产号030500104</t>
  </si>
  <si>
    <t>配电室3，1AA12</t>
  </si>
  <si>
    <t>032400024</t>
  </si>
  <si>
    <t>01042601230000064634</t>
  </si>
  <si>
    <t>防爆蓄电池平衡重式2.5T叉车</t>
  </si>
  <si>
    <t>CPDB25AC，1区，瑞朗特/合力H3系列</t>
  </si>
  <si>
    <t>U8大类03；卡号03880；资产号032400024</t>
  </si>
  <si>
    <t>肥东合成分厂与合成仓库物流</t>
  </si>
  <si>
    <t>深圳瑞朗特防爆车辆有限公司</t>
  </si>
  <si>
    <t>030500105</t>
  </si>
  <si>
    <t>01042601230000064635</t>
  </si>
  <si>
    <t>低压出线柜（1AA13）</t>
  </si>
  <si>
    <t>U8大类03；卡号05583；资产号030500105</t>
  </si>
  <si>
    <t>配电室3，1AA13</t>
  </si>
  <si>
    <t>031022610</t>
  </si>
  <si>
    <t>01042601230000064636</t>
  </si>
  <si>
    <t>生产自动化-机器人五期-电气部份</t>
  </si>
  <si>
    <t>U8大类03；卡号02735；资产号031022610</t>
  </si>
  <si>
    <t>031700061</t>
  </si>
  <si>
    <t>01042601230000064637</t>
  </si>
  <si>
    <t>U8大类03；卡号04442；资产号031700061</t>
  </si>
  <si>
    <t>030500106</t>
  </si>
  <si>
    <t>01042601230000064639</t>
  </si>
  <si>
    <t>低压出线柜（1AA14）</t>
  </si>
  <si>
    <t>U8大类03；卡号05584；资产号030500106</t>
  </si>
  <si>
    <t>配电室3，1AA14</t>
  </si>
  <si>
    <t>031022915</t>
  </si>
  <si>
    <t>01042601230000064641</t>
  </si>
  <si>
    <t>U8大类03；卡号04444；资产号031022915</t>
  </si>
  <si>
    <t>032400025</t>
  </si>
  <si>
    <t>01042601230000064642</t>
  </si>
  <si>
    <t>U8大类03；卡号03882；资产号032400025</t>
  </si>
  <si>
    <t>肥东合成一车间配电房</t>
  </si>
  <si>
    <t>032400026</t>
  </si>
  <si>
    <t>01042601230000064644</t>
  </si>
  <si>
    <t>智能折叠悬浮自动门（肥东生产区域南入口二道门大门）</t>
  </si>
  <si>
    <t>二道门大门，对开式自动门，含车牌智能识别(1进1出)</t>
  </si>
  <si>
    <t>U8大类03；卡号03883；资产号032400026</t>
  </si>
  <si>
    <t>肥东厂区二道门，生产区域主干道南入口</t>
  </si>
  <si>
    <t>2020-10-21</t>
  </si>
  <si>
    <t>030500107</t>
  </si>
  <si>
    <t>01042601230000064645</t>
  </si>
  <si>
    <t>低压进线柜（2AA01）</t>
  </si>
  <si>
    <t>U8大类03；卡号05585；资产号030500107</t>
  </si>
  <si>
    <t>配电室3，2AA01</t>
  </si>
  <si>
    <t>032300001</t>
  </si>
  <si>
    <t>01042601230000064646</t>
  </si>
  <si>
    <t>MVR环保装置及附属设备</t>
  </si>
  <si>
    <t>U8大类03；卡号02788；资产号032300001</t>
  </si>
  <si>
    <t>肥东合成分厂（土建80.4万 曝气池17万 安装11.4万 污水及防腐16万）</t>
  </si>
  <si>
    <t>安徽呈艺建设工程有限公司</t>
  </si>
  <si>
    <t>2018-06-28</t>
  </si>
  <si>
    <t>030500108</t>
  </si>
  <si>
    <t>01042601230000064647</t>
  </si>
  <si>
    <t>低压出线柜（2AA02）</t>
  </si>
  <si>
    <t>U8大类03；卡号05586；资产号030500108</t>
  </si>
  <si>
    <t>配电室3，2AA02</t>
  </si>
  <si>
    <t>031022611</t>
  </si>
  <si>
    <t>01042601230000064648</t>
  </si>
  <si>
    <t>冷干机（含三级过滤器）</t>
  </si>
  <si>
    <t>U8大类03；卡号02791；资产号031022611</t>
  </si>
  <si>
    <t>肥东分厂公用</t>
  </si>
  <si>
    <t>030200233</t>
  </si>
  <si>
    <t>01042601230000064649</t>
  </si>
  <si>
    <t>QJB1.5/6-260/3-980/S，不锈钢316L</t>
  </si>
  <si>
    <t>U8大类03；卡号04446；资产号030200233</t>
  </si>
  <si>
    <t>2021-01-13</t>
  </si>
  <si>
    <t>030500109</t>
  </si>
  <si>
    <t>01042601230000064651</t>
  </si>
  <si>
    <t>低压出线柜（2AA03）</t>
  </si>
  <si>
    <t>U8大类03；卡号05587；资产号030500109</t>
  </si>
  <si>
    <t>配电室3，2AA03</t>
  </si>
  <si>
    <t>030800178</t>
  </si>
  <si>
    <t>01042601230000064652</t>
  </si>
  <si>
    <t>聚丙烯立式储罐</t>
  </si>
  <si>
    <t>2800*3000</t>
  </si>
  <si>
    <t>U8大类03；卡号02793；资产号030800178</t>
  </si>
  <si>
    <t>肥东合成一车间（磺隆)</t>
  </si>
  <si>
    <t>030200234</t>
  </si>
  <si>
    <t>01042601230000064653</t>
  </si>
  <si>
    <t>U8大类03；卡号04447；资产号030200234</t>
  </si>
  <si>
    <t>030800179</t>
  </si>
  <si>
    <t>01042601230000064654</t>
  </si>
  <si>
    <t>U8大类03；卡号02794；资产号030800179</t>
  </si>
  <si>
    <t>030200235</t>
  </si>
  <si>
    <t>01042601230000064655</t>
  </si>
  <si>
    <t>U8大类03；卡号04448；资产号030200235</t>
  </si>
  <si>
    <t>030800275</t>
  </si>
  <si>
    <t>01042601230000064656</t>
  </si>
  <si>
    <t>玻璃钢储槽（5M3）</t>
  </si>
  <si>
    <t>5M3，DN1800*2000</t>
  </si>
  <si>
    <t>U8大类03；卡号03890；资产号030800275</t>
  </si>
  <si>
    <t>030800276</t>
  </si>
  <si>
    <t>01042601230000064657</t>
  </si>
  <si>
    <t>U8大类03；卡号03891；资产号030800276</t>
  </si>
  <si>
    <t>030500111</t>
  </si>
  <si>
    <t>01042601230000064658</t>
  </si>
  <si>
    <t>低压出线柜（2AA05）</t>
  </si>
  <si>
    <t>U8大类03；卡号05589；资产号030500111</t>
  </si>
  <si>
    <t>配电室3，2AA05</t>
  </si>
  <si>
    <t>030500110</t>
  </si>
  <si>
    <t>01042601230000064659</t>
  </si>
  <si>
    <t>低压出线柜（2AA04）</t>
  </si>
  <si>
    <t>U8大类03；卡号05588；资产号030500110</t>
  </si>
  <si>
    <t>配电室3，2AA04</t>
  </si>
  <si>
    <t>031022612</t>
  </si>
  <si>
    <t>01042601230000064660</t>
  </si>
  <si>
    <t>LP-200B（含倒瓶剔除）</t>
  </si>
  <si>
    <t>U8大类03；卡号02795；资产号031022612</t>
  </si>
  <si>
    <t>030800352</t>
  </si>
  <si>
    <t>01042601230000064661</t>
  </si>
  <si>
    <t>F=20㎡，材质304不锈钢</t>
  </si>
  <si>
    <t>U8大类03；卡号04449；资产号030800352</t>
  </si>
  <si>
    <t>030800277</t>
  </si>
  <si>
    <t>01042601230000064662</t>
  </si>
  <si>
    <t>玻璃钢储槽（20M3）</t>
  </si>
  <si>
    <t>20M3，DN2600*3600</t>
  </si>
  <si>
    <t>U8大类03；卡号03892；资产号030800277</t>
  </si>
  <si>
    <t>030500112</t>
  </si>
  <si>
    <t>01042601230000064663</t>
  </si>
  <si>
    <t>低压出线柜（2AA06）</t>
  </si>
  <si>
    <t>U8大类03；卡号05590；资产号030500112</t>
  </si>
  <si>
    <t>配电室3，2AA06</t>
  </si>
  <si>
    <t>031022613</t>
  </si>
  <si>
    <t>01042601230000064664</t>
  </si>
  <si>
    <t>U8大类03；卡号02796；资产号031022613</t>
  </si>
  <si>
    <t>032400033</t>
  </si>
  <si>
    <t>01042601230000064665</t>
  </si>
  <si>
    <t>挥发性有机物在线环境监测仪</t>
  </si>
  <si>
    <t>VM1700，含在线监测系统软件，环保设备</t>
  </si>
  <si>
    <t>U8大类03；卡号04450；资产号032400033</t>
  </si>
  <si>
    <t>肥东合成RTO燃烧炉排气口，机修车间侧边， 合成/安环公用</t>
  </si>
  <si>
    <t>安徽皖仪科技股份有限公司</t>
  </si>
  <si>
    <t>2021-01-14</t>
  </si>
  <si>
    <t>030800278</t>
  </si>
  <si>
    <t>01042601230000064666</t>
  </si>
  <si>
    <t>不锈钢闭式反应釜</t>
  </si>
  <si>
    <t>F2000L，材质316L，夹套材质Q345R</t>
  </si>
  <si>
    <t>U8大类03；卡号03893；资产号030800278</t>
  </si>
  <si>
    <t>031022614</t>
  </si>
  <si>
    <t>01042601230000064667</t>
  </si>
  <si>
    <t>U8大类03；卡号02797；资产号031022614</t>
  </si>
  <si>
    <t>030500113</t>
  </si>
  <si>
    <t>01042601230000064668</t>
  </si>
  <si>
    <t>低压出线柜（2AA07）</t>
  </si>
  <si>
    <t>U8大类03；卡号05591；资产号030500113</t>
  </si>
  <si>
    <t>配电室3，2AA07</t>
  </si>
  <si>
    <t>032400034</t>
  </si>
  <si>
    <t>01042601230000064669</t>
  </si>
  <si>
    <t>数据采集传输仪</t>
  </si>
  <si>
    <t>K37，配套固卡04450#在线环境监测仪，环保设备</t>
  </si>
  <si>
    <t>U8大类03；卡号04451；资产号032400034</t>
  </si>
  <si>
    <t>030800279</t>
  </si>
  <si>
    <t>01042601230000064670</t>
  </si>
  <si>
    <t>不锈钢高压釜</t>
  </si>
  <si>
    <t>F2000L，材质S31603/Q345R</t>
  </si>
  <si>
    <t>U8大类03；卡号03894；资产号030800279</t>
  </si>
  <si>
    <t>030500114</t>
  </si>
  <si>
    <t>01042601230000064671</t>
  </si>
  <si>
    <t>低压出线柜（2AA08）</t>
  </si>
  <si>
    <t>U8大类03；卡号05592；资产号030500114</t>
  </si>
  <si>
    <t>配电室3，2AA08</t>
  </si>
  <si>
    <t>031022615</t>
  </si>
  <si>
    <t>01042601230000064672</t>
  </si>
  <si>
    <t>TN-150AS</t>
  </si>
  <si>
    <t>U8大类03；卡号02798；资产号031022615</t>
  </si>
  <si>
    <t>030800280</t>
  </si>
  <si>
    <t>01042601230000064674</t>
  </si>
  <si>
    <t>搪玻璃开式反应釜</t>
  </si>
  <si>
    <t>U8大类03；卡号03895；资产号030800280</t>
  </si>
  <si>
    <t>030800180</t>
  </si>
  <si>
    <t>01042601230000064675</t>
  </si>
  <si>
    <t>WVPF200-I(钢喷涂F40）</t>
  </si>
  <si>
    <t>U8大类03；卡号02799；资产号030800180</t>
  </si>
  <si>
    <t>030500115</t>
  </si>
  <si>
    <t>01042601230000064676</t>
  </si>
  <si>
    <t>低压出线柜（2AA09）</t>
  </si>
  <si>
    <t>U8大类03；卡号05593；资产号030500115</t>
  </si>
  <si>
    <t>配电室3，2AA09</t>
  </si>
  <si>
    <t>030500116</t>
  </si>
  <si>
    <t>01042601230000064677</t>
  </si>
  <si>
    <t>低压出线柜（2AA10）</t>
  </si>
  <si>
    <t>U8大类03；卡号05594；资产号030500116</t>
  </si>
  <si>
    <t>配电室3，2AA10</t>
  </si>
  <si>
    <t>030800281</t>
  </si>
  <si>
    <t>01042601230000064679</t>
  </si>
  <si>
    <t>U8大类03；卡号03896；资产号030800281</t>
  </si>
  <si>
    <t>030800181</t>
  </si>
  <si>
    <t>01042601230000064680</t>
  </si>
  <si>
    <t>U8大类03；卡号02800；资产号030800181</t>
  </si>
  <si>
    <t>030800182</t>
  </si>
  <si>
    <t>01042601230000064681</t>
  </si>
  <si>
    <t>U8大类03；卡号02801；资产号030800182</t>
  </si>
  <si>
    <t>030500117</t>
  </si>
  <si>
    <t>01042601230000064682</t>
  </si>
  <si>
    <t>低压出线柜（2AA11）</t>
  </si>
  <si>
    <t>U8大类03；卡号05595；资产号030500117</t>
  </si>
  <si>
    <t>配电室3，2AA11</t>
  </si>
  <si>
    <t>030200236</t>
  </si>
  <si>
    <t>01042601230000064683</t>
  </si>
  <si>
    <t>QJB0.85/8-260/3-740/S，不锈钢316</t>
  </si>
  <si>
    <t>U8大类03；卡号04455；资产号030200236</t>
  </si>
  <si>
    <t>2021-01-18</t>
  </si>
  <si>
    <t>031900091</t>
  </si>
  <si>
    <t>01042601230000064685</t>
  </si>
  <si>
    <t>粉碎机（可湿粉用）</t>
  </si>
  <si>
    <t>可湿粉生产用</t>
  </si>
  <si>
    <t>U8大类03；卡号02802；资产号031900091</t>
  </si>
  <si>
    <t>030500118</t>
  </si>
  <si>
    <t>01042601230000064686</t>
  </si>
  <si>
    <t>低压出线柜（2AA12）</t>
  </si>
  <si>
    <t>U8大类03；卡号05596；资产号030500118</t>
  </si>
  <si>
    <t>配电室3，2AA12</t>
  </si>
  <si>
    <t>030800282</t>
  </si>
  <si>
    <t>01042601230000064687</t>
  </si>
  <si>
    <t>F5000L</t>
  </si>
  <si>
    <t>U8大类03；卡号03897；资产号030800282</t>
  </si>
  <si>
    <t>030800283</t>
  </si>
  <si>
    <t>01042601230000064688</t>
  </si>
  <si>
    <t>U8大类03；卡号03898；资产号030800283</t>
  </si>
  <si>
    <t>030200237</t>
  </si>
  <si>
    <t>01042601230000064689</t>
  </si>
  <si>
    <t>U8大类03；卡号04456；资产号030200237</t>
  </si>
  <si>
    <t>030800284</t>
  </si>
  <si>
    <t>01042601230000064690</t>
  </si>
  <si>
    <t>U8大类03；卡号03899；资产号030800284</t>
  </si>
  <si>
    <t>030500119</t>
  </si>
  <si>
    <t>01042601230000064691</t>
  </si>
  <si>
    <t>低压进线柜（0AA01）</t>
  </si>
  <si>
    <t>U8大类03；卡号05597；资产号030500119</t>
  </si>
  <si>
    <t>配电室3，0AA01</t>
  </si>
  <si>
    <t>031022616</t>
  </si>
  <si>
    <t>01042601230000064692</t>
  </si>
  <si>
    <t>KCB-633</t>
  </si>
  <si>
    <t>U8大类03；卡号02803；资产号031022616</t>
  </si>
  <si>
    <t>030500120</t>
  </si>
  <si>
    <t>01042601230000064693</t>
  </si>
  <si>
    <t>低压出线柜（0AA02）</t>
  </si>
  <si>
    <t>U8大类03；卡号05598；资产号030500120</t>
  </si>
  <si>
    <t>配电室3，0AA02</t>
  </si>
  <si>
    <t>030800285</t>
  </si>
  <si>
    <t>01042601230000064694</t>
  </si>
  <si>
    <t>机架BLB7.5-4-17-TB6，配套K5000L釜</t>
  </si>
  <si>
    <t>U8大类03；卡号03900；资产号030800285</t>
  </si>
  <si>
    <t>030200238</t>
  </si>
  <si>
    <t>01042601230000064695</t>
  </si>
  <si>
    <t>U8大类03；卡号04457；资产号030200238</t>
  </si>
  <si>
    <t>031022617</t>
  </si>
  <si>
    <t>01042601230000064696</t>
  </si>
  <si>
    <t>英格索兰启气动隔膜泵（自吸泵）</t>
  </si>
  <si>
    <t>65BZ-40-5.5KW</t>
  </si>
  <si>
    <t>U8大类03；卡号02804；资产号031022617</t>
  </si>
  <si>
    <t>030200239</t>
  </si>
  <si>
    <t>01042601230000064697</t>
  </si>
  <si>
    <t>U8大类03；卡号04458；资产号030200239</t>
  </si>
  <si>
    <t>030800286</t>
  </si>
  <si>
    <t>01042601230000064698</t>
  </si>
  <si>
    <t>20㎡，材质304L</t>
  </si>
  <si>
    <t>U8大类03；卡号03901；资产号030800286</t>
  </si>
  <si>
    <t>030500121</t>
  </si>
  <si>
    <t>01042601230000064699</t>
  </si>
  <si>
    <t>低压出线柜（0AA03）</t>
  </si>
  <si>
    <t>U8大类03；卡号05599；资产号030500121</t>
  </si>
  <si>
    <t>配电室3，0AA03</t>
  </si>
  <si>
    <t>030200240</t>
  </si>
  <si>
    <t>01042601230000064700</t>
  </si>
  <si>
    <t>U8大类03；卡号04459；资产号030200240</t>
  </si>
  <si>
    <t>031022618</t>
  </si>
  <si>
    <t>01042601230000064701</t>
  </si>
  <si>
    <t>U8大类03；卡号02805；资产号031022618</t>
  </si>
  <si>
    <t>030800289</t>
  </si>
  <si>
    <t>01042601230000064702</t>
  </si>
  <si>
    <t>正压DN400缓冲罐</t>
  </si>
  <si>
    <t>U8大类03；卡号03904；资产号030800289</t>
  </si>
  <si>
    <t>030800290</t>
  </si>
  <si>
    <t>01042601230000064703</t>
  </si>
  <si>
    <t>U8大类03；卡号03905；资产号030800290</t>
  </si>
  <si>
    <t>030500122</t>
  </si>
  <si>
    <t>01042601230000064704</t>
  </si>
  <si>
    <t>密集型母线槽+10#槽钢</t>
  </si>
  <si>
    <t>2500A/4P母线槽7米，10#槽钢68米</t>
  </si>
  <si>
    <t>U8大类03；卡号05600；资产号030500122</t>
  </si>
  <si>
    <t>030200241</t>
  </si>
  <si>
    <t>01042601230000064705</t>
  </si>
  <si>
    <t>U8大类03；卡号04460；资产号030200241</t>
  </si>
  <si>
    <t>033000128</t>
  </si>
  <si>
    <t>01042601230000064707</t>
  </si>
  <si>
    <t>活性炭吸附箱+炭纤维过滤箱</t>
  </si>
  <si>
    <t>风量2000?/h，含活性炭过滤纤维棉</t>
  </si>
  <si>
    <t>U8大类03；卡号05601；资产号033000128</t>
  </si>
  <si>
    <t>安徽国硕环境工程有限公司</t>
  </si>
  <si>
    <t>032400035</t>
  </si>
  <si>
    <t>01042601230000064708</t>
  </si>
  <si>
    <t>制氮机</t>
  </si>
  <si>
    <t>PN-300-39</t>
  </si>
  <si>
    <t>U8大类03；卡号04461；资产号032400035</t>
  </si>
  <si>
    <t>苏州辰诺气体设备有限公司</t>
  </si>
  <si>
    <t>031022621</t>
  </si>
  <si>
    <t>01042601230000064709</t>
  </si>
  <si>
    <t>旋盖机加高</t>
  </si>
  <si>
    <t>U8大类03；卡号02809；资产号031022621</t>
  </si>
  <si>
    <t>肥东制剂11# 13# 14#</t>
  </si>
  <si>
    <t>030800291</t>
  </si>
  <si>
    <t>01042601230000064710</t>
  </si>
  <si>
    <t>U8大类03；卡号03906；资产号030800291</t>
  </si>
  <si>
    <t>032900130</t>
  </si>
  <si>
    <t>01042601230000064711</t>
  </si>
  <si>
    <t>风量2000㎥/h，含活性炭过滤纤维棉</t>
  </si>
  <si>
    <t>U8大类03；卡号05602；资产号032900130</t>
  </si>
  <si>
    <t>031022622</t>
  </si>
  <si>
    <t>01042601230000064712</t>
  </si>
  <si>
    <t>U8大类03；卡号02810；资产号031022622</t>
  </si>
  <si>
    <t>030800292</t>
  </si>
  <si>
    <t>01042601230000064713</t>
  </si>
  <si>
    <t>电子平台秤</t>
  </si>
  <si>
    <t>SCS-3T，1.2*1.5M</t>
  </si>
  <si>
    <t>U8大类03；卡号03907；资产号030800292</t>
  </si>
  <si>
    <t>030800353</t>
  </si>
  <si>
    <t>01042601230000064714</t>
  </si>
  <si>
    <t>袋式过渡机</t>
  </si>
  <si>
    <t>CDF-50L-304-F50P1.0，0.5微米PP滤袋</t>
  </si>
  <si>
    <t>U8大类03；卡号04462；资产号030800353</t>
  </si>
  <si>
    <t>2021-01-19</t>
  </si>
  <si>
    <t>032900131</t>
  </si>
  <si>
    <t>01042601230000064715</t>
  </si>
  <si>
    <t>风量10000㎥/h，含活性炭过滤纤维棉</t>
  </si>
  <si>
    <t>U8大类03；卡号05603；资产号032900131</t>
  </si>
  <si>
    <t>031022623</t>
  </si>
  <si>
    <t>01042601230000064716</t>
  </si>
  <si>
    <t>U8大类03；卡号02811；资产号031022623</t>
  </si>
  <si>
    <t>030700407</t>
  </si>
  <si>
    <t>01042601230000064717</t>
  </si>
  <si>
    <t>FB4-72-4.5A，2.2KW/4P</t>
  </si>
  <si>
    <t>U8大类03；卡号04463；资产号030700407</t>
  </si>
  <si>
    <t>安徽国茂机电设备有限公司</t>
  </si>
  <si>
    <t>033000129</t>
  </si>
  <si>
    <t>01042601230000064718</t>
  </si>
  <si>
    <t>风量20000?/h，含活性炭过滤纤维棉</t>
  </si>
  <si>
    <t>U8大类03；卡号05604；资产号033000129</t>
  </si>
  <si>
    <t>030800293</t>
  </si>
  <si>
    <t>01042601230000064719</t>
  </si>
  <si>
    <t>U8大类03；卡号03908；资产号030800293</t>
  </si>
  <si>
    <t>031022624</t>
  </si>
  <si>
    <t>01042601230000064720</t>
  </si>
  <si>
    <t>U8大类03；卡号02812；资产号031022624</t>
  </si>
  <si>
    <t>032600156</t>
  </si>
  <si>
    <t>01042601230000064721</t>
  </si>
  <si>
    <t>不锈钢过滤器</t>
  </si>
  <si>
    <t>V=300L</t>
  </si>
  <si>
    <t>U8大类03；卡号04464；资产号032600156</t>
  </si>
  <si>
    <t>030800294</t>
  </si>
  <si>
    <t>01042601230000064722</t>
  </si>
  <si>
    <t>U8大类03；卡号03909；资产号030800294</t>
  </si>
  <si>
    <t>031022625</t>
  </si>
  <si>
    <t>01042601230000064723</t>
  </si>
  <si>
    <t>U8大类03；卡号02813；资产号031022625</t>
  </si>
  <si>
    <t>032900132</t>
  </si>
  <si>
    <t>01042601230000064724</t>
  </si>
  <si>
    <t>管道泵</t>
  </si>
  <si>
    <t>ISG200-315，55KW防爆电机，材质为铸铁，流量400㎥/h</t>
  </si>
  <si>
    <t>U8大类03；卡号05605；资产号032900132</t>
  </si>
  <si>
    <t>安徽盛宏泵阀有限公司</t>
  </si>
  <si>
    <t>032500259</t>
  </si>
  <si>
    <t>01042601230000064725</t>
  </si>
  <si>
    <t>蒸发式冷风机（加高）</t>
  </si>
  <si>
    <t>U8大类03；卡号04465；资产号032500259</t>
  </si>
  <si>
    <t>2021-01-20</t>
  </si>
  <si>
    <t>031022626</t>
  </si>
  <si>
    <t>01042601230000064726</t>
  </si>
  <si>
    <t>U8大类03；卡号02814；资产号031022626</t>
  </si>
  <si>
    <t>030800295</t>
  </si>
  <si>
    <t>01042601230000064727</t>
  </si>
  <si>
    <t>U8大类03；卡号03910；资产号030800295</t>
  </si>
  <si>
    <t>032900133</t>
  </si>
  <si>
    <t>01042601230000064728</t>
  </si>
  <si>
    <t>软启动配电柜</t>
  </si>
  <si>
    <t>GGD，55KW</t>
  </si>
  <si>
    <t>U8大类03；卡号05606；资产号032900133</t>
  </si>
  <si>
    <t>配电室3，对应肥东合成五车间</t>
  </si>
  <si>
    <t>032500260</t>
  </si>
  <si>
    <t>01042601230000064729</t>
  </si>
  <si>
    <t>U8大类03；卡号04466；资产号032500260</t>
  </si>
  <si>
    <t>032400101</t>
  </si>
  <si>
    <t>01042601230000064730</t>
  </si>
  <si>
    <t>装卸鹤管</t>
  </si>
  <si>
    <t>AL2503（DN80，PN16）20#；配套含1个拉断阀HF-ERC-80（DN80，PN16）304不锈钢</t>
  </si>
  <si>
    <t>U8大类03；卡号05607；资产号032400101</t>
  </si>
  <si>
    <t>连云港奇胜流体科技有限公司</t>
  </si>
  <si>
    <t>U8大类03；卡号03913；资产号030800298</t>
  </si>
  <si>
    <t>031022627</t>
  </si>
  <si>
    <t>01042601230000064732</t>
  </si>
  <si>
    <t>U8大类03；卡号02815；资产号031022627</t>
  </si>
  <si>
    <t>031022916</t>
  </si>
  <si>
    <t>01042601230000064733</t>
  </si>
  <si>
    <t>X40，32MM</t>
  </si>
  <si>
    <t>U8大类03；卡号04468；资产号031022916</t>
  </si>
  <si>
    <t>2021-01-22</t>
  </si>
  <si>
    <t>031022634</t>
  </si>
  <si>
    <t>01042601230000064734</t>
  </si>
  <si>
    <t>输送机柜</t>
  </si>
  <si>
    <t>U8大类03；卡号02822；资产号031022634</t>
  </si>
  <si>
    <t>肥东制剂11# 13# 14#（8.6M)</t>
  </si>
  <si>
    <t>032500261</t>
  </si>
  <si>
    <t>01042601230000064735</t>
  </si>
  <si>
    <t>YKC40-15M2</t>
  </si>
  <si>
    <t>U8大类03；卡号04467；资产号032500261</t>
  </si>
  <si>
    <t>030800299</t>
  </si>
  <si>
    <t>01042601230000064736</t>
  </si>
  <si>
    <t>一甲胺汽化器</t>
  </si>
  <si>
    <t>U8大类03；卡号03914；资产号030800299</t>
  </si>
  <si>
    <t>032400102</t>
  </si>
  <si>
    <t>01042601230000064737</t>
  </si>
  <si>
    <t>AL2503（DN80，PN16）20#；配套含2个拉断阀HF-ERC-80（DN80，PN16）304不锈钢</t>
  </si>
  <si>
    <t>U8大类03；卡号05608；资产号032400102</t>
  </si>
  <si>
    <t>030800300</t>
  </si>
  <si>
    <t>01042601230000064738</t>
  </si>
  <si>
    <t>BCD2T*18M</t>
  </si>
  <si>
    <t>U8大类03；卡号03915；资产号030800300</t>
  </si>
  <si>
    <t>032400103</t>
  </si>
  <si>
    <t>01042601230000064739</t>
  </si>
  <si>
    <t>U8大类03；卡号05609；资产号032400103</t>
  </si>
  <si>
    <t>031022917</t>
  </si>
  <si>
    <t>01042601230000064740</t>
  </si>
  <si>
    <t>U8大类03；卡号04469；资产号031022917</t>
  </si>
  <si>
    <t>030800183</t>
  </si>
  <si>
    <t>01042601230000064741</t>
  </si>
  <si>
    <t>U8大类03；卡号02824；资产号030800183</t>
  </si>
  <si>
    <t>030800301</t>
  </si>
  <si>
    <t>01042601230000064742</t>
  </si>
  <si>
    <t>U8大类03；卡号03916；资产号030800301</t>
  </si>
  <si>
    <t>030800184</t>
  </si>
  <si>
    <t>01042601230000064743</t>
  </si>
  <si>
    <t>U8大类03；卡号02825；资产号030800184</t>
  </si>
  <si>
    <t>032900134</t>
  </si>
  <si>
    <t>01042601230000064744</t>
  </si>
  <si>
    <t>₵1800*6300*15mm，材质PP聚丙烯，配套含氟塑料泵2.2kw</t>
  </si>
  <si>
    <t>U8大类03；卡号05610；资产号032900134</t>
  </si>
  <si>
    <t>上海延庆环保科技股份有限公司</t>
  </si>
  <si>
    <t>031022918</t>
  </si>
  <si>
    <t>01042601230000064745</t>
  </si>
  <si>
    <t>卧式螺带混合机</t>
  </si>
  <si>
    <t>WLDH-1000，非标重型</t>
  </si>
  <si>
    <t>U8大类03；卡号04470；资产号031022918</t>
  </si>
  <si>
    <t>030800302</t>
  </si>
  <si>
    <t>01042601230000064746</t>
  </si>
  <si>
    <t>U8大类03；卡号03917；资产号030800302</t>
  </si>
  <si>
    <t>033000130</t>
  </si>
  <si>
    <t>01042601230000064747</t>
  </si>
  <si>
    <t>U8大类03；卡号05611；资产号033000130</t>
  </si>
  <si>
    <t>031022919</t>
  </si>
  <si>
    <t>01042601230000064748</t>
  </si>
  <si>
    <t>DBY-65ZF，防爆电机</t>
  </si>
  <si>
    <t>U8大类03；卡号04471；资产号031022919</t>
  </si>
  <si>
    <t>2021-01-25</t>
  </si>
  <si>
    <t>030800185</t>
  </si>
  <si>
    <t>01042601230000064749</t>
  </si>
  <si>
    <t>双层推进式搅拌桨（搪瓷轴流）</t>
  </si>
  <si>
    <t>U8大类03；卡号02826；资产号030800185</t>
  </si>
  <si>
    <t>030800303</t>
  </si>
  <si>
    <t>01042601230000064750</t>
  </si>
  <si>
    <t>不锈钢喷射泵</t>
  </si>
  <si>
    <t>WVPB200-I，材质316L</t>
  </si>
  <si>
    <t>U8大类03；卡号03918；资产号030800303</t>
  </si>
  <si>
    <t>032400104</t>
  </si>
  <si>
    <t>01042601230000064751</t>
  </si>
  <si>
    <t>盐酸储罐</t>
  </si>
  <si>
    <t>88立方，₵4000*7000mm，材质FRP</t>
  </si>
  <si>
    <t>U8大类03；卡号05612；资产号032400104</t>
  </si>
  <si>
    <t>030800304</t>
  </si>
  <si>
    <t>01042601230000064752</t>
  </si>
  <si>
    <t>U8大类03；卡号03919；资产号030800304</t>
  </si>
  <si>
    <t>030800186</t>
  </si>
  <si>
    <t>01042601230000064753</t>
  </si>
  <si>
    <t>BLD4-11-11</t>
  </si>
  <si>
    <t>U8大类03；卡号02827；资产号030800186</t>
  </si>
  <si>
    <t>033000131</t>
  </si>
  <si>
    <t>01042601230000064754</t>
  </si>
  <si>
    <t>防爆自吸泵</t>
  </si>
  <si>
    <t>40FBZ-42</t>
  </si>
  <si>
    <t>U8大类03；卡号05613；资产号033000131</t>
  </si>
  <si>
    <t>031022921</t>
  </si>
  <si>
    <t>01042601230000064755</t>
  </si>
  <si>
    <t>无盖歪盖无铝箔检测剔除装置</t>
  </si>
  <si>
    <t>U8大类03；卡号04473；资产号031022921</t>
  </si>
  <si>
    <t>031022920</t>
  </si>
  <si>
    <t>01042601230000064756</t>
  </si>
  <si>
    <t>U8大类03；卡号04472；资产号031022920</t>
  </si>
  <si>
    <t>030800187</t>
  </si>
  <si>
    <t>01042601230000064757</t>
  </si>
  <si>
    <t>BLD4-11-11DJ80</t>
  </si>
  <si>
    <t>U8大类03；卡号02828；资产号030800187</t>
  </si>
  <si>
    <t>030800305</t>
  </si>
  <si>
    <t>01042601230000064758</t>
  </si>
  <si>
    <t>WVPF200-I，材质F40碳钢内喷</t>
  </si>
  <si>
    <t>U8大类03；卡号03920；资产号030800305</t>
  </si>
  <si>
    <t>033000132</t>
  </si>
  <si>
    <t>01042601230000064759</t>
  </si>
  <si>
    <t>U8大类03；卡号05614；资产号033000132</t>
  </si>
  <si>
    <t>030200112</t>
  </si>
  <si>
    <t>01042601230000064760</t>
  </si>
  <si>
    <t>U8大类03；卡号02829；资产号030200112</t>
  </si>
  <si>
    <t>肥东污水</t>
  </si>
  <si>
    <t>031022922</t>
  </si>
  <si>
    <t>01042601230000064761</t>
  </si>
  <si>
    <t>CCG1000-16TJ，智能化，组件含称重反馈系统</t>
  </si>
  <si>
    <t>U8大类03；卡号04474；资产号031022922</t>
  </si>
  <si>
    <t>030800306</t>
  </si>
  <si>
    <t>01042601230000064762</t>
  </si>
  <si>
    <t>U8大类03；卡号03921；资产号030800306</t>
  </si>
  <si>
    <t>030500123</t>
  </si>
  <si>
    <t>01042601230000064763</t>
  </si>
  <si>
    <t>定制，见图纸</t>
  </si>
  <si>
    <t>U8大类03；卡号05615；资产号030500123</t>
  </si>
  <si>
    <t>配电室3，对应肥东合成六车间</t>
  </si>
  <si>
    <t>030800307</t>
  </si>
  <si>
    <t>01042601230000064764</t>
  </si>
  <si>
    <t>压滤机(嵌入式滤布)</t>
  </si>
  <si>
    <t>X10AR25/800-UK</t>
  </si>
  <si>
    <t>U8大类03；卡号03922；资产号030800307</t>
  </si>
  <si>
    <t>杭州兴源环保设备有限公司</t>
  </si>
  <si>
    <t>030200113</t>
  </si>
  <si>
    <t>01042601230000064765</t>
  </si>
  <si>
    <t>金属管浮子流量计</t>
  </si>
  <si>
    <t>ZYSF10/RL/N15M2ESEX</t>
  </si>
  <si>
    <t>U8大类03；卡号02830；资产号030200113</t>
  </si>
  <si>
    <t>031022923</t>
  </si>
  <si>
    <t>01042601230000064766</t>
  </si>
  <si>
    <t>全自动水平式袋装机</t>
  </si>
  <si>
    <t>DXD-180D，1套，含取袋点数输送、高粘度充填装置</t>
  </si>
  <si>
    <t>U8大类03；卡号04475；资产号031022923</t>
  </si>
  <si>
    <t>030800309</t>
  </si>
  <si>
    <t>01042601230000064767</t>
  </si>
  <si>
    <t>PP喷淋塔（碱吸收槽）</t>
  </si>
  <si>
    <t>￠1800*1500 /600*4500MM</t>
  </si>
  <si>
    <t>U8大类03；卡号03924；资产号030800309</t>
  </si>
  <si>
    <t>030200114</t>
  </si>
  <si>
    <t>01042601230000064768</t>
  </si>
  <si>
    <t>U8大类03；卡号02831；资产号030200114</t>
  </si>
  <si>
    <t>032400036</t>
  </si>
  <si>
    <t>01042601230000064769</t>
  </si>
  <si>
    <t>毒性气体探测器</t>
  </si>
  <si>
    <t>GDS-TOX-PID</t>
  </si>
  <si>
    <t>U8大类03；卡号04476；资产号032400036</t>
  </si>
  <si>
    <t>肥东合成10#危化品库</t>
  </si>
  <si>
    <t>无锡时和安全设备有限公司</t>
  </si>
  <si>
    <t>2021-01-26</t>
  </si>
  <si>
    <t>030800310</t>
  </si>
  <si>
    <t>01042601230000064770</t>
  </si>
  <si>
    <t>PP喷淋塔（水吸收槽）</t>
  </si>
  <si>
    <t>￠1500*1000 /500*5000MM</t>
  </si>
  <si>
    <t>U8大类03；卡号03925；资产号030800310</t>
  </si>
  <si>
    <t>030500124</t>
  </si>
  <si>
    <t>01042601230000064771</t>
  </si>
  <si>
    <t>防爆控制柜</t>
  </si>
  <si>
    <t>U8大类03；卡号05616；资产号030500124</t>
  </si>
  <si>
    <t>032400037</t>
  </si>
  <si>
    <t>01042601230000064772</t>
  </si>
  <si>
    <t>U8大类03；卡号04477；资产号032400037</t>
  </si>
  <si>
    <t>032600157</t>
  </si>
  <si>
    <t>01042601230000064773</t>
  </si>
  <si>
    <t>U8大类03；卡号04479；资产号032600157</t>
  </si>
  <si>
    <t>030800311</t>
  </si>
  <si>
    <t>01042601230000064774</t>
  </si>
  <si>
    <t>U8大类03；卡号03926；资产号030800311</t>
  </si>
  <si>
    <t>030200115</t>
  </si>
  <si>
    <t>01042601230000064775</t>
  </si>
  <si>
    <t>ZYLDB-50S-M2F2AADN50/PN</t>
  </si>
  <si>
    <t>U8大类03；卡号02832；资产号030200115</t>
  </si>
  <si>
    <t>032400105</t>
  </si>
  <si>
    <t>01042601230000064776</t>
  </si>
  <si>
    <t>50立方，DN3500*5200mm，材质PPH</t>
  </si>
  <si>
    <t>U8大类03；卡号05617；资产号032400105</t>
  </si>
  <si>
    <t>安徽益科赛装备科技有限公司</t>
  </si>
  <si>
    <t>030800312</t>
  </si>
  <si>
    <t>01042601230000064778</t>
  </si>
  <si>
    <t>化工离心泵</t>
  </si>
  <si>
    <t>IH80-65-160，YB2/7.5KW</t>
  </si>
  <si>
    <t>U8大类03；卡号03927；资产号030800312</t>
  </si>
  <si>
    <t>032400106</t>
  </si>
  <si>
    <t>01042601230000064779</t>
  </si>
  <si>
    <t>玻璃钢储罐（氨水储罐）</t>
  </si>
  <si>
    <t>30立方，DN3000*4200mm，材质FRP</t>
  </si>
  <si>
    <t>U8大类03；卡号05618；资产号032400106</t>
  </si>
  <si>
    <t>连云港明锦复合材料有限公司</t>
  </si>
  <si>
    <t>030200242</t>
  </si>
  <si>
    <t>01042601230000064781</t>
  </si>
  <si>
    <t>U8大类03；卡号04480；资产号030200242</t>
  </si>
  <si>
    <t>030800313</t>
  </si>
  <si>
    <t>01042601230000064782</t>
  </si>
  <si>
    <t>U8大类03；卡号03928；资产号030800313</t>
  </si>
  <si>
    <t>030400033</t>
  </si>
  <si>
    <t>01042601230000064783</t>
  </si>
  <si>
    <t>玻璃钢冷却塔（方型横流式）</t>
  </si>
  <si>
    <t>JFHT-2X200型</t>
  </si>
  <si>
    <t>U8大类03；卡号04481；资产号030400033</t>
  </si>
  <si>
    <t>肥东合成冷冻站（公用工程）</t>
  </si>
  <si>
    <t>常州江帆冷却塔有限公司</t>
  </si>
  <si>
    <t>032400107</t>
  </si>
  <si>
    <t>01042601230000064784</t>
  </si>
  <si>
    <t>碳钢储罐（液碱储罐）</t>
  </si>
  <si>
    <t>50立方，DN3500*5200mm，材质碳钢</t>
  </si>
  <si>
    <t>U8大类03；卡号05619；资产号032400107</t>
  </si>
  <si>
    <t>030800314</t>
  </si>
  <si>
    <t>01042601230000064786</t>
  </si>
  <si>
    <t>U8大类03；卡号03929；资产号030800314</t>
  </si>
  <si>
    <t>032400108</t>
  </si>
  <si>
    <t>01042601230000064787</t>
  </si>
  <si>
    <t>AL2503（DN80，PN16）20#</t>
  </si>
  <si>
    <t>U8大类03；卡号05620；资产号032400108</t>
  </si>
  <si>
    <t>030800315</t>
  </si>
  <si>
    <t>01042601230000064790</t>
  </si>
  <si>
    <t>U8大类03；卡号03930；资产号030800315</t>
  </si>
  <si>
    <t>032400109</t>
  </si>
  <si>
    <t>01042601230000064791</t>
  </si>
  <si>
    <t>U8大类03；卡号05621；资产号032400109</t>
  </si>
  <si>
    <t>030800316</t>
  </si>
  <si>
    <t>01042601230000064793</t>
  </si>
  <si>
    <t>U8大类03；卡号03931；资产号030800316</t>
  </si>
  <si>
    <t>032400110</t>
  </si>
  <si>
    <t>01042601230000064796</t>
  </si>
  <si>
    <t>U8大类03；卡号05622；资产号032400110</t>
  </si>
  <si>
    <t>030800317</t>
  </si>
  <si>
    <t>01042601230000064797</t>
  </si>
  <si>
    <t>U8大类03；卡号03932；资产号030800317</t>
  </si>
  <si>
    <t>032400038</t>
  </si>
  <si>
    <t>01042601230000064799</t>
  </si>
  <si>
    <t>便携式泵吸VOC气体检测仪</t>
  </si>
  <si>
    <t>uSafe 3000-VOCs-E，环境监测仪器，手提式，可移动</t>
  </si>
  <si>
    <t>U8大类03；卡号04484；资产号032400038</t>
  </si>
  <si>
    <t>肥东合成质检安环公用，由安环部（晋宏伟）保管</t>
  </si>
  <si>
    <t>山盾科技（深圳）有限公司</t>
  </si>
  <si>
    <t>033000133</t>
  </si>
  <si>
    <t>01042601230000064800</t>
  </si>
  <si>
    <t>除尘器</t>
  </si>
  <si>
    <t>MC-24，材质SUS304，风量2000㎥/h，筒布袋尺寸120*2000mm</t>
  </si>
  <si>
    <t>U8大类03；卡号05623；资产号033000133</t>
  </si>
  <si>
    <t>031022924</t>
  </si>
  <si>
    <t>01042601230000064801</t>
  </si>
  <si>
    <t>U8大类03；卡号04485；资产号031022924</t>
  </si>
  <si>
    <t>2021-01-28</t>
  </si>
  <si>
    <t>030800318</t>
  </si>
  <si>
    <t>01042601230000064802</t>
  </si>
  <si>
    <t>U8大类03；卡号03933；资产号030800318</t>
  </si>
  <si>
    <t>031022925</t>
  </si>
  <si>
    <t>01042601230000064803</t>
  </si>
  <si>
    <t>海绵吸盘式，120ML-5*8，一箱一装</t>
  </si>
  <si>
    <t>U8大类03；卡号04486；资产号031022925</t>
  </si>
  <si>
    <t>032400111</t>
  </si>
  <si>
    <t>01042601230000064804</t>
  </si>
  <si>
    <t>CQB80-65-160F，11KW防爆电机</t>
  </si>
  <si>
    <t>U8大类03；卡号05624；资产号032400111</t>
  </si>
  <si>
    <t>030800319</t>
  </si>
  <si>
    <t>01042601230000064806</t>
  </si>
  <si>
    <t>U8大类03；卡号03934；资产号030800319</t>
  </si>
  <si>
    <t>032400112</t>
  </si>
  <si>
    <t>01042601230000064807</t>
  </si>
  <si>
    <t>U8大类03；卡号05625；资产号032400112</t>
  </si>
  <si>
    <t>031022926</t>
  </si>
  <si>
    <t>01042601230000064808</t>
  </si>
  <si>
    <t>海绵吸盘式，230ML-5*8，一箱一装</t>
  </si>
  <si>
    <t>U8大类03；卡号04487；资产号031022926</t>
  </si>
  <si>
    <t>030800320</t>
  </si>
  <si>
    <t>01042601230000064809</t>
  </si>
  <si>
    <t>U8大类03；卡号03935；资产号030800320</t>
  </si>
  <si>
    <t>033000134</t>
  </si>
  <si>
    <t>01042601230000064811</t>
  </si>
  <si>
    <t>1套定制设备（含引风机1、过滤装置1、反吹装置1、投料仓1、储料仓1、气动振动器2、控制装置1、下料口装置1等组件），金属制品</t>
  </si>
  <si>
    <t>U8大类03；卡号05626；资产号033000134</t>
  </si>
  <si>
    <t>030100103</t>
  </si>
  <si>
    <t>01042601230000064813</t>
  </si>
  <si>
    <t>氯化氢检测报警仪（便携式）</t>
  </si>
  <si>
    <t>MS400-HCL</t>
  </si>
  <si>
    <t>U8大类03；卡号02844；资产号030100103</t>
  </si>
  <si>
    <t>033000136</t>
  </si>
  <si>
    <t>01042601230000064814</t>
  </si>
  <si>
    <t>U8大类03；卡号05628；资产号033000136</t>
  </si>
  <si>
    <t>033000135</t>
  </si>
  <si>
    <t>01042601230000064815</t>
  </si>
  <si>
    <t>U8大类03；卡号05627；资产号033000135</t>
  </si>
  <si>
    <t>030800321</t>
  </si>
  <si>
    <t>01042601230000064816</t>
  </si>
  <si>
    <t>U8大类03；卡号03936；资产号030800321</t>
  </si>
  <si>
    <t>031022929</t>
  </si>
  <si>
    <t>01042601230000064817</t>
  </si>
  <si>
    <t>铝件真空发生器（汤姆）</t>
  </si>
  <si>
    <t>与装箱机配套使用</t>
  </si>
  <si>
    <t>U8大类03；卡号04490；资产号031022929</t>
  </si>
  <si>
    <t>030100102</t>
  </si>
  <si>
    <t>01042601230000064818</t>
  </si>
  <si>
    <t>二氧化硫检测报警仪（便携式）</t>
  </si>
  <si>
    <t>U8大类03；卡号02843；资产号030100102</t>
  </si>
  <si>
    <t>031022928</t>
  </si>
  <si>
    <t>01042601230000064819</t>
  </si>
  <si>
    <t>U8大类03；卡号04489；资产号031022928</t>
  </si>
  <si>
    <t>030800322</t>
  </si>
  <si>
    <t>01042601230000064820</t>
  </si>
  <si>
    <t>U8大类03；卡号03937；资产号030800322</t>
  </si>
  <si>
    <t>031022927</t>
  </si>
  <si>
    <t>01042601230000064821</t>
  </si>
  <si>
    <t>海绵吸盘式，200ML-5*8，一箱一装</t>
  </si>
  <si>
    <t>U8大类03；卡号04488；资产号031022927</t>
  </si>
  <si>
    <t>030800324</t>
  </si>
  <si>
    <t>01042601230000064822</t>
  </si>
  <si>
    <t>U8大类03；卡号03939；资产号030800324</t>
  </si>
  <si>
    <t>030100104</t>
  </si>
  <si>
    <t>01042601230000064823</t>
  </si>
  <si>
    <t>硫化氢检测报警仪（便携式）</t>
  </si>
  <si>
    <t>MS400-N2S</t>
  </si>
  <si>
    <t>U8大类03；卡号02845；资产号030100104</t>
  </si>
  <si>
    <t>033000137</t>
  </si>
  <si>
    <t>01042601230000064824</t>
  </si>
  <si>
    <t>U8大类03；卡号05629；资产号033000137</t>
  </si>
  <si>
    <t>033000138</t>
  </si>
  <si>
    <t>01042601230000064825</t>
  </si>
  <si>
    <t>U8大类03；卡号05630；资产号033000138</t>
  </si>
  <si>
    <t>030800323</t>
  </si>
  <si>
    <t>01042601230000064826</t>
  </si>
  <si>
    <t>U8大类03；卡号03938；资产号030800323</t>
  </si>
  <si>
    <t>031022930</t>
  </si>
  <si>
    <t>01042601230000064827</t>
  </si>
  <si>
    <t>U8大类03；卡号04491；资产号031022930</t>
  </si>
  <si>
    <t>030100105</t>
  </si>
  <si>
    <t>01042601230000064828</t>
  </si>
  <si>
    <t>氯气检测报警仪（便携式）</t>
  </si>
  <si>
    <t>MS400-CL2</t>
  </si>
  <si>
    <t>U8大类03；卡号02846；资产号030100105</t>
  </si>
  <si>
    <t>030800325</t>
  </si>
  <si>
    <t>01042601230000064829</t>
  </si>
  <si>
    <t>U8大类03；卡号03940；资产号030800325</t>
  </si>
  <si>
    <t>031022931</t>
  </si>
  <si>
    <t>01042601230000064830</t>
  </si>
  <si>
    <t>U8大类03；卡号04492；资产号031022931</t>
  </si>
  <si>
    <t>肥东制剂14#车间，（以旧换新，原卡片03177#跟随式旋盖机1台 补差4万换购 回转式旋盖机2台）</t>
  </si>
  <si>
    <t>2021-01-30</t>
  </si>
  <si>
    <t>033000139</t>
  </si>
  <si>
    <t>01042601230000064831</t>
  </si>
  <si>
    <t>U8大类03；卡号05631；资产号033000139</t>
  </si>
  <si>
    <t>030100106</t>
  </si>
  <si>
    <t>01042601230000064832</t>
  </si>
  <si>
    <t>二硫化氮检测报警仪（便携式）</t>
  </si>
  <si>
    <t>MS400-N02</t>
  </si>
  <si>
    <t>U8大类03；卡号02847；资产号030100106</t>
  </si>
  <si>
    <t>031022932</t>
  </si>
  <si>
    <t>01042601230000064833</t>
  </si>
  <si>
    <t>U8大类03；卡号04493；资产号031022932</t>
  </si>
  <si>
    <t>033000140</t>
  </si>
  <si>
    <t>01042601230000064834</t>
  </si>
  <si>
    <t>U8大类03；卡号05632；资产号033000140</t>
  </si>
  <si>
    <t>030800326</t>
  </si>
  <si>
    <t>01042601230000064835</t>
  </si>
  <si>
    <t>50FZB-30，YB2/4KW</t>
  </si>
  <si>
    <t>U8大类03；卡号03941；资产号030800326</t>
  </si>
  <si>
    <t>030800327</t>
  </si>
  <si>
    <t>01042601230000064836</t>
  </si>
  <si>
    <t>U8大类03；卡号03942；资产号030800327</t>
  </si>
  <si>
    <t>031022933</t>
  </si>
  <si>
    <t>01042601230000064837</t>
  </si>
  <si>
    <t>螺杆式空压机</t>
  </si>
  <si>
    <t>阿特拉斯GA75VSDiPM</t>
  </si>
  <si>
    <t>U8大类03；卡号04494；资产号031022933</t>
  </si>
  <si>
    <t>030100107</t>
  </si>
  <si>
    <t>01042601230000064838</t>
  </si>
  <si>
    <t>二甲胺检测报警仪（便携式）</t>
  </si>
  <si>
    <t>MS400-C2H7N</t>
  </si>
  <si>
    <t>U8大类03；卡号02848；资产号030100107</t>
  </si>
  <si>
    <t>033000141</t>
  </si>
  <si>
    <t>01042601230000064839</t>
  </si>
  <si>
    <t>U8大类03；卡号05633；资产号033000141</t>
  </si>
  <si>
    <t>030100108</t>
  </si>
  <si>
    <t>01042601230000064840</t>
  </si>
  <si>
    <t>环境颗粒物采样器</t>
  </si>
  <si>
    <t>JCH-120F</t>
  </si>
  <si>
    <t>U8大类03；卡号02849；资产号030100108</t>
  </si>
  <si>
    <t>030700409</t>
  </si>
  <si>
    <t>01042601230000064841</t>
  </si>
  <si>
    <t>IHF50-32-160</t>
  </si>
  <si>
    <t>U8大类03；卡号04495；资产号030700409</t>
  </si>
  <si>
    <t>030800328</t>
  </si>
  <si>
    <t>01042601230000064842</t>
  </si>
  <si>
    <t>U8大类03；卡号03943；资产号030800328</t>
  </si>
  <si>
    <t>030100109</t>
  </si>
  <si>
    <t>01042601230000064843</t>
  </si>
  <si>
    <t>双路烟气采样器</t>
  </si>
  <si>
    <t>JYC-2</t>
  </si>
  <si>
    <t>U8大类03；卡号02850；资产号030100109</t>
  </si>
  <si>
    <t>U8大类03；卡号04496；资产号030800354</t>
  </si>
  <si>
    <t>030800329</t>
  </si>
  <si>
    <t>01042601230000064845</t>
  </si>
  <si>
    <t>FRP472-8C-18.5KW，防爆</t>
  </si>
  <si>
    <t>U8大类03；卡号03944；资产号030800329</t>
  </si>
  <si>
    <t>032400113</t>
  </si>
  <si>
    <t>01042601230000064846</t>
  </si>
  <si>
    <t>风量5000㎥/h，防爆电机，叶轮日本昭和630树酯</t>
  </si>
  <si>
    <t>U8大类03；卡号05634；资产号032400113</t>
  </si>
  <si>
    <t>安徽晟美新材料科技有限公司</t>
  </si>
  <si>
    <t>030800355</t>
  </si>
  <si>
    <t>01042601230000064847</t>
  </si>
  <si>
    <t>U8大类03；卡号04497；资产号030800355</t>
  </si>
  <si>
    <t>031022636</t>
  </si>
  <si>
    <t>01042601230000064848</t>
  </si>
  <si>
    <t>空气缓冲罐</t>
  </si>
  <si>
    <t>U8大类03；卡号02851；资产号031022636</t>
  </si>
  <si>
    <t>2018-08-27</t>
  </si>
  <si>
    <t>032400114</t>
  </si>
  <si>
    <t>01042601230000064849</t>
  </si>
  <si>
    <t>一二级活性炭吸附箱</t>
  </si>
  <si>
    <t>风量5000㎥/h，进口DN300、出口DN400，箱体板厚3mm，含1000块活性炭</t>
  </si>
  <si>
    <t>U8大类03；卡号05635；资产号032400114</t>
  </si>
  <si>
    <t>030800330</t>
  </si>
  <si>
    <t>01042601230000064850</t>
  </si>
  <si>
    <t>U8大类03；卡号03945；资产号030800330</t>
  </si>
  <si>
    <t>033000142</t>
  </si>
  <si>
    <t>01042601230000064851</t>
  </si>
  <si>
    <t>U8大类03；卡号05636；资产号033000142</t>
  </si>
  <si>
    <t>030700410</t>
  </si>
  <si>
    <t>01042601230000064852</t>
  </si>
  <si>
    <t>FRP-5A-11KW，防爆电机</t>
  </si>
  <si>
    <t>U8大类03；卡号04498；资产号030700410</t>
  </si>
  <si>
    <t>031022637</t>
  </si>
  <si>
    <t>01042601230000064853</t>
  </si>
  <si>
    <t>U8大类03；卡号02852；资产号031022637</t>
  </si>
  <si>
    <t>030800331</t>
  </si>
  <si>
    <t>01042601230000064854</t>
  </si>
  <si>
    <t>FRP472-5.5A-11KW，防爆</t>
  </si>
  <si>
    <t>U8大类03；卡号03946；资产号030800331</t>
  </si>
  <si>
    <t>032900135</t>
  </si>
  <si>
    <t>01042601230000064855</t>
  </si>
  <si>
    <t>U8大类03；卡号05637；资产号032900135</t>
  </si>
  <si>
    <t>030100110</t>
  </si>
  <si>
    <t>01042601230000064856</t>
  </si>
  <si>
    <t>全自动卡氏水份仪</t>
  </si>
  <si>
    <t>U8大类03；卡号02853；资产号030100110</t>
  </si>
  <si>
    <t>2018-08-28</t>
  </si>
  <si>
    <t>032600158</t>
  </si>
  <si>
    <t>01042601230000064857</t>
  </si>
  <si>
    <t>FRP-5A-7.5KW，防爆电机</t>
  </si>
  <si>
    <t>U8大类03；卡号04499；资产号032600158</t>
  </si>
  <si>
    <t>030800332</t>
  </si>
  <si>
    <t>01042601230000064858</t>
  </si>
  <si>
    <t>U8大类03；卡号03947；资产号030800332</t>
  </si>
  <si>
    <t>032900136</t>
  </si>
  <si>
    <t>01042601230000064859</t>
  </si>
  <si>
    <t>U8大类03；卡号05638；资产号032900136</t>
  </si>
  <si>
    <t>030100111</t>
  </si>
  <si>
    <t>01042601230000064860</t>
  </si>
  <si>
    <t>便携式四合一气体检测仪</t>
  </si>
  <si>
    <t>LB-MS4X</t>
  </si>
  <si>
    <t>U8大类03；卡号02857；资产号030100111</t>
  </si>
  <si>
    <t>032500263</t>
  </si>
  <si>
    <t>01042601230000064861</t>
  </si>
  <si>
    <t>FRP-6C-15KW，防爆电机</t>
  </si>
  <si>
    <t>U8大类03；卡号04500；资产号032500263</t>
  </si>
  <si>
    <t>032900137</t>
  </si>
  <si>
    <t>01042601230000064862</t>
  </si>
  <si>
    <t>U8大类03；卡号05639；资产号032900137</t>
  </si>
  <si>
    <t>031022638</t>
  </si>
  <si>
    <t>01042601230000064863</t>
  </si>
  <si>
    <t>X40(32MM)I间歇式彩屏左手机</t>
  </si>
  <si>
    <t>U8大类03；卡号02858；资产号031022638</t>
  </si>
  <si>
    <t>030800333</t>
  </si>
  <si>
    <t>01042601230000064864</t>
  </si>
  <si>
    <t>U8大类03；卡号03948；资产号030800333</t>
  </si>
  <si>
    <t>032500264</t>
  </si>
  <si>
    <t>01042601230000064865</t>
  </si>
  <si>
    <t>U8大类03；卡号04501；资产号032500264</t>
  </si>
  <si>
    <t>2021-02-09</t>
  </si>
  <si>
    <t>031022639</t>
  </si>
  <si>
    <t>01042601230000064866</t>
  </si>
  <si>
    <t>U8大类03；卡号02859；资产号031022639</t>
  </si>
  <si>
    <t>032900138</t>
  </si>
  <si>
    <t>01042601230000064867</t>
  </si>
  <si>
    <t>U8大类03；卡号05640；资产号032900138</t>
  </si>
  <si>
    <t>030800334</t>
  </si>
  <si>
    <t>01042601230000064868</t>
  </si>
  <si>
    <t>U8大类03；卡号03949；资产号030800334</t>
  </si>
  <si>
    <t>032500265</t>
  </si>
  <si>
    <t>01042601230000064869</t>
  </si>
  <si>
    <t>U8大类03；卡号04502；资产号032500265</t>
  </si>
  <si>
    <t>030800335</t>
  </si>
  <si>
    <t>01042601230000064870</t>
  </si>
  <si>
    <t>FRP472-5A-7.5KW，防爆</t>
  </si>
  <si>
    <t>U8大类03；卡号03950；资产号030800335</t>
  </si>
  <si>
    <t>032900139</t>
  </si>
  <si>
    <t>01042601230000064871</t>
  </si>
  <si>
    <t>U8大类03；卡号05641；资产号032900139</t>
  </si>
  <si>
    <t>030700249</t>
  </si>
  <si>
    <t>01042601230000064872</t>
  </si>
  <si>
    <t>U8大类03；卡号02861；资产号030700249</t>
  </si>
  <si>
    <t>2018-08-31</t>
  </si>
  <si>
    <t>030800336</t>
  </si>
  <si>
    <t>01042601230000064873</t>
  </si>
  <si>
    <t>U8大类03；卡号03951；资产号030800336</t>
  </si>
  <si>
    <t>030700248</t>
  </si>
  <si>
    <t>01042601230000064874</t>
  </si>
  <si>
    <t>YKC40-10M2</t>
  </si>
  <si>
    <t>U8大类03；卡号02860；资产号030700248</t>
  </si>
  <si>
    <t>032900140</t>
  </si>
  <si>
    <t>01042601230000064875</t>
  </si>
  <si>
    <t>U8大类03；卡号05642；资产号032900140</t>
  </si>
  <si>
    <t>032500266</t>
  </si>
  <si>
    <t>01042601230000064876</t>
  </si>
  <si>
    <t>U8大类03；卡号04503；资产号032500266</t>
  </si>
  <si>
    <t>031022640</t>
  </si>
  <si>
    <t>01042601230000064877</t>
  </si>
  <si>
    <t>U8大类03；卡号02862；资产号031022640</t>
  </si>
  <si>
    <t>030800337</t>
  </si>
  <si>
    <t>01042601230000064878</t>
  </si>
  <si>
    <t>HT-5A-7.5KW，防爆</t>
  </si>
  <si>
    <t>U8大类03；卡号03952；资产号030800337</t>
  </si>
  <si>
    <t>032400115</t>
  </si>
  <si>
    <t>01042601230000064879</t>
  </si>
  <si>
    <t>玻璃钢冷却塔</t>
  </si>
  <si>
    <t>JFHT-2X200型，方形横流式</t>
  </si>
  <si>
    <t>U8大类03；卡号05643；资产号032400115</t>
  </si>
  <si>
    <t>肥东合成循环水站</t>
  </si>
  <si>
    <t>031022641</t>
  </si>
  <si>
    <t>01042601230000064880</t>
  </si>
  <si>
    <t>U8大类03；卡号02863；资产号031022641</t>
  </si>
  <si>
    <t>032500267</t>
  </si>
  <si>
    <t>01042601230000064881</t>
  </si>
  <si>
    <t>U8大类03；卡号04504；资产号032500267</t>
  </si>
  <si>
    <t>030800338</t>
  </si>
  <si>
    <t>01042601230000064882</t>
  </si>
  <si>
    <t>U8大类03；卡号03953；资产号030800338</t>
  </si>
  <si>
    <t>032400116</t>
  </si>
  <si>
    <t>01042601230000064883</t>
  </si>
  <si>
    <t>U8大类03；卡号05644；资产号032400116</t>
  </si>
  <si>
    <t>030200243</t>
  </si>
  <si>
    <t>01042601230000064884</t>
  </si>
  <si>
    <t>AK4A-142TL/316/0.5/EPDM</t>
  </si>
  <si>
    <t>U8大类03；卡号04505；资产号030200243</t>
  </si>
  <si>
    <t>金多邦成套机械设备（江苏）有限公司</t>
  </si>
  <si>
    <t>030100112</t>
  </si>
  <si>
    <t>01042601230000064885</t>
  </si>
  <si>
    <t>电脑（联想扬天T4900T）</t>
  </si>
  <si>
    <t>联想扬天T4900T</t>
  </si>
  <si>
    <t>U8大类03；卡号02864；资产号030100112</t>
  </si>
  <si>
    <t>030800339</t>
  </si>
  <si>
    <t>01042601230000064886</t>
  </si>
  <si>
    <t>HT-4A-3KW，防爆</t>
  </si>
  <si>
    <t>U8大类03；卡号03954；资产号030800339</t>
  </si>
  <si>
    <t>030100113</t>
  </si>
  <si>
    <t>01042601230000064887</t>
  </si>
  <si>
    <t>U8大类03；卡号02865；资产号030100113</t>
  </si>
  <si>
    <t>032900141</t>
  </si>
  <si>
    <t>01042601230000064888</t>
  </si>
  <si>
    <t>YS-11，1.1KW，防爆</t>
  </si>
  <si>
    <t>U8大类03；卡号05645；资产号032900141</t>
  </si>
  <si>
    <t>031400082</t>
  </si>
  <si>
    <t>01042601230000064889</t>
  </si>
  <si>
    <t>百特喷雾激光粒度分析仪</t>
  </si>
  <si>
    <t>百特Bettersize2000S，含分析系统V8.0</t>
  </si>
  <si>
    <t>U8大类03；卡号04506；资产号031400082</t>
  </si>
  <si>
    <t>丹东百特仪器有限公司</t>
  </si>
  <si>
    <t>030800340</t>
  </si>
  <si>
    <t>01042601230000064890</t>
  </si>
  <si>
    <t>50FSB-30，YB2/4KW，防爆电机</t>
  </si>
  <si>
    <t>U8大类03；卡号03955；资产号030800340</t>
  </si>
  <si>
    <t>030200187</t>
  </si>
  <si>
    <t>01042601230000064891</t>
  </si>
  <si>
    <t>污水站三效蒸发器设备-二手三效蒸发器</t>
  </si>
  <si>
    <t>二手 三效</t>
  </si>
  <si>
    <t>U8大类03；卡号03353；资产号030200187</t>
  </si>
  <si>
    <t>033000143</t>
  </si>
  <si>
    <t>01042601230000064892</t>
  </si>
  <si>
    <t>U8大类03；卡号05646；资产号033000143</t>
  </si>
  <si>
    <t>033000144</t>
  </si>
  <si>
    <t>01042601230000064894</t>
  </si>
  <si>
    <t>U8大类03；卡号05647；资产号033000144</t>
  </si>
  <si>
    <t>030200188</t>
  </si>
  <si>
    <t>01042601230000064895</t>
  </si>
  <si>
    <t>污水站三效蒸发器设备-列管冷凝器</t>
  </si>
  <si>
    <t>F=120M2</t>
  </si>
  <si>
    <t>U8大类03；卡号03354；资产号030200188</t>
  </si>
  <si>
    <t>030800341</t>
  </si>
  <si>
    <t>01042601230000064896</t>
  </si>
  <si>
    <t>U8大类03；卡号03956；资产号030800341</t>
  </si>
  <si>
    <t>030800342</t>
  </si>
  <si>
    <t>01042601230000064897</t>
  </si>
  <si>
    <t>50FZB-30，YB2/4KW，防爆电机</t>
  </si>
  <si>
    <t>U8大类03；卡号03957；资产号030800342</t>
  </si>
  <si>
    <t>033000145</t>
  </si>
  <si>
    <t>01042601230000064899</t>
  </si>
  <si>
    <t>碳纤维过滤箱</t>
  </si>
  <si>
    <t>风量10000㎥/h，材质碳钢，板厚3mm，箱体600*1000*1500，进出口DN500，碳纤维过滤棉2道</t>
  </si>
  <si>
    <t>U8大类03；卡号05648；资产号033000145</t>
  </si>
  <si>
    <t>030200189</t>
  </si>
  <si>
    <t>01042601230000064900</t>
  </si>
  <si>
    <t>污水站三效蒸发器设备-户外不锈钢开关柜</t>
  </si>
  <si>
    <t>长宽高500*1000*1800</t>
  </si>
  <si>
    <t>U8大类03；卡号03355；资产号030200189</t>
  </si>
  <si>
    <t>030800343</t>
  </si>
  <si>
    <t>01042601230000064902</t>
  </si>
  <si>
    <t>200T烟嘧项目设备安装及技改工程</t>
  </si>
  <si>
    <t>16040207工程材料物资</t>
  </si>
  <si>
    <t>U8大类03；卡号03958；资产号030800343</t>
  </si>
  <si>
    <t>032900142</t>
  </si>
  <si>
    <t>01042601230000064903</t>
  </si>
  <si>
    <t>风量10000㎥/h，材质碳钢，板厚3mm，箱体600*1000*1500，进出口DN700，碳纤维过滤棉2道</t>
  </si>
  <si>
    <t>U8大类03；卡号05649；资产号032900142</t>
  </si>
  <si>
    <t>030200190</t>
  </si>
  <si>
    <t>01042601230000064905</t>
  </si>
  <si>
    <t>污水站三效蒸发器设备-不锈钢离心泵</t>
  </si>
  <si>
    <t>IH65-50-125</t>
  </si>
  <si>
    <t>U8大类03；卡号03356；资产号030200190</t>
  </si>
  <si>
    <t>030700329</t>
  </si>
  <si>
    <t>01042601230000064906</t>
  </si>
  <si>
    <t>￠1000*6000MM</t>
  </si>
  <si>
    <t>U8大类03；卡号03961；资产号030700329</t>
  </si>
  <si>
    <t>2020-10-28</t>
  </si>
  <si>
    <t>030200191</t>
  </si>
  <si>
    <t>01042601230000064907</t>
  </si>
  <si>
    <t>污水站三效蒸发器设备-不锈钢自吸泵</t>
  </si>
  <si>
    <t>50ZW15-30</t>
  </si>
  <si>
    <t>U8大类03；卡号03357；资产号030200191</t>
  </si>
  <si>
    <t>032900143</t>
  </si>
  <si>
    <t>01042601230000064909</t>
  </si>
  <si>
    <t>风量20000㎥/h，材质碳钢，板厚3mm，箱体3400*1500*1320，进出口DN600，装填量1.5M3，碳纤维过滤棉1道</t>
  </si>
  <si>
    <t>U8大类03；卡号05650；资产号032900143</t>
  </si>
  <si>
    <t>030700330</t>
  </si>
  <si>
    <t>01042601230000064910</t>
  </si>
  <si>
    <t>U8大类03；卡号03962；资产号030700330</t>
  </si>
  <si>
    <t>033000146</t>
  </si>
  <si>
    <t>01042601230000064912</t>
  </si>
  <si>
    <t>风量10000㎥/h，材质碳钢，板厚3mm，箱体3400*1300*1400，进出口DN600，装填量1.0M3，碳纤维过滤棉1道</t>
  </si>
  <si>
    <t>U8大类03；卡号05651；资产号033000146</t>
  </si>
  <si>
    <t>030700331</t>
  </si>
  <si>
    <t>01042601230000064913</t>
  </si>
  <si>
    <t>U8大类03；卡号03963；资产号030700331</t>
  </si>
  <si>
    <t>030200192</t>
  </si>
  <si>
    <t>01042601230000064914</t>
  </si>
  <si>
    <t>IH80-65-160</t>
  </si>
  <si>
    <t>U8大类03；卡号03358；资产号030200192</t>
  </si>
  <si>
    <t>030800356</t>
  </si>
  <si>
    <t>01042601230000064915</t>
  </si>
  <si>
    <t>U8大类03；卡号04513；资产号030800356</t>
  </si>
  <si>
    <t>2021-02-24</t>
  </si>
  <si>
    <t>030200193</t>
  </si>
  <si>
    <t>01042601230000064916</t>
  </si>
  <si>
    <t>U8大类03；卡号03359；资产号030200193</t>
  </si>
  <si>
    <t>033000147</t>
  </si>
  <si>
    <t>01042601230000064917</t>
  </si>
  <si>
    <t>风量20000㎥/h，材质碳钢，板厚3mm，箱体3400*1300*1300，进出口DN600，装填量1.0?，碳纤维过滤棉1道</t>
  </si>
  <si>
    <t>U8大类03；卡号05652；资产号033000147</t>
  </si>
  <si>
    <t>033000148</t>
  </si>
  <si>
    <t>01042601230000064918</t>
  </si>
  <si>
    <t>FRP472-7C-18.5KW，防爆电机，左旋90度，配DN300关风阀1只</t>
  </si>
  <si>
    <t>U8大类03；卡号05653；资产号033000148</t>
  </si>
  <si>
    <t>030700332</t>
  </si>
  <si>
    <t>01042601230000064919</t>
  </si>
  <si>
    <t>含醇废水接收槽萃取液计量槽</t>
  </si>
  <si>
    <t>V=2.9M3，￠1200*1400MM</t>
  </si>
  <si>
    <t>U8大类03；卡号03964；资产号030700332</t>
  </si>
  <si>
    <t>030200194</t>
  </si>
  <si>
    <t>01042601230000064920</t>
  </si>
  <si>
    <t>U8大类03；卡号03360；资产号030200194</t>
  </si>
  <si>
    <t>030800357</t>
  </si>
  <si>
    <t>01042601230000064921</t>
  </si>
  <si>
    <t>U8大类03；卡号04514；资产号030800357</t>
  </si>
  <si>
    <t>030700333</t>
  </si>
  <si>
    <t>01042601230000064922</t>
  </si>
  <si>
    <t>U8大类03；卡号03965；资产号030700333</t>
  </si>
  <si>
    <t>032900144</t>
  </si>
  <si>
    <t>01042601230000064923</t>
  </si>
  <si>
    <t>U8大类03；卡号05654；资产号032900144</t>
  </si>
  <si>
    <t>030200195</t>
  </si>
  <si>
    <t>01042601230000064924</t>
  </si>
  <si>
    <t>污水站三效蒸发器设备-降膜蒸发器</t>
  </si>
  <si>
    <t>2205不锈钢F=95M2</t>
  </si>
  <si>
    <t>U8大类03；卡号03361；资产号030200195</t>
  </si>
  <si>
    <t>030700411</t>
  </si>
  <si>
    <t>01042601230000064925</t>
  </si>
  <si>
    <t>U8大类03；卡号04515；资产号030700411</t>
  </si>
  <si>
    <t>032400117</t>
  </si>
  <si>
    <t>01042601230000064926</t>
  </si>
  <si>
    <t>风量20000㎥/h，材质碳钢，板厚3mm，进出口DN600，装填量1.5㎥</t>
  </si>
  <si>
    <t>U8大类03；卡号05655；资产号032400117</t>
  </si>
  <si>
    <t>危险品库2</t>
  </si>
  <si>
    <t>030700334</t>
  </si>
  <si>
    <t>01042601230000064927</t>
  </si>
  <si>
    <t>盐酸计量槽</t>
  </si>
  <si>
    <t>V=1.1M3，￠1000*1100MM</t>
  </si>
  <si>
    <t>U8大类03；卡号03966；资产号030700334</t>
  </si>
  <si>
    <t>030200196</t>
  </si>
  <si>
    <t>01042601230000064928</t>
  </si>
  <si>
    <t>污水站三效蒸发器设备-设备安装辅材防腐配套设备</t>
  </si>
  <si>
    <t>U8大类03；卡号03362；资产号030200196</t>
  </si>
  <si>
    <t>030700412</t>
  </si>
  <si>
    <t>01042601230000064929</t>
  </si>
  <si>
    <t>U8大类03；卡号04516；资产号030700412</t>
  </si>
  <si>
    <t>030700335</t>
  </si>
  <si>
    <t>01042601230000064930</t>
  </si>
  <si>
    <t>二氯丙酸甲酯计量槽</t>
  </si>
  <si>
    <t>V=0.6M3，￠800*1000MM</t>
  </si>
  <si>
    <t>U8大类03；卡号03967；资产号030700335</t>
  </si>
  <si>
    <t>032400118</t>
  </si>
  <si>
    <t>01042601230000064931</t>
  </si>
  <si>
    <t>风量20000㎥/h，材质碳钢，板厚3mm，进出口DN700，装填量1.5㎥</t>
  </si>
  <si>
    <t>U8大类03；卡号05656；资产号032400118</t>
  </si>
  <si>
    <t>030700250</t>
  </si>
  <si>
    <t>01042601230000064932</t>
  </si>
  <si>
    <t>U8大类03；卡号02867；资产号030700250</t>
  </si>
  <si>
    <t>肥东一车间（精喹）</t>
  </si>
  <si>
    <t>2018-09-25</t>
  </si>
  <si>
    <t>030700337</t>
  </si>
  <si>
    <t>01042601230000064933</t>
  </si>
  <si>
    <t>W-1，F=5㎡</t>
  </si>
  <si>
    <t>U8大类03；卡号03969；资产号030700337</t>
  </si>
  <si>
    <t>无锡亿鑫昌化工设备有限公司</t>
  </si>
  <si>
    <t>030100114</t>
  </si>
  <si>
    <t>01042601230000064934</t>
  </si>
  <si>
    <t>氨氮测定仪</t>
  </si>
  <si>
    <t>HI96733</t>
  </si>
  <si>
    <t>U8大类03；卡号02868；资产号030100114</t>
  </si>
  <si>
    <t>030700336</t>
  </si>
  <si>
    <t>01042601230000064935</t>
  </si>
  <si>
    <t>U8大类03；卡号03968；资产号030700336</t>
  </si>
  <si>
    <t>032400119</t>
  </si>
  <si>
    <t>01042601230000064936</t>
  </si>
  <si>
    <t>U8大类03；卡号05657；资产号032400119</t>
  </si>
  <si>
    <t>危险品库</t>
  </si>
  <si>
    <t>030200245</t>
  </si>
  <si>
    <t>01042601230000064937</t>
  </si>
  <si>
    <t>U8大类03；卡号04518；资产号030200245</t>
  </si>
  <si>
    <t>2021-03-09</t>
  </si>
  <si>
    <t>030200244</t>
  </si>
  <si>
    <t>01042601230000064938</t>
  </si>
  <si>
    <t>666320-EEB-C，英格索兰</t>
  </si>
  <si>
    <t>U8大类03；卡号04517；资产号030200244</t>
  </si>
  <si>
    <t>031400070</t>
  </si>
  <si>
    <t>01042601230000064939</t>
  </si>
  <si>
    <t>2XZ-2</t>
  </si>
  <si>
    <t>U8大类03；卡号02869；资产号031400070</t>
  </si>
  <si>
    <t>032400120</t>
  </si>
  <si>
    <t>01042601230000064940</t>
  </si>
  <si>
    <t>风量10000㎥/h，材质碳钢，板厚3mm，进出口DN700，装填量1.0㎥</t>
  </si>
  <si>
    <t>U8大类03；卡号05658；资产号032400120</t>
  </si>
  <si>
    <t>030700338</t>
  </si>
  <si>
    <t>01042601230000064941</t>
  </si>
  <si>
    <t>U8大类03；卡号03970；资产号030700338</t>
  </si>
  <si>
    <t>030700413</t>
  </si>
  <si>
    <t>01042601230000064942</t>
  </si>
  <si>
    <t>RPPB-520</t>
  </si>
  <si>
    <t>U8大类03；卡号04520；资产号030700413</t>
  </si>
  <si>
    <t>上海沪风真空泵制造有限公司</t>
  </si>
  <si>
    <t>2021-03-10</t>
  </si>
  <si>
    <t>032500268</t>
  </si>
  <si>
    <t>01042601230000064943</t>
  </si>
  <si>
    <t>W-1型，3孔，6㎡/台</t>
  </si>
  <si>
    <t>U8大类03；卡号04519；资产号032500268</t>
  </si>
  <si>
    <t>032400121</t>
  </si>
  <si>
    <t>01042601230000064944</t>
  </si>
  <si>
    <t>U8大类03；卡号05659；资产号032400121</t>
  </si>
  <si>
    <t>剧毒品库</t>
  </si>
  <si>
    <t>030200121</t>
  </si>
  <si>
    <t>01042601230000064945</t>
  </si>
  <si>
    <t>U8大类03；卡号02873；资产号030200121</t>
  </si>
  <si>
    <t>2018-09-30</t>
  </si>
  <si>
    <t>030700340</t>
  </si>
  <si>
    <t>01042601230000064946</t>
  </si>
  <si>
    <t>U8大类03；卡号03972；资产号030700340</t>
  </si>
  <si>
    <t>032100025</t>
  </si>
  <si>
    <t>01042601230000064947</t>
  </si>
  <si>
    <t>振动筛</t>
  </si>
  <si>
    <t>ZS-1000</t>
  </si>
  <si>
    <t>U8大类03；卡号02870；资产号032100025</t>
  </si>
  <si>
    <t>030700339</t>
  </si>
  <si>
    <t>01042601230000064948</t>
  </si>
  <si>
    <t>U8大类03；卡号03971；资产号030700339</t>
  </si>
  <si>
    <t>030700414</t>
  </si>
  <si>
    <t>01042601230000064949</t>
  </si>
  <si>
    <t>U8大类03；卡号04521；资产号030700414</t>
  </si>
  <si>
    <t>032400122</t>
  </si>
  <si>
    <t>01042601230000064950</t>
  </si>
  <si>
    <t>载货电梯（综合仓库2）</t>
  </si>
  <si>
    <t>杭州奥立达AEF300，2层2站2门，无机房2T货梯</t>
  </si>
  <si>
    <t>U8大类03；卡号05660；资产号032400122</t>
  </si>
  <si>
    <t>综合仓库二</t>
  </si>
  <si>
    <t>安徽日峰机电设备有限公司</t>
  </si>
  <si>
    <t>030800188</t>
  </si>
  <si>
    <t>01042601230000064951</t>
  </si>
  <si>
    <t>U8大类03；卡号02874；资产号030800188</t>
  </si>
  <si>
    <t>肥东分厂一车间（磺隆车间）</t>
  </si>
  <si>
    <t>032900145</t>
  </si>
  <si>
    <t>01042601230000064952</t>
  </si>
  <si>
    <t>炭纤维过滤箱</t>
  </si>
  <si>
    <t>风量20000㎥/h，材质碳钢，板厚3mm，进出口DN700，碳纤维过滤棉2道</t>
  </si>
  <si>
    <t>U8大类03；卡号05661；资产号032900145</t>
  </si>
  <si>
    <t>030100135</t>
  </si>
  <si>
    <t>01042601230000064953</t>
  </si>
  <si>
    <t>低温稳定性实验仪</t>
  </si>
  <si>
    <t>SHDW-7</t>
  </si>
  <si>
    <t>U8大类03；卡号04522；资产号030100135</t>
  </si>
  <si>
    <t>2021-03-12</t>
  </si>
  <si>
    <t>030700341</t>
  </si>
  <si>
    <t>01042601230000064954</t>
  </si>
  <si>
    <t>U8大类03；卡号03973；资产号030700341</t>
  </si>
  <si>
    <t>032900146</t>
  </si>
  <si>
    <t>01042601230000064955</t>
  </si>
  <si>
    <t>U8大类03；卡号05662；资产号032900146</t>
  </si>
  <si>
    <t>030800189</t>
  </si>
  <si>
    <t>01042601230000064956</t>
  </si>
  <si>
    <t>U8大类03；卡号02875；资产号030800189</t>
  </si>
  <si>
    <t>030100136</t>
  </si>
  <si>
    <t>01042601230000064957</t>
  </si>
  <si>
    <t>低温闭口闪点自动测定仪</t>
  </si>
  <si>
    <t>BSY-06</t>
  </si>
  <si>
    <t>U8大类03；卡号04523；资产号030100136</t>
  </si>
  <si>
    <t>030700342</t>
  </si>
  <si>
    <t>01042601230000064958</t>
  </si>
  <si>
    <t>U8大类03；卡号03974；资产号030700342</t>
  </si>
  <si>
    <t>033000149</t>
  </si>
  <si>
    <t>01042601230000064959</t>
  </si>
  <si>
    <t>风量20000㎥/h，材质碳钢，板厚3mm，进出口DN600，碳纤维过滤棉2道</t>
  </si>
  <si>
    <t>U8大类03；卡号05663；资产号033000149</t>
  </si>
  <si>
    <t>030800190</t>
  </si>
  <si>
    <t>01042601230000064960</t>
  </si>
  <si>
    <t>U8大类03；卡号02876；资产号030800190</t>
  </si>
  <si>
    <t>031400083</t>
  </si>
  <si>
    <t>01042601230000064961</t>
  </si>
  <si>
    <t>微型尾气吸收装置</t>
  </si>
  <si>
    <t>WWQX-100-1，可移动，含￠400*1300吸收塔、S65*50-32循环泵</t>
  </si>
  <si>
    <t>U8大类03；卡号04524；资产号031400083</t>
  </si>
  <si>
    <t>杭州千岛泵业有限公司</t>
  </si>
  <si>
    <t>2021-03-15</t>
  </si>
  <si>
    <t>030700343</t>
  </si>
  <si>
    <t>01042601230000064962</t>
  </si>
  <si>
    <t>U8大类03；卡号03975；资产号030700343</t>
  </si>
  <si>
    <t>033000150</t>
  </si>
  <si>
    <t>01042601230000064963</t>
  </si>
  <si>
    <t>U8大类03；卡号05664；资产号033000150</t>
  </si>
  <si>
    <t>031900092</t>
  </si>
  <si>
    <t>01042601230000064964</t>
  </si>
  <si>
    <t>粉尘探测装置安装</t>
  </si>
  <si>
    <t>U8大类03；卡号02877；资产号031900092</t>
  </si>
  <si>
    <t>031022642</t>
  </si>
  <si>
    <t>01042601230000064966</t>
  </si>
  <si>
    <t>活性碳柜</t>
  </si>
  <si>
    <t>U8大类03；卡号02878；资产号031022642</t>
  </si>
  <si>
    <t>030700345</t>
  </si>
  <si>
    <t>01042601230000064967</t>
  </si>
  <si>
    <t>W-1，F=10㎡</t>
  </si>
  <si>
    <t>U8大类03；卡号03977；资产号030700345</t>
  </si>
  <si>
    <t>030700346</t>
  </si>
  <si>
    <t>01042601230000064968</t>
  </si>
  <si>
    <t>离心机地槽</t>
  </si>
  <si>
    <t>5.19M3</t>
  </si>
  <si>
    <t>U8大类03；卡号03978；资产号030700346</t>
  </si>
  <si>
    <t>033000151</t>
  </si>
  <si>
    <t>01042601230000064969</t>
  </si>
  <si>
    <t>精馏塔</t>
  </si>
  <si>
    <t>DN400*5000*5mm，材质304</t>
  </si>
  <si>
    <t>U8大类03；卡号05665；资产号033000151</t>
  </si>
  <si>
    <t>033000152</t>
  </si>
  <si>
    <t>01042601230000064971</t>
  </si>
  <si>
    <t>DN500</t>
  </si>
  <si>
    <t>U8大类03；卡号05666；资产号033000152</t>
  </si>
  <si>
    <t>031022643</t>
  </si>
  <si>
    <t>01042601230000064972</t>
  </si>
  <si>
    <t>U8大类03；卡号02879；资产号031022643</t>
  </si>
  <si>
    <t>030800358</t>
  </si>
  <si>
    <t>01042601230000064973</t>
  </si>
  <si>
    <t>400L，￠900*650*5，材质304</t>
  </si>
  <si>
    <t>U8大类03；卡号04527；资产号030800358</t>
  </si>
  <si>
    <t>030800359</t>
  </si>
  <si>
    <t>01042601230000064974</t>
  </si>
  <si>
    <t>700L，￠1200*600*5，材质304</t>
  </si>
  <si>
    <t>U8大类03；卡号04528；资产号030800359</t>
  </si>
  <si>
    <t>033000153</t>
  </si>
  <si>
    <t>01042601230000064975</t>
  </si>
  <si>
    <t>BCD1T-9M，小型起重设备</t>
  </si>
  <si>
    <t>U8大类03；卡号05667；资产号033000153</t>
  </si>
  <si>
    <t>030800191</t>
  </si>
  <si>
    <t>01042601230000064976</t>
  </si>
  <si>
    <t>板框隔断房</t>
  </si>
  <si>
    <t>U8大类03；卡号02880；资产号030800191</t>
  </si>
  <si>
    <t>肥东合成一车间（苯磺隆车间）</t>
  </si>
  <si>
    <t>030700415</t>
  </si>
  <si>
    <t>01042601230000064977</t>
  </si>
  <si>
    <t>立式￠400*3000，换热管25*2*3000，材质304</t>
  </si>
  <si>
    <t>U8大类03；卡号04529；资产号030700415</t>
  </si>
  <si>
    <t>033000155</t>
  </si>
  <si>
    <t>01042601230000064978</t>
  </si>
  <si>
    <t>V=300L，内衬搪玻璃，立开式贮罐</t>
  </si>
  <si>
    <t>U8大类03；卡号05669；资产号033000155</t>
  </si>
  <si>
    <t>肥东合成六车间（使它隆），V-4617A</t>
  </si>
  <si>
    <t>033000154</t>
  </si>
  <si>
    <t>01042601230000064979</t>
  </si>
  <si>
    <t>合成干燥成品自动化包装机</t>
  </si>
  <si>
    <t>成套设备，材质304不锈钢，包装规格25KG/袋，组件含粉剂自动定量称重包装秤（WYD-F50WA）1台、搅拌装置及暂存料仓（0.3立方米）1台、供料螺旋管（DN133*1800mm）1台</t>
  </si>
  <si>
    <t>U8大类03；卡号05668；资产号033000154</t>
  </si>
  <si>
    <t>030700347</t>
  </si>
  <si>
    <t>01042601230000064980</t>
  </si>
  <si>
    <t>甲苯计量槽</t>
  </si>
  <si>
    <t>2.2M3</t>
  </si>
  <si>
    <t>U8大类03；卡号03979；资产号030700347</t>
  </si>
  <si>
    <t>030700348</t>
  </si>
  <si>
    <t>01042601230000064981</t>
  </si>
  <si>
    <t>U8大类03；卡号03980；资产号030700348</t>
  </si>
  <si>
    <t>033000156</t>
  </si>
  <si>
    <t>01042601230000064983</t>
  </si>
  <si>
    <t>U8大类03；卡号05670；资产号033000156</t>
  </si>
  <si>
    <t>肥东合成六车间（使它隆），V-4617B</t>
  </si>
  <si>
    <t>030800192</t>
  </si>
  <si>
    <t>01042601230000064985</t>
  </si>
  <si>
    <t>U8大类03；卡号02881；资产号030800192</t>
  </si>
  <si>
    <t>032900147</t>
  </si>
  <si>
    <t>01042601230000064986</t>
  </si>
  <si>
    <t>自控仪表（技改车间）</t>
  </si>
  <si>
    <t>2400吨项目，分摊16040217安装材料-仪表</t>
  </si>
  <si>
    <t>U8大类03；卡号05671；资产号032900147</t>
  </si>
  <si>
    <t>030700349</t>
  </si>
  <si>
    <t>01042601230000064987</t>
  </si>
  <si>
    <t>U8大类03；卡号03981；资产号030700349</t>
  </si>
  <si>
    <t>030800193</t>
  </si>
  <si>
    <t>01042601230000064988</t>
  </si>
  <si>
    <t>U8大类03；卡号02882；资产号030800193</t>
  </si>
  <si>
    <t>030700350</t>
  </si>
  <si>
    <t>01042601230000064989</t>
  </si>
  <si>
    <t>U8大类03；卡号03982；资产号030700350</t>
  </si>
  <si>
    <t>030700416</t>
  </si>
  <si>
    <t>01042601230000064990</t>
  </si>
  <si>
    <t>50FZB-30L，配防爆电机 7.5KW</t>
  </si>
  <si>
    <t>U8大类03；卡号04532；资产号030700416</t>
  </si>
  <si>
    <t>033000157</t>
  </si>
  <si>
    <t>01042601230000064991</t>
  </si>
  <si>
    <t>自控仪表（使它隆车间）</t>
  </si>
  <si>
    <t>U8大类03；卡号05672；资产号033000157</t>
  </si>
  <si>
    <t>030700253</t>
  </si>
  <si>
    <t>01042601230000064992</t>
  </si>
  <si>
    <t>含钢化玻璃</t>
  </si>
  <si>
    <t>U8大类03；卡号02884；资产号030700253</t>
  </si>
  <si>
    <t>030700417</t>
  </si>
  <si>
    <t>01042601230000064993</t>
  </si>
  <si>
    <t>50FSB-25L，配防爆电机 3KW</t>
  </si>
  <si>
    <t>U8大类03；卡号04533；资产号030700417</t>
  </si>
  <si>
    <t>030700351</t>
  </si>
  <si>
    <t>01042601230000064994</t>
  </si>
  <si>
    <t>U8大类03；卡号03983；资产号030700351</t>
  </si>
  <si>
    <t>030700254</t>
  </si>
  <si>
    <t>01042601230000064995</t>
  </si>
  <si>
    <t>U8大类03；卡号02885；资产号030700254</t>
  </si>
  <si>
    <t>030700418</t>
  </si>
  <si>
    <t>01042601230000064996</t>
  </si>
  <si>
    <t>U8大类03；卡号04534；资产号030700418</t>
  </si>
  <si>
    <t>032400123</t>
  </si>
  <si>
    <t>01042601230000064997</t>
  </si>
  <si>
    <t>自控仪表系统工程（总控室）</t>
  </si>
  <si>
    <t>U8大类03；卡号05673；资产号032400123</t>
  </si>
  <si>
    <t>肥东总控室</t>
  </si>
  <si>
    <t>030700352</t>
  </si>
  <si>
    <t>01042601230000064998</t>
  </si>
  <si>
    <t>U8大类03；卡号03984；资产号030700352</t>
  </si>
  <si>
    <t>030500125</t>
  </si>
  <si>
    <t>01042601230000064999</t>
  </si>
  <si>
    <t>公用配电10KV专线</t>
  </si>
  <si>
    <t>2400吨项目，分摊16040217安装材料-10KV专线</t>
  </si>
  <si>
    <t>U8大类03；卡号05674；资产号030500125</t>
  </si>
  <si>
    <t>安徽伟光电缆股份有限公司</t>
  </si>
  <si>
    <t>031022644</t>
  </si>
  <si>
    <t>01042601230000065000</t>
  </si>
  <si>
    <t>U8大类03；卡号02886；资产号031022644</t>
  </si>
  <si>
    <t>031400084</t>
  </si>
  <si>
    <t>01042601230000065001</t>
  </si>
  <si>
    <t>平板式离心机</t>
  </si>
  <si>
    <t>PSF300N，转鼓直径300MM</t>
  </si>
  <si>
    <t>U8大类03；卡号04535；资产号031400084</t>
  </si>
  <si>
    <t>2021-03-18</t>
  </si>
  <si>
    <t>030200122</t>
  </si>
  <si>
    <t>01042601230000065002</t>
  </si>
  <si>
    <t>U8大类03；卡号02887；资产号030200122</t>
  </si>
  <si>
    <t>030700353</t>
  </si>
  <si>
    <t>01042601230000065003</t>
  </si>
  <si>
    <t>U8大类03；卡号03985；资产号030700353</t>
  </si>
  <si>
    <t>030700355</t>
  </si>
  <si>
    <t>01042601230000065004</t>
  </si>
  <si>
    <t>U8大类03；卡号03987；资产号030700355</t>
  </si>
  <si>
    <t>030200123</t>
  </si>
  <si>
    <t>01042601230000065005</t>
  </si>
  <si>
    <t>不锈钢离心泵</t>
  </si>
  <si>
    <t>IH30-32-160(防爆电机）</t>
  </si>
  <si>
    <t>U8大类03；卡号02888；资产号030200123</t>
  </si>
  <si>
    <t>032400124</t>
  </si>
  <si>
    <t>01042601230000065006</t>
  </si>
  <si>
    <t>公用管廊（2400吨项目）</t>
  </si>
  <si>
    <t>2400吨项目，分摊16040217安装材料-管廊</t>
  </si>
  <si>
    <t>U8大类03；卡号05675；资产号032400124</t>
  </si>
  <si>
    <t>公用管廊/外管架（2400吨项目）</t>
  </si>
  <si>
    <t>031400086</t>
  </si>
  <si>
    <t>01042601230000065007</t>
  </si>
  <si>
    <t>50L，微型</t>
  </si>
  <si>
    <t>U8大类03；卡号04537；资产号031400086</t>
  </si>
  <si>
    <t>030700356</t>
  </si>
  <si>
    <t>01042601230000065008</t>
  </si>
  <si>
    <t>U8大类03；卡号03988；资产号030700356</t>
  </si>
  <si>
    <t>032900148</t>
  </si>
  <si>
    <t>01042601230000065009</t>
  </si>
  <si>
    <t>设备管道安装工程（技改车间）</t>
  </si>
  <si>
    <t>2400吨项目，分摊16040217安装材料-工程物资</t>
  </si>
  <si>
    <t>U8大类03；卡号05677；资产号032900148</t>
  </si>
  <si>
    <t>安徽庆森建设工程有限公司</t>
  </si>
  <si>
    <t>031400085</t>
  </si>
  <si>
    <t>01042601230000065010</t>
  </si>
  <si>
    <t>U8大类03；卡号04536；资产号031400085</t>
  </si>
  <si>
    <t>030700354</t>
  </si>
  <si>
    <t>01042601230000065011</t>
  </si>
  <si>
    <t>U8大类03；卡号03986；资产号030700354</t>
  </si>
  <si>
    <t>031022646</t>
  </si>
  <si>
    <t>01042601230000065012</t>
  </si>
  <si>
    <t>B5AY2-15KW</t>
  </si>
  <si>
    <t>U8大类03；卡号02890；资产号031022646</t>
  </si>
  <si>
    <t>030700357</t>
  </si>
  <si>
    <t>01042601230000065013</t>
  </si>
  <si>
    <t>U8大类03；卡号03989；资产号030700357</t>
  </si>
  <si>
    <t>031400087</t>
  </si>
  <si>
    <t>01042601230000065014</t>
  </si>
  <si>
    <t>U8大类03；卡号04538；资产号031400087</t>
  </si>
  <si>
    <t>033000158</t>
  </si>
  <si>
    <t>01042601230000065015</t>
  </si>
  <si>
    <t>设备管道安装工程（使它隆车间）</t>
  </si>
  <si>
    <t>U8大类03；卡号05678；资产号033000158</t>
  </si>
  <si>
    <t>030700358</t>
  </si>
  <si>
    <t>01042601230000065016</t>
  </si>
  <si>
    <t>U8大类03；卡号03990；资产号030700358</t>
  </si>
  <si>
    <t>031022934</t>
  </si>
  <si>
    <t>01042601230000065017</t>
  </si>
  <si>
    <t>U8大类03；卡号04539；资产号031022934</t>
  </si>
  <si>
    <t>2021-03-26</t>
  </si>
  <si>
    <t>031022647</t>
  </si>
  <si>
    <t>01042601230000065018</t>
  </si>
  <si>
    <t>除尘器（含活性碳柜 风机 管道等）</t>
  </si>
  <si>
    <t>订制（套）</t>
  </si>
  <si>
    <t>U8大类03；卡号02891；资产号031022647</t>
  </si>
  <si>
    <t>031022648</t>
  </si>
  <si>
    <t>01042601230000065020</t>
  </si>
  <si>
    <t>U8大类03；卡号02892；资产号031022648</t>
  </si>
  <si>
    <t>031022935</t>
  </si>
  <si>
    <t>01042601230000065021</t>
  </si>
  <si>
    <t>U8大类03；卡号04540；资产号031022935</t>
  </si>
  <si>
    <t>030700359</t>
  </si>
  <si>
    <t>01042601230000065022</t>
  </si>
  <si>
    <t>10㎡，材质304L</t>
  </si>
  <si>
    <t>U8大类03；卡号03991；资产号030700359</t>
  </si>
  <si>
    <t>031022936</t>
  </si>
  <si>
    <t>01042601230000065025</t>
  </si>
  <si>
    <t>U8大类03；卡号04541；资产号031022936</t>
  </si>
  <si>
    <t>031022937</t>
  </si>
  <si>
    <t>01042601230000065026</t>
  </si>
  <si>
    <t>U8大类03；卡号04542；资产号031022937</t>
  </si>
  <si>
    <t>2021-04-16</t>
  </si>
  <si>
    <t>030700360</t>
  </si>
  <si>
    <t>01042601230000065027</t>
  </si>
  <si>
    <t>U8大类03；卡号03992；资产号030700360</t>
  </si>
  <si>
    <t>030800360</t>
  </si>
  <si>
    <t>01042601230000065030</t>
  </si>
  <si>
    <t>氧含量分析仪</t>
  </si>
  <si>
    <t>连锁控制，配套连接离心机</t>
  </si>
  <si>
    <t>U8大类03；卡号04543；资产号030800360</t>
  </si>
  <si>
    <t>2021-04-25</t>
  </si>
  <si>
    <t>030700361</t>
  </si>
  <si>
    <t>01042601230000065032</t>
  </si>
  <si>
    <t>U8大类03；卡号03993；资产号030700361</t>
  </si>
  <si>
    <t>030700363</t>
  </si>
  <si>
    <t>01042601230000065034</t>
  </si>
  <si>
    <t>10㎡，材质316L</t>
  </si>
  <si>
    <t>U8大类03；卡号03995；资产号030700363</t>
  </si>
  <si>
    <t>030800361</t>
  </si>
  <si>
    <t>01042601230000065035</t>
  </si>
  <si>
    <t>U8大类03；卡号04544；资产号030800361</t>
  </si>
  <si>
    <t>031022649</t>
  </si>
  <si>
    <t>01042601230000065036</t>
  </si>
  <si>
    <t>工控机-二维码项目（全自动瓶装生产线包装瓶贴二维码）瓶-箱-垛关联</t>
  </si>
  <si>
    <t>台湾研发/IPC610H</t>
  </si>
  <si>
    <t>U8大类03；卡号02896；资产号031022649</t>
  </si>
  <si>
    <t>励元科技（上海）有限公司</t>
  </si>
  <si>
    <t>030700419</t>
  </si>
  <si>
    <t>01042601230000065038</t>
  </si>
  <si>
    <t>U8大类03；卡号04545；资产号030700419</t>
  </si>
  <si>
    <t>030700364</t>
  </si>
  <si>
    <t>01042601230000065039</t>
  </si>
  <si>
    <t>YKA40-10㎡-II</t>
  </si>
  <si>
    <t>U8大类03；卡号03996；资产号030700364</t>
  </si>
  <si>
    <t>031022650</t>
  </si>
  <si>
    <t>01042601230000065040</t>
  </si>
  <si>
    <t>固定扫描仪-二维码项目（全自动瓶装生产线包装瓶贴二维码）瓶-箱-垛关联</t>
  </si>
  <si>
    <t>Datalogic/Matrix300</t>
  </si>
  <si>
    <t>U8大类03；卡号02897；资产号031022650</t>
  </si>
  <si>
    <t>031022651</t>
  </si>
  <si>
    <t>01042601230000065041</t>
  </si>
  <si>
    <t>U8大类03；卡号02898；资产号031022651</t>
  </si>
  <si>
    <t>030700420</t>
  </si>
  <si>
    <t>01042601230000065042</t>
  </si>
  <si>
    <t>U8大类03；卡号04546；资产号030700420</t>
  </si>
  <si>
    <t>030700365</t>
  </si>
  <si>
    <t>01042601230000065044</t>
  </si>
  <si>
    <t>U8大类03；卡号03997；资产号030700365</t>
  </si>
  <si>
    <t>030700421</t>
  </si>
  <si>
    <t>01042601230000065046</t>
  </si>
  <si>
    <t>U8大类03；卡号04547；资产号030700421</t>
  </si>
  <si>
    <t>030700366</t>
  </si>
  <si>
    <t>01042601230000065047</t>
  </si>
  <si>
    <t>U8大类03；卡号03998；资产号030700366</t>
  </si>
  <si>
    <t>031022652</t>
  </si>
  <si>
    <t>01042601230000065048</t>
  </si>
  <si>
    <t>U8大类03；卡号02899；资产号031022652</t>
  </si>
  <si>
    <t>032600159</t>
  </si>
  <si>
    <t>01042601230000065050</t>
  </si>
  <si>
    <t>U8大类03；卡号04548；资产号032600159</t>
  </si>
  <si>
    <t>031022653</t>
  </si>
  <si>
    <t>01042601230000065051</t>
  </si>
  <si>
    <t>U8大类03；卡号02900；资产号031022653</t>
  </si>
  <si>
    <t>032400126</t>
  </si>
  <si>
    <t>01042601230000065052</t>
  </si>
  <si>
    <t>全彩显示大屏幕（总控室）</t>
  </si>
  <si>
    <t>室内P（Q）1.5，LED屏幕尺寸31.13㎡，含视频处理器1套、接收卡120块、开关电源5V40A</t>
  </si>
  <si>
    <t>U8大类03；卡号05687；资产号032400126</t>
  </si>
  <si>
    <t>合肥新凯建筑装饰有限公司</t>
  </si>
  <si>
    <t>030700367</t>
  </si>
  <si>
    <t>01042601230000065053</t>
  </si>
  <si>
    <t>U8大类03；卡号03999；资产号030700367</t>
  </si>
  <si>
    <t>031400088</t>
  </si>
  <si>
    <t>01042601230000065054</t>
  </si>
  <si>
    <t>多重光散射稳定性分析仪</t>
  </si>
  <si>
    <t>Turbiscan Tower</t>
  </si>
  <si>
    <t>U8大类03；卡号04549；资产号031400088</t>
  </si>
  <si>
    <t>大昌洋行（上海）有限公司</t>
  </si>
  <si>
    <t>2021-04-26</t>
  </si>
  <si>
    <t>031022654</t>
  </si>
  <si>
    <t>01042601230000065055</t>
  </si>
  <si>
    <t>扫描仪组网支架-二维码项目（全自动瓶装生产线包装瓶贴二维码）瓶-箱-垛关联</t>
  </si>
  <si>
    <t>中国Winsafe</t>
  </si>
  <si>
    <t>U8大类03；卡号02901；资产号031022654</t>
  </si>
  <si>
    <t>032400127</t>
  </si>
  <si>
    <t>01042601230000065056</t>
  </si>
  <si>
    <t>新增监控系统设施（2400项目）</t>
  </si>
  <si>
    <t>新增监控（2400项目新建合成五六车间、新罐区、综合仓库二等）</t>
  </si>
  <si>
    <t>U8大类03；卡号05688；资产号032400127</t>
  </si>
  <si>
    <t>030700368</t>
  </si>
  <si>
    <t>01042601230000065057</t>
  </si>
  <si>
    <t>U8大类03；卡号04000；资产号030700368</t>
  </si>
  <si>
    <t>031400089</t>
  </si>
  <si>
    <t>01042601230000065058</t>
  </si>
  <si>
    <t>蠕动泵</t>
  </si>
  <si>
    <t>雷弗牌，BT300S(2*YZ15泵头)，配备13#和17#蠕动泵管各3米</t>
  </si>
  <si>
    <t>U8大类03；卡号04550；资产号031400089</t>
  </si>
  <si>
    <t>2021-04-28</t>
  </si>
  <si>
    <t>030700369</t>
  </si>
  <si>
    <t>01042601230000065059</t>
  </si>
  <si>
    <t>U8大类03；卡号04001；资产号030700369</t>
  </si>
  <si>
    <t>031022655</t>
  </si>
  <si>
    <t>01042601230000065060</t>
  </si>
  <si>
    <t>标签打印机-二维码项目（全自动瓶装生产线包装瓶贴二维码）瓶-箱-垛关联</t>
  </si>
  <si>
    <t>Intermec/PD43</t>
  </si>
  <si>
    <t>U8大类03；卡号02902；资产号031022655</t>
  </si>
  <si>
    <t>032400133</t>
  </si>
  <si>
    <t>01042601230000065062</t>
  </si>
  <si>
    <t>设备管道安装工程（新罐区）</t>
  </si>
  <si>
    <t>U8大类03；卡号05735；资产号032400133</t>
  </si>
  <si>
    <t>宏基伟业集团有限公司</t>
  </si>
  <si>
    <t>031022656</t>
  </si>
  <si>
    <t>01042601230000065063</t>
  </si>
  <si>
    <t>箱标贴打一体机-二维码项目（全自动瓶装生产线包装瓶贴二维码）瓶-箱-垛关联</t>
  </si>
  <si>
    <t>Videojet/9550</t>
  </si>
  <si>
    <t>U8大类03；卡号02903；资产号031022656</t>
  </si>
  <si>
    <t>032400134</t>
  </si>
  <si>
    <t>01042601230000065064</t>
  </si>
  <si>
    <t>碳钢储罐1（150#溶剂油）</t>
  </si>
  <si>
    <t>63立方，DN3800*5400mm，材质碳钢，重量6.5吨，购钢材现场制作</t>
  </si>
  <si>
    <t>U8大类03；卡号05736；资产号032400134</t>
  </si>
  <si>
    <t>新罐区，V-3501</t>
  </si>
  <si>
    <t>030700370</t>
  </si>
  <si>
    <t>01042601230000065065</t>
  </si>
  <si>
    <t>U8大类03；卡号04002；资产号030700370</t>
  </si>
  <si>
    <t>031400090</t>
  </si>
  <si>
    <t>01042601230000065066</t>
  </si>
  <si>
    <t>螺杆真空泵</t>
  </si>
  <si>
    <t>HP-300，防爆电机</t>
  </si>
  <si>
    <t>U8大类03；卡号04552；资产号031400090</t>
  </si>
  <si>
    <t>2021-05-07</t>
  </si>
  <si>
    <t>030700371</t>
  </si>
  <si>
    <t>01042601230000065067</t>
  </si>
  <si>
    <t>U8大类03；卡号04003；资产号030700371</t>
  </si>
  <si>
    <t>031022657</t>
  </si>
  <si>
    <t>01042601230000065068</t>
  </si>
  <si>
    <t>贴打一体机支架-二维码项目（全自动瓶装生产线包装瓶贴二维码）瓶-箱-垛关联</t>
  </si>
  <si>
    <t>中国Winsefe</t>
  </si>
  <si>
    <t>U8大类03；卡号02904；资产号031022657</t>
  </si>
  <si>
    <t>031022658</t>
  </si>
  <si>
    <t>01042601230000065069</t>
  </si>
  <si>
    <t>剔除装置-二维码项目（全自动瓶装生产线包装瓶贴二维码）瓶-箱-垛关联</t>
  </si>
  <si>
    <t>U8大类03；卡号02905；资产号031022658</t>
  </si>
  <si>
    <t>032400135</t>
  </si>
  <si>
    <t>01042601230000065070</t>
  </si>
  <si>
    <t>碳钢储罐2（甲苯）</t>
  </si>
  <si>
    <t>U8大类03；卡号05737；资产号032400135</t>
  </si>
  <si>
    <t>新罐区，V-3502</t>
  </si>
  <si>
    <t>031022659</t>
  </si>
  <si>
    <t>01042601230000065071</t>
  </si>
  <si>
    <t>附件装备-二维码项目（全自动瓶装生产线包装瓶贴二维码）瓶-箱-垛关联</t>
  </si>
  <si>
    <t>U8大类03；卡号02906；资产号031022659</t>
  </si>
  <si>
    <t>030700377</t>
  </si>
  <si>
    <t>01042601230000065072</t>
  </si>
  <si>
    <t>WLW-100BC，防爆电机11KW</t>
  </si>
  <si>
    <t>U8大类03；卡号04009；资产号030700377</t>
  </si>
  <si>
    <t>032400137</t>
  </si>
  <si>
    <t>01042601230000065073</t>
  </si>
  <si>
    <t>碳钢储罐4（油酸甲酯）</t>
  </si>
  <si>
    <t>U8大类03；卡号05739；资产号032400137</t>
  </si>
  <si>
    <t>新罐区，V-3504</t>
  </si>
  <si>
    <t>032400039</t>
  </si>
  <si>
    <t>01042601230000065074</t>
  </si>
  <si>
    <t>华为UPS电源（用于监测仪）</t>
  </si>
  <si>
    <t>华为500KVA，可环保监测4小时；配套固卡04450#在线环境监测仪</t>
  </si>
  <si>
    <t>U8大类03；卡号04554；资产号032400039</t>
  </si>
  <si>
    <t>肥东合成RTO燃烧炉排气口，机修车间侧边，合成/安环公用</t>
  </si>
  <si>
    <t>2021-05-10</t>
  </si>
  <si>
    <t>032400136</t>
  </si>
  <si>
    <t>01042601230000065075</t>
  </si>
  <si>
    <t>碳钢储罐3（乙醇）</t>
  </si>
  <si>
    <t>U8大类03；卡号05738；资产号032400136</t>
  </si>
  <si>
    <t>新罐区，V-3503</t>
  </si>
  <si>
    <t>031400091</t>
  </si>
  <si>
    <t>01042601230000065076</t>
  </si>
  <si>
    <t>防爆强力真空自吸泵</t>
  </si>
  <si>
    <t>VSP-25A-F，氟塑料</t>
  </si>
  <si>
    <t>U8大类03；卡号04553；资产号031400091</t>
  </si>
  <si>
    <t>上海德耐泵业有限公司</t>
  </si>
  <si>
    <t>030700372</t>
  </si>
  <si>
    <t>01042601230000065077</t>
  </si>
  <si>
    <t>U8大类03；卡号04004；资产号030700372</t>
  </si>
  <si>
    <t>032500269</t>
  </si>
  <si>
    <t>01042601230000065078</t>
  </si>
  <si>
    <t>防爆电控箱（铸铝）</t>
  </si>
  <si>
    <t>控制1台电机30KV，采用Y三角启动，1进线DN40，2出线DN40和DN32</t>
  </si>
  <si>
    <t>U8大类03；卡号04555；资产号032500269</t>
  </si>
  <si>
    <t>030700378</t>
  </si>
  <si>
    <t>01042601230000065079</t>
  </si>
  <si>
    <t>U8大类03；卡号04010；资产号030700378</t>
  </si>
  <si>
    <t>031022660</t>
  </si>
  <si>
    <t>01042601230000065080</t>
  </si>
  <si>
    <t>工控机-二维码项目（半自动袋装双联袋生产线二维码）袋-箱-垛关联</t>
  </si>
  <si>
    <t>研发/IPC 610H</t>
  </si>
  <si>
    <t>U8大类03；卡号02907；资产号031022660</t>
  </si>
  <si>
    <t>032400138</t>
  </si>
  <si>
    <t>01042601230000065081</t>
  </si>
  <si>
    <t>碳钢储罐5（二甲苯）</t>
  </si>
  <si>
    <t>U8大类03；卡号05740；资产号032400138</t>
  </si>
  <si>
    <t>新罐区，V-3505</t>
  </si>
  <si>
    <t>032500270</t>
  </si>
  <si>
    <t>01042601230000065082</t>
  </si>
  <si>
    <t>控制2台电机15KW和4KW，采用直接启动，1进线DN32，2出线DN32和DN25</t>
  </si>
  <si>
    <t>U8大类03；卡号04556；资产号032500270</t>
  </si>
  <si>
    <t>031022661</t>
  </si>
  <si>
    <t>01042601230000065083</t>
  </si>
  <si>
    <t>固定扫描仪-二维码项目（半自动袋装双联袋生产线二维码）袋-箱-垛关联</t>
  </si>
  <si>
    <t>U8大类03；卡号02908；资产号031022661</t>
  </si>
  <si>
    <t>2018-10-10</t>
  </si>
  <si>
    <t>032400139</t>
  </si>
  <si>
    <t>01042601230000065084</t>
  </si>
  <si>
    <t>碳钢储罐6（大豆油）</t>
  </si>
  <si>
    <t>U8大类03；卡号05741；资产号032400139</t>
  </si>
  <si>
    <t>新罐区，V-3506</t>
  </si>
  <si>
    <t>030700379</t>
  </si>
  <si>
    <t>01042601230000065085</t>
  </si>
  <si>
    <t>U8大类03；卡号04011；资产号030700379</t>
  </si>
  <si>
    <t>031022662</t>
  </si>
  <si>
    <t>01042601230000065086</t>
  </si>
  <si>
    <t>扫描仪支架-二维码项目（半自动袋装双联袋生产线二维码）袋-箱-垛关联</t>
  </si>
  <si>
    <t>U8大类03；卡号02909；资产号031022662</t>
  </si>
  <si>
    <t>030700380</t>
  </si>
  <si>
    <t>01042601230000065087</t>
  </si>
  <si>
    <t>循环泵</t>
  </si>
  <si>
    <t>DFG150-160B2/15</t>
  </si>
  <si>
    <t>U8大类03；卡号04012；资产号030700380</t>
  </si>
  <si>
    <t>032500271</t>
  </si>
  <si>
    <t>01042601230000065088</t>
  </si>
  <si>
    <t>宝星EPS应急电源（用于风机）</t>
  </si>
  <si>
    <t>宝星Prostar，功率40KW，可用2小时</t>
  </si>
  <si>
    <t>U8大类03；卡号04557；资产号032500271</t>
  </si>
  <si>
    <t>2021-05-17</t>
  </si>
  <si>
    <t>032500272</t>
  </si>
  <si>
    <t>01042601230000065089</t>
  </si>
  <si>
    <t>FRP472-8C-18.5KW，防爆电机</t>
  </si>
  <si>
    <t>U8大类03；卡号04558；资产号032500272</t>
  </si>
  <si>
    <t>032400141</t>
  </si>
  <si>
    <t>01042601230000065090</t>
  </si>
  <si>
    <t>碳钢储罐8（乙腈）</t>
  </si>
  <si>
    <t>U8大类03；卡号05743；资产号032400141</t>
  </si>
  <si>
    <t>新罐区，V-3508</t>
  </si>
  <si>
    <t>032400140</t>
  </si>
  <si>
    <t>01042601230000065091</t>
  </si>
  <si>
    <t>碳钢储罐7（甲醇）</t>
  </si>
  <si>
    <t>U8大类03；卡号05742；资产号032400140</t>
  </si>
  <si>
    <t>新罐区，V-3507</t>
  </si>
  <si>
    <t>031022663</t>
  </si>
  <si>
    <t>01042601230000065092</t>
  </si>
  <si>
    <t>标签打印机-二维码项目（半自动袋装双联袋生产线二维码）袋-箱-垛关联</t>
  </si>
  <si>
    <t>U8大类03；卡号02910；资产号031022663</t>
  </si>
  <si>
    <t>030400034</t>
  </si>
  <si>
    <t>01042601230000065093</t>
  </si>
  <si>
    <t>玻璃钢冷却塔（中空喷雾逆流式）</t>
  </si>
  <si>
    <t>JFZNT-1400型（三风机组合）</t>
  </si>
  <si>
    <t>U8大类03；卡号04559；资产号030400034</t>
  </si>
  <si>
    <t>肥东合成循环水冷却（公用工程）</t>
  </si>
  <si>
    <t>030700381</t>
  </si>
  <si>
    <t>01042601230000065094</t>
  </si>
  <si>
    <t>U8大类03；卡号04013；资产号030700381</t>
  </si>
  <si>
    <t>030700382</t>
  </si>
  <si>
    <t>01042601230000065095</t>
  </si>
  <si>
    <t>IHF150-125-400</t>
  </si>
  <si>
    <t>U8大类03；卡号04014；资产号030700382</t>
  </si>
  <si>
    <t>032400142</t>
  </si>
  <si>
    <t>01042601230000065096</t>
  </si>
  <si>
    <t>碳钢储罐9（备）</t>
  </si>
  <si>
    <t>U8大类03；卡号05744；资产号032400142</t>
  </si>
  <si>
    <t>新罐区，V-3509</t>
  </si>
  <si>
    <t>031022664</t>
  </si>
  <si>
    <t>01042601230000065097</t>
  </si>
  <si>
    <t>分箱装置-二维码项目（半自动袋装双联袋生产线二维码）袋-箱-垛关联</t>
  </si>
  <si>
    <t>U8大类03；卡号02911；资产号031022664</t>
  </si>
  <si>
    <t>030200246</t>
  </si>
  <si>
    <t>01042601230000065098</t>
  </si>
  <si>
    <t>JFHT-2*250型</t>
  </si>
  <si>
    <t>U8大类03；卡号04560；资产号030200246</t>
  </si>
  <si>
    <t>030700383</t>
  </si>
  <si>
    <t>01042601230000065099</t>
  </si>
  <si>
    <t>碳钢吸收槽（带夹套）</t>
  </si>
  <si>
    <t>U8大类03；卡号04015；资产号030700383</t>
  </si>
  <si>
    <t>031022665</t>
  </si>
  <si>
    <t>01042601230000065101</t>
  </si>
  <si>
    <t>剔除装置-二维码项目（半自动袋装双联袋生产线二维码）袋-箱-垛关联</t>
  </si>
  <si>
    <t>U8大类03；卡号02912；资产号031022665</t>
  </si>
  <si>
    <t>031022666</t>
  </si>
  <si>
    <t>01042601230000065103</t>
  </si>
  <si>
    <t>附件装备-二维码项目（半自动袋装双联袋生产线二维码）袋-箱-垛关联</t>
  </si>
  <si>
    <t>U8大类03；卡号02913；资产号031022666</t>
  </si>
  <si>
    <t>030700384</t>
  </si>
  <si>
    <t>01042601230000065104</t>
  </si>
  <si>
    <t>U8大类03；卡号04016；资产号030700384</t>
  </si>
  <si>
    <t>030200272</t>
  </si>
  <si>
    <t>01042601230000065105</t>
  </si>
  <si>
    <t>化学滤料异味处理单元装置</t>
  </si>
  <si>
    <t>型号ZNDBS3000，进出风口DN300，箱体材质PP，1300*1000*1115，板材厚度12mm</t>
  </si>
  <si>
    <t>U8大类03；卡号05690；资产号030200272</t>
  </si>
  <si>
    <t>南京卓宁清宇环境科技有限公司</t>
  </si>
  <si>
    <t>2024-08-12</t>
  </si>
  <si>
    <t>031022667</t>
  </si>
  <si>
    <t>01042601230000065106</t>
  </si>
  <si>
    <t>工控机-二维码项目（手动桶装生产线）二维码关联</t>
  </si>
  <si>
    <t>研华/IPC610H</t>
  </si>
  <si>
    <t>U8大类03；卡号02914；资产号031022667</t>
  </si>
  <si>
    <t>030700385</t>
  </si>
  <si>
    <t>01042601230000065108</t>
  </si>
  <si>
    <t>U8大类03；卡号04017；资产号030700385</t>
  </si>
  <si>
    <t>031023069</t>
  </si>
  <si>
    <t>01042601230000065109</t>
  </si>
  <si>
    <t>不锈钢方形储罐</t>
  </si>
  <si>
    <t>DN630*1000*600*3，材质304不锈钢</t>
  </si>
  <si>
    <t>U8大类03；卡号05691；资产号031023069</t>
  </si>
  <si>
    <t>030700386</t>
  </si>
  <si>
    <t>01042601230000065111</t>
  </si>
  <si>
    <t>U8大类03；卡号04018；资产号030700386</t>
  </si>
  <si>
    <t>031022669</t>
  </si>
  <si>
    <t>01042601230000065112</t>
  </si>
  <si>
    <t>手持扫描枪-二维码项目（手动桶装生产线）二维码关联</t>
  </si>
  <si>
    <t>Honeywell/1902GSR</t>
  </si>
  <si>
    <t>U8大类03；卡号02916；资产号031022669</t>
  </si>
  <si>
    <t>030700387</t>
  </si>
  <si>
    <t>01042601230000065114</t>
  </si>
  <si>
    <t>U8大类03；卡号04019；资产号030700387</t>
  </si>
  <si>
    <t>031023070</t>
  </si>
  <si>
    <t>01042601230000065115</t>
  </si>
  <si>
    <t>不锈钢圆形储罐</t>
  </si>
  <si>
    <t>DN500*700*3，材质304不锈钢</t>
  </si>
  <si>
    <t>U8大类03；卡号05692；资产号031023070</t>
  </si>
  <si>
    <t>031023071</t>
  </si>
  <si>
    <t>01042601230000065116</t>
  </si>
  <si>
    <t>U8大类03；卡号05693；资产号031023071</t>
  </si>
  <si>
    <t>031022668</t>
  </si>
  <si>
    <t>01042601230000065117</t>
  </si>
  <si>
    <t>标签打印机-二维码项目（手动桶装生产线）二维码关联</t>
  </si>
  <si>
    <t>U8大类03；卡号02915；资产号031022668</t>
  </si>
  <si>
    <t>030700388</t>
  </si>
  <si>
    <t>01042601230000065119</t>
  </si>
  <si>
    <t>U8大类03；卡号04020；资产号030700388</t>
  </si>
  <si>
    <t>031022670</t>
  </si>
  <si>
    <t>01042601230000065120</t>
  </si>
  <si>
    <t>U8大类03；卡号02917；资产号031022670</t>
  </si>
  <si>
    <t>031023072</t>
  </si>
  <si>
    <t>01042601230000065122</t>
  </si>
  <si>
    <t>U8大类03；卡号05694；资产号031023072</t>
  </si>
  <si>
    <t>032400128</t>
  </si>
  <si>
    <t>01042601230000065124</t>
  </si>
  <si>
    <t>通讯联络机柜（总控室）</t>
  </si>
  <si>
    <t>机柜:高2100*宽800*深600mm；型号:中控-XP202X</t>
  </si>
  <si>
    <t>U8大类03；卡号05695；资产号032400128</t>
  </si>
  <si>
    <t>合肥右一工程科技有限公司</t>
  </si>
  <si>
    <t>2024-08-20</t>
  </si>
  <si>
    <t>030700389</t>
  </si>
  <si>
    <t>01042601230000065125</t>
  </si>
  <si>
    <t>不锈钢多级泵</t>
  </si>
  <si>
    <t>CDLF4-12</t>
  </si>
  <si>
    <t>U8大类03；卡号04021；资产号030700389</t>
  </si>
  <si>
    <t>031022671</t>
  </si>
  <si>
    <t>01042601230000065126</t>
  </si>
  <si>
    <t>附件装备-二维码项目（手动桶装生产线）二维码关联</t>
  </si>
  <si>
    <t>U8大类03；卡号02918；资产号031022671</t>
  </si>
  <si>
    <t>030700390</t>
  </si>
  <si>
    <t>01042601230000065127</t>
  </si>
  <si>
    <t>CHH-10-316L，F50-P0.6</t>
  </si>
  <si>
    <t>U8大类03；卡号04022；资产号030700390</t>
  </si>
  <si>
    <t>031022672</t>
  </si>
  <si>
    <t>01042601230000065128</t>
  </si>
  <si>
    <t>工控机-二维码项目（手动袋装生产线）-二维码关联</t>
  </si>
  <si>
    <t>U8大类03；卡号02919；资产号031022672</t>
  </si>
  <si>
    <t>2018-10-11</t>
  </si>
  <si>
    <t>032400129</t>
  </si>
  <si>
    <t>01042601230000065129</t>
  </si>
  <si>
    <t>U8大类03；卡号05696；资产号032400129</t>
  </si>
  <si>
    <t>031022673</t>
  </si>
  <si>
    <t>01042601230000065130</t>
  </si>
  <si>
    <t>标签打印机-二维码项目（手动袋装生产线）-二维码关联</t>
  </si>
  <si>
    <t>U8大类03；卡号02920；资产号031022673</t>
  </si>
  <si>
    <t>030700422</t>
  </si>
  <si>
    <t>01042601230000065132</t>
  </si>
  <si>
    <t>20㎡，材质304不锈钢</t>
  </si>
  <si>
    <t>U8大类03；卡号04569；资产号030700422</t>
  </si>
  <si>
    <t>2021-06-07</t>
  </si>
  <si>
    <t>030700392</t>
  </si>
  <si>
    <t>01042601230000065133</t>
  </si>
  <si>
    <t>DN1800*10*2000</t>
  </si>
  <si>
    <t>U8大类03；卡号04024；资产号030700392</t>
  </si>
  <si>
    <t>031022674</t>
  </si>
  <si>
    <t>01042601230000065134</t>
  </si>
  <si>
    <t>手持扫描枪-二维码项目（手动袋装生产线）-二维码关联</t>
  </si>
  <si>
    <t>U8大类03；卡号02921；资产号031022674</t>
  </si>
  <si>
    <t>030700391</t>
  </si>
  <si>
    <t>01042601230000065135</t>
  </si>
  <si>
    <t>U8大类03；卡号04023；资产号030700391</t>
  </si>
  <si>
    <t>030700478</t>
  </si>
  <si>
    <t>01042601230000065136</t>
  </si>
  <si>
    <t>合成二车间（精喹）技改工程</t>
  </si>
  <si>
    <t>合成二车间（精喹装置）电气改造、自控仪表改造</t>
  </si>
  <si>
    <t>U8大类03；卡号05698；资产号030700478</t>
  </si>
  <si>
    <t>安徽龙振建设有限公司</t>
  </si>
  <si>
    <t>030800399</t>
  </si>
  <si>
    <t>01042601230000065137</t>
  </si>
  <si>
    <t>合成一车间（烟嘧）技改工程</t>
  </si>
  <si>
    <t>合成一车间（烟嘧装置）电气改造、自控仪表改造</t>
  </si>
  <si>
    <t>U8大类03；卡号05697；资产号030800399</t>
  </si>
  <si>
    <t>032500273</t>
  </si>
  <si>
    <t>01042601230000065138</t>
  </si>
  <si>
    <t>不锈钢计量罐</t>
  </si>
  <si>
    <t>V=500L，￠800*750*5mm</t>
  </si>
  <si>
    <t>U8大类03；卡号04570；资产号032500273</t>
  </si>
  <si>
    <t>030700393</t>
  </si>
  <si>
    <t>01042601230000065139</t>
  </si>
  <si>
    <t>玻璃钢储罐（FRP贮槽）</t>
  </si>
  <si>
    <t>DN2000*3600</t>
  </si>
  <si>
    <t>U8大类03；卡号04025；资产号030700393</t>
  </si>
  <si>
    <t>031022675</t>
  </si>
  <si>
    <t>01042601230000065140</t>
  </si>
  <si>
    <t>U8大类03；卡号02922；资产号031022675</t>
  </si>
  <si>
    <t>031023073</t>
  </si>
  <si>
    <t>01042601230000065141</t>
  </si>
  <si>
    <t>功率3.0KW，机架为304不锈钢</t>
  </si>
  <si>
    <t>U8大类03；卡号05700；资产号031023073</t>
  </si>
  <si>
    <t>广州国益包装科技有限公司</t>
  </si>
  <si>
    <t>2024-09-09</t>
  </si>
  <si>
    <t>032500274</t>
  </si>
  <si>
    <t>01042601230000065142</t>
  </si>
  <si>
    <t>U8大类03；卡号04571；资产号032500274</t>
  </si>
  <si>
    <t>031022676</t>
  </si>
  <si>
    <t>01042601230000065143</t>
  </si>
  <si>
    <t>附件装备-二维码项目（手动袋装生产线）-二维码关联</t>
  </si>
  <si>
    <t>U8大类03；卡号02923；资产号031022676</t>
  </si>
  <si>
    <t>030700399</t>
  </si>
  <si>
    <t>01042601230000065144</t>
  </si>
  <si>
    <t>U8大类03；卡号04031；资产号030700399</t>
  </si>
  <si>
    <t>032800048</t>
  </si>
  <si>
    <t>01042601230000065145</t>
  </si>
  <si>
    <t>RTO排放口烟气在线监测系统设备</t>
  </si>
  <si>
    <t>皖仪CEMS-1200，配置组件含皖仪SG1200气体分析仪1台、皖仪LD1200A颗粒物监测仪1台、广州博控K37数采仪1台等安装组件</t>
  </si>
  <si>
    <t>U8大类03；卡号05699；资产号032800048</t>
  </si>
  <si>
    <t>肥东合成RTO装置烟气排放口</t>
  </si>
  <si>
    <t>2024-08-23</t>
  </si>
  <si>
    <t>032500275</t>
  </si>
  <si>
    <t>01042601230000065146</t>
  </si>
  <si>
    <t>WVPB200-1，材质316L</t>
  </si>
  <si>
    <t>U8大类03；卡号04572；资产号032500275</t>
  </si>
  <si>
    <t>2021-06-09</t>
  </si>
  <si>
    <t>030700400</t>
  </si>
  <si>
    <t>01042601230000065147</t>
  </si>
  <si>
    <t>300T精喹项目设备安装及技改工程</t>
  </si>
  <si>
    <t>16040206工程材料物资</t>
  </si>
  <si>
    <t>U8大类03；卡号04032；资产号030700400</t>
  </si>
  <si>
    <t>031022677</t>
  </si>
  <si>
    <t>01042601230000065148</t>
  </si>
  <si>
    <t>分页赋码机-二维码项目（分页赋码机）</t>
  </si>
  <si>
    <t>U8大类03；卡号02924；资产号031022677</t>
  </si>
  <si>
    <t>031400100</t>
  </si>
  <si>
    <t>01042601230000065149</t>
  </si>
  <si>
    <t>储气罐（实验室用）</t>
  </si>
  <si>
    <t>C-0.3/8，材质:碳钢</t>
  </si>
  <si>
    <t>U8大类03；卡号05702；资产号031400100</t>
  </si>
  <si>
    <t>安徽德蒙压缩机有限公司</t>
  </si>
  <si>
    <t>2024-09-13</t>
  </si>
  <si>
    <t>031022678</t>
  </si>
  <si>
    <t>01042601230000065150</t>
  </si>
  <si>
    <t>工控机-二维码项目（分页赋码机）</t>
  </si>
  <si>
    <t>U8大类03；卡号02925；资产号031022678</t>
  </si>
  <si>
    <t>030100153</t>
  </si>
  <si>
    <t>01042601230000065152</t>
  </si>
  <si>
    <t>多气体检测仪（手持式）</t>
  </si>
  <si>
    <t>TY2000-D，手持式，环境监测仪器</t>
  </si>
  <si>
    <t>U8大类03；卡号05701；资产号030100153</t>
  </si>
  <si>
    <t>青岛明华电子仪器有限公司</t>
  </si>
  <si>
    <t>030700423</t>
  </si>
  <si>
    <t>01042601230000065153</t>
  </si>
  <si>
    <t>脉冲布袋除尘器</t>
  </si>
  <si>
    <t>MC-24，筒体SUS304不锈钢</t>
  </si>
  <si>
    <t>U8大类03；卡号04573；资产号030700423</t>
  </si>
  <si>
    <t>032500276</t>
  </si>
  <si>
    <t>01042601230000065154</t>
  </si>
  <si>
    <t>U8大类03；卡号04574；资产号032500276</t>
  </si>
  <si>
    <t>031022679</t>
  </si>
  <si>
    <t>01042601230000065156</t>
  </si>
  <si>
    <t>固定扫描仪-二维码项目（分页赋码机）</t>
  </si>
  <si>
    <t>U8大类03；卡号02926；资产号031022679</t>
  </si>
  <si>
    <t>030200247</t>
  </si>
  <si>
    <t>01042601230000065157</t>
  </si>
  <si>
    <t>SFAF67-2.2-43.2-M4，转速33r/min</t>
  </si>
  <si>
    <t>U8大类03；卡号04575；资产号030200247</t>
  </si>
  <si>
    <t>2021-06-10</t>
  </si>
  <si>
    <t>033000159</t>
  </si>
  <si>
    <t>01042601230000065158</t>
  </si>
  <si>
    <t>3立方，材质304</t>
  </si>
  <si>
    <t>U8大类03；卡号05703；资产号033000159</t>
  </si>
  <si>
    <t>肥东合成六车间</t>
  </si>
  <si>
    <t>2024-09-18</t>
  </si>
  <si>
    <t>031023074</t>
  </si>
  <si>
    <t>01042601230000065159</t>
  </si>
  <si>
    <t>USL-00L，电机2.2KW，材质304不锈钢</t>
  </si>
  <si>
    <t>U8大类03；卡号05704；资产号031023074</t>
  </si>
  <si>
    <t>2024-09-24</t>
  </si>
  <si>
    <t>031022680</t>
  </si>
  <si>
    <t>01042601230000065160</t>
  </si>
  <si>
    <t>附件装备-二维码项目（分页赋码机）</t>
  </si>
  <si>
    <t>U8大类03；卡号02927；资产号031022680</t>
  </si>
  <si>
    <t>030100137</t>
  </si>
  <si>
    <t>01042601230000065161</t>
  </si>
  <si>
    <t>种子处理剂附着性试验仪</t>
  </si>
  <si>
    <t>FZX-2型</t>
  </si>
  <si>
    <t>U8大类03；卡号04576；资产号030100137</t>
  </si>
  <si>
    <t>031100021</t>
  </si>
  <si>
    <t>01042601230000065163</t>
  </si>
  <si>
    <t>K5000L，含锚式搅拌，防爆减速机</t>
  </si>
  <si>
    <t>U8大类03；卡号02930；资产号031100021</t>
  </si>
  <si>
    <t>肥东项目制剂分厂</t>
  </si>
  <si>
    <t>2018-10-22</t>
  </si>
  <si>
    <t>030100138</t>
  </si>
  <si>
    <t>01042601230000065164</t>
  </si>
  <si>
    <t>流动性试验仪</t>
  </si>
  <si>
    <t>LDX-1型</t>
  </si>
  <si>
    <t>U8大类03；卡号04577；资产号030100138</t>
  </si>
  <si>
    <t>031100022</t>
  </si>
  <si>
    <t>01042601230000065167</t>
  </si>
  <si>
    <t>U8大类03；卡号02931；资产号031100022</t>
  </si>
  <si>
    <t>030400031</t>
  </si>
  <si>
    <t>01042601230000065169</t>
  </si>
  <si>
    <t>制冷空调设备-中低温螺杆冷水机组</t>
  </si>
  <si>
    <t>CWZ840D</t>
  </si>
  <si>
    <t>U8大类03；卡号02932；资产号030400031</t>
  </si>
  <si>
    <t>肥东项目合成分厂</t>
  </si>
  <si>
    <t>031023076</t>
  </si>
  <si>
    <t>01042601230000065171</t>
  </si>
  <si>
    <t>风量11000m3/h，箱体1080*800*2400mm，箱体厚度3mm，进出口法兰DN300，装填量0.6m3</t>
  </si>
  <si>
    <t>U8大类03；卡号05707；资产号031023076</t>
  </si>
  <si>
    <t>2024-10-17</t>
  </si>
  <si>
    <t>031023075</t>
  </si>
  <si>
    <t>01042601230000065174</t>
  </si>
  <si>
    <t>U8大类03；卡号05706；资产号031023075</t>
  </si>
  <si>
    <t>032600030</t>
  </si>
  <si>
    <t>01042601230000065175</t>
  </si>
  <si>
    <t>列管式石墨降膜吸收塔</t>
  </si>
  <si>
    <t>15㎡</t>
  </si>
  <si>
    <t>U8大类03；卡号04042；资产号032600030</t>
  </si>
  <si>
    <t>南通金三角石墨制造有限公司</t>
  </si>
  <si>
    <t>030800196</t>
  </si>
  <si>
    <t>01042601230000065176</t>
  </si>
  <si>
    <t>ZYLDB-5OS-H2F2AA DN5O</t>
  </si>
  <si>
    <t>U8大类03；卡号02933；资产号030800196</t>
  </si>
  <si>
    <t>合成分厂一车间（磺隆）</t>
  </si>
  <si>
    <t>2018-10-29</t>
  </si>
  <si>
    <t>031023077</t>
  </si>
  <si>
    <t>01042601230000065177</t>
  </si>
  <si>
    <t>风量11000m3/h，箱体1080*800*2400mm，箱体厚度3mm，进出口法兰DN500，装填量0.6m3</t>
  </si>
  <si>
    <t>U8大类03；卡号05708；资产号031023077</t>
  </si>
  <si>
    <t>031022938</t>
  </si>
  <si>
    <t>01042601230000065178</t>
  </si>
  <si>
    <t>B1800水平包装机</t>
  </si>
  <si>
    <t>B1800，含胶体泵2个，液体泵1个</t>
  </si>
  <si>
    <t>U8大类03；卡号04580；资产号031022938</t>
  </si>
  <si>
    <t>2021-06-15</t>
  </si>
  <si>
    <t>030800197</t>
  </si>
  <si>
    <t>01042601230000065179</t>
  </si>
  <si>
    <t>U8大类03；卡号02934；资产号030800197</t>
  </si>
  <si>
    <t>肥东合成分厂一车间</t>
  </si>
  <si>
    <t>032600036</t>
  </si>
  <si>
    <t>01042601230000065180</t>
  </si>
  <si>
    <t>圆块孔式石墨冷凝器</t>
  </si>
  <si>
    <t>YKA30-10㎡</t>
  </si>
  <si>
    <t>U8大类03；卡号04057；资产号032600036</t>
  </si>
  <si>
    <t>032600034</t>
  </si>
  <si>
    <t>01042601230000065181</t>
  </si>
  <si>
    <t>U8大类03；卡号04055；资产号032600034</t>
  </si>
  <si>
    <t>032600035</t>
  </si>
  <si>
    <t>01042601230000065182</t>
  </si>
  <si>
    <t>U8大类03；卡号04056；资产号032600035</t>
  </si>
  <si>
    <t>031023078</t>
  </si>
  <si>
    <t>01042601230000065183</t>
  </si>
  <si>
    <t>U8大类03；卡号05709；资产号031023078</t>
  </si>
  <si>
    <t>030700255</t>
  </si>
  <si>
    <t>01042601230000065184</t>
  </si>
  <si>
    <t>液体涡轮流量计</t>
  </si>
  <si>
    <t>ZYLWGYA-25BAB</t>
  </si>
  <si>
    <t>U8大类03；卡号02935；资产号030700255</t>
  </si>
  <si>
    <t>肥东合成分厂二车间</t>
  </si>
  <si>
    <t>031022939</t>
  </si>
  <si>
    <t>01042601230000065185</t>
  </si>
  <si>
    <t>B1300水平包装机</t>
  </si>
  <si>
    <t>B1300</t>
  </si>
  <si>
    <t>U8大类03；卡号04581；资产号031022939</t>
  </si>
  <si>
    <t>031023080</t>
  </si>
  <si>
    <t>01042601230000065186</t>
  </si>
  <si>
    <t>U8大类03；卡号05711；资产号031023080</t>
  </si>
  <si>
    <t>032500277</t>
  </si>
  <si>
    <t>01042601230000065187</t>
  </si>
  <si>
    <t>K3000L，含212-95单端面机封</t>
  </si>
  <si>
    <t>U8大类03；卡号04583；资产号032500277</t>
  </si>
  <si>
    <t>2021-06-17</t>
  </si>
  <si>
    <t>032600038</t>
  </si>
  <si>
    <t>01042601230000065188</t>
  </si>
  <si>
    <t>U8大类03；卡号04059；资产号032600038</t>
  </si>
  <si>
    <t>031022940</t>
  </si>
  <si>
    <t>01042601230000065189</t>
  </si>
  <si>
    <t>D03S，另配C-TSDI857机架1付</t>
  </si>
  <si>
    <t>U8大类03；卡号04582；资产号031022940</t>
  </si>
  <si>
    <t>032600037</t>
  </si>
  <si>
    <t>01042601230000065190</t>
  </si>
  <si>
    <t>U8大类03；卡号04058；资产号032600037</t>
  </si>
  <si>
    <t>031023079</t>
  </si>
  <si>
    <t>01042601230000065191</t>
  </si>
  <si>
    <t>U8大类03；卡号05710；资产号031023079</t>
  </si>
  <si>
    <t>030700256</t>
  </si>
  <si>
    <t>01042601230000065192</t>
  </si>
  <si>
    <t>U8大类03；卡号02936；资产号030700256</t>
  </si>
  <si>
    <t>031023081</t>
  </si>
  <si>
    <t>01042601230000065193</t>
  </si>
  <si>
    <t>U8大类03；卡号05712；资产号031023081</t>
  </si>
  <si>
    <t>032500278</t>
  </si>
  <si>
    <t>01042601230000065194</t>
  </si>
  <si>
    <t>U8大类03；卡号04584；资产号032500278</t>
  </si>
  <si>
    <t>032600039</t>
  </si>
  <si>
    <t>01042601230000065195</t>
  </si>
  <si>
    <t>U8大类03；卡号04060；资产号032600039</t>
  </si>
  <si>
    <t>030200124</t>
  </si>
  <si>
    <t>01042601230000065196</t>
  </si>
  <si>
    <t>U8大类03；卡号02937；资产号030200124</t>
  </si>
  <si>
    <t>污水站</t>
  </si>
  <si>
    <t>032600040</t>
  </si>
  <si>
    <t>01042601230000065197</t>
  </si>
  <si>
    <t>U8大类03；卡号04061；资产号032600040</t>
  </si>
  <si>
    <t>030800362</t>
  </si>
  <si>
    <t>01042601230000065198</t>
  </si>
  <si>
    <t>TCS-FB-60KG，本安</t>
  </si>
  <si>
    <t>U8大类03；卡号04585；资产号030800362</t>
  </si>
  <si>
    <t>2021-06-18</t>
  </si>
  <si>
    <t>031023082</t>
  </si>
  <si>
    <t>01042601230000065199</t>
  </si>
  <si>
    <t>U8大类03；卡号05713；资产号031023082</t>
  </si>
  <si>
    <t>030200125</t>
  </si>
  <si>
    <t>01042601230000065200</t>
  </si>
  <si>
    <t>U8大类03；卡号02938；资产号030200125</t>
  </si>
  <si>
    <t>031023083</t>
  </si>
  <si>
    <t>01042601230000065201</t>
  </si>
  <si>
    <t>U8大类03；卡号05714；资产号031023083</t>
  </si>
  <si>
    <t>032600041</t>
  </si>
  <si>
    <t>01042601230000065202</t>
  </si>
  <si>
    <t>U8大类03；卡号04062；资产号032600041</t>
  </si>
  <si>
    <t>030700424</t>
  </si>
  <si>
    <t>01042601230000065203</t>
  </si>
  <si>
    <t>U8大类03；卡号04586；资产号030700424</t>
  </si>
  <si>
    <t>030200126</t>
  </si>
  <si>
    <t>01042601230000065204</t>
  </si>
  <si>
    <t>玻璃转子流量计</t>
  </si>
  <si>
    <t>ZYFA24-80F</t>
  </si>
  <si>
    <t>U8大类03；卡号02939；资产号030200126</t>
  </si>
  <si>
    <t>031023084</t>
  </si>
  <si>
    <t>01042601230000065205</t>
  </si>
  <si>
    <t>U8大类03；卡号05715；资产号031023084</t>
  </si>
  <si>
    <t>030200248</t>
  </si>
  <si>
    <t>01042601230000065206</t>
  </si>
  <si>
    <t>框架式丝网除沫器</t>
  </si>
  <si>
    <t>￠2200*150，TA2</t>
  </si>
  <si>
    <t>U8大类03；卡号04587；资产号030200248</t>
  </si>
  <si>
    <t>安徽江尚环境工程有限公司</t>
  </si>
  <si>
    <t>032600042</t>
  </si>
  <si>
    <t>01042601230000065207</t>
  </si>
  <si>
    <t>U8大类03；卡号04063；资产号032600042</t>
  </si>
  <si>
    <t>031022681</t>
  </si>
  <si>
    <t>01042601230000065208</t>
  </si>
  <si>
    <t>ZYLUD-3-08F-142</t>
  </si>
  <si>
    <t>U8大类03；卡号02940；资产号031022681</t>
  </si>
  <si>
    <t>031023085</t>
  </si>
  <si>
    <t>01042601230000065209</t>
  </si>
  <si>
    <t>U8大类03；卡号05716；资产号031023085</t>
  </si>
  <si>
    <t>032600043</t>
  </si>
  <si>
    <t>01042601230000065211</t>
  </si>
  <si>
    <t>U8大类03；卡号04064；资产号032600043</t>
  </si>
  <si>
    <t>031022682</t>
  </si>
  <si>
    <t>01042601230000065212</t>
  </si>
  <si>
    <t>U8大类03；卡号02941；资产号031022682</t>
  </si>
  <si>
    <t>031023086</t>
  </si>
  <si>
    <t>01042601230000065213</t>
  </si>
  <si>
    <t>U8大类03；卡号05717；资产号031023086</t>
  </si>
  <si>
    <t>030200249</t>
  </si>
  <si>
    <t>01042601230000065214</t>
  </si>
  <si>
    <t>HZBM8M/D-E，换热面积20㎡，材质316L</t>
  </si>
  <si>
    <t>U8大类03；卡号04589；资产号030200249</t>
  </si>
  <si>
    <t>031022683</t>
  </si>
  <si>
    <t>01042601230000065215</t>
  </si>
  <si>
    <t>U8大类03；卡号02942；资产号031022683</t>
  </si>
  <si>
    <t>031023087</t>
  </si>
  <si>
    <t>01042601230000065216</t>
  </si>
  <si>
    <t>U8大类03；卡号05718；资产号031023087</t>
  </si>
  <si>
    <t>032500118</t>
  </si>
  <si>
    <t>01042601230000065217</t>
  </si>
  <si>
    <t>YKA50-20㎡</t>
  </si>
  <si>
    <t>U8大类03；卡号04065；资产号032500118</t>
  </si>
  <si>
    <t>030700425</t>
  </si>
  <si>
    <t>01042601230000065218</t>
  </si>
  <si>
    <t>U8大类03；卡号04590；资产号030700425</t>
  </si>
  <si>
    <t>032500119</t>
  </si>
  <si>
    <t>01042601230000065219</t>
  </si>
  <si>
    <t>U8大类03；卡号04066；资产号032500119</t>
  </si>
  <si>
    <t>031022684</t>
  </si>
  <si>
    <t>01042601230000065220</t>
  </si>
  <si>
    <t>ZXJ-ZQ-1N-X</t>
  </si>
  <si>
    <t>U8大类03；卡号02943；资产号031022684</t>
  </si>
  <si>
    <t>肥东项目制剂分厂13车间</t>
  </si>
  <si>
    <t>031023088</t>
  </si>
  <si>
    <t>01042601230000065221</t>
  </si>
  <si>
    <t>U8大类03；卡号05719；资产号031023088</t>
  </si>
  <si>
    <t>030700426</t>
  </si>
  <si>
    <t>01042601230000065222</t>
  </si>
  <si>
    <t>U8大类03；卡号04591；资产号030700426</t>
  </si>
  <si>
    <t>032500120</t>
  </si>
  <si>
    <t>01042601230000065223</t>
  </si>
  <si>
    <t>U8大类03；卡号04067；资产号032500120</t>
  </si>
  <si>
    <t>030200127</t>
  </si>
  <si>
    <t>01042601230000065224</t>
  </si>
  <si>
    <t>U8大类03；卡号02944；资产号030200127</t>
  </si>
  <si>
    <t>032500121</t>
  </si>
  <si>
    <t>01042601230000065226</t>
  </si>
  <si>
    <t>U8大类03；卡号04068；资产号032500121</t>
  </si>
  <si>
    <t>030200128</t>
  </si>
  <si>
    <t>01042601230000065228</t>
  </si>
  <si>
    <t>100FZB-45L</t>
  </si>
  <si>
    <t>U8大类03；卡号02945；资产号030200128</t>
  </si>
  <si>
    <t>032500347</t>
  </si>
  <si>
    <t>01042601230000065229</t>
  </si>
  <si>
    <t>U8大类03；卡号05721；资产号032500347</t>
  </si>
  <si>
    <t>030700427</t>
  </si>
  <si>
    <t>01042601230000065230</t>
  </si>
  <si>
    <t>U8大类03；卡号04593；资产号030700427</t>
  </si>
  <si>
    <t>2021-07-09</t>
  </si>
  <si>
    <t>032500122</t>
  </si>
  <si>
    <t>01042601230000065231</t>
  </si>
  <si>
    <t>U8大类03；卡号04069；资产号032500122</t>
  </si>
  <si>
    <t>031022685</t>
  </si>
  <si>
    <t>01042601230000065232</t>
  </si>
  <si>
    <t>检重秤</t>
  </si>
  <si>
    <t>JZC-P-Z</t>
  </si>
  <si>
    <t>U8大类03；卡号02946；资产号031022685</t>
  </si>
  <si>
    <t>肥东项目分厂14车间</t>
  </si>
  <si>
    <t>2018-10-31</t>
  </si>
  <si>
    <t>030200250</t>
  </si>
  <si>
    <t>01042601230000065234</t>
  </si>
  <si>
    <t>三效强制循环结晶蒸发器</t>
  </si>
  <si>
    <t>TANG3-5000型，碳钢</t>
  </si>
  <si>
    <t>U8大类03；卡号04594；资产号030200250</t>
  </si>
  <si>
    <t>2021-07-14</t>
  </si>
  <si>
    <t>032500123</t>
  </si>
  <si>
    <t>01042601230000065235</t>
  </si>
  <si>
    <t>U8大类03；卡号04070；资产号032500123</t>
  </si>
  <si>
    <t>030200251</t>
  </si>
  <si>
    <t>01042601230000065236</t>
  </si>
  <si>
    <t>铁碳塔</t>
  </si>
  <si>
    <t>JLB-01，￠7500*3200MM</t>
  </si>
  <si>
    <t>U8大类03；卡号04595；资产号030200251</t>
  </si>
  <si>
    <t>山东北方三潍环保科技有限公司</t>
  </si>
  <si>
    <t>2021-07-15</t>
  </si>
  <si>
    <t>031022686</t>
  </si>
  <si>
    <t>01042601230000065237</t>
  </si>
  <si>
    <t>检重秤过度加持机</t>
  </si>
  <si>
    <t>JZC-P-J</t>
  </si>
  <si>
    <t>U8大类03；卡号02947；资产号031022686</t>
  </si>
  <si>
    <t>肥东制剂分厂14车间</t>
  </si>
  <si>
    <t>032600044</t>
  </si>
  <si>
    <t>01042601230000065239</t>
  </si>
  <si>
    <t>搪玻璃开式反应罐</t>
  </si>
  <si>
    <t>3000L，BLB7.5-3-17-TB5</t>
  </si>
  <si>
    <t>U8大类03；卡号04071；资产号032600044</t>
  </si>
  <si>
    <t>031022687</t>
  </si>
  <si>
    <t>01042601230000065240</t>
  </si>
  <si>
    <t>隔瓶装置</t>
  </si>
  <si>
    <t>配套FXZ-A</t>
  </si>
  <si>
    <t>U8大类03；卡号02948；资产号031022687</t>
  </si>
  <si>
    <t>肥东制剂分厂11车间</t>
  </si>
  <si>
    <t>030200273</t>
  </si>
  <si>
    <t>01042601230000065241</t>
  </si>
  <si>
    <t>F=20㎡，材质：304不锈钢，板厚4mm</t>
  </si>
  <si>
    <t>U8大类03；卡号05724；资产号030200273</t>
  </si>
  <si>
    <t>2024-11-11</t>
  </si>
  <si>
    <t>032500279</t>
  </si>
  <si>
    <t>01042601230000065242</t>
  </si>
  <si>
    <t>WVPB200-I（316L）</t>
  </si>
  <si>
    <t>U8大类03；卡号04596；资产号032500279</t>
  </si>
  <si>
    <t>2021-07-19</t>
  </si>
  <si>
    <t>032600045</t>
  </si>
  <si>
    <t>01042601230000065243</t>
  </si>
  <si>
    <t>U8大类03；卡号04072；资产号032600045</t>
  </si>
  <si>
    <t>032600046</t>
  </si>
  <si>
    <t>01042601230000065244</t>
  </si>
  <si>
    <t>U8大类03；卡号04073；资产号032600046</t>
  </si>
  <si>
    <t>032400130</t>
  </si>
  <si>
    <t>01042601230000065245</t>
  </si>
  <si>
    <t>风量10000m3/h，箱体1850*1000*1260mm，箱体厚度3.5mm，进出口法兰DN300</t>
  </si>
  <si>
    <t>U8大类03；卡号05725；资产号032400130</t>
  </si>
  <si>
    <t>032600047</t>
  </si>
  <si>
    <t>01042601230000065246</t>
  </si>
  <si>
    <t>U8大类03；卡号04074；资产号032600047</t>
  </si>
  <si>
    <t>031022688</t>
  </si>
  <si>
    <t>01042601230000065247</t>
  </si>
  <si>
    <t>U8大类03；卡号02949；资产号031022688</t>
  </si>
  <si>
    <t>032500280</t>
  </si>
  <si>
    <t>01042601230000065248</t>
  </si>
  <si>
    <t>U8大类03；卡号04597；资产号032500280</t>
  </si>
  <si>
    <t>032400131</t>
  </si>
  <si>
    <t>01042601230000065249</t>
  </si>
  <si>
    <t>U8大类03；卡号05726；资产号032400131</t>
  </si>
  <si>
    <t>032500281</t>
  </si>
  <si>
    <t>01042601230000065250</t>
  </si>
  <si>
    <t>U8大类03；卡号04598；资产号032500281</t>
  </si>
  <si>
    <t>031022689</t>
  </si>
  <si>
    <t>01042601230000065251</t>
  </si>
  <si>
    <t>U8大类03；卡号02950；资产号031022689</t>
  </si>
  <si>
    <t>032600048</t>
  </si>
  <si>
    <t>01042601230000065252</t>
  </si>
  <si>
    <t>U8大类03；卡号04075；资产号032600048</t>
  </si>
  <si>
    <t>032500282</t>
  </si>
  <si>
    <t>01042601230000065253</t>
  </si>
  <si>
    <t>U8大类03；卡号04599；资产号032500282</t>
  </si>
  <si>
    <t>032400132</t>
  </si>
  <si>
    <t>01042601230000065254</t>
  </si>
  <si>
    <t>1400*1025*1320，箱体和框架材质316L，进出口法兰DN300</t>
  </si>
  <si>
    <t>U8大类03；卡号05727；资产号032400132</t>
  </si>
  <si>
    <t>032600049</t>
  </si>
  <si>
    <t>01042601230000065255</t>
  </si>
  <si>
    <t>U8大类03；卡号04076；资产号032600049</t>
  </si>
  <si>
    <t>032600050</t>
  </si>
  <si>
    <t>01042601230000065256</t>
  </si>
  <si>
    <t>U8大类03；卡号04077；资产号032600050</t>
  </si>
  <si>
    <t>031022690</t>
  </si>
  <si>
    <t>01042601230000065258</t>
  </si>
  <si>
    <t>U8大类03；卡号02951；资产号031022690</t>
  </si>
  <si>
    <t>030800400</t>
  </si>
  <si>
    <t>01042601230000065259</t>
  </si>
  <si>
    <t>F=30㎡，材质：304不锈钢</t>
  </si>
  <si>
    <t>U8大类03；卡号05728；资产号030800400</t>
  </si>
  <si>
    <t>2024-11-19</t>
  </si>
  <si>
    <t>031800061</t>
  </si>
  <si>
    <t>01042601230000065260</t>
  </si>
  <si>
    <t>自动化升级改造6.1期--产品输送线</t>
  </si>
  <si>
    <t>U8大类03；卡号02953；资产号031800061</t>
  </si>
  <si>
    <t>种衣剂车间</t>
  </si>
  <si>
    <t>2018-11-13</t>
  </si>
  <si>
    <t>030700479</t>
  </si>
  <si>
    <t>01042601230000065261</t>
  </si>
  <si>
    <t>U8大类03；卡号05729；资产号030700479</t>
  </si>
  <si>
    <t>032600051</t>
  </si>
  <si>
    <t>01042601230000065262</t>
  </si>
  <si>
    <t>3000L，BLB7.5-3-23-TB5</t>
  </si>
  <si>
    <t>U8大类03；卡号04078；资产号032600051</t>
  </si>
  <si>
    <t>031800062</t>
  </si>
  <si>
    <t>01042601230000065263</t>
  </si>
  <si>
    <t>自动化升级改造6.1期--装箱机</t>
  </si>
  <si>
    <t>U8大类03；卡号02954；资产号031800062</t>
  </si>
  <si>
    <t>031022941</t>
  </si>
  <si>
    <t>01042601230000065264</t>
  </si>
  <si>
    <t>U8大类03；卡号04601；资产号031022941</t>
  </si>
  <si>
    <t>030800401</t>
  </si>
  <si>
    <t>01042601230000065265</t>
  </si>
  <si>
    <t>F=10㎡，材质：304不锈钢，板厚4mm</t>
  </si>
  <si>
    <t>U8大类03；卡号05730；资产号030800401</t>
  </si>
  <si>
    <t>031022942</t>
  </si>
  <si>
    <t>01042601230000065266</t>
  </si>
  <si>
    <t>U8大类03；卡号04602；资产号031022942</t>
  </si>
  <si>
    <t>032600052</t>
  </si>
  <si>
    <t>01042601230000065267</t>
  </si>
  <si>
    <t>3000L，BLB5.5-3-23-TB5</t>
  </si>
  <si>
    <t>U8大类03；卡号04082；资产号032600052</t>
  </si>
  <si>
    <t>030800402</t>
  </si>
  <si>
    <t>01042601230000065268</t>
  </si>
  <si>
    <t>U8大类03；卡号05731；资产号030800402</t>
  </si>
  <si>
    <t>031800063</t>
  </si>
  <si>
    <t>01042601230000065269</t>
  </si>
  <si>
    <t>U8大类03；卡号02955；资产号031800063</t>
  </si>
  <si>
    <t>031022943</t>
  </si>
  <si>
    <t>01042601230000065270</t>
  </si>
  <si>
    <t>U8大类03；卡号04603；资产号031022943</t>
  </si>
  <si>
    <t>032600053</t>
  </si>
  <si>
    <t>01042601230000065271</t>
  </si>
  <si>
    <t>U8大类03；卡号04083；资产号032600053</t>
  </si>
  <si>
    <t>031800064</t>
  </si>
  <si>
    <t>01042601230000065272</t>
  </si>
  <si>
    <t>自动化升级改造6.1期--夹具吸盘</t>
  </si>
  <si>
    <t>U8大类03；卡号02956；资产号031800064</t>
  </si>
  <si>
    <t>031022944</t>
  </si>
  <si>
    <t>01042601230000065273</t>
  </si>
  <si>
    <t>U8大类03；卡号04604；资产号031022944</t>
  </si>
  <si>
    <t>030700480</t>
  </si>
  <si>
    <t>01042601230000065274</t>
  </si>
  <si>
    <t>U8大类03；卡号05732；资产号030700480</t>
  </si>
  <si>
    <t>031800065</t>
  </si>
  <si>
    <t>01042601230000065275</t>
  </si>
  <si>
    <t>U8大类03；卡号02957；资产号031800065</t>
  </si>
  <si>
    <t>031022945</t>
  </si>
  <si>
    <t>01042601230000065276</t>
  </si>
  <si>
    <t>U8大类03；卡号04605；资产号031022945</t>
  </si>
  <si>
    <t>032600054</t>
  </si>
  <si>
    <t>01042601230000065277</t>
  </si>
  <si>
    <t>U8大类03；卡号04084；资产号032600054</t>
  </si>
  <si>
    <t>030700481</t>
  </si>
  <si>
    <t>01042601230000065278</t>
  </si>
  <si>
    <t>U8大类03；卡号05733；资产号030700481</t>
  </si>
  <si>
    <t>032600055</t>
  </si>
  <si>
    <t>01042601230000065279</t>
  </si>
  <si>
    <t>U8大类03；卡号04085；资产号032600055</t>
  </si>
  <si>
    <t>031800066</t>
  </si>
  <si>
    <t>01042601230000065280</t>
  </si>
  <si>
    <t>自动化升级改造6.1期--箱体输送和定位线</t>
  </si>
  <si>
    <t>U8大类03；卡号02958；资产号031800066</t>
  </si>
  <si>
    <t>030200252</t>
  </si>
  <si>
    <t>01042601230000065282</t>
  </si>
  <si>
    <t>软管泵</t>
  </si>
  <si>
    <t>IHP65JT，配防爆电机5.5KW</t>
  </si>
  <si>
    <t>U8大类03；卡号04606；资产号030200252</t>
  </si>
  <si>
    <t>032500127</t>
  </si>
  <si>
    <t>01042601230000065283</t>
  </si>
  <si>
    <t>5000L，BLB7.5-4-11-TB6</t>
  </si>
  <si>
    <t>U8大类03；卡号04086；资产号032500127</t>
  </si>
  <si>
    <t>031800067</t>
  </si>
  <si>
    <t>01042601230000065284</t>
  </si>
  <si>
    <t>U8大类03；卡号02959；资产号031800067</t>
  </si>
  <si>
    <t>032500348</t>
  </si>
  <si>
    <t>01042601230000065285</t>
  </si>
  <si>
    <t>U8大类03；卡号05745；资产号032500348</t>
  </si>
  <si>
    <t>淄博太极工业搪瓷有限公司</t>
  </si>
  <si>
    <t>2024-12-06</t>
  </si>
  <si>
    <t>032500128</t>
  </si>
  <si>
    <t>01042601230000065286</t>
  </si>
  <si>
    <t>U8大类03；卡号04087；资产号032500128</t>
  </si>
  <si>
    <t>031800068</t>
  </si>
  <si>
    <t>01042601230000065288</t>
  </si>
  <si>
    <t>自动化升级改造6.1期--标签放箱机构</t>
  </si>
  <si>
    <t>U8大类03；卡号02960；资产号031800068</t>
  </si>
  <si>
    <t>031022946</t>
  </si>
  <si>
    <t>01042601230000065289</t>
  </si>
  <si>
    <t>DXD-240A，1套，含取袋点数输送/高粘度充填装置/粉剂充填装置/双剪刀</t>
  </si>
  <si>
    <t>U8大类03；卡号04608；资产号031022946</t>
  </si>
  <si>
    <t>2021-08-06</t>
  </si>
  <si>
    <t>030800403</t>
  </si>
  <si>
    <t>01042601230000065290</t>
  </si>
  <si>
    <t>离心机氧含量分析仪</t>
  </si>
  <si>
    <t>品牌：赛氟美，规格DK-2-0/304；配套安装至江苏华大PSD1500N离心机控制柜内</t>
  </si>
  <si>
    <t>U8大类03；卡号05746；资产号030800403</t>
  </si>
  <si>
    <t>2024-12-09</t>
  </si>
  <si>
    <t>032500129</t>
  </si>
  <si>
    <t>01042601230000065291</t>
  </si>
  <si>
    <t>5000L（Q245R），BLB7.5-4-11-TB6</t>
  </si>
  <si>
    <t>U8大类03；卡号04088；资产号032500129</t>
  </si>
  <si>
    <t>031800069</t>
  </si>
  <si>
    <t>01042601230000065292</t>
  </si>
  <si>
    <t>U8大类03；卡号02961；资产号031800069</t>
  </si>
  <si>
    <t>033000160</t>
  </si>
  <si>
    <t>01042601230000065293</t>
  </si>
  <si>
    <t>U8大类03；卡号05747；资产号033000160</t>
  </si>
  <si>
    <t>032500283</t>
  </si>
  <si>
    <t>01042601230000065294</t>
  </si>
  <si>
    <t>U8大类03；卡号04609；资产号032500283</t>
  </si>
  <si>
    <t>032500132</t>
  </si>
  <si>
    <t>01042601230000065295</t>
  </si>
  <si>
    <t>3000L，BLB5.5-3-11-TB5</t>
  </si>
  <si>
    <t>U8大类03；卡号04091；资产号032500132</t>
  </si>
  <si>
    <t>031800070</t>
  </si>
  <si>
    <t>01042601230000065296</t>
  </si>
  <si>
    <t>自动化升级改造6.1期--开箱机</t>
  </si>
  <si>
    <t>U8大类03；卡号02962；资产号031800070</t>
  </si>
  <si>
    <t>031023089</t>
  </si>
  <si>
    <t>01042601230000065297</t>
  </si>
  <si>
    <t>不锈钢架皮带输送机</t>
  </si>
  <si>
    <t>长5米高3米</t>
  </si>
  <si>
    <t>U8大类03；卡号05748；资产号031023089</t>
  </si>
  <si>
    <t>合肥瑞阳机械设备配套有限公司</t>
  </si>
  <si>
    <t>032500133</t>
  </si>
  <si>
    <t>01042601230000065300</t>
  </si>
  <si>
    <t>U8大类03；卡号04092；资产号032500133</t>
  </si>
  <si>
    <t>032500134</t>
  </si>
  <si>
    <t>01042601230000065301</t>
  </si>
  <si>
    <t>U8大类03；卡号04093；资产号032500134</t>
  </si>
  <si>
    <t>031023090</t>
  </si>
  <si>
    <t>01042601230000065302</t>
  </si>
  <si>
    <t>无铝箔及歪盖剔除装置</t>
  </si>
  <si>
    <t>GTC-2Q，PJ20240102安徽1/N</t>
  </si>
  <si>
    <t>U8大类03；卡号05750；资产号031023090</t>
  </si>
  <si>
    <t>2025-01-17</t>
  </si>
  <si>
    <t>031800072</t>
  </si>
  <si>
    <t>01042601230000065303</t>
  </si>
  <si>
    <t>自动化升级改造6.1期--封箱机</t>
  </si>
  <si>
    <t>U8大类03；卡号02964；资产号031800072</t>
  </si>
  <si>
    <t>031800071</t>
  </si>
  <si>
    <t>01042601230000065306</t>
  </si>
  <si>
    <t>U8大类03；卡号02963；资产号031800071</t>
  </si>
  <si>
    <t>032600057</t>
  </si>
  <si>
    <t>01042601230000065307</t>
  </si>
  <si>
    <t>U8大类03；卡号04095；资产号032600057</t>
  </si>
  <si>
    <t>031800073</t>
  </si>
  <si>
    <t>01042601230000065308</t>
  </si>
  <si>
    <t>U8大类03；卡号02965；资产号031800073</t>
  </si>
  <si>
    <t>032600160</t>
  </si>
  <si>
    <t>01042601230000065309</t>
  </si>
  <si>
    <t>处理风量10000 M3/h，两级净化</t>
  </si>
  <si>
    <t>U8大类03；卡号04613；资产号032600160</t>
  </si>
  <si>
    <t>032400143</t>
  </si>
  <si>
    <t>01042601230000065310</t>
  </si>
  <si>
    <t>65FSB-32D，短支架</t>
  </si>
  <si>
    <t>U8大类03；卡号05751；资产号032400143</t>
  </si>
  <si>
    <t>安徽凯润泵阀科技有限公司</t>
  </si>
  <si>
    <t>032400144</t>
  </si>
  <si>
    <t>01042601230000065311</t>
  </si>
  <si>
    <t>U8大类03；卡号05752；资产号032400144</t>
  </si>
  <si>
    <t>032600056</t>
  </si>
  <si>
    <t>01042601230000065312</t>
  </si>
  <si>
    <t>U8大类03；卡号04094；资产号032600056</t>
  </si>
  <si>
    <t>031800074</t>
  </si>
  <si>
    <t>01042601230000065313</t>
  </si>
  <si>
    <t>自动化升级改造6.1期--滚筒转弯输送机</t>
  </si>
  <si>
    <t>U8大类03；卡号02966；资产号031800074</t>
  </si>
  <si>
    <t>032600161</t>
  </si>
  <si>
    <t>01042601230000065314</t>
  </si>
  <si>
    <t>U8大类03；卡号04614；资产号032600161</t>
  </si>
  <si>
    <t>031800075</t>
  </si>
  <si>
    <t>01042601230000065315</t>
  </si>
  <si>
    <t>自动化升级改造6.1期--电器部分</t>
  </si>
  <si>
    <t>U8大类03；卡号02967；资产号031800075</t>
  </si>
  <si>
    <t>032600162</t>
  </si>
  <si>
    <t>01042601230000065316</t>
  </si>
  <si>
    <t>U8大类03；卡号04615；资产号032600162</t>
  </si>
  <si>
    <t>032500284</t>
  </si>
  <si>
    <t>01042601230000065317</t>
  </si>
  <si>
    <t>U8大类03；卡号04617；资产号032500284</t>
  </si>
  <si>
    <t>032400145</t>
  </si>
  <si>
    <t>01042601230000065318</t>
  </si>
  <si>
    <t>U8大类03；卡号05753；资产号032400145</t>
  </si>
  <si>
    <t>032600058</t>
  </si>
  <si>
    <t>01042601230000065319</t>
  </si>
  <si>
    <t>U8大类03；卡号04096；资产号032600058</t>
  </si>
  <si>
    <t>032600163</t>
  </si>
  <si>
    <t>01042601230000065320</t>
  </si>
  <si>
    <t>U8大类03；卡号04616；资产号032600163</t>
  </si>
  <si>
    <t>032600059</t>
  </si>
  <si>
    <t>01042601230000065321</t>
  </si>
  <si>
    <t>U8大类03；卡号04097；资产号032600059</t>
  </si>
  <si>
    <t>032400146</t>
  </si>
  <si>
    <t>01042601230000065322</t>
  </si>
  <si>
    <t>U8大类03；卡号05754；资产号032400146</t>
  </si>
  <si>
    <t>031800076</t>
  </si>
  <si>
    <t>01042601230000065323</t>
  </si>
  <si>
    <t>自动化升级改造6.1期--电气部分</t>
  </si>
  <si>
    <t>U8大类03；卡号02968；资产号031800076</t>
  </si>
  <si>
    <t>2018-11-14</t>
  </si>
  <si>
    <t>031800077</t>
  </si>
  <si>
    <t>01042601230000065324</t>
  </si>
  <si>
    <t>U8大类03；卡号02969；资产号031800077</t>
  </si>
  <si>
    <t>032400147</t>
  </si>
  <si>
    <t>01042601230000065325</t>
  </si>
  <si>
    <t>88立方，₵4000*7000mm，材质FRP玻璃钢</t>
  </si>
  <si>
    <t>U8大类03；卡号05755；资产号032400147</t>
  </si>
  <si>
    <t>江西北方中意新材料有限公司</t>
  </si>
  <si>
    <t>032600060</t>
  </si>
  <si>
    <t>01042601230000065326</t>
  </si>
  <si>
    <t>U8大类03；卡号04098；资产号032600060</t>
  </si>
  <si>
    <t>031800078</t>
  </si>
  <si>
    <t>01042601230000065327</t>
  </si>
  <si>
    <t>自动化升级改造6.1期--歪盖、无盖无铝箔检测剔除装置</t>
  </si>
  <si>
    <t>配套旋盖机用</t>
  </si>
  <si>
    <t>U8大类03；卡号02970；资产号031800078</t>
  </si>
  <si>
    <t>032500285</t>
  </si>
  <si>
    <t>01042601230000065328</t>
  </si>
  <si>
    <t>U8大类03；卡号04618；资产号032500285</t>
  </si>
  <si>
    <t>032600164</t>
  </si>
  <si>
    <t>01042601230000065329</t>
  </si>
  <si>
    <t>U8大类03；卡号04619；资产号032600164</t>
  </si>
  <si>
    <t>030800404</t>
  </si>
  <si>
    <t>01042601230000065330</t>
  </si>
  <si>
    <t>DN1800mm*6000mm，材质：碳钢，按图纸加工定制</t>
  </si>
  <si>
    <t>U8大类03；卡号05757；资产号030800404</t>
  </si>
  <si>
    <t>2025-03-18</t>
  </si>
  <si>
    <t>032500349</t>
  </si>
  <si>
    <t>01042601230000065331</t>
  </si>
  <si>
    <t>布袋除尘器</t>
  </si>
  <si>
    <t>U8大类03；卡号05756；资产号032500349</t>
  </si>
  <si>
    <t>上海蕲黄节能设备有限公司</t>
  </si>
  <si>
    <t>2025-02-12</t>
  </si>
  <si>
    <t>032600061</t>
  </si>
  <si>
    <t>01042601230000065332</t>
  </si>
  <si>
    <t>3000L，BLB7.5-3-11-TB5</t>
  </si>
  <si>
    <t>U8大类03；卡号04099；资产号032600061</t>
  </si>
  <si>
    <t>031800079</t>
  </si>
  <si>
    <t>01042601230000065333</t>
  </si>
  <si>
    <t>自动化升级改造6.1期--上盖机</t>
  </si>
  <si>
    <t>SGJ-01</t>
  </si>
  <si>
    <t>U8大类03；卡号02971；资产号031800079</t>
  </si>
  <si>
    <t>032600062</t>
  </si>
  <si>
    <t>01042601230000065334</t>
  </si>
  <si>
    <t>U8大类03；卡号04100；资产号032600062</t>
  </si>
  <si>
    <t>032600165</t>
  </si>
  <si>
    <t>01042601230000065335</t>
  </si>
  <si>
    <t>U8大类03；卡号04620；资产号032600165</t>
  </si>
  <si>
    <t>031800080</t>
  </si>
  <si>
    <t>01042601230000065336</t>
  </si>
  <si>
    <t>自动化升级改造6.1期--输送架</t>
  </si>
  <si>
    <t>SS-110mm</t>
  </si>
  <si>
    <t>U8大类03；卡号02972；资产号031800080</t>
  </si>
  <si>
    <t>032600166</t>
  </si>
  <si>
    <t>01042601230000065337</t>
  </si>
  <si>
    <t>U8大类03；卡号04621；资产号032600166</t>
  </si>
  <si>
    <t>032500350</t>
  </si>
  <si>
    <t>01042601230000065338</t>
  </si>
  <si>
    <t>光气破坏塔（光气吸收塔）</t>
  </si>
  <si>
    <t>DN1400*10000mm，材质：钢衬四氟，筒体钢板厚度10MM</t>
  </si>
  <si>
    <t>U8大类03；卡号05758；资产号032500350</t>
  </si>
  <si>
    <t>032600063</t>
  </si>
  <si>
    <t>01042601230000065339</t>
  </si>
  <si>
    <t>U8大类03；卡号04101；资产号032600063</t>
  </si>
  <si>
    <t>031800081</t>
  </si>
  <si>
    <t>01042601230000065340</t>
  </si>
  <si>
    <t>自动化升级改造6.1期--90°弯轨输送</t>
  </si>
  <si>
    <t>U8大类03；卡号02973；资产号031800081</t>
  </si>
  <si>
    <t>032500135</t>
  </si>
  <si>
    <t>01042601230000065341</t>
  </si>
  <si>
    <t>搪玻璃卧式贮罐（半夹套）</t>
  </si>
  <si>
    <t>U8大类03；卡号04102；资产号032500135</t>
  </si>
  <si>
    <t>031800082</t>
  </si>
  <si>
    <t>01042601230000065342</t>
  </si>
  <si>
    <t>U8大类03；卡号02974；资产号031800082</t>
  </si>
  <si>
    <t>032500351</t>
  </si>
  <si>
    <t>01042601230000065343</t>
  </si>
  <si>
    <t>U8大类03；卡号05759；资产号032500351</t>
  </si>
  <si>
    <t>032600167</t>
  </si>
  <si>
    <t>01042601230000065344</t>
  </si>
  <si>
    <t>U8大类03；卡号04622；资产号032600167</t>
  </si>
  <si>
    <t>032500136</t>
  </si>
  <si>
    <t>01042601230000065345</t>
  </si>
  <si>
    <t>U8大类03；卡号04103；资产号032500136</t>
  </si>
  <si>
    <t>032600168</t>
  </si>
  <si>
    <t>01042601230000065346</t>
  </si>
  <si>
    <t>U8大类03；卡号04623；资产号032600168</t>
  </si>
  <si>
    <t>031800083</t>
  </si>
  <si>
    <t>01042601230000065347</t>
  </si>
  <si>
    <t>自动化升级改造6.1期--变频动力刀</t>
  </si>
  <si>
    <t>U8大类03；卡号02975；资产号031800083</t>
  </si>
  <si>
    <t>032600197</t>
  </si>
  <si>
    <t>01042601230000065348</t>
  </si>
  <si>
    <t>钢衬四氟槽</t>
  </si>
  <si>
    <t>DN1900*2285mm，材质：钢衬四氟</t>
  </si>
  <si>
    <t>U8大类03；卡号05760；资产号032600197</t>
  </si>
  <si>
    <t>032500137</t>
  </si>
  <si>
    <t>01042601230000065349</t>
  </si>
  <si>
    <t>U8大类03；卡号04104；资产号032500137</t>
  </si>
  <si>
    <t>032600169</t>
  </si>
  <si>
    <t>01042601230000065350</t>
  </si>
  <si>
    <t>U8大类03；卡号04624；资产号032600169</t>
  </si>
  <si>
    <t>030700482</t>
  </si>
  <si>
    <t>01042601230000065351</t>
  </si>
  <si>
    <t>FRP472-7C-22KW，左旋180度，防爆电机</t>
  </si>
  <si>
    <t>U8大类03；卡号05761；资产号030700482</t>
  </si>
  <si>
    <t>031800084</t>
  </si>
  <si>
    <t>01042601230000065352</t>
  </si>
  <si>
    <t>U8大类03；卡号02976；资产号031800084</t>
  </si>
  <si>
    <t>032500286</t>
  </si>
  <si>
    <t>01042601230000065353</t>
  </si>
  <si>
    <t>U8大类03；卡号04625；资产号032500286</t>
  </si>
  <si>
    <t>032500138</t>
  </si>
  <si>
    <t>01042601230000065354</t>
  </si>
  <si>
    <t>U8大类03；卡号04105；资产号032500138</t>
  </si>
  <si>
    <t>031800085</t>
  </si>
  <si>
    <t>01042601230000065355</t>
  </si>
  <si>
    <t>自动化升级改造6.1期--送箱输送滚筒</t>
  </si>
  <si>
    <t>450mm宽</t>
  </si>
  <si>
    <t>U8大类03；卡号02977；资产号031800085</t>
  </si>
  <si>
    <t>032500287</t>
  </si>
  <si>
    <t>01042601230000065356</t>
  </si>
  <si>
    <t>U8大类03；卡号04626；资产号032500287</t>
  </si>
  <si>
    <t>032500352</t>
  </si>
  <si>
    <t>01042601230000065357</t>
  </si>
  <si>
    <t>FRP472-5A-7.5KW，右旋90度，不带电机</t>
  </si>
  <si>
    <t>U8大类03；卡号05762；资产号032500352</t>
  </si>
  <si>
    <t>032500139</t>
  </si>
  <si>
    <t>01042601230000065358</t>
  </si>
  <si>
    <t>U8大类03；卡号04106；资产号032500139</t>
  </si>
  <si>
    <t>031023091</t>
  </si>
  <si>
    <t>01042601230000065359</t>
  </si>
  <si>
    <t>威利W660</t>
  </si>
  <si>
    <t>U8大类03；卡号05763；资产号031023091</t>
  </si>
  <si>
    <t>2025-04-14</t>
  </si>
  <si>
    <t>031800086</t>
  </si>
  <si>
    <t>01042601230000065360</t>
  </si>
  <si>
    <t>自动化升级改造6.1期--前段生产线电控系统总成</t>
  </si>
  <si>
    <t>U8大类03；卡号02978；资产号031800086</t>
  </si>
  <si>
    <t>032600170</t>
  </si>
  <si>
    <t>01042601230000065361</t>
  </si>
  <si>
    <t>U8大类03；卡号04627；资产号032600170</t>
  </si>
  <si>
    <t>031700016</t>
  </si>
  <si>
    <t>01042601230000065362</t>
  </si>
  <si>
    <t>自动化升级改造6.2期--四轴码垛机器人</t>
  </si>
  <si>
    <t>U8大类03；卡号02979；资产号031700016</t>
  </si>
  <si>
    <t>微胶囊车间</t>
  </si>
  <si>
    <t>032500140</t>
  </si>
  <si>
    <t>01042601230000065363</t>
  </si>
  <si>
    <t>U8大类03；卡号04107；资产号032500140</t>
  </si>
  <si>
    <t>030200274</t>
  </si>
  <si>
    <t>01042601230000065364</t>
  </si>
  <si>
    <t>箱体尺寸1100*1000*2000mm，材质PP聚丙烯，进出口法兰DN500，风量5000m3/h</t>
  </si>
  <si>
    <t>U8大类03；卡号05764；资产号030200274</t>
  </si>
  <si>
    <t>2025-04-16</t>
  </si>
  <si>
    <t>032500288</t>
  </si>
  <si>
    <t>01042601230000065365</t>
  </si>
  <si>
    <t>U8大类03；卡号04628；资产号032500288</t>
  </si>
  <si>
    <t>032500141</t>
  </si>
  <si>
    <t>01042601230000065366</t>
  </si>
  <si>
    <t>U8大类03；卡号04108；资产号032500141</t>
  </si>
  <si>
    <t>031023092</t>
  </si>
  <si>
    <t>01042601230000065367</t>
  </si>
  <si>
    <t>箱体尺寸1080*800*2400mm，材质碳钢，箱体板厚3.5mm，进出口法兰DN300，风量11000m3/h</t>
  </si>
  <si>
    <t>U8大类03；卡号05765；资产号031023092</t>
  </si>
  <si>
    <t>031700017</t>
  </si>
  <si>
    <t>01042601230000065368</t>
  </si>
  <si>
    <t>自动化升级改造6.2期--机器人底座</t>
  </si>
  <si>
    <t>U8大类03；卡号02980；资产号031700017</t>
  </si>
  <si>
    <t>032500142</t>
  </si>
  <si>
    <t>01042601230000065369</t>
  </si>
  <si>
    <t>搪玻璃立开式接受罐</t>
  </si>
  <si>
    <t>U8大类03；卡号04109；资产号032500142</t>
  </si>
  <si>
    <t>032600171</t>
  </si>
  <si>
    <t>01042601230000065370</t>
  </si>
  <si>
    <t>U8大类03；卡号04629；资产号032600171</t>
  </si>
  <si>
    <t>031023093</t>
  </si>
  <si>
    <t>01042601230000065371</t>
  </si>
  <si>
    <t>U8大类03；卡号05766；资产号031023093</t>
  </si>
  <si>
    <t>031700018</t>
  </si>
  <si>
    <t>01042601230000065372</t>
  </si>
  <si>
    <t>自动化升级改造6.2期--机器人安全围栏</t>
  </si>
  <si>
    <t>U8大类03；卡号02981；资产号031700018</t>
  </si>
  <si>
    <t>032500289</t>
  </si>
  <si>
    <t>01042601230000065373</t>
  </si>
  <si>
    <t>60KG，台面30*40CM，不锈钢材质，本安防爆，电池供电</t>
  </si>
  <si>
    <t>U8大类03；卡号04630；资产号032500289</t>
  </si>
  <si>
    <t>032500143</t>
  </si>
  <si>
    <t>01042601230000065374</t>
  </si>
  <si>
    <t>U8大类03；卡号04110；资产号032500143</t>
  </si>
  <si>
    <t>031700019</t>
  </si>
  <si>
    <t>01042601230000065375</t>
  </si>
  <si>
    <t>自动化升级改造6.2期--纸箱海绵吸盘</t>
  </si>
  <si>
    <t>U8大类03；卡号02982；资产号031700019</t>
  </si>
  <si>
    <t>032500290</t>
  </si>
  <si>
    <t>01042601230000065376</t>
  </si>
  <si>
    <t>X10AR35/800-UK</t>
  </si>
  <si>
    <t>U8大类03；卡号04631；资产号032500290</t>
  </si>
  <si>
    <t>032900149</t>
  </si>
  <si>
    <t>01042601230000065377</t>
  </si>
  <si>
    <t>箱体尺寸600*1000*1500mm，材质碳钢，箱体板厚3mm，进出口DN500，风量10000m3/h</t>
  </si>
  <si>
    <t>U8大类03；卡号05767；资产号032900149</t>
  </si>
  <si>
    <t>肥东合成五车间</t>
  </si>
  <si>
    <t>031700020</t>
  </si>
  <si>
    <t>01042601230000065378</t>
  </si>
  <si>
    <t>自动化升级改造6.2期--产品输送线</t>
  </si>
  <si>
    <t>U8大类03；卡号02983；资产号031700020</t>
  </si>
  <si>
    <t>032500144</t>
  </si>
  <si>
    <t>01042601230000065379</t>
  </si>
  <si>
    <t>U8大类03；卡号04111；资产号032500144</t>
  </si>
  <si>
    <t>032900150</t>
  </si>
  <si>
    <t>01042601230000065380</t>
  </si>
  <si>
    <t>U8大类03；卡号05768；资产号032900150</t>
  </si>
  <si>
    <t>032800001</t>
  </si>
  <si>
    <t>01042601230000065381</t>
  </si>
  <si>
    <t>IHF150-125-250，22KW 防爆电机</t>
  </si>
  <si>
    <t>U8大类03；卡号04632；资产号032800001</t>
  </si>
  <si>
    <t>032500145</t>
  </si>
  <si>
    <t>01042601230000065382</t>
  </si>
  <si>
    <t>U8大类03；卡号04112；资产号032500145</t>
  </si>
  <si>
    <t>031700021</t>
  </si>
  <si>
    <t>01042601230000065383</t>
  </si>
  <si>
    <t>自动化升级改造6.2期--夹具吸盘</t>
  </si>
  <si>
    <t>U8大类03；卡号02984；资产号031700021</t>
  </si>
  <si>
    <t>031700022</t>
  </si>
  <si>
    <t>01042601230000065384</t>
  </si>
  <si>
    <t>自动化升级改造6.2期--箱体输送和定位线</t>
  </si>
  <si>
    <t>U8大类03；卡号02985；资产号031700022</t>
  </si>
  <si>
    <t>032800002</t>
  </si>
  <si>
    <t>01042601230000065385</t>
  </si>
  <si>
    <t>U8大类03；卡号04633；资产号032800002</t>
  </si>
  <si>
    <t>032600064</t>
  </si>
  <si>
    <t>01042601230000065386</t>
  </si>
  <si>
    <t>搪玻璃卧式接受罐</t>
  </si>
  <si>
    <t>U8大类03；卡号04114；资产号032600064</t>
  </si>
  <si>
    <t>032500146</t>
  </si>
  <si>
    <t>01042601230000065387</t>
  </si>
  <si>
    <t>U8大类03；卡号04113；资产号032500146</t>
  </si>
  <si>
    <t>032600066</t>
  </si>
  <si>
    <t>01042601230000065388</t>
  </si>
  <si>
    <t>U8大类03；卡号04116；资产号032600066</t>
  </si>
  <si>
    <t>032600065</t>
  </si>
  <si>
    <t>01042601230000065389</t>
  </si>
  <si>
    <t>U8大类03；卡号04115；资产号032600065</t>
  </si>
  <si>
    <t>032800003</t>
  </si>
  <si>
    <t>01042601230000065390</t>
  </si>
  <si>
    <t>U8大类03；卡号04634；资产号032800003</t>
  </si>
  <si>
    <t>031700023</t>
  </si>
  <si>
    <t>01042601230000065391</t>
  </si>
  <si>
    <t>自动化升级改造6.2期--便签放箱机构</t>
  </si>
  <si>
    <t>U8大类03；卡号02986；资产号031700023</t>
  </si>
  <si>
    <t>030200275</t>
  </si>
  <si>
    <t>01042601230000065392</t>
  </si>
  <si>
    <t>BF472-3.6A，右旋90度，防爆电机</t>
  </si>
  <si>
    <t>U8大类03；卡号05769；资产号030200275</t>
  </si>
  <si>
    <t>032800004</t>
  </si>
  <si>
    <t>01042601230000065393</t>
  </si>
  <si>
    <t>U8大类03；卡号04635；资产号032800004</t>
  </si>
  <si>
    <t>032600067</t>
  </si>
  <si>
    <t>01042601230000065394</t>
  </si>
  <si>
    <t>U8大类03；卡号04117；资产号032600067</t>
  </si>
  <si>
    <t>031700024</t>
  </si>
  <si>
    <t>01042601230000065395</t>
  </si>
  <si>
    <t>自动化升级改造6.2期--开箱机</t>
  </si>
  <si>
    <t>U8大类03；卡号02987；资产号031700024</t>
  </si>
  <si>
    <t>030700483</t>
  </si>
  <si>
    <t>01042601230000065396</t>
  </si>
  <si>
    <t>U8大类03；卡号05770；资产号030700483</t>
  </si>
  <si>
    <t>032600068</t>
  </si>
  <si>
    <t>01042601230000065397</t>
  </si>
  <si>
    <t>搪玻璃立闭式接受罐</t>
  </si>
  <si>
    <t>U8大类03；卡号04118；资产号032600068</t>
  </si>
  <si>
    <t>031700025</t>
  </si>
  <si>
    <t>01042601230000065398</t>
  </si>
  <si>
    <t>自动化升级改造6.2期--封箱机</t>
  </si>
  <si>
    <t>U8大类03；卡号02988；资产号031700025</t>
  </si>
  <si>
    <t>032800005</t>
  </si>
  <si>
    <t>01042601230000065399</t>
  </si>
  <si>
    <t>U8大类03；卡号04636；资产号032800005</t>
  </si>
  <si>
    <t>032500353</t>
  </si>
  <si>
    <t>01042601230000065400</t>
  </si>
  <si>
    <t>FRP42-5A-7.5KW，右旋90度，防爆电机</t>
  </si>
  <si>
    <t>U8大类03；卡号05771；资产号032500353</t>
  </si>
  <si>
    <t>032800006</t>
  </si>
  <si>
    <t>01042601230000065401</t>
  </si>
  <si>
    <t>U8大类03；卡号04637；资产号032800006</t>
  </si>
  <si>
    <t>032600069</t>
  </si>
  <si>
    <t>01042601230000065402</t>
  </si>
  <si>
    <t>YKC40-10㎡</t>
  </si>
  <si>
    <t>U8大类03；卡号04119；资产号032600069</t>
  </si>
  <si>
    <t>031700026</t>
  </si>
  <si>
    <t>01042601230000065403</t>
  </si>
  <si>
    <t>自动化升级改造6.2期--打包机</t>
  </si>
  <si>
    <t>U8大类03；卡号02989；资产号031700026</t>
  </si>
  <si>
    <t>030700484</t>
  </si>
  <si>
    <t>01042601230000065404</t>
  </si>
  <si>
    <t>HT-5A-A，7.5KW，右旋90度，防爆电机</t>
  </si>
  <si>
    <t>U8大类03；卡号05772；资产号030700484</t>
  </si>
  <si>
    <t>032800007</t>
  </si>
  <si>
    <t>01042601230000065405</t>
  </si>
  <si>
    <t>IHF65-50-125，3KW 防爆电机</t>
  </si>
  <si>
    <t>U8大类03；卡号04638；资产号032800007</t>
  </si>
  <si>
    <t>031700027</t>
  </si>
  <si>
    <t>01042601230000065406</t>
  </si>
  <si>
    <t>自动化升级改造6.2期--顶升移栽机构</t>
  </si>
  <si>
    <t>U8大类03；卡号02990；资产号031700027</t>
  </si>
  <si>
    <t>030800405</t>
  </si>
  <si>
    <t>01042601230000065407</t>
  </si>
  <si>
    <t>HZBM8M/MD，换热面积20㎡，材质304不锈钢，管径DN65</t>
  </si>
  <si>
    <t>U8大类03；卡号05773；资产号030800405</t>
  </si>
  <si>
    <t>032600070</t>
  </si>
  <si>
    <t>01042601230000065408</t>
  </si>
  <si>
    <t>U8大类03；卡号04120；资产号032600070</t>
  </si>
  <si>
    <t>032600071</t>
  </si>
  <si>
    <t>01042601230000065409</t>
  </si>
  <si>
    <t>U8大类03；卡号04121；资产号032600071</t>
  </si>
  <si>
    <t>032800008</t>
  </si>
  <si>
    <t>01042601230000065410</t>
  </si>
  <si>
    <t>U8大类03；卡号04639；资产号032800008</t>
  </si>
  <si>
    <t>031700028</t>
  </si>
  <si>
    <t>01042601230000065411</t>
  </si>
  <si>
    <t>U8大类03；卡号02991；资产号031700028</t>
  </si>
  <si>
    <t>032800009</t>
  </si>
  <si>
    <t>01042601230000065412</t>
  </si>
  <si>
    <t>U8大类03；卡号04640；资产号032800009</t>
  </si>
  <si>
    <t>030700485</t>
  </si>
  <si>
    <t>01042601230000065413</t>
  </si>
  <si>
    <t>箱体尺寸1480*1200*1800mm，材质PP聚丙烯，进出口法兰DN500，风量8000m3/h</t>
  </si>
  <si>
    <t>U8大类03；卡号05774；资产号030700485</t>
  </si>
  <si>
    <t>2025-04-18</t>
  </si>
  <si>
    <t>032600072</t>
  </si>
  <si>
    <t>01042601230000065414</t>
  </si>
  <si>
    <t>U8大类03；卡号04122；资产号032600072</t>
  </si>
  <si>
    <t>031700029</t>
  </si>
  <si>
    <t>01042601230000065415</t>
  </si>
  <si>
    <t>自动化升级改造6.2期--爬坡输送机</t>
  </si>
  <si>
    <t>U8大类03；卡号02992；资产号031700029</t>
  </si>
  <si>
    <t>032800010</t>
  </si>
  <si>
    <t>01042601230000065416</t>
  </si>
  <si>
    <t>U8大类03；卡号04641；资产号032800010</t>
  </si>
  <si>
    <t>032500147</t>
  </si>
  <si>
    <t>01042601230000065417</t>
  </si>
  <si>
    <t>U8大类03；卡号04123；资产号032500147</t>
  </si>
  <si>
    <t>032800011</t>
  </si>
  <si>
    <t>01042601230000065418</t>
  </si>
  <si>
    <t>U8大类03；卡号04642；资产号032800011</t>
  </si>
  <si>
    <t>031700030</t>
  </si>
  <si>
    <t>01042601230000065419</t>
  </si>
  <si>
    <t>自动化升级改造6.2期--过渡滚筒输送机1</t>
  </si>
  <si>
    <t>U8大类03；卡号02993；资产号031700030</t>
  </si>
  <si>
    <t>032900151</t>
  </si>
  <si>
    <t>01042601230000065420</t>
  </si>
  <si>
    <t>箱体尺寸1800*2000*1000mm，材质PP聚丙烯，进出口法兰DN500，风量10000m3/h</t>
  </si>
  <si>
    <t>U8大类03；卡号05776；资产号032900151</t>
  </si>
  <si>
    <t>031700031</t>
  </si>
  <si>
    <t>01042601230000065421</t>
  </si>
  <si>
    <t>自动化升级改造6.2期--过渡滚筒输送机2</t>
  </si>
  <si>
    <t>U8大类03；卡号02994；资产号031700031</t>
  </si>
  <si>
    <t>032500148</t>
  </si>
  <si>
    <t>01042601230000065422</t>
  </si>
  <si>
    <t>U8大类03；卡号04124；资产号032500148</t>
  </si>
  <si>
    <t>030700486</t>
  </si>
  <si>
    <t>01042601230000065423</t>
  </si>
  <si>
    <t>U8大类03；卡号05775；资产号030700486</t>
  </si>
  <si>
    <t>032900152</t>
  </si>
  <si>
    <t>01042601230000065424</t>
  </si>
  <si>
    <t>U8大类03；卡号05777；资产号032900152</t>
  </si>
  <si>
    <t>032800012</t>
  </si>
  <si>
    <t>01042601230000065425</t>
  </si>
  <si>
    <t>U8大类03；卡号04643；资产号032800012</t>
  </si>
  <si>
    <t>031700032</t>
  </si>
  <si>
    <t>01042601230000065426</t>
  </si>
  <si>
    <t>自动化升级改造6.2期--抓取输送机</t>
  </si>
  <si>
    <t>U8大类03；卡号02995；资产号031700032</t>
  </si>
  <si>
    <t>032400149</t>
  </si>
  <si>
    <t>01042601230000065427</t>
  </si>
  <si>
    <t>箱体尺寸1100*2000*1000mm，材质PP聚丙烯，进出口法兰DN500，风量5000m3/h</t>
  </si>
  <si>
    <t>U8大类03；卡号05778；资产号032400149</t>
  </si>
  <si>
    <t>肥东合成备用</t>
  </si>
  <si>
    <t>032800013</t>
  </si>
  <si>
    <t>01042601230000065428</t>
  </si>
  <si>
    <t>80-160（I）B，7.5KW 防爆电机</t>
  </si>
  <si>
    <t>U8大类03；卡号04644；资产号032800013</t>
  </si>
  <si>
    <t>032500149</t>
  </si>
  <si>
    <t>01042601230000065429</t>
  </si>
  <si>
    <t>U8大类03；卡号04125；资产号032500149</t>
  </si>
  <si>
    <t>032500150</t>
  </si>
  <si>
    <t>01042601230000065430</t>
  </si>
  <si>
    <t>U8大类03；卡号04126；资产号032500150</t>
  </si>
  <si>
    <t>031700033</t>
  </si>
  <si>
    <t>01042601230000065431</t>
  </si>
  <si>
    <t>自动化升级改造6.2期--托盘库本体</t>
  </si>
  <si>
    <t>U8大类03；卡号02996；资产号031700033</t>
  </si>
  <si>
    <t>032800014</t>
  </si>
  <si>
    <t>01042601230000065432</t>
  </si>
  <si>
    <t>送料隔膜泵</t>
  </si>
  <si>
    <t>QBY-65</t>
  </si>
  <si>
    <t>U8大类03；卡号04645；资产号032800014</t>
  </si>
  <si>
    <t>032500354</t>
  </si>
  <si>
    <t>01042601230000065433</t>
  </si>
  <si>
    <t>箱体尺寸1800*2000*1200mm，材质PP聚丙烯，进出口法兰DN500，风量15000m3/h</t>
  </si>
  <si>
    <t>U8大类03；卡号05779；资产号032500354</t>
  </si>
  <si>
    <t>032500151</t>
  </si>
  <si>
    <t>01042601230000065434</t>
  </si>
  <si>
    <t>U8大类03；卡号04127；资产号032500151</t>
  </si>
  <si>
    <t>031700034</t>
  </si>
  <si>
    <t>01042601230000065435</t>
  </si>
  <si>
    <t>自动化升级改造6.2期--空托盘链条输送机1</t>
  </si>
  <si>
    <t>U8大类03；卡号02997；资产号031700034</t>
  </si>
  <si>
    <t>032500355</t>
  </si>
  <si>
    <t>01042601230000065436</t>
  </si>
  <si>
    <t>U8大类03；卡号05780；资产号032500355</t>
  </si>
  <si>
    <t>031700035</t>
  </si>
  <si>
    <t>01042601230000065437</t>
  </si>
  <si>
    <t>自动化升级改造6.2期--空托盘链条输送机2</t>
  </si>
  <si>
    <t>U8大类03；卡号02998；资产号031700035</t>
  </si>
  <si>
    <t>032800015</t>
  </si>
  <si>
    <t>01042601230000065438</t>
  </si>
  <si>
    <t>U8大类03；卡号04646；资产号032800015</t>
  </si>
  <si>
    <t>032500356</t>
  </si>
  <si>
    <t>01042601230000065439</t>
  </si>
  <si>
    <t>箱体尺寸1200*2000*1000mm，材质PP聚丙烯，进出口法兰DN500，风量15000m3/h</t>
  </si>
  <si>
    <t>U8大类03；卡号05781；资产号032500356</t>
  </si>
  <si>
    <t>032500152</t>
  </si>
  <si>
    <t>01042601230000065440</t>
  </si>
  <si>
    <t>U8大类03；卡号04128；资产号032500152</t>
  </si>
  <si>
    <t>032800016</t>
  </si>
  <si>
    <t>01042601230000065441</t>
  </si>
  <si>
    <t>U8大类03；卡号04647；资产号032800016</t>
  </si>
  <si>
    <t>032500153</t>
  </si>
  <si>
    <t>01042601230000065442</t>
  </si>
  <si>
    <t>IHF80-65-160(MJ)，YB2/7.5KW</t>
  </si>
  <si>
    <t>U8大类03；卡号04129；资产号032500153</t>
  </si>
  <si>
    <t>031700036</t>
  </si>
  <si>
    <t>01042601230000065443</t>
  </si>
  <si>
    <t>自动化升级改造6.2期--空托盘移栽输送机</t>
  </si>
  <si>
    <t>U8大类03；卡号02999；资产号031700036</t>
  </si>
  <si>
    <t>032800017</t>
  </si>
  <si>
    <t>01042601230000065444</t>
  </si>
  <si>
    <t>U8大类03；卡号04648；资产号032800017</t>
  </si>
  <si>
    <t>032500357</t>
  </si>
  <si>
    <t>01042601230000065445</t>
  </si>
  <si>
    <t>U8大类03；卡号05782；资产号032500357</t>
  </si>
  <si>
    <t>032500154</t>
  </si>
  <si>
    <t>01042601230000065446</t>
  </si>
  <si>
    <t>U8大类03；卡号04130；资产号032500154</t>
  </si>
  <si>
    <t>031700037</t>
  </si>
  <si>
    <t>01042601230000065447</t>
  </si>
  <si>
    <t>U8大类03；卡号03000；资产号031700037</t>
  </si>
  <si>
    <t>032800018</t>
  </si>
  <si>
    <t>01042601230000065448</t>
  </si>
  <si>
    <t>液碱泵</t>
  </si>
  <si>
    <t>QBY-15Q，气动隔膜泵</t>
  </si>
  <si>
    <t>U8大类03；卡号04649；资产号032800018</t>
  </si>
  <si>
    <t>032500155</t>
  </si>
  <si>
    <t>01042601230000065449</t>
  </si>
  <si>
    <t>U8大类03；卡号04131；资产号032500155</t>
  </si>
  <si>
    <t>031700038</t>
  </si>
  <si>
    <t>01042601230000065450</t>
  </si>
  <si>
    <t>自动化升级改造6.2期--码垛输送机</t>
  </si>
  <si>
    <t>U8大类03；卡号03001；资产号031700038</t>
  </si>
  <si>
    <t>032400150</t>
  </si>
  <si>
    <t>01042601230000065451</t>
  </si>
  <si>
    <t>箱体尺寸1800*1000*2000mm，材质PP聚丙烯，进出口法兰DN500，风量10000m3/h</t>
  </si>
  <si>
    <t>U8大类03；卡号05783；资产号032400150</t>
  </si>
  <si>
    <t>030200276</t>
  </si>
  <si>
    <t>01042601230000065452</t>
  </si>
  <si>
    <t>品牌：皖仪；型号：WS1501；系统V1.0 （环境在线监测仪器）</t>
  </si>
  <si>
    <t>U8大类03；卡号05784；资产号030200276</t>
  </si>
  <si>
    <t>肥东合成污水总排口水质在线监测站房，安环部管理</t>
  </si>
  <si>
    <t>合肥华迈环境服务有限公司</t>
  </si>
  <si>
    <t>2025-05-07</t>
  </si>
  <si>
    <t>032800019</t>
  </si>
  <si>
    <t>01042601230000065453</t>
  </si>
  <si>
    <t>U8大类03；卡号04650；资产号032800019</t>
  </si>
  <si>
    <t>031700039</t>
  </si>
  <si>
    <t>01042601230000065454</t>
  </si>
  <si>
    <t>U8大类03；卡号03002；资产号031700039</t>
  </si>
  <si>
    <t>032600073</t>
  </si>
  <si>
    <t>01042601230000065455</t>
  </si>
  <si>
    <t>U8大类03；卡号04132；资产号032600073</t>
  </si>
  <si>
    <t>032800020</t>
  </si>
  <si>
    <t>01042601230000065456</t>
  </si>
  <si>
    <t>F472-16C-132KW，防爆变频</t>
  </si>
  <si>
    <t>U8大类03；卡号04651；资产号032800020</t>
  </si>
  <si>
    <t>030200277</t>
  </si>
  <si>
    <t>01042601230000065457</t>
  </si>
  <si>
    <t>氨氮水质在线自动监测仪</t>
  </si>
  <si>
    <t>品牌：皖仪；型号：WS1503；系统V1.0 （环境在线监测仪器）</t>
  </si>
  <si>
    <t>U8大类03；卡号05785；资产号030200277</t>
  </si>
  <si>
    <t>032600074</t>
  </si>
  <si>
    <t>01042601230000065458</t>
  </si>
  <si>
    <t>U8大类03；卡号04133；资产号032600074</t>
  </si>
  <si>
    <t>030200278</t>
  </si>
  <si>
    <t>01042601230000065459</t>
  </si>
  <si>
    <t>总磷水质在线自动监测仪</t>
  </si>
  <si>
    <t>品牌：皖仪；型号：WS1504；系统V1.0 （环境在线监测仪器）</t>
  </si>
  <si>
    <t>U8大类03；卡号05786；资产号030200278</t>
  </si>
  <si>
    <t>032800021</t>
  </si>
  <si>
    <t>01042601230000065460</t>
  </si>
  <si>
    <t>HT-8C-22KW，防爆变频</t>
  </si>
  <si>
    <t>U8大类03；卡号04652；资产号032800021</t>
  </si>
  <si>
    <t>031700040</t>
  </si>
  <si>
    <t>01042601230000065461</t>
  </si>
  <si>
    <t>自动化升级改造6.2期--叉取输送机</t>
  </si>
  <si>
    <t>U8大类03；卡号03003；资产号031700040</t>
  </si>
  <si>
    <t>032600075</t>
  </si>
  <si>
    <t>01042601230000065462</t>
  </si>
  <si>
    <t>U8大类03；卡号04134；资产号032600075</t>
  </si>
  <si>
    <t>031700041</t>
  </si>
  <si>
    <t>01042601230000065463</t>
  </si>
  <si>
    <t>U8大类03；卡号03004；资产号031700041</t>
  </si>
  <si>
    <t>030200279</t>
  </si>
  <si>
    <t>01042601230000065464</t>
  </si>
  <si>
    <t>总氮水质在线自动监测仪</t>
  </si>
  <si>
    <t>品牌：皖仪；型号：WS1505；系统V1.0 （环境在线监测仪器）</t>
  </si>
  <si>
    <t>U8大类03；卡号05787；资产号030200279</t>
  </si>
  <si>
    <t>030800363</t>
  </si>
  <si>
    <t>01042601230000065465</t>
  </si>
  <si>
    <t>FRP472-8C-37KW，防爆变频</t>
  </si>
  <si>
    <t>U8大类03；卡号04653；资产号030800363</t>
  </si>
  <si>
    <t>032600076</t>
  </si>
  <si>
    <t>01042601230000065466</t>
  </si>
  <si>
    <t>U8大类03；卡号04135；资产号032600076</t>
  </si>
  <si>
    <t>030700428</t>
  </si>
  <si>
    <t>01042601230000065467</t>
  </si>
  <si>
    <t>U8大类03；卡号04654；资产号030700428</t>
  </si>
  <si>
    <t>030200280</t>
  </si>
  <si>
    <t>01042601230000065468</t>
  </si>
  <si>
    <t>除雾器（汽水分离器）</t>
  </si>
  <si>
    <t>￠1100*2500mm，材质PP，厚度10mm，进出风口直径500mm</t>
  </si>
  <si>
    <t>U8大类03；卡号05788；资产号030200280</t>
  </si>
  <si>
    <t>济南章工恒立环境科技有限公司</t>
  </si>
  <si>
    <t>032600077</t>
  </si>
  <si>
    <t>01042601230000065469</t>
  </si>
  <si>
    <t>U8大类03；卡号04136；资产号032600077</t>
  </si>
  <si>
    <t>031700042</t>
  </si>
  <si>
    <t>01042601230000065470</t>
  </si>
  <si>
    <t>自动化升级改造6.2期--电气部分</t>
  </si>
  <si>
    <t>U8大类03；卡号03005；资产号031700042</t>
  </si>
  <si>
    <t>031700043</t>
  </si>
  <si>
    <t>01042601230000065471</t>
  </si>
  <si>
    <t>自动化升级改造6.2期--全自动理瓶机+上瓶机</t>
  </si>
  <si>
    <t>LP-72</t>
  </si>
  <si>
    <t>U8大类03；卡号03006；资产号031700043</t>
  </si>
  <si>
    <t>032600172</t>
  </si>
  <si>
    <t>01042601230000065472</t>
  </si>
  <si>
    <t>FRP472-8C-30KW，防爆变频</t>
  </si>
  <si>
    <t>U8大类03；卡号04655；资产号032600172</t>
  </si>
  <si>
    <t>032500358</t>
  </si>
  <si>
    <t>01042601230000065473</t>
  </si>
  <si>
    <t>U8大类03；卡号05789；资产号032500358</t>
  </si>
  <si>
    <t>031700044</t>
  </si>
  <si>
    <t>01042601230000065474</t>
  </si>
  <si>
    <t>自动化升级改造6.2期--变频动力刀</t>
  </si>
  <si>
    <t>U8大类03；卡号03007；资产号031700044</t>
  </si>
  <si>
    <t>032600078</t>
  </si>
  <si>
    <t>01042601230000065475</t>
  </si>
  <si>
    <t>U8大类03；卡号04137；资产号032600078</t>
  </si>
  <si>
    <t>032500291</t>
  </si>
  <si>
    <t>01042601230000065476</t>
  </si>
  <si>
    <t>U8大类03；卡号04656；资产号032500291</t>
  </si>
  <si>
    <t>032900153</t>
  </si>
  <si>
    <t>01042601230000065477</t>
  </si>
  <si>
    <t>￠1400*2500mm，材质PP，厚度12mm，进出风口直径500mm</t>
  </si>
  <si>
    <t>U8大类03；卡号05790；资产号032900153</t>
  </si>
  <si>
    <t>032600079</t>
  </si>
  <si>
    <t>01042601230000065478</t>
  </si>
  <si>
    <t>U8大类03；卡号04138；资产号032600079</t>
  </si>
  <si>
    <t>032900154</t>
  </si>
  <si>
    <t>01042601230000065479</t>
  </si>
  <si>
    <t>U8大类03；卡号05791；资产号032900154</t>
  </si>
  <si>
    <t>030800364</t>
  </si>
  <si>
    <t>01042601230000065480</t>
  </si>
  <si>
    <t>HT-5A-7.5KW，防爆变频</t>
  </si>
  <si>
    <t>U8大类03；卡号04657；资产号030800364</t>
  </si>
  <si>
    <t>032600080</t>
  </si>
  <si>
    <t>01042601230000065481</t>
  </si>
  <si>
    <t>U8大类03；卡号04139；资产号032600080</t>
  </si>
  <si>
    <t>031700045</t>
  </si>
  <si>
    <t>01042601230000065482</t>
  </si>
  <si>
    <t>U8大类03；卡号03008；资产号031700045</t>
  </si>
  <si>
    <t>031700046</t>
  </si>
  <si>
    <t>01042601230000065483</t>
  </si>
  <si>
    <t>U8大类03；卡号03009；资产号031700046</t>
  </si>
  <si>
    <t>030700429</t>
  </si>
  <si>
    <t>01042601230000065484</t>
  </si>
  <si>
    <t>U8大类03；卡号04658；资产号030700429</t>
  </si>
  <si>
    <t>032600198</t>
  </si>
  <si>
    <t>01042601230000065485</t>
  </si>
  <si>
    <t>5m3，￠1900*2285，平底圆顶，内衬材质：全新PTFE</t>
  </si>
  <si>
    <t>U8大类03；卡号05792；资产号032600198</t>
  </si>
  <si>
    <t>衡水冠林氟塑管业有限公司</t>
  </si>
  <si>
    <t>2025-05-20</t>
  </si>
  <si>
    <t>032600081</t>
  </si>
  <si>
    <t>01042601230000065486</t>
  </si>
  <si>
    <t>U8大类03；卡号04140；资产号032600081</t>
  </si>
  <si>
    <t>031700047</t>
  </si>
  <si>
    <t>01042601230000065487</t>
  </si>
  <si>
    <t>U8大类03；卡号03010；资产号031700047</t>
  </si>
  <si>
    <t>032600173</t>
  </si>
  <si>
    <t>01042601230000065488</t>
  </si>
  <si>
    <t>U8大类03；卡号04659；资产号032600173</t>
  </si>
  <si>
    <t>032600082</t>
  </si>
  <si>
    <t>01042601230000065489</t>
  </si>
  <si>
    <t>U8大类03；卡号04141；资产号032600082</t>
  </si>
  <si>
    <t>032400151</t>
  </si>
  <si>
    <t>01042601230000065490</t>
  </si>
  <si>
    <t>颗粒物在线监测系统设备（废气排口 DA002）</t>
  </si>
  <si>
    <t>皖仪/LD1200A （成套组件含LD1200A颗粒物监测仪1、LPT1100-EXV2烟气参数监测仪1、ZZ-3500防爆湿度+氧分析仪1）</t>
  </si>
  <si>
    <t>U8大类03；卡号05793；资产号032400151</t>
  </si>
  <si>
    <t>合成废气排口编号DA002（苯磺隆车间）</t>
  </si>
  <si>
    <t>031700048</t>
  </si>
  <si>
    <t>01042601230000065491</t>
  </si>
  <si>
    <t>U8大类03；卡号03011；资产号031700048</t>
  </si>
  <si>
    <t>032500292</t>
  </si>
  <si>
    <t>01042601230000065492</t>
  </si>
  <si>
    <t>U8大类03；卡号04660；资产号032500292</t>
  </si>
  <si>
    <t>032400152</t>
  </si>
  <si>
    <t>01042601230000065493</t>
  </si>
  <si>
    <t>颗粒物在线监测系统设备（废气排口 DA008）</t>
  </si>
  <si>
    <t>U8大类03；卡号05794；资产号032400152</t>
  </si>
  <si>
    <t>032800022</t>
  </si>
  <si>
    <t>01042601230000065494</t>
  </si>
  <si>
    <t>卧式管道泵</t>
  </si>
  <si>
    <t>ISW65-160（I）B，配防爆电机</t>
  </si>
  <si>
    <t>U8大类03；卡号04661；资产号032800022</t>
  </si>
  <si>
    <t>030200129</t>
  </si>
  <si>
    <t>01042601230000065495</t>
  </si>
  <si>
    <t>QJB0.85/8-260/3-980/S</t>
  </si>
  <si>
    <t>U8大类03；卡号03012；资产号030200129</t>
  </si>
  <si>
    <t>032600083</t>
  </si>
  <si>
    <t>01042601230000065496</t>
  </si>
  <si>
    <t>U8大类03；卡号04142；资产号032600083</t>
  </si>
  <si>
    <t>032400153</t>
  </si>
  <si>
    <t>01042601230000065497</t>
  </si>
  <si>
    <t>颗粒物在线监测系统设备（废气排口 DA009）</t>
  </si>
  <si>
    <t>U8大类03；卡号05795；资产号032400153</t>
  </si>
  <si>
    <t>032600084</t>
  </si>
  <si>
    <t>01042601230000065498</t>
  </si>
  <si>
    <t>50FSB-30，YB2/3KW</t>
  </si>
  <si>
    <t>U8大类03；卡号04143；资产号032600084</t>
  </si>
  <si>
    <t>030200130</t>
  </si>
  <si>
    <t>01042601230000065499</t>
  </si>
  <si>
    <t>U8大类03；卡号03013；资产号030200130</t>
  </si>
  <si>
    <t>032800023</t>
  </si>
  <si>
    <t>01042601230000065500</t>
  </si>
  <si>
    <t>GGD1</t>
  </si>
  <si>
    <t>U8大类03；卡号04662；资产号032800023</t>
  </si>
  <si>
    <t>032400154</t>
  </si>
  <si>
    <t>01042601230000065501</t>
  </si>
  <si>
    <t>颗粒物在线监测系统设备（废气排口 DA010）</t>
  </si>
  <si>
    <t>U8大类03；卡号05796；资产号032400154</t>
  </si>
  <si>
    <t>032600085</t>
  </si>
  <si>
    <t>01042601230000065502</t>
  </si>
  <si>
    <t>U8大类03；卡号04144；资产号032600085</t>
  </si>
  <si>
    <t>032400155</t>
  </si>
  <si>
    <t>01042601230000065503</t>
  </si>
  <si>
    <t>颗粒物在线监测系统设备（废气排口 DA012）</t>
  </si>
  <si>
    <t>U8大类03；卡号05797；资产号032400155</t>
  </si>
  <si>
    <t>032600086</t>
  </si>
  <si>
    <t>01042601230000065504</t>
  </si>
  <si>
    <t>U8大类03；卡号04145；资产号032600086</t>
  </si>
  <si>
    <t>030200132</t>
  </si>
  <si>
    <t>01042601230000065505</t>
  </si>
  <si>
    <t>U8大类03；卡号03015；资产号030200132</t>
  </si>
  <si>
    <t>032400156</t>
  </si>
  <si>
    <t>01042601230000065506</t>
  </si>
  <si>
    <t>颗粒物在线监测系统设备（废气排口 DA014）</t>
  </si>
  <si>
    <t>U8大类03；卡号05798；资产号032400156</t>
  </si>
  <si>
    <t>030200131</t>
  </si>
  <si>
    <t>01042601230000065507</t>
  </si>
  <si>
    <t>U8大类03；卡号03014；资产号030200131</t>
  </si>
  <si>
    <t>032600087</t>
  </si>
  <si>
    <t>01042601230000065508</t>
  </si>
  <si>
    <t>U8大类03；卡号04146；资产号032600087</t>
  </si>
  <si>
    <t>030200133</t>
  </si>
  <si>
    <t>01042601230000065509</t>
  </si>
  <si>
    <t>U8大类03；卡号03016；资产号030200133</t>
  </si>
  <si>
    <t>032400157</t>
  </si>
  <si>
    <t>01042601230000065510</t>
  </si>
  <si>
    <t>颗粒物在线监测系统设备（废气排口 DA015）</t>
  </si>
  <si>
    <t>U8大类03；卡号05799；资产号032400157</t>
  </si>
  <si>
    <t>032600088</t>
  </si>
  <si>
    <t>01042601230000065511</t>
  </si>
  <si>
    <t>U8大类03；卡号04147；资产号032600088</t>
  </si>
  <si>
    <t>030200134</t>
  </si>
  <si>
    <t>01042601230000065512</t>
  </si>
  <si>
    <t>U8大类03；卡号03017；资产号030200134</t>
  </si>
  <si>
    <t>032500156</t>
  </si>
  <si>
    <t>01042601230000065513</t>
  </si>
  <si>
    <t>U8大类03；卡号04148；资产号032500156</t>
  </si>
  <si>
    <t>032400158</t>
  </si>
  <si>
    <t>01042601230000065514</t>
  </si>
  <si>
    <t>颗粒物在线监测系统设备（废气排口 DA016）</t>
  </si>
  <si>
    <t>U8大类03；卡号05800；资产号032400158</t>
  </si>
  <si>
    <t>032400159</t>
  </si>
  <si>
    <t>01042601230000065515</t>
  </si>
  <si>
    <t>颗粒物在线监测系统设备（废气排口 DA018）</t>
  </si>
  <si>
    <t>U8大类03；卡号05801；资产号032400159</t>
  </si>
  <si>
    <t>031022691</t>
  </si>
  <si>
    <t>01042601230000065516</t>
  </si>
  <si>
    <t>DBY3B-25A</t>
  </si>
  <si>
    <t>U8大类03；卡号03018；资产号031022691</t>
  </si>
  <si>
    <t>边锋机械集团有限公司</t>
  </si>
  <si>
    <t>032500157</t>
  </si>
  <si>
    <t>01042601230000065517</t>
  </si>
  <si>
    <t>U8大类03；卡号04149；资产号032500157</t>
  </si>
  <si>
    <t>030700258</t>
  </si>
  <si>
    <t>01042601230000065518</t>
  </si>
  <si>
    <t>U8大类03；卡号03019；资产号030700258</t>
  </si>
  <si>
    <t>肥东合成车间</t>
  </si>
  <si>
    <t>032400160</t>
  </si>
  <si>
    <t>01042601230000065519</t>
  </si>
  <si>
    <t>气态二氧化硫监测系统设备（废气排口 DA006）</t>
  </si>
  <si>
    <t>皖仪/CEMS1200 （成套组件含PSG355烟气采样器1、LPT1100-EXV2烟气参数监测仪1、CEMS1200烟气排放连续监测仪1）</t>
  </si>
  <si>
    <t>U8大类03；卡号05802；资产号032400160</t>
  </si>
  <si>
    <t>032500158</t>
  </si>
  <si>
    <t>01042601230000065520</t>
  </si>
  <si>
    <t>U8大类03；卡号04150；资产号032500158</t>
  </si>
  <si>
    <t>030700259</t>
  </si>
  <si>
    <t>01042601230000065521</t>
  </si>
  <si>
    <t>U8大类03；卡号03020；资产号030700259</t>
  </si>
  <si>
    <t>030100115</t>
  </si>
  <si>
    <t>01042601230000065522</t>
  </si>
  <si>
    <t>数控超声波清洗器</t>
  </si>
  <si>
    <t>KQ-300DA</t>
  </si>
  <si>
    <t>U8大类03；卡号03021；资产号030100115</t>
  </si>
  <si>
    <t>032500159</t>
  </si>
  <si>
    <t>01042601230000065523</t>
  </si>
  <si>
    <t>U8大类03；卡号04151；资产号032500159</t>
  </si>
  <si>
    <t>032400161</t>
  </si>
  <si>
    <t>01042601230000065524</t>
  </si>
  <si>
    <t>气态二氧化硫监测系统设备（废气排口 DA007）</t>
  </si>
  <si>
    <t>U8大类03；卡号05803；资产号032400161</t>
  </si>
  <si>
    <t>032400162</t>
  </si>
  <si>
    <t>01042601230000065525</t>
  </si>
  <si>
    <t>气态二氧化硫监测系统设备（废气排口 DA017）</t>
  </si>
  <si>
    <t>U8大类03；卡号05804；资产号032400162</t>
  </si>
  <si>
    <t>030100116</t>
  </si>
  <si>
    <t>01042601230000065526</t>
  </si>
  <si>
    <t>U8大类03；卡号03022；资产号030100116</t>
  </si>
  <si>
    <t>032400163</t>
  </si>
  <si>
    <t>01042601230000065527</t>
  </si>
  <si>
    <t>数据采集传输仪（废气排口 DA002）</t>
  </si>
  <si>
    <t>U8大类03；卡号05805；资产号032400163</t>
  </si>
  <si>
    <t>032500160</t>
  </si>
  <si>
    <t>01042601230000065528</t>
  </si>
  <si>
    <t>U8大类03；卡号04152；资产号032500160</t>
  </si>
  <si>
    <t>032500161</t>
  </si>
  <si>
    <t>01042601230000065529</t>
  </si>
  <si>
    <t>U8大类03；卡号04153；资产号032500161</t>
  </si>
  <si>
    <t>031400071</t>
  </si>
  <si>
    <t>01042601230000065530</t>
  </si>
  <si>
    <t>U8大类03；卡号03023；资产号031400071</t>
  </si>
  <si>
    <t>032500162</t>
  </si>
  <si>
    <t>01042601230000065531</t>
  </si>
  <si>
    <t>U8大类03；卡号04154；资产号032500162</t>
  </si>
  <si>
    <t>032500163</t>
  </si>
  <si>
    <t>01042601230000065532</t>
  </si>
  <si>
    <t>U8大类03；卡号04155；资产号032500163</t>
  </si>
  <si>
    <t>01042603260000000021</t>
  </si>
  <si>
    <t>冷凝器（表冷器）</t>
  </si>
  <si>
    <t>1522mm*900mm*795mm，材质：316L不锈钢</t>
  </si>
  <si>
    <t>合成三车间</t>
  </si>
  <si>
    <t>2026-03-26</t>
  </si>
  <si>
    <t>0.0</t>
  </si>
  <si>
    <t>基准汇率方案-中间价</t>
  </si>
  <si>
    <t>01042604140000000097</t>
  </si>
  <si>
    <t>高速套膜热收缩机</t>
  </si>
  <si>
    <t>ZX-590，适用100ml--1L瓶套膜</t>
  </si>
  <si>
    <t>瑞安市华东包装机械有限公司</t>
  </si>
  <si>
    <t>2026-04-14</t>
  </si>
  <si>
    <t>13.0</t>
  </si>
  <si>
    <t>01042604140000000098</t>
  </si>
  <si>
    <t>激光粒度分析仪</t>
  </si>
  <si>
    <t>BT2600</t>
  </si>
  <si>
    <t>01042604140000000099</t>
  </si>
  <si>
    <t>Φ1600*8600*8mm，材质：碳钢</t>
  </si>
  <si>
    <t>01042604140000000100</t>
  </si>
  <si>
    <t>无尘投料仓（无尘投料站）</t>
  </si>
  <si>
    <t>料仓容积1000L，材质304，电机0.75KW，定制（基础配置）</t>
  </si>
  <si>
    <t>01042604140000000101</t>
  </si>
  <si>
    <t>料仓容积1000L，材质304，电机0.75KW，定制；具有向2台反应釜投料功能，输送管长4000mm</t>
  </si>
  <si>
    <t>01042604140000000102</t>
  </si>
  <si>
    <t>料仓容积1000L，材质304，电机0.75KW，定制；包含称重功能+螺旋上料装置，输送管长5000mm</t>
  </si>
  <si>
    <t>01042604140000000103</t>
  </si>
  <si>
    <t>离子色谱仪</t>
  </si>
  <si>
    <t>主机CIC-D100；配含SHA-9D进样器</t>
  </si>
  <si>
    <t>合肥瑞圣科学仪器有限公司</t>
  </si>
  <si>
    <t>01042604140000000104</t>
  </si>
  <si>
    <t>搪瓷反应釜（罐体）</t>
  </si>
  <si>
    <t>01042604140000000105</t>
  </si>
  <si>
    <t>老化实验箱</t>
  </si>
  <si>
    <t>HWS-P500L</t>
  </si>
  <si>
    <t>01042604140000000106</t>
  </si>
  <si>
    <t>生化培养箱</t>
  </si>
  <si>
    <t>SPT-P250C</t>
  </si>
  <si>
    <t>01042604140000000107</t>
  </si>
  <si>
    <t>聚丙烯活性炭吸附箱</t>
  </si>
  <si>
    <t>风量5000m3/h，外形1100*1000*2000mm，材质PP聚丙烯，进出口径DN600</t>
  </si>
  <si>
    <t>危险品库1（合成分厂使用，物流中心管理）</t>
  </si>
  <si>
    <t>01042604140000000108</t>
  </si>
  <si>
    <t>01042604140000000109</t>
  </si>
  <si>
    <t>碳钢活性炭吸附箱</t>
  </si>
  <si>
    <t>风量2000m3/h，外形1100*1000*1500mm，材质碳钢，进出口径DN300</t>
  </si>
  <si>
    <t>01042604140000000110</t>
  </si>
  <si>
    <t>TH-500</t>
  </si>
  <si>
    <t>01042604140000000111</t>
  </si>
  <si>
    <t>USL-00D，防爆电机2.2KW</t>
  </si>
  <si>
    <t>01042604140000000112</t>
  </si>
  <si>
    <t>理盖器</t>
  </si>
  <si>
    <t>800*800mm，电机0.55KW</t>
  </si>
  <si>
    <t>江苏金旺智能科技有限公司</t>
  </si>
  <si>
    <t>01042604140000000113</t>
  </si>
  <si>
    <t>F600L</t>
  </si>
  <si>
    <t>山东朝阳北搪机械有限公司</t>
  </si>
  <si>
    <t>01042604140000000114</t>
  </si>
  <si>
    <t>双头粘液智能灌装机</t>
  </si>
  <si>
    <t>CCG5000-2P；灌装范围50g-5000g</t>
  </si>
  <si>
    <t>01042604140000000115</t>
  </si>
  <si>
    <t>碳化硅换热器（双管板碳化硅列管冷凝器）</t>
  </si>
  <si>
    <t>20㎡，管径DN19，材质钢衬FEP</t>
  </si>
  <si>
    <t>01042604140000000116</t>
  </si>
  <si>
    <t>01042604140000000117</t>
  </si>
  <si>
    <t>01042604140000000118</t>
  </si>
  <si>
    <t>01042604140000000119</t>
  </si>
  <si>
    <t>NJLD-FBZQD-D5-F80，配有DN25气动阀门1个</t>
  </si>
  <si>
    <t>01042604140000000120</t>
  </si>
  <si>
    <t>01042604140000000121</t>
  </si>
  <si>
    <t>031000224-1</t>
  </si>
  <si>
    <t>01042604270000000381</t>
  </si>
  <si>
    <t>直列式灌装机（原卡拆分4张-01）</t>
  </si>
  <si>
    <t>拆分增加</t>
  </si>
  <si>
    <t>031000224-2</t>
  </si>
  <si>
    <t>01042604270000000382</t>
  </si>
  <si>
    <t>直列式灌装机（原卡拆分4张-02）</t>
  </si>
  <si>
    <t>031000224-3</t>
  </si>
  <si>
    <t>01042604270000000383</t>
  </si>
  <si>
    <t>直列式灌装机（原卡拆分4张-03）</t>
  </si>
  <si>
    <t>直列式灌装机（原卡拆分4张-04）</t>
  </si>
  <si>
    <t>031000226-1</t>
  </si>
  <si>
    <t>01042604270000000386</t>
  </si>
  <si>
    <t>全自动上盖机（原卡拆分8张-01）</t>
  </si>
  <si>
    <t>031000226-2</t>
  </si>
  <si>
    <t>01042604270000000387</t>
  </si>
  <si>
    <t>全自动上盖机（原卡拆分8张-02）</t>
  </si>
  <si>
    <t>031000226-3</t>
  </si>
  <si>
    <t>01042604270000000388</t>
  </si>
  <si>
    <t>全自动上盖机（原卡拆分8张-03）</t>
  </si>
  <si>
    <t>031000226-4</t>
  </si>
  <si>
    <t>01042604270000000389</t>
  </si>
  <si>
    <t>全自动上盖机（原卡拆分8张-04）</t>
  </si>
  <si>
    <t>031000226-5</t>
  </si>
  <si>
    <t>01042604270000000390</t>
  </si>
  <si>
    <t>全自动上盖机（原卡拆分8张-05）</t>
  </si>
  <si>
    <t>031000226-6</t>
  </si>
  <si>
    <t>01042604270000000391</t>
  </si>
  <si>
    <t>全自动上盖机（原卡拆分8张-06）</t>
  </si>
  <si>
    <t>全自动上盖机（原卡拆分8张-07）</t>
  </si>
  <si>
    <t>全自动上盖机（原卡拆分8张-08）</t>
  </si>
  <si>
    <t>上料机（原卡拆分3张-01）</t>
  </si>
  <si>
    <t>上料机（原卡拆分3张-02）</t>
  </si>
  <si>
    <t>上料机（原卡拆分3张-03）</t>
  </si>
  <si>
    <t>固定资产.运输工具</t>
  </si>
  <si>
    <t>0200023</t>
  </si>
  <si>
    <t>01022601230000061432</t>
  </si>
  <si>
    <t>福田欧可马S3厢式货车（皖A308F5）</t>
  </si>
  <si>
    <t>福田牌BJ5048XXY-FE</t>
  </si>
  <si>
    <t>U8大类02；卡号03139；资产号0200023</t>
  </si>
  <si>
    <t>肥东厂区，农化（物流中心）货物运输</t>
  </si>
  <si>
    <t>2019-04-19</t>
  </si>
  <si>
    <t>0200024</t>
  </si>
  <si>
    <t>01022601230000061440</t>
  </si>
  <si>
    <t>福田欧可马S3厢式货车（皖A777RB）</t>
  </si>
  <si>
    <t>U8大类02；卡号03140；资产号0200024</t>
  </si>
  <si>
    <t>0200015</t>
  </si>
  <si>
    <t>01022601230000061945</t>
  </si>
  <si>
    <t>别克商务车（皖AFL319）</t>
  </si>
  <si>
    <t>别克牌SGM6529ATA</t>
  </si>
  <si>
    <t>U8大类02；卡号00896；资产号0200015</t>
  </si>
  <si>
    <t>肥东厂区，农化（综合办）管理</t>
  </si>
  <si>
    <t>2011-08-29</t>
  </si>
  <si>
    <t>0200017</t>
  </si>
  <si>
    <t>01022601230000063533</t>
  </si>
  <si>
    <t>福特商用车(皖A FL-795)</t>
  </si>
  <si>
    <t>福特锐界</t>
  </si>
  <si>
    <t>U8大类02；卡号01652；资产号0200017</t>
  </si>
  <si>
    <t>0200019</t>
  </si>
  <si>
    <t>01022601230000063600</t>
  </si>
  <si>
    <t>起亚轿车(皖A FL-751)</t>
  </si>
  <si>
    <t>起亚牌YQZ6421AMJE5</t>
  </si>
  <si>
    <t>U8大类02；卡号01700；资产号0200019</t>
  </si>
  <si>
    <t>公司，市场生测研发试验用</t>
  </si>
  <si>
    <t>2016-06-16</t>
  </si>
  <si>
    <t>0200020</t>
  </si>
  <si>
    <t>01022601230000063881</t>
  </si>
  <si>
    <t>大众帕萨特轿车（皖ANH081)</t>
  </si>
  <si>
    <t>大众汽车牌/VOLKSWAGENSVW71810BU</t>
  </si>
  <si>
    <t>U8大类02；卡号01840；资产号0200020</t>
  </si>
  <si>
    <t>0200021</t>
  </si>
  <si>
    <t>01022601230000063882</t>
  </si>
  <si>
    <t>大众帕萨特轿车（皖ANH082)</t>
  </si>
  <si>
    <t>U8大类02；卡号01841；资产号0200021</t>
  </si>
  <si>
    <t>0200022</t>
  </si>
  <si>
    <t>01022601230000064005</t>
  </si>
  <si>
    <t>福田牌厢式运输货车（皖AEU431)</t>
  </si>
  <si>
    <t>福田牌BJ5048XXY-FC，（原车牌号：皖AR1Z38）</t>
  </si>
  <si>
    <t>U8大类02；卡号02542；资产号0200022</t>
  </si>
  <si>
    <t>2018-02-24</t>
  </si>
  <si>
    <t>0200025</t>
  </si>
  <si>
    <t>01022601230000064650</t>
  </si>
  <si>
    <t>别克商务车（皖AFL918）新</t>
  </si>
  <si>
    <t>GL8，别克牌BUICKSGM6522UBA6，车架号LSGUL83L6LA234031</t>
  </si>
  <si>
    <t>U8大类02；卡号03884；资产号0200025</t>
  </si>
  <si>
    <t>合肥恒信通顺汽车销售服务有限公司</t>
  </si>
  <si>
    <t>0200026</t>
  </si>
  <si>
    <t>01022601230000064908</t>
  </si>
  <si>
    <t>福田牌厢式货车（皖AF9773）</t>
  </si>
  <si>
    <t>福田牌BJ5186XXY-A1，车架号LVBV6PDC3LW080657</t>
  </si>
  <si>
    <t>U8大类02；卡号04511；资产号0200026</t>
  </si>
  <si>
    <t>2021-02-20</t>
  </si>
  <si>
    <t>0200027</t>
  </si>
  <si>
    <t>01022601230000065210</t>
  </si>
  <si>
    <t>本田思威CRV（皖AF056G）二手车</t>
  </si>
  <si>
    <t>思威牌DHW6450B(CR-V 2.0)。国贸公司 皖AFL985(原值23.5782万已折旧完)转让给丰乐农化，新号牌：皖AF056G，二手车按1年折旧</t>
  </si>
  <si>
    <t>U8大类02；卡号04588；资产号0200027</t>
  </si>
  <si>
    <t>2021-06-22</t>
  </si>
  <si>
    <t>账簿小计</t>
  </si>
  <si>
    <t>会计主体小计</t>
  </si>
  <si>
    <t>合计</t>
  </si>
  <si>
    <t>丰乐农化 2024年度 固定资产（设备）报废申请表</t>
  </si>
  <si>
    <t>丰乐农化</t>
  </si>
  <si>
    <r>
      <rPr>
        <b/>
        <sz val="8"/>
        <rFont val="宋体"/>
        <charset val="134"/>
      </rPr>
      <t>计量</t>
    </r>
    <r>
      <rPr>
        <b/>
        <sz val="8"/>
        <rFont val="Arial Narrow"/>
        <charset val="134"/>
      </rPr>
      <t xml:space="preserve">   </t>
    </r>
    <r>
      <rPr>
        <b/>
        <sz val="8"/>
        <rFont val="宋体"/>
        <charset val="134"/>
      </rPr>
      <t>单位</t>
    </r>
  </si>
  <si>
    <t>账面价值</t>
  </si>
  <si>
    <r>
      <rPr>
        <b/>
        <sz val="8"/>
        <rFont val="宋体"/>
        <charset val="134"/>
      </rPr>
      <t>增值率</t>
    </r>
    <r>
      <rPr>
        <b/>
        <sz val="8"/>
        <rFont val="Arial Narrow"/>
        <charset val="134"/>
      </rPr>
      <t>%</t>
    </r>
  </si>
  <si>
    <r>
      <rPr>
        <b/>
        <sz val="8"/>
        <rFont val="宋体"/>
        <charset val="134"/>
      </rPr>
      <t>备</t>
    </r>
    <r>
      <rPr>
        <b/>
        <sz val="8"/>
        <rFont val="Arial Narrow"/>
        <charset val="134"/>
      </rPr>
      <t xml:space="preserve">  </t>
    </r>
    <r>
      <rPr>
        <b/>
        <sz val="8"/>
        <rFont val="宋体"/>
        <charset val="134"/>
      </rPr>
      <t>注</t>
    </r>
  </si>
  <si>
    <t>2024.12.31</t>
  </si>
  <si>
    <r>
      <rPr>
        <b/>
        <sz val="8"/>
        <rFont val="宋体"/>
        <charset val="134"/>
      </rPr>
      <t>成新率</t>
    </r>
    <r>
      <rPr>
        <b/>
        <sz val="8"/>
        <rFont val="Arial Narrow"/>
        <charset val="134"/>
      </rPr>
      <t>%</t>
    </r>
  </si>
  <si>
    <t>固定资产编号</t>
  </si>
  <si>
    <t>原值</t>
  </si>
  <si>
    <t>净值</t>
  </si>
  <si>
    <t>累计减值准备金额</t>
  </si>
  <si>
    <t>使用部门</t>
  </si>
  <si>
    <t>设备供应商</t>
  </si>
  <si>
    <t>2016.12.07</t>
  </si>
  <si>
    <t>2012.06.30</t>
  </si>
  <si>
    <t>2015.12.11</t>
  </si>
  <si>
    <t>031400009</t>
  </si>
  <si>
    <t>GSH2A</t>
  </si>
  <si>
    <t>2010.09.08</t>
  </si>
  <si>
    <t>2016.12.12</t>
  </si>
  <si>
    <t>2012.10.31</t>
  </si>
  <si>
    <r>
      <rPr>
        <sz val="9"/>
        <rFont val="宋体"/>
        <charset val="134"/>
      </rPr>
      <t>（</t>
    </r>
    <r>
      <rPr>
        <sz val="9"/>
        <rFont val="Arial"/>
        <charset val="134"/>
      </rPr>
      <t>1/4</t>
    </r>
    <r>
      <rPr>
        <sz val="9"/>
        <rFont val="宋体"/>
        <charset val="134"/>
      </rPr>
      <t>）</t>
    </r>
  </si>
  <si>
    <t>2012.12.29</t>
  </si>
  <si>
    <t>031000281</t>
  </si>
  <si>
    <t>2013.11.26</t>
  </si>
  <si>
    <r>
      <rPr>
        <sz val="9"/>
        <rFont val="宋体"/>
        <charset val="134"/>
      </rPr>
      <t>（</t>
    </r>
    <r>
      <rPr>
        <sz val="9"/>
        <rFont val="Arial"/>
        <charset val="134"/>
      </rPr>
      <t>2/8</t>
    </r>
    <r>
      <rPr>
        <sz val="9"/>
        <rFont val="宋体"/>
        <charset val="134"/>
      </rPr>
      <t>）</t>
    </r>
  </si>
  <si>
    <t>2010.05.20</t>
  </si>
  <si>
    <r>
      <rPr>
        <sz val="9"/>
        <rFont val="宋体"/>
        <charset val="134"/>
      </rPr>
      <t>（</t>
    </r>
    <r>
      <rPr>
        <sz val="9"/>
        <rFont val="Arial"/>
        <charset val="134"/>
      </rPr>
      <t>3/3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</si>
  <si>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苯磺隆颗粒剂成套连续化生产装置--</t>
    </r>
    <r>
      <rPr>
        <b/>
        <sz val="9"/>
        <rFont val="宋体"/>
        <charset val="134"/>
      </rPr>
      <t>负压上料机</t>
    </r>
  </si>
  <si>
    <t>2017.10.12</t>
  </si>
  <si>
    <r>
      <rPr>
        <sz val="9"/>
        <rFont val="宋体"/>
        <charset val="134"/>
      </rPr>
      <t>苯磺隆颗粒剂成套连续化生产装置--</t>
    </r>
    <r>
      <rPr>
        <b/>
        <sz val="9"/>
        <rFont val="宋体"/>
        <charset val="134"/>
      </rPr>
      <t>料仓</t>
    </r>
  </si>
  <si>
    <r>
      <rPr>
        <sz val="9"/>
        <rFont val="宋体"/>
        <charset val="134"/>
      </rPr>
      <t>苯磺隆颗粒剂成套连续化生产装置--</t>
    </r>
    <r>
      <rPr>
        <b/>
        <sz val="9"/>
        <rFont val="宋体"/>
        <charset val="134"/>
      </rPr>
      <t>旋转造粒机</t>
    </r>
  </si>
  <si>
    <r>
      <rPr>
        <sz val="9"/>
        <rFont val="宋体"/>
        <charset val="134"/>
      </rPr>
      <t>苯磺隆颗粒剂成套连续化生产装置--</t>
    </r>
    <r>
      <rPr>
        <b/>
        <sz val="9"/>
        <rFont val="宋体"/>
        <charset val="134"/>
      </rPr>
      <t>旋转造料机</t>
    </r>
  </si>
  <si>
    <t>2019.08.27</t>
  </si>
  <si>
    <t>2019.11.29</t>
  </si>
  <si>
    <t>2020.06.19</t>
  </si>
  <si>
    <r>
      <rPr>
        <sz val="9"/>
        <rFont val="宋体"/>
        <charset val="134"/>
      </rPr>
      <t>草甘膦颗粒剂成套连续化生产装置--</t>
    </r>
    <r>
      <rPr>
        <b/>
        <sz val="9"/>
        <rFont val="宋体"/>
        <charset val="134"/>
      </rPr>
      <t>挤压造料机</t>
    </r>
  </si>
  <si>
    <t>2018.01.31</t>
  </si>
  <si>
    <t>2007.12.30</t>
  </si>
  <si>
    <t>2020.10.27</t>
  </si>
  <si>
    <t>2023.04.24</t>
  </si>
  <si>
    <t>2022.05.09</t>
  </si>
  <si>
    <t>2023.10.18</t>
  </si>
  <si>
    <t>2019.02.28</t>
  </si>
  <si>
    <t>2021.02.08</t>
  </si>
  <si>
    <r>
      <rPr>
        <b/>
        <sz val="8"/>
        <rFont val="宋体"/>
        <charset val="134"/>
      </rPr>
      <t>合</t>
    </r>
    <r>
      <rPr>
        <b/>
        <sz val="8"/>
        <rFont val="Arial Narrow"/>
        <charset val="134"/>
      </rPr>
      <t xml:space="preserve">    </t>
    </r>
    <r>
      <rPr>
        <b/>
        <sz val="8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</si>
</sst>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  <numFmt numFmtId="178" formatCode="0_ "/>
    <numFmt numFmtId="179" formatCode="0.00_ "/>
    <numFmt numFmtId="180" formatCode="0.000000"/>
    <numFmt numFmtId="181" formatCode="#,##0.000000"/>
    <numFmt numFmtId="182" formatCode="#,##0.00;;\-"/>
    <numFmt numFmtId="183" formatCode="#,##0.00000000"/>
  </numFmts>
  <fonts count="73">
    <font>
      <sz val="10"/>
      <color indexed="8"/>
      <name val="SimSun"/>
      <charset val="134"/>
    </font>
    <font>
      <sz val="16"/>
      <name val="Arial Narrow"/>
      <charset val="134"/>
    </font>
    <font>
      <b/>
      <sz val="8"/>
      <name val="Arial Narrow"/>
      <charset val="134"/>
    </font>
    <font>
      <sz val="9"/>
      <name val="Arial Narrow"/>
      <charset val="134"/>
    </font>
    <font>
      <sz val="8"/>
      <name val="Arial Narrow"/>
      <charset val="134"/>
    </font>
    <font>
      <b/>
      <sz val="16"/>
      <name val="宋体"/>
      <charset val="134"/>
    </font>
    <font>
      <b/>
      <sz val="8"/>
      <name val="宋体"/>
      <charset val="134"/>
    </font>
    <font>
      <b/>
      <sz val="10"/>
      <color rgb="FFFF0000"/>
      <name val="宋体"/>
      <charset val="134"/>
    </font>
    <font>
      <sz val="8"/>
      <name val="宋体"/>
      <charset val="134"/>
    </font>
    <font>
      <b/>
      <sz val="8"/>
      <color rgb="FFFF0000"/>
      <name val="宋体"/>
      <charset val="134"/>
    </font>
    <font>
      <b/>
      <sz val="8"/>
      <color rgb="FFFF0000"/>
      <name val="Arial Narrow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indexed="8"/>
      <name val="Arial Narrow"/>
      <charset val="134"/>
    </font>
    <font>
      <sz val="9"/>
      <color rgb="FF1D41D5"/>
      <name val="Arial"/>
      <charset val="134"/>
    </font>
    <font>
      <sz val="9"/>
      <color rgb="FF1D41D5"/>
      <name val="宋体"/>
      <charset val="134"/>
    </font>
    <font>
      <b/>
      <sz val="9"/>
      <name val="宋体"/>
      <charset val="134"/>
    </font>
    <font>
      <sz val="10"/>
      <name val="Arial Narrow"/>
      <charset val="134"/>
    </font>
    <font>
      <sz val="10"/>
      <color indexed="8"/>
      <name val="Arial Narrow"/>
      <charset val="134"/>
    </font>
    <font>
      <sz val="11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SimSun"/>
      <charset val="134"/>
    </font>
    <font>
      <sz val="11"/>
      <name val="宋体"/>
      <charset val="134"/>
      <scheme val="minor"/>
    </font>
    <font>
      <sz val="11"/>
      <color rgb="FF1C05F9"/>
      <name val="宋体"/>
      <charset val="134"/>
      <scheme val="minor"/>
    </font>
    <font>
      <b/>
      <sz val="9"/>
      <name val="Arial Narrow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name val="Arial Narrow"/>
      <charset val="134"/>
    </font>
    <font>
      <b/>
      <sz val="10"/>
      <name val="Arial Narrow"/>
      <charset val="134"/>
    </font>
    <font>
      <b/>
      <sz val="10"/>
      <color rgb="FF0000FE"/>
      <name val="宋体"/>
      <charset val="134"/>
    </font>
    <font>
      <sz val="9"/>
      <color rgb="FFFF0000"/>
      <name val="SimSun"/>
      <charset val="134"/>
    </font>
    <font>
      <sz val="12"/>
      <color indexed="8"/>
      <name val="SimSun"/>
      <charset val="134"/>
    </font>
    <font>
      <b/>
      <sz val="11"/>
      <color indexed="8"/>
      <name val="宋体"/>
      <charset val="134"/>
      <scheme val="minor"/>
    </font>
    <font>
      <sz val="9"/>
      <color rgb="FF1C05F9"/>
      <name val="宋体"/>
      <charset val="134"/>
      <scheme val="minor"/>
    </font>
    <font>
      <sz val="9"/>
      <name val="SimSun"/>
      <charset val="134"/>
    </font>
    <font>
      <sz val="9"/>
      <color rgb="FF1C05F9"/>
      <name val="SimSun"/>
      <charset val="134"/>
    </font>
    <font>
      <b/>
      <sz val="9"/>
      <color rgb="FF0000FE"/>
      <name val="SimSun"/>
      <charset val="134"/>
    </font>
    <font>
      <b/>
      <sz val="9"/>
      <name val="SimSun"/>
      <charset val="134"/>
    </font>
    <font>
      <b/>
      <sz val="9"/>
      <color rgb="FFFF0000"/>
      <name val="宋体"/>
      <charset val="134"/>
    </font>
    <font>
      <b/>
      <sz val="9"/>
      <color indexed="8"/>
      <name val="Arial Narrow"/>
      <charset val="134"/>
    </font>
    <font>
      <sz val="10"/>
      <name val="Arial"/>
      <charset val="134"/>
    </font>
    <font>
      <b/>
      <sz val="10"/>
      <color rgb="FF1C05F9"/>
      <name val="Arial Narrow"/>
      <charset val="134"/>
    </font>
    <font>
      <sz val="8"/>
      <color theme="0" tint="-0.149998474074526"/>
      <name val="宋体"/>
      <charset val="134"/>
    </font>
    <font>
      <sz val="8"/>
      <color theme="0" tint="-0.049989318521683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9"/>
      <color indexed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8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7" fillId="0" borderId="0" applyFont="0" applyFill="0" applyBorder="0" applyAlignment="0" applyProtection="0">
      <alignment vertical="center"/>
    </xf>
    <xf numFmtId="44" fontId="47" fillId="0" borderId="0" applyFont="0" applyFill="0" applyBorder="0" applyAlignment="0" applyProtection="0">
      <alignment vertical="center"/>
    </xf>
    <xf numFmtId="9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2" fontId="47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11" borderId="11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2" applyNumberFormat="0" applyFill="0" applyAlignment="0" applyProtection="0">
      <alignment vertical="center"/>
    </xf>
    <xf numFmtId="0" fontId="54" fillId="0" borderId="12" applyNumberFormat="0" applyFill="0" applyAlignment="0" applyProtection="0">
      <alignment vertical="center"/>
    </xf>
    <xf numFmtId="0" fontId="55" fillId="0" borderId="13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12" borderId="14" applyNumberFormat="0" applyAlignment="0" applyProtection="0">
      <alignment vertical="center"/>
    </xf>
    <xf numFmtId="0" fontId="57" fillId="9" borderId="15" applyNumberFormat="0" applyAlignment="0" applyProtection="0">
      <alignment vertical="center"/>
    </xf>
    <xf numFmtId="0" fontId="58" fillId="9" borderId="14" applyNumberFormat="0" applyAlignment="0" applyProtection="0">
      <alignment vertical="center"/>
    </xf>
    <xf numFmtId="0" fontId="59" fillId="13" borderId="16" applyNumberFormat="0" applyAlignment="0" applyProtection="0">
      <alignment vertical="center"/>
    </xf>
    <xf numFmtId="0" fontId="60" fillId="0" borderId="17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6" fillId="22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6" fillId="26" borderId="0" applyNumberFormat="0" applyBorder="0" applyAlignment="0" applyProtection="0">
      <alignment vertical="center"/>
    </xf>
    <xf numFmtId="0" fontId="66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6" fillId="30" borderId="0" applyNumberFormat="0" applyBorder="0" applyAlignment="0" applyProtection="0">
      <alignment vertical="center"/>
    </xf>
    <xf numFmtId="0" fontId="66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6" fillId="34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/>
    <xf numFmtId="0" fontId="68" fillId="0" borderId="0"/>
    <xf numFmtId="0" fontId="69" fillId="0" borderId="0"/>
    <xf numFmtId="0" fontId="0" fillId="0" borderId="0">
      <alignment vertical="center" wrapText="1"/>
    </xf>
  </cellStyleXfs>
  <cellXfs count="322"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4" fillId="3" borderId="0" xfId="0" applyFont="1" applyFill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176" fontId="6" fillId="4" borderId="3" xfId="0" applyNumberFormat="1" applyFont="1" applyFill="1" applyBorder="1" applyAlignment="1">
      <alignment horizontal="center" vertical="center" wrapText="1"/>
    </xf>
    <xf numFmtId="177" fontId="6" fillId="4" borderId="2" xfId="0" applyNumberFormat="1" applyFont="1" applyFill="1" applyBorder="1" applyAlignment="1">
      <alignment horizontal="center" vertical="center" wrapText="1"/>
    </xf>
    <xf numFmtId="177" fontId="6" fillId="4" borderId="4" xfId="0" applyNumberFormat="1" applyFont="1" applyFill="1" applyBorder="1" applyAlignment="1">
      <alignment horizontal="center" vertical="center"/>
    </xf>
    <xf numFmtId="177" fontId="2" fillId="4" borderId="5" xfId="0" applyNumberFormat="1" applyFont="1" applyFill="1" applyBorder="1" applyAlignment="1">
      <alignment horizontal="center" vertical="center"/>
    </xf>
    <xf numFmtId="179" fontId="6" fillId="0" borderId="6" xfId="0" applyNumberFormat="1" applyFont="1" applyBorder="1" applyAlignment="1">
      <alignment horizontal="center" vertical="center"/>
    </xf>
    <xf numFmtId="179" fontId="6" fillId="0" borderId="4" xfId="0" applyNumberFormat="1" applyFont="1" applyBorder="1" applyAlignment="1">
      <alignment horizontal="center" vertical="center"/>
    </xf>
    <xf numFmtId="179" fontId="6" fillId="0" borderId="5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176" fontId="2" fillId="4" borderId="7" xfId="0" applyNumberFormat="1" applyFont="1" applyFill="1" applyBorder="1" applyAlignment="1">
      <alignment horizontal="center" vertical="center" wrapText="1"/>
    </xf>
    <xf numFmtId="177" fontId="6" fillId="4" borderId="2" xfId="0" applyNumberFormat="1" applyFont="1" applyFill="1" applyBorder="1" applyAlignment="1">
      <alignment horizontal="center" vertical="center"/>
    </xf>
    <xf numFmtId="177" fontId="6" fillId="5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/>
    <xf numFmtId="43" fontId="11" fillId="0" borderId="0" xfId="0" applyNumberFormat="1" applyFont="1" applyAlignment="1"/>
    <xf numFmtId="0" fontId="3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Protection="1">
      <alignment vertical="center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179" fontId="12" fillId="0" borderId="2" xfId="0" applyNumberFormat="1" applyFont="1" applyBorder="1" applyAlignment="1" applyProtection="1">
      <alignment horizontal="left" vertical="center"/>
      <protection locked="0"/>
    </xf>
    <xf numFmtId="49" fontId="12" fillId="0" borderId="2" xfId="0" applyNumberFormat="1" applyFont="1" applyBorder="1" applyAlignment="1" applyProtection="1">
      <alignment horizontal="left" vertical="center"/>
      <protection locked="0"/>
    </xf>
    <xf numFmtId="49" fontId="12" fillId="0" borderId="2" xfId="0" applyNumberFormat="1" applyFont="1" applyBorder="1" applyAlignment="1" applyProtection="1">
      <alignment horizontal="center" vertical="center"/>
      <protection locked="0"/>
    </xf>
    <xf numFmtId="176" fontId="12" fillId="0" borderId="2" xfId="0" applyNumberFormat="1" applyFont="1" applyBorder="1" applyAlignment="1" applyProtection="1">
      <alignment horizontal="center" vertical="center"/>
      <protection locked="0"/>
    </xf>
    <xf numFmtId="177" fontId="12" fillId="0" borderId="2" xfId="0" applyNumberFormat="1" applyFont="1" applyBorder="1" applyAlignment="1" applyProtection="1">
      <alignment horizontal="right" vertical="center"/>
      <protection locked="0"/>
    </xf>
    <xf numFmtId="43" fontId="13" fillId="3" borderId="2" xfId="0" applyNumberFormat="1" applyFont="1" applyFill="1" applyBorder="1" applyAlignment="1" applyProtection="1">
      <alignment horizontal="right" vertical="center"/>
      <protection locked="0"/>
    </xf>
    <xf numFmtId="177" fontId="3" fillId="0" borderId="2" xfId="0" applyNumberFormat="1" applyFont="1" applyBorder="1" applyAlignment="1" applyProtection="1">
      <alignment horizontal="right" vertical="center"/>
      <protection locked="0"/>
    </xf>
    <xf numFmtId="177" fontId="3" fillId="3" borderId="2" xfId="0" applyNumberFormat="1" applyFont="1" applyFill="1" applyBorder="1" applyAlignment="1" applyProtection="1">
      <alignment horizontal="right" vertical="center"/>
      <protection locked="0"/>
    </xf>
    <xf numFmtId="178" fontId="3" fillId="3" borderId="2" xfId="0" applyNumberFormat="1" applyFont="1" applyFill="1" applyBorder="1" applyAlignment="1" applyProtection="1">
      <alignment horizontal="center" vertical="center"/>
      <protection locked="0"/>
    </xf>
    <xf numFmtId="177" fontId="3" fillId="3" borderId="2" xfId="1" applyNumberFormat="1" applyFont="1" applyFill="1" applyBorder="1" applyAlignment="1" applyProtection="1">
      <alignment horizontal="right" vertical="center"/>
      <protection hidden="1"/>
    </xf>
    <xf numFmtId="177" fontId="14" fillId="6" borderId="2" xfId="51" applyNumberFormat="1" applyFont="1" applyFill="1" applyBorder="1" applyAlignment="1" applyProtection="1">
      <alignment horizontal="right" vertical="center" wrapText="1"/>
      <protection hidden="1"/>
    </xf>
    <xf numFmtId="0" fontId="3" fillId="0" borderId="2" xfId="0" applyFont="1" applyBorder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43" fontId="3" fillId="0" borderId="0" xfId="0" applyNumberFormat="1" applyFont="1" applyAlignment="1" applyProtection="1">
      <alignment horizontal="right" vertical="center"/>
      <protection locked="0"/>
    </xf>
    <xf numFmtId="0" fontId="12" fillId="7" borderId="2" xfId="0" applyFont="1" applyFill="1" applyBorder="1">
      <alignment vertical="center"/>
    </xf>
    <xf numFmtId="0" fontId="12" fillId="7" borderId="2" xfId="0" applyFont="1" applyFill="1" applyBorder="1" applyAlignment="1">
      <alignment horizontal="left" vertical="center" wrapText="1"/>
    </xf>
    <xf numFmtId="0" fontId="12" fillId="7" borderId="2" xfId="0" applyFont="1" applyFill="1" applyBorder="1" applyAlignment="1">
      <alignment horizontal="left" vertical="center"/>
    </xf>
    <xf numFmtId="0" fontId="12" fillId="7" borderId="2" xfId="0" applyFont="1" applyFill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3" fontId="15" fillId="3" borderId="2" xfId="0" applyNumberFormat="1" applyFont="1" applyFill="1" applyBorder="1" applyAlignment="1" applyProtection="1">
      <alignment horizontal="right" vertical="center"/>
      <protection locked="0"/>
    </xf>
    <xf numFmtId="0" fontId="13" fillId="0" borderId="2" xfId="0" applyFont="1" applyBorder="1" applyProtection="1">
      <alignment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>
      <alignment vertical="center"/>
    </xf>
    <xf numFmtId="0" fontId="17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/>
    </xf>
    <xf numFmtId="49" fontId="12" fillId="2" borderId="2" xfId="0" applyNumberFormat="1" applyFont="1" applyFill="1" applyBorder="1" applyAlignment="1" applyProtection="1">
      <alignment horizontal="left" vertical="center"/>
      <protection locked="0"/>
    </xf>
    <xf numFmtId="49" fontId="12" fillId="2" borderId="2" xfId="0" applyNumberFormat="1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>
      <alignment horizontal="center" vertical="center"/>
    </xf>
    <xf numFmtId="177" fontId="12" fillId="2" borderId="2" xfId="0" applyNumberFormat="1" applyFont="1" applyFill="1" applyBorder="1" applyAlignment="1" applyProtection="1">
      <alignment horizontal="right" vertical="center"/>
      <protection locked="0"/>
    </xf>
    <xf numFmtId="43" fontId="13" fillId="2" borderId="2" xfId="0" applyNumberFormat="1" applyFont="1" applyFill="1" applyBorder="1" applyAlignment="1" applyProtection="1">
      <alignment horizontal="right" vertical="center"/>
      <protection locked="0"/>
    </xf>
    <xf numFmtId="177" fontId="3" fillId="2" borderId="2" xfId="0" applyNumberFormat="1" applyFont="1" applyFill="1" applyBorder="1" applyAlignment="1" applyProtection="1">
      <alignment horizontal="right" vertical="center"/>
      <protection locked="0"/>
    </xf>
    <xf numFmtId="178" fontId="3" fillId="2" borderId="2" xfId="0" applyNumberFormat="1" applyFont="1" applyFill="1" applyBorder="1" applyAlignment="1" applyProtection="1">
      <alignment horizontal="center" vertical="center"/>
      <protection locked="0"/>
    </xf>
    <xf numFmtId="177" fontId="3" fillId="2" borderId="2" xfId="1" applyNumberFormat="1" applyFont="1" applyFill="1" applyBorder="1" applyAlignment="1" applyProtection="1">
      <alignment horizontal="right" vertical="center"/>
      <protection hidden="1"/>
    </xf>
    <xf numFmtId="177" fontId="14" fillId="8" borderId="2" xfId="51" applyNumberFormat="1" applyFont="1" applyFill="1" applyBorder="1" applyAlignment="1" applyProtection="1">
      <alignment horizontal="right" vertical="center" wrapText="1"/>
      <protection hidden="1"/>
    </xf>
    <xf numFmtId="0" fontId="13" fillId="2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43" fontId="3" fillId="2" borderId="0" xfId="0" applyNumberFormat="1" applyFont="1" applyFill="1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" xfId="49" applyNumberFormat="1" applyFont="1" applyFill="1" applyBorder="1" applyAlignment="1" applyProtection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179" fontId="12" fillId="0" borderId="2" xfId="0" applyNumberFormat="1" applyFont="1" applyBorder="1" applyProtection="1">
      <alignment vertical="center"/>
      <protection locked="0"/>
    </xf>
    <xf numFmtId="179" fontId="12" fillId="0" borderId="2" xfId="0" applyNumberFormat="1" applyFont="1" applyBorder="1" applyAlignment="1" applyProtection="1">
      <alignment horizontal="center" vertical="center"/>
      <protection locked="0"/>
    </xf>
    <xf numFmtId="49" fontId="12" fillId="0" borderId="2" xfId="0" applyNumberFormat="1" applyFont="1" applyBorder="1" applyProtection="1">
      <alignment vertical="center"/>
      <protection locked="0"/>
    </xf>
    <xf numFmtId="177" fontId="12" fillId="3" borderId="2" xfId="0" applyNumberFormat="1" applyFont="1" applyFill="1" applyBorder="1" applyAlignment="1" applyProtection="1">
      <alignment horizontal="right" vertical="center"/>
      <protection locked="0"/>
    </xf>
    <xf numFmtId="0" fontId="6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9" fontId="4" fillId="3" borderId="2" xfId="0" applyNumberFormat="1" applyFont="1" applyFill="1" applyBorder="1">
      <alignment vertical="center"/>
    </xf>
    <xf numFmtId="17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>
      <alignment vertical="center"/>
    </xf>
    <xf numFmtId="49" fontId="4" fillId="3" borderId="2" xfId="0" applyNumberFormat="1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/>
    </xf>
    <xf numFmtId="177" fontId="4" fillId="3" borderId="2" xfId="1" applyNumberFormat="1" applyFont="1" applyFill="1" applyBorder="1" applyAlignment="1">
      <alignment horizontal="right" vertical="center"/>
    </xf>
    <xf numFmtId="177" fontId="18" fillId="3" borderId="2" xfId="1" applyNumberFormat="1" applyFont="1" applyFill="1" applyBorder="1" applyAlignment="1">
      <alignment horizontal="right" vertical="center"/>
    </xf>
    <xf numFmtId="177" fontId="4" fillId="3" borderId="2" xfId="1" applyNumberFormat="1" applyFont="1" applyFill="1" applyBorder="1" applyAlignment="1">
      <alignment vertical="center"/>
    </xf>
    <xf numFmtId="178" fontId="4" fillId="3" borderId="2" xfId="0" applyNumberFormat="1" applyFont="1" applyFill="1" applyBorder="1" applyAlignment="1">
      <alignment horizontal="center" vertical="center"/>
    </xf>
    <xf numFmtId="177" fontId="19" fillId="6" borderId="2" xfId="51" applyNumberFormat="1" applyFont="1" applyFill="1" applyBorder="1" applyAlignment="1">
      <alignment horizontal="right" vertical="center" wrapText="1"/>
    </xf>
    <xf numFmtId="0" fontId="4" fillId="3" borderId="2" xfId="0" applyFont="1" applyFill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179" fontId="4" fillId="0" borderId="2" xfId="0" applyNumberFormat="1" applyFont="1" applyBorder="1" applyProtection="1">
      <alignment vertical="center"/>
      <protection locked="0"/>
    </xf>
    <xf numFmtId="17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Protection="1">
      <alignment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177" fontId="4" fillId="0" borderId="2" xfId="0" applyNumberFormat="1" applyFont="1" applyBorder="1" applyAlignment="1" applyProtection="1">
      <alignment horizontal="right" vertical="center"/>
      <protection locked="0"/>
    </xf>
    <xf numFmtId="177" fontId="18" fillId="3" borderId="2" xfId="0" applyNumberFormat="1" applyFont="1" applyFill="1" applyBorder="1" applyAlignment="1" applyProtection="1">
      <alignment horizontal="right" vertical="center"/>
      <protection locked="0"/>
    </xf>
    <xf numFmtId="177" fontId="4" fillId="3" borderId="2" xfId="0" applyNumberFormat="1" applyFont="1" applyFill="1" applyBorder="1" applyAlignment="1" applyProtection="1">
      <alignment horizontal="right" vertical="center"/>
      <protection locked="0"/>
    </xf>
    <xf numFmtId="178" fontId="4" fillId="3" borderId="2" xfId="0" applyNumberFormat="1" applyFont="1" applyFill="1" applyBorder="1" applyAlignment="1" applyProtection="1">
      <alignment horizontal="center" vertical="center"/>
      <protection locked="0"/>
    </xf>
    <xf numFmtId="177" fontId="4" fillId="3" borderId="2" xfId="1" applyNumberFormat="1" applyFont="1" applyFill="1" applyBorder="1" applyAlignment="1" applyProtection="1">
      <alignment horizontal="right" vertical="center"/>
      <protection hidden="1"/>
    </xf>
    <xf numFmtId="177" fontId="19" fillId="6" borderId="2" xfId="51" applyNumberFormat="1" applyFont="1" applyFill="1" applyBorder="1" applyAlignment="1" applyProtection="1">
      <alignment horizontal="right" vertical="center" wrapText="1"/>
      <protection hidden="1"/>
    </xf>
    <xf numFmtId="0" fontId="4" fillId="0" borderId="2" xfId="0" applyFont="1" applyBorder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177" fontId="8" fillId="0" borderId="0" xfId="0" applyNumberFormat="1" applyFont="1">
      <alignment vertical="center"/>
    </xf>
    <xf numFmtId="177" fontId="8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23" fillId="0" borderId="8" xfId="52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0" fillId="2" borderId="0" xfId="0" applyFont="1" applyFill="1" applyAlignment="1">
      <alignment wrapText="1"/>
    </xf>
    <xf numFmtId="0" fontId="20" fillId="2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1" fontId="20" fillId="0" borderId="0" xfId="0" applyNumberFormat="1" applyFont="1" applyAlignment="1">
      <alignment wrapText="1"/>
    </xf>
    <xf numFmtId="4" fontId="20" fillId="0" borderId="0" xfId="0" applyNumberFormat="1" applyFont="1" applyAlignment="1">
      <alignment wrapText="1"/>
    </xf>
    <xf numFmtId="180" fontId="20" fillId="0" borderId="0" xfId="0" applyNumberFormat="1" applyFont="1" applyAlignment="1">
      <alignment wrapText="1"/>
    </xf>
    <xf numFmtId="181" fontId="20" fillId="0" borderId="0" xfId="0" applyNumberFormat="1" applyFont="1" applyAlignment="1">
      <alignment wrapText="1"/>
    </xf>
    <xf numFmtId="182" fontId="20" fillId="0" borderId="0" xfId="0" applyNumberFormat="1" applyFont="1" applyAlignment="1">
      <alignment wrapText="1"/>
    </xf>
    <xf numFmtId="183" fontId="20" fillId="0" borderId="0" xfId="0" applyNumberFormat="1" applyFont="1" applyAlignment="1">
      <alignment wrapText="1"/>
    </xf>
    <xf numFmtId="0" fontId="25" fillId="0" borderId="0" xfId="0" applyFont="1" applyAlignment="1">
      <alignment wrapText="1"/>
    </xf>
    <xf numFmtId="4" fontId="25" fillId="0" borderId="0" xfId="0" applyNumberFormat="1" applyFont="1" applyAlignment="1">
      <alignment wrapText="1"/>
    </xf>
    <xf numFmtId="0" fontId="26" fillId="2" borderId="0" xfId="0" applyFont="1" applyFill="1" applyProtection="1">
      <alignment vertical="center"/>
      <protection locked="0"/>
    </xf>
    <xf numFmtId="0" fontId="3" fillId="7" borderId="0" xfId="0" applyFont="1" applyFill="1" applyProtection="1">
      <alignment vertical="center"/>
      <protection locked="0"/>
    </xf>
    <xf numFmtId="0" fontId="4" fillId="0" borderId="0" xfId="0" applyFont="1" applyAlignment="1">
      <alignment vertical="center" wrapText="1"/>
    </xf>
    <xf numFmtId="49" fontId="3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176" fontId="28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29" fillId="4" borderId="2" xfId="0" applyNumberFormat="1" applyFont="1" applyFill="1" applyBorder="1" applyAlignment="1">
      <alignment horizontal="center" vertical="center"/>
    </xf>
    <xf numFmtId="177" fontId="30" fillId="4" borderId="2" xfId="0" applyNumberFormat="1" applyFont="1" applyFill="1" applyBorder="1" applyAlignment="1">
      <alignment horizontal="center" vertical="center"/>
    </xf>
    <xf numFmtId="179" fontId="28" fillId="0" borderId="2" xfId="0" applyNumberFormat="1" applyFont="1" applyBorder="1" applyAlignment="1">
      <alignment horizontal="center" vertical="center"/>
    </xf>
    <xf numFmtId="177" fontId="28" fillId="0" borderId="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49" fontId="31" fillId="0" borderId="2" xfId="0" applyNumberFormat="1" applyFont="1" applyBorder="1" applyAlignment="1">
      <alignment horizontal="center" vertical="center" wrapText="1"/>
    </xf>
    <xf numFmtId="176" fontId="31" fillId="0" borderId="2" xfId="0" applyNumberFormat="1" applyFont="1" applyBorder="1" applyAlignment="1">
      <alignment horizontal="center" vertical="center" wrapText="1"/>
    </xf>
    <xf numFmtId="177" fontId="28" fillId="0" borderId="2" xfId="0" applyNumberFormat="1" applyFont="1" applyBorder="1" applyAlignment="1">
      <alignment horizontal="center" vertical="center"/>
    </xf>
    <xf numFmtId="177" fontId="32" fillId="0" borderId="2" xfId="0" applyNumberFormat="1" applyFont="1" applyBorder="1" applyAlignment="1">
      <alignment horizontal="center" vertical="center" wrapText="1"/>
    </xf>
    <xf numFmtId="177" fontId="28" fillId="5" borderId="2" xfId="0" applyNumberFormat="1" applyFont="1" applyFill="1" applyBorder="1" applyAlignment="1">
      <alignment horizontal="center" vertical="center"/>
    </xf>
    <xf numFmtId="178" fontId="28" fillId="0" borderId="2" xfId="0" applyNumberFormat="1" applyFont="1" applyBorder="1" applyAlignment="1">
      <alignment horizontal="center" vertical="center"/>
    </xf>
    <xf numFmtId="177" fontId="31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3" fillId="9" borderId="8" xfId="52" applyFont="1" applyFill="1" applyBorder="1" applyAlignment="1">
      <alignment horizontal="center" vertical="center"/>
    </xf>
    <xf numFmtId="0" fontId="34" fillId="9" borderId="8" xfId="52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wrapText="1"/>
    </xf>
    <xf numFmtId="0" fontId="35" fillId="0" borderId="0" xfId="0" applyFont="1" applyAlignment="1">
      <alignment horizontal="center" wrapText="1"/>
    </xf>
    <xf numFmtId="0" fontId="3" fillId="0" borderId="2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protection locked="0"/>
    </xf>
    <xf numFmtId="0" fontId="12" fillId="0" borderId="2" xfId="0" applyFont="1" applyBorder="1" applyAlignment="1" applyProtection="1">
      <alignment wrapText="1"/>
      <protection locked="0"/>
    </xf>
    <xf numFmtId="0" fontId="12" fillId="0" borderId="2" xfId="0" applyFont="1" applyBorder="1" applyAlignment="1" applyProtection="1">
      <alignment horizontal="left" wrapText="1"/>
      <protection locked="0"/>
    </xf>
    <xf numFmtId="179" fontId="12" fillId="0" borderId="2" xfId="0" applyNumberFormat="1" applyFont="1" applyBorder="1" applyAlignment="1" applyProtection="1">
      <alignment horizontal="left"/>
      <protection locked="0"/>
    </xf>
    <xf numFmtId="179" fontId="12" fillId="0" borderId="2" xfId="0" applyNumberFormat="1" applyFont="1" applyBorder="1" applyAlignment="1" applyProtection="1">
      <alignment horizontal="left" wrapText="1"/>
      <protection locked="0"/>
    </xf>
    <xf numFmtId="49" fontId="12" fillId="0" borderId="2" xfId="0" applyNumberFormat="1" applyFont="1" applyBorder="1" applyAlignment="1" applyProtection="1">
      <alignment horizontal="left"/>
      <protection locked="0"/>
    </xf>
    <xf numFmtId="49" fontId="12" fillId="0" borderId="2" xfId="0" applyNumberFormat="1" applyFont="1" applyBorder="1" applyAlignment="1" applyProtection="1">
      <alignment horizontal="center"/>
      <protection locked="0"/>
    </xf>
    <xf numFmtId="43" fontId="12" fillId="0" borderId="2" xfId="0" applyNumberFormat="1" applyFont="1" applyBorder="1" applyAlignment="1" applyProtection="1">
      <alignment horizontal="center" vertical="center"/>
      <protection locked="0"/>
    </xf>
    <xf numFmtId="177" fontId="12" fillId="0" borderId="2" xfId="0" applyNumberFormat="1" applyFont="1" applyBorder="1" applyAlignment="1" applyProtection="1">
      <alignment horizontal="left"/>
      <protection locked="0"/>
    </xf>
    <xf numFmtId="43" fontId="12" fillId="0" borderId="2" xfId="0" applyNumberFormat="1" applyFont="1" applyBorder="1" applyAlignment="1" applyProtection="1">
      <alignment horizontal="left"/>
      <protection locked="0"/>
    </xf>
    <xf numFmtId="177" fontId="3" fillId="0" borderId="2" xfId="0" applyNumberFormat="1" applyFont="1" applyBorder="1" applyAlignment="1" applyProtection="1">
      <alignment horizontal="right"/>
      <protection locked="0"/>
    </xf>
    <xf numFmtId="178" fontId="3" fillId="0" borderId="2" xfId="0" applyNumberFormat="1" applyFont="1" applyBorder="1" applyAlignment="1" applyProtection="1">
      <alignment horizontal="center"/>
      <protection locked="0"/>
    </xf>
    <xf numFmtId="177" fontId="3" fillId="0" borderId="2" xfId="1" applyNumberFormat="1" applyFont="1" applyFill="1" applyBorder="1" applyAlignment="1" applyProtection="1">
      <alignment horizontal="right"/>
      <protection hidden="1"/>
    </xf>
    <xf numFmtId="177" fontId="14" fillId="0" borderId="2" xfId="51" applyNumberFormat="1" applyFont="1" applyBorder="1" applyAlignment="1" applyProtection="1">
      <alignment horizontal="right" wrapText="1"/>
      <protection hidden="1"/>
    </xf>
    <xf numFmtId="0" fontId="3" fillId="0" borderId="2" xfId="0" applyFont="1" applyBorder="1" applyAlignment="1" applyProtection="1"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43" fontId="3" fillId="0" borderId="0" xfId="0" applyNumberFormat="1" applyFont="1" applyProtection="1">
      <alignment vertical="center"/>
      <protection locked="0"/>
    </xf>
    <xf numFmtId="0" fontId="12" fillId="7" borderId="2" xfId="0" applyFont="1" applyFill="1" applyBorder="1" applyAlignment="1"/>
    <xf numFmtId="0" fontId="12" fillId="7" borderId="2" xfId="0" applyFont="1" applyFill="1" applyBorder="1" applyAlignment="1">
      <alignment wrapText="1"/>
    </xf>
    <xf numFmtId="0" fontId="12" fillId="7" borderId="2" xfId="0" applyFont="1" applyFill="1" applyBorder="1" applyAlignment="1">
      <alignment horizontal="left" wrapText="1"/>
    </xf>
    <xf numFmtId="0" fontId="12" fillId="7" borderId="2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center"/>
    </xf>
    <xf numFmtId="0" fontId="36" fillId="0" borderId="2" xfId="0" applyFont="1" applyBorder="1" applyAlignment="1">
      <alignment wrapText="1"/>
    </xf>
    <xf numFmtId="49" fontId="37" fillId="0" borderId="2" xfId="52" applyNumberFormat="1" applyFont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49" fontId="12" fillId="0" borderId="2" xfId="52" applyNumberFormat="1" applyFont="1" applyBorder="1" applyAlignment="1">
      <alignment horizontal="center" vertical="center" wrapText="1"/>
    </xf>
    <xf numFmtId="49" fontId="37" fillId="0" borderId="2" xfId="52" applyNumberFormat="1" applyFont="1" applyBorder="1">
      <alignment vertical="center" wrapText="1"/>
    </xf>
    <xf numFmtId="49" fontId="38" fillId="0" borderId="0" xfId="52" applyNumberFormat="1" applyFont="1">
      <alignment vertical="center" wrapText="1"/>
    </xf>
    <xf numFmtId="0" fontId="12" fillId="0" borderId="2" xfId="0" applyFont="1" applyBorder="1" applyAlignment="1"/>
    <xf numFmtId="0" fontId="12" fillId="0" borderId="2" xfId="0" applyFont="1" applyBorder="1" applyAlignment="1">
      <alignment wrapText="1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26" fillId="7" borderId="2" xfId="0" applyFont="1" applyFill="1" applyBorder="1" applyAlignment="1" applyProtection="1">
      <alignment horizontal="center"/>
      <protection locked="0"/>
    </xf>
    <xf numFmtId="49" fontId="39" fillId="7" borderId="2" xfId="52" applyNumberFormat="1" applyFont="1" applyFill="1" applyBorder="1" applyAlignment="1">
      <alignment wrapText="1"/>
    </xf>
    <xf numFmtId="49" fontId="40" fillId="7" borderId="2" xfId="52" applyNumberFormat="1" applyFont="1" applyFill="1" applyBorder="1" applyAlignment="1">
      <alignment wrapText="1"/>
    </xf>
    <xf numFmtId="0" fontId="17" fillId="7" borderId="2" xfId="0" applyFont="1" applyFill="1" applyBorder="1" applyAlignment="1">
      <alignment horizontal="left" wrapText="1"/>
    </xf>
    <xf numFmtId="0" fontId="17" fillId="7" borderId="2" xfId="0" applyFont="1" applyFill="1" applyBorder="1" applyAlignment="1">
      <alignment horizontal="left"/>
    </xf>
    <xf numFmtId="49" fontId="17" fillId="7" borderId="2" xfId="0" applyNumberFormat="1" applyFont="1" applyFill="1" applyBorder="1" applyAlignment="1" applyProtection="1">
      <alignment horizontal="left"/>
      <protection locked="0"/>
    </xf>
    <xf numFmtId="49" fontId="17" fillId="7" borderId="2" xfId="0" applyNumberFormat="1" applyFont="1" applyFill="1" applyBorder="1" applyAlignment="1" applyProtection="1">
      <alignment horizontal="center"/>
      <protection locked="0"/>
    </xf>
    <xf numFmtId="0" fontId="17" fillId="7" borderId="2" xfId="0" applyFont="1" applyFill="1" applyBorder="1" applyAlignment="1">
      <alignment horizontal="center"/>
    </xf>
    <xf numFmtId="0" fontId="17" fillId="7" borderId="2" xfId="0" applyFont="1" applyFill="1" applyBorder="1" applyAlignment="1" applyProtection="1">
      <alignment horizontal="center" vertical="center"/>
      <protection locked="0"/>
    </xf>
    <xf numFmtId="177" fontId="17" fillId="7" borderId="2" xfId="0" applyNumberFormat="1" applyFont="1" applyFill="1" applyBorder="1" applyAlignment="1" applyProtection="1">
      <alignment horizontal="left"/>
      <protection locked="0"/>
    </xf>
    <xf numFmtId="43" fontId="41" fillId="7" borderId="2" xfId="0" applyNumberFormat="1" applyFont="1" applyFill="1" applyBorder="1" applyAlignment="1" applyProtection="1">
      <alignment horizontal="left"/>
      <protection locked="0"/>
    </xf>
    <xf numFmtId="43" fontId="17" fillId="7" borderId="2" xfId="0" applyNumberFormat="1" applyFont="1" applyFill="1" applyBorder="1" applyAlignment="1" applyProtection="1">
      <alignment horizontal="left"/>
      <protection locked="0"/>
    </xf>
    <xf numFmtId="177" fontId="26" fillId="7" borderId="2" xfId="0" applyNumberFormat="1" applyFont="1" applyFill="1" applyBorder="1" applyAlignment="1" applyProtection="1">
      <alignment horizontal="right"/>
      <protection locked="0"/>
    </xf>
    <xf numFmtId="178" fontId="26" fillId="7" borderId="2" xfId="0" applyNumberFormat="1" applyFont="1" applyFill="1" applyBorder="1" applyAlignment="1" applyProtection="1">
      <alignment horizontal="center"/>
      <protection locked="0"/>
    </xf>
    <xf numFmtId="177" fontId="26" fillId="7" borderId="2" xfId="1" applyNumberFormat="1" applyFont="1" applyFill="1" applyBorder="1" applyAlignment="1" applyProtection="1">
      <alignment horizontal="right"/>
      <protection hidden="1"/>
    </xf>
    <xf numFmtId="177" fontId="42" fillId="7" borderId="2" xfId="51" applyNumberFormat="1" applyFont="1" applyFill="1" applyBorder="1" applyAlignment="1" applyProtection="1">
      <alignment horizontal="right" wrapText="1"/>
      <protection hidden="1"/>
    </xf>
    <xf numFmtId="0" fontId="26" fillId="7" borderId="2" xfId="0" applyFont="1" applyFill="1" applyBorder="1" applyProtection="1">
      <alignment vertical="center"/>
      <protection locked="0"/>
    </xf>
    <xf numFmtId="0" fontId="26" fillId="2" borderId="5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Protection="1">
      <alignment vertical="center"/>
      <protection locked="0"/>
    </xf>
    <xf numFmtId="43" fontId="26" fillId="2" borderId="0" xfId="0" applyNumberFormat="1" applyFont="1" applyFill="1" applyProtection="1">
      <alignment vertical="center"/>
      <protection locked="0"/>
    </xf>
    <xf numFmtId="0" fontId="12" fillId="0" borderId="2" xfId="0" applyFont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2" xfId="49" applyNumberFormat="1" applyFont="1" applyFill="1" applyBorder="1" applyAlignment="1" applyProtection="1">
      <alignment horizontal="left" wrapText="1"/>
    </xf>
    <xf numFmtId="0" fontId="3" fillId="7" borderId="2" xfId="0" applyFont="1" applyFill="1" applyBorder="1" applyAlignment="1" applyProtection="1">
      <alignment horizontal="center"/>
      <protection locked="0"/>
    </xf>
    <xf numFmtId="0" fontId="12" fillId="7" borderId="2" xfId="49" applyNumberFormat="1" applyFont="1" applyFill="1" applyBorder="1" applyAlignment="1" applyProtection="1">
      <alignment horizontal="left" wrapText="1"/>
    </xf>
    <xf numFmtId="49" fontId="12" fillId="7" borderId="2" xfId="0" applyNumberFormat="1" applyFont="1" applyFill="1" applyBorder="1" applyAlignment="1" applyProtection="1">
      <alignment horizontal="left"/>
      <protection locked="0"/>
    </xf>
    <xf numFmtId="49" fontId="12" fillId="7" borderId="2" xfId="0" applyNumberFormat="1" applyFont="1" applyFill="1" applyBorder="1" applyAlignment="1" applyProtection="1">
      <alignment horizontal="center"/>
      <protection locked="0"/>
    </xf>
    <xf numFmtId="43" fontId="12" fillId="7" borderId="2" xfId="0" applyNumberFormat="1" applyFont="1" applyFill="1" applyBorder="1" applyAlignment="1" applyProtection="1">
      <alignment horizontal="center" vertical="center"/>
      <protection locked="0"/>
    </xf>
    <xf numFmtId="177" fontId="12" fillId="7" borderId="2" xfId="0" applyNumberFormat="1" applyFont="1" applyFill="1" applyBorder="1" applyAlignment="1" applyProtection="1">
      <alignment horizontal="left"/>
      <protection locked="0"/>
    </xf>
    <xf numFmtId="43" fontId="12" fillId="7" borderId="2" xfId="0" applyNumberFormat="1" applyFont="1" applyFill="1" applyBorder="1" applyAlignment="1" applyProtection="1">
      <alignment horizontal="left"/>
      <protection locked="0"/>
    </xf>
    <xf numFmtId="177" fontId="3" fillId="7" borderId="2" xfId="0" applyNumberFormat="1" applyFont="1" applyFill="1" applyBorder="1" applyAlignment="1" applyProtection="1">
      <alignment horizontal="right"/>
      <protection locked="0"/>
    </xf>
    <xf numFmtId="178" fontId="3" fillId="7" borderId="2" xfId="0" applyNumberFormat="1" applyFont="1" applyFill="1" applyBorder="1" applyAlignment="1" applyProtection="1">
      <alignment horizontal="center"/>
      <protection locked="0"/>
    </xf>
    <xf numFmtId="177" fontId="3" fillId="7" borderId="2" xfId="1" applyNumberFormat="1" applyFont="1" applyFill="1" applyBorder="1" applyAlignment="1" applyProtection="1">
      <alignment horizontal="right"/>
      <protection hidden="1"/>
    </xf>
    <xf numFmtId="177" fontId="14" fillId="7" borderId="2" xfId="51" applyNumberFormat="1" applyFont="1" applyFill="1" applyBorder="1" applyAlignment="1" applyProtection="1">
      <alignment horizontal="right" wrapText="1"/>
      <protection hidden="1"/>
    </xf>
    <xf numFmtId="0" fontId="12" fillId="7" borderId="2" xfId="0" applyFont="1" applyFill="1" applyBorder="1" applyAlignment="1" applyProtection="1"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Protection="1">
      <alignment vertical="center"/>
      <protection locked="0"/>
    </xf>
    <xf numFmtId="43" fontId="3" fillId="7" borderId="0" xfId="0" applyNumberFormat="1" applyFont="1" applyFill="1" applyProtection="1">
      <alignment vertical="center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43" fontId="43" fillId="0" borderId="2" xfId="0" applyNumberFormat="1" applyFont="1" applyBorder="1" applyAlignment="1" applyProtection="1">
      <alignment horizontal="right" vertical="center"/>
      <protection locked="0"/>
    </xf>
    <xf numFmtId="178" fontId="3" fillId="0" borderId="2" xfId="0" applyNumberFormat="1" applyFont="1" applyBorder="1" applyAlignment="1" applyProtection="1">
      <alignment horizontal="center" vertical="center"/>
      <protection locked="0"/>
    </xf>
    <xf numFmtId="177" fontId="3" fillId="0" borderId="2" xfId="1" applyNumberFormat="1" applyFont="1" applyFill="1" applyBorder="1" applyAlignment="1" applyProtection="1">
      <alignment horizontal="right" vertical="center"/>
      <protection hidden="1"/>
    </xf>
    <xf numFmtId="177" fontId="14" fillId="0" borderId="2" xfId="51" applyNumberFormat="1" applyFont="1" applyBorder="1" applyAlignment="1" applyProtection="1">
      <alignment horizontal="right" vertical="center" wrapText="1"/>
      <protection hidden="1"/>
    </xf>
    <xf numFmtId="0" fontId="28" fillId="10" borderId="2" xfId="0" applyFont="1" applyFill="1" applyBorder="1" applyAlignment="1">
      <alignment horizontal="center" vertical="center"/>
    </xf>
    <xf numFmtId="0" fontId="31" fillId="10" borderId="2" xfId="0" applyFont="1" applyFill="1" applyBorder="1" applyAlignment="1">
      <alignment horizontal="center" vertical="center"/>
    </xf>
    <xf numFmtId="0" fontId="31" fillId="10" borderId="2" xfId="0" applyFont="1" applyFill="1" applyBorder="1" applyAlignment="1">
      <alignment horizontal="center" vertical="center" wrapText="1"/>
    </xf>
    <xf numFmtId="179" fontId="4" fillId="10" borderId="2" xfId="0" applyNumberFormat="1" applyFont="1" applyFill="1" applyBorder="1">
      <alignment vertical="center"/>
    </xf>
    <xf numFmtId="179" fontId="4" fillId="10" borderId="2" xfId="0" applyNumberFormat="1" applyFont="1" applyFill="1" applyBorder="1" applyAlignment="1">
      <alignment horizontal="center" vertical="center"/>
    </xf>
    <xf numFmtId="49" fontId="3" fillId="10" borderId="2" xfId="0" applyNumberFormat="1" applyFont="1" applyFill="1" applyBorder="1">
      <alignment vertical="center"/>
    </xf>
    <xf numFmtId="49" fontId="4" fillId="10" borderId="2" xfId="0" applyNumberFormat="1" applyFont="1" applyFill="1" applyBorder="1" applyAlignment="1">
      <alignment horizontal="center" vertical="center"/>
    </xf>
    <xf numFmtId="176" fontId="4" fillId="10" borderId="2" xfId="0" applyNumberFormat="1" applyFont="1" applyFill="1" applyBorder="1" applyAlignment="1">
      <alignment horizontal="center" vertical="center"/>
    </xf>
    <xf numFmtId="177" fontId="4" fillId="10" borderId="2" xfId="1" applyNumberFormat="1" applyFont="1" applyFill="1" applyBorder="1" applyAlignment="1">
      <alignment horizontal="right" vertical="center"/>
    </xf>
    <xf numFmtId="43" fontId="31" fillId="10" borderId="2" xfId="1" applyFont="1" applyFill="1" applyBorder="1" applyAlignment="1">
      <alignment horizontal="right" vertical="center"/>
    </xf>
    <xf numFmtId="43" fontId="18" fillId="10" borderId="2" xfId="1" applyFont="1" applyFill="1" applyBorder="1" applyAlignment="1">
      <alignment horizontal="right" vertical="center"/>
    </xf>
    <xf numFmtId="177" fontId="4" fillId="10" borderId="2" xfId="1" applyNumberFormat="1" applyFont="1" applyFill="1" applyBorder="1" applyAlignment="1">
      <alignment vertical="center"/>
    </xf>
    <xf numFmtId="177" fontId="4" fillId="0" borderId="2" xfId="1" applyNumberFormat="1" applyFont="1" applyFill="1" applyBorder="1" applyAlignment="1">
      <alignment vertical="center"/>
    </xf>
    <xf numFmtId="178" fontId="4" fillId="0" borderId="2" xfId="0" applyNumberFormat="1" applyFont="1" applyBorder="1" applyAlignment="1">
      <alignment horizontal="center" vertical="center"/>
    </xf>
    <xf numFmtId="177" fontId="19" fillId="0" borderId="2" xfId="51" applyNumberFormat="1" applyFont="1" applyBorder="1" applyAlignment="1">
      <alignment horizontal="right" vertical="center" wrapText="1"/>
    </xf>
    <xf numFmtId="0" fontId="4" fillId="10" borderId="2" xfId="0" applyFont="1" applyFill="1" applyBorder="1">
      <alignment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Protection="1">
      <alignment vertical="center"/>
      <protection locked="0"/>
    </xf>
    <xf numFmtId="177" fontId="18" fillId="0" borderId="2" xfId="0" applyNumberFormat="1" applyFont="1" applyBorder="1" applyAlignment="1" applyProtection="1">
      <alignment horizontal="right" vertical="center"/>
      <protection locked="0"/>
    </xf>
    <xf numFmtId="177" fontId="31" fillId="0" borderId="2" xfId="0" applyNumberFormat="1" applyFont="1" applyBorder="1" applyAlignment="1" applyProtection="1">
      <alignment horizontal="right" vertical="center"/>
      <protection locked="0"/>
    </xf>
    <xf numFmtId="178" fontId="4" fillId="0" borderId="2" xfId="0" applyNumberFormat="1" applyFont="1" applyBorder="1" applyAlignment="1" applyProtection="1">
      <alignment horizontal="center" vertical="center"/>
      <protection locked="0"/>
    </xf>
    <xf numFmtId="177" fontId="4" fillId="0" borderId="2" xfId="1" applyNumberFormat="1" applyFont="1" applyFill="1" applyBorder="1" applyAlignment="1" applyProtection="1">
      <alignment horizontal="right" vertical="center"/>
      <protection hidden="1"/>
    </xf>
    <xf numFmtId="177" fontId="19" fillId="0" borderId="2" xfId="51" applyNumberFormat="1" applyFont="1" applyBorder="1" applyAlignment="1" applyProtection="1">
      <alignment horizontal="right" vertical="center" wrapText="1"/>
      <protection hidden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1" applyNumberFormat="1" applyFont="1" applyFill="1" applyBorder="1" applyAlignment="1">
      <alignment horizontal="right" vertical="center"/>
    </xf>
    <xf numFmtId="177" fontId="31" fillId="10" borderId="2" xfId="1" applyNumberFormat="1" applyFont="1" applyFill="1" applyBorder="1" applyAlignment="1">
      <alignment horizontal="right" vertical="center"/>
    </xf>
    <xf numFmtId="177" fontId="18" fillId="0" borderId="2" xfId="1" applyNumberFormat="1" applyFont="1" applyFill="1" applyBorder="1" applyAlignment="1">
      <alignment horizontal="right" vertical="center"/>
    </xf>
    <xf numFmtId="177" fontId="44" fillId="10" borderId="2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5" fillId="0" borderId="0" xfId="0" applyFont="1">
      <alignment vertical="center"/>
    </xf>
    <xf numFmtId="0" fontId="46" fillId="0" borderId="0" xfId="0" applyFont="1" applyAlignment="1">
      <alignment vertical="center" wrapText="1"/>
    </xf>
    <xf numFmtId="0" fontId="11" fillId="0" borderId="0" xfId="0" applyFont="1">
      <alignment vertical="center"/>
    </xf>
    <xf numFmtId="177" fontId="12" fillId="0" borderId="0" xfId="0" applyNumberFormat="1" applyFont="1">
      <alignment vertical="center"/>
    </xf>
    <xf numFmtId="177" fontId="11" fillId="0" borderId="0" xfId="0" applyNumberFormat="1" applyFont="1" applyAlignment="1">
      <alignment horizontal="center" vertical="center"/>
    </xf>
    <xf numFmtId="0" fontId="12" fillId="0" borderId="2" xfId="0" applyFont="1" applyBorder="1" applyAlignment="1" applyProtection="1" quotePrefix="1">
      <protection locked="0"/>
    </xf>
    <xf numFmtId="179" fontId="12" fillId="0" borderId="2" xfId="0" applyNumberFormat="1" applyFont="1" applyBorder="1" applyAlignment="1" applyProtection="1" quotePrefix="1">
      <alignment horizontal="left"/>
      <protection locked="0"/>
    </xf>
    <xf numFmtId="179" fontId="12" fillId="0" borderId="2" xfId="0" applyNumberFormat="1" applyFont="1" applyBorder="1" applyAlignment="1" applyProtection="1" quotePrefix="1">
      <alignment horizontal="left" wrapText="1"/>
      <protection locked="0"/>
    </xf>
    <xf numFmtId="49" fontId="12" fillId="0" borderId="2" xfId="0" applyNumberFormat="1" applyFont="1" applyBorder="1" applyAlignment="1" applyProtection="1" quotePrefix="1">
      <alignment horizontal="left"/>
      <protection locked="0"/>
    </xf>
    <xf numFmtId="0" fontId="3" fillId="0" borderId="0" xfId="0" applyFont="1" applyProtection="1" quotePrefix="1">
      <alignment vertical="center"/>
      <protection locked="0"/>
    </xf>
    <xf numFmtId="0" fontId="12" fillId="0" borderId="2" xfId="0" applyFont="1" applyBorder="1" applyAlignment="1" applyProtection="1" quotePrefix="1">
      <alignment horizontal="left" wrapText="1"/>
      <protection locked="0"/>
    </xf>
    <xf numFmtId="0" fontId="12" fillId="7" borderId="2" xfId="0" applyFont="1" applyFill="1" applyBorder="1" applyAlignment="1" quotePrefix="1"/>
    <xf numFmtId="0" fontId="12" fillId="7" borderId="2" xfId="0" applyFont="1" applyFill="1" applyBorder="1" applyAlignment="1" quotePrefix="1">
      <alignment horizontal="left" wrapText="1"/>
    </xf>
    <xf numFmtId="0" fontId="12" fillId="7" borderId="2" xfId="0" applyFont="1" applyFill="1" applyBorder="1" applyAlignment="1" quotePrefix="1">
      <alignment horizontal="left"/>
    </xf>
    <xf numFmtId="0" fontId="36" fillId="0" borderId="2" xfId="0" applyFont="1" applyBorder="1" applyAlignment="1" quotePrefix="1">
      <alignment wrapText="1"/>
    </xf>
    <xf numFmtId="0" fontId="12" fillId="0" borderId="2" xfId="0" applyFont="1" applyBorder="1" applyAlignment="1" quotePrefix="1">
      <alignment horizontal="left" wrapText="1"/>
    </xf>
    <xf numFmtId="0" fontId="12" fillId="0" borderId="2" xfId="0" applyFont="1" applyBorder="1" applyAlignment="1" quotePrefix="1">
      <alignment horizontal="left"/>
    </xf>
    <xf numFmtId="0" fontId="12" fillId="0" borderId="2" xfId="0" applyFont="1" applyBorder="1" applyAlignment="1" quotePrefix="1"/>
    <xf numFmtId="0" fontId="17" fillId="7" borderId="2" xfId="0" applyFont="1" applyFill="1" applyBorder="1" applyAlignment="1" quotePrefix="1">
      <alignment horizontal="left" wrapText="1"/>
    </xf>
    <xf numFmtId="0" fontId="17" fillId="7" borderId="2" xfId="0" applyFont="1" applyFill="1" applyBorder="1" applyAlignment="1" quotePrefix="1">
      <alignment horizontal="left"/>
    </xf>
    <xf numFmtId="0" fontId="26" fillId="2" borderId="0" xfId="0" applyFont="1" applyFill="1" applyProtection="1" quotePrefix="1">
      <alignment vertical="center"/>
      <protection locked="0"/>
    </xf>
    <xf numFmtId="0" fontId="12" fillId="0" borderId="2" xfId="0" applyFont="1" applyBorder="1" applyAlignment="1" applyProtection="1" quotePrefix="1">
      <alignment horizontal="left"/>
      <protection locked="0"/>
    </xf>
    <xf numFmtId="0" fontId="3" fillId="7" borderId="0" xfId="0" applyFont="1" applyFill="1" applyProtection="1" quotePrefix="1">
      <alignment vertical="center"/>
      <protection locked="0"/>
    </xf>
    <xf numFmtId="0" fontId="20" fillId="0" borderId="0" xfId="0" applyFont="1" applyAlignment="1" quotePrefix="1">
      <alignment wrapText="1"/>
    </xf>
    <xf numFmtId="0" fontId="25" fillId="0" borderId="0" xfId="0" applyFont="1" applyAlignment="1" quotePrefix="1">
      <alignment wrapText="1"/>
    </xf>
    <xf numFmtId="0" fontId="11" fillId="0" borderId="0" xfId="0" applyFont="1" applyAlignment="1" quotePrefix="1"/>
    <xf numFmtId="43" fontId="11" fillId="0" borderId="0" xfId="0" applyNumberFormat="1" applyFont="1" applyAlignment="1" quotePrefix="1"/>
    <xf numFmtId="0" fontId="12" fillId="0" borderId="2" xfId="0" applyFont="1" applyBorder="1" applyProtection="1" quotePrefix="1">
      <alignment vertical="center"/>
      <protection locked="0"/>
    </xf>
    <xf numFmtId="179" fontId="12" fillId="0" borderId="2" xfId="0" applyNumberFormat="1" applyFont="1" applyBorder="1" applyAlignment="1" applyProtection="1" quotePrefix="1">
      <alignment horizontal="left" vertical="center"/>
      <protection locked="0"/>
    </xf>
    <xf numFmtId="49" fontId="12" fillId="0" borderId="2" xfId="0" applyNumberFormat="1" applyFont="1" applyBorder="1" applyAlignment="1" applyProtection="1" quotePrefix="1">
      <alignment horizontal="left" vertical="center"/>
      <protection locked="0"/>
    </xf>
    <xf numFmtId="176" fontId="12" fillId="0" borderId="2" xfId="0" applyNumberFormat="1" applyFont="1" applyBorder="1" applyAlignment="1" applyProtection="1" quotePrefix="1">
      <alignment horizontal="center" vertical="center"/>
      <protection locked="0"/>
    </xf>
    <xf numFmtId="0" fontId="3" fillId="0" borderId="0" xfId="0" applyFont="1" applyAlignment="1" applyProtection="1" quotePrefix="1">
      <alignment horizontal="left" vertical="center"/>
      <protection locked="0"/>
    </xf>
    <xf numFmtId="0" fontId="12" fillId="0" borderId="0" xfId="0" applyFont="1" applyAlignment="1" applyProtection="1" quotePrefix="1">
      <alignment horizontal="left" vertical="center"/>
      <protection locked="0"/>
    </xf>
    <xf numFmtId="0" fontId="12" fillId="0" borderId="2" xfId="0" applyFont="1" applyBorder="1" applyAlignment="1" applyProtection="1" quotePrefix="1">
      <alignment horizontal="left" vertical="center" wrapText="1"/>
      <protection locked="0"/>
    </xf>
    <xf numFmtId="0" fontId="12" fillId="7" borderId="2" xfId="0" applyFont="1" applyFill="1" applyBorder="1" quotePrefix="1">
      <alignment vertical="center"/>
    </xf>
    <xf numFmtId="0" fontId="12" fillId="7" borderId="2" xfId="0" applyFont="1" applyFill="1" applyBorder="1" applyAlignment="1" quotePrefix="1">
      <alignment horizontal="left" vertical="center" wrapText="1"/>
    </xf>
    <xf numFmtId="0" fontId="12" fillId="7" borderId="2" xfId="0" applyFont="1" applyFill="1" applyBorder="1" applyAlignment="1" quotePrefix="1">
      <alignment horizontal="left" vertical="center"/>
    </xf>
    <xf numFmtId="0" fontId="12" fillId="7" borderId="2" xfId="0" applyFont="1" applyFill="1" applyBorder="1" applyAlignment="1" quotePrefix="1">
      <alignment horizontal="center" vertical="center"/>
    </xf>
    <xf numFmtId="0" fontId="12" fillId="0" borderId="2" xfId="0" applyFont="1" applyBorder="1" quotePrefix="1">
      <alignment vertical="center"/>
    </xf>
    <xf numFmtId="0" fontId="12" fillId="0" borderId="2" xfId="0" applyFont="1" applyBorder="1" applyAlignment="1" quotePrefix="1">
      <alignment horizontal="left" vertical="center" wrapText="1"/>
    </xf>
    <xf numFmtId="0" fontId="12" fillId="0" borderId="2" xfId="0" applyFont="1" applyBorder="1" applyAlignment="1" quotePrefix="1">
      <alignment horizontal="left" vertical="center"/>
    </xf>
    <xf numFmtId="0" fontId="12" fillId="0" borderId="2" xfId="0" applyFont="1" applyBorder="1" applyAlignment="1" quotePrefix="1">
      <alignment horizontal="center" vertical="center"/>
    </xf>
    <xf numFmtId="0" fontId="16" fillId="0" borderId="0" xfId="0" applyFont="1" applyAlignment="1" applyProtection="1" quotePrefix="1">
      <alignment horizontal="left" vertical="center"/>
      <protection locked="0"/>
    </xf>
    <xf numFmtId="0" fontId="12" fillId="2" borderId="2" xfId="0" applyFont="1" applyFill="1" applyBorder="1" quotePrefix="1">
      <alignment vertical="center"/>
    </xf>
    <xf numFmtId="0" fontId="17" fillId="2" borderId="2" xfId="0" applyFont="1" applyFill="1" applyBorder="1" applyAlignment="1" quotePrefix="1">
      <alignment horizontal="left" vertical="center" wrapText="1"/>
    </xf>
    <xf numFmtId="0" fontId="12" fillId="2" borderId="2" xfId="0" applyFont="1" applyFill="1" applyBorder="1" applyAlignment="1" quotePrefix="1">
      <alignment horizontal="left" vertical="center"/>
    </xf>
    <xf numFmtId="0" fontId="12" fillId="2" borderId="2" xfId="0" applyFont="1" applyFill="1" applyBorder="1" applyAlignment="1" quotePrefix="1">
      <alignment horizontal="center" vertical="center"/>
    </xf>
    <xf numFmtId="0" fontId="3" fillId="2" borderId="0" xfId="0" applyFont="1" applyFill="1" applyAlignment="1" applyProtection="1" quotePrefix="1">
      <alignment horizontal="left" vertical="center"/>
      <protection locked="0"/>
    </xf>
    <xf numFmtId="0" fontId="12" fillId="2" borderId="0" xfId="0" applyFont="1" applyFill="1" applyAlignment="1" applyProtection="1" quotePrefix="1">
      <alignment horizontal="left" vertical="center"/>
      <protection locked="0"/>
    </xf>
    <xf numFmtId="0" fontId="12" fillId="0" borderId="2" xfId="0" applyFont="1" applyBorder="1" applyAlignment="1" applyProtection="1" quotePrefix="1">
      <alignment horizontal="left" vertic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5" xfId="50"/>
    <cellStyle name="常规_Sheet1" xfId="51"/>
    <cellStyle name="样式 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CA9FF"/>
      <color rgb="00AFFFFD"/>
      <color rgb="00CDFFFE"/>
      <color rgb="00CEFCFF"/>
      <color rgb="00FDD1FF"/>
      <color rgb="000000FE"/>
      <color rgb="001C05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016;&#20048;&#20892;&#21270;&#25311;&#25253;&#24223;&#36164;&#20135;&#26126;&#32454;&#34920;26&#39033;%20%20&#65288;20260331&#36134;&#38754;&#20215;&#20540;%20%20.4.7&#26356;&#26032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填表说明"/>
      <sheetName val="基本情况表"/>
      <sheetName val="企业联系人名单"/>
      <sheetName val="流动资产汇总表"/>
      <sheetName val="货币汇总表"/>
      <sheetName val="现金"/>
      <sheetName val="银行存款"/>
      <sheetName val="其他货币资金"/>
      <sheetName val="交易性金融资产汇总表"/>
      <sheetName val="交易性金融资产－股票"/>
      <sheetName val="交易性金融资产－债券"/>
      <sheetName val="交易性金融资产－基金"/>
      <sheetName val="衍生金融资产"/>
      <sheetName val="应收票据"/>
      <sheetName val="应收账款"/>
      <sheetName val="应收款项融资汇总表"/>
      <sheetName val="应收款项融资-应收票据"/>
      <sheetName val="应收款项融资-应收账款"/>
      <sheetName val="预付账款"/>
      <sheetName val="其他应收款汇总表"/>
      <sheetName val="其他应收款"/>
      <sheetName val="应收利息"/>
      <sheetName val="应收股利"/>
      <sheetName val="存货汇总表"/>
      <sheetName val="材料采购"/>
      <sheetName val="原材料"/>
      <sheetName val="在库周转材料"/>
      <sheetName val="委托加工物资"/>
      <sheetName val="产成品"/>
      <sheetName val="在产品"/>
      <sheetName val="发出商品"/>
      <sheetName val="在用周转材料"/>
      <sheetName val="在用低值易耗品"/>
      <sheetName val="合同资产"/>
      <sheetName val="合同"/>
      <sheetName val="持有待售资产"/>
      <sheetName val="一年内到期的非流动资产"/>
      <sheetName val="其他流动资产"/>
      <sheetName val="债权投资"/>
      <sheetName val="其他债权投资"/>
      <sheetName val="长期应收款"/>
      <sheetName val="长期股权投资"/>
      <sheetName val="委托贷款"/>
      <sheetName val="其他权益工具投资"/>
      <sheetName val="其他非流动金融资产汇总表"/>
      <sheetName val="其他非流动金融资产－股票"/>
      <sheetName val="其他非流动金融资产－债券"/>
      <sheetName val="其他非流动金融资产－基金"/>
      <sheetName val="内部投资"/>
      <sheetName val="投资性房地产(成本)"/>
      <sheetName val="投资性房地产(公允价值)"/>
      <sheetName val="投资性地产(成本)"/>
      <sheetName val="投资性地产(公允价值)"/>
      <sheetName val="房屋"/>
      <sheetName val="建筑物"/>
      <sheetName val="管道沟槽"/>
      <sheetName val="长输管道"/>
      <sheetName val="机器设备"/>
      <sheetName val="车辆"/>
      <sheetName val="Sheet1"/>
      <sheetName val="更新20260331账面价值"/>
      <sheetName val="刘伟4.7原表"/>
      <sheetName val="办公设备"/>
      <sheetName val="固定20241231"/>
      <sheetName val="土地"/>
      <sheetName val="园林绿化"/>
      <sheetName val="在建工程汇总表"/>
      <sheetName val="土建在建工程"/>
      <sheetName val="设备安装在建工程"/>
      <sheetName val="生产性生物资产"/>
      <sheetName val="油气资产"/>
      <sheetName val="使用权资产"/>
      <sheetName val="无形资产汇总"/>
      <sheetName val="无－土地使用权"/>
      <sheetName val="无－矿业权"/>
      <sheetName val="无－其他无形资产"/>
      <sheetName val="开发支出"/>
      <sheetName val="商誉"/>
      <sheetName val="长期待摊"/>
      <sheetName val="递延所得税资产"/>
      <sheetName val="其他非流动资产"/>
      <sheetName val="流动负债汇总表"/>
      <sheetName val="短期借款"/>
      <sheetName val="交易性金融负债"/>
      <sheetName val="衍生金融负债"/>
      <sheetName val="应付票据"/>
      <sheetName val="应付账款"/>
      <sheetName val="预收账款"/>
      <sheetName val="合同负债"/>
      <sheetName val="应付职工薪酬"/>
      <sheetName val="应交税费"/>
      <sheetName val="其他应付款汇总表"/>
      <sheetName val="其他应付款"/>
      <sheetName val="应付利息"/>
      <sheetName val="应付股利"/>
      <sheetName val="持有待售负债"/>
      <sheetName val="一年内到期的非流动负债"/>
      <sheetName val="其他流动负债"/>
      <sheetName val="非流动负债汇总"/>
      <sheetName val="长期借款"/>
      <sheetName val="应付债券汇总表"/>
      <sheetName val="应付债券"/>
      <sheetName val="优先股"/>
      <sheetName val="永续债"/>
      <sheetName val="租赁负债"/>
      <sheetName val="长期应付款"/>
      <sheetName val="长期应付职工薪酬"/>
      <sheetName val="预计负债"/>
      <sheetName val="递延收益"/>
      <sheetName val="递延所得税负债"/>
      <sheetName val="其他非流动负债"/>
      <sheetName val="评估分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>
        <row r="1">
          <cell r="B1" t="str">
            <v>固定资产编号</v>
          </cell>
          <cell r="C1" t="str">
            <v>固定资产名称</v>
          </cell>
          <cell r="D1" t="str">
            <v>规格型号</v>
          </cell>
          <cell r="E1" t="str">
            <v>原值</v>
          </cell>
          <cell r="F1" t="str">
            <v>累计折旧</v>
          </cell>
          <cell r="G1" t="str">
            <v>净值</v>
          </cell>
          <cell r="H1" t="str">
            <v>累计减值准备金额</v>
          </cell>
          <cell r="I1" t="str">
            <v>开始使用日期</v>
          </cell>
          <cell r="J1" t="str">
            <v>使用年限(月)</v>
          </cell>
          <cell r="K1" t="str">
            <v>类别名称</v>
          </cell>
          <cell r="L1" t="str">
            <v>使用部门</v>
          </cell>
          <cell r="M1" t="str">
            <v>存放地点</v>
          </cell>
          <cell r="N1" t="str">
            <v>设备供应商</v>
          </cell>
          <cell r="O1" t="str">
            <v>本月计提折旧额</v>
          </cell>
          <cell r="P1" t="str">
            <v>本年计提折旧</v>
          </cell>
          <cell r="Q1" t="str">
            <v>净残值</v>
          </cell>
          <cell r="R1" t="str">
            <v>已计提月份</v>
          </cell>
          <cell r="S1" t="str">
            <v>折旧方法</v>
          </cell>
          <cell r="T1" t="str">
            <v>使用状况</v>
          </cell>
          <cell r="U1" t="str">
            <v>增加方式</v>
          </cell>
          <cell r="V1" t="str">
            <v>录入人</v>
          </cell>
          <cell r="W1" t="str">
            <v>录入日期</v>
          </cell>
          <cell r="X1" t="str">
            <v>凭证号</v>
          </cell>
          <cell r="Y1" t="str">
            <v>在建工程项目</v>
          </cell>
          <cell r="Z1" t="str">
            <v>注销日期</v>
          </cell>
          <cell r="AA1" t="str">
            <v>类别编号</v>
          </cell>
        </row>
        <row r="2">
          <cell r="B2" t="str">
            <v>040900003</v>
          </cell>
          <cell r="C2" t="str">
            <v>传真机（理光）</v>
          </cell>
        </row>
        <row r="2">
          <cell r="E2">
            <v>2380</v>
          </cell>
          <cell r="F2">
            <v>2380</v>
          </cell>
          <cell r="G2">
            <v>0</v>
          </cell>
          <cell r="H2">
            <v>0</v>
          </cell>
          <cell r="I2" t="str">
            <v>1999.03.01</v>
          </cell>
          <cell r="J2" t="str">
            <v>60</v>
          </cell>
          <cell r="K2" t="str">
            <v>其他</v>
          </cell>
          <cell r="L2" t="str">
            <v>公司</v>
          </cell>
          <cell r="M2" t="str">
            <v>10</v>
          </cell>
        </row>
        <row r="2">
          <cell r="O2" t="str">
            <v>0.00</v>
          </cell>
          <cell r="P2" t="str">
            <v>0.00</v>
          </cell>
          <cell r="Q2" t="str">
            <v>0.00</v>
          </cell>
          <cell r="R2" t="str">
            <v>0</v>
          </cell>
          <cell r="S2" t="str">
            <v>平均年限法(一)</v>
          </cell>
          <cell r="T2" t="str">
            <v>在用</v>
          </cell>
          <cell r="U2" t="str">
            <v>直接购入</v>
          </cell>
          <cell r="V2" t="str">
            <v>demo</v>
          </cell>
          <cell r="W2" t="str">
            <v>2013.01.01</v>
          </cell>
        </row>
        <row r="2">
          <cell r="AA2" t="str">
            <v>0409</v>
          </cell>
        </row>
        <row r="3">
          <cell r="B3" t="str">
            <v>040900004</v>
          </cell>
          <cell r="C3" t="str">
            <v>传真机</v>
          </cell>
        </row>
        <row r="3">
          <cell r="E3">
            <v>4446</v>
          </cell>
          <cell r="F3">
            <v>4446</v>
          </cell>
          <cell r="G3">
            <v>0</v>
          </cell>
          <cell r="H3">
            <v>0</v>
          </cell>
          <cell r="I3" t="str">
            <v>1999.06.01</v>
          </cell>
          <cell r="J3" t="str">
            <v>60</v>
          </cell>
          <cell r="K3" t="str">
            <v>其他</v>
          </cell>
          <cell r="L3" t="str">
            <v>公司</v>
          </cell>
          <cell r="M3" t="str">
            <v>10</v>
          </cell>
        </row>
        <row r="3">
          <cell r="O3" t="str">
            <v>0.00</v>
          </cell>
          <cell r="P3" t="str">
            <v>0.00</v>
          </cell>
          <cell r="Q3" t="str">
            <v>0.00</v>
          </cell>
          <cell r="R3" t="str">
            <v>0</v>
          </cell>
          <cell r="S3" t="str">
            <v>平均年限法(一)</v>
          </cell>
          <cell r="T3" t="str">
            <v>在用</v>
          </cell>
          <cell r="U3" t="str">
            <v>直接购入</v>
          </cell>
          <cell r="V3" t="str">
            <v>demo</v>
          </cell>
          <cell r="W3" t="str">
            <v>2013.01.01</v>
          </cell>
        </row>
        <row r="3">
          <cell r="AA3" t="str">
            <v>0409</v>
          </cell>
        </row>
        <row r="4">
          <cell r="B4" t="str">
            <v>0100019</v>
          </cell>
          <cell r="C4" t="str">
            <v>商品房(20套/合成)</v>
          </cell>
          <cell r="D4" t="str">
            <v>皖（1999）合郊房产证郊字第010294号，建筑面积1819.92㎡，20套，砖混五层，第三和第四单元</v>
          </cell>
          <cell r="E4">
            <v>1562334.4</v>
          </cell>
          <cell r="F4">
            <v>937917.64</v>
          </cell>
          <cell r="G4">
            <v>624416.76</v>
          </cell>
          <cell r="H4">
            <v>0</v>
          </cell>
          <cell r="I4" t="str">
            <v>1999.12.01</v>
          </cell>
          <cell r="J4" t="str">
            <v>480</v>
          </cell>
          <cell r="K4" t="str">
            <v>房屋建筑</v>
          </cell>
          <cell r="L4" t="str">
            <v>公司</v>
          </cell>
          <cell r="M4" t="str">
            <v>大兴 20套集体宿舍（丰乐种业）</v>
          </cell>
        </row>
        <row r="4">
          <cell r="O4" t="str">
            <v>3,124.67</v>
          </cell>
          <cell r="P4" t="str">
            <v>37,496.04</v>
          </cell>
          <cell r="Q4" t="str">
            <v>62,493.38</v>
          </cell>
          <cell r="R4" t="str">
            <v>180</v>
          </cell>
          <cell r="S4" t="str">
            <v>平均年限法(一)</v>
          </cell>
          <cell r="T4" t="str">
            <v>在用</v>
          </cell>
          <cell r="U4" t="str">
            <v>直接购入</v>
          </cell>
          <cell r="V4" t="str">
            <v>demo</v>
          </cell>
          <cell r="W4" t="str">
            <v>2013.01.01</v>
          </cell>
        </row>
        <row r="4">
          <cell r="AA4" t="str">
            <v>01</v>
          </cell>
        </row>
        <row r="5">
          <cell r="B5" t="str">
            <v>040100033</v>
          </cell>
          <cell r="C5" t="str">
            <v>海尔空调</v>
          </cell>
          <cell r="D5" t="str">
            <v>KFRD-60LW/F</v>
          </cell>
          <cell r="E5">
            <v>6840</v>
          </cell>
          <cell r="F5">
            <v>6840</v>
          </cell>
          <cell r="G5">
            <v>0</v>
          </cell>
          <cell r="H5">
            <v>0</v>
          </cell>
          <cell r="I5" t="str">
            <v>2000.02.01</v>
          </cell>
          <cell r="J5" t="str">
            <v>60</v>
          </cell>
          <cell r="K5" t="str">
            <v>空调</v>
          </cell>
          <cell r="L5" t="str">
            <v>公司</v>
          </cell>
          <cell r="M5" t="str">
            <v>10</v>
          </cell>
        </row>
        <row r="5">
          <cell r="O5" t="str">
            <v>0.00</v>
          </cell>
          <cell r="P5" t="str">
            <v>0.00</v>
          </cell>
          <cell r="Q5" t="str">
            <v>0.00</v>
          </cell>
          <cell r="R5" t="str">
            <v>0</v>
          </cell>
          <cell r="S5" t="str">
            <v>平均年限法(一)</v>
          </cell>
          <cell r="T5" t="str">
            <v>在用</v>
          </cell>
          <cell r="U5" t="str">
            <v>直接购入</v>
          </cell>
          <cell r="V5" t="str">
            <v>demo</v>
          </cell>
          <cell r="W5" t="str">
            <v>2013.01.01</v>
          </cell>
        </row>
        <row r="5">
          <cell r="AA5" t="str">
            <v>0401</v>
          </cell>
        </row>
        <row r="6">
          <cell r="B6" t="str">
            <v>040100034</v>
          </cell>
          <cell r="C6" t="str">
            <v>海尔空调</v>
          </cell>
          <cell r="D6" t="str">
            <v>KFRD-60LW/F</v>
          </cell>
          <cell r="E6">
            <v>6840</v>
          </cell>
          <cell r="F6">
            <v>6840</v>
          </cell>
          <cell r="G6">
            <v>0</v>
          </cell>
          <cell r="H6">
            <v>0</v>
          </cell>
          <cell r="I6" t="str">
            <v>2000.02.01</v>
          </cell>
          <cell r="J6" t="str">
            <v>60</v>
          </cell>
          <cell r="K6" t="str">
            <v>空调</v>
          </cell>
          <cell r="L6" t="str">
            <v>公司</v>
          </cell>
          <cell r="M6" t="str">
            <v>10</v>
          </cell>
        </row>
        <row r="6">
          <cell r="O6" t="str">
            <v>0.00</v>
          </cell>
          <cell r="P6" t="str">
            <v>0.00</v>
          </cell>
          <cell r="Q6" t="str">
            <v>0.00</v>
          </cell>
          <cell r="R6" t="str">
            <v>0</v>
          </cell>
          <cell r="S6" t="str">
            <v>平均年限法(一)</v>
          </cell>
          <cell r="T6" t="str">
            <v>在用</v>
          </cell>
          <cell r="U6" t="str">
            <v>直接购入</v>
          </cell>
          <cell r="V6" t="str">
            <v>demo</v>
          </cell>
          <cell r="W6" t="str">
            <v>2013.01.01</v>
          </cell>
        </row>
        <row r="6">
          <cell r="AA6" t="str">
            <v>0401</v>
          </cell>
        </row>
        <row r="7">
          <cell r="B7" t="str">
            <v>040100035</v>
          </cell>
          <cell r="C7" t="str">
            <v>海尔空调</v>
          </cell>
          <cell r="D7" t="str">
            <v>KFRD-71LW/F</v>
          </cell>
          <cell r="E7">
            <v>8320</v>
          </cell>
          <cell r="F7">
            <v>8320</v>
          </cell>
          <cell r="G7">
            <v>0</v>
          </cell>
          <cell r="H7">
            <v>0</v>
          </cell>
          <cell r="I7" t="str">
            <v>2000.02.01</v>
          </cell>
          <cell r="J7" t="str">
            <v>60</v>
          </cell>
          <cell r="K7" t="str">
            <v>空调</v>
          </cell>
          <cell r="L7" t="str">
            <v>公司</v>
          </cell>
          <cell r="M7" t="str">
            <v>10</v>
          </cell>
        </row>
        <row r="7">
          <cell r="O7" t="str">
            <v>0.00</v>
          </cell>
          <cell r="P7" t="str">
            <v>0.00</v>
          </cell>
          <cell r="Q7" t="str">
            <v>0.00</v>
          </cell>
          <cell r="R7" t="str">
            <v>0</v>
          </cell>
          <cell r="S7" t="str">
            <v>平均年限法(一)</v>
          </cell>
          <cell r="T7" t="str">
            <v>在用</v>
          </cell>
          <cell r="U7" t="str">
            <v>直接购入</v>
          </cell>
          <cell r="V7" t="str">
            <v>demo</v>
          </cell>
          <cell r="W7" t="str">
            <v>2013.01.01</v>
          </cell>
        </row>
        <row r="7">
          <cell r="AA7" t="str">
            <v>0401</v>
          </cell>
        </row>
        <row r="8">
          <cell r="B8" t="str">
            <v>040900005</v>
          </cell>
          <cell r="C8" t="str">
            <v>传真机（理光）</v>
          </cell>
          <cell r="D8" t="str">
            <v>理光210</v>
          </cell>
          <cell r="E8">
            <v>2380</v>
          </cell>
          <cell r="F8">
            <v>2380</v>
          </cell>
          <cell r="G8">
            <v>0</v>
          </cell>
          <cell r="H8">
            <v>0</v>
          </cell>
          <cell r="I8" t="str">
            <v>2000.02.01</v>
          </cell>
          <cell r="J8" t="str">
            <v>60</v>
          </cell>
          <cell r="K8" t="str">
            <v>其他</v>
          </cell>
          <cell r="L8" t="str">
            <v>公司</v>
          </cell>
          <cell r="M8" t="str">
            <v>10</v>
          </cell>
        </row>
        <row r="8">
          <cell r="O8" t="str">
            <v>0.00</v>
          </cell>
          <cell r="P8" t="str">
            <v>0.00</v>
          </cell>
          <cell r="Q8" t="str">
            <v>0.00</v>
          </cell>
          <cell r="R8" t="str">
            <v>0</v>
          </cell>
          <cell r="S8" t="str">
            <v>平均年限法(一)</v>
          </cell>
          <cell r="T8" t="str">
            <v>在用</v>
          </cell>
          <cell r="U8" t="str">
            <v>直接购入</v>
          </cell>
          <cell r="V8" t="str">
            <v>demo</v>
          </cell>
          <cell r="W8" t="str">
            <v>2013.01.01</v>
          </cell>
        </row>
        <row r="8">
          <cell r="AA8" t="str">
            <v>0409</v>
          </cell>
        </row>
        <row r="9">
          <cell r="B9" t="str">
            <v>040100028</v>
          </cell>
          <cell r="C9" t="str">
            <v>长虹空调</v>
          </cell>
          <cell r="D9" t="str">
            <v>KFK(柜)</v>
          </cell>
          <cell r="E9">
            <v>6430</v>
          </cell>
          <cell r="F9">
            <v>6430</v>
          </cell>
          <cell r="G9">
            <v>0</v>
          </cell>
          <cell r="H9">
            <v>0</v>
          </cell>
          <cell r="I9" t="str">
            <v>2000.06.01</v>
          </cell>
          <cell r="J9" t="str">
            <v>60</v>
          </cell>
          <cell r="K9" t="str">
            <v>空调</v>
          </cell>
          <cell r="L9" t="str">
            <v>公司</v>
          </cell>
          <cell r="M9" t="str">
            <v>10</v>
          </cell>
        </row>
        <row r="9">
          <cell r="O9" t="str">
            <v>0.00</v>
          </cell>
          <cell r="P9" t="str">
            <v>0.00</v>
          </cell>
          <cell r="Q9" t="str">
            <v>0.00</v>
          </cell>
          <cell r="R9" t="str">
            <v>0</v>
          </cell>
          <cell r="S9" t="str">
            <v>平均年限法(一)</v>
          </cell>
          <cell r="T9" t="str">
            <v>在用</v>
          </cell>
          <cell r="U9" t="str">
            <v>直接购入</v>
          </cell>
          <cell r="V9" t="str">
            <v>demo</v>
          </cell>
          <cell r="W9" t="str">
            <v>2013.01.01</v>
          </cell>
        </row>
        <row r="9">
          <cell r="AA9" t="str">
            <v>0401</v>
          </cell>
        </row>
        <row r="10">
          <cell r="B10" t="str">
            <v>040900035</v>
          </cell>
          <cell r="C10" t="str">
            <v>冰箱（荣事达231）</v>
          </cell>
        </row>
        <row r="10">
          <cell r="E10">
            <v>3198</v>
          </cell>
          <cell r="F10">
            <v>3198</v>
          </cell>
          <cell r="G10">
            <v>0</v>
          </cell>
          <cell r="H10">
            <v>0</v>
          </cell>
          <cell r="I10" t="str">
            <v>2000.07.01</v>
          </cell>
          <cell r="J10" t="str">
            <v>60</v>
          </cell>
          <cell r="K10" t="str">
            <v>其他</v>
          </cell>
          <cell r="L10" t="str">
            <v>合成分厂</v>
          </cell>
          <cell r="M10" t="str">
            <v>0502</v>
          </cell>
        </row>
        <row r="10">
          <cell r="O10" t="str">
            <v>0.00</v>
          </cell>
          <cell r="P10" t="str">
            <v>0.00</v>
          </cell>
          <cell r="Q10" t="str">
            <v>0.00</v>
          </cell>
          <cell r="R10" t="str">
            <v>0</v>
          </cell>
          <cell r="S10" t="str">
            <v>平均年限法(一)</v>
          </cell>
          <cell r="T10" t="str">
            <v>在用</v>
          </cell>
          <cell r="U10" t="str">
            <v>直接购入</v>
          </cell>
          <cell r="V10" t="str">
            <v>demo</v>
          </cell>
          <cell r="W10" t="str">
            <v>2013.01.01</v>
          </cell>
        </row>
        <row r="10">
          <cell r="AA10" t="str">
            <v>0409</v>
          </cell>
        </row>
        <row r="11">
          <cell r="B11" t="str">
            <v>040900024</v>
          </cell>
          <cell r="C11" t="str">
            <v>验钞机</v>
          </cell>
        </row>
        <row r="11">
          <cell r="E11">
            <v>2050</v>
          </cell>
          <cell r="F11">
            <v>2050</v>
          </cell>
          <cell r="G11">
            <v>0</v>
          </cell>
          <cell r="H11">
            <v>0</v>
          </cell>
          <cell r="I11" t="str">
            <v>2000.08.01</v>
          </cell>
          <cell r="J11" t="str">
            <v>60</v>
          </cell>
          <cell r="K11" t="str">
            <v>其他</v>
          </cell>
          <cell r="L11" t="str">
            <v>公司</v>
          </cell>
          <cell r="M11" t="str">
            <v>10</v>
          </cell>
        </row>
        <row r="11">
          <cell r="O11" t="str">
            <v>0.00</v>
          </cell>
          <cell r="P11" t="str">
            <v>0.00</v>
          </cell>
          <cell r="Q11" t="str">
            <v>0.00</v>
          </cell>
          <cell r="R11" t="str">
            <v>0</v>
          </cell>
          <cell r="S11" t="str">
            <v>平均年限法(一)</v>
          </cell>
          <cell r="T11" t="str">
            <v>在用</v>
          </cell>
          <cell r="U11" t="str">
            <v>直接购入</v>
          </cell>
          <cell r="V11" t="str">
            <v>demo</v>
          </cell>
          <cell r="W11" t="str">
            <v>2013.01.01</v>
          </cell>
        </row>
        <row r="11">
          <cell r="AA11" t="str">
            <v>0409</v>
          </cell>
        </row>
        <row r="12">
          <cell r="B12" t="str">
            <v>040900025</v>
          </cell>
          <cell r="C12" t="str">
            <v>验钞机</v>
          </cell>
        </row>
        <row r="12">
          <cell r="E12">
            <v>2050</v>
          </cell>
          <cell r="F12">
            <v>2050</v>
          </cell>
          <cell r="G12">
            <v>0</v>
          </cell>
          <cell r="H12">
            <v>0</v>
          </cell>
          <cell r="I12" t="str">
            <v>2000.08.01</v>
          </cell>
          <cell r="J12" t="str">
            <v>60</v>
          </cell>
          <cell r="K12" t="str">
            <v>其他</v>
          </cell>
          <cell r="L12" t="str">
            <v>公司</v>
          </cell>
          <cell r="M12" t="str">
            <v>10</v>
          </cell>
        </row>
        <row r="12">
          <cell r="O12" t="str">
            <v>0.00</v>
          </cell>
          <cell r="P12" t="str">
            <v>0.00</v>
          </cell>
          <cell r="Q12" t="str">
            <v>0.00</v>
          </cell>
          <cell r="R12" t="str">
            <v>0</v>
          </cell>
          <cell r="S12" t="str">
            <v>平均年限法(一)</v>
          </cell>
          <cell r="T12" t="str">
            <v>在用</v>
          </cell>
          <cell r="U12" t="str">
            <v>直接购入</v>
          </cell>
          <cell r="V12" t="str">
            <v>demo</v>
          </cell>
          <cell r="W12" t="str">
            <v>2013.01.01</v>
          </cell>
        </row>
        <row r="12">
          <cell r="AA12" t="str">
            <v>0409</v>
          </cell>
        </row>
        <row r="13">
          <cell r="B13" t="str">
            <v>030100017</v>
          </cell>
          <cell r="C13" t="str">
            <v>玻璃仪器一批</v>
          </cell>
          <cell r="D13" t="str">
            <v>（大兴合成质检室 转至 肥东质检分析室）</v>
          </cell>
          <cell r="E13">
            <v>156984.06</v>
          </cell>
          <cell r="F13">
            <v>150704.7</v>
          </cell>
          <cell r="G13">
            <v>0</v>
          </cell>
          <cell r="H13">
            <v>6279.36</v>
          </cell>
          <cell r="I13" t="str">
            <v>2000.09.01</v>
          </cell>
          <cell r="J13" t="str">
            <v>96</v>
          </cell>
          <cell r="K13" t="str">
            <v>质检设备</v>
          </cell>
          <cell r="L13" t="str">
            <v>质量管理部</v>
          </cell>
          <cell r="M13" t="str">
            <v>肥东质检室</v>
          </cell>
        </row>
        <row r="13">
          <cell r="O13" t="str">
            <v>0.00</v>
          </cell>
          <cell r="P13" t="str">
            <v>0.00</v>
          </cell>
          <cell r="Q13" t="str">
            <v>6,279.36</v>
          </cell>
          <cell r="R13" t="str">
            <v>0</v>
          </cell>
          <cell r="S13" t="str">
            <v>平均年限法(一)</v>
          </cell>
          <cell r="T13" t="str">
            <v>在用</v>
          </cell>
          <cell r="U13" t="str">
            <v>直接购入</v>
          </cell>
          <cell r="V13" t="str">
            <v>demo</v>
          </cell>
          <cell r="W13" t="str">
            <v>2013.01.01</v>
          </cell>
        </row>
        <row r="13">
          <cell r="AA13" t="str">
            <v>0301</v>
          </cell>
        </row>
        <row r="14">
          <cell r="B14" t="str">
            <v>040900050</v>
          </cell>
          <cell r="C14" t="str">
            <v>手机（13部）</v>
          </cell>
        </row>
        <row r="14">
          <cell r="E14">
            <v>28898.17</v>
          </cell>
          <cell r="F14">
            <v>28898.17</v>
          </cell>
          <cell r="G14">
            <v>0</v>
          </cell>
          <cell r="H14">
            <v>0</v>
          </cell>
          <cell r="I14" t="str">
            <v>2000.12.01</v>
          </cell>
          <cell r="J14" t="str">
            <v>60</v>
          </cell>
          <cell r="K14" t="str">
            <v>其他</v>
          </cell>
          <cell r="L14" t="str">
            <v>公司</v>
          </cell>
          <cell r="M14" t="str">
            <v>10</v>
          </cell>
        </row>
        <row r="14">
          <cell r="O14" t="str">
            <v>0.00</v>
          </cell>
          <cell r="P14" t="str">
            <v>0.00</v>
          </cell>
          <cell r="Q14" t="str">
            <v>0.00</v>
          </cell>
          <cell r="R14" t="str">
            <v>0</v>
          </cell>
          <cell r="S14" t="str">
            <v>平均年限法(一)</v>
          </cell>
          <cell r="T14" t="str">
            <v>在用</v>
          </cell>
          <cell r="U14" t="str">
            <v>直接购入</v>
          </cell>
          <cell r="V14" t="str">
            <v>demo</v>
          </cell>
          <cell r="W14" t="str">
            <v>2013.01.01</v>
          </cell>
        </row>
        <row r="14">
          <cell r="AA14" t="str">
            <v>0409</v>
          </cell>
        </row>
        <row r="15">
          <cell r="B15" t="str">
            <v>040900048</v>
          </cell>
          <cell r="C15" t="str">
            <v>手机</v>
          </cell>
          <cell r="D15" t="str">
            <v>ET28SC</v>
          </cell>
          <cell r="E15">
            <v>1980</v>
          </cell>
          <cell r="F15">
            <v>1980</v>
          </cell>
          <cell r="G15">
            <v>0</v>
          </cell>
          <cell r="H15">
            <v>0</v>
          </cell>
          <cell r="I15" t="str">
            <v>2000.12.31</v>
          </cell>
          <cell r="J15" t="str">
            <v>60</v>
          </cell>
          <cell r="K15" t="str">
            <v>其他</v>
          </cell>
          <cell r="L15" t="str">
            <v>合成分厂</v>
          </cell>
          <cell r="M15" t="str">
            <v>0502</v>
          </cell>
        </row>
        <row r="15">
          <cell r="O15" t="str">
            <v>0.00</v>
          </cell>
          <cell r="P15" t="str">
            <v>0.00</v>
          </cell>
          <cell r="Q15" t="str">
            <v>0.00</v>
          </cell>
          <cell r="R15" t="str">
            <v>0</v>
          </cell>
          <cell r="S15" t="str">
            <v>平均年限法(一)</v>
          </cell>
          <cell r="T15" t="str">
            <v>在用</v>
          </cell>
          <cell r="U15" t="str">
            <v>直接购入</v>
          </cell>
          <cell r="V15" t="str">
            <v>demo</v>
          </cell>
          <cell r="W15" t="str">
            <v>2013.01.01</v>
          </cell>
        </row>
        <row r="15">
          <cell r="AA15" t="str">
            <v>0409</v>
          </cell>
        </row>
        <row r="16">
          <cell r="B16" t="str">
            <v>040900015</v>
          </cell>
          <cell r="C16" t="str">
            <v>扫描仪（EPSON）</v>
          </cell>
        </row>
        <row r="16">
          <cell r="E16">
            <v>1300</v>
          </cell>
          <cell r="F16">
            <v>1248</v>
          </cell>
          <cell r="G16">
            <v>0</v>
          </cell>
          <cell r="H16">
            <v>52</v>
          </cell>
          <cell r="I16" t="str">
            <v>2001.03.01</v>
          </cell>
          <cell r="J16" t="str">
            <v>60</v>
          </cell>
          <cell r="K16" t="str">
            <v>其他</v>
          </cell>
          <cell r="L16" t="str">
            <v>公司</v>
          </cell>
          <cell r="M16" t="str">
            <v>10</v>
          </cell>
        </row>
        <row r="16">
          <cell r="O16" t="str">
            <v>0.00</v>
          </cell>
          <cell r="P16" t="str">
            <v>0.00</v>
          </cell>
          <cell r="Q16" t="str">
            <v>52.00</v>
          </cell>
          <cell r="R16" t="str">
            <v>0</v>
          </cell>
          <cell r="S16" t="str">
            <v>平均年限法(一)</v>
          </cell>
          <cell r="T16" t="str">
            <v>在用</v>
          </cell>
          <cell r="U16" t="str">
            <v>直接购入</v>
          </cell>
          <cell r="V16" t="str">
            <v>demo</v>
          </cell>
          <cell r="W16" t="str">
            <v>2013.01.01</v>
          </cell>
        </row>
        <row r="16">
          <cell r="AA16" t="str">
            <v>0409</v>
          </cell>
        </row>
        <row r="17">
          <cell r="B17" t="str">
            <v>040900017</v>
          </cell>
          <cell r="C17" t="str">
            <v>刻录机</v>
          </cell>
        </row>
        <row r="17">
          <cell r="E17">
            <v>1600</v>
          </cell>
          <cell r="F17">
            <v>1536</v>
          </cell>
          <cell r="G17">
            <v>0</v>
          </cell>
          <cell r="H17">
            <v>64</v>
          </cell>
          <cell r="I17" t="str">
            <v>2001.04.01</v>
          </cell>
          <cell r="J17" t="str">
            <v>60</v>
          </cell>
          <cell r="K17" t="str">
            <v>其他</v>
          </cell>
          <cell r="L17" t="str">
            <v>公司</v>
          </cell>
          <cell r="M17" t="str">
            <v>10</v>
          </cell>
        </row>
        <row r="17">
          <cell r="O17" t="str">
            <v>0.00</v>
          </cell>
          <cell r="P17" t="str">
            <v>0.00</v>
          </cell>
          <cell r="Q17" t="str">
            <v>64.00</v>
          </cell>
          <cell r="R17" t="str">
            <v>0</v>
          </cell>
          <cell r="S17" t="str">
            <v>平均年限法(一)</v>
          </cell>
          <cell r="T17" t="str">
            <v>在用</v>
          </cell>
          <cell r="U17" t="str">
            <v>直接购入</v>
          </cell>
          <cell r="V17" t="str">
            <v>demo</v>
          </cell>
          <cell r="W17" t="str">
            <v>2013.01.01</v>
          </cell>
        </row>
        <row r="17">
          <cell r="AA17" t="str">
            <v>0409</v>
          </cell>
        </row>
        <row r="18">
          <cell r="B18" t="str">
            <v>040900032</v>
          </cell>
          <cell r="C18" t="str">
            <v>考勤机</v>
          </cell>
        </row>
        <row r="18">
          <cell r="E18">
            <v>2200</v>
          </cell>
          <cell r="F18">
            <v>2112</v>
          </cell>
          <cell r="G18">
            <v>88</v>
          </cell>
          <cell r="H18">
            <v>0</v>
          </cell>
          <cell r="I18" t="str">
            <v>2001.11.01</v>
          </cell>
          <cell r="J18" t="str">
            <v>60</v>
          </cell>
          <cell r="K18" t="str">
            <v>其他</v>
          </cell>
          <cell r="L18" t="str">
            <v>公司</v>
          </cell>
          <cell r="M18" t="str">
            <v>10</v>
          </cell>
        </row>
        <row r="18">
          <cell r="O18" t="str">
            <v>0.00</v>
          </cell>
          <cell r="P18" t="str">
            <v>0.00</v>
          </cell>
          <cell r="Q18" t="str">
            <v>88.00</v>
          </cell>
          <cell r="R18" t="str">
            <v>0</v>
          </cell>
          <cell r="S18" t="str">
            <v>平均年限法(一)</v>
          </cell>
          <cell r="T18" t="str">
            <v>在用</v>
          </cell>
          <cell r="U18" t="str">
            <v>直接购入</v>
          </cell>
          <cell r="V18" t="str">
            <v>demo</v>
          </cell>
          <cell r="W18" t="str">
            <v>2013.01.01</v>
          </cell>
        </row>
        <row r="18">
          <cell r="AA18" t="str">
            <v>0409</v>
          </cell>
        </row>
        <row r="19">
          <cell r="B19" t="str">
            <v>030300002</v>
          </cell>
          <cell r="C19" t="str">
            <v>旋转闪蒸干燥机（1套）</v>
          </cell>
          <cell r="D19" t="str">
            <v>XZG-4</v>
          </cell>
          <cell r="E19">
            <v>128800</v>
          </cell>
          <cell r="F19">
            <v>123648</v>
          </cell>
          <cell r="G19">
            <v>0</v>
          </cell>
          <cell r="H19">
            <v>5152</v>
          </cell>
          <cell r="I19" t="str">
            <v>2001.12.01</v>
          </cell>
          <cell r="J19" t="str">
            <v>96</v>
          </cell>
          <cell r="K19" t="str">
            <v>干燥设备</v>
          </cell>
          <cell r="L19" t="str">
            <v>肥东合成分厂</v>
          </cell>
          <cell r="M19" t="str">
            <v>肥东合成</v>
          </cell>
        </row>
        <row r="19">
          <cell r="O19" t="str">
            <v>0.00</v>
          </cell>
          <cell r="P19" t="str">
            <v>0.00</v>
          </cell>
          <cell r="Q19" t="str">
            <v>5,152.00</v>
          </cell>
          <cell r="R19" t="str">
            <v>0</v>
          </cell>
          <cell r="S19" t="str">
            <v>平均年限法(一)</v>
          </cell>
          <cell r="T19" t="str">
            <v>在用</v>
          </cell>
          <cell r="U19" t="str">
            <v>在建工程转入</v>
          </cell>
          <cell r="V19" t="str">
            <v>demo</v>
          </cell>
          <cell r="W19" t="str">
            <v>2013.01.01</v>
          </cell>
        </row>
        <row r="19">
          <cell r="AA19" t="str">
            <v>0303</v>
          </cell>
        </row>
        <row r="20">
          <cell r="B20" t="str">
            <v>040900021</v>
          </cell>
          <cell r="C20" t="str">
            <v>照相机</v>
          </cell>
          <cell r="D20" t="str">
            <v>DC2000/28-135</v>
          </cell>
          <cell r="E20">
            <v>1845</v>
          </cell>
          <cell r="F20">
            <v>1771.2</v>
          </cell>
          <cell r="G20">
            <v>73.8</v>
          </cell>
          <cell r="H20">
            <v>0</v>
          </cell>
          <cell r="I20" t="str">
            <v>2001.12.01</v>
          </cell>
          <cell r="J20" t="str">
            <v>60</v>
          </cell>
          <cell r="K20" t="str">
            <v>其他</v>
          </cell>
          <cell r="L20" t="str">
            <v>公司</v>
          </cell>
          <cell r="M20" t="str">
            <v>10</v>
          </cell>
        </row>
        <row r="20">
          <cell r="O20" t="str">
            <v>0.00</v>
          </cell>
          <cell r="P20" t="str">
            <v>0.00</v>
          </cell>
          <cell r="Q20" t="str">
            <v>73.80</v>
          </cell>
          <cell r="R20" t="str">
            <v>0</v>
          </cell>
          <cell r="S20" t="str">
            <v>平均年限法(一)</v>
          </cell>
          <cell r="T20" t="str">
            <v>在用</v>
          </cell>
          <cell r="U20" t="str">
            <v>直接购入</v>
          </cell>
          <cell r="V20" t="str">
            <v>demo</v>
          </cell>
          <cell r="W20" t="str">
            <v>2013.01.01</v>
          </cell>
        </row>
        <row r="20">
          <cell r="AA20" t="str">
            <v>0409</v>
          </cell>
        </row>
        <row r="21">
          <cell r="B21" t="str">
            <v>040900014</v>
          </cell>
          <cell r="C21" t="str">
            <v>复印机（雷立）</v>
          </cell>
          <cell r="D21" t="str">
            <v>雷立5216</v>
          </cell>
          <cell r="E21">
            <v>15800</v>
          </cell>
          <cell r="F21">
            <v>15168</v>
          </cell>
          <cell r="G21">
            <v>632</v>
          </cell>
          <cell r="H21">
            <v>0</v>
          </cell>
          <cell r="I21" t="str">
            <v>2002.05.01</v>
          </cell>
          <cell r="J21" t="str">
            <v>60</v>
          </cell>
          <cell r="K21" t="str">
            <v>其他</v>
          </cell>
          <cell r="L21" t="str">
            <v>公司</v>
          </cell>
          <cell r="M21" t="str">
            <v>10</v>
          </cell>
        </row>
        <row r="21">
          <cell r="O21" t="str">
            <v>0.00</v>
          </cell>
          <cell r="P21" t="str">
            <v>0.00</v>
          </cell>
          <cell r="Q21" t="str">
            <v>632.00</v>
          </cell>
          <cell r="R21" t="str">
            <v>0</v>
          </cell>
          <cell r="S21" t="str">
            <v>平均年限法(一)</v>
          </cell>
          <cell r="T21" t="str">
            <v>在用</v>
          </cell>
          <cell r="U21" t="str">
            <v>直接购入</v>
          </cell>
          <cell r="V21" t="str">
            <v>demo</v>
          </cell>
          <cell r="W21" t="str">
            <v>2013.01.01</v>
          </cell>
        </row>
        <row r="21">
          <cell r="AA21" t="str">
            <v>0409</v>
          </cell>
        </row>
        <row r="22">
          <cell r="B22" t="str">
            <v>040900045</v>
          </cell>
          <cell r="C22" t="str">
            <v>程控电话交换机</v>
          </cell>
          <cell r="D22" t="str">
            <v>HTK-120</v>
          </cell>
          <cell r="E22">
            <v>5800</v>
          </cell>
          <cell r="F22">
            <v>5568</v>
          </cell>
          <cell r="G22">
            <v>232</v>
          </cell>
          <cell r="H22">
            <v>0</v>
          </cell>
          <cell r="I22" t="str">
            <v>2002.08.01</v>
          </cell>
          <cell r="J22" t="str">
            <v>60</v>
          </cell>
          <cell r="K22" t="str">
            <v>其他</v>
          </cell>
          <cell r="L22" t="str">
            <v>公司</v>
          </cell>
          <cell r="M22" t="str">
            <v>10</v>
          </cell>
        </row>
        <row r="22">
          <cell r="O22" t="str">
            <v>0.00</v>
          </cell>
          <cell r="P22" t="str">
            <v>0.00</v>
          </cell>
          <cell r="Q22" t="str">
            <v>232.00</v>
          </cell>
          <cell r="R22" t="str">
            <v>0</v>
          </cell>
          <cell r="S22" t="str">
            <v>平均年限法(一)</v>
          </cell>
          <cell r="T22" t="str">
            <v>在用</v>
          </cell>
          <cell r="U22" t="str">
            <v>直接购入</v>
          </cell>
          <cell r="V22" t="str">
            <v>demo</v>
          </cell>
          <cell r="W22" t="str">
            <v>2013.01.01</v>
          </cell>
        </row>
        <row r="22">
          <cell r="AA22" t="str">
            <v>0409</v>
          </cell>
        </row>
        <row r="23">
          <cell r="B23" t="str">
            <v>030700073</v>
          </cell>
          <cell r="C23" t="str">
            <v>变频器</v>
          </cell>
          <cell r="D23" t="str">
            <v>8015F3-15KW</v>
          </cell>
          <cell r="E23">
            <v>9500</v>
          </cell>
          <cell r="F23">
            <v>9120</v>
          </cell>
          <cell r="G23">
            <v>0</v>
          </cell>
          <cell r="H23">
            <v>380</v>
          </cell>
          <cell r="I23" t="str">
            <v>2003.04.01</v>
          </cell>
          <cell r="J23" t="str">
            <v>96</v>
          </cell>
          <cell r="K23" t="str">
            <v>精喹装置（合成二车间）</v>
          </cell>
          <cell r="L23" t="str">
            <v>肥东合成分厂</v>
          </cell>
          <cell r="M23" t="str">
            <v>肥东合成</v>
          </cell>
        </row>
        <row r="23">
          <cell r="O23" t="str">
            <v>0.00</v>
          </cell>
          <cell r="P23" t="str">
            <v>0.00</v>
          </cell>
          <cell r="Q23" t="str">
            <v>380.00</v>
          </cell>
          <cell r="R23" t="str">
            <v>16</v>
          </cell>
          <cell r="S23" t="str">
            <v>平均年限法(一)</v>
          </cell>
          <cell r="T23" t="str">
            <v>在用</v>
          </cell>
          <cell r="U23" t="str">
            <v>直接购入</v>
          </cell>
          <cell r="V23" t="str">
            <v>demo</v>
          </cell>
          <cell r="W23" t="str">
            <v>2013.01.01</v>
          </cell>
        </row>
        <row r="23">
          <cell r="AA23" t="str">
            <v>0307</v>
          </cell>
        </row>
        <row r="24">
          <cell r="B24" t="str">
            <v>030100037</v>
          </cell>
          <cell r="C24" t="str">
            <v>N2000色谱工作站</v>
          </cell>
          <cell r="D24" t="str">
            <v>（大兴合成质检室 转至 肥东质检分析室）</v>
          </cell>
          <cell r="E24">
            <v>1800</v>
          </cell>
          <cell r="F24">
            <v>1728</v>
          </cell>
          <cell r="G24">
            <v>0</v>
          </cell>
          <cell r="H24">
            <v>72</v>
          </cell>
          <cell r="I24" t="str">
            <v>2003.09.01</v>
          </cell>
          <cell r="J24" t="str">
            <v>96</v>
          </cell>
          <cell r="K24" t="str">
            <v>质检设备</v>
          </cell>
          <cell r="L24" t="str">
            <v>质量管理部</v>
          </cell>
          <cell r="M24" t="str">
            <v>肥东质检室</v>
          </cell>
        </row>
        <row r="24">
          <cell r="O24" t="str">
            <v>0.00</v>
          </cell>
          <cell r="P24" t="str">
            <v>0.00</v>
          </cell>
          <cell r="Q24" t="str">
            <v>72.00</v>
          </cell>
          <cell r="R24" t="str">
            <v>21</v>
          </cell>
          <cell r="S24" t="str">
            <v>平均年限法(一)</v>
          </cell>
          <cell r="T24" t="str">
            <v>在用</v>
          </cell>
          <cell r="U24" t="str">
            <v>直接购入</v>
          </cell>
          <cell r="V24" t="str">
            <v>demo</v>
          </cell>
          <cell r="W24" t="str">
            <v>2013.01.01</v>
          </cell>
        </row>
        <row r="24">
          <cell r="AA24" t="str">
            <v>0301</v>
          </cell>
        </row>
        <row r="25">
          <cell r="B25" t="str">
            <v>040300011</v>
          </cell>
          <cell r="C25" t="str">
            <v>打印机（EPSON）</v>
          </cell>
          <cell r="D25" t="str">
            <v>EPSON</v>
          </cell>
          <cell r="E25">
            <v>1030</v>
          </cell>
          <cell r="F25">
            <v>988.8</v>
          </cell>
          <cell r="G25">
            <v>0</v>
          </cell>
          <cell r="H25">
            <v>41.2</v>
          </cell>
          <cell r="I25" t="str">
            <v>2003.11.01</v>
          </cell>
          <cell r="J25" t="str">
            <v>60</v>
          </cell>
          <cell r="K25" t="str">
            <v>打印机</v>
          </cell>
          <cell r="L25" t="str">
            <v>公司</v>
          </cell>
          <cell r="M25" t="str">
            <v>10</v>
          </cell>
        </row>
        <row r="25">
          <cell r="O25" t="str">
            <v>0.00</v>
          </cell>
          <cell r="P25" t="str">
            <v>0.00</v>
          </cell>
          <cell r="Q25" t="str">
            <v>41.20</v>
          </cell>
          <cell r="R25" t="str">
            <v>0</v>
          </cell>
          <cell r="S25" t="str">
            <v>平均年限法(一)</v>
          </cell>
          <cell r="T25" t="str">
            <v>在用</v>
          </cell>
          <cell r="U25" t="str">
            <v>直接购入</v>
          </cell>
          <cell r="V25" t="str">
            <v>demo</v>
          </cell>
          <cell r="W25" t="str">
            <v>2013.01.01</v>
          </cell>
        </row>
        <row r="25">
          <cell r="AA25" t="str">
            <v>0403</v>
          </cell>
        </row>
        <row r="26">
          <cell r="B26" t="str">
            <v>040900006</v>
          </cell>
          <cell r="C26" t="str">
            <v>传真机（厦华）</v>
          </cell>
        </row>
        <row r="26">
          <cell r="E26">
            <v>1150</v>
          </cell>
          <cell r="F26">
            <v>1104</v>
          </cell>
          <cell r="G26">
            <v>0</v>
          </cell>
          <cell r="H26">
            <v>46</v>
          </cell>
          <cell r="I26" t="str">
            <v>2003.11.01</v>
          </cell>
          <cell r="J26" t="str">
            <v>60</v>
          </cell>
          <cell r="K26" t="str">
            <v>其他</v>
          </cell>
          <cell r="L26" t="str">
            <v>公司</v>
          </cell>
          <cell r="M26" t="str">
            <v>10</v>
          </cell>
        </row>
        <row r="26">
          <cell r="O26" t="str">
            <v>0.00</v>
          </cell>
          <cell r="P26" t="str">
            <v>0.00</v>
          </cell>
          <cell r="Q26" t="str">
            <v>46.00</v>
          </cell>
          <cell r="R26" t="str">
            <v>0</v>
          </cell>
          <cell r="S26" t="str">
            <v>平均年限法(一)</v>
          </cell>
          <cell r="T26" t="str">
            <v>在用</v>
          </cell>
          <cell r="U26" t="str">
            <v>直接购入</v>
          </cell>
          <cell r="V26" t="str">
            <v>demo</v>
          </cell>
          <cell r="W26" t="str">
            <v>2013.01.01</v>
          </cell>
        </row>
        <row r="26">
          <cell r="AA26" t="str">
            <v>0409</v>
          </cell>
        </row>
        <row r="27">
          <cell r="B27" t="str">
            <v>040900008</v>
          </cell>
          <cell r="C27" t="str">
            <v>传真机（三星）</v>
          </cell>
        </row>
        <row r="27">
          <cell r="E27">
            <v>1560</v>
          </cell>
          <cell r="F27">
            <v>1497.6</v>
          </cell>
          <cell r="G27">
            <v>0</v>
          </cell>
          <cell r="H27">
            <v>62.4</v>
          </cell>
          <cell r="I27" t="str">
            <v>2004.01.01</v>
          </cell>
          <cell r="J27" t="str">
            <v>60</v>
          </cell>
          <cell r="K27" t="str">
            <v>其他</v>
          </cell>
          <cell r="L27" t="str">
            <v>公司</v>
          </cell>
          <cell r="M27" t="str">
            <v>10</v>
          </cell>
        </row>
        <row r="27">
          <cell r="O27" t="str">
            <v>0.00</v>
          </cell>
          <cell r="P27" t="str">
            <v>0.00</v>
          </cell>
          <cell r="Q27" t="str">
            <v>62.40</v>
          </cell>
          <cell r="R27" t="str">
            <v>0</v>
          </cell>
          <cell r="S27" t="str">
            <v>平均年限法(一)</v>
          </cell>
          <cell r="T27" t="str">
            <v>在用</v>
          </cell>
          <cell r="U27" t="str">
            <v>直接购入</v>
          </cell>
          <cell r="V27" t="str">
            <v>demo</v>
          </cell>
          <cell r="W27" t="str">
            <v>2013.01.01</v>
          </cell>
        </row>
        <row r="27">
          <cell r="AA27" t="str">
            <v>0409</v>
          </cell>
        </row>
        <row r="28">
          <cell r="B28" t="str">
            <v>040100007</v>
          </cell>
          <cell r="C28" t="str">
            <v>格力空调</v>
          </cell>
          <cell r="D28" t="str">
            <v>KFR-70LW/E7053LIA</v>
          </cell>
          <cell r="E28">
            <v>4800</v>
          </cell>
          <cell r="F28">
            <v>4608</v>
          </cell>
          <cell r="G28">
            <v>192</v>
          </cell>
          <cell r="H28">
            <v>0</v>
          </cell>
          <cell r="I28" t="str">
            <v>2004.07.01</v>
          </cell>
          <cell r="J28" t="str">
            <v>60</v>
          </cell>
          <cell r="K28" t="str">
            <v>空调</v>
          </cell>
          <cell r="L28" t="str">
            <v>合成分厂</v>
          </cell>
          <cell r="M28" t="str">
            <v>0502</v>
          </cell>
        </row>
        <row r="28">
          <cell r="O28" t="str">
            <v>0.00</v>
          </cell>
          <cell r="P28" t="str">
            <v>0.00</v>
          </cell>
          <cell r="Q28" t="str">
            <v>192.00</v>
          </cell>
          <cell r="R28" t="str">
            <v>0</v>
          </cell>
          <cell r="S28" t="str">
            <v>平均年限法(一)</v>
          </cell>
          <cell r="T28" t="str">
            <v>在用</v>
          </cell>
          <cell r="U28" t="str">
            <v>直接购入</v>
          </cell>
          <cell r="V28" t="str">
            <v>demo</v>
          </cell>
          <cell r="W28" t="str">
            <v>2013.01.01</v>
          </cell>
        </row>
        <row r="28">
          <cell r="AA28" t="str">
            <v>0401</v>
          </cell>
        </row>
        <row r="29">
          <cell r="B29" t="str">
            <v>040900007</v>
          </cell>
          <cell r="C29" t="str">
            <v>传真机（启普）</v>
          </cell>
        </row>
        <row r="29">
          <cell r="E29">
            <v>1450</v>
          </cell>
          <cell r="F29">
            <v>1392</v>
          </cell>
          <cell r="G29">
            <v>0</v>
          </cell>
          <cell r="H29">
            <v>58</v>
          </cell>
          <cell r="I29" t="str">
            <v>2004.07.01</v>
          </cell>
          <cell r="J29" t="str">
            <v>60</v>
          </cell>
          <cell r="K29" t="str">
            <v>其他</v>
          </cell>
          <cell r="L29" t="str">
            <v>公司</v>
          </cell>
          <cell r="M29" t="str">
            <v>10</v>
          </cell>
        </row>
        <row r="29">
          <cell r="O29" t="str">
            <v>0.00</v>
          </cell>
          <cell r="P29" t="str">
            <v>0.00</v>
          </cell>
          <cell r="Q29" t="str">
            <v>58.00</v>
          </cell>
          <cell r="R29" t="str">
            <v>0</v>
          </cell>
          <cell r="S29" t="str">
            <v>平均年限法(一)</v>
          </cell>
          <cell r="T29" t="str">
            <v>在用</v>
          </cell>
          <cell r="U29" t="str">
            <v>直接购入</v>
          </cell>
          <cell r="V29" t="str">
            <v>demo</v>
          </cell>
          <cell r="W29" t="str">
            <v>2013.01.01</v>
          </cell>
        </row>
        <row r="29">
          <cell r="AA29" t="str">
            <v>0409</v>
          </cell>
        </row>
        <row r="30">
          <cell r="B30" t="str">
            <v>040900022</v>
          </cell>
          <cell r="C30" t="str">
            <v>数码相机（索尼）</v>
          </cell>
        </row>
        <row r="30">
          <cell r="E30">
            <v>4700</v>
          </cell>
          <cell r="F30">
            <v>4512</v>
          </cell>
          <cell r="G30">
            <v>188</v>
          </cell>
          <cell r="H30">
            <v>0</v>
          </cell>
          <cell r="I30" t="str">
            <v>2004.10.01</v>
          </cell>
          <cell r="J30" t="str">
            <v>60</v>
          </cell>
          <cell r="K30" t="str">
            <v>其他</v>
          </cell>
          <cell r="L30" t="str">
            <v>公司</v>
          </cell>
          <cell r="M30" t="str">
            <v>10</v>
          </cell>
        </row>
        <row r="30">
          <cell r="O30" t="str">
            <v>0.00</v>
          </cell>
          <cell r="P30" t="str">
            <v>0.00</v>
          </cell>
          <cell r="Q30" t="str">
            <v>188.00</v>
          </cell>
          <cell r="R30" t="str">
            <v>0</v>
          </cell>
          <cell r="S30" t="str">
            <v>平均年限法(一)</v>
          </cell>
          <cell r="T30" t="str">
            <v>在用</v>
          </cell>
          <cell r="U30" t="str">
            <v>直接购入</v>
          </cell>
          <cell r="V30" t="str">
            <v>demo</v>
          </cell>
          <cell r="W30" t="str">
            <v>2013.01.01</v>
          </cell>
        </row>
        <row r="30">
          <cell r="AA30" t="str">
            <v>0409</v>
          </cell>
        </row>
        <row r="31">
          <cell r="B31" t="str">
            <v>040900023</v>
          </cell>
          <cell r="C31" t="str">
            <v>摄像机（索尼）</v>
          </cell>
        </row>
        <row r="31">
          <cell r="E31">
            <v>11880</v>
          </cell>
          <cell r="F31">
            <v>11404.8</v>
          </cell>
          <cell r="G31">
            <v>475.2</v>
          </cell>
          <cell r="H31">
            <v>0</v>
          </cell>
          <cell r="I31" t="str">
            <v>2004.10.01</v>
          </cell>
          <cell r="J31" t="str">
            <v>60</v>
          </cell>
          <cell r="K31" t="str">
            <v>其他</v>
          </cell>
          <cell r="L31" t="str">
            <v>公司</v>
          </cell>
          <cell r="M31" t="str">
            <v>10</v>
          </cell>
        </row>
        <row r="31">
          <cell r="O31" t="str">
            <v>0.00</v>
          </cell>
          <cell r="P31" t="str">
            <v>0.00</v>
          </cell>
          <cell r="Q31" t="str">
            <v>475.20</v>
          </cell>
          <cell r="R31" t="str">
            <v>0</v>
          </cell>
          <cell r="S31" t="str">
            <v>平均年限法(一)</v>
          </cell>
          <cell r="T31" t="str">
            <v>在用</v>
          </cell>
          <cell r="U31" t="str">
            <v>直接购入</v>
          </cell>
          <cell r="V31" t="str">
            <v>demo</v>
          </cell>
          <cell r="W31" t="str">
            <v>2013.01.01</v>
          </cell>
        </row>
        <row r="31">
          <cell r="AA31" t="str">
            <v>0409</v>
          </cell>
        </row>
        <row r="32">
          <cell r="B32" t="str">
            <v>030100131</v>
          </cell>
          <cell r="C32" t="str">
            <v>安捷伦气相色谱6820（00040#拆分）</v>
          </cell>
          <cell r="D32" t="str">
            <v>气相6820</v>
          </cell>
          <cell r="E32">
            <v>96851.2</v>
          </cell>
          <cell r="F32">
            <v>92977.15</v>
          </cell>
          <cell r="G32">
            <v>0</v>
          </cell>
          <cell r="H32">
            <v>3874.05</v>
          </cell>
          <cell r="I32" t="str">
            <v>2005.05.01</v>
          </cell>
          <cell r="J32" t="str">
            <v>96</v>
          </cell>
          <cell r="K32" t="str">
            <v>质检设备</v>
          </cell>
          <cell r="L32" t="str">
            <v>肥东合成分厂</v>
          </cell>
          <cell r="M32" t="str">
            <v>肥东质检室</v>
          </cell>
        </row>
        <row r="32">
          <cell r="O32" t="str">
            <v>0.00</v>
          </cell>
          <cell r="P32" t="str">
            <v>0.00</v>
          </cell>
          <cell r="Q32" t="str">
            <v>3,874.05</v>
          </cell>
          <cell r="R32" t="str">
            <v>96</v>
          </cell>
          <cell r="S32" t="str">
            <v>平均年限法(一)</v>
          </cell>
          <cell r="T32" t="str">
            <v>在用</v>
          </cell>
          <cell r="U32" t="str">
            <v>直接购入</v>
          </cell>
          <cell r="V32" t="str">
            <v>王桂珍</v>
          </cell>
          <cell r="W32" t="str">
            <v>2020.03.24</v>
          </cell>
        </row>
        <row r="32">
          <cell r="AA32" t="str">
            <v>0301</v>
          </cell>
        </row>
        <row r="33">
          <cell r="B33" t="str">
            <v>030700099</v>
          </cell>
          <cell r="C33" t="str">
            <v>反应罐</v>
          </cell>
          <cell r="D33" t="str">
            <v>3000L</v>
          </cell>
          <cell r="E33">
            <v>34500</v>
          </cell>
          <cell r="F33">
            <v>33120</v>
          </cell>
          <cell r="G33">
            <v>0</v>
          </cell>
          <cell r="H33">
            <v>1380</v>
          </cell>
          <cell r="I33" t="str">
            <v>2005.07.01</v>
          </cell>
          <cell r="J33" t="str">
            <v>96</v>
          </cell>
          <cell r="K33" t="str">
            <v>精喹装置（合成二车间）</v>
          </cell>
          <cell r="L33" t="str">
            <v>肥东制剂分厂</v>
          </cell>
          <cell r="M33" t="str">
            <v>肥东制剂12#车间</v>
          </cell>
        </row>
        <row r="33">
          <cell r="O33" t="str">
            <v>0.00</v>
          </cell>
          <cell r="P33" t="str">
            <v>0.00</v>
          </cell>
          <cell r="Q33" t="str">
            <v>1,380.00</v>
          </cell>
          <cell r="R33" t="str">
            <v>42</v>
          </cell>
          <cell r="S33" t="str">
            <v>平均年限法(一)</v>
          </cell>
          <cell r="T33" t="str">
            <v>在用</v>
          </cell>
          <cell r="U33" t="str">
            <v>直接购入</v>
          </cell>
          <cell r="V33" t="str">
            <v>demo</v>
          </cell>
          <cell r="W33" t="str">
            <v>2013.01.01</v>
          </cell>
        </row>
        <row r="33">
          <cell r="AA33" t="str">
            <v>0307</v>
          </cell>
        </row>
        <row r="34">
          <cell r="B34" t="str">
            <v>040200032</v>
          </cell>
          <cell r="C34" t="str">
            <v>电脑（组装）*黑龙江库</v>
          </cell>
        </row>
        <row r="34">
          <cell r="E34">
            <v>3985</v>
          </cell>
          <cell r="F34">
            <v>3825.6</v>
          </cell>
          <cell r="G34">
            <v>0</v>
          </cell>
          <cell r="H34">
            <v>159.4</v>
          </cell>
          <cell r="I34" t="str">
            <v>2005.07.01</v>
          </cell>
          <cell r="J34" t="str">
            <v>60</v>
          </cell>
          <cell r="K34" t="str">
            <v>电脑</v>
          </cell>
          <cell r="L34" t="str">
            <v>公司</v>
          </cell>
          <cell r="M34" t="str">
            <v>10</v>
          </cell>
        </row>
        <row r="34">
          <cell r="O34" t="str">
            <v>0.00</v>
          </cell>
          <cell r="P34" t="str">
            <v>0.00</v>
          </cell>
          <cell r="Q34" t="str">
            <v>159.40</v>
          </cell>
          <cell r="R34" t="str">
            <v>7</v>
          </cell>
          <cell r="S34" t="str">
            <v>平均年限法(一)</v>
          </cell>
          <cell r="T34" t="str">
            <v>在用</v>
          </cell>
          <cell r="U34" t="str">
            <v>直接购入</v>
          </cell>
          <cell r="V34" t="str">
            <v>demo</v>
          </cell>
          <cell r="W34" t="str">
            <v>2013.01.01</v>
          </cell>
        </row>
        <row r="34">
          <cell r="AA34" t="str">
            <v>0402</v>
          </cell>
        </row>
        <row r="35">
          <cell r="B35" t="str">
            <v>040300026</v>
          </cell>
          <cell r="C35" t="str">
            <v>打印机（HP*激光）</v>
          </cell>
          <cell r="D35" t="str">
            <v>HP-1020</v>
          </cell>
          <cell r="E35">
            <v>1790</v>
          </cell>
          <cell r="F35">
            <v>1718.4</v>
          </cell>
          <cell r="G35">
            <v>0</v>
          </cell>
          <cell r="H35">
            <v>71.6</v>
          </cell>
          <cell r="I35" t="str">
            <v>2005.07.01</v>
          </cell>
          <cell r="J35" t="str">
            <v>60</v>
          </cell>
          <cell r="K35" t="str">
            <v>打印机</v>
          </cell>
          <cell r="L35" t="str">
            <v>公司</v>
          </cell>
          <cell r="M35" t="str">
            <v>10</v>
          </cell>
        </row>
        <row r="35">
          <cell r="O35" t="str">
            <v>0.00</v>
          </cell>
          <cell r="P35" t="str">
            <v>0.00</v>
          </cell>
          <cell r="Q35" t="str">
            <v>71.60</v>
          </cell>
          <cell r="R35" t="str">
            <v>7</v>
          </cell>
          <cell r="S35" t="str">
            <v>平均年限法(一)</v>
          </cell>
          <cell r="T35" t="str">
            <v>在用</v>
          </cell>
          <cell r="U35" t="str">
            <v>直接购入</v>
          </cell>
          <cell r="V35" t="str">
            <v>demo</v>
          </cell>
          <cell r="W35" t="str">
            <v>2013.01.01</v>
          </cell>
        </row>
        <row r="35">
          <cell r="AA35" t="str">
            <v>0403</v>
          </cell>
        </row>
        <row r="36">
          <cell r="B36" t="str">
            <v>040300027</v>
          </cell>
          <cell r="C36" t="str">
            <v>打印机（HP）*黑龙江库</v>
          </cell>
        </row>
        <row r="36">
          <cell r="E36">
            <v>908</v>
          </cell>
          <cell r="F36">
            <v>871.68</v>
          </cell>
          <cell r="G36">
            <v>0</v>
          </cell>
          <cell r="H36">
            <v>36.32</v>
          </cell>
          <cell r="I36" t="str">
            <v>2005.07.01</v>
          </cell>
          <cell r="J36" t="str">
            <v>60</v>
          </cell>
          <cell r="K36" t="str">
            <v>打印机</v>
          </cell>
          <cell r="L36" t="str">
            <v>公司</v>
          </cell>
          <cell r="M36" t="str">
            <v>10</v>
          </cell>
        </row>
        <row r="36">
          <cell r="O36" t="str">
            <v>0.00</v>
          </cell>
          <cell r="P36" t="str">
            <v>0.00</v>
          </cell>
          <cell r="Q36" t="str">
            <v>36.32</v>
          </cell>
          <cell r="R36" t="str">
            <v>7</v>
          </cell>
          <cell r="S36" t="str">
            <v>平均年限法(一)</v>
          </cell>
          <cell r="T36" t="str">
            <v>在用</v>
          </cell>
          <cell r="U36" t="str">
            <v>直接购入</v>
          </cell>
          <cell r="V36" t="str">
            <v>demo</v>
          </cell>
          <cell r="W36" t="str">
            <v>2013.01.01</v>
          </cell>
        </row>
        <row r="36">
          <cell r="AA36" t="str">
            <v>0403</v>
          </cell>
        </row>
        <row r="37">
          <cell r="B37" t="str">
            <v>040900009</v>
          </cell>
          <cell r="C37" t="str">
            <v>传真机（三星）</v>
          </cell>
        </row>
        <row r="37">
          <cell r="E37">
            <v>2950</v>
          </cell>
          <cell r="F37">
            <v>2832</v>
          </cell>
          <cell r="G37">
            <v>0</v>
          </cell>
          <cell r="H37">
            <v>118</v>
          </cell>
          <cell r="I37" t="str">
            <v>2005.07.01</v>
          </cell>
          <cell r="J37" t="str">
            <v>60</v>
          </cell>
          <cell r="K37" t="str">
            <v>其他</v>
          </cell>
          <cell r="L37" t="str">
            <v>公司</v>
          </cell>
          <cell r="M37" t="str">
            <v>10</v>
          </cell>
        </row>
        <row r="37">
          <cell r="O37" t="str">
            <v>0.00</v>
          </cell>
          <cell r="P37" t="str">
            <v>0.00</v>
          </cell>
          <cell r="Q37" t="str">
            <v>118.00</v>
          </cell>
          <cell r="R37" t="str">
            <v>7</v>
          </cell>
          <cell r="S37" t="str">
            <v>平均年限法(一)</v>
          </cell>
          <cell r="T37" t="str">
            <v>在用</v>
          </cell>
          <cell r="U37" t="str">
            <v>直接购入</v>
          </cell>
          <cell r="V37" t="str">
            <v>demo</v>
          </cell>
          <cell r="W37" t="str">
            <v>2013.01.01</v>
          </cell>
        </row>
        <row r="37">
          <cell r="AA37" t="str">
            <v>0409</v>
          </cell>
        </row>
        <row r="38">
          <cell r="B38" t="str">
            <v>040900010</v>
          </cell>
          <cell r="C38" t="str">
            <v>传真机（黑龙江库）</v>
          </cell>
        </row>
        <row r="38">
          <cell r="E38">
            <v>790</v>
          </cell>
          <cell r="F38">
            <v>758.4</v>
          </cell>
          <cell r="G38">
            <v>0</v>
          </cell>
          <cell r="H38">
            <v>31.6</v>
          </cell>
          <cell r="I38" t="str">
            <v>2005.07.01</v>
          </cell>
          <cell r="J38" t="str">
            <v>60</v>
          </cell>
          <cell r="K38" t="str">
            <v>其他</v>
          </cell>
          <cell r="L38" t="str">
            <v>公司</v>
          </cell>
          <cell r="M38" t="str">
            <v>10</v>
          </cell>
        </row>
        <row r="38">
          <cell r="O38" t="str">
            <v>0.00</v>
          </cell>
          <cell r="P38" t="str">
            <v>0.00</v>
          </cell>
          <cell r="Q38" t="str">
            <v>31.60</v>
          </cell>
          <cell r="R38" t="str">
            <v>7</v>
          </cell>
          <cell r="S38" t="str">
            <v>平均年限法(一)</v>
          </cell>
          <cell r="T38" t="str">
            <v>在用</v>
          </cell>
          <cell r="U38" t="str">
            <v>直接购入</v>
          </cell>
          <cell r="V38" t="str">
            <v>demo</v>
          </cell>
          <cell r="W38" t="str">
            <v>2013.01.01</v>
          </cell>
        </row>
        <row r="38">
          <cell r="AA38" t="str">
            <v>0409</v>
          </cell>
        </row>
        <row r="39">
          <cell r="B39" t="str">
            <v>040900016</v>
          </cell>
          <cell r="C39" t="str">
            <v>扫描仪（增值税票专用）</v>
          </cell>
          <cell r="D39" t="str">
            <v>AV120</v>
          </cell>
          <cell r="E39">
            <v>3034.19</v>
          </cell>
          <cell r="F39">
            <v>2912.82</v>
          </cell>
          <cell r="G39">
            <v>0</v>
          </cell>
          <cell r="H39">
            <v>121.37</v>
          </cell>
          <cell r="I39" t="str">
            <v>2005.07.01</v>
          </cell>
          <cell r="J39" t="str">
            <v>60</v>
          </cell>
          <cell r="K39" t="str">
            <v>其他</v>
          </cell>
          <cell r="L39" t="str">
            <v>公司</v>
          </cell>
          <cell r="M39" t="str">
            <v>10</v>
          </cell>
        </row>
        <row r="39">
          <cell r="O39" t="str">
            <v>0.00</v>
          </cell>
          <cell r="P39" t="str">
            <v>0.00</v>
          </cell>
          <cell r="Q39" t="str">
            <v>121.37</v>
          </cell>
          <cell r="R39" t="str">
            <v>10</v>
          </cell>
          <cell r="S39" t="str">
            <v>平均年限法(一)</v>
          </cell>
          <cell r="T39" t="str">
            <v>在用</v>
          </cell>
          <cell r="U39" t="str">
            <v>直接购入</v>
          </cell>
          <cell r="V39" t="str">
            <v>demo</v>
          </cell>
          <cell r="W39" t="str">
            <v>2013.01.01</v>
          </cell>
        </row>
        <row r="39">
          <cell r="AA39" t="str">
            <v>0409</v>
          </cell>
        </row>
        <row r="40">
          <cell r="B40" t="str">
            <v>040900018</v>
          </cell>
          <cell r="C40" t="str">
            <v>刻录机</v>
          </cell>
        </row>
        <row r="40">
          <cell r="E40">
            <v>780</v>
          </cell>
          <cell r="F40">
            <v>748.8</v>
          </cell>
          <cell r="G40">
            <v>0</v>
          </cell>
          <cell r="H40">
            <v>31.2</v>
          </cell>
          <cell r="I40" t="str">
            <v>2005.07.01</v>
          </cell>
          <cell r="J40" t="str">
            <v>60</v>
          </cell>
          <cell r="K40" t="str">
            <v>其他</v>
          </cell>
          <cell r="L40" t="str">
            <v>公司</v>
          </cell>
          <cell r="M40" t="str">
            <v>10</v>
          </cell>
        </row>
        <row r="40">
          <cell r="O40" t="str">
            <v>0.00</v>
          </cell>
          <cell r="P40" t="str">
            <v>0.00</v>
          </cell>
          <cell r="Q40" t="str">
            <v>31.20</v>
          </cell>
          <cell r="R40" t="str">
            <v>7</v>
          </cell>
          <cell r="S40" t="str">
            <v>平均年限法(一)</v>
          </cell>
          <cell r="T40" t="str">
            <v>在用</v>
          </cell>
          <cell r="U40" t="str">
            <v>直接购入</v>
          </cell>
          <cell r="V40" t="str">
            <v>demo</v>
          </cell>
          <cell r="W40" t="str">
            <v>2013.01.01</v>
          </cell>
        </row>
        <row r="40">
          <cell r="AA40" t="str">
            <v>0409</v>
          </cell>
        </row>
        <row r="41">
          <cell r="B41" t="str">
            <v>030700100</v>
          </cell>
          <cell r="C41" t="str">
            <v>反应罐</v>
          </cell>
          <cell r="D41" t="str">
            <v>3000L</v>
          </cell>
          <cell r="E41">
            <v>21000</v>
          </cell>
          <cell r="F41">
            <v>20160</v>
          </cell>
          <cell r="G41">
            <v>0</v>
          </cell>
          <cell r="H41">
            <v>840</v>
          </cell>
          <cell r="I41" t="str">
            <v>2005.09.01</v>
          </cell>
          <cell r="J41" t="str">
            <v>96</v>
          </cell>
          <cell r="K41" t="str">
            <v>精喹装置（合成二车间）</v>
          </cell>
          <cell r="L41" t="str">
            <v>肥东制剂分厂</v>
          </cell>
          <cell r="M41" t="str">
            <v>肥东制剂12#车间</v>
          </cell>
        </row>
        <row r="41">
          <cell r="O41" t="str">
            <v>0.00</v>
          </cell>
          <cell r="P41" t="str">
            <v>0.00</v>
          </cell>
          <cell r="Q41" t="str">
            <v>840.00</v>
          </cell>
          <cell r="R41" t="str">
            <v>44</v>
          </cell>
          <cell r="S41" t="str">
            <v>平均年限法(一)</v>
          </cell>
          <cell r="T41" t="str">
            <v>在用</v>
          </cell>
          <cell r="U41" t="str">
            <v>直接购入</v>
          </cell>
          <cell r="V41" t="str">
            <v>demo</v>
          </cell>
          <cell r="W41" t="str">
            <v>2013.01.01</v>
          </cell>
        </row>
        <row r="41">
          <cell r="AA41" t="str">
            <v>0307</v>
          </cell>
        </row>
        <row r="42">
          <cell r="B42" t="str">
            <v>040300012</v>
          </cell>
          <cell r="C42" t="str">
            <v>打印机（EPSON*针式）</v>
          </cell>
          <cell r="D42" t="str">
            <v>EPSON LQ-680K</v>
          </cell>
          <cell r="E42">
            <v>3750</v>
          </cell>
          <cell r="F42">
            <v>3600</v>
          </cell>
          <cell r="G42">
            <v>0</v>
          </cell>
          <cell r="H42">
            <v>150</v>
          </cell>
          <cell r="I42" t="str">
            <v>2005.11.01</v>
          </cell>
          <cell r="J42" t="str">
            <v>60</v>
          </cell>
          <cell r="K42" t="str">
            <v>打印机</v>
          </cell>
          <cell r="L42" t="str">
            <v>公司</v>
          </cell>
          <cell r="M42" t="str">
            <v>10</v>
          </cell>
        </row>
        <row r="42">
          <cell r="O42" t="str">
            <v>0.00</v>
          </cell>
          <cell r="P42" t="str">
            <v>0.00</v>
          </cell>
          <cell r="Q42" t="str">
            <v>150.00</v>
          </cell>
          <cell r="R42" t="str">
            <v>11</v>
          </cell>
          <cell r="S42" t="str">
            <v>平均年限法(一)</v>
          </cell>
          <cell r="T42" t="str">
            <v>在用</v>
          </cell>
          <cell r="U42" t="str">
            <v>直接购入</v>
          </cell>
          <cell r="V42" t="str">
            <v>demo</v>
          </cell>
          <cell r="W42" t="str">
            <v>2013.01.01</v>
          </cell>
        </row>
        <row r="42">
          <cell r="AA42" t="str">
            <v>0403</v>
          </cell>
        </row>
        <row r="43">
          <cell r="B43" t="str">
            <v>030800007</v>
          </cell>
          <cell r="C43" t="str">
            <v>氟塑料离心泵</v>
          </cell>
          <cell r="D43" t="str">
            <v>50FSB-25</v>
          </cell>
          <cell r="E43">
            <v>4170</v>
          </cell>
          <cell r="F43">
            <v>3794.7</v>
          </cell>
          <cell r="G43">
            <v>0</v>
          </cell>
          <cell r="H43">
            <v>375.3</v>
          </cell>
          <cell r="I43" t="str">
            <v>2006.05.01</v>
          </cell>
          <cell r="J43" t="str">
            <v>96</v>
          </cell>
          <cell r="K43" t="str">
            <v>烟嘧装置（合成一车间）</v>
          </cell>
          <cell r="L43" t="str">
            <v>肥东合成分厂</v>
          </cell>
          <cell r="M43" t="str">
            <v>0503</v>
          </cell>
        </row>
        <row r="43">
          <cell r="O43" t="str">
            <v>0.00</v>
          </cell>
          <cell r="P43" t="str">
            <v>0.00</v>
          </cell>
          <cell r="Q43" t="str">
            <v>166.80</v>
          </cell>
          <cell r="R43" t="str">
            <v>49</v>
          </cell>
          <cell r="S43" t="str">
            <v>平均年限法(一)</v>
          </cell>
          <cell r="T43" t="str">
            <v>在用</v>
          </cell>
          <cell r="U43" t="str">
            <v>直接购入</v>
          </cell>
          <cell r="V43" t="str">
            <v>demo</v>
          </cell>
          <cell r="W43" t="str">
            <v>2013.01.01</v>
          </cell>
        </row>
        <row r="43">
          <cell r="AA43" t="str">
            <v>0308</v>
          </cell>
        </row>
        <row r="44">
          <cell r="B44" t="str">
            <v>040900052</v>
          </cell>
          <cell r="C44" t="str">
            <v>复印机（夏普）</v>
          </cell>
          <cell r="D44" t="str">
            <v>AR-M236</v>
          </cell>
          <cell r="E44">
            <v>19800</v>
          </cell>
          <cell r="F44">
            <v>19008</v>
          </cell>
          <cell r="G44">
            <v>792</v>
          </cell>
          <cell r="H44">
            <v>0</v>
          </cell>
          <cell r="I44" t="str">
            <v>2006.07.01</v>
          </cell>
          <cell r="J44" t="str">
            <v>60</v>
          </cell>
          <cell r="K44" t="str">
            <v>其他</v>
          </cell>
          <cell r="L44" t="str">
            <v>公司</v>
          </cell>
          <cell r="M44" t="str">
            <v>10</v>
          </cell>
        </row>
        <row r="44">
          <cell r="O44" t="str">
            <v>0.00</v>
          </cell>
          <cell r="P44" t="str">
            <v>0.00</v>
          </cell>
          <cell r="Q44" t="str">
            <v>792.00</v>
          </cell>
          <cell r="R44" t="str">
            <v>19</v>
          </cell>
          <cell r="S44" t="str">
            <v>平均年限法(一)</v>
          </cell>
          <cell r="T44" t="str">
            <v>在用</v>
          </cell>
          <cell r="U44" t="str">
            <v>直接购入</v>
          </cell>
          <cell r="V44" t="str">
            <v>demo</v>
          </cell>
          <cell r="W44" t="str">
            <v>2013.01.01</v>
          </cell>
        </row>
        <row r="44">
          <cell r="AA44" t="str">
            <v>0409</v>
          </cell>
        </row>
        <row r="45">
          <cell r="B45" t="str">
            <v>031000080</v>
          </cell>
          <cell r="C45" t="str">
            <v>直立式灌装机及工作台1套</v>
          </cell>
          <cell r="D45" t="str">
            <v>CDP90-12；含工作台及4M输送带</v>
          </cell>
          <cell r="E45">
            <v>78000</v>
          </cell>
          <cell r="F45">
            <v>74880</v>
          </cell>
          <cell r="G45">
            <v>3120</v>
          </cell>
          <cell r="H45">
            <v>0</v>
          </cell>
          <cell r="I45" t="str">
            <v>2006.11.01</v>
          </cell>
          <cell r="J45" t="str">
            <v>96</v>
          </cell>
          <cell r="K45" t="str">
            <v>剂型设备</v>
          </cell>
          <cell r="L45" t="str">
            <v>肥东制剂分厂</v>
          </cell>
          <cell r="M45" t="str">
            <v>0504</v>
          </cell>
        </row>
        <row r="45">
          <cell r="O45" t="str">
            <v>0.00</v>
          </cell>
          <cell r="P45" t="str">
            <v>0.00</v>
          </cell>
          <cell r="Q45" t="str">
            <v>3,120.00</v>
          </cell>
          <cell r="R45" t="str">
            <v>58</v>
          </cell>
          <cell r="S45" t="str">
            <v>平均年限法(一)</v>
          </cell>
          <cell r="T45" t="str">
            <v>在用</v>
          </cell>
          <cell r="U45" t="str">
            <v>直接购入</v>
          </cell>
          <cell r="V45" t="str">
            <v>demo</v>
          </cell>
          <cell r="W45" t="str">
            <v>2013.01.01</v>
          </cell>
        </row>
        <row r="45">
          <cell r="AA45" t="str">
            <v>0310</v>
          </cell>
        </row>
        <row r="46">
          <cell r="B46" t="str">
            <v>040900053</v>
          </cell>
          <cell r="C46" t="str">
            <v>投影仪--爱普森 （1套）</v>
          </cell>
          <cell r="D46" t="str">
            <v>EPSON EMP--1710</v>
          </cell>
          <cell r="E46">
            <v>10940.17</v>
          </cell>
          <cell r="F46">
            <v>10502.56</v>
          </cell>
          <cell r="G46">
            <v>437.61</v>
          </cell>
          <cell r="H46">
            <v>0</v>
          </cell>
          <cell r="I46" t="str">
            <v>2007.08.31</v>
          </cell>
          <cell r="J46" t="str">
            <v>60</v>
          </cell>
          <cell r="K46" t="str">
            <v>其他</v>
          </cell>
          <cell r="L46" t="str">
            <v>公司</v>
          </cell>
          <cell r="M46" t="str">
            <v>10</v>
          </cell>
        </row>
        <row r="46">
          <cell r="O46" t="str">
            <v>0.00</v>
          </cell>
          <cell r="P46" t="str">
            <v>0.00</v>
          </cell>
          <cell r="Q46" t="str">
            <v>437.61</v>
          </cell>
          <cell r="R46" t="str">
            <v>33</v>
          </cell>
          <cell r="S46" t="str">
            <v>平均年限法(一)</v>
          </cell>
          <cell r="T46" t="str">
            <v>在用</v>
          </cell>
          <cell r="U46" t="str">
            <v>直接购入</v>
          </cell>
          <cell r="V46" t="str">
            <v>demo</v>
          </cell>
          <cell r="W46" t="str">
            <v>2013.01.01</v>
          </cell>
        </row>
        <row r="46">
          <cell r="AA46" t="str">
            <v>0409</v>
          </cell>
        </row>
        <row r="47">
          <cell r="B47" t="str">
            <v>030700154</v>
          </cell>
          <cell r="C47" t="str">
            <v>搪瓷反应釜（K3000L）</v>
          </cell>
          <cell r="D47" t="str">
            <v>K3000L</v>
          </cell>
          <cell r="E47">
            <v>28205.13</v>
          </cell>
          <cell r="F47">
            <v>21153.75</v>
          </cell>
          <cell r="G47">
            <v>0</v>
          </cell>
          <cell r="H47">
            <v>7051.38</v>
          </cell>
          <cell r="I47" t="str">
            <v>2007.09.30</v>
          </cell>
          <cell r="J47" t="str">
            <v>96</v>
          </cell>
          <cell r="K47" t="str">
            <v>精喹装置（合成二车间）</v>
          </cell>
          <cell r="L47" t="str">
            <v>肥东制剂分厂</v>
          </cell>
          <cell r="M47" t="str">
            <v>肥东制剂12#车间</v>
          </cell>
        </row>
        <row r="47">
          <cell r="O47" t="str">
            <v>0.00</v>
          </cell>
          <cell r="P47" t="str">
            <v>0.00</v>
          </cell>
          <cell r="Q47" t="str">
            <v>1,128.21</v>
          </cell>
          <cell r="R47" t="str">
            <v>49</v>
          </cell>
          <cell r="S47" t="str">
            <v>平均年限法(一)</v>
          </cell>
          <cell r="T47" t="str">
            <v>在用</v>
          </cell>
          <cell r="U47" t="str">
            <v>直接购入</v>
          </cell>
          <cell r="V47" t="str">
            <v>demo</v>
          </cell>
          <cell r="W47" t="str">
            <v>2013.01.01</v>
          </cell>
        </row>
        <row r="47">
          <cell r="AA47" t="str">
            <v>0307</v>
          </cell>
        </row>
        <row r="48">
          <cell r="B48" t="str">
            <v>030700158</v>
          </cell>
          <cell r="C48" t="str">
            <v>搪瓷反应釜（K3000L）</v>
          </cell>
          <cell r="D48" t="str">
            <v>K3000L</v>
          </cell>
          <cell r="E48">
            <v>28205.13</v>
          </cell>
          <cell r="F48">
            <v>20871.7</v>
          </cell>
          <cell r="G48">
            <v>0</v>
          </cell>
          <cell r="H48">
            <v>7333.43</v>
          </cell>
          <cell r="I48" t="str">
            <v>2007.10.31</v>
          </cell>
          <cell r="J48" t="str">
            <v>96</v>
          </cell>
          <cell r="K48" t="str">
            <v>精喹装置（合成二车间）</v>
          </cell>
          <cell r="L48" t="str">
            <v>肥东制剂分厂</v>
          </cell>
          <cell r="M48" t="str">
            <v>肥东制剂12#车间</v>
          </cell>
        </row>
        <row r="48">
          <cell r="O48" t="str">
            <v>0.00</v>
          </cell>
          <cell r="P48" t="str">
            <v>0.00</v>
          </cell>
          <cell r="Q48" t="str">
            <v>1,128.21</v>
          </cell>
          <cell r="R48" t="str">
            <v>49</v>
          </cell>
          <cell r="S48" t="str">
            <v>平均年限法(一)</v>
          </cell>
          <cell r="T48" t="str">
            <v>在用</v>
          </cell>
          <cell r="U48" t="str">
            <v>直接购入</v>
          </cell>
          <cell r="V48" t="str">
            <v>demo</v>
          </cell>
          <cell r="W48" t="str">
            <v>2013.01.01</v>
          </cell>
        </row>
        <row r="48">
          <cell r="AA48" t="str">
            <v>0307</v>
          </cell>
        </row>
        <row r="49">
          <cell r="B49" t="str">
            <v>040100039</v>
          </cell>
          <cell r="C49" t="str">
            <v>海信空调</v>
          </cell>
          <cell r="D49" t="str">
            <v>离子束调入，柜机KFR-5001LW/D</v>
          </cell>
          <cell r="E49">
            <v>3400</v>
          </cell>
          <cell r="F49">
            <v>3264</v>
          </cell>
          <cell r="G49">
            <v>136</v>
          </cell>
          <cell r="H49">
            <v>0</v>
          </cell>
          <cell r="I49" t="str">
            <v>2007.11.01</v>
          </cell>
          <cell r="J49" t="str">
            <v>60</v>
          </cell>
          <cell r="K49" t="str">
            <v>空调</v>
          </cell>
          <cell r="L49" t="str">
            <v>公司</v>
          </cell>
          <cell r="M49" t="str">
            <v>10</v>
          </cell>
        </row>
        <row r="49">
          <cell r="O49" t="str">
            <v>0.00</v>
          </cell>
          <cell r="P49" t="str">
            <v>0.00</v>
          </cell>
          <cell r="Q49" t="str">
            <v>136.00</v>
          </cell>
          <cell r="R49" t="str">
            <v>35</v>
          </cell>
          <cell r="S49" t="str">
            <v>平均年限法(一)</v>
          </cell>
          <cell r="T49" t="str">
            <v>在用</v>
          </cell>
          <cell r="U49" t="str">
            <v>在建工程转入</v>
          </cell>
          <cell r="V49" t="str">
            <v>demo</v>
          </cell>
          <cell r="W49" t="str">
            <v>2013.01.01</v>
          </cell>
        </row>
        <row r="49">
          <cell r="AA49" t="str">
            <v>0401</v>
          </cell>
        </row>
        <row r="50">
          <cell r="B50" t="str">
            <v>040100040</v>
          </cell>
          <cell r="C50" t="str">
            <v>海信空调</v>
          </cell>
          <cell r="D50" t="str">
            <v>离子束调入，柜机KFR-5001LW/D</v>
          </cell>
          <cell r="E50">
            <v>3400</v>
          </cell>
          <cell r="F50">
            <v>3264</v>
          </cell>
          <cell r="G50">
            <v>136</v>
          </cell>
          <cell r="H50">
            <v>0</v>
          </cell>
          <cell r="I50" t="str">
            <v>2007.11.01</v>
          </cell>
          <cell r="J50" t="str">
            <v>60</v>
          </cell>
          <cell r="K50" t="str">
            <v>空调</v>
          </cell>
          <cell r="L50" t="str">
            <v>公司</v>
          </cell>
          <cell r="M50" t="str">
            <v>10</v>
          </cell>
        </row>
        <row r="50">
          <cell r="O50" t="str">
            <v>0.00</v>
          </cell>
          <cell r="P50" t="str">
            <v>0.00</v>
          </cell>
          <cell r="Q50" t="str">
            <v>136.00</v>
          </cell>
          <cell r="R50" t="str">
            <v>35</v>
          </cell>
          <cell r="S50" t="str">
            <v>平均年限法(一)</v>
          </cell>
          <cell r="T50" t="str">
            <v>在用</v>
          </cell>
          <cell r="U50" t="str">
            <v>在建工程转入</v>
          </cell>
          <cell r="V50" t="str">
            <v>demo</v>
          </cell>
          <cell r="W50" t="str">
            <v>2013.01.01</v>
          </cell>
        </row>
        <row r="50">
          <cell r="AA50" t="str">
            <v>0401</v>
          </cell>
        </row>
        <row r="51">
          <cell r="B51" t="str">
            <v>040100048</v>
          </cell>
          <cell r="C51" t="str">
            <v>海信空调</v>
          </cell>
          <cell r="D51" t="str">
            <v>离子束调入，挂机KFR-2802GW/BP</v>
          </cell>
          <cell r="E51">
            <v>2480</v>
          </cell>
          <cell r="F51">
            <v>2380.8</v>
          </cell>
          <cell r="G51">
            <v>99.2</v>
          </cell>
          <cell r="H51">
            <v>0</v>
          </cell>
          <cell r="I51" t="str">
            <v>2007.11.01</v>
          </cell>
          <cell r="J51" t="str">
            <v>60</v>
          </cell>
          <cell r="K51" t="str">
            <v>空调</v>
          </cell>
          <cell r="L51" t="str">
            <v>公司</v>
          </cell>
          <cell r="M51" t="str">
            <v>10</v>
          </cell>
        </row>
        <row r="51">
          <cell r="O51" t="str">
            <v>0.00</v>
          </cell>
          <cell r="P51" t="str">
            <v>0.00</v>
          </cell>
          <cell r="Q51" t="str">
            <v>99.20</v>
          </cell>
          <cell r="R51" t="str">
            <v>35</v>
          </cell>
          <cell r="S51" t="str">
            <v>平均年限法(一)</v>
          </cell>
          <cell r="T51" t="str">
            <v>在用</v>
          </cell>
          <cell r="U51" t="str">
            <v>在建工程转入</v>
          </cell>
          <cell r="V51" t="str">
            <v>demo</v>
          </cell>
          <cell r="W51" t="str">
            <v>2013.01.01</v>
          </cell>
        </row>
        <row r="51">
          <cell r="AA51" t="str">
            <v>0401</v>
          </cell>
        </row>
        <row r="52">
          <cell r="B52" t="str">
            <v>040100049</v>
          </cell>
          <cell r="C52" t="str">
            <v>海信空调</v>
          </cell>
          <cell r="D52" t="str">
            <v>离子束调入，挂机KFR-2802GW/BP</v>
          </cell>
          <cell r="E52">
            <v>2480</v>
          </cell>
          <cell r="F52">
            <v>2380.8</v>
          </cell>
          <cell r="G52">
            <v>99.2</v>
          </cell>
          <cell r="H52">
            <v>0</v>
          </cell>
          <cell r="I52" t="str">
            <v>2007.11.01</v>
          </cell>
          <cell r="J52" t="str">
            <v>60</v>
          </cell>
          <cell r="K52" t="str">
            <v>空调</v>
          </cell>
          <cell r="L52" t="str">
            <v>公司</v>
          </cell>
          <cell r="M52" t="str">
            <v>10</v>
          </cell>
        </row>
        <row r="52">
          <cell r="O52" t="str">
            <v>0.00</v>
          </cell>
          <cell r="P52" t="str">
            <v>0.00</v>
          </cell>
          <cell r="Q52" t="str">
            <v>99.20</v>
          </cell>
          <cell r="R52" t="str">
            <v>35</v>
          </cell>
          <cell r="S52" t="str">
            <v>平均年限法(一)</v>
          </cell>
          <cell r="T52" t="str">
            <v>在用</v>
          </cell>
          <cell r="U52" t="str">
            <v>在建工程转入</v>
          </cell>
          <cell r="V52" t="str">
            <v>demo</v>
          </cell>
          <cell r="W52" t="str">
            <v>2013.01.01</v>
          </cell>
        </row>
        <row r="52">
          <cell r="AA52" t="str">
            <v>0401</v>
          </cell>
        </row>
        <row r="53">
          <cell r="B53" t="str">
            <v>040100050</v>
          </cell>
          <cell r="C53" t="str">
            <v>海信空调</v>
          </cell>
          <cell r="D53" t="str">
            <v>离子束调入，挂机KFR-2802GW/BP</v>
          </cell>
          <cell r="E53">
            <v>2480</v>
          </cell>
          <cell r="F53">
            <v>2380.8</v>
          </cell>
          <cell r="G53">
            <v>99.2</v>
          </cell>
          <cell r="H53">
            <v>0</v>
          </cell>
          <cell r="I53" t="str">
            <v>2007.11.01</v>
          </cell>
          <cell r="J53" t="str">
            <v>60</v>
          </cell>
          <cell r="K53" t="str">
            <v>空调</v>
          </cell>
          <cell r="L53" t="str">
            <v>公司</v>
          </cell>
          <cell r="M53" t="str">
            <v>10</v>
          </cell>
        </row>
        <row r="53">
          <cell r="O53" t="str">
            <v>0.00</v>
          </cell>
          <cell r="P53" t="str">
            <v>0.00</v>
          </cell>
          <cell r="Q53" t="str">
            <v>99.20</v>
          </cell>
          <cell r="R53" t="str">
            <v>35</v>
          </cell>
          <cell r="S53" t="str">
            <v>平均年限法(一)</v>
          </cell>
          <cell r="T53" t="str">
            <v>在用</v>
          </cell>
          <cell r="U53" t="str">
            <v>在建工程转入</v>
          </cell>
          <cell r="V53" t="str">
            <v>demo</v>
          </cell>
          <cell r="W53" t="str">
            <v>2013.01.01</v>
          </cell>
        </row>
        <row r="53">
          <cell r="AA53" t="str">
            <v>0401</v>
          </cell>
        </row>
        <row r="54">
          <cell r="B54" t="str">
            <v>040100051</v>
          </cell>
          <cell r="C54" t="str">
            <v>海信空调</v>
          </cell>
          <cell r="D54" t="str">
            <v>离子束调入，挂机KFR-2802GW/BP</v>
          </cell>
          <cell r="E54">
            <v>2480</v>
          </cell>
          <cell r="F54">
            <v>2380.8</v>
          </cell>
          <cell r="G54">
            <v>99.2</v>
          </cell>
          <cell r="H54">
            <v>0</v>
          </cell>
          <cell r="I54" t="str">
            <v>2007.11.01</v>
          </cell>
          <cell r="J54" t="str">
            <v>60</v>
          </cell>
          <cell r="K54" t="str">
            <v>空调</v>
          </cell>
          <cell r="L54" t="str">
            <v>公司</v>
          </cell>
          <cell r="M54" t="str">
            <v>10</v>
          </cell>
        </row>
        <row r="54">
          <cell r="O54" t="str">
            <v>0.00</v>
          </cell>
          <cell r="P54" t="str">
            <v>0.00</v>
          </cell>
          <cell r="Q54" t="str">
            <v>99.20</v>
          </cell>
          <cell r="R54" t="str">
            <v>35</v>
          </cell>
          <cell r="S54" t="str">
            <v>平均年限法(一)</v>
          </cell>
          <cell r="T54" t="str">
            <v>在用</v>
          </cell>
          <cell r="U54" t="str">
            <v>在建工程转入</v>
          </cell>
          <cell r="V54" t="str">
            <v>demo</v>
          </cell>
          <cell r="W54" t="str">
            <v>2013.01.01</v>
          </cell>
        </row>
        <row r="54">
          <cell r="AA54" t="str">
            <v>0401</v>
          </cell>
        </row>
        <row r="55">
          <cell r="B55" t="str">
            <v>040100052</v>
          </cell>
          <cell r="C55" t="str">
            <v>海信空调</v>
          </cell>
          <cell r="D55" t="str">
            <v>离子束调入，挂机KFR-2802GW/BP</v>
          </cell>
          <cell r="E55">
            <v>2480</v>
          </cell>
          <cell r="F55">
            <v>2380.8</v>
          </cell>
          <cell r="G55">
            <v>99.2</v>
          </cell>
          <cell r="H55">
            <v>0</v>
          </cell>
          <cell r="I55" t="str">
            <v>2007.11.01</v>
          </cell>
          <cell r="J55" t="str">
            <v>60</v>
          </cell>
          <cell r="K55" t="str">
            <v>空调</v>
          </cell>
          <cell r="L55" t="str">
            <v>公司</v>
          </cell>
          <cell r="M55" t="str">
            <v>10</v>
          </cell>
        </row>
        <row r="55">
          <cell r="O55" t="str">
            <v>0.00</v>
          </cell>
          <cell r="P55" t="str">
            <v>0.00</v>
          </cell>
          <cell r="Q55" t="str">
            <v>99.20</v>
          </cell>
          <cell r="R55" t="str">
            <v>35</v>
          </cell>
          <cell r="S55" t="str">
            <v>平均年限法(一)</v>
          </cell>
          <cell r="T55" t="str">
            <v>在用</v>
          </cell>
          <cell r="U55" t="str">
            <v>在建工程转入</v>
          </cell>
          <cell r="V55" t="str">
            <v>demo</v>
          </cell>
          <cell r="W55" t="str">
            <v>2013.01.01</v>
          </cell>
        </row>
        <row r="55">
          <cell r="AA55" t="str">
            <v>0401</v>
          </cell>
        </row>
        <row r="56">
          <cell r="B56" t="str">
            <v>040100053</v>
          </cell>
          <cell r="C56" t="str">
            <v>海信空调</v>
          </cell>
          <cell r="D56" t="str">
            <v>离子束调入，挂机KFR-2802GW/BP</v>
          </cell>
          <cell r="E56">
            <v>2480</v>
          </cell>
          <cell r="F56">
            <v>2380.8</v>
          </cell>
          <cell r="G56">
            <v>99.2</v>
          </cell>
          <cell r="H56">
            <v>0</v>
          </cell>
          <cell r="I56" t="str">
            <v>2007.11.01</v>
          </cell>
          <cell r="J56" t="str">
            <v>60</v>
          </cell>
          <cell r="K56" t="str">
            <v>空调</v>
          </cell>
          <cell r="L56" t="str">
            <v>公司</v>
          </cell>
          <cell r="M56" t="str">
            <v>10</v>
          </cell>
        </row>
        <row r="56">
          <cell r="O56" t="str">
            <v>0.00</v>
          </cell>
          <cell r="P56" t="str">
            <v>0.00</v>
          </cell>
          <cell r="Q56" t="str">
            <v>99.20</v>
          </cell>
          <cell r="R56" t="str">
            <v>35</v>
          </cell>
          <cell r="S56" t="str">
            <v>平均年限法(一)</v>
          </cell>
          <cell r="T56" t="str">
            <v>在用</v>
          </cell>
          <cell r="U56" t="str">
            <v>在建工程转入</v>
          </cell>
          <cell r="V56" t="str">
            <v>demo</v>
          </cell>
          <cell r="W56" t="str">
            <v>2013.01.01</v>
          </cell>
        </row>
        <row r="56">
          <cell r="AA56" t="str">
            <v>0401</v>
          </cell>
        </row>
        <row r="57">
          <cell r="B57" t="str">
            <v>040100054</v>
          </cell>
          <cell r="C57" t="str">
            <v>海信空调</v>
          </cell>
          <cell r="D57" t="str">
            <v>离子束调入，挂机KFR-2802GW/BP</v>
          </cell>
          <cell r="E57">
            <v>2480</v>
          </cell>
          <cell r="F57">
            <v>2380.8</v>
          </cell>
          <cell r="G57">
            <v>99.2</v>
          </cell>
          <cell r="H57">
            <v>0</v>
          </cell>
          <cell r="I57" t="str">
            <v>2007.11.01</v>
          </cell>
          <cell r="J57" t="str">
            <v>60</v>
          </cell>
          <cell r="K57" t="str">
            <v>空调</v>
          </cell>
          <cell r="L57" t="str">
            <v>公司</v>
          </cell>
          <cell r="M57" t="str">
            <v>10</v>
          </cell>
        </row>
        <row r="57">
          <cell r="O57" t="str">
            <v>0.00</v>
          </cell>
          <cell r="P57" t="str">
            <v>0.00</v>
          </cell>
          <cell r="Q57" t="str">
            <v>99.20</v>
          </cell>
          <cell r="R57" t="str">
            <v>35</v>
          </cell>
          <cell r="S57" t="str">
            <v>平均年限法(一)</v>
          </cell>
          <cell r="T57" t="str">
            <v>在用</v>
          </cell>
          <cell r="U57" t="str">
            <v>在建工程转入</v>
          </cell>
          <cell r="V57" t="str">
            <v>demo</v>
          </cell>
          <cell r="W57" t="str">
            <v>2013.01.01</v>
          </cell>
        </row>
        <row r="57">
          <cell r="AA57" t="str">
            <v>0401</v>
          </cell>
        </row>
        <row r="58">
          <cell r="B58" t="str">
            <v>040300030</v>
          </cell>
          <cell r="C58" t="str">
            <v>打印机（HP*喷墨）</v>
          </cell>
          <cell r="D58" t="str">
            <v>HP-1280型</v>
          </cell>
          <cell r="E58">
            <v>1213.68</v>
          </cell>
          <cell r="F58">
            <v>1165.13</v>
          </cell>
          <cell r="G58">
            <v>0</v>
          </cell>
          <cell r="H58">
            <v>48.55</v>
          </cell>
          <cell r="I58" t="str">
            <v>2007.12.30</v>
          </cell>
          <cell r="J58" t="str">
            <v>60</v>
          </cell>
          <cell r="K58" t="str">
            <v>打印机</v>
          </cell>
          <cell r="L58" t="str">
            <v>公司</v>
          </cell>
          <cell r="M58" t="str">
            <v>10</v>
          </cell>
        </row>
        <row r="58">
          <cell r="O58" t="str">
            <v>0.00</v>
          </cell>
          <cell r="P58" t="str">
            <v>0.00</v>
          </cell>
          <cell r="Q58" t="str">
            <v>48.55</v>
          </cell>
          <cell r="R58" t="str">
            <v>35</v>
          </cell>
          <cell r="S58" t="str">
            <v>平均年限法(一)</v>
          </cell>
          <cell r="T58" t="str">
            <v>在用</v>
          </cell>
          <cell r="U58" t="str">
            <v>直接购入</v>
          </cell>
          <cell r="V58" t="str">
            <v>demo</v>
          </cell>
          <cell r="W58" t="str">
            <v>2013.01.01</v>
          </cell>
        </row>
        <row r="58">
          <cell r="AA58" t="str">
            <v>0403</v>
          </cell>
        </row>
        <row r="59">
          <cell r="B59" t="str">
            <v>040100056</v>
          </cell>
          <cell r="C59" t="str">
            <v>格力空调</v>
          </cell>
          <cell r="D59" t="str">
            <v>KFR-26GW/K(26540)-N5</v>
          </cell>
          <cell r="E59">
            <v>1777.78</v>
          </cell>
          <cell r="F59">
            <v>1706.67</v>
          </cell>
          <cell r="G59">
            <v>71.11</v>
          </cell>
          <cell r="H59">
            <v>0</v>
          </cell>
          <cell r="I59" t="str">
            <v>2007.12.30</v>
          </cell>
          <cell r="J59" t="str">
            <v>60</v>
          </cell>
          <cell r="K59" t="str">
            <v>空调</v>
          </cell>
          <cell r="L59" t="str">
            <v>合成分厂</v>
          </cell>
          <cell r="M59" t="str">
            <v>0502</v>
          </cell>
        </row>
        <row r="59">
          <cell r="O59" t="str">
            <v>0.00</v>
          </cell>
          <cell r="P59" t="str">
            <v>0.00</v>
          </cell>
          <cell r="Q59" t="str">
            <v>71.11</v>
          </cell>
          <cell r="R59" t="str">
            <v>36</v>
          </cell>
          <cell r="S59" t="str">
            <v>平均年限法(一)</v>
          </cell>
          <cell r="T59" t="str">
            <v>在用</v>
          </cell>
          <cell r="U59" t="str">
            <v>直接购入</v>
          </cell>
          <cell r="V59" t="str">
            <v>demo</v>
          </cell>
          <cell r="W59" t="str">
            <v>2013.01.01</v>
          </cell>
        </row>
        <row r="59">
          <cell r="AA59" t="str">
            <v>0401</v>
          </cell>
        </row>
        <row r="60">
          <cell r="B60" t="str">
            <v>030800022</v>
          </cell>
          <cell r="C60" t="str">
            <v>氟塑料离心泵</v>
          </cell>
          <cell r="D60" t="str">
            <v>50FSB-25</v>
          </cell>
          <cell r="E60">
            <v>3564.1</v>
          </cell>
          <cell r="F60">
            <v>2566.08</v>
          </cell>
          <cell r="G60">
            <v>0</v>
          </cell>
          <cell r="H60">
            <v>998.02</v>
          </cell>
          <cell r="I60" t="str">
            <v>2007.12.30</v>
          </cell>
          <cell r="J60" t="str">
            <v>96</v>
          </cell>
          <cell r="K60" t="str">
            <v>烟嘧装置（合成一车间）</v>
          </cell>
          <cell r="L60" t="str">
            <v>肥东合成分厂</v>
          </cell>
          <cell r="M60" t="str">
            <v>0502</v>
          </cell>
        </row>
        <row r="60">
          <cell r="O60" t="str">
            <v>0.00</v>
          </cell>
          <cell r="P60" t="str">
            <v>0.00</v>
          </cell>
          <cell r="Q60" t="str">
            <v>142.56</v>
          </cell>
          <cell r="R60" t="str">
            <v>49</v>
          </cell>
          <cell r="S60" t="str">
            <v>平均年限法(一)</v>
          </cell>
          <cell r="T60" t="str">
            <v>在用</v>
          </cell>
          <cell r="U60" t="str">
            <v>直接购入</v>
          </cell>
          <cell r="V60" t="str">
            <v>demo</v>
          </cell>
          <cell r="W60" t="str">
            <v>2013.01.01</v>
          </cell>
        </row>
        <row r="60">
          <cell r="AA60" t="str">
            <v>0308</v>
          </cell>
        </row>
        <row r="61">
          <cell r="B61" t="str">
            <v>030800023</v>
          </cell>
          <cell r="C61" t="str">
            <v>氟塑料离心泵</v>
          </cell>
          <cell r="D61" t="str">
            <v>50FSB-25</v>
          </cell>
          <cell r="E61">
            <v>3564.11</v>
          </cell>
          <cell r="F61">
            <v>2566.08</v>
          </cell>
          <cell r="G61">
            <v>0</v>
          </cell>
          <cell r="H61">
            <v>998.03</v>
          </cell>
          <cell r="I61" t="str">
            <v>2007.12.30</v>
          </cell>
          <cell r="J61" t="str">
            <v>96</v>
          </cell>
          <cell r="K61" t="str">
            <v>烟嘧装置（合成一车间）</v>
          </cell>
          <cell r="L61" t="str">
            <v>肥东合成分厂</v>
          </cell>
          <cell r="M61" t="str">
            <v>0503</v>
          </cell>
        </row>
        <row r="61">
          <cell r="O61" t="str">
            <v>0.00</v>
          </cell>
          <cell r="P61" t="str">
            <v>0.00</v>
          </cell>
          <cell r="Q61" t="str">
            <v>142.56</v>
          </cell>
          <cell r="R61" t="str">
            <v>49</v>
          </cell>
          <cell r="S61" t="str">
            <v>平均年限法(一)</v>
          </cell>
          <cell r="T61" t="str">
            <v>在用</v>
          </cell>
          <cell r="U61" t="str">
            <v>直接购入</v>
          </cell>
          <cell r="V61" t="str">
            <v>demo</v>
          </cell>
          <cell r="W61" t="str">
            <v>2013.01.01</v>
          </cell>
        </row>
        <row r="61">
          <cell r="AA61" t="str">
            <v>0308</v>
          </cell>
        </row>
        <row r="62">
          <cell r="B62" t="str">
            <v>030200016</v>
          </cell>
          <cell r="C62" t="str">
            <v>COD在线监测仪</v>
          </cell>
          <cell r="D62" t="str">
            <v>ELO*100，合成污水站</v>
          </cell>
          <cell r="E62">
            <v>131730.76</v>
          </cell>
          <cell r="F62">
            <v>94846.32</v>
          </cell>
          <cell r="G62">
            <v>0</v>
          </cell>
          <cell r="H62">
            <v>36884.44</v>
          </cell>
          <cell r="I62" t="str">
            <v>2007.12.30</v>
          </cell>
          <cell r="J62" t="str">
            <v>96</v>
          </cell>
          <cell r="K62" t="str">
            <v>污水设备</v>
          </cell>
          <cell r="L62" t="str">
            <v>肥东合成分厂</v>
          </cell>
          <cell r="M62" t="str">
            <v>0503</v>
          </cell>
        </row>
        <row r="62">
          <cell r="O62" t="str">
            <v>0.00</v>
          </cell>
          <cell r="P62" t="str">
            <v>0.00</v>
          </cell>
          <cell r="Q62" t="str">
            <v>5,269.23</v>
          </cell>
          <cell r="R62" t="str">
            <v>49</v>
          </cell>
          <cell r="S62" t="str">
            <v>平均年限法(一)</v>
          </cell>
          <cell r="T62" t="str">
            <v>在用</v>
          </cell>
          <cell r="U62" t="str">
            <v>直接购入</v>
          </cell>
          <cell r="V62" t="str">
            <v>demo</v>
          </cell>
          <cell r="W62" t="str">
            <v>2013.01.01</v>
          </cell>
        </row>
        <row r="62">
          <cell r="AA62" t="str">
            <v>0302</v>
          </cell>
        </row>
        <row r="63">
          <cell r="B63" t="str">
            <v>030200017</v>
          </cell>
          <cell r="C63" t="str">
            <v>数据采集仪</v>
          </cell>
          <cell r="D63" t="str">
            <v>WHJJ，合成污水站</v>
          </cell>
          <cell r="E63">
            <v>6730.77</v>
          </cell>
          <cell r="F63">
            <v>4846.32</v>
          </cell>
          <cell r="G63">
            <v>0</v>
          </cell>
          <cell r="H63">
            <v>1884.45</v>
          </cell>
          <cell r="I63" t="str">
            <v>2007.12.30</v>
          </cell>
          <cell r="J63" t="str">
            <v>96</v>
          </cell>
          <cell r="K63" t="str">
            <v>污水设备</v>
          </cell>
          <cell r="L63" t="str">
            <v>肥东合成分厂</v>
          </cell>
          <cell r="M63" t="str">
            <v>0503</v>
          </cell>
        </row>
        <row r="63">
          <cell r="O63" t="str">
            <v>0.00</v>
          </cell>
          <cell r="P63" t="str">
            <v>0.00</v>
          </cell>
          <cell r="Q63" t="str">
            <v>269.23</v>
          </cell>
          <cell r="R63" t="str">
            <v>49</v>
          </cell>
          <cell r="S63" t="str">
            <v>平均年限法(一)</v>
          </cell>
          <cell r="T63" t="str">
            <v>在用</v>
          </cell>
          <cell r="U63" t="str">
            <v>直接购入</v>
          </cell>
          <cell r="V63" t="str">
            <v>demo</v>
          </cell>
          <cell r="W63" t="str">
            <v>2013.01.01</v>
          </cell>
        </row>
        <row r="63">
          <cell r="AA63" t="str">
            <v>0302</v>
          </cell>
        </row>
        <row r="64">
          <cell r="B64" t="str">
            <v>030200018</v>
          </cell>
          <cell r="C64" t="str">
            <v>超声波明渠流量计</v>
          </cell>
          <cell r="D64" t="str">
            <v>CML，合成污水站</v>
          </cell>
          <cell r="E64">
            <v>7692.31</v>
          </cell>
          <cell r="F64">
            <v>5538.24</v>
          </cell>
          <cell r="G64">
            <v>0</v>
          </cell>
          <cell r="H64">
            <v>2154.07</v>
          </cell>
          <cell r="I64" t="str">
            <v>2007.12.30</v>
          </cell>
          <cell r="J64" t="str">
            <v>96</v>
          </cell>
          <cell r="K64" t="str">
            <v>污水设备</v>
          </cell>
          <cell r="L64" t="str">
            <v>肥东合成分厂</v>
          </cell>
          <cell r="M64" t="str">
            <v>0503</v>
          </cell>
        </row>
        <row r="64">
          <cell r="O64" t="str">
            <v>0.00</v>
          </cell>
          <cell r="P64" t="str">
            <v>0.00</v>
          </cell>
          <cell r="Q64" t="str">
            <v>307.69</v>
          </cell>
          <cell r="R64" t="str">
            <v>49</v>
          </cell>
          <cell r="S64" t="str">
            <v>平均年限法(一)</v>
          </cell>
          <cell r="T64" t="str">
            <v>在用</v>
          </cell>
          <cell r="U64" t="str">
            <v>直接购入</v>
          </cell>
          <cell r="V64" t="str">
            <v>demo</v>
          </cell>
          <cell r="W64" t="str">
            <v>2013.01.01</v>
          </cell>
        </row>
        <row r="64">
          <cell r="AA64" t="str">
            <v>0302</v>
          </cell>
        </row>
        <row r="65">
          <cell r="B65" t="str">
            <v>030200019</v>
          </cell>
          <cell r="C65" t="str">
            <v>钛盘管</v>
          </cell>
        </row>
        <row r="65">
          <cell r="E65">
            <v>17176.07</v>
          </cell>
          <cell r="F65">
            <v>12194.96</v>
          </cell>
          <cell r="G65">
            <v>0</v>
          </cell>
          <cell r="H65">
            <v>4981.11</v>
          </cell>
          <cell r="I65" t="str">
            <v>2008.01.31</v>
          </cell>
          <cell r="J65" t="str">
            <v>96</v>
          </cell>
          <cell r="K65" t="str">
            <v>污水设备</v>
          </cell>
          <cell r="L65" t="str">
            <v>肥东合成分厂</v>
          </cell>
          <cell r="M65" t="str">
            <v>0503</v>
          </cell>
        </row>
        <row r="65">
          <cell r="O65" t="str">
            <v>0.00</v>
          </cell>
          <cell r="P65" t="str">
            <v>0.00</v>
          </cell>
          <cell r="Q65" t="str">
            <v>687.04</v>
          </cell>
          <cell r="R65" t="str">
            <v>49</v>
          </cell>
          <cell r="S65" t="str">
            <v>平均年限法(一)</v>
          </cell>
          <cell r="T65" t="str">
            <v>在用</v>
          </cell>
          <cell r="U65" t="str">
            <v>直接购入</v>
          </cell>
          <cell r="V65" t="str">
            <v>demo</v>
          </cell>
          <cell r="W65" t="str">
            <v>2013.01.01</v>
          </cell>
        </row>
        <row r="65">
          <cell r="AA65" t="str">
            <v>0302</v>
          </cell>
        </row>
        <row r="66">
          <cell r="B66" t="str">
            <v>030500014</v>
          </cell>
          <cell r="C66" t="str">
            <v>软启动器（2台）</v>
          </cell>
          <cell r="D66" t="str">
            <v>PSS18/30-500L</v>
          </cell>
          <cell r="E66">
            <v>4694.02</v>
          </cell>
          <cell r="F66">
            <v>3238.86</v>
          </cell>
          <cell r="G66">
            <v>0</v>
          </cell>
          <cell r="H66">
            <v>1455.16</v>
          </cell>
          <cell r="I66" t="str">
            <v>2008.03.01</v>
          </cell>
          <cell r="J66" t="str">
            <v>96</v>
          </cell>
          <cell r="K66" t="str">
            <v>电力设备</v>
          </cell>
          <cell r="L66" t="str">
            <v>肥东合成分厂</v>
          </cell>
          <cell r="M66" t="str">
            <v>0503</v>
          </cell>
        </row>
        <row r="66">
          <cell r="O66" t="str">
            <v>0.00</v>
          </cell>
          <cell r="P66" t="str">
            <v>0.00</v>
          </cell>
          <cell r="Q66" t="str">
            <v>187.76</v>
          </cell>
          <cell r="R66" t="str">
            <v>49</v>
          </cell>
          <cell r="S66" t="str">
            <v>平均年限法(一)</v>
          </cell>
          <cell r="T66" t="str">
            <v>在用</v>
          </cell>
          <cell r="U66" t="str">
            <v>直接购入</v>
          </cell>
          <cell r="V66" t="str">
            <v>demo</v>
          </cell>
          <cell r="W66" t="str">
            <v>2013.01.01</v>
          </cell>
        </row>
        <row r="66">
          <cell r="AA66" t="str">
            <v>0305</v>
          </cell>
        </row>
        <row r="67">
          <cell r="B67" t="str">
            <v>030800035</v>
          </cell>
          <cell r="C67" t="str">
            <v>石墨改性聚丙烯降膜吸收器</v>
          </cell>
          <cell r="D67" t="str">
            <v>15M2</v>
          </cell>
          <cell r="E67">
            <v>5128.21</v>
          </cell>
          <cell r="F67">
            <v>3538.32</v>
          </cell>
          <cell r="G67">
            <v>0</v>
          </cell>
          <cell r="H67">
            <v>1589.89</v>
          </cell>
          <cell r="I67" t="str">
            <v>2008.03.01</v>
          </cell>
          <cell r="J67" t="str">
            <v>96</v>
          </cell>
          <cell r="K67" t="str">
            <v>烟嘧装置（合成一车间）</v>
          </cell>
          <cell r="L67" t="str">
            <v>肥东合成分厂</v>
          </cell>
          <cell r="M67" t="str">
            <v>0503</v>
          </cell>
        </row>
        <row r="67">
          <cell r="O67" t="str">
            <v>0.00</v>
          </cell>
          <cell r="P67" t="str">
            <v>0.00</v>
          </cell>
          <cell r="Q67" t="str">
            <v>205.13</v>
          </cell>
          <cell r="R67" t="str">
            <v>49</v>
          </cell>
          <cell r="S67" t="str">
            <v>平均年限法(一)</v>
          </cell>
          <cell r="T67" t="str">
            <v>在用</v>
          </cell>
          <cell r="U67" t="str">
            <v>直接购入</v>
          </cell>
          <cell r="V67" t="str">
            <v>demo</v>
          </cell>
          <cell r="W67" t="str">
            <v>2013.01.01</v>
          </cell>
        </row>
        <row r="67">
          <cell r="AA67" t="str">
            <v>0308</v>
          </cell>
        </row>
        <row r="68">
          <cell r="B68" t="str">
            <v>030100052</v>
          </cell>
          <cell r="C68" t="str">
            <v>激光粒度分布仪分析仪、电脑（1套）</v>
          </cell>
          <cell r="D68" t="str">
            <v>制剂开发中心，百特BT--9300H</v>
          </cell>
          <cell r="E68">
            <v>46153.85</v>
          </cell>
          <cell r="F68">
            <v>44307.7</v>
          </cell>
          <cell r="G68">
            <v>1846.15</v>
          </cell>
          <cell r="H68">
            <v>0</v>
          </cell>
          <cell r="I68" t="str">
            <v>2008.03.31</v>
          </cell>
          <cell r="J68" t="str">
            <v>96</v>
          </cell>
          <cell r="K68" t="str">
            <v>质检设备</v>
          </cell>
          <cell r="L68" t="str">
            <v>肥东合成分厂</v>
          </cell>
          <cell r="M68" t="str">
            <v>肥东分厂</v>
          </cell>
        </row>
        <row r="68">
          <cell r="O68" t="str">
            <v>0.00</v>
          </cell>
          <cell r="P68" t="str">
            <v>0.00</v>
          </cell>
          <cell r="Q68" t="str">
            <v>1,846.15</v>
          </cell>
          <cell r="R68" t="str">
            <v>74</v>
          </cell>
          <cell r="S68" t="str">
            <v>平均年限法(一)</v>
          </cell>
          <cell r="T68" t="str">
            <v>在用</v>
          </cell>
          <cell r="U68" t="str">
            <v>直接购入</v>
          </cell>
          <cell r="V68" t="str">
            <v>demo</v>
          </cell>
          <cell r="W68" t="str">
            <v>2013.01.01</v>
          </cell>
        </row>
        <row r="68">
          <cell r="AA68" t="str">
            <v>0301</v>
          </cell>
        </row>
        <row r="69">
          <cell r="B69" t="str">
            <v>031000100</v>
          </cell>
          <cell r="C69" t="str">
            <v>喷码机</v>
          </cell>
          <cell r="D69" t="str">
            <v>防伪设备，A200 CP</v>
          </cell>
          <cell r="E69">
            <v>68376.07</v>
          </cell>
          <cell r="F69">
            <v>65641.03</v>
          </cell>
          <cell r="G69">
            <v>2735.04</v>
          </cell>
          <cell r="H69">
            <v>0</v>
          </cell>
          <cell r="I69" t="str">
            <v>2008.03.31</v>
          </cell>
          <cell r="J69" t="str">
            <v>96</v>
          </cell>
          <cell r="K69" t="str">
            <v>剂型设备</v>
          </cell>
          <cell r="L69" t="str">
            <v>肥东制剂分厂</v>
          </cell>
          <cell r="M69" t="str">
            <v>肥东分厂</v>
          </cell>
        </row>
        <row r="69">
          <cell r="O69" t="str">
            <v>0.00</v>
          </cell>
          <cell r="P69" t="str">
            <v>0.00</v>
          </cell>
          <cell r="Q69" t="str">
            <v>2,735.04</v>
          </cell>
          <cell r="R69" t="str">
            <v>75</v>
          </cell>
          <cell r="S69" t="str">
            <v>平均年限法(一)</v>
          </cell>
          <cell r="T69" t="str">
            <v>在用</v>
          </cell>
          <cell r="U69" t="str">
            <v>直接购入</v>
          </cell>
          <cell r="V69" t="str">
            <v>demo</v>
          </cell>
          <cell r="W69" t="str">
            <v>2013.01.01</v>
          </cell>
        </row>
        <row r="69">
          <cell r="AA69" t="str">
            <v>0310</v>
          </cell>
        </row>
        <row r="70">
          <cell r="B70" t="str">
            <v>031000102</v>
          </cell>
          <cell r="C70" t="str">
            <v>打印机--条码</v>
          </cell>
          <cell r="D70" t="str">
            <v>防伪设备，ZEBRA S4M</v>
          </cell>
          <cell r="E70">
            <v>7264.96</v>
          </cell>
          <cell r="F70">
            <v>6974.36</v>
          </cell>
          <cell r="G70">
            <v>61</v>
          </cell>
          <cell r="H70">
            <v>229.6</v>
          </cell>
          <cell r="I70" t="str">
            <v>2008.03.31</v>
          </cell>
          <cell r="J70" t="str">
            <v>96</v>
          </cell>
          <cell r="K70" t="str">
            <v>剂型设备</v>
          </cell>
          <cell r="L70" t="str">
            <v>肥东制剂分厂</v>
          </cell>
          <cell r="M70" t="str">
            <v>肥东分厂</v>
          </cell>
        </row>
        <row r="70">
          <cell r="O70" t="str">
            <v>0.00</v>
          </cell>
          <cell r="P70" t="str">
            <v>0.00</v>
          </cell>
          <cell r="Q70" t="str">
            <v>290.60</v>
          </cell>
          <cell r="R70" t="str">
            <v>74</v>
          </cell>
          <cell r="S70" t="str">
            <v>平均年限法(一)</v>
          </cell>
          <cell r="T70" t="str">
            <v>在用</v>
          </cell>
          <cell r="U70" t="str">
            <v>直接购入</v>
          </cell>
          <cell r="V70" t="str">
            <v>demo</v>
          </cell>
          <cell r="W70" t="str">
            <v>2013.01.01</v>
          </cell>
        </row>
        <row r="70">
          <cell r="AA70" t="str">
            <v>0310</v>
          </cell>
        </row>
        <row r="71">
          <cell r="B71" t="str">
            <v>031000103</v>
          </cell>
          <cell r="C71" t="str">
            <v>扫描仪终端、通讯座（1套）</v>
          </cell>
          <cell r="D71" t="str">
            <v>防伪设备，DT930，DT963</v>
          </cell>
          <cell r="E71">
            <v>3247.86</v>
          </cell>
          <cell r="F71">
            <v>3117.95</v>
          </cell>
          <cell r="G71">
            <v>61</v>
          </cell>
          <cell r="H71">
            <v>68.91</v>
          </cell>
          <cell r="I71" t="str">
            <v>2008.03.31</v>
          </cell>
          <cell r="J71" t="str">
            <v>96</v>
          </cell>
          <cell r="K71" t="str">
            <v>剂型设备</v>
          </cell>
          <cell r="L71" t="str">
            <v>肥东制剂分厂</v>
          </cell>
          <cell r="M71" t="str">
            <v>肥东分厂</v>
          </cell>
        </row>
        <row r="71">
          <cell r="O71" t="str">
            <v>0.00</v>
          </cell>
          <cell r="P71" t="str">
            <v>0.00</v>
          </cell>
          <cell r="Q71" t="str">
            <v>129.91</v>
          </cell>
          <cell r="R71" t="str">
            <v>74</v>
          </cell>
          <cell r="S71" t="str">
            <v>平均年限法(一)</v>
          </cell>
          <cell r="T71" t="str">
            <v>在用</v>
          </cell>
          <cell r="U71" t="str">
            <v>直接购入</v>
          </cell>
          <cell r="V71" t="str">
            <v>demo</v>
          </cell>
          <cell r="W71" t="str">
            <v>2013.01.01</v>
          </cell>
        </row>
        <row r="71">
          <cell r="AA71" t="str">
            <v>0310</v>
          </cell>
        </row>
        <row r="72">
          <cell r="B72" t="str">
            <v>031000104</v>
          </cell>
          <cell r="C72" t="str">
            <v>斑马标签打印机、语言卡/短信猫（1套）</v>
          </cell>
          <cell r="D72" t="str">
            <v>防伪设备，S4M</v>
          </cell>
          <cell r="E72">
            <v>9658.12</v>
          </cell>
          <cell r="F72">
            <v>9271.8</v>
          </cell>
          <cell r="G72">
            <v>41</v>
          </cell>
          <cell r="H72">
            <v>345.32</v>
          </cell>
          <cell r="I72" t="str">
            <v>2008.03.31</v>
          </cell>
          <cell r="J72" t="str">
            <v>96</v>
          </cell>
          <cell r="K72" t="str">
            <v>剂型设备</v>
          </cell>
          <cell r="L72" t="str">
            <v>肥东制剂分厂</v>
          </cell>
          <cell r="M72" t="str">
            <v>肥东分厂</v>
          </cell>
        </row>
        <row r="72">
          <cell r="O72" t="str">
            <v>0.00</v>
          </cell>
          <cell r="P72" t="str">
            <v>0.00</v>
          </cell>
          <cell r="Q72" t="str">
            <v>386.32</v>
          </cell>
          <cell r="R72" t="str">
            <v>75</v>
          </cell>
          <cell r="S72" t="str">
            <v>平均年限法(一)</v>
          </cell>
          <cell r="T72" t="str">
            <v>在用</v>
          </cell>
          <cell r="U72" t="str">
            <v>直接购入</v>
          </cell>
          <cell r="V72" t="str">
            <v>demo</v>
          </cell>
          <cell r="W72" t="str">
            <v>2013.01.01</v>
          </cell>
        </row>
        <row r="72">
          <cell r="AA72" t="str">
            <v>0310</v>
          </cell>
        </row>
        <row r="73">
          <cell r="B73" t="str">
            <v>040300031</v>
          </cell>
          <cell r="C73" t="str">
            <v>打印机（HP）</v>
          </cell>
          <cell r="D73" t="str">
            <v>离子束调入，惠普</v>
          </cell>
          <cell r="E73">
            <v>1850</v>
          </cell>
          <cell r="F73">
            <v>1776</v>
          </cell>
          <cell r="G73">
            <v>0</v>
          </cell>
          <cell r="H73">
            <v>74</v>
          </cell>
          <cell r="I73" t="str">
            <v>2008.03.31</v>
          </cell>
          <cell r="J73" t="str">
            <v>60</v>
          </cell>
          <cell r="K73" t="str">
            <v>打印机</v>
          </cell>
          <cell r="L73" t="str">
            <v>公司</v>
          </cell>
          <cell r="M73" t="str">
            <v>10</v>
          </cell>
        </row>
        <row r="73">
          <cell r="O73" t="str">
            <v>0.00</v>
          </cell>
          <cell r="P73" t="str">
            <v>0.00</v>
          </cell>
          <cell r="Q73" t="str">
            <v>74.00</v>
          </cell>
          <cell r="R73" t="str">
            <v>38</v>
          </cell>
          <cell r="S73" t="str">
            <v>平均年限法(一)</v>
          </cell>
          <cell r="T73" t="str">
            <v>在用</v>
          </cell>
          <cell r="U73" t="str">
            <v>在建工程转入</v>
          </cell>
          <cell r="V73" t="str">
            <v>demo</v>
          </cell>
          <cell r="W73" t="str">
            <v>2013.01.01</v>
          </cell>
        </row>
        <row r="73">
          <cell r="AA73" t="str">
            <v>0403</v>
          </cell>
        </row>
        <row r="74">
          <cell r="B74" t="str">
            <v>031000107</v>
          </cell>
          <cell r="C74" t="str">
            <v>安全监控报警系统（1套）</v>
          </cell>
          <cell r="D74" t="str">
            <v>三河剂型分厂</v>
          </cell>
          <cell r="E74">
            <v>104326.92</v>
          </cell>
          <cell r="F74">
            <v>100153.84</v>
          </cell>
          <cell r="G74">
            <v>4173.08</v>
          </cell>
          <cell r="H74">
            <v>0</v>
          </cell>
          <cell r="I74" t="str">
            <v>2008.04.30</v>
          </cell>
          <cell r="J74" t="str">
            <v>96</v>
          </cell>
          <cell r="K74" t="str">
            <v>剂型设备</v>
          </cell>
          <cell r="L74" t="str">
            <v>肥东制剂分厂</v>
          </cell>
          <cell r="M74" t="str">
            <v>肥东分厂</v>
          </cell>
        </row>
        <row r="74">
          <cell r="O74" t="str">
            <v>0.00</v>
          </cell>
          <cell r="P74" t="str">
            <v>0.00</v>
          </cell>
          <cell r="Q74" t="str">
            <v>4,173.08</v>
          </cell>
          <cell r="R74" t="str">
            <v>75</v>
          </cell>
          <cell r="S74" t="str">
            <v>平均年限法(一)</v>
          </cell>
          <cell r="T74" t="str">
            <v>在用</v>
          </cell>
          <cell r="U74" t="str">
            <v>直接购入</v>
          </cell>
          <cell r="V74" t="str">
            <v>demo</v>
          </cell>
          <cell r="W74" t="str">
            <v>2013.01.01</v>
          </cell>
        </row>
        <row r="74">
          <cell r="AA74" t="str">
            <v>0310</v>
          </cell>
        </row>
        <row r="75">
          <cell r="B75" t="str">
            <v>040200096</v>
          </cell>
          <cell r="C75" t="str">
            <v>LG显示屏（2台）</v>
          </cell>
          <cell r="D75" t="str">
            <v>LG，19’液晶宽屏</v>
          </cell>
          <cell r="E75">
            <v>2790</v>
          </cell>
          <cell r="F75">
            <v>2678.4</v>
          </cell>
          <cell r="G75">
            <v>0</v>
          </cell>
          <cell r="H75">
            <v>111.6</v>
          </cell>
          <cell r="I75" t="str">
            <v>2008.05.31</v>
          </cell>
          <cell r="J75" t="str">
            <v>60</v>
          </cell>
          <cell r="K75" t="str">
            <v>电脑</v>
          </cell>
          <cell r="L75" t="str">
            <v>公司</v>
          </cell>
          <cell r="M75" t="str">
            <v>10</v>
          </cell>
        </row>
        <row r="75">
          <cell r="O75" t="str">
            <v>0.00</v>
          </cell>
          <cell r="P75" t="str">
            <v>0.00</v>
          </cell>
          <cell r="Q75" t="str">
            <v>111.60</v>
          </cell>
          <cell r="R75" t="str">
            <v>40</v>
          </cell>
          <cell r="S75" t="str">
            <v>平均年限法(一)</v>
          </cell>
          <cell r="T75" t="str">
            <v>在用</v>
          </cell>
          <cell r="U75" t="str">
            <v>直接购入</v>
          </cell>
          <cell r="V75" t="str">
            <v>demo</v>
          </cell>
          <cell r="W75" t="str">
            <v>2013.01.01</v>
          </cell>
        </row>
        <row r="75">
          <cell r="AA75" t="str">
            <v>0402</v>
          </cell>
        </row>
        <row r="76">
          <cell r="B76" t="str">
            <v>040300032</v>
          </cell>
          <cell r="C76" t="str">
            <v>打印机（HP）</v>
          </cell>
          <cell r="D76" t="str">
            <v>HP-PS8768九色照片打印机</v>
          </cell>
          <cell r="E76">
            <v>3846.15</v>
          </cell>
          <cell r="F76">
            <v>3692.3</v>
          </cell>
          <cell r="G76">
            <v>0</v>
          </cell>
          <cell r="H76">
            <v>153.85</v>
          </cell>
          <cell r="I76" t="str">
            <v>2008.05.31</v>
          </cell>
          <cell r="J76" t="str">
            <v>60</v>
          </cell>
          <cell r="K76" t="str">
            <v>打印机</v>
          </cell>
          <cell r="L76" t="str">
            <v>公司</v>
          </cell>
          <cell r="M76" t="str">
            <v>10</v>
          </cell>
        </row>
        <row r="76">
          <cell r="O76" t="str">
            <v>0.00</v>
          </cell>
          <cell r="P76" t="str">
            <v>0.00</v>
          </cell>
          <cell r="Q76" t="str">
            <v>153.85</v>
          </cell>
          <cell r="R76" t="str">
            <v>40</v>
          </cell>
          <cell r="S76" t="str">
            <v>平均年限法(一)</v>
          </cell>
          <cell r="T76" t="str">
            <v>在用</v>
          </cell>
          <cell r="U76" t="str">
            <v>直接购入</v>
          </cell>
          <cell r="V76" t="str">
            <v>demo</v>
          </cell>
          <cell r="W76" t="str">
            <v>2013.01.01</v>
          </cell>
        </row>
        <row r="76">
          <cell r="AA76" t="str">
            <v>0403</v>
          </cell>
        </row>
        <row r="77">
          <cell r="B77" t="str">
            <v>040900056</v>
          </cell>
          <cell r="C77" t="str">
            <v>扫描仪（HP）</v>
          </cell>
          <cell r="D77" t="str">
            <v>HP--G3010</v>
          </cell>
          <cell r="E77">
            <v>2307.69</v>
          </cell>
          <cell r="F77">
            <v>2215.38</v>
          </cell>
          <cell r="G77">
            <v>0</v>
          </cell>
          <cell r="H77">
            <v>92.31</v>
          </cell>
          <cell r="I77" t="str">
            <v>2008.05.31</v>
          </cell>
          <cell r="J77" t="str">
            <v>60</v>
          </cell>
          <cell r="K77" t="str">
            <v>其他</v>
          </cell>
          <cell r="L77" t="str">
            <v>公司</v>
          </cell>
          <cell r="M77" t="str">
            <v>10</v>
          </cell>
        </row>
        <row r="77">
          <cell r="O77" t="str">
            <v>0.00</v>
          </cell>
          <cell r="P77" t="str">
            <v>0.00</v>
          </cell>
          <cell r="Q77" t="str">
            <v>92.31</v>
          </cell>
          <cell r="R77" t="str">
            <v>41</v>
          </cell>
          <cell r="S77" t="str">
            <v>平均年限法(一)</v>
          </cell>
          <cell r="T77" t="str">
            <v>在用</v>
          </cell>
          <cell r="U77" t="str">
            <v>直接购入</v>
          </cell>
          <cell r="V77" t="str">
            <v>demo</v>
          </cell>
          <cell r="W77" t="str">
            <v>2013.01.01</v>
          </cell>
        </row>
        <row r="77">
          <cell r="AA77" t="str">
            <v>0409</v>
          </cell>
        </row>
        <row r="78">
          <cell r="B78" t="str">
            <v>031000112</v>
          </cell>
          <cell r="C78" t="str">
            <v>叉车</v>
          </cell>
          <cell r="D78" t="str">
            <v>FD30V5T</v>
          </cell>
          <cell r="E78">
            <v>82905.98</v>
          </cell>
          <cell r="F78">
            <v>79589.74</v>
          </cell>
          <cell r="G78">
            <v>3316.24</v>
          </cell>
          <cell r="H78">
            <v>0</v>
          </cell>
          <cell r="I78" t="str">
            <v>2008.05.31</v>
          </cell>
          <cell r="J78" t="str">
            <v>96</v>
          </cell>
          <cell r="K78" t="str">
            <v>剂型设备</v>
          </cell>
          <cell r="L78" t="str">
            <v>肥东制剂分厂</v>
          </cell>
          <cell r="M78" t="str">
            <v>肥东分厂</v>
          </cell>
        </row>
        <row r="78">
          <cell r="O78" t="str">
            <v>0.00</v>
          </cell>
          <cell r="P78" t="str">
            <v>0.00</v>
          </cell>
          <cell r="Q78" t="str">
            <v>3,316.24</v>
          </cell>
          <cell r="R78" t="str">
            <v>76</v>
          </cell>
          <cell r="S78" t="str">
            <v>平均年限法(一)</v>
          </cell>
          <cell r="T78" t="str">
            <v>在用</v>
          </cell>
          <cell r="U78" t="str">
            <v>直接购入</v>
          </cell>
          <cell r="V78" t="str">
            <v>demo</v>
          </cell>
          <cell r="W78" t="str">
            <v>2013.01.01</v>
          </cell>
        </row>
        <row r="78">
          <cell r="AA78" t="str">
            <v>0310</v>
          </cell>
        </row>
        <row r="79">
          <cell r="B79" t="str">
            <v>040100063</v>
          </cell>
          <cell r="C79" t="str">
            <v>海尔空调</v>
          </cell>
          <cell r="D79" t="str">
            <v>合成食堂，柜 KFRD-50LW/E1-S4</v>
          </cell>
          <cell r="E79">
            <v>4000</v>
          </cell>
          <cell r="F79">
            <v>3840</v>
          </cell>
          <cell r="G79">
            <v>160</v>
          </cell>
          <cell r="H79">
            <v>0</v>
          </cell>
          <cell r="I79" t="str">
            <v>2008.07.24</v>
          </cell>
          <cell r="J79" t="str">
            <v>60</v>
          </cell>
          <cell r="K79" t="str">
            <v>空调</v>
          </cell>
          <cell r="L79" t="str">
            <v>合成分厂</v>
          </cell>
          <cell r="M79" t="str">
            <v>0502</v>
          </cell>
        </row>
        <row r="79">
          <cell r="O79" t="str">
            <v>0.00</v>
          </cell>
          <cell r="P79" t="str">
            <v>0.00</v>
          </cell>
          <cell r="Q79" t="str">
            <v>160.00</v>
          </cell>
          <cell r="R79" t="str">
            <v>42</v>
          </cell>
          <cell r="S79" t="str">
            <v>平均年限法(一)</v>
          </cell>
          <cell r="T79" t="str">
            <v>在用</v>
          </cell>
          <cell r="U79" t="str">
            <v>直接购入</v>
          </cell>
          <cell r="V79" t="str">
            <v>demo</v>
          </cell>
          <cell r="W79" t="str">
            <v>2013.01.01</v>
          </cell>
        </row>
        <row r="79">
          <cell r="AA79" t="str">
            <v>0401</v>
          </cell>
        </row>
        <row r="80">
          <cell r="B80" t="str">
            <v>040900059</v>
          </cell>
          <cell r="C80" t="str">
            <v>消毒柜</v>
          </cell>
          <cell r="D80" t="str">
            <v>合成食堂，万和ZTP36818</v>
          </cell>
          <cell r="E80">
            <v>2150</v>
          </cell>
          <cell r="F80">
            <v>2064</v>
          </cell>
          <cell r="G80">
            <v>86</v>
          </cell>
          <cell r="H80">
            <v>0</v>
          </cell>
          <cell r="I80" t="str">
            <v>2008.08.19</v>
          </cell>
          <cell r="J80" t="str">
            <v>60</v>
          </cell>
          <cell r="K80" t="str">
            <v>其他</v>
          </cell>
          <cell r="L80" t="str">
            <v>合成分厂</v>
          </cell>
          <cell r="M80" t="str">
            <v>0502</v>
          </cell>
        </row>
        <row r="80">
          <cell r="O80" t="str">
            <v>0.00</v>
          </cell>
          <cell r="P80" t="str">
            <v>0.00</v>
          </cell>
          <cell r="Q80" t="str">
            <v>86.00</v>
          </cell>
          <cell r="R80" t="str">
            <v>43</v>
          </cell>
          <cell r="S80" t="str">
            <v>平均年限法(一)</v>
          </cell>
          <cell r="T80" t="str">
            <v>在用</v>
          </cell>
          <cell r="U80" t="str">
            <v>直接购入</v>
          </cell>
          <cell r="V80" t="str">
            <v>demo</v>
          </cell>
          <cell r="W80" t="str">
            <v>2013.01.01</v>
          </cell>
        </row>
        <row r="80">
          <cell r="AA80" t="str">
            <v>0409</v>
          </cell>
        </row>
        <row r="81">
          <cell r="B81" t="str">
            <v>031000113</v>
          </cell>
          <cell r="C81" t="str">
            <v>打印机--条码</v>
          </cell>
          <cell r="D81" t="str">
            <v>180水平粉剂包装机专用</v>
          </cell>
          <cell r="E81">
            <v>6837.61</v>
          </cell>
          <cell r="F81">
            <v>6564.11</v>
          </cell>
          <cell r="G81">
            <v>273.5</v>
          </cell>
          <cell r="H81">
            <v>0</v>
          </cell>
          <cell r="I81" t="str">
            <v>2008.08.21</v>
          </cell>
          <cell r="J81" t="str">
            <v>96</v>
          </cell>
          <cell r="K81" t="str">
            <v>剂型设备</v>
          </cell>
          <cell r="L81" t="str">
            <v>肥东制剂分厂</v>
          </cell>
          <cell r="M81" t="str">
            <v>肥东分厂</v>
          </cell>
        </row>
        <row r="81">
          <cell r="O81" t="str">
            <v>0.00</v>
          </cell>
          <cell r="P81" t="str">
            <v>0.00</v>
          </cell>
          <cell r="Q81" t="str">
            <v>273.50</v>
          </cell>
          <cell r="R81" t="str">
            <v>79</v>
          </cell>
          <cell r="S81" t="str">
            <v>平均年限法(一)</v>
          </cell>
          <cell r="T81" t="str">
            <v>在用</v>
          </cell>
          <cell r="U81" t="str">
            <v>直接购入</v>
          </cell>
          <cell r="V81" t="str">
            <v>demo</v>
          </cell>
          <cell r="W81" t="str">
            <v>2013.01.01</v>
          </cell>
        </row>
        <row r="81">
          <cell r="AA81" t="str">
            <v>0310</v>
          </cell>
        </row>
        <row r="82">
          <cell r="B82" t="str">
            <v>031000114</v>
          </cell>
          <cell r="C82" t="str">
            <v>全自动直列式灌装机</v>
          </cell>
          <cell r="D82" t="str">
            <v>CDP90-12B</v>
          </cell>
          <cell r="E82">
            <v>52136.75</v>
          </cell>
          <cell r="F82">
            <v>50051.28</v>
          </cell>
          <cell r="G82">
            <v>2085.47</v>
          </cell>
          <cell r="H82">
            <v>0</v>
          </cell>
          <cell r="I82" t="str">
            <v>2008.08.25</v>
          </cell>
          <cell r="J82" t="str">
            <v>96</v>
          </cell>
          <cell r="K82" t="str">
            <v>剂型设备</v>
          </cell>
          <cell r="L82" t="str">
            <v>肥东制剂分厂</v>
          </cell>
          <cell r="M82" t="str">
            <v>0504</v>
          </cell>
        </row>
        <row r="82">
          <cell r="O82" t="str">
            <v>0.00</v>
          </cell>
          <cell r="P82" t="str">
            <v>0.00</v>
          </cell>
          <cell r="Q82" t="str">
            <v>2,085.47</v>
          </cell>
          <cell r="R82" t="str">
            <v>79</v>
          </cell>
          <cell r="S82" t="str">
            <v>平均年限法(一)</v>
          </cell>
          <cell r="T82" t="str">
            <v>在用</v>
          </cell>
          <cell r="U82" t="str">
            <v>直接购入</v>
          </cell>
          <cell r="V82" t="str">
            <v>demo</v>
          </cell>
          <cell r="W82" t="str">
            <v>2013.01.01</v>
          </cell>
        </row>
        <row r="82">
          <cell r="AA82" t="str">
            <v>0310</v>
          </cell>
        </row>
        <row r="83">
          <cell r="B83" t="str">
            <v>030200022</v>
          </cell>
          <cell r="C83" t="str">
            <v>PH 水质自动在线监测仪（1套）</v>
          </cell>
          <cell r="D83" t="str">
            <v>PC-350型，环保设备</v>
          </cell>
          <cell r="E83">
            <v>12000</v>
          </cell>
          <cell r="F83">
            <v>7560</v>
          </cell>
          <cell r="G83">
            <v>0</v>
          </cell>
          <cell r="H83">
            <v>4440</v>
          </cell>
          <cell r="I83" t="str">
            <v>2008.09.09</v>
          </cell>
          <cell r="J83" t="str">
            <v>96</v>
          </cell>
          <cell r="K83" t="str">
            <v>污水设备</v>
          </cell>
          <cell r="L83" t="str">
            <v>肥东合成分厂</v>
          </cell>
          <cell r="M83" t="str">
            <v>0503</v>
          </cell>
        </row>
        <row r="83">
          <cell r="O83" t="str">
            <v>0.00</v>
          </cell>
          <cell r="P83" t="str">
            <v>0.00</v>
          </cell>
          <cell r="Q83" t="str">
            <v>480.00</v>
          </cell>
          <cell r="R83" t="str">
            <v>49</v>
          </cell>
          <cell r="S83" t="str">
            <v>平均年限法(一)</v>
          </cell>
          <cell r="T83" t="str">
            <v>在用</v>
          </cell>
          <cell r="U83" t="str">
            <v>直接购入</v>
          </cell>
          <cell r="V83" t="str">
            <v>demo</v>
          </cell>
          <cell r="W83" t="str">
            <v>2013.01.01</v>
          </cell>
        </row>
        <row r="83">
          <cell r="AA83" t="str">
            <v>0302</v>
          </cell>
        </row>
        <row r="84">
          <cell r="B84" t="str">
            <v>030100055</v>
          </cell>
          <cell r="C84" t="str">
            <v>低温稳定性实验仪（1套）</v>
          </cell>
          <cell r="D84" t="str">
            <v>SHDW-2；含1台离心机SHLX-2</v>
          </cell>
          <cell r="E84">
            <v>17094.02</v>
          </cell>
          <cell r="F84">
            <v>16410.26</v>
          </cell>
          <cell r="G84">
            <v>683.76</v>
          </cell>
          <cell r="H84">
            <v>0</v>
          </cell>
          <cell r="I84" t="str">
            <v>2008.10.10</v>
          </cell>
          <cell r="J84" t="str">
            <v>96</v>
          </cell>
          <cell r="K84" t="str">
            <v>质检设备</v>
          </cell>
          <cell r="L84" t="str">
            <v>肥东合成分厂</v>
          </cell>
          <cell r="M84" t="str">
            <v>肥东分厂</v>
          </cell>
        </row>
        <row r="84">
          <cell r="O84" t="str">
            <v>0.00</v>
          </cell>
          <cell r="P84" t="str">
            <v>0.00</v>
          </cell>
          <cell r="Q84" t="str">
            <v>683.76</v>
          </cell>
          <cell r="R84" t="str">
            <v>82</v>
          </cell>
          <cell r="S84" t="str">
            <v>平均年限法(一)</v>
          </cell>
          <cell r="T84" t="str">
            <v>在用</v>
          </cell>
          <cell r="U84" t="str">
            <v>直接购入</v>
          </cell>
          <cell r="V84" t="str">
            <v>demo</v>
          </cell>
          <cell r="W84" t="str">
            <v>2013.01.01</v>
          </cell>
        </row>
        <row r="84">
          <cell r="AA84" t="str">
            <v>0301</v>
          </cell>
        </row>
        <row r="85">
          <cell r="B85" t="str">
            <v>031000115</v>
          </cell>
          <cell r="C85" t="str">
            <v>喷吗机</v>
          </cell>
          <cell r="D85" t="str">
            <v>多米诺 A200 CP</v>
          </cell>
          <cell r="E85">
            <v>66666.67</v>
          </cell>
          <cell r="F85">
            <v>64000</v>
          </cell>
          <cell r="G85">
            <v>2666.67</v>
          </cell>
          <cell r="H85">
            <v>0</v>
          </cell>
          <cell r="I85" t="str">
            <v>2008.10.31</v>
          </cell>
          <cell r="J85" t="str">
            <v>96</v>
          </cell>
          <cell r="K85" t="str">
            <v>剂型设备</v>
          </cell>
          <cell r="L85" t="str">
            <v>肥东制剂分厂</v>
          </cell>
          <cell r="M85" t="str">
            <v>0504</v>
          </cell>
        </row>
        <row r="85">
          <cell r="O85" t="str">
            <v>0.00</v>
          </cell>
          <cell r="P85" t="str">
            <v>0.00</v>
          </cell>
          <cell r="Q85" t="str">
            <v>2,666.67</v>
          </cell>
          <cell r="R85" t="str">
            <v>81</v>
          </cell>
          <cell r="S85" t="str">
            <v>平均年限法(一)</v>
          </cell>
          <cell r="T85" t="str">
            <v>在用</v>
          </cell>
          <cell r="U85" t="str">
            <v>直接购入</v>
          </cell>
          <cell r="V85" t="str">
            <v>demo</v>
          </cell>
          <cell r="W85" t="str">
            <v>2013.01.01</v>
          </cell>
        </row>
        <row r="85">
          <cell r="AA85" t="str">
            <v>0310</v>
          </cell>
        </row>
        <row r="86">
          <cell r="B86" t="str">
            <v>031000118</v>
          </cell>
          <cell r="C86" t="str">
            <v>联想电脑（1套）</v>
          </cell>
          <cell r="D86" t="str">
            <v>防伪设备，17’液晶屏，联想扬天E系列</v>
          </cell>
          <cell r="E86">
            <v>2991.45</v>
          </cell>
          <cell r="F86">
            <v>2871.79</v>
          </cell>
          <cell r="G86">
            <v>119.66</v>
          </cell>
          <cell r="H86">
            <v>0</v>
          </cell>
          <cell r="I86" t="str">
            <v>2008.10.31</v>
          </cell>
          <cell r="J86" t="str">
            <v>96</v>
          </cell>
          <cell r="K86" t="str">
            <v>剂型设备</v>
          </cell>
          <cell r="L86" t="str">
            <v>肥东制剂分厂</v>
          </cell>
          <cell r="M86" t="str">
            <v>肥东分厂</v>
          </cell>
        </row>
        <row r="86">
          <cell r="O86" t="str">
            <v>0.00</v>
          </cell>
          <cell r="P86" t="str">
            <v>0.00</v>
          </cell>
          <cell r="Q86" t="str">
            <v>119.66</v>
          </cell>
          <cell r="R86" t="str">
            <v>82</v>
          </cell>
          <cell r="S86" t="str">
            <v>平均年限法(一)</v>
          </cell>
          <cell r="T86" t="str">
            <v>在用</v>
          </cell>
          <cell r="U86" t="str">
            <v>直接购入</v>
          </cell>
          <cell r="V86" t="str">
            <v>demo</v>
          </cell>
          <cell r="W86" t="str">
            <v>2013.01.01</v>
          </cell>
        </row>
        <row r="86">
          <cell r="AA86" t="str">
            <v>0310</v>
          </cell>
        </row>
        <row r="87">
          <cell r="B87" t="str">
            <v>040300033</v>
          </cell>
          <cell r="C87" t="str">
            <v>打印机（HP*激光）</v>
          </cell>
          <cell r="D87" t="str">
            <v>HP--1007型</v>
          </cell>
          <cell r="E87">
            <v>1330</v>
          </cell>
          <cell r="F87">
            <v>1276.8</v>
          </cell>
          <cell r="G87">
            <v>0</v>
          </cell>
          <cell r="H87">
            <v>53.2</v>
          </cell>
          <cell r="I87" t="str">
            <v>2008.10.31</v>
          </cell>
          <cell r="J87" t="str">
            <v>60</v>
          </cell>
          <cell r="K87" t="str">
            <v>打印机</v>
          </cell>
          <cell r="L87" t="str">
            <v>公司</v>
          </cell>
          <cell r="M87" t="str">
            <v>10</v>
          </cell>
        </row>
        <row r="87">
          <cell r="O87" t="str">
            <v>0.00</v>
          </cell>
          <cell r="P87" t="str">
            <v>0.00</v>
          </cell>
          <cell r="Q87" t="str">
            <v>53.20</v>
          </cell>
          <cell r="R87" t="str">
            <v>45</v>
          </cell>
          <cell r="S87" t="str">
            <v>平均年限法(一)</v>
          </cell>
          <cell r="T87" t="str">
            <v>在用</v>
          </cell>
          <cell r="U87" t="str">
            <v>直接购入</v>
          </cell>
          <cell r="V87" t="str">
            <v>demo</v>
          </cell>
          <cell r="W87" t="str">
            <v>2013.01.01</v>
          </cell>
        </row>
        <row r="87">
          <cell r="AA87" t="str">
            <v>0403</v>
          </cell>
        </row>
        <row r="88">
          <cell r="B88" t="str">
            <v>031000123</v>
          </cell>
          <cell r="C88" t="str">
            <v>电动葫芦(防爆型)</v>
          </cell>
          <cell r="D88" t="str">
            <v>0.5T*12米</v>
          </cell>
          <cell r="E88">
            <v>15384.62</v>
          </cell>
          <cell r="F88">
            <v>14769.24</v>
          </cell>
          <cell r="G88">
            <v>615.38</v>
          </cell>
          <cell r="H88">
            <v>0</v>
          </cell>
          <cell r="I88" t="str">
            <v>2009.01.31</v>
          </cell>
          <cell r="J88" t="str">
            <v>96</v>
          </cell>
          <cell r="K88" t="str">
            <v>剂型设备</v>
          </cell>
          <cell r="L88" t="str">
            <v>肥东制剂分厂</v>
          </cell>
          <cell r="M88" t="str">
            <v>肥东分厂</v>
          </cell>
        </row>
        <row r="88">
          <cell r="O88" t="str">
            <v>0.00</v>
          </cell>
          <cell r="P88" t="str">
            <v>0.00</v>
          </cell>
          <cell r="Q88" t="str">
            <v>615.38</v>
          </cell>
          <cell r="R88" t="str">
            <v>84</v>
          </cell>
          <cell r="S88" t="str">
            <v>平均年限法(一)</v>
          </cell>
          <cell r="T88" t="str">
            <v>在用</v>
          </cell>
          <cell r="U88" t="str">
            <v>直接购入</v>
          </cell>
          <cell r="V88" t="str">
            <v>demo</v>
          </cell>
          <cell r="W88" t="str">
            <v>2013.01.01</v>
          </cell>
        </row>
        <row r="88">
          <cell r="AA88" t="str">
            <v>0310</v>
          </cell>
        </row>
        <row r="89">
          <cell r="B89" t="str">
            <v>031000124</v>
          </cell>
          <cell r="C89" t="str">
            <v>储气罐(5m3)</v>
          </cell>
          <cell r="D89" t="str">
            <v>1600*2000*8</v>
          </cell>
          <cell r="E89">
            <v>12820.51</v>
          </cell>
          <cell r="F89">
            <v>12307.69</v>
          </cell>
          <cell r="G89">
            <v>512.82</v>
          </cell>
          <cell r="H89">
            <v>0</v>
          </cell>
          <cell r="I89" t="str">
            <v>2009.01.31</v>
          </cell>
          <cell r="J89" t="str">
            <v>96</v>
          </cell>
          <cell r="K89" t="str">
            <v>剂型设备</v>
          </cell>
          <cell r="L89" t="str">
            <v>肥东制剂分厂</v>
          </cell>
          <cell r="M89" t="str">
            <v>肥东分厂</v>
          </cell>
        </row>
        <row r="89">
          <cell r="O89" t="str">
            <v>0.00</v>
          </cell>
          <cell r="P89" t="str">
            <v>0.00</v>
          </cell>
          <cell r="Q89" t="str">
            <v>512.82</v>
          </cell>
          <cell r="R89" t="str">
            <v>84</v>
          </cell>
          <cell r="S89" t="str">
            <v>平均年限法(一)</v>
          </cell>
          <cell r="T89" t="str">
            <v>在用</v>
          </cell>
          <cell r="U89" t="str">
            <v>直接购入</v>
          </cell>
          <cell r="V89" t="str">
            <v>demo</v>
          </cell>
          <cell r="W89" t="str">
            <v>2013.01.01</v>
          </cell>
        </row>
        <row r="89">
          <cell r="AA89" t="str">
            <v>0310</v>
          </cell>
        </row>
        <row r="90">
          <cell r="B90" t="str">
            <v>040100074</v>
          </cell>
          <cell r="C90" t="str">
            <v>空调</v>
          </cell>
          <cell r="D90" t="str">
            <v>格力 KFR-50LW/K</v>
          </cell>
          <cell r="E90">
            <v>3200</v>
          </cell>
          <cell r="F90">
            <v>3072</v>
          </cell>
          <cell r="G90">
            <v>128</v>
          </cell>
          <cell r="H90">
            <v>0</v>
          </cell>
          <cell r="I90" t="str">
            <v>2009.01.31</v>
          </cell>
          <cell r="J90" t="str">
            <v>60</v>
          </cell>
          <cell r="K90" t="str">
            <v>空调</v>
          </cell>
          <cell r="L90" t="str">
            <v>公司</v>
          </cell>
          <cell r="M90" t="str">
            <v>市场部(外)</v>
          </cell>
        </row>
        <row r="90">
          <cell r="O90" t="str">
            <v>0.00</v>
          </cell>
          <cell r="P90" t="str">
            <v>0.00</v>
          </cell>
          <cell r="Q90" t="str">
            <v>128.00</v>
          </cell>
          <cell r="R90" t="str">
            <v>48</v>
          </cell>
          <cell r="S90" t="str">
            <v>平均年限法(一)</v>
          </cell>
          <cell r="T90" t="str">
            <v>在用</v>
          </cell>
          <cell r="U90" t="str">
            <v>直接购入</v>
          </cell>
          <cell r="V90" t="str">
            <v>demo</v>
          </cell>
          <cell r="W90" t="str">
            <v>2013.01.01</v>
          </cell>
        </row>
        <row r="90">
          <cell r="AA90" t="str">
            <v>0401</v>
          </cell>
        </row>
        <row r="91">
          <cell r="B91" t="str">
            <v>040100075</v>
          </cell>
          <cell r="C91" t="str">
            <v>空调</v>
          </cell>
          <cell r="D91" t="str">
            <v>格力 KFR-50LW/K</v>
          </cell>
          <cell r="E91">
            <v>3200</v>
          </cell>
          <cell r="F91">
            <v>3072</v>
          </cell>
          <cell r="G91">
            <v>128</v>
          </cell>
          <cell r="H91">
            <v>0</v>
          </cell>
          <cell r="I91" t="str">
            <v>2009.01.31</v>
          </cell>
          <cell r="J91" t="str">
            <v>60</v>
          </cell>
          <cell r="K91" t="str">
            <v>空调</v>
          </cell>
          <cell r="L91" t="str">
            <v>公司</v>
          </cell>
          <cell r="M91" t="str">
            <v>市场接待室</v>
          </cell>
        </row>
        <row r="91">
          <cell r="O91" t="str">
            <v>0.00</v>
          </cell>
          <cell r="P91" t="str">
            <v>0.00</v>
          </cell>
          <cell r="Q91" t="str">
            <v>128.00</v>
          </cell>
          <cell r="R91" t="str">
            <v>48</v>
          </cell>
          <cell r="S91" t="str">
            <v>平均年限法(一)</v>
          </cell>
          <cell r="T91" t="str">
            <v>在用</v>
          </cell>
          <cell r="U91" t="str">
            <v>直接购入</v>
          </cell>
          <cell r="V91" t="str">
            <v>demo</v>
          </cell>
          <cell r="W91" t="str">
            <v>2013.01.01</v>
          </cell>
        </row>
        <row r="91">
          <cell r="AA91" t="str">
            <v>0401</v>
          </cell>
        </row>
        <row r="92">
          <cell r="B92" t="str">
            <v>040100076</v>
          </cell>
          <cell r="C92" t="str">
            <v>空调</v>
          </cell>
          <cell r="D92" t="str">
            <v>格力 KFR-50LW/K</v>
          </cell>
          <cell r="E92">
            <v>3200</v>
          </cell>
          <cell r="F92">
            <v>3072</v>
          </cell>
          <cell r="G92">
            <v>128</v>
          </cell>
          <cell r="H92">
            <v>0</v>
          </cell>
          <cell r="I92" t="str">
            <v>2009.01.31</v>
          </cell>
          <cell r="J92" t="str">
            <v>60</v>
          </cell>
          <cell r="K92" t="str">
            <v>空调</v>
          </cell>
          <cell r="L92" t="str">
            <v>公司</v>
          </cell>
          <cell r="M92" t="str">
            <v>会议室(六楼)</v>
          </cell>
        </row>
        <row r="92">
          <cell r="O92" t="str">
            <v>0.00</v>
          </cell>
          <cell r="P92" t="str">
            <v>0.00</v>
          </cell>
          <cell r="Q92" t="str">
            <v>128.00</v>
          </cell>
          <cell r="R92" t="str">
            <v>48</v>
          </cell>
          <cell r="S92" t="str">
            <v>平均年限法(一)</v>
          </cell>
          <cell r="T92" t="str">
            <v>在用</v>
          </cell>
          <cell r="U92" t="str">
            <v>直接购入</v>
          </cell>
          <cell r="V92" t="str">
            <v>demo</v>
          </cell>
          <cell r="W92" t="str">
            <v>2013.01.01</v>
          </cell>
        </row>
        <row r="92">
          <cell r="AA92" t="str">
            <v>0401</v>
          </cell>
        </row>
        <row r="93">
          <cell r="B93" t="str">
            <v>040100077</v>
          </cell>
          <cell r="C93" t="str">
            <v>空调</v>
          </cell>
          <cell r="D93" t="str">
            <v>格力 KFR-50LW/K</v>
          </cell>
          <cell r="E93">
            <v>3200</v>
          </cell>
          <cell r="F93">
            <v>3072</v>
          </cell>
          <cell r="G93">
            <v>128</v>
          </cell>
          <cell r="H93">
            <v>0</v>
          </cell>
          <cell r="I93" t="str">
            <v>2009.01.31</v>
          </cell>
          <cell r="J93" t="str">
            <v>60</v>
          </cell>
          <cell r="K93" t="str">
            <v>空调</v>
          </cell>
          <cell r="L93" t="str">
            <v>公司</v>
          </cell>
          <cell r="M93" t="str">
            <v>会议室(六楼)</v>
          </cell>
        </row>
        <row r="93">
          <cell r="O93" t="str">
            <v>0.00</v>
          </cell>
          <cell r="P93" t="str">
            <v>0.00</v>
          </cell>
          <cell r="Q93" t="str">
            <v>128.00</v>
          </cell>
          <cell r="R93" t="str">
            <v>48</v>
          </cell>
          <cell r="S93" t="str">
            <v>平均年限法(一)</v>
          </cell>
          <cell r="T93" t="str">
            <v>在用</v>
          </cell>
          <cell r="U93" t="str">
            <v>直接购入</v>
          </cell>
          <cell r="V93" t="str">
            <v>demo</v>
          </cell>
          <cell r="W93" t="str">
            <v>2013.01.01</v>
          </cell>
        </row>
        <row r="93">
          <cell r="AA93" t="str">
            <v>0401</v>
          </cell>
        </row>
        <row r="94">
          <cell r="B94" t="str">
            <v>040100078</v>
          </cell>
          <cell r="C94" t="str">
            <v>空调</v>
          </cell>
          <cell r="D94" t="str">
            <v>格力 KFR-32LW/K</v>
          </cell>
          <cell r="E94">
            <v>1700</v>
          </cell>
          <cell r="F94">
            <v>1632</v>
          </cell>
          <cell r="G94">
            <v>68</v>
          </cell>
          <cell r="H94">
            <v>0</v>
          </cell>
          <cell r="I94" t="str">
            <v>2009.01.31</v>
          </cell>
          <cell r="J94" t="str">
            <v>60</v>
          </cell>
          <cell r="K94" t="str">
            <v>空调</v>
          </cell>
          <cell r="L94" t="str">
            <v>公司</v>
          </cell>
          <cell r="M94" t="str">
            <v>何总办公室</v>
          </cell>
        </row>
        <row r="94">
          <cell r="O94" t="str">
            <v>0.00</v>
          </cell>
          <cell r="P94" t="str">
            <v>0.00</v>
          </cell>
          <cell r="Q94" t="str">
            <v>68.00</v>
          </cell>
          <cell r="R94" t="str">
            <v>48</v>
          </cell>
          <cell r="S94" t="str">
            <v>平均年限法(一)</v>
          </cell>
          <cell r="T94" t="str">
            <v>在用</v>
          </cell>
          <cell r="U94" t="str">
            <v>直接购入</v>
          </cell>
          <cell r="V94" t="str">
            <v>demo</v>
          </cell>
          <cell r="W94" t="str">
            <v>2013.01.01</v>
          </cell>
        </row>
        <row r="94">
          <cell r="AA94" t="str">
            <v>0401</v>
          </cell>
        </row>
        <row r="95">
          <cell r="B95" t="str">
            <v>040100079</v>
          </cell>
          <cell r="C95" t="str">
            <v>空调</v>
          </cell>
          <cell r="D95" t="str">
            <v>格力 KFR-32LW/K</v>
          </cell>
          <cell r="E95">
            <v>1700</v>
          </cell>
          <cell r="F95">
            <v>1632</v>
          </cell>
          <cell r="G95">
            <v>68</v>
          </cell>
          <cell r="H95">
            <v>0</v>
          </cell>
          <cell r="I95" t="str">
            <v>2009.01.31</v>
          </cell>
          <cell r="J95" t="str">
            <v>60</v>
          </cell>
          <cell r="K95" t="str">
            <v>空调</v>
          </cell>
          <cell r="L95" t="str">
            <v>公司</v>
          </cell>
          <cell r="M95" t="str">
            <v>金总办公室</v>
          </cell>
        </row>
        <row r="95">
          <cell r="O95" t="str">
            <v>0.00</v>
          </cell>
          <cell r="P95" t="str">
            <v>0.00</v>
          </cell>
          <cell r="Q95" t="str">
            <v>68.00</v>
          </cell>
          <cell r="R95" t="str">
            <v>48</v>
          </cell>
          <cell r="S95" t="str">
            <v>平均年限法(一)</v>
          </cell>
          <cell r="T95" t="str">
            <v>在用</v>
          </cell>
          <cell r="U95" t="str">
            <v>直接购入</v>
          </cell>
          <cell r="V95" t="str">
            <v>demo</v>
          </cell>
          <cell r="W95" t="str">
            <v>2013.01.01</v>
          </cell>
        </row>
        <row r="95">
          <cell r="AA95" t="str">
            <v>0401</v>
          </cell>
        </row>
        <row r="96">
          <cell r="B96" t="str">
            <v>040100080</v>
          </cell>
          <cell r="C96" t="str">
            <v>空调</v>
          </cell>
          <cell r="D96" t="str">
            <v>格力 KFR-32LW/K</v>
          </cell>
          <cell r="E96">
            <v>1700</v>
          </cell>
          <cell r="F96">
            <v>1632</v>
          </cell>
          <cell r="G96">
            <v>68</v>
          </cell>
          <cell r="H96">
            <v>0</v>
          </cell>
          <cell r="I96" t="str">
            <v>2009.01.31</v>
          </cell>
          <cell r="J96" t="str">
            <v>60</v>
          </cell>
          <cell r="K96" t="str">
            <v>空调</v>
          </cell>
          <cell r="L96" t="str">
            <v>公司</v>
          </cell>
          <cell r="M96" t="str">
            <v>李总办公室</v>
          </cell>
        </row>
        <row r="96">
          <cell r="O96" t="str">
            <v>0.00</v>
          </cell>
          <cell r="P96" t="str">
            <v>0.00</v>
          </cell>
          <cell r="Q96" t="str">
            <v>68.00</v>
          </cell>
          <cell r="R96" t="str">
            <v>48</v>
          </cell>
          <cell r="S96" t="str">
            <v>平均年限法(一)</v>
          </cell>
          <cell r="T96" t="str">
            <v>在用</v>
          </cell>
          <cell r="U96" t="str">
            <v>直接购入</v>
          </cell>
          <cell r="V96" t="str">
            <v>demo</v>
          </cell>
          <cell r="W96" t="str">
            <v>2013.01.01</v>
          </cell>
        </row>
        <row r="96">
          <cell r="AA96" t="str">
            <v>0401</v>
          </cell>
        </row>
        <row r="97">
          <cell r="B97" t="str">
            <v>040100081</v>
          </cell>
          <cell r="C97" t="str">
            <v>空调</v>
          </cell>
          <cell r="D97" t="str">
            <v>格力KFR-32LW/K</v>
          </cell>
          <cell r="E97">
            <v>1700</v>
          </cell>
          <cell r="F97">
            <v>1632</v>
          </cell>
          <cell r="G97">
            <v>68</v>
          </cell>
          <cell r="H97">
            <v>0</v>
          </cell>
          <cell r="I97" t="str">
            <v>2009.01.31</v>
          </cell>
          <cell r="J97" t="str">
            <v>60</v>
          </cell>
          <cell r="K97" t="str">
            <v>空调</v>
          </cell>
          <cell r="L97" t="str">
            <v>公司</v>
          </cell>
          <cell r="M97" t="str">
            <v>质管部</v>
          </cell>
        </row>
        <row r="97">
          <cell r="O97" t="str">
            <v>0.00</v>
          </cell>
          <cell r="P97" t="str">
            <v>0.00</v>
          </cell>
          <cell r="Q97" t="str">
            <v>68.00</v>
          </cell>
          <cell r="R97" t="str">
            <v>48</v>
          </cell>
          <cell r="S97" t="str">
            <v>平均年限法(一)</v>
          </cell>
          <cell r="T97" t="str">
            <v>在用</v>
          </cell>
          <cell r="U97" t="str">
            <v>直接购入</v>
          </cell>
          <cell r="V97" t="str">
            <v>demo</v>
          </cell>
          <cell r="W97" t="str">
            <v>2013.01.01</v>
          </cell>
        </row>
        <row r="97">
          <cell r="AA97" t="str">
            <v>0401</v>
          </cell>
        </row>
        <row r="98">
          <cell r="B98" t="str">
            <v>040100082</v>
          </cell>
          <cell r="C98" t="str">
            <v>空调</v>
          </cell>
          <cell r="D98" t="str">
            <v>格力 KFR-32LW/K</v>
          </cell>
          <cell r="E98">
            <v>1700</v>
          </cell>
          <cell r="F98">
            <v>1632</v>
          </cell>
          <cell r="G98">
            <v>68</v>
          </cell>
          <cell r="H98">
            <v>0</v>
          </cell>
          <cell r="I98" t="str">
            <v>2009.01.31</v>
          </cell>
          <cell r="J98" t="str">
            <v>60</v>
          </cell>
          <cell r="K98" t="str">
            <v>空调</v>
          </cell>
          <cell r="L98" t="str">
            <v>公司</v>
          </cell>
          <cell r="M98" t="str">
            <v>开发部</v>
          </cell>
        </row>
        <row r="98">
          <cell r="O98" t="str">
            <v>0.00</v>
          </cell>
          <cell r="P98" t="str">
            <v>0.00</v>
          </cell>
          <cell r="Q98" t="str">
            <v>68.00</v>
          </cell>
          <cell r="R98" t="str">
            <v>48</v>
          </cell>
          <cell r="S98" t="str">
            <v>平均年限法(一)</v>
          </cell>
          <cell r="T98" t="str">
            <v>在用</v>
          </cell>
          <cell r="U98" t="str">
            <v>直接购入</v>
          </cell>
          <cell r="V98" t="str">
            <v>demo</v>
          </cell>
          <cell r="W98" t="str">
            <v>2013.01.01</v>
          </cell>
        </row>
        <row r="98">
          <cell r="AA98" t="str">
            <v>0401</v>
          </cell>
        </row>
        <row r="99">
          <cell r="B99" t="str">
            <v>040100083</v>
          </cell>
          <cell r="C99" t="str">
            <v>空调</v>
          </cell>
          <cell r="D99" t="str">
            <v>格力 KFR-32LW/K</v>
          </cell>
          <cell r="E99">
            <v>1700</v>
          </cell>
          <cell r="F99">
            <v>1632</v>
          </cell>
          <cell r="G99">
            <v>68</v>
          </cell>
          <cell r="H99">
            <v>0</v>
          </cell>
          <cell r="I99" t="str">
            <v>2009.01.31</v>
          </cell>
          <cell r="J99" t="str">
            <v>60</v>
          </cell>
          <cell r="K99" t="str">
            <v>空调</v>
          </cell>
          <cell r="L99" t="str">
            <v>公司</v>
          </cell>
          <cell r="M99" t="str">
            <v>驾驶班</v>
          </cell>
        </row>
        <row r="99">
          <cell r="O99" t="str">
            <v>0.00</v>
          </cell>
          <cell r="P99" t="str">
            <v>0.00</v>
          </cell>
          <cell r="Q99" t="str">
            <v>68.00</v>
          </cell>
          <cell r="R99" t="str">
            <v>48</v>
          </cell>
          <cell r="S99" t="str">
            <v>平均年限法(一)</v>
          </cell>
          <cell r="T99" t="str">
            <v>在用</v>
          </cell>
          <cell r="U99" t="str">
            <v>直接购入</v>
          </cell>
          <cell r="V99" t="str">
            <v>demo</v>
          </cell>
          <cell r="W99" t="str">
            <v>2013.01.01</v>
          </cell>
        </row>
        <row r="99">
          <cell r="AA99" t="str">
            <v>0401</v>
          </cell>
        </row>
        <row r="100">
          <cell r="B100" t="str">
            <v>031000129</v>
          </cell>
          <cell r="C100" t="str">
            <v>分瓶机构</v>
          </cell>
        </row>
        <row r="100">
          <cell r="E100">
            <v>22222.22</v>
          </cell>
          <cell r="F100">
            <v>21333.33</v>
          </cell>
          <cell r="G100">
            <v>101</v>
          </cell>
          <cell r="H100">
            <v>787.89</v>
          </cell>
          <cell r="I100" t="str">
            <v>2009.03.17</v>
          </cell>
          <cell r="J100" t="str">
            <v>96</v>
          </cell>
          <cell r="K100" t="str">
            <v>剂型设备</v>
          </cell>
          <cell r="L100" t="str">
            <v>肥东制剂分厂</v>
          </cell>
          <cell r="M100" t="str">
            <v>肥东分厂</v>
          </cell>
        </row>
        <row r="100">
          <cell r="O100" t="str">
            <v>0.00</v>
          </cell>
          <cell r="P100" t="str">
            <v>0.00</v>
          </cell>
          <cell r="Q100" t="str">
            <v>888.89</v>
          </cell>
          <cell r="R100" t="str">
            <v>87</v>
          </cell>
          <cell r="S100" t="str">
            <v>平均年限法(一)</v>
          </cell>
          <cell r="T100" t="str">
            <v>在用</v>
          </cell>
          <cell r="U100" t="str">
            <v>直接购入</v>
          </cell>
          <cell r="V100" t="str">
            <v>demo</v>
          </cell>
          <cell r="W100" t="str">
            <v>2013.01.01</v>
          </cell>
        </row>
        <row r="100">
          <cell r="AA100" t="str">
            <v>0310</v>
          </cell>
        </row>
        <row r="101">
          <cell r="B101" t="str">
            <v>030200023</v>
          </cell>
          <cell r="C101" t="str">
            <v>氟塑料合金泵2台</v>
          </cell>
          <cell r="D101" t="str">
            <v>IHF100-80-160</v>
          </cell>
          <cell r="E101">
            <v>14102.56</v>
          </cell>
          <cell r="F101">
            <v>7897.68</v>
          </cell>
          <cell r="G101">
            <v>0</v>
          </cell>
          <cell r="H101">
            <v>6204.88</v>
          </cell>
          <cell r="I101" t="str">
            <v>2009.04.09</v>
          </cell>
          <cell r="J101" t="str">
            <v>96</v>
          </cell>
          <cell r="K101" t="str">
            <v>污水设备</v>
          </cell>
          <cell r="L101" t="str">
            <v>肥东合成分厂</v>
          </cell>
          <cell r="M101" t="str">
            <v>0503</v>
          </cell>
        </row>
        <row r="101">
          <cell r="O101" t="str">
            <v>0.00</v>
          </cell>
          <cell r="P101" t="str">
            <v>0.00</v>
          </cell>
          <cell r="Q101" t="str">
            <v>564.10</v>
          </cell>
          <cell r="R101" t="str">
            <v>49</v>
          </cell>
          <cell r="S101" t="str">
            <v>平均年限法(一)</v>
          </cell>
          <cell r="T101" t="str">
            <v>在用</v>
          </cell>
          <cell r="U101" t="str">
            <v>直接购入</v>
          </cell>
          <cell r="V101" t="str">
            <v>demo</v>
          </cell>
          <cell r="W101" t="str">
            <v>2013.01.01</v>
          </cell>
        </row>
        <row r="101">
          <cell r="AA101" t="str">
            <v>0302</v>
          </cell>
        </row>
        <row r="102">
          <cell r="B102" t="str">
            <v>040300034</v>
          </cell>
          <cell r="C102" t="str">
            <v>打印机</v>
          </cell>
          <cell r="D102" t="str">
            <v>HP order-a-cartridge</v>
          </cell>
          <cell r="E102">
            <v>830</v>
          </cell>
          <cell r="F102">
            <v>796.8</v>
          </cell>
          <cell r="G102">
            <v>0</v>
          </cell>
          <cell r="H102">
            <v>33.2</v>
          </cell>
          <cell r="I102" t="str">
            <v>2009.04.24</v>
          </cell>
          <cell r="J102" t="str">
            <v>60</v>
          </cell>
          <cell r="K102" t="str">
            <v>打印机</v>
          </cell>
          <cell r="L102" t="str">
            <v>公司</v>
          </cell>
          <cell r="M102" t="str">
            <v>质管部</v>
          </cell>
        </row>
        <row r="102">
          <cell r="O102" t="str">
            <v>0.00</v>
          </cell>
          <cell r="P102" t="str">
            <v>0.00</v>
          </cell>
          <cell r="Q102" t="str">
            <v>33.20</v>
          </cell>
          <cell r="R102" t="str">
            <v>51</v>
          </cell>
          <cell r="S102" t="str">
            <v>平均年限法(一)</v>
          </cell>
          <cell r="T102" t="str">
            <v>在用</v>
          </cell>
          <cell r="U102" t="str">
            <v>直接购入</v>
          </cell>
          <cell r="V102" t="str">
            <v>demo</v>
          </cell>
          <cell r="W102" t="str">
            <v>2013.01.01</v>
          </cell>
        </row>
        <row r="102">
          <cell r="AA102" t="str">
            <v>0403</v>
          </cell>
        </row>
        <row r="103">
          <cell r="B103" t="str">
            <v>030700181</v>
          </cell>
          <cell r="C103" t="str">
            <v>无泄漏氟合金泵</v>
          </cell>
          <cell r="D103" t="str">
            <v>FSJB50-32</v>
          </cell>
          <cell r="E103">
            <v>6213.68</v>
          </cell>
          <cell r="F103">
            <v>3417.7</v>
          </cell>
          <cell r="G103">
            <v>0</v>
          </cell>
          <cell r="H103">
            <v>2795.98</v>
          </cell>
          <cell r="I103" t="str">
            <v>2009.05.14</v>
          </cell>
          <cell r="J103" t="str">
            <v>96</v>
          </cell>
          <cell r="K103" t="str">
            <v>精喹装置（合成二车间）</v>
          </cell>
          <cell r="L103" t="str">
            <v>肥东合成分厂</v>
          </cell>
          <cell r="M103" t="str">
            <v>0503</v>
          </cell>
        </row>
        <row r="103">
          <cell r="O103" t="str">
            <v>0.00</v>
          </cell>
          <cell r="P103" t="str">
            <v>0.00</v>
          </cell>
          <cell r="Q103" t="str">
            <v>248.55</v>
          </cell>
          <cell r="R103" t="str">
            <v>49</v>
          </cell>
          <cell r="S103" t="str">
            <v>平均年限法(一)</v>
          </cell>
          <cell r="T103" t="str">
            <v>在用</v>
          </cell>
          <cell r="U103" t="str">
            <v>直接购入</v>
          </cell>
          <cell r="V103" t="str">
            <v>demo</v>
          </cell>
          <cell r="W103" t="str">
            <v>2013.01.01</v>
          </cell>
        </row>
        <row r="103">
          <cell r="AA103" t="str">
            <v>0307</v>
          </cell>
        </row>
        <row r="104">
          <cell r="B104" t="str">
            <v>031000132</v>
          </cell>
          <cell r="C104" t="str">
            <v>喷码机</v>
          </cell>
          <cell r="D104" t="str">
            <v>A100 PLUS PRINTER</v>
          </cell>
          <cell r="E104">
            <v>45299.15</v>
          </cell>
          <cell r="F104">
            <v>43487.18</v>
          </cell>
          <cell r="G104">
            <v>122</v>
          </cell>
          <cell r="H104">
            <v>1689.97</v>
          </cell>
          <cell r="I104" t="str">
            <v>2009.05.14</v>
          </cell>
          <cell r="J104" t="str">
            <v>96</v>
          </cell>
          <cell r="K104" t="str">
            <v>剂型设备</v>
          </cell>
          <cell r="L104" t="str">
            <v>肥东制剂分厂</v>
          </cell>
          <cell r="M104" t="str">
            <v>0504</v>
          </cell>
        </row>
        <row r="104">
          <cell r="O104" t="str">
            <v>0.00</v>
          </cell>
          <cell r="P104" t="str">
            <v>0.00</v>
          </cell>
          <cell r="Q104" t="str">
            <v>1,811.97</v>
          </cell>
          <cell r="R104" t="str">
            <v>90</v>
          </cell>
          <cell r="S104" t="str">
            <v>平均年限法(一)</v>
          </cell>
          <cell r="T104" t="str">
            <v>在用</v>
          </cell>
          <cell r="U104" t="str">
            <v>直接购入</v>
          </cell>
          <cell r="V104" t="str">
            <v>demo</v>
          </cell>
          <cell r="W104" t="str">
            <v>2013.01.01</v>
          </cell>
        </row>
        <row r="104">
          <cell r="AA104" t="str">
            <v>0310</v>
          </cell>
        </row>
        <row r="105">
          <cell r="B105" t="str">
            <v>040200110</v>
          </cell>
          <cell r="C105" t="str">
            <v>方正电脑</v>
          </cell>
        </row>
        <row r="105">
          <cell r="E105">
            <v>3547.01</v>
          </cell>
          <cell r="F105">
            <v>3405.13</v>
          </cell>
          <cell r="G105">
            <v>0</v>
          </cell>
          <cell r="H105">
            <v>141.88</v>
          </cell>
          <cell r="I105" t="str">
            <v>2009.05.14</v>
          </cell>
          <cell r="J105" t="str">
            <v>60</v>
          </cell>
          <cell r="K105" t="str">
            <v>电脑</v>
          </cell>
          <cell r="L105" t="str">
            <v>公司</v>
          </cell>
          <cell r="M105" t="str">
            <v>市场后勤部</v>
          </cell>
        </row>
        <row r="105">
          <cell r="O105" t="str">
            <v>0.00</v>
          </cell>
          <cell r="P105" t="str">
            <v>0.00</v>
          </cell>
          <cell r="Q105" t="str">
            <v>141.88</v>
          </cell>
          <cell r="R105" t="str">
            <v>53</v>
          </cell>
          <cell r="S105" t="str">
            <v>平均年限法(一)</v>
          </cell>
          <cell r="T105" t="str">
            <v>在用</v>
          </cell>
          <cell r="U105" t="str">
            <v>直接购入</v>
          </cell>
          <cell r="V105" t="str">
            <v>demo</v>
          </cell>
          <cell r="W105" t="str">
            <v>2013.01.01</v>
          </cell>
        </row>
        <row r="105">
          <cell r="AA105" t="str">
            <v>0402</v>
          </cell>
        </row>
        <row r="106">
          <cell r="B106" t="str">
            <v>031000133</v>
          </cell>
          <cell r="C106" t="str">
            <v>电子称(2台)</v>
          </cell>
          <cell r="D106" t="str">
            <v>3KG</v>
          </cell>
          <cell r="E106">
            <v>564.1</v>
          </cell>
          <cell r="F106">
            <v>541.54</v>
          </cell>
          <cell r="G106">
            <v>22.56</v>
          </cell>
          <cell r="H106">
            <v>0</v>
          </cell>
          <cell r="I106" t="str">
            <v>2009.05.15</v>
          </cell>
          <cell r="J106" t="str">
            <v>96</v>
          </cell>
          <cell r="K106" t="str">
            <v>剂型设备</v>
          </cell>
          <cell r="L106" t="str">
            <v>肥东制剂分厂</v>
          </cell>
          <cell r="M106" t="str">
            <v>肥东分厂</v>
          </cell>
        </row>
        <row r="106">
          <cell r="O106" t="str">
            <v>0.00</v>
          </cell>
          <cell r="P106" t="str">
            <v>0.00</v>
          </cell>
          <cell r="Q106" t="str">
            <v>22.56</v>
          </cell>
          <cell r="R106" t="str">
            <v>90</v>
          </cell>
          <cell r="S106" t="str">
            <v>平均年限法(一)</v>
          </cell>
          <cell r="T106" t="str">
            <v>在用</v>
          </cell>
          <cell r="U106" t="str">
            <v>直接购入</v>
          </cell>
          <cell r="V106" t="str">
            <v>demo</v>
          </cell>
          <cell r="W106" t="str">
            <v>2013.01.01</v>
          </cell>
        </row>
        <row r="106">
          <cell r="AA106" t="str">
            <v>0310</v>
          </cell>
        </row>
        <row r="107">
          <cell r="B107" t="str">
            <v>031000134</v>
          </cell>
          <cell r="C107" t="str">
            <v>数据采集仪</v>
          </cell>
          <cell r="D107" t="str">
            <v>DT930/963</v>
          </cell>
          <cell r="E107">
            <v>3800</v>
          </cell>
          <cell r="F107">
            <v>3648</v>
          </cell>
          <cell r="G107">
            <v>152</v>
          </cell>
          <cell r="H107">
            <v>0</v>
          </cell>
          <cell r="I107" t="str">
            <v>2009.05.15</v>
          </cell>
          <cell r="J107" t="str">
            <v>96</v>
          </cell>
          <cell r="K107" t="str">
            <v>剂型设备</v>
          </cell>
          <cell r="L107" t="str">
            <v>肥东制剂分厂</v>
          </cell>
          <cell r="M107" t="str">
            <v>肥东分厂</v>
          </cell>
        </row>
        <row r="107">
          <cell r="O107" t="str">
            <v>0.00</v>
          </cell>
          <cell r="P107" t="str">
            <v>0.00</v>
          </cell>
          <cell r="Q107" t="str">
            <v>152.00</v>
          </cell>
          <cell r="R107" t="str">
            <v>88</v>
          </cell>
          <cell r="S107" t="str">
            <v>平均年限法(一)</v>
          </cell>
          <cell r="T107" t="str">
            <v>在用</v>
          </cell>
          <cell r="U107" t="str">
            <v>直接购入</v>
          </cell>
          <cell r="V107" t="str">
            <v>demo</v>
          </cell>
          <cell r="W107" t="str">
            <v>2013.01.01</v>
          </cell>
        </row>
        <row r="107">
          <cell r="AA107" t="str">
            <v>0310</v>
          </cell>
        </row>
        <row r="108">
          <cell r="B108" t="str">
            <v>031000135</v>
          </cell>
          <cell r="C108" t="str">
            <v>上料机一套</v>
          </cell>
          <cell r="D108" t="str">
            <v>BSL-S1</v>
          </cell>
          <cell r="E108">
            <v>12820.52</v>
          </cell>
          <cell r="F108">
            <v>12307.7</v>
          </cell>
          <cell r="G108">
            <v>203</v>
          </cell>
          <cell r="H108">
            <v>309.82</v>
          </cell>
          <cell r="I108" t="str">
            <v>2009.05.18</v>
          </cell>
          <cell r="J108" t="str">
            <v>96</v>
          </cell>
          <cell r="K108" t="str">
            <v>剂型设备</v>
          </cell>
          <cell r="L108" t="str">
            <v>肥东制剂分厂</v>
          </cell>
          <cell r="M108" t="str">
            <v>肥东分厂</v>
          </cell>
        </row>
        <row r="108">
          <cell r="O108" t="str">
            <v>0.00</v>
          </cell>
          <cell r="P108" t="str">
            <v>0.00</v>
          </cell>
          <cell r="Q108" t="str">
            <v>512.82</v>
          </cell>
          <cell r="R108" t="str">
            <v>88</v>
          </cell>
          <cell r="S108" t="str">
            <v>平均年限法(一)</v>
          </cell>
          <cell r="T108" t="str">
            <v>在用</v>
          </cell>
          <cell r="U108" t="str">
            <v>直接购入</v>
          </cell>
          <cell r="V108" t="str">
            <v>demo</v>
          </cell>
          <cell r="W108" t="str">
            <v>2013.01.01</v>
          </cell>
        </row>
        <row r="108">
          <cell r="AA108" t="str">
            <v>0310</v>
          </cell>
        </row>
        <row r="109">
          <cell r="B109" t="str">
            <v>031000136</v>
          </cell>
          <cell r="C109" t="str">
            <v>单机除尘器</v>
          </cell>
        </row>
        <row r="109">
          <cell r="E109">
            <v>8119.66</v>
          </cell>
          <cell r="F109">
            <v>7794.87</v>
          </cell>
          <cell r="G109">
            <v>41</v>
          </cell>
          <cell r="H109">
            <v>283.79</v>
          </cell>
          <cell r="I109" t="str">
            <v>2009.05.18</v>
          </cell>
          <cell r="J109" t="str">
            <v>96</v>
          </cell>
          <cell r="K109" t="str">
            <v>剂型设备</v>
          </cell>
          <cell r="L109" t="str">
            <v>肥东制剂分厂</v>
          </cell>
          <cell r="M109" t="str">
            <v>肥东分厂</v>
          </cell>
        </row>
        <row r="109">
          <cell r="O109" t="str">
            <v>0.00</v>
          </cell>
          <cell r="P109" t="str">
            <v>0.00</v>
          </cell>
          <cell r="Q109" t="str">
            <v>324.79</v>
          </cell>
          <cell r="R109" t="str">
            <v>88</v>
          </cell>
          <cell r="S109" t="str">
            <v>平均年限法(一)</v>
          </cell>
          <cell r="T109" t="str">
            <v>在用</v>
          </cell>
          <cell r="U109" t="str">
            <v>直接购入</v>
          </cell>
          <cell r="V109" t="str">
            <v>demo</v>
          </cell>
          <cell r="W109" t="str">
            <v>2013.01.01</v>
          </cell>
        </row>
        <row r="109">
          <cell r="AA109" t="str">
            <v>0310</v>
          </cell>
        </row>
        <row r="110">
          <cell r="B110" t="str">
            <v>031000137</v>
          </cell>
          <cell r="C110" t="str">
            <v>电脑活塞式灌装机</v>
          </cell>
          <cell r="D110" t="str">
            <v>DGP-Z-12D</v>
          </cell>
          <cell r="E110">
            <v>124786.32</v>
          </cell>
          <cell r="F110">
            <v>119794.87</v>
          </cell>
          <cell r="G110">
            <v>2835</v>
          </cell>
          <cell r="H110">
            <v>2156.45</v>
          </cell>
          <cell r="I110" t="str">
            <v>2009.05.26</v>
          </cell>
          <cell r="J110" t="str">
            <v>96</v>
          </cell>
          <cell r="K110" t="str">
            <v>剂型设备</v>
          </cell>
          <cell r="L110" t="str">
            <v>肥东制剂分厂</v>
          </cell>
          <cell r="M110" t="str">
            <v>肥东分厂</v>
          </cell>
        </row>
        <row r="110">
          <cell r="O110" t="str">
            <v>0.00</v>
          </cell>
          <cell r="P110" t="str">
            <v>0.00</v>
          </cell>
          <cell r="Q110" t="str">
            <v>4,991.45</v>
          </cell>
          <cell r="R110" t="str">
            <v>90</v>
          </cell>
          <cell r="S110" t="str">
            <v>平均年限法(一)</v>
          </cell>
          <cell r="T110" t="str">
            <v>在用</v>
          </cell>
          <cell r="U110" t="str">
            <v>直接购入</v>
          </cell>
          <cell r="V110" t="str">
            <v>demo</v>
          </cell>
          <cell r="W110" t="str">
            <v>2013.01.01</v>
          </cell>
        </row>
        <row r="110">
          <cell r="AA110" t="str">
            <v>0310</v>
          </cell>
        </row>
        <row r="111">
          <cell r="B111" t="str">
            <v>031000141</v>
          </cell>
          <cell r="C111" t="str">
            <v>输送架(6米)</v>
          </cell>
        </row>
        <row r="111">
          <cell r="E111">
            <v>6153.85</v>
          </cell>
          <cell r="F111">
            <v>5907.7</v>
          </cell>
          <cell r="G111">
            <v>203</v>
          </cell>
          <cell r="H111">
            <v>43.15</v>
          </cell>
          <cell r="I111" t="str">
            <v>2009.05.26</v>
          </cell>
          <cell r="J111" t="str">
            <v>96</v>
          </cell>
          <cell r="K111" t="str">
            <v>剂型设备</v>
          </cell>
          <cell r="L111" t="str">
            <v>肥东制剂分厂</v>
          </cell>
          <cell r="M111" t="str">
            <v>肥东分厂</v>
          </cell>
        </row>
        <row r="111">
          <cell r="O111" t="str">
            <v>0.00</v>
          </cell>
          <cell r="P111" t="str">
            <v>0.00</v>
          </cell>
          <cell r="Q111" t="str">
            <v>246.15</v>
          </cell>
          <cell r="R111" t="str">
            <v>88</v>
          </cell>
          <cell r="S111" t="str">
            <v>平均年限法(一)</v>
          </cell>
          <cell r="T111" t="str">
            <v>在用</v>
          </cell>
          <cell r="U111" t="str">
            <v>直接购入</v>
          </cell>
          <cell r="V111" t="str">
            <v>demo</v>
          </cell>
          <cell r="W111" t="str">
            <v>2013.01.01</v>
          </cell>
        </row>
        <row r="111">
          <cell r="AA111" t="str">
            <v>0310</v>
          </cell>
        </row>
        <row r="112">
          <cell r="B112" t="str">
            <v>031000142</v>
          </cell>
          <cell r="C112" t="str">
            <v>变频动力头(2台)</v>
          </cell>
        </row>
        <row r="112">
          <cell r="E112">
            <v>5128.21</v>
          </cell>
          <cell r="F112">
            <v>4923.08</v>
          </cell>
          <cell r="G112">
            <v>20</v>
          </cell>
          <cell r="H112">
            <v>185.13</v>
          </cell>
          <cell r="I112" t="str">
            <v>2009.05.26</v>
          </cell>
          <cell r="J112" t="str">
            <v>96</v>
          </cell>
          <cell r="K112" t="str">
            <v>剂型设备</v>
          </cell>
          <cell r="L112" t="str">
            <v>肥东制剂分厂</v>
          </cell>
          <cell r="M112" t="str">
            <v>肥东分厂</v>
          </cell>
        </row>
        <row r="112">
          <cell r="O112" t="str">
            <v>0.00</v>
          </cell>
          <cell r="P112" t="str">
            <v>0.00</v>
          </cell>
          <cell r="Q112" t="str">
            <v>205.13</v>
          </cell>
          <cell r="R112" t="str">
            <v>90</v>
          </cell>
          <cell r="S112" t="str">
            <v>平均年限法(一)</v>
          </cell>
          <cell r="T112" t="str">
            <v>在用</v>
          </cell>
          <cell r="U112" t="str">
            <v>直接购入</v>
          </cell>
          <cell r="V112" t="str">
            <v>demo</v>
          </cell>
          <cell r="W112" t="str">
            <v>2013.01.01</v>
          </cell>
        </row>
        <row r="112">
          <cell r="AA112" t="str">
            <v>0310</v>
          </cell>
        </row>
        <row r="113">
          <cell r="B113" t="str">
            <v>031000143</v>
          </cell>
          <cell r="C113" t="str">
            <v>灌装机与旋盖机之间保护通道</v>
          </cell>
        </row>
        <row r="113">
          <cell r="E113">
            <v>4273.5</v>
          </cell>
          <cell r="F113">
            <v>4102.56</v>
          </cell>
          <cell r="G113">
            <v>41</v>
          </cell>
          <cell r="H113">
            <v>129.94</v>
          </cell>
          <cell r="I113" t="str">
            <v>2009.05.26</v>
          </cell>
          <cell r="J113" t="str">
            <v>96</v>
          </cell>
          <cell r="K113" t="str">
            <v>剂型设备</v>
          </cell>
          <cell r="L113" t="str">
            <v>肥东制剂分厂</v>
          </cell>
          <cell r="M113" t="str">
            <v>肥东分厂</v>
          </cell>
        </row>
        <row r="113">
          <cell r="O113" t="str">
            <v>0.00</v>
          </cell>
          <cell r="P113" t="str">
            <v>0.00</v>
          </cell>
          <cell r="Q113" t="str">
            <v>170.94</v>
          </cell>
          <cell r="R113" t="str">
            <v>88</v>
          </cell>
          <cell r="S113" t="str">
            <v>平均年限法(一)</v>
          </cell>
          <cell r="T113" t="str">
            <v>在用</v>
          </cell>
          <cell r="U113" t="str">
            <v>直接购入</v>
          </cell>
          <cell r="V113" t="str">
            <v>demo</v>
          </cell>
          <cell r="W113" t="str">
            <v>2013.01.01</v>
          </cell>
        </row>
        <row r="113">
          <cell r="AA113" t="str">
            <v>0310</v>
          </cell>
        </row>
        <row r="114">
          <cell r="B114" t="str">
            <v>031400006</v>
          </cell>
          <cell r="C114" t="str">
            <v>旋转蒸发器</v>
          </cell>
          <cell r="D114" t="str">
            <v>RE-501</v>
          </cell>
          <cell r="E114">
            <v>7692.31</v>
          </cell>
          <cell r="F114">
            <v>7384.62</v>
          </cell>
          <cell r="G114">
            <v>307.69</v>
          </cell>
          <cell r="H114">
            <v>0</v>
          </cell>
          <cell r="I114" t="str">
            <v>2009.05.29</v>
          </cell>
          <cell r="J114" t="str">
            <v>96</v>
          </cell>
          <cell r="K114" t="str">
            <v>研发设备</v>
          </cell>
          <cell r="L114" t="str">
            <v>公司</v>
          </cell>
          <cell r="M114" t="str">
            <v>分厂研究所</v>
          </cell>
        </row>
        <row r="114">
          <cell r="O114" t="str">
            <v>0.00</v>
          </cell>
          <cell r="P114" t="str">
            <v>0.00</v>
          </cell>
          <cell r="Q114" t="str">
            <v>307.69</v>
          </cell>
          <cell r="R114" t="str">
            <v>90</v>
          </cell>
          <cell r="S114" t="str">
            <v>平均年限法(一)</v>
          </cell>
          <cell r="T114" t="str">
            <v>在用</v>
          </cell>
          <cell r="U114" t="str">
            <v>直接购入</v>
          </cell>
          <cell r="V114" t="str">
            <v>demo</v>
          </cell>
          <cell r="W114" t="str">
            <v>2013.01.01</v>
          </cell>
        </row>
        <row r="114">
          <cell r="AA114" t="str">
            <v>0314</v>
          </cell>
        </row>
        <row r="115">
          <cell r="B115" t="str">
            <v>031400007</v>
          </cell>
          <cell r="C115" t="str">
            <v>液相色谱仪及配件</v>
          </cell>
          <cell r="D115" t="str">
            <v>waters</v>
          </cell>
          <cell r="E115">
            <v>135013.23</v>
          </cell>
          <cell r="F115">
            <v>129612.7</v>
          </cell>
          <cell r="G115">
            <v>5400.53</v>
          </cell>
          <cell r="H115">
            <v>0</v>
          </cell>
          <cell r="I115" t="str">
            <v>2009.05.29</v>
          </cell>
          <cell r="J115" t="str">
            <v>96</v>
          </cell>
          <cell r="K115" t="str">
            <v>研发设备</v>
          </cell>
          <cell r="L115" t="str">
            <v>肥东合成分厂</v>
          </cell>
          <cell r="M115" t="str">
            <v>肥东分厂</v>
          </cell>
        </row>
        <row r="115">
          <cell r="O115" t="str">
            <v>0.00</v>
          </cell>
          <cell r="P115" t="str">
            <v>0.00</v>
          </cell>
          <cell r="Q115" t="str">
            <v>5,400.53</v>
          </cell>
          <cell r="R115" t="str">
            <v>90</v>
          </cell>
          <cell r="S115" t="str">
            <v>平均年限法(一)</v>
          </cell>
          <cell r="T115" t="str">
            <v>在用</v>
          </cell>
          <cell r="U115" t="str">
            <v>直接购入</v>
          </cell>
          <cell r="V115" t="str">
            <v>demo</v>
          </cell>
          <cell r="W115" t="str">
            <v>2013.01.01</v>
          </cell>
        </row>
        <row r="115">
          <cell r="AA115" t="str">
            <v>0314</v>
          </cell>
        </row>
        <row r="116">
          <cell r="B116" t="str">
            <v>031000147</v>
          </cell>
          <cell r="C116" t="str">
            <v>水槽</v>
          </cell>
          <cell r="D116" t="str">
            <v>90cm*2m</v>
          </cell>
          <cell r="E116">
            <v>7264.96</v>
          </cell>
          <cell r="F116">
            <v>6974.36</v>
          </cell>
          <cell r="G116">
            <v>290.6</v>
          </cell>
          <cell r="H116">
            <v>0</v>
          </cell>
          <cell r="I116" t="str">
            <v>2009.06.29</v>
          </cell>
          <cell r="J116" t="str">
            <v>96</v>
          </cell>
          <cell r="K116" t="str">
            <v>剂型设备</v>
          </cell>
          <cell r="L116" t="str">
            <v>肥东制剂分厂</v>
          </cell>
          <cell r="M116" t="str">
            <v>肥东分厂</v>
          </cell>
        </row>
        <row r="116">
          <cell r="O116" t="str">
            <v>0.00</v>
          </cell>
          <cell r="P116" t="str">
            <v>0.00</v>
          </cell>
          <cell r="Q116" t="str">
            <v>290.60</v>
          </cell>
          <cell r="R116" t="str">
            <v>90</v>
          </cell>
          <cell r="S116" t="str">
            <v>平均年限法(一)</v>
          </cell>
          <cell r="T116" t="str">
            <v>在用</v>
          </cell>
          <cell r="U116" t="str">
            <v>直接购入</v>
          </cell>
          <cell r="V116" t="str">
            <v>demo</v>
          </cell>
          <cell r="W116" t="str">
            <v>2013.01.01</v>
          </cell>
        </row>
        <row r="116">
          <cell r="AA116" t="str">
            <v>0310</v>
          </cell>
        </row>
        <row r="117">
          <cell r="B117" t="str">
            <v>031000148</v>
          </cell>
          <cell r="C117" t="str">
            <v>分散机</v>
          </cell>
          <cell r="D117" t="str">
            <v>EDF-550</v>
          </cell>
          <cell r="E117">
            <v>4102.56</v>
          </cell>
          <cell r="F117">
            <v>3938.46</v>
          </cell>
          <cell r="G117">
            <v>164.1</v>
          </cell>
          <cell r="H117">
            <v>0</v>
          </cell>
          <cell r="I117" t="str">
            <v>2009.06.29</v>
          </cell>
          <cell r="J117" t="str">
            <v>96</v>
          </cell>
          <cell r="K117" t="str">
            <v>剂型设备</v>
          </cell>
          <cell r="L117" t="str">
            <v>肥东制剂分厂</v>
          </cell>
          <cell r="M117" t="str">
            <v>肥东分厂</v>
          </cell>
        </row>
        <row r="117">
          <cell r="O117" t="str">
            <v>0.00</v>
          </cell>
          <cell r="P117" t="str">
            <v>0.00</v>
          </cell>
          <cell r="Q117" t="str">
            <v>164.10</v>
          </cell>
          <cell r="R117" t="str">
            <v>90</v>
          </cell>
          <cell r="S117" t="str">
            <v>平均年限法(一)</v>
          </cell>
          <cell r="T117" t="str">
            <v>在用</v>
          </cell>
          <cell r="U117" t="str">
            <v>直接购入</v>
          </cell>
          <cell r="V117" t="str">
            <v>demo</v>
          </cell>
          <cell r="W117" t="str">
            <v>2013.01.01</v>
          </cell>
        </row>
        <row r="117">
          <cell r="AA117" t="str">
            <v>0310</v>
          </cell>
        </row>
        <row r="118">
          <cell r="B118" t="str">
            <v>031000149</v>
          </cell>
          <cell r="C118" t="str">
            <v>微电脑直列式灌装机</v>
          </cell>
          <cell r="D118" t="str">
            <v>GDP-16</v>
          </cell>
          <cell r="E118">
            <v>55092.3</v>
          </cell>
          <cell r="F118">
            <v>52888.61</v>
          </cell>
          <cell r="G118">
            <v>2203.69</v>
          </cell>
          <cell r="H118">
            <v>0</v>
          </cell>
          <cell r="I118" t="str">
            <v>2009.08.20</v>
          </cell>
          <cell r="J118" t="str">
            <v>96</v>
          </cell>
          <cell r="K118" t="str">
            <v>剂型设备</v>
          </cell>
          <cell r="L118" t="str">
            <v>肥东制剂分厂</v>
          </cell>
          <cell r="M118" t="str">
            <v>肥东分厂</v>
          </cell>
        </row>
        <row r="118">
          <cell r="O118" t="str">
            <v>0.00</v>
          </cell>
          <cell r="P118" t="str">
            <v>0.00</v>
          </cell>
          <cell r="Q118" t="str">
            <v>2,203.69</v>
          </cell>
          <cell r="R118" t="str">
            <v>93</v>
          </cell>
          <cell r="S118" t="str">
            <v>平均年限法(一)</v>
          </cell>
          <cell r="T118" t="str">
            <v>在用</v>
          </cell>
          <cell r="U118" t="str">
            <v>直接购入</v>
          </cell>
          <cell r="V118" t="str">
            <v>demo</v>
          </cell>
          <cell r="W118" t="str">
            <v>2013.01.01</v>
          </cell>
        </row>
        <row r="118">
          <cell r="AA118" t="str">
            <v>0310</v>
          </cell>
        </row>
        <row r="119">
          <cell r="B119" t="str">
            <v>031000151</v>
          </cell>
          <cell r="C119" t="str">
            <v>全自动上盖机</v>
          </cell>
          <cell r="D119" t="str">
            <v>SGJ-2</v>
          </cell>
          <cell r="E119">
            <v>9867.28</v>
          </cell>
          <cell r="F119">
            <v>9472.59</v>
          </cell>
          <cell r="G119">
            <v>394.69</v>
          </cell>
          <cell r="H119">
            <v>0</v>
          </cell>
          <cell r="I119" t="str">
            <v>2009.08.20</v>
          </cell>
          <cell r="J119" t="str">
            <v>96</v>
          </cell>
          <cell r="K119" t="str">
            <v>剂型设备</v>
          </cell>
          <cell r="L119" t="str">
            <v>肥东制剂分厂</v>
          </cell>
          <cell r="M119" t="str">
            <v>肥东分厂</v>
          </cell>
        </row>
        <row r="119">
          <cell r="O119" t="str">
            <v>0.00</v>
          </cell>
          <cell r="P119" t="str">
            <v>0.00</v>
          </cell>
          <cell r="Q119" t="str">
            <v>394.69</v>
          </cell>
          <cell r="R119" t="str">
            <v>93</v>
          </cell>
          <cell r="S119" t="str">
            <v>平均年限法(一)</v>
          </cell>
          <cell r="T119" t="str">
            <v>在用</v>
          </cell>
          <cell r="U119" t="str">
            <v>直接购入</v>
          </cell>
          <cell r="V119" t="str">
            <v>demo</v>
          </cell>
          <cell r="W119" t="str">
            <v>2013.01.01</v>
          </cell>
        </row>
        <row r="119">
          <cell r="AA119" t="str">
            <v>0310</v>
          </cell>
        </row>
        <row r="120">
          <cell r="B120" t="str">
            <v>030700185</v>
          </cell>
          <cell r="C120" t="str">
            <v>搪玻璃反应釜</v>
          </cell>
          <cell r="D120" t="str">
            <v>K-3000L</v>
          </cell>
          <cell r="E120">
            <v>23534.27</v>
          </cell>
          <cell r="F120">
            <v>12237.68</v>
          </cell>
          <cell r="G120">
            <v>0</v>
          </cell>
          <cell r="H120">
            <v>11296.59</v>
          </cell>
          <cell r="I120" t="str">
            <v>2009.08.28</v>
          </cell>
          <cell r="J120" t="str">
            <v>96</v>
          </cell>
          <cell r="K120" t="str">
            <v>精喹装置（合成二车间）</v>
          </cell>
          <cell r="L120" t="str">
            <v>肥东制剂分厂</v>
          </cell>
          <cell r="M120" t="str">
            <v>肥东制剂12#车间</v>
          </cell>
        </row>
        <row r="120">
          <cell r="O120" t="str">
            <v>0.00</v>
          </cell>
          <cell r="P120" t="str">
            <v>0.00</v>
          </cell>
          <cell r="Q120" t="str">
            <v>941.37</v>
          </cell>
          <cell r="R120" t="str">
            <v>49</v>
          </cell>
          <cell r="S120" t="str">
            <v>平均年限法(一)</v>
          </cell>
          <cell r="T120" t="str">
            <v>在用</v>
          </cell>
          <cell r="U120" t="str">
            <v>直接购入</v>
          </cell>
          <cell r="V120" t="str">
            <v>demo</v>
          </cell>
          <cell r="W120" t="str">
            <v>2013.01.01</v>
          </cell>
        </row>
        <row r="120">
          <cell r="AA120" t="str">
            <v>0307</v>
          </cell>
        </row>
        <row r="121">
          <cell r="B121" t="str">
            <v>030700186</v>
          </cell>
          <cell r="C121" t="str">
            <v>搪玻璃反应釜</v>
          </cell>
          <cell r="D121" t="str">
            <v>K-3000L</v>
          </cell>
          <cell r="E121">
            <v>23534.28</v>
          </cell>
          <cell r="F121">
            <v>12237.68</v>
          </cell>
          <cell r="G121">
            <v>0</v>
          </cell>
          <cell r="H121">
            <v>11296.6</v>
          </cell>
          <cell r="I121" t="str">
            <v>2009.08.28</v>
          </cell>
          <cell r="J121" t="str">
            <v>96</v>
          </cell>
          <cell r="K121" t="str">
            <v>精喹装置（合成二车间）</v>
          </cell>
          <cell r="L121" t="str">
            <v>肥东制剂分厂</v>
          </cell>
          <cell r="M121" t="str">
            <v>肥东制剂12#车间</v>
          </cell>
        </row>
        <row r="121">
          <cell r="O121" t="str">
            <v>0.00</v>
          </cell>
          <cell r="P121" t="str">
            <v>0.00</v>
          </cell>
          <cell r="Q121" t="str">
            <v>941.37</v>
          </cell>
          <cell r="R121" t="str">
            <v>49</v>
          </cell>
          <cell r="S121" t="str">
            <v>平均年限法(一)</v>
          </cell>
          <cell r="T121" t="str">
            <v>在用</v>
          </cell>
          <cell r="U121" t="str">
            <v>直接购入</v>
          </cell>
          <cell r="V121" t="str">
            <v>demo</v>
          </cell>
          <cell r="W121" t="str">
            <v>2013.01.01</v>
          </cell>
        </row>
        <row r="121">
          <cell r="AA121" t="str">
            <v>0307</v>
          </cell>
        </row>
        <row r="122">
          <cell r="B122" t="str">
            <v>040100086</v>
          </cell>
          <cell r="C122" t="str">
            <v>格力空调</v>
          </cell>
          <cell r="D122" t="str">
            <v>KFR-35W/K</v>
          </cell>
          <cell r="E122">
            <v>2135.9</v>
          </cell>
          <cell r="F122">
            <v>2050.46</v>
          </cell>
          <cell r="G122">
            <v>85.44</v>
          </cell>
          <cell r="H122">
            <v>0</v>
          </cell>
          <cell r="I122" t="str">
            <v>2009.08.28</v>
          </cell>
          <cell r="J122" t="str">
            <v>60</v>
          </cell>
          <cell r="K122" t="str">
            <v>空调</v>
          </cell>
          <cell r="L122" t="str">
            <v>合成分厂</v>
          </cell>
          <cell r="M122" t="str">
            <v>合成液谱室</v>
          </cell>
        </row>
        <row r="122">
          <cell r="O122" t="str">
            <v>0.00</v>
          </cell>
          <cell r="P122" t="str">
            <v>0.00</v>
          </cell>
          <cell r="Q122" t="str">
            <v>85.44</v>
          </cell>
          <cell r="R122" t="str">
            <v>60</v>
          </cell>
          <cell r="S122" t="str">
            <v>平均年限法(一)</v>
          </cell>
          <cell r="T122" t="str">
            <v>在用</v>
          </cell>
          <cell r="U122" t="str">
            <v>直接购入</v>
          </cell>
          <cell r="V122" t="str">
            <v>demo</v>
          </cell>
          <cell r="W122" t="str">
            <v>2013.01.01</v>
          </cell>
        </row>
        <row r="122">
          <cell r="AA122" t="str">
            <v>0401</v>
          </cell>
        </row>
        <row r="123">
          <cell r="B123" t="str">
            <v>030700189</v>
          </cell>
          <cell r="C123" t="str">
            <v>搪玻璃反应罐</v>
          </cell>
          <cell r="D123" t="str">
            <v>K3000L</v>
          </cell>
          <cell r="E123">
            <v>27350.42</v>
          </cell>
          <cell r="F123">
            <v>14222</v>
          </cell>
          <cell r="G123">
            <v>0</v>
          </cell>
          <cell r="H123">
            <v>13128.42</v>
          </cell>
          <cell r="I123" t="str">
            <v>2009.08.31</v>
          </cell>
          <cell r="J123" t="str">
            <v>96</v>
          </cell>
          <cell r="K123" t="str">
            <v>精喹装置（合成二车间）</v>
          </cell>
          <cell r="L123" t="str">
            <v>肥东制剂分厂</v>
          </cell>
          <cell r="M123" t="str">
            <v>肥东制剂12#车间</v>
          </cell>
        </row>
        <row r="123">
          <cell r="O123" t="str">
            <v>0.00</v>
          </cell>
          <cell r="P123" t="str">
            <v>0.00</v>
          </cell>
          <cell r="Q123" t="str">
            <v>1,094.02</v>
          </cell>
          <cell r="R123" t="str">
            <v>49</v>
          </cell>
          <cell r="S123" t="str">
            <v>平均年限法(一)</v>
          </cell>
          <cell r="T123" t="str">
            <v>在用</v>
          </cell>
          <cell r="U123" t="str">
            <v>直接购入</v>
          </cell>
          <cell r="V123" t="str">
            <v>demo</v>
          </cell>
          <cell r="W123" t="str">
            <v>2013.01.01</v>
          </cell>
        </row>
        <row r="123">
          <cell r="AA123" t="str">
            <v>0307</v>
          </cell>
        </row>
        <row r="124">
          <cell r="B124" t="str">
            <v>030700190</v>
          </cell>
          <cell r="C124" t="str">
            <v>搪玻璃反应罐</v>
          </cell>
          <cell r="D124" t="str">
            <v>K3000L</v>
          </cell>
          <cell r="E124">
            <v>27350.42</v>
          </cell>
          <cell r="F124">
            <v>14222</v>
          </cell>
          <cell r="G124">
            <v>0</v>
          </cell>
          <cell r="H124">
            <v>13128.42</v>
          </cell>
          <cell r="I124" t="str">
            <v>2009.08.31</v>
          </cell>
          <cell r="J124" t="str">
            <v>96</v>
          </cell>
          <cell r="K124" t="str">
            <v>精喹装置（合成二车间）</v>
          </cell>
          <cell r="L124" t="str">
            <v>肥东制剂分厂</v>
          </cell>
          <cell r="M124" t="str">
            <v>肥东制剂12#车间</v>
          </cell>
        </row>
        <row r="124">
          <cell r="O124" t="str">
            <v>0.00</v>
          </cell>
          <cell r="P124" t="str">
            <v>0.00</v>
          </cell>
          <cell r="Q124" t="str">
            <v>1,094.02</v>
          </cell>
          <cell r="R124" t="str">
            <v>49</v>
          </cell>
          <cell r="S124" t="str">
            <v>平均年限法(一)</v>
          </cell>
          <cell r="T124" t="str">
            <v>在用</v>
          </cell>
          <cell r="U124" t="str">
            <v>直接购入</v>
          </cell>
          <cell r="V124" t="str">
            <v>demo</v>
          </cell>
          <cell r="W124" t="str">
            <v>2013.01.01</v>
          </cell>
        </row>
        <row r="124">
          <cell r="AA124" t="str">
            <v>0307</v>
          </cell>
        </row>
        <row r="125">
          <cell r="B125" t="str">
            <v>030700191</v>
          </cell>
          <cell r="C125" t="str">
            <v>搪玻璃反应罐</v>
          </cell>
          <cell r="D125" t="str">
            <v>K3000L</v>
          </cell>
          <cell r="E125">
            <v>27350.44</v>
          </cell>
          <cell r="F125">
            <v>14222</v>
          </cell>
          <cell r="G125">
            <v>0</v>
          </cell>
          <cell r="H125">
            <v>13128.44</v>
          </cell>
          <cell r="I125" t="str">
            <v>2009.08.31</v>
          </cell>
          <cell r="J125" t="str">
            <v>96</v>
          </cell>
          <cell r="K125" t="str">
            <v>精喹装置（合成二车间）</v>
          </cell>
          <cell r="L125" t="str">
            <v>肥东制剂分厂</v>
          </cell>
          <cell r="M125" t="str">
            <v>肥东制剂12#车间</v>
          </cell>
        </row>
        <row r="125">
          <cell r="O125" t="str">
            <v>0.00</v>
          </cell>
          <cell r="P125" t="str">
            <v>0.00</v>
          </cell>
          <cell r="Q125" t="str">
            <v>1,094.02</v>
          </cell>
          <cell r="R125" t="str">
            <v>49</v>
          </cell>
          <cell r="S125" t="str">
            <v>平均年限法(一)</v>
          </cell>
          <cell r="T125" t="str">
            <v>在用</v>
          </cell>
          <cell r="U125" t="str">
            <v>直接购入</v>
          </cell>
          <cell r="V125" t="str">
            <v>demo</v>
          </cell>
          <cell r="W125" t="str">
            <v>2013.01.01</v>
          </cell>
        </row>
        <row r="125">
          <cell r="AA125" t="str">
            <v>0307</v>
          </cell>
        </row>
        <row r="126">
          <cell r="B126" t="str">
            <v>030100061</v>
          </cell>
          <cell r="C126" t="str">
            <v>液相色谱柱</v>
          </cell>
          <cell r="D126" t="str">
            <v>（大兴合成质检室 转至 肥东质检分析室），Chiralpak AD-H</v>
          </cell>
          <cell r="E126">
            <v>10683.76</v>
          </cell>
          <cell r="F126">
            <v>5555.68</v>
          </cell>
          <cell r="G126">
            <v>0</v>
          </cell>
          <cell r="H126">
            <v>5128.08</v>
          </cell>
          <cell r="I126" t="str">
            <v>2009.08.31</v>
          </cell>
          <cell r="J126" t="str">
            <v>96</v>
          </cell>
          <cell r="K126" t="str">
            <v>质检设备</v>
          </cell>
          <cell r="L126" t="str">
            <v>质量管理部</v>
          </cell>
          <cell r="M126" t="str">
            <v>肥东质检室</v>
          </cell>
        </row>
        <row r="126">
          <cell r="O126" t="str">
            <v>0.00</v>
          </cell>
          <cell r="P126" t="str">
            <v>0.00</v>
          </cell>
          <cell r="Q126" t="str">
            <v>427.35</v>
          </cell>
          <cell r="R126" t="str">
            <v>49</v>
          </cell>
          <cell r="S126" t="str">
            <v>平均年限法(一)</v>
          </cell>
          <cell r="T126" t="str">
            <v>在用</v>
          </cell>
          <cell r="U126" t="str">
            <v>直接购入</v>
          </cell>
          <cell r="V126" t="str">
            <v>demo</v>
          </cell>
          <cell r="W126" t="str">
            <v>2013.01.01</v>
          </cell>
        </row>
        <row r="126">
          <cell r="AA126" t="str">
            <v>0301</v>
          </cell>
        </row>
        <row r="127">
          <cell r="B127" t="str">
            <v>040200113</v>
          </cell>
          <cell r="C127" t="str">
            <v>方正文祥电脑</v>
          </cell>
          <cell r="D127" t="str">
            <v>方正文祥</v>
          </cell>
          <cell r="E127">
            <v>20256.41</v>
          </cell>
          <cell r="F127">
            <v>19446.15</v>
          </cell>
          <cell r="G127">
            <v>0</v>
          </cell>
          <cell r="H127">
            <v>810.26</v>
          </cell>
          <cell r="I127" t="str">
            <v>2009.08.31</v>
          </cell>
          <cell r="J127" t="str">
            <v>60</v>
          </cell>
          <cell r="K127" t="str">
            <v>电脑</v>
          </cell>
          <cell r="L127" t="str">
            <v>公司</v>
          </cell>
          <cell r="M127" t="str">
            <v>总办 研究所 采供各1台 开发部3台</v>
          </cell>
        </row>
        <row r="127">
          <cell r="O127" t="str">
            <v>0.00</v>
          </cell>
          <cell r="P127" t="str">
            <v>0.00</v>
          </cell>
          <cell r="Q127" t="str">
            <v>810.26</v>
          </cell>
          <cell r="R127" t="str">
            <v>56</v>
          </cell>
          <cell r="S127" t="str">
            <v>平均年限法(一)</v>
          </cell>
          <cell r="T127" t="str">
            <v>在用</v>
          </cell>
          <cell r="U127" t="str">
            <v>直接购入</v>
          </cell>
          <cell r="V127" t="str">
            <v>demo</v>
          </cell>
          <cell r="W127" t="str">
            <v>2013.01.01</v>
          </cell>
        </row>
        <row r="127">
          <cell r="AA127" t="str">
            <v>0402</v>
          </cell>
        </row>
        <row r="128">
          <cell r="B128" t="str">
            <v>031000153</v>
          </cell>
          <cell r="C128" t="str">
            <v>包装机</v>
          </cell>
          <cell r="D128" t="str">
            <v>CD-180II</v>
          </cell>
          <cell r="E128">
            <v>182051.28</v>
          </cell>
          <cell r="F128">
            <v>174769.23</v>
          </cell>
          <cell r="G128">
            <v>3645</v>
          </cell>
          <cell r="H128">
            <v>3637.05</v>
          </cell>
          <cell r="I128" t="str">
            <v>2009.09.27</v>
          </cell>
          <cell r="J128" t="str">
            <v>96</v>
          </cell>
          <cell r="K128" t="str">
            <v>剂型设备</v>
          </cell>
          <cell r="L128" t="str">
            <v>肥东制剂分厂</v>
          </cell>
          <cell r="M128" t="str">
            <v>肥东分厂</v>
          </cell>
        </row>
        <row r="128">
          <cell r="O128" t="str">
            <v>0.00</v>
          </cell>
          <cell r="P128" t="str">
            <v>0.00</v>
          </cell>
          <cell r="Q128" t="str">
            <v>7,282.05</v>
          </cell>
          <cell r="R128" t="str">
            <v>94</v>
          </cell>
          <cell r="S128" t="str">
            <v>平均年限法(一)</v>
          </cell>
          <cell r="T128" t="str">
            <v>在用</v>
          </cell>
          <cell r="U128" t="str">
            <v>直接购入</v>
          </cell>
          <cell r="V128" t="str">
            <v>demo</v>
          </cell>
          <cell r="W128" t="str">
            <v>2013.01.01</v>
          </cell>
        </row>
        <row r="128">
          <cell r="AA128" t="str">
            <v>0310</v>
          </cell>
        </row>
        <row r="129">
          <cell r="B129" t="str">
            <v>031000154</v>
          </cell>
          <cell r="C129" t="str">
            <v>氟塑料离心泵</v>
          </cell>
          <cell r="D129" t="str">
            <v>50FSB-25</v>
          </cell>
          <cell r="E129">
            <v>3008.55</v>
          </cell>
          <cell r="F129">
            <v>2888.21</v>
          </cell>
          <cell r="G129">
            <v>120.34</v>
          </cell>
          <cell r="H129">
            <v>0</v>
          </cell>
          <cell r="I129" t="str">
            <v>2009.09.27</v>
          </cell>
          <cell r="J129" t="str">
            <v>96</v>
          </cell>
          <cell r="K129" t="str">
            <v>剂型设备</v>
          </cell>
          <cell r="L129" t="str">
            <v>肥东制剂分厂</v>
          </cell>
          <cell r="M129" t="str">
            <v>肥东分厂</v>
          </cell>
        </row>
        <row r="129">
          <cell r="O129" t="str">
            <v>0.00</v>
          </cell>
          <cell r="P129" t="str">
            <v>0.00</v>
          </cell>
          <cell r="Q129" t="str">
            <v>120.34</v>
          </cell>
          <cell r="R129" t="str">
            <v>93</v>
          </cell>
          <cell r="S129" t="str">
            <v>平均年限法(一)</v>
          </cell>
          <cell r="T129" t="str">
            <v>在用</v>
          </cell>
          <cell r="U129" t="str">
            <v>直接购入</v>
          </cell>
          <cell r="V129" t="str">
            <v>demo</v>
          </cell>
          <cell r="W129" t="str">
            <v>2013.01.01</v>
          </cell>
        </row>
        <row r="129">
          <cell r="AA129" t="str">
            <v>0310</v>
          </cell>
        </row>
        <row r="130">
          <cell r="B130" t="str">
            <v>040300035</v>
          </cell>
          <cell r="C130" t="str">
            <v>打印机</v>
          </cell>
          <cell r="D130" t="str">
            <v>SF-565PR</v>
          </cell>
          <cell r="E130">
            <v>1692.31</v>
          </cell>
          <cell r="F130">
            <v>1624.62</v>
          </cell>
          <cell r="G130">
            <v>0</v>
          </cell>
          <cell r="H130">
            <v>67.69</v>
          </cell>
          <cell r="I130" t="str">
            <v>2009.09.28</v>
          </cell>
          <cell r="J130" t="str">
            <v>60</v>
          </cell>
          <cell r="K130" t="str">
            <v>打印机</v>
          </cell>
          <cell r="L130" t="str">
            <v>公司</v>
          </cell>
          <cell r="M130" t="str">
            <v>肥东项目办</v>
          </cell>
        </row>
        <row r="130">
          <cell r="O130" t="str">
            <v>0.00</v>
          </cell>
          <cell r="P130" t="str">
            <v>0.00</v>
          </cell>
          <cell r="Q130" t="str">
            <v>67.69</v>
          </cell>
          <cell r="R130" t="str">
            <v>56</v>
          </cell>
          <cell r="S130" t="str">
            <v>平均年限法(一)</v>
          </cell>
          <cell r="T130" t="str">
            <v>在用</v>
          </cell>
          <cell r="U130" t="str">
            <v>直接购入</v>
          </cell>
          <cell r="V130" t="str">
            <v>demo</v>
          </cell>
          <cell r="W130" t="str">
            <v>2013.01.01</v>
          </cell>
        </row>
        <row r="130">
          <cell r="AA130" t="str">
            <v>0403</v>
          </cell>
        </row>
        <row r="131">
          <cell r="B131" t="str">
            <v>031000156</v>
          </cell>
          <cell r="C131" t="str">
            <v>色带热打码机</v>
          </cell>
        </row>
        <row r="131">
          <cell r="E131">
            <v>4102.56</v>
          </cell>
          <cell r="F131">
            <v>3938.46</v>
          </cell>
          <cell r="G131">
            <v>164.1</v>
          </cell>
          <cell r="H131">
            <v>0</v>
          </cell>
          <cell r="I131" t="str">
            <v>2009.10.30</v>
          </cell>
          <cell r="J131" t="str">
            <v>96</v>
          </cell>
          <cell r="K131" t="str">
            <v>剂型设备</v>
          </cell>
          <cell r="L131" t="str">
            <v>肥东制剂分厂</v>
          </cell>
          <cell r="M131" t="str">
            <v>肥东分厂</v>
          </cell>
        </row>
        <row r="131">
          <cell r="O131" t="str">
            <v>0.00</v>
          </cell>
          <cell r="P131" t="str">
            <v>0.00</v>
          </cell>
          <cell r="Q131" t="str">
            <v>164.10</v>
          </cell>
          <cell r="R131" t="str">
            <v>94</v>
          </cell>
          <cell r="S131" t="str">
            <v>平均年限法(一)</v>
          </cell>
          <cell r="T131" t="str">
            <v>在用</v>
          </cell>
          <cell r="U131" t="str">
            <v>直接购入</v>
          </cell>
          <cell r="V131" t="str">
            <v>demo</v>
          </cell>
          <cell r="W131" t="str">
            <v>2013.01.01</v>
          </cell>
        </row>
        <row r="131">
          <cell r="AA131" t="str">
            <v>0310</v>
          </cell>
        </row>
        <row r="132">
          <cell r="B132" t="str">
            <v>040900062</v>
          </cell>
          <cell r="C132" t="str">
            <v>PLC(编程控制器)</v>
          </cell>
          <cell r="D132" t="str">
            <v>TSXDMZ28DR</v>
          </cell>
          <cell r="E132">
            <v>1632.48</v>
          </cell>
          <cell r="F132">
            <v>1567.18</v>
          </cell>
          <cell r="G132">
            <v>65.3</v>
          </cell>
          <cell r="H132">
            <v>0</v>
          </cell>
          <cell r="I132" t="str">
            <v>2009.10.30</v>
          </cell>
          <cell r="J132" t="str">
            <v>60</v>
          </cell>
          <cell r="K132" t="str">
            <v>其他</v>
          </cell>
          <cell r="L132" t="str">
            <v>合成分厂</v>
          </cell>
          <cell r="M132" t="str">
            <v>合成分厂</v>
          </cell>
        </row>
        <row r="132">
          <cell r="O132" t="str">
            <v>0.00</v>
          </cell>
          <cell r="P132" t="str">
            <v>0.00</v>
          </cell>
          <cell r="Q132" t="str">
            <v>65.30</v>
          </cell>
          <cell r="R132" t="str">
            <v>60</v>
          </cell>
          <cell r="S132" t="str">
            <v>平均年限法(一)</v>
          </cell>
          <cell r="T132" t="str">
            <v>在用</v>
          </cell>
          <cell r="U132" t="str">
            <v>直接购入</v>
          </cell>
          <cell r="V132" t="str">
            <v>demo</v>
          </cell>
          <cell r="W132" t="str">
            <v>2013.01.01</v>
          </cell>
        </row>
        <row r="132">
          <cell r="AA132" t="str">
            <v>0409</v>
          </cell>
        </row>
        <row r="133">
          <cell r="B133" t="str">
            <v>031000157</v>
          </cell>
          <cell r="C133" t="str">
            <v>储气罐</v>
          </cell>
          <cell r="D133" t="str">
            <v>5m3</v>
          </cell>
          <cell r="E133">
            <v>14484.61</v>
          </cell>
          <cell r="F133">
            <v>13905.23</v>
          </cell>
          <cell r="G133">
            <v>579.38</v>
          </cell>
          <cell r="H133">
            <v>0</v>
          </cell>
          <cell r="I133" t="str">
            <v>2009.10.30</v>
          </cell>
          <cell r="J133" t="str">
            <v>96</v>
          </cell>
          <cell r="K133" t="str">
            <v>剂型设备</v>
          </cell>
          <cell r="L133" t="str">
            <v>肥东制剂分厂</v>
          </cell>
          <cell r="M133" t="str">
            <v>肥东分厂</v>
          </cell>
        </row>
        <row r="133">
          <cell r="O133" t="str">
            <v>0.00</v>
          </cell>
          <cell r="P133" t="str">
            <v>0.00</v>
          </cell>
          <cell r="Q133" t="str">
            <v>579.38</v>
          </cell>
          <cell r="R133" t="str">
            <v>94</v>
          </cell>
          <cell r="S133" t="str">
            <v>平均年限法(一)</v>
          </cell>
          <cell r="T133" t="str">
            <v>在用</v>
          </cell>
          <cell r="U133" t="str">
            <v>直接购入</v>
          </cell>
          <cell r="V133" t="str">
            <v>demo</v>
          </cell>
          <cell r="W133" t="str">
            <v>2013.01.01</v>
          </cell>
        </row>
        <row r="133">
          <cell r="AA133" t="str">
            <v>0310</v>
          </cell>
        </row>
        <row r="134">
          <cell r="B134" t="str">
            <v>040200115</v>
          </cell>
          <cell r="C134" t="str">
            <v>笔记本电脑</v>
          </cell>
          <cell r="D134" t="str">
            <v>联想笔记本</v>
          </cell>
          <cell r="E134">
            <v>4213.68</v>
          </cell>
          <cell r="F134">
            <v>4045.13</v>
          </cell>
          <cell r="G134">
            <v>0</v>
          </cell>
          <cell r="H134">
            <v>168.55</v>
          </cell>
          <cell r="I134" t="str">
            <v>2009.11.10</v>
          </cell>
          <cell r="J134" t="str">
            <v>60</v>
          </cell>
          <cell r="K134" t="str">
            <v>电脑</v>
          </cell>
          <cell r="L134" t="str">
            <v>公司</v>
          </cell>
          <cell r="M134" t="str">
            <v>项目办侯守才</v>
          </cell>
        </row>
        <row r="134">
          <cell r="O134" t="str">
            <v>0.00</v>
          </cell>
          <cell r="P134" t="str">
            <v>0.00</v>
          </cell>
          <cell r="Q134" t="str">
            <v>168.55</v>
          </cell>
          <cell r="R134" t="str">
            <v>58</v>
          </cell>
          <cell r="S134" t="str">
            <v>平均年限法(一)</v>
          </cell>
          <cell r="T134" t="str">
            <v>在用</v>
          </cell>
          <cell r="U134" t="str">
            <v>直接购入</v>
          </cell>
          <cell r="V134" t="str">
            <v>demo</v>
          </cell>
          <cell r="W134" t="str">
            <v>2013.01.01</v>
          </cell>
        </row>
        <row r="134">
          <cell r="AA134" t="str">
            <v>0402</v>
          </cell>
        </row>
        <row r="135">
          <cell r="B135" t="str">
            <v>040200116</v>
          </cell>
          <cell r="C135" t="str">
            <v>电脑</v>
          </cell>
          <cell r="D135" t="str">
            <v>组装</v>
          </cell>
          <cell r="E135">
            <v>3950</v>
          </cell>
          <cell r="F135">
            <v>3792</v>
          </cell>
          <cell r="G135">
            <v>0</v>
          </cell>
          <cell r="H135">
            <v>158</v>
          </cell>
          <cell r="I135" t="str">
            <v>2009.11.10</v>
          </cell>
          <cell r="J135" t="str">
            <v>60</v>
          </cell>
          <cell r="K135" t="str">
            <v>电脑</v>
          </cell>
          <cell r="L135" t="str">
            <v>公司</v>
          </cell>
          <cell r="M135" t="str">
            <v>三河剂型研究所</v>
          </cell>
        </row>
        <row r="135">
          <cell r="O135" t="str">
            <v>0.00</v>
          </cell>
          <cell r="P135" t="str">
            <v>0.00</v>
          </cell>
          <cell r="Q135" t="str">
            <v>158.00</v>
          </cell>
          <cell r="R135" t="str">
            <v>58</v>
          </cell>
          <cell r="S135" t="str">
            <v>平均年限法(一)</v>
          </cell>
          <cell r="T135" t="str">
            <v>在用</v>
          </cell>
          <cell r="U135" t="str">
            <v>直接购入</v>
          </cell>
          <cell r="V135" t="str">
            <v>demo</v>
          </cell>
          <cell r="W135" t="str">
            <v>2013.01.01</v>
          </cell>
        </row>
        <row r="135">
          <cell r="AA135" t="str">
            <v>0402</v>
          </cell>
        </row>
        <row r="136">
          <cell r="B136" t="str">
            <v>040200118</v>
          </cell>
          <cell r="C136" t="str">
            <v>方正电脑(2台)</v>
          </cell>
        </row>
        <row r="136">
          <cell r="E136">
            <v>5897.44</v>
          </cell>
          <cell r="F136">
            <v>5661.54</v>
          </cell>
          <cell r="G136">
            <v>235.9</v>
          </cell>
          <cell r="H136">
            <v>0</v>
          </cell>
          <cell r="I136" t="str">
            <v>2010.01.01</v>
          </cell>
          <cell r="J136" t="str">
            <v>60</v>
          </cell>
          <cell r="K136" t="str">
            <v>电脑</v>
          </cell>
          <cell r="L136" t="str">
            <v>公司</v>
          </cell>
          <cell r="M136" t="str">
            <v>剂型分厂</v>
          </cell>
        </row>
        <row r="136">
          <cell r="O136" t="str">
            <v>0.00</v>
          </cell>
          <cell r="P136" t="str">
            <v>0.00</v>
          </cell>
          <cell r="Q136" t="str">
            <v>235.90</v>
          </cell>
          <cell r="R136" t="str">
            <v>59</v>
          </cell>
          <cell r="S136" t="str">
            <v>平均年限法(一)</v>
          </cell>
          <cell r="T136" t="str">
            <v>在用</v>
          </cell>
          <cell r="U136" t="str">
            <v>直接购入</v>
          </cell>
          <cell r="V136" t="str">
            <v>demo</v>
          </cell>
          <cell r="W136" t="str">
            <v>2013.01.01</v>
          </cell>
        </row>
        <row r="136">
          <cell r="AA136" t="str">
            <v>0402</v>
          </cell>
        </row>
        <row r="137">
          <cell r="B137" t="str">
            <v>040200119</v>
          </cell>
          <cell r="C137" t="str">
            <v>方正电脑3台</v>
          </cell>
        </row>
        <row r="137">
          <cell r="E137">
            <v>8846.15</v>
          </cell>
          <cell r="F137">
            <v>8492.3</v>
          </cell>
          <cell r="G137">
            <v>353.85</v>
          </cell>
          <cell r="H137">
            <v>0</v>
          </cell>
          <cell r="I137" t="str">
            <v>2010.01.01</v>
          </cell>
          <cell r="J137" t="str">
            <v>60</v>
          </cell>
          <cell r="K137" t="str">
            <v>电脑</v>
          </cell>
          <cell r="L137" t="str">
            <v>公司</v>
          </cell>
          <cell r="M137" t="str">
            <v>市场部</v>
          </cell>
        </row>
        <row r="137">
          <cell r="O137" t="str">
            <v>0.00</v>
          </cell>
          <cell r="P137" t="str">
            <v>0.00</v>
          </cell>
          <cell r="Q137" t="str">
            <v>353.85</v>
          </cell>
          <cell r="R137" t="str">
            <v>59</v>
          </cell>
          <cell r="S137" t="str">
            <v>平均年限法(一)</v>
          </cell>
          <cell r="T137" t="str">
            <v>在用</v>
          </cell>
          <cell r="U137" t="str">
            <v>直接购入</v>
          </cell>
          <cell r="V137" t="str">
            <v>demo</v>
          </cell>
          <cell r="W137" t="str">
            <v>2013.01.01</v>
          </cell>
        </row>
        <row r="137">
          <cell r="AA137" t="str">
            <v>0402</v>
          </cell>
        </row>
        <row r="138">
          <cell r="B138" t="str">
            <v>040200120</v>
          </cell>
          <cell r="C138" t="str">
            <v>方正电脑(4台)</v>
          </cell>
        </row>
        <row r="138">
          <cell r="E138">
            <v>11794.87</v>
          </cell>
          <cell r="F138">
            <v>11323.08</v>
          </cell>
          <cell r="G138">
            <v>471.79</v>
          </cell>
          <cell r="H138">
            <v>0</v>
          </cell>
          <cell r="I138" t="str">
            <v>2010.01.01</v>
          </cell>
          <cell r="J138" t="str">
            <v>60</v>
          </cell>
          <cell r="K138" t="str">
            <v>电脑</v>
          </cell>
          <cell r="L138" t="str">
            <v>公司</v>
          </cell>
          <cell r="M138" t="str">
            <v>企管部</v>
          </cell>
        </row>
        <row r="138">
          <cell r="O138" t="str">
            <v>0.00</v>
          </cell>
          <cell r="P138" t="str">
            <v>0.00</v>
          </cell>
          <cell r="Q138" t="str">
            <v>471.79</v>
          </cell>
          <cell r="R138" t="str">
            <v>59</v>
          </cell>
          <cell r="S138" t="str">
            <v>平均年限法(一)</v>
          </cell>
          <cell r="T138" t="str">
            <v>在用</v>
          </cell>
          <cell r="U138" t="str">
            <v>直接购入</v>
          </cell>
          <cell r="V138" t="str">
            <v>demo</v>
          </cell>
          <cell r="W138" t="str">
            <v>2013.01.01</v>
          </cell>
        </row>
        <row r="138">
          <cell r="AA138" t="str">
            <v>0402</v>
          </cell>
        </row>
        <row r="139">
          <cell r="B139" t="str">
            <v>040200121</v>
          </cell>
          <cell r="C139" t="str">
            <v>方正电脑</v>
          </cell>
        </row>
        <row r="139">
          <cell r="E139">
            <v>2948.72</v>
          </cell>
          <cell r="F139">
            <v>2830.77</v>
          </cell>
          <cell r="G139">
            <v>117.95</v>
          </cell>
          <cell r="H139">
            <v>0</v>
          </cell>
          <cell r="I139" t="str">
            <v>2010.01.01</v>
          </cell>
          <cell r="J139" t="str">
            <v>60</v>
          </cell>
          <cell r="K139" t="str">
            <v>电脑</v>
          </cell>
          <cell r="L139" t="str">
            <v>公司</v>
          </cell>
          <cell r="M139" t="str">
            <v>采供部</v>
          </cell>
        </row>
        <row r="139">
          <cell r="O139" t="str">
            <v>0.00</v>
          </cell>
          <cell r="P139" t="str">
            <v>0.00</v>
          </cell>
          <cell r="Q139" t="str">
            <v>117.95</v>
          </cell>
          <cell r="R139" t="str">
            <v>59</v>
          </cell>
          <cell r="S139" t="str">
            <v>平均年限法(一)</v>
          </cell>
          <cell r="T139" t="str">
            <v>在用</v>
          </cell>
          <cell r="U139" t="str">
            <v>直接购入</v>
          </cell>
          <cell r="V139" t="str">
            <v>demo</v>
          </cell>
          <cell r="W139" t="str">
            <v>2013.01.01</v>
          </cell>
        </row>
        <row r="139">
          <cell r="AA139" t="str">
            <v>0402</v>
          </cell>
        </row>
        <row r="140">
          <cell r="B140" t="str">
            <v>040200123</v>
          </cell>
          <cell r="C140" t="str">
            <v>方正电脑</v>
          </cell>
        </row>
        <row r="140">
          <cell r="E140">
            <v>2948.72</v>
          </cell>
          <cell r="F140">
            <v>2830.77</v>
          </cell>
          <cell r="G140">
            <v>117.95</v>
          </cell>
          <cell r="H140">
            <v>0</v>
          </cell>
          <cell r="I140" t="str">
            <v>2010.04.27</v>
          </cell>
          <cell r="J140" t="str">
            <v>60</v>
          </cell>
          <cell r="K140" t="str">
            <v>电脑</v>
          </cell>
          <cell r="L140" t="str">
            <v>公司</v>
          </cell>
          <cell r="M140" t="str">
            <v>原药部</v>
          </cell>
        </row>
        <row r="140">
          <cell r="O140" t="str">
            <v>0.00</v>
          </cell>
          <cell r="P140" t="str">
            <v>0.00</v>
          </cell>
          <cell r="Q140" t="str">
            <v>117.95</v>
          </cell>
          <cell r="R140" t="str">
            <v>59</v>
          </cell>
          <cell r="S140" t="str">
            <v>平均年限法(一)</v>
          </cell>
          <cell r="T140" t="str">
            <v>在用</v>
          </cell>
          <cell r="U140" t="str">
            <v>直接购入</v>
          </cell>
          <cell r="V140" t="str">
            <v>demo</v>
          </cell>
          <cell r="W140" t="str">
            <v>2013.01.01</v>
          </cell>
        </row>
        <row r="140">
          <cell r="AA140" t="str">
            <v>0402</v>
          </cell>
        </row>
        <row r="141">
          <cell r="B141" t="str">
            <v>040200124</v>
          </cell>
          <cell r="C141" t="str">
            <v>方正电脑</v>
          </cell>
        </row>
        <row r="141">
          <cell r="E141">
            <v>2948.72</v>
          </cell>
          <cell r="F141">
            <v>2830.77</v>
          </cell>
          <cell r="G141">
            <v>117.95</v>
          </cell>
          <cell r="H141">
            <v>0</v>
          </cell>
          <cell r="I141" t="str">
            <v>2010.04.27</v>
          </cell>
          <cell r="J141" t="str">
            <v>60</v>
          </cell>
          <cell r="K141" t="str">
            <v>电脑</v>
          </cell>
          <cell r="L141" t="str">
            <v>公司</v>
          </cell>
          <cell r="M141" t="str">
            <v>研究中心</v>
          </cell>
        </row>
        <row r="141">
          <cell r="O141" t="str">
            <v>0.00</v>
          </cell>
          <cell r="P141" t="str">
            <v>0.00</v>
          </cell>
          <cell r="Q141" t="str">
            <v>117.95</v>
          </cell>
          <cell r="R141" t="str">
            <v>59</v>
          </cell>
          <cell r="S141" t="str">
            <v>平均年限法(一)</v>
          </cell>
          <cell r="T141" t="str">
            <v>在用</v>
          </cell>
          <cell r="U141" t="str">
            <v>直接购入</v>
          </cell>
          <cell r="V141" t="str">
            <v>demo</v>
          </cell>
          <cell r="W141" t="str">
            <v>2013.01.01</v>
          </cell>
        </row>
        <row r="141">
          <cell r="AA141" t="str">
            <v>0402</v>
          </cell>
        </row>
        <row r="142">
          <cell r="B142" t="str">
            <v>040200125</v>
          </cell>
          <cell r="C142" t="str">
            <v>方正电脑</v>
          </cell>
        </row>
        <row r="142">
          <cell r="E142">
            <v>2948.72</v>
          </cell>
          <cell r="F142">
            <v>2830.77</v>
          </cell>
          <cell r="G142">
            <v>117.95</v>
          </cell>
          <cell r="H142">
            <v>0</v>
          </cell>
          <cell r="I142" t="str">
            <v>2010.04.27</v>
          </cell>
          <cell r="J142" t="str">
            <v>60</v>
          </cell>
          <cell r="K142" t="str">
            <v>电脑</v>
          </cell>
          <cell r="L142" t="str">
            <v>公司</v>
          </cell>
          <cell r="M142" t="str">
            <v>研究所</v>
          </cell>
        </row>
        <row r="142">
          <cell r="O142" t="str">
            <v>0.00</v>
          </cell>
          <cell r="P142" t="str">
            <v>0.00</v>
          </cell>
          <cell r="Q142" t="str">
            <v>117.95</v>
          </cell>
          <cell r="R142" t="str">
            <v>59</v>
          </cell>
          <cell r="S142" t="str">
            <v>平均年限法(一)</v>
          </cell>
          <cell r="T142" t="str">
            <v>在用</v>
          </cell>
          <cell r="U142" t="str">
            <v>直接购入</v>
          </cell>
          <cell r="V142" t="str">
            <v>demo</v>
          </cell>
          <cell r="W142" t="str">
            <v>2013.01.01</v>
          </cell>
        </row>
        <row r="142">
          <cell r="AA142" t="str">
            <v>0402</v>
          </cell>
        </row>
        <row r="143">
          <cell r="B143" t="str">
            <v>040300036</v>
          </cell>
          <cell r="C143" t="str">
            <v>惠普打印机</v>
          </cell>
        </row>
        <row r="143">
          <cell r="E143">
            <v>897.44</v>
          </cell>
          <cell r="F143">
            <v>861.54</v>
          </cell>
          <cell r="G143">
            <v>35.9</v>
          </cell>
          <cell r="H143">
            <v>0</v>
          </cell>
          <cell r="I143" t="str">
            <v>2010.04.27</v>
          </cell>
          <cell r="J143" t="str">
            <v>60</v>
          </cell>
          <cell r="K143" t="str">
            <v>打印机</v>
          </cell>
          <cell r="L143" t="str">
            <v>公司</v>
          </cell>
          <cell r="M143" t="str">
            <v>研究所</v>
          </cell>
        </row>
        <row r="143">
          <cell r="O143" t="str">
            <v>0.00</v>
          </cell>
          <cell r="P143" t="str">
            <v>0.00</v>
          </cell>
          <cell r="Q143" t="str">
            <v>35.90</v>
          </cell>
          <cell r="R143" t="str">
            <v>59</v>
          </cell>
          <cell r="S143" t="str">
            <v>平均年限法(一)</v>
          </cell>
          <cell r="T143" t="str">
            <v>在用</v>
          </cell>
          <cell r="U143" t="str">
            <v>直接购入</v>
          </cell>
          <cell r="V143" t="str">
            <v>demo</v>
          </cell>
          <cell r="W143" t="str">
            <v>2013.01.01</v>
          </cell>
        </row>
        <row r="143">
          <cell r="AA143" t="str">
            <v>0403</v>
          </cell>
        </row>
        <row r="144">
          <cell r="B144" t="str">
            <v>040900068</v>
          </cell>
          <cell r="C144" t="str">
            <v>联想传真机</v>
          </cell>
          <cell r="D144" t="str">
            <v>M3220</v>
          </cell>
          <cell r="E144">
            <v>1410.26</v>
          </cell>
          <cell r="F144">
            <v>1353.85</v>
          </cell>
          <cell r="G144">
            <v>56.41</v>
          </cell>
          <cell r="H144">
            <v>0</v>
          </cell>
          <cell r="I144" t="str">
            <v>2010.04.28</v>
          </cell>
          <cell r="J144" t="str">
            <v>60</v>
          </cell>
          <cell r="K144" t="str">
            <v>其他</v>
          </cell>
          <cell r="L144" t="str">
            <v>公司</v>
          </cell>
          <cell r="M144" t="str">
            <v>采购部</v>
          </cell>
        </row>
        <row r="144">
          <cell r="O144" t="str">
            <v>0.00</v>
          </cell>
          <cell r="P144" t="str">
            <v>0.00</v>
          </cell>
          <cell r="Q144" t="str">
            <v>56.41</v>
          </cell>
          <cell r="R144" t="str">
            <v>60</v>
          </cell>
          <cell r="S144" t="str">
            <v>平均年限法(一)</v>
          </cell>
          <cell r="T144" t="str">
            <v>在用</v>
          </cell>
          <cell r="U144" t="str">
            <v>直接购入</v>
          </cell>
          <cell r="V144" t="str">
            <v>demo</v>
          </cell>
          <cell r="W144" t="str">
            <v>2013.01.01</v>
          </cell>
        </row>
        <row r="144">
          <cell r="AA144" t="str">
            <v>0409</v>
          </cell>
        </row>
        <row r="145">
          <cell r="B145" t="str">
            <v>040900069</v>
          </cell>
          <cell r="C145" t="str">
            <v>打印机</v>
          </cell>
          <cell r="D145" t="str">
            <v>Canon ip4760</v>
          </cell>
          <cell r="E145">
            <v>965.81</v>
          </cell>
          <cell r="F145">
            <v>927.18</v>
          </cell>
          <cell r="G145">
            <v>38.63</v>
          </cell>
          <cell r="H145">
            <v>0</v>
          </cell>
          <cell r="I145" t="str">
            <v>2010.04.28</v>
          </cell>
          <cell r="J145" t="str">
            <v>60</v>
          </cell>
          <cell r="K145" t="str">
            <v>其他</v>
          </cell>
          <cell r="L145" t="str">
            <v>公司</v>
          </cell>
          <cell r="M145" t="str">
            <v>安环部</v>
          </cell>
        </row>
        <row r="145">
          <cell r="O145" t="str">
            <v>0.00</v>
          </cell>
          <cell r="P145" t="str">
            <v>0.00</v>
          </cell>
          <cell r="Q145" t="str">
            <v>38.63</v>
          </cell>
          <cell r="R145" t="str">
            <v>60</v>
          </cell>
          <cell r="S145" t="str">
            <v>平均年限法(一)</v>
          </cell>
          <cell r="T145" t="str">
            <v>在用</v>
          </cell>
          <cell r="U145" t="str">
            <v>直接购入</v>
          </cell>
          <cell r="V145" t="str">
            <v>demo</v>
          </cell>
          <cell r="W145" t="str">
            <v>2013.01.01</v>
          </cell>
        </row>
        <row r="145">
          <cell r="AA145" t="str">
            <v>0409</v>
          </cell>
        </row>
        <row r="146">
          <cell r="B146" t="str">
            <v>031000163</v>
          </cell>
          <cell r="C146" t="str">
            <v>水平式全自动袋装机2台</v>
          </cell>
          <cell r="D146" t="str">
            <v>FJ-180</v>
          </cell>
          <cell r="E146">
            <v>235829.05</v>
          </cell>
          <cell r="F146">
            <v>226395.89</v>
          </cell>
          <cell r="G146">
            <v>9433.16</v>
          </cell>
          <cell r="H146">
            <v>0</v>
          </cell>
          <cell r="I146" t="str">
            <v>2010.05.20</v>
          </cell>
          <cell r="J146" t="str">
            <v>96</v>
          </cell>
          <cell r="K146" t="str">
            <v>剂型设备</v>
          </cell>
          <cell r="L146" t="str">
            <v>肥东制剂分厂</v>
          </cell>
          <cell r="M146" t="str">
            <v>肥东分厂</v>
          </cell>
        </row>
        <row r="146">
          <cell r="O146" t="str">
            <v>0.00</v>
          </cell>
          <cell r="P146" t="str">
            <v>0.00</v>
          </cell>
          <cell r="Q146" t="str">
            <v>9,433.16</v>
          </cell>
          <cell r="R146" t="str">
            <v>119</v>
          </cell>
          <cell r="S146" t="str">
            <v>平均年限法(一)</v>
          </cell>
          <cell r="T146" t="str">
            <v>在用</v>
          </cell>
          <cell r="U146" t="str">
            <v>直接购入</v>
          </cell>
          <cell r="V146" t="str">
            <v>demo</v>
          </cell>
          <cell r="W146" t="str">
            <v>2013.01.01</v>
          </cell>
        </row>
        <row r="146">
          <cell r="AA146" t="str">
            <v>0310</v>
          </cell>
        </row>
        <row r="147">
          <cell r="B147" t="str">
            <v>031000164</v>
          </cell>
          <cell r="C147" t="str">
            <v>下料装置3台</v>
          </cell>
          <cell r="D147" t="str">
            <v>粉剂</v>
          </cell>
          <cell r="E147">
            <v>48717.95</v>
          </cell>
          <cell r="F147">
            <v>46769.23</v>
          </cell>
          <cell r="G147">
            <v>1948.72</v>
          </cell>
          <cell r="H147">
            <v>0</v>
          </cell>
          <cell r="I147" t="str">
            <v>2010.05.20</v>
          </cell>
          <cell r="J147" t="str">
            <v>96</v>
          </cell>
          <cell r="K147" t="str">
            <v>剂型设备</v>
          </cell>
          <cell r="L147" t="str">
            <v>肥东制剂分厂</v>
          </cell>
          <cell r="M147" t="str">
            <v>肥东分厂</v>
          </cell>
        </row>
        <row r="147">
          <cell r="O147" t="str">
            <v>0.00</v>
          </cell>
          <cell r="P147" t="str">
            <v>0.00</v>
          </cell>
          <cell r="Q147" t="str">
            <v>1,948.72</v>
          </cell>
          <cell r="R147" t="str">
            <v>96</v>
          </cell>
          <cell r="S147" t="str">
            <v>平均年限法(一)</v>
          </cell>
          <cell r="T147" t="str">
            <v>在用</v>
          </cell>
          <cell r="U147" t="str">
            <v>直接购入</v>
          </cell>
          <cell r="V147" t="str">
            <v>demo</v>
          </cell>
          <cell r="W147" t="str">
            <v>2013.01.01</v>
          </cell>
        </row>
        <row r="147">
          <cell r="AA147" t="str">
            <v>0310</v>
          </cell>
        </row>
        <row r="148">
          <cell r="B148" t="str">
            <v>031000165</v>
          </cell>
          <cell r="C148" t="str">
            <v>下料装置2台</v>
          </cell>
          <cell r="D148" t="str">
            <v>乳油</v>
          </cell>
          <cell r="E148">
            <v>20512.82</v>
          </cell>
          <cell r="F148">
            <v>19692.31</v>
          </cell>
          <cell r="G148">
            <v>820.51</v>
          </cell>
          <cell r="H148">
            <v>0</v>
          </cell>
          <cell r="I148" t="str">
            <v>2010.05.20</v>
          </cell>
          <cell r="J148" t="str">
            <v>96</v>
          </cell>
          <cell r="K148" t="str">
            <v>剂型设备</v>
          </cell>
          <cell r="L148" t="str">
            <v>肥东制剂分厂</v>
          </cell>
          <cell r="M148" t="str">
            <v>肥东分厂</v>
          </cell>
        </row>
        <row r="148">
          <cell r="O148" t="str">
            <v>0.00</v>
          </cell>
          <cell r="P148" t="str">
            <v>0.00</v>
          </cell>
          <cell r="Q148" t="str">
            <v>820.51</v>
          </cell>
          <cell r="R148" t="str">
            <v>96</v>
          </cell>
          <cell r="S148" t="str">
            <v>平均年限法(一)</v>
          </cell>
          <cell r="T148" t="str">
            <v>在用</v>
          </cell>
          <cell r="U148" t="str">
            <v>直接购入</v>
          </cell>
          <cell r="V148" t="str">
            <v>demo</v>
          </cell>
          <cell r="W148" t="str">
            <v>2013.01.01</v>
          </cell>
        </row>
        <row r="148">
          <cell r="AA148" t="str">
            <v>0310</v>
          </cell>
        </row>
        <row r="149">
          <cell r="B149" t="str">
            <v>031000166</v>
          </cell>
          <cell r="C149" t="str">
            <v>下料装置2台</v>
          </cell>
          <cell r="D149" t="str">
            <v>粘液</v>
          </cell>
          <cell r="E149">
            <v>25641.03</v>
          </cell>
          <cell r="F149">
            <v>24615.39</v>
          </cell>
          <cell r="G149">
            <v>1025.64</v>
          </cell>
          <cell r="H149">
            <v>0</v>
          </cell>
          <cell r="I149" t="str">
            <v>2010.05.20</v>
          </cell>
          <cell r="J149" t="str">
            <v>96</v>
          </cell>
          <cell r="K149" t="str">
            <v>剂型设备</v>
          </cell>
          <cell r="L149" t="str">
            <v>肥东制剂分厂</v>
          </cell>
          <cell r="M149" t="str">
            <v>肥东分厂</v>
          </cell>
        </row>
        <row r="149">
          <cell r="O149" t="str">
            <v>0.00</v>
          </cell>
          <cell r="P149" t="str">
            <v>0.00</v>
          </cell>
          <cell r="Q149" t="str">
            <v>1,025.64</v>
          </cell>
          <cell r="R149" t="str">
            <v>96</v>
          </cell>
          <cell r="S149" t="str">
            <v>平均年限法(一)</v>
          </cell>
          <cell r="T149" t="str">
            <v>在用</v>
          </cell>
          <cell r="U149" t="str">
            <v>直接购入</v>
          </cell>
          <cell r="V149" t="str">
            <v>demo</v>
          </cell>
          <cell r="W149" t="str">
            <v>2013.01.01</v>
          </cell>
        </row>
        <row r="149">
          <cell r="AA149" t="str">
            <v>0310</v>
          </cell>
        </row>
        <row r="150">
          <cell r="B150" t="str">
            <v>031000167</v>
          </cell>
          <cell r="C150" t="str">
            <v>上料机3台</v>
          </cell>
        </row>
        <row r="150">
          <cell r="E150">
            <v>38461.54</v>
          </cell>
          <cell r="F150">
            <v>36923.08</v>
          </cell>
          <cell r="G150">
            <v>1538.46</v>
          </cell>
          <cell r="H150">
            <v>0</v>
          </cell>
          <cell r="I150" t="str">
            <v>2010.05.20</v>
          </cell>
          <cell r="J150" t="str">
            <v>96</v>
          </cell>
          <cell r="K150" t="str">
            <v>剂型设备</v>
          </cell>
          <cell r="L150" t="str">
            <v>肥东制剂分厂</v>
          </cell>
          <cell r="M150" t="str">
            <v>肥东分厂</v>
          </cell>
        </row>
        <row r="150">
          <cell r="O150" t="str">
            <v>0.00</v>
          </cell>
          <cell r="P150" t="str">
            <v>0.00</v>
          </cell>
          <cell r="Q150" t="str">
            <v>1,538.46</v>
          </cell>
          <cell r="R150" t="str">
            <v>96</v>
          </cell>
          <cell r="S150" t="str">
            <v>平均年限法(一)</v>
          </cell>
          <cell r="T150" t="str">
            <v>在用</v>
          </cell>
          <cell r="U150" t="str">
            <v>直接购入</v>
          </cell>
          <cell r="V150" t="str">
            <v>demo</v>
          </cell>
          <cell r="W150" t="str">
            <v>2013.01.01</v>
          </cell>
        </row>
        <row r="150">
          <cell r="AA150" t="str">
            <v>0310</v>
          </cell>
        </row>
        <row r="151">
          <cell r="B151" t="str">
            <v>031000169</v>
          </cell>
          <cell r="C151" t="str">
            <v>打码机4台</v>
          </cell>
        </row>
        <row r="151">
          <cell r="E151">
            <v>13675.21</v>
          </cell>
          <cell r="F151">
            <v>13128.2</v>
          </cell>
          <cell r="G151">
            <v>547.01</v>
          </cell>
          <cell r="H151">
            <v>0</v>
          </cell>
          <cell r="I151" t="str">
            <v>2010.05.20</v>
          </cell>
          <cell r="J151" t="str">
            <v>96</v>
          </cell>
          <cell r="K151" t="str">
            <v>剂型设备</v>
          </cell>
          <cell r="L151" t="str">
            <v>肥东制剂分厂</v>
          </cell>
          <cell r="M151" t="str">
            <v>肥东分厂</v>
          </cell>
        </row>
        <row r="151">
          <cell r="O151" t="str">
            <v>0.00</v>
          </cell>
          <cell r="P151" t="str">
            <v>0.00</v>
          </cell>
          <cell r="Q151" t="str">
            <v>547.01</v>
          </cell>
          <cell r="R151" t="str">
            <v>96</v>
          </cell>
          <cell r="S151" t="str">
            <v>平均年限法(一)</v>
          </cell>
          <cell r="T151" t="str">
            <v>在用</v>
          </cell>
          <cell r="U151" t="str">
            <v>直接购入</v>
          </cell>
          <cell r="V151" t="str">
            <v>demo</v>
          </cell>
          <cell r="W151" t="str">
            <v>2013.01.01</v>
          </cell>
        </row>
        <row r="151">
          <cell r="AA151" t="str">
            <v>0310</v>
          </cell>
        </row>
        <row r="152">
          <cell r="B152" t="str">
            <v>030100068</v>
          </cell>
          <cell r="C152" t="str">
            <v>分页机及附件</v>
          </cell>
          <cell r="D152" t="str">
            <v>BL-3型</v>
          </cell>
          <cell r="E152">
            <v>6854.71</v>
          </cell>
          <cell r="F152">
            <v>6580.52</v>
          </cell>
          <cell r="G152">
            <v>274.19</v>
          </cell>
          <cell r="H152">
            <v>0</v>
          </cell>
          <cell r="I152" t="str">
            <v>2010.05.24</v>
          </cell>
          <cell r="J152" t="str">
            <v>96</v>
          </cell>
          <cell r="K152" t="str">
            <v>质检设备</v>
          </cell>
          <cell r="L152" t="str">
            <v>肥东合成分厂</v>
          </cell>
          <cell r="M152" t="str">
            <v>肥东分厂</v>
          </cell>
        </row>
        <row r="152">
          <cell r="O152" t="str">
            <v>0.00</v>
          </cell>
          <cell r="P152" t="str">
            <v>0.00</v>
          </cell>
          <cell r="Q152" t="str">
            <v>274.19</v>
          </cell>
          <cell r="R152" t="str">
            <v>96</v>
          </cell>
          <cell r="S152" t="str">
            <v>平均年限法(一)</v>
          </cell>
          <cell r="T152" t="str">
            <v>在用</v>
          </cell>
          <cell r="U152" t="str">
            <v>直接购入</v>
          </cell>
          <cell r="V152" t="str">
            <v>demo</v>
          </cell>
          <cell r="W152" t="str">
            <v>2013.01.01</v>
          </cell>
        </row>
        <row r="152">
          <cell r="AA152" t="str">
            <v>0301</v>
          </cell>
        </row>
        <row r="153">
          <cell r="B153" t="str">
            <v>040300038</v>
          </cell>
          <cell r="C153" t="str">
            <v>HP1007</v>
          </cell>
          <cell r="D153" t="str">
            <v>HP1007</v>
          </cell>
          <cell r="E153">
            <v>837.61</v>
          </cell>
          <cell r="F153">
            <v>804.11</v>
          </cell>
          <cell r="G153">
            <v>33.5</v>
          </cell>
          <cell r="H153">
            <v>0</v>
          </cell>
          <cell r="I153" t="str">
            <v>2010.05.24</v>
          </cell>
          <cell r="J153" t="str">
            <v>60</v>
          </cell>
          <cell r="K153" t="str">
            <v>打印机</v>
          </cell>
          <cell r="L153" t="str">
            <v>公司</v>
          </cell>
          <cell r="M153" t="str">
            <v>开发部</v>
          </cell>
        </row>
        <row r="153">
          <cell r="O153" t="str">
            <v>0.00</v>
          </cell>
          <cell r="P153" t="str">
            <v>0.00</v>
          </cell>
          <cell r="Q153" t="str">
            <v>33.50</v>
          </cell>
          <cell r="R153" t="str">
            <v>60</v>
          </cell>
          <cell r="S153" t="str">
            <v>平均年限法(一)</v>
          </cell>
          <cell r="T153" t="str">
            <v>在用</v>
          </cell>
          <cell r="U153" t="str">
            <v>直接购入</v>
          </cell>
          <cell r="V153" t="str">
            <v>demo</v>
          </cell>
          <cell r="W153" t="str">
            <v>2013.01.01</v>
          </cell>
        </row>
        <row r="153">
          <cell r="AA153" t="str">
            <v>0403</v>
          </cell>
        </row>
        <row r="154">
          <cell r="B154" t="str">
            <v>040200127</v>
          </cell>
          <cell r="C154" t="str">
            <v>联想电脑2台</v>
          </cell>
          <cell r="D154" t="str">
            <v>启天M690E</v>
          </cell>
          <cell r="E154">
            <v>6495.73</v>
          </cell>
          <cell r="F154">
            <v>6235.9</v>
          </cell>
          <cell r="G154">
            <v>259.83</v>
          </cell>
          <cell r="H154">
            <v>0</v>
          </cell>
          <cell r="I154" t="str">
            <v>2010.05.24</v>
          </cell>
          <cell r="J154" t="str">
            <v>60</v>
          </cell>
          <cell r="K154" t="str">
            <v>电脑</v>
          </cell>
          <cell r="L154" t="str">
            <v>合成分厂</v>
          </cell>
          <cell r="M154" t="str">
            <v>合成质检</v>
          </cell>
        </row>
        <row r="154">
          <cell r="O154" t="str">
            <v>0.00</v>
          </cell>
          <cell r="P154" t="str">
            <v>0.00</v>
          </cell>
          <cell r="Q154" t="str">
            <v>259.83</v>
          </cell>
          <cell r="R154" t="str">
            <v>60</v>
          </cell>
          <cell r="S154" t="str">
            <v>平均年限法(一)</v>
          </cell>
          <cell r="T154" t="str">
            <v>在用</v>
          </cell>
          <cell r="U154" t="str">
            <v>直接购入</v>
          </cell>
          <cell r="V154" t="str">
            <v>demo</v>
          </cell>
          <cell r="W154" t="str">
            <v>2013.01.01</v>
          </cell>
        </row>
        <row r="154">
          <cell r="AA154" t="str">
            <v>0402</v>
          </cell>
        </row>
        <row r="155">
          <cell r="B155" t="str">
            <v>040200128</v>
          </cell>
          <cell r="C155" t="str">
            <v>联想笔记本</v>
          </cell>
          <cell r="D155" t="str">
            <v>V450AT6570</v>
          </cell>
          <cell r="E155">
            <v>3931.63</v>
          </cell>
          <cell r="F155">
            <v>3774.36</v>
          </cell>
          <cell r="G155">
            <v>157.27</v>
          </cell>
          <cell r="H155">
            <v>0</v>
          </cell>
          <cell r="I155" t="str">
            <v>2010.05.24</v>
          </cell>
          <cell r="J155" t="str">
            <v>60</v>
          </cell>
          <cell r="K155" t="str">
            <v>电脑</v>
          </cell>
          <cell r="L155" t="str">
            <v>合成分厂</v>
          </cell>
          <cell r="M155" t="str">
            <v>质检周康伦</v>
          </cell>
        </row>
        <row r="155">
          <cell r="O155" t="str">
            <v>0.00</v>
          </cell>
          <cell r="P155" t="str">
            <v>0.00</v>
          </cell>
          <cell r="Q155" t="str">
            <v>157.27</v>
          </cell>
          <cell r="R155" t="str">
            <v>59</v>
          </cell>
          <cell r="S155" t="str">
            <v>平均年限法(一)</v>
          </cell>
          <cell r="T155" t="str">
            <v>在用</v>
          </cell>
          <cell r="U155" t="str">
            <v>直接购入</v>
          </cell>
          <cell r="V155" t="str">
            <v>demo</v>
          </cell>
          <cell r="W155" t="str">
            <v>2013.01.01</v>
          </cell>
        </row>
        <row r="155">
          <cell r="AA155" t="str">
            <v>0402</v>
          </cell>
        </row>
        <row r="156">
          <cell r="B156" t="str">
            <v>040200129</v>
          </cell>
          <cell r="C156" t="str">
            <v>联想笔记本</v>
          </cell>
          <cell r="D156" t="str">
            <v>V450AT6570</v>
          </cell>
          <cell r="E156">
            <v>3931.62</v>
          </cell>
          <cell r="F156">
            <v>3774.36</v>
          </cell>
          <cell r="G156">
            <v>157.26</v>
          </cell>
          <cell r="H156">
            <v>0</v>
          </cell>
          <cell r="I156" t="str">
            <v>2010.05.24</v>
          </cell>
          <cell r="J156" t="str">
            <v>60</v>
          </cell>
          <cell r="K156" t="str">
            <v>电脑</v>
          </cell>
          <cell r="L156" t="str">
            <v>合成分厂</v>
          </cell>
          <cell r="M156" t="str">
            <v>合成厂办陆广美</v>
          </cell>
        </row>
        <row r="156">
          <cell r="O156" t="str">
            <v>0.00</v>
          </cell>
          <cell r="P156" t="str">
            <v>0.00</v>
          </cell>
          <cell r="Q156" t="str">
            <v>157.26</v>
          </cell>
          <cell r="R156" t="str">
            <v>59</v>
          </cell>
          <cell r="S156" t="str">
            <v>平均年限法(一)</v>
          </cell>
          <cell r="T156" t="str">
            <v>在用</v>
          </cell>
          <cell r="U156" t="str">
            <v>直接购入</v>
          </cell>
          <cell r="V156" t="str">
            <v>demo</v>
          </cell>
          <cell r="W156" t="str">
            <v>2013.01.01</v>
          </cell>
        </row>
        <row r="156">
          <cell r="AA156" t="str">
            <v>0402</v>
          </cell>
        </row>
        <row r="157">
          <cell r="B157" t="str">
            <v>040200130</v>
          </cell>
          <cell r="C157" t="str">
            <v>联想笔记本</v>
          </cell>
          <cell r="D157" t="str">
            <v>V450AT6570</v>
          </cell>
          <cell r="E157">
            <v>3931.62</v>
          </cell>
          <cell r="F157">
            <v>3774.36</v>
          </cell>
          <cell r="G157">
            <v>157.26</v>
          </cell>
          <cell r="H157">
            <v>0</v>
          </cell>
          <cell r="I157" t="str">
            <v>2010.05.24</v>
          </cell>
          <cell r="J157" t="str">
            <v>60</v>
          </cell>
          <cell r="K157" t="str">
            <v>电脑</v>
          </cell>
          <cell r="L157" t="str">
            <v>合成分厂</v>
          </cell>
          <cell r="M157" t="str">
            <v>合成厂办王多斌</v>
          </cell>
        </row>
        <row r="157">
          <cell r="O157" t="str">
            <v>0.00</v>
          </cell>
          <cell r="P157" t="str">
            <v>0.00</v>
          </cell>
          <cell r="Q157" t="str">
            <v>157.26</v>
          </cell>
          <cell r="R157" t="str">
            <v>59</v>
          </cell>
          <cell r="S157" t="str">
            <v>平均年限法(一)</v>
          </cell>
          <cell r="T157" t="str">
            <v>在用</v>
          </cell>
          <cell r="U157" t="str">
            <v>直接购入</v>
          </cell>
          <cell r="V157" t="str">
            <v>demo</v>
          </cell>
          <cell r="W157" t="str">
            <v>2013.01.01</v>
          </cell>
        </row>
        <row r="157">
          <cell r="AA157" t="str">
            <v>0402</v>
          </cell>
        </row>
        <row r="158">
          <cell r="B158" t="str">
            <v>040900071</v>
          </cell>
          <cell r="C158" t="str">
            <v>联想一体机</v>
          </cell>
          <cell r="D158" t="str">
            <v>M3220</v>
          </cell>
          <cell r="E158">
            <v>1452.99</v>
          </cell>
          <cell r="F158">
            <v>1394.87</v>
          </cell>
          <cell r="G158">
            <v>58.12</v>
          </cell>
          <cell r="H158">
            <v>0</v>
          </cell>
          <cell r="I158" t="str">
            <v>2010.05.24</v>
          </cell>
          <cell r="J158" t="str">
            <v>60</v>
          </cell>
          <cell r="K158" t="str">
            <v>其他</v>
          </cell>
          <cell r="L158" t="str">
            <v>公司</v>
          </cell>
          <cell r="M158" t="str">
            <v>外贸部</v>
          </cell>
        </row>
        <row r="158">
          <cell r="O158" t="str">
            <v>0.00</v>
          </cell>
          <cell r="P158" t="str">
            <v>0.00</v>
          </cell>
          <cell r="Q158" t="str">
            <v>58.12</v>
          </cell>
          <cell r="R158" t="str">
            <v>59</v>
          </cell>
          <cell r="S158" t="str">
            <v>平均年限法(一)</v>
          </cell>
          <cell r="T158" t="str">
            <v>在用</v>
          </cell>
          <cell r="U158" t="str">
            <v>直接购入</v>
          </cell>
          <cell r="V158" t="str">
            <v>demo</v>
          </cell>
          <cell r="W158" t="str">
            <v>2013.01.01</v>
          </cell>
        </row>
        <row r="158">
          <cell r="AA158" t="str">
            <v>0409</v>
          </cell>
        </row>
        <row r="159">
          <cell r="B159" t="str">
            <v>040900072</v>
          </cell>
          <cell r="C159" t="str">
            <v>扫描仪</v>
          </cell>
          <cell r="D159" t="str">
            <v>V300</v>
          </cell>
          <cell r="E159">
            <v>880.34</v>
          </cell>
          <cell r="F159">
            <v>845.13</v>
          </cell>
          <cell r="G159">
            <v>35.21</v>
          </cell>
          <cell r="H159">
            <v>0</v>
          </cell>
          <cell r="I159" t="str">
            <v>2010.05.24</v>
          </cell>
          <cell r="J159" t="str">
            <v>60</v>
          </cell>
          <cell r="K159" t="str">
            <v>其他</v>
          </cell>
          <cell r="L159" t="str">
            <v>合成分厂</v>
          </cell>
          <cell r="M159" t="str">
            <v>合成质检</v>
          </cell>
        </row>
        <row r="159">
          <cell r="O159" t="str">
            <v>0.00</v>
          </cell>
          <cell r="P159" t="str">
            <v>0.00</v>
          </cell>
          <cell r="Q159" t="str">
            <v>35.21</v>
          </cell>
          <cell r="R159" t="str">
            <v>59</v>
          </cell>
          <cell r="S159" t="str">
            <v>平均年限法(一)</v>
          </cell>
          <cell r="T159" t="str">
            <v>在用</v>
          </cell>
          <cell r="U159" t="str">
            <v>直接购入</v>
          </cell>
          <cell r="V159" t="str">
            <v>demo</v>
          </cell>
          <cell r="W159" t="str">
            <v>2013.01.01</v>
          </cell>
        </row>
        <row r="159">
          <cell r="AA159" t="str">
            <v>0409</v>
          </cell>
        </row>
        <row r="160">
          <cell r="B160" t="str">
            <v>030100069</v>
          </cell>
          <cell r="C160" t="str">
            <v>液相色谱柱</v>
          </cell>
          <cell r="D160" t="str">
            <v>（大兴合成质检室 转至 肥东质检分析室），chiralpak AD-H</v>
          </cell>
          <cell r="E160">
            <v>10683.76</v>
          </cell>
          <cell r="F160">
            <v>4594.12</v>
          </cell>
          <cell r="G160">
            <v>0</v>
          </cell>
          <cell r="H160">
            <v>6089.64</v>
          </cell>
          <cell r="I160" t="str">
            <v>2010.05.27</v>
          </cell>
          <cell r="J160" t="str">
            <v>96</v>
          </cell>
          <cell r="K160" t="str">
            <v>质检设备</v>
          </cell>
          <cell r="L160" t="str">
            <v>质量管理部</v>
          </cell>
          <cell r="M160" t="str">
            <v>肥东质检室</v>
          </cell>
        </row>
        <row r="160">
          <cell r="O160" t="str">
            <v>0.00</v>
          </cell>
          <cell r="P160" t="str">
            <v>0.00</v>
          </cell>
          <cell r="Q160" t="str">
            <v>427.35</v>
          </cell>
          <cell r="R160" t="str">
            <v>44</v>
          </cell>
          <cell r="S160" t="str">
            <v>平均年限法(一)</v>
          </cell>
          <cell r="T160" t="str">
            <v>在用</v>
          </cell>
          <cell r="U160" t="str">
            <v>直接购入</v>
          </cell>
          <cell r="V160" t="str">
            <v>demo</v>
          </cell>
          <cell r="W160" t="str">
            <v>2013.01.01</v>
          </cell>
        </row>
        <row r="160">
          <cell r="AA160" t="str">
            <v>0301</v>
          </cell>
        </row>
        <row r="161">
          <cell r="B161" t="str">
            <v>040200131</v>
          </cell>
          <cell r="C161" t="str">
            <v>方正笔记本</v>
          </cell>
        </row>
        <row r="161">
          <cell r="E161">
            <v>3760.68</v>
          </cell>
          <cell r="F161">
            <v>3610.25</v>
          </cell>
          <cell r="G161">
            <v>150.43</v>
          </cell>
          <cell r="H161">
            <v>0</v>
          </cell>
          <cell r="I161" t="str">
            <v>2010.06.30</v>
          </cell>
          <cell r="J161" t="str">
            <v>60</v>
          </cell>
          <cell r="K161" t="str">
            <v>电脑</v>
          </cell>
          <cell r="L161" t="str">
            <v>公司</v>
          </cell>
          <cell r="M161" t="str">
            <v>总经办段文斋</v>
          </cell>
        </row>
        <row r="161">
          <cell r="O161" t="str">
            <v>0.00</v>
          </cell>
          <cell r="P161" t="str">
            <v>0.00</v>
          </cell>
          <cell r="Q161" t="str">
            <v>150.43</v>
          </cell>
          <cell r="R161" t="str">
            <v>60</v>
          </cell>
          <cell r="S161" t="str">
            <v>平均年限法(一)</v>
          </cell>
          <cell r="T161" t="str">
            <v>在用</v>
          </cell>
          <cell r="U161" t="str">
            <v>直接购入</v>
          </cell>
          <cell r="V161" t="str">
            <v>demo</v>
          </cell>
          <cell r="W161" t="str">
            <v>2013.01.01</v>
          </cell>
        </row>
        <row r="161">
          <cell r="AA161" t="str">
            <v>0402</v>
          </cell>
        </row>
        <row r="162">
          <cell r="B162" t="str">
            <v>040200132</v>
          </cell>
          <cell r="C162" t="str">
            <v>方正电脑</v>
          </cell>
        </row>
        <row r="162">
          <cell r="E162">
            <v>3034.19</v>
          </cell>
          <cell r="F162">
            <v>2912.82</v>
          </cell>
          <cell r="G162">
            <v>121.37</v>
          </cell>
          <cell r="H162">
            <v>0</v>
          </cell>
          <cell r="I162" t="str">
            <v>2010.06.30</v>
          </cell>
          <cell r="J162" t="str">
            <v>60</v>
          </cell>
          <cell r="K162" t="str">
            <v>电脑</v>
          </cell>
          <cell r="L162" t="str">
            <v>公司</v>
          </cell>
          <cell r="M162" t="str">
            <v>公司开发部</v>
          </cell>
        </row>
        <row r="162">
          <cell r="O162" t="str">
            <v>0.00</v>
          </cell>
          <cell r="P162" t="str">
            <v>0.00</v>
          </cell>
          <cell r="Q162" t="str">
            <v>121.37</v>
          </cell>
          <cell r="R162" t="str">
            <v>59</v>
          </cell>
          <cell r="S162" t="str">
            <v>平均年限法(一)</v>
          </cell>
          <cell r="T162" t="str">
            <v>在用</v>
          </cell>
          <cell r="U162" t="str">
            <v>直接购入</v>
          </cell>
          <cell r="V162" t="str">
            <v>demo</v>
          </cell>
          <cell r="W162" t="str">
            <v>2013.01.01</v>
          </cell>
        </row>
        <row r="162">
          <cell r="AA162" t="str">
            <v>0402</v>
          </cell>
        </row>
        <row r="163">
          <cell r="B163" t="str">
            <v>040100088</v>
          </cell>
          <cell r="C163" t="str">
            <v>格力柜机空调</v>
          </cell>
          <cell r="D163" t="str">
            <v>KFR-72W</v>
          </cell>
          <cell r="E163">
            <v>4188.03</v>
          </cell>
          <cell r="F163">
            <v>4020.51</v>
          </cell>
          <cell r="G163">
            <v>167.52</v>
          </cell>
          <cell r="H163">
            <v>0</v>
          </cell>
          <cell r="I163" t="str">
            <v>2010.06.30</v>
          </cell>
          <cell r="J163" t="str">
            <v>60</v>
          </cell>
          <cell r="K163" t="str">
            <v>空调</v>
          </cell>
          <cell r="L163" t="str">
            <v>合成分厂</v>
          </cell>
          <cell r="M163" t="str">
            <v>合成分厂精喹车间冷冻站配电站</v>
          </cell>
        </row>
        <row r="163">
          <cell r="O163" t="str">
            <v>0.00</v>
          </cell>
          <cell r="P163" t="str">
            <v>0.00</v>
          </cell>
          <cell r="Q163" t="str">
            <v>167.52</v>
          </cell>
          <cell r="R163" t="str">
            <v>59</v>
          </cell>
          <cell r="S163" t="str">
            <v>平均年限法(一)</v>
          </cell>
          <cell r="T163" t="str">
            <v>在用</v>
          </cell>
          <cell r="U163" t="str">
            <v>直接购入</v>
          </cell>
          <cell r="V163" t="str">
            <v>demo</v>
          </cell>
          <cell r="W163" t="str">
            <v>2013.01.01</v>
          </cell>
        </row>
        <row r="163">
          <cell r="AA163" t="str">
            <v>0401</v>
          </cell>
        </row>
        <row r="164">
          <cell r="B164" t="str">
            <v>040200134</v>
          </cell>
          <cell r="C164" t="str">
            <v>联想电脑</v>
          </cell>
          <cell r="D164" t="str">
            <v>启天M6900+19MLCD</v>
          </cell>
          <cell r="E164">
            <v>3205.13</v>
          </cell>
          <cell r="F164">
            <v>3076.92</v>
          </cell>
          <cell r="G164">
            <v>128.21</v>
          </cell>
          <cell r="H164">
            <v>0</v>
          </cell>
          <cell r="I164" t="str">
            <v>2010.07.31</v>
          </cell>
          <cell r="J164" t="str">
            <v>60</v>
          </cell>
          <cell r="K164" t="str">
            <v>电脑</v>
          </cell>
          <cell r="L164" t="str">
            <v>合成分厂</v>
          </cell>
          <cell r="M164" t="str">
            <v>合成分厂办公室</v>
          </cell>
        </row>
        <row r="164">
          <cell r="O164" t="str">
            <v>0.00</v>
          </cell>
          <cell r="P164" t="str">
            <v>0.00</v>
          </cell>
          <cell r="Q164" t="str">
            <v>128.21</v>
          </cell>
          <cell r="R164" t="str">
            <v>60</v>
          </cell>
          <cell r="S164" t="str">
            <v>平均年限法(一)</v>
          </cell>
          <cell r="T164" t="str">
            <v>在用</v>
          </cell>
          <cell r="U164" t="str">
            <v>直接购入</v>
          </cell>
          <cell r="V164" t="str">
            <v>demo</v>
          </cell>
          <cell r="W164" t="str">
            <v>2013.01.01</v>
          </cell>
        </row>
        <row r="164">
          <cell r="AA164" t="str">
            <v>0402</v>
          </cell>
        </row>
        <row r="165">
          <cell r="B165" t="str">
            <v>040200135</v>
          </cell>
          <cell r="C165" t="str">
            <v>电脑</v>
          </cell>
        </row>
        <row r="165">
          <cell r="E165">
            <v>3900</v>
          </cell>
          <cell r="F165">
            <v>3744</v>
          </cell>
          <cell r="G165">
            <v>150</v>
          </cell>
          <cell r="H165">
            <v>6</v>
          </cell>
          <cell r="I165" t="str">
            <v>2010.07.31</v>
          </cell>
          <cell r="J165" t="str">
            <v>60</v>
          </cell>
          <cell r="K165" t="str">
            <v>电脑</v>
          </cell>
          <cell r="L165" t="str">
            <v>公司</v>
          </cell>
          <cell r="M165" t="str">
            <v>销售后勤黑龙江仓库</v>
          </cell>
        </row>
        <row r="165">
          <cell r="O165" t="str">
            <v>0.00</v>
          </cell>
          <cell r="P165" t="str">
            <v>0.00</v>
          </cell>
          <cell r="Q165" t="str">
            <v>156.00</v>
          </cell>
          <cell r="R165" t="str">
            <v>59</v>
          </cell>
          <cell r="S165" t="str">
            <v>平均年限法(一)</v>
          </cell>
          <cell r="T165" t="str">
            <v>在用</v>
          </cell>
          <cell r="U165" t="str">
            <v>直接购入</v>
          </cell>
          <cell r="V165" t="str">
            <v>demo</v>
          </cell>
          <cell r="W165" t="str">
            <v>2013.01.01</v>
          </cell>
        </row>
        <row r="165">
          <cell r="AA165" t="str">
            <v>0402</v>
          </cell>
        </row>
        <row r="166">
          <cell r="B166" t="str">
            <v>040200136</v>
          </cell>
          <cell r="C166" t="str">
            <v>方正笔记本</v>
          </cell>
        </row>
        <row r="166">
          <cell r="E166">
            <v>3846.15</v>
          </cell>
          <cell r="F166">
            <v>3692.3</v>
          </cell>
          <cell r="G166">
            <v>153.85</v>
          </cell>
          <cell r="H166">
            <v>0</v>
          </cell>
          <cell r="I166" t="str">
            <v>2010.07.31</v>
          </cell>
          <cell r="J166" t="str">
            <v>60</v>
          </cell>
          <cell r="K166" t="str">
            <v>电脑</v>
          </cell>
          <cell r="L166" t="str">
            <v>公司</v>
          </cell>
          <cell r="M166" t="str">
            <v>肥东项目王治民用</v>
          </cell>
        </row>
        <row r="166">
          <cell r="O166" t="str">
            <v>0.00</v>
          </cell>
          <cell r="P166" t="str">
            <v>0.00</v>
          </cell>
          <cell r="Q166" t="str">
            <v>153.85</v>
          </cell>
          <cell r="R166" t="str">
            <v>59</v>
          </cell>
          <cell r="S166" t="str">
            <v>平均年限法(一)</v>
          </cell>
          <cell r="T166" t="str">
            <v>在用</v>
          </cell>
          <cell r="U166" t="str">
            <v>直接购入</v>
          </cell>
          <cell r="V166" t="str">
            <v>demo</v>
          </cell>
          <cell r="W166" t="str">
            <v>2013.01.01</v>
          </cell>
        </row>
        <row r="166">
          <cell r="AA166" t="str">
            <v>0402</v>
          </cell>
        </row>
        <row r="167">
          <cell r="B167" t="str">
            <v>040200137</v>
          </cell>
          <cell r="C167" t="str">
            <v>格力空调</v>
          </cell>
          <cell r="D167" t="str">
            <v>kfr-35gw</v>
          </cell>
          <cell r="E167">
            <v>2102.56</v>
          </cell>
          <cell r="F167">
            <v>2018.46</v>
          </cell>
          <cell r="G167">
            <v>84.1</v>
          </cell>
          <cell r="H167">
            <v>0</v>
          </cell>
          <cell r="I167" t="str">
            <v>2010.08.31</v>
          </cell>
          <cell r="J167" t="str">
            <v>60</v>
          </cell>
          <cell r="K167" t="str">
            <v>空调</v>
          </cell>
          <cell r="L167" t="str">
            <v>公司</v>
          </cell>
          <cell r="M167" t="str">
            <v>公司人力部</v>
          </cell>
        </row>
        <row r="167">
          <cell r="O167" t="str">
            <v>0.00</v>
          </cell>
          <cell r="P167" t="str">
            <v>0.00</v>
          </cell>
          <cell r="Q167" t="str">
            <v>84.10</v>
          </cell>
          <cell r="R167" t="str">
            <v>60</v>
          </cell>
          <cell r="S167" t="str">
            <v>平均年限法(一)</v>
          </cell>
          <cell r="T167" t="str">
            <v>在用</v>
          </cell>
          <cell r="U167" t="str">
            <v>直接购入</v>
          </cell>
          <cell r="V167" t="str">
            <v>demo</v>
          </cell>
          <cell r="W167" t="str">
            <v>2013.01.01</v>
          </cell>
        </row>
        <row r="167">
          <cell r="AA167" t="str">
            <v>0401</v>
          </cell>
        </row>
        <row r="168">
          <cell r="B168" t="str">
            <v>031400009</v>
          </cell>
          <cell r="C168" t="str">
            <v>反应釜</v>
          </cell>
          <cell r="D168" t="str">
            <v>GSH2A，（大兴合成研究所 转至 肥东研发中心）</v>
          </cell>
          <cell r="E168">
            <v>17521.37</v>
          </cell>
          <cell r="F168">
            <v>2102.52</v>
          </cell>
          <cell r="G168">
            <v>0</v>
          </cell>
          <cell r="H168">
            <v>15418.85</v>
          </cell>
          <cell r="I168" t="str">
            <v>2010.09.08</v>
          </cell>
          <cell r="J168" t="str">
            <v>96</v>
          </cell>
          <cell r="K168" t="str">
            <v>研发设备</v>
          </cell>
          <cell r="L168" t="str">
            <v>研发中心</v>
          </cell>
          <cell r="M168" t="str">
            <v>肥东研发中心</v>
          </cell>
        </row>
        <row r="168">
          <cell r="O168" t="str">
            <v>0.00</v>
          </cell>
          <cell r="P168" t="str">
            <v>0.00</v>
          </cell>
          <cell r="Q168" t="str">
            <v>700.85</v>
          </cell>
          <cell r="R168" t="str">
            <v>14</v>
          </cell>
          <cell r="S168" t="str">
            <v>平均年限法(一)</v>
          </cell>
          <cell r="T168" t="str">
            <v>在用</v>
          </cell>
          <cell r="U168" t="str">
            <v>直接购入</v>
          </cell>
          <cell r="V168" t="str">
            <v>demo</v>
          </cell>
          <cell r="W168" t="str">
            <v>2013.01.01</v>
          </cell>
        </row>
        <row r="168">
          <cell r="AA168" t="str">
            <v>0314</v>
          </cell>
        </row>
        <row r="169">
          <cell r="B169" t="str">
            <v>040900074</v>
          </cell>
          <cell r="C169" t="str">
            <v>松下相机</v>
          </cell>
          <cell r="D169" t="str">
            <v>FH1GK</v>
          </cell>
          <cell r="E169">
            <v>1498</v>
          </cell>
          <cell r="F169">
            <v>1438.08</v>
          </cell>
          <cell r="G169">
            <v>59.92</v>
          </cell>
          <cell r="H169">
            <v>0</v>
          </cell>
          <cell r="I169" t="str">
            <v>2010.09.17</v>
          </cell>
          <cell r="J169" t="str">
            <v>60</v>
          </cell>
          <cell r="K169" t="str">
            <v>其他</v>
          </cell>
          <cell r="L169" t="str">
            <v>公司</v>
          </cell>
          <cell r="M169" t="str">
            <v>公司总经办</v>
          </cell>
        </row>
        <row r="169">
          <cell r="O169" t="str">
            <v>0.00</v>
          </cell>
          <cell r="P169" t="str">
            <v>0.00</v>
          </cell>
          <cell r="Q169" t="str">
            <v>59.92</v>
          </cell>
          <cell r="R169" t="str">
            <v>59</v>
          </cell>
          <cell r="S169" t="str">
            <v>平均年限法(一)</v>
          </cell>
          <cell r="T169" t="str">
            <v>在用</v>
          </cell>
          <cell r="U169" t="str">
            <v>直接购入</v>
          </cell>
          <cell r="V169" t="str">
            <v>demo</v>
          </cell>
          <cell r="W169" t="str">
            <v>2013.01.01</v>
          </cell>
        </row>
        <row r="169">
          <cell r="AA169" t="str">
            <v>0409</v>
          </cell>
        </row>
        <row r="170">
          <cell r="B170" t="str">
            <v>030100074</v>
          </cell>
          <cell r="C170" t="str">
            <v>气相色谱仪1台</v>
          </cell>
          <cell r="D170" t="str">
            <v>Aglient7820</v>
          </cell>
          <cell r="E170">
            <v>125384.62</v>
          </cell>
          <cell r="F170">
            <v>120369.24</v>
          </cell>
          <cell r="G170">
            <v>5015.38</v>
          </cell>
          <cell r="H170">
            <v>0</v>
          </cell>
          <cell r="I170" t="str">
            <v>2010.09.30</v>
          </cell>
          <cell r="J170" t="str">
            <v>96</v>
          </cell>
          <cell r="K170" t="str">
            <v>质检设备</v>
          </cell>
          <cell r="L170" t="str">
            <v>肥东合成分厂</v>
          </cell>
          <cell r="M170" t="str">
            <v>肥东分厂</v>
          </cell>
        </row>
        <row r="170">
          <cell r="O170" t="str">
            <v>0.00</v>
          </cell>
          <cell r="P170" t="str">
            <v>0.00</v>
          </cell>
          <cell r="Q170" t="str">
            <v>5,015.38</v>
          </cell>
          <cell r="R170" t="str">
            <v>96</v>
          </cell>
          <cell r="S170" t="str">
            <v>平均年限法(一)</v>
          </cell>
          <cell r="T170" t="str">
            <v>在用</v>
          </cell>
          <cell r="U170" t="str">
            <v>直接购入</v>
          </cell>
          <cell r="V170" t="str">
            <v>demo</v>
          </cell>
          <cell r="W170" t="str">
            <v>2013.01.01</v>
          </cell>
        </row>
        <row r="170">
          <cell r="AA170" t="str">
            <v>0301</v>
          </cell>
        </row>
        <row r="171">
          <cell r="B171" t="str">
            <v>040200138</v>
          </cell>
          <cell r="C171" t="str">
            <v>联想笔记本电脑</v>
          </cell>
        </row>
        <row r="171">
          <cell r="E171">
            <v>4725.38</v>
          </cell>
          <cell r="F171">
            <v>4536.36</v>
          </cell>
          <cell r="G171">
            <v>189.02</v>
          </cell>
          <cell r="H171">
            <v>0</v>
          </cell>
          <cell r="I171" t="str">
            <v>2010.11.30</v>
          </cell>
          <cell r="J171" t="str">
            <v>60</v>
          </cell>
          <cell r="K171" t="str">
            <v>电脑</v>
          </cell>
          <cell r="L171" t="str">
            <v>公司</v>
          </cell>
          <cell r="M171" t="str">
            <v>财务李贵锁用</v>
          </cell>
        </row>
        <row r="171">
          <cell r="O171" t="str">
            <v>0.00</v>
          </cell>
          <cell r="P171" t="str">
            <v>0.00</v>
          </cell>
          <cell r="Q171" t="str">
            <v>189.02</v>
          </cell>
          <cell r="R171" t="str">
            <v>59</v>
          </cell>
          <cell r="S171" t="str">
            <v>平均年限法(一)</v>
          </cell>
          <cell r="T171" t="str">
            <v>在用</v>
          </cell>
          <cell r="U171" t="str">
            <v>直接购入</v>
          </cell>
          <cell r="V171" t="str">
            <v>demo</v>
          </cell>
          <cell r="W171" t="str">
            <v>2013.01.01</v>
          </cell>
        </row>
        <row r="171">
          <cell r="AA171" t="str">
            <v>0402</v>
          </cell>
        </row>
        <row r="172">
          <cell r="B172" t="str">
            <v>040200139</v>
          </cell>
          <cell r="C172" t="str">
            <v>方正电脑</v>
          </cell>
        </row>
        <row r="172">
          <cell r="E172">
            <v>3162.4</v>
          </cell>
          <cell r="F172">
            <v>3035.9</v>
          </cell>
          <cell r="G172">
            <v>126.5</v>
          </cell>
          <cell r="H172">
            <v>0</v>
          </cell>
          <cell r="I172" t="str">
            <v>2010.12.31</v>
          </cell>
          <cell r="J172" t="str">
            <v>60</v>
          </cell>
          <cell r="K172" t="str">
            <v>电脑</v>
          </cell>
          <cell r="L172" t="str">
            <v>公司</v>
          </cell>
          <cell r="M172" t="str">
            <v>公司</v>
          </cell>
        </row>
        <row r="172">
          <cell r="O172" t="str">
            <v>0.00</v>
          </cell>
          <cell r="P172" t="str">
            <v>0.00</v>
          </cell>
          <cell r="Q172" t="str">
            <v>126.50</v>
          </cell>
          <cell r="R172" t="str">
            <v>59</v>
          </cell>
          <cell r="S172" t="str">
            <v>平均年限法(一)</v>
          </cell>
          <cell r="T172" t="str">
            <v>在用</v>
          </cell>
          <cell r="U172" t="str">
            <v>直接购入</v>
          </cell>
          <cell r="V172" t="str">
            <v>demo</v>
          </cell>
          <cell r="W172" t="str">
            <v>2013.01.01</v>
          </cell>
        </row>
        <row r="172">
          <cell r="AA172" t="str">
            <v>0402</v>
          </cell>
        </row>
        <row r="173">
          <cell r="B173" t="str">
            <v>040200140</v>
          </cell>
          <cell r="C173" t="str">
            <v>方正电脑</v>
          </cell>
        </row>
        <row r="173">
          <cell r="E173">
            <v>3162.39</v>
          </cell>
          <cell r="F173">
            <v>3035.89</v>
          </cell>
          <cell r="G173">
            <v>126.5</v>
          </cell>
          <cell r="H173">
            <v>0</v>
          </cell>
          <cell r="I173" t="str">
            <v>2010.12.31</v>
          </cell>
          <cell r="J173" t="str">
            <v>60</v>
          </cell>
          <cell r="K173" t="str">
            <v>电脑</v>
          </cell>
          <cell r="L173" t="str">
            <v>公司</v>
          </cell>
          <cell r="M173" t="str">
            <v>知识产权部段文斋</v>
          </cell>
        </row>
        <row r="173">
          <cell r="O173" t="str">
            <v>0.00</v>
          </cell>
          <cell r="P173" t="str">
            <v>0.00</v>
          </cell>
          <cell r="Q173" t="str">
            <v>126.50</v>
          </cell>
          <cell r="R173" t="str">
            <v>59</v>
          </cell>
          <cell r="S173" t="str">
            <v>平均年限法(一)</v>
          </cell>
          <cell r="T173" t="str">
            <v>在用</v>
          </cell>
          <cell r="U173" t="str">
            <v>直接购入</v>
          </cell>
          <cell r="V173" t="str">
            <v>demo</v>
          </cell>
          <cell r="W173" t="str">
            <v>2013.01.01</v>
          </cell>
        </row>
        <row r="173">
          <cell r="AA173" t="str">
            <v>0402</v>
          </cell>
        </row>
        <row r="174">
          <cell r="B174" t="str">
            <v>040200141</v>
          </cell>
          <cell r="C174" t="str">
            <v>笔记本电脑（宏基）</v>
          </cell>
          <cell r="D174" t="str">
            <v>AS4741G-382G50</v>
          </cell>
          <cell r="E174">
            <v>3700</v>
          </cell>
          <cell r="F174">
            <v>3552</v>
          </cell>
          <cell r="G174">
            <v>148</v>
          </cell>
          <cell r="H174">
            <v>0</v>
          </cell>
          <cell r="I174" t="str">
            <v>2011.01.31</v>
          </cell>
          <cell r="J174" t="str">
            <v>60</v>
          </cell>
          <cell r="K174" t="str">
            <v>电脑</v>
          </cell>
          <cell r="L174" t="str">
            <v>公司</v>
          </cell>
          <cell r="M174" t="str">
            <v>外贸部黄金龙用</v>
          </cell>
        </row>
        <row r="174">
          <cell r="O174" t="str">
            <v>0.00</v>
          </cell>
          <cell r="P174" t="str">
            <v>0.00</v>
          </cell>
          <cell r="Q174" t="str">
            <v>148.00</v>
          </cell>
          <cell r="R174" t="str">
            <v>59</v>
          </cell>
          <cell r="S174" t="str">
            <v>平均年限法(一)</v>
          </cell>
          <cell r="T174" t="str">
            <v>在用</v>
          </cell>
          <cell r="U174" t="str">
            <v>直接购入</v>
          </cell>
          <cell r="V174" t="str">
            <v>demo</v>
          </cell>
          <cell r="W174" t="str">
            <v>2013.01.01</v>
          </cell>
        </row>
        <row r="174">
          <cell r="AA174" t="str">
            <v>0402</v>
          </cell>
        </row>
        <row r="175">
          <cell r="B175" t="str">
            <v>040100093</v>
          </cell>
          <cell r="C175" t="str">
            <v>格力空调</v>
          </cell>
          <cell r="D175" t="str">
            <v>KFR-350GW/35556FN</v>
          </cell>
          <cell r="E175">
            <v>2888.89</v>
          </cell>
          <cell r="F175">
            <v>2773.33</v>
          </cell>
          <cell r="G175">
            <v>0</v>
          </cell>
          <cell r="H175">
            <v>115.56</v>
          </cell>
          <cell r="I175" t="str">
            <v>2011.03.30</v>
          </cell>
          <cell r="J175" t="str">
            <v>60</v>
          </cell>
          <cell r="K175" t="str">
            <v>空调</v>
          </cell>
          <cell r="L175" t="str">
            <v>合成分厂</v>
          </cell>
          <cell r="M175" t="str">
            <v>合成质检</v>
          </cell>
        </row>
        <row r="175">
          <cell r="O175" t="str">
            <v>0.00</v>
          </cell>
          <cell r="P175" t="str">
            <v>0.00</v>
          </cell>
          <cell r="Q175" t="str">
            <v>115.56</v>
          </cell>
          <cell r="R175" t="str">
            <v>60</v>
          </cell>
          <cell r="S175" t="str">
            <v>平均年限法(一)</v>
          </cell>
          <cell r="T175" t="str">
            <v>在用</v>
          </cell>
          <cell r="U175" t="str">
            <v>直接购入</v>
          </cell>
          <cell r="V175" t="str">
            <v>demo</v>
          </cell>
          <cell r="W175" t="str">
            <v>2013.01.01</v>
          </cell>
        </row>
        <row r="175">
          <cell r="AA175" t="str">
            <v>0401</v>
          </cell>
        </row>
        <row r="176">
          <cell r="B176" t="str">
            <v>040100094</v>
          </cell>
          <cell r="C176" t="str">
            <v>格力空调</v>
          </cell>
          <cell r="D176" t="str">
            <v>KFR-350GW/K</v>
          </cell>
          <cell r="E176">
            <v>2461.54</v>
          </cell>
          <cell r="F176">
            <v>2363.08</v>
          </cell>
          <cell r="G176">
            <v>0</v>
          </cell>
          <cell r="H176">
            <v>98.46</v>
          </cell>
          <cell r="I176" t="str">
            <v>2011.03.30</v>
          </cell>
          <cell r="J176" t="str">
            <v>60</v>
          </cell>
          <cell r="K176" t="str">
            <v>空调</v>
          </cell>
          <cell r="L176" t="str">
            <v>合成分厂</v>
          </cell>
          <cell r="M176" t="str">
            <v>合成分厂夜间值班室</v>
          </cell>
        </row>
        <row r="176">
          <cell r="O176" t="str">
            <v>0.00</v>
          </cell>
          <cell r="P176" t="str">
            <v>0.00</v>
          </cell>
          <cell r="Q176" t="str">
            <v>98.46</v>
          </cell>
          <cell r="R176" t="str">
            <v>60</v>
          </cell>
          <cell r="S176" t="str">
            <v>平均年限法(一)</v>
          </cell>
          <cell r="T176" t="str">
            <v>在用</v>
          </cell>
          <cell r="U176" t="str">
            <v>直接购入</v>
          </cell>
          <cell r="V176" t="str">
            <v>demo</v>
          </cell>
          <cell r="W176" t="str">
            <v>2013.01.01</v>
          </cell>
        </row>
        <row r="176">
          <cell r="AA176" t="str">
            <v>0401</v>
          </cell>
        </row>
        <row r="177">
          <cell r="B177" t="str">
            <v>040100095</v>
          </cell>
          <cell r="C177" t="str">
            <v>格力空调</v>
          </cell>
          <cell r="D177" t="str">
            <v>KFR-350GW/K</v>
          </cell>
          <cell r="E177">
            <v>2461.54</v>
          </cell>
          <cell r="F177">
            <v>2363.08</v>
          </cell>
          <cell r="G177">
            <v>98.46</v>
          </cell>
          <cell r="H177">
            <v>0</v>
          </cell>
          <cell r="I177" t="str">
            <v>2011.03.30</v>
          </cell>
          <cell r="J177" t="str">
            <v>60</v>
          </cell>
          <cell r="K177" t="str">
            <v>空调</v>
          </cell>
          <cell r="L177" t="str">
            <v>合成分厂</v>
          </cell>
          <cell r="M177" t="str">
            <v>合成分厂夜间值班室</v>
          </cell>
        </row>
        <row r="177">
          <cell r="O177" t="str">
            <v>0.00</v>
          </cell>
          <cell r="P177" t="str">
            <v>0.00</v>
          </cell>
          <cell r="Q177" t="str">
            <v>98.46</v>
          </cell>
          <cell r="R177" t="str">
            <v>60</v>
          </cell>
          <cell r="S177" t="str">
            <v>平均年限法(一)</v>
          </cell>
          <cell r="T177" t="str">
            <v>在用</v>
          </cell>
          <cell r="U177" t="str">
            <v>直接购入</v>
          </cell>
          <cell r="V177" t="str">
            <v>demo</v>
          </cell>
          <cell r="W177" t="str">
            <v>2013.01.01</v>
          </cell>
        </row>
        <row r="177">
          <cell r="AA177" t="str">
            <v>0401</v>
          </cell>
        </row>
        <row r="178">
          <cell r="B178" t="str">
            <v>040200143</v>
          </cell>
          <cell r="C178" t="str">
            <v>方正电脑5台</v>
          </cell>
        </row>
        <row r="178">
          <cell r="E178">
            <v>15384.62</v>
          </cell>
          <cell r="F178">
            <v>14769.24</v>
          </cell>
          <cell r="G178">
            <v>615.38</v>
          </cell>
          <cell r="H178">
            <v>0</v>
          </cell>
          <cell r="I178" t="str">
            <v>2011.03.30</v>
          </cell>
          <cell r="J178" t="str">
            <v>60</v>
          </cell>
          <cell r="K178" t="str">
            <v>电脑</v>
          </cell>
          <cell r="L178" t="str">
            <v>公司</v>
          </cell>
          <cell r="M178" t="str">
            <v>公司</v>
          </cell>
        </row>
        <row r="178">
          <cell r="O178" t="str">
            <v>0.00</v>
          </cell>
          <cell r="P178" t="str">
            <v>0.00</v>
          </cell>
          <cell r="Q178" t="str">
            <v>615.38</v>
          </cell>
          <cell r="R178" t="str">
            <v>60</v>
          </cell>
          <cell r="S178" t="str">
            <v>平均年限法(一)</v>
          </cell>
          <cell r="T178" t="str">
            <v>在用</v>
          </cell>
          <cell r="U178" t="str">
            <v>直接购入</v>
          </cell>
          <cell r="V178" t="str">
            <v>demo</v>
          </cell>
          <cell r="W178" t="str">
            <v>2013.01.01</v>
          </cell>
        </row>
        <row r="178">
          <cell r="AA178" t="str">
            <v>0402</v>
          </cell>
        </row>
        <row r="179">
          <cell r="B179" t="str">
            <v>040200144</v>
          </cell>
          <cell r="C179" t="str">
            <v>方正电脑</v>
          </cell>
        </row>
        <row r="179">
          <cell r="E179">
            <v>3247.86</v>
          </cell>
          <cell r="F179">
            <v>3117.95</v>
          </cell>
          <cell r="G179">
            <v>129.91</v>
          </cell>
          <cell r="H179">
            <v>0</v>
          </cell>
          <cell r="I179" t="str">
            <v>2011.03.30</v>
          </cell>
          <cell r="J179" t="str">
            <v>60</v>
          </cell>
          <cell r="K179" t="str">
            <v>电脑</v>
          </cell>
          <cell r="L179" t="str">
            <v>公司</v>
          </cell>
          <cell r="M179" t="str">
            <v>公司</v>
          </cell>
        </row>
        <row r="179">
          <cell r="O179" t="str">
            <v>0.00</v>
          </cell>
          <cell r="P179" t="str">
            <v>0.00</v>
          </cell>
          <cell r="Q179" t="str">
            <v>129.91</v>
          </cell>
          <cell r="R179" t="str">
            <v>59</v>
          </cell>
          <cell r="S179" t="str">
            <v>平均年限法(一)</v>
          </cell>
          <cell r="T179" t="str">
            <v>在用</v>
          </cell>
          <cell r="U179" t="str">
            <v>直接购入</v>
          </cell>
          <cell r="V179" t="str">
            <v>demo</v>
          </cell>
          <cell r="W179" t="str">
            <v>2013.01.01</v>
          </cell>
        </row>
        <row r="179">
          <cell r="AA179" t="str">
            <v>0402</v>
          </cell>
        </row>
        <row r="180">
          <cell r="B180" t="str">
            <v>031400010</v>
          </cell>
          <cell r="C180" t="str">
            <v>BZY全自动表面（液面）张力仪</v>
          </cell>
          <cell r="D180" t="str">
            <v>BZY-2</v>
          </cell>
          <cell r="E180">
            <v>23076.92</v>
          </cell>
          <cell r="F180">
            <v>22153.84</v>
          </cell>
          <cell r="G180">
            <v>923.08</v>
          </cell>
          <cell r="H180">
            <v>0</v>
          </cell>
          <cell r="I180" t="str">
            <v>2011.04.25</v>
          </cell>
          <cell r="J180" t="str">
            <v>96</v>
          </cell>
          <cell r="K180" t="str">
            <v>研发设备</v>
          </cell>
          <cell r="L180" t="str">
            <v>肥东合成分厂</v>
          </cell>
          <cell r="M180" t="str">
            <v>肥东分厂</v>
          </cell>
        </row>
        <row r="180">
          <cell r="O180" t="str">
            <v>0.00</v>
          </cell>
          <cell r="P180" t="str">
            <v>0.00</v>
          </cell>
          <cell r="Q180" t="str">
            <v>923.08</v>
          </cell>
          <cell r="R180" t="str">
            <v>96</v>
          </cell>
          <cell r="S180" t="str">
            <v>平均年限法(一)</v>
          </cell>
          <cell r="T180" t="str">
            <v>在用</v>
          </cell>
          <cell r="U180" t="str">
            <v>直接购入</v>
          </cell>
          <cell r="V180" t="str">
            <v>demo</v>
          </cell>
          <cell r="W180" t="str">
            <v>2013.01.01</v>
          </cell>
        </row>
        <row r="180">
          <cell r="AA180" t="str">
            <v>0314</v>
          </cell>
        </row>
        <row r="181">
          <cell r="B181" t="str">
            <v>031000172</v>
          </cell>
          <cell r="C181" t="str">
            <v>分页机</v>
          </cell>
          <cell r="D181" t="str">
            <v>BL-3型</v>
          </cell>
          <cell r="E181">
            <v>5982.91</v>
          </cell>
          <cell r="F181">
            <v>5743.59</v>
          </cell>
          <cell r="G181">
            <v>101</v>
          </cell>
          <cell r="H181">
            <v>138.32</v>
          </cell>
          <cell r="I181" t="str">
            <v>2011.04.25</v>
          </cell>
          <cell r="J181" t="str">
            <v>96</v>
          </cell>
          <cell r="K181" t="str">
            <v>剂型设备</v>
          </cell>
          <cell r="L181" t="str">
            <v>肥东制剂分厂</v>
          </cell>
          <cell r="M181" t="str">
            <v>肥东分厂</v>
          </cell>
        </row>
        <row r="181">
          <cell r="O181" t="str">
            <v>0.00</v>
          </cell>
          <cell r="P181" t="str">
            <v>0.00</v>
          </cell>
          <cell r="Q181" t="str">
            <v>239.32</v>
          </cell>
          <cell r="R181" t="str">
            <v>96</v>
          </cell>
          <cell r="S181" t="str">
            <v>平均年限法(一)</v>
          </cell>
          <cell r="T181" t="str">
            <v>在用</v>
          </cell>
          <cell r="U181" t="str">
            <v>直接购入</v>
          </cell>
          <cell r="V181" t="str">
            <v>demo</v>
          </cell>
          <cell r="W181" t="str">
            <v>2013.01.01</v>
          </cell>
        </row>
        <row r="181">
          <cell r="AA181" t="str">
            <v>0310</v>
          </cell>
        </row>
        <row r="182">
          <cell r="B182" t="str">
            <v>040100096</v>
          </cell>
          <cell r="C182" t="str">
            <v>格力空调</v>
          </cell>
          <cell r="D182" t="str">
            <v>KFR-35GW/K</v>
          </cell>
          <cell r="E182">
            <v>2393.17</v>
          </cell>
          <cell r="F182">
            <v>2297.44</v>
          </cell>
          <cell r="G182">
            <v>95.73</v>
          </cell>
          <cell r="H182">
            <v>0</v>
          </cell>
          <cell r="I182" t="str">
            <v>2011.04.25</v>
          </cell>
          <cell r="J182" t="str">
            <v>60</v>
          </cell>
          <cell r="K182" t="str">
            <v>空调</v>
          </cell>
          <cell r="L182" t="str">
            <v>公司</v>
          </cell>
          <cell r="M182" t="str">
            <v>开发部</v>
          </cell>
        </row>
        <row r="182">
          <cell r="O182" t="str">
            <v>0.00</v>
          </cell>
          <cell r="P182" t="str">
            <v>0.00</v>
          </cell>
          <cell r="Q182" t="str">
            <v>95.73</v>
          </cell>
          <cell r="R182" t="str">
            <v>60</v>
          </cell>
          <cell r="S182" t="str">
            <v>平均年限法(一)</v>
          </cell>
          <cell r="T182" t="str">
            <v>在用</v>
          </cell>
          <cell r="U182" t="str">
            <v>直接购入</v>
          </cell>
          <cell r="V182" t="str">
            <v>demo</v>
          </cell>
          <cell r="W182" t="str">
            <v>2013.01.01</v>
          </cell>
        </row>
        <row r="182">
          <cell r="AA182" t="str">
            <v>0401</v>
          </cell>
        </row>
        <row r="183">
          <cell r="B183" t="str">
            <v>040100097</v>
          </cell>
          <cell r="C183" t="str">
            <v>格力空调</v>
          </cell>
          <cell r="D183" t="str">
            <v>KFR-35GW/K</v>
          </cell>
          <cell r="E183">
            <v>2393.16</v>
          </cell>
          <cell r="F183">
            <v>2297.43</v>
          </cell>
          <cell r="G183">
            <v>95.73</v>
          </cell>
          <cell r="H183">
            <v>0</v>
          </cell>
          <cell r="I183" t="str">
            <v>2011.04.25</v>
          </cell>
          <cell r="J183" t="str">
            <v>60</v>
          </cell>
          <cell r="K183" t="str">
            <v>空调</v>
          </cell>
          <cell r="L183" t="str">
            <v>公司</v>
          </cell>
          <cell r="M183" t="str">
            <v>种衣剂办公室</v>
          </cell>
        </row>
        <row r="183">
          <cell r="O183" t="str">
            <v>0.00</v>
          </cell>
          <cell r="P183" t="str">
            <v>0.00</v>
          </cell>
          <cell r="Q183" t="str">
            <v>95.73</v>
          </cell>
          <cell r="R183" t="str">
            <v>60</v>
          </cell>
          <cell r="S183" t="str">
            <v>平均年限法(一)</v>
          </cell>
          <cell r="T183" t="str">
            <v>在用</v>
          </cell>
          <cell r="U183" t="str">
            <v>直接购入</v>
          </cell>
          <cell r="V183" t="str">
            <v>demo</v>
          </cell>
          <cell r="W183" t="str">
            <v>2013.01.01</v>
          </cell>
        </row>
        <row r="183">
          <cell r="AA183" t="str">
            <v>0401</v>
          </cell>
        </row>
        <row r="184">
          <cell r="B184" t="str">
            <v>040100098</v>
          </cell>
          <cell r="C184" t="str">
            <v>格力空调</v>
          </cell>
          <cell r="D184" t="str">
            <v>KFR-35GW/K</v>
          </cell>
          <cell r="E184">
            <v>2393.16</v>
          </cell>
          <cell r="F184">
            <v>2297.43</v>
          </cell>
          <cell r="G184">
            <v>95.73</v>
          </cell>
          <cell r="H184">
            <v>0</v>
          </cell>
          <cell r="I184" t="str">
            <v>2011.04.25</v>
          </cell>
          <cell r="J184" t="str">
            <v>60</v>
          </cell>
          <cell r="K184" t="str">
            <v>空调</v>
          </cell>
          <cell r="L184" t="str">
            <v>公司</v>
          </cell>
          <cell r="M184" t="str">
            <v>大区经理办公室</v>
          </cell>
        </row>
        <row r="184">
          <cell r="O184" t="str">
            <v>0.00</v>
          </cell>
          <cell r="P184" t="str">
            <v>0.00</v>
          </cell>
          <cell r="Q184" t="str">
            <v>95.73</v>
          </cell>
          <cell r="R184" t="str">
            <v>60</v>
          </cell>
          <cell r="S184" t="str">
            <v>平均年限法(一)</v>
          </cell>
          <cell r="T184" t="str">
            <v>在用</v>
          </cell>
          <cell r="U184" t="str">
            <v>直接购入</v>
          </cell>
          <cell r="V184" t="str">
            <v>demo</v>
          </cell>
          <cell r="W184" t="str">
            <v>2013.01.01</v>
          </cell>
        </row>
        <row r="184">
          <cell r="AA184" t="str">
            <v>0401</v>
          </cell>
        </row>
        <row r="185">
          <cell r="B185" t="str">
            <v>040100099</v>
          </cell>
          <cell r="C185" t="str">
            <v>格力空调</v>
          </cell>
          <cell r="D185" t="str">
            <v>KFR-50LW</v>
          </cell>
          <cell r="E185">
            <v>3794.87</v>
          </cell>
          <cell r="F185">
            <v>3643.08</v>
          </cell>
          <cell r="G185">
            <v>151.79</v>
          </cell>
          <cell r="H185">
            <v>0</v>
          </cell>
          <cell r="I185" t="str">
            <v>2011.04.25</v>
          </cell>
          <cell r="J185" t="str">
            <v>60</v>
          </cell>
          <cell r="K185" t="str">
            <v>空调</v>
          </cell>
          <cell r="L185" t="str">
            <v>公司</v>
          </cell>
          <cell r="M185" t="str">
            <v>开发部</v>
          </cell>
        </row>
        <row r="185">
          <cell r="O185" t="str">
            <v>0.00</v>
          </cell>
          <cell r="P185" t="str">
            <v>0.00</v>
          </cell>
          <cell r="Q185" t="str">
            <v>151.79</v>
          </cell>
          <cell r="R185" t="str">
            <v>59</v>
          </cell>
          <cell r="S185" t="str">
            <v>平均年限法(一)</v>
          </cell>
          <cell r="T185" t="str">
            <v>在用</v>
          </cell>
          <cell r="U185" t="str">
            <v>直接购入</v>
          </cell>
          <cell r="V185" t="str">
            <v>demo</v>
          </cell>
          <cell r="W185" t="str">
            <v>2013.01.01</v>
          </cell>
        </row>
        <row r="185">
          <cell r="AA185" t="str">
            <v>0401</v>
          </cell>
        </row>
        <row r="186">
          <cell r="B186" t="str">
            <v>040200145</v>
          </cell>
          <cell r="C186" t="str">
            <v>笔记本电脑</v>
          </cell>
          <cell r="D186" t="str">
            <v>HP</v>
          </cell>
          <cell r="E186">
            <v>3589.75</v>
          </cell>
          <cell r="F186">
            <v>3446.16</v>
          </cell>
          <cell r="G186">
            <v>143.59</v>
          </cell>
          <cell r="H186">
            <v>0</v>
          </cell>
          <cell r="I186" t="str">
            <v>2011.04.27</v>
          </cell>
          <cell r="J186" t="str">
            <v>60</v>
          </cell>
          <cell r="K186" t="str">
            <v>电脑</v>
          </cell>
          <cell r="L186" t="str">
            <v>公司</v>
          </cell>
          <cell r="M186" t="str">
            <v>市场部陈俐副总用</v>
          </cell>
        </row>
        <row r="186">
          <cell r="O186" t="str">
            <v>0.00</v>
          </cell>
          <cell r="P186" t="str">
            <v>0.00</v>
          </cell>
          <cell r="Q186" t="str">
            <v>143.59</v>
          </cell>
          <cell r="R186" t="str">
            <v>59</v>
          </cell>
          <cell r="S186" t="str">
            <v>平均年限法(一)</v>
          </cell>
          <cell r="T186" t="str">
            <v>在用</v>
          </cell>
          <cell r="U186" t="str">
            <v>直接购入</v>
          </cell>
          <cell r="V186" t="str">
            <v>demo</v>
          </cell>
          <cell r="W186" t="str">
            <v>2013.01.01</v>
          </cell>
        </row>
        <row r="186">
          <cell r="AA186" t="str">
            <v>0402</v>
          </cell>
        </row>
        <row r="187">
          <cell r="B187" t="str">
            <v>040200146</v>
          </cell>
          <cell r="C187" t="str">
            <v>笔记本</v>
          </cell>
          <cell r="D187" t="str">
            <v>HP</v>
          </cell>
          <cell r="E187">
            <v>3589.74</v>
          </cell>
          <cell r="F187">
            <v>3446.15</v>
          </cell>
          <cell r="G187">
            <v>143.59</v>
          </cell>
          <cell r="H187">
            <v>0</v>
          </cell>
          <cell r="I187" t="str">
            <v>2011.04.27</v>
          </cell>
          <cell r="J187" t="str">
            <v>60</v>
          </cell>
          <cell r="K187" t="str">
            <v>电脑</v>
          </cell>
          <cell r="L187" t="str">
            <v>公司</v>
          </cell>
          <cell r="M187" t="str">
            <v>市场部章保华用</v>
          </cell>
        </row>
        <row r="187">
          <cell r="O187" t="str">
            <v>0.00</v>
          </cell>
          <cell r="P187" t="str">
            <v>0.00</v>
          </cell>
          <cell r="Q187" t="str">
            <v>143.59</v>
          </cell>
          <cell r="R187" t="str">
            <v>59</v>
          </cell>
          <cell r="S187" t="str">
            <v>平均年限法(一)</v>
          </cell>
          <cell r="T187" t="str">
            <v>在用</v>
          </cell>
          <cell r="U187" t="str">
            <v>直接购入</v>
          </cell>
          <cell r="V187" t="str">
            <v>demo</v>
          </cell>
          <cell r="W187" t="str">
            <v>2013.01.01</v>
          </cell>
        </row>
        <row r="187">
          <cell r="AA187" t="str">
            <v>0402</v>
          </cell>
        </row>
        <row r="188">
          <cell r="B188" t="str">
            <v>040300040</v>
          </cell>
          <cell r="C188" t="str">
            <v>打印机</v>
          </cell>
          <cell r="D188" t="str">
            <v>HPLASERJET P1007</v>
          </cell>
          <cell r="E188">
            <v>794.87</v>
          </cell>
          <cell r="F188">
            <v>763.08</v>
          </cell>
          <cell r="G188">
            <v>31.79</v>
          </cell>
          <cell r="H188">
            <v>0</v>
          </cell>
          <cell r="I188" t="str">
            <v>2011.04.29</v>
          </cell>
          <cell r="J188" t="str">
            <v>60</v>
          </cell>
          <cell r="K188" t="str">
            <v>打印机</v>
          </cell>
          <cell r="L188" t="str">
            <v>公司</v>
          </cell>
          <cell r="M188" t="str">
            <v>公司</v>
          </cell>
        </row>
        <row r="188">
          <cell r="O188" t="str">
            <v>0.00</v>
          </cell>
          <cell r="P188" t="str">
            <v>0.00</v>
          </cell>
          <cell r="Q188" t="str">
            <v>31.79</v>
          </cell>
          <cell r="R188" t="str">
            <v>59</v>
          </cell>
          <cell r="S188" t="str">
            <v>平均年限法(一)</v>
          </cell>
          <cell r="T188" t="str">
            <v>在用</v>
          </cell>
          <cell r="U188" t="str">
            <v>直接购入</v>
          </cell>
          <cell r="V188" t="str">
            <v>demo</v>
          </cell>
          <cell r="W188" t="str">
            <v>2013.01.01</v>
          </cell>
        </row>
        <row r="188">
          <cell r="AA188" t="str">
            <v>0403</v>
          </cell>
        </row>
        <row r="189">
          <cell r="B189" t="str">
            <v>040900075</v>
          </cell>
          <cell r="C189" t="str">
            <v>投影仪</v>
          </cell>
        </row>
        <row r="189">
          <cell r="E189">
            <v>2478.63</v>
          </cell>
          <cell r="F189">
            <v>2379.48</v>
          </cell>
          <cell r="G189">
            <v>99.15</v>
          </cell>
          <cell r="H189">
            <v>0</v>
          </cell>
          <cell r="I189" t="str">
            <v>2011.04.29</v>
          </cell>
          <cell r="J189" t="str">
            <v>60</v>
          </cell>
          <cell r="K189" t="str">
            <v>其他</v>
          </cell>
          <cell r="L189" t="str">
            <v>合成分厂</v>
          </cell>
          <cell r="M189" t="str">
            <v>60</v>
          </cell>
        </row>
        <row r="189">
          <cell r="O189" t="str">
            <v>0.00</v>
          </cell>
          <cell r="P189" t="str">
            <v>0.00</v>
          </cell>
          <cell r="Q189" t="str">
            <v>99.15</v>
          </cell>
          <cell r="R189" t="str">
            <v>59</v>
          </cell>
          <cell r="S189" t="str">
            <v>平均年限法(一)</v>
          </cell>
          <cell r="T189" t="str">
            <v>在用</v>
          </cell>
          <cell r="U189" t="str">
            <v>直接购入</v>
          </cell>
          <cell r="V189" t="str">
            <v>demo</v>
          </cell>
          <cell r="W189" t="str">
            <v>2013.01.01</v>
          </cell>
        </row>
        <row r="189">
          <cell r="AA189" t="str">
            <v>0409</v>
          </cell>
        </row>
        <row r="190">
          <cell r="B190" t="str">
            <v>040200147</v>
          </cell>
          <cell r="C190" t="str">
            <v>联想电脑（笔记本）</v>
          </cell>
        </row>
        <row r="190">
          <cell r="E190">
            <v>3247.86</v>
          </cell>
          <cell r="F190">
            <v>3117.95</v>
          </cell>
          <cell r="G190">
            <v>129.91</v>
          </cell>
          <cell r="H190">
            <v>0</v>
          </cell>
          <cell r="I190" t="str">
            <v>2011.04.29</v>
          </cell>
          <cell r="J190" t="str">
            <v>60</v>
          </cell>
          <cell r="K190" t="str">
            <v>电脑</v>
          </cell>
          <cell r="L190" t="str">
            <v>合成分厂</v>
          </cell>
          <cell r="M190" t="str">
            <v>合成分厂</v>
          </cell>
        </row>
        <row r="190">
          <cell r="O190" t="str">
            <v>0.00</v>
          </cell>
          <cell r="P190" t="str">
            <v>0.00</v>
          </cell>
          <cell r="Q190" t="str">
            <v>129.91</v>
          </cell>
          <cell r="R190" t="str">
            <v>59</v>
          </cell>
          <cell r="S190" t="str">
            <v>平均年限法(一)</v>
          </cell>
          <cell r="T190" t="str">
            <v>在用</v>
          </cell>
          <cell r="U190" t="str">
            <v>直接购入</v>
          </cell>
          <cell r="V190" t="str">
            <v>demo</v>
          </cell>
          <cell r="W190" t="str">
            <v>2013.01.01</v>
          </cell>
        </row>
        <row r="190">
          <cell r="AA190" t="str">
            <v>0402</v>
          </cell>
        </row>
        <row r="191">
          <cell r="B191" t="str">
            <v>040200149</v>
          </cell>
          <cell r="C191" t="str">
            <v>方正电脑</v>
          </cell>
        </row>
        <row r="191">
          <cell r="E191">
            <v>3076.92</v>
          </cell>
          <cell r="F191">
            <v>2953.84</v>
          </cell>
          <cell r="G191">
            <v>123.08</v>
          </cell>
          <cell r="H191">
            <v>0</v>
          </cell>
          <cell r="I191" t="str">
            <v>2011.04.29</v>
          </cell>
          <cell r="J191" t="str">
            <v>60</v>
          </cell>
          <cell r="K191" t="str">
            <v>电脑</v>
          </cell>
          <cell r="L191" t="str">
            <v>公司</v>
          </cell>
          <cell r="M191" t="str">
            <v>市场部</v>
          </cell>
        </row>
        <row r="191">
          <cell r="O191" t="str">
            <v>0.00</v>
          </cell>
          <cell r="P191" t="str">
            <v>0.00</v>
          </cell>
          <cell r="Q191" t="str">
            <v>123.08</v>
          </cell>
          <cell r="R191" t="str">
            <v>60</v>
          </cell>
          <cell r="S191" t="str">
            <v>平均年限法(一)</v>
          </cell>
          <cell r="T191" t="str">
            <v>在用</v>
          </cell>
          <cell r="U191" t="str">
            <v>直接购入</v>
          </cell>
          <cell r="V191" t="str">
            <v>demo</v>
          </cell>
          <cell r="W191" t="str">
            <v>2013.01.01</v>
          </cell>
        </row>
        <row r="191">
          <cell r="AA191" t="str">
            <v>0402</v>
          </cell>
        </row>
        <row r="192">
          <cell r="B192" t="str">
            <v>040200153</v>
          </cell>
          <cell r="C192" t="str">
            <v>联想电脑</v>
          </cell>
          <cell r="D192" t="str">
            <v>A700-380</v>
          </cell>
          <cell r="E192">
            <v>8205.13</v>
          </cell>
          <cell r="F192">
            <v>7876.92</v>
          </cell>
          <cell r="G192">
            <v>150</v>
          </cell>
          <cell r="H192">
            <v>178.21</v>
          </cell>
          <cell r="I192" t="str">
            <v>2011.05.30</v>
          </cell>
          <cell r="J192" t="str">
            <v>60</v>
          </cell>
          <cell r="K192" t="str">
            <v>电脑</v>
          </cell>
          <cell r="L192" t="str">
            <v>公司</v>
          </cell>
          <cell r="M192" t="str">
            <v>高管沈总用</v>
          </cell>
        </row>
        <row r="192">
          <cell r="O192" t="str">
            <v>0.00</v>
          </cell>
          <cell r="P192" t="str">
            <v>0.00</v>
          </cell>
          <cell r="Q192" t="str">
            <v>328.21</v>
          </cell>
          <cell r="R192" t="str">
            <v>60</v>
          </cell>
          <cell r="S192" t="str">
            <v>平均年限法(一)</v>
          </cell>
          <cell r="T192" t="str">
            <v>在用</v>
          </cell>
          <cell r="U192" t="str">
            <v>直接购入</v>
          </cell>
          <cell r="V192" t="str">
            <v>demo</v>
          </cell>
          <cell r="W192" t="str">
            <v>2013.01.01</v>
          </cell>
        </row>
        <row r="192">
          <cell r="AA192" t="str">
            <v>0402</v>
          </cell>
        </row>
        <row r="193">
          <cell r="B193" t="str">
            <v>040200154</v>
          </cell>
          <cell r="C193" t="str">
            <v>方正电脑</v>
          </cell>
        </row>
        <row r="193">
          <cell r="E193">
            <v>2521.36</v>
          </cell>
          <cell r="F193">
            <v>2420.51</v>
          </cell>
          <cell r="G193">
            <v>100.85</v>
          </cell>
          <cell r="H193">
            <v>0</v>
          </cell>
          <cell r="I193" t="str">
            <v>2011.07.12</v>
          </cell>
          <cell r="J193" t="str">
            <v>60</v>
          </cell>
          <cell r="K193" t="str">
            <v>电脑</v>
          </cell>
          <cell r="L193" t="str">
            <v>公司</v>
          </cell>
          <cell r="M193" t="str">
            <v>市场部</v>
          </cell>
        </row>
        <row r="193">
          <cell r="O193" t="str">
            <v>0.00</v>
          </cell>
          <cell r="P193" t="str">
            <v>0.00</v>
          </cell>
          <cell r="Q193" t="str">
            <v>100.85</v>
          </cell>
          <cell r="R193" t="str">
            <v>60</v>
          </cell>
          <cell r="S193" t="str">
            <v>平均年限法(一)</v>
          </cell>
          <cell r="T193" t="str">
            <v>在用</v>
          </cell>
          <cell r="U193" t="str">
            <v>直接购入</v>
          </cell>
          <cell r="V193" t="str">
            <v>demo</v>
          </cell>
          <cell r="W193" t="str">
            <v>2013.01.01</v>
          </cell>
        </row>
        <row r="193">
          <cell r="AA193" t="str">
            <v>0402</v>
          </cell>
        </row>
        <row r="194">
          <cell r="B194" t="str">
            <v>040200155</v>
          </cell>
          <cell r="C194" t="str">
            <v>方正电脑</v>
          </cell>
        </row>
        <row r="194">
          <cell r="E194">
            <v>2521.37</v>
          </cell>
          <cell r="F194">
            <v>2420.52</v>
          </cell>
          <cell r="G194">
            <v>100.85</v>
          </cell>
          <cell r="H194">
            <v>0</v>
          </cell>
          <cell r="I194" t="str">
            <v>2011.07.12</v>
          </cell>
          <cell r="J194" t="str">
            <v>60</v>
          </cell>
          <cell r="K194" t="str">
            <v>电脑</v>
          </cell>
          <cell r="L194" t="str">
            <v>合成分厂</v>
          </cell>
          <cell r="M194" t="str">
            <v>合成质检</v>
          </cell>
        </row>
        <row r="194">
          <cell r="O194" t="str">
            <v>0.00</v>
          </cell>
          <cell r="P194" t="str">
            <v>0.00</v>
          </cell>
          <cell r="Q194" t="str">
            <v>100.85</v>
          </cell>
          <cell r="R194" t="str">
            <v>60</v>
          </cell>
          <cell r="S194" t="str">
            <v>平均年限法(一)</v>
          </cell>
          <cell r="T194" t="str">
            <v>在用</v>
          </cell>
          <cell r="U194" t="str">
            <v>直接购入</v>
          </cell>
          <cell r="V194" t="str">
            <v>demo</v>
          </cell>
          <cell r="W194" t="str">
            <v>2013.01.01</v>
          </cell>
        </row>
        <row r="194">
          <cell r="AA194" t="str">
            <v>0402</v>
          </cell>
        </row>
        <row r="195">
          <cell r="B195" t="str">
            <v>040200156</v>
          </cell>
          <cell r="C195" t="str">
            <v>方正电脑</v>
          </cell>
        </row>
        <row r="195">
          <cell r="E195">
            <v>2521.37</v>
          </cell>
          <cell r="F195">
            <v>2420.52</v>
          </cell>
          <cell r="G195">
            <v>100.85</v>
          </cell>
          <cell r="H195">
            <v>0</v>
          </cell>
          <cell r="I195" t="str">
            <v>2011.07.12</v>
          </cell>
          <cell r="J195" t="str">
            <v>60</v>
          </cell>
          <cell r="K195" t="str">
            <v>电脑</v>
          </cell>
          <cell r="L195" t="str">
            <v>合成分厂</v>
          </cell>
          <cell r="M195" t="str">
            <v>合成质检</v>
          </cell>
        </row>
        <row r="195">
          <cell r="O195" t="str">
            <v>0.00</v>
          </cell>
          <cell r="P195" t="str">
            <v>0.00</v>
          </cell>
          <cell r="Q195" t="str">
            <v>100.85</v>
          </cell>
          <cell r="R195" t="str">
            <v>60</v>
          </cell>
          <cell r="S195" t="str">
            <v>平均年限法(一)</v>
          </cell>
          <cell r="T195" t="str">
            <v>在用</v>
          </cell>
          <cell r="U195" t="str">
            <v>直接购入</v>
          </cell>
          <cell r="V195" t="str">
            <v>demo</v>
          </cell>
          <cell r="W195" t="str">
            <v>2013.01.01</v>
          </cell>
        </row>
        <row r="195">
          <cell r="AA195" t="str">
            <v>0402</v>
          </cell>
        </row>
        <row r="196">
          <cell r="B196" t="str">
            <v>030300018</v>
          </cell>
          <cell r="C196" t="str">
            <v>旋转闪蒸干燥机一台</v>
          </cell>
          <cell r="D196" t="str">
            <v>XSG-600</v>
          </cell>
          <cell r="E196">
            <v>198500</v>
          </cell>
          <cell r="F196">
            <v>57565</v>
          </cell>
          <cell r="G196">
            <v>0</v>
          </cell>
          <cell r="H196">
            <v>140935</v>
          </cell>
          <cell r="I196" t="str">
            <v>2011.07.31</v>
          </cell>
          <cell r="J196" t="str">
            <v>96</v>
          </cell>
          <cell r="K196" t="str">
            <v>干燥设备</v>
          </cell>
          <cell r="L196" t="str">
            <v>肥东合成分厂</v>
          </cell>
          <cell r="M196" t="str">
            <v>肥东合成分厂</v>
          </cell>
        </row>
        <row r="196">
          <cell r="O196" t="str">
            <v>0.00</v>
          </cell>
          <cell r="P196" t="str">
            <v>0.00</v>
          </cell>
          <cell r="Q196" t="str">
            <v>7,940.00</v>
          </cell>
          <cell r="R196" t="str">
            <v>30</v>
          </cell>
          <cell r="S196" t="str">
            <v>平均年限法(一)</v>
          </cell>
          <cell r="T196" t="str">
            <v>在用</v>
          </cell>
          <cell r="U196" t="str">
            <v>直接购入</v>
          </cell>
          <cell r="V196" t="str">
            <v>demo</v>
          </cell>
          <cell r="W196" t="str">
            <v>2013.01.01</v>
          </cell>
        </row>
        <row r="196">
          <cell r="AA196" t="str">
            <v>0303</v>
          </cell>
        </row>
        <row r="197">
          <cell r="B197" t="str">
            <v>040300042</v>
          </cell>
          <cell r="C197" t="str">
            <v>打印传真一体机</v>
          </cell>
        </row>
        <row r="197">
          <cell r="E197">
            <v>1452.99</v>
          </cell>
          <cell r="F197">
            <v>1394.87</v>
          </cell>
          <cell r="G197">
            <v>58.12</v>
          </cell>
          <cell r="H197">
            <v>0</v>
          </cell>
          <cell r="I197" t="str">
            <v>2011.07.31</v>
          </cell>
          <cell r="J197" t="str">
            <v>60</v>
          </cell>
          <cell r="K197" t="str">
            <v>打印机</v>
          </cell>
          <cell r="L197" t="str">
            <v>公司</v>
          </cell>
          <cell r="M197" t="str">
            <v>沈总用</v>
          </cell>
        </row>
        <row r="197">
          <cell r="O197" t="str">
            <v>0.00</v>
          </cell>
          <cell r="P197" t="str">
            <v>0.00</v>
          </cell>
          <cell r="Q197" t="str">
            <v>58.12</v>
          </cell>
          <cell r="R197" t="str">
            <v>60</v>
          </cell>
          <cell r="S197" t="str">
            <v>平均年限法(一)</v>
          </cell>
          <cell r="T197" t="str">
            <v>在用</v>
          </cell>
          <cell r="U197" t="str">
            <v>直接购入</v>
          </cell>
          <cell r="V197" t="str">
            <v>demo</v>
          </cell>
          <cell r="W197" t="str">
            <v>2013.01.01</v>
          </cell>
        </row>
        <row r="197">
          <cell r="AA197" t="str">
            <v>0403</v>
          </cell>
        </row>
        <row r="198">
          <cell r="B198" t="str">
            <v>0200015</v>
          </cell>
          <cell r="C198" t="str">
            <v>别克商务车（皖AFL319）</v>
          </cell>
          <cell r="D198" t="str">
            <v>别克牌SGM6529ATA</v>
          </cell>
          <cell r="E198">
            <v>273240.11</v>
          </cell>
          <cell r="F198">
            <v>262310.51</v>
          </cell>
          <cell r="G198">
            <v>10929.6</v>
          </cell>
          <cell r="H198">
            <v>0</v>
          </cell>
          <cell r="I198" t="str">
            <v>2011.08.29</v>
          </cell>
          <cell r="J198" t="str">
            <v>96</v>
          </cell>
          <cell r="K198" t="str">
            <v>运输工具</v>
          </cell>
          <cell r="L198" t="str">
            <v>公司</v>
          </cell>
          <cell r="M198" t="str">
            <v>肥东化工园</v>
          </cell>
        </row>
        <row r="198">
          <cell r="O198" t="str">
            <v>0.00</v>
          </cell>
          <cell r="P198" t="str">
            <v>0.00</v>
          </cell>
          <cell r="Q198" t="str">
            <v>10,929.60</v>
          </cell>
          <cell r="R198" t="str">
            <v>96</v>
          </cell>
          <cell r="S198" t="str">
            <v>平均年限法(一)</v>
          </cell>
          <cell r="T198" t="str">
            <v>在用</v>
          </cell>
          <cell r="U198" t="str">
            <v>直接购入</v>
          </cell>
          <cell r="V198" t="str">
            <v>demo</v>
          </cell>
          <cell r="W198" t="str">
            <v>2013.01.01</v>
          </cell>
        </row>
        <row r="198">
          <cell r="AA198" t="str">
            <v>02</v>
          </cell>
        </row>
        <row r="199">
          <cell r="B199" t="str">
            <v>040900076</v>
          </cell>
          <cell r="C199" t="str">
            <v>立交桥声屏障</v>
          </cell>
          <cell r="D199" t="str">
            <v>JZP</v>
          </cell>
          <cell r="E199">
            <v>256500</v>
          </cell>
          <cell r="F199">
            <v>246240</v>
          </cell>
          <cell r="G199">
            <v>10260</v>
          </cell>
          <cell r="H199">
            <v>0</v>
          </cell>
          <cell r="I199" t="str">
            <v>2011.08.31</v>
          </cell>
          <cell r="J199" t="str">
            <v>60</v>
          </cell>
          <cell r="K199" t="str">
            <v>其他</v>
          </cell>
          <cell r="L199" t="str">
            <v>合成分厂</v>
          </cell>
          <cell r="M199" t="str">
            <v>合成分厂</v>
          </cell>
        </row>
        <row r="199">
          <cell r="O199" t="str">
            <v>0.00</v>
          </cell>
          <cell r="P199" t="str">
            <v>0.00</v>
          </cell>
          <cell r="Q199" t="str">
            <v>10,260.00</v>
          </cell>
          <cell r="R199" t="str">
            <v>59</v>
          </cell>
          <cell r="S199" t="str">
            <v>平均年限法(一)</v>
          </cell>
          <cell r="T199" t="str">
            <v>在用</v>
          </cell>
          <cell r="U199" t="str">
            <v>直接购入</v>
          </cell>
          <cell r="V199" t="str">
            <v>demo</v>
          </cell>
          <cell r="W199" t="str">
            <v>2013.01.01</v>
          </cell>
        </row>
        <row r="199">
          <cell r="AA199" t="str">
            <v>0409</v>
          </cell>
        </row>
        <row r="200">
          <cell r="B200" t="str">
            <v>040200157</v>
          </cell>
          <cell r="C200" t="str">
            <v>电脑</v>
          </cell>
          <cell r="D200" t="str">
            <v>方正文祥</v>
          </cell>
          <cell r="E200">
            <v>2606.84</v>
          </cell>
          <cell r="F200">
            <v>2502.57</v>
          </cell>
          <cell r="G200">
            <v>104.27</v>
          </cell>
          <cell r="H200">
            <v>0</v>
          </cell>
          <cell r="I200" t="str">
            <v>2011.09.26</v>
          </cell>
          <cell r="J200" t="str">
            <v>60</v>
          </cell>
          <cell r="K200" t="str">
            <v>电脑</v>
          </cell>
          <cell r="L200" t="str">
            <v>公司</v>
          </cell>
          <cell r="M200" t="str">
            <v>市场部</v>
          </cell>
        </row>
        <row r="200">
          <cell r="O200" t="str">
            <v>0.00</v>
          </cell>
          <cell r="P200" t="str">
            <v>0.00</v>
          </cell>
          <cell r="Q200" t="str">
            <v>104.27</v>
          </cell>
          <cell r="R200" t="str">
            <v>59</v>
          </cell>
          <cell r="S200" t="str">
            <v>平均年限法(一)</v>
          </cell>
          <cell r="T200" t="str">
            <v>在用</v>
          </cell>
          <cell r="U200" t="str">
            <v>直接购入</v>
          </cell>
          <cell r="V200" t="str">
            <v>demo</v>
          </cell>
          <cell r="W200" t="str">
            <v>2013.01.01</v>
          </cell>
        </row>
        <row r="200">
          <cell r="AA200" t="str">
            <v>0402</v>
          </cell>
        </row>
        <row r="201">
          <cell r="B201" t="str">
            <v>040200158</v>
          </cell>
          <cell r="C201" t="str">
            <v>电脑</v>
          </cell>
          <cell r="D201" t="str">
            <v>方正文祥</v>
          </cell>
          <cell r="E201">
            <v>2564.11</v>
          </cell>
          <cell r="F201">
            <v>2461.55</v>
          </cell>
          <cell r="G201">
            <v>102.56</v>
          </cell>
          <cell r="H201">
            <v>0</v>
          </cell>
          <cell r="I201" t="str">
            <v>2011.09.26</v>
          </cell>
          <cell r="J201" t="str">
            <v>60</v>
          </cell>
          <cell r="K201" t="str">
            <v>电脑</v>
          </cell>
          <cell r="L201" t="str">
            <v>公司</v>
          </cell>
          <cell r="M201" t="str">
            <v>开发部刘晓晨用</v>
          </cell>
        </row>
        <row r="201">
          <cell r="O201" t="str">
            <v>0.00</v>
          </cell>
          <cell r="P201" t="str">
            <v>0.00</v>
          </cell>
          <cell r="Q201" t="str">
            <v>102.56</v>
          </cell>
          <cell r="R201" t="str">
            <v>59</v>
          </cell>
          <cell r="S201" t="str">
            <v>平均年限法(一)</v>
          </cell>
          <cell r="T201" t="str">
            <v>在用</v>
          </cell>
          <cell r="U201" t="str">
            <v>直接购入</v>
          </cell>
          <cell r="V201" t="str">
            <v>demo</v>
          </cell>
          <cell r="W201" t="str">
            <v>2013.01.01</v>
          </cell>
        </row>
        <row r="201">
          <cell r="AA201" t="str">
            <v>0402</v>
          </cell>
        </row>
        <row r="202">
          <cell r="B202" t="str">
            <v>040200159</v>
          </cell>
          <cell r="C202" t="str">
            <v>电脑</v>
          </cell>
          <cell r="D202" t="str">
            <v>方正文祥</v>
          </cell>
          <cell r="E202">
            <v>2564.1</v>
          </cell>
          <cell r="F202">
            <v>2461.54</v>
          </cell>
          <cell r="G202">
            <v>102.56</v>
          </cell>
          <cell r="H202">
            <v>0</v>
          </cell>
          <cell r="I202" t="str">
            <v>2011.09.26</v>
          </cell>
          <cell r="J202" t="str">
            <v>60</v>
          </cell>
          <cell r="K202" t="str">
            <v>电脑</v>
          </cell>
          <cell r="L202" t="str">
            <v>公司</v>
          </cell>
          <cell r="M202" t="str">
            <v>安环部李炯</v>
          </cell>
        </row>
        <row r="202">
          <cell r="O202" t="str">
            <v>0.00</v>
          </cell>
          <cell r="P202" t="str">
            <v>0.00</v>
          </cell>
          <cell r="Q202" t="str">
            <v>102.56</v>
          </cell>
          <cell r="R202" t="str">
            <v>59</v>
          </cell>
          <cell r="S202" t="str">
            <v>平均年限法(一)</v>
          </cell>
          <cell r="T202" t="str">
            <v>在用</v>
          </cell>
          <cell r="U202" t="str">
            <v>直接购入</v>
          </cell>
          <cell r="V202" t="str">
            <v>demo</v>
          </cell>
          <cell r="W202" t="str">
            <v>2013.01.01</v>
          </cell>
        </row>
        <row r="202">
          <cell r="AA202" t="str">
            <v>0402</v>
          </cell>
        </row>
        <row r="203">
          <cell r="B203" t="str">
            <v>040200160</v>
          </cell>
          <cell r="C203" t="str">
            <v>电脑</v>
          </cell>
          <cell r="D203" t="str">
            <v>方正文祥</v>
          </cell>
          <cell r="E203">
            <v>2564.1</v>
          </cell>
          <cell r="F203">
            <v>2461.54</v>
          </cell>
          <cell r="G203">
            <v>102.56</v>
          </cell>
          <cell r="H203">
            <v>0</v>
          </cell>
          <cell r="I203" t="str">
            <v>2011.09.26</v>
          </cell>
          <cell r="J203" t="str">
            <v>60</v>
          </cell>
          <cell r="K203" t="str">
            <v>电脑</v>
          </cell>
          <cell r="L203" t="str">
            <v>公司</v>
          </cell>
          <cell r="M203" t="str">
            <v>办公室王李节用</v>
          </cell>
        </row>
        <row r="203">
          <cell r="O203" t="str">
            <v>0.00</v>
          </cell>
          <cell r="P203" t="str">
            <v>0.00</v>
          </cell>
          <cell r="Q203" t="str">
            <v>102.56</v>
          </cell>
          <cell r="R203" t="str">
            <v>59</v>
          </cell>
          <cell r="S203" t="str">
            <v>平均年限法(一)</v>
          </cell>
          <cell r="T203" t="str">
            <v>在用</v>
          </cell>
          <cell r="U203" t="str">
            <v>直接购入</v>
          </cell>
          <cell r="V203" t="str">
            <v>demo</v>
          </cell>
          <cell r="W203" t="str">
            <v>2013.01.01</v>
          </cell>
        </row>
        <row r="203">
          <cell r="AA203" t="str">
            <v>0402</v>
          </cell>
        </row>
        <row r="204">
          <cell r="B204" t="str">
            <v>031400011</v>
          </cell>
          <cell r="C204" t="str">
            <v>变频调速搅拌砂磨分散多用机2台</v>
          </cell>
          <cell r="D204" t="str">
            <v>SFJ-400</v>
          </cell>
          <cell r="E204">
            <v>9384.62</v>
          </cell>
          <cell r="F204">
            <v>9009.24</v>
          </cell>
          <cell r="G204">
            <v>375.38</v>
          </cell>
          <cell r="H204">
            <v>0</v>
          </cell>
          <cell r="I204" t="str">
            <v>2011.09.26</v>
          </cell>
          <cell r="J204" t="str">
            <v>96</v>
          </cell>
          <cell r="K204" t="str">
            <v>研发设备</v>
          </cell>
          <cell r="L204" t="str">
            <v>肥东合成分厂</v>
          </cell>
          <cell r="M204" t="str">
            <v>肥东分厂</v>
          </cell>
        </row>
        <row r="204">
          <cell r="O204" t="str">
            <v>0.00</v>
          </cell>
          <cell r="P204" t="str">
            <v>0.00</v>
          </cell>
          <cell r="Q204" t="str">
            <v>375.38</v>
          </cell>
          <cell r="R204" t="str">
            <v>96</v>
          </cell>
          <cell r="S204" t="str">
            <v>平均年限法(一)</v>
          </cell>
          <cell r="T204" t="str">
            <v>在用</v>
          </cell>
          <cell r="U204" t="str">
            <v>直接购入</v>
          </cell>
          <cell r="V204" t="str">
            <v>demo</v>
          </cell>
          <cell r="W204" t="str">
            <v>2013.01.01</v>
          </cell>
        </row>
        <row r="204">
          <cell r="AA204" t="str">
            <v>0314</v>
          </cell>
        </row>
        <row r="205">
          <cell r="B205" t="str">
            <v>031400012</v>
          </cell>
          <cell r="C205" t="str">
            <v>不锈钢料筒（0.5L）2个</v>
          </cell>
          <cell r="D205" t="str">
            <v>SFJ-400</v>
          </cell>
          <cell r="E205">
            <v>1470.09</v>
          </cell>
          <cell r="F205">
            <v>1411.29</v>
          </cell>
          <cell r="G205">
            <v>58.8</v>
          </cell>
          <cell r="H205">
            <v>0</v>
          </cell>
          <cell r="I205" t="str">
            <v>2011.09.26</v>
          </cell>
          <cell r="J205" t="str">
            <v>96</v>
          </cell>
          <cell r="K205" t="str">
            <v>研发设备</v>
          </cell>
          <cell r="L205" t="str">
            <v>肥东合成分厂</v>
          </cell>
          <cell r="M205" t="str">
            <v>肥东分厂</v>
          </cell>
        </row>
        <row r="205">
          <cell r="O205" t="str">
            <v>0.00</v>
          </cell>
          <cell r="P205" t="str">
            <v>0.00</v>
          </cell>
          <cell r="Q205" t="str">
            <v>58.80</v>
          </cell>
          <cell r="R205" t="str">
            <v>96</v>
          </cell>
          <cell r="S205" t="str">
            <v>平均年限法(一)</v>
          </cell>
          <cell r="T205" t="str">
            <v>在用</v>
          </cell>
          <cell r="U205" t="str">
            <v>直接购入</v>
          </cell>
          <cell r="V205" t="str">
            <v>demo</v>
          </cell>
          <cell r="W205" t="str">
            <v>2013.01.01</v>
          </cell>
        </row>
        <row r="205">
          <cell r="AA205" t="str">
            <v>0314</v>
          </cell>
        </row>
        <row r="206">
          <cell r="B206" t="str">
            <v>040900077</v>
          </cell>
          <cell r="C206" t="str">
            <v>数码相机</v>
          </cell>
        </row>
        <row r="206">
          <cell r="E206">
            <v>1584.61</v>
          </cell>
          <cell r="F206">
            <v>1521.23</v>
          </cell>
          <cell r="G206">
            <v>63.38</v>
          </cell>
          <cell r="H206">
            <v>0</v>
          </cell>
          <cell r="I206" t="str">
            <v>2011.09.26</v>
          </cell>
          <cell r="J206" t="str">
            <v>60</v>
          </cell>
          <cell r="K206" t="str">
            <v>其他</v>
          </cell>
          <cell r="L206" t="str">
            <v>肥东合成分厂</v>
          </cell>
          <cell r="M206" t="str">
            <v>肥东分厂</v>
          </cell>
        </row>
        <row r="206">
          <cell r="O206" t="str">
            <v>0.00</v>
          </cell>
          <cell r="P206" t="str">
            <v>0.00</v>
          </cell>
          <cell r="Q206" t="str">
            <v>63.38</v>
          </cell>
          <cell r="R206" t="str">
            <v>60</v>
          </cell>
          <cell r="S206" t="str">
            <v>平均年限法(一)</v>
          </cell>
          <cell r="T206" t="str">
            <v>在用</v>
          </cell>
          <cell r="U206" t="str">
            <v>直接购入</v>
          </cell>
          <cell r="V206" t="str">
            <v>demo</v>
          </cell>
          <cell r="W206" t="str">
            <v>2013.01.01</v>
          </cell>
        </row>
        <row r="206">
          <cell r="AA206" t="str">
            <v>0409</v>
          </cell>
        </row>
        <row r="207">
          <cell r="B207" t="str">
            <v>040900078</v>
          </cell>
          <cell r="C207" t="str">
            <v>数码相机</v>
          </cell>
        </row>
        <row r="207">
          <cell r="E207">
            <v>1584.62</v>
          </cell>
          <cell r="F207">
            <v>1521.24</v>
          </cell>
          <cell r="G207">
            <v>0</v>
          </cell>
          <cell r="H207">
            <v>63.38</v>
          </cell>
          <cell r="I207" t="str">
            <v>2011.09.26</v>
          </cell>
          <cell r="J207" t="str">
            <v>60</v>
          </cell>
          <cell r="K207" t="str">
            <v>其他</v>
          </cell>
          <cell r="L207" t="str">
            <v>合成分厂</v>
          </cell>
          <cell r="M207" t="str">
            <v>合成分厂</v>
          </cell>
        </row>
        <row r="207">
          <cell r="O207" t="str">
            <v>0.00</v>
          </cell>
          <cell r="P207" t="str">
            <v>0.00</v>
          </cell>
          <cell r="Q207" t="str">
            <v>63.38</v>
          </cell>
          <cell r="R207" t="str">
            <v>60</v>
          </cell>
          <cell r="S207" t="str">
            <v>平均年限法(一)</v>
          </cell>
          <cell r="T207" t="str">
            <v>在用</v>
          </cell>
          <cell r="U207" t="str">
            <v>直接购入</v>
          </cell>
          <cell r="V207" t="str">
            <v>demo</v>
          </cell>
          <cell r="W207" t="str">
            <v>2013.01.01</v>
          </cell>
        </row>
        <row r="207">
          <cell r="AA207" t="str">
            <v>0409</v>
          </cell>
        </row>
        <row r="208">
          <cell r="B208" t="str">
            <v>040900079</v>
          </cell>
          <cell r="C208" t="str">
            <v>数码相机</v>
          </cell>
        </row>
        <row r="208">
          <cell r="E208">
            <v>1989.57</v>
          </cell>
          <cell r="F208">
            <v>1909.99</v>
          </cell>
          <cell r="G208">
            <v>79.58</v>
          </cell>
          <cell r="H208">
            <v>0</v>
          </cell>
          <cell r="I208" t="str">
            <v>2011.09.26</v>
          </cell>
          <cell r="J208" t="str">
            <v>60</v>
          </cell>
          <cell r="K208" t="str">
            <v>其他</v>
          </cell>
          <cell r="L208" t="str">
            <v>公司</v>
          </cell>
          <cell r="M208" t="str">
            <v>公司市场部</v>
          </cell>
        </row>
        <row r="208">
          <cell r="O208" t="str">
            <v>0.00</v>
          </cell>
          <cell r="P208" t="str">
            <v>0.00</v>
          </cell>
          <cell r="Q208" t="str">
            <v>79.58</v>
          </cell>
          <cell r="R208" t="str">
            <v>60</v>
          </cell>
          <cell r="S208" t="str">
            <v>平均年限法(一)</v>
          </cell>
          <cell r="T208" t="str">
            <v>在用</v>
          </cell>
          <cell r="U208" t="str">
            <v>直接购入</v>
          </cell>
          <cell r="V208" t="str">
            <v>demo</v>
          </cell>
          <cell r="W208" t="str">
            <v>2013.01.01</v>
          </cell>
        </row>
        <row r="208">
          <cell r="AA208" t="str">
            <v>0409</v>
          </cell>
        </row>
        <row r="209">
          <cell r="B209" t="str">
            <v>040900080</v>
          </cell>
          <cell r="C209" t="str">
            <v>数码相机</v>
          </cell>
        </row>
        <row r="209">
          <cell r="E209">
            <v>6012.74</v>
          </cell>
          <cell r="F209">
            <v>5772.23</v>
          </cell>
          <cell r="G209">
            <v>240.51</v>
          </cell>
          <cell r="H209">
            <v>0</v>
          </cell>
          <cell r="I209" t="str">
            <v>2011.09.26</v>
          </cell>
          <cell r="J209" t="str">
            <v>60</v>
          </cell>
          <cell r="K209" t="str">
            <v>其他</v>
          </cell>
          <cell r="L209" t="str">
            <v>公司</v>
          </cell>
          <cell r="M209" t="str">
            <v>公司办公室</v>
          </cell>
        </row>
        <row r="209">
          <cell r="O209" t="str">
            <v>0.00</v>
          </cell>
          <cell r="P209" t="str">
            <v>0.00</v>
          </cell>
          <cell r="Q209" t="str">
            <v>240.51</v>
          </cell>
          <cell r="R209" t="str">
            <v>60</v>
          </cell>
          <cell r="S209" t="str">
            <v>平均年限法(一)</v>
          </cell>
          <cell r="T209" t="str">
            <v>在用</v>
          </cell>
          <cell r="U209" t="str">
            <v>直接购入</v>
          </cell>
          <cell r="V209" t="str">
            <v>demo</v>
          </cell>
          <cell r="W209" t="str">
            <v>2013.01.01</v>
          </cell>
        </row>
        <row r="209">
          <cell r="AA209" t="str">
            <v>0409</v>
          </cell>
        </row>
        <row r="210">
          <cell r="B210" t="str">
            <v>040900081</v>
          </cell>
          <cell r="C210" t="str">
            <v>摄像机</v>
          </cell>
        </row>
        <row r="210">
          <cell r="E210">
            <v>3333.33</v>
          </cell>
          <cell r="F210">
            <v>3200</v>
          </cell>
          <cell r="G210">
            <v>133.33</v>
          </cell>
          <cell r="H210">
            <v>0</v>
          </cell>
          <cell r="I210" t="str">
            <v>2011.09.26</v>
          </cell>
          <cell r="J210" t="str">
            <v>60</v>
          </cell>
          <cell r="K210" t="str">
            <v>其他</v>
          </cell>
          <cell r="L210" t="str">
            <v>公司</v>
          </cell>
          <cell r="M210" t="str">
            <v>公司办公室</v>
          </cell>
        </row>
        <row r="210">
          <cell r="O210" t="str">
            <v>0.00</v>
          </cell>
          <cell r="P210" t="str">
            <v>0.00</v>
          </cell>
          <cell r="Q210" t="str">
            <v>133.33</v>
          </cell>
          <cell r="R210" t="str">
            <v>60</v>
          </cell>
          <cell r="S210" t="str">
            <v>平均年限法(一)</v>
          </cell>
          <cell r="T210" t="str">
            <v>在用</v>
          </cell>
          <cell r="U210" t="str">
            <v>直接购入</v>
          </cell>
          <cell r="V210" t="str">
            <v>demo</v>
          </cell>
          <cell r="W210" t="str">
            <v>2013.01.01</v>
          </cell>
        </row>
        <row r="210">
          <cell r="AA210" t="str">
            <v>0409</v>
          </cell>
        </row>
        <row r="211">
          <cell r="B211" t="str">
            <v>031000174</v>
          </cell>
          <cell r="C211" t="str">
            <v>罐装机配件1套</v>
          </cell>
        </row>
        <row r="211">
          <cell r="E211">
            <v>59035.89</v>
          </cell>
          <cell r="F211">
            <v>56674.45</v>
          </cell>
          <cell r="G211">
            <v>2361.44</v>
          </cell>
          <cell r="H211">
            <v>0</v>
          </cell>
          <cell r="I211" t="str">
            <v>2011.09.26</v>
          </cell>
          <cell r="J211" t="str">
            <v>96</v>
          </cell>
          <cell r="K211" t="str">
            <v>剂型设备</v>
          </cell>
          <cell r="L211" t="str">
            <v>肥东制剂分厂</v>
          </cell>
          <cell r="M211" t="str">
            <v>肥东分厂</v>
          </cell>
        </row>
        <row r="211">
          <cell r="O211" t="str">
            <v>0.00</v>
          </cell>
          <cell r="P211" t="str">
            <v>0.00</v>
          </cell>
          <cell r="Q211" t="str">
            <v>2,361.44</v>
          </cell>
          <cell r="R211" t="str">
            <v>96</v>
          </cell>
          <cell r="S211" t="str">
            <v>平均年限法(一)</v>
          </cell>
          <cell r="T211" t="str">
            <v>在用</v>
          </cell>
          <cell r="U211" t="str">
            <v>直接购入</v>
          </cell>
          <cell r="V211" t="str">
            <v>demo</v>
          </cell>
          <cell r="W211" t="str">
            <v>2013.01.01</v>
          </cell>
        </row>
        <row r="211">
          <cell r="AA211" t="str">
            <v>0310</v>
          </cell>
        </row>
        <row r="212">
          <cell r="B212" t="str">
            <v>040100100</v>
          </cell>
          <cell r="C212" t="str">
            <v>空调2台</v>
          </cell>
          <cell r="D212" t="str">
            <v>KFR-35GW</v>
          </cell>
          <cell r="E212">
            <v>4324.79</v>
          </cell>
          <cell r="F212">
            <v>4151.8</v>
          </cell>
          <cell r="G212">
            <v>172.99</v>
          </cell>
          <cell r="H212">
            <v>0</v>
          </cell>
          <cell r="I212" t="str">
            <v>2011.09.26</v>
          </cell>
          <cell r="J212" t="str">
            <v>60</v>
          </cell>
          <cell r="K212" t="str">
            <v>空调</v>
          </cell>
          <cell r="L212" t="str">
            <v>合成分厂</v>
          </cell>
          <cell r="M212" t="str">
            <v>合成分厂</v>
          </cell>
        </row>
        <row r="212">
          <cell r="O212" t="str">
            <v>0.00</v>
          </cell>
          <cell r="P212" t="str">
            <v>0.00</v>
          </cell>
          <cell r="Q212" t="str">
            <v>172.99</v>
          </cell>
          <cell r="R212" t="str">
            <v>59</v>
          </cell>
          <cell r="S212" t="str">
            <v>平均年限法(一)</v>
          </cell>
          <cell r="T212" t="str">
            <v>在用</v>
          </cell>
          <cell r="U212" t="str">
            <v>直接购入</v>
          </cell>
          <cell r="V212" t="str">
            <v>demo</v>
          </cell>
          <cell r="W212" t="str">
            <v>2013.01.01</v>
          </cell>
        </row>
        <row r="212">
          <cell r="AA212" t="str">
            <v>0401</v>
          </cell>
        </row>
        <row r="213">
          <cell r="B213" t="str">
            <v>040100101</v>
          </cell>
          <cell r="C213" t="str">
            <v>空调</v>
          </cell>
          <cell r="D213" t="str">
            <v>KFR-72LW</v>
          </cell>
          <cell r="E213">
            <v>4572.65</v>
          </cell>
          <cell r="F213">
            <v>4389.74</v>
          </cell>
          <cell r="G213">
            <v>182.91</v>
          </cell>
          <cell r="H213">
            <v>0</v>
          </cell>
          <cell r="I213" t="str">
            <v>2011.09.26</v>
          </cell>
          <cell r="J213" t="str">
            <v>60</v>
          </cell>
          <cell r="K213" t="str">
            <v>空调</v>
          </cell>
          <cell r="L213" t="str">
            <v>合成分厂</v>
          </cell>
          <cell r="M213" t="str">
            <v>合成分厂</v>
          </cell>
        </row>
        <row r="213">
          <cell r="O213" t="str">
            <v>0.00</v>
          </cell>
          <cell r="P213" t="str">
            <v>0.00</v>
          </cell>
          <cell r="Q213" t="str">
            <v>182.91</v>
          </cell>
          <cell r="R213" t="str">
            <v>60</v>
          </cell>
          <cell r="S213" t="str">
            <v>平均年限法(一)</v>
          </cell>
          <cell r="T213" t="str">
            <v>在用</v>
          </cell>
          <cell r="U213" t="str">
            <v>直接购入</v>
          </cell>
          <cell r="V213" t="str">
            <v>demo</v>
          </cell>
          <cell r="W213" t="str">
            <v>2013.01.01</v>
          </cell>
        </row>
        <row r="213">
          <cell r="AA213" t="str">
            <v>0401</v>
          </cell>
        </row>
        <row r="214">
          <cell r="B214" t="str">
            <v>030800046</v>
          </cell>
          <cell r="C214" t="str">
            <v>整机泵</v>
          </cell>
          <cell r="D214" t="str">
            <v>IH80-65-160</v>
          </cell>
          <cell r="E214">
            <v>10085.47</v>
          </cell>
          <cell r="F214">
            <v>2722.95</v>
          </cell>
          <cell r="G214">
            <v>0</v>
          </cell>
          <cell r="H214">
            <v>7362.52</v>
          </cell>
          <cell r="I214" t="str">
            <v>2011.09.26</v>
          </cell>
          <cell r="J214" t="str">
            <v>96</v>
          </cell>
          <cell r="K214" t="str">
            <v>烟嘧装置（合成一车间）</v>
          </cell>
          <cell r="L214" t="str">
            <v>肥东合成分厂</v>
          </cell>
          <cell r="M214" t="str">
            <v>0503</v>
          </cell>
        </row>
        <row r="214">
          <cell r="O214" t="str">
            <v>0.00</v>
          </cell>
          <cell r="P214" t="str">
            <v>0.00</v>
          </cell>
          <cell r="Q214" t="str">
            <v>403.42</v>
          </cell>
          <cell r="R214" t="str">
            <v>28</v>
          </cell>
          <cell r="S214" t="str">
            <v>平均年限法(一)</v>
          </cell>
          <cell r="T214" t="str">
            <v>在用</v>
          </cell>
          <cell r="U214" t="str">
            <v>直接购入</v>
          </cell>
          <cell r="V214" t="str">
            <v>demo</v>
          </cell>
          <cell r="W214" t="str">
            <v>2013.01.01</v>
          </cell>
        </row>
        <row r="214">
          <cell r="AA214" t="str">
            <v>0308</v>
          </cell>
        </row>
        <row r="215">
          <cell r="B215" t="str">
            <v>040200161</v>
          </cell>
          <cell r="C215" t="str">
            <v>笔记本电脑</v>
          </cell>
        </row>
        <row r="215">
          <cell r="E215">
            <v>5598.29</v>
          </cell>
          <cell r="F215">
            <v>5374.36</v>
          </cell>
          <cell r="G215">
            <v>200</v>
          </cell>
          <cell r="H215">
            <v>23.93</v>
          </cell>
          <cell r="I215" t="str">
            <v>2011.10.31</v>
          </cell>
          <cell r="J215" t="str">
            <v>60</v>
          </cell>
          <cell r="K215" t="str">
            <v>电脑</v>
          </cell>
          <cell r="L215" t="str">
            <v>肥东合成分厂</v>
          </cell>
          <cell r="M215" t="str">
            <v>肥东分厂</v>
          </cell>
        </row>
        <row r="215">
          <cell r="O215" t="str">
            <v>0.00</v>
          </cell>
          <cell r="P215" t="str">
            <v>0.00</v>
          </cell>
          <cell r="Q215" t="str">
            <v>223.93</v>
          </cell>
          <cell r="R215" t="str">
            <v>60</v>
          </cell>
          <cell r="S215" t="str">
            <v>平均年限法(一)</v>
          </cell>
          <cell r="T215" t="str">
            <v>在用</v>
          </cell>
          <cell r="U215" t="str">
            <v>直接购入</v>
          </cell>
          <cell r="V215" t="str">
            <v>demo</v>
          </cell>
          <cell r="W215" t="str">
            <v>2013.01.01</v>
          </cell>
        </row>
        <row r="215">
          <cell r="AA215" t="str">
            <v>0402</v>
          </cell>
        </row>
        <row r="216">
          <cell r="B216" t="str">
            <v>040100102</v>
          </cell>
          <cell r="C216" t="str">
            <v>格力空调</v>
          </cell>
          <cell r="D216" t="str">
            <v>KFR-50LW</v>
          </cell>
          <cell r="E216">
            <v>4256.41</v>
          </cell>
          <cell r="F216">
            <v>4086.15</v>
          </cell>
          <cell r="G216">
            <v>170.26</v>
          </cell>
          <cell r="H216">
            <v>0</v>
          </cell>
          <cell r="I216" t="str">
            <v>2011.11.30</v>
          </cell>
          <cell r="J216" t="str">
            <v>60</v>
          </cell>
          <cell r="K216" t="str">
            <v>空调</v>
          </cell>
          <cell r="L216" t="str">
            <v>肥东合成分厂</v>
          </cell>
          <cell r="M216" t="str">
            <v>肥东分厂</v>
          </cell>
        </row>
        <row r="216">
          <cell r="O216" t="str">
            <v>0.00</v>
          </cell>
          <cell r="P216" t="str">
            <v>0.00</v>
          </cell>
          <cell r="Q216" t="str">
            <v>170.26</v>
          </cell>
          <cell r="R216" t="str">
            <v>60</v>
          </cell>
          <cell r="S216" t="str">
            <v>平均年限法(一)</v>
          </cell>
          <cell r="T216" t="str">
            <v>在用</v>
          </cell>
          <cell r="U216" t="str">
            <v>直接购入</v>
          </cell>
          <cell r="V216" t="str">
            <v>demo</v>
          </cell>
          <cell r="W216" t="str">
            <v>2013.01.01</v>
          </cell>
        </row>
        <row r="216">
          <cell r="AA216" t="str">
            <v>0401</v>
          </cell>
        </row>
        <row r="217">
          <cell r="B217" t="str">
            <v>040100103</v>
          </cell>
          <cell r="C217" t="str">
            <v>格力空调</v>
          </cell>
          <cell r="D217" t="str">
            <v>KFR-35GW</v>
          </cell>
          <cell r="E217">
            <v>2632.48</v>
          </cell>
          <cell r="F217">
            <v>2527.18</v>
          </cell>
          <cell r="G217">
            <v>105.3</v>
          </cell>
          <cell r="H217">
            <v>0</v>
          </cell>
          <cell r="I217" t="str">
            <v>2011.11.30</v>
          </cell>
          <cell r="J217" t="str">
            <v>60</v>
          </cell>
          <cell r="K217" t="str">
            <v>空调</v>
          </cell>
          <cell r="L217" t="str">
            <v>合成分厂</v>
          </cell>
          <cell r="M217" t="str">
            <v>合成研究所</v>
          </cell>
        </row>
        <row r="217">
          <cell r="O217" t="str">
            <v>0.00</v>
          </cell>
          <cell r="P217" t="str">
            <v>0.00</v>
          </cell>
          <cell r="Q217" t="str">
            <v>105.30</v>
          </cell>
          <cell r="R217" t="str">
            <v>59</v>
          </cell>
          <cell r="S217" t="str">
            <v>平均年限法(一)</v>
          </cell>
          <cell r="T217" t="str">
            <v>在用</v>
          </cell>
          <cell r="U217" t="str">
            <v>直接购入</v>
          </cell>
          <cell r="V217" t="str">
            <v>demo</v>
          </cell>
          <cell r="W217" t="str">
            <v>2013.01.01</v>
          </cell>
        </row>
        <row r="217">
          <cell r="AA217" t="str">
            <v>0401</v>
          </cell>
        </row>
        <row r="218">
          <cell r="B218" t="str">
            <v>040200162</v>
          </cell>
          <cell r="C218" t="str">
            <v>笔记本电脑</v>
          </cell>
          <cell r="D218" t="str">
            <v>V470A</v>
          </cell>
          <cell r="E218">
            <v>3803.42</v>
          </cell>
          <cell r="F218">
            <v>3651.28</v>
          </cell>
          <cell r="G218">
            <v>152.14</v>
          </cell>
          <cell r="H218">
            <v>0</v>
          </cell>
          <cell r="I218" t="str">
            <v>2011.12.31</v>
          </cell>
          <cell r="J218" t="str">
            <v>60</v>
          </cell>
          <cell r="K218" t="str">
            <v>电脑</v>
          </cell>
          <cell r="L218" t="str">
            <v>公司</v>
          </cell>
          <cell r="M218" t="str">
            <v>质检室王桂英用</v>
          </cell>
        </row>
        <row r="218">
          <cell r="O218" t="str">
            <v>0.00</v>
          </cell>
          <cell r="P218" t="str">
            <v>0.00</v>
          </cell>
          <cell r="Q218" t="str">
            <v>152.14</v>
          </cell>
          <cell r="R218" t="str">
            <v>60</v>
          </cell>
          <cell r="S218" t="str">
            <v>平均年限法(一)</v>
          </cell>
          <cell r="T218" t="str">
            <v>在用</v>
          </cell>
          <cell r="U218" t="str">
            <v>直接购入</v>
          </cell>
          <cell r="V218" t="str">
            <v>demo</v>
          </cell>
          <cell r="W218" t="str">
            <v>2013.01.01</v>
          </cell>
        </row>
        <row r="218">
          <cell r="AA218" t="str">
            <v>0402</v>
          </cell>
        </row>
        <row r="219">
          <cell r="B219" t="str">
            <v>040900083</v>
          </cell>
          <cell r="C219" t="str">
            <v>投影机</v>
          </cell>
        </row>
        <row r="219">
          <cell r="E219">
            <v>2735.04</v>
          </cell>
          <cell r="F219">
            <v>2625.64</v>
          </cell>
          <cell r="G219">
            <v>109.4</v>
          </cell>
          <cell r="H219">
            <v>0</v>
          </cell>
          <cell r="I219" t="str">
            <v>2011.12.31</v>
          </cell>
          <cell r="J219" t="str">
            <v>60</v>
          </cell>
          <cell r="K219" t="str">
            <v>其他</v>
          </cell>
          <cell r="L219" t="str">
            <v>公司</v>
          </cell>
          <cell r="M219" t="str">
            <v>市场部</v>
          </cell>
        </row>
        <row r="219">
          <cell r="O219" t="str">
            <v>0.00</v>
          </cell>
          <cell r="P219" t="str">
            <v>0.00</v>
          </cell>
          <cell r="Q219" t="str">
            <v>109.40</v>
          </cell>
          <cell r="R219" t="str">
            <v>60</v>
          </cell>
          <cell r="S219" t="str">
            <v>平均年限法(一)</v>
          </cell>
          <cell r="T219" t="str">
            <v>在用</v>
          </cell>
          <cell r="U219" t="str">
            <v>直接购入</v>
          </cell>
          <cell r="V219" t="str">
            <v>demo</v>
          </cell>
          <cell r="W219" t="str">
            <v>2013.01.01</v>
          </cell>
        </row>
        <row r="219">
          <cell r="AA219" t="str">
            <v>0409</v>
          </cell>
        </row>
        <row r="220">
          <cell r="B220" t="str">
            <v>040300043</v>
          </cell>
          <cell r="C220" t="str">
            <v>打印机</v>
          </cell>
        </row>
        <row r="220">
          <cell r="E220">
            <v>726.5</v>
          </cell>
          <cell r="F220">
            <v>697.44</v>
          </cell>
          <cell r="G220">
            <v>29.06</v>
          </cell>
          <cell r="H220">
            <v>0</v>
          </cell>
          <cell r="I220" t="str">
            <v>2011.12.31</v>
          </cell>
          <cell r="J220" t="str">
            <v>60</v>
          </cell>
          <cell r="K220" t="str">
            <v>打印机</v>
          </cell>
          <cell r="L220" t="str">
            <v>公司</v>
          </cell>
          <cell r="M220" t="str">
            <v>市场部</v>
          </cell>
        </row>
        <row r="220">
          <cell r="O220" t="str">
            <v>0.00</v>
          </cell>
          <cell r="P220" t="str">
            <v>0.00</v>
          </cell>
          <cell r="Q220" t="str">
            <v>29.06</v>
          </cell>
          <cell r="R220" t="str">
            <v>60</v>
          </cell>
          <cell r="S220" t="str">
            <v>平均年限法(一)</v>
          </cell>
          <cell r="T220" t="str">
            <v>在用</v>
          </cell>
          <cell r="U220" t="str">
            <v>直接购入</v>
          </cell>
          <cell r="V220" t="str">
            <v>demo</v>
          </cell>
          <cell r="W220" t="str">
            <v>2013.01.01</v>
          </cell>
        </row>
        <row r="220">
          <cell r="AA220" t="str">
            <v>0403</v>
          </cell>
        </row>
        <row r="221">
          <cell r="B221" t="str">
            <v>040200163</v>
          </cell>
          <cell r="C221" t="str">
            <v>电脑</v>
          </cell>
          <cell r="D221" t="str">
            <v>联想</v>
          </cell>
          <cell r="E221">
            <v>2948.72</v>
          </cell>
          <cell r="F221">
            <v>2830.77</v>
          </cell>
          <cell r="G221">
            <v>117.95</v>
          </cell>
          <cell r="H221">
            <v>0</v>
          </cell>
          <cell r="I221" t="str">
            <v>2011.12.31</v>
          </cell>
          <cell r="J221" t="str">
            <v>60</v>
          </cell>
          <cell r="K221" t="str">
            <v>电脑</v>
          </cell>
          <cell r="L221" t="str">
            <v>公司</v>
          </cell>
          <cell r="M221" t="str">
            <v>办公室</v>
          </cell>
        </row>
        <row r="221">
          <cell r="O221" t="str">
            <v>0.00</v>
          </cell>
          <cell r="P221" t="str">
            <v>0.00</v>
          </cell>
          <cell r="Q221" t="str">
            <v>117.95</v>
          </cell>
          <cell r="R221" t="str">
            <v>59</v>
          </cell>
          <cell r="S221" t="str">
            <v>平均年限法(一)</v>
          </cell>
          <cell r="T221" t="str">
            <v>在用</v>
          </cell>
          <cell r="U221" t="str">
            <v>直接购入</v>
          </cell>
          <cell r="V221" t="str">
            <v>demo</v>
          </cell>
          <cell r="W221" t="str">
            <v>2013.01.01</v>
          </cell>
        </row>
        <row r="221">
          <cell r="AA221" t="str">
            <v>0402</v>
          </cell>
        </row>
        <row r="222">
          <cell r="B222" t="str">
            <v>040200164</v>
          </cell>
          <cell r="C222" t="str">
            <v>联想笔记本电脑</v>
          </cell>
        </row>
        <row r="222">
          <cell r="E222">
            <v>2897.43</v>
          </cell>
          <cell r="F222">
            <v>2781.53</v>
          </cell>
          <cell r="G222">
            <v>115.9</v>
          </cell>
          <cell r="H222">
            <v>0</v>
          </cell>
          <cell r="I222" t="str">
            <v>2011.12.31</v>
          </cell>
          <cell r="J222" t="str">
            <v>60</v>
          </cell>
          <cell r="K222" t="str">
            <v>电脑</v>
          </cell>
          <cell r="L222" t="str">
            <v>公司</v>
          </cell>
          <cell r="M222" t="str">
            <v>项目办江兵用</v>
          </cell>
        </row>
        <row r="222">
          <cell r="O222" t="str">
            <v>0.00</v>
          </cell>
          <cell r="P222" t="str">
            <v>0.00</v>
          </cell>
          <cell r="Q222" t="str">
            <v>115.90</v>
          </cell>
          <cell r="R222" t="str">
            <v>59</v>
          </cell>
          <cell r="S222" t="str">
            <v>平均年限法(一)</v>
          </cell>
          <cell r="T222" t="str">
            <v>在用</v>
          </cell>
          <cell r="U222" t="str">
            <v>直接购入</v>
          </cell>
          <cell r="V222" t="str">
            <v>demo</v>
          </cell>
          <cell r="W222" t="str">
            <v>2013.01.01</v>
          </cell>
        </row>
        <row r="222">
          <cell r="AA222" t="str">
            <v>0402</v>
          </cell>
        </row>
        <row r="223">
          <cell r="B223" t="str">
            <v>040200165</v>
          </cell>
          <cell r="C223" t="str">
            <v>联想笔记本电脑</v>
          </cell>
        </row>
        <row r="223">
          <cell r="E223">
            <v>2897.44</v>
          </cell>
          <cell r="F223">
            <v>2781.54</v>
          </cell>
          <cell r="G223">
            <v>115.9</v>
          </cell>
          <cell r="H223">
            <v>0</v>
          </cell>
          <cell r="I223" t="str">
            <v>2011.12.31</v>
          </cell>
          <cell r="J223" t="str">
            <v>60</v>
          </cell>
          <cell r="K223" t="str">
            <v>电脑</v>
          </cell>
          <cell r="L223" t="str">
            <v>公司</v>
          </cell>
          <cell r="M223" t="str">
            <v>项目办朱德胜</v>
          </cell>
        </row>
        <row r="223">
          <cell r="O223" t="str">
            <v>0.00</v>
          </cell>
          <cell r="P223" t="str">
            <v>0.00</v>
          </cell>
          <cell r="Q223" t="str">
            <v>115.90</v>
          </cell>
          <cell r="R223" t="str">
            <v>59</v>
          </cell>
          <cell r="S223" t="str">
            <v>平均年限法(一)</v>
          </cell>
          <cell r="T223" t="str">
            <v>在用</v>
          </cell>
          <cell r="U223" t="str">
            <v>直接购入</v>
          </cell>
          <cell r="V223" t="str">
            <v>demo</v>
          </cell>
          <cell r="W223" t="str">
            <v>2013.01.01</v>
          </cell>
        </row>
        <row r="223">
          <cell r="AA223" t="str">
            <v>0402</v>
          </cell>
        </row>
        <row r="224">
          <cell r="B224" t="str">
            <v>040200166</v>
          </cell>
          <cell r="C224" t="str">
            <v>联想笔记本电脑</v>
          </cell>
        </row>
        <row r="224">
          <cell r="E224">
            <v>2897.44</v>
          </cell>
          <cell r="F224">
            <v>2781.54</v>
          </cell>
          <cell r="G224">
            <v>115.9</v>
          </cell>
          <cell r="H224">
            <v>0</v>
          </cell>
          <cell r="I224" t="str">
            <v>2011.12.31</v>
          </cell>
          <cell r="J224" t="str">
            <v>60</v>
          </cell>
          <cell r="K224" t="str">
            <v>电脑</v>
          </cell>
          <cell r="L224" t="str">
            <v>公司</v>
          </cell>
          <cell r="M224" t="str">
            <v>项目办陈德明</v>
          </cell>
        </row>
        <row r="224">
          <cell r="O224" t="str">
            <v>0.00</v>
          </cell>
          <cell r="P224" t="str">
            <v>0.00</v>
          </cell>
          <cell r="Q224" t="str">
            <v>115.90</v>
          </cell>
          <cell r="R224" t="str">
            <v>59</v>
          </cell>
          <cell r="S224" t="str">
            <v>平均年限法(一)</v>
          </cell>
          <cell r="T224" t="str">
            <v>在用</v>
          </cell>
          <cell r="U224" t="str">
            <v>直接购入</v>
          </cell>
          <cell r="V224" t="str">
            <v>demo</v>
          </cell>
          <cell r="W224" t="str">
            <v>2013.01.01</v>
          </cell>
        </row>
        <row r="224">
          <cell r="AA224" t="str">
            <v>0402</v>
          </cell>
        </row>
        <row r="225">
          <cell r="B225" t="str">
            <v>040200167</v>
          </cell>
          <cell r="C225" t="str">
            <v>海尔空调</v>
          </cell>
          <cell r="D225" t="str">
            <v>FFR-50LW/01AAC13</v>
          </cell>
          <cell r="E225">
            <v>3658.12</v>
          </cell>
          <cell r="F225">
            <v>3511.8</v>
          </cell>
          <cell r="G225">
            <v>146.32</v>
          </cell>
          <cell r="H225">
            <v>0</v>
          </cell>
          <cell r="I225" t="str">
            <v>2011.12.31</v>
          </cell>
          <cell r="J225" t="str">
            <v>60</v>
          </cell>
          <cell r="K225" t="str">
            <v>空调</v>
          </cell>
          <cell r="L225" t="str">
            <v>公司</v>
          </cell>
          <cell r="M225" t="str">
            <v>企划部用</v>
          </cell>
        </row>
        <row r="225">
          <cell r="O225" t="str">
            <v>0.00</v>
          </cell>
          <cell r="P225" t="str">
            <v>0.00</v>
          </cell>
          <cell r="Q225" t="str">
            <v>146.32</v>
          </cell>
          <cell r="R225" t="str">
            <v>59</v>
          </cell>
          <cell r="S225" t="str">
            <v>平均年限法(一)</v>
          </cell>
          <cell r="T225" t="str">
            <v>在用</v>
          </cell>
          <cell r="U225" t="str">
            <v>直接购入</v>
          </cell>
          <cell r="V225" t="str">
            <v>demo</v>
          </cell>
          <cell r="W225" t="str">
            <v>2013.01.01</v>
          </cell>
        </row>
        <row r="225">
          <cell r="AA225" t="str">
            <v>0401</v>
          </cell>
        </row>
        <row r="226">
          <cell r="B226" t="str">
            <v>040200169</v>
          </cell>
          <cell r="C226" t="str">
            <v>开水器3台</v>
          </cell>
          <cell r="D226" t="str">
            <v>9KW</v>
          </cell>
          <cell r="E226">
            <v>6025.64</v>
          </cell>
          <cell r="F226">
            <v>5784.61</v>
          </cell>
          <cell r="G226">
            <v>241.03</v>
          </cell>
          <cell r="H226">
            <v>0</v>
          </cell>
          <cell r="I226" t="str">
            <v>2011.12.31</v>
          </cell>
          <cell r="J226" t="str">
            <v>60</v>
          </cell>
          <cell r="K226" t="str">
            <v>其他</v>
          </cell>
          <cell r="L226" t="str">
            <v>肥东合成分厂</v>
          </cell>
          <cell r="M226" t="str">
            <v>肥东分厂</v>
          </cell>
        </row>
        <row r="226">
          <cell r="O226" t="str">
            <v>0.00</v>
          </cell>
          <cell r="P226" t="str">
            <v>0.00</v>
          </cell>
          <cell r="Q226" t="str">
            <v>241.03</v>
          </cell>
          <cell r="R226" t="str">
            <v>60</v>
          </cell>
          <cell r="S226" t="str">
            <v>平均年限法(一)</v>
          </cell>
          <cell r="T226" t="str">
            <v>在用</v>
          </cell>
          <cell r="U226" t="str">
            <v>直接购入</v>
          </cell>
          <cell r="V226" t="str">
            <v>demo</v>
          </cell>
          <cell r="W226" t="str">
            <v>2013.01.01</v>
          </cell>
        </row>
        <row r="226">
          <cell r="AA226" t="str">
            <v>0409</v>
          </cell>
        </row>
        <row r="227">
          <cell r="B227" t="str">
            <v>040200170</v>
          </cell>
          <cell r="C227" t="str">
            <v>联想电脑</v>
          </cell>
          <cell r="D227" t="str">
            <v>扬天T2966D</v>
          </cell>
          <cell r="E227">
            <v>2735.04</v>
          </cell>
          <cell r="F227">
            <v>2625.64</v>
          </cell>
          <cell r="G227">
            <v>109.4</v>
          </cell>
          <cell r="H227">
            <v>0</v>
          </cell>
          <cell r="I227" t="str">
            <v>2012.03.18</v>
          </cell>
          <cell r="J227" t="str">
            <v>60</v>
          </cell>
          <cell r="K227" t="str">
            <v>电脑</v>
          </cell>
          <cell r="L227" t="str">
            <v>公司</v>
          </cell>
          <cell r="M227" t="str">
            <v>外贸部吉启超</v>
          </cell>
        </row>
        <row r="227">
          <cell r="O227" t="str">
            <v>0.00</v>
          </cell>
          <cell r="P227" t="str">
            <v>0.00</v>
          </cell>
          <cell r="Q227" t="str">
            <v>109.40</v>
          </cell>
          <cell r="R227" t="str">
            <v>60</v>
          </cell>
          <cell r="S227" t="str">
            <v>平均年限法(一)</v>
          </cell>
          <cell r="T227" t="str">
            <v>在用</v>
          </cell>
          <cell r="U227" t="str">
            <v>直接购入</v>
          </cell>
          <cell r="V227" t="str">
            <v>demo</v>
          </cell>
          <cell r="W227" t="str">
            <v>2013.01.01</v>
          </cell>
        </row>
        <row r="227">
          <cell r="AA227" t="str">
            <v>0402</v>
          </cell>
        </row>
        <row r="228">
          <cell r="B228" t="str">
            <v>040200171</v>
          </cell>
          <cell r="C228" t="str">
            <v>笔记本电脑</v>
          </cell>
        </row>
        <row r="228">
          <cell r="E228">
            <v>4145.3</v>
          </cell>
          <cell r="F228">
            <v>3979.49</v>
          </cell>
          <cell r="G228">
            <v>165.81</v>
          </cell>
          <cell r="H228">
            <v>0</v>
          </cell>
          <cell r="I228" t="str">
            <v>2012.03.18</v>
          </cell>
          <cell r="J228" t="str">
            <v>60</v>
          </cell>
          <cell r="K228" t="str">
            <v>电脑</v>
          </cell>
          <cell r="L228" t="str">
            <v>公司</v>
          </cell>
          <cell r="M228" t="str">
            <v>管理总监陈韬</v>
          </cell>
        </row>
        <row r="228">
          <cell r="O228" t="str">
            <v>0.00</v>
          </cell>
          <cell r="P228" t="str">
            <v>0.00</v>
          </cell>
          <cell r="Q228" t="str">
            <v>165.81</v>
          </cell>
          <cell r="R228" t="str">
            <v>60</v>
          </cell>
          <cell r="S228" t="str">
            <v>平均年限法(一)</v>
          </cell>
          <cell r="T228" t="str">
            <v>在用</v>
          </cell>
          <cell r="U228" t="str">
            <v>直接购入</v>
          </cell>
          <cell r="V228" t="str">
            <v>demo</v>
          </cell>
          <cell r="W228" t="str">
            <v>2013.01.01</v>
          </cell>
        </row>
        <row r="228">
          <cell r="AA228" t="str">
            <v>0402</v>
          </cell>
        </row>
        <row r="229">
          <cell r="B229" t="str">
            <v>040200172</v>
          </cell>
          <cell r="C229" t="str">
            <v>笔记本电脑</v>
          </cell>
        </row>
        <row r="229">
          <cell r="E229">
            <v>4145.3</v>
          </cell>
          <cell r="F229">
            <v>3979.49</v>
          </cell>
          <cell r="G229">
            <v>165.81</v>
          </cell>
          <cell r="H229">
            <v>0</v>
          </cell>
          <cell r="I229" t="str">
            <v>2012.03.18</v>
          </cell>
          <cell r="J229" t="str">
            <v>60</v>
          </cell>
          <cell r="K229" t="str">
            <v>电脑</v>
          </cell>
          <cell r="L229" t="str">
            <v>公司</v>
          </cell>
          <cell r="M229" t="str">
            <v>技术设备部宋丰久</v>
          </cell>
        </row>
        <row r="229">
          <cell r="O229" t="str">
            <v>0.00</v>
          </cell>
          <cell r="P229" t="str">
            <v>0.00</v>
          </cell>
          <cell r="Q229" t="str">
            <v>165.81</v>
          </cell>
          <cell r="R229" t="str">
            <v>60</v>
          </cell>
          <cell r="S229" t="str">
            <v>平均年限法(一)</v>
          </cell>
          <cell r="T229" t="str">
            <v>在用</v>
          </cell>
          <cell r="U229" t="str">
            <v>直接购入</v>
          </cell>
          <cell r="V229" t="str">
            <v>demo</v>
          </cell>
          <cell r="W229" t="str">
            <v>2013.01.01</v>
          </cell>
        </row>
        <row r="229">
          <cell r="AA229" t="str">
            <v>0402</v>
          </cell>
        </row>
        <row r="230">
          <cell r="B230" t="str">
            <v>031000175</v>
          </cell>
          <cell r="C230" t="str">
            <v>热转印打印机</v>
          </cell>
          <cell r="D230" t="str">
            <v>X40间歇式</v>
          </cell>
          <cell r="E230">
            <v>27350.43</v>
          </cell>
          <cell r="F230">
            <v>26256.41</v>
          </cell>
          <cell r="G230">
            <v>1094.02</v>
          </cell>
          <cell r="H230">
            <v>0</v>
          </cell>
          <cell r="I230" t="str">
            <v>2012.03.18</v>
          </cell>
          <cell r="J230" t="str">
            <v>96</v>
          </cell>
          <cell r="K230" t="str">
            <v>剂型设备</v>
          </cell>
          <cell r="L230" t="str">
            <v>肥东制剂分厂</v>
          </cell>
          <cell r="M230" t="str">
            <v>肥东分厂</v>
          </cell>
        </row>
        <row r="230">
          <cell r="O230" t="str">
            <v>0.00</v>
          </cell>
          <cell r="P230" t="str">
            <v>0.00</v>
          </cell>
          <cell r="Q230" t="str">
            <v>1,094.02</v>
          </cell>
          <cell r="R230" t="str">
            <v>96</v>
          </cell>
          <cell r="S230" t="str">
            <v>平均年限法(一)</v>
          </cell>
          <cell r="T230" t="str">
            <v>在用</v>
          </cell>
          <cell r="U230" t="str">
            <v>直接购入</v>
          </cell>
          <cell r="V230" t="str">
            <v>demo</v>
          </cell>
          <cell r="W230" t="str">
            <v>2013.01.01</v>
          </cell>
        </row>
        <row r="230">
          <cell r="AA230" t="str">
            <v>0310</v>
          </cell>
        </row>
        <row r="231">
          <cell r="B231" t="str">
            <v>040200173</v>
          </cell>
          <cell r="C231" t="str">
            <v>宏基笔记本电脑</v>
          </cell>
          <cell r="D231" t="str">
            <v>宏基</v>
          </cell>
          <cell r="E231">
            <v>3717.95</v>
          </cell>
          <cell r="F231">
            <v>3569.23</v>
          </cell>
          <cell r="G231">
            <v>0</v>
          </cell>
          <cell r="H231">
            <v>148.72</v>
          </cell>
          <cell r="I231" t="str">
            <v>2012.04.30</v>
          </cell>
          <cell r="J231" t="str">
            <v>60</v>
          </cell>
          <cell r="K231" t="str">
            <v>电脑</v>
          </cell>
          <cell r="L231" t="str">
            <v>合成分厂</v>
          </cell>
          <cell r="M231" t="str">
            <v>合成研究中心苏朝辉用</v>
          </cell>
        </row>
        <row r="231">
          <cell r="O231" t="str">
            <v>0.00</v>
          </cell>
          <cell r="P231" t="str">
            <v>0.00</v>
          </cell>
          <cell r="Q231" t="str">
            <v>148.72</v>
          </cell>
          <cell r="R231" t="str">
            <v>59</v>
          </cell>
          <cell r="S231" t="str">
            <v>平均年限法(一)</v>
          </cell>
          <cell r="T231" t="str">
            <v>在用</v>
          </cell>
          <cell r="U231" t="str">
            <v>直接购入</v>
          </cell>
          <cell r="V231" t="str">
            <v>demo</v>
          </cell>
          <cell r="W231" t="str">
            <v>2013.01.01</v>
          </cell>
        </row>
        <row r="231">
          <cell r="AA231" t="str">
            <v>0402</v>
          </cell>
        </row>
        <row r="232">
          <cell r="B232" t="str">
            <v>040200174</v>
          </cell>
          <cell r="C232" t="str">
            <v>笔记本电脑</v>
          </cell>
          <cell r="D232" t="str">
            <v>宏基笔记本</v>
          </cell>
          <cell r="E232">
            <v>3717.95</v>
          </cell>
          <cell r="F232">
            <v>3569.23</v>
          </cell>
          <cell r="G232">
            <v>0</v>
          </cell>
          <cell r="H232">
            <v>148.72</v>
          </cell>
          <cell r="I232" t="str">
            <v>2012.04.30</v>
          </cell>
          <cell r="J232" t="str">
            <v>60</v>
          </cell>
          <cell r="K232" t="str">
            <v>电脑</v>
          </cell>
          <cell r="L232" t="str">
            <v>合成分厂</v>
          </cell>
          <cell r="M232" t="str">
            <v>合成分厂刘堂用</v>
          </cell>
        </row>
        <row r="232">
          <cell r="O232" t="str">
            <v>0.00</v>
          </cell>
          <cell r="P232" t="str">
            <v>0.00</v>
          </cell>
          <cell r="Q232" t="str">
            <v>148.72</v>
          </cell>
          <cell r="R232" t="str">
            <v>59</v>
          </cell>
          <cell r="S232" t="str">
            <v>平均年限法(一)</v>
          </cell>
          <cell r="T232" t="str">
            <v>在用</v>
          </cell>
          <cell r="U232" t="str">
            <v>直接购入</v>
          </cell>
          <cell r="V232" t="str">
            <v>demo</v>
          </cell>
          <cell r="W232" t="str">
            <v>2013.01.01</v>
          </cell>
        </row>
        <row r="232">
          <cell r="AA232" t="str">
            <v>0402</v>
          </cell>
        </row>
        <row r="233">
          <cell r="B233" t="str">
            <v>040200175</v>
          </cell>
          <cell r="C233" t="str">
            <v>电脑4台</v>
          </cell>
          <cell r="D233" t="str">
            <v>方正</v>
          </cell>
          <cell r="E233">
            <v>11718.29</v>
          </cell>
          <cell r="F233">
            <v>11249.56</v>
          </cell>
          <cell r="G233">
            <v>0</v>
          </cell>
          <cell r="H233">
            <v>468.73</v>
          </cell>
          <cell r="I233" t="str">
            <v>2012.04.30</v>
          </cell>
          <cell r="J233" t="str">
            <v>60</v>
          </cell>
          <cell r="K233" t="str">
            <v>电脑</v>
          </cell>
          <cell r="L233" t="str">
            <v>合成分厂</v>
          </cell>
          <cell r="M233" t="str">
            <v>合成研究所</v>
          </cell>
        </row>
        <row r="233">
          <cell r="O233" t="str">
            <v>0.00</v>
          </cell>
          <cell r="P233" t="str">
            <v>0.00</v>
          </cell>
          <cell r="Q233" t="str">
            <v>468.73</v>
          </cell>
          <cell r="R233" t="str">
            <v>60</v>
          </cell>
          <cell r="S233" t="str">
            <v>平均年限法(一)</v>
          </cell>
          <cell r="T233" t="str">
            <v>在用</v>
          </cell>
          <cell r="U233" t="str">
            <v>直接购入</v>
          </cell>
          <cell r="V233" t="str">
            <v>demo</v>
          </cell>
          <cell r="W233" t="str">
            <v>2013.01.01</v>
          </cell>
        </row>
        <row r="233">
          <cell r="AA233" t="str">
            <v>0402</v>
          </cell>
        </row>
        <row r="234">
          <cell r="B234" t="str">
            <v>040200176</v>
          </cell>
          <cell r="C234" t="str">
            <v>电脑2台</v>
          </cell>
          <cell r="D234" t="str">
            <v>方正</v>
          </cell>
          <cell r="E234">
            <v>5859.15</v>
          </cell>
          <cell r="F234">
            <v>5624.78</v>
          </cell>
          <cell r="G234">
            <v>234.37</v>
          </cell>
          <cell r="H234">
            <v>0</v>
          </cell>
          <cell r="I234" t="str">
            <v>2012.04.30</v>
          </cell>
          <cell r="J234" t="str">
            <v>60</v>
          </cell>
          <cell r="K234" t="str">
            <v>电脑</v>
          </cell>
          <cell r="L234" t="str">
            <v>公司</v>
          </cell>
          <cell r="M234" t="str">
            <v>企划部、采购部各一台</v>
          </cell>
        </row>
        <row r="234">
          <cell r="O234" t="str">
            <v>0.00</v>
          </cell>
          <cell r="P234" t="str">
            <v>0.00</v>
          </cell>
          <cell r="Q234" t="str">
            <v>234.37</v>
          </cell>
          <cell r="R234" t="str">
            <v>59</v>
          </cell>
          <cell r="S234" t="str">
            <v>平均年限法(一)</v>
          </cell>
          <cell r="T234" t="str">
            <v>在用</v>
          </cell>
          <cell r="U234" t="str">
            <v>直接购入</v>
          </cell>
          <cell r="V234" t="str">
            <v>demo</v>
          </cell>
          <cell r="W234" t="str">
            <v>2013.01.01</v>
          </cell>
        </row>
        <row r="234">
          <cell r="AA234" t="str">
            <v>0402</v>
          </cell>
        </row>
        <row r="235">
          <cell r="B235" t="str">
            <v>040200177</v>
          </cell>
          <cell r="C235" t="str">
            <v>电脑</v>
          </cell>
          <cell r="D235" t="str">
            <v>方正</v>
          </cell>
          <cell r="E235">
            <v>2929.57</v>
          </cell>
          <cell r="F235">
            <v>2812.39</v>
          </cell>
          <cell r="G235">
            <v>117.18</v>
          </cell>
          <cell r="H235">
            <v>0</v>
          </cell>
          <cell r="I235" t="str">
            <v>2012.04.30</v>
          </cell>
          <cell r="J235" t="str">
            <v>60</v>
          </cell>
          <cell r="K235" t="str">
            <v>电脑</v>
          </cell>
          <cell r="L235" t="str">
            <v>肥东合成分厂</v>
          </cell>
          <cell r="M235" t="str">
            <v>肥东分厂</v>
          </cell>
        </row>
        <row r="235">
          <cell r="O235" t="str">
            <v>0.00</v>
          </cell>
          <cell r="P235" t="str">
            <v>0.00</v>
          </cell>
          <cell r="Q235" t="str">
            <v>117.18</v>
          </cell>
          <cell r="R235" t="str">
            <v>60</v>
          </cell>
          <cell r="S235" t="str">
            <v>平均年限法(一)</v>
          </cell>
          <cell r="T235" t="str">
            <v>在用</v>
          </cell>
          <cell r="U235" t="str">
            <v>直接购入</v>
          </cell>
          <cell r="V235" t="str">
            <v>demo</v>
          </cell>
          <cell r="W235" t="str">
            <v>2013.01.01</v>
          </cell>
        </row>
        <row r="235">
          <cell r="AA235" t="str">
            <v>0402</v>
          </cell>
        </row>
        <row r="236">
          <cell r="B236" t="str">
            <v>040200178</v>
          </cell>
          <cell r="C236" t="str">
            <v>笔记本电脑</v>
          </cell>
          <cell r="D236" t="str">
            <v>宏基笔记本</v>
          </cell>
          <cell r="E236">
            <v>5384.62</v>
          </cell>
          <cell r="F236">
            <v>5169.24</v>
          </cell>
          <cell r="G236">
            <v>200</v>
          </cell>
          <cell r="H236">
            <v>15.38</v>
          </cell>
          <cell r="I236" t="str">
            <v>2012.04.30</v>
          </cell>
          <cell r="J236" t="str">
            <v>60</v>
          </cell>
          <cell r="K236" t="str">
            <v>电脑</v>
          </cell>
          <cell r="L236" t="str">
            <v>公司</v>
          </cell>
          <cell r="M236" t="str">
            <v>公司副总孙争鸣</v>
          </cell>
        </row>
        <row r="236">
          <cell r="O236" t="str">
            <v>0.00</v>
          </cell>
          <cell r="P236" t="str">
            <v>0.00</v>
          </cell>
          <cell r="Q236" t="str">
            <v>215.38</v>
          </cell>
          <cell r="R236" t="str">
            <v>60</v>
          </cell>
          <cell r="S236" t="str">
            <v>平均年限法(一)</v>
          </cell>
          <cell r="T236" t="str">
            <v>在用</v>
          </cell>
          <cell r="U236" t="str">
            <v>直接购入</v>
          </cell>
          <cell r="V236" t="str">
            <v>demo</v>
          </cell>
          <cell r="W236" t="str">
            <v>2013.01.01</v>
          </cell>
        </row>
        <row r="236">
          <cell r="AA236" t="str">
            <v>0402</v>
          </cell>
        </row>
        <row r="237">
          <cell r="B237" t="str">
            <v>040200179</v>
          </cell>
          <cell r="C237" t="str">
            <v>笔记本电脑</v>
          </cell>
          <cell r="D237" t="str">
            <v>宏基笔记本</v>
          </cell>
          <cell r="E237">
            <v>3760.68</v>
          </cell>
          <cell r="F237">
            <v>3610.25</v>
          </cell>
          <cell r="G237">
            <v>150.43</v>
          </cell>
          <cell r="H237">
            <v>0</v>
          </cell>
          <cell r="I237" t="str">
            <v>2012.04.30</v>
          </cell>
          <cell r="J237" t="str">
            <v>60</v>
          </cell>
          <cell r="K237" t="str">
            <v>电脑</v>
          </cell>
          <cell r="L237" t="str">
            <v>公司</v>
          </cell>
          <cell r="M237" t="str">
            <v>开发部管怀骥用</v>
          </cell>
        </row>
        <row r="237">
          <cell r="O237" t="str">
            <v>0.00</v>
          </cell>
          <cell r="P237" t="str">
            <v>0.00</v>
          </cell>
          <cell r="Q237" t="str">
            <v>150.43</v>
          </cell>
          <cell r="R237" t="str">
            <v>60</v>
          </cell>
          <cell r="S237" t="str">
            <v>平均年限法(一)</v>
          </cell>
          <cell r="T237" t="str">
            <v>在用</v>
          </cell>
          <cell r="U237" t="str">
            <v>直接购入</v>
          </cell>
          <cell r="V237" t="str">
            <v>demo</v>
          </cell>
          <cell r="W237" t="str">
            <v>2013.01.01</v>
          </cell>
        </row>
        <row r="237">
          <cell r="AA237" t="str">
            <v>0402</v>
          </cell>
        </row>
        <row r="238">
          <cell r="B238" t="str">
            <v>040200180</v>
          </cell>
          <cell r="C238" t="str">
            <v>笔记本电脑3台</v>
          </cell>
          <cell r="D238" t="str">
            <v>宏基星锐4743</v>
          </cell>
          <cell r="E238">
            <v>9487.18</v>
          </cell>
          <cell r="F238">
            <v>9107.69</v>
          </cell>
          <cell r="G238">
            <v>379.49</v>
          </cell>
          <cell r="H238">
            <v>0</v>
          </cell>
          <cell r="I238" t="str">
            <v>2012.04.30</v>
          </cell>
          <cell r="J238" t="str">
            <v>60</v>
          </cell>
          <cell r="K238" t="str">
            <v>电脑</v>
          </cell>
          <cell r="L238" t="str">
            <v>肥东合成分厂</v>
          </cell>
          <cell r="M238" t="str">
            <v>肥东分厂</v>
          </cell>
        </row>
        <row r="238">
          <cell r="O238" t="str">
            <v>0.00</v>
          </cell>
          <cell r="P238" t="str">
            <v>0.00</v>
          </cell>
          <cell r="Q238" t="str">
            <v>379.49</v>
          </cell>
          <cell r="R238" t="str">
            <v>60</v>
          </cell>
          <cell r="S238" t="str">
            <v>平均年限法(一)</v>
          </cell>
          <cell r="T238" t="str">
            <v>在用</v>
          </cell>
          <cell r="U238" t="str">
            <v>直接购入</v>
          </cell>
          <cell r="V238" t="str">
            <v>demo</v>
          </cell>
          <cell r="W238" t="str">
            <v>2013.01.01</v>
          </cell>
        </row>
        <row r="238">
          <cell r="AA238" t="str">
            <v>0402</v>
          </cell>
        </row>
        <row r="239">
          <cell r="B239" t="str">
            <v>040200181</v>
          </cell>
          <cell r="C239" t="str">
            <v>电脑</v>
          </cell>
          <cell r="D239" t="str">
            <v>宏基</v>
          </cell>
          <cell r="E239">
            <v>3076.92</v>
          </cell>
          <cell r="F239">
            <v>2953.84</v>
          </cell>
          <cell r="G239">
            <v>123.08</v>
          </cell>
          <cell r="H239">
            <v>0</v>
          </cell>
          <cell r="I239" t="str">
            <v>2012.04.30</v>
          </cell>
          <cell r="J239" t="str">
            <v>60</v>
          </cell>
          <cell r="K239" t="str">
            <v>电脑</v>
          </cell>
          <cell r="L239" t="str">
            <v>公司</v>
          </cell>
          <cell r="M239" t="str">
            <v>企划部</v>
          </cell>
        </row>
        <row r="239">
          <cell r="O239" t="str">
            <v>0.00</v>
          </cell>
          <cell r="P239" t="str">
            <v>0.00</v>
          </cell>
          <cell r="Q239" t="str">
            <v>123.08</v>
          </cell>
          <cell r="R239" t="str">
            <v>60</v>
          </cell>
          <cell r="S239" t="str">
            <v>平均年限法(一)</v>
          </cell>
          <cell r="T239" t="str">
            <v>在用</v>
          </cell>
          <cell r="U239" t="str">
            <v>直接购入</v>
          </cell>
          <cell r="V239" t="str">
            <v>demo</v>
          </cell>
          <cell r="W239" t="str">
            <v>2013.01.01</v>
          </cell>
        </row>
        <row r="239">
          <cell r="AA239" t="str">
            <v>0402</v>
          </cell>
        </row>
        <row r="240">
          <cell r="B240" t="str">
            <v>040200182</v>
          </cell>
          <cell r="C240" t="str">
            <v>电脑</v>
          </cell>
          <cell r="D240" t="str">
            <v>宏基电脑</v>
          </cell>
          <cell r="E240">
            <v>2521.37</v>
          </cell>
          <cell r="F240">
            <v>2420.52</v>
          </cell>
          <cell r="G240">
            <v>100.85</v>
          </cell>
          <cell r="H240">
            <v>0</v>
          </cell>
          <cell r="I240" t="str">
            <v>2012.04.30</v>
          </cell>
          <cell r="J240" t="str">
            <v>60</v>
          </cell>
          <cell r="K240" t="str">
            <v>电脑</v>
          </cell>
          <cell r="L240" t="str">
            <v>公司</v>
          </cell>
          <cell r="M240" t="str">
            <v>安环部</v>
          </cell>
        </row>
        <row r="240">
          <cell r="O240" t="str">
            <v>0.00</v>
          </cell>
          <cell r="P240" t="str">
            <v>0.00</v>
          </cell>
          <cell r="Q240" t="str">
            <v>100.85</v>
          </cell>
          <cell r="R240" t="str">
            <v>60</v>
          </cell>
          <cell r="S240" t="str">
            <v>平均年限法(一)</v>
          </cell>
          <cell r="T240" t="str">
            <v>在用</v>
          </cell>
          <cell r="U240" t="str">
            <v>直接购入</v>
          </cell>
          <cell r="V240" t="str">
            <v>demo</v>
          </cell>
          <cell r="W240" t="str">
            <v>2013.01.01</v>
          </cell>
        </row>
        <row r="240">
          <cell r="AA240" t="str">
            <v>0402</v>
          </cell>
        </row>
        <row r="241">
          <cell r="B241" t="str">
            <v>040200183</v>
          </cell>
          <cell r="C241" t="str">
            <v>电脑</v>
          </cell>
          <cell r="D241" t="str">
            <v>宏基电脑</v>
          </cell>
          <cell r="E241">
            <v>2863.25</v>
          </cell>
          <cell r="F241">
            <v>2748.72</v>
          </cell>
          <cell r="G241">
            <v>114.53</v>
          </cell>
          <cell r="H241">
            <v>0</v>
          </cell>
          <cell r="I241" t="str">
            <v>2012.04.30</v>
          </cell>
          <cell r="J241" t="str">
            <v>60</v>
          </cell>
          <cell r="K241" t="str">
            <v>电脑</v>
          </cell>
          <cell r="L241" t="str">
            <v>合成分厂</v>
          </cell>
          <cell r="M241" t="str">
            <v>合成分厂</v>
          </cell>
        </row>
        <row r="241">
          <cell r="O241" t="str">
            <v>0.00</v>
          </cell>
          <cell r="P241" t="str">
            <v>0.00</v>
          </cell>
          <cell r="Q241" t="str">
            <v>114.53</v>
          </cell>
          <cell r="R241" t="str">
            <v>60</v>
          </cell>
          <cell r="S241" t="str">
            <v>平均年限法(一)</v>
          </cell>
          <cell r="T241" t="str">
            <v>在用</v>
          </cell>
          <cell r="U241" t="str">
            <v>直接购入</v>
          </cell>
          <cell r="V241" t="str">
            <v>demo</v>
          </cell>
          <cell r="W241" t="str">
            <v>2013.01.01</v>
          </cell>
        </row>
        <row r="241">
          <cell r="AA241" t="str">
            <v>0402</v>
          </cell>
        </row>
        <row r="242">
          <cell r="B242" t="str">
            <v>040200184</v>
          </cell>
          <cell r="C242" t="str">
            <v>笔记本电脑</v>
          </cell>
          <cell r="D242" t="str">
            <v>联想笔记本</v>
          </cell>
          <cell r="E242">
            <v>3094.02</v>
          </cell>
          <cell r="F242">
            <v>2970.26</v>
          </cell>
          <cell r="G242">
            <v>123.76</v>
          </cell>
          <cell r="H242">
            <v>0</v>
          </cell>
          <cell r="I242" t="str">
            <v>2012.04.30</v>
          </cell>
          <cell r="J242" t="str">
            <v>60</v>
          </cell>
          <cell r="K242" t="str">
            <v>电脑</v>
          </cell>
          <cell r="L242" t="str">
            <v>公司</v>
          </cell>
          <cell r="M242" t="str">
            <v>公司企划部代涵妮</v>
          </cell>
        </row>
        <row r="242">
          <cell r="O242" t="str">
            <v>0.00</v>
          </cell>
          <cell r="P242" t="str">
            <v>0.00</v>
          </cell>
          <cell r="Q242" t="str">
            <v>123.76</v>
          </cell>
          <cell r="R242" t="str">
            <v>60</v>
          </cell>
          <cell r="S242" t="str">
            <v>平均年限法(一)</v>
          </cell>
          <cell r="T242" t="str">
            <v>在用</v>
          </cell>
          <cell r="U242" t="str">
            <v>直接购入</v>
          </cell>
          <cell r="V242" t="str">
            <v>demo</v>
          </cell>
          <cell r="W242" t="str">
            <v>2013.01.01</v>
          </cell>
        </row>
        <row r="242">
          <cell r="AA242" t="str">
            <v>0402</v>
          </cell>
        </row>
        <row r="243">
          <cell r="B243" t="str">
            <v>040200185</v>
          </cell>
          <cell r="C243" t="str">
            <v>复印机1台</v>
          </cell>
          <cell r="D243" t="str">
            <v>MX-M363U</v>
          </cell>
          <cell r="E243">
            <v>17948.71</v>
          </cell>
          <cell r="F243">
            <v>17230.76</v>
          </cell>
          <cell r="G243">
            <v>717.95</v>
          </cell>
          <cell r="H243">
            <v>0</v>
          </cell>
          <cell r="I243" t="str">
            <v>2012.04.30</v>
          </cell>
          <cell r="J243" t="str">
            <v>60</v>
          </cell>
          <cell r="K243" t="str">
            <v>打印机</v>
          </cell>
          <cell r="L243" t="str">
            <v>公司</v>
          </cell>
          <cell r="M243" t="str">
            <v>公司办公室</v>
          </cell>
        </row>
        <row r="243">
          <cell r="O243" t="str">
            <v>0.00</v>
          </cell>
          <cell r="P243" t="str">
            <v>0.00</v>
          </cell>
          <cell r="Q243" t="str">
            <v>717.95</v>
          </cell>
          <cell r="R243" t="str">
            <v>59</v>
          </cell>
          <cell r="S243" t="str">
            <v>平均年限法(一)</v>
          </cell>
          <cell r="T243" t="str">
            <v>在用</v>
          </cell>
          <cell r="U243" t="str">
            <v>直接购入</v>
          </cell>
          <cell r="V243" t="str">
            <v>demo</v>
          </cell>
          <cell r="W243" t="str">
            <v>2013.01.01</v>
          </cell>
        </row>
        <row r="243">
          <cell r="AA243" t="str">
            <v>0403</v>
          </cell>
        </row>
        <row r="244">
          <cell r="B244" t="str">
            <v>030800047</v>
          </cell>
          <cell r="C244" t="str">
            <v>搪玻璃反应罐</v>
          </cell>
          <cell r="D244" t="str">
            <v>K3000L</v>
          </cell>
          <cell r="E244">
            <v>30000</v>
          </cell>
          <cell r="F244">
            <v>28800</v>
          </cell>
          <cell r="G244">
            <v>1200</v>
          </cell>
          <cell r="H244">
            <v>0</v>
          </cell>
          <cell r="I244" t="str">
            <v>2012.04.30</v>
          </cell>
          <cell r="J244" t="str">
            <v>96</v>
          </cell>
          <cell r="K244" t="str">
            <v>烟嘧装置（合成一车间）</v>
          </cell>
          <cell r="L244" t="str">
            <v>肥东合成分厂</v>
          </cell>
          <cell r="M244" t="str">
            <v>0503</v>
          </cell>
        </row>
        <row r="244">
          <cell r="O244" t="str">
            <v>0.00</v>
          </cell>
          <cell r="P244" t="str">
            <v>0.00</v>
          </cell>
          <cell r="Q244" t="str">
            <v>1,200.00</v>
          </cell>
          <cell r="R244" t="str">
            <v>96</v>
          </cell>
          <cell r="S244" t="str">
            <v>平均年限法(一)</v>
          </cell>
          <cell r="T244" t="str">
            <v>在用</v>
          </cell>
          <cell r="U244" t="str">
            <v>直接购入</v>
          </cell>
          <cell r="V244" t="str">
            <v>demo</v>
          </cell>
          <cell r="W244" t="str">
            <v>2013.01.01</v>
          </cell>
        </row>
        <row r="244">
          <cell r="AA244" t="str">
            <v>0308</v>
          </cell>
        </row>
        <row r="245">
          <cell r="B245" t="str">
            <v>040200186</v>
          </cell>
          <cell r="C245" t="str">
            <v>电脑</v>
          </cell>
        </row>
        <row r="245">
          <cell r="E245">
            <v>9085.47</v>
          </cell>
          <cell r="F245">
            <v>8722.05</v>
          </cell>
          <cell r="G245">
            <v>150</v>
          </cell>
          <cell r="H245">
            <v>213.42</v>
          </cell>
          <cell r="I245" t="str">
            <v>2012.05.31</v>
          </cell>
          <cell r="J245" t="str">
            <v>60</v>
          </cell>
          <cell r="K245" t="str">
            <v>电脑</v>
          </cell>
          <cell r="L245" t="str">
            <v>公司</v>
          </cell>
          <cell r="M245" t="str">
            <v>公司策划部</v>
          </cell>
        </row>
        <row r="245">
          <cell r="O245" t="str">
            <v>0.00</v>
          </cell>
          <cell r="P245" t="str">
            <v>0.00</v>
          </cell>
          <cell r="Q245" t="str">
            <v>363.42</v>
          </cell>
          <cell r="R245" t="str">
            <v>59</v>
          </cell>
          <cell r="S245" t="str">
            <v>平均年限法(一)</v>
          </cell>
          <cell r="T245" t="str">
            <v>在用</v>
          </cell>
          <cell r="U245" t="str">
            <v>直接购入</v>
          </cell>
          <cell r="V245" t="str">
            <v>demo</v>
          </cell>
          <cell r="W245" t="str">
            <v>2013.01.01</v>
          </cell>
        </row>
        <row r="245">
          <cell r="AA245" t="str">
            <v>0402</v>
          </cell>
        </row>
        <row r="246">
          <cell r="B246" t="str">
            <v>040200187</v>
          </cell>
          <cell r="C246" t="str">
            <v>电脑</v>
          </cell>
        </row>
        <row r="246">
          <cell r="E246">
            <v>9085.47</v>
          </cell>
          <cell r="F246">
            <v>8722.05</v>
          </cell>
          <cell r="G246">
            <v>150</v>
          </cell>
          <cell r="H246">
            <v>213.42</v>
          </cell>
          <cell r="I246" t="str">
            <v>2012.05.31</v>
          </cell>
          <cell r="J246" t="str">
            <v>60</v>
          </cell>
          <cell r="K246" t="str">
            <v>电脑</v>
          </cell>
          <cell r="L246" t="str">
            <v>公司</v>
          </cell>
          <cell r="M246" t="str">
            <v>公司策划部</v>
          </cell>
        </row>
        <row r="246">
          <cell r="O246" t="str">
            <v>0.00</v>
          </cell>
          <cell r="P246" t="str">
            <v>0.00</v>
          </cell>
          <cell r="Q246" t="str">
            <v>363.42</v>
          </cell>
          <cell r="R246" t="str">
            <v>59</v>
          </cell>
          <cell r="S246" t="str">
            <v>平均年限法(一)</v>
          </cell>
          <cell r="T246" t="str">
            <v>在用</v>
          </cell>
          <cell r="U246" t="str">
            <v>直接购入</v>
          </cell>
          <cell r="V246" t="str">
            <v>demo</v>
          </cell>
          <cell r="W246" t="str">
            <v>2013.01.01</v>
          </cell>
        </row>
        <row r="246">
          <cell r="AA246" t="str">
            <v>0402</v>
          </cell>
        </row>
        <row r="247">
          <cell r="B247" t="str">
            <v>031000176</v>
          </cell>
          <cell r="C247" t="str">
            <v>砂磨分散搅拌多用机</v>
          </cell>
          <cell r="D247" t="str">
            <v>SFJ-400</v>
          </cell>
          <cell r="E247">
            <v>8888.89</v>
          </cell>
          <cell r="F247">
            <v>8533.33</v>
          </cell>
          <cell r="G247">
            <v>355.56</v>
          </cell>
          <cell r="H247">
            <v>0</v>
          </cell>
          <cell r="I247" t="str">
            <v>2012.06.30</v>
          </cell>
          <cell r="J247" t="str">
            <v>96</v>
          </cell>
          <cell r="K247" t="str">
            <v>剂型设备</v>
          </cell>
          <cell r="L247" t="str">
            <v>肥东制剂分厂</v>
          </cell>
          <cell r="M247" t="str">
            <v>肥东分厂</v>
          </cell>
        </row>
        <row r="247">
          <cell r="O247" t="str">
            <v>0.00</v>
          </cell>
          <cell r="P247" t="str">
            <v>0.00</v>
          </cell>
          <cell r="Q247" t="str">
            <v>355.56</v>
          </cell>
          <cell r="R247" t="str">
            <v>96</v>
          </cell>
          <cell r="S247" t="str">
            <v>平均年限法(一)</v>
          </cell>
          <cell r="T247" t="str">
            <v>在用</v>
          </cell>
          <cell r="U247" t="str">
            <v>直接购入</v>
          </cell>
          <cell r="V247" t="str">
            <v>demo</v>
          </cell>
          <cell r="W247" t="str">
            <v>2013.01.01</v>
          </cell>
        </row>
        <row r="247">
          <cell r="AA247" t="str">
            <v>0310</v>
          </cell>
        </row>
        <row r="248">
          <cell r="B248" t="str">
            <v>040200188</v>
          </cell>
          <cell r="C248" t="str">
            <v>笔记本thinkpad</v>
          </cell>
          <cell r="D248" t="str">
            <v>E420</v>
          </cell>
          <cell r="E248">
            <v>3401.71</v>
          </cell>
          <cell r="F248">
            <v>3265.64</v>
          </cell>
          <cell r="G248">
            <v>136.07</v>
          </cell>
          <cell r="H248">
            <v>0</v>
          </cell>
          <cell r="I248" t="str">
            <v>2012.06.30</v>
          </cell>
          <cell r="J248" t="str">
            <v>60</v>
          </cell>
          <cell r="K248" t="str">
            <v>电脑</v>
          </cell>
          <cell r="L248" t="str">
            <v>公司</v>
          </cell>
          <cell r="M248" t="str">
            <v>策划部-王争取</v>
          </cell>
        </row>
        <row r="248">
          <cell r="O248" t="str">
            <v>0.00</v>
          </cell>
          <cell r="P248" t="str">
            <v>0.00</v>
          </cell>
          <cell r="Q248" t="str">
            <v>136.07</v>
          </cell>
          <cell r="R248" t="str">
            <v>60</v>
          </cell>
          <cell r="S248" t="str">
            <v>平均年限法(一)</v>
          </cell>
          <cell r="T248" t="str">
            <v>在用</v>
          </cell>
          <cell r="U248" t="str">
            <v>直接购入</v>
          </cell>
          <cell r="V248" t="str">
            <v>demo</v>
          </cell>
          <cell r="W248" t="str">
            <v>2013.01.01</v>
          </cell>
        </row>
        <row r="248">
          <cell r="AA248" t="str">
            <v>0402</v>
          </cell>
        </row>
        <row r="249">
          <cell r="B249" t="str">
            <v>040300044</v>
          </cell>
          <cell r="C249" t="str">
            <v>打印机</v>
          </cell>
        </row>
        <row r="249">
          <cell r="E249">
            <v>1880.34</v>
          </cell>
          <cell r="F249">
            <v>1805.13</v>
          </cell>
          <cell r="G249">
            <v>75.21</v>
          </cell>
          <cell r="H249">
            <v>0</v>
          </cell>
          <cell r="I249" t="str">
            <v>2012.06.30</v>
          </cell>
          <cell r="J249" t="str">
            <v>60</v>
          </cell>
          <cell r="K249" t="str">
            <v>打印机</v>
          </cell>
          <cell r="L249" t="str">
            <v>公司</v>
          </cell>
          <cell r="M249" t="str">
            <v>市场部-李生霞</v>
          </cell>
        </row>
        <row r="249">
          <cell r="O249" t="str">
            <v>0.00</v>
          </cell>
          <cell r="P249" t="str">
            <v>0.00</v>
          </cell>
          <cell r="Q249" t="str">
            <v>75.21</v>
          </cell>
          <cell r="R249" t="str">
            <v>60</v>
          </cell>
          <cell r="S249" t="str">
            <v>平均年限法(一)</v>
          </cell>
          <cell r="T249" t="str">
            <v>在用</v>
          </cell>
          <cell r="U249" t="str">
            <v>直接购入</v>
          </cell>
          <cell r="V249" t="str">
            <v>demo</v>
          </cell>
          <cell r="W249" t="str">
            <v>2013.01.01</v>
          </cell>
        </row>
        <row r="249">
          <cell r="AA249" t="str">
            <v>0403</v>
          </cell>
        </row>
        <row r="250">
          <cell r="B250" t="str">
            <v>040300045</v>
          </cell>
          <cell r="C250" t="str">
            <v>打印机</v>
          </cell>
        </row>
        <row r="250">
          <cell r="E250">
            <v>3145.3</v>
          </cell>
          <cell r="F250">
            <v>3019.49</v>
          </cell>
          <cell r="G250">
            <v>125.81</v>
          </cell>
          <cell r="H250">
            <v>0</v>
          </cell>
          <cell r="I250" t="str">
            <v>2012.06.30</v>
          </cell>
          <cell r="J250" t="str">
            <v>60</v>
          </cell>
          <cell r="K250" t="str">
            <v>打印机</v>
          </cell>
          <cell r="L250" t="str">
            <v>公司</v>
          </cell>
          <cell r="M250" t="str">
            <v>策划部-王争取  宋德喜</v>
          </cell>
        </row>
        <row r="250">
          <cell r="O250" t="str">
            <v>0.00</v>
          </cell>
          <cell r="P250" t="str">
            <v>0.00</v>
          </cell>
          <cell r="Q250" t="str">
            <v>125.81</v>
          </cell>
          <cell r="R250" t="str">
            <v>61</v>
          </cell>
          <cell r="S250" t="str">
            <v>平均年限法(一)</v>
          </cell>
          <cell r="T250" t="str">
            <v>在用</v>
          </cell>
          <cell r="U250" t="str">
            <v>直接购入</v>
          </cell>
          <cell r="V250" t="str">
            <v>demo</v>
          </cell>
          <cell r="W250" t="str">
            <v>2013.01.01</v>
          </cell>
        </row>
        <row r="250">
          <cell r="AA250" t="str">
            <v>0403</v>
          </cell>
        </row>
        <row r="251">
          <cell r="B251" t="str">
            <v>031000178</v>
          </cell>
          <cell r="C251" t="str">
            <v>实验室高剪切分散乳化机</v>
          </cell>
          <cell r="D251" t="str">
            <v>FA25</v>
          </cell>
          <cell r="E251">
            <v>7692.31</v>
          </cell>
          <cell r="F251">
            <v>7384.62</v>
          </cell>
          <cell r="G251">
            <v>307.69</v>
          </cell>
          <cell r="H251">
            <v>0</v>
          </cell>
          <cell r="I251" t="str">
            <v>2012.06.30</v>
          </cell>
          <cell r="J251" t="str">
            <v>96</v>
          </cell>
          <cell r="K251" t="str">
            <v>剂型设备</v>
          </cell>
          <cell r="L251" t="str">
            <v>肥东制剂分厂</v>
          </cell>
          <cell r="M251" t="str">
            <v>肥东分厂</v>
          </cell>
        </row>
        <row r="251">
          <cell r="O251" t="str">
            <v>0.00</v>
          </cell>
          <cell r="P251" t="str">
            <v>0.00</v>
          </cell>
          <cell r="Q251" t="str">
            <v>307.69</v>
          </cell>
          <cell r="R251" t="str">
            <v>96</v>
          </cell>
          <cell r="S251" t="str">
            <v>平均年限法(一)</v>
          </cell>
          <cell r="T251" t="str">
            <v>在用</v>
          </cell>
          <cell r="U251" t="str">
            <v>直接购入</v>
          </cell>
          <cell r="V251" t="str">
            <v>demo</v>
          </cell>
          <cell r="W251" t="str">
            <v>2013.01.01</v>
          </cell>
        </row>
        <row r="251">
          <cell r="AA251" t="str">
            <v>0310</v>
          </cell>
        </row>
        <row r="252">
          <cell r="B252" t="str">
            <v>031000177</v>
          </cell>
          <cell r="C252" t="str">
            <v>智能光照培养箱</v>
          </cell>
          <cell r="D252" t="str">
            <v>GZP-250A</v>
          </cell>
          <cell r="E252">
            <v>4957.26</v>
          </cell>
          <cell r="F252">
            <v>4758.97</v>
          </cell>
          <cell r="G252">
            <v>198.29</v>
          </cell>
          <cell r="H252">
            <v>0</v>
          </cell>
          <cell r="I252" t="str">
            <v>2012.06.30</v>
          </cell>
          <cell r="J252" t="str">
            <v>96</v>
          </cell>
          <cell r="K252" t="str">
            <v>剂型设备</v>
          </cell>
          <cell r="L252" t="str">
            <v>肥东制剂分厂</v>
          </cell>
          <cell r="M252" t="str">
            <v>肥东分厂</v>
          </cell>
        </row>
        <row r="252">
          <cell r="O252" t="str">
            <v>0.00</v>
          </cell>
          <cell r="P252" t="str">
            <v>0.00</v>
          </cell>
          <cell r="Q252" t="str">
            <v>198.29</v>
          </cell>
          <cell r="R252" t="str">
            <v>96</v>
          </cell>
          <cell r="S252" t="str">
            <v>平均年限法(一)</v>
          </cell>
          <cell r="T252" t="str">
            <v>在用</v>
          </cell>
          <cell r="U252" t="str">
            <v>直接购入</v>
          </cell>
          <cell r="V252" t="str">
            <v>demo</v>
          </cell>
          <cell r="W252" t="str">
            <v>2013.01.01</v>
          </cell>
        </row>
        <row r="252">
          <cell r="AA252" t="str">
            <v>0310</v>
          </cell>
        </row>
        <row r="253">
          <cell r="B253" t="str">
            <v>040200190</v>
          </cell>
          <cell r="C253" t="str">
            <v>联想笔记本</v>
          </cell>
        </row>
        <row r="253">
          <cell r="E253">
            <v>4017.09</v>
          </cell>
          <cell r="F253">
            <v>3856.41</v>
          </cell>
          <cell r="G253">
            <v>160.68</v>
          </cell>
          <cell r="H253">
            <v>0</v>
          </cell>
          <cell r="I253" t="str">
            <v>2012.07.18</v>
          </cell>
          <cell r="J253" t="str">
            <v>60</v>
          </cell>
          <cell r="K253" t="str">
            <v>电脑</v>
          </cell>
          <cell r="L253" t="str">
            <v>公司</v>
          </cell>
          <cell r="M253" t="str">
            <v>采购部王玉平</v>
          </cell>
        </row>
        <row r="253">
          <cell r="O253" t="str">
            <v>0.00</v>
          </cell>
          <cell r="P253" t="str">
            <v>0.00</v>
          </cell>
          <cell r="Q253" t="str">
            <v>160.68</v>
          </cell>
          <cell r="R253" t="str">
            <v>60</v>
          </cell>
          <cell r="S253" t="str">
            <v>平均年限法(一)</v>
          </cell>
          <cell r="T253" t="str">
            <v>在用</v>
          </cell>
          <cell r="U253" t="str">
            <v>直接购入</v>
          </cell>
          <cell r="V253" t="str">
            <v>demo</v>
          </cell>
          <cell r="W253" t="str">
            <v>2013.01.01</v>
          </cell>
        </row>
        <row r="253">
          <cell r="AA253" t="str">
            <v>0402</v>
          </cell>
        </row>
        <row r="254">
          <cell r="B254" t="str">
            <v>040300046</v>
          </cell>
          <cell r="C254" t="str">
            <v>惠普打印机</v>
          </cell>
          <cell r="D254" t="str">
            <v>1319f</v>
          </cell>
          <cell r="E254">
            <v>1692.3</v>
          </cell>
          <cell r="F254">
            <v>1624.61</v>
          </cell>
          <cell r="G254">
            <v>67.69</v>
          </cell>
          <cell r="H254">
            <v>0</v>
          </cell>
          <cell r="I254" t="str">
            <v>2012.07.30</v>
          </cell>
          <cell r="J254" t="str">
            <v>60</v>
          </cell>
          <cell r="K254" t="str">
            <v>打印机</v>
          </cell>
          <cell r="L254" t="str">
            <v>公司</v>
          </cell>
          <cell r="M254" t="str">
            <v>开发部-缪莉</v>
          </cell>
        </row>
        <row r="254">
          <cell r="O254" t="str">
            <v>0.00</v>
          </cell>
          <cell r="P254" t="str">
            <v>0.00</v>
          </cell>
          <cell r="Q254" t="str">
            <v>67.69</v>
          </cell>
          <cell r="R254" t="str">
            <v>60</v>
          </cell>
          <cell r="S254" t="str">
            <v>平均年限法(一)</v>
          </cell>
          <cell r="T254" t="str">
            <v>在用</v>
          </cell>
          <cell r="U254" t="str">
            <v>直接购入</v>
          </cell>
          <cell r="V254" t="str">
            <v>demo</v>
          </cell>
          <cell r="W254" t="str">
            <v>2013.01.01</v>
          </cell>
        </row>
        <row r="254">
          <cell r="AA254" t="str">
            <v>0403</v>
          </cell>
        </row>
        <row r="255">
          <cell r="B255" t="str">
            <v>040300047</v>
          </cell>
          <cell r="C255" t="str">
            <v>惠普打印机</v>
          </cell>
          <cell r="D255" t="str">
            <v>1319f</v>
          </cell>
          <cell r="E255">
            <v>1692.32</v>
          </cell>
          <cell r="F255">
            <v>1624.63</v>
          </cell>
          <cell r="G255">
            <v>67.69</v>
          </cell>
          <cell r="H255">
            <v>0</v>
          </cell>
          <cell r="I255" t="str">
            <v>2012.07.30</v>
          </cell>
          <cell r="J255" t="str">
            <v>60</v>
          </cell>
          <cell r="K255" t="str">
            <v>打印机</v>
          </cell>
          <cell r="L255" t="str">
            <v>公司</v>
          </cell>
          <cell r="M255" t="str">
            <v>采购部</v>
          </cell>
        </row>
        <row r="255">
          <cell r="O255" t="str">
            <v>0.00</v>
          </cell>
          <cell r="P255" t="str">
            <v>0.00</v>
          </cell>
          <cell r="Q255" t="str">
            <v>67.69</v>
          </cell>
          <cell r="R255" t="str">
            <v>60</v>
          </cell>
          <cell r="S255" t="str">
            <v>平均年限法(一)</v>
          </cell>
          <cell r="T255" t="str">
            <v>在用</v>
          </cell>
          <cell r="U255" t="str">
            <v>直接购入</v>
          </cell>
          <cell r="V255" t="str">
            <v>demo</v>
          </cell>
          <cell r="W255" t="str">
            <v>2013.01.01</v>
          </cell>
        </row>
        <row r="255">
          <cell r="AA255" t="str">
            <v>0403</v>
          </cell>
        </row>
        <row r="256">
          <cell r="B256" t="str">
            <v>040300048</v>
          </cell>
          <cell r="C256" t="str">
            <v>惠普打印机</v>
          </cell>
          <cell r="D256" t="str">
            <v>1319f</v>
          </cell>
          <cell r="E256">
            <v>1692.3</v>
          </cell>
          <cell r="F256">
            <v>1624.61</v>
          </cell>
          <cell r="G256">
            <v>67.69</v>
          </cell>
          <cell r="H256">
            <v>0</v>
          </cell>
          <cell r="I256" t="str">
            <v>2012.07.30</v>
          </cell>
          <cell r="J256" t="str">
            <v>60</v>
          </cell>
          <cell r="K256" t="str">
            <v>打印机</v>
          </cell>
          <cell r="L256" t="str">
            <v>综合办</v>
          </cell>
          <cell r="M256" t="str">
            <v>总办</v>
          </cell>
        </row>
        <row r="256">
          <cell r="O256" t="str">
            <v>0.00</v>
          </cell>
          <cell r="P256" t="str">
            <v>0.00</v>
          </cell>
          <cell r="Q256" t="str">
            <v>67.69</v>
          </cell>
          <cell r="R256" t="str">
            <v>60</v>
          </cell>
          <cell r="S256" t="str">
            <v>平均年限法(一)</v>
          </cell>
          <cell r="T256" t="str">
            <v>在用</v>
          </cell>
          <cell r="U256" t="str">
            <v>直接购入</v>
          </cell>
          <cell r="V256" t="str">
            <v>demo</v>
          </cell>
          <cell r="W256" t="str">
            <v>2013.01.01</v>
          </cell>
        </row>
        <row r="256">
          <cell r="AA256" t="str">
            <v>0403</v>
          </cell>
        </row>
        <row r="257">
          <cell r="B257" t="str">
            <v>040100104</v>
          </cell>
          <cell r="C257" t="str">
            <v>空调</v>
          </cell>
          <cell r="D257" t="str">
            <v>格力35556E3C-N2(A)</v>
          </cell>
          <cell r="E257">
            <v>2680</v>
          </cell>
          <cell r="F257">
            <v>2572.8</v>
          </cell>
          <cell r="G257">
            <v>107.2</v>
          </cell>
          <cell r="H257">
            <v>0</v>
          </cell>
          <cell r="I257" t="str">
            <v>2012.08.31</v>
          </cell>
          <cell r="J257" t="str">
            <v>60</v>
          </cell>
          <cell r="K257" t="str">
            <v>空调</v>
          </cell>
          <cell r="L257" t="str">
            <v>质量管理部</v>
          </cell>
          <cell r="M257" t="str">
            <v>剂型质检</v>
          </cell>
        </row>
        <row r="257">
          <cell r="O257" t="str">
            <v>0.00</v>
          </cell>
          <cell r="P257" t="str">
            <v>0.00</v>
          </cell>
          <cell r="Q257" t="str">
            <v>107.20</v>
          </cell>
          <cell r="R257" t="str">
            <v>60</v>
          </cell>
          <cell r="S257" t="str">
            <v>平均年限法(一)</v>
          </cell>
          <cell r="T257" t="str">
            <v>在用</v>
          </cell>
          <cell r="U257" t="str">
            <v>直接购入</v>
          </cell>
          <cell r="V257" t="str">
            <v>demo</v>
          </cell>
          <cell r="W257" t="str">
            <v>2013.01.01</v>
          </cell>
        </row>
        <row r="257">
          <cell r="AA257" t="str">
            <v>0401</v>
          </cell>
        </row>
        <row r="258">
          <cell r="B258" t="str">
            <v>031000224</v>
          </cell>
          <cell r="C258" t="str">
            <v>直列式灌装机4台</v>
          </cell>
          <cell r="D258" t="str">
            <v>CDP-16B</v>
          </cell>
          <cell r="E258">
            <v>191452.99</v>
          </cell>
          <cell r="F258">
            <v>183794.87</v>
          </cell>
          <cell r="G258">
            <v>7658.12</v>
          </cell>
          <cell r="H258">
            <v>0</v>
          </cell>
          <cell r="I258" t="str">
            <v>2012.10.31</v>
          </cell>
          <cell r="J258" t="str">
            <v>96</v>
          </cell>
          <cell r="K258" t="str">
            <v>剂型设备</v>
          </cell>
          <cell r="L258" t="str">
            <v>肥东制剂分厂</v>
          </cell>
          <cell r="M258" t="str">
            <v>0504</v>
          </cell>
        </row>
        <row r="258">
          <cell r="O258" t="str">
            <v>0.00</v>
          </cell>
          <cell r="P258" t="str">
            <v>0.00</v>
          </cell>
          <cell r="Q258" t="str">
            <v>7,658.12</v>
          </cell>
          <cell r="R258" t="str">
            <v>88</v>
          </cell>
          <cell r="S258" t="str">
            <v>平均年限法(一)</v>
          </cell>
          <cell r="T258" t="str">
            <v>在用</v>
          </cell>
          <cell r="U258" t="str">
            <v>直接购入</v>
          </cell>
          <cell r="V258" t="str">
            <v>demo</v>
          </cell>
          <cell r="W258" t="str">
            <v>2013.01.01</v>
          </cell>
        </row>
        <row r="258">
          <cell r="AA258" t="str">
            <v>0310</v>
          </cell>
        </row>
        <row r="259">
          <cell r="B259" t="str">
            <v>031000220</v>
          </cell>
          <cell r="C259" t="str">
            <v>防爆电动葫芦4台</v>
          </cell>
          <cell r="D259" t="str">
            <v>HB 0.5T-9M</v>
          </cell>
          <cell r="E259">
            <v>27692.31</v>
          </cell>
          <cell r="F259">
            <v>26584.62</v>
          </cell>
          <cell r="G259">
            <v>810</v>
          </cell>
          <cell r="H259">
            <v>297.69</v>
          </cell>
          <cell r="I259" t="str">
            <v>2012.10.31</v>
          </cell>
          <cell r="J259" t="str">
            <v>96</v>
          </cell>
          <cell r="K259" t="str">
            <v>剂型设备</v>
          </cell>
          <cell r="L259" t="str">
            <v>肥东制剂分厂</v>
          </cell>
          <cell r="M259" t="str">
            <v>0504</v>
          </cell>
        </row>
        <row r="259">
          <cell r="O259" t="str">
            <v>0.00</v>
          </cell>
          <cell r="P259" t="str">
            <v>0.00</v>
          </cell>
          <cell r="Q259" t="str">
            <v>1,107.69</v>
          </cell>
          <cell r="R259" t="str">
            <v>89</v>
          </cell>
          <cell r="S259" t="str">
            <v>平均年限法(一)</v>
          </cell>
          <cell r="T259" t="str">
            <v>在用</v>
          </cell>
          <cell r="U259" t="str">
            <v>直接购入</v>
          </cell>
          <cell r="V259" t="str">
            <v>demo</v>
          </cell>
          <cell r="W259" t="str">
            <v>2013.01.01</v>
          </cell>
        </row>
        <row r="259">
          <cell r="AA259" t="str">
            <v>0310</v>
          </cell>
        </row>
        <row r="260">
          <cell r="B260" t="str">
            <v>031000228</v>
          </cell>
          <cell r="C260" t="str">
            <v>电子台称2台</v>
          </cell>
          <cell r="D260" t="str">
            <v>TCS-60/200A</v>
          </cell>
          <cell r="E260">
            <v>2820.51</v>
          </cell>
          <cell r="F260">
            <v>2707.69</v>
          </cell>
          <cell r="G260">
            <v>20</v>
          </cell>
          <cell r="H260">
            <v>92.82</v>
          </cell>
          <cell r="I260" t="str">
            <v>2012.10.31</v>
          </cell>
          <cell r="J260" t="str">
            <v>96</v>
          </cell>
          <cell r="K260" t="str">
            <v>剂型设备</v>
          </cell>
          <cell r="L260" t="str">
            <v>肥东制剂分厂</v>
          </cell>
          <cell r="M260" t="str">
            <v>肥东分厂</v>
          </cell>
        </row>
        <row r="260">
          <cell r="O260" t="str">
            <v>0.00</v>
          </cell>
          <cell r="P260" t="str">
            <v>0.00</v>
          </cell>
          <cell r="Q260" t="str">
            <v>112.82</v>
          </cell>
          <cell r="R260" t="str">
            <v>96</v>
          </cell>
          <cell r="S260" t="str">
            <v>平均年限法(一)</v>
          </cell>
          <cell r="T260" t="str">
            <v>在用</v>
          </cell>
          <cell r="U260" t="str">
            <v>直接购入</v>
          </cell>
          <cell r="V260" t="str">
            <v>demo</v>
          </cell>
          <cell r="W260" t="str">
            <v>2013.01.01</v>
          </cell>
        </row>
        <row r="260">
          <cell r="AA260" t="str">
            <v>0310</v>
          </cell>
        </row>
        <row r="261">
          <cell r="B261" t="str">
            <v>031000216</v>
          </cell>
          <cell r="C261" t="str">
            <v>搪瓷反应釜4台</v>
          </cell>
          <cell r="D261" t="str">
            <v>K5000L</v>
          </cell>
          <cell r="E261">
            <v>174700.85</v>
          </cell>
          <cell r="F261">
            <v>167712.82</v>
          </cell>
          <cell r="G261">
            <v>6988.03</v>
          </cell>
          <cell r="H261">
            <v>0</v>
          </cell>
          <cell r="I261" t="str">
            <v>2012.10.31</v>
          </cell>
          <cell r="J261" t="str">
            <v>96</v>
          </cell>
          <cell r="K261" t="str">
            <v>剂型设备</v>
          </cell>
          <cell r="L261" t="str">
            <v>肥东制剂分厂</v>
          </cell>
        </row>
        <row r="261">
          <cell r="O261" t="str">
            <v>0.00</v>
          </cell>
          <cell r="P261" t="str">
            <v>0.00</v>
          </cell>
          <cell r="Q261" t="str">
            <v>6,988.03</v>
          </cell>
          <cell r="R261" t="str">
            <v>88</v>
          </cell>
          <cell r="S261" t="str">
            <v>平均年限法(一)</v>
          </cell>
          <cell r="T261" t="str">
            <v>在用</v>
          </cell>
          <cell r="U261" t="str">
            <v>直接购入</v>
          </cell>
          <cell r="V261" t="str">
            <v>demo</v>
          </cell>
          <cell r="W261" t="str">
            <v>2013.01.01</v>
          </cell>
        </row>
        <row r="261">
          <cell r="AA261" t="str">
            <v>0310</v>
          </cell>
        </row>
        <row r="262">
          <cell r="B262" t="str">
            <v>031000230</v>
          </cell>
          <cell r="C262" t="str">
            <v>制冷设备</v>
          </cell>
          <cell r="D262" t="str">
            <v>10匹柜机</v>
          </cell>
          <cell r="E262">
            <v>32307.69</v>
          </cell>
          <cell r="F262">
            <v>31015.38</v>
          </cell>
          <cell r="G262">
            <v>200</v>
          </cell>
          <cell r="H262">
            <v>1092.31</v>
          </cell>
          <cell r="I262" t="str">
            <v>2012.10.31</v>
          </cell>
          <cell r="J262" t="str">
            <v>60</v>
          </cell>
          <cell r="K262" t="str">
            <v>其他</v>
          </cell>
          <cell r="L262" t="str">
            <v>肥东合成分厂</v>
          </cell>
          <cell r="M262" t="str">
            <v>肥东分厂</v>
          </cell>
        </row>
        <row r="262">
          <cell r="O262" t="str">
            <v>0.00</v>
          </cell>
          <cell r="P262" t="str">
            <v>0.00</v>
          </cell>
          <cell r="Q262" t="str">
            <v>1,292.31</v>
          </cell>
          <cell r="R262" t="str">
            <v>60</v>
          </cell>
          <cell r="S262" t="str">
            <v>平均年限法(一)</v>
          </cell>
          <cell r="T262" t="str">
            <v>在用</v>
          </cell>
          <cell r="U262" t="str">
            <v>直接购入</v>
          </cell>
          <cell r="V262" t="str">
            <v>demo</v>
          </cell>
          <cell r="W262" t="str">
            <v>2013.01.01</v>
          </cell>
        </row>
        <row r="262">
          <cell r="AA262" t="str">
            <v>0409</v>
          </cell>
        </row>
        <row r="263">
          <cell r="B263" t="str">
            <v>031000217</v>
          </cell>
          <cell r="C263" t="str">
            <v>搪瓷反应釜</v>
          </cell>
          <cell r="D263" t="str">
            <v>K5000L</v>
          </cell>
          <cell r="E263">
            <v>46923.08</v>
          </cell>
          <cell r="F263">
            <v>45046.16</v>
          </cell>
          <cell r="G263">
            <v>1876.92</v>
          </cell>
          <cell r="H263">
            <v>0</v>
          </cell>
          <cell r="I263" t="str">
            <v>2012.10.31</v>
          </cell>
          <cell r="J263" t="str">
            <v>96</v>
          </cell>
          <cell r="K263" t="str">
            <v>剂型设备</v>
          </cell>
          <cell r="L263" t="str">
            <v>肥东制剂分厂</v>
          </cell>
          <cell r="M263" t="str">
            <v>0504</v>
          </cell>
        </row>
        <row r="263">
          <cell r="O263" t="str">
            <v>0.00</v>
          </cell>
          <cell r="P263" t="str">
            <v>0.00</v>
          </cell>
          <cell r="Q263" t="str">
            <v>1,876.92</v>
          </cell>
          <cell r="R263" t="str">
            <v>89</v>
          </cell>
          <cell r="S263" t="str">
            <v>平均年限法(一)</v>
          </cell>
          <cell r="T263" t="str">
            <v>在用</v>
          </cell>
          <cell r="U263" t="str">
            <v>直接购入</v>
          </cell>
          <cell r="V263" t="str">
            <v>demo</v>
          </cell>
          <cell r="W263" t="str">
            <v>2013.01.01</v>
          </cell>
        </row>
        <row r="263">
          <cell r="AA263" t="str">
            <v>0310</v>
          </cell>
        </row>
        <row r="264">
          <cell r="B264" t="str">
            <v>031000218</v>
          </cell>
          <cell r="C264" t="str">
            <v>搪瓷贮罐20套</v>
          </cell>
          <cell r="D264" t="str">
            <v>K5000L</v>
          </cell>
          <cell r="E264">
            <v>548717.95</v>
          </cell>
          <cell r="F264">
            <v>526769.23</v>
          </cell>
          <cell r="G264">
            <v>21948.72</v>
          </cell>
          <cell r="H264">
            <v>0</v>
          </cell>
          <cell r="I264" t="str">
            <v>2012.10.31</v>
          </cell>
          <cell r="J264" t="str">
            <v>96</v>
          </cell>
          <cell r="K264" t="str">
            <v>剂型设备</v>
          </cell>
          <cell r="L264" t="str">
            <v>肥东制剂分厂</v>
          </cell>
          <cell r="M264" t="str">
            <v>0504</v>
          </cell>
        </row>
        <row r="264">
          <cell r="O264" t="str">
            <v>0.00</v>
          </cell>
          <cell r="P264" t="str">
            <v>0.00</v>
          </cell>
          <cell r="Q264" t="str">
            <v>21,948.72</v>
          </cell>
          <cell r="R264" t="str">
            <v>89</v>
          </cell>
          <cell r="S264" t="str">
            <v>平均年限法(一)</v>
          </cell>
          <cell r="T264" t="str">
            <v>在用</v>
          </cell>
          <cell r="U264" t="str">
            <v>直接购入</v>
          </cell>
          <cell r="V264" t="str">
            <v>demo</v>
          </cell>
          <cell r="W264" t="str">
            <v>2013.01.01</v>
          </cell>
        </row>
        <row r="264">
          <cell r="AA264" t="str">
            <v>0310</v>
          </cell>
        </row>
        <row r="265">
          <cell r="B265" t="str">
            <v>031000247</v>
          </cell>
          <cell r="C265" t="str">
            <v>搪瓷反应釜</v>
          </cell>
          <cell r="D265" t="str">
            <v>K4000L</v>
          </cell>
          <cell r="E265">
            <v>27179.49</v>
          </cell>
          <cell r="F265">
            <v>26092.31</v>
          </cell>
          <cell r="G265">
            <v>1087.18</v>
          </cell>
          <cell r="H265">
            <v>0</v>
          </cell>
          <cell r="I265" t="str">
            <v>2012.10.31</v>
          </cell>
          <cell r="J265" t="str">
            <v>96</v>
          </cell>
          <cell r="K265" t="str">
            <v>剂型设备</v>
          </cell>
          <cell r="L265" t="str">
            <v>肥东制剂分厂</v>
          </cell>
          <cell r="M265" t="str">
            <v>0504</v>
          </cell>
        </row>
        <row r="265">
          <cell r="O265" t="str">
            <v>0.00</v>
          </cell>
          <cell r="P265" t="str">
            <v>0.00</v>
          </cell>
          <cell r="Q265" t="str">
            <v>1,087.18</v>
          </cell>
          <cell r="R265" t="str">
            <v>89</v>
          </cell>
          <cell r="S265" t="str">
            <v>平均年限法(一)</v>
          </cell>
          <cell r="T265" t="str">
            <v>在用</v>
          </cell>
          <cell r="U265" t="str">
            <v>直接购入</v>
          </cell>
          <cell r="V265" t="str">
            <v>demo</v>
          </cell>
          <cell r="W265" t="str">
            <v>2013.01.01</v>
          </cell>
        </row>
        <row r="265">
          <cell r="AA265" t="str">
            <v>0310</v>
          </cell>
        </row>
        <row r="266">
          <cell r="B266" t="str">
            <v>040100108</v>
          </cell>
          <cell r="C266" t="str">
            <v>海尔空调</v>
          </cell>
          <cell r="D266" t="str">
            <v>KFR-35GW/LCC13</v>
          </cell>
          <cell r="E266">
            <v>2256.41</v>
          </cell>
          <cell r="F266">
            <v>2166.15</v>
          </cell>
          <cell r="G266">
            <v>90.26</v>
          </cell>
          <cell r="H266">
            <v>0</v>
          </cell>
          <cell r="I266" t="str">
            <v>2012.10.31</v>
          </cell>
          <cell r="J266" t="str">
            <v>60</v>
          </cell>
          <cell r="K266" t="str">
            <v>空调</v>
          </cell>
          <cell r="L266" t="str">
            <v>公司</v>
          </cell>
          <cell r="M266" t="str">
            <v>财务部，原十里庙加工包装中心三楼</v>
          </cell>
        </row>
        <row r="266">
          <cell r="O266" t="str">
            <v>0.00</v>
          </cell>
          <cell r="P266" t="str">
            <v>0.00</v>
          </cell>
          <cell r="Q266" t="str">
            <v>90.26</v>
          </cell>
          <cell r="R266" t="str">
            <v>60</v>
          </cell>
          <cell r="S266" t="str">
            <v>平均年限法(一)</v>
          </cell>
          <cell r="T266" t="str">
            <v>在用</v>
          </cell>
          <cell r="U266" t="str">
            <v>直接购入</v>
          </cell>
          <cell r="V266" t="str">
            <v>demo</v>
          </cell>
          <cell r="W266" t="str">
            <v>2013.01.01</v>
          </cell>
        </row>
        <row r="266">
          <cell r="AA266" t="str">
            <v>0401</v>
          </cell>
        </row>
        <row r="267">
          <cell r="B267" t="str">
            <v>031000219</v>
          </cell>
          <cell r="C267" t="str">
            <v>空压机成套设备2台</v>
          </cell>
          <cell r="D267" t="str">
            <v>SF-18A/0.85</v>
          </cell>
          <cell r="E267">
            <v>85299.15</v>
          </cell>
          <cell r="F267">
            <v>81887.18</v>
          </cell>
          <cell r="G267">
            <v>3411.97</v>
          </cell>
          <cell r="H267">
            <v>0</v>
          </cell>
          <cell r="I267" t="str">
            <v>2012.10.31</v>
          </cell>
          <cell r="J267" t="str">
            <v>96</v>
          </cell>
          <cell r="K267" t="str">
            <v>剂型设备</v>
          </cell>
          <cell r="L267" t="str">
            <v>肥东制剂分厂</v>
          </cell>
          <cell r="M267" t="str">
            <v>0504</v>
          </cell>
        </row>
        <row r="267">
          <cell r="O267" t="str">
            <v>0.00</v>
          </cell>
          <cell r="P267" t="str">
            <v>0.00</v>
          </cell>
          <cell r="Q267" t="str">
            <v>3,411.97</v>
          </cell>
          <cell r="R267" t="str">
            <v>89</v>
          </cell>
          <cell r="S267" t="str">
            <v>平均年限法(一)</v>
          </cell>
          <cell r="T267" t="str">
            <v>在用</v>
          </cell>
          <cell r="U267" t="str">
            <v>直接购入</v>
          </cell>
          <cell r="V267" t="str">
            <v>demo</v>
          </cell>
          <cell r="W267" t="str">
            <v>2013.01.01</v>
          </cell>
        </row>
        <row r="267">
          <cell r="AA267" t="str">
            <v>0310</v>
          </cell>
        </row>
        <row r="268">
          <cell r="B268" t="str">
            <v>040200195</v>
          </cell>
          <cell r="C268" t="str">
            <v>联想笔记本及礼包</v>
          </cell>
          <cell r="D268" t="str">
            <v>联想笔记本及礼包</v>
          </cell>
          <cell r="E268">
            <v>3376.07</v>
          </cell>
          <cell r="F268">
            <v>3241.03</v>
          </cell>
          <cell r="G268">
            <v>135.04</v>
          </cell>
          <cell r="H268">
            <v>0</v>
          </cell>
          <cell r="I268" t="str">
            <v>2012.10.31</v>
          </cell>
          <cell r="J268" t="str">
            <v>60</v>
          </cell>
          <cell r="K268" t="str">
            <v>电脑</v>
          </cell>
          <cell r="L268" t="str">
            <v>制剂中心</v>
          </cell>
          <cell r="M268" t="str">
            <v>14</v>
          </cell>
        </row>
        <row r="268">
          <cell r="O268" t="str">
            <v>0.00</v>
          </cell>
          <cell r="P268" t="str">
            <v>0.00</v>
          </cell>
          <cell r="Q268" t="str">
            <v>135.04</v>
          </cell>
          <cell r="R268" t="str">
            <v>60</v>
          </cell>
          <cell r="S268" t="str">
            <v>平均年限法(一)</v>
          </cell>
          <cell r="T268" t="str">
            <v>在用</v>
          </cell>
          <cell r="U268" t="str">
            <v>直接购入</v>
          </cell>
          <cell r="V268" t="str">
            <v>demo</v>
          </cell>
          <cell r="W268" t="str">
            <v>2013.01.01</v>
          </cell>
        </row>
        <row r="268">
          <cell r="AA268" t="str">
            <v>0402</v>
          </cell>
        </row>
        <row r="269">
          <cell r="B269" t="str">
            <v>031000223</v>
          </cell>
          <cell r="C269" t="str">
            <v>砂磨机8台</v>
          </cell>
          <cell r="D269" t="str">
            <v>WM50-1</v>
          </cell>
          <cell r="E269">
            <v>299145.28</v>
          </cell>
          <cell r="F269">
            <v>287179.47</v>
          </cell>
          <cell r="G269">
            <v>11965.81</v>
          </cell>
          <cell r="H269">
            <v>0</v>
          </cell>
          <cell r="I269" t="str">
            <v>2012.10.31</v>
          </cell>
          <cell r="J269" t="str">
            <v>96</v>
          </cell>
          <cell r="K269" t="str">
            <v>剂型设备</v>
          </cell>
          <cell r="L269" t="str">
            <v>肥东制剂分厂</v>
          </cell>
          <cell r="M269" t="str">
            <v>0504</v>
          </cell>
        </row>
        <row r="269">
          <cell r="O269" t="str">
            <v>0.00</v>
          </cell>
          <cell r="P269" t="str">
            <v>0.00</v>
          </cell>
          <cell r="Q269" t="str">
            <v>11,965.81</v>
          </cell>
          <cell r="R269" t="str">
            <v>88</v>
          </cell>
          <cell r="S269" t="str">
            <v>平均年限法(一)</v>
          </cell>
          <cell r="T269" t="str">
            <v>在用</v>
          </cell>
          <cell r="U269" t="str">
            <v>直接购入</v>
          </cell>
          <cell r="V269" t="str">
            <v>demo</v>
          </cell>
          <cell r="W269" t="str">
            <v>2013.01.01</v>
          </cell>
        </row>
        <row r="269">
          <cell r="AA269" t="str">
            <v>0310</v>
          </cell>
        </row>
        <row r="270">
          <cell r="B270" t="str">
            <v>031000233</v>
          </cell>
          <cell r="C270" t="str">
            <v>防爆电动葫芦4台</v>
          </cell>
          <cell r="D270" t="str">
            <v>HB0.5-6米</v>
          </cell>
          <cell r="E270">
            <v>27777.78</v>
          </cell>
          <cell r="F270">
            <v>26666.67</v>
          </cell>
          <cell r="G270">
            <v>810</v>
          </cell>
          <cell r="H270">
            <v>301.11</v>
          </cell>
          <cell r="I270" t="str">
            <v>2012.10.31</v>
          </cell>
          <cell r="J270" t="str">
            <v>96</v>
          </cell>
          <cell r="K270" t="str">
            <v>剂型设备</v>
          </cell>
          <cell r="L270" t="str">
            <v>肥东制剂分厂</v>
          </cell>
          <cell r="M270" t="str">
            <v>肥东分厂</v>
          </cell>
        </row>
        <row r="270">
          <cell r="O270" t="str">
            <v>0.00</v>
          </cell>
          <cell r="P270" t="str">
            <v>0.00</v>
          </cell>
          <cell r="Q270" t="str">
            <v>1,111.11</v>
          </cell>
          <cell r="R270" t="str">
            <v>96</v>
          </cell>
          <cell r="S270" t="str">
            <v>平均年限法(一)</v>
          </cell>
          <cell r="T270" t="str">
            <v>在用</v>
          </cell>
          <cell r="U270" t="str">
            <v>直接购入</v>
          </cell>
          <cell r="V270" t="str">
            <v>demo</v>
          </cell>
          <cell r="W270" t="str">
            <v>2013.01.01</v>
          </cell>
        </row>
        <row r="270">
          <cell r="AA270" t="str">
            <v>0310</v>
          </cell>
        </row>
        <row r="271">
          <cell r="B271" t="str">
            <v>040100109</v>
          </cell>
          <cell r="C271" t="str">
            <v>格力空调3台</v>
          </cell>
          <cell r="D271" t="str">
            <v>KFR-35，壁挂式</v>
          </cell>
          <cell r="E271">
            <v>5769.23</v>
          </cell>
          <cell r="F271">
            <v>5538.46</v>
          </cell>
          <cell r="G271">
            <v>230.77</v>
          </cell>
          <cell r="H271">
            <v>0</v>
          </cell>
          <cell r="I271" t="str">
            <v>2012.10.31</v>
          </cell>
          <cell r="J271" t="str">
            <v>60</v>
          </cell>
          <cell r="K271" t="str">
            <v>空调</v>
          </cell>
          <cell r="L271" t="str">
            <v>肥东制剂分厂</v>
          </cell>
          <cell r="M271" t="str">
            <v>0504</v>
          </cell>
        </row>
        <row r="271">
          <cell r="O271" t="str">
            <v>0.00</v>
          </cell>
          <cell r="P271" t="str">
            <v>0.00</v>
          </cell>
          <cell r="Q271" t="str">
            <v>230.77</v>
          </cell>
          <cell r="R271" t="str">
            <v>60</v>
          </cell>
          <cell r="S271" t="str">
            <v>平均年限法(一)</v>
          </cell>
          <cell r="T271" t="str">
            <v>在用</v>
          </cell>
          <cell r="U271" t="str">
            <v>直接购入</v>
          </cell>
          <cell r="V271" t="str">
            <v>demo</v>
          </cell>
          <cell r="W271" t="str">
            <v>2013.01.01</v>
          </cell>
        </row>
        <row r="271">
          <cell r="AA271" t="str">
            <v>0401</v>
          </cell>
        </row>
        <row r="272">
          <cell r="B272" t="str">
            <v>040200196</v>
          </cell>
          <cell r="C272" t="str">
            <v>戴尔电脑</v>
          </cell>
        </row>
        <row r="272">
          <cell r="E272">
            <v>9709.4</v>
          </cell>
          <cell r="F272">
            <v>9321.02</v>
          </cell>
          <cell r="G272">
            <v>150</v>
          </cell>
          <cell r="H272">
            <v>238.38</v>
          </cell>
          <cell r="I272" t="str">
            <v>2012.10.31</v>
          </cell>
          <cell r="J272" t="str">
            <v>60</v>
          </cell>
          <cell r="K272" t="str">
            <v>电脑</v>
          </cell>
          <cell r="L272" t="str">
            <v>物流中心</v>
          </cell>
          <cell r="M272" t="str">
            <v>20</v>
          </cell>
        </row>
        <row r="272">
          <cell r="O272" t="str">
            <v>0.00</v>
          </cell>
          <cell r="P272" t="str">
            <v>0.00</v>
          </cell>
          <cell r="Q272" t="str">
            <v>388.38</v>
          </cell>
          <cell r="R272" t="str">
            <v>60</v>
          </cell>
          <cell r="S272" t="str">
            <v>平均年限法(一)</v>
          </cell>
          <cell r="T272" t="str">
            <v>在用</v>
          </cell>
          <cell r="U272" t="str">
            <v>直接购入</v>
          </cell>
          <cell r="V272" t="str">
            <v>demo</v>
          </cell>
          <cell r="W272" t="str">
            <v>2013.01.01</v>
          </cell>
        </row>
        <row r="272">
          <cell r="AA272" t="str">
            <v>0402</v>
          </cell>
        </row>
        <row r="273">
          <cell r="B273" t="str">
            <v>031000226</v>
          </cell>
          <cell r="C273" t="str">
            <v>全自动上盖机8台</v>
          </cell>
          <cell r="D273" t="str">
            <v>SGJ-2</v>
          </cell>
          <cell r="E273">
            <v>68376.07</v>
          </cell>
          <cell r="F273">
            <v>65641.03</v>
          </cell>
          <cell r="G273">
            <v>2735.04</v>
          </cell>
          <cell r="H273">
            <v>0</v>
          </cell>
          <cell r="I273" t="str">
            <v>2012.10.31</v>
          </cell>
          <cell r="J273" t="str">
            <v>96</v>
          </cell>
          <cell r="K273" t="str">
            <v>剂型设备</v>
          </cell>
          <cell r="L273" t="str">
            <v>肥东制剂分厂</v>
          </cell>
          <cell r="M273" t="str">
            <v>0504</v>
          </cell>
        </row>
        <row r="273">
          <cell r="O273" t="str">
            <v>0.00</v>
          </cell>
          <cell r="P273" t="str">
            <v>0.00</v>
          </cell>
          <cell r="Q273" t="str">
            <v>2,735.04</v>
          </cell>
          <cell r="R273" t="str">
            <v>89</v>
          </cell>
          <cell r="S273" t="str">
            <v>平均年限法(一)</v>
          </cell>
          <cell r="T273" t="str">
            <v>在用</v>
          </cell>
          <cell r="U273" t="str">
            <v>直接购入</v>
          </cell>
          <cell r="V273" t="str">
            <v>demo</v>
          </cell>
          <cell r="W273" t="str">
            <v>2013.01.01</v>
          </cell>
        </row>
        <row r="273">
          <cell r="AA273" t="str">
            <v>0310</v>
          </cell>
        </row>
        <row r="274">
          <cell r="B274" t="str">
            <v>031000234</v>
          </cell>
          <cell r="C274" t="str">
            <v>高剪切单级管线式乳化机3台</v>
          </cell>
          <cell r="D274" t="str">
            <v>RH-G1-22-6</v>
          </cell>
          <cell r="E274">
            <v>76923.08</v>
          </cell>
          <cell r="F274">
            <v>73846.16</v>
          </cell>
          <cell r="G274">
            <v>203</v>
          </cell>
          <cell r="H274">
            <v>2873.92</v>
          </cell>
          <cell r="I274" t="str">
            <v>2012.10.31</v>
          </cell>
          <cell r="J274" t="str">
            <v>96</v>
          </cell>
          <cell r="K274" t="str">
            <v>剂型设备</v>
          </cell>
          <cell r="L274" t="str">
            <v>肥东制剂分厂</v>
          </cell>
          <cell r="M274" t="str">
            <v>0504</v>
          </cell>
        </row>
        <row r="274">
          <cell r="O274" t="str">
            <v>0.00</v>
          </cell>
          <cell r="P274" t="str">
            <v>0.00</v>
          </cell>
          <cell r="Q274" t="str">
            <v>3,076.92</v>
          </cell>
          <cell r="R274" t="str">
            <v>89</v>
          </cell>
          <cell r="S274" t="str">
            <v>平均年限法(一)</v>
          </cell>
          <cell r="T274" t="str">
            <v>在用</v>
          </cell>
          <cell r="U274" t="str">
            <v>直接购入</v>
          </cell>
          <cell r="V274" t="str">
            <v>demo</v>
          </cell>
          <cell r="W274" t="str">
            <v>2013.01.01</v>
          </cell>
        </row>
        <row r="274">
          <cell r="AA274" t="str">
            <v>0310</v>
          </cell>
        </row>
        <row r="275">
          <cell r="B275" t="str">
            <v>031000235</v>
          </cell>
          <cell r="C275" t="str">
            <v>数显式取袋输送装置</v>
          </cell>
          <cell r="D275" t="str">
            <v>TQS</v>
          </cell>
          <cell r="E275">
            <v>10256.41</v>
          </cell>
          <cell r="F275">
            <v>9846.15</v>
          </cell>
          <cell r="G275">
            <v>410.26</v>
          </cell>
          <cell r="H275">
            <v>0</v>
          </cell>
          <cell r="I275" t="str">
            <v>2012.10.31</v>
          </cell>
          <cell r="J275" t="str">
            <v>96</v>
          </cell>
          <cell r="K275" t="str">
            <v>剂型设备</v>
          </cell>
          <cell r="L275" t="str">
            <v>肥东制剂分厂</v>
          </cell>
          <cell r="M275" t="str">
            <v>肥东分厂</v>
          </cell>
        </row>
        <row r="275">
          <cell r="O275" t="str">
            <v>0.00</v>
          </cell>
          <cell r="P275" t="str">
            <v>0.00</v>
          </cell>
          <cell r="Q275" t="str">
            <v>410.26</v>
          </cell>
          <cell r="R275" t="str">
            <v>96</v>
          </cell>
          <cell r="S275" t="str">
            <v>平均年限法(一)</v>
          </cell>
          <cell r="T275" t="str">
            <v>在用</v>
          </cell>
          <cell r="U275" t="str">
            <v>直接购入</v>
          </cell>
          <cell r="V275" t="str">
            <v>demo</v>
          </cell>
          <cell r="W275" t="str">
            <v>2013.01.01</v>
          </cell>
        </row>
        <row r="275">
          <cell r="AA275" t="str">
            <v>0310</v>
          </cell>
        </row>
        <row r="276">
          <cell r="B276" t="str">
            <v>031000236</v>
          </cell>
          <cell r="C276" t="str">
            <v>称重灌装机</v>
          </cell>
        </row>
        <row r="276">
          <cell r="E276">
            <v>46153.84</v>
          </cell>
          <cell r="F276">
            <v>44307.69</v>
          </cell>
          <cell r="G276">
            <v>1846.15</v>
          </cell>
          <cell r="H276">
            <v>0</v>
          </cell>
          <cell r="I276" t="str">
            <v>2012.10.31</v>
          </cell>
          <cell r="J276" t="str">
            <v>96</v>
          </cell>
          <cell r="K276" t="str">
            <v>剂型设备</v>
          </cell>
          <cell r="L276" t="str">
            <v>肥东制剂分厂</v>
          </cell>
          <cell r="M276" t="str">
            <v>肥东分厂</v>
          </cell>
        </row>
        <row r="276">
          <cell r="O276" t="str">
            <v>0.00</v>
          </cell>
          <cell r="P276" t="str">
            <v>0.00</v>
          </cell>
          <cell r="Q276" t="str">
            <v>1,846.15</v>
          </cell>
          <cell r="R276" t="str">
            <v>96</v>
          </cell>
          <cell r="S276" t="str">
            <v>平均年限法(一)</v>
          </cell>
          <cell r="T276" t="str">
            <v>在用</v>
          </cell>
          <cell r="U276" t="str">
            <v>直接购入</v>
          </cell>
          <cell r="V276" t="str">
            <v>demo</v>
          </cell>
          <cell r="W276" t="str">
            <v>2013.01.01</v>
          </cell>
        </row>
        <row r="276">
          <cell r="AA276" t="str">
            <v>0310</v>
          </cell>
        </row>
        <row r="277">
          <cell r="B277" t="str">
            <v>031000237</v>
          </cell>
          <cell r="C277" t="str">
            <v>喷码机3台</v>
          </cell>
          <cell r="D277" t="str">
            <v>E50</v>
          </cell>
          <cell r="E277">
            <v>196581.2</v>
          </cell>
          <cell r="F277">
            <v>188717.95</v>
          </cell>
          <cell r="G277">
            <v>7863.25</v>
          </cell>
          <cell r="H277">
            <v>0</v>
          </cell>
          <cell r="I277" t="str">
            <v>2012.10.31</v>
          </cell>
          <cell r="J277" t="str">
            <v>96</v>
          </cell>
          <cell r="K277" t="str">
            <v>剂型设备</v>
          </cell>
          <cell r="L277" t="str">
            <v>肥东制剂分厂</v>
          </cell>
          <cell r="M277" t="str">
            <v>0504</v>
          </cell>
        </row>
        <row r="277">
          <cell r="O277" t="str">
            <v>0.00</v>
          </cell>
          <cell r="P277" t="str">
            <v>0.00</v>
          </cell>
          <cell r="Q277" t="str">
            <v>7,863.25</v>
          </cell>
          <cell r="R277" t="str">
            <v>89</v>
          </cell>
          <cell r="S277" t="str">
            <v>平均年限法(一)</v>
          </cell>
          <cell r="T277" t="str">
            <v>在用</v>
          </cell>
          <cell r="U277" t="str">
            <v>直接购入</v>
          </cell>
          <cell r="V277" t="str">
            <v>demo</v>
          </cell>
          <cell r="W277" t="str">
            <v>2013.01.01</v>
          </cell>
        </row>
        <row r="277">
          <cell r="AA277" t="str">
            <v>0310</v>
          </cell>
        </row>
        <row r="278">
          <cell r="B278" t="str">
            <v>031000238</v>
          </cell>
          <cell r="C278" t="str">
            <v>全自动理瓶机1台</v>
          </cell>
          <cell r="D278" t="str">
            <v>LP-200</v>
          </cell>
          <cell r="E278">
            <v>135042.74</v>
          </cell>
          <cell r="F278">
            <v>129641.03</v>
          </cell>
          <cell r="G278">
            <v>5401.71</v>
          </cell>
          <cell r="H278">
            <v>0</v>
          </cell>
          <cell r="I278" t="str">
            <v>2012.10.31</v>
          </cell>
          <cell r="J278" t="str">
            <v>96</v>
          </cell>
          <cell r="K278" t="str">
            <v>剂型设备</v>
          </cell>
          <cell r="L278" t="str">
            <v>肥东制剂分厂</v>
          </cell>
          <cell r="M278" t="str">
            <v>0504</v>
          </cell>
        </row>
        <row r="278">
          <cell r="O278" t="str">
            <v>0.00</v>
          </cell>
          <cell r="P278" t="str">
            <v>0.00</v>
          </cell>
          <cell r="Q278" t="str">
            <v>5,401.71</v>
          </cell>
          <cell r="R278" t="str">
            <v>88</v>
          </cell>
          <cell r="S278" t="str">
            <v>平均年限法(一)</v>
          </cell>
          <cell r="T278" t="str">
            <v>在用</v>
          </cell>
          <cell r="U278" t="str">
            <v>直接购入</v>
          </cell>
          <cell r="V278" t="str">
            <v>demo</v>
          </cell>
          <cell r="W278" t="str">
            <v>2013.01.01</v>
          </cell>
        </row>
        <row r="278">
          <cell r="AA278" t="str">
            <v>0310</v>
          </cell>
        </row>
        <row r="279">
          <cell r="B279" t="str">
            <v>040200197</v>
          </cell>
          <cell r="C279" t="str">
            <v>联想笔记本及礼包</v>
          </cell>
          <cell r="D279" t="str">
            <v>联想笔记本及礼包</v>
          </cell>
          <cell r="E279">
            <v>3376.07</v>
          </cell>
          <cell r="F279">
            <v>3241.03</v>
          </cell>
          <cell r="G279">
            <v>135.04</v>
          </cell>
          <cell r="H279">
            <v>0</v>
          </cell>
          <cell r="I279" t="str">
            <v>2012.10.31</v>
          </cell>
          <cell r="J279" t="str">
            <v>60</v>
          </cell>
          <cell r="K279" t="str">
            <v>电脑</v>
          </cell>
          <cell r="L279" t="str">
            <v>合成分厂</v>
          </cell>
          <cell r="M279" t="str">
            <v>0502</v>
          </cell>
        </row>
        <row r="279">
          <cell r="O279" t="str">
            <v>0.00</v>
          </cell>
          <cell r="P279" t="str">
            <v>0.00</v>
          </cell>
          <cell r="Q279" t="str">
            <v>135.04</v>
          </cell>
          <cell r="R279" t="str">
            <v>60</v>
          </cell>
          <cell r="S279" t="str">
            <v>平均年限法(一)</v>
          </cell>
          <cell r="T279" t="str">
            <v>在用</v>
          </cell>
          <cell r="U279" t="str">
            <v>直接购入</v>
          </cell>
          <cell r="V279" t="str">
            <v>demo</v>
          </cell>
          <cell r="W279" t="str">
            <v>2013.01.01</v>
          </cell>
        </row>
        <row r="279">
          <cell r="AA279" t="str">
            <v>0402</v>
          </cell>
        </row>
        <row r="280">
          <cell r="B280" t="str">
            <v>031000240</v>
          </cell>
          <cell r="C280" t="str">
            <v>液位报警器</v>
          </cell>
        </row>
        <row r="280">
          <cell r="E280">
            <v>206957.26</v>
          </cell>
          <cell r="F280">
            <v>198678.97</v>
          </cell>
          <cell r="G280">
            <v>8278.29</v>
          </cell>
          <cell r="H280">
            <v>0</v>
          </cell>
          <cell r="I280" t="str">
            <v>2012.10.31</v>
          </cell>
          <cell r="J280" t="str">
            <v>96</v>
          </cell>
          <cell r="K280" t="str">
            <v>剂型设备</v>
          </cell>
          <cell r="L280" t="str">
            <v>肥东制剂分厂</v>
          </cell>
          <cell r="M280" t="str">
            <v>0504</v>
          </cell>
        </row>
        <row r="280">
          <cell r="O280" t="str">
            <v>0.00</v>
          </cell>
          <cell r="P280" t="str">
            <v>0.00</v>
          </cell>
          <cell r="Q280" t="str">
            <v>8,278.29</v>
          </cell>
          <cell r="R280" t="str">
            <v>89</v>
          </cell>
          <cell r="S280" t="str">
            <v>平均年限法(一)</v>
          </cell>
          <cell r="T280" t="str">
            <v>在用</v>
          </cell>
          <cell r="U280" t="str">
            <v>直接购入</v>
          </cell>
          <cell r="V280" t="str">
            <v>demo</v>
          </cell>
          <cell r="W280" t="str">
            <v>2013.01.01</v>
          </cell>
        </row>
        <row r="280">
          <cell r="AA280" t="str">
            <v>0310</v>
          </cell>
        </row>
        <row r="281">
          <cell r="B281" t="str">
            <v>030800054</v>
          </cell>
          <cell r="C281" t="str">
            <v>碱吸收槽2台</v>
          </cell>
          <cell r="D281" t="str">
            <v>DN1600*1978*8</v>
          </cell>
          <cell r="E281">
            <v>37606.84</v>
          </cell>
          <cell r="F281">
            <v>36102.57</v>
          </cell>
          <cell r="G281">
            <v>1504.27</v>
          </cell>
          <cell r="H281">
            <v>0</v>
          </cell>
          <cell r="I281" t="str">
            <v>2012.10.31</v>
          </cell>
          <cell r="J281" t="str">
            <v>96</v>
          </cell>
          <cell r="K281" t="str">
            <v>烟嘧装置（合成一车间）</v>
          </cell>
          <cell r="L281" t="str">
            <v>肥东合成分厂</v>
          </cell>
          <cell r="M281" t="str">
            <v>0503</v>
          </cell>
        </row>
        <row r="281">
          <cell r="O281" t="str">
            <v>0.00</v>
          </cell>
          <cell r="P281" t="str">
            <v>0.00</v>
          </cell>
          <cell r="Q281" t="str">
            <v>1,504.27</v>
          </cell>
          <cell r="R281" t="str">
            <v>96</v>
          </cell>
          <cell r="S281" t="str">
            <v>平均年限法(一)</v>
          </cell>
          <cell r="T281" t="str">
            <v>在用</v>
          </cell>
          <cell r="U281" t="str">
            <v>直接购入</v>
          </cell>
          <cell r="V281" t="str">
            <v>demo</v>
          </cell>
          <cell r="W281" t="str">
            <v>2013.01.01</v>
          </cell>
        </row>
        <row r="281">
          <cell r="AA281" t="str">
            <v>0308</v>
          </cell>
        </row>
        <row r="282">
          <cell r="B282" t="str">
            <v>031000241</v>
          </cell>
          <cell r="C282" t="str">
            <v>制剂通风装置</v>
          </cell>
        </row>
        <row r="282">
          <cell r="E282">
            <v>395726.49</v>
          </cell>
          <cell r="F282">
            <v>379897.43</v>
          </cell>
          <cell r="G282">
            <v>15829.06</v>
          </cell>
          <cell r="H282">
            <v>0</v>
          </cell>
          <cell r="I282" t="str">
            <v>2012.10.31</v>
          </cell>
          <cell r="J282" t="str">
            <v>96</v>
          </cell>
          <cell r="K282" t="str">
            <v>剂型设备</v>
          </cell>
          <cell r="L282" t="str">
            <v>肥东制剂分厂</v>
          </cell>
          <cell r="M282" t="str">
            <v>0504</v>
          </cell>
        </row>
        <row r="282">
          <cell r="O282" t="str">
            <v>0.00</v>
          </cell>
          <cell r="P282" t="str">
            <v>0.00</v>
          </cell>
          <cell r="Q282" t="str">
            <v>15,829.06</v>
          </cell>
          <cell r="R282" t="str">
            <v>89</v>
          </cell>
          <cell r="S282" t="str">
            <v>平均年限法(一)</v>
          </cell>
          <cell r="T282" t="str">
            <v>在用</v>
          </cell>
          <cell r="U282" t="str">
            <v>直接购入</v>
          </cell>
          <cell r="V282" t="str">
            <v>demo</v>
          </cell>
          <cell r="W282" t="str">
            <v>2013.01.01</v>
          </cell>
        </row>
        <row r="282">
          <cell r="AA282" t="str">
            <v>0310</v>
          </cell>
        </row>
        <row r="283">
          <cell r="B283" t="str">
            <v>031000242</v>
          </cell>
          <cell r="C283" t="str">
            <v>洗地机</v>
          </cell>
          <cell r="D283" t="str">
            <v>BNT-312  510B</v>
          </cell>
          <cell r="E283">
            <v>12803.42</v>
          </cell>
          <cell r="F283">
            <v>12291.28</v>
          </cell>
          <cell r="G283">
            <v>512.14</v>
          </cell>
          <cell r="H283">
            <v>0</v>
          </cell>
          <cell r="I283" t="str">
            <v>2012.10.31</v>
          </cell>
          <cell r="J283" t="str">
            <v>96</v>
          </cell>
          <cell r="K283" t="str">
            <v>剂型设备</v>
          </cell>
          <cell r="L283" t="str">
            <v>肥东制剂分厂</v>
          </cell>
          <cell r="M283" t="str">
            <v>0504</v>
          </cell>
        </row>
        <row r="283">
          <cell r="O283" t="str">
            <v>0.00</v>
          </cell>
          <cell r="P283" t="str">
            <v>0.00</v>
          </cell>
          <cell r="Q283" t="str">
            <v>512.14</v>
          </cell>
          <cell r="R283" t="str">
            <v>88</v>
          </cell>
          <cell r="S283" t="str">
            <v>平均年限法(一)</v>
          </cell>
          <cell r="T283" t="str">
            <v>在用</v>
          </cell>
          <cell r="U283" t="str">
            <v>直接购入</v>
          </cell>
          <cell r="V283" t="str">
            <v>demo</v>
          </cell>
          <cell r="W283" t="str">
            <v>2013.01.01</v>
          </cell>
        </row>
        <row r="283">
          <cell r="AA283" t="str">
            <v>0310</v>
          </cell>
        </row>
        <row r="284">
          <cell r="B284" t="str">
            <v>031000243</v>
          </cell>
          <cell r="C284" t="str">
            <v>空压机</v>
          </cell>
          <cell r="D284" t="str">
            <v>SA-120A/0.85</v>
          </cell>
          <cell r="E284">
            <v>150427.36</v>
          </cell>
          <cell r="F284">
            <v>144410.27</v>
          </cell>
          <cell r="G284">
            <v>6017.09</v>
          </cell>
          <cell r="H284">
            <v>0</v>
          </cell>
          <cell r="I284" t="str">
            <v>2012.10.31</v>
          </cell>
          <cell r="J284" t="str">
            <v>96</v>
          </cell>
          <cell r="K284" t="str">
            <v>剂型设备</v>
          </cell>
          <cell r="L284" t="str">
            <v>肥东制剂分厂</v>
          </cell>
          <cell r="M284" t="str">
            <v>0504</v>
          </cell>
        </row>
        <row r="284">
          <cell r="O284" t="str">
            <v>0.00</v>
          </cell>
          <cell r="P284" t="str">
            <v>0.00</v>
          </cell>
          <cell r="Q284" t="str">
            <v>6,017.09</v>
          </cell>
          <cell r="R284" t="str">
            <v>89</v>
          </cell>
          <cell r="S284" t="str">
            <v>平均年限法(一)</v>
          </cell>
          <cell r="T284" t="str">
            <v>在用</v>
          </cell>
          <cell r="U284" t="str">
            <v>直接购入</v>
          </cell>
          <cell r="V284" t="str">
            <v>demo</v>
          </cell>
          <cell r="W284" t="str">
            <v>2013.01.01</v>
          </cell>
        </row>
        <row r="284">
          <cell r="AA284" t="str">
            <v>0310</v>
          </cell>
        </row>
        <row r="285">
          <cell r="B285" t="str">
            <v>031000244</v>
          </cell>
          <cell r="C285" t="str">
            <v>冷干机</v>
          </cell>
          <cell r="D285" t="str">
            <v>NE-22</v>
          </cell>
          <cell r="E285">
            <v>22222.22</v>
          </cell>
          <cell r="F285">
            <v>21333.33</v>
          </cell>
          <cell r="G285">
            <v>888.89</v>
          </cell>
          <cell r="H285">
            <v>0</v>
          </cell>
          <cell r="I285" t="str">
            <v>2012.10.31</v>
          </cell>
          <cell r="J285" t="str">
            <v>96</v>
          </cell>
          <cell r="K285" t="str">
            <v>剂型设备</v>
          </cell>
          <cell r="L285" t="str">
            <v>肥东制剂分厂</v>
          </cell>
          <cell r="M285" t="str">
            <v>0504</v>
          </cell>
        </row>
        <row r="285">
          <cell r="O285" t="str">
            <v>0.00</v>
          </cell>
          <cell r="P285" t="str">
            <v>0.00</v>
          </cell>
          <cell r="Q285" t="str">
            <v>888.89</v>
          </cell>
          <cell r="R285" t="str">
            <v>89</v>
          </cell>
          <cell r="S285" t="str">
            <v>平均年限法(一)</v>
          </cell>
          <cell r="T285" t="str">
            <v>在用</v>
          </cell>
          <cell r="U285" t="str">
            <v>直接购入</v>
          </cell>
          <cell r="V285" t="str">
            <v>demo</v>
          </cell>
          <cell r="W285" t="str">
            <v>2013.01.01</v>
          </cell>
        </row>
        <row r="285">
          <cell r="AA285" t="str">
            <v>0310</v>
          </cell>
        </row>
        <row r="286">
          <cell r="B286" t="str">
            <v>031000245</v>
          </cell>
          <cell r="C286" t="str">
            <v>过滤器2台</v>
          </cell>
          <cell r="D286" t="str">
            <v>NF-22Z/X</v>
          </cell>
          <cell r="E286">
            <v>4410.26</v>
          </cell>
          <cell r="F286">
            <v>4233.85</v>
          </cell>
          <cell r="G286">
            <v>176.41</v>
          </cell>
          <cell r="H286">
            <v>0</v>
          </cell>
          <cell r="I286" t="str">
            <v>2012.10.31</v>
          </cell>
          <cell r="J286" t="str">
            <v>96</v>
          </cell>
          <cell r="K286" t="str">
            <v>剂型设备</v>
          </cell>
          <cell r="L286" t="str">
            <v>肥东制剂分厂</v>
          </cell>
          <cell r="M286" t="str">
            <v>0504</v>
          </cell>
        </row>
        <row r="286">
          <cell r="O286" t="str">
            <v>0.00</v>
          </cell>
          <cell r="P286" t="str">
            <v>0.00</v>
          </cell>
          <cell r="Q286" t="str">
            <v>176.41</v>
          </cell>
          <cell r="R286" t="str">
            <v>89</v>
          </cell>
          <cell r="S286" t="str">
            <v>平均年限法(一)</v>
          </cell>
          <cell r="T286" t="str">
            <v>在用</v>
          </cell>
          <cell r="U286" t="str">
            <v>直接购入</v>
          </cell>
          <cell r="V286" t="str">
            <v>demo</v>
          </cell>
          <cell r="W286" t="str">
            <v>2013.01.01</v>
          </cell>
        </row>
        <row r="286">
          <cell r="AA286" t="str">
            <v>0310</v>
          </cell>
        </row>
        <row r="287">
          <cell r="B287" t="str">
            <v>031000246</v>
          </cell>
          <cell r="C287" t="str">
            <v>储气罐</v>
          </cell>
          <cell r="D287" t="str">
            <v>C-10-/10</v>
          </cell>
          <cell r="E287">
            <v>23931.62</v>
          </cell>
          <cell r="F287">
            <v>22974.36</v>
          </cell>
          <cell r="G287">
            <v>957.26</v>
          </cell>
          <cell r="H287">
            <v>0</v>
          </cell>
          <cell r="I287" t="str">
            <v>2012.10.31</v>
          </cell>
          <cell r="J287" t="str">
            <v>96</v>
          </cell>
          <cell r="K287" t="str">
            <v>剂型设备</v>
          </cell>
          <cell r="L287" t="str">
            <v>肥东制剂分厂</v>
          </cell>
          <cell r="M287" t="str">
            <v>0504</v>
          </cell>
        </row>
        <row r="287">
          <cell r="O287" t="str">
            <v>0.00</v>
          </cell>
          <cell r="P287" t="str">
            <v>0.00</v>
          </cell>
          <cell r="Q287" t="str">
            <v>957.26</v>
          </cell>
          <cell r="R287" t="str">
            <v>88</v>
          </cell>
          <cell r="S287" t="str">
            <v>平均年限法(一)</v>
          </cell>
          <cell r="T287" t="str">
            <v>在用</v>
          </cell>
          <cell r="U287" t="str">
            <v>直接购入</v>
          </cell>
          <cell r="V287" t="str">
            <v>demo</v>
          </cell>
          <cell r="W287" t="str">
            <v>2013.01.01</v>
          </cell>
        </row>
        <row r="287">
          <cell r="AA287" t="str">
            <v>0310</v>
          </cell>
        </row>
        <row r="288">
          <cell r="B288" t="str">
            <v>040200198</v>
          </cell>
          <cell r="C288" t="str">
            <v>联想笔记本</v>
          </cell>
          <cell r="D288" t="str">
            <v>联想E420</v>
          </cell>
          <cell r="E288">
            <v>3641.03</v>
          </cell>
          <cell r="F288">
            <v>3495.39</v>
          </cell>
          <cell r="G288">
            <v>145.64</v>
          </cell>
          <cell r="H288">
            <v>0</v>
          </cell>
          <cell r="I288" t="str">
            <v>2012.10.31</v>
          </cell>
          <cell r="J288" t="str">
            <v>60</v>
          </cell>
          <cell r="K288" t="str">
            <v>电脑</v>
          </cell>
          <cell r="L288" t="str">
            <v>销售后勤</v>
          </cell>
          <cell r="M288" t="str">
            <v>0404</v>
          </cell>
        </row>
        <row r="288">
          <cell r="O288" t="str">
            <v>0.00</v>
          </cell>
          <cell r="P288" t="str">
            <v>0.00</v>
          </cell>
          <cell r="Q288" t="str">
            <v>145.64</v>
          </cell>
          <cell r="R288" t="str">
            <v>60</v>
          </cell>
          <cell r="S288" t="str">
            <v>平均年限法(一)</v>
          </cell>
          <cell r="T288" t="str">
            <v>在用</v>
          </cell>
          <cell r="U288" t="str">
            <v>直接购入</v>
          </cell>
          <cell r="V288" t="str">
            <v>demo</v>
          </cell>
          <cell r="W288" t="str">
            <v>2013.01.01</v>
          </cell>
        </row>
        <row r="288">
          <cell r="AA288" t="str">
            <v>0402</v>
          </cell>
        </row>
        <row r="289">
          <cell r="B289" t="str">
            <v>031000249</v>
          </cell>
          <cell r="C289" t="str">
            <v>盘装式批量控制仪</v>
          </cell>
          <cell r="D289" t="str">
            <v>FBC-10</v>
          </cell>
          <cell r="E289">
            <v>2632.48</v>
          </cell>
          <cell r="F289">
            <v>2527.18</v>
          </cell>
          <cell r="G289">
            <v>105.3</v>
          </cell>
          <cell r="H289">
            <v>0</v>
          </cell>
          <cell r="I289" t="str">
            <v>2012.10.31</v>
          </cell>
          <cell r="J289" t="str">
            <v>96</v>
          </cell>
          <cell r="K289" t="str">
            <v>剂型设备</v>
          </cell>
          <cell r="L289" t="str">
            <v>肥东制剂分厂</v>
          </cell>
          <cell r="M289" t="str">
            <v>0504</v>
          </cell>
        </row>
        <row r="289">
          <cell r="O289" t="str">
            <v>0.00</v>
          </cell>
          <cell r="P289" t="str">
            <v>0.00</v>
          </cell>
          <cell r="Q289" t="str">
            <v>105.30</v>
          </cell>
          <cell r="R289" t="str">
            <v>89</v>
          </cell>
          <cell r="S289" t="str">
            <v>平均年限法(一)</v>
          </cell>
          <cell r="T289" t="str">
            <v>在用</v>
          </cell>
          <cell r="U289" t="str">
            <v>直接购入</v>
          </cell>
          <cell r="V289" t="str">
            <v>demo</v>
          </cell>
          <cell r="W289" t="str">
            <v>2013.01.01</v>
          </cell>
        </row>
        <row r="289">
          <cell r="AA289" t="str">
            <v>0310</v>
          </cell>
        </row>
        <row r="290">
          <cell r="B290" t="str">
            <v>031000250</v>
          </cell>
          <cell r="C290" t="str">
            <v>不锈钢仪表箱3个</v>
          </cell>
        </row>
        <row r="290">
          <cell r="E290">
            <v>2649.57</v>
          </cell>
          <cell r="F290">
            <v>2543.59</v>
          </cell>
          <cell r="G290">
            <v>105.98</v>
          </cell>
          <cell r="H290">
            <v>0</v>
          </cell>
          <cell r="I290" t="str">
            <v>2012.10.31</v>
          </cell>
          <cell r="J290" t="str">
            <v>96</v>
          </cell>
          <cell r="K290" t="str">
            <v>剂型设备</v>
          </cell>
          <cell r="L290" t="str">
            <v>肥东制剂分厂</v>
          </cell>
          <cell r="M290" t="str">
            <v>0504</v>
          </cell>
        </row>
        <row r="290">
          <cell r="O290" t="str">
            <v>0.00</v>
          </cell>
          <cell r="P290" t="str">
            <v>0.00</v>
          </cell>
          <cell r="Q290" t="str">
            <v>105.98</v>
          </cell>
          <cell r="R290" t="str">
            <v>88</v>
          </cell>
          <cell r="S290" t="str">
            <v>平均年限法(一)</v>
          </cell>
          <cell r="T290" t="str">
            <v>在用</v>
          </cell>
          <cell r="U290" t="str">
            <v>直接购入</v>
          </cell>
          <cell r="V290" t="str">
            <v>demo</v>
          </cell>
          <cell r="W290" t="str">
            <v>2013.01.01</v>
          </cell>
        </row>
        <row r="290">
          <cell r="AA290" t="str">
            <v>0310</v>
          </cell>
        </row>
        <row r="291">
          <cell r="B291" t="str">
            <v>031000251</v>
          </cell>
          <cell r="C291" t="str">
            <v>旋涡流量计2台</v>
          </cell>
          <cell r="D291" t="str">
            <v>DY100-NALSS4-ON</v>
          </cell>
          <cell r="E291">
            <v>19671.79</v>
          </cell>
          <cell r="F291">
            <v>18884.92</v>
          </cell>
          <cell r="G291">
            <v>786.87</v>
          </cell>
          <cell r="H291">
            <v>0</v>
          </cell>
          <cell r="I291" t="str">
            <v>2012.10.31</v>
          </cell>
          <cell r="J291" t="str">
            <v>96</v>
          </cell>
          <cell r="K291" t="str">
            <v>剂型设备</v>
          </cell>
          <cell r="L291" t="str">
            <v>肥东制剂分厂</v>
          </cell>
          <cell r="M291" t="str">
            <v>0504</v>
          </cell>
        </row>
        <row r="291">
          <cell r="O291" t="str">
            <v>0.00</v>
          </cell>
          <cell r="P291" t="str">
            <v>0.00</v>
          </cell>
          <cell r="Q291" t="str">
            <v>786.87</v>
          </cell>
          <cell r="R291" t="str">
            <v>88</v>
          </cell>
          <cell r="S291" t="str">
            <v>平均年限法(一)</v>
          </cell>
          <cell r="T291" t="str">
            <v>在用</v>
          </cell>
          <cell r="U291" t="str">
            <v>直接购入</v>
          </cell>
          <cell r="V291" t="str">
            <v>demo</v>
          </cell>
          <cell r="W291" t="str">
            <v>2013.01.01</v>
          </cell>
        </row>
        <row r="291">
          <cell r="AA291" t="str">
            <v>0310</v>
          </cell>
        </row>
        <row r="292">
          <cell r="B292" t="str">
            <v>031000252</v>
          </cell>
          <cell r="C292" t="str">
            <v>智能流量演算仪</v>
          </cell>
          <cell r="D292" t="str">
            <v>FC8200A-10</v>
          </cell>
          <cell r="E292">
            <v>5264.96</v>
          </cell>
          <cell r="F292">
            <v>5054.36</v>
          </cell>
          <cell r="G292">
            <v>210.6</v>
          </cell>
          <cell r="H292">
            <v>0</v>
          </cell>
          <cell r="I292" t="str">
            <v>2012.10.31</v>
          </cell>
          <cell r="J292" t="str">
            <v>96</v>
          </cell>
          <cell r="K292" t="str">
            <v>剂型设备</v>
          </cell>
          <cell r="L292" t="str">
            <v>肥东制剂分厂</v>
          </cell>
          <cell r="M292" t="str">
            <v>0504</v>
          </cell>
        </row>
        <row r="292">
          <cell r="O292" t="str">
            <v>0.00</v>
          </cell>
          <cell r="P292" t="str">
            <v>0.00</v>
          </cell>
          <cell r="Q292" t="str">
            <v>210.60</v>
          </cell>
          <cell r="R292" t="str">
            <v>88</v>
          </cell>
          <cell r="S292" t="str">
            <v>平均年限法(一)</v>
          </cell>
          <cell r="T292" t="str">
            <v>在用</v>
          </cell>
          <cell r="U292" t="str">
            <v>直接购入</v>
          </cell>
          <cell r="V292" t="str">
            <v>demo</v>
          </cell>
          <cell r="W292" t="str">
            <v>2013.01.01</v>
          </cell>
        </row>
        <row r="292">
          <cell r="AA292" t="str">
            <v>0310</v>
          </cell>
        </row>
        <row r="293">
          <cell r="B293" t="str">
            <v>031000253</v>
          </cell>
          <cell r="C293" t="str">
            <v>电磁流量计</v>
          </cell>
          <cell r="D293" t="str">
            <v>DN50-无表头SE205MM-DES4S-LSO</v>
          </cell>
          <cell r="E293">
            <v>7215.38</v>
          </cell>
          <cell r="F293">
            <v>6926.76</v>
          </cell>
          <cell r="G293">
            <v>288.62</v>
          </cell>
          <cell r="H293">
            <v>0</v>
          </cell>
          <cell r="I293" t="str">
            <v>2012.10.31</v>
          </cell>
          <cell r="J293" t="str">
            <v>96</v>
          </cell>
          <cell r="K293" t="str">
            <v>剂型设备</v>
          </cell>
          <cell r="L293" t="str">
            <v>肥东制剂分厂</v>
          </cell>
          <cell r="M293" t="str">
            <v>0504</v>
          </cell>
        </row>
        <row r="293">
          <cell r="O293" t="str">
            <v>0.00</v>
          </cell>
          <cell r="P293" t="str">
            <v>0.00</v>
          </cell>
          <cell r="Q293" t="str">
            <v>288.62</v>
          </cell>
          <cell r="R293" t="str">
            <v>89</v>
          </cell>
          <cell r="S293" t="str">
            <v>平均年限法(一)</v>
          </cell>
          <cell r="T293" t="str">
            <v>在用</v>
          </cell>
          <cell r="U293" t="str">
            <v>直接购入</v>
          </cell>
          <cell r="V293" t="str">
            <v>demo</v>
          </cell>
          <cell r="W293" t="str">
            <v>2013.01.01</v>
          </cell>
        </row>
        <row r="293">
          <cell r="AA293" t="str">
            <v>0310</v>
          </cell>
        </row>
        <row r="294">
          <cell r="B294" t="str">
            <v>031000254</v>
          </cell>
          <cell r="C294" t="str">
            <v>批量控制仪</v>
          </cell>
          <cell r="D294" t="str">
            <v>FBC-10盘装式</v>
          </cell>
          <cell r="E294">
            <v>2632.48</v>
          </cell>
          <cell r="F294">
            <v>2527.18</v>
          </cell>
          <cell r="G294">
            <v>105.3</v>
          </cell>
          <cell r="H294">
            <v>0</v>
          </cell>
          <cell r="I294" t="str">
            <v>2012.10.31</v>
          </cell>
          <cell r="J294" t="str">
            <v>96</v>
          </cell>
          <cell r="K294" t="str">
            <v>剂型设备</v>
          </cell>
          <cell r="L294" t="str">
            <v>肥东制剂分厂</v>
          </cell>
          <cell r="M294" t="str">
            <v>0504</v>
          </cell>
        </row>
        <row r="294">
          <cell r="O294" t="str">
            <v>0.00</v>
          </cell>
          <cell r="P294" t="str">
            <v>0.00</v>
          </cell>
          <cell r="Q294" t="str">
            <v>105.30</v>
          </cell>
          <cell r="R294" t="str">
            <v>89</v>
          </cell>
          <cell r="S294" t="str">
            <v>平均年限法(一)</v>
          </cell>
          <cell r="T294" t="str">
            <v>在用</v>
          </cell>
          <cell r="U294" t="str">
            <v>直接购入</v>
          </cell>
          <cell r="V294" t="str">
            <v>demo</v>
          </cell>
          <cell r="W294" t="str">
            <v>2013.01.01</v>
          </cell>
        </row>
        <row r="294">
          <cell r="AA294" t="str">
            <v>0310</v>
          </cell>
        </row>
        <row r="295">
          <cell r="B295" t="str">
            <v>031000255</v>
          </cell>
          <cell r="C295" t="str">
            <v>称重灌装机</v>
          </cell>
          <cell r="D295" t="str">
            <v>CDP-2W-2-30L</v>
          </cell>
          <cell r="E295">
            <v>46153.85</v>
          </cell>
          <cell r="F295">
            <v>44307.7</v>
          </cell>
          <cell r="G295">
            <v>1846.15</v>
          </cell>
          <cell r="H295">
            <v>0</v>
          </cell>
          <cell r="I295" t="str">
            <v>2012.10.31</v>
          </cell>
          <cell r="J295" t="str">
            <v>96</v>
          </cell>
          <cell r="K295" t="str">
            <v>剂型设备</v>
          </cell>
          <cell r="L295" t="str">
            <v>肥东制剂分厂</v>
          </cell>
          <cell r="M295" t="str">
            <v>0504</v>
          </cell>
        </row>
        <row r="295">
          <cell r="O295" t="str">
            <v>0.00</v>
          </cell>
          <cell r="P295" t="str">
            <v>0.00</v>
          </cell>
          <cell r="Q295" t="str">
            <v>1,846.15</v>
          </cell>
          <cell r="R295" t="str">
            <v>88</v>
          </cell>
          <cell r="S295" t="str">
            <v>平均年限法(一)</v>
          </cell>
          <cell r="T295" t="str">
            <v>在用</v>
          </cell>
          <cell r="U295" t="str">
            <v>直接购入</v>
          </cell>
          <cell r="V295" t="str">
            <v>demo</v>
          </cell>
          <cell r="W295" t="str">
            <v>2013.01.01</v>
          </cell>
        </row>
        <row r="295">
          <cell r="AA295" t="str">
            <v>0310</v>
          </cell>
        </row>
        <row r="296">
          <cell r="B296" t="str">
            <v>040100110</v>
          </cell>
          <cell r="C296" t="str">
            <v>海尔空调</v>
          </cell>
          <cell r="D296" t="str">
            <v>KFR-35GW/01CCC13</v>
          </cell>
          <cell r="E296">
            <v>1948.72</v>
          </cell>
          <cell r="F296">
            <v>1870.77</v>
          </cell>
          <cell r="G296">
            <v>77.95</v>
          </cell>
          <cell r="H296">
            <v>0</v>
          </cell>
          <cell r="I296" t="str">
            <v>2012.10.31</v>
          </cell>
          <cell r="J296" t="str">
            <v>60</v>
          </cell>
          <cell r="K296" t="str">
            <v>空调</v>
          </cell>
          <cell r="L296" t="str">
            <v>研究所</v>
          </cell>
          <cell r="M296" t="str">
            <v>15</v>
          </cell>
        </row>
        <row r="296">
          <cell r="O296" t="str">
            <v>0.00</v>
          </cell>
          <cell r="P296" t="str">
            <v>0.00</v>
          </cell>
          <cell r="Q296" t="str">
            <v>77.95</v>
          </cell>
          <cell r="R296" t="str">
            <v>60</v>
          </cell>
          <cell r="S296" t="str">
            <v>平均年限法(一)</v>
          </cell>
          <cell r="T296" t="str">
            <v>在用</v>
          </cell>
          <cell r="U296" t="str">
            <v>直接购入</v>
          </cell>
          <cell r="V296" t="str">
            <v>demo</v>
          </cell>
          <cell r="W296" t="str">
            <v>2013.01.01</v>
          </cell>
        </row>
        <row r="296">
          <cell r="AA296" t="str">
            <v>0401</v>
          </cell>
        </row>
        <row r="297">
          <cell r="B297" t="str">
            <v>031023031</v>
          </cell>
          <cell r="C297" t="str">
            <v>直列式旋盖机（原031000227# 固卡00990拆分8-2）</v>
          </cell>
          <cell r="D297" t="str">
            <v>FXZ-6</v>
          </cell>
          <cell r="E297">
            <v>41025.64</v>
          </cell>
          <cell r="F297">
            <v>39384.62</v>
          </cell>
          <cell r="G297">
            <v>527</v>
          </cell>
          <cell r="H297">
            <v>1114.02</v>
          </cell>
          <cell r="I297" t="str">
            <v>2012.10.31</v>
          </cell>
          <cell r="J297" t="str">
            <v>96</v>
          </cell>
          <cell r="K297" t="str">
            <v>剂型设备</v>
          </cell>
          <cell r="L297" t="str">
            <v>肥东制剂分厂</v>
          </cell>
          <cell r="M297" t="str">
            <v>0504</v>
          </cell>
        </row>
        <row r="297">
          <cell r="O297" t="str">
            <v>0.00</v>
          </cell>
          <cell r="P297" t="str">
            <v>0.00</v>
          </cell>
          <cell r="Q297" t="str">
            <v>1,641.02</v>
          </cell>
          <cell r="R297" t="str">
            <v>89</v>
          </cell>
          <cell r="S297" t="str">
            <v>平均年限法(一)</v>
          </cell>
          <cell r="T297" t="str">
            <v>在用</v>
          </cell>
          <cell r="U297" t="str">
            <v>直接购入</v>
          </cell>
          <cell r="V297" t="str">
            <v>demo</v>
          </cell>
          <cell r="W297" t="str">
            <v>2023.07.29</v>
          </cell>
        </row>
        <row r="297">
          <cell r="AA297" t="str">
            <v>0310</v>
          </cell>
        </row>
        <row r="298">
          <cell r="B298" t="str">
            <v>031023032</v>
          </cell>
          <cell r="C298" t="str">
            <v>直列式旋盖机（原031000227# 固卡00990拆分8-3）</v>
          </cell>
          <cell r="D298" t="str">
            <v>FXZ-6</v>
          </cell>
          <cell r="E298">
            <v>41025.64</v>
          </cell>
          <cell r="F298">
            <v>39384.62</v>
          </cell>
          <cell r="G298">
            <v>527</v>
          </cell>
          <cell r="H298">
            <v>1114.02</v>
          </cell>
          <cell r="I298" t="str">
            <v>2012.10.31</v>
          </cell>
          <cell r="J298" t="str">
            <v>96</v>
          </cell>
          <cell r="K298" t="str">
            <v>剂型设备</v>
          </cell>
          <cell r="L298" t="str">
            <v>肥东制剂分厂</v>
          </cell>
          <cell r="M298" t="str">
            <v>0504</v>
          </cell>
        </row>
        <row r="298">
          <cell r="O298" t="str">
            <v>0.00</v>
          </cell>
          <cell r="P298" t="str">
            <v>0.00</v>
          </cell>
          <cell r="Q298" t="str">
            <v>1,641.02</v>
          </cell>
          <cell r="R298" t="str">
            <v>89</v>
          </cell>
          <cell r="S298" t="str">
            <v>平均年限法(一)</v>
          </cell>
          <cell r="T298" t="str">
            <v>在用</v>
          </cell>
          <cell r="U298" t="str">
            <v>直接购入</v>
          </cell>
          <cell r="V298" t="str">
            <v>demo</v>
          </cell>
          <cell r="W298" t="str">
            <v>2023.07.29</v>
          </cell>
        </row>
        <row r="298">
          <cell r="AA298" t="str">
            <v>0310</v>
          </cell>
        </row>
        <row r="299">
          <cell r="B299" t="str">
            <v>031023033</v>
          </cell>
          <cell r="C299" t="str">
            <v>直列式旋盖机（原031000227# 固卡00990拆分8-4）</v>
          </cell>
          <cell r="D299" t="str">
            <v>FXZ-6</v>
          </cell>
          <cell r="E299">
            <v>41025.64</v>
          </cell>
          <cell r="F299">
            <v>39384.62</v>
          </cell>
          <cell r="G299">
            <v>527</v>
          </cell>
          <cell r="H299">
            <v>1114.02</v>
          </cell>
          <cell r="I299" t="str">
            <v>2012.10.31</v>
          </cell>
          <cell r="J299" t="str">
            <v>96</v>
          </cell>
          <cell r="K299" t="str">
            <v>剂型设备</v>
          </cell>
          <cell r="L299" t="str">
            <v>肥东制剂分厂</v>
          </cell>
          <cell r="M299" t="str">
            <v>0504</v>
          </cell>
        </row>
        <row r="299">
          <cell r="O299" t="str">
            <v>0.00</v>
          </cell>
          <cell r="P299" t="str">
            <v>0.00</v>
          </cell>
          <cell r="Q299" t="str">
            <v>1,641.02</v>
          </cell>
          <cell r="R299" t="str">
            <v>89</v>
          </cell>
          <cell r="S299" t="str">
            <v>平均年限法(一)</v>
          </cell>
          <cell r="T299" t="str">
            <v>在用</v>
          </cell>
          <cell r="U299" t="str">
            <v>直接购入</v>
          </cell>
          <cell r="V299" t="str">
            <v>demo</v>
          </cell>
          <cell r="W299" t="str">
            <v>2023.07.29</v>
          </cell>
        </row>
        <row r="299">
          <cell r="AA299" t="str">
            <v>0310</v>
          </cell>
        </row>
        <row r="300">
          <cell r="B300" t="str">
            <v>031023034</v>
          </cell>
          <cell r="C300" t="str">
            <v>直列式旋盖机（原031000227# 固卡00990拆分8-5）</v>
          </cell>
          <cell r="D300" t="str">
            <v>FXZ-6</v>
          </cell>
          <cell r="E300">
            <v>41025.64</v>
          </cell>
          <cell r="F300">
            <v>39384.62</v>
          </cell>
          <cell r="G300">
            <v>1641.02</v>
          </cell>
          <cell r="H300">
            <v>0</v>
          </cell>
          <cell r="I300" t="str">
            <v>2012.10.31</v>
          </cell>
          <cell r="J300" t="str">
            <v>96</v>
          </cell>
          <cell r="K300" t="str">
            <v>剂型设备</v>
          </cell>
          <cell r="L300" t="str">
            <v>肥东制剂分厂</v>
          </cell>
          <cell r="M300" t="str">
            <v>0504</v>
          </cell>
        </row>
        <row r="300">
          <cell r="O300" t="str">
            <v>0.00</v>
          </cell>
          <cell r="P300" t="str">
            <v>0.00</v>
          </cell>
          <cell r="Q300" t="str">
            <v>1,641.02</v>
          </cell>
          <cell r="R300" t="str">
            <v>89</v>
          </cell>
          <cell r="S300" t="str">
            <v>平均年限法(一)</v>
          </cell>
          <cell r="T300" t="str">
            <v>在用</v>
          </cell>
          <cell r="U300" t="str">
            <v>直接购入</v>
          </cell>
          <cell r="V300" t="str">
            <v>demo</v>
          </cell>
          <cell r="W300" t="str">
            <v>2023.07.29</v>
          </cell>
        </row>
        <row r="300">
          <cell r="AA300" t="str">
            <v>0310</v>
          </cell>
        </row>
        <row r="301">
          <cell r="B301" t="str">
            <v>031023035</v>
          </cell>
          <cell r="C301" t="str">
            <v>直列式旋盖机（原031000227# 固卡00990拆分8-6）</v>
          </cell>
          <cell r="D301" t="str">
            <v>FXZ-6</v>
          </cell>
          <cell r="E301">
            <v>41025.64</v>
          </cell>
          <cell r="F301">
            <v>39384.62</v>
          </cell>
          <cell r="G301">
            <v>1641.02</v>
          </cell>
          <cell r="H301">
            <v>0</v>
          </cell>
          <cell r="I301" t="str">
            <v>2012.10.31</v>
          </cell>
          <cell r="J301" t="str">
            <v>96</v>
          </cell>
          <cell r="K301" t="str">
            <v>剂型设备</v>
          </cell>
          <cell r="L301" t="str">
            <v>肥东制剂分厂</v>
          </cell>
          <cell r="M301" t="str">
            <v>0504</v>
          </cell>
        </row>
        <row r="301">
          <cell r="O301" t="str">
            <v>0.00</v>
          </cell>
          <cell r="P301" t="str">
            <v>0.00</v>
          </cell>
          <cell r="Q301" t="str">
            <v>1,641.02</v>
          </cell>
          <cell r="R301" t="str">
            <v>89</v>
          </cell>
          <cell r="S301" t="str">
            <v>平均年限法(一)</v>
          </cell>
          <cell r="T301" t="str">
            <v>在用</v>
          </cell>
          <cell r="U301" t="str">
            <v>直接购入</v>
          </cell>
          <cell r="V301" t="str">
            <v>demo</v>
          </cell>
          <cell r="W301" t="str">
            <v>2023.07.29</v>
          </cell>
        </row>
        <row r="301">
          <cell r="AA301" t="str">
            <v>0310</v>
          </cell>
        </row>
        <row r="302">
          <cell r="B302" t="str">
            <v>031023036</v>
          </cell>
          <cell r="C302" t="str">
            <v>直列式旋盖机（原031000227# 固卡00990拆分8-7）</v>
          </cell>
          <cell r="D302" t="str">
            <v>FXZ-6</v>
          </cell>
          <cell r="E302">
            <v>41025.64</v>
          </cell>
          <cell r="F302">
            <v>39384.62</v>
          </cell>
          <cell r="G302">
            <v>1641.02</v>
          </cell>
          <cell r="H302">
            <v>0</v>
          </cell>
          <cell r="I302" t="str">
            <v>2012.10.31</v>
          </cell>
          <cell r="J302" t="str">
            <v>96</v>
          </cell>
          <cell r="K302" t="str">
            <v>剂型设备</v>
          </cell>
          <cell r="L302" t="str">
            <v>肥东制剂分厂</v>
          </cell>
          <cell r="M302" t="str">
            <v>0504</v>
          </cell>
        </row>
        <row r="302">
          <cell r="O302" t="str">
            <v>0.00</v>
          </cell>
          <cell r="P302" t="str">
            <v>0.00</v>
          </cell>
          <cell r="Q302" t="str">
            <v>1,641.02</v>
          </cell>
          <cell r="R302" t="str">
            <v>89</v>
          </cell>
          <cell r="S302" t="str">
            <v>平均年限法(一)</v>
          </cell>
          <cell r="T302" t="str">
            <v>在用</v>
          </cell>
          <cell r="U302" t="str">
            <v>直接购入</v>
          </cell>
          <cell r="V302" t="str">
            <v>demo</v>
          </cell>
          <cell r="W302" t="str">
            <v>2023.07.29</v>
          </cell>
        </row>
        <row r="302">
          <cell r="AA302" t="str">
            <v>0310</v>
          </cell>
        </row>
        <row r="303">
          <cell r="B303" t="str">
            <v>031023037</v>
          </cell>
          <cell r="C303" t="str">
            <v>直列式旋盖机（原031000227# 固卡00990拆分8-8）</v>
          </cell>
          <cell r="D303" t="str">
            <v>FXZ-6</v>
          </cell>
          <cell r="E303">
            <v>41025.65</v>
          </cell>
          <cell r="F303">
            <v>39384.58</v>
          </cell>
          <cell r="G303">
            <v>1641.07</v>
          </cell>
          <cell r="H303">
            <v>0</v>
          </cell>
          <cell r="I303" t="str">
            <v>2012.10.31</v>
          </cell>
          <cell r="J303" t="str">
            <v>96</v>
          </cell>
          <cell r="K303" t="str">
            <v>剂型设备</v>
          </cell>
          <cell r="L303" t="str">
            <v>肥东制剂分厂</v>
          </cell>
          <cell r="M303" t="str">
            <v>0504</v>
          </cell>
        </row>
        <row r="303">
          <cell r="O303" t="str">
            <v>0.00</v>
          </cell>
          <cell r="P303" t="str">
            <v>0.00</v>
          </cell>
          <cell r="Q303" t="str">
            <v>1,641.07</v>
          </cell>
          <cell r="R303" t="str">
            <v>89</v>
          </cell>
          <cell r="S303" t="str">
            <v>平均年限法(一)</v>
          </cell>
          <cell r="T303" t="str">
            <v>在用</v>
          </cell>
          <cell r="U303" t="str">
            <v>直接购入</v>
          </cell>
          <cell r="V303" t="str">
            <v>demo</v>
          </cell>
          <cell r="W303" t="str">
            <v>2023.07.29</v>
          </cell>
        </row>
        <row r="303">
          <cell r="AA303" t="str">
            <v>0310</v>
          </cell>
        </row>
        <row r="304">
          <cell r="B304" t="str">
            <v>031023039</v>
          </cell>
          <cell r="C304" t="str">
            <v>活塞自动灌装机（原031000225# 固卡00987拆分4-2）</v>
          </cell>
          <cell r="D304" t="str">
            <v>CCG1000-12B</v>
          </cell>
          <cell r="E304">
            <v>83760.69</v>
          </cell>
          <cell r="F304">
            <v>80410.26</v>
          </cell>
          <cell r="G304">
            <v>3350.43</v>
          </cell>
          <cell r="H304">
            <v>0</v>
          </cell>
          <cell r="I304" t="str">
            <v>2012.10.31</v>
          </cell>
          <cell r="J304" t="str">
            <v>96</v>
          </cell>
          <cell r="K304" t="str">
            <v>剂型设备</v>
          </cell>
          <cell r="L304" t="str">
            <v>肥东制剂分厂</v>
          </cell>
          <cell r="M304" t="str">
            <v>0504</v>
          </cell>
        </row>
        <row r="304">
          <cell r="O304" t="str">
            <v>0.00</v>
          </cell>
          <cell r="P304" t="str">
            <v>0.00</v>
          </cell>
          <cell r="Q304" t="str">
            <v>3,350.43</v>
          </cell>
          <cell r="R304" t="str">
            <v>88</v>
          </cell>
          <cell r="S304" t="str">
            <v>平均年限法(一)</v>
          </cell>
          <cell r="T304" t="str">
            <v>在用</v>
          </cell>
          <cell r="U304" t="str">
            <v>直接购入</v>
          </cell>
          <cell r="V304" t="str">
            <v>demo</v>
          </cell>
          <cell r="W304" t="str">
            <v>2023.07.30</v>
          </cell>
        </row>
        <row r="304">
          <cell r="AA304" t="str">
            <v>0310</v>
          </cell>
        </row>
        <row r="305">
          <cell r="B305" t="str">
            <v>031023040</v>
          </cell>
          <cell r="C305" t="str">
            <v>活塞自动灌装机（原031000225# 固卡00987拆分4-3）</v>
          </cell>
          <cell r="D305" t="str">
            <v>CCG1000-12B</v>
          </cell>
          <cell r="E305">
            <v>83760.69</v>
          </cell>
          <cell r="F305">
            <v>80410.26</v>
          </cell>
          <cell r="G305">
            <v>3350.43</v>
          </cell>
          <cell r="H305">
            <v>0</v>
          </cell>
          <cell r="I305" t="str">
            <v>2012.10.31</v>
          </cell>
          <cell r="J305" t="str">
            <v>96</v>
          </cell>
          <cell r="K305" t="str">
            <v>剂型设备</v>
          </cell>
          <cell r="L305" t="str">
            <v>肥东制剂分厂</v>
          </cell>
          <cell r="M305" t="str">
            <v>0504</v>
          </cell>
        </row>
        <row r="305">
          <cell r="O305" t="str">
            <v>0.00</v>
          </cell>
          <cell r="P305" t="str">
            <v>0.00</v>
          </cell>
          <cell r="Q305" t="str">
            <v>3,350.43</v>
          </cell>
          <cell r="R305" t="str">
            <v>88</v>
          </cell>
          <cell r="S305" t="str">
            <v>平均年限法(一)</v>
          </cell>
          <cell r="T305" t="str">
            <v>在用</v>
          </cell>
          <cell r="U305" t="str">
            <v>直接购入</v>
          </cell>
          <cell r="V305" t="str">
            <v>demo</v>
          </cell>
          <cell r="W305" t="str">
            <v>2023.07.30</v>
          </cell>
        </row>
        <row r="305">
          <cell r="AA305" t="str">
            <v>0310</v>
          </cell>
        </row>
        <row r="306">
          <cell r="B306" t="str">
            <v>031023041</v>
          </cell>
          <cell r="C306" t="str">
            <v>活塞自动灌装机（原031000225# 固卡00987拆分4-4）</v>
          </cell>
          <cell r="D306" t="str">
            <v>CCG1000-12B</v>
          </cell>
          <cell r="E306">
            <v>83760.67</v>
          </cell>
          <cell r="F306">
            <v>80410.25</v>
          </cell>
          <cell r="G306">
            <v>3350.42</v>
          </cell>
          <cell r="H306">
            <v>0</v>
          </cell>
          <cell r="I306" t="str">
            <v>2012.10.31</v>
          </cell>
          <cell r="J306" t="str">
            <v>96</v>
          </cell>
          <cell r="K306" t="str">
            <v>剂型设备</v>
          </cell>
          <cell r="L306" t="str">
            <v>肥东制剂分厂</v>
          </cell>
          <cell r="M306" t="str">
            <v>0504</v>
          </cell>
        </row>
        <row r="306">
          <cell r="O306" t="str">
            <v>0.00</v>
          </cell>
          <cell r="P306" t="str">
            <v>0.00</v>
          </cell>
          <cell r="Q306" t="str">
            <v>3,350.42</v>
          </cell>
          <cell r="R306" t="str">
            <v>88</v>
          </cell>
          <cell r="S306" t="str">
            <v>平均年限法(一)</v>
          </cell>
          <cell r="T306" t="str">
            <v>在用</v>
          </cell>
          <cell r="U306" t="str">
            <v>直接购入</v>
          </cell>
          <cell r="V306" t="str">
            <v>demo</v>
          </cell>
          <cell r="W306" t="str">
            <v>2023.07.30</v>
          </cell>
        </row>
        <row r="306">
          <cell r="AA306" t="str">
            <v>0310</v>
          </cell>
        </row>
        <row r="307">
          <cell r="B307" t="str">
            <v>0100022</v>
          </cell>
          <cell r="C307" t="str">
            <v>制剂四个车间钢构厂房C、D、E、F区域</v>
          </cell>
          <cell r="D307" t="str">
            <v>皖（2018）肥东县不动产权第0006385号 厂房C 面积2680.87㎡；皖（2018）肥东县不动产权第0006386号 厂房D 面积2680.87㎡；皖（2018）肥东县不动产权第0001005号 厂房E 面积2468.48㎡；皖（2018）肥东县不动产权第0001003号 厂房F 面积2468.48㎡</v>
          </cell>
          <cell r="E307">
            <v>12752539.1</v>
          </cell>
          <cell r="F307">
            <v>3873915.13</v>
          </cell>
          <cell r="G307">
            <v>8878623.97</v>
          </cell>
          <cell r="H307">
            <v>0</v>
          </cell>
          <cell r="I307" t="str">
            <v>2012.11.30</v>
          </cell>
          <cell r="J307" t="str">
            <v>480</v>
          </cell>
          <cell r="K307" t="str">
            <v>房屋建筑</v>
          </cell>
          <cell r="L307" t="str">
            <v>肥东制剂分厂</v>
          </cell>
          <cell r="M307" t="str">
            <v>0504</v>
          </cell>
        </row>
        <row r="307">
          <cell r="O307" t="str">
            <v>25,505.08</v>
          </cell>
          <cell r="P307" t="str">
            <v>306,060.96</v>
          </cell>
          <cell r="Q307" t="str">
            <v>510,101.57</v>
          </cell>
          <cell r="R307" t="str">
            <v>145</v>
          </cell>
          <cell r="S307" t="str">
            <v>平均年限法(一)</v>
          </cell>
          <cell r="T307" t="str">
            <v>在用</v>
          </cell>
          <cell r="U307" t="str">
            <v>在建工程转入</v>
          </cell>
          <cell r="V307" t="str">
            <v>demo</v>
          </cell>
          <cell r="W307" t="str">
            <v>2013.01.01</v>
          </cell>
        </row>
        <row r="307">
          <cell r="AA307" t="str">
            <v>01</v>
          </cell>
        </row>
        <row r="308">
          <cell r="B308" t="str">
            <v>0100023</v>
          </cell>
          <cell r="C308" t="str">
            <v>制剂高压电源变电所</v>
          </cell>
        </row>
        <row r="308">
          <cell r="E308">
            <v>297350</v>
          </cell>
          <cell r="F308">
            <v>92059.56</v>
          </cell>
          <cell r="G308">
            <v>205290.44</v>
          </cell>
          <cell r="H308">
            <v>0</v>
          </cell>
          <cell r="I308" t="str">
            <v>2012.11.30</v>
          </cell>
          <cell r="J308" t="str">
            <v>480</v>
          </cell>
          <cell r="K308" t="str">
            <v>房屋建筑</v>
          </cell>
          <cell r="L308" t="str">
            <v>肥东制剂分厂</v>
          </cell>
          <cell r="M308" t="str">
            <v>0504</v>
          </cell>
        </row>
        <row r="308">
          <cell r="O308" t="str">
            <v>594.70</v>
          </cell>
          <cell r="P308" t="str">
            <v>7,136.40</v>
          </cell>
          <cell r="Q308" t="str">
            <v>11,894.00</v>
          </cell>
          <cell r="R308" t="str">
            <v>145</v>
          </cell>
          <cell r="S308" t="str">
            <v>平均年限法(一)</v>
          </cell>
          <cell r="T308" t="str">
            <v>在用</v>
          </cell>
          <cell r="U308" t="str">
            <v>在建工程转入</v>
          </cell>
          <cell r="V308" t="str">
            <v>demo</v>
          </cell>
          <cell r="W308" t="str">
            <v>2013.01.01</v>
          </cell>
        </row>
        <row r="308">
          <cell r="AA308" t="str">
            <v>01</v>
          </cell>
        </row>
        <row r="309">
          <cell r="B309" t="str">
            <v>0100024</v>
          </cell>
          <cell r="C309" t="str">
            <v>制剂区域道路</v>
          </cell>
        </row>
        <row r="309">
          <cell r="E309">
            <v>1114975.41</v>
          </cell>
          <cell r="F309">
            <v>345196.28</v>
          </cell>
          <cell r="G309">
            <v>769779.13</v>
          </cell>
          <cell r="H309">
            <v>0</v>
          </cell>
          <cell r="I309" t="str">
            <v>2012.11.30</v>
          </cell>
          <cell r="J309" t="str">
            <v>480</v>
          </cell>
          <cell r="K309" t="str">
            <v>房屋建筑</v>
          </cell>
          <cell r="L309" t="str">
            <v>肥东制剂分厂</v>
          </cell>
          <cell r="M309" t="str">
            <v>0504</v>
          </cell>
        </row>
        <row r="309">
          <cell r="O309" t="str">
            <v>2,229.95</v>
          </cell>
          <cell r="P309" t="str">
            <v>26,759.40</v>
          </cell>
          <cell r="Q309" t="str">
            <v>44,599.02</v>
          </cell>
          <cell r="R309" t="str">
            <v>145</v>
          </cell>
          <cell r="S309" t="str">
            <v>平均年限法(一)</v>
          </cell>
          <cell r="T309" t="str">
            <v>在用</v>
          </cell>
          <cell r="U309" t="str">
            <v>在建工程转入</v>
          </cell>
          <cell r="V309" t="str">
            <v>demo</v>
          </cell>
          <cell r="W309" t="str">
            <v>2013.01.01</v>
          </cell>
        </row>
        <row r="309">
          <cell r="AA309" t="str">
            <v>01</v>
          </cell>
        </row>
        <row r="310">
          <cell r="B310" t="str">
            <v>030800063</v>
          </cell>
          <cell r="C310" t="str">
            <v>氟合金离心泵</v>
          </cell>
          <cell r="D310" t="str">
            <v>5OFSJB-30L</v>
          </cell>
          <cell r="E310">
            <v>5897.44</v>
          </cell>
          <cell r="F310">
            <v>5661.54</v>
          </cell>
          <cell r="G310">
            <v>235.9</v>
          </cell>
          <cell r="H310">
            <v>0</v>
          </cell>
          <cell r="I310" t="str">
            <v>2012.12.29</v>
          </cell>
          <cell r="J310" t="str">
            <v>96</v>
          </cell>
          <cell r="K310" t="str">
            <v>烟嘧装置（合成一车间）</v>
          </cell>
          <cell r="L310" t="str">
            <v>肥东合成分厂</v>
          </cell>
          <cell r="M310" t="str">
            <v>0503</v>
          </cell>
        </row>
        <row r="310">
          <cell r="O310" t="str">
            <v>0.00</v>
          </cell>
          <cell r="P310" t="str">
            <v>0.00</v>
          </cell>
          <cell r="Q310" t="str">
            <v>235.90</v>
          </cell>
          <cell r="R310" t="str">
            <v>96</v>
          </cell>
          <cell r="S310" t="str">
            <v>平均年限法(一)</v>
          </cell>
          <cell r="T310" t="str">
            <v>在用</v>
          </cell>
          <cell r="U310" t="str">
            <v>直接购入</v>
          </cell>
          <cell r="V310" t="str">
            <v>demo</v>
          </cell>
          <cell r="W310" t="str">
            <v>2013.01.01</v>
          </cell>
        </row>
        <row r="310">
          <cell r="AA310" t="str">
            <v>0308</v>
          </cell>
        </row>
        <row r="311">
          <cell r="B311" t="str">
            <v>040300049</v>
          </cell>
          <cell r="C311" t="str">
            <v>打印机</v>
          </cell>
          <cell r="D311" t="str">
            <v>传真一体机</v>
          </cell>
          <cell r="E311">
            <v>1692.31</v>
          </cell>
          <cell r="F311">
            <v>1624.62</v>
          </cell>
          <cell r="G311">
            <v>67.69</v>
          </cell>
          <cell r="H311">
            <v>0</v>
          </cell>
          <cell r="I311" t="str">
            <v>2012.12.29</v>
          </cell>
          <cell r="J311" t="str">
            <v>60</v>
          </cell>
          <cell r="K311" t="str">
            <v>打印机</v>
          </cell>
          <cell r="L311" t="str">
            <v>生产制造部</v>
          </cell>
          <cell r="M311" t="str">
            <v>技术设备部</v>
          </cell>
        </row>
        <row r="311">
          <cell r="O311" t="str">
            <v>0.00</v>
          </cell>
          <cell r="P311" t="str">
            <v>0.00</v>
          </cell>
          <cell r="Q311" t="str">
            <v>67.69</v>
          </cell>
          <cell r="R311" t="str">
            <v>60</v>
          </cell>
          <cell r="S311" t="str">
            <v>平均年限法(一)</v>
          </cell>
          <cell r="T311" t="str">
            <v>在用</v>
          </cell>
          <cell r="U311" t="str">
            <v>直接购入</v>
          </cell>
          <cell r="V311" t="str">
            <v>demo</v>
          </cell>
          <cell r="W311" t="str">
            <v>2013.01.01</v>
          </cell>
        </row>
        <row r="311">
          <cell r="AA311" t="str">
            <v>0403</v>
          </cell>
        </row>
        <row r="312">
          <cell r="B312" t="str">
            <v>040200199</v>
          </cell>
          <cell r="C312" t="str">
            <v>电脑</v>
          </cell>
          <cell r="D312" t="str">
            <v>T4900</v>
          </cell>
          <cell r="E312">
            <v>2991.45</v>
          </cell>
          <cell r="F312">
            <v>2871.79</v>
          </cell>
          <cell r="G312">
            <v>119.66</v>
          </cell>
          <cell r="H312">
            <v>0</v>
          </cell>
          <cell r="I312" t="str">
            <v>2012.12.29</v>
          </cell>
          <cell r="J312" t="str">
            <v>60</v>
          </cell>
          <cell r="K312" t="str">
            <v>电脑</v>
          </cell>
          <cell r="L312" t="str">
            <v>生产制造部</v>
          </cell>
          <cell r="M312" t="str">
            <v>技术设备部</v>
          </cell>
        </row>
        <row r="312">
          <cell r="O312" t="str">
            <v>0.00</v>
          </cell>
          <cell r="P312" t="str">
            <v>0.00</v>
          </cell>
          <cell r="Q312" t="str">
            <v>119.66</v>
          </cell>
          <cell r="R312" t="str">
            <v>60</v>
          </cell>
          <cell r="S312" t="str">
            <v>平均年限法(一)</v>
          </cell>
          <cell r="T312" t="str">
            <v>在用</v>
          </cell>
          <cell r="U312" t="str">
            <v>直接购入</v>
          </cell>
          <cell r="V312" t="str">
            <v>demo</v>
          </cell>
          <cell r="W312" t="str">
            <v>2013.01.01</v>
          </cell>
        </row>
        <row r="312">
          <cell r="AA312" t="str">
            <v>0402</v>
          </cell>
        </row>
        <row r="313">
          <cell r="B313" t="str">
            <v>040200200</v>
          </cell>
          <cell r="C313" t="str">
            <v>电脑</v>
          </cell>
          <cell r="D313" t="str">
            <v>T4900</v>
          </cell>
          <cell r="E313">
            <v>2991.46</v>
          </cell>
          <cell r="F313">
            <v>2871.8</v>
          </cell>
          <cell r="G313">
            <v>119.66</v>
          </cell>
          <cell r="H313">
            <v>0</v>
          </cell>
          <cell r="I313" t="str">
            <v>2012.12.29</v>
          </cell>
          <cell r="J313" t="str">
            <v>60</v>
          </cell>
          <cell r="K313" t="str">
            <v>电脑</v>
          </cell>
          <cell r="L313" t="str">
            <v>合成分厂</v>
          </cell>
          <cell r="M313" t="str">
            <v>合成分厂</v>
          </cell>
        </row>
        <row r="313">
          <cell r="O313" t="str">
            <v>0.00</v>
          </cell>
          <cell r="P313" t="str">
            <v>0.00</v>
          </cell>
          <cell r="Q313" t="str">
            <v>119.66</v>
          </cell>
          <cell r="R313" t="str">
            <v>60</v>
          </cell>
          <cell r="S313" t="str">
            <v>平均年限法(一)</v>
          </cell>
          <cell r="T313" t="str">
            <v>在用</v>
          </cell>
          <cell r="U313" t="str">
            <v>直接购入</v>
          </cell>
          <cell r="V313" t="str">
            <v>demo</v>
          </cell>
          <cell r="W313" t="str">
            <v>2013.01.01</v>
          </cell>
        </row>
        <row r="313">
          <cell r="AA313" t="str">
            <v>0402</v>
          </cell>
        </row>
        <row r="314">
          <cell r="B314" t="str">
            <v>040100111</v>
          </cell>
          <cell r="C314" t="str">
            <v>电脑</v>
          </cell>
          <cell r="D314" t="str">
            <v>扬天T4900</v>
          </cell>
          <cell r="E314">
            <v>2991.45</v>
          </cell>
          <cell r="F314">
            <v>2871.79</v>
          </cell>
          <cell r="G314">
            <v>119.66</v>
          </cell>
          <cell r="H314">
            <v>0</v>
          </cell>
          <cell r="I314" t="str">
            <v>2012.12.29</v>
          </cell>
          <cell r="J314" t="str">
            <v>60</v>
          </cell>
          <cell r="K314" t="str">
            <v>电脑</v>
          </cell>
          <cell r="L314" t="str">
            <v>种植投入品事业部</v>
          </cell>
          <cell r="M314" t="str">
            <v>市场部后勤</v>
          </cell>
        </row>
        <row r="314">
          <cell r="O314" t="str">
            <v>0.00</v>
          </cell>
          <cell r="P314" t="str">
            <v>0.00</v>
          </cell>
          <cell r="Q314" t="str">
            <v>119.66</v>
          </cell>
          <cell r="R314" t="str">
            <v>60</v>
          </cell>
          <cell r="S314" t="str">
            <v>平均年限法(一)</v>
          </cell>
          <cell r="T314" t="str">
            <v>在用</v>
          </cell>
          <cell r="U314" t="str">
            <v>直接购入</v>
          </cell>
          <cell r="V314" t="str">
            <v>demo</v>
          </cell>
          <cell r="W314" t="str">
            <v>2013.01.01</v>
          </cell>
        </row>
        <row r="314">
          <cell r="AA314" t="str">
            <v>0402</v>
          </cell>
        </row>
        <row r="315">
          <cell r="B315" t="str">
            <v>031000257</v>
          </cell>
          <cell r="C315" t="str">
            <v>剂型液剂包装自动线</v>
          </cell>
          <cell r="D315" t="str">
            <v>KZP.ZXT-2A</v>
          </cell>
          <cell r="E315">
            <v>264500</v>
          </cell>
          <cell r="F315">
            <v>253920</v>
          </cell>
          <cell r="G315">
            <v>10580</v>
          </cell>
          <cell r="H315">
            <v>0</v>
          </cell>
          <cell r="I315" t="str">
            <v>2012.12.29</v>
          </cell>
          <cell r="J315" t="str">
            <v>96</v>
          </cell>
          <cell r="K315" t="str">
            <v>剂型设备</v>
          </cell>
          <cell r="L315" t="str">
            <v>肥东制剂分厂</v>
          </cell>
          <cell r="M315" t="str">
            <v>肥东分厂</v>
          </cell>
        </row>
        <row r="315">
          <cell r="O315" t="str">
            <v>0.00</v>
          </cell>
          <cell r="P315" t="str">
            <v>0.00</v>
          </cell>
          <cell r="Q315" t="str">
            <v>10,580.00</v>
          </cell>
          <cell r="R315" t="str">
            <v>96</v>
          </cell>
          <cell r="S315" t="str">
            <v>平均年限法(一)</v>
          </cell>
          <cell r="T315" t="str">
            <v>在用</v>
          </cell>
          <cell r="U315" t="str">
            <v>直接购入</v>
          </cell>
          <cell r="V315" t="str">
            <v>demo</v>
          </cell>
          <cell r="W315" t="str">
            <v>2013.01.01</v>
          </cell>
        </row>
        <row r="315">
          <cell r="AA315" t="str">
            <v>0310</v>
          </cell>
        </row>
        <row r="316">
          <cell r="B316" t="str">
            <v>030800067</v>
          </cell>
          <cell r="C316" t="str">
            <v>搪瓷反应釜</v>
          </cell>
          <cell r="D316" t="str">
            <v>K2000L</v>
          </cell>
          <cell r="E316">
            <v>20683.76</v>
          </cell>
          <cell r="F316">
            <v>19856.41</v>
          </cell>
          <cell r="G316">
            <v>827.35</v>
          </cell>
          <cell r="H316">
            <v>0</v>
          </cell>
          <cell r="I316" t="str">
            <v>2012.12.29</v>
          </cell>
          <cell r="J316" t="str">
            <v>96</v>
          </cell>
          <cell r="K316" t="str">
            <v>烟嘧装置（合成一车间）</v>
          </cell>
          <cell r="L316" t="str">
            <v>肥东合成分厂</v>
          </cell>
          <cell r="M316" t="str">
            <v>0503</v>
          </cell>
        </row>
        <row r="316">
          <cell r="O316" t="str">
            <v>0.00</v>
          </cell>
          <cell r="P316" t="str">
            <v>0.00</v>
          </cell>
          <cell r="Q316" t="str">
            <v>827.35</v>
          </cell>
          <cell r="R316" t="str">
            <v>96</v>
          </cell>
          <cell r="S316" t="str">
            <v>平均年限法(一)</v>
          </cell>
          <cell r="T316" t="str">
            <v>在用</v>
          </cell>
          <cell r="U316" t="str">
            <v>直接购入</v>
          </cell>
          <cell r="V316" t="str">
            <v>demo</v>
          </cell>
          <cell r="W316" t="str">
            <v>2013.01.01</v>
          </cell>
        </row>
        <row r="316">
          <cell r="AA316" t="str">
            <v>0308</v>
          </cell>
        </row>
        <row r="317">
          <cell r="B317" t="str">
            <v>030800068</v>
          </cell>
          <cell r="C317" t="str">
            <v>搪瓷反应釜</v>
          </cell>
          <cell r="D317" t="str">
            <v>K2000L</v>
          </cell>
          <cell r="E317">
            <v>20683.76</v>
          </cell>
          <cell r="F317">
            <v>19856.41</v>
          </cell>
          <cell r="G317">
            <v>827.35</v>
          </cell>
          <cell r="H317">
            <v>0</v>
          </cell>
          <cell r="I317" t="str">
            <v>2012.12.29</v>
          </cell>
          <cell r="J317" t="str">
            <v>96</v>
          </cell>
          <cell r="K317" t="str">
            <v>烟嘧装置（合成一车间）</v>
          </cell>
          <cell r="L317" t="str">
            <v>肥东合成分厂</v>
          </cell>
          <cell r="M317" t="str">
            <v>0503</v>
          </cell>
        </row>
        <row r="317">
          <cell r="O317" t="str">
            <v>0.00</v>
          </cell>
          <cell r="P317" t="str">
            <v>0.00</v>
          </cell>
          <cell r="Q317" t="str">
            <v>827.35</v>
          </cell>
          <cell r="R317" t="str">
            <v>96</v>
          </cell>
          <cell r="S317" t="str">
            <v>平均年限法(一)</v>
          </cell>
          <cell r="T317" t="str">
            <v>在用</v>
          </cell>
          <cell r="U317" t="str">
            <v>直接购入</v>
          </cell>
          <cell r="V317" t="str">
            <v>demo</v>
          </cell>
          <cell r="W317" t="str">
            <v>2013.01.01</v>
          </cell>
        </row>
        <row r="317">
          <cell r="AA317" t="str">
            <v>0308</v>
          </cell>
        </row>
        <row r="318">
          <cell r="B318" t="str">
            <v>030800069</v>
          </cell>
          <cell r="C318" t="str">
            <v>搪瓷反应釜</v>
          </cell>
          <cell r="D318" t="str">
            <v>K2000L</v>
          </cell>
          <cell r="E318">
            <v>20683.76</v>
          </cell>
          <cell r="F318">
            <v>19856.41</v>
          </cell>
          <cell r="G318">
            <v>827.35</v>
          </cell>
          <cell r="H318">
            <v>0</v>
          </cell>
          <cell r="I318" t="str">
            <v>2012.12.29</v>
          </cell>
          <cell r="J318" t="str">
            <v>96</v>
          </cell>
          <cell r="K318" t="str">
            <v>烟嘧装置（合成一车间）</v>
          </cell>
          <cell r="L318" t="str">
            <v>肥东合成分厂</v>
          </cell>
          <cell r="M318" t="str">
            <v>0503</v>
          </cell>
        </row>
        <row r="318">
          <cell r="O318" t="str">
            <v>0.00</v>
          </cell>
          <cell r="P318" t="str">
            <v>0.00</v>
          </cell>
          <cell r="Q318" t="str">
            <v>827.35</v>
          </cell>
          <cell r="R318" t="str">
            <v>96</v>
          </cell>
          <cell r="S318" t="str">
            <v>平均年限法(一)</v>
          </cell>
          <cell r="T318" t="str">
            <v>在用</v>
          </cell>
          <cell r="U318" t="str">
            <v>直接购入</v>
          </cell>
          <cell r="V318" t="str">
            <v>demo</v>
          </cell>
          <cell r="W318" t="str">
            <v>2013.01.01</v>
          </cell>
        </row>
        <row r="318">
          <cell r="AA318" t="str">
            <v>0308</v>
          </cell>
        </row>
        <row r="319">
          <cell r="B319" t="str">
            <v>030800070</v>
          </cell>
          <cell r="C319" t="str">
            <v>搪瓷反应釜</v>
          </cell>
          <cell r="D319" t="str">
            <v>K3000L</v>
          </cell>
          <cell r="E319">
            <v>26923.07</v>
          </cell>
          <cell r="F319">
            <v>25846.15</v>
          </cell>
          <cell r="G319">
            <v>1076.92</v>
          </cell>
          <cell r="H319">
            <v>0</v>
          </cell>
          <cell r="I319" t="str">
            <v>2012.12.29</v>
          </cell>
          <cell r="J319" t="str">
            <v>96</v>
          </cell>
          <cell r="K319" t="str">
            <v>烟嘧装置（合成一车间）</v>
          </cell>
          <cell r="L319" t="str">
            <v>肥东合成分厂</v>
          </cell>
          <cell r="M319" t="str">
            <v>0503</v>
          </cell>
        </row>
        <row r="319">
          <cell r="O319" t="str">
            <v>0.00</v>
          </cell>
          <cell r="P319" t="str">
            <v>0.00</v>
          </cell>
          <cell r="Q319" t="str">
            <v>1,076.92</v>
          </cell>
          <cell r="R319" t="str">
            <v>96</v>
          </cell>
          <cell r="S319" t="str">
            <v>平均年限法(一)</v>
          </cell>
          <cell r="T319" t="str">
            <v>在用</v>
          </cell>
          <cell r="U319" t="str">
            <v>直接购入</v>
          </cell>
          <cell r="V319" t="str">
            <v>demo</v>
          </cell>
          <cell r="W319" t="str">
            <v>2013.01.01</v>
          </cell>
        </row>
        <row r="319">
          <cell r="AA319" t="str">
            <v>0308</v>
          </cell>
        </row>
        <row r="320">
          <cell r="B320" t="str">
            <v>030800071</v>
          </cell>
          <cell r="C320" t="str">
            <v>搪瓷反应釜</v>
          </cell>
          <cell r="D320" t="str">
            <v>K3000L</v>
          </cell>
          <cell r="E320">
            <v>26923.07</v>
          </cell>
          <cell r="F320">
            <v>25846.15</v>
          </cell>
          <cell r="G320">
            <v>1076.92</v>
          </cell>
          <cell r="H320">
            <v>0</v>
          </cell>
          <cell r="I320" t="str">
            <v>2012.12.29</v>
          </cell>
          <cell r="J320" t="str">
            <v>96</v>
          </cell>
          <cell r="K320" t="str">
            <v>烟嘧装置（合成一车间）</v>
          </cell>
          <cell r="L320" t="str">
            <v>肥东合成分厂</v>
          </cell>
          <cell r="M320" t="str">
            <v>0503</v>
          </cell>
        </row>
        <row r="320">
          <cell r="O320" t="str">
            <v>0.00</v>
          </cell>
          <cell r="P320" t="str">
            <v>0.00</v>
          </cell>
          <cell r="Q320" t="str">
            <v>1,076.92</v>
          </cell>
          <cell r="R320" t="str">
            <v>96</v>
          </cell>
          <cell r="S320" t="str">
            <v>平均年限法(一)</v>
          </cell>
          <cell r="T320" t="str">
            <v>在用</v>
          </cell>
          <cell r="U320" t="str">
            <v>直接购入</v>
          </cell>
          <cell r="V320" t="str">
            <v>demo</v>
          </cell>
          <cell r="W320" t="str">
            <v>2013.01.01</v>
          </cell>
        </row>
        <row r="320">
          <cell r="AA320" t="str">
            <v>0308</v>
          </cell>
        </row>
        <row r="321">
          <cell r="B321" t="str">
            <v>030800072</v>
          </cell>
          <cell r="C321" t="str">
            <v>搪瓷反应釜</v>
          </cell>
          <cell r="D321" t="str">
            <v>K3000L</v>
          </cell>
          <cell r="E321">
            <v>26923.07</v>
          </cell>
          <cell r="F321">
            <v>25846.15</v>
          </cell>
          <cell r="G321">
            <v>1076.92</v>
          </cell>
          <cell r="H321">
            <v>0</v>
          </cell>
          <cell r="I321" t="str">
            <v>2012.12.29</v>
          </cell>
          <cell r="J321" t="str">
            <v>96</v>
          </cell>
          <cell r="K321" t="str">
            <v>烟嘧装置（合成一车间）</v>
          </cell>
          <cell r="L321" t="str">
            <v>肥东合成分厂</v>
          </cell>
          <cell r="M321" t="str">
            <v>0503</v>
          </cell>
        </row>
        <row r="321">
          <cell r="O321" t="str">
            <v>0.00</v>
          </cell>
          <cell r="P321" t="str">
            <v>0.00</v>
          </cell>
          <cell r="Q321" t="str">
            <v>1,076.92</v>
          </cell>
          <cell r="R321" t="str">
            <v>96</v>
          </cell>
          <cell r="S321" t="str">
            <v>平均年限法(一)</v>
          </cell>
          <cell r="T321" t="str">
            <v>在用</v>
          </cell>
          <cell r="U321" t="str">
            <v>直接购入</v>
          </cell>
          <cell r="V321" t="str">
            <v>demo</v>
          </cell>
          <cell r="W321" t="str">
            <v>2013.01.01</v>
          </cell>
        </row>
        <row r="321">
          <cell r="AA321" t="str">
            <v>0308</v>
          </cell>
        </row>
        <row r="322">
          <cell r="B322" t="str">
            <v>030800073</v>
          </cell>
          <cell r="C322" t="str">
            <v>搪瓷反应釜</v>
          </cell>
          <cell r="D322" t="str">
            <v>K3000L</v>
          </cell>
          <cell r="E322">
            <v>26923.07</v>
          </cell>
          <cell r="F322">
            <v>25846.15</v>
          </cell>
          <cell r="G322">
            <v>1076.92</v>
          </cell>
          <cell r="H322">
            <v>0</v>
          </cell>
          <cell r="I322" t="str">
            <v>2012.12.29</v>
          </cell>
          <cell r="J322" t="str">
            <v>96</v>
          </cell>
          <cell r="K322" t="str">
            <v>烟嘧装置（合成一车间）</v>
          </cell>
          <cell r="L322" t="str">
            <v>肥东合成分厂</v>
          </cell>
          <cell r="M322" t="str">
            <v>0503</v>
          </cell>
        </row>
        <row r="322">
          <cell r="O322" t="str">
            <v>0.00</v>
          </cell>
          <cell r="P322" t="str">
            <v>0.00</v>
          </cell>
          <cell r="Q322" t="str">
            <v>1,076.92</v>
          </cell>
          <cell r="R322" t="str">
            <v>96</v>
          </cell>
          <cell r="S322" t="str">
            <v>平均年限法(一)</v>
          </cell>
          <cell r="T322" t="str">
            <v>在用</v>
          </cell>
          <cell r="U322" t="str">
            <v>直接购入</v>
          </cell>
          <cell r="V322" t="str">
            <v>demo</v>
          </cell>
          <cell r="W322" t="str">
            <v>2013.01.01</v>
          </cell>
        </row>
        <row r="322">
          <cell r="AA322" t="str">
            <v>0308</v>
          </cell>
        </row>
        <row r="323">
          <cell r="B323" t="str">
            <v>030800074</v>
          </cell>
          <cell r="C323" t="str">
            <v>搪瓷反应釜</v>
          </cell>
          <cell r="D323" t="str">
            <v>K3000L</v>
          </cell>
          <cell r="E323">
            <v>26923.1</v>
          </cell>
          <cell r="F323">
            <v>25846.18</v>
          </cell>
          <cell r="G323">
            <v>1076.92</v>
          </cell>
          <cell r="H323">
            <v>0</v>
          </cell>
          <cell r="I323" t="str">
            <v>2012.12.29</v>
          </cell>
          <cell r="J323" t="str">
            <v>96</v>
          </cell>
          <cell r="K323" t="str">
            <v>烟嘧装置（合成一车间）</v>
          </cell>
          <cell r="L323" t="str">
            <v>肥东合成分厂</v>
          </cell>
          <cell r="M323" t="str">
            <v>0503</v>
          </cell>
        </row>
        <row r="323">
          <cell r="O323" t="str">
            <v>0.00</v>
          </cell>
          <cell r="P323" t="str">
            <v>0.00</v>
          </cell>
          <cell r="Q323" t="str">
            <v>1,076.92</v>
          </cell>
          <cell r="R323" t="str">
            <v>96</v>
          </cell>
          <cell r="S323" t="str">
            <v>平均年限法(一)</v>
          </cell>
          <cell r="T323" t="str">
            <v>在用</v>
          </cell>
          <cell r="U323" t="str">
            <v>直接购入</v>
          </cell>
          <cell r="V323" t="str">
            <v>demo</v>
          </cell>
          <cell r="W323" t="str">
            <v>2013.01.01</v>
          </cell>
        </row>
        <row r="323">
          <cell r="AA323" t="str">
            <v>0308</v>
          </cell>
        </row>
        <row r="324">
          <cell r="B324" t="str">
            <v>030800075</v>
          </cell>
          <cell r="C324" t="str">
            <v>搪玻璃贮罐</v>
          </cell>
          <cell r="D324" t="str">
            <v>K300L</v>
          </cell>
          <cell r="E324">
            <v>7350.43</v>
          </cell>
          <cell r="F324">
            <v>7056.41</v>
          </cell>
          <cell r="G324">
            <v>294.02</v>
          </cell>
          <cell r="H324">
            <v>0</v>
          </cell>
          <cell r="I324" t="str">
            <v>2012.12.29</v>
          </cell>
          <cell r="J324" t="str">
            <v>96</v>
          </cell>
          <cell r="K324" t="str">
            <v>烟嘧装置（合成一车间）</v>
          </cell>
          <cell r="L324" t="str">
            <v>肥东合成分厂</v>
          </cell>
          <cell r="M324" t="str">
            <v>0503</v>
          </cell>
        </row>
        <row r="324">
          <cell r="O324" t="str">
            <v>0.00</v>
          </cell>
          <cell r="P324" t="str">
            <v>0.00</v>
          </cell>
          <cell r="Q324" t="str">
            <v>294.02</v>
          </cell>
          <cell r="R324" t="str">
            <v>96</v>
          </cell>
          <cell r="S324" t="str">
            <v>平均年限法(一)</v>
          </cell>
          <cell r="T324" t="str">
            <v>在用</v>
          </cell>
          <cell r="U324" t="str">
            <v>直接购入</v>
          </cell>
          <cell r="V324" t="str">
            <v>demo</v>
          </cell>
          <cell r="W324" t="str">
            <v>2013.01.01</v>
          </cell>
        </row>
        <row r="324">
          <cell r="AA324" t="str">
            <v>0308</v>
          </cell>
        </row>
        <row r="325">
          <cell r="B325" t="str">
            <v>040200201</v>
          </cell>
          <cell r="C325" t="str">
            <v>联想电脑一体机</v>
          </cell>
          <cell r="D325" t="str">
            <v>联想B5 SERIES</v>
          </cell>
          <cell r="E325">
            <v>6487.18</v>
          </cell>
          <cell r="F325">
            <v>6227.69</v>
          </cell>
          <cell r="G325">
            <v>150</v>
          </cell>
          <cell r="H325">
            <v>109.49</v>
          </cell>
          <cell r="I325" t="str">
            <v>2012.12.29</v>
          </cell>
          <cell r="J325" t="str">
            <v>60</v>
          </cell>
          <cell r="K325" t="str">
            <v>电脑</v>
          </cell>
          <cell r="L325" t="str">
            <v>综合办</v>
          </cell>
          <cell r="M325" t="str">
            <v>农化综合办，原财务部（财务负责人）2022.7月停用，2024.8.12已移交农化综合办处置</v>
          </cell>
        </row>
        <row r="325">
          <cell r="O325" t="str">
            <v>0.00</v>
          </cell>
          <cell r="P325" t="str">
            <v>0.00</v>
          </cell>
          <cell r="Q325" t="str">
            <v>259.49</v>
          </cell>
          <cell r="R325" t="str">
            <v>60</v>
          </cell>
          <cell r="S325" t="str">
            <v>平均年限法(一)</v>
          </cell>
          <cell r="T325" t="str">
            <v>在用</v>
          </cell>
          <cell r="U325" t="str">
            <v>直接购入</v>
          </cell>
          <cell r="V325" t="str">
            <v>demo</v>
          </cell>
          <cell r="W325" t="str">
            <v>2013.01.01</v>
          </cell>
        </row>
        <row r="325">
          <cell r="AA325" t="str">
            <v>0402</v>
          </cell>
        </row>
        <row r="326">
          <cell r="B326" t="str">
            <v>030800076</v>
          </cell>
          <cell r="C326" t="str">
            <v>搪瓷反应罐配套件</v>
          </cell>
          <cell r="D326" t="str">
            <v>K2000L</v>
          </cell>
          <cell r="E326">
            <v>8119.65</v>
          </cell>
          <cell r="F326">
            <v>7794.86</v>
          </cell>
          <cell r="G326">
            <v>105</v>
          </cell>
          <cell r="H326">
            <v>219.79</v>
          </cell>
          <cell r="I326" t="str">
            <v>2012.12.29</v>
          </cell>
          <cell r="J326" t="str">
            <v>96</v>
          </cell>
          <cell r="K326" t="str">
            <v>烟嘧装置（合成一车间）</v>
          </cell>
          <cell r="L326" t="str">
            <v>肥东合成分厂</v>
          </cell>
          <cell r="M326" t="str">
            <v>0503</v>
          </cell>
        </row>
        <row r="326">
          <cell r="O326" t="str">
            <v>0.00</v>
          </cell>
          <cell r="P326" t="str">
            <v>0.00</v>
          </cell>
          <cell r="Q326" t="str">
            <v>324.79</v>
          </cell>
          <cell r="R326" t="str">
            <v>96</v>
          </cell>
          <cell r="S326" t="str">
            <v>平均年限法(一)</v>
          </cell>
          <cell r="T326" t="str">
            <v>在用</v>
          </cell>
          <cell r="U326" t="str">
            <v>直接购入</v>
          </cell>
          <cell r="V326" t="str">
            <v>demo</v>
          </cell>
          <cell r="W326" t="str">
            <v>2013.01.01</v>
          </cell>
        </row>
        <row r="326">
          <cell r="AA326" t="str">
            <v>0308</v>
          </cell>
        </row>
        <row r="327">
          <cell r="B327" t="str">
            <v>030800077</v>
          </cell>
          <cell r="C327" t="str">
            <v>搪瓷反应罐套件</v>
          </cell>
          <cell r="D327" t="str">
            <v>K2000L</v>
          </cell>
          <cell r="E327">
            <v>8119.65</v>
          </cell>
          <cell r="F327">
            <v>7794.86</v>
          </cell>
          <cell r="G327">
            <v>105</v>
          </cell>
          <cell r="H327">
            <v>219.79</v>
          </cell>
          <cell r="I327" t="str">
            <v>2012.12.29</v>
          </cell>
          <cell r="J327" t="str">
            <v>96</v>
          </cell>
          <cell r="K327" t="str">
            <v>烟嘧装置（合成一车间）</v>
          </cell>
          <cell r="L327" t="str">
            <v>肥东合成分厂</v>
          </cell>
          <cell r="M327" t="str">
            <v>0503</v>
          </cell>
        </row>
        <row r="327">
          <cell r="O327" t="str">
            <v>0.00</v>
          </cell>
          <cell r="P327" t="str">
            <v>0.00</v>
          </cell>
          <cell r="Q327" t="str">
            <v>324.79</v>
          </cell>
          <cell r="R327" t="str">
            <v>96</v>
          </cell>
          <cell r="S327" t="str">
            <v>平均年限法(一)</v>
          </cell>
          <cell r="T327" t="str">
            <v>在用</v>
          </cell>
          <cell r="U327" t="str">
            <v>直接购入</v>
          </cell>
          <cell r="V327" t="str">
            <v>demo</v>
          </cell>
          <cell r="W327" t="str">
            <v>2013.01.01</v>
          </cell>
        </row>
        <row r="327">
          <cell r="AA327" t="str">
            <v>0308</v>
          </cell>
        </row>
        <row r="328">
          <cell r="B328" t="str">
            <v>030800078</v>
          </cell>
          <cell r="C328" t="str">
            <v>搪瓷反应罐套件</v>
          </cell>
          <cell r="D328" t="str">
            <v>K2000L</v>
          </cell>
          <cell r="E328">
            <v>8119.65</v>
          </cell>
          <cell r="F328">
            <v>7794.86</v>
          </cell>
          <cell r="G328">
            <v>105</v>
          </cell>
          <cell r="H328">
            <v>219.79</v>
          </cell>
          <cell r="I328" t="str">
            <v>2012.12.29</v>
          </cell>
          <cell r="J328" t="str">
            <v>96</v>
          </cell>
          <cell r="K328" t="str">
            <v>烟嘧装置（合成一车间）</v>
          </cell>
          <cell r="L328" t="str">
            <v>肥东合成分厂</v>
          </cell>
          <cell r="M328" t="str">
            <v>0503</v>
          </cell>
        </row>
        <row r="328">
          <cell r="O328" t="str">
            <v>0.00</v>
          </cell>
          <cell r="P328" t="str">
            <v>0.00</v>
          </cell>
          <cell r="Q328" t="str">
            <v>324.79</v>
          </cell>
          <cell r="R328" t="str">
            <v>96</v>
          </cell>
          <cell r="S328" t="str">
            <v>平均年限法(一)</v>
          </cell>
          <cell r="T328" t="str">
            <v>在用</v>
          </cell>
          <cell r="U328" t="str">
            <v>直接购入</v>
          </cell>
          <cell r="V328" t="str">
            <v>demo</v>
          </cell>
          <cell r="W328" t="str">
            <v>2013.01.01</v>
          </cell>
        </row>
        <row r="328">
          <cell r="AA328" t="str">
            <v>0308</v>
          </cell>
        </row>
        <row r="329">
          <cell r="B329" t="str">
            <v>030800079</v>
          </cell>
          <cell r="C329" t="str">
            <v>搪瓷反应罐套件</v>
          </cell>
          <cell r="D329" t="str">
            <v>K2000L</v>
          </cell>
          <cell r="E329">
            <v>8119.65</v>
          </cell>
          <cell r="F329">
            <v>7794.86</v>
          </cell>
          <cell r="G329">
            <v>105</v>
          </cell>
          <cell r="H329">
            <v>219.79</v>
          </cell>
          <cell r="I329" t="str">
            <v>2012.12.29</v>
          </cell>
          <cell r="J329" t="str">
            <v>96</v>
          </cell>
          <cell r="K329" t="str">
            <v>烟嘧装置（合成一车间）</v>
          </cell>
          <cell r="L329" t="str">
            <v>肥东合成分厂</v>
          </cell>
          <cell r="M329" t="str">
            <v>0503</v>
          </cell>
        </row>
        <row r="329">
          <cell r="O329" t="str">
            <v>0.00</v>
          </cell>
          <cell r="P329" t="str">
            <v>0.00</v>
          </cell>
          <cell r="Q329" t="str">
            <v>324.79</v>
          </cell>
          <cell r="R329" t="str">
            <v>96</v>
          </cell>
          <cell r="S329" t="str">
            <v>平均年限法(一)</v>
          </cell>
          <cell r="T329" t="str">
            <v>在用</v>
          </cell>
          <cell r="U329" t="str">
            <v>直接购入</v>
          </cell>
          <cell r="V329" t="str">
            <v>demo</v>
          </cell>
          <cell r="W329" t="str">
            <v>2013.01.01</v>
          </cell>
        </row>
        <row r="329">
          <cell r="AA329" t="str">
            <v>0308</v>
          </cell>
        </row>
        <row r="330">
          <cell r="B330" t="str">
            <v>030800082</v>
          </cell>
          <cell r="C330" t="str">
            <v>搪瓷反应罐套件</v>
          </cell>
          <cell r="D330" t="str">
            <v>K3000L</v>
          </cell>
          <cell r="E330">
            <v>9572.65</v>
          </cell>
          <cell r="F330">
            <v>9189.74</v>
          </cell>
          <cell r="G330">
            <v>382.91</v>
          </cell>
          <cell r="H330">
            <v>0</v>
          </cell>
          <cell r="I330" t="str">
            <v>2012.12.29</v>
          </cell>
          <cell r="J330" t="str">
            <v>96</v>
          </cell>
          <cell r="K330" t="str">
            <v>烟嘧装置（合成一车间）</v>
          </cell>
          <cell r="L330" t="str">
            <v>肥东合成分厂</v>
          </cell>
          <cell r="M330" t="str">
            <v>0503</v>
          </cell>
        </row>
        <row r="330">
          <cell r="O330" t="str">
            <v>0.00</v>
          </cell>
          <cell r="P330" t="str">
            <v>0.00</v>
          </cell>
          <cell r="Q330" t="str">
            <v>382.91</v>
          </cell>
          <cell r="R330" t="str">
            <v>96</v>
          </cell>
          <cell r="S330" t="str">
            <v>平均年限法(一)</v>
          </cell>
          <cell r="T330" t="str">
            <v>在用</v>
          </cell>
          <cell r="U330" t="str">
            <v>直接购入</v>
          </cell>
          <cell r="V330" t="str">
            <v>demo</v>
          </cell>
          <cell r="W330" t="str">
            <v>2013.01.01</v>
          </cell>
        </row>
        <row r="330">
          <cell r="AA330" t="str">
            <v>0308</v>
          </cell>
        </row>
        <row r="331">
          <cell r="B331" t="str">
            <v>030800084</v>
          </cell>
          <cell r="C331" t="str">
            <v>搪瓷反应罐套件</v>
          </cell>
          <cell r="D331" t="str">
            <v>K3000L</v>
          </cell>
          <cell r="E331">
            <v>9572.65</v>
          </cell>
          <cell r="F331">
            <v>9189.74</v>
          </cell>
          <cell r="G331">
            <v>382.91</v>
          </cell>
          <cell r="H331">
            <v>0</v>
          </cell>
          <cell r="I331" t="str">
            <v>2012.12.29</v>
          </cell>
          <cell r="J331" t="str">
            <v>96</v>
          </cell>
          <cell r="K331" t="str">
            <v>烟嘧装置（合成一车间）</v>
          </cell>
          <cell r="L331" t="str">
            <v>肥东合成分厂</v>
          </cell>
          <cell r="M331" t="str">
            <v>0503</v>
          </cell>
        </row>
        <row r="331">
          <cell r="O331" t="str">
            <v>0.00</v>
          </cell>
          <cell r="P331" t="str">
            <v>0.00</v>
          </cell>
          <cell r="Q331" t="str">
            <v>382.91</v>
          </cell>
          <cell r="R331" t="str">
            <v>96</v>
          </cell>
          <cell r="S331" t="str">
            <v>平均年限法(一)</v>
          </cell>
          <cell r="T331" t="str">
            <v>在用</v>
          </cell>
          <cell r="U331" t="str">
            <v>直接购入</v>
          </cell>
          <cell r="V331" t="str">
            <v>demo</v>
          </cell>
          <cell r="W331" t="str">
            <v>2013.01.01</v>
          </cell>
        </row>
        <row r="331">
          <cell r="AA331" t="str">
            <v>0308</v>
          </cell>
        </row>
        <row r="332">
          <cell r="B332" t="str">
            <v>030800085</v>
          </cell>
          <cell r="C332" t="str">
            <v>防爆摆线减速机</v>
          </cell>
          <cell r="D332" t="str">
            <v>BLB11-5 5KW</v>
          </cell>
          <cell r="E332">
            <v>5811.97</v>
          </cell>
          <cell r="F332">
            <v>5579.49</v>
          </cell>
          <cell r="G332">
            <v>232.48</v>
          </cell>
          <cell r="H332">
            <v>0</v>
          </cell>
          <cell r="I332" t="str">
            <v>2012.12.29</v>
          </cell>
          <cell r="J332" t="str">
            <v>96</v>
          </cell>
          <cell r="K332" t="str">
            <v>烟嘧装置（合成一车间）</v>
          </cell>
          <cell r="L332" t="str">
            <v>肥东合成分厂</v>
          </cell>
          <cell r="M332" t="str">
            <v>0503</v>
          </cell>
        </row>
        <row r="332">
          <cell r="O332" t="str">
            <v>0.00</v>
          </cell>
          <cell r="P332" t="str">
            <v>0.00</v>
          </cell>
          <cell r="Q332" t="str">
            <v>232.48</v>
          </cell>
          <cell r="R332" t="str">
            <v>96</v>
          </cell>
          <cell r="S332" t="str">
            <v>平均年限法(一)</v>
          </cell>
          <cell r="T332" t="str">
            <v>在用</v>
          </cell>
          <cell r="U332" t="str">
            <v>直接购入</v>
          </cell>
          <cell r="V332" t="str">
            <v>demo</v>
          </cell>
          <cell r="W332" t="str">
            <v>2013.01.01</v>
          </cell>
        </row>
        <row r="332">
          <cell r="AA332" t="str">
            <v>0308</v>
          </cell>
        </row>
        <row r="333">
          <cell r="B333" t="str">
            <v>040900084</v>
          </cell>
          <cell r="C333" t="str">
            <v>中亚开水器</v>
          </cell>
          <cell r="D333" t="str">
            <v>9KW</v>
          </cell>
          <cell r="E333">
            <v>2350</v>
          </cell>
          <cell r="F333">
            <v>2256</v>
          </cell>
          <cell r="G333">
            <v>46</v>
          </cell>
          <cell r="H333">
            <v>48</v>
          </cell>
          <cell r="I333" t="str">
            <v>2012.12.29</v>
          </cell>
          <cell r="J333" t="str">
            <v>60</v>
          </cell>
          <cell r="K333" t="str">
            <v>其他</v>
          </cell>
          <cell r="L333" t="str">
            <v>肥东制剂分厂</v>
          </cell>
          <cell r="M333" t="str">
            <v>肥东新厂</v>
          </cell>
        </row>
        <row r="333">
          <cell r="O333" t="str">
            <v>0.00</v>
          </cell>
          <cell r="P333" t="str">
            <v>0.00</v>
          </cell>
          <cell r="Q333" t="str">
            <v>94.00</v>
          </cell>
          <cell r="R333" t="str">
            <v>60</v>
          </cell>
          <cell r="S333" t="str">
            <v>平均年限法(一)</v>
          </cell>
          <cell r="T333" t="str">
            <v>在用</v>
          </cell>
          <cell r="U333" t="str">
            <v>直接购入</v>
          </cell>
          <cell r="V333" t="str">
            <v>demo</v>
          </cell>
          <cell r="W333" t="str">
            <v>2013.01.01</v>
          </cell>
        </row>
        <row r="333">
          <cell r="AA333" t="str">
            <v>0409</v>
          </cell>
        </row>
        <row r="334">
          <cell r="B334" t="str">
            <v>040900085</v>
          </cell>
          <cell r="C334" t="str">
            <v>中亚开水器</v>
          </cell>
          <cell r="D334" t="str">
            <v>9KW</v>
          </cell>
          <cell r="E334">
            <v>2350</v>
          </cell>
          <cell r="F334">
            <v>2256</v>
          </cell>
          <cell r="G334">
            <v>46</v>
          </cell>
          <cell r="H334">
            <v>48</v>
          </cell>
          <cell r="I334" t="str">
            <v>2012.12.29</v>
          </cell>
          <cell r="J334" t="str">
            <v>60</v>
          </cell>
          <cell r="K334" t="str">
            <v>其他</v>
          </cell>
          <cell r="L334" t="str">
            <v>肥东制剂分厂</v>
          </cell>
          <cell r="M334" t="str">
            <v>肥东新厂</v>
          </cell>
        </row>
        <row r="334">
          <cell r="O334" t="str">
            <v>0.00</v>
          </cell>
          <cell r="P334" t="str">
            <v>0.00</v>
          </cell>
          <cell r="Q334" t="str">
            <v>94.00</v>
          </cell>
          <cell r="R334" t="str">
            <v>60</v>
          </cell>
          <cell r="S334" t="str">
            <v>平均年限法(一)</v>
          </cell>
          <cell r="T334" t="str">
            <v>在用</v>
          </cell>
          <cell r="U334" t="str">
            <v>直接购入</v>
          </cell>
          <cell r="V334" t="str">
            <v>demo</v>
          </cell>
          <cell r="W334" t="str">
            <v>2013.01.01</v>
          </cell>
        </row>
        <row r="334">
          <cell r="AA334" t="str">
            <v>0409</v>
          </cell>
        </row>
        <row r="335">
          <cell r="B335" t="str">
            <v>032200191</v>
          </cell>
          <cell r="C335" t="str">
            <v>全自动理瓶机</v>
          </cell>
          <cell r="D335" t="str">
            <v>LP-200</v>
          </cell>
          <cell r="E335">
            <v>132478.63</v>
          </cell>
          <cell r="F335">
            <v>127179.48</v>
          </cell>
          <cell r="G335">
            <v>5299.15</v>
          </cell>
          <cell r="H335">
            <v>0</v>
          </cell>
          <cell r="I335" t="str">
            <v>2012.12.29</v>
          </cell>
          <cell r="J335" t="str">
            <v>96</v>
          </cell>
          <cell r="K335" t="str">
            <v>剂型设备</v>
          </cell>
          <cell r="L335" t="str">
            <v>肥东制剂分厂</v>
          </cell>
          <cell r="M335" t="str">
            <v>肥东新厂</v>
          </cell>
        </row>
        <row r="335">
          <cell r="O335" t="str">
            <v>0.00</v>
          </cell>
          <cell r="P335" t="str">
            <v>0.00</v>
          </cell>
          <cell r="Q335" t="str">
            <v>5,299.15</v>
          </cell>
          <cell r="R335" t="str">
            <v>85</v>
          </cell>
          <cell r="S335" t="str">
            <v>平均年限法(一)</v>
          </cell>
          <cell r="T335" t="str">
            <v>在用</v>
          </cell>
          <cell r="U335" t="str">
            <v>直接购入</v>
          </cell>
          <cell r="V335" t="str">
            <v>demo</v>
          </cell>
          <cell r="W335" t="str">
            <v>2013.01.01</v>
          </cell>
        </row>
        <row r="335">
          <cell r="AA335" t="str">
            <v>0310</v>
          </cell>
        </row>
        <row r="336">
          <cell r="B336" t="str">
            <v>032200192</v>
          </cell>
          <cell r="C336" t="str">
            <v>全自动理瓶机</v>
          </cell>
          <cell r="D336" t="str">
            <v>LP-200</v>
          </cell>
          <cell r="E336">
            <v>132478.63</v>
          </cell>
          <cell r="F336">
            <v>127179.48</v>
          </cell>
          <cell r="G336">
            <v>5299.15</v>
          </cell>
          <cell r="H336">
            <v>0</v>
          </cell>
          <cell r="I336" t="str">
            <v>2012.12.29</v>
          </cell>
          <cell r="J336" t="str">
            <v>96</v>
          </cell>
          <cell r="K336" t="str">
            <v>剂型设备</v>
          </cell>
          <cell r="L336" t="str">
            <v>肥东制剂分厂</v>
          </cell>
          <cell r="M336" t="str">
            <v>肥东新厂</v>
          </cell>
        </row>
        <row r="336">
          <cell r="O336" t="str">
            <v>0.00</v>
          </cell>
          <cell r="P336" t="str">
            <v>0.00</v>
          </cell>
          <cell r="Q336" t="str">
            <v>5,299.15</v>
          </cell>
          <cell r="R336" t="str">
            <v>85</v>
          </cell>
          <cell r="S336" t="str">
            <v>平均年限法(一)</v>
          </cell>
          <cell r="T336" t="str">
            <v>在用</v>
          </cell>
          <cell r="U336" t="str">
            <v>直接购入</v>
          </cell>
          <cell r="V336" t="str">
            <v>demo</v>
          </cell>
          <cell r="W336" t="str">
            <v>2013.01.01</v>
          </cell>
        </row>
        <row r="336">
          <cell r="AA336" t="str">
            <v>0310</v>
          </cell>
        </row>
        <row r="337">
          <cell r="B337" t="str">
            <v>032200193</v>
          </cell>
          <cell r="C337" t="str">
            <v>全自动理瓶机</v>
          </cell>
          <cell r="D337" t="str">
            <v>LP-200</v>
          </cell>
          <cell r="E337">
            <v>132478.64</v>
          </cell>
          <cell r="F337">
            <v>127179.49</v>
          </cell>
          <cell r="G337">
            <v>5299.15</v>
          </cell>
          <cell r="H337">
            <v>0</v>
          </cell>
          <cell r="I337" t="str">
            <v>2012.12.29</v>
          </cell>
          <cell r="J337" t="str">
            <v>96</v>
          </cell>
          <cell r="K337" t="str">
            <v>剂型设备</v>
          </cell>
          <cell r="L337" t="str">
            <v>肥东制剂分厂</v>
          </cell>
          <cell r="M337" t="str">
            <v>肥东新厂</v>
          </cell>
        </row>
        <row r="337">
          <cell r="O337" t="str">
            <v>0.00</v>
          </cell>
          <cell r="P337" t="str">
            <v>0.00</v>
          </cell>
          <cell r="Q337" t="str">
            <v>5,299.15</v>
          </cell>
          <cell r="R337" t="str">
            <v>85</v>
          </cell>
          <cell r="S337" t="str">
            <v>平均年限法(一)</v>
          </cell>
          <cell r="T337" t="str">
            <v>在用</v>
          </cell>
          <cell r="U337" t="str">
            <v>直接购入</v>
          </cell>
          <cell r="V337" t="str">
            <v>demo</v>
          </cell>
          <cell r="W337" t="str">
            <v>2013.01.01</v>
          </cell>
        </row>
        <row r="337">
          <cell r="AA337" t="str">
            <v>0310</v>
          </cell>
        </row>
        <row r="338">
          <cell r="B338" t="str">
            <v>040900086</v>
          </cell>
          <cell r="C338" t="str">
            <v>美菱冰箱</v>
          </cell>
          <cell r="D338" t="str">
            <v>BCD-217ZE3B</v>
          </cell>
          <cell r="E338">
            <v>2734.19</v>
          </cell>
          <cell r="F338">
            <v>2624.82</v>
          </cell>
          <cell r="G338">
            <v>109.37</v>
          </cell>
          <cell r="H338">
            <v>0</v>
          </cell>
          <cell r="I338" t="str">
            <v>2012.12.29</v>
          </cell>
          <cell r="J338" t="str">
            <v>60</v>
          </cell>
          <cell r="K338" t="str">
            <v>其他</v>
          </cell>
          <cell r="L338" t="str">
            <v>研究所</v>
          </cell>
          <cell r="M338" t="str">
            <v>合成研发中心</v>
          </cell>
        </row>
        <row r="338">
          <cell r="O338" t="str">
            <v>0.00</v>
          </cell>
          <cell r="P338" t="str">
            <v>0.00</v>
          </cell>
          <cell r="Q338" t="str">
            <v>109.37</v>
          </cell>
          <cell r="R338" t="str">
            <v>60</v>
          </cell>
          <cell r="S338" t="str">
            <v>平均年限法(一)</v>
          </cell>
          <cell r="T338" t="str">
            <v>在用</v>
          </cell>
          <cell r="U338" t="str">
            <v>直接购入</v>
          </cell>
          <cell r="V338" t="str">
            <v>demo</v>
          </cell>
          <cell r="W338" t="str">
            <v>2013.01.01</v>
          </cell>
        </row>
        <row r="338">
          <cell r="AA338" t="str">
            <v>0409</v>
          </cell>
        </row>
        <row r="339">
          <cell r="B339" t="str">
            <v>030800092</v>
          </cell>
          <cell r="C339" t="str">
            <v>小地磅</v>
          </cell>
          <cell r="D339" t="str">
            <v>1.2*1.5</v>
          </cell>
          <cell r="E339">
            <v>3247.86</v>
          </cell>
          <cell r="F339">
            <v>3117.95</v>
          </cell>
          <cell r="G339">
            <v>129.91</v>
          </cell>
          <cell r="H339">
            <v>0</v>
          </cell>
          <cell r="I339" t="str">
            <v>2012.12.29</v>
          </cell>
          <cell r="J339" t="str">
            <v>96</v>
          </cell>
          <cell r="K339" t="str">
            <v>烟嘧装置（合成一车间）</v>
          </cell>
          <cell r="L339" t="str">
            <v>肥东合成分厂</v>
          </cell>
          <cell r="M339" t="str">
            <v>0503</v>
          </cell>
        </row>
        <row r="339">
          <cell r="O339" t="str">
            <v>0.00</v>
          </cell>
          <cell r="P339" t="str">
            <v>0.00</v>
          </cell>
          <cell r="Q339" t="str">
            <v>129.91</v>
          </cell>
          <cell r="R339" t="str">
            <v>96</v>
          </cell>
          <cell r="S339" t="str">
            <v>平均年限法(一)</v>
          </cell>
          <cell r="T339" t="str">
            <v>在用</v>
          </cell>
          <cell r="U339" t="str">
            <v>直接购入</v>
          </cell>
          <cell r="V339" t="str">
            <v>demo</v>
          </cell>
          <cell r="W339" t="str">
            <v>2013.01.01</v>
          </cell>
        </row>
        <row r="339">
          <cell r="AA339" t="str">
            <v>0308</v>
          </cell>
        </row>
        <row r="340">
          <cell r="B340" t="str">
            <v>030800083</v>
          </cell>
          <cell r="C340" t="str">
            <v>搪瓷反应罐套件</v>
          </cell>
          <cell r="D340" t="str">
            <v>K3000L</v>
          </cell>
          <cell r="E340">
            <v>9572.65</v>
          </cell>
          <cell r="F340">
            <v>9189.74</v>
          </cell>
          <cell r="G340">
            <v>382.91</v>
          </cell>
          <cell r="H340">
            <v>0</v>
          </cell>
          <cell r="I340" t="str">
            <v>2012.12.29</v>
          </cell>
          <cell r="J340" t="str">
            <v>96</v>
          </cell>
          <cell r="K340" t="str">
            <v>烟嘧装置（合成一车间）</v>
          </cell>
          <cell r="L340" t="str">
            <v>肥东合成分厂</v>
          </cell>
          <cell r="M340" t="str">
            <v>0503</v>
          </cell>
        </row>
        <row r="340">
          <cell r="O340" t="str">
            <v>0.00</v>
          </cell>
          <cell r="P340" t="str">
            <v>0.00</v>
          </cell>
          <cell r="Q340" t="str">
            <v>382.91</v>
          </cell>
          <cell r="R340" t="str">
            <v>96</v>
          </cell>
          <cell r="S340" t="str">
            <v>平均年限法(一)</v>
          </cell>
          <cell r="T340" t="str">
            <v>在用</v>
          </cell>
          <cell r="U340" t="str">
            <v>直接购入</v>
          </cell>
          <cell r="V340" t="str">
            <v>demo</v>
          </cell>
          <cell r="W340" t="str">
            <v>2013.01.01</v>
          </cell>
        </row>
        <row r="340">
          <cell r="AA340" t="str">
            <v>0308</v>
          </cell>
        </row>
        <row r="341">
          <cell r="B341" t="str">
            <v>0100026</v>
          </cell>
          <cell r="C341" t="str">
            <v>制剂绿化工程</v>
          </cell>
        </row>
        <row r="341">
          <cell r="E341">
            <v>609767</v>
          </cell>
          <cell r="F341">
            <v>188957.69</v>
          </cell>
          <cell r="G341">
            <v>420809.31</v>
          </cell>
          <cell r="H341">
            <v>0</v>
          </cell>
          <cell r="I341" t="str">
            <v>2012.12.31</v>
          </cell>
          <cell r="J341" t="str">
            <v>480</v>
          </cell>
          <cell r="K341" t="str">
            <v>房屋建筑</v>
          </cell>
          <cell r="L341" t="str">
            <v>肥东制剂分厂</v>
          </cell>
          <cell r="M341" t="str">
            <v>0504</v>
          </cell>
        </row>
        <row r="341">
          <cell r="O341" t="str">
            <v>1,219.53</v>
          </cell>
          <cell r="P341" t="str">
            <v>14,634.36</v>
          </cell>
          <cell r="Q341" t="str">
            <v>24,390.68</v>
          </cell>
          <cell r="R341" t="str">
            <v>144</v>
          </cell>
          <cell r="S341" t="str">
            <v>平均年限法(一)</v>
          </cell>
          <cell r="T341" t="str">
            <v>在用</v>
          </cell>
          <cell r="U341" t="str">
            <v>在建工程转入</v>
          </cell>
          <cell r="V341" t="str">
            <v>demo</v>
          </cell>
          <cell r="W341" t="str">
            <v>2013.01.01</v>
          </cell>
        </row>
        <row r="341">
          <cell r="AA341" t="str">
            <v>01</v>
          </cell>
        </row>
        <row r="342">
          <cell r="B342" t="str">
            <v>040020201</v>
          </cell>
          <cell r="C342" t="str">
            <v>方正电脑-文祥E620  3台</v>
          </cell>
          <cell r="D342" t="str">
            <v>文祥E620</v>
          </cell>
          <cell r="E342">
            <v>7948.72</v>
          </cell>
          <cell r="F342">
            <v>7630.77</v>
          </cell>
          <cell r="G342">
            <v>317.95</v>
          </cell>
          <cell r="H342">
            <v>0</v>
          </cell>
          <cell r="I342" t="str">
            <v>2013.03.22</v>
          </cell>
          <cell r="J342" t="str">
            <v>60</v>
          </cell>
          <cell r="K342" t="str">
            <v>电脑</v>
          </cell>
          <cell r="L342" t="str">
            <v>合成分厂</v>
          </cell>
          <cell r="M342" t="str">
            <v>0502</v>
          </cell>
        </row>
        <row r="342">
          <cell r="O342" t="str">
            <v>0.00</v>
          </cell>
          <cell r="P342" t="str">
            <v>0.00</v>
          </cell>
          <cell r="Q342" t="str">
            <v>317.95</v>
          </cell>
          <cell r="R342" t="str">
            <v>60</v>
          </cell>
          <cell r="S342" t="str">
            <v>平均年限法(一)</v>
          </cell>
          <cell r="T342" t="str">
            <v>在用</v>
          </cell>
          <cell r="U342" t="str">
            <v>直接购入</v>
          </cell>
          <cell r="V342" t="str">
            <v>费潘梅</v>
          </cell>
          <cell r="W342" t="str">
            <v>2013.03.22</v>
          </cell>
        </row>
        <row r="342">
          <cell r="AA342" t="str">
            <v>0402</v>
          </cell>
        </row>
        <row r="343">
          <cell r="B343" t="str">
            <v>040200202</v>
          </cell>
          <cell r="C343" t="str">
            <v>方正文祥E620电脑2台</v>
          </cell>
          <cell r="D343" t="str">
            <v>文祥E620</v>
          </cell>
          <cell r="E343">
            <v>5299.14</v>
          </cell>
          <cell r="F343">
            <v>5087.17</v>
          </cell>
          <cell r="G343">
            <v>211.97</v>
          </cell>
          <cell r="H343">
            <v>0</v>
          </cell>
          <cell r="I343" t="str">
            <v>2013.03.22</v>
          </cell>
          <cell r="J343" t="str">
            <v>60</v>
          </cell>
          <cell r="K343" t="str">
            <v>电脑</v>
          </cell>
          <cell r="L343" t="str">
            <v>国际贸易部（外贸）</v>
          </cell>
          <cell r="M343" t="str">
            <v>0403</v>
          </cell>
        </row>
        <row r="343">
          <cell r="O343" t="str">
            <v>0.00</v>
          </cell>
          <cell r="P343" t="str">
            <v>0.00</v>
          </cell>
          <cell r="Q343" t="str">
            <v>211.97</v>
          </cell>
          <cell r="R343" t="str">
            <v>60</v>
          </cell>
          <cell r="S343" t="str">
            <v>平均年限法(一)</v>
          </cell>
          <cell r="T343" t="str">
            <v>在用</v>
          </cell>
          <cell r="U343" t="str">
            <v>直接购入</v>
          </cell>
          <cell r="V343" t="str">
            <v>费潘梅</v>
          </cell>
          <cell r="W343" t="str">
            <v>2013.03.22</v>
          </cell>
        </row>
        <row r="343">
          <cell r="AA343" t="str">
            <v>0402</v>
          </cell>
        </row>
        <row r="344">
          <cell r="B344" t="str">
            <v>040200203</v>
          </cell>
          <cell r="C344" t="str">
            <v>方正电脑-文祥E620   4台</v>
          </cell>
          <cell r="D344" t="str">
            <v>文祥E620</v>
          </cell>
          <cell r="E344">
            <v>10598.29</v>
          </cell>
          <cell r="F344">
            <v>10174.36</v>
          </cell>
          <cell r="G344">
            <v>423.93</v>
          </cell>
          <cell r="H344">
            <v>0</v>
          </cell>
          <cell r="I344" t="str">
            <v>2013.03.22</v>
          </cell>
          <cell r="J344" t="str">
            <v>60</v>
          </cell>
          <cell r="K344" t="str">
            <v>电脑</v>
          </cell>
          <cell r="L344" t="str">
            <v>肥东合成分厂</v>
          </cell>
          <cell r="M344" t="str">
            <v>肥东分厂</v>
          </cell>
        </row>
        <row r="344">
          <cell r="O344" t="str">
            <v>0.00</v>
          </cell>
          <cell r="P344" t="str">
            <v>0.00</v>
          </cell>
          <cell r="Q344" t="str">
            <v>423.93</v>
          </cell>
          <cell r="R344" t="str">
            <v>60</v>
          </cell>
          <cell r="S344" t="str">
            <v>平均年限法(一)</v>
          </cell>
          <cell r="T344" t="str">
            <v>在用</v>
          </cell>
          <cell r="U344" t="str">
            <v>直接购入</v>
          </cell>
          <cell r="V344" t="str">
            <v>费潘梅</v>
          </cell>
          <cell r="W344" t="str">
            <v>2013.03.22</v>
          </cell>
        </row>
        <row r="344">
          <cell r="AA344" t="str">
            <v>0402</v>
          </cell>
        </row>
        <row r="345">
          <cell r="B345" t="str">
            <v>030800094</v>
          </cell>
          <cell r="C345" t="str">
            <v>整机泵6台</v>
          </cell>
          <cell r="D345" t="str">
            <v>MJ80-65-160</v>
          </cell>
          <cell r="E345">
            <v>65128.21</v>
          </cell>
          <cell r="F345">
            <v>62523.08</v>
          </cell>
          <cell r="G345">
            <v>2605.13</v>
          </cell>
          <cell r="H345">
            <v>0</v>
          </cell>
          <cell r="I345" t="str">
            <v>2013.03.22</v>
          </cell>
          <cell r="J345" t="str">
            <v>96</v>
          </cell>
          <cell r="K345" t="str">
            <v>第三套装置</v>
          </cell>
          <cell r="L345" t="str">
            <v>肥东合成分厂</v>
          </cell>
          <cell r="M345" t="str">
            <v>0503</v>
          </cell>
        </row>
        <row r="345">
          <cell r="O345" t="str">
            <v>0.00</v>
          </cell>
          <cell r="P345" t="str">
            <v>0.00</v>
          </cell>
          <cell r="Q345" t="str">
            <v>2,605.13</v>
          </cell>
          <cell r="R345" t="str">
            <v>96</v>
          </cell>
          <cell r="S345" t="str">
            <v>平均年限法(一)</v>
          </cell>
          <cell r="T345" t="str">
            <v>在用</v>
          </cell>
          <cell r="U345" t="str">
            <v>直接购入</v>
          </cell>
          <cell r="V345" t="str">
            <v>费潘梅</v>
          </cell>
          <cell r="W345" t="str">
            <v>2013.03.22</v>
          </cell>
        </row>
        <row r="345">
          <cell r="AA345" t="str">
            <v>0309</v>
          </cell>
        </row>
        <row r="346">
          <cell r="B346" t="str">
            <v>040200204</v>
          </cell>
          <cell r="C346" t="str">
            <v>联想电脑-扬天M4630D</v>
          </cell>
          <cell r="D346" t="str">
            <v>天M4630D</v>
          </cell>
          <cell r="E346">
            <v>2974.36</v>
          </cell>
          <cell r="F346">
            <v>2855.39</v>
          </cell>
          <cell r="G346">
            <v>118.97</v>
          </cell>
          <cell r="H346">
            <v>0</v>
          </cell>
          <cell r="I346" t="str">
            <v>2013.03.22</v>
          </cell>
          <cell r="J346" t="str">
            <v>60</v>
          </cell>
          <cell r="K346" t="str">
            <v>电脑</v>
          </cell>
          <cell r="L346" t="str">
            <v>人力部</v>
          </cell>
          <cell r="M346" t="str">
            <v>13</v>
          </cell>
        </row>
        <row r="346">
          <cell r="O346" t="str">
            <v>0.00</v>
          </cell>
          <cell r="P346" t="str">
            <v>0.00</v>
          </cell>
          <cell r="Q346" t="str">
            <v>118.97</v>
          </cell>
          <cell r="R346" t="str">
            <v>60</v>
          </cell>
          <cell r="S346" t="str">
            <v>平均年限法(一)</v>
          </cell>
          <cell r="T346" t="str">
            <v>在用</v>
          </cell>
          <cell r="U346" t="str">
            <v>直接购入</v>
          </cell>
          <cell r="V346" t="str">
            <v>费潘梅</v>
          </cell>
          <cell r="W346" t="str">
            <v>2013.03.22</v>
          </cell>
        </row>
        <row r="346">
          <cell r="AA346" t="str">
            <v>0402</v>
          </cell>
        </row>
        <row r="347">
          <cell r="B347" t="str">
            <v>040100112</v>
          </cell>
          <cell r="C347" t="str">
            <v>海尔空调50</v>
          </cell>
          <cell r="D347" t="str">
            <v>KFR-50LW/ZAC12</v>
          </cell>
          <cell r="E347">
            <v>3572.65</v>
          </cell>
          <cell r="F347">
            <v>3429.74</v>
          </cell>
          <cell r="G347">
            <v>142.91</v>
          </cell>
          <cell r="H347">
            <v>0</v>
          </cell>
          <cell r="I347" t="str">
            <v>2013.03.22</v>
          </cell>
          <cell r="J347" t="str">
            <v>60</v>
          </cell>
          <cell r="K347" t="str">
            <v>空调</v>
          </cell>
          <cell r="L347" t="str">
            <v>合成分厂</v>
          </cell>
          <cell r="M347" t="str">
            <v>合成质检</v>
          </cell>
        </row>
        <row r="347">
          <cell r="O347" t="str">
            <v>0.00</v>
          </cell>
          <cell r="P347" t="str">
            <v>0.00</v>
          </cell>
          <cell r="Q347" t="str">
            <v>142.91</v>
          </cell>
          <cell r="R347" t="str">
            <v>60</v>
          </cell>
          <cell r="S347" t="str">
            <v>平均年限法(一)</v>
          </cell>
          <cell r="T347" t="str">
            <v>在用</v>
          </cell>
          <cell r="U347" t="str">
            <v>直接购入</v>
          </cell>
          <cell r="V347" t="str">
            <v>费潘梅</v>
          </cell>
          <cell r="W347" t="str">
            <v>2013.03.22</v>
          </cell>
        </row>
        <row r="347">
          <cell r="AA347" t="str">
            <v>0401</v>
          </cell>
        </row>
        <row r="348">
          <cell r="B348" t="str">
            <v>030800095</v>
          </cell>
          <cell r="C348" t="str">
            <v>循环水泵机封</v>
          </cell>
        </row>
        <row r="348">
          <cell r="E348">
            <v>5683.77</v>
          </cell>
          <cell r="F348">
            <v>5456.42</v>
          </cell>
          <cell r="G348">
            <v>227.35</v>
          </cell>
          <cell r="H348">
            <v>0</v>
          </cell>
          <cell r="I348" t="str">
            <v>2013.03.22</v>
          </cell>
          <cell r="J348" t="str">
            <v>96</v>
          </cell>
          <cell r="K348" t="str">
            <v>第三套装置</v>
          </cell>
          <cell r="L348" t="str">
            <v>肥东制剂分厂</v>
          </cell>
          <cell r="M348" t="str">
            <v>0504</v>
          </cell>
        </row>
        <row r="348">
          <cell r="O348" t="str">
            <v>0.00</v>
          </cell>
          <cell r="P348" t="str">
            <v>0.00</v>
          </cell>
          <cell r="Q348" t="str">
            <v>227.35</v>
          </cell>
          <cell r="R348" t="str">
            <v>96</v>
          </cell>
          <cell r="S348" t="str">
            <v>平均年限法(一)</v>
          </cell>
          <cell r="T348" t="str">
            <v>在用</v>
          </cell>
          <cell r="U348" t="str">
            <v>直接购入</v>
          </cell>
          <cell r="V348" t="str">
            <v>费潘梅</v>
          </cell>
          <cell r="W348" t="str">
            <v>2013.03.22</v>
          </cell>
        </row>
        <row r="348">
          <cell r="AA348" t="str">
            <v>0309</v>
          </cell>
        </row>
        <row r="349">
          <cell r="B349" t="str">
            <v>030800096</v>
          </cell>
          <cell r="C349" t="str">
            <v>整机泵</v>
          </cell>
          <cell r="D349" t="str">
            <v>50FSJB</v>
          </cell>
          <cell r="E349">
            <v>6811.97</v>
          </cell>
          <cell r="F349">
            <v>6539.49</v>
          </cell>
          <cell r="G349">
            <v>272.48</v>
          </cell>
          <cell r="H349">
            <v>0</v>
          </cell>
          <cell r="I349" t="str">
            <v>2013.03.22</v>
          </cell>
          <cell r="J349" t="str">
            <v>96</v>
          </cell>
          <cell r="K349" t="str">
            <v>烟嘧装置（合成一车间）</v>
          </cell>
          <cell r="L349" t="str">
            <v>肥东合成分厂</v>
          </cell>
          <cell r="M349" t="str">
            <v>0503</v>
          </cell>
        </row>
        <row r="349">
          <cell r="O349" t="str">
            <v>0.00</v>
          </cell>
          <cell r="P349" t="str">
            <v>0.00</v>
          </cell>
          <cell r="Q349" t="str">
            <v>272.48</v>
          </cell>
          <cell r="R349" t="str">
            <v>96</v>
          </cell>
          <cell r="S349" t="str">
            <v>平均年限法(一)</v>
          </cell>
          <cell r="T349" t="str">
            <v>在用</v>
          </cell>
          <cell r="U349" t="str">
            <v>直接购入</v>
          </cell>
          <cell r="V349" t="str">
            <v>费潘梅</v>
          </cell>
          <cell r="W349" t="str">
            <v>2013.03.22</v>
          </cell>
        </row>
        <row r="349">
          <cell r="AA349" t="str">
            <v>0308</v>
          </cell>
        </row>
        <row r="350">
          <cell r="B350" t="str">
            <v>030800097</v>
          </cell>
          <cell r="C350" t="str">
            <v>地磅1台</v>
          </cell>
          <cell r="D350" t="str">
            <v>1.2*1.5</v>
          </cell>
          <cell r="E350">
            <v>3247.86</v>
          </cell>
          <cell r="F350">
            <v>3117.95</v>
          </cell>
          <cell r="G350">
            <v>129.91</v>
          </cell>
          <cell r="H350">
            <v>0</v>
          </cell>
          <cell r="I350" t="str">
            <v>2013.03.22</v>
          </cell>
          <cell r="J350" t="str">
            <v>96</v>
          </cell>
          <cell r="K350" t="str">
            <v>烟嘧装置（合成一车间）</v>
          </cell>
          <cell r="L350" t="str">
            <v>肥东合成分厂</v>
          </cell>
          <cell r="M350" t="str">
            <v>0503</v>
          </cell>
        </row>
        <row r="350">
          <cell r="O350" t="str">
            <v>0.00</v>
          </cell>
          <cell r="P350" t="str">
            <v>0.00</v>
          </cell>
          <cell r="Q350" t="str">
            <v>129.91</v>
          </cell>
          <cell r="R350" t="str">
            <v>96</v>
          </cell>
          <cell r="S350" t="str">
            <v>平均年限法(一)</v>
          </cell>
          <cell r="T350" t="str">
            <v>在用</v>
          </cell>
          <cell r="U350" t="str">
            <v>直接购入</v>
          </cell>
          <cell r="V350" t="str">
            <v>费潘梅</v>
          </cell>
          <cell r="W350" t="str">
            <v>2013.03.22</v>
          </cell>
        </row>
        <row r="350">
          <cell r="AA350" t="str">
            <v>0308</v>
          </cell>
        </row>
        <row r="351">
          <cell r="B351" t="str">
            <v>040100113</v>
          </cell>
          <cell r="C351" t="str">
            <v>海尔空调1台-KFR-35W/FFC23</v>
          </cell>
          <cell r="D351" t="str">
            <v>KFR-35W/FFC23</v>
          </cell>
          <cell r="E351">
            <v>2649.57</v>
          </cell>
          <cell r="F351">
            <v>2543.59</v>
          </cell>
          <cell r="G351">
            <v>105.98</v>
          </cell>
          <cell r="H351">
            <v>0</v>
          </cell>
          <cell r="I351" t="str">
            <v>2013.03.22</v>
          </cell>
          <cell r="J351" t="str">
            <v>60</v>
          </cell>
          <cell r="K351" t="str">
            <v>空调</v>
          </cell>
          <cell r="L351" t="str">
            <v>合成分厂</v>
          </cell>
          <cell r="M351" t="str">
            <v>0502</v>
          </cell>
        </row>
        <row r="351">
          <cell r="O351" t="str">
            <v>0.00</v>
          </cell>
          <cell r="P351" t="str">
            <v>0.00</v>
          </cell>
          <cell r="Q351" t="str">
            <v>105.98</v>
          </cell>
          <cell r="R351" t="str">
            <v>60</v>
          </cell>
          <cell r="S351" t="str">
            <v>平均年限法(一)</v>
          </cell>
          <cell r="T351" t="str">
            <v>在用</v>
          </cell>
          <cell r="U351" t="str">
            <v>直接购入</v>
          </cell>
          <cell r="V351" t="str">
            <v>费潘梅</v>
          </cell>
          <cell r="W351" t="str">
            <v>2013.03.22</v>
          </cell>
        </row>
        <row r="351">
          <cell r="AA351" t="str">
            <v>0401</v>
          </cell>
        </row>
        <row r="352">
          <cell r="B352" t="str">
            <v>031000267</v>
          </cell>
          <cell r="C352" t="str">
            <v>疏水阀4台</v>
          </cell>
          <cell r="D352" t="str">
            <v>CS41H-16C DN25</v>
          </cell>
          <cell r="E352">
            <v>6837.61</v>
          </cell>
          <cell r="F352">
            <v>6564.11</v>
          </cell>
          <cell r="G352">
            <v>273.5</v>
          </cell>
          <cell r="H352">
            <v>0</v>
          </cell>
          <cell r="I352" t="str">
            <v>2013.03.22</v>
          </cell>
          <cell r="J352" t="str">
            <v>96</v>
          </cell>
          <cell r="K352" t="str">
            <v>剂型设备</v>
          </cell>
          <cell r="L352" t="str">
            <v>肥东制剂分厂</v>
          </cell>
          <cell r="M352" t="str">
            <v>肥东制剂分厂</v>
          </cell>
        </row>
        <row r="352">
          <cell r="O352" t="str">
            <v>0.00</v>
          </cell>
          <cell r="P352" t="str">
            <v>0.00</v>
          </cell>
          <cell r="Q352" t="str">
            <v>273.50</v>
          </cell>
          <cell r="R352" t="str">
            <v>96</v>
          </cell>
          <cell r="S352" t="str">
            <v>平均年限法(一)</v>
          </cell>
          <cell r="T352" t="str">
            <v>在用</v>
          </cell>
          <cell r="U352" t="str">
            <v>直接购入</v>
          </cell>
          <cell r="V352" t="str">
            <v>费潘梅</v>
          </cell>
          <cell r="W352" t="str">
            <v>2013.03.22</v>
          </cell>
        </row>
        <row r="352">
          <cell r="AA352" t="str">
            <v>0310</v>
          </cell>
        </row>
        <row r="353">
          <cell r="B353" t="str">
            <v>031000268</v>
          </cell>
          <cell r="C353" t="str">
            <v>疏水阀5台</v>
          </cell>
          <cell r="D353" t="str">
            <v>CS41H-16C DN40</v>
          </cell>
          <cell r="E353">
            <v>9401.71</v>
          </cell>
          <cell r="F353">
            <v>9025.64</v>
          </cell>
          <cell r="G353">
            <v>376.07</v>
          </cell>
          <cell r="H353">
            <v>0</v>
          </cell>
          <cell r="I353" t="str">
            <v>2013.03.22</v>
          </cell>
          <cell r="J353" t="str">
            <v>96</v>
          </cell>
          <cell r="K353" t="str">
            <v>剂型设备</v>
          </cell>
          <cell r="L353" t="str">
            <v>肥东制剂分厂</v>
          </cell>
          <cell r="M353" t="str">
            <v>0504</v>
          </cell>
        </row>
        <row r="353">
          <cell r="O353" t="str">
            <v>0.00</v>
          </cell>
          <cell r="P353" t="str">
            <v>0.00</v>
          </cell>
          <cell r="Q353" t="str">
            <v>376.07</v>
          </cell>
          <cell r="R353" t="str">
            <v>96</v>
          </cell>
          <cell r="S353" t="str">
            <v>平均年限法(一)</v>
          </cell>
          <cell r="T353" t="str">
            <v>在用</v>
          </cell>
          <cell r="U353" t="str">
            <v>直接购入</v>
          </cell>
          <cell r="V353" t="str">
            <v>费潘梅</v>
          </cell>
          <cell r="W353" t="str">
            <v>2013.03.22</v>
          </cell>
        </row>
        <row r="353">
          <cell r="AA353" t="str">
            <v>0310</v>
          </cell>
        </row>
        <row r="354">
          <cell r="B354" t="str">
            <v>031000269</v>
          </cell>
          <cell r="C354" t="str">
            <v>涡轮流量计2台</v>
          </cell>
          <cell r="D354" t="str">
            <v>LW-50C1A2T/LWF-11A</v>
          </cell>
          <cell r="E354">
            <v>7692.31</v>
          </cell>
          <cell r="F354">
            <v>7384.62</v>
          </cell>
          <cell r="G354">
            <v>307.69</v>
          </cell>
          <cell r="H354">
            <v>0</v>
          </cell>
          <cell r="I354" t="str">
            <v>2013.03.22</v>
          </cell>
          <cell r="J354" t="str">
            <v>96</v>
          </cell>
          <cell r="K354" t="str">
            <v>剂型设备</v>
          </cell>
          <cell r="L354" t="str">
            <v>肥东制剂分厂</v>
          </cell>
          <cell r="M354" t="str">
            <v>0504</v>
          </cell>
        </row>
        <row r="354">
          <cell r="O354" t="str">
            <v>0.00</v>
          </cell>
          <cell r="P354" t="str">
            <v>0.00</v>
          </cell>
          <cell r="Q354" t="str">
            <v>307.69</v>
          </cell>
          <cell r="R354" t="str">
            <v>96</v>
          </cell>
          <cell r="S354" t="str">
            <v>平均年限法(一)</v>
          </cell>
          <cell r="T354" t="str">
            <v>在用</v>
          </cell>
          <cell r="U354" t="str">
            <v>直接购入</v>
          </cell>
          <cell r="V354" t="str">
            <v>费潘梅</v>
          </cell>
          <cell r="W354" t="str">
            <v>2013.03.22</v>
          </cell>
        </row>
        <row r="354">
          <cell r="AA354" t="str">
            <v>0310</v>
          </cell>
        </row>
        <row r="355">
          <cell r="B355" t="str">
            <v>031000270</v>
          </cell>
          <cell r="C355" t="str">
            <v>智能定值控制仪</v>
          </cell>
          <cell r="D355" t="str">
            <v>FCC8200A-00</v>
          </cell>
          <cell r="E355">
            <v>6017.09</v>
          </cell>
          <cell r="F355">
            <v>5776.41</v>
          </cell>
          <cell r="G355">
            <v>240.68</v>
          </cell>
          <cell r="H355">
            <v>0</v>
          </cell>
          <cell r="I355" t="str">
            <v>2013.03.22</v>
          </cell>
          <cell r="J355" t="str">
            <v>96</v>
          </cell>
          <cell r="K355" t="str">
            <v>剂型设备</v>
          </cell>
          <cell r="L355" t="str">
            <v>肥东制剂分厂</v>
          </cell>
          <cell r="M355" t="str">
            <v>0504</v>
          </cell>
        </row>
        <row r="355">
          <cell r="O355" t="str">
            <v>0.00</v>
          </cell>
          <cell r="P355" t="str">
            <v>0.00</v>
          </cell>
          <cell r="Q355" t="str">
            <v>240.68</v>
          </cell>
          <cell r="R355" t="str">
            <v>96</v>
          </cell>
          <cell r="S355" t="str">
            <v>平均年限法(一)</v>
          </cell>
          <cell r="T355" t="str">
            <v>在用</v>
          </cell>
          <cell r="U355" t="str">
            <v>直接购入</v>
          </cell>
          <cell r="V355" t="str">
            <v>费潘梅</v>
          </cell>
          <cell r="W355" t="str">
            <v>2013.03.22</v>
          </cell>
        </row>
        <row r="355">
          <cell r="AA355" t="str">
            <v>0310</v>
          </cell>
        </row>
        <row r="356">
          <cell r="B356" t="str">
            <v>031000271</v>
          </cell>
          <cell r="C356" t="str">
            <v>防爆仪表箱</v>
          </cell>
          <cell r="D356" t="str">
            <v>BTX-T2/</v>
          </cell>
          <cell r="E356">
            <v>2564.1</v>
          </cell>
          <cell r="F356">
            <v>2461.54</v>
          </cell>
          <cell r="G356">
            <v>102.56</v>
          </cell>
          <cell r="H356">
            <v>0</v>
          </cell>
          <cell r="I356" t="str">
            <v>2013.03.22</v>
          </cell>
          <cell r="J356" t="str">
            <v>96</v>
          </cell>
          <cell r="K356" t="str">
            <v>剂型设备</v>
          </cell>
          <cell r="L356" t="str">
            <v>肥东制剂分厂</v>
          </cell>
          <cell r="M356" t="str">
            <v>0504</v>
          </cell>
        </row>
        <row r="356">
          <cell r="O356" t="str">
            <v>0.00</v>
          </cell>
          <cell r="P356" t="str">
            <v>0.00</v>
          </cell>
          <cell r="Q356" t="str">
            <v>102.56</v>
          </cell>
          <cell r="R356" t="str">
            <v>96</v>
          </cell>
          <cell r="S356" t="str">
            <v>平均年限法(一)</v>
          </cell>
          <cell r="T356" t="str">
            <v>在用</v>
          </cell>
          <cell r="U356" t="str">
            <v>直接购入</v>
          </cell>
          <cell r="V356" t="str">
            <v>费潘梅</v>
          </cell>
          <cell r="W356" t="str">
            <v>2013.03.22</v>
          </cell>
        </row>
        <row r="356">
          <cell r="AA356" t="str">
            <v>0310</v>
          </cell>
        </row>
        <row r="357">
          <cell r="B357" t="str">
            <v>030800105</v>
          </cell>
          <cell r="C357" t="str">
            <v>1000L储罐5台</v>
          </cell>
        </row>
        <row r="357">
          <cell r="E357">
            <v>25641.03</v>
          </cell>
          <cell r="F357">
            <v>24615.39</v>
          </cell>
          <cell r="G357">
            <v>1025.64</v>
          </cell>
          <cell r="H357">
            <v>0</v>
          </cell>
          <cell r="I357" t="str">
            <v>2013.03.22</v>
          </cell>
          <cell r="J357" t="str">
            <v>96</v>
          </cell>
          <cell r="K357" t="str">
            <v>第三套装置</v>
          </cell>
          <cell r="L357" t="str">
            <v>肥东合成分厂</v>
          </cell>
          <cell r="M357" t="str">
            <v>0503</v>
          </cell>
        </row>
        <row r="357">
          <cell r="O357" t="str">
            <v>0.00</v>
          </cell>
          <cell r="P357" t="str">
            <v>0.00</v>
          </cell>
          <cell r="Q357" t="str">
            <v>1,025.64</v>
          </cell>
          <cell r="R357" t="str">
            <v>96</v>
          </cell>
          <cell r="S357" t="str">
            <v>平均年限法(一)</v>
          </cell>
          <cell r="T357" t="str">
            <v>在用</v>
          </cell>
          <cell r="U357" t="str">
            <v>直接购入</v>
          </cell>
          <cell r="V357" t="str">
            <v>费潘梅</v>
          </cell>
          <cell r="W357" t="str">
            <v>2013.03.22</v>
          </cell>
        </row>
        <row r="357">
          <cell r="AA357" t="str">
            <v>0309</v>
          </cell>
        </row>
        <row r="358">
          <cell r="B358" t="str">
            <v>030800106</v>
          </cell>
          <cell r="C358" t="str">
            <v>不间断电源</v>
          </cell>
          <cell r="D358" t="str">
            <v>（大兴合成质检室 转至 肥东质检分析室）</v>
          </cell>
          <cell r="E358">
            <v>31179.49</v>
          </cell>
          <cell r="F358">
            <v>29932.31</v>
          </cell>
          <cell r="G358">
            <v>45</v>
          </cell>
          <cell r="H358">
            <v>1202.18</v>
          </cell>
          <cell r="I358" t="str">
            <v>2013.03.22</v>
          </cell>
          <cell r="J358" t="str">
            <v>96</v>
          </cell>
          <cell r="K358" t="str">
            <v>质检设备</v>
          </cell>
          <cell r="L358" t="str">
            <v>质量管理部</v>
          </cell>
          <cell r="M358" t="str">
            <v>肥东质检室</v>
          </cell>
        </row>
        <row r="358">
          <cell r="O358" t="str">
            <v>0.00</v>
          </cell>
          <cell r="P358" t="str">
            <v>0.00</v>
          </cell>
          <cell r="Q358" t="str">
            <v>1,247.18</v>
          </cell>
          <cell r="R358" t="str">
            <v>96</v>
          </cell>
          <cell r="S358" t="str">
            <v>平均年限法(一)</v>
          </cell>
          <cell r="T358" t="str">
            <v>在用</v>
          </cell>
          <cell r="U358" t="str">
            <v>直接购入</v>
          </cell>
          <cell r="V358" t="str">
            <v>费潘梅</v>
          </cell>
          <cell r="W358" t="str">
            <v>2013.03.22</v>
          </cell>
        </row>
        <row r="358">
          <cell r="AA358" t="str">
            <v>0301</v>
          </cell>
        </row>
        <row r="359">
          <cell r="B359" t="str">
            <v>040300052</v>
          </cell>
          <cell r="C359" t="str">
            <v>投影仪1台</v>
          </cell>
        </row>
        <row r="359">
          <cell r="E359">
            <v>3316.24</v>
          </cell>
          <cell r="F359">
            <v>3183.59</v>
          </cell>
          <cell r="G359">
            <v>132.65</v>
          </cell>
          <cell r="H359">
            <v>0</v>
          </cell>
          <cell r="I359" t="str">
            <v>2013.03.22</v>
          </cell>
          <cell r="J359" t="str">
            <v>60</v>
          </cell>
          <cell r="K359" t="str">
            <v>其他</v>
          </cell>
          <cell r="L359" t="str">
            <v>肥东合成分厂</v>
          </cell>
          <cell r="M359" t="str">
            <v>肥东分厂</v>
          </cell>
        </row>
        <row r="359">
          <cell r="O359" t="str">
            <v>0.00</v>
          </cell>
          <cell r="P359" t="str">
            <v>0.00</v>
          </cell>
          <cell r="Q359" t="str">
            <v>132.65</v>
          </cell>
          <cell r="R359" t="str">
            <v>60</v>
          </cell>
          <cell r="S359" t="str">
            <v>平均年限法(一)</v>
          </cell>
          <cell r="T359" t="str">
            <v>在用</v>
          </cell>
          <cell r="U359" t="str">
            <v>直接购入</v>
          </cell>
          <cell r="V359" t="str">
            <v>费潘梅</v>
          </cell>
          <cell r="W359" t="str">
            <v>2013.03.22</v>
          </cell>
        </row>
        <row r="359">
          <cell r="AA359" t="str">
            <v>0409</v>
          </cell>
        </row>
        <row r="360">
          <cell r="B360" t="str">
            <v>040300051</v>
          </cell>
          <cell r="C360" t="str">
            <v>碎纸机</v>
          </cell>
        </row>
        <row r="360">
          <cell r="E360">
            <v>641.03</v>
          </cell>
          <cell r="F360">
            <v>615.39</v>
          </cell>
          <cell r="G360">
            <v>25.64</v>
          </cell>
          <cell r="H360">
            <v>0</v>
          </cell>
          <cell r="I360" t="str">
            <v>2013.03.22</v>
          </cell>
          <cell r="J360" t="str">
            <v>60</v>
          </cell>
          <cell r="K360" t="str">
            <v>其他</v>
          </cell>
          <cell r="L360" t="str">
            <v>综合办</v>
          </cell>
          <cell r="M360" t="str">
            <v>综合办</v>
          </cell>
        </row>
        <row r="360">
          <cell r="O360" t="str">
            <v>0.00</v>
          </cell>
          <cell r="P360" t="str">
            <v>0.00</v>
          </cell>
          <cell r="Q360" t="str">
            <v>25.64</v>
          </cell>
          <cell r="R360" t="str">
            <v>60</v>
          </cell>
          <cell r="S360" t="str">
            <v>平均年限法(一)</v>
          </cell>
          <cell r="T360" t="str">
            <v>在用</v>
          </cell>
          <cell r="U360" t="str">
            <v>直接购入</v>
          </cell>
          <cell r="V360" t="str">
            <v>费潘梅</v>
          </cell>
          <cell r="W360" t="str">
            <v>2013.03.22</v>
          </cell>
        </row>
        <row r="360">
          <cell r="AA360" t="str">
            <v>0409</v>
          </cell>
        </row>
        <row r="361">
          <cell r="B361" t="str">
            <v>040200205</v>
          </cell>
          <cell r="C361" t="str">
            <v>联想电脑-M4360  2台</v>
          </cell>
          <cell r="D361" t="str">
            <v>M4360</v>
          </cell>
          <cell r="E361">
            <v>5384.62</v>
          </cell>
          <cell r="F361">
            <v>5169.24</v>
          </cell>
          <cell r="G361">
            <v>215.38</v>
          </cell>
          <cell r="H361">
            <v>0</v>
          </cell>
          <cell r="I361" t="str">
            <v>2013.03.22</v>
          </cell>
          <cell r="J361" t="str">
            <v>60</v>
          </cell>
          <cell r="K361" t="str">
            <v>其他</v>
          </cell>
          <cell r="L361" t="str">
            <v>销售后勤</v>
          </cell>
          <cell r="M361" t="str">
            <v>0404</v>
          </cell>
        </row>
        <row r="361">
          <cell r="O361" t="str">
            <v>0.00</v>
          </cell>
          <cell r="P361" t="str">
            <v>0.00</v>
          </cell>
          <cell r="Q361" t="str">
            <v>215.38</v>
          </cell>
          <cell r="R361" t="str">
            <v>60</v>
          </cell>
          <cell r="S361" t="str">
            <v>平均年限法(一)</v>
          </cell>
          <cell r="T361" t="str">
            <v>在用</v>
          </cell>
          <cell r="U361" t="str">
            <v>直接购入</v>
          </cell>
          <cell r="V361" t="str">
            <v>费潘梅</v>
          </cell>
          <cell r="W361" t="str">
            <v>2013.03.22</v>
          </cell>
        </row>
        <row r="361">
          <cell r="AA361" t="str">
            <v>0409</v>
          </cell>
        </row>
        <row r="362">
          <cell r="B362" t="str">
            <v>040100114</v>
          </cell>
          <cell r="C362" t="str">
            <v>海尔空调</v>
          </cell>
          <cell r="D362" t="str">
            <v>KFR-35GW/FFC23</v>
          </cell>
          <cell r="E362">
            <v>2649.57</v>
          </cell>
          <cell r="F362">
            <v>2543.59</v>
          </cell>
          <cell r="G362">
            <v>105.98</v>
          </cell>
          <cell r="H362">
            <v>0</v>
          </cell>
          <cell r="I362" t="str">
            <v>2013.03.22</v>
          </cell>
          <cell r="J362" t="str">
            <v>60</v>
          </cell>
          <cell r="K362" t="str">
            <v>空调</v>
          </cell>
          <cell r="L362" t="str">
            <v>物流中心</v>
          </cell>
          <cell r="M362" t="str">
            <v>50</v>
          </cell>
        </row>
        <row r="362">
          <cell r="O362" t="str">
            <v>0.00</v>
          </cell>
          <cell r="P362" t="str">
            <v>0.00</v>
          </cell>
          <cell r="Q362" t="str">
            <v>105.98</v>
          </cell>
          <cell r="R362" t="str">
            <v>60</v>
          </cell>
          <cell r="S362" t="str">
            <v>平均年限法(一)</v>
          </cell>
          <cell r="T362" t="str">
            <v>在用</v>
          </cell>
          <cell r="U362" t="str">
            <v>直接购入</v>
          </cell>
          <cell r="V362" t="str">
            <v>费潘梅</v>
          </cell>
          <cell r="W362" t="str">
            <v>2013.03.22</v>
          </cell>
        </row>
        <row r="362">
          <cell r="AA362" t="str">
            <v>0401</v>
          </cell>
        </row>
        <row r="363">
          <cell r="B363" t="str">
            <v>030800395</v>
          </cell>
          <cell r="C363" t="str">
            <v>列管式冷凝器（原030800118# 固卡01538拆分3-2）</v>
          </cell>
        </row>
        <row r="363">
          <cell r="E363">
            <v>35384.61</v>
          </cell>
          <cell r="F363">
            <v>33969.23</v>
          </cell>
          <cell r="G363">
            <v>1013</v>
          </cell>
          <cell r="H363">
            <v>402.38</v>
          </cell>
          <cell r="I363" t="str">
            <v>2013.03.22</v>
          </cell>
          <cell r="J363" t="str">
            <v>96</v>
          </cell>
          <cell r="K363" t="str">
            <v>烟嘧装置（合成一车间）</v>
          </cell>
          <cell r="L363" t="str">
            <v>肥东合成分厂</v>
          </cell>
          <cell r="M363" t="str">
            <v>肥东合成</v>
          </cell>
        </row>
        <row r="363">
          <cell r="O363" t="str">
            <v>0.00</v>
          </cell>
          <cell r="P363" t="str">
            <v>0.00</v>
          </cell>
          <cell r="Q363" t="str">
            <v>1,415.38</v>
          </cell>
          <cell r="R363" t="str">
            <v>96</v>
          </cell>
          <cell r="S363" t="str">
            <v>平均年限法(一)</v>
          </cell>
          <cell r="T363" t="str">
            <v>在用</v>
          </cell>
          <cell r="U363" t="str">
            <v>直接购入</v>
          </cell>
          <cell r="V363" t="str">
            <v>demo</v>
          </cell>
          <cell r="W363" t="str">
            <v>2023.07.29</v>
          </cell>
        </row>
        <row r="363">
          <cell r="AA363" t="str">
            <v>0308</v>
          </cell>
        </row>
        <row r="364">
          <cell r="B364" t="str">
            <v>030800396</v>
          </cell>
          <cell r="C364" t="str">
            <v>列管式冷凝器（原030800118# 固卡01538拆分3-3）</v>
          </cell>
        </row>
        <row r="364">
          <cell r="E364">
            <v>35384.62</v>
          </cell>
          <cell r="F364">
            <v>33969.23</v>
          </cell>
          <cell r="G364">
            <v>1013</v>
          </cell>
          <cell r="H364">
            <v>402.39</v>
          </cell>
          <cell r="I364" t="str">
            <v>2013.03.22</v>
          </cell>
          <cell r="J364" t="str">
            <v>96</v>
          </cell>
          <cell r="K364" t="str">
            <v>烟嘧装置（合成一车间）</v>
          </cell>
          <cell r="L364" t="str">
            <v>肥东合成分厂</v>
          </cell>
          <cell r="M364" t="str">
            <v>肥东合成</v>
          </cell>
        </row>
        <row r="364">
          <cell r="O364" t="str">
            <v>0.00</v>
          </cell>
          <cell r="P364" t="str">
            <v>0.00</v>
          </cell>
          <cell r="Q364" t="str">
            <v>1,415.39</v>
          </cell>
          <cell r="R364" t="str">
            <v>96</v>
          </cell>
          <cell r="S364" t="str">
            <v>平均年限法(一)</v>
          </cell>
          <cell r="T364" t="str">
            <v>在用</v>
          </cell>
          <cell r="U364" t="str">
            <v>直接购入</v>
          </cell>
          <cell r="V364" t="str">
            <v>demo</v>
          </cell>
          <cell r="W364" t="str">
            <v>2023.07.29</v>
          </cell>
        </row>
        <row r="364">
          <cell r="AA364" t="str">
            <v>0308</v>
          </cell>
        </row>
        <row r="365">
          <cell r="B365" t="str">
            <v>040900091</v>
          </cell>
          <cell r="C365" t="str">
            <v>冷柜1台</v>
          </cell>
          <cell r="D365" t="str">
            <v>BC/BD-379HC</v>
          </cell>
          <cell r="E365">
            <v>1880.34</v>
          </cell>
          <cell r="F365">
            <v>1805.13</v>
          </cell>
          <cell r="G365">
            <v>75.21</v>
          </cell>
          <cell r="H365">
            <v>0</v>
          </cell>
          <cell r="I365" t="str">
            <v>2013.04.26</v>
          </cell>
          <cell r="J365" t="str">
            <v>60</v>
          </cell>
          <cell r="K365" t="str">
            <v>其他</v>
          </cell>
          <cell r="L365" t="str">
            <v>肥东合成分厂</v>
          </cell>
          <cell r="M365" t="str">
            <v>肥东分厂</v>
          </cell>
        </row>
        <row r="365">
          <cell r="O365" t="str">
            <v>0.00</v>
          </cell>
          <cell r="P365" t="str">
            <v>0.00</v>
          </cell>
          <cell r="Q365" t="str">
            <v>75.21</v>
          </cell>
          <cell r="R365" t="str">
            <v>60</v>
          </cell>
          <cell r="S365" t="str">
            <v>平均年限法(一)</v>
          </cell>
          <cell r="T365" t="str">
            <v>在用</v>
          </cell>
          <cell r="U365" t="str">
            <v>直接购入</v>
          </cell>
          <cell r="V365" t="str">
            <v>费潘梅</v>
          </cell>
          <cell r="W365" t="str">
            <v>2013.04.26</v>
          </cell>
        </row>
        <row r="365">
          <cell r="AA365" t="str">
            <v>0409</v>
          </cell>
        </row>
        <row r="366">
          <cell r="B366" t="str">
            <v>040300053</v>
          </cell>
          <cell r="C366" t="str">
            <v>打印机1台</v>
          </cell>
        </row>
        <row r="366">
          <cell r="E366">
            <v>1495.73</v>
          </cell>
          <cell r="F366">
            <v>1435.9</v>
          </cell>
          <cell r="G366">
            <v>59.83</v>
          </cell>
          <cell r="H366">
            <v>0</v>
          </cell>
          <cell r="I366" t="str">
            <v>2013.04.26</v>
          </cell>
          <cell r="J366" t="str">
            <v>60</v>
          </cell>
          <cell r="K366" t="str">
            <v>打印机</v>
          </cell>
          <cell r="L366" t="str">
            <v>销售后勤</v>
          </cell>
          <cell r="M366" t="str">
            <v>0404</v>
          </cell>
        </row>
        <row r="366">
          <cell r="O366" t="str">
            <v>0.00</v>
          </cell>
          <cell r="P366" t="str">
            <v>0.00</v>
          </cell>
          <cell r="Q366" t="str">
            <v>59.83</v>
          </cell>
          <cell r="R366" t="str">
            <v>60</v>
          </cell>
          <cell r="S366" t="str">
            <v>平均年限法(一)</v>
          </cell>
          <cell r="T366" t="str">
            <v>在用</v>
          </cell>
          <cell r="U366" t="str">
            <v>直接购入</v>
          </cell>
          <cell r="V366" t="str">
            <v>费潘梅</v>
          </cell>
          <cell r="W366" t="str">
            <v>2013.04.26</v>
          </cell>
        </row>
        <row r="366">
          <cell r="AA366" t="str">
            <v>0403</v>
          </cell>
        </row>
        <row r="367">
          <cell r="B367" t="str">
            <v>040200206</v>
          </cell>
          <cell r="C367" t="str">
            <v>联想笔记本电脑</v>
          </cell>
          <cell r="D367" t="str">
            <v>S400</v>
          </cell>
          <cell r="E367">
            <v>3803.43</v>
          </cell>
          <cell r="F367">
            <v>3651.29</v>
          </cell>
          <cell r="G367">
            <v>152.14</v>
          </cell>
          <cell r="H367">
            <v>0</v>
          </cell>
          <cell r="I367" t="str">
            <v>2013.04.26</v>
          </cell>
          <cell r="J367" t="str">
            <v>60</v>
          </cell>
          <cell r="K367" t="str">
            <v>电脑</v>
          </cell>
          <cell r="L367" t="str">
            <v>综合办</v>
          </cell>
          <cell r="M367" t="str">
            <v>综合办</v>
          </cell>
        </row>
        <row r="367">
          <cell r="O367" t="str">
            <v>0.00</v>
          </cell>
          <cell r="P367" t="str">
            <v>0.00</v>
          </cell>
          <cell r="Q367" t="str">
            <v>152.14</v>
          </cell>
          <cell r="R367" t="str">
            <v>60</v>
          </cell>
          <cell r="S367" t="str">
            <v>平均年限法(一)</v>
          </cell>
          <cell r="T367" t="str">
            <v>在用</v>
          </cell>
          <cell r="U367" t="str">
            <v>直接购入</v>
          </cell>
          <cell r="V367" t="str">
            <v>费潘梅</v>
          </cell>
          <cell r="W367" t="str">
            <v>2013.04.26</v>
          </cell>
        </row>
        <row r="367">
          <cell r="AA367" t="str">
            <v>0402</v>
          </cell>
        </row>
        <row r="368">
          <cell r="B368" t="str">
            <v>040200207</v>
          </cell>
          <cell r="C368" t="str">
            <v>联想电脑3套</v>
          </cell>
          <cell r="D368" t="str">
            <v>启天M430</v>
          </cell>
          <cell r="E368">
            <v>7820.51</v>
          </cell>
          <cell r="F368">
            <v>7507.69</v>
          </cell>
          <cell r="G368">
            <v>312.82</v>
          </cell>
          <cell r="H368">
            <v>0</v>
          </cell>
          <cell r="I368" t="str">
            <v>2013.04.26</v>
          </cell>
          <cell r="J368" t="str">
            <v>60</v>
          </cell>
          <cell r="K368" t="str">
            <v>电脑</v>
          </cell>
          <cell r="L368" t="str">
            <v>肥东合成分厂</v>
          </cell>
          <cell r="M368" t="str">
            <v>肥东分厂</v>
          </cell>
        </row>
        <row r="368">
          <cell r="O368" t="str">
            <v>0.00</v>
          </cell>
          <cell r="P368" t="str">
            <v>0.00</v>
          </cell>
          <cell r="Q368" t="str">
            <v>312.82</v>
          </cell>
          <cell r="R368" t="str">
            <v>60</v>
          </cell>
          <cell r="S368" t="str">
            <v>平均年限法(一)</v>
          </cell>
          <cell r="T368" t="str">
            <v>在用</v>
          </cell>
          <cell r="U368" t="str">
            <v>直接购入</v>
          </cell>
          <cell r="V368" t="str">
            <v>费潘梅</v>
          </cell>
          <cell r="W368" t="str">
            <v>2013.04.26</v>
          </cell>
        </row>
        <row r="368">
          <cell r="AA368" t="str">
            <v>0402</v>
          </cell>
        </row>
        <row r="369">
          <cell r="B369" t="str">
            <v>030800107</v>
          </cell>
          <cell r="C369" t="str">
            <v>玻璃钢贮槽</v>
          </cell>
          <cell r="D369" t="str">
            <v>1600/5.0M3</v>
          </cell>
          <cell r="E369">
            <v>8974.36</v>
          </cell>
          <cell r="F369">
            <v>8615.39</v>
          </cell>
          <cell r="G369">
            <v>0</v>
          </cell>
          <cell r="H369">
            <v>358.97</v>
          </cell>
          <cell r="I369" t="str">
            <v>2013.04.26</v>
          </cell>
          <cell r="J369" t="str">
            <v>96</v>
          </cell>
          <cell r="K369" t="str">
            <v>烟嘧装置（合成一车间）</v>
          </cell>
          <cell r="L369" t="str">
            <v>肥东合成分厂</v>
          </cell>
          <cell r="M369" t="str">
            <v>0503</v>
          </cell>
        </row>
        <row r="369">
          <cell r="O369" t="str">
            <v>0.00</v>
          </cell>
          <cell r="P369" t="str">
            <v>0.00</v>
          </cell>
          <cell r="Q369" t="str">
            <v>358.97</v>
          </cell>
          <cell r="R369" t="str">
            <v>96</v>
          </cell>
          <cell r="S369" t="str">
            <v>平均年限法(一)</v>
          </cell>
          <cell r="T369" t="str">
            <v>在用</v>
          </cell>
          <cell r="U369" t="str">
            <v>直接购入</v>
          </cell>
          <cell r="V369" t="str">
            <v>费潘梅</v>
          </cell>
          <cell r="W369" t="str">
            <v>2013.04.26</v>
          </cell>
        </row>
        <row r="369">
          <cell r="AA369" t="str">
            <v>0308</v>
          </cell>
        </row>
        <row r="370">
          <cell r="B370" t="str">
            <v>040100115</v>
          </cell>
          <cell r="C370" t="str">
            <v>格力空调3台</v>
          </cell>
          <cell r="D370" t="str">
            <v>KFR-72LW/72520Aa-2</v>
          </cell>
          <cell r="E370">
            <v>12897.44</v>
          </cell>
          <cell r="F370">
            <v>12381.54</v>
          </cell>
          <cell r="G370">
            <v>515.9</v>
          </cell>
          <cell r="H370">
            <v>0</v>
          </cell>
          <cell r="I370" t="str">
            <v>2013.05.31</v>
          </cell>
          <cell r="J370" t="str">
            <v>60</v>
          </cell>
          <cell r="K370" t="str">
            <v>空调</v>
          </cell>
          <cell r="L370" t="str">
            <v>销售后勤</v>
          </cell>
          <cell r="M370" t="str">
            <v>0404</v>
          </cell>
        </row>
        <row r="370">
          <cell r="O370" t="str">
            <v>0.00</v>
          </cell>
          <cell r="P370" t="str">
            <v>0.00</v>
          </cell>
          <cell r="Q370" t="str">
            <v>515.90</v>
          </cell>
          <cell r="R370" t="str">
            <v>60</v>
          </cell>
          <cell r="S370" t="str">
            <v>平均年限法(一)</v>
          </cell>
          <cell r="T370" t="str">
            <v>在用</v>
          </cell>
          <cell r="U370" t="str">
            <v>直接购入</v>
          </cell>
          <cell r="V370" t="str">
            <v>费潘梅</v>
          </cell>
          <cell r="W370" t="str">
            <v>2013.05.31</v>
          </cell>
        </row>
        <row r="370">
          <cell r="AA370" t="str">
            <v>0401</v>
          </cell>
        </row>
        <row r="371">
          <cell r="B371" t="str">
            <v>040100116</v>
          </cell>
          <cell r="C371" t="str">
            <v>格力空调4台挂机</v>
          </cell>
          <cell r="D371" t="str">
            <v>KFR-32GW/32570Aa-2</v>
          </cell>
          <cell r="E371">
            <v>8376.07</v>
          </cell>
          <cell r="F371">
            <v>8041.03</v>
          </cell>
          <cell r="G371">
            <v>335.04</v>
          </cell>
          <cell r="H371">
            <v>0</v>
          </cell>
          <cell r="I371" t="str">
            <v>2013.05.31</v>
          </cell>
          <cell r="J371" t="str">
            <v>60</v>
          </cell>
          <cell r="K371" t="str">
            <v>空调</v>
          </cell>
          <cell r="L371" t="str">
            <v>销售后勤</v>
          </cell>
          <cell r="M371" t="str">
            <v>0404</v>
          </cell>
        </row>
        <row r="371">
          <cell r="O371" t="str">
            <v>0.00</v>
          </cell>
          <cell r="P371" t="str">
            <v>0.00</v>
          </cell>
          <cell r="Q371" t="str">
            <v>335.04</v>
          </cell>
          <cell r="R371" t="str">
            <v>60</v>
          </cell>
          <cell r="S371" t="str">
            <v>平均年限法(一)</v>
          </cell>
          <cell r="T371" t="str">
            <v>在用</v>
          </cell>
          <cell r="U371" t="str">
            <v>直接购入</v>
          </cell>
          <cell r="V371" t="str">
            <v>费潘梅</v>
          </cell>
          <cell r="W371" t="str">
            <v>2013.05.31</v>
          </cell>
        </row>
        <row r="371">
          <cell r="AA371" t="str">
            <v>0401</v>
          </cell>
        </row>
        <row r="372">
          <cell r="B372" t="str">
            <v>040100117</v>
          </cell>
          <cell r="C372" t="str">
            <v>格力空调2台</v>
          </cell>
          <cell r="D372" t="str">
            <v>KFR-32GW/32570Aa-2</v>
          </cell>
          <cell r="E372">
            <v>4188.03</v>
          </cell>
          <cell r="F372">
            <v>4020.51</v>
          </cell>
          <cell r="G372">
            <v>167.52</v>
          </cell>
          <cell r="H372">
            <v>0</v>
          </cell>
          <cell r="I372" t="str">
            <v>2013.05.31</v>
          </cell>
          <cell r="J372" t="str">
            <v>60</v>
          </cell>
          <cell r="K372" t="str">
            <v>空调</v>
          </cell>
          <cell r="L372" t="str">
            <v>制剂中心</v>
          </cell>
          <cell r="M372" t="str">
            <v>14</v>
          </cell>
        </row>
        <row r="372">
          <cell r="O372" t="str">
            <v>0.00</v>
          </cell>
          <cell r="P372" t="str">
            <v>0.00</v>
          </cell>
          <cell r="Q372" t="str">
            <v>167.52</v>
          </cell>
          <cell r="R372" t="str">
            <v>60</v>
          </cell>
          <cell r="S372" t="str">
            <v>平均年限法(一)</v>
          </cell>
          <cell r="T372" t="str">
            <v>在用</v>
          </cell>
          <cell r="U372" t="str">
            <v>直接购入</v>
          </cell>
          <cell r="V372" t="str">
            <v>费潘梅</v>
          </cell>
          <cell r="W372" t="str">
            <v>2013.05.31</v>
          </cell>
        </row>
        <row r="372">
          <cell r="AA372" t="str">
            <v>0401</v>
          </cell>
        </row>
        <row r="373">
          <cell r="B373" t="str">
            <v>040100118</v>
          </cell>
          <cell r="C373" t="str">
            <v>格力空调1台挂机</v>
          </cell>
          <cell r="D373" t="str">
            <v>32GW/32570Aa</v>
          </cell>
          <cell r="E373">
            <v>2094.02</v>
          </cell>
          <cell r="F373">
            <v>2010.26</v>
          </cell>
          <cell r="G373">
            <v>83.76</v>
          </cell>
          <cell r="H373">
            <v>0</v>
          </cell>
          <cell r="I373" t="str">
            <v>2013.05.31</v>
          </cell>
          <cell r="J373" t="str">
            <v>60</v>
          </cell>
          <cell r="K373" t="str">
            <v>空调</v>
          </cell>
          <cell r="L373" t="str">
            <v>物流中心</v>
          </cell>
          <cell r="M373" t="str">
            <v>信息中心机房</v>
          </cell>
        </row>
        <row r="373">
          <cell r="O373" t="str">
            <v>0.00</v>
          </cell>
          <cell r="P373" t="str">
            <v>0.00</v>
          </cell>
          <cell r="Q373" t="str">
            <v>83.76</v>
          </cell>
          <cell r="R373" t="str">
            <v>60</v>
          </cell>
          <cell r="S373" t="str">
            <v>平均年限法(一)</v>
          </cell>
          <cell r="T373" t="str">
            <v>在用</v>
          </cell>
          <cell r="U373" t="str">
            <v>直接购入</v>
          </cell>
          <cell r="V373" t="str">
            <v>费潘梅</v>
          </cell>
          <cell r="W373" t="str">
            <v>2013.05.31</v>
          </cell>
        </row>
        <row r="373">
          <cell r="AA373" t="str">
            <v>0401</v>
          </cell>
        </row>
        <row r="374">
          <cell r="B374" t="str">
            <v>030100078</v>
          </cell>
          <cell r="C374" t="str">
            <v>质检氘灯</v>
          </cell>
          <cell r="D374" t="str">
            <v>GI314-60100</v>
          </cell>
          <cell r="E374">
            <v>3931.62</v>
          </cell>
          <cell r="F374">
            <v>3774.36</v>
          </cell>
          <cell r="G374">
            <v>157.26</v>
          </cell>
          <cell r="H374">
            <v>0</v>
          </cell>
          <cell r="I374" t="str">
            <v>2013.06.27</v>
          </cell>
          <cell r="J374" t="str">
            <v>96</v>
          </cell>
          <cell r="K374" t="str">
            <v>质检设备</v>
          </cell>
          <cell r="L374" t="str">
            <v>肥东制剂分厂</v>
          </cell>
          <cell r="M374" t="str">
            <v>肥东分厂质检</v>
          </cell>
        </row>
        <row r="374">
          <cell r="O374" t="str">
            <v>0.00</v>
          </cell>
          <cell r="P374" t="str">
            <v>0.00</v>
          </cell>
          <cell r="Q374" t="str">
            <v>157.26</v>
          </cell>
          <cell r="R374" t="str">
            <v>98</v>
          </cell>
          <cell r="S374" t="str">
            <v>平均年限法(一)</v>
          </cell>
          <cell r="T374" t="str">
            <v>在用</v>
          </cell>
          <cell r="U374" t="str">
            <v>直接购入</v>
          </cell>
          <cell r="V374" t="str">
            <v>费潘梅</v>
          </cell>
          <cell r="W374" t="str">
            <v>2013.06.27</v>
          </cell>
        </row>
        <row r="374">
          <cell r="AA374" t="str">
            <v>0301</v>
          </cell>
        </row>
        <row r="375">
          <cell r="B375" t="str">
            <v>031000261</v>
          </cell>
          <cell r="C375" t="str">
            <v>氖灯--质检用</v>
          </cell>
          <cell r="D375" t="str">
            <v>（大兴合成质检室 转至 肥东质检分析室）</v>
          </cell>
          <cell r="E375">
            <v>6153.85</v>
          </cell>
          <cell r="F375">
            <v>5907.7</v>
          </cell>
          <cell r="G375">
            <v>185</v>
          </cell>
          <cell r="H375">
            <v>61.15</v>
          </cell>
          <cell r="I375" t="str">
            <v>2013.06.27</v>
          </cell>
          <cell r="J375" t="str">
            <v>96</v>
          </cell>
          <cell r="K375" t="str">
            <v>质检设备</v>
          </cell>
          <cell r="L375" t="str">
            <v>质量管理部</v>
          </cell>
          <cell r="M375" t="str">
            <v>肥东质检室</v>
          </cell>
        </row>
        <row r="375">
          <cell r="O375" t="str">
            <v>0.00</v>
          </cell>
          <cell r="P375" t="str">
            <v>0.00</v>
          </cell>
          <cell r="Q375" t="str">
            <v>246.15</v>
          </cell>
          <cell r="R375" t="str">
            <v>98</v>
          </cell>
          <cell r="S375" t="str">
            <v>平均年限法(一)</v>
          </cell>
          <cell r="T375" t="str">
            <v>在用</v>
          </cell>
          <cell r="U375" t="str">
            <v>直接购入</v>
          </cell>
          <cell r="V375" t="str">
            <v>费潘梅</v>
          </cell>
          <cell r="W375" t="str">
            <v>2013.06.27</v>
          </cell>
        </row>
        <row r="375">
          <cell r="AA375" t="str">
            <v>0301</v>
          </cell>
        </row>
        <row r="376">
          <cell r="B376" t="str">
            <v>040200208</v>
          </cell>
          <cell r="C376" t="str">
            <v>联想电脑</v>
          </cell>
          <cell r="D376" t="str">
            <v>M4330</v>
          </cell>
          <cell r="E376">
            <v>2606.84</v>
          </cell>
          <cell r="F376">
            <v>2502.57</v>
          </cell>
          <cell r="G376">
            <v>104.27</v>
          </cell>
          <cell r="H376">
            <v>0</v>
          </cell>
          <cell r="I376" t="str">
            <v>2013.07.31</v>
          </cell>
          <cell r="J376" t="str">
            <v>60</v>
          </cell>
          <cell r="K376" t="str">
            <v>电脑</v>
          </cell>
          <cell r="L376" t="str">
            <v>肥东制剂分厂</v>
          </cell>
          <cell r="M376" t="str">
            <v>肥东质检</v>
          </cell>
        </row>
        <row r="376">
          <cell r="O376" t="str">
            <v>0.00</v>
          </cell>
          <cell r="P376" t="str">
            <v>0.00</v>
          </cell>
          <cell r="Q376" t="str">
            <v>104.27</v>
          </cell>
          <cell r="R376" t="str">
            <v>60</v>
          </cell>
          <cell r="S376" t="str">
            <v>平均年限法(一)</v>
          </cell>
          <cell r="T376" t="str">
            <v>在用</v>
          </cell>
          <cell r="U376" t="str">
            <v>直接购入</v>
          </cell>
          <cell r="V376" t="str">
            <v>费潘梅</v>
          </cell>
          <cell r="W376" t="str">
            <v>2013.07.31</v>
          </cell>
        </row>
        <row r="376">
          <cell r="AA376" t="str">
            <v>0402</v>
          </cell>
        </row>
        <row r="377">
          <cell r="B377" t="str">
            <v>040500054</v>
          </cell>
          <cell r="C377" t="str">
            <v>联想打印机</v>
          </cell>
          <cell r="D377" t="str">
            <v>LG3650DN</v>
          </cell>
          <cell r="E377">
            <v>1692.31</v>
          </cell>
          <cell r="F377">
            <v>1624.62</v>
          </cell>
          <cell r="G377">
            <v>67.69</v>
          </cell>
          <cell r="H377">
            <v>0</v>
          </cell>
          <cell r="I377" t="str">
            <v>2013.07.31</v>
          </cell>
          <cell r="J377" t="str">
            <v>60</v>
          </cell>
          <cell r="K377" t="str">
            <v>打印机</v>
          </cell>
          <cell r="L377" t="str">
            <v>肥东制剂分厂</v>
          </cell>
          <cell r="M377" t="str">
            <v>肥东质检</v>
          </cell>
        </row>
        <row r="377">
          <cell r="O377" t="str">
            <v>0.00</v>
          </cell>
          <cell r="P377" t="str">
            <v>0.00</v>
          </cell>
          <cell r="Q377" t="str">
            <v>67.69</v>
          </cell>
          <cell r="R377" t="str">
            <v>60</v>
          </cell>
          <cell r="S377" t="str">
            <v>平均年限法(一)</v>
          </cell>
          <cell r="T377" t="str">
            <v>在用</v>
          </cell>
          <cell r="U377" t="str">
            <v>直接购入</v>
          </cell>
          <cell r="V377" t="str">
            <v>费潘梅</v>
          </cell>
          <cell r="W377" t="str">
            <v>2013.07.31</v>
          </cell>
        </row>
        <row r="377">
          <cell r="AA377" t="str">
            <v>0403</v>
          </cell>
        </row>
        <row r="378">
          <cell r="B378" t="str">
            <v>040300055</v>
          </cell>
          <cell r="C378" t="str">
            <v>投影仪</v>
          </cell>
        </row>
        <row r="378">
          <cell r="E378">
            <v>3974.36</v>
          </cell>
          <cell r="F378">
            <v>3815.39</v>
          </cell>
          <cell r="G378">
            <v>158.97</v>
          </cell>
          <cell r="H378">
            <v>0</v>
          </cell>
          <cell r="I378" t="str">
            <v>2013.07.31</v>
          </cell>
          <cell r="J378" t="str">
            <v>60</v>
          </cell>
          <cell r="K378" t="str">
            <v>其他</v>
          </cell>
          <cell r="L378" t="str">
            <v>公司</v>
          </cell>
          <cell r="M378" t="str">
            <v>市场部会议室</v>
          </cell>
        </row>
        <row r="378">
          <cell r="O378" t="str">
            <v>0.00</v>
          </cell>
          <cell r="P378" t="str">
            <v>0.00</v>
          </cell>
          <cell r="Q378" t="str">
            <v>158.97</v>
          </cell>
          <cell r="R378" t="str">
            <v>60</v>
          </cell>
          <cell r="S378" t="str">
            <v>平均年限法(一)</v>
          </cell>
          <cell r="T378" t="str">
            <v>在用</v>
          </cell>
          <cell r="U378" t="str">
            <v>直接购入</v>
          </cell>
          <cell r="V378" t="str">
            <v>费潘梅</v>
          </cell>
          <cell r="W378" t="str">
            <v>2013.07.31</v>
          </cell>
        </row>
        <row r="378">
          <cell r="AA378" t="str">
            <v>0409</v>
          </cell>
        </row>
        <row r="379">
          <cell r="B379" t="str">
            <v>040200209</v>
          </cell>
          <cell r="C379" t="str">
            <v>联想笔记本电脑1台</v>
          </cell>
        </row>
        <row r="379">
          <cell r="E379">
            <v>3461.54</v>
          </cell>
          <cell r="F379">
            <v>3323.08</v>
          </cell>
          <cell r="G379">
            <v>138.46</v>
          </cell>
          <cell r="H379">
            <v>0</v>
          </cell>
          <cell r="I379" t="str">
            <v>2013.07.31</v>
          </cell>
          <cell r="J379" t="str">
            <v>60</v>
          </cell>
          <cell r="K379" t="str">
            <v>电脑</v>
          </cell>
          <cell r="L379" t="str">
            <v>销售后勤</v>
          </cell>
          <cell r="M379" t="str">
            <v>销售策划部</v>
          </cell>
        </row>
        <row r="379">
          <cell r="O379" t="str">
            <v>0.00</v>
          </cell>
          <cell r="P379" t="str">
            <v>0.00</v>
          </cell>
          <cell r="Q379" t="str">
            <v>138.46</v>
          </cell>
          <cell r="R379" t="str">
            <v>60</v>
          </cell>
          <cell r="S379" t="str">
            <v>平均年限法(一)</v>
          </cell>
          <cell r="T379" t="str">
            <v>在用</v>
          </cell>
          <cell r="U379" t="str">
            <v>直接购入</v>
          </cell>
          <cell r="V379" t="str">
            <v>费潘梅</v>
          </cell>
          <cell r="W379" t="str">
            <v>2013.07.31</v>
          </cell>
        </row>
        <row r="379">
          <cell r="AA379" t="str">
            <v>0402</v>
          </cell>
        </row>
        <row r="380">
          <cell r="B380" t="str">
            <v>031000262</v>
          </cell>
          <cell r="C380" t="str">
            <v>高剪切乳化剂1台</v>
          </cell>
          <cell r="D380" t="str">
            <v>HIJ120-22</v>
          </cell>
          <cell r="E380">
            <v>10709.4</v>
          </cell>
          <cell r="F380">
            <v>10281.02</v>
          </cell>
          <cell r="G380">
            <v>101</v>
          </cell>
          <cell r="H380">
            <v>327.38</v>
          </cell>
          <cell r="I380" t="str">
            <v>2013.07.31</v>
          </cell>
          <cell r="J380" t="str">
            <v>96</v>
          </cell>
          <cell r="K380" t="str">
            <v>剂型设备</v>
          </cell>
          <cell r="L380" t="str">
            <v>肥东制剂分厂</v>
          </cell>
          <cell r="M380" t="str">
            <v>肥东分厂</v>
          </cell>
        </row>
        <row r="380">
          <cell r="O380" t="str">
            <v>0.00</v>
          </cell>
          <cell r="P380" t="str">
            <v>0.00</v>
          </cell>
          <cell r="Q380" t="str">
            <v>428.38</v>
          </cell>
          <cell r="R380" t="str">
            <v>96</v>
          </cell>
          <cell r="S380" t="str">
            <v>平均年限法(一)</v>
          </cell>
          <cell r="T380" t="str">
            <v>在用</v>
          </cell>
          <cell r="U380" t="str">
            <v>直接购入</v>
          </cell>
          <cell r="V380" t="str">
            <v>费潘梅</v>
          </cell>
          <cell r="W380" t="str">
            <v>2013.07.31</v>
          </cell>
        </row>
        <row r="380">
          <cell r="AA380" t="str">
            <v>0310</v>
          </cell>
        </row>
        <row r="381">
          <cell r="B381" t="str">
            <v>040200216</v>
          </cell>
          <cell r="C381" t="str">
            <v>联想笔记本电脑</v>
          </cell>
          <cell r="D381" t="str">
            <v>E49A</v>
          </cell>
          <cell r="E381">
            <v>3461.54</v>
          </cell>
          <cell r="F381">
            <v>3323.08</v>
          </cell>
          <cell r="G381">
            <v>138.46</v>
          </cell>
          <cell r="H381">
            <v>0</v>
          </cell>
          <cell r="I381" t="str">
            <v>2013.08.28</v>
          </cell>
          <cell r="J381" t="str">
            <v>60</v>
          </cell>
          <cell r="K381" t="str">
            <v>电脑</v>
          </cell>
          <cell r="L381" t="str">
            <v>知识产权部</v>
          </cell>
          <cell r="M381" t="str">
            <v>知识产权部</v>
          </cell>
        </row>
        <row r="381">
          <cell r="O381" t="str">
            <v>0.00</v>
          </cell>
          <cell r="P381" t="str">
            <v>0.00</v>
          </cell>
          <cell r="Q381" t="str">
            <v>138.46</v>
          </cell>
          <cell r="R381" t="str">
            <v>60</v>
          </cell>
          <cell r="S381" t="str">
            <v>平均年限法(一)</v>
          </cell>
          <cell r="T381" t="str">
            <v>在用</v>
          </cell>
          <cell r="U381" t="str">
            <v>直接购入</v>
          </cell>
          <cell r="V381" t="str">
            <v>费潘梅</v>
          </cell>
          <cell r="W381" t="str">
            <v>2013.08.28</v>
          </cell>
        </row>
        <row r="381">
          <cell r="AA381" t="str">
            <v>0402</v>
          </cell>
        </row>
        <row r="382">
          <cell r="B382" t="str">
            <v>040200217</v>
          </cell>
          <cell r="C382" t="str">
            <v>联想电脑</v>
          </cell>
          <cell r="D382" t="str">
            <v>M4330</v>
          </cell>
          <cell r="E382">
            <v>2692.31</v>
          </cell>
          <cell r="F382">
            <v>2584.62</v>
          </cell>
          <cell r="G382">
            <v>107.69</v>
          </cell>
          <cell r="H382">
            <v>0</v>
          </cell>
          <cell r="I382" t="str">
            <v>2013.08.28</v>
          </cell>
          <cell r="J382" t="str">
            <v>60</v>
          </cell>
          <cell r="K382" t="str">
            <v>电脑</v>
          </cell>
          <cell r="L382" t="str">
            <v>合成分厂</v>
          </cell>
          <cell r="M382" t="str">
            <v>合成分厂</v>
          </cell>
        </row>
        <row r="382">
          <cell r="O382" t="str">
            <v>0.00</v>
          </cell>
          <cell r="P382" t="str">
            <v>0.00</v>
          </cell>
          <cell r="Q382" t="str">
            <v>107.69</v>
          </cell>
          <cell r="R382" t="str">
            <v>60</v>
          </cell>
          <cell r="S382" t="str">
            <v>平均年限法(一)</v>
          </cell>
          <cell r="T382" t="str">
            <v>在用</v>
          </cell>
          <cell r="U382" t="str">
            <v>直接购入</v>
          </cell>
          <cell r="V382" t="str">
            <v>费潘梅</v>
          </cell>
          <cell r="W382" t="str">
            <v>2013.08.28</v>
          </cell>
        </row>
        <row r="382">
          <cell r="AA382" t="str">
            <v>0402</v>
          </cell>
        </row>
        <row r="383">
          <cell r="B383" t="str">
            <v>040200218</v>
          </cell>
          <cell r="C383" t="str">
            <v>联想电脑</v>
          </cell>
          <cell r="D383" t="str">
            <v>M4330</v>
          </cell>
          <cell r="E383">
            <v>2692.31</v>
          </cell>
          <cell r="F383">
            <v>2584.62</v>
          </cell>
          <cell r="G383">
            <v>107.69</v>
          </cell>
          <cell r="H383">
            <v>0</v>
          </cell>
          <cell r="I383" t="str">
            <v>2013.08.28</v>
          </cell>
          <cell r="J383" t="str">
            <v>60</v>
          </cell>
          <cell r="K383" t="str">
            <v>电脑</v>
          </cell>
          <cell r="L383" t="str">
            <v>肥东合成分厂</v>
          </cell>
          <cell r="M383" t="str">
            <v>化工园质检</v>
          </cell>
        </row>
        <row r="383">
          <cell r="O383" t="str">
            <v>0.00</v>
          </cell>
          <cell r="P383" t="str">
            <v>0.00</v>
          </cell>
          <cell r="Q383" t="str">
            <v>107.69</v>
          </cell>
          <cell r="R383" t="str">
            <v>60</v>
          </cell>
          <cell r="S383" t="str">
            <v>平均年限法(一)</v>
          </cell>
          <cell r="T383" t="str">
            <v>在用</v>
          </cell>
          <cell r="U383" t="str">
            <v>直接购入</v>
          </cell>
          <cell r="V383" t="str">
            <v>费潘梅</v>
          </cell>
          <cell r="W383" t="str">
            <v>2013.08.28</v>
          </cell>
        </row>
        <row r="383">
          <cell r="AA383" t="str">
            <v>0402</v>
          </cell>
        </row>
        <row r="384">
          <cell r="B384" t="str">
            <v>040200219</v>
          </cell>
          <cell r="C384" t="str">
            <v>电脑显示器</v>
          </cell>
          <cell r="D384" t="str">
            <v>14寸</v>
          </cell>
          <cell r="E384">
            <v>750</v>
          </cell>
          <cell r="F384">
            <v>720</v>
          </cell>
          <cell r="G384">
            <v>30</v>
          </cell>
          <cell r="H384">
            <v>0</v>
          </cell>
          <cell r="I384" t="str">
            <v>2013.08.28</v>
          </cell>
          <cell r="J384" t="str">
            <v>60</v>
          </cell>
          <cell r="K384" t="str">
            <v>电脑</v>
          </cell>
          <cell r="L384" t="str">
            <v>合成分厂</v>
          </cell>
          <cell r="M384" t="str">
            <v>合成分厂</v>
          </cell>
        </row>
        <row r="384">
          <cell r="O384" t="str">
            <v>0.00</v>
          </cell>
          <cell r="P384" t="str">
            <v>0.00</v>
          </cell>
          <cell r="Q384" t="str">
            <v>30.00</v>
          </cell>
          <cell r="R384" t="str">
            <v>60</v>
          </cell>
          <cell r="S384" t="str">
            <v>平均年限法(一)</v>
          </cell>
          <cell r="T384" t="str">
            <v>在用</v>
          </cell>
          <cell r="U384" t="str">
            <v>直接购入</v>
          </cell>
          <cell r="V384" t="str">
            <v>费潘梅</v>
          </cell>
          <cell r="W384" t="str">
            <v>2013.08.28</v>
          </cell>
        </row>
        <row r="384">
          <cell r="AA384" t="str">
            <v>0402</v>
          </cell>
        </row>
        <row r="385">
          <cell r="B385" t="str">
            <v>040100120</v>
          </cell>
          <cell r="C385" t="str">
            <v>格力空调</v>
          </cell>
          <cell r="D385" t="str">
            <v>KFR-35GW(35570)A</v>
          </cell>
          <cell r="E385">
            <v>2547.01</v>
          </cell>
          <cell r="F385">
            <v>2445.13</v>
          </cell>
          <cell r="G385">
            <v>101.88</v>
          </cell>
          <cell r="H385">
            <v>0</v>
          </cell>
          <cell r="I385" t="str">
            <v>2013.08.28</v>
          </cell>
          <cell r="J385" t="str">
            <v>60</v>
          </cell>
          <cell r="K385" t="str">
            <v>空调</v>
          </cell>
          <cell r="L385" t="str">
            <v>合成分厂</v>
          </cell>
          <cell r="M385" t="str">
            <v>合成分厂</v>
          </cell>
        </row>
        <row r="385">
          <cell r="O385" t="str">
            <v>0.00</v>
          </cell>
          <cell r="P385" t="str">
            <v>0.00</v>
          </cell>
          <cell r="Q385" t="str">
            <v>101.88</v>
          </cell>
          <cell r="R385" t="str">
            <v>60</v>
          </cell>
          <cell r="S385" t="str">
            <v>平均年限法(一)</v>
          </cell>
          <cell r="T385" t="str">
            <v>在用</v>
          </cell>
          <cell r="U385" t="str">
            <v>直接购入</v>
          </cell>
          <cell r="V385" t="str">
            <v>费潘梅</v>
          </cell>
          <cell r="W385" t="str">
            <v>2013.08.28</v>
          </cell>
        </row>
        <row r="385">
          <cell r="AA385" t="str">
            <v>0401</v>
          </cell>
        </row>
        <row r="386">
          <cell r="B386" t="str">
            <v>040200220</v>
          </cell>
          <cell r="C386" t="str">
            <v>联想电脑M4330</v>
          </cell>
          <cell r="D386" t="str">
            <v>M4330</v>
          </cell>
          <cell r="E386">
            <v>2547.01</v>
          </cell>
          <cell r="F386">
            <v>2445.13</v>
          </cell>
          <cell r="G386">
            <v>101.88</v>
          </cell>
          <cell r="H386">
            <v>0</v>
          </cell>
          <cell r="I386" t="str">
            <v>2013.09.27</v>
          </cell>
          <cell r="J386" t="str">
            <v>60</v>
          </cell>
          <cell r="K386" t="str">
            <v>电脑</v>
          </cell>
          <cell r="L386" t="str">
            <v>公司</v>
          </cell>
          <cell r="M386" t="str">
            <v>安环部</v>
          </cell>
        </row>
        <row r="386">
          <cell r="O386" t="str">
            <v>0.00</v>
          </cell>
          <cell r="P386" t="str">
            <v>0.00</v>
          </cell>
          <cell r="Q386" t="str">
            <v>101.88</v>
          </cell>
          <cell r="R386" t="str">
            <v>60</v>
          </cell>
          <cell r="S386" t="str">
            <v>平均年限法(一)</v>
          </cell>
          <cell r="T386" t="str">
            <v>在用</v>
          </cell>
          <cell r="U386" t="str">
            <v>直接购入</v>
          </cell>
          <cell r="V386" t="str">
            <v>费潘梅</v>
          </cell>
          <cell r="W386" t="str">
            <v>2013.09.27</v>
          </cell>
        </row>
        <row r="386">
          <cell r="AA386" t="str">
            <v>0402</v>
          </cell>
        </row>
        <row r="387">
          <cell r="B387" t="str">
            <v>040200221</v>
          </cell>
          <cell r="C387" t="str">
            <v>联想电脑M4330</v>
          </cell>
          <cell r="D387" t="str">
            <v>M4330</v>
          </cell>
          <cell r="E387">
            <v>2547.01</v>
          </cell>
          <cell r="F387">
            <v>2445.13</v>
          </cell>
          <cell r="G387">
            <v>101.88</v>
          </cell>
          <cell r="H387">
            <v>0</v>
          </cell>
          <cell r="I387" t="str">
            <v>2013.09.27</v>
          </cell>
          <cell r="J387" t="str">
            <v>60</v>
          </cell>
          <cell r="K387" t="str">
            <v>电脑</v>
          </cell>
          <cell r="L387" t="str">
            <v>公司</v>
          </cell>
          <cell r="M387" t="str">
            <v>采供部</v>
          </cell>
        </row>
        <row r="387">
          <cell r="O387" t="str">
            <v>0.00</v>
          </cell>
          <cell r="P387" t="str">
            <v>0.00</v>
          </cell>
          <cell r="Q387" t="str">
            <v>101.88</v>
          </cell>
          <cell r="R387" t="str">
            <v>60</v>
          </cell>
          <cell r="S387" t="str">
            <v>平均年限法(一)</v>
          </cell>
          <cell r="T387" t="str">
            <v>在用</v>
          </cell>
          <cell r="U387" t="str">
            <v>直接购入</v>
          </cell>
          <cell r="V387" t="str">
            <v>费潘梅</v>
          </cell>
          <cell r="W387" t="str">
            <v>2013.09.27</v>
          </cell>
        </row>
        <row r="387">
          <cell r="AA387" t="str">
            <v>0402</v>
          </cell>
        </row>
        <row r="388">
          <cell r="B388" t="str">
            <v>031000264</v>
          </cell>
          <cell r="C388" t="str">
            <v>封箱打包一体机</v>
          </cell>
          <cell r="D388" t="str">
            <v>MH-FJ-3A+MH-101A</v>
          </cell>
          <cell r="E388">
            <v>41880.34</v>
          </cell>
          <cell r="F388">
            <v>40205.13</v>
          </cell>
          <cell r="G388">
            <v>405</v>
          </cell>
          <cell r="H388">
            <v>1270.21</v>
          </cell>
          <cell r="I388" t="str">
            <v>2013.09.27</v>
          </cell>
          <cell r="J388" t="str">
            <v>96</v>
          </cell>
          <cell r="K388" t="str">
            <v>剂型设备</v>
          </cell>
          <cell r="L388" t="str">
            <v>肥东制剂分厂</v>
          </cell>
          <cell r="M388" t="str">
            <v>肥东分厂</v>
          </cell>
        </row>
        <row r="388">
          <cell r="O388" t="str">
            <v>0.00</v>
          </cell>
          <cell r="P388" t="str">
            <v>0.00</v>
          </cell>
          <cell r="Q388" t="str">
            <v>1,675.21</v>
          </cell>
          <cell r="R388" t="str">
            <v>96</v>
          </cell>
          <cell r="S388" t="str">
            <v>平均年限法(一)</v>
          </cell>
          <cell r="T388" t="str">
            <v>在用</v>
          </cell>
          <cell r="U388" t="str">
            <v>直接购入</v>
          </cell>
          <cell r="V388" t="str">
            <v>费潘梅</v>
          </cell>
          <cell r="W388" t="str">
            <v>2013.09.27</v>
          </cell>
        </row>
        <row r="388">
          <cell r="AA388" t="str">
            <v>0310</v>
          </cell>
        </row>
        <row r="389">
          <cell r="B389" t="str">
            <v>031000266</v>
          </cell>
          <cell r="C389" t="str">
            <v>实验室小型气流粉碎机</v>
          </cell>
          <cell r="D389" t="str">
            <v>YQ50A</v>
          </cell>
          <cell r="E389">
            <v>32478.64</v>
          </cell>
          <cell r="F389">
            <v>31179.49</v>
          </cell>
          <cell r="G389">
            <v>1299.15</v>
          </cell>
          <cell r="H389">
            <v>0</v>
          </cell>
          <cell r="I389" t="str">
            <v>2013.09.27</v>
          </cell>
          <cell r="J389" t="str">
            <v>96</v>
          </cell>
          <cell r="K389" t="str">
            <v>剂型设备</v>
          </cell>
          <cell r="L389" t="str">
            <v>肥东制剂分厂</v>
          </cell>
          <cell r="M389" t="str">
            <v>肥东分厂</v>
          </cell>
        </row>
        <row r="389">
          <cell r="O389" t="str">
            <v>0.00</v>
          </cell>
          <cell r="P389" t="str">
            <v>0.00</v>
          </cell>
          <cell r="Q389" t="str">
            <v>1,299.15</v>
          </cell>
          <cell r="R389" t="str">
            <v>96</v>
          </cell>
          <cell r="S389" t="str">
            <v>平均年限法(一)</v>
          </cell>
          <cell r="T389" t="str">
            <v>在用</v>
          </cell>
          <cell r="U389" t="str">
            <v>直接购入</v>
          </cell>
          <cell r="V389" t="str">
            <v>费潘梅</v>
          </cell>
          <cell r="W389" t="str">
            <v>2013.09.27</v>
          </cell>
        </row>
        <row r="389">
          <cell r="AA389" t="str">
            <v>0310</v>
          </cell>
        </row>
        <row r="390">
          <cell r="B390" t="str">
            <v>040200222</v>
          </cell>
          <cell r="C390" t="str">
            <v>公司网络成套设备-深信服超融合服务器</v>
          </cell>
          <cell r="D390" t="str">
            <v>深信服AC-H3300（含软件）</v>
          </cell>
          <cell r="E390">
            <v>205128.15</v>
          </cell>
          <cell r="F390">
            <v>196923.02</v>
          </cell>
          <cell r="G390">
            <v>8205.13</v>
          </cell>
          <cell r="H390">
            <v>0</v>
          </cell>
          <cell r="I390" t="str">
            <v>2013.09.27</v>
          </cell>
          <cell r="J390" t="str">
            <v>60</v>
          </cell>
          <cell r="K390" t="str">
            <v>电脑</v>
          </cell>
          <cell r="L390" t="str">
            <v>公司</v>
          </cell>
          <cell r="M390" t="str">
            <v>公司</v>
          </cell>
        </row>
        <row r="390">
          <cell r="O390" t="str">
            <v>0.00</v>
          </cell>
          <cell r="P390" t="str">
            <v>0.00</v>
          </cell>
          <cell r="Q390" t="str">
            <v>8,205.13</v>
          </cell>
          <cell r="R390" t="str">
            <v>60</v>
          </cell>
          <cell r="S390" t="str">
            <v>平均年限法(一)</v>
          </cell>
          <cell r="T390" t="str">
            <v>在用</v>
          </cell>
          <cell r="U390" t="str">
            <v>直接购入</v>
          </cell>
          <cell r="V390" t="str">
            <v>费潘梅</v>
          </cell>
          <cell r="W390" t="str">
            <v>2013.09.27</v>
          </cell>
        </row>
        <row r="390">
          <cell r="AA390" t="str">
            <v>0402</v>
          </cell>
        </row>
        <row r="391">
          <cell r="B391" t="str">
            <v>031000272</v>
          </cell>
          <cell r="C391" t="str">
            <v>智能灌装机</v>
          </cell>
          <cell r="D391" t="str">
            <v>CCG500-12F</v>
          </cell>
          <cell r="E391">
            <v>127863.25</v>
          </cell>
          <cell r="F391">
            <v>122748.72</v>
          </cell>
          <cell r="G391">
            <v>5114.53</v>
          </cell>
          <cell r="H391">
            <v>0</v>
          </cell>
          <cell r="I391" t="str">
            <v>2013.09.27</v>
          </cell>
          <cell r="J391" t="str">
            <v>96</v>
          </cell>
          <cell r="K391" t="str">
            <v>剂型设备</v>
          </cell>
          <cell r="L391" t="str">
            <v>肥东制剂分厂</v>
          </cell>
          <cell r="M391" t="str">
            <v>肥东分厂</v>
          </cell>
        </row>
        <row r="391">
          <cell r="O391" t="str">
            <v>0.00</v>
          </cell>
          <cell r="P391" t="str">
            <v>0.00</v>
          </cell>
          <cell r="Q391" t="str">
            <v>5,114.53</v>
          </cell>
          <cell r="R391" t="str">
            <v>96</v>
          </cell>
          <cell r="S391" t="str">
            <v>平均年限法(一)</v>
          </cell>
          <cell r="T391" t="str">
            <v>在用</v>
          </cell>
          <cell r="U391" t="str">
            <v>直接购入</v>
          </cell>
          <cell r="V391" t="str">
            <v>费潘梅</v>
          </cell>
          <cell r="W391" t="str">
            <v>2013.09.27</v>
          </cell>
        </row>
        <row r="391">
          <cell r="AA391" t="str">
            <v>0310</v>
          </cell>
        </row>
        <row r="392">
          <cell r="B392" t="str">
            <v>031000273</v>
          </cell>
          <cell r="C392" t="str">
            <v>篮式过滤器</v>
          </cell>
          <cell r="D392" t="str">
            <v>NJLD-LS-F80</v>
          </cell>
          <cell r="E392">
            <v>8461.54</v>
          </cell>
          <cell r="F392">
            <v>8123.08</v>
          </cell>
          <cell r="G392">
            <v>338.46</v>
          </cell>
          <cell r="H392">
            <v>0</v>
          </cell>
          <cell r="I392" t="str">
            <v>2013.09.27</v>
          </cell>
          <cell r="J392" t="str">
            <v>96</v>
          </cell>
          <cell r="K392" t="str">
            <v>剂型设备</v>
          </cell>
          <cell r="L392" t="str">
            <v>肥东制剂分厂</v>
          </cell>
          <cell r="M392" t="str">
            <v>肥东分厂</v>
          </cell>
        </row>
        <row r="392">
          <cell r="O392" t="str">
            <v>0.00</v>
          </cell>
          <cell r="P392" t="str">
            <v>0.00</v>
          </cell>
          <cell r="Q392" t="str">
            <v>338.46</v>
          </cell>
          <cell r="R392" t="str">
            <v>96</v>
          </cell>
          <cell r="S392" t="str">
            <v>平均年限法(一)</v>
          </cell>
          <cell r="T392" t="str">
            <v>在用</v>
          </cell>
          <cell r="U392" t="str">
            <v>直接购入</v>
          </cell>
          <cell r="V392" t="str">
            <v>费潘梅</v>
          </cell>
          <cell r="W392" t="str">
            <v>2013.09.27</v>
          </cell>
        </row>
        <row r="392">
          <cell r="AA392" t="str">
            <v>0310</v>
          </cell>
        </row>
        <row r="393">
          <cell r="B393" t="str">
            <v>030200026</v>
          </cell>
          <cell r="C393" t="str">
            <v>数据采集仪</v>
          </cell>
          <cell r="D393" t="str">
            <v>WHJJ</v>
          </cell>
          <cell r="E393">
            <v>6837.61</v>
          </cell>
          <cell r="F393">
            <v>6564.11</v>
          </cell>
          <cell r="G393">
            <v>273.5</v>
          </cell>
          <cell r="H393">
            <v>0</v>
          </cell>
          <cell r="I393" t="str">
            <v>2013.09.30</v>
          </cell>
          <cell r="J393" t="str">
            <v>96</v>
          </cell>
          <cell r="K393" t="str">
            <v>污水设备</v>
          </cell>
          <cell r="L393" t="str">
            <v>肥东合成分厂</v>
          </cell>
          <cell r="M393" t="str">
            <v>0503</v>
          </cell>
        </row>
        <row r="393">
          <cell r="O393" t="str">
            <v>0.00</v>
          </cell>
          <cell r="P393" t="str">
            <v>0.00</v>
          </cell>
          <cell r="Q393" t="str">
            <v>273.50</v>
          </cell>
          <cell r="R393" t="str">
            <v>96</v>
          </cell>
          <cell r="S393" t="str">
            <v>平均年限法(一)</v>
          </cell>
          <cell r="T393" t="str">
            <v>在用</v>
          </cell>
          <cell r="U393" t="str">
            <v>直接购入</v>
          </cell>
          <cell r="V393" t="str">
            <v>费潘梅</v>
          </cell>
          <cell r="W393" t="str">
            <v>2013.09.30</v>
          </cell>
        </row>
        <row r="393">
          <cell r="AA393" t="str">
            <v>0302</v>
          </cell>
        </row>
        <row r="394">
          <cell r="B394" t="str">
            <v>030200027</v>
          </cell>
          <cell r="C394" t="str">
            <v>污水设备PH酸度计</v>
          </cell>
          <cell r="D394" t="str">
            <v>PH8151</v>
          </cell>
          <cell r="E394">
            <v>2564.1</v>
          </cell>
          <cell r="F394">
            <v>2461.54</v>
          </cell>
          <cell r="G394">
            <v>102.56</v>
          </cell>
          <cell r="H394">
            <v>0</v>
          </cell>
          <cell r="I394" t="str">
            <v>2013.09.30</v>
          </cell>
          <cell r="J394" t="str">
            <v>96</v>
          </cell>
          <cell r="K394" t="str">
            <v>污水设备</v>
          </cell>
          <cell r="L394" t="str">
            <v>肥东合成分厂</v>
          </cell>
          <cell r="M394" t="str">
            <v>0503</v>
          </cell>
        </row>
        <row r="394">
          <cell r="O394" t="str">
            <v>0.00</v>
          </cell>
          <cell r="P394" t="str">
            <v>0.00</v>
          </cell>
          <cell r="Q394" t="str">
            <v>102.56</v>
          </cell>
          <cell r="R394" t="str">
            <v>96</v>
          </cell>
          <cell r="S394" t="str">
            <v>平均年限法(一)</v>
          </cell>
          <cell r="T394" t="str">
            <v>在用</v>
          </cell>
          <cell r="U394" t="str">
            <v>直接购入</v>
          </cell>
          <cell r="V394" t="str">
            <v>费潘梅</v>
          </cell>
          <cell r="W394" t="str">
            <v>2013.09.30</v>
          </cell>
        </row>
        <row r="394">
          <cell r="AA394" t="str">
            <v>0302</v>
          </cell>
        </row>
        <row r="395">
          <cell r="B395" t="str">
            <v>040300061</v>
          </cell>
          <cell r="C395" t="str">
            <v>打印机（HP）</v>
          </cell>
          <cell r="D395" t="str">
            <v>惠普M401</v>
          </cell>
          <cell r="E395">
            <v>1692.31</v>
          </cell>
          <cell r="F395">
            <v>1624.62</v>
          </cell>
          <cell r="G395">
            <v>67.69</v>
          </cell>
          <cell r="H395">
            <v>0</v>
          </cell>
          <cell r="I395" t="str">
            <v>2013.10.30</v>
          </cell>
          <cell r="J395" t="str">
            <v>60</v>
          </cell>
          <cell r="K395" t="str">
            <v>打印机</v>
          </cell>
          <cell r="L395" t="str">
            <v>国际贸易部（外贸）</v>
          </cell>
          <cell r="M395" t="str">
            <v>外贸</v>
          </cell>
        </row>
        <row r="395">
          <cell r="O395" t="str">
            <v>0.00</v>
          </cell>
          <cell r="P395" t="str">
            <v>0.00</v>
          </cell>
          <cell r="Q395" t="str">
            <v>67.69</v>
          </cell>
          <cell r="R395" t="str">
            <v>60</v>
          </cell>
          <cell r="S395" t="str">
            <v>平均年限法(一)</v>
          </cell>
          <cell r="T395" t="str">
            <v>在用</v>
          </cell>
          <cell r="U395" t="str">
            <v>直接购入</v>
          </cell>
          <cell r="V395" t="str">
            <v>费潘梅</v>
          </cell>
          <cell r="W395" t="str">
            <v>2013.10.30</v>
          </cell>
        </row>
        <row r="395">
          <cell r="AA395" t="str">
            <v>0403</v>
          </cell>
        </row>
        <row r="396">
          <cell r="B396" t="str">
            <v>031000274</v>
          </cell>
          <cell r="C396" t="str">
            <v>GT4B18封罐机</v>
          </cell>
        </row>
        <row r="396">
          <cell r="E396">
            <v>170000</v>
          </cell>
          <cell r="F396">
            <v>163200</v>
          </cell>
          <cell r="G396">
            <v>6800</v>
          </cell>
          <cell r="H396">
            <v>0</v>
          </cell>
          <cell r="I396" t="str">
            <v>2013.11.26</v>
          </cell>
          <cell r="J396" t="str">
            <v>96</v>
          </cell>
          <cell r="K396" t="str">
            <v>剂型设备</v>
          </cell>
          <cell r="L396" t="str">
            <v>肥东制剂分厂</v>
          </cell>
          <cell r="M396" t="str">
            <v>肥东制剂厂</v>
          </cell>
        </row>
        <row r="396">
          <cell r="O396" t="str">
            <v>0.00</v>
          </cell>
          <cell r="P396" t="str">
            <v>0.00</v>
          </cell>
          <cell r="Q396" t="str">
            <v>6,800.00</v>
          </cell>
          <cell r="R396" t="str">
            <v>96</v>
          </cell>
          <cell r="S396" t="str">
            <v>平均年限法(一)</v>
          </cell>
          <cell r="T396" t="str">
            <v>在用</v>
          </cell>
          <cell r="U396" t="str">
            <v>直接购入</v>
          </cell>
          <cell r="V396" t="str">
            <v>费潘梅</v>
          </cell>
          <cell r="W396" t="str">
            <v>2013.11.26</v>
          </cell>
        </row>
        <row r="396">
          <cell r="AA396" t="str">
            <v>0310</v>
          </cell>
        </row>
        <row r="397">
          <cell r="B397" t="str">
            <v>031000275</v>
          </cell>
          <cell r="C397" t="str">
            <v>贴标机2套</v>
          </cell>
          <cell r="D397" t="str">
            <v>JC-L-T</v>
          </cell>
          <cell r="E397">
            <v>216640</v>
          </cell>
          <cell r="F397">
            <v>207974.4</v>
          </cell>
          <cell r="G397">
            <v>304</v>
          </cell>
          <cell r="H397">
            <v>8361.6</v>
          </cell>
          <cell r="I397" t="str">
            <v>2013.11.26</v>
          </cell>
          <cell r="J397" t="str">
            <v>96</v>
          </cell>
          <cell r="K397" t="str">
            <v>剂型设备</v>
          </cell>
          <cell r="L397" t="str">
            <v>肥东制剂分厂</v>
          </cell>
          <cell r="M397" t="str">
            <v>肥东制剂</v>
          </cell>
        </row>
        <row r="397">
          <cell r="O397" t="str">
            <v>0.00</v>
          </cell>
          <cell r="P397" t="str">
            <v>0.00</v>
          </cell>
          <cell r="Q397" t="str">
            <v>8,665.60</v>
          </cell>
          <cell r="R397" t="str">
            <v>96</v>
          </cell>
          <cell r="S397" t="str">
            <v>平均年限法(一)</v>
          </cell>
          <cell r="T397" t="str">
            <v>在用</v>
          </cell>
          <cell r="U397" t="str">
            <v>直接购入</v>
          </cell>
          <cell r="V397" t="str">
            <v>费潘梅</v>
          </cell>
          <cell r="W397" t="str">
            <v>2013.11.26</v>
          </cell>
        </row>
        <row r="397">
          <cell r="AA397" t="str">
            <v>0310</v>
          </cell>
        </row>
        <row r="398">
          <cell r="B398" t="str">
            <v>032200001</v>
          </cell>
          <cell r="C398" t="str">
            <v>循环经济示范园设备-实验台、配套通风设备</v>
          </cell>
        </row>
        <row r="398">
          <cell r="E398">
            <v>71623.93</v>
          </cell>
          <cell r="F398">
            <v>68758.97</v>
          </cell>
          <cell r="G398">
            <v>2864.96</v>
          </cell>
          <cell r="H398">
            <v>0</v>
          </cell>
          <cell r="I398" t="str">
            <v>2013.12.03</v>
          </cell>
          <cell r="J398" t="str">
            <v>96</v>
          </cell>
          <cell r="K398" t="str">
            <v>循环经济示范园设备</v>
          </cell>
          <cell r="L398" t="str">
            <v>肥东合成分厂</v>
          </cell>
          <cell r="M398" t="str">
            <v>肥东合成实验室</v>
          </cell>
        </row>
        <row r="398">
          <cell r="O398" t="str">
            <v>0.00</v>
          </cell>
          <cell r="P398" t="str">
            <v>0.00</v>
          </cell>
          <cell r="Q398" t="str">
            <v>2,864.96</v>
          </cell>
          <cell r="R398" t="str">
            <v>96</v>
          </cell>
          <cell r="S398" t="str">
            <v>平均年限法(一)</v>
          </cell>
          <cell r="T398" t="str">
            <v>在用</v>
          </cell>
          <cell r="U398" t="str">
            <v>在建工程转入</v>
          </cell>
          <cell r="V398" t="str">
            <v>费潘梅</v>
          </cell>
          <cell r="W398" t="str">
            <v>2013.12.03</v>
          </cell>
        </row>
        <row r="398">
          <cell r="AA398" t="str">
            <v>0322</v>
          </cell>
        </row>
        <row r="399">
          <cell r="B399" t="str">
            <v>032200002</v>
          </cell>
          <cell r="C399" t="str">
            <v>循环园设备-Waters液谱仪根本任务站及配套软件</v>
          </cell>
          <cell r="D399" t="str">
            <v>1515泵 2489检测器</v>
          </cell>
          <cell r="E399">
            <v>203418.89</v>
          </cell>
          <cell r="F399">
            <v>195282.13</v>
          </cell>
          <cell r="G399">
            <v>8136.76</v>
          </cell>
          <cell r="H399">
            <v>0</v>
          </cell>
          <cell r="I399" t="str">
            <v>2013.12.03</v>
          </cell>
          <cell r="J399" t="str">
            <v>96</v>
          </cell>
          <cell r="K399" t="str">
            <v>循环经济示范园设备</v>
          </cell>
          <cell r="L399" t="str">
            <v>肥东合成分厂</v>
          </cell>
          <cell r="M399" t="str">
            <v>肥东合成实验室</v>
          </cell>
        </row>
        <row r="399">
          <cell r="O399" t="str">
            <v>0.00</v>
          </cell>
          <cell r="P399" t="str">
            <v>0.00</v>
          </cell>
          <cell r="Q399" t="str">
            <v>8,136.76</v>
          </cell>
          <cell r="R399" t="str">
            <v>96</v>
          </cell>
          <cell r="S399" t="str">
            <v>平均年限法(一)</v>
          </cell>
          <cell r="T399" t="str">
            <v>在用</v>
          </cell>
          <cell r="U399" t="str">
            <v>在建工程转入</v>
          </cell>
          <cell r="V399" t="str">
            <v>费潘梅</v>
          </cell>
          <cell r="W399" t="str">
            <v>2013.12.03</v>
          </cell>
        </row>
        <row r="399">
          <cell r="AA399" t="str">
            <v>0322</v>
          </cell>
        </row>
        <row r="400">
          <cell r="B400" t="str">
            <v>032200003</v>
          </cell>
          <cell r="C400" t="str">
            <v>循环园设备-气相色谱仪</v>
          </cell>
          <cell r="D400" t="str">
            <v>Aglient7820</v>
          </cell>
          <cell r="E400">
            <v>158547</v>
          </cell>
          <cell r="F400">
            <v>152205.12</v>
          </cell>
          <cell r="G400">
            <v>6341.88</v>
          </cell>
          <cell r="H400">
            <v>0</v>
          </cell>
          <cell r="I400" t="str">
            <v>2013.12.03</v>
          </cell>
          <cell r="J400" t="str">
            <v>96</v>
          </cell>
          <cell r="K400" t="str">
            <v>循环经济示范园设备</v>
          </cell>
          <cell r="L400" t="str">
            <v>肥东合成分厂</v>
          </cell>
          <cell r="M400" t="str">
            <v>肥东合成实验室</v>
          </cell>
        </row>
        <row r="400">
          <cell r="O400" t="str">
            <v>0.00</v>
          </cell>
          <cell r="P400" t="str">
            <v>0.00</v>
          </cell>
          <cell r="Q400" t="str">
            <v>6,341.88</v>
          </cell>
          <cell r="R400" t="str">
            <v>96</v>
          </cell>
          <cell r="S400" t="str">
            <v>平均年限法(一)</v>
          </cell>
          <cell r="T400" t="str">
            <v>在用</v>
          </cell>
          <cell r="U400" t="str">
            <v>在建工程转入</v>
          </cell>
          <cell r="V400" t="str">
            <v>费潘梅</v>
          </cell>
          <cell r="W400" t="str">
            <v>2013.12.03</v>
          </cell>
        </row>
        <row r="400">
          <cell r="AA400" t="str">
            <v>0322</v>
          </cell>
        </row>
        <row r="401">
          <cell r="B401" t="str">
            <v>032200004</v>
          </cell>
          <cell r="C401" t="str">
            <v>循环园设备-化学耗氧量分析仪</v>
          </cell>
          <cell r="D401" t="str">
            <v>COD-571</v>
          </cell>
          <cell r="E401">
            <v>6068.38</v>
          </cell>
          <cell r="F401">
            <v>5825.64</v>
          </cell>
          <cell r="G401">
            <v>242.74</v>
          </cell>
          <cell r="H401">
            <v>0</v>
          </cell>
          <cell r="I401" t="str">
            <v>2013.12.03</v>
          </cell>
          <cell r="J401" t="str">
            <v>96</v>
          </cell>
          <cell r="K401" t="str">
            <v>循环经济示范园设备</v>
          </cell>
          <cell r="L401" t="str">
            <v>肥东合成分厂</v>
          </cell>
          <cell r="M401" t="str">
            <v>肥东合成实验室</v>
          </cell>
        </row>
        <row r="401">
          <cell r="O401" t="str">
            <v>0.00</v>
          </cell>
          <cell r="P401" t="str">
            <v>0.00</v>
          </cell>
          <cell r="Q401" t="str">
            <v>242.74</v>
          </cell>
          <cell r="R401" t="str">
            <v>96</v>
          </cell>
          <cell r="S401" t="str">
            <v>平均年限法(一)</v>
          </cell>
          <cell r="T401" t="str">
            <v>在用</v>
          </cell>
          <cell r="U401" t="str">
            <v>在建工程转入</v>
          </cell>
          <cell r="V401" t="str">
            <v>费潘梅</v>
          </cell>
          <cell r="W401" t="str">
            <v>2013.12.03</v>
          </cell>
        </row>
        <row r="401">
          <cell r="AA401" t="str">
            <v>0322</v>
          </cell>
        </row>
        <row r="402">
          <cell r="B402" t="str">
            <v>032200005</v>
          </cell>
          <cell r="C402" t="str">
            <v>循环园设备-色谱柱</v>
          </cell>
          <cell r="D402" t="str">
            <v>G额迷你C18 110A</v>
          </cell>
          <cell r="E402">
            <v>2461.54</v>
          </cell>
          <cell r="F402">
            <v>2363.08</v>
          </cell>
          <cell r="G402">
            <v>98.46</v>
          </cell>
          <cell r="H402">
            <v>0</v>
          </cell>
          <cell r="I402" t="str">
            <v>2013.12.03</v>
          </cell>
          <cell r="J402" t="str">
            <v>96</v>
          </cell>
          <cell r="K402" t="str">
            <v>循环经济示范园设备</v>
          </cell>
          <cell r="L402" t="str">
            <v>肥东合成分厂</v>
          </cell>
          <cell r="M402" t="str">
            <v>肥东合成实验室</v>
          </cell>
        </row>
        <row r="402">
          <cell r="O402" t="str">
            <v>0.00</v>
          </cell>
          <cell r="P402" t="str">
            <v>0.00</v>
          </cell>
          <cell r="Q402" t="str">
            <v>98.46</v>
          </cell>
          <cell r="R402" t="str">
            <v>96</v>
          </cell>
          <cell r="S402" t="str">
            <v>平均年限法(一)</v>
          </cell>
          <cell r="T402" t="str">
            <v>在用</v>
          </cell>
          <cell r="U402" t="str">
            <v>在建工程转入</v>
          </cell>
          <cell r="V402" t="str">
            <v>费潘梅</v>
          </cell>
          <cell r="W402" t="str">
            <v>2013.12.03</v>
          </cell>
        </row>
        <row r="402">
          <cell r="AA402" t="str">
            <v>0322</v>
          </cell>
        </row>
        <row r="403">
          <cell r="B403" t="str">
            <v>032200006</v>
          </cell>
          <cell r="C403" t="str">
            <v>循环园设备-色谱柱</v>
          </cell>
          <cell r="D403" t="str">
            <v>19091J-433</v>
          </cell>
          <cell r="E403">
            <v>3084.62</v>
          </cell>
          <cell r="F403">
            <v>2961.24</v>
          </cell>
          <cell r="G403">
            <v>123.38</v>
          </cell>
          <cell r="H403">
            <v>0</v>
          </cell>
          <cell r="I403" t="str">
            <v>2013.12.03</v>
          </cell>
          <cell r="J403" t="str">
            <v>96</v>
          </cell>
          <cell r="K403" t="str">
            <v>循环经济示范园设备</v>
          </cell>
          <cell r="L403" t="str">
            <v>肥东合成分厂</v>
          </cell>
          <cell r="M403" t="str">
            <v>肥东合成实验室</v>
          </cell>
        </row>
        <row r="403">
          <cell r="O403" t="str">
            <v>0.00</v>
          </cell>
          <cell r="P403" t="str">
            <v>0.00</v>
          </cell>
          <cell r="Q403" t="str">
            <v>123.38</v>
          </cell>
          <cell r="R403" t="str">
            <v>96</v>
          </cell>
          <cell r="S403" t="str">
            <v>平均年限法(一)</v>
          </cell>
          <cell r="T403" t="str">
            <v>在用</v>
          </cell>
          <cell r="U403" t="str">
            <v>在建工程转入</v>
          </cell>
          <cell r="V403" t="str">
            <v>费潘梅</v>
          </cell>
          <cell r="W403" t="str">
            <v>2013.12.03</v>
          </cell>
        </row>
        <row r="403">
          <cell r="AA403" t="str">
            <v>0322</v>
          </cell>
        </row>
        <row r="404">
          <cell r="B404" t="str">
            <v>032200007</v>
          </cell>
          <cell r="C404" t="str">
            <v>循环园设备-色谱柱</v>
          </cell>
          <cell r="D404" t="str">
            <v>880952-703</v>
          </cell>
          <cell r="E404">
            <v>2691.45</v>
          </cell>
          <cell r="F404">
            <v>2583.79</v>
          </cell>
          <cell r="G404">
            <v>107.66</v>
          </cell>
          <cell r="H404">
            <v>0</v>
          </cell>
          <cell r="I404" t="str">
            <v>2013.12.03</v>
          </cell>
          <cell r="J404" t="str">
            <v>96</v>
          </cell>
          <cell r="K404" t="str">
            <v>循环经济示范园设备</v>
          </cell>
          <cell r="L404" t="str">
            <v>肥东合成分厂</v>
          </cell>
          <cell r="M404" t="str">
            <v>肥东合成实验室</v>
          </cell>
        </row>
        <row r="404">
          <cell r="O404" t="str">
            <v>0.00</v>
          </cell>
          <cell r="P404" t="str">
            <v>0.00</v>
          </cell>
          <cell r="Q404" t="str">
            <v>107.66</v>
          </cell>
          <cell r="R404" t="str">
            <v>96</v>
          </cell>
          <cell r="S404" t="str">
            <v>平均年限法(一)</v>
          </cell>
          <cell r="T404" t="str">
            <v>在用</v>
          </cell>
          <cell r="U404" t="str">
            <v>在建工程转入</v>
          </cell>
          <cell r="V404" t="str">
            <v>费潘梅</v>
          </cell>
          <cell r="W404" t="str">
            <v>2013.12.03</v>
          </cell>
        </row>
        <row r="404">
          <cell r="AA404" t="str">
            <v>0322</v>
          </cell>
        </row>
        <row r="405">
          <cell r="B405" t="str">
            <v>032200008</v>
          </cell>
          <cell r="C405" t="str">
            <v>循环园设备-色谱柱</v>
          </cell>
          <cell r="D405" t="str">
            <v>125-1012</v>
          </cell>
          <cell r="E405">
            <v>2052.99</v>
          </cell>
          <cell r="F405">
            <v>1970.87</v>
          </cell>
          <cell r="G405">
            <v>82.12</v>
          </cell>
          <cell r="H405">
            <v>0</v>
          </cell>
          <cell r="I405" t="str">
            <v>2013.12.03</v>
          </cell>
          <cell r="J405" t="str">
            <v>96</v>
          </cell>
          <cell r="K405" t="str">
            <v>循环经济示范园设备</v>
          </cell>
          <cell r="L405" t="str">
            <v>肥东合成分厂</v>
          </cell>
          <cell r="M405" t="str">
            <v>肥东合成实验室</v>
          </cell>
        </row>
        <row r="405">
          <cell r="O405" t="str">
            <v>0.00</v>
          </cell>
          <cell r="P405" t="str">
            <v>0.00</v>
          </cell>
          <cell r="Q405" t="str">
            <v>82.12</v>
          </cell>
          <cell r="R405" t="str">
            <v>96</v>
          </cell>
          <cell r="S405" t="str">
            <v>平均年限法(一)</v>
          </cell>
          <cell r="T405" t="str">
            <v>在用</v>
          </cell>
          <cell r="U405" t="str">
            <v>在建工程转入</v>
          </cell>
          <cell r="V405" t="str">
            <v>费潘梅</v>
          </cell>
          <cell r="W405" t="str">
            <v>2013.12.03</v>
          </cell>
        </row>
        <row r="405">
          <cell r="AA405" t="str">
            <v>0322</v>
          </cell>
        </row>
        <row r="406">
          <cell r="B406" t="str">
            <v>032200010</v>
          </cell>
          <cell r="C406" t="str">
            <v>循环园设备-零星质检小仪器</v>
          </cell>
        </row>
        <row r="406">
          <cell r="E406">
            <v>8521.37</v>
          </cell>
          <cell r="F406">
            <v>8180.52</v>
          </cell>
          <cell r="G406">
            <v>340.85</v>
          </cell>
          <cell r="H406">
            <v>0</v>
          </cell>
          <cell r="I406" t="str">
            <v>2013.12.03</v>
          </cell>
          <cell r="J406" t="str">
            <v>96</v>
          </cell>
          <cell r="K406" t="str">
            <v>循环经济示范园设备</v>
          </cell>
          <cell r="L406" t="str">
            <v>肥东合成分厂</v>
          </cell>
          <cell r="M406" t="str">
            <v>肥东合成实验室</v>
          </cell>
        </row>
        <row r="406">
          <cell r="O406" t="str">
            <v>0.00</v>
          </cell>
          <cell r="P406" t="str">
            <v>0.00</v>
          </cell>
          <cell r="Q406" t="str">
            <v>340.85</v>
          </cell>
          <cell r="R406" t="str">
            <v>96</v>
          </cell>
          <cell r="S406" t="str">
            <v>平均年限法(一)</v>
          </cell>
          <cell r="T406" t="str">
            <v>在用</v>
          </cell>
          <cell r="U406" t="str">
            <v>在建工程转入</v>
          </cell>
          <cell r="V406" t="str">
            <v>费潘梅</v>
          </cell>
          <cell r="W406" t="str">
            <v>2013.12.03</v>
          </cell>
        </row>
        <row r="406">
          <cell r="AA406" t="str">
            <v>0322</v>
          </cell>
        </row>
        <row r="407">
          <cell r="B407" t="str">
            <v>032200011</v>
          </cell>
          <cell r="C407" t="str">
            <v>循环园设备-电动门</v>
          </cell>
        </row>
        <row r="407">
          <cell r="E407">
            <v>38180</v>
          </cell>
          <cell r="F407">
            <v>36652.8</v>
          </cell>
          <cell r="G407">
            <v>1527.2</v>
          </cell>
          <cell r="H407">
            <v>0</v>
          </cell>
          <cell r="I407" t="str">
            <v>2013.12.03</v>
          </cell>
          <cell r="J407" t="str">
            <v>96</v>
          </cell>
          <cell r="K407" t="str">
            <v>循环经济示范园设备</v>
          </cell>
          <cell r="L407" t="str">
            <v>肥东合成分厂</v>
          </cell>
          <cell r="M407" t="str">
            <v>肥东合成</v>
          </cell>
        </row>
        <row r="407">
          <cell r="O407" t="str">
            <v>0.00</v>
          </cell>
          <cell r="P407" t="str">
            <v>0.00</v>
          </cell>
          <cell r="Q407" t="str">
            <v>1,527.20</v>
          </cell>
          <cell r="R407" t="str">
            <v>96</v>
          </cell>
          <cell r="S407" t="str">
            <v>平均年限法(一)</v>
          </cell>
          <cell r="T407" t="str">
            <v>在用</v>
          </cell>
          <cell r="U407" t="str">
            <v>在建工程转入</v>
          </cell>
          <cell r="V407" t="str">
            <v>费潘梅</v>
          </cell>
          <cell r="W407" t="str">
            <v>2013.12.03</v>
          </cell>
        </row>
        <row r="407">
          <cell r="AA407" t="str">
            <v>0322</v>
          </cell>
        </row>
        <row r="408">
          <cell r="B408" t="str">
            <v>032200015</v>
          </cell>
          <cell r="C408" t="str">
            <v>物料泵及配套设备（41件）</v>
          </cell>
        </row>
        <row r="408">
          <cell r="E408">
            <v>288888.89</v>
          </cell>
          <cell r="F408">
            <v>277333.33</v>
          </cell>
          <cell r="G408">
            <v>460</v>
          </cell>
          <cell r="H408">
            <v>11095.56</v>
          </cell>
          <cell r="I408" t="str">
            <v>2013.12.03</v>
          </cell>
          <cell r="J408" t="str">
            <v>96</v>
          </cell>
          <cell r="K408" t="str">
            <v>循环经济示范园设备</v>
          </cell>
          <cell r="L408" t="str">
            <v>肥东合成分厂</v>
          </cell>
          <cell r="M408" t="str">
            <v>肥东合成</v>
          </cell>
        </row>
        <row r="408">
          <cell r="O408" t="str">
            <v>0.00</v>
          </cell>
          <cell r="P408" t="str">
            <v>0.00</v>
          </cell>
          <cell r="Q408" t="str">
            <v>11,555.56</v>
          </cell>
          <cell r="R408" t="str">
            <v>96</v>
          </cell>
          <cell r="S408" t="str">
            <v>平均年限法(一)</v>
          </cell>
          <cell r="T408" t="str">
            <v>在用</v>
          </cell>
          <cell r="U408" t="str">
            <v>在建工程转入</v>
          </cell>
          <cell r="V408" t="str">
            <v>费潘梅</v>
          </cell>
          <cell r="W408" t="str">
            <v>2013.12.03</v>
          </cell>
        </row>
        <row r="408">
          <cell r="AA408" t="str">
            <v>0322</v>
          </cell>
        </row>
        <row r="409">
          <cell r="B409" t="str">
            <v>032200016</v>
          </cell>
          <cell r="C409" t="str">
            <v>碳钢方槽</v>
          </cell>
        </row>
        <row r="409">
          <cell r="E409">
            <v>63811.96</v>
          </cell>
          <cell r="F409">
            <v>61259.48</v>
          </cell>
          <cell r="G409">
            <v>2552.48</v>
          </cell>
          <cell r="H409">
            <v>0</v>
          </cell>
          <cell r="I409" t="str">
            <v>2013.12.03</v>
          </cell>
          <cell r="J409" t="str">
            <v>96</v>
          </cell>
          <cell r="K409" t="str">
            <v>循环经济示范园设备</v>
          </cell>
          <cell r="L409" t="str">
            <v>肥东合成分厂</v>
          </cell>
          <cell r="M409" t="str">
            <v>肥东合成</v>
          </cell>
        </row>
        <row r="409">
          <cell r="O409" t="str">
            <v>0.00</v>
          </cell>
          <cell r="P409" t="str">
            <v>0.00</v>
          </cell>
          <cell r="Q409" t="str">
            <v>2,552.48</v>
          </cell>
          <cell r="R409" t="str">
            <v>96</v>
          </cell>
          <cell r="S409" t="str">
            <v>平均年限法(一)</v>
          </cell>
          <cell r="T409" t="str">
            <v>在用</v>
          </cell>
          <cell r="U409" t="str">
            <v>在建工程转入</v>
          </cell>
          <cell r="V409" t="str">
            <v>费潘梅</v>
          </cell>
          <cell r="W409" t="str">
            <v>2013.12.03</v>
          </cell>
        </row>
        <row r="409">
          <cell r="AA409" t="str">
            <v>0322</v>
          </cell>
        </row>
        <row r="410">
          <cell r="B410" t="str">
            <v>032200017</v>
          </cell>
          <cell r="C410" t="str">
            <v>氟料合金泵成套</v>
          </cell>
        </row>
        <row r="410">
          <cell r="E410">
            <v>153846.15</v>
          </cell>
          <cell r="F410">
            <v>147692.3</v>
          </cell>
          <cell r="G410">
            <v>6153.85</v>
          </cell>
          <cell r="H410">
            <v>0</v>
          </cell>
          <cell r="I410" t="str">
            <v>2013.12.03</v>
          </cell>
          <cell r="J410" t="str">
            <v>96</v>
          </cell>
          <cell r="K410" t="str">
            <v>循环经济示范园设备</v>
          </cell>
          <cell r="L410" t="str">
            <v>肥东合成分厂</v>
          </cell>
          <cell r="M410" t="str">
            <v>肥东合成</v>
          </cell>
        </row>
        <row r="410">
          <cell r="O410" t="str">
            <v>0.00</v>
          </cell>
          <cell r="P410" t="str">
            <v>0.00</v>
          </cell>
          <cell r="Q410" t="str">
            <v>6,153.85</v>
          </cell>
          <cell r="R410" t="str">
            <v>96</v>
          </cell>
          <cell r="S410" t="str">
            <v>平均年限法(一)</v>
          </cell>
          <cell r="T410" t="str">
            <v>在用</v>
          </cell>
          <cell r="U410" t="str">
            <v>在建工程转入</v>
          </cell>
          <cell r="V410" t="str">
            <v>费潘梅</v>
          </cell>
          <cell r="W410" t="str">
            <v>2013.12.03</v>
          </cell>
        </row>
        <row r="410">
          <cell r="AA410" t="str">
            <v>0322</v>
          </cell>
        </row>
        <row r="411">
          <cell r="B411" t="str">
            <v>032200018</v>
          </cell>
          <cell r="C411" t="str">
            <v>不锈钢反应釜8台</v>
          </cell>
        </row>
        <row r="411">
          <cell r="E411">
            <v>656410.25</v>
          </cell>
          <cell r="F411">
            <v>630153.84</v>
          </cell>
          <cell r="G411">
            <v>26256.41</v>
          </cell>
          <cell r="H411">
            <v>0</v>
          </cell>
          <cell r="I411" t="str">
            <v>2013.12.03</v>
          </cell>
          <cell r="J411" t="str">
            <v>96</v>
          </cell>
          <cell r="K411" t="str">
            <v>循环经济示范园设备</v>
          </cell>
          <cell r="L411" t="str">
            <v>肥东合成分厂</v>
          </cell>
          <cell r="M411" t="str">
            <v>肥东合成</v>
          </cell>
        </row>
        <row r="411">
          <cell r="O411" t="str">
            <v>0.00</v>
          </cell>
          <cell r="P411" t="str">
            <v>0.00</v>
          </cell>
          <cell r="Q411" t="str">
            <v>26,256.41</v>
          </cell>
          <cell r="R411" t="str">
            <v>96</v>
          </cell>
          <cell r="S411" t="str">
            <v>平均年限法(一)</v>
          </cell>
          <cell r="T411" t="str">
            <v>在用</v>
          </cell>
          <cell r="U411" t="str">
            <v>在建工程转入</v>
          </cell>
          <cell r="V411" t="str">
            <v>费潘梅</v>
          </cell>
          <cell r="W411" t="str">
            <v>2013.12.03</v>
          </cell>
        </row>
        <row r="411">
          <cell r="AA411" t="str">
            <v>0322</v>
          </cell>
        </row>
        <row r="412">
          <cell r="B412" t="str">
            <v>032200019</v>
          </cell>
          <cell r="C412" t="str">
            <v>制冷机及成套附件-盐水箱</v>
          </cell>
          <cell r="D412" t="str">
            <v>30立方</v>
          </cell>
          <cell r="E412">
            <v>31025.64</v>
          </cell>
          <cell r="F412">
            <v>29784.61</v>
          </cell>
          <cell r="G412">
            <v>1241.03</v>
          </cell>
          <cell r="H412">
            <v>0</v>
          </cell>
          <cell r="I412" t="str">
            <v>2013.12.03</v>
          </cell>
          <cell r="J412" t="str">
            <v>96</v>
          </cell>
          <cell r="K412" t="str">
            <v>循环经济示范园设备</v>
          </cell>
          <cell r="L412" t="str">
            <v>肥东合成分厂</v>
          </cell>
          <cell r="M412" t="str">
            <v>肥东合成</v>
          </cell>
        </row>
        <row r="412">
          <cell r="O412" t="str">
            <v>0.00</v>
          </cell>
          <cell r="P412" t="str">
            <v>0.00</v>
          </cell>
          <cell r="Q412" t="str">
            <v>1,241.03</v>
          </cell>
          <cell r="R412" t="str">
            <v>96</v>
          </cell>
          <cell r="S412" t="str">
            <v>平均年限法(一)</v>
          </cell>
          <cell r="T412" t="str">
            <v>在用</v>
          </cell>
          <cell r="U412" t="str">
            <v>在建工程转入</v>
          </cell>
          <cell r="V412" t="str">
            <v>费潘梅</v>
          </cell>
          <cell r="W412" t="str">
            <v>2013.12.03</v>
          </cell>
        </row>
        <row r="412">
          <cell r="AA412" t="str">
            <v>0322</v>
          </cell>
        </row>
        <row r="413">
          <cell r="B413" t="str">
            <v>032200020</v>
          </cell>
          <cell r="C413" t="str">
            <v>制冷机及成套附件-盐水箱</v>
          </cell>
          <cell r="D413" t="str">
            <v>10立方</v>
          </cell>
          <cell r="E413">
            <v>4572.65</v>
          </cell>
          <cell r="F413">
            <v>4389.74</v>
          </cell>
          <cell r="G413">
            <v>182.91</v>
          </cell>
          <cell r="H413">
            <v>0</v>
          </cell>
          <cell r="I413" t="str">
            <v>2013.12.03</v>
          </cell>
          <cell r="J413" t="str">
            <v>96</v>
          </cell>
          <cell r="K413" t="str">
            <v>循环经济示范园设备</v>
          </cell>
          <cell r="L413" t="str">
            <v>肥东合成分厂</v>
          </cell>
          <cell r="M413" t="str">
            <v>肥东合成</v>
          </cell>
        </row>
        <row r="413">
          <cell r="O413" t="str">
            <v>0.00</v>
          </cell>
          <cell r="P413" t="str">
            <v>0.00</v>
          </cell>
          <cell r="Q413" t="str">
            <v>182.91</v>
          </cell>
          <cell r="R413" t="str">
            <v>96</v>
          </cell>
          <cell r="S413" t="str">
            <v>平均年限法(一)</v>
          </cell>
          <cell r="T413" t="str">
            <v>在用</v>
          </cell>
          <cell r="U413" t="str">
            <v>在建工程转入</v>
          </cell>
          <cell r="V413" t="str">
            <v>费潘梅</v>
          </cell>
          <cell r="W413" t="str">
            <v>2013.12.03</v>
          </cell>
        </row>
        <row r="413">
          <cell r="AA413" t="str">
            <v>0322</v>
          </cell>
        </row>
        <row r="414">
          <cell r="B414" t="str">
            <v>032200021</v>
          </cell>
          <cell r="C414" t="str">
            <v>制冷机及成套附件-“宏星”牌低温冷水机组</v>
          </cell>
          <cell r="D414" t="str">
            <v>40STD-1240DDLB2</v>
          </cell>
          <cell r="E414">
            <v>568529.77</v>
          </cell>
          <cell r="F414">
            <v>545788.58</v>
          </cell>
          <cell r="G414">
            <v>22741.19</v>
          </cell>
          <cell r="H414">
            <v>0</v>
          </cell>
          <cell r="I414" t="str">
            <v>2013.12.03</v>
          </cell>
          <cell r="J414" t="str">
            <v>96</v>
          </cell>
          <cell r="K414" t="str">
            <v>循环经济示范园设备</v>
          </cell>
          <cell r="L414" t="str">
            <v>肥东合成分厂</v>
          </cell>
          <cell r="M414" t="str">
            <v>肥东合成</v>
          </cell>
        </row>
        <row r="414">
          <cell r="O414" t="str">
            <v>0.00</v>
          </cell>
          <cell r="P414" t="str">
            <v>0.00</v>
          </cell>
          <cell r="Q414" t="str">
            <v>22,741.19</v>
          </cell>
          <cell r="R414" t="str">
            <v>96</v>
          </cell>
          <cell r="S414" t="str">
            <v>平均年限法(一)</v>
          </cell>
          <cell r="T414" t="str">
            <v>在用</v>
          </cell>
          <cell r="U414" t="str">
            <v>在建工程转入</v>
          </cell>
          <cell r="V414" t="str">
            <v>费潘梅</v>
          </cell>
          <cell r="W414" t="str">
            <v>2013.12.03</v>
          </cell>
        </row>
        <row r="414">
          <cell r="AA414" t="str">
            <v>0322</v>
          </cell>
        </row>
        <row r="415">
          <cell r="B415" t="str">
            <v>032200022</v>
          </cell>
          <cell r="C415" t="str">
            <v>制冷机及成套附件-“宏星”牌低温冷水机组</v>
          </cell>
          <cell r="D415" t="str">
            <v>40STD-620DSC2</v>
          </cell>
          <cell r="E415">
            <v>219465.81</v>
          </cell>
          <cell r="F415">
            <v>210687.18</v>
          </cell>
          <cell r="G415">
            <v>7063</v>
          </cell>
          <cell r="H415">
            <v>1715.63</v>
          </cell>
          <cell r="I415" t="str">
            <v>2013.12.03</v>
          </cell>
          <cell r="J415" t="str">
            <v>96</v>
          </cell>
          <cell r="K415" t="str">
            <v>循环经济示范园设备</v>
          </cell>
          <cell r="L415" t="str">
            <v>肥东合成分厂</v>
          </cell>
          <cell r="M415" t="str">
            <v>肥东合成</v>
          </cell>
        </row>
        <row r="415">
          <cell r="O415" t="str">
            <v>0.00</v>
          </cell>
          <cell r="P415" t="str">
            <v>0.00</v>
          </cell>
          <cell r="Q415" t="str">
            <v>8,778.63</v>
          </cell>
          <cell r="R415" t="str">
            <v>96</v>
          </cell>
          <cell r="S415" t="str">
            <v>平均年限法(一)</v>
          </cell>
          <cell r="T415" t="str">
            <v>在用</v>
          </cell>
          <cell r="U415" t="str">
            <v>在建工程转入</v>
          </cell>
          <cell r="V415" t="str">
            <v>费潘梅</v>
          </cell>
          <cell r="W415" t="str">
            <v>2013.12.03</v>
          </cell>
        </row>
        <row r="415">
          <cell r="AA415" t="str">
            <v>0322</v>
          </cell>
        </row>
        <row r="416">
          <cell r="B416" t="str">
            <v>032200023</v>
          </cell>
          <cell r="C416" t="str">
            <v>制冷机及成套附件-内偱环水泵2台</v>
          </cell>
          <cell r="D416" t="str">
            <v>DFG125-125A/2/11</v>
          </cell>
          <cell r="E416">
            <v>11422.22</v>
          </cell>
          <cell r="F416">
            <v>10965.33</v>
          </cell>
          <cell r="G416">
            <v>456.89</v>
          </cell>
          <cell r="H416">
            <v>0</v>
          </cell>
          <cell r="I416" t="str">
            <v>2013.12.03</v>
          </cell>
          <cell r="J416" t="str">
            <v>96</v>
          </cell>
          <cell r="K416" t="str">
            <v>循环经济示范园设备</v>
          </cell>
          <cell r="L416" t="str">
            <v>肥东合成分厂</v>
          </cell>
          <cell r="M416" t="str">
            <v>肥东合成</v>
          </cell>
        </row>
        <row r="416">
          <cell r="O416" t="str">
            <v>0.00</v>
          </cell>
          <cell r="P416" t="str">
            <v>0.00</v>
          </cell>
          <cell r="Q416" t="str">
            <v>456.89</v>
          </cell>
          <cell r="R416" t="str">
            <v>96</v>
          </cell>
          <cell r="S416" t="str">
            <v>平均年限法(一)</v>
          </cell>
          <cell r="T416" t="str">
            <v>在用</v>
          </cell>
          <cell r="U416" t="str">
            <v>在建工程转入</v>
          </cell>
          <cell r="V416" t="str">
            <v>费潘梅</v>
          </cell>
          <cell r="W416" t="str">
            <v>2013.12.03</v>
          </cell>
        </row>
        <row r="416">
          <cell r="AA416" t="str">
            <v>0322</v>
          </cell>
        </row>
        <row r="417">
          <cell r="B417" t="str">
            <v>032200024</v>
          </cell>
          <cell r="C417" t="str">
            <v>制冷机及成套附件-泰格电气动力控制柜</v>
          </cell>
          <cell r="D417" t="str">
            <v>XL-21</v>
          </cell>
          <cell r="E417">
            <v>4572.65</v>
          </cell>
          <cell r="F417">
            <v>4389.74</v>
          </cell>
          <cell r="G417">
            <v>182.91</v>
          </cell>
          <cell r="H417">
            <v>0</v>
          </cell>
          <cell r="I417" t="str">
            <v>2013.12.03</v>
          </cell>
          <cell r="J417" t="str">
            <v>96</v>
          </cell>
          <cell r="K417" t="str">
            <v>循环经济示范园设备</v>
          </cell>
          <cell r="L417" t="str">
            <v>肥东合成分厂</v>
          </cell>
          <cell r="M417" t="str">
            <v>肥东合成</v>
          </cell>
        </row>
        <row r="417">
          <cell r="O417" t="str">
            <v>0.00</v>
          </cell>
          <cell r="P417" t="str">
            <v>0.00</v>
          </cell>
          <cell r="Q417" t="str">
            <v>182.91</v>
          </cell>
          <cell r="R417" t="str">
            <v>96</v>
          </cell>
          <cell r="S417" t="str">
            <v>平均年限法(一)</v>
          </cell>
          <cell r="T417" t="str">
            <v>在用</v>
          </cell>
          <cell r="U417" t="str">
            <v>在建工程转入</v>
          </cell>
          <cell r="V417" t="str">
            <v>费潘梅</v>
          </cell>
          <cell r="W417" t="str">
            <v>2013.12.03</v>
          </cell>
        </row>
        <row r="417">
          <cell r="AA417" t="str">
            <v>0322</v>
          </cell>
        </row>
        <row r="418">
          <cell r="B418" t="str">
            <v>032200025</v>
          </cell>
          <cell r="C418" t="str">
            <v>制冷机及成套附件-泰格电气动力控制柜</v>
          </cell>
          <cell r="D418" t="str">
            <v>XL-22</v>
          </cell>
          <cell r="E418">
            <v>3952.99</v>
          </cell>
          <cell r="F418">
            <v>3794.87</v>
          </cell>
          <cell r="G418">
            <v>158.12</v>
          </cell>
          <cell r="H418">
            <v>0</v>
          </cell>
          <cell r="I418" t="str">
            <v>2013.12.03</v>
          </cell>
          <cell r="J418" t="str">
            <v>96</v>
          </cell>
          <cell r="K418" t="str">
            <v>循环经济示范园设备</v>
          </cell>
          <cell r="L418" t="str">
            <v>肥东合成分厂</v>
          </cell>
          <cell r="M418" t="str">
            <v>肥东合成</v>
          </cell>
        </row>
        <row r="418">
          <cell r="O418" t="str">
            <v>0.00</v>
          </cell>
          <cell r="P418" t="str">
            <v>0.00</v>
          </cell>
          <cell r="Q418" t="str">
            <v>158.12</v>
          </cell>
          <cell r="R418" t="str">
            <v>96</v>
          </cell>
          <cell r="S418" t="str">
            <v>平均年限法(一)</v>
          </cell>
          <cell r="T418" t="str">
            <v>在用</v>
          </cell>
          <cell r="U418" t="str">
            <v>在建工程转入</v>
          </cell>
          <cell r="V418" t="str">
            <v>费潘梅</v>
          </cell>
          <cell r="W418" t="str">
            <v>2013.12.03</v>
          </cell>
        </row>
        <row r="418">
          <cell r="AA418" t="str">
            <v>0322</v>
          </cell>
        </row>
        <row r="419">
          <cell r="B419" t="str">
            <v>032200026</v>
          </cell>
          <cell r="C419" t="str">
            <v>制冷机及成套附件-低温泵2台</v>
          </cell>
          <cell r="D419" t="str">
            <v>DFG80-125A/2/4</v>
          </cell>
          <cell r="E419">
            <v>18056.41</v>
          </cell>
          <cell r="F419">
            <v>17334.15</v>
          </cell>
          <cell r="G419">
            <v>532</v>
          </cell>
          <cell r="H419">
            <v>190.26</v>
          </cell>
          <cell r="I419" t="str">
            <v>2013.12.03</v>
          </cell>
          <cell r="J419" t="str">
            <v>96</v>
          </cell>
          <cell r="K419" t="str">
            <v>循环经济示范园设备</v>
          </cell>
          <cell r="L419" t="str">
            <v>肥东合成分厂</v>
          </cell>
          <cell r="M419" t="str">
            <v>肥东合成</v>
          </cell>
        </row>
        <row r="419">
          <cell r="O419" t="str">
            <v>0.00</v>
          </cell>
          <cell r="P419" t="str">
            <v>0.00</v>
          </cell>
          <cell r="Q419" t="str">
            <v>722.26</v>
          </cell>
          <cell r="R419" t="str">
            <v>96</v>
          </cell>
          <cell r="S419" t="str">
            <v>平均年限法(一)</v>
          </cell>
          <cell r="T419" t="str">
            <v>在用</v>
          </cell>
          <cell r="U419" t="str">
            <v>在建工程转入</v>
          </cell>
          <cell r="V419" t="str">
            <v>费潘梅</v>
          </cell>
          <cell r="W419" t="str">
            <v>2013.12.03</v>
          </cell>
        </row>
        <row r="419">
          <cell r="AA419" t="str">
            <v>0322</v>
          </cell>
        </row>
        <row r="420">
          <cell r="B420" t="str">
            <v>032200030</v>
          </cell>
          <cell r="C420" t="str">
            <v>10000L非标废水地槽5台</v>
          </cell>
          <cell r="D420" t="str">
            <v>2300-2600*6</v>
          </cell>
          <cell r="E420">
            <v>54700.85</v>
          </cell>
          <cell r="F420">
            <v>52512.82</v>
          </cell>
          <cell r="G420">
            <v>2188.03</v>
          </cell>
          <cell r="H420">
            <v>0</v>
          </cell>
          <cell r="I420" t="str">
            <v>2013.12.03</v>
          </cell>
          <cell r="J420" t="str">
            <v>96</v>
          </cell>
          <cell r="K420" t="str">
            <v>循环经济示范园设备</v>
          </cell>
          <cell r="L420" t="str">
            <v>肥东合成分厂</v>
          </cell>
          <cell r="M420" t="str">
            <v>肥东合成</v>
          </cell>
        </row>
        <row r="420">
          <cell r="O420" t="str">
            <v>0.00</v>
          </cell>
          <cell r="P420" t="str">
            <v>0.00</v>
          </cell>
          <cell r="Q420" t="str">
            <v>2,188.03</v>
          </cell>
          <cell r="R420" t="str">
            <v>96</v>
          </cell>
          <cell r="S420" t="str">
            <v>平均年限法(一)</v>
          </cell>
          <cell r="T420" t="str">
            <v>在用</v>
          </cell>
          <cell r="U420" t="str">
            <v>在建工程转入</v>
          </cell>
          <cell r="V420" t="str">
            <v>费潘梅</v>
          </cell>
          <cell r="W420" t="str">
            <v>2013.12.03</v>
          </cell>
        </row>
        <row r="420">
          <cell r="AA420" t="str">
            <v>0322</v>
          </cell>
        </row>
        <row r="421">
          <cell r="B421" t="str">
            <v>032200032</v>
          </cell>
          <cell r="C421" t="str">
            <v>2000L非标甲苯回收槽</v>
          </cell>
          <cell r="D421" t="str">
            <v>1600*2000*8</v>
          </cell>
          <cell r="E421">
            <v>7948.72</v>
          </cell>
          <cell r="F421">
            <v>7630.77</v>
          </cell>
          <cell r="G421">
            <v>317.95</v>
          </cell>
          <cell r="H421">
            <v>0</v>
          </cell>
          <cell r="I421" t="str">
            <v>2013.12.03</v>
          </cell>
          <cell r="J421" t="str">
            <v>96</v>
          </cell>
          <cell r="K421" t="str">
            <v>循环经济示范园设备</v>
          </cell>
          <cell r="L421" t="str">
            <v>肥东合成分厂</v>
          </cell>
          <cell r="M421" t="str">
            <v>肥东合成</v>
          </cell>
        </row>
        <row r="421">
          <cell r="O421" t="str">
            <v>0.00</v>
          </cell>
          <cell r="P421" t="str">
            <v>0.00</v>
          </cell>
          <cell r="Q421" t="str">
            <v>317.95</v>
          </cell>
          <cell r="R421" t="str">
            <v>96</v>
          </cell>
          <cell r="S421" t="str">
            <v>平均年限法(一)</v>
          </cell>
          <cell r="T421" t="str">
            <v>在用</v>
          </cell>
          <cell r="U421" t="str">
            <v>在建工程转入</v>
          </cell>
          <cell r="V421" t="str">
            <v>费潘梅</v>
          </cell>
          <cell r="W421" t="str">
            <v>2013.12.03</v>
          </cell>
        </row>
        <row r="421">
          <cell r="AA421" t="str">
            <v>0322</v>
          </cell>
        </row>
        <row r="422">
          <cell r="B422" t="str">
            <v>032200359</v>
          </cell>
          <cell r="C422" t="str">
            <v>压滤机（原032200012# 固卡01200拆分5-1）</v>
          </cell>
        </row>
        <row r="422">
          <cell r="E422">
            <v>60625.64</v>
          </cell>
          <cell r="F422">
            <v>58200.61</v>
          </cell>
          <cell r="G422">
            <v>2025</v>
          </cell>
          <cell r="H422">
            <v>400.03</v>
          </cell>
          <cell r="I422" t="str">
            <v>2013.12.03</v>
          </cell>
          <cell r="J422" t="str">
            <v>96</v>
          </cell>
          <cell r="K422" t="str">
            <v>循环经济示范园设备</v>
          </cell>
          <cell r="L422" t="str">
            <v>肥东合成分厂</v>
          </cell>
          <cell r="M422" t="str">
            <v>肥东合成</v>
          </cell>
        </row>
        <row r="422">
          <cell r="O422" t="str">
            <v>0.00</v>
          </cell>
          <cell r="P422" t="str">
            <v>0.00</v>
          </cell>
          <cell r="Q422" t="str">
            <v>2,425.03</v>
          </cell>
          <cell r="R422" t="str">
            <v>96</v>
          </cell>
          <cell r="S422" t="str">
            <v>平均年限法(一)</v>
          </cell>
          <cell r="T422" t="str">
            <v>在用</v>
          </cell>
          <cell r="U422" t="str">
            <v>在建工程转入</v>
          </cell>
          <cell r="V422" t="str">
            <v>demo</v>
          </cell>
          <cell r="W422" t="str">
            <v>2023.07.29</v>
          </cell>
        </row>
        <row r="422">
          <cell r="AA422" t="str">
            <v>0322</v>
          </cell>
        </row>
        <row r="423">
          <cell r="B423" t="str">
            <v>032200360</v>
          </cell>
          <cell r="C423" t="str">
            <v>压滤机（原032200012# 固卡01200拆分5-2）</v>
          </cell>
        </row>
        <row r="423">
          <cell r="E423">
            <v>60625.64</v>
          </cell>
          <cell r="F423">
            <v>58200.61</v>
          </cell>
          <cell r="G423">
            <v>2425.03</v>
          </cell>
          <cell r="H423">
            <v>0</v>
          </cell>
          <cell r="I423" t="str">
            <v>2013.12.03</v>
          </cell>
          <cell r="J423" t="str">
            <v>96</v>
          </cell>
          <cell r="K423" t="str">
            <v>循环经济示范园设备</v>
          </cell>
          <cell r="L423" t="str">
            <v>肥东合成分厂</v>
          </cell>
          <cell r="M423" t="str">
            <v>肥东合成</v>
          </cell>
        </row>
        <row r="423">
          <cell r="O423" t="str">
            <v>0.00</v>
          </cell>
          <cell r="P423" t="str">
            <v>0.00</v>
          </cell>
          <cell r="Q423" t="str">
            <v>2,425.03</v>
          </cell>
          <cell r="R423" t="str">
            <v>96</v>
          </cell>
          <cell r="S423" t="str">
            <v>平均年限法(一)</v>
          </cell>
          <cell r="T423" t="str">
            <v>在用</v>
          </cell>
          <cell r="U423" t="str">
            <v>在建工程转入</v>
          </cell>
          <cell r="V423" t="str">
            <v>demo</v>
          </cell>
          <cell r="W423" t="str">
            <v>2023.07.29</v>
          </cell>
        </row>
        <row r="423">
          <cell r="AA423" t="str">
            <v>0322</v>
          </cell>
        </row>
        <row r="424">
          <cell r="B424" t="str">
            <v>032200361</v>
          </cell>
          <cell r="C424" t="str">
            <v>压滤机（原032200012# 固卡01200拆分5-3）</v>
          </cell>
        </row>
        <row r="424">
          <cell r="E424">
            <v>60625.64</v>
          </cell>
          <cell r="F424">
            <v>58200.61</v>
          </cell>
          <cell r="G424">
            <v>2425.03</v>
          </cell>
          <cell r="H424">
            <v>0</v>
          </cell>
          <cell r="I424" t="str">
            <v>2013.12.03</v>
          </cell>
          <cell r="J424" t="str">
            <v>96</v>
          </cell>
          <cell r="K424" t="str">
            <v>循环经济示范园设备</v>
          </cell>
          <cell r="L424" t="str">
            <v>肥东合成分厂</v>
          </cell>
          <cell r="M424" t="str">
            <v>肥东合成</v>
          </cell>
        </row>
        <row r="424">
          <cell r="O424" t="str">
            <v>0.00</v>
          </cell>
          <cell r="P424" t="str">
            <v>0.00</v>
          </cell>
          <cell r="Q424" t="str">
            <v>2,425.03</v>
          </cell>
          <cell r="R424" t="str">
            <v>96</v>
          </cell>
          <cell r="S424" t="str">
            <v>平均年限法(一)</v>
          </cell>
          <cell r="T424" t="str">
            <v>在用</v>
          </cell>
          <cell r="U424" t="str">
            <v>在建工程转入</v>
          </cell>
          <cell r="V424" t="str">
            <v>demo</v>
          </cell>
          <cell r="W424" t="str">
            <v>2023.07.29</v>
          </cell>
        </row>
        <row r="424">
          <cell r="AA424" t="str">
            <v>0322</v>
          </cell>
        </row>
        <row r="425">
          <cell r="B425" t="str">
            <v>032200386</v>
          </cell>
          <cell r="C425" t="str">
            <v>石墨换热器（原032200014# 固卡01202拆分21-1）</v>
          </cell>
        </row>
        <row r="425">
          <cell r="E425">
            <v>14652.01</v>
          </cell>
          <cell r="F425">
            <v>14065.93</v>
          </cell>
          <cell r="G425">
            <v>586.08</v>
          </cell>
          <cell r="H425">
            <v>0</v>
          </cell>
          <cell r="I425" t="str">
            <v>2013.12.03</v>
          </cell>
          <cell r="J425" t="str">
            <v>96</v>
          </cell>
          <cell r="K425" t="str">
            <v>循环经济示范园设备</v>
          </cell>
          <cell r="L425" t="str">
            <v>肥东合成分厂</v>
          </cell>
          <cell r="M425" t="str">
            <v>肥东合成</v>
          </cell>
        </row>
        <row r="425">
          <cell r="O425" t="str">
            <v>0.00</v>
          </cell>
          <cell r="P425" t="str">
            <v>0.00</v>
          </cell>
          <cell r="Q425" t="str">
            <v>586.08</v>
          </cell>
          <cell r="R425" t="str">
            <v>96</v>
          </cell>
          <cell r="S425" t="str">
            <v>平均年限法(一)</v>
          </cell>
          <cell r="T425" t="str">
            <v>在用</v>
          </cell>
          <cell r="U425" t="str">
            <v>在建工程转入</v>
          </cell>
          <cell r="V425" t="str">
            <v>demo</v>
          </cell>
          <cell r="W425" t="str">
            <v>2023.07.29</v>
          </cell>
        </row>
        <row r="425">
          <cell r="AA425" t="str">
            <v>0322</v>
          </cell>
        </row>
        <row r="426">
          <cell r="B426" t="str">
            <v>032200387</v>
          </cell>
          <cell r="C426" t="str">
            <v>石墨换热器（原032200014# 固卡01202拆分21-2）</v>
          </cell>
        </row>
        <row r="426">
          <cell r="E426">
            <v>14652.01</v>
          </cell>
          <cell r="F426">
            <v>14065.93</v>
          </cell>
          <cell r="G426">
            <v>586.08</v>
          </cell>
          <cell r="H426">
            <v>0</v>
          </cell>
          <cell r="I426" t="str">
            <v>2013.12.03</v>
          </cell>
          <cell r="J426" t="str">
            <v>96</v>
          </cell>
          <cell r="K426" t="str">
            <v>循环经济示范园设备</v>
          </cell>
          <cell r="L426" t="str">
            <v>肥东合成分厂</v>
          </cell>
          <cell r="M426" t="str">
            <v>肥东合成</v>
          </cell>
        </row>
        <row r="426">
          <cell r="O426" t="str">
            <v>0.00</v>
          </cell>
          <cell r="P426" t="str">
            <v>0.00</v>
          </cell>
          <cell r="Q426" t="str">
            <v>586.08</v>
          </cell>
          <cell r="R426" t="str">
            <v>96</v>
          </cell>
          <cell r="S426" t="str">
            <v>平均年限法(一)</v>
          </cell>
          <cell r="T426" t="str">
            <v>在用</v>
          </cell>
          <cell r="U426" t="str">
            <v>在建工程转入</v>
          </cell>
          <cell r="V426" t="str">
            <v>demo</v>
          </cell>
          <cell r="W426" t="str">
            <v>2023.07.29</v>
          </cell>
        </row>
        <row r="426">
          <cell r="AA426" t="str">
            <v>0322</v>
          </cell>
        </row>
        <row r="427">
          <cell r="B427" t="str">
            <v>032200388</v>
          </cell>
          <cell r="C427" t="str">
            <v>石墨换热器（原032200014# 固卡01202拆分21-3）</v>
          </cell>
        </row>
        <row r="427">
          <cell r="E427">
            <v>14652.01</v>
          </cell>
          <cell r="F427">
            <v>14065.93</v>
          </cell>
          <cell r="G427">
            <v>586.08</v>
          </cell>
          <cell r="H427">
            <v>0</v>
          </cell>
          <cell r="I427" t="str">
            <v>2013.12.03</v>
          </cell>
          <cell r="J427" t="str">
            <v>96</v>
          </cell>
          <cell r="K427" t="str">
            <v>循环经济示范园设备</v>
          </cell>
          <cell r="L427" t="str">
            <v>肥东合成分厂</v>
          </cell>
          <cell r="M427" t="str">
            <v>肥东合成</v>
          </cell>
        </row>
        <row r="427">
          <cell r="O427" t="str">
            <v>0.00</v>
          </cell>
          <cell r="P427" t="str">
            <v>0.00</v>
          </cell>
          <cell r="Q427" t="str">
            <v>586.08</v>
          </cell>
          <cell r="R427" t="str">
            <v>96</v>
          </cell>
          <cell r="S427" t="str">
            <v>平均年限法(一)</v>
          </cell>
          <cell r="T427" t="str">
            <v>在用</v>
          </cell>
          <cell r="U427" t="str">
            <v>在建工程转入</v>
          </cell>
          <cell r="V427" t="str">
            <v>demo</v>
          </cell>
          <cell r="W427" t="str">
            <v>2023.07.29</v>
          </cell>
        </row>
        <row r="427">
          <cell r="AA427" t="str">
            <v>0322</v>
          </cell>
        </row>
        <row r="428">
          <cell r="B428" t="str">
            <v>032200389</v>
          </cell>
          <cell r="C428" t="str">
            <v>石墨换热器（原032200014# 固卡01202拆分21-4）</v>
          </cell>
        </row>
        <row r="428">
          <cell r="E428">
            <v>14652.01</v>
          </cell>
          <cell r="F428">
            <v>14065.93</v>
          </cell>
          <cell r="G428">
            <v>586.08</v>
          </cell>
          <cell r="H428">
            <v>0</v>
          </cell>
          <cell r="I428" t="str">
            <v>2013.12.03</v>
          </cell>
          <cell r="J428" t="str">
            <v>96</v>
          </cell>
          <cell r="K428" t="str">
            <v>循环经济示范园设备</v>
          </cell>
          <cell r="L428" t="str">
            <v>肥东合成分厂</v>
          </cell>
          <cell r="M428" t="str">
            <v>肥东合成</v>
          </cell>
        </row>
        <row r="428">
          <cell r="O428" t="str">
            <v>0.00</v>
          </cell>
          <cell r="P428" t="str">
            <v>0.00</v>
          </cell>
          <cell r="Q428" t="str">
            <v>586.08</v>
          </cell>
          <cell r="R428" t="str">
            <v>96</v>
          </cell>
          <cell r="S428" t="str">
            <v>平均年限法(一)</v>
          </cell>
          <cell r="T428" t="str">
            <v>在用</v>
          </cell>
          <cell r="U428" t="str">
            <v>在建工程转入</v>
          </cell>
          <cell r="V428" t="str">
            <v>demo</v>
          </cell>
          <cell r="W428" t="str">
            <v>2023.07.29</v>
          </cell>
        </row>
        <row r="428">
          <cell r="AA428" t="str">
            <v>0322</v>
          </cell>
        </row>
        <row r="429">
          <cell r="B429" t="str">
            <v>032200390</v>
          </cell>
          <cell r="C429" t="str">
            <v>石墨换热器（原032200014# 固卡01202拆分21-5）</v>
          </cell>
        </row>
        <row r="429">
          <cell r="E429">
            <v>14652.01</v>
          </cell>
          <cell r="F429">
            <v>14065.93</v>
          </cell>
          <cell r="G429">
            <v>586.08</v>
          </cell>
          <cell r="H429">
            <v>0</v>
          </cell>
          <cell r="I429" t="str">
            <v>2013.12.03</v>
          </cell>
          <cell r="J429" t="str">
            <v>96</v>
          </cell>
          <cell r="K429" t="str">
            <v>循环经济示范园设备</v>
          </cell>
          <cell r="L429" t="str">
            <v>肥东合成分厂</v>
          </cell>
          <cell r="M429" t="str">
            <v>肥东合成</v>
          </cell>
        </row>
        <row r="429">
          <cell r="O429" t="str">
            <v>0.00</v>
          </cell>
          <cell r="P429" t="str">
            <v>0.00</v>
          </cell>
          <cell r="Q429" t="str">
            <v>586.08</v>
          </cell>
          <cell r="R429" t="str">
            <v>96</v>
          </cell>
          <cell r="S429" t="str">
            <v>平均年限法(一)</v>
          </cell>
          <cell r="T429" t="str">
            <v>在用</v>
          </cell>
          <cell r="U429" t="str">
            <v>在建工程转入</v>
          </cell>
          <cell r="V429" t="str">
            <v>demo</v>
          </cell>
          <cell r="W429" t="str">
            <v>2023.07.29</v>
          </cell>
        </row>
        <row r="429">
          <cell r="AA429" t="str">
            <v>0322</v>
          </cell>
        </row>
        <row r="430">
          <cell r="B430" t="str">
            <v>032200391</v>
          </cell>
          <cell r="C430" t="str">
            <v>石墨换热器（原032200014# 固卡01202拆分21-6）</v>
          </cell>
        </row>
        <row r="430">
          <cell r="E430">
            <v>14652.01</v>
          </cell>
          <cell r="F430">
            <v>14065.93</v>
          </cell>
          <cell r="G430">
            <v>586.08</v>
          </cell>
          <cell r="H430">
            <v>0</v>
          </cell>
          <cell r="I430" t="str">
            <v>2013.12.03</v>
          </cell>
          <cell r="J430" t="str">
            <v>96</v>
          </cell>
          <cell r="K430" t="str">
            <v>循环经济示范园设备</v>
          </cell>
          <cell r="L430" t="str">
            <v>肥东合成分厂</v>
          </cell>
          <cell r="M430" t="str">
            <v>肥东合成</v>
          </cell>
        </row>
        <row r="430">
          <cell r="O430" t="str">
            <v>0.00</v>
          </cell>
          <cell r="P430" t="str">
            <v>0.00</v>
          </cell>
          <cell r="Q430" t="str">
            <v>586.08</v>
          </cell>
          <cell r="R430" t="str">
            <v>96</v>
          </cell>
          <cell r="S430" t="str">
            <v>平均年限法(一)</v>
          </cell>
          <cell r="T430" t="str">
            <v>在用</v>
          </cell>
          <cell r="U430" t="str">
            <v>在建工程转入</v>
          </cell>
          <cell r="V430" t="str">
            <v>demo</v>
          </cell>
          <cell r="W430" t="str">
            <v>2023.07.29</v>
          </cell>
        </row>
        <row r="430">
          <cell r="AA430" t="str">
            <v>0322</v>
          </cell>
        </row>
        <row r="431">
          <cell r="B431" t="str">
            <v>032200392</v>
          </cell>
          <cell r="C431" t="str">
            <v>石墨换热器（原032200014# 固卡01202拆分21-7）</v>
          </cell>
        </row>
        <row r="431">
          <cell r="E431">
            <v>14652.01</v>
          </cell>
          <cell r="F431">
            <v>14065.93</v>
          </cell>
          <cell r="G431">
            <v>586.08</v>
          </cell>
          <cell r="H431">
            <v>0</v>
          </cell>
          <cell r="I431" t="str">
            <v>2013.12.03</v>
          </cell>
          <cell r="J431" t="str">
            <v>96</v>
          </cell>
          <cell r="K431" t="str">
            <v>循环经济示范园设备</v>
          </cell>
          <cell r="L431" t="str">
            <v>肥东合成分厂</v>
          </cell>
          <cell r="M431" t="str">
            <v>肥东合成</v>
          </cell>
        </row>
        <row r="431">
          <cell r="O431" t="str">
            <v>0.00</v>
          </cell>
          <cell r="P431" t="str">
            <v>0.00</v>
          </cell>
          <cell r="Q431" t="str">
            <v>586.08</v>
          </cell>
          <cell r="R431" t="str">
            <v>96</v>
          </cell>
          <cell r="S431" t="str">
            <v>平均年限法(一)</v>
          </cell>
          <cell r="T431" t="str">
            <v>在用</v>
          </cell>
          <cell r="U431" t="str">
            <v>在建工程转入</v>
          </cell>
          <cell r="V431" t="str">
            <v>demo</v>
          </cell>
          <cell r="W431" t="str">
            <v>2023.07.29</v>
          </cell>
        </row>
        <row r="431">
          <cell r="AA431" t="str">
            <v>0322</v>
          </cell>
        </row>
        <row r="432">
          <cell r="B432" t="str">
            <v>032200393</v>
          </cell>
          <cell r="C432" t="str">
            <v>石墨换热器（原032200014# 固卡01202拆分21-8）</v>
          </cell>
        </row>
        <row r="432">
          <cell r="E432">
            <v>14652.01</v>
          </cell>
          <cell r="F432">
            <v>14065.93</v>
          </cell>
          <cell r="G432">
            <v>586.08</v>
          </cell>
          <cell r="H432">
            <v>0</v>
          </cell>
          <cell r="I432" t="str">
            <v>2013.12.03</v>
          </cell>
          <cell r="J432" t="str">
            <v>96</v>
          </cell>
          <cell r="K432" t="str">
            <v>循环经济示范园设备</v>
          </cell>
          <cell r="L432" t="str">
            <v>肥东合成分厂</v>
          </cell>
          <cell r="M432" t="str">
            <v>肥东合成</v>
          </cell>
        </row>
        <row r="432">
          <cell r="O432" t="str">
            <v>0.00</v>
          </cell>
          <cell r="P432" t="str">
            <v>0.00</v>
          </cell>
          <cell r="Q432" t="str">
            <v>586.08</v>
          </cell>
          <cell r="R432" t="str">
            <v>96</v>
          </cell>
          <cell r="S432" t="str">
            <v>平均年限法(一)</v>
          </cell>
          <cell r="T432" t="str">
            <v>在用</v>
          </cell>
          <cell r="U432" t="str">
            <v>在建工程转入</v>
          </cell>
          <cell r="V432" t="str">
            <v>demo</v>
          </cell>
          <cell r="W432" t="str">
            <v>2023.07.29</v>
          </cell>
        </row>
        <row r="432">
          <cell r="AA432" t="str">
            <v>0322</v>
          </cell>
        </row>
        <row r="433">
          <cell r="B433" t="str">
            <v>032200394</v>
          </cell>
          <cell r="C433" t="str">
            <v>石墨换热器（原032200014# 固卡01202拆分21-9）</v>
          </cell>
        </row>
        <row r="433">
          <cell r="E433">
            <v>14652.01</v>
          </cell>
          <cell r="F433">
            <v>14065.93</v>
          </cell>
          <cell r="G433">
            <v>586.08</v>
          </cell>
          <cell r="H433">
            <v>0</v>
          </cell>
          <cell r="I433" t="str">
            <v>2013.12.03</v>
          </cell>
          <cell r="J433" t="str">
            <v>96</v>
          </cell>
          <cell r="K433" t="str">
            <v>循环经济示范园设备</v>
          </cell>
          <cell r="L433" t="str">
            <v>肥东合成分厂</v>
          </cell>
          <cell r="M433" t="str">
            <v>肥东合成</v>
          </cell>
        </row>
        <row r="433">
          <cell r="O433" t="str">
            <v>0.00</v>
          </cell>
          <cell r="P433" t="str">
            <v>0.00</v>
          </cell>
          <cell r="Q433" t="str">
            <v>586.08</v>
          </cell>
          <cell r="R433" t="str">
            <v>96</v>
          </cell>
          <cell r="S433" t="str">
            <v>平均年限法(一)</v>
          </cell>
          <cell r="T433" t="str">
            <v>在用</v>
          </cell>
          <cell r="U433" t="str">
            <v>在建工程转入</v>
          </cell>
          <cell r="V433" t="str">
            <v>demo</v>
          </cell>
          <cell r="W433" t="str">
            <v>2023.07.29</v>
          </cell>
        </row>
        <row r="433">
          <cell r="AA433" t="str">
            <v>0322</v>
          </cell>
        </row>
        <row r="434">
          <cell r="B434" t="str">
            <v>032200395</v>
          </cell>
          <cell r="C434" t="str">
            <v>石墨换热器（原032200014# 固卡01202拆分21-10）</v>
          </cell>
        </row>
        <row r="434">
          <cell r="E434">
            <v>14652.01</v>
          </cell>
          <cell r="F434">
            <v>14065.93</v>
          </cell>
          <cell r="G434">
            <v>586.08</v>
          </cell>
          <cell r="H434">
            <v>0</v>
          </cell>
          <cell r="I434" t="str">
            <v>2013.12.03</v>
          </cell>
          <cell r="J434" t="str">
            <v>96</v>
          </cell>
          <cell r="K434" t="str">
            <v>循环经济示范园设备</v>
          </cell>
          <cell r="L434" t="str">
            <v>肥东合成分厂</v>
          </cell>
          <cell r="M434" t="str">
            <v>肥东合成</v>
          </cell>
        </row>
        <row r="434">
          <cell r="O434" t="str">
            <v>0.00</v>
          </cell>
          <cell r="P434" t="str">
            <v>0.00</v>
          </cell>
          <cell r="Q434" t="str">
            <v>586.08</v>
          </cell>
          <cell r="R434" t="str">
            <v>96</v>
          </cell>
          <cell r="S434" t="str">
            <v>平均年限法(一)</v>
          </cell>
          <cell r="T434" t="str">
            <v>在用</v>
          </cell>
          <cell r="U434" t="str">
            <v>在建工程转入</v>
          </cell>
          <cell r="V434" t="str">
            <v>demo</v>
          </cell>
          <cell r="W434" t="str">
            <v>2023.07.29</v>
          </cell>
        </row>
        <row r="434">
          <cell r="AA434" t="str">
            <v>0322</v>
          </cell>
        </row>
        <row r="435">
          <cell r="B435" t="str">
            <v>032200396</v>
          </cell>
          <cell r="C435" t="str">
            <v>石墨换热器（原032200014# 固卡01202拆分21-11）</v>
          </cell>
        </row>
        <row r="435">
          <cell r="E435">
            <v>14652.01</v>
          </cell>
          <cell r="F435">
            <v>14065.93</v>
          </cell>
          <cell r="G435">
            <v>586.08</v>
          </cell>
          <cell r="H435">
            <v>0</v>
          </cell>
          <cell r="I435" t="str">
            <v>2013.12.03</v>
          </cell>
          <cell r="J435" t="str">
            <v>96</v>
          </cell>
          <cell r="K435" t="str">
            <v>循环经济示范园设备</v>
          </cell>
          <cell r="L435" t="str">
            <v>肥东合成分厂</v>
          </cell>
          <cell r="M435" t="str">
            <v>肥东合成</v>
          </cell>
        </row>
        <row r="435">
          <cell r="O435" t="str">
            <v>0.00</v>
          </cell>
          <cell r="P435" t="str">
            <v>0.00</v>
          </cell>
          <cell r="Q435" t="str">
            <v>586.08</v>
          </cell>
          <cell r="R435" t="str">
            <v>96</v>
          </cell>
          <cell r="S435" t="str">
            <v>平均年限法(一)</v>
          </cell>
          <cell r="T435" t="str">
            <v>在用</v>
          </cell>
          <cell r="U435" t="str">
            <v>在建工程转入</v>
          </cell>
          <cell r="V435" t="str">
            <v>demo</v>
          </cell>
          <cell r="W435" t="str">
            <v>2023.07.29</v>
          </cell>
        </row>
        <row r="435">
          <cell r="AA435" t="str">
            <v>0322</v>
          </cell>
        </row>
        <row r="436">
          <cell r="B436" t="str">
            <v>032200397</v>
          </cell>
          <cell r="C436" t="str">
            <v>石墨换热器（原032200014# 固卡01202拆分21-12）</v>
          </cell>
        </row>
        <row r="436">
          <cell r="E436">
            <v>14652.01</v>
          </cell>
          <cell r="F436">
            <v>14065.93</v>
          </cell>
          <cell r="G436">
            <v>586.08</v>
          </cell>
          <cell r="H436">
            <v>0</v>
          </cell>
          <cell r="I436" t="str">
            <v>2013.12.03</v>
          </cell>
          <cell r="J436" t="str">
            <v>96</v>
          </cell>
          <cell r="K436" t="str">
            <v>循环经济示范园设备</v>
          </cell>
          <cell r="L436" t="str">
            <v>肥东合成分厂</v>
          </cell>
          <cell r="M436" t="str">
            <v>肥东合成</v>
          </cell>
        </row>
        <row r="436">
          <cell r="O436" t="str">
            <v>0.00</v>
          </cell>
          <cell r="P436" t="str">
            <v>0.00</v>
          </cell>
          <cell r="Q436" t="str">
            <v>586.08</v>
          </cell>
          <cell r="R436" t="str">
            <v>96</v>
          </cell>
          <cell r="S436" t="str">
            <v>平均年限法(一)</v>
          </cell>
          <cell r="T436" t="str">
            <v>在用</v>
          </cell>
          <cell r="U436" t="str">
            <v>在建工程转入</v>
          </cell>
          <cell r="V436" t="str">
            <v>demo</v>
          </cell>
          <cell r="W436" t="str">
            <v>2023.07.29</v>
          </cell>
        </row>
        <row r="436">
          <cell r="AA436" t="str">
            <v>0322</v>
          </cell>
        </row>
        <row r="437">
          <cell r="B437" t="str">
            <v>032200398</v>
          </cell>
          <cell r="C437" t="str">
            <v>石墨换热器（原032200014# 固卡01202拆分21-13）</v>
          </cell>
        </row>
        <row r="437">
          <cell r="E437">
            <v>14652.01</v>
          </cell>
          <cell r="F437">
            <v>14065.93</v>
          </cell>
          <cell r="G437">
            <v>586.08</v>
          </cell>
          <cell r="H437">
            <v>0</v>
          </cell>
          <cell r="I437" t="str">
            <v>2013.12.03</v>
          </cell>
          <cell r="J437" t="str">
            <v>96</v>
          </cell>
          <cell r="K437" t="str">
            <v>循环经济示范园设备</v>
          </cell>
          <cell r="L437" t="str">
            <v>肥东合成分厂</v>
          </cell>
          <cell r="M437" t="str">
            <v>肥东合成</v>
          </cell>
        </row>
        <row r="437">
          <cell r="O437" t="str">
            <v>0.00</v>
          </cell>
          <cell r="P437" t="str">
            <v>0.00</v>
          </cell>
          <cell r="Q437" t="str">
            <v>586.08</v>
          </cell>
          <cell r="R437" t="str">
            <v>96</v>
          </cell>
          <cell r="S437" t="str">
            <v>平均年限法(一)</v>
          </cell>
          <cell r="T437" t="str">
            <v>在用</v>
          </cell>
          <cell r="U437" t="str">
            <v>在建工程转入</v>
          </cell>
          <cell r="V437" t="str">
            <v>demo</v>
          </cell>
          <cell r="W437" t="str">
            <v>2023.07.29</v>
          </cell>
        </row>
        <row r="437">
          <cell r="AA437" t="str">
            <v>0322</v>
          </cell>
        </row>
        <row r="438">
          <cell r="B438" t="str">
            <v>032200399</v>
          </cell>
          <cell r="C438" t="str">
            <v>石墨换热器（原032200014# 固卡01202拆分21-14）</v>
          </cell>
        </row>
        <row r="438">
          <cell r="E438">
            <v>14652.01</v>
          </cell>
          <cell r="F438">
            <v>14065.93</v>
          </cell>
          <cell r="G438">
            <v>586.08</v>
          </cell>
          <cell r="H438">
            <v>0</v>
          </cell>
          <cell r="I438" t="str">
            <v>2013.12.03</v>
          </cell>
          <cell r="J438" t="str">
            <v>96</v>
          </cell>
          <cell r="K438" t="str">
            <v>循环经济示范园设备</v>
          </cell>
          <cell r="L438" t="str">
            <v>肥东合成分厂</v>
          </cell>
          <cell r="M438" t="str">
            <v>肥东合成</v>
          </cell>
        </row>
        <row r="438">
          <cell r="O438" t="str">
            <v>0.00</v>
          </cell>
          <cell r="P438" t="str">
            <v>0.00</v>
          </cell>
          <cell r="Q438" t="str">
            <v>586.08</v>
          </cell>
          <cell r="R438" t="str">
            <v>96</v>
          </cell>
          <cell r="S438" t="str">
            <v>平均年限法(一)</v>
          </cell>
          <cell r="T438" t="str">
            <v>在用</v>
          </cell>
          <cell r="U438" t="str">
            <v>在建工程转入</v>
          </cell>
          <cell r="V438" t="str">
            <v>demo</v>
          </cell>
          <cell r="W438" t="str">
            <v>2023.07.29</v>
          </cell>
        </row>
        <row r="438">
          <cell r="AA438" t="str">
            <v>0322</v>
          </cell>
        </row>
        <row r="439">
          <cell r="B439" t="str">
            <v>032200400</v>
          </cell>
          <cell r="C439" t="str">
            <v>石墨换热器（原032200014# 固卡01202拆分21-15）</v>
          </cell>
        </row>
        <row r="439">
          <cell r="E439">
            <v>14652.01</v>
          </cell>
          <cell r="F439">
            <v>14065.93</v>
          </cell>
          <cell r="G439">
            <v>586.08</v>
          </cell>
          <cell r="H439">
            <v>0</v>
          </cell>
          <cell r="I439" t="str">
            <v>2013.12.03</v>
          </cell>
          <cell r="J439" t="str">
            <v>96</v>
          </cell>
          <cell r="K439" t="str">
            <v>循环经济示范园设备</v>
          </cell>
          <cell r="L439" t="str">
            <v>肥东合成分厂</v>
          </cell>
          <cell r="M439" t="str">
            <v>肥东合成</v>
          </cell>
        </row>
        <row r="439">
          <cell r="O439" t="str">
            <v>0.00</v>
          </cell>
          <cell r="P439" t="str">
            <v>0.00</v>
          </cell>
          <cell r="Q439" t="str">
            <v>586.08</v>
          </cell>
          <cell r="R439" t="str">
            <v>96</v>
          </cell>
          <cell r="S439" t="str">
            <v>平均年限法(一)</v>
          </cell>
          <cell r="T439" t="str">
            <v>在用</v>
          </cell>
          <cell r="U439" t="str">
            <v>在建工程转入</v>
          </cell>
          <cell r="V439" t="str">
            <v>demo</v>
          </cell>
          <cell r="W439" t="str">
            <v>2023.07.29</v>
          </cell>
        </row>
        <row r="439">
          <cell r="AA439" t="str">
            <v>0322</v>
          </cell>
        </row>
        <row r="440">
          <cell r="B440" t="str">
            <v>032200401</v>
          </cell>
          <cell r="C440" t="str">
            <v>石墨换热器（原032200014# 固卡01202拆分21-16）</v>
          </cell>
        </row>
        <row r="440">
          <cell r="E440">
            <v>14652.01</v>
          </cell>
          <cell r="F440">
            <v>14065.93</v>
          </cell>
          <cell r="G440">
            <v>586.08</v>
          </cell>
          <cell r="H440">
            <v>0</v>
          </cell>
          <cell r="I440" t="str">
            <v>2013.12.03</v>
          </cell>
          <cell r="J440" t="str">
            <v>96</v>
          </cell>
          <cell r="K440" t="str">
            <v>循环经济示范园设备</v>
          </cell>
          <cell r="L440" t="str">
            <v>肥东合成分厂</v>
          </cell>
          <cell r="M440" t="str">
            <v>肥东合成</v>
          </cell>
        </row>
        <row r="440">
          <cell r="O440" t="str">
            <v>0.00</v>
          </cell>
          <cell r="P440" t="str">
            <v>0.00</v>
          </cell>
          <cell r="Q440" t="str">
            <v>586.08</v>
          </cell>
          <cell r="R440" t="str">
            <v>96</v>
          </cell>
          <cell r="S440" t="str">
            <v>平均年限法(一)</v>
          </cell>
          <cell r="T440" t="str">
            <v>在用</v>
          </cell>
          <cell r="U440" t="str">
            <v>在建工程转入</v>
          </cell>
          <cell r="V440" t="str">
            <v>demo</v>
          </cell>
          <cell r="W440" t="str">
            <v>2023.07.29</v>
          </cell>
        </row>
        <row r="440">
          <cell r="AA440" t="str">
            <v>0322</v>
          </cell>
        </row>
        <row r="441">
          <cell r="B441" t="str">
            <v>032200406</v>
          </cell>
          <cell r="C441" t="str">
            <v>石墨换热器（原032200014# 固卡01202拆分21-21）</v>
          </cell>
        </row>
        <row r="441">
          <cell r="E441">
            <v>14652.1</v>
          </cell>
          <cell r="F441">
            <v>14066.02</v>
          </cell>
          <cell r="G441">
            <v>586.08</v>
          </cell>
          <cell r="H441">
            <v>0</v>
          </cell>
          <cell r="I441" t="str">
            <v>2013.12.03</v>
          </cell>
          <cell r="J441" t="str">
            <v>96</v>
          </cell>
          <cell r="K441" t="str">
            <v>循环经济示范园设备</v>
          </cell>
          <cell r="L441" t="str">
            <v>肥东合成分厂</v>
          </cell>
          <cell r="M441" t="str">
            <v>肥东合成</v>
          </cell>
        </row>
        <row r="441">
          <cell r="O441" t="str">
            <v>0.00</v>
          </cell>
          <cell r="P441" t="str">
            <v>0.00</v>
          </cell>
          <cell r="Q441" t="str">
            <v>586.08</v>
          </cell>
          <cell r="R441" t="str">
            <v>96</v>
          </cell>
          <cell r="S441" t="str">
            <v>平均年限法(一)</v>
          </cell>
          <cell r="T441" t="str">
            <v>在用</v>
          </cell>
          <cell r="U441" t="str">
            <v>在建工程转入</v>
          </cell>
          <cell r="V441" t="str">
            <v>demo</v>
          </cell>
          <cell r="W441" t="str">
            <v>2023.07.29</v>
          </cell>
        </row>
        <row r="441">
          <cell r="AA441" t="str">
            <v>0322</v>
          </cell>
        </row>
        <row r="442">
          <cell r="B442" t="str">
            <v>032200408</v>
          </cell>
          <cell r="C442" t="str">
            <v>非标塑料槽设备（原032200013# 固卡01201拆分17-2）</v>
          </cell>
        </row>
        <row r="442">
          <cell r="E442">
            <v>4172.95</v>
          </cell>
          <cell r="F442">
            <v>4006.03</v>
          </cell>
          <cell r="G442">
            <v>166.92</v>
          </cell>
          <cell r="H442">
            <v>0</v>
          </cell>
          <cell r="I442" t="str">
            <v>2013.12.03</v>
          </cell>
          <cell r="J442" t="str">
            <v>96</v>
          </cell>
          <cell r="K442" t="str">
            <v>循环经济示范园设备</v>
          </cell>
          <cell r="L442" t="str">
            <v>肥东合成分厂</v>
          </cell>
          <cell r="M442" t="str">
            <v>肥东合成</v>
          </cell>
        </row>
        <row r="442">
          <cell r="O442" t="str">
            <v>0.00</v>
          </cell>
          <cell r="P442" t="str">
            <v>0.00</v>
          </cell>
          <cell r="Q442" t="str">
            <v>166.92</v>
          </cell>
          <cell r="R442" t="str">
            <v>96</v>
          </cell>
          <cell r="S442" t="str">
            <v>平均年限法(一)</v>
          </cell>
          <cell r="T442" t="str">
            <v>在用</v>
          </cell>
          <cell r="U442" t="str">
            <v>在建工程转入</v>
          </cell>
          <cell r="V442" t="str">
            <v>demo</v>
          </cell>
          <cell r="W442" t="str">
            <v>2023.07.29</v>
          </cell>
        </row>
        <row r="442">
          <cell r="AA442" t="str">
            <v>0322</v>
          </cell>
        </row>
        <row r="443">
          <cell r="B443" t="str">
            <v>032200409</v>
          </cell>
          <cell r="C443" t="str">
            <v>非标塑料槽设备（原032200013# 固卡01201拆分17-3）</v>
          </cell>
        </row>
        <row r="443">
          <cell r="E443">
            <v>4172.95</v>
          </cell>
          <cell r="F443">
            <v>4006.03</v>
          </cell>
          <cell r="G443">
            <v>166.92</v>
          </cell>
          <cell r="H443">
            <v>0</v>
          </cell>
          <cell r="I443" t="str">
            <v>2013.12.03</v>
          </cell>
          <cell r="J443" t="str">
            <v>96</v>
          </cell>
          <cell r="K443" t="str">
            <v>循环经济示范园设备</v>
          </cell>
          <cell r="L443" t="str">
            <v>肥东合成分厂</v>
          </cell>
          <cell r="M443" t="str">
            <v>肥东合成</v>
          </cell>
        </row>
        <row r="443">
          <cell r="O443" t="str">
            <v>0.00</v>
          </cell>
          <cell r="P443" t="str">
            <v>0.00</v>
          </cell>
          <cell r="Q443" t="str">
            <v>166.92</v>
          </cell>
          <cell r="R443" t="str">
            <v>96</v>
          </cell>
          <cell r="S443" t="str">
            <v>平均年限法(一)</v>
          </cell>
          <cell r="T443" t="str">
            <v>在用</v>
          </cell>
          <cell r="U443" t="str">
            <v>在建工程转入</v>
          </cell>
          <cell r="V443" t="str">
            <v>demo</v>
          </cell>
          <cell r="W443" t="str">
            <v>2023.07.29</v>
          </cell>
        </row>
        <row r="443">
          <cell r="AA443" t="str">
            <v>0322</v>
          </cell>
        </row>
        <row r="444">
          <cell r="B444" t="str">
            <v>032200410</v>
          </cell>
          <cell r="C444" t="str">
            <v>非标塑料槽设备（原032200013# 固卡01201拆分17-4）</v>
          </cell>
        </row>
        <row r="444">
          <cell r="E444">
            <v>4172.95</v>
          </cell>
          <cell r="F444">
            <v>4006.03</v>
          </cell>
          <cell r="G444">
            <v>166.92</v>
          </cell>
          <cell r="H444">
            <v>0</v>
          </cell>
          <cell r="I444" t="str">
            <v>2013.12.03</v>
          </cell>
          <cell r="J444" t="str">
            <v>96</v>
          </cell>
          <cell r="K444" t="str">
            <v>循环经济示范园设备</v>
          </cell>
          <cell r="L444" t="str">
            <v>肥东合成分厂</v>
          </cell>
          <cell r="M444" t="str">
            <v>肥东合成</v>
          </cell>
        </row>
        <row r="444">
          <cell r="O444" t="str">
            <v>0.00</v>
          </cell>
          <cell r="P444" t="str">
            <v>0.00</v>
          </cell>
          <cell r="Q444" t="str">
            <v>166.92</v>
          </cell>
          <cell r="R444" t="str">
            <v>96</v>
          </cell>
          <cell r="S444" t="str">
            <v>平均年限法(一)</v>
          </cell>
          <cell r="T444" t="str">
            <v>在用</v>
          </cell>
          <cell r="U444" t="str">
            <v>在建工程转入</v>
          </cell>
          <cell r="V444" t="str">
            <v>demo</v>
          </cell>
          <cell r="W444" t="str">
            <v>2023.07.29</v>
          </cell>
        </row>
        <row r="444">
          <cell r="AA444" t="str">
            <v>0322</v>
          </cell>
        </row>
        <row r="445">
          <cell r="B445" t="str">
            <v>032200411</v>
          </cell>
          <cell r="C445" t="str">
            <v>非标塑料槽设备（原032200013# 固卡01201拆分17-5）</v>
          </cell>
        </row>
        <row r="445">
          <cell r="E445">
            <v>4172.95</v>
          </cell>
          <cell r="F445">
            <v>4006.03</v>
          </cell>
          <cell r="G445">
            <v>166.92</v>
          </cell>
          <cell r="H445">
            <v>0</v>
          </cell>
          <cell r="I445" t="str">
            <v>2013.12.03</v>
          </cell>
          <cell r="J445" t="str">
            <v>96</v>
          </cell>
          <cell r="K445" t="str">
            <v>循环经济示范园设备</v>
          </cell>
          <cell r="L445" t="str">
            <v>肥东合成分厂</v>
          </cell>
          <cell r="M445" t="str">
            <v>肥东合成</v>
          </cell>
        </row>
        <row r="445">
          <cell r="O445" t="str">
            <v>0.00</v>
          </cell>
          <cell r="P445" t="str">
            <v>0.00</v>
          </cell>
          <cell r="Q445" t="str">
            <v>166.92</v>
          </cell>
          <cell r="R445" t="str">
            <v>96</v>
          </cell>
          <cell r="S445" t="str">
            <v>平均年限法(一)</v>
          </cell>
          <cell r="T445" t="str">
            <v>在用</v>
          </cell>
          <cell r="U445" t="str">
            <v>在建工程转入</v>
          </cell>
          <cell r="V445" t="str">
            <v>demo</v>
          </cell>
          <cell r="W445" t="str">
            <v>2023.07.29</v>
          </cell>
        </row>
        <row r="445">
          <cell r="AA445" t="str">
            <v>0322</v>
          </cell>
        </row>
        <row r="446">
          <cell r="B446" t="str">
            <v>032200412</v>
          </cell>
          <cell r="C446" t="str">
            <v>非标塑料槽设备（原032200013# 固卡01201拆分17-6）</v>
          </cell>
        </row>
        <row r="446">
          <cell r="E446">
            <v>4172.95</v>
          </cell>
          <cell r="F446">
            <v>4006.03</v>
          </cell>
          <cell r="G446">
            <v>166.92</v>
          </cell>
          <cell r="H446">
            <v>0</v>
          </cell>
          <cell r="I446" t="str">
            <v>2013.12.03</v>
          </cell>
          <cell r="J446" t="str">
            <v>96</v>
          </cell>
          <cell r="K446" t="str">
            <v>循环经济示范园设备</v>
          </cell>
          <cell r="L446" t="str">
            <v>肥东合成分厂</v>
          </cell>
          <cell r="M446" t="str">
            <v>肥东合成</v>
          </cell>
        </row>
        <row r="446">
          <cell r="O446" t="str">
            <v>0.00</v>
          </cell>
          <cell r="P446" t="str">
            <v>0.00</v>
          </cell>
          <cell r="Q446" t="str">
            <v>166.92</v>
          </cell>
          <cell r="R446" t="str">
            <v>96</v>
          </cell>
          <cell r="S446" t="str">
            <v>平均年限法(一)</v>
          </cell>
          <cell r="T446" t="str">
            <v>在用</v>
          </cell>
          <cell r="U446" t="str">
            <v>在建工程转入</v>
          </cell>
          <cell r="V446" t="str">
            <v>demo</v>
          </cell>
          <cell r="W446" t="str">
            <v>2023.07.29</v>
          </cell>
        </row>
        <row r="446">
          <cell r="AA446" t="str">
            <v>0322</v>
          </cell>
        </row>
        <row r="447">
          <cell r="B447" t="str">
            <v>032200413</v>
          </cell>
          <cell r="C447" t="str">
            <v>非标塑料槽设备（原032200013# 固卡01201拆分17-7）</v>
          </cell>
        </row>
        <row r="447">
          <cell r="E447">
            <v>4172.95</v>
          </cell>
          <cell r="F447">
            <v>4006.03</v>
          </cell>
          <cell r="G447">
            <v>166.92</v>
          </cell>
          <cell r="H447">
            <v>0</v>
          </cell>
          <cell r="I447" t="str">
            <v>2013.12.03</v>
          </cell>
          <cell r="J447" t="str">
            <v>96</v>
          </cell>
          <cell r="K447" t="str">
            <v>循环经济示范园设备</v>
          </cell>
          <cell r="L447" t="str">
            <v>肥东合成分厂</v>
          </cell>
          <cell r="M447" t="str">
            <v>肥东合成</v>
          </cell>
        </row>
        <row r="447">
          <cell r="O447" t="str">
            <v>0.00</v>
          </cell>
          <cell r="P447" t="str">
            <v>0.00</v>
          </cell>
          <cell r="Q447" t="str">
            <v>166.92</v>
          </cell>
          <cell r="R447" t="str">
            <v>96</v>
          </cell>
          <cell r="S447" t="str">
            <v>平均年限法(一)</v>
          </cell>
          <cell r="T447" t="str">
            <v>在用</v>
          </cell>
          <cell r="U447" t="str">
            <v>在建工程转入</v>
          </cell>
          <cell r="V447" t="str">
            <v>demo</v>
          </cell>
          <cell r="W447" t="str">
            <v>2023.07.29</v>
          </cell>
        </row>
        <row r="447">
          <cell r="AA447" t="str">
            <v>0322</v>
          </cell>
        </row>
        <row r="448">
          <cell r="B448" t="str">
            <v>032200414</v>
          </cell>
          <cell r="C448" t="str">
            <v>非标塑料槽设备（原032200013# 固卡01201拆分17-8）</v>
          </cell>
        </row>
        <row r="448">
          <cell r="E448">
            <v>4172.95</v>
          </cell>
          <cell r="F448">
            <v>4006.03</v>
          </cell>
          <cell r="G448">
            <v>166.92</v>
          </cell>
          <cell r="H448">
            <v>0</v>
          </cell>
          <cell r="I448" t="str">
            <v>2013.12.03</v>
          </cell>
          <cell r="J448" t="str">
            <v>96</v>
          </cell>
          <cell r="K448" t="str">
            <v>循环经济示范园设备</v>
          </cell>
          <cell r="L448" t="str">
            <v>肥东合成分厂</v>
          </cell>
          <cell r="M448" t="str">
            <v>肥东合成</v>
          </cell>
        </row>
        <row r="448">
          <cell r="O448" t="str">
            <v>0.00</v>
          </cell>
          <cell r="P448" t="str">
            <v>0.00</v>
          </cell>
          <cell r="Q448" t="str">
            <v>166.92</v>
          </cell>
          <cell r="R448" t="str">
            <v>96</v>
          </cell>
          <cell r="S448" t="str">
            <v>平均年限法(一)</v>
          </cell>
          <cell r="T448" t="str">
            <v>在用</v>
          </cell>
          <cell r="U448" t="str">
            <v>在建工程转入</v>
          </cell>
          <cell r="V448" t="str">
            <v>demo</v>
          </cell>
          <cell r="W448" t="str">
            <v>2023.07.29</v>
          </cell>
        </row>
        <row r="448">
          <cell r="AA448" t="str">
            <v>0322</v>
          </cell>
        </row>
        <row r="449">
          <cell r="B449" t="str">
            <v>032200415</v>
          </cell>
          <cell r="C449" t="str">
            <v>非标塑料槽设备（原032200013# 固卡01201拆分17-9）</v>
          </cell>
        </row>
        <row r="449">
          <cell r="E449">
            <v>4172.95</v>
          </cell>
          <cell r="F449">
            <v>4006.03</v>
          </cell>
          <cell r="G449">
            <v>166.92</v>
          </cell>
          <cell r="H449">
            <v>0</v>
          </cell>
          <cell r="I449" t="str">
            <v>2013.12.03</v>
          </cell>
          <cell r="J449" t="str">
            <v>96</v>
          </cell>
          <cell r="K449" t="str">
            <v>循环经济示范园设备</v>
          </cell>
          <cell r="L449" t="str">
            <v>肥东合成分厂</v>
          </cell>
          <cell r="M449" t="str">
            <v>肥东合成</v>
          </cell>
        </row>
        <row r="449">
          <cell r="O449" t="str">
            <v>0.00</v>
          </cell>
          <cell r="P449" t="str">
            <v>0.00</v>
          </cell>
          <cell r="Q449" t="str">
            <v>166.92</v>
          </cell>
          <cell r="R449" t="str">
            <v>96</v>
          </cell>
          <cell r="S449" t="str">
            <v>平均年限法(一)</v>
          </cell>
          <cell r="T449" t="str">
            <v>在用</v>
          </cell>
          <cell r="U449" t="str">
            <v>在建工程转入</v>
          </cell>
          <cell r="V449" t="str">
            <v>demo</v>
          </cell>
          <cell r="W449" t="str">
            <v>2023.07.29</v>
          </cell>
        </row>
        <row r="449">
          <cell r="AA449" t="str">
            <v>0322</v>
          </cell>
        </row>
        <row r="450">
          <cell r="B450" t="str">
            <v>032200416</v>
          </cell>
          <cell r="C450" t="str">
            <v>非标塑料槽设备（原032200013# 固卡01201拆分17-10）</v>
          </cell>
        </row>
        <row r="450">
          <cell r="E450">
            <v>4172.95</v>
          </cell>
          <cell r="F450">
            <v>4006.03</v>
          </cell>
          <cell r="G450">
            <v>166.92</v>
          </cell>
          <cell r="H450">
            <v>0</v>
          </cell>
          <cell r="I450" t="str">
            <v>2013.12.03</v>
          </cell>
          <cell r="J450" t="str">
            <v>96</v>
          </cell>
          <cell r="K450" t="str">
            <v>循环经济示范园设备</v>
          </cell>
          <cell r="L450" t="str">
            <v>肥东合成分厂</v>
          </cell>
          <cell r="M450" t="str">
            <v>肥东合成</v>
          </cell>
        </row>
        <row r="450">
          <cell r="O450" t="str">
            <v>0.00</v>
          </cell>
          <cell r="P450" t="str">
            <v>0.00</v>
          </cell>
          <cell r="Q450" t="str">
            <v>166.92</v>
          </cell>
          <cell r="R450" t="str">
            <v>96</v>
          </cell>
          <cell r="S450" t="str">
            <v>平均年限法(一)</v>
          </cell>
          <cell r="T450" t="str">
            <v>在用</v>
          </cell>
          <cell r="U450" t="str">
            <v>在建工程转入</v>
          </cell>
          <cell r="V450" t="str">
            <v>demo</v>
          </cell>
          <cell r="W450" t="str">
            <v>2023.07.29</v>
          </cell>
        </row>
        <row r="450">
          <cell r="AA450" t="str">
            <v>0322</v>
          </cell>
        </row>
        <row r="451">
          <cell r="B451" t="str">
            <v>032200417</v>
          </cell>
          <cell r="C451" t="str">
            <v>非标塑料槽设备（原032200013# 固卡01201拆分17-11）</v>
          </cell>
        </row>
        <row r="451">
          <cell r="E451">
            <v>4172.95</v>
          </cell>
          <cell r="F451">
            <v>4006.03</v>
          </cell>
          <cell r="G451">
            <v>166.92</v>
          </cell>
          <cell r="H451">
            <v>0</v>
          </cell>
          <cell r="I451" t="str">
            <v>2013.12.03</v>
          </cell>
          <cell r="J451" t="str">
            <v>96</v>
          </cell>
          <cell r="K451" t="str">
            <v>循环经济示范园设备</v>
          </cell>
          <cell r="L451" t="str">
            <v>肥东合成分厂</v>
          </cell>
          <cell r="M451" t="str">
            <v>肥东合成</v>
          </cell>
        </row>
        <row r="451">
          <cell r="O451" t="str">
            <v>0.00</v>
          </cell>
          <cell r="P451" t="str">
            <v>0.00</v>
          </cell>
          <cell r="Q451" t="str">
            <v>166.92</v>
          </cell>
          <cell r="R451" t="str">
            <v>96</v>
          </cell>
          <cell r="S451" t="str">
            <v>平均年限法(一)</v>
          </cell>
          <cell r="T451" t="str">
            <v>在用</v>
          </cell>
          <cell r="U451" t="str">
            <v>在建工程转入</v>
          </cell>
          <cell r="V451" t="str">
            <v>demo</v>
          </cell>
          <cell r="W451" t="str">
            <v>2023.07.29</v>
          </cell>
        </row>
        <row r="451">
          <cell r="AA451" t="str">
            <v>0322</v>
          </cell>
        </row>
        <row r="452">
          <cell r="B452" t="str">
            <v>032200418</v>
          </cell>
          <cell r="C452" t="str">
            <v>非标塑料槽设备（原032200013# 固卡01201拆分17-12）</v>
          </cell>
        </row>
        <row r="452">
          <cell r="E452">
            <v>4172.95</v>
          </cell>
          <cell r="F452">
            <v>4006.03</v>
          </cell>
          <cell r="G452">
            <v>166.92</v>
          </cell>
          <cell r="H452">
            <v>0</v>
          </cell>
          <cell r="I452" t="str">
            <v>2013.12.03</v>
          </cell>
          <cell r="J452" t="str">
            <v>96</v>
          </cell>
          <cell r="K452" t="str">
            <v>循环经济示范园设备</v>
          </cell>
          <cell r="L452" t="str">
            <v>肥东合成分厂</v>
          </cell>
          <cell r="M452" t="str">
            <v>肥东合成</v>
          </cell>
        </row>
        <row r="452">
          <cell r="O452" t="str">
            <v>0.00</v>
          </cell>
          <cell r="P452" t="str">
            <v>0.00</v>
          </cell>
          <cell r="Q452" t="str">
            <v>166.92</v>
          </cell>
          <cell r="R452" t="str">
            <v>96</v>
          </cell>
          <cell r="S452" t="str">
            <v>平均年限法(一)</v>
          </cell>
          <cell r="T452" t="str">
            <v>在用</v>
          </cell>
          <cell r="U452" t="str">
            <v>在建工程转入</v>
          </cell>
          <cell r="V452" t="str">
            <v>demo</v>
          </cell>
          <cell r="W452" t="str">
            <v>2023.07.29</v>
          </cell>
        </row>
        <row r="452">
          <cell r="AA452" t="str">
            <v>0322</v>
          </cell>
        </row>
        <row r="453">
          <cell r="B453" t="str">
            <v>032200419</v>
          </cell>
          <cell r="C453" t="str">
            <v>非标塑料槽设备（原032200013# 固卡01201拆分17-13）</v>
          </cell>
        </row>
        <row r="453">
          <cell r="E453">
            <v>4172.95</v>
          </cell>
          <cell r="F453">
            <v>4006.03</v>
          </cell>
          <cell r="G453">
            <v>166.92</v>
          </cell>
          <cell r="H453">
            <v>0</v>
          </cell>
          <cell r="I453" t="str">
            <v>2013.12.03</v>
          </cell>
          <cell r="J453" t="str">
            <v>96</v>
          </cell>
          <cell r="K453" t="str">
            <v>循环经济示范园设备</v>
          </cell>
          <cell r="L453" t="str">
            <v>肥东合成分厂</v>
          </cell>
          <cell r="M453" t="str">
            <v>肥东合成</v>
          </cell>
        </row>
        <row r="453">
          <cell r="O453" t="str">
            <v>0.00</v>
          </cell>
          <cell r="P453" t="str">
            <v>0.00</v>
          </cell>
          <cell r="Q453" t="str">
            <v>166.92</v>
          </cell>
          <cell r="R453" t="str">
            <v>96</v>
          </cell>
          <cell r="S453" t="str">
            <v>平均年限法(一)</v>
          </cell>
          <cell r="T453" t="str">
            <v>在用</v>
          </cell>
          <cell r="U453" t="str">
            <v>在建工程转入</v>
          </cell>
          <cell r="V453" t="str">
            <v>demo</v>
          </cell>
          <cell r="W453" t="str">
            <v>2023.07.29</v>
          </cell>
        </row>
        <row r="453">
          <cell r="AA453" t="str">
            <v>0322</v>
          </cell>
        </row>
        <row r="454">
          <cell r="B454" t="str">
            <v>032200420</v>
          </cell>
          <cell r="C454" t="str">
            <v>非标塑料槽设备（原032200013# 固卡01201拆分17-14）</v>
          </cell>
        </row>
        <row r="454">
          <cell r="E454">
            <v>4172.95</v>
          </cell>
          <cell r="F454">
            <v>4006.03</v>
          </cell>
          <cell r="G454">
            <v>166.92</v>
          </cell>
          <cell r="H454">
            <v>0</v>
          </cell>
          <cell r="I454" t="str">
            <v>2013.12.03</v>
          </cell>
          <cell r="J454" t="str">
            <v>96</v>
          </cell>
          <cell r="K454" t="str">
            <v>循环经济示范园设备</v>
          </cell>
          <cell r="L454" t="str">
            <v>肥东合成分厂</v>
          </cell>
          <cell r="M454" t="str">
            <v>肥东合成</v>
          </cell>
        </row>
        <row r="454">
          <cell r="O454" t="str">
            <v>0.00</v>
          </cell>
          <cell r="P454" t="str">
            <v>0.00</v>
          </cell>
          <cell r="Q454" t="str">
            <v>166.92</v>
          </cell>
          <cell r="R454" t="str">
            <v>96</v>
          </cell>
          <cell r="S454" t="str">
            <v>平均年限法(一)</v>
          </cell>
          <cell r="T454" t="str">
            <v>在用</v>
          </cell>
          <cell r="U454" t="str">
            <v>在建工程转入</v>
          </cell>
          <cell r="V454" t="str">
            <v>demo</v>
          </cell>
          <cell r="W454" t="str">
            <v>2023.07.29</v>
          </cell>
        </row>
        <row r="454">
          <cell r="AA454" t="str">
            <v>0322</v>
          </cell>
        </row>
        <row r="455">
          <cell r="B455" t="str">
            <v>032200421</v>
          </cell>
          <cell r="C455" t="str">
            <v>非标塑料槽设备（原032200013# 固卡01201拆分17-15）</v>
          </cell>
        </row>
        <row r="455">
          <cell r="E455">
            <v>4172.95</v>
          </cell>
          <cell r="F455">
            <v>4006.03</v>
          </cell>
          <cell r="G455">
            <v>166.92</v>
          </cell>
          <cell r="H455">
            <v>0</v>
          </cell>
          <cell r="I455" t="str">
            <v>2013.12.03</v>
          </cell>
          <cell r="J455" t="str">
            <v>96</v>
          </cell>
          <cell r="K455" t="str">
            <v>循环经济示范园设备</v>
          </cell>
          <cell r="L455" t="str">
            <v>肥东合成分厂</v>
          </cell>
          <cell r="M455" t="str">
            <v>肥东合成</v>
          </cell>
        </row>
        <row r="455">
          <cell r="O455" t="str">
            <v>0.00</v>
          </cell>
          <cell r="P455" t="str">
            <v>0.00</v>
          </cell>
          <cell r="Q455" t="str">
            <v>166.92</v>
          </cell>
          <cell r="R455" t="str">
            <v>96</v>
          </cell>
          <cell r="S455" t="str">
            <v>平均年限法(一)</v>
          </cell>
          <cell r="T455" t="str">
            <v>在用</v>
          </cell>
          <cell r="U455" t="str">
            <v>在建工程转入</v>
          </cell>
          <cell r="V455" t="str">
            <v>demo</v>
          </cell>
          <cell r="W455" t="str">
            <v>2023.07.29</v>
          </cell>
        </row>
        <row r="455">
          <cell r="AA455" t="str">
            <v>0322</v>
          </cell>
        </row>
        <row r="456">
          <cell r="B456" t="str">
            <v>032200422</v>
          </cell>
          <cell r="C456" t="str">
            <v>非标塑料槽设备（原032200013# 固卡01201拆分17-16）</v>
          </cell>
        </row>
        <row r="456">
          <cell r="E456">
            <v>4172.95</v>
          </cell>
          <cell r="F456">
            <v>4006.03</v>
          </cell>
          <cell r="G456">
            <v>166.92</v>
          </cell>
          <cell r="H456">
            <v>0</v>
          </cell>
          <cell r="I456" t="str">
            <v>2013.12.03</v>
          </cell>
          <cell r="J456" t="str">
            <v>96</v>
          </cell>
          <cell r="K456" t="str">
            <v>循环经济示范园设备</v>
          </cell>
          <cell r="L456" t="str">
            <v>肥东合成分厂</v>
          </cell>
          <cell r="M456" t="str">
            <v>肥东合成</v>
          </cell>
        </row>
        <row r="456">
          <cell r="O456" t="str">
            <v>0.00</v>
          </cell>
          <cell r="P456" t="str">
            <v>0.00</v>
          </cell>
          <cell r="Q456" t="str">
            <v>166.92</v>
          </cell>
          <cell r="R456" t="str">
            <v>96</v>
          </cell>
          <cell r="S456" t="str">
            <v>平均年限法(一)</v>
          </cell>
          <cell r="T456" t="str">
            <v>在用</v>
          </cell>
          <cell r="U456" t="str">
            <v>在建工程转入</v>
          </cell>
          <cell r="V456" t="str">
            <v>demo</v>
          </cell>
          <cell r="W456" t="str">
            <v>2023.07.29</v>
          </cell>
        </row>
        <row r="456">
          <cell r="AA456" t="str">
            <v>0322</v>
          </cell>
        </row>
        <row r="457">
          <cell r="B457" t="str">
            <v>032200423</v>
          </cell>
          <cell r="C457" t="str">
            <v>非标塑料槽设备（原032200013# 固卡01201拆分17-17）</v>
          </cell>
        </row>
        <row r="457">
          <cell r="E457">
            <v>4172.97</v>
          </cell>
          <cell r="F457">
            <v>4006.08</v>
          </cell>
          <cell r="G457">
            <v>166.89</v>
          </cell>
          <cell r="H457">
            <v>0</v>
          </cell>
          <cell r="I457" t="str">
            <v>2013.12.03</v>
          </cell>
          <cell r="J457" t="str">
            <v>96</v>
          </cell>
          <cell r="K457" t="str">
            <v>循环经济示范园设备</v>
          </cell>
          <cell r="L457" t="str">
            <v>肥东合成分厂</v>
          </cell>
          <cell r="M457" t="str">
            <v>肥东合成</v>
          </cell>
        </row>
        <row r="457">
          <cell r="O457" t="str">
            <v>0.00</v>
          </cell>
          <cell r="P457" t="str">
            <v>0.00</v>
          </cell>
          <cell r="Q457" t="str">
            <v>166.89</v>
          </cell>
          <cell r="R457" t="str">
            <v>96</v>
          </cell>
          <cell r="S457" t="str">
            <v>平均年限法(一)</v>
          </cell>
          <cell r="T457" t="str">
            <v>在用</v>
          </cell>
          <cell r="U457" t="str">
            <v>在建工程转入</v>
          </cell>
          <cell r="V457" t="str">
            <v>demo</v>
          </cell>
          <cell r="W457" t="str">
            <v>2023.07.29</v>
          </cell>
        </row>
        <row r="457">
          <cell r="AA457" t="str">
            <v>0322</v>
          </cell>
        </row>
        <row r="458">
          <cell r="B458" t="str">
            <v>032200424</v>
          </cell>
          <cell r="C458" t="str">
            <v>搪瓷反应釜（原032200029# 固卡01217拆分29-1）</v>
          </cell>
        </row>
        <row r="458">
          <cell r="E458">
            <v>57471.26</v>
          </cell>
          <cell r="F458">
            <v>55172.41</v>
          </cell>
          <cell r="G458">
            <v>2298.85</v>
          </cell>
          <cell r="H458">
            <v>0</v>
          </cell>
          <cell r="I458" t="str">
            <v>2013.12.03</v>
          </cell>
          <cell r="J458" t="str">
            <v>96</v>
          </cell>
          <cell r="K458" t="str">
            <v>循环经济示范园设备</v>
          </cell>
          <cell r="L458" t="str">
            <v>肥东合成分厂</v>
          </cell>
          <cell r="M458" t="str">
            <v>肥东合成</v>
          </cell>
        </row>
        <row r="458">
          <cell r="O458" t="str">
            <v>0.00</v>
          </cell>
          <cell r="P458" t="str">
            <v>0.00</v>
          </cell>
          <cell r="Q458" t="str">
            <v>2,298.85</v>
          </cell>
          <cell r="R458" t="str">
            <v>96</v>
          </cell>
          <cell r="S458" t="str">
            <v>平均年限法(一)</v>
          </cell>
          <cell r="T458" t="str">
            <v>在用</v>
          </cell>
          <cell r="U458" t="str">
            <v>在建工程转入</v>
          </cell>
          <cell r="V458" t="str">
            <v>demo</v>
          </cell>
          <cell r="W458" t="str">
            <v>2023.07.29</v>
          </cell>
        </row>
        <row r="458">
          <cell r="AA458" t="str">
            <v>0322</v>
          </cell>
        </row>
        <row r="459">
          <cell r="B459" t="str">
            <v>032200425</v>
          </cell>
          <cell r="C459" t="str">
            <v>搪瓷反应釜（原032200029# 固卡01217拆分29-2）</v>
          </cell>
        </row>
        <row r="459">
          <cell r="E459">
            <v>57471.26</v>
          </cell>
          <cell r="F459">
            <v>55172.41</v>
          </cell>
          <cell r="G459">
            <v>2298.85</v>
          </cell>
          <cell r="H459">
            <v>0</v>
          </cell>
          <cell r="I459" t="str">
            <v>2013.12.03</v>
          </cell>
          <cell r="J459" t="str">
            <v>96</v>
          </cell>
          <cell r="K459" t="str">
            <v>循环经济示范园设备</v>
          </cell>
          <cell r="L459" t="str">
            <v>肥东合成分厂</v>
          </cell>
          <cell r="M459" t="str">
            <v>肥东合成</v>
          </cell>
        </row>
        <row r="459">
          <cell r="O459" t="str">
            <v>0.00</v>
          </cell>
          <cell r="P459" t="str">
            <v>0.00</v>
          </cell>
          <cell r="Q459" t="str">
            <v>2,298.85</v>
          </cell>
          <cell r="R459" t="str">
            <v>96</v>
          </cell>
          <cell r="S459" t="str">
            <v>平均年限法(一)</v>
          </cell>
          <cell r="T459" t="str">
            <v>在用</v>
          </cell>
          <cell r="U459" t="str">
            <v>在建工程转入</v>
          </cell>
          <cell r="V459" t="str">
            <v>demo</v>
          </cell>
          <cell r="W459" t="str">
            <v>2023.07.29</v>
          </cell>
        </row>
        <row r="459">
          <cell r="AA459" t="str">
            <v>0322</v>
          </cell>
        </row>
        <row r="460">
          <cell r="B460" t="str">
            <v>032200426</v>
          </cell>
          <cell r="C460" t="str">
            <v>搪瓷反应釜（原032200029# 固卡01217拆分29-3）</v>
          </cell>
        </row>
        <row r="460">
          <cell r="E460">
            <v>57471.26</v>
          </cell>
          <cell r="F460">
            <v>55172.41</v>
          </cell>
          <cell r="G460">
            <v>2298.85</v>
          </cell>
          <cell r="H460">
            <v>0</v>
          </cell>
          <cell r="I460" t="str">
            <v>2013.12.03</v>
          </cell>
          <cell r="J460" t="str">
            <v>96</v>
          </cell>
          <cell r="K460" t="str">
            <v>循环经济示范园设备</v>
          </cell>
          <cell r="L460" t="str">
            <v>肥东合成分厂</v>
          </cell>
          <cell r="M460" t="str">
            <v>肥东合成</v>
          </cell>
        </row>
        <row r="460">
          <cell r="O460" t="str">
            <v>0.00</v>
          </cell>
          <cell r="P460" t="str">
            <v>0.00</v>
          </cell>
          <cell r="Q460" t="str">
            <v>2,298.85</v>
          </cell>
          <cell r="R460" t="str">
            <v>96</v>
          </cell>
          <cell r="S460" t="str">
            <v>平均年限法(一)</v>
          </cell>
          <cell r="T460" t="str">
            <v>在用</v>
          </cell>
          <cell r="U460" t="str">
            <v>在建工程转入</v>
          </cell>
          <cell r="V460" t="str">
            <v>demo</v>
          </cell>
          <cell r="W460" t="str">
            <v>2023.07.29</v>
          </cell>
        </row>
        <row r="460">
          <cell r="AA460" t="str">
            <v>0322</v>
          </cell>
        </row>
        <row r="461">
          <cell r="B461" t="str">
            <v>032200427</v>
          </cell>
          <cell r="C461" t="str">
            <v>搪瓷反应釜（原032200029# 固卡01217拆分29-4）</v>
          </cell>
        </row>
        <row r="461">
          <cell r="E461">
            <v>57471.26</v>
          </cell>
          <cell r="F461">
            <v>55172.41</v>
          </cell>
          <cell r="G461">
            <v>2298.85</v>
          </cell>
          <cell r="H461">
            <v>0</v>
          </cell>
          <cell r="I461" t="str">
            <v>2013.12.03</v>
          </cell>
          <cell r="J461" t="str">
            <v>96</v>
          </cell>
          <cell r="K461" t="str">
            <v>循环经济示范园设备</v>
          </cell>
          <cell r="L461" t="str">
            <v>肥东合成分厂</v>
          </cell>
          <cell r="M461" t="str">
            <v>肥东合成</v>
          </cell>
        </row>
        <row r="461">
          <cell r="O461" t="str">
            <v>0.00</v>
          </cell>
          <cell r="P461" t="str">
            <v>0.00</v>
          </cell>
          <cell r="Q461" t="str">
            <v>2,298.85</v>
          </cell>
          <cell r="R461" t="str">
            <v>96</v>
          </cell>
          <cell r="S461" t="str">
            <v>平均年限法(一)</v>
          </cell>
          <cell r="T461" t="str">
            <v>在用</v>
          </cell>
          <cell r="U461" t="str">
            <v>在建工程转入</v>
          </cell>
          <cell r="V461" t="str">
            <v>demo</v>
          </cell>
          <cell r="W461" t="str">
            <v>2023.07.29</v>
          </cell>
        </row>
        <row r="461">
          <cell r="AA461" t="str">
            <v>0322</v>
          </cell>
        </row>
        <row r="462">
          <cell r="B462" t="str">
            <v>032200428</v>
          </cell>
          <cell r="C462" t="str">
            <v>搪瓷反应釜（原032200029# 固卡01217拆分29-5）</v>
          </cell>
        </row>
        <row r="462">
          <cell r="E462">
            <v>57471.26</v>
          </cell>
          <cell r="F462">
            <v>55172.41</v>
          </cell>
          <cell r="G462">
            <v>2298.85</v>
          </cell>
          <cell r="H462">
            <v>0</v>
          </cell>
          <cell r="I462" t="str">
            <v>2013.12.03</v>
          </cell>
          <cell r="J462" t="str">
            <v>96</v>
          </cell>
          <cell r="K462" t="str">
            <v>循环经济示范园设备</v>
          </cell>
          <cell r="L462" t="str">
            <v>肥东合成分厂</v>
          </cell>
          <cell r="M462" t="str">
            <v>肥东合成</v>
          </cell>
        </row>
        <row r="462">
          <cell r="O462" t="str">
            <v>0.00</v>
          </cell>
          <cell r="P462" t="str">
            <v>0.00</v>
          </cell>
          <cell r="Q462" t="str">
            <v>2,298.85</v>
          </cell>
          <cell r="R462" t="str">
            <v>96</v>
          </cell>
          <cell r="S462" t="str">
            <v>平均年限法(一)</v>
          </cell>
          <cell r="T462" t="str">
            <v>在用</v>
          </cell>
          <cell r="U462" t="str">
            <v>在建工程转入</v>
          </cell>
          <cell r="V462" t="str">
            <v>demo</v>
          </cell>
          <cell r="W462" t="str">
            <v>2023.07.29</v>
          </cell>
        </row>
        <row r="462">
          <cell r="AA462" t="str">
            <v>0322</v>
          </cell>
        </row>
        <row r="463">
          <cell r="B463" t="str">
            <v>032200429</v>
          </cell>
          <cell r="C463" t="str">
            <v>搪瓷反应釜（原032200029# 固卡01217拆分29-6）</v>
          </cell>
        </row>
        <row r="463">
          <cell r="E463">
            <v>57471.26</v>
          </cell>
          <cell r="F463">
            <v>55172.41</v>
          </cell>
          <cell r="G463">
            <v>1050</v>
          </cell>
          <cell r="H463">
            <v>1248.85</v>
          </cell>
          <cell r="I463" t="str">
            <v>2013.12.03</v>
          </cell>
          <cell r="J463" t="str">
            <v>96</v>
          </cell>
          <cell r="K463" t="str">
            <v>循环经济示范园设备</v>
          </cell>
          <cell r="L463" t="str">
            <v>肥东合成分厂</v>
          </cell>
          <cell r="M463" t="str">
            <v>肥东合成</v>
          </cell>
        </row>
        <row r="463">
          <cell r="O463" t="str">
            <v>0.00</v>
          </cell>
          <cell r="P463" t="str">
            <v>0.00</v>
          </cell>
          <cell r="Q463" t="str">
            <v>2,298.85</v>
          </cell>
          <cell r="R463" t="str">
            <v>96</v>
          </cell>
          <cell r="S463" t="str">
            <v>平均年限法(一)</v>
          </cell>
          <cell r="T463" t="str">
            <v>在用</v>
          </cell>
          <cell r="U463" t="str">
            <v>在建工程转入</v>
          </cell>
          <cell r="V463" t="str">
            <v>demo</v>
          </cell>
          <cell r="W463" t="str">
            <v>2023.07.29</v>
          </cell>
        </row>
        <row r="463">
          <cell r="AA463" t="str">
            <v>0322</v>
          </cell>
        </row>
        <row r="464">
          <cell r="B464" t="str">
            <v>032200430</v>
          </cell>
          <cell r="C464" t="str">
            <v>搪瓷反应釜（原032200029# 固卡01217拆分29-7）</v>
          </cell>
        </row>
        <row r="464">
          <cell r="E464">
            <v>57471.26</v>
          </cell>
          <cell r="F464">
            <v>55172.41</v>
          </cell>
          <cell r="G464">
            <v>2298.85</v>
          </cell>
          <cell r="H464">
            <v>0</v>
          </cell>
          <cell r="I464" t="str">
            <v>2013.12.03</v>
          </cell>
          <cell r="J464" t="str">
            <v>96</v>
          </cell>
          <cell r="K464" t="str">
            <v>循环经济示范园设备</v>
          </cell>
          <cell r="L464" t="str">
            <v>肥东合成分厂</v>
          </cell>
          <cell r="M464" t="str">
            <v>肥东合成</v>
          </cell>
        </row>
        <row r="464">
          <cell r="O464" t="str">
            <v>0.00</v>
          </cell>
          <cell r="P464" t="str">
            <v>0.00</v>
          </cell>
          <cell r="Q464" t="str">
            <v>2,298.85</v>
          </cell>
          <cell r="R464" t="str">
            <v>96</v>
          </cell>
          <cell r="S464" t="str">
            <v>平均年限法(一)</v>
          </cell>
          <cell r="T464" t="str">
            <v>在用</v>
          </cell>
          <cell r="U464" t="str">
            <v>在建工程转入</v>
          </cell>
          <cell r="V464" t="str">
            <v>demo</v>
          </cell>
          <cell r="W464" t="str">
            <v>2023.07.29</v>
          </cell>
        </row>
        <row r="464">
          <cell r="AA464" t="str">
            <v>0322</v>
          </cell>
        </row>
        <row r="465">
          <cell r="B465" t="str">
            <v>032200431</v>
          </cell>
          <cell r="C465" t="str">
            <v>搪瓷反应釜（原032200029# 固卡01217拆分29-8）</v>
          </cell>
        </row>
        <row r="465">
          <cell r="E465">
            <v>57471.26</v>
          </cell>
          <cell r="F465">
            <v>55172.41</v>
          </cell>
          <cell r="G465">
            <v>2298.85</v>
          </cell>
          <cell r="H465">
            <v>0</v>
          </cell>
          <cell r="I465" t="str">
            <v>2013.12.03</v>
          </cell>
          <cell r="J465" t="str">
            <v>96</v>
          </cell>
          <cell r="K465" t="str">
            <v>循环经济示范园设备</v>
          </cell>
          <cell r="L465" t="str">
            <v>肥东合成分厂</v>
          </cell>
          <cell r="M465" t="str">
            <v>肥东合成</v>
          </cell>
        </row>
        <row r="465">
          <cell r="O465" t="str">
            <v>0.00</v>
          </cell>
          <cell r="P465" t="str">
            <v>0.00</v>
          </cell>
          <cell r="Q465" t="str">
            <v>2,298.85</v>
          </cell>
          <cell r="R465" t="str">
            <v>96</v>
          </cell>
          <cell r="S465" t="str">
            <v>平均年限法(一)</v>
          </cell>
          <cell r="T465" t="str">
            <v>在用</v>
          </cell>
          <cell r="U465" t="str">
            <v>在建工程转入</v>
          </cell>
          <cell r="V465" t="str">
            <v>demo</v>
          </cell>
          <cell r="W465" t="str">
            <v>2023.07.29</v>
          </cell>
        </row>
        <row r="465">
          <cell r="AA465" t="str">
            <v>0322</v>
          </cell>
        </row>
        <row r="466">
          <cell r="B466" t="str">
            <v>032200432</v>
          </cell>
          <cell r="C466" t="str">
            <v>搪瓷反应釜（原032200029# 固卡01217拆分29-9）</v>
          </cell>
        </row>
        <row r="466">
          <cell r="E466">
            <v>57471.26</v>
          </cell>
          <cell r="F466">
            <v>55172.41</v>
          </cell>
          <cell r="G466">
            <v>2298.85</v>
          </cell>
          <cell r="H466">
            <v>0</v>
          </cell>
          <cell r="I466" t="str">
            <v>2013.12.03</v>
          </cell>
          <cell r="J466" t="str">
            <v>96</v>
          </cell>
          <cell r="K466" t="str">
            <v>循环经济示范园设备</v>
          </cell>
          <cell r="L466" t="str">
            <v>肥东合成分厂</v>
          </cell>
          <cell r="M466" t="str">
            <v>肥东合成</v>
          </cell>
        </row>
        <row r="466">
          <cell r="O466" t="str">
            <v>0.00</v>
          </cell>
          <cell r="P466" t="str">
            <v>0.00</v>
          </cell>
          <cell r="Q466" t="str">
            <v>2,298.85</v>
          </cell>
          <cell r="R466" t="str">
            <v>96</v>
          </cell>
          <cell r="S466" t="str">
            <v>平均年限法(一)</v>
          </cell>
          <cell r="T466" t="str">
            <v>在用</v>
          </cell>
          <cell r="U466" t="str">
            <v>在建工程转入</v>
          </cell>
          <cell r="V466" t="str">
            <v>demo</v>
          </cell>
          <cell r="W466" t="str">
            <v>2023.07.29</v>
          </cell>
        </row>
        <row r="466">
          <cell r="AA466" t="str">
            <v>0322</v>
          </cell>
        </row>
        <row r="467">
          <cell r="B467" t="str">
            <v>032200433</v>
          </cell>
          <cell r="C467" t="str">
            <v>搪瓷反应釜（原032200029# 固卡01217拆分29-10）</v>
          </cell>
        </row>
        <row r="467">
          <cell r="E467">
            <v>57471.26</v>
          </cell>
          <cell r="F467">
            <v>55172.41</v>
          </cell>
          <cell r="G467">
            <v>2298.85</v>
          </cell>
          <cell r="H467">
            <v>0</v>
          </cell>
          <cell r="I467" t="str">
            <v>2013.12.03</v>
          </cell>
          <cell r="J467" t="str">
            <v>96</v>
          </cell>
          <cell r="K467" t="str">
            <v>循环经济示范园设备</v>
          </cell>
          <cell r="L467" t="str">
            <v>肥东合成分厂</v>
          </cell>
          <cell r="M467" t="str">
            <v>肥东合成</v>
          </cell>
        </row>
        <row r="467">
          <cell r="O467" t="str">
            <v>0.00</v>
          </cell>
          <cell r="P467" t="str">
            <v>0.00</v>
          </cell>
          <cell r="Q467" t="str">
            <v>2,298.85</v>
          </cell>
          <cell r="R467" t="str">
            <v>96</v>
          </cell>
          <cell r="S467" t="str">
            <v>平均年限法(一)</v>
          </cell>
          <cell r="T467" t="str">
            <v>在用</v>
          </cell>
          <cell r="U467" t="str">
            <v>在建工程转入</v>
          </cell>
          <cell r="V467" t="str">
            <v>demo</v>
          </cell>
          <cell r="W467" t="str">
            <v>2023.07.29</v>
          </cell>
        </row>
        <row r="467">
          <cell r="AA467" t="str">
            <v>0322</v>
          </cell>
        </row>
        <row r="468">
          <cell r="B468" t="str">
            <v>032200434</v>
          </cell>
          <cell r="C468" t="str">
            <v>搪瓷反应釜（原032200029# 固卡01217拆分29-11）</v>
          </cell>
        </row>
        <row r="468">
          <cell r="E468">
            <v>57471.26</v>
          </cell>
          <cell r="F468">
            <v>55172.41</v>
          </cell>
          <cell r="G468">
            <v>2298.85</v>
          </cell>
          <cell r="H468">
            <v>0</v>
          </cell>
          <cell r="I468" t="str">
            <v>2013.12.03</v>
          </cell>
          <cell r="J468" t="str">
            <v>96</v>
          </cell>
          <cell r="K468" t="str">
            <v>循环经济示范园设备</v>
          </cell>
          <cell r="L468" t="str">
            <v>肥东合成分厂</v>
          </cell>
          <cell r="M468" t="str">
            <v>肥东合成</v>
          </cell>
        </row>
        <row r="468">
          <cell r="O468" t="str">
            <v>0.00</v>
          </cell>
          <cell r="P468" t="str">
            <v>0.00</v>
          </cell>
          <cell r="Q468" t="str">
            <v>2,298.85</v>
          </cell>
          <cell r="R468" t="str">
            <v>96</v>
          </cell>
          <cell r="S468" t="str">
            <v>平均年限法(一)</v>
          </cell>
          <cell r="T468" t="str">
            <v>在用</v>
          </cell>
          <cell r="U468" t="str">
            <v>在建工程转入</v>
          </cell>
          <cell r="V468" t="str">
            <v>demo</v>
          </cell>
          <cell r="W468" t="str">
            <v>2023.07.29</v>
          </cell>
        </row>
        <row r="468">
          <cell r="AA468" t="str">
            <v>0322</v>
          </cell>
        </row>
        <row r="469">
          <cell r="B469" t="str">
            <v>032200435</v>
          </cell>
          <cell r="C469" t="str">
            <v>搪瓷反应釜（原032200029# 固卡01217拆分29-12）</v>
          </cell>
        </row>
        <row r="469">
          <cell r="E469">
            <v>57471.26</v>
          </cell>
          <cell r="F469">
            <v>55172.41</v>
          </cell>
          <cell r="G469">
            <v>2298.85</v>
          </cell>
          <cell r="H469">
            <v>0</v>
          </cell>
          <cell r="I469" t="str">
            <v>2013.12.03</v>
          </cell>
          <cell r="J469" t="str">
            <v>96</v>
          </cell>
          <cell r="K469" t="str">
            <v>循环经济示范园设备</v>
          </cell>
          <cell r="L469" t="str">
            <v>肥东合成分厂</v>
          </cell>
          <cell r="M469" t="str">
            <v>肥东合成</v>
          </cell>
        </row>
        <row r="469">
          <cell r="O469" t="str">
            <v>0.00</v>
          </cell>
          <cell r="P469" t="str">
            <v>0.00</v>
          </cell>
          <cell r="Q469" t="str">
            <v>2,298.85</v>
          </cell>
          <cell r="R469" t="str">
            <v>96</v>
          </cell>
          <cell r="S469" t="str">
            <v>平均年限法(一)</v>
          </cell>
          <cell r="T469" t="str">
            <v>在用</v>
          </cell>
          <cell r="U469" t="str">
            <v>在建工程转入</v>
          </cell>
          <cell r="V469" t="str">
            <v>demo</v>
          </cell>
          <cell r="W469" t="str">
            <v>2023.07.29</v>
          </cell>
        </row>
        <row r="469">
          <cell r="AA469" t="str">
            <v>0322</v>
          </cell>
        </row>
        <row r="470">
          <cell r="B470" t="str">
            <v>032200436</v>
          </cell>
          <cell r="C470" t="str">
            <v>搪瓷反应釜（原032200029# 固卡01217拆分29-13）</v>
          </cell>
        </row>
        <row r="470">
          <cell r="E470">
            <v>57471.26</v>
          </cell>
          <cell r="F470">
            <v>55172.41</v>
          </cell>
          <cell r="G470">
            <v>2298.85</v>
          </cell>
          <cell r="H470">
            <v>0</v>
          </cell>
          <cell r="I470" t="str">
            <v>2013.12.03</v>
          </cell>
          <cell r="J470" t="str">
            <v>96</v>
          </cell>
          <cell r="K470" t="str">
            <v>循环经济示范园设备</v>
          </cell>
          <cell r="L470" t="str">
            <v>肥东合成分厂</v>
          </cell>
          <cell r="M470" t="str">
            <v>肥东合成</v>
          </cell>
        </row>
        <row r="470">
          <cell r="O470" t="str">
            <v>0.00</v>
          </cell>
          <cell r="P470" t="str">
            <v>0.00</v>
          </cell>
          <cell r="Q470" t="str">
            <v>2,298.85</v>
          </cell>
          <cell r="R470" t="str">
            <v>96</v>
          </cell>
          <cell r="S470" t="str">
            <v>平均年限法(一)</v>
          </cell>
          <cell r="T470" t="str">
            <v>在用</v>
          </cell>
          <cell r="U470" t="str">
            <v>在建工程转入</v>
          </cell>
          <cell r="V470" t="str">
            <v>demo</v>
          </cell>
          <cell r="W470" t="str">
            <v>2023.07.29</v>
          </cell>
        </row>
        <row r="470">
          <cell r="AA470" t="str">
            <v>0322</v>
          </cell>
        </row>
        <row r="471">
          <cell r="B471" t="str">
            <v>032200437</v>
          </cell>
          <cell r="C471" t="str">
            <v>搪瓷反应釜（原032200029# 固卡01217拆分29-14）</v>
          </cell>
        </row>
        <row r="471">
          <cell r="E471">
            <v>57471.26</v>
          </cell>
          <cell r="F471">
            <v>55172.41</v>
          </cell>
          <cell r="G471">
            <v>2298.85</v>
          </cell>
          <cell r="H471">
            <v>0</v>
          </cell>
          <cell r="I471" t="str">
            <v>2013.12.03</v>
          </cell>
          <cell r="J471" t="str">
            <v>96</v>
          </cell>
          <cell r="K471" t="str">
            <v>循环经济示范园设备</v>
          </cell>
          <cell r="L471" t="str">
            <v>肥东合成分厂</v>
          </cell>
          <cell r="M471" t="str">
            <v>肥东合成</v>
          </cell>
        </row>
        <row r="471">
          <cell r="O471" t="str">
            <v>0.00</v>
          </cell>
          <cell r="P471" t="str">
            <v>0.00</v>
          </cell>
          <cell r="Q471" t="str">
            <v>2,298.85</v>
          </cell>
          <cell r="R471" t="str">
            <v>96</v>
          </cell>
          <cell r="S471" t="str">
            <v>平均年限法(一)</v>
          </cell>
          <cell r="T471" t="str">
            <v>在用</v>
          </cell>
          <cell r="U471" t="str">
            <v>在建工程转入</v>
          </cell>
          <cell r="V471" t="str">
            <v>demo</v>
          </cell>
          <cell r="W471" t="str">
            <v>2023.07.29</v>
          </cell>
        </row>
        <row r="471">
          <cell r="AA471" t="str">
            <v>0322</v>
          </cell>
        </row>
        <row r="472">
          <cell r="B472" t="str">
            <v>032200438</v>
          </cell>
          <cell r="C472" t="str">
            <v>搪瓷反应釜（原032200029# 固卡01217拆分29-15）</v>
          </cell>
        </row>
        <row r="472">
          <cell r="E472">
            <v>57471.26</v>
          </cell>
          <cell r="F472">
            <v>55172.41</v>
          </cell>
          <cell r="G472">
            <v>2298.85</v>
          </cell>
          <cell r="H472">
            <v>0</v>
          </cell>
          <cell r="I472" t="str">
            <v>2013.12.03</v>
          </cell>
          <cell r="J472" t="str">
            <v>96</v>
          </cell>
          <cell r="K472" t="str">
            <v>循环经济示范园设备</v>
          </cell>
          <cell r="L472" t="str">
            <v>肥东合成分厂</v>
          </cell>
          <cell r="M472" t="str">
            <v>肥东合成</v>
          </cell>
        </row>
        <row r="472">
          <cell r="O472" t="str">
            <v>0.00</v>
          </cell>
          <cell r="P472" t="str">
            <v>0.00</v>
          </cell>
          <cell r="Q472" t="str">
            <v>2,298.85</v>
          </cell>
          <cell r="R472" t="str">
            <v>96</v>
          </cell>
          <cell r="S472" t="str">
            <v>平均年限法(一)</v>
          </cell>
          <cell r="T472" t="str">
            <v>在用</v>
          </cell>
          <cell r="U472" t="str">
            <v>在建工程转入</v>
          </cell>
          <cell r="V472" t="str">
            <v>demo</v>
          </cell>
          <cell r="W472" t="str">
            <v>2023.07.29</v>
          </cell>
        </row>
        <row r="472">
          <cell r="AA472" t="str">
            <v>0322</v>
          </cell>
        </row>
        <row r="473">
          <cell r="B473" t="str">
            <v>032200439</v>
          </cell>
          <cell r="C473" t="str">
            <v>搪瓷反应釜（原032200029# 固卡01217拆分29-16）</v>
          </cell>
        </row>
        <row r="473">
          <cell r="E473">
            <v>57471.26</v>
          </cell>
          <cell r="F473">
            <v>55172.41</v>
          </cell>
          <cell r="G473">
            <v>2298.85</v>
          </cell>
          <cell r="H473">
            <v>0</v>
          </cell>
          <cell r="I473" t="str">
            <v>2013.12.03</v>
          </cell>
          <cell r="J473" t="str">
            <v>96</v>
          </cell>
          <cell r="K473" t="str">
            <v>循环经济示范园设备</v>
          </cell>
          <cell r="L473" t="str">
            <v>肥东合成分厂</v>
          </cell>
          <cell r="M473" t="str">
            <v>肥东合成</v>
          </cell>
        </row>
        <row r="473">
          <cell r="O473" t="str">
            <v>0.00</v>
          </cell>
          <cell r="P473" t="str">
            <v>0.00</v>
          </cell>
          <cell r="Q473" t="str">
            <v>2,298.85</v>
          </cell>
          <cell r="R473" t="str">
            <v>96</v>
          </cell>
          <cell r="S473" t="str">
            <v>平均年限法(一)</v>
          </cell>
          <cell r="T473" t="str">
            <v>在用</v>
          </cell>
          <cell r="U473" t="str">
            <v>在建工程转入</v>
          </cell>
          <cell r="V473" t="str">
            <v>demo</v>
          </cell>
          <cell r="W473" t="str">
            <v>2023.07.29</v>
          </cell>
        </row>
        <row r="473">
          <cell r="AA473" t="str">
            <v>0322</v>
          </cell>
        </row>
        <row r="474">
          <cell r="B474" t="str">
            <v>032200440</v>
          </cell>
          <cell r="C474" t="str">
            <v>搪瓷反应釜（原032200029# 固卡01217拆分29-17）</v>
          </cell>
        </row>
        <row r="474">
          <cell r="E474">
            <v>57471.26</v>
          </cell>
          <cell r="F474">
            <v>55172.41</v>
          </cell>
          <cell r="G474">
            <v>2298.85</v>
          </cell>
          <cell r="H474">
            <v>0</v>
          </cell>
          <cell r="I474" t="str">
            <v>2013.12.03</v>
          </cell>
          <cell r="J474" t="str">
            <v>96</v>
          </cell>
          <cell r="K474" t="str">
            <v>循环经济示范园设备</v>
          </cell>
          <cell r="L474" t="str">
            <v>肥东合成分厂</v>
          </cell>
          <cell r="M474" t="str">
            <v>肥东合成</v>
          </cell>
        </row>
        <row r="474">
          <cell r="O474" t="str">
            <v>0.00</v>
          </cell>
          <cell r="P474" t="str">
            <v>0.00</v>
          </cell>
          <cell r="Q474" t="str">
            <v>2,298.85</v>
          </cell>
          <cell r="R474" t="str">
            <v>96</v>
          </cell>
          <cell r="S474" t="str">
            <v>平均年限法(一)</v>
          </cell>
          <cell r="T474" t="str">
            <v>在用</v>
          </cell>
          <cell r="U474" t="str">
            <v>在建工程转入</v>
          </cell>
          <cell r="V474" t="str">
            <v>demo</v>
          </cell>
          <cell r="W474" t="str">
            <v>2023.07.29</v>
          </cell>
        </row>
        <row r="474">
          <cell r="AA474" t="str">
            <v>0322</v>
          </cell>
        </row>
        <row r="475">
          <cell r="B475" t="str">
            <v>032200441</v>
          </cell>
          <cell r="C475" t="str">
            <v>搪瓷反应釜（原032200029# 固卡01217拆分29-18）</v>
          </cell>
        </row>
        <row r="475">
          <cell r="E475">
            <v>57471.26</v>
          </cell>
          <cell r="F475">
            <v>55172.41</v>
          </cell>
          <cell r="G475">
            <v>2298.85</v>
          </cell>
          <cell r="H475">
            <v>0</v>
          </cell>
          <cell r="I475" t="str">
            <v>2013.12.03</v>
          </cell>
          <cell r="J475" t="str">
            <v>96</v>
          </cell>
          <cell r="K475" t="str">
            <v>循环经济示范园设备</v>
          </cell>
          <cell r="L475" t="str">
            <v>肥东合成分厂</v>
          </cell>
          <cell r="M475" t="str">
            <v>肥东合成</v>
          </cell>
        </row>
        <row r="475">
          <cell r="O475" t="str">
            <v>0.00</v>
          </cell>
          <cell r="P475" t="str">
            <v>0.00</v>
          </cell>
          <cell r="Q475" t="str">
            <v>2,298.85</v>
          </cell>
          <cell r="R475" t="str">
            <v>96</v>
          </cell>
          <cell r="S475" t="str">
            <v>平均年限法(一)</v>
          </cell>
          <cell r="T475" t="str">
            <v>在用</v>
          </cell>
          <cell r="U475" t="str">
            <v>在建工程转入</v>
          </cell>
          <cell r="V475" t="str">
            <v>demo</v>
          </cell>
          <cell r="W475" t="str">
            <v>2023.07.29</v>
          </cell>
        </row>
        <row r="475">
          <cell r="AA475" t="str">
            <v>0322</v>
          </cell>
        </row>
        <row r="476">
          <cell r="B476" t="str">
            <v>032200442</v>
          </cell>
          <cell r="C476" t="str">
            <v>搪瓷反应釜（原032200029# 固卡01217拆分29-19）</v>
          </cell>
        </row>
        <row r="476">
          <cell r="E476">
            <v>57471.26</v>
          </cell>
          <cell r="F476">
            <v>55172.41</v>
          </cell>
          <cell r="G476">
            <v>2298.85</v>
          </cell>
          <cell r="H476">
            <v>0</v>
          </cell>
          <cell r="I476" t="str">
            <v>2013.12.03</v>
          </cell>
          <cell r="J476" t="str">
            <v>96</v>
          </cell>
          <cell r="K476" t="str">
            <v>循环经济示范园设备</v>
          </cell>
          <cell r="L476" t="str">
            <v>肥东合成分厂</v>
          </cell>
          <cell r="M476" t="str">
            <v>肥东合成</v>
          </cell>
        </row>
        <row r="476">
          <cell r="O476" t="str">
            <v>0.00</v>
          </cell>
          <cell r="P476" t="str">
            <v>0.00</v>
          </cell>
          <cell r="Q476" t="str">
            <v>2,298.85</v>
          </cell>
          <cell r="R476" t="str">
            <v>96</v>
          </cell>
          <cell r="S476" t="str">
            <v>平均年限法(一)</v>
          </cell>
          <cell r="T476" t="str">
            <v>在用</v>
          </cell>
          <cell r="U476" t="str">
            <v>在建工程转入</v>
          </cell>
          <cell r="V476" t="str">
            <v>demo</v>
          </cell>
          <cell r="W476" t="str">
            <v>2023.07.29</v>
          </cell>
        </row>
        <row r="476">
          <cell r="AA476" t="str">
            <v>0322</v>
          </cell>
        </row>
        <row r="477">
          <cell r="B477" t="str">
            <v>032200443</v>
          </cell>
          <cell r="C477" t="str">
            <v>搪瓷反应釜（原032200029# 固卡01217拆分29-20）</v>
          </cell>
        </row>
        <row r="477">
          <cell r="E477">
            <v>57471.26</v>
          </cell>
          <cell r="F477">
            <v>55172.41</v>
          </cell>
          <cell r="G477">
            <v>2298.85</v>
          </cell>
          <cell r="H477">
            <v>0</v>
          </cell>
          <cell r="I477" t="str">
            <v>2013.12.03</v>
          </cell>
          <cell r="J477" t="str">
            <v>96</v>
          </cell>
          <cell r="K477" t="str">
            <v>循环经济示范园设备</v>
          </cell>
          <cell r="L477" t="str">
            <v>肥东合成分厂</v>
          </cell>
          <cell r="M477" t="str">
            <v>肥东合成</v>
          </cell>
        </row>
        <row r="477">
          <cell r="O477" t="str">
            <v>0.00</v>
          </cell>
          <cell r="P477" t="str">
            <v>0.00</v>
          </cell>
          <cell r="Q477" t="str">
            <v>2,298.85</v>
          </cell>
          <cell r="R477" t="str">
            <v>96</v>
          </cell>
          <cell r="S477" t="str">
            <v>平均年限法(一)</v>
          </cell>
          <cell r="T477" t="str">
            <v>在用</v>
          </cell>
          <cell r="U477" t="str">
            <v>在建工程转入</v>
          </cell>
          <cell r="V477" t="str">
            <v>demo</v>
          </cell>
          <cell r="W477" t="str">
            <v>2023.07.29</v>
          </cell>
        </row>
        <row r="477">
          <cell r="AA477" t="str">
            <v>0322</v>
          </cell>
        </row>
        <row r="478">
          <cell r="B478" t="str">
            <v>032200444</v>
          </cell>
          <cell r="C478" t="str">
            <v>搪瓷反应釜（原032200029# 固卡01217拆分29-21）</v>
          </cell>
        </row>
        <row r="478">
          <cell r="E478">
            <v>57471.26</v>
          </cell>
          <cell r="F478">
            <v>55172.41</v>
          </cell>
          <cell r="G478">
            <v>2298.85</v>
          </cell>
          <cell r="H478">
            <v>0</v>
          </cell>
          <cell r="I478" t="str">
            <v>2013.12.03</v>
          </cell>
          <cell r="J478" t="str">
            <v>96</v>
          </cell>
          <cell r="K478" t="str">
            <v>循环经济示范园设备</v>
          </cell>
          <cell r="L478" t="str">
            <v>肥东合成分厂</v>
          </cell>
          <cell r="M478" t="str">
            <v>肥东合成</v>
          </cell>
        </row>
        <row r="478">
          <cell r="O478" t="str">
            <v>0.00</v>
          </cell>
          <cell r="P478" t="str">
            <v>0.00</v>
          </cell>
          <cell r="Q478" t="str">
            <v>2,298.85</v>
          </cell>
          <cell r="R478" t="str">
            <v>96</v>
          </cell>
          <cell r="S478" t="str">
            <v>平均年限法(一)</v>
          </cell>
          <cell r="T478" t="str">
            <v>在用</v>
          </cell>
          <cell r="U478" t="str">
            <v>在建工程转入</v>
          </cell>
          <cell r="V478" t="str">
            <v>demo</v>
          </cell>
          <cell r="W478" t="str">
            <v>2023.07.29</v>
          </cell>
        </row>
        <row r="478">
          <cell r="AA478" t="str">
            <v>0322</v>
          </cell>
        </row>
        <row r="479">
          <cell r="B479" t="str">
            <v>032200445</v>
          </cell>
          <cell r="C479" t="str">
            <v>搪瓷反应釜（原032200029# 固卡01217拆分29-22）</v>
          </cell>
        </row>
        <row r="479">
          <cell r="E479">
            <v>57471.26</v>
          </cell>
          <cell r="F479">
            <v>55172.41</v>
          </cell>
          <cell r="G479">
            <v>2298.85</v>
          </cell>
          <cell r="H479">
            <v>0</v>
          </cell>
          <cell r="I479" t="str">
            <v>2013.12.03</v>
          </cell>
          <cell r="J479" t="str">
            <v>96</v>
          </cell>
          <cell r="K479" t="str">
            <v>循环经济示范园设备</v>
          </cell>
          <cell r="L479" t="str">
            <v>肥东合成分厂</v>
          </cell>
          <cell r="M479" t="str">
            <v>肥东合成</v>
          </cell>
        </row>
        <row r="479">
          <cell r="O479" t="str">
            <v>0.00</v>
          </cell>
          <cell r="P479" t="str">
            <v>0.00</v>
          </cell>
          <cell r="Q479" t="str">
            <v>2,298.85</v>
          </cell>
          <cell r="R479" t="str">
            <v>96</v>
          </cell>
          <cell r="S479" t="str">
            <v>平均年限法(一)</v>
          </cell>
          <cell r="T479" t="str">
            <v>在用</v>
          </cell>
          <cell r="U479" t="str">
            <v>在建工程转入</v>
          </cell>
          <cell r="V479" t="str">
            <v>demo</v>
          </cell>
          <cell r="W479" t="str">
            <v>2023.07.29</v>
          </cell>
        </row>
        <row r="479">
          <cell r="AA479" t="str">
            <v>0322</v>
          </cell>
        </row>
        <row r="480">
          <cell r="B480" t="str">
            <v>032200446</v>
          </cell>
          <cell r="C480" t="str">
            <v>搪瓷反应釜（原032200029# 固卡01217拆分29-23）</v>
          </cell>
        </row>
        <row r="480">
          <cell r="E480">
            <v>57471.26</v>
          </cell>
          <cell r="F480">
            <v>55172.41</v>
          </cell>
          <cell r="G480">
            <v>2298.85</v>
          </cell>
          <cell r="H480">
            <v>0</v>
          </cell>
          <cell r="I480" t="str">
            <v>2013.12.03</v>
          </cell>
          <cell r="J480" t="str">
            <v>96</v>
          </cell>
          <cell r="K480" t="str">
            <v>循环经济示范园设备</v>
          </cell>
          <cell r="L480" t="str">
            <v>肥东合成分厂</v>
          </cell>
          <cell r="M480" t="str">
            <v>肥东合成</v>
          </cell>
        </row>
        <row r="480">
          <cell r="O480" t="str">
            <v>0.00</v>
          </cell>
          <cell r="P480" t="str">
            <v>0.00</v>
          </cell>
          <cell r="Q480" t="str">
            <v>2,298.85</v>
          </cell>
          <cell r="R480" t="str">
            <v>96</v>
          </cell>
          <cell r="S480" t="str">
            <v>平均年限法(一)</v>
          </cell>
          <cell r="T480" t="str">
            <v>在用</v>
          </cell>
          <cell r="U480" t="str">
            <v>在建工程转入</v>
          </cell>
          <cell r="V480" t="str">
            <v>demo</v>
          </cell>
          <cell r="W480" t="str">
            <v>2023.07.29</v>
          </cell>
        </row>
        <row r="480">
          <cell r="AA480" t="str">
            <v>0322</v>
          </cell>
        </row>
        <row r="481">
          <cell r="B481" t="str">
            <v>032200447</v>
          </cell>
          <cell r="C481" t="str">
            <v>搪瓷反应釜（原032200029# 固卡01217拆分29-24）</v>
          </cell>
        </row>
        <row r="481">
          <cell r="E481">
            <v>57471.26</v>
          </cell>
          <cell r="F481">
            <v>55172.41</v>
          </cell>
          <cell r="G481">
            <v>2298.85</v>
          </cell>
          <cell r="H481">
            <v>0</v>
          </cell>
          <cell r="I481" t="str">
            <v>2013.12.03</v>
          </cell>
          <cell r="J481" t="str">
            <v>96</v>
          </cell>
          <cell r="K481" t="str">
            <v>循环经济示范园设备</v>
          </cell>
          <cell r="L481" t="str">
            <v>肥东合成分厂</v>
          </cell>
          <cell r="M481" t="str">
            <v>肥东合成</v>
          </cell>
        </row>
        <row r="481">
          <cell r="O481" t="str">
            <v>0.00</v>
          </cell>
          <cell r="P481" t="str">
            <v>0.00</v>
          </cell>
          <cell r="Q481" t="str">
            <v>2,298.85</v>
          </cell>
          <cell r="R481" t="str">
            <v>96</v>
          </cell>
          <cell r="S481" t="str">
            <v>平均年限法(一)</v>
          </cell>
          <cell r="T481" t="str">
            <v>在用</v>
          </cell>
          <cell r="U481" t="str">
            <v>在建工程转入</v>
          </cell>
          <cell r="V481" t="str">
            <v>demo</v>
          </cell>
          <cell r="W481" t="str">
            <v>2023.07.29</v>
          </cell>
        </row>
        <row r="481">
          <cell r="AA481" t="str">
            <v>0322</v>
          </cell>
        </row>
        <row r="482">
          <cell r="B482" t="str">
            <v>032200452</v>
          </cell>
          <cell r="C482" t="str">
            <v>搪瓷反应釜（原032200029# 固卡01217拆分29-29）</v>
          </cell>
        </row>
        <row r="482">
          <cell r="E482">
            <v>57471.38</v>
          </cell>
          <cell r="F482">
            <v>55172.53</v>
          </cell>
          <cell r="G482">
            <v>2298.85</v>
          </cell>
          <cell r="H482">
            <v>0</v>
          </cell>
          <cell r="I482" t="str">
            <v>2013.12.03</v>
          </cell>
          <cell r="J482" t="str">
            <v>96</v>
          </cell>
          <cell r="K482" t="str">
            <v>循环经济示范园设备</v>
          </cell>
          <cell r="L482" t="str">
            <v>肥东合成分厂</v>
          </cell>
          <cell r="M482" t="str">
            <v>肥东合成</v>
          </cell>
        </row>
        <row r="482">
          <cell r="O482" t="str">
            <v>0.00</v>
          </cell>
          <cell r="P482" t="str">
            <v>0.00</v>
          </cell>
          <cell r="Q482" t="str">
            <v>2,298.85</v>
          </cell>
          <cell r="R482" t="str">
            <v>96</v>
          </cell>
          <cell r="S482" t="str">
            <v>平均年限法(一)</v>
          </cell>
          <cell r="T482" t="str">
            <v>在用</v>
          </cell>
          <cell r="U482" t="str">
            <v>在建工程转入</v>
          </cell>
          <cell r="V482" t="str">
            <v>demo</v>
          </cell>
          <cell r="W482" t="str">
            <v>2023.07.29</v>
          </cell>
        </row>
        <row r="482">
          <cell r="AA482" t="str">
            <v>0322</v>
          </cell>
        </row>
        <row r="483">
          <cell r="B483" t="str">
            <v>032200455</v>
          </cell>
          <cell r="C483" t="str">
            <v>玻璃钢储罐（原032200027# 固卡01215拆分6-3）</v>
          </cell>
        </row>
        <row r="483">
          <cell r="E483">
            <v>23504.27</v>
          </cell>
          <cell r="F483">
            <v>22564.1</v>
          </cell>
          <cell r="G483">
            <v>0</v>
          </cell>
          <cell r="H483">
            <v>940.17</v>
          </cell>
          <cell r="I483" t="str">
            <v>2013.12.03</v>
          </cell>
          <cell r="J483" t="str">
            <v>96</v>
          </cell>
          <cell r="K483" t="str">
            <v>循环经济示范园设备</v>
          </cell>
          <cell r="L483" t="str">
            <v>肥东合成分厂</v>
          </cell>
          <cell r="M483" t="str">
            <v>肥东合成二车间</v>
          </cell>
        </row>
        <row r="483">
          <cell r="O483" t="str">
            <v>0.00</v>
          </cell>
          <cell r="P483" t="str">
            <v>0.00</v>
          </cell>
          <cell r="Q483" t="str">
            <v>940.17</v>
          </cell>
          <cell r="R483" t="str">
            <v>96</v>
          </cell>
          <cell r="S483" t="str">
            <v>平均年限法(一)</v>
          </cell>
          <cell r="T483" t="str">
            <v>在用</v>
          </cell>
          <cell r="U483" t="str">
            <v>在建工程转入</v>
          </cell>
          <cell r="V483" t="str">
            <v>demo</v>
          </cell>
          <cell r="W483" t="str">
            <v>2023.07.29</v>
          </cell>
        </row>
        <row r="483">
          <cell r="AA483" t="str">
            <v>0322</v>
          </cell>
        </row>
        <row r="484">
          <cell r="B484" t="str">
            <v>032200456</v>
          </cell>
          <cell r="C484" t="str">
            <v>玻璃钢储罐（原032200027# 固卡01215拆分6-4）</v>
          </cell>
        </row>
        <row r="484">
          <cell r="E484">
            <v>23504.27</v>
          </cell>
          <cell r="F484">
            <v>22564.1</v>
          </cell>
          <cell r="G484">
            <v>0</v>
          </cell>
          <cell r="H484">
            <v>940.17</v>
          </cell>
          <cell r="I484" t="str">
            <v>2013.12.03</v>
          </cell>
          <cell r="J484" t="str">
            <v>96</v>
          </cell>
          <cell r="K484" t="str">
            <v>循环经济示范园设备</v>
          </cell>
          <cell r="L484" t="str">
            <v>肥东合成分厂</v>
          </cell>
          <cell r="M484" t="str">
            <v>肥东合成二车间</v>
          </cell>
        </row>
        <row r="484">
          <cell r="O484" t="str">
            <v>0.00</v>
          </cell>
          <cell r="P484" t="str">
            <v>0.00</v>
          </cell>
          <cell r="Q484" t="str">
            <v>940.17</v>
          </cell>
          <cell r="R484" t="str">
            <v>96</v>
          </cell>
          <cell r="S484" t="str">
            <v>平均年限法(一)</v>
          </cell>
          <cell r="T484" t="str">
            <v>在用</v>
          </cell>
          <cell r="U484" t="str">
            <v>在建工程转入</v>
          </cell>
          <cell r="V484" t="str">
            <v>demo</v>
          </cell>
          <cell r="W484" t="str">
            <v>2023.07.29</v>
          </cell>
        </row>
        <row r="484">
          <cell r="AA484" t="str">
            <v>0322</v>
          </cell>
        </row>
        <row r="485">
          <cell r="B485" t="str">
            <v>032200457</v>
          </cell>
          <cell r="C485" t="str">
            <v>玻璃钢储罐（原032200027# 固卡01215拆分6-5）</v>
          </cell>
        </row>
        <row r="485">
          <cell r="E485">
            <v>23504.27</v>
          </cell>
          <cell r="F485">
            <v>22564.1</v>
          </cell>
          <cell r="G485">
            <v>940.17</v>
          </cell>
          <cell r="H485">
            <v>0</v>
          </cell>
          <cell r="I485" t="str">
            <v>2013.12.03</v>
          </cell>
          <cell r="J485" t="str">
            <v>96</v>
          </cell>
          <cell r="K485" t="str">
            <v>循环经济示范园设备</v>
          </cell>
          <cell r="L485" t="str">
            <v>肥东合成分厂</v>
          </cell>
          <cell r="M485" t="str">
            <v>肥东合成二车间</v>
          </cell>
        </row>
        <row r="485">
          <cell r="O485" t="str">
            <v>0.00</v>
          </cell>
          <cell r="P485" t="str">
            <v>0.00</v>
          </cell>
          <cell r="Q485" t="str">
            <v>940.17</v>
          </cell>
          <cell r="R485" t="str">
            <v>96</v>
          </cell>
          <cell r="S485" t="str">
            <v>平均年限法(一)</v>
          </cell>
          <cell r="T485" t="str">
            <v>在用</v>
          </cell>
          <cell r="U485" t="str">
            <v>在建工程转入</v>
          </cell>
          <cell r="V485" t="str">
            <v>demo</v>
          </cell>
          <cell r="W485" t="str">
            <v>2023.07.29</v>
          </cell>
        </row>
        <row r="485">
          <cell r="AA485" t="str">
            <v>0322</v>
          </cell>
        </row>
        <row r="486">
          <cell r="B486" t="str">
            <v>032200458</v>
          </cell>
          <cell r="C486" t="str">
            <v>玻璃钢储罐（原032200027# 固卡01215拆分6-6）</v>
          </cell>
        </row>
        <row r="486">
          <cell r="E486">
            <v>23504.29</v>
          </cell>
          <cell r="F486">
            <v>22564.11</v>
          </cell>
          <cell r="G486">
            <v>940.18</v>
          </cell>
          <cell r="H486">
            <v>0</v>
          </cell>
          <cell r="I486" t="str">
            <v>2013.12.03</v>
          </cell>
          <cell r="J486" t="str">
            <v>96</v>
          </cell>
          <cell r="K486" t="str">
            <v>循环经济示范园设备</v>
          </cell>
          <cell r="L486" t="str">
            <v>肥东合成分厂</v>
          </cell>
          <cell r="M486" t="str">
            <v>肥东合成二车间</v>
          </cell>
        </row>
        <row r="486">
          <cell r="O486" t="str">
            <v>0.00</v>
          </cell>
          <cell r="P486" t="str">
            <v>0.00</v>
          </cell>
          <cell r="Q486" t="str">
            <v>940.18</v>
          </cell>
          <cell r="R486" t="str">
            <v>96</v>
          </cell>
          <cell r="S486" t="str">
            <v>平均年限法(一)</v>
          </cell>
          <cell r="T486" t="str">
            <v>在用</v>
          </cell>
          <cell r="U486" t="str">
            <v>在建工程转入</v>
          </cell>
          <cell r="V486" t="str">
            <v>demo</v>
          </cell>
          <cell r="W486" t="str">
            <v>2023.07.29</v>
          </cell>
        </row>
        <row r="486">
          <cell r="AA486" t="str">
            <v>0322</v>
          </cell>
        </row>
        <row r="487">
          <cell r="B487" t="str">
            <v>032200477</v>
          </cell>
          <cell r="C487" t="str">
            <v>10000L非标甲苯回收槽（原032200031# 固卡01219拆分4-2）</v>
          </cell>
          <cell r="D487" t="str">
            <v>2000*2600*10</v>
          </cell>
          <cell r="E487">
            <v>14700.86</v>
          </cell>
          <cell r="F487">
            <v>14112.82</v>
          </cell>
          <cell r="G487">
            <v>588.04</v>
          </cell>
          <cell r="H487">
            <v>0</v>
          </cell>
          <cell r="I487" t="str">
            <v>2013.12.03</v>
          </cell>
          <cell r="J487" t="str">
            <v>96</v>
          </cell>
          <cell r="K487" t="str">
            <v>循环经济示范园设备</v>
          </cell>
          <cell r="L487" t="str">
            <v>肥东合成分厂</v>
          </cell>
          <cell r="M487" t="str">
            <v>肥东合成</v>
          </cell>
        </row>
        <row r="487">
          <cell r="O487" t="str">
            <v>0.00</v>
          </cell>
          <cell r="P487" t="str">
            <v>0.00</v>
          </cell>
          <cell r="Q487" t="str">
            <v>588.04</v>
          </cell>
          <cell r="R487" t="str">
            <v>96</v>
          </cell>
          <cell r="S487" t="str">
            <v>平均年限法(一)</v>
          </cell>
          <cell r="T487" t="str">
            <v>在用</v>
          </cell>
          <cell r="U487" t="str">
            <v>在建工程转入</v>
          </cell>
          <cell r="V487" t="str">
            <v>demo</v>
          </cell>
          <cell r="W487" t="str">
            <v>2023.07.30</v>
          </cell>
        </row>
        <row r="487">
          <cell r="AA487" t="str">
            <v>0322</v>
          </cell>
        </row>
        <row r="488">
          <cell r="B488" t="str">
            <v>032200478</v>
          </cell>
          <cell r="C488" t="str">
            <v>10000L非标甲苯回收槽（原032200031# 固卡01219拆分4-3）</v>
          </cell>
          <cell r="D488" t="str">
            <v>2000*2600*10</v>
          </cell>
          <cell r="E488">
            <v>14700.86</v>
          </cell>
          <cell r="F488">
            <v>14112.82</v>
          </cell>
          <cell r="G488">
            <v>588.04</v>
          </cell>
          <cell r="H488">
            <v>0</v>
          </cell>
          <cell r="I488" t="str">
            <v>2013.12.03</v>
          </cell>
          <cell r="J488" t="str">
            <v>96</v>
          </cell>
          <cell r="K488" t="str">
            <v>循环经济示范园设备</v>
          </cell>
          <cell r="L488" t="str">
            <v>肥东合成分厂</v>
          </cell>
          <cell r="M488" t="str">
            <v>肥东合成</v>
          </cell>
        </row>
        <row r="488">
          <cell r="O488" t="str">
            <v>0.00</v>
          </cell>
          <cell r="P488" t="str">
            <v>0.00</v>
          </cell>
          <cell r="Q488" t="str">
            <v>588.04</v>
          </cell>
          <cell r="R488" t="str">
            <v>96</v>
          </cell>
          <cell r="S488" t="str">
            <v>平均年限法(一)</v>
          </cell>
          <cell r="T488" t="str">
            <v>在用</v>
          </cell>
          <cell r="U488" t="str">
            <v>在建工程转入</v>
          </cell>
          <cell r="V488" t="str">
            <v>demo</v>
          </cell>
          <cell r="W488" t="str">
            <v>2023.07.30</v>
          </cell>
        </row>
        <row r="488">
          <cell r="AA488" t="str">
            <v>0322</v>
          </cell>
        </row>
        <row r="489">
          <cell r="B489" t="str">
            <v>032200479</v>
          </cell>
          <cell r="C489" t="str">
            <v>10000L非标甲苯回收槽（原032200031# 固卡01219拆分4-4）</v>
          </cell>
          <cell r="D489" t="str">
            <v>2000*2600*10</v>
          </cell>
          <cell r="E489">
            <v>14700.84</v>
          </cell>
          <cell r="F489">
            <v>14112.82</v>
          </cell>
          <cell r="G489">
            <v>588.02</v>
          </cell>
          <cell r="H489">
            <v>0</v>
          </cell>
          <cell r="I489" t="str">
            <v>2013.12.03</v>
          </cell>
          <cell r="J489" t="str">
            <v>96</v>
          </cell>
          <cell r="K489" t="str">
            <v>循环经济示范园设备</v>
          </cell>
          <cell r="L489" t="str">
            <v>肥东合成分厂</v>
          </cell>
          <cell r="M489" t="str">
            <v>肥东合成</v>
          </cell>
        </row>
        <row r="489">
          <cell r="O489" t="str">
            <v>0.00</v>
          </cell>
          <cell r="P489" t="str">
            <v>0.00</v>
          </cell>
          <cell r="Q489" t="str">
            <v>588.02</v>
          </cell>
          <cell r="R489" t="str">
            <v>96</v>
          </cell>
          <cell r="S489" t="str">
            <v>平均年限法(一)</v>
          </cell>
          <cell r="T489" t="str">
            <v>在用</v>
          </cell>
          <cell r="U489" t="str">
            <v>在建工程转入</v>
          </cell>
          <cell r="V489" t="str">
            <v>demo</v>
          </cell>
          <cell r="W489" t="str">
            <v>2023.07.30</v>
          </cell>
        </row>
        <row r="489">
          <cell r="AA489" t="str">
            <v>0322</v>
          </cell>
        </row>
        <row r="490">
          <cell r="B490" t="str">
            <v>032200033</v>
          </cell>
          <cell r="C490" t="str">
            <v>2000L非标甲苯讲师槽</v>
          </cell>
          <cell r="D490" t="str">
            <v>1200*1400*6</v>
          </cell>
          <cell r="E490">
            <v>4102.56</v>
          </cell>
          <cell r="F490">
            <v>3938.46</v>
          </cell>
          <cell r="G490">
            <v>164.1</v>
          </cell>
          <cell r="H490">
            <v>0</v>
          </cell>
          <cell r="I490" t="str">
            <v>2013.12.05</v>
          </cell>
          <cell r="J490" t="str">
            <v>96</v>
          </cell>
          <cell r="K490" t="str">
            <v>循环经济示范园设备</v>
          </cell>
          <cell r="L490" t="str">
            <v>肥东合成分厂</v>
          </cell>
          <cell r="M490" t="str">
            <v>肥东合成</v>
          </cell>
        </row>
        <row r="490">
          <cell r="O490" t="str">
            <v>0.00</v>
          </cell>
          <cell r="P490" t="str">
            <v>0.00</v>
          </cell>
          <cell r="Q490" t="str">
            <v>164.10</v>
          </cell>
          <cell r="R490" t="str">
            <v>96</v>
          </cell>
          <cell r="S490" t="str">
            <v>平均年限法(一)</v>
          </cell>
          <cell r="T490" t="str">
            <v>在用</v>
          </cell>
          <cell r="U490" t="str">
            <v>在建工程转入</v>
          </cell>
          <cell r="V490" t="str">
            <v>费潘梅</v>
          </cell>
          <cell r="W490" t="str">
            <v>2013.12.05</v>
          </cell>
        </row>
        <row r="490">
          <cell r="AA490" t="str">
            <v>0322</v>
          </cell>
        </row>
        <row r="491">
          <cell r="B491" t="str">
            <v>032200034</v>
          </cell>
          <cell r="C491" t="str">
            <v>10000L非标甲苯静置槽</v>
          </cell>
          <cell r="D491" t="str">
            <v>2000*2600*10</v>
          </cell>
          <cell r="E491">
            <v>14700.85</v>
          </cell>
          <cell r="F491">
            <v>14112.82</v>
          </cell>
          <cell r="G491">
            <v>588.03</v>
          </cell>
          <cell r="H491">
            <v>0</v>
          </cell>
          <cell r="I491" t="str">
            <v>2013.12.05</v>
          </cell>
          <cell r="J491" t="str">
            <v>96</v>
          </cell>
          <cell r="K491" t="str">
            <v>循环经济示范园设备</v>
          </cell>
          <cell r="L491" t="str">
            <v>肥东合成分厂</v>
          </cell>
          <cell r="M491" t="str">
            <v>肥东合成</v>
          </cell>
        </row>
        <row r="491">
          <cell r="O491" t="str">
            <v>0.00</v>
          </cell>
          <cell r="P491" t="str">
            <v>0.00</v>
          </cell>
          <cell r="Q491" t="str">
            <v>588.03</v>
          </cell>
          <cell r="R491" t="str">
            <v>96</v>
          </cell>
          <cell r="S491" t="str">
            <v>平均年限法(一)</v>
          </cell>
          <cell r="T491" t="str">
            <v>在用</v>
          </cell>
          <cell r="U491" t="str">
            <v>在建工程转入</v>
          </cell>
          <cell r="V491" t="str">
            <v>费潘梅</v>
          </cell>
          <cell r="W491" t="str">
            <v>2013.12.05</v>
          </cell>
        </row>
        <row r="491">
          <cell r="AA491" t="str">
            <v>0322</v>
          </cell>
        </row>
        <row r="492">
          <cell r="B492" t="str">
            <v>032200035</v>
          </cell>
          <cell r="C492" t="str">
            <v>20000L非标甲苯静置槽2台</v>
          </cell>
          <cell r="D492" t="str">
            <v>2600*3000*12</v>
          </cell>
          <cell r="E492">
            <v>51965.81</v>
          </cell>
          <cell r="F492">
            <v>49887.18</v>
          </cell>
          <cell r="G492">
            <v>2078.63</v>
          </cell>
          <cell r="H492">
            <v>0</v>
          </cell>
          <cell r="I492" t="str">
            <v>2013.12.05</v>
          </cell>
          <cell r="J492" t="str">
            <v>96</v>
          </cell>
          <cell r="K492" t="str">
            <v>循环经济示范园设备</v>
          </cell>
          <cell r="L492" t="str">
            <v>肥东合成分厂</v>
          </cell>
          <cell r="M492" t="str">
            <v>肥东合成</v>
          </cell>
        </row>
        <row r="492">
          <cell r="O492" t="str">
            <v>0.00</v>
          </cell>
          <cell r="P492" t="str">
            <v>0.00</v>
          </cell>
          <cell r="Q492" t="str">
            <v>2,078.63</v>
          </cell>
          <cell r="R492" t="str">
            <v>96</v>
          </cell>
          <cell r="S492" t="str">
            <v>平均年限法(一)</v>
          </cell>
          <cell r="T492" t="str">
            <v>在用</v>
          </cell>
          <cell r="U492" t="str">
            <v>在建工程转入</v>
          </cell>
          <cell r="V492" t="str">
            <v>费潘梅</v>
          </cell>
          <cell r="W492" t="str">
            <v>2013.12.05</v>
          </cell>
        </row>
        <row r="492">
          <cell r="AA492" t="str">
            <v>0322</v>
          </cell>
        </row>
        <row r="493">
          <cell r="B493" t="str">
            <v>032200037</v>
          </cell>
          <cell r="C493" t="str">
            <v>2000L非标碱高位槽</v>
          </cell>
          <cell r="D493" t="str">
            <v>1200*1800*6</v>
          </cell>
          <cell r="E493">
            <v>3162.39</v>
          </cell>
          <cell r="F493">
            <v>3035.89</v>
          </cell>
          <cell r="G493">
            <v>126.5</v>
          </cell>
          <cell r="H493">
            <v>0</v>
          </cell>
          <cell r="I493" t="str">
            <v>2013.12.05</v>
          </cell>
          <cell r="J493" t="str">
            <v>96</v>
          </cell>
          <cell r="K493" t="str">
            <v>循环经济示范园设备</v>
          </cell>
          <cell r="L493" t="str">
            <v>肥东合成分厂</v>
          </cell>
          <cell r="M493" t="str">
            <v>肥东合成</v>
          </cell>
        </row>
        <row r="493">
          <cell r="O493" t="str">
            <v>0.00</v>
          </cell>
          <cell r="P493" t="str">
            <v>0.00</v>
          </cell>
          <cell r="Q493" t="str">
            <v>126.50</v>
          </cell>
          <cell r="R493" t="str">
            <v>96</v>
          </cell>
          <cell r="S493" t="str">
            <v>平均年限法(一)</v>
          </cell>
          <cell r="T493" t="str">
            <v>在用</v>
          </cell>
          <cell r="U493" t="str">
            <v>在建工程转入</v>
          </cell>
          <cell r="V493" t="str">
            <v>费潘梅</v>
          </cell>
          <cell r="W493" t="str">
            <v>2013.12.05</v>
          </cell>
        </row>
        <row r="493">
          <cell r="AA493" t="str">
            <v>0322</v>
          </cell>
        </row>
        <row r="494">
          <cell r="B494" t="str">
            <v>032200038</v>
          </cell>
          <cell r="C494" t="str">
            <v>8000L非标母液地槽</v>
          </cell>
          <cell r="D494" t="str">
            <v>2000*2000*2000</v>
          </cell>
          <cell r="E494">
            <v>10512.82</v>
          </cell>
          <cell r="F494">
            <v>10092.31</v>
          </cell>
          <cell r="G494">
            <v>420.51</v>
          </cell>
          <cell r="H494">
            <v>0</v>
          </cell>
          <cell r="I494" t="str">
            <v>2013.12.05</v>
          </cell>
          <cell r="J494" t="str">
            <v>96</v>
          </cell>
          <cell r="K494" t="str">
            <v>循环经济示范园设备</v>
          </cell>
          <cell r="L494" t="str">
            <v>肥东合成分厂</v>
          </cell>
          <cell r="M494" t="str">
            <v>肥东合成</v>
          </cell>
        </row>
        <row r="494">
          <cell r="O494" t="str">
            <v>0.00</v>
          </cell>
          <cell r="P494" t="str">
            <v>0.00</v>
          </cell>
          <cell r="Q494" t="str">
            <v>420.51</v>
          </cell>
          <cell r="R494" t="str">
            <v>96</v>
          </cell>
          <cell r="S494" t="str">
            <v>平均年限法(一)</v>
          </cell>
          <cell r="T494" t="str">
            <v>在用</v>
          </cell>
          <cell r="U494" t="str">
            <v>在建工程转入</v>
          </cell>
          <cell r="V494" t="str">
            <v>费潘梅</v>
          </cell>
          <cell r="W494" t="str">
            <v>2013.12.05</v>
          </cell>
        </row>
        <row r="494">
          <cell r="AA494" t="str">
            <v>0322</v>
          </cell>
        </row>
        <row r="495">
          <cell r="B495" t="str">
            <v>032200039</v>
          </cell>
          <cell r="C495" t="str">
            <v>8000L非标热水槽</v>
          </cell>
          <cell r="D495" t="str">
            <v>2000*2600*6</v>
          </cell>
          <cell r="E495">
            <v>8974.36</v>
          </cell>
          <cell r="F495">
            <v>8615.39</v>
          </cell>
          <cell r="G495">
            <v>358.97</v>
          </cell>
          <cell r="H495">
            <v>0</v>
          </cell>
          <cell r="I495" t="str">
            <v>2013.12.05</v>
          </cell>
          <cell r="J495" t="str">
            <v>96</v>
          </cell>
          <cell r="K495" t="str">
            <v>循环经济示范园设备</v>
          </cell>
          <cell r="L495" t="str">
            <v>肥东合成分厂</v>
          </cell>
          <cell r="M495" t="str">
            <v>肥东合成</v>
          </cell>
        </row>
        <row r="495">
          <cell r="O495" t="str">
            <v>0.00</v>
          </cell>
          <cell r="P495" t="str">
            <v>0.00</v>
          </cell>
          <cell r="Q495" t="str">
            <v>358.97</v>
          </cell>
          <cell r="R495" t="str">
            <v>96</v>
          </cell>
          <cell r="S495" t="str">
            <v>平均年限法(一)</v>
          </cell>
          <cell r="T495" t="str">
            <v>在用</v>
          </cell>
          <cell r="U495" t="str">
            <v>在建工程转入</v>
          </cell>
          <cell r="V495" t="str">
            <v>费潘梅</v>
          </cell>
          <cell r="W495" t="str">
            <v>2013.12.05</v>
          </cell>
        </row>
        <row r="495">
          <cell r="AA495" t="str">
            <v>0322</v>
          </cell>
        </row>
        <row r="496">
          <cell r="B496" t="str">
            <v>032200042</v>
          </cell>
          <cell r="C496" t="str">
            <v>3000L非标洗液槽</v>
          </cell>
          <cell r="D496" t="str">
            <v>1400*1600*8</v>
          </cell>
          <cell r="E496">
            <v>6068.38</v>
          </cell>
          <cell r="F496">
            <v>5825.64</v>
          </cell>
          <cell r="G496">
            <v>242.74</v>
          </cell>
          <cell r="H496">
            <v>0</v>
          </cell>
          <cell r="I496" t="str">
            <v>2013.12.05</v>
          </cell>
          <cell r="J496" t="str">
            <v>96</v>
          </cell>
          <cell r="K496" t="str">
            <v>循环经济示范园设备</v>
          </cell>
          <cell r="L496" t="str">
            <v>肥东合成分厂</v>
          </cell>
          <cell r="M496" t="str">
            <v>肥东合成</v>
          </cell>
        </row>
        <row r="496">
          <cell r="O496" t="str">
            <v>0.00</v>
          </cell>
          <cell r="P496" t="str">
            <v>0.00</v>
          </cell>
          <cell r="Q496" t="str">
            <v>242.74</v>
          </cell>
          <cell r="R496" t="str">
            <v>96</v>
          </cell>
          <cell r="S496" t="str">
            <v>平均年限法(一)</v>
          </cell>
          <cell r="T496" t="str">
            <v>在用</v>
          </cell>
          <cell r="U496" t="str">
            <v>在建工程转入</v>
          </cell>
          <cell r="V496" t="str">
            <v>费潘梅</v>
          </cell>
          <cell r="W496" t="str">
            <v>2013.12.05</v>
          </cell>
        </row>
        <row r="496">
          <cell r="AA496" t="str">
            <v>0322</v>
          </cell>
        </row>
        <row r="497">
          <cell r="B497" t="str">
            <v>032200047</v>
          </cell>
          <cell r="C497" t="str">
            <v>30000L非标液碱贮槽</v>
          </cell>
          <cell r="D497" t="str">
            <v>3100*4400*6/8</v>
          </cell>
          <cell r="E497">
            <v>28717.95</v>
          </cell>
          <cell r="F497">
            <v>27569.23</v>
          </cell>
          <cell r="G497">
            <v>1148.72</v>
          </cell>
          <cell r="H497">
            <v>0</v>
          </cell>
          <cell r="I497" t="str">
            <v>2013.12.05</v>
          </cell>
          <cell r="J497" t="str">
            <v>96</v>
          </cell>
          <cell r="K497" t="str">
            <v>循环经济示范园设备</v>
          </cell>
          <cell r="L497" t="str">
            <v>肥东合成分厂</v>
          </cell>
          <cell r="M497" t="str">
            <v>肥东合成</v>
          </cell>
        </row>
        <row r="497">
          <cell r="O497" t="str">
            <v>0.00</v>
          </cell>
          <cell r="P497" t="str">
            <v>0.00</v>
          </cell>
          <cell r="Q497" t="str">
            <v>1,148.72</v>
          </cell>
          <cell r="R497" t="str">
            <v>96</v>
          </cell>
          <cell r="S497" t="str">
            <v>平均年限法(一)</v>
          </cell>
          <cell r="T497" t="str">
            <v>在用</v>
          </cell>
          <cell r="U497" t="str">
            <v>在建工程转入</v>
          </cell>
          <cell r="V497" t="str">
            <v>费潘梅</v>
          </cell>
          <cell r="W497" t="str">
            <v>2013.12.05</v>
          </cell>
        </row>
        <row r="497">
          <cell r="AA497" t="str">
            <v>0322</v>
          </cell>
        </row>
        <row r="498">
          <cell r="B498" t="str">
            <v>032200050</v>
          </cell>
          <cell r="C498" t="str">
            <v>300L非标真空缓冲罐</v>
          </cell>
          <cell r="D498" t="str">
            <v>600*800*6</v>
          </cell>
          <cell r="E498">
            <v>940.17</v>
          </cell>
          <cell r="F498">
            <v>902.56</v>
          </cell>
          <cell r="G498">
            <v>37.61</v>
          </cell>
          <cell r="H498">
            <v>0</v>
          </cell>
          <cell r="I498" t="str">
            <v>2013.12.05</v>
          </cell>
          <cell r="J498" t="str">
            <v>96</v>
          </cell>
          <cell r="K498" t="str">
            <v>循环经济示范园设备</v>
          </cell>
          <cell r="L498" t="str">
            <v>肥东合成分厂</v>
          </cell>
          <cell r="M498" t="str">
            <v>肥东合成</v>
          </cell>
        </row>
        <row r="498">
          <cell r="O498" t="str">
            <v>0.00</v>
          </cell>
          <cell r="P498" t="str">
            <v>0.00</v>
          </cell>
          <cell r="Q498" t="str">
            <v>37.61</v>
          </cell>
          <cell r="R498" t="str">
            <v>96</v>
          </cell>
          <cell r="S498" t="str">
            <v>平均年限法(一)</v>
          </cell>
          <cell r="T498" t="str">
            <v>在用</v>
          </cell>
          <cell r="U498" t="str">
            <v>在建工程转入</v>
          </cell>
          <cell r="V498" t="str">
            <v>费潘梅</v>
          </cell>
          <cell r="W498" t="str">
            <v>2013.12.05</v>
          </cell>
        </row>
        <row r="498">
          <cell r="AA498" t="str">
            <v>0322</v>
          </cell>
        </row>
        <row r="499">
          <cell r="B499" t="str">
            <v>032200052</v>
          </cell>
          <cell r="C499" t="str">
            <v>30000L非标盐水槽</v>
          </cell>
          <cell r="D499" t="str">
            <v>6500*3500*1600</v>
          </cell>
          <cell r="E499">
            <v>33333.33</v>
          </cell>
          <cell r="F499">
            <v>32000</v>
          </cell>
          <cell r="G499">
            <v>1333.33</v>
          </cell>
          <cell r="H499">
            <v>0</v>
          </cell>
          <cell r="I499" t="str">
            <v>2013.12.05</v>
          </cell>
          <cell r="J499" t="str">
            <v>96</v>
          </cell>
          <cell r="K499" t="str">
            <v>循环经济示范园设备</v>
          </cell>
          <cell r="L499" t="str">
            <v>肥东合成分厂</v>
          </cell>
          <cell r="M499" t="str">
            <v>肥东合成</v>
          </cell>
        </row>
        <row r="499">
          <cell r="O499" t="str">
            <v>0.00</v>
          </cell>
          <cell r="P499" t="str">
            <v>0.00</v>
          </cell>
          <cell r="Q499" t="str">
            <v>1,333.33</v>
          </cell>
          <cell r="R499" t="str">
            <v>96</v>
          </cell>
          <cell r="S499" t="str">
            <v>平均年限法(一)</v>
          </cell>
          <cell r="T499" t="str">
            <v>在用</v>
          </cell>
          <cell r="U499" t="str">
            <v>在建工程转入</v>
          </cell>
          <cell r="V499" t="str">
            <v>费潘梅</v>
          </cell>
          <cell r="W499" t="str">
            <v>2013.12.05</v>
          </cell>
        </row>
        <row r="499">
          <cell r="AA499" t="str">
            <v>0322</v>
          </cell>
        </row>
        <row r="500">
          <cell r="B500" t="str">
            <v>032200053</v>
          </cell>
          <cell r="C500" t="str">
            <v>1000L非标空气缓冲罐</v>
          </cell>
          <cell r="D500" t="str">
            <v>800*1800*8</v>
          </cell>
          <cell r="E500">
            <v>3076.92</v>
          </cell>
          <cell r="F500">
            <v>2953.84</v>
          </cell>
          <cell r="G500">
            <v>123.08</v>
          </cell>
          <cell r="H500">
            <v>0</v>
          </cell>
          <cell r="I500" t="str">
            <v>2013.12.05</v>
          </cell>
          <cell r="J500" t="str">
            <v>96</v>
          </cell>
          <cell r="K500" t="str">
            <v>循环经济示范园设备</v>
          </cell>
          <cell r="L500" t="str">
            <v>肥东合成分厂</v>
          </cell>
          <cell r="M500" t="str">
            <v>肥东合成</v>
          </cell>
        </row>
        <row r="500">
          <cell r="O500" t="str">
            <v>0.00</v>
          </cell>
          <cell r="P500" t="str">
            <v>0.00</v>
          </cell>
          <cell r="Q500" t="str">
            <v>123.08</v>
          </cell>
          <cell r="R500" t="str">
            <v>96</v>
          </cell>
          <cell r="S500" t="str">
            <v>平均年限法(一)</v>
          </cell>
          <cell r="T500" t="str">
            <v>在用</v>
          </cell>
          <cell r="U500" t="str">
            <v>在建工程转入</v>
          </cell>
          <cell r="V500" t="str">
            <v>费潘梅</v>
          </cell>
          <cell r="W500" t="str">
            <v>2013.12.05</v>
          </cell>
        </row>
        <row r="500">
          <cell r="AA500" t="str">
            <v>0322</v>
          </cell>
        </row>
        <row r="501">
          <cell r="B501" t="str">
            <v>032200054</v>
          </cell>
          <cell r="C501" t="str">
            <v>2000L非标空气缓冲罐</v>
          </cell>
          <cell r="D501" t="str">
            <v>1200*1400*10</v>
          </cell>
          <cell r="E501">
            <v>6239.32</v>
          </cell>
          <cell r="F501">
            <v>5989.75</v>
          </cell>
          <cell r="G501">
            <v>249.57</v>
          </cell>
          <cell r="H501">
            <v>0</v>
          </cell>
          <cell r="I501" t="str">
            <v>2013.12.05</v>
          </cell>
          <cell r="J501" t="str">
            <v>96</v>
          </cell>
          <cell r="K501" t="str">
            <v>循环经济示范园设备</v>
          </cell>
          <cell r="L501" t="str">
            <v>肥东合成分厂</v>
          </cell>
          <cell r="M501" t="str">
            <v>肥东合成</v>
          </cell>
        </row>
        <row r="501">
          <cell r="O501" t="str">
            <v>0.00</v>
          </cell>
          <cell r="P501" t="str">
            <v>0.00</v>
          </cell>
          <cell r="Q501" t="str">
            <v>249.57</v>
          </cell>
          <cell r="R501" t="str">
            <v>96</v>
          </cell>
          <cell r="S501" t="str">
            <v>平均年限法(一)</v>
          </cell>
          <cell r="T501" t="str">
            <v>在用</v>
          </cell>
          <cell r="U501" t="str">
            <v>在建工程转入</v>
          </cell>
          <cell r="V501" t="str">
            <v>费潘梅</v>
          </cell>
          <cell r="W501" t="str">
            <v>2013.12.05</v>
          </cell>
        </row>
        <row r="501">
          <cell r="AA501" t="str">
            <v>0322</v>
          </cell>
        </row>
        <row r="502">
          <cell r="B502" t="str">
            <v>032200055</v>
          </cell>
          <cell r="C502" t="str">
            <v>10000L非标空气缓冲罐</v>
          </cell>
          <cell r="D502" t="str">
            <v>2000*2600*14</v>
          </cell>
          <cell r="E502">
            <v>20598.29</v>
          </cell>
          <cell r="F502">
            <v>19774.36</v>
          </cell>
          <cell r="G502">
            <v>823.93</v>
          </cell>
          <cell r="H502">
            <v>0</v>
          </cell>
          <cell r="I502" t="str">
            <v>2013.12.05</v>
          </cell>
          <cell r="J502" t="str">
            <v>96</v>
          </cell>
          <cell r="K502" t="str">
            <v>循环经济示范园设备</v>
          </cell>
          <cell r="L502" t="str">
            <v>肥东合成分厂</v>
          </cell>
          <cell r="M502" t="str">
            <v>肥东合成</v>
          </cell>
        </row>
        <row r="502">
          <cell r="O502" t="str">
            <v>0.00</v>
          </cell>
          <cell r="P502" t="str">
            <v>0.00</v>
          </cell>
          <cell r="Q502" t="str">
            <v>823.93</v>
          </cell>
          <cell r="R502" t="str">
            <v>96</v>
          </cell>
          <cell r="S502" t="str">
            <v>平均年限法(一)</v>
          </cell>
          <cell r="T502" t="str">
            <v>在用</v>
          </cell>
          <cell r="U502" t="str">
            <v>在建工程转入</v>
          </cell>
          <cell r="V502" t="str">
            <v>费潘梅</v>
          </cell>
          <cell r="W502" t="str">
            <v>2013.12.05</v>
          </cell>
        </row>
        <row r="502">
          <cell r="AA502" t="str">
            <v>0322</v>
          </cell>
        </row>
        <row r="503">
          <cell r="B503" t="str">
            <v>032200056</v>
          </cell>
          <cell r="C503" t="str">
            <v>20000L非标空气缓冲罐</v>
          </cell>
          <cell r="D503" t="str">
            <v>2400*3600*16</v>
          </cell>
          <cell r="E503">
            <v>36239.32</v>
          </cell>
          <cell r="F503">
            <v>34789.75</v>
          </cell>
          <cell r="G503">
            <v>1449.57</v>
          </cell>
          <cell r="H503">
            <v>0</v>
          </cell>
          <cell r="I503" t="str">
            <v>2013.12.05</v>
          </cell>
          <cell r="J503" t="str">
            <v>96</v>
          </cell>
          <cell r="K503" t="str">
            <v>循环经济示范园设备</v>
          </cell>
          <cell r="L503" t="str">
            <v>肥东合成分厂</v>
          </cell>
          <cell r="M503" t="str">
            <v>肥东合成</v>
          </cell>
        </row>
        <row r="503">
          <cell r="O503" t="str">
            <v>0.00</v>
          </cell>
          <cell r="P503" t="str">
            <v>0.00</v>
          </cell>
          <cell r="Q503" t="str">
            <v>1,449.57</v>
          </cell>
          <cell r="R503" t="str">
            <v>96</v>
          </cell>
          <cell r="S503" t="str">
            <v>平均年限法(一)</v>
          </cell>
          <cell r="T503" t="str">
            <v>在用</v>
          </cell>
          <cell r="U503" t="str">
            <v>在建工程转入</v>
          </cell>
          <cell r="V503" t="str">
            <v>费潘梅</v>
          </cell>
          <cell r="W503" t="str">
            <v>2013.12.05</v>
          </cell>
        </row>
        <row r="503">
          <cell r="AA503" t="str">
            <v>0322</v>
          </cell>
        </row>
        <row r="504">
          <cell r="B504" t="str">
            <v>032200057</v>
          </cell>
          <cell r="C504" t="str">
            <v>5000L非标氮气缓冲罐</v>
          </cell>
          <cell r="D504" t="str">
            <v>1600*2000*12</v>
          </cell>
          <cell r="E504">
            <v>11880.34</v>
          </cell>
          <cell r="F504">
            <v>11405.13</v>
          </cell>
          <cell r="G504">
            <v>475.21</v>
          </cell>
          <cell r="H504">
            <v>0</v>
          </cell>
          <cell r="I504" t="str">
            <v>2013.12.05</v>
          </cell>
          <cell r="J504" t="str">
            <v>96</v>
          </cell>
          <cell r="K504" t="str">
            <v>循环经济示范园设备</v>
          </cell>
          <cell r="L504" t="str">
            <v>肥东合成分厂</v>
          </cell>
          <cell r="M504" t="str">
            <v>肥东合成</v>
          </cell>
        </row>
        <row r="504">
          <cell r="O504" t="str">
            <v>0.00</v>
          </cell>
          <cell r="P504" t="str">
            <v>0.00</v>
          </cell>
          <cell r="Q504" t="str">
            <v>475.21</v>
          </cell>
          <cell r="R504" t="str">
            <v>96</v>
          </cell>
          <cell r="S504" t="str">
            <v>平均年限法(一)</v>
          </cell>
          <cell r="T504" t="str">
            <v>在用</v>
          </cell>
          <cell r="U504" t="str">
            <v>在建工程转入</v>
          </cell>
          <cell r="V504" t="str">
            <v>费潘梅</v>
          </cell>
          <cell r="W504" t="str">
            <v>2013.12.05</v>
          </cell>
        </row>
        <row r="504">
          <cell r="AA504" t="str">
            <v>0322</v>
          </cell>
        </row>
        <row r="505">
          <cell r="B505" t="str">
            <v>032200058</v>
          </cell>
          <cell r="C505" t="str">
            <v>50000L非标溶剂贮槽2台</v>
          </cell>
          <cell r="D505" t="str">
            <v>3600*4800*10</v>
          </cell>
          <cell r="E505">
            <v>92820.51</v>
          </cell>
          <cell r="F505">
            <v>89107.69</v>
          </cell>
          <cell r="G505">
            <v>3712.82</v>
          </cell>
          <cell r="H505">
            <v>0</v>
          </cell>
          <cell r="I505" t="str">
            <v>2013.12.05</v>
          </cell>
          <cell r="J505" t="str">
            <v>96</v>
          </cell>
          <cell r="K505" t="str">
            <v>循环经济示范园设备</v>
          </cell>
          <cell r="L505" t="str">
            <v>肥东合成分厂</v>
          </cell>
          <cell r="M505" t="str">
            <v>肥东合成</v>
          </cell>
        </row>
        <row r="505">
          <cell r="O505" t="str">
            <v>0.00</v>
          </cell>
          <cell r="P505" t="str">
            <v>0.00</v>
          </cell>
          <cell r="Q505" t="str">
            <v>3,712.82</v>
          </cell>
          <cell r="R505" t="str">
            <v>96</v>
          </cell>
          <cell r="S505" t="str">
            <v>平均年限法(一)</v>
          </cell>
          <cell r="T505" t="str">
            <v>在用</v>
          </cell>
          <cell r="U505" t="str">
            <v>在建工程转入</v>
          </cell>
          <cell r="V505" t="str">
            <v>费潘梅</v>
          </cell>
          <cell r="W505" t="str">
            <v>2013.12.05</v>
          </cell>
        </row>
        <row r="505">
          <cell r="AA505" t="str">
            <v>0322</v>
          </cell>
        </row>
        <row r="506">
          <cell r="B506" t="str">
            <v>032200059</v>
          </cell>
          <cell r="C506" t="str">
            <v>100000L非标溶剂贮槽</v>
          </cell>
          <cell r="D506" t="str">
            <v>4200*7300*10</v>
          </cell>
          <cell r="E506">
            <v>68376.07</v>
          </cell>
          <cell r="F506">
            <v>65641.03</v>
          </cell>
          <cell r="G506">
            <v>2735.04</v>
          </cell>
          <cell r="H506">
            <v>0</v>
          </cell>
          <cell r="I506" t="str">
            <v>2013.12.05</v>
          </cell>
          <cell r="J506" t="str">
            <v>96</v>
          </cell>
          <cell r="K506" t="str">
            <v>循环经济示范园设备</v>
          </cell>
          <cell r="L506" t="str">
            <v>肥东合成分厂</v>
          </cell>
          <cell r="M506" t="str">
            <v>肥东合成</v>
          </cell>
        </row>
        <row r="506">
          <cell r="O506" t="str">
            <v>0.00</v>
          </cell>
          <cell r="P506" t="str">
            <v>0.00</v>
          </cell>
          <cell r="Q506" t="str">
            <v>2,735.04</v>
          </cell>
          <cell r="R506" t="str">
            <v>96</v>
          </cell>
          <cell r="S506" t="str">
            <v>平均年限法(一)</v>
          </cell>
          <cell r="T506" t="str">
            <v>在用</v>
          </cell>
          <cell r="U506" t="str">
            <v>在建工程转入</v>
          </cell>
          <cell r="V506" t="str">
            <v>费潘梅</v>
          </cell>
          <cell r="W506" t="str">
            <v>2013.12.05</v>
          </cell>
        </row>
        <row r="506">
          <cell r="AA506" t="str">
            <v>0322</v>
          </cell>
        </row>
        <row r="507">
          <cell r="B507" t="str">
            <v>032200060</v>
          </cell>
          <cell r="C507" t="str">
            <v>20m2换热冷凝器</v>
          </cell>
          <cell r="D507" t="str">
            <v>螺旋板式</v>
          </cell>
          <cell r="E507">
            <v>14957.26</v>
          </cell>
          <cell r="F507">
            <v>14358.97</v>
          </cell>
          <cell r="G507">
            <v>598.29</v>
          </cell>
          <cell r="H507">
            <v>0</v>
          </cell>
          <cell r="I507" t="str">
            <v>2013.12.05</v>
          </cell>
          <cell r="J507" t="str">
            <v>96</v>
          </cell>
          <cell r="K507" t="str">
            <v>循环经济示范园设备</v>
          </cell>
          <cell r="L507" t="str">
            <v>肥东合成分厂</v>
          </cell>
          <cell r="M507" t="str">
            <v>肥东合成</v>
          </cell>
        </row>
        <row r="507">
          <cell r="O507" t="str">
            <v>0.00</v>
          </cell>
          <cell r="P507" t="str">
            <v>0.00</v>
          </cell>
          <cell r="Q507" t="str">
            <v>598.29</v>
          </cell>
          <cell r="R507" t="str">
            <v>96</v>
          </cell>
          <cell r="S507" t="str">
            <v>平均年限法(一)</v>
          </cell>
          <cell r="T507" t="str">
            <v>在用</v>
          </cell>
          <cell r="U507" t="str">
            <v>在建工程转入</v>
          </cell>
          <cell r="V507" t="str">
            <v>费潘梅</v>
          </cell>
          <cell r="W507" t="str">
            <v>2013.12.05</v>
          </cell>
        </row>
        <row r="507">
          <cell r="AA507" t="str">
            <v>0322</v>
          </cell>
        </row>
        <row r="508">
          <cell r="B508" t="str">
            <v>032200061</v>
          </cell>
          <cell r="C508" t="str">
            <v>20m2换热冷凝器10台</v>
          </cell>
          <cell r="D508" t="str">
            <v>LLIOB/20</v>
          </cell>
          <cell r="E508">
            <v>164572.65</v>
          </cell>
          <cell r="F508">
            <v>157989.74</v>
          </cell>
          <cell r="G508">
            <v>6582.91</v>
          </cell>
          <cell r="H508">
            <v>0</v>
          </cell>
          <cell r="I508" t="str">
            <v>2013.12.05</v>
          </cell>
          <cell r="J508" t="str">
            <v>96</v>
          </cell>
          <cell r="K508" t="str">
            <v>循环经济示范园设备</v>
          </cell>
          <cell r="L508" t="str">
            <v>肥东合成分厂</v>
          </cell>
          <cell r="M508" t="str">
            <v>肥东合成</v>
          </cell>
        </row>
        <row r="508">
          <cell r="O508" t="str">
            <v>0.00</v>
          </cell>
          <cell r="P508" t="str">
            <v>0.00</v>
          </cell>
          <cell r="Q508" t="str">
            <v>6,582.91</v>
          </cell>
          <cell r="R508" t="str">
            <v>96</v>
          </cell>
          <cell r="S508" t="str">
            <v>平均年限法(一)</v>
          </cell>
          <cell r="T508" t="str">
            <v>在用</v>
          </cell>
          <cell r="U508" t="str">
            <v>在建工程转入</v>
          </cell>
          <cell r="V508" t="str">
            <v>费潘梅</v>
          </cell>
          <cell r="W508" t="str">
            <v>2013.12.05</v>
          </cell>
        </row>
        <row r="508">
          <cell r="AA508" t="str">
            <v>0322</v>
          </cell>
        </row>
        <row r="509">
          <cell r="B509" t="str">
            <v>032200062</v>
          </cell>
          <cell r="C509" t="str">
            <v>40m2换热冷凝器3台</v>
          </cell>
          <cell r="D509" t="str">
            <v>LLIOB/40</v>
          </cell>
          <cell r="E509">
            <v>94743.59</v>
          </cell>
          <cell r="F509">
            <v>90953.85</v>
          </cell>
          <cell r="G509">
            <v>3789.74</v>
          </cell>
          <cell r="H509">
            <v>0</v>
          </cell>
          <cell r="I509" t="str">
            <v>2013.12.05</v>
          </cell>
          <cell r="J509" t="str">
            <v>96</v>
          </cell>
          <cell r="K509" t="str">
            <v>循环经济示范园设备</v>
          </cell>
          <cell r="L509" t="str">
            <v>肥东合成分厂</v>
          </cell>
          <cell r="M509" t="str">
            <v>肥东合成</v>
          </cell>
        </row>
        <row r="509">
          <cell r="O509" t="str">
            <v>0.00</v>
          </cell>
          <cell r="P509" t="str">
            <v>0.00</v>
          </cell>
          <cell r="Q509" t="str">
            <v>3,789.74</v>
          </cell>
          <cell r="R509" t="str">
            <v>96</v>
          </cell>
          <cell r="S509" t="str">
            <v>平均年限法(一)</v>
          </cell>
          <cell r="T509" t="str">
            <v>在用</v>
          </cell>
          <cell r="U509" t="str">
            <v>在建工程转入</v>
          </cell>
          <cell r="V509" t="str">
            <v>费潘梅</v>
          </cell>
          <cell r="W509" t="str">
            <v>2013.12.05</v>
          </cell>
        </row>
        <row r="509">
          <cell r="AA509" t="str">
            <v>0322</v>
          </cell>
        </row>
        <row r="510">
          <cell r="B510" t="str">
            <v>032200065</v>
          </cell>
          <cell r="C510" t="str">
            <v>1000L非标乳脂高位槽2台</v>
          </cell>
          <cell r="D510" t="str">
            <v>800*1800*5</v>
          </cell>
          <cell r="E510">
            <v>15042.74</v>
          </cell>
          <cell r="F510">
            <v>14441.03</v>
          </cell>
          <cell r="G510">
            <v>601.71</v>
          </cell>
          <cell r="H510">
            <v>0</v>
          </cell>
          <cell r="I510" t="str">
            <v>2013.12.05</v>
          </cell>
          <cell r="J510" t="str">
            <v>96</v>
          </cell>
          <cell r="K510" t="str">
            <v>循环经济示范园设备</v>
          </cell>
          <cell r="L510" t="str">
            <v>肥东合成分厂</v>
          </cell>
          <cell r="M510" t="str">
            <v>肥东合成</v>
          </cell>
        </row>
        <row r="510">
          <cell r="O510" t="str">
            <v>0.00</v>
          </cell>
          <cell r="P510" t="str">
            <v>0.00</v>
          </cell>
          <cell r="Q510" t="str">
            <v>601.71</v>
          </cell>
          <cell r="R510" t="str">
            <v>96</v>
          </cell>
          <cell r="S510" t="str">
            <v>平均年限法(一)</v>
          </cell>
          <cell r="T510" t="str">
            <v>在用</v>
          </cell>
          <cell r="U510" t="str">
            <v>在建工程转入</v>
          </cell>
          <cell r="V510" t="str">
            <v>费潘梅</v>
          </cell>
          <cell r="W510" t="str">
            <v>2013.12.05</v>
          </cell>
        </row>
        <row r="510">
          <cell r="AA510" t="str">
            <v>0322</v>
          </cell>
        </row>
        <row r="511">
          <cell r="B511" t="str">
            <v>032200066</v>
          </cell>
          <cell r="C511" t="str">
            <v>10000L非标乙醇回收槽2台</v>
          </cell>
          <cell r="D511" t="str">
            <v>2000*2600*8</v>
          </cell>
          <cell r="E511">
            <v>104786.33</v>
          </cell>
          <cell r="F511">
            <v>100594.88</v>
          </cell>
          <cell r="G511">
            <v>4191.45</v>
          </cell>
          <cell r="H511">
            <v>0</v>
          </cell>
          <cell r="I511" t="str">
            <v>2013.12.05</v>
          </cell>
          <cell r="J511" t="str">
            <v>96</v>
          </cell>
          <cell r="K511" t="str">
            <v>循环经济示范园设备</v>
          </cell>
          <cell r="L511" t="str">
            <v>肥东合成分厂</v>
          </cell>
          <cell r="M511" t="str">
            <v>肥东合成</v>
          </cell>
        </row>
        <row r="511">
          <cell r="O511" t="str">
            <v>0.00</v>
          </cell>
          <cell r="P511" t="str">
            <v>0.00</v>
          </cell>
          <cell r="Q511" t="str">
            <v>4,191.45</v>
          </cell>
          <cell r="R511" t="str">
            <v>96</v>
          </cell>
          <cell r="S511" t="str">
            <v>平均年限法(一)</v>
          </cell>
          <cell r="T511" t="str">
            <v>在用</v>
          </cell>
          <cell r="U511" t="str">
            <v>在建工程转入</v>
          </cell>
          <cell r="V511" t="str">
            <v>费潘梅</v>
          </cell>
          <cell r="W511" t="str">
            <v>2013.12.05</v>
          </cell>
        </row>
        <row r="511">
          <cell r="AA511" t="str">
            <v>0322</v>
          </cell>
        </row>
        <row r="512">
          <cell r="B512" t="str">
            <v>032200067</v>
          </cell>
          <cell r="C512" t="str">
            <v>500L非标乙醇讲师槽</v>
          </cell>
          <cell r="D512" t="str">
            <v>800*1000*5</v>
          </cell>
          <cell r="E512">
            <v>5128.21</v>
          </cell>
          <cell r="F512">
            <v>4923.08</v>
          </cell>
          <cell r="G512">
            <v>205.13</v>
          </cell>
          <cell r="H512">
            <v>0</v>
          </cell>
          <cell r="I512" t="str">
            <v>2013.12.05</v>
          </cell>
          <cell r="J512" t="str">
            <v>96</v>
          </cell>
          <cell r="K512" t="str">
            <v>循环经济示范园设备</v>
          </cell>
          <cell r="L512" t="str">
            <v>肥东合成分厂</v>
          </cell>
          <cell r="M512" t="str">
            <v>肥东合成</v>
          </cell>
        </row>
        <row r="512">
          <cell r="O512" t="str">
            <v>0.00</v>
          </cell>
          <cell r="P512" t="str">
            <v>0.00</v>
          </cell>
          <cell r="Q512" t="str">
            <v>205.13</v>
          </cell>
          <cell r="R512" t="str">
            <v>96</v>
          </cell>
          <cell r="S512" t="str">
            <v>平均年限法(一)</v>
          </cell>
          <cell r="T512" t="str">
            <v>在用</v>
          </cell>
          <cell r="U512" t="str">
            <v>在建工程转入</v>
          </cell>
          <cell r="V512" t="str">
            <v>费潘梅</v>
          </cell>
          <cell r="W512" t="str">
            <v>2013.12.05</v>
          </cell>
        </row>
        <row r="512">
          <cell r="AA512" t="str">
            <v>0322</v>
          </cell>
        </row>
        <row r="513">
          <cell r="B513" t="str">
            <v>032200068</v>
          </cell>
          <cell r="C513" t="str">
            <v>2000L非标乙醇讲师槽</v>
          </cell>
          <cell r="D513" t="str">
            <v>1200*1400*5</v>
          </cell>
          <cell r="E513">
            <v>10940.17</v>
          </cell>
          <cell r="F513">
            <v>10502.56</v>
          </cell>
          <cell r="G513">
            <v>437.61</v>
          </cell>
          <cell r="H513">
            <v>0</v>
          </cell>
          <cell r="I513" t="str">
            <v>2013.12.05</v>
          </cell>
          <cell r="J513" t="str">
            <v>96</v>
          </cell>
          <cell r="K513" t="str">
            <v>循环经济示范园设备</v>
          </cell>
          <cell r="L513" t="str">
            <v>肥东合成分厂</v>
          </cell>
          <cell r="M513" t="str">
            <v>肥东合成</v>
          </cell>
        </row>
        <row r="513">
          <cell r="O513" t="str">
            <v>0.00</v>
          </cell>
          <cell r="P513" t="str">
            <v>0.00</v>
          </cell>
          <cell r="Q513" t="str">
            <v>437.61</v>
          </cell>
          <cell r="R513" t="str">
            <v>96</v>
          </cell>
          <cell r="S513" t="str">
            <v>平均年限法(一)</v>
          </cell>
          <cell r="T513" t="str">
            <v>在用</v>
          </cell>
          <cell r="U513" t="str">
            <v>在建工程转入</v>
          </cell>
          <cell r="V513" t="str">
            <v>费潘梅</v>
          </cell>
          <cell r="W513" t="str">
            <v>2013.12.05</v>
          </cell>
        </row>
        <row r="513">
          <cell r="AA513" t="str">
            <v>0322</v>
          </cell>
        </row>
        <row r="514">
          <cell r="B514" t="str">
            <v>032200070</v>
          </cell>
          <cell r="C514" t="str">
            <v>10000L非标乙醇洗液槽</v>
          </cell>
          <cell r="D514" t="str">
            <v>2000*2600*8</v>
          </cell>
          <cell r="E514">
            <v>49572.65</v>
          </cell>
          <cell r="F514">
            <v>47589.74</v>
          </cell>
          <cell r="G514">
            <v>1982.91</v>
          </cell>
          <cell r="H514">
            <v>0</v>
          </cell>
          <cell r="I514" t="str">
            <v>2013.12.05</v>
          </cell>
          <cell r="J514" t="str">
            <v>96</v>
          </cell>
          <cell r="K514" t="str">
            <v>循环经济示范园设备</v>
          </cell>
          <cell r="L514" t="str">
            <v>肥东合成分厂</v>
          </cell>
          <cell r="M514" t="str">
            <v>肥东合成</v>
          </cell>
        </row>
        <row r="514">
          <cell r="O514" t="str">
            <v>0.00</v>
          </cell>
          <cell r="P514" t="str">
            <v>0.00</v>
          </cell>
          <cell r="Q514" t="str">
            <v>1,982.91</v>
          </cell>
          <cell r="R514" t="str">
            <v>96</v>
          </cell>
          <cell r="S514" t="str">
            <v>平均年限法(一)</v>
          </cell>
          <cell r="T514" t="str">
            <v>在用</v>
          </cell>
          <cell r="U514" t="str">
            <v>在建工程转入</v>
          </cell>
          <cell r="V514" t="str">
            <v>费潘梅</v>
          </cell>
          <cell r="W514" t="str">
            <v>2013.12.05</v>
          </cell>
        </row>
        <row r="514">
          <cell r="AA514" t="str">
            <v>0322</v>
          </cell>
        </row>
        <row r="515">
          <cell r="B515" t="str">
            <v>032200071</v>
          </cell>
          <cell r="C515" t="str">
            <v>1000L非标四苯接收槽</v>
          </cell>
          <cell r="D515" t="str">
            <v>800*1800*5</v>
          </cell>
          <cell r="E515">
            <v>7606.84</v>
          </cell>
          <cell r="F515">
            <v>7302.57</v>
          </cell>
          <cell r="G515">
            <v>304.27</v>
          </cell>
          <cell r="H515">
            <v>0</v>
          </cell>
          <cell r="I515" t="str">
            <v>2013.12.05</v>
          </cell>
          <cell r="J515" t="str">
            <v>96</v>
          </cell>
          <cell r="K515" t="str">
            <v>循环经济示范园设备</v>
          </cell>
          <cell r="L515" t="str">
            <v>肥东合成分厂</v>
          </cell>
          <cell r="M515" t="str">
            <v>肥东合成</v>
          </cell>
        </row>
        <row r="515">
          <cell r="O515" t="str">
            <v>0.00</v>
          </cell>
          <cell r="P515" t="str">
            <v>0.00</v>
          </cell>
          <cell r="Q515" t="str">
            <v>304.27</v>
          </cell>
          <cell r="R515" t="str">
            <v>96</v>
          </cell>
          <cell r="S515" t="str">
            <v>平均年限法(一)</v>
          </cell>
          <cell r="T515" t="str">
            <v>在用</v>
          </cell>
          <cell r="U515" t="str">
            <v>在建工程转入</v>
          </cell>
          <cell r="V515" t="str">
            <v>费潘梅</v>
          </cell>
          <cell r="W515" t="str">
            <v>2013.12.05</v>
          </cell>
        </row>
        <row r="515">
          <cell r="AA515" t="str">
            <v>0322</v>
          </cell>
        </row>
        <row r="516">
          <cell r="B516" t="str">
            <v>032200072</v>
          </cell>
          <cell r="C516" t="str">
            <v>1000L非标C2选题槽</v>
          </cell>
          <cell r="D516" t="str">
            <v>1000*1000*5</v>
          </cell>
          <cell r="E516">
            <v>20512.82</v>
          </cell>
          <cell r="F516">
            <v>19692.31</v>
          </cell>
          <cell r="G516">
            <v>820.51</v>
          </cell>
          <cell r="H516">
            <v>0</v>
          </cell>
          <cell r="I516" t="str">
            <v>2013.12.05</v>
          </cell>
          <cell r="J516" t="str">
            <v>96</v>
          </cell>
          <cell r="K516" t="str">
            <v>循环经济示范园设备</v>
          </cell>
          <cell r="L516" t="str">
            <v>肥东合成分厂</v>
          </cell>
          <cell r="M516" t="str">
            <v>肥东合成</v>
          </cell>
        </row>
        <row r="516">
          <cell r="O516" t="str">
            <v>0.00</v>
          </cell>
          <cell r="P516" t="str">
            <v>0.00</v>
          </cell>
          <cell r="Q516" t="str">
            <v>820.51</v>
          </cell>
          <cell r="R516" t="str">
            <v>96</v>
          </cell>
          <cell r="S516" t="str">
            <v>平均年限法(一)</v>
          </cell>
          <cell r="T516" t="str">
            <v>在用</v>
          </cell>
          <cell r="U516" t="str">
            <v>在建工程转入</v>
          </cell>
          <cell r="V516" t="str">
            <v>费潘梅</v>
          </cell>
          <cell r="W516" t="str">
            <v>2013.12.05</v>
          </cell>
        </row>
        <row r="516">
          <cell r="AA516" t="str">
            <v>0322</v>
          </cell>
        </row>
        <row r="517">
          <cell r="B517" t="str">
            <v>032200073</v>
          </cell>
          <cell r="C517" t="str">
            <v>5000L非标热水槽</v>
          </cell>
          <cell r="D517" t="str">
            <v>1600*2600*6</v>
          </cell>
          <cell r="E517">
            <v>6239.32</v>
          </cell>
          <cell r="F517">
            <v>5989.75</v>
          </cell>
          <cell r="G517">
            <v>249.57</v>
          </cell>
          <cell r="H517">
            <v>0</v>
          </cell>
          <cell r="I517" t="str">
            <v>2013.12.05</v>
          </cell>
          <cell r="J517" t="str">
            <v>96</v>
          </cell>
          <cell r="K517" t="str">
            <v>循环经济示范园设备</v>
          </cell>
          <cell r="L517" t="str">
            <v>肥东合成分厂</v>
          </cell>
          <cell r="M517" t="str">
            <v>肥东合成</v>
          </cell>
        </row>
        <row r="517">
          <cell r="O517" t="str">
            <v>0.00</v>
          </cell>
          <cell r="P517" t="str">
            <v>0.00</v>
          </cell>
          <cell r="Q517" t="str">
            <v>249.57</v>
          </cell>
          <cell r="R517" t="str">
            <v>96</v>
          </cell>
          <cell r="S517" t="str">
            <v>平均年限法(一)</v>
          </cell>
          <cell r="T517" t="str">
            <v>在用</v>
          </cell>
          <cell r="U517" t="str">
            <v>在建工程转入</v>
          </cell>
          <cell r="V517" t="str">
            <v>费潘梅</v>
          </cell>
          <cell r="W517" t="str">
            <v>2013.12.05</v>
          </cell>
        </row>
        <row r="517">
          <cell r="AA517" t="str">
            <v>0322</v>
          </cell>
        </row>
        <row r="518">
          <cell r="B518" t="str">
            <v>032200365</v>
          </cell>
          <cell r="C518" t="str">
            <v>20M2换热冷凝器（原032200064# 固卡01252拆分4-2）</v>
          </cell>
          <cell r="D518" t="str">
            <v>LLIOT/20</v>
          </cell>
          <cell r="E518">
            <v>6410.26</v>
          </cell>
          <cell r="F518">
            <v>6153.85</v>
          </cell>
          <cell r="G518">
            <v>256.41</v>
          </cell>
          <cell r="H518">
            <v>0</v>
          </cell>
          <cell r="I518" t="str">
            <v>2013.12.05</v>
          </cell>
          <cell r="J518" t="str">
            <v>96</v>
          </cell>
          <cell r="K518" t="str">
            <v>循环经济示范园设备</v>
          </cell>
          <cell r="L518" t="str">
            <v>肥东合成分厂</v>
          </cell>
          <cell r="M518" t="str">
            <v>肥东合成</v>
          </cell>
        </row>
        <row r="518">
          <cell r="O518" t="str">
            <v>0.00</v>
          </cell>
          <cell r="P518" t="str">
            <v>0.00</v>
          </cell>
          <cell r="Q518" t="str">
            <v>256.41</v>
          </cell>
          <cell r="R518" t="str">
            <v>96</v>
          </cell>
          <cell r="S518" t="str">
            <v>平均年限法(一)</v>
          </cell>
          <cell r="T518" t="str">
            <v>在用</v>
          </cell>
          <cell r="U518" t="str">
            <v>在建工程转入</v>
          </cell>
          <cell r="V518" t="str">
            <v>demo</v>
          </cell>
          <cell r="W518" t="str">
            <v>2023.07.29</v>
          </cell>
        </row>
        <row r="518">
          <cell r="AA518" t="str">
            <v>0322</v>
          </cell>
        </row>
        <row r="519">
          <cell r="B519" t="str">
            <v>032200366</v>
          </cell>
          <cell r="C519" t="str">
            <v>20M2换热冷凝器（原032200064# 固卡01252拆分4-3）</v>
          </cell>
          <cell r="D519" t="str">
            <v>LLIOT/20</v>
          </cell>
          <cell r="E519">
            <v>6410.26</v>
          </cell>
          <cell r="F519">
            <v>6153.85</v>
          </cell>
          <cell r="G519">
            <v>256.41</v>
          </cell>
          <cell r="H519">
            <v>0</v>
          </cell>
          <cell r="I519" t="str">
            <v>2013.12.05</v>
          </cell>
          <cell r="J519" t="str">
            <v>96</v>
          </cell>
          <cell r="K519" t="str">
            <v>循环经济示范园设备</v>
          </cell>
          <cell r="L519" t="str">
            <v>肥东合成分厂</v>
          </cell>
          <cell r="M519" t="str">
            <v>肥东合成</v>
          </cell>
        </row>
        <row r="519">
          <cell r="O519" t="str">
            <v>0.00</v>
          </cell>
          <cell r="P519" t="str">
            <v>0.00</v>
          </cell>
          <cell r="Q519" t="str">
            <v>256.41</v>
          </cell>
          <cell r="R519" t="str">
            <v>96</v>
          </cell>
          <cell r="S519" t="str">
            <v>平均年限法(一)</v>
          </cell>
          <cell r="T519" t="str">
            <v>在用</v>
          </cell>
          <cell r="U519" t="str">
            <v>在建工程转入</v>
          </cell>
          <cell r="V519" t="str">
            <v>demo</v>
          </cell>
          <cell r="W519" t="str">
            <v>2023.07.29</v>
          </cell>
        </row>
        <row r="519">
          <cell r="AA519" t="str">
            <v>0322</v>
          </cell>
        </row>
        <row r="520">
          <cell r="B520" t="str">
            <v>032200367</v>
          </cell>
          <cell r="C520" t="str">
            <v>20M2换热冷凝器（原032200064# 固卡01252拆分4-4）</v>
          </cell>
          <cell r="D520" t="str">
            <v>LLIOT/20</v>
          </cell>
          <cell r="E520">
            <v>6410.25</v>
          </cell>
          <cell r="F520">
            <v>6153.84</v>
          </cell>
          <cell r="G520">
            <v>256.41</v>
          </cell>
          <cell r="H520">
            <v>0</v>
          </cell>
          <cell r="I520" t="str">
            <v>2013.12.05</v>
          </cell>
          <cell r="J520" t="str">
            <v>96</v>
          </cell>
          <cell r="K520" t="str">
            <v>循环经济示范园设备</v>
          </cell>
          <cell r="L520" t="str">
            <v>肥东合成分厂</v>
          </cell>
          <cell r="M520" t="str">
            <v>肥东合成</v>
          </cell>
        </row>
        <row r="520">
          <cell r="O520" t="str">
            <v>0.00</v>
          </cell>
          <cell r="P520" t="str">
            <v>0.00</v>
          </cell>
          <cell r="Q520" t="str">
            <v>256.41</v>
          </cell>
          <cell r="R520" t="str">
            <v>96</v>
          </cell>
          <cell r="S520" t="str">
            <v>平均年限法(一)</v>
          </cell>
          <cell r="T520" t="str">
            <v>在用</v>
          </cell>
          <cell r="U520" t="str">
            <v>在建工程转入</v>
          </cell>
          <cell r="V520" t="str">
            <v>demo</v>
          </cell>
          <cell r="W520" t="str">
            <v>2023.07.29</v>
          </cell>
        </row>
        <row r="520">
          <cell r="AA520" t="str">
            <v>0322</v>
          </cell>
        </row>
        <row r="521">
          <cell r="B521" t="str">
            <v>032200374</v>
          </cell>
          <cell r="C521" t="str">
            <v>8000L非标尾气循环槽（原032200041# 固卡01229拆分6-1）</v>
          </cell>
          <cell r="D521" t="str">
            <v>2000*2000*2000</v>
          </cell>
          <cell r="E521">
            <v>10085.47</v>
          </cell>
          <cell r="F521">
            <v>9682.05</v>
          </cell>
          <cell r="G521">
            <v>403.42</v>
          </cell>
          <cell r="H521">
            <v>0</v>
          </cell>
          <cell r="I521" t="str">
            <v>2013.12.05</v>
          </cell>
          <cell r="J521" t="str">
            <v>96</v>
          </cell>
          <cell r="K521" t="str">
            <v>循环经济示范园设备</v>
          </cell>
          <cell r="L521" t="str">
            <v>肥东合成分厂</v>
          </cell>
          <cell r="M521" t="str">
            <v>肥东合成</v>
          </cell>
        </row>
        <row r="521">
          <cell r="O521" t="str">
            <v>0.00</v>
          </cell>
          <cell r="P521" t="str">
            <v>0.00</v>
          </cell>
          <cell r="Q521" t="str">
            <v>403.42</v>
          </cell>
          <cell r="R521" t="str">
            <v>96</v>
          </cell>
          <cell r="S521" t="str">
            <v>平均年限法(一)</v>
          </cell>
          <cell r="T521" t="str">
            <v>在用</v>
          </cell>
          <cell r="U521" t="str">
            <v>在建工程转入</v>
          </cell>
          <cell r="V521" t="str">
            <v>demo</v>
          </cell>
          <cell r="W521" t="str">
            <v>2023.07.29</v>
          </cell>
        </row>
        <row r="521">
          <cell r="AA521" t="str">
            <v>0322</v>
          </cell>
        </row>
        <row r="522">
          <cell r="B522" t="str">
            <v>032200460</v>
          </cell>
          <cell r="C522" t="str">
            <v>1000L非标空气缓冲罐（原032200043# 固卡01231拆分2-2）</v>
          </cell>
          <cell r="D522" t="str">
            <v>800*1800*8</v>
          </cell>
          <cell r="E522">
            <v>3247.86</v>
          </cell>
          <cell r="F522">
            <v>3117.95</v>
          </cell>
          <cell r="G522">
            <v>129.91</v>
          </cell>
          <cell r="H522">
            <v>0</v>
          </cell>
          <cell r="I522" t="str">
            <v>2013.12.05</v>
          </cell>
          <cell r="J522" t="str">
            <v>96</v>
          </cell>
          <cell r="K522" t="str">
            <v>循环经济示范园设备</v>
          </cell>
          <cell r="L522" t="str">
            <v>肥东合成分厂</v>
          </cell>
          <cell r="M522" t="str">
            <v>肥东合成</v>
          </cell>
        </row>
        <row r="522">
          <cell r="O522" t="str">
            <v>0.00</v>
          </cell>
          <cell r="P522" t="str">
            <v>0.00</v>
          </cell>
          <cell r="Q522" t="str">
            <v>129.91</v>
          </cell>
          <cell r="R522" t="str">
            <v>96</v>
          </cell>
          <cell r="S522" t="str">
            <v>平均年限法(一)</v>
          </cell>
          <cell r="T522" t="str">
            <v>在用</v>
          </cell>
          <cell r="U522" t="str">
            <v>在建工程转入</v>
          </cell>
          <cell r="V522" t="str">
            <v>demo</v>
          </cell>
          <cell r="W522" t="str">
            <v>2023.07.29</v>
          </cell>
        </row>
        <row r="522">
          <cell r="AA522" t="str">
            <v>0322</v>
          </cell>
        </row>
        <row r="523">
          <cell r="B523" t="str">
            <v>032200464</v>
          </cell>
          <cell r="C523" t="str">
            <v>10M2换热冷凝器（原032200063# 固卡01251拆分5-2）</v>
          </cell>
          <cell r="D523" t="str">
            <v>400*1500*6</v>
          </cell>
          <cell r="E523">
            <v>4273.5</v>
          </cell>
          <cell r="F523">
            <v>4102.56</v>
          </cell>
          <cell r="G523">
            <v>170.94</v>
          </cell>
          <cell r="H523">
            <v>0</v>
          </cell>
          <cell r="I523" t="str">
            <v>2013.12.05</v>
          </cell>
          <cell r="J523" t="str">
            <v>96</v>
          </cell>
          <cell r="K523" t="str">
            <v>循环经济示范园设备</v>
          </cell>
          <cell r="L523" t="str">
            <v>肥东合成分厂</v>
          </cell>
          <cell r="M523" t="str">
            <v>肥东合成</v>
          </cell>
        </row>
        <row r="523">
          <cell r="O523" t="str">
            <v>0.00</v>
          </cell>
          <cell r="P523" t="str">
            <v>0.00</v>
          </cell>
          <cell r="Q523" t="str">
            <v>170.94</v>
          </cell>
          <cell r="R523" t="str">
            <v>96</v>
          </cell>
          <cell r="S523" t="str">
            <v>平均年限法(一)</v>
          </cell>
          <cell r="T523" t="str">
            <v>在用</v>
          </cell>
          <cell r="U523" t="str">
            <v>在建工程转入</v>
          </cell>
          <cell r="V523" t="str">
            <v>demo</v>
          </cell>
          <cell r="W523" t="str">
            <v>2023.07.29</v>
          </cell>
        </row>
        <row r="523">
          <cell r="AA523" t="str">
            <v>0322</v>
          </cell>
        </row>
        <row r="524">
          <cell r="B524" t="str">
            <v>032200465</v>
          </cell>
          <cell r="C524" t="str">
            <v>10M2换热冷凝器（原032200063# 固卡01251拆分5-3）</v>
          </cell>
          <cell r="D524" t="str">
            <v>400*1500*6</v>
          </cell>
          <cell r="E524">
            <v>4273.5</v>
          </cell>
          <cell r="F524">
            <v>4102.56</v>
          </cell>
          <cell r="G524">
            <v>170.94</v>
          </cell>
          <cell r="H524">
            <v>0</v>
          </cell>
          <cell r="I524" t="str">
            <v>2013.12.05</v>
          </cell>
          <cell r="J524" t="str">
            <v>96</v>
          </cell>
          <cell r="K524" t="str">
            <v>循环经济示范园设备</v>
          </cell>
          <cell r="L524" t="str">
            <v>肥东合成分厂</v>
          </cell>
          <cell r="M524" t="str">
            <v>肥东合成</v>
          </cell>
        </row>
        <row r="524">
          <cell r="O524" t="str">
            <v>0.00</v>
          </cell>
          <cell r="P524" t="str">
            <v>0.00</v>
          </cell>
          <cell r="Q524" t="str">
            <v>170.94</v>
          </cell>
          <cell r="R524" t="str">
            <v>96</v>
          </cell>
          <cell r="S524" t="str">
            <v>平均年限法(一)</v>
          </cell>
          <cell r="T524" t="str">
            <v>在用</v>
          </cell>
          <cell r="U524" t="str">
            <v>在建工程转入</v>
          </cell>
          <cell r="V524" t="str">
            <v>demo</v>
          </cell>
          <cell r="W524" t="str">
            <v>2023.07.29</v>
          </cell>
        </row>
        <row r="524">
          <cell r="AA524" t="str">
            <v>0322</v>
          </cell>
        </row>
        <row r="525">
          <cell r="B525" t="str">
            <v>032200466</v>
          </cell>
          <cell r="C525" t="str">
            <v>10M2换热冷凝器（原032200063# 固卡01251拆分5-4）</v>
          </cell>
          <cell r="D525" t="str">
            <v>400*1500*6</v>
          </cell>
          <cell r="E525">
            <v>4273.5</v>
          </cell>
          <cell r="F525">
            <v>4102.56</v>
          </cell>
          <cell r="G525">
            <v>170.94</v>
          </cell>
          <cell r="H525">
            <v>0</v>
          </cell>
          <cell r="I525" t="str">
            <v>2013.12.05</v>
          </cell>
          <cell r="J525" t="str">
            <v>96</v>
          </cell>
          <cell r="K525" t="str">
            <v>循环经济示范园设备</v>
          </cell>
          <cell r="L525" t="str">
            <v>肥东合成分厂</v>
          </cell>
          <cell r="M525" t="str">
            <v>肥东合成</v>
          </cell>
        </row>
        <row r="525">
          <cell r="O525" t="str">
            <v>0.00</v>
          </cell>
          <cell r="P525" t="str">
            <v>0.00</v>
          </cell>
          <cell r="Q525" t="str">
            <v>170.94</v>
          </cell>
          <cell r="R525" t="str">
            <v>96</v>
          </cell>
          <cell r="S525" t="str">
            <v>平均年限法(一)</v>
          </cell>
          <cell r="T525" t="str">
            <v>在用</v>
          </cell>
          <cell r="U525" t="str">
            <v>在建工程转入</v>
          </cell>
          <cell r="V525" t="str">
            <v>demo</v>
          </cell>
          <cell r="W525" t="str">
            <v>2023.07.29</v>
          </cell>
        </row>
        <row r="525">
          <cell r="AA525" t="str">
            <v>0322</v>
          </cell>
        </row>
        <row r="526">
          <cell r="B526" t="str">
            <v>032200467</v>
          </cell>
          <cell r="C526" t="str">
            <v>10M2换热冷凝器（原032200063# 固卡01251拆分5-5）</v>
          </cell>
          <cell r="D526" t="str">
            <v>400*1500*6</v>
          </cell>
          <cell r="E526">
            <v>4273.52</v>
          </cell>
          <cell r="F526">
            <v>4102.58</v>
          </cell>
          <cell r="G526">
            <v>170.94</v>
          </cell>
          <cell r="H526">
            <v>0</v>
          </cell>
          <cell r="I526" t="str">
            <v>2013.12.05</v>
          </cell>
          <cell r="J526" t="str">
            <v>96</v>
          </cell>
          <cell r="K526" t="str">
            <v>循环经济示范园设备</v>
          </cell>
          <cell r="L526" t="str">
            <v>肥东合成分厂</v>
          </cell>
          <cell r="M526" t="str">
            <v>肥东合成</v>
          </cell>
        </row>
        <row r="526">
          <cell r="O526" t="str">
            <v>0.00</v>
          </cell>
          <cell r="P526" t="str">
            <v>0.00</v>
          </cell>
          <cell r="Q526" t="str">
            <v>170.94</v>
          </cell>
          <cell r="R526" t="str">
            <v>96</v>
          </cell>
          <cell r="S526" t="str">
            <v>平均年限法(一)</v>
          </cell>
          <cell r="T526" t="str">
            <v>在用</v>
          </cell>
          <cell r="U526" t="str">
            <v>在建工程转入</v>
          </cell>
          <cell r="V526" t="str">
            <v>demo</v>
          </cell>
          <cell r="W526" t="str">
            <v>2023.07.29</v>
          </cell>
        </row>
        <row r="526">
          <cell r="AA526" t="str">
            <v>0322</v>
          </cell>
        </row>
        <row r="527">
          <cell r="B527" t="str">
            <v>032200472</v>
          </cell>
          <cell r="C527" t="str">
            <v>300L非标压气缓冲罐（原032200044# 固卡01232拆分4-1）</v>
          </cell>
          <cell r="D527" t="str">
            <v>600*800*8</v>
          </cell>
          <cell r="E527">
            <v>1538.46</v>
          </cell>
          <cell r="F527">
            <v>1476.93</v>
          </cell>
          <cell r="G527">
            <v>61.53</v>
          </cell>
          <cell r="H527">
            <v>0</v>
          </cell>
          <cell r="I527" t="str">
            <v>2013.12.05</v>
          </cell>
          <cell r="J527" t="str">
            <v>96</v>
          </cell>
          <cell r="K527" t="str">
            <v>循环经济示范园设备</v>
          </cell>
          <cell r="L527" t="str">
            <v>肥东合成分厂</v>
          </cell>
          <cell r="M527" t="str">
            <v>肥东合成</v>
          </cell>
        </row>
        <row r="527">
          <cell r="O527" t="str">
            <v>0.00</v>
          </cell>
          <cell r="P527" t="str">
            <v>0.00</v>
          </cell>
          <cell r="Q527" t="str">
            <v>61.53</v>
          </cell>
          <cell r="R527" t="str">
            <v>96</v>
          </cell>
          <cell r="S527" t="str">
            <v>平均年限法(一)</v>
          </cell>
          <cell r="T527" t="str">
            <v>在用</v>
          </cell>
          <cell r="U527" t="str">
            <v>在建工程转入</v>
          </cell>
          <cell r="V527" t="str">
            <v>demo</v>
          </cell>
          <cell r="W527" t="str">
            <v>2023.07.29</v>
          </cell>
        </row>
        <row r="527">
          <cell r="AA527" t="str">
            <v>0322</v>
          </cell>
        </row>
        <row r="528">
          <cell r="B528" t="str">
            <v>032200473</v>
          </cell>
          <cell r="C528" t="str">
            <v>300L非标压气缓冲罐（原032200044# 固卡01232拆分4-2）</v>
          </cell>
          <cell r="D528" t="str">
            <v>600*800*8</v>
          </cell>
          <cell r="E528">
            <v>1538.46</v>
          </cell>
          <cell r="F528">
            <v>1476.93</v>
          </cell>
          <cell r="G528">
            <v>61.53</v>
          </cell>
          <cell r="H528">
            <v>0</v>
          </cell>
          <cell r="I528" t="str">
            <v>2013.12.05</v>
          </cell>
          <cell r="J528" t="str">
            <v>96</v>
          </cell>
          <cell r="K528" t="str">
            <v>循环经济示范园设备</v>
          </cell>
          <cell r="L528" t="str">
            <v>肥东合成分厂</v>
          </cell>
          <cell r="M528" t="str">
            <v>肥东合成</v>
          </cell>
        </row>
        <row r="528">
          <cell r="O528" t="str">
            <v>0.00</v>
          </cell>
          <cell r="P528" t="str">
            <v>0.00</v>
          </cell>
          <cell r="Q528" t="str">
            <v>61.53</v>
          </cell>
          <cell r="R528" t="str">
            <v>96</v>
          </cell>
          <cell r="S528" t="str">
            <v>平均年限法(一)</v>
          </cell>
          <cell r="T528" t="str">
            <v>在用</v>
          </cell>
          <cell r="U528" t="str">
            <v>在建工程转入</v>
          </cell>
          <cell r="V528" t="str">
            <v>demo</v>
          </cell>
          <cell r="W528" t="str">
            <v>2023.07.29</v>
          </cell>
        </row>
        <row r="528">
          <cell r="AA528" t="str">
            <v>0322</v>
          </cell>
        </row>
        <row r="529">
          <cell r="B529" t="str">
            <v>032200474</v>
          </cell>
          <cell r="C529" t="str">
            <v>300L非标压气缓冲罐（原032200044# 固卡01232拆分4-3）</v>
          </cell>
          <cell r="D529" t="str">
            <v>600*800*8</v>
          </cell>
          <cell r="E529">
            <v>1538.46</v>
          </cell>
          <cell r="F529">
            <v>1476.93</v>
          </cell>
          <cell r="G529">
            <v>61.53</v>
          </cell>
          <cell r="H529">
            <v>0</v>
          </cell>
          <cell r="I529" t="str">
            <v>2013.12.05</v>
          </cell>
          <cell r="J529" t="str">
            <v>96</v>
          </cell>
          <cell r="K529" t="str">
            <v>循环经济示范园设备</v>
          </cell>
          <cell r="L529" t="str">
            <v>肥东合成分厂</v>
          </cell>
          <cell r="M529" t="str">
            <v>肥东合成</v>
          </cell>
        </row>
        <row r="529">
          <cell r="O529" t="str">
            <v>0.00</v>
          </cell>
          <cell r="P529" t="str">
            <v>0.00</v>
          </cell>
          <cell r="Q529" t="str">
            <v>61.53</v>
          </cell>
          <cell r="R529" t="str">
            <v>96</v>
          </cell>
          <cell r="S529" t="str">
            <v>平均年限法(一)</v>
          </cell>
          <cell r="T529" t="str">
            <v>在用</v>
          </cell>
          <cell r="U529" t="str">
            <v>在建工程转入</v>
          </cell>
          <cell r="V529" t="str">
            <v>demo</v>
          </cell>
          <cell r="W529" t="str">
            <v>2023.07.29</v>
          </cell>
        </row>
        <row r="529">
          <cell r="AA529" t="str">
            <v>0322</v>
          </cell>
        </row>
        <row r="530">
          <cell r="B530" t="str">
            <v>032200075</v>
          </cell>
          <cell r="C530" t="str">
            <v>双套水气真空泵机组</v>
          </cell>
          <cell r="D530" t="str">
            <v>JW-RPP-80-500</v>
          </cell>
          <cell r="E530">
            <v>46153.85</v>
          </cell>
          <cell r="F530">
            <v>44307.7</v>
          </cell>
          <cell r="G530">
            <v>1846.15</v>
          </cell>
          <cell r="H530">
            <v>0</v>
          </cell>
          <cell r="I530" t="str">
            <v>2013.12.09</v>
          </cell>
          <cell r="J530" t="str">
            <v>96</v>
          </cell>
          <cell r="K530" t="str">
            <v>循环经济示范园设备</v>
          </cell>
          <cell r="L530" t="str">
            <v>肥东合成分厂</v>
          </cell>
          <cell r="M530" t="str">
            <v>肥东合成</v>
          </cell>
        </row>
        <row r="530">
          <cell r="O530" t="str">
            <v>0.00</v>
          </cell>
          <cell r="P530" t="str">
            <v>0.00</v>
          </cell>
          <cell r="Q530" t="str">
            <v>1,846.15</v>
          </cell>
          <cell r="R530" t="str">
            <v>96</v>
          </cell>
          <cell r="S530" t="str">
            <v>平均年限法(一)</v>
          </cell>
          <cell r="T530" t="str">
            <v>在用</v>
          </cell>
          <cell r="U530" t="str">
            <v>在建工程转入</v>
          </cell>
          <cell r="V530" t="str">
            <v>费潘梅</v>
          </cell>
          <cell r="W530" t="str">
            <v>2013.12.09</v>
          </cell>
        </row>
        <row r="530">
          <cell r="AA530" t="str">
            <v>0322</v>
          </cell>
        </row>
        <row r="531">
          <cell r="B531" t="str">
            <v>032200076</v>
          </cell>
          <cell r="C531" t="str">
            <v>搪瓷反应釜</v>
          </cell>
          <cell r="D531" t="str">
            <v>K1500L</v>
          </cell>
          <cell r="E531">
            <v>21367.52</v>
          </cell>
          <cell r="F531">
            <v>20512.82</v>
          </cell>
          <cell r="G531">
            <v>854.7</v>
          </cell>
          <cell r="H531">
            <v>0</v>
          </cell>
          <cell r="I531" t="str">
            <v>2013.12.09</v>
          </cell>
          <cell r="J531" t="str">
            <v>96</v>
          </cell>
          <cell r="K531" t="str">
            <v>循环经济示范园设备</v>
          </cell>
          <cell r="L531" t="str">
            <v>肥东合成分厂</v>
          </cell>
          <cell r="M531" t="str">
            <v>肥东合成</v>
          </cell>
        </row>
        <row r="531">
          <cell r="O531" t="str">
            <v>0.00</v>
          </cell>
          <cell r="P531" t="str">
            <v>0.00</v>
          </cell>
          <cell r="Q531" t="str">
            <v>854.70</v>
          </cell>
          <cell r="R531" t="str">
            <v>96</v>
          </cell>
          <cell r="S531" t="str">
            <v>平均年限法(一)</v>
          </cell>
          <cell r="T531" t="str">
            <v>在用</v>
          </cell>
          <cell r="U531" t="str">
            <v>直接购入</v>
          </cell>
          <cell r="V531" t="str">
            <v>费潘梅</v>
          </cell>
          <cell r="W531" t="str">
            <v>2013.12.09</v>
          </cell>
        </row>
        <row r="531">
          <cell r="AA531" t="str">
            <v>0322</v>
          </cell>
        </row>
        <row r="532">
          <cell r="B532" t="str">
            <v>032200077</v>
          </cell>
          <cell r="C532" t="str">
            <v>搪瓷反应釜7套</v>
          </cell>
          <cell r="D532" t="str">
            <v>K5000L</v>
          </cell>
          <cell r="E532">
            <v>305726.5</v>
          </cell>
          <cell r="F532">
            <v>293497.44</v>
          </cell>
          <cell r="G532">
            <v>10500</v>
          </cell>
          <cell r="H532">
            <v>1729.06</v>
          </cell>
          <cell r="I532" t="str">
            <v>2013.12.09</v>
          </cell>
          <cell r="J532" t="str">
            <v>96</v>
          </cell>
          <cell r="K532" t="str">
            <v>循环经济示范园设备</v>
          </cell>
          <cell r="L532" t="str">
            <v>肥东合成分厂</v>
          </cell>
          <cell r="M532" t="str">
            <v>肥东合成</v>
          </cell>
        </row>
        <row r="532">
          <cell r="O532" t="str">
            <v>0.00</v>
          </cell>
          <cell r="P532" t="str">
            <v>0.00</v>
          </cell>
          <cell r="Q532" t="str">
            <v>12,229.06</v>
          </cell>
          <cell r="R532" t="str">
            <v>96</v>
          </cell>
          <cell r="S532" t="str">
            <v>平均年限法(一)</v>
          </cell>
          <cell r="T532" t="str">
            <v>在用</v>
          </cell>
          <cell r="U532" t="str">
            <v>在建工程转入</v>
          </cell>
          <cell r="V532" t="str">
            <v>费潘梅</v>
          </cell>
          <cell r="W532" t="str">
            <v>2013.12.09</v>
          </cell>
        </row>
        <row r="532">
          <cell r="AA532" t="str">
            <v>0322</v>
          </cell>
        </row>
        <row r="533">
          <cell r="B533" t="str">
            <v>032200078</v>
          </cell>
          <cell r="C533" t="str">
            <v>搪瓷反应釜</v>
          </cell>
          <cell r="D533" t="str">
            <v>K3000L</v>
          </cell>
          <cell r="E533">
            <v>33333.33</v>
          </cell>
          <cell r="F533">
            <v>32000</v>
          </cell>
          <cell r="G533">
            <v>1333.33</v>
          </cell>
          <cell r="H533">
            <v>0</v>
          </cell>
          <cell r="I533" t="str">
            <v>2013.12.09</v>
          </cell>
          <cell r="J533" t="str">
            <v>96</v>
          </cell>
          <cell r="K533" t="str">
            <v>循环经济示范园设备</v>
          </cell>
          <cell r="L533" t="str">
            <v>肥东合成分厂</v>
          </cell>
          <cell r="M533" t="str">
            <v>肥东合成</v>
          </cell>
        </row>
        <row r="533">
          <cell r="O533" t="str">
            <v>0.00</v>
          </cell>
          <cell r="P533" t="str">
            <v>0.00</v>
          </cell>
          <cell r="Q533" t="str">
            <v>1,333.33</v>
          </cell>
          <cell r="R533" t="str">
            <v>96</v>
          </cell>
          <cell r="S533" t="str">
            <v>平均年限法(一)</v>
          </cell>
          <cell r="T533" t="str">
            <v>在用</v>
          </cell>
          <cell r="U533" t="str">
            <v>在建工程转入</v>
          </cell>
          <cell r="V533" t="str">
            <v>费潘梅</v>
          </cell>
          <cell r="W533" t="str">
            <v>2013.12.09</v>
          </cell>
        </row>
        <row r="533">
          <cell r="AA533" t="str">
            <v>0322</v>
          </cell>
        </row>
        <row r="534">
          <cell r="B534" t="str">
            <v>032200079</v>
          </cell>
          <cell r="C534" t="str">
            <v>搪瓷贮罐3台</v>
          </cell>
          <cell r="D534" t="str">
            <v>K4000L</v>
          </cell>
          <cell r="E534">
            <v>69743.59</v>
          </cell>
          <cell r="F534">
            <v>66953.85</v>
          </cell>
          <cell r="G534">
            <v>2789.74</v>
          </cell>
          <cell r="H534">
            <v>0</v>
          </cell>
          <cell r="I534" t="str">
            <v>2013.12.09</v>
          </cell>
          <cell r="J534" t="str">
            <v>96</v>
          </cell>
          <cell r="K534" t="str">
            <v>循环经济示范园设备</v>
          </cell>
          <cell r="L534" t="str">
            <v>肥东合成分厂</v>
          </cell>
          <cell r="M534" t="str">
            <v>肥东合成</v>
          </cell>
        </row>
        <row r="534">
          <cell r="O534" t="str">
            <v>0.00</v>
          </cell>
          <cell r="P534" t="str">
            <v>0.00</v>
          </cell>
          <cell r="Q534" t="str">
            <v>2,789.74</v>
          </cell>
          <cell r="R534" t="str">
            <v>96</v>
          </cell>
          <cell r="S534" t="str">
            <v>平均年限法(一)</v>
          </cell>
          <cell r="T534" t="str">
            <v>在用</v>
          </cell>
          <cell r="U534" t="str">
            <v>在建工程转入</v>
          </cell>
          <cell r="V534" t="str">
            <v>费潘梅</v>
          </cell>
          <cell r="W534" t="str">
            <v>2013.12.09</v>
          </cell>
        </row>
        <row r="534">
          <cell r="AA534" t="str">
            <v>0322</v>
          </cell>
        </row>
        <row r="535">
          <cell r="B535" t="str">
            <v>032200080</v>
          </cell>
          <cell r="C535" t="str">
            <v>搪瓷冷凝器3台</v>
          </cell>
          <cell r="D535" t="str">
            <v>P(2)20M2</v>
          </cell>
          <cell r="E535">
            <v>51282.05</v>
          </cell>
          <cell r="F535">
            <v>49230.77</v>
          </cell>
          <cell r="G535">
            <v>2051.28</v>
          </cell>
          <cell r="H535">
            <v>0</v>
          </cell>
          <cell r="I535" t="str">
            <v>2013.12.09</v>
          </cell>
          <cell r="J535" t="str">
            <v>96</v>
          </cell>
          <cell r="K535" t="str">
            <v>循环经济示范园设备</v>
          </cell>
          <cell r="L535" t="str">
            <v>肥东合成分厂</v>
          </cell>
          <cell r="M535" t="str">
            <v>肥东合成</v>
          </cell>
        </row>
        <row r="535">
          <cell r="O535" t="str">
            <v>0.00</v>
          </cell>
          <cell r="P535" t="str">
            <v>0.00</v>
          </cell>
          <cell r="Q535" t="str">
            <v>2,051.28</v>
          </cell>
          <cell r="R535" t="str">
            <v>96</v>
          </cell>
          <cell r="S535" t="str">
            <v>平均年限法(一)</v>
          </cell>
          <cell r="T535" t="str">
            <v>在用</v>
          </cell>
          <cell r="U535" t="str">
            <v>在建工程转入</v>
          </cell>
          <cell r="V535" t="str">
            <v>费潘梅</v>
          </cell>
          <cell r="W535" t="str">
            <v>2013.12.09</v>
          </cell>
        </row>
        <row r="535">
          <cell r="AA535" t="str">
            <v>0322</v>
          </cell>
        </row>
        <row r="536">
          <cell r="B536" t="str">
            <v>032200081</v>
          </cell>
          <cell r="C536" t="str">
            <v>防爆型电动葫芦3台</v>
          </cell>
          <cell r="D536" t="str">
            <v>HB2T-12M</v>
          </cell>
          <cell r="E536">
            <v>27435.9</v>
          </cell>
          <cell r="F536">
            <v>26338.46</v>
          </cell>
          <cell r="G536">
            <v>1097.44</v>
          </cell>
          <cell r="H536">
            <v>0</v>
          </cell>
          <cell r="I536" t="str">
            <v>2013.12.09</v>
          </cell>
          <cell r="J536" t="str">
            <v>96</v>
          </cell>
          <cell r="K536" t="str">
            <v>循环经济示范园设备</v>
          </cell>
          <cell r="L536" t="str">
            <v>肥东合成分厂</v>
          </cell>
          <cell r="M536" t="str">
            <v>肥东合成</v>
          </cell>
        </row>
        <row r="536">
          <cell r="O536" t="str">
            <v>0.00</v>
          </cell>
          <cell r="P536" t="str">
            <v>0.00</v>
          </cell>
          <cell r="Q536" t="str">
            <v>1,097.44</v>
          </cell>
          <cell r="R536" t="str">
            <v>96</v>
          </cell>
          <cell r="S536" t="str">
            <v>平均年限法(一)</v>
          </cell>
          <cell r="T536" t="str">
            <v>在用</v>
          </cell>
          <cell r="U536" t="str">
            <v>在建工程转入</v>
          </cell>
          <cell r="V536" t="str">
            <v>费潘梅</v>
          </cell>
          <cell r="W536" t="str">
            <v>2013.12.09</v>
          </cell>
        </row>
        <row r="536">
          <cell r="AA536" t="str">
            <v>0322</v>
          </cell>
        </row>
        <row r="537">
          <cell r="B537" t="str">
            <v>032200083</v>
          </cell>
          <cell r="C537" t="str">
            <v>压滤机</v>
          </cell>
          <cell r="D537" t="str">
            <v>X10AW60/800-UK</v>
          </cell>
          <cell r="E537">
            <v>33352.14</v>
          </cell>
          <cell r="F537">
            <v>32018.05</v>
          </cell>
          <cell r="G537">
            <v>1334.09</v>
          </cell>
          <cell r="H537">
            <v>0</v>
          </cell>
          <cell r="I537" t="str">
            <v>2013.12.09</v>
          </cell>
          <cell r="J537" t="str">
            <v>96</v>
          </cell>
          <cell r="K537" t="str">
            <v>循环经济示范园设备</v>
          </cell>
          <cell r="L537" t="str">
            <v>肥东合成分厂</v>
          </cell>
          <cell r="M537" t="str">
            <v>肥东合成</v>
          </cell>
        </row>
        <row r="537">
          <cell r="O537" t="str">
            <v>0.00</v>
          </cell>
          <cell r="P537" t="str">
            <v>0.00</v>
          </cell>
          <cell r="Q537" t="str">
            <v>1,334.09</v>
          </cell>
          <cell r="R537" t="str">
            <v>96</v>
          </cell>
          <cell r="S537" t="str">
            <v>平均年限法(一)</v>
          </cell>
          <cell r="T537" t="str">
            <v>在用</v>
          </cell>
          <cell r="U537" t="str">
            <v>在建工程转入</v>
          </cell>
          <cell r="V537" t="str">
            <v>费潘梅</v>
          </cell>
          <cell r="W537" t="str">
            <v>2013.12.09</v>
          </cell>
        </row>
        <row r="537">
          <cell r="AA537" t="str">
            <v>0322</v>
          </cell>
        </row>
        <row r="538">
          <cell r="B538" t="str">
            <v>032200084</v>
          </cell>
          <cell r="C538" t="str">
            <v>压滤机</v>
          </cell>
          <cell r="D538" t="str">
            <v>X10AZ160/1250-UK</v>
          </cell>
          <cell r="E538">
            <v>140085.47</v>
          </cell>
          <cell r="F538">
            <v>134482.05</v>
          </cell>
          <cell r="G538">
            <v>5603.42</v>
          </cell>
          <cell r="H538">
            <v>0</v>
          </cell>
          <cell r="I538" t="str">
            <v>2013.12.09</v>
          </cell>
          <cell r="J538" t="str">
            <v>96</v>
          </cell>
          <cell r="K538" t="str">
            <v>循环经济示范园设备</v>
          </cell>
          <cell r="L538" t="str">
            <v>肥东合成分厂</v>
          </cell>
          <cell r="M538" t="str">
            <v>肥东合成</v>
          </cell>
        </row>
        <row r="538">
          <cell r="O538" t="str">
            <v>0.00</v>
          </cell>
          <cell r="P538" t="str">
            <v>0.00</v>
          </cell>
          <cell r="Q538" t="str">
            <v>5,603.42</v>
          </cell>
          <cell r="R538" t="str">
            <v>96</v>
          </cell>
          <cell r="S538" t="str">
            <v>平均年限法(一)</v>
          </cell>
          <cell r="T538" t="str">
            <v>在用</v>
          </cell>
          <cell r="U538" t="str">
            <v>在建工程转入</v>
          </cell>
          <cell r="V538" t="str">
            <v>费潘梅</v>
          </cell>
          <cell r="W538" t="str">
            <v>2013.12.09</v>
          </cell>
        </row>
        <row r="538">
          <cell r="AA538" t="str">
            <v>0322</v>
          </cell>
        </row>
        <row r="539">
          <cell r="B539" t="str">
            <v>032200088</v>
          </cell>
          <cell r="C539" t="str">
            <v>化工泵7台</v>
          </cell>
          <cell r="D539" t="str">
            <v>IH65-50-160</v>
          </cell>
          <cell r="E539">
            <v>28717.95</v>
          </cell>
          <cell r="F539">
            <v>27569.23</v>
          </cell>
          <cell r="G539">
            <v>187</v>
          </cell>
          <cell r="H539">
            <v>961.72</v>
          </cell>
          <cell r="I539" t="str">
            <v>2013.12.09</v>
          </cell>
          <cell r="J539" t="str">
            <v>96</v>
          </cell>
          <cell r="K539" t="str">
            <v>循环经济示范园设备</v>
          </cell>
          <cell r="L539" t="str">
            <v>肥东合成分厂</v>
          </cell>
          <cell r="M539" t="str">
            <v>肥东合成</v>
          </cell>
        </row>
        <row r="539">
          <cell r="O539" t="str">
            <v>0.00</v>
          </cell>
          <cell r="P539" t="str">
            <v>0.00</v>
          </cell>
          <cell r="Q539" t="str">
            <v>1,148.72</v>
          </cell>
          <cell r="R539" t="str">
            <v>96</v>
          </cell>
          <cell r="S539" t="str">
            <v>平均年限法(一)</v>
          </cell>
          <cell r="T539" t="str">
            <v>在用</v>
          </cell>
          <cell r="U539" t="str">
            <v>在建工程转入</v>
          </cell>
          <cell r="V539" t="str">
            <v>费潘梅</v>
          </cell>
          <cell r="W539" t="str">
            <v>2013.12.09</v>
          </cell>
        </row>
        <row r="539">
          <cell r="AA539" t="str">
            <v>0322</v>
          </cell>
        </row>
        <row r="540">
          <cell r="B540" t="str">
            <v>032200089</v>
          </cell>
          <cell r="C540" t="str">
            <v>接头阀门缓冲管等配件</v>
          </cell>
        </row>
        <row r="540">
          <cell r="E540">
            <v>3709.82</v>
          </cell>
          <cell r="F540">
            <v>3561.43</v>
          </cell>
          <cell r="G540">
            <v>148.39</v>
          </cell>
          <cell r="H540">
            <v>0</v>
          </cell>
          <cell r="I540" t="str">
            <v>2013.12.09</v>
          </cell>
          <cell r="J540" t="str">
            <v>96</v>
          </cell>
          <cell r="K540" t="str">
            <v>循环经济示范园设备</v>
          </cell>
          <cell r="L540" t="str">
            <v>肥东合成分厂</v>
          </cell>
          <cell r="M540" t="str">
            <v>肥东合成</v>
          </cell>
        </row>
        <row r="540">
          <cell r="O540" t="str">
            <v>0.00</v>
          </cell>
          <cell r="P540" t="str">
            <v>0.00</v>
          </cell>
          <cell r="Q540" t="str">
            <v>148.39</v>
          </cell>
          <cell r="R540" t="str">
            <v>96</v>
          </cell>
          <cell r="S540" t="str">
            <v>平均年限法(一)</v>
          </cell>
          <cell r="T540" t="str">
            <v>在用</v>
          </cell>
          <cell r="U540" t="str">
            <v>在建工程转入</v>
          </cell>
          <cell r="V540" t="str">
            <v>费潘梅</v>
          </cell>
          <cell r="W540" t="str">
            <v>2013.12.09</v>
          </cell>
        </row>
        <row r="540">
          <cell r="AA540" t="str">
            <v>0322</v>
          </cell>
        </row>
        <row r="541">
          <cell r="B541" t="str">
            <v>032200090</v>
          </cell>
          <cell r="C541" t="str">
            <v>3000L计量槽</v>
          </cell>
          <cell r="D541" t="str">
            <v>1400*1600*8</v>
          </cell>
          <cell r="E541">
            <v>6239.32</v>
          </cell>
          <cell r="F541">
            <v>5989.75</v>
          </cell>
          <cell r="G541">
            <v>249.57</v>
          </cell>
          <cell r="H541">
            <v>0</v>
          </cell>
          <cell r="I541" t="str">
            <v>2013.12.09</v>
          </cell>
          <cell r="J541" t="str">
            <v>96</v>
          </cell>
          <cell r="K541" t="str">
            <v>循环经济示范园设备</v>
          </cell>
          <cell r="L541" t="str">
            <v>肥东合成分厂</v>
          </cell>
          <cell r="M541" t="str">
            <v>肥东合成</v>
          </cell>
        </row>
        <row r="541">
          <cell r="O541" t="str">
            <v>0.00</v>
          </cell>
          <cell r="P541" t="str">
            <v>0.00</v>
          </cell>
          <cell r="Q541" t="str">
            <v>249.57</v>
          </cell>
          <cell r="R541" t="str">
            <v>96</v>
          </cell>
          <cell r="S541" t="str">
            <v>平均年限法(一)</v>
          </cell>
          <cell r="T541" t="str">
            <v>在用</v>
          </cell>
          <cell r="U541" t="str">
            <v>在建工程转入</v>
          </cell>
          <cell r="V541" t="str">
            <v>费潘梅</v>
          </cell>
          <cell r="W541" t="str">
            <v>2013.12.09</v>
          </cell>
        </row>
        <row r="541">
          <cell r="AA541" t="str">
            <v>0322</v>
          </cell>
        </row>
        <row r="542">
          <cell r="B542" t="str">
            <v>032200381</v>
          </cell>
          <cell r="C542" t="str">
            <v>水汽真空泵机组（原032200074# 固卡01262拆分6-2）</v>
          </cell>
          <cell r="D542" t="str">
            <v>JW-RPP-80-500</v>
          </cell>
          <cell r="E542">
            <v>11965.81</v>
          </cell>
          <cell r="F542">
            <v>11487.18</v>
          </cell>
          <cell r="G542">
            <v>478.63</v>
          </cell>
          <cell r="H542">
            <v>0</v>
          </cell>
          <cell r="I542" t="str">
            <v>2013.12.09</v>
          </cell>
          <cell r="J542" t="str">
            <v>96</v>
          </cell>
          <cell r="K542" t="str">
            <v>循环经济示范园设备</v>
          </cell>
          <cell r="L542" t="str">
            <v>肥东合成分厂</v>
          </cell>
          <cell r="M542" t="str">
            <v>肥东合成</v>
          </cell>
        </row>
        <row r="542">
          <cell r="O542" t="str">
            <v>0.00</v>
          </cell>
          <cell r="P542" t="str">
            <v>0.00</v>
          </cell>
          <cell r="Q542" t="str">
            <v>478.63</v>
          </cell>
          <cell r="R542" t="str">
            <v>96</v>
          </cell>
          <cell r="S542" t="str">
            <v>平均年限法(一)</v>
          </cell>
          <cell r="T542" t="str">
            <v>在用</v>
          </cell>
          <cell r="U542" t="str">
            <v>在建工程转入</v>
          </cell>
          <cell r="V542" t="str">
            <v>demo</v>
          </cell>
          <cell r="W542" t="str">
            <v>2023.07.29</v>
          </cell>
        </row>
        <row r="542">
          <cell r="AA542" t="str">
            <v>0322</v>
          </cell>
        </row>
        <row r="543">
          <cell r="B543" t="str">
            <v>032200382</v>
          </cell>
          <cell r="C543" t="str">
            <v>水汽真空泵机组（原032200074# 固卡01262拆分6-3）</v>
          </cell>
          <cell r="D543" t="str">
            <v>JW-RPP-80-500</v>
          </cell>
          <cell r="E543">
            <v>11965.81</v>
          </cell>
          <cell r="F543">
            <v>11487.18</v>
          </cell>
          <cell r="G543">
            <v>478.63</v>
          </cell>
          <cell r="H543">
            <v>0</v>
          </cell>
          <cell r="I543" t="str">
            <v>2013.12.09</v>
          </cell>
          <cell r="J543" t="str">
            <v>96</v>
          </cell>
          <cell r="K543" t="str">
            <v>循环经济示范园设备</v>
          </cell>
          <cell r="L543" t="str">
            <v>肥东合成分厂</v>
          </cell>
          <cell r="M543" t="str">
            <v>肥东合成</v>
          </cell>
        </row>
        <row r="543">
          <cell r="O543" t="str">
            <v>0.00</v>
          </cell>
          <cell r="P543" t="str">
            <v>0.00</v>
          </cell>
          <cell r="Q543" t="str">
            <v>478.63</v>
          </cell>
          <cell r="R543" t="str">
            <v>96</v>
          </cell>
          <cell r="S543" t="str">
            <v>平均年限法(一)</v>
          </cell>
          <cell r="T543" t="str">
            <v>在用</v>
          </cell>
          <cell r="U543" t="str">
            <v>在建工程转入</v>
          </cell>
          <cell r="V543" t="str">
            <v>demo</v>
          </cell>
          <cell r="W543" t="str">
            <v>2023.07.29</v>
          </cell>
        </row>
        <row r="543">
          <cell r="AA543" t="str">
            <v>0322</v>
          </cell>
        </row>
        <row r="544">
          <cell r="B544" t="str">
            <v>032200383</v>
          </cell>
          <cell r="C544" t="str">
            <v>水汽真空泵机组（原032200074# 固卡01262拆分6-4）</v>
          </cell>
          <cell r="D544" t="str">
            <v>JW-RPP-80-500</v>
          </cell>
          <cell r="E544">
            <v>11965.81</v>
          </cell>
          <cell r="F544">
            <v>11487.18</v>
          </cell>
          <cell r="G544">
            <v>478.63</v>
          </cell>
          <cell r="H544">
            <v>0</v>
          </cell>
          <cell r="I544" t="str">
            <v>2013.12.09</v>
          </cell>
          <cell r="J544" t="str">
            <v>96</v>
          </cell>
          <cell r="K544" t="str">
            <v>循环经济示范园设备</v>
          </cell>
          <cell r="L544" t="str">
            <v>肥东合成分厂</v>
          </cell>
          <cell r="M544" t="str">
            <v>肥东合成</v>
          </cell>
        </row>
        <row r="544">
          <cell r="O544" t="str">
            <v>0.00</v>
          </cell>
          <cell r="P544" t="str">
            <v>0.00</v>
          </cell>
          <cell r="Q544" t="str">
            <v>478.63</v>
          </cell>
          <cell r="R544" t="str">
            <v>96</v>
          </cell>
          <cell r="S544" t="str">
            <v>平均年限法(一)</v>
          </cell>
          <cell r="T544" t="str">
            <v>在用</v>
          </cell>
          <cell r="U544" t="str">
            <v>在建工程转入</v>
          </cell>
          <cell r="V544" t="str">
            <v>demo</v>
          </cell>
          <cell r="W544" t="str">
            <v>2023.07.29</v>
          </cell>
        </row>
        <row r="544">
          <cell r="AA544" t="str">
            <v>0322</v>
          </cell>
        </row>
        <row r="545">
          <cell r="B545" t="str">
            <v>032200384</v>
          </cell>
          <cell r="C545" t="str">
            <v>水汽真空泵机组（原032200074# 固卡01262拆分6-5）</v>
          </cell>
          <cell r="D545" t="str">
            <v>JW-RPP-80-500</v>
          </cell>
          <cell r="E545">
            <v>11965.81</v>
          </cell>
          <cell r="F545">
            <v>11487.18</v>
          </cell>
          <cell r="G545">
            <v>478.63</v>
          </cell>
          <cell r="H545">
            <v>0</v>
          </cell>
          <cell r="I545" t="str">
            <v>2013.12.09</v>
          </cell>
          <cell r="J545" t="str">
            <v>96</v>
          </cell>
          <cell r="K545" t="str">
            <v>循环经济示范园设备</v>
          </cell>
          <cell r="L545" t="str">
            <v>肥东合成分厂</v>
          </cell>
          <cell r="M545" t="str">
            <v>肥东合成</v>
          </cell>
        </row>
        <row r="545">
          <cell r="O545" t="str">
            <v>0.00</v>
          </cell>
          <cell r="P545" t="str">
            <v>0.00</v>
          </cell>
          <cell r="Q545" t="str">
            <v>478.63</v>
          </cell>
          <cell r="R545" t="str">
            <v>96</v>
          </cell>
          <cell r="S545" t="str">
            <v>平均年限法(一)</v>
          </cell>
          <cell r="T545" t="str">
            <v>在用</v>
          </cell>
          <cell r="U545" t="str">
            <v>在建工程转入</v>
          </cell>
          <cell r="V545" t="str">
            <v>demo</v>
          </cell>
          <cell r="W545" t="str">
            <v>2023.07.29</v>
          </cell>
        </row>
        <row r="545">
          <cell r="AA545" t="str">
            <v>0322</v>
          </cell>
        </row>
        <row r="546">
          <cell r="B546" t="str">
            <v>032200385</v>
          </cell>
          <cell r="C546" t="str">
            <v>水汽真空泵机组（原032200074# 固卡01262拆分6-6）</v>
          </cell>
          <cell r="D546" t="str">
            <v>JW-RPP-80-500</v>
          </cell>
          <cell r="E546">
            <v>11965.82</v>
          </cell>
          <cell r="F546">
            <v>11487.18</v>
          </cell>
          <cell r="G546">
            <v>478.64</v>
          </cell>
          <cell r="H546">
            <v>0</v>
          </cell>
          <cell r="I546" t="str">
            <v>2013.12.09</v>
          </cell>
          <cell r="J546" t="str">
            <v>96</v>
          </cell>
          <cell r="K546" t="str">
            <v>循环经济示范园设备</v>
          </cell>
          <cell r="L546" t="str">
            <v>肥东合成分厂</v>
          </cell>
          <cell r="M546" t="str">
            <v>肥东合成</v>
          </cell>
        </row>
        <row r="546">
          <cell r="O546" t="str">
            <v>0.00</v>
          </cell>
          <cell r="P546" t="str">
            <v>0.00</v>
          </cell>
          <cell r="Q546" t="str">
            <v>478.64</v>
          </cell>
          <cell r="R546" t="str">
            <v>96</v>
          </cell>
          <cell r="S546" t="str">
            <v>平均年限法(一)</v>
          </cell>
          <cell r="T546" t="str">
            <v>在用</v>
          </cell>
          <cell r="U546" t="str">
            <v>在建工程转入</v>
          </cell>
          <cell r="V546" t="str">
            <v>demo</v>
          </cell>
          <cell r="W546" t="str">
            <v>2023.07.29</v>
          </cell>
        </row>
        <row r="546">
          <cell r="AA546" t="str">
            <v>0322</v>
          </cell>
        </row>
        <row r="547">
          <cell r="B547" t="str">
            <v>032200483</v>
          </cell>
          <cell r="C547" t="str">
            <v>压滤机（原032200082# 固卡01270拆分2-2）</v>
          </cell>
          <cell r="D547" t="str">
            <v>X10AZG70/1000-UK</v>
          </cell>
          <cell r="E547">
            <v>85974.62</v>
          </cell>
          <cell r="F547">
            <v>82535.63</v>
          </cell>
          <cell r="G547">
            <v>3438.99</v>
          </cell>
          <cell r="H547">
            <v>0</v>
          </cell>
          <cell r="I547" t="str">
            <v>2013.12.09</v>
          </cell>
          <cell r="J547" t="str">
            <v>96</v>
          </cell>
          <cell r="K547" t="str">
            <v>循环经济示范园设备</v>
          </cell>
          <cell r="L547" t="str">
            <v>肥东合成分厂</v>
          </cell>
          <cell r="M547" t="str">
            <v>肥东合成</v>
          </cell>
        </row>
        <row r="547">
          <cell r="O547" t="str">
            <v>0.00</v>
          </cell>
          <cell r="P547" t="str">
            <v>0.00</v>
          </cell>
          <cell r="Q547" t="str">
            <v>3,438.99</v>
          </cell>
          <cell r="R547" t="str">
            <v>96</v>
          </cell>
          <cell r="S547" t="str">
            <v>平均年限法(一)</v>
          </cell>
          <cell r="T547" t="str">
            <v>在用</v>
          </cell>
          <cell r="U547" t="str">
            <v>在建工程转入</v>
          </cell>
          <cell r="V547" t="str">
            <v>demo</v>
          </cell>
          <cell r="W547" t="str">
            <v>2023.07.31</v>
          </cell>
        </row>
        <row r="547">
          <cell r="AA547" t="str">
            <v>0322</v>
          </cell>
        </row>
        <row r="548">
          <cell r="B548" t="str">
            <v>032200091</v>
          </cell>
          <cell r="C548" t="str">
            <v>5立方米空气缓冲罐</v>
          </cell>
          <cell r="D548" t="str">
            <v>1600*2000*12</v>
          </cell>
          <cell r="E548">
            <v>11880.34</v>
          </cell>
          <cell r="F548">
            <v>11405.13</v>
          </cell>
          <cell r="G548">
            <v>475.21</v>
          </cell>
          <cell r="H548">
            <v>0</v>
          </cell>
          <cell r="I548" t="str">
            <v>2013.12.10</v>
          </cell>
          <cell r="J548" t="str">
            <v>96</v>
          </cell>
          <cell r="K548" t="str">
            <v>循环经济示范园设备</v>
          </cell>
          <cell r="L548" t="str">
            <v>肥东合成分厂</v>
          </cell>
          <cell r="M548" t="str">
            <v>肥东合成</v>
          </cell>
        </row>
        <row r="548">
          <cell r="O548" t="str">
            <v>0.00</v>
          </cell>
          <cell r="P548" t="str">
            <v>0.00</v>
          </cell>
          <cell r="Q548" t="str">
            <v>475.21</v>
          </cell>
          <cell r="R548" t="str">
            <v>96</v>
          </cell>
          <cell r="S548" t="str">
            <v>平均年限法(一)</v>
          </cell>
          <cell r="T548" t="str">
            <v>在用</v>
          </cell>
          <cell r="U548" t="str">
            <v>在建工程转入</v>
          </cell>
          <cell r="V548" t="str">
            <v>费潘梅</v>
          </cell>
          <cell r="W548" t="str">
            <v>2013.12.10</v>
          </cell>
        </row>
        <row r="548">
          <cell r="AA548" t="str">
            <v>0322</v>
          </cell>
        </row>
        <row r="549">
          <cell r="B549" t="str">
            <v>032200093</v>
          </cell>
          <cell r="C549" t="str">
            <v>3000L盘管（Q235）</v>
          </cell>
        </row>
        <row r="549">
          <cell r="E549">
            <v>1538.46</v>
          </cell>
          <cell r="F549">
            <v>1476.92</v>
          </cell>
          <cell r="G549">
            <v>61.54</v>
          </cell>
          <cell r="H549">
            <v>0</v>
          </cell>
          <cell r="I549" t="str">
            <v>2013.12.10</v>
          </cell>
          <cell r="J549" t="str">
            <v>96</v>
          </cell>
          <cell r="K549" t="str">
            <v>循环经济示范园设备</v>
          </cell>
          <cell r="L549" t="str">
            <v>肥东合成分厂</v>
          </cell>
          <cell r="M549" t="str">
            <v>肥东合成</v>
          </cell>
        </row>
        <row r="549">
          <cell r="O549" t="str">
            <v>0.00</v>
          </cell>
          <cell r="P549" t="str">
            <v>0.00</v>
          </cell>
          <cell r="Q549" t="str">
            <v>61.54</v>
          </cell>
          <cell r="R549" t="str">
            <v>96</v>
          </cell>
          <cell r="S549" t="str">
            <v>平均年限法(一)</v>
          </cell>
          <cell r="T549" t="str">
            <v>在用</v>
          </cell>
          <cell r="U549" t="str">
            <v>在建工程转入</v>
          </cell>
          <cell r="V549" t="str">
            <v>费潘梅</v>
          </cell>
          <cell r="W549" t="str">
            <v>2013.12.10</v>
          </cell>
        </row>
        <row r="549">
          <cell r="AA549" t="str">
            <v>0322</v>
          </cell>
        </row>
        <row r="550">
          <cell r="B550" t="str">
            <v>032200094</v>
          </cell>
          <cell r="C550" t="str">
            <v>6300L盘管（304）2台</v>
          </cell>
        </row>
        <row r="550">
          <cell r="E550">
            <v>13675.21</v>
          </cell>
          <cell r="F550">
            <v>13128.2</v>
          </cell>
          <cell r="G550">
            <v>547.01</v>
          </cell>
          <cell r="H550">
            <v>0</v>
          </cell>
          <cell r="I550" t="str">
            <v>2013.12.10</v>
          </cell>
          <cell r="J550" t="str">
            <v>96</v>
          </cell>
          <cell r="K550" t="str">
            <v>循环经济示范园设备</v>
          </cell>
          <cell r="L550" t="str">
            <v>肥东合成分厂</v>
          </cell>
          <cell r="M550" t="str">
            <v>肥东合成</v>
          </cell>
        </row>
        <row r="550">
          <cell r="O550" t="str">
            <v>0.00</v>
          </cell>
          <cell r="P550" t="str">
            <v>0.00</v>
          </cell>
          <cell r="Q550" t="str">
            <v>547.01</v>
          </cell>
          <cell r="R550" t="str">
            <v>96</v>
          </cell>
          <cell r="S550" t="str">
            <v>平均年限法(一)</v>
          </cell>
          <cell r="T550" t="str">
            <v>在用</v>
          </cell>
          <cell r="U550" t="str">
            <v>在建工程转入</v>
          </cell>
          <cell r="V550" t="str">
            <v>费潘梅</v>
          </cell>
          <cell r="W550" t="str">
            <v>2013.12.10</v>
          </cell>
        </row>
        <row r="550">
          <cell r="AA550" t="str">
            <v>0322</v>
          </cell>
        </row>
        <row r="551">
          <cell r="B551" t="str">
            <v>032200099</v>
          </cell>
          <cell r="C551" t="str">
            <v>阀门一批</v>
          </cell>
          <cell r="D551" t="str">
            <v>阀门一批</v>
          </cell>
          <cell r="E551">
            <v>27612.62</v>
          </cell>
          <cell r="F551">
            <v>26508.12</v>
          </cell>
          <cell r="G551">
            <v>1104.5</v>
          </cell>
          <cell r="H551">
            <v>0</v>
          </cell>
          <cell r="I551" t="str">
            <v>2013.12.10</v>
          </cell>
          <cell r="J551" t="str">
            <v>96</v>
          </cell>
          <cell r="K551" t="str">
            <v>循环经济示范园设备</v>
          </cell>
          <cell r="L551" t="str">
            <v>肥东合成分厂</v>
          </cell>
          <cell r="M551" t="str">
            <v>肥东合成</v>
          </cell>
        </row>
        <row r="551">
          <cell r="O551" t="str">
            <v>0.00</v>
          </cell>
          <cell r="P551" t="str">
            <v>0.00</v>
          </cell>
          <cell r="Q551" t="str">
            <v>1,104.50</v>
          </cell>
          <cell r="R551" t="str">
            <v>96</v>
          </cell>
          <cell r="S551" t="str">
            <v>平均年限法(一)</v>
          </cell>
          <cell r="T551" t="str">
            <v>在用</v>
          </cell>
          <cell r="U551" t="str">
            <v>在建工程转入</v>
          </cell>
          <cell r="V551" t="str">
            <v>费潘梅</v>
          </cell>
          <cell r="W551" t="str">
            <v>2013.12.10</v>
          </cell>
        </row>
        <row r="551">
          <cell r="AA551" t="str">
            <v>0322</v>
          </cell>
        </row>
        <row r="552">
          <cell r="B552" t="str">
            <v>032200100</v>
          </cell>
          <cell r="C552" t="str">
            <v>石墨换热器4台</v>
          </cell>
          <cell r="D552" t="str">
            <v>YKA40-10M2-11</v>
          </cell>
          <cell r="E552">
            <v>31794.87</v>
          </cell>
          <cell r="F552">
            <v>30523.08</v>
          </cell>
          <cell r="G552">
            <v>1271.79</v>
          </cell>
          <cell r="H552">
            <v>0</v>
          </cell>
          <cell r="I552" t="str">
            <v>2013.12.10</v>
          </cell>
          <cell r="J552" t="str">
            <v>96</v>
          </cell>
          <cell r="K552" t="str">
            <v>循环经济示范园设备</v>
          </cell>
          <cell r="L552" t="str">
            <v>肥东合成分厂</v>
          </cell>
          <cell r="M552" t="str">
            <v>阀门一批</v>
          </cell>
        </row>
        <row r="552">
          <cell r="O552" t="str">
            <v>0.00</v>
          </cell>
          <cell r="P552" t="str">
            <v>0.00</v>
          </cell>
          <cell r="Q552" t="str">
            <v>1,271.79</v>
          </cell>
          <cell r="R552" t="str">
            <v>96</v>
          </cell>
          <cell r="S552" t="str">
            <v>平均年限法(一)</v>
          </cell>
          <cell r="T552" t="str">
            <v>在用</v>
          </cell>
          <cell r="U552" t="str">
            <v>在建工程转入</v>
          </cell>
          <cell r="V552" t="str">
            <v>费潘梅</v>
          </cell>
          <cell r="W552" t="str">
            <v>2013.12.10</v>
          </cell>
        </row>
        <row r="552">
          <cell r="AA552" t="str">
            <v>0322</v>
          </cell>
        </row>
        <row r="553">
          <cell r="B553" t="str">
            <v>032200101</v>
          </cell>
          <cell r="C553" t="str">
            <v>柴油发电机组</v>
          </cell>
          <cell r="D553" t="str">
            <v>HDM550</v>
          </cell>
          <cell r="E553">
            <v>324786.32</v>
          </cell>
          <cell r="F553">
            <v>311794.87</v>
          </cell>
          <cell r="G553">
            <v>12991.45</v>
          </cell>
          <cell r="H553">
            <v>0</v>
          </cell>
          <cell r="I553" t="str">
            <v>2013.12.10</v>
          </cell>
          <cell r="J553" t="str">
            <v>96</v>
          </cell>
          <cell r="K553" t="str">
            <v>循环经济示范园设备</v>
          </cell>
          <cell r="L553" t="str">
            <v>肥东合成分厂</v>
          </cell>
          <cell r="M553" t="str">
            <v>阀门一批</v>
          </cell>
        </row>
        <row r="553">
          <cell r="O553" t="str">
            <v>0.00</v>
          </cell>
          <cell r="P553" t="str">
            <v>0.00</v>
          </cell>
          <cell r="Q553" t="str">
            <v>12,991.45</v>
          </cell>
          <cell r="R553" t="str">
            <v>96</v>
          </cell>
          <cell r="S553" t="str">
            <v>平均年限法(一)</v>
          </cell>
          <cell r="T553" t="str">
            <v>在用</v>
          </cell>
          <cell r="U553" t="str">
            <v>在建工程转入</v>
          </cell>
          <cell r="V553" t="str">
            <v>费潘梅</v>
          </cell>
          <cell r="W553" t="str">
            <v>2013.12.10</v>
          </cell>
        </row>
        <row r="553">
          <cell r="AA553" t="str">
            <v>0322</v>
          </cell>
        </row>
        <row r="554">
          <cell r="B554" t="str">
            <v>032200103</v>
          </cell>
          <cell r="C554" t="str">
            <v>双螺杆空压机</v>
          </cell>
          <cell r="D554" t="str">
            <v>SCK75工-8</v>
          </cell>
          <cell r="E554">
            <v>57264.94</v>
          </cell>
          <cell r="F554">
            <v>54974.34</v>
          </cell>
          <cell r="G554">
            <v>2290.6</v>
          </cell>
          <cell r="H554">
            <v>0</v>
          </cell>
          <cell r="I554" t="str">
            <v>2013.12.10</v>
          </cell>
          <cell r="J554" t="str">
            <v>96</v>
          </cell>
          <cell r="K554" t="str">
            <v>循环经济示范园设备</v>
          </cell>
          <cell r="L554" t="str">
            <v>肥东合成分厂</v>
          </cell>
          <cell r="M554" t="str">
            <v>肥东合成</v>
          </cell>
        </row>
        <row r="554">
          <cell r="O554" t="str">
            <v>0.00</v>
          </cell>
          <cell r="P554" t="str">
            <v>0.00</v>
          </cell>
          <cell r="Q554" t="str">
            <v>2,290.60</v>
          </cell>
          <cell r="R554" t="str">
            <v>96</v>
          </cell>
          <cell r="S554" t="str">
            <v>平均年限法(一)</v>
          </cell>
          <cell r="T554" t="str">
            <v>在用</v>
          </cell>
          <cell r="U554" t="str">
            <v>在建工程转入</v>
          </cell>
          <cell r="V554" t="str">
            <v>费潘梅</v>
          </cell>
          <cell r="W554" t="str">
            <v>2013.12.10</v>
          </cell>
        </row>
        <row r="554">
          <cell r="AA554" t="str">
            <v>0322</v>
          </cell>
        </row>
        <row r="555">
          <cell r="B555" t="str">
            <v>032200106</v>
          </cell>
          <cell r="C555" t="str">
            <v>过滤器4台</v>
          </cell>
          <cell r="D555" t="str">
            <v>SWAF-25</v>
          </cell>
          <cell r="E555">
            <v>4102.56</v>
          </cell>
          <cell r="F555">
            <v>3938.46</v>
          </cell>
          <cell r="G555">
            <v>164.1</v>
          </cell>
          <cell r="H555">
            <v>0</v>
          </cell>
          <cell r="I555" t="str">
            <v>2013.12.10</v>
          </cell>
          <cell r="J555" t="str">
            <v>96</v>
          </cell>
          <cell r="K555" t="str">
            <v>循环经济示范园设备</v>
          </cell>
          <cell r="L555" t="str">
            <v>肥东合成分厂</v>
          </cell>
          <cell r="M555" t="str">
            <v>肥东合成</v>
          </cell>
        </row>
        <row r="555">
          <cell r="O555" t="str">
            <v>0.00</v>
          </cell>
          <cell r="P555" t="str">
            <v>0.00</v>
          </cell>
          <cell r="Q555" t="str">
            <v>164.10</v>
          </cell>
          <cell r="R555" t="str">
            <v>96</v>
          </cell>
          <cell r="S555" t="str">
            <v>平均年限法(一)</v>
          </cell>
          <cell r="T555" t="str">
            <v>在用</v>
          </cell>
          <cell r="U555" t="str">
            <v>在建工程转入</v>
          </cell>
          <cell r="V555" t="str">
            <v>费潘梅</v>
          </cell>
          <cell r="W555" t="str">
            <v>2013.12.10</v>
          </cell>
        </row>
        <row r="555">
          <cell r="AA555" t="str">
            <v>0322</v>
          </cell>
        </row>
        <row r="556">
          <cell r="B556" t="str">
            <v>032200107</v>
          </cell>
          <cell r="C556" t="str">
            <v>过滤器2台</v>
          </cell>
          <cell r="D556" t="str">
            <v>SWAF-12</v>
          </cell>
          <cell r="E556">
            <v>1880.34</v>
          </cell>
          <cell r="F556">
            <v>1805.13</v>
          </cell>
          <cell r="G556">
            <v>75.21</v>
          </cell>
          <cell r="H556">
            <v>0</v>
          </cell>
          <cell r="I556" t="str">
            <v>2013.12.10</v>
          </cell>
          <cell r="J556" t="str">
            <v>96</v>
          </cell>
          <cell r="K556" t="str">
            <v>循环经济示范园设备</v>
          </cell>
          <cell r="L556" t="str">
            <v>肥东合成分厂</v>
          </cell>
          <cell r="M556" t="str">
            <v>肥东合成</v>
          </cell>
        </row>
        <row r="556">
          <cell r="O556" t="str">
            <v>0.00</v>
          </cell>
          <cell r="P556" t="str">
            <v>0.00</v>
          </cell>
          <cell r="Q556" t="str">
            <v>75.21</v>
          </cell>
          <cell r="R556" t="str">
            <v>96</v>
          </cell>
          <cell r="S556" t="str">
            <v>平均年限法(一)</v>
          </cell>
          <cell r="T556" t="str">
            <v>在用</v>
          </cell>
          <cell r="U556" t="str">
            <v>在建工程转入</v>
          </cell>
          <cell r="V556" t="str">
            <v>费潘梅</v>
          </cell>
          <cell r="W556" t="str">
            <v>2013.12.10</v>
          </cell>
        </row>
        <row r="556">
          <cell r="AA556" t="str">
            <v>0322</v>
          </cell>
        </row>
        <row r="557">
          <cell r="B557" t="str">
            <v>032200109</v>
          </cell>
          <cell r="C557" t="str">
            <v>减速机7套</v>
          </cell>
          <cell r="D557" t="str">
            <v>BLB-17KW</v>
          </cell>
          <cell r="E557">
            <v>17948.72</v>
          </cell>
          <cell r="F557">
            <v>17230.77</v>
          </cell>
          <cell r="G557">
            <v>717.95</v>
          </cell>
          <cell r="H557">
            <v>0</v>
          </cell>
          <cell r="I557" t="str">
            <v>2013.12.10</v>
          </cell>
          <cell r="J557" t="str">
            <v>96</v>
          </cell>
          <cell r="K557" t="str">
            <v>循环经济示范园设备</v>
          </cell>
          <cell r="L557" t="str">
            <v>肥东合成分厂</v>
          </cell>
          <cell r="M557" t="str">
            <v>肥东合成</v>
          </cell>
        </row>
        <row r="557">
          <cell r="O557" t="str">
            <v>0.00</v>
          </cell>
          <cell r="P557" t="str">
            <v>0.00</v>
          </cell>
          <cell r="Q557" t="str">
            <v>717.95</v>
          </cell>
          <cell r="R557" t="str">
            <v>96</v>
          </cell>
          <cell r="S557" t="str">
            <v>平均年限法(一)</v>
          </cell>
          <cell r="T557" t="str">
            <v>在用</v>
          </cell>
          <cell r="U557" t="str">
            <v>在建工程转入</v>
          </cell>
          <cell r="V557" t="str">
            <v>费潘梅</v>
          </cell>
          <cell r="W557" t="str">
            <v>2013.12.10</v>
          </cell>
        </row>
        <row r="557">
          <cell r="AA557" t="str">
            <v>0322</v>
          </cell>
        </row>
        <row r="558">
          <cell r="B558" t="str">
            <v>032200110</v>
          </cell>
          <cell r="C558" t="str">
            <v>叶轮搅拌器6台</v>
          </cell>
          <cell r="D558" t="str">
            <v>65*1785</v>
          </cell>
          <cell r="E558">
            <v>4923.08</v>
          </cell>
          <cell r="F558">
            <v>4726.16</v>
          </cell>
          <cell r="G558">
            <v>196.92</v>
          </cell>
          <cell r="H558">
            <v>0</v>
          </cell>
          <cell r="I558" t="str">
            <v>2013.12.10</v>
          </cell>
          <cell r="J558" t="str">
            <v>96</v>
          </cell>
          <cell r="K558" t="str">
            <v>循环经济示范园设备</v>
          </cell>
          <cell r="L558" t="str">
            <v>肥东合成分厂</v>
          </cell>
          <cell r="M558" t="str">
            <v>肥东合成</v>
          </cell>
        </row>
        <row r="558">
          <cell r="O558" t="str">
            <v>0.00</v>
          </cell>
          <cell r="P558" t="str">
            <v>0.00</v>
          </cell>
          <cell r="Q558" t="str">
            <v>196.92</v>
          </cell>
          <cell r="R558" t="str">
            <v>96</v>
          </cell>
          <cell r="S558" t="str">
            <v>平均年限法(一)</v>
          </cell>
          <cell r="T558" t="str">
            <v>在用</v>
          </cell>
          <cell r="U558" t="str">
            <v>在建工程转入</v>
          </cell>
          <cell r="V558" t="str">
            <v>费潘梅</v>
          </cell>
          <cell r="W558" t="str">
            <v>2013.12.10</v>
          </cell>
        </row>
        <row r="558">
          <cell r="AA558" t="str">
            <v>0322</v>
          </cell>
        </row>
        <row r="559">
          <cell r="B559" t="str">
            <v>032200111</v>
          </cell>
          <cell r="C559" t="str">
            <v>叶轮搅拌器1台</v>
          </cell>
          <cell r="D559" t="str">
            <v>65*1865</v>
          </cell>
          <cell r="E559">
            <v>897.44</v>
          </cell>
          <cell r="F559">
            <v>861.54</v>
          </cell>
          <cell r="G559">
            <v>35.9</v>
          </cell>
          <cell r="H559">
            <v>0</v>
          </cell>
          <cell r="I559" t="str">
            <v>2013.12.10</v>
          </cell>
          <cell r="J559" t="str">
            <v>96</v>
          </cell>
          <cell r="K559" t="str">
            <v>循环经济示范园设备</v>
          </cell>
          <cell r="L559" t="str">
            <v>肥东合成分厂</v>
          </cell>
          <cell r="M559" t="str">
            <v>肥东合成</v>
          </cell>
        </row>
        <row r="559">
          <cell r="O559" t="str">
            <v>0.00</v>
          </cell>
          <cell r="P559" t="str">
            <v>0.00</v>
          </cell>
          <cell r="Q559" t="str">
            <v>35.90</v>
          </cell>
          <cell r="R559" t="str">
            <v>96</v>
          </cell>
          <cell r="S559" t="str">
            <v>平均年限法(一)</v>
          </cell>
          <cell r="T559" t="str">
            <v>在用</v>
          </cell>
          <cell r="U559" t="str">
            <v>在建工程转入</v>
          </cell>
          <cell r="V559" t="str">
            <v>费潘梅</v>
          </cell>
          <cell r="W559" t="str">
            <v>2013.12.10</v>
          </cell>
        </row>
        <row r="559">
          <cell r="AA559" t="str">
            <v>0322</v>
          </cell>
        </row>
        <row r="560">
          <cell r="B560" t="str">
            <v>032200113</v>
          </cell>
          <cell r="C560" t="str">
            <v>搪玻璃搅拌器3支</v>
          </cell>
          <cell r="D560" t="str">
            <v>8000L</v>
          </cell>
          <cell r="E560">
            <v>5897.44</v>
          </cell>
          <cell r="F560">
            <v>5661.54</v>
          </cell>
          <cell r="G560">
            <v>235.9</v>
          </cell>
          <cell r="H560">
            <v>0</v>
          </cell>
          <cell r="I560" t="str">
            <v>2013.12.10</v>
          </cell>
          <cell r="J560" t="str">
            <v>96</v>
          </cell>
          <cell r="K560" t="str">
            <v>循环经济示范园设备</v>
          </cell>
          <cell r="L560" t="str">
            <v>肥东合成分厂</v>
          </cell>
          <cell r="M560" t="str">
            <v>肥东合成</v>
          </cell>
        </row>
        <row r="560">
          <cell r="O560" t="str">
            <v>0.00</v>
          </cell>
          <cell r="P560" t="str">
            <v>0.00</v>
          </cell>
          <cell r="Q560" t="str">
            <v>235.90</v>
          </cell>
          <cell r="R560" t="str">
            <v>96</v>
          </cell>
          <cell r="S560" t="str">
            <v>平均年限法(一)</v>
          </cell>
          <cell r="T560" t="str">
            <v>在用</v>
          </cell>
          <cell r="U560" t="str">
            <v>在建工程转入</v>
          </cell>
          <cell r="V560" t="str">
            <v>费潘梅</v>
          </cell>
          <cell r="W560" t="str">
            <v>2013.12.10</v>
          </cell>
        </row>
        <row r="560">
          <cell r="AA560" t="str">
            <v>0322</v>
          </cell>
        </row>
        <row r="561">
          <cell r="B561" t="str">
            <v>032200114</v>
          </cell>
          <cell r="C561" t="str">
            <v>搪玻璃搅拌器8支</v>
          </cell>
          <cell r="D561" t="str">
            <v>6300L</v>
          </cell>
          <cell r="E561">
            <v>8205.13</v>
          </cell>
          <cell r="F561">
            <v>7876.92</v>
          </cell>
          <cell r="G561">
            <v>328.21</v>
          </cell>
          <cell r="H561">
            <v>0</v>
          </cell>
          <cell r="I561" t="str">
            <v>2013.12.10</v>
          </cell>
          <cell r="J561" t="str">
            <v>96</v>
          </cell>
          <cell r="K561" t="str">
            <v>循环经济示范园设备</v>
          </cell>
          <cell r="L561" t="str">
            <v>肥东合成分厂</v>
          </cell>
          <cell r="M561" t="str">
            <v>肥东合成</v>
          </cell>
        </row>
        <row r="561">
          <cell r="O561" t="str">
            <v>0.00</v>
          </cell>
          <cell r="P561" t="str">
            <v>0.00</v>
          </cell>
          <cell r="Q561" t="str">
            <v>328.21</v>
          </cell>
          <cell r="R561" t="str">
            <v>96</v>
          </cell>
          <cell r="S561" t="str">
            <v>平均年限法(一)</v>
          </cell>
          <cell r="T561" t="str">
            <v>在用</v>
          </cell>
          <cell r="U561" t="str">
            <v>在建工程转入</v>
          </cell>
          <cell r="V561" t="str">
            <v>费潘梅</v>
          </cell>
          <cell r="W561" t="str">
            <v>2013.12.10</v>
          </cell>
        </row>
        <row r="561">
          <cell r="AA561" t="str">
            <v>0322</v>
          </cell>
        </row>
        <row r="562">
          <cell r="B562" t="str">
            <v>032200115</v>
          </cell>
          <cell r="C562" t="str">
            <v>反应釜3台</v>
          </cell>
          <cell r="D562" t="str">
            <v>6300L</v>
          </cell>
          <cell r="E562">
            <v>192307.69</v>
          </cell>
          <cell r="F562">
            <v>184615.38</v>
          </cell>
          <cell r="G562">
            <v>7692.31</v>
          </cell>
          <cell r="H562">
            <v>0</v>
          </cell>
          <cell r="I562" t="str">
            <v>2013.12.10</v>
          </cell>
          <cell r="J562" t="str">
            <v>96</v>
          </cell>
          <cell r="K562" t="str">
            <v>循环经济示范园设备</v>
          </cell>
          <cell r="L562" t="str">
            <v>肥东合成分厂</v>
          </cell>
          <cell r="M562" t="str">
            <v>肥东合成</v>
          </cell>
        </row>
        <row r="562">
          <cell r="O562" t="str">
            <v>0.00</v>
          </cell>
          <cell r="P562" t="str">
            <v>0.00</v>
          </cell>
          <cell r="Q562" t="str">
            <v>7,692.31</v>
          </cell>
          <cell r="R562" t="str">
            <v>96</v>
          </cell>
          <cell r="S562" t="str">
            <v>平均年限法(一)</v>
          </cell>
          <cell r="T562" t="str">
            <v>在用</v>
          </cell>
          <cell r="U562" t="str">
            <v>在建工程转入</v>
          </cell>
          <cell r="V562" t="str">
            <v>费潘梅</v>
          </cell>
          <cell r="W562" t="str">
            <v>2013.12.10</v>
          </cell>
        </row>
        <row r="562">
          <cell r="AA562" t="str">
            <v>0322</v>
          </cell>
        </row>
        <row r="563">
          <cell r="B563" t="str">
            <v>032200117</v>
          </cell>
          <cell r="C563" t="str">
            <v>反应釜</v>
          </cell>
          <cell r="D563" t="str">
            <v>300L</v>
          </cell>
          <cell r="E563">
            <v>17094.02</v>
          </cell>
          <cell r="F563">
            <v>16410.26</v>
          </cell>
          <cell r="G563">
            <v>683.76</v>
          </cell>
          <cell r="H563">
            <v>0</v>
          </cell>
          <cell r="I563" t="str">
            <v>2013.12.10</v>
          </cell>
          <cell r="J563" t="str">
            <v>96</v>
          </cell>
          <cell r="K563" t="str">
            <v>循环经济示范园设备</v>
          </cell>
          <cell r="L563" t="str">
            <v>肥东合成分厂</v>
          </cell>
          <cell r="M563" t="str">
            <v>肥东合成</v>
          </cell>
        </row>
        <row r="563">
          <cell r="O563" t="str">
            <v>0.00</v>
          </cell>
          <cell r="P563" t="str">
            <v>0.00</v>
          </cell>
          <cell r="Q563" t="str">
            <v>683.76</v>
          </cell>
          <cell r="R563" t="str">
            <v>96</v>
          </cell>
          <cell r="S563" t="str">
            <v>平均年限法(一)</v>
          </cell>
          <cell r="T563" t="str">
            <v>在用</v>
          </cell>
          <cell r="U563" t="str">
            <v>在建工程转入</v>
          </cell>
          <cell r="V563" t="str">
            <v>费潘梅</v>
          </cell>
          <cell r="W563" t="str">
            <v>2013.12.10</v>
          </cell>
        </row>
        <row r="563">
          <cell r="AA563" t="str">
            <v>0322</v>
          </cell>
        </row>
        <row r="564">
          <cell r="B564" t="str">
            <v>032200118</v>
          </cell>
          <cell r="C564" t="str">
            <v>螺旋板冷凝器3台</v>
          </cell>
          <cell r="D564" t="str">
            <v>20m2</v>
          </cell>
          <cell r="E564">
            <v>27179.49</v>
          </cell>
          <cell r="F564">
            <v>26092.31</v>
          </cell>
          <cell r="G564">
            <v>1087.18</v>
          </cell>
          <cell r="H564">
            <v>0</v>
          </cell>
          <cell r="I564" t="str">
            <v>2013.12.10</v>
          </cell>
          <cell r="J564" t="str">
            <v>96</v>
          </cell>
          <cell r="K564" t="str">
            <v>循环经济示范园设备</v>
          </cell>
          <cell r="L564" t="str">
            <v>肥东合成分厂</v>
          </cell>
          <cell r="M564" t="str">
            <v>肥东合成</v>
          </cell>
        </row>
        <row r="564">
          <cell r="O564" t="str">
            <v>0.00</v>
          </cell>
          <cell r="P564" t="str">
            <v>0.00</v>
          </cell>
          <cell r="Q564" t="str">
            <v>1,087.18</v>
          </cell>
          <cell r="R564" t="str">
            <v>96</v>
          </cell>
          <cell r="S564" t="str">
            <v>平均年限法(一)</v>
          </cell>
          <cell r="T564" t="str">
            <v>在用</v>
          </cell>
          <cell r="U564" t="str">
            <v>在建工程转入</v>
          </cell>
          <cell r="V564" t="str">
            <v>费潘梅</v>
          </cell>
          <cell r="W564" t="str">
            <v>2013.12.10</v>
          </cell>
        </row>
        <row r="564">
          <cell r="AA564" t="str">
            <v>0322</v>
          </cell>
        </row>
        <row r="565">
          <cell r="B565" t="str">
            <v>032200120</v>
          </cell>
          <cell r="C565" t="str">
            <v>制氮机组</v>
          </cell>
          <cell r="D565" t="str">
            <v>JSN-150D</v>
          </cell>
          <cell r="E565">
            <v>153846.16</v>
          </cell>
          <cell r="F565">
            <v>147692.31</v>
          </cell>
          <cell r="G565">
            <v>6153.85</v>
          </cell>
          <cell r="H565">
            <v>0</v>
          </cell>
          <cell r="I565" t="str">
            <v>2013.12.10</v>
          </cell>
          <cell r="J565" t="str">
            <v>96</v>
          </cell>
          <cell r="K565" t="str">
            <v>循环经济示范园设备</v>
          </cell>
          <cell r="L565" t="str">
            <v>肥东合成分厂</v>
          </cell>
          <cell r="M565" t="str">
            <v>肥东合成</v>
          </cell>
        </row>
        <row r="565">
          <cell r="O565" t="str">
            <v>0.00</v>
          </cell>
          <cell r="P565" t="str">
            <v>0.00</v>
          </cell>
          <cell r="Q565" t="str">
            <v>6,153.85</v>
          </cell>
          <cell r="R565" t="str">
            <v>96</v>
          </cell>
          <cell r="S565" t="str">
            <v>平均年限法(一)</v>
          </cell>
          <cell r="T565" t="str">
            <v>在用</v>
          </cell>
          <cell r="U565" t="str">
            <v>在建工程转入</v>
          </cell>
          <cell r="V565" t="str">
            <v>费潘梅</v>
          </cell>
          <cell r="W565" t="str">
            <v>2013.12.10</v>
          </cell>
        </row>
        <row r="565">
          <cell r="AA565" t="str">
            <v>0322</v>
          </cell>
        </row>
        <row r="566">
          <cell r="B566" t="str">
            <v>032200122</v>
          </cell>
          <cell r="C566" t="str">
            <v>出料阀</v>
          </cell>
          <cell r="D566" t="str">
            <v>DN100</v>
          </cell>
          <cell r="E566">
            <v>3760.68</v>
          </cell>
          <cell r="F566">
            <v>3610.25</v>
          </cell>
          <cell r="G566">
            <v>150.43</v>
          </cell>
          <cell r="H566">
            <v>0</v>
          </cell>
          <cell r="I566" t="str">
            <v>2013.12.10</v>
          </cell>
          <cell r="J566" t="str">
            <v>96</v>
          </cell>
          <cell r="K566" t="str">
            <v>循环经济示范园设备</v>
          </cell>
          <cell r="L566" t="str">
            <v>肥东合成分厂</v>
          </cell>
          <cell r="M566" t="str">
            <v>肥东合成</v>
          </cell>
        </row>
        <row r="566">
          <cell r="O566" t="str">
            <v>0.00</v>
          </cell>
          <cell r="P566" t="str">
            <v>0.00</v>
          </cell>
          <cell r="Q566" t="str">
            <v>150.43</v>
          </cell>
          <cell r="R566" t="str">
            <v>96</v>
          </cell>
          <cell r="S566" t="str">
            <v>平均年限法(一)</v>
          </cell>
          <cell r="T566" t="str">
            <v>在用</v>
          </cell>
          <cell r="U566" t="str">
            <v>在建工程转入</v>
          </cell>
          <cell r="V566" t="str">
            <v>费潘梅</v>
          </cell>
          <cell r="W566" t="str">
            <v>2013.12.10</v>
          </cell>
        </row>
        <row r="566">
          <cell r="AA566" t="str">
            <v>0322</v>
          </cell>
        </row>
        <row r="567">
          <cell r="B567" t="str">
            <v>032200123</v>
          </cell>
          <cell r="C567" t="str">
            <v>氟塑料合金磁力泵4台</v>
          </cell>
          <cell r="D567" t="str">
            <v>CQB80-65-160FA</v>
          </cell>
          <cell r="E567">
            <v>42735.04</v>
          </cell>
          <cell r="F567">
            <v>41025.64</v>
          </cell>
          <cell r="G567">
            <v>400</v>
          </cell>
          <cell r="H567">
            <v>1309.4</v>
          </cell>
          <cell r="I567" t="str">
            <v>2013.12.10</v>
          </cell>
          <cell r="J567" t="str">
            <v>96</v>
          </cell>
          <cell r="K567" t="str">
            <v>循环经济示范园设备</v>
          </cell>
          <cell r="L567" t="str">
            <v>肥东合成分厂</v>
          </cell>
          <cell r="M567" t="str">
            <v>肥东合成</v>
          </cell>
        </row>
        <row r="567">
          <cell r="O567" t="str">
            <v>0.00</v>
          </cell>
          <cell r="P567" t="str">
            <v>0.00</v>
          </cell>
          <cell r="Q567" t="str">
            <v>1,709.40</v>
          </cell>
          <cell r="R567" t="str">
            <v>96</v>
          </cell>
          <cell r="S567" t="str">
            <v>平均年限法(一)</v>
          </cell>
          <cell r="T567" t="str">
            <v>在用</v>
          </cell>
          <cell r="U567" t="str">
            <v>在建工程转入</v>
          </cell>
          <cell r="V567" t="str">
            <v>费潘梅</v>
          </cell>
          <cell r="W567" t="str">
            <v>2013.12.10</v>
          </cell>
        </row>
        <row r="567">
          <cell r="AA567" t="str">
            <v>0322</v>
          </cell>
        </row>
        <row r="568">
          <cell r="B568" t="str">
            <v>032200124</v>
          </cell>
          <cell r="C568" t="str">
            <v>氟塑料合金自吸泵2台</v>
          </cell>
          <cell r="D568" t="str">
            <v>50FZB-45L</v>
          </cell>
          <cell r="E568">
            <v>15384.62</v>
          </cell>
          <cell r="F568">
            <v>14769.24</v>
          </cell>
          <cell r="G568">
            <v>615.38</v>
          </cell>
          <cell r="H568">
            <v>0</v>
          </cell>
          <cell r="I568" t="str">
            <v>2013.12.10</v>
          </cell>
          <cell r="J568" t="str">
            <v>96</v>
          </cell>
          <cell r="K568" t="str">
            <v>循环经济示范园设备</v>
          </cell>
          <cell r="L568" t="str">
            <v>肥东合成分厂</v>
          </cell>
          <cell r="M568" t="str">
            <v>肥东合成</v>
          </cell>
        </row>
        <row r="568">
          <cell r="O568" t="str">
            <v>0.00</v>
          </cell>
          <cell r="P568" t="str">
            <v>0.00</v>
          </cell>
          <cell r="Q568" t="str">
            <v>615.38</v>
          </cell>
          <cell r="R568" t="str">
            <v>96</v>
          </cell>
          <cell r="S568" t="str">
            <v>平均年限法(一)</v>
          </cell>
          <cell r="T568" t="str">
            <v>在用</v>
          </cell>
          <cell r="U568" t="str">
            <v>在建工程转入</v>
          </cell>
          <cell r="V568" t="str">
            <v>费潘梅</v>
          </cell>
          <cell r="W568" t="str">
            <v>2013.12.10</v>
          </cell>
        </row>
        <row r="568">
          <cell r="AA568" t="str">
            <v>0322</v>
          </cell>
        </row>
        <row r="569">
          <cell r="B569" t="str">
            <v>032200125</v>
          </cell>
          <cell r="C569" t="str">
            <v>氟塑料合金自吸泵2台</v>
          </cell>
          <cell r="D569" t="str">
            <v>65FZB-45L</v>
          </cell>
          <cell r="E569">
            <v>16239.32</v>
          </cell>
          <cell r="F569">
            <v>15589.75</v>
          </cell>
          <cell r="G569">
            <v>649.57</v>
          </cell>
          <cell r="H569">
            <v>0</v>
          </cell>
          <cell r="I569" t="str">
            <v>2013.12.10</v>
          </cell>
          <cell r="J569" t="str">
            <v>96</v>
          </cell>
          <cell r="K569" t="str">
            <v>循环经济示范园设备</v>
          </cell>
          <cell r="L569" t="str">
            <v>肥东合成分厂</v>
          </cell>
          <cell r="M569" t="str">
            <v>肥东合成</v>
          </cell>
        </row>
        <row r="569">
          <cell r="O569" t="str">
            <v>0.00</v>
          </cell>
          <cell r="P569" t="str">
            <v>0.00</v>
          </cell>
          <cell r="Q569" t="str">
            <v>649.57</v>
          </cell>
          <cell r="R569" t="str">
            <v>96</v>
          </cell>
          <cell r="S569" t="str">
            <v>平均年限法(一)</v>
          </cell>
          <cell r="T569" t="str">
            <v>在用</v>
          </cell>
          <cell r="U569" t="str">
            <v>在建工程转入</v>
          </cell>
          <cell r="V569" t="str">
            <v>费潘梅</v>
          </cell>
          <cell r="W569" t="str">
            <v>2013.12.10</v>
          </cell>
        </row>
        <row r="569">
          <cell r="AA569" t="str">
            <v>0322</v>
          </cell>
        </row>
        <row r="570">
          <cell r="B570" t="str">
            <v>032200126</v>
          </cell>
          <cell r="C570" t="str">
            <v>氟塑料合金磁力泵2台</v>
          </cell>
          <cell r="D570" t="str">
            <v>CQB40-25-120F</v>
          </cell>
          <cell r="E570">
            <v>4273.5</v>
          </cell>
          <cell r="F570">
            <v>4102.56</v>
          </cell>
          <cell r="G570">
            <v>170.94</v>
          </cell>
          <cell r="H570">
            <v>0</v>
          </cell>
          <cell r="I570" t="str">
            <v>2013.12.10</v>
          </cell>
          <cell r="J570" t="str">
            <v>96</v>
          </cell>
          <cell r="K570" t="str">
            <v>循环经济示范园设备</v>
          </cell>
          <cell r="L570" t="str">
            <v>肥东合成分厂</v>
          </cell>
          <cell r="M570" t="str">
            <v>肥东合成</v>
          </cell>
        </row>
        <row r="570">
          <cell r="O570" t="str">
            <v>0.00</v>
          </cell>
          <cell r="P570" t="str">
            <v>0.00</v>
          </cell>
          <cell r="Q570" t="str">
            <v>170.94</v>
          </cell>
          <cell r="R570" t="str">
            <v>96</v>
          </cell>
          <cell r="S570" t="str">
            <v>平均年限法(一)</v>
          </cell>
          <cell r="T570" t="str">
            <v>在用</v>
          </cell>
          <cell r="U570" t="str">
            <v>在建工程转入</v>
          </cell>
          <cell r="V570" t="str">
            <v>费潘梅</v>
          </cell>
          <cell r="W570" t="str">
            <v>2013.12.10</v>
          </cell>
        </row>
        <row r="570">
          <cell r="AA570" t="str">
            <v>0322</v>
          </cell>
        </row>
        <row r="571">
          <cell r="B571" t="str">
            <v>032200127</v>
          </cell>
          <cell r="C571" t="str">
            <v>配电箱</v>
          </cell>
          <cell r="D571" t="str">
            <v>控制电源箱XXM</v>
          </cell>
          <cell r="E571">
            <v>7162.12</v>
          </cell>
          <cell r="F571">
            <v>6875.64</v>
          </cell>
          <cell r="G571">
            <v>286.48</v>
          </cell>
          <cell r="H571">
            <v>0</v>
          </cell>
          <cell r="I571" t="str">
            <v>2013.12.10</v>
          </cell>
          <cell r="J571" t="str">
            <v>96</v>
          </cell>
          <cell r="K571" t="str">
            <v>循环经济示范园设备</v>
          </cell>
          <cell r="L571" t="str">
            <v>肥东合成分厂</v>
          </cell>
          <cell r="M571" t="str">
            <v>肥东合成</v>
          </cell>
        </row>
        <row r="571">
          <cell r="O571" t="str">
            <v>0.00</v>
          </cell>
          <cell r="P571" t="str">
            <v>0.00</v>
          </cell>
          <cell r="Q571" t="str">
            <v>286.48</v>
          </cell>
          <cell r="R571" t="str">
            <v>96</v>
          </cell>
          <cell r="S571" t="str">
            <v>平均年限法(一)</v>
          </cell>
          <cell r="T571" t="str">
            <v>在用</v>
          </cell>
          <cell r="U571" t="str">
            <v>在建工程转入</v>
          </cell>
          <cell r="V571" t="str">
            <v>费潘梅</v>
          </cell>
          <cell r="W571" t="str">
            <v>2013.12.10</v>
          </cell>
        </row>
        <row r="571">
          <cell r="AA571" t="str">
            <v>0322</v>
          </cell>
        </row>
        <row r="572">
          <cell r="B572" t="str">
            <v>032200128</v>
          </cell>
          <cell r="C572" t="str">
            <v>配电箱</v>
          </cell>
          <cell r="D572" t="str">
            <v>信号箱XXM</v>
          </cell>
          <cell r="E572">
            <v>676.51</v>
          </cell>
          <cell r="F572">
            <v>649.45</v>
          </cell>
          <cell r="G572">
            <v>27.06</v>
          </cell>
          <cell r="H572">
            <v>0</v>
          </cell>
          <cell r="I572" t="str">
            <v>2013.12.10</v>
          </cell>
          <cell r="J572" t="str">
            <v>96</v>
          </cell>
          <cell r="K572" t="str">
            <v>循环经济示范园设备</v>
          </cell>
          <cell r="L572" t="str">
            <v>肥东合成分厂</v>
          </cell>
          <cell r="M572" t="str">
            <v>肥东合成</v>
          </cell>
        </row>
        <row r="572">
          <cell r="O572" t="str">
            <v>0.00</v>
          </cell>
          <cell r="P572" t="str">
            <v>0.00</v>
          </cell>
          <cell r="Q572" t="str">
            <v>27.06</v>
          </cell>
          <cell r="R572" t="str">
            <v>96</v>
          </cell>
          <cell r="S572" t="str">
            <v>平均年限法(一)</v>
          </cell>
          <cell r="T572" t="str">
            <v>在用</v>
          </cell>
          <cell r="U572" t="str">
            <v>在建工程转入</v>
          </cell>
          <cell r="V572" t="str">
            <v>费潘梅</v>
          </cell>
          <cell r="W572" t="str">
            <v>2013.12.10</v>
          </cell>
        </row>
        <row r="572">
          <cell r="AA572" t="str">
            <v>0322</v>
          </cell>
        </row>
        <row r="573">
          <cell r="B573" t="str">
            <v>032200129</v>
          </cell>
          <cell r="C573" t="str">
            <v>干式变压器</v>
          </cell>
          <cell r="D573" t="str">
            <v>SGB10-1250/10</v>
          </cell>
          <cell r="E573">
            <v>124786.32</v>
          </cell>
          <cell r="F573">
            <v>119794.87</v>
          </cell>
          <cell r="G573">
            <v>4991.45</v>
          </cell>
          <cell r="H573">
            <v>0</v>
          </cell>
          <cell r="I573" t="str">
            <v>2013.12.10</v>
          </cell>
          <cell r="J573" t="str">
            <v>96</v>
          </cell>
          <cell r="K573" t="str">
            <v>循环经济示范园设备</v>
          </cell>
          <cell r="L573" t="str">
            <v>肥东合成分厂</v>
          </cell>
          <cell r="M573" t="str">
            <v>肥东合成</v>
          </cell>
        </row>
        <row r="573">
          <cell r="O573" t="str">
            <v>0.00</v>
          </cell>
          <cell r="P573" t="str">
            <v>0.00</v>
          </cell>
          <cell r="Q573" t="str">
            <v>4,991.45</v>
          </cell>
          <cell r="R573" t="str">
            <v>96</v>
          </cell>
          <cell r="S573" t="str">
            <v>平均年限法(一)</v>
          </cell>
          <cell r="T573" t="str">
            <v>在用</v>
          </cell>
          <cell r="U573" t="str">
            <v>在建工程转入</v>
          </cell>
          <cell r="V573" t="str">
            <v>费潘梅</v>
          </cell>
          <cell r="W573" t="str">
            <v>2013.12.10</v>
          </cell>
        </row>
        <row r="573">
          <cell r="AA573" t="str">
            <v>0322</v>
          </cell>
        </row>
        <row r="574">
          <cell r="B574" t="str">
            <v>032200130</v>
          </cell>
          <cell r="C574" t="str">
            <v>干式变压器</v>
          </cell>
          <cell r="D574" t="str">
            <v>SGB10-800/10</v>
          </cell>
          <cell r="E574">
            <v>94017.09</v>
          </cell>
          <cell r="F574">
            <v>90256.41</v>
          </cell>
          <cell r="G574">
            <v>3760.68</v>
          </cell>
          <cell r="H574">
            <v>0</v>
          </cell>
          <cell r="I574" t="str">
            <v>2013.12.10</v>
          </cell>
          <cell r="J574" t="str">
            <v>96</v>
          </cell>
          <cell r="K574" t="str">
            <v>循环经济示范园设备</v>
          </cell>
          <cell r="L574" t="str">
            <v>肥东合成分厂</v>
          </cell>
          <cell r="M574" t="str">
            <v>肥东合成</v>
          </cell>
        </row>
        <row r="574">
          <cell r="O574" t="str">
            <v>0.00</v>
          </cell>
          <cell r="P574" t="str">
            <v>0.00</v>
          </cell>
          <cell r="Q574" t="str">
            <v>3,760.68</v>
          </cell>
          <cell r="R574" t="str">
            <v>96</v>
          </cell>
          <cell r="S574" t="str">
            <v>平均年限法(一)</v>
          </cell>
          <cell r="T574" t="str">
            <v>在用</v>
          </cell>
          <cell r="U574" t="str">
            <v>在建工程转入</v>
          </cell>
          <cell r="V574" t="str">
            <v>费潘梅</v>
          </cell>
          <cell r="W574" t="str">
            <v>2013.12.10</v>
          </cell>
        </row>
        <row r="574">
          <cell r="AA574" t="str">
            <v>0322</v>
          </cell>
        </row>
        <row r="575">
          <cell r="B575" t="str">
            <v>032200131</v>
          </cell>
          <cell r="C575" t="str">
            <v>GCK低压柜9台</v>
          </cell>
          <cell r="D575" t="str">
            <v>GCK</v>
          </cell>
          <cell r="E575">
            <v>208181.2</v>
          </cell>
          <cell r="F575">
            <v>199853.95</v>
          </cell>
          <cell r="G575">
            <v>8327.25</v>
          </cell>
          <cell r="H575">
            <v>0</v>
          </cell>
          <cell r="I575" t="str">
            <v>2013.12.10</v>
          </cell>
          <cell r="J575" t="str">
            <v>96</v>
          </cell>
          <cell r="K575" t="str">
            <v>循环经济示范园设备</v>
          </cell>
          <cell r="L575" t="str">
            <v>肥东合成分厂</v>
          </cell>
          <cell r="M575" t="str">
            <v>肥东合成</v>
          </cell>
        </row>
        <row r="575">
          <cell r="O575" t="str">
            <v>0.00</v>
          </cell>
          <cell r="P575" t="str">
            <v>0.00</v>
          </cell>
          <cell r="Q575" t="str">
            <v>8,327.25</v>
          </cell>
          <cell r="R575" t="str">
            <v>96</v>
          </cell>
          <cell r="S575" t="str">
            <v>平均年限法(一)</v>
          </cell>
          <cell r="T575" t="str">
            <v>在用</v>
          </cell>
          <cell r="U575" t="str">
            <v>在建工程转入</v>
          </cell>
          <cell r="V575" t="str">
            <v>费潘梅</v>
          </cell>
          <cell r="W575" t="str">
            <v>2013.12.10</v>
          </cell>
        </row>
        <row r="575">
          <cell r="AA575" t="str">
            <v>0322</v>
          </cell>
        </row>
        <row r="576">
          <cell r="B576" t="str">
            <v>032200132</v>
          </cell>
          <cell r="C576" t="str">
            <v>低压柜11台</v>
          </cell>
          <cell r="D576" t="str">
            <v>GCS</v>
          </cell>
          <cell r="E576">
            <v>162020.85</v>
          </cell>
          <cell r="F576">
            <v>155540.02</v>
          </cell>
          <cell r="G576">
            <v>6480.83</v>
          </cell>
          <cell r="H576">
            <v>0</v>
          </cell>
          <cell r="I576" t="str">
            <v>2013.12.10</v>
          </cell>
          <cell r="J576" t="str">
            <v>96</v>
          </cell>
          <cell r="K576" t="str">
            <v>循环经济示范园设备</v>
          </cell>
          <cell r="L576" t="str">
            <v>肥东合成分厂</v>
          </cell>
          <cell r="M576" t="str">
            <v>肥东合成</v>
          </cell>
        </row>
        <row r="576">
          <cell r="O576" t="str">
            <v>0.00</v>
          </cell>
          <cell r="P576" t="str">
            <v>0.00</v>
          </cell>
          <cell r="Q576" t="str">
            <v>6,480.83</v>
          </cell>
          <cell r="R576" t="str">
            <v>96</v>
          </cell>
          <cell r="S576" t="str">
            <v>平均年限法(一)</v>
          </cell>
          <cell r="T576" t="str">
            <v>在用</v>
          </cell>
          <cell r="U576" t="str">
            <v>在建工程转入</v>
          </cell>
          <cell r="V576" t="str">
            <v>费潘梅</v>
          </cell>
          <cell r="W576" t="str">
            <v>2013.12.10</v>
          </cell>
        </row>
        <row r="576">
          <cell r="AA576" t="str">
            <v>0322</v>
          </cell>
        </row>
        <row r="577">
          <cell r="B577" t="str">
            <v>032200133</v>
          </cell>
          <cell r="C577" t="str">
            <v>高压柜6台</v>
          </cell>
          <cell r="D577" t="str">
            <v>KYN28A-12</v>
          </cell>
          <cell r="E577">
            <v>221584.45</v>
          </cell>
          <cell r="F577">
            <v>212721.07</v>
          </cell>
          <cell r="G577">
            <v>8863.38</v>
          </cell>
          <cell r="H577">
            <v>0</v>
          </cell>
          <cell r="I577" t="str">
            <v>2013.12.10</v>
          </cell>
          <cell r="J577" t="str">
            <v>96</v>
          </cell>
          <cell r="K577" t="str">
            <v>循环经济示范园设备</v>
          </cell>
          <cell r="L577" t="str">
            <v>肥东合成分厂</v>
          </cell>
          <cell r="M577" t="str">
            <v>肥东合成</v>
          </cell>
        </row>
        <row r="577">
          <cell r="O577" t="str">
            <v>0.00</v>
          </cell>
          <cell r="P577" t="str">
            <v>0.00</v>
          </cell>
          <cell r="Q577" t="str">
            <v>8,863.38</v>
          </cell>
          <cell r="R577" t="str">
            <v>96</v>
          </cell>
          <cell r="S577" t="str">
            <v>平均年限法(一)</v>
          </cell>
          <cell r="T577" t="str">
            <v>在用</v>
          </cell>
          <cell r="U577" t="str">
            <v>在建工程转入</v>
          </cell>
          <cell r="V577" t="str">
            <v>费潘梅</v>
          </cell>
          <cell r="W577" t="str">
            <v>2013.12.10</v>
          </cell>
        </row>
        <row r="577">
          <cell r="AA577" t="str">
            <v>0322</v>
          </cell>
        </row>
        <row r="578">
          <cell r="B578" t="str">
            <v>032200134</v>
          </cell>
          <cell r="C578" t="str">
            <v>GCK低压柜12台</v>
          </cell>
          <cell r="D578" t="str">
            <v>GCK</v>
          </cell>
          <cell r="E578">
            <v>261767.52</v>
          </cell>
          <cell r="F578">
            <v>251296.82</v>
          </cell>
          <cell r="G578">
            <v>10470.7</v>
          </cell>
          <cell r="H578">
            <v>0</v>
          </cell>
          <cell r="I578" t="str">
            <v>2013.12.10</v>
          </cell>
          <cell r="J578" t="str">
            <v>96</v>
          </cell>
          <cell r="K578" t="str">
            <v>循环经济示范园设备</v>
          </cell>
          <cell r="L578" t="str">
            <v>肥东合成分厂</v>
          </cell>
          <cell r="M578" t="str">
            <v>肥东合成</v>
          </cell>
        </row>
        <row r="578">
          <cell r="O578" t="str">
            <v>0.00</v>
          </cell>
          <cell r="P578" t="str">
            <v>0.00</v>
          </cell>
          <cell r="Q578" t="str">
            <v>10,470.70</v>
          </cell>
          <cell r="R578" t="str">
            <v>96</v>
          </cell>
          <cell r="S578" t="str">
            <v>平均年限法(一)</v>
          </cell>
          <cell r="T578" t="str">
            <v>在用</v>
          </cell>
          <cell r="U578" t="str">
            <v>在建工程转入</v>
          </cell>
          <cell r="V578" t="str">
            <v>费潘梅</v>
          </cell>
          <cell r="W578" t="str">
            <v>2013.12.10</v>
          </cell>
        </row>
        <row r="578">
          <cell r="AA578" t="str">
            <v>0322</v>
          </cell>
        </row>
        <row r="579">
          <cell r="B579" t="str">
            <v>032200135</v>
          </cell>
          <cell r="C579" t="str">
            <v>GCS低压柜9台</v>
          </cell>
          <cell r="D579" t="str">
            <v>GCS</v>
          </cell>
          <cell r="E579">
            <v>123367.19</v>
          </cell>
          <cell r="F579">
            <v>118432.5</v>
          </cell>
          <cell r="G579">
            <v>4934.69</v>
          </cell>
          <cell r="H579">
            <v>0</v>
          </cell>
          <cell r="I579" t="str">
            <v>2013.12.10</v>
          </cell>
          <cell r="J579" t="str">
            <v>96</v>
          </cell>
          <cell r="K579" t="str">
            <v>循环经济示范园设备</v>
          </cell>
          <cell r="L579" t="str">
            <v>肥东合成分厂</v>
          </cell>
          <cell r="M579" t="str">
            <v>肥东合成</v>
          </cell>
        </row>
        <row r="579">
          <cell r="O579" t="str">
            <v>0.00</v>
          </cell>
          <cell r="P579" t="str">
            <v>0.00</v>
          </cell>
          <cell r="Q579" t="str">
            <v>4,934.69</v>
          </cell>
          <cell r="R579" t="str">
            <v>96</v>
          </cell>
          <cell r="S579" t="str">
            <v>平均年限法(一)</v>
          </cell>
          <cell r="T579" t="str">
            <v>在用</v>
          </cell>
          <cell r="U579" t="str">
            <v>在建工程转入</v>
          </cell>
          <cell r="V579" t="str">
            <v>费潘梅</v>
          </cell>
          <cell r="W579" t="str">
            <v>2013.12.10</v>
          </cell>
        </row>
        <row r="579">
          <cell r="AA579" t="str">
            <v>0322</v>
          </cell>
        </row>
        <row r="580">
          <cell r="B580" t="str">
            <v>032200137</v>
          </cell>
          <cell r="C580" t="str">
            <v>母线槽9.5米</v>
          </cell>
          <cell r="D580" t="str">
            <v>CKX6-1000</v>
          </cell>
          <cell r="E580">
            <v>14615.38</v>
          </cell>
          <cell r="F580">
            <v>14030.76</v>
          </cell>
          <cell r="G580">
            <v>584.62</v>
          </cell>
          <cell r="H580">
            <v>0</v>
          </cell>
          <cell r="I580" t="str">
            <v>2013.12.10</v>
          </cell>
          <cell r="J580" t="str">
            <v>96</v>
          </cell>
          <cell r="K580" t="str">
            <v>循环经济示范园设备</v>
          </cell>
          <cell r="L580" t="str">
            <v>肥东合成分厂</v>
          </cell>
          <cell r="M580" t="str">
            <v>肥东合成</v>
          </cell>
        </row>
        <row r="580">
          <cell r="O580" t="str">
            <v>0.00</v>
          </cell>
          <cell r="P580" t="str">
            <v>0.00</v>
          </cell>
          <cell r="Q580" t="str">
            <v>584.62</v>
          </cell>
          <cell r="R580" t="str">
            <v>96</v>
          </cell>
          <cell r="S580" t="str">
            <v>平均年限法(一)</v>
          </cell>
          <cell r="T580" t="str">
            <v>在用</v>
          </cell>
          <cell r="U580" t="str">
            <v>在建工程转入</v>
          </cell>
          <cell r="V580" t="str">
            <v>费潘梅</v>
          </cell>
          <cell r="W580" t="str">
            <v>2013.12.10</v>
          </cell>
        </row>
        <row r="580">
          <cell r="AA580" t="str">
            <v>0322</v>
          </cell>
        </row>
        <row r="581">
          <cell r="B581" t="str">
            <v>032200138</v>
          </cell>
          <cell r="C581" t="str">
            <v>温度计74台</v>
          </cell>
        </row>
        <row r="581">
          <cell r="E581">
            <v>19658.07</v>
          </cell>
          <cell r="F581">
            <v>18871.75</v>
          </cell>
          <cell r="G581">
            <v>786.32</v>
          </cell>
          <cell r="H581">
            <v>0</v>
          </cell>
          <cell r="I581" t="str">
            <v>2013.12.10</v>
          </cell>
          <cell r="J581" t="str">
            <v>96</v>
          </cell>
          <cell r="K581" t="str">
            <v>循环经济示范园设备</v>
          </cell>
          <cell r="L581" t="str">
            <v>肥东合成分厂</v>
          </cell>
          <cell r="M581" t="str">
            <v>肥东合成</v>
          </cell>
        </row>
        <row r="581">
          <cell r="O581" t="str">
            <v>0.00</v>
          </cell>
          <cell r="P581" t="str">
            <v>0.00</v>
          </cell>
          <cell r="Q581" t="str">
            <v>786.32</v>
          </cell>
          <cell r="R581" t="str">
            <v>96</v>
          </cell>
          <cell r="S581" t="str">
            <v>平均年限法(一)</v>
          </cell>
          <cell r="T581" t="str">
            <v>在用</v>
          </cell>
          <cell r="U581" t="str">
            <v>在建工程转入</v>
          </cell>
          <cell r="V581" t="str">
            <v>费潘梅</v>
          </cell>
          <cell r="W581" t="str">
            <v>2013.12.10</v>
          </cell>
        </row>
        <row r="581">
          <cell r="AA581" t="str">
            <v>0322</v>
          </cell>
        </row>
        <row r="582">
          <cell r="B582" t="str">
            <v>032200139</v>
          </cell>
          <cell r="C582" t="str">
            <v>防爆型V锥量计4台</v>
          </cell>
        </row>
        <row r="582">
          <cell r="E582">
            <v>16853.13</v>
          </cell>
          <cell r="F582">
            <v>16179</v>
          </cell>
          <cell r="G582">
            <v>674.13</v>
          </cell>
          <cell r="H582">
            <v>0</v>
          </cell>
          <cell r="I582" t="str">
            <v>2013.12.10</v>
          </cell>
          <cell r="J582" t="str">
            <v>96</v>
          </cell>
          <cell r="K582" t="str">
            <v>循环经济示范园设备</v>
          </cell>
          <cell r="L582" t="str">
            <v>肥东合成分厂</v>
          </cell>
          <cell r="M582" t="str">
            <v>肥东合成</v>
          </cell>
        </row>
        <row r="582">
          <cell r="O582" t="str">
            <v>0.00</v>
          </cell>
          <cell r="P582" t="str">
            <v>0.00</v>
          </cell>
          <cell r="Q582" t="str">
            <v>674.13</v>
          </cell>
          <cell r="R582" t="str">
            <v>96</v>
          </cell>
          <cell r="S582" t="str">
            <v>平均年限法(一)</v>
          </cell>
          <cell r="T582" t="str">
            <v>在用</v>
          </cell>
          <cell r="U582" t="str">
            <v>在建工程转入</v>
          </cell>
          <cell r="V582" t="str">
            <v>费潘梅</v>
          </cell>
          <cell r="W582" t="str">
            <v>2013.12.10</v>
          </cell>
        </row>
        <row r="582">
          <cell r="AA582" t="str">
            <v>0322</v>
          </cell>
        </row>
        <row r="583">
          <cell r="B583" t="str">
            <v>032200140</v>
          </cell>
          <cell r="C583" t="str">
            <v>普通型V锥流量计</v>
          </cell>
        </row>
        <row r="583">
          <cell r="E583">
            <v>4541.59</v>
          </cell>
          <cell r="F583">
            <v>4359.93</v>
          </cell>
          <cell r="G583">
            <v>181.66</v>
          </cell>
          <cell r="H583">
            <v>0</v>
          </cell>
          <cell r="I583" t="str">
            <v>2013.12.10</v>
          </cell>
          <cell r="J583" t="str">
            <v>96</v>
          </cell>
          <cell r="K583" t="str">
            <v>循环经济示范园设备</v>
          </cell>
          <cell r="L583" t="str">
            <v>肥东合成分厂</v>
          </cell>
          <cell r="M583" t="str">
            <v>肥东合成</v>
          </cell>
        </row>
        <row r="583">
          <cell r="O583" t="str">
            <v>0.00</v>
          </cell>
          <cell r="P583" t="str">
            <v>0.00</v>
          </cell>
          <cell r="Q583" t="str">
            <v>181.66</v>
          </cell>
          <cell r="R583" t="str">
            <v>96</v>
          </cell>
          <cell r="S583" t="str">
            <v>平均年限法(一)</v>
          </cell>
          <cell r="T583" t="str">
            <v>在用</v>
          </cell>
          <cell r="U583" t="str">
            <v>在建工程转入</v>
          </cell>
          <cell r="V583" t="str">
            <v>费潘梅</v>
          </cell>
          <cell r="W583" t="str">
            <v>2013.12.10</v>
          </cell>
        </row>
        <row r="583">
          <cell r="AA583" t="str">
            <v>0322</v>
          </cell>
        </row>
        <row r="584">
          <cell r="B584" t="str">
            <v>032200141</v>
          </cell>
          <cell r="C584" t="str">
            <v>智能电磁流量计</v>
          </cell>
        </row>
        <row r="584">
          <cell r="E584">
            <v>3391.59</v>
          </cell>
          <cell r="F584">
            <v>3255.93</v>
          </cell>
          <cell r="G584">
            <v>135.66</v>
          </cell>
          <cell r="H584">
            <v>0</v>
          </cell>
          <cell r="I584" t="str">
            <v>2013.12.10</v>
          </cell>
          <cell r="J584" t="str">
            <v>96</v>
          </cell>
          <cell r="K584" t="str">
            <v>循环经济示范园设备</v>
          </cell>
          <cell r="L584" t="str">
            <v>肥东合成分厂</v>
          </cell>
          <cell r="M584" t="str">
            <v>肥东合成</v>
          </cell>
        </row>
        <row r="584">
          <cell r="O584" t="str">
            <v>0.00</v>
          </cell>
          <cell r="P584" t="str">
            <v>0.00</v>
          </cell>
          <cell r="Q584" t="str">
            <v>135.66</v>
          </cell>
          <cell r="R584" t="str">
            <v>96</v>
          </cell>
          <cell r="S584" t="str">
            <v>平均年限法(一)</v>
          </cell>
          <cell r="T584" t="str">
            <v>在用</v>
          </cell>
          <cell r="U584" t="str">
            <v>在建工程转入</v>
          </cell>
          <cell r="V584" t="str">
            <v>费潘梅</v>
          </cell>
          <cell r="W584" t="str">
            <v>2013.12.10</v>
          </cell>
        </row>
        <row r="584">
          <cell r="AA584" t="str">
            <v>0322</v>
          </cell>
        </row>
        <row r="585">
          <cell r="B585" t="str">
            <v>032200142</v>
          </cell>
          <cell r="C585" t="str">
            <v>防爆接线盒200只</v>
          </cell>
          <cell r="D585" t="str">
            <v>BHD51-3</v>
          </cell>
          <cell r="E585">
            <v>4307.69</v>
          </cell>
          <cell r="F585">
            <v>4135.38</v>
          </cell>
          <cell r="G585">
            <v>172.31</v>
          </cell>
          <cell r="H585">
            <v>0</v>
          </cell>
          <cell r="I585" t="str">
            <v>2013.12.10</v>
          </cell>
          <cell r="J585" t="str">
            <v>96</v>
          </cell>
          <cell r="K585" t="str">
            <v>循环经济示范园设备</v>
          </cell>
          <cell r="L585" t="str">
            <v>肥东合成分厂</v>
          </cell>
          <cell r="M585" t="str">
            <v>肥东合成</v>
          </cell>
        </row>
        <row r="585">
          <cell r="O585" t="str">
            <v>0.00</v>
          </cell>
          <cell r="P585" t="str">
            <v>0.00</v>
          </cell>
          <cell r="Q585" t="str">
            <v>172.31</v>
          </cell>
          <cell r="R585" t="str">
            <v>96</v>
          </cell>
          <cell r="S585" t="str">
            <v>平均年限法(一)</v>
          </cell>
          <cell r="T585" t="str">
            <v>在用</v>
          </cell>
          <cell r="U585" t="str">
            <v>在建工程转入</v>
          </cell>
          <cell r="V585" t="str">
            <v>费潘梅</v>
          </cell>
          <cell r="W585" t="str">
            <v>2013.12.10</v>
          </cell>
        </row>
        <row r="585">
          <cell r="AA585" t="str">
            <v>0322</v>
          </cell>
        </row>
        <row r="586">
          <cell r="B586" t="str">
            <v>032200143</v>
          </cell>
          <cell r="C586" t="str">
            <v>防爆配电箱及防爆灯一批</v>
          </cell>
        </row>
        <row r="586">
          <cell r="E586">
            <v>231726.52</v>
          </cell>
          <cell r="F586">
            <v>222457.46</v>
          </cell>
          <cell r="G586">
            <v>9269.06</v>
          </cell>
          <cell r="H586">
            <v>0</v>
          </cell>
          <cell r="I586" t="str">
            <v>2013.12.10</v>
          </cell>
          <cell r="J586" t="str">
            <v>96</v>
          </cell>
          <cell r="K586" t="str">
            <v>循环经济示范园设备</v>
          </cell>
          <cell r="L586" t="str">
            <v>肥东合成分厂</v>
          </cell>
          <cell r="M586" t="str">
            <v>肥东合成</v>
          </cell>
        </row>
        <row r="586">
          <cell r="O586" t="str">
            <v>0.00</v>
          </cell>
          <cell r="P586" t="str">
            <v>0.00</v>
          </cell>
          <cell r="Q586" t="str">
            <v>9,269.06</v>
          </cell>
          <cell r="R586" t="str">
            <v>96</v>
          </cell>
          <cell r="S586" t="str">
            <v>平均年限法(一)</v>
          </cell>
          <cell r="T586" t="str">
            <v>在用</v>
          </cell>
          <cell r="U586" t="str">
            <v>在建工程转入</v>
          </cell>
          <cell r="V586" t="str">
            <v>费潘梅</v>
          </cell>
          <cell r="W586" t="str">
            <v>2013.12.10</v>
          </cell>
        </row>
        <row r="586">
          <cell r="AA586" t="str">
            <v>0322</v>
          </cell>
        </row>
        <row r="587">
          <cell r="B587" t="str">
            <v>032200144</v>
          </cell>
          <cell r="C587" t="str">
            <v>照明终端箱</v>
          </cell>
          <cell r="D587" t="str">
            <v>PZ30AL</v>
          </cell>
          <cell r="E587">
            <v>375.21</v>
          </cell>
          <cell r="F587">
            <v>360.2</v>
          </cell>
          <cell r="G587">
            <v>15.01</v>
          </cell>
          <cell r="H587">
            <v>0</v>
          </cell>
          <cell r="I587" t="str">
            <v>2013.12.10</v>
          </cell>
          <cell r="J587" t="str">
            <v>96</v>
          </cell>
          <cell r="K587" t="str">
            <v>循环经济示范园设备</v>
          </cell>
          <cell r="L587" t="str">
            <v>肥东合成分厂</v>
          </cell>
          <cell r="M587" t="str">
            <v>肥东合成</v>
          </cell>
        </row>
        <row r="587">
          <cell r="O587" t="str">
            <v>0.00</v>
          </cell>
          <cell r="P587" t="str">
            <v>0.00</v>
          </cell>
          <cell r="Q587" t="str">
            <v>15.01</v>
          </cell>
          <cell r="R587" t="str">
            <v>96</v>
          </cell>
          <cell r="S587" t="str">
            <v>平均年限法(一)</v>
          </cell>
          <cell r="T587" t="str">
            <v>在用</v>
          </cell>
          <cell r="U587" t="str">
            <v>在建工程转入</v>
          </cell>
          <cell r="V587" t="str">
            <v>费潘梅</v>
          </cell>
          <cell r="W587" t="str">
            <v>2013.12.10</v>
          </cell>
        </row>
        <row r="587">
          <cell r="AA587" t="str">
            <v>0322</v>
          </cell>
        </row>
        <row r="588">
          <cell r="B588" t="str">
            <v>032200145</v>
          </cell>
          <cell r="C588" t="str">
            <v>照明终端箱2台</v>
          </cell>
          <cell r="D588" t="str">
            <v>AL1-1</v>
          </cell>
          <cell r="E588">
            <v>878.63</v>
          </cell>
          <cell r="F588">
            <v>843.48</v>
          </cell>
          <cell r="G588">
            <v>35.15</v>
          </cell>
          <cell r="H588">
            <v>0</v>
          </cell>
          <cell r="I588" t="str">
            <v>2013.12.10</v>
          </cell>
          <cell r="J588" t="str">
            <v>96</v>
          </cell>
          <cell r="K588" t="str">
            <v>循环经济示范园设备</v>
          </cell>
          <cell r="L588" t="str">
            <v>肥东合成分厂</v>
          </cell>
          <cell r="M588" t="str">
            <v>肥东合成</v>
          </cell>
        </row>
        <row r="588">
          <cell r="O588" t="str">
            <v>0.00</v>
          </cell>
          <cell r="P588" t="str">
            <v>0.00</v>
          </cell>
          <cell r="Q588" t="str">
            <v>35.15</v>
          </cell>
          <cell r="R588" t="str">
            <v>96</v>
          </cell>
          <cell r="S588" t="str">
            <v>平均年限法(一)</v>
          </cell>
          <cell r="T588" t="str">
            <v>在用</v>
          </cell>
          <cell r="U588" t="str">
            <v>在建工程转入</v>
          </cell>
          <cell r="V588" t="str">
            <v>费潘梅</v>
          </cell>
          <cell r="W588" t="str">
            <v>2013.12.10</v>
          </cell>
        </row>
        <row r="588">
          <cell r="AA588" t="str">
            <v>0322</v>
          </cell>
        </row>
        <row r="589">
          <cell r="B589" t="str">
            <v>032200146</v>
          </cell>
          <cell r="C589" t="str">
            <v>照明终端箱2台</v>
          </cell>
          <cell r="D589" t="str">
            <v>AL2-1</v>
          </cell>
          <cell r="E589">
            <v>1196.58</v>
          </cell>
          <cell r="F589">
            <v>1148.72</v>
          </cell>
          <cell r="G589">
            <v>47.86</v>
          </cell>
          <cell r="H589">
            <v>0</v>
          </cell>
          <cell r="I589" t="str">
            <v>2013.12.10</v>
          </cell>
          <cell r="J589" t="str">
            <v>96</v>
          </cell>
          <cell r="K589" t="str">
            <v>循环经济示范园设备</v>
          </cell>
          <cell r="L589" t="str">
            <v>肥东合成分厂</v>
          </cell>
          <cell r="M589" t="str">
            <v>肥东合成</v>
          </cell>
        </row>
        <row r="589">
          <cell r="O589" t="str">
            <v>0.00</v>
          </cell>
          <cell r="P589" t="str">
            <v>0.00</v>
          </cell>
          <cell r="Q589" t="str">
            <v>47.86</v>
          </cell>
          <cell r="R589" t="str">
            <v>96</v>
          </cell>
          <cell r="S589" t="str">
            <v>平均年限法(一)</v>
          </cell>
          <cell r="T589" t="str">
            <v>在用</v>
          </cell>
          <cell r="U589" t="str">
            <v>在建工程转入</v>
          </cell>
          <cell r="V589" t="str">
            <v>费潘梅</v>
          </cell>
          <cell r="W589" t="str">
            <v>2013.12.10</v>
          </cell>
        </row>
        <row r="589">
          <cell r="AA589" t="str">
            <v>0322</v>
          </cell>
        </row>
        <row r="590">
          <cell r="B590" t="str">
            <v>032200147</v>
          </cell>
          <cell r="C590" t="str">
            <v>照明配电箱3台</v>
          </cell>
          <cell r="D590" t="str">
            <v>JXF</v>
          </cell>
          <cell r="E590">
            <v>1781.2</v>
          </cell>
          <cell r="F590">
            <v>1709.95</v>
          </cell>
          <cell r="G590">
            <v>71.25</v>
          </cell>
          <cell r="H590">
            <v>0</v>
          </cell>
          <cell r="I590" t="str">
            <v>2013.12.10</v>
          </cell>
          <cell r="J590" t="str">
            <v>96</v>
          </cell>
          <cell r="K590" t="str">
            <v>循环经济示范园设备</v>
          </cell>
          <cell r="L590" t="str">
            <v>肥东合成分厂</v>
          </cell>
          <cell r="M590" t="str">
            <v>肥东合成</v>
          </cell>
        </row>
        <row r="590">
          <cell r="O590" t="str">
            <v>0.00</v>
          </cell>
          <cell r="P590" t="str">
            <v>0.00</v>
          </cell>
          <cell r="Q590" t="str">
            <v>71.25</v>
          </cell>
          <cell r="R590" t="str">
            <v>96</v>
          </cell>
          <cell r="S590" t="str">
            <v>平均年限法(一)</v>
          </cell>
          <cell r="T590" t="str">
            <v>在用</v>
          </cell>
          <cell r="U590" t="str">
            <v>在建工程转入</v>
          </cell>
          <cell r="V590" t="str">
            <v>费潘梅</v>
          </cell>
          <cell r="W590" t="str">
            <v>2013.12.10</v>
          </cell>
        </row>
        <row r="590">
          <cell r="AA590" t="str">
            <v>0322</v>
          </cell>
        </row>
        <row r="591">
          <cell r="B591" t="str">
            <v>032200148</v>
          </cell>
          <cell r="C591" t="str">
            <v>照明配电箱</v>
          </cell>
          <cell r="D591" t="str">
            <v>JXF</v>
          </cell>
          <cell r="E591">
            <v>3364.96</v>
          </cell>
          <cell r="F591">
            <v>3230.36</v>
          </cell>
          <cell r="G591">
            <v>134.6</v>
          </cell>
          <cell r="H591">
            <v>0</v>
          </cell>
          <cell r="I591" t="str">
            <v>2013.12.10</v>
          </cell>
          <cell r="J591" t="str">
            <v>96</v>
          </cell>
          <cell r="K591" t="str">
            <v>循环经济示范园设备</v>
          </cell>
          <cell r="L591" t="str">
            <v>肥东合成分厂</v>
          </cell>
          <cell r="M591" t="str">
            <v>照明终端箱2台</v>
          </cell>
        </row>
        <row r="591">
          <cell r="O591" t="str">
            <v>0.00</v>
          </cell>
          <cell r="P591" t="str">
            <v>0.00</v>
          </cell>
          <cell r="Q591" t="str">
            <v>134.60</v>
          </cell>
          <cell r="R591" t="str">
            <v>96</v>
          </cell>
          <cell r="S591" t="str">
            <v>平均年限法(一)</v>
          </cell>
          <cell r="T591" t="str">
            <v>在用</v>
          </cell>
          <cell r="U591" t="str">
            <v>在建工程转入</v>
          </cell>
          <cell r="V591" t="str">
            <v>费潘梅</v>
          </cell>
          <cell r="W591" t="str">
            <v>2013.12.10</v>
          </cell>
        </row>
        <row r="591">
          <cell r="AA591" t="str">
            <v>0322</v>
          </cell>
        </row>
        <row r="592">
          <cell r="B592" t="str">
            <v>032200149</v>
          </cell>
          <cell r="C592" t="str">
            <v>照明配电箱</v>
          </cell>
          <cell r="D592" t="str">
            <v>JFF（不锈钢）</v>
          </cell>
          <cell r="E592">
            <v>5852.14</v>
          </cell>
          <cell r="F592">
            <v>5618.05</v>
          </cell>
          <cell r="G592">
            <v>234.09</v>
          </cell>
          <cell r="H592">
            <v>0</v>
          </cell>
          <cell r="I592" t="str">
            <v>2013.12.10</v>
          </cell>
          <cell r="J592" t="str">
            <v>96</v>
          </cell>
          <cell r="K592" t="str">
            <v>循环经济示范园设备</v>
          </cell>
          <cell r="L592" t="str">
            <v>肥东合成分厂</v>
          </cell>
          <cell r="M592" t="str">
            <v>肥东合成</v>
          </cell>
        </row>
        <row r="592">
          <cell r="O592" t="str">
            <v>0.00</v>
          </cell>
          <cell r="P592" t="str">
            <v>0.00</v>
          </cell>
          <cell r="Q592" t="str">
            <v>234.09</v>
          </cell>
          <cell r="R592" t="str">
            <v>96</v>
          </cell>
          <cell r="S592" t="str">
            <v>平均年限法(一)</v>
          </cell>
          <cell r="T592" t="str">
            <v>在用</v>
          </cell>
          <cell r="U592" t="str">
            <v>在建工程转入</v>
          </cell>
          <cell r="V592" t="str">
            <v>费潘梅</v>
          </cell>
          <cell r="W592" t="str">
            <v>2013.12.10</v>
          </cell>
        </row>
        <row r="592">
          <cell r="AA592" t="str">
            <v>0322</v>
          </cell>
        </row>
        <row r="593">
          <cell r="B593" t="str">
            <v>032200150</v>
          </cell>
          <cell r="C593" t="str">
            <v>动力配电柜</v>
          </cell>
          <cell r="D593" t="str">
            <v>XL-51</v>
          </cell>
          <cell r="E593">
            <v>7728.21</v>
          </cell>
          <cell r="F593">
            <v>7419.08</v>
          </cell>
          <cell r="G593">
            <v>309.13</v>
          </cell>
          <cell r="H593">
            <v>0</v>
          </cell>
          <cell r="I593" t="str">
            <v>2013.12.10</v>
          </cell>
          <cell r="J593" t="str">
            <v>96</v>
          </cell>
          <cell r="K593" t="str">
            <v>循环经济示范园设备</v>
          </cell>
          <cell r="L593" t="str">
            <v>肥东合成分厂</v>
          </cell>
          <cell r="M593" t="str">
            <v>肥东合成</v>
          </cell>
        </row>
        <row r="593">
          <cell r="O593" t="str">
            <v>0.00</v>
          </cell>
          <cell r="P593" t="str">
            <v>0.00</v>
          </cell>
          <cell r="Q593" t="str">
            <v>309.13</v>
          </cell>
          <cell r="R593" t="str">
            <v>96</v>
          </cell>
          <cell r="S593" t="str">
            <v>平均年限法(一)</v>
          </cell>
          <cell r="T593" t="str">
            <v>在用</v>
          </cell>
          <cell r="U593" t="str">
            <v>在建工程转入</v>
          </cell>
          <cell r="V593" t="str">
            <v>费潘梅</v>
          </cell>
          <cell r="W593" t="str">
            <v>2013.12.10</v>
          </cell>
        </row>
        <row r="593">
          <cell r="AA593" t="str">
            <v>0322</v>
          </cell>
        </row>
        <row r="594">
          <cell r="B594" t="str">
            <v>032200151</v>
          </cell>
          <cell r="C594" t="str">
            <v>按扭箱10台</v>
          </cell>
          <cell r="D594" t="str">
            <v>壁挂式</v>
          </cell>
          <cell r="E594">
            <v>3290.6</v>
          </cell>
          <cell r="F594">
            <v>3158.98</v>
          </cell>
          <cell r="G594">
            <v>131.62</v>
          </cell>
          <cell r="H594">
            <v>0</v>
          </cell>
          <cell r="I594" t="str">
            <v>2013.12.10</v>
          </cell>
          <cell r="J594" t="str">
            <v>96</v>
          </cell>
          <cell r="K594" t="str">
            <v>循环经济示范园设备</v>
          </cell>
          <cell r="L594" t="str">
            <v>肥东合成分厂</v>
          </cell>
          <cell r="M594" t="str">
            <v>肥东合成</v>
          </cell>
        </row>
        <row r="594">
          <cell r="O594" t="str">
            <v>0.00</v>
          </cell>
          <cell r="P594" t="str">
            <v>0.00</v>
          </cell>
          <cell r="Q594" t="str">
            <v>131.62</v>
          </cell>
          <cell r="R594" t="str">
            <v>96</v>
          </cell>
          <cell r="S594" t="str">
            <v>平均年限法(一)</v>
          </cell>
          <cell r="T594" t="str">
            <v>在用</v>
          </cell>
          <cell r="U594" t="str">
            <v>在建工程转入</v>
          </cell>
          <cell r="V594" t="str">
            <v>费潘梅</v>
          </cell>
          <cell r="W594" t="str">
            <v>2013.12.10</v>
          </cell>
        </row>
        <row r="594">
          <cell r="AA594" t="str">
            <v>0322</v>
          </cell>
        </row>
        <row r="595">
          <cell r="B595" t="str">
            <v>032200152</v>
          </cell>
          <cell r="C595" t="str">
            <v>双电源照明柜</v>
          </cell>
          <cell r="D595" t="str">
            <v>ATS式</v>
          </cell>
          <cell r="E595">
            <v>6858.12</v>
          </cell>
          <cell r="F595">
            <v>6583.8</v>
          </cell>
          <cell r="G595">
            <v>274.32</v>
          </cell>
          <cell r="H595">
            <v>0</v>
          </cell>
          <cell r="I595" t="str">
            <v>2013.12.10</v>
          </cell>
          <cell r="J595" t="str">
            <v>96</v>
          </cell>
          <cell r="K595" t="str">
            <v>循环经济示范园设备</v>
          </cell>
          <cell r="L595" t="str">
            <v>肥东合成分厂</v>
          </cell>
          <cell r="M595" t="str">
            <v>肥东合成</v>
          </cell>
        </row>
        <row r="595">
          <cell r="O595" t="str">
            <v>0.00</v>
          </cell>
          <cell r="P595" t="str">
            <v>0.00</v>
          </cell>
          <cell r="Q595" t="str">
            <v>274.32</v>
          </cell>
          <cell r="R595" t="str">
            <v>96</v>
          </cell>
          <cell r="S595" t="str">
            <v>平均年限法(一)</v>
          </cell>
          <cell r="T595" t="str">
            <v>在用</v>
          </cell>
          <cell r="U595" t="str">
            <v>在建工程转入</v>
          </cell>
          <cell r="V595" t="str">
            <v>费潘梅</v>
          </cell>
          <cell r="W595" t="str">
            <v>2013.12.10</v>
          </cell>
        </row>
        <row r="595">
          <cell r="AA595" t="str">
            <v>0322</v>
          </cell>
        </row>
        <row r="596">
          <cell r="B596" t="str">
            <v>032200153</v>
          </cell>
          <cell r="C596" t="str">
            <v>通风机</v>
          </cell>
          <cell r="D596" t="str">
            <v>三相0.25KW</v>
          </cell>
          <cell r="E596">
            <v>1230.77</v>
          </cell>
          <cell r="F596">
            <v>1181.54</v>
          </cell>
          <cell r="G596">
            <v>49.23</v>
          </cell>
          <cell r="H596">
            <v>0</v>
          </cell>
          <cell r="I596" t="str">
            <v>2013.12.10</v>
          </cell>
          <cell r="J596" t="str">
            <v>96</v>
          </cell>
          <cell r="K596" t="str">
            <v>循环经济示范园设备</v>
          </cell>
          <cell r="L596" t="str">
            <v>肥东合成分厂</v>
          </cell>
          <cell r="M596" t="str">
            <v>肥东合成</v>
          </cell>
        </row>
        <row r="596">
          <cell r="O596" t="str">
            <v>0.00</v>
          </cell>
          <cell r="P596" t="str">
            <v>0.00</v>
          </cell>
          <cell r="Q596" t="str">
            <v>49.23</v>
          </cell>
          <cell r="R596" t="str">
            <v>96</v>
          </cell>
          <cell r="S596" t="str">
            <v>平均年限法(一)</v>
          </cell>
          <cell r="T596" t="str">
            <v>在用</v>
          </cell>
          <cell r="U596" t="str">
            <v>在建工程转入</v>
          </cell>
          <cell r="V596" t="str">
            <v>费潘梅</v>
          </cell>
          <cell r="W596" t="str">
            <v>2013.12.10</v>
          </cell>
        </row>
        <row r="596">
          <cell r="AA596" t="str">
            <v>0322</v>
          </cell>
        </row>
        <row r="597">
          <cell r="B597" t="str">
            <v>032200154</v>
          </cell>
          <cell r="C597" t="str">
            <v>防爆照明箱</v>
          </cell>
          <cell r="D597" t="str">
            <v>BXD51-T7/16K25XX</v>
          </cell>
          <cell r="E597">
            <v>6976.07</v>
          </cell>
          <cell r="F597">
            <v>6697.03</v>
          </cell>
          <cell r="G597">
            <v>279.04</v>
          </cell>
          <cell r="H597">
            <v>0</v>
          </cell>
          <cell r="I597" t="str">
            <v>2013.12.10</v>
          </cell>
          <cell r="J597" t="str">
            <v>96</v>
          </cell>
          <cell r="K597" t="str">
            <v>循环经济示范园设备</v>
          </cell>
          <cell r="L597" t="str">
            <v>肥东合成分厂</v>
          </cell>
          <cell r="M597" t="str">
            <v>肥东合成</v>
          </cell>
        </row>
        <row r="597">
          <cell r="O597" t="str">
            <v>0.00</v>
          </cell>
          <cell r="P597" t="str">
            <v>0.00</v>
          </cell>
          <cell r="Q597" t="str">
            <v>279.04</v>
          </cell>
          <cell r="R597" t="str">
            <v>96</v>
          </cell>
          <cell r="S597" t="str">
            <v>平均年限法(一)</v>
          </cell>
          <cell r="T597" t="str">
            <v>在用</v>
          </cell>
          <cell r="U597" t="str">
            <v>在建工程转入</v>
          </cell>
          <cell r="V597" t="str">
            <v>费潘梅</v>
          </cell>
          <cell r="W597" t="str">
            <v>2013.12.10</v>
          </cell>
        </row>
        <row r="597">
          <cell r="AA597" t="str">
            <v>0322</v>
          </cell>
        </row>
        <row r="598">
          <cell r="B598" t="str">
            <v>032200155</v>
          </cell>
          <cell r="C598" t="str">
            <v>防爆照明箱</v>
          </cell>
          <cell r="D598" t="str">
            <v>BXD51-T7/10.16K20XX</v>
          </cell>
          <cell r="E598">
            <v>3577.78</v>
          </cell>
          <cell r="F598">
            <v>3434.67</v>
          </cell>
          <cell r="G598">
            <v>143.11</v>
          </cell>
          <cell r="H598">
            <v>0</v>
          </cell>
          <cell r="I598" t="str">
            <v>2013.12.10</v>
          </cell>
          <cell r="J598" t="str">
            <v>96</v>
          </cell>
          <cell r="K598" t="str">
            <v>循环经济示范园设备</v>
          </cell>
          <cell r="L598" t="str">
            <v>肥东合成分厂</v>
          </cell>
          <cell r="M598" t="str">
            <v>肥东合成</v>
          </cell>
        </row>
        <row r="598">
          <cell r="O598" t="str">
            <v>0.00</v>
          </cell>
          <cell r="P598" t="str">
            <v>0.00</v>
          </cell>
          <cell r="Q598" t="str">
            <v>143.11</v>
          </cell>
          <cell r="R598" t="str">
            <v>96</v>
          </cell>
          <cell r="S598" t="str">
            <v>平均年限法(一)</v>
          </cell>
          <cell r="T598" t="str">
            <v>在用</v>
          </cell>
          <cell r="U598" t="str">
            <v>在建工程转入</v>
          </cell>
          <cell r="V598" t="str">
            <v>费潘梅</v>
          </cell>
          <cell r="W598" t="str">
            <v>2013.12.10</v>
          </cell>
        </row>
        <row r="598">
          <cell r="AA598" t="str">
            <v>0322</v>
          </cell>
        </row>
        <row r="599">
          <cell r="B599" t="str">
            <v>032200355</v>
          </cell>
          <cell r="C599" t="str">
            <v>双螺杆空压机1台 （原01290卡片2台 拆分成03815-03816）</v>
          </cell>
          <cell r="D599" t="str">
            <v>SCK150A-8</v>
          </cell>
          <cell r="E599">
            <v>100854.67</v>
          </cell>
          <cell r="F599">
            <v>96820.48</v>
          </cell>
          <cell r="G599">
            <v>4034.19</v>
          </cell>
          <cell r="H599">
            <v>0</v>
          </cell>
          <cell r="I599" t="str">
            <v>2013.12.10</v>
          </cell>
          <cell r="J599" t="str">
            <v>96</v>
          </cell>
          <cell r="K599" t="str">
            <v>循环经济示范园设备</v>
          </cell>
          <cell r="L599" t="str">
            <v>肥东合成分厂</v>
          </cell>
          <cell r="M599" t="str">
            <v>肥东合成空压站</v>
          </cell>
        </row>
        <row r="599">
          <cell r="O599" t="str">
            <v>0.00</v>
          </cell>
          <cell r="P599" t="str">
            <v>0.00</v>
          </cell>
          <cell r="Q599" t="str">
            <v>4,034.19</v>
          </cell>
          <cell r="R599" t="str">
            <v>96</v>
          </cell>
          <cell r="S599" t="str">
            <v>平均年限法(一)</v>
          </cell>
          <cell r="T599" t="str">
            <v>在用</v>
          </cell>
          <cell r="U599" t="str">
            <v>在建工程转入</v>
          </cell>
          <cell r="V599" t="str">
            <v>徐建红</v>
          </cell>
          <cell r="W599" t="str">
            <v>2020.06.30</v>
          </cell>
        </row>
        <row r="599">
          <cell r="AA599" t="str">
            <v>0322</v>
          </cell>
        </row>
        <row r="600">
          <cell r="B600" t="str">
            <v>032200369</v>
          </cell>
          <cell r="C600" t="str">
            <v>螺旋板式换热器（原032200121# 固卡01309拆分6-2）</v>
          </cell>
          <cell r="D600" t="str">
            <v>I1.0C10</v>
          </cell>
          <cell r="E600">
            <v>4529.92</v>
          </cell>
          <cell r="F600">
            <v>4348.72</v>
          </cell>
          <cell r="G600">
            <v>181.2</v>
          </cell>
          <cell r="H600">
            <v>0</v>
          </cell>
          <cell r="I600" t="str">
            <v>2013.12.10</v>
          </cell>
          <cell r="J600" t="str">
            <v>96</v>
          </cell>
          <cell r="K600" t="str">
            <v>循环经济示范园设备</v>
          </cell>
          <cell r="L600" t="str">
            <v>肥东合成分厂</v>
          </cell>
          <cell r="M600" t="str">
            <v>肥东合成</v>
          </cell>
        </row>
        <row r="600">
          <cell r="O600" t="str">
            <v>0.00</v>
          </cell>
          <cell r="P600" t="str">
            <v>0.00</v>
          </cell>
          <cell r="Q600" t="str">
            <v>181.20</v>
          </cell>
          <cell r="R600" t="str">
            <v>96</v>
          </cell>
          <cell r="S600" t="str">
            <v>平均年限法(一)</v>
          </cell>
          <cell r="T600" t="str">
            <v>在用</v>
          </cell>
          <cell r="U600" t="str">
            <v>在建工程转入</v>
          </cell>
          <cell r="V600" t="str">
            <v>demo</v>
          </cell>
          <cell r="W600" t="str">
            <v>2023.07.29</v>
          </cell>
        </row>
        <row r="600">
          <cell r="AA600" t="str">
            <v>0322</v>
          </cell>
        </row>
        <row r="601">
          <cell r="B601" t="str">
            <v>032200370</v>
          </cell>
          <cell r="C601" t="str">
            <v>螺旋板式换热器（原032200121# 固卡01309拆分6-3）</v>
          </cell>
          <cell r="D601" t="str">
            <v>I1.0C10</v>
          </cell>
          <cell r="E601">
            <v>4529.92</v>
          </cell>
          <cell r="F601">
            <v>4348.72</v>
          </cell>
          <cell r="G601">
            <v>181.2</v>
          </cell>
          <cell r="H601">
            <v>0</v>
          </cell>
          <cell r="I601" t="str">
            <v>2013.12.10</v>
          </cell>
          <cell r="J601" t="str">
            <v>96</v>
          </cell>
          <cell r="K601" t="str">
            <v>循环经济示范园设备</v>
          </cell>
          <cell r="L601" t="str">
            <v>肥东合成分厂</v>
          </cell>
          <cell r="M601" t="str">
            <v>肥东合成</v>
          </cell>
        </row>
        <row r="601">
          <cell r="O601" t="str">
            <v>0.00</v>
          </cell>
          <cell r="P601" t="str">
            <v>0.00</v>
          </cell>
          <cell r="Q601" t="str">
            <v>181.20</v>
          </cell>
          <cell r="R601" t="str">
            <v>96</v>
          </cell>
          <cell r="S601" t="str">
            <v>平均年限法(一)</v>
          </cell>
          <cell r="T601" t="str">
            <v>在用</v>
          </cell>
          <cell r="U601" t="str">
            <v>在建工程转入</v>
          </cell>
          <cell r="V601" t="str">
            <v>demo</v>
          </cell>
          <cell r="W601" t="str">
            <v>2023.07.29</v>
          </cell>
        </row>
        <row r="601">
          <cell r="AA601" t="str">
            <v>0322</v>
          </cell>
        </row>
        <row r="602">
          <cell r="B602" t="str">
            <v>032200371</v>
          </cell>
          <cell r="C602" t="str">
            <v>螺旋板式换热器（原032200121# 固卡01309拆分6-4）</v>
          </cell>
          <cell r="D602" t="str">
            <v>I1.0C10</v>
          </cell>
          <cell r="E602">
            <v>4529.92</v>
          </cell>
          <cell r="F602">
            <v>4348.72</v>
          </cell>
          <cell r="G602">
            <v>181.2</v>
          </cell>
          <cell r="H602">
            <v>0</v>
          </cell>
          <cell r="I602" t="str">
            <v>2013.12.10</v>
          </cell>
          <cell r="J602" t="str">
            <v>96</v>
          </cell>
          <cell r="K602" t="str">
            <v>循环经济示范园设备</v>
          </cell>
          <cell r="L602" t="str">
            <v>肥东合成分厂</v>
          </cell>
          <cell r="M602" t="str">
            <v>肥东合成</v>
          </cell>
        </row>
        <row r="602">
          <cell r="O602" t="str">
            <v>0.00</v>
          </cell>
          <cell r="P602" t="str">
            <v>0.00</v>
          </cell>
          <cell r="Q602" t="str">
            <v>181.20</v>
          </cell>
          <cell r="R602" t="str">
            <v>96</v>
          </cell>
          <cell r="S602" t="str">
            <v>平均年限法(一)</v>
          </cell>
          <cell r="T602" t="str">
            <v>在用</v>
          </cell>
          <cell r="U602" t="str">
            <v>在建工程转入</v>
          </cell>
          <cell r="V602" t="str">
            <v>demo</v>
          </cell>
          <cell r="W602" t="str">
            <v>2023.07.29</v>
          </cell>
        </row>
        <row r="602">
          <cell r="AA602" t="str">
            <v>0322</v>
          </cell>
        </row>
        <row r="603">
          <cell r="B603" t="str">
            <v>032200372</v>
          </cell>
          <cell r="C603" t="str">
            <v>螺旋板式换热器（原032200121# 固卡01309拆分6-5）</v>
          </cell>
          <cell r="D603" t="str">
            <v>I1.0C10</v>
          </cell>
          <cell r="E603">
            <v>4529.92</v>
          </cell>
          <cell r="F603">
            <v>4348.72</v>
          </cell>
          <cell r="G603">
            <v>181.2</v>
          </cell>
          <cell r="H603">
            <v>0</v>
          </cell>
          <cell r="I603" t="str">
            <v>2013.12.10</v>
          </cell>
          <cell r="J603" t="str">
            <v>96</v>
          </cell>
          <cell r="K603" t="str">
            <v>循环经济示范园设备</v>
          </cell>
          <cell r="L603" t="str">
            <v>肥东合成分厂</v>
          </cell>
          <cell r="M603" t="str">
            <v>肥东合成</v>
          </cell>
        </row>
        <row r="603">
          <cell r="O603" t="str">
            <v>0.00</v>
          </cell>
          <cell r="P603" t="str">
            <v>0.00</v>
          </cell>
          <cell r="Q603" t="str">
            <v>181.20</v>
          </cell>
          <cell r="R603" t="str">
            <v>96</v>
          </cell>
          <cell r="S603" t="str">
            <v>平均年限法(一)</v>
          </cell>
          <cell r="T603" t="str">
            <v>在用</v>
          </cell>
          <cell r="U603" t="str">
            <v>在建工程转入</v>
          </cell>
          <cell r="V603" t="str">
            <v>demo</v>
          </cell>
          <cell r="W603" t="str">
            <v>2023.07.29</v>
          </cell>
        </row>
        <row r="603">
          <cell r="AA603" t="str">
            <v>0322</v>
          </cell>
        </row>
        <row r="604">
          <cell r="B604" t="str">
            <v>032200373</v>
          </cell>
          <cell r="C604" t="str">
            <v>螺旋板式换热器（原032200121# 固卡01309拆分6-6）</v>
          </cell>
          <cell r="D604" t="str">
            <v>I1.0C10</v>
          </cell>
          <cell r="E604">
            <v>4529.89</v>
          </cell>
          <cell r="F604">
            <v>4348.71</v>
          </cell>
          <cell r="G604">
            <v>181.18</v>
          </cell>
          <cell r="H604">
            <v>0</v>
          </cell>
          <cell r="I604" t="str">
            <v>2013.12.10</v>
          </cell>
          <cell r="J604" t="str">
            <v>96</v>
          </cell>
          <cell r="K604" t="str">
            <v>循环经济示范园设备</v>
          </cell>
          <cell r="L604" t="str">
            <v>肥东合成分厂</v>
          </cell>
          <cell r="M604" t="str">
            <v>肥东合成</v>
          </cell>
        </row>
        <row r="604">
          <cell r="O604" t="str">
            <v>0.00</v>
          </cell>
          <cell r="P604" t="str">
            <v>0.00</v>
          </cell>
          <cell r="Q604" t="str">
            <v>181.18</v>
          </cell>
          <cell r="R604" t="str">
            <v>96</v>
          </cell>
          <cell r="S604" t="str">
            <v>平均年限法(一)</v>
          </cell>
          <cell r="T604" t="str">
            <v>在用</v>
          </cell>
          <cell r="U604" t="str">
            <v>在建工程转入</v>
          </cell>
          <cell r="V604" t="str">
            <v>demo</v>
          </cell>
          <cell r="W604" t="str">
            <v>2023.07.29</v>
          </cell>
        </row>
        <row r="604">
          <cell r="AA604" t="str">
            <v>0322</v>
          </cell>
        </row>
        <row r="605">
          <cell r="B605" t="str">
            <v>032200461</v>
          </cell>
          <cell r="C605" t="str">
            <v>干燥机（原032200104# 固卡01292拆分2-1）</v>
          </cell>
          <cell r="D605" t="str">
            <v>SWAD-25WXF</v>
          </cell>
          <cell r="E605">
            <v>15384.62</v>
          </cell>
          <cell r="F605">
            <v>14769.24</v>
          </cell>
          <cell r="G605">
            <v>615.38</v>
          </cell>
          <cell r="H605">
            <v>0</v>
          </cell>
          <cell r="I605" t="str">
            <v>2013.12.10</v>
          </cell>
          <cell r="J605" t="str">
            <v>96</v>
          </cell>
          <cell r="K605" t="str">
            <v>循环经济示范园设备</v>
          </cell>
          <cell r="L605" t="str">
            <v>肥东合成分厂</v>
          </cell>
          <cell r="M605" t="str">
            <v>肥东合成</v>
          </cell>
        </row>
        <row r="605">
          <cell r="O605" t="str">
            <v>0.00</v>
          </cell>
          <cell r="P605" t="str">
            <v>0.00</v>
          </cell>
          <cell r="Q605" t="str">
            <v>615.38</v>
          </cell>
          <cell r="R605" t="str">
            <v>96</v>
          </cell>
          <cell r="S605" t="str">
            <v>平均年限法(一)</v>
          </cell>
          <cell r="T605" t="str">
            <v>在用</v>
          </cell>
          <cell r="U605" t="str">
            <v>在建工程转入</v>
          </cell>
          <cell r="V605" t="str">
            <v>demo</v>
          </cell>
          <cell r="W605" t="str">
            <v>2023.07.29</v>
          </cell>
        </row>
        <row r="605">
          <cell r="AA605" t="str">
            <v>0322</v>
          </cell>
        </row>
        <row r="606">
          <cell r="B606" t="str">
            <v>032200156</v>
          </cell>
          <cell r="C606" t="str">
            <v>防爆照明箱2台</v>
          </cell>
          <cell r="D606" t="str">
            <v>BXD51-T8/16K40XD</v>
          </cell>
          <cell r="E606">
            <v>6700.85</v>
          </cell>
          <cell r="F606">
            <v>6432.82</v>
          </cell>
          <cell r="G606">
            <v>268.03</v>
          </cell>
          <cell r="H606">
            <v>0</v>
          </cell>
          <cell r="I606" t="str">
            <v>2013.12.11</v>
          </cell>
          <cell r="J606" t="str">
            <v>96</v>
          </cell>
          <cell r="K606" t="str">
            <v>循环经济示范园设备</v>
          </cell>
          <cell r="L606" t="str">
            <v>肥东合成分厂</v>
          </cell>
          <cell r="M606" t="str">
            <v>肥东合成</v>
          </cell>
        </row>
        <row r="606">
          <cell r="O606" t="str">
            <v>0.00</v>
          </cell>
          <cell r="P606" t="str">
            <v>0.00</v>
          </cell>
          <cell r="Q606" t="str">
            <v>268.03</v>
          </cell>
          <cell r="R606" t="str">
            <v>96</v>
          </cell>
          <cell r="S606" t="str">
            <v>平均年限法(一)</v>
          </cell>
          <cell r="T606" t="str">
            <v>在用</v>
          </cell>
          <cell r="U606" t="str">
            <v>在建工程转入</v>
          </cell>
          <cell r="V606" t="str">
            <v>费潘梅</v>
          </cell>
          <cell r="W606" t="str">
            <v>2013.12.11</v>
          </cell>
        </row>
        <row r="606">
          <cell r="AA606" t="str">
            <v>0322</v>
          </cell>
        </row>
        <row r="607">
          <cell r="B607" t="str">
            <v>032200157</v>
          </cell>
          <cell r="C607" t="str">
            <v>防爆配电柜</v>
          </cell>
          <cell r="D607" t="str">
            <v>BXD51-T5/1620XX</v>
          </cell>
          <cell r="E607">
            <v>9333.33</v>
          </cell>
          <cell r="F607">
            <v>8960</v>
          </cell>
          <cell r="G607">
            <v>373.33</v>
          </cell>
          <cell r="H607">
            <v>0</v>
          </cell>
          <cell r="I607" t="str">
            <v>2013.12.11</v>
          </cell>
          <cell r="J607" t="str">
            <v>96</v>
          </cell>
          <cell r="K607" t="str">
            <v>循环经济示范园设备</v>
          </cell>
          <cell r="L607" t="str">
            <v>肥东合成分厂</v>
          </cell>
          <cell r="M607" t="str">
            <v>肥东合成</v>
          </cell>
        </row>
        <row r="607">
          <cell r="O607" t="str">
            <v>0.00</v>
          </cell>
          <cell r="P607" t="str">
            <v>0.00</v>
          </cell>
          <cell r="Q607" t="str">
            <v>373.33</v>
          </cell>
          <cell r="R607" t="str">
            <v>96</v>
          </cell>
          <cell r="S607" t="str">
            <v>平均年限法(一)</v>
          </cell>
          <cell r="T607" t="str">
            <v>在用</v>
          </cell>
          <cell r="U607" t="str">
            <v>在建工程转入</v>
          </cell>
          <cell r="V607" t="str">
            <v>费潘梅</v>
          </cell>
          <cell r="W607" t="str">
            <v>2013.12.11</v>
          </cell>
        </row>
        <row r="607">
          <cell r="AA607" t="str">
            <v>0322</v>
          </cell>
        </row>
        <row r="608">
          <cell r="B608" t="str">
            <v>032200158</v>
          </cell>
          <cell r="C608" t="str">
            <v>防爆配电柜</v>
          </cell>
          <cell r="D608" t="str">
            <v>BXD-T8/25K100XX</v>
          </cell>
          <cell r="E608">
            <v>15663.25</v>
          </cell>
          <cell r="F608">
            <v>15036.72</v>
          </cell>
          <cell r="G608">
            <v>626.53</v>
          </cell>
          <cell r="H608">
            <v>0</v>
          </cell>
          <cell r="I608" t="str">
            <v>2013.12.11</v>
          </cell>
          <cell r="J608" t="str">
            <v>96</v>
          </cell>
          <cell r="K608" t="str">
            <v>循环经济示范园设备</v>
          </cell>
          <cell r="L608" t="str">
            <v>肥东合成分厂</v>
          </cell>
          <cell r="M608" t="str">
            <v>肥东合成</v>
          </cell>
        </row>
        <row r="608">
          <cell r="O608" t="str">
            <v>0.00</v>
          </cell>
          <cell r="P608" t="str">
            <v>0.00</v>
          </cell>
          <cell r="Q608" t="str">
            <v>626.53</v>
          </cell>
          <cell r="R608" t="str">
            <v>96</v>
          </cell>
          <cell r="S608" t="str">
            <v>平均年限法(一)</v>
          </cell>
          <cell r="T608" t="str">
            <v>在用</v>
          </cell>
          <cell r="U608" t="str">
            <v>在建工程转入</v>
          </cell>
          <cell r="V608" t="str">
            <v>费潘梅</v>
          </cell>
          <cell r="W608" t="str">
            <v>2013.12.11</v>
          </cell>
        </row>
        <row r="608">
          <cell r="AA608" t="str">
            <v>0322</v>
          </cell>
        </row>
        <row r="609">
          <cell r="B609" t="str">
            <v>032200159</v>
          </cell>
          <cell r="C609" t="str">
            <v>灯、开头、接线盒等一批材料</v>
          </cell>
        </row>
        <row r="609">
          <cell r="E609">
            <v>47252.14</v>
          </cell>
          <cell r="F609">
            <v>45362.05</v>
          </cell>
          <cell r="G609">
            <v>1890.09</v>
          </cell>
          <cell r="H609">
            <v>0</v>
          </cell>
          <cell r="I609" t="str">
            <v>2013.12.11</v>
          </cell>
          <cell r="J609" t="str">
            <v>96</v>
          </cell>
          <cell r="K609" t="str">
            <v>循环经济示范园设备</v>
          </cell>
          <cell r="L609" t="str">
            <v>肥东合成分厂</v>
          </cell>
          <cell r="M609" t="str">
            <v>肥东合成</v>
          </cell>
        </row>
        <row r="609">
          <cell r="O609" t="str">
            <v>0.00</v>
          </cell>
          <cell r="P609" t="str">
            <v>0.00</v>
          </cell>
          <cell r="Q609" t="str">
            <v>1,890.09</v>
          </cell>
          <cell r="R609" t="str">
            <v>96</v>
          </cell>
          <cell r="S609" t="str">
            <v>平均年限法(一)</v>
          </cell>
          <cell r="T609" t="str">
            <v>在用</v>
          </cell>
          <cell r="U609" t="str">
            <v>在建工程转入</v>
          </cell>
          <cell r="V609" t="str">
            <v>费潘梅</v>
          </cell>
          <cell r="W609" t="str">
            <v>2013.12.11</v>
          </cell>
        </row>
        <row r="609">
          <cell r="AA609" t="str">
            <v>0322</v>
          </cell>
        </row>
        <row r="610">
          <cell r="B610" t="str">
            <v>032200160</v>
          </cell>
          <cell r="C610" t="str">
            <v>法兰式隔膜压力表50只</v>
          </cell>
          <cell r="D610" t="str">
            <v>YB-100M/316L</v>
          </cell>
          <cell r="E610">
            <v>25700.85</v>
          </cell>
          <cell r="F610">
            <v>24672.82</v>
          </cell>
          <cell r="G610">
            <v>1028.03</v>
          </cell>
          <cell r="H610">
            <v>0</v>
          </cell>
          <cell r="I610" t="str">
            <v>2013.12.11</v>
          </cell>
          <cell r="J610" t="str">
            <v>96</v>
          </cell>
          <cell r="K610" t="str">
            <v>循环经济示范园设备</v>
          </cell>
          <cell r="L610" t="str">
            <v>肥东合成分厂</v>
          </cell>
          <cell r="M610" t="str">
            <v>肥东合成</v>
          </cell>
        </row>
        <row r="610">
          <cell r="O610" t="str">
            <v>0.00</v>
          </cell>
          <cell r="P610" t="str">
            <v>0.00</v>
          </cell>
          <cell r="Q610" t="str">
            <v>1,028.03</v>
          </cell>
          <cell r="R610" t="str">
            <v>96</v>
          </cell>
          <cell r="S610" t="str">
            <v>平均年限法(一)</v>
          </cell>
          <cell r="T610" t="str">
            <v>在用</v>
          </cell>
          <cell r="U610" t="str">
            <v>在建工程转入</v>
          </cell>
          <cell r="V610" t="str">
            <v>费潘梅</v>
          </cell>
          <cell r="W610" t="str">
            <v>2013.12.11</v>
          </cell>
        </row>
        <row r="610">
          <cell r="AA610" t="str">
            <v>0322</v>
          </cell>
        </row>
        <row r="611">
          <cell r="B611" t="str">
            <v>032200161</v>
          </cell>
          <cell r="C611" t="str">
            <v>压力表65只</v>
          </cell>
          <cell r="D611" t="str">
            <v>Y-100(YB-100)</v>
          </cell>
          <cell r="E611">
            <v>19608.33</v>
          </cell>
          <cell r="F611">
            <v>18824</v>
          </cell>
          <cell r="G611">
            <v>784.33</v>
          </cell>
          <cell r="H611">
            <v>0</v>
          </cell>
          <cell r="I611" t="str">
            <v>2013.12.11</v>
          </cell>
          <cell r="J611" t="str">
            <v>96</v>
          </cell>
          <cell r="K611" t="str">
            <v>循环经济示范园设备</v>
          </cell>
          <cell r="L611" t="str">
            <v>肥东合成分厂</v>
          </cell>
          <cell r="M611" t="str">
            <v>肥东合成</v>
          </cell>
        </row>
        <row r="611">
          <cell r="O611" t="str">
            <v>0.00</v>
          </cell>
          <cell r="P611" t="str">
            <v>0.00</v>
          </cell>
          <cell r="Q611" t="str">
            <v>784.33</v>
          </cell>
          <cell r="R611" t="str">
            <v>96</v>
          </cell>
          <cell r="S611" t="str">
            <v>平均年限法(一)</v>
          </cell>
          <cell r="T611" t="str">
            <v>在用</v>
          </cell>
          <cell r="U611" t="str">
            <v>在建工程转入</v>
          </cell>
          <cell r="V611" t="str">
            <v>费潘梅</v>
          </cell>
          <cell r="W611" t="str">
            <v>2013.12.11</v>
          </cell>
        </row>
        <row r="611">
          <cell r="AA611" t="str">
            <v>0322</v>
          </cell>
        </row>
        <row r="612">
          <cell r="B612" t="str">
            <v>032200162</v>
          </cell>
          <cell r="C612" t="str">
            <v>四氟隔膜压力表50只</v>
          </cell>
          <cell r="D612" t="str">
            <v>YB-100MF</v>
          </cell>
          <cell r="E612">
            <v>15083.33</v>
          </cell>
          <cell r="F612">
            <v>14480</v>
          </cell>
          <cell r="G612">
            <v>603.33</v>
          </cell>
          <cell r="H612">
            <v>0</v>
          </cell>
          <cell r="I612" t="str">
            <v>2013.12.11</v>
          </cell>
          <cell r="J612" t="str">
            <v>96</v>
          </cell>
          <cell r="K612" t="str">
            <v>循环经济示范园设备</v>
          </cell>
          <cell r="L612" t="str">
            <v>肥东合成分厂</v>
          </cell>
          <cell r="M612" t="str">
            <v>肥东合成</v>
          </cell>
        </row>
        <row r="612">
          <cell r="O612" t="str">
            <v>0.00</v>
          </cell>
          <cell r="P612" t="str">
            <v>0.00</v>
          </cell>
          <cell r="Q612" t="str">
            <v>603.33</v>
          </cell>
          <cell r="R612" t="str">
            <v>96</v>
          </cell>
          <cell r="S612" t="str">
            <v>平均年限法(一)</v>
          </cell>
          <cell r="T612" t="str">
            <v>在用</v>
          </cell>
          <cell r="U612" t="str">
            <v>在建工程转入</v>
          </cell>
          <cell r="V612" t="str">
            <v>费潘梅</v>
          </cell>
          <cell r="W612" t="str">
            <v>2013.12.11</v>
          </cell>
        </row>
        <row r="612">
          <cell r="AA612" t="str">
            <v>0322</v>
          </cell>
        </row>
        <row r="613">
          <cell r="B613" t="str">
            <v>032200163</v>
          </cell>
          <cell r="C613" t="str">
            <v>隔膜压力表10只</v>
          </cell>
        </row>
        <row r="613">
          <cell r="E613">
            <v>10999.97</v>
          </cell>
          <cell r="F613">
            <v>10559.97</v>
          </cell>
          <cell r="G613">
            <v>440</v>
          </cell>
          <cell r="H613">
            <v>0</v>
          </cell>
          <cell r="I613" t="str">
            <v>2013.12.11</v>
          </cell>
          <cell r="J613" t="str">
            <v>96</v>
          </cell>
          <cell r="K613" t="str">
            <v>循环经济示范园设备</v>
          </cell>
          <cell r="L613" t="str">
            <v>肥东合成分厂</v>
          </cell>
          <cell r="M613" t="str">
            <v>肥东合成</v>
          </cell>
        </row>
        <row r="613">
          <cell r="O613" t="str">
            <v>0.00</v>
          </cell>
          <cell r="P613" t="str">
            <v>0.00</v>
          </cell>
          <cell r="Q613" t="str">
            <v>440.00</v>
          </cell>
          <cell r="R613" t="str">
            <v>96</v>
          </cell>
          <cell r="S613" t="str">
            <v>平均年限法(一)</v>
          </cell>
          <cell r="T613" t="str">
            <v>在用</v>
          </cell>
          <cell r="U613" t="str">
            <v>在建工程转入</v>
          </cell>
          <cell r="V613" t="str">
            <v>费潘梅</v>
          </cell>
          <cell r="W613" t="str">
            <v>2013.12.11</v>
          </cell>
        </row>
        <row r="613">
          <cell r="AA613" t="str">
            <v>0322</v>
          </cell>
        </row>
        <row r="614">
          <cell r="B614" t="str">
            <v>032200164</v>
          </cell>
          <cell r="C614" t="str">
            <v>压力表166只</v>
          </cell>
        </row>
        <row r="614">
          <cell r="E614">
            <v>16668.33</v>
          </cell>
          <cell r="F614">
            <v>16001.6</v>
          </cell>
          <cell r="G614">
            <v>666.73</v>
          </cell>
          <cell r="H614">
            <v>0</v>
          </cell>
          <cell r="I614" t="str">
            <v>2013.12.11</v>
          </cell>
          <cell r="J614" t="str">
            <v>96</v>
          </cell>
          <cell r="K614" t="str">
            <v>循环经济示范园设备</v>
          </cell>
          <cell r="L614" t="str">
            <v>肥东合成分厂</v>
          </cell>
          <cell r="M614" t="str">
            <v>肥东合成</v>
          </cell>
        </row>
        <row r="614">
          <cell r="O614" t="str">
            <v>0.00</v>
          </cell>
          <cell r="P614" t="str">
            <v>0.00</v>
          </cell>
          <cell r="Q614" t="str">
            <v>666.73</v>
          </cell>
          <cell r="R614" t="str">
            <v>96</v>
          </cell>
          <cell r="S614" t="str">
            <v>平均年限法(一)</v>
          </cell>
          <cell r="T614" t="str">
            <v>在用</v>
          </cell>
          <cell r="U614" t="str">
            <v>在建工程转入</v>
          </cell>
          <cell r="V614" t="str">
            <v>费潘梅</v>
          </cell>
          <cell r="W614" t="str">
            <v>2013.12.11</v>
          </cell>
        </row>
        <row r="614">
          <cell r="AA614" t="str">
            <v>0322</v>
          </cell>
        </row>
        <row r="615">
          <cell r="B615" t="str">
            <v>032200165</v>
          </cell>
          <cell r="C615" t="str">
            <v>地磅</v>
          </cell>
          <cell r="D615" t="str">
            <v>SCS-60</v>
          </cell>
          <cell r="E615">
            <v>55128.21</v>
          </cell>
          <cell r="F615">
            <v>52923.08</v>
          </cell>
          <cell r="G615">
            <v>2205.13</v>
          </cell>
          <cell r="H615">
            <v>0</v>
          </cell>
          <cell r="I615" t="str">
            <v>2013.12.11</v>
          </cell>
          <cell r="J615" t="str">
            <v>96</v>
          </cell>
          <cell r="K615" t="str">
            <v>循环经济示范园设备</v>
          </cell>
          <cell r="L615" t="str">
            <v>肥东合成分厂</v>
          </cell>
          <cell r="M615" t="str">
            <v>肥东合成</v>
          </cell>
        </row>
        <row r="615">
          <cell r="O615" t="str">
            <v>0.00</v>
          </cell>
          <cell r="P615" t="str">
            <v>0.00</v>
          </cell>
          <cell r="Q615" t="str">
            <v>2,205.13</v>
          </cell>
          <cell r="R615" t="str">
            <v>96</v>
          </cell>
          <cell r="S615" t="str">
            <v>平均年限法(一)</v>
          </cell>
          <cell r="T615" t="str">
            <v>在用</v>
          </cell>
          <cell r="U615" t="str">
            <v>在建工程转入</v>
          </cell>
          <cell r="V615" t="str">
            <v>费潘梅</v>
          </cell>
          <cell r="W615" t="str">
            <v>2013.12.11</v>
          </cell>
        </row>
        <row r="615">
          <cell r="AA615" t="str">
            <v>0322</v>
          </cell>
        </row>
        <row r="616">
          <cell r="B616" t="str">
            <v>032200166</v>
          </cell>
          <cell r="C616" t="str">
            <v>叉车</v>
          </cell>
          <cell r="D616" t="str">
            <v>CPCD50C12X</v>
          </cell>
          <cell r="E616">
            <v>149572.64</v>
          </cell>
          <cell r="F616">
            <v>143589.73</v>
          </cell>
          <cell r="G616">
            <v>5982.91</v>
          </cell>
          <cell r="H616">
            <v>0</v>
          </cell>
          <cell r="I616" t="str">
            <v>2013.12.11</v>
          </cell>
          <cell r="J616" t="str">
            <v>96</v>
          </cell>
          <cell r="K616" t="str">
            <v>循环经济示范园设备</v>
          </cell>
          <cell r="L616" t="str">
            <v>肥东合成分厂</v>
          </cell>
          <cell r="M616" t="str">
            <v>肥东合成</v>
          </cell>
        </row>
        <row r="616">
          <cell r="O616" t="str">
            <v>0.00</v>
          </cell>
          <cell r="P616" t="str">
            <v>0.00</v>
          </cell>
          <cell r="Q616" t="str">
            <v>5,982.91</v>
          </cell>
          <cell r="R616" t="str">
            <v>96</v>
          </cell>
          <cell r="S616" t="str">
            <v>平均年限法(一)</v>
          </cell>
          <cell r="T616" t="str">
            <v>在用</v>
          </cell>
          <cell r="U616" t="str">
            <v>在建工程转入</v>
          </cell>
          <cell r="V616" t="str">
            <v>费潘梅</v>
          </cell>
          <cell r="W616" t="str">
            <v>2013.12.11</v>
          </cell>
        </row>
        <row r="616">
          <cell r="AA616" t="str">
            <v>0322</v>
          </cell>
        </row>
        <row r="617">
          <cell r="B617" t="str">
            <v>032200168</v>
          </cell>
          <cell r="C617" t="str">
            <v>压滤机</v>
          </cell>
          <cell r="D617" t="str">
            <v>X10AW30/800-UK</v>
          </cell>
          <cell r="E617">
            <v>26170.94</v>
          </cell>
          <cell r="F617">
            <v>25124.1</v>
          </cell>
          <cell r="G617">
            <v>1046.84</v>
          </cell>
          <cell r="H617">
            <v>0</v>
          </cell>
          <cell r="I617" t="str">
            <v>2013.12.11</v>
          </cell>
          <cell r="J617" t="str">
            <v>96</v>
          </cell>
          <cell r="K617" t="str">
            <v>循环经济示范园设备</v>
          </cell>
          <cell r="L617" t="str">
            <v>肥东合成分厂</v>
          </cell>
          <cell r="M617" t="str">
            <v>肥东合成</v>
          </cell>
        </row>
        <row r="617">
          <cell r="O617" t="str">
            <v>0.00</v>
          </cell>
          <cell r="P617" t="str">
            <v>0.00</v>
          </cell>
          <cell r="Q617" t="str">
            <v>1,046.84</v>
          </cell>
          <cell r="R617" t="str">
            <v>96</v>
          </cell>
          <cell r="S617" t="str">
            <v>平均年限法(一)</v>
          </cell>
          <cell r="T617" t="str">
            <v>在用</v>
          </cell>
          <cell r="U617" t="str">
            <v>在建工程转入</v>
          </cell>
          <cell r="V617" t="str">
            <v>费潘梅</v>
          </cell>
          <cell r="W617" t="str">
            <v>2013.12.11</v>
          </cell>
        </row>
        <row r="617">
          <cell r="AA617" t="str">
            <v>0322</v>
          </cell>
        </row>
        <row r="618">
          <cell r="B618" t="str">
            <v>032200170</v>
          </cell>
          <cell r="C618" t="str">
            <v>水汽串联卧式真空泵2台</v>
          </cell>
          <cell r="D618" t="str">
            <v>JW-RPP-80-500</v>
          </cell>
          <cell r="E618">
            <v>28205.13</v>
          </cell>
          <cell r="F618">
            <v>27076.92</v>
          </cell>
          <cell r="G618">
            <v>1128.21</v>
          </cell>
          <cell r="H618">
            <v>0</v>
          </cell>
          <cell r="I618" t="str">
            <v>2013.12.11</v>
          </cell>
          <cell r="J618" t="str">
            <v>96</v>
          </cell>
          <cell r="K618" t="str">
            <v>循环经济示范园设备</v>
          </cell>
          <cell r="L618" t="str">
            <v>肥东合成分厂</v>
          </cell>
          <cell r="M618" t="str">
            <v>肥东合成</v>
          </cell>
        </row>
        <row r="618">
          <cell r="O618" t="str">
            <v>0.00</v>
          </cell>
          <cell r="P618" t="str">
            <v>0.00</v>
          </cell>
          <cell r="Q618" t="str">
            <v>1,128.21</v>
          </cell>
          <cell r="R618" t="str">
            <v>96</v>
          </cell>
          <cell r="S618" t="str">
            <v>平均年限法(一)</v>
          </cell>
          <cell r="T618" t="str">
            <v>在用</v>
          </cell>
          <cell r="U618" t="str">
            <v>在建工程转入</v>
          </cell>
          <cell r="V618" t="str">
            <v>费潘梅</v>
          </cell>
          <cell r="W618" t="str">
            <v>2013.12.11</v>
          </cell>
        </row>
        <row r="618">
          <cell r="AA618" t="str">
            <v>0322</v>
          </cell>
        </row>
        <row r="619">
          <cell r="B619" t="str">
            <v>032200171</v>
          </cell>
          <cell r="C619" t="str">
            <v>视频监控系统一套</v>
          </cell>
        </row>
        <row r="619">
          <cell r="E619">
            <v>84466.02</v>
          </cell>
          <cell r="F619">
            <v>81087.38</v>
          </cell>
          <cell r="G619">
            <v>3378.64</v>
          </cell>
          <cell r="H619">
            <v>0</v>
          </cell>
          <cell r="I619" t="str">
            <v>2013.12.11</v>
          </cell>
          <cell r="J619" t="str">
            <v>96</v>
          </cell>
          <cell r="K619" t="str">
            <v>循环经济示范园设备</v>
          </cell>
          <cell r="L619" t="str">
            <v>肥东合成分厂</v>
          </cell>
          <cell r="M619" t="str">
            <v>肥东合成</v>
          </cell>
        </row>
        <row r="619">
          <cell r="O619" t="str">
            <v>0.00</v>
          </cell>
          <cell r="P619" t="str">
            <v>0.00</v>
          </cell>
          <cell r="Q619" t="str">
            <v>3,378.64</v>
          </cell>
          <cell r="R619" t="str">
            <v>96</v>
          </cell>
          <cell r="S619" t="str">
            <v>平均年限法(一)</v>
          </cell>
          <cell r="T619" t="str">
            <v>在用</v>
          </cell>
          <cell r="U619" t="str">
            <v>在建工程转入</v>
          </cell>
          <cell r="V619" t="str">
            <v>费潘梅</v>
          </cell>
          <cell r="W619" t="str">
            <v>2013.12.11</v>
          </cell>
        </row>
        <row r="619">
          <cell r="AA619" t="str">
            <v>0322</v>
          </cell>
        </row>
        <row r="620">
          <cell r="B620" t="str">
            <v>032200172</v>
          </cell>
          <cell r="C620" t="str">
            <v>可燃气体报警系统1套</v>
          </cell>
        </row>
        <row r="620">
          <cell r="E620">
            <v>126213.59</v>
          </cell>
          <cell r="F620">
            <v>121165.05</v>
          </cell>
          <cell r="G620">
            <v>5048.54</v>
          </cell>
          <cell r="H620">
            <v>0</v>
          </cell>
          <cell r="I620" t="str">
            <v>2013.12.11</v>
          </cell>
          <cell r="J620" t="str">
            <v>96</v>
          </cell>
          <cell r="K620" t="str">
            <v>循环经济示范园设备</v>
          </cell>
          <cell r="L620" t="str">
            <v>肥东合成分厂</v>
          </cell>
          <cell r="M620" t="str">
            <v>肥东合成</v>
          </cell>
        </row>
        <row r="620">
          <cell r="O620" t="str">
            <v>0.00</v>
          </cell>
          <cell r="P620" t="str">
            <v>0.00</v>
          </cell>
          <cell r="Q620" t="str">
            <v>5,048.54</v>
          </cell>
          <cell r="R620" t="str">
            <v>96</v>
          </cell>
          <cell r="S620" t="str">
            <v>平均年限法(一)</v>
          </cell>
          <cell r="T620" t="str">
            <v>在用</v>
          </cell>
          <cell r="U620" t="str">
            <v>在建工程转入</v>
          </cell>
          <cell r="V620" t="str">
            <v>费潘梅</v>
          </cell>
          <cell r="W620" t="str">
            <v>2013.12.11</v>
          </cell>
        </row>
        <row r="620">
          <cell r="AA620" t="str">
            <v>0322</v>
          </cell>
        </row>
        <row r="621">
          <cell r="B621" t="str">
            <v>032200173</v>
          </cell>
          <cell r="C621" t="str">
            <v>可燃气体报警系统检定费</v>
          </cell>
        </row>
        <row r="621">
          <cell r="E621">
            <v>15384.62</v>
          </cell>
          <cell r="F621">
            <v>14769.24</v>
          </cell>
          <cell r="G621">
            <v>615.38</v>
          </cell>
          <cell r="H621">
            <v>0</v>
          </cell>
          <cell r="I621" t="str">
            <v>2013.12.11</v>
          </cell>
          <cell r="J621" t="str">
            <v>96</v>
          </cell>
          <cell r="K621" t="str">
            <v>循环经济示范园设备</v>
          </cell>
          <cell r="L621" t="str">
            <v>肥东合成分厂</v>
          </cell>
          <cell r="M621" t="str">
            <v>肥东合成</v>
          </cell>
        </row>
        <row r="621">
          <cell r="O621" t="str">
            <v>0.00</v>
          </cell>
          <cell r="P621" t="str">
            <v>0.00</v>
          </cell>
          <cell r="Q621" t="str">
            <v>615.38</v>
          </cell>
          <cell r="R621" t="str">
            <v>96</v>
          </cell>
          <cell r="S621" t="str">
            <v>平均年限法(一)</v>
          </cell>
          <cell r="T621" t="str">
            <v>在用</v>
          </cell>
          <cell r="U621" t="str">
            <v>在建工程转入</v>
          </cell>
          <cell r="V621" t="str">
            <v>费潘梅</v>
          </cell>
          <cell r="W621" t="str">
            <v>2013.12.11</v>
          </cell>
        </row>
        <row r="621">
          <cell r="AA621" t="str">
            <v>0322</v>
          </cell>
        </row>
        <row r="622">
          <cell r="B622" t="str">
            <v>032200174</v>
          </cell>
          <cell r="C622" t="str">
            <v>气体报警系统材料一批</v>
          </cell>
        </row>
        <row r="622">
          <cell r="E622">
            <v>81846.6</v>
          </cell>
          <cell r="F622">
            <v>78572.74</v>
          </cell>
          <cell r="G622">
            <v>3273.86</v>
          </cell>
          <cell r="H622">
            <v>0</v>
          </cell>
          <cell r="I622" t="str">
            <v>2013.12.11</v>
          </cell>
          <cell r="J622" t="str">
            <v>96</v>
          </cell>
          <cell r="K622" t="str">
            <v>循环经济示范园设备</v>
          </cell>
          <cell r="L622" t="str">
            <v>肥东合成分厂</v>
          </cell>
          <cell r="M622" t="str">
            <v>肥东合成</v>
          </cell>
        </row>
        <row r="622">
          <cell r="O622" t="str">
            <v>0.00</v>
          </cell>
          <cell r="P622" t="str">
            <v>0.00</v>
          </cell>
          <cell r="Q622" t="str">
            <v>3,273.86</v>
          </cell>
          <cell r="R622" t="str">
            <v>96</v>
          </cell>
          <cell r="S622" t="str">
            <v>平均年限法(一)</v>
          </cell>
          <cell r="T622" t="str">
            <v>在用</v>
          </cell>
          <cell r="U622" t="str">
            <v>在建工程转入</v>
          </cell>
          <cell r="V622" t="str">
            <v>费潘梅</v>
          </cell>
          <cell r="W622" t="str">
            <v>2013.12.11</v>
          </cell>
        </row>
        <row r="622">
          <cell r="AA622" t="str">
            <v>0322</v>
          </cell>
        </row>
        <row r="623">
          <cell r="B623" t="str">
            <v>032200175</v>
          </cell>
          <cell r="C623" t="str">
            <v>不锈钢化工泵3台</v>
          </cell>
          <cell r="D623" t="str">
            <v>IH80-55-160-7.5-YB</v>
          </cell>
          <cell r="E623">
            <v>21282.05</v>
          </cell>
          <cell r="F623">
            <v>20430.77</v>
          </cell>
          <cell r="G623">
            <v>462</v>
          </cell>
          <cell r="H623">
            <v>389.28</v>
          </cell>
          <cell r="I623" t="str">
            <v>2013.12.11</v>
          </cell>
          <cell r="J623" t="str">
            <v>96</v>
          </cell>
          <cell r="K623" t="str">
            <v>循环经济示范园设备</v>
          </cell>
          <cell r="L623" t="str">
            <v>肥东合成分厂</v>
          </cell>
          <cell r="M623" t="str">
            <v>肥东合成</v>
          </cell>
        </row>
        <row r="623">
          <cell r="O623" t="str">
            <v>0.00</v>
          </cell>
          <cell r="P623" t="str">
            <v>0.00</v>
          </cell>
          <cell r="Q623" t="str">
            <v>851.28</v>
          </cell>
          <cell r="R623" t="str">
            <v>96</v>
          </cell>
          <cell r="S623" t="str">
            <v>平均年限法(一)</v>
          </cell>
          <cell r="T623" t="str">
            <v>在用</v>
          </cell>
          <cell r="U623" t="str">
            <v>在建工程转入</v>
          </cell>
          <cell r="V623" t="str">
            <v>费潘梅</v>
          </cell>
          <cell r="W623" t="str">
            <v>2013.12.11</v>
          </cell>
        </row>
        <row r="623">
          <cell r="AA623" t="str">
            <v>0322</v>
          </cell>
        </row>
        <row r="624">
          <cell r="B624" t="str">
            <v>032200176</v>
          </cell>
          <cell r="C624" t="str">
            <v>固定式升降平台2台</v>
          </cell>
        </row>
        <row r="624">
          <cell r="E624">
            <v>78632.5</v>
          </cell>
          <cell r="F624">
            <v>75487.2</v>
          </cell>
          <cell r="G624">
            <v>608</v>
          </cell>
          <cell r="H624">
            <v>2537.3</v>
          </cell>
          <cell r="I624" t="str">
            <v>2013.12.11</v>
          </cell>
          <cell r="J624" t="str">
            <v>96</v>
          </cell>
          <cell r="K624" t="str">
            <v>循环经济示范园设备</v>
          </cell>
          <cell r="L624" t="str">
            <v>肥东合成分厂</v>
          </cell>
          <cell r="M624" t="str">
            <v>肥东合成</v>
          </cell>
        </row>
        <row r="624">
          <cell r="O624" t="str">
            <v>0.00</v>
          </cell>
          <cell r="P624" t="str">
            <v>0.00</v>
          </cell>
          <cell r="Q624" t="str">
            <v>3,145.30</v>
          </cell>
          <cell r="R624" t="str">
            <v>96</v>
          </cell>
          <cell r="S624" t="str">
            <v>平均年限法(一)</v>
          </cell>
          <cell r="T624" t="str">
            <v>在用</v>
          </cell>
          <cell r="U624" t="str">
            <v>在建工程转入</v>
          </cell>
          <cell r="V624" t="str">
            <v>费潘梅</v>
          </cell>
          <cell r="W624" t="str">
            <v>2013.12.11</v>
          </cell>
        </row>
        <row r="624">
          <cell r="AA624" t="str">
            <v>0322</v>
          </cell>
        </row>
        <row r="625">
          <cell r="B625" t="str">
            <v>032200177</v>
          </cell>
          <cell r="C625" t="str">
            <v>污水站在线仪表器4台</v>
          </cell>
        </row>
        <row r="625">
          <cell r="E625">
            <v>74359.02</v>
          </cell>
          <cell r="F625">
            <v>71384.66</v>
          </cell>
          <cell r="G625">
            <v>2974.36</v>
          </cell>
          <cell r="H625">
            <v>0</v>
          </cell>
          <cell r="I625" t="str">
            <v>2013.12.11</v>
          </cell>
          <cell r="J625" t="str">
            <v>96</v>
          </cell>
          <cell r="K625" t="str">
            <v>循环经济示范园设备</v>
          </cell>
          <cell r="L625" t="str">
            <v>肥东合成分厂</v>
          </cell>
          <cell r="M625" t="str">
            <v>肥东合成</v>
          </cell>
        </row>
        <row r="625">
          <cell r="O625" t="str">
            <v>0.00</v>
          </cell>
          <cell r="P625" t="str">
            <v>0.00</v>
          </cell>
          <cell r="Q625" t="str">
            <v>2,974.36</v>
          </cell>
          <cell r="R625" t="str">
            <v>96</v>
          </cell>
          <cell r="S625" t="str">
            <v>平均年限法(一)</v>
          </cell>
          <cell r="T625" t="str">
            <v>在用</v>
          </cell>
          <cell r="U625" t="str">
            <v>在建工程转入</v>
          </cell>
          <cell r="V625" t="str">
            <v>费潘梅</v>
          </cell>
          <cell r="W625" t="str">
            <v>2013.12.11</v>
          </cell>
        </row>
        <row r="625">
          <cell r="AA625" t="str">
            <v>0322</v>
          </cell>
        </row>
        <row r="626">
          <cell r="B626" t="str">
            <v>032200178</v>
          </cell>
          <cell r="C626" t="str">
            <v>卧式螺旋过滤离心机4台</v>
          </cell>
          <cell r="D626" t="str">
            <v>LLW320</v>
          </cell>
          <cell r="E626">
            <v>358974.36</v>
          </cell>
          <cell r="F626">
            <v>344615.39</v>
          </cell>
          <cell r="G626">
            <v>14358.97</v>
          </cell>
          <cell r="H626">
            <v>0</v>
          </cell>
          <cell r="I626" t="str">
            <v>2013.12.11</v>
          </cell>
          <cell r="J626" t="str">
            <v>96</v>
          </cell>
          <cell r="K626" t="str">
            <v>循环经济示范园设备</v>
          </cell>
          <cell r="L626" t="str">
            <v>肥东合成分厂</v>
          </cell>
          <cell r="M626" t="str">
            <v>肥东合成</v>
          </cell>
        </row>
        <row r="626">
          <cell r="O626" t="str">
            <v>0.00</v>
          </cell>
          <cell r="P626" t="str">
            <v>0.00</v>
          </cell>
          <cell r="Q626" t="str">
            <v>14,358.97</v>
          </cell>
          <cell r="R626" t="str">
            <v>96</v>
          </cell>
          <cell r="S626" t="str">
            <v>平均年限法(一)</v>
          </cell>
          <cell r="T626" t="str">
            <v>在用</v>
          </cell>
          <cell r="U626" t="str">
            <v>在建工程转入</v>
          </cell>
          <cell r="V626" t="str">
            <v>费潘梅</v>
          </cell>
          <cell r="W626" t="str">
            <v>2013.12.11</v>
          </cell>
        </row>
        <row r="626">
          <cell r="AA626" t="str">
            <v>0322</v>
          </cell>
        </row>
        <row r="627">
          <cell r="B627" t="str">
            <v>032200179</v>
          </cell>
          <cell r="C627" t="str">
            <v>100升非标真空缓冲罐4台</v>
          </cell>
        </row>
        <row r="627">
          <cell r="E627">
            <v>4000</v>
          </cell>
          <cell r="F627">
            <v>3840</v>
          </cell>
          <cell r="G627">
            <v>160</v>
          </cell>
          <cell r="H627">
            <v>0</v>
          </cell>
          <cell r="I627" t="str">
            <v>2013.12.11</v>
          </cell>
          <cell r="J627" t="str">
            <v>96</v>
          </cell>
          <cell r="K627" t="str">
            <v>循环经济示范园设备</v>
          </cell>
          <cell r="L627" t="str">
            <v>肥东合成分厂</v>
          </cell>
          <cell r="M627" t="str">
            <v>肥东合成</v>
          </cell>
        </row>
        <row r="627">
          <cell r="O627" t="str">
            <v>0.00</v>
          </cell>
          <cell r="P627" t="str">
            <v>0.00</v>
          </cell>
          <cell r="Q627" t="str">
            <v>160.00</v>
          </cell>
          <cell r="R627" t="str">
            <v>96</v>
          </cell>
          <cell r="S627" t="str">
            <v>平均年限法(一)</v>
          </cell>
          <cell r="T627" t="str">
            <v>在用</v>
          </cell>
          <cell r="U627" t="str">
            <v>在建工程转入</v>
          </cell>
          <cell r="V627" t="str">
            <v>费潘梅</v>
          </cell>
          <cell r="W627" t="str">
            <v>2013.12.11</v>
          </cell>
        </row>
        <row r="627">
          <cell r="AA627" t="str">
            <v>0322</v>
          </cell>
        </row>
        <row r="628">
          <cell r="B628" t="str">
            <v>032200181</v>
          </cell>
          <cell r="C628" t="str">
            <v>50m3溶剂储罐2台</v>
          </cell>
        </row>
        <row r="628">
          <cell r="E628">
            <v>108600</v>
          </cell>
          <cell r="F628">
            <v>104256</v>
          </cell>
          <cell r="G628">
            <v>4344</v>
          </cell>
          <cell r="H628">
            <v>0</v>
          </cell>
          <cell r="I628" t="str">
            <v>2013.12.11</v>
          </cell>
          <cell r="J628" t="str">
            <v>96</v>
          </cell>
          <cell r="K628" t="str">
            <v>循环经济示范园设备</v>
          </cell>
          <cell r="L628" t="str">
            <v>肥东合成分厂</v>
          </cell>
          <cell r="M628" t="str">
            <v>肥东合成</v>
          </cell>
        </row>
        <row r="628">
          <cell r="O628" t="str">
            <v>0.00</v>
          </cell>
          <cell r="P628" t="str">
            <v>0.00</v>
          </cell>
          <cell r="Q628" t="str">
            <v>4,344.00</v>
          </cell>
          <cell r="R628" t="str">
            <v>96</v>
          </cell>
          <cell r="S628" t="str">
            <v>平均年限法(一)</v>
          </cell>
          <cell r="T628" t="str">
            <v>在用</v>
          </cell>
          <cell r="U628" t="str">
            <v>在建工程转入</v>
          </cell>
          <cell r="V628" t="str">
            <v>费潘梅</v>
          </cell>
          <cell r="W628" t="str">
            <v>2013.12.11</v>
          </cell>
        </row>
        <row r="628">
          <cell r="AA628" t="str">
            <v>0322</v>
          </cell>
        </row>
        <row r="629">
          <cell r="B629" t="str">
            <v>032200183</v>
          </cell>
          <cell r="C629" t="str">
            <v>氯气报警系统</v>
          </cell>
        </row>
        <row r="629">
          <cell r="E629">
            <v>20377.67</v>
          </cell>
          <cell r="F629">
            <v>19562.56</v>
          </cell>
          <cell r="G629">
            <v>815.11</v>
          </cell>
          <cell r="H629">
            <v>0</v>
          </cell>
          <cell r="I629" t="str">
            <v>2013.12.11</v>
          </cell>
          <cell r="J629" t="str">
            <v>96</v>
          </cell>
          <cell r="K629" t="str">
            <v>循环经济示范园设备</v>
          </cell>
          <cell r="L629" t="str">
            <v>肥东合成分厂</v>
          </cell>
          <cell r="M629" t="str">
            <v>肥东合成</v>
          </cell>
        </row>
        <row r="629">
          <cell r="O629" t="str">
            <v>0.00</v>
          </cell>
          <cell r="P629" t="str">
            <v>0.00</v>
          </cell>
          <cell r="Q629" t="str">
            <v>815.11</v>
          </cell>
          <cell r="R629" t="str">
            <v>96</v>
          </cell>
          <cell r="S629" t="str">
            <v>平均年限法(一)</v>
          </cell>
          <cell r="T629" t="str">
            <v>在用</v>
          </cell>
          <cell r="U629" t="str">
            <v>在建工程转入</v>
          </cell>
          <cell r="V629" t="str">
            <v>费潘梅</v>
          </cell>
          <cell r="W629" t="str">
            <v>2013.12.11</v>
          </cell>
        </row>
        <row r="629">
          <cell r="AA629" t="str">
            <v>0322</v>
          </cell>
        </row>
        <row r="630">
          <cell r="B630" t="str">
            <v>032200184</v>
          </cell>
          <cell r="C630" t="str">
            <v>视频报警系统</v>
          </cell>
        </row>
        <row r="630">
          <cell r="E630">
            <v>82906</v>
          </cell>
          <cell r="F630">
            <v>79589.76</v>
          </cell>
          <cell r="G630">
            <v>3316.24</v>
          </cell>
          <cell r="H630">
            <v>0</v>
          </cell>
          <cell r="I630" t="str">
            <v>2013.12.11</v>
          </cell>
          <cell r="J630" t="str">
            <v>96</v>
          </cell>
          <cell r="K630" t="str">
            <v>循环经济示范园设备</v>
          </cell>
          <cell r="L630" t="str">
            <v>肥东合成分厂</v>
          </cell>
          <cell r="M630" t="str">
            <v>肥东合成</v>
          </cell>
        </row>
        <row r="630">
          <cell r="O630" t="str">
            <v>0.00</v>
          </cell>
          <cell r="P630" t="str">
            <v>0.00</v>
          </cell>
          <cell r="Q630" t="str">
            <v>3,316.24</v>
          </cell>
          <cell r="R630" t="str">
            <v>96</v>
          </cell>
          <cell r="S630" t="str">
            <v>平均年限法(一)</v>
          </cell>
          <cell r="T630" t="str">
            <v>在用</v>
          </cell>
          <cell r="U630" t="str">
            <v>在建工程转入</v>
          </cell>
          <cell r="V630" t="str">
            <v>费潘梅</v>
          </cell>
          <cell r="W630" t="str">
            <v>2013.12.11</v>
          </cell>
        </row>
        <row r="630">
          <cell r="AA630" t="str">
            <v>0322</v>
          </cell>
        </row>
        <row r="631">
          <cell r="B631" t="str">
            <v>032200185</v>
          </cell>
          <cell r="C631" t="str">
            <v>电瓶叉车</v>
          </cell>
          <cell r="D631" t="str">
            <v>FB15</v>
          </cell>
          <cell r="E631">
            <v>93846.15</v>
          </cell>
          <cell r="F631">
            <v>90092.3</v>
          </cell>
          <cell r="G631">
            <v>3753.85</v>
          </cell>
          <cell r="H631">
            <v>0</v>
          </cell>
          <cell r="I631" t="str">
            <v>2013.12.11</v>
          </cell>
          <cell r="J631" t="str">
            <v>96</v>
          </cell>
          <cell r="K631" t="str">
            <v>循环经济示范园设备</v>
          </cell>
          <cell r="L631" t="str">
            <v>肥东合成分厂</v>
          </cell>
          <cell r="M631" t="str">
            <v>肥东合成</v>
          </cell>
        </row>
        <row r="631">
          <cell r="O631" t="str">
            <v>0.00</v>
          </cell>
          <cell r="P631" t="str">
            <v>0.00</v>
          </cell>
          <cell r="Q631" t="str">
            <v>3,753.85</v>
          </cell>
          <cell r="R631" t="str">
            <v>96</v>
          </cell>
          <cell r="S631" t="str">
            <v>平均年限法(一)</v>
          </cell>
          <cell r="T631" t="str">
            <v>在用</v>
          </cell>
          <cell r="U631" t="str">
            <v>在建工程转入</v>
          </cell>
          <cell r="V631" t="str">
            <v>费潘梅</v>
          </cell>
          <cell r="W631" t="str">
            <v>2013.12.11</v>
          </cell>
        </row>
        <row r="631">
          <cell r="AA631" t="str">
            <v>0322</v>
          </cell>
        </row>
        <row r="632">
          <cell r="B632" t="str">
            <v>032200186</v>
          </cell>
          <cell r="C632" t="str">
            <v>TCM站立前移式电瓶叉车</v>
          </cell>
          <cell r="D632" t="str">
            <v>FRB15-6</v>
          </cell>
          <cell r="E632">
            <v>160564.1</v>
          </cell>
          <cell r="F632">
            <v>154141.54</v>
          </cell>
          <cell r="G632">
            <v>6422.56</v>
          </cell>
          <cell r="H632">
            <v>0</v>
          </cell>
          <cell r="I632" t="str">
            <v>2013.12.11</v>
          </cell>
          <cell r="J632" t="str">
            <v>96</v>
          </cell>
          <cell r="K632" t="str">
            <v>循环经济示范园设备</v>
          </cell>
          <cell r="L632" t="str">
            <v>肥东合成分厂</v>
          </cell>
          <cell r="M632" t="str">
            <v>肥东合成</v>
          </cell>
        </row>
        <row r="632">
          <cell r="O632" t="str">
            <v>0.00</v>
          </cell>
          <cell r="P632" t="str">
            <v>0.00</v>
          </cell>
          <cell r="Q632" t="str">
            <v>6,422.56</v>
          </cell>
          <cell r="R632" t="str">
            <v>96</v>
          </cell>
          <cell r="S632" t="str">
            <v>平均年限法(一)</v>
          </cell>
          <cell r="T632" t="str">
            <v>在用</v>
          </cell>
          <cell r="U632" t="str">
            <v>在建工程转入</v>
          </cell>
          <cell r="V632" t="str">
            <v>费潘梅</v>
          </cell>
          <cell r="W632" t="str">
            <v>2013.12.11</v>
          </cell>
        </row>
        <row r="632">
          <cell r="AA632" t="str">
            <v>0322</v>
          </cell>
        </row>
        <row r="633">
          <cell r="B633" t="str">
            <v>032200187</v>
          </cell>
          <cell r="C633" t="str">
            <v>TCMC柴油叉车</v>
          </cell>
          <cell r="D633" t="str">
            <v>FD30T3CD-A</v>
          </cell>
          <cell r="E633">
            <v>81025.64</v>
          </cell>
          <cell r="F633">
            <v>77784.61</v>
          </cell>
          <cell r="G633">
            <v>3241.03</v>
          </cell>
          <cell r="H633">
            <v>0</v>
          </cell>
          <cell r="I633" t="str">
            <v>2013.12.11</v>
          </cell>
          <cell r="J633" t="str">
            <v>96</v>
          </cell>
          <cell r="K633" t="str">
            <v>循环经济示范园设备</v>
          </cell>
          <cell r="L633" t="str">
            <v>肥东合成分厂</v>
          </cell>
          <cell r="M633" t="str">
            <v>肥东合成</v>
          </cell>
        </row>
        <row r="633">
          <cell r="O633" t="str">
            <v>0.00</v>
          </cell>
          <cell r="P633" t="str">
            <v>0.00</v>
          </cell>
          <cell r="Q633" t="str">
            <v>3,241.03</v>
          </cell>
          <cell r="R633" t="str">
            <v>96</v>
          </cell>
          <cell r="S633" t="str">
            <v>平均年限法(一)</v>
          </cell>
          <cell r="T633" t="str">
            <v>在用</v>
          </cell>
          <cell r="U633" t="str">
            <v>在建工程转入</v>
          </cell>
          <cell r="V633" t="str">
            <v>费潘梅</v>
          </cell>
          <cell r="W633" t="str">
            <v>2013.12.11</v>
          </cell>
        </row>
        <row r="633">
          <cell r="AA633" t="str">
            <v>0322</v>
          </cell>
        </row>
        <row r="634">
          <cell r="B634" t="str">
            <v>032200188</v>
          </cell>
          <cell r="C634" t="str">
            <v>不锈钢螺旋上料机2台</v>
          </cell>
          <cell r="D634" t="str">
            <v>YT-3T</v>
          </cell>
          <cell r="E634">
            <v>34188.03</v>
          </cell>
          <cell r="F634">
            <v>32820.51</v>
          </cell>
          <cell r="G634">
            <v>1367.52</v>
          </cell>
          <cell r="H634">
            <v>0</v>
          </cell>
          <cell r="I634" t="str">
            <v>2013.12.11</v>
          </cell>
          <cell r="J634" t="str">
            <v>96</v>
          </cell>
          <cell r="K634" t="str">
            <v>循环经济示范园设备</v>
          </cell>
          <cell r="L634" t="str">
            <v>肥东合成分厂</v>
          </cell>
          <cell r="M634" t="str">
            <v>肥东合成</v>
          </cell>
        </row>
        <row r="634">
          <cell r="O634" t="str">
            <v>0.00</v>
          </cell>
          <cell r="P634" t="str">
            <v>0.00</v>
          </cell>
          <cell r="Q634" t="str">
            <v>1,367.52</v>
          </cell>
          <cell r="R634" t="str">
            <v>96</v>
          </cell>
          <cell r="S634" t="str">
            <v>平均年限法(一)</v>
          </cell>
          <cell r="T634" t="str">
            <v>在用</v>
          </cell>
          <cell r="U634" t="str">
            <v>在建工程转入</v>
          </cell>
          <cell r="V634" t="str">
            <v>费潘梅</v>
          </cell>
          <cell r="W634" t="str">
            <v>2013.12.11</v>
          </cell>
        </row>
        <row r="634">
          <cell r="AA634" t="str">
            <v>0322</v>
          </cell>
        </row>
        <row r="635">
          <cell r="B635" t="str">
            <v>032200189</v>
          </cell>
          <cell r="C635" t="str">
            <v>TH168/TCS电子秤</v>
          </cell>
          <cell r="D635" t="str">
            <v>TCS-150/200A</v>
          </cell>
          <cell r="E635">
            <v>1435.9</v>
          </cell>
          <cell r="F635">
            <v>1378.46</v>
          </cell>
          <cell r="G635">
            <v>57.44</v>
          </cell>
          <cell r="H635">
            <v>0</v>
          </cell>
          <cell r="I635" t="str">
            <v>2013.12.11</v>
          </cell>
          <cell r="J635" t="str">
            <v>96</v>
          </cell>
          <cell r="K635" t="str">
            <v>循环经济示范园设备</v>
          </cell>
          <cell r="L635" t="str">
            <v>肥东合成分厂</v>
          </cell>
          <cell r="M635" t="str">
            <v>肥东合成</v>
          </cell>
        </row>
        <row r="635">
          <cell r="O635" t="str">
            <v>0.00</v>
          </cell>
          <cell r="P635" t="str">
            <v>0.00</v>
          </cell>
          <cell r="Q635" t="str">
            <v>57.44</v>
          </cell>
          <cell r="R635" t="str">
            <v>96</v>
          </cell>
          <cell r="S635" t="str">
            <v>平均年限法(一)</v>
          </cell>
          <cell r="T635" t="str">
            <v>在用</v>
          </cell>
          <cell r="U635" t="str">
            <v>在建工程转入</v>
          </cell>
          <cell r="V635" t="str">
            <v>费潘梅</v>
          </cell>
          <cell r="W635" t="str">
            <v>2013.12.11</v>
          </cell>
        </row>
        <row r="635">
          <cell r="AA635" t="str">
            <v>0322</v>
          </cell>
        </row>
        <row r="636">
          <cell r="B636" t="str">
            <v>032200194</v>
          </cell>
          <cell r="C636" t="str">
            <v>整机泵1台</v>
          </cell>
          <cell r="D636" t="str">
            <v>MJ80-65-160</v>
          </cell>
          <cell r="E636">
            <v>10512.82</v>
          </cell>
          <cell r="F636">
            <v>10092.31</v>
          </cell>
          <cell r="G636">
            <v>420.51</v>
          </cell>
          <cell r="H636">
            <v>0</v>
          </cell>
          <cell r="I636" t="str">
            <v>2013.12.11</v>
          </cell>
          <cell r="J636" t="str">
            <v>96</v>
          </cell>
          <cell r="K636" t="str">
            <v>循环经济示范园设备</v>
          </cell>
          <cell r="L636" t="str">
            <v>肥东合成分厂</v>
          </cell>
          <cell r="M636" t="str">
            <v>肥东合成</v>
          </cell>
        </row>
        <row r="636">
          <cell r="O636" t="str">
            <v>0.00</v>
          </cell>
          <cell r="P636" t="str">
            <v>0.00</v>
          </cell>
          <cell r="Q636" t="str">
            <v>420.51</v>
          </cell>
          <cell r="R636" t="str">
            <v>96</v>
          </cell>
          <cell r="S636" t="str">
            <v>平均年限法(一)</v>
          </cell>
          <cell r="T636" t="str">
            <v>在用</v>
          </cell>
          <cell r="U636" t="str">
            <v>在建工程转入</v>
          </cell>
          <cell r="V636" t="str">
            <v>费潘梅</v>
          </cell>
          <cell r="W636" t="str">
            <v>2013.12.11</v>
          </cell>
        </row>
        <row r="636">
          <cell r="AA636" t="str">
            <v>0322</v>
          </cell>
        </row>
        <row r="637">
          <cell r="B637" t="str">
            <v>032200195</v>
          </cell>
          <cell r="C637" t="str">
            <v>合金机封3台</v>
          </cell>
          <cell r="D637" t="str">
            <v>IH65-50-160</v>
          </cell>
          <cell r="E637">
            <v>974.36</v>
          </cell>
          <cell r="F637">
            <v>935.39</v>
          </cell>
          <cell r="G637">
            <v>38.97</v>
          </cell>
          <cell r="H637">
            <v>0</v>
          </cell>
          <cell r="I637" t="str">
            <v>2013.12.11</v>
          </cell>
          <cell r="J637" t="str">
            <v>96</v>
          </cell>
          <cell r="K637" t="str">
            <v>循环经济示范园设备</v>
          </cell>
          <cell r="L637" t="str">
            <v>肥东合成分厂</v>
          </cell>
          <cell r="M637" t="str">
            <v>肥东合成</v>
          </cell>
        </row>
        <row r="637">
          <cell r="O637" t="str">
            <v>0.00</v>
          </cell>
          <cell r="P637" t="str">
            <v>0.00</v>
          </cell>
          <cell r="Q637" t="str">
            <v>38.97</v>
          </cell>
          <cell r="R637" t="str">
            <v>96</v>
          </cell>
          <cell r="S637" t="str">
            <v>平均年限法(一)</v>
          </cell>
          <cell r="T637" t="str">
            <v>在用</v>
          </cell>
          <cell r="U637" t="str">
            <v>在建工程转入</v>
          </cell>
          <cell r="V637" t="str">
            <v>费潘梅</v>
          </cell>
          <cell r="W637" t="str">
            <v>2013.12.11</v>
          </cell>
        </row>
        <row r="637">
          <cell r="AA637" t="str">
            <v>0322</v>
          </cell>
        </row>
        <row r="638">
          <cell r="B638" t="str">
            <v>032200197</v>
          </cell>
          <cell r="C638" t="str">
            <v>综合楼电梯</v>
          </cell>
        </row>
        <row r="638">
          <cell r="E638">
            <v>208000</v>
          </cell>
          <cell r="F638">
            <v>199680</v>
          </cell>
          <cell r="G638">
            <v>8320</v>
          </cell>
          <cell r="H638">
            <v>0</v>
          </cell>
          <cell r="I638" t="str">
            <v>2013.12.11</v>
          </cell>
          <cell r="J638" t="str">
            <v>96</v>
          </cell>
          <cell r="K638" t="str">
            <v>循环经济示范园设备</v>
          </cell>
          <cell r="L638" t="str">
            <v>肥东合成分厂</v>
          </cell>
          <cell r="M638" t="str">
            <v>肥东合成</v>
          </cell>
        </row>
        <row r="638">
          <cell r="O638" t="str">
            <v>0.00</v>
          </cell>
          <cell r="P638" t="str">
            <v>0.00</v>
          </cell>
          <cell r="Q638" t="str">
            <v>8,320.00</v>
          </cell>
          <cell r="R638" t="str">
            <v>96</v>
          </cell>
          <cell r="S638" t="str">
            <v>平均年限法(一)</v>
          </cell>
          <cell r="T638" t="str">
            <v>在用</v>
          </cell>
          <cell r="U638" t="str">
            <v>在建工程转入</v>
          </cell>
          <cell r="V638" t="str">
            <v>费潘梅</v>
          </cell>
          <cell r="W638" t="str">
            <v>2013.12.11</v>
          </cell>
        </row>
        <row r="638">
          <cell r="AA638" t="str">
            <v>0322</v>
          </cell>
        </row>
        <row r="639">
          <cell r="B639" t="str">
            <v>032200198</v>
          </cell>
          <cell r="C639" t="str">
            <v>软启动器2台</v>
          </cell>
          <cell r="D639" t="str">
            <v>15KW</v>
          </cell>
          <cell r="E639">
            <v>9321.37</v>
          </cell>
          <cell r="F639">
            <v>8948.52</v>
          </cell>
          <cell r="G639">
            <v>372.85</v>
          </cell>
          <cell r="H639">
            <v>0</v>
          </cell>
          <cell r="I639" t="str">
            <v>2013.12.11</v>
          </cell>
          <cell r="J639" t="str">
            <v>96</v>
          </cell>
          <cell r="K639" t="str">
            <v>循环经济示范园设备</v>
          </cell>
          <cell r="L639" t="str">
            <v>肥东合成分厂</v>
          </cell>
          <cell r="M639" t="str">
            <v>肥东合成</v>
          </cell>
        </row>
        <row r="639">
          <cell r="O639" t="str">
            <v>0.00</v>
          </cell>
          <cell r="P639" t="str">
            <v>0.00</v>
          </cell>
          <cell r="Q639" t="str">
            <v>372.85</v>
          </cell>
          <cell r="R639" t="str">
            <v>96</v>
          </cell>
          <cell r="S639" t="str">
            <v>平均年限法(一)</v>
          </cell>
          <cell r="T639" t="str">
            <v>在用</v>
          </cell>
          <cell r="U639" t="str">
            <v>在建工程转入</v>
          </cell>
          <cell r="V639" t="str">
            <v>费潘梅</v>
          </cell>
          <cell r="W639" t="str">
            <v>2013.12.11</v>
          </cell>
        </row>
        <row r="639">
          <cell r="AA639" t="str">
            <v>0322</v>
          </cell>
        </row>
        <row r="640">
          <cell r="B640" t="str">
            <v>032200199</v>
          </cell>
          <cell r="C640" t="str">
            <v>自吸泵3台</v>
          </cell>
          <cell r="D640" t="str">
            <v>65WFB-B1</v>
          </cell>
          <cell r="E640">
            <v>34615.38</v>
          </cell>
          <cell r="F640">
            <v>33230.76</v>
          </cell>
          <cell r="G640">
            <v>1384.62</v>
          </cell>
          <cell r="H640">
            <v>0</v>
          </cell>
          <cell r="I640" t="str">
            <v>2013.12.11</v>
          </cell>
          <cell r="J640" t="str">
            <v>96</v>
          </cell>
          <cell r="K640" t="str">
            <v>循环经济示范园设备</v>
          </cell>
          <cell r="L640" t="str">
            <v>肥东合成分厂</v>
          </cell>
          <cell r="M640" t="str">
            <v>肥东合成</v>
          </cell>
        </row>
        <row r="640">
          <cell r="O640" t="str">
            <v>0.00</v>
          </cell>
          <cell r="P640" t="str">
            <v>0.00</v>
          </cell>
          <cell r="Q640" t="str">
            <v>1,384.62</v>
          </cell>
          <cell r="R640" t="str">
            <v>96</v>
          </cell>
          <cell r="S640" t="str">
            <v>平均年限法(一)</v>
          </cell>
          <cell r="T640" t="str">
            <v>在用</v>
          </cell>
          <cell r="U640" t="str">
            <v>在建工程转入</v>
          </cell>
          <cell r="V640" t="str">
            <v>费潘梅</v>
          </cell>
          <cell r="W640" t="str">
            <v>2013.12.11</v>
          </cell>
        </row>
        <row r="640">
          <cell r="AA640" t="str">
            <v>0322</v>
          </cell>
        </row>
        <row r="641">
          <cell r="B641" t="str">
            <v>032200200</v>
          </cell>
          <cell r="C641" t="str">
            <v>气体报警器</v>
          </cell>
        </row>
        <row r="641">
          <cell r="E641">
            <v>99381</v>
          </cell>
          <cell r="F641">
            <v>95405.76</v>
          </cell>
          <cell r="G641">
            <v>3975.24</v>
          </cell>
          <cell r="H641">
            <v>0</v>
          </cell>
          <cell r="I641" t="str">
            <v>2013.12.11</v>
          </cell>
          <cell r="J641" t="str">
            <v>96</v>
          </cell>
          <cell r="K641" t="str">
            <v>循环经济示范园设备</v>
          </cell>
          <cell r="L641" t="str">
            <v>肥东合成分厂</v>
          </cell>
          <cell r="M641" t="str">
            <v>肥东合成</v>
          </cell>
        </row>
        <row r="641">
          <cell r="O641" t="str">
            <v>0.00</v>
          </cell>
          <cell r="P641" t="str">
            <v>0.00</v>
          </cell>
          <cell r="Q641" t="str">
            <v>3,975.24</v>
          </cell>
          <cell r="R641" t="str">
            <v>96</v>
          </cell>
          <cell r="S641" t="str">
            <v>平均年限法(一)</v>
          </cell>
          <cell r="T641" t="str">
            <v>在用</v>
          </cell>
          <cell r="U641" t="str">
            <v>在建工程转入</v>
          </cell>
          <cell r="V641" t="str">
            <v>费潘梅</v>
          </cell>
          <cell r="W641" t="str">
            <v>2013.12.11</v>
          </cell>
        </row>
        <row r="641">
          <cell r="AA641" t="str">
            <v>0322</v>
          </cell>
        </row>
        <row r="642">
          <cell r="B642" t="str">
            <v>032200201</v>
          </cell>
          <cell r="C642" t="str">
            <v>压力变送器</v>
          </cell>
          <cell r="D642" t="str">
            <v>HMPH-1.6-A-0.2-AA  AAGA</v>
          </cell>
          <cell r="E642">
            <v>2478.63</v>
          </cell>
          <cell r="F642">
            <v>2379.48</v>
          </cell>
          <cell r="G642">
            <v>99.15</v>
          </cell>
          <cell r="H642">
            <v>0</v>
          </cell>
          <cell r="I642" t="str">
            <v>2013.12.11</v>
          </cell>
          <cell r="J642" t="str">
            <v>96</v>
          </cell>
          <cell r="K642" t="str">
            <v>循环经济示范园设备</v>
          </cell>
          <cell r="L642" t="str">
            <v>肥东合成分厂</v>
          </cell>
          <cell r="M642" t="str">
            <v>肥东合成</v>
          </cell>
        </row>
        <row r="642">
          <cell r="O642" t="str">
            <v>0.00</v>
          </cell>
          <cell r="P642" t="str">
            <v>0.00</v>
          </cell>
          <cell r="Q642" t="str">
            <v>99.15</v>
          </cell>
          <cell r="R642" t="str">
            <v>96</v>
          </cell>
          <cell r="S642" t="str">
            <v>平均年限法(一)</v>
          </cell>
          <cell r="T642" t="str">
            <v>在用</v>
          </cell>
          <cell r="U642" t="str">
            <v>在建工程转入</v>
          </cell>
          <cell r="V642" t="str">
            <v>费潘梅</v>
          </cell>
          <cell r="W642" t="str">
            <v>2013.12.11</v>
          </cell>
        </row>
        <row r="642">
          <cell r="AA642" t="str">
            <v>0322</v>
          </cell>
        </row>
        <row r="643">
          <cell r="B643" t="str">
            <v>032200202</v>
          </cell>
          <cell r="C643" t="str">
            <v>搪玻璃搅拌器3支</v>
          </cell>
          <cell r="D643" t="str">
            <v>非标8000L</v>
          </cell>
          <cell r="E643">
            <v>13846.15</v>
          </cell>
          <cell r="F643">
            <v>13292.3</v>
          </cell>
          <cell r="G643">
            <v>553.85</v>
          </cell>
          <cell r="H643">
            <v>0</v>
          </cell>
          <cell r="I643" t="str">
            <v>2013.12.11</v>
          </cell>
          <cell r="J643" t="str">
            <v>96</v>
          </cell>
          <cell r="K643" t="str">
            <v>循环经济示范园设备</v>
          </cell>
          <cell r="L643" t="str">
            <v>肥东合成分厂</v>
          </cell>
          <cell r="M643" t="str">
            <v>肥东合成</v>
          </cell>
        </row>
        <row r="643">
          <cell r="O643" t="str">
            <v>0.00</v>
          </cell>
          <cell r="P643" t="str">
            <v>0.00</v>
          </cell>
          <cell r="Q643" t="str">
            <v>553.85</v>
          </cell>
          <cell r="R643" t="str">
            <v>96</v>
          </cell>
          <cell r="S643" t="str">
            <v>平均年限法(一)</v>
          </cell>
          <cell r="T643" t="str">
            <v>在用</v>
          </cell>
          <cell r="U643" t="str">
            <v>在建工程转入</v>
          </cell>
          <cell r="V643" t="str">
            <v>费潘梅</v>
          </cell>
          <cell r="W643" t="str">
            <v>2013.12.11</v>
          </cell>
        </row>
        <row r="643">
          <cell r="AA643" t="str">
            <v>0322</v>
          </cell>
        </row>
        <row r="644">
          <cell r="B644" t="str">
            <v>032200358</v>
          </cell>
          <cell r="C644" t="str">
            <v>压滤机（原032200190# 固卡01378拆分2-2）</v>
          </cell>
          <cell r="D644" t="str">
            <v>X10AW30/800-UK</v>
          </cell>
          <cell r="E644">
            <v>34188.03</v>
          </cell>
          <cell r="F644">
            <v>32820.51</v>
          </cell>
          <cell r="G644">
            <v>1367.52</v>
          </cell>
          <cell r="H644">
            <v>0</v>
          </cell>
          <cell r="I644" t="str">
            <v>2013.12.11</v>
          </cell>
          <cell r="J644" t="str">
            <v>96</v>
          </cell>
          <cell r="K644" t="str">
            <v>循环经济示范园设备</v>
          </cell>
          <cell r="L644" t="str">
            <v>肥东合成分厂</v>
          </cell>
          <cell r="M644" t="str">
            <v>肥东合成</v>
          </cell>
        </row>
        <row r="644">
          <cell r="O644" t="str">
            <v>0.00</v>
          </cell>
          <cell r="P644" t="str">
            <v>0.00</v>
          </cell>
          <cell r="Q644" t="str">
            <v>1,367.52</v>
          </cell>
          <cell r="R644" t="str">
            <v>96</v>
          </cell>
          <cell r="S644" t="str">
            <v>平均年限法(一)</v>
          </cell>
          <cell r="T644" t="str">
            <v>在用</v>
          </cell>
          <cell r="U644" t="str">
            <v>在建工程转入</v>
          </cell>
          <cell r="V644" t="str">
            <v>demo</v>
          </cell>
          <cell r="W644" t="str">
            <v>2023.07.29</v>
          </cell>
        </row>
        <row r="644">
          <cell r="AA644" t="str">
            <v>0322</v>
          </cell>
        </row>
        <row r="645">
          <cell r="B645" t="str">
            <v>032200481</v>
          </cell>
          <cell r="C645" t="str">
            <v>化工泵（原032200196# 固卡01381拆分2-2）</v>
          </cell>
          <cell r="D645" t="str">
            <v>WHZ80-65-160</v>
          </cell>
          <cell r="E645">
            <v>7008.54</v>
          </cell>
          <cell r="F645">
            <v>6728.2</v>
          </cell>
          <cell r="G645">
            <v>280.34</v>
          </cell>
          <cell r="H645">
            <v>0</v>
          </cell>
          <cell r="I645" t="str">
            <v>2013.12.11</v>
          </cell>
          <cell r="J645" t="str">
            <v>96</v>
          </cell>
          <cell r="K645" t="str">
            <v>循环经济示范园设备</v>
          </cell>
          <cell r="L645" t="str">
            <v>肥东合成分厂</v>
          </cell>
          <cell r="M645" t="str">
            <v>肥东合成</v>
          </cell>
        </row>
        <row r="645">
          <cell r="O645" t="str">
            <v>0.00</v>
          </cell>
          <cell r="P645" t="str">
            <v>0.00</v>
          </cell>
          <cell r="Q645" t="str">
            <v>280.34</v>
          </cell>
          <cell r="R645" t="str">
            <v>96</v>
          </cell>
          <cell r="S645" t="str">
            <v>平均年限法(一)</v>
          </cell>
          <cell r="T645" t="str">
            <v>在用</v>
          </cell>
          <cell r="U645" t="str">
            <v>在建工程转入</v>
          </cell>
          <cell r="V645" t="str">
            <v>demo</v>
          </cell>
          <cell r="W645" t="str">
            <v>2023.07.30</v>
          </cell>
        </row>
        <row r="645">
          <cell r="AA645" t="str">
            <v>0322</v>
          </cell>
        </row>
        <row r="646">
          <cell r="B646" t="str">
            <v>032200204</v>
          </cell>
          <cell r="C646" t="str">
            <v>污水站控制台成套设备-射流曝氯器</v>
          </cell>
        </row>
        <row r="646">
          <cell r="E646">
            <v>54467.52</v>
          </cell>
          <cell r="F646">
            <v>52288.82</v>
          </cell>
          <cell r="G646">
            <v>2178.7</v>
          </cell>
          <cell r="H646">
            <v>0</v>
          </cell>
          <cell r="I646" t="str">
            <v>2013.12.13</v>
          </cell>
          <cell r="J646" t="str">
            <v>96</v>
          </cell>
          <cell r="K646" t="str">
            <v>循环经济示范园设备</v>
          </cell>
          <cell r="L646" t="str">
            <v>肥东合成分厂</v>
          </cell>
          <cell r="M646" t="str">
            <v>肥东合成</v>
          </cell>
        </row>
        <row r="646">
          <cell r="O646" t="str">
            <v>0.00</v>
          </cell>
          <cell r="P646" t="str">
            <v>0.00</v>
          </cell>
          <cell r="Q646" t="str">
            <v>2,178.70</v>
          </cell>
          <cell r="R646" t="str">
            <v>96</v>
          </cell>
          <cell r="S646" t="str">
            <v>平均年限法(一)</v>
          </cell>
          <cell r="T646" t="str">
            <v>在用</v>
          </cell>
          <cell r="U646" t="str">
            <v>在建工程转入</v>
          </cell>
          <cell r="V646" t="str">
            <v>费潘梅</v>
          </cell>
          <cell r="W646" t="str">
            <v>2013.12.13</v>
          </cell>
        </row>
        <row r="646">
          <cell r="AA646" t="str">
            <v>0322</v>
          </cell>
        </row>
        <row r="647">
          <cell r="B647" t="str">
            <v>032200205</v>
          </cell>
          <cell r="C647" t="str">
            <v>污水站控制台成套设备-微电解设备1套</v>
          </cell>
          <cell r="D647" t="str">
            <v>wdy</v>
          </cell>
          <cell r="E647">
            <v>135266.58</v>
          </cell>
          <cell r="F647">
            <v>129855.92</v>
          </cell>
          <cell r="G647">
            <v>5410.66</v>
          </cell>
          <cell r="H647">
            <v>0</v>
          </cell>
          <cell r="I647" t="str">
            <v>2013.12.13</v>
          </cell>
          <cell r="J647" t="str">
            <v>96</v>
          </cell>
          <cell r="K647" t="str">
            <v>循环经济示范园设备</v>
          </cell>
          <cell r="L647" t="str">
            <v>肥东合成分厂</v>
          </cell>
          <cell r="M647" t="str">
            <v>肥东合成</v>
          </cell>
        </row>
        <row r="647">
          <cell r="O647" t="str">
            <v>0.00</v>
          </cell>
          <cell r="P647" t="str">
            <v>0.00</v>
          </cell>
          <cell r="Q647" t="str">
            <v>5,410.66</v>
          </cell>
          <cell r="R647" t="str">
            <v>96</v>
          </cell>
          <cell r="S647" t="str">
            <v>平均年限法(一)</v>
          </cell>
          <cell r="T647" t="str">
            <v>在用</v>
          </cell>
          <cell r="U647" t="str">
            <v>在建工程转入</v>
          </cell>
          <cell r="V647" t="str">
            <v>费潘梅</v>
          </cell>
          <cell r="W647" t="str">
            <v>2013.12.13</v>
          </cell>
        </row>
        <row r="647">
          <cell r="AA647" t="str">
            <v>0322</v>
          </cell>
        </row>
        <row r="648">
          <cell r="B648" t="str">
            <v>032200203</v>
          </cell>
          <cell r="C648" t="str">
            <v>污水站控制台成套设备-电解设备3套</v>
          </cell>
          <cell r="D648" t="str">
            <v>DY-4</v>
          </cell>
          <cell r="E648">
            <v>208685.97</v>
          </cell>
          <cell r="F648">
            <v>200338.53</v>
          </cell>
          <cell r="G648">
            <v>8347.44</v>
          </cell>
          <cell r="H648">
            <v>0</v>
          </cell>
          <cell r="I648" t="str">
            <v>2013.12.13</v>
          </cell>
          <cell r="J648" t="str">
            <v>96</v>
          </cell>
          <cell r="K648" t="str">
            <v>循环经济示范园设备</v>
          </cell>
          <cell r="L648" t="str">
            <v>肥东合成分厂</v>
          </cell>
          <cell r="M648" t="str">
            <v>肥东合成</v>
          </cell>
        </row>
        <row r="648">
          <cell r="O648" t="str">
            <v>0.00</v>
          </cell>
          <cell r="P648" t="str">
            <v>0.00</v>
          </cell>
          <cell r="Q648" t="str">
            <v>8,347.44</v>
          </cell>
          <cell r="R648" t="str">
            <v>96</v>
          </cell>
          <cell r="S648" t="str">
            <v>平均年限法(一)</v>
          </cell>
          <cell r="T648" t="str">
            <v>在用</v>
          </cell>
          <cell r="U648" t="str">
            <v>在建工程转入</v>
          </cell>
          <cell r="V648" t="str">
            <v>费潘梅</v>
          </cell>
          <cell r="W648" t="str">
            <v>2013.12.13</v>
          </cell>
        </row>
        <row r="648">
          <cell r="AA648" t="str">
            <v>0322</v>
          </cell>
        </row>
        <row r="649">
          <cell r="B649" t="str">
            <v>032200206</v>
          </cell>
          <cell r="C649" t="str">
            <v>污水站控制台成套设备-污水控制台</v>
          </cell>
          <cell r="D649" t="str">
            <v>6mm厚钢板</v>
          </cell>
          <cell r="E649">
            <v>56570.59</v>
          </cell>
          <cell r="F649">
            <v>54307.77</v>
          </cell>
          <cell r="G649">
            <v>2262.82</v>
          </cell>
          <cell r="H649">
            <v>0</v>
          </cell>
          <cell r="I649" t="str">
            <v>2013.12.13</v>
          </cell>
          <cell r="J649" t="str">
            <v>96</v>
          </cell>
          <cell r="K649" t="str">
            <v>循环经济示范园设备</v>
          </cell>
          <cell r="L649" t="str">
            <v>肥东合成分厂</v>
          </cell>
          <cell r="M649" t="str">
            <v>肥东合成</v>
          </cell>
        </row>
        <row r="649">
          <cell r="O649" t="str">
            <v>0.00</v>
          </cell>
          <cell r="P649" t="str">
            <v>0.00</v>
          </cell>
          <cell r="Q649" t="str">
            <v>2,262.82</v>
          </cell>
          <cell r="R649" t="str">
            <v>96</v>
          </cell>
          <cell r="S649" t="str">
            <v>平均年限法(一)</v>
          </cell>
          <cell r="T649" t="str">
            <v>在用</v>
          </cell>
          <cell r="U649" t="str">
            <v>在建工程转入</v>
          </cell>
          <cell r="V649" t="str">
            <v>费潘梅</v>
          </cell>
          <cell r="W649" t="str">
            <v>2013.12.13</v>
          </cell>
        </row>
        <row r="649">
          <cell r="AA649" t="str">
            <v>0322</v>
          </cell>
        </row>
        <row r="650">
          <cell r="B650" t="str">
            <v>032200207</v>
          </cell>
          <cell r="C650" t="str">
            <v>污水站控制台成套设备-臭氧发生器</v>
          </cell>
          <cell r="D650" t="str">
            <v>QHWZ-1000Q</v>
          </cell>
          <cell r="E650">
            <v>131382.9</v>
          </cell>
          <cell r="F650">
            <v>126127.58</v>
          </cell>
          <cell r="G650">
            <v>5255.32</v>
          </cell>
          <cell r="H650">
            <v>0</v>
          </cell>
          <cell r="I650" t="str">
            <v>2013.12.13</v>
          </cell>
          <cell r="J650" t="str">
            <v>96</v>
          </cell>
          <cell r="K650" t="str">
            <v>循环经济示范园设备</v>
          </cell>
          <cell r="L650" t="str">
            <v>肥东合成分厂</v>
          </cell>
          <cell r="M650" t="str">
            <v>肥东合成</v>
          </cell>
        </row>
        <row r="650">
          <cell r="O650" t="str">
            <v>0.00</v>
          </cell>
          <cell r="P650" t="str">
            <v>0.00</v>
          </cell>
          <cell r="Q650" t="str">
            <v>5,255.32</v>
          </cell>
          <cell r="R650" t="str">
            <v>96</v>
          </cell>
          <cell r="S650" t="str">
            <v>平均年限法(一)</v>
          </cell>
          <cell r="T650" t="str">
            <v>在用</v>
          </cell>
          <cell r="U650" t="str">
            <v>在建工程转入</v>
          </cell>
          <cell r="V650" t="str">
            <v>费潘梅</v>
          </cell>
          <cell r="W650" t="str">
            <v>2013.12.13</v>
          </cell>
        </row>
        <row r="650">
          <cell r="AA650" t="str">
            <v>0322</v>
          </cell>
        </row>
        <row r="651">
          <cell r="B651" t="str">
            <v>032200208</v>
          </cell>
          <cell r="C651" t="str">
            <v>污水站控制台成套设备-污水站沉降塔</v>
          </cell>
        </row>
        <row r="651">
          <cell r="E651">
            <v>59165.81</v>
          </cell>
          <cell r="F651">
            <v>56799.18</v>
          </cell>
          <cell r="G651">
            <v>2366.63</v>
          </cell>
          <cell r="H651">
            <v>0</v>
          </cell>
          <cell r="I651" t="str">
            <v>2013.12.13</v>
          </cell>
          <cell r="J651" t="str">
            <v>96</v>
          </cell>
          <cell r="K651" t="str">
            <v>循环经济示范园设备</v>
          </cell>
          <cell r="L651" t="str">
            <v>肥东合成分厂</v>
          </cell>
          <cell r="M651" t="str">
            <v>肥东合成</v>
          </cell>
        </row>
        <row r="651">
          <cell r="O651" t="str">
            <v>0.00</v>
          </cell>
          <cell r="P651" t="str">
            <v>0.00</v>
          </cell>
          <cell r="Q651" t="str">
            <v>2,366.63</v>
          </cell>
          <cell r="R651" t="str">
            <v>96</v>
          </cell>
          <cell r="S651" t="str">
            <v>平均年限法(一)</v>
          </cell>
          <cell r="T651" t="str">
            <v>在用</v>
          </cell>
          <cell r="U651" t="str">
            <v>在建工程转入</v>
          </cell>
          <cell r="V651" t="str">
            <v>费潘梅</v>
          </cell>
          <cell r="W651" t="str">
            <v>2013.12.13</v>
          </cell>
        </row>
        <row r="651">
          <cell r="AA651" t="str">
            <v>0322</v>
          </cell>
        </row>
        <row r="652">
          <cell r="B652" t="str">
            <v>032200209</v>
          </cell>
          <cell r="C652" t="str">
            <v>污水站控制台成套设备-PLC远程控制</v>
          </cell>
        </row>
        <row r="652">
          <cell r="E652">
            <v>299145.29</v>
          </cell>
          <cell r="F652">
            <v>287179.48</v>
          </cell>
          <cell r="G652">
            <v>11965.81</v>
          </cell>
          <cell r="H652">
            <v>0</v>
          </cell>
          <cell r="I652" t="str">
            <v>2013.12.13</v>
          </cell>
          <cell r="J652" t="str">
            <v>96</v>
          </cell>
          <cell r="K652" t="str">
            <v>循环经济示范园设备</v>
          </cell>
          <cell r="L652" t="str">
            <v>肥东合成分厂</v>
          </cell>
          <cell r="M652" t="str">
            <v>肥东合成</v>
          </cell>
        </row>
        <row r="652">
          <cell r="O652" t="str">
            <v>0.00</v>
          </cell>
          <cell r="P652" t="str">
            <v>0.00</v>
          </cell>
          <cell r="Q652" t="str">
            <v>11,965.81</v>
          </cell>
          <cell r="R652" t="str">
            <v>96</v>
          </cell>
          <cell r="S652" t="str">
            <v>平均年限法(一)</v>
          </cell>
          <cell r="T652" t="str">
            <v>在用</v>
          </cell>
          <cell r="U652" t="str">
            <v>在建工程转入</v>
          </cell>
          <cell r="V652" t="str">
            <v>费潘梅</v>
          </cell>
          <cell r="W652" t="str">
            <v>2013.12.13</v>
          </cell>
        </row>
        <row r="652">
          <cell r="AA652" t="str">
            <v>0322</v>
          </cell>
        </row>
        <row r="653">
          <cell r="B653" t="str">
            <v>032200210</v>
          </cell>
          <cell r="C653" t="str">
            <v>污水站控制台成套设备-配电箱2台</v>
          </cell>
          <cell r="D653" t="str">
            <v>1AP-2AP</v>
          </cell>
          <cell r="E653">
            <v>15404.67</v>
          </cell>
          <cell r="F653">
            <v>14788.48</v>
          </cell>
          <cell r="G653">
            <v>616.19</v>
          </cell>
          <cell r="H653">
            <v>0</v>
          </cell>
          <cell r="I653" t="str">
            <v>2013.12.13</v>
          </cell>
          <cell r="J653" t="str">
            <v>96</v>
          </cell>
          <cell r="K653" t="str">
            <v>循环经济示范园设备</v>
          </cell>
          <cell r="L653" t="str">
            <v>肥东合成分厂</v>
          </cell>
          <cell r="M653" t="str">
            <v>肥东合成</v>
          </cell>
        </row>
        <row r="653">
          <cell r="O653" t="str">
            <v>0.00</v>
          </cell>
          <cell r="P653" t="str">
            <v>0.00</v>
          </cell>
          <cell r="Q653" t="str">
            <v>616.19</v>
          </cell>
          <cell r="R653" t="str">
            <v>96</v>
          </cell>
          <cell r="S653" t="str">
            <v>平均年限法(一)</v>
          </cell>
          <cell r="T653" t="str">
            <v>在用</v>
          </cell>
          <cell r="U653" t="str">
            <v>在建工程转入</v>
          </cell>
          <cell r="V653" t="str">
            <v>费潘梅</v>
          </cell>
          <cell r="W653" t="str">
            <v>2013.12.13</v>
          </cell>
        </row>
        <row r="653">
          <cell r="AA653" t="str">
            <v>0322</v>
          </cell>
        </row>
        <row r="654">
          <cell r="B654" t="str">
            <v>032200211</v>
          </cell>
          <cell r="C654" t="str">
            <v>污水站控制台成套设备-接地装置2台</v>
          </cell>
        </row>
        <row r="654">
          <cell r="E654">
            <v>17063.84</v>
          </cell>
          <cell r="F654">
            <v>16381.29</v>
          </cell>
          <cell r="G654">
            <v>682.55</v>
          </cell>
          <cell r="H654">
            <v>0</v>
          </cell>
          <cell r="I654" t="str">
            <v>2013.12.13</v>
          </cell>
          <cell r="J654" t="str">
            <v>96</v>
          </cell>
          <cell r="K654" t="str">
            <v>循环经济示范园设备</v>
          </cell>
          <cell r="L654" t="str">
            <v>肥东合成分厂</v>
          </cell>
          <cell r="M654" t="str">
            <v>肥东合成</v>
          </cell>
        </row>
        <row r="654">
          <cell r="O654" t="str">
            <v>0.00</v>
          </cell>
          <cell r="P654" t="str">
            <v>0.00</v>
          </cell>
          <cell r="Q654" t="str">
            <v>682.55</v>
          </cell>
          <cell r="R654" t="str">
            <v>96</v>
          </cell>
          <cell r="S654" t="str">
            <v>平均年限法(一)</v>
          </cell>
          <cell r="T654" t="str">
            <v>在用</v>
          </cell>
          <cell r="U654" t="str">
            <v>在建工程转入</v>
          </cell>
          <cell r="V654" t="str">
            <v>费潘梅</v>
          </cell>
          <cell r="W654" t="str">
            <v>2013.12.13</v>
          </cell>
        </row>
        <row r="654">
          <cell r="AA654" t="str">
            <v>0322</v>
          </cell>
        </row>
        <row r="655">
          <cell r="B655" t="str">
            <v>032200212</v>
          </cell>
          <cell r="C655" t="str">
            <v>污水站控制台成套设备-低压配电系统3台</v>
          </cell>
          <cell r="D655" t="str">
            <v>1KV</v>
          </cell>
          <cell r="E655">
            <v>2000</v>
          </cell>
          <cell r="F655">
            <v>1920</v>
          </cell>
          <cell r="G655">
            <v>80</v>
          </cell>
          <cell r="H655">
            <v>0</v>
          </cell>
          <cell r="I655" t="str">
            <v>2013.12.13</v>
          </cell>
          <cell r="J655" t="str">
            <v>96</v>
          </cell>
          <cell r="K655" t="str">
            <v>循环经济示范园设备</v>
          </cell>
          <cell r="L655" t="str">
            <v>肥东合成分厂</v>
          </cell>
          <cell r="M655" t="str">
            <v>肥东合成</v>
          </cell>
        </row>
        <row r="655">
          <cell r="O655" t="str">
            <v>0.00</v>
          </cell>
          <cell r="P655" t="str">
            <v>0.00</v>
          </cell>
          <cell r="Q655" t="str">
            <v>80.00</v>
          </cell>
          <cell r="R655" t="str">
            <v>96</v>
          </cell>
          <cell r="S655" t="str">
            <v>平均年限法(一)</v>
          </cell>
          <cell r="T655" t="str">
            <v>在用</v>
          </cell>
          <cell r="U655" t="str">
            <v>在建工程转入</v>
          </cell>
          <cell r="V655" t="str">
            <v>费潘梅</v>
          </cell>
          <cell r="W655" t="str">
            <v>2013.12.13</v>
          </cell>
        </row>
        <row r="655">
          <cell r="AA655" t="str">
            <v>0322</v>
          </cell>
        </row>
        <row r="656">
          <cell r="B656" t="str">
            <v>032200213</v>
          </cell>
          <cell r="C656" t="str">
            <v>污水站控制台成套设备-电动机22台及开头小电器</v>
          </cell>
        </row>
        <row r="656">
          <cell r="E656">
            <v>14614.45</v>
          </cell>
          <cell r="F656">
            <v>14029.87</v>
          </cell>
          <cell r="G656">
            <v>584.58</v>
          </cell>
          <cell r="H656">
            <v>0</v>
          </cell>
          <cell r="I656" t="str">
            <v>2013.12.13</v>
          </cell>
          <cell r="J656" t="str">
            <v>96</v>
          </cell>
          <cell r="K656" t="str">
            <v>循环经济示范园设备</v>
          </cell>
          <cell r="L656" t="str">
            <v>肥东合成分厂</v>
          </cell>
          <cell r="M656" t="str">
            <v>肥东合成</v>
          </cell>
        </row>
        <row r="656">
          <cell r="O656" t="str">
            <v>0.00</v>
          </cell>
          <cell r="P656" t="str">
            <v>0.00</v>
          </cell>
          <cell r="Q656" t="str">
            <v>584.58</v>
          </cell>
          <cell r="R656" t="str">
            <v>96</v>
          </cell>
          <cell r="S656" t="str">
            <v>平均年限法(一)</v>
          </cell>
          <cell r="T656" t="str">
            <v>在用</v>
          </cell>
          <cell r="U656" t="str">
            <v>在建工程转入</v>
          </cell>
          <cell r="V656" t="str">
            <v>费潘梅</v>
          </cell>
          <cell r="W656" t="str">
            <v>2013.12.13</v>
          </cell>
        </row>
        <row r="656">
          <cell r="AA656" t="str">
            <v>0322</v>
          </cell>
        </row>
        <row r="657">
          <cell r="B657" t="str">
            <v>032200214</v>
          </cell>
          <cell r="C657" t="str">
            <v>污水站控制台成套设备-路灯18台</v>
          </cell>
        </row>
        <row r="657">
          <cell r="E657">
            <v>36900</v>
          </cell>
          <cell r="F657">
            <v>35424</v>
          </cell>
          <cell r="G657">
            <v>1476</v>
          </cell>
          <cell r="H657">
            <v>0</v>
          </cell>
          <cell r="I657" t="str">
            <v>2013.12.13</v>
          </cell>
          <cell r="J657" t="str">
            <v>96</v>
          </cell>
          <cell r="K657" t="str">
            <v>循环经济示范园设备</v>
          </cell>
          <cell r="L657" t="str">
            <v>肥东合成分厂</v>
          </cell>
          <cell r="M657" t="str">
            <v>肥东合成</v>
          </cell>
        </row>
        <row r="657">
          <cell r="O657" t="str">
            <v>0.00</v>
          </cell>
          <cell r="P657" t="str">
            <v>0.00</v>
          </cell>
          <cell r="Q657" t="str">
            <v>1,476.00</v>
          </cell>
          <cell r="R657" t="str">
            <v>96</v>
          </cell>
          <cell r="S657" t="str">
            <v>平均年限法(一)</v>
          </cell>
          <cell r="T657" t="str">
            <v>在用</v>
          </cell>
          <cell r="U657" t="str">
            <v>在建工程转入</v>
          </cell>
          <cell r="V657" t="str">
            <v>费潘梅</v>
          </cell>
          <cell r="W657" t="str">
            <v>2013.12.13</v>
          </cell>
        </row>
        <row r="657">
          <cell r="AA657" t="str">
            <v>0322</v>
          </cell>
        </row>
        <row r="658">
          <cell r="B658" t="str">
            <v>032200215</v>
          </cell>
          <cell r="C658" t="str">
            <v>污水站控制台成套设备-压力表21台</v>
          </cell>
          <cell r="D658" t="str">
            <v>y-100/0-1mpa</v>
          </cell>
          <cell r="E658">
            <v>7308.72</v>
          </cell>
          <cell r="F658">
            <v>7016.37</v>
          </cell>
          <cell r="G658">
            <v>292.35</v>
          </cell>
          <cell r="H658">
            <v>0</v>
          </cell>
          <cell r="I658" t="str">
            <v>2013.12.13</v>
          </cell>
          <cell r="J658" t="str">
            <v>96</v>
          </cell>
          <cell r="K658" t="str">
            <v>循环经济示范园设备</v>
          </cell>
          <cell r="L658" t="str">
            <v>肥东合成分厂</v>
          </cell>
          <cell r="M658" t="str">
            <v>肥东合成</v>
          </cell>
        </row>
        <row r="658">
          <cell r="O658" t="str">
            <v>0.00</v>
          </cell>
          <cell r="P658" t="str">
            <v>0.00</v>
          </cell>
          <cell r="Q658" t="str">
            <v>292.35</v>
          </cell>
          <cell r="R658" t="str">
            <v>96</v>
          </cell>
          <cell r="S658" t="str">
            <v>平均年限法(一)</v>
          </cell>
          <cell r="T658" t="str">
            <v>在用</v>
          </cell>
          <cell r="U658" t="str">
            <v>在建工程转入</v>
          </cell>
          <cell r="V658" t="str">
            <v>费潘梅</v>
          </cell>
          <cell r="W658" t="str">
            <v>2013.12.13</v>
          </cell>
        </row>
        <row r="658">
          <cell r="AA658" t="str">
            <v>0322</v>
          </cell>
        </row>
        <row r="659">
          <cell r="B659" t="str">
            <v>032200216</v>
          </cell>
          <cell r="C659" t="str">
            <v>污水站控制台成套设备-支架1套</v>
          </cell>
        </row>
        <row r="659">
          <cell r="E659">
            <v>19124.24</v>
          </cell>
          <cell r="F659">
            <v>18359.27</v>
          </cell>
          <cell r="G659">
            <v>764.97</v>
          </cell>
          <cell r="H659">
            <v>0</v>
          </cell>
          <cell r="I659" t="str">
            <v>2013.12.13</v>
          </cell>
          <cell r="J659" t="str">
            <v>96</v>
          </cell>
          <cell r="K659" t="str">
            <v>循环经济示范园设备</v>
          </cell>
          <cell r="L659" t="str">
            <v>肥东合成分厂</v>
          </cell>
          <cell r="M659" t="str">
            <v>肥东合成</v>
          </cell>
        </row>
        <row r="659">
          <cell r="O659" t="str">
            <v>0.00</v>
          </cell>
          <cell r="P659" t="str">
            <v>0.00</v>
          </cell>
          <cell r="Q659" t="str">
            <v>764.97</v>
          </cell>
          <cell r="R659" t="str">
            <v>96</v>
          </cell>
          <cell r="S659" t="str">
            <v>平均年限法(一)</v>
          </cell>
          <cell r="T659" t="str">
            <v>在用</v>
          </cell>
          <cell r="U659" t="str">
            <v>在建工程转入</v>
          </cell>
          <cell r="V659" t="str">
            <v>费潘梅</v>
          </cell>
          <cell r="W659" t="str">
            <v>2013.12.13</v>
          </cell>
        </row>
        <row r="659">
          <cell r="AA659" t="str">
            <v>0322</v>
          </cell>
        </row>
        <row r="660">
          <cell r="B660" t="str">
            <v>032200217</v>
          </cell>
          <cell r="C660" t="str">
            <v>污水站控制台成套设备-自动促进压装置1套</v>
          </cell>
          <cell r="D660" t="str">
            <v>XAY40/630-30U</v>
          </cell>
          <cell r="E660">
            <v>8526.84</v>
          </cell>
          <cell r="F660">
            <v>8185.77</v>
          </cell>
          <cell r="G660">
            <v>341.07</v>
          </cell>
          <cell r="H660">
            <v>0</v>
          </cell>
          <cell r="I660" t="str">
            <v>2013.12.13</v>
          </cell>
          <cell r="J660" t="str">
            <v>96</v>
          </cell>
          <cell r="K660" t="str">
            <v>循环经济示范园设备</v>
          </cell>
          <cell r="L660" t="str">
            <v>肥东合成分厂</v>
          </cell>
          <cell r="M660" t="str">
            <v>肥东合成</v>
          </cell>
        </row>
        <row r="660">
          <cell r="O660" t="str">
            <v>0.00</v>
          </cell>
          <cell r="P660" t="str">
            <v>0.00</v>
          </cell>
          <cell r="Q660" t="str">
            <v>341.07</v>
          </cell>
          <cell r="R660" t="str">
            <v>96</v>
          </cell>
          <cell r="S660" t="str">
            <v>平均年限法(一)</v>
          </cell>
          <cell r="T660" t="str">
            <v>在用</v>
          </cell>
          <cell r="U660" t="str">
            <v>在建工程转入</v>
          </cell>
          <cell r="V660" t="str">
            <v>费潘梅</v>
          </cell>
          <cell r="W660" t="str">
            <v>2013.12.13</v>
          </cell>
        </row>
        <row r="660">
          <cell r="AA660" t="str">
            <v>0322</v>
          </cell>
        </row>
        <row r="661">
          <cell r="B661" t="str">
            <v>032200218</v>
          </cell>
          <cell r="C661" t="str">
            <v>污水站控制台成套设备-双氧水加药泵1台</v>
          </cell>
          <cell r="D661" t="str">
            <v>流量120L/h</v>
          </cell>
          <cell r="E661">
            <v>2958.29</v>
          </cell>
          <cell r="F661">
            <v>2839.96</v>
          </cell>
          <cell r="G661">
            <v>118.33</v>
          </cell>
          <cell r="H661">
            <v>0</v>
          </cell>
          <cell r="I661" t="str">
            <v>2013.12.13</v>
          </cell>
          <cell r="J661" t="str">
            <v>96</v>
          </cell>
          <cell r="K661" t="str">
            <v>循环经济示范园设备</v>
          </cell>
          <cell r="L661" t="str">
            <v>肥东合成分厂</v>
          </cell>
          <cell r="M661" t="str">
            <v>肥东合成</v>
          </cell>
        </row>
        <row r="661">
          <cell r="O661" t="str">
            <v>0.00</v>
          </cell>
          <cell r="P661" t="str">
            <v>0.00</v>
          </cell>
          <cell r="Q661" t="str">
            <v>118.33</v>
          </cell>
          <cell r="R661" t="str">
            <v>96</v>
          </cell>
          <cell r="S661" t="str">
            <v>平均年限法(一)</v>
          </cell>
          <cell r="T661" t="str">
            <v>在用</v>
          </cell>
          <cell r="U661" t="str">
            <v>在建工程转入</v>
          </cell>
          <cell r="V661" t="str">
            <v>费潘梅</v>
          </cell>
          <cell r="W661" t="str">
            <v>2013.12.13</v>
          </cell>
        </row>
        <row r="661">
          <cell r="AA661" t="str">
            <v>0322</v>
          </cell>
        </row>
        <row r="662">
          <cell r="B662" t="str">
            <v>032200219</v>
          </cell>
          <cell r="C662" t="str">
            <v>污水站控制台成套设备-路灯控制箱1套</v>
          </cell>
        </row>
        <row r="662">
          <cell r="E662">
            <v>350.64</v>
          </cell>
          <cell r="F662">
            <v>336.61</v>
          </cell>
          <cell r="G662">
            <v>14.03</v>
          </cell>
          <cell r="H662">
            <v>0</v>
          </cell>
          <cell r="I662" t="str">
            <v>2013.12.13</v>
          </cell>
          <cell r="J662" t="str">
            <v>96</v>
          </cell>
          <cell r="K662" t="str">
            <v>循环经济示范园设备</v>
          </cell>
          <cell r="L662" t="str">
            <v>肥东合成分厂</v>
          </cell>
          <cell r="M662" t="str">
            <v>肥东合成</v>
          </cell>
        </row>
        <row r="662">
          <cell r="O662" t="str">
            <v>0.00</v>
          </cell>
          <cell r="P662" t="str">
            <v>0.00</v>
          </cell>
          <cell r="Q662" t="str">
            <v>14.03</v>
          </cell>
          <cell r="R662" t="str">
            <v>96</v>
          </cell>
          <cell r="S662" t="str">
            <v>平均年限法(一)</v>
          </cell>
          <cell r="T662" t="str">
            <v>在用</v>
          </cell>
          <cell r="U662" t="str">
            <v>在建工程转入</v>
          </cell>
          <cell r="V662" t="str">
            <v>费潘梅</v>
          </cell>
          <cell r="W662" t="str">
            <v>2013.12.13</v>
          </cell>
        </row>
        <row r="662">
          <cell r="AA662" t="str">
            <v>0322</v>
          </cell>
        </row>
        <row r="663">
          <cell r="B663" t="str">
            <v>032200220</v>
          </cell>
          <cell r="C663" t="str">
            <v>污水站控制台成套设备-电缆、接线盒、法兰等</v>
          </cell>
        </row>
        <row r="663">
          <cell r="E663">
            <v>36736.75</v>
          </cell>
          <cell r="F663">
            <v>35267.28</v>
          </cell>
          <cell r="G663">
            <v>1469.47</v>
          </cell>
          <cell r="H663">
            <v>0</v>
          </cell>
          <cell r="I663" t="str">
            <v>2013.12.13</v>
          </cell>
          <cell r="J663" t="str">
            <v>96</v>
          </cell>
          <cell r="K663" t="str">
            <v>循环经济示范园设备</v>
          </cell>
          <cell r="L663" t="str">
            <v>肥东合成分厂</v>
          </cell>
          <cell r="M663" t="str">
            <v>肥东合成</v>
          </cell>
        </row>
        <row r="663">
          <cell r="O663" t="str">
            <v>0.00</v>
          </cell>
          <cell r="P663" t="str">
            <v>0.00</v>
          </cell>
          <cell r="Q663" t="str">
            <v>1,469.47</v>
          </cell>
          <cell r="R663" t="str">
            <v>96</v>
          </cell>
          <cell r="S663" t="str">
            <v>平均年限法(一)</v>
          </cell>
          <cell r="T663" t="str">
            <v>在用</v>
          </cell>
          <cell r="U663" t="str">
            <v>在建工程转入</v>
          </cell>
          <cell r="V663" t="str">
            <v>费潘梅</v>
          </cell>
          <cell r="W663" t="str">
            <v>2013.12.13</v>
          </cell>
        </row>
        <row r="663">
          <cell r="AA663" t="str">
            <v>0322</v>
          </cell>
        </row>
        <row r="664">
          <cell r="B664" t="str">
            <v>032200221</v>
          </cell>
          <cell r="C664" t="str">
            <v>污水站控制台成套设备-水泵控制箱2面</v>
          </cell>
        </row>
        <row r="664">
          <cell r="E664">
            <v>6873.68</v>
          </cell>
          <cell r="F664">
            <v>6598.73</v>
          </cell>
          <cell r="G664">
            <v>274.95</v>
          </cell>
          <cell r="H664">
            <v>0</v>
          </cell>
          <cell r="I664" t="str">
            <v>2013.12.13</v>
          </cell>
          <cell r="J664" t="str">
            <v>96</v>
          </cell>
          <cell r="K664" t="str">
            <v>循环经济示范园设备</v>
          </cell>
          <cell r="L664" t="str">
            <v>肥东合成分厂</v>
          </cell>
          <cell r="M664" t="str">
            <v>肥东合成</v>
          </cell>
        </row>
        <row r="664">
          <cell r="O664" t="str">
            <v>0.00</v>
          </cell>
          <cell r="P664" t="str">
            <v>0.00</v>
          </cell>
          <cell r="Q664" t="str">
            <v>274.95</v>
          </cell>
          <cell r="R664" t="str">
            <v>96</v>
          </cell>
          <cell r="S664" t="str">
            <v>平均年限法(一)</v>
          </cell>
          <cell r="T664" t="str">
            <v>在用</v>
          </cell>
          <cell r="U664" t="str">
            <v>在建工程转入</v>
          </cell>
          <cell r="V664" t="str">
            <v>费潘梅</v>
          </cell>
          <cell r="W664" t="str">
            <v>2013.12.13</v>
          </cell>
        </row>
        <row r="664">
          <cell r="AA664" t="str">
            <v>0322</v>
          </cell>
        </row>
        <row r="665">
          <cell r="B665" t="str">
            <v>032200222</v>
          </cell>
          <cell r="C665" t="str">
            <v>污水站控制台成套设备-雨棚</v>
          </cell>
        </row>
        <row r="665">
          <cell r="E665">
            <v>16183.59</v>
          </cell>
          <cell r="F665">
            <v>15536.25</v>
          </cell>
          <cell r="G665">
            <v>647.34</v>
          </cell>
          <cell r="H665">
            <v>0</v>
          </cell>
          <cell r="I665" t="str">
            <v>2013.12.13</v>
          </cell>
          <cell r="J665" t="str">
            <v>96</v>
          </cell>
          <cell r="K665" t="str">
            <v>循环经济示范园设备</v>
          </cell>
          <cell r="L665" t="str">
            <v>肥东合成分厂</v>
          </cell>
          <cell r="M665" t="str">
            <v>肥东合成</v>
          </cell>
        </row>
        <row r="665">
          <cell r="O665" t="str">
            <v>0.00</v>
          </cell>
          <cell r="P665" t="str">
            <v>0.00</v>
          </cell>
          <cell r="Q665" t="str">
            <v>647.34</v>
          </cell>
          <cell r="R665" t="str">
            <v>96</v>
          </cell>
          <cell r="S665" t="str">
            <v>平均年限法(一)</v>
          </cell>
          <cell r="T665" t="str">
            <v>在用</v>
          </cell>
          <cell r="U665" t="str">
            <v>在建工程转入</v>
          </cell>
          <cell r="V665" t="str">
            <v>费潘梅</v>
          </cell>
          <cell r="W665" t="str">
            <v>2013.12.13</v>
          </cell>
        </row>
        <row r="665">
          <cell r="AA665" t="str">
            <v>0322</v>
          </cell>
        </row>
        <row r="666">
          <cell r="B666" t="str">
            <v>032200223</v>
          </cell>
          <cell r="C666" t="str">
            <v>污水站控制台成套设备-二沉池溢流堰</v>
          </cell>
        </row>
        <row r="666">
          <cell r="E666">
            <v>4698.46</v>
          </cell>
          <cell r="F666">
            <v>4510.52</v>
          </cell>
          <cell r="G666">
            <v>187.94</v>
          </cell>
          <cell r="H666">
            <v>0</v>
          </cell>
          <cell r="I666" t="str">
            <v>2013.12.13</v>
          </cell>
          <cell r="J666" t="str">
            <v>96</v>
          </cell>
          <cell r="K666" t="str">
            <v>循环经济示范园设备</v>
          </cell>
          <cell r="L666" t="str">
            <v>肥东合成分厂</v>
          </cell>
          <cell r="M666" t="str">
            <v>肥东合成</v>
          </cell>
        </row>
        <row r="666">
          <cell r="O666" t="str">
            <v>0.00</v>
          </cell>
          <cell r="P666" t="str">
            <v>0.00</v>
          </cell>
          <cell r="Q666" t="str">
            <v>187.94</v>
          </cell>
          <cell r="R666" t="str">
            <v>96</v>
          </cell>
          <cell r="S666" t="str">
            <v>平均年限法(一)</v>
          </cell>
          <cell r="T666" t="str">
            <v>在用</v>
          </cell>
          <cell r="U666" t="str">
            <v>在建工程转入</v>
          </cell>
          <cell r="V666" t="str">
            <v>费潘梅</v>
          </cell>
          <cell r="W666" t="str">
            <v>2013.12.13</v>
          </cell>
        </row>
        <row r="666">
          <cell r="AA666" t="str">
            <v>0322</v>
          </cell>
        </row>
        <row r="667">
          <cell r="B667" t="str">
            <v>032200224</v>
          </cell>
          <cell r="C667" t="str">
            <v>污水站控制台成套设备-双氧水进料泵</v>
          </cell>
          <cell r="D667" t="str">
            <v>YD40022L</v>
          </cell>
          <cell r="E667">
            <v>3306.32</v>
          </cell>
          <cell r="F667">
            <v>3174.07</v>
          </cell>
          <cell r="G667">
            <v>132.25</v>
          </cell>
          <cell r="H667">
            <v>0</v>
          </cell>
          <cell r="I667" t="str">
            <v>2013.12.13</v>
          </cell>
          <cell r="J667" t="str">
            <v>96</v>
          </cell>
          <cell r="K667" t="str">
            <v>循环经济示范园设备</v>
          </cell>
          <cell r="L667" t="str">
            <v>肥东合成分厂</v>
          </cell>
          <cell r="M667" t="str">
            <v>肥东合成</v>
          </cell>
        </row>
        <row r="667">
          <cell r="O667" t="str">
            <v>0.00</v>
          </cell>
          <cell r="P667" t="str">
            <v>0.00</v>
          </cell>
          <cell r="Q667" t="str">
            <v>132.25</v>
          </cell>
          <cell r="R667" t="str">
            <v>96</v>
          </cell>
          <cell r="S667" t="str">
            <v>平均年限法(一)</v>
          </cell>
          <cell r="T667" t="str">
            <v>在用</v>
          </cell>
          <cell r="U667" t="str">
            <v>在建工程转入</v>
          </cell>
          <cell r="V667" t="str">
            <v>费潘梅</v>
          </cell>
          <cell r="W667" t="str">
            <v>2013.12.13</v>
          </cell>
        </row>
        <row r="667">
          <cell r="AA667" t="str">
            <v>0322</v>
          </cell>
        </row>
        <row r="668">
          <cell r="B668" t="str">
            <v>032200225</v>
          </cell>
          <cell r="C668" t="str">
            <v>污水站控制台成套设备-缺氧池搅拌机2台</v>
          </cell>
          <cell r="D668" t="str">
            <v>QJB-1.5/8</v>
          </cell>
          <cell r="E668">
            <v>10963.08</v>
          </cell>
          <cell r="F668">
            <v>10524.56</v>
          </cell>
          <cell r="G668">
            <v>438.52</v>
          </cell>
          <cell r="H668">
            <v>0</v>
          </cell>
          <cell r="I668" t="str">
            <v>2013.12.13</v>
          </cell>
          <cell r="J668" t="str">
            <v>96</v>
          </cell>
          <cell r="K668" t="str">
            <v>循环经济示范园设备</v>
          </cell>
          <cell r="L668" t="str">
            <v>肥东合成分厂</v>
          </cell>
          <cell r="M668" t="str">
            <v>肥东合成</v>
          </cell>
        </row>
        <row r="668">
          <cell r="O668" t="str">
            <v>0.00</v>
          </cell>
          <cell r="P668" t="str">
            <v>0.00</v>
          </cell>
          <cell r="Q668" t="str">
            <v>438.52</v>
          </cell>
          <cell r="R668" t="str">
            <v>96</v>
          </cell>
          <cell r="S668" t="str">
            <v>平均年限法(一)</v>
          </cell>
          <cell r="T668" t="str">
            <v>在用</v>
          </cell>
          <cell r="U668" t="str">
            <v>在建工程转入</v>
          </cell>
          <cell r="V668" t="str">
            <v>费潘梅</v>
          </cell>
          <cell r="W668" t="str">
            <v>2013.12.13</v>
          </cell>
        </row>
        <row r="668">
          <cell r="AA668" t="str">
            <v>0322</v>
          </cell>
        </row>
        <row r="669">
          <cell r="B669" t="str">
            <v>032200226</v>
          </cell>
          <cell r="C669" t="str">
            <v>污水站控制台成套设备-储气罐</v>
          </cell>
        </row>
        <row r="669">
          <cell r="E669">
            <v>9396.92</v>
          </cell>
          <cell r="F669">
            <v>9021.04</v>
          </cell>
          <cell r="G669">
            <v>375.88</v>
          </cell>
          <cell r="H669">
            <v>0</v>
          </cell>
          <cell r="I669" t="str">
            <v>2013.12.13</v>
          </cell>
          <cell r="J669" t="str">
            <v>96</v>
          </cell>
          <cell r="K669" t="str">
            <v>循环经济示范园设备</v>
          </cell>
          <cell r="L669" t="str">
            <v>肥东合成分厂</v>
          </cell>
          <cell r="M669" t="str">
            <v>肥东合成</v>
          </cell>
        </row>
        <row r="669">
          <cell r="O669" t="str">
            <v>0.00</v>
          </cell>
          <cell r="P669" t="str">
            <v>0.00</v>
          </cell>
          <cell r="Q669" t="str">
            <v>375.88</v>
          </cell>
          <cell r="R669" t="str">
            <v>96</v>
          </cell>
          <cell r="S669" t="str">
            <v>平均年限法(一)</v>
          </cell>
          <cell r="T669" t="str">
            <v>在用</v>
          </cell>
          <cell r="U669" t="str">
            <v>在建工程转入</v>
          </cell>
          <cell r="V669" t="str">
            <v>费潘梅</v>
          </cell>
          <cell r="W669" t="str">
            <v>2013.12.13</v>
          </cell>
        </row>
        <row r="669">
          <cell r="AA669" t="str">
            <v>0322</v>
          </cell>
        </row>
        <row r="670">
          <cell r="B670" t="str">
            <v>032200227</v>
          </cell>
          <cell r="C670" t="str">
            <v>污水站控制台成套设备-二沉池中心桶</v>
          </cell>
        </row>
        <row r="670">
          <cell r="E670">
            <v>4820.27</v>
          </cell>
          <cell r="F670">
            <v>4627.46</v>
          </cell>
          <cell r="G670">
            <v>192.81</v>
          </cell>
          <cell r="H670">
            <v>0</v>
          </cell>
          <cell r="I670" t="str">
            <v>2013.12.13</v>
          </cell>
          <cell r="J670" t="str">
            <v>96</v>
          </cell>
          <cell r="K670" t="str">
            <v>循环经济示范园设备</v>
          </cell>
          <cell r="L670" t="str">
            <v>肥东合成分厂</v>
          </cell>
          <cell r="M670" t="str">
            <v>肥东合成</v>
          </cell>
        </row>
        <row r="670">
          <cell r="O670" t="str">
            <v>0.00</v>
          </cell>
          <cell r="P670" t="str">
            <v>0.00</v>
          </cell>
          <cell r="Q670" t="str">
            <v>192.81</v>
          </cell>
          <cell r="R670" t="str">
            <v>96</v>
          </cell>
          <cell r="S670" t="str">
            <v>平均年限法(一)</v>
          </cell>
          <cell r="T670" t="str">
            <v>在用</v>
          </cell>
          <cell r="U670" t="str">
            <v>在建工程转入</v>
          </cell>
          <cell r="V670" t="str">
            <v>费潘梅</v>
          </cell>
          <cell r="W670" t="str">
            <v>2013.12.13</v>
          </cell>
        </row>
        <row r="670">
          <cell r="AA670" t="str">
            <v>0322</v>
          </cell>
        </row>
        <row r="671">
          <cell r="B671" t="str">
            <v>032200228</v>
          </cell>
          <cell r="C671" t="str">
            <v>污水站控制台成套设备-初沉池污泥泵</v>
          </cell>
          <cell r="D671" t="str">
            <v>WQ15-18-1.5</v>
          </cell>
          <cell r="E671">
            <v>4611.45</v>
          </cell>
          <cell r="F671">
            <v>4426.99</v>
          </cell>
          <cell r="G671">
            <v>184.46</v>
          </cell>
          <cell r="H671">
            <v>0</v>
          </cell>
          <cell r="I671" t="str">
            <v>2013.12.13</v>
          </cell>
          <cell r="J671" t="str">
            <v>96</v>
          </cell>
          <cell r="K671" t="str">
            <v>循环经济示范园设备</v>
          </cell>
          <cell r="L671" t="str">
            <v>肥东合成分厂</v>
          </cell>
          <cell r="M671" t="str">
            <v>肥东合成</v>
          </cell>
        </row>
        <row r="671">
          <cell r="O671" t="str">
            <v>0.00</v>
          </cell>
          <cell r="P671" t="str">
            <v>0.00</v>
          </cell>
          <cell r="Q671" t="str">
            <v>184.46</v>
          </cell>
          <cell r="R671" t="str">
            <v>96</v>
          </cell>
          <cell r="S671" t="str">
            <v>平均年限法(一)</v>
          </cell>
          <cell r="T671" t="str">
            <v>在用</v>
          </cell>
          <cell r="U671" t="str">
            <v>在建工程转入</v>
          </cell>
          <cell r="V671" t="str">
            <v>费潘梅</v>
          </cell>
          <cell r="W671" t="str">
            <v>2013.12.13</v>
          </cell>
        </row>
        <row r="671">
          <cell r="AA671" t="str">
            <v>0322</v>
          </cell>
        </row>
        <row r="672">
          <cell r="B672" t="str">
            <v>032200229</v>
          </cell>
          <cell r="C672" t="str">
            <v>污水站控制台成套设备-PH调节池泵</v>
          </cell>
          <cell r="D672" t="str">
            <v>WQ20-30-1.6</v>
          </cell>
          <cell r="E672">
            <v>9222.91</v>
          </cell>
          <cell r="F672">
            <v>8853.99</v>
          </cell>
          <cell r="G672">
            <v>368.92</v>
          </cell>
          <cell r="H672">
            <v>0</v>
          </cell>
          <cell r="I672" t="str">
            <v>2013.12.13</v>
          </cell>
          <cell r="J672" t="str">
            <v>96</v>
          </cell>
          <cell r="K672" t="str">
            <v>循环经济示范园设备</v>
          </cell>
          <cell r="L672" t="str">
            <v>肥东合成分厂</v>
          </cell>
          <cell r="M672" t="str">
            <v>肥东合成</v>
          </cell>
        </row>
        <row r="672">
          <cell r="O672" t="str">
            <v>0.00</v>
          </cell>
          <cell r="P672" t="str">
            <v>0.00</v>
          </cell>
          <cell r="Q672" t="str">
            <v>368.92</v>
          </cell>
          <cell r="R672" t="str">
            <v>96</v>
          </cell>
          <cell r="S672" t="str">
            <v>平均年限法(一)</v>
          </cell>
          <cell r="T672" t="str">
            <v>在用</v>
          </cell>
          <cell r="U672" t="str">
            <v>在建工程转入</v>
          </cell>
          <cell r="V672" t="str">
            <v>费潘梅</v>
          </cell>
          <cell r="W672" t="str">
            <v>2013.12.13</v>
          </cell>
        </row>
        <row r="672">
          <cell r="AA672" t="str">
            <v>0322</v>
          </cell>
        </row>
        <row r="673">
          <cell r="B673" t="str">
            <v>032200230</v>
          </cell>
          <cell r="C673" t="str">
            <v>污水站控制台成套设备-二沉池污泥泵2台</v>
          </cell>
          <cell r="D673" t="str">
            <v>WQ15-20-2.2</v>
          </cell>
          <cell r="E673">
            <v>10092.99</v>
          </cell>
          <cell r="F673">
            <v>9689.27</v>
          </cell>
          <cell r="G673">
            <v>403.72</v>
          </cell>
          <cell r="H673">
            <v>0</v>
          </cell>
          <cell r="I673" t="str">
            <v>2013.12.13</v>
          </cell>
          <cell r="J673" t="str">
            <v>96</v>
          </cell>
          <cell r="K673" t="str">
            <v>循环经济示范园设备</v>
          </cell>
          <cell r="L673" t="str">
            <v>肥东合成分厂</v>
          </cell>
          <cell r="M673" t="str">
            <v>肥东合成</v>
          </cell>
        </row>
        <row r="673">
          <cell r="O673" t="str">
            <v>0.00</v>
          </cell>
          <cell r="P673" t="str">
            <v>0.00</v>
          </cell>
          <cell r="Q673" t="str">
            <v>403.72</v>
          </cell>
          <cell r="R673" t="str">
            <v>96</v>
          </cell>
          <cell r="S673" t="str">
            <v>平均年限法(一)</v>
          </cell>
          <cell r="T673" t="str">
            <v>在用</v>
          </cell>
          <cell r="U673" t="str">
            <v>在建工程转入</v>
          </cell>
          <cell r="V673" t="str">
            <v>费潘梅</v>
          </cell>
          <cell r="W673" t="str">
            <v>2013.12.13</v>
          </cell>
        </row>
        <row r="673">
          <cell r="AA673" t="str">
            <v>0322</v>
          </cell>
        </row>
        <row r="674">
          <cell r="B674" t="str">
            <v>032200232</v>
          </cell>
          <cell r="C674" t="str">
            <v>污水站控制台成套设备-初沉池溢流堰</v>
          </cell>
        </row>
        <row r="674">
          <cell r="E674">
            <v>5568.55</v>
          </cell>
          <cell r="F674">
            <v>5345.81</v>
          </cell>
          <cell r="G674">
            <v>222.74</v>
          </cell>
          <cell r="H674">
            <v>0</v>
          </cell>
          <cell r="I674" t="str">
            <v>2013.12.13</v>
          </cell>
          <cell r="J674" t="str">
            <v>96</v>
          </cell>
          <cell r="K674" t="str">
            <v>循环经济示范园设备</v>
          </cell>
          <cell r="L674" t="str">
            <v>肥东合成分厂</v>
          </cell>
          <cell r="M674" t="str">
            <v>肥东合成</v>
          </cell>
        </row>
        <row r="674">
          <cell r="O674" t="str">
            <v>0.00</v>
          </cell>
          <cell r="P674" t="str">
            <v>0.00</v>
          </cell>
          <cell r="Q674" t="str">
            <v>222.74</v>
          </cell>
          <cell r="R674" t="str">
            <v>96</v>
          </cell>
          <cell r="S674" t="str">
            <v>平均年限法(一)</v>
          </cell>
          <cell r="T674" t="str">
            <v>在用</v>
          </cell>
          <cell r="U674" t="str">
            <v>在建工程转入</v>
          </cell>
          <cell r="V674" t="str">
            <v>费潘梅</v>
          </cell>
          <cell r="W674" t="str">
            <v>2013.12.13</v>
          </cell>
        </row>
        <row r="674">
          <cell r="AA674" t="str">
            <v>0322</v>
          </cell>
        </row>
        <row r="675">
          <cell r="B675" t="str">
            <v>032200233</v>
          </cell>
          <cell r="C675" t="str">
            <v>污水站控制台成套设备-事故池泵2台</v>
          </cell>
          <cell r="D675" t="str">
            <v>WQ20-20-1.5</v>
          </cell>
          <cell r="E675">
            <v>10441.03</v>
          </cell>
          <cell r="F675">
            <v>10023.39</v>
          </cell>
          <cell r="G675">
            <v>417.64</v>
          </cell>
          <cell r="H675">
            <v>0</v>
          </cell>
          <cell r="I675" t="str">
            <v>2013.12.13</v>
          </cell>
          <cell r="J675" t="str">
            <v>96</v>
          </cell>
          <cell r="K675" t="str">
            <v>循环经济示范园设备</v>
          </cell>
          <cell r="L675" t="str">
            <v>肥东合成分厂</v>
          </cell>
          <cell r="M675" t="str">
            <v>肥东合成</v>
          </cell>
        </row>
        <row r="675">
          <cell r="O675" t="str">
            <v>0.00</v>
          </cell>
          <cell r="P675" t="str">
            <v>0.00</v>
          </cell>
          <cell r="Q675" t="str">
            <v>417.64</v>
          </cell>
          <cell r="R675" t="str">
            <v>96</v>
          </cell>
          <cell r="S675" t="str">
            <v>平均年限法(一)</v>
          </cell>
          <cell r="T675" t="str">
            <v>在用</v>
          </cell>
          <cell r="U675" t="str">
            <v>在建工程转入</v>
          </cell>
          <cell r="V675" t="str">
            <v>费潘梅</v>
          </cell>
          <cell r="W675" t="str">
            <v>2013.12.13</v>
          </cell>
        </row>
        <row r="675">
          <cell r="AA675" t="str">
            <v>0322</v>
          </cell>
        </row>
        <row r="676">
          <cell r="B676" t="str">
            <v>032200234</v>
          </cell>
          <cell r="C676" t="str">
            <v>污水站控制台成套设备-空压机2台</v>
          </cell>
          <cell r="D676" t="str">
            <v>V-0.67/7-5</v>
          </cell>
          <cell r="E676">
            <v>6090.6</v>
          </cell>
          <cell r="F676">
            <v>5846.98</v>
          </cell>
          <cell r="G676">
            <v>243.62</v>
          </cell>
          <cell r="H676">
            <v>0</v>
          </cell>
          <cell r="I676" t="str">
            <v>2013.12.13</v>
          </cell>
          <cell r="J676" t="str">
            <v>96</v>
          </cell>
          <cell r="K676" t="str">
            <v>循环经济示范园设备</v>
          </cell>
          <cell r="L676" t="str">
            <v>肥东合成分厂</v>
          </cell>
          <cell r="M676" t="str">
            <v>肥东合成</v>
          </cell>
        </row>
        <row r="676">
          <cell r="O676" t="str">
            <v>0.00</v>
          </cell>
          <cell r="P676" t="str">
            <v>0.00</v>
          </cell>
          <cell r="Q676" t="str">
            <v>243.62</v>
          </cell>
          <cell r="R676" t="str">
            <v>96</v>
          </cell>
          <cell r="S676" t="str">
            <v>平均年限法(一)</v>
          </cell>
          <cell r="T676" t="str">
            <v>在用</v>
          </cell>
          <cell r="U676" t="str">
            <v>在建工程转入</v>
          </cell>
          <cell r="V676" t="str">
            <v>费潘梅</v>
          </cell>
          <cell r="W676" t="str">
            <v>2013.12.13</v>
          </cell>
        </row>
        <row r="676">
          <cell r="AA676" t="str">
            <v>0322</v>
          </cell>
        </row>
        <row r="677">
          <cell r="B677" t="str">
            <v>032200235</v>
          </cell>
          <cell r="C677" t="str">
            <v>污水站控制台成套设备-反冲洗泵</v>
          </cell>
          <cell r="D677" t="str">
            <v>80ZXP50-32-7.5</v>
          </cell>
          <cell r="E677">
            <v>10005.98</v>
          </cell>
          <cell r="F677">
            <v>9605.74</v>
          </cell>
          <cell r="G677">
            <v>400.24</v>
          </cell>
          <cell r="H677">
            <v>0</v>
          </cell>
          <cell r="I677" t="str">
            <v>2013.12.13</v>
          </cell>
          <cell r="J677" t="str">
            <v>96</v>
          </cell>
          <cell r="K677" t="str">
            <v>循环经济示范园设备</v>
          </cell>
          <cell r="L677" t="str">
            <v>肥东合成分厂</v>
          </cell>
          <cell r="M677" t="str">
            <v>肥东合成</v>
          </cell>
        </row>
        <row r="677">
          <cell r="O677" t="str">
            <v>0.00</v>
          </cell>
          <cell r="P677" t="str">
            <v>0.00</v>
          </cell>
          <cell r="Q677" t="str">
            <v>400.24</v>
          </cell>
          <cell r="R677" t="str">
            <v>96</v>
          </cell>
          <cell r="S677" t="str">
            <v>平均年限法(一)</v>
          </cell>
          <cell r="T677" t="str">
            <v>在用</v>
          </cell>
          <cell r="U677" t="str">
            <v>在建工程转入</v>
          </cell>
          <cell r="V677" t="str">
            <v>费潘梅</v>
          </cell>
          <cell r="W677" t="str">
            <v>2013.12.13</v>
          </cell>
        </row>
        <row r="677">
          <cell r="AA677" t="str">
            <v>0322</v>
          </cell>
        </row>
        <row r="678">
          <cell r="B678" t="str">
            <v>032200236</v>
          </cell>
          <cell r="C678" t="str">
            <v>污水站控制台成套设备-中间水池泵2台</v>
          </cell>
          <cell r="D678" t="str">
            <v>WQ15-15-1.5</v>
          </cell>
          <cell r="E678">
            <v>10092.99</v>
          </cell>
          <cell r="F678">
            <v>9689.27</v>
          </cell>
          <cell r="G678">
            <v>403.72</v>
          </cell>
          <cell r="H678">
            <v>0</v>
          </cell>
          <cell r="I678" t="str">
            <v>2013.12.13</v>
          </cell>
          <cell r="J678" t="str">
            <v>96</v>
          </cell>
          <cell r="K678" t="str">
            <v>循环经济示范园设备</v>
          </cell>
          <cell r="L678" t="str">
            <v>肥东合成分厂</v>
          </cell>
          <cell r="M678" t="str">
            <v>肥东合成</v>
          </cell>
        </row>
        <row r="678">
          <cell r="O678" t="str">
            <v>0.00</v>
          </cell>
          <cell r="P678" t="str">
            <v>0.00</v>
          </cell>
          <cell r="Q678" t="str">
            <v>403.72</v>
          </cell>
          <cell r="R678" t="str">
            <v>96</v>
          </cell>
          <cell r="S678" t="str">
            <v>平均年限法(一)</v>
          </cell>
          <cell r="T678" t="str">
            <v>在用</v>
          </cell>
          <cell r="U678" t="str">
            <v>在建工程转入</v>
          </cell>
          <cell r="V678" t="str">
            <v>费潘梅</v>
          </cell>
          <cell r="W678" t="str">
            <v>2013.12.13</v>
          </cell>
        </row>
        <row r="678">
          <cell r="AA678" t="str">
            <v>0322</v>
          </cell>
        </row>
        <row r="679">
          <cell r="B679" t="str">
            <v>032200237</v>
          </cell>
          <cell r="C679" t="str">
            <v>污水站控制台成套设备-罗茨风机2台</v>
          </cell>
          <cell r="D679" t="str">
            <v>FSR125</v>
          </cell>
          <cell r="E679">
            <v>28712.82</v>
          </cell>
          <cell r="F679">
            <v>27564.31</v>
          </cell>
          <cell r="G679">
            <v>1148.51</v>
          </cell>
          <cell r="H679">
            <v>0</v>
          </cell>
          <cell r="I679" t="str">
            <v>2013.12.13</v>
          </cell>
          <cell r="J679" t="str">
            <v>96</v>
          </cell>
          <cell r="K679" t="str">
            <v>循环经济示范园设备</v>
          </cell>
          <cell r="L679" t="str">
            <v>肥东合成分厂</v>
          </cell>
          <cell r="M679" t="str">
            <v>肥东合成</v>
          </cell>
        </row>
        <row r="679">
          <cell r="O679" t="str">
            <v>0.00</v>
          </cell>
          <cell r="P679" t="str">
            <v>0.00</v>
          </cell>
          <cell r="Q679" t="str">
            <v>1,148.51</v>
          </cell>
          <cell r="R679" t="str">
            <v>96</v>
          </cell>
          <cell r="S679" t="str">
            <v>平均年限法(一)</v>
          </cell>
          <cell r="T679" t="str">
            <v>在用</v>
          </cell>
          <cell r="U679" t="str">
            <v>在建工程转入</v>
          </cell>
          <cell r="V679" t="str">
            <v>费潘梅</v>
          </cell>
          <cell r="W679" t="str">
            <v>2013.12.13</v>
          </cell>
        </row>
        <row r="679">
          <cell r="AA679" t="str">
            <v>0322</v>
          </cell>
        </row>
        <row r="680">
          <cell r="B680" t="str">
            <v>032200238</v>
          </cell>
          <cell r="C680" t="str">
            <v>污水站控制台成套设备-调节池潜水搅拌器2台</v>
          </cell>
          <cell r="D680" t="str">
            <v>QJ1.5/8</v>
          </cell>
          <cell r="E680">
            <v>9222.91</v>
          </cell>
          <cell r="F680">
            <v>8853.99</v>
          </cell>
          <cell r="G680">
            <v>368.92</v>
          </cell>
          <cell r="H680">
            <v>0</v>
          </cell>
          <cell r="I680" t="str">
            <v>2013.12.13</v>
          </cell>
          <cell r="J680" t="str">
            <v>96</v>
          </cell>
          <cell r="K680" t="str">
            <v>循环经济示范园设备</v>
          </cell>
          <cell r="L680" t="str">
            <v>肥东合成分厂</v>
          </cell>
          <cell r="M680" t="str">
            <v>肥东合成</v>
          </cell>
        </row>
        <row r="680">
          <cell r="O680" t="str">
            <v>0.00</v>
          </cell>
          <cell r="P680" t="str">
            <v>0.00</v>
          </cell>
          <cell r="Q680" t="str">
            <v>368.92</v>
          </cell>
          <cell r="R680" t="str">
            <v>96</v>
          </cell>
          <cell r="S680" t="str">
            <v>平均年限法(一)</v>
          </cell>
          <cell r="T680" t="str">
            <v>在用</v>
          </cell>
          <cell r="U680" t="str">
            <v>在建工程转入</v>
          </cell>
          <cell r="V680" t="str">
            <v>费潘梅</v>
          </cell>
          <cell r="W680" t="str">
            <v>2013.12.13</v>
          </cell>
        </row>
        <row r="680">
          <cell r="AA680" t="str">
            <v>0322</v>
          </cell>
        </row>
        <row r="681">
          <cell r="B681" t="str">
            <v>032200239</v>
          </cell>
          <cell r="C681" t="str">
            <v>污水站控制台成套设备-调节池泵2台</v>
          </cell>
          <cell r="D681" t="str">
            <v>WQ20-15-2.2</v>
          </cell>
          <cell r="E681">
            <v>16357.61</v>
          </cell>
          <cell r="F681">
            <v>15703.31</v>
          </cell>
          <cell r="G681">
            <v>654.3</v>
          </cell>
          <cell r="H681">
            <v>0</v>
          </cell>
          <cell r="I681" t="str">
            <v>2013.12.13</v>
          </cell>
          <cell r="J681" t="str">
            <v>96</v>
          </cell>
          <cell r="K681" t="str">
            <v>循环经济示范园设备</v>
          </cell>
          <cell r="L681" t="str">
            <v>肥东合成分厂</v>
          </cell>
          <cell r="M681" t="str">
            <v>肥东合成</v>
          </cell>
        </row>
        <row r="681">
          <cell r="O681" t="str">
            <v>0.00</v>
          </cell>
          <cell r="P681" t="str">
            <v>0.00</v>
          </cell>
          <cell r="Q681" t="str">
            <v>654.30</v>
          </cell>
          <cell r="R681" t="str">
            <v>96</v>
          </cell>
          <cell r="S681" t="str">
            <v>平均年限法(一)</v>
          </cell>
          <cell r="T681" t="str">
            <v>在用</v>
          </cell>
          <cell r="U681" t="str">
            <v>在建工程转入</v>
          </cell>
          <cell r="V681" t="str">
            <v>费潘梅</v>
          </cell>
          <cell r="W681" t="str">
            <v>2013.12.13</v>
          </cell>
        </row>
        <row r="681">
          <cell r="AA681" t="str">
            <v>0322</v>
          </cell>
        </row>
        <row r="682">
          <cell r="B682" t="str">
            <v>032200240</v>
          </cell>
          <cell r="C682" t="str">
            <v>污水站控制台成套设备-双氧水加药泵3台</v>
          </cell>
          <cell r="D682" t="str">
            <v>VAND04120</v>
          </cell>
          <cell r="E682">
            <v>14513.03</v>
          </cell>
          <cell r="F682">
            <v>13932.51</v>
          </cell>
          <cell r="G682">
            <v>580.52</v>
          </cell>
          <cell r="H682">
            <v>0</v>
          </cell>
          <cell r="I682" t="str">
            <v>2013.12.13</v>
          </cell>
          <cell r="J682" t="str">
            <v>96</v>
          </cell>
          <cell r="K682" t="str">
            <v>循环经济示范园设备</v>
          </cell>
          <cell r="L682" t="str">
            <v>肥东合成分厂</v>
          </cell>
          <cell r="M682" t="str">
            <v>肥东合成</v>
          </cell>
        </row>
        <row r="682">
          <cell r="O682" t="str">
            <v>0.00</v>
          </cell>
          <cell r="P682" t="str">
            <v>0.00</v>
          </cell>
          <cell r="Q682" t="str">
            <v>580.52</v>
          </cell>
          <cell r="R682" t="str">
            <v>96</v>
          </cell>
          <cell r="S682" t="str">
            <v>平均年限法(一)</v>
          </cell>
          <cell r="T682" t="str">
            <v>在用</v>
          </cell>
          <cell r="U682" t="str">
            <v>在建工程转入</v>
          </cell>
          <cell r="V682" t="str">
            <v>费潘梅</v>
          </cell>
          <cell r="W682" t="str">
            <v>2013.12.13</v>
          </cell>
        </row>
        <row r="682">
          <cell r="AA682" t="str">
            <v>0322</v>
          </cell>
        </row>
        <row r="683">
          <cell r="B683" t="str">
            <v>032200241</v>
          </cell>
          <cell r="C683" t="str">
            <v>污水站控制台成套设备-硫酸亚铁加药泵2台</v>
          </cell>
          <cell r="D683" t="str">
            <v>VAND04120</v>
          </cell>
          <cell r="E683">
            <v>9675.35</v>
          </cell>
          <cell r="F683">
            <v>9288.34</v>
          </cell>
          <cell r="G683">
            <v>387.01</v>
          </cell>
          <cell r="H683">
            <v>0</v>
          </cell>
          <cell r="I683" t="str">
            <v>2013.12.13</v>
          </cell>
          <cell r="J683" t="str">
            <v>96</v>
          </cell>
          <cell r="K683" t="str">
            <v>循环经济示范园设备</v>
          </cell>
          <cell r="L683" t="str">
            <v>肥东合成分厂</v>
          </cell>
          <cell r="M683" t="str">
            <v>肥东合成</v>
          </cell>
        </row>
        <row r="683">
          <cell r="O683" t="str">
            <v>0.00</v>
          </cell>
          <cell r="P683" t="str">
            <v>0.00</v>
          </cell>
          <cell r="Q683" t="str">
            <v>387.01</v>
          </cell>
          <cell r="R683" t="str">
            <v>96</v>
          </cell>
          <cell r="S683" t="str">
            <v>平均年限法(一)</v>
          </cell>
          <cell r="T683" t="str">
            <v>在用</v>
          </cell>
          <cell r="U683" t="str">
            <v>在建工程转入</v>
          </cell>
          <cell r="V683" t="str">
            <v>费潘梅</v>
          </cell>
          <cell r="W683" t="str">
            <v>2013.12.13</v>
          </cell>
        </row>
        <row r="683">
          <cell r="AA683" t="str">
            <v>0322</v>
          </cell>
        </row>
        <row r="684">
          <cell r="B684" t="str">
            <v>032200242</v>
          </cell>
          <cell r="C684" t="str">
            <v>污水站控制台成套设备-碱搅拌机</v>
          </cell>
          <cell r="D684" t="str">
            <v>BLD09</v>
          </cell>
          <cell r="E684">
            <v>1392.14</v>
          </cell>
          <cell r="F684">
            <v>1336.45</v>
          </cell>
          <cell r="G684">
            <v>55.69</v>
          </cell>
          <cell r="H684">
            <v>0</v>
          </cell>
          <cell r="I684" t="str">
            <v>2013.12.13</v>
          </cell>
          <cell r="J684" t="str">
            <v>96</v>
          </cell>
          <cell r="K684" t="str">
            <v>循环经济示范园设备</v>
          </cell>
          <cell r="L684" t="str">
            <v>肥东合成分厂</v>
          </cell>
          <cell r="M684" t="str">
            <v>肥东合成</v>
          </cell>
        </row>
        <row r="684">
          <cell r="O684" t="str">
            <v>0.00</v>
          </cell>
          <cell r="P684" t="str">
            <v>0.00</v>
          </cell>
          <cell r="Q684" t="str">
            <v>55.69</v>
          </cell>
          <cell r="R684" t="str">
            <v>96</v>
          </cell>
          <cell r="S684" t="str">
            <v>平均年限法(一)</v>
          </cell>
          <cell r="T684" t="str">
            <v>在用</v>
          </cell>
          <cell r="U684" t="str">
            <v>在建工程转入</v>
          </cell>
          <cell r="V684" t="str">
            <v>费潘梅</v>
          </cell>
          <cell r="W684" t="str">
            <v>2013.12.13</v>
          </cell>
        </row>
        <row r="684">
          <cell r="AA684" t="str">
            <v>0322</v>
          </cell>
        </row>
        <row r="685">
          <cell r="B685" t="str">
            <v>032200243</v>
          </cell>
          <cell r="C685" t="str">
            <v>污水站控制台成套设备-PH中和池泵2台</v>
          </cell>
          <cell r="D685" t="str">
            <v>WQ20-30-1.5</v>
          </cell>
          <cell r="E685">
            <v>20708.03</v>
          </cell>
          <cell r="F685">
            <v>19879.71</v>
          </cell>
          <cell r="G685">
            <v>828.32</v>
          </cell>
          <cell r="H685">
            <v>0</v>
          </cell>
          <cell r="I685" t="str">
            <v>2013.12.13</v>
          </cell>
          <cell r="J685" t="str">
            <v>96</v>
          </cell>
          <cell r="K685" t="str">
            <v>循环经济示范园设备</v>
          </cell>
          <cell r="L685" t="str">
            <v>肥东合成分厂</v>
          </cell>
          <cell r="M685" t="str">
            <v>肥东合成</v>
          </cell>
        </row>
        <row r="685">
          <cell r="O685" t="str">
            <v>0.00</v>
          </cell>
          <cell r="P685" t="str">
            <v>0.00</v>
          </cell>
          <cell r="Q685" t="str">
            <v>828.32</v>
          </cell>
          <cell r="R685" t="str">
            <v>96</v>
          </cell>
          <cell r="S685" t="str">
            <v>平均年限法(一)</v>
          </cell>
          <cell r="T685" t="str">
            <v>在用</v>
          </cell>
          <cell r="U685" t="str">
            <v>在建工程转入</v>
          </cell>
          <cell r="V685" t="str">
            <v>费潘梅</v>
          </cell>
          <cell r="W685" t="str">
            <v>2013.12.13</v>
          </cell>
        </row>
        <row r="685">
          <cell r="AA685" t="str">
            <v>0322</v>
          </cell>
        </row>
        <row r="686">
          <cell r="B686" t="str">
            <v>032200244</v>
          </cell>
          <cell r="C686" t="str">
            <v>污水站控制台成套设备-PH中和池搅拌机</v>
          </cell>
          <cell r="D686" t="str">
            <v>BLD12</v>
          </cell>
          <cell r="E686">
            <v>3380.28</v>
          </cell>
          <cell r="F686">
            <v>3245.07</v>
          </cell>
          <cell r="G686">
            <v>135.21</v>
          </cell>
          <cell r="H686">
            <v>0</v>
          </cell>
          <cell r="I686" t="str">
            <v>2013.12.13</v>
          </cell>
          <cell r="J686" t="str">
            <v>96</v>
          </cell>
          <cell r="K686" t="str">
            <v>循环经济示范园设备</v>
          </cell>
          <cell r="L686" t="str">
            <v>肥东合成分厂</v>
          </cell>
          <cell r="M686" t="str">
            <v>肥东合成</v>
          </cell>
        </row>
        <row r="686">
          <cell r="O686" t="str">
            <v>0.00</v>
          </cell>
          <cell r="P686" t="str">
            <v>0.00</v>
          </cell>
          <cell r="Q686" t="str">
            <v>135.21</v>
          </cell>
          <cell r="R686" t="str">
            <v>96</v>
          </cell>
          <cell r="S686" t="str">
            <v>平均年限法(一)</v>
          </cell>
          <cell r="T686" t="str">
            <v>在用</v>
          </cell>
          <cell r="U686" t="str">
            <v>在建工程转入</v>
          </cell>
          <cell r="V686" t="str">
            <v>费潘梅</v>
          </cell>
          <cell r="W686" t="str">
            <v>2013.12.13</v>
          </cell>
        </row>
        <row r="686">
          <cell r="AA686" t="str">
            <v>0322</v>
          </cell>
        </row>
        <row r="687">
          <cell r="B687" t="str">
            <v>032200245</v>
          </cell>
          <cell r="C687" t="str">
            <v>污水站控制台成套设备-PAM加药泵2台</v>
          </cell>
          <cell r="D687" t="str">
            <v>VAMDD04120</v>
          </cell>
          <cell r="E687">
            <v>9675.35</v>
          </cell>
          <cell r="F687">
            <v>9288.34</v>
          </cell>
          <cell r="G687">
            <v>387.01</v>
          </cell>
          <cell r="H687">
            <v>0</v>
          </cell>
          <cell r="I687" t="str">
            <v>2013.12.13</v>
          </cell>
          <cell r="J687" t="str">
            <v>96</v>
          </cell>
          <cell r="K687" t="str">
            <v>循环经济示范园设备</v>
          </cell>
          <cell r="L687" t="str">
            <v>肥东合成分厂</v>
          </cell>
          <cell r="M687" t="str">
            <v>肥东合成</v>
          </cell>
        </row>
        <row r="687">
          <cell r="O687" t="str">
            <v>0.00</v>
          </cell>
          <cell r="P687" t="str">
            <v>0.00</v>
          </cell>
          <cell r="Q687" t="str">
            <v>387.01</v>
          </cell>
          <cell r="R687" t="str">
            <v>96</v>
          </cell>
          <cell r="S687" t="str">
            <v>平均年限法(一)</v>
          </cell>
          <cell r="T687" t="str">
            <v>在用</v>
          </cell>
          <cell r="U687" t="str">
            <v>在建工程转入</v>
          </cell>
          <cell r="V687" t="str">
            <v>费潘梅</v>
          </cell>
          <cell r="W687" t="str">
            <v>2013.12.13</v>
          </cell>
        </row>
        <row r="687">
          <cell r="AA687" t="str">
            <v>0322</v>
          </cell>
        </row>
        <row r="688">
          <cell r="B688" t="str">
            <v>032200246</v>
          </cell>
          <cell r="C688" t="str">
            <v>污水站控制台成套设备-PH调节池搅拌机</v>
          </cell>
          <cell r="D688" t="str">
            <v>BLD12</v>
          </cell>
          <cell r="E688">
            <v>3380.28</v>
          </cell>
          <cell r="F688">
            <v>3245.07</v>
          </cell>
          <cell r="G688">
            <v>135.21</v>
          </cell>
          <cell r="H688">
            <v>0</v>
          </cell>
          <cell r="I688" t="str">
            <v>2013.12.13</v>
          </cell>
          <cell r="J688" t="str">
            <v>96</v>
          </cell>
          <cell r="K688" t="str">
            <v>循环经济示范园设备</v>
          </cell>
          <cell r="L688" t="str">
            <v>肥东合成分厂</v>
          </cell>
          <cell r="M688" t="str">
            <v>肥东合成</v>
          </cell>
        </row>
        <row r="688">
          <cell r="O688" t="str">
            <v>0.00</v>
          </cell>
          <cell r="P688" t="str">
            <v>0.00</v>
          </cell>
          <cell r="Q688" t="str">
            <v>135.21</v>
          </cell>
          <cell r="R688" t="str">
            <v>96</v>
          </cell>
          <cell r="S688" t="str">
            <v>平均年限法(一)</v>
          </cell>
          <cell r="T688" t="str">
            <v>在用</v>
          </cell>
          <cell r="U688" t="str">
            <v>在建工程转入</v>
          </cell>
          <cell r="V688" t="str">
            <v>费潘梅</v>
          </cell>
          <cell r="W688" t="str">
            <v>2013.12.13</v>
          </cell>
        </row>
        <row r="688">
          <cell r="AA688" t="str">
            <v>0322</v>
          </cell>
        </row>
        <row r="689">
          <cell r="B689" t="str">
            <v>032200247</v>
          </cell>
          <cell r="C689" t="str">
            <v>污水站控制台成套设备-控制台辅助材料</v>
          </cell>
        </row>
        <row r="689">
          <cell r="E689">
            <v>172171.07</v>
          </cell>
          <cell r="F689">
            <v>165284.23</v>
          </cell>
          <cell r="G689">
            <v>6886.84</v>
          </cell>
          <cell r="H689">
            <v>0</v>
          </cell>
          <cell r="I689" t="str">
            <v>2013.12.13</v>
          </cell>
          <cell r="J689" t="str">
            <v>96</v>
          </cell>
          <cell r="K689" t="str">
            <v>循环经济示范园设备</v>
          </cell>
          <cell r="L689" t="str">
            <v>肥东合成分厂</v>
          </cell>
          <cell r="M689" t="str">
            <v>肥东合成</v>
          </cell>
        </row>
        <row r="689">
          <cell r="O689" t="str">
            <v>0.00</v>
          </cell>
          <cell r="P689" t="str">
            <v>0.00</v>
          </cell>
          <cell r="Q689" t="str">
            <v>6,886.84</v>
          </cell>
          <cell r="R689" t="str">
            <v>96</v>
          </cell>
          <cell r="S689" t="str">
            <v>平均年限法(一)</v>
          </cell>
          <cell r="T689" t="str">
            <v>在用</v>
          </cell>
          <cell r="U689" t="str">
            <v>在建工程转入</v>
          </cell>
          <cell r="V689" t="str">
            <v>费潘梅</v>
          </cell>
          <cell r="W689" t="str">
            <v>2013.12.13</v>
          </cell>
        </row>
        <row r="689">
          <cell r="AA689" t="str">
            <v>0322</v>
          </cell>
        </row>
        <row r="690">
          <cell r="B690" t="str">
            <v>032200248</v>
          </cell>
          <cell r="C690" t="str">
            <v>污水站控制台成套设备-控制台辅助设备-DO仪等</v>
          </cell>
        </row>
        <row r="690">
          <cell r="E690">
            <v>46852.46</v>
          </cell>
          <cell r="F690">
            <v>44978.36</v>
          </cell>
          <cell r="G690">
            <v>1874.1</v>
          </cell>
          <cell r="H690">
            <v>0</v>
          </cell>
          <cell r="I690" t="str">
            <v>2013.12.13</v>
          </cell>
          <cell r="J690" t="str">
            <v>96</v>
          </cell>
          <cell r="K690" t="str">
            <v>循环经济示范园设备</v>
          </cell>
          <cell r="L690" t="str">
            <v>肥东合成分厂</v>
          </cell>
          <cell r="M690" t="str">
            <v>肥东合成</v>
          </cell>
        </row>
        <row r="690">
          <cell r="O690" t="str">
            <v>0.00</v>
          </cell>
          <cell r="P690" t="str">
            <v>0.00</v>
          </cell>
          <cell r="Q690" t="str">
            <v>1,874.10</v>
          </cell>
          <cell r="R690" t="str">
            <v>96</v>
          </cell>
          <cell r="S690" t="str">
            <v>平均年限法(一)</v>
          </cell>
          <cell r="T690" t="str">
            <v>在用</v>
          </cell>
          <cell r="U690" t="str">
            <v>在建工程转入</v>
          </cell>
          <cell r="V690" t="str">
            <v>费潘梅</v>
          </cell>
          <cell r="W690" t="str">
            <v>2013.12.13</v>
          </cell>
        </row>
        <row r="690">
          <cell r="AA690" t="str">
            <v>0322</v>
          </cell>
        </row>
        <row r="691">
          <cell r="B691" t="str">
            <v>032200249</v>
          </cell>
          <cell r="C691" t="str">
            <v>污水站控制台成套设备-控制台辅助设备-压滤机等</v>
          </cell>
          <cell r="D691" t="str">
            <v>XAY630-30U</v>
          </cell>
          <cell r="E691">
            <v>98679.91</v>
          </cell>
          <cell r="F691">
            <v>94732.71</v>
          </cell>
          <cell r="G691">
            <v>3947.2</v>
          </cell>
          <cell r="H691">
            <v>0</v>
          </cell>
          <cell r="I691" t="str">
            <v>2013.12.13</v>
          </cell>
          <cell r="J691" t="str">
            <v>96</v>
          </cell>
          <cell r="K691" t="str">
            <v>循环经济示范园设备</v>
          </cell>
          <cell r="L691" t="str">
            <v>肥东合成分厂</v>
          </cell>
          <cell r="M691" t="str">
            <v>肥东合成</v>
          </cell>
        </row>
        <row r="691">
          <cell r="O691" t="str">
            <v>0.00</v>
          </cell>
          <cell r="P691" t="str">
            <v>0.00</v>
          </cell>
          <cell r="Q691" t="str">
            <v>3,947.20</v>
          </cell>
          <cell r="R691" t="str">
            <v>96</v>
          </cell>
          <cell r="S691" t="str">
            <v>平均年限法(一)</v>
          </cell>
          <cell r="T691" t="str">
            <v>在用</v>
          </cell>
          <cell r="U691" t="str">
            <v>在建工程转入</v>
          </cell>
          <cell r="V691" t="str">
            <v>费潘梅</v>
          </cell>
          <cell r="W691" t="str">
            <v>2013.12.13</v>
          </cell>
        </row>
        <row r="691">
          <cell r="AA691" t="str">
            <v>0322</v>
          </cell>
        </row>
        <row r="692">
          <cell r="B692" t="str">
            <v>032200250</v>
          </cell>
          <cell r="C692" t="str">
            <v>污水站控制台成套设备-控制台辅助设备-水解酸化池搅拌机等</v>
          </cell>
          <cell r="D692" t="str">
            <v>QJB0.85/8</v>
          </cell>
          <cell r="E692">
            <v>97478.99</v>
          </cell>
          <cell r="F692">
            <v>93579.83</v>
          </cell>
          <cell r="G692">
            <v>3899.16</v>
          </cell>
          <cell r="H692">
            <v>0</v>
          </cell>
          <cell r="I692" t="str">
            <v>2013.12.13</v>
          </cell>
          <cell r="J692" t="str">
            <v>96</v>
          </cell>
          <cell r="K692" t="str">
            <v>循环经济示范园设备</v>
          </cell>
          <cell r="L692" t="str">
            <v>肥东合成分厂</v>
          </cell>
          <cell r="M692" t="str">
            <v>肥东合成</v>
          </cell>
        </row>
        <row r="692">
          <cell r="O692" t="str">
            <v>0.00</v>
          </cell>
          <cell r="P692" t="str">
            <v>0.00</v>
          </cell>
          <cell r="Q692" t="str">
            <v>3,899.16</v>
          </cell>
          <cell r="R692" t="str">
            <v>96</v>
          </cell>
          <cell r="S692" t="str">
            <v>平均年限法(一)</v>
          </cell>
          <cell r="T692" t="str">
            <v>在用</v>
          </cell>
          <cell r="U692" t="str">
            <v>在建工程转入</v>
          </cell>
          <cell r="V692" t="str">
            <v>费潘梅</v>
          </cell>
          <cell r="W692" t="str">
            <v>2013.12.13</v>
          </cell>
        </row>
        <row r="692">
          <cell r="AA692" t="str">
            <v>0322</v>
          </cell>
        </row>
        <row r="693">
          <cell r="B693" t="str">
            <v>032200251</v>
          </cell>
          <cell r="C693" t="str">
            <v>污水站控制台成套设备-调试服务费</v>
          </cell>
        </row>
        <row r="693">
          <cell r="E693">
            <v>340000</v>
          </cell>
          <cell r="F693">
            <v>326400</v>
          </cell>
          <cell r="G693">
            <v>13600</v>
          </cell>
          <cell r="H693">
            <v>0</v>
          </cell>
          <cell r="I693" t="str">
            <v>2013.12.13</v>
          </cell>
          <cell r="J693" t="str">
            <v>96</v>
          </cell>
          <cell r="K693" t="str">
            <v>循环经济示范园设备</v>
          </cell>
          <cell r="L693" t="str">
            <v>肥东合成分厂</v>
          </cell>
          <cell r="M693" t="str">
            <v>肥东合成</v>
          </cell>
        </row>
        <row r="693">
          <cell r="O693" t="str">
            <v>0.00</v>
          </cell>
          <cell r="P693" t="str">
            <v>0.00</v>
          </cell>
          <cell r="Q693" t="str">
            <v>13,600.00</v>
          </cell>
          <cell r="R693" t="str">
            <v>96</v>
          </cell>
          <cell r="S693" t="str">
            <v>平均年限法(一)</v>
          </cell>
          <cell r="T693" t="str">
            <v>在用</v>
          </cell>
          <cell r="U693" t="str">
            <v>在建工程转入</v>
          </cell>
          <cell r="V693" t="str">
            <v>费潘梅</v>
          </cell>
          <cell r="W693" t="str">
            <v>2013.12.13</v>
          </cell>
        </row>
        <row r="693">
          <cell r="AA693" t="str">
            <v>0322</v>
          </cell>
        </row>
        <row r="694">
          <cell r="B694" t="str">
            <v>040100121</v>
          </cell>
          <cell r="C694" t="str">
            <v>格力空调</v>
          </cell>
          <cell r="D694" t="str">
            <v>KFR-35556D1-N2</v>
          </cell>
          <cell r="E694">
            <v>2150</v>
          </cell>
          <cell r="F694">
            <v>2064</v>
          </cell>
          <cell r="G694">
            <v>86</v>
          </cell>
          <cell r="H694">
            <v>0</v>
          </cell>
          <cell r="I694" t="str">
            <v>2013.12.16</v>
          </cell>
          <cell r="J694" t="str">
            <v>60</v>
          </cell>
          <cell r="K694" t="str">
            <v>空调</v>
          </cell>
          <cell r="L694" t="str">
            <v>肥东合成分厂</v>
          </cell>
          <cell r="M694" t="str">
            <v>肥东合成</v>
          </cell>
        </row>
        <row r="694">
          <cell r="O694" t="str">
            <v>0.00</v>
          </cell>
          <cell r="P694" t="str">
            <v>0.00</v>
          </cell>
          <cell r="Q694" t="str">
            <v>86.00</v>
          </cell>
          <cell r="R694" t="str">
            <v>60</v>
          </cell>
          <cell r="S694" t="str">
            <v>平均年限法(一)</v>
          </cell>
          <cell r="T694" t="str">
            <v>在用</v>
          </cell>
          <cell r="U694" t="str">
            <v>在建工程转入</v>
          </cell>
          <cell r="V694" t="str">
            <v>费潘梅</v>
          </cell>
          <cell r="W694" t="str">
            <v>2013.12.16</v>
          </cell>
        </row>
        <row r="694">
          <cell r="AA694" t="str">
            <v>0401</v>
          </cell>
        </row>
        <row r="695">
          <cell r="B695" t="str">
            <v>040900493</v>
          </cell>
          <cell r="C695" t="str">
            <v>海尔热水器</v>
          </cell>
          <cell r="D695" t="str">
            <v>ES60H-D1(E)</v>
          </cell>
          <cell r="E695">
            <v>1179.49</v>
          </cell>
          <cell r="F695">
            <v>1132.31</v>
          </cell>
          <cell r="G695">
            <v>47.18</v>
          </cell>
          <cell r="H695">
            <v>0</v>
          </cell>
          <cell r="I695" t="str">
            <v>2013.12.16</v>
          </cell>
          <cell r="J695" t="str">
            <v>60</v>
          </cell>
          <cell r="K695" t="str">
            <v>其他</v>
          </cell>
          <cell r="L695" t="str">
            <v>肥东合成分厂</v>
          </cell>
          <cell r="M695" t="str">
            <v>肥东合成</v>
          </cell>
        </row>
        <row r="695">
          <cell r="O695" t="str">
            <v>0.00</v>
          </cell>
          <cell r="P695" t="str">
            <v>0.00</v>
          </cell>
          <cell r="Q695" t="str">
            <v>47.18</v>
          </cell>
          <cell r="R695" t="str">
            <v>60</v>
          </cell>
          <cell r="S695" t="str">
            <v>平均年限法(一)</v>
          </cell>
          <cell r="T695" t="str">
            <v>在用</v>
          </cell>
          <cell r="U695" t="str">
            <v>在建工程转入</v>
          </cell>
          <cell r="V695" t="str">
            <v>费潘梅</v>
          </cell>
          <cell r="W695" t="str">
            <v>2013.12.16</v>
          </cell>
        </row>
        <row r="695">
          <cell r="AA695" t="str">
            <v>0409</v>
          </cell>
        </row>
        <row r="696">
          <cell r="B696" t="str">
            <v>040900494</v>
          </cell>
          <cell r="C696" t="str">
            <v>海尔冰箱</v>
          </cell>
          <cell r="D696" t="str">
            <v>BCD-215KAJ</v>
          </cell>
          <cell r="E696">
            <v>2135.9</v>
          </cell>
          <cell r="F696">
            <v>2050.46</v>
          </cell>
          <cell r="G696">
            <v>85.44</v>
          </cell>
          <cell r="H696">
            <v>0</v>
          </cell>
          <cell r="I696" t="str">
            <v>2013.12.16</v>
          </cell>
          <cell r="J696" t="str">
            <v>60</v>
          </cell>
          <cell r="K696" t="str">
            <v>其他</v>
          </cell>
          <cell r="L696" t="str">
            <v>肥东合成分厂</v>
          </cell>
          <cell r="M696" t="str">
            <v>肥东合成</v>
          </cell>
        </row>
        <row r="696">
          <cell r="O696" t="str">
            <v>0.00</v>
          </cell>
          <cell r="P696" t="str">
            <v>0.00</v>
          </cell>
          <cell r="Q696" t="str">
            <v>85.44</v>
          </cell>
          <cell r="R696" t="str">
            <v>60</v>
          </cell>
          <cell r="S696" t="str">
            <v>平均年限法(一)</v>
          </cell>
          <cell r="T696" t="str">
            <v>在用</v>
          </cell>
          <cell r="U696" t="str">
            <v>在建工程转入</v>
          </cell>
          <cell r="V696" t="str">
            <v>费潘梅</v>
          </cell>
          <cell r="W696" t="str">
            <v>2013.12.16</v>
          </cell>
        </row>
        <row r="696">
          <cell r="AA696" t="str">
            <v>0409</v>
          </cell>
        </row>
        <row r="697">
          <cell r="B697" t="str">
            <v>040100122</v>
          </cell>
          <cell r="C697" t="str">
            <v>格力柜机空调2台</v>
          </cell>
          <cell r="D697" t="str">
            <v>KFR-72W</v>
          </cell>
          <cell r="E697">
            <v>8376.07</v>
          </cell>
          <cell r="F697">
            <v>8041.03</v>
          </cell>
          <cell r="G697">
            <v>335.04</v>
          </cell>
          <cell r="H697">
            <v>0</v>
          </cell>
          <cell r="I697" t="str">
            <v>2013.12.16</v>
          </cell>
          <cell r="J697" t="str">
            <v>60</v>
          </cell>
          <cell r="K697" t="str">
            <v>空调</v>
          </cell>
          <cell r="L697" t="str">
            <v>肥东合成分厂</v>
          </cell>
          <cell r="M697" t="str">
            <v>肥东合成</v>
          </cell>
        </row>
        <row r="697">
          <cell r="O697" t="str">
            <v>0.00</v>
          </cell>
          <cell r="P697" t="str">
            <v>0.00</v>
          </cell>
          <cell r="Q697" t="str">
            <v>335.04</v>
          </cell>
          <cell r="R697" t="str">
            <v>60</v>
          </cell>
          <cell r="S697" t="str">
            <v>平均年限法(一)</v>
          </cell>
          <cell r="T697" t="str">
            <v>在用</v>
          </cell>
          <cell r="U697" t="str">
            <v>在建工程转入</v>
          </cell>
          <cell r="V697" t="str">
            <v>费潘梅</v>
          </cell>
          <cell r="W697" t="str">
            <v>2013.12.16</v>
          </cell>
        </row>
        <row r="697">
          <cell r="AA697" t="str">
            <v>0401</v>
          </cell>
        </row>
        <row r="698">
          <cell r="B698" t="str">
            <v>040900495</v>
          </cell>
          <cell r="C698" t="str">
            <v>裕合开水器</v>
          </cell>
          <cell r="D698" t="str">
            <v>裕合9KW开水器</v>
          </cell>
          <cell r="E698">
            <v>2136.75</v>
          </cell>
          <cell r="F698">
            <v>2051.28</v>
          </cell>
          <cell r="G698">
            <v>85.47</v>
          </cell>
          <cell r="H698">
            <v>0</v>
          </cell>
          <cell r="I698" t="str">
            <v>2013.12.16</v>
          </cell>
          <cell r="J698" t="str">
            <v>60</v>
          </cell>
          <cell r="K698" t="str">
            <v>其他</v>
          </cell>
          <cell r="L698" t="str">
            <v>肥东合成分厂</v>
          </cell>
          <cell r="M698" t="str">
            <v>肥东合成</v>
          </cell>
        </row>
        <row r="698">
          <cell r="O698" t="str">
            <v>0.00</v>
          </cell>
          <cell r="P698" t="str">
            <v>0.00</v>
          </cell>
          <cell r="Q698" t="str">
            <v>85.47</v>
          </cell>
          <cell r="R698" t="str">
            <v>60</v>
          </cell>
          <cell r="S698" t="str">
            <v>平均年限法(一)</v>
          </cell>
          <cell r="T698" t="str">
            <v>在用</v>
          </cell>
          <cell r="U698" t="str">
            <v>在建工程转入</v>
          </cell>
          <cell r="V698" t="str">
            <v>费潘梅</v>
          </cell>
          <cell r="W698" t="str">
            <v>2013.12.16</v>
          </cell>
        </row>
        <row r="698">
          <cell r="AA698" t="str">
            <v>0409</v>
          </cell>
        </row>
        <row r="699">
          <cell r="B699" t="str">
            <v>040200224</v>
          </cell>
          <cell r="C699" t="str">
            <v>方正电脑三台</v>
          </cell>
        </row>
        <row r="699">
          <cell r="E699">
            <v>8846.15</v>
          </cell>
          <cell r="F699">
            <v>8492.3</v>
          </cell>
          <cell r="G699">
            <v>353.85</v>
          </cell>
          <cell r="H699">
            <v>0</v>
          </cell>
          <cell r="I699" t="str">
            <v>2013.12.16</v>
          </cell>
          <cell r="J699" t="str">
            <v>60</v>
          </cell>
          <cell r="K699" t="str">
            <v>电脑</v>
          </cell>
          <cell r="L699" t="str">
            <v>肥东合成分厂</v>
          </cell>
          <cell r="M699" t="str">
            <v>肥东合成</v>
          </cell>
        </row>
        <row r="699">
          <cell r="O699" t="str">
            <v>0.00</v>
          </cell>
          <cell r="P699" t="str">
            <v>0.00</v>
          </cell>
          <cell r="Q699" t="str">
            <v>353.85</v>
          </cell>
          <cell r="R699" t="str">
            <v>60</v>
          </cell>
          <cell r="S699" t="str">
            <v>平均年限法(一)</v>
          </cell>
          <cell r="T699" t="str">
            <v>在用</v>
          </cell>
          <cell r="U699" t="str">
            <v>在建工程转入</v>
          </cell>
          <cell r="V699" t="str">
            <v>费潘梅</v>
          </cell>
          <cell r="W699" t="str">
            <v>2013.12.16</v>
          </cell>
        </row>
        <row r="699">
          <cell r="AA699" t="str">
            <v>0402</v>
          </cell>
        </row>
        <row r="700">
          <cell r="B700" t="str">
            <v>040100123</v>
          </cell>
          <cell r="C700" t="str">
            <v>美的电网扇10台</v>
          </cell>
          <cell r="D700" t="str">
            <v>FS40-100</v>
          </cell>
          <cell r="E700">
            <v>1623.93</v>
          </cell>
          <cell r="F700">
            <v>1558.97</v>
          </cell>
          <cell r="G700">
            <v>64.96</v>
          </cell>
          <cell r="H700">
            <v>0</v>
          </cell>
          <cell r="I700" t="str">
            <v>2013.12.16</v>
          </cell>
          <cell r="J700" t="str">
            <v>60</v>
          </cell>
          <cell r="K700" t="str">
            <v>其他</v>
          </cell>
          <cell r="L700" t="str">
            <v>肥东合成分厂</v>
          </cell>
          <cell r="M700" t="str">
            <v>肥东合成</v>
          </cell>
        </row>
        <row r="700">
          <cell r="O700" t="str">
            <v>0.00</v>
          </cell>
          <cell r="P700" t="str">
            <v>0.00</v>
          </cell>
          <cell r="Q700" t="str">
            <v>64.96</v>
          </cell>
          <cell r="R700" t="str">
            <v>60</v>
          </cell>
          <cell r="S700" t="str">
            <v>平均年限法(一)</v>
          </cell>
          <cell r="T700" t="str">
            <v>在用</v>
          </cell>
          <cell r="U700" t="str">
            <v>在建工程转入</v>
          </cell>
          <cell r="V700" t="str">
            <v>费潘梅</v>
          </cell>
          <cell r="W700" t="str">
            <v>2013.12.16</v>
          </cell>
        </row>
        <row r="700">
          <cell r="AA700" t="str">
            <v>0409</v>
          </cell>
        </row>
        <row r="701">
          <cell r="B701" t="str">
            <v>040100124</v>
          </cell>
          <cell r="C701" t="str">
            <v>格力空调3台</v>
          </cell>
          <cell r="D701" t="str">
            <v>KFR-35GW</v>
          </cell>
          <cell r="E701">
            <v>8205.13</v>
          </cell>
          <cell r="F701">
            <v>7876.92</v>
          </cell>
          <cell r="G701">
            <v>328.21</v>
          </cell>
          <cell r="H701">
            <v>0</v>
          </cell>
          <cell r="I701" t="str">
            <v>2013.12.16</v>
          </cell>
          <cell r="J701" t="str">
            <v>60</v>
          </cell>
          <cell r="K701" t="str">
            <v>空调</v>
          </cell>
          <cell r="L701" t="str">
            <v>肥东合成分厂</v>
          </cell>
          <cell r="M701" t="str">
            <v>肥东合成</v>
          </cell>
        </row>
        <row r="701">
          <cell r="O701" t="str">
            <v>0.00</v>
          </cell>
          <cell r="P701" t="str">
            <v>0.00</v>
          </cell>
          <cell r="Q701" t="str">
            <v>328.21</v>
          </cell>
          <cell r="R701" t="str">
            <v>60</v>
          </cell>
          <cell r="S701" t="str">
            <v>平均年限法(一)</v>
          </cell>
          <cell r="T701" t="str">
            <v>在用</v>
          </cell>
          <cell r="U701" t="str">
            <v>在建工程转入</v>
          </cell>
          <cell r="V701" t="str">
            <v>费潘梅</v>
          </cell>
          <cell r="W701" t="str">
            <v>2013.12.16</v>
          </cell>
        </row>
        <row r="701">
          <cell r="AA701" t="str">
            <v>0401</v>
          </cell>
        </row>
        <row r="702">
          <cell r="B702" t="str">
            <v>040200225</v>
          </cell>
          <cell r="C702" t="str">
            <v>方正电脑2台</v>
          </cell>
          <cell r="D702" t="str">
            <v>方正文祥</v>
          </cell>
          <cell r="E702">
            <v>5085.47</v>
          </cell>
          <cell r="F702">
            <v>4882.05</v>
          </cell>
          <cell r="G702">
            <v>203.42</v>
          </cell>
          <cell r="H702">
            <v>0</v>
          </cell>
          <cell r="I702" t="str">
            <v>2013.12.16</v>
          </cell>
          <cell r="J702" t="str">
            <v>60</v>
          </cell>
          <cell r="K702" t="str">
            <v>电脑</v>
          </cell>
          <cell r="L702" t="str">
            <v>肥东合成分厂</v>
          </cell>
          <cell r="M702" t="str">
            <v>肥东合成</v>
          </cell>
        </row>
        <row r="702">
          <cell r="O702" t="str">
            <v>0.00</v>
          </cell>
          <cell r="P702" t="str">
            <v>0.00</v>
          </cell>
          <cell r="Q702" t="str">
            <v>203.42</v>
          </cell>
          <cell r="R702" t="str">
            <v>60</v>
          </cell>
          <cell r="S702" t="str">
            <v>平均年限法(一)</v>
          </cell>
          <cell r="T702" t="str">
            <v>在用</v>
          </cell>
          <cell r="U702" t="str">
            <v>在建工程转入</v>
          </cell>
          <cell r="V702" t="str">
            <v>费潘梅</v>
          </cell>
          <cell r="W702" t="str">
            <v>2013.12.16</v>
          </cell>
        </row>
        <row r="702">
          <cell r="AA702" t="str">
            <v>0402</v>
          </cell>
        </row>
        <row r="703">
          <cell r="B703" t="str">
            <v>040100126</v>
          </cell>
          <cell r="C703" t="str">
            <v>空调14台</v>
          </cell>
        </row>
        <row r="703">
          <cell r="E703">
            <v>50239.3</v>
          </cell>
          <cell r="F703">
            <v>48229.73</v>
          </cell>
          <cell r="G703">
            <v>2009.57</v>
          </cell>
          <cell r="H703">
            <v>0</v>
          </cell>
          <cell r="I703" t="str">
            <v>2013.12.16</v>
          </cell>
          <cell r="J703" t="str">
            <v>60</v>
          </cell>
          <cell r="K703" t="str">
            <v>空调</v>
          </cell>
          <cell r="L703" t="str">
            <v>肥东合成分厂</v>
          </cell>
          <cell r="M703" t="str">
            <v>肥东合成</v>
          </cell>
        </row>
        <row r="703">
          <cell r="O703" t="str">
            <v>0.00</v>
          </cell>
          <cell r="P703" t="str">
            <v>0.00</v>
          </cell>
          <cell r="Q703" t="str">
            <v>2,009.57</v>
          </cell>
          <cell r="R703" t="str">
            <v>60</v>
          </cell>
          <cell r="S703" t="str">
            <v>平均年限法(一)</v>
          </cell>
          <cell r="T703" t="str">
            <v>在用</v>
          </cell>
          <cell r="U703" t="str">
            <v>在建工程转入</v>
          </cell>
          <cell r="V703" t="str">
            <v>费潘梅</v>
          </cell>
          <cell r="W703" t="str">
            <v>2013.12.16</v>
          </cell>
        </row>
        <row r="703">
          <cell r="AA703" t="str">
            <v>0401</v>
          </cell>
        </row>
        <row r="704">
          <cell r="B704" t="str">
            <v>040200226</v>
          </cell>
          <cell r="C704" t="str">
            <v>方正电脑5台</v>
          </cell>
          <cell r="D704" t="str">
            <v>方正电脑</v>
          </cell>
          <cell r="E704">
            <v>12820.51</v>
          </cell>
          <cell r="F704">
            <v>12307.69</v>
          </cell>
          <cell r="G704">
            <v>512.82</v>
          </cell>
          <cell r="H704">
            <v>0</v>
          </cell>
          <cell r="I704" t="str">
            <v>2013.12.16</v>
          </cell>
          <cell r="J704" t="str">
            <v>60</v>
          </cell>
          <cell r="K704" t="str">
            <v>电脑</v>
          </cell>
          <cell r="L704" t="str">
            <v>肥东合成分厂</v>
          </cell>
          <cell r="M704" t="str">
            <v>肥东合成</v>
          </cell>
        </row>
        <row r="704">
          <cell r="O704" t="str">
            <v>0.00</v>
          </cell>
          <cell r="P704" t="str">
            <v>0.00</v>
          </cell>
          <cell r="Q704" t="str">
            <v>512.82</v>
          </cell>
          <cell r="R704" t="str">
            <v>60</v>
          </cell>
          <cell r="S704" t="str">
            <v>平均年限法(一)</v>
          </cell>
          <cell r="T704" t="str">
            <v>在用</v>
          </cell>
          <cell r="U704" t="str">
            <v>在建工程转入</v>
          </cell>
          <cell r="V704" t="str">
            <v>费潘梅</v>
          </cell>
          <cell r="W704" t="str">
            <v>2013.12.16</v>
          </cell>
        </row>
        <row r="704">
          <cell r="AA704" t="str">
            <v>0402</v>
          </cell>
        </row>
        <row r="705">
          <cell r="B705" t="str">
            <v>040900496</v>
          </cell>
          <cell r="C705" t="str">
            <v>双门蒸饭车</v>
          </cell>
          <cell r="D705" t="str">
            <v>24盘</v>
          </cell>
          <cell r="E705">
            <v>2991.45</v>
          </cell>
          <cell r="F705">
            <v>2871.79</v>
          </cell>
          <cell r="G705">
            <v>119.66</v>
          </cell>
          <cell r="H705">
            <v>0</v>
          </cell>
          <cell r="I705" t="str">
            <v>2013.12.16</v>
          </cell>
          <cell r="J705" t="str">
            <v>60</v>
          </cell>
          <cell r="K705" t="str">
            <v>其他</v>
          </cell>
          <cell r="L705" t="str">
            <v>肥东合成分厂</v>
          </cell>
          <cell r="M705" t="str">
            <v>肥东合成</v>
          </cell>
        </row>
        <row r="705">
          <cell r="O705" t="str">
            <v>0.00</v>
          </cell>
          <cell r="P705" t="str">
            <v>0.00</v>
          </cell>
          <cell r="Q705" t="str">
            <v>119.66</v>
          </cell>
          <cell r="R705" t="str">
            <v>60</v>
          </cell>
          <cell r="S705" t="str">
            <v>平均年限法(一)</v>
          </cell>
          <cell r="T705" t="str">
            <v>在用</v>
          </cell>
          <cell r="U705" t="str">
            <v>在建工程转入</v>
          </cell>
          <cell r="V705" t="str">
            <v>费潘梅</v>
          </cell>
          <cell r="W705" t="str">
            <v>2013.12.16</v>
          </cell>
        </row>
        <row r="705">
          <cell r="AA705" t="str">
            <v>0409</v>
          </cell>
        </row>
        <row r="706">
          <cell r="B706" t="str">
            <v>040300064</v>
          </cell>
          <cell r="C706" t="str">
            <v>打印机5台</v>
          </cell>
        </row>
        <row r="706">
          <cell r="E706">
            <v>7393.16</v>
          </cell>
          <cell r="F706">
            <v>7097.43</v>
          </cell>
          <cell r="G706">
            <v>295.73</v>
          </cell>
          <cell r="H706">
            <v>0</v>
          </cell>
          <cell r="I706" t="str">
            <v>2013.12.16</v>
          </cell>
          <cell r="J706" t="str">
            <v>60</v>
          </cell>
          <cell r="K706" t="str">
            <v>打印机</v>
          </cell>
          <cell r="L706" t="str">
            <v>肥东合成分厂</v>
          </cell>
          <cell r="M706" t="str">
            <v>肥东合成</v>
          </cell>
        </row>
        <row r="706">
          <cell r="O706" t="str">
            <v>0.00</v>
          </cell>
          <cell r="P706" t="str">
            <v>0.00</v>
          </cell>
          <cell r="Q706" t="str">
            <v>295.73</v>
          </cell>
          <cell r="R706" t="str">
            <v>60</v>
          </cell>
          <cell r="S706" t="str">
            <v>平均年限法(一)</v>
          </cell>
          <cell r="T706" t="str">
            <v>在用</v>
          </cell>
          <cell r="U706" t="str">
            <v>在建工程转入</v>
          </cell>
          <cell r="V706" t="str">
            <v>费潘梅</v>
          </cell>
          <cell r="W706" t="str">
            <v>2013.12.16</v>
          </cell>
        </row>
        <row r="706">
          <cell r="AA706" t="str">
            <v>0403</v>
          </cell>
        </row>
        <row r="707">
          <cell r="B707" t="str">
            <v>040900497</v>
          </cell>
          <cell r="C707" t="str">
            <v>海尔冷柜</v>
          </cell>
          <cell r="D707" t="str">
            <v>BC/BD-429HC</v>
          </cell>
          <cell r="E707">
            <v>2135.9</v>
          </cell>
          <cell r="F707">
            <v>2050.46</v>
          </cell>
          <cell r="G707">
            <v>85.44</v>
          </cell>
          <cell r="H707">
            <v>0</v>
          </cell>
          <cell r="I707" t="str">
            <v>2013.12.16</v>
          </cell>
          <cell r="J707" t="str">
            <v>60</v>
          </cell>
          <cell r="K707" t="str">
            <v>其他</v>
          </cell>
          <cell r="L707" t="str">
            <v>肥东合成分厂</v>
          </cell>
          <cell r="M707" t="str">
            <v>肥东合成</v>
          </cell>
        </row>
        <row r="707">
          <cell r="O707" t="str">
            <v>0.00</v>
          </cell>
          <cell r="P707" t="str">
            <v>0.00</v>
          </cell>
          <cell r="Q707" t="str">
            <v>85.44</v>
          </cell>
          <cell r="R707" t="str">
            <v>60</v>
          </cell>
          <cell r="S707" t="str">
            <v>平均年限法(一)</v>
          </cell>
          <cell r="T707" t="str">
            <v>在用</v>
          </cell>
          <cell r="U707" t="str">
            <v>在建工程转入</v>
          </cell>
          <cell r="V707" t="str">
            <v>费潘梅</v>
          </cell>
          <cell r="W707" t="str">
            <v>2013.12.16</v>
          </cell>
        </row>
        <row r="707">
          <cell r="AA707" t="str">
            <v>0409</v>
          </cell>
        </row>
        <row r="708">
          <cell r="B708" t="str">
            <v>040900498</v>
          </cell>
          <cell r="C708" t="str">
            <v>办公家具</v>
          </cell>
        </row>
        <row r="708">
          <cell r="E708">
            <v>108600</v>
          </cell>
          <cell r="F708">
            <v>104256</v>
          </cell>
          <cell r="G708">
            <v>4344</v>
          </cell>
          <cell r="H708">
            <v>0</v>
          </cell>
          <cell r="I708" t="str">
            <v>2013.12.16</v>
          </cell>
          <cell r="J708" t="str">
            <v>60</v>
          </cell>
          <cell r="K708" t="str">
            <v>其他</v>
          </cell>
          <cell r="L708" t="str">
            <v>肥东合成分厂</v>
          </cell>
          <cell r="M708" t="str">
            <v>肥东合成</v>
          </cell>
        </row>
        <row r="708">
          <cell r="O708" t="str">
            <v>0.00</v>
          </cell>
          <cell r="P708" t="str">
            <v>0.00</v>
          </cell>
          <cell r="Q708" t="str">
            <v>4,344.00</v>
          </cell>
          <cell r="R708" t="str">
            <v>60</v>
          </cell>
          <cell r="S708" t="str">
            <v>平均年限法(一)</v>
          </cell>
          <cell r="T708" t="str">
            <v>在用</v>
          </cell>
          <cell r="U708" t="str">
            <v>在建工程转入</v>
          </cell>
          <cell r="V708" t="str">
            <v>费潘梅</v>
          </cell>
          <cell r="W708" t="str">
            <v>2013.12.16</v>
          </cell>
        </row>
        <row r="708">
          <cell r="AA708" t="str">
            <v>0409</v>
          </cell>
        </row>
        <row r="709">
          <cell r="B709" t="str">
            <v>032200252</v>
          </cell>
          <cell r="C709" t="str">
            <v>工程物资--管道配件等</v>
          </cell>
        </row>
        <row r="709">
          <cell r="E709">
            <v>1206758.71</v>
          </cell>
          <cell r="F709">
            <v>1158488.36</v>
          </cell>
          <cell r="G709">
            <v>48270.35</v>
          </cell>
          <cell r="H709">
            <v>0</v>
          </cell>
          <cell r="I709" t="str">
            <v>2013.12.25</v>
          </cell>
          <cell r="J709" t="str">
            <v>96</v>
          </cell>
          <cell r="K709" t="str">
            <v>循环经济示范园设备</v>
          </cell>
          <cell r="L709" t="str">
            <v>肥东合成分厂</v>
          </cell>
          <cell r="M709" t="str">
            <v>肥东合成</v>
          </cell>
        </row>
        <row r="709">
          <cell r="O709" t="str">
            <v>0.00</v>
          </cell>
          <cell r="P709" t="str">
            <v>0.00</v>
          </cell>
          <cell r="Q709" t="str">
            <v>48,270.35</v>
          </cell>
          <cell r="R709" t="str">
            <v>96</v>
          </cell>
          <cell r="S709" t="str">
            <v>平均年限法(一)</v>
          </cell>
          <cell r="T709" t="str">
            <v>在用</v>
          </cell>
          <cell r="U709" t="str">
            <v>在建工程转入</v>
          </cell>
          <cell r="V709" t="str">
            <v>费潘梅</v>
          </cell>
          <cell r="W709" t="str">
            <v>2013.12.25</v>
          </cell>
        </row>
        <row r="709">
          <cell r="AA709" t="str">
            <v>0322</v>
          </cell>
        </row>
        <row r="710">
          <cell r="B710" t="str">
            <v>032200253</v>
          </cell>
          <cell r="C710" t="str">
            <v>工程物资--机器零配件</v>
          </cell>
        </row>
        <row r="710">
          <cell r="E710">
            <v>775822.17</v>
          </cell>
          <cell r="F710">
            <v>744789.28</v>
          </cell>
          <cell r="G710">
            <v>31032.89</v>
          </cell>
          <cell r="H710">
            <v>0</v>
          </cell>
          <cell r="I710" t="str">
            <v>2013.12.25</v>
          </cell>
          <cell r="J710" t="str">
            <v>96</v>
          </cell>
          <cell r="K710" t="str">
            <v>循环经济示范园设备</v>
          </cell>
          <cell r="L710" t="str">
            <v>肥东合成分厂</v>
          </cell>
          <cell r="M710" t="str">
            <v>肥东合成</v>
          </cell>
        </row>
        <row r="710">
          <cell r="O710" t="str">
            <v>0.00</v>
          </cell>
          <cell r="P710" t="str">
            <v>0.00</v>
          </cell>
          <cell r="Q710" t="str">
            <v>31,032.89</v>
          </cell>
          <cell r="R710" t="str">
            <v>96</v>
          </cell>
          <cell r="S710" t="str">
            <v>平均年限法(一)</v>
          </cell>
          <cell r="T710" t="str">
            <v>在用</v>
          </cell>
          <cell r="U710" t="str">
            <v>在建工程转入</v>
          </cell>
          <cell r="V710" t="str">
            <v>费潘梅</v>
          </cell>
          <cell r="W710" t="str">
            <v>2013.12.25</v>
          </cell>
        </row>
        <row r="710">
          <cell r="AA710" t="str">
            <v>0322</v>
          </cell>
        </row>
        <row r="711">
          <cell r="B711" t="str">
            <v>040900499</v>
          </cell>
          <cell r="C711" t="str">
            <v>肥东分厂办公货架</v>
          </cell>
        </row>
        <row r="711">
          <cell r="E711">
            <v>252263.26</v>
          </cell>
          <cell r="F711">
            <v>242172.73</v>
          </cell>
          <cell r="G711">
            <v>10090.53</v>
          </cell>
          <cell r="H711">
            <v>0</v>
          </cell>
          <cell r="I711" t="str">
            <v>2013.12.25</v>
          </cell>
          <cell r="J711" t="str">
            <v>60</v>
          </cell>
          <cell r="K711" t="str">
            <v>其他</v>
          </cell>
          <cell r="L711" t="str">
            <v>肥东合成分厂</v>
          </cell>
          <cell r="M711" t="str">
            <v>肥东合成</v>
          </cell>
        </row>
        <row r="711">
          <cell r="O711" t="str">
            <v>0.00</v>
          </cell>
          <cell r="P711" t="str">
            <v>0.00</v>
          </cell>
          <cell r="Q711" t="str">
            <v>10,090.53</v>
          </cell>
          <cell r="R711" t="str">
            <v>60</v>
          </cell>
          <cell r="S711" t="str">
            <v>平均年限法(一)</v>
          </cell>
          <cell r="T711" t="str">
            <v>在用</v>
          </cell>
          <cell r="U711" t="str">
            <v>在建工程转入</v>
          </cell>
          <cell r="V711" t="str">
            <v>费潘梅</v>
          </cell>
          <cell r="W711" t="str">
            <v>2013.12.25</v>
          </cell>
        </row>
        <row r="711">
          <cell r="AA711" t="str">
            <v>0409</v>
          </cell>
        </row>
        <row r="712">
          <cell r="B712" t="str">
            <v>0100031</v>
          </cell>
          <cell r="C712" t="str">
            <v>办公综合楼</v>
          </cell>
        </row>
        <row r="712">
          <cell r="E712">
            <v>10646291.86</v>
          </cell>
          <cell r="F712">
            <v>2803247.78</v>
          </cell>
          <cell r="G712">
            <v>7843044.08</v>
          </cell>
          <cell r="H712">
            <v>0</v>
          </cell>
          <cell r="I712" t="str">
            <v>2013.12.25</v>
          </cell>
          <cell r="J712" t="str">
            <v>480</v>
          </cell>
          <cell r="K712" t="str">
            <v>房屋建筑</v>
          </cell>
          <cell r="L712" t="str">
            <v>肥东合成分厂</v>
          </cell>
          <cell r="M712" t="str">
            <v>肥东合成</v>
          </cell>
        </row>
        <row r="712">
          <cell r="O712" t="str">
            <v>21,292.58</v>
          </cell>
          <cell r="P712" t="str">
            <v>255,510.96</v>
          </cell>
          <cell r="Q712" t="str">
            <v>425,851.67</v>
          </cell>
          <cell r="R712" t="str">
            <v>133</v>
          </cell>
          <cell r="S712" t="str">
            <v>平均年限法(一)</v>
          </cell>
          <cell r="T712" t="str">
            <v>在用</v>
          </cell>
          <cell r="U712" t="str">
            <v>在建工程转入</v>
          </cell>
          <cell r="V712" t="str">
            <v>费潘梅</v>
          </cell>
          <cell r="W712" t="str">
            <v>2013.12.25</v>
          </cell>
        </row>
        <row r="712">
          <cell r="AA712" t="str">
            <v>01</v>
          </cell>
        </row>
        <row r="713">
          <cell r="B713" t="str">
            <v>0100032</v>
          </cell>
          <cell r="C713" t="str">
            <v>门卫室</v>
          </cell>
        </row>
        <row r="713">
          <cell r="E713">
            <v>116371.01</v>
          </cell>
          <cell r="F713">
            <v>26106.06</v>
          </cell>
          <cell r="G713">
            <v>90264.95</v>
          </cell>
          <cell r="H713">
            <v>0</v>
          </cell>
          <cell r="I713" t="str">
            <v>2013.12.25</v>
          </cell>
          <cell r="J713" t="str">
            <v>480</v>
          </cell>
          <cell r="K713" t="str">
            <v>房屋建筑</v>
          </cell>
          <cell r="L713" t="str">
            <v>肥东合成分厂</v>
          </cell>
          <cell r="M713" t="str">
            <v>肥东合成</v>
          </cell>
        </row>
        <row r="713">
          <cell r="O713" t="str">
            <v>232.74</v>
          </cell>
          <cell r="P713" t="str">
            <v>2,792.88</v>
          </cell>
          <cell r="Q713" t="str">
            <v>4,654.84</v>
          </cell>
          <cell r="R713" t="str">
            <v>133</v>
          </cell>
          <cell r="S713" t="str">
            <v>平均年限法(一)</v>
          </cell>
          <cell r="T713" t="str">
            <v>在用</v>
          </cell>
          <cell r="U713" t="str">
            <v>在建工程转入</v>
          </cell>
          <cell r="V713" t="str">
            <v>费潘梅</v>
          </cell>
          <cell r="W713" t="str">
            <v>2013.12.25</v>
          </cell>
        </row>
        <row r="713">
          <cell r="AA713" t="str">
            <v>01</v>
          </cell>
        </row>
        <row r="714">
          <cell r="B714" t="str">
            <v>0100034</v>
          </cell>
          <cell r="C714" t="str">
            <v>肥东中间体合成车间一</v>
          </cell>
          <cell r="D714" t="str">
            <v>皖（2018）肥东县不动产权第0000971号，建筑面积1948.45㎡</v>
          </cell>
          <cell r="E714">
            <v>7623338.1</v>
          </cell>
          <cell r="F714">
            <v>2002301.1</v>
          </cell>
          <cell r="G714">
            <v>5621037</v>
          </cell>
          <cell r="H714">
            <v>0</v>
          </cell>
          <cell r="I714" t="str">
            <v>2013.12.25</v>
          </cell>
          <cell r="J714" t="str">
            <v>480</v>
          </cell>
          <cell r="K714" t="str">
            <v>房屋建筑</v>
          </cell>
          <cell r="L714" t="str">
            <v>肥东合成分厂</v>
          </cell>
          <cell r="M714" t="str">
            <v>肥东合成</v>
          </cell>
        </row>
        <row r="714">
          <cell r="O714" t="str">
            <v>15,246.68</v>
          </cell>
          <cell r="P714" t="str">
            <v>182,960.16</v>
          </cell>
          <cell r="Q714" t="str">
            <v>304,933.52</v>
          </cell>
          <cell r="R714" t="str">
            <v>133</v>
          </cell>
          <cell r="S714" t="str">
            <v>平均年限法(一)</v>
          </cell>
          <cell r="T714" t="str">
            <v>在用</v>
          </cell>
          <cell r="U714" t="str">
            <v>在建工程转入</v>
          </cell>
          <cell r="V714" t="str">
            <v>费潘梅</v>
          </cell>
          <cell r="W714" t="str">
            <v>2013.12.25</v>
          </cell>
        </row>
        <row r="714">
          <cell r="AA714" t="str">
            <v>01</v>
          </cell>
        </row>
        <row r="715">
          <cell r="B715" t="str">
            <v>0100035</v>
          </cell>
          <cell r="C715" t="str">
            <v>肥东中间体合成车间二</v>
          </cell>
          <cell r="D715" t="str">
            <v>皖（2018）肥东县不动产权第0000974号，建筑面积1948.45㎡</v>
          </cell>
          <cell r="E715">
            <v>6967720.42</v>
          </cell>
          <cell r="F715">
            <v>1832823.4</v>
          </cell>
          <cell r="G715">
            <v>5134897.02</v>
          </cell>
          <cell r="H715">
            <v>0</v>
          </cell>
          <cell r="I715" t="str">
            <v>2013.12.25</v>
          </cell>
          <cell r="J715" t="str">
            <v>480</v>
          </cell>
          <cell r="K715" t="str">
            <v>房屋建筑</v>
          </cell>
          <cell r="L715" t="str">
            <v>肥东合成分厂</v>
          </cell>
          <cell r="M715" t="str">
            <v>肥东合成</v>
          </cell>
        </row>
        <row r="715">
          <cell r="O715" t="str">
            <v>13,935.44</v>
          </cell>
          <cell r="P715" t="str">
            <v>167,225.28</v>
          </cell>
          <cell r="Q715" t="str">
            <v>278,708.81</v>
          </cell>
          <cell r="R715" t="str">
            <v>133</v>
          </cell>
          <cell r="S715" t="str">
            <v>平均年限法(一)</v>
          </cell>
          <cell r="T715" t="str">
            <v>在用</v>
          </cell>
          <cell r="U715" t="str">
            <v>在建工程转入</v>
          </cell>
          <cell r="V715" t="str">
            <v>费潘梅</v>
          </cell>
          <cell r="W715" t="str">
            <v>2013.12.25</v>
          </cell>
        </row>
        <row r="715">
          <cell r="AA715" t="str">
            <v>01</v>
          </cell>
        </row>
        <row r="716">
          <cell r="B716" t="str">
            <v>0100036</v>
          </cell>
          <cell r="C716" t="str">
            <v>空压站</v>
          </cell>
          <cell r="D716" t="str">
            <v>皖（2018）肥东县不动产权第0000965号，建筑面积 129.78㎡</v>
          </cell>
          <cell r="E716">
            <v>132229.45</v>
          </cell>
          <cell r="F716">
            <v>34908.72</v>
          </cell>
          <cell r="G716">
            <v>97320.73</v>
          </cell>
          <cell r="H716">
            <v>0</v>
          </cell>
          <cell r="I716" t="str">
            <v>2013.12.25</v>
          </cell>
          <cell r="J716" t="str">
            <v>480</v>
          </cell>
          <cell r="K716" t="str">
            <v>房屋建筑</v>
          </cell>
          <cell r="L716" t="str">
            <v>肥东合成分厂</v>
          </cell>
          <cell r="M716" t="str">
            <v>肥东合成</v>
          </cell>
        </row>
        <row r="716">
          <cell r="O716" t="str">
            <v>264.46</v>
          </cell>
          <cell r="P716" t="str">
            <v>3,173.52</v>
          </cell>
          <cell r="Q716" t="str">
            <v>5,289.18</v>
          </cell>
          <cell r="R716" t="str">
            <v>133</v>
          </cell>
          <cell r="S716" t="str">
            <v>平均年限法(一)</v>
          </cell>
          <cell r="T716" t="str">
            <v>在用</v>
          </cell>
          <cell r="U716" t="str">
            <v>在建工程转入</v>
          </cell>
          <cell r="V716" t="str">
            <v>费潘梅</v>
          </cell>
          <cell r="W716" t="str">
            <v>2013.12.25</v>
          </cell>
        </row>
        <row r="716">
          <cell r="AA716" t="str">
            <v>01</v>
          </cell>
        </row>
        <row r="717">
          <cell r="B717" t="str">
            <v>0100037</v>
          </cell>
          <cell r="C717" t="str">
            <v>冷冻站</v>
          </cell>
          <cell r="D717" t="str">
            <v>皖（2018）肥东县不动产权第0000963号，建筑面积 444.16㎡</v>
          </cell>
          <cell r="E717">
            <v>488469.89</v>
          </cell>
          <cell r="F717">
            <v>128956.08</v>
          </cell>
          <cell r="G717">
            <v>359513.81</v>
          </cell>
          <cell r="H717">
            <v>0</v>
          </cell>
          <cell r="I717" t="str">
            <v>2013.12.25</v>
          </cell>
          <cell r="J717" t="str">
            <v>480</v>
          </cell>
          <cell r="K717" t="str">
            <v>房屋建筑</v>
          </cell>
          <cell r="L717" t="str">
            <v>肥东合成分厂</v>
          </cell>
          <cell r="M717" t="str">
            <v>肥东合成</v>
          </cell>
        </row>
        <row r="717">
          <cell r="O717" t="str">
            <v>976.94</v>
          </cell>
          <cell r="P717" t="str">
            <v>11,723.28</v>
          </cell>
          <cell r="Q717" t="str">
            <v>19,538.80</v>
          </cell>
          <cell r="R717" t="str">
            <v>133</v>
          </cell>
          <cell r="S717" t="str">
            <v>平均年限法(一)</v>
          </cell>
          <cell r="T717" t="str">
            <v>在用</v>
          </cell>
          <cell r="U717" t="str">
            <v>在建工程转入</v>
          </cell>
          <cell r="V717" t="str">
            <v>费潘梅</v>
          </cell>
          <cell r="W717" t="str">
            <v>2013.12.25</v>
          </cell>
        </row>
        <row r="717">
          <cell r="AA717" t="str">
            <v>01</v>
          </cell>
        </row>
        <row r="718">
          <cell r="B718" t="str">
            <v>0100038</v>
          </cell>
          <cell r="C718" t="str">
            <v>酸碱罐区</v>
          </cell>
        </row>
        <row r="718">
          <cell r="E718">
            <v>358382.77</v>
          </cell>
          <cell r="F718">
            <v>88879.48</v>
          </cell>
          <cell r="G718">
            <v>0</v>
          </cell>
          <cell r="H718">
            <v>269503.29</v>
          </cell>
          <cell r="I718" t="str">
            <v>2013.12.25</v>
          </cell>
          <cell r="J718" t="str">
            <v>480</v>
          </cell>
          <cell r="K718" t="str">
            <v>房屋建筑</v>
          </cell>
          <cell r="L718" t="str">
            <v>肥东合成分厂</v>
          </cell>
          <cell r="M718" t="str">
            <v>肥东合成</v>
          </cell>
        </row>
        <row r="718">
          <cell r="O718" t="str">
            <v>0.00</v>
          </cell>
          <cell r="P718" t="str">
            <v>7,884.47</v>
          </cell>
          <cell r="Q718" t="str">
            <v>14,335.31</v>
          </cell>
          <cell r="R718" t="str">
            <v>133</v>
          </cell>
          <cell r="S718" t="str">
            <v>平均年限法(一)</v>
          </cell>
          <cell r="T718" t="str">
            <v>在用</v>
          </cell>
          <cell r="U718" t="str">
            <v>在建工程转入</v>
          </cell>
          <cell r="V718" t="str">
            <v>费潘梅</v>
          </cell>
          <cell r="W718" t="str">
            <v>2013.12.25</v>
          </cell>
        </row>
        <row r="718">
          <cell r="AA718" t="str">
            <v>01</v>
          </cell>
        </row>
        <row r="719">
          <cell r="B719" t="str">
            <v>0100039</v>
          </cell>
          <cell r="C719" t="str">
            <v>危险品罐区</v>
          </cell>
        </row>
        <row r="719">
          <cell r="E719">
            <v>706895.18</v>
          </cell>
          <cell r="F719">
            <v>175309.96</v>
          </cell>
          <cell r="G719">
            <v>0</v>
          </cell>
          <cell r="H719">
            <v>531585.22</v>
          </cell>
          <cell r="I719" t="str">
            <v>2013.12.25</v>
          </cell>
          <cell r="J719" t="str">
            <v>480</v>
          </cell>
          <cell r="K719" t="str">
            <v>房屋建筑</v>
          </cell>
          <cell r="L719" t="str">
            <v>肥东合成分厂</v>
          </cell>
          <cell r="M719" t="str">
            <v>肥东合成</v>
          </cell>
        </row>
        <row r="719">
          <cell r="O719" t="str">
            <v>0.00</v>
          </cell>
          <cell r="P719" t="str">
            <v>15,551.69</v>
          </cell>
          <cell r="Q719" t="str">
            <v>28,275.81</v>
          </cell>
          <cell r="R719" t="str">
            <v>133</v>
          </cell>
          <cell r="S719" t="str">
            <v>平均年限法(一)</v>
          </cell>
          <cell r="T719" t="str">
            <v>在用</v>
          </cell>
          <cell r="U719" t="str">
            <v>在建工程转入</v>
          </cell>
          <cell r="V719" t="str">
            <v>费潘梅</v>
          </cell>
          <cell r="W719" t="str">
            <v>2013.12.25</v>
          </cell>
        </row>
        <row r="719">
          <cell r="AA719" t="str">
            <v>01</v>
          </cell>
        </row>
        <row r="720">
          <cell r="B720" t="str">
            <v>0100040</v>
          </cell>
          <cell r="C720" t="str">
            <v>消防报警工程</v>
          </cell>
        </row>
        <row r="720">
          <cell r="E720">
            <v>359731.41</v>
          </cell>
          <cell r="F720">
            <v>89637.58</v>
          </cell>
          <cell r="G720">
            <v>270093.83</v>
          </cell>
          <cell r="H720">
            <v>0</v>
          </cell>
          <cell r="I720" t="str">
            <v>2013.12.25</v>
          </cell>
          <cell r="J720" t="str">
            <v>480</v>
          </cell>
          <cell r="K720" t="str">
            <v>房屋建筑</v>
          </cell>
          <cell r="L720" t="str">
            <v>肥东合成分厂</v>
          </cell>
          <cell r="M720" t="str">
            <v>肥东合成</v>
          </cell>
        </row>
        <row r="720">
          <cell r="O720" t="str">
            <v>719.46</v>
          </cell>
          <cell r="P720" t="str">
            <v>8,633.52</v>
          </cell>
          <cell r="Q720" t="str">
            <v>14,389.26</v>
          </cell>
          <cell r="R720" t="str">
            <v>133</v>
          </cell>
          <cell r="S720" t="str">
            <v>平均年限法(一)</v>
          </cell>
          <cell r="T720" t="str">
            <v>在用</v>
          </cell>
          <cell r="U720" t="str">
            <v>在建工程转入</v>
          </cell>
          <cell r="V720" t="str">
            <v>费潘梅</v>
          </cell>
          <cell r="W720" t="str">
            <v>2013.12.25</v>
          </cell>
        </row>
        <row r="720">
          <cell r="AA720" t="str">
            <v>01</v>
          </cell>
        </row>
        <row r="721">
          <cell r="B721" t="str">
            <v>0100041</v>
          </cell>
          <cell r="C721" t="str">
            <v>循环水及消防站</v>
          </cell>
          <cell r="D721" t="str">
            <v>皖（2018）肥东县不动产权第0000955号，建筑面积 259.83㎡</v>
          </cell>
          <cell r="E721">
            <v>611429.83</v>
          </cell>
          <cell r="F721">
            <v>161417.52</v>
          </cell>
          <cell r="G721">
            <v>450012.31</v>
          </cell>
          <cell r="H721">
            <v>0</v>
          </cell>
          <cell r="I721" t="str">
            <v>2013.12.25</v>
          </cell>
          <cell r="J721" t="str">
            <v>480</v>
          </cell>
          <cell r="K721" t="str">
            <v>房屋建筑</v>
          </cell>
          <cell r="L721" t="str">
            <v>肥东合成分厂</v>
          </cell>
          <cell r="M721" t="str">
            <v>肥东合成</v>
          </cell>
        </row>
        <row r="721">
          <cell r="O721" t="str">
            <v>1,222.86</v>
          </cell>
          <cell r="P721" t="str">
            <v>14,674.32</v>
          </cell>
          <cell r="Q721" t="str">
            <v>24,457.19</v>
          </cell>
          <cell r="R721" t="str">
            <v>133</v>
          </cell>
          <cell r="S721" t="str">
            <v>平均年限法(一)</v>
          </cell>
          <cell r="T721" t="str">
            <v>在用</v>
          </cell>
          <cell r="U721" t="str">
            <v>在建工程转入</v>
          </cell>
          <cell r="V721" t="str">
            <v>费潘梅</v>
          </cell>
          <cell r="W721" t="str">
            <v>2013.12.25</v>
          </cell>
        </row>
        <row r="721">
          <cell r="AA721" t="str">
            <v>01</v>
          </cell>
        </row>
        <row r="722">
          <cell r="B722" t="str">
            <v>0100043</v>
          </cell>
          <cell r="C722" t="str">
            <v>锅炉房</v>
          </cell>
          <cell r="D722" t="str">
            <v>皖（2018）肥东县不动产权第0000976号，建筑面积 311.55㎡</v>
          </cell>
          <cell r="E722">
            <v>490265.92</v>
          </cell>
          <cell r="F722">
            <v>129429.96</v>
          </cell>
          <cell r="G722">
            <v>360835.96</v>
          </cell>
          <cell r="H722">
            <v>0</v>
          </cell>
          <cell r="I722" t="str">
            <v>2013.12.25</v>
          </cell>
          <cell r="J722" t="str">
            <v>480</v>
          </cell>
          <cell r="K722" t="str">
            <v>房屋建筑</v>
          </cell>
          <cell r="L722" t="str">
            <v>肥东合成分厂</v>
          </cell>
          <cell r="M722" t="str">
            <v>肥东合成</v>
          </cell>
        </row>
        <row r="722">
          <cell r="O722" t="str">
            <v>980.53</v>
          </cell>
          <cell r="P722" t="str">
            <v>11,766.36</v>
          </cell>
          <cell r="Q722" t="str">
            <v>19,610.64</v>
          </cell>
          <cell r="R722" t="str">
            <v>133</v>
          </cell>
          <cell r="S722" t="str">
            <v>平均年限法(一)</v>
          </cell>
          <cell r="T722" t="str">
            <v>在用</v>
          </cell>
          <cell r="U722" t="str">
            <v>在建工程转入</v>
          </cell>
          <cell r="V722" t="str">
            <v>费潘梅</v>
          </cell>
          <cell r="W722" t="str">
            <v>2013.12.25</v>
          </cell>
        </row>
        <row r="722">
          <cell r="AA722" t="str">
            <v>01</v>
          </cell>
        </row>
        <row r="723">
          <cell r="B723" t="str">
            <v>0100044</v>
          </cell>
          <cell r="C723" t="str">
            <v>中间体1#仓库</v>
          </cell>
          <cell r="D723" t="str">
            <v>皖（2018）肥东县不动产权第0000998号，建筑面积1849.77㎡</v>
          </cell>
          <cell r="E723">
            <v>1854722.23</v>
          </cell>
          <cell r="F723">
            <v>489646.08</v>
          </cell>
          <cell r="G723">
            <v>1365076.15</v>
          </cell>
          <cell r="H723">
            <v>0</v>
          </cell>
          <cell r="I723" t="str">
            <v>2013.12.25</v>
          </cell>
          <cell r="J723" t="str">
            <v>480</v>
          </cell>
          <cell r="K723" t="str">
            <v>房屋建筑</v>
          </cell>
          <cell r="L723" t="str">
            <v>肥东合成分厂</v>
          </cell>
          <cell r="M723" t="str">
            <v>肥东合成</v>
          </cell>
        </row>
        <row r="723">
          <cell r="O723" t="str">
            <v>3,709.44</v>
          </cell>
          <cell r="P723" t="str">
            <v>44,513.28</v>
          </cell>
          <cell r="Q723" t="str">
            <v>74,188.89</v>
          </cell>
          <cell r="R723" t="str">
            <v>133</v>
          </cell>
          <cell r="S723" t="str">
            <v>平均年限法(一)</v>
          </cell>
          <cell r="T723" t="str">
            <v>在用</v>
          </cell>
          <cell r="U723" t="str">
            <v>在建工程转入</v>
          </cell>
          <cell r="V723" t="str">
            <v>费潘梅</v>
          </cell>
          <cell r="W723" t="str">
            <v>2013.12.25</v>
          </cell>
        </row>
        <row r="723">
          <cell r="AA723" t="str">
            <v>01</v>
          </cell>
        </row>
        <row r="724">
          <cell r="B724" t="str">
            <v>0100045</v>
          </cell>
          <cell r="C724" t="str">
            <v>10KV变配电所</v>
          </cell>
          <cell r="D724" t="str">
            <v>皖（2018）肥东县不动产权第0000968号，建筑面积 279.50㎡</v>
          </cell>
          <cell r="E724">
            <v>2125991.96</v>
          </cell>
          <cell r="F724">
            <v>540480.32</v>
          </cell>
          <cell r="G724">
            <v>1585511.64</v>
          </cell>
          <cell r="H724">
            <v>0</v>
          </cell>
          <cell r="I724" t="str">
            <v>2013.12.25</v>
          </cell>
          <cell r="J724" t="str">
            <v>480</v>
          </cell>
          <cell r="K724" t="str">
            <v>房屋建筑</v>
          </cell>
          <cell r="L724" t="str">
            <v>肥东合成分厂</v>
          </cell>
          <cell r="M724" t="str">
            <v>肥东合成</v>
          </cell>
        </row>
        <row r="724">
          <cell r="O724" t="str">
            <v>4,251.98</v>
          </cell>
          <cell r="P724" t="str">
            <v>51,023.76</v>
          </cell>
          <cell r="Q724" t="str">
            <v>85,039.67</v>
          </cell>
          <cell r="R724" t="str">
            <v>133</v>
          </cell>
          <cell r="S724" t="str">
            <v>平均年限法(一)</v>
          </cell>
          <cell r="T724" t="str">
            <v>在用</v>
          </cell>
          <cell r="U724" t="str">
            <v>在建工程转入</v>
          </cell>
          <cell r="V724" t="str">
            <v>费潘梅</v>
          </cell>
          <cell r="W724" t="str">
            <v>2013.12.25</v>
          </cell>
        </row>
        <row r="724">
          <cell r="AA724" t="str">
            <v>01</v>
          </cell>
        </row>
        <row r="725">
          <cell r="B725" t="str">
            <v>0100046</v>
          </cell>
          <cell r="C725" t="str">
            <v>危险品仓库</v>
          </cell>
          <cell r="D725" t="str">
            <v>皖（2018）肥东县不动产权第0001000号，建筑面积 747.25㎡</v>
          </cell>
          <cell r="E725">
            <v>909676.99</v>
          </cell>
          <cell r="F725">
            <v>240154.2</v>
          </cell>
          <cell r="G725">
            <v>669522.79</v>
          </cell>
          <cell r="H725">
            <v>0</v>
          </cell>
          <cell r="I725" t="str">
            <v>2013.12.25</v>
          </cell>
          <cell r="J725" t="str">
            <v>480</v>
          </cell>
          <cell r="K725" t="str">
            <v>房屋建筑</v>
          </cell>
          <cell r="L725" t="str">
            <v>肥东合成分厂</v>
          </cell>
          <cell r="M725" t="str">
            <v>肥东合成</v>
          </cell>
        </row>
        <row r="725">
          <cell r="O725" t="str">
            <v>1,819.35</v>
          </cell>
          <cell r="P725" t="str">
            <v>21,832.20</v>
          </cell>
          <cell r="Q725" t="str">
            <v>36,387.08</v>
          </cell>
          <cell r="R725" t="str">
            <v>133</v>
          </cell>
          <cell r="S725" t="str">
            <v>平均年限法(一)</v>
          </cell>
          <cell r="T725" t="str">
            <v>在用</v>
          </cell>
          <cell r="U725" t="str">
            <v>在建工程转入</v>
          </cell>
          <cell r="V725" t="str">
            <v>费潘梅</v>
          </cell>
          <cell r="W725" t="str">
            <v>2013.12.25</v>
          </cell>
        </row>
        <row r="725">
          <cell r="AA725" t="str">
            <v>01</v>
          </cell>
        </row>
        <row r="726">
          <cell r="B726" t="str">
            <v>0100047</v>
          </cell>
          <cell r="C726" t="str">
            <v>公用工程外管架</v>
          </cell>
        </row>
        <row r="726">
          <cell r="E726">
            <v>1501186</v>
          </cell>
          <cell r="F726">
            <v>396312.84</v>
          </cell>
          <cell r="G726">
            <v>1104873.16</v>
          </cell>
          <cell r="H726">
            <v>0</v>
          </cell>
          <cell r="I726" t="str">
            <v>2013.12.25</v>
          </cell>
          <cell r="J726" t="str">
            <v>480</v>
          </cell>
          <cell r="K726" t="str">
            <v>房屋建筑</v>
          </cell>
          <cell r="L726" t="str">
            <v>肥东合成分厂</v>
          </cell>
          <cell r="M726" t="str">
            <v>肥东合成</v>
          </cell>
        </row>
        <row r="726">
          <cell r="O726" t="str">
            <v>3,002.37</v>
          </cell>
          <cell r="P726" t="str">
            <v>36,028.44</v>
          </cell>
          <cell r="Q726" t="str">
            <v>60,047.44</v>
          </cell>
          <cell r="R726" t="str">
            <v>133</v>
          </cell>
          <cell r="S726" t="str">
            <v>平均年限法(一)</v>
          </cell>
          <cell r="T726" t="str">
            <v>在用</v>
          </cell>
          <cell r="U726" t="str">
            <v>在建工程转入</v>
          </cell>
          <cell r="V726" t="str">
            <v>费潘梅</v>
          </cell>
          <cell r="W726" t="str">
            <v>2013.12.25</v>
          </cell>
        </row>
        <row r="726">
          <cell r="AA726" t="str">
            <v>01</v>
          </cell>
        </row>
        <row r="727">
          <cell r="B727" t="str">
            <v>0100048</v>
          </cell>
          <cell r="C727" t="str">
            <v>防腐保温项目</v>
          </cell>
        </row>
        <row r="727">
          <cell r="E727">
            <v>589470</v>
          </cell>
          <cell r="F727">
            <v>155620.08</v>
          </cell>
          <cell r="G727">
            <v>433849.92</v>
          </cell>
          <cell r="H727">
            <v>0</v>
          </cell>
          <cell r="I727" t="str">
            <v>2013.12.25</v>
          </cell>
          <cell r="J727" t="str">
            <v>480</v>
          </cell>
          <cell r="K727" t="str">
            <v>房屋建筑</v>
          </cell>
          <cell r="L727" t="str">
            <v>肥东合成分厂</v>
          </cell>
          <cell r="M727" t="str">
            <v>肥东合成</v>
          </cell>
        </row>
        <row r="727">
          <cell r="O727" t="str">
            <v>1,178.94</v>
          </cell>
          <cell r="P727" t="str">
            <v>14,147.28</v>
          </cell>
          <cell r="Q727" t="str">
            <v>23,578.80</v>
          </cell>
          <cell r="R727" t="str">
            <v>133</v>
          </cell>
          <cell r="S727" t="str">
            <v>平均年限法(一)</v>
          </cell>
          <cell r="T727" t="str">
            <v>在用</v>
          </cell>
          <cell r="U727" t="str">
            <v>在建工程转入</v>
          </cell>
          <cell r="V727" t="str">
            <v>费潘梅</v>
          </cell>
          <cell r="W727" t="str">
            <v>2013.12.25</v>
          </cell>
        </row>
        <row r="727">
          <cell r="AA727" t="str">
            <v>01</v>
          </cell>
        </row>
        <row r="728">
          <cell r="B728" t="str">
            <v>0100049</v>
          </cell>
          <cell r="C728" t="str">
            <v>中间体防火门窗</v>
          </cell>
        </row>
        <row r="728">
          <cell r="E728">
            <v>499183</v>
          </cell>
          <cell r="F728">
            <v>131784.84</v>
          </cell>
          <cell r="G728">
            <v>367398.16</v>
          </cell>
          <cell r="H728">
            <v>0</v>
          </cell>
          <cell r="I728" t="str">
            <v>2013.12.25</v>
          </cell>
          <cell r="J728" t="str">
            <v>480</v>
          </cell>
          <cell r="K728" t="str">
            <v>房屋建筑</v>
          </cell>
          <cell r="L728" t="str">
            <v>肥东合成分厂</v>
          </cell>
          <cell r="M728" t="str">
            <v>肥东合成</v>
          </cell>
        </row>
        <row r="728">
          <cell r="O728" t="str">
            <v>998.37</v>
          </cell>
          <cell r="P728" t="str">
            <v>11,980.44</v>
          </cell>
          <cell r="Q728" t="str">
            <v>19,967.32</v>
          </cell>
          <cell r="R728" t="str">
            <v>133</v>
          </cell>
          <cell r="S728" t="str">
            <v>平均年限法(一)</v>
          </cell>
          <cell r="T728" t="str">
            <v>在用</v>
          </cell>
          <cell r="U728" t="str">
            <v>在建工程转入</v>
          </cell>
          <cell r="V728" t="str">
            <v>费潘梅</v>
          </cell>
          <cell r="W728" t="str">
            <v>2013.12.25</v>
          </cell>
        </row>
        <row r="728">
          <cell r="AA728" t="str">
            <v>01</v>
          </cell>
        </row>
        <row r="729">
          <cell r="B729" t="str">
            <v>0100050</v>
          </cell>
          <cell r="C729" t="str">
            <v>天然气工程</v>
          </cell>
        </row>
        <row r="729">
          <cell r="E729">
            <v>305000</v>
          </cell>
          <cell r="F729">
            <v>80520</v>
          </cell>
          <cell r="G729">
            <v>224480</v>
          </cell>
          <cell r="H729">
            <v>0</v>
          </cell>
          <cell r="I729" t="str">
            <v>2013.12.25</v>
          </cell>
          <cell r="J729" t="str">
            <v>480</v>
          </cell>
          <cell r="K729" t="str">
            <v>房屋建筑</v>
          </cell>
          <cell r="L729" t="str">
            <v>肥东合成分厂</v>
          </cell>
          <cell r="M729" t="str">
            <v>肥东合成</v>
          </cell>
        </row>
        <row r="729">
          <cell r="O729" t="str">
            <v>610.00</v>
          </cell>
          <cell r="P729" t="str">
            <v>7,320.00</v>
          </cell>
          <cell r="Q729" t="str">
            <v>12,200.00</v>
          </cell>
          <cell r="R729" t="str">
            <v>133</v>
          </cell>
          <cell r="S729" t="str">
            <v>平均年限法(一)</v>
          </cell>
          <cell r="T729" t="str">
            <v>在用</v>
          </cell>
          <cell r="U729" t="str">
            <v>在建工程转入</v>
          </cell>
          <cell r="V729" t="str">
            <v>费潘梅</v>
          </cell>
          <cell r="W729" t="str">
            <v>2013.12.25</v>
          </cell>
        </row>
        <row r="729">
          <cell r="AA729" t="str">
            <v>01</v>
          </cell>
        </row>
        <row r="730">
          <cell r="B730" t="str">
            <v>0100051</v>
          </cell>
          <cell r="C730" t="str">
            <v>污水处理工程</v>
          </cell>
        </row>
        <row r="730">
          <cell r="E730">
            <v>9885327.69</v>
          </cell>
          <cell r="F730">
            <v>2449375.7</v>
          </cell>
          <cell r="G730">
            <v>7435951.99</v>
          </cell>
          <cell r="H730">
            <v>0</v>
          </cell>
          <cell r="I730" t="str">
            <v>2013.12.25</v>
          </cell>
          <cell r="J730" t="str">
            <v>480</v>
          </cell>
          <cell r="K730" t="str">
            <v>房屋建筑</v>
          </cell>
          <cell r="L730" t="str">
            <v>肥东合成分厂</v>
          </cell>
          <cell r="M730" t="str">
            <v>肥东合成</v>
          </cell>
        </row>
        <row r="730">
          <cell r="O730" t="str">
            <v>19,770.66</v>
          </cell>
          <cell r="P730" t="str">
            <v>237,247.92</v>
          </cell>
          <cell r="Q730" t="str">
            <v>395,413.11</v>
          </cell>
          <cell r="R730" t="str">
            <v>133</v>
          </cell>
          <cell r="S730" t="str">
            <v>平均年限法(一)</v>
          </cell>
          <cell r="T730" t="str">
            <v>在用</v>
          </cell>
          <cell r="U730" t="str">
            <v>在建工程转入</v>
          </cell>
          <cell r="V730" t="str">
            <v>费潘梅</v>
          </cell>
          <cell r="W730" t="str">
            <v>2013.12.25</v>
          </cell>
        </row>
        <row r="730">
          <cell r="AA730" t="str">
            <v>01</v>
          </cell>
        </row>
        <row r="731">
          <cell r="B731" t="str">
            <v>0100052</v>
          </cell>
          <cell r="C731" t="str">
            <v>厂区道排工程</v>
          </cell>
        </row>
        <row r="731">
          <cell r="E731">
            <v>3943632.33</v>
          </cell>
          <cell r="F731">
            <v>1041118.32</v>
          </cell>
          <cell r="G731">
            <v>2902514.01</v>
          </cell>
          <cell r="H731">
            <v>0</v>
          </cell>
          <cell r="I731" t="str">
            <v>2013.12.25</v>
          </cell>
          <cell r="J731" t="str">
            <v>480</v>
          </cell>
          <cell r="K731" t="str">
            <v>房屋建筑</v>
          </cell>
          <cell r="L731" t="str">
            <v>肥东合成分厂</v>
          </cell>
          <cell r="M731" t="str">
            <v>肥东合成</v>
          </cell>
        </row>
        <row r="731">
          <cell r="O731" t="str">
            <v>7,887.26</v>
          </cell>
          <cell r="P731" t="str">
            <v>94,647.12</v>
          </cell>
          <cell r="Q731" t="str">
            <v>157,745.29</v>
          </cell>
          <cell r="R731" t="str">
            <v>133</v>
          </cell>
          <cell r="S731" t="str">
            <v>平均年限法(一)</v>
          </cell>
          <cell r="T731" t="str">
            <v>在用</v>
          </cell>
          <cell r="U731" t="str">
            <v>在建工程转入</v>
          </cell>
          <cell r="V731" t="str">
            <v>费潘梅</v>
          </cell>
          <cell r="W731" t="str">
            <v>2013.12.25</v>
          </cell>
        </row>
        <row r="731">
          <cell r="AA731" t="str">
            <v>01</v>
          </cell>
        </row>
        <row r="732">
          <cell r="B732" t="str">
            <v>0100053</v>
          </cell>
          <cell r="C732" t="str">
            <v>厂区自来水及消防水管网</v>
          </cell>
        </row>
        <row r="732">
          <cell r="E732">
            <v>720160</v>
          </cell>
          <cell r="F732">
            <v>190122.24</v>
          </cell>
          <cell r="G732">
            <v>530037.76</v>
          </cell>
          <cell r="H732">
            <v>0</v>
          </cell>
          <cell r="I732" t="str">
            <v>2013.12.25</v>
          </cell>
          <cell r="J732" t="str">
            <v>480</v>
          </cell>
          <cell r="K732" t="str">
            <v>房屋建筑</v>
          </cell>
          <cell r="L732" t="str">
            <v>肥东合成分厂</v>
          </cell>
          <cell r="M732" t="str">
            <v>肥东合成</v>
          </cell>
        </row>
        <row r="732">
          <cell r="O732" t="str">
            <v>1,440.32</v>
          </cell>
          <cell r="P732" t="str">
            <v>17,283.84</v>
          </cell>
          <cell r="Q732" t="str">
            <v>28,806.40</v>
          </cell>
          <cell r="R732" t="str">
            <v>133</v>
          </cell>
          <cell r="S732" t="str">
            <v>平均年限法(一)</v>
          </cell>
          <cell r="T732" t="str">
            <v>在用</v>
          </cell>
          <cell r="U732" t="str">
            <v>在建工程转入</v>
          </cell>
          <cell r="V732" t="str">
            <v>费潘梅</v>
          </cell>
          <cell r="W732" t="str">
            <v>2013.12.25</v>
          </cell>
        </row>
        <row r="732">
          <cell r="AA732" t="str">
            <v>01</v>
          </cell>
        </row>
        <row r="733">
          <cell r="B733" t="str">
            <v>0100054</v>
          </cell>
          <cell r="C733" t="str">
            <v>围墙及场地平整工程</v>
          </cell>
        </row>
        <row r="733">
          <cell r="E733">
            <v>1253490.63</v>
          </cell>
          <cell r="F733">
            <v>316183.54</v>
          </cell>
          <cell r="G733">
            <v>937307.09</v>
          </cell>
          <cell r="H733">
            <v>0</v>
          </cell>
          <cell r="I733" t="str">
            <v>2013.12.25</v>
          </cell>
          <cell r="J733" t="str">
            <v>480</v>
          </cell>
          <cell r="K733" t="str">
            <v>房屋建筑</v>
          </cell>
          <cell r="L733" t="str">
            <v>肥东合成分厂</v>
          </cell>
          <cell r="M733" t="str">
            <v>肥东合成</v>
          </cell>
        </row>
        <row r="733">
          <cell r="O733" t="str">
            <v>2,506.98</v>
          </cell>
          <cell r="P733" t="str">
            <v>30,083.76</v>
          </cell>
          <cell r="Q733" t="str">
            <v>50,139.62</v>
          </cell>
          <cell r="R733" t="str">
            <v>133</v>
          </cell>
          <cell r="S733" t="str">
            <v>平均年限法(一)</v>
          </cell>
          <cell r="T733" t="str">
            <v>在用</v>
          </cell>
          <cell r="U733" t="str">
            <v>在建工程转入</v>
          </cell>
          <cell r="V733" t="str">
            <v>费潘梅</v>
          </cell>
          <cell r="W733" t="str">
            <v>2013.12.25</v>
          </cell>
        </row>
        <row r="733">
          <cell r="AA733" t="str">
            <v>01</v>
          </cell>
        </row>
        <row r="734">
          <cell r="B734" t="str">
            <v>0100055</v>
          </cell>
          <cell r="C734" t="str">
            <v>绿化工程</v>
          </cell>
        </row>
        <row r="734">
          <cell r="E734">
            <v>261007</v>
          </cell>
          <cell r="F734">
            <v>68905.32</v>
          </cell>
          <cell r="G734">
            <v>192101.68</v>
          </cell>
          <cell r="H734">
            <v>0</v>
          </cell>
          <cell r="I734" t="str">
            <v>2013.12.25</v>
          </cell>
          <cell r="J734" t="str">
            <v>480</v>
          </cell>
          <cell r="K734" t="str">
            <v>房屋建筑</v>
          </cell>
          <cell r="L734" t="str">
            <v>肥东合成分厂</v>
          </cell>
          <cell r="M734" t="str">
            <v>肥东合成</v>
          </cell>
        </row>
        <row r="734">
          <cell r="O734" t="str">
            <v>522.01</v>
          </cell>
          <cell r="P734" t="str">
            <v>6,264.12</v>
          </cell>
          <cell r="Q734" t="str">
            <v>10,440.28</v>
          </cell>
          <cell r="R734" t="str">
            <v>133</v>
          </cell>
          <cell r="S734" t="str">
            <v>平均年限法(一)</v>
          </cell>
          <cell r="T734" t="str">
            <v>在用</v>
          </cell>
          <cell r="U734" t="str">
            <v>在建工程转入</v>
          </cell>
          <cell r="V734" t="str">
            <v>费潘梅</v>
          </cell>
          <cell r="W734" t="str">
            <v>2013.12.25</v>
          </cell>
        </row>
        <row r="734">
          <cell r="AA734" t="str">
            <v>01</v>
          </cell>
        </row>
        <row r="735">
          <cell r="B735" t="str">
            <v>0100056</v>
          </cell>
          <cell r="C735" t="str">
            <v>公用厕所工程</v>
          </cell>
        </row>
        <row r="735">
          <cell r="E735">
            <v>501817.16</v>
          </cell>
          <cell r="F735">
            <v>132479.16</v>
          </cell>
          <cell r="G735">
            <v>369338</v>
          </cell>
          <cell r="H735">
            <v>0</v>
          </cell>
          <cell r="I735" t="str">
            <v>2013.12.25</v>
          </cell>
          <cell r="J735" t="str">
            <v>480</v>
          </cell>
          <cell r="K735" t="str">
            <v>房屋建筑</v>
          </cell>
          <cell r="L735" t="str">
            <v>肥东合成分厂</v>
          </cell>
          <cell r="M735" t="str">
            <v>肥东合成</v>
          </cell>
        </row>
        <row r="735">
          <cell r="O735" t="str">
            <v>1,003.63</v>
          </cell>
          <cell r="P735" t="str">
            <v>12,043.56</v>
          </cell>
          <cell r="Q735" t="str">
            <v>20,072.69</v>
          </cell>
          <cell r="R735" t="str">
            <v>133</v>
          </cell>
          <cell r="S735" t="str">
            <v>平均年限法(一)</v>
          </cell>
          <cell r="T735" t="str">
            <v>在用</v>
          </cell>
          <cell r="U735" t="str">
            <v>在建工程转入</v>
          </cell>
          <cell r="V735" t="str">
            <v>费潘梅</v>
          </cell>
          <cell r="W735" t="str">
            <v>2013.12.25</v>
          </cell>
        </row>
        <row r="735">
          <cell r="AA735" t="str">
            <v>01</v>
          </cell>
        </row>
        <row r="736">
          <cell r="B736" t="str">
            <v>0100057</v>
          </cell>
          <cell r="C736" t="str">
            <v>自行车棚工程</v>
          </cell>
        </row>
        <row r="736">
          <cell r="E736">
            <v>16155</v>
          </cell>
          <cell r="F736">
            <v>4006.44</v>
          </cell>
          <cell r="G736">
            <v>0</v>
          </cell>
          <cell r="H736">
            <v>12148.56</v>
          </cell>
          <cell r="I736" t="str">
            <v>2013.12.25</v>
          </cell>
          <cell r="J736" t="str">
            <v>480</v>
          </cell>
          <cell r="K736" t="str">
            <v>房屋建筑</v>
          </cell>
          <cell r="L736" t="str">
            <v>肥东合成分厂</v>
          </cell>
          <cell r="M736" t="str">
            <v>肥东合成</v>
          </cell>
        </row>
        <row r="736">
          <cell r="O736" t="str">
            <v>0.00</v>
          </cell>
          <cell r="P736" t="str">
            <v>355.41</v>
          </cell>
          <cell r="Q736" t="str">
            <v>646.20</v>
          </cell>
          <cell r="R736" t="str">
            <v>133</v>
          </cell>
          <cell r="S736" t="str">
            <v>平均年限法(一)</v>
          </cell>
          <cell r="T736" t="str">
            <v>在用</v>
          </cell>
          <cell r="U736" t="str">
            <v>在建工程转入</v>
          </cell>
          <cell r="V736" t="str">
            <v>费潘梅</v>
          </cell>
          <cell r="W736" t="str">
            <v>2013.12.25</v>
          </cell>
        </row>
        <row r="736">
          <cell r="AA736" t="str">
            <v>01</v>
          </cell>
        </row>
        <row r="737">
          <cell r="B737" t="str">
            <v>031000276</v>
          </cell>
          <cell r="C737" t="str">
            <v>污水处理计量槽</v>
          </cell>
          <cell r="D737" t="str">
            <v>WL-1A1</v>
          </cell>
          <cell r="E737">
            <v>9401.71</v>
          </cell>
          <cell r="F737">
            <v>9025.64</v>
          </cell>
          <cell r="G737">
            <v>376.07</v>
          </cell>
          <cell r="H737">
            <v>0</v>
          </cell>
          <cell r="I737" t="str">
            <v>2013.12.25</v>
          </cell>
          <cell r="J737" t="str">
            <v>96</v>
          </cell>
          <cell r="K737" t="str">
            <v>剂型设备</v>
          </cell>
          <cell r="L737" t="str">
            <v>肥东制剂分厂</v>
          </cell>
          <cell r="M737" t="str">
            <v>肥东分厂</v>
          </cell>
        </row>
        <row r="737">
          <cell r="O737" t="str">
            <v>0.00</v>
          </cell>
          <cell r="P737" t="str">
            <v>0.00</v>
          </cell>
          <cell r="Q737" t="str">
            <v>376.07</v>
          </cell>
          <cell r="R737" t="str">
            <v>96</v>
          </cell>
          <cell r="S737" t="str">
            <v>平均年限法(一)</v>
          </cell>
          <cell r="T737" t="str">
            <v>在用</v>
          </cell>
          <cell r="U737" t="str">
            <v>直接购入</v>
          </cell>
          <cell r="V737" t="str">
            <v>费潘梅</v>
          </cell>
          <cell r="W737" t="str">
            <v>2013.12.25</v>
          </cell>
        </row>
        <row r="737">
          <cell r="AA737" t="str">
            <v>0310</v>
          </cell>
        </row>
        <row r="738">
          <cell r="B738" t="str">
            <v>040900526</v>
          </cell>
          <cell r="C738" t="str">
            <v>电动自行车1辆</v>
          </cell>
        </row>
        <row r="738">
          <cell r="E738">
            <v>2915</v>
          </cell>
          <cell r="F738">
            <v>2798.4</v>
          </cell>
          <cell r="G738">
            <v>116.6</v>
          </cell>
          <cell r="H738">
            <v>0</v>
          </cell>
          <cell r="I738" t="str">
            <v>2013.12.25</v>
          </cell>
          <cell r="J738" t="str">
            <v>60</v>
          </cell>
          <cell r="K738" t="str">
            <v>其他</v>
          </cell>
          <cell r="L738" t="str">
            <v>质量管理部</v>
          </cell>
          <cell r="M738" t="str">
            <v>肥东质检室（原来研发中心用）</v>
          </cell>
        </row>
        <row r="738">
          <cell r="O738" t="str">
            <v>0.00</v>
          </cell>
          <cell r="P738" t="str">
            <v>0.00</v>
          </cell>
          <cell r="Q738" t="str">
            <v>116.60</v>
          </cell>
          <cell r="R738" t="str">
            <v>60</v>
          </cell>
          <cell r="S738" t="str">
            <v>平均年限法(一)</v>
          </cell>
          <cell r="T738" t="str">
            <v>在用</v>
          </cell>
          <cell r="U738" t="str">
            <v>直接购入</v>
          </cell>
          <cell r="V738" t="str">
            <v>王桂珍</v>
          </cell>
          <cell r="W738" t="str">
            <v>2019.08.28</v>
          </cell>
        </row>
        <row r="738">
          <cell r="AA738" t="str">
            <v>0409</v>
          </cell>
        </row>
        <row r="739">
          <cell r="B739" t="str">
            <v>031000278</v>
          </cell>
          <cell r="C739" t="str">
            <v>多米诺A+系列喷码机</v>
          </cell>
          <cell r="D739" t="str">
            <v>A100+</v>
          </cell>
          <cell r="E739">
            <v>39316.25</v>
          </cell>
          <cell r="F739">
            <v>37743.6</v>
          </cell>
          <cell r="G739">
            <v>1572.65</v>
          </cell>
          <cell r="H739">
            <v>0</v>
          </cell>
          <cell r="I739" t="str">
            <v>2013.12.31</v>
          </cell>
          <cell r="J739" t="str">
            <v>96</v>
          </cell>
          <cell r="K739" t="str">
            <v>剂型设备</v>
          </cell>
          <cell r="L739" t="str">
            <v>肥东制剂分厂</v>
          </cell>
          <cell r="M739" t="str">
            <v>肥东分厂</v>
          </cell>
        </row>
        <row r="739">
          <cell r="O739" t="str">
            <v>0.00</v>
          </cell>
          <cell r="P739" t="str">
            <v>0.00</v>
          </cell>
          <cell r="Q739" t="str">
            <v>1,572.65</v>
          </cell>
          <cell r="R739" t="str">
            <v>96</v>
          </cell>
          <cell r="S739" t="str">
            <v>平均年限法(一)</v>
          </cell>
          <cell r="T739" t="str">
            <v>在用</v>
          </cell>
          <cell r="U739" t="str">
            <v>直接购入</v>
          </cell>
          <cell r="V739" t="str">
            <v>费潘梅</v>
          </cell>
          <cell r="W739" t="str">
            <v>2013.12.31</v>
          </cell>
        </row>
        <row r="739">
          <cell r="AA739" t="str">
            <v>0310</v>
          </cell>
        </row>
        <row r="740">
          <cell r="B740" t="str">
            <v>050500001</v>
          </cell>
          <cell r="C740" t="str">
            <v>肥东中间体污水管网工程</v>
          </cell>
        </row>
        <row r="740">
          <cell r="E740">
            <v>254342</v>
          </cell>
          <cell r="F740">
            <v>244168.32</v>
          </cell>
          <cell r="G740">
            <v>10173.68</v>
          </cell>
          <cell r="H740">
            <v>0</v>
          </cell>
          <cell r="I740" t="str">
            <v>2014.01.20</v>
          </cell>
          <cell r="J740" t="str">
            <v>120</v>
          </cell>
          <cell r="K740" t="str">
            <v>肥东中间体污水管网工程</v>
          </cell>
          <cell r="L740" t="str">
            <v>肥东合成分厂</v>
          </cell>
          <cell r="M740" t="str">
            <v>肥东分厂</v>
          </cell>
          <cell r="N740" t="str">
            <v>安徽中昊建设工程</v>
          </cell>
          <cell r="O740" t="str">
            <v>0.00</v>
          </cell>
          <cell r="P740" t="str">
            <v>0.00</v>
          </cell>
          <cell r="Q740" t="str">
            <v>10,173.68</v>
          </cell>
          <cell r="R740" t="str">
            <v>120</v>
          </cell>
          <cell r="S740" t="str">
            <v>平均年限法(一)</v>
          </cell>
          <cell r="T740" t="str">
            <v>在用</v>
          </cell>
          <cell r="U740" t="str">
            <v>在建工程转入</v>
          </cell>
          <cell r="V740" t="str">
            <v>王桂珍</v>
          </cell>
          <cell r="W740" t="str">
            <v>2018.03.20</v>
          </cell>
        </row>
        <row r="740">
          <cell r="AA740" t="str">
            <v>0505</v>
          </cell>
        </row>
        <row r="741">
          <cell r="B741" t="str">
            <v>031000280</v>
          </cell>
          <cell r="C741" t="str">
            <v>水平式全自动包装机2台</v>
          </cell>
          <cell r="D741" t="str">
            <v>B-1800</v>
          </cell>
          <cell r="E741">
            <v>444444.5</v>
          </cell>
          <cell r="F741">
            <v>426666.72</v>
          </cell>
          <cell r="G741">
            <v>4050</v>
          </cell>
          <cell r="H741">
            <v>13727.78</v>
          </cell>
          <cell r="I741" t="str">
            <v>2014.01.25</v>
          </cell>
          <cell r="J741" t="str">
            <v>96</v>
          </cell>
          <cell r="K741" t="str">
            <v>剂型设备</v>
          </cell>
          <cell r="L741" t="str">
            <v>肥东制剂分厂</v>
          </cell>
          <cell r="M741" t="str">
            <v>肥东分厂</v>
          </cell>
        </row>
        <row r="741">
          <cell r="O741" t="str">
            <v>0.00</v>
          </cell>
          <cell r="P741" t="str">
            <v>0.00</v>
          </cell>
          <cell r="Q741" t="str">
            <v>17,777.78</v>
          </cell>
          <cell r="R741" t="str">
            <v>96</v>
          </cell>
          <cell r="S741" t="str">
            <v>平均年限法(一)</v>
          </cell>
          <cell r="T741" t="str">
            <v>在用</v>
          </cell>
          <cell r="U741" t="str">
            <v>直接购入</v>
          </cell>
          <cell r="V741" t="str">
            <v>费潘梅</v>
          </cell>
          <cell r="W741" t="str">
            <v>2014.01.25</v>
          </cell>
        </row>
        <row r="741">
          <cell r="AA741" t="str">
            <v>0310</v>
          </cell>
        </row>
        <row r="742">
          <cell r="B742" t="str">
            <v>040200227</v>
          </cell>
          <cell r="C742" t="str">
            <v>联想笔记本电脑（吴永虎用）从香料调入</v>
          </cell>
          <cell r="D742" t="str">
            <v>THINKPAD</v>
          </cell>
          <cell r="E742">
            <v>4264.96</v>
          </cell>
          <cell r="F742">
            <v>4094.36</v>
          </cell>
          <cell r="G742">
            <v>170.6</v>
          </cell>
          <cell r="H742">
            <v>0</v>
          </cell>
          <cell r="I742" t="str">
            <v>2014.02.27</v>
          </cell>
          <cell r="J742" t="str">
            <v>60</v>
          </cell>
          <cell r="K742" t="str">
            <v>电脑</v>
          </cell>
          <cell r="L742" t="str">
            <v>高管</v>
          </cell>
          <cell r="M742" t="str">
            <v>吴永虎</v>
          </cell>
        </row>
        <row r="742">
          <cell r="O742" t="str">
            <v>0.00</v>
          </cell>
          <cell r="P742" t="str">
            <v>0.00</v>
          </cell>
          <cell r="Q742" t="str">
            <v>170.60</v>
          </cell>
          <cell r="R742" t="str">
            <v>60</v>
          </cell>
          <cell r="S742" t="str">
            <v>平均年限法(一)</v>
          </cell>
          <cell r="T742" t="str">
            <v>在用</v>
          </cell>
          <cell r="U742" t="str">
            <v>直接购入</v>
          </cell>
          <cell r="V742" t="str">
            <v>费潘梅</v>
          </cell>
          <cell r="W742" t="str">
            <v>2014.02.27</v>
          </cell>
        </row>
        <row r="742">
          <cell r="AA742" t="str">
            <v>0402</v>
          </cell>
        </row>
        <row r="743">
          <cell r="B743" t="str">
            <v>04030065</v>
          </cell>
          <cell r="C743" t="str">
            <v>传真机（联想M650）</v>
          </cell>
          <cell r="D743" t="str">
            <v>联想M650</v>
          </cell>
          <cell r="E743">
            <v>1666.67</v>
          </cell>
          <cell r="F743">
            <v>1600</v>
          </cell>
          <cell r="G743">
            <v>66.67</v>
          </cell>
          <cell r="H743">
            <v>0</v>
          </cell>
          <cell r="I743" t="str">
            <v>2014.02.28</v>
          </cell>
          <cell r="J743" t="str">
            <v>60</v>
          </cell>
          <cell r="K743" t="str">
            <v>打印机</v>
          </cell>
          <cell r="L743" t="str">
            <v>销售后勤</v>
          </cell>
          <cell r="M743" t="str">
            <v>市场部</v>
          </cell>
        </row>
        <row r="743">
          <cell r="O743" t="str">
            <v>0.00</v>
          </cell>
          <cell r="P743" t="str">
            <v>0.00</v>
          </cell>
          <cell r="Q743" t="str">
            <v>66.67</v>
          </cell>
          <cell r="R743" t="str">
            <v>60</v>
          </cell>
          <cell r="S743" t="str">
            <v>平均年限法(一)</v>
          </cell>
          <cell r="T743" t="str">
            <v>在用</v>
          </cell>
          <cell r="U743" t="str">
            <v>直接购入</v>
          </cell>
          <cell r="V743" t="str">
            <v>费潘梅</v>
          </cell>
          <cell r="W743" t="str">
            <v>2014.02.28</v>
          </cell>
        </row>
        <row r="743">
          <cell r="AA743" t="str">
            <v>0403</v>
          </cell>
        </row>
        <row r="744">
          <cell r="B744" t="str">
            <v>031000281</v>
          </cell>
          <cell r="C744" t="str">
            <v>电动隔膜泵</v>
          </cell>
          <cell r="D744" t="str">
            <v>DYB-65</v>
          </cell>
          <cell r="E744">
            <v>7606.84</v>
          </cell>
          <cell r="F744">
            <v>7302.57</v>
          </cell>
          <cell r="G744">
            <v>56</v>
          </cell>
          <cell r="H744">
            <v>248.27</v>
          </cell>
          <cell r="I744" t="str">
            <v>2014.05.26</v>
          </cell>
          <cell r="J744" t="str">
            <v>96</v>
          </cell>
          <cell r="K744" t="str">
            <v>剂型设备</v>
          </cell>
          <cell r="L744" t="str">
            <v>肥东制剂分厂</v>
          </cell>
          <cell r="M744" t="str">
            <v>肥东制剂</v>
          </cell>
        </row>
        <row r="744">
          <cell r="O744" t="str">
            <v>0.00</v>
          </cell>
          <cell r="P744" t="str">
            <v>0.00</v>
          </cell>
          <cell r="Q744" t="str">
            <v>304.27</v>
          </cell>
          <cell r="R744" t="str">
            <v>96</v>
          </cell>
          <cell r="S744" t="str">
            <v>平均年限法(一)</v>
          </cell>
          <cell r="T744" t="str">
            <v>在用</v>
          </cell>
          <cell r="U744" t="str">
            <v>直接购入</v>
          </cell>
          <cell r="V744" t="str">
            <v>费潘梅</v>
          </cell>
          <cell r="W744" t="str">
            <v>2014.05.26</v>
          </cell>
        </row>
        <row r="744">
          <cell r="AA744" t="str">
            <v>0310</v>
          </cell>
        </row>
        <row r="745">
          <cell r="B745" t="str">
            <v>040200228</v>
          </cell>
          <cell r="C745" t="str">
            <v>戴尔笔记本电脑</v>
          </cell>
        </row>
        <row r="745">
          <cell r="E745">
            <v>5495.73</v>
          </cell>
          <cell r="F745">
            <v>5275.9</v>
          </cell>
          <cell r="G745">
            <v>150</v>
          </cell>
          <cell r="H745">
            <v>69.83</v>
          </cell>
          <cell r="I745" t="str">
            <v>2014.05.29</v>
          </cell>
          <cell r="J745" t="str">
            <v>60</v>
          </cell>
          <cell r="K745" t="str">
            <v>电脑</v>
          </cell>
          <cell r="L745" t="str">
            <v>公司</v>
          </cell>
          <cell r="M745" t="str">
            <v>章总用</v>
          </cell>
        </row>
        <row r="745">
          <cell r="O745" t="str">
            <v>0.00</v>
          </cell>
          <cell r="P745" t="str">
            <v>0.00</v>
          </cell>
          <cell r="Q745" t="str">
            <v>219.83</v>
          </cell>
          <cell r="R745" t="str">
            <v>60</v>
          </cell>
          <cell r="S745" t="str">
            <v>平均年限法(一)</v>
          </cell>
          <cell r="T745" t="str">
            <v>在用</v>
          </cell>
          <cell r="U745" t="str">
            <v>直接购入</v>
          </cell>
          <cell r="V745" t="str">
            <v>费潘梅</v>
          </cell>
          <cell r="W745" t="str">
            <v>2014.05.29</v>
          </cell>
        </row>
        <row r="745">
          <cell r="AA745" t="str">
            <v>0402</v>
          </cell>
        </row>
        <row r="746">
          <cell r="B746" t="str">
            <v>030200028</v>
          </cell>
          <cell r="C746" t="str">
            <v>便携式溶解氧分析仪</v>
          </cell>
          <cell r="D746" t="str">
            <v>JPBJ-608</v>
          </cell>
          <cell r="E746">
            <v>2717.95</v>
          </cell>
          <cell r="F746">
            <v>2609.23</v>
          </cell>
          <cell r="G746">
            <v>108.72</v>
          </cell>
          <cell r="H746">
            <v>0</v>
          </cell>
          <cell r="I746" t="str">
            <v>2014.07.28</v>
          </cell>
          <cell r="J746" t="str">
            <v>96</v>
          </cell>
          <cell r="K746" t="str">
            <v>污水设备</v>
          </cell>
          <cell r="L746" t="str">
            <v>肥东合成分厂</v>
          </cell>
          <cell r="M746" t="str">
            <v>肥乐合成</v>
          </cell>
        </row>
        <row r="746">
          <cell r="O746" t="str">
            <v>0.00</v>
          </cell>
          <cell r="P746" t="str">
            <v>0.00</v>
          </cell>
          <cell r="Q746" t="str">
            <v>108.72</v>
          </cell>
          <cell r="R746" t="str">
            <v>96</v>
          </cell>
          <cell r="S746" t="str">
            <v>平均年限法(一)</v>
          </cell>
          <cell r="T746" t="str">
            <v>在用</v>
          </cell>
          <cell r="U746" t="str">
            <v>直接购入</v>
          </cell>
          <cell r="V746" t="str">
            <v>费潘梅</v>
          </cell>
          <cell r="W746" t="str">
            <v>2014.07.28</v>
          </cell>
        </row>
        <row r="746">
          <cell r="AA746" t="str">
            <v>0302</v>
          </cell>
        </row>
        <row r="747">
          <cell r="B747" t="str">
            <v>031000282</v>
          </cell>
          <cell r="C747" t="str">
            <v>管线式高剪雪乳化均质机（乳化泵）</v>
          </cell>
          <cell r="D747" t="str">
            <v>IME425/1/6</v>
          </cell>
          <cell r="E747">
            <v>23931.63</v>
          </cell>
          <cell r="F747">
            <v>22974.36</v>
          </cell>
          <cell r="G747">
            <v>957.27</v>
          </cell>
          <cell r="H747">
            <v>0</v>
          </cell>
          <cell r="I747" t="str">
            <v>2014.07.28</v>
          </cell>
          <cell r="J747" t="str">
            <v>96</v>
          </cell>
          <cell r="K747" t="str">
            <v>剂型设备</v>
          </cell>
          <cell r="L747" t="str">
            <v>肥东制剂分厂</v>
          </cell>
          <cell r="M747" t="str">
            <v>肥东剂型</v>
          </cell>
        </row>
        <row r="747">
          <cell r="O747" t="str">
            <v>0.00</v>
          </cell>
          <cell r="P747" t="str">
            <v>0.00</v>
          </cell>
          <cell r="Q747" t="str">
            <v>957.27</v>
          </cell>
          <cell r="R747" t="str">
            <v>96</v>
          </cell>
          <cell r="S747" t="str">
            <v>平均年限法(一)</v>
          </cell>
          <cell r="T747" t="str">
            <v>在用</v>
          </cell>
          <cell r="U747" t="str">
            <v>直接购入</v>
          </cell>
          <cell r="V747" t="str">
            <v>费潘梅</v>
          </cell>
          <cell r="W747" t="str">
            <v>2014.07.28</v>
          </cell>
        </row>
        <row r="747">
          <cell r="AA747" t="str">
            <v>0310</v>
          </cell>
        </row>
        <row r="748">
          <cell r="B748" t="str">
            <v>040100127</v>
          </cell>
          <cell r="C748" t="str">
            <v>格力空调</v>
          </cell>
          <cell r="D748" t="str">
            <v>KFR-72LW/(72566)A</v>
          </cell>
          <cell r="E748">
            <v>4700.85</v>
          </cell>
          <cell r="F748">
            <v>4512.82</v>
          </cell>
          <cell r="G748">
            <v>188.03</v>
          </cell>
          <cell r="H748">
            <v>0</v>
          </cell>
          <cell r="I748" t="str">
            <v>2014.08.14</v>
          </cell>
          <cell r="J748" t="str">
            <v>60</v>
          </cell>
          <cell r="K748" t="str">
            <v>空调</v>
          </cell>
          <cell r="L748" t="str">
            <v>合成分厂</v>
          </cell>
          <cell r="M748" t="str">
            <v>合成分厂食堂</v>
          </cell>
        </row>
        <row r="748">
          <cell r="O748" t="str">
            <v>0.00</v>
          </cell>
          <cell r="P748" t="str">
            <v>0.00</v>
          </cell>
          <cell r="Q748" t="str">
            <v>188.03</v>
          </cell>
          <cell r="R748" t="str">
            <v>60</v>
          </cell>
          <cell r="S748" t="str">
            <v>平均年限法(一)</v>
          </cell>
          <cell r="T748" t="str">
            <v>在用</v>
          </cell>
          <cell r="U748" t="str">
            <v>直接购入</v>
          </cell>
          <cell r="V748" t="str">
            <v>费潘梅</v>
          </cell>
          <cell r="W748" t="str">
            <v>2014.08.14</v>
          </cell>
        </row>
        <row r="748">
          <cell r="AA748" t="str">
            <v>0401</v>
          </cell>
        </row>
        <row r="749">
          <cell r="B749" t="str">
            <v>040300065</v>
          </cell>
          <cell r="C749" t="str">
            <v>打印机</v>
          </cell>
        </row>
        <row r="749">
          <cell r="E749">
            <v>1666.67</v>
          </cell>
          <cell r="F749">
            <v>1600</v>
          </cell>
          <cell r="G749">
            <v>66.67</v>
          </cell>
          <cell r="H749">
            <v>0</v>
          </cell>
          <cell r="I749" t="str">
            <v>2014.08.14</v>
          </cell>
          <cell r="J749" t="str">
            <v>60</v>
          </cell>
          <cell r="K749" t="str">
            <v>打印机</v>
          </cell>
          <cell r="L749" t="str">
            <v>肥东合成分厂</v>
          </cell>
          <cell r="M749" t="str">
            <v>肥东化工园办公室</v>
          </cell>
        </row>
        <row r="749">
          <cell r="O749" t="str">
            <v>0.00</v>
          </cell>
          <cell r="P749" t="str">
            <v>0.00</v>
          </cell>
          <cell r="Q749" t="str">
            <v>66.67</v>
          </cell>
          <cell r="R749" t="str">
            <v>60</v>
          </cell>
          <cell r="S749" t="str">
            <v>平均年限法(一)</v>
          </cell>
          <cell r="T749" t="str">
            <v>在用</v>
          </cell>
          <cell r="U749" t="str">
            <v>直接购入</v>
          </cell>
          <cell r="V749" t="str">
            <v>费潘梅</v>
          </cell>
          <cell r="W749" t="str">
            <v>2014.08.14</v>
          </cell>
        </row>
        <row r="749">
          <cell r="AA749" t="str">
            <v>0403</v>
          </cell>
        </row>
        <row r="750">
          <cell r="B750" t="str">
            <v>040900098</v>
          </cell>
          <cell r="C750" t="str">
            <v>莱克吸尘器</v>
          </cell>
          <cell r="D750" t="str">
            <v>VC-CW3001</v>
          </cell>
          <cell r="E750">
            <v>1452.99</v>
          </cell>
          <cell r="F750">
            <v>1394.87</v>
          </cell>
          <cell r="G750">
            <v>58.12</v>
          </cell>
          <cell r="H750">
            <v>0</v>
          </cell>
          <cell r="I750" t="str">
            <v>2014.08.14</v>
          </cell>
          <cell r="J750" t="str">
            <v>60</v>
          </cell>
          <cell r="K750" t="str">
            <v>其他</v>
          </cell>
          <cell r="L750" t="str">
            <v>合成分厂</v>
          </cell>
          <cell r="M750" t="str">
            <v>合成分厂</v>
          </cell>
        </row>
        <row r="750">
          <cell r="O750" t="str">
            <v>0.00</v>
          </cell>
          <cell r="P750" t="str">
            <v>0.00</v>
          </cell>
          <cell r="Q750" t="str">
            <v>58.12</v>
          </cell>
          <cell r="R750" t="str">
            <v>60</v>
          </cell>
          <cell r="S750" t="str">
            <v>平均年限法(一)</v>
          </cell>
          <cell r="T750" t="str">
            <v>在用</v>
          </cell>
          <cell r="U750" t="str">
            <v>直接购入</v>
          </cell>
          <cell r="V750" t="str">
            <v>费潘梅</v>
          </cell>
          <cell r="W750" t="str">
            <v>2014.08.14</v>
          </cell>
        </row>
        <row r="750">
          <cell r="AA750" t="str">
            <v>0409</v>
          </cell>
        </row>
        <row r="751">
          <cell r="B751" t="str">
            <v>040900100</v>
          </cell>
          <cell r="C751" t="str">
            <v>铜管四门冰柜</v>
          </cell>
        </row>
        <row r="751">
          <cell r="E751">
            <v>4380</v>
          </cell>
          <cell r="F751">
            <v>4204.8</v>
          </cell>
          <cell r="G751">
            <v>175.2</v>
          </cell>
          <cell r="H751">
            <v>0</v>
          </cell>
          <cell r="I751" t="str">
            <v>2014.08.28</v>
          </cell>
          <cell r="J751" t="str">
            <v>60</v>
          </cell>
          <cell r="K751" t="str">
            <v>其他</v>
          </cell>
          <cell r="L751" t="str">
            <v>合成分厂</v>
          </cell>
          <cell r="M751" t="str">
            <v>合成食堂</v>
          </cell>
        </row>
        <row r="751">
          <cell r="O751" t="str">
            <v>0.00</v>
          </cell>
          <cell r="P751" t="str">
            <v>0.00</v>
          </cell>
          <cell r="Q751" t="str">
            <v>175.20</v>
          </cell>
          <cell r="R751" t="str">
            <v>60</v>
          </cell>
          <cell r="S751" t="str">
            <v>平均年限法(一)</v>
          </cell>
          <cell r="T751" t="str">
            <v>在用</v>
          </cell>
          <cell r="U751" t="str">
            <v>直接购入</v>
          </cell>
          <cell r="V751" t="str">
            <v>费潘梅</v>
          </cell>
          <cell r="W751" t="str">
            <v>2014.08.28</v>
          </cell>
        </row>
        <row r="751">
          <cell r="AA751" t="str">
            <v>0409</v>
          </cell>
        </row>
        <row r="752">
          <cell r="B752" t="str">
            <v>031000283</v>
          </cell>
          <cell r="C752" t="str">
            <v>伺服活塞灌装机（双丝杆）</v>
          </cell>
          <cell r="D752" t="str">
            <v>CCG1000-20BC</v>
          </cell>
          <cell r="E752">
            <v>133333.33</v>
          </cell>
          <cell r="F752">
            <v>128000</v>
          </cell>
          <cell r="G752">
            <v>5333.33</v>
          </cell>
          <cell r="H752">
            <v>0</v>
          </cell>
          <cell r="I752" t="str">
            <v>2014.08.28</v>
          </cell>
          <cell r="J752" t="str">
            <v>96</v>
          </cell>
          <cell r="K752" t="str">
            <v>剂型设备</v>
          </cell>
          <cell r="L752" t="str">
            <v>肥东制剂分厂</v>
          </cell>
          <cell r="M752" t="str">
            <v>服东制剂</v>
          </cell>
        </row>
        <row r="752">
          <cell r="O752" t="str">
            <v>0.00</v>
          </cell>
          <cell r="P752" t="str">
            <v>0.00</v>
          </cell>
          <cell r="Q752" t="str">
            <v>5,333.33</v>
          </cell>
          <cell r="R752" t="str">
            <v>96</v>
          </cell>
          <cell r="S752" t="str">
            <v>平均年限法(一)</v>
          </cell>
          <cell r="T752" t="str">
            <v>在用</v>
          </cell>
          <cell r="U752" t="str">
            <v>直接购入</v>
          </cell>
          <cell r="V752" t="str">
            <v>费潘梅</v>
          </cell>
          <cell r="W752" t="str">
            <v>2014.08.28</v>
          </cell>
        </row>
        <row r="752">
          <cell r="AA752" t="str">
            <v>0310</v>
          </cell>
        </row>
        <row r="753">
          <cell r="B753" t="str">
            <v>031000284</v>
          </cell>
          <cell r="C753" t="str">
            <v>搪瓷反应罐配套件K5000L2套</v>
          </cell>
          <cell r="D753" t="str">
            <v>5000L</v>
          </cell>
          <cell r="E753">
            <v>23076.92</v>
          </cell>
          <cell r="F753">
            <v>22153.84</v>
          </cell>
          <cell r="G753">
            <v>923.08</v>
          </cell>
          <cell r="H753">
            <v>0</v>
          </cell>
          <cell r="I753" t="str">
            <v>2014.09.28</v>
          </cell>
          <cell r="J753" t="str">
            <v>96</v>
          </cell>
          <cell r="K753" t="str">
            <v>剂型设备</v>
          </cell>
          <cell r="L753" t="str">
            <v>肥东制剂分厂</v>
          </cell>
          <cell r="M753" t="str">
            <v>肥东制剂</v>
          </cell>
        </row>
        <row r="753">
          <cell r="O753" t="str">
            <v>0.00</v>
          </cell>
          <cell r="P753" t="str">
            <v>0.00</v>
          </cell>
          <cell r="Q753" t="str">
            <v>923.08</v>
          </cell>
          <cell r="R753" t="str">
            <v>96</v>
          </cell>
          <cell r="S753" t="str">
            <v>平均年限法(一)</v>
          </cell>
          <cell r="T753" t="str">
            <v>在用</v>
          </cell>
          <cell r="U753" t="str">
            <v>直接购入</v>
          </cell>
          <cell r="V753" t="str">
            <v>费潘梅</v>
          </cell>
          <cell r="W753" t="str">
            <v>2014.09.28</v>
          </cell>
        </row>
        <row r="753">
          <cell r="AA753" t="str">
            <v>0310</v>
          </cell>
        </row>
        <row r="754">
          <cell r="B754" t="str">
            <v>031000285</v>
          </cell>
          <cell r="C754" t="str">
            <v>搪玻璃反应釜5000L2台</v>
          </cell>
          <cell r="D754" t="str">
            <v>5000L</v>
          </cell>
          <cell r="E754">
            <v>84786.32</v>
          </cell>
          <cell r="F754">
            <v>81394.87</v>
          </cell>
          <cell r="G754">
            <v>3391.45</v>
          </cell>
          <cell r="H754">
            <v>0</v>
          </cell>
          <cell r="I754" t="str">
            <v>2014.09.28</v>
          </cell>
          <cell r="J754" t="str">
            <v>96</v>
          </cell>
          <cell r="K754" t="str">
            <v>剂型设备</v>
          </cell>
          <cell r="L754" t="str">
            <v>肥东制剂分厂</v>
          </cell>
          <cell r="M754" t="str">
            <v>肥东制剂</v>
          </cell>
        </row>
        <row r="754">
          <cell r="O754" t="str">
            <v>0.00</v>
          </cell>
          <cell r="P754" t="str">
            <v>0.00</v>
          </cell>
          <cell r="Q754" t="str">
            <v>3,391.45</v>
          </cell>
          <cell r="R754" t="str">
            <v>96</v>
          </cell>
          <cell r="S754" t="str">
            <v>平均年限法(一)</v>
          </cell>
          <cell r="T754" t="str">
            <v>在用</v>
          </cell>
          <cell r="U754" t="str">
            <v>直接购入</v>
          </cell>
          <cell r="V754" t="str">
            <v>费潘梅</v>
          </cell>
          <cell r="W754" t="str">
            <v>2014.09.28</v>
          </cell>
        </row>
        <row r="754">
          <cell r="AA754" t="str">
            <v>0310</v>
          </cell>
        </row>
        <row r="755">
          <cell r="B755" t="str">
            <v>031000286</v>
          </cell>
          <cell r="C755" t="str">
            <v>搪瓷反应釜5000L6台</v>
          </cell>
          <cell r="D755" t="str">
            <v>5000L</v>
          </cell>
          <cell r="E755">
            <v>272564.1</v>
          </cell>
          <cell r="F755">
            <v>261661.54</v>
          </cell>
          <cell r="G755">
            <v>10902.56</v>
          </cell>
          <cell r="H755">
            <v>0</v>
          </cell>
          <cell r="I755" t="str">
            <v>2014.09.28</v>
          </cell>
          <cell r="J755" t="str">
            <v>96</v>
          </cell>
          <cell r="K755" t="str">
            <v>剂型设备</v>
          </cell>
          <cell r="L755" t="str">
            <v>肥东制剂分厂</v>
          </cell>
          <cell r="M755" t="str">
            <v>肥东制剂</v>
          </cell>
        </row>
        <row r="755">
          <cell r="O755" t="str">
            <v>0.00</v>
          </cell>
          <cell r="P755" t="str">
            <v>0.00</v>
          </cell>
          <cell r="Q755" t="str">
            <v>10,902.56</v>
          </cell>
          <cell r="R755" t="str">
            <v>96</v>
          </cell>
          <cell r="S755" t="str">
            <v>平均年限法(一)</v>
          </cell>
          <cell r="T755" t="str">
            <v>在用</v>
          </cell>
          <cell r="U755" t="str">
            <v>直接购入</v>
          </cell>
          <cell r="V755" t="str">
            <v>费潘梅</v>
          </cell>
          <cell r="W755" t="str">
            <v>2014.09.28</v>
          </cell>
        </row>
        <row r="755">
          <cell r="AA755" t="str">
            <v>0310</v>
          </cell>
        </row>
        <row r="756">
          <cell r="B756" t="str">
            <v>031000287</v>
          </cell>
          <cell r="C756" t="str">
            <v>搪瓷反应釜10000L2台</v>
          </cell>
          <cell r="D756" t="str">
            <v>10000L</v>
          </cell>
          <cell r="E756">
            <v>177521.37</v>
          </cell>
          <cell r="F756">
            <v>170420.52</v>
          </cell>
          <cell r="G756">
            <v>7100.85</v>
          </cell>
          <cell r="H756">
            <v>0</v>
          </cell>
          <cell r="I756" t="str">
            <v>2014.09.28</v>
          </cell>
          <cell r="J756" t="str">
            <v>96</v>
          </cell>
          <cell r="K756" t="str">
            <v>剂型设备</v>
          </cell>
          <cell r="L756" t="str">
            <v>肥东制剂分厂</v>
          </cell>
          <cell r="M756" t="str">
            <v>肥东制剂</v>
          </cell>
        </row>
        <row r="756">
          <cell r="O756" t="str">
            <v>0.00</v>
          </cell>
          <cell r="P756" t="str">
            <v>0.00</v>
          </cell>
          <cell r="Q756" t="str">
            <v>7,100.85</v>
          </cell>
          <cell r="R756" t="str">
            <v>96</v>
          </cell>
          <cell r="S756" t="str">
            <v>平均年限法(一)</v>
          </cell>
          <cell r="T756" t="str">
            <v>在用</v>
          </cell>
          <cell r="U756" t="str">
            <v>直接购入</v>
          </cell>
          <cell r="V756" t="str">
            <v>费潘梅</v>
          </cell>
          <cell r="W756" t="str">
            <v>2014.09.28</v>
          </cell>
        </row>
        <row r="756">
          <cell r="AA756" t="str">
            <v>0310</v>
          </cell>
        </row>
        <row r="757">
          <cell r="B757" t="str">
            <v>032200255</v>
          </cell>
          <cell r="C757" t="str">
            <v>搪瓷反应釜6300K2台</v>
          </cell>
          <cell r="D757" t="str">
            <v>6300L</v>
          </cell>
          <cell r="E757">
            <v>161025.64</v>
          </cell>
          <cell r="F757">
            <v>154584.61</v>
          </cell>
          <cell r="G757">
            <v>6441.03</v>
          </cell>
          <cell r="H757">
            <v>0</v>
          </cell>
          <cell r="I757" t="str">
            <v>2014.09.28</v>
          </cell>
          <cell r="J757" t="str">
            <v>96</v>
          </cell>
          <cell r="K757" t="str">
            <v>循环经济示范园设备</v>
          </cell>
          <cell r="L757" t="str">
            <v>肥东合成分厂</v>
          </cell>
          <cell r="M757" t="str">
            <v>肥东合成</v>
          </cell>
        </row>
        <row r="757">
          <cell r="O757" t="str">
            <v>0.00</v>
          </cell>
          <cell r="P757" t="str">
            <v>0.00</v>
          </cell>
          <cell r="Q757" t="str">
            <v>6,441.03</v>
          </cell>
          <cell r="R757" t="str">
            <v>96</v>
          </cell>
          <cell r="S757" t="str">
            <v>平均年限法(一)</v>
          </cell>
          <cell r="T757" t="str">
            <v>在用</v>
          </cell>
          <cell r="U757" t="str">
            <v>直接购入</v>
          </cell>
          <cell r="V757" t="str">
            <v>费潘梅</v>
          </cell>
          <cell r="W757" t="str">
            <v>2014.09.28</v>
          </cell>
        </row>
        <row r="757">
          <cell r="AA757" t="str">
            <v>0322</v>
          </cell>
        </row>
        <row r="758">
          <cell r="B758" t="str">
            <v>031400018</v>
          </cell>
          <cell r="C758" t="str">
            <v>实验台及实验柜成套设备-台上型洗眼器</v>
          </cell>
        </row>
        <row r="758">
          <cell r="E758">
            <v>2222.22</v>
          </cell>
          <cell r="F758">
            <v>2133.33</v>
          </cell>
          <cell r="G758">
            <v>88.89</v>
          </cell>
          <cell r="H758">
            <v>0</v>
          </cell>
          <cell r="I758" t="str">
            <v>2014.10.31</v>
          </cell>
          <cell r="J758" t="str">
            <v>96</v>
          </cell>
          <cell r="K758" t="str">
            <v>研发设备</v>
          </cell>
          <cell r="L758" t="str">
            <v>制剂中心</v>
          </cell>
          <cell r="M758" t="str">
            <v>制剂中心</v>
          </cell>
        </row>
        <row r="758">
          <cell r="O758" t="str">
            <v>0.00</v>
          </cell>
          <cell r="P758" t="str">
            <v>0.00</v>
          </cell>
          <cell r="Q758" t="str">
            <v>88.89</v>
          </cell>
          <cell r="R758" t="str">
            <v>96</v>
          </cell>
          <cell r="S758" t="str">
            <v>平均年限法(一)</v>
          </cell>
          <cell r="T758" t="str">
            <v>在用</v>
          </cell>
          <cell r="U758" t="str">
            <v>直接购入</v>
          </cell>
          <cell r="V758" t="str">
            <v>费潘梅</v>
          </cell>
          <cell r="W758" t="str">
            <v>2014.10.31</v>
          </cell>
        </row>
        <row r="758">
          <cell r="AA758" t="str">
            <v>0314</v>
          </cell>
        </row>
        <row r="759">
          <cell r="B759" t="str">
            <v>031400019</v>
          </cell>
          <cell r="C759" t="str">
            <v>实验台及实验柜成套设备-PP留样柜2个</v>
          </cell>
          <cell r="D759" t="str">
            <v>900*450*1800</v>
          </cell>
          <cell r="E759">
            <v>10256.41</v>
          </cell>
          <cell r="F759">
            <v>9846.15</v>
          </cell>
          <cell r="G759">
            <v>410.26</v>
          </cell>
          <cell r="H759">
            <v>0</v>
          </cell>
          <cell r="I759" t="str">
            <v>2014.10.31</v>
          </cell>
          <cell r="J759" t="str">
            <v>96</v>
          </cell>
          <cell r="K759" t="str">
            <v>研发设备</v>
          </cell>
          <cell r="L759" t="str">
            <v>制剂中心</v>
          </cell>
          <cell r="M759" t="str">
            <v>制剂中心</v>
          </cell>
        </row>
        <row r="759">
          <cell r="O759" t="str">
            <v>0.00</v>
          </cell>
          <cell r="P759" t="str">
            <v>0.00</v>
          </cell>
          <cell r="Q759" t="str">
            <v>410.26</v>
          </cell>
          <cell r="R759" t="str">
            <v>96</v>
          </cell>
          <cell r="S759" t="str">
            <v>平均年限法(一)</v>
          </cell>
          <cell r="T759" t="str">
            <v>在用</v>
          </cell>
          <cell r="U759" t="str">
            <v>直接购入</v>
          </cell>
          <cell r="V759" t="str">
            <v>费潘梅</v>
          </cell>
          <cell r="W759" t="str">
            <v>2014.10.31</v>
          </cell>
        </row>
        <row r="759">
          <cell r="AA759" t="str">
            <v>0314</v>
          </cell>
        </row>
        <row r="760">
          <cell r="B760" t="str">
            <v>031400017</v>
          </cell>
          <cell r="C760" t="str">
            <v>实验台及实验柜成套设备-留样柜7个</v>
          </cell>
          <cell r="D760" t="str">
            <v>900*450*1800</v>
          </cell>
          <cell r="E760">
            <v>14299.15</v>
          </cell>
          <cell r="F760">
            <v>13727.18</v>
          </cell>
          <cell r="G760">
            <v>571.97</v>
          </cell>
          <cell r="H760">
            <v>0</v>
          </cell>
          <cell r="I760" t="str">
            <v>2014.10.31</v>
          </cell>
          <cell r="J760" t="str">
            <v>96</v>
          </cell>
          <cell r="K760" t="str">
            <v>研发设备</v>
          </cell>
          <cell r="L760" t="str">
            <v>制剂中心</v>
          </cell>
          <cell r="M760" t="str">
            <v>制剂中心</v>
          </cell>
        </row>
        <row r="760">
          <cell r="O760" t="str">
            <v>0.00</v>
          </cell>
          <cell r="P760" t="str">
            <v>0.00</v>
          </cell>
          <cell r="Q760" t="str">
            <v>571.97</v>
          </cell>
          <cell r="R760" t="str">
            <v>96</v>
          </cell>
          <cell r="S760" t="str">
            <v>平均年限法(一)</v>
          </cell>
          <cell r="T760" t="str">
            <v>在用</v>
          </cell>
          <cell r="U760" t="str">
            <v>直接购入</v>
          </cell>
          <cell r="V760" t="str">
            <v>费潘梅</v>
          </cell>
          <cell r="W760" t="str">
            <v>2014.10.31</v>
          </cell>
        </row>
        <row r="760">
          <cell r="AA760" t="str">
            <v>0314</v>
          </cell>
        </row>
        <row r="761">
          <cell r="B761" t="str">
            <v>031400016</v>
          </cell>
          <cell r="C761" t="str">
            <v>实验台及实验柜成套设备-单面滴水架6个</v>
          </cell>
        </row>
        <row r="761">
          <cell r="E761">
            <v>3076.92</v>
          </cell>
          <cell r="F761">
            <v>2953.84</v>
          </cell>
          <cell r="G761">
            <v>123.08</v>
          </cell>
          <cell r="H761">
            <v>0</v>
          </cell>
          <cell r="I761" t="str">
            <v>2014.10.31</v>
          </cell>
          <cell r="J761" t="str">
            <v>96</v>
          </cell>
          <cell r="K761" t="str">
            <v>研发设备</v>
          </cell>
          <cell r="L761" t="str">
            <v>制剂中心</v>
          </cell>
          <cell r="M761" t="str">
            <v>制剂中心</v>
          </cell>
        </row>
        <row r="761">
          <cell r="O761" t="str">
            <v>0.00</v>
          </cell>
          <cell r="P761" t="str">
            <v>0.00</v>
          </cell>
          <cell r="Q761" t="str">
            <v>123.08</v>
          </cell>
          <cell r="R761" t="str">
            <v>96</v>
          </cell>
          <cell r="S761" t="str">
            <v>平均年限法(一)</v>
          </cell>
          <cell r="T761" t="str">
            <v>在用</v>
          </cell>
          <cell r="U761" t="str">
            <v>直接购入</v>
          </cell>
          <cell r="V761" t="str">
            <v>费潘梅</v>
          </cell>
          <cell r="W761" t="str">
            <v>2014.10.31</v>
          </cell>
        </row>
        <row r="761">
          <cell r="AA761" t="str">
            <v>0314</v>
          </cell>
        </row>
        <row r="762">
          <cell r="B762" t="str">
            <v>031400020</v>
          </cell>
          <cell r="C762" t="str">
            <v>实验台及实验柜成套设备-水槽6个</v>
          </cell>
        </row>
        <row r="762">
          <cell r="E762">
            <v>4615.38</v>
          </cell>
          <cell r="F762">
            <v>4430.76</v>
          </cell>
          <cell r="G762">
            <v>184.62</v>
          </cell>
          <cell r="H762">
            <v>0</v>
          </cell>
          <cell r="I762" t="str">
            <v>2014.10.31</v>
          </cell>
          <cell r="J762" t="str">
            <v>96</v>
          </cell>
          <cell r="K762" t="str">
            <v>研发设备</v>
          </cell>
          <cell r="L762" t="str">
            <v>制剂中心</v>
          </cell>
          <cell r="M762" t="str">
            <v>制剂中心</v>
          </cell>
        </row>
        <row r="762">
          <cell r="O762" t="str">
            <v>0.00</v>
          </cell>
          <cell r="P762" t="str">
            <v>0.00</v>
          </cell>
          <cell r="Q762" t="str">
            <v>184.62</v>
          </cell>
          <cell r="R762" t="str">
            <v>96</v>
          </cell>
          <cell r="S762" t="str">
            <v>平均年限法(一)</v>
          </cell>
          <cell r="T762" t="str">
            <v>在用</v>
          </cell>
          <cell r="U762" t="str">
            <v>直接购入</v>
          </cell>
          <cell r="V762" t="str">
            <v>费潘梅</v>
          </cell>
          <cell r="W762" t="str">
            <v>2014.10.31</v>
          </cell>
        </row>
        <row r="762">
          <cell r="AA762" t="str">
            <v>0314</v>
          </cell>
        </row>
        <row r="763">
          <cell r="B763" t="str">
            <v>031400021</v>
          </cell>
          <cell r="C763" t="str">
            <v>实验台及实验柜成套设备-在口水龙头6个</v>
          </cell>
        </row>
        <row r="763">
          <cell r="E763">
            <v>2051.28</v>
          </cell>
          <cell r="F763">
            <v>1969.23</v>
          </cell>
          <cell r="G763">
            <v>82.05</v>
          </cell>
          <cell r="H763">
            <v>0</v>
          </cell>
          <cell r="I763" t="str">
            <v>2014.10.31</v>
          </cell>
          <cell r="J763" t="str">
            <v>96</v>
          </cell>
          <cell r="K763" t="str">
            <v>研发设备</v>
          </cell>
          <cell r="L763" t="str">
            <v>制剂中心</v>
          </cell>
          <cell r="M763" t="str">
            <v>制剂中心</v>
          </cell>
        </row>
        <row r="763">
          <cell r="O763" t="str">
            <v>0.00</v>
          </cell>
          <cell r="P763" t="str">
            <v>0.00</v>
          </cell>
          <cell r="Q763" t="str">
            <v>82.05</v>
          </cell>
          <cell r="R763" t="str">
            <v>96</v>
          </cell>
          <cell r="S763" t="str">
            <v>平均年限法(一)</v>
          </cell>
          <cell r="T763" t="str">
            <v>在用</v>
          </cell>
          <cell r="U763" t="str">
            <v>直接购入</v>
          </cell>
          <cell r="V763" t="str">
            <v>费潘梅</v>
          </cell>
          <cell r="W763" t="str">
            <v>2014.10.31</v>
          </cell>
        </row>
        <row r="763">
          <cell r="AA763" t="str">
            <v>0314</v>
          </cell>
        </row>
        <row r="764">
          <cell r="B764" t="str">
            <v>031400022</v>
          </cell>
          <cell r="C764" t="str">
            <v>实验台及实验柜成套设备-靠边试剂架6个</v>
          </cell>
          <cell r="D764" t="str">
            <v>1760*200*750</v>
          </cell>
          <cell r="E764">
            <v>10102.56</v>
          </cell>
          <cell r="F764">
            <v>9698.46</v>
          </cell>
          <cell r="G764">
            <v>404.1</v>
          </cell>
          <cell r="H764">
            <v>0</v>
          </cell>
          <cell r="I764" t="str">
            <v>2014.10.31</v>
          </cell>
          <cell r="J764" t="str">
            <v>96</v>
          </cell>
          <cell r="K764" t="str">
            <v>研发设备</v>
          </cell>
          <cell r="L764" t="str">
            <v>制剂中心</v>
          </cell>
          <cell r="M764" t="str">
            <v>制剂中心</v>
          </cell>
        </row>
        <row r="764">
          <cell r="O764" t="str">
            <v>0.00</v>
          </cell>
          <cell r="P764" t="str">
            <v>0.00</v>
          </cell>
          <cell r="Q764" t="str">
            <v>404.10</v>
          </cell>
          <cell r="R764" t="str">
            <v>96</v>
          </cell>
          <cell r="S764" t="str">
            <v>平均年限法(一)</v>
          </cell>
          <cell r="T764" t="str">
            <v>在用</v>
          </cell>
          <cell r="U764" t="str">
            <v>直接购入</v>
          </cell>
          <cell r="V764" t="str">
            <v>费潘梅</v>
          </cell>
          <cell r="W764" t="str">
            <v>2014.10.31</v>
          </cell>
        </row>
        <row r="764">
          <cell r="AA764" t="str">
            <v>0314</v>
          </cell>
        </row>
        <row r="765">
          <cell r="B765" t="str">
            <v>031400023</v>
          </cell>
          <cell r="C765" t="str">
            <v>实验台及实验柜成套设备-靠边实验台6个</v>
          </cell>
          <cell r="D765" t="str">
            <v>2760*750*850</v>
          </cell>
          <cell r="E765">
            <v>39630.77</v>
          </cell>
          <cell r="F765">
            <v>38045.54</v>
          </cell>
          <cell r="G765">
            <v>1585.23</v>
          </cell>
          <cell r="H765">
            <v>0</v>
          </cell>
          <cell r="I765" t="str">
            <v>2014.10.31</v>
          </cell>
          <cell r="J765" t="str">
            <v>96</v>
          </cell>
          <cell r="K765" t="str">
            <v>研发设备</v>
          </cell>
          <cell r="L765" t="str">
            <v>制剂中心</v>
          </cell>
          <cell r="M765" t="str">
            <v>制剂中心</v>
          </cell>
        </row>
        <row r="765">
          <cell r="O765" t="str">
            <v>0.00</v>
          </cell>
          <cell r="P765" t="str">
            <v>0.00</v>
          </cell>
          <cell r="Q765" t="str">
            <v>1,585.23</v>
          </cell>
          <cell r="R765" t="str">
            <v>96</v>
          </cell>
          <cell r="S765" t="str">
            <v>平均年限法(一)</v>
          </cell>
          <cell r="T765" t="str">
            <v>在用</v>
          </cell>
          <cell r="U765" t="str">
            <v>直接购入</v>
          </cell>
          <cell r="V765" t="str">
            <v>费潘梅</v>
          </cell>
          <cell r="W765" t="str">
            <v>2014.10.31</v>
          </cell>
        </row>
        <row r="765">
          <cell r="AA765" t="str">
            <v>0314</v>
          </cell>
        </row>
        <row r="766">
          <cell r="B766" t="str">
            <v>030200033</v>
          </cell>
          <cell r="C766" t="str">
            <v>污水成套设备-提升泵4台</v>
          </cell>
          <cell r="D766" t="str">
            <v>Q=3mm3/hh=12m0.55kw</v>
          </cell>
          <cell r="E766">
            <v>7200</v>
          </cell>
          <cell r="F766">
            <v>6912</v>
          </cell>
          <cell r="G766">
            <v>288</v>
          </cell>
          <cell r="H766">
            <v>0</v>
          </cell>
          <cell r="I766" t="str">
            <v>2014.10.31</v>
          </cell>
          <cell r="J766" t="str">
            <v>96</v>
          </cell>
          <cell r="K766" t="str">
            <v>污水设备</v>
          </cell>
          <cell r="L766" t="str">
            <v>肥东合成分厂</v>
          </cell>
          <cell r="M766" t="str">
            <v>肥东分厂</v>
          </cell>
        </row>
        <row r="766">
          <cell r="O766" t="str">
            <v>0.00</v>
          </cell>
          <cell r="P766" t="str">
            <v>0.00</v>
          </cell>
          <cell r="Q766" t="str">
            <v>288.00</v>
          </cell>
          <cell r="R766" t="str">
            <v>96</v>
          </cell>
          <cell r="S766" t="str">
            <v>平均年限法(一)</v>
          </cell>
          <cell r="T766" t="str">
            <v>在用</v>
          </cell>
          <cell r="U766" t="str">
            <v>直接购入</v>
          </cell>
          <cell r="V766" t="str">
            <v>费潘梅</v>
          </cell>
          <cell r="W766" t="str">
            <v>2014.10.31</v>
          </cell>
        </row>
        <row r="766">
          <cell r="AA766" t="str">
            <v>0302</v>
          </cell>
        </row>
        <row r="767">
          <cell r="B767" t="str">
            <v>030200034</v>
          </cell>
          <cell r="C767" t="str">
            <v>污水成套设备-污泥泵2台</v>
          </cell>
          <cell r="D767" t="str">
            <v>G25-1</v>
          </cell>
          <cell r="E767">
            <v>5200</v>
          </cell>
          <cell r="F767">
            <v>4992</v>
          </cell>
          <cell r="G767">
            <v>208</v>
          </cell>
          <cell r="H767">
            <v>0</v>
          </cell>
          <cell r="I767" t="str">
            <v>2014.10.31</v>
          </cell>
          <cell r="J767" t="str">
            <v>96</v>
          </cell>
          <cell r="K767" t="str">
            <v>污水设备</v>
          </cell>
          <cell r="L767" t="str">
            <v>肥东合成分厂</v>
          </cell>
          <cell r="M767" t="str">
            <v>肥东分厂</v>
          </cell>
        </row>
        <row r="767">
          <cell r="O767" t="str">
            <v>0.00</v>
          </cell>
          <cell r="P767" t="str">
            <v>0.00</v>
          </cell>
          <cell r="Q767" t="str">
            <v>208.00</v>
          </cell>
          <cell r="R767" t="str">
            <v>96</v>
          </cell>
          <cell r="S767" t="str">
            <v>平均年限法(一)</v>
          </cell>
          <cell r="T767" t="str">
            <v>在用</v>
          </cell>
          <cell r="U767" t="str">
            <v>直接购入</v>
          </cell>
          <cell r="V767" t="str">
            <v>费潘梅</v>
          </cell>
          <cell r="W767" t="str">
            <v>2014.10.31</v>
          </cell>
        </row>
        <row r="767">
          <cell r="AA767" t="str">
            <v>0302</v>
          </cell>
        </row>
        <row r="768">
          <cell r="B768" t="str">
            <v>030200032</v>
          </cell>
          <cell r="C768" t="str">
            <v>污水成套设备-搅拌机2台</v>
          </cell>
          <cell r="D768" t="str">
            <v>ZJ-470</v>
          </cell>
          <cell r="E768">
            <v>5000</v>
          </cell>
          <cell r="F768">
            <v>4800</v>
          </cell>
          <cell r="G768">
            <v>200</v>
          </cell>
          <cell r="H768">
            <v>0</v>
          </cell>
          <cell r="I768" t="str">
            <v>2014.10.31</v>
          </cell>
          <cell r="J768" t="str">
            <v>96</v>
          </cell>
          <cell r="K768" t="str">
            <v>污水设备</v>
          </cell>
          <cell r="L768" t="str">
            <v>肥东合成分厂</v>
          </cell>
          <cell r="M768" t="str">
            <v>肥东分厂</v>
          </cell>
        </row>
        <row r="768">
          <cell r="O768" t="str">
            <v>0.00</v>
          </cell>
          <cell r="P768" t="str">
            <v>0.00</v>
          </cell>
          <cell r="Q768" t="str">
            <v>200.00</v>
          </cell>
          <cell r="R768" t="str">
            <v>96</v>
          </cell>
          <cell r="S768" t="str">
            <v>平均年限法(一)</v>
          </cell>
          <cell r="T768" t="str">
            <v>在用</v>
          </cell>
          <cell r="U768" t="str">
            <v>直接购入</v>
          </cell>
          <cell r="V768" t="str">
            <v>费潘梅</v>
          </cell>
          <cell r="W768" t="str">
            <v>2014.10.31</v>
          </cell>
        </row>
        <row r="768">
          <cell r="AA768" t="str">
            <v>0302</v>
          </cell>
        </row>
        <row r="769">
          <cell r="B769" t="str">
            <v>030200031</v>
          </cell>
          <cell r="C769" t="str">
            <v>污水成套设备-气浮装置1 套</v>
          </cell>
          <cell r="D769" t="str">
            <v>F-3</v>
          </cell>
          <cell r="E769">
            <v>45000</v>
          </cell>
          <cell r="F769">
            <v>43200</v>
          </cell>
          <cell r="G769">
            <v>1800</v>
          </cell>
          <cell r="H769">
            <v>0</v>
          </cell>
          <cell r="I769" t="str">
            <v>2014.10.31</v>
          </cell>
          <cell r="J769" t="str">
            <v>96</v>
          </cell>
          <cell r="K769" t="str">
            <v>污水设备</v>
          </cell>
          <cell r="L769" t="str">
            <v>肥东合成分厂</v>
          </cell>
          <cell r="M769" t="str">
            <v>肥东分厂</v>
          </cell>
        </row>
        <row r="769">
          <cell r="O769" t="str">
            <v>0.00</v>
          </cell>
          <cell r="P769" t="str">
            <v>0.00</v>
          </cell>
          <cell r="Q769" t="str">
            <v>1,800.00</v>
          </cell>
          <cell r="R769" t="str">
            <v>96</v>
          </cell>
          <cell r="S769" t="str">
            <v>平均年限法(一)</v>
          </cell>
          <cell r="T769" t="str">
            <v>在用</v>
          </cell>
          <cell r="U769" t="str">
            <v>直接购入</v>
          </cell>
          <cell r="V769" t="str">
            <v>费潘梅</v>
          </cell>
          <cell r="W769" t="str">
            <v>2014.10.31</v>
          </cell>
        </row>
        <row r="769">
          <cell r="AA769" t="str">
            <v>0302</v>
          </cell>
        </row>
        <row r="770">
          <cell r="B770" t="str">
            <v>030200030</v>
          </cell>
          <cell r="C770" t="str">
            <v>污水成套设备-微电解-芬顿气化池1座</v>
          </cell>
          <cell r="D770" t="str">
            <v>4.5*1.6*2.2m</v>
          </cell>
          <cell r="E770">
            <v>27500</v>
          </cell>
          <cell r="F770">
            <v>26400</v>
          </cell>
          <cell r="G770">
            <v>1100</v>
          </cell>
          <cell r="H770">
            <v>0</v>
          </cell>
          <cell r="I770" t="str">
            <v>2014.10.31</v>
          </cell>
          <cell r="J770" t="str">
            <v>96</v>
          </cell>
          <cell r="K770" t="str">
            <v>污水设备</v>
          </cell>
          <cell r="L770" t="str">
            <v>肥东合成分厂</v>
          </cell>
          <cell r="M770" t="str">
            <v>肥东分厂</v>
          </cell>
        </row>
        <row r="770">
          <cell r="O770" t="str">
            <v>0.00</v>
          </cell>
          <cell r="P770" t="str">
            <v>0.00</v>
          </cell>
          <cell r="Q770" t="str">
            <v>1,100.00</v>
          </cell>
          <cell r="R770" t="str">
            <v>96</v>
          </cell>
          <cell r="S770" t="str">
            <v>平均年限法(一)</v>
          </cell>
          <cell r="T770" t="str">
            <v>在用</v>
          </cell>
          <cell r="U770" t="str">
            <v>直接购入</v>
          </cell>
          <cell r="V770" t="str">
            <v>费潘梅</v>
          </cell>
          <cell r="W770" t="str">
            <v>2014.10.31</v>
          </cell>
        </row>
        <row r="770">
          <cell r="AA770" t="str">
            <v>0302</v>
          </cell>
        </row>
        <row r="771">
          <cell r="B771" t="str">
            <v>030200029</v>
          </cell>
          <cell r="C771" t="str">
            <v>污水成套设备-鼓风机1台</v>
          </cell>
          <cell r="D771" t="str">
            <v>HC-251S</v>
          </cell>
          <cell r="E771">
            <v>6500</v>
          </cell>
          <cell r="F771">
            <v>6240</v>
          </cell>
          <cell r="G771">
            <v>260</v>
          </cell>
          <cell r="H771">
            <v>0</v>
          </cell>
          <cell r="I771" t="str">
            <v>2014.10.31</v>
          </cell>
          <cell r="J771" t="str">
            <v>96</v>
          </cell>
          <cell r="K771" t="str">
            <v>污水设备</v>
          </cell>
          <cell r="L771" t="str">
            <v>肥东合成分厂</v>
          </cell>
          <cell r="M771" t="str">
            <v>肥东分厂</v>
          </cell>
        </row>
        <row r="771">
          <cell r="O771" t="str">
            <v>0.00</v>
          </cell>
          <cell r="P771" t="str">
            <v>0.00</v>
          </cell>
          <cell r="Q771" t="str">
            <v>260.00</v>
          </cell>
          <cell r="R771" t="str">
            <v>96</v>
          </cell>
          <cell r="S771" t="str">
            <v>平均年限法(一)</v>
          </cell>
          <cell r="T771" t="str">
            <v>在用</v>
          </cell>
          <cell r="U771" t="str">
            <v>直接购入</v>
          </cell>
          <cell r="V771" t="str">
            <v>费潘梅</v>
          </cell>
          <cell r="W771" t="str">
            <v>2014.10.31</v>
          </cell>
        </row>
        <row r="771">
          <cell r="AA771" t="str">
            <v>0302</v>
          </cell>
        </row>
        <row r="772">
          <cell r="B772" t="str">
            <v>030200035</v>
          </cell>
          <cell r="C772" t="str">
            <v>污水成套设备-鼓风机2台</v>
          </cell>
          <cell r="D772" t="str">
            <v>BK5006-100-1150</v>
          </cell>
          <cell r="E772">
            <v>23000</v>
          </cell>
          <cell r="F772">
            <v>22080</v>
          </cell>
          <cell r="G772">
            <v>920</v>
          </cell>
          <cell r="H772">
            <v>0</v>
          </cell>
          <cell r="I772" t="str">
            <v>2014.10.31</v>
          </cell>
          <cell r="J772" t="str">
            <v>96</v>
          </cell>
          <cell r="K772" t="str">
            <v>污水设备</v>
          </cell>
          <cell r="L772" t="str">
            <v>肥东合成分厂</v>
          </cell>
          <cell r="M772" t="str">
            <v>肥东分厂</v>
          </cell>
        </row>
        <row r="772">
          <cell r="O772" t="str">
            <v>0.00</v>
          </cell>
          <cell r="P772" t="str">
            <v>0.00</v>
          </cell>
          <cell r="Q772" t="str">
            <v>920.00</v>
          </cell>
          <cell r="R772" t="str">
            <v>96</v>
          </cell>
          <cell r="S772" t="str">
            <v>平均年限法(一)</v>
          </cell>
          <cell r="T772" t="str">
            <v>在用</v>
          </cell>
          <cell r="U772" t="str">
            <v>直接购入</v>
          </cell>
          <cell r="V772" t="str">
            <v>费潘梅</v>
          </cell>
          <cell r="W772" t="str">
            <v>2014.10.31</v>
          </cell>
        </row>
        <row r="772">
          <cell r="AA772" t="str">
            <v>0302</v>
          </cell>
        </row>
        <row r="773">
          <cell r="B773" t="str">
            <v>030200036</v>
          </cell>
          <cell r="C773" t="str">
            <v>污水成套设备-铁炭填料2立方</v>
          </cell>
          <cell r="D773" t="str">
            <v>LAT-TC</v>
          </cell>
          <cell r="E773">
            <v>21000</v>
          </cell>
          <cell r="F773">
            <v>20160</v>
          </cell>
          <cell r="G773">
            <v>840</v>
          </cell>
          <cell r="H773">
            <v>0</v>
          </cell>
          <cell r="I773" t="str">
            <v>2014.10.31</v>
          </cell>
          <cell r="J773" t="str">
            <v>96</v>
          </cell>
          <cell r="K773" t="str">
            <v>污水设备</v>
          </cell>
          <cell r="L773" t="str">
            <v>肥东合成分厂</v>
          </cell>
          <cell r="M773" t="str">
            <v>肥东分厂</v>
          </cell>
        </row>
        <row r="773">
          <cell r="O773" t="str">
            <v>0.00</v>
          </cell>
          <cell r="P773" t="str">
            <v>0.00</v>
          </cell>
          <cell r="Q773" t="str">
            <v>840.00</v>
          </cell>
          <cell r="R773" t="str">
            <v>96</v>
          </cell>
          <cell r="S773" t="str">
            <v>平均年限法(一)</v>
          </cell>
          <cell r="T773" t="str">
            <v>在用</v>
          </cell>
          <cell r="U773" t="str">
            <v>直接购入</v>
          </cell>
          <cell r="V773" t="str">
            <v>费潘梅</v>
          </cell>
          <cell r="W773" t="str">
            <v>2014.10.31</v>
          </cell>
        </row>
        <row r="773">
          <cell r="AA773" t="str">
            <v>0302</v>
          </cell>
        </row>
        <row r="774">
          <cell r="B774" t="str">
            <v>030200037</v>
          </cell>
          <cell r="C774" t="str">
            <v>污水成套设备-微孔曝气器140只</v>
          </cell>
          <cell r="D774" t="str">
            <v>KB215</v>
          </cell>
          <cell r="E774">
            <v>14000</v>
          </cell>
          <cell r="F774">
            <v>13440</v>
          </cell>
          <cell r="G774">
            <v>560</v>
          </cell>
          <cell r="H774">
            <v>0</v>
          </cell>
          <cell r="I774" t="str">
            <v>2014.10.31</v>
          </cell>
          <cell r="J774" t="str">
            <v>96</v>
          </cell>
          <cell r="K774" t="str">
            <v>污水设备</v>
          </cell>
          <cell r="L774" t="str">
            <v>肥东合成分厂</v>
          </cell>
          <cell r="M774" t="str">
            <v>肥东分厂</v>
          </cell>
        </row>
        <row r="774">
          <cell r="O774" t="str">
            <v>0.00</v>
          </cell>
          <cell r="P774" t="str">
            <v>0.00</v>
          </cell>
          <cell r="Q774" t="str">
            <v>560.00</v>
          </cell>
          <cell r="R774" t="str">
            <v>96</v>
          </cell>
          <cell r="S774" t="str">
            <v>平均年限法(一)</v>
          </cell>
          <cell r="T774" t="str">
            <v>在用</v>
          </cell>
          <cell r="U774" t="str">
            <v>直接购入</v>
          </cell>
          <cell r="V774" t="str">
            <v>费潘梅</v>
          </cell>
          <cell r="W774" t="str">
            <v>2014.10.31</v>
          </cell>
        </row>
        <row r="774">
          <cell r="AA774" t="str">
            <v>0302</v>
          </cell>
        </row>
        <row r="775">
          <cell r="B775" t="str">
            <v>030200038</v>
          </cell>
          <cell r="C775" t="str">
            <v>污水成套设备-弹性填料300立方</v>
          </cell>
          <cell r="D775" t="str">
            <v>150*60</v>
          </cell>
          <cell r="E775">
            <v>30000</v>
          </cell>
          <cell r="F775">
            <v>28800</v>
          </cell>
          <cell r="G775">
            <v>1200</v>
          </cell>
          <cell r="H775">
            <v>0</v>
          </cell>
          <cell r="I775" t="str">
            <v>2014.10.31</v>
          </cell>
          <cell r="J775" t="str">
            <v>96</v>
          </cell>
          <cell r="K775" t="str">
            <v>污水设备</v>
          </cell>
          <cell r="L775" t="str">
            <v>肥东合成分厂</v>
          </cell>
          <cell r="M775" t="str">
            <v>肥东分厂</v>
          </cell>
        </row>
        <row r="775">
          <cell r="O775" t="str">
            <v>0.00</v>
          </cell>
          <cell r="P775" t="str">
            <v>0.00</v>
          </cell>
          <cell r="Q775" t="str">
            <v>1,200.00</v>
          </cell>
          <cell r="R775" t="str">
            <v>96</v>
          </cell>
          <cell r="S775" t="str">
            <v>平均年限法(一)</v>
          </cell>
          <cell r="T775" t="str">
            <v>在用</v>
          </cell>
          <cell r="U775" t="str">
            <v>直接购入</v>
          </cell>
          <cell r="V775" t="str">
            <v>费潘梅</v>
          </cell>
          <cell r="W775" t="str">
            <v>2014.10.31</v>
          </cell>
        </row>
        <row r="775">
          <cell r="AA775" t="str">
            <v>0302</v>
          </cell>
        </row>
        <row r="776">
          <cell r="B776" t="str">
            <v>030200039</v>
          </cell>
          <cell r="C776" t="str">
            <v>污水成套设备-设备管道、阀门、电气护栏、爬梯等制作及安装</v>
          </cell>
        </row>
        <row r="776">
          <cell r="E776">
            <v>90100</v>
          </cell>
          <cell r="F776">
            <v>86496</v>
          </cell>
          <cell r="G776">
            <v>3604</v>
          </cell>
          <cell r="H776">
            <v>0</v>
          </cell>
          <cell r="I776" t="str">
            <v>2014.10.31</v>
          </cell>
          <cell r="J776" t="str">
            <v>96</v>
          </cell>
          <cell r="K776" t="str">
            <v>污水设备</v>
          </cell>
          <cell r="L776" t="str">
            <v>肥东合成分厂</v>
          </cell>
          <cell r="M776" t="str">
            <v>肥东分厂</v>
          </cell>
        </row>
        <row r="776">
          <cell r="O776" t="str">
            <v>0.00</v>
          </cell>
          <cell r="P776" t="str">
            <v>0.00</v>
          </cell>
          <cell r="Q776" t="str">
            <v>3,604.00</v>
          </cell>
          <cell r="R776" t="str">
            <v>96</v>
          </cell>
          <cell r="S776" t="str">
            <v>平均年限法(一)</v>
          </cell>
          <cell r="T776" t="str">
            <v>在用</v>
          </cell>
          <cell r="U776" t="str">
            <v>直接购入</v>
          </cell>
          <cell r="V776" t="str">
            <v>费潘梅</v>
          </cell>
          <cell r="W776" t="str">
            <v>2014.10.31</v>
          </cell>
        </row>
        <row r="776">
          <cell r="AA776" t="str">
            <v>0302</v>
          </cell>
        </row>
        <row r="777">
          <cell r="B777" t="str">
            <v>032200256</v>
          </cell>
          <cell r="C777" t="str">
            <v>玻璃钢贮罐2台</v>
          </cell>
          <cell r="D777" t="str">
            <v>1600/5M3</v>
          </cell>
          <cell r="E777">
            <v>19658.12</v>
          </cell>
          <cell r="F777">
            <v>18871.8</v>
          </cell>
          <cell r="G777">
            <v>0</v>
          </cell>
          <cell r="H777">
            <v>786.32</v>
          </cell>
          <cell r="I777" t="str">
            <v>2014.11.26</v>
          </cell>
          <cell r="J777" t="str">
            <v>96</v>
          </cell>
          <cell r="K777" t="str">
            <v>循环经济示范园设备</v>
          </cell>
          <cell r="L777" t="str">
            <v>肥东合成分厂</v>
          </cell>
          <cell r="M777" t="str">
            <v>肥东合成</v>
          </cell>
        </row>
        <row r="777">
          <cell r="O777" t="str">
            <v>0.00</v>
          </cell>
          <cell r="P777" t="str">
            <v>0.00</v>
          </cell>
          <cell r="Q777" t="str">
            <v>786.32</v>
          </cell>
          <cell r="R777" t="str">
            <v>96</v>
          </cell>
          <cell r="S777" t="str">
            <v>平均年限法(一)</v>
          </cell>
          <cell r="T777" t="str">
            <v>在用</v>
          </cell>
          <cell r="U777" t="str">
            <v>直接购入</v>
          </cell>
          <cell r="V777" t="str">
            <v>费潘梅</v>
          </cell>
          <cell r="W777" t="str">
            <v>2014.11.26</v>
          </cell>
        </row>
        <row r="777">
          <cell r="AA777" t="str">
            <v>0322</v>
          </cell>
        </row>
        <row r="778">
          <cell r="B778" t="str">
            <v>032200257</v>
          </cell>
          <cell r="C778" t="str">
            <v>氟塑料离心泵</v>
          </cell>
          <cell r="D778" t="str">
            <v>IHF65-40-200</v>
          </cell>
          <cell r="E778">
            <v>6991.45</v>
          </cell>
          <cell r="F778">
            <v>6711.79</v>
          </cell>
          <cell r="G778">
            <v>279.66</v>
          </cell>
          <cell r="H778">
            <v>0</v>
          </cell>
          <cell r="I778" t="str">
            <v>2014.11.26</v>
          </cell>
          <cell r="J778" t="str">
            <v>96</v>
          </cell>
          <cell r="K778" t="str">
            <v>循环经济示范园设备</v>
          </cell>
          <cell r="L778" t="str">
            <v>肥东合成分厂</v>
          </cell>
          <cell r="M778" t="str">
            <v>肥东合成</v>
          </cell>
        </row>
        <row r="778">
          <cell r="O778" t="str">
            <v>0.00</v>
          </cell>
          <cell r="P778" t="str">
            <v>0.00</v>
          </cell>
          <cell r="Q778" t="str">
            <v>279.66</v>
          </cell>
          <cell r="R778" t="str">
            <v>96</v>
          </cell>
          <cell r="S778" t="str">
            <v>平均年限法(一)</v>
          </cell>
          <cell r="T778" t="str">
            <v>在用</v>
          </cell>
          <cell r="U778" t="str">
            <v>直接购入</v>
          </cell>
          <cell r="V778" t="str">
            <v>费潘梅</v>
          </cell>
          <cell r="W778" t="str">
            <v>2014.11.26</v>
          </cell>
        </row>
        <row r="778">
          <cell r="AA778" t="str">
            <v>0322</v>
          </cell>
        </row>
        <row r="779">
          <cell r="B779" t="str">
            <v>032200258</v>
          </cell>
          <cell r="C779" t="str">
            <v>2平方兰式列管式冷凝器</v>
          </cell>
          <cell r="D779" t="str">
            <v>2M2</v>
          </cell>
          <cell r="E779">
            <v>3760.68</v>
          </cell>
          <cell r="F779">
            <v>3610.25</v>
          </cell>
          <cell r="G779">
            <v>150.43</v>
          </cell>
          <cell r="H779">
            <v>0</v>
          </cell>
          <cell r="I779" t="str">
            <v>2014.11.26</v>
          </cell>
          <cell r="J779" t="str">
            <v>96</v>
          </cell>
          <cell r="K779" t="str">
            <v>循环经济示范园设备</v>
          </cell>
          <cell r="L779" t="str">
            <v>肥东合成分厂</v>
          </cell>
          <cell r="M779" t="str">
            <v>肥东合成</v>
          </cell>
        </row>
        <row r="779">
          <cell r="O779" t="str">
            <v>0.00</v>
          </cell>
          <cell r="P779" t="str">
            <v>0.00</v>
          </cell>
          <cell r="Q779" t="str">
            <v>150.43</v>
          </cell>
          <cell r="R779" t="str">
            <v>96</v>
          </cell>
          <cell r="S779" t="str">
            <v>平均年限法(一)</v>
          </cell>
          <cell r="T779" t="str">
            <v>在用</v>
          </cell>
          <cell r="U779" t="str">
            <v>直接购入</v>
          </cell>
          <cell r="V779" t="str">
            <v>费潘梅</v>
          </cell>
          <cell r="W779" t="str">
            <v>2014.11.26</v>
          </cell>
        </row>
        <row r="779">
          <cell r="AA779" t="str">
            <v>0322</v>
          </cell>
        </row>
        <row r="780">
          <cell r="B780" t="str">
            <v>040900101</v>
          </cell>
          <cell r="C780" t="str">
            <v>肥东分厂食堂装修</v>
          </cell>
        </row>
        <row r="780">
          <cell r="E780">
            <v>266166.83</v>
          </cell>
          <cell r="F780">
            <v>255520.16</v>
          </cell>
          <cell r="G780">
            <v>10646.67</v>
          </cell>
          <cell r="H780">
            <v>0</v>
          </cell>
          <cell r="I780" t="str">
            <v>2014.11.28</v>
          </cell>
          <cell r="J780" t="str">
            <v>60</v>
          </cell>
          <cell r="K780" t="str">
            <v>其他</v>
          </cell>
          <cell r="L780" t="str">
            <v>肥东制剂分厂</v>
          </cell>
          <cell r="M780" t="str">
            <v>肥东分厂</v>
          </cell>
        </row>
        <row r="780">
          <cell r="O780" t="str">
            <v>0.00</v>
          </cell>
          <cell r="P780" t="str">
            <v>0.00</v>
          </cell>
          <cell r="Q780" t="str">
            <v>10,646.67</v>
          </cell>
          <cell r="R780" t="str">
            <v>60</v>
          </cell>
          <cell r="S780" t="str">
            <v>平均年限法(一)</v>
          </cell>
          <cell r="T780" t="str">
            <v>在用</v>
          </cell>
          <cell r="U780" t="str">
            <v>直接购入</v>
          </cell>
          <cell r="V780" t="str">
            <v>费潘梅</v>
          </cell>
          <cell r="W780" t="str">
            <v>2014.11.28</v>
          </cell>
        </row>
        <row r="780">
          <cell r="AA780" t="str">
            <v>0409</v>
          </cell>
        </row>
        <row r="781">
          <cell r="B781" t="str">
            <v>031000288</v>
          </cell>
          <cell r="C781" t="str">
            <v>智能光照培养箱1台</v>
          </cell>
          <cell r="D781" t="str">
            <v>GZP-250A</v>
          </cell>
          <cell r="E781">
            <v>5800</v>
          </cell>
          <cell r="F781">
            <v>5568</v>
          </cell>
          <cell r="G781">
            <v>232</v>
          </cell>
          <cell r="H781">
            <v>0</v>
          </cell>
          <cell r="I781" t="str">
            <v>2014.12.31</v>
          </cell>
          <cell r="J781" t="str">
            <v>96</v>
          </cell>
          <cell r="K781" t="str">
            <v>研发设备</v>
          </cell>
          <cell r="L781" t="str">
            <v>制剂中心</v>
          </cell>
          <cell r="M781" t="str">
            <v>制剂研究中心</v>
          </cell>
        </row>
        <row r="781">
          <cell r="O781" t="str">
            <v>0.00</v>
          </cell>
          <cell r="P781" t="str">
            <v>0.00</v>
          </cell>
          <cell r="Q781" t="str">
            <v>232.00</v>
          </cell>
          <cell r="R781" t="str">
            <v>96</v>
          </cell>
          <cell r="S781" t="str">
            <v>平均年限法(一)</v>
          </cell>
          <cell r="T781" t="str">
            <v>在用</v>
          </cell>
          <cell r="U781" t="str">
            <v>直接购入</v>
          </cell>
          <cell r="V781" t="str">
            <v>费潘梅</v>
          </cell>
          <cell r="W781" t="str">
            <v>2014.12.31</v>
          </cell>
        </row>
        <row r="781">
          <cell r="AA781" t="str">
            <v>0314</v>
          </cell>
        </row>
        <row r="782">
          <cell r="B782" t="str">
            <v>032200259</v>
          </cell>
          <cell r="C782" t="str">
            <v>搪瓷锚式搅拌4支</v>
          </cell>
          <cell r="D782" t="str">
            <v>K5000L</v>
          </cell>
          <cell r="E782">
            <v>10256.41</v>
          </cell>
          <cell r="F782">
            <v>9846.15</v>
          </cell>
          <cell r="G782">
            <v>410.26</v>
          </cell>
          <cell r="H782">
            <v>0</v>
          </cell>
          <cell r="I782" t="str">
            <v>2014.12.31</v>
          </cell>
          <cell r="J782" t="str">
            <v>96</v>
          </cell>
          <cell r="K782" t="str">
            <v>循环经济示范园设备</v>
          </cell>
          <cell r="L782" t="str">
            <v>肥东合成分厂</v>
          </cell>
          <cell r="M782" t="str">
            <v>肥东合成</v>
          </cell>
        </row>
        <row r="782">
          <cell r="O782" t="str">
            <v>0.00</v>
          </cell>
          <cell r="P782" t="str">
            <v>0.00</v>
          </cell>
          <cell r="Q782" t="str">
            <v>410.26</v>
          </cell>
          <cell r="R782" t="str">
            <v>96</v>
          </cell>
          <cell r="S782" t="str">
            <v>平均年限法(一)</v>
          </cell>
          <cell r="T782" t="str">
            <v>在用</v>
          </cell>
          <cell r="U782" t="str">
            <v>直接购入</v>
          </cell>
          <cell r="V782" t="str">
            <v>费潘梅</v>
          </cell>
          <cell r="W782" t="str">
            <v>2014.12.31</v>
          </cell>
        </row>
        <row r="782">
          <cell r="AA782" t="str">
            <v>0322</v>
          </cell>
        </row>
        <row r="783">
          <cell r="B783" t="str">
            <v>032200260</v>
          </cell>
          <cell r="C783" t="str">
            <v>搪瓷锚式搅拌2支</v>
          </cell>
          <cell r="D783" t="str">
            <v>K6300L</v>
          </cell>
          <cell r="E783">
            <v>6153.85</v>
          </cell>
          <cell r="F783">
            <v>5907.7</v>
          </cell>
          <cell r="G783">
            <v>246.15</v>
          </cell>
          <cell r="H783">
            <v>0</v>
          </cell>
          <cell r="I783" t="str">
            <v>2014.12.31</v>
          </cell>
          <cell r="J783" t="str">
            <v>96</v>
          </cell>
          <cell r="K783" t="str">
            <v>循环经济示范园设备</v>
          </cell>
          <cell r="L783" t="str">
            <v>肥东合成分厂</v>
          </cell>
          <cell r="M783" t="str">
            <v>肥东合成</v>
          </cell>
        </row>
        <row r="783">
          <cell r="O783" t="str">
            <v>0.00</v>
          </cell>
          <cell r="P783" t="str">
            <v>0.00</v>
          </cell>
          <cell r="Q783" t="str">
            <v>246.15</v>
          </cell>
          <cell r="R783" t="str">
            <v>96</v>
          </cell>
          <cell r="S783" t="str">
            <v>平均年限法(一)</v>
          </cell>
          <cell r="T783" t="str">
            <v>在用</v>
          </cell>
          <cell r="U783" t="str">
            <v>直接购入</v>
          </cell>
          <cell r="V783" t="str">
            <v>费潘梅</v>
          </cell>
          <cell r="W783" t="str">
            <v>2014.12.31</v>
          </cell>
        </row>
        <row r="783">
          <cell r="AA783" t="str">
            <v>0322</v>
          </cell>
        </row>
        <row r="784">
          <cell r="B784" t="str">
            <v>032200261</v>
          </cell>
          <cell r="C784" t="str">
            <v>防爆减速机1台</v>
          </cell>
          <cell r="D784" t="str">
            <v>K6300L</v>
          </cell>
          <cell r="E784">
            <v>6153.84</v>
          </cell>
          <cell r="F784">
            <v>5907.69</v>
          </cell>
          <cell r="G784">
            <v>246.15</v>
          </cell>
          <cell r="H784">
            <v>0</v>
          </cell>
          <cell r="I784" t="str">
            <v>2014.12.31</v>
          </cell>
          <cell r="J784" t="str">
            <v>96</v>
          </cell>
          <cell r="K784" t="str">
            <v>循环经济示范园设备</v>
          </cell>
          <cell r="L784" t="str">
            <v>肥东合成分厂</v>
          </cell>
          <cell r="M784" t="str">
            <v>肥东合成</v>
          </cell>
        </row>
        <row r="784">
          <cell r="O784" t="str">
            <v>0.00</v>
          </cell>
          <cell r="P784" t="str">
            <v>0.00</v>
          </cell>
          <cell r="Q784" t="str">
            <v>246.15</v>
          </cell>
          <cell r="R784" t="str">
            <v>96</v>
          </cell>
          <cell r="S784" t="str">
            <v>平均年限法(一)</v>
          </cell>
          <cell r="T784" t="str">
            <v>在用</v>
          </cell>
          <cell r="U784" t="str">
            <v>直接购入</v>
          </cell>
          <cell r="V784" t="str">
            <v>费潘梅</v>
          </cell>
          <cell r="W784" t="str">
            <v>2014.12.31</v>
          </cell>
        </row>
        <row r="784">
          <cell r="AA784" t="str">
            <v>0322</v>
          </cell>
        </row>
        <row r="785">
          <cell r="B785" t="str">
            <v>032200262</v>
          </cell>
          <cell r="C785" t="str">
            <v>防爆减速机1台</v>
          </cell>
          <cell r="D785" t="str">
            <v>K6300L</v>
          </cell>
          <cell r="E785">
            <v>6153.85</v>
          </cell>
          <cell r="F785">
            <v>5907.7</v>
          </cell>
          <cell r="G785">
            <v>246.15</v>
          </cell>
          <cell r="H785">
            <v>0</v>
          </cell>
          <cell r="I785" t="str">
            <v>2014.12.31</v>
          </cell>
          <cell r="J785" t="str">
            <v>96</v>
          </cell>
          <cell r="K785" t="str">
            <v>循环经济示范园设备</v>
          </cell>
          <cell r="L785" t="str">
            <v>肥东合成分厂</v>
          </cell>
          <cell r="M785" t="str">
            <v>肥东合成</v>
          </cell>
        </row>
        <row r="785">
          <cell r="O785" t="str">
            <v>0.00</v>
          </cell>
          <cell r="P785" t="str">
            <v>0.00</v>
          </cell>
          <cell r="Q785" t="str">
            <v>246.15</v>
          </cell>
          <cell r="R785" t="str">
            <v>96</v>
          </cell>
          <cell r="S785" t="str">
            <v>平均年限法(一)</v>
          </cell>
          <cell r="T785" t="str">
            <v>在用</v>
          </cell>
          <cell r="U785" t="str">
            <v>直接购入</v>
          </cell>
          <cell r="V785" t="str">
            <v>费潘梅</v>
          </cell>
          <cell r="W785" t="str">
            <v>2014.12.31</v>
          </cell>
        </row>
        <row r="785">
          <cell r="AA785" t="str">
            <v>0322</v>
          </cell>
        </row>
        <row r="786">
          <cell r="B786" t="str">
            <v>040900102</v>
          </cell>
          <cell r="C786" t="str">
            <v>肥东循环园罐区、污水站装修</v>
          </cell>
        </row>
        <row r="786">
          <cell r="E786">
            <v>56476</v>
          </cell>
          <cell r="F786">
            <v>54216.96</v>
          </cell>
          <cell r="G786">
            <v>2259.04</v>
          </cell>
          <cell r="H786">
            <v>0</v>
          </cell>
          <cell r="I786" t="str">
            <v>2014.12.31</v>
          </cell>
          <cell r="J786" t="str">
            <v>60</v>
          </cell>
          <cell r="K786" t="str">
            <v>其他</v>
          </cell>
          <cell r="L786" t="str">
            <v>肥东合成分厂</v>
          </cell>
          <cell r="M786" t="str">
            <v>肥东合成</v>
          </cell>
        </row>
        <row r="786">
          <cell r="O786" t="str">
            <v>0.00</v>
          </cell>
          <cell r="P786" t="str">
            <v>0.00</v>
          </cell>
          <cell r="Q786" t="str">
            <v>2,259.04</v>
          </cell>
          <cell r="R786" t="str">
            <v>60</v>
          </cell>
          <cell r="S786" t="str">
            <v>平均年限法(一)</v>
          </cell>
          <cell r="T786" t="str">
            <v>在用</v>
          </cell>
          <cell r="U786" t="str">
            <v>直接购入</v>
          </cell>
          <cell r="V786" t="str">
            <v>费潘梅</v>
          </cell>
          <cell r="W786" t="str">
            <v>2014.12.31</v>
          </cell>
        </row>
        <row r="786">
          <cell r="AA786" t="str">
            <v>0409</v>
          </cell>
        </row>
        <row r="787">
          <cell r="B787" t="str">
            <v>032200263</v>
          </cell>
          <cell r="C787" t="str">
            <v>COD在线监测仪1套</v>
          </cell>
          <cell r="D787" t="str">
            <v>BS2008</v>
          </cell>
          <cell r="E787">
            <v>29914.53</v>
          </cell>
          <cell r="F787">
            <v>28717.95</v>
          </cell>
          <cell r="G787">
            <v>1196.58</v>
          </cell>
          <cell r="H787">
            <v>0</v>
          </cell>
          <cell r="I787" t="str">
            <v>2014.12.31</v>
          </cell>
          <cell r="J787" t="str">
            <v>96</v>
          </cell>
          <cell r="K787" t="str">
            <v>循环经济示范园设备</v>
          </cell>
          <cell r="L787" t="str">
            <v>肥东制剂分厂</v>
          </cell>
          <cell r="M787" t="str">
            <v>肥东制剂</v>
          </cell>
        </row>
        <row r="787">
          <cell r="O787" t="str">
            <v>0.00</v>
          </cell>
          <cell r="P787" t="str">
            <v>0.00</v>
          </cell>
          <cell r="Q787" t="str">
            <v>1,196.58</v>
          </cell>
          <cell r="R787" t="str">
            <v>96</v>
          </cell>
          <cell r="S787" t="str">
            <v>平均年限法(一)</v>
          </cell>
          <cell r="T787" t="str">
            <v>在用</v>
          </cell>
          <cell r="U787" t="str">
            <v>直接购入</v>
          </cell>
          <cell r="V787" t="str">
            <v>费潘梅</v>
          </cell>
          <cell r="W787" t="str">
            <v>2014.12.31</v>
          </cell>
        </row>
        <row r="787">
          <cell r="AA787" t="str">
            <v>0322</v>
          </cell>
        </row>
        <row r="788">
          <cell r="B788" t="str">
            <v>032200264</v>
          </cell>
          <cell r="C788" t="str">
            <v>半自动捆扎机2台</v>
          </cell>
          <cell r="D788" t="str">
            <v>YS-A2</v>
          </cell>
          <cell r="E788">
            <v>3760.68</v>
          </cell>
          <cell r="F788">
            <v>3610.25</v>
          </cell>
          <cell r="G788">
            <v>150.43</v>
          </cell>
          <cell r="H788">
            <v>0</v>
          </cell>
          <cell r="I788" t="str">
            <v>2014.12.31</v>
          </cell>
          <cell r="J788" t="str">
            <v>96</v>
          </cell>
          <cell r="K788" t="str">
            <v>循环经济示范园设备</v>
          </cell>
          <cell r="L788" t="str">
            <v>肥东制剂分厂</v>
          </cell>
          <cell r="M788" t="str">
            <v>肥东制剂</v>
          </cell>
        </row>
        <row r="788">
          <cell r="O788" t="str">
            <v>0.00</v>
          </cell>
          <cell r="P788" t="str">
            <v>0.00</v>
          </cell>
          <cell r="Q788" t="str">
            <v>150.43</v>
          </cell>
          <cell r="R788" t="str">
            <v>96</v>
          </cell>
          <cell r="S788" t="str">
            <v>平均年限法(一)</v>
          </cell>
          <cell r="T788" t="str">
            <v>在用</v>
          </cell>
          <cell r="U788" t="str">
            <v>直接购入</v>
          </cell>
          <cell r="V788" t="str">
            <v>费潘梅</v>
          </cell>
          <cell r="W788" t="str">
            <v>2014.12.31</v>
          </cell>
        </row>
        <row r="788">
          <cell r="AA788" t="str">
            <v>0322</v>
          </cell>
        </row>
        <row r="789">
          <cell r="B789" t="str">
            <v>032200265</v>
          </cell>
          <cell r="C789" t="str">
            <v>全自动无人化捆扎机1台</v>
          </cell>
          <cell r="D789" t="str">
            <v>MH-102B</v>
          </cell>
          <cell r="E789">
            <v>22222.22</v>
          </cell>
          <cell r="F789">
            <v>21333.33</v>
          </cell>
          <cell r="G789">
            <v>888.89</v>
          </cell>
          <cell r="H789">
            <v>0</v>
          </cell>
          <cell r="I789" t="str">
            <v>2014.12.31</v>
          </cell>
          <cell r="J789" t="str">
            <v>96</v>
          </cell>
          <cell r="K789" t="str">
            <v>循环经济示范园设备</v>
          </cell>
          <cell r="L789" t="str">
            <v>肥东制剂分厂</v>
          </cell>
          <cell r="M789" t="str">
            <v>肥东制剂</v>
          </cell>
        </row>
        <row r="789">
          <cell r="O789" t="str">
            <v>0.00</v>
          </cell>
          <cell r="P789" t="str">
            <v>0.00</v>
          </cell>
          <cell r="Q789" t="str">
            <v>888.89</v>
          </cell>
          <cell r="R789" t="str">
            <v>96</v>
          </cell>
          <cell r="S789" t="str">
            <v>平均年限法(一)</v>
          </cell>
          <cell r="T789" t="str">
            <v>在用</v>
          </cell>
          <cell r="U789" t="str">
            <v>直接购入</v>
          </cell>
          <cell r="V789" t="str">
            <v>费潘梅</v>
          </cell>
          <cell r="W789" t="str">
            <v>2014.12.31</v>
          </cell>
        </row>
        <row r="789">
          <cell r="AA789" t="str">
            <v>0322</v>
          </cell>
        </row>
        <row r="790">
          <cell r="B790" t="str">
            <v>032200266</v>
          </cell>
          <cell r="C790" t="str">
            <v>立式水泵</v>
          </cell>
          <cell r="D790" t="str">
            <v>DFG80-125A/2/4</v>
          </cell>
          <cell r="E790">
            <v>2564.1</v>
          </cell>
          <cell r="F790">
            <v>2461.54</v>
          </cell>
          <cell r="G790">
            <v>102.56</v>
          </cell>
          <cell r="H790">
            <v>0</v>
          </cell>
          <cell r="I790" t="str">
            <v>2014.12.31</v>
          </cell>
          <cell r="J790" t="str">
            <v>96</v>
          </cell>
          <cell r="K790" t="str">
            <v>循环经济示范园设备</v>
          </cell>
          <cell r="L790" t="str">
            <v>肥东合成分厂</v>
          </cell>
          <cell r="M790" t="str">
            <v>肥东合成</v>
          </cell>
        </row>
        <row r="790">
          <cell r="O790" t="str">
            <v>0.00</v>
          </cell>
          <cell r="P790" t="str">
            <v>0.00</v>
          </cell>
          <cell r="Q790" t="str">
            <v>102.56</v>
          </cell>
          <cell r="R790" t="str">
            <v>96</v>
          </cell>
          <cell r="S790" t="str">
            <v>平均年限法(一)</v>
          </cell>
          <cell r="T790" t="str">
            <v>在用</v>
          </cell>
          <cell r="U790" t="str">
            <v>直接购入</v>
          </cell>
          <cell r="V790" t="str">
            <v>费潘梅</v>
          </cell>
          <cell r="W790" t="str">
            <v>2014.12.31</v>
          </cell>
        </row>
        <row r="790">
          <cell r="AA790" t="str">
            <v>0322</v>
          </cell>
        </row>
        <row r="791">
          <cell r="B791" t="str">
            <v>032200267</v>
          </cell>
          <cell r="C791" t="str">
            <v>卧式砂磨机1台</v>
          </cell>
          <cell r="D791" t="str">
            <v>FSP60</v>
          </cell>
          <cell r="E791">
            <v>76923.08</v>
          </cell>
          <cell r="F791">
            <v>73846.16</v>
          </cell>
          <cell r="G791">
            <v>3076.92</v>
          </cell>
          <cell r="H791">
            <v>0</v>
          </cell>
          <cell r="I791" t="str">
            <v>2014.12.31</v>
          </cell>
          <cell r="J791" t="str">
            <v>96</v>
          </cell>
          <cell r="K791" t="str">
            <v>循环经济示范园设备</v>
          </cell>
          <cell r="L791" t="str">
            <v>肥东制剂分厂</v>
          </cell>
          <cell r="M791" t="str">
            <v>肥东制剂</v>
          </cell>
        </row>
        <row r="791">
          <cell r="O791" t="str">
            <v>0.00</v>
          </cell>
          <cell r="P791" t="str">
            <v>0.00</v>
          </cell>
          <cell r="Q791" t="str">
            <v>3,076.92</v>
          </cell>
          <cell r="R791" t="str">
            <v>96</v>
          </cell>
          <cell r="S791" t="str">
            <v>平均年限法(一)</v>
          </cell>
          <cell r="T791" t="str">
            <v>在用</v>
          </cell>
          <cell r="U791" t="str">
            <v>直接购入</v>
          </cell>
          <cell r="V791" t="str">
            <v>费潘梅</v>
          </cell>
          <cell r="W791" t="str">
            <v>2014.12.31</v>
          </cell>
        </row>
        <row r="791">
          <cell r="AA791" t="str">
            <v>0322</v>
          </cell>
        </row>
        <row r="792">
          <cell r="B792" t="str">
            <v>032200268</v>
          </cell>
          <cell r="C792" t="str">
            <v>卧式砂磨机1台</v>
          </cell>
          <cell r="D792" t="str">
            <v>FSP60</v>
          </cell>
          <cell r="E792">
            <v>76923.08</v>
          </cell>
          <cell r="F792">
            <v>73846.16</v>
          </cell>
          <cell r="G792">
            <v>3076.92</v>
          </cell>
          <cell r="H792">
            <v>0</v>
          </cell>
          <cell r="I792" t="str">
            <v>2014.12.31</v>
          </cell>
          <cell r="J792" t="str">
            <v>96</v>
          </cell>
          <cell r="K792" t="str">
            <v>循环经济示范园设备</v>
          </cell>
          <cell r="L792" t="str">
            <v>肥东制剂分厂</v>
          </cell>
          <cell r="M792" t="str">
            <v>肥东制剂</v>
          </cell>
        </row>
        <row r="792">
          <cell r="O792" t="str">
            <v>0.00</v>
          </cell>
          <cell r="P792" t="str">
            <v>0.00</v>
          </cell>
          <cell r="Q792" t="str">
            <v>3,076.92</v>
          </cell>
          <cell r="R792" t="str">
            <v>96</v>
          </cell>
          <cell r="S792" t="str">
            <v>平均年限法(一)</v>
          </cell>
          <cell r="T792" t="str">
            <v>在用</v>
          </cell>
          <cell r="U792" t="str">
            <v>直接购入</v>
          </cell>
          <cell r="V792" t="str">
            <v>费潘梅</v>
          </cell>
          <cell r="W792" t="str">
            <v>2014.12.31</v>
          </cell>
        </row>
        <row r="792">
          <cell r="AA792" t="str">
            <v>0322</v>
          </cell>
        </row>
        <row r="793">
          <cell r="B793" t="str">
            <v>032200269</v>
          </cell>
          <cell r="C793" t="str">
            <v>搪玻璃卧式贮罐</v>
          </cell>
          <cell r="D793" t="str">
            <v>F1000L</v>
          </cell>
          <cell r="E793">
            <v>12136.75</v>
          </cell>
          <cell r="F793">
            <v>11651.28</v>
          </cell>
          <cell r="G793">
            <v>485.47</v>
          </cell>
          <cell r="H793">
            <v>0</v>
          </cell>
          <cell r="I793" t="str">
            <v>2014.12.31</v>
          </cell>
          <cell r="J793" t="str">
            <v>96</v>
          </cell>
          <cell r="K793" t="str">
            <v>循环经济示范园设备</v>
          </cell>
          <cell r="L793" t="str">
            <v>肥东合成分厂</v>
          </cell>
          <cell r="M793" t="str">
            <v>肥东合成</v>
          </cell>
        </row>
        <row r="793">
          <cell r="O793" t="str">
            <v>0.00</v>
          </cell>
          <cell r="P793" t="str">
            <v>0.00</v>
          </cell>
          <cell r="Q793" t="str">
            <v>485.47</v>
          </cell>
          <cell r="R793" t="str">
            <v>96</v>
          </cell>
          <cell r="S793" t="str">
            <v>平均年限法(一)</v>
          </cell>
          <cell r="T793" t="str">
            <v>在用</v>
          </cell>
          <cell r="U793" t="str">
            <v>直接购入</v>
          </cell>
          <cell r="V793" t="str">
            <v>费潘梅</v>
          </cell>
          <cell r="W793" t="str">
            <v>2014.12.31</v>
          </cell>
        </row>
        <row r="793">
          <cell r="AA793" t="str">
            <v>0322</v>
          </cell>
        </row>
        <row r="794">
          <cell r="B794" t="str">
            <v>032200270</v>
          </cell>
          <cell r="C794" t="str">
            <v>搪玻璃卧式贮罐</v>
          </cell>
          <cell r="D794" t="str">
            <v>F1000L</v>
          </cell>
          <cell r="E794">
            <v>12136.75</v>
          </cell>
          <cell r="F794">
            <v>11651.28</v>
          </cell>
          <cell r="G794">
            <v>485.47</v>
          </cell>
          <cell r="H794">
            <v>0</v>
          </cell>
          <cell r="I794" t="str">
            <v>2014.12.31</v>
          </cell>
          <cell r="J794" t="str">
            <v>96</v>
          </cell>
          <cell r="K794" t="str">
            <v>循环经济示范园设备</v>
          </cell>
          <cell r="L794" t="str">
            <v>肥东合成分厂</v>
          </cell>
          <cell r="M794" t="str">
            <v>肥东合成</v>
          </cell>
        </row>
        <row r="794">
          <cell r="O794" t="str">
            <v>0.00</v>
          </cell>
          <cell r="P794" t="str">
            <v>0.00</v>
          </cell>
          <cell r="Q794" t="str">
            <v>485.47</v>
          </cell>
          <cell r="R794" t="str">
            <v>96</v>
          </cell>
          <cell r="S794" t="str">
            <v>平均年限法(一)</v>
          </cell>
          <cell r="T794" t="str">
            <v>在用</v>
          </cell>
          <cell r="U794" t="str">
            <v>直接购入</v>
          </cell>
          <cell r="V794" t="str">
            <v>费潘梅</v>
          </cell>
          <cell r="W794" t="str">
            <v>2014.12.31</v>
          </cell>
        </row>
        <row r="794">
          <cell r="AA794" t="str">
            <v>0322</v>
          </cell>
        </row>
        <row r="795">
          <cell r="B795" t="str">
            <v>032200271</v>
          </cell>
          <cell r="C795" t="str">
            <v>搪玻璃卧式贮罐</v>
          </cell>
          <cell r="D795" t="str">
            <v>F1000L</v>
          </cell>
          <cell r="E795">
            <v>12136.76</v>
          </cell>
          <cell r="F795">
            <v>11651.29</v>
          </cell>
          <cell r="G795">
            <v>485.47</v>
          </cell>
          <cell r="H795">
            <v>0</v>
          </cell>
          <cell r="I795" t="str">
            <v>2014.12.31</v>
          </cell>
          <cell r="J795" t="str">
            <v>96</v>
          </cell>
          <cell r="K795" t="str">
            <v>循环经济示范园设备</v>
          </cell>
          <cell r="L795" t="str">
            <v>肥东合成分厂</v>
          </cell>
          <cell r="M795" t="str">
            <v>肥东合成</v>
          </cell>
        </row>
        <row r="795">
          <cell r="O795" t="str">
            <v>0.00</v>
          </cell>
          <cell r="P795" t="str">
            <v>0.00</v>
          </cell>
          <cell r="Q795" t="str">
            <v>485.47</v>
          </cell>
          <cell r="R795" t="str">
            <v>96</v>
          </cell>
          <cell r="S795" t="str">
            <v>平均年限法(一)</v>
          </cell>
          <cell r="T795" t="str">
            <v>在用</v>
          </cell>
          <cell r="U795" t="str">
            <v>直接购入</v>
          </cell>
          <cell r="V795" t="str">
            <v>费潘梅</v>
          </cell>
          <cell r="W795" t="str">
            <v>2014.12.31</v>
          </cell>
        </row>
        <row r="795">
          <cell r="AA795" t="str">
            <v>0322</v>
          </cell>
        </row>
        <row r="796">
          <cell r="B796" t="str">
            <v>032200273</v>
          </cell>
          <cell r="C796" t="str">
            <v>搪玻璃卧式贮罐</v>
          </cell>
          <cell r="D796" t="str">
            <v>F2000L</v>
          </cell>
          <cell r="E796">
            <v>18205.13</v>
          </cell>
          <cell r="F796">
            <v>17476.92</v>
          </cell>
          <cell r="G796">
            <v>728.21</v>
          </cell>
          <cell r="H796">
            <v>0</v>
          </cell>
          <cell r="I796" t="str">
            <v>2014.12.31</v>
          </cell>
          <cell r="J796" t="str">
            <v>96</v>
          </cell>
          <cell r="K796" t="str">
            <v>循环经济示范园设备</v>
          </cell>
          <cell r="L796" t="str">
            <v>肥东合成分厂</v>
          </cell>
          <cell r="M796" t="str">
            <v>肥东合成</v>
          </cell>
        </row>
        <row r="796">
          <cell r="O796" t="str">
            <v>0.00</v>
          </cell>
          <cell r="P796" t="str">
            <v>0.00</v>
          </cell>
          <cell r="Q796" t="str">
            <v>728.21</v>
          </cell>
          <cell r="R796" t="str">
            <v>96</v>
          </cell>
          <cell r="S796" t="str">
            <v>平均年限法(一)</v>
          </cell>
          <cell r="T796" t="str">
            <v>在用</v>
          </cell>
          <cell r="U796" t="str">
            <v>直接购入</v>
          </cell>
          <cell r="V796" t="str">
            <v>费潘梅</v>
          </cell>
          <cell r="W796" t="str">
            <v>2014.12.31</v>
          </cell>
        </row>
        <row r="796">
          <cell r="AA796" t="str">
            <v>0322</v>
          </cell>
        </row>
        <row r="797">
          <cell r="B797" t="str">
            <v>032200274</v>
          </cell>
          <cell r="C797" t="str">
            <v>搪玻璃卧式贮罐</v>
          </cell>
          <cell r="D797" t="str">
            <v>F2000L</v>
          </cell>
          <cell r="E797">
            <v>18205.12</v>
          </cell>
          <cell r="F797">
            <v>17476.92</v>
          </cell>
          <cell r="G797">
            <v>728.2</v>
          </cell>
          <cell r="H797">
            <v>0</v>
          </cell>
          <cell r="I797" t="str">
            <v>2014.12.31</v>
          </cell>
          <cell r="J797" t="str">
            <v>96</v>
          </cell>
          <cell r="K797" t="str">
            <v>循环经济示范园设备</v>
          </cell>
          <cell r="L797" t="str">
            <v>肥东合成分厂</v>
          </cell>
          <cell r="M797" t="str">
            <v>肥东合成</v>
          </cell>
        </row>
        <row r="797">
          <cell r="O797" t="str">
            <v>0.00</v>
          </cell>
          <cell r="P797" t="str">
            <v>0.00</v>
          </cell>
          <cell r="Q797" t="str">
            <v>728.20</v>
          </cell>
          <cell r="R797" t="str">
            <v>96</v>
          </cell>
          <cell r="S797" t="str">
            <v>平均年限法(一)</v>
          </cell>
          <cell r="T797" t="str">
            <v>在用</v>
          </cell>
          <cell r="U797" t="str">
            <v>直接购入</v>
          </cell>
          <cell r="V797" t="str">
            <v>费潘梅</v>
          </cell>
          <cell r="W797" t="str">
            <v>2014.12.31</v>
          </cell>
        </row>
        <row r="797">
          <cell r="AA797" t="str">
            <v>0322</v>
          </cell>
        </row>
        <row r="798">
          <cell r="B798" t="str">
            <v>040900106</v>
          </cell>
          <cell r="C798" t="str">
            <v>肥东食堂操作间-蒸饭车12盘（1台）</v>
          </cell>
          <cell r="D798" t="str">
            <v>12盘</v>
          </cell>
          <cell r="E798">
            <v>3200</v>
          </cell>
          <cell r="F798">
            <v>3072</v>
          </cell>
          <cell r="G798">
            <v>128</v>
          </cell>
          <cell r="H798">
            <v>0</v>
          </cell>
          <cell r="I798" t="str">
            <v>2015.01.29</v>
          </cell>
          <cell r="J798" t="str">
            <v>60</v>
          </cell>
          <cell r="K798" t="str">
            <v>其他</v>
          </cell>
          <cell r="L798" t="str">
            <v>肥东制剂分厂</v>
          </cell>
          <cell r="M798" t="str">
            <v>肥东制剂</v>
          </cell>
        </row>
        <row r="798">
          <cell r="O798" t="str">
            <v>0.00</v>
          </cell>
          <cell r="P798" t="str">
            <v>0.00</v>
          </cell>
          <cell r="Q798" t="str">
            <v>128.00</v>
          </cell>
          <cell r="R798" t="str">
            <v>60</v>
          </cell>
          <cell r="S798" t="str">
            <v>平均年限法(一)</v>
          </cell>
          <cell r="T798" t="str">
            <v>在用</v>
          </cell>
          <cell r="U798" t="str">
            <v>直接购入</v>
          </cell>
          <cell r="V798" t="str">
            <v>费潘梅</v>
          </cell>
          <cell r="W798" t="str">
            <v>2015.01.29</v>
          </cell>
        </row>
        <row r="798">
          <cell r="AA798" t="str">
            <v>0409</v>
          </cell>
        </row>
        <row r="799">
          <cell r="B799" t="str">
            <v>040900107</v>
          </cell>
          <cell r="C799" t="str">
            <v>肥东食堂操作间-水池2台（内径550*750）</v>
          </cell>
          <cell r="D799" t="str">
            <v>1700*750*800</v>
          </cell>
          <cell r="E799">
            <v>4200</v>
          </cell>
          <cell r="F799">
            <v>4032</v>
          </cell>
          <cell r="G799">
            <v>168</v>
          </cell>
          <cell r="H799">
            <v>0</v>
          </cell>
          <cell r="I799" t="str">
            <v>2015.01.29</v>
          </cell>
          <cell r="J799" t="str">
            <v>60</v>
          </cell>
          <cell r="K799" t="str">
            <v>其他</v>
          </cell>
          <cell r="L799" t="str">
            <v>肥东制剂分厂</v>
          </cell>
          <cell r="M799" t="str">
            <v>肥东制剂</v>
          </cell>
        </row>
        <row r="799">
          <cell r="O799" t="str">
            <v>0.00</v>
          </cell>
          <cell r="P799" t="str">
            <v>0.00</v>
          </cell>
          <cell r="Q799" t="str">
            <v>168.00</v>
          </cell>
          <cell r="R799" t="str">
            <v>60</v>
          </cell>
          <cell r="S799" t="str">
            <v>平均年限法(一)</v>
          </cell>
          <cell r="T799" t="str">
            <v>在用</v>
          </cell>
          <cell r="U799" t="str">
            <v>直接购入</v>
          </cell>
          <cell r="V799" t="str">
            <v>费潘梅</v>
          </cell>
          <cell r="W799" t="str">
            <v>2015.01.29</v>
          </cell>
        </row>
        <row r="799">
          <cell r="AA799" t="str">
            <v>0409</v>
          </cell>
        </row>
        <row r="800">
          <cell r="B800" t="str">
            <v>040900108</v>
          </cell>
          <cell r="C800" t="str">
            <v>肥东食堂操作间-地沟不锈钢篦子21.5米</v>
          </cell>
          <cell r="D800" t="str">
            <v>2.0厚</v>
          </cell>
          <cell r="E800">
            <v>4085</v>
          </cell>
          <cell r="F800">
            <v>3921.6</v>
          </cell>
          <cell r="G800">
            <v>163.4</v>
          </cell>
          <cell r="H800">
            <v>0</v>
          </cell>
          <cell r="I800" t="str">
            <v>2015.01.29</v>
          </cell>
          <cell r="J800" t="str">
            <v>60</v>
          </cell>
          <cell r="K800" t="str">
            <v>其他</v>
          </cell>
          <cell r="L800" t="str">
            <v>肥东制剂分厂</v>
          </cell>
          <cell r="M800" t="str">
            <v>肥东制剂</v>
          </cell>
        </row>
        <row r="800">
          <cell r="O800" t="str">
            <v>0.00</v>
          </cell>
          <cell r="P800" t="str">
            <v>0.00</v>
          </cell>
          <cell r="Q800" t="str">
            <v>163.40</v>
          </cell>
          <cell r="R800" t="str">
            <v>60</v>
          </cell>
          <cell r="S800" t="str">
            <v>平均年限法(一)</v>
          </cell>
          <cell r="T800" t="str">
            <v>在用</v>
          </cell>
          <cell r="U800" t="str">
            <v>直接购入</v>
          </cell>
          <cell r="V800" t="str">
            <v>费潘梅</v>
          </cell>
          <cell r="W800" t="str">
            <v>2015.01.29</v>
          </cell>
        </row>
        <row r="800">
          <cell r="AA800" t="str">
            <v>0409</v>
          </cell>
        </row>
        <row r="801">
          <cell r="B801" t="str">
            <v>040900109</v>
          </cell>
          <cell r="C801" t="str">
            <v>肥东食堂操作间-烟罩6平</v>
          </cell>
          <cell r="D801" t="str">
            <v>5M*1.2M</v>
          </cell>
          <cell r="E801">
            <v>6600</v>
          </cell>
          <cell r="F801">
            <v>6336</v>
          </cell>
          <cell r="G801">
            <v>264</v>
          </cell>
          <cell r="H801">
            <v>0</v>
          </cell>
          <cell r="I801" t="str">
            <v>2015.01.29</v>
          </cell>
          <cell r="J801" t="str">
            <v>60</v>
          </cell>
          <cell r="K801" t="str">
            <v>其他</v>
          </cell>
          <cell r="L801" t="str">
            <v>肥东制剂分厂</v>
          </cell>
          <cell r="M801" t="str">
            <v>肥东制剂</v>
          </cell>
        </row>
        <row r="801">
          <cell r="O801" t="str">
            <v>0.00</v>
          </cell>
          <cell r="P801" t="str">
            <v>0.00</v>
          </cell>
          <cell r="Q801" t="str">
            <v>264.00</v>
          </cell>
          <cell r="R801" t="str">
            <v>60</v>
          </cell>
          <cell r="S801" t="str">
            <v>平均年限法(一)</v>
          </cell>
          <cell r="T801" t="str">
            <v>在用</v>
          </cell>
          <cell r="U801" t="str">
            <v>直接购入</v>
          </cell>
          <cell r="V801" t="str">
            <v>费潘梅</v>
          </cell>
          <cell r="W801" t="str">
            <v>2015.01.29</v>
          </cell>
        </row>
        <row r="801">
          <cell r="AA801" t="str">
            <v>0409</v>
          </cell>
        </row>
        <row r="802">
          <cell r="B802" t="str">
            <v>040900110</v>
          </cell>
          <cell r="C802" t="str">
            <v>肥东食堂操作间-烟罩2.4平</v>
          </cell>
          <cell r="D802" t="str">
            <v>2.4M*1M</v>
          </cell>
          <cell r="E802">
            <v>2640</v>
          </cell>
          <cell r="F802">
            <v>2534.4</v>
          </cell>
          <cell r="G802">
            <v>105.6</v>
          </cell>
          <cell r="H802">
            <v>0</v>
          </cell>
          <cell r="I802" t="str">
            <v>2015.01.29</v>
          </cell>
          <cell r="J802" t="str">
            <v>60</v>
          </cell>
          <cell r="K802" t="str">
            <v>其他</v>
          </cell>
          <cell r="L802" t="str">
            <v>肥东制剂分厂</v>
          </cell>
          <cell r="M802" t="str">
            <v>肥东制剂</v>
          </cell>
        </row>
        <row r="802">
          <cell r="O802" t="str">
            <v>0.00</v>
          </cell>
          <cell r="P802" t="str">
            <v>0.00</v>
          </cell>
          <cell r="Q802" t="str">
            <v>105.60</v>
          </cell>
          <cell r="R802" t="str">
            <v>60</v>
          </cell>
          <cell r="S802" t="str">
            <v>平均年限法(一)</v>
          </cell>
          <cell r="T802" t="str">
            <v>在用</v>
          </cell>
          <cell r="U802" t="str">
            <v>直接购入</v>
          </cell>
          <cell r="V802" t="str">
            <v>费潘梅</v>
          </cell>
          <cell r="W802" t="str">
            <v>2015.01.29</v>
          </cell>
        </row>
        <row r="802">
          <cell r="AA802" t="str">
            <v>0409</v>
          </cell>
        </row>
        <row r="803">
          <cell r="B803" t="str">
            <v>040900111</v>
          </cell>
          <cell r="C803" t="str">
            <v>肥东食堂操作间-烟管35平</v>
          </cell>
          <cell r="D803" t="str">
            <v>500*500</v>
          </cell>
          <cell r="E803">
            <v>11200</v>
          </cell>
          <cell r="F803">
            <v>10752</v>
          </cell>
          <cell r="G803">
            <v>448</v>
          </cell>
          <cell r="H803">
            <v>0</v>
          </cell>
          <cell r="I803" t="str">
            <v>2015.01.29</v>
          </cell>
          <cell r="J803" t="str">
            <v>60</v>
          </cell>
          <cell r="K803" t="str">
            <v>其他</v>
          </cell>
          <cell r="L803" t="str">
            <v>肥东制剂分厂</v>
          </cell>
          <cell r="M803" t="str">
            <v>肥东制剂</v>
          </cell>
        </row>
        <row r="803">
          <cell r="O803" t="str">
            <v>0.00</v>
          </cell>
          <cell r="P803" t="str">
            <v>0.00</v>
          </cell>
          <cell r="Q803" t="str">
            <v>448.00</v>
          </cell>
          <cell r="R803" t="str">
            <v>60</v>
          </cell>
          <cell r="S803" t="str">
            <v>平均年限法(一)</v>
          </cell>
          <cell r="T803" t="str">
            <v>在用</v>
          </cell>
          <cell r="U803" t="str">
            <v>直接购入</v>
          </cell>
          <cell r="V803" t="str">
            <v>费潘梅</v>
          </cell>
          <cell r="W803" t="str">
            <v>2015.01.29</v>
          </cell>
        </row>
        <row r="803">
          <cell r="AA803" t="str">
            <v>0409</v>
          </cell>
        </row>
        <row r="804">
          <cell r="B804" t="str">
            <v>040900112</v>
          </cell>
          <cell r="C804" t="str">
            <v>肥东食堂操作间-逐流风机1台</v>
          </cell>
        </row>
        <row r="804">
          <cell r="E804">
            <v>750</v>
          </cell>
          <cell r="F804">
            <v>720</v>
          </cell>
          <cell r="G804">
            <v>30</v>
          </cell>
          <cell r="H804">
            <v>0</v>
          </cell>
          <cell r="I804" t="str">
            <v>2015.01.29</v>
          </cell>
          <cell r="J804" t="str">
            <v>60</v>
          </cell>
          <cell r="K804" t="str">
            <v>其他</v>
          </cell>
          <cell r="L804" t="str">
            <v>肥东制剂分厂</v>
          </cell>
          <cell r="M804" t="str">
            <v>肥东制剂</v>
          </cell>
        </row>
        <row r="804">
          <cell r="O804" t="str">
            <v>0.00</v>
          </cell>
          <cell r="P804" t="str">
            <v>0.00</v>
          </cell>
          <cell r="Q804" t="str">
            <v>30.00</v>
          </cell>
          <cell r="R804" t="str">
            <v>60</v>
          </cell>
          <cell r="S804" t="str">
            <v>平均年限法(一)</v>
          </cell>
          <cell r="T804" t="str">
            <v>在用</v>
          </cell>
          <cell r="U804" t="str">
            <v>直接购入</v>
          </cell>
          <cell r="V804" t="str">
            <v>费潘梅</v>
          </cell>
          <cell r="W804" t="str">
            <v>2015.01.29</v>
          </cell>
        </row>
        <row r="804">
          <cell r="AA804" t="str">
            <v>0409</v>
          </cell>
        </row>
        <row r="805">
          <cell r="B805" t="str">
            <v>040900113</v>
          </cell>
          <cell r="C805" t="str">
            <v>肥东食堂操作间-水电辅材</v>
          </cell>
        </row>
        <row r="805">
          <cell r="E805">
            <v>2300</v>
          </cell>
          <cell r="F805">
            <v>2208</v>
          </cell>
          <cell r="G805">
            <v>92</v>
          </cell>
          <cell r="H805">
            <v>0</v>
          </cell>
          <cell r="I805" t="str">
            <v>2015.01.29</v>
          </cell>
          <cell r="J805" t="str">
            <v>60</v>
          </cell>
          <cell r="K805" t="str">
            <v>其他</v>
          </cell>
          <cell r="L805" t="str">
            <v>肥东制剂分厂</v>
          </cell>
          <cell r="M805" t="str">
            <v>肥东制剂</v>
          </cell>
        </row>
        <row r="805">
          <cell r="O805" t="str">
            <v>0.00</v>
          </cell>
          <cell r="P805" t="str">
            <v>0.00</v>
          </cell>
          <cell r="Q805" t="str">
            <v>92.00</v>
          </cell>
          <cell r="R805" t="str">
            <v>60</v>
          </cell>
          <cell r="S805" t="str">
            <v>平均年限法(一)</v>
          </cell>
          <cell r="T805" t="str">
            <v>在用</v>
          </cell>
          <cell r="U805" t="str">
            <v>直接购入</v>
          </cell>
          <cell r="V805" t="str">
            <v>费潘梅</v>
          </cell>
          <cell r="W805" t="str">
            <v>2015.01.29</v>
          </cell>
        </row>
        <row r="805">
          <cell r="AA805" t="str">
            <v>0409</v>
          </cell>
        </row>
        <row r="806">
          <cell r="B806" t="str">
            <v>040900116</v>
          </cell>
          <cell r="C806" t="str">
            <v>肥东食堂操作间-开水器1台</v>
          </cell>
          <cell r="D806" t="str">
            <v>80L</v>
          </cell>
          <cell r="E806">
            <v>1600</v>
          </cell>
          <cell r="F806">
            <v>1536</v>
          </cell>
          <cell r="G806">
            <v>64</v>
          </cell>
          <cell r="H806">
            <v>0</v>
          </cell>
          <cell r="I806" t="str">
            <v>2015.01.29</v>
          </cell>
          <cell r="J806" t="str">
            <v>60</v>
          </cell>
          <cell r="K806" t="str">
            <v>其他</v>
          </cell>
          <cell r="L806" t="str">
            <v>肥东制剂分厂</v>
          </cell>
          <cell r="M806" t="str">
            <v>肥东制剂</v>
          </cell>
        </row>
        <row r="806">
          <cell r="O806" t="str">
            <v>0.00</v>
          </cell>
          <cell r="P806" t="str">
            <v>0.00</v>
          </cell>
          <cell r="Q806" t="str">
            <v>64.00</v>
          </cell>
          <cell r="R806" t="str">
            <v>60</v>
          </cell>
          <cell r="S806" t="str">
            <v>平均年限法(一)</v>
          </cell>
          <cell r="T806" t="str">
            <v>在用</v>
          </cell>
          <cell r="U806" t="str">
            <v>直接购入</v>
          </cell>
          <cell r="V806" t="str">
            <v>费潘梅</v>
          </cell>
          <cell r="W806" t="str">
            <v>2015.01.29</v>
          </cell>
        </row>
        <row r="806">
          <cell r="AA806" t="str">
            <v>0409</v>
          </cell>
        </row>
        <row r="807">
          <cell r="B807" t="str">
            <v>040900117</v>
          </cell>
          <cell r="C807" t="str">
            <v>肥东食堂包间-餐桌1套</v>
          </cell>
        </row>
        <row r="807">
          <cell r="E807">
            <v>1700</v>
          </cell>
          <cell r="F807">
            <v>1632</v>
          </cell>
          <cell r="G807">
            <v>68</v>
          </cell>
          <cell r="H807">
            <v>0</v>
          </cell>
          <cell r="I807" t="str">
            <v>2015.01.29</v>
          </cell>
          <cell r="J807" t="str">
            <v>60</v>
          </cell>
          <cell r="K807" t="str">
            <v>其他</v>
          </cell>
          <cell r="L807" t="str">
            <v>肥东制剂分厂</v>
          </cell>
          <cell r="M807" t="str">
            <v>肥东制剂</v>
          </cell>
        </row>
        <row r="807">
          <cell r="O807" t="str">
            <v>0.00</v>
          </cell>
          <cell r="P807" t="str">
            <v>0.00</v>
          </cell>
          <cell r="Q807" t="str">
            <v>68.00</v>
          </cell>
          <cell r="R807" t="str">
            <v>60</v>
          </cell>
          <cell r="S807" t="str">
            <v>平均年限法(一)</v>
          </cell>
          <cell r="T807" t="str">
            <v>在用</v>
          </cell>
          <cell r="U807" t="str">
            <v>直接购入</v>
          </cell>
          <cell r="V807" t="str">
            <v>费潘梅</v>
          </cell>
          <cell r="W807" t="str">
            <v>2015.01.29</v>
          </cell>
        </row>
        <row r="807">
          <cell r="AA807" t="str">
            <v>0409</v>
          </cell>
        </row>
        <row r="808">
          <cell r="B808" t="str">
            <v>040900118</v>
          </cell>
          <cell r="C808" t="str">
            <v>肥东食堂包间-餐盘1套</v>
          </cell>
        </row>
        <row r="808">
          <cell r="E808">
            <v>1200</v>
          </cell>
          <cell r="F808">
            <v>1152</v>
          </cell>
          <cell r="G808">
            <v>48</v>
          </cell>
          <cell r="H808">
            <v>0</v>
          </cell>
          <cell r="I808" t="str">
            <v>2015.01.29</v>
          </cell>
          <cell r="J808" t="str">
            <v>60</v>
          </cell>
          <cell r="K808" t="str">
            <v>其他</v>
          </cell>
          <cell r="L808" t="str">
            <v>肥东制剂分厂</v>
          </cell>
          <cell r="M808" t="str">
            <v>肥东制剂</v>
          </cell>
        </row>
        <row r="808">
          <cell r="O808" t="str">
            <v>0.00</v>
          </cell>
          <cell r="P808" t="str">
            <v>0.00</v>
          </cell>
          <cell r="Q808" t="str">
            <v>48.00</v>
          </cell>
          <cell r="R808" t="str">
            <v>60</v>
          </cell>
          <cell r="S808" t="str">
            <v>平均年限法(一)</v>
          </cell>
          <cell r="T808" t="str">
            <v>在用</v>
          </cell>
          <cell r="U808" t="str">
            <v>直接购入</v>
          </cell>
          <cell r="V808" t="str">
            <v>费潘梅</v>
          </cell>
          <cell r="W808" t="str">
            <v>2015.01.29</v>
          </cell>
        </row>
        <row r="808">
          <cell r="AA808" t="str">
            <v>0409</v>
          </cell>
        </row>
        <row r="809">
          <cell r="B809" t="str">
            <v>040900119</v>
          </cell>
          <cell r="C809" t="str">
            <v>肥东食堂包间-餐椅14把</v>
          </cell>
        </row>
        <row r="809">
          <cell r="E809">
            <v>2100</v>
          </cell>
          <cell r="F809">
            <v>2016</v>
          </cell>
          <cell r="G809">
            <v>84</v>
          </cell>
          <cell r="H809">
            <v>0</v>
          </cell>
          <cell r="I809" t="str">
            <v>2015.01.29</v>
          </cell>
          <cell r="J809" t="str">
            <v>60</v>
          </cell>
          <cell r="K809" t="str">
            <v>其他</v>
          </cell>
          <cell r="L809" t="str">
            <v>肥东制剂分厂</v>
          </cell>
          <cell r="M809" t="str">
            <v>肥东制剂</v>
          </cell>
        </row>
        <row r="809">
          <cell r="O809" t="str">
            <v>0.00</v>
          </cell>
          <cell r="P809" t="str">
            <v>0.00</v>
          </cell>
          <cell r="Q809" t="str">
            <v>84.00</v>
          </cell>
          <cell r="R809" t="str">
            <v>60</v>
          </cell>
          <cell r="S809" t="str">
            <v>平均年限法(一)</v>
          </cell>
          <cell r="T809" t="str">
            <v>在用</v>
          </cell>
          <cell r="U809" t="str">
            <v>直接购入</v>
          </cell>
          <cell r="V809" t="str">
            <v>费潘梅</v>
          </cell>
          <cell r="W809" t="str">
            <v>2015.01.29</v>
          </cell>
        </row>
        <row r="809">
          <cell r="AA809" t="str">
            <v>0409</v>
          </cell>
        </row>
        <row r="810">
          <cell r="B810" t="str">
            <v>040900120</v>
          </cell>
          <cell r="C810" t="str">
            <v>肥东食堂包间-陶瓷摆台14位</v>
          </cell>
        </row>
        <row r="810">
          <cell r="E810">
            <v>1330</v>
          </cell>
          <cell r="F810">
            <v>1276.8</v>
          </cell>
          <cell r="G810">
            <v>0</v>
          </cell>
          <cell r="H810">
            <v>53.2</v>
          </cell>
          <cell r="I810" t="str">
            <v>2015.01.29</v>
          </cell>
          <cell r="J810" t="str">
            <v>60</v>
          </cell>
          <cell r="K810" t="str">
            <v>其他</v>
          </cell>
          <cell r="L810" t="str">
            <v>肥东制剂分厂</v>
          </cell>
          <cell r="M810" t="str">
            <v>肥东制剂</v>
          </cell>
        </row>
        <row r="810">
          <cell r="O810" t="str">
            <v>0.00</v>
          </cell>
          <cell r="P810" t="str">
            <v>0.00</v>
          </cell>
          <cell r="Q810" t="str">
            <v>53.20</v>
          </cell>
          <cell r="R810" t="str">
            <v>60</v>
          </cell>
          <cell r="S810" t="str">
            <v>平均年限法(一)</v>
          </cell>
          <cell r="T810" t="str">
            <v>在用</v>
          </cell>
          <cell r="U810" t="str">
            <v>直接购入</v>
          </cell>
          <cell r="V810" t="str">
            <v>费潘梅</v>
          </cell>
          <cell r="W810" t="str">
            <v>2015.01.29</v>
          </cell>
        </row>
        <row r="810">
          <cell r="AA810" t="str">
            <v>0409</v>
          </cell>
        </row>
        <row r="811">
          <cell r="B811" t="str">
            <v>032200275</v>
          </cell>
          <cell r="C811" t="str">
            <v>化工泵1台</v>
          </cell>
          <cell r="D811" t="str">
            <v>50FSJB-30L</v>
          </cell>
          <cell r="E811">
            <v>6196.58</v>
          </cell>
          <cell r="F811">
            <v>5948.72</v>
          </cell>
          <cell r="G811">
            <v>247.86</v>
          </cell>
          <cell r="H811">
            <v>0</v>
          </cell>
          <cell r="I811" t="str">
            <v>2015.01.31</v>
          </cell>
          <cell r="J811" t="str">
            <v>96</v>
          </cell>
          <cell r="K811" t="str">
            <v>循环经济示范园设备</v>
          </cell>
          <cell r="L811" t="str">
            <v>肥东合成分厂</v>
          </cell>
          <cell r="M811" t="str">
            <v>肥东合成</v>
          </cell>
        </row>
        <row r="811">
          <cell r="O811" t="str">
            <v>0.00</v>
          </cell>
          <cell r="P811" t="str">
            <v>0.00</v>
          </cell>
          <cell r="Q811" t="str">
            <v>247.86</v>
          </cell>
          <cell r="R811" t="str">
            <v>96</v>
          </cell>
          <cell r="S811" t="str">
            <v>平均年限法(一)</v>
          </cell>
          <cell r="T811" t="str">
            <v>在用</v>
          </cell>
          <cell r="U811" t="str">
            <v>直接购入</v>
          </cell>
          <cell r="V811" t="str">
            <v>费潘梅</v>
          </cell>
          <cell r="W811" t="str">
            <v>2015.01.31</v>
          </cell>
        </row>
        <row r="811">
          <cell r="AA811" t="str">
            <v>0322</v>
          </cell>
        </row>
        <row r="812">
          <cell r="B812" t="str">
            <v>032200276</v>
          </cell>
          <cell r="C812" t="str">
            <v>化工泵1台</v>
          </cell>
          <cell r="D812" t="str">
            <v>50FSJB-30L</v>
          </cell>
          <cell r="E812">
            <v>6196.58</v>
          </cell>
          <cell r="F812">
            <v>5948.72</v>
          </cell>
          <cell r="G812">
            <v>247.86</v>
          </cell>
          <cell r="H812">
            <v>0</v>
          </cell>
          <cell r="I812" t="str">
            <v>2015.01.31</v>
          </cell>
          <cell r="J812" t="str">
            <v>96</v>
          </cell>
          <cell r="K812" t="str">
            <v>循环经济示范园设备</v>
          </cell>
          <cell r="L812" t="str">
            <v>肥东合成分厂</v>
          </cell>
          <cell r="M812" t="str">
            <v>肥东合成</v>
          </cell>
        </row>
        <row r="812">
          <cell r="O812" t="str">
            <v>0.00</v>
          </cell>
          <cell r="P812" t="str">
            <v>0.00</v>
          </cell>
          <cell r="Q812" t="str">
            <v>247.86</v>
          </cell>
          <cell r="R812" t="str">
            <v>96</v>
          </cell>
          <cell r="S812" t="str">
            <v>平均年限法(一)</v>
          </cell>
          <cell r="T812" t="str">
            <v>在用</v>
          </cell>
          <cell r="U812" t="str">
            <v>直接购入</v>
          </cell>
          <cell r="V812" t="str">
            <v>费潘梅</v>
          </cell>
          <cell r="W812" t="str">
            <v>2015.01.31</v>
          </cell>
        </row>
        <row r="812">
          <cell r="AA812" t="str">
            <v>0322</v>
          </cell>
        </row>
        <row r="813">
          <cell r="B813" t="str">
            <v>032200277</v>
          </cell>
          <cell r="C813" t="str">
            <v>化工泵1台</v>
          </cell>
          <cell r="D813" t="str">
            <v>50FSJB-30L</v>
          </cell>
          <cell r="E813">
            <v>6196.58</v>
          </cell>
          <cell r="F813">
            <v>5948.72</v>
          </cell>
          <cell r="G813">
            <v>247.86</v>
          </cell>
          <cell r="H813">
            <v>0</v>
          </cell>
          <cell r="I813" t="str">
            <v>2015.01.31</v>
          </cell>
          <cell r="J813" t="str">
            <v>96</v>
          </cell>
          <cell r="K813" t="str">
            <v>循环经济示范园设备</v>
          </cell>
          <cell r="L813" t="str">
            <v>肥东合成分厂</v>
          </cell>
          <cell r="M813" t="str">
            <v>肥东合成</v>
          </cell>
        </row>
        <row r="813">
          <cell r="O813" t="str">
            <v>0.00</v>
          </cell>
          <cell r="P813" t="str">
            <v>0.00</v>
          </cell>
          <cell r="Q813" t="str">
            <v>247.86</v>
          </cell>
          <cell r="R813" t="str">
            <v>96</v>
          </cell>
          <cell r="S813" t="str">
            <v>平均年限法(一)</v>
          </cell>
          <cell r="T813" t="str">
            <v>在用</v>
          </cell>
          <cell r="U813" t="str">
            <v>直接购入</v>
          </cell>
          <cell r="V813" t="str">
            <v>费潘梅</v>
          </cell>
          <cell r="W813" t="str">
            <v>2015.01.31</v>
          </cell>
        </row>
        <row r="813">
          <cell r="AA813" t="str">
            <v>0322</v>
          </cell>
        </row>
        <row r="814">
          <cell r="B814" t="str">
            <v>032200278</v>
          </cell>
          <cell r="C814" t="str">
            <v>化工泵1台</v>
          </cell>
          <cell r="D814" t="str">
            <v>50FSJB-30L</v>
          </cell>
          <cell r="E814">
            <v>6196.58</v>
          </cell>
          <cell r="F814">
            <v>5948.72</v>
          </cell>
          <cell r="G814">
            <v>247.86</v>
          </cell>
          <cell r="H814">
            <v>0</v>
          </cell>
          <cell r="I814" t="str">
            <v>2015.01.31</v>
          </cell>
          <cell r="J814" t="str">
            <v>96</v>
          </cell>
          <cell r="K814" t="str">
            <v>循环经济示范园设备</v>
          </cell>
          <cell r="L814" t="str">
            <v>肥东合成分厂</v>
          </cell>
          <cell r="M814" t="str">
            <v>肥东合成</v>
          </cell>
        </row>
        <row r="814">
          <cell r="O814" t="str">
            <v>0.00</v>
          </cell>
          <cell r="P814" t="str">
            <v>0.00</v>
          </cell>
          <cell r="Q814" t="str">
            <v>247.86</v>
          </cell>
          <cell r="R814" t="str">
            <v>96</v>
          </cell>
          <cell r="S814" t="str">
            <v>平均年限法(一)</v>
          </cell>
          <cell r="T814" t="str">
            <v>在用</v>
          </cell>
          <cell r="U814" t="str">
            <v>直接购入</v>
          </cell>
          <cell r="V814" t="str">
            <v>费潘梅</v>
          </cell>
          <cell r="W814" t="str">
            <v>2015.01.31</v>
          </cell>
        </row>
        <row r="814">
          <cell r="AA814" t="str">
            <v>0322</v>
          </cell>
        </row>
        <row r="815">
          <cell r="B815" t="str">
            <v>032200279</v>
          </cell>
          <cell r="C815" t="str">
            <v>化工泵1台</v>
          </cell>
          <cell r="D815" t="str">
            <v>65FSJB-40</v>
          </cell>
          <cell r="E815">
            <v>9316.24</v>
          </cell>
          <cell r="F815">
            <v>8943.59</v>
          </cell>
          <cell r="G815">
            <v>372.65</v>
          </cell>
          <cell r="H815">
            <v>0</v>
          </cell>
          <cell r="I815" t="str">
            <v>2015.01.31</v>
          </cell>
          <cell r="J815" t="str">
            <v>96</v>
          </cell>
          <cell r="K815" t="str">
            <v>循环经济示范园设备</v>
          </cell>
          <cell r="L815" t="str">
            <v>肥东合成分厂</v>
          </cell>
          <cell r="M815" t="str">
            <v>肥东合成</v>
          </cell>
        </row>
        <row r="815">
          <cell r="O815" t="str">
            <v>0.00</v>
          </cell>
          <cell r="P815" t="str">
            <v>0.00</v>
          </cell>
          <cell r="Q815" t="str">
            <v>372.65</v>
          </cell>
          <cell r="R815" t="str">
            <v>96</v>
          </cell>
          <cell r="S815" t="str">
            <v>平均年限法(一)</v>
          </cell>
          <cell r="T815" t="str">
            <v>在用</v>
          </cell>
          <cell r="U815" t="str">
            <v>直接购入</v>
          </cell>
          <cell r="V815" t="str">
            <v>费潘梅</v>
          </cell>
          <cell r="W815" t="str">
            <v>2015.01.31</v>
          </cell>
        </row>
        <row r="815">
          <cell r="AA815" t="str">
            <v>0322</v>
          </cell>
        </row>
        <row r="816">
          <cell r="B816" t="str">
            <v>032200280</v>
          </cell>
          <cell r="C816" t="str">
            <v>化工泵1台</v>
          </cell>
          <cell r="D816" t="str">
            <v>65FSJB-40</v>
          </cell>
          <cell r="E816">
            <v>9316.24</v>
          </cell>
          <cell r="F816">
            <v>8943.59</v>
          </cell>
          <cell r="G816">
            <v>372.65</v>
          </cell>
          <cell r="H816">
            <v>0</v>
          </cell>
          <cell r="I816" t="str">
            <v>2015.01.31</v>
          </cell>
          <cell r="J816" t="str">
            <v>96</v>
          </cell>
          <cell r="K816" t="str">
            <v>循环经济示范园设备</v>
          </cell>
          <cell r="L816" t="str">
            <v>肥东合成分厂</v>
          </cell>
          <cell r="M816" t="str">
            <v>肥东合成</v>
          </cell>
        </row>
        <row r="816">
          <cell r="O816" t="str">
            <v>0.00</v>
          </cell>
          <cell r="P816" t="str">
            <v>0.00</v>
          </cell>
          <cell r="Q816" t="str">
            <v>372.65</v>
          </cell>
          <cell r="R816" t="str">
            <v>96</v>
          </cell>
          <cell r="S816" t="str">
            <v>平均年限法(一)</v>
          </cell>
          <cell r="T816" t="str">
            <v>在用</v>
          </cell>
          <cell r="U816" t="str">
            <v>直接购入</v>
          </cell>
          <cell r="V816" t="str">
            <v>费潘梅</v>
          </cell>
          <cell r="W816" t="str">
            <v>2015.01.31</v>
          </cell>
        </row>
        <row r="816">
          <cell r="AA816" t="str">
            <v>0322</v>
          </cell>
        </row>
        <row r="817">
          <cell r="B817" t="str">
            <v>040900121</v>
          </cell>
          <cell r="C817" t="str">
            <v>组合式油烟交通化机组1台</v>
          </cell>
          <cell r="D817" t="str">
            <v>DEF-200</v>
          </cell>
          <cell r="E817">
            <v>18803.42</v>
          </cell>
          <cell r="F817">
            <v>18051.28</v>
          </cell>
          <cell r="G817">
            <v>752.14</v>
          </cell>
          <cell r="H817">
            <v>0</v>
          </cell>
          <cell r="I817" t="str">
            <v>2015.03.31</v>
          </cell>
          <cell r="J817" t="str">
            <v>60</v>
          </cell>
          <cell r="K817" t="str">
            <v>其他</v>
          </cell>
          <cell r="L817" t="str">
            <v>肥东制剂分厂</v>
          </cell>
          <cell r="M817" t="str">
            <v>0504</v>
          </cell>
          <cell r="N817" t="str">
            <v>合肥通汇风机厂</v>
          </cell>
          <cell r="O817" t="str">
            <v>0.00</v>
          </cell>
          <cell r="P817" t="str">
            <v>0.00</v>
          </cell>
          <cell r="Q817" t="str">
            <v>752.14</v>
          </cell>
          <cell r="R817" t="str">
            <v>60</v>
          </cell>
          <cell r="S817" t="str">
            <v>平均年限法(一)</v>
          </cell>
          <cell r="T817" t="str">
            <v>在用</v>
          </cell>
          <cell r="U817" t="str">
            <v>直接购入</v>
          </cell>
          <cell r="V817" t="str">
            <v>费潘梅</v>
          </cell>
          <cell r="W817" t="str">
            <v>2015.03.31</v>
          </cell>
        </row>
        <row r="817">
          <cell r="AA817" t="str">
            <v>0409</v>
          </cell>
        </row>
        <row r="818">
          <cell r="B818" t="str">
            <v>040900122</v>
          </cell>
          <cell r="C818" t="str">
            <v>电动三轮车</v>
          </cell>
        </row>
        <row r="818">
          <cell r="E818">
            <v>3300</v>
          </cell>
          <cell r="F818">
            <v>3168</v>
          </cell>
          <cell r="G818">
            <v>132</v>
          </cell>
          <cell r="H818">
            <v>0</v>
          </cell>
          <cell r="I818" t="str">
            <v>2015.03.31</v>
          </cell>
          <cell r="J818" t="str">
            <v>60</v>
          </cell>
          <cell r="K818" t="str">
            <v>其他</v>
          </cell>
          <cell r="L818" t="str">
            <v>综合办</v>
          </cell>
          <cell r="M818" t="str">
            <v>现综合办3肥东厂区南门车棚（原2巢湖水稻基地1大兴合成食堂）</v>
          </cell>
        </row>
        <row r="818">
          <cell r="O818" t="str">
            <v>0.00</v>
          </cell>
          <cell r="P818" t="str">
            <v>0.00</v>
          </cell>
          <cell r="Q818" t="str">
            <v>132.00</v>
          </cell>
          <cell r="R818" t="str">
            <v>60</v>
          </cell>
          <cell r="S818" t="str">
            <v>平均年限法(一)</v>
          </cell>
          <cell r="T818" t="str">
            <v>在用</v>
          </cell>
          <cell r="U818" t="str">
            <v>直接购入</v>
          </cell>
          <cell r="V818" t="str">
            <v>费潘梅</v>
          </cell>
          <cell r="W818" t="str">
            <v>2015.03.31</v>
          </cell>
        </row>
        <row r="818">
          <cell r="AA818" t="str">
            <v>0409</v>
          </cell>
        </row>
        <row r="819">
          <cell r="B819" t="str">
            <v>031000289</v>
          </cell>
          <cell r="C819" t="str">
            <v>封罐机1台</v>
          </cell>
          <cell r="D819" t="str">
            <v>FB-1100</v>
          </cell>
          <cell r="E819">
            <v>5300</v>
          </cell>
          <cell r="F819">
            <v>5088</v>
          </cell>
          <cell r="G819">
            <v>101</v>
          </cell>
          <cell r="H819">
            <v>111</v>
          </cell>
          <cell r="I819" t="str">
            <v>2015.03.31</v>
          </cell>
          <cell r="J819" t="str">
            <v>96</v>
          </cell>
          <cell r="K819" t="str">
            <v>剂型设备</v>
          </cell>
          <cell r="L819" t="str">
            <v>肥东制剂分厂</v>
          </cell>
          <cell r="M819" t="str">
            <v>肥东分厂</v>
          </cell>
        </row>
        <row r="819">
          <cell r="O819" t="str">
            <v>0.00</v>
          </cell>
          <cell r="P819" t="str">
            <v>0.00</v>
          </cell>
          <cell r="Q819" t="str">
            <v>212.00</v>
          </cell>
          <cell r="R819" t="str">
            <v>96</v>
          </cell>
          <cell r="S819" t="str">
            <v>平均年限法(一)</v>
          </cell>
          <cell r="T819" t="str">
            <v>在用</v>
          </cell>
          <cell r="U819" t="str">
            <v>直接购入</v>
          </cell>
          <cell r="V819" t="str">
            <v>费潘梅</v>
          </cell>
          <cell r="W819" t="str">
            <v>2015.03.31</v>
          </cell>
        </row>
        <row r="819">
          <cell r="AA819" t="str">
            <v>0310</v>
          </cell>
        </row>
        <row r="820">
          <cell r="B820" t="str">
            <v>030100080</v>
          </cell>
          <cell r="C820" t="str">
            <v>液相色谱仪一套</v>
          </cell>
          <cell r="D820" t="str">
            <v>515单泵</v>
          </cell>
          <cell r="E820">
            <v>123931.62</v>
          </cell>
          <cell r="F820">
            <v>118974.36</v>
          </cell>
          <cell r="G820">
            <v>4957.26</v>
          </cell>
          <cell r="H820">
            <v>0</v>
          </cell>
          <cell r="I820" t="str">
            <v>2015.05.26</v>
          </cell>
          <cell r="J820" t="str">
            <v>96</v>
          </cell>
          <cell r="K820" t="str">
            <v>质检设备</v>
          </cell>
          <cell r="L820" t="str">
            <v>肥东制剂分厂</v>
          </cell>
          <cell r="M820" t="str">
            <v>肥东制剂</v>
          </cell>
          <cell r="N820" t="str">
            <v>合肥捷岛科学仪器公司</v>
          </cell>
          <cell r="O820" t="str">
            <v>0.00</v>
          </cell>
          <cell r="P820" t="str">
            <v>0.00</v>
          </cell>
          <cell r="Q820" t="str">
            <v>4,957.26</v>
          </cell>
          <cell r="R820" t="str">
            <v>96</v>
          </cell>
          <cell r="S820" t="str">
            <v>平均年限法(一)</v>
          </cell>
          <cell r="T820" t="str">
            <v>在用</v>
          </cell>
          <cell r="U820" t="str">
            <v>直接购入</v>
          </cell>
          <cell r="V820" t="str">
            <v>费潘梅</v>
          </cell>
          <cell r="W820" t="str">
            <v>2015.05.26</v>
          </cell>
        </row>
        <row r="820">
          <cell r="AA820" t="str">
            <v>0301</v>
          </cell>
        </row>
        <row r="821">
          <cell r="B821" t="str">
            <v>031000290</v>
          </cell>
          <cell r="C821" t="str">
            <v>开箱机</v>
          </cell>
        </row>
        <row r="821">
          <cell r="E821">
            <v>64102.56</v>
          </cell>
          <cell r="F821">
            <v>61538.46</v>
          </cell>
          <cell r="G821">
            <v>2564.1</v>
          </cell>
          <cell r="H821">
            <v>0</v>
          </cell>
          <cell r="I821" t="str">
            <v>2015.05.26</v>
          </cell>
          <cell r="J821" t="str">
            <v>96</v>
          </cell>
          <cell r="K821" t="str">
            <v>剂型设备</v>
          </cell>
          <cell r="L821" t="str">
            <v>肥东制剂分厂</v>
          </cell>
          <cell r="M821" t="str">
            <v>肥东制剂</v>
          </cell>
          <cell r="N821" t="str">
            <v>金坛金旺包装科技公司</v>
          </cell>
          <cell r="O821" t="str">
            <v>0.00</v>
          </cell>
          <cell r="P821" t="str">
            <v>0.00</v>
          </cell>
          <cell r="Q821" t="str">
            <v>2,564.10</v>
          </cell>
          <cell r="R821" t="str">
            <v>96</v>
          </cell>
          <cell r="S821" t="str">
            <v>平均年限法(一)</v>
          </cell>
          <cell r="T821" t="str">
            <v>在用</v>
          </cell>
          <cell r="U821" t="str">
            <v>直接购入</v>
          </cell>
          <cell r="V821" t="str">
            <v>费潘梅</v>
          </cell>
          <cell r="W821" t="str">
            <v>2015.05.26</v>
          </cell>
        </row>
        <row r="821">
          <cell r="AA821" t="str">
            <v>0310</v>
          </cell>
        </row>
        <row r="822">
          <cell r="B822" t="str">
            <v>031000291</v>
          </cell>
          <cell r="C822" t="str">
            <v>装箱机1套</v>
          </cell>
        </row>
        <row r="822">
          <cell r="E822">
            <v>199145.3</v>
          </cell>
          <cell r="F822">
            <v>191179.49</v>
          </cell>
          <cell r="G822">
            <v>7965.81</v>
          </cell>
          <cell r="H822">
            <v>0</v>
          </cell>
          <cell r="I822" t="str">
            <v>2015.05.26</v>
          </cell>
          <cell r="J822" t="str">
            <v>96</v>
          </cell>
          <cell r="K822" t="str">
            <v>剂型设备</v>
          </cell>
          <cell r="L822" t="str">
            <v>肥东制剂分厂</v>
          </cell>
          <cell r="M822" t="str">
            <v>肥东制剂</v>
          </cell>
          <cell r="N822" t="str">
            <v>金坛金旺包装科技公司</v>
          </cell>
          <cell r="O822" t="str">
            <v>0.00</v>
          </cell>
          <cell r="P822" t="str">
            <v>0.00</v>
          </cell>
          <cell r="Q822" t="str">
            <v>7,965.81</v>
          </cell>
          <cell r="R822" t="str">
            <v>96</v>
          </cell>
          <cell r="S822" t="str">
            <v>平均年限法(一)</v>
          </cell>
          <cell r="T822" t="str">
            <v>在用</v>
          </cell>
          <cell r="U822" t="str">
            <v>直接购入</v>
          </cell>
          <cell r="V822" t="str">
            <v>费潘梅</v>
          </cell>
          <cell r="W822" t="str">
            <v>2015.05.26</v>
          </cell>
        </row>
        <row r="822">
          <cell r="AA822" t="str">
            <v>0310</v>
          </cell>
        </row>
        <row r="823">
          <cell r="B823" t="str">
            <v>031000293</v>
          </cell>
          <cell r="C823" t="str">
            <v>捆扎机一台</v>
          </cell>
        </row>
        <row r="823">
          <cell r="E823">
            <v>17094.02</v>
          </cell>
          <cell r="F823">
            <v>16410.26</v>
          </cell>
          <cell r="G823">
            <v>683.76</v>
          </cell>
          <cell r="H823">
            <v>0</v>
          </cell>
          <cell r="I823" t="str">
            <v>2015.05.26</v>
          </cell>
          <cell r="J823" t="str">
            <v>96</v>
          </cell>
          <cell r="K823" t="str">
            <v>剂型设备</v>
          </cell>
          <cell r="L823" t="str">
            <v>肥东制剂分厂</v>
          </cell>
          <cell r="M823" t="str">
            <v>肥东制剂</v>
          </cell>
          <cell r="N823" t="str">
            <v>金坛金旺包装科技公司</v>
          </cell>
          <cell r="O823" t="str">
            <v>0.00</v>
          </cell>
          <cell r="P823" t="str">
            <v>0.00</v>
          </cell>
          <cell r="Q823" t="str">
            <v>683.76</v>
          </cell>
          <cell r="R823" t="str">
            <v>96</v>
          </cell>
          <cell r="S823" t="str">
            <v>平均年限法(一)</v>
          </cell>
          <cell r="T823" t="str">
            <v>在用</v>
          </cell>
          <cell r="U823" t="str">
            <v>直接购入</v>
          </cell>
          <cell r="V823" t="str">
            <v>费潘梅</v>
          </cell>
          <cell r="W823" t="str">
            <v>2015.05.26</v>
          </cell>
        </row>
        <row r="823">
          <cell r="AA823" t="str">
            <v>0310</v>
          </cell>
        </row>
        <row r="824">
          <cell r="B824" t="str">
            <v>040900123</v>
          </cell>
          <cell r="C824" t="str">
            <v>电热蒸饭箱一台</v>
          </cell>
        </row>
        <row r="824">
          <cell r="E824">
            <v>4450</v>
          </cell>
          <cell r="F824">
            <v>4272</v>
          </cell>
          <cell r="G824">
            <v>178</v>
          </cell>
          <cell r="H824">
            <v>0</v>
          </cell>
          <cell r="I824" t="str">
            <v>2015.05.26</v>
          </cell>
          <cell r="J824" t="str">
            <v>60</v>
          </cell>
          <cell r="K824" t="str">
            <v>其他</v>
          </cell>
          <cell r="L824" t="str">
            <v>肥东合成分厂</v>
          </cell>
          <cell r="M824" t="str">
            <v>肥东合成</v>
          </cell>
          <cell r="N824" t="str">
            <v>安徽荣悦厨房设备有限</v>
          </cell>
          <cell r="O824" t="str">
            <v>0.00</v>
          </cell>
          <cell r="P824" t="str">
            <v>0.00</v>
          </cell>
          <cell r="Q824" t="str">
            <v>178.00</v>
          </cell>
          <cell r="R824" t="str">
            <v>60</v>
          </cell>
          <cell r="S824" t="str">
            <v>平均年限法(一)</v>
          </cell>
          <cell r="T824" t="str">
            <v>在用</v>
          </cell>
          <cell r="U824" t="str">
            <v>直接购入</v>
          </cell>
          <cell r="V824" t="str">
            <v>费潘梅</v>
          </cell>
          <cell r="W824" t="str">
            <v>2015.05.26</v>
          </cell>
        </row>
        <row r="824">
          <cell r="AA824" t="str">
            <v>0409</v>
          </cell>
        </row>
        <row r="825">
          <cell r="B825" t="str">
            <v>031000294</v>
          </cell>
          <cell r="C825" t="str">
            <v>管线式高剪切乳化机1台</v>
          </cell>
          <cell r="D825" t="str">
            <v>IME425/1/6</v>
          </cell>
          <cell r="E825">
            <v>21367.52</v>
          </cell>
          <cell r="F825">
            <v>20512.82</v>
          </cell>
          <cell r="G825">
            <v>854.7</v>
          </cell>
          <cell r="H825">
            <v>0</v>
          </cell>
          <cell r="I825" t="str">
            <v>2015.05.26</v>
          </cell>
          <cell r="J825" t="str">
            <v>96</v>
          </cell>
          <cell r="K825" t="str">
            <v>剂型设备</v>
          </cell>
          <cell r="L825" t="str">
            <v>肥东制剂分厂</v>
          </cell>
          <cell r="M825" t="str">
            <v>肥东制剂</v>
          </cell>
          <cell r="N825" t="str">
            <v>上海启双机电公司</v>
          </cell>
          <cell r="O825" t="str">
            <v>0.00</v>
          </cell>
          <cell r="P825" t="str">
            <v>0.00</v>
          </cell>
          <cell r="Q825" t="str">
            <v>854.70</v>
          </cell>
          <cell r="R825" t="str">
            <v>96</v>
          </cell>
          <cell r="S825" t="str">
            <v>平均年限法(一)</v>
          </cell>
          <cell r="T825" t="str">
            <v>在用</v>
          </cell>
          <cell r="U825" t="str">
            <v>直接购入</v>
          </cell>
          <cell r="V825" t="str">
            <v>费潘梅</v>
          </cell>
          <cell r="W825" t="str">
            <v>2015.05.26</v>
          </cell>
        </row>
        <row r="825">
          <cell r="AA825" t="str">
            <v>0310</v>
          </cell>
        </row>
        <row r="826">
          <cell r="B826" t="str">
            <v>031000295</v>
          </cell>
          <cell r="C826" t="str">
            <v>管线式高剪切乳化机1台</v>
          </cell>
          <cell r="D826" t="str">
            <v>IME425/1/6</v>
          </cell>
          <cell r="E826">
            <v>21367.53</v>
          </cell>
          <cell r="F826">
            <v>20512.83</v>
          </cell>
          <cell r="G826">
            <v>854.7</v>
          </cell>
          <cell r="H826">
            <v>0</v>
          </cell>
          <cell r="I826" t="str">
            <v>2015.05.26</v>
          </cell>
          <cell r="J826" t="str">
            <v>96</v>
          </cell>
          <cell r="K826" t="str">
            <v>剂型设备</v>
          </cell>
          <cell r="L826" t="str">
            <v>肥东制剂分厂</v>
          </cell>
          <cell r="M826" t="str">
            <v>肥东制剂</v>
          </cell>
          <cell r="N826" t="str">
            <v>上海启双机电公司</v>
          </cell>
          <cell r="O826" t="str">
            <v>0.00</v>
          </cell>
          <cell r="P826" t="str">
            <v>0.00</v>
          </cell>
          <cell r="Q826" t="str">
            <v>854.70</v>
          </cell>
          <cell r="R826" t="str">
            <v>96</v>
          </cell>
          <cell r="S826" t="str">
            <v>平均年限法(一)</v>
          </cell>
          <cell r="T826" t="str">
            <v>在用</v>
          </cell>
          <cell r="U826" t="str">
            <v>直接购入</v>
          </cell>
          <cell r="V826" t="str">
            <v>费潘梅</v>
          </cell>
          <cell r="W826" t="str">
            <v>2015.05.26</v>
          </cell>
        </row>
        <row r="826">
          <cell r="AA826" t="str">
            <v>0310</v>
          </cell>
        </row>
        <row r="827">
          <cell r="B827" t="str">
            <v>031000296</v>
          </cell>
          <cell r="C827" t="str">
            <v>半自动捆扎机1台</v>
          </cell>
          <cell r="D827" t="str">
            <v>YS-A2</v>
          </cell>
          <cell r="E827">
            <v>1880.34</v>
          </cell>
          <cell r="F827">
            <v>1805.13</v>
          </cell>
          <cell r="G827">
            <v>75.21</v>
          </cell>
          <cell r="H827">
            <v>0</v>
          </cell>
          <cell r="I827" t="str">
            <v>2015.06.29</v>
          </cell>
          <cell r="J827" t="str">
            <v>96</v>
          </cell>
          <cell r="K827" t="str">
            <v>剂型设备</v>
          </cell>
          <cell r="L827" t="str">
            <v>肥东制剂分厂</v>
          </cell>
          <cell r="M827" t="str">
            <v>肥东分厂</v>
          </cell>
          <cell r="N827" t="str">
            <v>杭州永创智能设备股份</v>
          </cell>
          <cell r="O827" t="str">
            <v>0.00</v>
          </cell>
          <cell r="P827" t="str">
            <v>0.00</v>
          </cell>
          <cell r="Q827" t="str">
            <v>75.21</v>
          </cell>
          <cell r="R827" t="str">
            <v>96</v>
          </cell>
          <cell r="S827" t="str">
            <v>平均年限法(一)</v>
          </cell>
          <cell r="T827" t="str">
            <v>在用</v>
          </cell>
          <cell r="U827" t="str">
            <v>直接购入</v>
          </cell>
          <cell r="V827" t="str">
            <v>费潘梅</v>
          </cell>
          <cell r="W827" t="str">
            <v>2015.06.29</v>
          </cell>
        </row>
        <row r="827">
          <cell r="AA827" t="str">
            <v>0310</v>
          </cell>
        </row>
        <row r="828">
          <cell r="B828" t="str">
            <v>031000297</v>
          </cell>
          <cell r="C828" t="str">
            <v>半自动捆扎机1台</v>
          </cell>
          <cell r="D828" t="str">
            <v>YS-A2</v>
          </cell>
          <cell r="E828">
            <v>1880.34</v>
          </cell>
          <cell r="F828">
            <v>1805.13</v>
          </cell>
          <cell r="G828">
            <v>75.21</v>
          </cell>
          <cell r="H828">
            <v>0</v>
          </cell>
          <cell r="I828" t="str">
            <v>2015.06.29</v>
          </cell>
          <cell r="J828" t="str">
            <v>96</v>
          </cell>
          <cell r="K828" t="str">
            <v>剂型设备</v>
          </cell>
          <cell r="L828" t="str">
            <v>肥东制剂分厂</v>
          </cell>
          <cell r="M828" t="str">
            <v>肥东分厂</v>
          </cell>
        </row>
        <row r="828">
          <cell r="O828" t="str">
            <v>0.00</v>
          </cell>
          <cell r="P828" t="str">
            <v>0.00</v>
          </cell>
          <cell r="Q828" t="str">
            <v>75.21</v>
          </cell>
          <cell r="R828" t="str">
            <v>96</v>
          </cell>
          <cell r="S828" t="str">
            <v>平均年限法(一)</v>
          </cell>
          <cell r="T828" t="str">
            <v>在用</v>
          </cell>
          <cell r="U828" t="str">
            <v>直接购入</v>
          </cell>
          <cell r="V828" t="str">
            <v>费潘梅</v>
          </cell>
          <cell r="W828" t="str">
            <v>2015.06.29</v>
          </cell>
        </row>
        <row r="828">
          <cell r="AA828" t="str">
            <v>0310</v>
          </cell>
        </row>
        <row r="829">
          <cell r="B829" t="str">
            <v>040300066</v>
          </cell>
          <cell r="C829" t="str">
            <v>爱普生针式打印机</v>
          </cell>
          <cell r="D829" t="str">
            <v>LQ680K2</v>
          </cell>
          <cell r="E829">
            <v>2051.28</v>
          </cell>
          <cell r="F829">
            <v>1969.23</v>
          </cell>
          <cell r="G829">
            <v>82.05</v>
          </cell>
          <cell r="H829">
            <v>0</v>
          </cell>
          <cell r="I829" t="str">
            <v>2015.06.30</v>
          </cell>
          <cell r="J829" t="str">
            <v>60</v>
          </cell>
          <cell r="K829" t="str">
            <v>打印机</v>
          </cell>
          <cell r="L829" t="str">
            <v>种植投入品事业部</v>
          </cell>
          <cell r="M829" t="str">
            <v>市场部</v>
          </cell>
          <cell r="N829" t="str">
            <v>合肥美杰数码科技公司</v>
          </cell>
          <cell r="O829" t="str">
            <v>0.00</v>
          </cell>
          <cell r="P829" t="str">
            <v>0.00</v>
          </cell>
          <cell r="Q829" t="str">
            <v>82.05</v>
          </cell>
          <cell r="R829" t="str">
            <v>60</v>
          </cell>
          <cell r="S829" t="str">
            <v>平均年限法(一)</v>
          </cell>
          <cell r="T829" t="str">
            <v>在用</v>
          </cell>
          <cell r="U829" t="str">
            <v>直接购入</v>
          </cell>
          <cell r="V829" t="str">
            <v>费潘梅</v>
          </cell>
          <cell r="W829" t="str">
            <v>2015.06.30</v>
          </cell>
        </row>
        <row r="829">
          <cell r="AA829" t="str">
            <v>0403</v>
          </cell>
        </row>
        <row r="830">
          <cell r="B830" t="str">
            <v>040300067</v>
          </cell>
          <cell r="C830" t="str">
            <v>爱普生针式打印机</v>
          </cell>
          <cell r="D830" t="str">
            <v>LQ680K2</v>
          </cell>
          <cell r="E830">
            <v>2051.28</v>
          </cell>
          <cell r="F830">
            <v>1969.23</v>
          </cell>
          <cell r="G830">
            <v>82.05</v>
          </cell>
          <cell r="H830">
            <v>0</v>
          </cell>
          <cell r="I830" t="str">
            <v>2015.06.30</v>
          </cell>
          <cell r="J830" t="str">
            <v>60</v>
          </cell>
          <cell r="K830" t="str">
            <v>打印机</v>
          </cell>
          <cell r="L830" t="str">
            <v>肥东合成分厂</v>
          </cell>
          <cell r="M830" t="str">
            <v>肥东分厂</v>
          </cell>
          <cell r="N830" t="str">
            <v>合肥美杰数码科技公司</v>
          </cell>
          <cell r="O830" t="str">
            <v>0.00</v>
          </cell>
          <cell r="P830" t="str">
            <v>0.00</v>
          </cell>
          <cell r="Q830" t="str">
            <v>82.05</v>
          </cell>
          <cell r="R830" t="str">
            <v>60</v>
          </cell>
          <cell r="S830" t="str">
            <v>平均年限法(一)</v>
          </cell>
          <cell r="T830" t="str">
            <v>在用</v>
          </cell>
          <cell r="U830" t="str">
            <v>直接购入</v>
          </cell>
          <cell r="V830" t="str">
            <v>费潘梅</v>
          </cell>
          <cell r="W830" t="str">
            <v>2015.06.30</v>
          </cell>
        </row>
        <row r="830">
          <cell r="AA830" t="str">
            <v>0403</v>
          </cell>
        </row>
        <row r="831">
          <cell r="B831" t="str">
            <v>040200229</v>
          </cell>
          <cell r="C831" t="str">
            <v>联想电脑</v>
          </cell>
          <cell r="D831" t="str">
            <v>启天M4550-N000</v>
          </cell>
          <cell r="E831">
            <v>3205.12</v>
          </cell>
          <cell r="F831">
            <v>3076.92</v>
          </cell>
          <cell r="G831">
            <v>100</v>
          </cell>
          <cell r="H831">
            <v>28.2</v>
          </cell>
          <cell r="I831" t="str">
            <v>2015.06.30</v>
          </cell>
          <cell r="J831" t="str">
            <v>60</v>
          </cell>
          <cell r="K831" t="str">
            <v>电脑</v>
          </cell>
          <cell r="L831" t="str">
            <v>肥东合成分厂</v>
          </cell>
          <cell r="M831" t="str">
            <v>肥东分厂</v>
          </cell>
          <cell r="N831" t="str">
            <v>合肥昊承信息科技公司</v>
          </cell>
          <cell r="O831" t="str">
            <v>0.00</v>
          </cell>
          <cell r="P831" t="str">
            <v>0.00</v>
          </cell>
          <cell r="Q831" t="str">
            <v>128.20</v>
          </cell>
          <cell r="R831" t="str">
            <v>60</v>
          </cell>
          <cell r="S831" t="str">
            <v>平均年限法(一)</v>
          </cell>
          <cell r="T831" t="str">
            <v>在用</v>
          </cell>
          <cell r="U831" t="str">
            <v>直接购入</v>
          </cell>
          <cell r="V831" t="str">
            <v>费潘梅</v>
          </cell>
          <cell r="W831" t="str">
            <v>2015.06.30</v>
          </cell>
        </row>
        <row r="831">
          <cell r="AA831" t="str">
            <v>0402</v>
          </cell>
        </row>
        <row r="832">
          <cell r="B832" t="str">
            <v>040200230</v>
          </cell>
          <cell r="C832" t="str">
            <v>联想电脑</v>
          </cell>
          <cell r="D832" t="str">
            <v>启天M4550-N000</v>
          </cell>
          <cell r="E832">
            <v>3205.13</v>
          </cell>
          <cell r="F832">
            <v>3076.92</v>
          </cell>
          <cell r="G832">
            <v>100</v>
          </cell>
          <cell r="H832">
            <v>28.21</v>
          </cell>
          <cell r="I832" t="str">
            <v>2015.06.30</v>
          </cell>
          <cell r="J832" t="str">
            <v>60</v>
          </cell>
          <cell r="K832" t="str">
            <v>电脑</v>
          </cell>
          <cell r="L832" t="str">
            <v>肥东合成分厂</v>
          </cell>
          <cell r="M832" t="str">
            <v>肥东分厂</v>
          </cell>
          <cell r="N832" t="str">
            <v>合肥昊承信息科技公司</v>
          </cell>
          <cell r="O832" t="str">
            <v>0.00</v>
          </cell>
          <cell r="P832" t="str">
            <v>0.00</v>
          </cell>
          <cell r="Q832" t="str">
            <v>128.21</v>
          </cell>
          <cell r="R832" t="str">
            <v>60</v>
          </cell>
          <cell r="S832" t="str">
            <v>平均年限法(一)</v>
          </cell>
          <cell r="T832" t="str">
            <v>在用</v>
          </cell>
          <cell r="U832" t="str">
            <v>直接购入</v>
          </cell>
          <cell r="V832" t="str">
            <v>费潘梅</v>
          </cell>
          <cell r="W832" t="str">
            <v>2015.06.30</v>
          </cell>
        </row>
        <row r="832">
          <cell r="AA832" t="str">
            <v>0402</v>
          </cell>
        </row>
        <row r="833">
          <cell r="B833" t="str">
            <v>040200231</v>
          </cell>
          <cell r="C833" t="str">
            <v>联想电脑</v>
          </cell>
          <cell r="D833" t="str">
            <v>启天M4550-N000</v>
          </cell>
          <cell r="E833">
            <v>3205.13</v>
          </cell>
          <cell r="F833">
            <v>3076.92</v>
          </cell>
          <cell r="G833">
            <v>100</v>
          </cell>
          <cell r="H833">
            <v>28.21</v>
          </cell>
          <cell r="I833" t="str">
            <v>2015.06.30</v>
          </cell>
          <cell r="J833" t="str">
            <v>60</v>
          </cell>
          <cell r="K833" t="str">
            <v>电脑</v>
          </cell>
          <cell r="L833" t="str">
            <v>种植投入品事业部</v>
          </cell>
          <cell r="M833" t="str">
            <v>市场部</v>
          </cell>
          <cell r="N833" t="str">
            <v>合肥昊承信息科技公司</v>
          </cell>
          <cell r="O833" t="str">
            <v>0.00</v>
          </cell>
          <cell r="P833" t="str">
            <v>0.00</v>
          </cell>
          <cell r="Q833" t="str">
            <v>128.21</v>
          </cell>
          <cell r="R833" t="str">
            <v>60</v>
          </cell>
          <cell r="S833" t="str">
            <v>平均年限法(一)</v>
          </cell>
          <cell r="T833" t="str">
            <v>在用</v>
          </cell>
          <cell r="U833" t="str">
            <v>直接购入</v>
          </cell>
          <cell r="V833" t="str">
            <v>费潘梅</v>
          </cell>
          <cell r="W833" t="str">
            <v>2015.06.30</v>
          </cell>
        </row>
        <row r="833">
          <cell r="AA833" t="str">
            <v>0402</v>
          </cell>
        </row>
        <row r="834">
          <cell r="B834" t="str">
            <v>031000298</v>
          </cell>
          <cell r="C834" t="str">
            <v>不锈钢沉降槽</v>
          </cell>
          <cell r="D834" t="str">
            <v>DN1600</v>
          </cell>
          <cell r="E834">
            <v>30769.23</v>
          </cell>
          <cell r="F834">
            <v>29538.46</v>
          </cell>
          <cell r="G834">
            <v>1230.77</v>
          </cell>
          <cell r="H834">
            <v>0</v>
          </cell>
          <cell r="I834" t="str">
            <v>2015.06.30</v>
          </cell>
          <cell r="J834" t="str">
            <v>96</v>
          </cell>
          <cell r="K834" t="str">
            <v>剂型设备</v>
          </cell>
          <cell r="L834" t="str">
            <v>肥东制剂分厂</v>
          </cell>
          <cell r="M834" t="str">
            <v>肥东制剂</v>
          </cell>
          <cell r="N834" t="str">
            <v>无锡置信机械设备制造</v>
          </cell>
          <cell r="O834" t="str">
            <v>0.00</v>
          </cell>
          <cell r="P834" t="str">
            <v>0.00</v>
          </cell>
          <cell r="Q834" t="str">
            <v>1,230.77</v>
          </cell>
          <cell r="R834" t="str">
            <v>96</v>
          </cell>
          <cell r="S834" t="str">
            <v>平均年限法(一)</v>
          </cell>
          <cell r="T834" t="str">
            <v>在用</v>
          </cell>
          <cell r="U834" t="str">
            <v>直接购入</v>
          </cell>
          <cell r="V834" t="str">
            <v>费潘梅</v>
          </cell>
          <cell r="W834" t="str">
            <v>2015.06.30</v>
          </cell>
        </row>
        <row r="834">
          <cell r="AA834" t="str">
            <v>0310</v>
          </cell>
        </row>
        <row r="835">
          <cell r="B835" t="str">
            <v>031000299</v>
          </cell>
          <cell r="C835" t="str">
            <v>不锈钢沉降槽</v>
          </cell>
          <cell r="D835" t="str">
            <v>DN1600</v>
          </cell>
          <cell r="E835">
            <v>30769.23</v>
          </cell>
          <cell r="F835">
            <v>29538.46</v>
          </cell>
          <cell r="G835">
            <v>1230.77</v>
          </cell>
          <cell r="H835">
            <v>0</v>
          </cell>
          <cell r="I835" t="str">
            <v>2015.06.30</v>
          </cell>
          <cell r="J835" t="str">
            <v>96</v>
          </cell>
          <cell r="K835" t="str">
            <v>剂型设备</v>
          </cell>
          <cell r="L835" t="str">
            <v>肥东制剂分厂</v>
          </cell>
          <cell r="M835" t="str">
            <v>肥东制剂</v>
          </cell>
          <cell r="N835" t="str">
            <v>无锡置信机械设备</v>
          </cell>
          <cell r="O835" t="str">
            <v>0.00</v>
          </cell>
          <cell r="P835" t="str">
            <v>0.00</v>
          </cell>
          <cell r="Q835" t="str">
            <v>1,230.77</v>
          </cell>
          <cell r="R835" t="str">
            <v>96</v>
          </cell>
          <cell r="S835" t="str">
            <v>平均年限法(一)</v>
          </cell>
          <cell r="T835" t="str">
            <v>在用</v>
          </cell>
          <cell r="U835" t="str">
            <v>直接购入</v>
          </cell>
          <cell r="V835" t="str">
            <v>费潘梅</v>
          </cell>
          <cell r="W835" t="str">
            <v>2015.06.30</v>
          </cell>
        </row>
        <row r="835">
          <cell r="AA835" t="str">
            <v>0310</v>
          </cell>
        </row>
        <row r="836">
          <cell r="B836" t="str">
            <v>031000300</v>
          </cell>
          <cell r="C836" t="str">
            <v>不锈钢沉降槽</v>
          </cell>
          <cell r="D836" t="str">
            <v>DN1600</v>
          </cell>
          <cell r="E836">
            <v>30769.23</v>
          </cell>
          <cell r="F836">
            <v>29538.46</v>
          </cell>
          <cell r="G836">
            <v>1230.77</v>
          </cell>
          <cell r="H836">
            <v>0</v>
          </cell>
          <cell r="I836" t="str">
            <v>2015.06.30</v>
          </cell>
          <cell r="J836" t="str">
            <v>96</v>
          </cell>
          <cell r="K836" t="str">
            <v>剂型设备</v>
          </cell>
          <cell r="L836" t="str">
            <v>肥东制剂分厂</v>
          </cell>
          <cell r="M836" t="str">
            <v>肥东制剂</v>
          </cell>
          <cell r="N836" t="str">
            <v>无锡置信机构设备公司</v>
          </cell>
          <cell r="O836" t="str">
            <v>0.00</v>
          </cell>
          <cell r="P836" t="str">
            <v>0.00</v>
          </cell>
          <cell r="Q836" t="str">
            <v>1,230.77</v>
          </cell>
          <cell r="R836" t="str">
            <v>96</v>
          </cell>
          <cell r="S836" t="str">
            <v>平均年限法(一)</v>
          </cell>
          <cell r="T836" t="str">
            <v>在用</v>
          </cell>
          <cell r="U836" t="str">
            <v>直接购入</v>
          </cell>
          <cell r="V836" t="str">
            <v>费潘梅</v>
          </cell>
          <cell r="W836" t="str">
            <v>2015.06.30</v>
          </cell>
        </row>
        <row r="836">
          <cell r="AA836" t="str">
            <v>0310</v>
          </cell>
        </row>
        <row r="837">
          <cell r="B837" t="str">
            <v>031000301</v>
          </cell>
          <cell r="C837" t="str">
            <v>不锈钢沉降槽</v>
          </cell>
          <cell r="D837" t="str">
            <v>DN1600</v>
          </cell>
          <cell r="E837">
            <v>30769.23</v>
          </cell>
          <cell r="F837">
            <v>29538.46</v>
          </cell>
          <cell r="G837">
            <v>1230.77</v>
          </cell>
          <cell r="H837">
            <v>0</v>
          </cell>
          <cell r="I837" t="str">
            <v>2015.06.30</v>
          </cell>
          <cell r="J837" t="str">
            <v>96</v>
          </cell>
          <cell r="K837" t="str">
            <v>剂型设备</v>
          </cell>
          <cell r="L837" t="str">
            <v>肥东制剂分厂</v>
          </cell>
          <cell r="M837" t="str">
            <v>肥东制剂</v>
          </cell>
          <cell r="N837" t="str">
            <v>无锡置信机械设备公司</v>
          </cell>
          <cell r="O837" t="str">
            <v>0.00</v>
          </cell>
          <cell r="P837" t="str">
            <v>0.00</v>
          </cell>
          <cell r="Q837" t="str">
            <v>1,230.77</v>
          </cell>
          <cell r="R837" t="str">
            <v>96</v>
          </cell>
          <cell r="S837" t="str">
            <v>平均年限法(一)</v>
          </cell>
          <cell r="T837" t="str">
            <v>在用</v>
          </cell>
          <cell r="U837" t="str">
            <v>直接购入</v>
          </cell>
          <cell r="V837" t="str">
            <v>费潘梅</v>
          </cell>
          <cell r="W837" t="str">
            <v>2015.06.30</v>
          </cell>
        </row>
        <row r="837">
          <cell r="AA837" t="str">
            <v>0310</v>
          </cell>
        </row>
        <row r="838">
          <cell r="B838" t="str">
            <v>031000302</v>
          </cell>
          <cell r="C838" t="str">
            <v>不锈钢沉降槽</v>
          </cell>
          <cell r="D838" t="str">
            <v>DN1600</v>
          </cell>
          <cell r="E838">
            <v>30769.23</v>
          </cell>
          <cell r="F838">
            <v>29538.46</v>
          </cell>
          <cell r="G838">
            <v>1230.77</v>
          </cell>
          <cell r="H838">
            <v>0</v>
          </cell>
          <cell r="I838" t="str">
            <v>2015.06.30</v>
          </cell>
          <cell r="J838" t="str">
            <v>96</v>
          </cell>
          <cell r="K838" t="str">
            <v>剂型设备</v>
          </cell>
          <cell r="L838" t="str">
            <v>肥东制剂分厂</v>
          </cell>
          <cell r="M838" t="str">
            <v>肥东制剂</v>
          </cell>
          <cell r="N838" t="str">
            <v>无锡置信机械设备公司</v>
          </cell>
          <cell r="O838" t="str">
            <v>0.00</v>
          </cell>
          <cell r="P838" t="str">
            <v>0.00</v>
          </cell>
          <cell r="Q838" t="str">
            <v>1,230.77</v>
          </cell>
          <cell r="R838" t="str">
            <v>96</v>
          </cell>
          <cell r="S838" t="str">
            <v>平均年限法(一)</v>
          </cell>
          <cell r="T838" t="str">
            <v>在用</v>
          </cell>
          <cell r="U838" t="str">
            <v>直接购入</v>
          </cell>
          <cell r="V838" t="str">
            <v>费潘梅</v>
          </cell>
          <cell r="W838" t="str">
            <v>2015.06.30</v>
          </cell>
        </row>
        <row r="838">
          <cell r="AA838" t="str">
            <v>0310</v>
          </cell>
        </row>
        <row r="839">
          <cell r="B839" t="str">
            <v>031000303</v>
          </cell>
          <cell r="C839" t="str">
            <v>不锈钢沉降槽</v>
          </cell>
          <cell r="D839" t="str">
            <v>DN1600</v>
          </cell>
          <cell r="E839">
            <v>30769.23</v>
          </cell>
          <cell r="F839">
            <v>29538.46</v>
          </cell>
          <cell r="G839">
            <v>1230.77</v>
          </cell>
          <cell r="H839">
            <v>0</v>
          </cell>
          <cell r="I839" t="str">
            <v>2015.06.30</v>
          </cell>
          <cell r="J839" t="str">
            <v>96</v>
          </cell>
          <cell r="K839" t="str">
            <v>剂型设备</v>
          </cell>
          <cell r="L839" t="str">
            <v>肥东制剂分厂</v>
          </cell>
          <cell r="M839" t="str">
            <v>肥东制剂</v>
          </cell>
          <cell r="N839" t="str">
            <v>无锡置信机械设备公司</v>
          </cell>
          <cell r="O839" t="str">
            <v>0.00</v>
          </cell>
          <cell r="P839" t="str">
            <v>0.00</v>
          </cell>
          <cell r="Q839" t="str">
            <v>1,230.77</v>
          </cell>
          <cell r="R839" t="str">
            <v>96</v>
          </cell>
          <cell r="S839" t="str">
            <v>平均年限法(一)</v>
          </cell>
          <cell r="T839" t="str">
            <v>在用</v>
          </cell>
          <cell r="U839" t="str">
            <v>直接购入</v>
          </cell>
          <cell r="V839" t="str">
            <v>费潘梅</v>
          </cell>
          <cell r="W839" t="str">
            <v>2015.06.30</v>
          </cell>
        </row>
        <row r="839">
          <cell r="AA839" t="str">
            <v>0310</v>
          </cell>
        </row>
        <row r="840">
          <cell r="B840" t="str">
            <v>031000304</v>
          </cell>
          <cell r="C840" t="str">
            <v>不锈钢沉降槽</v>
          </cell>
          <cell r="D840" t="str">
            <v>DN1600</v>
          </cell>
          <cell r="E840">
            <v>30769.23</v>
          </cell>
          <cell r="F840">
            <v>29538.46</v>
          </cell>
          <cell r="G840">
            <v>1230.77</v>
          </cell>
          <cell r="H840">
            <v>0</v>
          </cell>
          <cell r="I840" t="str">
            <v>2015.06.30</v>
          </cell>
          <cell r="J840" t="str">
            <v>96</v>
          </cell>
          <cell r="K840" t="str">
            <v>剂型设备</v>
          </cell>
          <cell r="L840" t="str">
            <v>肥东制剂分厂</v>
          </cell>
          <cell r="M840" t="str">
            <v>肥东制剂</v>
          </cell>
          <cell r="N840" t="str">
            <v>无锡置信机械设备公司</v>
          </cell>
          <cell r="O840" t="str">
            <v>0.00</v>
          </cell>
          <cell r="P840" t="str">
            <v>0.00</v>
          </cell>
          <cell r="Q840" t="str">
            <v>1,230.77</v>
          </cell>
          <cell r="R840" t="str">
            <v>96</v>
          </cell>
          <cell r="S840" t="str">
            <v>平均年限法(一)</v>
          </cell>
          <cell r="T840" t="str">
            <v>在用</v>
          </cell>
          <cell r="U840" t="str">
            <v>直接购入</v>
          </cell>
          <cell r="V840" t="str">
            <v>费潘梅</v>
          </cell>
          <cell r="W840" t="str">
            <v>2015.06.30</v>
          </cell>
        </row>
        <row r="840">
          <cell r="AA840" t="str">
            <v>0310</v>
          </cell>
        </row>
        <row r="841">
          <cell r="B841" t="str">
            <v>031000305</v>
          </cell>
          <cell r="C841" t="str">
            <v>不锈钢沉降槽</v>
          </cell>
          <cell r="D841" t="str">
            <v>DN1600</v>
          </cell>
          <cell r="E841">
            <v>30769.23</v>
          </cell>
          <cell r="F841">
            <v>29538.46</v>
          </cell>
          <cell r="G841">
            <v>1230.77</v>
          </cell>
          <cell r="H841">
            <v>0</v>
          </cell>
          <cell r="I841" t="str">
            <v>2015.06.30</v>
          </cell>
          <cell r="J841" t="str">
            <v>96</v>
          </cell>
          <cell r="K841" t="str">
            <v>剂型设备</v>
          </cell>
          <cell r="L841" t="str">
            <v>肥东制剂分厂</v>
          </cell>
          <cell r="M841" t="str">
            <v>肥东制剂</v>
          </cell>
          <cell r="N841" t="str">
            <v>无锡置信机械设备公司</v>
          </cell>
          <cell r="O841" t="str">
            <v>0.00</v>
          </cell>
          <cell r="P841" t="str">
            <v>0.00</v>
          </cell>
          <cell r="Q841" t="str">
            <v>1,230.77</v>
          </cell>
          <cell r="R841" t="str">
            <v>96</v>
          </cell>
          <cell r="S841" t="str">
            <v>平均年限法(一)</v>
          </cell>
          <cell r="T841" t="str">
            <v>在用</v>
          </cell>
          <cell r="U841" t="str">
            <v>直接购入</v>
          </cell>
          <cell r="V841" t="str">
            <v>费潘梅</v>
          </cell>
          <cell r="W841" t="str">
            <v>2015.06.30</v>
          </cell>
        </row>
        <row r="841">
          <cell r="AA841" t="str">
            <v>0310</v>
          </cell>
        </row>
        <row r="842">
          <cell r="B842" t="str">
            <v>031000306</v>
          </cell>
          <cell r="C842" t="str">
            <v>不锈钢沉降槽</v>
          </cell>
          <cell r="D842" t="str">
            <v>DN1600</v>
          </cell>
          <cell r="E842">
            <v>30769.23</v>
          </cell>
          <cell r="F842">
            <v>29538.46</v>
          </cell>
          <cell r="G842">
            <v>1230.77</v>
          </cell>
          <cell r="H842">
            <v>0</v>
          </cell>
          <cell r="I842" t="str">
            <v>2015.06.30</v>
          </cell>
          <cell r="J842" t="str">
            <v>96</v>
          </cell>
          <cell r="K842" t="str">
            <v>剂型设备</v>
          </cell>
          <cell r="L842" t="str">
            <v>肥东制剂分厂</v>
          </cell>
          <cell r="M842" t="str">
            <v>肥东制剂</v>
          </cell>
          <cell r="N842" t="str">
            <v>无锡置信机械设备公司</v>
          </cell>
          <cell r="O842" t="str">
            <v>0.00</v>
          </cell>
          <cell r="P842" t="str">
            <v>0.00</v>
          </cell>
          <cell r="Q842" t="str">
            <v>1,230.77</v>
          </cell>
          <cell r="R842" t="str">
            <v>96</v>
          </cell>
          <cell r="S842" t="str">
            <v>平均年限法(一)</v>
          </cell>
          <cell r="T842" t="str">
            <v>在用</v>
          </cell>
          <cell r="U842" t="str">
            <v>直接购入</v>
          </cell>
          <cell r="V842" t="str">
            <v>费潘梅</v>
          </cell>
          <cell r="W842" t="str">
            <v>2015.06.30</v>
          </cell>
        </row>
        <row r="842">
          <cell r="AA842" t="str">
            <v>0310</v>
          </cell>
        </row>
        <row r="843">
          <cell r="B843" t="str">
            <v>031000307</v>
          </cell>
          <cell r="C843" t="str">
            <v>不锈钢沉降槽</v>
          </cell>
          <cell r="D843" t="str">
            <v>DN1600</v>
          </cell>
          <cell r="E843">
            <v>30769.23</v>
          </cell>
          <cell r="F843">
            <v>29538.46</v>
          </cell>
          <cell r="G843">
            <v>1230.77</v>
          </cell>
          <cell r="H843">
            <v>0</v>
          </cell>
          <cell r="I843" t="str">
            <v>2015.06.30</v>
          </cell>
          <cell r="J843" t="str">
            <v>96</v>
          </cell>
          <cell r="K843" t="str">
            <v>剂型设备</v>
          </cell>
          <cell r="L843" t="str">
            <v>肥东制剂分厂</v>
          </cell>
          <cell r="M843" t="str">
            <v>肥东制剂</v>
          </cell>
          <cell r="N843" t="str">
            <v>无锡置信机械设备公司</v>
          </cell>
          <cell r="O843" t="str">
            <v>0.00</v>
          </cell>
          <cell r="P843" t="str">
            <v>0.00</v>
          </cell>
          <cell r="Q843" t="str">
            <v>1,230.77</v>
          </cell>
          <cell r="R843" t="str">
            <v>96</v>
          </cell>
          <cell r="S843" t="str">
            <v>平均年限法(一)</v>
          </cell>
          <cell r="T843" t="str">
            <v>在用</v>
          </cell>
          <cell r="U843" t="str">
            <v>直接购入</v>
          </cell>
          <cell r="V843" t="str">
            <v>费潘梅</v>
          </cell>
          <cell r="W843" t="str">
            <v>2015.06.30</v>
          </cell>
        </row>
        <row r="843">
          <cell r="AA843" t="str">
            <v>0310</v>
          </cell>
        </row>
        <row r="844">
          <cell r="B844" t="str">
            <v>031000308</v>
          </cell>
          <cell r="C844" t="str">
            <v>不锈钢沉降槽</v>
          </cell>
          <cell r="D844" t="str">
            <v>DN1600</v>
          </cell>
          <cell r="E844">
            <v>30769.23</v>
          </cell>
          <cell r="F844">
            <v>29538.46</v>
          </cell>
          <cell r="G844">
            <v>1230.77</v>
          </cell>
          <cell r="H844">
            <v>0</v>
          </cell>
          <cell r="I844" t="str">
            <v>2015.06.30</v>
          </cell>
          <cell r="J844" t="str">
            <v>96</v>
          </cell>
          <cell r="K844" t="str">
            <v>剂型设备</v>
          </cell>
          <cell r="L844" t="str">
            <v>肥东制剂分厂</v>
          </cell>
          <cell r="M844" t="str">
            <v>肥东项目制剂</v>
          </cell>
          <cell r="N844" t="str">
            <v>肥东项目制剂</v>
          </cell>
          <cell r="O844" t="str">
            <v>0.00</v>
          </cell>
          <cell r="P844" t="str">
            <v>0.00</v>
          </cell>
          <cell r="Q844" t="str">
            <v>1,230.77</v>
          </cell>
          <cell r="R844" t="str">
            <v>96</v>
          </cell>
          <cell r="S844" t="str">
            <v>平均年限法(一)</v>
          </cell>
          <cell r="T844" t="str">
            <v>在用</v>
          </cell>
          <cell r="U844" t="str">
            <v>直接购入</v>
          </cell>
          <cell r="V844" t="str">
            <v>费潘梅</v>
          </cell>
          <cell r="W844" t="str">
            <v>2015.06.30</v>
          </cell>
        </row>
        <row r="844">
          <cell r="AA844" t="str">
            <v>0310</v>
          </cell>
        </row>
        <row r="845">
          <cell r="B845" t="str">
            <v>031000309</v>
          </cell>
          <cell r="C845" t="str">
            <v>不锈钢沉降槽</v>
          </cell>
          <cell r="D845" t="str">
            <v>DN1600</v>
          </cell>
          <cell r="E845">
            <v>30769.23</v>
          </cell>
          <cell r="F845">
            <v>29538.46</v>
          </cell>
          <cell r="G845">
            <v>1230.77</v>
          </cell>
          <cell r="H845">
            <v>0</v>
          </cell>
          <cell r="I845" t="str">
            <v>2015.06.30</v>
          </cell>
          <cell r="J845" t="str">
            <v>96</v>
          </cell>
          <cell r="K845" t="str">
            <v>剂型设备</v>
          </cell>
          <cell r="L845" t="str">
            <v>肥东制剂分厂</v>
          </cell>
          <cell r="M845" t="str">
            <v>肥东项目制剂</v>
          </cell>
          <cell r="N845" t="str">
            <v>肥东项目制剂</v>
          </cell>
          <cell r="O845" t="str">
            <v>0.00</v>
          </cell>
          <cell r="P845" t="str">
            <v>0.00</v>
          </cell>
          <cell r="Q845" t="str">
            <v>1,230.77</v>
          </cell>
          <cell r="R845" t="str">
            <v>96</v>
          </cell>
          <cell r="S845" t="str">
            <v>平均年限法(一)</v>
          </cell>
          <cell r="T845" t="str">
            <v>在用</v>
          </cell>
          <cell r="U845" t="str">
            <v>直接购入</v>
          </cell>
          <cell r="V845" t="str">
            <v>费潘梅</v>
          </cell>
          <cell r="W845" t="str">
            <v>2015.06.30</v>
          </cell>
        </row>
        <row r="845">
          <cell r="AA845" t="str">
            <v>0310</v>
          </cell>
        </row>
        <row r="846">
          <cell r="B846" t="str">
            <v>040100128</v>
          </cell>
          <cell r="C846" t="str">
            <v>格力空调</v>
          </cell>
          <cell r="D846" t="str">
            <v>KFR-26GW/K(26556)Ga-3</v>
          </cell>
          <cell r="E846">
            <v>1794.87</v>
          </cell>
          <cell r="F846">
            <v>1723.08</v>
          </cell>
          <cell r="G846">
            <v>71.79</v>
          </cell>
          <cell r="H846">
            <v>0</v>
          </cell>
          <cell r="I846" t="str">
            <v>2015.07.31</v>
          </cell>
          <cell r="J846" t="str">
            <v>60</v>
          </cell>
          <cell r="K846" t="str">
            <v>空调</v>
          </cell>
          <cell r="L846" t="str">
            <v>肥东合成分厂</v>
          </cell>
          <cell r="M846" t="str">
            <v>肥东合成分厂</v>
          </cell>
          <cell r="N846" t="str">
            <v>安徽百大乐普生商厦</v>
          </cell>
          <cell r="O846" t="str">
            <v>0.00</v>
          </cell>
          <cell r="P846" t="str">
            <v>0.00</v>
          </cell>
          <cell r="Q846" t="str">
            <v>71.79</v>
          </cell>
          <cell r="R846" t="str">
            <v>60</v>
          </cell>
          <cell r="S846" t="str">
            <v>平均年限法(一)</v>
          </cell>
          <cell r="T846" t="str">
            <v>在用</v>
          </cell>
          <cell r="U846" t="str">
            <v>直接购入</v>
          </cell>
          <cell r="V846" t="str">
            <v>费潘梅</v>
          </cell>
          <cell r="W846" t="str">
            <v>2015.07.31</v>
          </cell>
        </row>
        <row r="846">
          <cell r="AA846" t="str">
            <v>0401</v>
          </cell>
        </row>
        <row r="847">
          <cell r="B847" t="str">
            <v>040100129</v>
          </cell>
          <cell r="C847" t="str">
            <v>格力空调</v>
          </cell>
          <cell r="D847" t="str">
            <v>KFR-72LW(72566)Ab-3</v>
          </cell>
          <cell r="E847">
            <v>4273.5</v>
          </cell>
          <cell r="F847">
            <v>4102.56</v>
          </cell>
          <cell r="G847">
            <v>170.94</v>
          </cell>
          <cell r="H847">
            <v>0</v>
          </cell>
          <cell r="I847" t="str">
            <v>2015.07.31</v>
          </cell>
          <cell r="J847" t="str">
            <v>60</v>
          </cell>
          <cell r="K847" t="str">
            <v>空调</v>
          </cell>
          <cell r="L847" t="str">
            <v>肥东合成分厂</v>
          </cell>
          <cell r="M847" t="str">
            <v>肥东合成</v>
          </cell>
          <cell r="N847" t="str">
            <v>安徽百大乐普生商厦</v>
          </cell>
          <cell r="O847" t="str">
            <v>0.00</v>
          </cell>
          <cell r="P847" t="str">
            <v>0.00</v>
          </cell>
          <cell r="Q847" t="str">
            <v>170.94</v>
          </cell>
          <cell r="R847" t="str">
            <v>60</v>
          </cell>
          <cell r="S847" t="str">
            <v>平均年限法(一)</v>
          </cell>
          <cell r="T847" t="str">
            <v>在用</v>
          </cell>
          <cell r="U847" t="str">
            <v>直接购入</v>
          </cell>
          <cell r="V847" t="str">
            <v>费潘梅</v>
          </cell>
          <cell r="W847" t="str">
            <v>2015.07.31</v>
          </cell>
        </row>
        <row r="847">
          <cell r="AA847" t="str">
            <v>0401</v>
          </cell>
        </row>
        <row r="848">
          <cell r="B848" t="str">
            <v>040100130</v>
          </cell>
          <cell r="C848" t="str">
            <v>格力空调</v>
          </cell>
          <cell r="D848" t="str">
            <v>KFR-72LW(72566)Ab-3</v>
          </cell>
          <cell r="E848">
            <v>4273.5</v>
          </cell>
          <cell r="F848">
            <v>4102.56</v>
          </cell>
          <cell r="G848">
            <v>170.94</v>
          </cell>
          <cell r="H848">
            <v>0</v>
          </cell>
          <cell r="I848" t="str">
            <v>2015.07.31</v>
          </cell>
          <cell r="J848" t="str">
            <v>60</v>
          </cell>
          <cell r="K848" t="str">
            <v>空调</v>
          </cell>
          <cell r="L848" t="str">
            <v>肥东合成分厂</v>
          </cell>
          <cell r="M848" t="str">
            <v>肥东合成</v>
          </cell>
          <cell r="N848" t="str">
            <v>安徽百大乐普生商厦</v>
          </cell>
          <cell r="O848" t="str">
            <v>0.00</v>
          </cell>
          <cell r="P848" t="str">
            <v>0.00</v>
          </cell>
          <cell r="Q848" t="str">
            <v>170.94</v>
          </cell>
          <cell r="R848" t="str">
            <v>60</v>
          </cell>
          <cell r="S848" t="str">
            <v>平均年限法(一)</v>
          </cell>
          <cell r="T848" t="str">
            <v>在用</v>
          </cell>
          <cell r="U848" t="str">
            <v>直接购入</v>
          </cell>
          <cell r="V848" t="str">
            <v>费潘梅</v>
          </cell>
          <cell r="W848" t="str">
            <v>2015.07.31</v>
          </cell>
        </row>
        <row r="848">
          <cell r="AA848" t="str">
            <v>0401</v>
          </cell>
        </row>
        <row r="849">
          <cell r="B849" t="str">
            <v>040100131</v>
          </cell>
          <cell r="C849" t="str">
            <v>格力空调</v>
          </cell>
          <cell r="D849" t="str">
            <v>KFR-72LW(72566)Ab-3</v>
          </cell>
          <cell r="E849">
            <v>4273.5</v>
          </cell>
          <cell r="F849">
            <v>4102.56</v>
          </cell>
          <cell r="G849">
            <v>170.94</v>
          </cell>
          <cell r="H849">
            <v>0</v>
          </cell>
          <cell r="I849" t="str">
            <v>2015.07.31</v>
          </cell>
          <cell r="J849" t="str">
            <v>60</v>
          </cell>
          <cell r="K849" t="str">
            <v>空调</v>
          </cell>
          <cell r="L849" t="str">
            <v>肥东合成分厂</v>
          </cell>
          <cell r="M849" t="str">
            <v>肥东合成</v>
          </cell>
          <cell r="N849" t="str">
            <v>安徽百大乐普生商厦</v>
          </cell>
          <cell r="O849" t="str">
            <v>0.00</v>
          </cell>
          <cell r="P849" t="str">
            <v>0.00</v>
          </cell>
          <cell r="Q849" t="str">
            <v>170.94</v>
          </cell>
          <cell r="R849" t="str">
            <v>60</v>
          </cell>
          <cell r="S849" t="str">
            <v>平均年限法(一)</v>
          </cell>
          <cell r="T849" t="str">
            <v>在用</v>
          </cell>
          <cell r="U849" t="str">
            <v>直接购入</v>
          </cell>
          <cell r="V849" t="str">
            <v>费潘梅</v>
          </cell>
          <cell r="W849" t="str">
            <v>2015.07.31</v>
          </cell>
        </row>
        <row r="849">
          <cell r="AA849" t="str">
            <v>0401</v>
          </cell>
        </row>
        <row r="850">
          <cell r="B850" t="str">
            <v>040100132</v>
          </cell>
          <cell r="C850" t="str">
            <v>格力空调</v>
          </cell>
          <cell r="D850" t="str">
            <v>KFR-72LW(72566)Ab-3</v>
          </cell>
          <cell r="E850">
            <v>4273.52</v>
          </cell>
          <cell r="F850">
            <v>4102.58</v>
          </cell>
          <cell r="G850">
            <v>170.94</v>
          </cell>
          <cell r="H850">
            <v>0</v>
          </cell>
          <cell r="I850" t="str">
            <v>2015.07.31</v>
          </cell>
          <cell r="J850" t="str">
            <v>60</v>
          </cell>
          <cell r="K850" t="str">
            <v>空调</v>
          </cell>
          <cell r="L850" t="str">
            <v>肥东合成分厂</v>
          </cell>
          <cell r="M850" t="str">
            <v>肥东合成</v>
          </cell>
          <cell r="N850" t="str">
            <v>安徽百大乐普生商厦</v>
          </cell>
          <cell r="O850" t="str">
            <v>0.00</v>
          </cell>
          <cell r="P850" t="str">
            <v>0.00</v>
          </cell>
          <cell r="Q850" t="str">
            <v>170.94</v>
          </cell>
          <cell r="R850" t="str">
            <v>60</v>
          </cell>
          <cell r="S850" t="str">
            <v>平均年限法(一)</v>
          </cell>
          <cell r="T850" t="str">
            <v>在用</v>
          </cell>
          <cell r="U850" t="str">
            <v>直接购入</v>
          </cell>
          <cell r="V850" t="str">
            <v>费潘梅</v>
          </cell>
          <cell r="W850" t="str">
            <v>2015.07.31</v>
          </cell>
        </row>
        <row r="850">
          <cell r="AA850" t="str">
            <v>0401</v>
          </cell>
        </row>
        <row r="851">
          <cell r="B851" t="str">
            <v>032200281</v>
          </cell>
          <cell r="C851" t="str">
            <v>防爆电控箱1套</v>
          </cell>
          <cell r="D851" t="str">
            <v>YZZ-28EX</v>
          </cell>
          <cell r="E851">
            <v>5555.56</v>
          </cell>
          <cell r="F851">
            <v>5333.34</v>
          </cell>
          <cell r="G851">
            <v>222.22</v>
          </cell>
          <cell r="H851">
            <v>0</v>
          </cell>
          <cell r="I851" t="str">
            <v>2015.08.31</v>
          </cell>
          <cell r="J851" t="str">
            <v>96</v>
          </cell>
          <cell r="K851" t="str">
            <v>循环经济示范园设备</v>
          </cell>
          <cell r="L851" t="str">
            <v>肥东合成分厂</v>
          </cell>
          <cell r="M851" t="str">
            <v>肥东合成</v>
          </cell>
          <cell r="N851" t="str">
            <v>兴源环境科技股份公司</v>
          </cell>
          <cell r="O851" t="str">
            <v>0.00</v>
          </cell>
          <cell r="P851" t="str">
            <v>0.00</v>
          </cell>
          <cell r="Q851" t="str">
            <v>222.22</v>
          </cell>
          <cell r="R851" t="str">
            <v>96</v>
          </cell>
          <cell r="S851" t="str">
            <v>平均年限法(一)</v>
          </cell>
          <cell r="T851" t="str">
            <v>在用</v>
          </cell>
          <cell r="U851" t="str">
            <v>直接购入</v>
          </cell>
          <cell r="V851" t="str">
            <v>费潘梅</v>
          </cell>
          <cell r="W851" t="str">
            <v>2015.08.31</v>
          </cell>
        </row>
        <row r="851">
          <cell r="AA851" t="str">
            <v>0322</v>
          </cell>
        </row>
        <row r="852">
          <cell r="B852" t="str">
            <v>032200282</v>
          </cell>
          <cell r="C852" t="str">
            <v>防爆电控箱1套</v>
          </cell>
          <cell r="D852" t="str">
            <v>YZZ-28EX</v>
          </cell>
          <cell r="E852">
            <v>5555.55</v>
          </cell>
          <cell r="F852">
            <v>5333.33</v>
          </cell>
          <cell r="G852">
            <v>222.22</v>
          </cell>
          <cell r="H852">
            <v>0</v>
          </cell>
          <cell r="I852" t="str">
            <v>2015.08.31</v>
          </cell>
          <cell r="J852" t="str">
            <v>96</v>
          </cell>
          <cell r="K852" t="str">
            <v>循环经济示范园设备</v>
          </cell>
          <cell r="L852" t="str">
            <v>肥东合成分厂</v>
          </cell>
          <cell r="M852" t="str">
            <v>肥东合成</v>
          </cell>
          <cell r="N852" t="str">
            <v>兴源环境科技股份公司</v>
          </cell>
          <cell r="O852" t="str">
            <v>0.00</v>
          </cell>
          <cell r="P852" t="str">
            <v>0.00</v>
          </cell>
          <cell r="Q852" t="str">
            <v>222.22</v>
          </cell>
          <cell r="R852" t="str">
            <v>96</v>
          </cell>
          <cell r="S852" t="str">
            <v>平均年限法(一)</v>
          </cell>
          <cell r="T852" t="str">
            <v>在用</v>
          </cell>
          <cell r="U852" t="str">
            <v>直接购入</v>
          </cell>
          <cell r="V852" t="str">
            <v>费潘梅</v>
          </cell>
          <cell r="W852" t="str">
            <v>2015.08.31</v>
          </cell>
        </row>
        <row r="852">
          <cell r="AA852" t="str">
            <v>0322</v>
          </cell>
        </row>
        <row r="853">
          <cell r="B853" t="str">
            <v>031000314</v>
          </cell>
          <cell r="C853" t="str">
            <v>氟塑料离心泵1台</v>
          </cell>
          <cell r="D853" t="str">
            <v>80FSB-30</v>
          </cell>
          <cell r="E853">
            <v>4978.63</v>
          </cell>
          <cell r="F853">
            <v>4779.48</v>
          </cell>
          <cell r="G853">
            <v>199.15</v>
          </cell>
          <cell r="H853">
            <v>0</v>
          </cell>
          <cell r="I853" t="str">
            <v>2015.08.31</v>
          </cell>
          <cell r="J853" t="str">
            <v>96</v>
          </cell>
          <cell r="K853" t="str">
            <v>剂型设备</v>
          </cell>
          <cell r="L853" t="str">
            <v>肥东制剂分厂</v>
          </cell>
          <cell r="M853" t="str">
            <v>肥东制剂</v>
          </cell>
          <cell r="N853" t="str">
            <v>合肥力达泵阀厂</v>
          </cell>
          <cell r="O853" t="str">
            <v>0.00</v>
          </cell>
          <cell r="P853" t="str">
            <v>0.00</v>
          </cell>
          <cell r="Q853" t="str">
            <v>199.15</v>
          </cell>
          <cell r="R853" t="str">
            <v>96</v>
          </cell>
          <cell r="S853" t="str">
            <v>平均年限法(一)</v>
          </cell>
          <cell r="T853" t="str">
            <v>在用</v>
          </cell>
          <cell r="U853" t="str">
            <v>直接购入</v>
          </cell>
          <cell r="V853" t="str">
            <v>费潘梅</v>
          </cell>
          <cell r="W853" t="str">
            <v>2015.08.31</v>
          </cell>
        </row>
        <row r="853">
          <cell r="AA853" t="str">
            <v>0310</v>
          </cell>
        </row>
        <row r="854">
          <cell r="B854" t="str">
            <v>031000315</v>
          </cell>
          <cell r="C854" t="str">
            <v>氟塑料离心泵1台</v>
          </cell>
          <cell r="D854" t="str">
            <v>80FSB-30</v>
          </cell>
          <cell r="E854">
            <v>4978.63</v>
          </cell>
          <cell r="F854">
            <v>4779.48</v>
          </cell>
          <cell r="G854">
            <v>199.15</v>
          </cell>
          <cell r="H854">
            <v>0</v>
          </cell>
          <cell r="I854" t="str">
            <v>2015.08.31</v>
          </cell>
          <cell r="J854" t="str">
            <v>96</v>
          </cell>
          <cell r="K854" t="str">
            <v>剂型设备</v>
          </cell>
          <cell r="L854" t="str">
            <v>肥东制剂分厂</v>
          </cell>
          <cell r="M854" t="str">
            <v>肥东制剂</v>
          </cell>
          <cell r="N854" t="str">
            <v>合肥力达泵阀厂</v>
          </cell>
          <cell r="O854" t="str">
            <v>0.00</v>
          </cell>
          <cell r="P854" t="str">
            <v>0.00</v>
          </cell>
          <cell r="Q854" t="str">
            <v>199.15</v>
          </cell>
          <cell r="R854" t="str">
            <v>96</v>
          </cell>
          <cell r="S854" t="str">
            <v>平均年限法(一)</v>
          </cell>
          <cell r="T854" t="str">
            <v>在用</v>
          </cell>
          <cell r="U854" t="str">
            <v>直接购入</v>
          </cell>
          <cell r="V854" t="str">
            <v>费潘梅</v>
          </cell>
          <cell r="W854" t="str">
            <v>2015.08.31</v>
          </cell>
        </row>
        <row r="854">
          <cell r="AA854" t="str">
            <v>0310</v>
          </cell>
        </row>
        <row r="855">
          <cell r="B855" t="str">
            <v>031000316</v>
          </cell>
          <cell r="C855" t="str">
            <v>氟塑料离心泵1台</v>
          </cell>
          <cell r="D855" t="str">
            <v>80FSB-30</v>
          </cell>
          <cell r="E855">
            <v>4978.63</v>
          </cell>
          <cell r="F855">
            <v>4779.48</v>
          </cell>
          <cell r="G855">
            <v>199.15</v>
          </cell>
          <cell r="H855">
            <v>0</v>
          </cell>
          <cell r="I855" t="str">
            <v>2015.08.31</v>
          </cell>
          <cell r="J855" t="str">
            <v>96</v>
          </cell>
          <cell r="K855" t="str">
            <v>剂型设备</v>
          </cell>
          <cell r="L855" t="str">
            <v>肥东制剂分厂</v>
          </cell>
          <cell r="M855" t="str">
            <v>肥东制剂</v>
          </cell>
          <cell r="N855" t="str">
            <v>合肥力达泵阀厂</v>
          </cell>
          <cell r="O855" t="str">
            <v>0.00</v>
          </cell>
          <cell r="P855" t="str">
            <v>0.00</v>
          </cell>
          <cell r="Q855" t="str">
            <v>199.15</v>
          </cell>
          <cell r="R855" t="str">
            <v>96</v>
          </cell>
          <cell r="S855" t="str">
            <v>平均年限法(一)</v>
          </cell>
          <cell r="T855" t="str">
            <v>在用</v>
          </cell>
          <cell r="U855" t="str">
            <v>直接购入</v>
          </cell>
          <cell r="V855" t="str">
            <v>费潘梅</v>
          </cell>
          <cell r="W855" t="str">
            <v>2015.08.31</v>
          </cell>
        </row>
        <row r="855">
          <cell r="AA855" t="str">
            <v>0310</v>
          </cell>
        </row>
        <row r="856">
          <cell r="B856" t="str">
            <v>031000317</v>
          </cell>
          <cell r="C856" t="str">
            <v>氟塑料离心泵1台</v>
          </cell>
          <cell r="D856" t="str">
            <v>80FSB-30</v>
          </cell>
          <cell r="E856">
            <v>4978.63</v>
          </cell>
          <cell r="F856">
            <v>4779.48</v>
          </cell>
          <cell r="G856">
            <v>199.15</v>
          </cell>
          <cell r="H856">
            <v>0</v>
          </cell>
          <cell r="I856" t="str">
            <v>2015.08.31</v>
          </cell>
          <cell r="J856" t="str">
            <v>96</v>
          </cell>
          <cell r="K856" t="str">
            <v>剂型设备</v>
          </cell>
          <cell r="L856" t="str">
            <v>肥东制剂分厂</v>
          </cell>
          <cell r="M856" t="str">
            <v>肥东制剂</v>
          </cell>
          <cell r="N856" t="str">
            <v>合肥力达泵阀厂</v>
          </cell>
          <cell r="O856" t="str">
            <v>0.00</v>
          </cell>
          <cell r="P856" t="str">
            <v>0.00</v>
          </cell>
          <cell r="Q856" t="str">
            <v>199.15</v>
          </cell>
          <cell r="R856" t="str">
            <v>96</v>
          </cell>
          <cell r="S856" t="str">
            <v>平均年限法(一)</v>
          </cell>
          <cell r="T856" t="str">
            <v>在用</v>
          </cell>
          <cell r="U856" t="str">
            <v>直接购入</v>
          </cell>
          <cell r="V856" t="str">
            <v>费潘梅</v>
          </cell>
          <cell r="W856" t="str">
            <v>2015.08.31</v>
          </cell>
        </row>
        <row r="856">
          <cell r="AA856" t="str">
            <v>0310</v>
          </cell>
        </row>
        <row r="857">
          <cell r="B857" t="str">
            <v>031000318</v>
          </cell>
          <cell r="C857" t="str">
            <v>氟塑料离心泵1台</v>
          </cell>
          <cell r="D857" t="str">
            <v>80FSB-30</v>
          </cell>
          <cell r="E857">
            <v>4978.65</v>
          </cell>
          <cell r="F857">
            <v>4779.5</v>
          </cell>
          <cell r="G857">
            <v>199.15</v>
          </cell>
          <cell r="H857">
            <v>0</v>
          </cell>
          <cell r="I857" t="str">
            <v>2015.08.31</v>
          </cell>
          <cell r="J857" t="str">
            <v>96</v>
          </cell>
          <cell r="K857" t="str">
            <v>剂型设备</v>
          </cell>
          <cell r="L857" t="str">
            <v>肥东制剂分厂</v>
          </cell>
          <cell r="M857" t="str">
            <v>肥东制剂</v>
          </cell>
          <cell r="N857" t="str">
            <v>合肥力达泵阀厂</v>
          </cell>
          <cell r="O857" t="str">
            <v>0.00</v>
          </cell>
          <cell r="P857" t="str">
            <v>0.00</v>
          </cell>
          <cell r="Q857" t="str">
            <v>199.15</v>
          </cell>
          <cell r="R857" t="str">
            <v>96</v>
          </cell>
          <cell r="S857" t="str">
            <v>平均年限法(一)</v>
          </cell>
          <cell r="T857" t="str">
            <v>在用</v>
          </cell>
          <cell r="U857" t="str">
            <v>直接购入</v>
          </cell>
          <cell r="V857" t="str">
            <v>费潘梅</v>
          </cell>
          <cell r="W857" t="str">
            <v>2015.08.31</v>
          </cell>
        </row>
        <row r="857">
          <cell r="AA857" t="str">
            <v>0310</v>
          </cell>
        </row>
        <row r="858">
          <cell r="B858" t="str">
            <v>031000319</v>
          </cell>
          <cell r="C858" t="str">
            <v>电动隔膜泵1台</v>
          </cell>
          <cell r="D858" t="str">
            <v>DBY-65</v>
          </cell>
          <cell r="E858">
            <v>7350.43</v>
          </cell>
          <cell r="F858">
            <v>7056.41</v>
          </cell>
          <cell r="G858">
            <v>294.02</v>
          </cell>
          <cell r="H858">
            <v>0</v>
          </cell>
          <cell r="I858" t="str">
            <v>2015.08.31</v>
          </cell>
          <cell r="J858" t="str">
            <v>96</v>
          </cell>
          <cell r="K858" t="str">
            <v>剂型设备</v>
          </cell>
          <cell r="L858" t="str">
            <v>肥东制剂分厂</v>
          </cell>
          <cell r="M858" t="str">
            <v>肥东制剂</v>
          </cell>
          <cell r="N858" t="str">
            <v>合肥市康凯机电公司</v>
          </cell>
          <cell r="O858" t="str">
            <v>0.00</v>
          </cell>
          <cell r="P858" t="str">
            <v>0.00</v>
          </cell>
          <cell r="Q858" t="str">
            <v>294.02</v>
          </cell>
          <cell r="R858" t="str">
            <v>96</v>
          </cell>
          <cell r="S858" t="str">
            <v>平均年限法(一)</v>
          </cell>
          <cell r="T858" t="str">
            <v>在用</v>
          </cell>
          <cell r="U858" t="str">
            <v>直接购入</v>
          </cell>
          <cell r="V858" t="str">
            <v>费潘梅</v>
          </cell>
          <cell r="W858" t="str">
            <v>2015.08.31</v>
          </cell>
        </row>
        <row r="858">
          <cell r="AA858" t="str">
            <v>0310</v>
          </cell>
        </row>
        <row r="859">
          <cell r="B859" t="str">
            <v>031000320</v>
          </cell>
          <cell r="C859" t="str">
            <v>电动隔膜泵1台</v>
          </cell>
          <cell r="D859" t="str">
            <v>DBY-65</v>
          </cell>
          <cell r="E859">
            <v>7350.43</v>
          </cell>
          <cell r="F859">
            <v>7056.41</v>
          </cell>
          <cell r="G859">
            <v>294.02</v>
          </cell>
          <cell r="H859">
            <v>0</v>
          </cell>
          <cell r="I859" t="str">
            <v>2015.08.31</v>
          </cell>
          <cell r="J859" t="str">
            <v>96</v>
          </cell>
          <cell r="K859" t="str">
            <v>剂型设备</v>
          </cell>
          <cell r="L859" t="str">
            <v>肥东制剂分厂</v>
          </cell>
          <cell r="M859" t="str">
            <v>肥东制剂</v>
          </cell>
          <cell r="N859" t="str">
            <v>合肥市康凯机电公司</v>
          </cell>
          <cell r="O859" t="str">
            <v>0.00</v>
          </cell>
          <cell r="P859" t="str">
            <v>0.00</v>
          </cell>
          <cell r="Q859" t="str">
            <v>294.02</v>
          </cell>
          <cell r="R859" t="str">
            <v>96</v>
          </cell>
          <cell r="S859" t="str">
            <v>平均年限法(一)</v>
          </cell>
          <cell r="T859" t="str">
            <v>在用</v>
          </cell>
          <cell r="U859" t="str">
            <v>直接购入</v>
          </cell>
          <cell r="V859" t="str">
            <v>费潘梅</v>
          </cell>
          <cell r="W859" t="str">
            <v>2015.08.31</v>
          </cell>
        </row>
        <row r="859">
          <cell r="AA859" t="str">
            <v>0310</v>
          </cell>
        </row>
        <row r="860">
          <cell r="B860" t="str">
            <v>031000321</v>
          </cell>
          <cell r="C860" t="str">
            <v>电动隔膜泵1台</v>
          </cell>
          <cell r="D860" t="str">
            <v>DBY-65</v>
          </cell>
          <cell r="E860">
            <v>7350.43</v>
          </cell>
          <cell r="F860">
            <v>7056.41</v>
          </cell>
          <cell r="G860">
            <v>294.02</v>
          </cell>
          <cell r="H860">
            <v>0</v>
          </cell>
          <cell r="I860" t="str">
            <v>2015.08.31</v>
          </cell>
          <cell r="J860" t="str">
            <v>96</v>
          </cell>
          <cell r="K860" t="str">
            <v>剂型设备</v>
          </cell>
          <cell r="L860" t="str">
            <v>肥东制剂分厂</v>
          </cell>
          <cell r="M860" t="str">
            <v>肥东制剂</v>
          </cell>
          <cell r="N860" t="str">
            <v>合肥市康凯机电公司</v>
          </cell>
          <cell r="O860" t="str">
            <v>0.00</v>
          </cell>
          <cell r="P860" t="str">
            <v>0.00</v>
          </cell>
          <cell r="Q860" t="str">
            <v>294.02</v>
          </cell>
          <cell r="R860" t="str">
            <v>96</v>
          </cell>
          <cell r="S860" t="str">
            <v>平均年限法(一)</v>
          </cell>
          <cell r="T860" t="str">
            <v>在用</v>
          </cell>
          <cell r="U860" t="str">
            <v>直接购入</v>
          </cell>
          <cell r="V860" t="str">
            <v>费潘梅</v>
          </cell>
          <cell r="W860" t="str">
            <v>2015.08.31</v>
          </cell>
        </row>
        <row r="860">
          <cell r="AA860" t="str">
            <v>0310</v>
          </cell>
        </row>
        <row r="861">
          <cell r="B861" t="str">
            <v>031000322</v>
          </cell>
          <cell r="C861" t="str">
            <v>电动隔膜泵1台</v>
          </cell>
          <cell r="D861" t="str">
            <v>DBY-65</v>
          </cell>
          <cell r="E861">
            <v>7350.43</v>
          </cell>
          <cell r="F861">
            <v>7056.41</v>
          </cell>
          <cell r="G861">
            <v>294.02</v>
          </cell>
          <cell r="H861">
            <v>0</v>
          </cell>
          <cell r="I861" t="str">
            <v>2015.08.31</v>
          </cell>
          <cell r="J861" t="str">
            <v>96</v>
          </cell>
          <cell r="K861" t="str">
            <v>剂型设备</v>
          </cell>
          <cell r="L861" t="str">
            <v>肥东制剂分厂</v>
          </cell>
          <cell r="M861" t="str">
            <v>肥东制剂</v>
          </cell>
          <cell r="N861" t="str">
            <v>合肥市康凯机电公司</v>
          </cell>
          <cell r="O861" t="str">
            <v>0.00</v>
          </cell>
          <cell r="P861" t="str">
            <v>0.00</v>
          </cell>
          <cell r="Q861" t="str">
            <v>294.02</v>
          </cell>
          <cell r="R861" t="str">
            <v>96</v>
          </cell>
          <cell r="S861" t="str">
            <v>平均年限法(一)</v>
          </cell>
          <cell r="T861" t="str">
            <v>在用</v>
          </cell>
          <cell r="U861" t="str">
            <v>直接购入</v>
          </cell>
          <cell r="V861" t="str">
            <v>费潘梅</v>
          </cell>
          <cell r="W861" t="str">
            <v>2015.08.31</v>
          </cell>
        </row>
        <row r="861">
          <cell r="AA861" t="str">
            <v>0310</v>
          </cell>
        </row>
        <row r="862">
          <cell r="B862" t="str">
            <v>031000323</v>
          </cell>
          <cell r="C862" t="str">
            <v>电动隔膜泵1台</v>
          </cell>
          <cell r="D862" t="str">
            <v>DBY-65</v>
          </cell>
          <cell r="E862">
            <v>7350.43</v>
          </cell>
          <cell r="F862">
            <v>7056.41</v>
          </cell>
          <cell r="G862">
            <v>294.02</v>
          </cell>
          <cell r="H862">
            <v>0</v>
          </cell>
          <cell r="I862" t="str">
            <v>2015.08.31</v>
          </cell>
          <cell r="J862" t="str">
            <v>96</v>
          </cell>
          <cell r="K862" t="str">
            <v>剂型设备</v>
          </cell>
          <cell r="L862" t="str">
            <v>肥东制剂分厂</v>
          </cell>
          <cell r="M862" t="str">
            <v>肥东制剂</v>
          </cell>
          <cell r="N862" t="str">
            <v>合肥市康凯机电公司</v>
          </cell>
          <cell r="O862" t="str">
            <v>0.00</v>
          </cell>
          <cell r="P862" t="str">
            <v>0.00</v>
          </cell>
          <cell r="Q862" t="str">
            <v>294.02</v>
          </cell>
          <cell r="R862" t="str">
            <v>96</v>
          </cell>
          <cell r="S862" t="str">
            <v>平均年限法(一)</v>
          </cell>
          <cell r="T862" t="str">
            <v>在用</v>
          </cell>
          <cell r="U862" t="str">
            <v>直接购入</v>
          </cell>
          <cell r="V862" t="str">
            <v>费潘梅</v>
          </cell>
          <cell r="W862" t="str">
            <v>2015.08.31</v>
          </cell>
        </row>
        <row r="862">
          <cell r="AA862" t="str">
            <v>0310</v>
          </cell>
        </row>
        <row r="863">
          <cell r="B863" t="str">
            <v>031000324</v>
          </cell>
          <cell r="C863" t="str">
            <v>电动隔膜泵1台</v>
          </cell>
          <cell r="D863" t="str">
            <v>DBY-65</v>
          </cell>
          <cell r="E863">
            <v>7350.43</v>
          </cell>
          <cell r="F863">
            <v>7056.41</v>
          </cell>
          <cell r="G863">
            <v>294.02</v>
          </cell>
          <cell r="H863">
            <v>0</v>
          </cell>
          <cell r="I863" t="str">
            <v>2015.08.31</v>
          </cell>
          <cell r="J863" t="str">
            <v>96</v>
          </cell>
          <cell r="K863" t="str">
            <v>剂型设备</v>
          </cell>
          <cell r="L863" t="str">
            <v>肥东制剂分厂</v>
          </cell>
          <cell r="M863" t="str">
            <v>肥东制剂</v>
          </cell>
          <cell r="N863" t="str">
            <v>合肥市康凯机电公司</v>
          </cell>
          <cell r="O863" t="str">
            <v>0.00</v>
          </cell>
          <cell r="P863" t="str">
            <v>0.00</v>
          </cell>
          <cell r="Q863" t="str">
            <v>294.02</v>
          </cell>
          <cell r="R863" t="str">
            <v>96</v>
          </cell>
          <cell r="S863" t="str">
            <v>平均年限法(一)</v>
          </cell>
          <cell r="T863" t="str">
            <v>在用</v>
          </cell>
          <cell r="U863" t="str">
            <v>直接购入</v>
          </cell>
          <cell r="V863" t="str">
            <v>费潘梅</v>
          </cell>
          <cell r="W863" t="str">
            <v>2015.08.31</v>
          </cell>
        </row>
        <row r="863">
          <cell r="AA863" t="str">
            <v>0310</v>
          </cell>
        </row>
        <row r="864">
          <cell r="B864" t="str">
            <v>031000325</v>
          </cell>
          <cell r="C864" t="str">
            <v>电动隔膜泵1台</v>
          </cell>
          <cell r="D864" t="str">
            <v>DBY-65</v>
          </cell>
          <cell r="E864">
            <v>7350.43</v>
          </cell>
          <cell r="F864">
            <v>7056.41</v>
          </cell>
          <cell r="G864">
            <v>294.02</v>
          </cell>
          <cell r="H864">
            <v>0</v>
          </cell>
          <cell r="I864" t="str">
            <v>2015.08.31</v>
          </cell>
          <cell r="J864" t="str">
            <v>96</v>
          </cell>
          <cell r="K864" t="str">
            <v>剂型设备</v>
          </cell>
          <cell r="L864" t="str">
            <v>肥东制剂分厂</v>
          </cell>
          <cell r="M864" t="str">
            <v>肥东制剂</v>
          </cell>
          <cell r="N864" t="str">
            <v>合肥市康凯机电公司</v>
          </cell>
          <cell r="O864" t="str">
            <v>0.00</v>
          </cell>
          <cell r="P864" t="str">
            <v>0.00</v>
          </cell>
          <cell r="Q864" t="str">
            <v>294.02</v>
          </cell>
          <cell r="R864" t="str">
            <v>96</v>
          </cell>
          <cell r="S864" t="str">
            <v>平均年限法(一)</v>
          </cell>
          <cell r="T864" t="str">
            <v>在用</v>
          </cell>
          <cell r="U864" t="str">
            <v>直接购入</v>
          </cell>
          <cell r="V864" t="str">
            <v>费潘梅</v>
          </cell>
          <cell r="W864" t="str">
            <v>2015.08.31</v>
          </cell>
        </row>
        <row r="864">
          <cell r="AA864" t="str">
            <v>0310</v>
          </cell>
        </row>
        <row r="865">
          <cell r="B865" t="str">
            <v>031000326</v>
          </cell>
          <cell r="C865" t="str">
            <v>电动隔膜泵1台</v>
          </cell>
          <cell r="D865" t="str">
            <v>DBY-65</v>
          </cell>
          <cell r="E865">
            <v>7350.43</v>
          </cell>
          <cell r="F865">
            <v>7056.41</v>
          </cell>
          <cell r="G865">
            <v>294.02</v>
          </cell>
          <cell r="H865">
            <v>0</v>
          </cell>
          <cell r="I865" t="str">
            <v>2015.08.31</v>
          </cell>
          <cell r="J865" t="str">
            <v>96</v>
          </cell>
          <cell r="K865" t="str">
            <v>剂型设备</v>
          </cell>
          <cell r="L865" t="str">
            <v>肥东制剂分厂</v>
          </cell>
          <cell r="M865" t="str">
            <v>肥东制剂</v>
          </cell>
          <cell r="N865" t="str">
            <v>合肥市康凯机电公司</v>
          </cell>
          <cell r="O865" t="str">
            <v>0.00</v>
          </cell>
          <cell r="P865" t="str">
            <v>0.00</v>
          </cell>
          <cell r="Q865" t="str">
            <v>294.02</v>
          </cell>
          <cell r="R865" t="str">
            <v>96</v>
          </cell>
          <cell r="S865" t="str">
            <v>平均年限法(一)</v>
          </cell>
          <cell r="T865" t="str">
            <v>在用</v>
          </cell>
          <cell r="U865" t="str">
            <v>直接购入</v>
          </cell>
          <cell r="V865" t="str">
            <v>费潘梅</v>
          </cell>
          <cell r="W865" t="str">
            <v>2015.08.31</v>
          </cell>
        </row>
        <row r="865">
          <cell r="AA865" t="str">
            <v>0310</v>
          </cell>
        </row>
        <row r="866">
          <cell r="B866" t="str">
            <v>040900124</v>
          </cell>
          <cell r="C866" t="str">
            <v>佳能照像机</v>
          </cell>
        </row>
        <row r="866">
          <cell r="E866">
            <v>3399</v>
          </cell>
          <cell r="F866">
            <v>3263.04</v>
          </cell>
          <cell r="G866">
            <v>135.96</v>
          </cell>
          <cell r="H866">
            <v>0</v>
          </cell>
          <cell r="I866" t="str">
            <v>2015.08.31</v>
          </cell>
          <cell r="J866" t="str">
            <v>60</v>
          </cell>
          <cell r="K866" t="str">
            <v>其他</v>
          </cell>
          <cell r="L866" t="str">
            <v>种植投入品事业部</v>
          </cell>
          <cell r="M866" t="str">
            <v>市场部</v>
          </cell>
          <cell r="N866" t="str">
            <v>安徽苏宁云商销售公司</v>
          </cell>
          <cell r="O866" t="str">
            <v>0.00</v>
          </cell>
          <cell r="P866" t="str">
            <v>0.00</v>
          </cell>
          <cell r="Q866" t="str">
            <v>135.96</v>
          </cell>
          <cell r="R866" t="str">
            <v>60</v>
          </cell>
          <cell r="S866" t="str">
            <v>平均年限法(一)</v>
          </cell>
          <cell r="T866" t="str">
            <v>在用</v>
          </cell>
          <cell r="U866" t="str">
            <v>直接购入</v>
          </cell>
          <cell r="V866" t="str">
            <v>费潘梅</v>
          </cell>
          <cell r="W866" t="str">
            <v>2015.08.31</v>
          </cell>
        </row>
        <row r="866">
          <cell r="AA866" t="str">
            <v>0409</v>
          </cell>
        </row>
        <row r="867">
          <cell r="B867" t="str">
            <v>040900125</v>
          </cell>
          <cell r="C867" t="str">
            <v>增值税发票扫描仪（虹光）</v>
          </cell>
          <cell r="D867" t="str">
            <v>虹光C500</v>
          </cell>
          <cell r="E867">
            <v>3418.8</v>
          </cell>
          <cell r="F867">
            <v>3282.05</v>
          </cell>
          <cell r="G867">
            <v>100</v>
          </cell>
          <cell r="H867">
            <v>36.75</v>
          </cell>
          <cell r="I867" t="str">
            <v>2015.09.30</v>
          </cell>
          <cell r="J867" t="str">
            <v>60</v>
          </cell>
          <cell r="K867" t="str">
            <v>其他</v>
          </cell>
          <cell r="L867" t="str">
            <v>综合办</v>
          </cell>
          <cell r="M867" t="str">
            <v>农化综合办，原财务部（税控发票扫描）2019停用，2022.1.19已移交农化综合办俞士旺</v>
          </cell>
          <cell r="N867" t="str">
            <v>安徽税诺信息科技公司</v>
          </cell>
          <cell r="O867" t="str">
            <v>0.00</v>
          </cell>
          <cell r="P867" t="str">
            <v>0.00</v>
          </cell>
          <cell r="Q867" t="str">
            <v>136.75</v>
          </cell>
          <cell r="R867" t="str">
            <v>60</v>
          </cell>
          <cell r="S867" t="str">
            <v>平均年限法(一)</v>
          </cell>
          <cell r="T867" t="str">
            <v>在用</v>
          </cell>
          <cell r="U867" t="str">
            <v>直接购入</v>
          </cell>
          <cell r="V867" t="str">
            <v>费潘梅</v>
          </cell>
          <cell r="W867" t="str">
            <v>2015.09.30</v>
          </cell>
        </row>
        <row r="867">
          <cell r="AA867" t="str">
            <v>0409</v>
          </cell>
        </row>
        <row r="868">
          <cell r="B868" t="str">
            <v>032200283</v>
          </cell>
          <cell r="C868" t="str">
            <v>搪瓷反应釜1台（原032200108）</v>
          </cell>
          <cell r="D868" t="str">
            <v>2000L</v>
          </cell>
          <cell r="E868">
            <v>26666.66</v>
          </cell>
          <cell r="F868">
            <v>25599.99</v>
          </cell>
          <cell r="G868">
            <v>1066.67</v>
          </cell>
          <cell r="H868">
            <v>0</v>
          </cell>
          <cell r="I868" t="str">
            <v>2015.09.30</v>
          </cell>
          <cell r="J868" t="str">
            <v>96</v>
          </cell>
          <cell r="K868" t="str">
            <v>循环经济示范园设备</v>
          </cell>
          <cell r="L868" t="str">
            <v>肥东合成分厂</v>
          </cell>
          <cell r="M868" t="str">
            <v>肥东合成</v>
          </cell>
        </row>
        <row r="868">
          <cell r="O868" t="str">
            <v>0.00</v>
          </cell>
          <cell r="P868" t="str">
            <v>0.00</v>
          </cell>
          <cell r="Q868" t="str">
            <v>1,066.67</v>
          </cell>
          <cell r="R868" t="str">
            <v>96</v>
          </cell>
          <cell r="S868" t="str">
            <v>平均年限法(一)</v>
          </cell>
          <cell r="T868" t="str">
            <v>在用</v>
          </cell>
          <cell r="U868" t="str">
            <v>直接购入</v>
          </cell>
          <cell r="V868" t="str">
            <v>费潘梅</v>
          </cell>
          <cell r="W868" t="str">
            <v>2015.09.30</v>
          </cell>
        </row>
        <row r="868">
          <cell r="AA868" t="str">
            <v>0322</v>
          </cell>
        </row>
        <row r="869">
          <cell r="B869" t="str">
            <v>032200284</v>
          </cell>
          <cell r="C869" t="str">
            <v>搪瓷反应釜1台（原032200108）</v>
          </cell>
          <cell r="D869" t="str">
            <v>2000L</v>
          </cell>
          <cell r="E869">
            <v>26666.67</v>
          </cell>
          <cell r="F869">
            <v>25600</v>
          </cell>
          <cell r="G869">
            <v>1066.67</v>
          </cell>
          <cell r="H869">
            <v>0</v>
          </cell>
          <cell r="I869" t="str">
            <v>2015.09.30</v>
          </cell>
          <cell r="J869" t="str">
            <v>96</v>
          </cell>
          <cell r="K869" t="str">
            <v>循环经济示范园设备</v>
          </cell>
          <cell r="L869" t="str">
            <v>肥东合成分厂</v>
          </cell>
          <cell r="M869" t="str">
            <v>肥东合成</v>
          </cell>
        </row>
        <row r="869">
          <cell r="O869" t="str">
            <v>0.00</v>
          </cell>
          <cell r="P869" t="str">
            <v>0.00</v>
          </cell>
          <cell r="Q869" t="str">
            <v>1,066.67</v>
          </cell>
          <cell r="R869" t="str">
            <v>96</v>
          </cell>
          <cell r="S869" t="str">
            <v>平均年限法(一)</v>
          </cell>
          <cell r="T869" t="str">
            <v>在用</v>
          </cell>
          <cell r="U869" t="str">
            <v>直接购入</v>
          </cell>
          <cell r="V869" t="str">
            <v>费潘梅</v>
          </cell>
          <cell r="W869" t="str">
            <v>2015.09.30</v>
          </cell>
        </row>
        <row r="869">
          <cell r="AA869" t="str">
            <v>0322</v>
          </cell>
        </row>
        <row r="870">
          <cell r="B870" t="str">
            <v>031000179</v>
          </cell>
          <cell r="C870" t="str">
            <v>高剪切管线式乳化机1台</v>
          </cell>
          <cell r="D870" t="str">
            <v>RH-G1+22  6A</v>
          </cell>
          <cell r="E870">
            <v>30769.23</v>
          </cell>
          <cell r="F870">
            <v>29538.46</v>
          </cell>
          <cell r="G870">
            <v>1230.77</v>
          </cell>
          <cell r="H870">
            <v>0</v>
          </cell>
          <cell r="I870" t="str">
            <v>2015.10.29</v>
          </cell>
          <cell r="J870" t="str">
            <v>96</v>
          </cell>
          <cell r="K870" t="str">
            <v>剂型设备</v>
          </cell>
          <cell r="L870" t="str">
            <v>肥东制剂分厂</v>
          </cell>
          <cell r="M870" t="str">
            <v>0504</v>
          </cell>
          <cell r="N870" t="str">
            <v>合肥华派机电有限公司</v>
          </cell>
          <cell r="O870" t="str">
            <v>0.00</v>
          </cell>
          <cell r="P870" t="str">
            <v>0.00</v>
          </cell>
          <cell r="Q870" t="str">
            <v>1,230.77</v>
          </cell>
          <cell r="R870" t="str">
            <v>96</v>
          </cell>
          <cell r="S870" t="str">
            <v>平均年限法(一)</v>
          </cell>
          <cell r="T870" t="str">
            <v>在用</v>
          </cell>
          <cell r="U870" t="str">
            <v>直接购入</v>
          </cell>
          <cell r="V870" t="str">
            <v>周云徽</v>
          </cell>
          <cell r="W870" t="str">
            <v>2015.10.29</v>
          </cell>
        </row>
        <row r="870">
          <cell r="AA870" t="str">
            <v>0310</v>
          </cell>
        </row>
        <row r="871">
          <cell r="B871" t="str">
            <v>031000180</v>
          </cell>
          <cell r="C871" t="str">
            <v>高剪切管钱式乳化机1台</v>
          </cell>
          <cell r="D871" t="str">
            <v>RH-G1+22  6A</v>
          </cell>
          <cell r="E871">
            <v>30769.23</v>
          </cell>
          <cell r="F871">
            <v>29538.46</v>
          </cell>
          <cell r="G871">
            <v>1230.77</v>
          </cell>
          <cell r="H871">
            <v>0</v>
          </cell>
          <cell r="I871" t="str">
            <v>2015.10.29</v>
          </cell>
          <cell r="J871" t="str">
            <v>96</v>
          </cell>
          <cell r="K871" t="str">
            <v>剂型设备</v>
          </cell>
          <cell r="L871" t="str">
            <v>肥东制剂分厂</v>
          </cell>
          <cell r="M871" t="str">
            <v>0504</v>
          </cell>
          <cell r="N871" t="str">
            <v>合肥华派机电有限公司</v>
          </cell>
          <cell r="O871" t="str">
            <v>0.00</v>
          </cell>
          <cell r="P871" t="str">
            <v>0.00</v>
          </cell>
          <cell r="Q871" t="str">
            <v>1,230.77</v>
          </cell>
          <cell r="R871" t="str">
            <v>96</v>
          </cell>
          <cell r="S871" t="str">
            <v>平均年限法(一)</v>
          </cell>
          <cell r="T871" t="str">
            <v>在用</v>
          </cell>
          <cell r="U871" t="str">
            <v>直接购入</v>
          </cell>
          <cell r="V871" t="str">
            <v>周云徽</v>
          </cell>
          <cell r="W871" t="str">
            <v>2015.10.29</v>
          </cell>
        </row>
        <row r="871">
          <cell r="AA871" t="str">
            <v>0310</v>
          </cell>
        </row>
        <row r="872">
          <cell r="B872" t="str">
            <v>030100081</v>
          </cell>
          <cell r="C872" t="str">
            <v>激光粒度分析仪（含电脑、多功能一体机）</v>
          </cell>
          <cell r="D872" t="str">
            <v>9300ST</v>
          </cell>
          <cell r="E872">
            <v>71794.87</v>
          </cell>
          <cell r="F872">
            <v>68923.08</v>
          </cell>
          <cell r="G872">
            <v>2871.79</v>
          </cell>
          <cell r="H872">
            <v>0</v>
          </cell>
          <cell r="I872" t="str">
            <v>2015.10.29</v>
          </cell>
          <cell r="J872" t="str">
            <v>96</v>
          </cell>
          <cell r="K872" t="str">
            <v>质检设备</v>
          </cell>
          <cell r="L872" t="str">
            <v>肥东制剂分厂</v>
          </cell>
          <cell r="M872" t="str">
            <v>0504</v>
          </cell>
          <cell r="N872" t="str">
            <v>合肥捷岛科学仪器公司</v>
          </cell>
          <cell r="O872" t="str">
            <v>0.00</v>
          </cell>
          <cell r="P872" t="str">
            <v>0.00</v>
          </cell>
          <cell r="Q872" t="str">
            <v>2,871.79</v>
          </cell>
          <cell r="R872" t="str">
            <v>96</v>
          </cell>
          <cell r="S872" t="str">
            <v>平均年限法(一)</v>
          </cell>
          <cell r="T872" t="str">
            <v>在用</v>
          </cell>
          <cell r="U872" t="str">
            <v>直接购入</v>
          </cell>
          <cell r="V872" t="str">
            <v>周云徽</v>
          </cell>
          <cell r="W872" t="str">
            <v>2015.10.29</v>
          </cell>
        </row>
        <row r="872">
          <cell r="AA872" t="str">
            <v>0301</v>
          </cell>
        </row>
        <row r="873">
          <cell r="B873" t="str">
            <v>032200288</v>
          </cell>
          <cell r="C873" t="str">
            <v>搪玻璃反应釜一台</v>
          </cell>
          <cell r="D873" t="str">
            <v>K5000L</v>
          </cell>
          <cell r="E873">
            <v>41025.64</v>
          </cell>
          <cell r="F873">
            <v>39384.61</v>
          </cell>
          <cell r="G873">
            <v>1641.03</v>
          </cell>
          <cell r="H873">
            <v>0</v>
          </cell>
          <cell r="I873" t="str">
            <v>2015.11.27</v>
          </cell>
          <cell r="J873" t="str">
            <v>96</v>
          </cell>
          <cell r="K873" t="str">
            <v>循环经济示范园设备</v>
          </cell>
          <cell r="L873" t="str">
            <v>肥东合成分厂</v>
          </cell>
          <cell r="M873" t="str">
            <v>肥东合成</v>
          </cell>
          <cell r="N873" t="str">
            <v>江苏扬阳化工设备</v>
          </cell>
          <cell r="O873" t="str">
            <v>0.00</v>
          </cell>
          <cell r="P873" t="str">
            <v>0.00</v>
          </cell>
          <cell r="Q873" t="str">
            <v>1,641.03</v>
          </cell>
          <cell r="R873" t="str">
            <v>96</v>
          </cell>
          <cell r="S873" t="str">
            <v>平均年限法(一)</v>
          </cell>
          <cell r="T873" t="str">
            <v>在用</v>
          </cell>
          <cell r="U873" t="str">
            <v>直接购入</v>
          </cell>
          <cell r="V873" t="str">
            <v>费潘梅</v>
          </cell>
          <cell r="W873" t="str">
            <v>2015.11.27</v>
          </cell>
        </row>
        <row r="873">
          <cell r="AA873" t="str">
            <v>0322</v>
          </cell>
        </row>
        <row r="874">
          <cell r="B874" t="str">
            <v>040200235</v>
          </cell>
          <cell r="C874" t="str">
            <v>联想电脑</v>
          </cell>
          <cell r="D874" t="str">
            <v>联想扬天T4900V，19寸</v>
          </cell>
          <cell r="E874">
            <v>3247.86</v>
          </cell>
          <cell r="F874">
            <v>3117.95</v>
          </cell>
          <cell r="G874">
            <v>100</v>
          </cell>
          <cell r="H874">
            <v>29.91</v>
          </cell>
          <cell r="I874" t="str">
            <v>2015.12.11</v>
          </cell>
          <cell r="J874" t="str">
            <v>60</v>
          </cell>
          <cell r="K874" t="str">
            <v>电脑</v>
          </cell>
          <cell r="L874" t="str">
            <v>制剂中心</v>
          </cell>
          <cell r="M874" t="str">
            <v>制剂研究中心</v>
          </cell>
          <cell r="N874" t="str">
            <v>澳沃电子科技</v>
          </cell>
          <cell r="O874" t="str">
            <v>0.00</v>
          </cell>
          <cell r="P874" t="str">
            <v>0.00</v>
          </cell>
          <cell r="Q874" t="str">
            <v>129.91</v>
          </cell>
          <cell r="R874" t="str">
            <v>60</v>
          </cell>
          <cell r="S874" t="str">
            <v>平均年限法(一)</v>
          </cell>
          <cell r="T874" t="str">
            <v>在用</v>
          </cell>
          <cell r="U874" t="str">
            <v>直接购入</v>
          </cell>
          <cell r="V874" t="str">
            <v>费潘梅</v>
          </cell>
          <cell r="W874" t="str">
            <v>2015.12.11</v>
          </cell>
        </row>
        <row r="874">
          <cell r="AA874" t="str">
            <v>0402</v>
          </cell>
        </row>
        <row r="875">
          <cell r="B875" t="str">
            <v>040200234</v>
          </cell>
          <cell r="C875" t="str">
            <v>联想电脑</v>
          </cell>
          <cell r="D875" t="str">
            <v>扬天T4900V，19寸</v>
          </cell>
          <cell r="E875">
            <v>3247.87</v>
          </cell>
          <cell r="F875">
            <v>3117.96</v>
          </cell>
          <cell r="G875">
            <v>100</v>
          </cell>
          <cell r="H875">
            <v>29.91</v>
          </cell>
          <cell r="I875" t="str">
            <v>2015.12.11</v>
          </cell>
          <cell r="J875" t="str">
            <v>60</v>
          </cell>
          <cell r="K875" t="str">
            <v>电脑</v>
          </cell>
          <cell r="L875" t="str">
            <v>制剂中心</v>
          </cell>
          <cell r="M875" t="str">
            <v>制剂研究中心</v>
          </cell>
          <cell r="N875" t="str">
            <v>澳沃电子科技</v>
          </cell>
          <cell r="O875" t="str">
            <v>0.00</v>
          </cell>
          <cell r="P875" t="str">
            <v>0.00</v>
          </cell>
          <cell r="Q875" t="str">
            <v>129.91</v>
          </cell>
          <cell r="R875" t="str">
            <v>60</v>
          </cell>
          <cell r="S875" t="str">
            <v>平均年限法(一)</v>
          </cell>
          <cell r="T875" t="str">
            <v>在用</v>
          </cell>
          <cell r="U875" t="str">
            <v>直接购入</v>
          </cell>
          <cell r="V875" t="str">
            <v>费潘梅</v>
          </cell>
          <cell r="W875" t="str">
            <v>2015.12.11</v>
          </cell>
        </row>
        <row r="875">
          <cell r="AA875" t="str">
            <v>0402</v>
          </cell>
        </row>
        <row r="876">
          <cell r="B876" t="str">
            <v>031400025</v>
          </cell>
          <cell r="C876" t="str">
            <v>0.5H卧式砂磨机一台</v>
          </cell>
          <cell r="D876" t="str">
            <v>RT-0.5H</v>
          </cell>
          <cell r="E876">
            <v>21367.52</v>
          </cell>
          <cell r="F876">
            <v>20512.82</v>
          </cell>
          <cell r="G876">
            <v>854.7</v>
          </cell>
          <cell r="H876">
            <v>0</v>
          </cell>
          <cell r="I876" t="str">
            <v>2015.12.11</v>
          </cell>
          <cell r="J876" t="str">
            <v>96</v>
          </cell>
          <cell r="K876" t="str">
            <v>研发设备</v>
          </cell>
          <cell r="L876" t="str">
            <v>制剂中心</v>
          </cell>
          <cell r="M876" t="str">
            <v>制剂研究中心</v>
          </cell>
          <cell r="N876" t="str">
            <v>上海儒特机电设备</v>
          </cell>
          <cell r="O876" t="str">
            <v>0.00</v>
          </cell>
          <cell r="P876" t="str">
            <v>0.00</v>
          </cell>
          <cell r="Q876" t="str">
            <v>854.70</v>
          </cell>
          <cell r="R876" t="str">
            <v>96</v>
          </cell>
          <cell r="S876" t="str">
            <v>平均年限法(一)</v>
          </cell>
          <cell r="T876" t="str">
            <v>在用</v>
          </cell>
          <cell r="U876" t="str">
            <v>直接购入</v>
          </cell>
          <cell r="V876" t="str">
            <v>费潘梅</v>
          </cell>
          <cell r="W876" t="str">
            <v>2015.12.11</v>
          </cell>
        </row>
        <row r="876">
          <cell r="AA876" t="str">
            <v>0314</v>
          </cell>
        </row>
        <row r="877">
          <cell r="B877" t="str">
            <v>031000181</v>
          </cell>
          <cell r="C877" t="str">
            <v>铝箔封口机1台</v>
          </cell>
          <cell r="D877" t="str">
            <v>2.4KW</v>
          </cell>
          <cell r="E877">
            <v>61538.46</v>
          </cell>
          <cell r="F877">
            <v>59076.92</v>
          </cell>
          <cell r="G877">
            <v>2461.54</v>
          </cell>
          <cell r="H877">
            <v>0</v>
          </cell>
          <cell r="I877" t="str">
            <v>2015.12.11</v>
          </cell>
          <cell r="J877" t="str">
            <v>96</v>
          </cell>
          <cell r="K877" t="str">
            <v>剂型设备</v>
          </cell>
          <cell r="L877" t="str">
            <v>肥东制剂分厂</v>
          </cell>
          <cell r="M877" t="str">
            <v>肥东制剂</v>
          </cell>
          <cell r="N877" t="str">
            <v>广州广益机械制造</v>
          </cell>
          <cell r="O877" t="str">
            <v>0.00</v>
          </cell>
          <cell r="P877" t="str">
            <v>0.00</v>
          </cell>
          <cell r="Q877" t="str">
            <v>2,461.54</v>
          </cell>
          <cell r="R877" t="str">
            <v>96</v>
          </cell>
          <cell r="S877" t="str">
            <v>平均年限法(一)</v>
          </cell>
          <cell r="T877" t="str">
            <v>在用</v>
          </cell>
          <cell r="U877" t="str">
            <v>直接购入</v>
          </cell>
          <cell r="V877" t="str">
            <v>费潘梅</v>
          </cell>
          <cell r="W877" t="str">
            <v>2015.12.11</v>
          </cell>
        </row>
        <row r="877">
          <cell r="AA877" t="str">
            <v>0310</v>
          </cell>
        </row>
        <row r="878">
          <cell r="B878" t="str">
            <v>031000182</v>
          </cell>
          <cell r="C878" t="str">
            <v>铝箔封口机1台</v>
          </cell>
          <cell r="D878" t="str">
            <v>2.4KW</v>
          </cell>
          <cell r="E878">
            <v>61538.46</v>
          </cell>
          <cell r="F878">
            <v>59076.92</v>
          </cell>
          <cell r="G878">
            <v>2461.54</v>
          </cell>
          <cell r="H878">
            <v>0</v>
          </cell>
          <cell r="I878" t="str">
            <v>2015.12.11</v>
          </cell>
          <cell r="J878" t="str">
            <v>96</v>
          </cell>
          <cell r="K878" t="str">
            <v>剂型设备</v>
          </cell>
          <cell r="L878" t="str">
            <v>肥东制剂分厂</v>
          </cell>
          <cell r="M878" t="str">
            <v>肥东制剂</v>
          </cell>
          <cell r="N878" t="str">
            <v>广州广益机械制造</v>
          </cell>
          <cell r="O878" t="str">
            <v>0.00</v>
          </cell>
          <cell r="P878" t="str">
            <v>0.00</v>
          </cell>
          <cell r="Q878" t="str">
            <v>2,461.54</v>
          </cell>
          <cell r="R878" t="str">
            <v>96</v>
          </cell>
          <cell r="S878" t="str">
            <v>平均年限法(一)</v>
          </cell>
          <cell r="T878" t="str">
            <v>在用</v>
          </cell>
          <cell r="U878" t="str">
            <v>直接购入</v>
          </cell>
          <cell r="V878" t="str">
            <v>费潘梅</v>
          </cell>
          <cell r="W878" t="str">
            <v>2015.12.11</v>
          </cell>
        </row>
        <row r="878">
          <cell r="AA878" t="str">
            <v>0310</v>
          </cell>
        </row>
        <row r="879">
          <cell r="B879" t="str">
            <v>040300068</v>
          </cell>
          <cell r="C879" t="str">
            <v>打印复印一体机（佳能MF215）</v>
          </cell>
          <cell r="D879" t="str">
            <v>佳能MF215，打印复印传真一体机，黑色</v>
          </cell>
          <cell r="E879">
            <v>1581.2</v>
          </cell>
          <cell r="F879">
            <v>1517.95</v>
          </cell>
          <cell r="G879">
            <v>63.25</v>
          </cell>
          <cell r="H879">
            <v>0</v>
          </cell>
          <cell r="I879" t="str">
            <v>2015.12.11</v>
          </cell>
          <cell r="J879" t="str">
            <v>60</v>
          </cell>
          <cell r="K879" t="str">
            <v>打印机</v>
          </cell>
          <cell r="L879" t="str">
            <v>财务部</v>
          </cell>
          <cell r="M879" t="str">
            <v>农化财务部（公用），丰乐种业新大楼803室</v>
          </cell>
          <cell r="N879" t="str">
            <v>美杰数码科技</v>
          </cell>
          <cell r="O879" t="str">
            <v>0.00</v>
          </cell>
          <cell r="P879" t="str">
            <v>0.00</v>
          </cell>
          <cell r="Q879" t="str">
            <v>63.25</v>
          </cell>
          <cell r="R879" t="str">
            <v>60</v>
          </cell>
          <cell r="S879" t="str">
            <v>平均年限法(一)</v>
          </cell>
          <cell r="T879" t="str">
            <v>在用</v>
          </cell>
          <cell r="U879" t="str">
            <v>直接购入</v>
          </cell>
          <cell r="V879" t="str">
            <v>费潘梅</v>
          </cell>
          <cell r="W879" t="str">
            <v>2015.12.11</v>
          </cell>
        </row>
        <row r="879">
          <cell r="AA879" t="str">
            <v>0403</v>
          </cell>
        </row>
        <row r="880">
          <cell r="B880" t="str">
            <v>0200017</v>
          </cell>
          <cell r="C880" t="str">
            <v>福特商用车(皖A FL-795)</v>
          </cell>
          <cell r="D880" t="str">
            <v>福特锐界</v>
          </cell>
          <cell r="E880">
            <v>381350.43</v>
          </cell>
          <cell r="F880">
            <v>366096.41</v>
          </cell>
          <cell r="G880">
            <v>15254.02</v>
          </cell>
          <cell r="H880">
            <v>0</v>
          </cell>
          <cell r="I880" t="str">
            <v>2015.12.11</v>
          </cell>
          <cell r="J880" t="str">
            <v>96</v>
          </cell>
          <cell r="K880" t="str">
            <v>运输工具</v>
          </cell>
          <cell r="L880" t="str">
            <v>公司</v>
          </cell>
          <cell r="M880" t="str">
            <v>公司</v>
          </cell>
          <cell r="N880" t="str">
            <v>恒信德龙美华</v>
          </cell>
          <cell r="O880" t="str">
            <v>0.00</v>
          </cell>
          <cell r="P880" t="str">
            <v>0.00</v>
          </cell>
          <cell r="Q880" t="str">
            <v>15,254.02</v>
          </cell>
          <cell r="R880" t="str">
            <v>96</v>
          </cell>
          <cell r="S880" t="str">
            <v>平均年限法(一)</v>
          </cell>
          <cell r="T880" t="str">
            <v>在用</v>
          </cell>
          <cell r="U880" t="str">
            <v>直接购入</v>
          </cell>
          <cell r="V880" t="str">
            <v>费潘梅</v>
          </cell>
          <cell r="W880" t="str">
            <v>2015.12.11</v>
          </cell>
        </row>
        <row r="880">
          <cell r="AA880" t="str">
            <v>02</v>
          </cell>
        </row>
        <row r="881">
          <cell r="B881" t="str">
            <v>031000183</v>
          </cell>
          <cell r="C881" t="str">
            <v>半自动打包机</v>
          </cell>
          <cell r="D881" t="str">
            <v>YS-A2H</v>
          </cell>
          <cell r="E881">
            <v>1880.34</v>
          </cell>
          <cell r="F881">
            <v>1805.13</v>
          </cell>
          <cell r="G881">
            <v>75.21</v>
          </cell>
          <cell r="H881">
            <v>0</v>
          </cell>
          <cell r="I881" t="str">
            <v>2015.12.29</v>
          </cell>
          <cell r="J881" t="str">
            <v>96</v>
          </cell>
          <cell r="K881" t="str">
            <v>剂型设备</v>
          </cell>
          <cell r="L881" t="str">
            <v>肥东制剂分厂</v>
          </cell>
          <cell r="M881" t="str">
            <v>肥东制剂</v>
          </cell>
          <cell r="N881" t="str">
            <v>杭州永创智能机械</v>
          </cell>
          <cell r="O881" t="str">
            <v>0.00</v>
          </cell>
          <cell r="P881" t="str">
            <v>0.00</v>
          </cell>
          <cell r="Q881" t="str">
            <v>75.21</v>
          </cell>
          <cell r="R881" t="str">
            <v>96</v>
          </cell>
          <cell r="S881" t="str">
            <v>平均年限法(一)</v>
          </cell>
          <cell r="T881" t="str">
            <v>在用</v>
          </cell>
          <cell r="U881" t="str">
            <v>直接购入</v>
          </cell>
          <cell r="V881" t="str">
            <v>费潘梅</v>
          </cell>
          <cell r="W881" t="str">
            <v>2015.12.29</v>
          </cell>
        </row>
        <row r="881">
          <cell r="AA881" t="str">
            <v>0310</v>
          </cell>
        </row>
        <row r="882">
          <cell r="B882" t="str">
            <v>031000184</v>
          </cell>
          <cell r="C882" t="str">
            <v>半自动打包机</v>
          </cell>
          <cell r="D882" t="str">
            <v>YS-A2H</v>
          </cell>
          <cell r="E882">
            <v>1880.34</v>
          </cell>
          <cell r="F882">
            <v>1805.13</v>
          </cell>
          <cell r="G882">
            <v>75.21</v>
          </cell>
          <cell r="H882">
            <v>0</v>
          </cell>
          <cell r="I882" t="str">
            <v>2015.12.29</v>
          </cell>
          <cell r="J882" t="str">
            <v>96</v>
          </cell>
          <cell r="K882" t="str">
            <v>剂型设备</v>
          </cell>
          <cell r="L882" t="str">
            <v>肥东制剂分厂</v>
          </cell>
          <cell r="M882" t="str">
            <v>肥东制剂</v>
          </cell>
          <cell r="N882" t="str">
            <v>杭州永创智能机械</v>
          </cell>
          <cell r="O882" t="str">
            <v>0.00</v>
          </cell>
          <cell r="P882" t="str">
            <v>0.00</v>
          </cell>
          <cell r="Q882" t="str">
            <v>75.21</v>
          </cell>
          <cell r="R882" t="str">
            <v>96</v>
          </cell>
          <cell r="S882" t="str">
            <v>平均年限法(一)</v>
          </cell>
          <cell r="T882" t="str">
            <v>在用</v>
          </cell>
          <cell r="U882" t="str">
            <v>直接购入</v>
          </cell>
          <cell r="V882" t="str">
            <v>费潘梅</v>
          </cell>
          <cell r="W882" t="str">
            <v>2015.12.29</v>
          </cell>
        </row>
        <row r="882">
          <cell r="AA882" t="str">
            <v>0310</v>
          </cell>
        </row>
        <row r="883">
          <cell r="B883" t="str">
            <v>031000185</v>
          </cell>
          <cell r="C883" t="str">
            <v>半自动打包机</v>
          </cell>
          <cell r="D883" t="str">
            <v>YS-A2H</v>
          </cell>
          <cell r="E883">
            <v>1880.35</v>
          </cell>
          <cell r="F883">
            <v>1805.14</v>
          </cell>
          <cell r="G883">
            <v>75.21</v>
          </cell>
          <cell r="H883">
            <v>0</v>
          </cell>
          <cell r="I883" t="str">
            <v>2015.12.29</v>
          </cell>
          <cell r="J883" t="str">
            <v>96</v>
          </cell>
          <cell r="K883" t="str">
            <v>剂型设备</v>
          </cell>
          <cell r="L883" t="str">
            <v>肥东制剂分厂</v>
          </cell>
          <cell r="M883" t="str">
            <v>肥东制剂</v>
          </cell>
          <cell r="N883" t="str">
            <v>杭州永创智能机械</v>
          </cell>
          <cell r="O883" t="str">
            <v>0.00</v>
          </cell>
          <cell r="P883" t="str">
            <v>0.00</v>
          </cell>
          <cell r="Q883" t="str">
            <v>75.21</v>
          </cell>
          <cell r="R883" t="str">
            <v>96</v>
          </cell>
          <cell r="S883" t="str">
            <v>平均年限法(一)</v>
          </cell>
          <cell r="T883" t="str">
            <v>在用</v>
          </cell>
          <cell r="U883" t="str">
            <v>直接购入</v>
          </cell>
          <cell r="V883" t="str">
            <v>费潘梅</v>
          </cell>
          <cell r="W883" t="str">
            <v>2015.12.29</v>
          </cell>
        </row>
        <row r="883">
          <cell r="AA883" t="str">
            <v>0310</v>
          </cell>
        </row>
        <row r="884">
          <cell r="B884" t="str">
            <v>040300069</v>
          </cell>
          <cell r="C884" t="str">
            <v>传真机</v>
          </cell>
        </row>
        <row r="884">
          <cell r="E884">
            <v>1581.2</v>
          </cell>
          <cell r="F884">
            <v>1517.95</v>
          </cell>
          <cell r="G884">
            <v>63.25</v>
          </cell>
          <cell r="H884">
            <v>0</v>
          </cell>
          <cell r="I884" t="str">
            <v>2015.12.29</v>
          </cell>
          <cell r="J884" t="str">
            <v>60</v>
          </cell>
          <cell r="K884" t="str">
            <v>打印机</v>
          </cell>
          <cell r="L884" t="str">
            <v>技术工程部</v>
          </cell>
          <cell r="M884" t="str">
            <v>项目办</v>
          </cell>
          <cell r="N884" t="str">
            <v>合肥美杰数码科技</v>
          </cell>
          <cell r="O884" t="str">
            <v>0.00</v>
          </cell>
          <cell r="P884" t="str">
            <v>0.00</v>
          </cell>
          <cell r="Q884" t="str">
            <v>63.25</v>
          </cell>
          <cell r="R884" t="str">
            <v>60</v>
          </cell>
          <cell r="S884" t="str">
            <v>平均年限法(一)</v>
          </cell>
          <cell r="T884" t="str">
            <v>在用</v>
          </cell>
          <cell r="U884" t="str">
            <v>直接购入</v>
          </cell>
          <cell r="V884" t="str">
            <v>费潘梅</v>
          </cell>
          <cell r="W884" t="str">
            <v>2015.12.29</v>
          </cell>
        </row>
        <row r="884">
          <cell r="AA884" t="str">
            <v>0403</v>
          </cell>
        </row>
        <row r="885">
          <cell r="B885" t="str">
            <v>030200040</v>
          </cell>
          <cell r="C885" t="str">
            <v>COD在线监测仪</v>
          </cell>
          <cell r="D885" t="str">
            <v>RenQ-IV</v>
          </cell>
          <cell r="E885">
            <v>38461.54</v>
          </cell>
          <cell r="F885">
            <v>36923.08</v>
          </cell>
          <cell r="G885">
            <v>1538.46</v>
          </cell>
          <cell r="H885">
            <v>0</v>
          </cell>
          <cell r="I885" t="str">
            <v>2015.12.29</v>
          </cell>
          <cell r="J885" t="str">
            <v>96</v>
          </cell>
          <cell r="K885" t="str">
            <v>污水设备</v>
          </cell>
          <cell r="L885" t="str">
            <v>肥东合成分厂</v>
          </cell>
          <cell r="M885" t="str">
            <v>肥东合成</v>
          </cell>
          <cell r="N885" t="str">
            <v>安徽华脉科技发展公司</v>
          </cell>
          <cell r="O885" t="str">
            <v>0.00</v>
          </cell>
          <cell r="P885" t="str">
            <v>0.00</v>
          </cell>
          <cell r="Q885" t="str">
            <v>1,538.46</v>
          </cell>
          <cell r="R885" t="str">
            <v>96</v>
          </cell>
          <cell r="S885" t="str">
            <v>平均年限法(一)</v>
          </cell>
          <cell r="T885" t="str">
            <v>在用</v>
          </cell>
          <cell r="U885" t="str">
            <v>直接购入</v>
          </cell>
          <cell r="V885" t="str">
            <v>费潘梅</v>
          </cell>
          <cell r="W885" t="str">
            <v>2015.12.29</v>
          </cell>
        </row>
        <row r="885">
          <cell r="AA885" t="str">
            <v>0302</v>
          </cell>
        </row>
        <row r="886">
          <cell r="B886" t="str">
            <v>030200041</v>
          </cell>
          <cell r="C886" t="str">
            <v>智能数据采集传输仪、反控装置</v>
          </cell>
          <cell r="D886" t="str">
            <v>HM-802II</v>
          </cell>
          <cell r="E886">
            <v>11111.11</v>
          </cell>
          <cell r="F886">
            <v>10666.67</v>
          </cell>
          <cell r="G886">
            <v>444.44</v>
          </cell>
          <cell r="H886">
            <v>0</v>
          </cell>
          <cell r="I886" t="str">
            <v>2015.12.29</v>
          </cell>
          <cell r="J886" t="str">
            <v>96</v>
          </cell>
          <cell r="K886" t="str">
            <v>污水设备</v>
          </cell>
          <cell r="L886" t="str">
            <v>肥东制剂分厂</v>
          </cell>
          <cell r="M886" t="str">
            <v>肥东合成</v>
          </cell>
          <cell r="N886" t="str">
            <v>安徽华脉科技发展公司</v>
          </cell>
          <cell r="O886" t="str">
            <v>0.00</v>
          </cell>
          <cell r="P886" t="str">
            <v>0.00</v>
          </cell>
          <cell r="Q886" t="str">
            <v>444.44</v>
          </cell>
          <cell r="R886" t="str">
            <v>96</v>
          </cell>
          <cell r="S886" t="str">
            <v>平均年限法(一)</v>
          </cell>
          <cell r="T886" t="str">
            <v>在用</v>
          </cell>
          <cell r="U886" t="str">
            <v>直接购入</v>
          </cell>
          <cell r="V886" t="str">
            <v>费潘梅</v>
          </cell>
          <cell r="W886" t="str">
            <v>2015.12.29</v>
          </cell>
        </row>
        <row r="886">
          <cell r="AA886" t="str">
            <v>0302</v>
          </cell>
        </row>
        <row r="887">
          <cell r="B887" t="str">
            <v>030200042</v>
          </cell>
          <cell r="C887" t="str">
            <v>PH分析仪</v>
          </cell>
          <cell r="D887" t="str">
            <v>PH8500</v>
          </cell>
          <cell r="E887">
            <v>4273.5</v>
          </cell>
          <cell r="F887">
            <v>4102.56</v>
          </cell>
          <cell r="G887">
            <v>170.94</v>
          </cell>
          <cell r="H887">
            <v>0</v>
          </cell>
          <cell r="I887" t="str">
            <v>2015.12.29</v>
          </cell>
          <cell r="J887" t="str">
            <v>96</v>
          </cell>
          <cell r="K887" t="str">
            <v>污水设备</v>
          </cell>
          <cell r="L887" t="str">
            <v>肥东制剂分厂</v>
          </cell>
          <cell r="M887" t="str">
            <v>肥东合成</v>
          </cell>
          <cell r="N887" t="str">
            <v>安徽华脉科技发展公司</v>
          </cell>
          <cell r="O887" t="str">
            <v>0.00</v>
          </cell>
          <cell r="P887" t="str">
            <v>0.00</v>
          </cell>
          <cell r="Q887" t="str">
            <v>170.94</v>
          </cell>
          <cell r="R887" t="str">
            <v>96</v>
          </cell>
          <cell r="S887" t="str">
            <v>平均年限法(一)</v>
          </cell>
          <cell r="T887" t="str">
            <v>在用</v>
          </cell>
          <cell r="U887" t="str">
            <v>直接购入</v>
          </cell>
          <cell r="V887" t="str">
            <v>费潘梅</v>
          </cell>
          <cell r="W887" t="str">
            <v>2015.12.29</v>
          </cell>
        </row>
        <row r="887">
          <cell r="AA887" t="str">
            <v>0302</v>
          </cell>
        </row>
        <row r="888">
          <cell r="B888" t="str">
            <v>030200043</v>
          </cell>
          <cell r="C888" t="str">
            <v>视频监控系统</v>
          </cell>
        </row>
        <row r="888">
          <cell r="E888">
            <v>20940.17</v>
          </cell>
          <cell r="F888">
            <v>20102.56</v>
          </cell>
          <cell r="G888">
            <v>837.61</v>
          </cell>
          <cell r="H888">
            <v>0</v>
          </cell>
          <cell r="I888" t="str">
            <v>2015.12.29</v>
          </cell>
          <cell r="J888" t="str">
            <v>96</v>
          </cell>
          <cell r="K888" t="str">
            <v>污水设备</v>
          </cell>
          <cell r="L888" t="str">
            <v>肥东合成分厂</v>
          </cell>
          <cell r="M888" t="str">
            <v>肥东合成</v>
          </cell>
          <cell r="N888" t="str">
            <v>安徽华脉科技发展公司</v>
          </cell>
          <cell r="O888" t="str">
            <v>0.00</v>
          </cell>
          <cell r="P888" t="str">
            <v>0.00</v>
          </cell>
          <cell r="Q888" t="str">
            <v>837.61</v>
          </cell>
          <cell r="R888" t="str">
            <v>96</v>
          </cell>
          <cell r="S888" t="str">
            <v>平均年限法(一)</v>
          </cell>
          <cell r="T888" t="str">
            <v>在用</v>
          </cell>
          <cell r="U888" t="str">
            <v>直接购入</v>
          </cell>
          <cell r="V888" t="str">
            <v>费潘梅</v>
          </cell>
          <cell r="W888" t="str">
            <v>2015.12.29</v>
          </cell>
        </row>
        <row r="888">
          <cell r="AA888" t="str">
            <v>0302</v>
          </cell>
        </row>
        <row r="889">
          <cell r="B889" t="str">
            <v>040200233</v>
          </cell>
          <cell r="C889" t="str">
            <v>笔记本电脑</v>
          </cell>
          <cell r="D889" t="str">
            <v>联想E460</v>
          </cell>
          <cell r="E889">
            <v>3632.48</v>
          </cell>
          <cell r="F889">
            <v>3487.18</v>
          </cell>
          <cell r="G889">
            <v>145.3</v>
          </cell>
          <cell r="H889">
            <v>0</v>
          </cell>
          <cell r="I889" t="str">
            <v>2015.12.29</v>
          </cell>
          <cell r="J889" t="str">
            <v>60</v>
          </cell>
          <cell r="K889" t="str">
            <v>电脑</v>
          </cell>
          <cell r="L889" t="str">
            <v>物流中心</v>
          </cell>
        </row>
        <row r="889">
          <cell r="N889" t="str">
            <v>合肥澳沃电子</v>
          </cell>
          <cell r="O889" t="str">
            <v>0.00</v>
          </cell>
          <cell r="P889" t="str">
            <v>0.00</v>
          </cell>
          <cell r="Q889" t="str">
            <v>145.30</v>
          </cell>
          <cell r="R889" t="str">
            <v>60</v>
          </cell>
          <cell r="S889" t="str">
            <v>平均年限法(一)</v>
          </cell>
          <cell r="T889" t="str">
            <v>在用</v>
          </cell>
          <cell r="U889" t="str">
            <v>直接购入</v>
          </cell>
          <cell r="V889" t="str">
            <v>费潘梅</v>
          </cell>
          <cell r="W889" t="str">
            <v>2015.12.29</v>
          </cell>
        </row>
        <row r="889">
          <cell r="AA889" t="str">
            <v>0402</v>
          </cell>
        </row>
        <row r="890">
          <cell r="B890" t="str">
            <v>030300023</v>
          </cell>
          <cell r="C890" t="str">
            <v>旋转闪蒸干燥机1台（原0303019中4台分拆）</v>
          </cell>
        </row>
        <row r="890">
          <cell r="E890">
            <v>43000</v>
          </cell>
          <cell r="F890">
            <v>41280</v>
          </cell>
          <cell r="G890">
            <v>0</v>
          </cell>
          <cell r="H890">
            <v>1720</v>
          </cell>
          <cell r="I890" t="str">
            <v>2015.12.31</v>
          </cell>
          <cell r="J890" t="str">
            <v>96</v>
          </cell>
          <cell r="K890" t="str">
            <v>干燥设备</v>
          </cell>
          <cell r="L890" t="str">
            <v>肥东合成分厂</v>
          </cell>
          <cell r="M890" t="str">
            <v>肥东合成</v>
          </cell>
        </row>
        <row r="890">
          <cell r="O890" t="str">
            <v>0.00</v>
          </cell>
          <cell r="P890" t="str">
            <v>0.00</v>
          </cell>
          <cell r="Q890" t="str">
            <v>1,720.00</v>
          </cell>
          <cell r="R890" t="str">
            <v>0</v>
          </cell>
          <cell r="S890" t="str">
            <v>平均年限法(一)</v>
          </cell>
          <cell r="T890" t="str">
            <v>在用</v>
          </cell>
          <cell r="U890" t="str">
            <v>直接购入</v>
          </cell>
          <cell r="V890" t="str">
            <v>费潘梅</v>
          </cell>
          <cell r="W890" t="str">
            <v>2015.12.31</v>
          </cell>
        </row>
        <row r="890">
          <cell r="AA890" t="str">
            <v>0303</v>
          </cell>
        </row>
        <row r="891">
          <cell r="B891" t="str">
            <v>030300025</v>
          </cell>
          <cell r="C891" t="str">
            <v>干燥设备</v>
          </cell>
          <cell r="D891" t="str">
            <v>WH-3000</v>
          </cell>
          <cell r="E891">
            <v>48000</v>
          </cell>
          <cell r="F891">
            <v>46080</v>
          </cell>
          <cell r="G891">
            <v>1920</v>
          </cell>
          <cell r="H891">
            <v>0</v>
          </cell>
          <cell r="I891" t="str">
            <v>2015.12.31</v>
          </cell>
          <cell r="J891" t="str">
            <v>96</v>
          </cell>
          <cell r="K891" t="str">
            <v>干燥设备</v>
          </cell>
          <cell r="L891" t="str">
            <v>肥东合成分厂</v>
          </cell>
          <cell r="M891" t="str">
            <v>肥东</v>
          </cell>
        </row>
        <row r="891">
          <cell r="O891" t="str">
            <v>0.00</v>
          </cell>
          <cell r="P891" t="str">
            <v>0.00</v>
          </cell>
          <cell r="Q891" t="str">
            <v>1,920.00</v>
          </cell>
          <cell r="R891" t="str">
            <v>96</v>
          </cell>
          <cell r="S891" t="str">
            <v>平均年限法(一)</v>
          </cell>
          <cell r="T891" t="str">
            <v>在用</v>
          </cell>
          <cell r="U891" t="str">
            <v>直接购入</v>
          </cell>
          <cell r="V891" t="str">
            <v>余宏东</v>
          </cell>
          <cell r="W891" t="str">
            <v>2016.01.31</v>
          </cell>
        </row>
        <row r="891">
          <cell r="AA891" t="str">
            <v>0303</v>
          </cell>
        </row>
        <row r="892">
          <cell r="B892" t="str">
            <v>030300026</v>
          </cell>
          <cell r="C892" t="str">
            <v>不锈钢加热器</v>
          </cell>
          <cell r="D892" t="str">
            <v>320平方</v>
          </cell>
          <cell r="E892">
            <v>22400</v>
          </cell>
          <cell r="F892">
            <v>21504</v>
          </cell>
          <cell r="G892">
            <v>896</v>
          </cell>
          <cell r="H892">
            <v>0</v>
          </cell>
          <cell r="I892" t="str">
            <v>2015.12.31</v>
          </cell>
          <cell r="J892" t="str">
            <v>96</v>
          </cell>
          <cell r="K892" t="str">
            <v>干燥设备</v>
          </cell>
          <cell r="L892" t="str">
            <v>肥东合成分厂</v>
          </cell>
          <cell r="M892" t="str">
            <v>肥东</v>
          </cell>
        </row>
        <row r="892">
          <cell r="O892" t="str">
            <v>0.00</v>
          </cell>
          <cell r="P892" t="str">
            <v>0.00</v>
          </cell>
          <cell r="Q892" t="str">
            <v>896.00</v>
          </cell>
          <cell r="R892" t="str">
            <v>64</v>
          </cell>
          <cell r="S892" t="str">
            <v>平均年限法(一)</v>
          </cell>
          <cell r="T892" t="str">
            <v>在用</v>
          </cell>
          <cell r="U892" t="str">
            <v>直接购入</v>
          </cell>
          <cell r="V892" t="str">
            <v>余宏东</v>
          </cell>
          <cell r="W892" t="str">
            <v>2016.01.31</v>
          </cell>
        </row>
        <row r="892">
          <cell r="AA892" t="str">
            <v>0303</v>
          </cell>
        </row>
        <row r="893">
          <cell r="B893" t="str">
            <v>040200236</v>
          </cell>
          <cell r="C893" t="str">
            <v>笔记本电脑</v>
          </cell>
        </row>
        <row r="893">
          <cell r="E893">
            <v>3632.48</v>
          </cell>
          <cell r="F893">
            <v>3487.18</v>
          </cell>
          <cell r="G893">
            <v>145.3</v>
          </cell>
          <cell r="H893">
            <v>0</v>
          </cell>
          <cell r="I893" t="str">
            <v>2016.01.25</v>
          </cell>
          <cell r="J893" t="str">
            <v>60</v>
          </cell>
          <cell r="K893" t="str">
            <v>电脑</v>
          </cell>
          <cell r="L893" t="str">
            <v>知识产权部</v>
          </cell>
          <cell r="M893" t="str">
            <v>知识产权部</v>
          </cell>
          <cell r="N893" t="str">
            <v>合肥澳沃电子</v>
          </cell>
          <cell r="O893" t="str">
            <v>0.00</v>
          </cell>
          <cell r="P893" t="str">
            <v>0.00</v>
          </cell>
          <cell r="Q893" t="str">
            <v>145.30</v>
          </cell>
          <cell r="R893" t="str">
            <v>60</v>
          </cell>
          <cell r="S893" t="str">
            <v>平均年限法(一)</v>
          </cell>
          <cell r="T893" t="str">
            <v>在用</v>
          </cell>
          <cell r="U893" t="str">
            <v>直接购入</v>
          </cell>
          <cell r="V893" t="str">
            <v>费潘梅</v>
          </cell>
          <cell r="W893" t="str">
            <v>2016.01.25</v>
          </cell>
        </row>
        <row r="893">
          <cell r="AA893" t="str">
            <v>0402</v>
          </cell>
        </row>
        <row r="894">
          <cell r="B894" t="str">
            <v>030700205</v>
          </cell>
          <cell r="C894" t="str">
            <v>防爆淀粉泵1台（原030700033中4台分拆）</v>
          </cell>
          <cell r="D894" t="str">
            <v>50IND-50</v>
          </cell>
          <cell r="E894">
            <v>9000</v>
          </cell>
          <cell r="F894">
            <v>8640</v>
          </cell>
          <cell r="G894">
            <v>0</v>
          </cell>
          <cell r="H894">
            <v>360</v>
          </cell>
          <cell r="I894" t="str">
            <v>2016.01.26</v>
          </cell>
          <cell r="J894" t="str">
            <v>96</v>
          </cell>
          <cell r="K894" t="str">
            <v>精喹装置（合成二车间）</v>
          </cell>
          <cell r="L894" t="str">
            <v>肥东合成分厂</v>
          </cell>
          <cell r="M894" t="str">
            <v>肥东合成</v>
          </cell>
          <cell r="N894" t="str">
            <v>原合成分厂调拔</v>
          </cell>
          <cell r="O894" t="str">
            <v>0.00</v>
          </cell>
          <cell r="P894" t="str">
            <v>0.00</v>
          </cell>
          <cell r="Q894" t="str">
            <v>360.00</v>
          </cell>
          <cell r="R894" t="str">
            <v>0</v>
          </cell>
          <cell r="S894" t="str">
            <v>平均年限法(一)</v>
          </cell>
          <cell r="T894" t="str">
            <v>在用</v>
          </cell>
          <cell r="U894" t="str">
            <v>直接购入</v>
          </cell>
          <cell r="V894" t="str">
            <v>费潘梅</v>
          </cell>
          <cell r="W894" t="str">
            <v>2016.01.26</v>
          </cell>
        </row>
        <row r="894">
          <cell r="AA894" t="str">
            <v>0307</v>
          </cell>
        </row>
        <row r="895">
          <cell r="B895" t="str">
            <v>032200285</v>
          </cell>
          <cell r="C895" t="str">
            <v>电动防爆梁式起重机</v>
          </cell>
          <cell r="D895" t="str">
            <v>3T-6M</v>
          </cell>
          <cell r="E895">
            <v>31623.93</v>
          </cell>
          <cell r="F895">
            <v>30358.97</v>
          </cell>
          <cell r="G895">
            <v>1264.96</v>
          </cell>
          <cell r="H895">
            <v>0</v>
          </cell>
          <cell r="I895" t="str">
            <v>2016.01.26</v>
          </cell>
          <cell r="J895" t="str">
            <v>96</v>
          </cell>
          <cell r="K895" t="str">
            <v>循环经济示范园设备</v>
          </cell>
          <cell r="L895" t="str">
            <v>肥东合成分厂</v>
          </cell>
          <cell r="M895" t="str">
            <v>肥东合成</v>
          </cell>
          <cell r="N895" t="str">
            <v>河南发达起重机公司</v>
          </cell>
          <cell r="O895" t="str">
            <v>0.00</v>
          </cell>
          <cell r="P895" t="str">
            <v>0.00</v>
          </cell>
          <cell r="Q895" t="str">
            <v>1,264.96</v>
          </cell>
          <cell r="R895" t="str">
            <v>96</v>
          </cell>
          <cell r="S895" t="str">
            <v>平均年限法(一)</v>
          </cell>
          <cell r="T895" t="str">
            <v>在用</v>
          </cell>
          <cell r="U895" t="str">
            <v>直接购入</v>
          </cell>
          <cell r="V895" t="str">
            <v>费潘梅</v>
          </cell>
          <cell r="W895" t="str">
            <v>2016.01.26</v>
          </cell>
        </row>
        <row r="895">
          <cell r="AA895" t="str">
            <v>0322</v>
          </cell>
        </row>
        <row r="896">
          <cell r="B896" t="str">
            <v>031000186</v>
          </cell>
          <cell r="C896" t="str">
            <v>卧式砂磨机</v>
          </cell>
          <cell r="D896" t="str">
            <v>FSP60</v>
          </cell>
          <cell r="E896">
            <v>76923.08</v>
          </cell>
          <cell r="F896">
            <v>73846.16</v>
          </cell>
          <cell r="G896">
            <v>3076.92</v>
          </cell>
          <cell r="H896">
            <v>0</v>
          </cell>
          <cell r="I896" t="str">
            <v>2016.01.27</v>
          </cell>
          <cell r="J896" t="str">
            <v>96</v>
          </cell>
          <cell r="K896" t="str">
            <v>剂型设备</v>
          </cell>
          <cell r="L896" t="str">
            <v>肥东制剂分厂</v>
          </cell>
          <cell r="M896" t="str">
            <v>肥东制剂</v>
          </cell>
          <cell r="N896" t="str">
            <v>王海法孚能源技术</v>
          </cell>
          <cell r="O896" t="str">
            <v>0.00</v>
          </cell>
          <cell r="P896" t="str">
            <v>0.00</v>
          </cell>
          <cell r="Q896" t="str">
            <v>3,076.92</v>
          </cell>
          <cell r="R896" t="str">
            <v>96</v>
          </cell>
          <cell r="S896" t="str">
            <v>平均年限法(一)</v>
          </cell>
          <cell r="T896" t="str">
            <v>在用</v>
          </cell>
          <cell r="U896" t="str">
            <v>直接购入</v>
          </cell>
          <cell r="V896" t="str">
            <v>费潘梅</v>
          </cell>
          <cell r="W896" t="str">
            <v>2016.01.27</v>
          </cell>
        </row>
        <row r="896">
          <cell r="AA896" t="str">
            <v>0310</v>
          </cell>
        </row>
        <row r="897">
          <cell r="B897" t="str">
            <v>0200018</v>
          </cell>
          <cell r="C897" t="str">
            <v>深信服aServer-2000超融合服务器</v>
          </cell>
          <cell r="D897" t="str">
            <v>深信服aServer-2000，网络智能分析系统服务器</v>
          </cell>
          <cell r="E897">
            <v>45213.68</v>
          </cell>
          <cell r="F897">
            <v>43405.13</v>
          </cell>
          <cell r="G897">
            <v>1808.55</v>
          </cell>
          <cell r="H897">
            <v>0</v>
          </cell>
          <cell r="I897" t="str">
            <v>2016.02.29</v>
          </cell>
          <cell r="J897" t="str">
            <v>60</v>
          </cell>
          <cell r="K897" t="str">
            <v>其他</v>
          </cell>
          <cell r="L897" t="str">
            <v>企业管理部</v>
          </cell>
          <cell r="M897" t="str">
            <v>肥东分厂信息机房</v>
          </cell>
          <cell r="N897" t="str">
            <v>合肥鑫贝电子</v>
          </cell>
          <cell r="O897" t="str">
            <v>0.00</v>
          </cell>
          <cell r="P897" t="str">
            <v>0.00</v>
          </cell>
          <cell r="Q897" t="str">
            <v>1,808.55</v>
          </cell>
          <cell r="R897" t="str">
            <v>60</v>
          </cell>
          <cell r="S897" t="str">
            <v>平均年限法(一)</v>
          </cell>
          <cell r="T897" t="str">
            <v>在用</v>
          </cell>
          <cell r="U897" t="str">
            <v>直接购入</v>
          </cell>
          <cell r="V897" t="str">
            <v>余宏东</v>
          </cell>
          <cell r="W897" t="str">
            <v>2016.02.29</v>
          </cell>
        </row>
        <row r="897">
          <cell r="AA897" t="str">
            <v>0409</v>
          </cell>
        </row>
        <row r="898">
          <cell r="B898" t="str">
            <v>032200289</v>
          </cell>
          <cell r="C898" t="str">
            <v>SC200PH计</v>
          </cell>
          <cell r="D898" t="str">
            <v>LXV404.99.00102+PD1R1</v>
          </cell>
          <cell r="E898">
            <v>11452.99</v>
          </cell>
          <cell r="F898">
            <v>10994.87</v>
          </cell>
          <cell r="G898">
            <v>458.12</v>
          </cell>
          <cell r="H898">
            <v>0</v>
          </cell>
          <cell r="I898" t="str">
            <v>2016.03.31</v>
          </cell>
          <cell r="J898" t="str">
            <v>96</v>
          </cell>
          <cell r="K898" t="str">
            <v>循环经济示范园设备</v>
          </cell>
          <cell r="L898" t="str">
            <v>肥东合成分厂</v>
          </cell>
          <cell r="M898" t="str">
            <v>肥东分厂</v>
          </cell>
          <cell r="N898" t="str">
            <v>合肥八骏仪器</v>
          </cell>
          <cell r="O898" t="str">
            <v>0.00</v>
          </cell>
          <cell r="P898" t="str">
            <v>343.58</v>
          </cell>
          <cell r="Q898" t="str">
            <v>458.12</v>
          </cell>
          <cell r="R898" t="str">
            <v>96</v>
          </cell>
          <cell r="S898" t="str">
            <v>平均年限法(一)</v>
          </cell>
          <cell r="T898" t="str">
            <v>在用</v>
          </cell>
          <cell r="U898" t="str">
            <v>直接购入</v>
          </cell>
          <cell r="V898" t="str">
            <v>余宏东</v>
          </cell>
          <cell r="W898" t="str">
            <v>2016.03.31</v>
          </cell>
          <cell r="X898" t="str">
            <v>记--916</v>
          </cell>
        </row>
        <row r="898">
          <cell r="AA898" t="str">
            <v>0322</v>
          </cell>
        </row>
        <row r="899">
          <cell r="B899" t="str">
            <v>032200290</v>
          </cell>
          <cell r="C899" t="str">
            <v>SC溶氧仪</v>
          </cell>
          <cell r="D899" t="str">
            <v>LXV404.99.00502+9020000</v>
          </cell>
          <cell r="E899">
            <v>18717.95</v>
          </cell>
          <cell r="F899">
            <v>17969.23</v>
          </cell>
          <cell r="G899">
            <v>748.72</v>
          </cell>
          <cell r="H899">
            <v>0</v>
          </cell>
          <cell r="I899" t="str">
            <v>2016.03.31</v>
          </cell>
          <cell r="J899" t="str">
            <v>96</v>
          </cell>
          <cell r="K899" t="str">
            <v>循环经济示范园设备</v>
          </cell>
          <cell r="L899" t="str">
            <v>肥东合成分厂</v>
          </cell>
          <cell r="M899" t="str">
            <v>肥东分厂</v>
          </cell>
          <cell r="N899" t="str">
            <v>合肥八骏仪器</v>
          </cell>
          <cell r="O899" t="str">
            <v>0.00</v>
          </cell>
          <cell r="P899" t="str">
            <v>561.49</v>
          </cell>
          <cell r="Q899" t="str">
            <v>748.72</v>
          </cell>
          <cell r="R899" t="str">
            <v>96</v>
          </cell>
          <cell r="S899" t="str">
            <v>平均年限法(一)</v>
          </cell>
          <cell r="T899" t="str">
            <v>在用</v>
          </cell>
          <cell r="U899" t="str">
            <v>直接购入</v>
          </cell>
          <cell r="V899" t="str">
            <v>余宏东</v>
          </cell>
          <cell r="W899" t="str">
            <v>2016.03.31</v>
          </cell>
          <cell r="X899" t="str">
            <v>记--916</v>
          </cell>
        </row>
        <row r="899">
          <cell r="AA899" t="str">
            <v>0322</v>
          </cell>
        </row>
        <row r="900">
          <cell r="B900" t="str">
            <v>032200291</v>
          </cell>
          <cell r="C900" t="str">
            <v>搪玻璃反应釜</v>
          </cell>
          <cell r="D900" t="str">
            <v>K5000L</v>
          </cell>
          <cell r="E900">
            <v>41025.64</v>
          </cell>
          <cell r="F900">
            <v>39384.61</v>
          </cell>
          <cell r="G900">
            <v>1641.03</v>
          </cell>
          <cell r="H900">
            <v>0</v>
          </cell>
          <cell r="I900" t="str">
            <v>2016.03.31</v>
          </cell>
          <cell r="J900" t="str">
            <v>96</v>
          </cell>
          <cell r="K900" t="str">
            <v>循环经济示范园设备</v>
          </cell>
          <cell r="L900" t="str">
            <v>肥东合成分厂</v>
          </cell>
          <cell r="M900" t="str">
            <v>肥东分厂</v>
          </cell>
          <cell r="N900" t="str">
            <v>江苏扬阳设备</v>
          </cell>
          <cell r="O900" t="str">
            <v>0.00</v>
          </cell>
          <cell r="P900" t="str">
            <v>1,230.43</v>
          </cell>
          <cell r="Q900" t="str">
            <v>1,641.03</v>
          </cell>
          <cell r="R900" t="str">
            <v>96</v>
          </cell>
          <cell r="S900" t="str">
            <v>平均年限法(一)</v>
          </cell>
          <cell r="T900" t="str">
            <v>在用</v>
          </cell>
          <cell r="U900" t="str">
            <v>直接购入</v>
          </cell>
          <cell r="V900" t="str">
            <v>余宏东</v>
          </cell>
          <cell r="W900" t="str">
            <v>2016.03.31</v>
          </cell>
          <cell r="X900" t="str">
            <v>记--218</v>
          </cell>
        </row>
        <row r="900">
          <cell r="AA900" t="str">
            <v>0322</v>
          </cell>
        </row>
        <row r="901">
          <cell r="B901" t="str">
            <v>031600001</v>
          </cell>
          <cell r="C901" t="str">
            <v>氨水储槽（玻璃钢）</v>
          </cell>
          <cell r="D901" t="str">
            <v>50立方米</v>
          </cell>
          <cell r="E901">
            <v>10256.41</v>
          </cell>
          <cell r="F901">
            <v>9846.15</v>
          </cell>
          <cell r="G901">
            <v>0</v>
          </cell>
          <cell r="H901">
            <v>410.26</v>
          </cell>
          <cell r="I901" t="str">
            <v>2016.05.30</v>
          </cell>
          <cell r="J901" t="str">
            <v>60</v>
          </cell>
          <cell r="K901" t="str">
            <v>二手设备</v>
          </cell>
          <cell r="L901" t="str">
            <v>肥东合成分厂</v>
          </cell>
          <cell r="M901" t="str">
            <v>肥东分厂</v>
          </cell>
          <cell r="N901" t="str">
            <v>安徽晋煤金龙源</v>
          </cell>
          <cell r="O901" t="str">
            <v>0.00</v>
          </cell>
          <cell r="P901" t="str">
            <v>0.00</v>
          </cell>
          <cell r="Q901" t="str">
            <v>410.26</v>
          </cell>
          <cell r="R901" t="str">
            <v>61</v>
          </cell>
          <cell r="S901" t="str">
            <v>平均年限法(一)</v>
          </cell>
          <cell r="T901" t="str">
            <v>在用</v>
          </cell>
          <cell r="U901" t="str">
            <v>直接购入</v>
          </cell>
          <cell r="V901" t="str">
            <v>余宏东</v>
          </cell>
          <cell r="W901" t="str">
            <v>2016.05.30</v>
          </cell>
          <cell r="X901" t="str">
            <v>记--1035</v>
          </cell>
        </row>
        <row r="901">
          <cell r="AA901" t="str">
            <v>0316</v>
          </cell>
        </row>
        <row r="902">
          <cell r="B902" t="str">
            <v>031600002</v>
          </cell>
          <cell r="C902" t="str">
            <v>氨水储槽（碳钢）</v>
          </cell>
          <cell r="D902" t="str">
            <v>50立方米</v>
          </cell>
          <cell r="E902">
            <v>7197.44</v>
          </cell>
          <cell r="F902">
            <v>6909.54</v>
          </cell>
          <cell r="G902">
            <v>287.9</v>
          </cell>
          <cell r="H902">
            <v>0</v>
          </cell>
          <cell r="I902" t="str">
            <v>2016.05.30</v>
          </cell>
          <cell r="J902" t="str">
            <v>60</v>
          </cell>
          <cell r="K902" t="str">
            <v>二手设备</v>
          </cell>
          <cell r="L902" t="str">
            <v>肥东合成分厂</v>
          </cell>
          <cell r="M902" t="str">
            <v>肥东分厂</v>
          </cell>
          <cell r="N902" t="str">
            <v>安徽晋煤金龙源</v>
          </cell>
          <cell r="O902" t="str">
            <v>0.00</v>
          </cell>
          <cell r="P902" t="str">
            <v>0.00</v>
          </cell>
          <cell r="Q902" t="str">
            <v>287.90</v>
          </cell>
          <cell r="R902" t="str">
            <v>61</v>
          </cell>
          <cell r="S902" t="str">
            <v>平均年限法(一)</v>
          </cell>
          <cell r="T902" t="str">
            <v>在用</v>
          </cell>
          <cell r="U902" t="str">
            <v>直接购入</v>
          </cell>
          <cell r="V902" t="str">
            <v>余宏东</v>
          </cell>
          <cell r="W902" t="str">
            <v>2016.05.30</v>
          </cell>
          <cell r="X902" t="str">
            <v>记--1035</v>
          </cell>
        </row>
        <row r="902">
          <cell r="AA902" t="str">
            <v>0316</v>
          </cell>
        </row>
        <row r="903">
          <cell r="B903" t="str">
            <v>031600003</v>
          </cell>
          <cell r="C903" t="str">
            <v>氨水储槽（碳钢）</v>
          </cell>
          <cell r="D903" t="str">
            <v>50立方米</v>
          </cell>
          <cell r="E903">
            <v>7197.44</v>
          </cell>
          <cell r="F903">
            <v>6909.54</v>
          </cell>
          <cell r="G903">
            <v>287.9</v>
          </cell>
          <cell r="H903">
            <v>0</v>
          </cell>
          <cell r="I903" t="str">
            <v>2016.05.30</v>
          </cell>
          <cell r="J903" t="str">
            <v>60</v>
          </cell>
          <cell r="K903" t="str">
            <v>二手设备</v>
          </cell>
          <cell r="L903" t="str">
            <v>肥东合成分厂</v>
          </cell>
          <cell r="M903" t="str">
            <v>肥东分厂</v>
          </cell>
          <cell r="N903" t="str">
            <v>安徽晋煤金龙源</v>
          </cell>
          <cell r="O903" t="str">
            <v>0.00</v>
          </cell>
          <cell r="P903" t="str">
            <v>0.00</v>
          </cell>
          <cell r="Q903" t="str">
            <v>287.90</v>
          </cell>
          <cell r="R903" t="str">
            <v>61</v>
          </cell>
          <cell r="S903" t="str">
            <v>平均年限法(一)</v>
          </cell>
          <cell r="T903" t="str">
            <v>在用</v>
          </cell>
          <cell r="U903" t="str">
            <v>直接购入</v>
          </cell>
          <cell r="V903" t="str">
            <v>余宏东</v>
          </cell>
          <cell r="W903" t="str">
            <v>2016.05.30</v>
          </cell>
          <cell r="X903" t="str">
            <v>记--1035</v>
          </cell>
        </row>
        <row r="903">
          <cell r="AA903" t="str">
            <v>0316</v>
          </cell>
        </row>
        <row r="904">
          <cell r="B904" t="str">
            <v>031600004</v>
          </cell>
          <cell r="C904" t="str">
            <v>氨冷凝器</v>
          </cell>
          <cell r="D904" t="str">
            <v>204平方米</v>
          </cell>
          <cell r="E904">
            <v>31115.38</v>
          </cell>
          <cell r="F904">
            <v>29870.76</v>
          </cell>
          <cell r="G904">
            <v>1244.62</v>
          </cell>
          <cell r="H904">
            <v>0</v>
          </cell>
          <cell r="I904" t="str">
            <v>2016.05.30</v>
          </cell>
          <cell r="J904" t="str">
            <v>60</v>
          </cell>
          <cell r="K904" t="str">
            <v>二手设备</v>
          </cell>
          <cell r="L904" t="str">
            <v>肥东合成分厂</v>
          </cell>
          <cell r="M904" t="str">
            <v>肥东分厂</v>
          </cell>
          <cell r="N904" t="str">
            <v>安徽晋煤金龙源</v>
          </cell>
          <cell r="O904" t="str">
            <v>0.00</v>
          </cell>
          <cell r="P904" t="str">
            <v>0.00</v>
          </cell>
          <cell r="Q904" t="str">
            <v>1,244.62</v>
          </cell>
          <cell r="R904" t="str">
            <v>61</v>
          </cell>
          <cell r="S904" t="str">
            <v>平均年限法(一)</v>
          </cell>
          <cell r="T904" t="str">
            <v>在用</v>
          </cell>
          <cell r="U904" t="str">
            <v>直接购入</v>
          </cell>
          <cell r="V904" t="str">
            <v>余宏东</v>
          </cell>
          <cell r="W904" t="str">
            <v>2016.05.30</v>
          </cell>
          <cell r="X904" t="str">
            <v>记--1035</v>
          </cell>
        </row>
        <row r="904">
          <cell r="AA904" t="str">
            <v>0316</v>
          </cell>
        </row>
        <row r="905">
          <cell r="B905" t="str">
            <v>031600005</v>
          </cell>
          <cell r="C905" t="str">
            <v>板热（不锈钢）</v>
          </cell>
          <cell r="D905" t="str">
            <v>180平方米</v>
          </cell>
          <cell r="E905">
            <v>15384.62</v>
          </cell>
          <cell r="F905">
            <v>14769.24</v>
          </cell>
          <cell r="G905">
            <v>615.38</v>
          </cell>
          <cell r="H905">
            <v>0</v>
          </cell>
          <cell r="I905" t="str">
            <v>2016.05.30</v>
          </cell>
          <cell r="J905" t="str">
            <v>60</v>
          </cell>
          <cell r="K905" t="str">
            <v>二手设备</v>
          </cell>
          <cell r="L905" t="str">
            <v>肥东合成分厂</v>
          </cell>
          <cell r="M905" t="str">
            <v>肥东分厂</v>
          </cell>
          <cell r="N905" t="str">
            <v>安徽晋煤金龙源</v>
          </cell>
          <cell r="O905" t="str">
            <v>0.00</v>
          </cell>
          <cell r="P905" t="str">
            <v>0.00</v>
          </cell>
          <cell r="Q905" t="str">
            <v>615.38</v>
          </cell>
          <cell r="R905" t="str">
            <v>61</v>
          </cell>
          <cell r="S905" t="str">
            <v>平均年限法(一)</v>
          </cell>
          <cell r="T905" t="str">
            <v>在用</v>
          </cell>
          <cell r="U905" t="str">
            <v>直接购入</v>
          </cell>
          <cell r="V905" t="str">
            <v>余宏东</v>
          </cell>
          <cell r="W905" t="str">
            <v>2016.05.30</v>
          </cell>
          <cell r="X905" t="str">
            <v>记--1035</v>
          </cell>
        </row>
        <row r="905">
          <cell r="AA905" t="str">
            <v>0316</v>
          </cell>
        </row>
        <row r="906">
          <cell r="B906" t="str">
            <v>031600007</v>
          </cell>
          <cell r="C906" t="str">
            <v>二手设备</v>
          </cell>
          <cell r="D906" t="str">
            <v>50立方米</v>
          </cell>
          <cell r="E906">
            <v>7646.15</v>
          </cell>
          <cell r="F906">
            <v>7340.3</v>
          </cell>
          <cell r="G906">
            <v>305.85</v>
          </cell>
          <cell r="H906">
            <v>0</v>
          </cell>
          <cell r="I906" t="str">
            <v>2016.05.30</v>
          </cell>
          <cell r="J906" t="str">
            <v>60</v>
          </cell>
          <cell r="K906" t="str">
            <v>二手设备</v>
          </cell>
          <cell r="L906" t="str">
            <v>肥东合成分厂</v>
          </cell>
          <cell r="M906" t="str">
            <v>肥东分厂</v>
          </cell>
          <cell r="N906" t="str">
            <v>安徽晋煤金龙源</v>
          </cell>
          <cell r="O906" t="str">
            <v>0.00</v>
          </cell>
          <cell r="P906" t="str">
            <v>0.00</v>
          </cell>
          <cell r="Q906" t="str">
            <v>305.85</v>
          </cell>
          <cell r="R906" t="str">
            <v>61</v>
          </cell>
          <cell r="S906" t="str">
            <v>平均年限法(一)</v>
          </cell>
          <cell r="T906" t="str">
            <v>在用</v>
          </cell>
          <cell r="U906" t="str">
            <v>直接购入</v>
          </cell>
          <cell r="V906" t="str">
            <v>余宏东</v>
          </cell>
          <cell r="W906" t="str">
            <v>2016.05.30</v>
          </cell>
          <cell r="X906" t="str">
            <v>记--1035</v>
          </cell>
        </row>
        <row r="906">
          <cell r="AA906" t="str">
            <v>0316</v>
          </cell>
        </row>
        <row r="907">
          <cell r="B907" t="str">
            <v>031600008</v>
          </cell>
          <cell r="C907" t="str">
            <v>空压机</v>
          </cell>
          <cell r="D907" t="str">
            <v>WW0.9/10A-Q</v>
          </cell>
          <cell r="E907">
            <v>8547.01</v>
          </cell>
          <cell r="F907">
            <v>8205.13</v>
          </cell>
          <cell r="G907">
            <v>341.88</v>
          </cell>
          <cell r="H907">
            <v>0</v>
          </cell>
          <cell r="I907" t="str">
            <v>2016.05.30</v>
          </cell>
          <cell r="J907" t="str">
            <v>60</v>
          </cell>
          <cell r="K907" t="str">
            <v>二手设备</v>
          </cell>
          <cell r="L907" t="str">
            <v>肥东合成分厂</v>
          </cell>
          <cell r="M907" t="str">
            <v>肥东分厂</v>
          </cell>
          <cell r="N907" t="str">
            <v>安徽晋煤金龙源</v>
          </cell>
          <cell r="O907" t="str">
            <v>0.00</v>
          </cell>
          <cell r="P907" t="str">
            <v>0.00</v>
          </cell>
          <cell r="Q907" t="str">
            <v>341.88</v>
          </cell>
          <cell r="R907" t="str">
            <v>61</v>
          </cell>
          <cell r="S907" t="str">
            <v>平均年限法(一)</v>
          </cell>
          <cell r="T907" t="str">
            <v>在用</v>
          </cell>
          <cell r="U907" t="str">
            <v>直接购入</v>
          </cell>
          <cell r="V907" t="str">
            <v>余宏东</v>
          </cell>
          <cell r="W907" t="str">
            <v>2016.05.30</v>
          </cell>
          <cell r="X907" t="str">
            <v>记--1035</v>
          </cell>
        </row>
        <row r="907">
          <cell r="AA907" t="str">
            <v>0316</v>
          </cell>
        </row>
        <row r="908">
          <cell r="B908" t="str">
            <v>031600009</v>
          </cell>
          <cell r="C908" t="str">
            <v>空气储罐（碳钢）</v>
          </cell>
          <cell r="D908" t="str">
            <v>5.8立方米</v>
          </cell>
          <cell r="E908">
            <v>4273.5</v>
          </cell>
          <cell r="F908">
            <v>4102.56</v>
          </cell>
          <cell r="G908">
            <v>170.94</v>
          </cell>
          <cell r="H908">
            <v>0</v>
          </cell>
          <cell r="I908" t="str">
            <v>2016.05.30</v>
          </cell>
          <cell r="J908" t="str">
            <v>60</v>
          </cell>
          <cell r="K908" t="str">
            <v>二手设备</v>
          </cell>
          <cell r="L908" t="str">
            <v>肥东合成分厂</v>
          </cell>
          <cell r="M908" t="str">
            <v>肥东分厂</v>
          </cell>
          <cell r="N908" t="str">
            <v>安徽晋煤金龙源</v>
          </cell>
          <cell r="O908" t="str">
            <v>0.00</v>
          </cell>
          <cell r="P908" t="str">
            <v>0.00</v>
          </cell>
          <cell r="Q908" t="str">
            <v>170.94</v>
          </cell>
          <cell r="R908" t="str">
            <v>61</v>
          </cell>
          <cell r="S908" t="str">
            <v>平均年限法(一)</v>
          </cell>
          <cell r="T908" t="str">
            <v>在用</v>
          </cell>
          <cell r="U908" t="str">
            <v>直接购入</v>
          </cell>
          <cell r="V908" t="str">
            <v>余宏东</v>
          </cell>
          <cell r="W908" t="str">
            <v>2016.05.30</v>
          </cell>
          <cell r="X908" t="str">
            <v>记--1035</v>
          </cell>
        </row>
        <row r="908">
          <cell r="AA908" t="str">
            <v>0316</v>
          </cell>
        </row>
        <row r="909">
          <cell r="B909" t="str">
            <v>01000016</v>
          </cell>
          <cell r="C909" t="str">
            <v>肥东分厂一号仓库</v>
          </cell>
          <cell r="D909" t="str">
            <v>皖（2023）肥东县不动产权第0138036号，建筑面积3212.93㎡，钢混结构，标准二层</v>
          </cell>
          <cell r="E909">
            <v>4285373.73</v>
          </cell>
          <cell r="F909">
            <v>851423.79</v>
          </cell>
          <cell r="G909">
            <v>3433949.94</v>
          </cell>
          <cell r="H909">
            <v>0</v>
          </cell>
          <cell r="I909" t="str">
            <v>2016.05.31</v>
          </cell>
          <cell r="J909" t="str">
            <v>480</v>
          </cell>
          <cell r="K909" t="str">
            <v>房屋建筑</v>
          </cell>
          <cell r="L909" t="str">
            <v>肥东制剂分厂</v>
          </cell>
          <cell r="M909" t="str">
            <v>肥东分厂</v>
          </cell>
        </row>
        <row r="909">
          <cell r="O909" t="str">
            <v>8,570.75</v>
          </cell>
          <cell r="P909" t="str">
            <v>102,849.00</v>
          </cell>
          <cell r="Q909" t="str">
            <v>171,414.94</v>
          </cell>
          <cell r="R909" t="str">
            <v>104</v>
          </cell>
          <cell r="S909" t="str">
            <v>平均年限法(一)</v>
          </cell>
          <cell r="T909" t="str">
            <v>在用</v>
          </cell>
          <cell r="U909" t="str">
            <v>在建工程转入</v>
          </cell>
          <cell r="V909" t="str">
            <v>余宏东</v>
          </cell>
          <cell r="W909" t="str">
            <v>2016.05.31</v>
          </cell>
          <cell r="X909" t="str">
            <v>记--1037</v>
          </cell>
        </row>
        <row r="909">
          <cell r="AA909" t="str">
            <v>01</v>
          </cell>
        </row>
        <row r="910">
          <cell r="B910" t="str">
            <v>01000017</v>
          </cell>
          <cell r="C910" t="str">
            <v>肥东分厂二号仓库</v>
          </cell>
          <cell r="D910" t="str">
            <v>皖（2023）肥东县不动产权第0138037号，建筑面积3212.93㎡，钢混结构，标准二层</v>
          </cell>
          <cell r="E910">
            <v>4379367.72</v>
          </cell>
          <cell r="F910">
            <v>841672.63</v>
          </cell>
          <cell r="G910">
            <v>3537695.09</v>
          </cell>
          <cell r="H910">
            <v>0</v>
          </cell>
          <cell r="I910" t="str">
            <v>2016.05.31</v>
          </cell>
          <cell r="J910" t="str">
            <v>480</v>
          </cell>
          <cell r="K910" t="str">
            <v>房屋建筑</v>
          </cell>
          <cell r="L910" t="str">
            <v>肥东制剂分厂</v>
          </cell>
          <cell r="M910" t="str">
            <v>肥东分厂</v>
          </cell>
        </row>
        <row r="910">
          <cell r="O910" t="str">
            <v>8,758.74</v>
          </cell>
          <cell r="P910" t="str">
            <v>105,104.88</v>
          </cell>
          <cell r="Q910" t="str">
            <v>175,174.73</v>
          </cell>
          <cell r="R910" t="str">
            <v>104</v>
          </cell>
          <cell r="S910" t="str">
            <v>平均年限法(一)</v>
          </cell>
          <cell r="T910" t="str">
            <v>在用</v>
          </cell>
          <cell r="U910" t="str">
            <v>在建工程转入</v>
          </cell>
          <cell r="V910" t="str">
            <v>余宏东</v>
          </cell>
          <cell r="W910" t="str">
            <v>2016.05.31</v>
          </cell>
          <cell r="X910" t="str">
            <v>记--1037</v>
          </cell>
        </row>
        <row r="910">
          <cell r="AA910" t="str">
            <v>01</v>
          </cell>
        </row>
        <row r="911">
          <cell r="B911" t="str">
            <v>01000018</v>
          </cell>
          <cell r="C911" t="str">
            <v>肥东分厂三号仓库</v>
          </cell>
          <cell r="D911" t="str">
            <v>皖（2023）肥东县不动产权第0138038号，建筑面积3398.35㎡，钢混结构，单层</v>
          </cell>
          <cell r="E911">
            <v>4108523.67</v>
          </cell>
          <cell r="F911">
            <v>828718.64</v>
          </cell>
          <cell r="G911">
            <v>3279805.03</v>
          </cell>
          <cell r="H911">
            <v>0</v>
          </cell>
          <cell r="I911" t="str">
            <v>2016.05.31</v>
          </cell>
          <cell r="J911" t="str">
            <v>480</v>
          </cell>
          <cell r="K911" t="str">
            <v>房屋建筑</v>
          </cell>
          <cell r="L911" t="str">
            <v>肥东制剂分厂</v>
          </cell>
          <cell r="M911" t="str">
            <v>肥东分厂</v>
          </cell>
        </row>
        <row r="911">
          <cell r="O911" t="str">
            <v>8,217.05</v>
          </cell>
          <cell r="P911" t="str">
            <v>98,604.60</v>
          </cell>
          <cell r="Q911" t="str">
            <v>164,340.95</v>
          </cell>
          <cell r="R911" t="str">
            <v>104</v>
          </cell>
          <cell r="S911" t="str">
            <v>平均年限法(一)</v>
          </cell>
          <cell r="T911" t="str">
            <v>在用</v>
          </cell>
          <cell r="U911" t="str">
            <v>在建工程转入</v>
          </cell>
          <cell r="V911" t="str">
            <v>余宏东</v>
          </cell>
          <cell r="W911" t="str">
            <v>2016.05.31</v>
          </cell>
          <cell r="X911" t="str">
            <v>记--1037</v>
          </cell>
        </row>
        <row r="911">
          <cell r="AA911" t="str">
            <v>01</v>
          </cell>
        </row>
        <row r="912">
          <cell r="B912" t="str">
            <v>01000019</v>
          </cell>
          <cell r="C912" t="str">
            <v>肥东分厂危险品库2</v>
          </cell>
          <cell r="D912" t="str">
            <v>皖（2023）肥东县不动产权第0138039号，建筑面积645.75㎡，钢混结构，单层</v>
          </cell>
          <cell r="E912">
            <v>1118731.53</v>
          </cell>
          <cell r="F912">
            <v>214512.89</v>
          </cell>
          <cell r="G912">
            <v>904218.64</v>
          </cell>
          <cell r="H912">
            <v>0</v>
          </cell>
          <cell r="I912" t="str">
            <v>2016.05.31</v>
          </cell>
          <cell r="J912" t="str">
            <v>480</v>
          </cell>
          <cell r="K912" t="str">
            <v>房屋建筑</v>
          </cell>
          <cell r="L912" t="str">
            <v>肥东合成分厂</v>
          </cell>
          <cell r="M912" t="str">
            <v>肥东分厂</v>
          </cell>
        </row>
        <row r="912">
          <cell r="O912" t="str">
            <v>2,237.46</v>
          </cell>
          <cell r="P912" t="str">
            <v>26,849.52</v>
          </cell>
          <cell r="Q912" t="str">
            <v>44,749.24</v>
          </cell>
          <cell r="R912" t="str">
            <v>104</v>
          </cell>
          <cell r="S912" t="str">
            <v>平均年限法(一)</v>
          </cell>
          <cell r="T912" t="str">
            <v>在用</v>
          </cell>
          <cell r="U912" t="str">
            <v>在建工程转入</v>
          </cell>
          <cell r="V912" t="str">
            <v>余宏东</v>
          </cell>
          <cell r="W912" t="str">
            <v>2016.05.31</v>
          </cell>
          <cell r="X912" t="str">
            <v>记--1037</v>
          </cell>
        </row>
        <row r="912">
          <cell r="AA912" t="str">
            <v>01</v>
          </cell>
        </row>
        <row r="913">
          <cell r="B913" t="str">
            <v>01000020</v>
          </cell>
          <cell r="C913" t="str">
            <v>肥东分厂危废品库</v>
          </cell>
          <cell r="D913" t="str">
            <v>皖（2023）肥东县不动产权第0138042号，建筑面积645.75㎡，钢混结构，单层</v>
          </cell>
          <cell r="E913">
            <v>989412.49</v>
          </cell>
          <cell r="F913">
            <v>200450.98</v>
          </cell>
          <cell r="G913">
            <v>788961.51</v>
          </cell>
          <cell r="H913">
            <v>0</v>
          </cell>
          <cell r="I913" t="str">
            <v>2016.05.31</v>
          </cell>
          <cell r="J913" t="str">
            <v>480</v>
          </cell>
          <cell r="K913" t="str">
            <v>房屋建筑</v>
          </cell>
          <cell r="L913" t="str">
            <v>肥东合成分厂</v>
          </cell>
          <cell r="M913" t="str">
            <v>肥东分厂</v>
          </cell>
        </row>
        <row r="913">
          <cell r="O913" t="str">
            <v>1,978.82</v>
          </cell>
          <cell r="P913" t="str">
            <v>23,745.84</v>
          </cell>
          <cell r="Q913" t="str">
            <v>39,576.50</v>
          </cell>
          <cell r="R913" t="str">
            <v>104</v>
          </cell>
          <cell r="S913" t="str">
            <v>平均年限法(一)</v>
          </cell>
          <cell r="T913" t="str">
            <v>在用</v>
          </cell>
          <cell r="U913" t="str">
            <v>在建工程转入</v>
          </cell>
          <cell r="V913" t="str">
            <v>余宏东</v>
          </cell>
          <cell r="W913" t="str">
            <v>2016.05.31</v>
          </cell>
          <cell r="X913" t="str">
            <v>记--1037</v>
          </cell>
        </row>
        <row r="913">
          <cell r="AA913" t="str">
            <v>01</v>
          </cell>
        </row>
        <row r="914">
          <cell r="B914" t="str">
            <v>01000021</v>
          </cell>
          <cell r="C914" t="str">
            <v>肥东分厂干燥间</v>
          </cell>
          <cell r="D914" t="str">
            <v>皖（2023）肥东县不动产权第0138043号，建筑面积349.28㎡，钢混结构，单层</v>
          </cell>
          <cell r="E914">
            <v>824802.43</v>
          </cell>
          <cell r="F914">
            <v>164865.96</v>
          </cell>
          <cell r="G914">
            <v>659936.47</v>
          </cell>
          <cell r="H914">
            <v>0</v>
          </cell>
          <cell r="I914" t="str">
            <v>2016.05.31</v>
          </cell>
          <cell r="J914" t="str">
            <v>480</v>
          </cell>
          <cell r="K914" t="str">
            <v>房屋建筑</v>
          </cell>
          <cell r="L914" t="str">
            <v>肥东合成分厂</v>
          </cell>
          <cell r="M914" t="str">
            <v>肥东分厂</v>
          </cell>
        </row>
        <row r="914">
          <cell r="O914" t="str">
            <v>1,649.60</v>
          </cell>
          <cell r="P914" t="str">
            <v>19,795.20</v>
          </cell>
          <cell r="Q914" t="str">
            <v>32,992.10</v>
          </cell>
          <cell r="R914" t="str">
            <v>104</v>
          </cell>
          <cell r="S914" t="str">
            <v>平均年限法(一)</v>
          </cell>
          <cell r="T914" t="str">
            <v>在用</v>
          </cell>
          <cell r="U914" t="str">
            <v>在建工程转入</v>
          </cell>
          <cell r="V914" t="str">
            <v>余宏东</v>
          </cell>
          <cell r="W914" t="str">
            <v>2016.05.31</v>
          </cell>
          <cell r="X914" t="str">
            <v>记--1037</v>
          </cell>
        </row>
        <row r="914">
          <cell r="AA914" t="str">
            <v>01</v>
          </cell>
        </row>
        <row r="915">
          <cell r="B915" t="str">
            <v>01000022</v>
          </cell>
          <cell r="C915" t="str">
            <v>肥东分厂剧毒品库</v>
          </cell>
          <cell r="D915" t="str">
            <v>皖（2023）肥东县不动产权第0138041号，建筑面积744.50㎡，钢混结构，单层</v>
          </cell>
          <cell r="E915">
            <v>1139135.17</v>
          </cell>
          <cell r="F915">
            <v>230784.34</v>
          </cell>
          <cell r="G915">
            <v>908350.83</v>
          </cell>
          <cell r="H915">
            <v>0</v>
          </cell>
          <cell r="I915" t="str">
            <v>2016.05.31</v>
          </cell>
          <cell r="J915" t="str">
            <v>480</v>
          </cell>
          <cell r="K915" t="str">
            <v>房屋建筑</v>
          </cell>
          <cell r="L915" t="str">
            <v>肥东合成分厂</v>
          </cell>
          <cell r="M915" t="str">
            <v>肥东分厂</v>
          </cell>
        </row>
        <row r="915">
          <cell r="O915" t="str">
            <v>2,278.27</v>
          </cell>
          <cell r="P915" t="str">
            <v>27,339.24</v>
          </cell>
          <cell r="Q915" t="str">
            <v>45,565.41</v>
          </cell>
          <cell r="R915" t="str">
            <v>104</v>
          </cell>
          <cell r="S915" t="str">
            <v>平均年限法(一)</v>
          </cell>
          <cell r="T915" t="str">
            <v>在用</v>
          </cell>
          <cell r="U915" t="str">
            <v>在建工程转入</v>
          </cell>
          <cell r="V915" t="str">
            <v>余宏东</v>
          </cell>
          <cell r="W915" t="str">
            <v>2016.05.31</v>
          </cell>
          <cell r="X915" t="str">
            <v>记--1037</v>
          </cell>
        </row>
        <row r="915">
          <cell r="AA915" t="str">
            <v>01</v>
          </cell>
        </row>
        <row r="916">
          <cell r="B916" t="str">
            <v>040200237</v>
          </cell>
          <cell r="C916" t="str">
            <v>联想电脑（胡华海）</v>
          </cell>
          <cell r="D916" t="str">
            <v>I5-6200U 8G 256G PCIE SSD IPS FHD WIN10</v>
          </cell>
          <cell r="E916">
            <v>5799</v>
          </cell>
          <cell r="F916">
            <v>5567.04</v>
          </cell>
          <cell r="G916">
            <v>100</v>
          </cell>
          <cell r="H916">
            <v>131.96</v>
          </cell>
          <cell r="I916" t="str">
            <v>2016.06.08</v>
          </cell>
          <cell r="J916" t="str">
            <v>60</v>
          </cell>
          <cell r="K916" t="str">
            <v>电脑</v>
          </cell>
          <cell r="L916" t="str">
            <v>高管</v>
          </cell>
          <cell r="M916" t="str">
            <v>公司</v>
          </cell>
          <cell r="N916" t="str">
            <v>上海圆迈贸易</v>
          </cell>
          <cell r="O916" t="str">
            <v>0.00</v>
          </cell>
          <cell r="P916" t="str">
            <v>0.00</v>
          </cell>
          <cell r="Q916" t="str">
            <v>231.96</v>
          </cell>
          <cell r="R916" t="str">
            <v>63</v>
          </cell>
          <cell r="S916" t="str">
            <v>平均年限法(一)</v>
          </cell>
          <cell r="T916" t="str">
            <v>在用</v>
          </cell>
          <cell r="U916" t="str">
            <v>直接购入</v>
          </cell>
          <cell r="V916" t="str">
            <v>余宏东</v>
          </cell>
          <cell r="W916" t="str">
            <v>2016.06.08</v>
          </cell>
          <cell r="X916" t="str">
            <v>记--110</v>
          </cell>
        </row>
        <row r="916">
          <cell r="AA916" t="str">
            <v>0402</v>
          </cell>
        </row>
        <row r="917">
          <cell r="B917" t="str">
            <v>0200019</v>
          </cell>
          <cell r="C917" t="str">
            <v>起亚轿车(皖A FL-751)</v>
          </cell>
          <cell r="D917" t="str">
            <v>起亚牌YQZ6421AMJE5</v>
          </cell>
          <cell r="E917">
            <v>118930.36</v>
          </cell>
          <cell r="F917">
            <v>114173.15</v>
          </cell>
          <cell r="G917">
            <v>4757.21</v>
          </cell>
          <cell r="H917">
            <v>0</v>
          </cell>
          <cell r="I917" t="str">
            <v>2016.06.16</v>
          </cell>
          <cell r="J917" t="str">
            <v>96</v>
          </cell>
          <cell r="K917" t="str">
            <v>运输工具</v>
          </cell>
          <cell r="L917" t="str">
            <v>研发中心</v>
          </cell>
          <cell r="M917" t="str">
            <v>公司</v>
          </cell>
          <cell r="N917" t="str">
            <v>安徽悦莱汽车公司</v>
          </cell>
          <cell r="O917" t="str">
            <v>0.00</v>
          </cell>
          <cell r="P917" t="str">
            <v>7,136.15</v>
          </cell>
          <cell r="Q917" t="str">
            <v>4,757.21</v>
          </cell>
          <cell r="R917" t="str">
            <v>96</v>
          </cell>
          <cell r="S917" t="str">
            <v>平均年限法(一)</v>
          </cell>
          <cell r="T917" t="str">
            <v>在用</v>
          </cell>
          <cell r="U917" t="str">
            <v>直接购入</v>
          </cell>
          <cell r="V917" t="str">
            <v>余宏东</v>
          </cell>
          <cell r="W917" t="str">
            <v>2016.06.16</v>
          </cell>
          <cell r="X917" t="str">
            <v>记--148</v>
          </cell>
        </row>
        <row r="917">
          <cell r="AA917" t="str">
            <v>02</v>
          </cell>
        </row>
        <row r="918">
          <cell r="B918" t="str">
            <v>031400024</v>
          </cell>
          <cell r="C918" t="str">
            <v>砂磨分散搅拌多用机</v>
          </cell>
          <cell r="D918" t="str">
            <v>SFJ-400</v>
          </cell>
          <cell r="E918">
            <v>4529.91</v>
          </cell>
          <cell r="F918">
            <v>4348.71</v>
          </cell>
          <cell r="G918">
            <v>181.2</v>
          </cell>
          <cell r="H918">
            <v>0</v>
          </cell>
          <cell r="I918" t="str">
            <v>2016.06.22</v>
          </cell>
          <cell r="J918" t="str">
            <v>96</v>
          </cell>
          <cell r="K918" t="str">
            <v>研发设备</v>
          </cell>
          <cell r="L918" t="str">
            <v>研发中心</v>
          </cell>
          <cell r="M918" t="str">
            <v>肥东分厂研发中心</v>
          </cell>
          <cell r="N918" t="str">
            <v>上海现代环境工程公司</v>
          </cell>
          <cell r="O918" t="str">
            <v>0.00</v>
          </cell>
          <cell r="P918" t="str">
            <v>271.71</v>
          </cell>
          <cell r="Q918" t="str">
            <v>181.20</v>
          </cell>
          <cell r="R918" t="str">
            <v>96</v>
          </cell>
          <cell r="S918" t="str">
            <v>平均年限法(一)</v>
          </cell>
          <cell r="T918" t="str">
            <v>在用</v>
          </cell>
          <cell r="U918" t="str">
            <v>直接购入</v>
          </cell>
          <cell r="V918" t="str">
            <v>余宏东</v>
          </cell>
          <cell r="W918" t="str">
            <v>2016.06.22</v>
          </cell>
          <cell r="X918" t="str">
            <v>记--843</v>
          </cell>
        </row>
        <row r="918">
          <cell r="AA918" t="str">
            <v>0314</v>
          </cell>
        </row>
        <row r="919">
          <cell r="B919" t="str">
            <v>031000327</v>
          </cell>
          <cell r="C919" t="str">
            <v>多米诺A+系列喷码机</v>
          </cell>
          <cell r="D919" t="str">
            <v>A200+</v>
          </cell>
          <cell r="E919">
            <v>45299.16</v>
          </cell>
          <cell r="F919">
            <v>43487.19</v>
          </cell>
          <cell r="G919">
            <v>1811.97</v>
          </cell>
          <cell r="H919">
            <v>0</v>
          </cell>
          <cell r="I919" t="str">
            <v>2016.06.22</v>
          </cell>
          <cell r="J919" t="str">
            <v>96</v>
          </cell>
          <cell r="K919" t="str">
            <v>剂型设备</v>
          </cell>
          <cell r="L919" t="str">
            <v>肥东制剂分厂</v>
          </cell>
          <cell r="M919" t="str">
            <v>肥东分厂</v>
          </cell>
          <cell r="N919" t="str">
            <v>多米诺科技公司</v>
          </cell>
          <cell r="O919" t="str">
            <v>0.00</v>
          </cell>
          <cell r="P919" t="str">
            <v>2,718.09</v>
          </cell>
          <cell r="Q919" t="str">
            <v>1,811.97</v>
          </cell>
          <cell r="R919" t="str">
            <v>96</v>
          </cell>
          <cell r="S919" t="str">
            <v>平均年限法(一)</v>
          </cell>
          <cell r="T919" t="str">
            <v>在用</v>
          </cell>
          <cell r="U919" t="str">
            <v>直接购入</v>
          </cell>
          <cell r="V919" t="str">
            <v>余宏东</v>
          </cell>
          <cell r="W919" t="str">
            <v>2016.06.22</v>
          </cell>
          <cell r="X919" t="str">
            <v>记--845</v>
          </cell>
        </row>
        <row r="919">
          <cell r="AA919" t="str">
            <v>0310</v>
          </cell>
        </row>
        <row r="920">
          <cell r="B920" t="str">
            <v>031000328</v>
          </cell>
          <cell r="C920" t="str">
            <v>制剂C车间空调通风设备（空调+风机）</v>
          </cell>
        </row>
        <row r="920">
          <cell r="E920">
            <v>85470.09</v>
          </cell>
          <cell r="F920">
            <v>82051.29</v>
          </cell>
          <cell r="G920">
            <v>3418.8</v>
          </cell>
          <cell r="H920">
            <v>0</v>
          </cell>
          <cell r="I920" t="str">
            <v>2016.06.22</v>
          </cell>
          <cell r="J920" t="str">
            <v>96</v>
          </cell>
          <cell r="K920" t="str">
            <v>剂型设备</v>
          </cell>
          <cell r="L920" t="str">
            <v>肥东制剂分厂</v>
          </cell>
          <cell r="M920" t="str">
            <v>肥东分厂</v>
          </cell>
          <cell r="N920" t="str">
            <v>合肥泰诺环保公司</v>
          </cell>
          <cell r="O920" t="str">
            <v>0.00</v>
          </cell>
          <cell r="P920" t="str">
            <v>5,128.29</v>
          </cell>
          <cell r="Q920" t="str">
            <v>3,418.80</v>
          </cell>
          <cell r="R920" t="str">
            <v>96</v>
          </cell>
          <cell r="S920" t="str">
            <v>平均年限法(一)</v>
          </cell>
          <cell r="T920" t="str">
            <v>在用</v>
          </cell>
          <cell r="U920" t="str">
            <v>直接购入</v>
          </cell>
          <cell r="V920" t="str">
            <v>余宏东</v>
          </cell>
          <cell r="W920" t="str">
            <v>2016.06.22</v>
          </cell>
          <cell r="X920" t="str">
            <v>记--847</v>
          </cell>
        </row>
        <row r="920">
          <cell r="AA920" t="str">
            <v>0310</v>
          </cell>
        </row>
        <row r="921">
          <cell r="B921" t="str">
            <v>040900160</v>
          </cell>
          <cell r="C921" t="str">
            <v>肥东分厂电动门及道间旗杆</v>
          </cell>
        </row>
        <row r="921">
          <cell r="E921">
            <v>33171.8</v>
          </cell>
          <cell r="F921">
            <v>31844.93</v>
          </cell>
          <cell r="G921">
            <v>1326.87</v>
          </cell>
          <cell r="H921">
            <v>0</v>
          </cell>
          <cell r="I921" t="str">
            <v>2016.06.22</v>
          </cell>
          <cell r="J921" t="str">
            <v>96</v>
          </cell>
          <cell r="K921" t="str">
            <v>其他</v>
          </cell>
          <cell r="L921" t="str">
            <v>公司</v>
          </cell>
          <cell r="M921" t="str">
            <v>肥东分厂</v>
          </cell>
          <cell r="N921" t="str">
            <v>合肥荣高智能公司</v>
          </cell>
          <cell r="O921" t="str">
            <v>0.00</v>
          </cell>
          <cell r="P921" t="str">
            <v>1,990.13</v>
          </cell>
          <cell r="Q921" t="str">
            <v>1,326.87</v>
          </cell>
          <cell r="R921" t="str">
            <v>96</v>
          </cell>
          <cell r="S921" t="str">
            <v>平均年限法(一)</v>
          </cell>
          <cell r="T921" t="str">
            <v>在用</v>
          </cell>
          <cell r="U921" t="str">
            <v>直接购入</v>
          </cell>
          <cell r="V921" t="str">
            <v>余宏东</v>
          </cell>
          <cell r="W921" t="str">
            <v>2016.06.22</v>
          </cell>
          <cell r="X921" t="str">
            <v>记--849</v>
          </cell>
        </row>
        <row r="921">
          <cell r="AA921" t="str">
            <v>0409</v>
          </cell>
        </row>
        <row r="922">
          <cell r="B922" t="str">
            <v>032200292</v>
          </cell>
          <cell r="C922" t="str">
            <v>搪瓷浆式搅拌</v>
          </cell>
          <cell r="D922" t="str">
            <v>K5000L</v>
          </cell>
          <cell r="E922">
            <v>2649.57</v>
          </cell>
          <cell r="F922">
            <v>2543.59</v>
          </cell>
          <cell r="G922">
            <v>105.98</v>
          </cell>
          <cell r="H922">
            <v>0</v>
          </cell>
          <cell r="I922" t="str">
            <v>2016.08.26</v>
          </cell>
          <cell r="J922" t="str">
            <v>96</v>
          </cell>
          <cell r="K922" t="str">
            <v>循环经济示范园设备</v>
          </cell>
          <cell r="L922" t="str">
            <v>肥东合成分厂</v>
          </cell>
          <cell r="M922" t="str">
            <v>肥东分厂</v>
          </cell>
          <cell r="N922" t="str">
            <v>靖江润阳化工设备公司</v>
          </cell>
          <cell r="O922" t="str">
            <v>0.00</v>
          </cell>
          <cell r="P922" t="str">
            <v>211.59</v>
          </cell>
          <cell r="Q922" t="str">
            <v>105.98</v>
          </cell>
          <cell r="R922" t="str">
            <v>96</v>
          </cell>
          <cell r="S922" t="str">
            <v>平均年限法(一)</v>
          </cell>
          <cell r="T922" t="str">
            <v>在用</v>
          </cell>
          <cell r="U922" t="str">
            <v>直接购入</v>
          </cell>
          <cell r="V922" t="str">
            <v>余宏东</v>
          </cell>
          <cell r="W922" t="str">
            <v>2016.08.26</v>
          </cell>
          <cell r="X922" t="str">
            <v>记--708</v>
          </cell>
        </row>
        <row r="922">
          <cell r="AA922" t="str">
            <v>0322</v>
          </cell>
        </row>
        <row r="923">
          <cell r="B923" t="str">
            <v>032200293</v>
          </cell>
          <cell r="C923" t="str">
            <v>搪瓷浆式搅拌</v>
          </cell>
          <cell r="D923" t="str">
            <v>K5000L</v>
          </cell>
          <cell r="E923">
            <v>2649.58</v>
          </cell>
          <cell r="F923">
            <v>2543.6</v>
          </cell>
          <cell r="G923">
            <v>105.98</v>
          </cell>
          <cell r="H923">
            <v>0</v>
          </cell>
          <cell r="I923" t="str">
            <v>2016.08.26</v>
          </cell>
          <cell r="J923" t="str">
            <v>96</v>
          </cell>
          <cell r="K923" t="str">
            <v>循环经济示范园设备</v>
          </cell>
          <cell r="L923" t="str">
            <v>肥东合成分厂</v>
          </cell>
          <cell r="M923" t="str">
            <v>肥东分厂</v>
          </cell>
          <cell r="N923" t="str">
            <v>靖江润阳化工设备公司</v>
          </cell>
          <cell r="O923" t="str">
            <v>0.00</v>
          </cell>
          <cell r="P923" t="str">
            <v>211.60</v>
          </cell>
          <cell r="Q923" t="str">
            <v>105.98</v>
          </cell>
          <cell r="R923" t="str">
            <v>96</v>
          </cell>
          <cell r="S923" t="str">
            <v>平均年限法(一)</v>
          </cell>
          <cell r="T923" t="str">
            <v>在用</v>
          </cell>
          <cell r="U923" t="str">
            <v>直接购入</v>
          </cell>
          <cell r="V923" t="str">
            <v>余宏东</v>
          </cell>
          <cell r="W923" t="str">
            <v>2016.08.26</v>
          </cell>
          <cell r="X923" t="str">
            <v>记--708</v>
          </cell>
        </row>
        <row r="923">
          <cell r="AA923" t="str">
            <v>0322</v>
          </cell>
        </row>
        <row r="924">
          <cell r="B924" t="str">
            <v>032200294</v>
          </cell>
          <cell r="C924" t="str">
            <v>氟塑料自吸泵（污水管笼化水泵）</v>
          </cell>
          <cell r="D924" t="str">
            <v>65FZB-20L</v>
          </cell>
          <cell r="E924">
            <v>5555.55</v>
          </cell>
          <cell r="F924">
            <v>5333.33</v>
          </cell>
          <cell r="G924">
            <v>222.22</v>
          </cell>
          <cell r="H924">
            <v>0</v>
          </cell>
          <cell r="I924" t="str">
            <v>2016.08.26</v>
          </cell>
          <cell r="J924" t="str">
            <v>96</v>
          </cell>
          <cell r="K924" t="str">
            <v>循环经济示范园设备</v>
          </cell>
          <cell r="L924" t="str">
            <v>肥东合成分厂</v>
          </cell>
          <cell r="M924" t="str">
            <v>肥东分厂</v>
          </cell>
          <cell r="N924" t="str">
            <v>合肥力达</v>
          </cell>
          <cell r="O924" t="str">
            <v>0.00</v>
          </cell>
          <cell r="P924" t="str">
            <v>444.05</v>
          </cell>
          <cell r="Q924" t="str">
            <v>222.22</v>
          </cell>
          <cell r="R924" t="str">
            <v>96</v>
          </cell>
          <cell r="S924" t="str">
            <v>平均年限法(一)</v>
          </cell>
          <cell r="T924" t="str">
            <v>在用</v>
          </cell>
          <cell r="U924" t="str">
            <v>直接购入</v>
          </cell>
          <cell r="V924" t="str">
            <v>余宏东</v>
          </cell>
          <cell r="W924" t="str">
            <v>2016.08.26</v>
          </cell>
          <cell r="X924" t="str">
            <v>记--711</v>
          </cell>
        </row>
        <row r="924">
          <cell r="AA924" t="str">
            <v>0322</v>
          </cell>
        </row>
        <row r="925">
          <cell r="B925" t="str">
            <v>032200295</v>
          </cell>
          <cell r="C925" t="str">
            <v>氟塑料自吸泵（污水管笼化水泵）</v>
          </cell>
          <cell r="D925" t="str">
            <v>65FZB-20L</v>
          </cell>
          <cell r="E925">
            <v>5555.55</v>
          </cell>
          <cell r="F925">
            <v>5333.33</v>
          </cell>
          <cell r="G925">
            <v>222.22</v>
          </cell>
          <cell r="H925">
            <v>0</v>
          </cell>
          <cell r="I925" t="str">
            <v>2016.08.26</v>
          </cell>
          <cell r="J925" t="str">
            <v>96</v>
          </cell>
          <cell r="K925" t="str">
            <v>循环经济示范园设备</v>
          </cell>
          <cell r="L925" t="str">
            <v>肥东合成分厂</v>
          </cell>
          <cell r="M925" t="str">
            <v>肥东分厂</v>
          </cell>
          <cell r="N925" t="str">
            <v>合肥力达</v>
          </cell>
          <cell r="O925" t="str">
            <v>0.00</v>
          </cell>
          <cell r="P925" t="str">
            <v>444.05</v>
          </cell>
          <cell r="Q925" t="str">
            <v>222.22</v>
          </cell>
          <cell r="R925" t="str">
            <v>96</v>
          </cell>
          <cell r="S925" t="str">
            <v>平均年限法(一)</v>
          </cell>
          <cell r="T925" t="str">
            <v>在用</v>
          </cell>
          <cell r="U925" t="str">
            <v>直接购入</v>
          </cell>
          <cell r="V925" t="str">
            <v>余宏东</v>
          </cell>
          <cell r="W925" t="str">
            <v>2016.08.26</v>
          </cell>
          <cell r="X925" t="str">
            <v>记--711</v>
          </cell>
        </row>
        <row r="925">
          <cell r="AA925" t="str">
            <v>0322</v>
          </cell>
        </row>
        <row r="926">
          <cell r="B926" t="str">
            <v>032200296</v>
          </cell>
          <cell r="C926" t="str">
            <v>氟塑料自吸泵（污水管笼化水泵）</v>
          </cell>
          <cell r="D926" t="str">
            <v>65FZB-20L</v>
          </cell>
          <cell r="E926">
            <v>5555.55</v>
          </cell>
          <cell r="F926">
            <v>5333.33</v>
          </cell>
          <cell r="G926">
            <v>222.22</v>
          </cell>
          <cell r="H926">
            <v>0</v>
          </cell>
          <cell r="I926" t="str">
            <v>2016.08.26</v>
          </cell>
          <cell r="J926" t="str">
            <v>96</v>
          </cell>
          <cell r="K926" t="str">
            <v>循环经济示范园设备</v>
          </cell>
          <cell r="L926" t="str">
            <v>肥东合成分厂</v>
          </cell>
          <cell r="M926" t="str">
            <v>肥东分厂</v>
          </cell>
          <cell r="N926" t="str">
            <v>合肥力达</v>
          </cell>
          <cell r="O926" t="str">
            <v>0.00</v>
          </cell>
          <cell r="P926" t="str">
            <v>444.05</v>
          </cell>
          <cell r="Q926" t="str">
            <v>222.22</v>
          </cell>
          <cell r="R926" t="str">
            <v>96</v>
          </cell>
          <cell r="S926" t="str">
            <v>平均年限法(一)</v>
          </cell>
          <cell r="T926" t="str">
            <v>在用</v>
          </cell>
          <cell r="U926" t="str">
            <v>直接购入</v>
          </cell>
          <cell r="V926" t="str">
            <v>余宏东</v>
          </cell>
          <cell r="W926" t="str">
            <v>2016.08.26</v>
          </cell>
          <cell r="X926" t="str">
            <v>记--711</v>
          </cell>
        </row>
        <row r="926">
          <cell r="AA926" t="str">
            <v>0322</v>
          </cell>
        </row>
        <row r="927">
          <cell r="B927" t="str">
            <v>032200297</v>
          </cell>
          <cell r="C927" t="str">
            <v>氟塑料自吸泵（污水管笼化水泵）</v>
          </cell>
          <cell r="D927" t="str">
            <v>65FZB-20L</v>
          </cell>
          <cell r="E927">
            <v>5555.55</v>
          </cell>
          <cell r="F927">
            <v>5333.33</v>
          </cell>
          <cell r="G927">
            <v>222.22</v>
          </cell>
          <cell r="H927">
            <v>0</v>
          </cell>
          <cell r="I927" t="str">
            <v>2016.08.26</v>
          </cell>
          <cell r="J927" t="str">
            <v>96</v>
          </cell>
          <cell r="K927" t="str">
            <v>循环经济示范园设备</v>
          </cell>
          <cell r="L927" t="str">
            <v>肥东合成分厂</v>
          </cell>
          <cell r="M927" t="str">
            <v>肥东分厂</v>
          </cell>
          <cell r="N927" t="str">
            <v>合肥力达</v>
          </cell>
          <cell r="O927" t="str">
            <v>0.00</v>
          </cell>
          <cell r="P927" t="str">
            <v>444.05</v>
          </cell>
          <cell r="Q927" t="str">
            <v>222.22</v>
          </cell>
          <cell r="R927" t="str">
            <v>96</v>
          </cell>
          <cell r="S927" t="str">
            <v>平均年限法(一)</v>
          </cell>
          <cell r="T927" t="str">
            <v>在用</v>
          </cell>
          <cell r="U927" t="str">
            <v>直接购入</v>
          </cell>
          <cell r="V927" t="str">
            <v>余宏东</v>
          </cell>
          <cell r="W927" t="str">
            <v>2016.08.26</v>
          </cell>
          <cell r="X927" t="str">
            <v>记--711</v>
          </cell>
        </row>
        <row r="927">
          <cell r="AA927" t="str">
            <v>0322</v>
          </cell>
        </row>
        <row r="928">
          <cell r="B928" t="str">
            <v>032200298</v>
          </cell>
          <cell r="C928" t="str">
            <v>氟塑料自吸泵（污水管笼化水泵）</v>
          </cell>
          <cell r="D928" t="str">
            <v>65FZB-20L</v>
          </cell>
          <cell r="E928">
            <v>5555.55</v>
          </cell>
          <cell r="F928">
            <v>5333.33</v>
          </cell>
          <cell r="G928">
            <v>222.22</v>
          </cell>
          <cell r="H928">
            <v>0</v>
          </cell>
          <cell r="I928" t="str">
            <v>2016.08.26</v>
          </cell>
          <cell r="J928" t="str">
            <v>96</v>
          </cell>
          <cell r="K928" t="str">
            <v>循环经济示范园设备</v>
          </cell>
          <cell r="L928" t="str">
            <v>肥东合成分厂</v>
          </cell>
          <cell r="M928" t="str">
            <v>肥东分厂</v>
          </cell>
          <cell r="N928" t="str">
            <v>合肥力达</v>
          </cell>
          <cell r="O928" t="str">
            <v>0.00</v>
          </cell>
          <cell r="P928" t="str">
            <v>444.05</v>
          </cell>
          <cell r="Q928" t="str">
            <v>222.22</v>
          </cell>
          <cell r="R928" t="str">
            <v>96</v>
          </cell>
          <cell r="S928" t="str">
            <v>平均年限法(一)</v>
          </cell>
          <cell r="T928" t="str">
            <v>在用</v>
          </cell>
          <cell r="U928" t="str">
            <v>直接购入</v>
          </cell>
          <cell r="V928" t="str">
            <v>余宏东</v>
          </cell>
          <cell r="W928" t="str">
            <v>2016.08.26</v>
          </cell>
          <cell r="X928" t="str">
            <v>记--711</v>
          </cell>
        </row>
        <row r="928">
          <cell r="AA928" t="str">
            <v>0322</v>
          </cell>
        </row>
        <row r="929">
          <cell r="B929" t="str">
            <v>032200299</v>
          </cell>
          <cell r="C929" t="str">
            <v>氟塑料自吸泵（污水管笼化水泵）</v>
          </cell>
          <cell r="D929" t="str">
            <v>65FZB-20L</v>
          </cell>
          <cell r="E929">
            <v>5555.56</v>
          </cell>
          <cell r="F929">
            <v>5333.34</v>
          </cell>
          <cell r="G929">
            <v>222.22</v>
          </cell>
          <cell r="H929">
            <v>0</v>
          </cell>
          <cell r="I929" t="str">
            <v>2016.08.26</v>
          </cell>
          <cell r="J929" t="str">
            <v>96</v>
          </cell>
          <cell r="K929" t="str">
            <v>循环经济示范园设备</v>
          </cell>
          <cell r="L929" t="str">
            <v>肥东合成分厂</v>
          </cell>
          <cell r="M929" t="str">
            <v>肥东分厂</v>
          </cell>
          <cell r="N929" t="str">
            <v>合肥力达</v>
          </cell>
          <cell r="O929" t="str">
            <v>0.00</v>
          </cell>
          <cell r="P929" t="str">
            <v>444.06</v>
          </cell>
          <cell r="Q929" t="str">
            <v>222.22</v>
          </cell>
          <cell r="R929" t="str">
            <v>96</v>
          </cell>
          <cell r="S929" t="str">
            <v>平均年限法(一)</v>
          </cell>
          <cell r="T929" t="str">
            <v>在用</v>
          </cell>
          <cell r="U929" t="str">
            <v>直接购入</v>
          </cell>
          <cell r="V929" t="str">
            <v>余宏东</v>
          </cell>
          <cell r="W929" t="str">
            <v>2016.08.26</v>
          </cell>
          <cell r="X929" t="str">
            <v>记--711</v>
          </cell>
        </row>
        <row r="929">
          <cell r="AA929" t="str">
            <v>0322</v>
          </cell>
        </row>
        <row r="930">
          <cell r="B930" t="str">
            <v>032200300</v>
          </cell>
          <cell r="C930" t="str">
            <v>氟塑料自吸泵（污水管笼化水泵）</v>
          </cell>
          <cell r="D930" t="str">
            <v>65FZB-20L</v>
          </cell>
          <cell r="E930">
            <v>5555.56</v>
          </cell>
          <cell r="F930">
            <v>5333.34</v>
          </cell>
          <cell r="G930">
            <v>222.22</v>
          </cell>
          <cell r="H930">
            <v>0</v>
          </cell>
          <cell r="I930" t="str">
            <v>2016.08.26</v>
          </cell>
          <cell r="J930" t="str">
            <v>96</v>
          </cell>
          <cell r="K930" t="str">
            <v>循环经济示范园设备</v>
          </cell>
          <cell r="L930" t="str">
            <v>肥东合成分厂</v>
          </cell>
          <cell r="M930" t="str">
            <v>肥东分厂</v>
          </cell>
          <cell r="N930" t="str">
            <v>合肥力达</v>
          </cell>
          <cell r="O930" t="str">
            <v>0.00</v>
          </cell>
          <cell r="P930" t="str">
            <v>444.06</v>
          </cell>
          <cell r="Q930" t="str">
            <v>222.22</v>
          </cell>
          <cell r="R930" t="str">
            <v>96</v>
          </cell>
          <cell r="S930" t="str">
            <v>平均年限法(一)</v>
          </cell>
          <cell r="T930" t="str">
            <v>在用</v>
          </cell>
          <cell r="U930" t="str">
            <v>直接购入</v>
          </cell>
          <cell r="V930" t="str">
            <v>余宏东</v>
          </cell>
          <cell r="W930" t="str">
            <v>2016.08.26</v>
          </cell>
          <cell r="X930" t="str">
            <v>记--711</v>
          </cell>
        </row>
        <row r="930">
          <cell r="AA930" t="str">
            <v>0322</v>
          </cell>
        </row>
        <row r="931">
          <cell r="B931" t="str">
            <v>032200301</v>
          </cell>
          <cell r="C931" t="str">
            <v>氟塑料自吸泵（污水管笼化水泵）</v>
          </cell>
          <cell r="D931" t="str">
            <v>65FZB-20L</v>
          </cell>
          <cell r="E931">
            <v>5555.56</v>
          </cell>
          <cell r="F931">
            <v>5333.34</v>
          </cell>
          <cell r="G931">
            <v>222.22</v>
          </cell>
          <cell r="H931">
            <v>0</v>
          </cell>
          <cell r="I931" t="str">
            <v>2016.08.26</v>
          </cell>
          <cell r="J931" t="str">
            <v>96</v>
          </cell>
          <cell r="K931" t="str">
            <v>循环经济示范园设备</v>
          </cell>
          <cell r="L931" t="str">
            <v>肥东合成分厂</v>
          </cell>
          <cell r="M931" t="str">
            <v>肥东分厂</v>
          </cell>
          <cell r="N931" t="str">
            <v>合肥力达</v>
          </cell>
          <cell r="O931" t="str">
            <v>0.00</v>
          </cell>
          <cell r="P931" t="str">
            <v>444.06</v>
          </cell>
          <cell r="Q931" t="str">
            <v>222.22</v>
          </cell>
          <cell r="R931" t="str">
            <v>96</v>
          </cell>
          <cell r="S931" t="str">
            <v>平均年限法(一)</v>
          </cell>
          <cell r="T931" t="str">
            <v>在用</v>
          </cell>
          <cell r="U931" t="str">
            <v>直接购入</v>
          </cell>
          <cell r="V931" t="str">
            <v>余宏东</v>
          </cell>
          <cell r="W931" t="str">
            <v>2016.08.26</v>
          </cell>
          <cell r="X931" t="str">
            <v>记--711</v>
          </cell>
        </row>
        <row r="931">
          <cell r="AA931" t="str">
            <v>0322</v>
          </cell>
        </row>
        <row r="932">
          <cell r="B932" t="str">
            <v>032200302</v>
          </cell>
          <cell r="C932" t="str">
            <v>氟塑料自吸泵（污水管笼化水泵）</v>
          </cell>
          <cell r="D932" t="str">
            <v>65FZB-20L</v>
          </cell>
          <cell r="E932">
            <v>5555.56</v>
          </cell>
          <cell r="F932">
            <v>5333.34</v>
          </cell>
          <cell r="G932">
            <v>222.22</v>
          </cell>
          <cell r="H932">
            <v>0</v>
          </cell>
          <cell r="I932" t="str">
            <v>2016.08.26</v>
          </cell>
          <cell r="J932" t="str">
            <v>96</v>
          </cell>
          <cell r="K932" t="str">
            <v>循环经济示范园设备</v>
          </cell>
          <cell r="L932" t="str">
            <v>肥东合成分厂</v>
          </cell>
          <cell r="M932" t="str">
            <v>肥东分厂</v>
          </cell>
          <cell r="N932" t="str">
            <v>合肥力达</v>
          </cell>
          <cell r="O932" t="str">
            <v>0.00</v>
          </cell>
          <cell r="P932" t="str">
            <v>444.06</v>
          </cell>
          <cell r="Q932" t="str">
            <v>222.22</v>
          </cell>
          <cell r="R932" t="str">
            <v>96</v>
          </cell>
          <cell r="S932" t="str">
            <v>平均年限法(一)</v>
          </cell>
          <cell r="T932" t="str">
            <v>在用</v>
          </cell>
          <cell r="U932" t="str">
            <v>直接购入</v>
          </cell>
          <cell r="V932" t="str">
            <v>余宏东</v>
          </cell>
          <cell r="W932" t="str">
            <v>2016.08.26</v>
          </cell>
          <cell r="X932" t="str">
            <v>记--711</v>
          </cell>
        </row>
        <row r="932">
          <cell r="AA932" t="str">
            <v>0322</v>
          </cell>
        </row>
        <row r="933">
          <cell r="B933" t="str">
            <v>032200303</v>
          </cell>
          <cell r="C933" t="str">
            <v>氟塑料自吸泵（污水管笼化水泵）</v>
          </cell>
          <cell r="D933" t="str">
            <v>65FZB-20L</v>
          </cell>
          <cell r="E933">
            <v>5555.56</v>
          </cell>
          <cell r="F933">
            <v>5333.34</v>
          </cell>
          <cell r="G933">
            <v>222.22</v>
          </cell>
          <cell r="H933">
            <v>0</v>
          </cell>
          <cell r="I933" t="str">
            <v>2016.08.26</v>
          </cell>
          <cell r="J933" t="str">
            <v>96</v>
          </cell>
          <cell r="K933" t="str">
            <v>循环经济示范园设备</v>
          </cell>
          <cell r="L933" t="str">
            <v>肥东合成分厂</v>
          </cell>
          <cell r="M933" t="str">
            <v>肥东分厂</v>
          </cell>
          <cell r="N933" t="str">
            <v>合肥力达</v>
          </cell>
          <cell r="O933" t="str">
            <v>0.00</v>
          </cell>
          <cell r="P933" t="str">
            <v>444.06</v>
          </cell>
          <cell r="Q933" t="str">
            <v>222.22</v>
          </cell>
          <cell r="R933" t="str">
            <v>96</v>
          </cell>
          <cell r="S933" t="str">
            <v>平均年限法(一)</v>
          </cell>
          <cell r="T933" t="str">
            <v>在用</v>
          </cell>
          <cell r="U933" t="str">
            <v>直接购入</v>
          </cell>
          <cell r="V933" t="str">
            <v>余宏东</v>
          </cell>
          <cell r="W933" t="str">
            <v>2016.08.26</v>
          </cell>
          <cell r="X933" t="str">
            <v>记--711</v>
          </cell>
        </row>
        <row r="933">
          <cell r="AA933" t="str">
            <v>0322</v>
          </cell>
        </row>
        <row r="934">
          <cell r="B934" t="str">
            <v>032200304</v>
          </cell>
          <cell r="C934" t="str">
            <v>氟塑料自吸泵（污水管笼化水泵）</v>
          </cell>
          <cell r="D934" t="str">
            <v>65FZB-20L</v>
          </cell>
          <cell r="E934">
            <v>5555.56</v>
          </cell>
          <cell r="F934">
            <v>5333.34</v>
          </cell>
          <cell r="G934">
            <v>222.22</v>
          </cell>
          <cell r="H934">
            <v>0</v>
          </cell>
          <cell r="I934" t="str">
            <v>2016.08.26</v>
          </cell>
          <cell r="J934" t="str">
            <v>96</v>
          </cell>
          <cell r="K934" t="str">
            <v>循环经济示范园设备</v>
          </cell>
          <cell r="L934" t="str">
            <v>肥东合成分厂</v>
          </cell>
          <cell r="M934" t="str">
            <v>肥东分厂</v>
          </cell>
          <cell r="N934" t="str">
            <v>合肥力达</v>
          </cell>
          <cell r="O934" t="str">
            <v>0.00</v>
          </cell>
          <cell r="P934" t="str">
            <v>444.06</v>
          </cell>
          <cell r="Q934" t="str">
            <v>222.22</v>
          </cell>
          <cell r="R934" t="str">
            <v>96</v>
          </cell>
          <cell r="S934" t="str">
            <v>平均年限法(一)</v>
          </cell>
          <cell r="T934" t="str">
            <v>在用</v>
          </cell>
          <cell r="U934" t="str">
            <v>直接购入</v>
          </cell>
          <cell r="V934" t="str">
            <v>余宏东</v>
          </cell>
          <cell r="W934" t="str">
            <v>2016.08.26</v>
          </cell>
          <cell r="X934" t="str">
            <v>记--711</v>
          </cell>
        </row>
        <row r="934">
          <cell r="AA934" t="str">
            <v>0322</v>
          </cell>
        </row>
        <row r="935">
          <cell r="B935" t="str">
            <v>032200305</v>
          </cell>
          <cell r="C935" t="str">
            <v>自吸排污泵（污水处理）</v>
          </cell>
          <cell r="D935" t="str">
            <v>50ZW10-20-2.2</v>
          </cell>
          <cell r="E935">
            <v>2264.96</v>
          </cell>
          <cell r="F935">
            <v>2174.36</v>
          </cell>
          <cell r="G935">
            <v>90.6</v>
          </cell>
          <cell r="H935">
            <v>0</v>
          </cell>
          <cell r="I935" t="str">
            <v>2016.08.26</v>
          </cell>
          <cell r="J935" t="str">
            <v>96</v>
          </cell>
          <cell r="K935" t="str">
            <v>循环经济示范园设备</v>
          </cell>
          <cell r="L935" t="str">
            <v>肥东合成分厂</v>
          </cell>
          <cell r="M935" t="str">
            <v>肥东分厂</v>
          </cell>
          <cell r="N935" t="str">
            <v>合肥四联</v>
          </cell>
          <cell r="O935" t="str">
            <v>0.00</v>
          </cell>
          <cell r="P935" t="str">
            <v>181.16</v>
          </cell>
          <cell r="Q935" t="str">
            <v>90.60</v>
          </cell>
          <cell r="R935" t="str">
            <v>96</v>
          </cell>
          <cell r="S935" t="str">
            <v>平均年限法(一)</v>
          </cell>
          <cell r="T935" t="str">
            <v>在用</v>
          </cell>
          <cell r="U935" t="str">
            <v>直接购入</v>
          </cell>
          <cell r="V935" t="str">
            <v>余宏东</v>
          </cell>
          <cell r="W935" t="str">
            <v>2016.08.26</v>
          </cell>
          <cell r="X935" t="str">
            <v>记--713</v>
          </cell>
        </row>
        <row r="935">
          <cell r="AA935" t="str">
            <v>0322</v>
          </cell>
        </row>
        <row r="936">
          <cell r="B936" t="str">
            <v>032200306</v>
          </cell>
          <cell r="C936" t="str">
            <v>自吸排污泵（污水处理）</v>
          </cell>
          <cell r="D936" t="str">
            <v>50ZW15-10-2.2</v>
          </cell>
          <cell r="E936">
            <v>2264.95</v>
          </cell>
          <cell r="F936">
            <v>2174.35</v>
          </cell>
          <cell r="G936">
            <v>90.6</v>
          </cell>
          <cell r="H936">
            <v>0</v>
          </cell>
          <cell r="I936" t="str">
            <v>2016.08.26</v>
          </cell>
          <cell r="J936" t="str">
            <v>96</v>
          </cell>
          <cell r="K936" t="str">
            <v>循环经济示范园设备</v>
          </cell>
          <cell r="L936" t="str">
            <v>肥东合成分厂</v>
          </cell>
          <cell r="M936" t="str">
            <v>肥东分厂</v>
          </cell>
          <cell r="N936" t="str">
            <v>合肥四联</v>
          </cell>
          <cell r="O936" t="str">
            <v>0.00</v>
          </cell>
          <cell r="P936" t="str">
            <v>181.15</v>
          </cell>
          <cell r="Q936" t="str">
            <v>90.60</v>
          </cell>
          <cell r="R936" t="str">
            <v>96</v>
          </cell>
          <cell r="S936" t="str">
            <v>平均年限法(一)</v>
          </cell>
          <cell r="T936" t="str">
            <v>在用</v>
          </cell>
          <cell r="U936" t="str">
            <v>直接购入</v>
          </cell>
          <cell r="V936" t="str">
            <v>余宏东</v>
          </cell>
          <cell r="W936" t="str">
            <v>2016.08.26</v>
          </cell>
          <cell r="X936" t="str">
            <v>记--713</v>
          </cell>
        </row>
        <row r="936">
          <cell r="AA936" t="str">
            <v>0322</v>
          </cell>
        </row>
        <row r="937">
          <cell r="B937" t="str">
            <v>032200307</v>
          </cell>
          <cell r="C937" t="str">
            <v>自吸排污泵（污水处理）</v>
          </cell>
          <cell r="D937" t="str">
            <v>50ZW15-10-2.2</v>
          </cell>
          <cell r="E937">
            <v>2264.96</v>
          </cell>
          <cell r="F937">
            <v>2174.36</v>
          </cell>
          <cell r="G937">
            <v>90.6</v>
          </cell>
          <cell r="H937">
            <v>0</v>
          </cell>
          <cell r="I937" t="str">
            <v>2016.08.26</v>
          </cell>
          <cell r="J937" t="str">
            <v>96</v>
          </cell>
          <cell r="K937" t="str">
            <v>循环经济示范园设备</v>
          </cell>
          <cell r="L937" t="str">
            <v>肥东合成分厂</v>
          </cell>
          <cell r="M937" t="str">
            <v>肥东分厂</v>
          </cell>
        </row>
        <row r="937">
          <cell r="O937" t="str">
            <v>0.00</v>
          </cell>
          <cell r="P937" t="str">
            <v>181.16</v>
          </cell>
          <cell r="Q937" t="str">
            <v>90.60</v>
          </cell>
          <cell r="R937" t="str">
            <v>96</v>
          </cell>
          <cell r="S937" t="str">
            <v>平均年限法(一)</v>
          </cell>
          <cell r="T937" t="str">
            <v>在用</v>
          </cell>
          <cell r="U937" t="str">
            <v>直接购入</v>
          </cell>
          <cell r="V937" t="str">
            <v>余宏东</v>
          </cell>
          <cell r="W937" t="str">
            <v>2016.08.26</v>
          </cell>
          <cell r="X937" t="str">
            <v>记--713</v>
          </cell>
        </row>
        <row r="937">
          <cell r="AA937" t="str">
            <v>0322</v>
          </cell>
        </row>
        <row r="938">
          <cell r="B938" t="str">
            <v>032200308</v>
          </cell>
          <cell r="C938" t="str">
            <v>自吸排污泵（污水处理）</v>
          </cell>
          <cell r="D938" t="str">
            <v>80ZW40-30-7.5</v>
          </cell>
          <cell r="E938">
            <v>4230.77</v>
          </cell>
          <cell r="F938">
            <v>4061.54</v>
          </cell>
          <cell r="G938">
            <v>169.23</v>
          </cell>
          <cell r="H938">
            <v>0</v>
          </cell>
          <cell r="I938" t="str">
            <v>2016.08.26</v>
          </cell>
          <cell r="J938" t="str">
            <v>96</v>
          </cell>
          <cell r="K938" t="str">
            <v>循环经济示范园设备</v>
          </cell>
          <cell r="L938" t="str">
            <v>肥东合成分厂</v>
          </cell>
          <cell r="M938" t="str">
            <v>肥东分厂</v>
          </cell>
          <cell r="N938" t="str">
            <v>合肥四联</v>
          </cell>
          <cell r="O938" t="str">
            <v>0.00</v>
          </cell>
          <cell r="P938" t="str">
            <v>338.26</v>
          </cell>
          <cell r="Q938" t="str">
            <v>169.23</v>
          </cell>
          <cell r="R938" t="str">
            <v>96</v>
          </cell>
          <cell r="S938" t="str">
            <v>平均年限法(一)</v>
          </cell>
          <cell r="T938" t="str">
            <v>在用</v>
          </cell>
          <cell r="U938" t="str">
            <v>直接购入</v>
          </cell>
          <cell r="V938" t="str">
            <v>余宏东</v>
          </cell>
          <cell r="W938" t="str">
            <v>2016.08.26</v>
          </cell>
          <cell r="X938" t="str">
            <v>记--713</v>
          </cell>
        </row>
        <row r="938">
          <cell r="AA938" t="str">
            <v>0322</v>
          </cell>
        </row>
        <row r="939">
          <cell r="B939" t="str">
            <v>032200309</v>
          </cell>
          <cell r="C939" t="str">
            <v>潜污泵（污水处理）</v>
          </cell>
          <cell r="D939" t="str">
            <v>50WQP15-20-2.2</v>
          </cell>
          <cell r="E939">
            <v>4102.56</v>
          </cell>
          <cell r="F939">
            <v>3938.46</v>
          </cell>
          <cell r="G939">
            <v>164.1</v>
          </cell>
          <cell r="H939">
            <v>0</v>
          </cell>
          <cell r="I939" t="str">
            <v>2016.08.26</v>
          </cell>
          <cell r="J939" t="str">
            <v>96</v>
          </cell>
          <cell r="K939" t="str">
            <v>循环经济示范园设备</v>
          </cell>
          <cell r="L939" t="str">
            <v>肥东合成分厂</v>
          </cell>
          <cell r="M939" t="str">
            <v>肥东分厂</v>
          </cell>
          <cell r="N939" t="str">
            <v>合肥四联</v>
          </cell>
          <cell r="O939" t="str">
            <v>0.00</v>
          </cell>
          <cell r="P939" t="str">
            <v>327.82</v>
          </cell>
          <cell r="Q939" t="str">
            <v>164.10</v>
          </cell>
          <cell r="R939" t="str">
            <v>96</v>
          </cell>
          <cell r="S939" t="str">
            <v>平均年限法(一)</v>
          </cell>
          <cell r="T939" t="str">
            <v>在用</v>
          </cell>
          <cell r="U939" t="str">
            <v>直接购入</v>
          </cell>
          <cell r="V939" t="str">
            <v>余宏东</v>
          </cell>
          <cell r="W939" t="str">
            <v>2016.08.26</v>
          </cell>
          <cell r="X939" t="str">
            <v>记--713</v>
          </cell>
        </row>
        <row r="939">
          <cell r="AA939" t="str">
            <v>0322</v>
          </cell>
        </row>
        <row r="940">
          <cell r="B940" t="str">
            <v>032200310</v>
          </cell>
          <cell r="C940" t="str">
            <v>搪瓷储罐（肥东分厂）</v>
          </cell>
          <cell r="D940" t="str">
            <v>K500L</v>
          </cell>
          <cell r="E940">
            <v>7521.37</v>
          </cell>
          <cell r="F940">
            <v>7220.52</v>
          </cell>
          <cell r="G940">
            <v>300.85</v>
          </cell>
          <cell r="H940">
            <v>0</v>
          </cell>
          <cell r="I940" t="str">
            <v>2016.08.26</v>
          </cell>
          <cell r="J940" t="str">
            <v>96</v>
          </cell>
          <cell r="K940" t="str">
            <v>循环经济示范园设备</v>
          </cell>
          <cell r="L940" t="str">
            <v>肥东合成分厂</v>
          </cell>
          <cell r="M940" t="str">
            <v>肥东分厂</v>
          </cell>
          <cell r="N940" t="str">
            <v>江苏扬阳</v>
          </cell>
          <cell r="O940" t="str">
            <v>0.00</v>
          </cell>
          <cell r="P940" t="str">
            <v>602.04</v>
          </cell>
          <cell r="Q940" t="str">
            <v>300.85</v>
          </cell>
          <cell r="R940" t="str">
            <v>96</v>
          </cell>
          <cell r="S940" t="str">
            <v>平均年限法(一)</v>
          </cell>
          <cell r="T940" t="str">
            <v>在用</v>
          </cell>
          <cell r="U940" t="str">
            <v>直接购入</v>
          </cell>
          <cell r="V940" t="str">
            <v>余宏东</v>
          </cell>
          <cell r="W940" t="str">
            <v>2016.08.26</v>
          </cell>
          <cell r="X940" t="str">
            <v>记--715</v>
          </cell>
        </row>
        <row r="940">
          <cell r="AA940" t="str">
            <v>0322</v>
          </cell>
        </row>
        <row r="941">
          <cell r="B941" t="str">
            <v>032200311</v>
          </cell>
          <cell r="C941" t="str">
            <v>搪瓷储罐（肥东分厂）</v>
          </cell>
          <cell r="D941" t="str">
            <v>K500L</v>
          </cell>
          <cell r="E941">
            <v>7521.37</v>
          </cell>
          <cell r="F941">
            <v>7220.52</v>
          </cell>
          <cell r="G941">
            <v>300.85</v>
          </cell>
          <cell r="H941">
            <v>0</v>
          </cell>
          <cell r="I941" t="str">
            <v>2016.08.26</v>
          </cell>
          <cell r="J941" t="str">
            <v>96</v>
          </cell>
          <cell r="K941" t="str">
            <v>循环经济示范园设备</v>
          </cell>
          <cell r="L941" t="str">
            <v>肥东合成分厂</v>
          </cell>
          <cell r="M941" t="str">
            <v>肥东分厂</v>
          </cell>
          <cell r="N941" t="str">
            <v>江苏扬阳</v>
          </cell>
          <cell r="O941" t="str">
            <v>0.00</v>
          </cell>
          <cell r="P941" t="str">
            <v>602.04</v>
          </cell>
          <cell r="Q941" t="str">
            <v>300.85</v>
          </cell>
          <cell r="R941" t="str">
            <v>96</v>
          </cell>
          <cell r="S941" t="str">
            <v>平均年限法(一)</v>
          </cell>
          <cell r="T941" t="str">
            <v>在用</v>
          </cell>
          <cell r="U941" t="str">
            <v>直接购入</v>
          </cell>
          <cell r="V941" t="str">
            <v>余宏东</v>
          </cell>
          <cell r="W941" t="str">
            <v>2016.08.26</v>
          </cell>
          <cell r="X941" t="str">
            <v>记--715</v>
          </cell>
        </row>
        <row r="941">
          <cell r="AA941" t="str">
            <v>0322</v>
          </cell>
        </row>
        <row r="942">
          <cell r="B942" t="str">
            <v>031400026</v>
          </cell>
          <cell r="C942" t="str">
            <v>磁力反应釜</v>
          </cell>
          <cell r="D942" t="str">
            <v>GSH1/10</v>
          </cell>
          <cell r="E942">
            <v>13675.21</v>
          </cell>
          <cell r="F942">
            <v>13128.2</v>
          </cell>
          <cell r="G942">
            <v>547.01</v>
          </cell>
          <cell r="H942">
            <v>0</v>
          </cell>
          <cell r="I942" t="str">
            <v>2016.08.26</v>
          </cell>
          <cell r="J942" t="str">
            <v>96</v>
          </cell>
          <cell r="K942" t="str">
            <v>研发设备</v>
          </cell>
          <cell r="L942" t="str">
            <v>研发中心</v>
          </cell>
          <cell r="M942" t="str">
            <v>肥东分厂研发中心</v>
          </cell>
          <cell r="N942" t="str">
            <v>威海汇鑫</v>
          </cell>
          <cell r="O942" t="str">
            <v>0.00</v>
          </cell>
          <cell r="P942" t="str">
            <v>1,094.20</v>
          </cell>
          <cell r="Q942" t="str">
            <v>547.01</v>
          </cell>
          <cell r="R942" t="str">
            <v>96</v>
          </cell>
          <cell r="S942" t="str">
            <v>平均年限法(一)</v>
          </cell>
          <cell r="T942" t="str">
            <v>在用</v>
          </cell>
          <cell r="U942" t="str">
            <v>直接购入</v>
          </cell>
          <cell r="V942" t="str">
            <v>余宏东</v>
          </cell>
          <cell r="W942" t="str">
            <v>2016.08.26</v>
          </cell>
          <cell r="X942" t="str">
            <v>记--717</v>
          </cell>
        </row>
        <row r="942">
          <cell r="AA942" t="str">
            <v>0314</v>
          </cell>
        </row>
        <row r="943">
          <cell r="B943" t="str">
            <v>032200312</v>
          </cell>
          <cell r="C943" t="str">
            <v>变频器（肥东合成）</v>
          </cell>
          <cell r="D943" t="str">
            <v>VFD550CP43A-21</v>
          </cell>
          <cell r="E943">
            <v>8735.04</v>
          </cell>
          <cell r="F943">
            <v>8385.64</v>
          </cell>
          <cell r="G943">
            <v>349.4</v>
          </cell>
          <cell r="H943">
            <v>0</v>
          </cell>
          <cell r="I943" t="str">
            <v>2016.08.28</v>
          </cell>
          <cell r="J943" t="str">
            <v>96</v>
          </cell>
          <cell r="K943" t="str">
            <v>循环经济示范园设备</v>
          </cell>
          <cell r="L943" t="str">
            <v>肥东合成分厂</v>
          </cell>
          <cell r="M943" t="str">
            <v>肥东分厂</v>
          </cell>
          <cell r="N943" t="str">
            <v>上海众势</v>
          </cell>
          <cell r="O943" t="str">
            <v>0.00</v>
          </cell>
          <cell r="P943" t="str">
            <v>698.84</v>
          </cell>
          <cell r="Q943" t="str">
            <v>349.40</v>
          </cell>
          <cell r="R943" t="str">
            <v>96</v>
          </cell>
          <cell r="S943" t="str">
            <v>平均年限法(一)</v>
          </cell>
          <cell r="T943" t="str">
            <v>在用</v>
          </cell>
          <cell r="U943" t="str">
            <v>直接购入</v>
          </cell>
          <cell r="V943" t="str">
            <v>余宏东</v>
          </cell>
          <cell r="W943" t="str">
            <v>2016.08.28</v>
          </cell>
          <cell r="X943" t="str">
            <v>记--852</v>
          </cell>
        </row>
        <row r="943">
          <cell r="AA943" t="str">
            <v>0322</v>
          </cell>
        </row>
        <row r="944">
          <cell r="B944" t="str">
            <v>032200313</v>
          </cell>
          <cell r="C944" t="str">
            <v>变频器（肥东合成）</v>
          </cell>
          <cell r="D944" t="str">
            <v>VFD550CP43A-21</v>
          </cell>
          <cell r="E944">
            <v>8735.04</v>
          </cell>
          <cell r="F944">
            <v>8385.64</v>
          </cell>
          <cell r="G944">
            <v>349.4</v>
          </cell>
          <cell r="H944">
            <v>0</v>
          </cell>
          <cell r="I944" t="str">
            <v>2016.08.28</v>
          </cell>
          <cell r="J944" t="str">
            <v>96</v>
          </cell>
          <cell r="K944" t="str">
            <v>循环经济示范园设备</v>
          </cell>
          <cell r="L944" t="str">
            <v>肥东合成分厂</v>
          </cell>
          <cell r="M944" t="str">
            <v>肥东分厂</v>
          </cell>
          <cell r="N944" t="str">
            <v>上海众势</v>
          </cell>
          <cell r="O944" t="str">
            <v>0.00</v>
          </cell>
          <cell r="P944" t="str">
            <v>698.84</v>
          </cell>
          <cell r="Q944" t="str">
            <v>349.40</v>
          </cell>
          <cell r="R944" t="str">
            <v>96</v>
          </cell>
          <cell r="S944" t="str">
            <v>平均年限法(一)</v>
          </cell>
          <cell r="T944" t="str">
            <v>在用</v>
          </cell>
          <cell r="U944" t="str">
            <v>直接购入</v>
          </cell>
          <cell r="V944" t="str">
            <v>余宏东</v>
          </cell>
          <cell r="W944" t="str">
            <v>2016.08.28</v>
          </cell>
          <cell r="X944" t="str">
            <v>记--852</v>
          </cell>
        </row>
        <row r="944">
          <cell r="AA944" t="str">
            <v>0322</v>
          </cell>
        </row>
        <row r="945">
          <cell r="B945" t="str">
            <v>032200314</v>
          </cell>
          <cell r="C945" t="str">
            <v>变频器（肥东合成）</v>
          </cell>
          <cell r="D945" t="str">
            <v>VFD550CP43A-21</v>
          </cell>
          <cell r="E945">
            <v>8735.05</v>
          </cell>
          <cell r="F945">
            <v>8385.65</v>
          </cell>
          <cell r="G945">
            <v>349.4</v>
          </cell>
          <cell r="H945">
            <v>0</v>
          </cell>
          <cell r="I945" t="str">
            <v>2016.08.28</v>
          </cell>
          <cell r="J945" t="str">
            <v>96</v>
          </cell>
          <cell r="K945" t="str">
            <v>循环经济示范园设备</v>
          </cell>
          <cell r="L945" t="str">
            <v>肥东合成分厂</v>
          </cell>
          <cell r="M945" t="str">
            <v>肥东分厂</v>
          </cell>
          <cell r="N945" t="str">
            <v>上海众势</v>
          </cell>
          <cell r="O945" t="str">
            <v>0.00</v>
          </cell>
          <cell r="P945" t="str">
            <v>698.85</v>
          </cell>
          <cell r="Q945" t="str">
            <v>349.40</v>
          </cell>
          <cell r="R945" t="str">
            <v>96</v>
          </cell>
          <cell r="S945" t="str">
            <v>平均年限法(一)</v>
          </cell>
          <cell r="T945" t="str">
            <v>在用</v>
          </cell>
          <cell r="U945" t="str">
            <v>直接购入</v>
          </cell>
          <cell r="V945" t="str">
            <v>余宏东</v>
          </cell>
          <cell r="W945" t="str">
            <v>2016.08.28</v>
          </cell>
          <cell r="X945" t="str">
            <v>记--852</v>
          </cell>
        </row>
        <row r="945">
          <cell r="AA945" t="str">
            <v>0322</v>
          </cell>
        </row>
        <row r="946">
          <cell r="B946" t="str">
            <v>032200315</v>
          </cell>
          <cell r="C946" t="str">
            <v>变频器（肥东合成）</v>
          </cell>
          <cell r="D946" t="str">
            <v>VFD300CP43B-21</v>
          </cell>
          <cell r="E946">
            <v>3934.19</v>
          </cell>
          <cell r="F946">
            <v>3776.82</v>
          </cell>
          <cell r="G946">
            <v>157.37</v>
          </cell>
          <cell r="H946">
            <v>0</v>
          </cell>
          <cell r="I946" t="str">
            <v>2016.08.28</v>
          </cell>
          <cell r="J946" t="str">
            <v>96</v>
          </cell>
          <cell r="K946" t="str">
            <v>循环经济示范园设备</v>
          </cell>
          <cell r="L946" t="str">
            <v>肥东合成分厂</v>
          </cell>
          <cell r="M946" t="str">
            <v>肥东分厂</v>
          </cell>
          <cell r="N946" t="str">
            <v>上海众势</v>
          </cell>
          <cell r="O946" t="str">
            <v>0.00</v>
          </cell>
          <cell r="P946" t="str">
            <v>314.90</v>
          </cell>
          <cell r="Q946" t="str">
            <v>157.37</v>
          </cell>
          <cell r="R946" t="str">
            <v>96</v>
          </cell>
          <cell r="S946" t="str">
            <v>平均年限法(一)</v>
          </cell>
          <cell r="T946" t="str">
            <v>在用</v>
          </cell>
          <cell r="U946" t="str">
            <v>直接购入</v>
          </cell>
          <cell r="V946" t="str">
            <v>余宏东</v>
          </cell>
          <cell r="W946" t="str">
            <v>2016.08.28</v>
          </cell>
          <cell r="X946" t="str">
            <v>记--852</v>
          </cell>
        </row>
        <row r="946">
          <cell r="AA946" t="str">
            <v>0322</v>
          </cell>
        </row>
        <row r="947">
          <cell r="B947" t="str">
            <v>01730</v>
          </cell>
          <cell r="C947" t="str">
            <v>肥东分厂视频监控系统</v>
          </cell>
        </row>
        <row r="947">
          <cell r="E947">
            <v>304504.5</v>
          </cell>
          <cell r="F947">
            <v>292324.32</v>
          </cell>
          <cell r="G947">
            <v>12180.18</v>
          </cell>
          <cell r="H947">
            <v>0</v>
          </cell>
          <cell r="I947" t="str">
            <v>2016.09.30</v>
          </cell>
          <cell r="J947" t="str">
            <v>96</v>
          </cell>
          <cell r="K947" t="str">
            <v>其他</v>
          </cell>
          <cell r="L947" t="str">
            <v>肥东合成分厂</v>
          </cell>
          <cell r="M947" t="str">
            <v>肥东分厂</v>
          </cell>
          <cell r="N947" t="str">
            <v>合肥新振智能</v>
          </cell>
          <cell r="O947" t="str">
            <v>0.00</v>
          </cell>
          <cell r="P947" t="str">
            <v>27,404.97</v>
          </cell>
          <cell r="Q947" t="str">
            <v>12,180.18</v>
          </cell>
          <cell r="R947" t="str">
            <v>96</v>
          </cell>
          <cell r="S947" t="str">
            <v>平均年限法(一)</v>
          </cell>
          <cell r="T947" t="str">
            <v>在用</v>
          </cell>
          <cell r="U947" t="str">
            <v>直接购入</v>
          </cell>
          <cell r="V947" t="str">
            <v>余宏东</v>
          </cell>
          <cell r="W947" t="str">
            <v>2016.09.30</v>
          </cell>
          <cell r="X947" t="str">
            <v>记--886</v>
          </cell>
        </row>
        <row r="947">
          <cell r="AA947" t="str">
            <v>0409</v>
          </cell>
        </row>
        <row r="948">
          <cell r="B948" t="str">
            <v>040200274</v>
          </cell>
          <cell r="C948" t="str">
            <v>笔记本电脑（联想 昭阳K21-80）</v>
          </cell>
          <cell r="D948" t="str">
            <v>联想 昭阳K21-80</v>
          </cell>
          <cell r="E948">
            <v>4094.02</v>
          </cell>
          <cell r="F948">
            <v>3930.26</v>
          </cell>
          <cell r="G948">
            <v>100</v>
          </cell>
          <cell r="H948">
            <v>63.76</v>
          </cell>
          <cell r="I948" t="str">
            <v>2016.10.14</v>
          </cell>
          <cell r="J948" t="str">
            <v>60</v>
          </cell>
          <cell r="K948" t="str">
            <v>电脑</v>
          </cell>
          <cell r="L948" t="str">
            <v>综合办</v>
          </cell>
          <cell r="M948" t="str">
            <v>综合办，原1王玮2019.11.19从丰乐香料调入，现2024.7.30移交农化综合办</v>
          </cell>
        </row>
        <row r="948">
          <cell r="O948" t="str">
            <v>0.00</v>
          </cell>
          <cell r="P948" t="str">
            <v>0.00</v>
          </cell>
          <cell r="Q948" t="str">
            <v>163.76</v>
          </cell>
          <cell r="R948" t="str">
            <v>60</v>
          </cell>
          <cell r="S948" t="str">
            <v>平均年限法(一)</v>
          </cell>
          <cell r="T948" t="str">
            <v>在用</v>
          </cell>
          <cell r="U948" t="str">
            <v>直接购入</v>
          </cell>
          <cell r="V948" t="str">
            <v>王桂珍</v>
          </cell>
          <cell r="W948" t="str">
            <v>2019.11.19</v>
          </cell>
        </row>
        <row r="948">
          <cell r="AA948" t="str">
            <v>0402</v>
          </cell>
        </row>
        <row r="949">
          <cell r="B949" t="str">
            <v>032200316</v>
          </cell>
          <cell r="C949" t="str">
            <v>石墨冷凝器</v>
          </cell>
          <cell r="D949" t="str">
            <v>YKC50-20M2-11</v>
          </cell>
          <cell r="E949">
            <v>15384.62</v>
          </cell>
          <cell r="F949">
            <v>14769.24</v>
          </cell>
          <cell r="G949">
            <v>615.38</v>
          </cell>
          <cell r="H949">
            <v>0</v>
          </cell>
          <cell r="I949" t="str">
            <v>2016.10.17</v>
          </cell>
          <cell r="J949" t="str">
            <v>96</v>
          </cell>
          <cell r="K949" t="str">
            <v>精喹装置（合成二车间）</v>
          </cell>
          <cell r="L949" t="str">
            <v>肥东合成分厂</v>
          </cell>
          <cell r="M949" t="str">
            <v>肥东经济示范园肥东合成分厂</v>
          </cell>
          <cell r="N949" t="str">
            <v>台州市西达石墨设备</v>
          </cell>
          <cell r="O949" t="str">
            <v>0.00</v>
          </cell>
          <cell r="P949" t="str">
            <v>1,538.14</v>
          </cell>
          <cell r="Q949" t="str">
            <v>615.38</v>
          </cell>
          <cell r="R949" t="str">
            <v>96</v>
          </cell>
          <cell r="S949" t="str">
            <v>平均年限法(一)</v>
          </cell>
          <cell r="T949" t="str">
            <v>在用</v>
          </cell>
          <cell r="U949" t="str">
            <v>直接购入</v>
          </cell>
          <cell r="V949" t="str">
            <v>王桂珍</v>
          </cell>
          <cell r="W949" t="str">
            <v>2016.10.17</v>
          </cell>
          <cell r="X949" t="str">
            <v>记--162</v>
          </cell>
        </row>
        <row r="949">
          <cell r="AA949" t="str">
            <v>0307</v>
          </cell>
        </row>
        <row r="950">
          <cell r="B950" t="str">
            <v>032200317</v>
          </cell>
          <cell r="C950" t="str">
            <v>石墨冷凝器</v>
          </cell>
          <cell r="D950" t="str">
            <v>YKC40-10M2-11</v>
          </cell>
          <cell r="E950">
            <v>7692.31</v>
          </cell>
          <cell r="F950">
            <v>7384.62</v>
          </cell>
          <cell r="G950">
            <v>307.69</v>
          </cell>
          <cell r="H950">
            <v>0</v>
          </cell>
          <cell r="I950" t="str">
            <v>2016.10.17</v>
          </cell>
          <cell r="J950" t="str">
            <v>96</v>
          </cell>
          <cell r="K950" t="str">
            <v>精喹装置（合成二车间）</v>
          </cell>
          <cell r="L950" t="str">
            <v>肥东合成分厂</v>
          </cell>
          <cell r="M950" t="str">
            <v>肥东循环示范园肥东合成分厂</v>
          </cell>
          <cell r="N950" t="str">
            <v>东台市西达石墨设备</v>
          </cell>
          <cell r="O950" t="str">
            <v>0.00</v>
          </cell>
          <cell r="P950" t="str">
            <v>769.50</v>
          </cell>
          <cell r="Q950" t="str">
            <v>307.69</v>
          </cell>
          <cell r="R950" t="str">
            <v>96</v>
          </cell>
          <cell r="S950" t="str">
            <v>平均年限法(一)</v>
          </cell>
          <cell r="T950" t="str">
            <v>在用</v>
          </cell>
          <cell r="U950" t="str">
            <v>直接购入</v>
          </cell>
          <cell r="V950" t="str">
            <v>王桂珍</v>
          </cell>
          <cell r="W950" t="str">
            <v>2016.10.17</v>
          </cell>
          <cell r="X950" t="str">
            <v>记--162</v>
          </cell>
        </row>
        <row r="950">
          <cell r="AA950" t="str">
            <v>0307</v>
          </cell>
        </row>
        <row r="951">
          <cell r="B951" t="str">
            <v>032200318</v>
          </cell>
          <cell r="C951" t="str">
            <v>氟塑料自吸泵（污水站）</v>
          </cell>
          <cell r="D951" t="str">
            <v>80FZB-45L</v>
          </cell>
          <cell r="E951">
            <v>10512.82</v>
          </cell>
          <cell r="F951">
            <v>10092.31</v>
          </cell>
          <cell r="G951">
            <v>420.51</v>
          </cell>
          <cell r="H951">
            <v>0</v>
          </cell>
          <cell r="I951" t="str">
            <v>2016.10.19</v>
          </cell>
          <cell r="J951" t="str">
            <v>96</v>
          </cell>
          <cell r="K951" t="str">
            <v>污水设备</v>
          </cell>
          <cell r="L951" t="str">
            <v>肥东合成分厂</v>
          </cell>
          <cell r="M951" t="str">
            <v>肥东合成分厂</v>
          </cell>
          <cell r="N951" t="str">
            <v>合肥市力达泵阀厂</v>
          </cell>
          <cell r="O951" t="str">
            <v>0.00</v>
          </cell>
          <cell r="P951" t="str">
            <v>1,051.13</v>
          </cell>
          <cell r="Q951" t="str">
            <v>420.51</v>
          </cell>
          <cell r="R951" t="str">
            <v>96</v>
          </cell>
          <cell r="S951" t="str">
            <v>平均年限法(一)</v>
          </cell>
          <cell r="T951" t="str">
            <v>在用</v>
          </cell>
          <cell r="U951" t="str">
            <v>直接购入</v>
          </cell>
          <cell r="V951" t="str">
            <v>王桂珍</v>
          </cell>
          <cell r="W951" t="str">
            <v>2016.10.19</v>
          </cell>
          <cell r="X951" t="str">
            <v>记--194</v>
          </cell>
        </row>
        <row r="951">
          <cell r="AA951" t="str">
            <v>0302</v>
          </cell>
        </row>
        <row r="952">
          <cell r="B952" t="str">
            <v>032200319</v>
          </cell>
          <cell r="C952" t="str">
            <v>氟塑料自吸泵（污水站）</v>
          </cell>
          <cell r="D952" t="str">
            <v>50FZB-45L</v>
          </cell>
          <cell r="E952">
            <v>8205.13</v>
          </cell>
          <cell r="F952">
            <v>7384.5</v>
          </cell>
          <cell r="G952">
            <v>430</v>
          </cell>
          <cell r="H952">
            <v>390.63</v>
          </cell>
          <cell r="I952" t="str">
            <v>2016.10.19</v>
          </cell>
          <cell r="J952" t="str">
            <v>96</v>
          </cell>
          <cell r="K952" t="str">
            <v>污水设备</v>
          </cell>
          <cell r="L952" t="str">
            <v>肥东合成分厂</v>
          </cell>
          <cell r="M952" t="str">
            <v>肥东合成分厂</v>
          </cell>
          <cell r="N952" t="str">
            <v>合肥市力达泵阀厂</v>
          </cell>
          <cell r="O952" t="str">
            <v>0.00</v>
          </cell>
          <cell r="P952" t="str">
            <v>820.62</v>
          </cell>
          <cell r="Q952" t="str">
            <v>328.21</v>
          </cell>
          <cell r="R952" t="str">
            <v>96</v>
          </cell>
          <cell r="S952" t="str">
            <v>平均年限法(一)</v>
          </cell>
          <cell r="T952" t="str">
            <v>在用</v>
          </cell>
          <cell r="U952" t="str">
            <v>直接购入</v>
          </cell>
          <cell r="V952" t="str">
            <v>王桂珍</v>
          </cell>
          <cell r="W952" t="str">
            <v>2016.10.19</v>
          </cell>
          <cell r="X952" t="str">
            <v>记--194</v>
          </cell>
        </row>
        <row r="952">
          <cell r="AA952" t="str">
            <v>0302</v>
          </cell>
        </row>
        <row r="953">
          <cell r="B953" t="str">
            <v>032200320</v>
          </cell>
          <cell r="C953" t="str">
            <v>氟塑料自吸泵（污水站）</v>
          </cell>
          <cell r="D953" t="str">
            <v>50FZB-20</v>
          </cell>
          <cell r="E953">
            <v>4529.91</v>
          </cell>
          <cell r="F953">
            <v>4077</v>
          </cell>
          <cell r="G953">
            <v>116</v>
          </cell>
          <cell r="H953">
            <v>336.91</v>
          </cell>
          <cell r="I953" t="str">
            <v>2016.10.19</v>
          </cell>
          <cell r="J953" t="str">
            <v>96</v>
          </cell>
          <cell r="K953" t="str">
            <v>污水设备</v>
          </cell>
          <cell r="L953" t="str">
            <v>肥东合成分厂</v>
          </cell>
          <cell r="M953" t="str">
            <v>肥东合成分厂</v>
          </cell>
          <cell r="N953" t="str">
            <v>合肥市力达泵阀厂</v>
          </cell>
          <cell r="O953" t="str">
            <v>0.00</v>
          </cell>
          <cell r="P953" t="str">
            <v>452.91</v>
          </cell>
          <cell r="Q953" t="str">
            <v>181.20</v>
          </cell>
          <cell r="R953" t="str">
            <v>96</v>
          </cell>
          <cell r="S953" t="str">
            <v>平均年限法(一)</v>
          </cell>
          <cell r="T953" t="str">
            <v>在用</v>
          </cell>
          <cell r="U953" t="str">
            <v>直接购入</v>
          </cell>
          <cell r="V953" t="str">
            <v>王桂珍</v>
          </cell>
          <cell r="W953" t="str">
            <v>2016.10.19</v>
          </cell>
          <cell r="X953" t="str">
            <v>记--194</v>
          </cell>
        </row>
        <row r="953">
          <cell r="AA953" t="str">
            <v>0302</v>
          </cell>
        </row>
        <row r="954">
          <cell r="B954" t="str">
            <v>032200321</v>
          </cell>
          <cell r="C954" t="str">
            <v>氟塑料自吸泵（污水站）</v>
          </cell>
          <cell r="D954" t="str">
            <v>50FZB-30L</v>
          </cell>
          <cell r="E954">
            <v>6153.85</v>
          </cell>
          <cell r="F954">
            <v>5907.7</v>
          </cell>
          <cell r="G954">
            <v>246.15</v>
          </cell>
          <cell r="H954">
            <v>0</v>
          </cell>
          <cell r="I954" t="str">
            <v>2016.10.19</v>
          </cell>
          <cell r="J954" t="str">
            <v>96</v>
          </cell>
          <cell r="K954" t="str">
            <v>污水设备</v>
          </cell>
          <cell r="L954" t="str">
            <v>肥东合成分厂</v>
          </cell>
          <cell r="M954" t="str">
            <v>肥东合成分厂</v>
          </cell>
          <cell r="N954" t="str">
            <v>合肥市力达泵阀厂</v>
          </cell>
          <cell r="O954" t="str">
            <v>0.00</v>
          </cell>
          <cell r="P954" t="str">
            <v>615.26</v>
          </cell>
          <cell r="Q954" t="str">
            <v>246.15</v>
          </cell>
          <cell r="R954" t="str">
            <v>96</v>
          </cell>
          <cell r="S954" t="str">
            <v>平均年限法(一)</v>
          </cell>
          <cell r="T954" t="str">
            <v>在用</v>
          </cell>
          <cell r="U954" t="str">
            <v>直接购入</v>
          </cell>
          <cell r="V954" t="str">
            <v>王桂珍</v>
          </cell>
          <cell r="W954" t="str">
            <v>2016.10.19</v>
          </cell>
          <cell r="X954" t="str">
            <v>记--194</v>
          </cell>
        </row>
        <row r="954">
          <cell r="AA954" t="str">
            <v>0302</v>
          </cell>
        </row>
        <row r="955">
          <cell r="B955" t="str">
            <v>032200322</v>
          </cell>
          <cell r="C955" t="str">
            <v>氟塑料自吸泵（污水站）</v>
          </cell>
          <cell r="D955" t="str">
            <v>50FZB-30L</v>
          </cell>
          <cell r="E955">
            <v>6153.84</v>
          </cell>
          <cell r="F955">
            <v>5907.69</v>
          </cell>
          <cell r="G955">
            <v>246.15</v>
          </cell>
          <cell r="H955">
            <v>0</v>
          </cell>
          <cell r="I955" t="str">
            <v>2016.10.19</v>
          </cell>
          <cell r="J955" t="str">
            <v>96</v>
          </cell>
          <cell r="K955" t="str">
            <v>污水设备</v>
          </cell>
          <cell r="L955" t="str">
            <v>肥东合成分厂</v>
          </cell>
          <cell r="M955" t="str">
            <v>肥东合成分厂</v>
          </cell>
          <cell r="N955" t="str">
            <v>合肥市力达泵阀厂</v>
          </cell>
          <cell r="O955" t="str">
            <v>0.00</v>
          </cell>
          <cell r="P955" t="str">
            <v>615.25</v>
          </cell>
          <cell r="Q955" t="str">
            <v>246.15</v>
          </cell>
          <cell r="R955" t="str">
            <v>96</v>
          </cell>
          <cell r="S955" t="str">
            <v>平均年限法(一)</v>
          </cell>
          <cell r="T955" t="str">
            <v>在用</v>
          </cell>
          <cell r="U955" t="str">
            <v>直接购入</v>
          </cell>
          <cell r="V955" t="str">
            <v>王桂珍</v>
          </cell>
          <cell r="W955" t="str">
            <v>2016.10.19</v>
          </cell>
          <cell r="X955" t="str">
            <v>记--194</v>
          </cell>
        </row>
        <row r="955">
          <cell r="AA955" t="str">
            <v>0302</v>
          </cell>
        </row>
        <row r="956">
          <cell r="B956" t="str">
            <v>032200323</v>
          </cell>
          <cell r="C956" t="str">
            <v>氟塑料离心泵（污水站）</v>
          </cell>
          <cell r="D956" t="str">
            <v>IHF65-50-160</v>
          </cell>
          <cell r="E956">
            <v>5555.56</v>
          </cell>
          <cell r="F956">
            <v>5333.34</v>
          </cell>
          <cell r="G956">
            <v>222.22</v>
          </cell>
          <cell r="H956">
            <v>0</v>
          </cell>
          <cell r="I956" t="str">
            <v>2016.10.19</v>
          </cell>
          <cell r="J956" t="str">
            <v>96</v>
          </cell>
          <cell r="K956" t="str">
            <v>污水设备</v>
          </cell>
          <cell r="L956" t="str">
            <v>肥东合成分厂</v>
          </cell>
          <cell r="M956" t="str">
            <v>肥东合成分厂</v>
          </cell>
          <cell r="N956" t="str">
            <v>合肥市力达泵阀厂</v>
          </cell>
          <cell r="O956" t="str">
            <v>0.00</v>
          </cell>
          <cell r="P956" t="str">
            <v>555.18</v>
          </cell>
          <cell r="Q956" t="str">
            <v>222.22</v>
          </cell>
          <cell r="R956" t="str">
            <v>96</v>
          </cell>
          <cell r="S956" t="str">
            <v>平均年限法(一)</v>
          </cell>
          <cell r="T956" t="str">
            <v>在用</v>
          </cell>
          <cell r="U956" t="str">
            <v>直接购入</v>
          </cell>
          <cell r="V956" t="str">
            <v>王桂珍</v>
          </cell>
          <cell r="W956" t="str">
            <v>2016.10.19</v>
          </cell>
          <cell r="X956" t="str">
            <v>记--194</v>
          </cell>
        </row>
        <row r="956">
          <cell r="AA956" t="str">
            <v>0302</v>
          </cell>
        </row>
        <row r="957">
          <cell r="B957" t="str">
            <v>032200324</v>
          </cell>
          <cell r="C957" t="str">
            <v>氟塑料离心泵（污水站）</v>
          </cell>
          <cell r="D957" t="str">
            <v>IHF65-50-160</v>
          </cell>
          <cell r="E957">
            <v>5555.55</v>
          </cell>
          <cell r="F957">
            <v>5333.33</v>
          </cell>
          <cell r="G957">
            <v>222.22</v>
          </cell>
          <cell r="H957">
            <v>0</v>
          </cell>
          <cell r="I957" t="str">
            <v>2016.10.19</v>
          </cell>
          <cell r="J957" t="str">
            <v>96</v>
          </cell>
          <cell r="K957" t="str">
            <v>污水设备</v>
          </cell>
          <cell r="L957" t="str">
            <v>肥东合成分厂</v>
          </cell>
          <cell r="M957" t="str">
            <v>肥东合成分厂</v>
          </cell>
          <cell r="N957" t="str">
            <v>合肥市力达泵阀厂</v>
          </cell>
          <cell r="O957" t="str">
            <v>0.00</v>
          </cell>
          <cell r="P957" t="str">
            <v>555.17</v>
          </cell>
          <cell r="Q957" t="str">
            <v>222.22</v>
          </cell>
          <cell r="R957" t="str">
            <v>96</v>
          </cell>
          <cell r="S957" t="str">
            <v>平均年限法(一)</v>
          </cell>
          <cell r="T957" t="str">
            <v>在用</v>
          </cell>
          <cell r="U957" t="str">
            <v>直接购入</v>
          </cell>
          <cell r="V957" t="str">
            <v>王桂珍</v>
          </cell>
          <cell r="W957" t="str">
            <v>2016.10.19</v>
          </cell>
          <cell r="X957" t="str">
            <v>记--194</v>
          </cell>
        </row>
        <row r="957">
          <cell r="AA957" t="str">
            <v>0302</v>
          </cell>
        </row>
        <row r="958">
          <cell r="B958" t="str">
            <v>032200325</v>
          </cell>
          <cell r="C958" t="str">
            <v>控制器（LDO电极）及支架（污水站）</v>
          </cell>
          <cell r="D958" t="str">
            <v>SC200</v>
          </cell>
          <cell r="E958">
            <v>19470.09</v>
          </cell>
          <cell r="F958">
            <v>18691.29</v>
          </cell>
          <cell r="G958">
            <v>778.8</v>
          </cell>
          <cell r="H958">
            <v>0</v>
          </cell>
          <cell r="I958" t="str">
            <v>2016.10.19</v>
          </cell>
          <cell r="J958" t="str">
            <v>96</v>
          </cell>
          <cell r="K958" t="str">
            <v>污水设备</v>
          </cell>
          <cell r="L958" t="str">
            <v>肥东合成分厂</v>
          </cell>
          <cell r="M958" t="str">
            <v>肥东合成分厂</v>
          </cell>
          <cell r="N958" t="str">
            <v>安徽大舜通用仪器</v>
          </cell>
          <cell r="O958" t="str">
            <v>0.00</v>
          </cell>
          <cell r="P958" t="str">
            <v>1,947.09</v>
          </cell>
          <cell r="Q958" t="str">
            <v>778.80</v>
          </cell>
          <cell r="R958" t="str">
            <v>96</v>
          </cell>
          <cell r="S958" t="str">
            <v>平均年限法(一)</v>
          </cell>
          <cell r="T958" t="str">
            <v>在用</v>
          </cell>
          <cell r="U958" t="str">
            <v>直接购入</v>
          </cell>
          <cell r="V958" t="str">
            <v>王桂珍</v>
          </cell>
          <cell r="W958" t="str">
            <v>2016.10.19</v>
          </cell>
          <cell r="X958" t="str">
            <v>记--196</v>
          </cell>
        </row>
        <row r="958">
          <cell r="AA958" t="str">
            <v>0302</v>
          </cell>
        </row>
        <row r="959">
          <cell r="B959" t="str">
            <v>032200326</v>
          </cell>
          <cell r="C959" t="str">
            <v>控制器（LDO电极）及支架（污水站）</v>
          </cell>
          <cell r="D959" t="str">
            <v>SC200</v>
          </cell>
          <cell r="E959">
            <v>19470.09</v>
          </cell>
          <cell r="F959">
            <v>18691.29</v>
          </cell>
          <cell r="G959">
            <v>778.8</v>
          </cell>
          <cell r="H959">
            <v>0</v>
          </cell>
          <cell r="I959" t="str">
            <v>2016.10.19</v>
          </cell>
          <cell r="J959" t="str">
            <v>96</v>
          </cell>
          <cell r="K959" t="str">
            <v>污水设备</v>
          </cell>
          <cell r="L959" t="str">
            <v>肥东合成分厂</v>
          </cell>
          <cell r="M959" t="str">
            <v>肥东合成分厂</v>
          </cell>
          <cell r="N959" t="str">
            <v>安徽大舜通用仪器</v>
          </cell>
          <cell r="O959" t="str">
            <v>0.00</v>
          </cell>
          <cell r="P959" t="str">
            <v>1,947.09</v>
          </cell>
          <cell r="Q959" t="str">
            <v>778.80</v>
          </cell>
          <cell r="R959" t="str">
            <v>96</v>
          </cell>
          <cell r="S959" t="str">
            <v>平均年限法(一)</v>
          </cell>
          <cell r="T959" t="str">
            <v>在用</v>
          </cell>
          <cell r="U959" t="str">
            <v>直接购入</v>
          </cell>
          <cell r="V959" t="str">
            <v>王桂珍</v>
          </cell>
          <cell r="W959" t="str">
            <v>2016.10.19</v>
          </cell>
          <cell r="X959" t="str">
            <v>记--196</v>
          </cell>
        </row>
        <row r="959">
          <cell r="AA959" t="str">
            <v>0302</v>
          </cell>
        </row>
        <row r="960">
          <cell r="B960" t="str">
            <v>03220327</v>
          </cell>
          <cell r="C960" t="str">
            <v>控制器（ORP电极）（污水站）</v>
          </cell>
          <cell r="D960" t="str">
            <v>P33</v>
          </cell>
          <cell r="E960">
            <v>10547.01</v>
          </cell>
          <cell r="F960">
            <v>10125.13</v>
          </cell>
          <cell r="G960">
            <v>421.88</v>
          </cell>
          <cell r="H960">
            <v>0</v>
          </cell>
          <cell r="I960" t="str">
            <v>2016.10.19</v>
          </cell>
          <cell r="J960" t="str">
            <v>96</v>
          </cell>
          <cell r="K960" t="str">
            <v>污水设备</v>
          </cell>
          <cell r="L960" t="str">
            <v>肥东合成分厂</v>
          </cell>
          <cell r="M960" t="str">
            <v>肥东合成分厂</v>
          </cell>
          <cell r="N960" t="str">
            <v>安徽大舜通用仪器</v>
          </cell>
          <cell r="O960" t="str">
            <v>0.00</v>
          </cell>
          <cell r="P960" t="str">
            <v>1,054.71</v>
          </cell>
          <cell r="Q960" t="str">
            <v>421.88</v>
          </cell>
          <cell r="R960" t="str">
            <v>96</v>
          </cell>
          <cell r="S960" t="str">
            <v>平均年限法(一)</v>
          </cell>
          <cell r="T960" t="str">
            <v>在用</v>
          </cell>
          <cell r="U960" t="str">
            <v>直接购入</v>
          </cell>
          <cell r="V960" t="str">
            <v>王桂珍</v>
          </cell>
          <cell r="W960" t="str">
            <v>2016.10.19</v>
          </cell>
          <cell r="X960" t="str">
            <v>记--196</v>
          </cell>
        </row>
        <row r="960">
          <cell r="AA960" t="str">
            <v>0302</v>
          </cell>
        </row>
        <row r="961">
          <cell r="B961" t="str">
            <v>032200328</v>
          </cell>
          <cell r="C961" t="str">
            <v>控制器（OPR电极）（污水站）</v>
          </cell>
          <cell r="D961" t="str">
            <v>P33</v>
          </cell>
          <cell r="E961">
            <v>10547.01</v>
          </cell>
          <cell r="F961">
            <v>10125.13</v>
          </cell>
          <cell r="G961">
            <v>421.88</v>
          </cell>
          <cell r="H961">
            <v>0</v>
          </cell>
          <cell r="I961" t="str">
            <v>2016.10.19</v>
          </cell>
          <cell r="J961" t="str">
            <v>96</v>
          </cell>
          <cell r="K961" t="str">
            <v>污水设备</v>
          </cell>
          <cell r="L961" t="str">
            <v>肥东合成分厂</v>
          </cell>
          <cell r="M961" t="str">
            <v>肥东合成分厂</v>
          </cell>
          <cell r="N961" t="str">
            <v>安徽大舜通用仪器</v>
          </cell>
          <cell r="O961" t="str">
            <v>0.00</v>
          </cell>
          <cell r="P961" t="str">
            <v>1,054.71</v>
          </cell>
          <cell r="Q961" t="str">
            <v>421.88</v>
          </cell>
          <cell r="R961" t="str">
            <v>96</v>
          </cell>
          <cell r="S961" t="str">
            <v>平均年限法(一)</v>
          </cell>
          <cell r="T961" t="str">
            <v>在用</v>
          </cell>
          <cell r="U961" t="str">
            <v>直接购入</v>
          </cell>
          <cell r="V961" t="str">
            <v>王桂珍</v>
          </cell>
          <cell r="W961" t="str">
            <v>2016.10.19</v>
          </cell>
          <cell r="X961" t="str">
            <v>记--196</v>
          </cell>
        </row>
        <row r="961">
          <cell r="AA961" t="str">
            <v>0302</v>
          </cell>
        </row>
        <row r="962">
          <cell r="B962" t="str">
            <v>032200329</v>
          </cell>
          <cell r="C962" t="str">
            <v>控制器（OPR电极）（污水站）</v>
          </cell>
          <cell r="D962" t="str">
            <v>P33</v>
          </cell>
          <cell r="E962">
            <v>10547.01</v>
          </cell>
          <cell r="F962">
            <v>10125.13</v>
          </cell>
          <cell r="G962">
            <v>421.88</v>
          </cell>
          <cell r="H962">
            <v>0</v>
          </cell>
          <cell r="I962" t="str">
            <v>2016.10.19</v>
          </cell>
          <cell r="J962" t="str">
            <v>96</v>
          </cell>
          <cell r="K962" t="str">
            <v>污水设备</v>
          </cell>
          <cell r="L962" t="str">
            <v>肥东合成分厂</v>
          </cell>
          <cell r="M962" t="str">
            <v>肥东合成分厂</v>
          </cell>
          <cell r="N962" t="str">
            <v>安徽大舜通用仪器</v>
          </cell>
          <cell r="O962" t="str">
            <v>0.00</v>
          </cell>
          <cell r="P962" t="str">
            <v>1,054.71</v>
          </cell>
          <cell r="Q962" t="str">
            <v>421.88</v>
          </cell>
          <cell r="R962" t="str">
            <v>96</v>
          </cell>
          <cell r="S962" t="str">
            <v>平均年限法(一)</v>
          </cell>
          <cell r="T962" t="str">
            <v>在用</v>
          </cell>
          <cell r="U962" t="str">
            <v>直接购入</v>
          </cell>
          <cell r="V962" t="str">
            <v>王桂珍</v>
          </cell>
          <cell r="W962" t="str">
            <v>2016.10.19</v>
          </cell>
          <cell r="X962" t="str">
            <v>记--196</v>
          </cell>
        </row>
        <row r="962">
          <cell r="AA962" t="str">
            <v>0302</v>
          </cell>
        </row>
        <row r="963">
          <cell r="B963" t="str">
            <v>031700001</v>
          </cell>
          <cell r="C963" t="str">
            <v>反应釜（带夹套）</v>
          </cell>
          <cell r="D963" t="str">
            <v>K1000L</v>
          </cell>
          <cell r="E963">
            <v>17094.02</v>
          </cell>
          <cell r="F963">
            <v>16410.26</v>
          </cell>
          <cell r="G963">
            <v>683.76</v>
          </cell>
          <cell r="H963">
            <v>0</v>
          </cell>
          <cell r="I963" t="str">
            <v>2016.10.20</v>
          </cell>
          <cell r="J963" t="str">
            <v>96</v>
          </cell>
          <cell r="K963" t="str">
            <v>微胶囊装置--肥东分厂</v>
          </cell>
          <cell r="L963" t="str">
            <v>肥东制剂分厂</v>
          </cell>
          <cell r="M963" t="str">
            <v>肥东制剂分厂</v>
          </cell>
          <cell r="N963" t="str">
            <v>临沂宏业化工设备</v>
          </cell>
          <cell r="O963" t="str">
            <v>0.00</v>
          </cell>
          <cell r="P963" t="str">
            <v>1,709.42</v>
          </cell>
          <cell r="Q963" t="str">
            <v>683.76</v>
          </cell>
          <cell r="R963" t="str">
            <v>96</v>
          </cell>
          <cell r="S963" t="str">
            <v>平均年限法(一)</v>
          </cell>
          <cell r="T963" t="str">
            <v>在用</v>
          </cell>
          <cell r="U963" t="str">
            <v>直接购入</v>
          </cell>
          <cell r="V963" t="str">
            <v>王桂珍</v>
          </cell>
          <cell r="W963" t="str">
            <v>2016.10.20</v>
          </cell>
          <cell r="X963" t="str">
            <v>记--198</v>
          </cell>
        </row>
        <row r="963">
          <cell r="AA963" t="str">
            <v>0317</v>
          </cell>
        </row>
        <row r="964">
          <cell r="B964" t="str">
            <v>031700002</v>
          </cell>
          <cell r="C964" t="str">
            <v>反应釜（不带夹套）</v>
          </cell>
          <cell r="D964" t="str">
            <v>K2000L</v>
          </cell>
          <cell r="E964">
            <v>17521.37</v>
          </cell>
          <cell r="F964">
            <v>16820.52</v>
          </cell>
          <cell r="G964">
            <v>700.85</v>
          </cell>
          <cell r="H964">
            <v>0</v>
          </cell>
          <cell r="I964" t="str">
            <v>2016.10.20</v>
          </cell>
          <cell r="J964" t="str">
            <v>96</v>
          </cell>
          <cell r="K964" t="str">
            <v>微胶囊装置--肥东分厂</v>
          </cell>
          <cell r="L964" t="str">
            <v>肥东制剂分厂</v>
          </cell>
          <cell r="M964" t="str">
            <v>肥东制剂分厂</v>
          </cell>
          <cell r="N964" t="str">
            <v>临沂宏业化工设备</v>
          </cell>
          <cell r="O964" t="str">
            <v>0.00</v>
          </cell>
          <cell r="P964" t="str">
            <v>1,752.46</v>
          </cell>
          <cell r="Q964" t="str">
            <v>700.85</v>
          </cell>
          <cell r="R964" t="str">
            <v>96</v>
          </cell>
          <cell r="S964" t="str">
            <v>平均年限法(一)</v>
          </cell>
          <cell r="T964" t="str">
            <v>在用</v>
          </cell>
          <cell r="U964" t="str">
            <v>直接购入</v>
          </cell>
          <cell r="V964" t="str">
            <v>王桂珍</v>
          </cell>
          <cell r="W964" t="str">
            <v>2016.10.20</v>
          </cell>
          <cell r="X964" t="str">
            <v>记--198</v>
          </cell>
        </row>
        <row r="964">
          <cell r="AA964" t="str">
            <v>0317</v>
          </cell>
        </row>
        <row r="965">
          <cell r="B965" t="str">
            <v>031700003</v>
          </cell>
          <cell r="C965" t="str">
            <v>反应釜（不带夹套）</v>
          </cell>
          <cell r="D965" t="str">
            <v>K5000L</v>
          </cell>
          <cell r="E965">
            <v>32478.63</v>
          </cell>
          <cell r="F965">
            <v>31179.48</v>
          </cell>
          <cell r="G965">
            <v>1299.15</v>
          </cell>
          <cell r="H965">
            <v>0</v>
          </cell>
          <cell r="I965" t="str">
            <v>2016.10.20</v>
          </cell>
          <cell r="J965" t="str">
            <v>96</v>
          </cell>
          <cell r="K965" t="str">
            <v>微胶囊装置--肥东分厂</v>
          </cell>
          <cell r="L965" t="str">
            <v>肥东制剂分厂</v>
          </cell>
          <cell r="M965" t="str">
            <v>肥东制剂分厂</v>
          </cell>
          <cell r="N965" t="str">
            <v>临沂宏业化工设备</v>
          </cell>
          <cell r="O965" t="str">
            <v>0.00</v>
          </cell>
          <cell r="P965" t="str">
            <v>3,247.54</v>
          </cell>
          <cell r="Q965" t="str">
            <v>1,299.15</v>
          </cell>
          <cell r="R965" t="str">
            <v>96</v>
          </cell>
          <cell r="S965" t="str">
            <v>平均年限法(一)</v>
          </cell>
          <cell r="T965" t="str">
            <v>在用</v>
          </cell>
          <cell r="U965" t="str">
            <v>直接购入</v>
          </cell>
          <cell r="V965" t="str">
            <v>王桂珍</v>
          </cell>
          <cell r="W965" t="str">
            <v>2016.10.20</v>
          </cell>
          <cell r="X965" t="str">
            <v>记--198</v>
          </cell>
        </row>
        <row r="965">
          <cell r="AA965" t="str">
            <v>0317</v>
          </cell>
        </row>
        <row r="966">
          <cell r="B966" t="str">
            <v>031700004</v>
          </cell>
          <cell r="C966" t="str">
            <v>反应釜（带夹套）</v>
          </cell>
          <cell r="D966" t="str">
            <v>K5000L</v>
          </cell>
          <cell r="E966">
            <v>38034.19</v>
          </cell>
          <cell r="F966">
            <v>36512.82</v>
          </cell>
          <cell r="G966">
            <v>1521.37</v>
          </cell>
          <cell r="H966">
            <v>0</v>
          </cell>
          <cell r="I966" t="str">
            <v>2016.10.20</v>
          </cell>
          <cell r="J966" t="str">
            <v>96</v>
          </cell>
          <cell r="K966" t="str">
            <v>微胶囊装置--肥东分厂</v>
          </cell>
          <cell r="L966" t="str">
            <v>肥东制剂分厂</v>
          </cell>
          <cell r="M966" t="str">
            <v>肥东制剂分厂</v>
          </cell>
          <cell r="N966" t="str">
            <v>临沂宏业化工设备</v>
          </cell>
          <cell r="O966" t="str">
            <v>0.00</v>
          </cell>
          <cell r="P966" t="str">
            <v>3,803.58</v>
          </cell>
          <cell r="Q966" t="str">
            <v>1,521.37</v>
          </cell>
          <cell r="R966" t="str">
            <v>96</v>
          </cell>
          <cell r="S966" t="str">
            <v>平均年限法(一)</v>
          </cell>
          <cell r="T966" t="str">
            <v>在用</v>
          </cell>
          <cell r="U966" t="str">
            <v>直接购入</v>
          </cell>
          <cell r="V966" t="str">
            <v>王桂珍</v>
          </cell>
          <cell r="W966" t="str">
            <v>2016.10.20</v>
          </cell>
          <cell r="X966" t="str">
            <v>记--198</v>
          </cell>
        </row>
        <row r="966">
          <cell r="AA966" t="str">
            <v>0317</v>
          </cell>
        </row>
        <row r="967">
          <cell r="B967" t="str">
            <v>031700005</v>
          </cell>
          <cell r="C967" t="str">
            <v>反应釜（带夹套）</v>
          </cell>
          <cell r="D967" t="str">
            <v>K5000L</v>
          </cell>
          <cell r="E967">
            <v>38034.19</v>
          </cell>
          <cell r="F967">
            <v>36512.82</v>
          </cell>
          <cell r="G967">
            <v>1521.37</v>
          </cell>
          <cell r="H967">
            <v>0</v>
          </cell>
          <cell r="I967" t="str">
            <v>2016.10.20</v>
          </cell>
          <cell r="J967" t="str">
            <v>96</v>
          </cell>
          <cell r="K967" t="str">
            <v>微胶囊装置--肥东分厂</v>
          </cell>
          <cell r="L967" t="str">
            <v>肥东制剂分厂</v>
          </cell>
          <cell r="M967" t="str">
            <v>肥东制剂分厂</v>
          </cell>
          <cell r="N967" t="str">
            <v>临沂宏业化工设备</v>
          </cell>
          <cell r="O967" t="str">
            <v>0.00</v>
          </cell>
          <cell r="P967" t="str">
            <v>3,803.58</v>
          </cell>
          <cell r="Q967" t="str">
            <v>1,521.37</v>
          </cell>
          <cell r="R967" t="str">
            <v>96</v>
          </cell>
          <cell r="S967" t="str">
            <v>平均年限法(一)</v>
          </cell>
          <cell r="T967" t="str">
            <v>在用</v>
          </cell>
          <cell r="U967" t="str">
            <v>直接购入</v>
          </cell>
          <cell r="V967" t="str">
            <v>王桂珍</v>
          </cell>
          <cell r="W967" t="str">
            <v>2016.10.20</v>
          </cell>
          <cell r="X967" t="str">
            <v>记--198</v>
          </cell>
        </row>
        <row r="967">
          <cell r="AA967" t="str">
            <v>0317</v>
          </cell>
        </row>
        <row r="968">
          <cell r="B968" t="str">
            <v>031800001</v>
          </cell>
          <cell r="C968" t="str">
            <v>反应釜（带夹套）</v>
          </cell>
          <cell r="D968" t="str">
            <v>K3000L</v>
          </cell>
          <cell r="E968">
            <v>28205.13</v>
          </cell>
          <cell r="F968">
            <v>27076.92</v>
          </cell>
          <cell r="G968">
            <v>1128.21</v>
          </cell>
          <cell r="H968">
            <v>0</v>
          </cell>
          <cell r="I968" t="str">
            <v>2016.10.20</v>
          </cell>
          <cell r="J968" t="str">
            <v>96</v>
          </cell>
          <cell r="K968" t="str">
            <v>种衣剂装置--肥东分厂</v>
          </cell>
          <cell r="L968" t="str">
            <v>肥东制剂分厂</v>
          </cell>
          <cell r="M968" t="str">
            <v>肥东制剂分厂</v>
          </cell>
          <cell r="N968" t="str">
            <v>临沂宏业化工设备</v>
          </cell>
          <cell r="O968" t="str">
            <v>0.00</v>
          </cell>
          <cell r="P968" t="str">
            <v>2,820.62</v>
          </cell>
          <cell r="Q968" t="str">
            <v>1,128.21</v>
          </cell>
          <cell r="R968" t="str">
            <v>96</v>
          </cell>
          <cell r="S968" t="str">
            <v>平均年限法(一)</v>
          </cell>
          <cell r="T968" t="str">
            <v>在用</v>
          </cell>
          <cell r="U968" t="str">
            <v>直接购入</v>
          </cell>
          <cell r="V968" t="str">
            <v>王桂珍</v>
          </cell>
          <cell r="W968" t="str">
            <v>2016.10.20</v>
          </cell>
          <cell r="X968" t="str">
            <v>记--198</v>
          </cell>
        </row>
        <row r="968">
          <cell r="AA968" t="str">
            <v>0318</v>
          </cell>
        </row>
        <row r="969">
          <cell r="B969" t="str">
            <v>031800002</v>
          </cell>
          <cell r="C969" t="str">
            <v>反应釜（不带夹套）</v>
          </cell>
          <cell r="D969" t="str">
            <v>K5000L</v>
          </cell>
          <cell r="E969">
            <v>32478.63</v>
          </cell>
          <cell r="F969">
            <v>31179.48</v>
          </cell>
          <cell r="G969">
            <v>1299.15</v>
          </cell>
          <cell r="H969">
            <v>0</v>
          </cell>
          <cell r="I969" t="str">
            <v>2016.10.20</v>
          </cell>
          <cell r="J969" t="str">
            <v>96</v>
          </cell>
          <cell r="K969" t="str">
            <v>种衣剂装置--肥东分厂</v>
          </cell>
          <cell r="L969" t="str">
            <v>肥东制剂分厂</v>
          </cell>
          <cell r="M969" t="str">
            <v>肥东制剂分厂</v>
          </cell>
          <cell r="N969" t="str">
            <v>临沂宏业化工设备</v>
          </cell>
          <cell r="O969" t="str">
            <v>0.00</v>
          </cell>
          <cell r="P969" t="str">
            <v>3,247.54</v>
          </cell>
          <cell r="Q969" t="str">
            <v>1,299.15</v>
          </cell>
          <cell r="R969" t="str">
            <v>96</v>
          </cell>
          <cell r="S969" t="str">
            <v>平均年限法(一)</v>
          </cell>
          <cell r="T969" t="str">
            <v>在用</v>
          </cell>
          <cell r="U969" t="str">
            <v>直接购入</v>
          </cell>
          <cell r="V969" t="str">
            <v>王桂珍</v>
          </cell>
          <cell r="W969" t="str">
            <v>2016.10.20</v>
          </cell>
          <cell r="X969" t="str">
            <v>记--198</v>
          </cell>
        </row>
        <row r="969">
          <cell r="AA969" t="str">
            <v>0318</v>
          </cell>
        </row>
        <row r="970">
          <cell r="B970" t="str">
            <v>031800003</v>
          </cell>
          <cell r="C970" t="str">
            <v>反应釜（不带夹套）</v>
          </cell>
          <cell r="D970" t="str">
            <v>K3000L</v>
          </cell>
          <cell r="E970">
            <v>23076.92</v>
          </cell>
          <cell r="F970">
            <v>22153.84</v>
          </cell>
          <cell r="G970">
            <v>923.08</v>
          </cell>
          <cell r="H970">
            <v>0</v>
          </cell>
          <cell r="I970" t="str">
            <v>2016.10.20</v>
          </cell>
          <cell r="J970" t="str">
            <v>96</v>
          </cell>
          <cell r="K970" t="str">
            <v>种衣剂装置--肥东分厂</v>
          </cell>
          <cell r="L970" t="str">
            <v>肥东制剂分厂</v>
          </cell>
          <cell r="M970" t="str">
            <v>肥东制剂分厂</v>
          </cell>
          <cell r="N970" t="str">
            <v>临沂宏业化工设备</v>
          </cell>
          <cell r="O970" t="str">
            <v>0.00</v>
          </cell>
          <cell r="P970" t="str">
            <v>2,307.62</v>
          </cell>
          <cell r="Q970" t="str">
            <v>923.08</v>
          </cell>
          <cell r="R970" t="str">
            <v>96</v>
          </cell>
          <cell r="S970" t="str">
            <v>平均年限法(一)</v>
          </cell>
          <cell r="T970" t="str">
            <v>在用</v>
          </cell>
          <cell r="U970" t="str">
            <v>直接购入</v>
          </cell>
          <cell r="V970" t="str">
            <v>王桂珍</v>
          </cell>
          <cell r="W970" t="str">
            <v>2016.10.20</v>
          </cell>
          <cell r="X970" t="str">
            <v>记--198</v>
          </cell>
        </row>
        <row r="970">
          <cell r="AA970" t="str">
            <v>0318</v>
          </cell>
        </row>
        <row r="971">
          <cell r="B971" t="str">
            <v>031800004</v>
          </cell>
          <cell r="C971" t="str">
            <v>反应釜（不带夹套）</v>
          </cell>
          <cell r="D971" t="str">
            <v>K3000L</v>
          </cell>
          <cell r="E971">
            <v>23076.92</v>
          </cell>
          <cell r="F971">
            <v>22153.84</v>
          </cell>
          <cell r="G971">
            <v>923.08</v>
          </cell>
          <cell r="H971">
            <v>0</v>
          </cell>
          <cell r="I971" t="str">
            <v>2016.10.20</v>
          </cell>
          <cell r="J971" t="str">
            <v>96</v>
          </cell>
          <cell r="K971" t="str">
            <v>种衣剂装置--肥东分厂</v>
          </cell>
          <cell r="L971" t="str">
            <v>肥东制剂分厂</v>
          </cell>
          <cell r="M971" t="str">
            <v>肥东制剂分厂</v>
          </cell>
          <cell r="N971" t="str">
            <v>临沂宏业化工设备</v>
          </cell>
          <cell r="O971" t="str">
            <v>0.00</v>
          </cell>
          <cell r="P971" t="str">
            <v>2,307.62</v>
          </cell>
          <cell r="Q971" t="str">
            <v>923.08</v>
          </cell>
          <cell r="R971" t="str">
            <v>96</v>
          </cell>
          <cell r="S971" t="str">
            <v>平均年限法(一)</v>
          </cell>
          <cell r="T971" t="str">
            <v>在用</v>
          </cell>
          <cell r="U971" t="str">
            <v>直接购入</v>
          </cell>
          <cell r="V971" t="str">
            <v>王桂珍</v>
          </cell>
          <cell r="W971" t="str">
            <v>2016.10.20</v>
          </cell>
          <cell r="X971" t="str">
            <v>记--198</v>
          </cell>
        </row>
        <row r="971">
          <cell r="AA971" t="str">
            <v>0318</v>
          </cell>
        </row>
        <row r="972">
          <cell r="B972" t="str">
            <v>031800005</v>
          </cell>
          <cell r="C972" t="str">
            <v>高位槽（不带夹套）</v>
          </cell>
          <cell r="D972" t="str">
            <v>K3000L</v>
          </cell>
          <cell r="E972">
            <v>23076.92</v>
          </cell>
          <cell r="F972">
            <v>22153.84</v>
          </cell>
          <cell r="G972">
            <v>923.08</v>
          </cell>
          <cell r="H972">
            <v>0</v>
          </cell>
          <cell r="I972" t="str">
            <v>2016.10.20</v>
          </cell>
          <cell r="J972" t="str">
            <v>96</v>
          </cell>
          <cell r="K972" t="str">
            <v>种衣剂装置--肥东分厂</v>
          </cell>
          <cell r="L972" t="str">
            <v>肥东制剂分厂</v>
          </cell>
          <cell r="M972" t="str">
            <v>肥东制剂分厂</v>
          </cell>
          <cell r="N972" t="str">
            <v>临沂宏业化工设备</v>
          </cell>
          <cell r="O972" t="str">
            <v>0.00</v>
          </cell>
          <cell r="P972" t="str">
            <v>2,307.62</v>
          </cell>
          <cell r="Q972" t="str">
            <v>923.08</v>
          </cell>
          <cell r="R972" t="str">
            <v>96</v>
          </cell>
          <cell r="S972" t="str">
            <v>平均年限法(一)</v>
          </cell>
          <cell r="T972" t="str">
            <v>在用</v>
          </cell>
          <cell r="U972" t="str">
            <v>直接购入</v>
          </cell>
          <cell r="V972" t="str">
            <v>王桂珍</v>
          </cell>
          <cell r="W972" t="str">
            <v>2016.10.20</v>
          </cell>
          <cell r="X972" t="str">
            <v>记--198</v>
          </cell>
        </row>
        <row r="972">
          <cell r="AA972" t="str">
            <v>0318</v>
          </cell>
        </row>
        <row r="973">
          <cell r="B973" t="str">
            <v>031800006</v>
          </cell>
          <cell r="C973" t="str">
            <v>高位槽（不带夹套）</v>
          </cell>
          <cell r="D973" t="str">
            <v>K3000L</v>
          </cell>
          <cell r="E973">
            <v>23076.92</v>
          </cell>
          <cell r="F973">
            <v>22153.84</v>
          </cell>
          <cell r="G973">
            <v>923.08</v>
          </cell>
          <cell r="H973">
            <v>0</v>
          </cell>
          <cell r="I973" t="str">
            <v>2016.10.20</v>
          </cell>
          <cell r="J973" t="str">
            <v>96</v>
          </cell>
          <cell r="K973" t="str">
            <v>种衣剂装置--肥东分厂</v>
          </cell>
          <cell r="L973" t="str">
            <v>肥东制剂分厂</v>
          </cell>
          <cell r="M973" t="str">
            <v>肥东制剂分厂</v>
          </cell>
          <cell r="N973" t="str">
            <v>临沂宏业化工设备</v>
          </cell>
          <cell r="O973" t="str">
            <v>0.00</v>
          </cell>
          <cell r="P973" t="str">
            <v>2,307.62</v>
          </cell>
          <cell r="Q973" t="str">
            <v>923.08</v>
          </cell>
          <cell r="R973" t="str">
            <v>96</v>
          </cell>
          <cell r="S973" t="str">
            <v>平均年限法(一)</v>
          </cell>
          <cell r="T973" t="str">
            <v>在用</v>
          </cell>
          <cell r="U973" t="str">
            <v>直接购入</v>
          </cell>
          <cell r="V973" t="str">
            <v>王桂珍</v>
          </cell>
          <cell r="W973" t="str">
            <v>2016.10.20</v>
          </cell>
          <cell r="X973" t="str">
            <v>记--198</v>
          </cell>
        </row>
        <row r="973">
          <cell r="AA973" t="str">
            <v>0318</v>
          </cell>
        </row>
        <row r="974">
          <cell r="B974" t="str">
            <v>031800007</v>
          </cell>
          <cell r="C974" t="str">
            <v>高位槽（不带夹套）</v>
          </cell>
          <cell r="D974" t="str">
            <v>K3000L</v>
          </cell>
          <cell r="E974">
            <v>23076.92</v>
          </cell>
          <cell r="F974">
            <v>22153.84</v>
          </cell>
          <cell r="G974">
            <v>923.08</v>
          </cell>
          <cell r="H974">
            <v>0</v>
          </cell>
          <cell r="I974" t="str">
            <v>2016.10.20</v>
          </cell>
          <cell r="J974" t="str">
            <v>96</v>
          </cell>
          <cell r="K974" t="str">
            <v>种衣剂装置--肥东分厂</v>
          </cell>
          <cell r="L974" t="str">
            <v>肥东制剂分厂</v>
          </cell>
          <cell r="M974" t="str">
            <v>肥东制剂分厂</v>
          </cell>
          <cell r="N974" t="str">
            <v>临沂宏业化工设备</v>
          </cell>
          <cell r="O974" t="str">
            <v>0.00</v>
          </cell>
          <cell r="P974" t="str">
            <v>2,307.62</v>
          </cell>
          <cell r="Q974" t="str">
            <v>923.08</v>
          </cell>
          <cell r="R974" t="str">
            <v>96</v>
          </cell>
          <cell r="S974" t="str">
            <v>平均年限法(一)</v>
          </cell>
          <cell r="T974" t="str">
            <v>在用</v>
          </cell>
          <cell r="U974" t="str">
            <v>直接购入</v>
          </cell>
          <cell r="V974" t="str">
            <v>王桂珍</v>
          </cell>
          <cell r="W974" t="str">
            <v>2016.10.20</v>
          </cell>
          <cell r="X974" t="str">
            <v>记--198</v>
          </cell>
        </row>
        <row r="974">
          <cell r="AA974" t="str">
            <v>0318</v>
          </cell>
        </row>
        <row r="975">
          <cell r="B975" t="str">
            <v>031800008</v>
          </cell>
          <cell r="C975" t="str">
            <v>高位槽（不带夹套）</v>
          </cell>
          <cell r="D975" t="str">
            <v>K3000L</v>
          </cell>
          <cell r="E975">
            <v>23076.92</v>
          </cell>
          <cell r="F975">
            <v>22153.84</v>
          </cell>
          <cell r="G975">
            <v>923.08</v>
          </cell>
          <cell r="H975">
            <v>0</v>
          </cell>
          <cell r="I975" t="str">
            <v>2016.10.20</v>
          </cell>
          <cell r="J975" t="str">
            <v>96</v>
          </cell>
          <cell r="K975" t="str">
            <v>种衣剂装置--肥东分厂</v>
          </cell>
          <cell r="L975" t="str">
            <v>肥东制剂分厂</v>
          </cell>
          <cell r="M975" t="str">
            <v>肥东制剂分厂</v>
          </cell>
          <cell r="N975" t="str">
            <v>临沂宏业化工设备</v>
          </cell>
          <cell r="O975" t="str">
            <v>0.00</v>
          </cell>
          <cell r="P975" t="str">
            <v>2,307.62</v>
          </cell>
          <cell r="Q975" t="str">
            <v>923.08</v>
          </cell>
          <cell r="R975" t="str">
            <v>96</v>
          </cell>
          <cell r="S975" t="str">
            <v>平均年限法(一)</v>
          </cell>
          <cell r="T975" t="str">
            <v>在用</v>
          </cell>
          <cell r="U975" t="str">
            <v>直接购入</v>
          </cell>
          <cell r="V975" t="str">
            <v>王桂珍</v>
          </cell>
          <cell r="W975" t="str">
            <v>2016.10.20</v>
          </cell>
          <cell r="X975" t="str">
            <v>记--198</v>
          </cell>
        </row>
        <row r="975">
          <cell r="AA975" t="str">
            <v>0318</v>
          </cell>
        </row>
        <row r="976">
          <cell r="B976" t="str">
            <v>031800009</v>
          </cell>
          <cell r="C976" t="str">
            <v>高位槽（不带夹套）</v>
          </cell>
          <cell r="D976" t="str">
            <v>K3000L</v>
          </cell>
          <cell r="E976">
            <v>23076.92</v>
          </cell>
          <cell r="F976">
            <v>22153.84</v>
          </cell>
          <cell r="G976">
            <v>923.08</v>
          </cell>
          <cell r="H976">
            <v>0</v>
          </cell>
          <cell r="I976" t="str">
            <v>2016.10.20</v>
          </cell>
          <cell r="J976" t="str">
            <v>96</v>
          </cell>
          <cell r="K976" t="str">
            <v>种衣剂装置--肥东分厂</v>
          </cell>
          <cell r="L976" t="str">
            <v>肥东制剂分厂</v>
          </cell>
          <cell r="M976" t="str">
            <v>肥东制剂分厂</v>
          </cell>
          <cell r="N976" t="str">
            <v>临沂宏业化工设备</v>
          </cell>
          <cell r="O976" t="str">
            <v>0.00</v>
          </cell>
          <cell r="P976" t="str">
            <v>2,307.62</v>
          </cell>
          <cell r="Q976" t="str">
            <v>923.08</v>
          </cell>
          <cell r="R976" t="str">
            <v>96</v>
          </cell>
          <cell r="S976" t="str">
            <v>平均年限法(一)</v>
          </cell>
          <cell r="T976" t="str">
            <v>在用</v>
          </cell>
          <cell r="U976" t="str">
            <v>直接购入</v>
          </cell>
          <cell r="V976" t="str">
            <v>王桂珍</v>
          </cell>
          <cell r="W976" t="str">
            <v>2016.10.20</v>
          </cell>
          <cell r="X976" t="str">
            <v>记--198</v>
          </cell>
        </row>
        <row r="976">
          <cell r="AA976" t="str">
            <v>0318</v>
          </cell>
        </row>
        <row r="977">
          <cell r="B977" t="str">
            <v>031800010</v>
          </cell>
          <cell r="C977" t="str">
            <v>高位槽（不带夹套）</v>
          </cell>
          <cell r="D977" t="str">
            <v>K3000L</v>
          </cell>
          <cell r="E977">
            <v>23076.92</v>
          </cell>
          <cell r="F977">
            <v>22153.84</v>
          </cell>
          <cell r="G977">
            <v>923.08</v>
          </cell>
          <cell r="H977">
            <v>0</v>
          </cell>
          <cell r="I977" t="str">
            <v>2016.10.20</v>
          </cell>
          <cell r="J977" t="str">
            <v>96</v>
          </cell>
          <cell r="K977" t="str">
            <v>种衣剂装置--肥东分厂</v>
          </cell>
          <cell r="L977" t="str">
            <v>肥东制剂分厂</v>
          </cell>
          <cell r="M977" t="str">
            <v>肥东制剂分厂</v>
          </cell>
          <cell r="N977" t="str">
            <v>临沂宏业化工设备</v>
          </cell>
          <cell r="O977" t="str">
            <v>0.00</v>
          </cell>
          <cell r="P977" t="str">
            <v>2,307.62</v>
          </cell>
          <cell r="Q977" t="str">
            <v>923.08</v>
          </cell>
          <cell r="R977" t="str">
            <v>96</v>
          </cell>
          <cell r="S977" t="str">
            <v>平均年限法(一)</v>
          </cell>
          <cell r="T977" t="str">
            <v>在用</v>
          </cell>
          <cell r="U977" t="str">
            <v>直接购入</v>
          </cell>
          <cell r="V977" t="str">
            <v>王桂珍</v>
          </cell>
          <cell r="W977" t="str">
            <v>2016.10.20</v>
          </cell>
          <cell r="X977" t="str">
            <v>记--198</v>
          </cell>
        </row>
        <row r="977">
          <cell r="AA977" t="str">
            <v>0318</v>
          </cell>
        </row>
        <row r="978">
          <cell r="B978" t="str">
            <v>031800011</v>
          </cell>
          <cell r="C978" t="str">
            <v>高位槽（不带夹套）</v>
          </cell>
          <cell r="D978" t="str">
            <v>K3000l</v>
          </cell>
          <cell r="E978">
            <v>23076.92</v>
          </cell>
          <cell r="F978">
            <v>22153.84</v>
          </cell>
          <cell r="G978">
            <v>923.08</v>
          </cell>
          <cell r="H978">
            <v>0</v>
          </cell>
          <cell r="I978" t="str">
            <v>2016.10.20</v>
          </cell>
          <cell r="J978" t="str">
            <v>96</v>
          </cell>
          <cell r="K978" t="str">
            <v>种衣剂装置--肥东分厂</v>
          </cell>
          <cell r="L978" t="str">
            <v>肥东制剂分厂</v>
          </cell>
          <cell r="M978" t="str">
            <v>肥东制剂分厂</v>
          </cell>
          <cell r="N978" t="str">
            <v>临沂宏业化工设备</v>
          </cell>
          <cell r="O978" t="str">
            <v>0.00</v>
          </cell>
          <cell r="P978" t="str">
            <v>2,307.62</v>
          </cell>
          <cell r="Q978" t="str">
            <v>923.08</v>
          </cell>
          <cell r="R978" t="str">
            <v>96</v>
          </cell>
          <cell r="S978" t="str">
            <v>平均年限法(一)</v>
          </cell>
          <cell r="T978" t="str">
            <v>在用</v>
          </cell>
          <cell r="U978" t="str">
            <v>直接购入</v>
          </cell>
          <cell r="V978" t="str">
            <v>王桂珍</v>
          </cell>
          <cell r="W978" t="str">
            <v>2016.10.20</v>
          </cell>
          <cell r="X978" t="str">
            <v>记--198</v>
          </cell>
        </row>
        <row r="978">
          <cell r="AA978" t="str">
            <v>0318</v>
          </cell>
        </row>
        <row r="979">
          <cell r="B979" t="str">
            <v>031800012</v>
          </cell>
          <cell r="C979" t="str">
            <v>高位槽（不带夹套）</v>
          </cell>
          <cell r="D979" t="str">
            <v>K5000L</v>
          </cell>
          <cell r="E979">
            <v>32478.63</v>
          </cell>
          <cell r="F979">
            <v>31179.48</v>
          </cell>
          <cell r="G979">
            <v>1299.15</v>
          </cell>
          <cell r="H979">
            <v>0</v>
          </cell>
          <cell r="I979" t="str">
            <v>2016.10.20</v>
          </cell>
          <cell r="J979" t="str">
            <v>96</v>
          </cell>
          <cell r="K979" t="str">
            <v>种衣剂装置--肥东分厂</v>
          </cell>
          <cell r="L979" t="str">
            <v>肥东制剂分厂</v>
          </cell>
          <cell r="M979" t="str">
            <v>肥东制剂分厂</v>
          </cell>
          <cell r="N979" t="str">
            <v>临沂宏业化工设备</v>
          </cell>
          <cell r="O979" t="str">
            <v>0.00</v>
          </cell>
          <cell r="P979" t="str">
            <v>3,247.54</v>
          </cell>
          <cell r="Q979" t="str">
            <v>1,299.15</v>
          </cell>
          <cell r="R979" t="str">
            <v>96</v>
          </cell>
          <cell r="S979" t="str">
            <v>平均年限法(一)</v>
          </cell>
          <cell r="T979" t="str">
            <v>在用</v>
          </cell>
          <cell r="U979" t="str">
            <v>直接购入</v>
          </cell>
          <cell r="V979" t="str">
            <v>王桂珍</v>
          </cell>
          <cell r="W979" t="str">
            <v>2016.10.20</v>
          </cell>
          <cell r="X979" t="str">
            <v>记--198</v>
          </cell>
        </row>
        <row r="979">
          <cell r="AA979" t="str">
            <v>0318</v>
          </cell>
        </row>
        <row r="980">
          <cell r="B980" t="str">
            <v>031800013</v>
          </cell>
          <cell r="C980" t="str">
            <v>高位槽（不带夹套）</v>
          </cell>
          <cell r="D980" t="str">
            <v>K5000L</v>
          </cell>
          <cell r="E980">
            <v>32478.63</v>
          </cell>
          <cell r="F980">
            <v>31179.48</v>
          </cell>
          <cell r="G980">
            <v>1299.15</v>
          </cell>
          <cell r="H980">
            <v>0</v>
          </cell>
          <cell r="I980" t="str">
            <v>2016.10.20</v>
          </cell>
          <cell r="J980" t="str">
            <v>96</v>
          </cell>
          <cell r="K980" t="str">
            <v>种衣剂装置--肥东分厂</v>
          </cell>
          <cell r="L980" t="str">
            <v>肥东制剂分厂</v>
          </cell>
          <cell r="M980" t="str">
            <v>肥东制剂分厂</v>
          </cell>
          <cell r="N980" t="str">
            <v>临沂宏业化工设备</v>
          </cell>
          <cell r="O980" t="str">
            <v>0.00</v>
          </cell>
          <cell r="P980" t="str">
            <v>3,247.54</v>
          </cell>
          <cell r="Q980" t="str">
            <v>1,299.15</v>
          </cell>
          <cell r="R980" t="str">
            <v>96</v>
          </cell>
          <cell r="S980" t="str">
            <v>平均年限法(一)</v>
          </cell>
          <cell r="T980" t="str">
            <v>在用</v>
          </cell>
          <cell r="U980" t="str">
            <v>直接购入</v>
          </cell>
          <cell r="V980" t="str">
            <v>王桂珍</v>
          </cell>
          <cell r="W980" t="str">
            <v>2016.10.20</v>
          </cell>
          <cell r="X980" t="str">
            <v>记--198</v>
          </cell>
        </row>
        <row r="980">
          <cell r="AA980" t="str">
            <v>0318</v>
          </cell>
        </row>
        <row r="981">
          <cell r="B981" t="str">
            <v>031800014</v>
          </cell>
          <cell r="C981" t="str">
            <v>高位槽（不带夹套）</v>
          </cell>
          <cell r="D981" t="str">
            <v>K5000L</v>
          </cell>
          <cell r="E981">
            <v>32478.63</v>
          </cell>
          <cell r="F981">
            <v>31179.48</v>
          </cell>
          <cell r="G981">
            <v>1299.15</v>
          </cell>
          <cell r="H981">
            <v>0</v>
          </cell>
          <cell r="I981" t="str">
            <v>2016.10.20</v>
          </cell>
          <cell r="J981" t="str">
            <v>96</v>
          </cell>
          <cell r="K981" t="str">
            <v>种衣剂装置--肥东分厂</v>
          </cell>
          <cell r="L981" t="str">
            <v>肥东制剂分厂</v>
          </cell>
          <cell r="M981" t="str">
            <v>肥东制剂分厂</v>
          </cell>
          <cell r="N981" t="str">
            <v>临沂宏业化工设备</v>
          </cell>
          <cell r="O981" t="str">
            <v>0.00</v>
          </cell>
          <cell r="P981" t="str">
            <v>3,247.54</v>
          </cell>
          <cell r="Q981" t="str">
            <v>1,299.15</v>
          </cell>
          <cell r="R981" t="str">
            <v>96</v>
          </cell>
          <cell r="S981" t="str">
            <v>平均年限法(一)</v>
          </cell>
          <cell r="T981" t="str">
            <v>在用</v>
          </cell>
          <cell r="U981" t="str">
            <v>直接购入</v>
          </cell>
          <cell r="V981" t="str">
            <v>王桂珍</v>
          </cell>
          <cell r="W981" t="str">
            <v>2016.10.20</v>
          </cell>
          <cell r="X981" t="str">
            <v>记--198</v>
          </cell>
        </row>
        <row r="981">
          <cell r="AA981" t="str">
            <v>0318</v>
          </cell>
        </row>
        <row r="982">
          <cell r="B982" t="str">
            <v>030100082</v>
          </cell>
          <cell r="C982" t="str">
            <v>液相色谱仪1260</v>
          </cell>
          <cell r="D982" t="str">
            <v>安捷伦1260</v>
          </cell>
          <cell r="E982">
            <v>286324.78</v>
          </cell>
          <cell r="F982">
            <v>274871.79</v>
          </cell>
          <cell r="G982">
            <v>11452.99</v>
          </cell>
          <cell r="H982">
            <v>0</v>
          </cell>
          <cell r="I982" t="str">
            <v>2016.10.28</v>
          </cell>
          <cell r="J982" t="str">
            <v>96</v>
          </cell>
          <cell r="K982" t="str">
            <v>质检设备</v>
          </cell>
          <cell r="L982" t="str">
            <v>肥东合成分厂</v>
          </cell>
          <cell r="M982" t="str">
            <v>肥东分厂质检室</v>
          </cell>
          <cell r="N982" t="str">
            <v>合肥捷岛科学仪器</v>
          </cell>
          <cell r="O982" t="str">
            <v>0.00</v>
          </cell>
          <cell r="P982" t="str">
            <v>28,632.29</v>
          </cell>
          <cell r="Q982" t="str">
            <v>11,452.99</v>
          </cell>
          <cell r="R982" t="str">
            <v>96</v>
          </cell>
          <cell r="S982" t="str">
            <v>平均年限法(一)</v>
          </cell>
          <cell r="T982" t="str">
            <v>在用</v>
          </cell>
          <cell r="U982" t="str">
            <v>直接购入</v>
          </cell>
          <cell r="V982" t="str">
            <v>王桂珍</v>
          </cell>
          <cell r="W982" t="str">
            <v>2016.10.28</v>
          </cell>
          <cell r="X982" t="str">
            <v>记--601</v>
          </cell>
        </row>
        <row r="982">
          <cell r="AA982" t="str">
            <v>0301</v>
          </cell>
        </row>
        <row r="983">
          <cell r="B983" t="str">
            <v>04090056</v>
          </cell>
          <cell r="C983" t="str">
            <v>肥东信息机房设施工程</v>
          </cell>
          <cell r="D983" t="str">
            <v>电气线路、网络设施、机柜等安装</v>
          </cell>
          <cell r="E983">
            <v>91623.93</v>
          </cell>
          <cell r="F983">
            <v>87958.97</v>
          </cell>
          <cell r="G983">
            <v>3664.96</v>
          </cell>
          <cell r="H983">
            <v>0</v>
          </cell>
          <cell r="I983" t="str">
            <v>2016.10.31</v>
          </cell>
          <cell r="J983" t="str">
            <v>60</v>
          </cell>
          <cell r="K983" t="str">
            <v>其他</v>
          </cell>
          <cell r="L983" t="str">
            <v>公司</v>
          </cell>
          <cell r="M983" t="str">
            <v>肥东化工园</v>
          </cell>
          <cell r="N983" t="str">
            <v>安徽盛讯信息科技</v>
          </cell>
          <cell r="O983" t="str">
            <v>0.00</v>
          </cell>
          <cell r="P983" t="str">
            <v>0.00</v>
          </cell>
          <cell r="Q983" t="str">
            <v>3,664.96</v>
          </cell>
          <cell r="R983" t="str">
            <v>60</v>
          </cell>
          <cell r="S983" t="str">
            <v>平均年限法(一)</v>
          </cell>
          <cell r="T983" t="str">
            <v>在用</v>
          </cell>
          <cell r="U983" t="str">
            <v>直接购入</v>
          </cell>
          <cell r="V983" t="str">
            <v>王桂珍</v>
          </cell>
          <cell r="W983" t="str">
            <v>2016.10.31</v>
          </cell>
          <cell r="X983" t="str">
            <v>记--862</v>
          </cell>
        </row>
        <row r="983">
          <cell r="AA983" t="str">
            <v>0409</v>
          </cell>
        </row>
        <row r="984">
          <cell r="B984" t="str">
            <v>030800120</v>
          </cell>
          <cell r="C984" t="str">
            <v>搪玻璃反应罐</v>
          </cell>
          <cell r="D984" t="str">
            <v>3000L开式</v>
          </cell>
          <cell r="E984">
            <v>28213.68</v>
          </cell>
          <cell r="F984">
            <v>27085.13</v>
          </cell>
          <cell r="G984">
            <v>1128.55</v>
          </cell>
          <cell r="H984">
            <v>0</v>
          </cell>
          <cell r="I984" t="str">
            <v>2016.11.10</v>
          </cell>
          <cell r="J984" t="str">
            <v>96</v>
          </cell>
          <cell r="K984" t="str">
            <v>烟嘧装置（合成一车间）</v>
          </cell>
          <cell r="L984" t="str">
            <v>肥东合成分厂</v>
          </cell>
          <cell r="M984" t="str">
            <v>肥东合成苯磺隆项目车间</v>
          </cell>
          <cell r="N984" t="str">
            <v>江阴市化工设备厂</v>
          </cell>
          <cell r="O984" t="str">
            <v>0.00</v>
          </cell>
          <cell r="P984" t="str">
            <v>3,103.23</v>
          </cell>
          <cell r="Q984" t="str">
            <v>1,128.55</v>
          </cell>
          <cell r="R984" t="str">
            <v>96</v>
          </cell>
          <cell r="S984" t="str">
            <v>平均年限法(一)</v>
          </cell>
          <cell r="T984" t="str">
            <v>在用</v>
          </cell>
          <cell r="U984" t="str">
            <v>直接购入</v>
          </cell>
          <cell r="V984" t="str">
            <v>王桂珍</v>
          </cell>
          <cell r="W984" t="str">
            <v>2016.11.10</v>
          </cell>
          <cell r="X984" t="str">
            <v>记--167</v>
          </cell>
        </row>
        <row r="984">
          <cell r="AA984" t="str">
            <v>0308</v>
          </cell>
        </row>
        <row r="985">
          <cell r="B985" t="str">
            <v>030800121</v>
          </cell>
          <cell r="C985" t="str">
            <v>搪玻璃反应罐</v>
          </cell>
          <cell r="D985" t="str">
            <v>3000L开式</v>
          </cell>
          <cell r="E985">
            <v>28213.68</v>
          </cell>
          <cell r="F985">
            <v>27085.13</v>
          </cell>
          <cell r="G985">
            <v>1128.55</v>
          </cell>
          <cell r="H985">
            <v>0</v>
          </cell>
          <cell r="I985" t="str">
            <v>2016.11.10</v>
          </cell>
          <cell r="J985" t="str">
            <v>96</v>
          </cell>
          <cell r="K985" t="str">
            <v>烟嘧装置（合成一车间）</v>
          </cell>
          <cell r="L985" t="str">
            <v>肥东合成分厂</v>
          </cell>
          <cell r="M985" t="str">
            <v>肥东合成苯磺隆项目车间</v>
          </cell>
          <cell r="N985" t="str">
            <v>江阴市化工设备</v>
          </cell>
          <cell r="O985" t="str">
            <v>0.00</v>
          </cell>
          <cell r="P985" t="str">
            <v>3,103.23</v>
          </cell>
          <cell r="Q985" t="str">
            <v>1,128.55</v>
          </cell>
          <cell r="R985" t="str">
            <v>96</v>
          </cell>
          <cell r="S985" t="str">
            <v>平均年限法(一)</v>
          </cell>
          <cell r="T985" t="str">
            <v>在用</v>
          </cell>
          <cell r="U985" t="str">
            <v>直接购入</v>
          </cell>
          <cell r="V985" t="str">
            <v>王桂珍</v>
          </cell>
          <cell r="W985" t="str">
            <v>2016.11.10</v>
          </cell>
          <cell r="X985" t="str">
            <v>记--167</v>
          </cell>
        </row>
        <row r="985">
          <cell r="AA985" t="str">
            <v>0308</v>
          </cell>
        </row>
        <row r="986">
          <cell r="B986" t="str">
            <v>030800122</v>
          </cell>
          <cell r="C986" t="str">
            <v>塘玻璃反应罐</v>
          </cell>
          <cell r="D986" t="str">
            <v>3000L开式</v>
          </cell>
          <cell r="E986">
            <v>28213.68</v>
          </cell>
          <cell r="F986">
            <v>27085.13</v>
          </cell>
          <cell r="G986">
            <v>1128.55</v>
          </cell>
          <cell r="H986">
            <v>0</v>
          </cell>
          <cell r="I986" t="str">
            <v>2016.11.10</v>
          </cell>
          <cell r="J986" t="str">
            <v>96</v>
          </cell>
          <cell r="K986" t="str">
            <v>烟嘧装置（合成一车间）</v>
          </cell>
          <cell r="L986" t="str">
            <v>肥东合成分厂</v>
          </cell>
          <cell r="M986" t="str">
            <v>肥东合成苯磺隆项目车间</v>
          </cell>
          <cell r="N986" t="str">
            <v>江阴市化工设备</v>
          </cell>
          <cell r="O986" t="str">
            <v>0.00</v>
          </cell>
          <cell r="P986" t="str">
            <v>3,103.23</v>
          </cell>
          <cell r="Q986" t="str">
            <v>1,128.55</v>
          </cell>
          <cell r="R986" t="str">
            <v>96</v>
          </cell>
          <cell r="S986" t="str">
            <v>平均年限法(一)</v>
          </cell>
          <cell r="T986" t="str">
            <v>在用</v>
          </cell>
          <cell r="U986" t="str">
            <v>直接购入</v>
          </cell>
          <cell r="V986" t="str">
            <v>王桂珍</v>
          </cell>
          <cell r="W986" t="str">
            <v>2016.11.10</v>
          </cell>
          <cell r="X986" t="str">
            <v>记--167</v>
          </cell>
        </row>
        <row r="986">
          <cell r="AA986" t="str">
            <v>0308</v>
          </cell>
        </row>
        <row r="987">
          <cell r="B987" t="str">
            <v>080300123</v>
          </cell>
          <cell r="C987" t="str">
            <v>搪玻璃反应罐</v>
          </cell>
          <cell r="D987" t="str">
            <v>3000L开式</v>
          </cell>
          <cell r="E987">
            <v>28213.67</v>
          </cell>
          <cell r="F987">
            <v>27085.12</v>
          </cell>
          <cell r="G987">
            <v>1128.55</v>
          </cell>
          <cell r="H987">
            <v>0</v>
          </cell>
          <cell r="I987" t="str">
            <v>2016.11.10</v>
          </cell>
          <cell r="J987" t="str">
            <v>96</v>
          </cell>
          <cell r="K987" t="str">
            <v>烟嘧装置（合成一车间）</v>
          </cell>
          <cell r="L987" t="str">
            <v>肥东合成分厂</v>
          </cell>
          <cell r="M987" t="str">
            <v>肥东合成苯磺隆项目车间</v>
          </cell>
          <cell r="N987" t="str">
            <v>江阴市化工设备</v>
          </cell>
          <cell r="O987" t="str">
            <v>0.00</v>
          </cell>
          <cell r="P987" t="str">
            <v>3,103.22</v>
          </cell>
          <cell r="Q987" t="str">
            <v>1,128.55</v>
          </cell>
          <cell r="R987" t="str">
            <v>96</v>
          </cell>
          <cell r="S987" t="str">
            <v>平均年限法(一)</v>
          </cell>
          <cell r="T987" t="str">
            <v>在用</v>
          </cell>
          <cell r="U987" t="str">
            <v>直接购入</v>
          </cell>
          <cell r="V987" t="str">
            <v>王桂珍</v>
          </cell>
          <cell r="W987" t="str">
            <v>2016.11.10</v>
          </cell>
          <cell r="X987" t="str">
            <v>记--167</v>
          </cell>
        </row>
        <row r="987">
          <cell r="AA987" t="str">
            <v>0308</v>
          </cell>
        </row>
        <row r="988">
          <cell r="B988" t="str">
            <v>080300124</v>
          </cell>
          <cell r="C988" t="str">
            <v>搪玻璃反应罐</v>
          </cell>
          <cell r="D988" t="str">
            <v>3000L开式</v>
          </cell>
          <cell r="E988">
            <v>28213.67</v>
          </cell>
          <cell r="F988">
            <v>27085.12</v>
          </cell>
          <cell r="G988">
            <v>1128.55</v>
          </cell>
          <cell r="H988">
            <v>0</v>
          </cell>
          <cell r="I988" t="str">
            <v>2016.11.10</v>
          </cell>
          <cell r="J988" t="str">
            <v>96</v>
          </cell>
          <cell r="K988" t="str">
            <v>烟嘧装置（合成一车间）</v>
          </cell>
          <cell r="L988" t="str">
            <v>肥东合成分厂</v>
          </cell>
          <cell r="M988" t="str">
            <v>肥东合成苯磺隆项目车间</v>
          </cell>
          <cell r="N988" t="str">
            <v>江阴市化工设备</v>
          </cell>
          <cell r="O988" t="str">
            <v>0.00</v>
          </cell>
          <cell r="P988" t="str">
            <v>3,103.22</v>
          </cell>
          <cell r="Q988" t="str">
            <v>1,128.55</v>
          </cell>
          <cell r="R988" t="str">
            <v>96</v>
          </cell>
          <cell r="S988" t="str">
            <v>平均年限法(一)</v>
          </cell>
          <cell r="T988" t="str">
            <v>在用</v>
          </cell>
          <cell r="U988" t="str">
            <v>直接购入</v>
          </cell>
          <cell r="V988" t="str">
            <v>王桂珍</v>
          </cell>
          <cell r="W988" t="str">
            <v>2016.11.10</v>
          </cell>
          <cell r="X988" t="str">
            <v>记--167</v>
          </cell>
        </row>
        <row r="988">
          <cell r="AA988" t="str">
            <v>0308</v>
          </cell>
        </row>
        <row r="989">
          <cell r="B989" t="str">
            <v>080300125</v>
          </cell>
          <cell r="C989" t="str">
            <v>搪玻璃反应罐</v>
          </cell>
          <cell r="D989" t="str">
            <v>3000L开式</v>
          </cell>
          <cell r="E989">
            <v>28213.67</v>
          </cell>
          <cell r="F989">
            <v>27085.12</v>
          </cell>
          <cell r="G989">
            <v>1128.55</v>
          </cell>
          <cell r="H989">
            <v>0</v>
          </cell>
          <cell r="I989" t="str">
            <v>2016.11.10</v>
          </cell>
          <cell r="J989" t="str">
            <v>96</v>
          </cell>
          <cell r="K989" t="str">
            <v>烟嘧装置（合成一车间）</v>
          </cell>
          <cell r="L989" t="str">
            <v>肥东合成分厂</v>
          </cell>
          <cell r="M989" t="str">
            <v>肥东合成苯磺隆项目车间</v>
          </cell>
          <cell r="N989" t="str">
            <v>江阴市化工设备</v>
          </cell>
          <cell r="O989" t="str">
            <v>0.00</v>
          </cell>
          <cell r="P989" t="str">
            <v>3,103.22</v>
          </cell>
          <cell r="Q989" t="str">
            <v>1,128.55</v>
          </cell>
          <cell r="R989" t="str">
            <v>96</v>
          </cell>
          <cell r="S989" t="str">
            <v>平均年限法(一)</v>
          </cell>
          <cell r="T989" t="str">
            <v>在用</v>
          </cell>
          <cell r="U989" t="str">
            <v>直接购入</v>
          </cell>
          <cell r="V989" t="str">
            <v>王桂珍</v>
          </cell>
          <cell r="W989" t="str">
            <v>2016.11.10</v>
          </cell>
          <cell r="X989" t="str">
            <v>记--167</v>
          </cell>
        </row>
        <row r="989">
          <cell r="AA989" t="str">
            <v>0308</v>
          </cell>
        </row>
        <row r="990">
          <cell r="B990" t="str">
            <v>030800126</v>
          </cell>
          <cell r="C990" t="str">
            <v>搪玻璃反应罐</v>
          </cell>
          <cell r="D990" t="str">
            <v>3000L闭式</v>
          </cell>
          <cell r="E990">
            <v>22222.22</v>
          </cell>
          <cell r="F990">
            <v>21333.33</v>
          </cell>
          <cell r="G990">
            <v>888.89</v>
          </cell>
          <cell r="H990">
            <v>0</v>
          </cell>
          <cell r="I990" t="str">
            <v>2016.11.10</v>
          </cell>
          <cell r="J990" t="str">
            <v>96</v>
          </cell>
          <cell r="K990" t="str">
            <v>烟嘧装置（合成一车间）</v>
          </cell>
          <cell r="L990" t="str">
            <v>肥东合成分厂</v>
          </cell>
          <cell r="M990" t="str">
            <v>肥东合成苯磺隆项目车间</v>
          </cell>
          <cell r="N990" t="str">
            <v>江阴市化工设备</v>
          </cell>
          <cell r="O990" t="str">
            <v>0.00</v>
          </cell>
          <cell r="P990" t="str">
            <v>2,444.63</v>
          </cell>
          <cell r="Q990" t="str">
            <v>888.89</v>
          </cell>
          <cell r="R990" t="str">
            <v>96</v>
          </cell>
          <cell r="S990" t="str">
            <v>平均年限法(一)</v>
          </cell>
          <cell r="T990" t="str">
            <v>在用</v>
          </cell>
          <cell r="U990" t="str">
            <v>直接购入</v>
          </cell>
          <cell r="V990" t="str">
            <v>王桂珍</v>
          </cell>
          <cell r="W990" t="str">
            <v>2016.11.10</v>
          </cell>
          <cell r="X990" t="str">
            <v>记--167</v>
          </cell>
        </row>
        <row r="990">
          <cell r="AA990" t="str">
            <v>0308</v>
          </cell>
        </row>
        <row r="991">
          <cell r="B991" t="str">
            <v>030800127</v>
          </cell>
          <cell r="C991" t="str">
            <v>搪玻璃反应罐</v>
          </cell>
          <cell r="D991" t="str">
            <v>3000L闭式</v>
          </cell>
          <cell r="E991">
            <v>22222.22</v>
          </cell>
          <cell r="F991">
            <v>21333.33</v>
          </cell>
          <cell r="G991">
            <v>888.89</v>
          </cell>
          <cell r="H991">
            <v>0</v>
          </cell>
          <cell r="I991" t="str">
            <v>2016.11.10</v>
          </cell>
          <cell r="J991" t="str">
            <v>96</v>
          </cell>
          <cell r="K991" t="str">
            <v>烟嘧装置（合成一车间）</v>
          </cell>
          <cell r="L991" t="str">
            <v>肥东合成分厂</v>
          </cell>
          <cell r="M991" t="str">
            <v>肥东合成苯磺隆项目车间</v>
          </cell>
          <cell r="N991" t="str">
            <v>江阴市化工设备</v>
          </cell>
          <cell r="O991" t="str">
            <v>0.00</v>
          </cell>
          <cell r="P991" t="str">
            <v>2,444.63</v>
          </cell>
          <cell r="Q991" t="str">
            <v>888.89</v>
          </cell>
          <cell r="R991" t="str">
            <v>96</v>
          </cell>
          <cell r="S991" t="str">
            <v>平均年限法(一)</v>
          </cell>
          <cell r="T991" t="str">
            <v>在用</v>
          </cell>
          <cell r="U991" t="str">
            <v>直接购入</v>
          </cell>
          <cell r="V991" t="str">
            <v>王桂珍</v>
          </cell>
          <cell r="W991" t="str">
            <v>2016.11.10</v>
          </cell>
          <cell r="X991" t="str">
            <v>记--167</v>
          </cell>
        </row>
        <row r="991">
          <cell r="AA991" t="str">
            <v>0308</v>
          </cell>
        </row>
        <row r="992">
          <cell r="B992" t="str">
            <v>030800128</v>
          </cell>
          <cell r="C992" t="str">
            <v>搪玻璃反应釜</v>
          </cell>
          <cell r="D992" t="str">
            <v>3000L闭式</v>
          </cell>
          <cell r="E992">
            <v>22222.23</v>
          </cell>
          <cell r="F992">
            <v>21333.34</v>
          </cell>
          <cell r="G992">
            <v>888.89</v>
          </cell>
          <cell r="H992">
            <v>0</v>
          </cell>
          <cell r="I992" t="str">
            <v>2016.11.10</v>
          </cell>
          <cell r="J992" t="str">
            <v>96</v>
          </cell>
          <cell r="K992" t="str">
            <v>烟嘧装置（合成一车间）</v>
          </cell>
          <cell r="L992" t="str">
            <v>肥东合成分厂</v>
          </cell>
          <cell r="M992" t="str">
            <v>肥东合成苯磺隆项目车间</v>
          </cell>
          <cell r="N992" t="str">
            <v>江阴市化工设备</v>
          </cell>
          <cell r="O992" t="str">
            <v>0.00</v>
          </cell>
          <cell r="P992" t="str">
            <v>2,444.64</v>
          </cell>
          <cell r="Q992" t="str">
            <v>888.89</v>
          </cell>
          <cell r="R992" t="str">
            <v>96</v>
          </cell>
          <cell r="S992" t="str">
            <v>平均年限法(一)</v>
          </cell>
          <cell r="T992" t="str">
            <v>在用</v>
          </cell>
          <cell r="U992" t="str">
            <v>直接购入</v>
          </cell>
          <cell r="V992" t="str">
            <v>王桂珍</v>
          </cell>
          <cell r="W992" t="str">
            <v>2016.11.10</v>
          </cell>
          <cell r="X992" t="str">
            <v>记--167</v>
          </cell>
        </row>
        <row r="992">
          <cell r="AA992" t="str">
            <v>0308</v>
          </cell>
        </row>
        <row r="993">
          <cell r="B993" t="str">
            <v>030800129</v>
          </cell>
          <cell r="C993" t="str">
            <v>搪玻璃反应罐</v>
          </cell>
          <cell r="D993" t="str">
            <v>5000L闭式</v>
          </cell>
          <cell r="E993">
            <v>41068.38</v>
          </cell>
          <cell r="F993">
            <v>39425.64</v>
          </cell>
          <cell r="G993">
            <v>1642.74</v>
          </cell>
          <cell r="H993">
            <v>0</v>
          </cell>
          <cell r="I993" t="str">
            <v>2016.11.10</v>
          </cell>
          <cell r="J993" t="str">
            <v>96</v>
          </cell>
          <cell r="K993" t="str">
            <v>烟嘧装置（合成一车间）</v>
          </cell>
          <cell r="L993" t="str">
            <v>肥东合成分厂</v>
          </cell>
          <cell r="M993" t="str">
            <v>肥东合成苯磺隆项目车间</v>
          </cell>
          <cell r="N993" t="str">
            <v>江阴市化工设备</v>
          </cell>
          <cell r="O993" t="str">
            <v>0.00</v>
          </cell>
          <cell r="P993" t="str">
            <v>4,517.84</v>
          </cell>
          <cell r="Q993" t="str">
            <v>1,642.74</v>
          </cell>
          <cell r="R993" t="str">
            <v>96</v>
          </cell>
          <cell r="S993" t="str">
            <v>平均年限法(一)</v>
          </cell>
          <cell r="T993" t="str">
            <v>在用</v>
          </cell>
          <cell r="U993" t="str">
            <v>直接购入</v>
          </cell>
          <cell r="V993" t="str">
            <v>王桂珍</v>
          </cell>
          <cell r="W993" t="str">
            <v>2016.11.10</v>
          </cell>
          <cell r="X993" t="str">
            <v>记--167</v>
          </cell>
        </row>
        <row r="993">
          <cell r="AA993" t="str">
            <v>0308</v>
          </cell>
        </row>
        <row r="994">
          <cell r="B994" t="str">
            <v>030800130</v>
          </cell>
          <cell r="C994" t="str">
            <v>搪玻璃反应罐</v>
          </cell>
          <cell r="D994" t="str">
            <v>5000L开式</v>
          </cell>
          <cell r="E994">
            <v>41068.38</v>
          </cell>
          <cell r="F994">
            <v>39425.64</v>
          </cell>
          <cell r="G994">
            <v>1642.74</v>
          </cell>
          <cell r="H994">
            <v>0</v>
          </cell>
          <cell r="I994" t="str">
            <v>2016.11.10</v>
          </cell>
          <cell r="J994" t="str">
            <v>96</v>
          </cell>
          <cell r="K994" t="str">
            <v>烟嘧装置（合成一车间）</v>
          </cell>
          <cell r="L994" t="str">
            <v>肥东合成分厂</v>
          </cell>
          <cell r="M994" t="str">
            <v>肥东合成苯磺隆项目车间</v>
          </cell>
          <cell r="N994" t="str">
            <v>江阴市化工设备</v>
          </cell>
          <cell r="O994" t="str">
            <v>0.00</v>
          </cell>
          <cell r="P994" t="str">
            <v>4,517.84</v>
          </cell>
          <cell r="Q994" t="str">
            <v>1,642.74</v>
          </cell>
          <cell r="R994" t="str">
            <v>96</v>
          </cell>
          <cell r="S994" t="str">
            <v>平均年限法(一)</v>
          </cell>
          <cell r="T994" t="str">
            <v>在用</v>
          </cell>
          <cell r="U994" t="str">
            <v>直接购入</v>
          </cell>
          <cell r="V994" t="str">
            <v>王桂珍</v>
          </cell>
          <cell r="W994" t="str">
            <v>2016.11.10</v>
          </cell>
          <cell r="X994" t="str">
            <v>记--167</v>
          </cell>
        </row>
        <row r="994">
          <cell r="AA994" t="str">
            <v>0308</v>
          </cell>
        </row>
        <row r="995">
          <cell r="B995" t="str">
            <v>030800131</v>
          </cell>
          <cell r="C995" t="str">
            <v>搪玻璃反应罐</v>
          </cell>
          <cell r="D995" t="str">
            <v>5000L开式</v>
          </cell>
          <cell r="E995">
            <v>41068.38</v>
          </cell>
          <cell r="F995">
            <v>39425.64</v>
          </cell>
          <cell r="G995">
            <v>1642.74</v>
          </cell>
          <cell r="H995">
            <v>0</v>
          </cell>
          <cell r="I995" t="str">
            <v>2016.11.10</v>
          </cell>
          <cell r="J995" t="str">
            <v>96</v>
          </cell>
          <cell r="K995" t="str">
            <v>烟嘧装置（合成一车间）</v>
          </cell>
          <cell r="L995" t="str">
            <v>肥东合成分厂</v>
          </cell>
          <cell r="M995" t="str">
            <v>肥东合成苯磺隆项目车间</v>
          </cell>
          <cell r="N995" t="str">
            <v>江阴市化工设备</v>
          </cell>
          <cell r="O995" t="str">
            <v>0.00</v>
          </cell>
          <cell r="P995" t="str">
            <v>4,517.84</v>
          </cell>
          <cell r="Q995" t="str">
            <v>1,642.74</v>
          </cell>
          <cell r="R995" t="str">
            <v>96</v>
          </cell>
          <cell r="S995" t="str">
            <v>平均年限法(一)</v>
          </cell>
          <cell r="T995" t="str">
            <v>在用</v>
          </cell>
          <cell r="U995" t="str">
            <v>直接购入</v>
          </cell>
          <cell r="V995" t="str">
            <v>王桂珍</v>
          </cell>
          <cell r="W995" t="str">
            <v>2016.11.10</v>
          </cell>
          <cell r="X995" t="str">
            <v>记--167</v>
          </cell>
        </row>
        <row r="995">
          <cell r="AA995" t="str">
            <v>0308</v>
          </cell>
        </row>
        <row r="996">
          <cell r="B996" t="str">
            <v>030800132</v>
          </cell>
          <cell r="C996" t="str">
            <v>搪玻璃反应罐</v>
          </cell>
          <cell r="D996" t="str">
            <v>5000L开式</v>
          </cell>
          <cell r="E996">
            <v>41068.38</v>
          </cell>
          <cell r="F996">
            <v>39425.64</v>
          </cell>
          <cell r="G996">
            <v>1642.74</v>
          </cell>
          <cell r="H996">
            <v>0</v>
          </cell>
          <cell r="I996" t="str">
            <v>2016.11.10</v>
          </cell>
          <cell r="J996" t="str">
            <v>96</v>
          </cell>
          <cell r="K996" t="str">
            <v>烟嘧装置（合成一车间）</v>
          </cell>
          <cell r="L996" t="str">
            <v>肥东合成分厂</v>
          </cell>
          <cell r="M996" t="str">
            <v>肥东合成苯磺隆项目车间</v>
          </cell>
          <cell r="N996" t="str">
            <v>江阴市化工设备</v>
          </cell>
          <cell r="O996" t="str">
            <v>0.00</v>
          </cell>
          <cell r="P996" t="str">
            <v>4,517.84</v>
          </cell>
          <cell r="Q996" t="str">
            <v>1,642.74</v>
          </cell>
          <cell r="R996" t="str">
            <v>96</v>
          </cell>
          <cell r="S996" t="str">
            <v>平均年限法(一)</v>
          </cell>
          <cell r="T996" t="str">
            <v>在用</v>
          </cell>
          <cell r="U996" t="str">
            <v>直接购入</v>
          </cell>
          <cell r="V996" t="str">
            <v>王桂珍</v>
          </cell>
          <cell r="W996" t="str">
            <v>2016.11.10</v>
          </cell>
          <cell r="X996" t="str">
            <v>记--167</v>
          </cell>
        </row>
        <row r="996">
          <cell r="AA996" t="str">
            <v>0308</v>
          </cell>
        </row>
        <row r="997">
          <cell r="B997" t="str">
            <v>030800133</v>
          </cell>
          <cell r="C997" t="str">
            <v>搪玻璃反应罐</v>
          </cell>
          <cell r="D997" t="str">
            <v>5000L开式</v>
          </cell>
          <cell r="E997">
            <v>41068.37</v>
          </cell>
          <cell r="F997">
            <v>39425.64</v>
          </cell>
          <cell r="G997">
            <v>1642.73</v>
          </cell>
          <cell r="H997">
            <v>0</v>
          </cell>
          <cell r="I997" t="str">
            <v>2016.11.10</v>
          </cell>
          <cell r="J997" t="str">
            <v>96</v>
          </cell>
          <cell r="K997" t="str">
            <v>烟嘧装置（合成一车间）</v>
          </cell>
          <cell r="L997" t="str">
            <v>肥东合成分厂</v>
          </cell>
          <cell r="M997" t="str">
            <v>肥东合成苯磺隆项目车间</v>
          </cell>
          <cell r="N997" t="str">
            <v>江阴市化工设备</v>
          </cell>
          <cell r="O997" t="str">
            <v>0.00</v>
          </cell>
          <cell r="P997" t="str">
            <v>4,517.84</v>
          </cell>
          <cell r="Q997" t="str">
            <v>1,642.73</v>
          </cell>
          <cell r="R997" t="str">
            <v>96</v>
          </cell>
          <cell r="S997" t="str">
            <v>平均年限法(一)</v>
          </cell>
          <cell r="T997" t="str">
            <v>在用</v>
          </cell>
          <cell r="U997" t="str">
            <v>直接购入</v>
          </cell>
          <cell r="V997" t="str">
            <v>王桂珍</v>
          </cell>
          <cell r="W997" t="str">
            <v>2016.11.10</v>
          </cell>
          <cell r="X997" t="str">
            <v>记--167</v>
          </cell>
        </row>
        <row r="997">
          <cell r="AA997" t="str">
            <v>0308</v>
          </cell>
        </row>
        <row r="998">
          <cell r="B998" t="str">
            <v>030800134</v>
          </cell>
          <cell r="C998" t="str">
            <v>搪玻璃反应罐</v>
          </cell>
          <cell r="D998" t="str">
            <v>5000L开式</v>
          </cell>
          <cell r="E998">
            <v>41068.37</v>
          </cell>
          <cell r="F998">
            <v>39425.64</v>
          </cell>
          <cell r="G998">
            <v>1642.73</v>
          </cell>
          <cell r="H998">
            <v>0</v>
          </cell>
          <cell r="I998" t="str">
            <v>2016.11.10</v>
          </cell>
          <cell r="J998" t="str">
            <v>96</v>
          </cell>
          <cell r="K998" t="str">
            <v>烟嘧装置（合成一车间）</v>
          </cell>
          <cell r="L998" t="str">
            <v>肥东合成分厂</v>
          </cell>
          <cell r="M998" t="str">
            <v>肥东合成苯磺隆项目车间</v>
          </cell>
          <cell r="N998" t="str">
            <v>江阴市化工设备</v>
          </cell>
          <cell r="O998" t="str">
            <v>0.00</v>
          </cell>
          <cell r="P998" t="str">
            <v>4,517.84</v>
          </cell>
          <cell r="Q998" t="str">
            <v>1,642.73</v>
          </cell>
          <cell r="R998" t="str">
            <v>96</v>
          </cell>
          <cell r="S998" t="str">
            <v>平均年限法(一)</v>
          </cell>
          <cell r="T998" t="str">
            <v>在用</v>
          </cell>
          <cell r="U998" t="str">
            <v>直接购入</v>
          </cell>
          <cell r="V998" t="str">
            <v>王桂珍</v>
          </cell>
          <cell r="W998" t="str">
            <v>2016.11.10</v>
          </cell>
          <cell r="X998" t="str">
            <v>记--167</v>
          </cell>
        </row>
        <row r="998">
          <cell r="AA998" t="str">
            <v>0308</v>
          </cell>
        </row>
        <row r="999">
          <cell r="B999" t="str">
            <v>040200238</v>
          </cell>
          <cell r="C999" t="str">
            <v>电脑</v>
          </cell>
          <cell r="D999" t="str">
            <v>联想LI2041WA</v>
          </cell>
          <cell r="E999">
            <v>4615.38</v>
          </cell>
          <cell r="F999">
            <v>4430.76</v>
          </cell>
          <cell r="G999">
            <v>100</v>
          </cell>
          <cell r="H999">
            <v>84.62</v>
          </cell>
          <cell r="I999" t="str">
            <v>2016.11.28</v>
          </cell>
          <cell r="J999" t="str">
            <v>60</v>
          </cell>
          <cell r="K999" t="str">
            <v>电脑</v>
          </cell>
          <cell r="L999" t="str">
            <v>市场管理部</v>
          </cell>
          <cell r="M999" t="str">
            <v>大兴分厂市场部</v>
          </cell>
          <cell r="N999" t="str">
            <v>合肥腾乐电子科技</v>
          </cell>
          <cell r="O999" t="str">
            <v>0.00</v>
          </cell>
          <cell r="P999" t="str">
            <v>0.00</v>
          </cell>
          <cell r="Q999" t="str">
            <v>184.62</v>
          </cell>
          <cell r="R999" t="str">
            <v>60</v>
          </cell>
          <cell r="S999" t="str">
            <v>平均年限法(一)</v>
          </cell>
          <cell r="T999" t="str">
            <v>在用</v>
          </cell>
          <cell r="U999" t="str">
            <v>直接购入</v>
          </cell>
          <cell r="V999" t="str">
            <v>王桂珍</v>
          </cell>
          <cell r="W999" t="str">
            <v>2016.11.28</v>
          </cell>
          <cell r="X999" t="str">
            <v>记--901</v>
          </cell>
        </row>
        <row r="999">
          <cell r="AA999" t="str">
            <v>0402</v>
          </cell>
        </row>
        <row r="1000">
          <cell r="B1000" t="str">
            <v>030100083</v>
          </cell>
          <cell r="C1000" t="str">
            <v>电导率仪</v>
          </cell>
          <cell r="D1000" t="str">
            <v>DDSJ-308A</v>
          </cell>
          <cell r="E1000">
            <v>2649.57</v>
          </cell>
          <cell r="F1000">
            <v>2543.59</v>
          </cell>
          <cell r="G1000">
            <v>105.98</v>
          </cell>
          <cell r="H1000">
            <v>0</v>
          </cell>
          <cell r="I1000" t="str">
            <v>2016.11.29</v>
          </cell>
          <cell r="J1000" t="str">
            <v>96</v>
          </cell>
          <cell r="K1000" t="str">
            <v>质检设备</v>
          </cell>
          <cell r="L1000" t="str">
            <v>质量管理部</v>
          </cell>
          <cell r="M1000" t="str">
            <v>肥东分厂质检室</v>
          </cell>
          <cell r="N1000" t="str">
            <v>上海仪分科学仪器</v>
          </cell>
          <cell r="O1000" t="str">
            <v>0.00</v>
          </cell>
          <cell r="P1000" t="str">
            <v>291.09</v>
          </cell>
          <cell r="Q1000" t="str">
            <v>105.98</v>
          </cell>
          <cell r="R1000" t="str">
            <v>96</v>
          </cell>
          <cell r="S1000" t="str">
            <v>平均年限法(一)</v>
          </cell>
          <cell r="T1000" t="str">
            <v>在用</v>
          </cell>
          <cell r="U1000" t="str">
            <v>直接购入</v>
          </cell>
          <cell r="V1000" t="str">
            <v>王桂珍</v>
          </cell>
          <cell r="W1000" t="str">
            <v>2016.11.29</v>
          </cell>
          <cell r="X1000" t="str">
            <v>记--938</v>
          </cell>
        </row>
        <row r="1000">
          <cell r="AA1000" t="str">
            <v>0301</v>
          </cell>
        </row>
        <row r="1001">
          <cell r="B1001" t="str">
            <v>031100019</v>
          </cell>
          <cell r="C1001" t="str">
            <v>多米诺A+系列喷码机</v>
          </cell>
          <cell r="D1001" t="str">
            <v>A200+</v>
          </cell>
          <cell r="E1001">
            <v>44444.44</v>
          </cell>
          <cell r="F1001">
            <v>42666.66</v>
          </cell>
          <cell r="G1001">
            <v>1777.78</v>
          </cell>
          <cell r="H1001">
            <v>0</v>
          </cell>
          <cell r="I1001" t="str">
            <v>2016.11.30</v>
          </cell>
          <cell r="J1001" t="str">
            <v>96</v>
          </cell>
          <cell r="K1001" t="str">
            <v>种衣剂设备</v>
          </cell>
          <cell r="L1001" t="str">
            <v>肥东制剂分厂</v>
          </cell>
          <cell r="M1001" t="str">
            <v>肥东分厂种衣剂车间</v>
          </cell>
          <cell r="N1001" t="str">
            <v>多米诺标识科技有限公</v>
          </cell>
          <cell r="O1001" t="str">
            <v>0.00</v>
          </cell>
          <cell r="P1001" t="str">
            <v>4,889.26</v>
          </cell>
          <cell r="Q1001" t="str">
            <v>1,777.78</v>
          </cell>
          <cell r="R1001" t="str">
            <v>96</v>
          </cell>
          <cell r="S1001" t="str">
            <v>平均年限法(一)</v>
          </cell>
          <cell r="T1001" t="str">
            <v>在用</v>
          </cell>
          <cell r="U1001" t="str">
            <v>直接购入</v>
          </cell>
          <cell r="V1001" t="str">
            <v>王桂珍</v>
          </cell>
          <cell r="W1001" t="str">
            <v>2016.11.30</v>
          </cell>
          <cell r="X1001" t="str">
            <v>记--1217</v>
          </cell>
        </row>
        <row r="1001">
          <cell r="AA1001" t="str">
            <v>0311</v>
          </cell>
        </row>
        <row r="1002">
          <cell r="B1002" t="str">
            <v>031100020</v>
          </cell>
          <cell r="C1002" t="str">
            <v>多米诺A+系列喷码机</v>
          </cell>
          <cell r="D1002" t="str">
            <v>A200+</v>
          </cell>
          <cell r="E1002">
            <v>44444.45</v>
          </cell>
          <cell r="F1002">
            <v>42666.67</v>
          </cell>
          <cell r="G1002">
            <v>1777.78</v>
          </cell>
          <cell r="H1002">
            <v>0</v>
          </cell>
          <cell r="I1002" t="str">
            <v>2016.11.30</v>
          </cell>
          <cell r="J1002" t="str">
            <v>96</v>
          </cell>
          <cell r="K1002" t="str">
            <v>种衣剂设备</v>
          </cell>
          <cell r="L1002" t="str">
            <v>肥东制剂分厂</v>
          </cell>
          <cell r="M1002" t="str">
            <v>肥东分厂种衣剂车间</v>
          </cell>
          <cell r="N1002" t="str">
            <v>多米诺标识科技有限公</v>
          </cell>
          <cell r="O1002" t="str">
            <v>0.00</v>
          </cell>
          <cell r="P1002" t="str">
            <v>4,889.27</v>
          </cell>
          <cell r="Q1002" t="str">
            <v>1,777.78</v>
          </cell>
          <cell r="R1002" t="str">
            <v>96</v>
          </cell>
          <cell r="S1002" t="str">
            <v>平均年限法(一)</v>
          </cell>
          <cell r="T1002" t="str">
            <v>在用</v>
          </cell>
          <cell r="U1002" t="str">
            <v>直接购入</v>
          </cell>
          <cell r="V1002" t="str">
            <v>王桂珍</v>
          </cell>
          <cell r="W1002" t="str">
            <v>2016.11.30</v>
          </cell>
          <cell r="X1002" t="str">
            <v>记--1217</v>
          </cell>
        </row>
        <row r="1002">
          <cell r="AA1002" t="str">
            <v>0311</v>
          </cell>
        </row>
        <row r="1003">
          <cell r="B1003" t="str">
            <v>030800136</v>
          </cell>
          <cell r="C1003" t="str">
            <v>密闭离心机（平板式上卸料吊袋）</v>
          </cell>
          <cell r="D1003" t="str">
            <v>PSD1500N</v>
          </cell>
          <cell r="E1003">
            <v>184615.38</v>
          </cell>
          <cell r="F1003">
            <v>177230.76</v>
          </cell>
          <cell r="G1003">
            <v>7384.62</v>
          </cell>
          <cell r="H1003">
            <v>0</v>
          </cell>
          <cell r="I1003" t="str">
            <v>2016.11.30</v>
          </cell>
          <cell r="J1003" t="str">
            <v>96</v>
          </cell>
          <cell r="K1003" t="str">
            <v>烟嘧装置（合成一车间）</v>
          </cell>
          <cell r="L1003" t="str">
            <v>肥东合成分厂</v>
          </cell>
          <cell r="M1003" t="str">
            <v>肥东合成分厂</v>
          </cell>
          <cell r="N1003" t="str">
            <v>江苏华大离心机公</v>
          </cell>
          <cell r="O1003" t="str">
            <v>0.00</v>
          </cell>
          <cell r="P1003" t="str">
            <v>20,308.01</v>
          </cell>
          <cell r="Q1003" t="str">
            <v>7,384.62</v>
          </cell>
          <cell r="R1003" t="str">
            <v>96</v>
          </cell>
          <cell r="S1003" t="str">
            <v>平均年限法(一)</v>
          </cell>
          <cell r="T1003" t="str">
            <v>在用</v>
          </cell>
          <cell r="U1003" t="str">
            <v>直接购入</v>
          </cell>
          <cell r="V1003" t="str">
            <v>王桂珍</v>
          </cell>
          <cell r="W1003" t="str">
            <v>2016.11.30</v>
          </cell>
          <cell r="X1003" t="str">
            <v>记--1219</v>
          </cell>
        </row>
        <row r="1003">
          <cell r="AA1003" t="str">
            <v>0308</v>
          </cell>
        </row>
        <row r="1004">
          <cell r="B1004" t="str">
            <v>030800137</v>
          </cell>
          <cell r="C1004" t="str">
            <v>密闭离心机（平板式上卸料吊袋）</v>
          </cell>
          <cell r="D1004" t="str">
            <v>PSD1500N</v>
          </cell>
          <cell r="E1004">
            <v>184615.39</v>
          </cell>
          <cell r="F1004">
            <v>177230.77</v>
          </cell>
          <cell r="G1004">
            <v>7384.62</v>
          </cell>
          <cell r="H1004">
            <v>0</v>
          </cell>
          <cell r="I1004" t="str">
            <v>2016.11.30</v>
          </cell>
          <cell r="J1004" t="str">
            <v>96</v>
          </cell>
          <cell r="K1004" t="str">
            <v>烟嘧装置（合成一车间）</v>
          </cell>
          <cell r="L1004" t="str">
            <v>肥东合成分厂</v>
          </cell>
          <cell r="M1004" t="str">
            <v>肥东合成分厂</v>
          </cell>
          <cell r="N1004" t="str">
            <v>江苏华大离心机公</v>
          </cell>
          <cell r="O1004" t="str">
            <v>0.00</v>
          </cell>
          <cell r="P1004" t="str">
            <v>20,308.02</v>
          </cell>
          <cell r="Q1004" t="str">
            <v>7,384.62</v>
          </cell>
          <cell r="R1004" t="str">
            <v>96</v>
          </cell>
          <cell r="S1004" t="str">
            <v>平均年限法(一)</v>
          </cell>
          <cell r="T1004" t="str">
            <v>在用</v>
          </cell>
          <cell r="U1004" t="str">
            <v>直接购入</v>
          </cell>
          <cell r="V1004" t="str">
            <v>王桂珍</v>
          </cell>
          <cell r="W1004" t="str">
            <v>2016.11.30</v>
          </cell>
          <cell r="X1004" t="str">
            <v>记--1219</v>
          </cell>
        </row>
        <row r="1004">
          <cell r="AA1004" t="str">
            <v>0308</v>
          </cell>
        </row>
        <row r="1005">
          <cell r="B1005" t="str">
            <v>030800138</v>
          </cell>
          <cell r="C1005" t="str">
            <v>悬臂吊</v>
          </cell>
          <cell r="D1005" t="str">
            <v>YZD1200</v>
          </cell>
          <cell r="E1005">
            <v>41880.34</v>
          </cell>
          <cell r="F1005">
            <v>40205.13</v>
          </cell>
          <cell r="G1005">
            <v>1675.21</v>
          </cell>
          <cell r="H1005">
            <v>0</v>
          </cell>
          <cell r="I1005" t="str">
            <v>2016.11.30</v>
          </cell>
          <cell r="J1005" t="str">
            <v>96</v>
          </cell>
          <cell r="K1005" t="str">
            <v>烟嘧装置（合成一车间）</v>
          </cell>
          <cell r="L1005" t="str">
            <v>肥东合成分厂</v>
          </cell>
          <cell r="M1005" t="str">
            <v>肥东合成分厂</v>
          </cell>
          <cell r="N1005" t="str">
            <v>江苏华大离心机公司</v>
          </cell>
          <cell r="O1005" t="str">
            <v>0.00</v>
          </cell>
          <cell r="P1005" t="str">
            <v>4,607.13</v>
          </cell>
          <cell r="Q1005" t="str">
            <v>1,675.21</v>
          </cell>
          <cell r="R1005" t="str">
            <v>96</v>
          </cell>
          <cell r="S1005" t="str">
            <v>平均年限法(一)</v>
          </cell>
          <cell r="T1005" t="str">
            <v>在用</v>
          </cell>
          <cell r="U1005" t="str">
            <v>直接购入</v>
          </cell>
          <cell r="V1005" t="str">
            <v>王桂珍</v>
          </cell>
          <cell r="W1005" t="str">
            <v>2016.11.30</v>
          </cell>
          <cell r="X1005" t="str">
            <v>记--1219</v>
          </cell>
        </row>
        <row r="1005">
          <cell r="AA1005" t="str">
            <v>0308</v>
          </cell>
        </row>
        <row r="1006">
          <cell r="B1006" t="str">
            <v>030800139</v>
          </cell>
          <cell r="C1006" t="str">
            <v>悬臂吊</v>
          </cell>
          <cell r="D1006" t="str">
            <v>YZD1200</v>
          </cell>
          <cell r="E1006">
            <v>41880.34</v>
          </cell>
          <cell r="F1006">
            <v>40205.13</v>
          </cell>
          <cell r="G1006">
            <v>1675.21</v>
          </cell>
          <cell r="H1006">
            <v>0</v>
          </cell>
          <cell r="I1006" t="str">
            <v>2016.11.30</v>
          </cell>
          <cell r="J1006" t="str">
            <v>96</v>
          </cell>
          <cell r="K1006" t="str">
            <v>烟嘧装置（合成一车间）</v>
          </cell>
          <cell r="L1006" t="str">
            <v>肥东合成分厂</v>
          </cell>
          <cell r="M1006" t="str">
            <v>肥东合成分厂</v>
          </cell>
          <cell r="N1006" t="str">
            <v>江苏华大离心机公司</v>
          </cell>
          <cell r="O1006" t="str">
            <v>0.00</v>
          </cell>
          <cell r="P1006" t="str">
            <v>4,607.13</v>
          </cell>
          <cell r="Q1006" t="str">
            <v>1,675.21</v>
          </cell>
          <cell r="R1006" t="str">
            <v>96</v>
          </cell>
          <cell r="S1006" t="str">
            <v>平均年限法(一)</v>
          </cell>
          <cell r="T1006" t="str">
            <v>在用</v>
          </cell>
          <cell r="U1006" t="str">
            <v>直接购入</v>
          </cell>
          <cell r="V1006" t="str">
            <v>王桂珍</v>
          </cell>
          <cell r="W1006" t="str">
            <v>2016.11.30</v>
          </cell>
          <cell r="X1006" t="str">
            <v>记--1219</v>
          </cell>
        </row>
        <row r="1006">
          <cell r="AA1006" t="str">
            <v>0308</v>
          </cell>
        </row>
        <row r="1007">
          <cell r="B1007" t="str">
            <v>030500016</v>
          </cell>
          <cell r="C1007" t="str">
            <v>低压配电柜</v>
          </cell>
          <cell r="D1007" t="str">
            <v>GBL</v>
          </cell>
          <cell r="E1007">
            <v>43047.01</v>
          </cell>
          <cell r="F1007">
            <v>41325.13</v>
          </cell>
          <cell r="G1007">
            <v>1721.88</v>
          </cell>
          <cell r="H1007">
            <v>0</v>
          </cell>
          <cell r="I1007" t="str">
            <v>2016.11.30</v>
          </cell>
          <cell r="J1007" t="str">
            <v>96</v>
          </cell>
          <cell r="K1007" t="str">
            <v>电力设备</v>
          </cell>
          <cell r="L1007" t="str">
            <v>肥东合成分厂</v>
          </cell>
          <cell r="M1007" t="str">
            <v>肥东合成分厂</v>
          </cell>
          <cell r="N1007" t="str">
            <v>合肥普泰电气公司</v>
          </cell>
          <cell r="O1007" t="str">
            <v>0.00</v>
          </cell>
          <cell r="P1007" t="str">
            <v>4,735.18</v>
          </cell>
          <cell r="Q1007" t="str">
            <v>1,721.88</v>
          </cell>
          <cell r="R1007" t="str">
            <v>96</v>
          </cell>
          <cell r="S1007" t="str">
            <v>平均年限法(一)</v>
          </cell>
          <cell r="T1007" t="str">
            <v>在用</v>
          </cell>
          <cell r="U1007" t="str">
            <v>直接购入</v>
          </cell>
          <cell r="V1007" t="str">
            <v>王桂珍</v>
          </cell>
          <cell r="W1007" t="str">
            <v>2016.11.30</v>
          </cell>
          <cell r="X1007" t="str">
            <v>记--1085</v>
          </cell>
        </row>
        <row r="1007">
          <cell r="AA1007" t="str">
            <v>0305</v>
          </cell>
        </row>
        <row r="1008">
          <cell r="B1008" t="str">
            <v>031000329</v>
          </cell>
          <cell r="C1008" t="str">
            <v>米诺诺A+系列喷码机</v>
          </cell>
          <cell r="D1008" t="str">
            <v>A200+</v>
          </cell>
          <cell r="E1008">
            <v>44444.44</v>
          </cell>
          <cell r="F1008">
            <v>42666.66</v>
          </cell>
          <cell r="G1008">
            <v>1777.78</v>
          </cell>
          <cell r="H1008">
            <v>0</v>
          </cell>
          <cell r="I1008" t="str">
            <v>2016.11.30</v>
          </cell>
          <cell r="J1008" t="str">
            <v>96</v>
          </cell>
          <cell r="K1008" t="str">
            <v>剂型设备</v>
          </cell>
          <cell r="L1008" t="str">
            <v>肥东制剂分厂</v>
          </cell>
          <cell r="M1008" t="str">
            <v>肥东制剂分厂袋装车间</v>
          </cell>
          <cell r="N1008" t="str">
            <v>多米诺标识科技公司</v>
          </cell>
          <cell r="O1008" t="str">
            <v>0.00</v>
          </cell>
          <cell r="P1008" t="str">
            <v>4,889.26</v>
          </cell>
          <cell r="Q1008" t="str">
            <v>1,777.78</v>
          </cell>
          <cell r="R1008" t="str">
            <v>96</v>
          </cell>
          <cell r="S1008" t="str">
            <v>平均年限法(一)</v>
          </cell>
          <cell r="T1008" t="str">
            <v>在用</v>
          </cell>
          <cell r="U1008" t="str">
            <v>直接购入</v>
          </cell>
          <cell r="V1008" t="str">
            <v>王桂珍</v>
          </cell>
          <cell r="W1008" t="str">
            <v>2016.11.30</v>
          </cell>
          <cell r="X1008" t="str">
            <v>记--1087</v>
          </cell>
        </row>
        <row r="1008">
          <cell r="AA1008" t="str">
            <v>0310</v>
          </cell>
        </row>
        <row r="1009">
          <cell r="B1009" t="str">
            <v>031000330</v>
          </cell>
          <cell r="C1009" t="str">
            <v>米诺诺A+系列喷码机</v>
          </cell>
          <cell r="D1009" t="str">
            <v>A200+</v>
          </cell>
          <cell r="E1009">
            <v>44444.45</v>
          </cell>
          <cell r="F1009">
            <v>42666.67</v>
          </cell>
          <cell r="G1009">
            <v>1777.78</v>
          </cell>
          <cell r="H1009">
            <v>0</v>
          </cell>
          <cell r="I1009" t="str">
            <v>2016.11.30</v>
          </cell>
          <cell r="J1009" t="str">
            <v>96</v>
          </cell>
          <cell r="K1009" t="str">
            <v>剂型设备</v>
          </cell>
          <cell r="L1009" t="str">
            <v>肥东制剂分厂</v>
          </cell>
          <cell r="M1009" t="str">
            <v>肥东制剂分厂袋装车间</v>
          </cell>
          <cell r="N1009" t="str">
            <v>多米诺标识科技公司</v>
          </cell>
          <cell r="O1009" t="str">
            <v>0.00</v>
          </cell>
          <cell r="P1009" t="str">
            <v>4,889.27</v>
          </cell>
          <cell r="Q1009" t="str">
            <v>1,777.78</v>
          </cell>
          <cell r="R1009" t="str">
            <v>96</v>
          </cell>
          <cell r="S1009" t="str">
            <v>平均年限法(一)</v>
          </cell>
          <cell r="T1009" t="str">
            <v>在用</v>
          </cell>
          <cell r="U1009" t="str">
            <v>直接购入</v>
          </cell>
          <cell r="V1009" t="str">
            <v>王桂珍</v>
          </cell>
          <cell r="W1009" t="str">
            <v>2016.11.30</v>
          </cell>
          <cell r="X1009" t="str">
            <v>记--1087</v>
          </cell>
        </row>
        <row r="1009">
          <cell r="AA1009" t="str">
            <v>0310</v>
          </cell>
        </row>
        <row r="1010">
          <cell r="B1010" t="str">
            <v>031000331</v>
          </cell>
          <cell r="C1010" t="str">
            <v>电动隔膜泵</v>
          </cell>
          <cell r="D1010" t="str">
            <v>DBY-504/4KW</v>
          </cell>
          <cell r="E1010">
            <v>9888.89</v>
          </cell>
          <cell r="F1010">
            <v>9493.33</v>
          </cell>
          <cell r="G1010">
            <v>395.56</v>
          </cell>
          <cell r="H1010">
            <v>0</v>
          </cell>
          <cell r="I1010" t="str">
            <v>2016.11.30</v>
          </cell>
          <cell r="J1010" t="str">
            <v>96</v>
          </cell>
          <cell r="K1010" t="str">
            <v>剂型设备</v>
          </cell>
          <cell r="L1010" t="str">
            <v>肥东制剂分厂</v>
          </cell>
          <cell r="M1010" t="str">
            <v>肥东制剂分厂袋装车间</v>
          </cell>
          <cell r="N1010" t="str">
            <v>合肥四联泵业公司</v>
          </cell>
          <cell r="O1010" t="str">
            <v>0.00</v>
          </cell>
          <cell r="P1010" t="str">
            <v>1,087.68</v>
          </cell>
          <cell r="Q1010" t="str">
            <v>395.56</v>
          </cell>
          <cell r="R1010" t="str">
            <v>96</v>
          </cell>
          <cell r="S1010" t="str">
            <v>平均年限法(一)</v>
          </cell>
          <cell r="T1010" t="str">
            <v>在用</v>
          </cell>
          <cell r="U1010" t="str">
            <v>直接购入</v>
          </cell>
          <cell r="V1010" t="str">
            <v>王桂珍</v>
          </cell>
          <cell r="W1010" t="str">
            <v>2016.11.30</v>
          </cell>
          <cell r="X1010" t="str">
            <v>记--1089</v>
          </cell>
        </row>
        <row r="1010">
          <cell r="AA1010" t="str">
            <v>0310</v>
          </cell>
        </row>
        <row r="1011">
          <cell r="B1011" t="str">
            <v>031000332</v>
          </cell>
          <cell r="C1011" t="str">
            <v>电动隔膜泵</v>
          </cell>
          <cell r="D1011" t="str">
            <v>DBY-504/4KW</v>
          </cell>
          <cell r="E1011">
            <v>9888.89</v>
          </cell>
          <cell r="F1011">
            <v>9493.33</v>
          </cell>
          <cell r="G1011">
            <v>395.56</v>
          </cell>
          <cell r="H1011">
            <v>0</v>
          </cell>
          <cell r="I1011" t="str">
            <v>2016.11.30</v>
          </cell>
          <cell r="J1011" t="str">
            <v>96</v>
          </cell>
          <cell r="K1011" t="str">
            <v>剂型设备</v>
          </cell>
          <cell r="L1011" t="str">
            <v>肥东制剂分厂</v>
          </cell>
          <cell r="M1011" t="str">
            <v>肥东制剂分厂袋装车间</v>
          </cell>
          <cell r="N1011" t="str">
            <v>合肥四联泵业公司</v>
          </cell>
          <cell r="O1011" t="str">
            <v>0.00</v>
          </cell>
          <cell r="P1011" t="str">
            <v>1,087.68</v>
          </cell>
          <cell r="Q1011" t="str">
            <v>395.56</v>
          </cell>
          <cell r="R1011" t="str">
            <v>96</v>
          </cell>
          <cell r="S1011" t="str">
            <v>平均年限法(一)</v>
          </cell>
          <cell r="T1011" t="str">
            <v>在用</v>
          </cell>
          <cell r="U1011" t="str">
            <v>直接购入</v>
          </cell>
          <cell r="V1011" t="str">
            <v>王桂珍</v>
          </cell>
          <cell r="W1011" t="str">
            <v>2016.11.30</v>
          </cell>
          <cell r="X1011" t="str">
            <v>记--1089</v>
          </cell>
        </row>
        <row r="1011">
          <cell r="AA1011" t="str">
            <v>0310</v>
          </cell>
        </row>
        <row r="1012">
          <cell r="B1012" t="str">
            <v>031000333</v>
          </cell>
          <cell r="C1012" t="str">
            <v>电动隔膜泵</v>
          </cell>
          <cell r="D1012" t="str">
            <v>DBY-504/4KW</v>
          </cell>
          <cell r="E1012">
            <v>9888.89</v>
          </cell>
          <cell r="F1012">
            <v>9493.33</v>
          </cell>
          <cell r="G1012">
            <v>395.56</v>
          </cell>
          <cell r="H1012">
            <v>0</v>
          </cell>
          <cell r="I1012" t="str">
            <v>2016.11.30</v>
          </cell>
          <cell r="J1012" t="str">
            <v>96</v>
          </cell>
          <cell r="K1012" t="str">
            <v>剂型设备</v>
          </cell>
          <cell r="L1012" t="str">
            <v>肥东制剂分厂</v>
          </cell>
          <cell r="M1012" t="str">
            <v>肥东制剂分厂袋装车间</v>
          </cell>
          <cell r="N1012" t="str">
            <v>合肥四联泵业公司</v>
          </cell>
          <cell r="O1012" t="str">
            <v>0.00</v>
          </cell>
          <cell r="P1012" t="str">
            <v>1,087.68</v>
          </cell>
          <cell r="Q1012" t="str">
            <v>395.56</v>
          </cell>
          <cell r="R1012" t="str">
            <v>96</v>
          </cell>
          <cell r="S1012" t="str">
            <v>平均年限法(一)</v>
          </cell>
          <cell r="T1012" t="str">
            <v>在用</v>
          </cell>
          <cell r="U1012" t="str">
            <v>直接购入</v>
          </cell>
          <cell r="V1012" t="str">
            <v>王桂珍</v>
          </cell>
          <cell r="W1012" t="str">
            <v>2016.11.30</v>
          </cell>
          <cell r="X1012" t="str">
            <v>记--1089</v>
          </cell>
        </row>
        <row r="1012">
          <cell r="AA1012" t="str">
            <v>0310</v>
          </cell>
        </row>
        <row r="1013">
          <cell r="B1013" t="str">
            <v>031000334</v>
          </cell>
          <cell r="C1013" t="str">
            <v>电动隔膜泵</v>
          </cell>
          <cell r="D1013" t="str">
            <v>DBY-504/4KW</v>
          </cell>
          <cell r="E1013">
            <v>9888.89</v>
          </cell>
          <cell r="F1013">
            <v>9493.33</v>
          </cell>
          <cell r="G1013">
            <v>395.56</v>
          </cell>
          <cell r="H1013">
            <v>0</v>
          </cell>
          <cell r="I1013" t="str">
            <v>2016.11.30</v>
          </cell>
          <cell r="J1013" t="str">
            <v>96</v>
          </cell>
          <cell r="K1013" t="str">
            <v>剂型设备</v>
          </cell>
          <cell r="L1013" t="str">
            <v>肥东制剂分厂</v>
          </cell>
          <cell r="M1013" t="str">
            <v>肥东制剂分厂袋装车间</v>
          </cell>
          <cell r="N1013" t="str">
            <v>合肥四联泵业公司</v>
          </cell>
          <cell r="O1013" t="str">
            <v>0.00</v>
          </cell>
          <cell r="P1013" t="str">
            <v>1,087.68</v>
          </cell>
          <cell r="Q1013" t="str">
            <v>395.56</v>
          </cell>
          <cell r="R1013" t="str">
            <v>96</v>
          </cell>
          <cell r="S1013" t="str">
            <v>平均年限法(一)</v>
          </cell>
          <cell r="T1013" t="str">
            <v>在用</v>
          </cell>
          <cell r="U1013" t="str">
            <v>直接购入</v>
          </cell>
          <cell r="V1013" t="str">
            <v>王桂珍</v>
          </cell>
          <cell r="W1013" t="str">
            <v>2016.11.30</v>
          </cell>
          <cell r="X1013" t="str">
            <v>记--1089</v>
          </cell>
        </row>
        <row r="1013">
          <cell r="AA1013" t="str">
            <v>0310</v>
          </cell>
        </row>
        <row r="1014">
          <cell r="B1014" t="str">
            <v>031000335</v>
          </cell>
          <cell r="C1014" t="str">
            <v>电动隔膜泵</v>
          </cell>
          <cell r="D1014" t="str">
            <v>DBY-504/4KW</v>
          </cell>
          <cell r="E1014">
            <v>9888.89</v>
          </cell>
          <cell r="F1014">
            <v>9493.33</v>
          </cell>
          <cell r="G1014">
            <v>395.56</v>
          </cell>
          <cell r="H1014">
            <v>0</v>
          </cell>
          <cell r="I1014" t="str">
            <v>2016.11.30</v>
          </cell>
          <cell r="J1014" t="str">
            <v>96</v>
          </cell>
          <cell r="K1014" t="str">
            <v>剂型设备</v>
          </cell>
          <cell r="L1014" t="str">
            <v>肥东制剂分厂</v>
          </cell>
          <cell r="M1014" t="str">
            <v>肥东制剂分厂袋装车间</v>
          </cell>
          <cell r="N1014" t="str">
            <v>合肥四联泵业公司</v>
          </cell>
          <cell r="O1014" t="str">
            <v>0.00</v>
          </cell>
          <cell r="P1014" t="str">
            <v>1,087.68</v>
          </cell>
          <cell r="Q1014" t="str">
            <v>395.56</v>
          </cell>
          <cell r="R1014" t="str">
            <v>96</v>
          </cell>
          <cell r="S1014" t="str">
            <v>平均年限法(一)</v>
          </cell>
          <cell r="T1014" t="str">
            <v>在用</v>
          </cell>
          <cell r="U1014" t="str">
            <v>直接购入</v>
          </cell>
          <cell r="V1014" t="str">
            <v>王桂珍</v>
          </cell>
          <cell r="W1014" t="str">
            <v>2016.11.30</v>
          </cell>
          <cell r="X1014" t="str">
            <v>记--1089</v>
          </cell>
        </row>
        <row r="1014">
          <cell r="AA1014" t="str">
            <v>0310</v>
          </cell>
        </row>
        <row r="1015">
          <cell r="B1015" t="str">
            <v>031000336</v>
          </cell>
          <cell r="C1015" t="str">
            <v>电动隔膜泵</v>
          </cell>
          <cell r="D1015" t="str">
            <v>DBY-504/4KW</v>
          </cell>
          <cell r="E1015">
            <v>9888.89</v>
          </cell>
          <cell r="F1015">
            <v>9493.33</v>
          </cell>
          <cell r="G1015">
            <v>395.56</v>
          </cell>
          <cell r="H1015">
            <v>0</v>
          </cell>
          <cell r="I1015" t="str">
            <v>2016.11.30</v>
          </cell>
          <cell r="J1015" t="str">
            <v>96</v>
          </cell>
          <cell r="K1015" t="str">
            <v>剂型设备</v>
          </cell>
          <cell r="L1015" t="str">
            <v>肥东制剂分厂</v>
          </cell>
          <cell r="M1015" t="str">
            <v>肥东制剂分厂袋装车间</v>
          </cell>
          <cell r="N1015" t="str">
            <v>合肥四联泵业公司</v>
          </cell>
          <cell r="O1015" t="str">
            <v>0.00</v>
          </cell>
          <cell r="P1015" t="str">
            <v>1,087.68</v>
          </cell>
          <cell r="Q1015" t="str">
            <v>395.56</v>
          </cell>
          <cell r="R1015" t="str">
            <v>96</v>
          </cell>
          <cell r="S1015" t="str">
            <v>平均年限法(一)</v>
          </cell>
          <cell r="T1015" t="str">
            <v>在用</v>
          </cell>
          <cell r="U1015" t="str">
            <v>直接购入</v>
          </cell>
          <cell r="V1015" t="str">
            <v>王桂珍</v>
          </cell>
          <cell r="W1015" t="str">
            <v>2016.11.30</v>
          </cell>
          <cell r="X1015" t="str">
            <v>记--1089</v>
          </cell>
        </row>
        <row r="1015">
          <cell r="AA1015" t="str">
            <v>0310</v>
          </cell>
        </row>
        <row r="1016">
          <cell r="B1016" t="str">
            <v>031000337</v>
          </cell>
          <cell r="C1016" t="str">
            <v>电动隔膜泵</v>
          </cell>
          <cell r="D1016" t="str">
            <v>DBY-504/4KW</v>
          </cell>
          <cell r="E1016">
            <v>9888.89</v>
          </cell>
          <cell r="F1016">
            <v>9493.33</v>
          </cell>
          <cell r="G1016">
            <v>395.56</v>
          </cell>
          <cell r="H1016">
            <v>0</v>
          </cell>
          <cell r="I1016" t="str">
            <v>2016.11.30</v>
          </cell>
          <cell r="J1016" t="str">
            <v>96</v>
          </cell>
          <cell r="K1016" t="str">
            <v>剂型设备</v>
          </cell>
          <cell r="L1016" t="str">
            <v>肥东制剂分厂</v>
          </cell>
          <cell r="M1016" t="str">
            <v>肥东制剂分厂袋装车间</v>
          </cell>
          <cell r="N1016" t="str">
            <v>合肥四联泵业公司</v>
          </cell>
          <cell r="O1016" t="str">
            <v>0.00</v>
          </cell>
          <cell r="P1016" t="str">
            <v>1,087.68</v>
          </cell>
          <cell r="Q1016" t="str">
            <v>395.56</v>
          </cell>
          <cell r="R1016" t="str">
            <v>96</v>
          </cell>
          <cell r="S1016" t="str">
            <v>平均年限法(一)</v>
          </cell>
          <cell r="T1016" t="str">
            <v>在用</v>
          </cell>
          <cell r="U1016" t="str">
            <v>直接购入</v>
          </cell>
          <cell r="V1016" t="str">
            <v>王桂珍</v>
          </cell>
          <cell r="W1016" t="str">
            <v>2016.11.30</v>
          </cell>
          <cell r="X1016" t="str">
            <v>记--1089</v>
          </cell>
        </row>
        <row r="1016">
          <cell r="AA1016" t="str">
            <v>0310</v>
          </cell>
        </row>
        <row r="1017">
          <cell r="B1017" t="str">
            <v>031000338</v>
          </cell>
          <cell r="C1017" t="str">
            <v>电动隔膜泵</v>
          </cell>
          <cell r="D1017" t="str">
            <v>DBY-504/4KW</v>
          </cell>
          <cell r="E1017">
            <v>9888.89</v>
          </cell>
          <cell r="F1017">
            <v>9493.33</v>
          </cell>
          <cell r="G1017">
            <v>395.56</v>
          </cell>
          <cell r="H1017">
            <v>0</v>
          </cell>
          <cell r="I1017" t="str">
            <v>2016.11.30</v>
          </cell>
          <cell r="J1017" t="str">
            <v>96</v>
          </cell>
          <cell r="K1017" t="str">
            <v>剂型设备</v>
          </cell>
          <cell r="L1017" t="str">
            <v>肥东制剂分厂</v>
          </cell>
          <cell r="M1017" t="str">
            <v>肥东制剂分厂袋装车间</v>
          </cell>
          <cell r="N1017" t="str">
            <v>合肥四联泵业公司</v>
          </cell>
          <cell r="O1017" t="str">
            <v>0.00</v>
          </cell>
          <cell r="P1017" t="str">
            <v>1,087.68</v>
          </cell>
          <cell r="Q1017" t="str">
            <v>395.56</v>
          </cell>
          <cell r="R1017" t="str">
            <v>96</v>
          </cell>
          <cell r="S1017" t="str">
            <v>平均年限法(一)</v>
          </cell>
          <cell r="T1017" t="str">
            <v>在用</v>
          </cell>
          <cell r="U1017" t="str">
            <v>直接购入</v>
          </cell>
          <cell r="V1017" t="str">
            <v>王桂珍</v>
          </cell>
          <cell r="W1017" t="str">
            <v>2016.11.30</v>
          </cell>
          <cell r="X1017" t="str">
            <v>记--1089</v>
          </cell>
        </row>
        <row r="1017">
          <cell r="AA1017" t="str">
            <v>0310</v>
          </cell>
        </row>
        <row r="1018">
          <cell r="B1018" t="str">
            <v>031000339</v>
          </cell>
          <cell r="C1018" t="str">
            <v>电动隔膜泵</v>
          </cell>
          <cell r="D1018" t="str">
            <v>DBY-254/1.5KW</v>
          </cell>
          <cell r="E1018">
            <v>4957.26</v>
          </cell>
          <cell r="F1018">
            <v>4758.97</v>
          </cell>
          <cell r="G1018">
            <v>198.29</v>
          </cell>
          <cell r="H1018">
            <v>0</v>
          </cell>
          <cell r="I1018" t="str">
            <v>2016.11.30</v>
          </cell>
          <cell r="J1018" t="str">
            <v>96</v>
          </cell>
          <cell r="K1018" t="str">
            <v>剂型设备</v>
          </cell>
          <cell r="L1018" t="str">
            <v>肥东制剂分厂</v>
          </cell>
          <cell r="M1018" t="str">
            <v>肥东制剂分厂种衣剂车间</v>
          </cell>
          <cell r="N1018" t="str">
            <v>合肥四联泵业公司</v>
          </cell>
          <cell r="O1018" t="str">
            <v>0.00</v>
          </cell>
          <cell r="P1018" t="str">
            <v>545.52</v>
          </cell>
          <cell r="Q1018" t="str">
            <v>198.29</v>
          </cell>
          <cell r="R1018" t="str">
            <v>96</v>
          </cell>
          <cell r="S1018" t="str">
            <v>平均年限法(一)</v>
          </cell>
          <cell r="T1018" t="str">
            <v>在用</v>
          </cell>
          <cell r="U1018" t="str">
            <v>直接购入</v>
          </cell>
          <cell r="V1018" t="str">
            <v>王桂珍</v>
          </cell>
          <cell r="W1018" t="str">
            <v>2016.11.30</v>
          </cell>
          <cell r="X1018" t="str">
            <v>记--1089</v>
          </cell>
        </row>
        <row r="1018">
          <cell r="AA1018" t="str">
            <v>0310</v>
          </cell>
        </row>
        <row r="1019">
          <cell r="B1019" t="str">
            <v>031000340</v>
          </cell>
          <cell r="C1019" t="str">
            <v>电动隔膜泵</v>
          </cell>
          <cell r="D1019" t="str">
            <v>DBY-254/1.5KW</v>
          </cell>
          <cell r="E1019">
            <v>4957.27</v>
          </cell>
          <cell r="F1019">
            <v>4758.98</v>
          </cell>
          <cell r="G1019">
            <v>198.29</v>
          </cell>
          <cell r="H1019">
            <v>0</v>
          </cell>
          <cell r="I1019" t="str">
            <v>2016.11.30</v>
          </cell>
          <cell r="J1019" t="str">
            <v>96</v>
          </cell>
          <cell r="K1019" t="str">
            <v>剂型设备</v>
          </cell>
          <cell r="L1019" t="str">
            <v>肥东制剂分厂</v>
          </cell>
          <cell r="M1019" t="str">
            <v>肥东制剂分厂种衣剂车间</v>
          </cell>
          <cell r="N1019" t="str">
            <v>合肥四联泵业公司</v>
          </cell>
          <cell r="O1019" t="str">
            <v>0.00</v>
          </cell>
          <cell r="P1019" t="str">
            <v>545.53</v>
          </cell>
          <cell r="Q1019" t="str">
            <v>198.29</v>
          </cell>
          <cell r="R1019" t="str">
            <v>96</v>
          </cell>
          <cell r="S1019" t="str">
            <v>平均年限法(一)</v>
          </cell>
          <cell r="T1019" t="str">
            <v>在用</v>
          </cell>
          <cell r="U1019" t="str">
            <v>直接购入</v>
          </cell>
          <cell r="V1019" t="str">
            <v>王桂珍</v>
          </cell>
          <cell r="W1019" t="str">
            <v>2016.11.30</v>
          </cell>
          <cell r="X1019" t="str">
            <v>记--1089</v>
          </cell>
        </row>
        <row r="1019">
          <cell r="AA1019" t="str">
            <v>0310</v>
          </cell>
        </row>
        <row r="1020">
          <cell r="B1020" t="str">
            <v>031000341</v>
          </cell>
          <cell r="C1020" t="str">
            <v>电动隔膜泵</v>
          </cell>
          <cell r="D1020" t="str">
            <v>DBY-254/1.5KW</v>
          </cell>
          <cell r="E1020">
            <v>4957.26</v>
          </cell>
          <cell r="F1020">
            <v>4758.97</v>
          </cell>
          <cell r="G1020">
            <v>198.29</v>
          </cell>
          <cell r="H1020">
            <v>0</v>
          </cell>
          <cell r="I1020" t="str">
            <v>2016.11.30</v>
          </cell>
          <cell r="J1020" t="str">
            <v>96</v>
          </cell>
          <cell r="K1020" t="str">
            <v>剂型设备</v>
          </cell>
          <cell r="L1020" t="str">
            <v>肥东制剂分厂</v>
          </cell>
          <cell r="M1020" t="str">
            <v>肥东制剂分厂种衣剂车间</v>
          </cell>
          <cell r="N1020" t="str">
            <v>合肥四联泵业公司</v>
          </cell>
          <cell r="O1020" t="str">
            <v>0.00</v>
          </cell>
          <cell r="P1020" t="str">
            <v>545.52</v>
          </cell>
          <cell r="Q1020" t="str">
            <v>198.29</v>
          </cell>
          <cell r="R1020" t="str">
            <v>96</v>
          </cell>
          <cell r="S1020" t="str">
            <v>平均年限法(一)</v>
          </cell>
          <cell r="T1020" t="str">
            <v>在用</v>
          </cell>
          <cell r="U1020" t="str">
            <v>直接购入</v>
          </cell>
          <cell r="V1020" t="str">
            <v>王桂珍</v>
          </cell>
          <cell r="W1020" t="str">
            <v>2016.11.30</v>
          </cell>
          <cell r="X1020" t="str">
            <v>记--1089</v>
          </cell>
        </row>
        <row r="1020">
          <cell r="AA1020" t="str">
            <v>0310</v>
          </cell>
        </row>
        <row r="1021">
          <cell r="B1021" t="str">
            <v>031000342</v>
          </cell>
          <cell r="C1021" t="str">
            <v>电动隔膜泵</v>
          </cell>
          <cell r="D1021" t="str">
            <v>DBY-254/1.5KW</v>
          </cell>
          <cell r="E1021">
            <v>4957.26</v>
          </cell>
          <cell r="F1021">
            <v>4758.97</v>
          </cell>
          <cell r="G1021">
            <v>198.29</v>
          </cell>
          <cell r="H1021">
            <v>0</v>
          </cell>
          <cell r="I1021" t="str">
            <v>2016.11.30</v>
          </cell>
          <cell r="J1021" t="str">
            <v>96</v>
          </cell>
          <cell r="K1021" t="str">
            <v>剂型设备</v>
          </cell>
          <cell r="L1021" t="str">
            <v>肥东制剂分厂</v>
          </cell>
          <cell r="M1021" t="str">
            <v>肥东制剂分厂种衣剂车间</v>
          </cell>
          <cell r="N1021" t="str">
            <v>合肥四联泵业公司</v>
          </cell>
          <cell r="O1021" t="str">
            <v>0.00</v>
          </cell>
          <cell r="P1021" t="str">
            <v>545.52</v>
          </cell>
          <cell r="Q1021" t="str">
            <v>198.29</v>
          </cell>
          <cell r="R1021" t="str">
            <v>96</v>
          </cell>
          <cell r="S1021" t="str">
            <v>平均年限法(一)</v>
          </cell>
          <cell r="T1021" t="str">
            <v>在用</v>
          </cell>
          <cell r="U1021" t="str">
            <v>直接购入</v>
          </cell>
          <cell r="V1021" t="str">
            <v>王桂珍</v>
          </cell>
          <cell r="W1021" t="str">
            <v>2016.11.30</v>
          </cell>
          <cell r="X1021" t="str">
            <v>记--1089</v>
          </cell>
        </row>
        <row r="1021">
          <cell r="AA1021" t="str">
            <v>0310</v>
          </cell>
        </row>
        <row r="1022">
          <cell r="B1022" t="str">
            <v>031000343</v>
          </cell>
          <cell r="C1022" t="str">
            <v>电动隔膜泵</v>
          </cell>
          <cell r="D1022" t="str">
            <v>DBY-654KW</v>
          </cell>
          <cell r="E1022">
            <v>10512.82</v>
          </cell>
          <cell r="F1022">
            <v>10092.31</v>
          </cell>
          <cell r="G1022">
            <v>420.51</v>
          </cell>
          <cell r="H1022">
            <v>0</v>
          </cell>
          <cell r="I1022" t="str">
            <v>2016.11.30</v>
          </cell>
          <cell r="J1022" t="str">
            <v>96</v>
          </cell>
          <cell r="K1022" t="str">
            <v>剂型设备</v>
          </cell>
          <cell r="L1022" t="str">
            <v>肥东制剂分厂</v>
          </cell>
          <cell r="M1022" t="str">
            <v>肥东制剂分厂种衣剂车间</v>
          </cell>
          <cell r="N1022" t="str">
            <v>合肥四联泵业公司</v>
          </cell>
          <cell r="O1022" t="str">
            <v>0.00</v>
          </cell>
          <cell r="P1022" t="str">
            <v>1,156.26</v>
          </cell>
          <cell r="Q1022" t="str">
            <v>420.51</v>
          </cell>
          <cell r="R1022" t="str">
            <v>96</v>
          </cell>
          <cell r="S1022" t="str">
            <v>平均年限法(一)</v>
          </cell>
          <cell r="T1022" t="str">
            <v>在用</v>
          </cell>
          <cell r="U1022" t="str">
            <v>直接购入</v>
          </cell>
          <cell r="V1022" t="str">
            <v>王桂珍</v>
          </cell>
          <cell r="W1022" t="str">
            <v>2016.11.30</v>
          </cell>
          <cell r="X1022" t="str">
            <v>记--1089</v>
          </cell>
        </row>
        <row r="1022">
          <cell r="AA1022" t="str">
            <v>0310</v>
          </cell>
        </row>
        <row r="1023">
          <cell r="B1023" t="str">
            <v>040200239</v>
          </cell>
          <cell r="C1023" t="str">
            <v>电脑（台式）</v>
          </cell>
          <cell r="D1023" t="str">
            <v>联想 扬天T4900C-13</v>
          </cell>
          <cell r="E1023">
            <v>2820.51</v>
          </cell>
          <cell r="F1023">
            <v>2707.69</v>
          </cell>
          <cell r="G1023">
            <v>100</v>
          </cell>
          <cell r="H1023">
            <v>12.82</v>
          </cell>
          <cell r="I1023" t="str">
            <v>2016.11.30</v>
          </cell>
          <cell r="J1023" t="str">
            <v>60</v>
          </cell>
          <cell r="K1023" t="str">
            <v>电脑</v>
          </cell>
          <cell r="L1023" t="str">
            <v>综合办</v>
          </cell>
          <cell r="M1023" t="str">
            <v>农化综合办，原财务部（刘春艳）2022.6月停用，2024.8.12已移交农化综合办处置</v>
          </cell>
          <cell r="N1023" t="str">
            <v>安徽胜亿信息科技公司</v>
          </cell>
          <cell r="O1023" t="str">
            <v>0.00</v>
          </cell>
          <cell r="P1023" t="str">
            <v>0.00</v>
          </cell>
          <cell r="Q1023" t="str">
            <v>112.82</v>
          </cell>
          <cell r="R1023" t="str">
            <v>60</v>
          </cell>
          <cell r="S1023" t="str">
            <v>平均年限法(一)</v>
          </cell>
          <cell r="T1023" t="str">
            <v>在用</v>
          </cell>
          <cell r="U1023" t="str">
            <v>直接购入</v>
          </cell>
          <cell r="V1023" t="str">
            <v>王桂珍</v>
          </cell>
          <cell r="W1023" t="str">
            <v>2016.11.30</v>
          </cell>
          <cell r="X1023" t="str">
            <v>记--1223</v>
          </cell>
        </row>
        <row r="1023">
          <cell r="AA1023" t="str">
            <v>0402</v>
          </cell>
        </row>
        <row r="1024">
          <cell r="B1024" t="str">
            <v>040200240</v>
          </cell>
          <cell r="C1024" t="str">
            <v>电脑（台式）</v>
          </cell>
          <cell r="D1024" t="str">
            <v>联想 扬天T4900C-13</v>
          </cell>
          <cell r="E1024">
            <v>2820.51</v>
          </cell>
          <cell r="F1024">
            <v>2707.69</v>
          </cell>
          <cell r="G1024">
            <v>100</v>
          </cell>
          <cell r="H1024">
            <v>12.82</v>
          </cell>
          <cell r="I1024" t="str">
            <v>2016.11.30</v>
          </cell>
          <cell r="J1024" t="str">
            <v>60</v>
          </cell>
          <cell r="K1024" t="str">
            <v>电脑</v>
          </cell>
          <cell r="L1024" t="str">
            <v>综合办</v>
          </cell>
          <cell r="M1024" t="str">
            <v>农化综合办，原财务部（徐建红）2024.7月停用，2024.7.29已移交农化综合办处置</v>
          </cell>
          <cell r="N1024" t="str">
            <v>安徽胜亿信息科技公司</v>
          </cell>
          <cell r="O1024" t="str">
            <v>0.00</v>
          </cell>
          <cell r="P1024" t="str">
            <v>0.00</v>
          </cell>
          <cell r="Q1024" t="str">
            <v>112.82</v>
          </cell>
          <cell r="R1024" t="str">
            <v>60</v>
          </cell>
          <cell r="S1024" t="str">
            <v>平均年限法(一)</v>
          </cell>
          <cell r="T1024" t="str">
            <v>在用</v>
          </cell>
          <cell r="U1024" t="str">
            <v>直接购入</v>
          </cell>
          <cell r="V1024" t="str">
            <v>王桂珍</v>
          </cell>
          <cell r="W1024" t="str">
            <v>2016.11.30</v>
          </cell>
          <cell r="X1024" t="str">
            <v>记--1223</v>
          </cell>
        </row>
        <row r="1024">
          <cell r="AA1024" t="str">
            <v>0402</v>
          </cell>
        </row>
        <row r="1025">
          <cell r="B1025" t="str">
            <v>040200241</v>
          </cell>
          <cell r="C1025" t="str">
            <v>电脑（台式）</v>
          </cell>
          <cell r="D1025" t="str">
            <v>联想 扬天T4900C-13</v>
          </cell>
          <cell r="E1025">
            <v>2820.51</v>
          </cell>
          <cell r="F1025">
            <v>2707.69</v>
          </cell>
          <cell r="G1025">
            <v>100</v>
          </cell>
          <cell r="H1025">
            <v>12.82</v>
          </cell>
          <cell r="I1025" t="str">
            <v>2016.11.30</v>
          </cell>
          <cell r="J1025" t="str">
            <v>60</v>
          </cell>
          <cell r="K1025" t="str">
            <v>电脑</v>
          </cell>
          <cell r="L1025" t="str">
            <v>综合办</v>
          </cell>
          <cell r="M1025" t="str">
            <v>农化综合办，原财务部（王桂珍）2024.7月停用，2024.7.29已移交农化综合办处置</v>
          </cell>
          <cell r="N1025" t="str">
            <v>安徽胜亿信息科技公司</v>
          </cell>
          <cell r="O1025" t="str">
            <v>0.00</v>
          </cell>
          <cell r="P1025" t="str">
            <v>0.00</v>
          </cell>
          <cell r="Q1025" t="str">
            <v>112.82</v>
          </cell>
          <cell r="R1025" t="str">
            <v>60</v>
          </cell>
          <cell r="S1025" t="str">
            <v>平均年限法(一)</v>
          </cell>
          <cell r="T1025" t="str">
            <v>在用</v>
          </cell>
          <cell r="U1025" t="str">
            <v>直接购入</v>
          </cell>
          <cell r="V1025" t="str">
            <v>王桂珍</v>
          </cell>
          <cell r="W1025" t="str">
            <v>2016.11.30</v>
          </cell>
          <cell r="X1025" t="str">
            <v>记--1223</v>
          </cell>
        </row>
        <row r="1025">
          <cell r="AA1025" t="str">
            <v>0402</v>
          </cell>
        </row>
        <row r="1026">
          <cell r="B1026" t="str">
            <v>040200242</v>
          </cell>
          <cell r="C1026" t="str">
            <v>电脑（台式）</v>
          </cell>
          <cell r="D1026" t="str">
            <v>联想 扬天T4900C-13</v>
          </cell>
          <cell r="E1026">
            <v>2820.51</v>
          </cell>
          <cell r="F1026">
            <v>2707.69</v>
          </cell>
          <cell r="G1026">
            <v>100</v>
          </cell>
          <cell r="H1026">
            <v>12.82</v>
          </cell>
          <cell r="I1026" t="str">
            <v>2016.11.30</v>
          </cell>
          <cell r="J1026" t="str">
            <v>60</v>
          </cell>
          <cell r="K1026" t="str">
            <v>电脑</v>
          </cell>
          <cell r="L1026" t="str">
            <v>综合办</v>
          </cell>
          <cell r="M1026" t="str">
            <v>农化综合办，原财务部（余宏东）2024.7月停用，2024.7.29已移交农化综合办处置</v>
          </cell>
          <cell r="N1026" t="str">
            <v>安徽胜亿信息科技公司</v>
          </cell>
          <cell r="O1026" t="str">
            <v>0.00</v>
          </cell>
          <cell r="P1026" t="str">
            <v>0.00</v>
          </cell>
          <cell r="Q1026" t="str">
            <v>112.82</v>
          </cell>
          <cell r="R1026" t="str">
            <v>60</v>
          </cell>
          <cell r="S1026" t="str">
            <v>平均年限法(一)</v>
          </cell>
          <cell r="T1026" t="str">
            <v>在用</v>
          </cell>
          <cell r="U1026" t="str">
            <v>直接购入</v>
          </cell>
          <cell r="V1026" t="str">
            <v>王桂珍</v>
          </cell>
          <cell r="W1026" t="str">
            <v>2016.11.30</v>
          </cell>
          <cell r="X1026" t="str">
            <v>记--1223</v>
          </cell>
        </row>
        <row r="1026">
          <cell r="AA1026" t="str">
            <v>0402</v>
          </cell>
        </row>
        <row r="1027">
          <cell r="B1027" t="str">
            <v>040200243</v>
          </cell>
          <cell r="C1027" t="str">
            <v>电脑（台式）</v>
          </cell>
          <cell r="D1027" t="str">
            <v>联想 扬天T4900C-13</v>
          </cell>
          <cell r="E1027">
            <v>2820.51</v>
          </cell>
          <cell r="F1027">
            <v>2707.69</v>
          </cell>
          <cell r="G1027">
            <v>100</v>
          </cell>
          <cell r="H1027">
            <v>12.82</v>
          </cell>
          <cell r="I1027" t="str">
            <v>2016.11.30</v>
          </cell>
          <cell r="J1027" t="str">
            <v>60</v>
          </cell>
          <cell r="K1027" t="str">
            <v>电脑</v>
          </cell>
          <cell r="L1027" t="str">
            <v>综合办</v>
          </cell>
          <cell r="M1027" t="str">
            <v>农化综合办，原财务部（张地）2023.3月停用，2024.8.12已移交农化综合办处置</v>
          </cell>
          <cell r="N1027" t="str">
            <v>安徽胜亿信息科技公司</v>
          </cell>
          <cell r="O1027" t="str">
            <v>0.00</v>
          </cell>
          <cell r="P1027" t="str">
            <v>0.00</v>
          </cell>
          <cell r="Q1027" t="str">
            <v>112.82</v>
          </cell>
          <cell r="R1027" t="str">
            <v>60</v>
          </cell>
          <cell r="S1027" t="str">
            <v>平均年限法(一)</v>
          </cell>
          <cell r="T1027" t="str">
            <v>在用</v>
          </cell>
          <cell r="U1027" t="str">
            <v>直接购入</v>
          </cell>
          <cell r="V1027" t="str">
            <v>王桂珍</v>
          </cell>
          <cell r="W1027" t="str">
            <v>2016.11.30</v>
          </cell>
          <cell r="X1027" t="str">
            <v>记--1223</v>
          </cell>
        </row>
        <row r="1027">
          <cell r="AA1027" t="str">
            <v>0402</v>
          </cell>
        </row>
        <row r="1028">
          <cell r="B1028" t="str">
            <v>040200244</v>
          </cell>
          <cell r="C1028" t="str">
            <v>电脑（台式）</v>
          </cell>
          <cell r="D1028" t="str">
            <v>联想 扬天T4900C-13</v>
          </cell>
          <cell r="E1028">
            <v>2820.53</v>
          </cell>
          <cell r="F1028">
            <v>2707.71</v>
          </cell>
          <cell r="G1028">
            <v>100</v>
          </cell>
          <cell r="H1028">
            <v>12.82</v>
          </cell>
          <cell r="I1028" t="str">
            <v>2016.11.30</v>
          </cell>
          <cell r="J1028" t="str">
            <v>60</v>
          </cell>
          <cell r="K1028" t="str">
            <v>电脑</v>
          </cell>
          <cell r="L1028" t="str">
            <v>综合办</v>
          </cell>
          <cell r="M1028" t="str">
            <v>农化综合办，原财务部（高美）2023.3月停用，2024.8.12已移交农化综合办处置</v>
          </cell>
          <cell r="N1028" t="str">
            <v>安徽胜亿信息科技公司</v>
          </cell>
          <cell r="O1028" t="str">
            <v>0.00</v>
          </cell>
          <cell r="P1028" t="str">
            <v>0.00</v>
          </cell>
          <cell r="Q1028" t="str">
            <v>112.82</v>
          </cell>
          <cell r="R1028" t="str">
            <v>60</v>
          </cell>
          <cell r="S1028" t="str">
            <v>平均年限法(一)</v>
          </cell>
          <cell r="T1028" t="str">
            <v>在用</v>
          </cell>
          <cell r="U1028" t="str">
            <v>直接购入</v>
          </cell>
          <cell r="V1028" t="str">
            <v>王桂珍</v>
          </cell>
          <cell r="W1028" t="str">
            <v>2016.11.30</v>
          </cell>
          <cell r="X1028" t="str">
            <v>记--1223</v>
          </cell>
        </row>
        <row r="1028">
          <cell r="AA1028" t="str">
            <v>0402</v>
          </cell>
        </row>
        <row r="1029">
          <cell r="B1029" t="str">
            <v>040200245</v>
          </cell>
          <cell r="C1029" t="str">
            <v>电脑（台式）</v>
          </cell>
          <cell r="D1029" t="str">
            <v>联想 扬天T4900C-13</v>
          </cell>
          <cell r="E1029">
            <v>2820.51</v>
          </cell>
          <cell r="F1029">
            <v>2707.69</v>
          </cell>
          <cell r="G1029">
            <v>100</v>
          </cell>
          <cell r="H1029">
            <v>12.82</v>
          </cell>
          <cell r="I1029" t="str">
            <v>2016.11.30</v>
          </cell>
          <cell r="J1029" t="str">
            <v>60</v>
          </cell>
          <cell r="K1029" t="str">
            <v>电脑</v>
          </cell>
          <cell r="L1029" t="str">
            <v>综合办</v>
          </cell>
          <cell r="M1029" t="str">
            <v>农化综合办，原财务部（牛治新）2023.3月停用，2024.8.12已移交农化综合办处置</v>
          </cell>
          <cell r="N1029" t="str">
            <v>安徽胜亿信息科技公司</v>
          </cell>
          <cell r="O1029" t="str">
            <v>0.00</v>
          </cell>
          <cell r="P1029" t="str">
            <v>0.00</v>
          </cell>
          <cell r="Q1029" t="str">
            <v>112.82</v>
          </cell>
          <cell r="R1029" t="str">
            <v>60</v>
          </cell>
          <cell r="S1029" t="str">
            <v>平均年限法(一)</v>
          </cell>
          <cell r="T1029" t="str">
            <v>在用</v>
          </cell>
          <cell r="U1029" t="str">
            <v>直接购入</v>
          </cell>
          <cell r="V1029" t="str">
            <v>王桂珍</v>
          </cell>
          <cell r="W1029" t="str">
            <v>2016.11.30</v>
          </cell>
          <cell r="X1029" t="str">
            <v>记--1223</v>
          </cell>
        </row>
        <row r="1029">
          <cell r="AA1029" t="str">
            <v>0402</v>
          </cell>
        </row>
        <row r="1030">
          <cell r="B1030" t="str">
            <v>040200246</v>
          </cell>
          <cell r="C1030" t="str">
            <v>笔记本电脑（联想ThinkPadE460）</v>
          </cell>
          <cell r="D1030" t="str">
            <v>联想笔记本ThinkPadE460</v>
          </cell>
          <cell r="E1030">
            <v>3435.9</v>
          </cell>
          <cell r="F1030">
            <v>3298.46</v>
          </cell>
          <cell r="G1030">
            <v>137.44</v>
          </cell>
          <cell r="H1030">
            <v>0</v>
          </cell>
          <cell r="I1030" t="str">
            <v>2016.11.30</v>
          </cell>
          <cell r="J1030" t="str">
            <v>60</v>
          </cell>
          <cell r="K1030" t="str">
            <v>电脑</v>
          </cell>
          <cell r="L1030" t="str">
            <v>财务部</v>
          </cell>
          <cell r="M1030" t="str">
            <v>农化财务部（公用笔记本-联想），丰乐种业新大楼803室</v>
          </cell>
          <cell r="N1030" t="str">
            <v>安徽胜亿信息科技公司</v>
          </cell>
          <cell r="O1030" t="str">
            <v>0.00</v>
          </cell>
          <cell r="P1030" t="str">
            <v>0.00</v>
          </cell>
          <cell r="Q1030" t="str">
            <v>137.44</v>
          </cell>
          <cell r="R1030" t="str">
            <v>60</v>
          </cell>
          <cell r="S1030" t="str">
            <v>平均年限法(一)</v>
          </cell>
          <cell r="T1030" t="str">
            <v>在用</v>
          </cell>
          <cell r="U1030" t="str">
            <v>直接购入</v>
          </cell>
          <cell r="V1030" t="str">
            <v>王桂珍</v>
          </cell>
          <cell r="W1030" t="str">
            <v>2016.11.30</v>
          </cell>
          <cell r="X1030" t="str">
            <v>记--1223</v>
          </cell>
        </row>
        <row r="1030">
          <cell r="AA1030" t="str">
            <v>0402</v>
          </cell>
        </row>
        <row r="1031">
          <cell r="B1031" t="str">
            <v>030700210</v>
          </cell>
          <cell r="C1031" t="str">
            <v>搪瓷双锥回转真空干燥机</v>
          </cell>
          <cell r="D1031" t="str">
            <v>SZG-3000</v>
          </cell>
          <cell r="E1031">
            <v>79487.18</v>
          </cell>
          <cell r="F1031">
            <v>76307.69</v>
          </cell>
          <cell r="G1031">
            <v>3179.49</v>
          </cell>
          <cell r="H1031">
            <v>0</v>
          </cell>
          <cell r="I1031" t="str">
            <v>2016.11.30</v>
          </cell>
          <cell r="J1031" t="str">
            <v>96</v>
          </cell>
          <cell r="K1031" t="str">
            <v>精喹装置（合成二车间）</v>
          </cell>
          <cell r="L1031" t="str">
            <v>肥东合成分厂</v>
          </cell>
          <cell r="M1031" t="str">
            <v>肥东合成分厂</v>
          </cell>
          <cell r="N1031" t="str">
            <v>常州市强迪干燥设备</v>
          </cell>
          <cell r="O1031" t="str">
            <v>0.00</v>
          </cell>
          <cell r="P1031" t="str">
            <v>8,743.74</v>
          </cell>
          <cell r="Q1031" t="str">
            <v>3,179.49</v>
          </cell>
          <cell r="R1031" t="str">
            <v>96</v>
          </cell>
          <cell r="S1031" t="str">
            <v>平均年限法(一)</v>
          </cell>
          <cell r="T1031" t="str">
            <v>在用</v>
          </cell>
          <cell r="U1031" t="str">
            <v>直接购入</v>
          </cell>
          <cell r="V1031" t="str">
            <v>王桂珍</v>
          </cell>
          <cell r="W1031" t="str">
            <v>2016.11.30</v>
          </cell>
          <cell r="X1031" t="str">
            <v>记--1226</v>
          </cell>
        </row>
        <row r="1031">
          <cell r="AA1031" t="str">
            <v>0307</v>
          </cell>
        </row>
        <row r="1032">
          <cell r="B1032" t="str">
            <v>030700211</v>
          </cell>
          <cell r="C1032" t="str">
            <v>搪瓷双锥回转真空干燥机</v>
          </cell>
          <cell r="D1032" t="str">
            <v>SZG-3000</v>
          </cell>
          <cell r="E1032">
            <v>79487.18</v>
          </cell>
          <cell r="F1032">
            <v>76307.69</v>
          </cell>
          <cell r="G1032">
            <v>3179.49</v>
          </cell>
          <cell r="H1032">
            <v>0</v>
          </cell>
          <cell r="I1032" t="str">
            <v>2016.11.30</v>
          </cell>
          <cell r="J1032" t="str">
            <v>96</v>
          </cell>
          <cell r="K1032" t="str">
            <v>精喹装置（合成二车间）</v>
          </cell>
          <cell r="L1032" t="str">
            <v>肥东合成分厂</v>
          </cell>
          <cell r="M1032" t="str">
            <v>肥东合成分厂</v>
          </cell>
          <cell r="N1032" t="str">
            <v>常州市强迪干燥设备</v>
          </cell>
          <cell r="O1032" t="str">
            <v>0.00</v>
          </cell>
          <cell r="P1032" t="str">
            <v>8,743.74</v>
          </cell>
          <cell r="Q1032" t="str">
            <v>3,179.49</v>
          </cell>
          <cell r="R1032" t="str">
            <v>96</v>
          </cell>
          <cell r="S1032" t="str">
            <v>平均年限法(一)</v>
          </cell>
          <cell r="T1032" t="str">
            <v>在用</v>
          </cell>
          <cell r="U1032" t="str">
            <v>直接购入</v>
          </cell>
          <cell r="V1032" t="str">
            <v>王桂珍</v>
          </cell>
          <cell r="W1032" t="str">
            <v>2016.11.30</v>
          </cell>
          <cell r="X1032" t="str">
            <v>记--1226</v>
          </cell>
        </row>
        <row r="1032">
          <cell r="AA1032" t="str">
            <v>0307</v>
          </cell>
        </row>
        <row r="1033">
          <cell r="B1033" t="str">
            <v>030100084</v>
          </cell>
          <cell r="C1033" t="str">
            <v>高纯氢发生器</v>
          </cell>
          <cell r="D1033" t="str">
            <v>SPH-500A</v>
          </cell>
          <cell r="E1033">
            <v>4102.56</v>
          </cell>
          <cell r="F1033">
            <v>3938.46</v>
          </cell>
          <cell r="G1033">
            <v>164.1</v>
          </cell>
          <cell r="H1033">
            <v>0</v>
          </cell>
          <cell r="I1033" t="str">
            <v>2016.11.30</v>
          </cell>
          <cell r="J1033" t="str">
            <v>96</v>
          </cell>
          <cell r="K1033" t="str">
            <v>质检设备</v>
          </cell>
          <cell r="L1033" t="str">
            <v>肥东合成分厂</v>
          </cell>
          <cell r="M1033" t="str">
            <v>肥东分厂质检室</v>
          </cell>
          <cell r="N1033" t="str">
            <v>合肥捷岛科学仪器</v>
          </cell>
          <cell r="O1033" t="str">
            <v>0.00</v>
          </cell>
          <cell r="P1033" t="str">
            <v>450.91</v>
          </cell>
          <cell r="Q1033" t="str">
            <v>164.10</v>
          </cell>
          <cell r="R1033" t="str">
            <v>96</v>
          </cell>
          <cell r="S1033" t="str">
            <v>平均年限法(一)</v>
          </cell>
          <cell r="T1033" t="str">
            <v>在用</v>
          </cell>
          <cell r="U1033" t="str">
            <v>直接购入</v>
          </cell>
          <cell r="V1033" t="str">
            <v>王桂珍</v>
          </cell>
          <cell r="W1033" t="str">
            <v>2016.11.30</v>
          </cell>
          <cell r="X1033" t="str">
            <v>记--1227</v>
          </cell>
        </row>
        <row r="1033">
          <cell r="AA1033" t="str">
            <v>0301</v>
          </cell>
        </row>
        <row r="1034">
          <cell r="B1034" t="str">
            <v>030100085</v>
          </cell>
          <cell r="C1034" t="str">
            <v>高纯氢发生器</v>
          </cell>
          <cell r="D1034" t="str">
            <v>SPH-500A</v>
          </cell>
          <cell r="E1034">
            <v>4102.56</v>
          </cell>
          <cell r="F1034">
            <v>3938.46</v>
          </cell>
          <cell r="G1034">
            <v>164.1</v>
          </cell>
          <cell r="H1034">
            <v>0</v>
          </cell>
          <cell r="I1034" t="str">
            <v>2016.11.30</v>
          </cell>
          <cell r="J1034" t="str">
            <v>96</v>
          </cell>
          <cell r="K1034" t="str">
            <v>质检设备</v>
          </cell>
          <cell r="L1034" t="str">
            <v>肥东合成分厂</v>
          </cell>
          <cell r="M1034" t="str">
            <v>肥东分厂质检室</v>
          </cell>
          <cell r="N1034" t="str">
            <v>合肥捷岛科学仪器</v>
          </cell>
          <cell r="O1034" t="str">
            <v>0.00</v>
          </cell>
          <cell r="P1034" t="str">
            <v>450.91</v>
          </cell>
          <cell r="Q1034" t="str">
            <v>164.10</v>
          </cell>
          <cell r="R1034" t="str">
            <v>96</v>
          </cell>
          <cell r="S1034" t="str">
            <v>平均年限法(一)</v>
          </cell>
          <cell r="T1034" t="str">
            <v>在用</v>
          </cell>
          <cell r="U1034" t="str">
            <v>直接购入</v>
          </cell>
          <cell r="V1034" t="str">
            <v>王桂珍</v>
          </cell>
          <cell r="W1034" t="str">
            <v>2016.11.30</v>
          </cell>
          <cell r="X1034" t="str">
            <v>记--1227</v>
          </cell>
        </row>
        <row r="1034">
          <cell r="AA1034" t="str">
            <v>0301</v>
          </cell>
        </row>
        <row r="1035">
          <cell r="B1035" t="str">
            <v>030100086</v>
          </cell>
          <cell r="C1035" t="str">
            <v>高纯氢发生器</v>
          </cell>
          <cell r="D1035" t="str">
            <v>SPH-500A</v>
          </cell>
          <cell r="E1035">
            <v>4102.56</v>
          </cell>
          <cell r="F1035">
            <v>3938.46</v>
          </cell>
          <cell r="G1035">
            <v>164.1</v>
          </cell>
          <cell r="H1035">
            <v>0</v>
          </cell>
          <cell r="I1035" t="str">
            <v>2016.11.30</v>
          </cell>
          <cell r="J1035" t="str">
            <v>96</v>
          </cell>
          <cell r="K1035" t="str">
            <v>质检设备</v>
          </cell>
          <cell r="L1035" t="str">
            <v>肥东制剂分厂</v>
          </cell>
          <cell r="M1035" t="str">
            <v>肥东分厂质检室</v>
          </cell>
          <cell r="N1035" t="str">
            <v>合肥捷岛科学仪器</v>
          </cell>
          <cell r="O1035" t="str">
            <v>0.00</v>
          </cell>
          <cell r="P1035" t="str">
            <v>450.91</v>
          </cell>
          <cell r="Q1035" t="str">
            <v>164.10</v>
          </cell>
          <cell r="R1035" t="str">
            <v>96</v>
          </cell>
          <cell r="S1035" t="str">
            <v>平均年限法(一)</v>
          </cell>
          <cell r="T1035" t="str">
            <v>在用</v>
          </cell>
          <cell r="U1035" t="str">
            <v>直接购入</v>
          </cell>
          <cell r="V1035" t="str">
            <v>王桂珍</v>
          </cell>
          <cell r="W1035" t="str">
            <v>2016.11.30</v>
          </cell>
          <cell r="X1035" t="str">
            <v>记--1227</v>
          </cell>
        </row>
        <row r="1035">
          <cell r="AA1035" t="str">
            <v>0301</v>
          </cell>
        </row>
        <row r="1036">
          <cell r="B1036" t="str">
            <v>030100087</v>
          </cell>
          <cell r="C1036" t="str">
            <v>高纯氢发生器</v>
          </cell>
          <cell r="D1036" t="str">
            <v>SPH-500A</v>
          </cell>
          <cell r="E1036">
            <v>4102.58</v>
          </cell>
          <cell r="F1036">
            <v>3938.48</v>
          </cell>
          <cell r="G1036">
            <v>164.1</v>
          </cell>
          <cell r="H1036">
            <v>0</v>
          </cell>
          <cell r="I1036" t="str">
            <v>2016.11.30</v>
          </cell>
          <cell r="J1036" t="str">
            <v>96</v>
          </cell>
          <cell r="K1036" t="str">
            <v>质检设备</v>
          </cell>
          <cell r="L1036" t="str">
            <v>肥东制剂分厂</v>
          </cell>
          <cell r="M1036" t="str">
            <v>肥东分厂质检室</v>
          </cell>
          <cell r="N1036" t="str">
            <v>合肥捷岛科学仪器</v>
          </cell>
          <cell r="O1036" t="str">
            <v>0.00</v>
          </cell>
          <cell r="P1036" t="str">
            <v>450.93</v>
          </cell>
          <cell r="Q1036" t="str">
            <v>164.10</v>
          </cell>
          <cell r="R1036" t="str">
            <v>96</v>
          </cell>
          <cell r="S1036" t="str">
            <v>平均年限法(一)</v>
          </cell>
          <cell r="T1036" t="str">
            <v>在用</v>
          </cell>
          <cell r="U1036" t="str">
            <v>直接购入</v>
          </cell>
          <cell r="V1036" t="str">
            <v>王桂珍</v>
          </cell>
          <cell r="W1036" t="str">
            <v>2016.11.30</v>
          </cell>
          <cell r="X1036" t="str">
            <v>记--1227</v>
          </cell>
        </row>
        <row r="1036">
          <cell r="AA1036" t="str">
            <v>0301</v>
          </cell>
        </row>
        <row r="1037">
          <cell r="B1037" t="str">
            <v>030100088</v>
          </cell>
          <cell r="C1037" t="str">
            <v>空气发生器</v>
          </cell>
          <cell r="D1037" t="str">
            <v>GCK3302</v>
          </cell>
          <cell r="E1037">
            <v>2991.45</v>
          </cell>
          <cell r="F1037">
            <v>2871.79</v>
          </cell>
          <cell r="G1037">
            <v>119.66</v>
          </cell>
          <cell r="H1037">
            <v>0</v>
          </cell>
          <cell r="I1037" t="str">
            <v>2016.11.30</v>
          </cell>
          <cell r="J1037" t="str">
            <v>96</v>
          </cell>
          <cell r="K1037" t="str">
            <v>质检设备</v>
          </cell>
          <cell r="L1037" t="str">
            <v>肥东合成分厂</v>
          </cell>
          <cell r="M1037" t="str">
            <v>肥东分厂质检室</v>
          </cell>
          <cell r="N1037" t="str">
            <v>合肥捷岛科学仪器</v>
          </cell>
          <cell r="O1037" t="str">
            <v>0.00</v>
          </cell>
          <cell r="P1037" t="str">
            <v>329.44</v>
          </cell>
          <cell r="Q1037" t="str">
            <v>119.66</v>
          </cell>
          <cell r="R1037" t="str">
            <v>96</v>
          </cell>
          <cell r="S1037" t="str">
            <v>平均年限法(一)</v>
          </cell>
          <cell r="T1037" t="str">
            <v>在用</v>
          </cell>
          <cell r="U1037" t="str">
            <v>直接购入</v>
          </cell>
          <cell r="V1037" t="str">
            <v>王桂珍</v>
          </cell>
          <cell r="W1037" t="str">
            <v>2016.11.30</v>
          </cell>
          <cell r="X1037" t="str">
            <v>记--1227</v>
          </cell>
        </row>
        <row r="1037">
          <cell r="AA1037" t="str">
            <v>0301</v>
          </cell>
        </row>
        <row r="1038">
          <cell r="B1038" t="str">
            <v>030100089</v>
          </cell>
          <cell r="C1038" t="str">
            <v>空气发生器</v>
          </cell>
          <cell r="D1038" t="str">
            <v>GCK3302</v>
          </cell>
          <cell r="E1038">
            <v>2991.45</v>
          </cell>
          <cell r="F1038">
            <v>2871.79</v>
          </cell>
          <cell r="G1038">
            <v>119.66</v>
          </cell>
          <cell r="H1038">
            <v>0</v>
          </cell>
          <cell r="I1038" t="str">
            <v>2016.11.30</v>
          </cell>
          <cell r="J1038" t="str">
            <v>96</v>
          </cell>
          <cell r="K1038" t="str">
            <v>质检设备</v>
          </cell>
          <cell r="L1038" t="str">
            <v>肥东合成分厂</v>
          </cell>
          <cell r="M1038" t="str">
            <v>肥东分厂质检室</v>
          </cell>
          <cell r="N1038" t="str">
            <v>合肥捷岛科学仪器</v>
          </cell>
          <cell r="O1038" t="str">
            <v>0.00</v>
          </cell>
          <cell r="P1038" t="str">
            <v>329.44</v>
          </cell>
          <cell r="Q1038" t="str">
            <v>119.66</v>
          </cell>
          <cell r="R1038" t="str">
            <v>96</v>
          </cell>
          <cell r="S1038" t="str">
            <v>平均年限法(一)</v>
          </cell>
          <cell r="T1038" t="str">
            <v>在用</v>
          </cell>
          <cell r="U1038" t="str">
            <v>直接购入</v>
          </cell>
          <cell r="V1038" t="str">
            <v>王桂珍</v>
          </cell>
          <cell r="W1038" t="str">
            <v>2016.11.30</v>
          </cell>
          <cell r="X1038" t="str">
            <v>记--1227</v>
          </cell>
        </row>
        <row r="1038">
          <cell r="AA1038" t="str">
            <v>0301</v>
          </cell>
        </row>
        <row r="1039">
          <cell r="B1039" t="str">
            <v>030100090</v>
          </cell>
          <cell r="C1039" t="str">
            <v>空气发生器</v>
          </cell>
          <cell r="D1039" t="str">
            <v>GCK3302</v>
          </cell>
          <cell r="E1039">
            <v>2991.45</v>
          </cell>
          <cell r="F1039">
            <v>2871.79</v>
          </cell>
          <cell r="G1039">
            <v>119.66</v>
          </cell>
          <cell r="H1039">
            <v>0</v>
          </cell>
          <cell r="I1039" t="str">
            <v>2016.11.30</v>
          </cell>
          <cell r="J1039" t="str">
            <v>96</v>
          </cell>
          <cell r="K1039" t="str">
            <v>质检设备</v>
          </cell>
          <cell r="L1039" t="str">
            <v>肥东制剂分厂</v>
          </cell>
          <cell r="M1039" t="str">
            <v>肥东分厂质检室</v>
          </cell>
          <cell r="N1039" t="str">
            <v>合肥捷岛科学仪器</v>
          </cell>
          <cell r="O1039" t="str">
            <v>0.00</v>
          </cell>
          <cell r="P1039" t="str">
            <v>329.44</v>
          </cell>
          <cell r="Q1039" t="str">
            <v>119.66</v>
          </cell>
          <cell r="R1039" t="str">
            <v>96</v>
          </cell>
          <cell r="S1039" t="str">
            <v>平均年限法(一)</v>
          </cell>
          <cell r="T1039" t="str">
            <v>在用</v>
          </cell>
          <cell r="U1039" t="str">
            <v>直接购入</v>
          </cell>
          <cell r="V1039" t="str">
            <v>王桂珍</v>
          </cell>
          <cell r="W1039" t="str">
            <v>2016.11.30</v>
          </cell>
          <cell r="X1039" t="str">
            <v>记--1227</v>
          </cell>
        </row>
        <row r="1039">
          <cell r="AA1039" t="str">
            <v>0301</v>
          </cell>
        </row>
        <row r="1040">
          <cell r="B1040" t="str">
            <v>030100091</v>
          </cell>
          <cell r="C1040" t="str">
            <v>空气发生器</v>
          </cell>
          <cell r="D1040" t="str">
            <v>GCK3302</v>
          </cell>
          <cell r="E1040">
            <v>2991.46</v>
          </cell>
          <cell r="F1040">
            <v>2871.8</v>
          </cell>
          <cell r="G1040">
            <v>119.66</v>
          </cell>
          <cell r="H1040">
            <v>0</v>
          </cell>
          <cell r="I1040" t="str">
            <v>2016.11.30</v>
          </cell>
          <cell r="J1040" t="str">
            <v>96</v>
          </cell>
          <cell r="K1040" t="str">
            <v>质检设备</v>
          </cell>
          <cell r="L1040" t="str">
            <v>肥东制剂分厂</v>
          </cell>
          <cell r="M1040" t="str">
            <v>肥东分厂质检室</v>
          </cell>
          <cell r="N1040" t="str">
            <v>合肥捷岛科学仪器</v>
          </cell>
          <cell r="O1040" t="str">
            <v>0.00</v>
          </cell>
          <cell r="P1040" t="str">
            <v>329.45</v>
          </cell>
          <cell r="Q1040" t="str">
            <v>119.66</v>
          </cell>
          <cell r="R1040" t="str">
            <v>96</v>
          </cell>
          <cell r="S1040" t="str">
            <v>平均年限法(一)</v>
          </cell>
          <cell r="T1040" t="str">
            <v>在用</v>
          </cell>
          <cell r="U1040" t="str">
            <v>直接购入</v>
          </cell>
          <cell r="V1040" t="str">
            <v>王桂珍</v>
          </cell>
          <cell r="W1040" t="str">
            <v>2016.11.30</v>
          </cell>
          <cell r="X1040" t="str">
            <v>记--1227</v>
          </cell>
        </row>
        <row r="1040">
          <cell r="AA1040" t="str">
            <v>0301</v>
          </cell>
        </row>
        <row r="1041">
          <cell r="B1041" t="str">
            <v>030100092</v>
          </cell>
          <cell r="C1041" t="str">
            <v>质检设备</v>
          </cell>
          <cell r="D1041" t="str">
            <v>SFG-400</v>
          </cell>
          <cell r="E1041">
            <v>3247.86</v>
          </cell>
          <cell r="F1041">
            <v>3117.95</v>
          </cell>
          <cell r="G1041">
            <v>129.91</v>
          </cell>
          <cell r="H1041">
            <v>0</v>
          </cell>
          <cell r="I1041" t="str">
            <v>2016.11.30</v>
          </cell>
          <cell r="J1041" t="str">
            <v>96</v>
          </cell>
          <cell r="K1041" t="str">
            <v>质检设备</v>
          </cell>
          <cell r="L1041" t="str">
            <v>研发中心</v>
          </cell>
          <cell r="M1041" t="str">
            <v>肥东分厂研发中心</v>
          </cell>
          <cell r="N1041" t="str">
            <v>合肥捷岛科学仪器</v>
          </cell>
          <cell r="O1041" t="str">
            <v>0.00</v>
          </cell>
          <cell r="P1041" t="str">
            <v>357.15</v>
          </cell>
          <cell r="Q1041" t="str">
            <v>129.91</v>
          </cell>
          <cell r="R1041" t="str">
            <v>96</v>
          </cell>
          <cell r="S1041" t="str">
            <v>平均年限法(一)</v>
          </cell>
          <cell r="T1041" t="str">
            <v>在用</v>
          </cell>
          <cell r="U1041" t="str">
            <v>直接购入</v>
          </cell>
          <cell r="V1041" t="str">
            <v>王桂珍</v>
          </cell>
          <cell r="W1041" t="str">
            <v>2016.11.30</v>
          </cell>
          <cell r="X1041" t="str">
            <v>记--1227</v>
          </cell>
        </row>
        <row r="1041">
          <cell r="AA1041" t="str">
            <v>0301</v>
          </cell>
        </row>
        <row r="1042">
          <cell r="B1042" t="str">
            <v>031900001</v>
          </cell>
          <cell r="C1042" t="str">
            <v>气流粉碎装置（成套设备）--肥东分厂</v>
          </cell>
          <cell r="D1042" t="str">
            <v>多种设备组装</v>
          </cell>
          <cell r="E1042">
            <v>1024358.97</v>
          </cell>
          <cell r="F1042">
            <v>983384.61</v>
          </cell>
          <cell r="G1042">
            <v>40974.36</v>
          </cell>
          <cell r="H1042">
            <v>0</v>
          </cell>
          <cell r="I1042" t="str">
            <v>2016.11.30</v>
          </cell>
          <cell r="J1042" t="str">
            <v>96</v>
          </cell>
          <cell r="K1042" t="str">
            <v>气流粉碎装置--肥东分厂</v>
          </cell>
          <cell r="L1042" t="str">
            <v>肥东制剂分厂</v>
          </cell>
          <cell r="M1042" t="str">
            <v>肥东制剂分厂粉剂车间</v>
          </cell>
          <cell r="N1042" t="str">
            <v>太仓金溪粉碎设备</v>
          </cell>
          <cell r="O1042" t="str">
            <v>0.00</v>
          </cell>
          <cell r="P1042" t="str">
            <v>112,679.46</v>
          </cell>
          <cell r="Q1042" t="str">
            <v>40,974.36</v>
          </cell>
          <cell r="R1042" t="str">
            <v>96</v>
          </cell>
          <cell r="S1042" t="str">
            <v>平均年限法(一)</v>
          </cell>
          <cell r="T1042" t="str">
            <v>在用</v>
          </cell>
          <cell r="U1042" t="str">
            <v>直接购入</v>
          </cell>
          <cell r="V1042" t="str">
            <v>王桂珍</v>
          </cell>
          <cell r="W1042" t="str">
            <v>2016.11.30</v>
          </cell>
          <cell r="X1042" t="str">
            <v>记--1232</v>
          </cell>
        </row>
        <row r="1042">
          <cell r="AA1042" t="str">
            <v>0319</v>
          </cell>
        </row>
        <row r="1043">
          <cell r="B1043" t="str">
            <v>031900002</v>
          </cell>
          <cell r="C1043" t="str">
            <v>气流粉碎装置（成套设备）--肥东分厂</v>
          </cell>
          <cell r="D1043" t="str">
            <v>多种设备组装</v>
          </cell>
          <cell r="E1043">
            <v>1024358.98</v>
          </cell>
          <cell r="F1043">
            <v>983384.62</v>
          </cell>
          <cell r="G1043">
            <v>40974.36</v>
          </cell>
          <cell r="H1043">
            <v>0</v>
          </cell>
          <cell r="I1043" t="str">
            <v>2016.11.30</v>
          </cell>
          <cell r="J1043" t="str">
            <v>96</v>
          </cell>
          <cell r="K1043" t="str">
            <v>气流粉碎装置--肥东分厂</v>
          </cell>
          <cell r="L1043" t="str">
            <v>肥东制剂分厂</v>
          </cell>
          <cell r="M1043" t="str">
            <v>肥东制剂分厂粉剂车间</v>
          </cell>
          <cell r="N1043" t="str">
            <v>太仓金溪粉碎设备</v>
          </cell>
          <cell r="O1043" t="str">
            <v>0.00</v>
          </cell>
          <cell r="P1043" t="str">
            <v>112,679.47</v>
          </cell>
          <cell r="Q1043" t="str">
            <v>40,974.36</v>
          </cell>
          <cell r="R1043" t="str">
            <v>96</v>
          </cell>
          <cell r="S1043" t="str">
            <v>平均年限法(一)</v>
          </cell>
          <cell r="T1043" t="str">
            <v>在用</v>
          </cell>
          <cell r="U1043" t="str">
            <v>直接购入</v>
          </cell>
          <cell r="V1043" t="str">
            <v>王桂珍</v>
          </cell>
          <cell r="W1043" t="str">
            <v>2016.11.30</v>
          </cell>
          <cell r="X1043" t="str">
            <v>记--1232</v>
          </cell>
        </row>
        <row r="1043">
          <cell r="AA1043" t="str">
            <v>0319</v>
          </cell>
        </row>
        <row r="1044">
          <cell r="B1044" t="str">
            <v>030200044</v>
          </cell>
          <cell r="C1044" t="str">
            <v>双曲面搅拌机</v>
          </cell>
          <cell r="D1044" t="str">
            <v>GSJ-1500</v>
          </cell>
          <cell r="E1044">
            <v>15811.96</v>
          </cell>
          <cell r="F1044">
            <v>15179.48</v>
          </cell>
          <cell r="G1044">
            <v>632.48</v>
          </cell>
          <cell r="H1044">
            <v>0</v>
          </cell>
          <cell r="I1044" t="str">
            <v>2016.12.05</v>
          </cell>
          <cell r="J1044" t="str">
            <v>96</v>
          </cell>
          <cell r="K1044" t="str">
            <v>污水设备</v>
          </cell>
          <cell r="L1044" t="str">
            <v>肥东合成分厂</v>
          </cell>
          <cell r="M1044" t="str">
            <v>肥东合成分厂污水处理站</v>
          </cell>
          <cell r="N1044" t="str">
            <v>南京晨荣环保设备</v>
          </cell>
          <cell r="O1044" t="str">
            <v>0.00</v>
          </cell>
          <cell r="P1044" t="str">
            <v>1,897.40</v>
          </cell>
          <cell r="Q1044" t="str">
            <v>632.48</v>
          </cell>
          <cell r="R1044" t="str">
            <v>96</v>
          </cell>
          <cell r="S1044" t="str">
            <v>平均年限法(一)</v>
          </cell>
          <cell r="T1044" t="str">
            <v>在用</v>
          </cell>
          <cell r="U1044" t="str">
            <v>直接购入</v>
          </cell>
          <cell r="V1044" t="str">
            <v>王桂珍</v>
          </cell>
          <cell r="W1044" t="str">
            <v>2016.12.05</v>
          </cell>
          <cell r="X1044" t="str">
            <v>记--153</v>
          </cell>
        </row>
        <row r="1044">
          <cell r="AA1044" t="str">
            <v>0302</v>
          </cell>
        </row>
        <row r="1045">
          <cell r="B1045" t="str">
            <v>030200045</v>
          </cell>
          <cell r="C1045" t="str">
            <v>双曲面搅拌机</v>
          </cell>
          <cell r="D1045" t="str">
            <v>GSJ-1500</v>
          </cell>
          <cell r="E1045">
            <v>15811.96</v>
          </cell>
          <cell r="F1045">
            <v>15179.48</v>
          </cell>
          <cell r="G1045">
            <v>632.48</v>
          </cell>
          <cell r="H1045">
            <v>0</v>
          </cell>
          <cell r="I1045" t="str">
            <v>2016.12.05</v>
          </cell>
          <cell r="J1045" t="str">
            <v>96</v>
          </cell>
          <cell r="K1045" t="str">
            <v>污水设备</v>
          </cell>
          <cell r="L1045" t="str">
            <v>肥东合成分厂</v>
          </cell>
          <cell r="M1045" t="str">
            <v>肥东合成分厂污水处理站</v>
          </cell>
          <cell r="N1045" t="str">
            <v>南京晨荣环保设备</v>
          </cell>
          <cell r="O1045" t="str">
            <v>0.00</v>
          </cell>
          <cell r="P1045" t="str">
            <v>1,897.40</v>
          </cell>
          <cell r="Q1045" t="str">
            <v>632.48</v>
          </cell>
          <cell r="R1045" t="str">
            <v>96</v>
          </cell>
          <cell r="S1045" t="str">
            <v>平均年限法(一)</v>
          </cell>
          <cell r="T1045" t="str">
            <v>在用</v>
          </cell>
          <cell r="U1045" t="str">
            <v>直接购入</v>
          </cell>
          <cell r="V1045" t="str">
            <v>王桂珍</v>
          </cell>
          <cell r="W1045" t="str">
            <v>2016.12.05</v>
          </cell>
          <cell r="X1045" t="str">
            <v>记--153</v>
          </cell>
        </row>
        <row r="1045">
          <cell r="AA1045" t="str">
            <v>0302</v>
          </cell>
        </row>
        <row r="1046">
          <cell r="B1046" t="str">
            <v>030200046</v>
          </cell>
          <cell r="C1046" t="str">
            <v>双曲面搅拌机</v>
          </cell>
          <cell r="D1046" t="str">
            <v>GSJ-1500</v>
          </cell>
          <cell r="E1046">
            <v>15811.96</v>
          </cell>
          <cell r="F1046">
            <v>15179.48</v>
          </cell>
          <cell r="G1046">
            <v>632.48</v>
          </cell>
          <cell r="H1046">
            <v>0</v>
          </cell>
          <cell r="I1046" t="str">
            <v>2016.12.05</v>
          </cell>
          <cell r="J1046" t="str">
            <v>96</v>
          </cell>
          <cell r="K1046" t="str">
            <v>污水设备</v>
          </cell>
          <cell r="L1046" t="str">
            <v>肥东合成分厂</v>
          </cell>
          <cell r="M1046" t="str">
            <v>肥东合成分厂污水处理站</v>
          </cell>
          <cell r="N1046" t="str">
            <v>南京晨荣环保设备</v>
          </cell>
          <cell r="O1046" t="str">
            <v>0.00</v>
          </cell>
          <cell r="P1046" t="str">
            <v>1,897.40</v>
          </cell>
          <cell r="Q1046" t="str">
            <v>632.48</v>
          </cell>
          <cell r="R1046" t="str">
            <v>96</v>
          </cell>
          <cell r="S1046" t="str">
            <v>平均年限法(一)</v>
          </cell>
          <cell r="T1046" t="str">
            <v>在用</v>
          </cell>
          <cell r="U1046" t="str">
            <v>直接购入</v>
          </cell>
          <cell r="V1046" t="str">
            <v>王桂珍</v>
          </cell>
          <cell r="W1046" t="str">
            <v>2016.12.05</v>
          </cell>
          <cell r="X1046" t="str">
            <v>记--153</v>
          </cell>
        </row>
        <row r="1046">
          <cell r="AA1046" t="str">
            <v>0302</v>
          </cell>
        </row>
        <row r="1047">
          <cell r="B1047" t="str">
            <v>030200047</v>
          </cell>
          <cell r="C1047" t="str">
            <v>双曲面搅拌机</v>
          </cell>
          <cell r="D1047" t="str">
            <v>GSJ-1500</v>
          </cell>
          <cell r="E1047">
            <v>15811.98</v>
          </cell>
          <cell r="F1047">
            <v>15179.5</v>
          </cell>
          <cell r="G1047">
            <v>632.48</v>
          </cell>
          <cell r="H1047">
            <v>0</v>
          </cell>
          <cell r="I1047" t="str">
            <v>2016.12.05</v>
          </cell>
          <cell r="J1047" t="str">
            <v>96</v>
          </cell>
          <cell r="K1047" t="str">
            <v>污水设备</v>
          </cell>
          <cell r="L1047" t="str">
            <v>肥东合成分厂</v>
          </cell>
          <cell r="M1047" t="str">
            <v>肥东合成分厂污水处理站</v>
          </cell>
          <cell r="N1047" t="str">
            <v>南京晨荣环保设备</v>
          </cell>
          <cell r="O1047" t="str">
            <v>0.00</v>
          </cell>
          <cell r="P1047" t="str">
            <v>1,897.42</v>
          </cell>
          <cell r="Q1047" t="str">
            <v>632.48</v>
          </cell>
          <cell r="R1047" t="str">
            <v>96</v>
          </cell>
          <cell r="S1047" t="str">
            <v>平均年限法(一)</v>
          </cell>
          <cell r="T1047" t="str">
            <v>在用</v>
          </cell>
          <cell r="U1047" t="str">
            <v>直接购入</v>
          </cell>
          <cell r="V1047" t="str">
            <v>王桂珍</v>
          </cell>
          <cell r="W1047" t="str">
            <v>2016.12.05</v>
          </cell>
          <cell r="X1047" t="str">
            <v>记--153</v>
          </cell>
        </row>
        <row r="1047">
          <cell r="AA1047" t="str">
            <v>0302</v>
          </cell>
        </row>
        <row r="1048">
          <cell r="B1048" t="str">
            <v>031800015</v>
          </cell>
          <cell r="C1048" t="str">
            <v>出线柜（低压配电柜）</v>
          </cell>
          <cell r="D1048" t="str">
            <v>1K-AA8</v>
          </cell>
          <cell r="E1048">
            <v>30000</v>
          </cell>
          <cell r="F1048">
            <v>28800</v>
          </cell>
          <cell r="G1048">
            <v>1200</v>
          </cell>
          <cell r="H1048">
            <v>0</v>
          </cell>
          <cell r="I1048" t="str">
            <v>2016.12.05</v>
          </cell>
          <cell r="J1048" t="str">
            <v>96</v>
          </cell>
          <cell r="K1048" t="str">
            <v>种衣剂装置--肥东分厂</v>
          </cell>
          <cell r="L1048" t="str">
            <v>肥东制剂分厂</v>
          </cell>
          <cell r="M1048" t="str">
            <v>肥东制剂分厂种衣剂车间</v>
          </cell>
          <cell r="N1048" t="str">
            <v>安徽正协电气</v>
          </cell>
          <cell r="O1048" t="str">
            <v>0.00</v>
          </cell>
          <cell r="P1048" t="str">
            <v>3,600.00</v>
          </cell>
          <cell r="Q1048" t="str">
            <v>1,200.00</v>
          </cell>
          <cell r="R1048" t="str">
            <v>96</v>
          </cell>
          <cell r="S1048" t="str">
            <v>平均年限法(一)</v>
          </cell>
          <cell r="T1048" t="str">
            <v>在用</v>
          </cell>
          <cell r="U1048" t="str">
            <v>直接购入</v>
          </cell>
          <cell r="V1048" t="str">
            <v>王桂珍</v>
          </cell>
          <cell r="W1048" t="str">
            <v>2016.12.05</v>
          </cell>
          <cell r="X1048" t="str">
            <v>记--155</v>
          </cell>
        </row>
        <row r="1048">
          <cell r="AA1048" t="str">
            <v>0318</v>
          </cell>
        </row>
        <row r="1049">
          <cell r="B1049" t="str">
            <v>031800016</v>
          </cell>
          <cell r="C1049" t="str">
            <v>出线柜（低压配电柜）</v>
          </cell>
          <cell r="D1049" t="str">
            <v>2K-AA8</v>
          </cell>
          <cell r="E1049">
            <v>29487.18</v>
          </cell>
          <cell r="F1049">
            <v>28307.69</v>
          </cell>
          <cell r="G1049">
            <v>1179.49</v>
          </cell>
          <cell r="H1049">
            <v>0</v>
          </cell>
          <cell r="I1049" t="str">
            <v>2016.12.05</v>
          </cell>
          <cell r="J1049" t="str">
            <v>96</v>
          </cell>
          <cell r="K1049" t="str">
            <v>种衣剂装置--肥东分厂</v>
          </cell>
          <cell r="L1049" t="str">
            <v>肥东制剂分厂</v>
          </cell>
          <cell r="M1049" t="str">
            <v>肥东制剂分厂种衣剂车间</v>
          </cell>
          <cell r="N1049" t="str">
            <v>安徽正协电气</v>
          </cell>
          <cell r="O1049" t="str">
            <v>0.00</v>
          </cell>
          <cell r="P1049" t="str">
            <v>3,538.61</v>
          </cell>
          <cell r="Q1049" t="str">
            <v>1,179.49</v>
          </cell>
          <cell r="R1049" t="str">
            <v>96</v>
          </cell>
          <cell r="S1049" t="str">
            <v>平均年限法(一)</v>
          </cell>
          <cell r="T1049" t="str">
            <v>在用</v>
          </cell>
          <cell r="U1049" t="str">
            <v>直接购入</v>
          </cell>
          <cell r="V1049" t="str">
            <v>王桂珍</v>
          </cell>
          <cell r="W1049" t="str">
            <v>2016.12.05</v>
          </cell>
          <cell r="X1049" t="str">
            <v>记--155</v>
          </cell>
        </row>
        <row r="1049">
          <cell r="AA1049" t="str">
            <v>0318</v>
          </cell>
        </row>
        <row r="1050">
          <cell r="B1050" t="str">
            <v>031400027</v>
          </cell>
          <cell r="C1050" t="str">
            <v>高剪切机</v>
          </cell>
          <cell r="D1050" t="str">
            <v>FA25（标准型）</v>
          </cell>
          <cell r="E1050">
            <v>10769.23</v>
          </cell>
          <cell r="F1050">
            <v>10338.46</v>
          </cell>
          <cell r="G1050">
            <v>430.77</v>
          </cell>
          <cell r="H1050">
            <v>0</v>
          </cell>
          <cell r="I1050" t="str">
            <v>2016.12.05</v>
          </cell>
          <cell r="J1050" t="str">
            <v>96</v>
          </cell>
          <cell r="K1050" t="str">
            <v>研发设备</v>
          </cell>
          <cell r="L1050" t="str">
            <v>研发中心</v>
          </cell>
          <cell r="M1050" t="str">
            <v>肥东分厂研发中心</v>
          </cell>
          <cell r="N1050" t="str">
            <v>安徽大舜通用</v>
          </cell>
          <cell r="O1050" t="str">
            <v>0.00</v>
          </cell>
          <cell r="P1050" t="str">
            <v>1,292.50</v>
          </cell>
          <cell r="Q1050" t="str">
            <v>430.77</v>
          </cell>
          <cell r="R1050" t="str">
            <v>96</v>
          </cell>
          <cell r="S1050" t="str">
            <v>平均年限法(一)</v>
          </cell>
          <cell r="T1050" t="str">
            <v>在用</v>
          </cell>
          <cell r="U1050" t="str">
            <v>直接购入</v>
          </cell>
          <cell r="V1050" t="str">
            <v>王桂珍</v>
          </cell>
          <cell r="W1050" t="str">
            <v>2016.12.05</v>
          </cell>
          <cell r="X1050" t="str">
            <v>记--158</v>
          </cell>
        </row>
        <row r="1050">
          <cell r="AA1050" t="str">
            <v>0314</v>
          </cell>
        </row>
        <row r="1051">
          <cell r="B1051" t="str">
            <v>031400028</v>
          </cell>
          <cell r="C1051" t="str">
            <v>高剪切机</v>
          </cell>
          <cell r="D1051" t="str">
            <v>FA25（标准型）</v>
          </cell>
          <cell r="E1051">
            <v>10769.23</v>
          </cell>
          <cell r="F1051">
            <v>10338.46</v>
          </cell>
          <cell r="G1051">
            <v>430.77</v>
          </cell>
          <cell r="H1051">
            <v>0</v>
          </cell>
          <cell r="I1051" t="str">
            <v>2016.12.05</v>
          </cell>
          <cell r="J1051" t="str">
            <v>96</v>
          </cell>
          <cell r="K1051" t="str">
            <v>研发设备</v>
          </cell>
          <cell r="L1051" t="str">
            <v>研发中心</v>
          </cell>
          <cell r="M1051" t="str">
            <v>肥东分厂研发中心</v>
          </cell>
          <cell r="N1051" t="str">
            <v>安徽大舜通用</v>
          </cell>
          <cell r="O1051" t="str">
            <v>0.00</v>
          </cell>
          <cell r="P1051" t="str">
            <v>1,292.50</v>
          </cell>
          <cell r="Q1051" t="str">
            <v>430.77</v>
          </cell>
          <cell r="R1051" t="str">
            <v>96</v>
          </cell>
          <cell r="S1051" t="str">
            <v>平均年限法(一)</v>
          </cell>
          <cell r="T1051" t="str">
            <v>在用</v>
          </cell>
          <cell r="U1051" t="str">
            <v>直接购入</v>
          </cell>
          <cell r="V1051" t="str">
            <v>王桂珍</v>
          </cell>
          <cell r="W1051" t="str">
            <v>2016.12.05</v>
          </cell>
          <cell r="X1051" t="str">
            <v>记--158</v>
          </cell>
        </row>
        <row r="1051">
          <cell r="AA1051" t="str">
            <v>0314</v>
          </cell>
        </row>
        <row r="1052">
          <cell r="B1052" t="str">
            <v>040900161</v>
          </cell>
          <cell r="C1052" t="str">
            <v>海信彩电</v>
          </cell>
          <cell r="D1052" t="str">
            <v>LED55EC520UA</v>
          </cell>
          <cell r="E1052">
            <v>2820.51</v>
          </cell>
          <cell r="F1052">
            <v>2707.69</v>
          </cell>
          <cell r="G1052">
            <v>112.82</v>
          </cell>
          <cell r="H1052">
            <v>0</v>
          </cell>
          <cell r="I1052" t="str">
            <v>2016.12.07</v>
          </cell>
          <cell r="J1052" t="str">
            <v>60</v>
          </cell>
          <cell r="K1052" t="str">
            <v>其他</v>
          </cell>
          <cell r="L1052" t="str">
            <v>市场管理部</v>
          </cell>
          <cell r="M1052" t="str">
            <v>肥东分厂办公楼展厅</v>
          </cell>
          <cell r="N1052" t="str">
            <v>安徽百大乐普生商厦</v>
          </cell>
          <cell r="O1052" t="str">
            <v>0.00</v>
          </cell>
          <cell r="P1052" t="str">
            <v>0.00</v>
          </cell>
          <cell r="Q1052" t="str">
            <v>112.82</v>
          </cell>
          <cell r="R1052" t="str">
            <v>60</v>
          </cell>
          <cell r="S1052" t="str">
            <v>平均年限法(一)</v>
          </cell>
          <cell r="T1052" t="str">
            <v>在用</v>
          </cell>
          <cell r="U1052" t="str">
            <v>直接购入</v>
          </cell>
          <cell r="V1052" t="str">
            <v>王桂珍</v>
          </cell>
          <cell r="W1052" t="str">
            <v>2016.12.07</v>
          </cell>
          <cell r="X1052" t="str">
            <v>记--194</v>
          </cell>
        </row>
        <row r="1052">
          <cell r="AA1052" t="str">
            <v>0409</v>
          </cell>
        </row>
        <row r="1053">
          <cell r="B1053" t="str">
            <v>040900162</v>
          </cell>
          <cell r="C1053" t="str">
            <v>海信彩电</v>
          </cell>
          <cell r="D1053" t="str">
            <v>LED55EC520UA</v>
          </cell>
          <cell r="E1053">
            <v>2820.52</v>
          </cell>
          <cell r="F1053">
            <v>2707.7</v>
          </cell>
          <cell r="G1053">
            <v>112.82</v>
          </cell>
          <cell r="H1053">
            <v>0</v>
          </cell>
          <cell r="I1053" t="str">
            <v>2016.12.07</v>
          </cell>
          <cell r="J1053" t="str">
            <v>60</v>
          </cell>
          <cell r="K1053" t="str">
            <v>其他</v>
          </cell>
          <cell r="L1053" t="str">
            <v>市场管理部</v>
          </cell>
          <cell r="M1053" t="str">
            <v>肥东分厂办公楼展厅</v>
          </cell>
          <cell r="N1053" t="str">
            <v>安徽百大乐普生商厦</v>
          </cell>
          <cell r="O1053" t="str">
            <v>0.00</v>
          </cell>
          <cell r="P1053" t="str">
            <v>0.00</v>
          </cell>
          <cell r="Q1053" t="str">
            <v>112.82</v>
          </cell>
          <cell r="R1053" t="str">
            <v>60</v>
          </cell>
          <cell r="S1053" t="str">
            <v>平均年限法(一)</v>
          </cell>
          <cell r="T1053" t="str">
            <v>在用</v>
          </cell>
          <cell r="U1053" t="str">
            <v>直接购入</v>
          </cell>
          <cell r="V1053" t="str">
            <v>王桂珍</v>
          </cell>
          <cell r="W1053" t="str">
            <v>2016.12.07</v>
          </cell>
          <cell r="X1053" t="str">
            <v>记--194</v>
          </cell>
        </row>
        <row r="1053">
          <cell r="AA1053" t="str">
            <v>0409</v>
          </cell>
        </row>
        <row r="1054">
          <cell r="B1054" t="str">
            <v>040900163</v>
          </cell>
          <cell r="C1054" t="str">
            <v>索尼相机</v>
          </cell>
          <cell r="D1054" t="str">
            <v>ILCE-5100L</v>
          </cell>
          <cell r="E1054">
            <v>3333.33</v>
          </cell>
          <cell r="F1054">
            <v>3200</v>
          </cell>
          <cell r="G1054">
            <v>133.33</v>
          </cell>
          <cell r="H1054">
            <v>0</v>
          </cell>
          <cell r="I1054" t="str">
            <v>2016.12.07</v>
          </cell>
          <cell r="J1054" t="str">
            <v>60</v>
          </cell>
          <cell r="K1054" t="str">
            <v>其他</v>
          </cell>
          <cell r="L1054" t="str">
            <v>市场管理部</v>
          </cell>
          <cell r="M1054" t="str">
            <v>大兴合成市场管理部</v>
          </cell>
          <cell r="N1054" t="str">
            <v>安徽百大乐普生商厦</v>
          </cell>
          <cell r="O1054" t="str">
            <v>0.00</v>
          </cell>
          <cell r="P1054" t="str">
            <v>0.00</v>
          </cell>
          <cell r="Q1054" t="str">
            <v>133.33</v>
          </cell>
          <cell r="R1054" t="str">
            <v>60</v>
          </cell>
          <cell r="S1054" t="str">
            <v>平均年限法(一)</v>
          </cell>
          <cell r="T1054" t="str">
            <v>在用</v>
          </cell>
          <cell r="U1054" t="str">
            <v>直接购入</v>
          </cell>
          <cell r="V1054" t="str">
            <v>王桂珍</v>
          </cell>
          <cell r="W1054" t="str">
            <v>2016.12.07</v>
          </cell>
          <cell r="X1054" t="str">
            <v>记--194</v>
          </cell>
        </row>
        <row r="1054">
          <cell r="AA1054" t="str">
            <v>0409</v>
          </cell>
        </row>
        <row r="1055">
          <cell r="B1055" t="str">
            <v>040900164</v>
          </cell>
          <cell r="C1055" t="str">
            <v>东芝复印机</v>
          </cell>
          <cell r="D1055" t="str">
            <v>18</v>
          </cell>
          <cell r="E1055">
            <v>4893.16</v>
          </cell>
          <cell r="F1055">
            <v>4697.43</v>
          </cell>
          <cell r="G1055">
            <v>195.73</v>
          </cell>
          <cell r="H1055">
            <v>0</v>
          </cell>
          <cell r="I1055" t="str">
            <v>2016.12.07</v>
          </cell>
          <cell r="J1055" t="str">
            <v>60</v>
          </cell>
          <cell r="K1055" t="str">
            <v>其他</v>
          </cell>
          <cell r="L1055" t="str">
            <v>市场管理部</v>
          </cell>
          <cell r="M1055" t="str">
            <v>大兴合成市场管理部</v>
          </cell>
          <cell r="N1055" t="str">
            <v>安徽百大乐普生商厦</v>
          </cell>
          <cell r="O1055" t="str">
            <v>0.00</v>
          </cell>
          <cell r="P1055" t="str">
            <v>0.00</v>
          </cell>
          <cell r="Q1055" t="str">
            <v>195.73</v>
          </cell>
          <cell r="R1055" t="str">
            <v>60</v>
          </cell>
          <cell r="S1055" t="str">
            <v>平均年限法(一)</v>
          </cell>
          <cell r="T1055" t="str">
            <v>在用</v>
          </cell>
          <cell r="U1055" t="str">
            <v>直接购入</v>
          </cell>
          <cell r="V1055" t="str">
            <v>王桂珍</v>
          </cell>
          <cell r="W1055" t="str">
            <v>2016.12.07</v>
          </cell>
          <cell r="X1055" t="str">
            <v>记--194</v>
          </cell>
        </row>
        <row r="1055">
          <cell r="AA1055" t="str">
            <v>0409</v>
          </cell>
        </row>
        <row r="1056">
          <cell r="B1056" t="str">
            <v>0200020</v>
          </cell>
          <cell r="C1056" t="str">
            <v>大众帕萨特轿车（皖ANH081)</v>
          </cell>
          <cell r="D1056" t="str">
            <v>大众汽车牌/VOLKSWAGENSVW71810BU</v>
          </cell>
          <cell r="E1056">
            <v>189844.4</v>
          </cell>
          <cell r="F1056">
            <v>182250.62</v>
          </cell>
          <cell r="G1056">
            <v>7593.78</v>
          </cell>
          <cell r="H1056">
            <v>0</v>
          </cell>
          <cell r="I1056" t="str">
            <v>2016.12.07</v>
          </cell>
          <cell r="J1056" t="str">
            <v>96</v>
          </cell>
          <cell r="K1056" t="str">
            <v>运输工具</v>
          </cell>
          <cell r="L1056" t="str">
            <v>综合办</v>
          </cell>
          <cell r="M1056" t="str">
            <v>肥东厂区，丰乐农化（综合办）管理</v>
          </cell>
          <cell r="N1056" t="str">
            <v>安徽物华汽车服务</v>
          </cell>
          <cell r="O1056" t="str">
            <v>0.00</v>
          </cell>
          <cell r="P1056" t="str">
            <v>22,781.66</v>
          </cell>
          <cell r="Q1056" t="str">
            <v>7,593.78</v>
          </cell>
          <cell r="R1056" t="str">
            <v>96</v>
          </cell>
          <cell r="S1056" t="str">
            <v>平均年限法(一)</v>
          </cell>
          <cell r="T1056" t="str">
            <v>在用</v>
          </cell>
          <cell r="U1056" t="str">
            <v>直接购入</v>
          </cell>
          <cell r="V1056" t="str">
            <v>王桂珍</v>
          </cell>
          <cell r="W1056" t="str">
            <v>2016.12.07</v>
          </cell>
          <cell r="X1056" t="str">
            <v>记--166</v>
          </cell>
        </row>
        <row r="1056">
          <cell r="AA1056" t="str">
            <v>02</v>
          </cell>
        </row>
        <row r="1057">
          <cell r="B1057" t="str">
            <v>0200021</v>
          </cell>
          <cell r="C1057" t="str">
            <v>大众帕萨特轿车（皖ANH082)</v>
          </cell>
          <cell r="D1057" t="str">
            <v>大众汽车牌/VOLKSWAGENSVW71810BU</v>
          </cell>
          <cell r="E1057">
            <v>189844.4</v>
          </cell>
          <cell r="F1057">
            <v>182250.62</v>
          </cell>
          <cell r="G1057">
            <v>7593.78</v>
          </cell>
          <cell r="H1057">
            <v>0</v>
          </cell>
          <cell r="I1057" t="str">
            <v>2016.12.07</v>
          </cell>
          <cell r="J1057" t="str">
            <v>96</v>
          </cell>
          <cell r="K1057" t="str">
            <v>运输工具</v>
          </cell>
          <cell r="L1057" t="str">
            <v>综合办</v>
          </cell>
          <cell r="M1057" t="str">
            <v>肥东厂区，丰乐农化（综合办）管理</v>
          </cell>
          <cell r="N1057" t="str">
            <v>安徽物华汽车服务</v>
          </cell>
          <cell r="O1057" t="str">
            <v>0.00</v>
          </cell>
          <cell r="P1057" t="str">
            <v>22,781.66</v>
          </cell>
          <cell r="Q1057" t="str">
            <v>7,593.78</v>
          </cell>
          <cell r="R1057" t="str">
            <v>96</v>
          </cell>
          <cell r="S1057" t="str">
            <v>平均年限法(一)</v>
          </cell>
          <cell r="T1057" t="str">
            <v>在用</v>
          </cell>
          <cell r="U1057" t="str">
            <v>直接购入</v>
          </cell>
          <cell r="V1057" t="str">
            <v>王桂珍</v>
          </cell>
          <cell r="W1057" t="str">
            <v>2016.12.07</v>
          </cell>
          <cell r="X1057" t="str">
            <v>记--166</v>
          </cell>
        </row>
        <row r="1057">
          <cell r="AA1057" t="str">
            <v>02</v>
          </cell>
        </row>
        <row r="1058">
          <cell r="B1058" t="str">
            <v>031400029</v>
          </cell>
          <cell r="C1058" t="str">
            <v>砂磨分散多用金</v>
          </cell>
          <cell r="D1058" t="str">
            <v>SFG-400</v>
          </cell>
          <cell r="E1058">
            <v>4358.97</v>
          </cell>
          <cell r="F1058">
            <v>4184.61</v>
          </cell>
          <cell r="G1058">
            <v>174.36</v>
          </cell>
          <cell r="H1058">
            <v>0</v>
          </cell>
          <cell r="I1058" t="str">
            <v>2016.12.07</v>
          </cell>
          <cell r="J1058" t="str">
            <v>96</v>
          </cell>
          <cell r="K1058" t="str">
            <v>研发设备</v>
          </cell>
          <cell r="L1058" t="str">
            <v>研发中心</v>
          </cell>
          <cell r="M1058" t="str">
            <v>肥东分厂研发中心</v>
          </cell>
          <cell r="N1058" t="str">
            <v>上海现代环境工程</v>
          </cell>
          <cell r="O1058" t="str">
            <v>0.00</v>
          </cell>
          <cell r="P1058" t="str">
            <v>523.05</v>
          </cell>
          <cell r="Q1058" t="str">
            <v>174.36</v>
          </cell>
          <cell r="R1058" t="str">
            <v>96</v>
          </cell>
          <cell r="S1058" t="str">
            <v>平均年限法(一)</v>
          </cell>
          <cell r="T1058" t="str">
            <v>在用</v>
          </cell>
          <cell r="U1058" t="str">
            <v>直接购入</v>
          </cell>
          <cell r="V1058" t="str">
            <v>王桂珍</v>
          </cell>
          <cell r="W1058" t="str">
            <v>2016.12.07</v>
          </cell>
          <cell r="X1058" t="str">
            <v>记--172</v>
          </cell>
        </row>
        <row r="1058">
          <cell r="AA1058" t="str">
            <v>0314</v>
          </cell>
        </row>
        <row r="1059">
          <cell r="B1059" t="str">
            <v>031400030</v>
          </cell>
          <cell r="C1059" t="str">
            <v>砂磨分散多用金</v>
          </cell>
          <cell r="D1059" t="str">
            <v>SFG-400</v>
          </cell>
          <cell r="E1059">
            <v>4358.98</v>
          </cell>
          <cell r="F1059">
            <v>4184.62</v>
          </cell>
          <cell r="G1059">
            <v>174.36</v>
          </cell>
          <cell r="H1059">
            <v>0</v>
          </cell>
          <cell r="I1059" t="str">
            <v>2016.12.07</v>
          </cell>
          <cell r="J1059" t="str">
            <v>96</v>
          </cell>
          <cell r="K1059" t="str">
            <v>研发设备</v>
          </cell>
          <cell r="L1059" t="str">
            <v>研发中心</v>
          </cell>
          <cell r="M1059" t="str">
            <v>肥东分厂研发中心</v>
          </cell>
          <cell r="N1059" t="str">
            <v>上海现代环境工程</v>
          </cell>
          <cell r="O1059" t="str">
            <v>0.00</v>
          </cell>
          <cell r="P1059" t="str">
            <v>523.06</v>
          </cell>
          <cell r="Q1059" t="str">
            <v>174.36</v>
          </cell>
          <cell r="R1059" t="str">
            <v>96</v>
          </cell>
          <cell r="S1059" t="str">
            <v>平均年限法(一)</v>
          </cell>
          <cell r="T1059" t="str">
            <v>在用</v>
          </cell>
          <cell r="U1059" t="str">
            <v>直接购入</v>
          </cell>
          <cell r="V1059" t="str">
            <v>王桂珍</v>
          </cell>
          <cell r="W1059" t="str">
            <v>2016.12.07</v>
          </cell>
          <cell r="X1059" t="str">
            <v>记--172</v>
          </cell>
        </row>
        <row r="1059">
          <cell r="AA1059" t="str">
            <v>0314</v>
          </cell>
        </row>
        <row r="1060">
          <cell r="B1060" t="str">
            <v>031800017</v>
          </cell>
          <cell r="C1060" t="str">
            <v>工业用螺杆冷水机组及附件</v>
          </cell>
          <cell r="D1060" t="str">
            <v>ICW130</v>
          </cell>
          <cell r="E1060">
            <v>119658.12</v>
          </cell>
          <cell r="F1060">
            <v>114871.8</v>
          </cell>
          <cell r="G1060">
            <v>4786.32</v>
          </cell>
          <cell r="H1060">
            <v>0</v>
          </cell>
          <cell r="I1060" t="str">
            <v>2016.12.12</v>
          </cell>
          <cell r="J1060" t="str">
            <v>96</v>
          </cell>
          <cell r="K1060" t="str">
            <v>种衣剂装置--肥东分厂</v>
          </cell>
          <cell r="L1060" t="str">
            <v>肥东制剂分厂</v>
          </cell>
          <cell r="M1060" t="str">
            <v>肥东分厂种衣剂车间</v>
          </cell>
          <cell r="N1060" t="str">
            <v>南京久鼎制冷空调设备</v>
          </cell>
          <cell r="O1060" t="str">
            <v>0.00</v>
          </cell>
          <cell r="P1060" t="str">
            <v>14,359.08</v>
          </cell>
          <cell r="Q1060" t="str">
            <v>4,786.32</v>
          </cell>
          <cell r="R1060" t="str">
            <v>96</v>
          </cell>
          <cell r="S1060" t="str">
            <v>平均年限法(一)</v>
          </cell>
          <cell r="T1060" t="str">
            <v>在用</v>
          </cell>
          <cell r="U1060" t="str">
            <v>直接购入</v>
          </cell>
          <cell r="V1060" t="str">
            <v>王桂珍</v>
          </cell>
          <cell r="W1060" t="str">
            <v>2016.12.12</v>
          </cell>
          <cell r="X1060" t="str">
            <v>记--190</v>
          </cell>
        </row>
        <row r="1060">
          <cell r="AA1060" t="str">
            <v>0318</v>
          </cell>
        </row>
        <row r="1061">
          <cell r="B1061" t="str">
            <v>031800018</v>
          </cell>
          <cell r="C1061" t="str">
            <v>工业用螺杆冷水机组及附件</v>
          </cell>
          <cell r="D1061" t="str">
            <v>ICW100</v>
          </cell>
          <cell r="E1061">
            <v>102564.1</v>
          </cell>
          <cell r="F1061">
            <v>98461.54</v>
          </cell>
          <cell r="G1061">
            <v>4102.56</v>
          </cell>
          <cell r="H1061">
            <v>0</v>
          </cell>
          <cell r="I1061" t="str">
            <v>2016.12.12</v>
          </cell>
          <cell r="J1061" t="str">
            <v>96</v>
          </cell>
          <cell r="K1061" t="str">
            <v>种衣剂装置--肥东分厂</v>
          </cell>
          <cell r="L1061" t="str">
            <v>肥东制剂分厂</v>
          </cell>
          <cell r="M1061" t="str">
            <v>肥东分厂种衣剂车间</v>
          </cell>
          <cell r="N1061" t="str">
            <v>南京久鼎制冷空调设备</v>
          </cell>
          <cell r="O1061" t="str">
            <v>0.00</v>
          </cell>
          <cell r="P1061" t="str">
            <v>12,307.78</v>
          </cell>
          <cell r="Q1061" t="str">
            <v>4,102.56</v>
          </cell>
          <cell r="R1061" t="str">
            <v>96</v>
          </cell>
          <cell r="S1061" t="str">
            <v>平均年限法(一)</v>
          </cell>
          <cell r="T1061" t="str">
            <v>在用</v>
          </cell>
          <cell r="U1061" t="str">
            <v>直接购入</v>
          </cell>
          <cell r="V1061" t="str">
            <v>王桂珍</v>
          </cell>
          <cell r="W1061" t="str">
            <v>2016.12.12</v>
          </cell>
          <cell r="X1061" t="str">
            <v>记--192</v>
          </cell>
        </row>
        <row r="1061">
          <cell r="AA1061" t="str">
            <v>0318</v>
          </cell>
        </row>
        <row r="1062">
          <cell r="B1062" t="str">
            <v>040900166</v>
          </cell>
          <cell r="C1062" t="str">
            <v>大圆桌（3.2m）</v>
          </cell>
          <cell r="D1062" t="str">
            <v>3.2M电动</v>
          </cell>
          <cell r="E1062">
            <v>11880.34</v>
          </cell>
          <cell r="F1062">
            <v>11405.13</v>
          </cell>
          <cell r="G1062">
            <v>475.21</v>
          </cell>
          <cell r="H1062">
            <v>0</v>
          </cell>
          <cell r="I1062" t="str">
            <v>2016.12.13</v>
          </cell>
          <cell r="J1062" t="str">
            <v>60</v>
          </cell>
          <cell r="K1062" t="str">
            <v>其他</v>
          </cell>
          <cell r="L1062" t="str">
            <v>综合办</v>
          </cell>
          <cell r="M1062" t="str">
            <v>肥东分厂食堂包厢</v>
          </cell>
          <cell r="N1062" t="str">
            <v>合肥华唯鑫家具</v>
          </cell>
          <cell r="O1062" t="str">
            <v>0.00</v>
          </cell>
          <cell r="P1062" t="str">
            <v>0.00</v>
          </cell>
          <cell r="Q1062" t="str">
            <v>475.21</v>
          </cell>
          <cell r="R1062" t="str">
            <v>60</v>
          </cell>
          <cell r="S1062" t="str">
            <v>平均年限法(一)</v>
          </cell>
          <cell r="T1062" t="str">
            <v>在用</v>
          </cell>
          <cell r="U1062" t="str">
            <v>直接购入</v>
          </cell>
          <cell r="V1062" t="str">
            <v>王桂珍</v>
          </cell>
          <cell r="W1062" t="str">
            <v>2016.12.13</v>
          </cell>
          <cell r="X1062" t="str">
            <v>记--206</v>
          </cell>
        </row>
        <row r="1062">
          <cell r="AA1062" t="str">
            <v>0409</v>
          </cell>
        </row>
        <row r="1063">
          <cell r="B1063" t="str">
            <v>030200048</v>
          </cell>
          <cell r="C1063" t="str">
            <v>潜水搅拌器</v>
          </cell>
          <cell r="D1063" t="str">
            <v>QJB085/8-260/3-740/S</v>
          </cell>
          <cell r="E1063">
            <v>4615.38</v>
          </cell>
          <cell r="F1063">
            <v>4430.76</v>
          </cell>
          <cell r="G1063">
            <v>184.62</v>
          </cell>
          <cell r="H1063">
            <v>0</v>
          </cell>
          <cell r="I1063" t="str">
            <v>2016.12.15</v>
          </cell>
          <cell r="J1063" t="str">
            <v>96</v>
          </cell>
          <cell r="K1063" t="str">
            <v>污水设备</v>
          </cell>
          <cell r="L1063" t="str">
            <v>肥东合成分厂</v>
          </cell>
          <cell r="M1063" t="str">
            <v>肥东分厂合成污水处理站</v>
          </cell>
          <cell r="N1063" t="str">
            <v>南京江锦环保设备</v>
          </cell>
          <cell r="O1063" t="str">
            <v>0.00</v>
          </cell>
          <cell r="P1063" t="str">
            <v>554.16</v>
          </cell>
          <cell r="Q1063" t="str">
            <v>184.62</v>
          </cell>
          <cell r="R1063" t="str">
            <v>96</v>
          </cell>
          <cell r="S1063" t="str">
            <v>平均年限法(一)</v>
          </cell>
          <cell r="T1063" t="str">
            <v>在用</v>
          </cell>
          <cell r="U1063" t="str">
            <v>直接购入</v>
          </cell>
          <cell r="V1063" t="str">
            <v>王桂珍</v>
          </cell>
          <cell r="W1063" t="str">
            <v>2016.12.15</v>
          </cell>
          <cell r="X1063" t="str">
            <v>记--231</v>
          </cell>
        </row>
        <row r="1063">
          <cell r="AA1063" t="str">
            <v>0302</v>
          </cell>
        </row>
        <row r="1064">
          <cell r="B1064" t="str">
            <v>030200049</v>
          </cell>
          <cell r="C1064" t="str">
            <v>潜水搅拌器</v>
          </cell>
          <cell r="D1064" t="str">
            <v>QJB085/8-260/3-740/S</v>
          </cell>
          <cell r="E1064">
            <v>4615.38</v>
          </cell>
          <cell r="F1064">
            <v>4430.76</v>
          </cell>
          <cell r="G1064">
            <v>184.62</v>
          </cell>
          <cell r="H1064">
            <v>0</v>
          </cell>
          <cell r="I1064" t="str">
            <v>2016.12.15</v>
          </cell>
          <cell r="J1064" t="str">
            <v>96</v>
          </cell>
          <cell r="K1064" t="str">
            <v>污水设备</v>
          </cell>
          <cell r="L1064" t="str">
            <v>肥东合成分厂</v>
          </cell>
          <cell r="M1064" t="str">
            <v>肥东分厂合成污水处理站</v>
          </cell>
          <cell r="N1064" t="str">
            <v>南京江锦环保设备</v>
          </cell>
          <cell r="O1064" t="str">
            <v>0.00</v>
          </cell>
          <cell r="P1064" t="str">
            <v>554.16</v>
          </cell>
          <cell r="Q1064" t="str">
            <v>184.62</v>
          </cell>
          <cell r="R1064" t="str">
            <v>96</v>
          </cell>
          <cell r="S1064" t="str">
            <v>平均年限法(一)</v>
          </cell>
          <cell r="T1064" t="str">
            <v>在用</v>
          </cell>
          <cell r="U1064" t="str">
            <v>直接购入</v>
          </cell>
          <cell r="V1064" t="str">
            <v>王桂珍</v>
          </cell>
          <cell r="W1064" t="str">
            <v>2016.12.15</v>
          </cell>
          <cell r="X1064" t="str">
            <v>记--231</v>
          </cell>
        </row>
        <row r="1064">
          <cell r="AA1064" t="str">
            <v>0302</v>
          </cell>
        </row>
        <row r="1065">
          <cell r="B1065" t="str">
            <v>030200050</v>
          </cell>
          <cell r="C1065" t="str">
            <v>潜水搅拌器</v>
          </cell>
          <cell r="D1065" t="str">
            <v>QJB085/8-260/3-740/S</v>
          </cell>
          <cell r="E1065">
            <v>4615.38</v>
          </cell>
          <cell r="F1065">
            <v>4430.76</v>
          </cell>
          <cell r="G1065">
            <v>184.62</v>
          </cell>
          <cell r="H1065">
            <v>0</v>
          </cell>
          <cell r="I1065" t="str">
            <v>2016.12.15</v>
          </cell>
          <cell r="J1065" t="str">
            <v>96</v>
          </cell>
          <cell r="K1065" t="str">
            <v>污水设备</v>
          </cell>
          <cell r="L1065" t="str">
            <v>肥东合成分厂</v>
          </cell>
          <cell r="M1065" t="str">
            <v>肥东分厂合成污水处理站</v>
          </cell>
          <cell r="N1065" t="str">
            <v>南京江锦环保设备</v>
          </cell>
          <cell r="O1065" t="str">
            <v>0.00</v>
          </cell>
          <cell r="P1065" t="str">
            <v>554.16</v>
          </cell>
          <cell r="Q1065" t="str">
            <v>184.62</v>
          </cell>
          <cell r="R1065" t="str">
            <v>96</v>
          </cell>
          <cell r="S1065" t="str">
            <v>平均年限法(一)</v>
          </cell>
          <cell r="T1065" t="str">
            <v>在用</v>
          </cell>
          <cell r="U1065" t="str">
            <v>直接购入</v>
          </cell>
          <cell r="V1065" t="str">
            <v>王桂珍</v>
          </cell>
          <cell r="W1065" t="str">
            <v>2016.12.15</v>
          </cell>
          <cell r="X1065" t="str">
            <v>记--231</v>
          </cell>
        </row>
        <row r="1065">
          <cell r="AA1065" t="str">
            <v>0302</v>
          </cell>
        </row>
        <row r="1066">
          <cell r="B1066" t="str">
            <v>030200051</v>
          </cell>
          <cell r="C1066" t="str">
            <v>潜水搅拌器</v>
          </cell>
          <cell r="D1066" t="str">
            <v>QJB085/8-260/3-740/S</v>
          </cell>
          <cell r="E1066">
            <v>4615.38</v>
          </cell>
          <cell r="F1066">
            <v>4430.76</v>
          </cell>
          <cell r="G1066">
            <v>184.62</v>
          </cell>
          <cell r="H1066">
            <v>0</v>
          </cell>
          <cell r="I1066" t="str">
            <v>2016.12.15</v>
          </cell>
          <cell r="J1066" t="str">
            <v>96</v>
          </cell>
          <cell r="K1066" t="str">
            <v>污水设备</v>
          </cell>
          <cell r="L1066" t="str">
            <v>肥东合成分厂</v>
          </cell>
          <cell r="M1066" t="str">
            <v>肥东分厂合成污水处理站</v>
          </cell>
          <cell r="N1066" t="str">
            <v>南京江锦环保设备</v>
          </cell>
          <cell r="O1066" t="str">
            <v>0.00</v>
          </cell>
          <cell r="P1066" t="str">
            <v>554.16</v>
          </cell>
          <cell r="Q1066" t="str">
            <v>184.62</v>
          </cell>
          <cell r="R1066" t="str">
            <v>96</v>
          </cell>
          <cell r="S1066" t="str">
            <v>平均年限法(一)</v>
          </cell>
          <cell r="T1066" t="str">
            <v>在用</v>
          </cell>
          <cell r="U1066" t="str">
            <v>直接购入</v>
          </cell>
          <cell r="V1066" t="str">
            <v>王桂珍</v>
          </cell>
          <cell r="W1066" t="str">
            <v>2016.12.15</v>
          </cell>
          <cell r="X1066" t="str">
            <v>记--231</v>
          </cell>
        </row>
        <row r="1066">
          <cell r="AA1066" t="str">
            <v>0302</v>
          </cell>
        </row>
        <row r="1067">
          <cell r="B1067" t="str">
            <v>030200052</v>
          </cell>
          <cell r="C1067" t="str">
            <v>潜水搅拌器</v>
          </cell>
          <cell r="D1067" t="str">
            <v>QJB085/8-260/3-740/S</v>
          </cell>
          <cell r="E1067">
            <v>4615.38</v>
          </cell>
          <cell r="F1067">
            <v>4430.76</v>
          </cell>
          <cell r="G1067">
            <v>184.62</v>
          </cell>
          <cell r="H1067">
            <v>0</v>
          </cell>
          <cell r="I1067" t="str">
            <v>2016.12.15</v>
          </cell>
          <cell r="J1067" t="str">
            <v>96</v>
          </cell>
          <cell r="K1067" t="str">
            <v>污水设备</v>
          </cell>
          <cell r="L1067" t="str">
            <v>肥东合成分厂</v>
          </cell>
          <cell r="M1067" t="str">
            <v>肥东分厂合成污水处理站</v>
          </cell>
          <cell r="N1067" t="str">
            <v>南京江锦环保设备</v>
          </cell>
          <cell r="O1067" t="str">
            <v>0.00</v>
          </cell>
          <cell r="P1067" t="str">
            <v>554.16</v>
          </cell>
          <cell r="Q1067" t="str">
            <v>184.62</v>
          </cell>
          <cell r="R1067" t="str">
            <v>96</v>
          </cell>
          <cell r="S1067" t="str">
            <v>平均年限法(一)</v>
          </cell>
          <cell r="T1067" t="str">
            <v>在用</v>
          </cell>
          <cell r="U1067" t="str">
            <v>直接购入</v>
          </cell>
          <cell r="V1067" t="str">
            <v>王桂珍</v>
          </cell>
          <cell r="W1067" t="str">
            <v>2016.12.15</v>
          </cell>
          <cell r="X1067" t="str">
            <v>记--231</v>
          </cell>
        </row>
        <row r="1067">
          <cell r="AA1067" t="str">
            <v>0302</v>
          </cell>
        </row>
        <row r="1068">
          <cell r="B1068" t="str">
            <v>030200053</v>
          </cell>
          <cell r="C1068" t="str">
            <v>潜水搅拌器</v>
          </cell>
          <cell r="D1068" t="str">
            <v>QJB085/8-260/3-740/S</v>
          </cell>
          <cell r="E1068">
            <v>4615.38</v>
          </cell>
          <cell r="F1068">
            <v>4430.76</v>
          </cell>
          <cell r="G1068">
            <v>184.62</v>
          </cell>
          <cell r="H1068">
            <v>0</v>
          </cell>
          <cell r="I1068" t="str">
            <v>2016.12.15</v>
          </cell>
          <cell r="J1068" t="str">
            <v>96</v>
          </cell>
          <cell r="K1068" t="str">
            <v>污水设备</v>
          </cell>
          <cell r="L1068" t="str">
            <v>肥东合成分厂</v>
          </cell>
          <cell r="M1068" t="str">
            <v>肥东分厂合成污水处理站</v>
          </cell>
          <cell r="N1068" t="str">
            <v>南京江锦环保设备</v>
          </cell>
          <cell r="O1068" t="str">
            <v>0.00</v>
          </cell>
          <cell r="P1068" t="str">
            <v>554.16</v>
          </cell>
          <cell r="Q1068" t="str">
            <v>184.62</v>
          </cell>
          <cell r="R1068" t="str">
            <v>96</v>
          </cell>
          <cell r="S1068" t="str">
            <v>平均年限法(一)</v>
          </cell>
          <cell r="T1068" t="str">
            <v>在用</v>
          </cell>
          <cell r="U1068" t="str">
            <v>直接购入</v>
          </cell>
          <cell r="V1068" t="str">
            <v>王桂珍</v>
          </cell>
          <cell r="W1068" t="str">
            <v>2016.12.15</v>
          </cell>
          <cell r="X1068" t="str">
            <v>记--231</v>
          </cell>
        </row>
        <row r="1068">
          <cell r="AA1068" t="str">
            <v>0302</v>
          </cell>
        </row>
        <row r="1069">
          <cell r="B1069" t="str">
            <v>030200054</v>
          </cell>
          <cell r="C1069" t="str">
            <v>潜水搅拌器</v>
          </cell>
          <cell r="D1069" t="str">
            <v>QJB085/8-260/3-740/S</v>
          </cell>
          <cell r="E1069">
            <v>4615.38</v>
          </cell>
          <cell r="F1069">
            <v>4430.76</v>
          </cell>
          <cell r="G1069">
            <v>184.62</v>
          </cell>
          <cell r="H1069">
            <v>0</v>
          </cell>
          <cell r="I1069" t="str">
            <v>2016.12.15</v>
          </cell>
          <cell r="J1069" t="str">
            <v>96</v>
          </cell>
          <cell r="K1069" t="str">
            <v>污水设备</v>
          </cell>
          <cell r="L1069" t="str">
            <v>肥东合成分厂</v>
          </cell>
          <cell r="M1069" t="str">
            <v>肥东分厂合成污水处理站</v>
          </cell>
          <cell r="N1069" t="str">
            <v>南京江锦环保设备</v>
          </cell>
          <cell r="O1069" t="str">
            <v>0.00</v>
          </cell>
          <cell r="P1069" t="str">
            <v>554.16</v>
          </cell>
          <cell r="Q1069" t="str">
            <v>184.62</v>
          </cell>
          <cell r="R1069" t="str">
            <v>96</v>
          </cell>
          <cell r="S1069" t="str">
            <v>平均年限法(一)</v>
          </cell>
          <cell r="T1069" t="str">
            <v>在用</v>
          </cell>
          <cell r="U1069" t="str">
            <v>直接购入</v>
          </cell>
          <cell r="V1069" t="str">
            <v>王桂珍</v>
          </cell>
          <cell r="W1069" t="str">
            <v>2016.12.15</v>
          </cell>
          <cell r="X1069" t="str">
            <v>记--231</v>
          </cell>
        </row>
        <row r="1069">
          <cell r="AA1069" t="str">
            <v>0302</v>
          </cell>
        </row>
        <row r="1070">
          <cell r="B1070" t="str">
            <v>030200055</v>
          </cell>
          <cell r="C1070" t="str">
            <v>潜水搅拌器</v>
          </cell>
          <cell r="D1070" t="str">
            <v>QJB085/8-260/3-740/S</v>
          </cell>
          <cell r="E1070">
            <v>4615.38</v>
          </cell>
          <cell r="F1070">
            <v>4430.76</v>
          </cell>
          <cell r="G1070">
            <v>184.62</v>
          </cell>
          <cell r="H1070">
            <v>0</v>
          </cell>
          <cell r="I1070" t="str">
            <v>2016.12.15</v>
          </cell>
          <cell r="J1070" t="str">
            <v>96</v>
          </cell>
          <cell r="K1070" t="str">
            <v>污水设备</v>
          </cell>
          <cell r="L1070" t="str">
            <v>肥东合成分厂</v>
          </cell>
          <cell r="M1070" t="str">
            <v>肥东分厂合成污水处理站</v>
          </cell>
          <cell r="N1070" t="str">
            <v>南京江锦环保设备</v>
          </cell>
          <cell r="O1070" t="str">
            <v>0.00</v>
          </cell>
          <cell r="P1070" t="str">
            <v>554.16</v>
          </cell>
          <cell r="Q1070" t="str">
            <v>184.62</v>
          </cell>
          <cell r="R1070" t="str">
            <v>96</v>
          </cell>
          <cell r="S1070" t="str">
            <v>平均年限法(一)</v>
          </cell>
          <cell r="T1070" t="str">
            <v>在用</v>
          </cell>
          <cell r="U1070" t="str">
            <v>直接购入</v>
          </cell>
          <cell r="V1070" t="str">
            <v>王桂珍</v>
          </cell>
          <cell r="W1070" t="str">
            <v>2016.12.15</v>
          </cell>
          <cell r="X1070" t="str">
            <v>记--231</v>
          </cell>
        </row>
        <row r="1070">
          <cell r="AA1070" t="str">
            <v>0302</v>
          </cell>
        </row>
        <row r="1071">
          <cell r="B1071" t="str">
            <v>030200056</v>
          </cell>
          <cell r="C1071" t="str">
            <v>潜水搅拌器</v>
          </cell>
          <cell r="D1071" t="str">
            <v>QJB085/8-260/3-740/S</v>
          </cell>
          <cell r="E1071">
            <v>4615.38</v>
          </cell>
          <cell r="F1071">
            <v>4430.76</v>
          </cell>
          <cell r="G1071">
            <v>184.62</v>
          </cell>
          <cell r="H1071">
            <v>0</v>
          </cell>
          <cell r="I1071" t="str">
            <v>2016.12.15</v>
          </cell>
          <cell r="J1071" t="str">
            <v>96</v>
          </cell>
          <cell r="K1071" t="str">
            <v>污水设备</v>
          </cell>
          <cell r="L1071" t="str">
            <v>肥东合成分厂</v>
          </cell>
          <cell r="M1071" t="str">
            <v>肥东分厂合成污水处理站</v>
          </cell>
          <cell r="N1071" t="str">
            <v>南京江锦环保设备</v>
          </cell>
          <cell r="O1071" t="str">
            <v>0.00</v>
          </cell>
          <cell r="P1071" t="str">
            <v>554.16</v>
          </cell>
          <cell r="Q1071" t="str">
            <v>184.62</v>
          </cell>
          <cell r="R1071" t="str">
            <v>96</v>
          </cell>
          <cell r="S1071" t="str">
            <v>平均年限法(一)</v>
          </cell>
          <cell r="T1071" t="str">
            <v>在用</v>
          </cell>
          <cell r="U1071" t="str">
            <v>直接购入</v>
          </cell>
          <cell r="V1071" t="str">
            <v>王桂珍</v>
          </cell>
          <cell r="W1071" t="str">
            <v>2016.12.15</v>
          </cell>
          <cell r="X1071" t="str">
            <v>记--231</v>
          </cell>
        </row>
        <row r="1071">
          <cell r="AA1071" t="str">
            <v>0302</v>
          </cell>
        </row>
        <row r="1072">
          <cell r="B1072" t="str">
            <v>030200057</v>
          </cell>
          <cell r="C1072" t="str">
            <v>潜水搅拌器</v>
          </cell>
          <cell r="D1072" t="str">
            <v>QJB085/8-260/3-740/S</v>
          </cell>
          <cell r="E1072">
            <v>4615.38</v>
          </cell>
          <cell r="F1072">
            <v>4430.76</v>
          </cell>
          <cell r="G1072">
            <v>184.62</v>
          </cell>
          <cell r="H1072">
            <v>0</v>
          </cell>
          <cell r="I1072" t="str">
            <v>2016.12.15</v>
          </cell>
          <cell r="J1072" t="str">
            <v>96</v>
          </cell>
          <cell r="K1072" t="str">
            <v>污水设备</v>
          </cell>
          <cell r="L1072" t="str">
            <v>肥东合成分厂</v>
          </cell>
          <cell r="M1072" t="str">
            <v>肥东分厂合成污水处理站</v>
          </cell>
          <cell r="N1072" t="str">
            <v>南京江锦环保设备</v>
          </cell>
          <cell r="O1072" t="str">
            <v>0.00</v>
          </cell>
          <cell r="P1072" t="str">
            <v>554.16</v>
          </cell>
          <cell r="Q1072" t="str">
            <v>184.62</v>
          </cell>
          <cell r="R1072" t="str">
            <v>96</v>
          </cell>
          <cell r="S1072" t="str">
            <v>平均年限法(一)</v>
          </cell>
          <cell r="T1072" t="str">
            <v>在用</v>
          </cell>
          <cell r="U1072" t="str">
            <v>直接购入</v>
          </cell>
          <cell r="V1072" t="str">
            <v>王桂珍</v>
          </cell>
          <cell r="W1072" t="str">
            <v>2016.12.15</v>
          </cell>
          <cell r="X1072" t="str">
            <v>记--231</v>
          </cell>
        </row>
        <row r="1072">
          <cell r="AA1072" t="str">
            <v>0302</v>
          </cell>
        </row>
        <row r="1073">
          <cell r="B1073" t="str">
            <v>030200058</v>
          </cell>
          <cell r="C1073" t="str">
            <v>潜水搅拌器</v>
          </cell>
          <cell r="D1073" t="str">
            <v>QJB085/8-260/3-740/S</v>
          </cell>
          <cell r="E1073">
            <v>4615.38</v>
          </cell>
          <cell r="F1073">
            <v>4430.76</v>
          </cell>
          <cell r="G1073">
            <v>184.62</v>
          </cell>
          <cell r="H1073">
            <v>0</v>
          </cell>
          <cell r="I1073" t="str">
            <v>2016.12.15</v>
          </cell>
          <cell r="J1073" t="str">
            <v>96</v>
          </cell>
          <cell r="K1073" t="str">
            <v>污水设备</v>
          </cell>
          <cell r="L1073" t="str">
            <v>肥东合成分厂</v>
          </cell>
          <cell r="M1073" t="str">
            <v>肥东分厂合成污水处理站</v>
          </cell>
          <cell r="N1073" t="str">
            <v>南京江锦环保设备</v>
          </cell>
          <cell r="O1073" t="str">
            <v>0.00</v>
          </cell>
          <cell r="P1073" t="str">
            <v>554.16</v>
          </cell>
          <cell r="Q1073" t="str">
            <v>184.62</v>
          </cell>
          <cell r="R1073" t="str">
            <v>96</v>
          </cell>
          <cell r="S1073" t="str">
            <v>平均年限法(一)</v>
          </cell>
          <cell r="T1073" t="str">
            <v>在用</v>
          </cell>
          <cell r="U1073" t="str">
            <v>直接购入</v>
          </cell>
          <cell r="V1073" t="str">
            <v>王桂珍</v>
          </cell>
          <cell r="W1073" t="str">
            <v>2016.12.15</v>
          </cell>
          <cell r="X1073" t="str">
            <v>记--231</v>
          </cell>
        </row>
        <row r="1073">
          <cell r="AA1073" t="str">
            <v>0302</v>
          </cell>
        </row>
        <row r="1074">
          <cell r="B1074" t="str">
            <v>030200059</v>
          </cell>
          <cell r="C1074" t="str">
            <v>潜水搅拌器</v>
          </cell>
          <cell r="D1074" t="str">
            <v>QJB085/8-260/3-740/S</v>
          </cell>
          <cell r="E1074">
            <v>4615.38</v>
          </cell>
          <cell r="F1074">
            <v>4430.76</v>
          </cell>
          <cell r="G1074">
            <v>184.62</v>
          </cell>
          <cell r="H1074">
            <v>0</v>
          </cell>
          <cell r="I1074" t="str">
            <v>2016.12.15</v>
          </cell>
          <cell r="J1074" t="str">
            <v>96</v>
          </cell>
          <cell r="K1074" t="str">
            <v>污水设备</v>
          </cell>
          <cell r="L1074" t="str">
            <v>肥东合成分厂</v>
          </cell>
          <cell r="M1074" t="str">
            <v>肥东分厂合成污水处理站</v>
          </cell>
          <cell r="N1074" t="str">
            <v>南京江锦环保设备</v>
          </cell>
          <cell r="O1074" t="str">
            <v>0.00</v>
          </cell>
          <cell r="P1074" t="str">
            <v>554.16</v>
          </cell>
          <cell r="Q1074" t="str">
            <v>184.62</v>
          </cell>
          <cell r="R1074" t="str">
            <v>96</v>
          </cell>
          <cell r="S1074" t="str">
            <v>平均年限法(一)</v>
          </cell>
          <cell r="T1074" t="str">
            <v>在用</v>
          </cell>
          <cell r="U1074" t="str">
            <v>直接购入</v>
          </cell>
          <cell r="V1074" t="str">
            <v>王桂珍</v>
          </cell>
          <cell r="W1074" t="str">
            <v>2016.12.15</v>
          </cell>
          <cell r="X1074" t="str">
            <v>记--231</v>
          </cell>
        </row>
        <row r="1074">
          <cell r="AA1074" t="str">
            <v>0302</v>
          </cell>
        </row>
        <row r="1075">
          <cell r="B1075" t="str">
            <v>030200060</v>
          </cell>
          <cell r="C1075" t="str">
            <v>潜水搅拌器</v>
          </cell>
          <cell r="D1075" t="str">
            <v>QJB085/8-260/3-740/S</v>
          </cell>
          <cell r="E1075">
            <v>4615.38</v>
          </cell>
          <cell r="F1075">
            <v>4430.76</v>
          </cell>
          <cell r="G1075">
            <v>184.62</v>
          </cell>
          <cell r="H1075">
            <v>0</v>
          </cell>
          <cell r="I1075" t="str">
            <v>2016.12.15</v>
          </cell>
          <cell r="J1075" t="str">
            <v>96</v>
          </cell>
          <cell r="K1075" t="str">
            <v>污水设备</v>
          </cell>
          <cell r="L1075" t="str">
            <v>肥东合成分厂</v>
          </cell>
          <cell r="M1075" t="str">
            <v>肥东分厂合成污水处理站</v>
          </cell>
          <cell r="N1075" t="str">
            <v>南京江锦环保设备</v>
          </cell>
          <cell r="O1075" t="str">
            <v>0.00</v>
          </cell>
          <cell r="P1075" t="str">
            <v>554.16</v>
          </cell>
          <cell r="Q1075" t="str">
            <v>184.62</v>
          </cell>
          <cell r="R1075" t="str">
            <v>96</v>
          </cell>
          <cell r="S1075" t="str">
            <v>平均年限法(一)</v>
          </cell>
          <cell r="T1075" t="str">
            <v>在用</v>
          </cell>
          <cell r="U1075" t="str">
            <v>直接购入</v>
          </cell>
          <cell r="V1075" t="str">
            <v>王桂珍</v>
          </cell>
          <cell r="W1075" t="str">
            <v>2016.12.15</v>
          </cell>
          <cell r="X1075" t="str">
            <v>记--231</v>
          </cell>
        </row>
        <row r="1075">
          <cell r="AA1075" t="str">
            <v>0302</v>
          </cell>
        </row>
        <row r="1076">
          <cell r="B1076" t="str">
            <v>030200061</v>
          </cell>
          <cell r="C1076" t="str">
            <v>潜水搅拌器</v>
          </cell>
          <cell r="D1076" t="str">
            <v>QJB085/8-260/3-740/S</v>
          </cell>
          <cell r="E1076">
            <v>4615.44</v>
          </cell>
          <cell r="F1076">
            <v>4430.82</v>
          </cell>
          <cell r="G1076">
            <v>184.62</v>
          </cell>
          <cell r="H1076">
            <v>0</v>
          </cell>
          <cell r="I1076" t="str">
            <v>2016.12.15</v>
          </cell>
          <cell r="J1076" t="str">
            <v>96</v>
          </cell>
          <cell r="K1076" t="str">
            <v>污水设备</v>
          </cell>
          <cell r="L1076" t="str">
            <v>肥东合成分厂</v>
          </cell>
          <cell r="M1076" t="str">
            <v>肥东分厂合成污水处理站</v>
          </cell>
          <cell r="N1076" t="str">
            <v>南京江锦环保设备</v>
          </cell>
          <cell r="O1076" t="str">
            <v>0.00</v>
          </cell>
          <cell r="P1076" t="str">
            <v>554.22</v>
          </cell>
          <cell r="Q1076" t="str">
            <v>184.62</v>
          </cell>
          <cell r="R1076" t="str">
            <v>96</v>
          </cell>
          <cell r="S1076" t="str">
            <v>平均年限法(一)</v>
          </cell>
          <cell r="T1076" t="str">
            <v>在用</v>
          </cell>
          <cell r="U1076" t="str">
            <v>直接购入</v>
          </cell>
          <cell r="V1076" t="str">
            <v>王桂珍</v>
          </cell>
          <cell r="W1076" t="str">
            <v>2016.12.15</v>
          </cell>
          <cell r="X1076" t="str">
            <v>记--231</v>
          </cell>
        </row>
        <row r="1076">
          <cell r="AA1076" t="str">
            <v>0302</v>
          </cell>
        </row>
        <row r="1077">
          <cell r="B1077" t="str">
            <v>030700212</v>
          </cell>
          <cell r="C1077" t="str">
            <v>真空泵</v>
          </cell>
          <cell r="D1077" t="str">
            <v>WLW-100BC</v>
          </cell>
          <cell r="E1077">
            <v>10940.17</v>
          </cell>
          <cell r="F1077">
            <v>10502.56</v>
          </cell>
          <cell r="G1077">
            <v>437.61</v>
          </cell>
          <cell r="H1077">
            <v>0</v>
          </cell>
          <cell r="I1077" t="str">
            <v>2016.12.15</v>
          </cell>
          <cell r="J1077" t="str">
            <v>96</v>
          </cell>
          <cell r="K1077" t="str">
            <v>精喹装置（合成二车间）</v>
          </cell>
          <cell r="L1077" t="str">
            <v>肥东合成分厂</v>
          </cell>
          <cell r="M1077" t="str">
            <v>肥东分厂精喹合成车间</v>
          </cell>
          <cell r="N1077" t="str">
            <v>南京市威士真空设备</v>
          </cell>
          <cell r="O1077" t="str">
            <v>0.00</v>
          </cell>
          <cell r="P1077" t="str">
            <v>1,312.96</v>
          </cell>
          <cell r="Q1077" t="str">
            <v>437.61</v>
          </cell>
          <cell r="R1077" t="str">
            <v>96</v>
          </cell>
          <cell r="S1077" t="str">
            <v>平均年限法(一)</v>
          </cell>
          <cell r="T1077" t="str">
            <v>在用</v>
          </cell>
          <cell r="U1077" t="str">
            <v>直接购入</v>
          </cell>
          <cell r="V1077" t="str">
            <v>王桂珍</v>
          </cell>
          <cell r="W1077" t="str">
            <v>2016.12.15</v>
          </cell>
          <cell r="X1077" t="str">
            <v>记--242</v>
          </cell>
        </row>
        <row r="1077">
          <cell r="AA1077" t="str">
            <v>0307</v>
          </cell>
        </row>
        <row r="1078">
          <cell r="B1078" t="str">
            <v>030700213</v>
          </cell>
          <cell r="C1078" t="str">
            <v>真空泵</v>
          </cell>
          <cell r="D1078" t="str">
            <v>WLW-100BC</v>
          </cell>
          <cell r="E1078">
            <v>10940.17</v>
          </cell>
          <cell r="F1078">
            <v>10502.56</v>
          </cell>
          <cell r="G1078">
            <v>437.61</v>
          </cell>
          <cell r="H1078">
            <v>0</v>
          </cell>
          <cell r="I1078" t="str">
            <v>2016.12.15</v>
          </cell>
          <cell r="J1078" t="str">
            <v>96</v>
          </cell>
          <cell r="K1078" t="str">
            <v>精喹装置（合成二车间）</v>
          </cell>
          <cell r="L1078" t="str">
            <v>肥东合成分厂</v>
          </cell>
          <cell r="M1078" t="str">
            <v>肥东分厂精喹合成车间</v>
          </cell>
          <cell r="N1078" t="str">
            <v>南京市威士真空设备</v>
          </cell>
          <cell r="O1078" t="str">
            <v>0.00</v>
          </cell>
          <cell r="P1078" t="str">
            <v>1,312.96</v>
          </cell>
          <cell r="Q1078" t="str">
            <v>437.61</v>
          </cell>
          <cell r="R1078" t="str">
            <v>96</v>
          </cell>
          <cell r="S1078" t="str">
            <v>平均年限法(一)</v>
          </cell>
          <cell r="T1078" t="str">
            <v>在用</v>
          </cell>
          <cell r="U1078" t="str">
            <v>直接购入</v>
          </cell>
          <cell r="V1078" t="str">
            <v>王桂珍</v>
          </cell>
          <cell r="W1078" t="str">
            <v>2016.12.15</v>
          </cell>
          <cell r="X1078" t="str">
            <v>记--242</v>
          </cell>
        </row>
        <row r="1078">
          <cell r="AA1078" t="str">
            <v>0307</v>
          </cell>
        </row>
        <row r="1079">
          <cell r="B1079" t="str">
            <v>030800140</v>
          </cell>
          <cell r="C1079" t="str">
            <v>塘瓷反应釜</v>
          </cell>
          <cell r="D1079" t="str">
            <v>K5000L</v>
          </cell>
          <cell r="E1079">
            <v>34017.09</v>
          </cell>
          <cell r="F1079">
            <v>32656.41</v>
          </cell>
          <cell r="G1079">
            <v>1360.68</v>
          </cell>
          <cell r="H1079">
            <v>0</v>
          </cell>
          <cell r="I1079" t="str">
            <v>2016.12.15</v>
          </cell>
          <cell r="J1079" t="str">
            <v>96</v>
          </cell>
          <cell r="K1079" t="str">
            <v>烟嘧装置（合成一车间）</v>
          </cell>
          <cell r="L1079" t="str">
            <v>肥东合成分厂</v>
          </cell>
          <cell r="M1079" t="str">
            <v>肥东合成分厂苯磺隆车间</v>
          </cell>
          <cell r="N1079" t="str">
            <v>江苏工塘化工设备</v>
          </cell>
          <cell r="O1079" t="str">
            <v>0.00</v>
          </cell>
          <cell r="P1079" t="str">
            <v>4,082.13</v>
          </cell>
          <cell r="Q1079" t="str">
            <v>1,360.68</v>
          </cell>
          <cell r="R1079" t="str">
            <v>96</v>
          </cell>
          <cell r="S1079" t="str">
            <v>平均年限法(一)</v>
          </cell>
          <cell r="T1079" t="str">
            <v>在用</v>
          </cell>
          <cell r="U1079" t="str">
            <v>直接购入</v>
          </cell>
          <cell r="V1079" t="str">
            <v>王桂珍</v>
          </cell>
          <cell r="W1079" t="str">
            <v>2016.12.15</v>
          </cell>
          <cell r="X1079" t="str">
            <v>记--248</v>
          </cell>
        </row>
        <row r="1079">
          <cell r="AA1079" t="str">
            <v>0308</v>
          </cell>
        </row>
        <row r="1080">
          <cell r="B1080" t="str">
            <v>031800019</v>
          </cell>
          <cell r="C1080" t="str">
            <v>耐驰卧式砂磨机（进口)</v>
          </cell>
          <cell r="D1080" t="str">
            <v>LME60</v>
          </cell>
          <cell r="E1080">
            <v>358974.36</v>
          </cell>
          <cell r="F1080">
            <v>344615.39</v>
          </cell>
          <cell r="G1080">
            <v>14358.97</v>
          </cell>
          <cell r="H1080">
            <v>0</v>
          </cell>
          <cell r="I1080" t="str">
            <v>2016.12.22</v>
          </cell>
          <cell r="J1080" t="str">
            <v>96</v>
          </cell>
          <cell r="K1080" t="str">
            <v>种衣剂装置--肥东分厂</v>
          </cell>
          <cell r="L1080" t="str">
            <v>肥东制剂分厂</v>
          </cell>
          <cell r="M1080" t="str">
            <v>肥东制剂种衣剂车间</v>
          </cell>
          <cell r="N1080" t="str">
            <v>耐驰（上海）机械仪器</v>
          </cell>
          <cell r="O1080" t="str">
            <v>0.00</v>
          </cell>
          <cell r="P1080" t="str">
            <v>43,077.23</v>
          </cell>
          <cell r="Q1080" t="str">
            <v>14,358.97</v>
          </cell>
          <cell r="R1080" t="str">
            <v>96</v>
          </cell>
          <cell r="S1080" t="str">
            <v>平均年限法(一)</v>
          </cell>
          <cell r="T1080" t="str">
            <v>在用</v>
          </cell>
          <cell r="U1080" t="str">
            <v>在建工程转入</v>
          </cell>
          <cell r="V1080" t="str">
            <v>王桂珍</v>
          </cell>
          <cell r="W1080" t="str">
            <v>2016.12.22</v>
          </cell>
          <cell r="X1080" t="str">
            <v>记--309</v>
          </cell>
        </row>
        <row r="1080">
          <cell r="AA1080" t="str">
            <v>0318</v>
          </cell>
        </row>
        <row r="1081">
          <cell r="B1081" t="str">
            <v>031800020</v>
          </cell>
          <cell r="C1081" t="str">
            <v>棒销式高效超细砂磨机（防爆型）</v>
          </cell>
          <cell r="D1081" t="str">
            <v>FDS-30</v>
          </cell>
          <cell r="E1081">
            <v>153846.16</v>
          </cell>
          <cell r="F1081">
            <v>147692.31</v>
          </cell>
          <cell r="G1081">
            <v>6153.85</v>
          </cell>
          <cell r="H1081">
            <v>0</v>
          </cell>
          <cell r="I1081" t="str">
            <v>2016.12.23</v>
          </cell>
          <cell r="J1081" t="str">
            <v>96</v>
          </cell>
          <cell r="K1081" t="str">
            <v>种衣剂装置--肥东分厂</v>
          </cell>
          <cell r="L1081" t="str">
            <v>肥东制剂分厂</v>
          </cell>
          <cell r="M1081" t="str">
            <v>肥东制剂种衣剂车间</v>
          </cell>
          <cell r="N1081" t="str">
            <v>上海法孚莱能源技术</v>
          </cell>
          <cell r="O1081" t="str">
            <v>0.00</v>
          </cell>
          <cell r="P1081" t="str">
            <v>18,461.67</v>
          </cell>
          <cell r="Q1081" t="str">
            <v>6,153.85</v>
          </cell>
          <cell r="R1081" t="str">
            <v>96</v>
          </cell>
          <cell r="S1081" t="str">
            <v>平均年限法(一)</v>
          </cell>
          <cell r="T1081" t="str">
            <v>在用</v>
          </cell>
          <cell r="U1081" t="str">
            <v>直接购入</v>
          </cell>
          <cell r="V1081" t="str">
            <v>王桂珍</v>
          </cell>
          <cell r="W1081" t="str">
            <v>2016.12.23</v>
          </cell>
          <cell r="X1081" t="str">
            <v>记--310</v>
          </cell>
        </row>
        <row r="1081">
          <cell r="AA1081" t="str">
            <v>0318</v>
          </cell>
        </row>
        <row r="1082">
          <cell r="B1082" t="str">
            <v>031800022</v>
          </cell>
          <cell r="C1082" t="str">
            <v>棒销式高效超细砂磨机（防爆型）</v>
          </cell>
          <cell r="D1082" t="str">
            <v>FDS-30</v>
          </cell>
          <cell r="E1082">
            <v>153846.16</v>
          </cell>
          <cell r="F1082">
            <v>147692.31</v>
          </cell>
          <cell r="G1082">
            <v>6153.85</v>
          </cell>
          <cell r="H1082">
            <v>0</v>
          </cell>
          <cell r="I1082" t="str">
            <v>2016.12.23</v>
          </cell>
          <cell r="J1082" t="str">
            <v>96</v>
          </cell>
          <cell r="K1082" t="str">
            <v>种衣剂装置--肥东分厂</v>
          </cell>
          <cell r="L1082" t="str">
            <v>肥东制剂分厂</v>
          </cell>
          <cell r="M1082" t="str">
            <v>肥东制剂种衣剂车间</v>
          </cell>
          <cell r="N1082" t="str">
            <v>上海法孚莱能源技术</v>
          </cell>
          <cell r="O1082" t="str">
            <v>0.00</v>
          </cell>
          <cell r="P1082" t="str">
            <v>18,461.67</v>
          </cell>
          <cell r="Q1082" t="str">
            <v>6,153.85</v>
          </cell>
          <cell r="R1082" t="str">
            <v>96</v>
          </cell>
          <cell r="S1082" t="str">
            <v>平均年限法(一)</v>
          </cell>
          <cell r="T1082" t="str">
            <v>在用</v>
          </cell>
          <cell r="U1082" t="str">
            <v>直接购入</v>
          </cell>
          <cell r="V1082" t="str">
            <v>王桂珍</v>
          </cell>
          <cell r="W1082" t="str">
            <v>2016.12.23</v>
          </cell>
          <cell r="X1082" t="str">
            <v>记--310</v>
          </cell>
        </row>
        <row r="1082">
          <cell r="AA1082" t="str">
            <v>0318</v>
          </cell>
        </row>
        <row r="1083">
          <cell r="B1083" t="str">
            <v>031700006</v>
          </cell>
          <cell r="C1083" t="str">
            <v>棒销式高效超细砂磨机（防爆型）</v>
          </cell>
          <cell r="D1083" t="str">
            <v>FDS-30</v>
          </cell>
          <cell r="E1083">
            <v>153846.16</v>
          </cell>
          <cell r="F1083">
            <v>147692.31</v>
          </cell>
          <cell r="G1083">
            <v>6153.85</v>
          </cell>
          <cell r="H1083">
            <v>0</v>
          </cell>
          <cell r="I1083" t="str">
            <v>2016.12.23</v>
          </cell>
          <cell r="J1083" t="str">
            <v>96</v>
          </cell>
          <cell r="K1083" t="str">
            <v>微胶囊装置--肥东分厂</v>
          </cell>
          <cell r="L1083" t="str">
            <v>肥东制剂分厂</v>
          </cell>
          <cell r="M1083" t="str">
            <v>肥东制剂微胶囊车间</v>
          </cell>
          <cell r="N1083" t="str">
            <v>上海法孚莱能源</v>
          </cell>
          <cell r="O1083" t="str">
            <v>0.00</v>
          </cell>
          <cell r="P1083" t="str">
            <v>18,461.67</v>
          </cell>
          <cell r="Q1083" t="str">
            <v>6,153.85</v>
          </cell>
          <cell r="R1083" t="str">
            <v>96</v>
          </cell>
          <cell r="S1083" t="str">
            <v>平均年限法(一)</v>
          </cell>
          <cell r="T1083" t="str">
            <v>在用</v>
          </cell>
          <cell r="U1083" t="str">
            <v>直接购入</v>
          </cell>
          <cell r="V1083" t="str">
            <v>王桂珍</v>
          </cell>
          <cell r="W1083" t="str">
            <v>2016.12.23</v>
          </cell>
          <cell r="X1083" t="str">
            <v>记--310</v>
          </cell>
        </row>
        <row r="1083">
          <cell r="AA1083" t="str">
            <v>0317</v>
          </cell>
        </row>
        <row r="1084">
          <cell r="B1084" t="str">
            <v>031700007</v>
          </cell>
          <cell r="C1084" t="str">
            <v>大流量盘式砂磨机（防爆型）</v>
          </cell>
          <cell r="D1084" t="str">
            <v>FSP-60</v>
          </cell>
          <cell r="E1084">
            <v>68376.07</v>
          </cell>
          <cell r="F1084">
            <v>65641.03</v>
          </cell>
          <cell r="G1084">
            <v>2735.04</v>
          </cell>
          <cell r="H1084">
            <v>0</v>
          </cell>
          <cell r="I1084" t="str">
            <v>2016.12.23</v>
          </cell>
          <cell r="J1084" t="str">
            <v>96</v>
          </cell>
          <cell r="K1084" t="str">
            <v>微胶囊装置--肥东分厂</v>
          </cell>
          <cell r="L1084" t="str">
            <v>肥东制剂分厂</v>
          </cell>
          <cell r="M1084" t="str">
            <v>肥东制剂微胶囊车间</v>
          </cell>
          <cell r="N1084" t="str">
            <v>上海法孚莱能源</v>
          </cell>
          <cell r="O1084" t="str">
            <v>0.00</v>
          </cell>
          <cell r="P1084" t="str">
            <v>8,205.19</v>
          </cell>
          <cell r="Q1084" t="str">
            <v>2,735.04</v>
          </cell>
          <cell r="R1084" t="str">
            <v>96</v>
          </cell>
          <cell r="S1084" t="str">
            <v>平均年限法(一)</v>
          </cell>
          <cell r="T1084" t="str">
            <v>在用</v>
          </cell>
          <cell r="U1084" t="str">
            <v>直接购入</v>
          </cell>
          <cell r="V1084" t="str">
            <v>王桂珍</v>
          </cell>
          <cell r="W1084" t="str">
            <v>2016.12.23</v>
          </cell>
          <cell r="X1084" t="str">
            <v>记--310</v>
          </cell>
        </row>
        <row r="1084">
          <cell r="AA1084" t="str">
            <v>0317</v>
          </cell>
        </row>
        <row r="1085">
          <cell r="B1085" t="str">
            <v>031800023</v>
          </cell>
          <cell r="C1085" t="str">
            <v>大流量盘式砂磨机（防爆型）</v>
          </cell>
          <cell r="D1085" t="str">
            <v>FSP-60</v>
          </cell>
          <cell r="E1085">
            <v>68376.07</v>
          </cell>
          <cell r="F1085">
            <v>65641.03</v>
          </cell>
          <cell r="G1085">
            <v>2735.04</v>
          </cell>
          <cell r="H1085">
            <v>0</v>
          </cell>
          <cell r="I1085" t="str">
            <v>2016.12.23</v>
          </cell>
          <cell r="J1085" t="str">
            <v>96</v>
          </cell>
          <cell r="K1085" t="str">
            <v>种衣剂装置--肥东分厂</v>
          </cell>
          <cell r="L1085" t="str">
            <v>肥东制剂分厂</v>
          </cell>
          <cell r="M1085" t="str">
            <v>肥东制剂种衣剂车间</v>
          </cell>
          <cell r="N1085" t="str">
            <v>上海法孚莱能源</v>
          </cell>
          <cell r="O1085" t="str">
            <v>0.00</v>
          </cell>
          <cell r="P1085" t="str">
            <v>8,205.19</v>
          </cell>
          <cell r="Q1085" t="str">
            <v>2,735.04</v>
          </cell>
          <cell r="R1085" t="str">
            <v>96</v>
          </cell>
          <cell r="S1085" t="str">
            <v>平均年限法(一)</v>
          </cell>
          <cell r="T1085" t="str">
            <v>在用</v>
          </cell>
          <cell r="U1085" t="str">
            <v>直接购入</v>
          </cell>
          <cell r="V1085" t="str">
            <v>王桂珍</v>
          </cell>
          <cell r="W1085" t="str">
            <v>2016.12.23</v>
          </cell>
          <cell r="X1085" t="str">
            <v>记--310</v>
          </cell>
        </row>
        <row r="1085">
          <cell r="AA1085" t="str">
            <v>0318</v>
          </cell>
        </row>
        <row r="1086">
          <cell r="B1086" t="str">
            <v>031800024</v>
          </cell>
          <cell r="C1086" t="str">
            <v>大流量盘式砂磨机（防爆型）</v>
          </cell>
          <cell r="D1086" t="str">
            <v>FSP-60</v>
          </cell>
          <cell r="E1086">
            <v>68376.07</v>
          </cell>
          <cell r="F1086">
            <v>65641.03</v>
          </cell>
          <cell r="G1086">
            <v>2735.04</v>
          </cell>
          <cell r="H1086">
            <v>0</v>
          </cell>
          <cell r="I1086" t="str">
            <v>2016.12.23</v>
          </cell>
          <cell r="J1086" t="str">
            <v>96</v>
          </cell>
          <cell r="K1086" t="str">
            <v>种衣剂装置--肥东分厂</v>
          </cell>
          <cell r="L1086" t="str">
            <v>肥东制剂分厂</v>
          </cell>
          <cell r="M1086" t="str">
            <v>肥东制剂种衣剂车间</v>
          </cell>
          <cell r="N1086" t="str">
            <v>上海法孚莱能源</v>
          </cell>
          <cell r="O1086" t="str">
            <v>0.00</v>
          </cell>
          <cell r="P1086" t="str">
            <v>8,205.19</v>
          </cell>
          <cell r="Q1086" t="str">
            <v>2,735.04</v>
          </cell>
          <cell r="R1086" t="str">
            <v>96</v>
          </cell>
          <cell r="S1086" t="str">
            <v>平均年限法(一)</v>
          </cell>
          <cell r="T1086" t="str">
            <v>在用</v>
          </cell>
          <cell r="U1086" t="str">
            <v>直接购入</v>
          </cell>
          <cell r="V1086" t="str">
            <v>王桂珍</v>
          </cell>
          <cell r="W1086" t="str">
            <v>2016.12.23</v>
          </cell>
          <cell r="X1086" t="str">
            <v>记--310</v>
          </cell>
        </row>
        <row r="1086">
          <cell r="AA1086" t="str">
            <v>0318</v>
          </cell>
        </row>
        <row r="1087">
          <cell r="B1087" t="str">
            <v>040100133</v>
          </cell>
          <cell r="C1087" t="str">
            <v>美的空调（72柜机）</v>
          </cell>
          <cell r="D1087" t="str">
            <v>KFP-72LW/DY-PA400(D3)</v>
          </cell>
          <cell r="E1087">
            <v>4871.79</v>
          </cell>
          <cell r="F1087">
            <v>4676.92</v>
          </cell>
          <cell r="G1087">
            <v>194.87</v>
          </cell>
          <cell r="H1087">
            <v>0</v>
          </cell>
          <cell r="I1087" t="str">
            <v>2016.12.26</v>
          </cell>
          <cell r="J1087" t="str">
            <v>60</v>
          </cell>
          <cell r="K1087" t="str">
            <v>空调</v>
          </cell>
          <cell r="L1087" t="str">
            <v>综合办</v>
          </cell>
          <cell r="M1087" t="str">
            <v>肥东综合办公室</v>
          </cell>
          <cell r="N1087" t="str">
            <v>安徽百大乐普生商厦</v>
          </cell>
          <cell r="O1087" t="str">
            <v>0.00</v>
          </cell>
          <cell r="P1087" t="str">
            <v>0.00</v>
          </cell>
          <cell r="Q1087" t="str">
            <v>194.87</v>
          </cell>
          <cell r="R1087" t="str">
            <v>60</v>
          </cell>
          <cell r="S1087" t="str">
            <v>平均年限法(一)</v>
          </cell>
          <cell r="T1087" t="str">
            <v>在用</v>
          </cell>
          <cell r="U1087" t="str">
            <v>直接购入</v>
          </cell>
          <cell r="V1087" t="str">
            <v>王桂珍</v>
          </cell>
          <cell r="W1087" t="str">
            <v>2016.12.26</v>
          </cell>
          <cell r="X1087" t="str">
            <v>记--334</v>
          </cell>
        </row>
        <row r="1087">
          <cell r="AA1087" t="str">
            <v>0401</v>
          </cell>
        </row>
        <row r="1088">
          <cell r="B1088" t="str">
            <v>040100134</v>
          </cell>
          <cell r="C1088" t="str">
            <v>美的空调（72柜机）</v>
          </cell>
          <cell r="D1088" t="str">
            <v>KFP-72LW/DY-PA400(D3)</v>
          </cell>
          <cell r="E1088">
            <v>4017.19</v>
          </cell>
          <cell r="F1088">
            <v>3856.5</v>
          </cell>
          <cell r="G1088">
            <v>160.69</v>
          </cell>
          <cell r="H1088">
            <v>0</v>
          </cell>
          <cell r="I1088" t="str">
            <v>2016.12.26</v>
          </cell>
          <cell r="J1088" t="str">
            <v>60</v>
          </cell>
          <cell r="K1088" t="str">
            <v>空调</v>
          </cell>
          <cell r="L1088" t="str">
            <v>供应公司/采购部</v>
          </cell>
          <cell r="M1088" t="str">
            <v>肥东采购部</v>
          </cell>
          <cell r="N1088" t="str">
            <v>安徽百大乐普生商厦</v>
          </cell>
          <cell r="O1088" t="str">
            <v>0.00</v>
          </cell>
          <cell r="P1088" t="str">
            <v>0.00</v>
          </cell>
          <cell r="Q1088" t="str">
            <v>160.69</v>
          </cell>
          <cell r="R1088" t="str">
            <v>60</v>
          </cell>
          <cell r="S1088" t="str">
            <v>平均年限法(一)</v>
          </cell>
          <cell r="T1088" t="str">
            <v>在用</v>
          </cell>
          <cell r="U1088" t="str">
            <v>直接购入</v>
          </cell>
          <cell r="V1088" t="str">
            <v>王桂珍</v>
          </cell>
          <cell r="W1088" t="str">
            <v>2016.12.26</v>
          </cell>
          <cell r="X1088" t="str">
            <v>记--334</v>
          </cell>
        </row>
        <row r="1088">
          <cell r="AA1088" t="str">
            <v>0401</v>
          </cell>
        </row>
        <row r="1089">
          <cell r="B1089" t="str">
            <v>040100135</v>
          </cell>
          <cell r="C1089" t="str">
            <v>美的空调（72柜机）</v>
          </cell>
          <cell r="D1089" t="str">
            <v>KFP-72LW/DY-PA400(D3)</v>
          </cell>
          <cell r="E1089">
            <v>4017.09</v>
          </cell>
          <cell r="F1089">
            <v>3856.41</v>
          </cell>
          <cell r="G1089">
            <v>160.68</v>
          </cell>
          <cell r="H1089">
            <v>0</v>
          </cell>
          <cell r="I1089" t="str">
            <v>2016.12.26</v>
          </cell>
          <cell r="J1089" t="str">
            <v>60</v>
          </cell>
          <cell r="K1089" t="str">
            <v>空调</v>
          </cell>
          <cell r="L1089" t="str">
            <v>物流中心</v>
          </cell>
          <cell r="M1089" t="str">
            <v>肥东企管办公室</v>
          </cell>
          <cell r="N1089" t="str">
            <v>安徽百大乐普生商厦</v>
          </cell>
          <cell r="O1089" t="str">
            <v>0.00</v>
          </cell>
          <cell r="P1089" t="str">
            <v>0.00</v>
          </cell>
          <cell r="Q1089" t="str">
            <v>160.68</v>
          </cell>
          <cell r="R1089" t="str">
            <v>60</v>
          </cell>
          <cell r="S1089" t="str">
            <v>平均年限法(一)</v>
          </cell>
          <cell r="T1089" t="str">
            <v>在用</v>
          </cell>
          <cell r="U1089" t="str">
            <v>直接购入</v>
          </cell>
          <cell r="V1089" t="str">
            <v>王桂珍</v>
          </cell>
          <cell r="W1089" t="str">
            <v>2016.12.26</v>
          </cell>
          <cell r="X1089" t="str">
            <v>记--334</v>
          </cell>
        </row>
        <row r="1089">
          <cell r="AA1089" t="str">
            <v>0401</v>
          </cell>
        </row>
        <row r="1090">
          <cell r="B1090" t="str">
            <v>040100136</v>
          </cell>
          <cell r="C1090" t="str">
            <v>美的空调（72柜机）</v>
          </cell>
          <cell r="D1090" t="str">
            <v>KFP-72LW/DY-PA400(D3)</v>
          </cell>
          <cell r="E1090">
            <v>4017.09</v>
          </cell>
          <cell r="F1090">
            <v>3856.41</v>
          </cell>
          <cell r="G1090">
            <v>160.68</v>
          </cell>
          <cell r="H1090">
            <v>0</v>
          </cell>
          <cell r="I1090" t="str">
            <v>2016.12.26</v>
          </cell>
          <cell r="J1090" t="str">
            <v>60</v>
          </cell>
          <cell r="K1090" t="str">
            <v>空调</v>
          </cell>
          <cell r="L1090" t="str">
            <v>生产制造部</v>
          </cell>
          <cell r="M1090" t="str">
            <v>肥东生产制造办</v>
          </cell>
          <cell r="N1090" t="str">
            <v>安徽百大乐普生商厦</v>
          </cell>
          <cell r="O1090" t="str">
            <v>0.00</v>
          </cell>
          <cell r="P1090" t="str">
            <v>0.00</v>
          </cell>
          <cell r="Q1090" t="str">
            <v>160.68</v>
          </cell>
          <cell r="R1090" t="str">
            <v>60</v>
          </cell>
          <cell r="S1090" t="str">
            <v>平均年限法(一)</v>
          </cell>
          <cell r="T1090" t="str">
            <v>在用</v>
          </cell>
          <cell r="U1090" t="str">
            <v>直接购入</v>
          </cell>
          <cell r="V1090" t="str">
            <v>王桂珍</v>
          </cell>
          <cell r="W1090" t="str">
            <v>2016.12.26</v>
          </cell>
          <cell r="X1090" t="str">
            <v>记--334</v>
          </cell>
        </row>
        <row r="1090">
          <cell r="AA1090" t="str">
            <v>0401</v>
          </cell>
        </row>
        <row r="1091">
          <cell r="B1091" t="str">
            <v>040100137</v>
          </cell>
          <cell r="C1091" t="str">
            <v>美的空调（72柜机）</v>
          </cell>
          <cell r="D1091" t="str">
            <v>KFP-72LW/DY-PA400(D3)</v>
          </cell>
          <cell r="E1091">
            <v>4017.09</v>
          </cell>
          <cell r="F1091">
            <v>3856.41</v>
          </cell>
          <cell r="G1091">
            <v>160.68</v>
          </cell>
          <cell r="H1091">
            <v>0</v>
          </cell>
          <cell r="I1091" t="str">
            <v>2016.12.26</v>
          </cell>
          <cell r="J1091" t="str">
            <v>60</v>
          </cell>
          <cell r="K1091" t="str">
            <v>空调</v>
          </cell>
          <cell r="L1091" t="str">
            <v>综合办</v>
          </cell>
          <cell r="M1091" t="str">
            <v>肥东综合办公室</v>
          </cell>
          <cell r="N1091" t="str">
            <v>安徽百大乐普生商厦</v>
          </cell>
          <cell r="O1091" t="str">
            <v>0.00</v>
          </cell>
          <cell r="P1091" t="str">
            <v>0.00</v>
          </cell>
          <cell r="Q1091" t="str">
            <v>160.68</v>
          </cell>
          <cell r="R1091" t="str">
            <v>60</v>
          </cell>
          <cell r="S1091" t="str">
            <v>平均年限法(一)</v>
          </cell>
          <cell r="T1091" t="str">
            <v>在用</v>
          </cell>
          <cell r="U1091" t="str">
            <v>直接购入</v>
          </cell>
          <cell r="V1091" t="str">
            <v>王桂珍</v>
          </cell>
          <cell r="W1091" t="str">
            <v>2016.12.26</v>
          </cell>
          <cell r="X1091" t="str">
            <v>记--334</v>
          </cell>
        </row>
        <row r="1091">
          <cell r="AA1091" t="str">
            <v>0401</v>
          </cell>
        </row>
        <row r="1092">
          <cell r="B1092" t="str">
            <v>040100138</v>
          </cell>
          <cell r="C1092" t="str">
            <v>美的空调（72柜机）</v>
          </cell>
          <cell r="D1092" t="str">
            <v>KFP-72LW/DY-PA400(D3)</v>
          </cell>
          <cell r="E1092">
            <v>4017.09</v>
          </cell>
          <cell r="F1092">
            <v>3856.41</v>
          </cell>
          <cell r="G1092">
            <v>160.68</v>
          </cell>
          <cell r="H1092">
            <v>0</v>
          </cell>
          <cell r="I1092" t="str">
            <v>2016.12.26</v>
          </cell>
          <cell r="J1092" t="str">
            <v>60</v>
          </cell>
          <cell r="K1092" t="str">
            <v>空调</v>
          </cell>
          <cell r="L1092" t="str">
            <v>人力部</v>
          </cell>
          <cell r="M1092" t="str">
            <v>肥东人力办</v>
          </cell>
          <cell r="N1092" t="str">
            <v>安徽百大乐普生商厦</v>
          </cell>
          <cell r="O1092" t="str">
            <v>0.00</v>
          </cell>
          <cell r="P1092" t="str">
            <v>0.00</v>
          </cell>
          <cell r="Q1092" t="str">
            <v>160.68</v>
          </cell>
          <cell r="R1092" t="str">
            <v>60</v>
          </cell>
          <cell r="S1092" t="str">
            <v>平均年限法(一)</v>
          </cell>
          <cell r="T1092" t="str">
            <v>在用</v>
          </cell>
          <cell r="U1092" t="str">
            <v>直接购入</v>
          </cell>
          <cell r="V1092" t="str">
            <v>王桂珍</v>
          </cell>
          <cell r="W1092" t="str">
            <v>2016.12.26</v>
          </cell>
          <cell r="X1092" t="str">
            <v>记--334</v>
          </cell>
        </row>
        <row r="1092">
          <cell r="AA1092" t="str">
            <v>0401</v>
          </cell>
        </row>
        <row r="1093">
          <cell r="B1093" t="str">
            <v>040100139</v>
          </cell>
          <cell r="C1093" t="str">
            <v>美的空调（72柜机）</v>
          </cell>
          <cell r="D1093" t="str">
            <v>KFP-72LW/DY-PA400(D3)</v>
          </cell>
          <cell r="E1093">
            <v>4017.09</v>
          </cell>
          <cell r="F1093">
            <v>3856.41</v>
          </cell>
          <cell r="G1093">
            <v>160.68</v>
          </cell>
          <cell r="H1093">
            <v>0</v>
          </cell>
          <cell r="I1093" t="str">
            <v>2016.12.26</v>
          </cell>
          <cell r="J1093" t="str">
            <v>60</v>
          </cell>
          <cell r="K1093" t="str">
            <v>空调</v>
          </cell>
          <cell r="L1093" t="str">
            <v>质量管理部</v>
          </cell>
          <cell r="M1093" t="str">
            <v>肥东质检办</v>
          </cell>
          <cell r="N1093" t="str">
            <v>安徽百大乐普生商厦</v>
          </cell>
          <cell r="O1093" t="str">
            <v>0.00</v>
          </cell>
          <cell r="P1093" t="str">
            <v>0.00</v>
          </cell>
          <cell r="Q1093" t="str">
            <v>160.68</v>
          </cell>
          <cell r="R1093" t="str">
            <v>60</v>
          </cell>
          <cell r="S1093" t="str">
            <v>平均年限法(一)</v>
          </cell>
          <cell r="T1093" t="str">
            <v>在用</v>
          </cell>
          <cell r="U1093" t="str">
            <v>直接购入</v>
          </cell>
          <cell r="V1093" t="str">
            <v>王桂珍</v>
          </cell>
          <cell r="W1093" t="str">
            <v>2016.12.26</v>
          </cell>
          <cell r="X1093" t="str">
            <v>记--334</v>
          </cell>
        </row>
        <row r="1093">
          <cell r="AA1093" t="str">
            <v>0401</v>
          </cell>
        </row>
        <row r="1094">
          <cell r="B1094" t="str">
            <v>040100140</v>
          </cell>
          <cell r="C1094" t="str">
            <v>美的空调（72柜机）</v>
          </cell>
          <cell r="D1094" t="str">
            <v>KFP-72LW/DY-PA400(D3)</v>
          </cell>
          <cell r="E1094">
            <v>4017.09</v>
          </cell>
          <cell r="F1094">
            <v>3856.41</v>
          </cell>
          <cell r="G1094">
            <v>160.68</v>
          </cell>
          <cell r="H1094">
            <v>0</v>
          </cell>
          <cell r="I1094" t="str">
            <v>2016.12.26</v>
          </cell>
          <cell r="J1094" t="str">
            <v>60</v>
          </cell>
          <cell r="K1094" t="str">
            <v>空调</v>
          </cell>
          <cell r="L1094" t="str">
            <v>质量管理部</v>
          </cell>
          <cell r="M1094" t="str">
            <v>肥东质检办</v>
          </cell>
          <cell r="N1094" t="str">
            <v>安徽百大乐普生商厦</v>
          </cell>
          <cell r="O1094" t="str">
            <v>0.00</v>
          </cell>
          <cell r="P1094" t="str">
            <v>0.00</v>
          </cell>
          <cell r="Q1094" t="str">
            <v>160.68</v>
          </cell>
          <cell r="R1094" t="str">
            <v>60</v>
          </cell>
          <cell r="S1094" t="str">
            <v>平均年限法(一)</v>
          </cell>
          <cell r="T1094" t="str">
            <v>在用</v>
          </cell>
          <cell r="U1094" t="str">
            <v>直接购入</v>
          </cell>
          <cell r="V1094" t="str">
            <v>王桂珍</v>
          </cell>
          <cell r="W1094" t="str">
            <v>2016.12.26</v>
          </cell>
          <cell r="X1094" t="str">
            <v>记--334</v>
          </cell>
        </row>
        <row r="1094">
          <cell r="AA1094" t="str">
            <v>0401</v>
          </cell>
        </row>
        <row r="1095">
          <cell r="B1095" t="str">
            <v>040100141</v>
          </cell>
          <cell r="C1095" t="str">
            <v>美的空调（72柜机）</v>
          </cell>
          <cell r="D1095" t="str">
            <v>KFP-72LW/DY-PA400(D3)</v>
          </cell>
          <cell r="E1095">
            <v>4017.09</v>
          </cell>
          <cell r="F1095">
            <v>3856.41</v>
          </cell>
          <cell r="G1095">
            <v>160.68</v>
          </cell>
          <cell r="H1095">
            <v>0</v>
          </cell>
          <cell r="I1095" t="str">
            <v>2016.12.26</v>
          </cell>
          <cell r="J1095" t="str">
            <v>60</v>
          </cell>
          <cell r="K1095" t="str">
            <v>空调</v>
          </cell>
          <cell r="L1095" t="str">
            <v>质量管理部</v>
          </cell>
          <cell r="M1095" t="str">
            <v>肥东质检办</v>
          </cell>
          <cell r="N1095" t="str">
            <v>安徽百大乐普生商厦</v>
          </cell>
          <cell r="O1095" t="str">
            <v>0.00</v>
          </cell>
          <cell r="P1095" t="str">
            <v>0.00</v>
          </cell>
          <cell r="Q1095" t="str">
            <v>160.68</v>
          </cell>
          <cell r="R1095" t="str">
            <v>60</v>
          </cell>
          <cell r="S1095" t="str">
            <v>平均年限法(一)</v>
          </cell>
          <cell r="T1095" t="str">
            <v>在用</v>
          </cell>
          <cell r="U1095" t="str">
            <v>直接购入</v>
          </cell>
          <cell r="V1095" t="str">
            <v>王桂珍</v>
          </cell>
          <cell r="W1095" t="str">
            <v>2016.12.26</v>
          </cell>
          <cell r="X1095" t="str">
            <v>记--334</v>
          </cell>
        </row>
        <row r="1095">
          <cell r="AA1095" t="str">
            <v>0401</v>
          </cell>
        </row>
        <row r="1096">
          <cell r="B1096" t="str">
            <v>040100142</v>
          </cell>
          <cell r="C1096" t="str">
            <v>美的空调（72柜机）</v>
          </cell>
          <cell r="D1096" t="str">
            <v>KFP-72LW/DY-PA400(D3)</v>
          </cell>
          <cell r="E1096">
            <v>4017.09</v>
          </cell>
          <cell r="F1096">
            <v>3856.41</v>
          </cell>
          <cell r="G1096">
            <v>160.68</v>
          </cell>
          <cell r="H1096">
            <v>0</v>
          </cell>
          <cell r="I1096" t="str">
            <v>2016.12.26</v>
          </cell>
          <cell r="J1096" t="str">
            <v>60</v>
          </cell>
          <cell r="K1096" t="str">
            <v>空调</v>
          </cell>
          <cell r="L1096" t="str">
            <v>质量管理部</v>
          </cell>
          <cell r="M1096" t="str">
            <v>肥东质检办</v>
          </cell>
          <cell r="N1096" t="str">
            <v>安徽百大乐普生商厦</v>
          </cell>
          <cell r="O1096" t="str">
            <v>0.00</v>
          </cell>
          <cell r="P1096" t="str">
            <v>0.00</v>
          </cell>
          <cell r="Q1096" t="str">
            <v>160.68</v>
          </cell>
          <cell r="R1096" t="str">
            <v>60</v>
          </cell>
          <cell r="S1096" t="str">
            <v>平均年限法(一)</v>
          </cell>
          <cell r="T1096" t="str">
            <v>在用</v>
          </cell>
          <cell r="U1096" t="str">
            <v>直接购入</v>
          </cell>
          <cell r="V1096" t="str">
            <v>王桂珍</v>
          </cell>
          <cell r="W1096" t="str">
            <v>2016.12.26</v>
          </cell>
          <cell r="X1096" t="str">
            <v>记--334</v>
          </cell>
        </row>
        <row r="1096">
          <cell r="AA1096" t="str">
            <v>0401</v>
          </cell>
        </row>
        <row r="1097">
          <cell r="B1097" t="str">
            <v>040100143</v>
          </cell>
          <cell r="C1097" t="str">
            <v>美的空调（72柜机）</v>
          </cell>
          <cell r="D1097" t="str">
            <v>KFP-72LW/DY-PA400(D3)</v>
          </cell>
          <cell r="E1097">
            <v>4017.09</v>
          </cell>
          <cell r="F1097">
            <v>3856.41</v>
          </cell>
          <cell r="G1097">
            <v>160.68</v>
          </cell>
          <cell r="H1097">
            <v>0</v>
          </cell>
          <cell r="I1097" t="str">
            <v>2016.12.26</v>
          </cell>
          <cell r="J1097" t="str">
            <v>60</v>
          </cell>
          <cell r="K1097" t="str">
            <v>空调</v>
          </cell>
          <cell r="L1097" t="str">
            <v>质量管理部</v>
          </cell>
          <cell r="M1097" t="str">
            <v>肥东质检办</v>
          </cell>
          <cell r="N1097" t="str">
            <v>安徽百大乐普生商厦</v>
          </cell>
          <cell r="O1097" t="str">
            <v>0.00</v>
          </cell>
          <cell r="P1097" t="str">
            <v>0.00</v>
          </cell>
          <cell r="Q1097" t="str">
            <v>160.68</v>
          </cell>
          <cell r="R1097" t="str">
            <v>60</v>
          </cell>
          <cell r="S1097" t="str">
            <v>平均年限法(一)</v>
          </cell>
          <cell r="T1097" t="str">
            <v>在用</v>
          </cell>
          <cell r="U1097" t="str">
            <v>直接购入</v>
          </cell>
          <cell r="V1097" t="str">
            <v>王桂珍</v>
          </cell>
          <cell r="W1097" t="str">
            <v>2016.12.26</v>
          </cell>
          <cell r="X1097" t="str">
            <v>记--334</v>
          </cell>
        </row>
        <row r="1097">
          <cell r="AA1097" t="str">
            <v>0401</v>
          </cell>
        </row>
        <row r="1098">
          <cell r="B1098" t="str">
            <v>040100144</v>
          </cell>
          <cell r="C1098" t="str">
            <v>美的空调（72柜机）</v>
          </cell>
          <cell r="D1098" t="str">
            <v>KFP-72LW/DY-PA400(D3)</v>
          </cell>
          <cell r="E1098">
            <v>4017.09</v>
          </cell>
          <cell r="F1098">
            <v>3856.41</v>
          </cell>
          <cell r="G1098">
            <v>160.68</v>
          </cell>
          <cell r="H1098">
            <v>0</v>
          </cell>
          <cell r="I1098" t="str">
            <v>2016.12.26</v>
          </cell>
          <cell r="J1098" t="str">
            <v>60</v>
          </cell>
          <cell r="K1098" t="str">
            <v>空调</v>
          </cell>
          <cell r="L1098" t="str">
            <v>质量管理部</v>
          </cell>
          <cell r="M1098" t="str">
            <v>肥东质检办</v>
          </cell>
          <cell r="N1098" t="str">
            <v>安徽百大乐普生商厦</v>
          </cell>
          <cell r="O1098" t="str">
            <v>0.00</v>
          </cell>
          <cell r="P1098" t="str">
            <v>0.00</v>
          </cell>
          <cell r="Q1098" t="str">
            <v>160.68</v>
          </cell>
          <cell r="R1098" t="str">
            <v>60</v>
          </cell>
          <cell r="S1098" t="str">
            <v>平均年限法(一)</v>
          </cell>
          <cell r="T1098" t="str">
            <v>在用</v>
          </cell>
          <cell r="U1098" t="str">
            <v>直接购入</v>
          </cell>
          <cell r="V1098" t="str">
            <v>王桂珍</v>
          </cell>
          <cell r="W1098" t="str">
            <v>2016.12.26</v>
          </cell>
          <cell r="X1098" t="str">
            <v>记--334</v>
          </cell>
        </row>
        <row r="1098">
          <cell r="AA1098" t="str">
            <v>0401</v>
          </cell>
        </row>
        <row r="1099">
          <cell r="B1099" t="str">
            <v>040100145</v>
          </cell>
          <cell r="C1099" t="str">
            <v>美的空调（72柜机）</v>
          </cell>
          <cell r="D1099" t="str">
            <v>KFP-72LW/DY-PA400(D3)</v>
          </cell>
          <cell r="E1099">
            <v>4017.09</v>
          </cell>
          <cell r="F1099">
            <v>3856.41</v>
          </cell>
          <cell r="G1099">
            <v>160.68</v>
          </cell>
          <cell r="H1099">
            <v>0</v>
          </cell>
          <cell r="I1099" t="str">
            <v>2016.12.26</v>
          </cell>
          <cell r="J1099" t="str">
            <v>60</v>
          </cell>
          <cell r="K1099" t="str">
            <v>空调</v>
          </cell>
          <cell r="L1099" t="str">
            <v>研发中心</v>
          </cell>
          <cell r="M1099" t="str">
            <v>肥东研发办</v>
          </cell>
          <cell r="N1099" t="str">
            <v>安徽百大乐普生商厦</v>
          </cell>
          <cell r="O1099" t="str">
            <v>0.00</v>
          </cell>
          <cell r="P1099" t="str">
            <v>0.00</v>
          </cell>
          <cell r="Q1099" t="str">
            <v>160.68</v>
          </cell>
          <cell r="R1099" t="str">
            <v>60</v>
          </cell>
          <cell r="S1099" t="str">
            <v>平均年限法(一)</v>
          </cell>
          <cell r="T1099" t="str">
            <v>在用</v>
          </cell>
          <cell r="U1099" t="str">
            <v>直接购入</v>
          </cell>
          <cell r="V1099" t="str">
            <v>王桂珍</v>
          </cell>
          <cell r="W1099" t="str">
            <v>2016.12.26</v>
          </cell>
          <cell r="X1099" t="str">
            <v>记--334</v>
          </cell>
        </row>
        <row r="1099">
          <cell r="AA1099" t="str">
            <v>0401</v>
          </cell>
        </row>
        <row r="1100">
          <cell r="B1100" t="str">
            <v>040100146</v>
          </cell>
          <cell r="C1100" t="str">
            <v>美的空调（72柜机）</v>
          </cell>
          <cell r="D1100" t="str">
            <v>KFP-72LW/DY-PA400(D3)</v>
          </cell>
          <cell r="E1100">
            <v>4017.09</v>
          </cell>
          <cell r="F1100">
            <v>3856.41</v>
          </cell>
          <cell r="G1100">
            <v>160.68</v>
          </cell>
          <cell r="H1100">
            <v>0</v>
          </cell>
          <cell r="I1100" t="str">
            <v>2016.12.26</v>
          </cell>
          <cell r="J1100" t="str">
            <v>60</v>
          </cell>
          <cell r="K1100" t="str">
            <v>空调</v>
          </cell>
          <cell r="L1100" t="str">
            <v>研发中心</v>
          </cell>
          <cell r="M1100" t="str">
            <v>肥东研发办</v>
          </cell>
          <cell r="N1100" t="str">
            <v>安徽百大乐普生商厦</v>
          </cell>
          <cell r="O1100" t="str">
            <v>0.00</v>
          </cell>
          <cell r="P1100" t="str">
            <v>0.00</v>
          </cell>
          <cell r="Q1100" t="str">
            <v>160.68</v>
          </cell>
          <cell r="R1100" t="str">
            <v>60</v>
          </cell>
          <cell r="S1100" t="str">
            <v>平均年限法(一)</v>
          </cell>
          <cell r="T1100" t="str">
            <v>在用</v>
          </cell>
          <cell r="U1100" t="str">
            <v>直接购入</v>
          </cell>
          <cell r="V1100" t="str">
            <v>王桂珍</v>
          </cell>
          <cell r="W1100" t="str">
            <v>2016.12.26</v>
          </cell>
          <cell r="X1100" t="str">
            <v>记--334</v>
          </cell>
        </row>
        <row r="1100">
          <cell r="AA1100" t="str">
            <v>0401</v>
          </cell>
        </row>
        <row r="1101">
          <cell r="B1101" t="str">
            <v>040100147</v>
          </cell>
          <cell r="C1101" t="str">
            <v>美的空调（72柜机）</v>
          </cell>
          <cell r="D1101" t="str">
            <v>KFP-72LW/DY-PA400(D3)</v>
          </cell>
          <cell r="E1101">
            <v>4017.09</v>
          </cell>
          <cell r="F1101">
            <v>3856.41</v>
          </cell>
          <cell r="G1101">
            <v>160.68</v>
          </cell>
          <cell r="H1101">
            <v>0</v>
          </cell>
          <cell r="I1101" t="str">
            <v>2016.12.26</v>
          </cell>
          <cell r="J1101" t="str">
            <v>60</v>
          </cell>
          <cell r="K1101" t="str">
            <v>空调</v>
          </cell>
          <cell r="L1101" t="str">
            <v>研发中心</v>
          </cell>
          <cell r="M1101" t="str">
            <v>肥东研发办</v>
          </cell>
          <cell r="N1101" t="str">
            <v>安徽百大乐普生商厦</v>
          </cell>
          <cell r="O1101" t="str">
            <v>0.00</v>
          </cell>
          <cell r="P1101" t="str">
            <v>0.00</v>
          </cell>
          <cell r="Q1101" t="str">
            <v>160.68</v>
          </cell>
          <cell r="R1101" t="str">
            <v>60</v>
          </cell>
          <cell r="S1101" t="str">
            <v>平均年限法(一)</v>
          </cell>
          <cell r="T1101" t="str">
            <v>在用</v>
          </cell>
          <cell r="U1101" t="str">
            <v>直接购入</v>
          </cell>
          <cell r="V1101" t="str">
            <v>王桂珍</v>
          </cell>
          <cell r="W1101" t="str">
            <v>2016.12.26</v>
          </cell>
          <cell r="X1101" t="str">
            <v>记--334</v>
          </cell>
        </row>
        <row r="1101">
          <cell r="AA1101" t="str">
            <v>0401</v>
          </cell>
        </row>
        <row r="1102">
          <cell r="B1102" t="str">
            <v>040100148</v>
          </cell>
          <cell r="C1102" t="str">
            <v>美的空调（72柜机）</v>
          </cell>
          <cell r="D1102" t="str">
            <v>KFP-72LW/DY-PA400(D3)</v>
          </cell>
          <cell r="E1102">
            <v>4017.09</v>
          </cell>
          <cell r="F1102">
            <v>3856.41</v>
          </cell>
          <cell r="G1102">
            <v>160.68</v>
          </cell>
          <cell r="H1102">
            <v>0</v>
          </cell>
          <cell r="I1102" t="str">
            <v>2016.12.26</v>
          </cell>
          <cell r="J1102" t="str">
            <v>60</v>
          </cell>
          <cell r="K1102" t="str">
            <v>空调</v>
          </cell>
          <cell r="L1102" t="str">
            <v>研发中心</v>
          </cell>
          <cell r="M1102" t="str">
            <v>肥东研发办</v>
          </cell>
          <cell r="N1102" t="str">
            <v>安徽百大乐普生商厦</v>
          </cell>
          <cell r="O1102" t="str">
            <v>0.00</v>
          </cell>
          <cell r="P1102" t="str">
            <v>0.00</v>
          </cell>
          <cell r="Q1102" t="str">
            <v>160.68</v>
          </cell>
          <cell r="R1102" t="str">
            <v>60</v>
          </cell>
          <cell r="S1102" t="str">
            <v>平均年限法(一)</v>
          </cell>
          <cell r="T1102" t="str">
            <v>在用</v>
          </cell>
          <cell r="U1102" t="str">
            <v>直接购入</v>
          </cell>
          <cell r="V1102" t="str">
            <v>王桂珍</v>
          </cell>
          <cell r="W1102" t="str">
            <v>2016.12.26</v>
          </cell>
          <cell r="X1102" t="str">
            <v>记--334</v>
          </cell>
        </row>
        <row r="1102">
          <cell r="AA1102" t="str">
            <v>0401</v>
          </cell>
        </row>
        <row r="1103">
          <cell r="B1103" t="str">
            <v>040100149</v>
          </cell>
          <cell r="C1103" t="str">
            <v>美的空调（72柜机）</v>
          </cell>
          <cell r="D1103" t="str">
            <v>KFP-72LW/DY-PA400(D3)</v>
          </cell>
          <cell r="E1103">
            <v>4017.09</v>
          </cell>
          <cell r="F1103">
            <v>3856.41</v>
          </cell>
          <cell r="G1103">
            <v>160.68</v>
          </cell>
          <cell r="H1103">
            <v>0</v>
          </cell>
          <cell r="I1103" t="str">
            <v>2016.12.26</v>
          </cell>
          <cell r="J1103" t="str">
            <v>60</v>
          </cell>
          <cell r="K1103" t="str">
            <v>空调</v>
          </cell>
          <cell r="L1103" t="str">
            <v>研发中心</v>
          </cell>
          <cell r="M1103" t="str">
            <v>肥东研发办</v>
          </cell>
          <cell r="N1103" t="str">
            <v>安徽百大乐普生商厦</v>
          </cell>
          <cell r="O1103" t="str">
            <v>0.00</v>
          </cell>
          <cell r="P1103" t="str">
            <v>0.00</v>
          </cell>
          <cell r="Q1103" t="str">
            <v>160.68</v>
          </cell>
          <cell r="R1103" t="str">
            <v>60</v>
          </cell>
          <cell r="S1103" t="str">
            <v>平均年限法(一)</v>
          </cell>
          <cell r="T1103" t="str">
            <v>在用</v>
          </cell>
          <cell r="U1103" t="str">
            <v>直接购入</v>
          </cell>
          <cell r="V1103" t="str">
            <v>王桂珍</v>
          </cell>
          <cell r="W1103" t="str">
            <v>2016.12.26</v>
          </cell>
          <cell r="X1103" t="str">
            <v>记--334</v>
          </cell>
        </row>
        <row r="1103">
          <cell r="AA1103" t="str">
            <v>0401</v>
          </cell>
        </row>
        <row r="1104">
          <cell r="B1104" t="str">
            <v>040100150</v>
          </cell>
          <cell r="C1104" t="str">
            <v>美的空调（72柜机）</v>
          </cell>
          <cell r="D1104" t="str">
            <v>KFP-72LW/DY-PA400(D3)</v>
          </cell>
          <cell r="E1104">
            <v>4017.09</v>
          </cell>
          <cell r="F1104">
            <v>3856.41</v>
          </cell>
          <cell r="G1104">
            <v>160.68</v>
          </cell>
          <cell r="H1104">
            <v>0</v>
          </cell>
          <cell r="I1104" t="str">
            <v>2016.12.26</v>
          </cell>
          <cell r="J1104" t="str">
            <v>60</v>
          </cell>
          <cell r="K1104" t="str">
            <v>空调</v>
          </cell>
          <cell r="L1104" t="str">
            <v>种植投入品事业部</v>
          </cell>
          <cell r="M1104" t="str">
            <v>大兴制剂事业办</v>
          </cell>
          <cell r="N1104" t="str">
            <v>安徽百大乐普生商厦</v>
          </cell>
          <cell r="O1104" t="str">
            <v>0.00</v>
          </cell>
          <cell r="P1104" t="str">
            <v>0.00</v>
          </cell>
          <cell r="Q1104" t="str">
            <v>160.68</v>
          </cell>
          <cell r="R1104" t="str">
            <v>60</v>
          </cell>
          <cell r="S1104" t="str">
            <v>平均年限法(一)</v>
          </cell>
          <cell r="T1104" t="str">
            <v>在用</v>
          </cell>
          <cell r="U1104" t="str">
            <v>直接购入</v>
          </cell>
          <cell r="V1104" t="str">
            <v>王桂珍</v>
          </cell>
          <cell r="W1104" t="str">
            <v>2016.12.26</v>
          </cell>
          <cell r="X1104" t="str">
            <v>记--334</v>
          </cell>
        </row>
        <row r="1104">
          <cell r="AA1104" t="str">
            <v>0401</v>
          </cell>
        </row>
        <row r="1105">
          <cell r="B1105" t="str">
            <v>040100151</v>
          </cell>
          <cell r="C1105" t="str">
            <v>美的空调（72柜机）</v>
          </cell>
          <cell r="D1105" t="str">
            <v>KFP-72LW/DY-PA400(D3)</v>
          </cell>
          <cell r="E1105">
            <v>4017.09</v>
          </cell>
          <cell r="F1105">
            <v>3856.41</v>
          </cell>
          <cell r="G1105">
            <v>160.68</v>
          </cell>
          <cell r="H1105">
            <v>0</v>
          </cell>
          <cell r="I1105" t="str">
            <v>2016.12.26</v>
          </cell>
          <cell r="J1105" t="str">
            <v>60</v>
          </cell>
          <cell r="K1105" t="str">
            <v>空调</v>
          </cell>
          <cell r="L1105" t="str">
            <v>综合办</v>
          </cell>
          <cell r="M1105" t="str">
            <v>肥东综合办公室</v>
          </cell>
          <cell r="N1105" t="str">
            <v>安徽百大乐普生商厦</v>
          </cell>
          <cell r="O1105" t="str">
            <v>0.00</v>
          </cell>
          <cell r="P1105" t="str">
            <v>0.00</v>
          </cell>
          <cell r="Q1105" t="str">
            <v>160.68</v>
          </cell>
          <cell r="R1105" t="str">
            <v>60</v>
          </cell>
          <cell r="S1105" t="str">
            <v>平均年限法(一)</v>
          </cell>
          <cell r="T1105" t="str">
            <v>在用</v>
          </cell>
          <cell r="U1105" t="str">
            <v>直接购入</v>
          </cell>
          <cell r="V1105" t="str">
            <v>王桂珍</v>
          </cell>
          <cell r="W1105" t="str">
            <v>2016.12.26</v>
          </cell>
          <cell r="X1105" t="str">
            <v>记--334</v>
          </cell>
        </row>
        <row r="1105">
          <cell r="AA1105" t="str">
            <v>0401</v>
          </cell>
        </row>
        <row r="1106">
          <cell r="B1106" t="str">
            <v>040100152</v>
          </cell>
          <cell r="C1106" t="str">
            <v>美的空调（72柜机）</v>
          </cell>
          <cell r="D1106" t="str">
            <v>KFP-72LW/DY-PA400(D3)</v>
          </cell>
          <cell r="E1106">
            <v>4017.09</v>
          </cell>
          <cell r="F1106">
            <v>3856.41</v>
          </cell>
          <cell r="G1106">
            <v>160.68</v>
          </cell>
          <cell r="H1106">
            <v>0</v>
          </cell>
          <cell r="I1106" t="str">
            <v>2016.12.26</v>
          </cell>
          <cell r="J1106" t="str">
            <v>60</v>
          </cell>
          <cell r="K1106" t="str">
            <v>空调</v>
          </cell>
          <cell r="L1106" t="str">
            <v>综合办</v>
          </cell>
          <cell r="M1106" t="str">
            <v>肥东综合办公室</v>
          </cell>
          <cell r="N1106" t="str">
            <v>安徽百大乐普生商厦</v>
          </cell>
          <cell r="O1106" t="str">
            <v>0.00</v>
          </cell>
          <cell r="P1106" t="str">
            <v>0.00</v>
          </cell>
          <cell r="Q1106" t="str">
            <v>160.68</v>
          </cell>
          <cell r="R1106" t="str">
            <v>60</v>
          </cell>
          <cell r="S1106" t="str">
            <v>平均年限法(一)</v>
          </cell>
          <cell r="T1106" t="str">
            <v>在用</v>
          </cell>
          <cell r="U1106" t="str">
            <v>直接购入</v>
          </cell>
          <cell r="V1106" t="str">
            <v>王桂珍</v>
          </cell>
          <cell r="W1106" t="str">
            <v>2016.12.26</v>
          </cell>
          <cell r="X1106" t="str">
            <v>记--334</v>
          </cell>
        </row>
        <row r="1106">
          <cell r="AA1106" t="str">
            <v>0401</v>
          </cell>
        </row>
        <row r="1107">
          <cell r="B1107" t="str">
            <v>040100153</v>
          </cell>
          <cell r="C1107" t="str">
            <v>美的空调（72柜机）</v>
          </cell>
          <cell r="D1107" t="str">
            <v>KFP-72LW/DY-PA400(D3)</v>
          </cell>
          <cell r="E1107">
            <v>4017.09</v>
          </cell>
          <cell r="F1107">
            <v>3856.41</v>
          </cell>
          <cell r="G1107">
            <v>160.68</v>
          </cell>
          <cell r="H1107">
            <v>0</v>
          </cell>
          <cell r="I1107" t="str">
            <v>2016.12.26</v>
          </cell>
          <cell r="J1107" t="str">
            <v>60</v>
          </cell>
          <cell r="K1107" t="str">
            <v>空调</v>
          </cell>
          <cell r="L1107" t="str">
            <v>综合办</v>
          </cell>
          <cell r="M1107" t="str">
            <v>肥东综合办公室</v>
          </cell>
          <cell r="N1107" t="str">
            <v>安徽百大乐普生商厦</v>
          </cell>
          <cell r="O1107" t="str">
            <v>0.00</v>
          </cell>
          <cell r="P1107" t="str">
            <v>0.00</v>
          </cell>
          <cell r="Q1107" t="str">
            <v>160.68</v>
          </cell>
          <cell r="R1107" t="str">
            <v>60</v>
          </cell>
          <cell r="S1107" t="str">
            <v>平均年限法(一)</v>
          </cell>
          <cell r="T1107" t="str">
            <v>在用</v>
          </cell>
          <cell r="U1107" t="str">
            <v>直接购入</v>
          </cell>
          <cell r="V1107" t="str">
            <v>王桂珍</v>
          </cell>
          <cell r="W1107" t="str">
            <v>2016.12.26</v>
          </cell>
          <cell r="X1107" t="str">
            <v>记--334</v>
          </cell>
        </row>
        <row r="1107">
          <cell r="AA1107" t="str">
            <v>0401</v>
          </cell>
        </row>
        <row r="1108">
          <cell r="B1108" t="str">
            <v>040100154</v>
          </cell>
          <cell r="C1108" t="str">
            <v>美的空调（72柜机）</v>
          </cell>
          <cell r="D1108" t="str">
            <v>KFP-72LW/DY-PA400(D3)</v>
          </cell>
          <cell r="E1108">
            <v>4017.09</v>
          </cell>
          <cell r="F1108">
            <v>3856.41</v>
          </cell>
          <cell r="G1108">
            <v>160.68</v>
          </cell>
          <cell r="H1108">
            <v>0</v>
          </cell>
          <cell r="I1108" t="str">
            <v>2016.12.26</v>
          </cell>
          <cell r="J1108" t="str">
            <v>60</v>
          </cell>
          <cell r="K1108" t="str">
            <v>空调</v>
          </cell>
          <cell r="L1108" t="str">
            <v>综合办</v>
          </cell>
          <cell r="M1108" t="str">
            <v>肥东综合办公室</v>
          </cell>
          <cell r="N1108" t="str">
            <v>安徽百大乐普生商厦</v>
          </cell>
          <cell r="O1108" t="str">
            <v>0.00</v>
          </cell>
          <cell r="P1108" t="str">
            <v>0.00</v>
          </cell>
          <cell r="Q1108" t="str">
            <v>160.68</v>
          </cell>
          <cell r="R1108" t="str">
            <v>60</v>
          </cell>
          <cell r="S1108" t="str">
            <v>平均年限法(一)</v>
          </cell>
          <cell r="T1108" t="str">
            <v>在用</v>
          </cell>
          <cell r="U1108" t="str">
            <v>直接购入</v>
          </cell>
          <cell r="V1108" t="str">
            <v>王桂珍</v>
          </cell>
          <cell r="W1108" t="str">
            <v>2016.12.26</v>
          </cell>
          <cell r="X1108" t="str">
            <v>记--334</v>
          </cell>
        </row>
        <row r="1108">
          <cell r="AA1108" t="str">
            <v>0401</v>
          </cell>
        </row>
        <row r="1109">
          <cell r="B1109" t="str">
            <v>040100155</v>
          </cell>
          <cell r="C1109" t="str">
            <v>美的空调（72柜机）</v>
          </cell>
          <cell r="D1109" t="str">
            <v>KFP-72LW/DY-PA400(D3)</v>
          </cell>
          <cell r="E1109">
            <v>4017.09</v>
          </cell>
          <cell r="F1109">
            <v>3856.41</v>
          </cell>
          <cell r="G1109">
            <v>160.68</v>
          </cell>
          <cell r="H1109">
            <v>0</v>
          </cell>
          <cell r="I1109" t="str">
            <v>2016.12.26</v>
          </cell>
          <cell r="J1109" t="str">
            <v>60</v>
          </cell>
          <cell r="K1109" t="str">
            <v>空调</v>
          </cell>
          <cell r="L1109" t="str">
            <v>综合办</v>
          </cell>
          <cell r="M1109" t="str">
            <v>肥东综合办公室</v>
          </cell>
          <cell r="N1109" t="str">
            <v>安徽百大乐普生商厦</v>
          </cell>
          <cell r="O1109" t="str">
            <v>0.00</v>
          </cell>
          <cell r="P1109" t="str">
            <v>0.00</v>
          </cell>
          <cell r="Q1109" t="str">
            <v>160.68</v>
          </cell>
          <cell r="R1109" t="str">
            <v>60</v>
          </cell>
          <cell r="S1109" t="str">
            <v>平均年限法(一)</v>
          </cell>
          <cell r="T1109" t="str">
            <v>在用</v>
          </cell>
          <cell r="U1109" t="str">
            <v>直接购入</v>
          </cell>
          <cell r="V1109" t="str">
            <v>王桂珍</v>
          </cell>
          <cell r="W1109" t="str">
            <v>2016.12.26</v>
          </cell>
          <cell r="X1109" t="str">
            <v>记--334</v>
          </cell>
        </row>
        <row r="1109">
          <cell r="AA1109" t="str">
            <v>0401</v>
          </cell>
        </row>
        <row r="1110">
          <cell r="B1110" t="str">
            <v>040100156</v>
          </cell>
          <cell r="C1110" t="str">
            <v>美的空调（72柜机）</v>
          </cell>
          <cell r="D1110" t="str">
            <v>KFP-72LW/DY-PA400(D3)</v>
          </cell>
          <cell r="E1110">
            <v>4017.09</v>
          </cell>
          <cell r="F1110">
            <v>3856.41</v>
          </cell>
          <cell r="G1110">
            <v>160.68</v>
          </cell>
          <cell r="H1110">
            <v>0</v>
          </cell>
          <cell r="I1110" t="str">
            <v>2016.12.26</v>
          </cell>
          <cell r="J1110" t="str">
            <v>60</v>
          </cell>
          <cell r="K1110" t="str">
            <v>空调</v>
          </cell>
          <cell r="L1110" t="str">
            <v>综合办</v>
          </cell>
          <cell r="M1110" t="str">
            <v>肥东综合办公室</v>
          </cell>
          <cell r="N1110" t="str">
            <v>安徽百大乐普生商厦</v>
          </cell>
          <cell r="O1110" t="str">
            <v>0.00</v>
          </cell>
          <cell r="P1110" t="str">
            <v>0.00</v>
          </cell>
          <cell r="Q1110" t="str">
            <v>160.68</v>
          </cell>
          <cell r="R1110" t="str">
            <v>60</v>
          </cell>
          <cell r="S1110" t="str">
            <v>平均年限法(一)</v>
          </cell>
          <cell r="T1110" t="str">
            <v>在用</v>
          </cell>
          <cell r="U1110" t="str">
            <v>直接购入</v>
          </cell>
          <cell r="V1110" t="str">
            <v>王桂珍</v>
          </cell>
          <cell r="W1110" t="str">
            <v>2016.12.26</v>
          </cell>
          <cell r="X1110" t="str">
            <v>记--334</v>
          </cell>
        </row>
        <row r="1110">
          <cell r="AA1110" t="str">
            <v>0401</v>
          </cell>
        </row>
        <row r="1111">
          <cell r="B1111" t="str">
            <v>040100157</v>
          </cell>
          <cell r="C1111" t="str">
            <v>美的空调（72柜机）</v>
          </cell>
          <cell r="D1111" t="str">
            <v>KFP-72LW/DY-PA400(D3)</v>
          </cell>
          <cell r="E1111">
            <v>4017.09</v>
          </cell>
          <cell r="F1111">
            <v>3856.41</v>
          </cell>
          <cell r="G1111">
            <v>160.68</v>
          </cell>
          <cell r="H1111">
            <v>0</v>
          </cell>
          <cell r="I1111" t="str">
            <v>2016.12.26</v>
          </cell>
          <cell r="J1111" t="str">
            <v>60</v>
          </cell>
          <cell r="K1111" t="str">
            <v>空调</v>
          </cell>
          <cell r="L1111" t="str">
            <v>综合办</v>
          </cell>
          <cell r="M1111" t="str">
            <v>肥东综合办公室</v>
          </cell>
          <cell r="N1111" t="str">
            <v>安徽百大乐普生商厦</v>
          </cell>
          <cell r="O1111" t="str">
            <v>0.00</v>
          </cell>
          <cell r="P1111" t="str">
            <v>0.00</v>
          </cell>
          <cell r="Q1111" t="str">
            <v>160.68</v>
          </cell>
          <cell r="R1111" t="str">
            <v>60</v>
          </cell>
          <cell r="S1111" t="str">
            <v>平均年限法(一)</v>
          </cell>
          <cell r="T1111" t="str">
            <v>在用</v>
          </cell>
          <cell r="U1111" t="str">
            <v>直接购入</v>
          </cell>
          <cell r="V1111" t="str">
            <v>王桂珍</v>
          </cell>
          <cell r="W1111" t="str">
            <v>2016.12.26</v>
          </cell>
          <cell r="X1111" t="str">
            <v>记--334</v>
          </cell>
        </row>
        <row r="1111">
          <cell r="AA1111" t="str">
            <v>0401</v>
          </cell>
        </row>
        <row r="1112">
          <cell r="B1112" t="str">
            <v>040100158</v>
          </cell>
          <cell r="C1112" t="str">
            <v>美的空调（51柜机）</v>
          </cell>
          <cell r="D1112" t="str">
            <v>KFR-51LW/DY-PA400(D3)</v>
          </cell>
          <cell r="E1112">
            <v>3162.39</v>
          </cell>
          <cell r="F1112">
            <v>3035.89</v>
          </cell>
          <cell r="G1112">
            <v>126.5</v>
          </cell>
          <cell r="H1112">
            <v>0</v>
          </cell>
          <cell r="I1112" t="str">
            <v>2016.12.26</v>
          </cell>
          <cell r="J1112" t="str">
            <v>60</v>
          </cell>
          <cell r="K1112" t="str">
            <v>空调</v>
          </cell>
          <cell r="L1112" t="str">
            <v>质量管理部</v>
          </cell>
          <cell r="M1112" t="str">
            <v>肥东质检部门</v>
          </cell>
          <cell r="N1112" t="str">
            <v>安徽百大乐普生商厦</v>
          </cell>
          <cell r="O1112" t="str">
            <v>0.00</v>
          </cell>
          <cell r="P1112" t="str">
            <v>0.00</v>
          </cell>
          <cell r="Q1112" t="str">
            <v>126.50</v>
          </cell>
          <cell r="R1112" t="str">
            <v>60</v>
          </cell>
          <cell r="S1112" t="str">
            <v>平均年限法(一)</v>
          </cell>
          <cell r="T1112" t="str">
            <v>在用</v>
          </cell>
          <cell r="U1112" t="str">
            <v>直接购入</v>
          </cell>
          <cell r="V1112" t="str">
            <v>王桂珍</v>
          </cell>
          <cell r="W1112" t="str">
            <v>2016.12.26</v>
          </cell>
          <cell r="X1112" t="str">
            <v>记--334</v>
          </cell>
        </row>
        <row r="1112">
          <cell r="AA1112" t="str">
            <v>0401</v>
          </cell>
        </row>
        <row r="1113">
          <cell r="B1113" t="str">
            <v>040100159</v>
          </cell>
          <cell r="C1113" t="str">
            <v>美的空调（51柜机）</v>
          </cell>
          <cell r="D1113" t="str">
            <v>KFR-51LW/DY-PA400(D3)</v>
          </cell>
          <cell r="E1113">
            <v>3162.39</v>
          </cell>
          <cell r="F1113">
            <v>3035.89</v>
          </cell>
          <cell r="G1113">
            <v>126.5</v>
          </cell>
          <cell r="H1113">
            <v>0</v>
          </cell>
          <cell r="I1113" t="str">
            <v>2016.12.26</v>
          </cell>
          <cell r="J1113" t="str">
            <v>60</v>
          </cell>
          <cell r="K1113" t="str">
            <v>空调</v>
          </cell>
          <cell r="L1113" t="str">
            <v>质量管理部</v>
          </cell>
          <cell r="M1113" t="str">
            <v>肥东质检部门</v>
          </cell>
          <cell r="N1113" t="str">
            <v>安徽百大乐普生商厦</v>
          </cell>
          <cell r="O1113" t="str">
            <v>0.00</v>
          </cell>
          <cell r="P1113" t="str">
            <v>0.00</v>
          </cell>
          <cell r="Q1113" t="str">
            <v>126.50</v>
          </cell>
          <cell r="R1113" t="str">
            <v>60</v>
          </cell>
          <cell r="S1113" t="str">
            <v>平均年限法(一)</v>
          </cell>
          <cell r="T1113" t="str">
            <v>在用</v>
          </cell>
          <cell r="U1113" t="str">
            <v>直接购入</v>
          </cell>
          <cell r="V1113" t="str">
            <v>王桂珍</v>
          </cell>
          <cell r="W1113" t="str">
            <v>2016.12.26</v>
          </cell>
          <cell r="X1113" t="str">
            <v>记--334</v>
          </cell>
        </row>
        <row r="1113">
          <cell r="AA1113" t="str">
            <v>0401</v>
          </cell>
        </row>
        <row r="1114">
          <cell r="B1114" t="str">
            <v>040100160</v>
          </cell>
          <cell r="C1114" t="str">
            <v>美的空调（51柜机）</v>
          </cell>
          <cell r="D1114" t="str">
            <v>KFR-51LW/DY-PA400(D3)</v>
          </cell>
          <cell r="E1114">
            <v>3162.41</v>
          </cell>
          <cell r="F1114">
            <v>3035.91</v>
          </cell>
          <cell r="G1114">
            <v>126.5</v>
          </cell>
          <cell r="H1114">
            <v>0</v>
          </cell>
          <cell r="I1114" t="str">
            <v>2016.12.26</v>
          </cell>
          <cell r="J1114" t="str">
            <v>60</v>
          </cell>
          <cell r="K1114" t="str">
            <v>空调</v>
          </cell>
          <cell r="L1114" t="str">
            <v>供应公司/采购部</v>
          </cell>
          <cell r="M1114" t="str">
            <v>肥东采购部</v>
          </cell>
          <cell r="N1114" t="str">
            <v>安徽百大乐普生商厦</v>
          </cell>
          <cell r="O1114" t="str">
            <v>0.00</v>
          </cell>
          <cell r="P1114" t="str">
            <v>0.00</v>
          </cell>
          <cell r="Q1114" t="str">
            <v>126.50</v>
          </cell>
          <cell r="R1114" t="str">
            <v>60</v>
          </cell>
          <cell r="S1114" t="str">
            <v>平均年限法(一)</v>
          </cell>
          <cell r="T1114" t="str">
            <v>在用</v>
          </cell>
          <cell r="U1114" t="str">
            <v>直接购入</v>
          </cell>
          <cell r="V1114" t="str">
            <v>王桂珍</v>
          </cell>
          <cell r="W1114" t="str">
            <v>2016.12.26</v>
          </cell>
          <cell r="X1114" t="str">
            <v>记--334</v>
          </cell>
        </row>
        <row r="1114">
          <cell r="AA1114" t="str">
            <v>0401</v>
          </cell>
        </row>
        <row r="1115">
          <cell r="B1115" t="str">
            <v>040100161</v>
          </cell>
          <cell r="C1115" t="str">
            <v>美的空调（51柜机）</v>
          </cell>
          <cell r="D1115" t="str">
            <v>KFR-51LW/DY-PA400(D3)</v>
          </cell>
          <cell r="E1115">
            <v>3162.39</v>
          </cell>
          <cell r="F1115">
            <v>3035.89</v>
          </cell>
          <cell r="G1115">
            <v>126.5</v>
          </cell>
          <cell r="H1115">
            <v>0</v>
          </cell>
          <cell r="I1115" t="str">
            <v>2016.12.26</v>
          </cell>
          <cell r="J1115" t="str">
            <v>60</v>
          </cell>
          <cell r="K1115" t="str">
            <v>空调</v>
          </cell>
          <cell r="L1115" t="str">
            <v>物流中心</v>
          </cell>
          <cell r="M1115" t="str">
            <v>肥东企管部</v>
          </cell>
          <cell r="N1115" t="str">
            <v>安徽百大乐普生商厦</v>
          </cell>
          <cell r="O1115" t="str">
            <v>0.00</v>
          </cell>
          <cell r="P1115" t="str">
            <v>0.00</v>
          </cell>
          <cell r="Q1115" t="str">
            <v>126.50</v>
          </cell>
          <cell r="R1115" t="str">
            <v>60</v>
          </cell>
          <cell r="S1115" t="str">
            <v>平均年限法(一)</v>
          </cell>
          <cell r="T1115" t="str">
            <v>在用</v>
          </cell>
          <cell r="U1115" t="str">
            <v>直接购入</v>
          </cell>
          <cell r="V1115" t="str">
            <v>王桂珍</v>
          </cell>
          <cell r="W1115" t="str">
            <v>2016.12.26</v>
          </cell>
          <cell r="X1115" t="str">
            <v>记--334</v>
          </cell>
        </row>
        <row r="1115">
          <cell r="AA1115" t="str">
            <v>0401</v>
          </cell>
        </row>
        <row r="1116">
          <cell r="B1116" t="str">
            <v>040100162</v>
          </cell>
          <cell r="C1116" t="str">
            <v>美的空调（51柜机）</v>
          </cell>
          <cell r="D1116" t="str">
            <v>KFR-51LW/DY-PA400(D3)</v>
          </cell>
          <cell r="E1116">
            <v>3162.39</v>
          </cell>
          <cell r="F1116">
            <v>3035.89</v>
          </cell>
          <cell r="G1116">
            <v>126.5</v>
          </cell>
          <cell r="H1116">
            <v>0</v>
          </cell>
          <cell r="I1116" t="str">
            <v>2016.12.26</v>
          </cell>
          <cell r="J1116" t="str">
            <v>60</v>
          </cell>
          <cell r="K1116" t="str">
            <v>空调</v>
          </cell>
          <cell r="L1116" t="str">
            <v>研发中心</v>
          </cell>
          <cell r="M1116" t="str">
            <v>肥东研发部</v>
          </cell>
          <cell r="N1116" t="str">
            <v>安徽百大乐普生商厦</v>
          </cell>
          <cell r="O1116" t="str">
            <v>0.00</v>
          </cell>
          <cell r="P1116" t="str">
            <v>0.00</v>
          </cell>
          <cell r="Q1116" t="str">
            <v>126.50</v>
          </cell>
          <cell r="R1116" t="str">
            <v>60</v>
          </cell>
          <cell r="S1116" t="str">
            <v>平均年限法(一)</v>
          </cell>
          <cell r="T1116" t="str">
            <v>在用</v>
          </cell>
          <cell r="U1116" t="str">
            <v>直接购入</v>
          </cell>
          <cell r="V1116" t="str">
            <v>王桂珍</v>
          </cell>
          <cell r="W1116" t="str">
            <v>2016.12.26</v>
          </cell>
          <cell r="X1116" t="str">
            <v>记--334</v>
          </cell>
        </row>
        <row r="1116">
          <cell r="AA1116" t="str">
            <v>0401</v>
          </cell>
        </row>
        <row r="1117">
          <cell r="B1117" t="str">
            <v>040100163</v>
          </cell>
          <cell r="C1117" t="str">
            <v>美的空调（35挂机）</v>
          </cell>
          <cell r="D1117" t="str">
            <v>KFR-35GW/DY-DA400(D3)</v>
          </cell>
          <cell r="E1117">
            <v>1794.87</v>
          </cell>
          <cell r="F1117">
            <v>1723.08</v>
          </cell>
          <cell r="G1117">
            <v>71.79</v>
          </cell>
          <cell r="H1117">
            <v>0</v>
          </cell>
          <cell r="I1117" t="str">
            <v>2016.12.26</v>
          </cell>
          <cell r="J1117" t="str">
            <v>60</v>
          </cell>
          <cell r="K1117" t="str">
            <v>空调</v>
          </cell>
          <cell r="L1117" t="str">
            <v>综合办</v>
          </cell>
          <cell r="M1117" t="str">
            <v>肥东综合办</v>
          </cell>
          <cell r="N1117" t="str">
            <v>合肥百大乐普生商厦</v>
          </cell>
          <cell r="O1117" t="str">
            <v>0.00</v>
          </cell>
          <cell r="P1117" t="str">
            <v>0.00</v>
          </cell>
          <cell r="Q1117" t="str">
            <v>71.79</v>
          </cell>
          <cell r="R1117" t="str">
            <v>60</v>
          </cell>
          <cell r="S1117" t="str">
            <v>平均年限法(一)</v>
          </cell>
          <cell r="T1117" t="str">
            <v>在用</v>
          </cell>
          <cell r="U1117" t="str">
            <v>直接购入</v>
          </cell>
          <cell r="V1117" t="str">
            <v>王桂珍</v>
          </cell>
          <cell r="W1117" t="str">
            <v>2016.12.26</v>
          </cell>
          <cell r="X1117" t="str">
            <v>记--334</v>
          </cell>
        </row>
        <row r="1117">
          <cell r="AA1117" t="str">
            <v>0401</v>
          </cell>
        </row>
        <row r="1118">
          <cell r="B1118" t="str">
            <v>040100164</v>
          </cell>
          <cell r="C1118" t="str">
            <v>美的空调（35挂机）</v>
          </cell>
          <cell r="D1118" t="str">
            <v>KFR-35GW/DY-DA400(D3)</v>
          </cell>
          <cell r="E1118">
            <v>1794.94</v>
          </cell>
          <cell r="F1118">
            <v>1723.14</v>
          </cell>
          <cell r="G1118">
            <v>71.8</v>
          </cell>
          <cell r="H1118">
            <v>0</v>
          </cell>
          <cell r="I1118" t="str">
            <v>2016.12.26</v>
          </cell>
          <cell r="J1118" t="str">
            <v>60</v>
          </cell>
          <cell r="K1118" t="str">
            <v>空调</v>
          </cell>
          <cell r="L1118" t="str">
            <v>综合办</v>
          </cell>
          <cell r="M1118" t="str">
            <v>肥东综合办公室</v>
          </cell>
          <cell r="N1118" t="str">
            <v>合肥百大乐普生商厦</v>
          </cell>
          <cell r="O1118" t="str">
            <v>0.00</v>
          </cell>
          <cell r="P1118" t="str">
            <v>0.00</v>
          </cell>
          <cell r="Q1118" t="str">
            <v>71.80</v>
          </cell>
          <cell r="R1118" t="str">
            <v>60</v>
          </cell>
          <cell r="S1118" t="str">
            <v>平均年限法(一)</v>
          </cell>
          <cell r="T1118" t="str">
            <v>在用</v>
          </cell>
          <cell r="U1118" t="str">
            <v>直接购入</v>
          </cell>
          <cell r="V1118" t="str">
            <v>王桂珍</v>
          </cell>
          <cell r="W1118" t="str">
            <v>2016.12.26</v>
          </cell>
          <cell r="X1118" t="str">
            <v>记--334</v>
          </cell>
        </row>
        <row r="1118">
          <cell r="AA1118" t="str">
            <v>0401</v>
          </cell>
        </row>
        <row r="1119">
          <cell r="B1119" t="str">
            <v>040100165</v>
          </cell>
          <cell r="C1119" t="str">
            <v>美的空调（35挂机）</v>
          </cell>
          <cell r="D1119" t="str">
            <v>KFR-35GW/DY-DA400(D3)</v>
          </cell>
          <cell r="E1119">
            <v>1794.87</v>
          </cell>
          <cell r="F1119">
            <v>1723.08</v>
          </cell>
          <cell r="G1119">
            <v>71.79</v>
          </cell>
          <cell r="H1119">
            <v>0</v>
          </cell>
          <cell r="I1119" t="str">
            <v>2016.12.26</v>
          </cell>
          <cell r="J1119" t="str">
            <v>60</v>
          </cell>
          <cell r="K1119" t="str">
            <v>空调</v>
          </cell>
          <cell r="L1119" t="str">
            <v>综合办</v>
          </cell>
          <cell r="M1119" t="str">
            <v>农化党委办公室</v>
          </cell>
          <cell r="N1119" t="str">
            <v>合肥百大乐普生商厦</v>
          </cell>
          <cell r="O1119" t="str">
            <v>0.00</v>
          </cell>
          <cell r="P1119" t="str">
            <v>0.00</v>
          </cell>
          <cell r="Q1119" t="str">
            <v>71.79</v>
          </cell>
          <cell r="R1119" t="str">
            <v>60</v>
          </cell>
          <cell r="S1119" t="str">
            <v>平均年限法(一)</v>
          </cell>
          <cell r="T1119" t="str">
            <v>在用</v>
          </cell>
          <cell r="U1119" t="str">
            <v>直接购入</v>
          </cell>
          <cell r="V1119" t="str">
            <v>王桂珍</v>
          </cell>
          <cell r="W1119" t="str">
            <v>2016.12.26</v>
          </cell>
          <cell r="X1119" t="str">
            <v>记--334</v>
          </cell>
        </row>
        <row r="1119">
          <cell r="AA1119" t="str">
            <v>0401</v>
          </cell>
        </row>
        <row r="1120">
          <cell r="B1120" t="str">
            <v>040100166</v>
          </cell>
          <cell r="C1120" t="str">
            <v>美的空调（35挂机）</v>
          </cell>
          <cell r="D1120" t="str">
            <v>KFR-35GW/DY-DA400(D3)</v>
          </cell>
          <cell r="E1120">
            <v>1794.87</v>
          </cell>
          <cell r="F1120">
            <v>1723.08</v>
          </cell>
          <cell r="G1120">
            <v>71.79</v>
          </cell>
          <cell r="H1120">
            <v>0</v>
          </cell>
          <cell r="I1120" t="str">
            <v>2016.12.26</v>
          </cell>
          <cell r="J1120" t="str">
            <v>60</v>
          </cell>
          <cell r="K1120" t="str">
            <v>空调</v>
          </cell>
          <cell r="L1120" t="str">
            <v>安全环保部</v>
          </cell>
          <cell r="M1120" t="str">
            <v>肥东安环部</v>
          </cell>
          <cell r="N1120" t="str">
            <v>合肥百大乐普生商厦</v>
          </cell>
          <cell r="O1120" t="str">
            <v>0.00</v>
          </cell>
          <cell r="P1120" t="str">
            <v>0.00</v>
          </cell>
          <cell r="Q1120" t="str">
            <v>71.79</v>
          </cell>
          <cell r="R1120" t="str">
            <v>60</v>
          </cell>
          <cell r="S1120" t="str">
            <v>平均年限法(一)</v>
          </cell>
          <cell r="T1120" t="str">
            <v>在用</v>
          </cell>
          <cell r="U1120" t="str">
            <v>直接购入</v>
          </cell>
          <cell r="V1120" t="str">
            <v>王桂珍</v>
          </cell>
          <cell r="W1120" t="str">
            <v>2016.12.26</v>
          </cell>
          <cell r="X1120" t="str">
            <v>记--334</v>
          </cell>
        </row>
        <row r="1120">
          <cell r="AA1120" t="str">
            <v>0401</v>
          </cell>
        </row>
        <row r="1121">
          <cell r="B1121" t="str">
            <v>040100167</v>
          </cell>
          <cell r="C1121" t="str">
            <v>美的空调（35挂机）</v>
          </cell>
          <cell r="D1121" t="str">
            <v>KFR-35GW/DY-DA400(D3)</v>
          </cell>
          <cell r="E1121">
            <v>1794.87</v>
          </cell>
          <cell r="F1121">
            <v>1723.08</v>
          </cell>
          <cell r="G1121">
            <v>71.79</v>
          </cell>
          <cell r="H1121">
            <v>0</v>
          </cell>
          <cell r="I1121" t="str">
            <v>2016.12.26</v>
          </cell>
          <cell r="J1121" t="str">
            <v>60</v>
          </cell>
          <cell r="K1121" t="str">
            <v>空调</v>
          </cell>
          <cell r="L1121" t="str">
            <v>质量管理部</v>
          </cell>
          <cell r="M1121" t="str">
            <v>肥东质检部</v>
          </cell>
          <cell r="N1121" t="str">
            <v>合肥百大乐普生商厦</v>
          </cell>
          <cell r="O1121" t="str">
            <v>0.00</v>
          </cell>
          <cell r="P1121" t="str">
            <v>0.00</v>
          </cell>
          <cell r="Q1121" t="str">
            <v>71.79</v>
          </cell>
          <cell r="R1121" t="str">
            <v>60</v>
          </cell>
          <cell r="S1121" t="str">
            <v>平均年限法(一)</v>
          </cell>
          <cell r="T1121" t="str">
            <v>在用</v>
          </cell>
          <cell r="U1121" t="str">
            <v>直接购入</v>
          </cell>
          <cell r="V1121" t="str">
            <v>王桂珍</v>
          </cell>
          <cell r="W1121" t="str">
            <v>2016.12.26</v>
          </cell>
          <cell r="X1121" t="str">
            <v>记--334</v>
          </cell>
        </row>
        <row r="1121">
          <cell r="AA1121" t="str">
            <v>0401</v>
          </cell>
        </row>
        <row r="1122">
          <cell r="B1122" t="str">
            <v>040100168</v>
          </cell>
          <cell r="C1122" t="str">
            <v>美的空调（35挂机）</v>
          </cell>
          <cell r="D1122" t="str">
            <v>KFR-35GW/DY-DA400(D3)</v>
          </cell>
          <cell r="E1122">
            <v>1794.87</v>
          </cell>
          <cell r="F1122">
            <v>1723.08</v>
          </cell>
          <cell r="G1122">
            <v>71.79</v>
          </cell>
          <cell r="H1122">
            <v>0</v>
          </cell>
          <cell r="I1122" t="str">
            <v>2016.12.26</v>
          </cell>
          <cell r="J1122" t="str">
            <v>60</v>
          </cell>
          <cell r="K1122" t="str">
            <v>空调</v>
          </cell>
          <cell r="L1122" t="str">
            <v>质量管理部</v>
          </cell>
          <cell r="M1122" t="str">
            <v>肥东质检部</v>
          </cell>
          <cell r="N1122" t="str">
            <v>合肥百大乐普生商厦</v>
          </cell>
          <cell r="O1122" t="str">
            <v>0.00</v>
          </cell>
          <cell r="P1122" t="str">
            <v>0.00</v>
          </cell>
          <cell r="Q1122" t="str">
            <v>71.79</v>
          </cell>
          <cell r="R1122" t="str">
            <v>60</v>
          </cell>
          <cell r="S1122" t="str">
            <v>平均年限法(一)</v>
          </cell>
          <cell r="T1122" t="str">
            <v>在用</v>
          </cell>
          <cell r="U1122" t="str">
            <v>直接购入</v>
          </cell>
          <cell r="V1122" t="str">
            <v>王桂珍</v>
          </cell>
          <cell r="W1122" t="str">
            <v>2016.12.26</v>
          </cell>
          <cell r="X1122" t="str">
            <v>记--334</v>
          </cell>
        </row>
        <row r="1122">
          <cell r="AA1122" t="str">
            <v>0401</v>
          </cell>
        </row>
        <row r="1123">
          <cell r="B1123" t="str">
            <v>040100169</v>
          </cell>
          <cell r="C1123" t="str">
            <v>美的空调（35挂机）</v>
          </cell>
          <cell r="D1123" t="str">
            <v>KFR-35GW/DY-DA400(D3)</v>
          </cell>
          <cell r="E1123">
            <v>1794.87</v>
          </cell>
          <cell r="F1123">
            <v>1723.08</v>
          </cell>
          <cell r="G1123">
            <v>71.79</v>
          </cell>
          <cell r="H1123">
            <v>0</v>
          </cell>
          <cell r="I1123" t="str">
            <v>2016.12.26</v>
          </cell>
          <cell r="J1123" t="str">
            <v>60</v>
          </cell>
          <cell r="K1123" t="str">
            <v>空调</v>
          </cell>
          <cell r="L1123" t="str">
            <v>质量管理部</v>
          </cell>
          <cell r="M1123" t="str">
            <v>肥东质检部</v>
          </cell>
          <cell r="N1123" t="str">
            <v>合肥百大乐普生商厦</v>
          </cell>
          <cell r="O1123" t="str">
            <v>0.00</v>
          </cell>
          <cell r="P1123" t="str">
            <v>0.00</v>
          </cell>
          <cell r="Q1123" t="str">
            <v>71.79</v>
          </cell>
          <cell r="R1123" t="str">
            <v>60</v>
          </cell>
          <cell r="S1123" t="str">
            <v>平均年限法(一)</v>
          </cell>
          <cell r="T1123" t="str">
            <v>在用</v>
          </cell>
          <cell r="U1123" t="str">
            <v>直接购入</v>
          </cell>
          <cell r="V1123" t="str">
            <v>王桂珍</v>
          </cell>
          <cell r="W1123" t="str">
            <v>2016.12.26</v>
          </cell>
          <cell r="X1123" t="str">
            <v>记--334</v>
          </cell>
        </row>
        <row r="1123">
          <cell r="AA1123" t="str">
            <v>0401</v>
          </cell>
        </row>
        <row r="1124">
          <cell r="B1124" t="str">
            <v>040100170</v>
          </cell>
          <cell r="C1124" t="str">
            <v>美的空调（35挂机）</v>
          </cell>
          <cell r="D1124" t="str">
            <v>KFR-35GW/DY-DA400(D3)</v>
          </cell>
          <cell r="E1124">
            <v>1794.87</v>
          </cell>
          <cell r="F1124">
            <v>1723.08</v>
          </cell>
          <cell r="G1124">
            <v>71.79</v>
          </cell>
          <cell r="H1124">
            <v>0</v>
          </cell>
          <cell r="I1124" t="str">
            <v>2016.12.26</v>
          </cell>
          <cell r="J1124" t="str">
            <v>60</v>
          </cell>
          <cell r="K1124" t="str">
            <v>空调</v>
          </cell>
          <cell r="L1124" t="str">
            <v>质量管理部</v>
          </cell>
          <cell r="M1124" t="str">
            <v>肥东质检部</v>
          </cell>
          <cell r="N1124" t="str">
            <v>合肥百大乐普生商厦</v>
          </cell>
          <cell r="O1124" t="str">
            <v>0.00</v>
          </cell>
          <cell r="P1124" t="str">
            <v>0.00</v>
          </cell>
          <cell r="Q1124" t="str">
            <v>71.79</v>
          </cell>
          <cell r="R1124" t="str">
            <v>60</v>
          </cell>
          <cell r="S1124" t="str">
            <v>平均年限法(一)</v>
          </cell>
          <cell r="T1124" t="str">
            <v>在用</v>
          </cell>
          <cell r="U1124" t="str">
            <v>直接购入</v>
          </cell>
          <cell r="V1124" t="str">
            <v>王桂珍</v>
          </cell>
          <cell r="W1124" t="str">
            <v>2016.12.26</v>
          </cell>
          <cell r="X1124" t="str">
            <v>记--334</v>
          </cell>
        </row>
        <row r="1124">
          <cell r="AA1124" t="str">
            <v>0401</v>
          </cell>
        </row>
        <row r="1125">
          <cell r="B1125" t="str">
            <v>040100171</v>
          </cell>
          <cell r="C1125" t="str">
            <v>美的空调（35挂机）</v>
          </cell>
          <cell r="D1125" t="str">
            <v>KFR-35GW/DY-DA400(D3)</v>
          </cell>
          <cell r="E1125">
            <v>1794.87</v>
          </cell>
          <cell r="F1125">
            <v>1723.08</v>
          </cell>
          <cell r="G1125">
            <v>71.79</v>
          </cell>
          <cell r="H1125">
            <v>0</v>
          </cell>
          <cell r="I1125" t="str">
            <v>2016.12.26</v>
          </cell>
          <cell r="J1125" t="str">
            <v>60</v>
          </cell>
          <cell r="K1125" t="str">
            <v>空调</v>
          </cell>
          <cell r="L1125" t="str">
            <v>质量管理部</v>
          </cell>
          <cell r="M1125" t="str">
            <v>肥东质检部</v>
          </cell>
          <cell r="N1125" t="str">
            <v>合肥百大乐普生商厦</v>
          </cell>
          <cell r="O1125" t="str">
            <v>0.00</v>
          </cell>
          <cell r="P1125" t="str">
            <v>0.00</v>
          </cell>
          <cell r="Q1125" t="str">
            <v>71.79</v>
          </cell>
          <cell r="R1125" t="str">
            <v>60</v>
          </cell>
          <cell r="S1125" t="str">
            <v>平均年限法(一)</v>
          </cell>
          <cell r="T1125" t="str">
            <v>在用</v>
          </cell>
          <cell r="U1125" t="str">
            <v>直接购入</v>
          </cell>
          <cell r="V1125" t="str">
            <v>王桂珍</v>
          </cell>
          <cell r="W1125" t="str">
            <v>2016.12.26</v>
          </cell>
          <cell r="X1125" t="str">
            <v>记--334</v>
          </cell>
        </row>
        <row r="1125">
          <cell r="AA1125" t="str">
            <v>0401</v>
          </cell>
        </row>
        <row r="1126">
          <cell r="B1126" t="str">
            <v>040100172</v>
          </cell>
          <cell r="C1126" t="str">
            <v>美的空调（35挂机）</v>
          </cell>
          <cell r="D1126" t="str">
            <v>KFR-35GW/DY-DA400(D3)</v>
          </cell>
          <cell r="E1126">
            <v>1794.87</v>
          </cell>
          <cell r="F1126">
            <v>1723.08</v>
          </cell>
          <cell r="G1126">
            <v>71.79</v>
          </cell>
          <cell r="H1126">
            <v>0</v>
          </cell>
          <cell r="I1126" t="str">
            <v>2016.12.26</v>
          </cell>
          <cell r="J1126" t="str">
            <v>60</v>
          </cell>
          <cell r="K1126" t="str">
            <v>空调</v>
          </cell>
          <cell r="L1126" t="str">
            <v>质量管理部</v>
          </cell>
          <cell r="M1126" t="str">
            <v>肥东质检部</v>
          </cell>
          <cell r="N1126" t="str">
            <v>合肥百大乐普生商厦</v>
          </cell>
          <cell r="O1126" t="str">
            <v>0.00</v>
          </cell>
          <cell r="P1126" t="str">
            <v>0.00</v>
          </cell>
          <cell r="Q1126" t="str">
            <v>71.79</v>
          </cell>
          <cell r="R1126" t="str">
            <v>60</v>
          </cell>
          <cell r="S1126" t="str">
            <v>平均年限法(一)</v>
          </cell>
          <cell r="T1126" t="str">
            <v>在用</v>
          </cell>
          <cell r="U1126" t="str">
            <v>直接购入</v>
          </cell>
          <cell r="V1126" t="str">
            <v>王桂珍</v>
          </cell>
          <cell r="W1126" t="str">
            <v>2016.12.26</v>
          </cell>
          <cell r="X1126" t="str">
            <v>记--334</v>
          </cell>
        </row>
        <row r="1126">
          <cell r="AA1126" t="str">
            <v>0401</v>
          </cell>
        </row>
        <row r="1127">
          <cell r="B1127" t="str">
            <v>040100173</v>
          </cell>
          <cell r="C1127" t="str">
            <v>美的空调（35挂机）</v>
          </cell>
          <cell r="D1127" t="str">
            <v>KFR-35GW/DY-DA400(D3)</v>
          </cell>
          <cell r="E1127">
            <v>1794.87</v>
          </cell>
          <cell r="F1127">
            <v>1723.08</v>
          </cell>
          <cell r="G1127">
            <v>71.79</v>
          </cell>
          <cell r="H1127">
            <v>0</v>
          </cell>
          <cell r="I1127" t="str">
            <v>2016.12.26</v>
          </cell>
          <cell r="J1127" t="str">
            <v>60</v>
          </cell>
          <cell r="K1127" t="str">
            <v>空调</v>
          </cell>
          <cell r="L1127" t="str">
            <v>质量管理部</v>
          </cell>
          <cell r="M1127" t="str">
            <v>肥东质检部</v>
          </cell>
          <cell r="N1127" t="str">
            <v>合肥百大乐普生商厦</v>
          </cell>
          <cell r="O1127" t="str">
            <v>0.00</v>
          </cell>
          <cell r="P1127" t="str">
            <v>0.00</v>
          </cell>
          <cell r="Q1127" t="str">
            <v>71.79</v>
          </cell>
          <cell r="R1127" t="str">
            <v>60</v>
          </cell>
          <cell r="S1127" t="str">
            <v>平均年限法(一)</v>
          </cell>
          <cell r="T1127" t="str">
            <v>在用</v>
          </cell>
          <cell r="U1127" t="str">
            <v>直接购入</v>
          </cell>
          <cell r="V1127" t="str">
            <v>王桂珍</v>
          </cell>
          <cell r="W1127" t="str">
            <v>2016.12.26</v>
          </cell>
          <cell r="X1127" t="str">
            <v>记--334</v>
          </cell>
        </row>
        <row r="1127">
          <cell r="AA1127" t="str">
            <v>0401</v>
          </cell>
        </row>
        <row r="1128">
          <cell r="B1128" t="str">
            <v>040100174</v>
          </cell>
          <cell r="C1128" t="str">
            <v>美的空调（35挂机）</v>
          </cell>
          <cell r="D1128" t="str">
            <v>KFR-35GW/DY-DA400(D3)</v>
          </cell>
          <cell r="E1128">
            <v>1794.87</v>
          </cell>
          <cell r="F1128">
            <v>1723.08</v>
          </cell>
          <cell r="G1128">
            <v>71.79</v>
          </cell>
          <cell r="H1128">
            <v>0</v>
          </cell>
          <cell r="I1128" t="str">
            <v>2016.12.26</v>
          </cell>
          <cell r="J1128" t="str">
            <v>60</v>
          </cell>
          <cell r="K1128" t="str">
            <v>空调</v>
          </cell>
          <cell r="L1128" t="str">
            <v>质量管理部</v>
          </cell>
          <cell r="M1128" t="str">
            <v>肥东质检部</v>
          </cell>
          <cell r="N1128" t="str">
            <v>合肥百大乐普生商厦</v>
          </cell>
          <cell r="O1128" t="str">
            <v>0.00</v>
          </cell>
          <cell r="P1128" t="str">
            <v>0.00</v>
          </cell>
          <cell r="Q1128" t="str">
            <v>71.79</v>
          </cell>
          <cell r="R1128" t="str">
            <v>60</v>
          </cell>
          <cell r="S1128" t="str">
            <v>平均年限法(一)</v>
          </cell>
          <cell r="T1128" t="str">
            <v>在用</v>
          </cell>
          <cell r="U1128" t="str">
            <v>直接购入</v>
          </cell>
          <cell r="V1128" t="str">
            <v>王桂珍</v>
          </cell>
          <cell r="W1128" t="str">
            <v>2016.12.26</v>
          </cell>
          <cell r="X1128" t="str">
            <v>记--334</v>
          </cell>
        </row>
        <row r="1128">
          <cell r="AA1128" t="str">
            <v>0401</v>
          </cell>
        </row>
        <row r="1129">
          <cell r="B1129" t="str">
            <v>040100175</v>
          </cell>
          <cell r="C1129" t="str">
            <v>美的空调（35挂机）</v>
          </cell>
          <cell r="D1129" t="str">
            <v>KFR-35GW/DY-DA400(D3)</v>
          </cell>
          <cell r="E1129">
            <v>1794.87</v>
          </cell>
          <cell r="F1129">
            <v>1723.08</v>
          </cell>
          <cell r="G1129">
            <v>71.79</v>
          </cell>
          <cell r="H1129">
            <v>0</v>
          </cell>
          <cell r="I1129" t="str">
            <v>2016.12.26</v>
          </cell>
          <cell r="J1129" t="str">
            <v>60</v>
          </cell>
          <cell r="K1129" t="str">
            <v>空调</v>
          </cell>
          <cell r="L1129" t="str">
            <v>研发中心</v>
          </cell>
          <cell r="M1129" t="str">
            <v>肥东研发部</v>
          </cell>
          <cell r="N1129" t="str">
            <v>合肥百大乐普生商厦</v>
          </cell>
          <cell r="O1129" t="str">
            <v>0.00</v>
          </cell>
          <cell r="P1129" t="str">
            <v>0.00</v>
          </cell>
          <cell r="Q1129" t="str">
            <v>71.79</v>
          </cell>
          <cell r="R1129" t="str">
            <v>60</v>
          </cell>
          <cell r="S1129" t="str">
            <v>平均年限法(一)</v>
          </cell>
          <cell r="T1129" t="str">
            <v>在用</v>
          </cell>
          <cell r="U1129" t="str">
            <v>直接购入</v>
          </cell>
          <cell r="V1129" t="str">
            <v>王桂珍</v>
          </cell>
          <cell r="W1129" t="str">
            <v>2016.12.26</v>
          </cell>
          <cell r="X1129" t="str">
            <v>记--334</v>
          </cell>
        </row>
        <row r="1129">
          <cell r="AA1129" t="str">
            <v>0401</v>
          </cell>
        </row>
        <row r="1130">
          <cell r="B1130" t="str">
            <v>040100176</v>
          </cell>
          <cell r="C1130" t="str">
            <v>美的空调（35挂机）</v>
          </cell>
          <cell r="D1130" t="str">
            <v>KFR-35GW/DY-DA400(D3)</v>
          </cell>
          <cell r="E1130">
            <v>1794.87</v>
          </cell>
          <cell r="F1130">
            <v>1723.08</v>
          </cell>
          <cell r="G1130">
            <v>71.79</v>
          </cell>
          <cell r="H1130">
            <v>0</v>
          </cell>
          <cell r="I1130" t="str">
            <v>2016.12.26</v>
          </cell>
          <cell r="J1130" t="str">
            <v>60</v>
          </cell>
          <cell r="K1130" t="str">
            <v>空调</v>
          </cell>
          <cell r="L1130" t="str">
            <v>种植投入品事业部</v>
          </cell>
          <cell r="M1130" t="str">
            <v>大兴制剂事业部</v>
          </cell>
          <cell r="N1130" t="str">
            <v>合肥百大乐普生商厦</v>
          </cell>
          <cell r="O1130" t="str">
            <v>0.00</v>
          </cell>
          <cell r="P1130" t="str">
            <v>0.00</v>
          </cell>
          <cell r="Q1130" t="str">
            <v>71.79</v>
          </cell>
          <cell r="R1130" t="str">
            <v>60</v>
          </cell>
          <cell r="S1130" t="str">
            <v>平均年限法(一)</v>
          </cell>
          <cell r="T1130" t="str">
            <v>在用</v>
          </cell>
          <cell r="U1130" t="str">
            <v>直接购入</v>
          </cell>
          <cell r="V1130" t="str">
            <v>王桂珍</v>
          </cell>
          <cell r="W1130" t="str">
            <v>2016.12.26</v>
          </cell>
          <cell r="X1130" t="str">
            <v>记--334</v>
          </cell>
        </row>
        <row r="1130">
          <cell r="AA1130" t="str">
            <v>0401</v>
          </cell>
        </row>
        <row r="1131">
          <cell r="B1131" t="str">
            <v>040100181</v>
          </cell>
          <cell r="C1131" t="str">
            <v>美的空调（35挂机）</v>
          </cell>
          <cell r="D1131" t="str">
            <v>KFR-35GW/DY-DA400(D3)</v>
          </cell>
          <cell r="E1131">
            <v>1794.87</v>
          </cell>
          <cell r="F1131">
            <v>1723.08</v>
          </cell>
          <cell r="G1131">
            <v>71.79</v>
          </cell>
          <cell r="H1131">
            <v>0</v>
          </cell>
          <cell r="I1131" t="str">
            <v>2016.12.26</v>
          </cell>
          <cell r="J1131" t="str">
            <v>60</v>
          </cell>
          <cell r="K1131" t="str">
            <v>空调</v>
          </cell>
          <cell r="L1131" t="str">
            <v>国内业务部（原药）</v>
          </cell>
          <cell r="M1131" t="str">
            <v>大兴原药部</v>
          </cell>
          <cell r="N1131" t="str">
            <v>合肥百大乐普生商厦</v>
          </cell>
          <cell r="O1131" t="str">
            <v>0.00</v>
          </cell>
          <cell r="P1131" t="str">
            <v>0.00</v>
          </cell>
          <cell r="Q1131" t="str">
            <v>71.79</v>
          </cell>
          <cell r="R1131" t="str">
            <v>60</v>
          </cell>
          <cell r="S1131" t="str">
            <v>平均年限法(一)</v>
          </cell>
          <cell r="T1131" t="str">
            <v>在用</v>
          </cell>
          <cell r="U1131" t="str">
            <v>直接购入</v>
          </cell>
          <cell r="V1131" t="str">
            <v>王桂珍</v>
          </cell>
          <cell r="W1131" t="str">
            <v>2016.12.26</v>
          </cell>
          <cell r="X1131" t="str">
            <v>记--334</v>
          </cell>
        </row>
        <row r="1131">
          <cell r="AA1131" t="str">
            <v>0401</v>
          </cell>
        </row>
        <row r="1132">
          <cell r="B1132" t="str">
            <v>040100182</v>
          </cell>
          <cell r="C1132" t="str">
            <v>美的空调（35挂机）</v>
          </cell>
          <cell r="D1132" t="str">
            <v>KFR-35GW/DY-DA400(D3)</v>
          </cell>
          <cell r="E1132">
            <v>1794.87</v>
          </cell>
          <cell r="F1132">
            <v>1723.08</v>
          </cell>
          <cell r="G1132">
            <v>71.79</v>
          </cell>
          <cell r="H1132">
            <v>0</v>
          </cell>
          <cell r="I1132" t="str">
            <v>2016.12.26</v>
          </cell>
          <cell r="J1132" t="str">
            <v>60</v>
          </cell>
          <cell r="K1132" t="str">
            <v>空调</v>
          </cell>
          <cell r="L1132" t="str">
            <v>市场管理部</v>
          </cell>
          <cell r="M1132" t="str">
            <v>大兴市场管理部</v>
          </cell>
          <cell r="N1132" t="str">
            <v>合肥百大乐普生商厦</v>
          </cell>
          <cell r="O1132" t="str">
            <v>0.00</v>
          </cell>
          <cell r="P1132" t="str">
            <v>0.00</v>
          </cell>
          <cell r="Q1132" t="str">
            <v>71.79</v>
          </cell>
          <cell r="R1132" t="str">
            <v>60</v>
          </cell>
          <cell r="S1132" t="str">
            <v>平均年限法(一)</v>
          </cell>
          <cell r="T1132" t="str">
            <v>在用</v>
          </cell>
          <cell r="U1132" t="str">
            <v>直接购入</v>
          </cell>
          <cell r="V1132" t="str">
            <v>王桂珍</v>
          </cell>
          <cell r="W1132" t="str">
            <v>2016.12.26</v>
          </cell>
          <cell r="X1132" t="str">
            <v>记--334</v>
          </cell>
        </row>
        <row r="1132">
          <cell r="AA1132" t="str">
            <v>0401</v>
          </cell>
        </row>
        <row r="1133">
          <cell r="B1133" t="str">
            <v>040100183</v>
          </cell>
          <cell r="C1133" t="str">
            <v>美的空调（35挂机）</v>
          </cell>
          <cell r="D1133" t="str">
            <v>KFR-35GW/DY-DA400(D3)</v>
          </cell>
          <cell r="E1133">
            <v>1794.87</v>
          </cell>
          <cell r="F1133">
            <v>1723.08</v>
          </cell>
          <cell r="G1133">
            <v>71.79</v>
          </cell>
          <cell r="H1133">
            <v>0</v>
          </cell>
          <cell r="I1133" t="str">
            <v>2016.12.26</v>
          </cell>
          <cell r="J1133" t="str">
            <v>60</v>
          </cell>
          <cell r="K1133" t="str">
            <v>空调</v>
          </cell>
          <cell r="L1133" t="str">
            <v>市场管理部</v>
          </cell>
          <cell r="M1133" t="str">
            <v>大兴市场管理部</v>
          </cell>
          <cell r="N1133" t="str">
            <v>合肥百大乐普生商厦</v>
          </cell>
          <cell r="O1133" t="str">
            <v>0.00</v>
          </cell>
          <cell r="P1133" t="str">
            <v>0.00</v>
          </cell>
          <cell r="Q1133" t="str">
            <v>71.79</v>
          </cell>
          <cell r="R1133" t="str">
            <v>60</v>
          </cell>
          <cell r="S1133" t="str">
            <v>平均年限法(一)</v>
          </cell>
          <cell r="T1133" t="str">
            <v>在用</v>
          </cell>
          <cell r="U1133" t="str">
            <v>直接购入</v>
          </cell>
          <cell r="V1133" t="str">
            <v>王桂珍</v>
          </cell>
          <cell r="W1133" t="str">
            <v>2016.12.26</v>
          </cell>
          <cell r="X1133" t="str">
            <v>记--334</v>
          </cell>
        </row>
        <row r="1133">
          <cell r="AA1133" t="str">
            <v>0401</v>
          </cell>
        </row>
        <row r="1134">
          <cell r="B1134" t="str">
            <v>040100184</v>
          </cell>
          <cell r="C1134" t="str">
            <v>美的空调（35挂机）</v>
          </cell>
          <cell r="D1134" t="str">
            <v>KFR-35GW/DY-DA400(D3)</v>
          </cell>
          <cell r="E1134">
            <v>1794.87</v>
          </cell>
          <cell r="F1134">
            <v>1723.08</v>
          </cell>
          <cell r="G1134">
            <v>71.79</v>
          </cell>
          <cell r="H1134">
            <v>0</v>
          </cell>
          <cell r="I1134" t="str">
            <v>2016.12.26</v>
          </cell>
          <cell r="J1134" t="str">
            <v>60</v>
          </cell>
          <cell r="K1134" t="str">
            <v>空调</v>
          </cell>
          <cell r="L1134" t="str">
            <v>综合办</v>
          </cell>
          <cell r="M1134" t="str">
            <v>肥东综合办</v>
          </cell>
          <cell r="N1134" t="str">
            <v>合肥百大乐普生商厦</v>
          </cell>
          <cell r="O1134" t="str">
            <v>0.00</v>
          </cell>
          <cell r="P1134" t="str">
            <v>0.00</v>
          </cell>
          <cell r="Q1134" t="str">
            <v>71.79</v>
          </cell>
          <cell r="R1134" t="str">
            <v>60</v>
          </cell>
          <cell r="S1134" t="str">
            <v>平均年限法(一)</v>
          </cell>
          <cell r="T1134" t="str">
            <v>在用</v>
          </cell>
          <cell r="U1134" t="str">
            <v>直接购入</v>
          </cell>
          <cell r="V1134" t="str">
            <v>王桂珍</v>
          </cell>
          <cell r="W1134" t="str">
            <v>2016.12.26</v>
          </cell>
          <cell r="X1134" t="str">
            <v>记--334</v>
          </cell>
        </row>
        <row r="1134">
          <cell r="AA1134" t="str">
            <v>0401</v>
          </cell>
        </row>
        <row r="1135">
          <cell r="B1135" t="str">
            <v>040100185</v>
          </cell>
          <cell r="C1135" t="str">
            <v>美的空调（35挂机）</v>
          </cell>
          <cell r="D1135" t="str">
            <v>KFR-35GW/DY-DA400(D3)</v>
          </cell>
          <cell r="E1135">
            <v>1794.87</v>
          </cell>
          <cell r="F1135">
            <v>1723.08</v>
          </cell>
          <cell r="G1135">
            <v>71.79</v>
          </cell>
          <cell r="H1135">
            <v>0</v>
          </cell>
          <cell r="I1135" t="str">
            <v>2016.12.26</v>
          </cell>
          <cell r="J1135" t="str">
            <v>60</v>
          </cell>
          <cell r="K1135" t="str">
            <v>空调</v>
          </cell>
          <cell r="L1135" t="str">
            <v>综合办</v>
          </cell>
          <cell r="M1135" t="str">
            <v>肥东综合办</v>
          </cell>
          <cell r="N1135" t="str">
            <v>合肥百大乐普生商厦</v>
          </cell>
          <cell r="O1135" t="str">
            <v>0.00</v>
          </cell>
          <cell r="P1135" t="str">
            <v>0.00</v>
          </cell>
          <cell r="Q1135" t="str">
            <v>71.79</v>
          </cell>
          <cell r="R1135" t="str">
            <v>60</v>
          </cell>
          <cell r="S1135" t="str">
            <v>平均年限法(一)</v>
          </cell>
          <cell r="T1135" t="str">
            <v>在用</v>
          </cell>
          <cell r="U1135" t="str">
            <v>直接购入</v>
          </cell>
          <cell r="V1135" t="str">
            <v>王桂珍</v>
          </cell>
          <cell r="W1135" t="str">
            <v>2016.12.26</v>
          </cell>
          <cell r="X1135" t="str">
            <v>记--334</v>
          </cell>
        </row>
        <row r="1135">
          <cell r="AA1135" t="str">
            <v>0401</v>
          </cell>
        </row>
        <row r="1136">
          <cell r="B1136" t="str">
            <v>040100186</v>
          </cell>
          <cell r="C1136" t="str">
            <v>美的空调（35挂机）</v>
          </cell>
          <cell r="D1136" t="str">
            <v>KFR-35GW/DY-DA400(D3)</v>
          </cell>
          <cell r="E1136">
            <v>1794.87</v>
          </cell>
          <cell r="F1136">
            <v>1723.08</v>
          </cell>
          <cell r="G1136">
            <v>71.79</v>
          </cell>
          <cell r="H1136">
            <v>0</v>
          </cell>
          <cell r="I1136" t="str">
            <v>2016.12.26</v>
          </cell>
          <cell r="J1136" t="str">
            <v>60</v>
          </cell>
          <cell r="K1136" t="str">
            <v>空调</v>
          </cell>
          <cell r="L1136" t="str">
            <v>综合办</v>
          </cell>
          <cell r="M1136" t="str">
            <v>肥东综合办</v>
          </cell>
          <cell r="N1136" t="str">
            <v>合肥百大乐普生商厦</v>
          </cell>
          <cell r="O1136" t="str">
            <v>0.00</v>
          </cell>
          <cell r="P1136" t="str">
            <v>0.00</v>
          </cell>
          <cell r="Q1136" t="str">
            <v>71.79</v>
          </cell>
          <cell r="R1136" t="str">
            <v>60</v>
          </cell>
          <cell r="S1136" t="str">
            <v>平均年限法(一)</v>
          </cell>
          <cell r="T1136" t="str">
            <v>在用</v>
          </cell>
          <cell r="U1136" t="str">
            <v>直接购入</v>
          </cell>
          <cell r="V1136" t="str">
            <v>王桂珍</v>
          </cell>
          <cell r="W1136" t="str">
            <v>2016.12.26</v>
          </cell>
          <cell r="X1136" t="str">
            <v>记--334</v>
          </cell>
        </row>
        <row r="1136">
          <cell r="AA1136" t="str">
            <v>0401</v>
          </cell>
        </row>
        <row r="1137">
          <cell r="B1137" t="str">
            <v>040100187</v>
          </cell>
          <cell r="C1137" t="str">
            <v>美的空调（35挂机）</v>
          </cell>
          <cell r="D1137" t="str">
            <v>KFR-35GW/DY-DA400(D3)</v>
          </cell>
          <cell r="E1137">
            <v>1794.87</v>
          </cell>
          <cell r="F1137">
            <v>1723.08</v>
          </cell>
          <cell r="G1137">
            <v>71.79</v>
          </cell>
          <cell r="H1137">
            <v>0</v>
          </cell>
          <cell r="I1137" t="str">
            <v>2016.12.26</v>
          </cell>
          <cell r="J1137" t="str">
            <v>60</v>
          </cell>
          <cell r="K1137" t="str">
            <v>空调</v>
          </cell>
          <cell r="L1137" t="str">
            <v>综合办</v>
          </cell>
          <cell r="M1137" t="str">
            <v>肥东综合办</v>
          </cell>
          <cell r="N1137" t="str">
            <v>合肥百大乐普生商厦</v>
          </cell>
          <cell r="O1137" t="str">
            <v>0.00</v>
          </cell>
          <cell r="P1137" t="str">
            <v>0.00</v>
          </cell>
          <cell r="Q1137" t="str">
            <v>71.79</v>
          </cell>
          <cell r="R1137" t="str">
            <v>60</v>
          </cell>
          <cell r="S1137" t="str">
            <v>平均年限法(一)</v>
          </cell>
          <cell r="T1137" t="str">
            <v>在用</v>
          </cell>
          <cell r="U1137" t="str">
            <v>直接购入</v>
          </cell>
          <cell r="V1137" t="str">
            <v>王桂珍</v>
          </cell>
          <cell r="W1137" t="str">
            <v>2016.12.26</v>
          </cell>
          <cell r="X1137" t="str">
            <v>记--334</v>
          </cell>
        </row>
        <row r="1137">
          <cell r="AA1137" t="str">
            <v>0401</v>
          </cell>
        </row>
        <row r="1138">
          <cell r="B1138" t="str">
            <v>040100188</v>
          </cell>
          <cell r="C1138" t="str">
            <v>美的空调（35挂机）</v>
          </cell>
          <cell r="D1138" t="str">
            <v>KFR-35GW/DY-DA400(D3)</v>
          </cell>
          <cell r="E1138">
            <v>1794.87</v>
          </cell>
          <cell r="F1138">
            <v>1723.08</v>
          </cell>
          <cell r="G1138">
            <v>71.79</v>
          </cell>
          <cell r="H1138">
            <v>0</v>
          </cell>
          <cell r="I1138" t="str">
            <v>2016.12.26</v>
          </cell>
          <cell r="J1138" t="str">
            <v>60</v>
          </cell>
          <cell r="K1138" t="str">
            <v>空调</v>
          </cell>
          <cell r="L1138" t="str">
            <v>综合办</v>
          </cell>
          <cell r="M1138" t="str">
            <v>肥东综合办</v>
          </cell>
          <cell r="N1138" t="str">
            <v>合肥百大乐普生商厦</v>
          </cell>
          <cell r="O1138" t="str">
            <v>0.00</v>
          </cell>
          <cell r="P1138" t="str">
            <v>0.00</v>
          </cell>
          <cell r="Q1138" t="str">
            <v>71.79</v>
          </cell>
          <cell r="R1138" t="str">
            <v>60</v>
          </cell>
          <cell r="S1138" t="str">
            <v>平均年限法(一)</v>
          </cell>
          <cell r="T1138" t="str">
            <v>在用</v>
          </cell>
          <cell r="U1138" t="str">
            <v>直接购入</v>
          </cell>
          <cell r="V1138" t="str">
            <v>王桂珍</v>
          </cell>
          <cell r="W1138" t="str">
            <v>2016.12.26</v>
          </cell>
          <cell r="X1138" t="str">
            <v>记--334</v>
          </cell>
        </row>
        <row r="1138">
          <cell r="AA1138" t="str">
            <v>0401</v>
          </cell>
        </row>
        <row r="1139">
          <cell r="B1139" t="str">
            <v>040100189</v>
          </cell>
          <cell r="C1139" t="str">
            <v>美的空调（35挂机）</v>
          </cell>
          <cell r="D1139" t="str">
            <v>KFR-35GW/DY-DA400(D3)</v>
          </cell>
          <cell r="E1139">
            <v>1794.87</v>
          </cell>
          <cell r="F1139">
            <v>1723.08</v>
          </cell>
          <cell r="G1139">
            <v>71.79</v>
          </cell>
          <cell r="H1139">
            <v>0</v>
          </cell>
          <cell r="I1139" t="str">
            <v>2016.12.26</v>
          </cell>
          <cell r="J1139" t="str">
            <v>60</v>
          </cell>
          <cell r="K1139" t="str">
            <v>空调</v>
          </cell>
          <cell r="L1139" t="str">
            <v>综合办</v>
          </cell>
          <cell r="M1139" t="str">
            <v>肥东综合办</v>
          </cell>
          <cell r="N1139" t="str">
            <v>合肥百大乐普生商厦</v>
          </cell>
          <cell r="O1139" t="str">
            <v>0.00</v>
          </cell>
          <cell r="P1139" t="str">
            <v>0.00</v>
          </cell>
          <cell r="Q1139" t="str">
            <v>71.79</v>
          </cell>
          <cell r="R1139" t="str">
            <v>60</v>
          </cell>
          <cell r="S1139" t="str">
            <v>平均年限法(一)</v>
          </cell>
          <cell r="T1139" t="str">
            <v>在用</v>
          </cell>
          <cell r="U1139" t="str">
            <v>直接购入</v>
          </cell>
          <cell r="V1139" t="str">
            <v>王桂珍</v>
          </cell>
          <cell r="W1139" t="str">
            <v>2016.12.26</v>
          </cell>
          <cell r="X1139" t="str">
            <v>记--334</v>
          </cell>
        </row>
        <row r="1139">
          <cell r="AA1139" t="str">
            <v>0401</v>
          </cell>
        </row>
        <row r="1140">
          <cell r="B1140" t="str">
            <v>040100190</v>
          </cell>
          <cell r="C1140" t="str">
            <v>美的空调（35挂机）</v>
          </cell>
          <cell r="D1140" t="str">
            <v>KFR-35GW/DY-DA400(D3)</v>
          </cell>
          <cell r="E1140">
            <v>1794.87</v>
          </cell>
          <cell r="F1140">
            <v>1723.08</v>
          </cell>
          <cell r="G1140">
            <v>71.79</v>
          </cell>
          <cell r="H1140">
            <v>0</v>
          </cell>
          <cell r="I1140" t="str">
            <v>2016.12.26</v>
          </cell>
          <cell r="J1140" t="str">
            <v>60</v>
          </cell>
          <cell r="K1140" t="str">
            <v>空调</v>
          </cell>
          <cell r="L1140" t="str">
            <v>综合办</v>
          </cell>
          <cell r="M1140" t="str">
            <v>肥东综合办</v>
          </cell>
          <cell r="N1140" t="str">
            <v>合肥百大乐普生商厦</v>
          </cell>
          <cell r="O1140" t="str">
            <v>0.00</v>
          </cell>
          <cell r="P1140" t="str">
            <v>0.00</v>
          </cell>
          <cell r="Q1140" t="str">
            <v>71.79</v>
          </cell>
          <cell r="R1140" t="str">
            <v>60</v>
          </cell>
          <cell r="S1140" t="str">
            <v>平均年限法(一)</v>
          </cell>
          <cell r="T1140" t="str">
            <v>在用</v>
          </cell>
          <cell r="U1140" t="str">
            <v>直接购入</v>
          </cell>
          <cell r="V1140" t="str">
            <v>王桂珍</v>
          </cell>
          <cell r="W1140" t="str">
            <v>2016.12.26</v>
          </cell>
          <cell r="X1140" t="str">
            <v>记--334</v>
          </cell>
        </row>
        <row r="1140">
          <cell r="AA1140" t="str">
            <v>0401</v>
          </cell>
        </row>
        <row r="1141">
          <cell r="B1141" t="str">
            <v>040100191</v>
          </cell>
          <cell r="C1141" t="str">
            <v>美的空调（35挂机）</v>
          </cell>
          <cell r="D1141" t="str">
            <v>KFR-35GW/DY-DA400(D3)</v>
          </cell>
          <cell r="E1141">
            <v>1794.87</v>
          </cell>
          <cell r="F1141">
            <v>1723.08</v>
          </cell>
          <cell r="G1141">
            <v>71.79</v>
          </cell>
          <cell r="H1141">
            <v>0</v>
          </cell>
          <cell r="I1141" t="str">
            <v>2016.12.26</v>
          </cell>
          <cell r="J1141" t="str">
            <v>60</v>
          </cell>
          <cell r="K1141" t="str">
            <v>空调</v>
          </cell>
          <cell r="L1141" t="str">
            <v>综合办</v>
          </cell>
          <cell r="M1141" t="str">
            <v>肥东综合办</v>
          </cell>
          <cell r="N1141" t="str">
            <v>合肥百大乐普生商厦</v>
          </cell>
          <cell r="O1141" t="str">
            <v>0.00</v>
          </cell>
          <cell r="P1141" t="str">
            <v>0.00</v>
          </cell>
          <cell r="Q1141" t="str">
            <v>71.79</v>
          </cell>
          <cell r="R1141" t="str">
            <v>60</v>
          </cell>
          <cell r="S1141" t="str">
            <v>平均年限法(一)</v>
          </cell>
          <cell r="T1141" t="str">
            <v>在用</v>
          </cell>
          <cell r="U1141" t="str">
            <v>直接购入</v>
          </cell>
          <cell r="V1141" t="str">
            <v>王桂珍</v>
          </cell>
          <cell r="W1141" t="str">
            <v>2016.12.26</v>
          </cell>
          <cell r="X1141" t="str">
            <v>记--334</v>
          </cell>
        </row>
        <row r="1141">
          <cell r="AA1141" t="str">
            <v>0401</v>
          </cell>
        </row>
        <row r="1142">
          <cell r="B1142" t="str">
            <v>040100192</v>
          </cell>
          <cell r="C1142" t="str">
            <v>美的空调（35挂机）</v>
          </cell>
          <cell r="D1142" t="str">
            <v>KFR-35GW/DY-DA400(D3)</v>
          </cell>
          <cell r="E1142">
            <v>1794.87</v>
          </cell>
          <cell r="F1142">
            <v>1723.08</v>
          </cell>
          <cell r="G1142">
            <v>71.79</v>
          </cell>
          <cell r="H1142">
            <v>0</v>
          </cell>
          <cell r="I1142" t="str">
            <v>2016.12.26</v>
          </cell>
          <cell r="J1142" t="str">
            <v>60</v>
          </cell>
          <cell r="K1142" t="str">
            <v>空调</v>
          </cell>
          <cell r="L1142" t="str">
            <v>研发中心</v>
          </cell>
          <cell r="M1142" t="str">
            <v>肥东研发部</v>
          </cell>
          <cell r="N1142" t="str">
            <v>合肥百大乐普生商厦</v>
          </cell>
          <cell r="O1142" t="str">
            <v>0.00</v>
          </cell>
          <cell r="P1142" t="str">
            <v>0.00</v>
          </cell>
          <cell r="Q1142" t="str">
            <v>71.79</v>
          </cell>
          <cell r="R1142" t="str">
            <v>60</v>
          </cell>
          <cell r="S1142" t="str">
            <v>平均年限法(一)</v>
          </cell>
          <cell r="T1142" t="str">
            <v>在用</v>
          </cell>
          <cell r="U1142" t="str">
            <v>直接购入</v>
          </cell>
          <cell r="V1142" t="str">
            <v>王桂珍</v>
          </cell>
          <cell r="W1142" t="str">
            <v>2016.12.26</v>
          </cell>
          <cell r="X1142" t="str">
            <v>记--334</v>
          </cell>
        </row>
        <row r="1142">
          <cell r="AA1142" t="str">
            <v>0401</v>
          </cell>
        </row>
        <row r="1143">
          <cell r="B1143" t="str">
            <v>040100193</v>
          </cell>
          <cell r="C1143" t="str">
            <v>美的空调（35挂机）</v>
          </cell>
          <cell r="D1143" t="str">
            <v>KFR-35GW/DY-DA400(D3)</v>
          </cell>
          <cell r="E1143">
            <v>1794.87</v>
          </cell>
          <cell r="F1143">
            <v>1723.08</v>
          </cell>
          <cell r="G1143">
            <v>71.79</v>
          </cell>
          <cell r="H1143">
            <v>0</v>
          </cell>
          <cell r="I1143" t="str">
            <v>2016.12.26</v>
          </cell>
          <cell r="J1143" t="str">
            <v>60</v>
          </cell>
          <cell r="K1143" t="str">
            <v>空调</v>
          </cell>
          <cell r="L1143" t="str">
            <v>研发中心</v>
          </cell>
          <cell r="M1143" t="str">
            <v>肥东研发部</v>
          </cell>
          <cell r="N1143" t="str">
            <v>合肥百大乐普生商厦</v>
          </cell>
          <cell r="O1143" t="str">
            <v>0.00</v>
          </cell>
          <cell r="P1143" t="str">
            <v>0.00</v>
          </cell>
          <cell r="Q1143" t="str">
            <v>71.79</v>
          </cell>
          <cell r="R1143" t="str">
            <v>60</v>
          </cell>
          <cell r="S1143" t="str">
            <v>平均年限法(一)</v>
          </cell>
          <cell r="T1143" t="str">
            <v>在用</v>
          </cell>
          <cell r="U1143" t="str">
            <v>直接购入</v>
          </cell>
          <cell r="V1143" t="str">
            <v>王桂珍</v>
          </cell>
          <cell r="W1143" t="str">
            <v>2016.12.26</v>
          </cell>
          <cell r="X1143" t="str">
            <v>记--334</v>
          </cell>
        </row>
        <row r="1143">
          <cell r="AA1143" t="str">
            <v>0401</v>
          </cell>
        </row>
        <row r="1144">
          <cell r="B1144" t="str">
            <v>040100194</v>
          </cell>
          <cell r="C1144" t="str">
            <v>美的空调（35挂机）</v>
          </cell>
          <cell r="D1144" t="str">
            <v>KFR-35GW/DY-DA400(D3)</v>
          </cell>
          <cell r="E1144">
            <v>1794.87</v>
          </cell>
          <cell r="F1144">
            <v>1723.08</v>
          </cell>
          <cell r="G1144">
            <v>71.79</v>
          </cell>
          <cell r="H1144">
            <v>0</v>
          </cell>
          <cell r="I1144" t="str">
            <v>2016.12.26</v>
          </cell>
          <cell r="J1144" t="str">
            <v>60</v>
          </cell>
          <cell r="K1144" t="str">
            <v>空调</v>
          </cell>
          <cell r="L1144" t="str">
            <v>研发中心</v>
          </cell>
          <cell r="M1144" t="str">
            <v>肥东研发部</v>
          </cell>
          <cell r="N1144" t="str">
            <v>合肥百大乐普生商厦</v>
          </cell>
          <cell r="O1144" t="str">
            <v>0.00</v>
          </cell>
          <cell r="P1144" t="str">
            <v>0.00</v>
          </cell>
          <cell r="Q1144" t="str">
            <v>71.79</v>
          </cell>
          <cell r="R1144" t="str">
            <v>60</v>
          </cell>
          <cell r="S1144" t="str">
            <v>平均年限法(一)</v>
          </cell>
          <cell r="T1144" t="str">
            <v>在用</v>
          </cell>
          <cell r="U1144" t="str">
            <v>直接购入</v>
          </cell>
          <cell r="V1144" t="str">
            <v>王桂珍</v>
          </cell>
          <cell r="W1144" t="str">
            <v>2016.12.26</v>
          </cell>
          <cell r="X1144" t="str">
            <v>记--334</v>
          </cell>
        </row>
        <row r="1144">
          <cell r="AA1144" t="str">
            <v>0401</v>
          </cell>
        </row>
        <row r="1145">
          <cell r="B1145" t="str">
            <v>040100195</v>
          </cell>
          <cell r="C1145" t="str">
            <v>美的空调（35挂机）</v>
          </cell>
          <cell r="D1145" t="str">
            <v>KFR-35GW/DY-DA400(D3)</v>
          </cell>
          <cell r="E1145">
            <v>1794.87</v>
          </cell>
          <cell r="F1145">
            <v>1723.08</v>
          </cell>
          <cell r="G1145">
            <v>71.79</v>
          </cell>
          <cell r="H1145">
            <v>0</v>
          </cell>
          <cell r="I1145" t="str">
            <v>2016.12.26</v>
          </cell>
          <cell r="J1145" t="str">
            <v>60</v>
          </cell>
          <cell r="K1145" t="str">
            <v>空调</v>
          </cell>
          <cell r="L1145" t="str">
            <v>研发中心</v>
          </cell>
          <cell r="M1145" t="str">
            <v>肥东研发部</v>
          </cell>
          <cell r="N1145" t="str">
            <v>合肥百大乐普生商厦</v>
          </cell>
          <cell r="O1145" t="str">
            <v>0.00</v>
          </cell>
          <cell r="P1145" t="str">
            <v>0.00</v>
          </cell>
          <cell r="Q1145" t="str">
            <v>71.79</v>
          </cell>
          <cell r="R1145" t="str">
            <v>60</v>
          </cell>
          <cell r="S1145" t="str">
            <v>平均年限法(一)</v>
          </cell>
          <cell r="T1145" t="str">
            <v>在用</v>
          </cell>
          <cell r="U1145" t="str">
            <v>直接购入</v>
          </cell>
          <cell r="V1145" t="str">
            <v>王桂珍</v>
          </cell>
          <cell r="W1145" t="str">
            <v>2016.12.26</v>
          </cell>
          <cell r="X1145" t="str">
            <v>记--334</v>
          </cell>
        </row>
        <row r="1145">
          <cell r="AA1145" t="str">
            <v>0401</v>
          </cell>
        </row>
        <row r="1146">
          <cell r="B1146" t="str">
            <v>040100196</v>
          </cell>
          <cell r="C1146" t="str">
            <v>美的空调（35挂机）</v>
          </cell>
          <cell r="D1146" t="str">
            <v>KFR-35GW/DY-DA400(D3)</v>
          </cell>
          <cell r="E1146">
            <v>1794.87</v>
          </cell>
          <cell r="F1146">
            <v>1723.08</v>
          </cell>
          <cell r="G1146">
            <v>71.79</v>
          </cell>
          <cell r="H1146">
            <v>0</v>
          </cell>
          <cell r="I1146" t="str">
            <v>2016.12.26</v>
          </cell>
          <cell r="J1146" t="str">
            <v>60</v>
          </cell>
          <cell r="K1146" t="str">
            <v>空调</v>
          </cell>
          <cell r="L1146" t="str">
            <v>研发中心</v>
          </cell>
          <cell r="M1146" t="str">
            <v>肥东研发部</v>
          </cell>
          <cell r="N1146" t="str">
            <v>合肥百大乐普生商厦</v>
          </cell>
          <cell r="O1146" t="str">
            <v>0.00</v>
          </cell>
          <cell r="P1146" t="str">
            <v>0.00</v>
          </cell>
          <cell r="Q1146" t="str">
            <v>71.79</v>
          </cell>
          <cell r="R1146" t="str">
            <v>60</v>
          </cell>
          <cell r="S1146" t="str">
            <v>平均年限法(一)</v>
          </cell>
          <cell r="T1146" t="str">
            <v>在用</v>
          </cell>
          <cell r="U1146" t="str">
            <v>直接购入</v>
          </cell>
          <cell r="V1146" t="str">
            <v>王桂珍</v>
          </cell>
          <cell r="W1146" t="str">
            <v>2016.12.26</v>
          </cell>
          <cell r="X1146" t="str">
            <v>记--334</v>
          </cell>
        </row>
        <row r="1146">
          <cell r="AA1146" t="str">
            <v>0401</v>
          </cell>
        </row>
        <row r="1147">
          <cell r="B1147" t="str">
            <v>040100197</v>
          </cell>
          <cell r="C1147" t="str">
            <v>美的空调（35挂机）</v>
          </cell>
          <cell r="D1147" t="str">
            <v>KFR-35GW/DY-DA400(D3)</v>
          </cell>
          <cell r="E1147">
            <v>1794.87</v>
          </cell>
          <cell r="F1147">
            <v>1723.08</v>
          </cell>
          <cell r="G1147">
            <v>71.79</v>
          </cell>
          <cell r="H1147">
            <v>0</v>
          </cell>
          <cell r="I1147" t="str">
            <v>2016.12.26</v>
          </cell>
          <cell r="J1147" t="str">
            <v>60</v>
          </cell>
          <cell r="K1147" t="str">
            <v>空调</v>
          </cell>
          <cell r="L1147" t="str">
            <v>研发中心</v>
          </cell>
          <cell r="M1147" t="str">
            <v>肥东研发部</v>
          </cell>
          <cell r="N1147" t="str">
            <v>合肥百大乐普生商厦</v>
          </cell>
          <cell r="O1147" t="str">
            <v>0.00</v>
          </cell>
          <cell r="P1147" t="str">
            <v>0.00</v>
          </cell>
          <cell r="Q1147" t="str">
            <v>71.79</v>
          </cell>
          <cell r="R1147" t="str">
            <v>60</v>
          </cell>
          <cell r="S1147" t="str">
            <v>平均年限法(一)</v>
          </cell>
          <cell r="T1147" t="str">
            <v>在用</v>
          </cell>
          <cell r="U1147" t="str">
            <v>直接购入</v>
          </cell>
          <cell r="V1147" t="str">
            <v>王桂珍</v>
          </cell>
          <cell r="W1147" t="str">
            <v>2016.12.26</v>
          </cell>
          <cell r="X1147" t="str">
            <v>记--334</v>
          </cell>
        </row>
        <row r="1147">
          <cell r="AA1147" t="str">
            <v>0401</v>
          </cell>
        </row>
        <row r="1148">
          <cell r="B1148" t="str">
            <v>040100198</v>
          </cell>
          <cell r="C1148" t="str">
            <v>美的空调（35挂机）</v>
          </cell>
          <cell r="D1148" t="str">
            <v>KFR-35GW/DY-DA400(D3)</v>
          </cell>
          <cell r="E1148">
            <v>1794.87</v>
          </cell>
          <cell r="F1148">
            <v>1723.08</v>
          </cell>
          <cell r="G1148">
            <v>71.79</v>
          </cell>
          <cell r="H1148">
            <v>0</v>
          </cell>
          <cell r="I1148" t="str">
            <v>2016.12.26</v>
          </cell>
          <cell r="J1148" t="str">
            <v>60</v>
          </cell>
          <cell r="K1148" t="str">
            <v>空调</v>
          </cell>
          <cell r="L1148" t="str">
            <v>研发中心</v>
          </cell>
          <cell r="M1148" t="str">
            <v>肥东研发部</v>
          </cell>
          <cell r="N1148" t="str">
            <v>合肥百大乐普生商厦</v>
          </cell>
          <cell r="O1148" t="str">
            <v>0.00</v>
          </cell>
          <cell r="P1148" t="str">
            <v>0.00</v>
          </cell>
          <cell r="Q1148" t="str">
            <v>71.79</v>
          </cell>
          <cell r="R1148" t="str">
            <v>60</v>
          </cell>
          <cell r="S1148" t="str">
            <v>平均年限法(一)</v>
          </cell>
          <cell r="T1148" t="str">
            <v>在用</v>
          </cell>
          <cell r="U1148" t="str">
            <v>直接购入</v>
          </cell>
          <cell r="V1148" t="str">
            <v>王桂珍</v>
          </cell>
          <cell r="W1148" t="str">
            <v>2016.12.26</v>
          </cell>
          <cell r="X1148" t="str">
            <v>记--334</v>
          </cell>
        </row>
        <row r="1148">
          <cell r="AA1148" t="str">
            <v>0401</v>
          </cell>
        </row>
        <row r="1149">
          <cell r="B1149" t="str">
            <v>040100199</v>
          </cell>
          <cell r="C1149" t="str">
            <v>美的空调（35挂机）</v>
          </cell>
          <cell r="D1149" t="str">
            <v>KFR-35GW/DY-DA400(D3)</v>
          </cell>
          <cell r="E1149">
            <v>1794.87</v>
          </cell>
          <cell r="F1149">
            <v>1723.08</v>
          </cell>
          <cell r="G1149">
            <v>71.79</v>
          </cell>
          <cell r="H1149">
            <v>0</v>
          </cell>
          <cell r="I1149" t="str">
            <v>2016.12.26</v>
          </cell>
          <cell r="J1149" t="str">
            <v>60</v>
          </cell>
          <cell r="K1149" t="str">
            <v>空调</v>
          </cell>
          <cell r="L1149" t="str">
            <v>研发中心</v>
          </cell>
          <cell r="M1149" t="str">
            <v>肥东研发部</v>
          </cell>
          <cell r="N1149" t="str">
            <v>合肥百大乐普生商厦</v>
          </cell>
          <cell r="O1149" t="str">
            <v>0.00</v>
          </cell>
          <cell r="P1149" t="str">
            <v>0.00</v>
          </cell>
          <cell r="Q1149" t="str">
            <v>71.79</v>
          </cell>
          <cell r="R1149" t="str">
            <v>60</v>
          </cell>
          <cell r="S1149" t="str">
            <v>平均年限法(一)</v>
          </cell>
          <cell r="T1149" t="str">
            <v>在用</v>
          </cell>
          <cell r="U1149" t="str">
            <v>直接购入</v>
          </cell>
          <cell r="V1149" t="str">
            <v>王桂珍</v>
          </cell>
          <cell r="W1149" t="str">
            <v>2016.12.26</v>
          </cell>
          <cell r="X1149" t="str">
            <v>记--334</v>
          </cell>
        </row>
        <row r="1149">
          <cell r="AA1149" t="str">
            <v>0401</v>
          </cell>
        </row>
        <row r="1150">
          <cell r="B1150" t="str">
            <v>040100200</v>
          </cell>
          <cell r="C1150" t="str">
            <v>美的空调（35挂机）</v>
          </cell>
          <cell r="D1150" t="str">
            <v>KFR-35GW/DY-DA400(D3)</v>
          </cell>
          <cell r="E1150">
            <v>1794.87</v>
          </cell>
          <cell r="F1150">
            <v>1723.08</v>
          </cell>
          <cell r="G1150">
            <v>71.79</v>
          </cell>
          <cell r="H1150">
            <v>0</v>
          </cell>
          <cell r="I1150" t="str">
            <v>2016.12.26</v>
          </cell>
          <cell r="J1150" t="str">
            <v>60</v>
          </cell>
          <cell r="K1150" t="str">
            <v>空调</v>
          </cell>
          <cell r="L1150" t="str">
            <v>研发中心</v>
          </cell>
          <cell r="M1150" t="str">
            <v>肥东研发部</v>
          </cell>
          <cell r="N1150" t="str">
            <v>合肥百大乐普生商厦</v>
          </cell>
          <cell r="O1150" t="str">
            <v>0.00</v>
          </cell>
          <cell r="P1150" t="str">
            <v>0.00</v>
          </cell>
          <cell r="Q1150" t="str">
            <v>71.79</v>
          </cell>
          <cell r="R1150" t="str">
            <v>60</v>
          </cell>
          <cell r="S1150" t="str">
            <v>平均年限法(一)</v>
          </cell>
          <cell r="T1150" t="str">
            <v>在用</v>
          </cell>
          <cell r="U1150" t="str">
            <v>直接购入</v>
          </cell>
          <cell r="V1150" t="str">
            <v>王桂珍</v>
          </cell>
          <cell r="W1150" t="str">
            <v>2016.12.26</v>
          </cell>
          <cell r="X1150" t="str">
            <v>记--334</v>
          </cell>
        </row>
        <row r="1150">
          <cell r="AA1150" t="str">
            <v>0401</v>
          </cell>
        </row>
        <row r="1151">
          <cell r="B1151" t="str">
            <v>040100201</v>
          </cell>
          <cell r="C1151" t="str">
            <v>美的空调（35挂机）</v>
          </cell>
          <cell r="D1151" t="str">
            <v>KFR-35GW/DY-DA400(D3)</v>
          </cell>
          <cell r="E1151">
            <v>1794.87</v>
          </cell>
          <cell r="F1151">
            <v>1723.08</v>
          </cell>
          <cell r="G1151">
            <v>71.79</v>
          </cell>
          <cell r="H1151">
            <v>0</v>
          </cell>
          <cell r="I1151" t="str">
            <v>2016.12.26</v>
          </cell>
          <cell r="J1151" t="str">
            <v>60</v>
          </cell>
          <cell r="K1151" t="str">
            <v>空调</v>
          </cell>
          <cell r="L1151" t="str">
            <v>研发中心</v>
          </cell>
          <cell r="M1151" t="str">
            <v>肥东研发部</v>
          </cell>
          <cell r="N1151" t="str">
            <v>合肥百大乐普生商厦</v>
          </cell>
          <cell r="O1151" t="str">
            <v>0.00</v>
          </cell>
          <cell r="P1151" t="str">
            <v>0.00</v>
          </cell>
          <cell r="Q1151" t="str">
            <v>71.79</v>
          </cell>
          <cell r="R1151" t="str">
            <v>60</v>
          </cell>
          <cell r="S1151" t="str">
            <v>平均年限法(一)</v>
          </cell>
          <cell r="T1151" t="str">
            <v>在用</v>
          </cell>
          <cell r="U1151" t="str">
            <v>直接购入</v>
          </cell>
          <cell r="V1151" t="str">
            <v>王桂珍</v>
          </cell>
          <cell r="W1151" t="str">
            <v>2016.12.26</v>
          </cell>
          <cell r="X1151" t="str">
            <v>记--334</v>
          </cell>
        </row>
        <row r="1151">
          <cell r="AA1151" t="str">
            <v>0401</v>
          </cell>
        </row>
        <row r="1152">
          <cell r="B1152" t="str">
            <v>040100177</v>
          </cell>
          <cell r="C1152" t="str">
            <v>美的空调（35挂机）</v>
          </cell>
          <cell r="D1152" t="str">
            <v>KFR-35GW/DY-DA400(D3)</v>
          </cell>
          <cell r="E1152">
            <v>1794.87</v>
          </cell>
          <cell r="F1152">
            <v>1723.08</v>
          </cell>
          <cell r="G1152">
            <v>71.79</v>
          </cell>
          <cell r="H1152">
            <v>0</v>
          </cell>
          <cell r="I1152" t="str">
            <v>2016.12.26</v>
          </cell>
          <cell r="J1152" t="str">
            <v>60</v>
          </cell>
          <cell r="K1152" t="str">
            <v>空调</v>
          </cell>
          <cell r="L1152" t="str">
            <v>种植投入品事业部</v>
          </cell>
          <cell r="M1152" t="str">
            <v>大兴制剂事业部</v>
          </cell>
          <cell r="N1152" t="str">
            <v>合肥百大乐普生商厦</v>
          </cell>
          <cell r="O1152" t="str">
            <v>0.00</v>
          </cell>
          <cell r="P1152" t="str">
            <v>0.00</v>
          </cell>
          <cell r="Q1152" t="str">
            <v>71.79</v>
          </cell>
          <cell r="R1152" t="str">
            <v>60</v>
          </cell>
          <cell r="S1152" t="str">
            <v>平均年限法(一)</v>
          </cell>
          <cell r="T1152" t="str">
            <v>在用</v>
          </cell>
          <cell r="U1152" t="str">
            <v>直接购入</v>
          </cell>
          <cell r="V1152" t="str">
            <v>王桂珍</v>
          </cell>
          <cell r="W1152" t="str">
            <v>2016.12.26</v>
          </cell>
          <cell r="X1152" t="str">
            <v>记--334</v>
          </cell>
        </row>
        <row r="1152">
          <cell r="AA1152" t="str">
            <v>0401</v>
          </cell>
        </row>
        <row r="1153">
          <cell r="B1153" t="str">
            <v>040100178</v>
          </cell>
          <cell r="C1153" t="str">
            <v>美的空调（35挂机）</v>
          </cell>
          <cell r="D1153" t="str">
            <v>KFR-35GW/DY-DA400(D3)</v>
          </cell>
          <cell r="E1153">
            <v>1794.87</v>
          </cell>
          <cell r="F1153">
            <v>1723.08</v>
          </cell>
          <cell r="G1153">
            <v>71.79</v>
          </cell>
          <cell r="H1153">
            <v>0</v>
          </cell>
          <cell r="I1153" t="str">
            <v>2016.12.26</v>
          </cell>
          <cell r="J1153" t="str">
            <v>60</v>
          </cell>
          <cell r="K1153" t="str">
            <v>空调</v>
          </cell>
          <cell r="L1153" t="str">
            <v>种植投入品事业部</v>
          </cell>
          <cell r="M1153" t="str">
            <v>大兴制剂事业部</v>
          </cell>
          <cell r="N1153" t="str">
            <v>合肥百大乐普生商厦</v>
          </cell>
          <cell r="O1153" t="str">
            <v>0.00</v>
          </cell>
          <cell r="P1153" t="str">
            <v>0.00</v>
          </cell>
          <cell r="Q1153" t="str">
            <v>71.79</v>
          </cell>
          <cell r="R1153" t="str">
            <v>60</v>
          </cell>
          <cell r="S1153" t="str">
            <v>平均年限法(一)</v>
          </cell>
          <cell r="T1153" t="str">
            <v>在用</v>
          </cell>
          <cell r="U1153" t="str">
            <v>直接购入</v>
          </cell>
          <cell r="V1153" t="str">
            <v>王桂珍</v>
          </cell>
          <cell r="W1153" t="str">
            <v>2016.12.26</v>
          </cell>
          <cell r="X1153" t="str">
            <v>记--334</v>
          </cell>
        </row>
        <row r="1153">
          <cell r="AA1153" t="str">
            <v>0401</v>
          </cell>
        </row>
        <row r="1154">
          <cell r="B1154" t="str">
            <v>040100179</v>
          </cell>
          <cell r="C1154" t="str">
            <v>美的空调（35挂机）</v>
          </cell>
          <cell r="D1154" t="str">
            <v>KFR-35GW/DY-DA400(D3)</v>
          </cell>
          <cell r="E1154">
            <v>1794.87</v>
          </cell>
          <cell r="F1154">
            <v>1723.08</v>
          </cell>
          <cell r="G1154">
            <v>71.79</v>
          </cell>
          <cell r="H1154">
            <v>0</v>
          </cell>
          <cell r="I1154" t="str">
            <v>2016.12.26</v>
          </cell>
          <cell r="J1154" t="str">
            <v>60</v>
          </cell>
          <cell r="K1154" t="str">
            <v>空调</v>
          </cell>
          <cell r="L1154" t="str">
            <v>种植投入品事业部</v>
          </cell>
          <cell r="M1154" t="str">
            <v>大兴制剂事业部</v>
          </cell>
          <cell r="N1154" t="str">
            <v>合肥百大乐普生商厦</v>
          </cell>
          <cell r="O1154" t="str">
            <v>0.00</v>
          </cell>
          <cell r="P1154" t="str">
            <v>0.00</v>
          </cell>
          <cell r="Q1154" t="str">
            <v>71.79</v>
          </cell>
          <cell r="R1154" t="str">
            <v>60</v>
          </cell>
          <cell r="S1154" t="str">
            <v>平均年限法(一)</v>
          </cell>
          <cell r="T1154" t="str">
            <v>在用</v>
          </cell>
          <cell r="U1154" t="str">
            <v>直接购入</v>
          </cell>
          <cell r="V1154" t="str">
            <v>王桂珍</v>
          </cell>
          <cell r="W1154" t="str">
            <v>2016.12.26</v>
          </cell>
          <cell r="X1154" t="str">
            <v>记--334</v>
          </cell>
        </row>
        <row r="1154">
          <cell r="AA1154" t="str">
            <v>0401</v>
          </cell>
        </row>
        <row r="1155">
          <cell r="B1155" t="str">
            <v>040100180</v>
          </cell>
          <cell r="C1155" t="str">
            <v>美的空调（35挂机）</v>
          </cell>
          <cell r="D1155" t="str">
            <v>KFR-35GW/DY-DA400(D3)</v>
          </cell>
          <cell r="E1155">
            <v>1794.87</v>
          </cell>
          <cell r="F1155">
            <v>1723.08</v>
          </cell>
          <cell r="G1155">
            <v>71.79</v>
          </cell>
          <cell r="H1155">
            <v>0</v>
          </cell>
          <cell r="I1155" t="str">
            <v>2016.12.26</v>
          </cell>
          <cell r="J1155" t="str">
            <v>60</v>
          </cell>
          <cell r="K1155" t="str">
            <v>空调</v>
          </cell>
          <cell r="L1155" t="str">
            <v>种植投入品事业部</v>
          </cell>
          <cell r="M1155" t="str">
            <v>大兴制剂事业部</v>
          </cell>
          <cell r="N1155" t="str">
            <v>合肥百大乐普生商厦</v>
          </cell>
          <cell r="O1155" t="str">
            <v>0.00</v>
          </cell>
          <cell r="P1155" t="str">
            <v>0.00</v>
          </cell>
          <cell r="Q1155" t="str">
            <v>71.79</v>
          </cell>
          <cell r="R1155" t="str">
            <v>60</v>
          </cell>
          <cell r="S1155" t="str">
            <v>平均年限法(一)</v>
          </cell>
          <cell r="T1155" t="str">
            <v>在用</v>
          </cell>
          <cell r="U1155" t="str">
            <v>直接购入</v>
          </cell>
          <cell r="V1155" t="str">
            <v>王桂珍</v>
          </cell>
          <cell r="W1155" t="str">
            <v>2016.12.26</v>
          </cell>
          <cell r="X1155" t="str">
            <v>记--334</v>
          </cell>
        </row>
        <row r="1155">
          <cell r="AA1155" t="str">
            <v>0401</v>
          </cell>
        </row>
        <row r="1156">
          <cell r="B1156" t="str">
            <v>040100202</v>
          </cell>
          <cell r="C1156" t="str">
            <v>美的空调（32挂机）</v>
          </cell>
          <cell r="D1156" t="str">
            <v>KFR-32GW/DY-DA400(D3)</v>
          </cell>
          <cell r="E1156">
            <v>1581.2</v>
          </cell>
          <cell r="F1156">
            <v>1517.95</v>
          </cell>
          <cell r="G1156">
            <v>63.25</v>
          </cell>
          <cell r="H1156">
            <v>0</v>
          </cell>
          <cell r="I1156" t="str">
            <v>2016.12.26</v>
          </cell>
          <cell r="J1156" t="str">
            <v>60</v>
          </cell>
          <cell r="K1156" t="str">
            <v>空调</v>
          </cell>
          <cell r="L1156" t="str">
            <v>综合办</v>
          </cell>
          <cell r="M1156" t="str">
            <v>大兴及肥东宿舍）（合肥乐普生）</v>
          </cell>
          <cell r="N1156" t="str">
            <v>安徽百大乐普生商厦</v>
          </cell>
          <cell r="O1156" t="str">
            <v>0.00</v>
          </cell>
          <cell r="P1156" t="str">
            <v>0.00</v>
          </cell>
          <cell r="Q1156" t="str">
            <v>63.25</v>
          </cell>
          <cell r="R1156" t="str">
            <v>60</v>
          </cell>
          <cell r="S1156" t="str">
            <v>平均年限法(一)</v>
          </cell>
          <cell r="T1156" t="str">
            <v>在用</v>
          </cell>
          <cell r="U1156" t="str">
            <v>直接购入</v>
          </cell>
          <cell r="V1156" t="str">
            <v>王桂珍</v>
          </cell>
          <cell r="W1156" t="str">
            <v>2016.12.26</v>
          </cell>
          <cell r="X1156" t="str">
            <v>记--334</v>
          </cell>
        </row>
        <row r="1156">
          <cell r="AA1156" t="str">
            <v>0401</v>
          </cell>
        </row>
        <row r="1157">
          <cell r="B1157" t="str">
            <v>040100203</v>
          </cell>
          <cell r="C1157" t="str">
            <v>美的空调（32挂机）</v>
          </cell>
          <cell r="D1157" t="str">
            <v>KFR-32GW/DY-DA400(D3)</v>
          </cell>
          <cell r="E1157">
            <v>1581.1</v>
          </cell>
          <cell r="F1157">
            <v>1517.86</v>
          </cell>
          <cell r="G1157">
            <v>63.24</v>
          </cell>
          <cell r="H1157">
            <v>0</v>
          </cell>
          <cell r="I1157" t="str">
            <v>2016.12.26</v>
          </cell>
          <cell r="J1157" t="str">
            <v>60</v>
          </cell>
          <cell r="K1157" t="str">
            <v>空调</v>
          </cell>
          <cell r="L1157" t="str">
            <v>综合办</v>
          </cell>
          <cell r="M1157" t="str">
            <v>大兴及肥东宿舍）（合肥乐普生）</v>
          </cell>
          <cell r="N1157" t="str">
            <v>安徽百大乐普生商厦</v>
          </cell>
          <cell r="O1157" t="str">
            <v>0.00</v>
          </cell>
          <cell r="P1157" t="str">
            <v>0.00</v>
          </cell>
          <cell r="Q1157" t="str">
            <v>63.24</v>
          </cell>
          <cell r="R1157" t="str">
            <v>60</v>
          </cell>
          <cell r="S1157" t="str">
            <v>平均年限法(一)</v>
          </cell>
          <cell r="T1157" t="str">
            <v>在用</v>
          </cell>
          <cell r="U1157" t="str">
            <v>直接购入</v>
          </cell>
          <cell r="V1157" t="str">
            <v>王桂珍</v>
          </cell>
          <cell r="W1157" t="str">
            <v>2016.12.26</v>
          </cell>
          <cell r="X1157" t="str">
            <v>记--334</v>
          </cell>
        </row>
        <row r="1157">
          <cell r="AA1157" t="str">
            <v>0401</v>
          </cell>
        </row>
        <row r="1158">
          <cell r="B1158" t="str">
            <v>040100204</v>
          </cell>
          <cell r="C1158" t="str">
            <v>美的空调（32挂机）</v>
          </cell>
          <cell r="D1158" t="str">
            <v>KFR-32GW/DY-DA400(D3)</v>
          </cell>
          <cell r="E1158">
            <v>1581.2</v>
          </cell>
          <cell r="F1158">
            <v>1517.95</v>
          </cell>
          <cell r="G1158">
            <v>63.25</v>
          </cell>
          <cell r="H1158">
            <v>0</v>
          </cell>
          <cell r="I1158" t="str">
            <v>2016.12.26</v>
          </cell>
          <cell r="J1158" t="str">
            <v>60</v>
          </cell>
          <cell r="K1158" t="str">
            <v>空调</v>
          </cell>
          <cell r="L1158" t="str">
            <v>综合办</v>
          </cell>
          <cell r="M1158" t="str">
            <v>大兴及肥东宿舍）（合肥乐普生）</v>
          </cell>
          <cell r="N1158" t="str">
            <v>安徽百大乐普生商厦</v>
          </cell>
          <cell r="O1158" t="str">
            <v>0.00</v>
          </cell>
          <cell r="P1158" t="str">
            <v>0.00</v>
          </cell>
          <cell r="Q1158" t="str">
            <v>63.25</v>
          </cell>
          <cell r="R1158" t="str">
            <v>60</v>
          </cell>
          <cell r="S1158" t="str">
            <v>平均年限法(一)</v>
          </cell>
          <cell r="T1158" t="str">
            <v>在用</v>
          </cell>
          <cell r="U1158" t="str">
            <v>直接购入</v>
          </cell>
          <cell r="V1158" t="str">
            <v>王桂珍</v>
          </cell>
          <cell r="W1158" t="str">
            <v>2016.12.26</v>
          </cell>
          <cell r="X1158" t="str">
            <v>记--334</v>
          </cell>
        </row>
        <row r="1158">
          <cell r="AA1158" t="str">
            <v>0401</v>
          </cell>
        </row>
        <row r="1159">
          <cell r="B1159" t="str">
            <v>040100205</v>
          </cell>
          <cell r="C1159" t="str">
            <v>美的空调（32挂机）</v>
          </cell>
          <cell r="D1159" t="str">
            <v>KFR-32GW/DY-DA400(D3)</v>
          </cell>
          <cell r="E1159">
            <v>1581.2</v>
          </cell>
          <cell r="F1159">
            <v>1517.95</v>
          </cell>
          <cell r="G1159">
            <v>63.25</v>
          </cell>
          <cell r="H1159">
            <v>0</v>
          </cell>
          <cell r="I1159" t="str">
            <v>2016.12.26</v>
          </cell>
          <cell r="J1159" t="str">
            <v>60</v>
          </cell>
          <cell r="K1159" t="str">
            <v>空调</v>
          </cell>
          <cell r="L1159" t="str">
            <v>综合办</v>
          </cell>
          <cell r="M1159" t="str">
            <v>大兴及肥东宿舍）（合肥乐普生）</v>
          </cell>
          <cell r="N1159" t="str">
            <v>安徽百大乐普生商厦</v>
          </cell>
          <cell r="O1159" t="str">
            <v>0.00</v>
          </cell>
          <cell r="P1159" t="str">
            <v>0.00</v>
          </cell>
          <cell r="Q1159" t="str">
            <v>63.25</v>
          </cell>
          <cell r="R1159" t="str">
            <v>60</v>
          </cell>
          <cell r="S1159" t="str">
            <v>平均年限法(一)</v>
          </cell>
          <cell r="T1159" t="str">
            <v>在用</v>
          </cell>
          <cell r="U1159" t="str">
            <v>直接购入</v>
          </cell>
          <cell r="V1159" t="str">
            <v>王桂珍</v>
          </cell>
          <cell r="W1159" t="str">
            <v>2016.12.26</v>
          </cell>
          <cell r="X1159" t="str">
            <v>记--334</v>
          </cell>
        </row>
        <row r="1159">
          <cell r="AA1159" t="str">
            <v>0401</v>
          </cell>
        </row>
        <row r="1160">
          <cell r="B1160" t="str">
            <v>040100206</v>
          </cell>
          <cell r="C1160" t="str">
            <v>美的空调（32挂机）</v>
          </cell>
          <cell r="D1160" t="str">
            <v>KFR-32GW/DY-DA400(D3)</v>
          </cell>
          <cell r="E1160">
            <v>1581.2</v>
          </cell>
          <cell r="F1160">
            <v>1517.95</v>
          </cell>
          <cell r="G1160">
            <v>63.25</v>
          </cell>
          <cell r="H1160">
            <v>0</v>
          </cell>
          <cell r="I1160" t="str">
            <v>2016.12.26</v>
          </cell>
          <cell r="J1160" t="str">
            <v>60</v>
          </cell>
          <cell r="K1160" t="str">
            <v>空调</v>
          </cell>
          <cell r="L1160" t="str">
            <v>综合办</v>
          </cell>
          <cell r="M1160" t="str">
            <v>大兴及肥东宿舍）（合肥乐普生）</v>
          </cell>
          <cell r="N1160" t="str">
            <v>安徽百大乐普生商厦</v>
          </cell>
          <cell r="O1160" t="str">
            <v>0.00</v>
          </cell>
          <cell r="P1160" t="str">
            <v>0.00</v>
          </cell>
          <cell r="Q1160" t="str">
            <v>63.25</v>
          </cell>
          <cell r="R1160" t="str">
            <v>60</v>
          </cell>
          <cell r="S1160" t="str">
            <v>平均年限法(一)</v>
          </cell>
          <cell r="T1160" t="str">
            <v>在用</v>
          </cell>
          <cell r="U1160" t="str">
            <v>直接购入</v>
          </cell>
          <cell r="V1160" t="str">
            <v>王桂珍</v>
          </cell>
          <cell r="W1160" t="str">
            <v>2016.12.26</v>
          </cell>
          <cell r="X1160" t="str">
            <v>记--334</v>
          </cell>
        </row>
        <row r="1160">
          <cell r="AA1160" t="str">
            <v>0401</v>
          </cell>
        </row>
        <row r="1161">
          <cell r="B1161" t="str">
            <v>040100207</v>
          </cell>
          <cell r="C1161" t="str">
            <v>美的空调（32挂机）</v>
          </cell>
          <cell r="D1161" t="str">
            <v>KFR-32GW/DY-DA400(D3)</v>
          </cell>
          <cell r="E1161">
            <v>1581.2</v>
          </cell>
          <cell r="F1161">
            <v>1517.95</v>
          </cell>
          <cell r="G1161">
            <v>63.25</v>
          </cell>
          <cell r="H1161">
            <v>0</v>
          </cell>
          <cell r="I1161" t="str">
            <v>2016.12.26</v>
          </cell>
          <cell r="J1161" t="str">
            <v>60</v>
          </cell>
          <cell r="K1161" t="str">
            <v>空调</v>
          </cell>
          <cell r="L1161" t="str">
            <v>综合办</v>
          </cell>
          <cell r="M1161" t="str">
            <v>大兴及肥东宿舍）（合肥乐普生）</v>
          </cell>
          <cell r="N1161" t="str">
            <v>安徽百大乐普生商厦</v>
          </cell>
          <cell r="O1161" t="str">
            <v>0.00</v>
          </cell>
          <cell r="P1161" t="str">
            <v>0.00</v>
          </cell>
          <cell r="Q1161" t="str">
            <v>63.25</v>
          </cell>
          <cell r="R1161" t="str">
            <v>60</v>
          </cell>
          <cell r="S1161" t="str">
            <v>平均年限法(一)</v>
          </cell>
          <cell r="T1161" t="str">
            <v>在用</v>
          </cell>
          <cell r="U1161" t="str">
            <v>直接购入</v>
          </cell>
          <cell r="V1161" t="str">
            <v>王桂珍</v>
          </cell>
          <cell r="W1161" t="str">
            <v>2016.12.26</v>
          </cell>
          <cell r="X1161" t="str">
            <v>记--334</v>
          </cell>
        </row>
        <row r="1161">
          <cell r="AA1161" t="str">
            <v>0401</v>
          </cell>
        </row>
        <row r="1162">
          <cell r="B1162" t="str">
            <v>040100208</v>
          </cell>
          <cell r="C1162" t="str">
            <v>美的空调（32挂机）</v>
          </cell>
          <cell r="D1162" t="str">
            <v>KFR-32GW/DY-DA400(D3)</v>
          </cell>
          <cell r="E1162">
            <v>1581.2</v>
          </cell>
          <cell r="F1162">
            <v>1517.95</v>
          </cell>
          <cell r="G1162">
            <v>63.25</v>
          </cell>
          <cell r="H1162">
            <v>0</v>
          </cell>
          <cell r="I1162" t="str">
            <v>2016.12.26</v>
          </cell>
          <cell r="J1162" t="str">
            <v>60</v>
          </cell>
          <cell r="K1162" t="str">
            <v>空调</v>
          </cell>
          <cell r="L1162" t="str">
            <v>综合办</v>
          </cell>
          <cell r="M1162" t="str">
            <v>大兴及肥东宿舍）（合肥乐普生）</v>
          </cell>
          <cell r="N1162" t="str">
            <v>安徽百大乐普生商厦</v>
          </cell>
          <cell r="O1162" t="str">
            <v>0.00</v>
          </cell>
          <cell r="P1162" t="str">
            <v>0.00</v>
          </cell>
          <cell r="Q1162" t="str">
            <v>63.25</v>
          </cell>
          <cell r="R1162" t="str">
            <v>60</v>
          </cell>
          <cell r="S1162" t="str">
            <v>平均年限法(一)</v>
          </cell>
          <cell r="T1162" t="str">
            <v>在用</v>
          </cell>
          <cell r="U1162" t="str">
            <v>直接购入</v>
          </cell>
          <cell r="V1162" t="str">
            <v>王桂珍</v>
          </cell>
          <cell r="W1162" t="str">
            <v>2016.12.26</v>
          </cell>
          <cell r="X1162" t="str">
            <v>记--334</v>
          </cell>
        </row>
        <row r="1162">
          <cell r="AA1162" t="str">
            <v>0401</v>
          </cell>
        </row>
        <row r="1163">
          <cell r="B1163" t="str">
            <v>040100209</v>
          </cell>
          <cell r="C1163" t="str">
            <v>美的空调（32挂机）</v>
          </cell>
          <cell r="D1163" t="str">
            <v>KFR-32GW/DY-DA400(D3)</v>
          </cell>
          <cell r="E1163">
            <v>1581.2</v>
          </cell>
          <cell r="F1163">
            <v>1517.95</v>
          </cell>
          <cell r="G1163">
            <v>63.25</v>
          </cell>
          <cell r="H1163">
            <v>0</v>
          </cell>
          <cell r="I1163" t="str">
            <v>2016.12.26</v>
          </cell>
          <cell r="J1163" t="str">
            <v>60</v>
          </cell>
          <cell r="K1163" t="str">
            <v>空调</v>
          </cell>
          <cell r="L1163" t="str">
            <v>综合办</v>
          </cell>
          <cell r="M1163" t="str">
            <v>大兴及肥东宿舍）（合肥乐普生）</v>
          </cell>
          <cell r="N1163" t="str">
            <v>安徽百大乐普生商厦</v>
          </cell>
          <cell r="O1163" t="str">
            <v>0.00</v>
          </cell>
          <cell r="P1163" t="str">
            <v>0.00</v>
          </cell>
          <cell r="Q1163" t="str">
            <v>63.25</v>
          </cell>
          <cell r="R1163" t="str">
            <v>60</v>
          </cell>
          <cell r="S1163" t="str">
            <v>平均年限法(一)</v>
          </cell>
          <cell r="T1163" t="str">
            <v>在用</v>
          </cell>
          <cell r="U1163" t="str">
            <v>直接购入</v>
          </cell>
          <cell r="V1163" t="str">
            <v>王桂珍</v>
          </cell>
          <cell r="W1163" t="str">
            <v>2016.12.26</v>
          </cell>
          <cell r="X1163" t="str">
            <v>记--334</v>
          </cell>
        </row>
        <row r="1163">
          <cell r="AA1163" t="str">
            <v>0401</v>
          </cell>
        </row>
        <row r="1164">
          <cell r="B1164" t="str">
            <v>040100210</v>
          </cell>
          <cell r="C1164" t="str">
            <v>美的空调（32挂机）</v>
          </cell>
          <cell r="D1164" t="str">
            <v>KFR-32GW/DY-DA400(D3)</v>
          </cell>
          <cell r="E1164">
            <v>1581.2</v>
          </cell>
          <cell r="F1164">
            <v>1517.95</v>
          </cell>
          <cell r="G1164">
            <v>63.25</v>
          </cell>
          <cell r="H1164">
            <v>0</v>
          </cell>
          <cell r="I1164" t="str">
            <v>2016.12.26</v>
          </cell>
          <cell r="J1164" t="str">
            <v>60</v>
          </cell>
          <cell r="K1164" t="str">
            <v>空调</v>
          </cell>
          <cell r="L1164" t="str">
            <v>综合办</v>
          </cell>
          <cell r="M1164" t="str">
            <v>大兴及肥东宿舍）（合肥乐普生）</v>
          </cell>
          <cell r="N1164" t="str">
            <v>安徽百大乐普生商厦</v>
          </cell>
          <cell r="O1164" t="str">
            <v>0.00</v>
          </cell>
          <cell r="P1164" t="str">
            <v>0.00</v>
          </cell>
          <cell r="Q1164" t="str">
            <v>63.25</v>
          </cell>
          <cell r="R1164" t="str">
            <v>60</v>
          </cell>
          <cell r="S1164" t="str">
            <v>平均年限法(一)</v>
          </cell>
          <cell r="T1164" t="str">
            <v>在用</v>
          </cell>
          <cell r="U1164" t="str">
            <v>直接购入</v>
          </cell>
          <cell r="V1164" t="str">
            <v>王桂珍</v>
          </cell>
          <cell r="W1164" t="str">
            <v>2016.12.26</v>
          </cell>
          <cell r="X1164" t="str">
            <v>记--334</v>
          </cell>
        </row>
        <row r="1164">
          <cell r="AA1164" t="str">
            <v>0401</v>
          </cell>
        </row>
        <row r="1165">
          <cell r="B1165" t="str">
            <v>040100211</v>
          </cell>
          <cell r="C1165" t="str">
            <v>美的空调（32挂机）</v>
          </cell>
          <cell r="D1165" t="str">
            <v>KFR-32GW/DY-DA400(D3)</v>
          </cell>
          <cell r="E1165">
            <v>1581.2</v>
          </cell>
          <cell r="F1165">
            <v>1517.95</v>
          </cell>
          <cell r="G1165">
            <v>63.25</v>
          </cell>
          <cell r="H1165">
            <v>0</v>
          </cell>
          <cell r="I1165" t="str">
            <v>2016.12.26</v>
          </cell>
          <cell r="J1165" t="str">
            <v>60</v>
          </cell>
          <cell r="K1165" t="str">
            <v>空调</v>
          </cell>
          <cell r="L1165" t="str">
            <v>综合办</v>
          </cell>
          <cell r="M1165" t="str">
            <v>大兴及肥东宿舍）（合肥乐普生）</v>
          </cell>
          <cell r="N1165" t="str">
            <v>安徽百大乐普生商厦</v>
          </cell>
          <cell r="O1165" t="str">
            <v>0.00</v>
          </cell>
          <cell r="P1165" t="str">
            <v>0.00</v>
          </cell>
          <cell r="Q1165" t="str">
            <v>63.25</v>
          </cell>
          <cell r="R1165" t="str">
            <v>60</v>
          </cell>
          <cell r="S1165" t="str">
            <v>平均年限法(一)</v>
          </cell>
          <cell r="T1165" t="str">
            <v>在用</v>
          </cell>
          <cell r="U1165" t="str">
            <v>直接购入</v>
          </cell>
          <cell r="V1165" t="str">
            <v>王桂珍</v>
          </cell>
          <cell r="W1165" t="str">
            <v>2016.12.26</v>
          </cell>
          <cell r="X1165" t="str">
            <v>记--334</v>
          </cell>
        </row>
        <row r="1165">
          <cell r="AA1165" t="str">
            <v>0401</v>
          </cell>
        </row>
        <row r="1166">
          <cell r="B1166" t="str">
            <v>040100212</v>
          </cell>
          <cell r="C1166" t="str">
            <v>美的空调（32挂机）</v>
          </cell>
          <cell r="D1166" t="str">
            <v>KFR-32GW/DY-DA400(D3)</v>
          </cell>
          <cell r="E1166">
            <v>1581.2</v>
          </cell>
          <cell r="F1166">
            <v>1517.95</v>
          </cell>
          <cell r="G1166">
            <v>63.25</v>
          </cell>
          <cell r="H1166">
            <v>0</v>
          </cell>
          <cell r="I1166" t="str">
            <v>2016.12.26</v>
          </cell>
          <cell r="J1166" t="str">
            <v>60</v>
          </cell>
          <cell r="K1166" t="str">
            <v>空调</v>
          </cell>
          <cell r="L1166" t="str">
            <v>综合办</v>
          </cell>
          <cell r="M1166" t="str">
            <v>大兴及肥东宿舍）（合肥乐普生）</v>
          </cell>
          <cell r="N1166" t="str">
            <v>安徽百大乐普生商厦</v>
          </cell>
          <cell r="O1166" t="str">
            <v>0.00</v>
          </cell>
          <cell r="P1166" t="str">
            <v>0.00</v>
          </cell>
          <cell r="Q1166" t="str">
            <v>63.25</v>
          </cell>
          <cell r="R1166" t="str">
            <v>60</v>
          </cell>
          <cell r="S1166" t="str">
            <v>平均年限法(一)</v>
          </cell>
          <cell r="T1166" t="str">
            <v>在用</v>
          </cell>
          <cell r="U1166" t="str">
            <v>直接购入</v>
          </cell>
          <cell r="V1166" t="str">
            <v>王桂珍</v>
          </cell>
          <cell r="W1166" t="str">
            <v>2016.12.26</v>
          </cell>
          <cell r="X1166" t="str">
            <v>记--334</v>
          </cell>
        </row>
        <row r="1166">
          <cell r="AA1166" t="str">
            <v>0401</v>
          </cell>
        </row>
        <row r="1167">
          <cell r="B1167" t="str">
            <v>040100213</v>
          </cell>
          <cell r="C1167" t="str">
            <v>美的空调（32挂机）</v>
          </cell>
          <cell r="D1167" t="str">
            <v>KFR-32GW/DY-DA400(D3)</v>
          </cell>
          <cell r="E1167">
            <v>1581.2</v>
          </cell>
          <cell r="F1167">
            <v>1517.95</v>
          </cell>
          <cell r="G1167">
            <v>63.25</v>
          </cell>
          <cell r="H1167">
            <v>0</v>
          </cell>
          <cell r="I1167" t="str">
            <v>2016.12.26</v>
          </cell>
          <cell r="J1167" t="str">
            <v>60</v>
          </cell>
          <cell r="K1167" t="str">
            <v>空调</v>
          </cell>
          <cell r="L1167" t="str">
            <v>综合办</v>
          </cell>
          <cell r="M1167" t="str">
            <v>大兴及肥东宿舍）（合肥乐普生）</v>
          </cell>
          <cell r="N1167" t="str">
            <v>安徽百大乐普生商厦</v>
          </cell>
          <cell r="O1167" t="str">
            <v>0.00</v>
          </cell>
          <cell r="P1167" t="str">
            <v>0.00</v>
          </cell>
          <cell r="Q1167" t="str">
            <v>63.25</v>
          </cell>
          <cell r="R1167" t="str">
            <v>60</v>
          </cell>
          <cell r="S1167" t="str">
            <v>平均年限法(一)</v>
          </cell>
          <cell r="T1167" t="str">
            <v>在用</v>
          </cell>
          <cell r="U1167" t="str">
            <v>直接购入</v>
          </cell>
          <cell r="V1167" t="str">
            <v>王桂珍</v>
          </cell>
          <cell r="W1167" t="str">
            <v>2016.12.26</v>
          </cell>
          <cell r="X1167" t="str">
            <v>记--334</v>
          </cell>
        </row>
        <row r="1167">
          <cell r="AA1167" t="str">
            <v>0401</v>
          </cell>
        </row>
        <row r="1168">
          <cell r="B1168" t="str">
            <v>040100214</v>
          </cell>
          <cell r="C1168" t="str">
            <v>美的空调（32挂机）</v>
          </cell>
          <cell r="D1168" t="str">
            <v>KFR-32GW/DY-DA400(D3)</v>
          </cell>
          <cell r="E1168">
            <v>1581.2</v>
          </cell>
          <cell r="F1168">
            <v>1517.95</v>
          </cell>
          <cell r="G1168">
            <v>63.25</v>
          </cell>
          <cell r="H1168">
            <v>0</v>
          </cell>
          <cell r="I1168" t="str">
            <v>2016.12.26</v>
          </cell>
          <cell r="J1168" t="str">
            <v>60</v>
          </cell>
          <cell r="K1168" t="str">
            <v>空调</v>
          </cell>
          <cell r="L1168" t="str">
            <v>综合办</v>
          </cell>
          <cell r="M1168" t="str">
            <v>大兴及肥东宿舍）（合肥乐普生）</v>
          </cell>
          <cell r="N1168" t="str">
            <v>安徽百大乐普生商厦</v>
          </cell>
          <cell r="O1168" t="str">
            <v>0.00</v>
          </cell>
          <cell r="P1168" t="str">
            <v>0.00</v>
          </cell>
          <cell r="Q1168" t="str">
            <v>63.25</v>
          </cell>
          <cell r="R1168" t="str">
            <v>60</v>
          </cell>
          <cell r="S1168" t="str">
            <v>平均年限法(一)</v>
          </cell>
          <cell r="T1168" t="str">
            <v>在用</v>
          </cell>
          <cell r="U1168" t="str">
            <v>直接购入</v>
          </cell>
          <cell r="V1168" t="str">
            <v>王桂珍</v>
          </cell>
          <cell r="W1168" t="str">
            <v>2016.12.26</v>
          </cell>
          <cell r="X1168" t="str">
            <v>记--334</v>
          </cell>
        </row>
        <row r="1168">
          <cell r="AA1168" t="str">
            <v>0401</v>
          </cell>
        </row>
        <row r="1169">
          <cell r="B1169" t="str">
            <v>040100215</v>
          </cell>
          <cell r="C1169" t="str">
            <v>美的空调（32挂机）</v>
          </cell>
          <cell r="D1169" t="str">
            <v>KFR-32GW/DY-DA400(D3)</v>
          </cell>
          <cell r="E1169">
            <v>1581.2</v>
          </cell>
          <cell r="F1169">
            <v>1517.95</v>
          </cell>
          <cell r="G1169">
            <v>63.25</v>
          </cell>
          <cell r="H1169">
            <v>0</v>
          </cell>
          <cell r="I1169" t="str">
            <v>2016.12.26</v>
          </cell>
          <cell r="J1169" t="str">
            <v>60</v>
          </cell>
          <cell r="K1169" t="str">
            <v>空调</v>
          </cell>
          <cell r="L1169" t="str">
            <v>综合办</v>
          </cell>
          <cell r="M1169" t="str">
            <v>大兴及肥东宿舍）（合肥乐普生）</v>
          </cell>
          <cell r="N1169" t="str">
            <v>安徽百大乐普生商厦</v>
          </cell>
          <cell r="O1169" t="str">
            <v>0.00</v>
          </cell>
          <cell r="P1169" t="str">
            <v>0.00</v>
          </cell>
          <cell r="Q1169" t="str">
            <v>63.25</v>
          </cell>
          <cell r="R1169" t="str">
            <v>60</v>
          </cell>
          <cell r="S1169" t="str">
            <v>平均年限法(一)</v>
          </cell>
          <cell r="T1169" t="str">
            <v>在用</v>
          </cell>
          <cell r="U1169" t="str">
            <v>直接购入</v>
          </cell>
          <cell r="V1169" t="str">
            <v>王桂珍</v>
          </cell>
          <cell r="W1169" t="str">
            <v>2016.12.26</v>
          </cell>
          <cell r="X1169" t="str">
            <v>记--334</v>
          </cell>
        </row>
        <row r="1169">
          <cell r="AA1169" t="str">
            <v>0401</v>
          </cell>
        </row>
        <row r="1170">
          <cell r="B1170" t="str">
            <v>040100216</v>
          </cell>
          <cell r="C1170" t="str">
            <v>美的空调（32挂机）</v>
          </cell>
          <cell r="D1170" t="str">
            <v>KFR-32GW/DY-DA400(D3)</v>
          </cell>
          <cell r="E1170">
            <v>1581.2</v>
          </cell>
          <cell r="F1170">
            <v>1517.95</v>
          </cell>
          <cell r="G1170">
            <v>63.25</v>
          </cell>
          <cell r="H1170">
            <v>0</v>
          </cell>
          <cell r="I1170" t="str">
            <v>2016.12.26</v>
          </cell>
          <cell r="J1170" t="str">
            <v>60</v>
          </cell>
          <cell r="K1170" t="str">
            <v>空调</v>
          </cell>
          <cell r="L1170" t="str">
            <v>综合办</v>
          </cell>
          <cell r="M1170" t="str">
            <v>大兴及肥东宿舍）（合肥乐普生）</v>
          </cell>
          <cell r="N1170" t="str">
            <v>安徽百大乐普生商厦</v>
          </cell>
          <cell r="O1170" t="str">
            <v>0.00</v>
          </cell>
          <cell r="P1170" t="str">
            <v>0.00</v>
          </cell>
          <cell r="Q1170" t="str">
            <v>63.25</v>
          </cell>
          <cell r="R1170" t="str">
            <v>60</v>
          </cell>
          <cell r="S1170" t="str">
            <v>平均年限法(一)</v>
          </cell>
          <cell r="T1170" t="str">
            <v>在用</v>
          </cell>
          <cell r="U1170" t="str">
            <v>直接购入</v>
          </cell>
          <cell r="V1170" t="str">
            <v>王桂珍</v>
          </cell>
          <cell r="W1170" t="str">
            <v>2016.12.26</v>
          </cell>
          <cell r="X1170" t="str">
            <v>记--334</v>
          </cell>
        </row>
        <row r="1170">
          <cell r="AA1170" t="str">
            <v>0401</v>
          </cell>
        </row>
        <row r="1171">
          <cell r="B1171" t="str">
            <v>040100217</v>
          </cell>
          <cell r="C1171" t="str">
            <v>美的空调（32挂机）</v>
          </cell>
          <cell r="D1171" t="str">
            <v>KFR-32GW/DY-DA400(D3)</v>
          </cell>
          <cell r="E1171">
            <v>1581.2</v>
          </cell>
          <cell r="F1171">
            <v>1517.95</v>
          </cell>
          <cell r="G1171">
            <v>63.25</v>
          </cell>
          <cell r="H1171">
            <v>0</v>
          </cell>
          <cell r="I1171" t="str">
            <v>2016.12.26</v>
          </cell>
          <cell r="J1171" t="str">
            <v>60</v>
          </cell>
          <cell r="K1171" t="str">
            <v>空调</v>
          </cell>
          <cell r="L1171" t="str">
            <v>综合办</v>
          </cell>
          <cell r="M1171" t="str">
            <v>大兴及肥东宿舍）（合肥乐普生）</v>
          </cell>
          <cell r="N1171" t="str">
            <v>安徽百大乐普生商厦</v>
          </cell>
          <cell r="O1171" t="str">
            <v>0.00</v>
          </cell>
          <cell r="P1171" t="str">
            <v>0.00</v>
          </cell>
          <cell r="Q1171" t="str">
            <v>63.25</v>
          </cell>
          <cell r="R1171" t="str">
            <v>60</v>
          </cell>
          <cell r="S1171" t="str">
            <v>平均年限法(一)</v>
          </cell>
          <cell r="T1171" t="str">
            <v>在用</v>
          </cell>
          <cell r="U1171" t="str">
            <v>直接购入</v>
          </cell>
          <cell r="V1171" t="str">
            <v>王桂珍</v>
          </cell>
          <cell r="W1171" t="str">
            <v>2016.12.26</v>
          </cell>
          <cell r="X1171" t="str">
            <v>记--334</v>
          </cell>
        </row>
        <row r="1171">
          <cell r="AA1171" t="str">
            <v>0401</v>
          </cell>
        </row>
        <row r="1172">
          <cell r="B1172" t="str">
            <v>040100218</v>
          </cell>
          <cell r="C1172" t="str">
            <v>美的空调（32挂机）</v>
          </cell>
          <cell r="D1172" t="str">
            <v>KFR-32GW/DY-DA400(D3)</v>
          </cell>
          <cell r="E1172">
            <v>1581.2</v>
          </cell>
          <cell r="F1172">
            <v>1517.95</v>
          </cell>
          <cell r="G1172">
            <v>63.25</v>
          </cell>
          <cell r="H1172">
            <v>0</v>
          </cell>
          <cell r="I1172" t="str">
            <v>2016.12.26</v>
          </cell>
          <cell r="J1172" t="str">
            <v>60</v>
          </cell>
          <cell r="K1172" t="str">
            <v>空调</v>
          </cell>
          <cell r="L1172" t="str">
            <v>综合办</v>
          </cell>
          <cell r="M1172" t="str">
            <v>大兴及肥东宿舍）（合肥乐普生）</v>
          </cell>
          <cell r="N1172" t="str">
            <v>安徽百大乐普生商厦</v>
          </cell>
          <cell r="O1172" t="str">
            <v>0.00</v>
          </cell>
          <cell r="P1172" t="str">
            <v>0.00</v>
          </cell>
          <cell r="Q1172" t="str">
            <v>63.25</v>
          </cell>
          <cell r="R1172" t="str">
            <v>60</v>
          </cell>
          <cell r="S1172" t="str">
            <v>平均年限法(一)</v>
          </cell>
          <cell r="T1172" t="str">
            <v>在用</v>
          </cell>
          <cell r="U1172" t="str">
            <v>直接购入</v>
          </cell>
          <cell r="V1172" t="str">
            <v>王桂珍</v>
          </cell>
          <cell r="W1172" t="str">
            <v>2016.12.26</v>
          </cell>
          <cell r="X1172" t="str">
            <v>记--334</v>
          </cell>
        </row>
        <row r="1172">
          <cell r="AA1172" t="str">
            <v>0401</v>
          </cell>
        </row>
        <row r="1173">
          <cell r="B1173" t="str">
            <v>040100219</v>
          </cell>
          <cell r="C1173" t="str">
            <v>美的空调（32挂机）</v>
          </cell>
          <cell r="D1173" t="str">
            <v>KFR-32GW/DY-DA400(D3)</v>
          </cell>
          <cell r="E1173">
            <v>1581.2</v>
          </cell>
          <cell r="F1173">
            <v>1517.95</v>
          </cell>
          <cell r="G1173">
            <v>63.25</v>
          </cell>
          <cell r="H1173">
            <v>0</v>
          </cell>
          <cell r="I1173" t="str">
            <v>2016.12.26</v>
          </cell>
          <cell r="J1173" t="str">
            <v>60</v>
          </cell>
          <cell r="K1173" t="str">
            <v>空调</v>
          </cell>
          <cell r="L1173" t="str">
            <v>综合办</v>
          </cell>
          <cell r="M1173" t="str">
            <v>大兴及肥东宿舍）（合肥乐普生）</v>
          </cell>
          <cell r="N1173" t="str">
            <v>安徽百大乐普生商厦</v>
          </cell>
          <cell r="O1173" t="str">
            <v>0.00</v>
          </cell>
          <cell r="P1173" t="str">
            <v>0.00</v>
          </cell>
          <cell r="Q1173" t="str">
            <v>63.25</v>
          </cell>
          <cell r="R1173" t="str">
            <v>60</v>
          </cell>
          <cell r="S1173" t="str">
            <v>平均年限法(一)</v>
          </cell>
          <cell r="T1173" t="str">
            <v>在用</v>
          </cell>
          <cell r="U1173" t="str">
            <v>直接购入</v>
          </cell>
          <cell r="V1173" t="str">
            <v>王桂珍</v>
          </cell>
          <cell r="W1173" t="str">
            <v>2016.12.26</v>
          </cell>
          <cell r="X1173" t="str">
            <v>记--334</v>
          </cell>
        </row>
        <row r="1173">
          <cell r="AA1173" t="str">
            <v>0401</v>
          </cell>
        </row>
        <row r="1174">
          <cell r="B1174" t="str">
            <v>040100220</v>
          </cell>
          <cell r="C1174" t="str">
            <v>美的空调（32挂机）</v>
          </cell>
          <cell r="D1174" t="str">
            <v>KFR-32GW/DY-DA400(D3)</v>
          </cell>
          <cell r="E1174">
            <v>1581.2</v>
          </cell>
          <cell r="F1174">
            <v>1517.95</v>
          </cell>
          <cell r="G1174">
            <v>63.25</v>
          </cell>
          <cell r="H1174">
            <v>0</v>
          </cell>
          <cell r="I1174" t="str">
            <v>2016.12.26</v>
          </cell>
          <cell r="J1174" t="str">
            <v>60</v>
          </cell>
          <cell r="K1174" t="str">
            <v>空调</v>
          </cell>
          <cell r="L1174" t="str">
            <v>综合办</v>
          </cell>
          <cell r="M1174" t="str">
            <v>大兴及肥东宿舍）（合肥乐普生）</v>
          </cell>
          <cell r="N1174" t="str">
            <v>安徽百大乐普生商厦</v>
          </cell>
          <cell r="O1174" t="str">
            <v>0.00</v>
          </cell>
          <cell r="P1174" t="str">
            <v>0.00</v>
          </cell>
          <cell r="Q1174" t="str">
            <v>63.25</v>
          </cell>
          <cell r="R1174" t="str">
            <v>60</v>
          </cell>
          <cell r="S1174" t="str">
            <v>平均年限法(一)</v>
          </cell>
          <cell r="T1174" t="str">
            <v>在用</v>
          </cell>
          <cell r="U1174" t="str">
            <v>直接购入</v>
          </cell>
          <cell r="V1174" t="str">
            <v>王桂珍</v>
          </cell>
          <cell r="W1174" t="str">
            <v>2016.12.26</v>
          </cell>
          <cell r="X1174" t="str">
            <v>记--334</v>
          </cell>
        </row>
        <row r="1174">
          <cell r="AA1174" t="str">
            <v>0401</v>
          </cell>
        </row>
        <row r="1175">
          <cell r="B1175" t="str">
            <v>040100221</v>
          </cell>
          <cell r="C1175" t="str">
            <v>美的空调（32挂机）</v>
          </cell>
          <cell r="D1175" t="str">
            <v>KFR-32GW/DY-DA400(D3)</v>
          </cell>
          <cell r="E1175">
            <v>1581.2</v>
          </cell>
          <cell r="F1175">
            <v>1517.95</v>
          </cell>
          <cell r="G1175">
            <v>63.25</v>
          </cell>
          <cell r="H1175">
            <v>0</v>
          </cell>
          <cell r="I1175" t="str">
            <v>2016.12.26</v>
          </cell>
          <cell r="J1175" t="str">
            <v>60</v>
          </cell>
          <cell r="K1175" t="str">
            <v>空调</v>
          </cell>
          <cell r="L1175" t="str">
            <v>综合办</v>
          </cell>
          <cell r="M1175" t="str">
            <v>大兴及肥东宿舍）（合肥乐普生）</v>
          </cell>
          <cell r="N1175" t="str">
            <v>安徽百大乐普生商厦</v>
          </cell>
          <cell r="O1175" t="str">
            <v>0.00</v>
          </cell>
          <cell r="P1175" t="str">
            <v>0.00</v>
          </cell>
          <cell r="Q1175" t="str">
            <v>63.25</v>
          </cell>
          <cell r="R1175" t="str">
            <v>60</v>
          </cell>
          <cell r="S1175" t="str">
            <v>平均年限法(一)</v>
          </cell>
          <cell r="T1175" t="str">
            <v>在用</v>
          </cell>
          <cell r="U1175" t="str">
            <v>直接购入</v>
          </cell>
          <cell r="V1175" t="str">
            <v>王桂珍</v>
          </cell>
          <cell r="W1175" t="str">
            <v>2016.12.26</v>
          </cell>
          <cell r="X1175" t="str">
            <v>记--334</v>
          </cell>
        </row>
        <row r="1175">
          <cell r="AA1175" t="str">
            <v>0401</v>
          </cell>
        </row>
        <row r="1176">
          <cell r="B1176" t="str">
            <v>040100222</v>
          </cell>
          <cell r="C1176" t="str">
            <v>美的空调（32挂机）</v>
          </cell>
          <cell r="D1176" t="str">
            <v>KFR-32GW/DY-DA400(D3)</v>
          </cell>
          <cell r="E1176">
            <v>1581.2</v>
          </cell>
          <cell r="F1176">
            <v>1517.95</v>
          </cell>
          <cell r="G1176">
            <v>63.25</v>
          </cell>
          <cell r="H1176">
            <v>0</v>
          </cell>
          <cell r="I1176" t="str">
            <v>2016.12.26</v>
          </cell>
          <cell r="J1176" t="str">
            <v>60</v>
          </cell>
          <cell r="K1176" t="str">
            <v>空调</v>
          </cell>
          <cell r="L1176" t="str">
            <v>综合办</v>
          </cell>
          <cell r="M1176" t="str">
            <v>大兴及肥东宿舍）（合肥乐普生）</v>
          </cell>
          <cell r="N1176" t="str">
            <v>安徽百大乐普生商厦</v>
          </cell>
          <cell r="O1176" t="str">
            <v>0.00</v>
          </cell>
          <cell r="P1176" t="str">
            <v>0.00</v>
          </cell>
          <cell r="Q1176" t="str">
            <v>63.25</v>
          </cell>
          <cell r="R1176" t="str">
            <v>60</v>
          </cell>
          <cell r="S1176" t="str">
            <v>平均年限法(一)</v>
          </cell>
          <cell r="T1176" t="str">
            <v>在用</v>
          </cell>
          <cell r="U1176" t="str">
            <v>直接购入</v>
          </cell>
          <cell r="V1176" t="str">
            <v>王桂珍</v>
          </cell>
          <cell r="W1176" t="str">
            <v>2016.12.26</v>
          </cell>
          <cell r="X1176" t="str">
            <v>记--334</v>
          </cell>
        </row>
        <row r="1176">
          <cell r="AA1176" t="str">
            <v>0401</v>
          </cell>
        </row>
        <row r="1177">
          <cell r="B1177" t="str">
            <v>040100223</v>
          </cell>
          <cell r="C1177" t="str">
            <v>美的空调（32挂机）</v>
          </cell>
          <cell r="D1177" t="str">
            <v>KFR-32GW/DY-DA400(D3)</v>
          </cell>
          <cell r="E1177">
            <v>1581.2</v>
          </cell>
          <cell r="F1177">
            <v>1517.95</v>
          </cell>
          <cell r="G1177">
            <v>63.25</v>
          </cell>
          <cell r="H1177">
            <v>0</v>
          </cell>
          <cell r="I1177" t="str">
            <v>2016.12.26</v>
          </cell>
          <cell r="J1177" t="str">
            <v>60</v>
          </cell>
          <cell r="K1177" t="str">
            <v>空调</v>
          </cell>
          <cell r="L1177" t="str">
            <v>综合办</v>
          </cell>
          <cell r="M1177" t="str">
            <v>大兴及肥东宿舍）（合肥乐普生）</v>
          </cell>
          <cell r="N1177" t="str">
            <v>安徽百大乐普生商厦</v>
          </cell>
          <cell r="O1177" t="str">
            <v>0.00</v>
          </cell>
          <cell r="P1177" t="str">
            <v>0.00</v>
          </cell>
          <cell r="Q1177" t="str">
            <v>63.25</v>
          </cell>
          <cell r="R1177" t="str">
            <v>60</v>
          </cell>
          <cell r="S1177" t="str">
            <v>平均年限法(一)</v>
          </cell>
          <cell r="T1177" t="str">
            <v>在用</v>
          </cell>
          <cell r="U1177" t="str">
            <v>直接购入</v>
          </cell>
          <cell r="V1177" t="str">
            <v>王桂珍</v>
          </cell>
          <cell r="W1177" t="str">
            <v>2016.12.26</v>
          </cell>
          <cell r="X1177" t="str">
            <v>记--334</v>
          </cell>
        </row>
        <row r="1177">
          <cell r="AA1177" t="str">
            <v>0401</v>
          </cell>
        </row>
        <row r="1178">
          <cell r="B1178" t="str">
            <v>040100224</v>
          </cell>
          <cell r="C1178" t="str">
            <v>美的空调（32挂机）</v>
          </cell>
          <cell r="D1178" t="str">
            <v>KFR-32GW/DY-DA400(D3)</v>
          </cell>
          <cell r="E1178">
            <v>1581.2</v>
          </cell>
          <cell r="F1178">
            <v>1517.95</v>
          </cell>
          <cell r="G1178">
            <v>63.25</v>
          </cell>
          <cell r="H1178">
            <v>0</v>
          </cell>
          <cell r="I1178" t="str">
            <v>2016.12.26</v>
          </cell>
          <cell r="J1178" t="str">
            <v>60</v>
          </cell>
          <cell r="K1178" t="str">
            <v>空调</v>
          </cell>
          <cell r="L1178" t="str">
            <v>综合办</v>
          </cell>
          <cell r="M1178" t="str">
            <v>大兴及肥东宿舍）（合肥乐普生）</v>
          </cell>
          <cell r="N1178" t="str">
            <v>安徽百大乐普生商厦</v>
          </cell>
          <cell r="O1178" t="str">
            <v>0.00</v>
          </cell>
          <cell r="P1178" t="str">
            <v>0.00</v>
          </cell>
          <cell r="Q1178" t="str">
            <v>63.25</v>
          </cell>
          <cell r="R1178" t="str">
            <v>60</v>
          </cell>
          <cell r="S1178" t="str">
            <v>平均年限法(一)</v>
          </cell>
          <cell r="T1178" t="str">
            <v>在用</v>
          </cell>
          <cell r="U1178" t="str">
            <v>直接购入</v>
          </cell>
          <cell r="V1178" t="str">
            <v>王桂珍</v>
          </cell>
          <cell r="W1178" t="str">
            <v>2016.12.26</v>
          </cell>
          <cell r="X1178" t="str">
            <v>记--334</v>
          </cell>
        </row>
        <row r="1178">
          <cell r="AA1178" t="str">
            <v>0401</v>
          </cell>
        </row>
        <row r="1179">
          <cell r="B1179" t="str">
            <v>040100225</v>
          </cell>
          <cell r="C1179" t="str">
            <v>美的空调（32挂机）</v>
          </cell>
          <cell r="D1179" t="str">
            <v>KFR-32GW/DY-DA400(D3)</v>
          </cell>
          <cell r="E1179">
            <v>1581.2</v>
          </cell>
          <cell r="F1179">
            <v>1517.95</v>
          </cell>
          <cell r="G1179">
            <v>63.25</v>
          </cell>
          <cell r="H1179">
            <v>0</v>
          </cell>
          <cell r="I1179" t="str">
            <v>2016.12.26</v>
          </cell>
          <cell r="J1179" t="str">
            <v>60</v>
          </cell>
          <cell r="K1179" t="str">
            <v>空调</v>
          </cell>
          <cell r="L1179" t="str">
            <v>综合办</v>
          </cell>
          <cell r="M1179" t="str">
            <v>大兴及肥东宿舍）（合肥乐普生）</v>
          </cell>
          <cell r="N1179" t="str">
            <v>安徽百大乐普生商厦</v>
          </cell>
          <cell r="O1179" t="str">
            <v>0.00</v>
          </cell>
          <cell r="P1179" t="str">
            <v>0.00</v>
          </cell>
          <cell r="Q1179" t="str">
            <v>63.25</v>
          </cell>
          <cell r="R1179" t="str">
            <v>60</v>
          </cell>
          <cell r="S1179" t="str">
            <v>平均年限法(一)</v>
          </cell>
          <cell r="T1179" t="str">
            <v>在用</v>
          </cell>
          <cell r="U1179" t="str">
            <v>直接购入</v>
          </cell>
          <cell r="V1179" t="str">
            <v>王桂珍</v>
          </cell>
          <cell r="W1179" t="str">
            <v>2016.12.26</v>
          </cell>
          <cell r="X1179" t="str">
            <v>记--334</v>
          </cell>
        </row>
        <row r="1179">
          <cell r="AA1179" t="str">
            <v>0401</v>
          </cell>
        </row>
        <row r="1180">
          <cell r="B1180" t="str">
            <v>040100226</v>
          </cell>
          <cell r="C1180" t="str">
            <v>美的空调（32挂机）</v>
          </cell>
          <cell r="D1180" t="str">
            <v>KFR-32GW/DY-DA400(D3)</v>
          </cell>
          <cell r="E1180">
            <v>1581.2</v>
          </cell>
          <cell r="F1180">
            <v>1517.95</v>
          </cell>
          <cell r="G1180">
            <v>63.25</v>
          </cell>
          <cell r="H1180">
            <v>0</v>
          </cell>
          <cell r="I1180" t="str">
            <v>2016.12.26</v>
          </cell>
          <cell r="J1180" t="str">
            <v>60</v>
          </cell>
          <cell r="K1180" t="str">
            <v>空调</v>
          </cell>
          <cell r="L1180" t="str">
            <v>综合办</v>
          </cell>
          <cell r="M1180" t="str">
            <v>大兴及肥东宿舍）（合肥乐普生）</v>
          </cell>
          <cell r="N1180" t="str">
            <v>安徽百大乐普生商厦</v>
          </cell>
          <cell r="O1180" t="str">
            <v>0.00</v>
          </cell>
          <cell r="P1180" t="str">
            <v>0.00</v>
          </cell>
          <cell r="Q1180" t="str">
            <v>63.25</v>
          </cell>
          <cell r="R1180" t="str">
            <v>60</v>
          </cell>
          <cell r="S1180" t="str">
            <v>平均年限法(一)</v>
          </cell>
          <cell r="T1180" t="str">
            <v>在用</v>
          </cell>
          <cell r="U1180" t="str">
            <v>直接购入</v>
          </cell>
          <cell r="V1180" t="str">
            <v>王桂珍</v>
          </cell>
          <cell r="W1180" t="str">
            <v>2016.12.26</v>
          </cell>
          <cell r="X1180" t="str">
            <v>记--334</v>
          </cell>
        </row>
        <row r="1180">
          <cell r="AA1180" t="str">
            <v>0401</v>
          </cell>
        </row>
        <row r="1181">
          <cell r="B1181" t="str">
            <v>040100227</v>
          </cell>
          <cell r="C1181" t="str">
            <v>美的空调（32挂机）</v>
          </cell>
          <cell r="D1181" t="str">
            <v>KFR-32GW/DY-DA400(D3)</v>
          </cell>
          <cell r="E1181">
            <v>1581.2</v>
          </cell>
          <cell r="F1181">
            <v>1517.95</v>
          </cell>
          <cell r="G1181">
            <v>63.25</v>
          </cell>
          <cell r="H1181">
            <v>0</v>
          </cell>
          <cell r="I1181" t="str">
            <v>2016.12.26</v>
          </cell>
          <cell r="J1181" t="str">
            <v>60</v>
          </cell>
          <cell r="K1181" t="str">
            <v>空调</v>
          </cell>
          <cell r="L1181" t="str">
            <v>综合办</v>
          </cell>
          <cell r="M1181" t="str">
            <v>大兴及肥东宿舍）（合肥乐普生）</v>
          </cell>
          <cell r="N1181" t="str">
            <v>安徽百大乐普生商厦</v>
          </cell>
          <cell r="O1181" t="str">
            <v>0.00</v>
          </cell>
          <cell r="P1181" t="str">
            <v>0.00</v>
          </cell>
          <cell r="Q1181" t="str">
            <v>63.25</v>
          </cell>
          <cell r="R1181" t="str">
            <v>60</v>
          </cell>
          <cell r="S1181" t="str">
            <v>平均年限法(一)</v>
          </cell>
          <cell r="T1181" t="str">
            <v>在用</v>
          </cell>
          <cell r="U1181" t="str">
            <v>直接购入</v>
          </cell>
          <cell r="V1181" t="str">
            <v>王桂珍</v>
          </cell>
          <cell r="W1181" t="str">
            <v>2016.12.26</v>
          </cell>
          <cell r="X1181" t="str">
            <v>记--334</v>
          </cell>
        </row>
        <row r="1181">
          <cell r="AA1181" t="str">
            <v>0401</v>
          </cell>
        </row>
        <row r="1182">
          <cell r="B1182" t="str">
            <v>040100228</v>
          </cell>
          <cell r="C1182" t="str">
            <v>美的空调（32挂机）</v>
          </cell>
          <cell r="D1182" t="str">
            <v>KFR-32GW/DY-DA400(D3)</v>
          </cell>
          <cell r="E1182">
            <v>1581.2</v>
          </cell>
          <cell r="F1182">
            <v>1517.95</v>
          </cell>
          <cell r="G1182">
            <v>63.25</v>
          </cell>
          <cell r="H1182">
            <v>0</v>
          </cell>
          <cell r="I1182" t="str">
            <v>2016.12.26</v>
          </cell>
          <cell r="J1182" t="str">
            <v>60</v>
          </cell>
          <cell r="K1182" t="str">
            <v>空调</v>
          </cell>
          <cell r="L1182" t="str">
            <v>综合办</v>
          </cell>
          <cell r="M1182" t="str">
            <v>大兴及肥东宿舍）（合肥乐普生）</v>
          </cell>
          <cell r="N1182" t="str">
            <v>安徽百大乐普生商厦</v>
          </cell>
          <cell r="O1182" t="str">
            <v>0.00</v>
          </cell>
          <cell r="P1182" t="str">
            <v>0.00</v>
          </cell>
          <cell r="Q1182" t="str">
            <v>63.25</v>
          </cell>
          <cell r="R1182" t="str">
            <v>60</v>
          </cell>
          <cell r="S1182" t="str">
            <v>平均年限法(一)</v>
          </cell>
          <cell r="T1182" t="str">
            <v>在用</v>
          </cell>
          <cell r="U1182" t="str">
            <v>直接购入</v>
          </cell>
          <cell r="V1182" t="str">
            <v>王桂珍</v>
          </cell>
          <cell r="W1182" t="str">
            <v>2016.12.26</v>
          </cell>
          <cell r="X1182" t="str">
            <v>记--334</v>
          </cell>
        </row>
        <row r="1182">
          <cell r="AA1182" t="str">
            <v>0401</v>
          </cell>
        </row>
        <row r="1183">
          <cell r="B1183" t="str">
            <v>040100229</v>
          </cell>
          <cell r="C1183" t="str">
            <v>美的空调（32挂机）</v>
          </cell>
          <cell r="D1183" t="str">
            <v>KFR-32GW/DY-DA400(D3)</v>
          </cell>
          <cell r="E1183">
            <v>1581.2</v>
          </cell>
          <cell r="F1183">
            <v>1517.95</v>
          </cell>
          <cell r="G1183">
            <v>63.25</v>
          </cell>
          <cell r="H1183">
            <v>0</v>
          </cell>
          <cell r="I1183" t="str">
            <v>2016.12.26</v>
          </cell>
          <cell r="J1183" t="str">
            <v>60</v>
          </cell>
          <cell r="K1183" t="str">
            <v>空调</v>
          </cell>
          <cell r="L1183" t="str">
            <v>综合办</v>
          </cell>
          <cell r="M1183" t="str">
            <v>大兴及肥东宿舍）（合肥乐普生）</v>
          </cell>
          <cell r="N1183" t="str">
            <v>安徽百大乐普生商厦</v>
          </cell>
          <cell r="O1183" t="str">
            <v>0.00</v>
          </cell>
          <cell r="P1183" t="str">
            <v>0.00</v>
          </cell>
          <cell r="Q1183" t="str">
            <v>63.25</v>
          </cell>
          <cell r="R1183" t="str">
            <v>60</v>
          </cell>
          <cell r="S1183" t="str">
            <v>平均年限法(一)</v>
          </cell>
          <cell r="T1183" t="str">
            <v>在用</v>
          </cell>
          <cell r="U1183" t="str">
            <v>直接购入</v>
          </cell>
          <cell r="V1183" t="str">
            <v>王桂珍</v>
          </cell>
          <cell r="W1183" t="str">
            <v>2016.12.26</v>
          </cell>
          <cell r="X1183" t="str">
            <v>记--334</v>
          </cell>
        </row>
        <row r="1183">
          <cell r="AA1183" t="str">
            <v>0401</v>
          </cell>
        </row>
        <row r="1184">
          <cell r="B1184" t="str">
            <v>040100230</v>
          </cell>
          <cell r="C1184" t="str">
            <v>美的空调（32挂机）</v>
          </cell>
          <cell r="D1184" t="str">
            <v>KFR-32GW/DY-DA400(D3)</v>
          </cell>
          <cell r="E1184">
            <v>1581.2</v>
          </cell>
          <cell r="F1184">
            <v>1517.95</v>
          </cell>
          <cell r="G1184">
            <v>63.25</v>
          </cell>
          <cell r="H1184">
            <v>0</v>
          </cell>
          <cell r="I1184" t="str">
            <v>2016.12.26</v>
          </cell>
          <cell r="J1184" t="str">
            <v>60</v>
          </cell>
          <cell r="K1184" t="str">
            <v>空调</v>
          </cell>
          <cell r="L1184" t="str">
            <v>综合办</v>
          </cell>
          <cell r="M1184" t="str">
            <v>大兴及肥东宿舍）（合肥乐普生）</v>
          </cell>
          <cell r="N1184" t="str">
            <v>安徽百大乐普生商厦</v>
          </cell>
          <cell r="O1184" t="str">
            <v>0.00</v>
          </cell>
          <cell r="P1184" t="str">
            <v>0.00</v>
          </cell>
          <cell r="Q1184" t="str">
            <v>63.25</v>
          </cell>
          <cell r="R1184" t="str">
            <v>60</v>
          </cell>
          <cell r="S1184" t="str">
            <v>平均年限法(一)</v>
          </cell>
          <cell r="T1184" t="str">
            <v>在用</v>
          </cell>
          <cell r="U1184" t="str">
            <v>直接购入</v>
          </cell>
          <cell r="V1184" t="str">
            <v>王桂珍</v>
          </cell>
          <cell r="W1184" t="str">
            <v>2016.12.26</v>
          </cell>
          <cell r="X1184" t="str">
            <v>记--334</v>
          </cell>
        </row>
        <row r="1184">
          <cell r="AA1184" t="str">
            <v>0401</v>
          </cell>
        </row>
        <row r="1185">
          <cell r="B1185" t="str">
            <v>040100231</v>
          </cell>
          <cell r="C1185" t="str">
            <v>美的空调（32挂机）</v>
          </cell>
          <cell r="D1185" t="str">
            <v>KFR-32GW/DY-DA400(D3)</v>
          </cell>
          <cell r="E1185">
            <v>1581.2</v>
          </cell>
          <cell r="F1185">
            <v>1517.95</v>
          </cell>
          <cell r="G1185">
            <v>63.25</v>
          </cell>
          <cell r="H1185">
            <v>0</v>
          </cell>
          <cell r="I1185" t="str">
            <v>2016.12.26</v>
          </cell>
          <cell r="J1185" t="str">
            <v>60</v>
          </cell>
          <cell r="K1185" t="str">
            <v>空调</v>
          </cell>
          <cell r="L1185" t="str">
            <v>综合办</v>
          </cell>
          <cell r="M1185" t="str">
            <v>大兴及肥东宿舍）（合肥乐普生）</v>
          </cell>
          <cell r="N1185" t="str">
            <v>安徽百大乐普生商厦</v>
          </cell>
          <cell r="O1185" t="str">
            <v>0.00</v>
          </cell>
          <cell r="P1185" t="str">
            <v>0.00</v>
          </cell>
          <cell r="Q1185" t="str">
            <v>63.25</v>
          </cell>
          <cell r="R1185" t="str">
            <v>60</v>
          </cell>
          <cell r="S1185" t="str">
            <v>平均年限法(一)</v>
          </cell>
          <cell r="T1185" t="str">
            <v>在用</v>
          </cell>
          <cell r="U1185" t="str">
            <v>直接购入</v>
          </cell>
          <cell r="V1185" t="str">
            <v>王桂珍</v>
          </cell>
          <cell r="W1185" t="str">
            <v>2016.12.26</v>
          </cell>
          <cell r="X1185" t="str">
            <v>记--334</v>
          </cell>
        </row>
        <row r="1185">
          <cell r="AA1185" t="str">
            <v>0401</v>
          </cell>
        </row>
        <row r="1186">
          <cell r="B1186" t="str">
            <v>031022293</v>
          </cell>
          <cell r="C1186" t="str">
            <v>不锈钢锥形槽</v>
          </cell>
          <cell r="D1186" t="str">
            <v>DN1600*1200*6</v>
          </cell>
          <cell r="E1186">
            <v>17094.02</v>
          </cell>
          <cell r="F1186">
            <v>16410.26</v>
          </cell>
          <cell r="G1186">
            <v>683.76</v>
          </cell>
          <cell r="H1186">
            <v>0</v>
          </cell>
          <cell r="I1186" t="str">
            <v>2016.12.27</v>
          </cell>
          <cell r="J1186" t="str">
            <v>96</v>
          </cell>
          <cell r="K1186" t="str">
            <v>剂型设备</v>
          </cell>
          <cell r="L1186" t="str">
            <v>肥东制剂分厂</v>
          </cell>
          <cell r="M1186" t="str">
            <v>肥东制剂袋装车间</v>
          </cell>
          <cell r="N1186" t="str">
            <v>溧阳市富宇机械</v>
          </cell>
          <cell r="O1186" t="str">
            <v>0.00</v>
          </cell>
          <cell r="P1186" t="str">
            <v>2,051.30</v>
          </cell>
          <cell r="Q1186" t="str">
            <v>683.76</v>
          </cell>
          <cell r="R1186" t="str">
            <v>96</v>
          </cell>
          <cell r="S1186" t="str">
            <v>平均年限法(一)</v>
          </cell>
          <cell r="T1186" t="str">
            <v>在用</v>
          </cell>
          <cell r="U1186" t="str">
            <v>在建工程转入</v>
          </cell>
          <cell r="V1186" t="str">
            <v>王桂珍</v>
          </cell>
          <cell r="W1186" t="str">
            <v>2016.12.27</v>
          </cell>
          <cell r="X1186" t="str">
            <v>记--366</v>
          </cell>
        </row>
        <row r="1186">
          <cell r="AA1186" t="str">
            <v>0310</v>
          </cell>
        </row>
        <row r="1187">
          <cell r="B1187" t="str">
            <v>031022294</v>
          </cell>
          <cell r="C1187" t="str">
            <v>不锈钢锥形槽</v>
          </cell>
          <cell r="D1187" t="str">
            <v>DN1600*1200*6</v>
          </cell>
          <cell r="E1187">
            <v>17094</v>
          </cell>
          <cell r="F1187">
            <v>16410.24</v>
          </cell>
          <cell r="G1187">
            <v>683.76</v>
          </cell>
          <cell r="H1187">
            <v>0</v>
          </cell>
          <cell r="I1187" t="str">
            <v>2016.12.27</v>
          </cell>
          <cell r="J1187" t="str">
            <v>96</v>
          </cell>
          <cell r="K1187" t="str">
            <v>剂型设备</v>
          </cell>
          <cell r="L1187" t="str">
            <v>肥东制剂分厂</v>
          </cell>
          <cell r="M1187" t="str">
            <v>肥东制剂袋装车间</v>
          </cell>
          <cell r="N1187" t="str">
            <v>溧阳市富宇机械</v>
          </cell>
          <cell r="O1187" t="str">
            <v>0.00</v>
          </cell>
          <cell r="P1187" t="str">
            <v>2,051.28</v>
          </cell>
          <cell r="Q1187" t="str">
            <v>683.76</v>
          </cell>
          <cell r="R1187" t="str">
            <v>96</v>
          </cell>
          <cell r="S1187" t="str">
            <v>平均年限法(一)</v>
          </cell>
          <cell r="T1187" t="str">
            <v>在用</v>
          </cell>
          <cell r="U1187" t="str">
            <v>在建工程转入</v>
          </cell>
          <cell r="V1187" t="str">
            <v>王桂珍</v>
          </cell>
          <cell r="W1187" t="str">
            <v>2016.12.27</v>
          </cell>
          <cell r="X1187" t="str">
            <v>记--366</v>
          </cell>
        </row>
        <row r="1187">
          <cell r="AA1187" t="str">
            <v>0310</v>
          </cell>
        </row>
        <row r="1188">
          <cell r="B1188" t="str">
            <v>031022295</v>
          </cell>
          <cell r="C1188" t="str">
            <v>不锈钢锥形槽</v>
          </cell>
          <cell r="D1188" t="str">
            <v>DN1600*1200*6</v>
          </cell>
          <cell r="E1188">
            <v>17094.02</v>
          </cell>
          <cell r="F1188">
            <v>16410.26</v>
          </cell>
          <cell r="G1188">
            <v>683.76</v>
          </cell>
          <cell r="H1188">
            <v>0</v>
          </cell>
          <cell r="I1188" t="str">
            <v>2016.12.27</v>
          </cell>
          <cell r="J1188" t="str">
            <v>96</v>
          </cell>
          <cell r="K1188" t="str">
            <v>剂型设备</v>
          </cell>
          <cell r="L1188" t="str">
            <v>肥东制剂分厂</v>
          </cell>
          <cell r="M1188" t="str">
            <v>肥东制剂袋装车间</v>
          </cell>
          <cell r="N1188" t="str">
            <v>溧阳市富宇机械</v>
          </cell>
          <cell r="O1188" t="str">
            <v>0.00</v>
          </cell>
          <cell r="P1188" t="str">
            <v>2,051.30</v>
          </cell>
          <cell r="Q1188" t="str">
            <v>683.76</v>
          </cell>
          <cell r="R1188" t="str">
            <v>96</v>
          </cell>
          <cell r="S1188" t="str">
            <v>平均年限法(一)</v>
          </cell>
          <cell r="T1188" t="str">
            <v>在用</v>
          </cell>
          <cell r="U1188" t="str">
            <v>在建工程转入</v>
          </cell>
          <cell r="V1188" t="str">
            <v>王桂珍</v>
          </cell>
          <cell r="W1188" t="str">
            <v>2016.12.27</v>
          </cell>
          <cell r="X1188" t="str">
            <v>记--366</v>
          </cell>
        </row>
        <row r="1188">
          <cell r="AA1188" t="str">
            <v>0310</v>
          </cell>
        </row>
        <row r="1189">
          <cell r="B1189" t="str">
            <v>031022296</v>
          </cell>
          <cell r="C1189" t="str">
            <v>不锈钢锥形槽</v>
          </cell>
          <cell r="D1189" t="str">
            <v>DN1600*1200*6</v>
          </cell>
          <cell r="E1189">
            <v>17094.02</v>
          </cell>
          <cell r="F1189">
            <v>16410.26</v>
          </cell>
          <cell r="G1189">
            <v>683.76</v>
          </cell>
          <cell r="H1189">
            <v>0</v>
          </cell>
          <cell r="I1189" t="str">
            <v>2016.12.27</v>
          </cell>
          <cell r="J1189" t="str">
            <v>96</v>
          </cell>
          <cell r="K1189" t="str">
            <v>剂型设备</v>
          </cell>
          <cell r="L1189" t="str">
            <v>肥东制剂分厂</v>
          </cell>
          <cell r="M1189" t="str">
            <v>肥东制剂袋装车间</v>
          </cell>
          <cell r="N1189" t="str">
            <v>溧阳市富宇机械</v>
          </cell>
          <cell r="O1189" t="str">
            <v>0.00</v>
          </cell>
          <cell r="P1189" t="str">
            <v>2,051.30</v>
          </cell>
          <cell r="Q1189" t="str">
            <v>683.76</v>
          </cell>
          <cell r="R1189" t="str">
            <v>96</v>
          </cell>
          <cell r="S1189" t="str">
            <v>平均年限法(一)</v>
          </cell>
          <cell r="T1189" t="str">
            <v>在用</v>
          </cell>
          <cell r="U1189" t="str">
            <v>在建工程转入</v>
          </cell>
          <cell r="V1189" t="str">
            <v>王桂珍</v>
          </cell>
          <cell r="W1189" t="str">
            <v>2016.12.27</v>
          </cell>
          <cell r="X1189" t="str">
            <v>记--366</v>
          </cell>
        </row>
        <row r="1189">
          <cell r="AA1189" t="str">
            <v>0310</v>
          </cell>
        </row>
        <row r="1190">
          <cell r="B1190" t="str">
            <v>031022297</v>
          </cell>
          <cell r="C1190" t="str">
            <v>不锈钢锥形槽</v>
          </cell>
          <cell r="D1190" t="str">
            <v>DN1600*1200*6</v>
          </cell>
          <cell r="E1190">
            <v>17094.02</v>
          </cell>
          <cell r="F1190">
            <v>16410.26</v>
          </cell>
          <cell r="G1190">
            <v>683.76</v>
          </cell>
          <cell r="H1190">
            <v>0</v>
          </cell>
          <cell r="I1190" t="str">
            <v>2016.12.27</v>
          </cell>
          <cell r="J1190" t="str">
            <v>96</v>
          </cell>
          <cell r="K1190" t="str">
            <v>剂型设备</v>
          </cell>
          <cell r="L1190" t="str">
            <v>肥东制剂分厂</v>
          </cell>
          <cell r="M1190" t="str">
            <v>肥东制剂袋装车间</v>
          </cell>
          <cell r="N1190" t="str">
            <v>溧阳市富宇机械</v>
          </cell>
          <cell r="O1190" t="str">
            <v>0.00</v>
          </cell>
          <cell r="P1190" t="str">
            <v>2,051.30</v>
          </cell>
          <cell r="Q1190" t="str">
            <v>683.76</v>
          </cell>
          <cell r="R1190" t="str">
            <v>96</v>
          </cell>
          <cell r="S1190" t="str">
            <v>平均年限法(一)</v>
          </cell>
          <cell r="T1190" t="str">
            <v>在用</v>
          </cell>
          <cell r="U1190" t="str">
            <v>在建工程转入</v>
          </cell>
          <cell r="V1190" t="str">
            <v>王桂珍</v>
          </cell>
          <cell r="W1190" t="str">
            <v>2016.12.27</v>
          </cell>
          <cell r="X1190" t="str">
            <v>记--366</v>
          </cell>
        </row>
        <row r="1190">
          <cell r="AA1190" t="str">
            <v>0310</v>
          </cell>
        </row>
        <row r="1191">
          <cell r="B1191" t="str">
            <v>031022298</v>
          </cell>
          <cell r="C1191" t="str">
            <v>不锈钢锥形槽</v>
          </cell>
          <cell r="D1191" t="str">
            <v>DN1600*1200*6</v>
          </cell>
          <cell r="E1191">
            <v>17094.02</v>
          </cell>
          <cell r="F1191">
            <v>16410.26</v>
          </cell>
          <cell r="G1191">
            <v>683.76</v>
          </cell>
          <cell r="H1191">
            <v>0</v>
          </cell>
          <cell r="I1191" t="str">
            <v>2016.12.27</v>
          </cell>
          <cell r="J1191" t="str">
            <v>96</v>
          </cell>
          <cell r="K1191" t="str">
            <v>剂型设备</v>
          </cell>
          <cell r="L1191" t="str">
            <v>肥东制剂分厂</v>
          </cell>
          <cell r="M1191" t="str">
            <v>肥东制剂袋装车间</v>
          </cell>
          <cell r="N1191" t="str">
            <v>溧阳市富宇机械</v>
          </cell>
          <cell r="O1191" t="str">
            <v>0.00</v>
          </cell>
          <cell r="P1191" t="str">
            <v>2,051.30</v>
          </cell>
          <cell r="Q1191" t="str">
            <v>683.76</v>
          </cell>
          <cell r="R1191" t="str">
            <v>96</v>
          </cell>
          <cell r="S1191" t="str">
            <v>平均年限法(一)</v>
          </cell>
          <cell r="T1191" t="str">
            <v>在用</v>
          </cell>
          <cell r="U1191" t="str">
            <v>在建工程转入</v>
          </cell>
          <cell r="V1191" t="str">
            <v>王桂珍</v>
          </cell>
          <cell r="W1191" t="str">
            <v>2016.12.27</v>
          </cell>
          <cell r="X1191" t="str">
            <v>记--366</v>
          </cell>
        </row>
        <row r="1191">
          <cell r="AA1191" t="str">
            <v>0310</v>
          </cell>
        </row>
        <row r="1192">
          <cell r="B1192" t="str">
            <v>031022299</v>
          </cell>
          <cell r="C1192" t="str">
            <v>不锈钢锥形槽</v>
          </cell>
          <cell r="D1192" t="str">
            <v>DN1600*1200*6</v>
          </cell>
          <cell r="E1192">
            <v>17094.02</v>
          </cell>
          <cell r="F1192">
            <v>16410.26</v>
          </cell>
          <cell r="G1192">
            <v>683.76</v>
          </cell>
          <cell r="H1192">
            <v>0</v>
          </cell>
          <cell r="I1192" t="str">
            <v>2016.12.27</v>
          </cell>
          <cell r="J1192" t="str">
            <v>96</v>
          </cell>
          <cell r="K1192" t="str">
            <v>剂型设备</v>
          </cell>
          <cell r="L1192" t="str">
            <v>肥东制剂分厂</v>
          </cell>
          <cell r="M1192" t="str">
            <v>肥东制剂袋装车间</v>
          </cell>
          <cell r="N1192" t="str">
            <v>溧阳市富宇机械</v>
          </cell>
          <cell r="O1192" t="str">
            <v>0.00</v>
          </cell>
          <cell r="P1192" t="str">
            <v>2,051.30</v>
          </cell>
          <cell r="Q1192" t="str">
            <v>683.76</v>
          </cell>
          <cell r="R1192" t="str">
            <v>96</v>
          </cell>
          <cell r="S1192" t="str">
            <v>平均年限法(一)</v>
          </cell>
          <cell r="T1192" t="str">
            <v>在用</v>
          </cell>
          <cell r="U1192" t="str">
            <v>在建工程转入</v>
          </cell>
          <cell r="V1192" t="str">
            <v>王桂珍</v>
          </cell>
          <cell r="W1192" t="str">
            <v>2016.12.27</v>
          </cell>
          <cell r="X1192" t="str">
            <v>记--366</v>
          </cell>
        </row>
        <row r="1192">
          <cell r="AA1192" t="str">
            <v>0310</v>
          </cell>
        </row>
        <row r="1193">
          <cell r="B1193" t="str">
            <v>031022300</v>
          </cell>
          <cell r="C1193" t="str">
            <v>不锈钢锥形槽</v>
          </cell>
          <cell r="D1193" t="str">
            <v>DN1600*1200*6</v>
          </cell>
          <cell r="E1193">
            <v>17094.02</v>
          </cell>
          <cell r="F1193">
            <v>16410.26</v>
          </cell>
          <cell r="G1193">
            <v>683.76</v>
          </cell>
          <cell r="H1193">
            <v>0</v>
          </cell>
          <cell r="I1193" t="str">
            <v>2016.12.27</v>
          </cell>
          <cell r="J1193" t="str">
            <v>96</v>
          </cell>
          <cell r="K1193" t="str">
            <v>剂型设备</v>
          </cell>
          <cell r="L1193" t="str">
            <v>肥东制剂分厂</v>
          </cell>
          <cell r="M1193" t="str">
            <v>肥东制剂袋装车间</v>
          </cell>
          <cell r="N1193" t="str">
            <v>溧阳市富宇机械</v>
          </cell>
          <cell r="O1193" t="str">
            <v>0.00</v>
          </cell>
          <cell r="P1193" t="str">
            <v>2,051.30</v>
          </cell>
          <cell r="Q1193" t="str">
            <v>683.76</v>
          </cell>
          <cell r="R1193" t="str">
            <v>96</v>
          </cell>
          <cell r="S1193" t="str">
            <v>平均年限法(一)</v>
          </cell>
          <cell r="T1193" t="str">
            <v>在用</v>
          </cell>
          <cell r="U1193" t="str">
            <v>在建工程转入</v>
          </cell>
          <cell r="V1193" t="str">
            <v>王桂珍</v>
          </cell>
          <cell r="W1193" t="str">
            <v>2016.12.27</v>
          </cell>
          <cell r="X1193" t="str">
            <v>记--366</v>
          </cell>
        </row>
        <row r="1193">
          <cell r="AA1193" t="str">
            <v>0310</v>
          </cell>
        </row>
        <row r="1194">
          <cell r="B1194" t="str">
            <v>031022301</v>
          </cell>
          <cell r="C1194" t="str">
            <v>不锈钢锥形槽</v>
          </cell>
          <cell r="D1194" t="str">
            <v>DN1600*1200*6</v>
          </cell>
          <cell r="E1194">
            <v>17094.02</v>
          </cell>
          <cell r="F1194">
            <v>16410.26</v>
          </cell>
          <cell r="G1194">
            <v>683.76</v>
          </cell>
          <cell r="H1194">
            <v>0</v>
          </cell>
          <cell r="I1194" t="str">
            <v>2016.12.27</v>
          </cell>
          <cell r="J1194" t="str">
            <v>96</v>
          </cell>
          <cell r="K1194" t="str">
            <v>剂型设备</v>
          </cell>
          <cell r="L1194" t="str">
            <v>肥东制剂分厂</v>
          </cell>
          <cell r="M1194" t="str">
            <v>肥东制剂袋装车间</v>
          </cell>
          <cell r="N1194" t="str">
            <v>溧阳市富宇机械</v>
          </cell>
          <cell r="O1194" t="str">
            <v>0.00</v>
          </cell>
          <cell r="P1194" t="str">
            <v>2,051.30</v>
          </cell>
          <cell r="Q1194" t="str">
            <v>683.76</v>
          </cell>
          <cell r="R1194" t="str">
            <v>96</v>
          </cell>
          <cell r="S1194" t="str">
            <v>平均年限法(一)</v>
          </cell>
          <cell r="T1194" t="str">
            <v>在用</v>
          </cell>
          <cell r="U1194" t="str">
            <v>在建工程转入</v>
          </cell>
          <cell r="V1194" t="str">
            <v>王桂珍</v>
          </cell>
          <cell r="W1194" t="str">
            <v>2016.12.27</v>
          </cell>
          <cell r="X1194" t="str">
            <v>记--366</v>
          </cell>
        </row>
        <row r="1194">
          <cell r="AA1194" t="str">
            <v>0310</v>
          </cell>
        </row>
        <row r="1195">
          <cell r="B1195" t="str">
            <v>031022302</v>
          </cell>
          <cell r="C1195" t="str">
            <v>管线式高剪切均质乳化机</v>
          </cell>
          <cell r="D1195" t="str">
            <v>430-1-6F</v>
          </cell>
          <cell r="E1195">
            <v>28205.13</v>
          </cell>
          <cell r="F1195">
            <v>27076.92</v>
          </cell>
          <cell r="G1195">
            <v>1128.21</v>
          </cell>
          <cell r="H1195">
            <v>0</v>
          </cell>
          <cell r="I1195" t="str">
            <v>2016.12.28</v>
          </cell>
          <cell r="J1195" t="str">
            <v>96</v>
          </cell>
          <cell r="K1195" t="str">
            <v>剂型设备</v>
          </cell>
          <cell r="L1195" t="str">
            <v>肥东制剂分厂</v>
          </cell>
          <cell r="M1195" t="str">
            <v>肥东制剂袋装车间</v>
          </cell>
          <cell r="N1195" t="str">
            <v>上海启双机电</v>
          </cell>
          <cell r="O1195" t="str">
            <v>0.00</v>
          </cell>
          <cell r="P1195" t="str">
            <v>3,384.72</v>
          </cell>
          <cell r="Q1195" t="str">
            <v>1,128.21</v>
          </cell>
          <cell r="R1195" t="str">
            <v>96</v>
          </cell>
          <cell r="S1195" t="str">
            <v>平均年限法(一)</v>
          </cell>
          <cell r="T1195" t="str">
            <v>在用</v>
          </cell>
          <cell r="U1195" t="str">
            <v>直接购入</v>
          </cell>
          <cell r="V1195" t="str">
            <v>王桂珍</v>
          </cell>
          <cell r="W1195" t="str">
            <v>2016.12.28</v>
          </cell>
          <cell r="X1195" t="str">
            <v>记--377</v>
          </cell>
        </row>
        <row r="1195">
          <cell r="AA1195" t="str">
            <v>0310</v>
          </cell>
        </row>
        <row r="1196">
          <cell r="B1196" t="str">
            <v>031022303</v>
          </cell>
          <cell r="C1196" t="str">
            <v>管线式高剪切均质乳化机</v>
          </cell>
          <cell r="D1196" t="str">
            <v>430-1-6F</v>
          </cell>
          <cell r="E1196">
            <v>28205.09</v>
          </cell>
          <cell r="F1196">
            <v>27076.89</v>
          </cell>
          <cell r="G1196">
            <v>1128.2</v>
          </cell>
          <cell r="H1196">
            <v>0</v>
          </cell>
          <cell r="I1196" t="str">
            <v>2016.12.28</v>
          </cell>
          <cell r="J1196" t="str">
            <v>96</v>
          </cell>
          <cell r="K1196" t="str">
            <v>剂型设备</v>
          </cell>
          <cell r="L1196" t="str">
            <v>肥东制剂分厂</v>
          </cell>
          <cell r="M1196" t="str">
            <v>肥东制剂袋装车间</v>
          </cell>
          <cell r="N1196" t="str">
            <v>上海启双机电</v>
          </cell>
          <cell r="O1196" t="str">
            <v>0.00</v>
          </cell>
          <cell r="P1196" t="str">
            <v>3,384.69</v>
          </cell>
          <cell r="Q1196" t="str">
            <v>1,128.20</v>
          </cell>
          <cell r="R1196" t="str">
            <v>96</v>
          </cell>
          <cell r="S1196" t="str">
            <v>平均年限法(一)</v>
          </cell>
          <cell r="T1196" t="str">
            <v>在用</v>
          </cell>
          <cell r="U1196" t="str">
            <v>直接购入</v>
          </cell>
          <cell r="V1196" t="str">
            <v>王桂珍</v>
          </cell>
          <cell r="W1196" t="str">
            <v>2016.12.28</v>
          </cell>
          <cell r="X1196" t="str">
            <v>记--377</v>
          </cell>
        </row>
        <row r="1196">
          <cell r="AA1196" t="str">
            <v>0310</v>
          </cell>
        </row>
        <row r="1197">
          <cell r="B1197" t="str">
            <v>031022304</v>
          </cell>
          <cell r="C1197" t="str">
            <v>管线式高剪切均质乳化机</v>
          </cell>
          <cell r="D1197" t="str">
            <v>430-1-6F</v>
          </cell>
          <cell r="E1197">
            <v>28205.13</v>
          </cell>
          <cell r="F1197">
            <v>27076.92</v>
          </cell>
          <cell r="G1197">
            <v>1128.21</v>
          </cell>
          <cell r="H1197">
            <v>0</v>
          </cell>
          <cell r="I1197" t="str">
            <v>2016.12.28</v>
          </cell>
          <cell r="J1197" t="str">
            <v>96</v>
          </cell>
          <cell r="K1197" t="str">
            <v>剂型设备</v>
          </cell>
          <cell r="L1197" t="str">
            <v>肥东制剂分厂</v>
          </cell>
          <cell r="M1197" t="str">
            <v>肥东制剂袋装车间</v>
          </cell>
          <cell r="N1197" t="str">
            <v>上海启双机电</v>
          </cell>
          <cell r="O1197" t="str">
            <v>0.00</v>
          </cell>
          <cell r="P1197" t="str">
            <v>3,384.72</v>
          </cell>
          <cell r="Q1197" t="str">
            <v>1,128.21</v>
          </cell>
          <cell r="R1197" t="str">
            <v>96</v>
          </cell>
          <cell r="S1197" t="str">
            <v>平均年限法(一)</v>
          </cell>
          <cell r="T1197" t="str">
            <v>在用</v>
          </cell>
          <cell r="U1197" t="str">
            <v>直接购入</v>
          </cell>
          <cell r="V1197" t="str">
            <v>王桂珍</v>
          </cell>
          <cell r="W1197" t="str">
            <v>2016.12.28</v>
          </cell>
          <cell r="X1197" t="str">
            <v>记--377</v>
          </cell>
        </row>
        <row r="1197">
          <cell r="AA1197" t="str">
            <v>0310</v>
          </cell>
        </row>
        <row r="1198">
          <cell r="B1198" t="str">
            <v>031022305</v>
          </cell>
          <cell r="C1198" t="str">
            <v>管线式高剪切均质乳化机</v>
          </cell>
          <cell r="D1198" t="str">
            <v>430-1-6F</v>
          </cell>
          <cell r="E1198">
            <v>28205.13</v>
          </cell>
          <cell r="F1198">
            <v>27076.92</v>
          </cell>
          <cell r="G1198">
            <v>1128.21</v>
          </cell>
          <cell r="H1198">
            <v>0</v>
          </cell>
          <cell r="I1198" t="str">
            <v>2016.12.28</v>
          </cell>
          <cell r="J1198" t="str">
            <v>96</v>
          </cell>
          <cell r="K1198" t="str">
            <v>剂型设备</v>
          </cell>
          <cell r="L1198" t="str">
            <v>肥东制剂分厂</v>
          </cell>
          <cell r="M1198" t="str">
            <v>肥东制剂袋装车间</v>
          </cell>
          <cell r="N1198" t="str">
            <v>上海启双机电</v>
          </cell>
          <cell r="O1198" t="str">
            <v>0.00</v>
          </cell>
          <cell r="P1198" t="str">
            <v>3,384.72</v>
          </cell>
          <cell r="Q1198" t="str">
            <v>1,128.21</v>
          </cell>
          <cell r="R1198" t="str">
            <v>96</v>
          </cell>
          <cell r="S1198" t="str">
            <v>平均年限法(一)</v>
          </cell>
          <cell r="T1198" t="str">
            <v>在用</v>
          </cell>
          <cell r="U1198" t="str">
            <v>直接购入</v>
          </cell>
          <cell r="V1198" t="str">
            <v>王桂珍</v>
          </cell>
          <cell r="W1198" t="str">
            <v>2016.12.28</v>
          </cell>
          <cell r="X1198" t="str">
            <v>记--377</v>
          </cell>
        </row>
        <row r="1198">
          <cell r="AA1198" t="str">
            <v>0310</v>
          </cell>
        </row>
        <row r="1199">
          <cell r="B1199" t="str">
            <v>030200062</v>
          </cell>
          <cell r="C1199" t="str">
            <v>双曲面搅拌机</v>
          </cell>
          <cell r="D1199" t="str">
            <v>GSJ-1000</v>
          </cell>
          <cell r="E1199">
            <v>14102.56</v>
          </cell>
          <cell r="F1199">
            <v>13538.46</v>
          </cell>
          <cell r="G1199">
            <v>564.1</v>
          </cell>
          <cell r="H1199">
            <v>0</v>
          </cell>
          <cell r="I1199" t="str">
            <v>2016.12.28</v>
          </cell>
          <cell r="J1199" t="str">
            <v>96</v>
          </cell>
          <cell r="K1199" t="str">
            <v>污水设备</v>
          </cell>
          <cell r="L1199" t="str">
            <v>肥东制剂分厂</v>
          </cell>
          <cell r="M1199" t="str">
            <v>肥东合成污水处理站</v>
          </cell>
          <cell r="N1199" t="str">
            <v>南京晨荣环保</v>
          </cell>
          <cell r="O1199" t="str">
            <v>0.00</v>
          </cell>
          <cell r="P1199" t="str">
            <v>1,691.94</v>
          </cell>
          <cell r="Q1199" t="str">
            <v>564.10</v>
          </cell>
          <cell r="R1199" t="str">
            <v>96</v>
          </cell>
          <cell r="S1199" t="str">
            <v>平均年限法(一)</v>
          </cell>
          <cell r="T1199" t="str">
            <v>在用</v>
          </cell>
          <cell r="U1199" t="str">
            <v>直接购入</v>
          </cell>
          <cell r="V1199" t="str">
            <v>王桂珍</v>
          </cell>
          <cell r="W1199" t="str">
            <v>2016.12.28</v>
          </cell>
          <cell r="X1199" t="str">
            <v>记--379</v>
          </cell>
        </row>
        <row r="1199">
          <cell r="AA1199" t="str">
            <v>0302</v>
          </cell>
        </row>
        <row r="1200">
          <cell r="B1200" t="str">
            <v>040200247</v>
          </cell>
          <cell r="C1200" t="str">
            <v>税控电脑（台式）</v>
          </cell>
          <cell r="D1200" t="str">
            <v>明基 商祺V4210</v>
          </cell>
          <cell r="E1200">
            <v>2991.45</v>
          </cell>
          <cell r="F1200">
            <v>2871.79</v>
          </cell>
          <cell r="G1200">
            <v>100</v>
          </cell>
          <cell r="H1200">
            <v>19.66</v>
          </cell>
          <cell r="I1200" t="str">
            <v>2016.12.29</v>
          </cell>
          <cell r="J1200" t="str">
            <v>60</v>
          </cell>
          <cell r="K1200" t="str">
            <v>电脑</v>
          </cell>
          <cell r="L1200" t="str">
            <v>综合办</v>
          </cell>
          <cell r="M1200" t="str">
            <v>农化综合办，原财务部（税控电脑）2024.7月停用，2024.7.29已移交农化综合办处置</v>
          </cell>
          <cell r="N1200" t="str">
            <v>合肥市伟岸电子</v>
          </cell>
          <cell r="O1200" t="str">
            <v>0.00</v>
          </cell>
          <cell r="P1200" t="str">
            <v>0.00</v>
          </cell>
          <cell r="Q1200" t="str">
            <v>119.66</v>
          </cell>
          <cell r="R1200" t="str">
            <v>60</v>
          </cell>
          <cell r="S1200" t="str">
            <v>平均年限法(一)</v>
          </cell>
          <cell r="T1200" t="str">
            <v>在用</v>
          </cell>
          <cell r="U1200" t="str">
            <v>直接购入</v>
          </cell>
          <cell r="V1200" t="str">
            <v>王桂珍</v>
          </cell>
          <cell r="W1200" t="str">
            <v>2016.12.29</v>
          </cell>
          <cell r="X1200" t="str">
            <v>记--383</v>
          </cell>
        </row>
        <row r="1200">
          <cell r="AA1200" t="str">
            <v>0402</v>
          </cell>
        </row>
        <row r="1201">
          <cell r="B1201" t="str">
            <v>040300070</v>
          </cell>
          <cell r="C1201" t="str">
            <v>税控打印机</v>
          </cell>
          <cell r="D1201" t="str">
            <v>富士DPK970K，票据针式打印机</v>
          </cell>
          <cell r="E1201">
            <v>1709.4</v>
          </cell>
          <cell r="F1201">
            <v>1641.02</v>
          </cell>
          <cell r="G1201">
            <v>68.38</v>
          </cell>
          <cell r="H1201">
            <v>0</v>
          </cell>
          <cell r="I1201" t="str">
            <v>2016.12.29</v>
          </cell>
          <cell r="J1201" t="str">
            <v>60</v>
          </cell>
          <cell r="K1201" t="str">
            <v>打印机</v>
          </cell>
          <cell r="L1201" t="str">
            <v>财务部</v>
          </cell>
          <cell r="M1201" t="str">
            <v>农化财务部（公用，原税票打印2024.7月闲置）丰乐种业新大楼803室</v>
          </cell>
          <cell r="N1201" t="str">
            <v>合肥市伟岸电子</v>
          </cell>
          <cell r="O1201" t="str">
            <v>0.00</v>
          </cell>
          <cell r="P1201" t="str">
            <v>0.00</v>
          </cell>
          <cell r="Q1201" t="str">
            <v>68.38</v>
          </cell>
          <cell r="R1201" t="str">
            <v>60</v>
          </cell>
          <cell r="S1201" t="str">
            <v>平均年限法(一)</v>
          </cell>
          <cell r="T1201" t="str">
            <v>在用</v>
          </cell>
          <cell r="U1201" t="str">
            <v>直接购入</v>
          </cell>
          <cell r="V1201" t="str">
            <v>王桂珍</v>
          </cell>
          <cell r="W1201" t="str">
            <v>2016.12.29</v>
          </cell>
          <cell r="X1201" t="str">
            <v>记--383</v>
          </cell>
        </row>
        <row r="1201">
          <cell r="AA1201" t="str">
            <v>0403</v>
          </cell>
        </row>
        <row r="1202">
          <cell r="B1202" t="str">
            <v>050100001</v>
          </cell>
          <cell r="C1202" t="str">
            <v>门卫门前广场</v>
          </cell>
        </row>
        <row r="1202">
          <cell r="E1202">
            <v>1056628.58</v>
          </cell>
          <cell r="F1202">
            <v>828971.88</v>
          </cell>
          <cell r="G1202">
            <v>227656.7</v>
          </cell>
          <cell r="H1202">
            <v>0</v>
          </cell>
          <cell r="I1202" t="str">
            <v>2016.12.29</v>
          </cell>
          <cell r="J1202" t="str">
            <v>120</v>
          </cell>
          <cell r="K1202" t="str">
            <v>厂区道路</v>
          </cell>
          <cell r="L1202" t="str">
            <v>肥东合成分厂/肥东制剂分厂</v>
          </cell>
          <cell r="M1202" t="str">
            <v>肥东循环园</v>
          </cell>
        </row>
        <row r="1202">
          <cell r="O1202" t="str">
            <v>8,453.03</v>
          </cell>
          <cell r="P1202" t="str">
            <v>101,436.36</v>
          </cell>
          <cell r="Q1202" t="str">
            <v>42,265.14</v>
          </cell>
          <cell r="R1202" t="str">
            <v>97</v>
          </cell>
          <cell r="S1202" t="str">
            <v>平均年限法(一)</v>
          </cell>
          <cell r="T1202" t="str">
            <v>在用</v>
          </cell>
          <cell r="U1202" t="str">
            <v>在建工程转入</v>
          </cell>
          <cell r="V1202" t="str">
            <v>王桂珍</v>
          </cell>
          <cell r="W1202" t="str">
            <v>2016.12.29</v>
          </cell>
          <cell r="X1202" t="str">
            <v>记--384</v>
          </cell>
        </row>
        <row r="1202">
          <cell r="AA1202" t="str">
            <v>0501</v>
          </cell>
        </row>
        <row r="1203">
          <cell r="B1203" t="str">
            <v>050100002</v>
          </cell>
          <cell r="C1203" t="str">
            <v>白改黑道路</v>
          </cell>
        </row>
        <row r="1203">
          <cell r="E1203">
            <v>938095.71</v>
          </cell>
          <cell r="F1203">
            <v>718788.24</v>
          </cell>
          <cell r="G1203">
            <v>219307.47</v>
          </cell>
          <cell r="H1203">
            <v>0</v>
          </cell>
          <cell r="I1203" t="str">
            <v>2016.12.29</v>
          </cell>
          <cell r="J1203" t="str">
            <v>120</v>
          </cell>
          <cell r="K1203" t="str">
            <v>厂区道路</v>
          </cell>
          <cell r="L1203" t="str">
            <v>肥东合成分厂/肥东制剂分厂</v>
          </cell>
          <cell r="M1203" t="str">
            <v>肥东分厂循环园</v>
          </cell>
        </row>
        <row r="1203">
          <cell r="O1203" t="str">
            <v>7,504.77</v>
          </cell>
          <cell r="P1203" t="str">
            <v>90,057.24</v>
          </cell>
          <cell r="Q1203" t="str">
            <v>37,523.83</v>
          </cell>
          <cell r="R1203" t="str">
            <v>97</v>
          </cell>
          <cell r="S1203" t="str">
            <v>平均年限法(一)</v>
          </cell>
          <cell r="T1203" t="str">
            <v>在用</v>
          </cell>
          <cell r="U1203" t="str">
            <v>在建工程转入</v>
          </cell>
          <cell r="V1203" t="str">
            <v>王桂珍</v>
          </cell>
          <cell r="W1203" t="str">
            <v>2016.12.29</v>
          </cell>
          <cell r="X1203" t="str">
            <v>记--384</v>
          </cell>
        </row>
        <row r="1203">
          <cell r="AA1203" t="str">
            <v>0501</v>
          </cell>
        </row>
        <row r="1204">
          <cell r="B1204" t="str">
            <v>050200001</v>
          </cell>
          <cell r="C1204" t="str">
            <v>弱电管井</v>
          </cell>
        </row>
        <row r="1204">
          <cell r="E1204">
            <v>464226.42</v>
          </cell>
          <cell r="F1204">
            <v>356762.79</v>
          </cell>
          <cell r="G1204">
            <v>107463.63</v>
          </cell>
          <cell r="H1204">
            <v>0</v>
          </cell>
          <cell r="I1204" t="str">
            <v>2016.12.29</v>
          </cell>
          <cell r="J1204" t="str">
            <v>120</v>
          </cell>
          <cell r="K1204" t="str">
            <v>弱电管井</v>
          </cell>
          <cell r="L1204" t="str">
            <v>肥东合成分厂/肥东制剂分厂</v>
          </cell>
        </row>
        <row r="1204">
          <cell r="O1204" t="str">
            <v>3,713.81</v>
          </cell>
          <cell r="P1204" t="str">
            <v>44,565.72</v>
          </cell>
          <cell r="Q1204" t="str">
            <v>18,569.06</v>
          </cell>
          <cell r="R1204" t="str">
            <v>97</v>
          </cell>
          <cell r="S1204" t="str">
            <v>平均年限法(一)</v>
          </cell>
          <cell r="T1204" t="str">
            <v>在用</v>
          </cell>
          <cell r="U1204" t="str">
            <v>在建工程转入</v>
          </cell>
          <cell r="V1204" t="str">
            <v>王桂珍</v>
          </cell>
          <cell r="W1204" t="str">
            <v>2016.12.29</v>
          </cell>
          <cell r="X1204" t="str">
            <v>记--384</v>
          </cell>
        </row>
        <row r="1204">
          <cell r="AA1204" t="str">
            <v>0502</v>
          </cell>
        </row>
        <row r="1205">
          <cell r="B1205" t="str">
            <v>031400045</v>
          </cell>
          <cell r="C1205" t="str">
            <v>实验边台</v>
          </cell>
          <cell r="D1205" t="str">
            <v>L*750*800</v>
          </cell>
          <cell r="E1205">
            <v>34984.27</v>
          </cell>
          <cell r="F1205">
            <v>33584.9</v>
          </cell>
          <cell r="G1205">
            <v>1399.37</v>
          </cell>
          <cell r="H1205">
            <v>0</v>
          </cell>
          <cell r="I1205" t="str">
            <v>2017.01.01</v>
          </cell>
          <cell r="J1205" t="str">
            <v>96</v>
          </cell>
          <cell r="K1205" t="str">
            <v>研发设备</v>
          </cell>
          <cell r="L1205" t="str">
            <v>研发中心</v>
          </cell>
          <cell r="M1205" t="str">
            <v>肥东综合楼研发中心</v>
          </cell>
          <cell r="N1205" t="str">
            <v>上海子锟实验室设备</v>
          </cell>
          <cell r="O1205" t="str">
            <v>2,116.65</v>
          </cell>
          <cell r="P1205" t="str">
            <v>5,964.89</v>
          </cell>
          <cell r="Q1205" t="str">
            <v>1,399.37</v>
          </cell>
          <cell r="R1205" t="str">
            <v>95</v>
          </cell>
          <cell r="S1205" t="str">
            <v>平均年限法(一)</v>
          </cell>
          <cell r="T1205" t="str">
            <v>在用</v>
          </cell>
          <cell r="U1205" t="str">
            <v>直接购入</v>
          </cell>
          <cell r="V1205" t="str">
            <v>王桂珍</v>
          </cell>
          <cell r="W1205" t="str">
            <v>2017.12.31</v>
          </cell>
        </row>
        <row r="1205">
          <cell r="AA1205" t="str">
            <v>0314</v>
          </cell>
        </row>
        <row r="1206">
          <cell r="B1206" t="str">
            <v>031400046</v>
          </cell>
          <cell r="C1206" t="str">
            <v>中央实验台</v>
          </cell>
          <cell r="D1206" t="str">
            <v>L*1500*800</v>
          </cell>
          <cell r="E1206">
            <v>22237.18</v>
          </cell>
          <cell r="F1206">
            <v>21347.69</v>
          </cell>
          <cell r="G1206">
            <v>889.49</v>
          </cell>
          <cell r="H1206">
            <v>0</v>
          </cell>
          <cell r="I1206" t="str">
            <v>2017.01.01</v>
          </cell>
          <cell r="J1206" t="str">
            <v>96</v>
          </cell>
          <cell r="K1206" t="str">
            <v>研发设备</v>
          </cell>
          <cell r="L1206" t="str">
            <v>研发中心</v>
          </cell>
          <cell r="M1206" t="str">
            <v>肥东综合楼研发中心</v>
          </cell>
          <cell r="N1206" t="str">
            <v>上海子锟实验室设备</v>
          </cell>
          <cell r="O1206" t="str">
            <v>1,345.42</v>
          </cell>
          <cell r="P1206" t="str">
            <v>3,791.49</v>
          </cell>
          <cell r="Q1206" t="str">
            <v>889.49</v>
          </cell>
          <cell r="R1206" t="str">
            <v>95</v>
          </cell>
          <cell r="S1206" t="str">
            <v>平均年限法(一)</v>
          </cell>
          <cell r="T1206" t="str">
            <v>在用</v>
          </cell>
          <cell r="U1206" t="str">
            <v>直接购入</v>
          </cell>
          <cell r="V1206" t="str">
            <v>王桂珍</v>
          </cell>
          <cell r="W1206" t="str">
            <v>2017.12.31</v>
          </cell>
        </row>
        <row r="1206">
          <cell r="AA1206" t="str">
            <v>0314</v>
          </cell>
        </row>
        <row r="1207">
          <cell r="B1207" t="str">
            <v>031400047</v>
          </cell>
          <cell r="C1207" t="str">
            <v>中央台及边台试剂架</v>
          </cell>
          <cell r="D1207" t="str">
            <v>L*420*750 L*250*750</v>
          </cell>
          <cell r="E1207">
            <v>6311.97</v>
          </cell>
          <cell r="F1207">
            <v>6059.49</v>
          </cell>
          <cell r="G1207">
            <v>252.48</v>
          </cell>
          <cell r="H1207">
            <v>0</v>
          </cell>
          <cell r="I1207" t="str">
            <v>2017.01.01</v>
          </cell>
          <cell r="J1207" t="str">
            <v>96</v>
          </cell>
          <cell r="K1207" t="str">
            <v>研发设备</v>
          </cell>
          <cell r="L1207" t="str">
            <v>研发中心</v>
          </cell>
          <cell r="M1207" t="str">
            <v>肥东综合楼研发中心</v>
          </cell>
          <cell r="N1207" t="str">
            <v>上海子锟实验室设备</v>
          </cell>
          <cell r="O1207" t="str">
            <v>126.21</v>
          </cell>
          <cell r="P1207" t="str">
            <v>820.53</v>
          </cell>
          <cell r="Q1207" t="str">
            <v>252.48</v>
          </cell>
          <cell r="R1207" t="str">
            <v>95</v>
          </cell>
          <cell r="S1207" t="str">
            <v>平均年限法(一)</v>
          </cell>
          <cell r="T1207" t="str">
            <v>在用</v>
          </cell>
          <cell r="U1207" t="str">
            <v>直接购入</v>
          </cell>
          <cell r="V1207" t="str">
            <v>王桂珍</v>
          </cell>
          <cell r="W1207" t="str">
            <v>2017.12.31</v>
          </cell>
        </row>
        <row r="1207">
          <cell r="AA1207" t="str">
            <v>0314</v>
          </cell>
        </row>
        <row r="1208">
          <cell r="B1208" t="str">
            <v>031400050</v>
          </cell>
          <cell r="C1208" t="str">
            <v>通风柜14台</v>
          </cell>
          <cell r="D1208" t="str">
            <v>L*750*800</v>
          </cell>
          <cell r="E1208">
            <v>59299.14</v>
          </cell>
          <cell r="F1208">
            <v>56927.17</v>
          </cell>
          <cell r="G1208">
            <v>2371.97</v>
          </cell>
          <cell r="H1208">
            <v>0</v>
          </cell>
          <cell r="I1208" t="str">
            <v>2017.01.01</v>
          </cell>
          <cell r="J1208" t="str">
            <v>96</v>
          </cell>
          <cell r="K1208" t="str">
            <v>研发设备</v>
          </cell>
          <cell r="L1208" t="str">
            <v>研发中心</v>
          </cell>
          <cell r="M1208" t="str">
            <v>肥东综合楼研发中心</v>
          </cell>
          <cell r="N1208" t="str">
            <v>上海子锟实验室设备</v>
          </cell>
          <cell r="O1208" t="str">
            <v>3,587.65</v>
          </cell>
          <cell r="P1208" t="str">
            <v>10,110.54</v>
          </cell>
          <cell r="Q1208" t="str">
            <v>2,371.97</v>
          </cell>
          <cell r="R1208" t="str">
            <v>95</v>
          </cell>
          <cell r="S1208" t="str">
            <v>平均年限法(一)</v>
          </cell>
          <cell r="T1208" t="str">
            <v>在用</v>
          </cell>
          <cell r="U1208" t="str">
            <v>直接购入</v>
          </cell>
          <cell r="V1208" t="str">
            <v>王桂珍</v>
          </cell>
          <cell r="W1208" t="str">
            <v>2017.12.31</v>
          </cell>
        </row>
        <row r="1208">
          <cell r="AA1208" t="str">
            <v>0314</v>
          </cell>
        </row>
        <row r="1209">
          <cell r="B1209" t="str">
            <v>031400051</v>
          </cell>
          <cell r="C1209" t="str">
            <v>高温台</v>
          </cell>
          <cell r="D1209" t="str">
            <v>L*750*800</v>
          </cell>
          <cell r="E1209">
            <v>2452.99</v>
          </cell>
          <cell r="F1209">
            <v>2354.87</v>
          </cell>
          <cell r="G1209">
            <v>98.12</v>
          </cell>
          <cell r="H1209">
            <v>0</v>
          </cell>
          <cell r="I1209" t="str">
            <v>2017.01.01</v>
          </cell>
          <cell r="J1209" t="str">
            <v>96</v>
          </cell>
          <cell r="K1209" t="str">
            <v>研发设备</v>
          </cell>
          <cell r="L1209" t="str">
            <v>研发中心</v>
          </cell>
          <cell r="M1209" t="str">
            <v>肥东综合楼研发中心</v>
          </cell>
          <cell r="N1209" t="str">
            <v>上海子锟实验室设备</v>
          </cell>
          <cell r="O1209" t="str">
            <v>49.05</v>
          </cell>
          <cell r="P1209" t="str">
            <v>318.88</v>
          </cell>
          <cell r="Q1209" t="str">
            <v>98.12</v>
          </cell>
          <cell r="R1209" t="str">
            <v>95</v>
          </cell>
          <cell r="S1209" t="str">
            <v>平均年限法(一)</v>
          </cell>
          <cell r="T1209" t="str">
            <v>在用</v>
          </cell>
          <cell r="U1209" t="str">
            <v>直接购入</v>
          </cell>
          <cell r="V1209" t="str">
            <v>王桂珍</v>
          </cell>
          <cell r="W1209" t="str">
            <v>2017.12.31</v>
          </cell>
        </row>
        <row r="1209">
          <cell r="AA1209" t="str">
            <v>0314</v>
          </cell>
        </row>
        <row r="1210">
          <cell r="B1210" t="str">
            <v>031400052</v>
          </cell>
          <cell r="C1210" t="str">
            <v>器皿柜2台</v>
          </cell>
          <cell r="D1210" t="str">
            <v>900*450*1800</v>
          </cell>
          <cell r="E1210">
            <v>1709.4</v>
          </cell>
          <cell r="F1210">
            <v>1641.02</v>
          </cell>
          <cell r="G1210">
            <v>68.38</v>
          </cell>
          <cell r="H1210">
            <v>0</v>
          </cell>
          <cell r="I1210" t="str">
            <v>2017.01.01</v>
          </cell>
          <cell r="J1210" t="str">
            <v>96</v>
          </cell>
          <cell r="K1210" t="str">
            <v>研发设备</v>
          </cell>
          <cell r="L1210" t="str">
            <v>研发中心</v>
          </cell>
          <cell r="M1210" t="str">
            <v>肥东综合楼研发中心</v>
          </cell>
          <cell r="N1210" t="str">
            <v>上海子锟实验室设备</v>
          </cell>
          <cell r="O1210" t="str">
            <v>34.52</v>
          </cell>
          <cell r="P1210" t="str">
            <v>222.51</v>
          </cell>
          <cell r="Q1210" t="str">
            <v>68.38</v>
          </cell>
          <cell r="R1210" t="str">
            <v>95</v>
          </cell>
          <cell r="S1210" t="str">
            <v>平均年限法(一)</v>
          </cell>
          <cell r="T1210" t="str">
            <v>在用</v>
          </cell>
          <cell r="U1210" t="str">
            <v>直接购入</v>
          </cell>
          <cell r="V1210" t="str">
            <v>王桂珍</v>
          </cell>
          <cell r="W1210" t="str">
            <v>2017.12.31</v>
          </cell>
        </row>
        <row r="1210">
          <cell r="AA1210" t="str">
            <v>0314</v>
          </cell>
        </row>
        <row r="1211">
          <cell r="B1211" t="str">
            <v>031400053</v>
          </cell>
          <cell r="C1211" t="str">
            <v>药品柜17台</v>
          </cell>
          <cell r="D1211" t="str">
            <v>900*450*1800</v>
          </cell>
          <cell r="E1211">
            <v>18001.52</v>
          </cell>
          <cell r="F1211">
            <v>17281.46</v>
          </cell>
          <cell r="G1211">
            <v>720.06</v>
          </cell>
          <cell r="H1211">
            <v>0</v>
          </cell>
          <cell r="I1211" t="str">
            <v>2017.01.01</v>
          </cell>
          <cell r="J1211" t="str">
            <v>96</v>
          </cell>
          <cell r="K1211" t="str">
            <v>研发设备</v>
          </cell>
          <cell r="L1211" t="str">
            <v>研发中心</v>
          </cell>
          <cell r="M1211" t="str">
            <v>肥东综合楼研发中心</v>
          </cell>
          <cell r="N1211" t="str">
            <v>上海子锟实验室设备</v>
          </cell>
          <cell r="O1211" t="str">
            <v>1,088.71</v>
          </cell>
          <cell r="P1211" t="str">
            <v>3,068.93</v>
          </cell>
          <cell r="Q1211" t="str">
            <v>720.06</v>
          </cell>
          <cell r="R1211" t="str">
            <v>95</v>
          </cell>
          <cell r="S1211" t="str">
            <v>平均年限法(一)</v>
          </cell>
          <cell r="T1211" t="str">
            <v>在用</v>
          </cell>
          <cell r="U1211" t="str">
            <v>直接购入</v>
          </cell>
          <cell r="V1211" t="str">
            <v>王桂珍</v>
          </cell>
          <cell r="W1211" t="str">
            <v>2017.12.31</v>
          </cell>
        </row>
        <row r="1211">
          <cell r="AA1211" t="str">
            <v>0314</v>
          </cell>
        </row>
        <row r="1212">
          <cell r="B1212" t="str">
            <v>031400054</v>
          </cell>
          <cell r="C1212" t="str">
            <v>PP药品柜</v>
          </cell>
          <cell r="D1212" t="str">
            <v>900*450*1800</v>
          </cell>
          <cell r="E1212">
            <v>1367.52</v>
          </cell>
          <cell r="F1212">
            <v>1312.82</v>
          </cell>
          <cell r="G1212">
            <v>54.7</v>
          </cell>
          <cell r="H1212">
            <v>0</v>
          </cell>
          <cell r="I1212" t="str">
            <v>2017.01.01</v>
          </cell>
          <cell r="J1212" t="str">
            <v>96</v>
          </cell>
          <cell r="K1212" t="str">
            <v>研发设备</v>
          </cell>
          <cell r="L1212" t="str">
            <v>研发中心</v>
          </cell>
          <cell r="M1212" t="str">
            <v>肥东综合楼研发中心</v>
          </cell>
          <cell r="N1212" t="str">
            <v>上海子锟实验室设备</v>
          </cell>
          <cell r="O1212" t="str">
            <v>26.95</v>
          </cell>
          <cell r="P1212" t="str">
            <v>177.43</v>
          </cell>
          <cell r="Q1212" t="str">
            <v>54.70</v>
          </cell>
          <cell r="R1212" t="str">
            <v>95</v>
          </cell>
          <cell r="S1212" t="str">
            <v>平均年限法(一)</v>
          </cell>
          <cell r="T1212" t="str">
            <v>在用</v>
          </cell>
          <cell r="U1212" t="str">
            <v>直接购入</v>
          </cell>
          <cell r="V1212" t="str">
            <v>王桂珍</v>
          </cell>
          <cell r="W1212" t="str">
            <v>2017.12.31</v>
          </cell>
        </row>
        <row r="1212">
          <cell r="AA1212" t="str">
            <v>0314</v>
          </cell>
        </row>
        <row r="1213">
          <cell r="B1213" t="str">
            <v>031400055</v>
          </cell>
          <cell r="C1213" t="str">
            <v>货架16只</v>
          </cell>
          <cell r="D1213" t="str">
            <v>900*450*1800</v>
          </cell>
          <cell r="E1213">
            <v>8205.13</v>
          </cell>
          <cell r="F1213">
            <v>7876.92</v>
          </cell>
          <cell r="G1213">
            <v>328.21</v>
          </cell>
          <cell r="H1213">
            <v>0</v>
          </cell>
          <cell r="I1213" t="str">
            <v>2017.01.01</v>
          </cell>
          <cell r="J1213" t="str">
            <v>96</v>
          </cell>
          <cell r="K1213" t="str">
            <v>研发设备</v>
          </cell>
          <cell r="L1213" t="str">
            <v>研发中心</v>
          </cell>
          <cell r="M1213" t="str">
            <v>肥东综合楼研发中心</v>
          </cell>
          <cell r="N1213" t="str">
            <v>上海子锟实验室设备</v>
          </cell>
          <cell r="O1213" t="str">
            <v>164.21</v>
          </cell>
          <cell r="P1213" t="str">
            <v>1,066.76</v>
          </cell>
          <cell r="Q1213" t="str">
            <v>328.21</v>
          </cell>
          <cell r="R1213" t="str">
            <v>95</v>
          </cell>
          <cell r="S1213" t="str">
            <v>平均年限法(一)</v>
          </cell>
          <cell r="T1213" t="str">
            <v>在用</v>
          </cell>
          <cell r="U1213" t="str">
            <v>直接购入</v>
          </cell>
          <cell r="V1213" t="str">
            <v>王桂珍</v>
          </cell>
          <cell r="W1213" t="str">
            <v>2017.12.31</v>
          </cell>
        </row>
        <row r="1213">
          <cell r="AA1213" t="str">
            <v>0314</v>
          </cell>
        </row>
        <row r="1214">
          <cell r="B1214" t="str">
            <v>031400056</v>
          </cell>
          <cell r="C1214" t="str">
            <v>实验边台</v>
          </cell>
          <cell r="D1214" t="str">
            <v>L*750*800</v>
          </cell>
          <cell r="E1214">
            <v>50313.84</v>
          </cell>
          <cell r="F1214">
            <v>48301.29</v>
          </cell>
          <cell r="G1214">
            <v>2012.55</v>
          </cell>
          <cell r="H1214">
            <v>0</v>
          </cell>
          <cell r="I1214" t="str">
            <v>2017.01.01</v>
          </cell>
          <cell r="J1214" t="str">
            <v>96</v>
          </cell>
          <cell r="K1214" t="str">
            <v>研发设备</v>
          </cell>
          <cell r="L1214" t="str">
            <v>研发中心</v>
          </cell>
          <cell r="M1214" t="str">
            <v>肥东综合楼研发中心</v>
          </cell>
          <cell r="N1214" t="str">
            <v>上海子锟实验室设备</v>
          </cell>
          <cell r="O1214" t="str">
            <v>3,043.78</v>
          </cell>
          <cell r="P1214" t="str">
            <v>8,578.32</v>
          </cell>
          <cell r="Q1214" t="str">
            <v>2,012.55</v>
          </cell>
          <cell r="R1214" t="str">
            <v>95</v>
          </cell>
          <cell r="S1214" t="str">
            <v>平均年限法(一)</v>
          </cell>
          <cell r="T1214" t="str">
            <v>在用</v>
          </cell>
          <cell r="U1214" t="str">
            <v>直接购入</v>
          </cell>
          <cell r="V1214" t="str">
            <v>王桂珍</v>
          </cell>
          <cell r="W1214" t="str">
            <v>2017.12.31</v>
          </cell>
        </row>
        <row r="1214">
          <cell r="AA1214" t="str">
            <v>0314</v>
          </cell>
        </row>
        <row r="1215">
          <cell r="B1215" t="str">
            <v>031400057</v>
          </cell>
          <cell r="C1215" t="str">
            <v>中央试验台2组</v>
          </cell>
          <cell r="D1215" t="str">
            <v>L*1500*800</v>
          </cell>
          <cell r="E1215">
            <v>8974.36</v>
          </cell>
          <cell r="F1215">
            <v>8615.39</v>
          </cell>
          <cell r="G1215">
            <v>358.97</v>
          </cell>
          <cell r="H1215">
            <v>0</v>
          </cell>
          <cell r="I1215" t="str">
            <v>2017.01.01</v>
          </cell>
          <cell r="J1215" t="str">
            <v>96</v>
          </cell>
          <cell r="K1215" t="str">
            <v>研发设备</v>
          </cell>
          <cell r="L1215" t="str">
            <v>研发中心</v>
          </cell>
          <cell r="M1215" t="str">
            <v>肥东综合楼研发中心</v>
          </cell>
          <cell r="N1215" t="str">
            <v>上海子锟实验室设备</v>
          </cell>
          <cell r="O1215" t="str">
            <v>179.79</v>
          </cell>
          <cell r="P1215" t="str">
            <v>1,166.93</v>
          </cell>
          <cell r="Q1215" t="str">
            <v>358.97</v>
          </cell>
          <cell r="R1215" t="str">
            <v>95</v>
          </cell>
          <cell r="S1215" t="str">
            <v>平均年限法(一)</v>
          </cell>
          <cell r="T1215" t="str">
            <v>在用</v>
          </cell>
          <cell r="U1215" t="str">
            <v>直接购入</v>
          </cell>
          <cell r="V1215" t="str">
            <v>王桂珍</v>
          </cell>
          <cell r="W1215" t="str">
            <v>2017.12.31</v>
          </cell>
        </row>
        <row r="1215">
          <cell r="AA1215" t="str">
            <v>0314</v>
          </cell>
        </row>
        <row r="1216">
          <cell r="B1216" t="str">
            <v>031400058</v>
          </cell>
          <cell r="C1216" t="str">
            <v>中央台试剂架</v>
          </cell>
          <cell r="D1216" t="str">
            <v>L*420*750</v>
          </cell>
          <cell r="E1216">
            <v>897.44</v>
          </cell>
          <cell r="F1216">
            <v>861.54</v>
          </cell>
          <cell r="G1216">
            <v>35.9</v>
          </cell>
          <cell r="H1216">
            <v>0</v>
          </cell>
          <cell r="I1216" t="str">
            <v>2017.01.01</v>
          </cell>
          <cell r="J1216" t="str">
            <v>96</v>
          </cell>
          <cell r="K1216" t="str">
            <v>研发设备</v>
          </cell>
          <cell r="L1216" t="str">
            <v>研发中心</v>
          </cell>
          <cell r="M1216" t="str">
            <v>肥东综合楼研发中心</v>
          </cell>
          <cell r="N1216" t="str">
            <v>上海子锟实验室设备</v>
          </cell>
          <cell r="O1216" t="str">
            <v>18.32</v>
          </cell>
          <cell r="P1216" t="str">
            <v>116.99</v>
          </cell>
          <cell r="Q1216" t="str">
            <v>35.90</v>
          </cell>
          <cell r="R1216" t="str">
            <v>95</v>
          </cell>
          <cell r="S1216" t="str">
            <v>平均年限法(一)</v>
          </cell>
          <cell r="T1216" t="str">
            <v>在用</v>
          </cell>
          <cell r="U1216" t="str">
            <v>直接购入</v>
          </cell>
          <cell r="V1216" t="str">
            <v>王桂珍</v>
          </cell>
          <cell r="W1216" t="str">
            <v>2017.12.31</v>
          </cell>
        </row>
        <row r="1216">
          <cell r="AA1216" t="str">
            <v>0314</v>
          </cell>
        </row>
        <row r="1217">
          <cell r="B1217" t="str">
            <v>031400059</v>
          </cell>
          <cell r="C1217" t="str">
            <v>通风柜4台</v>
          </cell>
          <cell r="D1217" t="str">
            <v>1500*850*2350</v>
          </cell>
          <cell r="E1217">
            <v>16942.61</v>
          </cell>
          <cell r="F1217">
            <v>16264.9</v>
          </cell>
          <cell r="G1217">
            <v>677.71</v>
          </cell>
          <cell r="H1217">
            <v>0</v>
          </cell>
          <cell r="I1217" t="str">
            <v>2017.01.01</v>
          </cell>
          <cell r="J1217" t="str">
            <v>96</v>
          </cell>
          <cell r="K1217" t="str">
            <v>研发设备</v>
          </cell>
          <cell r="L1217" t="str">
            <v>研发中心</v>
          </cell>
          <cell r="M1217" t="str">
            <v>肥东综合楼研发中心</v>
          </cell>
          <cell r="N1217" t="str">
            <v>上海子锟实验室设备</v>
          </cell>
          <cell r="O1217" t="str">
            <v>1,024.74</v>
          </cell>
          <cell r="P1217" t="str">
            <v>2,888.47</v>
          </cell>
          <cell r="Q1217" t="str">
            <v>677.71</v>
          </cell>
          <cell r="R1217" t="str">
            <v>95</v>
          </cell>
          <cell r="S1217" t="str">
            <v>平均年限法(一)</v>
          </cell>
          <cell r="T1217" t="str">
            <v>在用</v>
          </cell>
          <cell r="U1217" t="str">
            <v>直接购入</v>
          </cell>
          <cell r="V1217" t="str">
            <v>王桂珍</v>
          </cell>
          <cell r="W1217" t="str">
            <v>2017.12.31</v>
          </cell>
        </row>
        <row r="1217">
          <cell r="AA1217" t="str">
            <v>0314</v>
          </cell>
        </row>
        <row r="1218">
          <cell r="B1218" t="str">
            <v>031400060</v>
          </cell>
          <cell r="C1218" t="str">
            <v>高温台</v>
          </cell>
          <cell r="D1218" t="str">
            <v>L*750*800</v>
          </cell>
          <cell r="E1218">
            <v>14477.88</v>
          </cell>
          <cell r="F1218">
            <v>13898.77</v>
          </cell>
          <cell r="G1218">
            <v>579.11</v>
          </cell>
          <cell r="H1218">
            <v>0</v>
          </cell>
          <cell r="I1218" t="str">
            <v>2017.01.01</v>
          </cell>
          <cell r="J1218" t="str">
            <v>96</v>
          </cell>
          <cell r="K1218" t="str">
            <v>研发设备</v>
          </cell>
          <cell r="L1218" t="str">
            <v>研发中心</v>
          </cell>
          <cell r="M1218" t="str">
            <v>肥东综合楼研发中心</v>
          </cell>
          <cell r="N1218" t="str">
            <v>上海子锟实验室设备</v>
          </cell>
          <cell r="O1218" t="str">
            <v>875.79</v>
          </cell>
          <cell r="P1218" t="str">
            <v>2,468.37</v>
          </cell>
          <cell r="Q1218" t="str">
            <v>579.11</v>
          </cell>
          <cell r="R1218" t="str">
            <v>95</v>
          </cell>
          <cell r="S1218" t="str">
            <v>平均年限法(一)</v>
          </cell>
          <cell r="T1218" t="str">
            <v>在用</v>
          </cell>
          <cell r="U1218" t="str">
            <v>直接购入</v>
          </cell>
          <cell r="V1218" t="str">
            <v>王桂珍</v>
          </cell>
          <cell r="W1218" t="str">
            <v>2017.12.31</v>
          </cell>
        </row>
        <row r="1218">
          <cell r="AA1218" t="str">
            <v>0314</v>
          </cell>
        </row>
        <row r="1219">
          <cell r="B1219" t="str">
            <v>031400061</v>
          </cell>
          <cell r="C1219" t="str">
            <v>器皿柜3个</v>
          </cell>
          <cell r="D1219" t="str">
            <v>900*450*1800</v>
          </cell>
          <cell r="E1219">
            <v>2564.1</v>
          </cell>
          <cell r="F1219">
            <v>2461.54</v>
          </cell>
          <cell r="G1219">
            <v>102.56</v>
          </cell>
          <cell r="H1219">
            <v>0</v>
          </cell>
          <cell r="I1219" t="str">
            <v>2017.01.01</v>
          </cell>
          <cell r="J1219" t="str">
            <v>96</v>
          </cell>
          <cell r="K1219" t="str">
            <v>研发设备</v>
          </cell>
          <cell r="L1219" t="str">
            <v>研发中心</v>
          </cell>
          <cell r="M1219" t="str">
            <v>肥东综合楼研发中心</v>
          </cell>
          <cell r="N1219" t="str">
            <v>上海子锟实验室设备</v>
          </cell>
          <cell r="O1219" t="str">
            <v>51.37</v>
          </cell>
          <cell r="P1219" t="str">
            <v>333.41</v>
          </cell>
          <cell r="Q1219" t="str">
            <v>102.56</v>
          </cell>
          <cell r="R1219" t="str">
            <v>95</v>
          </cell>
          <cell r="S1219" t="str">
            <v>平均年限法(一)</v>
          </cell>
          <cell r="T1219" t="str">
            <v>在用</v>
          </cell>
          <cell r="U1219" t="str">
            <v>直接购入</v>
          </cell>
          <cell r="V1219" t="str">
            <v>王桂珍</v>
          </cell>
          <cell r="W1219" t="str">
            <v>2017.12.31</v>
          </cell>
        </row>
        <row r="1219">
          <cell r="AA1219" t="str">
            <v>0314</v>
          </cell>
        </row>
        <row r="1220">
          <cell r="B1220" t="str">
            <v>031400062</v>
          </cell>
          <cell r="C1220" t="str">
            <v>药品柜26个</v>
          </cell>
          <cell r="D1220" t="str">
            <v>900*450*1800</v>
          </cell>
          <cell r="E1220">
            <v>27531.74</v>
          </cell>
          <cell r="F1220">
            <v>26430.47</v>
          </cell>
          <cell r="G1220">
            <v>1101.27</v>
          </cell>
          <cell r="H1220">
            <v>0</v>
          </cell>
          <cell r="I1220" t="str">
            <v>2017.01.01</v>
          </cell>
          <cell r="J1220" t="str">
            <v>96</v>
          </cell>
          <cell r="K1220" t="str">
            <v>研发设备</v>
          </cell>
          <cell r="L1220" t="str">
            <v>研发中心</v>
          </cell>
          <cell r="M1220" t="str">
            <v>肥东综合楼研发中心</v>
          </cell>
          <cell r="N1220" t="str">
            <v>上海子锟实验室设备</v>
          </cell>
          <cell r="O1220" t="str">
            <v>1,665.47</v>
          </cell>
          <cell r="P1220" t="str">
            <v>4,693.99</v>
          </cell>
          <cell r="Q1220" t="str">
            <v>1,101.27</v>
          </cell>
          <cell r="R1220" t="str">
            <v>95</v>
          </cell>
          <cell r="S1220" t="str">
            <v>平均年限法(一)</v>
          </cell>
          <cell r="T1220" t="str">
            <v>在用</v>
          </cell>
          <cell r="U1220" t="str">
            <v>直接购入</v>
          </cell>
          <cell r="V1220" t="str">
            <v>王桂珍</v>
          </cell>
          <cell r="W1220" t="str">
            <v>2017.12.31</v>
          </cell>
        </row>
        <row r="1220">
          <cell r="AA1220" t="str">
            <v>0314</v>
          </cell>
        </row>
        <row r="1221">
          <cell r="B1221" t="str">
            <v>031400063</v>
          </cell>
          <cell r="C1221" t="str">
            <v>PP药品柜4个</v>
          </cell>
          <cell r="D1221" t="str">
            <v>900*450*1800</v>
          </cell>
          <cell r="E1221">
            <v>5470.09</v>
          </cell>
          <cell r="F1221">
            <v>5251.29</v>
          </cell>
          <cell r="G1221">
            <v>218.8</v>
          </cell>
          <cell r="H1221">
            <v>0</v>
          </cell>
          <cell r="I1221" t="str">
            <v>2017.01.01</v>
          </cell>
          <cell r="J1221" t="str">
            <v>96</v>
          </cell>
          <cell r="K1221" t="str">
            <v>研发设备</v>
          </cell>
          <cell r="L1221" t="str">
            <v>研发中心</v>
          </cell>
          <cell r="M1221" t="str">
            <v>肥东综合楼研发中心</v>
          </cell>
          <cell r="N1221" t="str">
            <v>上海子锟实验室设备</v>
          </cell>
          <cell r="O1221" t="str">
            <v>109.48</v>
          </cell>
          <cell r="P1221" t="str">
            <v>711.18</v>
          </cell>
          <cell r="Q1221" t="str">
            <v>218.80</v>
          </cell>
          <cell r="R1221" t="str">
            <v>95</v>
          </cell>
          <cell r="S1221" t="str">
            <v>平均年限法(一)</v>
          </cell>
          <cell r="T1221" t="str">
            <v>在用</v>
          </cell>
          <cell r="U1221" t="str">
            <v>直接购入</v>
          </cell>
          <cell r="V1221" t="str">
            <v>王桂珍</v>
          </cell>
          <cell r="W1221" t="str">
            <v>2017.12.31</v>
          </cell>
        </row>
        <row r="1221">
          <cell r="AA1221" t="str">
            <v>0314</v>
          </cell>
        </row>
        <row r="1222">
          <cell r="B1222" t="str">
            <v>031400064</v>
          </cell>
          <cell r="C1222" t="str">
            <v>货架27个</v>
          </cell>
          <cell r="D1222" t="str">
            <v>900*450*1800</v>
          </cell>
          <cell r="E1222">
            <v>17154.39</v>
          </cell>
          <cell r="F1222">
            <v>16468.21</v>
          </cell>
          <cell r="G1222">
            <v>686.18</v>
          </cell>
          <cell r="H1222">
            <v>0</v>
          </cell>
          <cell r="I1222" t="str">
            <v>2017.01.01</v>
          </cell>
          <cell r="J1222" t="str">
            <v>96</v>
          </cell>
          <cell r="K1222" t="str">
            <v>研发设备</v>
          </cell>
          <cell r="L1222" t="str">
            <v>研发中心</v>
          </cell>
          <cell r="M1222" t="str">
            <v>肥东综合楼研发中心</v>
          </cell>
          <cell r="N1222" t="str">
            <v>上海子锟实验室设备</v>
          </cell>
          <cell r="O1222" t="str">
            <v>1,038.11</v>
          </cell>
          <cell r="P1222" t="str">
            <v>2,925.05</v>
          </cell>
          <cell r="Q1222" t="str">
            <v>686.18</v>
          </cell>
          <cell r="R1222" t="str">
            <v>95</v>
          </cell>
          <cell r="S1222" t="str">
            <v>平均年限法(一)</v>
          </cell>
          <cell r="T1222" t="str">
            <v>在用</v>
          </cell>
          <cell r="U1222" t="str">
            <v>直接购入</v>
          </cell>
          <cell r="V1222" t="str">
            <v>王桂珍</v>
          </cell>
          <cell r="W1222" t="str">
            <v>2017.12.31</v>
          </cell>
        </row>
        <row r="1222">
          <cell r="AA1222" t="str">
            <v>0314</v>
          </cell>
        </row>
        <row r="1223">
          <cell r="B1223" t="str">
            <v>031400065</v>
          </cell>
          <cell r="C1223" t="str">
            <v>天平台5个</v>
          </cell>
          <cell r="D1223" t="str">
            <v>900*600*800</v>
          </cell>
          <cell r="E1223">
            <v>3846.15</v>
          </cell>
          <cell r="F1223">
            <v>3692.3</v>
          </cell>
          <cell r="G1223">
            <v>153.85</v>
          </cell>
          <cell r="H1223">
            <v>0</v>
          </cell>
          <cell r="I1223" t="str">
            <v>2017.01.01</v>
          </cell>
          <cell r="J1223" t="str">
            <v>96</v>
          </cell>
          <cell r="K1223" t="str">
            <v>研发设备</v>
          </cell>
          <cell r="L1223" t="str">
            <v>研发中心</v>
          </cell>
          <cell r="M1223" t="str">
            <v>肥东综合楼研发中心</v>
          </cell>
          <cell r="N1223" t="str">
            <v>上海子锟实验室设备</v>
          </cell>
          <cell r="O1223" t="str">
            <v>77.04</v>
          </cell>
          <cell r="P1223" t="str">
            <v>500.10</v>
          </cell>
          <cell r="Q1223" t="str">
            <v>153.85</v>
          </cell>
          <cell r="R1223" t="str">
            <v>95</v>
          </cell>
          <cell r="S1223" t="str">
            <v>平均年限法(一)</v>
          </cell>
          <cell r="T1223" t="str">
            <v>在用</v>
          </cell>
          <cell r="U1223" t="str">
            <v>直接购入</v>
          </cell>
          <cell r="V1223" t="str">
            <v>王桂珍</v>
          </cell>
          <cell r="W1223" t="str">
            <v>2017.12.31</v>
          </cell>
        </row>
        <row r="1223">
          <cell r="AA1223" t="str">
            <v>0314</v>
          </cell>
        </row>
        <row r="1224">
          <cell r="B1224" t="str">
            <v>031400066</v>
          </cell>
          <cell r="C1224" t="str">
            <v>资料柜20个</v>
          </cell>
          <cell r="D1224" t="str">
            <v>900*450*1800</v>
          </cell>
          <cell r="E1224">
            <v>21178.27</v>
          </cell>
          <cell r="F1224">
            <v>20331.14</v>
          </cell>
          <cell r="G1224">
            <v>847.13</v>
          </cell>
          <cell r="H1224">
            <v>0</v>
          </cell>
          <cell r="I1224" t="str">
            <v>2017.01.01</v>
          </cell>
          <cell r="J1224" t="str">
            <v>96</v>
          </cell>
          <cell r="K1224" t="str">
            <v>研发设备</v>
          </cell>
          <cell r="L1224" t="str">
            <v>研发中心</v>
          </cell>
          <cell r="M1224" t="str">
            <v>肥东综合楼研发中心</v>
          </cell>
          <cell r="N1224" t="str">
            <v>上海子锟实验室设备</v>
          </cell>
          <cell r="O1224" t="str">
            <v>1,281.46</v>
          </cell>
          <cell r="P1224" t="str">
            <v>3,611.04</v>
          </cell>
          <cell r="Q1224" t="str">
            <v>847.13</v>
          </cell>
          <cell r="R1224" t="str">
            <v>95</v>
          </cell>
          <cell r="S1224" t="str">
            <v>平均年限法(一)</v>
          </cell>
          <cell r="T1224" t="str">
            <v>在用</v>
          </cell>
          <cell r="U1224" t="str">
            <v>直接购入</v>
          </cell>
          <cell r="V1224" t="str">
            <v>王桂珍</v>
          </cell>
          <cell r="W1224" t="str">
            <v>2017.12.31</v>
          </cell>
        </row>
        <row r="1224">
          <cell r="AA1224" t="str">
            <v>0314</v>
          </cell>
        </row>
        <row r="1225">
          <cell r="B1225" t="str">
            <v>031022306</v>
          </cell>
          <cell r="C1225" t="str">
            <v>砂磨机（DF60合金钢静态型砂磨机）</v>
          </cell>
          <cell r="D1225" t="str">
            <v>DF60</v>
          </cell>
          <cell r="E1225">
            <v>120512.82</v>
          </cell>
          <cell r="F1225">
            <v>115692.31</v>
          </cell>
          <cell r="G1225">
            <v>4820.51</v>
          </cell>
          <cell r="H1225">
            <v>0</v>
          </cell>
          <cell r="I1225" t="str">
            <v>2017.01.23</v>
          </cell>
          <cell r="J1225" t="str">
            <v>96</v>
          </cell>
          <cell r="K1225" t="str">
            <v>剂型设备</v>
          </cell>
          <cell r="L1225" t="str">
            <v>肥东制剂分厂</v>
          </cell>
          <cell r="M1225" t="str">
            <v>肥东制剂D车间</v>
          </cell>
          <cell r="N1225" t="str">
            <v>上海儒佳机电科技</v>
          </cell>
          <cell r="O1225" t="str">
            <v>0.00</v>
          </cell>
          <cell r="P1225" t="str">
            <v>15,666.52</v>
          </cell>
          <cell r="Q1225" t="str">
            <v>4,820.51</v>
          </cell>
          <cell r="R1225" t="str">
            <v>96</v>
          </cell>
          <cell r="S1225" t="str">
            <v>平均年限法(一)</v>
          </cell>
          <cell r="T1225" t="str">
            <v>在用</v>
          </cell>
          <cell r="U1225" t="str">
            <v>直接购入</v>
          </cell>
          <cell r="V1225" t="str">
            <v>王桂珍</v>
          </cell>
          <cell r="W1225" t="str">
            <v>2017.01.23</v>
          </cell>
          <cell r="X1225" t="str">
            <v>记--203</v>
          </cell>
        </row>
        <row r="1225">
          <cell r="AA1225" t="str">
            <v>0310</v>
          </cell>
        </row>
        <row r="1226">
          <cell r="B1226" t="str">
            <v>031022307</v>
          </cell>
          <cell r="C1226" t="str">
            <v>砂磨机（DF60合金钢静态型砂磨机）</v>
          </cell>
          <cell r="D1226" t="str">
            <v>DF60</v>
          </cell>
          <cell r="E1226">
            <v>120512.82</v>
          </cell>
          <cell r="F1226">
            <v>115692.31</v>
          </cell>
          <cell r="G1226">
            <v>4820.51</v>
          </cell>
          <cell r="H1226">
            <v>0</v>
          </cell>
          <cell r="I1226" t="str">
            <v>2017.01.23</v>
          </cell>
          <cell r="J1226" t="str">
            <v>96</v>
          </cell>
          <cell r="K1226" t="str">
            <v>剂型设备</v>
          </cell>
          <cell r="L1226" t="str">
            <v>肥东制剂分厂</v>
          </cell>
          <cell r="M1226" t="str">
            <v>肥东制剂D车间</v>
          </cell>
          <cell r="N1226" t="str">
            <v>上海儒佳机电科技</v>
          </cell>
          <cell r="O1226" t="str">
            <v>0.00</v>
          </cell>
          <cell r="P1226" t="str">
            <v>15,666.52</v>
          </cell>
          <cell r="Q1226" t="str">
            <v>4,820.51</v>
          </cell>
          <cell r="R1226" t="str">
            <v>96</v>
          </cell>
          <cell r="S1226" t="str">
            <v>平均年限法(一)</v>
          </cell>
          <cell r="T1226" t="str">
            <v>在用</v>
          </cell>
          <cell r="U1226" t="str">
            <v>直接购入</v>
          </cell>
          <cell r="V1226" t="str">
            <v>王桂珍</v>
          </cell>
          <cell r="W1226" t="str">
            <v>2017.01.23</v>
          </cell>
          <cell r="X1226" t="str">
            <v>记--203</v>
          </cell>
        </row>
        <row r="1226">
          <cell r="AA1226" t="str">
            <v>0310</v>
          </cell>
        </row>
        <row r="1227">
          <cell r="B1227" t="str">
            <v>031700008</v>
          </cell>
          <cell r="C1227" t="str">
            <v>热水循环槽</v>
          </cell>
          <cell r="D1227" t="str">
            <v>2000L</v>
          </cell>
          <cell r="E1227">
            <v>11965.81</v>
          </cell>
          <cell r="F1227">
            <v>11487.18</v>
          </cell>
          <cell r="G1227">
            <v>478.63</v>
          </cell>
          <cell r="H1227">
            <v>0</v>
          </cell>
          <cell r="I1227" t="str">
            <v>2017.01.23</v>
          </cell>
          <cell r="J1227" t="str">
            <v>96</v>
          </cell>
          <cell r="K1227" t="str">
            <v>微胶囊装置--肥东分厂</v>
          </cell>
          <cell r="L1227" t="str">
            <v>肥东制剂分厂</v>
          </cell>
          <cell r="M1227" t="str">
            <v>肥东制剂微胶囊车间</v>
          </cell>
          <cell r="N1227" t="str">
            <v>南京益中机械</v>
          </cell>
          <cell r="O1227" t="str">
            <v>0.00</v>
          </cell>
          <cell r="P1227" t="str">
            <v>1,555.40</v>
          </cell>
          <cell r="Q1227" t="str">
            <v>478.63</v>
          </cell>
          <cell r="R1227" t="str">
            <v>96</v>
          </cell>
          <cell r="S1227" t="str">
            <v>平均年限法(一)</v>
          </cell>
          <cell r="T1227" t="str">
            <v>在用</v>
          </cell>
          <cell r="U1227" t="str">
            <v>直接购入</v>
          </cell>
          <cell r="V1227" t="str">
            <v>王桂珍</v>
          </cell>
          <cell r="W1227" t="str">
            <v>2017.01.23</v>
          </cell>
          <cell r="X1227" t="str">
            <v>记--205</v>
          </cell>
        </row>
        <row r="1227">
          <cell r="AA1227" t="str">
            <v>0317</v>
          </cell>
        </row>
        <row r="1228">
          <cell r="B1228" t="str">
            <v>031700009</v>
          </cell>
          <cell r="C1228" t="str">
            <v>高速剪切釜2立方</v>
          </cell>
          <cell r="D1228" t="str">
            <v>DN1300*10*1300</v>
          </cell>
          <cell r="E1228">
            <v>56410.26</v>
          </cell>
          <cell r="F1228">
            <v>54153.85</v>
          </cell>
          <cell r="G1228">
            <v>2256.41</v>
          </cell>
          <cell r="H1228">
            <v>0</v>
          </cell>
          <cell r="I1228" t="str">
            <v>2017.01.23</v>
          </cell>
          <cell r="J1228" t="str">
            <v>96</v>
          </cell>
          <cell r="K1228" t="str">
            <v>微胶囊装置--肥东分厂</v>
          </cell>
          <cell r="L1228" t="str">
            <v>肥东制剂分厂</v>
          </cell>
          <cell r="M1228" t="str">
            <v>肥东制剂微胶囊车间</v>
          </cell>
          <cell r="N1228" t="str">
            <v>南京益中机械</v>
          </cell>
          <cell r="O1228" t="str">
            <v>0.00</v>
          </cell>
          <cell r="P1228" t="str">
            <v>7,333.55</v>
          </cell>
          <cell r="Q1228" t="str">
            <v>2,256.41</v>
          </cell>
          <cell r="R1228" t="str">
            <v>96</v>
          </cell>
          <cell r="S1228" t="str">
            <v>平均年限法(一)</v>
          </cell>
          <cell r="T1228" t="str">
            <v>在用</v>
          </cell>
          <cell r="U1228" t="str">
            <v>直接购入</v>
          </cell>
          <cell r="V1228" t="str">
            <v>王桂珍</v>
          </cell>
          <cell r="W1228" t="str">
            <v>2017.01.23</v>
          </cell>
          <cell r="X1228" t="str">
            <v>记--205</v>
          </cell>
        </row>
        <row r="1228">
          <cell r="AA1228" t="str">
            <v>0317</v>
          </cell>
        </row>
        <row r="1229">
          <cell r="B1229" t="str">
            <v>031700010</v>
          </cell>
          <cell r="C1229" t="str">
            <v>变频调速剪切釜2立方</v>
          </cell>
          <cell r="D1229" t="str">
            <v>DN1300*10*1300</v>
          </cell>
          <cell r="E1229">
            <v>66666.67</v>
          </cell>
          <cell r="F1229">
            <v>64000</v>
          </cell>
          <cell r="G1229">
            <v>2666.67</v>
          </cell>
          <cell r="H1229">
            <v>0</v>
          </cell>
          <cell r="I1229" t="str">
            <v>2017.01.23</v>
          </cell>
          <cell r="J1229" t="str">
            <v>96</v>
          </cell>
          <cell r="K1229" t="str">
            <v>微胶囊装置--肥东分厂</v>
          </cell>
          <cell r="L1229" t="str">
            <v>肥东制剂分厂</v>
          </cell>
          <cell r="M1229" t="str">
            <v>肥东制剂微胶囊车间</v>
          </cell>
          <cell r="N1229" t="str">
            <v>南京益中机械</v>
          </cell>
          <cell r="O1229" t="str">
            <v>0.00</v>
          </cell>
          <cell r="P1229" t="str">
            <v>8,666.39</v>
          </cell>
          <cell r="Q1229" t="str">
            <v>2,666.67</v>
          </cell>
          <cell r="R1229" t="str">
            <v>96</v>
          </cell>
          <cell r="S1229" t="str">
            <v>平均年限法(一)</v>
          </cell>
          <cell r="T1229" t="str">
            <v>在用</v>
          </cell>
          <cell r="U1229" t="str">
            <v>直接购入</v>
          </cell>
          <cell r="V1229" t="str">
            <v>王桂珍</v>
          </cell>
          <cell r="W1229" t="str">
            <v>2017.01.23</v>
          </cell>
          <cell r="X1229" t="str">
            <v>记--205</v>
          </cell>
        </row>
        <row r="1229">
          <cell r="AA1229" t="str">
            <v>0317</v>
          </cell>
        </row>
        <row r="1230">
          <cell r="B1230" t="str">
            <v>031800025</v>
          </cell>
          <cell r="C1230" t="str">
            <v>不锈钢料桶0.2立方</v>
          </cell>
          <cell r="D1230" t="str">
            <v>DN500*1.5*800</v>
          </cell>
          <cell r="E1230">
            <v>1965.81</v>
          </cell>
          <cell r="F1230">
            <v>1887.18</v>
          </cell>
          <cell r="G1230">
            <v>78.63</v>
          </cell>
          <cell r="H1230">
            <v>0</v>
          </cell>
          <cell r="I1230" t="str">
            <v>2017.01.23</v>
          </cell>
          <cell r="J1230" t="str">
            <v>96</v>
          </cell>
          <cell r="K1230" t="str">
            <v>种衣剂装置--肥东分厂</v>
          </cell>
          <cell r="L1230" t="str">
            <v>肥东制剂分厂</v>
          </cell>
          <cell r="M1230" t="str">
            <v>肥东制剂种衣剂车间</v>
          </cell>
          <cell r="N1230" t="str">
            <v>南京益中机械</v>
          </cell>
          <cell r="O1230" t="str">
            <v>0.00</v>
          </cell>
          <cell r="P1230" t="str">
            <v>255.40</v>
          </cell>
          <cell r="Q1230" t="str">
            <v>78.63</v>
          </cell>
          <cell r="R1230" t="str">
            <v>96</v>
          </cell>
          <cell r="S1230" t="str">
            <v>平均年限法(一)</v>
          </cell>
          <cell r="T1230" t="str">
            <v>在用</v>
          </cell>
          <cell r="U1230" t="str">
            <v>直接购入</v>
          </cell>
          <cell r="V1230" t="str">
            <v>王桂珍</v>
          </cell>
          <cell r="W1230" t="str">
            <v>2017.01.23</v>
          </cell>
          <cell r="X1230" t="str">
            <v>记--205</v>
          </cell>
        </row>
        <row r="1230">
          <cell r="AA1230" t="str">
            <v>0318</v>
          </cell>
        </row>
        <row r="1231">
          <cell r="B1231" t="str">
            <v>031800026</v>
          </cell>
          <cell r="C1231" t="str">
            <v>不锈钢料桶0.2立方</v>
          </cell>
          <cell r="D1231" t="str">
            <v>DN500*1.5*800</v>
          </cell>
          <cell r="E1231">
            <v>1965.83</v>
          </cell>
          <cell r="F1231">
            <v>1887.2</v>
          </cell>
          <cell r="G1231">
            <v>78.63</v>
          </cell>
          <cell r="H1231">
            <v>0</v>
          </cell>
          <cell r="I1231" t="str">
            <v>2017.01.23</v>
          </cell>
          <cell r="J1231" t="str">
            <v>96</v>
          </cell>
          <cell r="K1231" t="str">
            <v>种衣剂装置--肥东分厂</v>
          </cell>
          <cell r="L1231" t="str">
            <v>肥东制剂分厂</v>
          </cell>
          <cell r="M1231" t="str">
            <v>肥东制剂种衣剂车间</v>
          </cell>
          <cell r="N1231" t="str">
            <v>南京益中机械</v>
          </cell>
          <cell r="O1231" t="str">
            <v>0.00</v>
          </cell>
          <cell r="P1231" t="str">
            <v>255.42</v>
          </cell>
          <cell r="Q1231" t="str">
            <v>78.63</v>
          </cell>
          <cell r="R1231" t="str">
            <v>96</v>
          </cell>
          <cell r="S1231" t="str">
            <v>平均年限法(一)</v>
          </cell>
          <cell r="T1231" t="str">
            <v>在用</v>
          </cell>
          <cell r="U1231" t="str">
            <v>直接购入</v>
          </cell>
          <cell r="V1231" t="str">
            <v>王桂珍</v>
          </cell>
          <cell r="W1231" t="str">
            <v>2017.01.23</v>
          </cell>
          <cell r="X1231" t="str">
            <v>记--205</v>
          </cell>
        </row>
        <row r="1231">
          <cell r="AA1231" t="str">
            <v>0318</v>
          </cell>
        </row>
        <row r="1232">
          <cell r="B1232" t="str">
            <v>031800027</v>
          </cell>
          <cell r="C1232" t="str">
            <v>不锈钢料桶0.2立方</v>
          </cell>
          <cell r="D1232" t="str">
            <v>DN500*1.5*800</v>
          </cell>
          <cell r="E1232">
            <v>1965.81</v>
          </cell>
          <cell r="F1232">
            <v>1887.18</v>
          </cell>
          <cell r="G1232">
            <v>78.63</v>
          </cell>
          <cell r="H1232">
            <v>0</v>
          </cell>
          <cell r="I1232" t="str">
            <v>2017.01.23</v>
          </cell>
          <cell r="J1232" t="str">
            <v>96</v>
          </cell>
          <cell r="K1232" t="str">
            <v>种衣剂装置--肥东分厂</v>
          </cell>
          <cell r="L1232" t="str">
            <v>肥东制剂分厂</v>
          </cell>
          <cell r="M1232" t="str">
            <v>肥东制剂种衣剂车间</v>
          </cell>
          <cell r="N1232" t="str">
            <v>南京益中机械</v>
          </cell>
          <cell r="O1232" t="str">
            <v>0.00</v>
          </cell>
          <cell r="P1232" t="str">
            <v>255.40</v>
          </cell>
          <cell r="Q1232" t="str">
            <v>78.63</v>
          </cell>
          <cell r="R1232" t="str">
            <v>96</v>
          </cell>
          <cell r="S1232" t="str">
            <v>平均年限法(一)</v>
          </cell>
          <cell r="T1232" t="str">
            <v>在用</v>
          </cell>
          <cell r="U1232" t="str">
            <v>直接购入</v>
          </cell>
          <cell r="V1232" t="str">
            <v>王桂珍</v>
          </cell>
          <cell r="W1232" t="str">
            <v>2017.01.23</v>
          </cell>
          <cell r="X1232" t="str">
            <v>记--205</v>
          </cell>
        </row>
        <row r="1232">
          <cell r="AA1232" t="str">
            <v>0318</v>
          </cell>
        </row>
        <row r="1233">
          <cell r="B1233" t="str">
            <v>031800028</v>
          </cell>
          <cell r="C1233" t="str">
            <v>不锈钢料桶0.2立方</v>
          </cell>
          <cell r="D1233" t="str">
            <v>DN500*1.5*800</v>
          </cell>
          <cell r="E1233">
            <v>1965.81</v>
          </cell>
          <cell r="F1233">
            <v>1887.18</v>
          </cell>
          <cell r="G1233">
            <v>78.63</v>
          </cell>
          <cell r="H1233">
            <v>0</v>
          </cell>
          <cell r="I1233" t="str">
            <v>2017.01.23</v>
          </cell>
          <cell r="J1233" t="str">
            <v>96</v>
          </cell>
          <cell r="K1233" t="str">
            <v>种衣剂装置--肥东分厂</v>
          </cell>
          <cell r="L1233" t="str">
            <v>肥东制剂分厂</v>
          </cell>
          <cell r="M1233" t="str">
            <v>肥东制剂种衣剂车间</v>
          </cell>
          <cell r="N1233" t="str">
            <v>南京益中机械</v>
          </cell>
          <cell r="O1233" t="str">
            <v>0.00</v>
          </cell>
          <cell r="P1233" t="str">
            <v>255.40</v>
          </cell>
          <cell r="Q1233" t="str">
            <v>78.63</v>
          </cell>
          <cell r="R1233" t="str">
            <v>96</v>
          </cell>
          <cell r="S1233" t="str">
            <v>平均年限法(一)</v>
          </cell>
          <cell r="T1233" t="str">
            <v>在用</v>
          </cell>
          <cell r="U1233" t="str">
            <v>直接购入</v>
          </cell>
          <cell r="V1233" t="str">
            <v>王桂珍</v>
          </cell>
          <cell r="W1233" t="str">
            <v>2017.01.23</v>
          </cell>
          <cell r="X1233" t="str">
            <v>记--205</v>
          </cell>
        </row>
        <row r="1233">
          <cell r="AA1233" t="str">
            <v>0318</v>
          </cell>
        </row>
        <row r="1234">
          <cell r="B1234" t="str">
            <v>031800029</v>
          </cell>
          <cell r="C1234" t="str">
            <v>不锈钢料桶0.2立方</v>
          </cell>
          <cell r="D1234" t="str">
            <v>DN500*1.5*800</v>
          </cell>
          <cell r="E1234">
            <v>1965.81</v>
          </cell>
          <cell r="F1234">
            <v>1887.18</v>
          </cell>
          <cell r="G1234">
            <v>78.63</v>
          </cell>
          <cell r="H1234">
            <v>0</v>
          </cell>
          <cell r="I1234" t="str">
            <v>2017.01.23</v>
          </cell>
          <cell r="J1234" t="str">
            <v>96</v>
          </cell>
          <cell r="K1234" t="str">
            <v>种衣剂装置--肥东分厂</v>
          </cell>
          <cell r="L1234" t="str">
            <v>肥东制剂分厂</v>
          </cell>
          <cell r="M1234" t="str">
            <v>肥东制剂种衣剂车间</v>
          </cell>
          <cell r="N1234" t="str">
            <v>南京益中机械</v>
          </cell>
          <cell r="O1234" t="str">
            <v>0.00</v>
          </cell>
          <cell r="P1234" t="str">
            <v>255.40</v>
          </cell>
          <cell r="Q1234" t="str">
            <v>78.63</v>
          </cell>
          <cell r="R1234" t="str">
            <v>96</v>
          </cell>
          <cell r="S1234" t="str">
            <v>平均年限法(一)</v>
          </cell>
          <cell r="T1234" t="str">
            <v>在用</v>
          </cell>
          <cell r="U1234" t="str">
            <v>直接购入</v>
          </cell>
          <cell r="V1234" t="str">
            <v>王桂珍</v>
          </cell>
          <cell r="W1234" t="str">
            <v>2017.01.23</v>
          </cell>
          <cell r="X1234" t="str">
            <v>记--205</v>
          </cell>
        </row>
        <row r="1234">
          <cell r="AA1234" t="str">
            <v>0318</v>
          </cell>
        </row>
        <row r="1235">
          <cell r="B1235" t="str">
            <v>031800030</v>
          </cell>
          <cell r="C1235" t="str">
            <v>不锈钢料桶0.2立方</v>
          </cell>
          <cell r="D1235" t="str">
            <v>DN500*1.5*800</v>
          </cell>
          <cell r="E1235">
            <v>1965.81</v>
          </cell>
          <cell r="F1235">
            <v>1887.18</v>
          </cell>
          <cell r="G1235">
            <v>78.63</v>
          </cell>
          <cell r="H1235">
            <v>0</v>
          </cell>
          <cell r="I1235" t="str">
            <v>2017.01.23</v>
          </cell>
          <cell r="J1235" t="str">
            <v>96</v>
          </cell>
          <cell r="K1235" t="str">
            <v>种衣剂装置--肥东分厂</v>
          </cell>
          <cell r="L1235" t="str">
            <v>肥东制剂分厂</v>
          </cell>
          <cell r="M1235" t="str">
            <v>肥东制剂种衣剂车间</v>
          </cell>
          <cell r="N1235" t="str">
            <v>南京益中机械</v>
          </cell>
          <cell r="O1235" t="str">
            <v>0.00</v>
          </cell>
          <cell r="P1235" t="str">
            <v>255.40</v>
          </cell>
          <cell r="Q1235" t="str">
            <v>78.63</v>
          </cell>
          <cell r="R1235" t="str">
            <v>96</v>
          </cell>
          <cell r="S1235" t="str">
            <v>平均年限法(一)</v>
          </cell>
          <cell r="T1235" t="str">
            <v>在用</v>
          </cell>
          <cell r="U1235" t="str">
            <v>直接购入</v>
          </cell>
          <cell r="V1235" t="str">
            <v>王桂珍</v>
          </cell>
          <cell r="W1235" t="str">
            <v>2017.01.23</v>
          </cell>
          <cell r="X1235" t="str">
            <v>记--205</v>
          </cell>
        </row>
        <row r="1235">
          <cell r="AA1235" t="str">
            <v>0318</v>
          </cell>
        </row>
        <row r="1236">
          <cell r="B1236" t="str">
            <v>031800031</v>
          </cell>
          <cell r="C1236" t="str">
            <v>不锈钢料桶0.2立方</v>
          </cell>
          <cell r="D1236" t="str">
            <v>DN500*1.5*800</v>
          </cell>
          <cell r="E1236">
            <v>1965.81</v>
          </cell>
          <cell r="F1236">
            <v>1887.18</v>
          </cell>
          <cell r="G1236">
            <v>78.63</v>
          </cell>
          <cell r="H1236">
            <v>0</v>
          </cell>
          <cell r="I1236" t="str">
            <v>2017.01.23</v>
          </cell>
          <cell r="J1236" t="str">
            <v>96</v>
          </cell>
          <cell r="K1236" t="str">
            <v>种衣剂装置--肥东分厂</v>
          </cell>
          <cell r="L1236" t="str">
            <v>肥东制剂分厂</v>
          </cell>
          <cell r="M1236" t="str">
            <v>肥东制剂种衣剂车间</v>
          </cell>
          <cell r="N1236" t="str">
            <v>南京益中机械</v>
          </cell>
          <cell r="O1236" t="str">
            <v>0.00</v>
          </cell>
          <cell r="P1236" t="str">
            <v>255.40</v>
          </cell>
          <cell r="Q1236" t="str">
            <v>78.63</v>
          </cell>
          <cell r="R1236" t="str">
            <v>96</v>
          </cell>
          <cell r="S1236" t="str">
            <v>平均年限法(一)</v>
          </cell>
          <cell r="T1236" t="str">
            <v>在用</v>
          </cell>
          <cell r="U1236" t="str">
            <v>直接购入</v>
          </cell>
          <cell r="V1236" t="str">
            <v>王桂珍</v>
          </cell>
          <cell r="W1236" t="str">
            <v>2017.01.23</v>
          </cell>
          <cell r="X1236" t="str">
            <v>记--205</v>
          </cell>
        </row>
        <row r="1236">
          <cell r="AA1236" t="str">
            <v>0318</v>
          </cell>
        </row>
        <row r="1237">
          <cell r="B1237" t="str">
            <v>031800032</v>
          </cell>
          <cell r="C1237" t="str">
            <v>不锈钢料桶0.2立方</v>
          </cell>
          <cell r="D1237" t="str">
            <v>DN500*1.5*800</v>
          </cell>
          <cell r="E1237">
            <v>1965.81</v>
          </cell>
          <cell r="F1237">
            <v>1887.18</v>
          </cell>
          <cell r="G1237">
            <v>78.63</v>
          </cell>
          <cell r="H1237">
            <v>0</v>
          </cell>
          <cell r="I1237" t="str">
            <v>2017.01.23</v>
          </cell>
          <cell r="J1237" t="str">
            <v>96</v>
          </cell>
          <cell r="K1237" t="str">
            <v>种衣剂装置--肥东分厂</v>
          </cell>
          <cell r="L1237" t="str">
            <v>肥东制剂分厂</v>
          </cell>
          <cell r="M1237" t="str">
            <v>肥东制剂种衣剂车间</v>
          </cell>
          <cell r="N1237" t="str">
            <v>南京益中机械</v>
          </cell>
          <cell r="O1237" t="str">
            <v>0.00</v>
          </cell>
          <cell r="P1237" t="str">
            <v>255.40</v>
          </cell>
          <cell r="Q1237" t="str">
            <v>78.63</v>
          </cell>
          <cell r="R1237" t="str">
            <v>96</v>
          </cell>
          <cell r="S1237" t="str">
            <v>平均年限法(一)</v>
          </cell>
          <cell r="T1237" t="str">
            <v>在用</v>
          </cell>
          <cell r="U1237" t="str">
            <v>直接购入</v>
          </cell>
          <cell r="V1237" t="str">
            <v>王桂珍</v>
          </cell>
          <cell r="W1237" t="str">
            <v>2017.01.23</v>
          </cell>
          <cell r="X1237" t="str">
            <v>记--205</v>
          </cell>
        </row>
        <row r="1237">
          <cell r="AA1237" t="str">
            <v>0318</v>
          </cell>
        </row>
        <row r="1238">
          <cell r="B1238" t="str">
            <v>031800033</v>
          </cell>
          <cell r="C1238" t="str">
            <v>不锈钢料桶0.2立方</v>
          </cell>
          <cell r="D1238" t="str">
            <v>DN500*1.5*800</v>
          </cell>
          <cell r="E1238">
            <v>1965.81</v>
          </cell>
          <cell r="F1238">
            <v>1887.18</v>
          </cell>
          <cell r="G1238">
            <v>78.63</v>
          </cell>
          <cell r="H1238">
            <v>0</v>
          </cell>
          <cell r="I1238" t="str">
            <v>2017.01.23</v>
          </cell>
          <cell r="J1238" t="str">
            <v>96</v>
          </cell>
          <cell r="K1238" t="str">
            <v>种衣剂装置--肥东分厂</v>
          </cell>
          <cell r="L1238" t="str">
            <v>肥东制剂分厂</v>
          </cell>
          <cell r="M1238" t="str">
            <v>肥东制剂种衣剂车间</v>
          </cell>
          <cell r="N1238" t="str">
            <v>南京益中机械</v>
          </cell>
          <cell r="O1238" t="str">
            <v>0.00</v>
          </cell>
          <cell r="P1238" t="str">
            <v>255.40</v>
          </cell>
          <cell r="Q1238" t="str">
            <v>78.63</v>
          </cell>
          <cell r="R1238" t="str">
            <v>96</v>
          </cell>
          <cell r="S1238" t="str">
            <v>平均年限法(一)</v>
          </cell>
          <cell r="T1238" t="str">
            <v>在用</v>
          </cell>
          <cell r="U1238" t="str">
            <v>直接购入</v>
          </cell>
          <cell r="V1238" t="str">
            <v>王桂珍</v>
          </cell>
          <cell r="W1238" t="str">
            <v>2017.01.23</v>
          </cell>
          <cell r="X1238" t="str">
            <v>记--205</v>
          </cell>
        </row>
        <row r="1238">
          <cell r="AA1238" t="str">
            <v>0318</v>
          </cell>
        </row>
        <row r="1239">
          <cell r="B1239" t="str">
            <v>031022308</v>
          </cell>
          <cell r="C1239" t="str">
            <v>篮式过滤器</v>
          </cell>
          <cell r="D1239" t="str">
            <v>NJLD-LS-F80</v>
          </cell>
          <cell r="E1239">
            <v>5384.61</v>
          </cell>
          <cell r="F1239">
            <v>5169.23</v>
          </cell>
          <cell r="G1239">
            <v>215.38</v>
          </cell>
          <cell r="H1239">
            <v>0</v>
          </cell>
          <cell r="I1239" t="str">
            <v>2017.01.23</v>
          </cell>
          <cell r="J1239" t="str">
            <v>96</v>
          </cell>
          <cell r="K1239" t="str">
            <v>剂型设备</v>
          </cell>
          <cell r="L1239" t="str">
            <v>肥东制剂分厂</v>
          </cell>
          <cell r="M1239" t="str">
            <v>肥东制剂袋装车间</v>
          </cell>
          <cell r="N1239" t="str">
            <v>南京滤达环保设备</v>
          </cell>
          <cell r="O1239" t="str">
            <v>0.00</v>
          </cell>
          <cell r="P1239" t="str">
            <v>699.68</v>
          </cell>
          <cell r="Q1239" t="str">
            <v>215.38</v>
          </cell>
          <cell r="R1239" t="str">
            <v>96</v>
          </cell>
          <cell r="S1239" t="str">
            <v>平均年限法(一)</v>
          </cell>
          <cell r="T1239" t="str">
            <v>在用</v>
          </cell>
          <cell r="U1239" t="str">
            <v>直接购入</v>
          </cell>
          <cell r="V1239" t="str">
            <v>王桂珍</v>
          </cell>
          <cell r="W1239" t="str">
            <v>2017.01.23</v>
          </cell>
          <cell r="X1239" t="str">
            <v>记--213</v>
          </cell>
        </row>
        <row r="1239">
          <cell r="AA1239" t="str">
            <v>0310</v>
          </cell>
        </row>
        <row r="1240">
          <cell r="B1240" t="str">
            <v>031022309</v>
          </cell>
          <cell r="C1240" t="str">
            <v>篮式过滤器</v>
          </cell>
          <cell r="D1240" t="str">
            <v>NJLD-LS-F80</v>
          </cell>
          <cell r="E1240">
            <v>5384.64</v>
          </cell>
          <cell r="F1240">
            <v>5169.25</v>
          </cell>
          <cell r="G1240">
            <v>215.39</v>
          </cell>
          <cell r="H1240">
            <v>0</v>
          </cell>
          <cell r="I1240" t="str">
            <v>2017.01.23</v>
          </cell>
          <cell r="J1240" t="str">
            <v>96</v>
          </cell>
          <cell r="K1240" t="str">
            <v>剂型设备</v>
          </cell>
          <cell r="L1240" t="str">
            <v>肥东制剂分厂</v>
          </cell>
          <cell r="M1240" t="str">
            <v>肥东制剂袋装车间</v>
          </cell>
          <cell r="N1240" t="str">
            <v>南京滤达环保设备</v>
          </cell>
          <cell r="O1240" t="str">
            <v>0.00</v>
          </cell>
          <cell r="P1240" t="str">
            <v>699.70</v>
          </cell>
          <cell r="Q1240" t="str">
            <v>215.39</v>
          </cell>
          <cell r="R1240" t="str">
            <v>96</v>
          </cell>
          <cell r="S1240" t="str">
            <v>平均年限法(一)</v>
          </cell>
          <cell r="T1240" t="str">
            <v>在用</v>
          </cell>
          <cell r="U1240" t="str">
            <v>直接购入</v>
          </cell>
          <cell r="V1240" t="str">
            <v>王桂珍</v>
          </cell>
          <cell r="W1240" t="str">
            <v>2017.01.23</v>
          </cell>
          <cell r="X1240" t="str">
            <v>记--213</v>
          </cell>
        </row>
        <row r="1240">
          <cell r="AA1240" t="str">
            <v>0310</v>
          </cell>
        </row>
        <row r="1241">
          <cell r="B1241" t="str">
            <v>031022310</v>
          </cell>
          <cell r="C1241" t="str">
            <v>篮式过滤器</v>
          </cell>
          <cell r="D1241" t="str">
            <v>NJLD-LS-F80</v>
          </cell>
          <cell r="E1241">
            <v>5384.61</v>
          </cell>
          <cell r="F1241">
            <v>5169.23</v>
          </cell>
          <cell r="G1241">
            <v>215.38</v>
          </cell>
          <cell r="H1241">
            <v>0</v>
          </cell>
          <cell r="I1241" t="str">
            <v>2017.01.23</v>
          </cell>
          <cell r="J1241" t="str">
            <v>96</v>
          </cell>
          <cell r="K1241" t="str">
            <v>剂型设备</v>
          </cell>
          <cell r="L1241" t="str">
            <v>肥东制剂分厂</v>
          </cell>
          <cell r="M1241" t="str">
            <v>肥东制剂袋装车间</v>
          </cell>
          <cell r="N1241" t="str">
            <v>南京滤达环保设备</v>
          </cell>
          <cell r="O1241" t="str">
            <v>0.00</v>
          </cell>
          <cell r="P1241" t="str">
            <v>699.68</v>
          </cell>
          <cell r="Q1241" t="str">
            <v>215.38</v>
          </cell>
          <cell r="R1241" t="str">
            <v>96</v>
          </cell>
          <cell r="S1241" t="str">
            <v>平均年限法(一)</v>
          </cell>
          <cell r="T1241" t="str">
            <v>在用</v>
          </cell>
          <cell r="U1241" t="str">
            <v>直接购入</v>
          </cell>
          <cell r="V1241" t="str">
            <v>王桂珍</v>
          </cell>
          <cell r="W1241" t="str">
            <v>2017.01.23</v>
          </cell>
          <cell r="X1241" t="str">
            <v>记--213</v>
          </cell>
        </row>
        <row r="1241">
          <cell r="AA1241" t="str">
            <v>0310</v>
          </cell>
        </row>
        <row r="1242">
          <cell r="B1242" t="str">
            <v>031022311</v>
          </cell>
          <cell r="C1242" t="str">
            <v>篮式过滤器</v>
          </cell>
          <cell r="D1242" t="str">
            <v>NJLD-LS-F80</v>
          </cell>
          <cell r="E1242">
            <v>5384.61</v>
          </cell>
          <cell r="F1242">
            <v>5169.23</v>
          </cell>
          <cell r="G1242">
            <v>215.38</v>
          </cell>
          <cell r="H1242">
            <v>0</v>
          </cell>
          <cell r="I1242" t="str">
            <v>2017.01.23</v>
          </cell>
          <cell r="J1242" t="str">
            <v>96</v>
          </cell>
          <cell r="K1242" t="str">
            <v>剂型设备</v>
          </cell>
          <cell r="L1242" t="str">
            <v>肥东制剂分厂</v>
          </cell>
          <cell r="M1242" t="str">
            <v>肥东制剂袋装车间</v>
          </cell>
          <cell r="N1242" t="str">
            <v>南京滤达环保设备</v>
          </cell>
          <cell r="O1242" t="str">
            <v>0.00</v>
          </cell>
          <cell r="P1242" t="str">
            <v>699.68</v>
          </cell>
          <cell r="Q1242" t="str">
            <v>215.38</v>
          </cell>
          <cell r="R1242" t="str">
            <v>96</v>
          </cell>
          <cell r="S1242" t="str">
            <v>平均年限法(一)</v>
          </cell>
          <cell r="T1242" t="str">
            <v>在用</v>
          </cell>
          <cell r="U1242" t="str">
            <v>直接购入</v>
          </cell>
          <cell r="V1242" t="str">
            <v>王桂珍</v>
          </cell>
          <cell r="W1242" t="str">
            <v>2017.01.23</v>
          </cell>
          <cell r="X1242" t="str">
            <v>记--213</v>
          </cell>
        </row>
        <row r="1242">
          <cell r="AA1242" t="str">
            <v>0310</v>
          </cell>
        </row>
        <row r="1243">
          <cell r="B1243" t="str">
            <v>031022312</v>
          </cell>
          <cell r="C1243" t="str">
            <v>篮式过滤器</v>
          </cell>
          <cell r="D1243" t="str">
            <v>NJLD-LS-F80</v>
          </cell>
          <cell r="E1243">
            <v>5384.61</v>
          </cell>
          <cell r="F1243">
            <v>5169.23</v>
          </cell>
          <cell r="G1243">
            <v>215.38</v>
          </cell>
          <cell r="H1243">
            <v>0</v>
          </cell>
          <cell r="I1243" t="str">
            <v>2017.01.23</v>
          </cell>
          <cell r="J1243" t="str">
            <v>96</v>
          </cell>
          <cell r="K1243" t="str">
            <v>剂型设备</v>
          </cell>
          <cell r="L1243" t="str">
            <v>肥东制剂分厂</v>
          </cell>
          <cell r="M1243" t="str">
            <v>肥东制剂袋装车间</v>
          </cell>
          <cell r="N1243" t="str">
            <v>南京滤达环保设备</v>
          </cell>
          <cell r="O1243" t="str">
            <v>0.00</v>
          </cell>
          <cell r="P1243" t="str">
            <v>699.68</v>
          </cell>
          <cell r="Q1243" t="str">
            <v>215.38</v>
          </cell>
          <cell r="R1243" t="str">
            <v>96</v>
          </cell>
          <cell r="S1243" t="str">
            <v>平均年限法(一)</v>
          </cell>
          <cell r="T1243" t="str">
            <v>在用</v>
          </cell>
          <cell r="U1243" t="str">
            <v>直接购入</v>
          </cell>
          <cell r="V1243" t="str">
            <v>王桂珍</v>
          </cell>
          <cell r="W1243" t="str">
            <v>2017.01.23</v>
          </cell>
          <cell r="X1243" t="str">
            <v>记--213</v>
          </cell>
        </row>
        <row r="1243">
          <cell r="AA1243" t="str">
            <v>0310</v>
          </cell>
        </row>
        <row r="1244">
          <cell r="B1244" t="str">
            <v>031022313</v>
          </cell>
          <cell r="C1244" t="str">
            <v>篮式过滤器</v>
          </cell>
          <cell r="D1244" t="str">
            <v>NJLD-LS-F80</v>
          </cell>
          <cell r="E1244">
            <v>5384.61</v>
          </cell>
          <cell r="F1244">
            <v>5169.23</v>
          </cell>
          <cell r="G1244">
            <v>215.38</v>
          </cell>
          <cell r="H1244">
            <v>0</v>
          </cell>
          <cell r="I1244" t="str">
            <v>2017.01.23</v>
          </cell>
          <cell r="J1244" t="str">
            <v>96</v>
          </cell>
          <cell r="K1244" t="str">
            <v>剂型设备</v>
          </cell>
          <cell r="L1244" t="str">
            <v>肥东制剂分厂</v>
          </cell>
          <cell r="M1244" t="str">
            <v>肥东制剂袋装车间</v>
          </cell>
          <cell r="N1244" t="str">
            <v>南京滤达环保设备</v>
          </cell>
          <cell r="O1244" t="str">
            <v>0.00</v>
          </cell>
          <cell r="P1244" t="str">
            <v>699.68</v>
          </cell>
          <cell r="Q1244" t="str">
            <v>215.38</v>
          </cell>
          <cell r="R1244" t="str">
            <v>96</v>
          </cell>
          <cell r="S1244" t="str">
            <v>平均年限法(一)</v>
          </cell>
          <cell r="T1244" t="str">
            <v>在用</v>
          </cell>
          <cell r="U1244" t="str">
            <v>直接购入</v>
          </cell>
          <cell r="V1244" t="str">
            <v>王桂珍</v>
          </cell>
          <cell r="W1244" t="str">
            <v>2017.01.23</v>
          </cell>
          <cell r="X1244" t="str">
            <v>记--213</v>
          </cell>
        </row>
        <row r="1244">
          <cell r="AA1244" t="str">
            <v>0310</v>
          </cell>
        </row>
        <row r="1245">
          <cell r="B1245" t="str">
            <v>031022314</v>
          </cell>
          <cell r="C1245" t="str">
            <v>氟塑料自吸泵</v>
          </cell>
          <cell r="D1245" t="str">
            <v>65FZB-20L</v>
          </cell>
          <cell r="E1245">
            <v>5555.56</v>
          </cell>
          <cell r="F1245">
            <v>5333.34</v>
          </cell>
          <cell r="G1245">
            <v>222.22</v>
          </cell>
          <cell r="H1245">
            <v>0</v>
          </cell>
          <cell r="I1245" t="str">
            <v>2017.01.23</v>
          </cell>
          <cell r="J1245" t="str">
            <v>96</v>
          </cell>
          <cell r="K1245" t="str">
            <v>剂型设备</v>
          </cell>
          <cell r="L1245" t="str">
            <v>肥东制剂分厂</v>
          </cell>
          <cell r="M1245" t="str">
            <v>肥东制剂袋装车间</v>
          </cell>
          <cell r="N1245" t="str">
            <v>合肥市力达泵阀厂</v>
          </cell>
          <cell r="O1245" t="str">
            <v>0.00</v>
          </cell>
          <cell r="P1245" t="str">
            <v>721.86</v>
          </cell>
          <cell r="Q1245" t="str">
            <v>222.22</v>
          </cell>
          <cell r="R1245" t="str">
            <v>96</v>
          </cell>
          <cell r="S1245" t="str">
            <v>平均年限法(一)</v>
          </cell>
          <cell r="T1245" t="str">
            <v>在用</v>
          </cell>
          <cell r="U1245" t="str">
            <v>直接购入</v>
          </cell>
          <cell r="V1245" t="str">
            <v>王桂珍</v>
          </cell>
          <cell r="W1245" t="str">
            <v>2017.01.23</v>
          </cell>
          <cell r="X1245" t="str">
            <v>记--217</v>
          </cell>
        </row>
        <row r="1245">
          <cell r="AA1245" t="str">
            <v>0310</v>
          </cell>
        </row>
        <row r="1246">
          <cell r="B1246" t="str">
            <v>031022315</v>
          </cell>
          <cell r="C1246" t="str">
            <v>篮式过滤器</v>
          </cell>
          <cell r="D1246" t="str">
            <v>NJLD-LS-F80</v>
          </cell>
          <cell r="E1246">
            <v>5384.61</v>
          </cell>
          <cell r="F1246">
            <v>5169.23</v>
          </cell>
          <cell r="G1246">
            <v>215.38</v>
          </cell>
          <cell r="H1246">
            <v>0</v>
          </cell>
          <cell r="I1246" t="str">
            <v>2017.01.23</v>
          </cell>
          <cell r="J1246" t="str">
            <v>96</v>
          </cell>
          <cell r="K1246" t="str">
            <v>剂型设备</v>
          </cell>
          <cell r="L1246" t="str">
            <v>肥东制剂分厂</v>
          </cell>
          <cell r="M1246" t="str">
            <v>肥东制剂袋装车间</v>
          </cell>
          <cell r="N1246" t="str">
            <v>南京滤达环保设备</v>
          </cell>
          <cell r="O1246" t="str">
            <v>0.00</v>
          </cell>
          <cell r="P1246" t="str">
            <v>699.68</v>
          </cell>
          <cell r="Q1246" t="str">
            <v>215.38</v>
          </cell>
          <cell r="R1246" t="str">
            <v>96</v>
          </cell>
          <cell r="S1246" t="str">
            <v>平均年限法(一)</v>
          </cell>
          <cell r="T1246" t="str">
            <v>在用</v>
          </cell>
          <cell r="U1246" t="str">
            <v>直接购入</v>
          </cell>
          <cell r="V1246" t="str">
            <v>王桂珍</v>
          </cell>
          <cell r="W1246" t="str">
            <v>2017.01.23</v>
          </cell>
          <cell r="X1246" t="str">
            <v>记--220</v>
          </cell>
        </row>
        <row r="1246">
          <cell r="AA1246" t="str">
            <v>0310</v>
          </cell>
        </row>
        <row r="1247">
          <cell r="B1247" t="str">
            <v>031022316</v>
          </cell>
          <cell r="C1247" t="str">
            <v>篮式过滤器</v>
          </cell>
          <cell r="D1247" t="str">
            <v>NJLD-LS-F80</v>
          </cell>
          <cell r="E1247">
            <v>5384.63</v>
          </cell>
          <cell r="F1247">
            <v>5169.24</v>
          </cell>
          <cell r="G1247">
            <v>215.39</v>
          </cell>
          <cell r="H1247">
            <v>0</v>
          </cell>
          <cell r="I1247" t="str">
            <v>2017.01.23</v>
          </cell>
          <cell r="J1247" t="str">
            <v>96</v>
          </cell>
          <cell r="K1247" t="str">
            <v>剂型设备</v>
          </cell>
          <cell r="L1247" t="str">
            <v>肥东制剂分厂</v>
          </cell>
          <cell r="M1247" t="str">
            <v>肥东制剂袋装车间</v>
          </cell>
          <cell r="N1247" t="str">
            <v>南京滤达环保设备</v>
          </cell>
          <cell r="O1247" t="str">
            <v>0.00</v>
          </cell>
          <cell r="P1247" t="str">
            <v>699.69</v>
          </cell>
          <cell r="Q1247" t="str">
            <v>215.39</v>
          </cell>
          <cell r="R1247" t="str">
            <v>96</v>
          </cell>
          <cell r="S1247" t="str">
            <v>平均年限法(一)</v>
          </cell>
          <cell r="T1247" t="str">
            <v>在用</v>
          </cell>
          <cell r="U1247" t="str">
            <v>直接购入</v>
          </cell>
          <cell r="V1247" t="str">
            <v>王桂珍</v>
          </cell>
          <cell r="W1247" t="str">
            <v>2017.01.23</v>
          </cell>
          <cell r="X1247" t="str">
            <v>记--220</v>
          </cell>
        </row>
        <row r="1247">
          <cell r="AA1247" t="str">
            <v>0310</v>
          </cell>
        </row>
        <row r="1248">
          <cell r="B1248" t="str">
            <v>031022317</v>
          </cell>
          <cell r="C1248" t="str">
            <v>篮式过滤器</v>
          </cell>
          <cell r="D1248" t="str">
            <v>NJLD-LS-F80</v>
          </cell>
          <cell r="E1248">
            <v>5384.61</v>
          </cell>
          <cell r="F1248">
            <v>5169.23</v>
          </cell>
          <cell r="G1248">
            <v>215.38</v>
          </cell>
          <cell r="H1248">
            <v>0</v>
          </cell>
          <cell r="I1248" t="str">
            <v>2017.01.23</v>
          </cell>
          <cell r="J1248" t="str">
            <v>96</v>
          </cell>
          <cell r="K1248" t="str">
            <v>剂型设备</v>
          </cell>
          <cell r="L1248" t="str">
            <v>肥东制剂分厂</v>
          </cell>
          <cell r="M1248" t="str">
            <v>肥东制剂袋装车间</v>
          </cell>
          <cell r="N1248" t="str">
            <v>南京滤达环保设备</v>
          </cell>
          <cell r="O1248" t="str">
            <v>0.00</v>
          </cell>
          <cell r="P1248" t="str">
            <v>699.68</v>
          </cell>
          <cell r="Q1248" t="str">
            <v>215.38</v>
          </cell>
          <cell r="R1248" t="str">
            <v>96</v>
          </cell>
          <cell r="S1248" t="str">
            <v>平均年限法(一)</v>
          </cell>
          <cell r="T1248" t="str">
            <v>在用</v>
          </cell>
          <cell r="U1248" t="str">
            <v>直接购入</v>
          </cell>
          <cell r="V1248" t="str">
            <v>王桂珍</v>
          </cell>
          <cell r="W1248" t="str">
            <v>2017.01.23</v>
          </cell>
          <cell r="X1248" t="str">
            <v>记--220</v>
          </cell>
        </row>
        <row r="1248">
          <cell r="AA1248" t="str">
            <v>0310</v>
          </cell>
        </row>
        <row r="1249">
          <cell r="B1249" t="str">
            <v>031022318</v>
          </cell>
          <cell r="C1249" t="str">
            <v>篮式过滤器</v>
          </cell>
          <cell r="D1249" t="str">
            <v>NJLD-LS-F80</v>
          </cell>
          <cell r="E1249">
            <v>5384.61</v>
          </cell>
          <cell r="F1249">
            <v>5169.23</v>
          </cell>
          <cell r="G1249">
            <v>215.38</v>
          </cell>
          <cell r="H1249">
            <v>0</v>
          </cell>
          <cell r="I1249" t="str">
            <v>2017.01.23</v>
          </cell>
          <cell r="J1249" t="str">
            <v>96</v>
          </cell>
          <cell r="K1249" t="str">
            <v>剂型设备</v>
          </cell>
          <cell r="L1249" t="str">
            <v>肥东制剂分厂</v>
          </cell>
          <cell r="M1249" t="str">
            <v>肥东制剂袋装车间</v>
          </cell>
          <cell r="N1249" t="str">
            <v>南京滤达环保设备</v>
          </cell>
          <cell r="O1249" t="str">
            <v>0.00</v>
          </cell>
          <cell r="P1249" t="str">
            <v>699.68</v>
          </cell>
          <cell r="Q1249" t="str">
            <v>215.38</v>
          </cell>
          <cell r="R1249" t="str">
            <v>96</v>
          </cell>
          <cell r="S1249" t="str">
            <v>平均年限法(一)</v>
          </cell>
          <cell r="T1249" t="str">
            <v>在用</v>
          </cell>
          <cell r="U1249" t="str">
            <v>直接购入</v>
          </cell>
          <cell r="V1249" t="str">
            <v>王桂珍</v>
          </cell>
          <cell r="W1249" t="str">
            <v>2017.01.23</v>
          </cell>
          <cell r="X1249" t="str">
            <v>记--220</v>
          </cell>
        </row>
        <row r="1249">
          <cell r="AA1249" t="str">
            <v>0310</v>
          </cell>
        </row>
        <row r="1250">
          <cell r="B1250" t="str">
            <v>031022319</v>
          </cell>
          <cell r="C1250" t="str">
            <v>篮式过滤器</v>
          </cell>
          <cell r="D1250" t="str">
            <v>NJLD-LS-F80</v>
          </cell>
          <cell r="E1250">
            <v>5384.61</v>
          </cell>
          <cell r="F1250">
            <v>5169.23</v>
          </cell>
          <cell r="G1250">
            <v>215.38</v>
          </cell>
          <cell r="H1250">
            <v>0</v>
          </cell>
          <cell r="I1250" t="str">
            <v>2017.01.23</v>
          </cell>
          <cell r="J1250" t="str">
            <v>96</v>
          </cell>
          <cell r="K1250" t="str">
            <v>剂型设备</v>
          </cell>
          <cell r="L1250" t="str">
            <v>肥东制剂分厂</v>
          </cell>
          <cell r="M1250" t="str">
            <v>肥东制剂袋装车间</v>
          </cell>
          <cell r="N1250" t="str">
            <v>南京滤达环保设备</v>
          </cell>
          <cell r="O1250" t="str">
            <v>0.00</v>
          </cell>
          <cell r="P1250" t="str">
            <v>699.68</v>
          </cell>
          <cell r="Q1250" t="str">
            <v>215.38</v>
          </cell>
          <cell r="R1250" t="str">
            <v>96</v>
          </cell>
          <cell r="S1250" t="str">
            <v>平均年限法(一)</v>
          </cell>
          <cell r="T1250" t="str">
            <v>在用</v>
          </cell>
          <cell r="U1250" t="str">
            <v>直接购入</v>
          </cell>
          <cell r="V1250" t="str">
            <v>王桂珍</v>
          </cell>
          <cell r="W1250" t="str">
            <v>2017.01.23</v>
          </cell>
          <cell r="X1250" t="str">
            <v>记--220</v>
          </cell>
        </row>
        <row r="1250">
          <cell r="AA1250" t="str">
            <v>0310</v>
          </cell>
        </row>
        <row r="1251">
          <cell r="B1251" t="str">
            <v>030700214</v>
          </cell>
          <cell r="C1251" t="str">
            <v>喷射泵</v>
          </cell>
          <cell r="D1251" t="str">
            <v>WVPB200-I(316L)</v>
          </cell>
          <cell r="E1251">
            <v>4581.2</v>
          </cell>
          <cell r="F1251">
            <v>4397.95</v>
          </cell>
          <cell r="G1251">
            <v>183.25</v>
          </cell>
          <cell r="H1251">
            <v>0</v>
          </cell>
          <cell r="I1251" t="str">
            <v>2017.01.24</v>
          </cell>
          <cell r="J1251" t="str">
            <v>96</v>
          </cell>
          <cell r="K1251" t="str">
            <v>精喹装置（合成二车间）</v>
          </cell>
          <cell r="L1251" t="str">
            <v>肥东合成分厂</v>
          </cell>
          <cell r="M1251" t="str">
            <v>肥东合成精喹车间</v>
          </cell>
          <cell r="N1251" t="str">
            <v>无锡市长庆化工防腐设</v>
          </cell>
          <cell r="O1251" t="str">
            <v>0.00</v>
          </cell>
          <cell r="P1251" t="str">
            <v>595.72</v>
          </cell>
          <cell r="Q1251" t="str">
            <v>183.25</v>
          </cell>
          <cell r="R1251" t="str">
            <v>96</v>
          </cell>
          <cell r="S1251" t="str">
            <v>平均年限法(一)</v>
          </cell>
          <cell r="T1251" t="str">
            <v>在用</v>
          </cell>
          <cell r="U1251" t="str">
            <v>直接购入</v>
          </cell>
          <cell r="V1251" t="str">
            <v>王桂珍</v>
          </cell>
          <cell r="W1251" t="str">
            <v>2017.01.24</v>
          </cell>
          <cell r="X1251" t="str">
            <v>记--223</v>
          </cell>
        </row>
        <row r="1251">
          <cell r="AA1251" t="str">
            <v>0307</v>
          </cell>
        </row>
        <row r="1252">
          <cell r="B1252" t="str">
            <v>030800141</v>
          </cell>
          <cell r="C1252" t="str">
            <v>喷射泵</v>
          </cell>
          <cell r="D1252" t="str">
            <v>WVPB200-I(316L)</v>
          </cell>
          <cell r="E1252">
            <v>4581.19</v>
          </cell>
          <cell r="F1252">
            <v>4397.94</v>
          </cell>
          <cell r="G1252">
            <v>183.25</v>
          </cell>
          <cell r="H1252">
            <v>0</v>
          </cell>
          <cell r="I1252" t="str">
            <v>2017.01.24</v>
          </cell>
          <cell r="J1252" t="str">
            <v>96</v>
          </cell>
          <cell r="K1252" t="str">
            <v>烟嘧装置（合成一车间）</v>
          </cell>
          <cell r="L1252" t="str">
            <v>肥东合成分厂</v>
          </cell>
          <cell r="M1252" t="str">
            <v>肥东合成苯磺隆车间</v>
          </cell>
          <cell r="N1252" t="str">
            <v>无锡市长庆化工防腐设</v>
          </cell>
          <cell r="O1252" t="str">
            <v>0.00</v>
          </cell>
          <cell r="P1252" t="str">
            <v>595.71</v>
          </cell>
          <cell r="Q1252" t="str">
            <v>183.25</v>
          </cell>
          <cell r="R1252" t="str">
            <v>96</v>
          </cell>
          <cell r="S1252" t="str">
            <v>平均年限法(一)</v>
          </cell>
          <cell r="T1252" t="str">
            <v>在用</v>
          </cell>
          <cell r="U1252" t="str">
            <v>直接购入</v>
          </cell>
          <cell r="V1252" t="str">
            <v>王桂珍</v>
          </cell>
          <cell r="W1252" t="str">
            <v>2017.01.24</v>
          </cell>
          <cell r="X1252" t="str">
            <v>记--223</v>
          </cell>
        </row>
        <row r="1252">
          <cell r="AA1252" t="str">
            <v>0308</v>
          </cell>
        </row>
        <row r="1253">
          <cell r="B1253" t="str">
            <v>030700215</v>
          </cell>
          <cell r="C1253" t="str">
            <v>双桶桶夹</v>
          </cell>
          <cell r="D1253" t="str">
            <v>2DCMJ</v>
          </cell>
          <cell r="E1253">
            <v>4957.26</v>
          </cell>
          <cell r="F1253">
            <v>4758.97</v>
          </cell>
          <cell r="G1253">
            <v>198.29</v>
          </cell>
          <cell r="H1253">
            <v>0</v>
          </cell>
          <cell r="I1253" t="str">
            <v>2017.01.24</v>
          </cell>
          <cell r="J1253" t="str">
            <v>96</v>
          </cell>
          <cell r="K1253" t="str">
            <v>精喹装置（合成二车间）</v>
          </cell>
          <cell r="L1253" t="str">
            <v>肥东合成分厂</v>
          </cell>
          <cell r="M1253" t="str">
            <v>肥东合成分厂</v>
          </cell>
          <cell r="N1253" t="str">
            <v>南通台励福叉车销售</v>
          </cell>
          <cell r="O1253" t="str">
            <v>0.00</v>
          </cell>
          <cell r="P1253" t="str">
            <v>644.66</v>
          </cell>
          <cell r="Q1253" t="str">
            <v>198.29</v>
          </cell>
          <cell r="R1253" t="str">
            <v>96</v>
          </cell>
          <cell r="S1253" t="str">
            <v>平均年限法(一)</v>
          </cell>
          <cell r="T1253" t="str">
            <v>在用</v>
          </cell>
          <cell r="U1253" t="str">
            <v>直接购入</v>
          </cell>
          <cell r="V1253" t="str">
            <v>王桂珍</v>
          </cell>
          <cell r="W1253" t="str">
            <v>2017.01.24</v>
          </cell>
          <cell r="X1253" t="str">
            <v>记--224</v>
          </cell>
        </row>
        <row r="1253">
          <cell r="AA1253" t="str">
            <v>0307</v>
          </cell>
        </row>
        <row r="1254">
          <cell r="B1254" t="str">
            <v>030700216</v>
          </cell>
          <cell r="C1254" t="str">
            <v>双桶桶夹</v>
          </cell>
          <cell r="D1254" t="str">
            <v>2DCMJ</v>
          </cell>
          <cell r="E1254">
            <v>4957.27</v>
          </cell>
          <cell r="F1254">
            <v>4758.98</v>
          </cell>
          <cell r="G1254">
            <v>198.29</v>
          </cell>
          <cell r="H1254">
            <v>0</v>
          </cell>
          <cell r="I1254" t="str">
            <v>2017.01.24</v>
          </cell>
          <cell r="J1254" t="str">
            <v>96</v>
          </cell>
          <cell r="K1254" t="str">
            <v>精喹装置（合成二车间）</v>
          </cell>
          <cell r="L1254" t="str">
            <v>肥东合成分厂</v>
          </cell>
          <cell r="M1254" t="str">
            <v>肥东合成分厂</v>
          </cell>
          <cell r="N1254" t="str">
            <v>南通台励福叉车销售</v>
          </cell>
          <cell r="O1254" t="str">
            <v>0.00</v>
          </cell>
          <cell r="P1254" t="str">
            <v>644.67</v>
          </cell>
          <cell r="Q1254" t="str">
            <v>198.29</v>
          </cell>
          <cell r="R1254" t="str">
            <v>96</v>
          </cell>
          <cell r="S1254" t="str">
            <v>平均年限法(一)</v>
          </cell>
          <cell r="T1254" t="str">
            <v>在用</v>
          </cell>
          <cell r="U1254" t="str">
            <v>直接购入</v>
          </cell>
          <cell r="V1254" t="str">
            <v>王桂珍</v>
          </cell>
          <cell r="W1254" t="str">
            <v>2017.01.24</v>
          </cell>
          <cell r="X1254" t="str">
            <v>记--224</v>
          </cell>
        </row>
        <row r="1254">
          <cell r="AA1254" t="str">
            <v>0307</v>
          </cell>
        </row>
        <row r="1255">
          <cell r="B1255" t="str">
            <v>030500017</v>
          </cell>
          <cell r="C1255" t="str">
            <v>双电源配电柜(柜体600*1000*200）</v>
          </cell>
          <cell r="D1255" t="str">
            <v>100KW</v>
          </cell>
          <cell r="E1255">
            <v>3555.56</v>
          </cell>
          <cell r="F1255">
            <v>3413.34</v>
          </cell>
          <cell r="G1255">
            <v>142.22</v>
          </cell>
          <cell r="H1255">
            <v>0</v>
          </cell>
          <cell r="I1255" t="str">
            <v>2017.01.24</v>
          </cell>
          <cell r="J1255" t="str">
            <v>96</v>
          </cell>
          <cell r="K1255" t="str">
            <v>电力设备</v>
          </cell>
          <cell r="L1255" t="str">
            <v>肥东制剂分厂</v>
          </cell>
          <cell r="M1255" t="str">
            <v>肥东1.2.3号仓库</v>
          </cell>
          <cell r="N1255" t="str">
            <v>上海人民电器合肥分</v>
          </cell>
          <cell r="O1255" t="str">
            <v>0.00</v>
          </cell>
          <cell r="P1255" t="str">
            <v>461.86</v>
          </cell>
          <cell r="Q1255" t="str">
            <v>142.22</v>
          </cell>
          <cell r="R1255" t="str">
            <v>96</v>
          </cell>
          <cell r="S1255" t="str">
            <v>平均年限法(一)</v>
          </cell>
          <cell r="T1255" t="str">
            <v>在用</v>
          </cell>
          <cell r="U1255" t="str">
            <v>直接购入</v>
          </cell>
          <cell r="V1255" t="str">
            <v>王桂珍</v>
          </cell>
          <cell r="W1255" t="str">
            <v>2017.01.24</v>
          </cell>
          <cell r="X1255" t="str">
            <v>记--226</v>
          </cell>
        </row>
        <row r="1255">
          <cell r="AA1255" t="str">
            <v>0305</v>
          </cell>
        </row>
        <row r="1256">
          <cell r="B1256" t="str">
            <v>030500018</v>
          </cell>
          <cell r="C1256" t="str">
            <v>双电源配电柜（柜体600*800*200）</v>
          </cell>
          <cell r="D1256" t="str">
            <v>45KW</v>
          </cell>
          <cell r="E1256">
            <v>2269.23</v>
          </cell>
          <cell r="F1256">
            <v>2178.46</v>
          </cell>
          <cell r="G1256">
            <v>90.77</v>
          </cell>
          <cell r="H1256">
            <v>0</v>
          </cell>
          <cell r="I1256" t="str">
            <v>2017.01.24</v>
          </cell>
          <cell r="J1256" t="str">
            <v>96</v>
          </cell>
          <cell r="K1256" t="str">
            <v>电力设备</v>
          </cell>
          <cell r="L1256" t="str">
            <v>肥东制剂分厂</v>
          </cell>
          <cell r="M1256" t="str">
            <v>肥东分厂1.2.3号仓库</v>
          </cell>
          <cell r="N1256" t="str">
            <v>上海人民企业电器合肥</v>
          </cell>
          <cell r="O1256" t="str">
            <v>0.00</v>
          </cell>
          <cell r="P1256" t="str">
            <v>295.19</v>
          </cell>
          <cell r="Q1256" t="str">
            <v>90.77</v>
          </cell>
          <cell r="R1256" t="str">
            <v>96</v>
          </cell>
          <cell r="S1256" t="str">
            <v>平均年限法(一)</v>
          </cell>
          <cell r="T1256" t="str">
            <v>在用</v>
          </cell>
          <cell r="U1256" t="str">
            <v>直接购入</v>
          </cell>
          <cell r="V1256" t="str">
            <v>王桂珍</v>
          </cell>
          <cell r="W1256" t="str">
            <v>2017.01.24</v>
          </cell>
          <cell r="X1256" t="str">
            <v>记--226</v>
          </cell>
        </row>
        <row r="1256">
          <cell r="AA1256" t="str">
            <v>0305</v>
          </cell>
        </row>
        <row r="1257">
          <cell r="B1257" t="str">
            <v>030500019</v>
          </cell>
          <cell r="C1257" t="str">
            <v>双电源配电柜（柜体500*800*200）</v>
          </cell>
          <cell r="D1257" t="str">
            <v>10KW</v>
          </cell>
          <cell r="E1257">
            <v>1666.67</v>
          </cell>
          <cell r="F1257">
            <v>1600</v>
          </cell>
          <cell r="G1257">
            <v>66.67</v>
          </cell>
          <cell r="H1257">
            <v>0</v>
          </cell>
          <cell r="I1257" t="str">
            <v>2017.01.24</v>
          </cell>
          <cell r="J1257" t="str">
            <v>96</v>
          </cell>
          <cell r="K1257" t="str">
            <v>电力设备</v>
          </cell>
          <cell r="L1257" t="str">
            <v>肥东制剂分厂</v>
          </cell>
          <cell r="M1257" t="str">
            <v>肥东分厂1.2.3仓库</v>
          </cell>
          <cell r="N1257" t="str">
            <v>上海人民企业电器合肥</v>
          </cell>
          <cell r="O1257" t="str">
            <v>0.00</v>
          </cell>
          <cell r="P1257" t="str">
            <v>216.39</v>
          </cell>
          <cell r="Q1257" t="str">
            <v>66.67</v>
          </cell>
          <cell r="R1257" t="str">
            <v>96</v>
          </cell>
          <cell r="S1257" t="str">
            <v>平均年限法(一)</v>
          </cell>
          <cell r="T1257" t="str">
            <v>在用</v>
          </cell>
          <cell r="U1257" t="str">
            <v>直接购入</v>
          </cell>
          <cell r="V1257" t="str">
            <v>王桂珍</v>
          </cell>
          <cell r="W1257" t="str">
            <v>2017.01.24</v>
          </cell>
          <cell r="X1257" t="str">
            <v>记--226</v>
          </cell>
        </row>
        <row r="1257">
          <cell r="AA1257" t="str">
            <v>0305</v>
          </cell>
        </row>
        <row r="1258">
          <cell r="B1258" t="str">
            <v>030700217</v>
          </cell>
          <cell r="C1258" t="str">
            <v>搪玻璃反应釜</v>
          </cell>
          <cell r="D1258" t="str">
            <v>K6300L</v>
          </cell>
          <cell r="E1258">
            <v>37606.84</v>
          </cell>
          <cell r="F1258">
            <v>36102.57</v>
          </cell>
          <cell r="G1258">
            <v>1504.27</v>
          </cell>
          <cell r="H1258">
            <v>0</v>
          </cell>
          <cell r="I1258" t="str">
            <v>2017.01.31</v>
          </cell>
          <cell r="J1258" t="str">
            <v>96</v>
          </cell>
          <cell r="K1258" t="str">
            <v>精喹装置（合成二车间）</v>
          </cell>
          <cell r="L1258" t="str">
            <v>肥东合成分厂</v>
          </cell>
          <cell r="M1258" t="str">
            <v>肥东合成精喹车间</v>
          </cell>
          <cell r="N1258" t="str">
            <v>临沂宏业化工设备</v>
          </cell>
          <cell r="O1258" t="str">
            <v>0.00</v>
          </cell>
          <cell r="P1258" t="str">
            <v>4,888.76</v>
          </cell>
          <cell r="Q1258" t="str">
            <v>1,504.27</v>
          </cell>
          <cell r="R1258" t="str">
            <v>96</v>
          </cell>
          <cell r="S1258" t="str">
            <v>平均年限法(一)</v>
          </cell>
          <cell r="T1258" t="str">
            <v>在用</v>
          </cell>
          <cell r="U1258" t="str">
            <v>直接购入</v>
          </cell>
          <cell r="V1258" t="str">
            <v>王桂珍</v>
          </cell>
          <cell r="W1258" t="str">
            <v>2017.01.31</v>
          </cell>
          <cell r="X1258" t="str">
            <v>记--236</v>
          </cell>
        </row>
        <row r="1258">
          <cell r="AA1258" t="str">
            <v>0307</v>
          </cell>
        </row>
        <row r="1259">
          <cell r="B1259" t="str">
            <v>030200063</v>
          </cell>
          <cell r="C1259" t="str">
            <v>ABB变频器及面板</v>
          </cell>
          <cell r="D1259" t="str">
            <v>ACS510-01-046A-4</v>
          </cell>
          <cell r="E1259">
            <v>4786.33</v>
          </cell>
          <cell r="F1259">
            <v>4594.88</v>
          </cell>
          <cell r="G1259">
            <v>191.45</v>
          </cell>
          <cell r="H1259">
            <v>0</v>
          </cell>
          <cell r="I1259" t="str">
            <v>2017.01.31</v>
          </cell>
          <cell r="J1259" t="str">
            <v>96</v>
          </cell>
          <cell r="K1259" t="str">
            <v>污水设备</v>
          </cell>
          <cell r="L1259" t="str">
            <v>肥东合成分厂</v>
          </cell>
          <cell r="M1259" t="str">
            <v>肥东合成污水处理站</v>
          </cell>
          <cell r="N1259" t="str">
            <v>安徽易力自动化</v>
          </cell>
          <cell r="O1259" t="str">
            <v>0.00</v>
          </cell>
          <cell r="P1259" t="str">
            <v>622.50</v>
          </cell>
          <cell r="Q1259" t="str">
            <v>191.45</v>
          </cell>
          <cell r="R1259" t="str">
            <v>96</v>
          </cell>
          <cell r="S1259" t="str">
            <v>平均年限法(一)</v>
          </cell>
          <cell r="T1259" t="str">
            <v>在用</v>
          </cell>
          <cell r="U1259" t="str">
            <v>直接购入</v>
          </cell>
          <cell r="V1259" t="str">
            <v>王桂珍</v>
          </cell>
          <cell r="W1259" t="str">
            <v>2017.01.31</v>
          </cell>
          <cell r="X1259" t="str">
            <v>记--238</v>
          </cell>
        </row>
        <row r="1259">
          <cell r="AA1259" t="str">
            <v>0302</v>
          </cell>
        </row>
        <row r="1260">
          <cell r="B1260" t="str">
            <v>031900003</v>
          </cell>
          <cell r="C1260" t="str">
            <v>等离子切割机</v>
          </cell>
          <cell r="D1260" t="str">
            <v>LGK8-100</v>
          </cell>
          <cell r="E1260">
            <v>4786.32</v>
          </cell>
          <cell r="F1260">
            <v>4594.87</v>
          </cell>
          <cell r="G1260">
            <v>191.45</v>
          </cell>
          <cell r="H1260">
            <v>0</v>
          </cell>
          <cell r="I1260" t="str">
            <v>2017.01.31</v>
          </cell>
          <cell r="J1260" t="str">
            <v>96</v>
          </cell>
          <cell r="K1260" t="str">
            <v>气流粉碎装置--肥东分厂</v>
          </cell>
          <cell r="L1260" t="str">
            <v>肥东制剂分厂</v>
          </cell>
          <cell r="M1260" t="str">
            <v>肥东制剂气流粉碎车间</v>
          </cell>
          <cell r="N1260" t="str">
            <v>安徽墨扬焊割设备</v>
          </cell>
          <cell r="O1260" t="str">
            <v>0.00</v>
          </cell>
          <cell r="P1260" t="str">
            <v>622.49</v>
          </cell>
          <cell r="Q1260" t="str">
            <v>191.45</v>
          </cell>
          <cell r="R1260" t="str">
            <v>96</v>
          </cell>
          <cell r="S1260" t="str">
            <v>平均年限法(一)</v>
          </cell>
          <cell r="T1260" t="str">
            <v>在用</v>
          </cell>
          <cell r="U1260" t="str">
            <v>直接购入</v>
          </cell>
          <cell r="V1260" t="str">
            <v>王桂珍</v>
          </cell>
          <cell r="W1260" t="str">
            <v>2017.01.31</v>
          </cell>
          <cell r="X1260" t="str">
            <v>记--240</v>
          </cell>
        </row>
        <row r="1260">
          <cell r="AA1260" t="str">
            <v>0319</v>
          </cell>
        </row>
        <row r="1261">
          <cell r="B1261" t="str">
            <v>031900004</v>
          </cell>
          <cell r="C1261" t="str">
            <v>电焊机</v>
          </cell>
          <cell r="D1261" t="str">
            <v>ZX7-315KD</v>
          </cell>
          <cell r="E1261">
            <v>1410.26</v>
          </cell>
          <cell r="F1261">
            <v>1353.85</v>
          </cell>
          <cell r="G1261">
            <v>56.41</v>
          </cell>
          <cell r="H1261">
            <v>0</v>
          </cell>
          <cell r="I1261" t="str">
            <v>2017.01.31</v>
          </cell>
          <cell r="J1261" t="str">
            <v>96</v>
          </cell>
          <cell r="K1261" t="str">
            <v>气流粉碎装置--肥东分厂</v>
          </cell>
          <cell r="L1261" t="str">
            <v>肥东制剂分厂</v>
          </cell>
          <cell r="M1261" t="str">
            <v>肥东制剂气流粉碎车间</v>
          </cell>
          <cell r="N1261" t="str">
            <v>安徽墨扬焊割设备</v>
          </cell>
          <cell r="O1261" t="str">
            <v>0.00</v>
          </cell>
          <cell r="P1261" t="str">
            <v>183.55</v>
          </cell>
          <cell r="Q1261" t="str">
            <v>56.41</v>
          </cell>
          <cell r="R1261" t="str">
            <v>96</v>
          </cell>
          <cell r="S1261" t="str">
            <v>平均年限法(一)</v>
          </cell>
          <cell r="T1261" t="str">
            <v>在用</v>
          </cell>
          <cell r="U1261" t="str">
            <v>直接购入</v>
          </cell>
          <cell r="V1261" t="str">
            <v>王桂珍</v>
          </cell>
          <cell r="W1261" t="str">
            <v>2017.01.31</v>
          </cell>
          <cell r="X1261" t="str">
            <v>记--240</v>
          </cell>
        </row>
        <row r="1261">
          <cell r="AA1261" t="str">
            <v>0319</v>
          </cell>
        </row>
        <row r="1262">
          <cell r="B1262" t="str">
            <v>031900005</v>
          </cell>
          <cell r="C1262" t="str">
            <v>台钻</v>
          </cell>
        </row>
        <row r="1262">
          <cell r="E1262">
            <v>2649.57</v>
          </cell>
          <cell r="F1262">
            <v>2543.59</v>
          </cell>
          <cell r="G1262">
            <v>105.98</v>
          </cell>
          <cell r="H1262">
            <v>0</v>
          </cell>
          <cell r="I1262" t="str">
            <v>2017.01.31</v>
          </cell>
          <cell r="J1262" t="str">
            <v>96</v>
          </cell>
          <cell r="K1262" t="str">
            <v>气流粉碎装置--肥东分厂</v>
          </cell>
          <cell r="L1262" t="str">
            <v>肥东制剂分厂</v>
          </cell>
          <cell r="M1262" t="str">
            <v>肥东制剂气流粉碎车间</v>
          </cell>
          <cell r="N1262" t="str">
            <v>安徽墨扬焊割设备</v>
          </cell>
          <cell r="O1262" t="str">
            <v>0.00</v>
          </cell>
          <cell r="P1262" t="str">
            <v>344.09</v>
          </cell>
          <cell r="Q1262" t="str">
            <v>105.98</v>
          </cell>
          <cell r="R1262" t="str">
            <v>96</v>
          </cell>
          <cell r="S1262" t="str">
            <v>平均年限法(一)</v>
          </cell>
          <cell r="T1262" t="str">
            <v>在用</v>
          </cell>
          <cell r="U1262" t="str">
            <v>直接购入</v>
          </cell>
          <cell r="V1262" t="str">
            <v>王桂珍</v>
          </cell>
          <cell r="W1262" t="str">
            <v>2017.01.31</v>
          </cell>
          <cell r="X1262" t="str">
            <v>记--240</v>
          </cell>
        </row>
        <row r="1262">
          <cell r="AA1262" t="str">
            <v>0319</v>
          </cell>
        </row>
        <row r="1263">
          <cell r="B1263" t="str">
            <v>031900006</v>
          </cell>
          <cell r="C1263" t="str">
            <v>氩弧焊机</v>
          </cell>
          <cell r="D1263" t="str">
            <v>WSM-315K</v>
          </cell>
          <cell r="E1263">
            <v>2474.36</v>
          </cell>
          <cell r="F1263">
            <v>2375.39</v>
          </cell>
          <cell r="G1263">
            <v>98.97</v>
          </cell>
          <cell r="H1263">
            <v>0</v>
          </cell>
          <cell r="I1263" t="str">
            <v>2017.01.31</v>
          </cell>
          <cell r="J1263" t="str">
            <v>96</v>
          </cell>
          <cell r="K1263" t="str">
            <v>气流粉碎装置--肥东分厂</v>
          </cell>
          <cell r="L1263" t="str">
            <v>肥东制剂分厂</v>
          </cell>
          <cell r="M1263" t="str">
            <v>肥东制剂气流粉碎车间</v>
          </cell>
          <cell r="N1263" t="str">
            <v>安徽墨扬焊割设备</v>
          </cell>
          <cell r="O1263" t="str">
            <v>0.00</v>
          </cell>
          <cell r="P1263" t="str">
            <v>321.97</v>
          </cell>
          <cell r="Q1263" t="str">
            <v>98.97</v>
          </cell>
          <cell r="R1263" t="str">
            <v>96</v>
          </cell>
          <cell r="S1263" t="str">
            <v>平均年限法(一)</v>
          </cell>
          <cell r="T1263" t="str">
            <v>在用</v>
          </cell>
          <cell r="U1263" t="str">
            <v>直接购入</v>
          </cell>
          <cell r="V1263" t="str">
            <v>王桂珍</v>
          </cell>
          <cell r="W1263" t="str">
            <v>2017.01.31</v>
          </cell>
          <cell r="X1263" t="str">
            <v>记--240</v>
          </cell>
        </row>
        <row r="1263">
          <cell r="AA1263" t="str">
            <v>0319</v>
          </cell>
        </row>
        <row r="1264">
          <cell r="B1264" t="str">
            <v>031800034</v>
          </cell>
          <cell r="C1264" t="str">
            <v>立式管道泵</v>
          </cell>
          <cell r="D1264" t="str">
            <v>ALP65-200B/5.5KW</v>
          </cell>
          <cell r="E1264">
            <v>1880.34</v>
          </cell>
          <cell r="F1264">
            <v>1805.13</v>
          </cell>
          <cell r="G1264">
            <v>75.21</v>
          </cell>
          <cell r="H1264">
            <v>0</v>
          </cell>
          <cell r="I1264" t="str">
            <v>2017.01.31</v>
          </cell>
          <cell r="J1264" t="str">
            <v>96</v>
          </cell>
          <cell r="K1264" t="str">
            <v>种衣剂装置--肥东分厂</v>
          </cell>
          <cell r="L1264" t="str">
            <v>肥东制剂分厂</v>
          </cell>
          <cell r="M1264" t="str">
            <v>肥东制剂种衣剂车间</v>
          </cell>
          <cell r="N1264" t="str">
            <v>合肥市康凯机电</v>
          </cell>
          <cell r="O1264" t="str">
            <v>0.00</v>
          </cell>
          <cell r="P1264" t="str">
            <v>244.73</v>
          </cell>
          <cell r="Q1264" t="str">
            <v>75.21</v>
          </cell>
          <cell r="R1264" t="str">
            <v>96</v>
          </cell>
          <cell r="S1264" t="str">
            <v>平均年限法(一)</v>
          </cell>
          <cell r="T1264" t="str">
            <v>在用</v>
          </cell>
          <cell r="U1264" t="str">
            <v>直接购入</v>
          </cell>
          <cell r="V1264" t="str">
            <v>王桂珍</v>
          </cell>
          <cell r="W1264" t="str">
            <v>2017.01.31</v>
          </cell>
          <cell r="X1264" t="str">
            <v>记--243</v>
          </cell>
        </row>
        <row r="1264">
          <cell r="AA1264" t="str">
            <v>0318</v>
          </cell>
        </row>
        <row r="1265">
          <cell r="B1265" t="str">
            <v>031800035</v>
          </cell>
          <cell r="C1265" t="str">
            <v>立式管道泵</v>
          </cell>
          <cell r="D1265" t="str">
            <v>ALP65-200B/5.5KW</v>
          </cell>
          <cell r="E1265">
            <v>1880.34</v>
          </cell>
          <cell r="F1265">
            <v>1805.13</v>
          </cell>
          <cell r="G1265">
            <v>75.21</v>
          </cell>
          <cell r="H1265">
            <v>0</v>
          </cell>
          <cell r="I1265" t="str">
            <v>2017.01.31</v>
          </cell>
          <cell r="J1265" t="str">
            <v>96</v>
          </cell>
          <cell r="K1265" t="str">
            <v>种衣剂装置--肥东分厂</v>
          </cell>
          <cell r="L1265" t="str">
            <v>肥东制剂分厂</v>
          </cell>
          <cell r="M1265" t="str">
            <v>肥东制剂种衣剂车间</v>
          </cell>
          <cell r="N1265" t="str">
            <v>合肥市康凯机电</v>
          </cell>
          <cell r="O1265" t="str">
            <v>0.00</v>
          </cell>
          <cell r="P1265" t="str">
            <v>244.73</v>
          </cell>
          <cell r="Q1265" t="str">
            <v>75.21</v>
          </cell>
          <cell r="R1265" t="str">
            <v>96</v>
          </cell>
          <cell r="S1265" t="str">
            <v>平均年限法(一)</v>
          </cell>
          <cell r="T1265" t="str">
            <v>在用</v>
          </cell>
          <cell r="U1265" t="str">
            <v>直接购入</v>
          </cell>
          <cell r="V1265" t="str">
            <v>王桂珍</v>
          </cell>
          <cell r="W1265" t="str">
            <v>2017.01.31</v>
          </cell>
          <cell r="X1265" t="str">
            <v>记--243</v>
          </cell>
        </row>
        <row r="1265">
          <cell r="AA1265" t="str">
            <v>0318</v>
          </cell>
        </row>
        <row r="1266">
          <cell r="B1266" t="str">
            <v>030200064</v>
          </cell>
          <cell r="C1266" t="str">
            <v>自吸排污泵</v>
          </cell>
          <cell r="D1266" t="str">
            <v>50ZW15-30-3</v>
          </cell>
          <cell r="E1266">
            <v>2692.31</v>
          </cell>
          <cell r="F1266">
            <v>2342.04</v>
          </cell>
          <cell r="G1266">
            <v>92</v>
          </cell>
          <cell r="H1266">
            <v>258.27</v>
          </cell>
          <cell r="I1266" t="str">
            <v>2017.01.31</v>
          </cell>
          <cell r="J1266" t="str">
            <v>96</v>
          </cell>
          <cell r="K1266" t="str">
            <v>污水设备</v>
          </cell>
          <cell r="L1266" t="str">
            <v>肥东制剂分厂</v>
          </cell>
          <cell r="M1266" t="str">
            <v>肥东制剂污水处理站</v>
          </cell>
          <cell r="N1266" t="str">
            <v>合肥四联泵业</v>
          </cell>
          <cell r="O1266" t="str">
            <v>0.00</v>
          </cell>
          <cell r="P1266" t="str">
            <v>350.26</v>
          </cell>
          <cell r="Q1266" t="str">
            <v>107.69</v>
          </cell>
          <cell r="R1266" t="str">
            <v>96</v>
          </cell>
          <cell r="S1266" t="str">
            <v>平均年限法(一)</v>
          </cell>
          <cell r="T1266" t="str">
            <v>在用</v>
          </cell>
          <cell r="U1266" t="str">
            <v>直接购入</v>
          </cell>
          <cell r="V1266" t="str">
            <v>王桂珍</v>
          </cell>
          <cell r="W1266" t="str">
            <v>2017.01.31</v>
          </cell>
          <cell r="X1266" t="str">
            <v>记--244</v>
          </cell>
        </row>
        <row r="1266">
          <cell r="AA1266" t="str">
            <v>0302</v>
          </cell>
        </row>
        <row r="1267">
          <cell r="B1267" t="str">
            <v>030200065</v>
          </cell>
          <cell r="C1267" t="str">
            <v>自吸排污泵</v>
          </cell>
          <cell r="D1267" t="str">
            <v>50ZW15-30-3</v>
          </cell>
          <cell r="E1267">
            <v>2692.31</v>
          </cell>
          <cell r="F1267">
            <v>2584.62</v>
          </cell>
          <cell r="G1267">
            <v>107.69</v>
          </cell>
          <cell r="H1267">
            <v>0</v>
          </cell>
          <cell r="I1267" t="str">
            <v>2017.01.31</v>
          </cell>
          <cell r="J1267" t="str">
            <v>96</v>
          </cell>
          <cell r="K1267" t="str">
            <v>污水设备</v>
          </cell>
          <cell r="L1267" t="str">
            <v>肥东制剂分厂</v>
          </cell>
          <cell r="M1267" t="str">
            <v>肥东制剂污水处理站</v>
          </cell>
          <cell r="N1267" t="str">
            <v>合肥四联泵业</v>
          </cell>
          <cell r="O1267" t="str">
            <v>0.00</v>
          </cell>
          <cell r="P1267" t="str">
            <v>350.26</v>
          </cell>
          <cell r="Q1267" t="str">
            <v>107.69</v>
          </cell>
          <cell r="R1267" t="str">
            <v>96</v>
          </cell>
          <cell r="S1267" t="str">
            <v>平均年限法(一)</v>
          </cell>
          <cell r="T1267" t="str">
            <v>在用</v>
          </cell>
          <cell r="U1267" t="str">
            <v>直接购入</v>
          </cell>
          <cell r="V1267" t="str">
            <v>王桂珍</v>
          </cell>
          <cell r="W1267" t="str">
            <v>2017.01.31</v>
          </cell>
          <cell r="X1267" t="str">
            <v>记--244</v>
          </cell>
        </row>
        <row r="1267">
          <cell r="AA1267" t="str">
            <v>0302</v>
          </cell>
        </row>
        <row r="1268">
          <cell r="B1268" t="str">
            <v>030200066</v>
          </cell>
          <cell r="C1268" t="str">
            <v>自吸排污泵</v>
          </cell>
          <cell r="D1268" t="str">
            <v>80zw40-30-7.5</v>
          </cell>
          <cell r="E1268">
            <v>4230.77</v>
          </cell>
          <cell r="F1268">
            <v>3680.97</v>
          </cell>
          <cell r="G1268">
            <v>128</v>
          </cell>
          <cell r="H1268">
            <v>421.8</v>
          </cell>
          <cell r="I1268" t="str">
            <v>2017.01.31</v>
          </cell>
          <cell r="J1268" t="str">
            <v>96</v>
          </cell>
          <cell r="K1268" t="str">
            <v>污水设备</v>
          </cell>
          <cell r="L1268" t="str">
            <v>肥东制剂分厂</v>
          </cell>
          <cell r="M1268" t="str">
            <v>肥东制剂污水处理站</v>
          </cell>
          <cell r="N1268" t="str">
            <v>合肥四联泵业</v>
          </cell>
          <cell r="O1268" t="str">
            <v>0.00</v>
          </cell>
          <cell r="P1268" t="str">
            <v>549.81</v>
          </cell>
          <cell r="Q1268" t="str">
            <v>169.23</v>
          </cell>
          <cell r="R1268" t="str">
            <v>96</v>
          </cell>
          <cell r="S1268" t="str">
            <v>平均年限法(一)</v>
          </cell>
          <cell r="T1268" t="str">
            <v>在用</v>
          </cell>
          <cell r="U1268" t="str">
            <v>直接购入</v>
          </cell>
          <cell r="V1268" t="str">
            <v>王桂珍</v>
          </cell>
          <cell r="W1268" t="str">
            <v>2017.01.31</v>
          </cell>
          <cell r="X1268" t="str">
            <v>记--244</v>
          </cell>
        </row>
        <row r="1268">
          <cell r="AA1268" t="str">
            <v>0302</v>
          </cell>
        </row>
        <row r="1269">
          <cell r="B1269" t="str">
            <v>030800142</v>
          </cell>
          <cell r="C1269" t="str">
            <v>卧式离心泵</v>
          </cell>
          <cell r="D1269" t="str">
            <v>ISW100-1602/15KW</v>
          </cell>
          <cell r="E1269">
            <v>5000</v>
          </cell>
          <cell r="F1269">
            <v>4350</v>
          </cell>
          <cell r="G1269">
            <v>203</v>
          </cell>
          <cell r="H1269">
            <v>447</v>
          </cell>
          <cell r="I1269" t="str">
            <v>2017.01.31</v>
          </cell>
          <cell r="J1269" t="str">
            <v>96</v>
          </cell>
          <cell r="K1269" t="str">
            <v>烟嘧装置（合成一车间）</v>
          </cell>
          <cell r="L1269" t="str">
            <v>肥东合成分厂</v>
          </cell>
          <cell r="M1269" t="str">
            <v>肥东合成苯磺隆车间</v>
          </cell>
          <cell r="N1269" t="str">
            <v>合肥四联泵业</v>
          </cell>
          <cell r="O1269" t="str">
            <v>0.00</v>
          </cell>
          <cell r="P1269" t="str">
            <v>650.00</v>
          </cell>
          <cell r="Q1269" t="str">
            <v>200.00</v>
          </cell>
          <cell r="R1269" t="str">
            <v>96</v>
          </cell>
          <cell r="S1269" t="str">
            <v>平均年限法(一)</v>
          </cell>
          <cell r="T1269" t="str">
            <v>在用</v>
          </cell>
          <cell r="U1269" t="str">
            <v>直接购入</v>
          </cell>
          <cell r="V1269" t="str">
            <v>王桂珍</v>
          </cell>
          <cell r="W1269" t="str">
            <v>2017.01.31</v>
          </cell>
          <cell r="X1269" t="str">
            <v>记--244</v>
          </cell>
        </row>
        <row r="1269">
          <cell r="AA1269" t="str">
            <v>0308</v>
          </cell>
        </row>
        <row r="1270">
          <cell r="B1270" t="str">
            <v>032200330</v>
          </cell>
          <cell r="C1270" t="str">
            <v>氟塑料合金离心泵</v>
          </cell>
          <cell r="D1270" t="str">
            <v>50FSB-25YB2/4KW</v>
          </cell>
          <cell r="E1270">
            <v>3521.37</v>
          </cell>
          <cell r="F1270">
            <v>3380.52</v>
          </cell>
          <cell r="G1270">
            <v>140.85</v>
          </cell>
          <cell r="H1270">
            <v>0</v>
          </cell>
          <cell r="I1270" t="str">
            <v>2017.01.31</v>
          </cell>
          <cell r="J1270" t="str">
            <v>96</v>
          </cell>
          <cell r="K1270" t="str">
            <v>循环经济示范园设备</v>
          </cell>
          <cell r="L1270" t="str">
            <v>肥东合成分厂</v>
          </cell>
          <cell r="M1270" t="str">
            <v>肥东合成分厂</v>
          </cell>
          <cell r="N1270" t="str">
            <v>合肥四联泵业</v>
          </cell>
          <cell r="O1270" t="str">
            <v>0.00</v>
          </cell>
          <cell r="P1270" t="str">
            <v>458.09</v>
          </cell>
          <cell r="Q1270" t="str">
            <v>140.85</v>
          </cell>
          <cell r="R1270" t="str">
            <v>96</v>
          </cell>
          <cell r="S1270" t="str">
            <v>平均年限法(一)</v>
          </cell>
          <cell r="T1270" t="str">
            <v>在用</v>
          </cell>
          <cell r="U1270" t="str">
            <v>直接购入</v>
          </cell>
          <cell r="V1270" t="str">
            <v>王桂珍</v>
          </cell>
          <cell r="W1270" t="str">
            <v>2017.01.31</v>
          </cell>
          <cell r="X1270" t="str">
            <v>记--244</v>
          </cell>
        </row>
        <row r="1270">
          <cell r="AA1270" t="str">
            <v>0322</v>
          </cell>
        </row>
        <row r="1271">
          <cell r="B1271" t="str">
            <v>032200331</v>
          </cell>
          <cell r="C1271" t="str">
            <v>氟塑料合金离心泵</v>
          </cell>
          <cell r="D1271" t="str">
            <v>50FSB-25YB2/4KW</v>
          </cell>
          <cell r="E1271">
            <v>3521.37</v>
          </cell>
          <cell r="F1271">
            <v>3380.52</v>
          </cell>
          <cell r="G1271">
            <v>140.85</v>
          </cell>
          <cell r="H1271">
            <v>0</v>
          </cell>
          <cell r="I1271" t="str">
            <v>2017.01.31</v>
          </cell>
          <cell r="J1271" t="str">
            <v>96</v>
          </cell>
          <cell r="K1271" t="str">
            <v>循环经济示范园设备</v>
          </cell>
          <cell r="L1271" t="str">
            <v>肥东合成分厂</v>
          </cell>
          <cell r="M1271" t="str">
            <v>肥东合成分厂</v>
          </cell>
          <cell r="N1271" t="str">
            <v>合肥四联泵业</v>
          </cell>
          <cell r="O1271" t="str">
            <v>0.00</v>
          </cell>
          <cell r="P1271" t="str">
            <v>458.09</v>
          </cell>
          <cell r="Q1271" t="str">
            <v>140.85</v>
          </cell>
          <cell r="R1271" t="str">
            <v>96</v>
          </cell>
          <cell r="S1271" t="str">
            <v>平均年限法(一)</v>
          </cell>
          <cell r="T1271" t="str">
            <v>在用</v>
          </cell>
          <cell r="U1271" t="str">
            <v>直接购入</v>
          </cell>
          <cell r="V1271" t="str">
            <v>王桂珍</v>
          </cell>
          <cell r="W1271" t="str">
            <v>2017.01.31</v>
          </cell>
          <cell r="X1271" t="str">
            <v>记--244</v>
          </cell>
        </row>
        <row r="1271">
          <cell r="AA1271" t="str">
            <v>0322</v>
          </cell>
        </row>
        <row r="1272">
          <cell r="B1272" t="str">
            <v>031600010</v>
          </cell>
          <cell r="C1272" t="str">
            <v>车床</v>
          </cell>
          <cell r="D1272" t="str">
            <v>C630（加长）</v>
          </cell>
          <cell r="E1272">
            <v>18000</v>
          </cell>
          <cell r="F1272">
            <v>17280</v>
          </cell>
          <cell r="G1272">
            <v>720</v>
          </cell>
          <cell r="H1272">
            <v>0</v>
          </cell>
          <cell r="I1272" t="str">
            <v>2017.01.31</v>
          </cell>
          <cell r="J1272" t="str">
            <v>60</v>
          </cell>
          <cell r="K1272" t="str">
            <v>二手设备</v>
          </cell>
          <cell r="L1272" t="str">
            <v>肥东合成分厂</v>
          </cell>
          <cell r="M1272" t="str">
            <v>肥东合成分厂</v>
          </cell>
          <cell r="N1272" t="str">
            <v>安徽晋煤金龙源</v>
          </cell>
          <cell r="O1272" t="str">
            <v>0.00</v>
          </cell>
          <cell r="P1272" t="str">
            <v>0.00</v>
          </cell>
          <cell r="Q1272" t="str">
            <v>720.00</v>
          </cell>
          <cell r="R1272" t="str">
            <v>60</v>
          </cell>
          <cell r="S1272" t="str">
            <v>平均年限法(一)</v>
          </cell>
          <cell r="T1272" t="str">
            <v>在用</v>
          </cell>
          <cell r="U1272" t="str">
            <v>直接购入</v>
          </cell>
          <cell r="V1272" t="str">
            <v>王桂珍</v>
          </cell>
          <cell r="W1272" t="str">
            <v>2017.01.31</v>
          </cell>
          <cell r="X1272" t="str">
            <v>记--246</v>
          </cell>
        </row>
        <row r="1272">
          <cell r="AA1272" t="str">
            <v>0316</v>
          </cell>
        </row>
        <row r="1273">
          <cell r="B1273" t="str">
            <v>031600011</v>
          </cell>
          <cell r="C1273" t="str">
            <v>车床</v>
          </cell>
          <cell r="D1273" t="str">
            <v>C6140</v>
          </cell>
          <cell r="E1273">
            <v>15000</v>
          </cell>
          <cell r="F1273">
            <v>14400</v>
          </cell>
          <cell r="G1273">
            <v>600</v>
          </cell>
          <cell r="H1273">
            <v>0</v>
          </cell>
          <cell r="I1273" t="str">
            <v>2017.01.31</v>
          </cell>
          <cell r="J1273" t="str">
            <v>60</v>
          </cell>
          <cell r="K1273" t="str">
            <v>二手设备</v>
          </cell>
          <cell r="L1273" t="str">
            <v>肥东合成分厂</v>
          </cell>
          <cell r="M1273" t="str">
            <v>肥东合成分厂</v>
          </cell>
          <cell r="N1273" t="str">
            <v>安徽晋煤金龙源</v>
          </cell>
          <cell r="O1273" t="str">
            <v>0.00</v>
          </cell>
          <cell r="P1273" t="str">
            <v>0.00</v>
          </cell>
          <cell r="Q1273" t="str">
            <v>600.00</v>
          </cell>
          <cell r="R1273" t="str">
            <v>60</v>
          </cell>
          <cell r="S1273" t="str">
            <v>平均年限法(一)</v>
          </cell>
          <cell r="T1273" t="str">
            <v>在用</v>
          </cell>
          <cell r="U1273" t="str">
            <v>直接购入</v>
          </cell>
          <cell r="V1273" t="str">
            <v>王桂珍</v>
          </cell>
          <cell r="W1273" t="str">
            <v>2017.01.31</v>
          </cell>
          <cell r="X1273" t="str">
            <v>记--246</v>
          </cell>
        </row>
        <row r="1273">
          <cell r="AA1273" t="str">
            <v>0316</v>
          </cell>
        </row>
        <row r="1274">
          <cell r="B1274" t="str">
            <v>031600012</v>
          </cell>
          <cell r="C1274" t="str">
            <v>卷板机</v>
          </cell>
        </row>
        <row r="1274">
          <cell r="E1274">
            <v>19596</v>
          </cell>
          <cell r="F1274">
            <v>18812.16</v>
          </cell>
          <cell r="G1274">
            <v>783.84</v>
          </cell>
          <cell r="H1274">
            <v>0</v>
          </cell>
          <cell r="I1274" t="str">
            <v>2017.01.31</v>
          </cell>
          <cell r="J1274" t="str">
            <v>60</v>
          </cell>
          <cell r="K1274" t="str">
            <v>二手设备</v>
          </cell>
          <cell r="L1274" t="str">
            <v>肥东合成分厂</v>
          </cell>
          <cell r="M1274" t="str">
            <v>肥东合成分厂</v>
          </cell>
          <cell r="N1274" t="str">
            <v>安徽晋煤金龙源</v>
          </cell>
          <cell r="O1274" t="str">
            <v>0.00</v>
          </cell>
          <cell r="P1274" t="str">
            <v>0.00</v>
          </cell>
          <cell r="Q1274" t="str">
            <v>783.84</v>
          </cell>
          <cell r="R1274" t="str">
            <v>60</v>
          </cell>
          <cell r="S1274" t="str">
            <v>平均年限法(一)</v>
          </cell>
          <cell r="T1274" t="str">
            <v>在用</v>
          </cell>
          <cell r="U1274" t="str">
            <v>直接购入</v>
          </cell>
          <cell r="V1274" t="str">
            <v>王桂珍</v>
          </cell>
          <cell r="W1274" t="str">
            <v>2017.01.31</v>
          </cell>
          <cell r="X1274" t="str">
            <v>记--246</v>
          </cell>
        </row>
        <row r="1274">
          <cell r="AA1274" t="str">
            <v>0316</v>
          </cell>
        </row>
        <row r="1275">
          <cell r="B1275" t="str">
            <v>030700218</v>
          </cell>
          <cell r="C1275" t="str">
            <v>石墨冷凝器</v>
          </cell>
          <cell r="D1275" t="str">
            <v>YKC50-20M2</v>
          </cell>
          <cell r="E1275">
            <v>15384.62</v>
          </cell>
          <cell r="F1275">
            <v>14769.24</v>
          </cell>
          <cell r="G1275">
            <v>615.38</v>
          </cell>
          <cell r="H1275">
            <v>0</v>
          </cell>
          <cell r="I1275" t="str">
            <v>2017.01.31</v>
          </cell>
          <cell r="J1275" t="str">
            <v>96</v>
          </cell>
          <cell r="K1275" t="str">
            <v>精喹装置（合成二车间）</v>
          </cell>
          <cell r="L1275" t="str">
            <v>肥东合成分厂</v>
          </cell>
          <cell r="M1275" t="str">
            <v>肥东合成精喹车间</v>
          </cell>
          <cell r="N1275" t="str">
            <v>东台市西达石墨设备</v>
          </cell>
          <cell r="O1275" t="str">
            <v>0.00</v>
          </cell>
          <cell r="P1275" t="str">
            <v>1,999.69</v>
          </cell>
          <cell r="Q1275" t="str">
            <v>615.38</v>
          </cell>
          <cell r="R1275" t="str">
            <v>96</v>
          </cell>
          <cell r="S1275" t="str">
            <v>平均年限法(一)</v>
          </cell>
          <cell r="T1275" t="str">
            <v>在用</v>
          </cell>
          <cell r="U1275" t="str">
            <v>直接购入</v>
          </cell>
          <cell r="V1275" t="str">
            <v>王桂珍</v>
          </cell>
          <cell r="W1275" t="str">
            <v>2017.01.31</v>
          </cell>
          <cell r="X1275" t="str">
            <v>记--262</v>
          </cell>
        </row>
        <row r="1275">
          <cell r="AA1275" t="str">
            <v>0307</v>
          </cell>
        </row>
        <row r="1276">
          <cell r="B1276" t="str">
            <v>031022320</v>
          </cell>
          <cell r="C1276" t="str">
            <v>电动葫芦</v>
          </cell>
          <cell r="D1276" t="str">
            <v>CDIT*9M</v>
          </cell>
          <cell r="E1276">
            <v>2606.84</v>
          </cell>
          <cell r="F1276">
            <v>2502.57</v>
          </cell>
          <cell r="G1276">
            <v>104.27</v>
          </cell>
          <cell r="H1276">
            <v>0</v>
          </cell>
          <cell r="I1276" t="str">
            <v>2017.01.31</v>
          </cell>
          <cell r="J1276" t="str">
            <v>96</v>
          </cell>
          <cell r="K1276" t="str">
            <v>剂型设备</v>
          </cell>
          <cell r="L1276" t="str">
            <v>肥东制剂分厂</v>
          </cell>
          <cell r="M1276" t="str">
            <v>肥东制剂D车间</v>
          </cell>
          <cell r="N1276" t="str">
            <v>合肥南华机电设备</v>
          </cell>
          <cell r="O1276" t="str">
            <v>0.00</v>
          </cell>
          <cell r="P1276" t="str">
            <v>338.76</v>
          </cell>
          <cell r="Q1276" t="str">
            <v>104.27</v>
          </cell>
          <cell r="R1276" t="str">
            <v>96</v>
          </cell>
          <cell r="S1276" t="str">
            <v>平均年限法(一)</v>
          </cell>
          <cell r="T1276" t="str">
            <v>在用</v>
          </cell>
          <cell r="U1276" t="str">
            <v>直接购入</v>
          </cell>
          <cell r="V1276" t="str">
            <v>王桂珍</v>
          </cell>
          <cell r="W1276" t="str">
            <v>2017.01.31</v>
          </cell>
          <cell r="X1276" t="str">
            <v>记--289</v>
          </cell>
        </row>
        <row r="1276">
          <cell r="AA1276" t="str">
            <v>0310</v>
          </cell>
        </row>
        <row r="1277">
          <cell r="B1277" t="str">
            <v>031022321</v>
          </cell>
          <cell r="C1277" t="str">
            <v>袋装车间生产线搬迁及安装(三河搬迁)</v>
          </cell>
        </row>
        <row r="1277">
          <cell r="E1277">
            <v>394709.99</v>
          </cell>
          <cell r="F1277">
            <v>378921.59</v>
          </cell>
          <cell r="G1277">
            <v>15788.4</v>
          </cell>
          <cell r="H1277">
            <v>0</v>
          </cell>
          <cell r="I1277" t="str">
            <v>2017.01.31</v>
          </cell>
          <cell r="J1277" t="str">
            <v>96</v>
          </cell>
          <cell r="K1277" t="str">
            <v>剂型设备</v>
          </cell>
          <cell r="L1277" t="str">
            <v>肥东制剂分厂</v>
          </cell>
          <cell r="M1277" t="str">
            <v>肥东制剂分厂粉剂车间</v>
          </cell>
          <cell r="N1277" t="str">
            <v>江苏省工业设备安装</v>
          </cell>
          <cell r="O1277" t="str">
            <v>0.00</v>
          </cell>
          <cell r="P1277" t="str">
            <v>54,276.79</v>
          </cell>
          <cell r="Q1277" t="str">
            <v>15,788.40</v>
          </cell>
          <cell r="R1277" t="str">
            <v>96</v>
          </cell>
          <cell r="S1277" t="str">
            <v>平均年限法(一)</v>
          </cell>
          <cell r="T1277" t="str">
            <v>在用</v>
          </cell>
          <cell r="U1277" t="str">
            <v>直接购入</v>
          </cell>
          <cell r="V1277" t="str">
            <v>王桂珍</v>
          </cell>
          <cell r="W1277" t="str">
            <v>2017.01.31</v>
          </cell>
          <cell r="X1277" t="str">
            <v>记--323</v>
          </cell>
        </row>
        <row r="1277">
          <cell r="AA1277" t="str">
            <v>0310</v>
          </cell>
        </row>
        <row r="1278">
          <cell r="B1278" t="str">
            <v>030500020</v>
          </cell>
          <cell r="C1278" t="str">
            <v>配电间节能改造安装工程</v>
          </cell>
        </row>
        <row r="1278">
          <cell r="E1278">
            <v>716504.85</v>
          </cell>
          <cell r="F1278">
            <v>687844.66</v>
          </cell>
          <cell r="G1278">
            <v>28660.19</v>
          </cell>
          <cell r="H1278">
            <v>0</v>
          </cell>
          <cell r="I1278" t="str">
            <v>2017.01.31</v>
          </cell>
          <cell r="J1278" t="str">
            <v>96</v>
          </cell>
          <cell r="K1278" t="str">
            <v>电力设备</v>
          </cell>
          <cell r="L1278" t="str">
            <v>肥东合成分厂/肥东制剂分厂</v>
          </cell>
          <cell r="M1278" t="str">
            <v>肥东分厂</v>
          </cell>
          <cell r="N1278" t="str">
            <v>合肥和易节能</v>
          </cell>
          <cell r="O1278" t="str">
            <v>0.00</v>
          </cell>
          <cell r="P1278" t="str">
            <v>93,145.51</v>
          </cell>
          <cell r="Q1278" t="str">
            <v>28,660.19</v>
          </cell>
          <cell r="R1278" t="str">
            <v>96</v>
          </cell>
          <cell r="S1278" t="str">
            <v>平均年限法(一)</v>
          </cell>
          <cell r="T1278" t="str">
            <v>在用</v>
          </cell>
          <cell r="U1278" t="str">
            <v>直接购入</v>
          </cell>
          <cell r="V1278" t="str">
            <v>王桂珍</v>
          </cell>
          <cell r="W1278" t="str">
            <v>2017.01.31</v>
          </cell>
          <cell r="X1278" t="str">
            <v>记--324</v>
          </cell>
        </row>
        <row r="1278">
          <cell r="AA1278" t="str">
            <v>0305</v>
          </cell>
        </row>
        <row r="1279">
          <cell r="B1279" t="str">
            <v>031022426</v>
          </cell>
          <cell r="C1279" t="str">
            <v>生产自动化-机器人二期-四轴码垛机器人</v>
          </cell>
          <cell r="D1279" t="str">
            <v>TR-F120</v>
          </cell>
          <cell r="E1279">
            <v>192307.69</v>
          </cell>
          <cell r="F1279">
            <v>180769.5</v>
          </cell>
          <cell r="G1279">
            <v>11538.19</v>
          </cell>
          <cell r="H1279">
            <v>0</v>
          </cell>
          <cell r="I1279" t="str">
            <v>2017.02.15</v>
          </cell>
          <cell r="J1279" t="str">
            <v>96</v>
          </cell>
          <cell r="K1279" t="str">
            <v>剂型设备</v>
          </cell>
          <cell r="L1279" t="str">
            <v>肥东制剂分厂</v>
          </cell>
          <cell r="M1279" t="str">
            <v>肥东制剂13#车间</v>
          </cell>
          <cell r="N1279" t="str">
            <v>合肥泰禾光电科技股份</v>
          </cell>
          <cell r="O1279" t="str">
            <v>1,923.08</v>
          </cell>
          <cell r="P1279" t="str">
            <v>23,076.96</v>
          </cell>
          <cell r="Q1279" t="str">
            <v>7,692.31</v>
          </cell>
          <cell r="R1279" t="str">
            <v>94</v>
          </cell>
          <cell r="S1279" t="str">
            <v>平均年限法(一)</v>
          </cell>
          <cell r="T1279" t="str">
            <v>在用</v>
          </cell>
          <cell r="U1279" t="str">
            <v>在建工程转入</v>
          </cell>
          <cell r="V1279" t="str">
            <v>王桂珍</v>
          </cell>
          <cell r="W1279" t="str">
            <v>2017.11.14</v>
          </cell>
        </row>
        <row r="1279">
          <cell r="AA1279" t="str">
            <v>0310</v>
          </cell>
        </row>
        <row r="1280">
          <cell r="B1280" t="str">
            <v>031022427</v>
          </cell>
          <cell r="C1280" t="str">
            <v>生产自动化-机器人二期-机器人底座</v>
          </cell>
          <cell r="D1280" t="str">
            <v>TR-DZ01</v>
          </cell>
          <cell r="E1280">
            <v>4273.5</v>
          </cell>
          <cell r="F1280">
            <v>4017.52</v>
          </cell>
          <cell r="G1280">
            <v>255.98</v>
          </cell>
          <cell r="H1280">
            <v>0</v>
          </cell>
          <cell r="I1280" t="str">
            <v>2017.02.15</v>
          </cell>
          <cell r="J1280" t="str">
            <v>96</v>
          </cell>
          <cell r="K1280" t="str">
            <v>剂型设备</v>
          </cell>
          <cell r="L1280" t="str">
            <v>肥东制剂分厂</v>
          </cell>
          <cell r="M1280" t="str">
            <v>肥东制剂13#车间</v>
          </cell>
          <cell r="N1280" t="str">
            <v>合肥泰禾光电科技股份</v>
          </cell>
          <cell r="O1280" t="str">
            <v>42.74</v>
          </cell>
          <cell r="P1280" t="str">
            <v>512.88</v>
          </cell>
          <cell r="Q1280" t="str">
            <v>170.94</v>
          </cell>
          <cell r="R1280" t="str">
            <v>94</v>
          </cell>
          <cell r="S1280" t="str">
            <v>平均年限法(一)</v>
          </cell>
          <cell r="T1280" t="str">
            <v>在用</v>
          </cell>
          <cell r="U1280" t="str">
            <v>在建工程转入</v>
          </cell>
          <cell r="V1280" t="str">
            <v>王桂珍</v>
          </cell>
          <cell r="W1280" t="str">
            <v>2017.11.14</v>
          </cell>
        </row>
        <row r="1280">
          <cell r="AA1280" t="str">
            <v>0310</v>
          </cell>
        </row>
        <row r="1281">
          <cell r="B1281" t="str">
            <v>031022428</v>
          </cell>
          <cell r="C1281" t="str">
            <v>生产自动化-机器人二期-机器人安全围栏</v>
          </cell>
          <cell r="D1281" t="str">
            <v>TR-HL01</v>
          </cell>
          <cell r="E1281">
            <v>8547.01</v>
          </cell>
          <cell r="F1281">
            <v>8034.18</v>
          </cell>
          <cell r="G1281">
            <v>512.83</v>
          </cell>
          <cell r="H1281">
            <v>0</v>
          </cell>
          <cell r="I1281" t="str">
            <v>2017.02.15</v>
          </cell>
          <cell r="J1281" t="str">
            <v>96</v>
          </cell>
          <cell r="K1281" t="str">
            <v>剂型设备</v>
          </cell>
          <cell r="L1281" t="str">
            <v>肥东制剂分厂</v>
          </cell>
          <cell r="M1281" t="str">
            <v>肥东制剂13#车间</v>
          </cell>
          <cell r="N1281" t="str">
            <v>合肥泰禾光电科技股份</v>
          </cell>
          <cell r="O1281" t="str">
            <v>85.47</v>
          </cell>
          <cell r="P1281" t="str">
            <v>1,025.64</v>
          </cell>
          <cell r="Q1281" t="str">
            <v>341.88</v>
          </cell>
          <cell r="R1281" t="str">
            <v>94</v>
          </cell>
          <cell r="S1281" t="str">
            <v>平均年限法(一)</v>
          </cell>
          <cell r="T1281" t="str">
            <v>在用</v>
          </cell>
          <cell r="U1281" t="str">
            <v>在建工程转入</v>
          </cell>
          <cell r="V1281" t="str">
            <v>王桂珍</v>
          </cell>
          <cell r="W1281" t="str">
            <v>2017.11.14</v>
          </cell>
        </row>
        <row r="1281">
          <cell r="AA1281" t="str">
            <v>0310</v>
          </cell>
        </row>
        <row r="1282">
          <cell r="B1282" t="str">
            <v>031022429</v>
          </cell>
          <cell r="C1282" t="str">
            <v>生产自动化-机器人二期-纸箱海绵吸盘</v>
          </cell>
          <cell r="D1282" t="str">
            <v>TR-ZS01</v>
          </cell>
          <cell r="E1282">
            <v>21367.52</v>
          </cell>
          <cell r="F1282">
            <v>20085.88</v>
          </cell>
          <cell r="G1282">
            <v>1281.64</v>
          </cell>
          <cell r="H1282">
            <v>0</v>
          </cell>
          <cell r="I1282" t="str">
            <v>2017.02.15</v>
          </cell>
          <cell r="J1282" t="str">
            <v>96</v>
          </cell>
          <cell r="K1282" t="str">
            <v>剂型设备</v>
          </cell>
          <cell r="L1282" t="str">
            <v>肥东制剂分厂</v>
          </cell>
          <cell r="M1282" t="str">
            <v>肥东制剂13#车间</v>
          </cell>
          <cell r="N1282" t="str">
            <v>合肥泰禾光电科技股份</v>
          </cell>
          <cell r="O1282" t="str">
            <v>213.68</v>
          </cell>
          <cell r="P1282" t="str">
            <v>2,564.16</v>
          </cell>
          <cell r="Q1282" t="str">
            <v>854.70</v>
          </cell>
          <cell r="R1282" t="str">
            <v>94</v>
          </cell>
          <cell r="S1282" t="str">
            <v>平均年限法(一)</v>
          </cell>
          <cell r="T1282" t="str">
            <v>在用</v>
          </cell>
          <cell r="U1282" t="str">
            <v>在建工程转入</v>
          </cell>
          <cell r="V1282" t="str">
            <v>王桂珍</v>
          </cell>
          <cell r="W1282" t="str">
            <v>2017.11.14</v>
          </cell>
        </row>
        <row r="1282">
          <cell r="AA1282" t="str">
            <v>0310</v>
          </cell>
        </row>
        <row r="1283">
          <cell r="B1283" t="str">
            <v>031022430</v>
          </cell>
          <cell r="C1283" t="str">
            <v>生产自动化-机器人二期-抓取输送机</v>
          </cell>
          <cell r="D1283" t="str">
            <v>TR-ZQ01</v>
          </cell>
          <cell r="E1283">
            <v>17094.02</v>
          </cell>
          <cell r="F1283">
            <v>16068.36</v>
          </cell>
          <cell r="G1283">
            <v>1025.66</v>
          </cell>
          <cell r="H1283">
            <v>0</v>
          </cell>
          <cell r="I1283" t="str">
            <v>2017.02.15</v>
          </cell>
          <cell r="J1283" t="str">
            <v>96</v>
          </cell>
          <cell r="K1283" t="str">
            <v>剂型设备</v>
          </cell>
          <cell r="L1283" t="str">
            <v>肥东制剂分厂</v>
          </cell>
          <cell r="M1283" t="str">
            <v>肥东制剂13#车间</v>
          </cell>
          <cell r="N1283" t="str">
            <v>合肥泰禾光电科技股份</v>
          </cell>
          <cell r="O1283" t="str">
            <v>170.94</v>
          </cell>
          <cell r="P1283" t="str">
            <v>2,051.28</v>
          </cell>
          <cell r="Q1283" t="str">
            <v>683.76</v>
          </cell>
          <cell r="R1283" t="str">
            <v>94</v>
          </cell>
          <cell r="S1283" t="str">
            <v>平均年限法(一)</v>
          </cell>
          <cell r="T1283" t="str">
            <v>在用</v>
          </cell>
          <cell r="U1283" t="str">
            <v>在建工程转入</v>
          </cell>
          <cell r="V1283" t="str">
            <v>王桂珍</v>
          </cell>
          <cell r="W1283" t="str">
            <v>2017.11.14</v>
          </cell>
        </row>
        <row r="1283">
          <cell r="AA1283" t="str">
            <v>0310</v>
          </cell>
        </row>
        <row r="1284">
          <cell r="B1284" t="str">
            <v>031022431</v>
          </cell>
          <cell r="C1284" t="str">
            <v>生产自动化-机器人二期-过渡滚筒输送机</v>
          </cell>
          <cell r="D1284" t="str">
            <v>TR-SS01</v>
          </cell>
          <cell r="E1284">
            <v>14957.26</v>
          </cell>
          <cell r="F1284">
            <v>14059.6</v>
          </cell>
          <cell r="G1284">
            <v>897.66</v>
          </cell>
          <cell r="H1284">
            <v>0</v>
          </cell>
          <cell r="I1284" t="str">
            <v>2017.02.15</v>
          </cell>
          <cell r="J1284" t="str">
            <v>96</v>
          </cell>
          <cell r="K1284" t="str">
            <v>剂型设备</v>
          </cell>
          <cell r="L1284" t="str">
            <v>肥东制剂分厂</v>
          </cell>
          <cell r="M1284" t="str">
            <v>肥东制剂13#车间</v>
          </cell>
          <cell r="N1284" t="str">
            <v>合肥泰禾光电科技股份</v>
          </cell>
          <cell r="O1284" t="str">
            <v>149.57</v>
          </cell>
          <cell r="P1284" t="str">
            <v>1,794.84</v>
          </cell>
          <cell r="Q1284" t="str">
            <v>598.29</v>
          </cell>
          <cell r="R1284" t="str">
            <v>94</v>
          </cell>
          <cell r="S1284" t="str">
            <v>平均年限法(一)</v>
          </cell>
          <cell r="T1284" t="str">
            <v>在用</v>
          </cell>
          <cell r="U1284" t="str">
            <v>在建工程转入</v>
          </cell>
          <cell r="V1284" t="str">
            <v>王桂珍</v>
          </cell>
          <cell r="W1284" t="str">
            <v>2017.11.14</v>
          </cell>
        </row>
        <row r="1284">
          <cell r="AA1284" t="str">
            <v>0310</v>
          </cell>
        </row>
        <row r="1285">
          <cell r="B1285" t="str">
            <v>031022432</v>
          </cell>
          <cell r="C1285" t="str">
            <v>生产自动化-机器人二期-顶升移栽机构</v>
          </cell>
          <cell r="D1285" t="str">
            <v>TR-DS01</v>
          </cell>
          <cell r="E1285">
            <v>11965.81</v>
          </cell>
          <cell r="F1285">
            <v>11248.03</v>
          </cell>
          <cell r="G1285">
            <v>717.78</v>
          </cell>
          <cell r="H1285">
            <v>0</v>
          </cell>
          <cell r="I1285" t="str">
            <v>2017.02.15</v>
          </cell>
          <cell r="J1285" t="str">
            <v>96</v>
          </cell>
          <cell r="K1285" t="str">
            <v>剂型设备</v>
          </cell>
          <cell r="L1285" t="str">
            <v>肥东制剂分厂</v>
          </cell>
          <cell r="M1285" t="str">
            <v>肥东制剂13#车间</v>
          </cell>
          <cell r="N1285" t="str">
            <v>合肥泰禾光电科技股份</v>
          </cell>
          <cell r="O1285" t="str">
            <v>119.66</v>
          </cell>
          <cell r="P1285" t="str">
            <v>1,435.92</v>
          </cell>
          <cell r="Q1285" t="str">
            <v>478.63</v>
          </cell>
          <cell r="R1285" t="str">
            <v>94</v>
          </cell>
          <cell r="S1285" t="str">
            <v>平均年限法(一)</v>
          </cell>
          <cell r="T1285" t="str">
            <v>在用</v>
          </cell>
          <cell r="U1285" t="str">
            <v>在建工程转入</v>
          </cell>
          <cell r="V1285" t="str">
            <v>王桂珍</v>
          </cell>
          <cell r="W1285" t="str">
            <v>2017.11.14</v>
          </cell>
        </row>
        <row r="1285">
          <cell r="AA1285" t="str">
            <v>0310</v>
          </cell>
        </row>
        <row r="1286">
          <cell r="B1286" t="str">
            <v>031022433</v>
          </cell>
          <cell r="C1286" t="str">
            <v>生产自动化-机器人二期-电器部分</v>
          </cell>
        </row>
        <row r="1286">
          <cell r="E1286">
            <v>7264.97</v>
          </cell>
          <cell r="F1286">
            <v>6829.1</v>
          </cell>
          <cell r="G1286">
            <v>435.87</v>
          </cell>
          <cell r="H1286">
            <v>0</v>
          </cell>
          <cell r="I1286" t="str">
            <v>2017.02.15</v>
          </cell>
          <cell r="J1286" t="str">
            <v>96</v>
          </cell>
          <cell r="K1286" t="str">
            <v>剂型设备</v>
          </cell>
          <cell r="L1286" t="str">
            <v>肥东制剂分厂</v>
          </cell>
          <cell r="M1286" t="str">
            <v>肥东制剂13#车间</v>
          </cell>
          <cell r="N1286" t="str">
            <v>合肥泰禾光电科技股份</v>
          </cell>
          <cell r="O1286" t="str">
            <v>72.65</v>
          </cell>
          <cell r="P1286" t="str">
            <v>871.80</v>
          </cell>
          <cell r="Q1286" t="str">
            <v>290.60</v>
          </cell>
          <cell r="R1286" t="str">
            <v>94</v>
          </cell>
          <cell r="S1286" t="str">
            <v>平均年限法(一)</v>
          </cell>
          <cell r="T1286" t="str">
            <v>在用</v>
          </cell>
          <cell r="U1286" t="str">
            <v>在建工程转入</v>
          </cell>
          <cell r="V1286" t="str">
            <v>王桂珍</v>
          </cell>
          <cell r="W1286" t="str">
            <v>2017.11.14</v>
          </cell>
        </row>
        <row r="1286">
          <cell r="AA1286" t="str">
            <v>0310</v>
          </cell>
        </row>
        <row r="1287">
          <cell r="B1287" t="str">
            <v>031022434</v>
          </cell>
          <cell r="C1287" t="str">
            <v>生产自动化-机器人二期-四轴码垛机器人</v>
          </cell>
          <cell r="D1287" t="str">
            <v>TR-F120</v>
          </cell>
          <cell r="E1287">
            <v>192307.69</v>
          </cell>
          <cell r="F1287">
            <v>180769.5</v>
          </cell>
          <cell r="G1287">
            <v>11538.19</v>
          </cell>
          <cell r="H1287">
            <v>0</v>
          </cell>
          <cell r="I1287" t="str">
            <v>2017.02.15</v>
          </cell>
          <cell r="J1287" t="str">
            <v>96</v>
          </cell>
          <cell r="K1287" t="str">
            <v>剂型设备</v>
          </cell>
          <cell r="L1287" t="str">
            <v>肥东制剂分厂</v>
          </cell>
          <cell r="M1287" t="str">
            <v>肥东制剂14#车间</v>
          </cell>
          <cell r="N1287" t="str">
            <v>合肥泰禾光电科技股份</v>
          </cell>
          <cell r="O1287" t="str">
            <v>1,923.08</v>
          </cell>
          <cell r="P1287" t="str">
            <v>23,076.96</v>
          </cell>
          <cell r="Q1287" t="str">
            <v>7,692.31</v>
          </cell>
          <cell r="R1287" t="str">
            <v>94</v>
          </cell>
          <cell r="S1287" t="str">
            <v>平均年限法(一)</v>
          </cell>
          <cell r="T1287" t="str">
            <v>在用</v>
          </cell>
          <cell r="U1287" t="str">
            <v>在建工程转入</v>
          </cell>
          <cell r="V1287" t="str">
            <v>王桂珍</v>
          </cell>
          <cell r="W1287" t="str">
            <v>2017.11.15</v>
          </cell>
        </row>
        <row r="1287">
          <cell r="AA1287" t="str">
            <v>0310</v>
          </cell>
        </row>
        <row r="1288">
          <cell r="B1288" t="str">
            <v>031022435</v>
          </cell>
          <cell r="C1288" t="str">
            <v>生产自动化-机器人二期-机器人底座</v>
          </cell>
          <cell r="D1288" t="str">
            <v>TR-DZ01</v>
          </cell>
          <cell r="E1288">
            <v>4273.5</v>
          </cell>
          <cell r="F1288">
            <v>4017.52</v>
          </cell>
          <cell r="G1288">
            <v>255.98</v>
          </cell>
          <cell r="H1288">
            <v>0</v>
          </cell>
          <cell r="I1288" t="str">
            <v>2017.02.15</v>
          </cell>
          <cell r="J1288" t="str">
            <v>96</v>
          </cell>
          <cell r="K1288" t="str">
            <v>剂型设备</v>
          </cell>
          <cell r="L1288" t="str">
            <v>肥东制剂分厂</v>
          </cell>
          <cell r="M1288" t="str">
            <v>肥东制剂14#车间</v>
          </cell>
          <cell r="N1288" t="str">
            <v>合肥泰禾光电科技股份</v>
          </cell>
          <cell r="O1288" t="str">
            <v>42.74</v>
          </cell>
          <cell r="P1288" t="str">
            <v>512.88</v>
          </cell>
          <cell r="Q1288" t="str">
            <v>170.94</v>
          </cell>
          <cell r="R1288" t="str">
            <v>94</v>
          </cell>
          <cell r="S1288" t="str">
            <v>平均年限法(一)</v>
          </cell>
          <cell r="T1288" t="str">
            <v>在用</v>
          </cell>
          <cell r="U1288" t="str">
            <v>在建工程转入</v>
          </cell>
          <cell r="V1288" t="str">
            <v>王桂珍</v>
          </cell>
          <cell r="W1288" t="str">
            <v>2017.11.15</v>
          </cell>
        </row>
        <row r="1288">
          <cell r="AA1288" t="str">
            <v>0310</v>
          </cell>
        </row>
        <row r="1289">
          <cell r="B1289" t="str">
            <v>031022436</v>
          </cell>
          <cell r="C1289" t="str">
            <v>生产自动化-机器人二期-机器人安全围栏</v>
          </cell>
          <cell r="D1289" t="str">
            <v>TR-HL01</v>
          </cell>
          <cell r="E1289">
            <v>8547.01</v>
          </cell>
          <cell r="F1289">
            <v>8034.18</v>
          </cell>
          <cell r="G1289">
            <v>512.83</v>
          </cell>
          <cell r="H1289">
            <v>0</v>
          </cell>
          <cell r="I1289" t="str">
            <v>2017.02.15</v>
          </cell>
          <cell r="J1289" t="str">
            <v>96</v>
          </cell>
          <cell r="K1289" t="str">
            <v>剂型设备</v>
          </cell>
          <cell r="L1289" t="str">
            <v>肥东制剂分厂</v>
          </cell>
          <cell r="M1289" t="str">
            <v>肥东制剂14#车间</v>
          </cell>
          <cell r="N1289" t="str">
            <v>合肥泰禾光电科技股份</v>
          </cell>
          <cell r="O1289" t="str">
            <v>85.47</v>
          </cell>
          <cell r="P1289" t="str">
            <v>1,025.64</v>
          </cell>
          <cell r="Q1289" t="str">
            <v>341.88</v>
          </cell>
          <cell r="R1289" t="str">
            <v>94</v>
          </cell>
          <cell r="S1289" t="str">
            <v>平均年限法(一)</v>
          </cell>
          <cell r="T1289" t="str">
            <v>在用</v>
          </cell>
          <cell r="U1289" t="str">
            <v>在建工程转入</v>
          </cell>
          <cell r="V1289" t="str">
            <v>王桂珍</v>
          </cell>
          <cell r="W1289" t="str">
            <v>2017.11.15</v>
          </cell>
        </row>
        <row r="1289">
          <cell r="AA1289" t="str">
            <v>0310</v>
          </cell>
        </row>
        <row r="1290">
          <cell r="B1290" t="str">
            <v>031022437</v>
          </cell>
          <cell r="C1290" t="str">
            <v>生产自动化-机器人二期-纸箱海绵吸盘</v>
          </cell>
          <cell r="D1290" t="str">
            <v>TR-ZS01</v>
          </cell>
          <cell r="E1290">
            <v>21367.52</v>
          </cell>
          <cell r="F1290">
            <v>20085.88</v>
          </cell>
          <cell r="G1290">
            <v>1281.64</v>
          </cell>
          <cell r="H1290">
            <v>0</v>
          </cell>
          <cell r="I1290" t="str">
            <v>2017.02.15</v>
          </cell>
          <cell r="J1290" t="str">
            <v>96</v>
          </cell>
          <cell r="K1290" t="str">
            <v>剂型设备</v>
          </cell>
          <cell r="L1290" t="str">
            <v>肥东制剂分厂</v>
          </cell>
          <cell r="M1290" t="str">
            <v>肥东制剂14#车间</v>
          </cell>
          <cell r="N1290" t="str">
            <v>合肥泰禾光电科技股份</v>
          </cell>
          <cell r="O1290" t="str">
            <v>213.68</v>
          </cell>
          <cell r="P1290" t="str">
            <v>2,564.16</v>
          </cell>
          <cell r="Q1290" t="str">
            <v>854.70</v>
          </cell>
          <cell r="R1290" t="str">
            <v>94</v>
          </cell>
          <cell r="S1290" t="str">
            <v>平均年限法(一)</v>
          </cell>
          <cell r="T1290" t="str">
            <v>在用</v>
          </cell>
          <cell r="U1290" t="str">
            <v>在建工程转入</v>
          </cell>
          <cell r="V1290" t="str">
            <v>王桂珍</v>
          </cell>
          <cell r="W1290" t="str">
            <v>2017.11.15</v>
          </cell>
        </row>
        <row r="1290">
          <cell r="AA1290" t="str">
            <v>0310</v>
          </cell>
        </row>
        <row r="1291">
          <cell r="B1291" t="str">
            <v>031022438</v>
          </cell>
          <cell r="C1291" t="str">
            <v>生产自动化-机器人二期-抓取输送机</v>
          </cell>
          <cell r="D1291" t="str">
            <v>TR-ZQ01</v>
          </cell>
          <cell r="E1291">
            <v>10256.41</v>
          </cell>
          <cell r="F1291">
            <v>9640.67</v>
          </cell>
          <cell r="G1291">
            <v>615.74</v>
          </cell>
          <cell r="H1291">
            <v>0</v>
          </cell>
          <cell r="I1291" t="str">
            <v>2017.02.15</v>
          </cell>
          <cell r="J1291" t="str">
            <v>96</v>
          </cell>
          <cell r="K1291" t="str">
            <v>剂型设备</v>
          </cell>
          <cell r="L1291" t="str">
            <v>肥东制剂分厂</v>
          </cell>
          <cell r="M1291" t="str">
            <v>肥东制剂14#车间</v>
          </cell>
          <cell r="N1291" t="str">
            <v>合肥泰禾光电科技股份</v>
          </cell>
          <cell r="O1291" t="str">
            <v>102.56</v>
          </cell>
          <cell r="P1291" t="str">
            <v>1,230.72</v>
          </cell>
          <cell r="Q1291" t="str">
            <v>410.26</v>
          </cell>
          <cell r="R1291" t="str">
            <v>94</v>
          </cell>
          <cell r="S1291" t="str">
            <v>平均年限法(一)</v>
          </cell>
          <cell r="T1291" t="str">
            <v>在用</v>
          </cell>
          <cell r="U1291" t="str">
            <v>在建工程转入</v>
          </cell>
          <cell r="V1291" t="str">
            <v>王桂珍</v>
          </cell>
          <cell r="W1291" t="str">
            <v>2017.11.15</v>
          </cell>
        </row>
        <row r="1291">
          <cell r="AA1291" t="str">
            <v>0310</v>
          </cell>
        </row>
        <row r="1292">
          <cell r="B1292" t="str">
            <v>031022439</v>
          </cell>
          <cell r="C1292" t="str">
            <v>生产自动化-机器人二期-过渡滚筒输送机1</v>
          </cell>
          <cell r="D1292" t="str">
            <v>TR-SS02</v>
          </cell>
          <cell r="E1292">
            <v>10683.76</v>
          </cell>
          <cell r="F1292">
            <v>10042.94</v>
          </cell>
          <cell r="G1292">
            <v>640.82</v>
          </cell>
          <cell r="H1292">
            <v>0</v>
          </cell>
          <cell r="I1292" t="str">
            <v>2017.02.15</v>
          </cell>
          <cell r="J1292" t="str">
            <v>96</v>
          </cell>
          <cell r="K1292" t="str">
            <v>剂型设备</v>
          </cell>
          <cell r="L1292" t="str">
            <v>肥东制剂分厂</v>
          </cell>
          <cell r="M1292" t="str">
            <v>肥东制剂14#车间</v>
          </cell>
          <cell r="N1292" t="str">
            <v>合肥泰禾光电科技股份</v>
          </cell>
          <cell r="O1292" t="str">
            <v>106.84</v>
          </cell>
          <cell r="P1292" t="str">
            <v>1,282.08</v>
          </cell>
          <cell r="Q1292" t="str">
            <v>427.35</v>
          </cell>
          <cell r="R1292" t="str">
            <v>94</v>
          </cell>
          <cell r="S1292" t="str">
            <v>平均年限法(一)</v>
          </cell>
          <cell r="T1292" t="str">
            <v>在用</v>
          </cell>
          <cell r="U1292" t="str">
            <v>在建工程转入</v>
          </cell>
          <cell r="V1292" t="str">
            <v>王桂珍</v>
          </cell>
          <cell r="W1292" t="str">
            <v>2017.11.15</v>
          </cell>
        </row>
        <row r="1292">
          <cell r="AA1292" t="str">
            <v>0310</v>
          </cell>
        </row>
        <row r="1293">
          <cell r="B1293" t="str">
            <v>031022440</v>
          </cell>
          <cell r="C1293" t="str">
            <v>生产自动化-机器人二期-过渡滚筒输送机2</v>
          </cell>
          <cell r="D1293" t="str">
            <v>TR-SS02</v>
          </cell>
          <cell r="E1293">
            <v>11538.46</v>
          </cell>
          <cell r="F1293">
            <v>10845.76</v>
          </cell>
          <cell r="G1293">
            <v>692.7</v>
          </cell>
          <cell r="H1293">
            <v>0</v>
          </cell>
          <cell r="I1293" t="str">
            <v>2017.02.15</v>
          </cell>
          <cell r="J1293" t="str">
            <v>96</v>
          </cell>
          <cell r="K1293" t="str">
            <v>剂型设备</v>
          </cell>
          <cell r="L1293" t="str">
            <v>肥东制剂分厂</v>
          </cell>
          <cell r="M1293" t="str">
            <v>肥东制剂14#车间</v>
          </cell>
          <cell r="N1293" t="str">
            <v>合肥泰禾光电科技股份</v>
          </cell>
          <cell r="O1293" t="str">
            <v>115.38</v>
          </cell>
          <cell r="P1293" t="str">
            <v>1,384.56</v>
          </cell>
          <cell r="Q1293" t="str">
            <v>461.54</v>
          </cell>
          <cell r="R1293" t="str">
            <v>94</v>
          </cell>
          <cell r="S1293" t="str">
            <v>平均年限法(一)</v>
          </cell>
          <cell r="T1293" t="str">
            <v>在用</v>
          </cell>
          <cell r="U1293" t="str">
            <v>在建工程转入</v>
          </cell>
          <cell r="V1293" t="str">
            <v>王桂珍</v>
          </cell>
          <cell r="W1293" t="str">
            <v>2017.11.15</v>
          </cell>
        </row>
        <row r="1293">
          <cell r="AA1293" t="str">
            <v>0310</v>
          </cell>
        </row>
        <row r="1294">
          <cell r="B1294" t="str">
            <v>031022441</v>
          </cell>
          <cell r="C1294" t="str">
            <v>生产自动化-机器人二期-顶升移栽机构</v>
          </cell>
          <cell r="D1294" t="str">
            <v>TR-DS01</v>
          </cell>
          <cell r="E1294">
            <v>11538.46</v>
          </cell>
          <cell r="F1294">
            <v>10845.76</v>
          </cell>
          <cell r="G1294">
            <v>692.7</v>
          </cell>
          <cell r="H1294">
            <v>0</v>
          </cell>
          <cell r="I1294" t="str">
            <v>2017.02.15</v>
          </cell>
          <cell r="J1294" t="str">
            <v>96</v>
          </cell>
          <cell r="K1294" t="str">
            <v>剂型设备</v>
          </cell>
          <cell r="L1294" t="str">
            <v>肥东制剂分厂</v>
          </cell>
          <cell r="M1294" t="str">
            <v>肥东制剂14#车间</v>
          </cell>
          <cell r="N1294" t="str">
            <v>合肥泰禾光电科技股份</v>
          </cell>
          <cell r="O1294" t="str">
            <v>115.38</v>
          </cell>
          <cell r="P1294" t="str">
            <v>1,384.56</v>
          </cell>
          <cell r="Q1294" t="str">
            <v>461.54</v>
          </cell>
          <cell r="R1294" t="str">
            <v>94</v>
          </cell>
          <cell r="S1294" t="str">
            <v>平均年限法(一)</v>
          </cell>
          <cell r="T1294" t="str">
            <v>在用</v>
          </cell>
          <cell r="U1294" t="str">
            <v>在建工程转入</v>
          </cell>
          <cell r="V1294" t="str">
            <v>王桂珍</v>
          </cell>
          <cell r="W1294" t="str">
            <v>2017.11.15</v>
          </cell>
        </row>
        <row r="1294">
          <cell r="AA1294" t="str">
            <v>0310</v>
          </cell>
        </row>
        <row r="1295">
          <cell r="B1295" t="str">
            <v>031022442</v>
          </cell>
          <cell r="C1295" t="str">
            <v>生产自动化-机器人二期-顶升移栽机构</v>
          </cell>
          <cell r="D1295" t="str">
            <v>TR-DS01</v>
          </cell>
          <cell r="E1295">
            <v>11538.46</v>
          </cell>
          <cell r="F1295">
            <v>10845.76</v>
          </cell>
          <cell r="G1295">
            <v>692.7</v>
          </cell>
          <cell r="H1295">
            <v>0</v>
          </cell>
          <cell r="I1295" t="str">
            <v>2017.02.15</v>
          </cell>
          <cell r="J1295" t="str">
            <v>96</v>
          </cell>
          <cell r="K1295" t="str">
            <v>剂型设备</v>
          </cell>
          <cell r="L1295" t="str">
            <v>肥东制剂分厂</v>
          </cell>
          <cell r="M1295" t="str">
            <v>肥东制剂14#车间</v>
          </cell>
          <cell r="N1295" t="str">
            <v>合肥泰禾光电科技股份</v>
          </cell>
          <cell r="O1295" t="str">
            <v>115.38</v>
          </cell>
          <cell r="P1295" t="str">
            <v>1,384.56</v>
          </cell>
          <cell r="Q1295" t="str">
            <v>461.54</v>
          </cell>
          <cell r="R1295" t="str">
            <v>94</v>
          </cell>
          <cell r="S1295" t="str">
            <v>平均年限法(一)</v>
          </cell>
          <cell r="T1295" t="str">
            <v>在用</v>
          </cell>
          <cell r="U1295" t="str">
            <v>在建工程转入</v>
          </cell>
          <cell r="V1295" t="str">
            <v>王桂珍</v>
          </cell>
          <cell r="W1295" t="str">
            <v>2017.11.15</v>
          </cell>
        </row>
        <row r="1295">
          <cell r="AA1295" t="str">
            <v>0310</v>
          </cell>
        </row>
        <row r="1296">
          <cell r="B1296" t="str">
            <v>031022443</v>
          </cell>
          <cell r="C1296" t="str">
            <v>生产自动化-机器人二期-托盘库本体</v>
          </cell>
          <cell r="D1296" t="str">
            <v>TR-BT01</v>
          </cell>
          <cell r="E1296">
            <v>14529.91</v>
          </cell>
          <cell r="F1296">
            <v>13658.19</v>
          </cell>
          <cell r="G1296">
            <v>871.72</v>
          </cell>
          <cell r="H1296">
            <v>0</v>
          </cell>
          <cell r="I1296" t="str">
            <v>2017.02.15</v>
          </cell>
          <cell r="J1296" t="str">
            <v>96</v>
          </cell>
          <cell r="K1296" t="str">
            <v>剂型设备</v>
          </cell>
          <cell r="L1296" t="str">
            <v>肥东制剂分厂</v>
          </cell>
          <cell r="M1296" t="str">
            <v>肥东制剂14#车间</v>
          </cell>
          <cell r="N1296" t="str">
            <v>合肥泰禾光电科技股份</v>
          </cell>
          <cell r="O1296" t="str">
            <v>145.30</v>
          </cell>
          <cell r="P1296" t="str">
            <v>1,743.60</v>
          </cell>
          <cell r="Q1296" t="str">
            <v>581.20</v>
          </cell>
          <cell r="R1296" t="str">
            <v>94</v>
          </cell>
          <cell r="S1296" t="str">
            <v>平均年限法(一)</v>
          </cell>
          <cell r="T1296" t="str">
            <v>在用</v>
          </cell>
          <cell r="U1296" t="str">
            <v>在建工程转入</v>
          </cell>
          <cell r="V1296" t="str">
            <v>王桂珍</v>
          </cell>
          <cell r="W1296" t="str">
            <v>2017.11.15</v>
          </cell>
        </row>
        <row r="1296">
          <cell r="AA1296" t="str">
            <v>0310</v>
          </cell>
        </row>
        <row r="1297">
          <cell r="B1297" t="str">
            <v>031022444</v>
          </cell>
          <cell r="C1297" t="str">
            <v>生产自动化-机器人二期-空托盘链条输送机1</v>
          </cell>
          <cell r="D1297" t="str">
            <v>TR-LT02</v>
          </cell>
          <cell r="E1297">
            <v>10256.41</v>
          </cell>
          <cell r="F1297">
            <v>9640.67</v>
          </cell>
          <cell r="G1297">
            <v>615.74</v>
          </cell>
          <cell r="H1297">
            <v>0</v>
          </cell>
          <cell r="I1297" t="str">
            <v>2017.02.15</v>
          </cell>
          <cell r="J1297" t="str">
            <v>96</v>
          </cell>
          <cell r="K1297" t="str">
            <v>剂型设备</v>
          </cell>
          <cell r="L1297" t="str">
            <v>肥东制剂分厂</v>
          </cell>
          <cell r="M1297" t="str">
            <v>肥东制剂14#车间</v>
          </cell>
          <cell r="N1297" t="str">
            <v>合肥泰禾光电科技股份</v>
          </cell>
          <cell r="O1297" t="str">
            <v>102.56</v>
          </cell>
          <cell r="P1297" t="str">
            <v>1,230.72</v>
          </cell>
          <cell r="Q1297" t="str">
            <v>410.26</v>
          </cell>
          <cell r="R1297" t="str">
            <v>94</v>
          </cell>
          <cell r="S1297" t="str">
            <v>平均年限法(一)</v>
          </cell>
          <cell r="T1297" t="str">
            <v>在用</v>
          </cell>
          <cell r="U1297" t="str">
            <v>在建工程转入</v>
          </cell>
          <cell r="V1297" t="str">
            <v>王桂珍</v>
          </cell>
          <cell r="W1297" t="str">
            <v>2017.11.15</v>
          </cell>
        </row>
        <row r="1297">
          <cell r="AA1297" t="str">
            <v>0310</v>
          </cell>
        </row>
        <row r="1298">
          <cell r="B1298" t="str">
            <v>031022445</v>
          </cell>
          <cell r="C1298" t="str">
            <v>生产自动化-机器人二期-空托盘链条输送机2</v>
          </cell>
          <cell r="D1298" t="str">
            <v>TR-LT02</v>
          </cell>
          <cell r="E1298">
            <v>11111.11</v>
          </cell>
          <cell r="F1298">
            <v>10444.35</v>
          </cell>
          <cell r="G1298">
            <v>666.76</v>
          </cell>
          <cell r="H1298">
            <v>0</v>
          </cell>
          <cell r="I1298" t="str">
            <v>2017.02.15</v>
          </cell>
          <cell r="J1298" t="str">
            <v>96</v>
          </cell>
          <cell r="K1298" t="str">
            <v>剂型设备</v>
          </cell>
          <cell r="L1298" t="str">
            <v>肥东制剂分厂</v>
          </cell>
          <cell r="M1298" t="str">
            <v>肥东制剂14#车间</v>
          </cell>
          <cell r="N1298" t="str">
            <v>合肥泰禾光电科技股份</v>
          </cell>
          <cell r="O1298" t="str">
            <v>111.11</v>
          </cell>
          <cell r="P1298" t="str">
            <v>1,333.32</v>
          </cell>
          <cell r="Q1298" t="str">
            <v>444.44</v>
          </cell>
          <cell r="R1298" t="str">
            <v>94</v>
          </cell>
          <cell r="S1298" t="str">
            <v>平均年限法(一)</v>
          </cell>
          <cell r="T1298" t="str">
            <v>在用</v>
          </cell>
          <cell r="U1298" t="str">
            <v>在建工程转入</v>
          </cell>
          <cell r="V1298" t="str">
            <v>王桂珍</v>
          </cell>
          <cell r="W1298" t="str">
            <v>2017.11.15</v>
          </cell>
        </row>
        <row r="1298">
          <cell r="AA1298" t="str">
            <v>0310</v>
          </cell>
        </row>
        <row r="1299">
          <cell r="B1299" t="str">
            <v>031022446</v>
          </cell>
          <cell r="C1299" t="str">
            <v>生产自动化-机器人二期-空托盘移栽输送机</v>
          </cell>
          <cell r="D1299" t="str">
            <v>TR-XZ02</v>
          </cell>
          <cell r="E1299">
            <v>16666.67</v>
          </cell>
          <cell r="F1299">
            <v>15666.95</v>
          </cell>
          <cell r="G1299">
            <v>999.72</v>
          </cell>
          <cell r="H1299">
            <v>0</v>
          </cell>
          <cell r="I1299" t="str">
            <v>2017.02.15</v>
          </cell>
          <cell r="J1299" t="str">
            <v>96</v>
          </cell>
          <cell r="K1299" t="str">
            <v>剂型设备</v>
          </cell>
          <cell r="L1299" t="str">
            <v>肥东制剂分厂</v>
          </cell>
          <cell r="M1299" t="str">
            <v>肥东制剂14#车间</v>
          </cell>
          <cell r="N1299" t="str">
            <v>合肥泰禾光电科技股份</v>
          </cell>
          <cell r="O1299" t="str">
            <v>166.67</v>
          </cell>
          <cell r="P1299" t="str">
            <v>2,000.04</v>
          </cell>
          <cell r="Q1299" t="str">
            <v>666.67</v>
          </cell>
          <cell r="R1299" t="str">
            <v>94</v>
          </cell>
          <cell r="S1299" t="str">
            <v>平均年限法(一)</v>
          </cell>
          <cell r="T1299" t="str">
            <v>在用</v>
          </cell>
          <cell r="U1299" t="str">
            <v>在建工程转入</v>
          </cell>
          <cell r="V1299" t="str">
            <v>王桂珍</v>
          </cell>
          <cell r="W1299" t="str">
            <v>2017.11.15</v>
          </cell>
        </row>
        <row r="1299">
          <cell r="AA1299" t="str">
            <v>0310</v>
          </cell>
        </row>
        <row r="1300">
          <cell r="B1300" t="str">
            <v>031022447</v>
          </cell>
          <cell r="C1300" t="str">
            <v>生产自动化-机器人二期-码垛输送机</v>
          </cell>
          <cell r="D1300" t="str">
            <v>TR-MD01</v>
          </cell>
          <cell r="E1300">
            <v>11111.11</v>
          </cell>
          <cell r="F1300">
            <v>10444.35</v>
          </cell>
          <cell r="G1300">
            <v>666.76</v>
          </cell>
          <cell r="H1300">
            <v>0</v>
          </cell>
          <cell r="I1300" t="str">
            <v>2017.02.15</v>
          </cell>
          <cell r="J1300" t="str">
            <v>96</v>
          </cell>
          <cell r="K1300" t="str">
            <v>剂型设备</v>
          </cell>
          <cell r="L1300" t="str">
            <v>肥东制剂分厂</v>
          </cell>
          <cell r="M1300" t="str">
            <v>肥东制剂14#车间</v>
          </cell>
          <cell r="N1300" t="str">
            <v>合肥泰禾光电科技股份</v>
          </cell>
          <cell r="O1300" t="str">
            <v>111.11</v>
          </cell>
          <cell r="P1300" t="str">
            <v>1,333.32</v>
          </cell>
          <cell r="Q1300" t="str">
            <v>444.44</v>
          </cell>
          <cell r="R1300" t="str">
            <v>94</v>
          </cell>
          <cell r="S1300" t="str">
            <v>平均年限法(一)</v>
          </cell>
          <cell r="T1300" t="str">
            <v>在用</v>
          </cell>
          <cell r="U1300" t="str">
            <v>在建工程转入</v>
          </cell>
          <cell r="V1300" t="str">
            <v>王桂珍</v>
          </cell>
          <cell r="W1300" t="str">
            <v>2017.11.15</v>
          </cell>
        </row>
        <row r="1300">
          <cell r="AA1300" t="str">
            <v>0310</v>
          </cell>
        </row>
        <row r="1301">
          <cell r="B1301" t="str">
            <v>031022448</v>
          </cell>
          <cell r="C1301" t="str">
            <v>生产自动化-机器人二期-码垛输送机</v>
          </cell>
          <cell r="D1301" t="str">
            <v>TR-MD01</v>
          </cell>
          <cell r="E1301">
            <v>11111.11</v>
          </cell>
          <cell r="F1301">
            <v>10444.35</v>
          </cell>
          <cell r="G1301">
            <v>666.76</v>
          </cell>
          <cell r="H1301">
            <v>0</v>
          </cell>
          <cell r="I1301" t="str">
            <v>2017.02.15</v>
          </cell>
          <cell r="J1301" t="str">
            <v>96</v>
          </cell>
          <cell r="K1301" t="str">
            <v>剂型设备</v>
          </cell>
          <cell r="L1301" t="str">
            <v>肥东制剂分厂</v>
          </cell>
          <cell r="M1301" t="str">
            <v>肥东制剂14#车间</v>
          </cell>
          <cell r="N1301" t="str">
            <v>合肥泰禾光电科技股份</v>
          </cell>
          <cell r="O1301" t="str">
            <v>111.11</v>
          </cell>
          <cell r="P1301" t="str">
            <v>1,333.32</v>
          </cell>
          <cell r="Q1301" t="str">
            <v>444.44</v>
          </cell>
          <cell r="R1301" t="str">
            <v>94</v>
          </cell>
          <cell r="S1301" t="str">
            <v>平均年限法(一)</v>
          </cell>
          <cell r="T1301" t="str">
            <v>在用</v>
          </cell>
          <cell r="U1301" t="str">
            <v>在建工程转入</v>
          </cell>
          <cell r="V1301" t="str">
            <v>王桂珍</v>
          </cell>
          <cell r="W1301" t="str">
            <v>2017.11.15</v>
          </cell>
        </row>
        <row r="1301">
          <cell r="AA1301" t="str">
            <v>0310</v>
          </cell>
        </row>
        <row r="1302">
          <cell r="B1302" t="str">
            <v>031022449</v>
          </cell>
          <cell r="C1302" t="str">
            <v>生产自动化-机器人二期-空托盘移栽输送机</v>
          </cell>
          <cell r="D1302" t="str">
            <v>TR-XZ02</v>
          </cell>
          <cell r="E1302">
            <v>16666.67</v>
          </cell>
          <cell r="F1302">
            <v>15666.95</v>
          </cell>
          <cell r="G1302">
            <v>999.72</v>
          </cell>
          <cell r="H1302">
            <v>0</v>
          </cell>
          <cell r="I1302" t="str">
            <v>2017.02.15</v>
          </cell>
          <cell r="J1302" t="str">
            <v>96</v>
          </cell>
          <cell r="K1302" t="str">
            <v>剂型设备</v>
          </cell>
          <cell r="L1302" t="str">
            <v>肥东制剂分厂</v>
          </cell>
          <cell r="M1302" t="str">
            <v>肥东制剂14#车间</v>
          </cell>
          <cell r="N1302" t="str">
            <v>合肥泰禾光电科技股份</v>
          </cell>
          <cell r="O1302" t="str">
            <v>166.67</v>
          </cell>
          <cell r="P1302" t="str">
            <v>2,000.04</v>
          </cell>
          <cell r="Q1302" t="str">
            <v>666.67</v>
          </cell>
          <cell r="R1302" t="str">
            <v>94</v>
          </cell>
          <cell r="S1302" t="str">
            <v>平均年限法(一)</v>
          </cell>
          <cell r="T1302" t="str">
            <v>在用</v>
          </cell>
          <cell r="U1302" t="str">
            <v>在建工程转入</v>
          </cell>
          <cell r="V1302" t="str">
            <v>王桂珍</v>
          </cell>
          <cell r="W1302" t="str">
            <v>2017.11.15</v>
          </cell>
        </row>
        <row r="1302">
          <cell r="AA1302" t="str">
            <v>0310</v>
          </cell>
        </row>
        <row r="1303">
          <cell r="B1303" t="str">
            <v>031022450</v>
          </cell>
          <cell r="C1303" t="str">
            <v>生产自动化-机器人二期-叉车输送机</v>
          </cell>
          <cell r="D1303" t="str">
            <v>TR-CQ01</v>
          </cell>
          <cell r="E1303">
            <v>8119.66</v>
          </cell>
          <cell r="F1303">
            <v>7632.77</v>
          </cell>
          <cell r="G1303">
            <v>486.89</v>
          </cell>
          <cell r="H1303">
            <v>0</v>
          </cell>
          <cell r="I1303" t="str">
            <v>2017.02.15</v>
          </cell>
          <cell r="J1303" t="str">
            <v>96</v>
          </cell>
          <cell r="K1303" t="str">
            <v>剂型设备</v>
          </cell>
          <cell r="L1303" t="str">
            <v>肥东制剂分厂</v>
          </cell>
          <cell r="M1303" t="str">
            <v>肥东制剂14#车间</v>
          </cell>
          <cell r="N1303" t="str">
            <v>合肥泰禾光电科技股份</v>
          </cell>
          <cell r="O1303" t="str">
            <v>81.20</v>
          </cell>
          <cell r="P1303" t="str">
            <v>974.40</v>
          </cell>
          <cell r="Q1303" t="str">
            <v>324.79</v>
          </cell>
          <cell r="R1303" t="str">
            <v>94</v>
          </cell>
          <cell r="S1303" t="str">
            <v>平均年限法(一)</v>
          </cell>
          <cell r="T1303" t="str">
            <v>在用</v>
          </cell>
          <cell r="U1303" t="str">
            <v>在建工程转入</v>
          </cell>
          <cell r="V1303" t="str">
            <v>王桂珍</v>
          </cell>
          <cell r="W1303" t="str">
            <v>2017.11.15</v>
          </cell>
        </row>
        <row r="1303">
          <cell r="AA1303" t="str">
            <v>0310</v>
          </cell>
        </row>
        <row r="1304">
          <cell r="B1304" t="str">
            <v>031022451</v>
          </cell>
          <cell r="C1304" t="str">
            <v>生产自动化-机器人二期-叉车输送机</v>
          </cell>
          <cell r="D1304" t="str">
            <v>TR-CQ01</v>
          </cell>
          <cell r="E1304">
            <v>8119.66</v>
          </cell>
          <cell r="F1304">
            <v>7632.77</v>
          </cell>
          <cell r="G1304">
            <v>486.89</v>
          </cell>
          <cell r="H1304">
            <v>0</v>
          </cell>
          <cell r="I1304" t="str">
            <v>2017.02.15</v>
          </cell>
          <cell r="J1304" t="str">
            <v>96</v>
          </cell>
          <cell r="K1304" t="str">
            <v>剂型设备</v>
          </cell>
          <cell r="L1304" t="str">
            <v>肥东制剂分厂</v>
          </cell>
          <cell r="M1304" t="str">
            <v>肥东制剂14#车间</v>
          </cell>
          <cell r="N1304" t="str">
            <v>合肥泰禾光电科技股份</v>
          </cell>
          <cell r="O1304" t="str">
            <v>81.20</v>
          </cell>
          <cell r="P1304" t="str">
            <v>974.40</v>
          </cell>
          <cell r="Q1304" t="str">
            <v>324.79</v>
          </cell>
          <cell r="R1304" t="str">
            <v>94</v>
          </cell>
          <cell r="S1304" t="str">
            <v>平均年限法(一)</v>
          </cell>
          <cell r="T1304" t="str">
            <v>在用</v>
          </cell>
          <cell r="U1304" t="str">
            <v>在建工程转入</v>
          </cell>
          <cell r="V1304" t="str">
            <v>王桂珍</v>
          </cell>
          <cell r="W1304" t="str">
            <v>2017.11.15</v>
          </cell>
        </row>
        <row r="1304">
          <cell r="AA1304" t="str">
            <v>0310</v>
          </cell>
        </row>
        <row r="1305">
          <cell r="B1305" t="str">
            <v>031022528</v>
          </cell>
          <cell r="C1305" t="str">
            <v>生产自动化-机器人二期-电器设备</v>
          </cell>
          <cell r="D1305" t="str">
            <v>PLC</v>
          </cell>
          <cell r="E1305">
            <v>49572.65</v>
          </cell>
          <cell r="F1305">
            <v>46598.59</v>
          </cell>
          <cell r="G1305">
            <v>2974.06</v>
          </cell>
          <cell r="H1305">
            <v>0</v>
          </cell>
          <cell r="I1305" t="str">
            <v>2017.02.15</v>
          </cell>
          <cell r="J1305" t="str">
            <v>96</v>
          </cell>
          <cell r="K1305" t="str">
            <v>剂型设备</v>
          </cell>
          <cell r="L1305" t="str">
            <v>肥东制剂分厂</v>
          </cell>
          <cell r="M1305" t="str">
            <v>肥东制剂14#车间</v>
          </cell>
          <cell r="N1305" t="str">
            <v>合肥泰禾光电科技股份</v>
          </cell>
          <cell r="O1305" t="str">
            <v>495.73</v>
          </cell>
          <cell r="P1305" t="str">
            <v>5,948.76</v>
          </cell>
          <cell r="Q1305" t="str">
            <v>1,982.91</v>
          </cell>
          <cell r="R1305" t="str">
            <v>94</v>
          </cell>
          <cell r="S1305" t="str">
            <v>平均年限法(一)</v>
          </cell>
          <cell r="T1305" t="str">
            <v>在用</v>
          </cell>
          <cell r="U1305" t="str">
            <v>在建工程转入</v>
          </cell>
          <cell r="V1305" t="str">
            <v>王桂珍</v>
          </cell>
          <cell r="W1305" t="str">
            <v>2017.11.30</v>
          </cell>
        </row>
        <row r="1305">
          <cell r="AA1305" t="str">
            <v>0310</v>
          </cell>
        </row>
        <row r="1306">
          <cell r="B1306" t="str">
            <v>031022322</v>
          </cell>
          <cell r="C1306" t="str">
            <v>合力叉车</v>
          </cell>
          <cell r="D1306" t="str">
            <v>CPD20-HA2</v>
          </cell>
          <cell r="E1306">
            <v>87606.8</v>
          </cell>
          <cell r="F1306">
            <v>84102.53</v>
          </cell>
          <cell r="G1306">
            <v>3504.27</v>
          </cell>
          <cell r="H1306">
            <v>0</v>
          </cell>
          <cell r="I1306" t="str">
            <v>2017.02.23</v>
          </cell>
          <cell r="J1306" t="str">
            <v>96</v>
          </cell>
          <cell r="K1306" t="str">
            <v>剂型设备</v>
          </cell>
          <cell r="L1306" t="str">
            <v>肥东制剂分厂</v>
          </cell>
          <cell r="M1306" t="str">
            <v>肥东分厂仓库</v>
          </cell>
          <cell r="N1306" t="str">
            <v>安徽均力机械设备</v>
          </cell>
          <cell r="O1306" t="str">
            <v>2,628.02</v>
          </cell>
          <cell r="P1306" t="str">
            <v>12,264.79</v>
          </cell>
          <cell r="Q1306" t="str">
            <v>3,504.27</v>
          </cell>
          <cell r="R1306" t="str">
            <v>95</v>
          </cell>
          <cell r="S1306" t="str">
            <v>平均年限法(一)</v>
          </cell>
          <cell r="T1306" t="str">
            <v>在用</v>
          </cell>
          <cell r="U1306" t="str">
            <v>直接购入</v>
          </cell>
          <cell r="V1306" t="str">
            <v>王桂珍</v>
          </cell>
          <cell r="W1306" t="str">
            <v>2017.02.23</v>
          </cell>
          <cell r="X1306" t="str">
            <v>记--66</v>
          </cell>
        </row>
        <row r="1306">
          <cell r="AA1306" t="str">
            <v>0310</v>
          </cell>
        </row>
        <row r="1307">
          <cell r="B1307" t="str">
            <v>031022323</v>
          </cell>
          <cell r="C1307" t="str">
            <v>合力叉车</v>
          </cell>
          <cell r="D1307" t="str">
            <v>CPD20-HA2</v>
          </cell>
          <cell r="E1307">
            <v>91453</v>
          </cell>
          <cell r="F1307">
            <v>87794.88</v>
          </cell>
          <cell r="G1307">
            <v>3658.12</v>
          </cell>
          <cell r="H1307">
            <v>0</v>
          </cell>
          <cell r="I1307" t="str">
            <v>2017.02.23</v>
          </cell>
          <cell r="J1307" t="str">
            <v>96</v>
          </cell>
          <cell r="K1307" t="str">
            <v>剂型设备</v>
          </cell>
          <cell r="L1307" t="str">
            <v>肥东制剂分厂</v>
          </cell>
          <cell r="M1307" t="str">
            <v>肥东分厂仓库</v>
          </cell>
          <cell r="N1307" t="str">
            <v>安徽均力机械设备</v>
          </cell>
          <cell r="O1307" t="str">
            <v>2,743.59</v>
          </cell>
          <cell r="P1307" t="str">
            <v>12,803.42</v>
          </cell>
          <cell r="Q1307" t="str">
            <v>3,658.12</v>
          </cell>
          <cell r="R1307" t="str">
            <v>95</v>
          </cell>
          <cell r="S1307" t="str">
            <v>平均年限法(一)</v>
          </cell>
          <cell r="T1307" t="str">
            <v>在用</v>
          </cell>
          <cell r="U1307" t="str">
            <v>直接购入</v>
          </cell>
          <cell r="V1307" t="str">
            <v>王桂珍</v>
          </cell>
          <cell r="W1307" t="str">
            <v>2017.02.23</v>
          </cell>
          <cell r="X1307" t="str">
            <v>记--66</v>
          </cell>
        </row>
        <row r="1307">
          <cell r="AA1307" t="str">
            <v>0310</v>
          </cell>
        </row>
        <row r="1308">
          <cell r="B1308" t="str">
            <v>031022324</v>
          </cell>
          <cell r="C1308" t="str">
            <v>大风量W型活性碳过滤器</v>
          </cell>
          <cell r="D1308" t="str">
            <v>ZTW-15000</v>
          </cell>
          <cell r="E1308">
            <v>26495.73</v>
          </cell>
          <cell r="F1308">
            <v>25435.9</v>
          </cell>
          <cell r="G1308">
            <v>1059.83</v>
          </cell>
          <cell r="H1308">
            <v>0</v>
          </cell>
          <cell r="I1308" t="str">
            <v>2017.02.23</v>
          </cell>
          <cell r="J1308" t="str">
            <v>96</v>
          </cell>
          <cell r="K1308" t="str">
            <v>剂型设备</v>
          </cell>
          <cell r="L1308" t="str">
            <v>肥东制剂分厂</v>
          </cell>
          <cell r="M1308" t="str">
            <v>肥东分厂危险品仓库</v>
          </cell>
          <cell r="N1308" t="str">
            <v>宜昌市智成环保设备</v>
          </cell>
          <cell r="O1308" t="str">
            <v>794.62</v>
          </cell>
          <cell r="P1308" t="str">
            <v>3,709.18</v>
          </cell>
          <cell r="Q1308" t="str">
            <v>1,059.83</v>
          </cell>
          <cell r="R1308" t="str">
            <v>95</v>
          </cell>
          <cell r="S1308" t="str">
            <v>平均年限法(一)</v>
          </cell>
          <cell r="T1308" t="str">
            <v>在用</v>
          </cell>
          <cell r="U1308" t="str">
            <v>直接购入</v>
          </cell>
          <cell r="V1308" t="str">
            <v>王桂珍</v>
          </cell>
          <cell r="W1308" t="str">
            <v>2017.02.23</v>
          </cell>
          <cell r="X1308" t="str">
            <v>记--68</v>
          </cell>
        </row>
        <row r="1308">
          <cell r="AA1308" t="str">
            <v>0310</v>
          </cell>
        </row>
        <row r="1309">
          <cell r="B1309" t="str">
            <v>030200067</v>
          </cell>
          <cell r="C1309" t="str">
            <v>合成污水管笼制作及安装</v>
          </cell>
        </row>
        <row r="1309">
          <cell r="E1309">
            <v>115382.94</v>
          </cell>
          <cell r="F1309">
            <v>110767.62</v>
          </cell>
          <cell r="G1309">
            <v>4615.32</v>
          </cell>
          <cell r="H1309">
            <v>0</v>
          </cell>
          <cell r="I1309" t="str">
            <v>2017.02.24</v>
          </cell>
          <cell r="J1309" t="str">
            <v>96</v>
          </cell>
          <cell r="K1309" t="str">
            <v>污水设备</v>
          </cell>
          <cell r="L1309" t="str">
            <v>肥东合成分厂</v>
          </cell>
          <cell r="M1309" t="str">
            <v>肥东分厂</v>
          </cell>
          <cell r="N1309" t="str">
            <v>合肥春华及永红</v>
          </cell>
          <cell r="O1309" t="str">
            <v>3,461.43</v>
          </cell>
          <cell r="P1309" t="str">
            <v>16,153.56</v>
          </cell>
          <cell r="Q1309" t="str">
            <v>4,615.32</v>
          </cell>
          <cell r="R1309" t="str">
            <v>95</v>
          </cell>
          <cell r="S1309" t="str">
            <v>平均年限法(一)</v>
          </cell>
          <cell r="T1309" t="str">
            <v>在用</v>
          </cell>
          <cell r="U1309" t="str">
            <v>直接购入</v>
          </cell>
          <cell r="V1309" t="str">
            <v>王桂珍</v>
          </cell>
          <cell r="W1309" t="str">
            <v>2017.02.24</v>
          </cell>
          <cell r="X1309" t="str">
            <v>记--77</v>
          </cell>
        </row>
        <row r="1309">
          <cell r="AA1309" t="str">
            <v>0302</v>
          </cell>
        </row>
        <row r="1310">
          <cell r="B1310" t="str">
            <v>030200068</v>
          </cell>
          <cell r="C1310" t="str">
            <v>计量泵</v>
          </cell>
          <cell r="D1310" t="str">
            <v>YAMD04120</v>
          </cell>
          <cell r="E1310">
            <v>4174.76</v>
          </cell>
          <cell r="F1310">
            <v>4007.77</v>
          </cell>
          <cell r="G1310">
            <v>166.99</v>
          </cell>
          <cell r="H1310">
            <v>0</v>
          </cell>
          <cell r="I1310" t="str">
            <v>2017.02.24</v>
          </cell>
          <cell r="J1310" t="str">
            <v>96</v>
          </cell>
          <cell r="K1310" t="str">
            <v>污水设备</v>
          </cell>
          <cell r="L1310" t="str">
            <v>肥东合成分厂</v>
          </cell>
          <cell r="M1310" t="str">
            <v>肥东分厂污水处理站</v>
          </cell>
          <cell r="N1310" t="str">
            <v>深圳市顺子机械</v>
          </cell>
          <cell r="O1310" t="str">
            <v>125.02</v>
          </cell>
          <cell r="P1310" t="str">
            <v>584.27</v>
          </cell>
          <cell r="Q1310" t="str">
            <v>166.99</v>
          </cell>
          <cell r="R1310" t="str">
            <v>95</v>
          </cell>
          <cell r="S1310" t="str">
            <v>平均年限法(一)</v>
          </cell>
          <cell r="T1310" t="str">
            <v>在用</v>
          </cell>
          <cell r="U1310" t="str">
            <v>直接购入</v>
          </cell>
          <cell r="V1310" t="str">
            <v>王桂珍</v>
          </cell>
          <cell r="W1310" t="str">
            <v>2017.02.24</v>
          </cell>
          <cell r="X1310" t="str">
            <v>记--83</v>
          </cell>
        </row>
        <row r="1310">
          <cell r="AA1310" t="str">
            <v>0302</v>
          </cell>
        </row>
        <row r="1311">
          <cell r="B1311" t="str">
            <v>030200069</v>
          </cell>
          <cell r="C1311" t="str">
            <v>在线PH/T分析仪</v>
          </cell>
        </row>
        <row r="1311">
          <cell r="E1311">
            <v>11965.81</v>
          </cell>
          <cell r="F1311">
            <v>11487.18</v>
          </cell>
          <cell r="G1311">
            <v>478.63</v>
          </cell>
          <cell r="H1311">
            <v>0</v>
          </cell>
          <cell r="I1311" t="str">
            <v>2017.02.28</v>
          </cell>
          <cell r="J1311" t="str">
            <v>96</v>
          </cell>
          <cell r="K1311" t="str">
            <v>污水设备</v>
          </cell>
          <cell r="L1311" t="str">
            <v>肥东合成分厂</v>
          </cell>
          <cell r="M1311" t="str">
            <v>肥东分厂污水处理站</v>
          </cell>
          <cell r="N1311" t="str">
            <v>南昌赛硕科技</v>
          </cell>
          <cell r="O1311" t="str">
            <v>358.80</v>
          </cell>
          <cell r="P1311" t="str">
            <v>1,675.06</v>
          </cell>
          <cell r="Q1311" t="str">
            <v>478.63</v>
          </cell>
          <cell r="R1311" t="str">
            <v>95</v>
          </cell>
          <cell r="S1311" t="str">
            <v>平均年限法(一)</v>
          </cell>
          <cell r="T1311" t="str">
            <v>在用</v>
          </cell>
          <cell r="U1311" t="str">
            <v>直接购入</v>
          </cell>
          <cell r="V1311" t="str">
            <v>王桂珍</v>
          </cell>
          <cell r="W1311" t="str">
            <v>2017.02.28</v>
          </cell>
          <cell r="X1311" t="str">
            <v>记--663</v>
          </cell>
        </row>
        <row r="1311">
          <cell r="AA1311" t="str">
            <v>0302</v>
          </cell>
        </row>
        <row r="1312">
          <cell r="B1312" t="str">
            <v>030200070</v>
          </cell>
          <cell r="C1312" t="str">
            <v>在线PH/T分析仪</v>
          </cell>
        </row>
        <row r="1312">
          <cell r="E1312">
            <v>11111.11</v>
          </cell>
          <cell r="F1312">
            <v>10666.67</v>
          </cell>
          <cell r="G1312">
            <v>444.44</v>
          </cell>
          <cell r="H1312">
            <v>0</v>
          </cell>
          <cell r="I1312" t="str">
            <v>2017.02.28</v>
          </cell>
          <cell r="J1312" t="str">
            <v>96</v>
          </cell>
          <cell r="K1312" t="str">
            <v>污水设备</v>
          </cell>
          <cell r="L1312" t="str">
            <v>肥东合成分厂</v>
          </cell>
          <cell r="M1312" t="str">
            <v>肥东分厂污水处理站</v>
          </cell>
          <cell r="N1312" t="str">
            <v>南昌赛硕科技</v>
          </cell>
          <cell r="O1312" t="str">
            <v>333.44</v>
          </cell>
          <cell r="P1312" t="str">
            <v>1,555.65</v>
          </cell>
          <cell r="Q1312" t="str">
            <v>444.44</v>
          </cell>
          <cell r="R1312" t="str">
            <v>95</v>
          </cell>
          <cell r="S1312" t="str">
            <v>平均年限法(一)</v>
          </cell>
          <cell r="T1312" t="str">
            <v>在用</v>
          </cell>
          <cell r="U1312" t="str">
            <v>直接购入</v>
          </cell>
          <cell r="V1312" t="str">
            <v>王桂珍</v>
          </cell>
          <cell r="W1312" t="str">
            <v>2017.02.28</v>
          </cell>
          <cell r="X1312" t="str">
            <v>记--663</v>
          </cell>
        </row>
        <row r="1312">
          <cell r="AA1312" t="str">
            <v>0302</v>
          </cell>
        </row>
        <row r="1313">
          <cell r="B1313" t="str">
            <v>031022325</v>
          </cell>
          <cell r="C1313" t="str">
            <v>全自动贴标机</v>
          </cell>
          <cell r="D1313" t="str">
            <v>XJY-630B</v>
          </cell>
          <cell r="E1313">
            <v>41025.64</v>
          </cell>
          <cell r="F1313">
            <v>39384.61</v>
          </cell>
          <cell r="G1313">
            <v>1641.03</v>
          </cell>
          <cell r="H1313">
            <v>0</v>
          </cell>
          <cell r="I1313" t="str">
            <v>2017.02.28</v>
          </cell>
          <cell r="J1313" t="str">
            <v>96</v>
          </cell>
          <cell r="K1313" t="str">
            <v>剂型设备</v>
          </cell>
          <cell r="L1313" t="str">
            <v>肥东制剂分厂</v>
          </cell>
          <cell r="M1313" t="str">
            <v>肥东分厂制剂车间</v>
          </cell>
          <cell r="N1313" t="str">
            <v>江苏汤姆包装机械</v>
          </cell>
          <cell r="O1313" t="str">
            <v>1,230.43</v>
          </cell>
          <cell r="P1313" t="str">
            <v>5,743.29</v>
          </cell>
          <cell r="Q1313" t="str">
            <v>1,641.03</v>
          </cell>
          <cell r="R1313" t="str">
            <v>95</v>
          </cell>
          <cell r="S1313" t="str">
            <v>平均年限法(一)</v>
          </cell>
          <cell r="T1313" t="str">
            <v>在用</v>
          </cell>
          <cell r="U1313" t="str">
            <v>直接购入</v>
          </cell>
          <cell r="V1313" t="str">
            <v>王桂珍</v>
          </cell>
          <cell r="W1313" t="str">
            <v>2017.02.28</v>
          </cell>
          <cell r="X1313" t="str">
            <v>记--669</v>
          </cell>
        </row>
        <row r="1313">
          <cell r="AA1313" t="str">
            <v>0310</v>
          </cell>
        </row>
        <row r="1314">
          <cell r="B1314" t="str">
            <v>031022326</v>
          </cell>
          <cell r="C1314" t="str">
            <v>全自动贴标机</v>
          </cell>
          <cell r="D1314" t="str">
            <v>浆糊贴TBJ-120B</v>
          </cell>
          <cell r="E1314">
            <v>55555.56</v>
          </cell>
          <cell r="F1314">
            <v>47778.16</v>
          </cell>
          <cell r="G1314">
            <v>405</v>
          </cell>
          <cell r="H1314">
            <v>7372.4</v>
          </cell>
          <cell r="I1314" t="str">
            <v>2017.02.28</v>
          </cell>
          <cell r="J1314" t="str">
            <v>96</v>
          </cell>
          <cell r="K1314" t="str">
            <v>剂型设备</v>
          </cell>
          <cell r="L1314" t="str">
            <v>肥东制剂分厂</v>
          </cell>
          <cell r="M1314" t="str">
            <v>肥东分厂制剂车间</v>
          </cell>
          <cell r="N1314" t="str">
            <v>江苏汤姆包装机械</v>
          </cell>
          <cell r="O1314" t="str">
            <v>0.00</v>
          </cell>
          <cell r="P1314" t="str">
            <v>6,111.16</v>
          </cell>
          <cell r="Q1314" t="str">
            <v>2,222.22</v>
          </cell>
          <cell r="R1314" t="str">
            <v>95</v>
          </cell>
          <cell r="S1314" t="str">
            <v>平均年限法(一)</v>
          </cell>
          <cell r="T1314" t="str">
            <v>在用</v>
          </cell>
          <cell r="U1314" t="str">
            <v>直接购入</v>
          </cell>
          <cell r="V1314" t="str">
            <v>王桂珍</v>
          </cell>
          <cell r="W1314" t="str">
            <v>2017.02.28</v>
          </cell>
          <cell r="X1314" t="str">
            <v>记--669</v>
          </cell>
        </row>
        <row r="1314">
          <cell r="AA1314" t="str">
            <v>0310</v>
          </cell>
        </row>
        <row r="1315">
          <cell r="B1315" t="str">
            <v>030700221</v>
          </cell>
          <cell r="C1315" t="str">
            <v>氟塑料离心泵</v>
          </cell>
          <cell r="D1315" t="str">
            <v>50FSJB-30L</v>
          </cell>
          <cell r="E1315">
            <v>4854.7</v>
          </cell>
          <cell r="F1315">
            <v>4660.51</v>
          </cell>
          <cell r="G1315">
            <v>194.19</v>
          </cell>
          <cell r="H1315">
            <v>0</v>
          </cell>
          <cell r="I1315" t="str">
            <v>2017.02.28</v>
          </cell>
          <cell r="J1315" t="str">
            <v>96</v>
          </cell>
          <cell r="K1315" t="str">
            <v>精喹装置（合成二车间）</v>
          </cell>
          <cell r="L1315" t="str">
            <v>肥东合成分厂</v>
          </cell>
          <cell r="M1315" t="str">
            <v>肥东合成精喹车间</v>
          </cell>
          <cell r="N1315" t="str">
            <v>江苏新世界泵业</v>
          </cell>
          <cell r="O1315" t="str">
            <v>145.36</v>
          </cell>
          <cell r="P1315" t="str">
            <v>679.41</v>
          </cell>
          <cell r="Q1315" t="str">
            <v>194.19</v>
          </cell>
          <cell r="R1315" t="str">
            <v>95</v>
          </cell>
          <cell r="S1315" t="str">
            <v>平均年限法(一)</v>
          </cell>
          <cell r="T1315" t="str">
            <v>在用</v>
          </cell>
          <cell r="U1315" t="str">
            <v>直接购入</v>
          </cell>
          <cell r="V1315" t="str">
            <v>王桂珍</v>
          </cell>
          <cell r="W1315" t="str">
            <v>2017.02.28</v>
          </cell>
          <cell r="X1315" t="str">
            <v>记--664</v>
          </cell>
        </row>
        <row r="1315">
          <cell r="AA1315" t="str">
            <v>0307</v>
          </cell>
        </row>
        <row r="1316">
          <cell r="B1316" t="str">
            <v>030200071</v>
          </cell>
          <cell r="C1316" t="str">
            <v>45KW变频器</v>
          </cell>
          <cell r="D1316" t="str">
            <v>ACS510-01-088A-4ABB</v>
          </cell>
          <cell r="E1316">
            <v>8269.23</v>
          </cell>
          <cell r="F1316">
            <v>7690.17</v>
          </cell>
          <cell r="G1316">
            <v>579.06</v>
          </cell>
          <cell r="H1316">
            <v>0</v>
          </cell>
          <cell r="I1316" t="str">
            <v>2017.03.13</v>
          </cell>
          <cell r="J1316" t="str">
            <v>96</v>
          </cell>
          <cell r="K1316" t="str">
            <v>污水设备</v>
          </cell>
          <cell r="L1316" t="str">
            <v>肥东合成分厂</v>
          </cell>
          <cell r="M1316" t="str">
            <v>肥东合成污水站</v>
          </cell>
          <cell r="N1316" t="str">
            <v>上海人民企业电器合肥</v>
          </cell>
          <cell r="O1316" t="str">
            <v>82.69</v>
          </cell>
          <cell r="P1316" t="str">
            <v>992.28</v>
          </cell>
          <cell r="Q1316" t="str">
            <v>330.77</v>
          </cell>
          <cell r="R1316" t="str">
            <v>94</v>
          </cell>
          <cell r="S1316" t="str">
            <v>平均年限法(一)</v>
          </cell>
          <cell r="T1316" t="str">
            <v>在用</v>
          </cell>
          <cell r="U1316" t="str">
            <v>直接购入</v>
          </cell>
          <cell r="V1316" t="str">
            <v>王桂珍</v>
          </cell>
          <cell r="W1316" t="str">
            <v>2017.03.13</v>
          </cell>
          <cell r="X1316" t="str">
            <v>记--334</v>
          </cell>
        </row>
        <row r="1316">
          <cell r="AA1316" t="str">
            <v>0302</v>
          </cell>
        </row>
        <row r="1317">
          <cell r="B1317" t="str">
            <v>031900008</v>
          </cell>
          <cell r="C1317" t="str">
            <v>防爆动力配电箱</v>
          </cell>
          <cell r="D1317" t="str">
            <v>BXD-T型</v>
          </cell>
          <cell r="E1317">
            <v>11794.87</v>
          </cell>
          <cell r="F1317">
            <v>10969.35</v>
          </cell>
          <cell r="G1317">
            <v>825.52</v>
          </cell>
          <cell r="H1317">
            <v>0</v>
          </cell>
          <cell r="I1317" t="str">
            <v>2017.03.13</v>
          </cell>
          <cell r="J1317" t="str">
            <v>96</v>
          </cell>
          <cell r="K1317" t="str">
            <v>气流粉碎装置--肥东分厂</v>
          </cell>
          <cell r="L1317" t="str">
            <v>肥东制剂分厂</v>
          </cell>
          <cell r="M1317" t="str">
            <v>肥东分厂气流粉碎车间</v>
          </cell>
          <cell r="N1317" t="str">
            <v>上海人民企业电器合肥</v>
          </cell>
          <cell r="O1317" t="str">
            <v>117.95</v>
          </cell>
          <cell r="P1317" t="str">
            <v>1,415.40</v>
          </cell>
          <cell r="Q1317" t="str">
            <v>471.79</v>
          </cell>
          <cell r="R1317" t="str">
            <v>94</v>
          </cell>
          <cell r="S1317" t="str">
            <v>平均年限法(一)</v>
          </cell>
          <cell r="T1317" t="str">
            <v>在用</v>
          </cell>
          <cell r="U1317" t="str">
            <v>直接购入</v>
          </cell>
          <cell r="V1317" t="str">
            <v>王桂珍</v>
          </cell>
          <cell r="W1317" t="str">
            <v>2017.03.13</v>
          </cell>
          <cell r="X1317" t="str">
            <v>记--334</v>
          </cell>
        </row>
        <row r="1317">
          <cell r="AA1317" t="str">
            <v>0319</v>
          </cell>
        </row>
        <row r="1318">
          <cell r="B1318" t="str">
            <v>031900009</v>
          </cell>
          <cell r="C1318" t="str">
            <v>防爆动力配电箱</v>
          </cell>
          <cell r="D1318" t="str">
            <v>BXD-T型</v>
          </cell>
          <cell r="E1318">
            <v>11794.87</v>
          </cell>
          <cell r="F1318">
            <v>10969.35</v>
          </cell>
          <cell r="G1318">
            <v>825.52</v>
          </cell>
          <cell r="H1318">
            <v>0</v>
          </cell>
          <cell r="I1318" t="str">
            <v>2017.03.13</v>
          </cell>
          <cell r="J1318" t="str">
            <v>96</v>
          </cell>
          <cell r="K1318" t="str">
            <v>气流粉碎装置--肥东分厂</v>
          </cell>
          <cell r="L1318" t="str">
            <v>肥东制剂分厂</v>
          </cell>
          <cell r="M1318" t="str">
            <v>肥东分厂气流粉碎车间</v>
          </cell>
          <cell r="N1318" t="str">
            <v>上海人民企业电器合肥</v>
          </cell>
          <cell r="O1318" t="str">
            <v>117.95</v>
          </cell>
          <cell r="P1318" t="str">
            <v>1,415.40</v>
          </cell>
          <cell r="Q1318" t="str">
            <v>471.79</v>
          </cell>
          <cell r="R1318" t="str">
            <v>94</v>
          </cell>
          <cell r="S1318" t="str">
            <v>平均年限法(一)</v>
          </cell>
          <cell r="T1318" t="str">
            <v>在用</v>
          </cell>
          <cell r="U1318" t="str">
            <v>直接购入</v>
          </cell>
          <cell r="V1318" t="str">
            <v>王桂珍</v>
          </cell>
          <cell r="W1318" t="str">
            <v>2017.03.13</v>
          </cell>
          <cell r="X1318" t="str">
            <v>记--334</v>
          </cell>
        </row>
        <row r="1318">
          <cell r="AA1318" t="str">
            <v>0319</v>
          </cell>
        </row>
        <row r="1319">
          <cell r="B1319" t="str">
            <v>031022327</v>
          </cell>
          <cell r="C1319" t="str">
            <v>搪玻璃反应釜</v>
          </cell>
          <cell r="D1319" t="str">
            <v>F10000L</v>
          </cell>
          <cell r="E1319">
            <v>81196.58</v>
          </cell>
          <cell r="F1319">
            <v>75513.21</v>
          </cell>
          <cell r="G1319">
            <v>5683.37</v>
          </cell>
          <cell r="H1319">
            <v>0</v>
          </cell>
          <cell r="I1319" t="str">
            <v>2017.03.13</v>
          </cell>
          <cell r="J1319" t="str">
            <v>96</v>
          </cell>
          <cell r="K1319" t="str">
            <v>剂型设备</v>
          </cell>
          <cell r="L1319" t="str">
            <v>肥东制剂分厂</v>
          </cell>
          <cell r="M1319" t="str">
            <v>肥东制剂剂型车间</v>
          </cell>
          <cell r="N1319" t="str">
            <v>临沂宏业化工设备</v>
          </cell>
          <cell r="O1319" t="str">
            <v>811.97</v>
          </cell>
          <cell r="P1319" t="str">
            <v>9,743.64</v>
          </cell>
          <cell r="Q1319" t="str">
            <v>3,247.86</v>
          </cell>
          <cell r="R1319" t="str">
            <v>94</v>
          </cell>
          <cell r="S1319" t="str">
            <v>平均年限法(一)</v>
          </cell>
          <cell r="T1319" t="str">
            <v>在用</v>
          </cell>
          <cell r="U1319" t="str">
            <v>直接购入</v>
          </cell>
          <cell r="V1319" t="str">
            <v>王桂珍</v>
          </cell>
          <cell r="W1319" t="str">
            <v>2017.03.13</v>
          </cell>
          <cell r="X1319" t="str">
            <v>记--336</v>
          </cell>
        </row>
        <row r="1319">
          <cell r="AA1319" t="str">
            <v>0310</v>
          </cell>
        </row>
        <row r="1320">
          <cell r="B1320" t="str">
            <v>031022328</v>
          </cell>
          <cell r="C1320" t="str">
            <v>搪玻璃反应釜</v>
          </cell>
          <cell r="D1320" t="str">
            <v>F10000L</v>
          </cell>
          <cell r="E1320">
            <v>81196.58</v>
          </cell>
          <cell r="F1320">
            <v>75513.21</v>
          </cell>
          <cell r="G1320">
            <v>5683.37</v>
          </cell>
          <cell r="H1320">
            <v>0</v>
          </cell>
          <cell r="I1320" t="str">
            <v>2017.03.13</v>
          </cell>
          <cell r="J1320" t="str">
            <v>96</v>
          </cell>
          <cell r="K1320" t="str">
            <v>剂型设备</v>
          </cell>
          <cell r="L1320" t="str">
            <v>肥东制剂分厂</v>
          </cell>
          <cell r="M1320" t="str">
            <v>肥东制剂剂型车间</v>
          </cell>
          <cell r="N1320" t="str">
            <v>临沂宏业化工设备</v>
          </cell>
          <cell r="O1320" t="str">
            <v>811.97</v>
          </cell>
          <cell r="P1320" t="str">
            <v>9,743.64</v>
          </cell>
          <cell r="Q1320" t="str">
            <v>3,247.86</v>
          </cell>
          <cell r="R1320" t="str">
            <v>94</v>
          </cell>
          <cell r="S1320" t="str">
            <v>平均年限法(一)</v>
          </cell>
          <cell r="T1320" t="str">
            <v>在用</v>
          </cell>
          <cell r="U1320" t="str">
            <v>直接购入</v>
          </cell>
          <cell r="V1320" t="str">
            <v>王桂珍</v>
          </cell>
          <cell r="W1320" t="str">
            <v>2017.03.13</v>
          </cell>
          <cell r="X1320" t="str">
            <v>记--336</v>
          </cell>
        </row>
        <row r="1320">
          <cell r="AA1320" t="str">
            <v>0310</v>
          </cell>
        </row>
        <row r="1321">
          <cell r="B1321" t="str">
            <v>040300071</v>
          </cell>
          <cell r="C1321" t="str">
            <v>复印机</v>
          </cell>
          <cell r="D1321" t="str">
            <v>MX-3158N</v>
          </cell>
          <cell r="E1321">
            <v>11367.52</v>
          </cell>
          <cell r="F1321">
            <v>10912.82</v>
          </cell>
          <cell r="G1321">
            <v>454.7</v>
          </cell>
          <cell r="H1321">
            <v>0</v>
          </cell>
          <cell r="I1321" t="str">
            <v>2017.03.24</v>
          </cell>
          <cell r="J1321" t="str">
            <v>60</v>
          </cell>
          <cell r="K1321" t="str">
            <v>打印机</v>
          </cell>
          <cell r="L1321" t="str">
            <v>综合办</v>
          </cell>
          <cell r="M1321" t="str">
            <v>肥东分厂综合办公室</v>
          </cell>
          <cell r="N1321" t="str">
            <v>安徽瑞大办公</v>
          </cell>
          <cell r="O1321" t="str">
            <v>0.00</v>
          </cell>
          <cell r="P1321" t="str">
            <v>0.00</v>
          </cell>
          <cell r="Q1321" t="str">
            <v>454.70</v>
          </cell>
          <cell r="R1321" t="str">
            <v>60</v>
          </cell>
          <cell r="S1321" t="str">
            <v>平均年限法(一)</v>
          </cell>
          <cell r="T1321" t="str">
            <v>在用</v>
          </cell>
          <cell r="U1321" t="str">
            <v>直接购入</v>
          </cell>
          <cell r="V1321" t="str">
            <v>王桂珍</v>
          </cell>
          <cell r="W1321" t="str">
            <v>2017.03.24</v>
          </cell>
          <cell r="X1321" t="str">
            <v>记--383</v>
          </cell>
        </row>
        <row r="1321">
          <cell r="AA1321" t="str">
            <v>0403</v>
          </cell>
        </row>
        <row r="1322">
          <cell r="B1322" t="str">
            <v>031022329</v>
          </cell>
          <cell r="C1322" t="str">
            <v>电动隔膜泵</v>
          </cell>
          <cell r="D1322" t="str">
            <v>DBY-65YB4/3KW</v>
          </cell>
          <cell r="E1322">
            <v>7511.11</v>
          </cell>
          <cell r="F1322">
            <v>6985.23</v>
          </cell>
          <cell r="G1322">
            <v>525.88</v>
          </cell>
          <cell r="H1322">
            <v>0</v>
          </cell>
          <cell r="I1322" t="str">
            <v>2017.03.31</v>
          </cell>
          <cell r="J1322" t="str">
            <v>96</v>
          </cell>
          <cell r="K1322" t="str">
            <v>剂型设备</v>
          </cell>
          <cell r="L1322" t="str">
            <v>肥东制剂分厂</v>
          </cell>
          <cell r="M1322" t="str">
            <v>肥东制剂水剂车间</v>
          </cell>
          <cell r="N1322" t="str">
            <v>合肥四联泵业</v>
          </cell>
          <cell r="O1322" t="str">
            <v>75.11</v>
          </cell>
          <cell r="P1322" t="str">
            <v>901.32</v>
          </cell>
          <cell r="Q1322" t="str">
            <v>300.44</v>
          </cell>
          <cell r="R1322" t="str">
            <v>94</v>
          </cell>
          <cell r="S1322" t="str">
            <v>平均年限法(一)</v>
          </cell>
          <cell r="T1322" t="str">
            <v>在用</v>
          </cell>
          <cell r="U1322" t="str">
            <v>直接购入</v>
          </cell>
          <cell r="V1322" t="str">
            <v>王桂珍</v>
          </cell>
          <cell r="W1322" t="str">
            <v>2017.03.31</v>
          </cell>
          <cell r="X1322" t="str">
            <v>记--903</v>
          </cell>
        </row>
        <row r="1322">
          <cell r="AA1322" t="str">
            <v>0310</v>
          </cell>
        </row>
        <row r="1323">
          <cell r="B1323" t="str">
            <v>031022330</v>
          </cell>
          <cell r="C1323" t="str">
            <v>电动隔膜泵</v>
          </cell>
          <cell r="D1323" t="str">
            <v>DBY-65YB4/3KW</v>
          </cell>
          <cell r="E1323">
            <v>7511.11</v>
          </cell>
          <cell r="F1323">
            <v>6985.23</v>
          </cell>
          <cell r="G1323">
            <v>525.88</v>
          </cell>
          <cell r="H1323">
            <v>0</v>
          </cell>
          <cell r="I1323" t="str">
            <v>2017.03.31</v>
          </cell>
          <cell r="J1323" t="str">
            <v>96</v>
          </cell>
          <cell r="K1323" t="str">
            <v>剂型设备</v>
          </cell>
          <cell r="L1323" t="str">
            <v>肥东制剂分厂</v>
          </cell>
          <cell r="M1323" t="str">
            <v>肥东制剂水剂车间</v>
          </cell>
          <cell r="N1323" t="str">
            <v>合肥四联泵业</v>
          </cell>
          <cell r="O1323" t="str">
            <v>75.11</v>
          </cell>
          <cell r="P1323" t="str">
            <v>901.32</v>
          </cell>
          <cell r="Q1323" t="str">
            <v>300.44</v>
          </cell>
          <cell r="R1323" t="str">
            <v>94</v>
          </cell>
          <cell r="S1323" t="str">
            <v>平均年限法(一)</v>
          </cell>
          <cell r="T1323" t="str">
            <v>在用</v>
          </cell>
          <cell r="U1323" t="str">
            <v>直接购入</v>
          </cell>
          <cell r="V1323" t="str">
            <v>王桂珍</v>
          </cell>
          <cell r="W1323" t="str">
            <v>2017.03.31</v>
          </cell>
          <cell r="X1323" t="str">
            <v>记--903</v>
          </cell>
        </row>
        <row r="1323">
          <cell r="AA1323" t="str">
            <v>0310</v>
          </cell>
        </row>
        <row r="1324">
          <cell r="B1324" t="str">
            <v>031022331</v>
          </cell>
          <cell r="C1324" t="str">
            <v>电动隔膜泵</v>
          </cell>
          <cell r="D1324" t="str">
            <v>DBY-65YB4/3KW</v>
          </cell>
          <cell r="E1324">
            <v>7511.11</v>
          </cell>
          <cell r="F1324">
            <v>6985.23</v>
          </cell>
          <cell r="G1324">
            <v>525.88</v>
          </cell>
          <cell r="H1324">
            <v>0</v>
          </cell>
          <cell r="I1324" t="str">
            <v>2017.03.31</v>
          </cell>
          <cell r="J1324" t="str">
            <v>96</v>
          </cell>
          <cell r="K1324" t="str">
            <v>剂型设备</v>
          </cell>
          <cell r="L1324" t="str">
            <v>肥东制剂分厂</v>
          </cell>
          <cell r="M1324" t="str">
            <v>肥东制剂水剂车间</v>
          </cell>
          <cell r="N1324" t="str">
            <v>合肥四联泵业</v>
          </cell>
          <cell r="O1324" t="str">
            <v>75.11</v>
          </cell>
          <cell r="P1324" t="str">
            <v>901.32</v>
          </cell>
          <cell r="Q1324" t="str">
            <v>300.44</v>
          </cell>
          <cell r="R1324" t="str">
            <v>94</v>
          </cell>
          <cell r="S1324" t="str">
            <v>平均年限法(一)</v>
          </cell>
          <cell r="T1324" t="str">
            <v>在用</v>
          </cell>
          <cell r="U1324" t="str">
            <v>直接购入</v>
          </cell>
          <cell r="V1324" t="str">
            <v>王桂珍</v>
          </cell>
          <cell r="W1324" t="str">
            <v>2017.03.31</v>
          </cell>
          <cell r="X1324" t="str">
            <v>记--903</v>
          </cell>
        </row>
        <row r="1324">
          <cell r="AA1324" t="str">
            <v>0310</v>
          </cell>
        </row>
        <row r="1325">
          <cell r="B1325" t="str">
            <v>031022332</v>
          </cell>
          <cell r="C1325" t="str">
            <v>电动隔膜泵</v>
          </cell>
          <cell r="D1325" t="str">
            <v>DBY-65YB4/3KW</v>
          </cell>
          <cell r="E1325">
            <v>7511.11</v>
          </cell>
          <cell r="F1325">
            <v>6985.23</v>
          </cell>
          <cell r="G1325">
            <v>525.88</v>
          </cell>
          <cell r="H1325">
            <v>0</v>
          </cell>
          <cell r="I1325" t="str">
            <v>2017.03.31</v>
          </cell>
          <cell r="J1325" t="str">
            <v>96</v>
          </cell>
          <cell r="K1325" t="str">
            <v>剂型设备</v>
          </cell>
          <cell r="L1325" t="str">
            <v>肥东制剂分厂</v>
          </cell>
          <cell r="M1325" t="str">
            <v>肥东制剂水剂车间</v>
          </cell>
          <cell r="N1325" t="str">
            <v>合肥四联泵业</v>
          </cell>
          <cell r="O1325" t="str">
            <v>75.11</v>
          </cell>
          <cell r="P1325" t="str">
            <v>901.32</v>
          </cell>
          <cell r="Q1325" t="str">
            <v>300.44</v>
          </cell>
          <cell r="R1325" t="str">
            <v>94</v>
          </cell>
          <cell r="S1325" t="str">
            <v>平均年限法(一)</v>
          </cell>
          <cell r="T1325" t="str">
            <v>在用</v>
          </cell>
          <cell r="U1325" t="str">
            <v>直接购入</v>
          </cell>
          <cell r="V1325" t="str">
            <v>王桂珍</v>
          </cell>
          <cell r="W1325" t="str">
            <v>2017.03.31</v>
          </cell>
          <cell r="X1325" t="str">
            <v>记--903</v>
          </cell>
        </row>
        <row r="1325">
          <cell r="AA1325" t="str">
            <v>0310</v>
          </cell>
        </row>
        <row r="1326">
          <cell r="B1326" t="str">
            <v>031022334</v>
          </cell>
          <cell r="C1326" t="str">
            <v>电动隔膜泵</v>
          </cell>
          <cell r="D1326" t="str">
            <v>DBY-40YB4/1.5KW</v>
          </cell>
          <cell r="E1326">
            <v>4425.64</v>
          </cell>
          <cell r="F1326">
            <v>4116.18</v>
          </cell>
          <cell r="G1326">
            <v>309.46</v>
          </cell>
          <cell r="H1326">
            <v>0</v>
          </cell>
          <cell r="I1326" t="str">
            <v>2017.03.31</v>
          </cell>
          <cell r="J1326" t="str">
            <v>96</v>
          </cell>
          <cell r="K1326" t="str">
            <v>剂型设备</v>
          </cell>
          <cell r="L1326" t="str">
            <v>肥东制剂分厂</v>
          </cell>
          <cell r="M1326" t="str">
            <v>肥东制剂水剂车间</v>
          </cell>
          <cell r="N1326" t="str">
            <v>合肥四联泵业</v>
          </cell>
          <cell r="O1326" t="str">
            <v>44.26</v>
          </cell>
          <cell r="P1326" t="str">
            <v>531.12</v>
          </cell>
          <cell r="Q1326" t="str">
            <v>177.03</v>
          </cell>
          <cell r="R1326" t="str">
            <v>94</v>
          </cell>
          <cell r="S1326" t="str">
            <v>平均年限法(一)</v>
          </cell>
          <cell r="T1326" t="str">
            <v>在用</v>
          </cell>
          <cell r="U1326" t="str">
            <v>直接购入</v>
          </cell>
          <cell r="V1326" t="str">
            <v>王桂珍</v>
          </cell>
          <cell r="W1326" t="str">
            <v>2017.03.31</v>
          </cell>
          <cell r="X1326" t="str">
            <v>记--903</v>
          </cell>
        </row>
        <row r="1326">
          <cell r="AA1326" t="str">
            <v>0310</v>
          </cell>
        </row>
        <row r="1327">
          <cell r="B1327" t="str">
            <v>031022336</v>
          </cell>
          <cell r="C1327" t="str">
            <v>热水管道泵</v>
          </cell>
          <cell r="D1327" t="str">
            <v>IRG50-160YB2/4KW</v>
          </cell>
          <cell r="E1327">
            <v>1897.43</v>
          </cell>
          <cell r="F1327">
            <v>1764.21</v>
          </cell>
          <cell r="G1327">
            <v>133.22</v>
          </cell>
          <cell r="H1327">
            <v>0</v>
          </cell>
          <cell r="I1327" t="str">
            <v>2017.03.31</v>
          </cell>
          <cell r="J1327" t="str">
            <v>96</v>
          </cell>
          <cell r="K1327" t="str">
            <v>剂型设备</v>
          </cell>
          <cell r="L1327" t="str">
            <v>肥东制剂分厂</v>
          </cell>
          <cell r="M1327" t="str">
            <v>肥东制剂水剂车间</v>
          </cell>
          <cell r="N1327" t="str">
            <v>合肥四联泵业</v>
          </cell>
          <cell r="O1327" t="str">
            <v>18.97</v>
          </cell>
          <cell r="P1327" t="str">
            <v>227.64</v>
          </cell>
          <cell r="Q1327" t="str">
            <v>75.90</v>
          </cell>
          <cell r="R1327" t="str">
            <v>94</v>
          </cell>
          <cell r="S1327" t="str">
            <v>平均年限法(一)</v>
          </cell>
          <cell r="T1327" t="str">
            <v>在用</v>
          </cell>
          <cell r="U1327" t="str">
            <v>直接购入</v>
          </cell>
          <cell r="V1327" t="str">
            <v>王桂珍</v>
          </cell>
          <cell r="W1327" t="str">
            <v>2017.03.31</v>
          </cell>
          <cell r="X1327" t="str">
            <v>记--903</v>
          </cell>
        </row>
        <row r="1327">
          <cell r="AA1327" t="str">
            <v>0310</v>
          </cell>
        </row>
        <row r="1328">
          <cell r="B1328" t="str">
            <v>031022337</v>
          </cell>
          <cell r="C1328" t="str">
            <v>氟塑料磁力泵</v>
          </cell>
          <cell r="D1328" t="str">
            <v>GQB80-65-160FYB2/11KW</v>
          </cell>
          <cell r="E1328">
            <v>9465.81</v>
          </cell>
          <cell r="F1328">
            <v>8803.38</v>
          </cell>
          <cell r="G1328">
            <v>662.43</v>
          </cell>
          <cell r="H1328">
            <v>0</v>
          </cell>
          <cell r="I1328" t="str">
            <v>2017.03.31</v>
          </cell>
          <cell r="J1328" t="str">
            <v>96</v>
          </cell>
          <cell r="K1328" t="str">
            <v>剂型设备</v>
          </cell>
          <cell r="L1328" t="str">
            <v>肥东制剂分厂</v>
          </cell>
          <cell r="M1328" t="str">
            <v>肥东制剂油悬剂车间</v>
          </cell>
          <cell r="N1328" t="str">
            <v>合肥四联泵业</v>
          </cell>
          <cell r="O1328" t="str">
            <v>94.66</v>
          </cell>
          <cell r="P1328" t="str">
            <v>1,135.92</v>
          </cell>
          <cell r="Q1328" t="str">
            <v>378.63</v>
          </cell>
          <cell r="R1328" t="str">
            <v>94</v>
          </cell>
          <cell r="S1328" t="str">
            <v>平均年限法(一)</v>
          </cell>
          <cell r="T1328" t="str">
            <v>在用</v>
          </cell>
          <cell r="U1328" t="str">
            <v>直接购入</v>
          </cell>
          <cell r="V1328" t="str">
            <v>王桂珍</v>
          </cell>
          <cell r="W1328" t="str">
            <v>2017.03.31</v>
          </cell>
          <cell r="X1328" t="str">
            <v>记--905</v>
          </cell>
        </row>
        <row r="1328">
          <cell r="AA1328" t="str">
            <v>0310</v>
          </cell>
        </row>
        <row r="1329">
          <cell r="B1329" t="str">
            <v>031022338</v>
          </cell>
          <cell r="C1329" t="str">
            <v>氟塑料磁力泵</v>
          </cell>
          <cell r="D1329" t="str">
            <v>GQB80-65-160FYB2/11KW</v>
          </cell>
          <cell r="E1329">
            <v>9465.81</v>
          </cell>
          <cell r="F1329">
            <v>8803.38</v>
          </cell>
          <cell r="G1329">
            <v>662.43</v>
          </cell>
          <cell r="H1329">
            <v>0</v>
          </cell>
          <cell r="I1329" t="str">
            <v>2017.03.31</v>
          </cell>
          <cell r="J1329" t="str">
            <v>96</v>
          </cell>
          <cell r="K1329" t="str">
            <v>剂型设备</v>
          </cell>
          <cell r="L1329" t="str">
            <v>肥东制剂分厂</v>
          </cell>
          <cell r="M1329" t="str">
            <v>肥东制剂油悬剂车间</v>
          </cell>
          <cell r="N1329" t="str">
            <v>合肥四联泵业</v>
          </cell>
          <cell r="O1329" t="str">
            <v>94.66</v>
          </cell>
          <cell r="P1329" t="str">
            <v>1,135.92</v>
          </cell>
          <cell r="Q1329" t="str">
            <v>378.63</v>
          </cell>
          <cell r="R1329" t="str">
            <v>94</v>
          </cell>
          <cell r="S1329" t="str">
            <v>平均年限法(一)</v>
          </cell>
          <cell r="T1329" t="str">
            <v>在用</v>
          </cell>
          <cell r="U1329" t="str">
            <v>直接购入</v>
          </cell>
          <cell r="V1329" t="str">
            <v>王桂珍</v>
          </cell>
          <cell r="W1329" t="str">
            <v>2017.03.31</v>
          </cell>
          <cell r="X1329" t="str">
            <v>记--905</v>
          </cell>
        </row>
        <row r="1329">
          <cell r="AA1329" t="str">
            <v>0310</v>
          </cell>
        </row>
        <row r="1330">
          <cell r="B1330" t="str">
            <v>031022339</v>
          </cell>
          <cell r="C1330" t="str">
            <v>氟塑料磁力泵</v>
          </cell>
          <cell r="D1330" t="str">
            <v>GQB80-65-160FYB2/11KW</v>
          </cell>
          <cell r="E1330">
            <v>9465.81</v>
          </cell>
          <cell r="F1330">
            <v>8803.38</v>
          </cell>
          <cell r="G1330">
            <v>662.43</v>
          </cell>
          <cell r="H1330">
            <v>0</v>
          </cell>
          <cell r="I1330" t="str">
            <v>2017.03.31</v>
          </cell>
          <cell r="J1330" t="str">
            <v>96</v>
          </cell>
          <cell r="K1330" t="str">
            <v>剂型设备</v>
          </cell>
          <cell r="L1330" t="str">
            <v>肥东制剂分厂</v>
          </cell>
          <cell r="M1330" t="str">
            <v>肥东制剂油悬剂车间</v>
          </cell>
          <cell r="N1330" t="str">
            <v>合肥四联泵业</v>
          </cell>
          <cell r="O1330" t="str">
            <v>94.66</v>
          </cell>
          <cell r="P1330" t="str">
            <v>1,135.92</v>
          </cell>
          <cell r="Q1330" t="str">
            <v>378.63</v>
          </cell>
          <cell r="R1330" t="str">
            <v>94</v>
          </cell>
          <cell r="S1330" t="str">
            <v>平均年限法(一)</v>
          </cell>
          <cell r="T1330" t="str">
            <v>在用</v>
          </cell>
          <cell r="U1330" t="str">
            <v>直接购入</v>
          </cell>
          <cell r="V1330" t="str">
            <v>王桂珍</v>
          </cell>
          <cell r="W1330" t="str">
            <v>2017.03.31</v>
          </cell>
          <cell r="X1330" t="str">
            <v>记--905</v>
          </cell>
        </row>
        <row r="1330">
          <cell r="AA1330" t="str">
            <v>0310</v>
          </cell>
        </row>
        <row r="1331">
          <cell r="B1331" t="str">
            <v>031022340</v>
          </cell>
          <cell r="C1331" t="str">
            <v>氟塑料磁力泵</v>
          </cell>
          <cell r="D1331" t="str">
            <v>GQB80-65-160FYB2/11KW</v>
          </cell>
          <cell r="E1331">
            <v>9465.81</v>
          </cell>
          <cell r="F1331">
            <v>8803.38</v>
          </cell>
          <cell r="G1331">
            <v>662.43</v>
          </cell>
          <cell r="H1331">
            <v>0</v>
          </cell>
          <cell r="I1331" t="str">
            <v>2017.03.31</v>
          </cell>
          <cell r="J1331" t="str">
            <v>96</v>
          </cell>
          <cell r="K1331" t="str">
            <v>剂型设备</v>
          </cell>
          <cell r="L1331" t="str">
            <v>肥东制剂分厂</v>
          </cell>
          <cell r="M1331" t="str">
            <v>肥东制剂油悬剂车间</v>
          </cell>
          <cell r="N1331" t="str">
            <v>合肥四联泵业</v>
          </cell>
          <cell r="O1331" t="str">
            <v>94.66</v>
          </cell>
          <cell r="P1331" t="str">
            <v>1,135.92</v>
          </cell>
          <cell r="Q1331" t="str">
            <v>378.63</v>
          </cell>
          <cell r="R1331" t="str">
            <v>94</v>
          </cell>
          <cell r="S1331" t="str">
            <v>平均年限法(一)</v>
          </cell>
          <cell r="T1331" t="str">
            <v>在用</v>
          </cell>
          <cell r="U1331" t="str">
            <v>直接购入</v>
          </cell>
          <cell r="V1331" t="str">
            <v>王桂珍</v>
          </cell>
          <cell r="W1331" t="str">
            <v>2017.03.31</v>
          </cell>
          <cell r="X1331" t="str">
            <v>记--905</v>
          </cell>
        </row>
        <row r="1331">
          <cell r="AA1331" t="str">
            <v>0310</v>
          </cell>
        </row>
        <row r="1332">
          <cell r="B1332" t="str">
            <v>031022341</v>
          </cell>
          <cell r="C1332" t="str">
            <v>离心泵</v>
          </cell>
          <cell r="D1332" t="str">
            <v>IS80-65-1607.5kw</v>
          </cell>
          <cell r="E1332">
            <v>2264.96</v>
          </cell>
          <cell r="F1332">
            <v>2106.45</v>
          </cell>
          <cell r="G1332">
            <v>158.51</v>
          </cell>
          <cell r="H1332">
            <v>0</v>
          </cell>
          <cell r="I1332" t="str">
            <v>2017.03.31</v>
          </cell>
          <cell r="J1332" t="str">
            <v>96</v>
          </cell>
          <cell r="K1332" t="str">
            <v>剂型设备</v>
          </cell>
          <cell r="L1332" t="str">
            <v>肥东制剂分厂</v>
          </cell>
          <cell r="M1332" t="str">
            <v>肥东制剂油悬剂车间</v>
          </cell>
          <cell r="N1332" t="str">
            <v>合肥四联泵业</v>
          </cell>
          <cell r="O1332" t="str">
            <v>22.65</v>
          </cell>
          <cell r="P1332" t="str">
            <v>271.80</v>
          </cell>
          <cell r="Q1332" t="str">
            <v>90.60</v>
          </cell>
          <cell r="R1332" t="str">
            <v>94</v>
          </cell>
          <cell r="S1332" t="str">
            <v>平均年限法(一)</v>
          </cell>
          <cell r="T1332" t="str">
            <v>在用</v>
          </cell>
          <cell r="U1332" t="str">
            <v>直接购入</v>
          </cell>
          <cell r="V1332" t="str">
            <v>王桂珍</v>
          </cell>
          <cell r="W1332" t="str">
            <v>2017.03.31</v>
          </cell>
          <cell r="X1332" t="str">
            <v>记--905</v>
          </cell>
        </row>
        <row r="1332">
          <cell r="AA1332" t="str">
            <v>0310</v>
          </cell>
        </row>
        <row r="1333">
          <cell r="B1333" t="str">
            <v>031022342</v>
          </cell>
          <cell r="C1333" t="str">
            <v>离心泵</v>
          </cell>
          <cell r="D1333" t="str">
            <v>IS80-65-1607.5kw</v>
          </cell>
          <cell r="E1333">
            <v>2264.95</v>
          </cell>
          <cell r="F1333">
            <v>2106.45</v>
          </cell>
          <cell r="G1333">
            <v>158.5</v>
          </cell>
          <cell r="H1333">
            <v>0</v>
          </cell>
          <cell r="I1333" t="str">
            <v>2017.03.31</v>
          </cell>
          <cell r="J1333" t="str">
            <v>96</v>
          </cell>
          <cell r="K1333" t="str">
            <v>剂型设备</v>
          </cell>
          <cell r="L1333" t="str">
            <v>肥东制剂分厂</v>
          </cell>
          <cell r="M1333" t="str">
            <v>肥东制剂油悬剂车间</v>
          </cell>
          <cell r="N1333" t="str">
            <v>合肥四联泵业</v>
          </cell>
          <cell r="O1333" t="str">
            <v>22.65</v>
          </cell>
          <cell r="P1333" t="str">
            <v>271.80</v>
          </cell>
          <cell r="Q1333" t="str">
            <v>90.60</v>
          </cell>
          <cell r="R1333" t="str">
            <v>94</v>
          </cell>
          <cell r="S1333" t="str">
            <v>平均年限法(一)</v>
          </cell>
          <cell r="T1333" t="str">
            <v>在用</v>
          </cell>
          <cell r="U1333" t="str">
            <v>直接购入</v>
          </cell>
          <cell r="V1333" t="str">
            <v>王桂珍</v>
          </cell>
          <cell r="W1333" t="str">
            <v>2017.03.31</v>
          </cell>
          <cell r="X1333" t="str">
            <v>记--905</v>
          </cell>
        </row>
        <row r="1333">
          <cell r="AA1333" t="str">
            <v>0310</v>
          </cell>
        </row>
        <row r="1334">
          <cell r="B1334" t="str">
            <v>030200072</v>
          </cell>
          <cell r="C1334" t="str">
            <v>电磁流量剂</v>
          </cell>
          <cell r="D1334" t="str">
            <v>LDS-65</v>
          </cell>
          <cell r="E1334">
            <v>3418.8</v>
          </cell>
          <cell r="F1334">
            <v>3179.67</v>
          </cell>
          <cell r="G1334">
            <v>239.13</v>
          </cell>
          <cell r="H1334">
            <v>0</v>
          </cell>
          <cell r="I1334" t="str">
            <v>2017.03.31</v>
          </cell>
          <cell r="J1334" t="str">
            <v>96</v>
          </cell>
          <cell r="K1334" t="str">
            <v>污水设备</v>
          </cell>
          <cell r="L1334" t="str">
            <v>肥东合成分厂</v>
          </cell>
          <cell r="M1334" t="str">
            <v>肥东合成污水站</v>
          </cell>
          <cell r="N1334" t="str">
            <v>安徽天康(集团)</v>
          </cell>
          <cell r="O1334" t="str">
            <v>34.19</v>
          </cell>
          <cell r="P1334" t="str">
            <v>410.28</v>
          </cell>
          <cell r="Q1334" t="str">
            <v>136.75</v>
          </cell>
          <cell r="R1334" t="str">
            <v>94</v>
          </cell>
          <cell r="S1334" t="str">
            <v>平均年限法(一)</v>
          </cell>
          <cell r="T1334" t="str">
            <v>在用</v>
          </cell>
          <cell r="U1334" t="str">
            <v>直接购入</v>
          </cell>
          <cell r="V1334" t="str">
            <v>王桂珍</v>
          </cell>
          <cell r="W1334" t="str">
            <v>2017.03.31</v>
          </cell>
          <cell r="X1334" t="str">
            <v>记--907</v>
          </cell>
        </row>
        <row r="1334">
          <cell r="AA1334" t="str">
            <v>0302</v>
          </cell>
        </row>
        <row r="1335">
          <cell r="B1335" t="str">
            <v>031022343</v>
          </cell>
          <cell r="C1335" t="str">
            <v>热转印打码机</v>
          </cell>
          <cell r="D1335" t="str">
            <v>X40 32I</v>
          </cell>
          <cell r="E1335">
            <v>24786.32</v>
          </cell>
          <cell r="F1335">
            <v>23050.98</v>
          </cell>
          <cell r="G1335">
            <v>1735.34</v>
          </cell>
          <cell r="H1335">
            <v>0</v>
          </cell>
          <cell r="I1335" t="str">
            <v>2017.03.31</v>
          </cell>
          <cell r="J1335" t="str">
            <v>96</v>
          </cell>
          <cell r="K1335" t="str">
            <v>剂型设备</v>
          </cell>
          <cell r="L1335" t="str">
            <v>肥东制剂分厂</v>
          </cell>
          <cell r="M1335" t="str">
            <v>肥东制剂车间</v>
          </cell>
          <cell r="N1335" t="str">
            <v>上海迪晓喷码技术</v>
          </cell>
          <cell r="O1335" t="str">
            <v>247.86</v>
          </cell>
          <cell r="P1335" t="str">
            <v>2,974.32</v>
          </cell>
          <cell r="Q1335" t="str">
            <v>991.45</v>
          </cell>
          <cell r="R1335" t="str">
            <v>94</v>
          </cell>
          <cell r="S1335" t="str">
            <v>平均年限法(一)</v>
          </cell>
          <cell r="T1335" t="str">
            <v>在用</v>
          </cell>
          <cell r="U1335" t="str">
            <v>直接购入</v>
          </cell>
          <cell r="V1335" t="str">
            <v>王桂珍</v>
          </cell>
          <cell r="W1335" t="str">
            <v>2017.03.31</v>
          </cell>
          <cell r="X1335" t="str">
            <v>记--909</v>
          </cell>
        </row>
        <row r="1335">
          <cell r="AA1335" t="str">
            <v>0310</v>
          </cell>
        </row>
        <row r="1336">
          <cell r="B1336" t="str">
            <v>031022344</v>
          </cell>
          <cell r="C1336" t="str">
            <v>热转印打码机</v>
          </cell>
          <cell r="D1336" t="str">
            <v>X40 32I</v>
          </cell>
          <cell r="E1336">
            <v>24786.33</v>
          </cell>
          <cell r="F1336">
            <v>23050.98</v>
          </cell>
          <cell r="G1336">
            <v>1735.35</v>
          </cell>
          <cell r="H1336">
            <v>0</v>
          </cell>
          <cell r="I1336" t="str">
            <v>2017.03.31</v>
          </cell>
          <cell r="J1336" t="str">
            <v>96</v>
          </cell>
          <cell r="K1336" t="str">
            <v>剂型设备</v>
          </cell>
          <cell r="L1336" t="str">
            <v>肥东制剂分厂</v>
          </cell>
          <cell r="M1336" t="str">
            <v>肥东制剂车间</v>
          </cell>
          <cell r="N1336" t="str">
            <v>上海迪晓喷码技术</v>
          </cell>
          <cell r="O1336" t="str">
            <v>247.86</v>
          </cell>
          <cell r="P1336" t="str">
            <v>2,974.32</v>
          </cell>
          <cell r="Q1336" t="str">
            <v>991.45</v>
          </cell>
          <cell r="R1336" t="str">
            <v>94</v>
          </cell>
          <cell r="S1336" t="str">
            <v>平均年限法(一)</v>
          </cell>
          <cell r="T1336" t="str">
            <v>在用</v>
          </cell>
          <cell r="U1336" t="str">
            <v>直接购入</v>
          </cell>
          <cell r="V1336" t="str">
            <v>王桂珍</v>
          </cell>
          <cell r="W1336" t="str">
            <v>2017.03.31</v>
          </cell>
          <cell r="X1336" t="str">
            <v>记--909</v>
          </cell>
        </row>
        <row r="1336">
          <cell r="AA1336" t="str">
            <v>0310</v>
          </cell>
        </row>
        <row r="1337">
          <cell r="B1337" t="str">
            <v>031022345</v>
          </cell>
          <cell r="C1337" t="str">
            <v>液体剪袋机</v>
          </cell>
          <cell r="D1337" t="str">
            <v>YTJD-3</v>
          </cell>
          <cell r="E1337">
            <v>51456.31</v>
          </cell>
          <cell r="F1337">
            <v>43737.6</v>
          </cell>
          <cell r="G1337">
            <v>203</v>
          </cell>
          <cell r="H1337">
            <v>7515.71</v>
          </cell>
          <cell r="I1337" t="str">
            <v>2017.03.31</v>
          </cell>
          <cell r="J1337" t="str">
            <v>96</v>
          </cell>
          <cell r="K1337" t="str">
            <v>剂型设备</v>
          </cell>
          <cell r="L1337" t="str">
            <v>肥东制剂分厂</v>
          </cell>
          <cell r="M1337" t="str">
            <v>肥东制剂车间</v>
          </cell>
          <cell r="N1337" t="str">
            <v>昆山玉山镇凯宇勤</v>
          </cell>
          <cell r="O1337" t="str">
            <v>0.00</v>
          </cell>
          <cell r="P1337" t="str">
            <v>5,660.16</v>
          </cell>
          <cell r="Q1337" t="str">
            <v>2,058.25</v>
          </cell>
          <cell r="R1337" t="str">
            <v>94</v>
          </cell>
          <cell r="S1337" t="str">
            <v>平均年限法(一)</v>
          </cell>
          <cell r="T1337" t="str">
            <v>在用</v>
          </cell>
          <cell r="U1337" t="str">
            <v>直接购入</v>
          </cell>
          <cell r="V1337" t="str">
            <v>王桂珍</v>
          </cell>
          <cell r="W1337" t="str">
            <v>2017.03.31</v>
          </cell>
          <cell r="X1337" t="str">
            <v>记--911</v>
          </cell>
        </row>
        <row r="1337">
          <cell r="AA1337" t="str">
            <v>0310</v>
          </cell>
        </row>
        <row r="1338">
          <cell r="B1338" t="str">
            <v>031022346</v>
          </cell>
          <cell r="C1338" t="str">
            <v>全自动封口机</v>
          </cell>
          <cell r="D1338" t="str">
            <v>LB-4000</v>
          </cell>
          <cell r="E1338">
            <v>23931.62</v>
          </cell>
          <cell r="F1338">
            <v>22256.76</v>
          </cell>
          <cell r="G1338">
            <v>1674.86</v>
          </cell>
          <cell r="H1338">
            <v>0</v>
          </cell>
          <cell r="I1338" t="str">
            <v>2017.03.31</v>
          </cell>
          <cell r="J1338" t="str">
            <v>96</v>
          </cell>
          <cell r="K1338" t="str">
            <v>剂型设备</v>
          </cell>
          <cell r="L1338" t="str">
            <v>肥东制剂分厂</v>
          </cell>
          <cell r="M1338" t="str">
            <v>肥东制剂车间</v>
          </cell>
          <cell r="N1338" t="str">
            <v>江苏汤姆包装</v>
          </cell>
          <cell r="O1338" t="str">
            <v>239.32</v>
          </cell>
          <cell r="P1338" t="str">
            <v>2,871.84</v>
          </cell>
          <cell r="Q1338" t="str">
            <v>957.26</v>
          </cell>
          <cell r="R1338" t="str">
            <v>94</v>
          </cell>
          <cell r="S1338" t="str">
            <v>平均年限法(一)</v>
          </cell>
          <cell r="T1338" t="str">
            <v>在用</v>
          </cell>
          <cell r="U1338" t="str">
            <v>直接购入</v>
          </cell>
          <cell r="V1338" t="str">
            <v>王桂珍</v>
          </cell>
          <cell r="W1338" t="str">
            <v>2017.03.31</v>
          </cell>
          <cell r="X1338" t="str">
            <v>记--913</v>
          </cell>
        </row>
        <row r="1338">
          <cell r="AA1338" t="str">
            <v>0310</v>
          </cell>
        </row>
        <row r="1339">
          <cell r="B1339" t="str">
            <v>031022347</v>
          </cell>
          <cell r="C1339" t="str">
            <v>全自动封口机</v>
          </cell>
          <cell r="D1339" t="str">
            <v>LB-4000</v>
          </cell>
          <cell r="E1339">
            <v>23931.63</v>
          </cell>
          <cell r="F1339">
            <v>22256.76</v>
          </cell>
          <cell r="G1339">
            <v>1674.87</v>
          </cell>
          <cell r="H1339">
            <v>0</v>
          </cell>
          <cell r="I1339" t="str">
            <v>2017.03.31</v>
          </cell>
          <cell r="J1339" t="str">
            <v>96</v>
          </cell>
          <cell r="K1339" t="str">
            <v>剂型设备</v>
          </cell>
          <cell r="L1339" t="str">
            <v>肥东制剂分厂</v>
          </cell>
          <cell r="M1339" t="str">
            <v>肥东制剂车间</v>
          </cell>
          <cell r="N1339" t="str">
            <v>江苏汤姆包装</v>
          </cell>
          <cell r="O1339" t="str">
            <v>239.32</v>
          </cell>
          <cell r="P1339" t="str">
            <v>2,871.84</v>
          </cell>
          <cell r="Q1339" t="str">
            <v>957.27</v>
          </cell>
          <cell r="R1339" t="str">
            <v>94</v>
          </cell>
          <cell r="S1339" t="str">
            <v>平均年限法(一)</v>
          </cell>
          <cell r="T1339" t="str">
            <v>在用</v>
          </cell>
          <cell r="U1339" t="str">
            <v>直接购入</v>
          </cell>
          <cell r="V1339" t="str">
            <v>王桂珍</v>
          </cell>
          <cell r="W1339" t="str">
            <v>2017.03.31</v>
          </cell>
          <cell r="X1339" t="str">
            <v>记--913</v>
          </cell>
        </row>
        <row r="1339">
          <cell r="AA1339" t="str">
            <v>0310</v>
          </cell>
        </row>
        <row r="1340">
          <cell r="B1340" t="str">
            <v>031022348</v>
          </cell>
          <cell r="C1340" t="str">
            <v>全自动封口机</v>
          </cell>
          <cell r="D1340" t="str">
            <v>LB-4000</v>
          </cell>
          <cell r="E1340">
            <v>23931.62</v>
          </cell>
          <cell r="F1340">
            <v>22256.76</v>
          </cell>
          <cell r="G1340">
            <v>1674.86</v>
          </cell>
          <cell r="H1340">
            <v>0</v>
          </cell>
          <cell r="I1340" t="str">
            <v>2017.03.31</v>
          </cell>
          <cell r="J1340" t="str">
            <v>96</v>
          </cell>
          <cell r="K1340" t="str">
            <v>剂型设备</v>
          </cell>
          <cell r="L1340" t="str">
            <v>肥东制剂分厂</v>
          </cell>
          <cell r="M1340" t="str">
            <v>肥东制剂车间</v>
          </cell>
          <cell r="N1340" t="str">
            <v>江苏汤姆包装</v>
          </cell>
          <cell r="O1340" t="str">
            <v>239.32</v>
          </cell>
          <cell r="P1340" t="str">
            <v>2,871.84</v>
          </cell>
          <cell r="Q1340" t="str">
            <v>957.26</v>
          </cell>
          <cell r="R1340" t="str">
            <v>94</v>
          </cell>
          <cell r="S1340" t="str">
            <v>平均年限法(一)</v>
          </cell>
          <cell r="T1340" t="str">
            <v>在用</v>
          </cell>
          <cell r="U1340" t="str">
            <v>直接购入</v>
          </cell>
          <cell r="V1340" t="str">
            <v>王桂珍</v>
          </cell>
          <cell r="W1340" t="str">
            <v>2017.03.31</v>
          </cell>
          <cell r="X1340" t="str">
            <v>记--913</v>
          </cell>
        </row>
        <row r="1340">
          <cell r="AA1340" t="str">
            <v>0310</v>
          </cell>
        </row>
        <row r="1341">
          <cell r="B1341" t="str">
            <v>030100093</v>
          </cell>
          <cell r="C1341" t="str">
            <v>气相色谱仪(7820A)</v>
          </cell>
          <cell r="D1341" t="str">
            <v>7820A</v>
          </cell>
          <cell r="E1341">
            <v>197606.84</v>
          </cell>
          <cell r="F1341">
            <v>181798.44</v>
          </cell>
          <cell r="G1341">
            <v>15808.4</v>
          </cell>
          <cell r="H1341">
            <v>0</v>
          </cell>
          <cell r="I1341" t="str">
            <v>2017.04.07</v>
          </cell>
          <cell r="J1341" t="str">
            <v>96</v>
          </cell>
          <cell r="K1341" t="str">
            <v>质检设备</v>
          </cell>
          <cell r="L1341" t="str">
            <v>肥东合成分厂/肥东制剂分厂</v>
          </cell>
          <cell r="M1341" t="str">
            <v>肥东分厂质检室</v>
          </cell>
          <cell r="N1341" t="str">
            <v>合肥捷岛科学仪器</v>
          </cell>
          <cell r="O1341" t="str">
            <v>1,976.07</v>
          </cell>
          <cell r="P1341" t="str">
            <v>23,712.84</v>
          </cell>
          <cell r="Q1341" t="str">
            <v>7,904.27</v>
          </cell>
          <cell r="R1341" t="str">
            <v>93</v>
          </cell>
          <cell r="S1341" t="str">
            <v>平均年限法(一)</v>
          </cell>
          <cell r="T1341" t="str">
            <v>在用</v>
          </cell>
          <cell r="U1341" t="str">
            <v>直接购入</v>
          </cell>
          <cell r="V1341" t="str">
            <v>王桂珍</v>
          </cell>
          <cell r="W1341" t="str">
            <v>2017.04.07</v>
          </cell>
          <cell r="X1341" t="str">
            <v>记--309</v>
          </cell>
        </row>
        <row r="1341">
          <cell r="AA1341" t="str">
            <v>0301</v>
          </cell>
        </row>
        <row r="1342">
          <cell r="B1342" t="str">
            <v>030100094</v>
          </cell>
          <cell r="C1342" t="str">
            <v>16位自动进样器(配7820A气相色谱仪)</v>
          </cell>
          <cell r="D1342" t="str">
            <v>配7820A气相色谱仪用</v>
          </cell>
          <cell r="E1342">
            <v>44444.44</v>
          </cell>
          <cell r="F1342">
            <v>40888.48</v>
          </cell>
          <cell r="G1342">
            <v>3555.96</v>
          </cell>
          <cell r="H1342">
            <v>0</v>
          </cell>
          <cell r="I1342" t="str">
            <v>2017.04.07</v>
          </cell>
          <cell r="J1342" t="str">
            <v>96</v>
          </cell>
          <cell r="K1342" t="str">
            <v>质检设备</v>
          </cell>
          <cell r="L1342" t="str">
            <v>肥东合成分厂/肥东制剂分厂</v>
          </cell>
          <cell r="M1342" t="str">
            <v>肥东分厂质检室</v>
          </cell>
          <cell r="N1342" t="str">
            <v>合肥捷岛科学仪器</v>
          </cell>
          <cell r="O1342" t="str">
            <v>444.44</v>
          </cell>
          <cell r="P1342" t="str">
            <v>5,333.28</v>
          </cell>
          <cell r="Q1342" t="str">
            <v>1,777.78</v>
          </cell>
          <cell r="R1342" t="str">
            <v>93</v>
          </cell>
          <cell r="S1342" t="str">
            <v>平均年限法(一)</v>
          </cell>
          <cell r="T1342" t="str">
            <v>在用</v>
          </cell>
          <cell r="U1342" t="str">
            <v>直接购入</v>
          </cell>
          <cell r="V1342" t="str">
            <v>王桂珍</v>
          </cell>
          <cell r="W1342" t="str">
            <v>2017.04.07</v>
          </cell>
          <cell r="X1342" t="str">
            <v>记--309</v>
          </cell>
        </row>
        <row r="1342">
          <cell r="AA1342" t="str">
            <v>0301</v>
          </cell>
        </row>
        <row r="1343">
          <cell r="B1343" t="str">
            <v>030100095</v>
          </cell>
          <cell r="C1343" t="str">
            <v>电脑(启天4650)-色谱仪配置</v>
          </cell>
          <cell r="D1343" t="str">
            <v>启天M4650</v>
          </cell>
          <cell r="E1343">
            <v>3846.15</v>
          </cell>
          <cell r="F1343">
            <v>3538.32</v>
          </cell>
          <cell r="G1343">
            <v>307.83</v>
          </cell>
          <cell r="H1343">
            <v>0</v>
          </cell>
          <cell r="I1343" t="str">
            <v>2017.04.07</v>
          </cell>
          <cell r="J1343" t="str">
            <v>96</v>
          </cell>
          <cell r="K1343" t="str">
            <v>质检设备</v>
          </cell>
          <cell r="L1343" t="str">
            <v>肥东合成分厂/肥东制剂分厂</v>
          </cell>
          <cell r="M1343" t="str">
            <v>肥东分厂质检室</v>
          </cell>
          <cell r="N1343" t="str">
            <v>合肥捷岛科学仪器</v>
          </cell>
          <cell r="O1343" t="str">
            <v>38.46</v>
          </cell>
          <cell r="P1343" t="str">
            <v>461.52</v>
          </cell>
          <cell r="Q1343" t="str">
            <v>153.85</v>
          </cell>
          <cell r="R1343" t="str">
            <v>93</v>
          </cell>
          <cell r="S1343" t="str">
            <v>平均年限法(一)</v>
          </cell>
          <cell r="T1343" t="str">
            <v>在用</v>
          </cell>
          <cell r="U1343" t="str">
            <v>直接购入</v>
          </cell>
          <cell r="V1343" t="str">
            <v>王桂珍</v>
          </cell>
          <cell r="W1343" t="str">
            <v>2017.04.07</v>
          </cell>
          <cell r="X1343" t="str">
            <v>记--309</v>
          </cell>
        </row>
        <row r="1343">
          <cell r="AA1343" t="str">
            <v>0301</v>
          </cell>
        </row>
        <row r="1344">
          <cell r="B1344" t="str">
            <v>030100096</v>
          </cell>
          <cell r="C1344" t="str">
            <v>打印机1108(色谱仪A7820配套用)</v>
          </cell>
          <cell r="D1344" t="str">
            <v>1108</v>
          </cell>
          <cell r="E1344">
            <v>683.76</v>
          </cell>
          <cell r="F1344">
            <v>629.28</v>
          </cell>
          <cell r="G1344">
            <v>54.48</v>
          </cell>
          <cell r="H1344">
            <v>0</v>
          </cell>
          <cell r="I1344" t="str">
            <v>2017.04.07</v>
          </cell>
          <cell r="J1344" t="str">
            <v>96</v>
          </cell>
          <cell r="K1344" t="str">
            <v>质检设备</v>
          </cell>
          <cell r="L1344" t="str">
            <v>肥东合成分厂/肥东制剂分厂</v>
          </cell>
          <cell r="M1344" t="str">
            <v>肥东分厂质检室</v>
          </cell>
          <cell r="N1344" t="str">
            <v>合肥捷岛科学仪器</v>
          </cell>
          <cell r="O1344" t="str">
            <v>6.84</v>
          </cell>
          <cell r="P1344" t="str">
            <v>82.08</v>
          </cell>
          <cell r="Q1344" t="str">
            <v>27.35</v>
          </cell>
          <cell r="R1344" t="str">
            <v>93</v>
          </cell>
          <cell r="S1344" t="str">
            <v>平均年限法(一)</v>
          </cell>
          <cell r="T1344" t="str">
            <v>在用</v>
          </cell>
          <cell r="U1344" t="str">
            <v>直接购入</v>
          </cell>
          <cell r="V1344" t="str">
            <v>王桂珍</v>
          </cell>
          <cell r="W1344" t="str">
            <v>2017.04.07</v>
          </cell>
          <cell r="X1344" t="str">
            <v>记--309</v>
          </cell>
        </row>
        <row r="1344">
          <cell r="AA1344" t="str">
            <v>0301</v>
          </cell>
        </row>
        <row r="1345">
          <cell r="B1345" t="str">
            <v>031400031</v>
          </cell>
          <cell r="C1345" t="str">
            <v>一体式螺杆空压机</v>
          </cell>
          <cell r="D1345" t="str">
            <v>DM-7SAT</v>
          </cell>
          <cell r="E1345">
            <v>17094.02</v>
          </cell>
          <cell r="F1345">
            <v>15726.48</v>
          </cell>
          <cell r="G1345">
            <v>1367.54</v>
          </cell>
          <cell r="H1345">
            <v>0</v>
          </cell>
          <cell r="I1345" t="str">
            <v>2017.04.07</v>
          </cell>
          <cell r="J1345" t="str">
            <v>96</v>
          </cell>
          <cell r="K1345" t="str">
            <v>研发设备</v>
          </cell>
          <cell r="L1345" t="str">
            <v>研发中心</v>
          </cell>
          <cell r="M1345" t="str">
            <v>肥东分厂研发中心</v>
          </cell>
          <cell r="N1345" t="str">
            <v>德蒙（上海）压缩机械</v>
          </cell>
          <cell r="O1345" t="str">
            <v>170.94</v>
          </cell>
          <cell r="P1345" t="str">
            <v>2,051.28</v>
          </cell>
          <cell r="Q1345" t="str">
            <v>683.76</v>
          </cell>
          <cell r="R1345" t="str">
            <v>93</v>
          </cell>
          <cell r="S1345" t="str">
            <v>平均年限法(一)</v>
          </cell>
          <cell r="T1345" t="str">
            <v>在用</v>
          </cell>
          <cell r="U1345" t="str">
            <v>直接购入</v>
          </cell>
          <cell r="V1345" t="str">
            <v>王桂珍</v>
          </cell>
          <cell r="W1345" t="str">
            <v>2017.04.07</v>
          </cell>
          <cell r="X1345" t="str">
            <v>记--312</v>
          </cell>
        </row>
        <row r="1345">
          <cell r="AA1345" t="str">
            <v>0314</v>
          </cell>
        </row>
        <row r="1346">
          <cell r="B1346" t="str">
            <v>031022349</v>
          </cell>
          <cell r="C1346" t="str">
            <v>多米诺A+系列喷码机</v>
          </cell>
          <cell r="D1346" t="str">
            <v>A200+</v>
          </cell>
          <cell r="E1346">
            <v>44444.44</v>
          </cell>
          <cell r="F1346">
            <v>40888.48</v>
          </cell>
          <cell r="G1346">
            <v>3555.96</v>
          </cell>
          <cell r="H1346">
            <v>0</v>
          </cell>
          <cell r="I1346" t="str">
            <v>2017.04.20</v>
          </cell>
          <cell r="J1346" t="str">
            <v>96</v>
          </cell>
          <cell r="K1346" t="str">
            <v>剂型设备</v>
          </cell>
          <cell r="L1346" t="str">
            <v>肥东制剂分厂</v>
          </cell>
          <cell r="M1346" t="str">
            <v>肥东制剂分厂车间</v>
          </cell>
          <cell r="N1346" t="str">
            <v>多米诺标识科技</v>
          </cell>
          <cell r="O1346" t="str">
            <v>444.44</v>
          </cell>
          <cell r="P1346" t="str">
            <v>5,333.28</v>
          </cell>
          <cell r="Q1346" t="str">
            <v>1,777.78</v>
          </cell>
          <cell r="R1346" t="str">
            <v>93</v>
          </cell>
          <cell r="S1346" t="str">
            <v>平均年限法(一)</v>
          </cell>
          <cell r="T1346" t="str">
            <v>在用</v>
          </cell>
          <cell r="U1346" t="str">
            <v>直接购入</v>
          </cell>
          <cell r="V1346" t="str">
            <v>王桂珍</v>
          </cell>
          <cell r="W1346" t="str">
            <v>2017.04.20</v>
          </cell>
          <cell r="X1346" t="str">
            <v>记--336</v>
          </cell>
        </row>
        <row r="1346">
          <cell r="AA1346" t="str">
            <v>0310</v>
          </cell>
        </row>
        <row r="1347">
          <cell r="B1347" t="str">
            <v>031022350</v>
          </cell>
          <cell r="C1347" t="str">
            <v>多米诺A+系列喷码机</v>
          </cell>
          <cell r="D1347" t="str">
            <v>A200+</v>
          </cell>
          <cell r="E1347">
            <v>44444.44</v>
          </cell>
          <cell r="F1347">
            <v>40888.48</v>
          </cell>
          <cell r="G1347">
            <v>3555.96</v>
          </cell>
          <cell r="H1347">
            <v>0</v>
          </cell>
          <cell r="I1347" t="str">
            <v>2017.04.20</v>
          </cell>
          <cell r="J1347" t="str">
            <v>96</v>
          </cell>
          <cell r="K1347" t="str">
            <v>剂型设备</v>
          </cell>
          <cell r="L1347" t="str">
            <v>肥东制剂分厂</v>
          </cell>
          <cell r="M1347" t="str">
            <v>肥东制剂分厂车间</v>
          </cell>
          <cell r="N1347" t="str">
            <v>多米诺标识科技</v>
          </cell>
          <cell r="O1347" t="str">
            <v>444.44</v>
          </cell>
          <cell r="P1347" t="str">
            <v>5,333.28</v>
          </cell>
          <cell r="Q1347" t="str">
            <v>1,777.78</v>
          </cell>
          <cell r="R1347" t="str">
            <v>93</v>
          </cell>
          <cell r="S1347" t="str">
            <v>平均年限法(一)</v>
          </cell>
          <cell r="T1347" t="str">
            <v>在用</v>
          </cell>
          <cell r="U1347" t="str">
            <v>直接购入</v>
          </cell>
          <cell r="V1347" t="str">
            <v>王桂珍</v>
          </cell>
          <cell r="W1347" t="str">
            <v>2017.04.20</v>
          </cell>
          <cell r="X1347" t="str">
            <v>记--336</v>
          </cell>
        </row>
        <row r="1347">
          <cell r="AA1347" t="str">
            <v>0310</v>
          </cell>
        </row>
        <row r="1348">
          <cell r="B1348" t="str">
            <v>031022351</v>
          </cell>
          <cell r="C1348" t="str">
            <v>多米诺A+系列喷码机</v>
          </cell>
          <cell r="D1348" t="str">
            <v>A200+</v>
          </cell>
          <cell r="E1348">
            <v>44444.44</v>
          </cell>
          <cell r="F1348">
            <v>40888.48</v>
          </cell>
          <cell r="G1348">
            <v>3555.96</v>
          </cell>
          <cell r="H1348">
            <v>0</v>
          </cell>
          <cell r="I1348" t="str">
            <v>2017.04.20</v>
          </cell>
          <cell r="J1348" t="str">
            <v>96</v>
          </cell>
          <cell r="K1348" t="str">
            <v>剂型设备</v>
          </cell>
          <cell r="L1348" t="str">
            <v>肥东制剂分厂</v>
          </cell>
          <cell r="M1348" t="str">
            <v>肥东制剂分厂车间</v>
          </cell>
          <cell r="N1348" t="str">
            <v>多米诺标识科技</v>
          </cell>
          <cell r="O1348" t="str">
            <v>444.44</v>
          </cell>
          <cell r="P1348" t="str">
            <v>5,333.28</v>
          </cell>
          <cell r="Q1348" t="str">
            <v>1,777.78</v>
          </cell>
          <cell r="R1348" t="str">
            <v>93</v>
          </cell>
          <cell r="S1348" t="str">
            <v>平均年限法(一)</v>
          </cell>
          <cell r="T1348" t="str">
            <v>在用</v>
          </cell>
          <cell r="U1348" t="str">
            <v>直接购入</v>
          </cell>
          <cell r="V1348" t="str">
            <v>王桂珍</v>
          </cell>
          <cell r="W1348" t="str">
            <v>2017.04.20</v>
          </cell>
          <cell r="X1348" t="str">
            <v>记--336</v>
          </cell>
        </row>
        <row r="1348">
          <cell r="AA1348" t="str">
            <v>0310</v>
          </cell>
        </row>
        <row r="1349">
          <cell r="B1349" t="str">
            <v>031022352</v>
          </cell>
          <cell r="C1349" t="str">
            <v>多米诺A+系列喷码机</v>
          </cell>
          <cell r="D1349" t="str">
            <v>A200+</v>
          </cell>
          <cell r="E1349">
            <v>44444.44</v>
          </cell>
          <cell r="F1349">
            <v>40888.48</v>
          </cell>
          <cell r="G1349">
            <v>3555.96</v>
          </cell>
          <cell r="H1349">
            <v>0</v>
          </cell>
          <cell r="I1349" t="str">
            <v>2017.04.20</v>
          </cell>
          <cell r="J1349" t="str">
            <v>96</v>
          </cell>
          <cell r="K1349" t="str">
            <v>剂型设备</v>
          </cell>
          <cell r="L1349" t="str">
            <v>肥东制剂分厂</v>
          </cell>
          <cell r="M1349" t="str">
            <v>肥东制剂分厂车间</v>
          </cell>
          <cell r="N1349" t="str">
            <v>多米诺标识科技</v>
          </cell>
          <cell r="O1349" t="str">
            <v>444.44</v>
          </cell>
          <cell r="P1349" t="str">
            <v>5,333.28</v>
          </cell>
          <cell r="Q1349" t="str">
            <v>1,777.78</v>
          </cell>
          <cell r="R1349" t="str">
            <v>93</v>
          </cell>
          <cell r="S1349" t="str">
            <v>平均年限法(一)</v>
          </cell>
          <cell r="T1349" t="str">
            <v>在用</v>
          </cell>
          <cell r="U1349" t="str">
            <v>直接购入</v>
          </cell>
          <cell r="V1349" t="str">
            <v>王桂珍</v>
          </cell>
          <cell r="W1349" t="str">
            <v>2017.04.20</v>
          </cell>
          <cell r="X1349" t="str">
            <v>记--336</v>
          </cell>
        </row>
        <row r="1349">
          <cell r="AA1349" t="str">
            <v>0310</v>
          </cell>
        </row>
        <row r="1350">
          <cell r="B1350" t="str">
            <v>031400032</v>
          </cell>
          <cell r="C1350" t="str">
            <v>智能人工气候培养箱（光照培养箱）</v>
          </cell>
          <cell r="D1350" t="str">
            <v>RGL-P500A</v>
          </cell>
          <cell r="E1350">
            <v>7863.25</v>
          </cell>
          <cell r="F1350">
            <v>7233.96</v>
          </cell>
          <cell r="G1350">
            <v>629.29</v>
          </cell>
          <cell r="H1350">
            <v>0</v>
          </cell>
          <cell r="I1350" t="str">
            <v>2017.04.20</v>
          </cell>
          <cell r="J1350" t="str">
            <v>96</v>
          </cell>
          <cell r="K1350" t="str">
            <v>研发设备</v>
          </cell>
          <cell r="L1350" t="str">
            <v>研发中心</v>
          </cell>
          <cell r="M1350" t="str">
            <v>肥东分厂研发中心</v>
          </cell>
          <cell r="N1350" t="str">
            <v>安徽大舜通用仪器</v>
          </cell>
          <cell r="O1350" t="str">
            <v>78.63</v>
          </cell>
          <cell r="P1350" t="str">
            <v>943.56</v>
          </cell>
          <cell r="Q1350" t="str">
            <v>314.53</v>
          </cell>
          <cell r="R1350" t="str">
            <v>93</v>
          </cell>
          <cell r="S1350" t="str">
            <v>平均年限法(一)</v>
          </cell>
          <cell r="T1350" t="str">
            <v>在用</v>
          </cell>
          <cell r="U1350" t="str">
            <v>直接购入</v>
          </cell>
          <cell r="V1350" t="str">
            <v>王桂珍</v>
          </cell>
          <cell r="W1350" t="str">
            <v>2017.04.20</v>
          </cell>
          <cell r="X1350" t="str">
            <v>记--338</v>
          </cell>
        </row>
        <row r="1350">
          <cell r="AA1350" t="str">
            <v>0314</v>
          </cell>
        </row>
        <row r="1351">
          <cell r="B1351" t="str">
            <v>031400033</v>
          </cell>
          <cell r="C1351" t="str">
            <v>智能人工气候培养箱（光照培养箱）</v>
          </cell>
          <cell r="D1351" t="str">
            <v>RGL-P500A</v>
          </cell>
          <cell r="E1351">
            <v>7863.24</v>
          </cell>
          <cell r="F1351">
            <v>7233.96</v>
          </cell>
          <cell r="G1351">
            <v>629.28</v>
          </cell>
          <cell r="H1351">
            <v>0</v>
          </cell>
          <cell r="I1351" t="str">
            <v>2017.04.20</v>
          </cell>
          <cell r="J1351" t="str">
            <v>96</v>
          </cell>
          <cell r="K1351" t="str">
            <v>研发设备</v>
          </cell>
          <cell r="L1351" t="str">
            <v>研发中心</v>
          </cell>
          <cell r="M1351" t="str">
            <v>肥东分厂研发中心</v>
          </cell>
          <cell r="N1351" t="str">
            <v>安徽大舜通用仪器</v>
          </cell>
          <cell r="O1351" t="str">
            <v>78.63</v>
          </cell>
          <cell r="P1351" t="str">
            <v>943.56</v>
          </cell>
          <cell r="Q1351" t="str">
            <v>314.53</v>
          </cell>
          <cell r="R1351" t="str">
            <v>93</v>
          </cell>
          <cell r="S1351" t="str">
            <v>平均年限法(一)</v>
          </cell>
          <cell r="T1351" t="str">
            <v>在用</v>
          </cell>
          <cell r="U1351" t="str">
            <v>直接购入</v>
          </cell>
          <cell r="V1351" t="str">
            <v>王桂珍</v>
          </cell>
          <cell r="W1351" t="str">
            <v>2017.04.20</v>
          </cell>
          <cell r="X1351" t="str">
            <v>记--338</v>
          </cell>
        </row>
        <row r="1351">
          <cell r="AA1351" t="str">
            <v>0314</v>
          </cell>
        </row>
        <row r="1352">
          <cell r="B1352" t="str">
            <v>031400034</v>
          </cell>
          <cell r="C1352" t="str">
            <v>智能人工气候培养箱（光照培养箱）</v>
          </cell>
          <cell r="D1352" t="str">
            <v>RGL-P500A</v>
          </cell>
          <cell r="E1352">
            <v>7863.25</v>
          </cell>
          <cell r="F1352">
            <v>7233.96</v>
          </cell>
          <cell r="G1352">
            <v>629.29</v>
          </cell>
          <cell r="H1352">
            <v>0</v>
          </cell>
          <cell r="I1352" t="str">
            <v>2017.04.20</v>
          </cell>
          <cell r="J1352" t="str">
            <v>96</v>
          </cell>
          <cell r="K1352" t="str">
            <v>研发设备</v>
          </cell>
          <cell r="L1352" t="str">
            <v>研发中心</v>
          </cell>
          <cell r="M1352" t="str">
            <v>肥东分厂研发中心</v>
          </cell>
          <cell r="N1352" t="str">
            <v>安徽大舜通用仪器</v>
          </cell>
          <cell r="O1352" t="str">
            <v>78.63</v>
          </cell>
          <cell r="P1352" t="str">
            <v>943.56</v>
          </cell>
          <cell r="Q1352" t="str">
            <v>314.53</v>
          </cell>
          <cell r="R1352" t="str">
            <v>93</v>
          </cell>
          <cell r="S1352" t="str">
            <v>平均年限法(一)</v>
          </cell>
          <cell r="T1352" t="str">
            <v>在用</v>
          </cell>
          <cell r="U1352" t="str">
            <v>直接购入</v>
          </cell>
          <cell r="V1352" t="str">
            <v>王桂珍</v>
          </cell>
          <cell r="W1352" t="str">
            <v>2017.04.20</v>
          </cell>
          <cell r="X1352" t="str">
            <v>记--338</v>
          </cell>
        </row>
        <row r="1352">
          <cell r="AA1352" t="str">
            <v>0314</v>
          </cell>
        </row>
        <row r="1353">
          <cell r="B1353" t="str">
            <v>031900010</v>
          </cell>
          <cell r="C1353" t="str">
            <v>气流自动吸料装置--肥东分厂</v>
          </cell>
          <cell r="D1353" t="str">
            <v>成套装置</v>
          </cell>
          <cell r="E1353">
            <v>59829.06</v>
          </cell>
          <cell r="F1353">
            <v>55042.68</v>
          </cell>
          <cell r="G1353">
            <v>4786.38</v>
          </cell>
          <cell r="H1353">
            <v>0</v>
          </cell>
          <cell r="I1353" t="str">
            <v>2017.04.20</v>
          </cell>
          <cell r="J1353" t="str">
            <v>96</v>
          </cell>
          <cell r="K1353" t="str">
            <v>气流粉碎装置--肥东分厂</v>
          </cell>
          <cell r="L1353" t="str">
            <v>肥东制剂分厂</v>
          </cell>
          <cell r="M1353" t="str">
            <v>肥东分厂气流粉碎车间</v>
          </cell>
          <cell r="N1353" t="str">
            <v>太仓金溪粉碎设备</v>
          </cell>
          <cell r="O1353" t="str">
            <v>598.29</v>
          </cell>
          <cell r="P1353" t="str">
            <v>7,179.48</v>
          </cell>
          <cell r="Q1353" t="str">
            <v>2,393.16</v>
          </cell>
          <cell r="R1353" t="str">
            <v>93</v>
          </cell>
          <cell r="S1353" t="str">
            <v>平均年限法(一)</v>
          </cell>
          <cell r="T1353" t="str">
            <v>在用</v>
          </cell>
          <cell r="U1353" t="str">
            <v>直接购入</v>
          </cell>
          <cell r="V1353" t="str">
            <v>王桂珍</v>
          </cell>
          <cell r="W1353" t="str">
            <v>2017.04.20</v>
          </cell>
          <cell r="X1353" t="str">
            <v>记--340</v>
          </cell>
        </row>
        <row r="1353">
          <cell r="AA1353" t="str">
            <v>0319</v>
          </cell>
        </row>
        <row r="1354">
          <cell r="B1354" t="str">
            <v>031900011</v>
          </cell>
          <cell r="C1354" t="str">
            <v>气流自动吸料装置--肥东分厂</v>
          </cell>
          <cell r="D1354" t="str">
            <v>成套装置</v>
          </cell>
          <cell r="E1354">
            <v>59829.05</v>
          </cell>
          <cell r="F1354">
            <v>55042.68</v>
          </cell>
          <cell r="G1354">
            <v>4786.37</v>
          </cell>
          <cell r="H1354">
            <v>0</v>
          </cell>
          <cell r="I1354" t="str">
            <v>2017.04.20</v>
          </cell>
          <cell r="J1354" t="str">
            <v>96</v>
          </cell>
          <cell r="K1354" t="str">
            <v>气流粉碎装置--肥东分厂</v>
          </cell>
          <cell r="L1354" t="str">
            <v>肥东制剂分厂</v>
          </cell>
          <cell r="M1354" t="str">
            <v>肥东分厂气流粉碎车间</v>
          </cell>
          <cell r="N1354" t="str">
            <v>太仓金溪粉碎设备</v>
          </cell>
          <cell r="O1354" t="str">
            <v>598.29</v>
          </cell>
          <cell r="P1354" t="str">
            <v>7,179.48</v>
          </cell>
          <cell r="Q1354" t="str">
            <v>2,393.16</v>
          </cell>
          <cell r="R1354" t="str">
            <v>93</v>
          </cell>
          <cell r="S1354" t="str">
            <v>平均年限法(一)</v>
          </cell>
          <cell r="T1354" t="str">
            <v>在用</v>
          </cell>
          <cell r="U1354" t="str">
            <v>直接购入</v>
          </cell>
          <cell r="V1354" t="str">
            <v>王桂珍</v>
          </cell>
          <cell r="W1354" t="str">
            <v>2017.04.20</v>
          </cell>
          <cell r="X1354" t="str">
            <v>记--340</v>
          </cell>
        </row>
        <row r="1354">
          <cell r="AA1354" t="str">
            <v>0319</v>
          </cell>
        </row>
        <row r="1355">
          <cell r="B1355" t="str">
            <v>031022353</v>
          </cell>
          <cell r="C1355" t="str">
            <v>鹤管</v>
          </cell>
          <cell r="D1355" t="str">
            <v>AL2503</v>
          </cell>
          <cell r="E1355">
            <v>4615.38</v>
          </cell>
          <cell r="F1355">
            <v>4245.8</v>
          </cell>
          <cell r="G1355">
            <v>369.58</v>
          </cell>
          <cell r="H1355">
            <v>0</v>
          </cell>
          <cell r="I1355" t="str">
            <v>2017.04.20</v>
          </cell>
          <cell r="J1355" t="str">
            <v>96</v>
          </cell>
          <cell r="K1355" t="str">
            <v>剂型设备</v>
          </cell>
          <cell r="L1355" t="str">
            <v>肥东制剂分厂</v>
          </cell>
          <cell r="M1355" t="str">
            <v>肥东制剂分厂</v>
          </cell>
          <cell r="N1355" t="str">
            <v>山东恒丰机械</v>
          </cell>
          <cell r="O1355" t="str">
            <v>46.15</v>
          </cell>
          <cell r="P1355" t="str">
            <v>553.80</v>
          </cell>
          <cell r="Q1355" t="str">
            <v>184.62</v>
          </cell>
          <cell r="R1355" t="str">
            <v>93</v>
          </cell>
          <cell r="S1355" t="str">
            <v>平均年限法(一)</v>
          </cell>
          <cell r="T1355" t="str">
            <v>在用</v>
          </cell>
          <cell r="U1355" t="str">
            <v>直接购入</v>
          </cell>
          <cell r="V1355" t="str">
            <v>王桂珍</v>
          </cell>
          <cell r="W1355" t="str">
            <v>2017.04.20</v>
          </cell>
          <cell r="X1355" t="str">
            <v>记--344</v>
          </cell>
        </row>
        <row r="1355">
          <cell r="AA1355" t="str">
            <v>0310</v>
          </cell>
        </row>
        <row r="1356">
          <cell r="B1356" t="str">
            <v>031022354</v>
          </cell>
          <cell r="C1356" t="str">
            <v>鹤管</v>
          </cell>
          <cell r="D1356" t="str">
            <v>AL2503</v>
          </cell>
          <cell r="E1356">
            <v>4615.39</v>
          </cell>
          <cell r="F1356">
            <v>4245.8</v>
          </cell>
          <cell r="G1356">
            <v>369.59</v>
          </cell>
          <cell r="H1356">
            <v>0</v>
          </cell>
          <cell r="I1356" t="str">
            <v>2017.04.20</v>
          </cell>
          <cell r="J1356" t="str">
            <v>96</v>
          </cell>
          <cell r="K1356" t="str">
            <v>剂型设备</v>
          </cell>
          <cell r="L1356" t="str">
            <v>肥东制剂分厂</v>
          </cell>
          <cell r="M1356" t="str">
            <v>肥东制剂分厂</v>
          </cell>
          <cell r="N1356" t="str">
            <v>山东恒丰机械</v>
          </cell>
          <cell r="O1356" t="str">
            <v>46.15</v>
          </cell>
          <cell r="P1356" t="str">
            <v>553.80</v>
          </cell>
          <cell r="Q1356" t="str">
            <v>184.62</v>
          </cell>
          <cell r="R1356" t="str">
            <v>93</v>
          </cell>
          <cell r="S1356" t="str">
            <v>平均年限法(一)</v>
          </cell>
          <cell r="T1356" t="str">
            <v>在用</v>
          </cell>
          <cell r="U1356" t="str">
            <v>直接购入</v>
          </cell>
          <cell r="V1356" t="str">
            <v>王桂珍</v>
          </cell>
          <cell r="W1356" t="str">
            <v>2017.04.20</v>
          </cell>
          <cell r="X1356" t="str">
            <v>记--344</v>
          </cell>
        </row>
        <row r="1356">
          <cell r="AA1356" t="str">
            <v>0310</v>
          </cell>
        </row>
        <row r="1357">
          <cell r="B1357" t="str">
            <v>031400035</v>
          </cell>
          <cell r="C1357" t="str">
            <v>浊度仪</v>
          </cell>
          <cell r="D1357" t="str">
            <v>哈希2100Q</v>
          </cell>
          <cell r="E1357">
            <v>7863.25</v>
          </cell>
          <cell r="F1357">
            <v>7233.96</v>
          </cell>
          <cell r="G1357">
            <v>629.29</v>
          </cell>
          <cell r="H1357">
            <v>0</v>
          </cell>
          <cell r="I1357" t="str">
            <v>2017.04.21</v>
          </cell>
          <cell r="J1357" t="str">
            <v>96</v>
          </cell>
          <cell r="K1357" t="str">
            <v>研发设备</v>
          </cell>
          <cell r="L1357" t="str">
            <v>研发中心</v>
          </cell>
          <cell r="M1357" t="str">
            <v>肥东分厂研发中心</v>
          </cell>
          <cell r="N1357" t="str">
            <v>上海植茂环保</v>
          </cell>
          <cell r="O1357" t="str">
            <v>78.63</v>
          </cell>
          <cell r="P1357" t="str">
            <v>943.56</v>
          </cell>
          <cell r="Q1357" t="str">
            <v>314.53</v>
          </cell>
          <cell r="R1357" t="str">
            <v>93</v>
          </cell>
          <cell r="S1357" t="str">
            <v>平均年限法(一)</v>
          </cell>
          <cell r="T1357" t="str">
            <v>在用</v>
          </cell>
          <cell r="U1357" t="str">
            <v>直接购入</v>
          </cell>
          <cell r="V1357" t="str">
            <v>王桂珍</v>
          </cell>
          <cell r="W1357" t="str">
            <v>2017.04.21</v>
          </cell>
          <cell r="X1357" t="str">
            <v>记--346</v>
          </cell>
        </row>
        <row r="1357">
          <cell r="AA1357" t="str">
            <v>0314</v>
          </cell>
        </row>
        <row r="1358">
          <cell r="B1358" t="str">
            <v>031900012</v>
          </cell>
          <cell r="C1358" t="str">
            <v>电梯（气流粉剂车间货梯）</v>
          </cell>
          <cell r="D1358" t="str">
            <v>MEF/2000/0.5</v>
          </cell>
          <cell r="E1358">
            <v>285473.31</v>
          </cell>
          <cell r="F1358">
            <v>259072.36</v>
          </cell>
          <cell r="G1358">
            <v>26400.95</v>
          </cell>
          <cell r="H1358">
            <v>0</v>
          </cell>
          <cell r="I1358" t="str">
            <v>2017.04.27</v>
          </cell>
          <cell r="J1358" t="str">
            <v>96</v>
          </cell>
          <cell r="K1358" t="str">
            <v>气流粉碎装置--肥东分厂</v>
          </cell>
          <cell r="L1358" t="str">
            <v>肥东制剂分厂</v>
          </cell>
          <cell r="M1358" t="str">
            <v>肥东气流粉剂车间</v>
          </cell>
          <cell r="N1358" t="str">
            <v>合肥申达电梯工程</v>
          </cell>
          <cell r="O1358" t="str">
            <v>2,854.73</v>
          </cell>
          <cell r="P1358" t="str">
            <v>34,256.76</v>
          </cell>
          <cell r="Q1358" t="str">
            <v>11,418.93</v>
          </cell>
          <cell r="R1358" t="str">
            <v>93</v>
          </cell>
          <cell r="S1358" t="str">
            <v>平均年限法(一)</v>
          </cell>
          <cell r="T1358" t="str">
            <v>在用</v>
          </cell>
          <cell r="U1358" t="str">
            <v>在建工程转入</v>
          </cell>
          <cell r="V1358" t="str">
            <v>王桂珍</v>
          </cell>
          <cell r="W1358" t="str">
            <v>2017.04.27</v>
          </cell>
          <cell r="X1358" t="str">
            <v>记--386</v>
          </cell>
        </row>
        <row r="1358">
          <cell r="AA1358" t="str">
            <v>0319</v>
          </cell>
        </row>
        <row r="1359">
          <cell r="B1359" t="str">
            <v>031900013</v>
          </cell>
          <cell r="C1359" t="str">
            <v>电梯（气流粉剂车间货梯）</v>
          </cell>
          <cell r="D1359" t="str">
            <v>MEF/2000/0.5</v>
          </cell>
          <cell r="E1359">
            <v>285473.32</v>
          </cell>
          <cell r="F1359">
            <v>259072.36</v>
          </cell>
          <cell r="G1359">
            <v>26400.96</v>
          </cell>
          <cell r="H1359">
            <v>0</v>
          </cell>
          <cell r="I1359" t="str">
            <v>2017.04.27</v>
          </cell>
          <cell r="J1359" t="str">
            <v>96</v>
          </cell>
          <cell r="K1359" t="str">
            <v>气流粉碎装置--肥东分厂</v>
          </cell>
          <cell r="L1359" t="str">
            <v>肥东制剂分厂</v>
          </cell>
          <cell r="M1359" t="str">
            <v>肥东气流粉剂车间</v>
          </cell>
          <cell r="N1359" t="str">
            <v>合肥申达电梯工程</v>
          </cell>
          <cell r="O1359" t="str">
            <v>2,854.73</v>
          </cell>
          <cell r="P1359" t="str">
            <v>34,256.76</v>
          </cell>
          <cell r="Q1359" t="str">
            <v>11,418.93</v>
          </cell>
          <cell r="R1359" t="str">
            <v>93</v>
          </cell>
          <cell r="S1359" t="str">
            <v>平均年限法(一)</v>
          </cell>
          <cell r="T1359" t="str">
            <v>在用</v>
          </cell>
          <cell r="U1359" t="str">
            <v>在建工程转入</v>
          </cell>
          <cell r="V1359" t="str">
            <v>王桂珍</v>
          </cell>
          <cell r="W1359" t="str">
            <v>2017.04.27</v>
          </cell>
          <cell r="X1359" t="str">
            <v>记--386</v>
          </cell>
        </row>
        <row r="1359">
          <cell r="AA1359" t="str">
            <v>0319</v>
          </cell>
        </row>
        <row r="1360">
          <cell r="B1360" t="str">
            <v>031900014</v>
          </cell>
          <cell r="C1360" t="str">
            <v>电梯（气流粉剂车间货梯）</v>
          </cell>
          <cell r="D1360" t="str">
            <v>MEF/2000/0.5</v>
          </cell>
          <cell r="E1360">
            <v>285473.31</v>
          </cell>
          <cell r="F1360">
            <v>259072.36</v>
          </cell>
          <cell r="G1360">
            <v>26400.95</v>
          </cell>
          <cell r="H1360">
            <v>0</v>
          </cell>
          <cell r="I1360" t="str">
            <v>2017.04.27</v>
          </cell>
          <cell r="J1360" t="str">
            <v>96</v>
          </cell>
          <cell r="K1360" t="str">
            <v>气流粉碎装置--肥东分厂</v>
          </cell>
          <cell r="L1360" t="str">
            <v>肥东制剂分厂</v>
          </cell>
          <cell r="M1360" t="str">
            <v>肥东气流粉剂车间</v>
          </cell>
          <cell r="N1360" t="str">
            <v>合肥申达电梯工程</v>
          </cell>
          <cell r="O1360" t="str">
            <v>2,854.73</v>
          </cell>
          <cell r="P1360" t="str">
            <v>34,256.76</v>
          </cell>
          <cell r="Q1360" t="str">
            <v>11,418.93</v>
          </cell>
          <cell r="R1360" t="str">
            <v>93</v>
          </cell>
          <cell r="S1360" t="str">
            <v>平均年限法(一)</v>
          </cell>
          <cell r="T1360" t="str">
            <v>在用</v>
          </cell>
          <cell r="U1360" t="str">
            <v>在建工程转入</v>
          </cell>
          <cell r="V1360" t="str">
            <v>王桂珍</v>
          </cell>
          <cell r="W1360" t="str">
            <v>2017.04.27</v>
          </cell>
          <cell r="X1360" t="str">
            <v>记--386</v>
          </cell>
        </row>
        <row r="1360">
          <cell r="AA1360" t="str">
            <v>0319</v>
          </cell>
        </row>
        <row r="1361">
          <cell r="B1361" t="str">
            <v>031800036</v>
          </cell>
          <cell r="C1361" t="str">
            <v>电梯（种衣剂车间货梯）</v>
          </cell>
          <cell r="D1361" t="str">
            <v>MEF3000/0.5</v>
          </cell>
          <cell r="E1361">
            <v>278345.62</v>
          </cell>
          <cell r="F1361">
            <v>252604.44</v>
          </cell>
          <cell r="G1361">
            <v>25741.18</v>
          </cell>
          <cell r="H1361">
            <v>0</v>
          </cell>
          <cell r="I1361" t="str">
            <v>2017.04.27</v>
          </cell>
          <cell r="J1361" t="str">
            <v>96</v>
          </cell>
          <cell r="K1361" t="str">
            <v>种衣剂装置--肥东分厂</v>
          </cell>
          <cell r="L1361" t="str">
            <v>肥东制剂分厂</v>
          </cell>
          <cell r="M1361" t="str">
            <v>肥东种衣剂车间</v>
          </cell>
          <cell r="N1361" t="str">
            <v>合肥申达电梯工程</v>
          </cell>
          <cell r="O1361" t="str">
            <v>2,783.46</v>
          </cell>
          <cell r="P1361" t="str">
            <v>33,401.52</v>
          </cell>
          <cell r="Q1361" t="str">
            <v>11,133.82</v>
          </cell>
          <cell r="R1361" t="str">
            <v>93</v>
          </cell>
          <cell r="S1361" t="str">
            <v>平均年限法(一)</v>
          </cell>
          <cell r="T1361" t="str">
            <v>在用</v>
          </cell>
          <cell r="U1361" t="str">
            <v>在建工程转入</v>
          </cell>
          <cell r="V1361" t="str">
            <v>王桂珍</v>
          </cell>
          <cell r="W1361" t="str">
            <v>2017.04.27</v>
          </cell>
          <cell r="X1361" t="str">
            <v>记--386</v>
          </cell>
        </row>
        <row r="1361">
          <cell r="AA1361" t="str">
            <v>0318</v>
          </cell>
        </row>
        <row r="1362">
          <cell r="B1362" t="str">
            <v>030500021</v>
          </cell>
          <cell r="C1362" t="str">
            <v>低压开关柜MNS</v>
          </cell>
          <cell r="D1362" t="str">
            <v>MNS</v>
          </cell>
          <cell r="E1362">
            <v>19943.02</v>
          </cell>
          <cell r="F1362">
            <v>18148.13</v>
          </cell>
          <cell r="G1362">
            <v>1794.89</v>
          </cell>
          <cell r="H1362">
            <v>0</v>
          </cell>
          <cell r="I1362" t="str">
            <v>2017.05.18</v>
          </cell>
          <cell r="J1362" t="str">
            <v>96</v>
          </cell>
          <cell r="K1362" t="str">
            <v>电力设备</v>
          </cell>
          <cell r="L1362" t="str">
            <v>肥东制剂分厂</v>
          </cell>
          <cell r="M1362" t="str">
            <v>肥东制剂粉剂车间</v>
          </cell>
          <cell r="N1362" t="str">
            <v>安徽德成电气</v>
          </cell>
          <cell r="O1362" t="str">
            <v>199.43</v>
          </cell>
          <cell r="P1362" t="str">
            <v>2,393.16</v>
          </cell>
          <cell r="Q1362" t="str">
            <v>797.72</v>
          </cell>
          <cell r="R1362" t="str">
            <v>92</v>
          </cell>
          <cell r="S1362" t="str">
            <v>平均年限法(一)</v>
          </cell>
          <cell r="T1362" t="str">
            <v>在用</v>
          </cell>
          <cell r="U1362" t="str">
            <v>直接购入</v>
          </cell>
          <cell r="V1362" t="str">
            <v>王桂珍</v>
          </cell>
          <cell r="W1362" t="str">
            <v>2017.05.18</v>
          </cell>
          <cell r="X1362" t="str">
            <v>记--387</v>
          </cell>
        </row>
        <row r="1362">
          <cell r="AA1362" t="str">
            <v>0305</v>
          </cell>
        </row>
        <row r="1363">
          <cell r="B1363" t="str">
            <v>030500022</v>
          </cell>
          <cell r="C1363" t="str">
            <v>低压开关柜MNS</v>
          </cell>
          <cell r="D1363" t="str">
            <v>MNS</v>
          </cell>
          <cell r="E1363">
            <v>19943.02</v>
          </cell>
          <cell r="F1363">
            <v>18148.13</v>
          </cell>
          <cell r="G1363">
            <v>1794.89</v>
          </cell>
          <cell r="H1363">
            <v>0</v>
          </cell>
          <cell r="I1363" t="str">
            <v>2017.05.18</v>
          </cell>
          <cell r="J1363" t="str">
            <v>96</v>
          </cell>
          <cell r="K1363" t="str">
            <v>电力设备</v>
          </cell>
          <cell r="L1363" t="str">
            <v>肥东制剂分厂</v>
          </cell>
          <cell r="M1363" t="str">
            <v>肥东制剂粉剂车间</v>
          </cell>
          <cell r="N1363" t="str">
            <v>安徽德成电气</v>
          </cell>
          <cell r="O1363" t="str">
            <v>199.43</v>
          </cell>
          <cell r="P1363" t="str">
            <v>2,393.16</v>
          </cell>
          <cell r="Q1363" t="str">
            <v>797.72</v>
          </cell>
          <cell r="R1363" t="str">
            <v>92</v>
          </cell>
          <cell r="S1363" t="str">
            <v>平均年限法(一)</v>
          </cell>
          <cell r="T1363" t="str">
            <v>在用</v>
          </cell>
          <cell r="U1363" t="str">
            <v>直接购入</v>
          </cell>
          <cell r="V1363" t="str">
            <v>王桂珍</v>
          </cell>
          <cell r="W1363" t="str">
            <v>2017.05.18</v>
          </cell>
          <cell r="X1363" t="str">
            <v>记--387</v>
          </cell>
        </row>
        <row r="1363">
          <cell r="AA1363" t="str">
            <v>0305</v>
          </cell>
        </row>
        <row r="1364">
          <cell r="B1364" t="str">
            <v>030500023</v>
          </cell>
          <cell r="C1364" t="str">
            <v>低压开关柜MNS</v>
          </cell>
          <cell r="D1364" t="str">
            <v>MNS</v>
          </cell>
          <cell r="E1364">
            <v>19943.02</v>
          </cell>
          <cell r="F1364">
            <v>18148.13</v>
          </cell>
          <cell r="G1364">
            <v>1794.89</v>
          </cell>
          <cell r="H1364">
            <v>0</v>
          </cell>
          <cell r="I1364" t="str">
            <v>2017.05.18</v>
          </cell>
          <cell r="J1364" t="str">
            <v>96</v>
          </cell>
          <cell r="K1364" t="str">
            <v>电力设备</v>
          </cell>
          <cell r="L1364" t="str">
            <v>肥东制剂分厂</v>
          </cell>
          <cell r="M1364" t="str">
            <v>肥东制剂粉剂车间</v>
          </cell>
          <cell r="N1364" t="str">
            <v>安徽德成电气</v>
          </cell>
          <cell r="O1364" t="str">
            <v>199.43</v>
          </cell>
          <cell r="P1364" t="str">
            <v>2,393.16</v>
          </cell>
          <cell r="Q1364" t="str">
            <v>797.72</v>
          </cell>
          <cell r="R1364" t="str">
            <v>92</v>
          </cell>
          <cell r="S1364" t="str">
            <v>平均年限法(一)</v>
          </cell>
          <cell r="T1364" t="str">
            <v>在用</v>
          </cell>
          <cell r="U1364" t="str">
            <v>直接购入</v>
          </cell>
          <cell r="V1364" t="str">
            <v>王桂珍</v>
          </cell>
          <cell r="W1364" t="str">
            <v>2017.05.18</v>
          </cell>
          <cell r="X1364" t="str">
            <v>记--387</v>
          </cell>
        </row>
        <row r="1364">
          <cell r="AA1364" t="str">
            <v>0305</v>
          </cell>
        </row>
        <row r="1365">
          <cell r="B1365" t="str">
            <v>030500024</v>
          </cell>
          <cell r="C1365" t="str">
            <v>低压开关柜MNS</v>
          </cell>
          <cell r="D1365" t="str">
            <v>MNS</v>
          </cell>
          <cell r="E1365">
            <v>19943.02</v>
          </cell>
          <cell r="F1365">
            <v>18148.13</v>
          </cell>
          <cell r="G1365">
            <v>1794.89</v>
          </cell>
          <cell r="H1365">
            <v>0</v>
          </cell>
          <cell r="I1365" t="str">
            <v>2017.05.18</v>
          </cell>
          <cell r="J1365" t="str">
            <v>96</v>
          </cell>
          <cell r="K1365" t="str">
            <v>电力设备</v>
          </cell>
          <cell r="L1365" t="str">
            <v>肥东制剂分厂</v>
          </cell>
          <cell r="M1365" t="str">
            <v>肥东制剂粉剂车间</v>
          </cell>
          <cell r="N1365" t="str">
            <v>安徽德成电气</v>
          </cell>
          <cell r="O1365" t="str">
            <v>199.43</v>
          </cell>
          <cell r="P1365" t="str">
            <v>2,393.16</v>
          </cell>
          <cell r="Q1365" t="str">
            <v>797.72</v>
          </cell>
          <cell r="R1365" t="str">
            <v>92</v>
          </cell>
          <cell r="S1365" t="str">
            <v>平均年限法(一)</v>
          </cell>
          <cell r="T1365" t="str">
            <v>在用</v>
          </cell>
          <cell r="U1365" t="str">
            <v>直接购入</v>
          </cell>
          <cell r="V1365" t="str">
            <v>王桂珍</v>
          </cell>
          <cell r="W1365" t="str">
            <v>2017.05.18</v>
          </cell>
          <cell r="X1365" t="str">
            <v>记--387</v>
          </cell>
        </row>
        <row r="1365">
          <cell r="AA1365" t="str">
            <v>0305</v>
          </cell>
        </row>
        <row r="1366">
          <cell r="B1366" t="str">
            <v>030500025</v>
          </cell>
          <cell r="C1366" t="str">
            <v>低压开关柜MNS</v>
          </cell>
          <cell r="D1366" t="str">
            <v>MNS</v>
          </cell>
          <cell r="E1366">
            <v>19943.02</v>
          </cell>
          <cell r="F1366">
            <v>18148.13</v>
          </cell>
          <cell r="G1366">
            <v>1794.89</v>
          </cell>
          <cell r="H1366">
            <v>0</v>
          </cell>
          <cell r="I1366" t="str">
            <v>2017.05.18</v>
          </cell>
          <cell r="J1366" t="str">
            <v>96</v>
          </cell>
          <cell r="K1366" t="str">
            <v>电力设备</v>
          </cell>
          <cell r="L1366" t="str">
            <v>肥东制剂分厂</v>
          </cell>
          <cell r="M1366" t="str">
            <v>肥东制剂粉剂车间</v>
          </cell>
          <cell r="N1366" t="str">
            <v>安徽德成电气</v>
          </cell>
          <cell r="O1366" t="str">
            <v>199.43</v>
          </cell>
          <cell r="P1366" t="str">
            <v>2,393.16</v>
          </cell>
          <cell r="Q1366" t="str">
            <v>797.72</v>
          </cell>
          <cell r="R1366" t="str">
            <v>92</v>
          </cell>
          <cell r="S1366" t="str">
            <v>平均年限法(一)</v>
          </cell>
          <cell r="T1366" t="str">
            <v>在用</v>
          </cell>
          <cell r="U1366" t="str">
            <v>直接购入</v>
          </cell>
          <cell r="V1366" t="str">
            <v>王桂珍</v>
          </cell>
          <cell r="W1366" t="str">
            <v>2017.05.18</v>
          </cell>
          <cell r="X1366" t="str">
            <v>记--387</v>
          </cell>
        </row>
        <row r="1366">
          <cell r="AA1366" t="str">
            <v>0305</v>
          </cell>
        </row>
        <row r="1367">
          <cell r="B1367" t="str">
            <v>030500026</v>
          </cell>
          <cell r="C1367" t="str">
            <v>低压开关柜MNS</v>
          </cell>
          <cell r="D1367" t="str">
            <v>MNS</v>
          </cell>
          <cell r="E1367">
            <v>19943.02</v>
          </cell>
          <cell r="F1367">
            <v>18148.13</v>
          </cell>
          <cell r="G1367">
            <v>1794.89</v>
          </cell>
          <cell r="H1367">
            <v>0</v>
          </cell>
          <cell r="I1367" t="str">
            <v>2017.05.18</v>
          </cell>
          <cell r="J1367" t="str">
            <v>96</v>
          </cell>
          <cell r="K1367" t="str">
            <v>电力设备</v>
          </cell>
          <cell r="L1367" t="str">
            <v>肥东制剂分厂</v>
          </cell>
          <cell r="M1367" t="str">
            <v>肥东制剂粉剂车间</v>
          </cell>
          <cell r="N1367" t="str">
            <v>安徽德成电气</v>
          </cell>
          <cell r="O1367" t="str">
            <v>199.43</v>
          </cell>
          <cell r="P1367" t="str">
            <v>2,393.16</v>
          </cell>
          <cell r="Q1367" t="str">
            <v>797.72</v>
          </cell>
          <cell r="R1367" t="str">
            <v>92</v>
          </cell>
          <cell r="S1367" t="str">
            <v>平均年限法(一)</v>
          </cell>
          <cell r="T1367" t="str">
            <v>在用</v>
          </cell>
          <cell r="U1367" t="str">
            <v>直接购入</v>
          </cell>
          <cell r="V1367" t="str">
            <v>王桂珍</v>
          </cell>
          <cell r="W1367" t="str">
            <v>2017.05.18</v>
          </cell>
          <cell r="X1367" t="str">
            <v>记--387</v>
          </cell>
        </row>
        <row r="1367">
          <cell r="AA1367" t="str">
            <v>0305</v>
          </cell>
        </row>
        <row r="1368">
          <cell r="B1368" t="str">
            <v>030500027</v>
          </cell>
          <cell r="C1368" t="str">
            <v>低压开关柜MNS</v>
          </cell>
          <cell r="D1368" t="str">
            <v>MNS</v>
          </cell>
          <cell r="E1368">
            <v>19943.02</v>
          </cell>
          <cell r="F1368">
            <v>18148.13</v>
          </cell>
          <cell r="G1368">
            <v>1794.89</v>
          </cell>
          <cell r="H1368">
            <v>0</v>
          </cell>
          <cell r="I1368" t="str">
            <v>2017.05.18</v>
          </cell>
          <cell r="J1368" t="str">
            <v>96</v>
          </cell>
          <cell r="K1368" t="str">
            <v>电力设备</v>
          </cell>
          <cell r="L1368" t="str">
            <v>肥东制剂分厂</v>
          </cell>
          <cell r="M1368" t="str">
            <v>肥东制剂粉剂车间</v>
          </cell>
          <cell r="N1368" t="str">
            <v>安徽德成电气</v>
          </cell>
          <cell r="O1368" t="str">
            <v>199.43</v>
          </cell>
          <cell r="P1368" t="str">
            <v>2,393.16</v>
          </cell>
          <cell r="Q1368" t="str">
            <v>797.72</v>
          </cell>
          <cell r="R1368" t="str">
            <v>92</v>
          </cell>
          <cell r="S1368" t="str">
            <v>平均年限法(一)</v>
          </cell>
          <cell r="T1368" t="str">
            <v>在用</v>
          </cell>
          <cell r="U1368" t="str">
            <v>直接购入</v>
          </cell>
          <cell r="V1368" t="str">
            <v>王桂珍</v>
          </cell>
          <cell r="W1368" t="str">
            <v>2017.05.18</v>
          </cell>
          <cell r="X1368" t="str">
            <v>记--387</v>
          </cell>
        </row>
        <row r="1368">
          <cell r="AA1368" t="str">
            <v>0305</v>
          </cell>
        </row>
        <row r="1369">
          <cell r="B1369" t="str">
            <v>030500028</v>
          </cell>
          <cell r="C1369" t="str">
            <v>低压开关柜MNS</v>
          </cell>
          <cell r="D1369" t="str">
            <v>MNS</v>
          </cell>
          <cell r="E1369">
            <v>19943.02</v>
          </cell>
          <cell r="F1369">
            <v>18148.13</v>
          </cell>
          <cell r="G1369">
            <v>1794.89</v>
          </cell>
          <cell r="H1369">
            <v>0</v>
          </cell>
          <cell r="I1369" t="str">
            <v>2017.05.18</v>
          </cell>
          <cell r="J1369" t="str">
            <v>96</v>
          </cell>
          <cell r="K1369" t="str">
            <v>电力设备</v>
          </cell>
          <cell r="L1369" t="str">
            <v>肥东制剂分厂</v>
          </cell>
          <cell r="M1369" t="str">
            <v>肥东制剂粉剂车间</v>
          </cell>
          <cell r="N1369" t="str">
            <v>安徽德成电气</v>
          </cell>
          <cell r="O1369" t="str">
            <v>199.43</v>
          </cell>
          <cell r="P1369" t="str">
            <v>2,393.16</v>
          </cell>
          <cell r="Q1369" t="str">
            <v>797.72</v>
          </cell>
          <cell r="R1369" t="str">
            <v>92</v>
          </cell>
          <cell r="S1369" t="str">
            <v>平均年限法(一)</v>
          </cell>
          <cell r="T1369" t="str">
            <v>在用</v>
          </cell>
          <cell r="U1369" t="str">
            <v>直接购入</v>
          </cell>
          <cell r="V1369" t="str">
            <v>王桂珍</v>
          </cell>
          <cell r="W1369" t="str">
            <v>2017.05.18</v>
          </cell>
          <cell r="X1369" t="str">
            <v>记--387</v>
          </cell>
        </row>
        <row r="1369">
          <cell r="AA1369" t="str">
            <v>0305</v>
          </cell>
        </row>
        <row r="1370">
          <cell r="B1370" t="str">
            <v>030500029</v>
          </cell>
          <cell r="C1370" t="str">
            <v>低压开关柜MNS</v>
          </cell>
          <cell r="D1370" t="str">
            <v>MNS</v>
          </cell>
          <cell r="E1370">
            <v>19943.02</v>
          </cell>
          <cell r="F1370">
            <v>18148.13</v>
          </cell>
          <cell r="G1370">
            <v>1794.89</v>
          </cell>
          <cell r="H1370">
            <v>0</v>
          </cell>
          <cell r="I1370" t="str">
            <v>2017.05.18</v>
          </cell>
          <cell r="J1370" t="str">
            <v>96</v>
          </cell>
          <cell r="K1370" t="str">
            <v>电力设备</v>
          </cell>
          <cell r="L1370" t="str">
            <v>肥东制剂分厂</v>
          </cell>
          <cell r="M1370" t="str">
            <v>肥东制剂粉剂车间</v>
          </cell>
          <cell r="N1370" t="str">
            <v>安徽德成电气</v>
          </cell>
          <cell r="O1370" t="str">
            <v>199.43</v>
          </cell>
          <cell r="P1370" t="str">
            <v>2,393.16</v>
          </cell>
          <cell r="Q1370" t="str">
            <v>797.72</v>
          </cell>
          <cell r="R1370" t="str">
            <v>92</v>
          </cell>
          <cell r="S1370" t="str">
            <v>平均年限法(一)</v>
          </cell>
          <cell r="T1370" t="str">
            <v>在用</v>
          </cell>
          <cell r="U1370" t="str">
            <v>直接购入</v>
          </cell>
          <cell r="V1370" t="str">
            <v>王桂珍</v>
          </cell>
          <cell r="W1370" t="str">
            <v>2017.05.18</v>
          </cell>
          <cell r="X1370" t="str">
            <v>记--387</v>
          </cell>
        </row>
        <row r="1370">
          <cell r="AA1370" t="str">
            <v>0305</v>
          </cell>
        </row>
        <row r="1371">
          <cell r="B1371" t="str">
            <v>030200073</v>
          </cell>
          <cell r="C1371" t="str">
            <v>自吸排污泵</v>
          </cell>
          <cell r="D1371" t="str">
            <v>65ZW25-32-5.5</v>
          </cell>
          <cell r="E1371">
            <v>3589.74</v>
          </cell>
          <cell r="F1371">
            <v>3266.9</v>
          </cell>
          <cell r="G1371">
            <v>322.84</v>
          </cell>
          <cell r="H1371">
            <v>0</v>
          </cell>
          <cell r="I1371" t="str">
            <v>2017.05.18</v>
          </cell>
          <cell r="J1371" t="str">
            <v>96</v>
          </cell>
          <cell r="K1371" t="str">
            <v>污水设备</v>
          </cell>
          <cell r="L1371" t="str">
            <v>肥东制剂分厂</v>
          </cell>
          <cell r="M1371" t="str">
            <v>肥东制剂分厂</v>
          </cell>
          <cell r="N1371" t="str">
            <v>合肥四联泵业</v>
          </cell>
          <cell r="O1371" t="str">
            <v>35.90</v>
          </cell>
          <cell r="P1371" t="str">
            <v>430.80</v>
          </cell>
          <cell r="Q1371" t="str">
            <v>143.59</v>
          </cell>
          <cell r="R1371" t="str">
            <v>92</v>
          </cell>
          <cell r="S1371" t="str">
            <v>平均年限法(一)</v>
          </cell>
          <cell r="T1371" t="str">
            <v>在用</v>
          </cell>
          <cell r="U1371" t="str">
            <v>直接购入</v>
          </cell>
          <cell r="V1371" t="str">
            <v>王桂珍</v>
          </cell>
          <cell r="W1371" t="str">
            <v>2017.05.18</v>
          </cell>
          <cell r="X1371" t="str">
            <v>记--390</v>
          </cell>
        </row>
        <row r="1371">
          <cell r="AA1371" t="str">
            <v>0302</v>
          </cell>
        </row>
        <row r="1372">
          <cell r="B1372" t="str">
            <v>030200074</v>
          </cell>
          <cell r="C1372" t="str">
            <v>自吸排污泵</v>
          </cell>
          <cell r="D1372" t="str">
            <v>65ZW25-32-5.5</v>
          </cell>
          <cell r="E1372">
            <v>3589.76</v>
          </cell>
          <cell r="F1372">
            <v>3266.9</v>
          </cell>
          <cell r="G1372">
            <v>322.86</v>
          </cell>
          <cell r="H1372">
            <v>0</v>
          </cell>
          <cell r="I1372" t="str">
            <v>2017.05.18</v>
          </cell>
          <cell r="J1372" t="str">
            <v>96</v>
          </cell>
          <cell r="K1372" t="str">
            <v>污水设备</v>
          </cell>
          <cell r="L1372" t="str">
            <v>肥东制剂分厂</v>
          </cell>
          <cell r="M1372" t="str">
            <v>肥东制剂分厂</v>
          </cell>
          <cell r="N1372" t="str">
            <v>合肥四联泵业</v>
          </cell>
          <cell r="O1372" t="str">
            <v>35.90</v>
          </cell>
          <cell r="P1372" t="str">
            <v>430.80</v>
          </cell>
          <cell r="Q1372" t="str">
            <v>143.59</v>
          </cell>
          <cell r="R1372" t="str">
            <v>92</v>
          </cell>
          <cell r="S1372" t="str">
            <v>平均年限法(一)</v>
          </cell>
          <cell r="T1372" t="str">
            <v>在用</v>
          </cell>
          <cell r="U1372" t="str">
            <v>直接购入</v>
          </cell>
          <cell r="V1372" t="str">
            <v>王桂珍</v>
          </cell>
          <cell r="W1372" t="str">
            <v>2017.05.18</v>
          </cell>
          <cell r="X1372" t="str">
            <v>记--390</v>
          </cell>
        </row>
        <row r="1372">
          <cell r="AA1372" t="str">
            <v>0302</v>
          </cell>
        </row>
        <row r="1373">
          <cell r="B1373" t="str">
            <v>030200075</v>
          </cell>
          <cell r="C1373" t="str">
            <v>自吸排污泵</v>
          </cell>
          <cell r="D1373" t="str">
            <v>65ZW25-32-5.5</v>
          </cell>
          <cell r="E1373">
            <v>3589.74</v>
          </cell>
          <cell r="F1373">
            <v>3266.9</v>
          </cell>
          <cell r="G1373">
            <v>322.84</v>
          </cell>
          <cell r="H1373">
            <v>0</v>
          </cell>
          <cell r="I1373" t="str">
            <v>2017.05.18</v>
          </cell>
          <cell r="J1373" t="str">
            <v>96</v>
          </cell>
          <cell r="K1373" t="str">
            <v>污水设备</v>
          </cell>
          <cell r="L1373" t="str">
            <v>肥东制剂分厂</v>
          </cell>
          <cell r="M1373" t="str">
            <v>肥东制剂分厂</v>
          </cell>
          <cell r="N1373" t="str">
            <v>合肥四联泵业</v>
          </cell>
          <cell r="O1373" t="str">
            <v>35.90</v>
          </cell>
          <cell r="P1373" t="str">
            <v>430.80</v>
          </cell>
          <cell r="Q1373" t="str">
            <v>143.59</v>
          </cell>
          <cell r="R1373" t="str">
            <v>92</v>
          </cell>
          <cell r="S1373" t="str">
            <v>平均年限法(一)</v>
          </cell>
          <cell r="T1373" t="str">
            <v>在用</v>
          </cell>
          <cell r="U1373" t="str">
            <v>直接购入</v>
          </cell>
          <cell r="V1373" t="str">
            <v>王桂珍</v>
          </cell>
          <cell r="W1373" t="str">
            <v>2017.05.18</v>
          </cell>
          <cell r="X1373" t="str">
            <v>记--390</v>
          </cell>
        </row>
        <row r="1373">
          <cell r="AA1373" t="str">
            <v>0302</v>
          </cell>
        </row>
        <row r="1374">
          <cell r="B1374" t="str">
            <v>030200076</v>
          </cell>
          <cell r="C1374" t="str">
            <v>自吸排污泵</v>
          </cell>
          <cell r="D1374" t="str">
            <v>65ZW25-32-5.5</v>
          </cell>
          <cell r="E1374">
            <v>3589.74</v>
          </cell>
          <cell r="F1374">
            <v>3266.9</v>
          </cell>
          <cell r="G1374">
            <v>322.84</v>
          </cell>
          <cell r="H1374">
            <v>0</v>
          </cell>
          <cell r="I1374" t="str">
            <v>2017.05.18</v>
          </cell>
          <cell r="J1374" t="str">
            <v>96</v>
          </cell>
          <cell r="K1374" t="str">
            <v>污水设备</v>
          </cell>
          <cell r="L1374" t="str">
            <v>肥东制剂分厂</v>
          </cell>
          <cell r="M1374" t="str">
            <v>肥东制剂分厂</v>
          </cell>
          <cell r="N1374" t="str">
            <v>合肥四联泵业</v>
          </cell>
          <cell r="O1374" t="str">
            <v>35.90</v>
          </cell>
          <cell r="P1374" t="str">
            <v>430.80</v>
          </cell>
          <cell r="Q1374" t="str">
            <v>143.59</v>
          </cell>
          <cell r="R1374" t="str">
            <v>92</v>
          </cell>
          <cell r="S1374" t="str">
            <v>平均年限法(一)</v>
          </cell>
          <cell r="T1374" t="str">
            <v>在用</v>
          </cell>
          <cell r="U1374" t="str">
            <v>直接购入</v>
          </cell>
          <cell r="V1374" t="str">
            <v>王桂珍</v>
          </cell>
          <cell r="W1374" t="str">
            <v>2017.05.18</v>
          </cell>
          <cell r="X1374" t="str">
            <v>记--390</v>
          </cell>
        </row>
        <row r="1374">
          <cell r="AA1374" t="str">
            <v>0302</v>
          </cell>
        </row>
        <row r="1375">
          <cell r="B1375" t="str">
            <v>030400028</v>
          </cell>
          <cell r="C1375" t="str">
            <v>蒸发冷一体机（蒸发冷凝器440及水箱）</v>
          </cell>
          <cell r="D1375" t="str">
            <v>YZFICW230 6立方水箱</v>
          </cell>
          <cell r="E1375">
            <v>198897.43</v>
          </cell>
          <cell r="F1375">
            <v>180996.27</v>
          </cell>
          <cell r="G1375">
            <v>17901.16</v>
          </cell>
          <cell r="H1375">
            <v>0</v>
          </cell>
          <cell r="I1375" t="str">
            <v>2017.05.18</v>
          </cell>
          <cell r="J1375" t="str">
            <v>96</v>
          </cell>
          <cell r="K1375" t="str">
            <v>冷却设备</v>
          </cell>
          <cell r="L1375" t="str">
            <v>肥东合成分厂</v>
          </cell>
          <cell r="M1375" t="str">
            <v>肥东合成分厂</v>
          </cell>
          <cell r="N1375" t="str">
            <v>南京久鼎制冷空调设备</v>
          </cell>
          <cell r="O1375" t="str">
            <v>1,988.97</v>
          </cell>
          <cell r="P1375" t="str">
            <v>23,867.64</v>
          </cell>
          <cell r="Q1375" t="str">
            <v>7,955.90</v>
          </cell>
          <cell r="R1375" t="str">
            <v>92</v>
          </cell>
          <cell r="S1375" t="str">
            <v>平均年限法(一)</v>
          </cell>
          <cell r="T1375" t="str">
            <v>在用</v>
          </cell>
          <cell r="U1375" t="str">
            <v>直接购入</v>
          </cell>
          <cell r="V1375" t="str">
            <v>王桂珍</v>
          </cell>
          <cell r="W1375" t="str">
            <v>2017.05.18</v>
          </cell>
          <cell r="X1375" t="str">
            <v>记--393</v>
          </cell>
        </row>
        <row r="1375">
          <cell r="AA1375" t="str">
            <v>0304</v>
          </cell>
        </row>
        <row r="1376">
          <cell r="B1376" t="str">
            <v>031800039</v>
          </cell>
          <cell r="C1376" t="str">
            <v>自动灌装线（灌装机和旋盖机）</v>
          </cell>
          <cell r="D1376" t="str">
            <v>20-100ml</v>
          </cell>
          <cell r="E1376">
            <v>141025.64</v>
          </cell>
          <cell r="F1376">
            <v>128333.66</v>
          </cell>
          <cell r="G1376">
            <v>12691.98</v>
          </cell>
          <cell r="H1376">
            <v>0</v>
          </cell>
          <cell r="I1376" t="str">
            <v>2017.05.19</v>
          </cell>
          <cell r="J1376" t="str">
            <v>96</v>
          </cell>
          <cell r="K1376" t="str">
            <v>种衣剂装置--肥东分厂</v>
          </cell>
          <cell r="L1376" t="str">
            <v>肥东制剂分厂</v>
          </cell>
          <cell r="M1376" t="str">
            <v>肥东制剂种衣剂车间</v>
          </cell>
          <cell r="N1376" t="str">
            <v>江苏汤姆包装机械</v>
          </cell>
          <cell r="O1376" t="str">
            <v>1,410.26</v>
          </cell>
          <cell r="P1376" t="str">
            <v>16,923.12</v>
          </cell>
          <cell r="Q1376" t="str">
            <v>5,641.03</v>
          </cell>
          <cell r="R1376" t="str">
            <v>92</v>
          </cell>
          <cell r="S1376" t="str">
            <v>平均年限法(一)</v>
          </cell>
          <cell r="T1376" t="str">
            <v>在用</v>
          </cell>
          <cell r="U1376" t="str">
            <v>直接购入</v>
          </cell>
          <cell r="V1376" t="str">
            <v>王桂珍</v>
          </cell>
          <cell r="W1376" t="str">
            <v>2017.05.19</v>
          </cell>
          <cell r="X1376" t="str">
            <v>记--400</v>
          </cell>
        </row>
        <row r="1376">
          <cell r="AA1376" t="str">
            <v>0318</v>
          </cell>
        </row>
        <row r="1377">
          <cell r="B1377" t="str">
            <v>031800040</v>
          </cell>
          <cell r="C1377" t="str">
            <v>自动灌装线（灌装机和旋盖机）</v>
          </cell>
          <cell r="D1377" t="str">
            <v>20-100ml</v>
          </cell>
          <cell r="E1377">
            <v>141025.64</v>
          </cell>
          <cell r="F1377">
            <v>128333.66</v>
          </cell>
          <cell r="G1377">
            <v>12691.98</v>
          </cell>
          <cell r="H1377">
            <v>0</v>
          </cell>
          <cell r="I1377" t="str">
            <v>2017.05.19</v>
          </cell>
          <cell r="J1377" t="str">
            <v>96</v>
          </cell>
          <cell r="K1377" t="str">
            <v>种衣剂装置--肥东分厂</v>
          </cell>
          <cell r="L1377" t="str">
            <v>肥东制剂分厂</v>
          </cell>
          <cell r="M1377" t="str">
            <v>肥东制剂种衣剂车间</v>
          </cell>
          <cell r="N1377" t="str">
            <v>江苏汤姆包装机械</v>
          </cell>
          <cell r="O1377" t="str">
            <v>1,410.26</v>
          </cell>
          <cell r="P1377" t="str">
            <v>16,923.12</v>
          </cell>
          <cell r="Q1377" t="str">
            <v>5,641.03</v>
          </cell>
          <cell r="R1377" t="str">
            <v>92</v>
          </cell>
          <cell r="S1377" t="str">
            <v>平均年限法(一)</v>
          </cell>
          <cell r="T1377" t="str">
            <v>在用</v>
          </cell>
          <cell r="U1377" t="str">
            <v>直接购入</v>
          </cell>
          <cell r="V1377" t="str">
            <v>王桂珍</v>
          </cell>
          <cell r="W1377" t="str">
            <v>2017.05.19</v>
          </cell>
          <cell r="X1377" t="str">
            <v>记--400</v>
          </cell>
        </row>
        <row r="1377">
          <cell r="AA1377" t="str">
            <v>0318</v>
          </cell>
        </row>
        <row r="1378">
          <cell r="B1378" t="str">
            <v>031900015</v>
          </cell>
          <cell r="C1378" t="str">
            <v>自动化袋式包装机180（升级增加双剪刀双出袋功能）</v>
          </cell>
          <cell r="D1378" t="str">
            <v>FJ-180，2022年12月升级增加双剪刀双出袋功能，DJZ-180</v>
          </cell>
          <cell r="E1378">
            <v>206810.87</v>
          </cell>
          <cell r="F1378">
            <v>162552.09</v>
          </cell>
          <cell r="G1378">
            <v>44258.78</v>
          </cell>
          <cell r="H1378">
            <v>0</v>
          </cell>
          <cell r="I1378" t="str">
            <v>2017.05.19</v>
          </cell>
          <cell r="J1378" t="str">
            <v>96</v>
          </cell>
          <cell r="K1378" t="str">
            <v>气流粉碎装置--肥东分厂</v>
          </cell>
          <cell r="L1378" t="str">
            <v>肥东制剂分厂</v>
          </cell>
          <cell r="M1378" t="str">
            <v>肥东制剂D车间</v>
          </cell>
          <cell r="N1378" t="str">
            <v>江苏汤姆包装机械</v>
          </cell>
          <cell r="O1378" t="str">
            <v>2,068.11</v>
          </cell>
          <cell r="P1378" t="str">
            <v>24,817.32</v>
          </cell>
          <cell r="Q1378" t="str">
            <v>8,272.44</v>
          </cell>
          <cell r="R1378" t="str">
            <v>92</v>
          </cell>
          <cell r="S1378" t="str">
            <v>平均年限法(一)</v>
          </cell>
          <cell r="T1378" t="str">
            <v>在用</v>
          </cell>
          <cell r="U1378" t="str">
            <v>直接购入</v>
          </cell>
          <cell r="V1378" t="str">
            <v>王桂珍</v>
          </cell>
          <cell r="W1378" t="str">
            <v>2017.05.19</v>
          </cell>
          <cell r="X1378" t="str">
            <v>记--402</v>
          </cell>
        </row>
        <row r="1378">
          <cell r="AA1378" t="str">
            <v>0319</v>
          </cell>
        </row>
        <row r="1379">
          <cell r="B1379" t="str">
            <v>031900016</v>
          </cell>
          <cell r="C1379" t="str">
            <v>自动化袋式包装机180（升级增加双剪刀双出袋功能）</v>
          </cell>
          <cell r="D1379" t="str">
            <v>FJ-180，2022年12月升级增加双剪刀双出袋功能，DJZ-180</v>
          </cell>
          <cell r="E1379">
            <v>206810.88</v>
          </cell>
          <cell r="F1379">
            <v>162552.09</v>
          </cell>
          <cell r="G1379">
            <v>44258.79</v>
          </cell>
          <cell r="H1379">
            <v>0</v>
          </cell>
          <cell r="I1379" t="str">
            <v>2017.05.19</v>
          </cell>
          <cell r="J1379" t="str">
            <v>96</v>
          </cell>
          <cell r="K1379" t="str">
            <v>气流粉碎装置--肥东分厂</v>
          </cell>
          <cell r="L1379" t="str">
            <v>肥东制剂分厂</v>
          </cell>
          <cell r="M1379" t="str">
            <v>肥东制剂D车间</v>
          </cell>
          <cell r="N1379" t="str">
            <v>江苏汤姆包装机械</v>
          </cell>
          <cell r="O1379" t="str">
            <v>2,068.11</v>
          </cell>
          <cell r="P1379" t="str">
            <v>24,817.32</v>
          </cell>
          <cell r="Q1379" t="str">
            <v>8,272.44</v>
          </cell>
          <cell r="R1379" t="str">
            <v>92</v>
          </cell>
          <cell r="S1379" t="str">
            <v>平均年限法(一)</v>
          </cell>
          <cell r="T1379" t="str">
            <v>在用</v>
          </cell>
          <cell r="U1379" t="str">
            <v>直接购入</v>
          </cell>
          <cell r="V1379" t="str">
            <v>王桂珍</v>
          </cell>
          <cell r="W1379" t="str">
            <v>2017.05.19</v>
          </cell>
          <cell r="X1379" t="str">
            <v>记--402</v>
          </cell>
        </row>
        <row r="1379">
          <cell r="AA1379" t="str">
            <v>0319</v>
          </cell>
        </row>
        <row r="1380">
          <cell r="B1380" t="str">
            <v>031900017</v>
          </cell>
          <cell r="C1380" t="str">
            <v>自动化袋装式包装机</v>
          </cell>
          <cell r="D1380" t="str">
            <v>FJ-240</v>
          </cell>
          <cell r="E1380">
            <v>236340.17</v>
          </cell>
          <cell r="F1380">
            <v>215069.4</v>
          </cell>
          <cell r="G1380">
            <v>21270.77</v>
          </cell>
          <cell r="H1380">
            <v>0</v>
          </cell>
          <cell r="I1380" t="str">
            <v>2017.05.19</v>
          </cell>
          <cell r="J1380" t="str">
            <v>96</v>
          </cell>
          <cell r="K1380" t="str">
            <v>气流粉碎装置--肥东分厂</v>
          </cell>
          <cell r="L1380" t="str">
            <v>肥东制剂分厂</v>
          </cell>
          <cell r="M1380" t="str">
            <v>肥东制剂粉剂车间</v>
          </cell>
          <cell r="N1380" t="str">
            <v>江苏汤姆包装机械</v>
          </cell>
          <cell r="O1380" t="str">
            <v>2,363.40</v>
          </cell>
          <cell r="P1380" t="str">
            <v>28,360.80</v>
          </cell>
          <cell r="Q1380" t="str">
            <v>9,453.61</v>
          </cell>
          <cell r="R1380" t="str">
            <v>92</v>
          </cell>
          <cell r="S1380" t="str">
            <v>平均年限法(一)</v>
          </cell>
          <cell r="T1380" t="str">
            <v>在用</v>
          </cell>
          <cell r="U1380" t="str">
            <v>直接购入</v>
          </cell>
          <cell r="V1380" t="str">
            <v>王桂珍</v>
          </cell>
          <cell r="W1380" t="str">
            <v>2017.05.19</v>
          </cell>
          <cell r="X1380" t="str">
            <v>记--402</v>
          </cell>
        </row>
        <row r="1380">
          <cell r="AA1380" t="str">
            <v>0319</v>
          </cell>
        </row>
        <row r="1381">
          <cell r="B1381" t="str">
            <v>031800041</v>
          </cell>
          <cell r="C1381" t="str">
            <v>自动灌装线（50-1000ml）--全自动理瓶机</v>
          </cell>
          <cell r="D1381" t="str">
            <v>LP-8B</v>
          </cell>
          <cell r="E1381">
            <v>81117.52</v>
          </cell>
          <cell r="F1381">
            <v>73817.34</v>
          </cell>
          <cell r="G1381">
            <v>7300.18</v>
          </cell>
          <cell r="H1381">
            <v>0</v>
          </cell>
          <cell r="I1381" t="str">
            <v>2017.05.19</v>
          </cell>
          <cell r="J1381" t="str">
            <v>96</v>
          </cell>
          <cell r="K1381" t="str">
            <v>种衣剂装置--肥东分厂</v>
          </cell>
          <cell r="L1381" t="str">
            <v>肥东制剂分厂</v>
          </cell>
          <cell r="M1381" t="str">
            <v>肥东种衣剂车间</v>
          </cell>
          <cell r="N1381" t="str">
            <v>江苏汤姆包装机械</v>
          </cell>
          <cell r="O1381" t="str">
            <v>811.18</v>
          </cell>
          <cell r="P1381" t="str">
            <v>9,734.16</v>
          </cell>
          <cell r="Q1381" t="str">
            <v>3,244.70</v>
          </cell>
          <cell r="R1381" t="str">
            <v>91</v>
          </cell>
          <cell r="S1381" t="str">
            <v>平均年限法(一)</v>
          </cell>
          <cell r="T1381" t="str">
            <v>在用</v>
          </cell>
          <cell r="U1381" t="str">
            <v>直接购入</v>
          </cell>
          <cell r="V1381" t="str">
            <v>王桂珍</v>
          </cell>
          <cell r="W1381" t="str">
            <v>2018.02.07</v>
          </cell>
        </row>
        <row r="1381">
          <cell r="AA1381" t="str">
            <v>0318</v>
          </cell>
        </row>
        <row r="1382">
          <cell r="B1382" t="str">
            <v>031800042</v>
          </cell>
          <cell r="C1382" t="str">
            <v>自动灌装线（50-1000ml）--全自动理瓶机</v>
          </cell>
          <cell r="D1382" t="str">
            <v>LP-8B</v>
          </cell>
          <cell r="E1382">
            <v>81117.52</v>
          </cell>
          <cell r="F1382">
            <v>73817.34</v>
          </cell>
          <cell r="G1382">
            <v>7300.18</v>
          </cell>
          <cell r="H1382">
            <v>0</v>
          </cell>
          <cell r="I1382" t="str">
            <v>2017.05.19</v>
          </cell>
          <cell r="J1382" t="str">
            <v>96</v>
          </cell>
          <cell r="K1382" t="str">
            <v>种衣剂装置--肥东分厂</v>
          </cell>
          <cell r="L1382" t="str">
            <v>肥东制剂分厂</v>
          </cell>
          <cell r="M1382" t="str">
            <v>肥东种衣剂车间</v>
          </cell>
          <cell r="N1382" t="str">
            <v>江苏汤姆包装机械</v>
          </cell>
          <cell r="O1382" t="str">
            <v>811.18</v>
          </cell>
          <cell r="P1382" t="str">
            <v>9,734.16</v>
          </cell>
          <cell r="Q1382" t="str">
            <v>3,244.70</v>
          </cell>
          <cell r="R1382" t="str">
            <v>91</v>
          </cell>
          <cell r="S1382" t="str">
            <v>平均年限法(一)</v>
          </cell>
          <cell r="T1382" t="str">
            <v>在用</v>
          </cell>
          <cell r="U1382" t="str">
            <v>直接购入</v>
          </cell>
          <cell r="V1382" t="str">
            <v>王桂珍</v>
          </cell>
          <cell r="W1382" t="str">
            <v>2018.02.07</v>
          </cell>
        </row>
        <row r="1382">
          <cell r="AA1382" t="str">
            <v>0318</v>
          </cell>
        </row>
        <row r="1383">
          <cell r="B1383" t="str">
            <v>031800043</v>
          </cell>
          <cell r="C1383" t="str">
            <v>自动灌装线（50-1000ml）--全自动灌装机</v>
          </cell>
          <cell r="D1383" t="str">
            <v>DGP-Z-16D</v>
          </cell>
          <cell r="E1383">
            <v>109850</v>
          </cell>
          <cell r="F1383">
            <v>99963.5</v>
          </cell>
          <cell r="G1383">
            <v>9886.5</v>
          </cell>
          <cell r="H1383">
            <v>0</v>
          </cell>
          <cell r="I1383" t="str">
            <v>2017.05.19</v>
          </cell>
          <cell r="J1383" t="str">
            <v>96</v>
          </cell>
          <cell r="K1383" t="str">
            <v>种衣剂装置--肥东分厂</v>
          </cell>
          <cell r="L1383" t="str">
            <v>肥东制剂分厂</v>
          </cell>
          <cell r="M1383" t="str">
            <v>肥东种衣剂车间</v>
          </cell>
          <cell r="N1383" t="str">
            <v>江苏汤姆包装机械</v>
          </cell>
          <cell r="O1383" t="str">
            <v>1,098.50</v>
          </cell>
          <cell r="P1383" t="str">
            <v>13,182.00</v>
          </cell>
          <cell r="Q1383" t="str">
            <v>4,394.00</v>
          </cell>
          <cell r="R1383" t="str">
            <v>91</v>
          </cell>
          <cell r="S1383" t="str">
            <v>平均年限法(一)</v>
          </cell>
          <cell r="T1383" t="str">
            <v>在用</v>
          </cell>
          <cell r="U1383" t="str">
            <v>直接购入</v>
          </cell>
          <cell r="V1383" t="str">
            <v>王桂珍</v>
          </cell>
          <cell r="W1383" t="str">
            <v>2018.02.07</v>
          </cell>
        </row>
        <row r="1383">
          <cell r="AA1383" t="str">
            <v>0318</v>
          </cell>
        </row>
        <row r="1384">
          <cell r="B1384" t="str">
            <v>031800044</v>
          </cell>
          <cell r="C1384" t="str">
            <v>自动灌装线（50-1000ml）--全自动灌装机</v>
          </cell>
          <cell r="D1384" t="str">
            <v>DGP-Z-16D</v>
          </cell>
          <cell r="E1384">
            <v>109850</v>
          </cell>
          <cell r="F1384">
            <v>99963.5</v>
          </cell>
          <cell r="G1384">
            <v>9886.5</v>
          </cell>
          <cell r="H1384">
            <v>0</v>
          </cell>
          <cell r="I1384" t="str">
            <v>2017.05.19</v>
          </cell>
          <cell r="J1384" t="str">
            <v>96</v>
          </cell>
          <cell r="K1384" t="str">
            <v>种衣剂装置--肥东分厂</v>
          </cell>
          <cell r="L1384" t="str">
            <v>肥东制剂分厂</v>
          </cell>
          <cell r="M1384" t="str">
            <v>肥东种衣剂车间</v>
          </cell>
          <cell r="N1384" t="str">
            <v>江苏汤姆包装机械</v>
          </cell>
          <cell r="O1384" t="str">
            <v>1,098.50</v>
          </cell>
          <cell r="P1384" t="str">
            <v>13,182.00</v>
          </cell>
          <cell r="Q1384" t="str">
            <v>4,394.00</v>
          </cell>
          <cell r="R1384" t="str">
            <v>91</v>
          </cell>
          <cell r="S1384" t="str">
            <v>平均年限法(一)</v>
          </cell>
          <cell r="T1384" t="str">
            <v>在用</v>
          </cell>
          <cell r="U1384" t="str">
            <v>直接购入</v>
          </cell>
          <cell r="V1384" t="str">
            <v>王桂珍</v>
          </cell>
          <cell r="W1384" t="str">
            <v>2018.02.07</v>
          </cell>
        </row>
        <row r="1384">
          <cell r="AA1384" t="str">
            <v>0318</v>
          </cell>
        </row>
        <row r="1385">
          <cell r="B1385" t="str">
            <v>031800045</v>
          </cell>
          <cell r="C1385" t="str">
            <v>自动灌装线（50-1000ml）--全自动旋盖机</v>
          </cell>
          <cell r="D1385" t="str">
            <v>FXZ-A</v>
          </cell>
          <cell r="E1385">
            <v>43950</v>
          </cell>
          <cell r="F1385">
            <v>39994.5</v>
          </cell>
          <cell r="G1385">
            <v>3955.5</v>
          </cell>
          <cell r="H1385">
            <v>0</v>
          </cell>
          <cell r="I1385" t="str">
            <v>2017.05.19</v>
          </cell>
          <cell r="J1385" t="str">
            <v>96</v>
          </cell>
          <cell r="K1385" t="str">
            <v>种衣剂装置--肥东分厂</v>
          </cell>
          <cell r="L1385" t="str">
            <v>肥东制剂分厂</v>
          </cell>
          <cell r="M1385" t="str">
            <v>肥东种衣剂车间</v>
          </cell>
          <cell r="N1385" t="str">
            <v>江苏汤姆包装机械</v>
          </cell>
          <cell r="O1385" t="str">
            <v>439.50</v>
          </cell>
          <cell r="P1385" t="str">
            <v>5,274.00</v>
          </cell>
          <cell r="Q1385" t="str">
            <v>1,758.00</v>
          </cell>
          <cell r="R1385" t="str">
            <v>91</v>
          </cell>
          <cell r="S1385" t="str">
            <v>平均年限法(一)</v>
          </cell>
          <cell r="T1385" t="str">
            <v>在用</v>
          </cell>
          <cell r="U1385" t="str">
            <v>直接购入</v>
          </cell>
          <cell r="V1385" t="str">
            <v>王桂珍</v>
          </cell>
          <cell r="W1385" t="str">
            <v>2018.02.07</v>
          </cell>
        </row>
        <row r="1385">
          <cell r="AA1385" t="str">
            <v>0318</v>
          </cell>
        </row>
        <row r="1386">
          <cell r="B1386" t="str">
            <v>031800046</v>
          </cell>
          <cell r="C1386" t="str">
            <v>自动灌装线（50-1000ml）--全自动旋盖机</v>
          </cell>
          <cell r="D1386" t="str">
            <v>FXZ-A</v>
          </cell>
          <cell r="E1386">
            <v>43950</v>
          </cell>
          <cell r="F1386">
            <v>39994.5</v>
          </cell>
          <cell r="G1386">
            <v>3955.5</v>
          </cell>
          <cell r="H1386">
            <v>0</v>
          </cell>
          <cell r="I1386" t="str">
            <v>2017.05.19</v>
          </cell>
          <cell r="J1386" t="str">
            <v>96</v>
          </cell>
          <cell r="K1386" t="str">
            <v>种衣剂装置--肥东分厂</v>
          </cell>
          <cell r="L1386" t="str">
            <v>肥东制剂分厂</v>
          </cell>
          <cell r="M1386" t="str">
            <v>肥东种衣剂车间</v>
          </cell>
          <cell r="N1386" t="str">
            <v>江苏汤姆包装机械</v>
          </cell>
          <cell r="O1386" t="str">
            <v>439.50</v>
          </cell>
          <cell r="P1386" t="str">
            <v>5,274.00</v>
          </cell>
          <cell r="Q1386" t="str">
            <v>1,758.00</v>
          </cell>
          <cell r="R1386" t="str">
            <v>91</v>
          </cell>
          <cell r="S1386" t="str">
            <v>平均年限法(一)</v>
          </cell>
          <cell r="T1386" t="str">
            <v>在用</v>
          </cell>
          <cell r="U1386" t="str">
            <v>直接购入</v>
          </cell>
          <cell r="V1386" t="str">
            <v>王桂珍</v>
          </cell>
          <cell r="W1386" t="str">
            <v>2018.02.07</v>
          </cell>
        </row>
        <row r="1386">
          <cell r="AA1386" t="str">
            <v>0318</v>
          </cell>
        </row>
        <row r="1387">
          <cell r="B1387" t="str">
            <v>031800047</v>
          </cell>
          <cell r="C1387" t="str">
            <v>自动灌装线（50-1000ml）--全自动铝箔封口机</v>
          </cell>
          <cell r="D1387" t="str">
            <v>LB-4500</v>
          </cell>
          <cell r="E1387">
            <v>16650</v>
          </cell>
          <cell r="F1387">
            <v>15151.5</v>
          </cell>
          <cell r="G1387">
            <v>1498.5</v>
          </cell>
          <cell r="H1387">
            <v>0</v>
          </cell>
          <cell r="I1387" t="str">
            <v>2017.05.19</v>
          </cell>
          <cell r="J1387" t="str">
            <v>96</v>
          </cell>
          <cell r="K1387" t="str">
            <v>种衣剂装置--肥东分厂</v>
          </cell>
          <cell r="L1387" t="str">
            <v>肥东制剂分厂</v>
          </cell>
          <cell r="M1387" t="str">
            <v>肥东种衣剂车间</v>
          </cell>
          <cell r="N1387" t="str">
            <v>江苏汤姆包装机械</v>
          </cell>
          <cell r="O1387" t="str">
            <v>166.50</v>
          </cell>
          <cell r="P1387" t="str">
            <v>1,998.00</v>
          </cell>
          <cell r="Q1387" t="str">
            <v>666.00</v>
          </cell>
          <cell r="R1387" t="str">
            <v>91</v>
          </cell>
          <cell r="S1387" t="str">
            <v>平均年限法(一)</v>
          </cell>
          <cell r="T1387" t="str">
            <v>在用</v>
          </cell>
          <cell r="U1387" t="str">
            <v>直接购入</v>
          </cell>
          <cell r="V1387" t="str">
            <v>王桂珍</v>
          </cell>
          <cell r="W1387" t="str">
            <v>2018.02.07</v>
          </cell>
        </row>
        <row r="1387">
          <cell r="AA1387" t="str">
            <v>0318</v>
          </cell>
        </row>
        <row r="1388">
          <cell r="B1388" t="str">
            <v>031800048</v>
          </cell>
          <cell r="C1388" t="str">
            <v>自动灌装线（50-1000ml）--全自动铝箔封口机</v>
          </cell>
          <cell r="D1388" t="str">
            <v>LB-4500</v>
          </cell>
          <cell r="E1388">
            <v>16650</v>
          </cell>
          <cell r="F1388">
            <v>15151.5</v>
          </cell>
          <cell r="G1388">
            <v>1498.5</v>
          </cell>
          <cell r="H1388">
            <v>0</v>
          </cell>
          <cell r="I1388" t="str">
            <v>2017.05.19</v>
          </cell>
          <cell r="J1388" t="str">
            <v>96</v>
          </cell>
          <cell r="K1388" t="str">
            <v>种衣剂装置--肥东分厂</v>
          </cell>
          <cell r="L1388" t="str">
            <v>肥东制剂分厂</v>
          </cell>
          <cell r="M1388" t="str">
            <v>肥东种衣剂车间</v>
          </cell>
          <cell r="N1388" t="str">
            <v>江苏汤姆包装机械</v>
          </cell>
          <cell r="O1388" t="str">
            <v>166.50</v>
          </cell>
          <cell r="P1388" t="str">
            <v>1,998.00</v>
          </cell>
          <cell r="Q1388" t="str">
            <v>666.00</v>
          </cell>
          <cell r="R1388" t="str">
            <v>91</v>
          </cell>
          <cell r="S1388" t="str">
            <v>平均年限法(一)</v>
          </cell>
          <cell r="T1388" t="str">
            <v>在用</v>
          </cell>
          <cell r="U1388" t="str">
            <v>直接购入</v>
          </cell>
          <cell r="V1388" t="str">
            <v>王桂珍</v>
          </cell>
          <cell r="W1388" t="str">
            <v>2018.02.07</v>
          </cell>
        </row>
        <row r="1388">
          <cell r="AA1388" t="str">
            <v>0318</v>
          </cell>
        </row>
        <row r="1389">
          <cell r="B1389" t="str">
            <v>031800049</v>
          </cell>
          <cell r="C1389" t="str">
            <v>自动灌装线（50-1000ml）--全自动喷码机</v>
          </cell>
          <cell r="D1389" t="str">
            <v>A320</v>
          </cell>
          <cell r="E1389">
            <v>26700</v>
          </cell>
          <cell r="F1389">
            <v>24297</v>
          </cell>
          <cell r="G1389">
            <v>2403</v>
          </cell>
          <cell r="H1389">
            <v>0</v>
          </cell>
          <cell r="I1389" t="str">
            <v>2017.05.19</v>
          </cell>
          <cell r="J1389" t="str">
            <v>96</v>
          </cell>
          <cell r="K1389" t="str">
            <v>种衣剂装置--肥东分厂</v>
          </cell>
          <cell r="L1389" t="str">
            <v>肥东制剂分厂</v>
          </cell>
          <cell r="M1389" t="str">
            <v>肥东种衣剂车间</v>
          </cell>
          <cell r="N1389" t="str">
            <v>江苏汤姆包装机械</v>
          </cell>
          <cell r="O1389" t="str">
            <v>267.00</v>
          </cell>
          <cell r="P1389" t="str">
            <v>3,204.00</v>
          </cell>
          <cell r="Q1389" t="str">
            <v>1,068.00</v>
          </cell>
          <cell r="R1389" t="str">
            <v>91</v>
          </cell>
          <cell r="S1389" t="str">
            <v>平均年限法(一)</v>
          </cell>
          <cell r="T1389" t="str">
            <v>在用</v>
          </cell>
          <cell r="U1389" t="str">
            <v>直接购入</v>
          </cell>
          <cell r="V1389" t="str">
            <v>王桂珍</v>
          </cell>
          <cell r="W1389" t="str">
            <v>2018.02.07</v>
          </cell>
        </row>
        <row r="1389">
          <cell r="AA1389" t="str">
            <v>0318</v>
          </cell>
        </row>
        <row r="1390">
          <cell r="B1390" t="str">
            <v>031800050</v>
          </cell>
          <cell r="C1390" t="str">
            <v>自动灌装线（50-1000ml）--全自动喷码机</v>
          </cell>
          <cell r="D1390" t="str">
            <v>A320</v>
          </cell>
          <cell r="E1390">
            <v>26700</v>
          </cell>
          <cell r="F1390">
            <v>24297</v>
          </cell>
          <cell r="G1390">
            <v>2403</v>
          </cell>
          <cell r="H1390">
            <v>0</v>
          </cell>
          <cell r="I1390" t="str">
            <v>2017.05.19</v>
          </cell>
          <cell r="J1390" t="str">
            <v>96</v>
          </cell>
          <cell r="K1390" t="str">
            <v>种衣剂装置--肥东分厂</v>
          </cell>
          <cell r="L1390" t="str">
            <v>肥东制剂分厂</v>
          </cell>
          <cell r="M1390" t="str">
            <v>肥东种衣剂车间</v>
          </cell>
          <cell r="N1390" t="str">
            <v>江苏汤姆包装机械</v>
          </cell>
          <cell r="O1390" t="str">
            <v>267.00</v>
          </cell>
          <cell r="P1390" t="str">
            <v>3,204.00</v>
          </cell>
          <cell r="Q1390" t="str">
            <v>1,068.00</v>
          </cell>
          <cell r="R1390" t="str">
            <v>91</v>
          </cell>
          <cell r="S1390" t="str">
            <v>平均年限法(一)</v>
          </cell>
          <cell r="T1390" t="str">
            <v>在用</v>
          </cell>
          <cell r="U1390" t="str">
            <v>直接购入</v>
          </cell>
          <cell r="V1390" t="str">
            <v>王桂珍</v>
          </cell>
          <cell r="W1390" t="str">
            <v>2018.02.07</v>
          </cell>
        </row>
        <row r="1390">
          <cell r="AA1390" t="str">
            <v>0318</v>
          </cell>
        </row>
        <row r="1391">
          <cell r="B1391" t="str">
            <v>031800051</v>
          </cell>
          <cell r="C1391" t="str">
            <v>自动灌装线（50-1000ml）--全自动开箱机</v>
          </cell>
          <cell r="D1391" t="str">
            <v>KX-01</v>
          </cell>
          <cell r="E1391">
            <v>42750</v>
          </cell>
          <cell r="F1391">
            <v>38902.5</v>
          </cell>
          <cell r="G1391">
            <v>3847.5</v>
          </cell>
          <cell r="H1391">
            <v>0</v>
          </cell>
          <cell r="I1391" t="str">
            <v>2017.05.19</v>
          </cell>
          <cell r="J1391" t="str">
            <v>96</v>
          </cell>
          <cell r="K1391" t="str">
            <v>种衣剂装置--肥东分厂</v>
          </cell>
          <cell r="L1391" t="str">
            <v>肥东制剂分厂</v>
          </cell>
          <cell r="M1391" t="str">
            <v>肥东种衣剂车间</v>
          </cell>
          <cell r="N1391" t="str">
            <v>江苏汤姆包装机械</v>
          </cell>
          <cell r="O1391" t="str">
            <v>427.50</v>
          </cell>
          <cell r="P1391" t="str">
            <v>5,130.00</v>
          </cell>
          <cell r="Q1391" t="str">
            <v>1,710.00</v>
          </cell>
          <cell r="R1391" t="str">
            <v>91</v>
          </cell>
          <cell r="S1391" t="str">
            <v>平均年限法(一)</v>
          </cell>
          <cell r="T1391" t="str">
            <v>在用</v>
          </cell>
          <cell r="U1391" t="str">
            <v>直接购入</v>
          </cell>
          <cell r="V1391" t="str">
            <v>王桂珍</v>
          </cell>
          <cell r="W1391" t="str">
            <v>2018.02.07</v>
          </cell>
        </row>
        <row r="1391">
          <cell r="AA1391" t="str">
            <v>0318</v>
          </cell>
        </row>
        <row r="1392">
          <cell r="B1392" t="str">
            <v>031800052</v>
          </cell>
          <cell r="C1392" t="str">
            <v>自动灌装线（50-1000ml）--全自动开箱机</v>
          </cell>
          <cell r="D1392" t="str">
            <v>KX-01</v>
          </cell>
          <cell r="E1392">
            <v>42750</v>
          </cell>
          <cell r="F1392">
            <v>38902.5</v>
          </cell>
          <cell r="G1392">
            <v>3847.5</v>
          </cell>
          <cell r="H1392">
            <v>0</v>
          </cell>
          <cell r="I1392" t="str">
            <v>2017.05.19</v>
          </cell>
          <cell r="J1392" t="str">
            <v>96</v>
          </cell>
          <cell r="K1392" t="str">
            <v>种衣剂装置--肥东分厂</v>
          </cell>
          <cell r="L1392" t="str">
            <v>肥东制剂分厂</v>
          </cell>
          <cell r="M1392" t="str">
            <v>肥东种衣剂车间</v>
          </cell>
          <cell r="N1392" t="str">
            <v>江苏汤姆包装机械</v>
          </cell>
          <cell r="O1392" t="str">
            <v>427.50</v>
          </cell>
          <cell r="P1392" t="str">
            <v>5,130.00</v>
          </cell>
          <cell r="Q1392" t="str">
            <v>1,710.00</v>
          </cell>
          <cell r="R1392" t="str">
            <v>91</v>
          </cell>
          <cell r="S1392" t="str">
            <v>平均年限法(一)</v>
          </cell>
          <cell r="T1392" t="str">
            <v>在用</v>
          </cell>
          <cell r="U1392" t="str">
            <v>直接购入</v>
          </cell>
          <cell r="V1392" t="str">
            <v>王桂珍</v>
          </cell>
          <cell r="W1392" t="str">
            <v>2018.02.07</v>
          </cell>
        </row>
        <row r="1392">
          <cell r="AA1392" t="str">
            <v>0318</v>
          </cell>
        </row>
        <row r="1393">
          <cell r="B1393" t="str">
            <v>031800053</v>
          </cell>
          <cell r="C1393" t="str">
            <v>自动灌装线（50-1000ml）--全自动装箱机</v>
          </cell>
          <cell r="D1393" t="str">
            <v>ZX-01</v>
          </cell>
          <cell r="E1393">
            <v>111150</v>
          </cell>
          <cell r="F1393">
            <v>101146.5</v>
          </cell>
          <cell r="G1393">
            <v>10003.5</v>
          </cell>
          <cell r="H1393">
            <v>0</v>
          </cell>
          <cell r="I1393" t="str">
            <v>2017.05.19</v>
          </cell>
          <cell r="J1393" t="str">
            <v>96</v>
          </cell>
          <cell r="K1393" t="str">
            <v>种衣剂装置--肥东分厂</v>
          </cell>
          <cell r="L1393" t="str">
            <v>肥东制剂分厂</v>
          </cell>
          <cell r="M1393" t="str">
            <v>肥东种衣剂车间</v>
          </cell>
          <cell r="N1393" t="str">
            <v>江苏汤姆包装机械</v>
          </cell>
          <cell r="O1393" t="str">
            <v>1,111.50</v>
          </cell>
          <cell r="P1393" t="str">
            <v>13,338.00</v>
          </cell>
          <cell r="Q1393" t="str">
            <v>4,446.00</v>
          </cell>
          <cell r="R1393" t="str">
            <v>91</v>
          </cell>
          <cell r="S1393" t="str">
            <v>平均年限法(一)</v>
          </cell>
          <cell r="T1393" t="str">
            <v>在用</v>
          </cell>
          <cell r="U1393" t="str">
            <v>直接购入</v>
          </cell>
          <cell r="V1393" t="str">
            <v>王桂珍</v>
          </cell>
          <cell r="W1393" t="str">
            <v>2018.02.07</v>
          </cell>
        </row>
        <row r="1393">
          <cell r="AA1393" t="str">
            <v>0318</v>
          </cell>
        </row>
        <row r="1394">
          <cell r="B1394" t="str">
            <v>031800054</v>
          </cell>
          <cell r="C1394" t="str">
            <v>自动灌装线（50-1000ml）--全自动装箱机</v>
          </cell>
          <cell r="D1394" t="str">
            <v>ZX-01</v>
          </cell>
          <cell r="E1394">
            <v>111150</v>
          </cell>
          <cell r="F1394">
            <v>101146.5</v>
          </cell>
          <cell r="G1394">
            <v>10003.5</v>
          </cell>
          <cell r="H1394">
            <v>0</v>
          </cell>
          <cell r="I1394" t="str">
            <v>2017.05.19</v>
          </cell>
          <cell r="J1394" t="str">
            <v>96</v>
          </cell>
          <cell r="K1394" t="str">
            <v>种衣剂装置--肥东分厂</v>
          </cell>
          <cell r="L1394" t="str">
            <v>肥东制剂分厂</v>
          </cell>
          <cell r="M1394" t="str">
            <v>肥东种衣剂车间</v>
          </cell>
          <cell r="N1394" t="str">
            <v>江苏汤姆包装机械</v>
          </cell>
          <cell r="O1394" t="str">
            <v>1,111.50</v>
          </cell>
          <cell r="P1394" t="str">
            <v>13,338.00</v>
          </cell>
          <cell r="Q1394" t="str">
            <v>4,446.00</v>
          </cell>
          <cell r="R1394" t="str">
            <v>91</v>
          </cell>
          <cell r="S1394" t="str">
            <v>平均年限法(一)</v>
          </cell>
          <cell r="T1394" t="str">
            <v>在用</v>
          </cell>
          <cell r="U1394" t="str">
            <v>直接购入</v>
          </cell>
          <cell r="V1394" t="str">
            <v>王桂珍</v>
          </cell>
          <cell r="W1394" t="str">
            <v>2018.02.07</v>
          </cell>
        </row>
        <row r="1394">
          <cell r="AA1394" t="str">
            <v>0318</v>
          </cell>
        </row>
        <row r="1395">
          <cell r="B1395" t="str">
            <v>031800055</v>
          </cell>
          <cell r="C1395" t="str">
            <v>自动灌装线（50-1000ml）--全自动封箱、捆扎一体机</v>
          </cell>
          <cell r="D1395" t="str">
            <v>FK-02</v>
          </cell>
          <cell r="E1395">
            <v>22550</v>
          </cell>
          <cell r="F1395">
            <v>20520.5</v>
          </cell>
          <cell r="G1395">
            <v>2029.5</v>
          </cell>
          <cell r="H1395">
            <v>0</v>
          </cell>
          <cell r="I1395" t="str">
            <v>2017.05.19</v>
          </cell>
          <cell r="J1395" t="str">
            <v>96</v>
          </cell>
          <cell r="K1395" t="str">
            <v>种衣剂装置--肥东分厂</v>
          </cell>
          <cell r="L1395" t="str">
            <v>肥东制剂分厂</v>
          </cell>
          <cell r="M1395" t="str">
            <v>肥东种衣剂车间</v>
          </cell>
          <cell r="N1395" t="str">
            <v>江苏汤姆包装机械</v>
          </cell>
          <cell r="O1395" t="str">
            <v>225.50</v>
          </cell>
          <cell r="P1395" t="str">
            <v>2,706.00</v>
          </cell>
          <cell r="Q1395" t="str">
            <v>902.00</v>
          </cell>
          <cell r="R1395" t="str">
            <v>91</v>
          </cell>
          <cell r="S1395" t="str">
            <v>平均年限法(一)</v>
          </cell>
          <cell r="T1395" t="str">
            <v>在用</v>
          </cell>
          <cell r="U1395" t="str">
            <v>直接购入</v>
          </cell>
          <cell r="V1395" t="str">
            <v>王桂珍</v>
          </cell>
          <cell r="W1395" t="str">
            <v>2018.02.07</v>
          </cell>
        </row>
        <row r="1395">
          <cell r="AA1395" t="str">
            <v>0318</v>
          </cell>
        </row>
        <row r="1396">
          <cell r="B1396" t="str">
            <v>031800056</v>
          </cell>
          <cell r="C1396" t="str">
            <v>自动灌装线（50-1000ml）--全自动封箱、捆扎一体机</v>
          </cell>
          <cell r="D1396" t="str">
            <v>FK-02</v>
          </cell>
          <cell r="E1396">
            <v>22550</v>
          </cell>
          <cell r="F1396">
            <v>20520.5</v>
          </cell>
          <cell r="G1396">
            <v>2029.5</v>
          </cell>
          <cell r="H1396">
            <v>0</v>
          </cell>
          <cell r="I1396" t="str">
            <v>2017.05.19</v>
          </cell>
          <cell r="J1396" t="str">
            <v>96</v>
          </cell>
          <cell r="K1396" t="str">
            <v>种衣剂装置--肥东分厂</v>
          </cell>
          <cell r="L1396" t="str">
            <v>肥东制剂分厂</v>
          </cell>
          <cell r="M1396" t="str">
            <v>肥东种衣剂车间</v>
          </cell>
          <cell r="N1396" t="str">
            <v>江苏汤姆包装机械</v>
          </cell>
          <cell r="O1396" t="str">
            <v>225.50</v>
          </cell>
          <cell r="P1396" t="str">
            <v>2,706.00</v>
          </cell>
          <cell r="Q1396" t="str">
            <v>902.00</v>
          </cell>
          <cell r="R1396" t="str">
            <v>91</v>
          </cell>
          <cell r="S1396" t="str">
            <v>平均年限法(一)</v>
          </cell>
          <cell r="T1396" t="str">
            <v>在用</v>
          </cell>
          <cell r="U1396" t="str">
            <v>直接购入</v>
          </cell>
          <cell r="V1396" t="str">
            <v>王桂珍</v>
          </cell>
          <cell r="W1396" t="str">
            <v>2018.02.07</v>
          </cell>
        </row>
        <row r="1396">
          <cell r="AA1396" t="str">
            <v>0318</v>
          </cell>
        </row>
        <row r="1397">
          <cell r="B1397" t="str">
            <v>031800059</v>
          </cell>
          <cell r="C1397" t="str">
            <v>自动灌装线（50-1000ml）--变频动力头</v>
          </cell>
          <cell r="D1397" t="str">
            <v>DL-01</v>
          </cell>
          <cell r="E1397">
            <v>2550</v>
          </cell>
          <cell r="F1397">
            <v>2320.5</v>
          </cell>
          <cell r="G1397">
            <v>229.5</v>
          </cell>
          <cell r="H1397">
            <v>0</v>
          </cell>
          <cell r="I1397" t="str">
            <v>2017.05.19</v>
          </cell>
          <cell r="J1397" t="str">
            <v>96</v>
          </cell>
          <cell r="K1397" t="str">
            <v>种衣剂装置--肥东分厂</v>
          </cell>
          <cell r="L1397" t="str">
            <v>肥东制剂分厂</v>
          </cell>
          <cell r="M1397" t="str">
            <v>肥东种衣剂车间</v>
          </cell>
          <cell r="N1397" t="str">
            <v>江苏汤姆包装机械</v>
          </cell>
          <cell r="O1397" t="str">
            <v>25.50</v>
          </cell>
          <cell r="P1397" t="str">
            <v>306.00</v>
          </cell>
          <cell r="Q1397" t="str">
            <v>102.00</v>
          </cell>
          <cell r="R1397" t="str">
            <v>91</v>
          </cell>
          <cell r="S1397" t="str">
            <v>平均年限法(一)</v>
          </cell>
          <cell r="T1397" t="str">
            <v>在用</v>
          </cell>
          <cell r="U1397" t="str">
            <v>直接购入</v>
          </cell>
          <cell r="V1397" t="str">
            <v>王桂珍</v>
          </cell>
          <cell r="W1397" t="str">
            <v>2018.02.07</v>
          </cell>
        </row>
        <row r="1397">
          <cell r="AA1397" t="str">
            <v>0318</v>
          </cell>
        </row>
        <row r="1398">
          <cell r="B1398" t="str">
            <v>031800060</v>
          </cell>
          <cell r="C1398" t="str">
            <v>自动灌装线（50-1000ml）--变频动力头</v>
          </cell>
          <cell r="D1398" t="str">
            <v>DL-01</v>
          </cell>
          <cell r="E1398">
            <v>2550</v>
          </cell>
          <cell r="F1398">
            <v>2320.58</v>
          </cell>
          <cell r="G1398">
            <v>229.42</v>
          </cell>
          <cell r="H1398">
            <v>0</v>
          </cell>
          <cell r="I1398" t="str">
            <v>2017.05.19</v>
          </cell>
          <cell r="J1398" t="str">
            <v>96</v>
          </cell>
          <cell r="K1398" t="str">
            <v>种衣剂装置--肥东分厂</v>
          </cell>
          <cell r="L1398" t="str">
            <v>肥东制剂分厂</v>
          </cell>
          <cell r="M1398" t="str">
            <v>肥东种衣剂车间</v>
          </cell>
          <cell r="N1398" t="str">
            <v>江苏汤姆包装机械</v>
          </cell>
          <cell r="O1398" t="str">
            <v>25.50</v>
          </cell>
          <cell r="P1398" t="str">
            <v>306.00</v>
          </cell>
          <cell r="Q1398" t="str">
            <v>102.00</v>
          </cell>
          <cell r="R1398" t="str">
            <v>91</v>
          </cell>
          <cell r="S1398" t="str">
            <v>平均年限法(一)</v>
          </cell>
          <cell r="T1398" t="str">
            <v>在用</v>
          </cell>
          <cell r="U1398" t="str">
            <v>直接购入</v>
          </cell>
          <cell r="V1398" t="str">
            <v>王桂珍</v>
          </cell>
          <cell r="W1398" t="str">
            <v>2018.02.07</v>
          </cell>
        </row>
        <row r="1398">
          <cell r="AA1398" t="str">
            <v>0318</v>
          </cell>
        </row>
        <row r="1399">
          <cell r="B1399" t="str">
            <v>030700222</v>
          </cell>
          <cell r="C1399" t="str">
            <v>袋式过滤器</v>
          </cell>
          <cell r="D1399" t="str">
            <v>CBF-C2-304</v>
          </cell>
          <cell r="E1399">
            <v>2991.45</v>
          </cell>
          <cell r="F1399">
            <v>2721.81</v>
          </cell>
          <cell r="G1399">
            <v>269.64</v>
          </cell>
          <cell r="H1399">
            <v>0</v>
          </cell>
          <cell r="I1399" t="str">
            <v>2017.05.23</v>
          </cell>
          <cell r="J1399" t="str">
            <v>96</v>
          </cell>
          <cell r="K1399" t="str">
            <v>精喹装置（合成二车间）</v>
          </cell>
          <cell r="L1399" t="str">
            <v>肥东合成分厂</v>
          </cell>
          <cell r="M1399" t="str">
            <v>肥东合成分厂精喹车间</v>
          </cell>
          <cell r="N1399" t="str">
            <v>上海楚能工业</v>
          </cell>
          <cell r="O1399" t="str">
            <v>29.91</v>
          </cell>
          <cell r="P1399" t="str">
            <v>358.92</v>
          </cell>
          <cell r="Q1399" t="str">
            <v>119.66</v>
          </cell>
          <cell r="R1399" t="str">
            <v>92</v>
          </cell>
          <cell r="S1399" t="str">
            <v>平均年限法(一)</v>
          </cell>
          <cell r="T1399" t="str">
            <v>在用</v>
          </cell>
          <cell r="U1399" t="str">
            <v>直接购入</v>
          </cell>
          <cell r="V1399" t="str">
            <v>王桂珍</v>
          </cell>
          <cell r="W1399" t="str">
            <v>2017.05.23</v>
          </cell>
          <cell r="X1399" t="str">
            <v>记--432</v>
          </cell>
        </row>
        <row r="1399">
          <cell r="AA1399" t="str">
            <v>0307</v>
          </cell>
        </row>
        <row r="1400">
          <cell r="B1400" t="str">
            <v>031022355</v>
          </cell>
          <cell r="C1400" t="str">
            <v>气动手指式模具</v>
          </cell>
          <cell r="D1400" t="str">
            <v>金旺 KZ</v>
          </cell>
          <cell r="E1400">
            <v>27350.43</v>
          </cell>
          <cell r="F1400">
            <v>24888.5</v>
          </cell>
          <cell r="G1400">
            <v>2461.93</v>
          </cell>
          <cell r="H1400">
            <v>0</v>
          </cell>
          <cell r="I1400" t="str">
            <v>2017.05.23</v>
          </cell>
          <cell r="J1400" t="str">
            <v>96</v>
          </cell>
          <cell r="K1400" t="str">
            <v>剂型设备</v>
          </cell>
          <cell r="L1400" t="str">
            <v>肥东制剂分厂</v>
          </cell>
          <cell r="M1400" t="str">
            <v>肥东制剂水剂车间</v>
          </cell>
          <cell r="N1400" t="str">
            <v>江苏金旺包装机械</v>
          </cell>
          <cell r="O1400" t="str">
            <v>273.50</v>
          </cell>
          <cell r="P1400" t="str">
            <v>3,282.00</v>
          </cell>
          <cell r="Q1400" t="str">
            <v>1,094.02</v>
          </cell>
          <cell r="R1400" t="str">
            <v>92</v>
          </cell>
          <cell r="S1400" t="str">
            <v>平均年限法(一)</v>
          </cell>
          <cell r="T1400" t="str">
            <v>在用</v>
          </cell>
          <cell r="U1400" t="str">
            <v>直接购入</v>
          </cell>
          <cell r="V1400" t="str">
            <v>王桂珍</v>
          </cell>
          <cell r="W1400" t="str">
            <v>2017.05.23</v>
          </cell>
          <cell r="X1400" t="str">
            <v>记--434</v>
          </cell>
        </row>
        <row r="1400">
          <cell r="AA1400" t="str">
            <v>0310</v>
          </cell>
        </row>
        <row r="1401">
          <cell r="B1401" t="str">
            <v>030100097</v>
          </cell>
          <cell r="C1401" t="str">
            <v>便携式气体探测器</v>
          </cell>
          <cell r="D1401" t="str">
            <v>BX170-氧气</v>
          </cell>
          <cell r="E1401">
            <v>3034.19</v>
          </cell>
          <cell r="F1401">
            <v>2760.94</v>
          </cell>
          <cell r="G1401">
            <v>273.25</v>
          </cell>
          <cell r="H1401">
            <v>0</v>
          </cell>
          <cell r="I1401" t="str">
            <v>2017.05.23</v>
          </cell>
          <cell r="J1401" t="str">
            <v>96</v>
          </cell>
          <cell r="K1401" t="str">
            <v>质检设备</v>
          </cell>
          <cell r="L1401" t="str">
            <v>质量管理部</v>
          </cell>
          <cell r="M1401" t="str">
            <v>肥东分厂质检室</v>
          </cell>
          <cell r="N1401" t="str">
            <v>合肥腾祥消防</v>
          </cell>
          <cell r="O1401" t="str">
            <v>30.34</v>
          </cell>
          <cell r="P1401" t="str">
            <v>364.08</v>
          </cell>
          <cell r="Q1401" t="str">
            <v>121.37</v>
          </cell>
          <cell r="R1401" t="str">
            <v>92</v>
          </cell>
          <cell r="S1401" t="str">
            <v>平均年限法(一)</v>
          </cell>
          <cell r="T1401" t="str">
            <v>在用</v>
          </cell>
          <cell r="U1401" t="str">
            <v>直接购入</v>
          </cell>
          <cell r="V1401" t="str">
            <v>王桂珍</v>
          </cell>
          <cell r="W1401" t="str">
            <v>2017.05.23</v>
          </cell>
          <cell r="X1401" t="str">
            <v>记--437</v>
          </cell>
        </row>
        <row r="1401">
          <cell r="AA1401" t="str">
            <v>0301</v>
          </cell>
        </row>
        <row r="1402">
          <cell r="B1402" t="str">
            <v>030100098</v>
          </cell>
          <cell r="C1402" t="str">
            <v>便携式气体探测器</v>
          </cell>
          <cell r="D1402" t="str">
            <v>BX170-甲苯</v>
          </cell>
          <cell r="E1402">
            <v>2572.65</v>
          </cell>
          <cell r="F1402">
            <v>2341.43</v>
          </cell>
          <cell r="G1402">
            <v>231.22</v>
          </cell>
          <cell r="H1402">
            <v>0</v>
          </cell>
          <cell r="I1402" t="str">
            <v>2017.05.23</v>
          </cell>
          <cell r="J1402" t="str">
            <v>96</v>
          </cell>
          <cell r="K1402" t="str">
            <v>质检设备</v>
          </cell>
          <cell r="L1402" t="str">
            <v>质量管理部</v>
          </cell>
          <cell r="M1402" t="str">
            <v>肥东分厂质检室</v>
          </cell>
          <cell r="N1402" t="str">
            <v>合肥腾祥消防设备</v>
          </cell>
          <cell r="O1402" t="str">
            <v>25.73</v>
          </cell>
          <cell r="P1402" t="str">
            <v>308.76</v>
          </cell>
          <cell r="Q1402" t="str">
            <v>102.91</v>
          </cell>
          <cell r="R1402" t="str">
            <v>92</v>
          </cell>
          <cell r="S1402" t="str">
            <v>平均年限法(一)</v>
          </cell>
          <cell r="T1402" t="str">
            <v>在用</v>
          </cell>
          <cell r="U1402" t="str">
            <v>直接购入</v>
          </cell>
          <cell r="V1402" t="str">
            <v>王桂珍</v>
          </cell>
          <cell r="W1402" t="str">
            <v>2017.05.23</v>
          </cell>
          <cell r="X1402" t="str">
            <v>记--437</v>
          </cell>
        </row>
        <row r="1402">
          <cell r="AA1402" t="str">
            <v>0301</v>
          </cell>
        </row>
        <row r="1403">
          <cell r="B1403" t="str">
            <v>031400036</v>
          </cell>
          <cell r="C1403" t="str">
            <v>定氮仪</v>
          </cell>
          <cell r="D1403" t="str">
            <v>KDN-04</v>
          </cell>
          <cell r="E1403">
            <v>2820.51</v>
          </cell>
          <cell r="F1403">
            <v>2567.11</v>
          </cell>
          <cell r="G1403">
            <v>253.4</v>
          </cell>
          <cell r="H1403">
            <v>0</v>
          </cell>
          <cell r="I1403" t="str">
            <v>2017.05.23</v>
          </cell>
          <cell r="J1403" t="str">
            <v>96</v>
          </cell>
          <cell r="K1403" t="str">
            <v>研发设备</v>
          </cell>
          <cell r="L1403" t="str">
            <v>研发中心</v>
          </cell>
          <cell r="M1403" t="str">
            <v>肥东分厂研发中心</v>
          </cell>
          <cell r="N1403" t="str">
            <v>合肥瑞博特科技</v>
          </cell>
          <cell r="O1403" t="str">
            <v>28.21</v>
          </cell>
          <cell r="P1403" t="str">
            <v>338.52</v>
          </cell>
          <cell r="Q1403" t="str">
            <v>112.82</v>
          </cell>
          <cell r="R1403" t="str">
            <v>92</v>
          </cell>
          <cell r="S1403" t="str">
            <v>平均年限法(一)</v>
          </cell>
          <cell r="T1403" t="str">
            <v>在用</v>
          </cell>
          <cell r="U1403" t="str">
            <v>直接购入</v>
          </cell>
          <cell r="V1403" t="str">
            <v>王桂珍</v>
          </cell>
          <cell r="W1403" t="str">
            <v>2017.05.23</v>
          </cell>
          <cell r="X1403" t="str">
            <v>记--441</v>
          </cell>
        </row>
        <row r="1403">
          <cell r="AA1403" t="str">
            <v>0314</v>
          </cell>
        </row>
        <row r="1404">
          <cell r="B1404" t="str">
            <v>030200077</v>
          </cell>
          <cell r="C1404" t="str">
            <v>变频器</v>
          </cell>
          <cell r="D1404" t="str">
            <v>ACS5510-01-031A-4</v>
          </cell>
          <cell r="E1404">
            <v>3179.49</v>
          </cell>
          <cell r="F1404">
            <v>2892.89</v>
          </cell>
          <cell r="G1404">
            <v>286.6</v>
          </cell>
          <cell r="H1404">
            <v>0</v>
          </cell>
          <cell r="I1404" t="str">
            <v>2017.05.23</v>
          </cell>
          <cell r="J1404" t="str">
            <v>96</v>
          </cell>
          <cell r="K1404" t="str">
            <v>污水设备</v>
          </cell>
          <cell r="L1404" t="str">
            <v>肥东制剂分厂</v>
          </cell>
          <cell r="M1404" t="str">
            <v>肥东制剂污水</v>
          </cell>
          <cell r="N1404" t="str">
            <v>安徽易力自动化</v>
          </cell>
          <cell r="O1404" t="str">
            <v>31.79</v>
          </cell>
          <cell r="P1404" t="str">
            <v>381.48</v>
          </cell>
          <cell r="Q1404" t="str">
            <v>127.18</v>
          </cell>
          <cell r="R1404" t="str">
            <v>92</v>
          </cell>
          <cell r="S1404" t="str">
            <v>平均年限法(一)</v>
          </cell>
          <cell r="T1404" t="str">
            <v>在用</v>
          </cell>
          <cell r="U1404" t="str">
            <v>直接购入</v>
          </cell>
          <cell r="V1404" t="str">
            <v>王桂珍</v>
          </cell>
          <cell r="W1404" t="str">
            <v>2017.05.23</v>
          </cell>
          <cell r="X1404" t="str">
            <v>记--438</v>
          </cell>
        </row>
        <row r="1404">
          <cell r="AA1404" t="str">
            <v>0302</v>
          </cell>
        </row>
        <row r="1405">
          <cell r="B1405" t="str">
            <v>031022356</v>
          </cell>
          <cell r="C1405" t="str">
            <v>灌装机罩等除尘装置制作安装（套）</v>
          </cell>
          <cell r="D1405" t="str">
            <v>套</v>
          </cell>
          <cell r="E1405">
            <v>80769.23</v>
          </cell>
          <cell r="F1405">
            <v>73499.79</v>
          </cell>
          <cell r="G1405">
            <v>7269.44</v>
          </cell>
          <cell r="H1405">
            <v>0</v>
          </cell>
          <cell r="I1405" t="str">
            <v>2017.05.27</v>
          </cell>
          <cell r="J1405" t="str">
            <v>96</v>
          </cell>
          <cell r="K1405" t="str">
            <v>剂型设备</v>
          </cell>
          <cell r="L1405" t="str">
            <v>肥东制剂分厂</v>
          </cell>
          <cell r="M1405" t="str">
            <v>肥东分厂制剂车间</v>
          </cell>
          <cell r="N1405" t="str">
            <v>合肥市春华起重机械</v>
          </cell>
          <cell r="O1405" t="str">
            <v>807.69</v>
          </cell>
          <cell r="P1405" t="str">
            <v>9,692.28</v>
          </cell>
          <cell r="Q1405" t="str">
            <v>3,230.77</v>
          </cell>
          <cell r="R1405" t="str">
            <v>92</v>
          </cell>
          <cell r="S1405" t="str">
            <v>平均年限法(一)</v>
          </cell>
          <cell r="T1405" t="str">
            <v>在用</v>
          </cell>
          <cell r="U1405" t="str">
            <v>直接购入</v>
          </cell>
          <cell r="V1405" t="str">
            <v>王桂珍</v>
          </cell>
          <cell r="W1405" t="str">
            <v>2017.05.27</v>
          </cell>
          <cell r="X1405" t="str">
            <v>记--953</v>
          </cell>
        </row>
        <row r="1405">
          <cell r="AA1405" t="str">
            <v>0310</v>
          </cell>
        </row>
        <row r="1406">
          <cell r="B1406" t="str">
            <v>0100059</v>
          </cell>
          <cell r="C1406" t="str">
            <v>肥东新建三个车间（粉剂、微胶囊、种衣剂车间）</v>
          </cell>
          <cell r="D1406" t="str">
            <v>皖（2019）肥东县不动产权第0125115号 粉剂车间 建筑面积5013.03㎡；皖（2019）肥东县不动产权第0125112号 种衣剂车间 建筑面积1770.17㎡；皖（2019）肥东县不动产权第0125113号 微胶囊车间 建筑面积 914.16㎡；</v>
          </cell>
          <cell r="E1406">
            <v>14883891.87</v>
          </cell>
          <cell r="F1406">
            <v>2651597.23</v>
          </cell>
          <cell r="G1406">
            <v>12232294.64</v>
          </cell>
          <cell r="H1406">
            <v>0</v>
          </cell>
          <cell r="I1406" t="str">
            <v>2017.06.01</v>
          </cell>
          <cell r="J1406" t="str">
            <v>480</v>
          </cell>
          <cell r="K1406" t="str">
            <v>房屋建筑</v>
          </cell>
          <cell r="L1406" t="str">
            <v>肥东制剂分厂</v>
          </cell>
          <cell r="M1406" t="str">
            <v>肥东制剂分厂</v>
          </cell>
        </row>
        <row r="1406">
          <cell r="O1406" t="str">
            <v>29,767.78</v>
          </cell>
          <cell r="P1406" t="str">
            <v>357,213.36</v>
          </cell>
          <cell r="Q1406" t="str">
            <v>595,355.67</v>
          </cell>
          <cell r="R1406" t="str">
            <v>89</v>
          </cell>
          <cell r="S1406" t="str">
            <v>平均年限法(一)</v>
          </cell>
          <cell r="T1406" t="str">
            <v>在用</v>
          </cell>
          <cell r="U1406" t="str">
            <v>在建工程转入</v>
          </cell>
          <cell r="V1406" t="str">
            <v>王桂珍</v>
          </cell>
          <cell r="W1406" t="str">
            <v>2017.12.31</v>
          </cell>
        </row>
        <row r="1406">
          <cell r="AA1406" t="str">
            <v>01</v>
          </cell>
        </row>
        <row r="1407">
          <cell r="B1407" t="str">
            <v>031022357</v>
          </cell>
          <cell r="C1407" t="str">
            <v>多米诺A+系列喷码机</v>
          </cell>
          <cell r="D1407" t="str">
            <v>A200+</v>
          </cell>
          <cell r="E1407">
            <v>44444.44</v>
          </cell>
          <cell r="F1407">
            <v>39999.6</v>
          </cell>
          <cell r="G1407">
            <v>4444.84</v>
          </cell>
          <cell r="H1407">
            <v>0</v>
          </cell>
          <cell r="I1407" t="str">
            <v>2017.06.08</v>
          </cell>
          <cell r="J1407" t="str">
            <v>96</v>
          </cell>
          <cell r="K1407" t="str">
            <v>剂型设备</v>
          </cell>
          <cell r="L1407" t="str">
            <v>肥东制剂分厂</v>
          </cell>
          <cell r="M1407" t="str">
            <v>肥东制剂乳油车间</v>
          </cell>
          <cell r="N1407" t="str">
            <v>多米诺标识科技公司</v>
          </cell>
          <cell r="O1407" t="str">
            <v>444.44</v>
          </cell>
          <cell r="P1407" t="str">
            <v>5,333.28</v>
          </cell>
          <cell r="Q1407" t="str">
            <v>1,777.78</v>
          </cell>
          <cell r="R1407" t="str">
            <v>90</v>
          </cell>
          <cell r="S1407" t="str">
            <v>平均年限法(一)</v>
          </cell>
          <cell r="T1407" t="str">
            <v>在用</v>
          </cell>
          <cell r="U1407" t="str">
            <v>直接购入</v>
          </cell>
          <cell r="V1407" t="str">
            <v>王桂珍</v>
          </cell>
          <cell r="W1407" t="str">
            <v>2017.06.08</v>
          </cell>
          <cell r="X1407" t="str">
            <v>记--183</v>
          </cell>
        </row>
        <row r="1407">
          <cell r="AA1407" t="str">
            <v>0310</v>
          </cell>
        </row>
        <row r="1408">
          <cell r="B1408" t="str">
            <v>031022358</v>
          </cell>
          <cell r="C1408" t="str">
            <v>多米诺A+系列喷码机</v>
          </cell>
          <cell r="D1408" t="str">
            <v>A200+</v>
          </cell>
          <cell r="E1408">
            <v>44444.45</v>
          </cell>
          <cell r="F1408">
            <v>39999.6</v>
          </cell>
          <cell r="G1408">
            <v>4444.85</v>
          </cell>
          <cell r="H1408">
            <v>0</v>
          </cell>
          <cell r="I1408" t="str">
            <v>2017.06.08</v>
          </cell>
          <cell r="J1408" t="str">
            <v>96</v>
          </cell>
          <cell r="K1408" t="str">
            <v>剂型设备</v>
          </cell>
          <cell r="L1408" t="str">
            <v>肥东制剂分厂</v>
          </cell>
          <cell r="M1408" t="str">
            <v>肥东制剂乳油车间</v>
          </cell>
          <cell r="N1408" t="str">
            <v>多米诺标识科技公司</v>
          </cell>
          <cell r="O1408" t="str">
            <v>444.44</v>
          </cell>
          <cell r="P1408" t="str">
            <v>5,333.28</v>
          </cell>
          <cell r="Q1408" t="str">
            <v>1,777.78</v>
          </cell>
          <cell r="R1408" t="str">
            <v>90</v>
          </cell>
          <cell r="S1408" t="str">
            <v>平均年限法(一)</v>
          </cell>
          <cell r="T1408" t="str">
            <v>在用</v>
          </cell>
          <cell r="U1408" t="str">
            <v>直接购入</v>
          </cell>
          <cell r="V1408" t="str">
            <v>王桂珍</v>
          </cell>
          <cell r="W1408" t="str">
            <v>2017.06.08</v>
          </cell>
          <cell r="X1408" t="str">
            <v>记--183</v>
          </cell>
        </row>
        <row r="1408">
          <cell r="AA1408" t="str">
            <v>0310</v>
          </cell>
        </row>
        <row r="1409">
          <cell r="B1409" t="str">
            <v>031022359</v>
          </cell>
          <cell r="C1409" t="str">
            <v>多米诺A+系列喷码机</v>
          </cell>
          <cell r="D1409" t="str">
            <v>A200+</v>
          </cell>
          <cell r="E1409">
            <v>44444.44</v>
          </cell>
          <cell r="F1409">
            <v>39999.6</v>
          </cell>
          <cell r="G1409">
            <v>4444.84</v>
          </cell>
          <cell r="H1409">
            <v>0</v>
          </cell>
          <cell r="I1409" t="str">
            <v>2017.06.08</v>
          </cell>
          <cell r="J1409" t="str">
            <v>96</v>
          </cell>
          <cell r="K1409" t="str">
            <v>剂型设备</v>
          </cell>
          <cell r="L1409" t="str">
            <v>肥东制剂分厂</v>
          </cell>
          <cell r="M1409" t="str">
            <v>肥东制剂乳油车间</v>
          </cell>
          <cell r="N1409" t="str">
            <v>多米诺标识科技公司</v>
          </cell>
          <cell r="O1409" t="str">
            <v>444.44</v>
          </cell>
          <cell r="P1409" t="str">
            <v>5,333.28</v>
          </cell>
          <cell r="Q1409" t="str">
            <v>1,777.78</v>
          </cell>
          <cell r="R1409" t="str">
            <v>90</v>
          </cell>
          <cell r="S1409" t="str">
            <v>平均年限法(一)</v>
          </cell>
          <cell r="T1409" t="str">
            <v>在用</v>
          </cell>
          <cell r="U1409" t="str">
            <v>直接购入</v>
          </cell>
          <cell r="V1409" t="str">
            <v>王桂珍</v>
          </cell>
          <cell r="W1409" t="str">
            <v>2017.06.08</v>
          </cell>
          <cell r="X1409" t="str">
            <v>记--183</v>
          </cell>
        </row>
        <row r="1409">
          <cell r="AA1409" t="str">
            <v>0310</v>
          </cell>
        </row>
        <row r="1410">
          <cell r="B1410" t="str">
            <v>030700223</v>
          </cell>
          <cell r="C1410" t="str">
            <v>石墨降膜吸收器</v>
          </cell>
          <cell r="D1410" t="str">
            <v>YKX50-20M2</v>
          </cell>
          <cell r="E1410">
            <v>17948.72</v>
          </cell>
          <cell r="F1410">
            <v>16154.1</v>
          </cell>
          <cell r="G1410">
            <v>724.08</v>
          </cell>
          <cell r="H1410">
            <v>1070.54</v>
          </cell>
          <cell r="I1410" t="str">
            <v>2017.06.08</v>
          </cell>
          <cell r="J1410" t="str">
            <v>96</v>
          </cell>
          <cell r="K1410" t="str">
            <v>精喹装置（合成二车间）</v>
          </cell>
          <cell r="L1410" t="str">
            <v>肥东合成分厂</v>
          </cell>
          <cell r="M1410" t="str">
            <v>肥东合成二车间(精喹车间）</v>
          </cell>
          <cell r="N1410" t="str">
            <v>东台市西达石墨设备</v>
          </cell>
          <cell r="O1410" t="str">
            <v>179.49</v>
          </cell>
          <cell r="P1410" t="str">
            <v>2,153.88</v>
          </cell>
          <cell r="Q1410" t="str">
            <v>717.95</v>
          </cell>
          <cell r="R1410" t="str">
            <v>90</v>
          </cell>
          <cell r="S1410" t="str">
            <v>平均年限法(一)</v>
          </cell>
          <cell r="T1410" t="str">
            <v>在用</v>
          </cell>
          <cell r="U1410" t="str">
            <v>直接购入</v>
          </cell>
          <cell r="V1410" t="str">
            <v>王桂珍</v>
          </cell>
          <cell r="W1410" t="str">
            <v>2017.06.08</v>
          </cell>
          <cell r="X1410" t="str">
            <v>记--186</v>
          </cell>
        </row>
        <row r="1410">
          <cell r="AA1410" t="str">
            <v>0307</v>
          </cell>
        </row>
        <row r="1411">
          <cell r="B1411" t="str">
            <v>030700224</v>
          </cell>
          <cell r="C1411" t="str">
            <v>石墨降膜吸收器</v>
          </cell>
          <cell r="D1411" t="str">
            <v>YKX50-20M2</v>
          </cell>
          <cell r="E1411">
            <v>17948.72</v>
          </cell>
          <cell r="F1411">
            <v>16154.1</v>
          </cell>
          <cell r="G1411">
            <v>724.08</v>
          </cell>
          <cell r="H1411">
            <v>1070.54</v>
          </cell>
          <cell r="I1411" t="str">
            <v>2017.06.08</v>
          </cell>
          <cell r="J1411" t="str">
            <v>96</v>
          </cell>
          <cell r="K1411" t="str">
            <v>精喹装置（合成二车间）</v>
          </cell>
          <cell r="L1411" t="str">
            <v>肥东合成分厂</v>
          </cell>
          <cell r="M1411" t="str">
            <v>肥东合成二车间(精喹车间）</v>
          </cell>
          <cell r="N1411" t="str">
            <v>东台市西达石墨设备</v>
          </cell>
          <cell r="O1411" t="str">
            <v>179.49</v>
          </cell>
          <cell r="P1411" t="str">
            <v>2,153.88</v>
          </cell>
          <cell r="Q1411" t="str">
            <v>717.95</v>
          </cell>
          <cell r="R1411" t="str">
            <v>90</v>
          </cell>
          <cell r="S1411" t="str">
            <v>平均年限法(一)</v>
          </cell>
          <cell r="T1411" t="str">
            <v>在用</v>
          </cell>
          <cell r="U1411" t="str">
            <v>直接购入</v>
          </cell>
          <cell r="V1411" t="str">
            <v>王桂珍</v>
          </cell>
          <cell r="W1411" t="str">
            <v>2017.06.08</v>
          </cell>
          <cell r="X1411" t="str">
            <v>记--186</v>
          </cell>
        </row>
        <row r="1411">
          <cell r="AA1411" t="str">
            <v>0307</v>
          </cell>
        </row>
        <row r="1412">
          <cell r="B1412" t="str">
            <v>030700225</v>
          </cell>
          <cell r="C1412" t="str">
            <v>化工泵</v>
          </cell>
          <cell r="D1412" t="str">
            <v>MJ100-80-160</v>
          </cell>
          <cell r="E1412">
            <v>12136.75</v>
          </cell>
          <cell r="F1412">
            <v>10923.3</v>
          </cell>
          <cell r="G1412">
            <v>1213.45</v>
          </cell>
          <cell r="H1412">
            <v>0</v>
          </cell>
          <cell r="I1412" t="str">
            <v>2017.06.08</v>
          </cell>
          <cell r="J1412" t="str">
            <v>96</v>
          </cell>
          <cell r="K1412" t="str">
            <v>精喹装置（合成二车间）</v>
          </cell>
          <cell r="L1412" t="str">
            <v>肥东合成分厂</v>
          </cell>
          <cell r="M1412" t="str">
            <v>肥东合成二车间（精喹车间）</v>
          </cell>
          <cell r="N1412" t="str">
            <v>烟台瑞龙泵业制造</v>
          </cell>
          <cell r="O1412" t="str">
            <v>121.37</v>
          </cell>
          <cell r="P1412" t="str">
            <v>1,456.44</v>
          </cell>
          <cell r="Q1412" t="str">
            <v>485.47</v>
          </cell>
          <cell r="R1412" t="str">
            <v>90</v>
          </cell>
          <cell r="S1412" t="str">
            <v>平均年限法(一)</v>
          </cell>
          <cell r="T1412" t="str">
            <v>在用</v>
          </cell>
          <cell r="U1412" t="str">
            <v>直接购入</v>
          </cell>
          <cell r="V1412" t="str">
            <v>王桂珍</v>
          </cell>
          <cell r="W1412" t="str">
            <v>2017.06.08</v>
          </cell>
          <cell r="X1412" t="str">
            <v>记--188</v>
          </cell>
        </row>
        <row r="1412">
          <cell r="AA1412" t="str">
            <v>0307</v>
          </cell>
        </row>
        <row r="1413">
          <cell r="B1413" t="str">
            <v>031022360</v>
          </cell>
          <cell r="C1413" t="str">
            <v>全自动理瓶机</v>
          </cell>
          <cell r="D1413" t="str">
            <v>LP-8</v>
          </cell>
          <cell r="E1413">
            <v>70940.17</v>
          </cell>
          <cell r="F1413">
            <v>63846</v>
          </cell>
          <cell r="G1413">
            <v>7094.17</v>
          </cell>
          <cell r="H1413">
            <v>0</v>
          </cell>
          <cell r="I1413" t="str">
            <v>2017.06.08</v>
          </cell>
          <cell r="J1413" t="str">
            <v>96</v>
          </cell>
          <cell r="K1413" t="str">
            <v>剂型设备</v>
          </cell>
          <cell r="L1413" t="str">
            <v>肥东制剂分厂</v>
          </cell>
          <cell r="M1413" t="str">
            <v>肥东制剂乳油车间</v>
          </cell>
          <cell r="N1413" t="str">
            <v>江苏金旺包装机械</v>
          </cell>
          <cell r="O1413" t="str">
            <v>709.40</v>
          </cell>
          <cell r="P1413" t="str">
            <v>8,512.80</v>
          </cell>
          <cell r="Q1413" t="str">
            <v>2,837.61</v>
          </cell>
          <cell r="R1413" t="str">
            <v>90</v>
          </cell>
          <cell r="S1413" t="str">
            <v>平均年限法(一)</v>
          </cell>
          <cell r="T1413" t="str">
            <v>在用</v>
          </cell>
          <cell r="U1413" t="str">
            <v>直接购入</v>
          </cell>
          <cell r="V1413" t="str">
            <v>王桂珍</v>
          </cell>
          <cell r="W1413" t="str">
            <v>2017.06.08</v>
          </cell>
          <cell r="X1413" t="str">
            <v>记--190</v>
          </cell>
        </row>
        <row r="1413">
          <cell r="AA1413" t="str">
            <v>0310</v>
          </cell>
        </row>
        <row r="1414">
          <cell r="B1414" t="str">
            <v>031022361</v>
          </cell>
          <cell r="C1414" t="str">
            <v>全自动理瓶机</v>
          </cell>
          <cell r="D1414" t="str">
            <v>LP-8</v>
          </cell>
          <cell r="E1414">
            <v>70940.17</v>
          </cell>
          <cell r="F1414">
            <v>63846</v>
          </cell>
          <cell r="G1414">
            <v>7094.17</v>
          </cell>
          <cell r="H1414">
            <v>0</v>
          </cell>
          <cell r="I1414" t="str">
            <v>2017.06.08</v>
          </cell>
          <cell r="J1414" t="str">
            <v>96</v>
          </cell>
          <cell r="K1414" t="str">
            <v>剂型设备</v>
          </cell>
          <cell r="L1414" t="str">
            <v>肥东制剂分厂</v>
          </cell>
          <cell r="M1414" t="str">
            <v>肥东制剂乳油车间</v>
          </cell>
          <cell r="N1414" t="str">
            <v>江苏金旺包装机械</v>
          </cell>
          <cell r="O1414" t="str">
            <v>709.40</v>
          </cell>
          <cell r="P1414" t="str">
            <v>8,512.80</v>
          </cell>
          <cell r="Q1414" t="str">
            <v>2,837.61</v>
          </cell>
          <cell r="R1414" t="str">
            <v>90</v>
          </cell>
          <cell r="S1414" t="str">
            <v>平均年限法(一)</v>
          </cell>
          <cell r="T1414" t="str">
            <v>在用</v>
          </cell>
          <cell r="U1414" t="str">
            <v>直接购入</v>
          </cell>
          <cell r="V1414" t="str">
            <v>王桂珍</v>
          </cell>
          <cell r="W1414" t="str">
            <v>2017.06.08</v>
          </cell>
          <cell r="X1414" t="str">
            <v>记--190</v>
          </cell>
        </row>
        <row r="1414">
          <cell r="AA1414" t="str">
            <v>0310</v>
          </cell>
        </row>
        <row r="1415">
          <cell r="B1415" t="str">
            <v>031022362</v>
          </cell>
          <cell r="C1415" t="str">
            <v>全自动理瓶机</v>
          </cell>
          <cell r="D1415" t="str">
            <v>LP-8</v>
          </cell>
          <cell r="E1415">
            <v>70940.17</v>
          </cell>
          <cell r="F1415">
            <v>63846</v>
          </cell>
          <cell r="G1415">
            <v>7094.17</v>
          </cell>
          <cell r="H1415">
            <v>0</v>
          </cell>
          <cell r="I1415" t="str">
            <v>2017.06.08</v>
          </cell>
          <cell r="J1415" t="str">
            <v>96</v>
          </cell>
          <cell r="K1415" t="str">
            <v>剂型设备</v>
          </cell>
          <cell r="L1415" t="str">
            <v>肥东制剂分厂</v>
          </cell>
          <cell r="M1415" t="str">
            <v>肥东制剂油悬剂车间</v>
          </cell>
          <cell r="N1415" t="str">
            <v>江苏金旺包装机械</v>
          </cell>
          <cell r="O1415" t="str">
            <v>709.40</v>
          </cell>
          <cell r="P1415" t="str">
            <v>8,512.80</v>
          </cell>
          <cell r="Q1415" t="str">
            <v>2,837.61</v>
          </cell>
          <cell r="R1415" t="str">
            <v>90</v>
          </cell>
          <cell r="S1415" t="str">
            <v>平均年限法(一)</v>
          </cell>
          <cell r="T1415" t="str">
            <v>在用</v>
          </cell>
          <cell r="U1415" t="str">
            <v>直接购入</v>
          </cell>
          <cell r="V1415" t="str">
            <v>王桂珍</v>
          </cell>
          <cell r="W1415" t="str">
            <v>2017.06.08</v>
          </cell>
          <cell r="X1415" t="str">
            <v>记--190</v>
          </cell>
        </row>
        <row r="1415">
          <cell r="AA1415" t="str">
            <v>0310</v>
          </cell>
        </row>
        <row r="1416">
          <cell r="B1416" t="str">
            <v>031022363</v>
          </cell>
          <cell r="C1416" t="str">
            <v>理瓶部件（全自动理瓶机配备）</v>
          </cell>
        </row>
        <row r="1416">
          <cell r="E1416">
            <v>8547.01</v>
          </cell>
          <cell r="F1416">
            <v>7692.3</v>
          </cell>
          <cell r="G1416">
            <v>854.71</v>
          </cell>
          <cell r="H1416">
            <v>0</v>
          </cell>
          <cell r="I1416" t="str">
            <v>2017.06.08</v>
          </cell>
          <cell r="J1416" t="str">
            <v>96</v>
          </cell>
          <cell r="K1416" t="str">
            <v>剂型设备</v>
          </cell>
          <cell r="L1416" t="str">
            <v>肥东制剂分厂</v>
          </cell>
          <cell r="M1416" t="str">
            <v>肥东制剂乳油车间</v>
          </cell>
          <cell r="N1416" t="str">
            <v>江苏金旺包装机械</v>
          </cell>
          <cell r="O1416" t="str">
            <v>85.47</v>
          </cell>
          <cell r="P1416" t="str">
            <v>1,025.64</v>
          </cell>
          <cell r="Q1416" t="str">
            <v>341.88</v>
          </cell>
          <cell r="R1416" t="str">
            <v>90</v>
          </cell>
          <cell r="S1416" t="str">
            <v>平均年限法(一)</v>
          </cell>
          <cell r="T1416" t="str">
            <v>在用</v>
          </cell>
          <cell r="U1416" t="str">
            <v>直接购入</v>
          </cell>
          <cell r="V1416" t="str">
            <v>王桂珍</v>
          </cell>
          <cell r="W1416" t="str">
            <v>2017.06.08</v>
          </cell>
          <cell r="X1416" t="str">
            <v>记--190</v>
          </cell>
        </row>
        <row r="1416">
          <cell r="AA1416" t="str">
            <v>0310</v>
          </cell>
        </row>
        <row r="1417">
          <cell r="B1417" t="str">
            <v>031022364</v>
          </cell>
          <cell r="C1417" t="str">
            <v>理瓶部件（全自动理瓶机配备）</v>
          </cell>
        </row>
        <row r="1417">
          <cell r="E1417">
            <v>8547.01</v>
          </cell>
          <cell r="F1417">
            <v>7692.3</v>
          </cell>
          <cell r="G1417">
            <v>854.71</v>
          </cell>
          <cell r="H1417">
            <v>0</v>
          </cell>
          <cell r="I1417" t="str">
            <v>2017.06.08</v>
          </cell>
          <cell r="J1417" t="str">
            <v>96</v>
          </cell>
          <cell r="K1417" t="str">
            <v>剂型设备</v>
          </cell>
          <cell r="L1417" t="str">
            <v>肥东制剂分厂</v>
          </cell>
          <cell r="M1417" t="str">
            <v>肥东制剂油悬剂车间</v>
          </cell>
          <cell r="N1417" t="str">
            <v>江苏金旺包装机械</v>
          </cell>
          <cell r="O1417" t="str">
            <v>85.47</v>
          </cell>
          <cell r="P1417" t="str">
            <v>1,025.64</v>
          </cell>
          <cell r="Q1417" t="str">
            <v>341.88</v>
          </cell>
          <cell r="R1417" t="str">
            <v>90</v>
          </cell>
          <cell r="S1417" t="str">
            <v>平均年限法(一)</v>
          </cell>
          <cell r="T1417" t="str">
            <v>在用</v>
          </cell>
          <cell r="U1417" t="str">
            <v>直接购入</v>
          </cell>
          <cell r="V1417" t="str">
            <v>王桂珍</v>
          </cell>
          <cell r="W1417" t="str">
            <v>2017.06.08</v>
          </cell>
          <cell r="X1417" t="str">
            <v>记--190</v>
          </cell>
        </row>
        <row r="1417">
          <cell r="AA1417" t="str">
            <v>0310</v>
          </cell>
        </row>
        <row r="1418">
          <cell r="B1418" t="str">
            <v>031022365</v>
          </cell>
          <cell r="C1418" t="str">
            <v>理瓶部件（全自动理瓶机配备）</v>
          </cell>
        </row>
        <row r="1418">
          <cell r="E1418">
            <v>8547.01</v>
          </cell>
          <cell r="F1418">
            <v>7692.3</v>
          </cell>
          <cell r="G1418">
            <v>854.71</v>
          </cell>
          <cell r="H1418">
            <v>0</v>
          </cell>
          <cell r="I1418" t="str">
            <v>2017.06.08</v>
          </cell>
          <cell r="J1418" t="str">
            <v>96</v>
          </cell>
          <cell r="K1418" t="str">
            <v>剂型设备</v>
          </cell>
          <cell r="L1418" t="str">
            <v>肥东制剂分厂</v>
          </cell>
          <cell r="M1418" t="str">
            <v>肥东制剂乳油车间</v>
          </cell>
          <cell r="N1418" t="str">
            <v>江苏金旺包装机械</v>
          </cell>
          <cell r="O1418" t="str">
            <v>85.47</v>
          </cell>
          <cell r="P1418" t="str">
            <v>1,025.64</v>
          </cell>
          <cell r="Q1418" t="str">
            <v>341.88</v>
          </cell>
          <cell r="R1418" t="str">
            <v>90</v>
          </cell>
          <cell r="S1418" t="str">
            <v>平均年限法(一)</v>
          </cell>
          <cell r="T1418" t="str">
            <v>在用</v>
          </cell>
          <cell r="U1418" t="str">
            <v>直接购入</v>
          </cell>
          <cell r="V1418" t="str">
            <v>王桂珍</v>
          </cell>
          <cell r="W1418" t="str">
            <v>2017.06.08</v>
          </cell>
          <cell r="X1418" t="str">
            <v>记--190</v>
          </cell>
        </row>
        <row r="1418">
          <cell r="AA1418" t="str">
            <v>0310</v>
          </cell>
        </row>
        <row r="1419">
          <cell r="B1419" t="str">
            <v>031022366</v>
          </cell>
          <cell r="C1419" t="str">
            <v>倒瓶剔除部件（全自动理瓶机配套）</v>
          </cell>
        </row>
        <row r="1419">
          <cell r="E1419">
            <v>4273.5</v>
          </cell>
          <cell r="F1419">
            <v>3846.6</v>
          </cell>
          <cell r="G1419">
            <v>426.9</v>
          </cell>
          <cell r="H1419">
            <v>0</v>
          </cell>
          <cell r="I1419" t="str">
            <v>2017.06.08</v>
          </cell>
          <cell r="J1419" t="str">
            <v>96</v>
          </cell>
          <cell r="K1419" t="str">
            <v>剂型设备</v>
          </cell>
          <cell r="L1419" t="str">
            <v>肥东制剂分厂</v>
          </cell>
          <cell r="M1419" t="str">
            <v>肥东制剂乳油车间</v>
          </cell>
          <cell r="N1419" t="str">
            <v>江苏金旺包装机械</v>
          </cell>
          <cell r="O1419" t="str">
            <v>42.74</v>
          </cell>
          <cell r="P1419" t="str">
            <v>512.88</v>
          </cell>
          <cell r="Q1419" t="str">
            <v>170.94</v>
          </cell>
          <cell r="R1419" t="str">
            <v>90</v>
          </cell>
          <cell r="S1419" t="str">
            <v>平均年限法(一)</v>
          </cell>
          <cell r="T1419" t="str">
            <v>在用</v>
          </cell>
          <cell r="U1419" t="str">
            <v>直接购入</v>
          </cell>
          <cell r="V1419" t="str">
            <v>王桂珍</v>
          </cell>
          <cell r="W1419" t="str">
            <v>2017.06.08</v>
          </cell>
          <cell r="X1419" t="str">
            <v>记--190</v>
          </cell>
        </row>
        <row r="1419">
          <cell r="AA1419" t="str">
            <v>0310</v>
          </cell>
        </row>
        <row r="1420">
          <cell r="B1420" t="str">
            <v>031022367</v>
          </cell>
          <cell r="C1420" t="str">
            <v>倒瓶剔除部件（全自动理瓶机配套）</v>
          </cell>
        </row>
        <row r="1420">
          <cell r="E1420">
            <v>4273.51</v>
          </cell>
          <cell r="F1420">
            <v>3846.6</v>
          </cell>
          <cell r="G1420">
            <v>426.91</v>
          </cell>
          <cell r="H1420">
            <v>0</v>
          </cell>
          <cell r="I1420" t="str">
            <v>2017.06.08</v>
          </cell>
          <cell r="J1420" t="str">
            <v>96</v>
          </cell>
          <cell r="K1420" t="str">
            <v>剂型设备</v>
          </cell>
          <cell r="L1420" t="str">
            <v>肥东制剂分厂</v>
          </cell>
          <cell r="M1420" t="str">
            <v>肥东制剂油悬剂车间</v>
          </cell>
          <cell r="N1420" t="str">
            <v>江苏金旺包装机械</v>
          </cell>
          <cell r="O1420" t="str">
            <v>42.74</v>
          </cell>
          <cell r="P1420" t="str">
            <v>512.88</v>
          </cell>
          <cell r="Q1420" t="str">
            <v>170.94</v>
          </cell>
          <cell r="R1420" t="str">
            <v>90</v>
          </cell>
          <cell r="S1420" t="str">
            <v>平均年限法(一)</v>
          </cell>
          <cell r="T1420" t="str">
            <v>在用</v>
          </cell>
          <cell r="U1420" t="str">
            <v>直接购入</v>
          </cell>
          <cell r="V1420" t="str">
            <v>王桂珍</v>
          </cell>
          <cell r="W1420" t="str">
            <v>2017.06.08</v>
          </cell>
          <cell r="X1420" t="str">
            <v>记--190</v>
          </cell>
        </row>
        <row r="1420">
          <cell r="AA1420" t="str">
            <v>0310</v>
          </cell>
        </row>
        <row r="1421">
          <cell r="B1421" t="str">
            <v>031022368</v>
          </cell>
          <cell r="C1421" t="str">
            <v>倒瓶剔除部件（全自动理瓶机配套）</v>
          </cell>
        </row>
        <row r="1421">
          <cell r="E1421">
            <v>4273.5</v>
          </cell>
          <cell r="F1421">
            <v>3846.6</v>
          </cell>
          <cell r="G1421">
            <v>426.9</v>
          </cell>
          <cell r="H1421">
            <v>0</v>
          </cell>
          <cell r="I1421" t="str">
            <v>2017.06.08</v>
          </cell>
          <cell r="J1421" t="str">
            <v>96</v>
          </cell>
          <cell r="K1421" t="str">
            <v>剂型设备</v>
          </cell>
          <cell r="L1421" t="str">
            <v>肥东制剂分厂</v>
          </cell>
          <cell r="M1421" t="str">
            <v>肥东制剂乳油车间</v>
          </cell>
          <cell r="N1421" t="str">
            <v>江苏金旺包装机械</v>
          </cell>
          <cell r="O1421" t="str">
            <v>42.74</v>
          </cell>
          <cell r="P1421" t="str">
            <v>512.88</v>
          </cell>
          <cell r="Q1421" t="str">
            <v>170.94</v>
          </cell>
          <cell r="R1421" t="str">
            <v>90</v>
          </cell>
          <cell r="S1421" t="str">
            <v>平均年限法(一)</v>
          </cell>
          <cell r="T1421" t="str">
            <v>在用</v>
          </cell>
          <cell r="U1421" t="str">
            <v>直接购入</v>
          </cell>
          <cell r="V1421" t="str">
            <v>王桂珍</v>
          </cell>
          <cell r="W1421" t="str">
            <v>2017.06.08</v>
          </cell>
          <cell r="X1421" t="str">
            <v>记--190</v>
          </cell>
        </row>
        <row r="1421">
          <cell r="AA1421" t="str">
            <v>0310</v>
          </cell>
        </row>
        <row r="1422">
          <cell r="B1422" t="str">
            <v>031022369</v>
          </cell>
          <cell r="C1422" t="str">
            <v>全自动打包机</v>
          </cell>
          <cell r="D1422" t="str">
            <v>MH-102B</v>
          </cell>
          <cell r="E1422">
            <v>19658.12</v>
          </cell>
          <cell r="F1422">
            <v>17692.2</v>
          </cell>
          <cell r="G1422">
            <v>1965.92</v>
          </cell>
          <cell r="H1422">
            <v>0</v>
          </cell>
          <cell r="I1422" t="str">
            <v>2017.06.14</v>
          </cell>
          <cell r="J1422" t="str">
            <v>96</v>
          </cell>
          <cell r="K1422" t="str">
            <v>剂型设备</v>
          </cell>
          <cell r="L1422" t="str">
            <v>肥东制剂分厂</v>
          </cell>
          <cell r="M1422" t="str">
            <v>肥东剂型乳油车间</v>
          </cell>
          <cell r="N1422" t="str">
            <v>杭州永创智能设备</v>
          </cell>
          <cell r="O1422" t="str">
            <v>196.58</v>
          </cell>
          <cell r="P1422" t="str">
            <v>2,358.96</v>
          </cell>
          <cell r="Q1422" t="str">
            <v>786.32</v>
          </cell>
          <cell r="R1422" t="str">
            <v>90</v>
          </cell>
          <cell r="S1422" t="str">
            <v>平均年限法(一)</v>
          </cell>
          <cell r="T1422" t="str">
            <v>在用</v>
          </cell>
          <cell r="U1422" t="str">
            <v>直接购入</v>
          </cell>
          <cell r="V1422" t="str">
            <v>王桂珍</v>
          </cell>
          <cell r="W1422" t="str">
            <v>2017.06.14</v>
          </cell>
          <cell r="X1422" t="str">
            <v>记--208</v>
          </cell>
        </row>
        <row r="1422">
          <cell r="AA1422" t="str">
            <v>0310</v>
          </cell>
        </row>
        <row r="1423">
          <cell r="B1423" t="str">
            <v>031022370</v>
          </cell>
          <cell r="C1423" t="str">
            <v>全自动打包机</v>
          </cell>
          <cell r="D1423" t="str">
            <v>MH-102B</v>
          </cell>
          <cell r="E1423">
            <v>19658.12</v>
          </cell>
          <cell r="F1423">
            <v>17692.2</v>
          </cell>
          <cell r="G1423">
            <v>1965.92</v>
          </cell>
          <cell r="H1423">
            <v>0</v>
          </cell>
          <cell r="I1423" t="str">
            <v>2017.06.14</v>
          </cell>
          <cell r="J1423" t="str">
            <v>96</v>
          </cell>
          <cell r="K1423" t="str">
            <v>剂型设备</v>
          </cell>
          <cell r="L1423" t="str">
            <v>肥东制剂分厂</v>
          </cell>
          <cell r="M1423" t="str">
            <v>肥东剂型油悬剂车间</v>
          </cell>
          <cell r="N1423" t="str">
            <v>杭州永创智能设备</v>
          </cell>
          <cell r="O1423" t="str">
            <v>196.58</v>
          </cell>
          <cell r="P1423" t="str">
            <v>2,358.96</v>
          </cell>
          <cell r="Q1423" t="str">
            <v>786.32</v>
          </cell>
          <cell r="R1423" t="str">
            <v>90</v>
          </cell>
          <cell r="S1423" t="str">
            <v>平均年限法(一)</v>
          </cell>
          <cell r="T1423" t="str">
            <v>在用</v>
          </cell>
          <cell r="U1423" t="str">
            <v>直接购入</v>
          </cell>
          <cell r="V1423" t="str">
            <v>王桂珍</v>
          </cell>
          <cell r="W1423" t="str">
            <v>2017.06.14</v>
          </cell>
          <cell r="X1423" t="str">
            <v>记--208</v>
          </cell>
        </row>
        <row r="1423">
          <cell r="AA1423" t="str">
            <v>0310</v>
          </cell>
        </row>
        <row r="1424">
          <cell r="B1424" t="str">
            <v>031022371</v>
          </cell>
          <cell r="C1424" t="str">
            <v>全自动打包机</v>
          </cell>
          <cell r="D1424" t="str">
            <v>MH-102B</v>
          </cell>
          <cell r="E1424">
            <v>19658.12</v>
          </cell>
          <cell r="F1424">
            <v>17692.2</v>
          </cell>
          <cell r="G1424">
            <v>1965.92</v>
          </cell>
          <cell r="H1424">
            <v>0</v>
          </cell>
          <cell r="I1424" t="str">
            <v>2017.06.14</v>
          </cell>
          <cell r="J1424" t="str">
            <v>96</v>
          </cell>
          <cell r="K1424" t="str">
            <v>剂型设备</v>
          </cell>
          <cell r="L1424" t="str">
            <v>肥东制剂分厂</v>
          </cell>
          <cell r="M1424" t="str">
            <v>肥东剂型乳油车间</v>
          </cell>
          <cell r="N1424" t="str">
            <v>杭州永创智能设备</v>
          </cell>
          <cell r="O1424" t="str">
            <v>196.58</v>
          </cell>
          <cell r="P1424" t="str">
            <v>2,358.96</v>
          </cell>
          <cell r="Q1424" t="str">
            <v>786.32</v>
          </cell>
          <cell r="R1424" t="str">
            <v>90</v>
          </cell>
          <cell r="S1424" t="str">
            <v>平均年限法(一)</v>
          </cell>
          <cell r="T1424" t="str">
            <v>在用</v>
          </cell>
          <cell r="U1424" t="str">
            <v>直接购入</v>
          </cell>
          <cell r="V1424" t="str">
            <v>王桂珍</v>
          </cell>
          <cell r="W1424" t="str">
            <v>2017.06.14</v>
          </cell>
          <cell r="X1424" t="str">
            <v>记--208</v>
          </cell>
        </row>
        <row r="1424">
          <cell r="AA1424" t="str">
            <v>0310</v>
          </cell>
        </row>
        <row r="1425">
          <cell r="B1425" t="str">
            <v>031022372</v>
          </cell>
          <cell r="C1425" t="str">
            <v>全自动不干胶贴标机</v>
          </cell>
          <cell r="D1425" t="str">
            <v>XJY-630B</v>
          </cell>
          <cell r="E1425">
            <v>41025.64</v>
          </cell>
          <cell r="F1425">
            <v>36923.4</v>
          </cell>
          <cell r="G1425">
            <v>4102.24</v>
          </cell>
          <cell r="H1425">
            <v>0</v>
          </cell>
          <cell r="I1425" t="str">
            <v>2017.06.14</v>
          </cell>
          <cell r="J1425" t="str">
            <v>96</v>
          </cell>
          <cell r="K1425" t="str">
            <v>剂型设备</v>
          </cell>
          <cell r="L1425" t="str">
            <v>肥东制剂分厂</v>
          </cell>
          <cell r="M1425" t="str">
            <v>肥东剂型种衣剂车间</v>
          </cell>
          <cell r="N1425" t="str">
            <v>江苏汤姆包装机械</v>
          </cell>
          <cell r="O1425" t="str">
            <v>410.26</v>
          </cell>
          <cell r="P1425" t="str">
            <v>4,923.12</v>
          </cell>
          <cell r="Q1425" t="str">
            <v>1,641.03</v>
          </cell>
          <cell r="R1425" t="str">
            <v>90</v>
          </cell>
          <cell r="S1425" t="str">
            <v>平均年限法(一)</v>
          </cell>
          <cell r="T1425" t="str">
            <v>在用</v>
          </cell>
          <cell r="U1425" t="str">
            <v>直接购入</v>
          </cell>
          <cell r="V1425" t="str">
            <v>王桂珍</v>
          </cell>
          <cell r="W1425" t="str">
            <v>2017.06.14</v>
          </cell>
          <cell r="X1425" t="str">
            <v>记--209</v>
          </cell>
        </row>
        <row r="1425">
          <cell r="AA1425" t="str">
            <v>0310</v>
          </cell>
        </row>
        <row r="1426">
          <cell r="B1426" t="str">
            <v>031022373</v>
          </cell>
          <cell r="C1426" t="str">
            <v>全自动旋盖机（汤姆）</v>
          </cell>
          <cell r="D1426" t="str">
            <v>XG-6B</v>
          </cell>
          <cell r="E1426">
            <v>136752.14</v>
          </cell>
          <cell r="F1426">
            <v>123076.8</v>
          </cell>
          <cell r="G1426">
            <v>13675.34</v>
          </cell>
          <cell r="H1426">
            <v>0</v>
          </cell>
          <cell r="I1426" t="str">
            <v>2017.06.14</v>
          </cell>
          <cell r="J1426" t="str">
            <v>96</v>
          </cell>
          <cell r="K1426" t="str">
            <v>剂型设备</v>
          </cell>
          <cell r="L1426" t="str">
            <v>肥东制剂分厂</v>
          </cell>
          <cell r="M1426" t="str">
            <v>肥东剂型乳油车间</v>
          </cell>
          <cell r="N1426" t="str">
            <v>江苏汤姆包装机械</v>
          </cell>
          <cell r="O1426" t="str">
            <v>1,367.52</v>
          </cell>
          <cell r="P1426" t="str">
            <v>16,410.24</v>
          </cell>
          <cell r="Q1426" t="str">
            <v>5,470.09</v>
          </cell>
          <cell r="R1426" t="str">
            <v>90</v>
          </cell>
          <cell r="S1426" t="str">
            <v>平均年限法(一)</v>
          </cell>
          <cell r="T1426" t="str">
            <v>在用</v>
          </cell>
          <cell r="U1426" t="str">
            <v>直接购入</v>
          </cell>
          <cell r="V1426" t="str">
            <v>王桂珍</v>
          </cell>
          <cell r="W1426" t="str">
            <v>2017.06.14</v>
          </cell>
          <cell r="X1426" t="str">
            <v>记--209</v>
          </cell>
        </row>
        <row r="1426">
          <cell r="AA1426" t="str">
            <v>0310</v>
          </cell>
        </row>
        <row r="1427">
          <cell r="B1427" t="str">
            <v>031022374</v>
          </cell>
          <cell r="C1427" t="str">
            <v>全自动理瓶机</v>
          </cell>
          <cell r="D1427" t="str">
            <v>LP-8</v>
          </cell>
          <cell r="E1427">
            <v>41025.64</v>
          </cell>
          <cell r="F1427">
            <v>36923.4</v>
          </cell>
          <cell r="G1427">
            <v>4102.24</v>
          </cell>
          <cell r="H1427">
            <v>0</v>
          </cell>
          <cell r="I1427" t="str">
            <v>2017.06.14</v>
          </cell>
          <cell r="J1427" t="str">
            <v>96</v>
          </cell>
          <cell r="K1427" t="str">
            <v>剂型设备</v>
          </cell>
          <cell r="L1427" t="str">
            <v>肥东制剂分厂</v>
          </cell>
          <cell r="M1427" t="str">
            <v>肥东剂型油悬剂车间</v>
          </cell>
          <cell r="N1427" t="str">
            <v>江苏汤姆包装机械</v>
          </cell>
          <cell r="O1427" t="str">
            <v>410.26</v>
          </cell>
          <cell r="P1427" t="str">
            <v>4,923.12</v>
          </cell>
          <cell r="Q1427" t="str">
            <v>1,641.03</v>
          </cell>
          <cell r="R1427" t="str">
            <v>90</v>
          </cell>
          <cell r="S1427" t="str">
            <v>平均年限法(一)</v>
          </cell>
          <cell r="T1427" t="str">
            <v>在用</v>
          </cell>
          <cell r="U1427" t="str">
            <v>直接购入</v>
          </cell>
          <cell r="V1427" t="str">
            <v>王桂珍</v>
          </cell>
          <cell r="W1427" t="str">
            <v>2017.06.14</v>
          </cell>
          <cell r="X1427" t="str">
            <v>记--209</v>
          </cell>
        </row>
        <row r="1427">
          <cell r="AA1427" t="str">
            <v>0310</v>
          </cell>
        </row>
        <row r="1428">
          <cell r="B1428" t="str">
            <v>031022375</v>
          </cell>
          <cell r="C1428" t="str">
            <v>全自动理瓶机</v>
          </cell>
          <cell r="D1428" t="str">
            <v>LP-8</v>
          </cell>
          <cell r="E1428">
            <v>41025.64</v>
          </cell>
          <cell r="F1428">
            <v>36923.4</v>
          </cell>
          <cell r="G1428">
            <v>4102.24</v>
          </cell>
          <cell r="H1428">
            <v>0</v>
          </cell>
          <cell r="I1428" t="str">
            <v>2017.06.14</v>
          </cell>
          <cell r="J1428" t="str">
            <v>96</v>
          </cell>
          <cell r="K1428" t="str">
            <v>剂型设备</v>
          </cell>
          <cell r="L1428" t="str">
            <v>肥东制剂分厂</v>
          </cell>
          <cell r="M1428" t="str">
            <v>肥东剂型油悬剂车间</v>
          </cell>
          <cell r="N1428" t="str">
            <v>江苏汤姆包装机械</v>
          </cell>
          <cell r="O1428" t="str">
            <v>410.26</v>
          </cell>
          <cell r="P1428" t="str">
            <v>4,923.12</v>
          </cell>
          <cell r="Q1428" t="str">
            <v>1,641.03</v>
          </cell>
          <cell r="R1428" t="str">
            <v>90</v>
          </cell>
          <cell r="S1428" t="str">
            <v>平均年限法(一)</v>
          </cell>
          <cell r="T1428" t="str">
            <v>在用</v>
          </cell>
          <cell r="U1428" t="str">
            <v>直接购入</v>
          </cell>
          <cell r="V1428" t="str">
            <v>王桂珍</v>
          </cell>
          <cell r="W1428" t="str">
            <v>2017.06.14</v>
          </cell>
          <cell r="X1428" t="str">
            <v>记--209</v>
          </cell>
        </row>
        <row r="1428">
          <cell r="AA1428" t="str">
            <v>0310</v>
          </cell>
        </row>
        <row r="1429">
          <cell r="B1429" t="str">
            <v>031022376</v>
          </cell>
          <cell r="C1429" t="str">
            <v>铝箔封口机</v>
          </cell>
          <cell r="D1429" t="str">
            <v>3KW</v>
          </cell>
          <cell r="E1429">
            <v>81196.58</v>
          </cell>
          <cell r="F1429">
            <v>73077.3</v>
          </cell>
          <cell r="G1429">
            <v>8119.28</v>
          </cell>
          <cell r="H1429">
            <v>0</v>
          </cell>
          <cell r="I1429" t="str">
            <v>2017.06.14</v>
          </cell>
          <cell r="J1429" t="str">
            <v>96</v>
          </cell>
          <cell r="K1429" t="str">
            <v>剂型设备</v>
          </cell>
          <cell r="L1429" t="str">
            <v>肥东制剂分厂</v>
          </cell>
          <cell r="M1429" t="str">
            <v>肥东剂型乳油车间</v>
          </cell>
          <cell r="N1429" t="str">
            <v>广州市广益机械</v>
          </cell>
          <cell r="O1429" t="str">
            <v>811.97</v>
          </cell>
          <cell r="P1429" t="str">
            <v>9,743.64</v>
          </cell>
          <cell r="Q1429" t="str">
            <v>3,247.86</v>
          </cell>
          <cell r="R1429" t="str">
            <v>90</v>
          </cell>
          <cell r="S1429" t="str">
            <v>平均年限法(一)</v>
          </cell>
          <cell r="T1429" t="str">
            <v>在用</v>
          </cell>
          <cell r="U1429" t="str">
            <v>直接购入</v>
          </cell>
          <cell r="V1429" t="str">
            <v>王桂珍</v>
          </cell>
          <cell r="W1429" t="str">
            <v>2017.06.14</v>
          </cell>
          <cell r="X1429" t="str">
            <v>记--211</v>
          </cell>
        </row>
        <row r="1429">
          <cell r="AA1429" t="str">
            <v>0310</v>
          </cell>
        </row>
        <row r="1430">
          <cell r="B1430" t="str">
            <v>031022377</v>
          </cell>
          <cell r="C1430" t="str">
            <v>铝箔封口机</v>
          </cell>
          <cell r="D1430" t="str">
            <v>3KW</v>
          </cell>
          <cell r="E1430">
            <v>81196.58</v>
          </cell>
          <cell r="F1430">
            <v>73077.3</v>
          </cell>
          <cell r="G1430">
            <v>8119.28</v>
          </cell>
          <cell r="H1430">
            <v>0</v>
          </cell>
          <cell r="I1430" t="str">
            <v>2017.06.14</v>
          </cell>
          <cell r="J1430" t="str">
            <v>96</v>
          </cell>
          <cell r="K1430" t="str">
            <v>剂型设备</v>
          </cell>
          <cell r="L1430" t="str">
            <v>肥东制剂分厂</v>
          </cell>
          <cell r="M1430" t="str">
            <v>肥东剂型油悬剂车间</v>
          </cell>
          <cell r="N1430" t="str">
            <v>广州市广益机械</v>
          </cell>
          <cell r="O1430" t="str">
            <v>811.97</v>
          </cell>
          <cell r="P1430" t="str">
            <v>9,743.64</v>
          </cell>
          <cell r="Q1430" t="str">
            <v>3,247.86</v>
          </cell>
          <cell r="R1430" t="str">
            <v>90</v>
          </cell>
          <cell r="S1430" t="str">
            <v>平均年限法(一)</v>
          </cell>
          <cell r="T1430" t="str">
            <v>在用</v>
          </cell>
          <cell r="U1430" t="str">
            <v>直接购入</v>
          </cell>
          <cell r="V1430" t="str">
            <v>王桂珍</v>
          </cell>
          <cell r="W1430" t="str">
            <v>2017.06.14</v>
          </cell>
          <cell r="X1430" t="str">
            <v>记--213</v>
          </cell>
        </row>
        <row r="1430">
          <cell r="AA1430" t="str">
            <v>0310</v>
          </cell>
        </row>
        <row r="1431">
          <cell r="B1431" t="str">
            <v>031022378</v>
          </cell>
          <cell r="C1431" t="str">
            <v>铝箔封口机</v>
          </cell>
          <cell r="D1431" t="str">
            <v>3KW</v>
          </cell>
          <cell r="E1431">
            <v>82051.28</v>
          </cell>
          <cell r="F1431">
            <v>73845.9</v>
          </cell>
          <cell r="G1431">
            <v>8205.38</v>
          </cell>
          <cell r="H1431">
            <v>0</v>
          </cell>
          <cell r="I1431" t="str">
            <v>2017.06.14</v>
          </cell>
          <cell r="J1431" t="str">
            <v>96</v>
          </cell>
          <cell r="K1431" t="str">
            <v>剂型设备</v>
          </cell>
          <cell r="L1431" t="str">
            <v>肥东制剂分厂</v>
          </cell>
          <cell r="M1431" t="str">
            <v>肥东剂型乳油车间</v>
          </cell>
          <cell r="N1431" t="str">
            <v>广州市广益机械</v>
          </cell>
          <cell r="O1431" t="str">
            <v>820.51</v>
          </cell>
          <cell r="P1431" t="str">
            <v>9,846.12</v>
          </cell>
          <cell r="Q1431" t="str">
            <v>3,282.05</v>
          </cell>
          <cell r="R1431" t="str">
            <v>90</v>
          </cell>
          <cell r="S1431" t="str">
            <v>平均年限法(一)</v>
          </cell>
          <cell r="T1431" t="str">
            <v>在用</v>
          </cell>
          <cell r="U1431" t="str">
            <v>直接购入</v>
          </cell>
          <cell r="V1431" t="str">
            <v>王桂珍</v>
          </cell>
          <cell r="W1431" t="str">
            <v>2017.06.14</v>
          </cell>
          <cell r="X1431" t="str">
            <v>记--215</v>
          </cell>
        </row>
        <row r="1431">
          <cell r="AA1431" t="str">
            <v>0310</v>
          </cell>
        </row>
        <row r="1432">
          <cell r="B1432" t="str">
            <v>031022379</v>
          </cell>
          <cell r="C1432" t="str">
            <v>铝箔封口机</v>
          </cell>
          <cell r="D1432" t="str">
            <v>3KW</v>
          </cell>
          <cell r="E1432">
            <v>82051.28</v>
          </cell>
          <cell r="F1432">
            <v>73845.9</v>
          </cell>
          <cell r="G1432">
            <v>8205.38</v>
          </cell>
          <cell r="H1432">
            <v>0</v>
          </cell>
          <cell r="I1432" t="str">
            <v>2017.06.14</v>
          </cell>
          <cell r="J1432" t="str">
            <v>96</v>
          </cell>
          <cell r="K1432" t="str">
            <v>剂型设备</v>
          </cell>
          <cell r="L1432" t="str">
            <v>肥东制剂分厂</v>
          </cell>
          <cell r="M1432" t="str">
            <v>肥东剂型乳油车间</v>
          </cell>
          <cell r="N1432" t="str">
            <v>广州市广益机械</v>
          </cell>
          <cell r="O1432" t="str">
            <v>820.51</v>
          </cell>
          <cell r="P1432" t="str">
            <v>9,846.12</v>
          </cell>
          <cell r="Q1432" t="str">
            <v>3,282.05</v>
          </cell>
          <cell r="R1432" t="str">
            <v>90</v>
          </cell>
          <cell r="S1432" t="str">
            <v>平均年限法(一)</v>
          </cell>
          <cell r="T1432" t="str">
            <v>在用</v>
          </cell>
          <cell r="U1432" t="str">
            <v>直接购入</v>
          </cell>
          <cell r="V1432" t="str">
            <v>王桂珍</v>
          </cell>
          <cell r="W1432" t="str">
            <v>2017.06.14</v>
          </cell>
          <cell r="X1432" t="str">
            <v>记--215</v>
          </cell>
        </row>
        <row r="1432">
          <cell r="AA1432" t="str">
            <v>0310</v>
          </cell>
        </row>
        <row r="1433">
          <cell r="B1433" t="str">
            <v>030700226</v>
          </cell>
          <cell r="C1433" t="str">
            <v>喷射泵</v>
          </cell>
          <cell r="D1433" t="str">
            <v>WVPB200-I(316L)</v>
          </cell>
          <cell r="E1433">
            <v>4581.2</v>
          </cell>
          <cell r="F1433">
            <v>4122.9</v>
          </cell>
          <cell r="G1433">
            <v>458.3</v>
          </cell>
          <cell r="H1433">
            <v>0</v>
          </cell>
          <cell r="I1433" t="str">
            <v>2017.06.15</v>
          </cell>
          <cell r="J1433" t="str">
            <v>96</v>
          </cell>
          <cell r="K1433" t="str">
            <v>精喹装置（合成二车间）</v>
          </cell>
          <cell r="L1433" t="str">
            <v>肥东合成分厂</v>
          </cell>
          <cell r="M1433" t="str">
            <v>肥东合成2车间（精喹车间）</v>
          </cell>
          <cell r="N1433" t="str">
            <v>无锡市长庆化工防腐</v>
          </cell>
          <cell r="O1433" t="str">
            <v>45.81</v>
          </cell>
          <cell r="P1433" t="str">
            <v>549.72</v>
          </cell>
          <cell r="Q1433" t="str">
            <v>183.25</v>
          </cell>
          <cell r="R1433" t="str">
            <v>90</v>
          </cell>
          <cell r="S1433" t="str">
            <v>平均年限法(一)</v>
          </cell>
          <cell r="T1433" t="str">
            <v>在用</v>
          </cell>
          <cell r="U1433" t="str">
            <v>直接购入</v>
          </cell>
          <cell r="V1433" t="str">
            <v>王桂珍</v>
          </cell>
          <cell r="W1433" t="str">
            <v>2017.06.15</v>
          </cell>
          <cell r="X1433" t="str">
            <v>记--217</v>
          </cell>
        </row>
        <row r="1433">
          <cell r="AA1433" t="str">
            <v>0307</v>
          </cell>
        </row>
        <row r="1434">
          <cell r="B1434" t="str">
            <v>030700227</v>
          </cell>
          <cell r="C1434" t="str">
            <v>喷射泵</v>
          </cell>
          <cell r="D1434" t="str">
            <v>WVPB200-I(316L)</v>
          </cell>
          <cell r="E1434">
            <v>4581.19</v>
          </cell>
          <cell r="F1434">
            <v>4122.9</v>
          </cell>
          <cell r="G1434">
            <v>458.29</v>
          </cell>
          <cell r="H1434">
            <v>0</v>
          </cell>
          <cell r="I1434" t="str">
            <v>2017.06.15</v>
          </cell>
          <cell r="J1434" t="str">
            <v>96</v>
          </cell>
          <cell r="K1434" t="str">
            <v>精喹装置（合成二车间）</v>
          </cell>
          <cell r="L1434" t="str">
            <v>肥东合成分厂</v>
          </cell>
          <cell r="M1434" t="str">
            <v>肥东合成2车间（精喹车间）</v>
          </cell>
          <cell r="N1434" t="str">
            <v>无锡市长庆化工防腐</v>
          </cell>
          <cell r="O1434" t="str">
            <v>45.81</v>
          </cell>
          <cell r="P1434" t="str">
            <v>549.72</v>
          </cell>
          <cell r="Q1434" t="str">
            <v>183.25</v>
          </cell>
          <cell r="R1434" t="str">
            <v>90</v>
          </cell>
          <cell r="S1434" t="str">
            <v>平均年限法(一)</v>
          </cell>
          <cell r="T1434" t="str">
            <v>在用</v>
          </cell>
          <cell r="U1434" t="str">
            <v>直接购入</v>
          </cell>
          <cell r="V1434" t="str">
            <v>王桂珍</v>
          </cell>
          <cell r="W1434" t="str">
            <v>2017.06.15</v>
          </cell>
          <cell r="X1434" t="str">
            <v>记--217</v>
          </cell>
        </row>
        <row r="1434">
          <cell r="AA1434" t="str">
            <v>0307</v>
          </cell>
        </row>
        <row r="1435">
          <cell r="B1435" t="str">
            <v>030800143</v>
          </cell>
          <cell r="C1435" t="str">
            <v>喷射泵</v>
          </cell>
          <cell r="D1435" t="str">
            <v>WVPB200-I(316L)</v>
          </cell>
          <cell r="E1435">
            <v>4230.77</v>
          </cell>
          <cell r="F1435">
            <v>3807.9</v>
          </cell>
          <cell r="G1435">
            <v>422.87</v>
          </cell>
          <cell r="H1435">
            <v>0</v>
          </cell>
          <cell r="I1435" t="str">
            <v>2017.06.15</v>
          </cell>
          <cell r="J1435" t="str">
            <v>96</v>
          </cell>
          <cell r="K1435" t="str">
            <v>烟嘧装置（合成一车间）</v>
          </cell>
          <cell r="L1435" t="str">
            <v>肥东合成分厂</v>
          </cell>
          <cell r="M1435" t="str">
            <v>肥东合成1车间（磺隆车间）</v>
          </cell>
          <cell r="N1435" t="str">
            <v>无锡市长庆化工防腐</v>
          </cell>
          <cell r="O1435" t="str">
            <v>42.31</v>
          </cell>
          <cell r="P1435" t="str">
            <v>507.72</v>
          </cell>
          <cell r="Q1435" t="str">
            <v>169.23</v>
          </cell>
          <cell r="R1435" t="str">
            <v>90</v>
          </cell>
          <cell r="S1435" t="str">
            <v>平均年限法(一)</v>
          </cell>
          <cell r="T1435" t="str">
            <v>在用</v>
          </cell>
          <cell r="U1435" t="str">
            <v>直接购入</v>
          </cell>
          <cell r="V1435" t="str">
            <v>王桂珍</v>
          </cell>
          <cell r="W1435" t="str">
            <v>2017.06.15</v>
          </cell>
          <cell r="X1435" t="str">
            <v>记--217</v>
          </cell>
        </row>
        <row r="1435">
          <cell r="AA1435" t="str">
            <v>0308</v>
          </cell>
        </row>
        <row r="1436">
          <cell r="B1436" t="str">
            <v>030800144</v>
          </cell>
          <cell r="C1436" t="str">
            <v>喷射泵</v>
          </cell>
          <cell r="D1436" t="str">
            <v>WVPB200-I(316L)</v>
          </cell>
          <cell r="E1436">
            <v>4230.77</v>
          </cell>
          <cell r="F1436">
            <v>3807.9</v>
          </cell>
          <cell r="G1436">
            <v>422.87</v>
          </cell>
          <cell r="H1436">
            <v>0</v>
          </cell>
          <cell r="I1436" t="str">
            <v>2017.06.15</v>
          </cell>
          <cell r="J1436" t="str">
            <v>96</v>
          </cell>
          <cell r="K1436" t="str">
            <v>烟嘧装置（合成一车间）</v>
          </cell>
          <cell r="L1436" t="str">
            <v>肥东合成分厂</v>
          </cell>
          <cell r="M1436" t="str">
            <v>肥东合成1车间（磺隆车间）</v>
          </cell>
          <cell r="N1436" t="str">
            <v>无锡市长庆化工防腐</v>
          </cell>
          <cell r="O1436" t="str">
            <v>42.31</v>
          </cell>
          <cell r="P1436" t="str">
            <v>507.72</v>
          </cell>
          <cell r="Q1436" t="str">
            <v>169.23</v>
          </cell>
          <cell r="R1436" t="str">
            <v>90</v>
          </cell>
          <cell r="S1436" t="str">
            <v>平均年限法(一)</v>
          </cell>
          <cell r="T1436" t="str">
            <v>在用</v>
          </cell>
          <cell r="U1436" t="str">
            <v>直接购入</v>
          </cell>
          <cell r="V1436" t="str">
            <v>王桂珍</v>
          </cell>
          <cell r="W1436" t="str">
            <v>2017.06.15</v>
          </cell>
          <cell r="X1436" t="str">
            <v>记--217</v>
          </cell>
        </row>
        <row r="1436">
          <cell r="AA1436" t="str">
            <v>0308</v>
          </cell>
        </row>
        <row r="1437">
          <cell r="B1437" t="str">
            <v>031022380</v>
          </cell>
          <cell r="C1437" t="str">
            <v>管线式高剪切乳化机定制乳化泵</v>
          </cell>
          <cell r="D1437" t="str">
            <v>430-1-6</v>
          </cell>
          <cell r="E1437">
            <v>30769.24</v>
          </cell>
          <cell r="F1437">
            <v>27692.1</v>
          </cell>
          <cell r="G1437">
            <v>3077.14</v>
          </cell>
          <cell r="H1437">
            <v>0</v>
          </cell>
          <cell r="I1437" t="str">
            <v>2017.06.15</v>
          </cell>
          <cell r="J1437" t="str">
            <v>96</v>
          </cell>
          <cell r="K1437" t="str">
            <v>剂型设备</v>
          </cell>
          <cell r="L1437" t="str">
            <v>肥东制剂分厂</v>
          </cell>
          <cell r="M1437" t="str">
            <v>肥东剂型种衣剂车间</v>
          </cell>
          <cell r="N1437" t="str">
            <v>上海启双机电</v>
          </cell>
          <cell r="O1437" t="str">
            <v>307.69</v>
          </cell>
          <cell r="P1437" t="str">
            <v>3,692.28</v>
          </cell>
          <cell r="Q1437" t="str">
            <v>1,230.77</v>
          </cell>
          <cell r="R1437" t="str">
            <v>90</v>
          </cell>
          <cell r="S1437" t="str">
            <v>平均年限法(一)</v>
          </cell>
          <cell r="T1437" t="str">
            <v>在用</v>
          </cell>
          <cell r="U1437" t="str">
            <v>直接购入</v>
          </cell>
          <cell r="V1437" t="str">
            <v>王桂珍</v>
          </cell>
          <cell r="W1437" t="str">
            <v>2017.06.15</v>
          </cell>
          <cell r="X1437" t="str">
            <v>记--220</v>
          </cell>
        </row>
        <row r="1437">
          <cell r="AA1437" t="str">
            <v>0310</v>
          </cell>
        </row>
        <row r="1438">
          <cell r="B1438" t="str">
            <v>031022381</v>
          </cell>
          <cell r="C1438" t="str">
            <v>转定子配件1对（管线式高剪切乳化机）</v>
          </cell>
          <cell r="D1438" t="str">
            <v>IME425-1-6</v>
          </cell>
          <cell r="E1438">
            <v>7264.96</v>
          </cell>
          <cell r="F1438">
            <v>6538.5</v>
          </cell>
          <cell r="G1438">
            <v>726.46</v>
          </cell>
          <cell r="H1438">
            <v>0</v>
          </cell>
          <cell r="I1438" t="str">
            <v>2017.06.15</v>
          </cell>
          <cell r="J1438" t="str">
            <v>96</v>
          </cell>
          <cell r="K1438" t="str">
            <v>剂型设备</v>
          </cell>
          <cell r="L1438" t="str">
            <v>肥东制剂分厂</v>
          </cell>
          <cell r="M1438" t="str">
            <v>肥东制剂种衣剂车间</v>
          </cell>
          <cell r="N1438" t="str">
            <v>上海启双机电</v>
          </cell>
          <cell r="O1438" t="str">
            <v>72.65</v>
          </cell>
          <cell r="P1438" t="str">
            <v>871.80</v>
          </cell>
          <cell r="Q1438" t="str">
            <v>290.60</v>
          </cell>
          <cell r="R1438" t="str">
            <v>90</v>
          </cell>
          <cell r="S1438" t="str">
            <v>平均年限法(一)</v>
          </cell>
          <cell r="T1438" t="str">
            <v>在用</v>
          </cell>
          <cell r="U1438" t="str">
            <v>直接购入</v>
          </cell>
          <cell r="V1438" t="str">
            <v>王桂珍</v>
          </cell>
          <cell r="W1438" t="str">
            <v>2017.06.15</v>
          </cell>
          <cell r="X1438" t="str">
            <v>记--221</v>
          </cell>
        </row>
        <row r="1438">
          <cell r="AA1438" t="str">
            <v>0310</v>
          </cell>
        </row>
        <row r="1439">
          <cell r="B1439" t="str">
            <v>030700228</v>
          </cell>
          <cell r="C1439" t="str">
            <v>袋式过渡器</v>
          </cell>
          <cell r="D1439" t="str">
            <v>CBF-C1-304-F50P1</v>
          </cell>
          <cell r="E1439">
            <v>2393.16</v>
          </cell>
          <cell r="F1439">
            <v>2153.7</v>
          </cell>
          <cell r="G1439">
            <v>239.46</v>
          </cell>
          <cell r="H1439">
            <v>0</v>
          </cell>
          <cell r="I1439" t="str">
            <v>2017.06.15</v>
          </cell>
          <cell r="J1439" t="str">
            <v>96</v>
          </cell>
          <cell r="K1439" t="str">
            <v>精喹装置（合成二车间）</v>
          </cell>
          <cell r="L1439" t="str">
            <v>肥东合成分厂</v>
          </cell>
          <cell r="M1439" t="str">
            <v>肥东合成2车间（精喹车间）</v>
          </cell>
          <cell r="N1439" t="str">
            <v>上海楚能工业过渡</v>
          </cell>
          <cell r="O1439" t="str">
            <v>23.93</v>
          </cell>
          <cell r="P1439" t="str">
            <v>287.16</v>
          </cell>
          <cell r="Q1439" t="str">
            <v>95.73</v>
          </cell>
          <cell r="R1439" t="str">
            <v>90</v>
          </cell>
          <cell r="S1439" t="str">
            <v>平均年限法(一)</v>
          </cell>
          <cell r="T1439" t="str">
            <v>在用</v>
          </cell>
          <cell r="U1439" t="str">
            <v>直接购入</v>
          </cell>
          <cell r="V1439" t="str">
            <v>王桂珍</v>
          </cell>
          <cell r="W1439" t="str">
            <v>2017.06.15</v>
          </cell>
          <cell r="X1439" t="str">
            <v>记--223</v>
          </cell>
        </row>
        <row r="1439">
          <cell r="AA1439" t="str">
            <v>0307</v>
          </cell>
        </row>
        <row r="1440">
          <cell r="B1440" t="str">
            <v>032200332</v>
          </cell>
          <cell r="C1440" t="str">
            <v>高空取料机（含充电机1台）</v>
          </cell>
        </row>
        <row r="1440">
          <cell r="E1440">
            <v>11965.81</v>
          </cell>
          <cell r="F1440">
            <v>10769.4</v>
          </cell>
          <cell r="G1440">
            <v>1196.41</v>
          </cell>
          <cell r="H1440">
            <v>0</v>
          </cell>
          <cell r="I1440" t="str">
            <v>2017.06.15</v>
          </cell>
          <cell r="J1440" t="str">
            <v>96</v>
          </cell>
          <cell r="K1440" t="str">
            <v>循环经济示范园设备</v>
          </cell>
          <cell r="L1440" t="str">
            <v>肥东合成分厂/肥东制剂分厂</v>
          </cell>
          <cell r="M1440" t="str">
            <v>肥东分厂仓库</v>
          </cell>
          <cell r="N1440" t="str">
            <v>泰兴市卓力机械</v>
          </cell>
          <cell r="O1440" t="str">
            <v>119.66</v>
          </cell>
          <cell r="P1440" t="str">
            <v>1,435.92</v>
          </cell>
          <cell r="Q1440" t="str">
            <v>478.63</v>
          </cell>
          <cell r="R1440" t="str">
            <v>90</v>
          </cell>
          <cell r="S1440" t="str">
            <v>平均年限法(一)</v>
          </cell>
          <cell r="T1440" t="str">
            <v>在用</v>
          </cell>
          <cell r="U1440" t="str">
            <v>直接购入</v>
          </cell>
          <cell r="V1440" t="str">
            <v>王桂珍</v>
          </cell>
          <cell r="W1440" t="str">
            <v>2017.06.15</v>
          </cell>
          <cell r="X1440" t="str">
            <v>记--225</v>
          </cell>
        </row>
        <row r="1440">
          <cell r="AA1440" t="str">
            <v>0322</v>
          </cell>
        </row>
        <row r="1441">
          <cell r="B1441" t="str">
            <v>031022484</v>
          </cell>
          <cell r="C1441" t="str">
            <v>生产自动化-机器人四期-四轴码垛机器人</v>
          </cell>
          <cell r="D1441" t="str">
            <v>TR-F120</v>
          </cell>
          <cell r="E1441">
            <v>192307.69</v>
          </cell>
          <cell r="F1441">
            <v>173077.19</v>
          </cell>
          <cell r="G1441">
            <v>19230.5</v>
          </cell>
          <cell r="H1441">
            <v>0</v>
          </cell>
          <cell r="I1441" t="str">
            <v>2017.06.15</v>
          </cell>
          <cell r="J1441" t="str">
            <v>96</v>
          </cell>
          <cell r="K1441" t="str">
            <v>剂型设备</v>
          </cell>
          <cell r="L1441" t="str">
            <v>肥东制剂分厂</v>
          </cell>
          <cell r="M1441" t="str">
            <v>肥东制剂11#车间B3、B4线</v>
          </cell>
          <cell r="N1441" t="str">
            <v>合肥泰禾光电科技股份</v>
          </cell>
          <cell r="O1441" t="str">
            <v>1,923.08</v>
          </cell>
          <cell r="P1441" t="str">
            <v>23,076.96</v>
          </cell>
          <cell r="Q1441" t="str">
            <v>7,692.31</v>
          </cell>
          <cell r="R1441" t="str">
            <v>90</v>
          </cell>
          <cell r="S1441" t="str">
            <v>平均年限法(一)</v>
          </cell>
          <cell r="T1441" t="str">
            <v>在用</v>
          </cell>
          <cell r="U1441" t="str">
            <v>在建工程转入</v>
          </cell>
          <cell r="V1441" t="str">
            <v>王桂珍</v>
          </cell>
          <cell r="W1441" t="str">
            <v>2017.11.15</v>
          </cell>
        </row>
        <row r="1441">
          <cell r="AA1441" t="str">
            <v>0310</v>
          </cell>
        </row>
        <row r="1442">
          <cell r="B1442" t="str">
            <v>031022485</v>
          </cell>
          <cell r="C1442" t="str">
            <v>生产自动化-机器人四期-机器人底座</v>
          </cell>
          <cell r="D1442" t="str">
            <v>TR-DZ01</v>
          </cell>
          <cell r="E1442">
            <v>4273.5</v>
          </cell>
          <cell r="F1442">
            <v>3846.58</v>
          </cell>
          <cell r="G1442">
            <v>426.92</v>
          </cell>
          <cell r="H1442">
            <v>0</v>
          </cell>
          <cell r="I1442" t="str">
            <v>2017.06.15</v>
          </cell>
          <cell r="J1442" t="str">
            <v>96</v>
          </cell>
          <cell r="K1442" t="str">
            <v>剂型设备</v>
          </cell>
          <cell r="L1442" t="str">
            <v>肥东制剂分厂</v>
          </cell>
          <cell r="M1442" t="str">
            <v>肥东制剂11#车间B3、B4线</v>
          </cell>
          <cell r="N1442" t="str">
            <v>合肥泰禾光电科技股份</v>
          </cell>
          <cell r="O1442" t="str">
            <v>42.74</v>
          </cell>
          <cell r="P1442" t="str">
            <v>512.88</v>
          </cell>
          <cell r="Q1442" t="str">
            <v>170.94</v>
          </cell>
          <cell r="R1442" t="str">
            <v>90</v>
          </cell>
          <cell r="S1442" t="str">
            <v>平均年限法(一)</v>
          </cell>
          <cell r="T1442" t="str">
            <v>在用</v>
          </cell>
          <cell r="U1442" t="str">
            <v>在建工程转入</v>
          </cell>
          <cell r="V1442" t="str">
            <v>王桂珍</v>
          </cell>
          <cell r="W1442" t="str">
            <v>2017.11.15</v>
          </cell>
        </row>
        <row r="1442">
          <cell r="AA1442" t="str">
            <v>0310</v>
          </cell>
        </row>
        <row r="1443">
          <cell r="B1443" t="str">
            <v>031022486</v>
          </cell>
          <cell r="C1443" t="str">
            <v>生产自动化-机器人四期-机器人安全围栏</v>
          </cell>
          <cell r="D1443" t="str">
            <v>TR-HL01</v>
          </cell>
          <cell r="E1443">
            <v>8547.01</v>
          </cell>
          <cell r="F1443">
            <v>7692.3</v>
          </cell>
          <cell r="G1443">
            <v>854.71</v>
          </cell>
          <cell r="H1443">
            <v>0</v>
          </cell>
          <cell r="I1443" t="str">
            <v>2017.06.15</v>
          </cell>
          <cell r="J1443" t="str">
            <v>96</v>
          </cell>
          <cell r="K1443" t="str">
            <v>剂型设备</v>
          </cell>
          <cell r="L1443" t="str">
            <v>肥东制剂分厂</v>
          </cell>
          <cell r="M1443" t="str">
            <v>肥东制剂11#车间B3、B4线</v>
          </cell>
          <cell r="N1443" t="str">
            <v>合肥泰禾光电科技股份</v>
          </cell>
          <cell r="O1443" t="str">
            <v>85.47</v>
          </cell>
          <cell r="P1443" t="str">
            <v>1,025.64</v>
          </cell>
          <cell r="Q1443" t="str">
            <v>341.88</v>
          </cell>
          <cell r="R1443" t="str">
            <v>90</v>
          </cell>
          <cell r="S1443" t="str">
            <v>平均年限法(一)</v>
          </cell>
          <cell r="T1443" t="str">
            <v>在用</v>
          </cell>
          <cell r="U1443" t="str">
            <v>在建工程转入</v>
          </cell>
          <cell r="V1443" t="str">
            <v>王桂珍</v>
          </cell>
          <cell r="W1443" t="str">
            <v>2017.11.15</v>
          </cell>
        </row>
        <row r="1443">
          <cell r="AA1443" t="str">
            <v>0310</v>
          </cell>
        </row>
        <row r="1444">
          <cell r="B1444" t="str">
            <v>031022487</v>
          </cell>
          <cell r="C1444" t="str">
            <v>生产自动化-机器人四期-纸箱海绵吸盘</v>
          </cell>
          <cell r="D1444" t="str">
            <v>TR-ZS01</v>
          </cell>
          <cell r="E1444">
            <v>21367.52</v>
          </cell>
          <cell r="F1444">
            <v>19231.18</v>
          </cell>
          <cell r="G1444">
            <v>2136.34</v>
          </cell>
          <cell r="H1444">
            <v>0</v>
          </cell>
          <cell r="I1444" t="str">
            <v>2017.06.15</v>
          </cell>
          <cell r="J1444" t="str">
            <v>96</v>
          </cell>
          <cell r="K1444" t="str">
            <v>剂型设备</v>
          </cell>
          <cell r="L1444" t="str">
            <v>肥东制剂分厂</v>
          </cell>
          <cell r="M1444" t="str">
            <v>肥东制剂11#车间B3、B4线</v>
          </cell>
          <cell r="N1444" t="str">
            <v>合肥泰禾光电科技股份</v>
          </cell>
          <cell r="O1444" t="str">
            <v>213.68</v>
          </cell>
          <cell r="P1444" t="str">
            <v>2,564.16</v>
          </cell>
          <cell r="Q1444" t="str">
            <v>854.70</v>
          </cell>
          <cell r="R1444" t="str">
            <v>90</v>
          </cell>
          <cell r="S1444" t="str">
            <v>平均年限法(一)</v>
          </cell>
          <cell r="T1444" t="str">
            <v>在用</v>
          </cell>
          <cell r="U1444" t="str">
            <v>在建工程转入</v>
          </cell>
          <cell r="V1444" t="str">
            <v>王桂珍</v>
          </cell>
          <cell r="W1444" t="str">
            <v>2017.11.15</v>
          </cell>
        </row>
        <row r="1444">
          <cell r="AA1444" t="str">
            <v>0310</v>
          </cell>
        </row>
        <row r="1445">
          <cell r="B1445" t="str">
            <v>031022488</v>
          </cell>
          <cell r="C1445" t="str">
            <v>生产自动化-机器人四期-B3线产品输送线1</v>
          </cell>
          <cell r="D1445" t="str">
            <v>TR-SS01</v>
          </cell>
          <cell r="E1445">
            <v>7264.96</v>
          </cell>
          <cell r="F1445">
            <v>6538.5</v>
          </cell>
          <cell r="G1445">
            <v>726.46</v>
          </cell>
          <cell r="H1445">
            <v>0</v>
          </cell>
          <cell r="I1445" t="str">
            <v>2017.06.15</v>
          </cell>
          <cell r="J1445" t="str">
            <v>96</v>
          </cell>
          <cell r="K1445" t="str">
            <v>剂型设备</v>
          </cell>
          <cell r="L1445" t="str">
            <v>肥东制剂分厂</v>
          </cell>
          <cell r="M1445" t="str">
            <v>肥东制剂11#车间B3、B4线</v>
          </cell>
          <cell r="N1445" t="str">
            <v>合肥泰禾光电科技股份</v>
          </cell>
          <cell r="O1445" t="str">
            <v>72.65</v>
          </cell>
          <cell r="P1445" t="str">
            <v>871.80</v>
          </cell>
          <cell r="Q1445" t="str">
            <v>290.60</v>
          </cell>
          <cell r="R1445" t="str">
            <v>90</v>
          </cell>
          <cell r="S1445" t="str">
            <v>平均年限法(一)</v>
          </cell>
          <cell r="T1445" t="str">
            <v>在用</v>
          </cell>
          <cell r="U1445" t="str">
            <v>在建工程转入</v>
          </cell>
          <cell r="V1445" t="str">
            <v>王桂珍</v>
          </cell>
          <cell r="W1445" t="str">
            <v>2017.11.15</v>
          </cell>
        </row>
        <row r="1445">
          <cell r="AA1445" t="str">
            <v>0310</v>
          </cell>
        </row>
        <row r="1446">
          <cell r="B1446" t="str">
            <v>031022489</v>
          </cell>
          <cell r="C1446" t="str">
            <v>生产自动化-机器人四期-B4线产品输送线2</v>
          </cell>
          <cell r="D1446" t="str">
            <v>TR-SS01</v>
          </cell>
          <cell r="E1446">
            <v>6837.61</v>
          </cell>
          <cell r="F1446">
            <v>6154.18</v>
          </cell>
          <cell r="G1446">
            <v>683.43</v>
          </cell>
          <cell r="H1446">
            <v>0</v>
          </cell>
          <cell r="I1446" t="str">
            <v>2017.06.15</v>
          </cell>
          <cell r="J1446" t="str">
            <v>96</v>
          </cell>
          <cell r="K1446" t="str">
            <v>剂型设备</v>
          </cell>
          <cell r="L1446" t="str">
            <v>肥东制剂分厂</v>
          </cell>
          <cell r="M1446" t="str">
            <v>肥东制剂11#车间B3、B4线</v>
          </cell>
          <cell r="N1446" t="str">
            <v>合肥泰禾光电科技股份</v>
          </cell>
          <cell r="O1446" t="str">
            <v>68.38</v>
          </cell>
          <cell r="P1446" t="str">
            <v>820.56</v>
          </cell>
          <cell r="Q1446" t="str">
            <v>273.50</v>
          </cell>
          <cell r="R1446" t="str">
            <v>90</v>
          </cell>
          <cell r="S1446" t="str">
            <v>平均年限法(一)</v>
          </cell>
          <cell r="T1446" t="str">
            <v>在用</v>
          </cell>
          <cell r="U1446" t="str">
            <v>在建工程转入</v>
          </cell>
          <cell r="V1446" t="str">
            <v>王桂珍</v>
          </cell>
          <cell r="W1446" t="str">
            <v>2017.11.15</v>
          </cell>
        </row>
        <row r="1446">
          <cell r="AA1446" t="str">
            <v>0310</v>
          </cell>
        </row>
        <row r="1447">
          <cell r="B1447" t="str">
            <v>031022490</v>
          </cell>
          <cell r="C1447" t="str">
            <v>生产自动化-机器人四期-装箱机</v>
          </cell>
          <cell r="D1447" t="str">
            <v>汤姆</v>
          </cell>
          <cell r="E1447">
            <v>158119.66</v>
          </cell>
          <cell r="F1447">
            <v>142307.99</v>
          </cell>
          <cell r="G1447">
            <v>15811.67</v>
          </cell>
          <cell r="H1447">
            <v>0</v>
          </cell>
          <cell r="I1447" t="str">
            <v>2017.06.15</v>
          </cell>
          <cell r="J1447" t="str">
            <v>96</v>
          </cell>
          <cell r="K1447" t="str">
            <v>剂型设备</v>
          </cell>
          <cell r="L1447" t="str">
            <v>肥东制剂分厂</v>
          </cell>
          <cell r="M1447" t="str">
            <v>肥东制剂11#车间B3、B4线</v>
          </cell>
          <cell r="N1447" t="str">
            <v>合肥泰禾光电科技股份</v>
          </cell>
          <cell r="O1447" t="str">
            <v>1,581.20</v>
          </cell>
          <cell r="P1447" t="str">
            <v>18,974.40</v>
          </cell>
          <cell r="Q1447" t="str">
            <v>6,324.79</v>
          </cell>
          <cell r="R1447" t="str">
            <v>90</v>
          </cell>
          <cell r="S1447" t="str">
            <v>平均年限法(一)</v>
          </cell>
          <cell r="T1447" t="str">
            <v>在用</v>
          </cell>
          <cell r="U1447" t="str">
            <v>在建工程转入</v>
          </cell>
          <cell r="V1447" t="str">
            <v>王桂珍</v>
          </cell>
          <cell r="W1447" t="str">
            <v>2017.11.15</v>
          </cell>
        </row>
        <row r="1447">
          <cell r="AA1447" t="str">
            <v>0310</v>
          </cell>
        </row>
        <row r="1448">
          <cell r="B1448" t="str">
            <v>031022491</v>
          </cell>
          <cell r="C1448" t="str">
            <v>生产自动化-机器人四期-装箱机</v>
          </cell>
          <cell r="D1448" t="str">
            <v>汤姆</v>
          </cell>
          <cell r="E1448">
            <v>158119.66</v>
          </cell>
          <cell r="F1448">
            <v>142307.99</v>
          </cell>
          <cell r="G1448">
            <v>15811.67</v>
          </cell>
          <cell r="H1448">
            <v>0</v>
          </cell>
          <cell r="I1448" t="str">
            <v>2017.06.15</v>
          </cell>
          <cell r="J1448" t="str">
            <v>96</v>
          </cell>
          <cell r="K1448" t="str">
            <v>剂型设备</v>
          </cell>
          <cell r="L1448" t="str">
            <v>肥东制剂分厂</v>
          </cell>
          <cell r="M1448" t="str">
            <v>肥东制剂11#车间B3、B4线</v>
          </cell>
          <cell r="N1448" t="str">
            <v>合肥泰禾光电科技股份</v>
          </cell>
          <cell r="O1448" t="str">
            <v>1,581.20</v>
          </cell>
          <cell r="P1448" t="str">
            <v>18,974.40</v>
          </cell>
          <cell r="Q1448" t="str">
            <v>6,324.79</v>
          </cell>
          <cell r="R1448" t="str">
            <v>90</v>
          </cell>
          <cell r="S1448" t="str">
            <v>平均年限法(一)</v>
          </cell>
          <cell r="T1448" t="str">
            <v>在用</v>
          </cell>
          <cell r="U1448" t="str">
            <v>在建工程转入</v>
          </cell>
          <cell r="V1448" t="str">
            <v>王桂珍</v>
          </cell>
          <cell r="W1448" t="str">
            <v>2017.11.15</v>
          </cell>
        </row>
        <row r="1448">
          <cell r="AA1448" t="str">
            <v>0310</v>
          </cell>
        </row>
        <row r="1449">
          <cell r="B1449" t="str">
            <v>031022492</v>
          </cell>
          <cell r="C1449" t="str">
            <v>生产自动化-机器人四期-夹具吸盘</v>
          </cell>
          <cell r="D1449" t="str">
            <v>TR-XP01</v>
          </cell>
          <cell r="E1449">
            <v>6837.61</v>
          </cell>
          <cell r="F1449">
            <v>6154.18</v>
          </cell>
          <cell r="G1449">
            <v>683.43</v>
          </cell>
          <cell r="H1449">
            <v>0</v>
          </cell>
          <cell r="I1449" t="str">
            <v>2017.06.15</v>
          </cell>
          <cell r="J1449" t="str">
            <v>96</v>
          </cell>
          <cell r="K1449" t="str">
            <v>剂型设备</v>
          </cell>
          <cell r="L1449" t="str">
            <v>肥东制剂分厂</v>
          </cell>
          <cell r="M1449" t="str">
            <v>肥东制剂11#车间B3、B4线</v>
          </cell>
          <cell r="N1449" t="str">
            <v>合肥泰禾光电科技股份</v>
          </cell>
          <cell r="O1449" t="str">
            <v>68.38</v>
          </cell>
          <cell r="P1449" t="str">
            <v>820.56</v>
          </cell>
          <cell r="Q1449" t="str">
            <v>273.50</v>
          </cell>
          <cell r="R1449" t="str">
            <v>90</v>
          </cell>
          <cell r="S1449" t="str">
            <v>平均年限法(一)</v>
          </cell>
          <cell r="T1449" t="str">
            <v>在用</v>
          </cell>
          <cell r="U1449" t="str">
            <v>在建工程转入</v>
          </cell>
          <cell r="V1449" t="str">
            <v>王桂珍</v>
          </cell>
          <cell r="W1449" t="str">
            <v>2017.11.15</v>
          </cell>
        </row>
        <row r="1449">
          <cell r="AA1449" t="str">
            <v>0310</v>
          </cell>
        </row>
        <row r="1450">
          <cell r="B1450" t="str">
            <v>031022493</v>
          </cell>
          <cell r="C1450" t="str">
            <v>生产自动化-机器人四期-箱体输送和定位线</v>
          </cell>
          <cell r="D1450" t="str">
            <v>TR-SS02</v>
          </cell>
          <cell r="E1450">
            <v>8547.01</v>
          </cell>
          <cell r="F1450">
            <v>7692.3</v>
          </cell>
          <cell r="G1450">
            <v>854.71</v>
          </cell>
          <cell r="H1450">
            <v>0</v>
          </cell>
          <cell r="I1450" t="str">
            <v>2017.06.15</v>
          </cell>
          <cell r="J1450" t="str">
            <v>96</v>
          </cell>
          <cell r="K1450" t="str">
            <v>剂型设备</v>
          </cell>
          <cell r="L1450" t="str">
            <v>肥东制剂分厂</v>
          </cell>
          <cell r="M1450" t="str">
            <v>肥东制剂11#车间B3、B4线</v>
          </cell>
          <cell r="N1450" t="str">
            <v>合肥泰禾光电科技股份</v>
          </cell>
          <cell r="O1450" t="str">
            <v>85.47</v>
          </cell>
          <cell r="P1450" t="str">
            <v>1,025.64</v>
          </cell>
          <cell r="Q1450" t="str">
            <v>341.88</v>
          </cell>
          <cell r="R1450" t="str">
            <v>90</v>
          </cell>
          <cell r="S1450" t="str">
            <v>平均年限法(一)</v>
          </cell>
          <cell r="T1450" t="str">
            <v>在用</v>
          </cell>
          <cell r="U1450" t="str">
            <v>在建工程转入</v>
          </cell>
          <cell r="V1450" t="str">
            <v>王桂珍</v>
          </cell>
          <cell r="W1450" t="str">
            <v>2017.11.15</v>
          </cell>
        </row>
        <row r="1450">
          <cell r="AA1450" t="str">
            <v>0310</v>
          </cell>
        </row>
        <row r="1451">
          <cell r="B1451" t="str">
            <v>031022494</v>
          </cell>
          <cell r="C1451" t="str">
            <v>生产自动化-机器人四期-箱体输送和定位线</v>
          </cell>
          <cell r="D1451" t="str">
            <v>TR-SS02</v>
          </cell>
          <cell r="E1451">
            <v>8547.01</v>
          </cell>
          <cell r="F1451">
            <v>7692.3</v>
          </cell>
          <cell r="G1451">
            <v>854.71</v>
          </cell>
          <cell r="H1451">
            <v>0</v>
          </cell>
          <cell r="I1451" t="str">
            <v>2017.06.15</v>
          </cell>
          <cell r="J1451" t="str">
            <v>96</v>
          </cell>
          <cell r="K1451" t="str">
            <v>剂型设备</v>
          </cell>
          <cell r="L1451" t="str">
            <v>肥东制剂分厂</v>
          </cell>
          <cell r="M1451" t="str">
            <v>肥东制剂11#车间B3、B4线</v>
          </cell>
          <cell r="N1451" t="str">
            <v>合肥泰禾光电科技股份</v>
          </cell>
          <cell r="O1451" t="str">
            <v>85.47</v>
          </cell>
          <cell r="P1451" t="str">
            <v>1,025.64</v>
          </cell>
          <cell r="Q1451" t="str">
            <v>341.88</v>
          </cell>
          <cell r="R1451" t="str">
            <v>90</v>
          </cell>
          <cell r="S1451" t="str">
            <v>平均年限法(一)</v>
          </cell>
          <cell r="T1451" t="str">
            <v>在用</v>
          </cell>
          <cell r="U1451" t="str">
            <v>在建工程转入</v>
          </cell>
          <cell r="V1451" t="str">
            <v>王桂珍</v>
          </cell>
          <cell r="W1451" t="str">
            <v>2017.11.15</v>
          </cell>
        </row>
        <row r="1451">
          <cell r="AA1451" t="str">
            <v>0310</v>
          </cell>
        </row>
        <row r="1452">
          <cell r="B1452" t="str">
            <v>031022495</v>
          </cell>
          <cell r="C1452" t="str">
            <v>生产自动化-机器人四期-标签放箱机构</v>
          </cell>
          <cell r="D1452" t="str">
            <v>TR-BQ01</v>
          </cell>
          <cell r="E1452">
            <v>5555.56</v>
          </cell>
          <cell r="F1452">
            <v>5000.38</v>
          </cell>
          <cell r="G1452">
            <v>555.18</v>
          </cell>
          <cell r="H1452">
            <v>0</v>
          </cell>
          <cell r="I1452" t="str">
            <v>2017.06.15</v>
          </cell>
          <cell r="J1452" t="str">
            <v>96</v>
          </cell>
          <cell r="K1452" t="str">
            <v>剂型设备</v>
          </cell>
          <cell r="L1452" t="str">
            <v>肥东制剂分厂</v>
          </cell>
          <cell r="M1452" t="str">
            <v>肥东制剂11#车间B3、B4线</v>
          </cell>
          <cell r="N1452" t="str">
            <v>合肥泰禾光电科技股份</v>
          </cell>
          <cell r="O1452" t="str">
            <v>55.56</v>
          </cell>
          <cell r="P1452" t="str">
            <v>666.72</v>
          </cell>
          <cell r="Q1452" t="str">
            <v>222.22</v>
          </cell>
          <cell r="R1452" t="str">
            <v>90</v>
          </cell>
          <cell r="S1452" t="str">
            <v>平均年限法(一)</v>
          </cell>
          <cell r="T1452" t="str">
            <v>在用</v>
          </cell>
          <cell r="U1452" t="str">
            <v>在建工程转入</v>
          </cell>
          <cell r="V1452" t="str">
            <v>王桂珍</v>
          </cell>
          <cell r="W1452" t="str">
            <v>2017.11.15</v>
          </cell>
        </row>
        <row r="1452">
          <cell r="AA1452" t="str">
            <v>0310</v>
          </cell>
        </row>
        <row r="1453">
          <cell r="B1453" t="str">
            <v>031022496</v>
          </cell>
          <cell r="C1453" t="str">
            <v>生产自动化-机器人四期-标签放箱机构</v>
          </cell>
          <cell r="D1453" t="str">
            <v>TR-BQ01</v>
          </cell>
          <cell r="E1453">
            <v>5555.56</v>
          </cell>
          <cell r="F1453">
            <v>5000.38</v>
          </cell>
          <cell r="G1453">
            <v>555.18</v>
          </cell>
          <cell r="H1453">
            <v>0</v>
          </cell>
          <cell r="I1453" t="str">
            <v>2017.06.15</v>
          </cell>
          <cell r="J1453" t="str">
            <v>96</v>
          </cell>
          <cell r="K1453" t="str">
            <v>剂型设备</v>
          </cell>
          <cell r="L1453" t="str">
            <v>肥东制剂分厂</v>
          </cell>
          <cell r="M1453" t="str">
            <v>肥东制剂11#车间B3、B4线</v>
          </cell>
          <cell r="N1453" t="str">
            <v>合肥泰禾光电科技股份</v>
          </cell>
          <cell r="O1453" t="str">
            <v>55.56</v>
          </cell>
          <cell r="P1453" t="str">
            <v>666.72</v>
          </cell>
          <cell r="Q1453" t="str">
            <v>222.22</v>
          </cell>
          <cell r="R1453" t="str">
            <v>90</v>
          </cell>
          <cell r="S1453" t="str">
            <v>平均年限法(一)</v>
          </cell>
          <cell r="T1453" t="str">
            <v>在用</v>
          </cell>
          <cell r="U1453" t="str">
            <v>在建工程转入</v>
          </cell>
          <cell r="V1453" t="str">
            <v>王桂珍</v>
          </cell>
          <cell r="W1453" t="str">
            <v>2017.11.15</v>
          </cell>
        </row>
        <row r="1453">
          <cell r="AA1453" t="str">
            <v>0310</v>
          </cell>
        </row>
        <row r="1454">
          <cell r="B1454" t="str">
            <v>031022497</v>
          </cell>
          <cell r="C1454" t="str">
            <v>生产自动化-机器人四期-开箱机</v>
          </cell>
        </row>
        <row r="1454">
          <cell r="E1454">
            <v>38461.54</v>
          </cell>
          <cell r="F1454">
            <v>34615.78</v>
          </cell>
          <cell r="G1454">
            <v>3845.76</v>
          </cell>
          <cell r="H1454">
            <v>0</v>
          </cell>
          <cell r="I1454" t="str">
            <v>2017.06.15</v>
          </cell>
          <cell r="J1454" t="str">
            <v>96</v>
          </cell>
          <cell r="K1454" t="str">
            <v>剂型设备</v>
          </cell>
          <cell r="L1454" t="str">
            <v>肥东制剂分厂</v>
          </cell>
          <cell r="M1454" t="str">
            <v>肥东制剂11#车间B3、B4线</v>
          </cell>
          <cell r="N1454" t="str">
            <v>合肥泰禾光电科技股份</v>
          </cell>
          <cell r="O1454" t="str">
            <v>384.62</v>
          </cell>
          <cell r="P1454" t="str">
            <v>4,615.44</v>
          </cell>
          <cell r="Q1454" t="str">
            <v>1,538.46</v>
          </cell>
          <cell r="R1454" t="str">
            <v>90</v>
          </cell>
          <cell r="S1454" t="str">
            <v>平均年限法(一)</v>
          </cell>
          <cell r="T1454" t="str">
            <v>在用</v>
          </cell>
          <cell r="U1454" t="str">
            <v>在建工程转入</v>
          </cell>
          <cell r="V1454" t="str">
            <v>王桂珍</v>
          </cell>
          <cell r="W1454" t="str">
            <v>2017.11.15</v>
          </cell>
        </row>
        <row r="1454">
          <cell r="AA1454" t="str">
            <v>0310</v>
          </cell>
        </row>
        <row r="1455">
          <cell r="B1455" t="str">
            <v>031022498</v>
          </cell>
          <cell r="C1455" t="str">
            <v>生产自动化-机器人四期-开箱机</v>
          </cell>
        </row>
        <row r="1455">
          <cell r="E1455">
            <v>38461.54</v>
          </cell>
          <cell r="F1455">
            <v>34615.78</v>
          </cell>
          <cell r="G1455">
            <v>3845.76</v>
          </cell>
          <cell r="H1455">
            <v>0</v>
          </cell>
          <cell r="I1455" t="str">
            <v>2017.06.15</v>
          </cell>
          <cell r="J1455" t="str">
            <v>96</v>
          </cell>
          <cell r="K1455" t="str">
            <v>剂型设备</v>
          </cell>
          <cell r="L1455" t="str">
            <v>肥东制剂分厂</v>
          </cell>
          <cell r="M1455" t="str">
            <v>肥东制剂11#车间B3、B4线</v>
          </cell>
          <cell r="N1455" t="str">
            <v>合肥泰禾光电科技股份</v>
          </cell>
          <cell r="O1455" t="str">
            <v>384.62</v>
          </cell>
          <cell r="P1455" t="str">
            <v>4,615.44</v>
          </cell>
          <cell r="Q1455" t="str">
            <v>1,538.46</v>
          </cell>
          <cell r="R1455" t="str">
            <v>90</v>
          </cell>
          <cell r="S1455" t="str">
            <v>平均年限法(一)</v>
          </cell>
          <cell r="T1455" t="str">
            <v>在用</v>
          </cell>
          <cell r="U1455" t="str">
            <v>在建工程转入</v>
          </cell>
          <cell r="V1455" t="str">
            <v>王桂珍</v>
          </cell>
          <cell r="W1455" t="str">
            <v>2017.11.15</v>
          </cell>
        </row>
        <row r="1455">
          <cell r="AA1455" t="str">
            <v>0310</v>
          </cell>
        </row>
        <row r="1456">
          <cell r="B1456" t="str">
            <v>031022499</v>
          </cell>
          <cell r="C1456" t="str">
            <v>生产自动化-机器人四期-封箱机</v>
          </cell>
        </row>
        <row r="1456">
          <cell r="E1456">
            <v>19230.77</v>
          </cell>
          <cell r="F1456">
            <v>17307.89</v>
          </cell>
          <cell r="G1456">
            <v>1922.88</v>
          </cell>
          <cell r="H1456">
            <v>0</v>
          </cell>
          <cell r="I1456" t="str">
            <v>2017.06.15</v>
          </cell>
          <cell r="J1456" t="str">
            <v>96</v>
          </cell>
          <cell r="K1456" t="str">
            <v>剂型设备</v>
          </cell>
          <cell r="L1456" t="str">
            <v>肥东制剂分厂</v>
          </cell>
          <cell r="M1456" t="str">
            <v>肥东制剂11#车间B3、B4线</v>
          </cell>
          <cell r="N1456" t="str">
            <v>合肥泰禾光电科技股份</v>
          </cell>
          <cell r="O1456" t="str">
            <v>192.31</v>
          </cell>
          <cell r="P1456" t="str">
            <v>2,307.72</v>
          </cell>
          <cell r="Q1456" t="str">
            <v>769.23</v>
          </cell>
          <cell r="R1456" t="str">
            <v>90</v>
          </cell>
          <cell r="S1456" t="str">
            <v>平均年限法(一)</v>
          </cell>
          <cell r="T1456" t="str">
            <v>在用</v>
          </cell>
          <cell r="U1456" t="str">
            <v>在建工程转入</v>
          </cell>
          <cell r="V1456" t="str">
            <v>王桂珍</v>
          </cell>
          <cell r="W1456" t="str">
            <v>2017.11.15</v>
          </cell>
        </row>
        <row r="1456">
          <cell r="AA1456" t="str">
            <v>0310</v>
          </cell>
        </row>
        <row r="1457">
          <cell r="B1457" t="str">
            <v>031022500</v>
          </cell>
          <cell r="C1457" t="str">
            <v>生产自动化-机器人四期-封箱机</v>
          </cell>
        </row>
        <row r="1457">
          <cell r="E1457">
            <v>19230.77</v>
          </cell>
          <cell r="F1457">
            <v>17307.89</v>
          </cell>
          <cell r="G1457">
            <v>1922.88</v>
          </cell>
          <cell r="H1457">
            <v>0</v>
          </cell>
          <cell r="I1457" t="str">
            <v>2017.06.15</v>
          </cell>
          <cell r="J1457" t="str">
            <v>96</v>
          </cell>
          <cell r="K1457" t="str">
            <v>剂型设备</v>
          </cell>
          <cell r="L1457" t="str">
            <v>肥东制剂分厂</v>
          </cell>
          <cell r="M1457" t="str">
            <v>肥东制剂11#车间B3、B4线</v>
          </cell>
          <cell r="N1457" t="str">
            <v>合肥泰禾光电科技股份</v>
          </cell>
          <cell r="O1457" t="str">
            <v>192.31</v>
          </cell>
          <cell r="P1457" t="str">
            <v>2,307.72</v>
          </cell>
          <cell r="Q1457" t="str">
            <v>769.23</v>
          </cell>
          <cell r="R1457" t="str">
            <v>90</v>
          </cell>
          <cell r="S1457" t="str">
            <v>平均年限法(一)</v>
          </cell>
          <cell r="T1457" t="str">
            <v>在用</v>
          </cell>
          <cell r="U1457" t="str">
            <v>在建工程转入</v>
          </cell>
          <cell r="V1457" t="str">
            <v>王桂珍</v>
          </cell>
          <cell r="W1457" t="str">
            <v>2017.11.15</v>
          </cell>
        </row>
        <row r="1457">
          <cell r="AA1457" t="str">
            <v>0310</v>
          </cell>
        </row>
        <row r="1458">
          <cell r="B1458" t="str">
            <v>031022501</v>
          </cell>
          <cell r="C1458" t="str">
            <v>生产自动化-机器人四期-打包机</v>
          </cell>
        </row>
        <row r="1458">
          <cell r="E1458">
            <v>21367.52</v>
          </cell>
          <cell r="F1458">
            <v>19231.18</v>
          </cell>
          <cell r="G1458">
            <v>2136.34</v>
          </cell>
          <cell r="H1458">
            <v>0</v>
          </cell>
          <cell r="I1458" t="str">
            <v>2017.06.15</v>
          </cell>
          <cell r="J1458" t="str">
            <v>96</v>
          </cell>
          <cell r="K1458" t="str">
            <v>剂型设备</v>
          </cell>
          <cell r="L1458" t="str">
            <v>肥东制剂分厂</v>
          </cell>
          <cell r="M1458" t="str">
            <v>肥东制剂11#车间B3、B4线</v>
          </cell>
          <cell r="N1458" t="str">
            <v>合肥泰禾光电科技股份</v>
          </cell>
          <cell r="O1458" t="str">
            <v>213.68</v>
          </cell>
          <cell r="P1458" t="str">
            <v>2,564.16</v>
          </cell>
          <cell r="Q1458" t="str">
            <v>854.70</v>
          </cell>
          <cell r="R1458" t="str">
            <v>90</v>
          </cell>
          <cell r="S1458" t="str">
            <v>平均年限法(一)</v>
          </cell>
          <cell r="T1458" t="str">
            <v>在用</v>
          </cell>
          <cell r="U1458" t="str">
            <v>在建工程转入</v>
          </cell>
          <cell r="V1458" t="str">
            <v>王桂珍</v>
          </cell>
          <cell r="W1458" t="str">
            <v>2017.11.15</v>
          </cell>
        </row>
        <row r="1458">
          <cell r="AA1458" t="str">
            <v>0310</v>
          </cell>
        </row>
        <row r="1459">
          <cell r="B1459" t="str">
            <v>031022502</v>
          </cell>
          <cell r="C1459" t="str">
            <v>生产自动化-机器人四期-打包机</v>
          </cell>
        </row>
        <row r="1459">
          <cell r="E1459">
            <v>21367.52</v>
          </cell>
          <cell r="F1459">
            <v>19231.18</v>
          </cell>
          <cell r="G1459">
            <v>2136.34</v>
          </cell>
          <cell r="H1459">
            <v>0</v>
          </cell>
          <cell r="I1459" t="str">
            <v>2017.06.15</v>
          </cell>
          <cell r="J1459" t="str">
            <v>96</v>
          </cell>
          <cell r="K1459" t="str">
            <v>剂型设备</v>
          </cell>
          <cell r="L1459" t="str">
            <v>肥东制剂分厂</v>
          </cell>
          <cell r="M1459" t="str">
            <v>肥东制剂11#车间B3、B4线</v>
          </cell>
          <cell r="N1459" t="str">
            <v>合肥泰禾光电科技股份</v>
          </cell>
          <cell r="O1459" t="str">
            <v>213.68</v>
          </cell>
          <cell r="P1459" t="str">
            <v>2,564.16</v>
          </cell>
          <cell r="Q1459" t="str">
            <v>854.70</v>
          </cell>
          <cell r="R1459" t="str">
            <v>90</v>
          </cell>
          <cell r="S1459" t="str">
            <v>平均年限法(一)</v>
          </cell>
          <cell r="T1459" t="str">
            <v>在用</v>
          </cell>
          <cell r="U1459" t="str">
            <v>在建工程转入</v>
          </cell>
          <cell r="V1459" t="str">
            <v>王桂珍</v>
          </cell>
          <cell r="W1459" t="str">
            <v>2017.11.15</v>
          </cell>
        </row>
        <row r="1459">
          <cell r="AA1459" t="str">
            <v>0310</v>
          </cell>
        </row>
        <row r="1460">
          <cell r="B1460" t="str">
            <v>031022503</v>
          </cell>
          <cell r="C1460" t="str">
            <v>生产自动化-机器人四期-爬坡输送机1</v>
          </cell>
          <cell r="D1460" t="str">
            <v>TR-PP01</v>
          </cell>
          <cell r="E1460">
            <v>6410.26</v>
          </cell>
          <cell r="F1460">
            <v>5769.01</v>
          </cell>
          <cell r="G1460">
            <v>641.25</v>
          </cell>
          <cell r="H1460">
            <v>0</v>
          </cell>
          <cell r="I1460" t="str">
            <v>2017.06.15</v>
          </cell>
          <cell r="J1460" t="str">
            <v>96</v>
          </cell>
          <cell r="K1460" t="str">
            <v>剂型设备</v>
          </cell>
          <cell r="L1460" t="str">
            <v>肥东制剂分厂</v>
          </cell>
          <cell r="M1460" t="str">
            <v>肥东制剂11#车间B3、B4线</v>
          </cell>
          <cell r="N1460" t="str">
            <v>合肥泰禾光电科技股份</v>
          </cell>
          <cell r="O1460" t="str">
            <v>64.10</v>
          </cell>
          <cell r="P1460" t="str">
            <v>769.20</v>
          </cell>
          <cell r="Q1460" t="str">
            <v>256.41</v>
          </cell>
          <cell r="R1460" t="str">
            <v>90</v>
          </cell>
          <cell r="S1460" t="str">
            <v>平均年限法(一)</v>
          </cell>
          <cell r="T1460" t="str">
            <v>在用</v>
          </cell>
          <cell r="U1460" t="str">
            <v>在建工程转入</v>
          </cell>
          <cell r="V1460" t="str">
            <v>王桂珍</v>
          </cell>
          <cell r="W1460" t="str">
            <v>2017.11.15</v>
          </cell>
        </row>
        <row r="1460">
          <cell r="AA1460" t="str">
            <v>0310</v>
          </cell>
        </row>
        <row r="1461">
          <cell r="B1461" t="str">
            <v>031022504</v>
          </cell>
          <cell r="C1461" t="str">
            <v>生产自动化-机器人四期-顶升移栽机构</v>
          </cell>
          <cell r="D1461" t="str">
            <v>TR-DS01</v>
          </cell>
          <cell r="E1461">
            <v>11538.46</v>
          </cell>
          <cell r="F1461">
            <v>10384.22</v>
          </cell>
          <cell r="G1461">
            <v>1154.24</v>
          </cell>
          <cell r="H1461">
            <v>0</v>
          </cell>
          <cell r="I1461" t="str">
            <v>2017.06.15</v>
          </cell>
          <cell r="J1461" t="str">
            <v>96</v>
          </cell>
          <cell r="K1461" t="str">
            <v>剂型设备</v>
          </cell>
          <cell r="L1461" t="str">
            <v>肥东制剂分厂</v>
          </cell>
          <cell r="M1461" t="str">
            <v>肥东制剂11#车间B3、B4线</v>
          </cell>
          <cell r="N1461" t="str">
            <v>合肥泰禾光电科技股份</v>
          </cell>
          <cell r="O1461" t="str">
            <v>115.38</v>
          </cell>
          <cell r="P1461" t="str">
            <v>1,384.56</v>
          </cell>
          <cell r="Q1461" t="str">
            <v>461.54</v>
          </cell>
          <cell r="R1461" t="str">
            <v>90</v>
          </cell>
          <cell r="S1461" t="str">
            <v>平均年限法(一)</v>
          </cell>
          <cell r="T1461" t="str">
            <v>在用</v>
          </cell>
          <cell r="U1461" t="str">
            <v>在建工程转入</v>
          </cell>
          <cell r="V1461" t="str">
            <v>王桂珍</v>
          </cell>
          <cell r="W1461" t="str">
            <v>2017.11.15</v>
          </cell>
        </row>
        <row r="1461">
          <cell r="AA1461" t="str">
            <v>0310</v>
          </cell>
        </row>
        <row r="1462">
          <cell r="B1462" t="str">
            <v>031022505</v>
          </cell>
          <cell r="C1462" t="str">
            <v>生产自动化-机器人四期-顶升移栽机构</v>
          </cell>
          <cell r="D1462" t="str">
            <v>TR-DS01</v>
          </cell>
          <cell r="E1462">
            <v>11538.46</v>
          </cell>
          <cell r="F1462">
            <v>10384.22</v>
          </cell>
          <cell r="G1462">
            <v>1154.24</v>
          </cell>
          <cell r="H1462">
            <v>0</v>
          </cell>
          <cell r="I1462" t="str">
            <v>2017.06.15</v>
          </cell>
          <cell r="J1462" t="str">
            <v>96</v>
          </cell>
          <cell r="K1462" t="str">
            <v>剂型设备</v>
          </cell>
          <cell r="L1462" t="str">
            <v>肥东制剂分厂</v>
          </cell>
          <cell r="M1462" t="str">
            <v>肥东制剂11#车间B3、B4线</v>
          </cell>
          <cell r="N1462" t="str">
            <v>合肥泰禾光电科技股份</v>
          </cell>
          <cell r="O1462" t="str">
            <v>115.38</v>
          </cell>
          <cell r="P1462" t="str">
            <v>1,384.56</v>
          </cell>
          <cell r="Q1462" t="str">
            <v>461.54</v>
          </cell>
          <cell r="R1462" t="str">
            <v>90</v>
          </cell>
          <cell r="S1462" t="str">
            <v>平均年限法(一)</v>
          </cell>
          <cell r="T1462" t="str">
            <v>在用</v>
          </cell>
          <cell r="U1462" t="str">
            <v>在建工程转入</v>
          </cell>
          <cell r="V1462" t="str">
            <v>王桂珍</v>
          </cell>
          <cell r="W1462" t="str">
            <v>2017.11.15</v>
          </cell>
        </row>
        <row r="1462">
          <cell r="AA1462" t="str">
            <v>0310</v>
          </cell>
        </row>
        <row r="1463">
          <cell r="B1463" t="str">
            <v>031022506</v>
          </cell>
          <cell r="C1463" t="str">
            <v>生产自动化-机器人四期-顶升移栽机构</v>
          </cell>
          <cell r="D1463" t="str">
            <v>TR-DS01</v>
          </cell>
          <cell r="E1463">
            <v>11538.46</v>
          </cell>
          <cell r="F1463">
            <v>10384.22</v>
          </cell>
          <cell r="G1463">
            <v>1154.24</v>
          </cell>
          <cell r="H1463">
            <v>0</v>
          </cell>
          <cell r="I1463" t="str">
            <v>2017.06.15</v>
          </cell>
          <cell r="J1463" t="str">
            <v>96</v>
          </cell>
          <cell r="K1463" t="str">
            <v>剂型设备</v>
          </cell>
          <cell r="L1463" t="str">
            <v>肥东制剂分厂</v>
          </cell>
          <cell r="M1463" t="str">
            <v>肥东制剂11#车间B3、B4线</v>
          </cell>
          <cell r="N1463" t="str">
            <v>合肥泰禾光电科技股份</v>
          </cell>
          <cell r="O1463" t="str">
            <v>115.38</v>
          </cell>
          <cell r="P1463" t="str">
            <v>1,384.56</v>
          </cell>
          <cell r="Q1463" t="str">
            <v>461.54</v>
          </cell>
          <cell r="R1463" t="str">
            <v>90</v>
          </cell>
          <cell r="S1463" t="str">
            <v>平均年限法(一)</v>
          </cell>
          <cell r="T1463" t="str">
            <v>在用</v>
          </cell>
          <cell r="U1463" t="str">
            <v>在建工程转入</v>
          </cell>
          <cell r="V1463" t="str">
            <v>王桂珍</v>
          </cell>
          <cell r="W1463" t="str">
            <v>2017.11.15</v>
          </cell>
        </row>
        <row r="1463">
          <cell r="AA1463" t="str">
            <v>0310</v>
          </cell>
        </row>
        <row r="1464">
          <cell r="B1464" t="str">
            <v>031022507</v>
          </cell>
          <cell r="C1464" t="str">
            <v>生产自动化-机器人四期-顶升移栽机构</v>
          </cell>
          <cell r="D1464" t="str">
            <v>TR-DS01</v>
          </cell>
          <cell r="E1464">
            <v>11538.46</v>
          </cell>
          <cell r="F1464">
            <v>10384.22</v>
          </cell>
          <cell r="G1464">
            <v>1154.24</v>
          </cell>
          <cell r="H1464">
            <v>0</v>
          </cell>
          <cell r="I1464" t="str">
            <v>2017.06.15</v>
          </cell>
          <cell r="J1464" t="str">
            <v>96</v>
          </cell>
          <cell r="K1464" t="str">
            <v>剂型设备</v>
          </cell>
          <cell r="L1464" t="str">
            <v>肥东制剂分厂</v>
          </cell>
          <cell r="M1464" t="str">
            <v>肥东制剂11#车间B3、B4线</v>
          </cell>
          <cell r="N1464" t="str">
            <v>合肥泰禾光电科技股份</v>
          </cell>
          <cell r="O1464" t="str">
            <v>115.38</v>
          </cell>
          <cell r="P1464" t="str">
            <v>1,384.56</v>
          </cell>
          <cell r="Q1464" t="str">
            <v>461.54</v>
          </cell>
          <cell r="R1464" t="str">
            <v>90</v>
          </cell>
          <cell r="S1464" t="str">
            <v>平均年限法(一)</v>
          </cell>
          <cell r="T1464" t="str">
            <v>在用</v>
          </cell>
          <cell r="U1464" t="str">
            <v>在建工程转入</v>
          </cell>
          <cell r="V1464" t="str">
            <v>王桂珍</v>
          </cell>
          <cell r="W1464" t="str">
            <v>2017.11.15</v>
          </cell>
        </row>
        <row r="1464">
          <cell r="AA1464" t="str">
            <v>0310</v>
          </cell>
        </row>
        <row r="1465">
          <cell r="B1465" t="str">
            <v>031022508</v>
          </cell>
          <cell r="C1465" t="str">
            <v>生产自动化-机器人四期-过渡滚筒输送机1</v>
          </cell>
          <cell r="D1465" t="str">
            <v>TR-SS01</v>
          </cell>
          <cell r="E1465">
            <v>10683.76</v>
          </cell>
          <cell r="F1465">
            <v>9615.59</v>
          </cell>
          <cell r="G1465">
            <v>1068.17</v>
          </cell>
          <cell r="H1465">
            <v>0</v>
          </cell>
          <cell r="I1465" t="str">
            <v>2017.06.15</v>
          </cell>
          <cell r="J1465" t="str">
            <v>96</v>
          </cell>
          <cell r="K1465" t="str">
            <v>剂型设备</v>
          </cell>
          <cell r="L1465" t="str">
            <v>肥东制剂分厂</v>
          </cell>
          <cell r="M1465" t="str">
            <v>肥东制剂11#车间B3、B4线</v>
          </cell>
          <cell r="N1465" t="str">
            <v>合肥泰禾光电科技股份</v>
          </cell>
          <cell r="O1465" t="str">
            <v>106.84</v>
          </cell>
          <cell r="P1465" t="str">
            <v>1,282.08</v>
          </cell>
          <cell r="Q1465" t="str">
            <v>427.35</v>
          </cell>
          <cell r="R1465" t="str">
            <v>90</v>
          </cell>
          <cell r="S1465" t="str">
            <v>平均年限法(一)</v>
          </cell>
          <cell r="T1465" t="str">
            <v>在用</v>
          </cell>
          <cell r="U1465" t="str">
            <v>在建工程转入</v>
          </cell>
          <cell r="V1465" t="str">
            <v>王桂珍</v>
          </cell>
          <cell r="W1465" t="str">
            <v>2017.11.15</v>
          </cell>
        </row>
        <row r="1465">
          <cell r="AA1465" t="str">
            <v>0310</v>
          </cell>
        </row>
        <row r="1466">
          <cell r="B1466" t="str">
            <v>031022509</v>
          </cell>
          <cell r="C1466" t="str">
            <v>生产自动化-机器人四期-过渡滚筒输送机1</v>
          </cell>
          <cell r="D1466" t="str">
            <v>TR-SS01</v>
          </cell>
          <cell r="E1466">
            <v>10683.76</v>
          </cell>
          <cell r="F1466">
            <v>9615.59</v>
          </cell>
          <cell r="G1466">
            <v>1068.17</v>
          </cell>
          <cell r="H1466">
            <v>0</v>
          </cell>
          <cell r="I1466" t="str">
            <v>2017.06.15</v>
          </cell>
          <cell r="J1466" t="str">
            <v>96</v>
          </cell>
          <cell r="K1466" t="str">
            <v>剂型设备</v>
          </cell>
          <cell r="L1466" t="str">
            <v>肥东制剂分厂</v>
          </cell>
          <cell r="M1466" t="str">
            <v>肥东制剂11#车间B3、B4线</v>
          </cell>
          <cell r="N1466" t="str">
            <v>合肥泰禾光电科技股份</v>
          </cell>
          <cell r="O1466" t="str">
            <v>106.84</v>
          </cell>
          <cell r="P1466" t="str">
            <v>1,282.08</v>
          </cell>
          <cell r="Q1466" t="str">
            <v>427.35</v>
          </cell>
          <cell r="R1466" t="str">
            <v>90</v>
          </cell>
          <cell r="S1466" t="str">
            <v>平均年限法(一)</v>
          </cell>
          <cell r="T1466" t="str">
            <v>在用</v>
          </cell>
          <cell r="U1466" t="str">
            <v>在建工程转入</v>
          </cell>
          <cell r="V1466" t="str">
            <v>王桂珍</v>
          </cell>
          <cell r="W1466" t="str">
            <v>2017.11.15</v>
          </cell>
        </row>
        <row r="1466">
          <cell r="AA1466" t="str">
            <v>0310</v>
          </cell>
        </row>
        <row r="1467">
          <cell r="B1467" t="str">
            <v>031022510</v>
          </cell>
          <cell r="C1467" t="str">
            <v>生产自动化-机器人四期-过渡滚筒输送机2</v>
          </cell>
          <cell r="D1467" t="str">
            <v>TR-SS02</v>
          </cell>
          <cell r="E1467">
            <v>11538.46</v>
          </cell>
          <cell r="F1467">
            <v>10384.22</v>
          </cell>
          <cell r="G1467">
            <v>1154.24</v>
          </cell>
          <cell r="H1467">
            <v>0</v>
          </cell>
          <cell r="I1467" t="str">
            <v>2017.06.15</v>
          </cell>
          <cell r="J1467" t="str">
            <v>96</v>
          </cell>
          <cell r="K1467" t="str">
            <v>剂型设备</v>
          </cell>
          <cell r="L1467" t="str">
            <v>肥东制剂分厂</v>
          </cell>
          <cell r="M1467" t="str">
            <v>肥东制剂11#车间B3、B4线</v>
          </cell>
          <cell r="N1467" t="str">
            <v>合肥泰禾光电科技股份</v>
          </cell>
          <cell r="O1467" t="str">
            <v>115.38</v>
          </cell>
          <cell r="P1467" t="str">
            <v>1,384.56</v>
          </cell>
          <cell r="Q1467" t="str">
            <v>461.54</v>
          </cell>
          <cell r="R1467" t="str">
            <v>90</v>
          </cell>
          <cell r="S1467" t="str">
            <v>平均年限法(一)</v>
          </cell>
          <cell r="T1467" t="str">
            <v>在用</v>
          </cell>
          <cell r="U1467" t="str">
            <v>在建工程转入</v>
          </cell>
          <cell r="V1467" t="str">
            <v>王桂珍</v>
          </cell>
          <cell r="W1467" t="str">
            <v>2017.11.15</v>
          </cell>
        </row>
        <row r="1467">
          <cell r="AA1467" t="str">
            <v>0310</v>
          </cell>
        </row>
        <row r="1468">
          <cell r="B1468" t="str">
            <v>031022511</v>
          </cell>
          <cell r="C1468" t="str">
            <v>生产自动化-机器人四期-过渡滚筒输送机2</v>
          </cell>
          <cell r="D1468" t="str">
            <v>TR-SS02</v>
          </cell>
          <cell r="E1468">
            <v>11538.46</v>
          </cell>
          <cell r="F1468">
            <v>10384.22</v>
          </cell>
          <cell r="G1468">
            <v>1154.24</v>
          </cell>
          <cell r="H1468">
            <v>0</v>
          </cell>
          <cell r="I1468" t="str">
            <v>2017.06.15</v>
          </cell>
          <cell r="J1468" t="str">
            <v>96</v>
          </cell>
          <cell r="K1468" t="str">
            <v>剂型设备</v>
          </cell>
          <cell r="L1468" t="str">
            <v>肥东制剂分厂</v>
          </cell>
          <cell r="M1468" t="str">
            <v>肥东制剂11#车间B3、B4线</v>
          </cell>
          <cell r="N1468" t="str">
            <v>合肥泰禾光电科技股份</v>
          </cell>
          <cell r="O1468" t="str">
            <v>115.38</v>
          </cell>
          <cell r="P1468" t="str">
            <v>1,384.56</v>
          </cell>
          <cell r="Q1468" t="str">
            <v>461.54</v>
          </cell>
          <cell r="R1468" t="str">
            <v>90</v>
          </cell>
          <cell r="S1468" t="str">
            <v>平均年限法(一)</v>
          </cell>
          <cell r="T1468" t="str">
            <v>在用</v>
          </cell>
          <cell r="U1468" t="str">
            <v>在建工程转入</v>
          </cell>
          <cell r="V1468" t="str">
            <v>王桂珍</v>
          </cell>
          <cell r="W1468" t="str">
            <v>2017.11.15</v>
          </cell>
        </row>
        <row r="1468">
          <cell r="AA1468" t="str">
            <v>0310</v>
          </cell>
        </row>
        <row r="1469">
          <cell r="B1469" t="str">
            <v>031022512</v>
          </cell>
          <cell r="C1469" t="str">
            <v>生产自动化-机器人四期-抓坡输送机2</v>
          </cell>
          <cell r="D1469" t="str">
            <v>TR-SS02</v>
          </cell>
          <cell r="E1469">
            <v>4273.5</v>
          </cell>
          <cell r="F1469">
            <v>3846.58</v>
          </cell>
          <cell r="G1469">
            <v>426.92</v>
          </cell>
          <cell r="H1469">
            <v>0</v>
          </cell>
          <cell r="I1469" t="str">
            <v>2017.06.15</v>
          </cell>
          <cell r="J1469" t="str">
            <v>96</v>
          </cell>
          <cell r="K1469" t="str">
            <v>剂型设备</v>
          </cell>
          <cell r="L1469" t="str">
            <v>肥东制剂分厂</v>
          </cell>
          <cell r="M1469" t="str">
            <v>肥东制剂11#车间B3、B4线</v>
          </cell>
          <cell r="N1469" t="str">
            <v>合肥泰禾光电科技股份</v>
          </cell>
          <cell r="O1469" t="str">
            <v>42.74</v>
          </cell>
          <cell r="P1469" t="str">
            <v>512.88</v>
          </cell>
          <cell r="Q1469" t="str">
            <v>170.94</v>
          </cell>
          <cell r="R1469" t="str">
            <v>90</v>
          </cell>
          <cell r="S1469" t="str">
            <v>平均年限法(一)</v>
          </cell>
          <cell r="T1469" t="str">
            <v>在用</v>
          </cell>
          <cell r="U1469" t="str">
            <v>在建工程转入</v>
          </cell>
          <cell r="V1469" t="str">
            <v>王桂珍</v>
          </cell>
          <cell r="W1469" t="str">
            <v>2017.11.15</v>
          </cell>
        </row>
        <row r="1469">
          <cell r="AA1469" t="str">
            <v>0310</v>
          </cell>
        </row>
        <row r="1470">
          <cell r="B1470" t="str">
            <v>031022513</v>
          </cell>
          <cell r="C1470" t="str">
            <v>生产自动化-机器人四期-抓取输送机</v>
          </cell>
          <cell r="D1470" t="str">
            <v>TR-ZQ02</v>
          </cell>
          <cell r="E1470">
            <v>10256.41</v>
          </cell>
          <cell r="F1470">
            <v>9230.42</v>
          </cell>
          <cell r="G1470">
            <v>1025.99</v>
          </cell>
          <cell r="H1470">
            <v>0</v>
          </cell>
          <cell r="I1470" t="str">
            <v>2017.06.15</v>
          </cell>
          <cell r="J1470" t="str">
            <v>96</v>
          </cell>
          <cell r="K1470" t="str">
            <v>剂型设备</v>
          </cell>
          <cell r="L1470" t="str">
            <v>肥东制剂分厂</v>
          </cell>
          <cell r="M1470" t="str">
            <v>肥东制剂11#车间B3、B4线</v>
          </cell>
          <cell r="N1470" t="str">
            <v>合肥泰禾光电科技股份</v>
          </cell>
          <cell r="O1470" t="str">
            <v>102.56</v>
          </cell>
          <cell r="P1470" t="str">
            <v>1,230.72</v>
          </cell>
          <cell r="Q1470" t="str">
            <v>410.26</v>
          </cell>
          <cell r="R1470" t="str">
            <v>90</v>
          </cell>
          <cell r="S1470" t="str">
            <v>平均年限法(一)</v>
          </cell>
          <cell r="T1470" t="str">
            <v>在用</v>
          </cell>
          <cell r="U1470" t="str">
            <v>在建工程转入</v>
          </cell>
          <cell r="V1470" t="str">
            <v>王桂珍</v>
          </cell>
          <cell r="W1470" t="str">
            <v>2017.11.15</v>
          </cell>
        </row>
        <row r="1470">
          <cell r="AA1470" t="str">
            <v>0310</v>
          </cell>
        </row>
        <row r="1471">
          <cell r="B1471" t="str">
            <v>031022514</v>
          </cell>
          <cell r="C1471" t="str">
            <v>生产自动化-机器人四期-抓取输送机</v>
          </cell>
          <cell r="D1471" t="str">
            <v>TR-ZQ02</v>
          </cell>
          <cell r="E1471">
            <v>10256.41</v>
          </cell>
          <cell r="F1471">
            <v>9230.42</v>
          </cell>
          <cell r="G1471">
            <v>1025.99</v>
          </cell>
          <cell r="H1471">
            <v>0</v>
          </cell>
          <cell r="I1471" t="str">
            <v>2017.06.15</v>
          </cell>
          <cell r="J1471" t="str">
            <v>96</v>
          </cell>
          <cell r="K1471" t="str">
            <v>剂型设备</v>
          </cell>
          <cell r="L1471" t="str">
            <v>肥东制剂分厂</v>
          </cell>
          <cell r="M1471" t="str">
            <v>肥东制剂11#车间B3、B4线</v>
          </cell>
          <cell r="N1471" t="str">
            <v>合肥泰禾光电科技股份</v>
          </cell>
          <cell r="O1471" t="str">
            <v>102.56</v>
          </cell>
          <cell r="P1471" t="str">
            <v>1,230.72</v>
          </cell>
          <cell r="Q1471" t="str">
            <v>410.26</v>
          </cell>
          <cell r="R1471" t="str">
            <v>90</v>
          </cell>
          <cell r="S1471" t="str">
            <v>平均年限法(一)</v>
          </cell>
          <cell r="T1471" t="str">
            <v>在用</v>
          </cell>
          <cell r="U1471" t="str">
            <v>在建工程转入</v>
          </cell>
          <cell r="V1471" t="str">
            <v>王桂珍</v>
          </cell>
          <cell r="W1471" t="str">
            <v>2017.11.15</v>
          </cell>
        </row>
        <row r="1471">
          <cell r="AA1471" t="str">
            <v>0310</v>
          </cell>
        </row>
        <row r="1472">
          <cell r="B1472" t="str">
            <v>031022515</v>
          </cell>
          <cell r="C1472" t="str">
            <v>生产自动化-机器人四期-托盘库本体</v>
          </cell>
          <cell r="D1472" t="str">
            <v>TR-BT01</v>
          </cell>
          <cell r="E1472">
            <v>14529.91</v>
          </cell>
          <cell r="F1472">
            <v>13077</v>
          </cell>
          <cell r="G1472">
            <v>1452.91</v>
          </cell>
          <cell r="H1472">
            <v>0</v>
          </cell>
          <cell r="I1472" t="str">
            <v>2017.06.15</v>
          </cell>
          <cell r="J1472" t="str">
            <v>96</v>
          </cell>
          <cell r="K1472" t="str">
            <v>剂型设备</v>
          </cell>
          <cell r="L1472" t="str">
            <v>肥东制剂分厂</v>
          </cell>
          <cell r="M1472" t="str">
            <v>肥东制剂11#车间B3、B4线</v>
          </cell>
          <cell r="N1472" t="str">
            <v>合肥泰禾光电科技股份</v>
          </cell>
          <cell r="O1472" t="str">
            <v>145.30</v>
          </cell>
          <cell r="P1472" t="str">
            <v>1,743.60</v>
          </cell>
          <cell r="Q1472" t="str">
            <v>581.20</v>
          </cell>
          <cell r="R1472" t="str">
            <v>90</v>
          </cell>
          <cell r="S1472" t="str">
            <v>平均年限法(一)</v>
          </cell>
          <cell r="T1472" t="str">
            <v>在用</v>
          </cell>
          <cell r="U1472" t="str">
            <v>在建工程转入</v>
          </cell>
          <cell r="V1472" t="str">
            <v>王桂珍</v>
          </cell>
          <cell r="W1472" t="str">
            <v>2017.11.15</v>
          </cell>
        </row>
        <row r="1472">
          <cell r="AA1472" t="str">
            <v>0310</v>
          </cell>
        </row>
        <row r="1473">
          <cell r="B1473" t="str">
            <v>031022516</v>
          </cell>
          <cell r="C1473" t="str">
            <v>生产自动化-机器人四期-空托盘链条输送机1</v>
          </cell>
          <cell r="D1473" t="str">
            <v>TR-LT01</v>
          </cell>
          <cell r="E1473">
            <v>10256.41</v>
          </cell>
          <cell r="F1473">
            <v>9230.42</v>
          </cell>
          <cell r="G1473">
            <v>1025.99</v>
          </cell>
          <cell r="H1473">
            <v>0</v>
          </cell>
          <cell r="I1473" t="str">
            <v>2017.06.15</v>
          </cell>
          <cell r="J1473" t="str">
            <v>96</v>
          </cell>
          <cell r="K1473" t="str">
            <v>剂型设备</v>
          </cell>
          <cell r="L1473" t="str">
            <v>肥东制剂分厂</v>
          </cell>
          <cell r="M1473" t="str">
            <v>肥东制剂11#车间B3、B4线</v>
          </cell>
          <cell r="N1473" t="str">
            <v>合肥泰禾光电科技股份</v>
          </cell>
          <cell r="O1473" t="str">
            <v>102.56</v>
          </cell>
          <cell r="P1473" t="str">
            <v>1,230.72</v>
          </cell>
          <cell r="Q1473" t="str">
            <v>410.26</v>
          </cell>
          <cell r="R1473" t="str">
            <v>90</v>
          </cell>
          <cell r="S1473" t="str">
            <v>平均年限法(一)</v>
          </cell>
          <cell r="T1473" t="str">
            <v>在用</v>
          </cell>
          <cell r="U1473" t="str">
            <v>在建工程转入</v>
          </cell>
          <cell r="V1473" t="str">
            <v>王桂珍</v>
          </cell>
          <cell r="W1473" t="str">
            <v>2017.11.15</v>
          </cell>
        </row>
        <row r="1473">
          <cell r="AA1473" t="str">
            <v>0310</v>
          </cell>
        </row>
        <row r="1474">
          <cell r="B1474" t="str">
            <v>031022517</v>
          </cell>
          <cell r="C1474" t="str">
            <v>生产自动化-机器人四期-空托盘链条输送机2</v>
          </cell>
          <cell r="D1474" t="str">
            <v>TR-LT01</v>
          </cell>
          <cell r="E1474">
            <v>11111.11</v>
          </cell>
          <cell r="F1474">
            <v>9999.9</v>
          </cell>
          <cell r="G1474">
            <v>1111.21</v>
          </cell>
          <cell r="H1474">
            <v>0</v>
          </cell>
          <cell r="I1474" t="str">
            <v>2017.06.15</v>
          </cell>
          <cell r="J1474" t="str">
            <v>96</v>
          </cell>
          <cell r="K1474" t="str">
            <v>剂型设备</v>
          </cell>
          <cell r="L1474" t="str">
            <v>肥东制剂分厂</v>
          </cell>
          <cell r="M1474" t="str">
            <v>肥东制剂11#车间B3、B4线</v>
          </cell>
          <cell r="N1474" t="str">
            <v>合肥泰禾光电科技股份</v>
          </cell>
          <cell r="O1474" t="str">
            <v>111.11</v>
          </cell>
          <cell r="P1474" t="str">
            <v>1,333.32</v>
          </cell>
          <cell r="Q1474" t="str">
            <v>444.44</v>
          </cell>
          <cell r="R1474" t="str">
            <v>90</v>
          </cell>
          <cell r="S1474" t="str">
            <v>平均年限法(一)</v>
          </cell>
          <cell r="T1474" t="str">
            <v>在用</v>
          </cell>
          <cell r="U1474" t="str">
            <v>在建工程转入</v>
          </cell>
          <cell r="V1474" t="str">
            <v>王桂珍</v>
          </cell>
          <cell r="W1474" t="str">
            <v>2017.11.15</v>
          </cell>
        </row>
        <row r="1474">
          <cell r="AA1474" t="str">
            <v>0310</v>
          </cell>
        </row>
        <row r="1475">
          <cell r="B1475" t="str">
            <v>031022518</v>
          </cell>
          <cell r="C1475" t="str">
            <v>生产自动化-机器人四期-空托盘移栽输送机</v>
          </cell>
          <cell r="D1475" t="str">
            <v>TR-LT01</v>
          </cell>
          <cell r="E1475">
            <v>16666.67</v>
          </cell>
          <cell r="F1475">
            <v>15000.29</v>
          </cell>
          <cell r="G1475">
            <v>1666.38</v>
          </cell>
          <cell r="H1475">
            <v>0</v>
          </cell>
          <cell r="I1475" t="str">
            <v>2017.06.15</v>
          </cell>
          <cell r="J1475" t="str">
            <v>96</v>
          </cell>
          <cell r="K1475" t="str">
            <v>剂型设备</v>
          </cell>
          <cell r="L1475" t="str">
            <v>肥东制剂分厂</v>
          </cell>
          <cell r="M1475" t="str">
            <v>肥东制剂11#车间B3、B4线</v>
          </cell>
          <cell r="N1475" t="str">
            <v>合肥泰禾光电科技股份</v>
          </cell>
          <cell r="O1475" t="str">
            <v>166.67</v>
          </cell>
          <cell r="P1475" t="str">
            <v>2,000.04</v>
          </cell>
          <cell r="Q1475" t="str">
            <v>666.67</v>
          </cell>
          <cell r="R1475" t="str">
            <v>90</v>
          </cell>
          <cell r="S1475" t="str">
            <v>平均年限法(一)</v>
          </cell>
          <cell r="T1475" t="str">
            <v>在用</v>
          </cell>
          <cell r="U1475" t="str">
            <v>在建工程转入</v>
          </cell>
          <cell r="V1475" t="str">
            <v>王桂珍</v>
          </cell>
          <cell r="W1475" t="str">
            <v>2017.11.15</v>
          </cell>
        </row>
        <row r="1475">
          <cell r="AA1475" t="str">
            <v>0310</v>
          </cell>
        </row>
        <row r="1476">
          <cell r="B1476" t="str">
            <v>031022519</v>
          </cell>
          <cell r="C1476" t="str">
            <v>生产自动化-机器人四期-空托盘移栽输送机</v>
          </cell>
          <cell r="D1476" t="str">
            <v>TR-LT01</v>
          </cell>
          <cell r="E1476">
            <v>16666.67</v>
          </cell>
          <cell r="F1476">
            <v>15000.29</v>
          </cell>
          <cell r="G1476">
            <v>1666.38</v>
          </cell>
          <cell r="H1476">
            <v>0</v>
          </cell>
          <cell r="I1476" t="str">
            <v>2017.06.15</v>
          </cell>
          <cell r="J1476" t="str">
            <v>96</v>
          </cell>
          <cell r="K1476" t="str">
            <v>剂型设备</v>
          </cell>
          <cell r="L1476" t="str">
            <v>肥东制剂分厂</v>
          </cell>
          <cell r="M1476" t="str">
            <v>肥东制剂11#车间B3、B4线</v>
          </cell>
          <cell r="N1476" t="str">
            <v>合肥泰禾光电科技股份</v>
          </cell>
          <cell r="O1476" t="str">
            <v>166.67</v>
          </cell>
          <cell r="P1476" t="str">
            <v>2,000.04</v>
          </cell>
          <cell r="Q1476" t="str">
            <v>666.67</v>
          </cell>
          <cell r="R1476" t="str">
            <v>90</v>
          </cell>
          <cell r="S1476" t="str">
            <v>平均年限法(一)</v>
          </cell>
          <cell r="T1476" t="str">
            <v>在用</v>
          </cell>
          <cell r="U1476" t="str">
            <v>在建工程转入</v>
          </cell>
          <cell r="V1476" t="str">
            <v>王桂珍</v>
          </cell>
          <cell r="W1476" t="str">
            <v>2017.11.15</v>
          </cell>
        </row>
        <row r="1476">
          <cell r="AA1476" t="str">
            <v>0310</v>
          </cell>
        </row>
        <row r="1477">
          <cell r="B1477" t="str">
            <v>031022520</v>
          </cell>
          <cell r="C1477" t="str">
            <v>生产自动化-机器人四期-码垛输送机</v>
          </cell>
          <cell r="D1477" t="str">
            <v>TR-MD01</v>
          </cell>
          <cell r="E1477">
            <v>11111.11</v>
          </cell>
          <cell r="F1477">
            <v>9999.9</v>
          </cell>
          <cell r="G1477">
            <v>1111.21</v>
          </cell>
          <cell r="H1477">
            <v>0</v>
          </cell>
          <cell r="I1477" t="str">
            <v>2017.06.15</v>
          </cell>
          <cell r="J1477" t="str">
            <v>96</v>
          </cell>
          <cell r="K1477" t="str">
            <v>剂型设备</v>
          </cell>
          <cell r="L1477" t="str">
            <v>肥东制剂分厂</v>
          </cell>
          <cell r="M1477" t="str">
            <v>肥东制剂11#车间B3、B4线</v>
          </cell>
          <cell r="N1477" t="str">
            <v>合肥泰禾光电科技股份</v>
          </cell>
          <cell r="O1477" t="str">
            <v>111.11</v>
          </cell>
          <cell r="P1477" t="str">
            <v>1,333.32</v>
          </cell>
          <cell r="Q1477" t="str">
            <v>444.44</v>
          </cell>
          <cell r="R1477" t="str">
            <v>90</v>
          </cell>
          <cell r="S1477" t="str">
            <v>平均年限法(一)</v>
          </cell>
          <cell r="T1477" t="str">
            <v>在用</v>
          </cell>
          <cell r="U1477" t="str">
            <v>在建工程转入</v>
          </cell>
          <cell r="V1477" t="str">
            <v>王桂珍</v>
          </cell>
          <cell r="W1477" t="str">
            <v>2017.11.15</v>
          </cell>
        </row>
        <row r="1477">
          <cell r="AA1477" t="str">
            <v>0310</v>
          </cell>
        </row>
        <row r="1478">
          <cell r="B1478" t="str">
            <v>031022521</v>
          </cell>
          <cell r="C1478" t="str">
            <v>生产自动化-机器人四期-码垛输送机</v>
          </cell>
          <cell r="D1478" t="str">
            <v>TR-MD01</v>
          </cell>
          <cell r="E1478">
            <v>11111.11</v>
          </cell>
          <cell r="F1478">
            <v>9999.9</v>
          </cell>
          <cell r="G1478">
            <v>1111.21</v>
          </cell>
          <cell r="H1478">
            <v>0</v>
          </cell>
          <cell r="I1478" t="str">
            <v>2017.06.15</v>
          </cell>
          <cell r="J1478" t="str">
            <v>96</v>
          </cell>
          <cell r="K1478" t="str">
            <v>剂型设备</v>
          </cell>
          <cell r="L1478" t="str">
            <v>肥东制剂分厂</v>
          </cell>
          <cell r="M1478" t="str">
            <v>肥东制剂11#车间B3、B4线</v>
          </cell>
          <cell r="N1478" t="str">
            <v>合肥泰禾光电科技股份</v>
          </cell>
          <cell r="O1478" t="str">
            <v>111.11</v>
          </cell>
          <cell r="P1478" t="str">
            <v>1,333.32</v>
          </cell>
          <cell r="Q1478" t="str">
            <v>444.44</v>
          </cell>
          <cell r="R1478" t="str">
            <v>90</v>
          </cell>
          <cell r="S1478" t="str">
            <v>平均年限法(一)</v>
          </cell>
          <cell r="T1478" t="str">
            <v>在用</v>
          </cell>
          <cell r="U1478" t="str">
            <v>在建工程转入</v>
          </cell>
          <cell r="V1478" t="str">
            <v>王桂珍</v>
          </cell>
          <cell r="W1478" t="str">
            <v>2017.11.15</v>
          </cell>
        </row>
        <row r="1478">
          <cell r="AA1478" t="str">
            <v>0310</v>
          </cell>
        </row>
        <row r="1479">
          <cell r="B1479" t="str">
            <v>031022522</v>
          </cell>
          <cell r="C1479" t="str">
            <v>生产自动化-机器人四期-叉取输送机</v>
          </cell>
          <cell r="D1479" t="str">
            <v>TR-CQ01</v>
          </cell>
          <cell r="E1479">
            <v>8119.66</v>
          </cell>
          <cell r="F1479">
            <v>7307.99</v>
          </cell>
          <cell r="G1479">
            <v>811.67</v>
          </cell>
          <cell r="H1479">
            <v>0</v>
          </cell>
          <cell r="I1479" t="str">
            <v>2017.06.15</v>
          </cell>
          <cell r="J1479" t="str">
            <v>96</v>
          </cell>
          <cell r="K1479" t="str">
            <v>剂型设备</v>
          </cell>
          <cell r="L1479" t="str">
            <v>肥东制剂分厂</v>
          </cell>
          <cell r="M1479" t="str">
            <v>肥东制剂11#车间B3、B4线</v>
          </cell>
          <cell r="N1479" t="str">
            <v>合肥泰禾光电科技股份</v>
          </cell>
          <cell r="O1479" t="str">
            <v>81.20</v>
          </cell>
          <cell r="P1479" t="str">
            <v>974.40</v>
          </cell>
          <cell r="Q1479" t="str">
            <v>324.79</v>
          </cell>
          <cell r="R1479" t="str">
            <v>90</v>
          </cell>
          <cell r="S1479" t="str">
            <v>平均年限法(一)</v>
          </cell>
          <cell r="T1479" t="str">
            <v>在用</v>
          </cell>
          <cell r="U1479" t="str">
            <v>在建工程转入</v>
          </cell>
          <cell r="V1479" t="str">
            <v>王桂珍</v>
          </cell>
          <cell r="W1479" t="str">
            <v>2017.11.15</v>
          </cell>
        </row>
        <row r="1479">
          <cell r="AA1479" t="str">
            <v>0310</v>
          </cell>
        </row>
        <row r="1480">
          <cell r="B1480" t="str">
            <v>031022523</v>
          </cell>
          <cell r="C1480" t="str">
            <v>生产自动化-机器人四期-叉取输送机</v>
          </cell>
          <cell r="D1480" t="str">
            <v>TR-CQ01</v>
          </cell>
          <cell r="E1480">
            <v>8119.66</v>
          </cell>
          <cell r="F1480">
            <v>7307.99</v>
          </cell>
          <cell r="G1480">
            <v>811.67</v>
          </cell>
          <cell r="H1480">
            <v>0</v>
          </cell>
          <cell r="I1480" t="str">
            <v>2017.06.15</v>
          </cell>
          <cell r="J1480" t="str">
            <v>96</v>
          </cell>
          <cell r="K1480" t="str">
            <v>剂型设备</v>
          </cell>
          <cell r="L1480" t="str">
            <v>肥东制剂分厂</v>
          </cell>
          <cell r="M1480" t="str">
            <v>肥东制剂11#车间B3、B4线</v>
          </cell>
          <cell r="N1480" t="str">
            <v>合肥泰禾光电科技股份</v>
          </cell>
          <cell r="O1480" t="str">
            <v>81.20</v>
          </cell>
          <cell r="P1480" t="str">
            <v>974.40</v>
          </cell>
          <cell r="Q1480" t="str">
            <v>324.79</v>
          </cell>
          <cell r="R1480" t="str">
            <v>90</v>
          </cell>
          <cell r="S1480" t="str">
            <v>平均年限法(一)</v>
          </cell>
          <cell r="T1480" t="str">
            <v>在用</v>
          </cell>
          <cell r="U1480" t="str">
            <v>在建工程转入</v>
          </cell>
          <cell r="V1480" t="str">
            <v>王桂珍</v>
          </cell>
          <cell r="W1480" t="str">
            <v>2017.11.15</v>
          </cell>
        </row>
        <row r="1480">
          <cell r="AA1480" t="str">
            <v>0310</v>
          </cell>
        </row>
        <row r="1481">
          <cell r="B1481" t="str">
            <v>031022524</v>
          </cell>
          <cell r="C1481" t="str">
            <v>生产自动化-机器人四期-电器部分</v>
          </cell>
          <cell r="D1481" t="str">
            <v>TR-CQ01</v>
          </cell>
          <cell r="E1481">
            <v>42735.03</v>
          </cell>
          <cell r="F1481">
            <v>38461.5</v>
          </cell>
          <cell r="G1481">
            <v>4273.53</v>
          </cell>
          <cell r="H1481">
            <v>0</v>
          </cell>
          <cell r="I1481" t="str">
            <v>2017.06.15</v>
          </cell>
          <cell r="J1481" t="str">
            <v>96</v>
          </cell>
          <cell r="K1481" t="str">
            <v>剂型设备</v>
          </cell>
          <cell r="L1481" t="str">
            <v>肥东制剂分厂</v>
          </cell>
          <cell r="M1481" t="str">
            <v>肥东制剂11#车间B3、B4线</v>
          </cell>
          <cell r="N1481" t="str">
            <v>合肥泰禾光电科技股份</v>
          </cell>
          <cell r="O1481" t="str">
            <v>427.35</v>
          </cell>
          <cell r="P1481" t="str">
            <v>5,128.20</v>
          </cell>
          <cell r="Q1481" t="str">
            <v>1,709.40</v>
          </cell>
          <cell r="R1481" t="str">
            <v>90</v>
          </cell>
          <cell r="S1481" t="str">
            <v>平均年限法(一)</v>
          </cell>
          <cell r="T1481" t="str">
            <v>在用</v>
          </cell>
          <cell r="U1481" t="str">
            <v>在建工程转入</v>
          </cell>
          <cell r="V1481" t="str">
            <v>王桂珍</v>
          </cell>
          <cell r="W1481" t="str">
            <v>2017.11.15</v>
          </cell>
        </row>
        <row r="1481">
          <cell r="AA1481" t="str">
            <v>0310</v>
          </cell>
        </row>
        <row r="1482">
          <cell r="B1482" t="str">
            <v>030200078</v>
          </cell>
          <cell r="C1482" t="str">
            <v>生物显微镜</v>
          </cell>
          <cell r="D1482" t="str">
            <v>XSP-2CA</v>
          </cell>
          <cell r="E1482">
            <v>2051.28</v>
          </cell>
          <cell r="F1482">
            <v>1845.9</v>
          </cell>
          <cell r="G1482">
            <v>205.38</v>
          </cell>
          <cell r="H1482">
            <v>0</v>
          </cell>
          <cell r="I1482" t="str">
            <v>2017.06.30</v>
          </cell>
          <cell r="J1482" t="str">
            <v>96</v>
          </cell>
          <cell r="K1482" t="str">
            <v>污水设备</v>
          </cell>
          <cell r="L1482" t="str">
            <v>肥东合成分厂</v>
          </cell>
          <cell r="M1482" t="str">
            <v>肥东合成污水站</v>
          </cell>
          <cell r="N1482" t="str">
            <v>上海光学仪器一厂</v>
          </cell>
          <cell r="O1482" t="str">
            <v>20.51</v>
          </cell>
          <cell r="P1482" t="str">
            <v>246.12</v>
          </cell>
          <cell r="Q1482" t="str">
            <v>82.05</v>
          </cell>
          <cell r="R1482" t="str">
            <v>90</v>
          </cell>
          <cell r="S1482" t="str">
            <v>平均年限法(一)</v>
          </cell>
          <cell r="T1482" t="str">
            <v>在用</v>
          </cell>
          <cell r="U1482" t="str">
            <v>直接购入</v>
          </cell>
          <cell r="V1482" t="str">
            <v>王桂珍</v>
          </cell>
          <cell r="W1482" t="str">
            <v>2017.06.30</v>
          </cell>
          <cell r="X1482" t="str">
            <v>记--1071</v>
          </cell>
        </row>
        <row r="1482">
          <cell r="AA1482" t="str">
            <v>0302</v>
          </cell>
        </row>
        <row r="1483">
          <cell r="B1483" t="str">
            <v>031400037</v>
          </cell>
          <cell r="C1483" t="str">
            <v>种子低温低湿储藏柜</v>
          </cell>
          <cell r="D1483" t="str">
            <v>ZD300FS</v>
          </cell>
          <cell r="E1483">
            <v>4444.44</v>
          </cell>
          <cell r="F1483">
            <v>3999.6</v>
          </cell>
          <cell r="G1483">
            <v>444.84</v>
          </cell>
          <cell r="H1483">
            <v>0</v>
          </cell>
          <cell r="I1483" t="str">
            <v>2017.06.30</v>
          </cell>
          <cell r="J1483" t="str">
            <v>96</v>
          </cell>
          <cell r="K1483" t="str">
            <v>研发设备</v>
          </cell>
          <cell r="L1483" t="str">
            <v>研发中心</v>
          </cell>
          <cell r="M1483" t="str">
            <v>肥东分厂研发中心</v>
          </cell>
          <cell r="N1483" t="str">
            <v>安徽大舜通用</v>
          </cell>
          <cell r="O1483" t="str">
            <v>44.44</v>
          </cell>
          <cell r="P1483" t="str">
            <v>533.28</v>
          </cell>
          <cell r="Q1483" t="str">
            <v>177.78</v>
          </cell>
          <cell r="R1483" t="str">
            <v>90</v>
          </cell>
          <cell r="S1483" t="str">
            <v>平均年限法(一)</v>
          </cell>
          <cell r="T1483" t="str">
            <v>在用</v>
          </cell>
          <cell r="U1483" t="str">
            <v>直接购入</v>
          </cell>
          <cell r="V1483" t="str">
            <v>王桂珍</v>
          </cell>
          <cell r="W1483" t="str">
            <v>2017.06.30</v>
          </cell>
          <cell r="X1483" t="str">
            <v>记--1073</v>
          </cell>
        </row>
        <row r="1483">
          <cell r="AA1483" t="str">
            <v>0314</v>
          </cell>
        </row>
        <row r="1484">
          <cell r="B1484" t="str">
            <v>031400038</v>
          </cell>
          <cell r="C1484" t="str">
            <v>土肥速测仪</v>
          </cell>
          <cell r="D1484" t="str">
            <v>YN-2000U</v>
          </cell>
          <cell r="E1484">
            <v>5726.5</v>
          </cell>
          <cell r="F1484">
            <v>5154.3</v>
          </cell>
          <cell r="G1484">
            <v>572.2</v>
          </cell>
          <cell r="H1484">
            <v>0</v>
          </cell>
          <cell r="I1484" t="str">
            <v>2017.06.30</v>
          </cell>
          <cell r="J1484" t="str">
            <v>96</v>
          </cell>
          <cell r="K1484" t="str">
            <v>研发设备</v>
          </cell>
          <cell r="L1484" t="str">
            <v>研发中心</v>
          </cell>
          <cell r="M1484" t="str">
            <v>肥东分厂研发中心</v>
          </cell>
          <cell r="N1484" t="str">
            <v>合肥瑞博特科技</v>
          </cell>
          <cell r="O1484" t="str">
            <v>57.27</v>
          </cell>
          <cell r="P1484" t="str">
            <v>687.24</v>
          </cell>
          <cell r="Q1484" t="str">
            <v>229.06</v>
          </cell>
          <cell r="R1484" t="str">
            <v>90</v>
          </cell>
          <cell r="S1484" t="str">
            <v>平均年限法(一)</v>
          </cell>
          <cell r="T1484" t="str">
            <v>在用</v>
          </cell>
          <cell r="U1484" t="str">
            <v>直接购入</v>
          </cell>
          <cell r="V1484" t="str">
            <v>王桂珍</v>
          </cell>
          <cell r="W1484" t="str">
            <v>2017.06.30</v>
          </cell>
          <cell r="X1484" t="str">
            <v>记--1077</v>
          </cell>
        </row>
        <row r="1484">
          <cell r="AA1484" t="str">
            <v>0314</v>
          </cell>
        </row>
        <row r="1485">
          <cell r="B1485" t="str">
            <v>032200333</v>
          </cell>
          <cell r="C1485" t="str">
            <v>双桶桶夹</v>
          </cell>
          <cell r="D1485" t="str">
            <v>2DCM</v>
          </cell>
          <cell r="E1485">
            <v>6239.32</v>
          </cell>
          <cell r="F1485">
            <v>5615.1</v>
          </cell>
          <cell r="G1485">
            <v>624.22</v>
          </cell>
          <cell r="H1485">
            <v>0</v>
          </cell>
          <cell r="I1485" t="str">
            <v>2017.06.30</v>
          </cell>
          <cell r="J1485" t="str">
            <v>96</v>
          </cell>
          <cell r="K1485" t="str">
            <v>循环经济示范园设备</v>
          </cell>
          <cell r="L1485" t="str">
            <v>肥东合成分厂/肥东制剂分厂</v>
          </cell>
          <cell r="M1485" t="str">
            <v>肥东仓库</v>
          </cell>
          <cell r="N1485" t="str">
            <v>南通台励福叉车</v>
          </cell>
          <cell r="O1485" t="str">
            <v>62.39</v>
          </cell>
          <cell r="P1485" t="str">
            <v>748.68</v>
          </cell>
          <cell r="Q1485" t="str">
            <v>249.57</v>
          </cell>
          <cell r="R1485" t="str">
            <v>90</v>
          </cell>
          <cell r="S1485" t="str">
            <v>平均年限法(一)</v>
          </cell>
          <cell r="T1485" t="str">
            <v>在用</v>
          </cell>
          <cell r="U1485" t="str">
            <v>直接购入</v>
          </cell>
          <cell r="V1485" t="str">
            <v>王桂珍</v>
          </cell>
          <cell r="W1485" t="str">
            <v>2017.06.30</v>
          </cell>
          <cell r="X1485" t="str">
            <v>记--1080</v>
          </cell>
        </row>
        <row r="1485">
          <cell r="AA1485" t="str">
            <v>0322</v>
          </cell>
        </row>
        <row r="1486">
          <cell r="B1486" t="str">
            <v>031022452</v>
          </cell>
          <cell r="C1486" t="str">
            <v>生产自动化-机器人三期-产品输送线</v>
          </cell>
          <cell r="D1486" t="str">
            <v>TR-CQ01</v>
          </cell>
          <cell r="E1486">
            <v>7264.95</v>
          </cell>
          <cell r="F1486">
            <v>6465.85</v>
          </cell>
          <cell r="G1486">
            <v>799.1</v>
          </cell>
          <cell r="H1486">
            <v>0</v>
          </cell>
          <cell r="I1486" t="str">
            <v>2017.07.13</v>
          </cell>
          <cell r="J1486" t="str">
            <v>96</v>
          </cell>
          <cell r="K1486" t="str">
            <v>剂型设备</v>
          </cell>
          <cell r="L1486" t="str">
            <v>肥东制剂分厂</v>
          </cell>
          <cell r="M1486" t="str">
            <v>肥东制剂11#车间B5线</v>
          </cell>
          <cell r="N1486" t="str">
            <v>合肥泰禾光电科技股份</v>
          </cell>
          <cell r="O1486" t="str">
            <v>72.65</v>
          </cell>
          <cell r="P1486" t="str">
            <v>871.80</v>
          </cell>
          <cell r="Q1486" t="str">
            <v>290.60</v>
          </cell>
          <cell r="R1486" t="str">
            <v>89</v>
          </cell>
          <cell r="S1486" t="str">
            <v>平均年限法(一)</v>
          </cell>
          <cell r="T1486" t="str">
            <v>在用</v>
          </cell>
          <cell r="U1486" t="str">
            <v>在建工程转入</v>
          </cell>
          <cell r="V1486" t="str">
            <v>王桂珍</v>
          </cell>
          <cell r="W1486" t="str">
            <v>2017.11.15</v>
          </cell>
        </row>
        <row r="1486">
          <cell r="AA1486" t="str">
            <v>0310</v>
          </cell>
        </row>
        <row r="1487">
          <cell r="B1487" t="str">
            <v>031022453</v>
          </cell>
          <cell r="C1487" t="str">
            <v>生产自动化-机器人三期-装箱机</v>
          </cell>
          <cell r="D1487" t="str">
            <v>金马</v>
          </cell>
          <cell r="E1487">
            <v>186382.05</v>
          </cell>
          <cell r="F1487">
            <v>168181.97</v>
          </cell>
          <cell r="G1487">
            <v>18200.08</v>
          </cell>
          <cell r="H1487">
            <v>0</v>
          </cell>
          <cell r="I1487" t="str">
            <v>2017.07.13</v>
          </cell>
          <cell r="J1487" t="str">
            <v>96</v>
          </cell>
          <cell r="K1487" t="str">
            <v>剂型设备</v>
          </cell>
          <cell r="L1487" t="str">
            <v>肥东制剂分厂</v>
          </cell>
          <cell r="M1487" t="str">
            <v>肥东制剂11#车间B5线</v>
          </cell>
          <cell r="N1487" t="str">
            <v>合肥泰禾光电科技股份</v>
          </cell>
          <cell r="O1487" t="str">
            <v>1,863.82</v>
          </cell>
          <cell r="P1487" t="str">
            <v>22,365.84</v>
          </cell>
          <cell r="Q1487" t="str">
            <v>7,455.28</v>
          </cell>
          <cell r="R1487" t="str">
            <v>89</v>
          </cell>
          <cell r="S1487" t="str">
            <v>平均年限法(一)</v>
          </cell>
          <cell r="T1487" t="str">
            <v>在用</v>
          </cell>
          <cell r="U1487" t="str">
            <v>在建工程转入</v>
          </cell>
          <cell r="V1487" t="str">
            <v>王桂珍</v>
          </cell>
          <cell r="W1487" t="str">
            <v>2017.11.15</v>
          </cell>
        </row>
        <row r="1487">
          <cell r="AA1487" t="str">
            <v>0310</v>
          </cell>
        </row>
        <row r="1488">
          <cell r="B1488" t="str">
            <v>031022454</v>
          </cell>
          <cell r="C1488" t="str">
            <v>生产自动化-机器人三期-开箱机</v>
          </cell>
          <cell r="D1488" t="str">
            <v>杭州永创</v>
          </cell>
          <cell r="E1488">
            <v>38461.54</v>
          </cell>
          <cell r="F1488">
            <v>34231.17</v>
          </cell>
          <cell r="G1488">
            <v>4230.37</v>
          </cell>
          <cell r="H1488">
            <v>0</v>
          </cell>
          <cell r="I1488" t="str">
            <v>2017.07.13</v>
          </cell>
          <cell r="J1488" t="str">
            <v>96</v>
          </cell>
          <cell r="K1488" t="str">
            <v>剂型设备</v>
          </cell>
          <cell r="L1488" t="str">
            <v>肥东制剂分厂</v>
          </cell>
          <cell r="M1488" t="str">
            <v>肥东制剂11#车间B5线</v>
          </cell>
          <cell r="N1488" t="str">
            <v>合肥泰禾光电科技股份</v>
          </cell>
          <cell r="O1488" t="str">
            <v>384.62</v>
          </cell>
          <cell r="P1488" t="str">
            <v>4,615.44</v>
          </cell>
          <cell r="Q1488" t="str">
            <v>1,538.46</v>
          </cell>
          <cell r="R1488" t="str">
            <v>89</v>
          </cell>
          <cell r="S1488" t="str">
            <v>平均年限法(一)</v>
          </cell>
          <cell r="T1488" t="str">
            <v>在用</v>
          </cell>
          <cell r="U1488" t="str">
            <v>在建工程转入</v>
          </cell>
          <cell r="V1488" t="str">
            <v>王桂珍</v>
          </cell>
          <cell r="W1488" t="str">
            <v>2017.11.15</v>
          </cell>
        </row>
        <row r="1488">
          <cell r="AA1488" t="str">
            <v>0310</v>
          </cell>
        </row>
        <row r="1489">
          <cell r="B1489" t="str">
            <v>031022455</v>
          </cell>
          <cell r="C1489" t="str">
            <v>生产自动化-机器人三期-封箱机</v>
          </cell>
          <cell r="D1489" t="str">
            <v>杭州永创</v>
          </cell>
          <cell r="E1489">
            <v>19230.77</v>
          </cell>
          <cell r="F1489">
            <v>17115.58</v>
          </cell>
          <cell r="G1489">
            <v>2115.19</v>
          </cell>
          <cell r="H1489">
            <v>0</v>
          </cell>
          <cell r="I1489" t="str">
            <v>2017.07.13</v>
          </cell>
          <cell r="J1489" t="str">
            <v>96</v>
          </cell>
          <cell r="K1489" t="str">
            <v>剂型设备</v>
          </cell>
          <cell r="L1489" t="str">
            <v>肥东制剂分厂</v>
          </cell>
          <cell r="M1489" t="str">
            <v>肥东制剂11#车间B5线</v>
          </cell>
          <cell r="N1489" t="str">
            <v>合肥泰禾光电科技股份</v>
          </cell>
          <cell r="O1489" t="str">
            <v>192.31</v>
          </cell>
          <cell r="P1489" t="str">
            <v>2,307.72</v>
          </cell>
          <cell r="Q1489" t="str">
            <v>769.23</v>
          </cell>
          <cell r="R1489" t="str">
            <v>89</v>
          </cell>
          <cell r="S1489" t="str">
            <v>平均年限法(一)</v>
          </cell>
          <cell r="T1489" t="str">
            <v>在用</v>
          </cell>
          <cell r="U1489" t="str">
            <v>在建工程转入</v>
          </cell>
          <cell r="V1489" t="str">
            <v>王桂珍</v>
          </cell>
          <cell r="W1489" t="str">
            <v>2017.11.15</v>
          </cell>
        </row>
        <row r="1489">
          <cell r="AA1489" t="str">
            <v>0310</v>
          </cell>
        </row>
        <row r="1490">
          <cell r="B1490" t="str">
            <v>031022456</v>
          </cell>
          <cell r="C1490" t="str">
            <v>生产自动化-机器人三期-打包机</v>
          </cell>
          <cell r="D1490" t="str">
            <v>杭州永创</v>
          </cell>
          <cell r="E1490">
            <v>21367.52</v>
          </cell>
          <cell r="F1490">
            <v>19017.51</v>
          </cell>
          <cell r="G1490">
            <v>2350.01</v>
          </cell>
          <cell r="H1490">
            <v>0</v>
          </cell>
          <cell r="I1490" t="str">
            <v>2017.07.13</v>
          </cell>
          <cell r="J1490" t="str">
            <v>96</v>
          </cell>
          <cell r="K1490" t="str">
            <v>剂型设备</v>
          </cell>
          <cell r="L1490" t="str">
            <v>肥东制剂分厂</v>
          </cell>
          <cell r="M1490" t="str">
            <v>肥东制剂11#车间B5线</v>
          </cell>
          <cell r="N1490" t="str">
            <v>合肥泰禾光电科技股份</v>
          </cell>
          <cell r="O1490" t="str">
            <v>213.68</v>
          </cell>
          <cell r="P1490" t="str">
            <v>2,564.16</v>
          </cell>
          <cell r="Q1490" t="str">
            <v>854.70</v>
          </cell>
          <cell r="R1490" t="str">
            <v>89</v>
          </cell>
          <cell r="S1490" t="str">
            <v>平均年限法(一)</v>
          </cell>
          <cell r="T1490" t="str">
            <v>在用</v>
          </cell>
          <cell r="U1490" t="str">
            <v>在建工程转入</v>
          </cell>
          <cell r="V1490" t="str">
            <v>王桂珍</v>
          </cell>
          <cell r="W1490" t="str">
            <v>2017.11.15</v>
          </cell>
        </row>
        <row r="1490">
          <cell r="AA1490" t="str">
            <v>0310</v>
          </cell>
        </row>
        <row r="1491">
          <cell r="B1491" t="str">
            <v>031022457</v>
          </cell>
          <cell r="C1491" t="str">
            <v>生产自动化-机器人三期-夹具吸盘</v>
          </cell>
          <cell r="D1491" t="str">
            <v>TR-XP01泰禾定制</v>
          </cell>
          <cell r="E1491">
            <v>8547.01</v>
          </cell>
          <cell r="F1491">
            <v>7606.83</v>
          </cell>
          <cell r="G1491">
            <v>940.18</v>
          </cell>
          <cell r="H1491">
            <v>0</v>
          </cell>
          <cell r="I1491" t="str">
            <v>2017.07.13</v>
          </cell>
          <cell r="J1491" t="str">
            <v>96</v>
          </cell>
          <cell r="K1491" t="str">
            <v>剂型设备</v>
          </cell>
          <cell r="L1491" t="str">
            <v>肥东制剂分厂</v>
          </cell>
          <cell r="M1491" t="str">
            <v>肥东制剂11#车间B5线</v>
          </cell>
          <cell r="N1491" t="str">
            <v>合肥泰禾光电科技股份</v>
          </cell>
          <cell r="O1491" t="str">
            <v>85.47</v>
          </cell>
          <cell r="P1491" t="str">
            <v>1,025.64</v>
          </cell>
          <cell r="Q1491" t="str">
            <v>341.88</v>
          </cell>
          <cell r="R1491" t="str">
            <v>89</v>
          </cell>
          <cell r="S1491" t="str">
            <v>平均年限法(一)</v>
          </cell>
          <cell r="T1491" t="str">
            <v>在用</v>
          </cell>
          <cell r="U1491" t="str">
            <v>在建工程转入</v>
          </cell>
          <cell r="V1491" t="str">
            <v>王桂珍</v>
          </cell>
          <cell r="W1491" t="str">
            <v>2017.11.15</v>
          </cell>
        </row>
        <row r="1491">
          <cell r="AA1491" t="str">
            <v>0310</v>
          </cell>
        </row>
        <row r="1492">
          <cell r="B1492" t="str">
            <v>031022458</v>
          </cell>
          <cell r="C1492" t="str">
            <v>生产自动化-机器人三期-夹具吸盘</v>
          </cell>
          <cell r="D1492" t="str">
            <v>TR-XP01泰禾定制</v>
          </cell>
          <cell r="E1492">
            <v>8547.01</v>
          </cell>
          <cell r="F1492">
            <v>7606.83</v>
          </cell>
          <cell r="G1492">
            <v>940.18</v>
          </cell>
          <cell r="H1492">
            <v>0</v>
          </cell>
          <cell r="I1492" t="str">
            <v>2017.07.13</v>
          </cell>
          <cell r="J1492" t="str">
            <v>96</v>
          </cell>
          <cell r="K1492" t="str">
            <v>剂型设备</v>
          </cell>
          <cell r="L1492" t="str">
            <v>肥东制剂分厂</v>
          </cell>
          <cell r="M1492" t="str">
            <v>肥东制剂11#车间B5线</v>
          </cell>
          <cell r="N1492" t="str">
            <v>合肥泰禾光电科技股份</v>
          </cell>
          <cell r="O1492" t="str">
            <v>85.47</v>
          </cell>
          <cell r="P1492" t="str">
            <v>1,025.64</v>
          </cell>
          <cell r="Q1492" t="str">
            <v>341.88</v>
          </cell>
          <cell r="R1492" t="str">
            <v>89</v>
          </cell>
          <cell r="S1492" t="str">
            <v>平均年限法(一)</v>
          </cell>
          <cell r="T1492" t="str">
            <v>在用</v>
          </cell>
          <cell r="U1492" t="str">
            <v>在建工程转入</v>
          </cell>
          <cell r="V1492" t="str">
            <v>王桂珍</v>
          </cell>
          <cell r="W1492" t="str">
            <v>2017.11.15</v>
          </cell>
        </row>
        <row r="1492">
          <cell r="AA1492" t="str">
            <v>0310</v>
          </cell>
        </row>
        <row r="1493">
          <cell r="B1493" t="str">
            <v>031022459</v>
          </cell>
          <cell r="C1493" t="str">
            <v>生产自动化-机器人三期-夹具吸盘</v>
          </cell>
          <cell r="D1493" t="str">
            <v>TR-XP01泰禾定制</v>
          </cell>
          <cell r="E1493">
            <v>8547.01</v>
          </cell>
          <cell r="F1493">
            <v>7606.83</v>
          </cell>
          <cell r="G1493">
            <v>940.18</v>
          </cell>
          <cell r="H1493">
            <v>0</v>
          </cell>
          <cell r="I1493" t="str">
            <v>2017.07.13</v>
          </cell>
          <cell r="J1493" t="str">
            <v>96</v>
          </cell>
          <cell r="K1493" t="str">
            <v>剂型设备</v>
          </cell>
          <cell r="L1493" t="str">
            <v>肥东制剂分厂</v>
          </cell>
          <cell r="M1493" t="str">
            <v>肥东制剂11#车间B5线</v>
          </cell>
          <cell r="N1493" t="str">
            <v>合肥泰禾光电科技股份</v>
          </cell>
          <cell r="O1493" t="str">
            <v>85.47</v>
          </cell>
          <cell r="P1493" t="str">
            <v>1,025.64</v>
          </cell>
          <cell r="Q1493" t="str">
            <v>341.88</v>
          </cell>
          <cell r="R1493" t="str">
            <v>89</v>
          </cell>
          <cell r="S1493" t="str">
            <v>平均年限法(一)</v>
          </cell>
          <cell r="T1493" t="str">
            <v>在用</v>
          </cell>
          <cell r="U1493" t="str">
            <v>在建工程转入</v>
          </cell>
          <cell r="V1493" t="str">
            <v>王桂珍</v>
          </cell>
          <cell r="W1493" t="str">
            <v>2017.11.15</v>
          </cell>
        </row>
        <row r="1493">
          <cell r="AA1493" t="str">
            <v>0310</v>
          </cell>
        </row>
        <row r="1494">
          <cell r="B1494" t="str">
            <v>031022460</v>
          </cell>
          <cell r="C1494" t="str">
            <v>生产自动化-机器人三期-箱体输送和定位线</v>
          </cell>
          <cell r="D1494" t="str">
            <v>TR-SS02泰禾定制</v>
          </cell>
          <cell r="E1494">
            <v>8547.01</v>
          </cell>
          <cell r="F1494">
            <v>7606.83</v>
          </cell>
          <cell r="G1494">
            <v>940.18</v>
          </cell>
          <cell r="H1494">
            <v>0</v>
          </cell>
          <cell r="I1494" t="str">
            <v>2017.07.13</v>
          </cell>
          <cell r="J1494" t="str">
            <v>96</v>
          </cell>
          <cell r="K1494" t="str">
            <v>剂型设备</v>
          </cell>
          <cell r="L1494" t="str">
            <v>肥东制剂分厂</v>
          </cell>
          <cell r="M1494" t="str">
            <v>肥东制剂11#车间B5线</v>
          </cell>
          <cell r="N1494" t="str">
            <v>合肥泰禾光电科技股份</v>
          </cell>
          <cell r="O1494" t="str">
            <v>85.47</v>
          </cell>
          <cell r="P1494" t="str">
            <v>1,025.64</v>
          </cell>
          <cell r="Q1494" t="str">
            <v>341.88</v>
          </cell>
          <cell r="R1494" t="str">
            <v>89</v>
          </cell>
          <cell r="S1494" t="str">
            <v>平均年限法(一)</v>
          </cell>
          <cell r="T1494" t="str">
            <v>在用</v>
          </cell>
          <cell r="U1494" t="str">
            <v>在建工程转入</v>
          </cell>
          <cell r="V1494" t="str">
            <v>王桂珍</v>
          </cell>
          <cell r="W1494" t="str">
            <v>2017.11.15</v>
          </cell>
        </row>
        <row r="1494">
          <cell r="AA1494" t="str">
            <v>0310</v>
          </cell>
        </row>
        <row r="1495">
          <cell r="B1495" t="str">
            <v>031022461</v>
          </cell>
          <cell r="C1495" t="str">
            <v>生产自动化-机器人三期-标签放箱机构</v>
          </cell>
          <cell r="D1495" t="str">
            <v>TR-BQ01泰禾定制</v>
          </cell>
          <cell r="E1495">
            <v>5555.56</v>
          </cell>
          <cell r="F1495">
            <v>4944.83</v>
          </cell>
          <cell r="G1495">
            <v>610.73</v>
          </cell>
          <cell r="H1495">
            <v>0</v>
          </cell>
          <cell r="I1495" t="str">
            <v>2017.07.13</v>
          </cell>
          <cell r="J1495" t="str">
            <v>96</v>
          </cell>
          <cell r="K1495" t="str">
            <v>剂型设备</v>
          </cell>
          <cell r="L1495" t="str">
            <v>肥东制剂分厂</v>
          </cell>
          <cell r="M1495" t="str">
            <v>肥东制剂11#车间B5线</v>
          </cell>
          <cell r="N1495" t="str">
            <v>合肥泰禾光电科技股份</v>
          </cell>
          <cell r="O1495" t="str">
            <v>55.56</v>
          </cell>
          <cell r="P1495" t="str">
            <v>666.72</v>
          </cell>
          <cell r="Q1495" t="str">
            <v>222.22</v>
          </cell>
          <cell r="R1495" t="str">
            <v>89</v>
          </cell>
          <cell r="S1495" t="str">
            <v>平均年限法(一)</v>
          </cell>
          <cell r="T1495" t="str">
            <v>在用</v>
          </cell>
          <cell r="U1495" t="str">
            <v>在建工程转入</v>
          </cell>
          <cell r="V1495" t="str">
            <v>王桂珍</v>
          </cell>
          <cell r="W1495" t="str">
            <v>2017.11.15</v>
          </cell>
        </row>
        <row r="1495">
          <cell r="AA1495" t="str">
            <v>0310</v>
          </cell>
        </row>
        <row r="1496">
          <cell r="B1496" t="str">
            <v>031022462</v>
          </cell>
          <cell r="C1496" t="str">
            <v>生产自动化-机器人三期-顶升移栽机构</v>
          </cell>
          <cell r="D1496" t="str">
            <v>TR-DS01泰禾定制</v>
          </cell>
          <cell r="E1496">
            <v>11965.81</v>
          </cell>
          <cell r="F1496">
            <v>10649.73</v>
          </cell>
          <cell r="G1496">
            <v>1316.08</v>
          </cell>
          <cell r="H1496">
            <v>0</v>
          </cell>
          <cell r="I1496" t="str">
            <v>2017.07.13</v>
          </cell>
          <cell r="J1496" t="str">
            <v>96</v>
          </cell>
          <cell r="K1496" t="str">
            <v>剂型设备</v>
          </cell>
          <cell r="L1496" t="str">
            <v>肥东制剂分厂</v>
          </cell>
          <cell r="M1496" t="str">
            <v>肥东制剂11#车间B5线</v>
          </cell>
          <cell r="N1496" t="str">
            <v>合肥泰禾光电科技股份</v>
          </cell>
          <cell r="O1496" t="str">
            <v>119.66</v>
          </cell>
          <cell r="P1496" t="str">
            <v>1,435.92</v>
          </cell>
          <cell r="Q1496" t="str">
            <v>478.63</v>
          </cell>
          <cell r="R1496" t="str">
            <v>89</v>
          </cell>
          <cell r="S1496" t="str">
            <v>平均年限法(一)</v>
          </cell>
          <cell r="T1496" t="str">
            <v>在用</v>
          </cell>
          <cell r="U1496" t="str">
            <v>在建工程转入</v>
          </cell>
          <cell r="V1496" t="str">
            <v>王桂珍</v>
          </cell>
          <cell r="W1496" t="str">
            <v>2017.11.15</v>
          </cell>
        </row>
        <row r="1496">
          <cell r="AA1496" t="str">
            <v>0310</v>
          </cell>
        </row>
        <row r="1497">
          <cell r="B1497" t="str">
            <v>031022463</v>
          </cell>
          <cell r="C1497" t="str">
            <v>生产自动化-机器人三期-过渡滚筒输送机</v>
          </cell>
          <cell r="D1497" t="str">
            <v>TR-GT01泰禾定制</v>
          </cell>
          <cell r="E1497">
            <v>14957.26</v>
          </cell>
          <cell r="F1497">
            <v>13311.74</v>
          </cell>
          <cell r="G1497">
            <v>1645.52</v>
          </cell>
          <cell r="H1497">
            <v>0</v>
          </cell>
          <cell r="I1497" t="str">
            <v>2017.07.13</v>
          </cell>
          <cell r="J1497" t="str">
            <v>96</v>
          </cell>
          <cell r="K1497" t="str">
            <v>剂型设备</v>
          </cell>
          <cell r="L1497" t="str">
            <v>肥东制剂分厂</v>
          </cell>
          <cell r="M1497" t="str">
            <v>肥东制剂11#车间B5线</v>
          </cell>
          <cell r="N1497" t="str">
            <v>合肥泰禾光电科技股份</v>
          </cell>
          <cell r="O1497" t="str">
            <v>149.57</v>
          </cell>
          <cell r="P1497" t="str">
            <v>1,794.84</v>
          </cell>
          <cell r="Q1497" t="str">
            <v>598.29</v>
          </cell>
          <cell r="R1497" t="str">
            <v>89</v>
          </cell>
          <cell r="S1497" t="str">
            <v>平均年限法(一)</v>
          </cell>
          <cell r="T1497" t="str">
            <v>在用</v>
          </cell>
          <cell r="U1497" t="str">
            <v>在建工程转入</v>
          </cell>
          <cell r="V1497" t="str">
            <v>王桂珍</v>
          </cell>
          <cell r="W1497" t="str">
            <v>2017.11.15</v>
          </cell>
        </row>
        <row r="1497">
          <cell r="AA1497" t="str">
            <v>0310</v>
          </cell>
        </row>
        <row r="1498">
          <cell r="B1498" t="str">
            <v>031022464</v>
          </cell>
          <cell r="C1498" t="str">
            <v>生产自动化-机器人三期-抓取输送机</v>
          </cell>
          <cell r="D1498" t="str">
            <v>TR-ZQ01泰禾定制</v>
          </cell>
          <cell r="E1498">
            <v>12820.51</v>
          </cell>
          <cell r="F1498">
            <v>11410.68</v>
          </cell>
          <cell r="G1498">
            <v>1409.83</v>
          </cell>
          <cell r="H1498">
            <v>0</v>
          </cell>
          <cell r="I1498" t="str">
            <v>2017.07.13</v>
          </cell>
          <cell r="J1498" t="str">
            <v>96</v>
          </cell>
          <cell r="K1498" t="str">
            <v>剂型设备</v>
          </cell>
          <cell r="L1498" t="str">
            <v>肥东制剂分厂</v>
          </cell>
          <cell r="M1498" t="str">
            <v>肥东制剂11#车间B5线</v>
          </cell>
          <cell r="N1498" t="str">
            <v>合肥泰禾光电科技股份</v>
          </cell>
          <cell r="O1498" t="str">
            <v>128.21</v>
          </cell>
          <cell r="P1498" t="str">
            <v>1,538.52</v>
          </cell>
          <cell r="Q1498" t="str">
            <v>512.82</v>
          </cell>
          <cell r="R1498" t="str">
            <v>89</v>
          </cell>
          <cell r="S1498" t="str">
            <v>平均年限法(一)</v>
          </cell>
          <cell r="T1498" t="str">
            <v>在用</v>
          </cell>
          <cell r="U1498" t="str">
            <v>在建工程转入</v>
          </cell>
          <cell r="V1498" t="str">
            <v>王桂珍</v>
          </cell>
          <cell r="W1498" t="str">
            <v>2017.11.15</v>
          </cell>
        </row>
        <row r="1498">
          <cell r="AA1498" t="str">
            <v>0310</v>
          </cell>
        </row>
        <row r="1499">
          <cell r="B1499" t="str">
            <v>031022465</v>
          </cell>
          <cell r="C1499" t="str">
            <v>生产自动化-机器人三期-电气部分</v>
          </cell>
          <cell r="D1499" t="str">
            <v>泰禾定制</v>
          </cell>
          <cell r="E1499">
            <v>32478.63</v>
          </cell>
          <cell r="F1499">
            <v>28906.3</v>
          </cell>
          <cell r="G1499">
            <v>3572.33</v>
          </cell>
          <cell r="H1499">
            <v>0</v>
          </cell>
          <cell r="I1499" t="str">
            <v>2017.07.13</v>
          </cell>
          <cell r="J1499" t="str">
            <v>96</v>
          </cell>
          <cell r="K1499" t="str">
            <v>剂型设备</v>
          </cell>
          <cell r="L1499" t="str">
            <v>肥东制剂分厂</v>
          </cell>
          <cell r="M1499" t="str">
            <v>肥东制剂11#车间B5线</v>
          </cell>
          <cell r="N1499" t="str">
            <v>合肥泰禾光电科技股份</v>
          </cell>
          <cell r="O1499" t="str">
            <v>324.79</v>
          </cell>
          <cell r="P1499" t="str">
            <v>3,897.48</v>
          </cell>
          <cell r="Q1499" t="str">
            <v>1,299.15</v>
          </cell>
          <cell r="R1499" t="str">
            <v>89</v>
          </cell>
          <cell r="S1499" t="str">
            <v>平均年限法(一)</v>
          </cell>
          <cell r="T1499" t="str">
            <v>在用</v>
          </cell>
          <cell r="U1499" t="str">
            <v>在建工程转入</v>
          </cell>
          <cell r="V1499" t="str">
            <v>王桂珍</v>
          </cell>
          <cell r="W1499" t="str">
            <v>2017.11.15</v>
          </cell>
        </row>
        <row r="1499">
          <cell r="AA1499" t="str">
            <v>0310</v>
          </cell>
        </row>
        <row r="1500">
          <cell r="B1500" t="str">
            <v>031022466</v>
          </cell>
          <cell r="C1500" t="str">
            <v>生产自动化-机器人三期-产品输送线</v>
          </cell>
          <cell r="D1500" t="str">
            <v>TR-SS01泰禾定制</v>
          </cell>
          <cell r="E1500">
            <v>6410.26</v>
          </cell>
          <cell r="F1500">
            <v>5704.91</v>
          </cell>
          <cell r="G1500">
            <v>705.35</v>
          </cell>
          <cell r="H1500">
            <v>0</v>
          </cell>
          <cell r="I1500" t="str">
            <v>2017.07.13</v>
          </cell>
          <cell r="J1500" t="str">
            <v>96</v>
          </cell>
          <cell r="K1500" t="str">
            <v>剂型设备</v>
          </cell>
          <cell r="L1500" t="str">
            <v>肥东制剂分厂</v>
          </cell>
          <cell r="M1500" t="str">
            <v>肥东制剂11#车间B5线</v>
          </cell>
          <cell r="N1500" t="str">
            <v>合肥泰禾光电科技股份</v>
          </cell>
          <cell r="O1500" t="str">
            <v>64.10</v>
          </cell>
          <cell r="P1500" t="str">
            <v>769.20</v>
          </cell>
          <cell r="Q1500" t="str">
            <v>256.41</v>
          </cell>
          <cell r="R1500" t="str">
            <v>89</v>
          </cell>
          <cell r="S1500" t="str">
            <v>平均年限法(一)</v>
          </cell>
          <cell r="T1500" t="str">
            <v>在用</v>
          </cell>
          <cell r="U1500" t="str">
            <v>在建工程转入</v>
          </cell>
          <cell r="V1500" t="str">
            <v>王桂珍</v>
          </cell>
          <cell r="W1500" t="str">
            <v>2017.11.15</v>
          </cell>
        </row>
        <row r="1500">
          <cell r="AA1500" t="str">
            <v>0310</v>
          </cell>
        </row>
        <row r="1501">
          <cell r="B1501" t="str">
            <v>031022467</v>
          </cell>
          <cell r="C1501" t="str">
            <v>生产自动化-机器人三期-装箱机</v>
          </cell>
          <cell r="D1501" t="str">
            <v>TR-ZX01泰禾定制</v>
          </cell>
          <cell r="E1501">
            <v>159771.78</v>
          </cell>
          <cell r="F1501">
            <v>144168.59</v>
          </cell>
          <cell r="G1501">
            <v>15603.19</v>
          </cell>
          <cell r="H1501">
            <v>0</v>
          </cell>
          <cell r="I1501" t="str">
            <v>2017.07.13</v>
          </cell>
          <cell r="J1501" t="str">
            <v>96</v>
          </cell>
          <cell r="K1501" t="str">
            <v>剂型设备</v>
          </cell>
          <cell r="L1501" t="str">
            <v>肥东制剂分厂</v>
          </cell>
          <cell r="M1501" t="str">
            <v>肥东制剂11#车间B5线</v>
          </cell>
          <cell r="N1501" t="str">
            <v>合肥泰禾光电科技股份</v>
          </cell>
          <cell r="O1501" t="str">
            <v>1,597.72</v>
          </cell>
          <cell r="P1501" t="str">
            <v>19,172.64</v>
          </cell>
          <cell r="Q1501" t="str">
            <v>6,390.87</v>
          </cell>
          <cell r="R1501" t="str">
            <v>89</v>
          </cell>
          <cell r="S1501" t="str">
            <v>平均年限法(一)</v>
          </cell>
          <cell r="T1501" t="str">
            <v>在用</v>
          </cell>
          <cell r="U1501" t="str">
            <v>在建工程转入</v>
          </cell>
          <cell r="V1501" t="str">
            <v>王桂珍</v>
          </cell>
          <cell r="W1501" t="str">
            <v>2017.11.15</v>
          </cell>
        </row>
        <row r="1501">
          <cell r="AA1501" t="str">
            <v>0310</v>
          </cell>
        </row>
        <row r="1502">
          <cell r="B1502" t="str">
            <v>031022468</v>
          </cell>
          <cell r="C1502" t="str">
            <v>生产自动化-机器人三期-夹具吸盘</v>
          </cell>
          <cell r="D1502" t="str">
            <v>TR-XP01泰禾定制</v>
          </cell>
          <cell r="E1502">
            <v>8547.01</v>
          </cell>
          <cell r="F1502">
            <v>7606.83</v>
          </cell>
          <cell r="G1502">
            <v>940.18</v>
          </cell>
          <cell r="H1502">
            <v>0</v>
          </cell>
          <cell r="I1502" t="str">
            <v>2017.07.13</v>
          </cell>
          <cell r="J1502" t="str">
            <v>96</v>
          </cell>
          <cell r="K1502" t="str">
            <v>剂型设备</v>
          </cell>
          <cell r="L1502" t="str">
            <v>肥东制剂分厂</v>
          </cell>
          <cell r="M1502" t="str">
            <v>肥东制剂11#车间B5线</v>
          </cell>
          <cell r="N1502" t="str">
            <v>合肥泰禾光电科技股份</v>
          </cell>
          <cell r="O1502" t="str">
            <v>85.47</v>
          </cell>
          <cell r="P1502" t="str">
            <v>1,025.64</v>
          </cell>
          <cell r="Q1502" t="str">
            <v>341.88</v>
          </cell>
          <cell r="R1502" t="str">
            <v>89</v>
          </cell>
          <cell r="S1502" t="str">
            <v>平均年限法(一)</v>
          </cell>
          <cell r="T1502" t="str">
            <v>在用</v>
          </cell>
          <cell r="U1502" t="str">
            <v>在建工程转入</v>
          </cell>
          <cell r="V1502" t="str">
            <v>王桂珍</v>
          </cell>
          <cell r="W1502" t="str">
            <v>2017.11.15</v>
          </cell>
        </row>
        <row r="1502">
          <cell r="AA1502" t="str">
            <v>0310</v>
          </cell>
        </row>
        <row r="1503">
          <cell r="B1503" t="str">
            <v>031022469</v>
          </cell>
          <cell r="C1503" t="str">
            <v>生产自动化-机器人三期-夹具吸盘</v>
          </cell>
          <cell r="D1503" t="str">
            <v>TR-XP01泰禾定制</v>
          </cell>
          <cell r="E1503">
            <v>8547.01</v>
          </cell>
          <cell r="F1503">
            <v>7606.83</v>
          </cell>
          <cell r="G1503">
            <v>940.18</v>
          </cell>
          <cell r="H1503">
            <v>0</v>
          </cell>
          <cell r="I1503" t="str">
            <v>2017.07.13</v>
          </cell>
          <cell r="J1503" t="str">
            <v>96</v>
          </cell>
          <cell r="K1503" t="str">
            <v>剂型设备</v>
          </cell>
          <cell r="L1503" t="str">
            <v>肥东制剂分厂</v>
          </cell>
          <cell r="M1503" t="str">
            <v>肥东制剂11#车间B5线</v>
          </cell>
          <cell r="N1503" t="str">
            <v>合肥泰禾光电科技股份</v>
          </cell>
          <cell r="O1503" t="str">
            <v>85.47</v>
          </cell>
          <cell r="P1503" t="str">
            <v>1,025.64</v>
          </cell>
          <cell r="Q1503" t="str">
            <v>341.88</v>
          </cell>
          <cell r="R1503" t="str">
            <v>89</v>
          </cell>
          <cell r="S1503" t="str">
            <v>平均年限法(一)</v>
          </cell>
          <cell r="T1503" t="str">
            <v>在用</v>
          </cell>
          <cell r="U1503" t="str">
            <v>在建工程转入</v>
          </cell>
          <cell r="V1503" t="str">
            <v>王桂珍</v>
          </cell>
          <cell r="W1503" t="str">
            <v>2017.11.15</v>
          </cell>
        </row>
        <row r="1503">
          <cell r="AA1503" t="str">
            <v>0310</v>
          </cell>
        </row>
        <row r="1504">
          <cell r="B1504" t="str">
            <v>031022470</v>
          </cell>
          <cell r="C1504" t="str">
            <v>生产自动化-机器人三期-箱体输送和定位线</v>
          </cell>
          <cell r="D1504" t="str">
            <v>TR-SS02泰禾定制</v>
          </cell>
          <cell r="E1504">
            <v>8547.01</v>
          </cell>
          <cell r="F1504">
            <v>7606.83</v>
          </cell>
          <cell r="G1504">
            <v>940.18</v>
          </cell>
          <cell r="H1504">
            <v>0</v>
          </cell>
          <cell r="I1504" t="str">
            <v>2017.07.13</v>
          </cell>
          <cell r="J1504" t="str">
            <v>96</v>
          </cell>
          <cell r="K1504" t="str">
            <v>剂型设备</v>
          </cell>
          <cell r="L1504" t="str">
            <v>肥东制剂分厂</v>
          </cell>
          <cell r="M1504" t="str">
            <v>肥东制剂11#车间B5线</v>
          </cell>
          <cell r="N1504" t="str">
            <v>合肥泰禾光电科技股份</v>
          </cell>
          <cell r="O1504" t="str">
            <v>85.47</v>
          </cell>
          <cell r="P1504" t="str">
            <v>1,025.64</v>
          </cell>
          <cell r="Q1504" t="str">
            <v>341.88</v>
          </cell>
          <cell r="R1504" t="str">
            <v>89</v>
          </cell>
          <cell r="S1504" t="str">
            <v>平均年限法(一)</v>
          </cell>
          <cell r="T1504" t="str">
            <v>在用</v>
          </cell>
          <cell r="U1504" t="str">
            <v>在建工程转入</v>
          </cell>
          <cell r="V1504" t="str">
            <v>王桂珍</v>
          </cell>
          <cell r="W1504" t="str">
            <v>2017.11.15</v>
          </cell>
        </row>
        <row r="1504">
          <cell r="AA1504" t="str">
            <v>0310</v>
          </cell>
        </row>
        <row r="1505">
          <cell r="B1505" t="str">
            <v>031022471</v>
          </cell>
          <cell r="C1505" t="str">
            <v>生产自动化-机器人三期-标签放箱机构</v>
          </cell>
          <cell r="D1505" t="str">
            <v>TR-BQ01泰禾定制</v>
          </cell>
          <cell r="E1505">
            <v>5555.56</v>
          </cell>
          <cell r="F1505">
            <v>4944.83</v>
          </cell>
          <cell r="G1505">
            <v>610.73</v>
          </cell>
          <cell r="H1505">
            <v>0</v>
          </cell>
          <cell r="I1505" t="str">
            <v>2017.07.13</v>
          </cell>
          <cell r="J1505" t="str">
            <v>96</v>
          </cell>
          <cell r="K1505" t="str">
            <v>剂型设备</v>
          </cell>
          <cell r="L1505" t="str">
            <v>肥东制剂分厂</v>
          </cell>
          <cell r="M1505" t="str">
            <v>肥东制剂11#车间B5线</v>
          </cell>
          <cell r="N1505" t="str">
            <v>合肥泰禾光电科技股份</v>
          </cell>
          <cell r="O1505" t="str">
            <v>55.56</v>
          </cell>
          <cell r="P1505" t="str">
            <v>666.72</v>
          </cell>
          <cell r="Q1505" t="str">
            <v>222.22</v>
          </cell>
          <cell r="R1505" t="str">
            <v>89</v>
          </cell>
          <cell r="S1505" t="str">
            <v>平均年限法(一)</v>
          </cell>
          <cell r="T1505" t="str">
            <v>在用</v>
          </cell>
          <cell r="U1505" t="str">
            <v>在建工程转入</v>
          </cell>
          <cell r="V1505" t="str">
            <v>王桂珍</v>
          </cell>
          <cell r="W1505" t="str">
            <v>2017.11.15</v>
          </cell>
        </row>
        <row r="1505">
          <cell r="AA1505" t="str">
            <v>0310</v>
          </cell>
        </row>
        <row r="1506">
          <cell r="B1506" t="str">
            <v>031022472</v>
          </cell>
          <cell r="C1506" t="str">
            <v>生产自动化-机器人三期-开箱机</v>
          </cell>
          <cell r="D1506" t="str">
            <v>杭州永创</v>
          </cell>
          <cell r="E1506">
            <v>38461.54</v>
          </cell>
          <cell r="F1506">
            <v>34231.17</v>
          </cell>
          <cell r="G1506">
            <v>4230.37</v>
          </cell>
          <cell r="H1506">
            <v>0</v>
          </cell>
          <cell r="I1506" t="str">
            <v>2017.07.13</v>
          </cell>
          <cell r="J1506" t="str">
            <v>96</v>
          </cell>
          <cell r="K1506" t="str">
            <v>剂型设备</v>
          </cell>
          <cell r="L1506" t="str">
            <v>肥东制剂分厂</v>
          </cell>
          <cell r="M1506" t="str">
            <v>肥东制剂11#车间B5线</v>
          </cell>
          <cell r="N1506" t="str">
            <v>合肥泰禾光电科技股份</v>
          </cell>
          <cell r="O1506" t="str">
            <v>384.62</v>
          </cell>
          <cell r="P1506" t="str">
            <v>4,615.44</v>
          </cell>
          <cell r="Q1506" t="str">
            <v>1,538.46</v>
          </cell>
          <cell r="R1506" t="str">
            <v>89</v>
          </cell>
          <cell r="S1506" t="str">
            <v>平均年限法(一)</v>
          </cell>
          <cell r="T1506" t="str">
            <v>在用</v>
          </cell>
          <cell r="U1506" t="str">
            <v>在建工程转入</v>
          </cell>
          <cell r="V1506" t="str">
            <v>王桂珍</v>
          </cell>
          <cell r="W1506" t="str">
            <v>2017.11.15</v>
          </cell>
        </row>
        <row r="1506">
          <cell r="AA1506" t="str">
            <v>0310</v>
          </cell>
        </row>
        <row r="1507">
          <cell r="B1507" t="str">
            <v>031022473</v>
          </cell>
          <cell r="C1507" t="str">
            <v>生产自动化-机器人三期-打包机</v>
          </cell>
          <cell r="D1507" t="str">
            <v>杭州永创</v>
          </cell>
          <cell r="E1507">
            <v>21367.52</v>
          </cell>
          <cell r="F1507">
            <v>19017.51</v>
          </cell>
          <cell r="G1507">
            <v>2350.01</v>
          </cell>
          <cell r="H1507">
            <v>0</v>
          </cell>
          <cell r="I1507" t="str">
            <v>2017.07.13</v>
          </cell>
          <cell r="J1507" t="str">
            <v>96</v>
          </cell>
          <cell r="K1507" t="str">
            <v>剂型设备</v>
          </cell>
          <cell r="L1507" t="str">
            <v>肥东制剂分厂</v>
          </cell>
          <cell r="M1507" t="str">
            <v>肥东制剂11#车间B5线</v>
          </cell>
          <cell r="N1507" t="str">
            <v>合肥泰禾光电科技股份</v>
          </cell>
          <cell r="O1507" t="str">
            <v>213.68</v>
          </cell>
          <cell r="P1507" t="str">
            <v>2,564.16</v>
          </cell>
          <cell r="Q1507" t="str">
            <v>854.70</v>
          </cell>
          <cell r="R1507" t="str">
            <v>89</v>
          </cell>
          <cell r="S1507" t="str">
            <v>平均年限法(一)</v>
          </cell>
          <cell r="T1507" t="str">
            <v>在用</v>
          </cell>
          <cell r="U1507" t="str">
            <v>在建工程转入</v>
          </cell>
          <cell r="V1507" t="str">
            <v>王桂珍</v>
          </cell>
          <cell r="W1507" t="str">
            <v>2017.11.15</v>
          </cell>
        </row>
        <row r="1507">
          <cell r="AA1507" t="str">
            <v>0310</v>
          </cell>
        </row>
        <row r="1508">
          <cell r="B1508" t="str">
            <v>031022474</v>
          </cell>
          <cell r="C1508" t="str">
            <v>生产自动化-机器人三期-顶升移栽机构</v>
          </cell>
          <cell r="D1508" t="str">
            <v>TR-DS01泰禾定制</v>
          </cell>
          <cell r="E1508">
            <v>11965.81</v>
          </cell>
          <cell r="F1508">
            <v>10649.73</v>
          </cell>
          <cell r="G1508">
            <v>1316.08</v>
          </cell>
          <cell r="H1508">
            <v>0</v>
          </cell>
          <cell r="I1508" t="str">
            <v>2017.07.13</v>
          </cell>
          <cell r="J1508" t="str">
            <v>96</v>
          </cell>
          <cell r="K1508" t="str">
            <v>剂型设备</v>
          </cell>
          <cell r="L1508" t="str">
            <v>肥东制剂分厂</v>
          </cell>
          <cell r="M1508" t="str">
            <v>肥东制剂11#车间B5线</v>
          </cell>
          <cell r="N1508" t="str">
            <v>合肥泰禾光电科技股份</v>
          </cell>
          <cell r="O1508" t="str">
            <v>119.66</v>
          </cell>
          <cell r="P1508" t="str">
            <v>1,435.92</v>
          </cell>
          <cell r="Q1508" t="str">
            <v>478.63</v>
          </cell>
          <cell r="R1508" t="str">
            <v>89</v>
          </cell>
          <cell r="S1508" t="str">
            <v>平均年限法(一)</v>
          </cell>
          <cell r="T1508" t="str">
            <v>在用</v>
          </cell>
          <cell r="U1508" t="str">
            <v>在建工程转入</v>
          </cell>
          <cell r="V1508" t="str">
            <v>王桂珍</v>
          </cell>
          <cell r="W1508" t="str">
            <v>2017.11.15</v>
          </cell>
        </row>
        <row r="1508">
          <cell r="AA1508" t="str">
            <v>0310</v>
          </cell>
        </row>
        <row r="1509">
          <cell r="B1509" t="str">
            <v>031022475</v>
          </cell>
          <cell r="C1509" t="str">
            <v>生产自动化-机器人三期-过渡滚筒输送机</v>
          </cell>
          <cell r="D1509" t="str">
            <v>TR-GT02泰禾定制</v>
          </cell>
          <cell r="E1509">
            <v>14957.26</v>
          </cell>
          <cell r="F1509">
            <v>13311.74</v>
          </cell>
          <cell r="G1509">
            <v>1645.52</v>
          </cell>
          <cell r="H1509">
            <v>0</v>
          </cell>
          <cell r="I1509" t="str">
            <v>2017.07.13</v>
          </cell>
          <cell r="J1509" t="str">
            <v>96</v>
          </cell>
          <cell r="K1509" t="str">
            <v>剂型设备</v>
          </cell>
          <cell r="L1509" t="str">
            <v>肥东制剂分厂</v>
          </cell>
          <cell r="M1509" t="str">
            <v>肥东制剂11#车间B5线</v>
          </cell>
          <cell r="N1509" t="str">
            <v>合肥泰禾光电科技股份</v>
          </cell>
          <cell r="O1509" t="str">
            <v>149.57</v>
          </cell>
          <cell r="P1509" t="str">
            <v>1,794.84</v>
          </cell>
          <cell r="Q1509" t="str">
            <v>598.29</v>
          </cell>
          <cell r="R1509" t="str">
            <v>89</v>
          </cell>
          <cell r="S1509" t="str">
            <v>平均年限法(一)</v>
          </cell>
          <cell r="T1509" t="str">
            <v>在用</v>
          </cell>
          <cell r="U1509" t="str">
            <v>在建工程转入</v>
          </cell>
          <cell r="V1509" t="str">
            <v>王桂珍</v>
          </cell>
          <cell r="W1509" t="str">
            <v>2017.11.15</v>
          </cell>
        </row>
        <row r="1509">
          <cell r="AA1509" t="str">
            <v>0310</v>
          </cell>
        </row>
        <row r="1510">
          <cell r="B1510" t="str">
            <v>031022476</v>
          </cell>
          <cell r="C1510" t="str">
            <v>生产自动化-机器人三期-抓取输送机</v>
          </cell>
          <cell r="D1510" t="str">
            <v>TR-ZQ02泰禾定制</v>
          </cell>
          <cell r="E1510">
            <v>17094.02</v>
          </cell>
          <cell r="F1510">
            <v>15213.66</v>
          </cell>
          <cell r="G1510">
            <v>1880.36</v>
          </cell>
          <cell r="H1510">
            <v>0</v>
          </cell>
          <cell r="I1510" t="str">
            <v>2017.07.13</v>
          </cell>
          <cell r="J1510" t="str">
            <v>96</v>
          </cell>
          <cell r="K1510" t="str">
            <v>剂型设备</v>
          </cell>
          <cell r="L1510" t="str">
            <v>肥东制剂分厂</v>
          </cell>
          <cell r="M1510" t="str">
            <v>肥东制剂11#车间B5线</v>
          </cell>
          <cell r="N1510" t="str">
            <v>合肥泰禾光电科技股份</v>
          </cell>
          <cell r="O1510" t="str">
            <v>170.94</v>
          </cell>
          <cell r="P1510" t="str">
            <v>2,051.28</v>
          </cell>
          <cell r="Q1510" t="str">
            <v>683.76</v>
          </cell>
          <cell r="R1510" t="str">
            <v>89</v>
          </cell>
          <cell r="S1510" t="str">
            <v>平均年限法(一)</v>
          </cell>
          <cell r="T1510" t="str">
            <v>在用</v>
          </cell>
          <cell r="U1510" t="str">
            <v>在建工程转入</v>
          </cell>
          <cell r="V1510" t="str">
            <v>王桂珍</v>
          </cell>
          <cell r="W1510" t="str">
            <v>2017.11.15</v>
          </cell>
        </row>
        <row r="1510">
          <cell r="AA1510" t="str">
            <v>0310</v>
          </cell>
        </row>
        <row r="1511">
          <cell r="B1511" t="str">
            <v>031022477</v>
          </cell>
          <cell r="C1511" t="str">
            <v>生产自动化-机器人三期-电器部分</v>
          </cell>
          <cell r="D1511" t="str">
            <v>泰禾定制</v>
          </cell>
          <cell r="E1511">
            <v>29914.53</v>
          </cell>
          <cell r="F1511">
            <v>26624.34</v>
          </cell>
          <cell r="G1511">
            <v>3290.19</v>
          </cell>
          <cell r="H1511">
            <v>0</v>
          </cell>
          <cell r="I1511" t="str">
            <v>2017.07.13</v>
          </cell>
          <cell r="J1511" t="str">
            <v>96</v>
          </cell>
          <cell r="K1511" t="str">
            <v>剂型设备</v>
          </cell>
          <cell r="L1511" t="str">
            <v>肥东制剂分厂</v>
          </cell>
          <cell r="M1511" t="str">
            <v>肥东制剂11#车间B5线</v>
          </cell>
          <cell r="N1511" t="str">
            <v>合肥泰禾光电科技股份</v>
          </cell>
          <cell r="O1511" t="str">
            <v>299.15</v>
          </cell>
          <cell r="P1511" t="str">
            <v>3,589.80</v>
          </cell>
          <cell r="Q1511" t="str">
            <v>1,196.58</v>
          </cell>
          <cell r="R1511" t="str">
            <v>89</v>
          </cell>
          <cell r="S1511" t="str">
            <v>平均年限法(一)</v>
          </cell>
          <cell r="T1511" t="str">
            <v>在用</v>
          </cell>
          <cell r="U1511" t="str">
            <v>在建工程转入</v>
          </cell>
          <cell r="V1511" t="str">
            <v>王桂珍</v>
          </cell>
          <cell r="W1511" t="str">
            <v>2017.11.15</v>
          </cell>
        </row>
        <row r="1511">
          <cell r="AA1511" t="str">
            <v>0310</v>
          </cell>
        </row>
        <row r="1512">
          <cell r="B1512" t="str">
            <v>031022478</v>
          </cell>
          <cell r="C1512" t="str">
            <v>生产自动化-机器人三期-顶升移栽机构</v>
          </cell>
          <cell r="D1512" t="str">
            <v>TR-DS01泰禾定制</v>
          </cell>
          <cell r="E1512">
            <v>11538.46</v>
          </cell>
          <cell r="F1512">
            <v>10268.83</v>
          </cell>
          <cell r="G1512">
            <v>1269.63</v>
          </cell>
          <cell r="H1512">
            <v>0</v>
          </cell>
          <cell r="I1512" t="str">
            <v>2017.07.13</v>
          </cell>
          <cell r="J1512" t="str">
            <v>96</v>
          </cell>
          <cell r="K1512" t="str">
            <v>剂型设备</v>
          </cell>
          <cell r="L1512" t="str">
            <v>肥东制剂分厂</v>
          </cell>
          <cell r="M1512" t="str">
            <v>肥东制剂11#车间B5线</v>
          </cell>
          <cell r="N1512" t="str">
            <v>合肥泰禾光电科技股份</v>
          </cell>
          <cell r="O1512" t="str">
            <v>115.38</v>
          </cell>
          <cell r="P1512" t="str">
            <v>1,384.56</v>
          </cell>
          <cell r="Q1512" t="str">
            <v>461.54</v>
          </cell>
          <cell r="R1512" t="str">
            <v>89</v>
          </cell>
          <cell r="S1512" t="str">
            <v>平均年限法(一)</v>
          </cell>
          <cell r="T1512" t="str">
            <v>在用</v>
          </cell>
          <cell r="U1512" t="str">
            <v>在建工程转入</v>
          </cell>
          <cell r="V1512" t="str">
            <v>王桂珍</v>
          </cell>
          <cell r="W1512" t="str">
            <v>2017.11.15</v>
          </cell>
        </row>
        <row r="1512">
          <cell r="AA1512" t="str">
            <v>0310</v>
          </cell>
        </row>
        <row r="1513">
          <cell r="B1513" t="str">
            <v>031022479</v>
          </cell>
          <cell r="C1513" t="str">
            <v>生产自动化-机器人三期-顶升移栽机构</v>
          </cell>
          <cell r="D1513" t="str">
            <v>TR-DS01泰禾定制</v>
          </cell>
          <cell r="E1513">
            <v>11538.46</v>
          </cell>
          <cell r="F1513">
            <v>10268.83</v>
          </cell>
          <cell r="G1513">
            <v>1269.63</v>
          </cell>
          <cell r="H1513">
            <v>0</v>
          </cell>
          <cell r="I1513" t="str">
            <v>2017.07.13</v>
          </cell>
          <cell r="J1513" t="str">
            <v>96</v>
          </cell>
          <cell r="K1513" t="str">
            <v>剂型设备</v>
          </cell>
          <cell r="L1513" t="str">
            <v>肥东制剂分厂</v>
          </cell>
          <cell r="M1513" t="str">
            <v>肥东制剂11#车间B5线</v>
          </cell>
          <cell r="N1513" t="str">
            <v>合肥泰禾光电科技股份</v>
          </cell>
          <cell r="O1513" t="str">
            <v>115.38</v>
          </cell>
          <cell r="P1513" t="str">
            <v>1,384.56</v>
          </cell>
          <cell r="Q1513" t="str">
            <v>461.54</v>
          </cell>
          <cell r="R1513" t="str">
            <v>89</v>
          </cell>
          <cell r="S1513" t="str">
            <v>平均年限法(一)</v>
          </cell>
          <cell r="T1513" t="str">
            <v>在用</v>
          </cell>
          <cell r="U1513" t="str">
            <v>在建工程转入</v>
          </cell>
          <cell r="V1513" t="str">
            <v>王桂珍</v>
          </cell>
          <cell r="W1513" t="str">
            <v>2017.11.15</v>
          </cell>
        </row>
        <row r="1513">
          <cell r="AA1513" t="str">
            <v>0310</v>
          </cell>
        </row>
        <row r="1514">
          <cell r="B1514" t="str">
            <v>031022480</v>
          </cell>
          <cell r="C1514" t="str">
            <v>生产自动化-机器人三期-过渡滚筒输送机1</v>
          </cell>
          <cell r="D1514" t="str">
            <v>TR-SS01泰禾定制</v>
          </cell>
          <cell r="E1514">
            <v>10683.76</v>
          </cell>
          <cell r="F1514">
            <v>9508.75</v>
          </cell>
          <cell r="G1514">
            <v>1175.01</v>
          </cell>
          <cell r="H1514">
            <v>0</v>
          </cell>
          <cell r="I1514" t="str">
            <v>2017.07.13</v>
          </cell>
          <cell r="J1514" t="str">
            <v>96</v>
          </cell>
          <cell r="K1514" t="str">
            <v>剂型设备</v>
          </cell>
          <cell r="L1514" t="str">
            <v>肥东制剂分厂</v>
          </cell>
          <cell r="M1514" t="str">
            <v>肥东制剂11#车间B5线</v>
          </cell>
          <cell r="N1514" t="str">
            <v>合肥泰禾光电科技股份</v>
          </cell>
          <cell r="O1514" t="str">
            <v>106.84</v>
          </cell>
          <cell r="P1514" t="str">
            <v>1,282.08</v>
          </cell>
          <cell r="Q1514" t="str">
            <v>427.35</v>
          </cell>
          <cell r="R1514" t="str">
            <v>89</v>
          </cell>
          <cell r="S1514" t="str">
            <v>平均年限法(一)</v>
          </cell>
          <cell r="T1514" t="str">
            <v>在用</v>
          </cell>
          <cell r="U1514" t="str">
            <v>在建工程转入</v>
          </cell>
          <cell r="V1514" t="str">
            <v>王桂珍</v>
          </cell>
          <cell r="W1514" t="str">
            <v>2017.11.15</v>
          </cell>
        </row>
        <row r="1514">
          <cell r="AA1514" t="str">
            <v>0310</v>
          </cell>
        </row>
        <row r="1515">
          <cell r="B1515" t="str">
            <v>031022481</v>
          </cell>
          <cell r="C1515" t="str">
            <v>生产自动化-机器人三期-过渡滚筒输送机2</v>
          </cell>
          <cell r="D1515" t="str">
            <v>TR-SS02泰禾定制</v>
          </cell>
          <cell r="E1515">
            <v>11538.46</v>
          </cell>
          <cell r="F1515">
            <v>10268.83</v>
          </cell>
          <cell r="G1515">
            <v>1269.63</v>
          </cell>
          <cell r="H1515">
            <v>0</v>
          </cell>
          <cell r="I1515" t="str">
            <v>2017.07.13</v>
          </cell>
          <cell r="J1515" t="str">
            <v>96</v>
          </cell>
          <cell r="K1515" t="str">
            <v>剂型设备</v>
          </cell>
          <cell r="L1515" t="str">
            <v>肥东制剂分厂</v>
          </cell>
          <cell r="M1515" t="str">
            <v>肥东制剂11#车间B5线</v>
          </cell>
          <cell r="N1515" t="str">
            <v>合肥泰禾光电科技股份</v>
          </cell>
          <cell r="O1515" t="str">
            <v>115.38</v>
          </cell>
          <cell r="P1515" t="str">
            <v>1,384.56</v>
          </cell>
          <cell r="Q1515" t="str">
            <v>461.54</v>
          </cell>
          <cell r="R1515" t="str">
            <v>89</v>
          </cell>
          <cell r="S1515" t="str">
            <v>平均年限法(一)</v>
          </cell>
          <cell r="T1515" t="str">
            <v>在用</v>
          </cell>
          <cell r="U1515" t="str">
            <v>在建工程转入</v>
          </cell>
          <cell r="V1515" t="str">
            <v>王桂珍</v>
          </cell>
          <cell r="W1515" t="str">
            <v>2017.11.15</v>
          </cell>
        </row>
        <row r="1515">
          <cell r="AA1515" t="str">
            <v>0310</v>
          </cell>
        </row>
        <row r="1516">
          <cell r="B1516" t="str">
            <v>031022482</v>
          </cell>
          <cell r="C1516" t="str">
            <v>生产自动化-机器人三期-抓取输送机</v>
          </cell>
          <cell r="D1516" t="str">
            <v>TR-Z泰禾定制</v>
          </cell>
          <cell r="E1516">
            <v>10256.41</v>
          </cell>
          <cell r="F1516">
            <v>9127.85</v>
          </cell>
          <cell r="G1516">
            <v>1128.56</v>
          </cell>
          <cell r="H1516">
            <v>0</v>
          </cell>
          <cell r="I1516" t="str">
            <v>2017.07.13</v>
          </cell>
          <cell r="J1516" t="str">
            <v>96</v>
          </cell>
          <cell r="K1516" t="str">
            <v>剂型设备</v>
          </cell>
          <cell r="L1516" t="str">
            <v>肥东制剂分厂</v>
          </cell>
          <cell r="M1516" t="str">
            <v>肥东制剂11#车间B5线</v>
          </cell>
          <cell r="N1516" t="str">
            <v>合肥泰禾光电科技股份</v>
          </cell>
          <cell r="O1516" t="str">
            <v>102.56</v>
          </cell>
          <cell r="P1516" t="str">
            <v>1,230.72</v>
          </cell>
          <cell r="Q1516" t="str">
            <v>410.26</v>
          </cell>
          <cell r="R1516" t="str">
            <v>89</v>
          </cell>
          <cell r="S1516" t="str">
            <v>平均年限法(一)</v>
          </cell>
          <cell r="T1516" t="str">
            <v>在用</v>
          </cell>
          <cell r="U1516" t="str">
            <v>在建工程转入</v>
          </cell>
          <cell r="V1516" t="str">
            <v>王桂珍</v>
          </cell>
          <cell r="W1516" t="str">
            <v>2017.11.15</v>
          </cell>
        </row>
        <row r="1516">
          <cell r="AA1516" t="str">
            <v>0310</v>
          </cell>
        </row>
        <row r="1517">
          <cell r="B1517" t="str">
            <v>031022483</v>
          </cell>
          <cell r="C1517" t="str">
            <v>生产自动化-机器人三期-电器部分</v>
          </cell>
          <cell r="D1517" t="str">
            <v>泰禾定制</v>
          </cell>
          <cell r="E1517">
            <v>21367.53</v>
          </cell>
          <cell r="F1517">
            <v>19017.51</v>
          </cell>
          <cell r="G1517">
            <v>2350.02</v>
          </cell>
          <cell r="H1517">
            <v>0</v>
          </cell>
          <cell r="I1517" t="str">
            <v>2017.07.13</v>
          </cell>
          <cell r="J1517" t="str">
            <v>96</v>
          </cell>
          <cell r="K1517" t="str">
            <v>剂型设备</v>
          </cell>
          <cell r="L1517" t="str">
            <v>肥东制剂分厂</v>
          </cell>
          <cell r="M1517" t="str">
            <v>肥东制剂11#车间B5线</v>
          </cell>
          <cell r="N1517" t="str">
            <v>合肥泰禾光电科技股份</v>
          </cell>
          <cell r="O1517" t="str">
            <v>213.68</v>
          </cell>
          <cell r="P1517" t="str">
            <v>2,564.16</v>
          </cell>
          <cell r="Q1517" t="str">
            <v>854.70</v>
          </cell>
          <cell r="R1517" t="str">
            <v>89</v>
          </cell>
          <cell r="S1517" t="str">
            <v>平均年限法(一)</v>
          </cell>
          <cell r="T1517" t="str">
            <v>在用</v>
          </cell>
          <cell r="U1517" t="str">
            <v>在建工程转入</v>
          </cell>
          <cell r="V1517" t="str">
            <v>王桂珍</v>
          </cell>
          <cell r="W1517" t="str">
            <v>2017.11.15</v>
          </cell>
        </row>
        <row r="1517">
          <cell r="AA1517" t="str">
            <v>0310</v>
          </cell>
        </row>
        <row r="1518">
          <cell r="B1518" t="str">
            <v>030200079</v>
          </cell>
          <cell r="C1518" t="str">
            <v>COD水质在线分析仪</v>
          </cell>
          <cell r="D1518" t="str">
            <v>BS-2008</v>
          </cell>
          <cell r="E1518">
            <v>44444.44</v>
          </cell>
          <cell r="F1518">
            <v>39555.16</v>
          </cell>
          <cell r="G1518">
            <v>4889.28</v>
          </cell>
          <cell r="H1518">
            <v>0</v>
          </cell>
          <cell r="I1518" t="str">
            <v>2017.07.26</v>
          </cell>
          <cell r="J1518" t="str">
            <v>96</v>
          </cell>
          <cell r="K1518" t="str">
            <v>污水设备</v>
          </cell>
          <cell r="L1518" t="str">
            <v>肥东制剂分厂</v>
          </cell>
          <cell r="M1518" t="str">
            <v>肥东合成污水站</v>
          </cell>
          <cell r="N1518" t="str">
            <v>安徽省碧水电子技术</v>
          </cell>
          <cell r="O1518" t="str">
            <v>444.44</v>
          </cell>
          <cell r="P1518" t="str">
            <v>5,333.28</v>
          </cell>
          <cell r="Q1518" t="str">
            <v>1,777.78</v>
          </cell>
          <cell r="R1518" t="str">
            <v>89</v>
          </cell>
          <cell r="S1518" t="str">
            <v>平均年限法(一)</v>
          </cell>
          <cell r="T1518" t="str">
            <v>在用</v>
          </cell>
          <cell r="U1518" t="str">
            <v>直接购入</v>
          </cell>
          <cell r="V1518" t="str">
            <v>王桂珍</v>
          </cell>
          <cell r="W1518" t="str">
            <v>2017.07.26</v>
          </cell>
          <cell r="X1518" t="str">
            <v>记--735</v>
          </cell>
        </row>
        <row r="1518">
          <cell r="AA1518" t="str">
            <v>0302</v>
          </cell>
        </row>
        <row r="1519">
          <cell r="B1519" t="str">
            <v>031022382</v>
          </cell>
          <cell r="C1519" t="str">
            <v>篮式过滤器</v>
          </cell>
          <cell r="D1519" t="str">
            <v>NJLD-LS-F80</v>
          </cell>
          <cell r="E1519">
            <v>5384.61</v>
          </cell>
          <cell r="F1519">
            <v>4792.65</v>
          </cell>
          <cell r="G1519">
            <v>591.96</v>
          </cell>
          <cell r="H1519">
            <v>0</v>
          </cell>
          <cell r="I1519" t="str">
            <v>2017.07.26</v>
          </cell>
          <cell r="J1519" t="str">
            <v>96</v>
          </cell>
          <cell r="K1519" t="str">
            <v>剂型设备</v>
          </cell>
          <cell r="L1519" t="str">
            <v>肥东制剂分厂</v>
          </cell>
          <cell r="M1519" t="str">
            <v>肥东剂型油悬剂车间</v>
          </cell>
          <cell r="N1519" t="str">
            <v>南京滤达环保设备公司</v>
          </cell>
          <cell r="O1519" t="str">
            <v>53.85</v>
          </cell>
          <cell r="P1519" t="str">
            <v>646.20</v>
          </cell>
          <cell r="Q1519" t="str">
            <v>215.38</v>
          </cell>
          <cell r="R1519" t="str">
            <v>89</v>
          </cell>
          <cell r="S1519" t="str">
            <v>平均年限法(一)</v>
          </cell>
          <cell r="T1519" t="str">
            <v>在用</v>
          </cell>
          <cell r="U1519" t="str">
            <v>直接购入</v>
          </cell>
          <cell r="V1519" t="str">
            <v>王桂珍</v>
          </cell>
          <cell r="W1519" t="str">
            <v>2017.07.26</v>
          </cell>
          <cell r="X1519" t="str">
            <v>记--737</v>
          </cell>
        </row>
        <row r="1519">
          <cell r="AA1519" t="str">
            <v>0310</v>
          </cell>
        </row>
        <row r="1520">
          <cell r="B1520" t="str">
            <v>031022383</v>
          </cell>
          <cell r="C1520" t="str">
            <v>篮式过滤器</v>
          </cell>
          <cell r="D1520" t="str">
            <v>NJLD-LS-F80</v>
          </cell>
          <cell r="E1520">
            <v>5384.64</v>
          </cell>
          <cell r="F1520">
            <v>4792.65</v>
          </cell>
          <cell r="G1520">
            <v>591.99</v>
          </cell>
          <cell r="H1520">
            <v>0</v>
          </cell>
          <cell r="I1520" t="str">
            <v>2017.07.26</v>
          </cell>
          <cell r="J1520" t="str">
            <v>96</v>
          </cell>
          <cell r="K1520" t="str">
            <v>剂型设备</v>
          </cell>
          <cell r="L1520" t="str">
            <v>肥东制剂分厂</v>
          </cell>
          <cell r="M1520" t="str">
            <v>肥东剂型油悬剂车间</v>
          </cell>
          <cell r="N1520" t="str">
            <v>南京滤达环保设备公司</v>
          </cell>
          <cell r="O1520" t="str">
            <v>53.85</v>
          </cell>
          <cell r="P1520" t="str">
            <v>646.20</v>
          </cell>
          <cell r="Q1520" t="str">
            <v>215.39</v>
          </cell>
          <cell r="R1520" t="str">
            <v>89</v>
          </cell>
          <cell r="S1520" t="str">
            <v>平均年限法(一)</v>
          </cell>
          <cell r="T1520" t="str">
            <v>在用</v>
          </cell>
          <cell r="U1520" t="str">
            <v>直接购入</v>
          </cell>
          <cell r="V1520" t="str">
            <v>王桂珍</v>
          </cell>
          <cell r="W1520" t="str">
            <v>2017.07.26</v>
          </cell>
          <cell r="X1520" t="str">
            <v>记--737</v>
          </cell>
        </row>
        <row r="1520">
          <cell r="AA1520" t="str">
            <v>0310</v>
          </cell>
        </row>
        <row r="1521">
          <cell r="B1521" t="str">
            <v>031022384</v>
          </cell>
          <cell r="C1521" t="str">
            <v>篮式过滤器</v>
          </cell>
          <cell r="D1521" t="str">
            <v>NJLD-LS-F80</v>
          </cell>
          <cell r="E1521">
            <v>5384.61</v>
          </cell>
          <cell r="F1521">
            <v>4792.65</v>
          </cell>
          <cell r="G1521">
            <v>591.96</v>
          </cell>
          <cell r="H1521">
            <v>0</v>
          </cell>
          <cell r="I1521" t="str">
            <v>2017.07.26</v>
          </cell>
          <cell r="J1521" t="str">
            <v>96</v>
          </cell>
          <cell r="K1521" t="str">
            <v>剂型设备</v>
          </cell>
          <cell r="L1521" t="str">
            <v>肥东制剂分厂</v>
          </cell>
          <cell r="M1521" t="str">
            <v>肥东剂型油悬剂车间</v>
          </cell>
          <cell r="N1521" t="str">
            <v>南京滤达环保设备公司</v>
          </cell>
          <cell r="O1521" t="str">
            <v>53.85</v>
          </cell>
          <cell r="P1521" t="str">
            <v>646.20</v>
          </cell>
          <cell r="Q1521" t="str">
            <v>215.38</v>
          </cell>
          <cell r="R1521" t="str">
            <v>89</v>
          </cell>
          <cell r="S1521" t="str">
            <v>平均年限法(一)</v>
          </cell>
          <cell r="T1521" t="str">
            <v>在用</v>
          </cell>
          <cell r="U1521" t="str">
            <v>直接购入</v>
          </cell>
          <cell r="V1521" t="str">
            <v>王桂珍</v>
          </cell>
          <cell r="W1521" t="str">
            <v>2017.07.26</v>
          </cell>
          <cell r="X1521" t="str">
            <v>记--737</v>
          </cell>
        </row>
        <row r="1521">
          <cell r="AA1521" t="str">
            <v>0310</v>
          </cell>
        </row>
        <row r="1522">
          <cell r="B1522" t="str">
            <v>031022385</v>
          </cell>
          <cell r="C1522" t="str">
            <v>篮式过滤器</v>
          </cell>
          <cell r="D1522" t="str">
            <v>NJLD-LS-F80</v>
          </cell>
          <cell r="E1522">
            <v>5384.61</v>
          </cell>
          <cell r="F1522">
            <v>4792.65</v>
          </cell>
          <cell r="G1522">
            <v>591.96</v>
          </cell>
          <cell r="H1522">
            <v>0</v>
          </cell>
          <cell r="I1522" t="str">
            <v>2017.07.26</v>
          </cell>
          <cell r="J1522" t="str">
            <v>96</v>
          </cell>
          <cell r="K1522" t="str">
            <v>剂型设备</v>
          </cell>
          <cell r="L1522" t="str">
            <v>肥东制剂分厂</v>
          </cell>
          <cell r="M1522" t="str">
            <v>肥东剂型油悬剂车间</v>
          </cell>
          <cell r="N1522" t="str">
            <v>南京滤达环保设备公司</v>
          </cell>
          <cell r="O1522" t="str">
            <v>53.85</v>
          </cell>
          <cell r="P1522" t="str">
            <v>646.20</v>
          </cell>
          <cell r="Q1522" t="str">
            <v>215.38</v>
          </cell>
          <cell r="R1522" t="str">
            <v>89</v>
          </cell>
          <cell r="S1522" t="str">
            <v>平均年限法(一)</v>
          </cell>
          <cell r="T1522" t="str">
            <v>在用</v>
          </cell>
          <cell r="U1522" t="str">
            <v>直接购入</v>
          </cell>
          <cell r="V1522" t="str">
            <v>王桂珍</v>
          </cell>
          <cell r="W1522" t="str">
            <v>2017.07.26</v>
          </cell>
          <cell r="X1522" t="str">
            <v>记--737</v>
          </cell>
        </row>
        <row r="1522">
          <cell r="AA1522" t="str">
            <v>0310</v>
          </cell>
        </row>
        <row r="1523">
          <cell r="B1523" t="str">
            <v>031022386</v>
          </cell>
          <cell r="C1523" t="str">
            <v>篮式过滤器</v>
          </cell>
          <cell r="D1523" t="str">
            <v>NJLD-LS-F80</v>
          </cell>
          <cell r="E1523">
            <v>5384.61</v>
          </cell>
          <cell r="F1523">
            <v>4792.65</v>
          </cell>
          <cell r="G1523">
            <v>591.96</v>
          </cell>
          <cell r="H1523">
            <v>0</v>
          </cell>
          <cell r="I1523" t="str">
            <v>2017.07.26</v>
          </cell>
          <cell r="J1523" t="str">
            <v>96</v>
          </cell>
          <cell r="K1523" t="str">
            <v>剂型设备</v>
          </cell>
          <cell r="L1523" t="str">
            <v>肥东制剂分厂</v>
          </cell>
          <cell r="M1523" t="str">
            <v>肥东剂型油悬剂车间</v>
          </cell>
          <cell r="N1523" t="str">
            <v>南京滤达环保设备公司</v>
          </cell>
          <cell r="O1523" t="str">
            <v>53.85</v>
          </cell>
          <cell r="P1523" t="str">
            <v>646.20</v>
          </cell>
          <cell r="Q1523" t="str">
            <v>215.38</v>
          </cell>
          <cell r="R1523" t="str">
            <v>89</v>
          </cell>
          <cell r="S1523" t="str">
            <v>平均年限法(一)</v>
          </cell>
          <cell r="T1523" t="str">
            <v>在用</v>
          </cell>
          <cell r="U1523" t="str">
            <v>直接购入</v>
          </cell>
          <cell r="V1523" t="str">
            <v>王桂珍</v>
          </cell>
          <cell r="W1523" t="str">
            <v>2017.07.26</v>
          </cell>
          <cell r="X1523" t="str">
            <v>记--737</v>
          </cell>
        </row>
        <row r="1523">
          <cell r="AA1523" t="str">
            <v>0310</v>
          </cell>
        </row>
        <row r="1524">
          <cell r="B1524" t="str">
            <v>031022387</v>
          </cell>
          <cell r="C1524" t="str">
            <v>篮式过滤器</v>
          </cell>
          <cell r="D1524" t="str">
            <v>NJLD-LS-F80</v>
          </cell>
          <cell r="E1524">
            <v>5384.61</v>
          </cell>
          <cell r="F1524">
            <v>4792.65</v>
          </cell>
          <cell r="G1524">
            <v>591.96</v>
          </cell>
          <cell r="H1524">
            <v>0</v>
          </cell>
          <cell r="I1524" t="str">
            <v>2017.07.26</v>
          </cell>
          <cell r="J1524" t="str">
            <v>96</v>
          </cell>
          <cell r="K1524" t="str">
            <v>剂型设备</v>
          </cell>
          <cell r="L1524" t="str">
            <v>肥东制剂分厂</v>
          </cell>
          <cell r="M1524" t="str">
            <v>肥东剂型油悬剂车间</v>
          </cell>
          <cell r="N1524" t="str">
            <v>南京滤达环保设备公司</v>
          </cell>
          <cell r="O1524" t="str">
            <v>53.85</v>
          </cell>
          <cell r="P1524" t="str">
            <v>646.20</v>
          </cell>
          <cell r="Q1524" t="str">
            <v>215.38</v>
          </cell>
          <cell r="R1524" t="str">
            <v>89</v>
          </cell>
          <cell r="S1524" t="str">
            <v>平均年限法(一)</v>
          </cell>
          <cell r="T1524" t="str">
            <v>在用</v>
          </cell>
          <cell r="U1524" t="str">
            <v>直接购入</v>
          </cell>
          <cell r="V1524" t="str">
            <v>王桂珍</v>
          </cell>
          <cell r="W1524" t="str">
            <v>2017.07.26</v>
          </cell>
          <cell r="X1524" t="str">
            <v>记--737</v>
          </cell>
        </row>
        <row r="1524">
          <cell r="AA1524" t="str">
            <v>0310</v>
          </cell>
        </row>
        <row r="1525">
          <cell r="B1525" t="str">
            <v>030200080</v>
          </cell>
          <cell r="C1525" t="str">
            <v>凯泉离心泵</v>
          </cell>
          <cell r="D1525" t="str">
            <v>DFG80-125A/2/4</v>
          </cell>
          <cell r="E1525">
            <v>2358.97</v>
          </cell>
          <cell r="F1525">
            <v>2099.51</v>
          </cell>
          <cell r="G1525">
            <v>259.46</v>
          </cell>
          <cell r="H1525">
            <v>0</v>
          </cell>
          <cell r="I1525" t="str">
            <v>2017.07.26</v>
          </cell>
          <cell r="J1525" t="str">
            <v>96</v>
          </cell>
          <cell r="K1525" t="str">
            <v>污水设备</v>
          </cell>
          <cell r="L1525" t="str">
            <v>肥东合成分厂</v>
          </cell>
          <cell r="M1525" t="str">
            <v>肥东分厂污水站</v>
          </cell>
          <cell r="N1525" t="str">
            <v>合肥保隆机电工程</v>
          </cell>
          <cell r="O1525" t="str">
            <v>23.59</v>
          </cell>
          <cell r="P1525" t="str">
            <v>283.08</v>
          </cell>
          <cell r="Q1525" t="str">
            <v>94.36</v>
          </cell>
          <cell r="R1525" t="str">
            <v>89</v>
          </cell>
          <cell r="S1525" t="str">
            <v>平均年限法(一)</v>
          </cell>
          <cell r="T1525" t="str">
            <v>在用</v>
          </cell>
          <cell r="U1525" t="str">
            <v>直接购入</v>
          </cell>
          <cell r="V1525" t="str">
            <v>王桂珍</v>
          </cell>
          <cell r="W1525" t="str">
            <v>2017.07.26</v>
          </cell>
          <cell r="X1525" t="str">
            <v>记--739</v>
          </cell>
        </row>
        <row r="1525">
          <cell r="AA1525" t="str">
            <v>0302</v>
          </cell>
        </row>
        <row r="1526">
          <cell r="B1526" t="str">
            <v>031022388</v>
          </cell>
          <cell r="C1526" t="str">
            <v>小地磅</v>
          </cell>
          <cell r="D1526" t="str">
            <v>SCS-10T/2*2</v>
          </cell>
          <cell r="E1526">
            <v>10401.71</v>
          </cell>
          <cell r="F1526">
            <v>7946.98</v>
          </cell>
          <cell r="G1526">
            <v>243</v>
          </cell>
          <cell r="H1526">
            <v>2211.73</v>
          </cell>
          <cell r="I1526" t="str">
            <v>2017.07.26</v>
          </cell>
          <cell r="J1526" t="str">
            <v>96</v>
          </cell>
          <cell r="K1526" t="str">
            <v>剂型设备</v>
          </cell>
          <cell r="L1526" t="str">
            <v>肥东制剂分厂</v>
          </cell>
          <cell r="M1526" t="str">
            <v>肥东剂型油悬剂车间</v>
          </cell>
          <cell r="N1526" t="str">
            <v>南京联衡电子</v>
          </cell>
          <cell r="O1526" t="str">
            <v>0.00</v>
          </cell>
          <cell r="P1526" t="str">
            <v>1,144.22</v>
          </cell>
          <cell r="Q1526" t="str">
            <v>416.07</v>
          </cell>
          <cell r="R1526" t="str">
            <v>89</v>
          </cell>
          <cell r="S1526" t="str">
            <v>平均年限法(一)</v>
          </cell>
          <cell r="T1526" t="str">
            <v>在用</v>
          </cell>
          <cell r="U1526" t="str">
            <v>直接购入</v>
          </cell>
          <cell r="V1526" t="str">
            <v>王桂珍</v>
          </cell>
          <cell r="W1526" t="str">
            <v>2017.07.26</v>
          </cell>
          <cell r="X1526" t="str">
            <v>记--743</v>
          </cell>
        </row>
        <row r="1526">
          <cell r="AA1526" t="str">
            <v>0310</v>
          </cell>
        </row>
        <row r="1527">
          <cell r="B1527" t="str">
            <v>032200334</v>
          </cell>
          <cell r="C1527" t="str">
            <v>电动洒水车</v>
          </cell>
          <cell r="D1527" t="str">
            <v>LS-1000PSC</v>
          </cell>
          <cell r="E1527">
            <v>31623.93</v>
          </cell>
          <cell r="F1527">
            <v>28145.36</v>
          </cell>
          <cell r="G1527">
            <v>3478.57</v>
          </cell>
          <cell r="H1527">
            <v>0</v>
          </cell>
          <cell r="I1527" t="str">
            <v>2017.07.26</v>
          </cell>
          <cell r="J1527" t="str">
            <v>96</v>
          </cell>
          <cell r="K1527" t="str">
            <v>循环经济示范园设备</v>
          </cell>
          <cell r="L1527" t="str">
            <v>肥东制剂分厂/肥东合成分厂</v>
          </cell>
          <cell r="M1527" t="str">
            <v>肥东分厂</v>
          </cell>
          <cell r="N1527" t="str">
            <v>杭州丽诗电动车制造</v>
          </cell>
          <cell r="O1527" t="str">
            <v>316.24</v>
          </cell>
          <cell r="P1527" t="str">
            <v>3,794.88</v>
          </cell>
          <cell r="Q1527" t="str">
            <v>1,264.96</v>
          </cell>
          <cell r="R1527" t="str">
            <v>89</v>
          </cell>
          <cell r="S1527" t="str">
            <v>平均年限法(一)</v>
          </cell>
          <cell r="T1527" t="str">
            <v>在用</v>
          </cell>
          <cell r="U1527" t="str">
            <v>直接购入</v>
          </cell>
          <cell r="V1527" t="str">
            <v>王桂珍</v>
          </cell>
          <cell r="W1527" t="str">
            <v>2017.07.26</v>
          </cell>
          <cell r="X1527" t="str">
            <v>记--743</v>
          </cell>
        </row>
        <row r="1527">
          <cell r="AA1527" t="str">
            <v>0322</v>
          </cell>
        </row>
        <row r="1528">
          <cell r="B1528" t="str">
            <v>030700229</v>
          </cell>
          <cell r="C1528" t="str">
            <v>真空泵</v>
          </cell>
          <cell r="D1528" t="str">
            <v>WLW-100BC</v>
          </cell>
          <cell r="E1528">
            <v>10683.76</v>
          </cell>
          <cell r="F1528">
            <v>9508.76</v>
          </cell>
          <cell r="G1528">
            <v>1175</v>
          </cell>
          <cell r="H1528">
            <v>0</v>
          </cell>
          <cell r="I1528" t="str">
            <v>2017.07.26</v>
          </cell>
          <cell r="J1528" t="str">
            <v>96</v>
          </cell>
          <cell r="K1528" t="str">
            <v>精喹装置（合成二车间）</v>
          </cell>
          <cell r="L1528" t="str">
            <v>肥东合成分厂</v>
          </cell>
          <cell r="M1528" t="str">
            <v>肥东合成精喹车间</v>
          </cell>
          <cell r="N1528" t="str">
            <v>南通市威士真空设备</v>
          </cell>
          <cell r="O1528" t="str">
            <v>106.84</v>
          </cell>
          <cell r="P1528" t="str">
            <v>1,282.08</v>
          </cell>
          <cell r="Q1528" t="str">
            <v>427.35</v>
          </cell>
          <cell r="R1528" t="str">
            <v>89</v>
          </cell>
          <cell r="S1528" t="str">
            <v>平均年限法(一)</v>
          </cell>
          <cell r="T1528" t="str">
            <v>在用</v>
          </cell>
          <cell r="U1528" t="str">
            <v>直接购入</v>
          </cell>
          <cell r="V1528" t="str">
            <v>王桂珍</v>
          </cell>
          <cell r="W1528" t="str">
            <v>2017.07.26</v>
          </cell>
          <cell r="X1528" t="str">
            <v>记--743</v>
          </cell>
        </row>
        <row r="1528">
          <cell r="AA1528" t="str">
            <v>0307</v>
          </cell>
        </row>
        <row r="1529">
          <cell r="B1529" t="str">
            <v>031022389</v>
          </cell>
          <cell r="C1529" t="str">
            <v>上料理瓶机（生产自动化-机器人-一期）</v>
          </cell>
          <cell r="D1529" t="str">
            <v>LP-200B</v>
          </cell>
          <cell r="E1529">
            <v>136752.14</v>
          </cell>
          <cell r="F1529">
            <v>121709.28</v>
          </cell>
          <cell r="G1529">
            <v>15042.86</v>
          </cell>
          <cell r="H1529">
            <v>0</v>
          </cell>
          <cell r="I1529" t="str">
            <v>2017.07.31</v>
          </cell>
          <cell r="J1529" t="str">
            <v>96</v>
          </cell>
          <cell r="K1529" t="str">
            <v>剂型设备</v>
          </cell>
          <cell r="L1529" t="str">
            <v>肥东制剂分厂</v>
          </cell>
          <cell r="M1529" t="str">
            <v>肥东分厂制剂车间</v>
          </cell>
          <cell r="N1529" t="str">
            <v>江苏金旺包装</v>
          </cell>
          <cell r="O1529" t="str">
            <v>1,367.52</v>
          </cell>
          <cell r="P1529" t="str">
            <v>16,410.24</v>
          </cell>
          <cell r="Q1529" t="str">
            <v>5,470.09</v>
          </cell>
          <cell r="R1529" t="str">
            <v>89</v>
          </cell>
          <cell r="S1529" t="str">
            <v>平均年限法(一)</v>
          </cell>
          <cell r="T1529" t="str">
            <v>在用</v>
          </cell>
          <cell r="U1529" t="str">
            <v>在建工程转入</v>
          </cell>
          <cell r="V1529" t="str">
            <v>王桂珍</v>
          </cell>
          <cell r="W1529" t="str">
            <v>2017.07.31</v>
          </cell>
          <cell r="X1529" t="str">
            <v>记--853</v>
          </cell>
        </row>
        <row r="1529">
          <cell r="AA1529" t="str">
            <v>0310</v>
          </cell>
        </row>
        <row r="1530">
          <cell r="B1530" t="str">
            <v>031022390</v>
          </cell>
          <cell r="C1530" t="str">
            <v>开箱机（生产自动化-机器人-一期）</v>
          </cell>
          <cell r="D1530" t="str">
            <v>永创GPK-40</v>
          </cell>
          <cell r="E1530">
            <v>47008.55</v>
          </cell>
          <cell r="F1530">
            <v>41838.01</v>
          </cell>
          <cell r="G1530">
            <v>5170.54</v>
          </cell>
          <cell r="H1530">
            <v>0</v>
          </cell>
          <cell r="I1530" t="str">
            <v>2017.07.31</v>
          </cell>
          <cell r="J1530" t="str">
            <v>96</v>
          </cell>
          <cell r="K1530" t="str">
            <v>剂型设备</v>
          </cell>
          <cell r="L1530" t="str">
            <v>肥东制剂分厂</v>
          </cell>
          <cell r="M1530" t="str">
            <v>肥东分厂剂型车间</v>
          </cell>
          <cell r="N1530" t="str">
            <v>常州金马包装</v>
          </cell>
          <cell r="O1530" t="str">
            <v>470.09</v>
          </cell>
          <cell r="P1530" t="str">
            <v>5,641.08</v>
          </cell>
          <cell r="Q1530" t="str">
            <v>1,880.34</v>
          </cell>
          <cell r="R1530" t="str">
            <v>89</v>
          </cell>
          <cell r="S1530" t="str">
            <v>平均年限法(一)</v>
          </cell>
          <cell r="T1530" t="str">
            <v>在用</v>
          </cell>
          <cell r="U1530" t="str">
            <v>在建工程转入</v>
          </cell>
          <cell r="V1530" t="str">
            <v>王桂珍</v>
          </cell>
          <cell r="W1530" t="str">
            <v>2017.07.31</v>
          </cell>
          <cell r="X1530" t="str">
            <v>记--853</v>
          </cell>
        </row>
        <row r="1530">
          <cell r="AA1530" t="str">
            <v>0310</v>
          </cell>
        </row>
        <row r="1531">
          <cell r="B1531" t="str">
            <v>031022391</v>
          </cell>
          <cell r="C1531" t="str">
            <v>装箱机（生产自动化-机器人-一期）</v>
          </cell>
          <cell r="D1531" t="str">
            <v>常州金马ZX-2</v>
          </cell>
          <cell r="E1531">
            <v>222222.22</v>
          </cell>
          <cell r="F1531">
            <v>197777.58</v>
          </cell>
          <cell r="G1531">
            <v>24444.64</v>
          </cell>
          <cell r="H1531">
            <v>0</v>
          </cell>
          <cell r="I1531" t="str">
            <v>2017.07.31</v>
          </cell>
          <cell r="J1531" t="str">
            <v>96</v>
          </cell>
          <cell r="K1531" t="str">
            <v>剂型设备</v>
          </cell>
          <cell r="L1531" t="str">
            <v>肥东制剂分厂</v>
          </cell>
          <cell r="M1531" t="str">
            <v>肥东分厂剂型车间</v>
          </cell>
          <cell r="N1531" t="str">
            <v>常州金马包装</v>
          </cell>
          <cell r="O1531" t="str">
            <v>2,222.22</v>
          </cell>
          <cell r="P1531" t="str">
            <v>26,666.64</v>
          </cell>
          <cell r="Q1531" t="str">
            <v>8,888.89</v>
          </cell>
          <cell r="R1531" t="str">
            <v>89</v>
          </cell>
          <cell r="S1531" t="str">
            <v>平均年限法(一)</v>
          </cell>
          <cell r="T1531" t="str">
            <v>在用</v>
          </cell>
          <cell r="U1531" t="str">
            <v>在建工程转入</v>
          </cell>
          <cell r="V1531" t="str">
            <v>王桂珍</v>
          </cell>
          <cell r="W1531" t="str">
            <v>2017.07.31</v>
          </cell>
          <cell r="X1531" t="str">
            <v>记--853</v>
          </cell>
        </row>
        <row r="1531">
          <cell r="AA1531" t="str">
            <v>0310</v>
          </cell>
        </row>
        <row r="1532">
          <cell r="B1532" t="str">
            <v>031022392</v>
          </cell>
          <cell r="C1532" t="str">
            <v>夹具吸盘6套（生产自动化-机器人-一期）</v>
          </cell>
          <cell r="D1532" t="str">
            <v>常州金马定制</v>
          </cell>
          <cell r="E1532">
            <v>51282.05</v>
          </cell>
          <cell r="F1532">
            <v>45640.98</v>
          </cell>
          <cell r="G1532">
            <v>5641.07</v>
          </cell>
          <cell r="H1532">
            <v>0</v>
          </cell>
          <cell r="I1532" t="str">
            <v>2017.07.31</v>
          </cell>
          <cell r="J1532" t="str">
            <v>96</v>
          </cell>
          <cell r="K1532" t="str">
            <v>剂型设备</v>
          </cell>
          <cell r="L1532" t="str">
            <v>肥东制剂分厂</v>
          </cell>
          <cell r="M1532" t="str">
            <v>肥东分厂制剂车间</v>
          </cell>
          <cell r="N1532" t="str">
            <v>常州金马包装</v>
          </cell>
          <cell r="O1532" t="str">
            <v>512.82</v>
          </cell>
          <cell r="P1532" t="str">
            <v>6,153.84</v>
          </cell>
          <cell r="Q1532" t="str">
            <v>2,051.28</v>
          </cell>
          <cell r="R1532" t="str">
            <v>89</v>
          </cell>
          <cell r="S1532" t="str">
            <v>平均年限法(一)</v>
          </cell>
          <cell r="T1532" t="str">
            <v>在用</v>
          </cell>
          <cell r="U1532" t="str">
            <v>在建工程转入</v>
          </cell>
          <cell r="V1532" t="str">
            <v>王桂珍</v>
          </cell>
          <cell r="W1532" t="str">
            <v>2017.07.31</v>
          </cell>
          <cell r="X1532" t="str">
            <v>记--853</v>
          </cell>
        </row>
        <row r="1532">
          <cell r="AA1532" t="str">
            <v>0310</v>
          </cell>
        </row>
        <row r="1533">
          <cell r="B1533" t="str">
            <v>031022393</v>
          </cell>
          <cell r="C1533" t="str">
            <v>封箱机（生产自动化-机器人-一期）</v>
          </cell>
          <cell r="D1533" t="str">
            <v>永创MH-FJ-3A</v>
          </cell>
          <cell r="E1533">
            <v>25641.03</v>
          </cell>
          <cell r="F1533">
            <v>22820.49</v>
          </cell>
          <cell r="G1533">
            <v>2820.54</v>
          </cell>
          <cell r="H1533">
            <v>0</v>
          </cell>
          <cell r="I1533" t="str">
            <v>2017.07.31</v>
          </cell>
          <cell r="J1533" t="str">
            <v>96</v>
          </cell>
          <cell r="K1533" t="str">
            <v>剂型设备</v>
          </cell>
          <cell r="L1533" t="str">
            <v>肥东制剂分厂</v>
          </cell>
          <cell r="M1533" t="str">
            <v>肥东分厂剂型车间</v>
          </cell>
          <cell r="N1533" t="str">
            <v>常州金马包装</v>
          </cell>
          <cell r="O1533" t="str">
            <v>256.41</v>
          </cell>
          <cell r="P1533" t="str">
            <v>3,076.92</v>
          </cell>
          <cell r="Q1533" t="str">
            <v>1,025.64</v>
          </cell>
          <cell r="R1533" t="str">
            <v>89</v>
          </cell>
          <cell r="S1533" t="str">
            <v>平均年限法(一)</v>
          </cell>
          <cell r="T1533" t="str">
            <v>在用</v>
          </cell>
          <cell r="U1533" t="str">
            <v>在建工程转入</v>
          </cell>
          <cell r="V1533" t="str">
            <v>王桂珍</v>
          </cell>
          <cell r="W1533" t="str">
            <v>2017.07.31</v>
          </cell>
          <cell r="X1533" t="str">
            <v>记--853</v>
          </cell>
        </row>
        <row r="1533">
          <cell r="AA1533" t="str">
            <v>0310</v>
          </cell>
        </row>
        <row r="1534">
          <cell r="B1534" t="str">
            <v>031022394</v>
          </cell>
          <cell r="C1534" t="str">
            <v>打包机（生产自动化-机器人-一期）</v>
          </cell>
          <cell r="D1534" t="str">
            <v>永创MH-102</v>
          </cell>
          <cell r="E1534">
            <v>25641.03</v>
          </cell>
          <cell r="F1534">
            <v>22820.49</v>
          </cell>
          <cell r="G1534">
            <v>2820.54</v>
          </cell>
          <cell r="H1534">
            <v>0</v>
          </cell>
          <cell r="I1534" t="str">
            <v>2017.07.31</v>
          </cell>
          <cell r="J1534" t="str">
            <v>96</v>
          </cell>
          <cell r="K1534" t="str">
            <v>剂型设备</v>
          </cell>
          <cell r="L1534" t="str">
            <v>肥东制剂分厂</v>
          </cell>
          <cell r="M1534" t="str">
            <v>肥东分厂剂型车间</v>
          </cell>
          <cell r="N1534" t="str">
            <v>常州金马包装</v>
          </cell>
          <cell r="O1534" t="str">
            <v>256.41</v>
          </cell>
          <cell r="P1534" t="str">
            <v>3,076.92</v>
          </cell>
          <cell r="Q1534" t="str">
            <v>1,025.64</v>
          </cell>
          <cell r="R1534" t="str">
            <v>89</v>
          </cell>
          <cell r="S1534" t="str">
            <v>平均年限法(一)</v>
          </cell>
          <cell r="T1534" t="str">
            <v>在用</v>
          </cell>
          <cell r="U1534" t="str">
            <v>在建工程转入</v>
          </cell>
          <cell r="V1534" t="str">
            <v>王桂珍</v>
          </cell>
          <cell r="W1534" t="str">
            <v>2017.07.31</v>
          </cell>
          <cell r="X1534" t="str">
            <v>记--853</v>
          </cell>
        </row>
        <row r="1534">
          <cell r="AA1534" t="str">
            <v>0310</v>
          </cell>
        </row>
        <row r="1535">
          <cell r="B1535" t="str">
            <v>031022395</v>
          </cell>
          <cell r="C1535" t="str">
            <v>输送系统（生产自动化-机器人-一期）</v>
          </cell>
          <cell r="D1535" t="str">
            <v>常州金马包装</v>
          </cell>
          <cell r="E1535">
            <v>8547.01</v>
          </cell>
          <cell r="F1535">
            <v>7606.83</v>
          </cell>
          <cell r="G1535">
            <v>940.18</v>
          </cell>
          <cell r="H1535">
            <v>0</v>
          </cell>
          <cell r="I1535" t="str">
            <v>2017.07.31</v>
          </cell>
          <cell r="J1535" t="str">
            <v>96</v>
          </cell>
          <cell r="K1535" t="str">
            <v>剂型设备</v>
          </cell>
          <cell r="L1535" t="str">
            <v>肥东制剂分厂</v>
          </cell>
          <cell r="M1535" t="str">
            <v>肥东分厂剂型车间</v>
          </cell>
          <cell r="N1535" t="str">
            <v>常州金马包装</v>
          </cell>
          <cell r="O1535" t="str">
            <v>85.47</v>
          </cell>
          <cell r="P1535" t="str">
            <v>1,025.64</v>
          </cell>
          <cell r="Q1535" t="str">
            <v>341.88</v>
          </cell>
          <cell r="R1535" t="str">
            <v>89</v>
          </cell>
          <cell r="S1535" t="str">
            <v>平均年限法(一)</v>
          </cell>
          <cell r="T1535" t="str">
            <v>在用</v>
          </cell>
          <cell r="U1535" t="str">
            <v>在建工程转入</v>
          </cell>
          <cell r="V1535" t="str">
            <v>王桂珍</v>
          </cell>
          <cell r="W1535" t="str">
            <v>2017.07.31</v>
          </cell>
          <cell r="X1535" t="str">
            <v>记--853</v>
          </cell>
        </row>
        <row r="1535">
          <cell r="AA1535" t="str">
            <v>0310</v>
          </cell>
        </row>
        <row r="1536">
          <cell r="B1536" t="str">
            <v>031022396</v>
          </cell>
          <cell r="C1536" t="str">
            <v>抓取输送机（生产自动化-机器人-一期）</v>
          </cell>
          <cell r="D1536" t="str">
            <v>泰禾定制</v>
          </cell>
          <cell r="E1536">
            <v>12820.51</v>
          </cell>
          <cell r="F1536">
            <v>11410.69</v>
          </cell>
          <cell r="G1536">
            <v>1409.82</v>
          </cell>
          <cell r="H1536">
            <v>0</v>
          </cell>
          <cell r="I1536" t="str">
            <v>2017.07.31</v>
          </cell>
          <cell r="J1536" t="str">
            <v>96</v>
          </cell>
          <cell r="K1536" t="str">
            <v>剂型设备</v>
          </cell>
          <cell r="L1536" t="str">
            <v>肥东制剂分厂</v>
          </cell>
          <cell r="M1536" t="str">
            <v>肥东分厂剂型车间</v>
          </cell>
          <cell r="N1536" t="str">
            <v>合肥泰禾光电</v>
          </cell>
          <cell r="O1536" t="str">
            <v>128.21</v>
          </cell>
          <cell r="P1536" t="str">
            <v>1,538.52</v>
          </cell>
          <cell r="Q1536" t="str">
            <v>512.82</v>
          </cell>
          <cell r="R1536" t="str">
            <v>89</v>
          </cell>
          <cell r="S1536" t="str">
            <v>平均年限法(一)</v>
          </cell>
          <cell r="T1536" t="str">
            <v>在用</v>
          </cell>
          <cell r="U1536" t="str">
            <v>在建工程转入</v>
          </cell>
          <cell r="V1536" t="str">
            <v>王桂珍</v>
          </cell>
          <cell r="W1536" t="str">
            <v>2017.07.31</v>
          </cell>
          <cell r="X1536" t="str">
            <v>记--853</v>
          </cell>
        </row>
        <row r="1536">
          <cell r="AA1536" t="str">
            <v>0310</v>
          </cell>
        </row>
        <row r="1537">
          <cell r="B1537" t="str">
            <v>031022397</v>
          </cell>
          <cell r="C1537" t="str">
            <v>码垛机器人（生产自动化-机器人-一期）</v>
          </cell>
          <cell r="D1537" t="str">
            <v>泰禾TR-F120</v>
          </cell>
          <cell r="E1537">
            <v>192307.69</v>
          </cell>
          <cell r="F1537">
            <v>171154.12</v>
          </cell>
          <cell r="G1537">
            <v>21153.57</v>
          </cell>
          <cell r="H1537">
            <v>0</v>
          </cell>
          <cell r="I1537" t="str">
            <v>2017.07.31</v>
          </cell>
          <cell r="J1537" t="str">
            <v>96</v>
          </cell>
          <cell r="K1537" t="str">
            <v>剂型设备</v>
          </cell>
          <cell r="L1537" t="str">
            <v>肥东制剂分厂</v>
          </cell>
          <cell r="M1537" t="str">
            <v>肥东分厂剂型车间</v>
          </cell>
          <cell r="N1537" t="str">
            <v>合肥泰禾光电</v>
          </cell>
          <cell r="O1537" t="str">
            <v>1,923.08</v>
          </cell>
          <cell r="P1537" t="str">
            <v>23,076.96</v>
          </cell>
          <cell r="Q1537" t="str">
            <v>7,692.31</v>
          </cell>
          <cell r="R1537" t="str">
            <v>89</v>
          </cell>
          <cell r="S1537" t="str">
            <v>平均年限法(一)</v>
          </cell>
          <cell r="T1537" t="str">
            <v>在用</v>
          </cell>
          <cell r="U1537" t="str">
            <v>在建工程转入</v>
          </cell>
          <cell r="V1537" t="str">
            <v>王桂珍</v>
          </cell>
          <cell r="W1537" t="str">
            <v>2017.07.31</v>
          </cell>
          <cell r="X1537" t="str">
            <v>记--853</v>
          </cell>
        </row>
        <row r="1537">
          <cell r="AA1537" t="str">
            <v>0310</v>
          </cell>
        </row>
        <row r="1538">
          <cell r="B1538" t="str">
            <v>031022398</v>
          </cell>
          <cell r="C1538" t="str">
            <v>真空夹具系统（生产自动化-机器人-一期）</v>
          </cell>
          <cell r="D1538" t="str">
            <v>TPC-CW-400*200</v>
          </cell>
          <cell r="E1538">
            <v>21367.52</v>
          </cell>
          <cell r="F1538">
            <v>19017.52</v>
          </cell>
          <cell r="G1538">
            <v>2350</v>
          </cell>
          <cell r="H1538">
            <v>0</v>
          </cell>
          <cell r="I1538" t="str">
            <v>2017.07.31</v>
          </cell>
          <cell r="J1538" t="str">
            <v>96</v>
          </cell>
          <cell r="K1538" t="str">
            <v>剂型设备</v>
          </cell>
          <cell r="L1538" t="str">
            <v>肥东制剂分厂</v>
          </cell>
          <cell r="M1538" t="str">
            <v>肥东分厂剂型车间</v>
          </cell>
          <cell r="N1538" t="str">
            <v>合肥泰禾光电</v>
          </cell>
          <cell r="O1538" t="str">
            <v>213.68</v>
          </cell>
          <cell r="P1538" t="str">
            <v>2,564.16</v>
          </cell>
          <cell r="Q1538" t="str">
            <v>854.70</v>
          </cell>
          <cell r="R1538" t="str">
            <v>89</v>
          </cell>
          <cell r="S1538" t="str">
            <v>平均年限法(一)</v>
          </cell>
          <cell r="T1538" t="str">
            <v>在用</v>
          </cell>
          <cell r="U1538" t="str">
            <v>在建工程转入</v>
          </cell>
          <cell r="V1538" t="str">
            <v>王桂珍</v>
          </cell>
          <cell r="W1538" t="str">
            <v>2017.07.31</v>
          </cell>
          <cell r="X1538" t="str">
            <v>记--853</v>
          </cell>
        </row>
        <row r="1538">
          <cell r="AA1538" t="str">
            <v>0310</v>
          </cell>
        </row>
        <row r="1539">
          <cell r="B1539" t="str">
            <v>031022399</v>
          </cell>
          <cell r="C1539" t="str">
            <v>安全围栏（生产自动化-机器人-一期）</v>
          </cell>
          <cell r="D1539" t="str">
            <v>泰禾定制</v>
          </cell>
          <cell r="E1539">
            <v>8547.01</v>
          </cell>
          <cell r="F1539">
            <v>7606.83</v>
          </cell>
          <cell r="G1539">
            <v>940.18</v>
          </cell>
          <cell r="H1539">
            <v>0</v>
          </cell>
          <cell r="I1539" t="str">
            <v>2017.07.31</v>
          </cell>
          <cell r="J1539" t="str">
            <v>96</v>
          </cell>
          <cell r="K1539" t="str">
            <v>剂型设备</v>
          </cell>
          <cell r="L1539" t="str">
            <v>肥东制剂分厂</v>
          </cell>
          <cell r="M1539" t="str">
            <v>肥东分厂剂型车间</v>
          </cell>
          <cell r="N1539" t="str">
            <v>合肥泰禾光电</v>
          </cell>
          <cell r="O1539" t="str">
            <v>85.47</v>
          </cell>
          <cell r="P1539" t="str">
            <v>1,025.64</v>
          </cell>
          <cell r="Q1539" t="str">
            <v>341.88</v>
          </cell>
          <cell r="R1539" t="str">
            <v>89</v>
          </cell>
          <cell r="S1539" t="str">
            <v>平均年限法(一)</v>
          </cell>
          <cell r="T1539" t="str">
            <v>在用</v>
          </cell>
          <cell r="U1539" t="str">
            <v>在建工程转入</v>
          </cell>
          <cell r="V1539" t="str">
            <v>王桂珍</v>
          </cell>
          <cell r="W1539" t="str">
            <v>2017.07.31</v>
          </cell>
          <cell r="X1539" t="str">
            <v>记--853</v>
          </cell>
        </row>
        <row r="1539">
          <cell r="AA1539" t="str">
            <v>0310</v>
          </cell>
        </row>
        <row r="1540">
          <cell r="B1540" t="str">
            <v>031022400</v>
          </cell>
          <cell r="C1540" t="str">
            <v>底座（生产自动化-机器人-一期）</v>
          </cell>
          <cell r="D1540" t="str">
            <v>泰禾定制</v>
          </cell>
          <cell r="E1540">
            <v>4273.5</v>
          </cell>
          <cell r="F1540">
            <v>3803.86</v>
          </cell>
          <cell r="G1540">
            <v>469.64</v>
          </cell>
          <cell r="H1540">
            <v>0</v>
          </cell>
          <cell r="I1540" t="str">
            <v>2017.07.31</v>
          </cell>
          <cell r="J1540" t="str">
            <v>96</v>
          </cell>
          <cell r="K1540" t="str">
            <v>剂型设备</v>
          </cell>
          <cell r="L1540" t="str">
            <v>肥东制剂分厂</v>
          </cell>
          <cell r="M1540" t="str">
            <v>肥东分厂剂型车间</v>
          </cell>
          <cell r="N1540" t="str">
            <v>合肥泰禾光电</v>
          </cell>
          <cell r="O1540" t="str">
            <v>42.74</v>
          </cell>
          <cell r="P1540" t="str">
            <v>512.88</v>
          </cell>
          <cell r="Q1540" t="str">
            <v>170.94</v>
          </cell>
          <cell r="R1540" t="str">
            <v>89</v>
          </cell>
          <cell r="S1540" t="str">
            <v>平均年限法(一)</v>
          </cell>
          <cell r="T1540" t="str">
            <v>在用</v>
          </cell>
          <cell r="U1540" t="str">
            <v>在建工程转入</v>
          </cell>
          <cell r="V1540" t="str">
            <v>王桂珍</v>
          </cell>
          <cell r="W1540" t="str">
            <v>2017.07.31</v>
          </cell>
          <cell r="X1540" t="str">
            <v>记--853</v>
          </cell>
        </row>
        <row r="1540">
          <cell r="AA1540" t="str">
            <v>0310</v>
          </cell>
        </row>
        <row r="1541">
          <cell r="B1541" t="str">
            <v>031022401</v>
          </cell>
          <cell r="C1541" t="str">
            <v>电控系统（生产自动化-机器人-一期）</v>
          </cell>
          <cell r="D1541" t="str">
            <v>泰禾定制</v>
          </cell>
          <cell r="E1541">
            <v>38461.54</v>
          </cell>
          <cell r="F1541">
            <v>34231.18</v>
          </cell>
          <cell r="G1541">
            <v>4230.36</v>
          </cell>
          <cell r="H1541">
            <v>0</v>
          </cell>
          <cell r="I1541" t="str">
            <v>2017.07.31</v>
          </cell>
          <cell r="J1541" t="str">
            <v>96</v>
          </cell>
          <cell r="K1541" t="str">
            <v>剂型设备</v>
          </cell>
          <cell r="L1541" t="str">
            <v>肥东制剂分厂</v>
          </cell>
          <cell r="M1541" t="str">
            <v>肥东分厂剂型车间</v>
          </cell>
          <cell r="N1541" t="str">
            <v>合肥泰禾光电</v>
          </cell>
          <cell r="O1541" t="str">
            <v>384.62</v>
          </cell>
          <cell r="P1541" t="str">
            <v>4,615.44</v>
          </cell>
          <cell r="Q1541" t="str">
            <v>1,538.46</v>
          </cell>
          <cell r="R1541" t="str">
            <v>89</v>
          </cell>
          <cell r="S1541" t="str">
            <v>平均年限法(一)</v>
          </cell>
          <cell r="T1541" t="str">
            <v>在用</v>
          </cell>
          <cell r="U1541" t="str">
            <v>在建工程转入</v>
          </cell>
          <cell r="V1541" t="str">
            <v>王桂珍</v>
          </cell>
          <cell r="W1541" t="str">
            <v>2017.07.31</v>
          </cell>
          <cell r="X1541" t="str">
            <v>记--853</v>
          </cell>
        </row>
        <row r="1541">
          <cell r="AA1541" t="str">
            <v>0310</v>
          </cell>
        </row>
        <row r="1542">
          <cell r="B1542" t="str">
            <v>031022402</v>
          </cell>
          <cell r="C1542" t="str">
            <v>线体改造（生产自动化-机器人-一期）</v>
          </cell>
          <cell r="D1542" t="str">
            <v>泰禾定制</v>
          </cell>
          <cell r="E1542">
            <v>34188.03</v>
          </cell>
          <cell r="F1542">
            <v>30427.32</v>
          </cell>
          <cell r="G1542">
            <v>3760.71</v>
          </cell>
          <cell r="H1542">
            <v>0</v>
          </cell>
          <cell r="I1542" t="str">
            <v>2017.07.31</v>
          </cell>
          <cell r="J1542" t="str">
            <v>96</v>
          </cell>
          <cell r="K1542" t="str">
            <v>剂型设备</v>
          </cell>
          <cell r="L1542" t="str">
            <v>肥东制剂分厂</v>
          </cell>
          <cell r="M1542" t="str">
            <v>肥东分厂剂型车间</v>
          </cell>
          <cell r="N1542" t="str">
            <v>合肥泰禾光电</v>
          </cell>
          <cell r="O1542" t="str">
            <v>341.88</v>
          </cell>
          <cell r="P1542" t="str">
            <v>4,102.56</v>
          </cell>
          <cell r="Q1542" t="str">
            <v>1,367.52</v>
          </cell>
          <cell r="R1542" t="str">
            <v>89</v>
          </cell>
          <cell r="S1542" t="str">
            <v>平均年限法(一)</v>
          </cell>
          <cell r="T1542" t="str">
            <v>在用</v>
          </cell>
          <cell r="U1542" t="str">
            <v>在建工程转入</v>
          </cell>
          <cell r="V1542" t="str">
            <v>王桂珍</v>
          </cell>
          <cell r="W1542" t="str">
            <v>2017.07.31</v>
          </cell>
          <cell r="X1542" t="str">
            <v>记--853</v>
          </cell>
        </row>
        <row r="1542">
          <cell r="AA1542" t="str">
            <v>0310</v>
          </cell>
        </row>
        <row r="1543">
          <cell r="B1543" t="str">
            <v>031022403</v>
          </cell>
          <cell r="C1543" t="str">
            <v>信息化系统（生产自动化-机器人-一期）</v>
          </cell>
          <cell r="D1543" t="str">
            <v>泰禾定制</v>
          </cell>
          <cell r="E1543">
            <v>42735.05</v>
          </cell>
          <cell r="F1543">
            <v>38034.15</v>
          </cell>
          <cell r="G1543">
            <v>4700.9</v>
          </cell>
          <cell r="H1543">
            <v>0</v>
          </cell>
          <cell r="I1543" t="str">
            <v>2017.07.31</v>
          </cell>
          <cell r="J1543" t="str">
            <v>96</v>
          </cell>
          <cell r="K1543" t="str">
            <v>剂型设备</v>
          </cell>
          <cell r="L1543" t="str">
            <v>肥东制剂分厂</v>
          </cell>
          <cell r="M1543" t="str">
            <v>肥东分厂剂型车间</v>
          </cell>
          <cell r="N1543" t="str">
            <v>合肥泰禾光电</v>
          </cell>
          <cell r="O1543" t="str">
            <v>427.35</v>
          </cell>
          <cell r="P1543" t="str">
            <v>5,128.20</v>
          </cell>
          <cell r="Q1543" t="str">
            <v>1,709.40</v>
          </cell>
          <cell r="R1543" t="str">
            <v>89</v>
          </cell>
          <cell r="S1543" t="str">
            <v>平均年限法(一)</v>
          </cell>
          <cell r="T1543" t="str">
            <v>在用</v>
          </cell>
          <cell r="U1543" t="str">
            <v>在建工程转入</v>
          </cell>
          <cell r="V1543" t="str">
            <v>王桂珍</v>
          </cell>
          <cell r="W1543" t="str">
            <v>2017.07.31</v>
          </cell>
          <cell r="X1543" t="str">
            <v>记--853</v>
          </cell>
        </row>
        <row r="1543">
          <cell r="AA1543" t="str">
            <v>0310</v>
          </cell>
        </row>
        <row r="1544">
          <cell r="B1544" t="str">
            <v>032200335</v>
          </cell>
          <cell r="C1544" t="str">
            <v>电梯(1# 肥东二期 剂型带棚仓库）</v>
          </cell>
          <cell r="D1544" t="str">
            <v>申达</v>
          </cell>
          <cell r="E1544">
            <v>200561.59</v>
          </cell>
          <cell r="F1544">
            <v>178500.18</v>
          </cell>
          <cell r="G1544">
            <v>22061.41</v>
          </cell>
          <cell r="H1544">
            <v>0</v>
          </cell>
          <cell r="I1544" t="str">
            <v>2017.07.31</v>
          </cell>
          <cell r="J1544" t="str">
            <v>96</v>
          </cell>
          <cell r="K1544" t="str">
            <v>循环经济示范园设备</v>
          </cell>
          <cell r="L1544" t="str">
            <v>肥东制剂分厂</v>
          </cell>
          <cell r="M1544" t="str">
            <v>肥东分厂剂型仓库</v>
          </cell>
          <cell r="N1544" t="str">
            <v>合肥申达电梯工程公司</v>
          </cell>
          <cell r="O1544" t="str">
            <v>2,005.62</v>
          </cell>
          <cell r="P1544" t="str">
            <v>24,067.44</v>
          </cell>
          <cell r="Q1544" t="str">
            <v>8,022.46</v>
          </cell>
          <cell r="R1544" t="str">
            <v>89</v>
          </cell>
          <cell r="S1544" t="str">
            <v>平均年限法(一)</v>
          </cell>
          <cell r="T1544" t="str">
            <v>在用</v>
          </cell>
          <cell r="U1544" t="str">
            <v>直接购入</v>
          </cell>
          <cell r="V1544" t="str">
            <v>王桂珍</v>
          </cell>
          <cell r="W1544" t="str">
            <v>2017.07.31</v>
          </cell>
          <cell r="X1544" t="str">
            <v>记--857</v>
          </cell>
        </row>
        <row r="1544">
          <cell r="AA1544" t="str">
            <v>0322</v>
          </cell>
        </row>
        <row r="1545">
          <cell r="B1545" t="str">
            <v>032200336</v>
          </cell>
          <cell r="C1545" t="str">
            <v>电梯(2# 肥东二期 剂型带棚仓库）</v>
          </cell>
          <cell r="D1545" t="str">
            <v>申达</v>
          </cell>
          <cell r="E1545">
            <v>200561.59</v>
          </cell>
          <cell r="F1545">
            <v>178500.18</v>
          </cell>
          <cell r="G1545">
            <v>22061.41</v>
          </cell>
          <cell r="H1545">
            <v>0</v>
          </cell>
          <cell r="I1545" t="str">
            <v>2017.07.31</v>
          </cell>
          <cell r="J1545" t="str">
            <v>96</v>
          </cell>
          <cell r="K1545" t="str">
            <v>循环经济示范园设备</v>
          </cell>
          <cell r="L1545" t="str">
            <v>肥东制剂分厂</v>
          </cell>
          <cell r="M1545" t="str">
            <v>肥东分厂剂型仓库</v>
          </cell>
          <cell r="N1545" t="str">
            <v>合肥申达电梯工程公司</v>
          </cell>
          <cell r="O1545" t="str">
            <v>2,005.62</v>
          </cell>
          <cell r="P1545" t="str">
            <v>24,067.44</v>
          </cell>
          <cell r="Q1545" t="str">
            <v>8,022.46</v>
          </cell>
          <cell r="R1545" t="str">
            <v>89</v>
          </cell>
          <cell r="S1545" t="str">
            <v>平均年限法(一)</v>
          </cell>
          <cell r="T1545" t="str">
            <v>在用</v>
          </cell>
          <cell r="U1545" t="str">
            <v>直接购入</v>
          </cell>
          <cell r="V1545" t="str">
            <v>王桂珍</v>
          </cell>
          <cell r="W1545" t="str">
            <v>2017.07.31</v>
          </cell>
          <cell r="X1545" t="str">
            <v>记--857</v>
          </cell>
        </row>
        <row r="1545">
          <cell r="AA1545" t="str">
            <v>0322</v>
          </cell>
        </row>
        <row r="1546">
          <cell r="B1546" t="str">
            <v>030100099</v>
          </cell>
          <cell r="C1546" t="str">
            <v>便携式气体控测器</v>
          </cell>
          <cell r="D1546" t="str">
            <v>SX170-乙醇</v>
          </cell>
          <cell r="E1546">
            <v>2572.65</v>
          </cell>
          <cell r="F1546">
            <v>2289.97</v>
          </cell>
          <cell r="G1546">
            <v>282.68</v>
          </cell>
          <cell r="H1546">
            <v>0</v>
          </cell>
          <cell r="I1546" t="str">
            <v>2017.07.31</v>
          </cell>
          <cell r="J1546" t="str">
            <v>96</v>
          </cell>
          <cell r="K1546" t="str">
            <v>质检设备</v>
          </cell>
          <cell r="L1546" t="str">
            <v>质量管理部</v>
          </cell>
          <cell r="M1546" t="str">
            <v>肥东质检室</v>
          </cell>
          <cell r="N1546" t="str">
            <v>合肥腾祥消防设备</v>
          </cell>
          <cell r="O1546" t="str">
            <v>25.73</v>
          </cell>
          <cell r="P1546" t="str">
            <v>308.76</v>
          </cell>
          <cell r="Q1546" t="str">
            <v>102.91</v>
          </cell>
          <cell r="R1546" t="str">
            <v>89</v>
          </cell>
          <cell r="S1546" t="str">
            <v>平均年限法(一)</v>
          </cell>
          <cell r="T1546" t="str">
            <v>在用</v>
          </cell>
          <cell r="U1546" t="str">
            <v>直接购入</v>
          </cell>
          <cell r="V1546" t="str">
            <v>王桂珍</v>
          </cell>
          <cell r="W1546" t="str">
            <v>2017.07.31</v>
          </cell>
          <cell r="X1546" t="str">
            <v>记--858</v>
          </cell>
        </row>
        <row r="1546">
          <cell r="AA1546" t="str">
            <v>0301</v>
          </cell>
        </row>
        <row r="1547">
          <cell r="B1547" t="str">
            <v>030100100</v>
          </cell>
          <cell r="C1547" t="str">
            <v>便携式气体探测器</v>
          </cell>
          <cell r="D1547" t="str">
            <v>BX170-二氯乙烷</v>
          </cell>
          <cell r="E1547">
            <v>3034.19</v>
          </cell>
          <cell r="F1547">
            <v>2700.26</v>
          </cell>
          <cell r="G1547">
            <v>333.93</v>
          </cell>
          <cell r="H1547">
            <v>0</v>
          </cell>
          <cell r="I1547" t="str">
            <v>2017.07.31</v>
          </cell>
          <cell r="J1547" t="str">
            <v>96</v>
          </cell>
          <cell r="K1547" t="str">
            <v>质检设备</v>
          </cell>
          <cell r="L1547" t="str">
            <v>质量管理部</v>
          </cell>
          <cell r="M1547" t="str">
            <v>肥东质检室</v>
          </cell>
          <cell r="N1547" t="str">
            <v>合肥腾祥消防设备</v>
          </cell>
          <cell r="O1547" t="str">
            <v>30.34</v>
          </cell>
          <cell r="P1547" t="str">
            <v>364.08</v>
          </cell>
          <cell r="Q1547" t="str">
            <v>121.37</v>
          </cell>
          <cell r="R1547" t="str">
            <v>89</v>
          </cell>
          <cell r="S1547" t="str">
            <v>平均年限法(一)</v>
          </cell>
          <cell r="T1547" t="str">
            <v>在用</v>
          </cell>
          <cell r="U1547" t="str">
            <v>直接购入</v>
          </cell>
          <cell r="V1547" t="str">
            <v>王桂珍</v>
          </cell>
          <cell r="W1547" t="str">
            <v>2017.07.31</v>
          </cell>
          <cell r="X1547" t="str">
            <v>记--858</v>
          </cell>
        </row>
        <row r="1547">
          <cell r="AA1547" t="str">
            <v>0301</v>
          </cell>
        </row>
        <row r="1548">
          <cell r="B1548" t="str">
            <v>040200248</v>
          </cell>
          <cell r="C1548" t="str">
            <v>联想电脑(台式液晶21.5)</v>
          </cell>
          <cell r="D1548" t="str">
            <v>D5050G3260/4G/1T/2G</v>
          </cell>
          <cell r="E1548">
            <v>3162.39</v>
          </cell>
          <cell r="F1548">
            <v>3035.89</v>
          </cell>
          <cell r="G1548">
            <v>100</v>
          </cell>
          <cell r="H1548">
            <v>26.5</v>
          </cell>
          <cell r="I1548" t="str">
            <v>2017.07.31</v>
          </cell>
          <cell r="J1548" t="str">
            <v>60</v>
          </cell>
          <cell r="K1548" t="str">
            <v>电脑</v>
          </cell>
          <cell r="L1548" t="str">
            <v>肥东制剂分厂</v>
          </cell>
          <cell r="M1548" t="str">
            <v>肥东分厂合成仓库</v>
          </cell>
          <cell r="N1548" t="str">
            <v>安徽百大乐普生</v>
          </cell>
          <cell r="O1548" t="str">
            <v>0.00</v>
          </cell>
          <cell r="P1548" t="str">
            <v>0.00</v>
          </cell>
          <cell r="Q1548" t="str">
            <v>126.50</v>
          </cell>
          <cell r="R1548" t="str">
            <v>60</v>
          </cell>
          <cell r="S1548" t="str">
            <v>平均年限法(一)</v>
          </cell>
          <cell r="T1548" t="str">
            <v>在用</v>
          </cell>
          <cell r="U1548" t="str">
            <v>直接购入</v>
          </cell>
          <cell r="V1548" t="str">
            <v>王桂珍</v>
          </cell>
          <cell r="W1548" t="str">
            <v>2017.07.31</v>
          </cell>
          <cell r="X1548" t="str">
            <v>记--895</v>
          </cell>
        </row>
        <row r="1548">
          <cell r="AA1548" t="str">
            <v>0402</v>
          </cell>
        </row>
        <row r="1549">
          <cell r="B1549" t="str">
            <v>040200249</v>
          </cell>
          <cell r="C1549" t="str">
            <v>联想电脑(台式液晶21.5)</v>
          </cell>
          <cell r="D1549" t="str">
            <v>D5050G3260/4G/1T/2G</v>
          </cell>
          <cell r="E1549">
            <v>3162.4</v>
          </cell>
          <cell r="F1549">
            <v>3035.9</v>
          </cell>
          <cell r="G1549">
            <v>100</v>
          </cell>
          <cell r="H1549">
            <v>26.5</v>
          </cell>
          <cell r="I1549" t="str">
            <v>2017.07.31</v>
          </cell>
          <cell r="J1549" t="str">
            <v>60</v>
          </cell>
          <cell r="K1549" t="str">
            <v>电脑</v>
          </cell>
          <cell r="L1549" t="str">
            <v>肥东制剂分厂</v>
          </cell>
          <cell r="M1549" t="str">
            <v>肥东分厂剂型仓库</v>
          </cell>
          <cell r="N1549" t="str">
            <v>安徽百大乐普生</v>
          </cell>
          <cell r="O1549" t="str">
            <v>0.00</v>
          </cell>
          <cell r="P1549" t="str">
            <v>0.00</v>
          </cell>
          <cell r="Q1549" t="str">
            <v>126.50</v>
          </cell>
          <cell r="R1549" t="str">
            <v>60</v>
          </cell>
          <cell r="S1549" t="str">
            <v>平均年限法(一)</v>
          </cell>
          <cell r="T1549" t="str">
            <v>在用</v>
          </cell>
          <cell r="U1549" t="str">
            <v>直接购入</v>
          </cell>
          <cell r="V1549" t="str">
            <v>王桂珍</v>
          </cell>
          <cell r="W1549" t="str">
            <v>2017.07.31</v>
          </cell>
          <cell r="X1549" t="str">
            <v>记--895</v>
          </cell>
        </row>
        <row r="1549">
          <cell r="AA1549" t="str">
            <v>0402</v>
          </cell>
        </row>
        <row r="1550">
          <cell r="B1550" t="str">
            <v>040300072</v>
          </cell>
          <cell r="C1550" t="str">
            <v>爱普生打印机</v>
          </cell>
          <cell r="D1550" t="str">
            <v>730K-2</v>
          </cell>
          <cell r="E1550">
            <v>1538.46</v>
          </cell>
          <cell r="F1550">
            <v>1476.92</v>
          </cell>
          <cell r="G1550">
            <v>61.54</v>
          </cell>
          <cell r="H1550">
            <v>0</v>
          </cell>
          <cell r="I1550" t="str">
            <v>2017.07.31</v>
          </cell>
          <cell r="J1550" t="str">
            <v>60</v>
          </cell>
          <cell r="K1550" t="str">
            <v>打印机</v>
          </cell>
          <cell r="L1550" t="str">
            <v>物流中心</v>
          </cell>
          <cell r="M1550" t="str">
            <v>企管部</v>
          </cell>
          <cell r="N1550" t="str">
            <v>安徽百大乐普生</v>
          </cell>
          <cell r="O1550" t="str">
            <v>0.00</v>
          </cell>
          <cell r="P1550" t="str">
            <v>0.00</v>
          </cell>
          <cell r="Q1550" t="str">
            <v>61.54</v>
          </cell>
          <cell r="R1550" t="str">
            <v>60</v>
          </cell>
          <cell r="S1550" t="str">
            <v>平均年限法(一)</v>
          </cell>
          <cell r="T1550" t="str">
            <v>在用</v>
          </cell>
          <cell r="U1550" t="str">
            <v>直接购入</v>
          </cell>
          <cell r="V1550" t="str">
            <v>王桂珍</v>
          </cell>
          <cell r="W1550" t="str">
            <v>2017.07.31</v>
          </cell>
          <cell r="X1550" t="str">
            <v>记--895</v>
          </cell>
        </row>
        <row r="1550">
          <cell r="AA1550" t="str">
            <v>0403</v>
          </cell>
        </row>
        <row r="1551">
          <cell r="B1551" t="str">
            <v>040300073</v>
          </cell>
          <cell r="C1551" t="str">
            <v>爱普生打印机</v>
          </cell>
          <cell r="D1551" t="str">
            <v>730K</v>
          </cell>
          <cell r="E1551">
            <v>1410.26</v>
          </cell>
          <cell r="F1551">
            <v>1353.85</v>
          </cell>
          <cell r="G1551">
            <v>56.41</v>
          </cell>
          <cell r="H1551">
            <v>0</v>
          </cell>
          <cell r="I1551" t="str">
            <v>2017.07.31</v>
          </cell>
          <cell r="J1551" t="str">
            <v>60</v>
          </cell>
          <cell r="K1551" t="str">
            <v>打印机</v>
          </cell>
          <cell r="L1551" t="str">
            <v>肥东制剂分厂</v>
          </cell>
          <cell r="M1551" t="str">
            <v>肥东分厂机物料车间</v>
          </cell>
          <cell r="N1551" t="str">
            <v>安徽百大乐普生</v>
          </cell>
          <cell r="O1551" t="str">
            <v>0.00</v>
          </cell>
          <cell r="P1551" t="str">
            <v>0.00</v>
          </cell>
          <cell r="Q1551" t="str">
            <v>56.41</v>
          </cell>
          <cell r="R1551" t="str">
            <v>60</v>
          </cell>
          <cell r="S1551" t="str">
            <v>平均年限法(一)</v>
          </cell>
          <cell r="T1551" t="str">
            <v>在用</v>
          </cell>
          <cell r="U1551" t="str">
            <v>直接购入</v>
          </cell>
          <cell r="V1551" t="str">
            <v>王桂珍</v>
          </cell>
          <cell r="W1551" t="str">
            <v>2017.07.31</v>
          </cell>
          <cell r="X1551" t="str">
            <v>记--895</v>
          </cell>
        </row>
        <row r="1551">
          <cell r="AA1551" t="str">
            <v>0403</v>
          </cell>
        </row>
        <row r="1552">
          <cell r="B1552" t="str">
            <v>040300074</v>
          </cell>
          <cell r="C1552" t="str">
            <v>爱普生打印机</v>
          </cell>
          <cell r="D1552" t="str">
            <v>730K</v>
          </cell>
          <cell r="E1552">
            <v>1410.25</v>
          </cell>
          <cell r="F1552">
            <v>1353.84</v>
          </cell>
          <cell r="G1552">
            <v>56.41</v>
          </cell>
          <cell r="H1552">
            <v>0</v>
          </cell>
          <cell r="I1552" t="str">
            <v>2017.07.31</v>
          </cell>
          <cell r="J1552" t="str">
            <v>60</v>
          </cell>
          <cell r="K1552" t="str">
            <v>打印机</v>
          </cell>
          <cell r="L1552" t="str">
            <v>肥东制剂分厂</v>
          </cell>
          <cell r="M1552" t="str">
            <v>制剂仓库(大兴)</v>
          </cell>
          <cell r="N1552" t="str">
            <v>安徽百大乐普生</v>
          </cell>
          <cell r="O1552" t="str">
            <v>0.00</v>
          </cell>
          <cell r="P1552" t="str">
            <v>0.00</v>
          </cell>
          <cell r="Q1552" t="str">
            <v>56.41</v>
          </cell>
          <cell r="R1552" t="str">
            <v>60</v>
          </cell>
          <cell r="S1552" t="str">
            <v>平均年限法(一)</v>
          </cell>
          <cell r="T1552" t="str">
            <v>在用</v>
          </cell>
          <cell r="U1552" t="str">
            <v>直接购入</v>
          </cell>
          <cell r="V1552" t="str">
            <v>王桂珍</v>
          </cell>
          <cell r="W1552" t="str">
            <v>2017.07.31</v>
          </cell>
          <cell r="X1552" t="str">
            <v>记--895</v>
          </cell>
        </row>
        <row r="1552">
          <cell r="AA1552" t="str">
            <v>0403</v>
          </cell>
        </row>
        <row r="1553">
          <cell r="B1553" t="str">
            <v>040200250</v>
          </cell>
          <cell r="C1553" t="str">
            <v>联想电脑</v>
          </cell>
          <cell r="D1553" t="str">
            <v>110-1517-6498/4G 500GZGW</v>
          </cell>
          <cell r="E1553">
            <v>3931.62</v>
          </cell>
          <cell r="F1553">
            <v>3774.36</v>
          </cell>
          <cell r="G1553">
            <v>100</v>
          </cell>
          <cell r="H1553">
            <v>57.26</v>
          </cell>
          <cell r="I1553" t="str">
            <v>2017.07.31</v>
          </cell>
          <cell r="J1553" t="str">
            <v>60</v>
          </cell>
          <cell r="K1553" t="str">
            <v>电脑</v>
          </cell>
          <cell r="L1553" t="str">
            <v>高管</v>
          </cell>
          <cell r="M1553" t="str">
            <v>大兴合成</v>
          </cell>
          <cell r="N1553" t="str">
            <v>安徽百大乐普生</v>
          </cell>
          <cell r="O1553" t="str">
            <v>0.00</v>
          </cell>
          <cell r="P1553" t="str">
            <v>0.00</v>
          </cell>
          <cell r="Q1553" t="str">
            <v>157.26</v>
          </cell>
          <cell r="R1553" t="str">
            <v>60</v>
          </cell>
          <cell r="S1553" t="str">
            <v>平均年限法(一)</v>
          </cell>
          <cell r="T1553" t="str">
            <v>在用</v>
          </cell>
          <cell r="U1553" t="str">
            <v>直接购入</v>
          </cell>
          <cell r="V1553" t="str">
            <v>王桂珍</v>
          </cell>
          <cell r="W1553" t="str">
            <v>2017.07.31</v>
          </cell>
          <cell r="X1553" t="str">
            <v>记--895</v>
          </cell>
        </row>
        <row r="1553">
          <cell r="AA1553" t="str">
            <v>0402</v>
          </cell>
        </row>
        <row r="1554">
          <cell r="B1554" t="str">
            <v>040200251</v>
          </cell>
          <cell r="C1554" t="str">
            <v>爱普生打印机</v>
          </cell>
          <cell r="D1554" t="str">
            <v>630K</v>
          </cell>
          <cell r="E1554">
            <v>2034.19</v>
          </cell>
          <cell r="F1554">
            <v>1952.82</v>
          </cell>
          <cell r="G1554">
            <v>81.37</v>
          </cell>
          <cell r="H1554">
            <v>0</v>
          </cell>
          <cell r="I1554" t="str">
            <v>2017.07.31</v>
          </cell>
          <cell r="J1554" t="str">
            <v>60</v>
          </cell>
          <cell r="K1554" t="str">
            <v>打印机</v>
          </cell>
          <cell r="L1554" t="str">
            <v>物流中心</v>
          </cell>
          <cell r="M1554" t="str">
            <v>企管部</v>
          </cell>
          <cell r="N1554" t="str">
            <v>安徽百大乐普生</v>
          </cell>
          <cell r="O1554" t="str">
            <v>0.00</v>
          </cell>
          <cell r="P1554" t="str">
            <v>0.00</v>
          </cell>
          <cell r="Q1554" t="str">
            <v>81.37</v>
          </cell>
          <cell r="R1554" t="str">
            <v>60</v>
          </cell>
          <cell r="S1554" t="str">
            <v>平均年限法(一)</v>
          </cell>
          <cell r="T1554" t="str">
            <v>在用</v>
          </cell>
          <cell r="U1554" t="str">
            <v>直接购入</v>
          </cell>
          <cell r="V1554" t="str">
            <v>王桂珍</v>
          </cell>
          <cell r="W1554" t="str">
            <v>2017.07.31</v>
          </cell>
          <cell r="X1554" t="str">
            <v>记--895</v>
          </cell>
        </row>
        <row r="1554">
          <cell r="AA1554" t="str">
            <v>0403</v>
          </cell>
        </row>
        <row r="1555">
          <cell r="B1555" t="str">
            <v>040300075</v>
          </cell>
          <cell r="C1555" t="str">
            <v>佳能打印机</v>
          </cell>
          <cell r="D1555" t="str">
            <v>4760</v>
          </cell>
          <cell r="E1555">
            <v>1435.9</v>
          </cell>
          <cell r="F1555">
            <v>1378.46</v>
          </cell>
          <cell r="G1555">
            <v>57.44</v>
          </cell>
          <cell r="H1555">
            <v>0</v>
          </cell>
          <cell r="I1555" t="str">
            <v>2017.07.31</v>
          </cell>
          <cell r="J1555" t="str">
            <v>60</v>
          </cell>
          <cell r="K1555" t="str">
            <v>打印机</v>
          </cell>
          <cell r="L1555" t="str">
            <v>研发中心</v>
          </cell>
          <cell r="M1555" t="str">
            <v>肥东研发中心</v>
          </cell>
          <cell r="N1555" t="str">
            <v>安徽百大乐普生</v>
          </cell>
          <cell r="O1555" t="str">
            <v>0.00</v>
          </cell>
          <cell r="P1555" t="str">
            <v>0.00</v>
          </cell>
          <cell r="Q1555" t="str">
            <v>57.44</v>
          </cell>
          <cell r="R1555" t="str">
            <v>60</v>
          </cell>
          <cell r="S1555" t="str">
            <v>平均年限法(一)</v>
          </cell>
          <cell r="T1555" t="str">
            <v>在用</v>
          </cell>
          <cell r="U1555" t="str">
            <v>直接购入</v>
          </cell>
          <cell r="V1555" t="str">
            <v>王桂珍</v>
          </cell>
          <cell r="W1555" t="str">
            <v>2017.07.31</v>
          </cell>
          <cell r="X1555" t="str">
            <v>记--895</v>
          </cell>
        </row>
        <row r="1555">
          <cell r="AA1555" t="str">
            <v>0403</v>
          </cell>
        </row>
        <row r="1556">
          <cell r="B1556" t="str">
            <v>040200252</v>
          </cell>
          <cell r="C1556" t="str">
            <v>联想电脑(笔记本)</v>
          </cell>
          <cell r="D1556" t="str">
            <v>310SI5</v>
          </cell>
          <cell r="E1556">
            <v>3974.36</v>
          </cell>
          <cell r="F1556">
            <v>3815.39</v>
          </cell>
          <cell r="G1556">
            <v>158.97</v>
          </cell>
          <cell r="H1556">
            <v>0</v>
          </cell>
          <cell r="I1556" t="str">
            <v>2017.07.31</v>
          </cell>
          <cell r="J1556" t="str">
            <v>60</v>
          </cell>
          <cell r="K1556" t="str">
            <v>电脑</v>
          </cell>
          <cell r="L1556" t="str">
            <v>人力部</v>
          </cell>
          <cell r="M1556" t="str">
            <v>肥东人力资源部</v>
          </cell>
          <cell r="N1556" t="str">
            <v>安徽百大乐普生</v>
          </cell>
          <cell r="O1556" t="str">
            <v>0.00</v>
          </cell>
          <cell r="P1556" t="str">
            <v>0.00</v>
          </cell>
          <cell r="Q1556" t="str">
            <v>158.97</v>
          </cell>
          <cell r="R1556" t="str">
            <v>60</v>
          </cell>
          <cell r="S1556" t="str">
            <v>平均年限法(一)</v>
          </cell>
          <cell r="T1556" t="str">
            <v>在用</v>
          </cell>
          <cell r="U1556" t="str">
            <v>直接购入</v>
          </cell>
          <cell r="V1556" t="str">
            <v>王桂珍</v>
          </cell>
          <cell r="W1556" t="str">
            <v>2017.07.31</v>
          </cell>
          <cell r="X1556" t="str">
            <v>记--895</v>
          </cell>
        </row>
        <row r="1556">
          <cell r="AA1556" t="str">
            <v>0402</v>
          </cell>
        </row>
        <row r="1557">
          <cell r="B1557" t="str">
            <v>040900501</v>
          </cell>
          <cell r="C1557" t="str">
            <v>索妮摄像机</v>
          </cell>
          <cell r="D1557" t="str">
            <v>PJ675</v>
          </cell>
          <cell r="E1557">
            <v>3743.59</v>
          </cell>
          <cell r="F1557">
            <v>3593.85</v>
          </cell>
          <cell r="G1557">
            <v>149.74</v>
          </cell>
          <cell r="H1557">
            <v>0</v>
          </cell>
          <cell r="I1557" t="str">
            <v>2017.07.31</v>
          </cell>
          <cell r="J1557" t="str">
            <v>60</v>
          </cell>
          <cell r="K1557" t="str">
            <v>其他</v>
          </cell>
          <cell r="L1557" t="str">
            <v>综合办</v>
          </cell>
          <cell r="M1557" t="str">
            <v>综合办公室</v>
          </cell>
          <cell r="N1557" t="str">
            <v>安徽百大乐普生</v>
          </cell>
          <cell r="O1557" t="str">
            <v>0.00</v>
          </cell>
          <cell r="P1557" t="str">
            <v>0.00</v>
          </cell>
          <cell r="Q1557" t="str">
            <v>149.74</v>
          </cell>
          <cell r="R1557" t="str">
            <v>60</v>
          </cell>
          <cell r="S1557" t="str">
            <v>平均年限法(一)</v>
          </cell>
          <cell r="T1557" t="str">
            <v>在用</v>
          </cell>
          <cell r="U1557" t="str">
            <v>直接购入</v>
          </cell>
          <cell r="V1557" t="str">
            <v>王桂珍</v>
          </cell>
          <cell r="W1557" t="str">
            <v>2017.07.31</v>
          </cell>
          <cell r="X1557" t="str">
            <v>记--895</v>
          </cell>
        </row>
        <row r="1557">
          <cell r="AA1557" t="str">
            <v>0409</v>
          </cell>
        </row>
        <row r="1558">
          <cell r="B1558" t="str">
            <v>040300076</v>
          </cell>
          <cell r="C1558" t="str">
            <v>气动手指式模具</v>
          </cell>
          <cell r="D1558" t="str">
            <v>KZ</v>
          </cell>
          <cell r="E1558">
            <v>27350.43</v>
          </cell>
          <cell r="F1558">
            <v>24068</v>
          </cell>
          <cell r="G1558">
            <v>3282.43</v>
          </cell>
          <cell r="H1558">
            <v>0</v>
          </cell>
          <cell r="I1558" t="str">
            <v>2017.08.22</v>
          </cell>
          <cell r="J1558" t="str">
            <v>96</v>
          </cell>
          <cell r="K1558" t="str">
            <v>剂型设备</v>
          </cell>
          <cell r="L1558" t="str">
            <v>肥东制剂分厂</v>
          </cell>
          <cell r="M1558" t="str">
            <v>肥东制剂车间</v>
          </cell>
          <cell r="N1558" t="str">
            <v>江苏金旺包装机械</v>
          </cell>
          <cell r="O1558" t="str">
            <v>273.50</v>
          </cell>
          <cell r="P1558" t="str">
            <v>3,282.00</v>
          </cell>
          <cell r="Q1558" t="str">
            <v>1,094.02</v>
          </cell>
          <cell r="R1558" t="str">
            <v>88</v>
          </cell>
          <cell r="S1558" t="str">
            <v>平均年限法(一)</v>
          </cell>
          <cell r="T1558" t="str">
            <v>在用</v>
          </cell>
          <cell r="U1558" t="str">
            <v>直接购入</v>
          </cell>
          <cell r="V1558" t="str">
            <v>王桂珍</v>
          </cell>
          <cell r="W1558" t="str">
            <v>2017.08.22</v>
          </cell>
          <cell r="X1558" t="str">
            <v>记--172</v>
          </cell>
        </row>
        <row r="1558">
          <cell r="AA1558" t="str">
            <v>0310</v>
          </cell>
        </row>
        <row r="1559">
          <cell r="B1559" t="str">
            <v>031022405</v>
          </cell>
          <cell r="C1559" t="str">
            <v>小型粉体剪袋机</v>
          </cell>
          <cell r="D1559" t="str">
            <v>FTJD2</v>
          </cell>
          <cell r="E1559">
            <v>91262.14</v>
          </cell>
          <cell r="F1559">
            <v>73009.6</v>
          </cell>
          <cell r="G1559">
            <v>101</v>
          </cell>
          <cell r="H1559">
            <v>18151.54</v>
          </cell>
          <cell r="I1559" t="str">
            <v>2017.08.31</v>
          </cell>
          <cell r="J1559" t="str">
            <v>96</v>
          </cell>
          <cell r="K1559" t="str">
            <v>剂型设备</v>
          </cell>
          <cell r="L1559" t="str">
            <v>肥东制剂分厂</v>
          </cell>
          <cell r="M1559" t="str">
            <v>肥东制剂车间</v>
          </cell>
          <cell r="N1559" t="str">
            <v>昆山市玉山镇凯宇勤机</v>
          </cell>
          <cell r="O1559" t="str">
            <v>0.00</v>
          </cell>
          <cell r="P1559" t="str">
            <v>10,038.82</v>
          </cell>
          <cell r="Q1559" t="str">
            <v>3,650.49</v>
          </cell>
          <cell r="R1559" t="str">
            <v>88</v>
          </cell>
          <cell r="S1559" t="str">
            <v>平均年限法(一)</v>
          </cell>
          <cell r="T1559" t="str">
            <v>在用</v>
          </cell>
          <cell r="U1559" t="str">
            <v>直接购入</v>
          </cell>
          <cell r="V1559" t="str">
            <v>王桂珍</v>
          </cell>
          <cell r="W1559" t="str">
            <v>2017.08.31</v>
          </cell>
          <cell r="X1559" t="str">
            <v>记--288</v>
          </cell>
        </row>
        <row r="1559">
          <cell r="AA1559" t="str">
            <v>0310</v>
          </cell>
        </row>
        <row r="1560">
          <cell r="B1560" t="str">
            <v>040900502</v>
          </cell>
          <cell r="C1560" t="str">
            <v>割草机（中绿21寸草坪机）</v>
          </cell>
          <cell r="D1560" t="str">
            <v>21寸</v>
          </cell>
          <cell r="E1560">
            <v>2051.28</v>
          </cell>
          <cell r="F1560">
            <v>1969.23</v>
          </cell>
          <cell r="G1560">
            <v>82.05</v>
          </cell>
          <cell r="H1560">
            <v>0</v>
          </cell>
          <cell r="I1560" t="str">
            <v>2017.09.12</v>
          </cell>
          <cell r="J1560" t="str">
            <v>60</v>
          </cell>
          <cell r="K1560" t="str">
            <v>其他</v>
          </cell>
          <cell r="L1560" t="str">
            <v>公司</v>
          </cell>
          <cell r="M1560" t="str">
            <v>肥东分厂</v>
          </cell>
          <cell r="N1560" t="str">
            <v>安徽迅捷机械公司</v>
          </cell>
          <cell r="O1560" t="str">
            <v>0.00</v>
          </cell>
          <cell r="P1560" t="str">
            <v>0.00</v>
          </cell>
          <cell r="Q1560" t="str">
            <v>82.05</v>
          </cell>
          <cell r="R1560" t="str">
            <v>60</v>
          </cell>
          <cell r="S1560" t="str">
            <v>平均年限法(一)</v>
          </cell>
          <cell r="T1560" t="str">
            <v>在用</v>
          </cell>
          <cell r="U1560" t="str">
            <v>直接购入</v>
          </cell>
          <cell r="V1560" t="str">
            <v>王桂珍</v>
          </cell>
          <cell r="W1560" t="str">
            <v>2017.09.12</v>
          </cell>
          <cell r="X1560" t="str">
            <v>记--252</v>
          </cell>
        </row>
        <row r="1560">
          <cell r="AA1560" t="str">
            <v>0409</v>
          </cell>
        </row>
        <row r="1561">
          <cell r="B1561" t="str">
            <v>040900503</v>
          </cell>
          <cell r="C1561" t="str">
            <v>割草机（中绿21寸草坪机）</v>
          </cell>
          <cell r="D1561" t="str">
            <v>21寸</v>
          </cell>
          <cell r="E1561">
            <v>2051.28</v>
          </cell>
          <cell r="F1561">
            <v>1969.23</v>
          </cell>
          <cell r="G1561">
            <v>82.05</v>
          </cell>
          <cell r="H1561">
            <v>0</v>
          </cell>
          <cell r="I1561" t="str">
            <v>2017.09.12</v>
          </cell>
          <cell r="J1561" t="str">
            <v>60</v>
          </cell>
          <cell r="K1561" t="str">
            <v>其他</v>
          </cell>
          <cell r="L1561" t="str">
            <v>公司</v>
          </cell>
          <cell r="M1561" t="str">
            <v>肥东分厂</v>
          </cell>
          <cell r="N1561" t="str">
            <v>安徽迅捷机械公司</v>
          </cell>
          <cell r="O1561" t="str">
            <v>0.00</v>
          </cell>
          <cell r="P1561" t="str">
            <v>0.00</v>
          </cell>
          <cell r="Q1561" t="str">
            <v>82.05</v>
          </cell>
          <cell r="R1561" t="str">
            <v>60</v>
          </cell>
          <cell r="S1561" t="str">
            <v>平均年限法(一)</v>
          </cell>
          <cell r="T1561" t="str">
            <v>在用</v>
          </cell>
          <cell r="U1561" t="str">
            <v>直接购入</v>
          </cell>
          <cell r="V1561" t="str">
            <v>王桂珍</v>
          </cell>
          <cell r="W1561" t="str">
            <v>2017.09.12</v>
          </cell>
          <cell r="X1561" t="str">
            <v>记--252</v>
          </cell>
        </row>
        <row r="1561">
          <cell r="AA1561" t="str">
            <v>0409</v>
          </cell>
        </row>
        <row r="1562">
          <cell r="B1562" t="str">
            <v>031022406</v>
          </cell>
          <cell r="C1562" t="str">
            <v>氟塑料离心泵</v>
          </cell>
          <cell r="D1562" t="str">
            <v>80FSB-30YB2/7.5KW</v>
          </cell>
          <cell r="E1562">
            <v>4188.03</v>
          </cell>
          <cell r="F1562">
            <v>3643.56</v>
          </cell>
          <cell r="G1562">
            <v>544.47</v>
          </cell>
          <cell r="H1562">
            <v>0</v>
          </cell>
          <cell r="I1562" t="str">
            <v>2017.09.30</v>
          </cell>
          <cell r="J1562" t="str">
            <v>96</v>
          </cell>
          <cell r="K1562" t="str">
            <v>剂型设备</v>
          </cell>
          <cell r="L1562" t="str">
            <v>肥东制剂分厂</v>
          </cell>
          <cell r="M1562" t="str">
            <v>肥东制剂13#车间</v>
          </cell>
          <cell r="N1562" t="str">
            <v>合肥四联泵业</v>
          </cell>
          <cell r="O1562" t="str">
            <v>41.88</v>
          </cell>
          <cell r="P1562" t="str">
            <v>502.56</v>
          </cell>
          <cell r="Q1562" t="str">
            <v>167.52</v>
          </cell>
          <cell r="R1562" t="str">
            <v>87</v>
          </cell>
          <cell r="S1562" t="str">
            <v>平均年限法(一)</v>
          </cell>
          <cell r="T1562" t="str">
            <v>在用</v>
          </cell>
          <cell r="U1562" t="str">
            <v>直接购入</v>
          </cell>
          <cell r="V1562" t="str">
            <v>王桂珍</v>
          </cell>
          <cell r="W1562" t="str">
            <v>2017.09.30</v>
          </cell>
          <cell r="X1562" t="str">
            <v>记--1147</v>
          </cell>
        </row>
        <row r="1562">
          <cell r="AA1562" t="str">
            <v>0310</v>
          </cell>
        </row>
        <row r="1563">
          <cell r="B1563" t="str">
            <v>031022407</v>
          </cell>
          <cell r="C1563" t="str">
            <v>氟塑料离心泵</v>
          </cell>
          <cell r="D1563" t="str">
            <v>80FSB-30YB2/7.5KW</v>
          </cell>
          <cell r="E1563">
            <v>4188.04</v>
          </cell>
          <cell r="F1563">
            <v>3643.56</v>
          </cell>
          <cell r="G1563">
            <v>544.48</v>
          </cell>
          <cell r="H1563">
            <v>0</v>
          </cell>
          <cell r="I1563" t="str">
            <v>2017.09.30</v>
          </cell>
          <cell r="J1563" t="str">
            <v>96</v>
          </cell>
          <cell r="K1563" t="str">
            <v>剂型设备</v>
          </cell>
          <cell r="L1563" t="str">
            <v>肥东制剂分厂</v>
          </cell>
          <cell r="M1563" t="str">
            <v>肥东制剂13#车间</v>
          </cell>
          <cell r="N1563" t="str">
            <v>合肥四联泵业</v>
          </cell>
          <cell r="O1563" t="str">
            <v>41.88</v>
          </cell>
          <cell r="P1563" t="str">
            <v>502.56</v>
          </cell>
          <cell r="Q1563" t="str">
            <v>167.52</v>
          </cell>
          <cell r="R1563" t="str">
            <v>87</v>
          </cell>
          <cell r="S1563" t="str">
            <v>平均年限法(一)</v>
          </cell>
          <cell r="T1563" t="str">
            <v>在用</v>
          </cell>
          <cell r="U1563" t="str">
            <v>直接购入</v>
          </cell>
          <cell r="V1563" t="str">
            <v>王桂珍</v>
          </cell>
          <cell r="W1563" t="str">
            <v>2017.09.30</v>
          </cell>
          <cell r="X1563" t="str">
            <v>记--1147</v>
          </cell>
        </row>
        <row r="1563">
          <cell r="AA1563" t="str">
            <v>0310</v>
          </cell>
        </row>
        <row r="1564">
          <cell r="B1564" t="str">
            <v>031022408</v>
          </cell>
          <cell r="C1564" t="str">
            <v>电动隔膜泵</v>
          </cell>
          <cell r="D1564" t="str">
            <v>DBY-25YB4/1.5KW</v>
          </cell>
          <cell r="E1564">
            <v>4465.81</v>
          </cell>
          <cell r="F1564">
            <v>3885.42</v>
          </cell>
          <cell r="G1564">
            <v>580.39</v>
          </cell>
          <cell r="H1564">
            <v>0</v>
          </cell>
          <cell r="I1564" t="str">
            <v>2017.09.30</v>
          </cell>
          <cell r="J1564" t="str">
            <v>96</v>
          </cell>
          <cell r="K1564" t="str">
            <v>剂型设备</v>
          </cell>
          <cell r="L1564" t="str">
            <v>肥东制剂分厂</v>
          </cell>
          <cell r="M1564" t="str">
            <v>肥东制剂车间</v>
          </cell>
          <cell r="N1564" t="str">
            <v>合肥四联泵业</v>
          </cell>
          <cell r="O1564" t="str">
            <v>44.66</v>
          </cell>
          <cell r="P1564" t="str">
            <v>535.92</v>
          </cell>
          <cell r="Q1564" t="str">
            <v>178.63</v>
          </cell>
          <cell r="R1564" t="str">
            <v>87</v>
          </cell>
          <cell r="S1564" t="str">
            <v>平均年限法(一)</v>
          </cell>
          <cell r="T1564" t="str">
            <v>在用</v>
          </cell>
          <cell r="U1564" t="str">
            <v>直接购入</v>
          </cell>
          <cell r="V1564" t="str">
            <v>王慧君</v>
          </cell>
          <cell r="W1564" t="str">
            <v>2017.09.30</v>
          </cell>
          <cell r="X1564" t="str">
            <v>记--1160</v>
          </cell>
        </row>
        <row r="1564">
          <cell r="AA1564" t="str">
            <v>0310</v>
          </cell>
        </row>
        <row r="1565">
          <cell r="B1565" t="str">
            <v>031022409</v>
          </cell>
          <cell r="C1565" t="str">
            <v>平板立式刮刀自动下卸料离心机</v>
          </cell>
          <cell r="D1565" t="str">
            <v>LGZ1250HF</v>
          </cell>
          <cell r="E1565">
            <v>256410.26</v>
          </cell>
          <cell r="F1565">
            <v>223076.7</v>
          </cell>
          <cell r="G1565">
            <v>33333.56</v>
          </cell>
          <cell r="H1565">
            <v>0</v>
          </cell>
          <cell r="I1565" t="str">
            <v>2017.09.30</v>
          </cell>
          <cell r="J1565" t="str">
            <v>96</v>
          </cell>
          <cell r="K1565" t="str">
            <v>剂型设备</v>
          </cell>
          <cell r="L1565" t="str">
            <v>肥东制剂分厂</v>
          </cell>
          <cell r="M1565" t="str">
            <v>肥东制剂分厂</v>
          </cell>
          <cell r="N1565" t="str">
            <v>江苏华大离心机械</v>
          </cell>
          <cell r="O1565" t="str">
            <v>2,564.10</v>
          </cell>
          <cell r="P1565" t="str">
            <v>30,769.20</v>
          </cell>
          <cell r="Q1565" t="str">
            <v>10,256.41</v>
          </cell>
          <cell r="R1565" t="str">
            <v>87</v>
          </cell>
          <cell r="S1565" t="str">
            <v>平均年限法(一)</v>
          </cell>
          <cell r="T1565" t="str">
            <v>在用</v>
          </cell>
          <cell r="U1565" t="str">
            <v>直接购入</v>
          </cell>
          <cell r="V1565" t="str">
            <v>王慧君</v>
          </cell>
          <cell r="W1565" t="str">
            <v>2017.09.30</v>
          </cell>
          <cell r="X1565" t="str">
            <v>记--1162</v>
          </cell>
        </row>
        <row r="1565">
          <cell r="AA1565" t="str">
            <v>0310</v>
          </cell>
        </row>
        <row r="1566">
          <cell r="B1566" t="str">
            <v>031022410</v>
          </cell>
          <cell r="C1566" t="str">
            <v>雷达物流计</v>
          </cell>
        </row>
        <row r="1566">
          <cell r="E1566">
            <v>5299.15</v>
          </cell>
          <cell r="F1566">
            <v>4610.13</v>
          </cell>
          <cell r="G1566">
            <v>689.02</v>
          </cell>
          <cell r="H1566">
            <v>0</v>
          </cell>
          <cell r="I1566" t="str">
            <v>2017.09.30</v>
          </cell>
          <cell r="J1566" t="str">
            <v>96</v>
          </cell>
          <cell r="K1566" t="str">
            <v>剂型设备</v>
          </cell>
          <cell r="L1566" t="str">
            <v>肥东制剂分厂</v>
          </cell>
          <cell r="M1566" t="str">
            <v>肥东制剂分厂</v>
          </cell>
          <cell r="N1566" t="str">
            <v>江苏杰创流量仪表</v>
          </cell>
          <cell r="O1566" t="str">
            <v>52.99</v>
          </cell>
          <cell r="P1566" t="str">
            <v>635.88</v>
          </cell>
          <cell r="Q1566" t="str">
            <v>211.97</v>
          </cell>
          <cell r="R1566" t="str">
            <v>87</v>
          </cell>
          <cell r="S1566" t="str">
            <v>平均年限法(一)</v>
          </cell>
          <cell r="T1566" t="str">
            <v>在用</v>
          </cell>
          <cell r="U1566" t="str">
            <v>直接购入</v>
          </cell>
          <cell r="V1566" t="str">
            <v>王慧君</v>
          </cell>
          <cell r="W1566" t="str">
            <v>2017.09.30</v>
          </cell>
          <cell r="X1566" t="str">
            <v>记--1164</v>
          </cell>
        </row>
        <row r="1566">
          <cell r="AA1566" t="str">
            <v>0310</v>
          </cell>
        </row>
        <row r="1567">
          <cell r="B1567" t="str">
            <v>031022411</v>
          </cell>
          <cell r="C1567" t="str">
            <v>雷达物流计</v>
          </cell>
        </row>
        <row r="1567">
          <cell r="E1567">
            <v>5299.15</v>
          </cell>
          <cell r="F1567">
            <v>4610.13</v>
          </cell>
          <cell r="G1567">
            <v>689.02</v>
          </cell>
          <cell r="H1567">
            <v>0</v>
          </cell>
          <cell r="I1567" t="str">
            <v>2017.09.30</v>
          </cell>
          <cell r="J1567" t="str">
            <v>96</v>
          </cell>
          <cell r="K1567" t="str">
            <v>剂型设备</v>
          </cell>
          <cell r="L1567" t="str">
            <v>肥东制剂分厂</v>
          </cell>
          <cell r="M1567" t="str">
            <v>肥东制剂分厂</v>
          </cell>
          <cell r="N1567" t="str">
            <v>江苏杰创流量仪表</v>
          </cell>
          <cell r="O1567" t="str">
            <v>52.99</v>
          </cell>
          <cell r="P1567" t="str">
            <v>635.88</v>
          </cell>
          <cell r="Q1567" t="str">
            <v>211.97</v>
          </cell>
          <cell r="R1567" t="str">
            <v>87</v>
          </cell>
          <cell r="S1567" t="str">
            <v>平均年限法(一)</v>
          </cell>
          <cell r="T1567" t="str">
            <v>在用</v>
          </cell>
          <cell r="U1567" t="str">
            <v>直接购入</v>
          </cell>
          <cell r="V1567" t="str">
            <v>王慧君</v>
          </cell>
          <cell r="W1567" t="str">
            <v>2017.09.30</v>
          </cell>
          <cell r="X1567" t="str">
            <v>记--1164</v>
          </cell>
        </row>
        <row r="1567">
          <cell r="AA1567" t="str">
            <v>0310</v>
          </cell>
        </row>
        <row r="1568">
          <cell r="B1568" t="str">
            <v>031022412</v>
          </cell>
          <cell r="C1568" t="str">
            <v>雷达物流计</v>
          </cell>
        </row>
        <row r="1568">
          <cell r="E1568">
            <v>5299.14</v>
          </cell>
          <cell r="F1568">
            <v>4610.13</v>
          </cell>
          <cell r="G1568">
            <v>689.01</v>
          </cell>
          <cell r="H1568">
            <v>0</v>
          </cell>
          <cell r="I1568" t="str">
            <v>2017.09.30</v>
          </cell>
          <cell r="J1568" t="str">
            <v>96</v>
          </cell>
          <cell r="K1568" t="str">
            <v>剂型设备</v>
          </cell>
          <cell r="L1568" t="str">
            <v>肥东制剂分厂</v>
          </cell>
          <cell r="M1568" t="str">
            <v>肥东制剂分厂</v>
          </cell>
          <cell r="N1568" t="str">
            <v>江苏杰创流量仪表</v>
          </cell>
          <cell r="O1568" t="str">
            <v>52.99</v>
          </cell>
          <cell r="P1568" t="str">
            <v>635.88</v>
          </cell>
          <cell r="Q1568" t="str">
            <v>211.97</v>
          </cell>
          <cell r="R1568" t="str">
            <v>87</v>
          </cell>
          <cell r="S1568" t="str">
            <v>平均年限法(一)</v>
          </cell>
          <cell r="T1568" t="str">
            <v>在用</v>
          </cell>
          <cell r="U1568" t="str">
            <v>直接购入</v>
          </cell>
          <cell r="V1568" t="str">
            <v>王慧君</v>
          </cell>
          <cell r="W1568" t="str">
            <v>2017.09.30</v>
          </cell>
          <cell r="X1568" t="str">
            <v>记--1164</v>
          </cell>
        </row>
        <row r="1568">
          <cell r="AA1568" t="str">
            <v>0310</v>
          </cell>
        </row>
        <row r="1569">
          <cell r="B1569" t="str">
            <v>031022413</v>
          </cell>
          <cell r="C1569" t="str">
            <v>雷达物流计</v>
          </cell>
        </row>
        <row r="1569">
          <cell r="E1569">
            <v>5299.14</v>
          </cell>
          <cell r="F1569">
            <v>4610.13</v>
          </cell>
          <cell r="G1569">
            <v>689.01</v>
          </cell>
          <cell r="H1569">
            <v>0</v>
          </cell>
          <cell r="I1569" t="str">
            <v>2017.09.30</v>
          </cell>
          <cell r="J1569" t="str">
            <v>96</v>
          </cell>
          <cell r="K1569" t="str">
            <v>剂型设备</v>
          </cell>
          <cell r="L1569" t="str">
            <v>肥东制剂分厂</v>
          </cell>
          <cell r="M1569" t="str">
            <v>肥东制剂分厂</v>
          </cell>
          <cell r="N1569" t="str">
            <v>江苏杰创流量仪表</v>
          </cell>
          <cell r="O1569" t="str">
            <v>52.99</v>
          </cell>
          <cell r="P1569" t="str">
            <v>635.88</v>
          </cell>
          <cell r="Q1569" t="str">
            <v>211.97</v>
          </cell>
          <cell r="R1569" t="str">
            <v>87</v>
          </cell>
          <cell r="S1569" t="str">
            <v>平均年限法(一)</v>
          </cell>
          <cell r="T1569" t="str">
            <v>在用</v>
          </cell>
          <cell r="U1569" t="str">
            <v>直接购入</v>
          </cell>
          <cell r="V1569" t="str">
            <v>王慧君</v>
          </cell>
          <cell r="W1569" t="str">
            <v>2017.09.30</v>
          </cell>
          <cell r="X1569" t="str">
            <v>记--1164</v>
          </cell>
        </row>
        <row r="1569">
          <cell r="AA1569" t="str">
            <v>0310</v>
          </cell>
        </row>
        <row r="1570">
          <cell r="B1570" t="str">
            <v>031022414</v>
          </cell>
          <cell r="C1570" t="str">
            <v>电磁流量计</v>
          </cell>
          <cell r="D1570" t="str">
            <v>DN65</v>
          </cell>
          <cell r="E1570">
            <v>5811.97</v>
          </cell>
          <cell r="F1570">
            <v>5056.44</v>
          </cell>
          <cell r="G1570">
            <v>755.53</v>
          </cell>
          <cell r="H1570">
            <v>0</v>
          </cell>
          <cell r="I1570" t="str">
            <v>2017.09.30</v>
          </cell>
          <cell r="J1570" t="str">
            <v>96</v>
          </cell>
          <cell r="K1570" t="str">
            <v>剂型设备</v>
          </cell>
          <cell r="L1570" t="str">
            <v>肥东制剂分厂</v>
          </cell>
          <cell r="M1570" t="str">
            <v>肥东制剂分厂</v>
          </cell>
          <cell r="N1570" t="str">
            <v>江苏杰创流量仪表</v>
          </cell>
          <cell r="O1570" t="str">
            <v>58.12</v>
          </cell>
          <cell r="P1570" t="str">
            <v>697.44</v>
          </cell>
          <cell r="Q1570" t="str">
            <v>232.48</v>
          </cell>
          <cell r="R1570" t="str">
            <v>87</v>
          </cell>
          <cell r="S1570" t="str">
            <v>平均年限法(一)</v>
          </cell>
          <cell r="T1570" t="str">
            <v>在用</v>
          </cell>
          <cell r="U1570" t="str">
            <v>直接购入</v>
          </cell>
          <cell r="V1570" t="str">
            <v>王慧君</v>
          </cell>
          <cell r="W1570" t="str">
            <v>2017.09.30</v>
          </cell>
          <cell r="X1570" t="str">
            <v>记--1164</v>
          </cell>
        </row>
        <row r="1570">
          <cell r="AA1570" t="str">
            <v>0310</v>
          </cell>
        </row>
        <row r="1571">
          <cell r="B1571" t="str">
            <v>031022415</v>
          </cell>
          <cell r="C1571" t="str">
            <v>鹤管</v>
          </cell>
          <cell r="D1571" t="str">
            <v>AL2503 DN80</v>
          </cell>
          <cell r="E1571">
            <v>6239.32</v>
          </cell>
          <cell r="F1571">
            <v>5427.93</v>
          </cell>
          <cell r="G1571">
            <v>811.39</v>
          </cell>
          <cell r="H1571">
            <v>0</v>
          </cell>
          <cell r="I1571" t="str">
            <v>2017.09.30</v>
          </cell>
          <cell r="J1571" t="str">
            <v>96</v>
          </cell>
          <cell r="K1571" t="str">
            <v>剂型设备</v>
          </cell>
          <cell r="L1571" t="str">
            <v>肥东制剂分厂</v>
          </cell>
          <cell r="M1571" t="str">
            <v>肥东制剂分厂</v>
          </cell>
          <cell r="N1571" t="str">
            <v>山东恒丰机械</v>
          </cell>
          <cell r="O1571" t="str">
            <v>62.39</v>
          </cell>
          <cell r="P1571" t="str">
            <v>748.68</v>
          </cell>
          <cell r="Q1571" t="str">
            <v>249.57</v>
          </cell>
          <cell r="R1571" t="str">
            <v>87</v>
          </cell>
          <cell r="S1571" t="str">
            <v>平均年限法(一)</v>
          </cell>
          <cell r="T1571" t="str">
            <v>在用</v>
          </cell>
          <cell r="U1571" t="str">
            <v>直接购入</v>
          </cell>
          <cell r="V1571" t="str">
            <v>王慧君</v>
          </cell>
          <cell r="W1571" t="str">
            <v>2017.09.30</v>
          </cell>
          <cell r="X1571" t="str">
            <v>记--1166</v>
          </cell>
        </row>
        <row r="1571">
          <cell r="AA1571" t="str">
            <v>0310</v>
          </cell>
        </row>
        <row r="1572">
          <cell r="B1572" t="str">
            <v>030700230</v>
          </cell>
          <cell r="C1572" t="str">
            <v>电动隔膜泵</v>
          </cell>
          <cell r="D1572" t="str">
            <v>DBY-25 YB4/1.5KW</v>
          </cell>
          <cell r="E1572">
            <v>4196.58</v>
          </cell>
          <cell r="F1572">
            <v>3651.39</v>
          </cell>
          <cell r="G1572">
            <v>545.19</v>
          </cell>
          <cell r="H1572">
            <v>0</v>
          </cell>
          <cell r="I1572" t="str">
            <v>2017.09.30</v>
          </cell>
          <cell r="J1572" t="str">
            <v>96</v>
          </cell>
          <cell r="K1572" t="str">
            <v>精喹装置（合成二车间）</v>
          </cell>
          <cell r="L1572" t="str">
            <v>肥东合成分厂</v>
          </cell>
          <cell r="M1572" t="str">
            <v>肥东合成分厂</v>
          </cell>
          <cell r="N1572" t="str">
            <v>合肥四联泵业</v>
          </cell>
          <cell r="O1572" t="str">
            <v>41.97</v>
          </cell>
          <cell r="P1572" t="str">
            <v>503.64</v>
          </cell>
          <cell r="Q1572" t="str">
            <v>167.86</v>
          </cell>
          <cell r="R1572" t="str">
            <v>87</v>
          </cell>
          <cell r="S1572" t="str">
            <v>平均年限法(一)</v>
          </cell>
          <cell r="T1572" t="str">
            <v>在用</v>
          </cell>
          <cell r="U1572" t="str">
            <v>直接购入</v>
          </cell>
          <cell r="V1572" t="str">
            <v>王慧君</v>
          </cell>
          <cell r="W1572" t="str">
            <v>2017.09.30</v>
          </cell>
          <cell r="X1572" t="str">
            <v>记--1168</v>
          </cell>
        </row>
        <row r="1572">
          <cell r="AA1572" t="str">
            <v>0307</v>
          </cell>
        </row>
        <row r="1573">
          <cell r="B1573" t="str">
            <v>030700231</v>
          </cell>
          <cell r="C1573" t="str">
            <v>真空机组</v>
          </cell>
          <cell r="D1573" t="str">
            <v>JZJWLW300*200</v>
          </cell>
          <cell r="E1573">
            <v>41025.64</v>
          </cell>
          <cell r="F1573">
            <v>35692.62</v>
          </cell>
          <cell r="G1573">
            <v>5333.02</v>
          </cell>
          <cell r="H1573">
            <v>0</v>
          </cell>
          <cell r="I1573" t="str">
            <v>2017.09.30</v>
          </cell>
          <cell r="J1573" t="str">
            <v>96</v>
          </cell>
          <cell r="K1573" t="str">
            <v>精喹装置（合成二车间）</v>
          </cell>
          <cell r="L1573" t="str">
            <v>肥东合成分厂</v>
          </cell>
          <cell r="M1573" t="str">
            <v>肥东合成分厂</v>
          </cell>
          <cell r="N1573" t="str">
            <v>南通市威士</v>
          </cell>
          <cell r="O1573" t="str">
            <v>410.26</v>
          </cell>
          <cell r="P1573" t="str">
            <v>4,923.12</v>
          </cell>
          <cell r="Q1573" t="str">
            <v>1,641.03</v>
          </cell>
          <cell r="R1573" t="str">
            <v>87</v>
          </cell>
          <cell r="S1573" t="str">
            <v>平均年限法(一)</v>
          </cell>
          <cell r="T1573" t="str">
            <v>在用</v>
          </cell>
          <cell r="U1573" t="str">
            <v>直接购入</v>
          </cell>
          <cell r="V1573" t="str">
            <v>王慧君</v>
          </cell>
          <cell r="W1573" t="str">
            <v>2017.09.30</v>
          </cell>
          <cell r="X1573" t="str">
            <v>记--1206</v>
          </cell>
        </row>
        <row r="1573">
          <cell r="AA1573" t="str">
            <v>0307</v>
          </cell>
        </row>
        <row r="1574">
          <cell r="B1574" t="str">
            <v>030700232</v>
          </cell>
          <cell r="C1574" t="str">
            <v>电动隔膜泵</v>
          </cell>
          <cell r="D1574" t="str">
            <v>DBY-40YB4/1.5KW</v>
          </cell>
          <cell r="E1574">
            <v>4196.58</v>
          </cell>
          <cell r="F1574">
            <v>3651.39</v>
          </cell>
          <cell r="G1574">
            <v>545.19</v>
          </cell>
          <cell r="H1574">
            <v>0</v>
          </cell>
          <cell r="I1574" t="str">
            <v>2017.09.30</v>
          </cell>
          <cell r="J1574" t="str">
            <v>96</v>
          </cell>
          <cell r="K1574" t="str">
            <v>精喹装置（合成二车间）</v>
          </cell>
          <cell r="L1574" t="str">
            <v>肥东合成分厂</v>
          </cell>
          <cell r="M1574" t="str">
            <v>肥东合成分厂</v>
          </cell>
          <cell r="N1574" t="str">
            <v>合肥四联泵业</v>
          </cell>
          <cell r="O1574" t="str">
            <v>41.97</v>
          </cell>
          <cell r="P1574" t="str">
            <v>503.64</v>
          </cell>
          <cell r="Q1574" t="str">
            <v>167.86</v>
          </cell>
          <cell r="R1574" t="str">
            <v>87</v>
          </cell>
          <cell r="S1574" t="str">
            <v>平均年限法(一)</v>
          </cell>
          <cell r="T1574" t="str">
            <v>在用</v>
          </cell>
          <cell r="U1574" t="str">
            <v>直接购入</v>
          </cell>
          <cell r="V1574" t="str">
            <v>王慧君</v>
          </cell>
          <cell r="W1574" t="str">
            <v>2017.09.30</v>
          </cell>
          <cell r="X1574" t="str">
            <v>记--1208</v>
          </cell>
        </row>
        <row r="1574">
          <cell r="AA1574" t="str">
            <v>0307</v>
          </cell>
        </row>
        <row r="1575">
          <cell r="B1575" t="str">
            <v>030700234</v>
          </cell>
          <cell r="C1575" t="str">
            <v>真空泵</v>
          </cell>
          <cell r="D1575" t="str">
            <v>WAW-100BC</v>
          </cell>
          <cell r="E1575">
            <v>10683.76</v>
          </cell>
          <cell r="F1575">
            <v>9295.08</v>
          </cell>
          <cell r="G1575">
            <v>1388.68</v>
          </cell>
          <cell r="H1575">
            <v>0</v>
          </cell>
          <cell r="I1575" t="str">
            <v>2017.09.30</v>
          </cell>
          <cell r="J1575" t="str">
            <v>96</v>
          </cell>
          <cell r="K1575" t="str">
            <v>精喹装置（合成二车间）</v>
          </cell>
          <cell r="L1575" t="str">
            <v>肥东合成分厂</v>
          </cell>
          <cell r="M1575" t="str">
            <v>肥东合成精喹车间</v>
          </cell>
          <cell r="N1575" t="str">
            <v>南通市威士真空设备</v>
          </cell>
          <cell r="O1575" t="str">
            <v>106.84</v>
          </cell>
          <cell r="P1575" t="str">
            <v>1,282.08</v>
          </cell>
          <cell r="Q1575" t="str">
            <v>427.35</v>
          </cell>
          <cell r="R1575" t="str">
            <v>87</v>
          </cell>
          <cell r="S1575" t="str">
            <v>平均年限法(一)</v>
          </cell>
          <cell r="T1575" t="str">
            <v>在用</v>
          </cell>
          <cell r="U1575" t="str">
            <v>直接购入</v>
          </cell>
          <cell r="V1575" t="str">
            <v>王桂珍</v>
          </cell>
          <cell r="W1575" t="str">
            <v>2017.09.30</v>
          </cell>
          <cell r="X1575" t="str">
            <v>记--1215</v>
          </cell>
        </row>
        <row r="1575">
          <cell r="AA1575" t="str">
            <v>0307</v>
          </cell>
        </row>
        <row r="1576">
          <cell r="B1576" t="str">
            <v>031900018</v>
          </cell>
          <cell r="C1576" t="str">
            <v>喷淋塔</v>
          </cell>
          <cell r="D1576" t="str">
            <v>ZLT-17500</v>
          </cell>
          <cell r="E1576">
            <v>34558.4</v>
          </cell>
          <cell r="F1576">
            <v>30065.46</v>
          </cell>
          <cell r="G1576">
            <v>4492.94</v>
          </cell>
          <cell r="H1576">
            <v>0</v>
          </cell>
          <cell r="I1576" t="str">
            <v>2017.09.30</v>
          </cell>
          <cell r="J1576" t="str">
            <v>96</v>
          </cell>
          <cell r="K1576" t="str">
            <v>气流粉碎装置--肥东分厂</v>
          </cell>
          <cell r="L1576" t="str">
            <v>肥东制剂分厂</v>
          </cell>
          <cell r="M1576" t="str">
            <v>肥东气流粉碎车间</v>
          </cell>
          <cell r="N1576" t="str">
            <v>宜昌市智成环保设备</v>
          </cell>
          <cell r="O1576" t="str">
            <v>345.58</v>
          </cell>
          <cell r="P1576" t="str">
            <v>4,146.96</v>
          </cell>
          <cell r="Q1576" t="str">
            <v>1,382.34</v>
          </cell>
          <cell r="R1576" t="str">
            <v>87</v>
          </cell>
          <cell r="S1576" t="str">
            <v>平均年限法(一)</v>
          </cell>
          <cell r="T1576" t="str">
            <v>在用</v>
          </cell>
          <cell r="U1576" t="str">
            <v>在建工程转入</v>
          </cell>
          <cell r="V1576" t="str">
            <v>王桂珍</v>
          </cell>
          <cell r="W1576" t="str">
            <v>2017.09.30</v>
          </cell>
          <cell r="X1576" t="str">
            <v>记--1221</v>
          </cell>
        </row>
        <row r="1576">
          <cell r="AA1576" t="str">
            <v>0319</v>
          </cell>
        </row>
        <row r="1577">
          <cell r="B1577" t="str">
            <v>031900019</v>
          </cell>
          <cell r="C1577" t="str">
            <v>喷淋塔</v>
          </cell>
          <cell r="D1577" t="str">
            <v>ZLT-15000</v>
          </cell>
          <cell r="E1577">
            <v>32669.51</v>
          </cell>
          <cell r="F1577">
            <v>28422.9</v>
          </cell>
          <cell r="G1577">
            <v>4246.61</v>
          </cell>
          <cell r="H1577">
            <v>0</v>
          </cell>
          <cell r="I1577" t="str">
            <v>2017.09.30</v>
          </cell>
          <cell r="J1577" t="str">
            <v>96</v>
          </cell>
          <cell r="K1577" t="str">
            <v>气流粉碎装置--肥东分厂</v>
          </cell>
          <cell r="L1577" t="str">
            <v>肥东制剂分厂</v>
          </cell>
          <cell r="M1577" t="str">
            <v>肥东气流粉碎车间</v>
          </cell>
          <cell r="N1577" t="str">
            <v>宜昌市智成环保设备</v>
          </cell>
          <cell r="O1577" t="str">
            <v>326.70</v>
          </cell>
          <cell r="P1577" t="str">
            <v>3,920.40</v>
          </cell>
          <cell r="Q1577" t="str">
            <v>1,306.78</v>
          </cell>
          <cell r="R1577" t="str">
            <v>87</v>
          </cell>
          <cell r="S1577" t="str">
            <v>平均年限法(一)</v>
          </cell>
          <cell r="T1577" t="str">
            <v>在用</v>
          </cell>
          <cell r="U1577" t="str">
            <v>在建工程转入</v>
          </cell>
          <cell r="V1577" t="str">
            <v>王桂珍</v>
          </cell>
          <cell r="W1577" t="str">
            <v>2017.09.30</v>
          </cell>
          <cell r="X1577" t="str">
            <v>记--1221</v>
          </cell>
        </row>
        <row r="1577">
          <cell r="AA1577" t="str">
            <v>0319</v>
          </cell>
        </row>
        <row r="1578">
          <cell r="B1578" t="str">
            <v>031900020</v>
          </cell>
          <cell r="C1578" t="str">
            <v>循环水泵</v>
          </cell>
          <cell r="D1578" t="str">
            <v>JKD</v>
          </cell>
          <cell r="E1578">
            <v>6737.89</v>
          </cell>
          <cell r="F1578">
            <v>5862.06</v>
          </cell>
          <cell r="G1578">
            <v>875.83</v>
          </cell>
          <cell r="H1578">
            <v>0</v>
          </cell>
          <cell r="I1578" t="str">
            <v>2017.09.30</v>
          </cell>
          <cell r="J1578" t="str">
            <v>96</v>
          </cell>
          <cell r="K1578" t="str">
            <v>气流粉碎装置--肥东分厂</v>
          </cell>
          <cell r="L1578" t="str">
            <v>肥东制剂分厂</v>
          </cell>
          <cell r="M1578" t="str">
            <v>肥东气流粉碎车间</v>
          </cell>
          <cell r="N1578" t="str">
            <v>宜昌市智成环保设备</v>
          </cell>
          <cell r="O1578" t="str">
            <v>67.38</v>
          </cell>
          <cell r="P1578" t="str">
            <v>808.56</v>
          </cell>
          <cell r="Q1578" t="str">
            <v>269.52</v>
          </cell>
          <cell r="R1578" t="str">
            <v>87</v>
          </cell>
          <cell r="S1578" t="str">
            <v>平均年限法(一)</v>
          </cell>
          <cell r="T1578" t="str">
            <v>在用</v>
          </cell>
          <cell r="U1578" t="str">
            <v>在建工程转入</v>
          </cell>
          <cell r="V1578" t="str">
            <v>王桂珍</v>
          </cell>
          <cell r="W1578" t="str">
            <v>2017.09.30</v>
          </cell>
          <cell r="X1578" t="str">
            <v>记--1221</v>
          </cell>
        </row>
        <row r="1578">
          <cell r="AA1578" t="str">
            <v>0319</v>
          </cell>
        </row>
        <row r="1579">
          <cell r="B1579" t="str">
            <v>031900021</v>
          </cell>
          <cell r="C1579" t="str">
            <v>脉冲滤筒式除尘机组</v>
          </cell>
          <cell r="D1579" t="str">
            <v>ZLM-2</v>
          </cell>
          <cell r="E1579">
            <v>21866.1</v>
          </cell>
          <cell r="F1579">
            <v>19023.42</v>
          </cell>
          <cell r="G1579">
            <v>2842.68</v>
          </cell>
          <cell r="H1579">
            <v>0</v>
          </cell>
          <cell r="I1579" t="str">
            <v>2017.09.30</v>
          </cell>
          <cell r="J1579" t="str">
            <v>96</v>
          </cell>
          <cell r="K1579" t="str">
            <v>气流粉碎装置--肥东分厂</v>
          </cell>
          <cell r="L1579" t="str">
            <v>肥东制剂分厂</v>
          </cell>
          <cell r="M1579" t="str">
            <v>肥东气流粉碎车间</v>
          </cell>
          <cell r="N1579" t="str">
            <v>宜昌市智成环保设备</v>
          </cell>
          <cell r="O1579" t="str">
            <v>218.66</v>
          </cell>
          <cell r="P1579" t="str">
            <v>2,623.92</v>
          </cell>
          <cell r="Q1579" t="str">
            <v>874.64</v>
          </cell>
          <cell r="R1579" t="str">
            <v>87</v>
          </cell>
          <cell r="S1579" t="str">
            <v>平均年限法(一)</v>
          </cell>
          <cell r="T1579" t="str">
            <v>在用</v>
          </cell>
          <cell r="U1579" t="str">
            <v>在建工程转入</v>
          </cell>
          <cell r="V1579" t="str">
            <v>王桂珍</v>
          </cell>
          <cell r="W1579" t="str">
            <v>2017.09.30</v>
          </cell>
          <cell r="X1579" t="str">
            <v>记--1221</v>
          </cell>
        </row>
        <row r="1579">
          <cell r="AA1579" t="str">
            <v>0319</v>
          </cell>
        </row>
        <row r="1580">
          <cell r="B1580" t="str">
            <v>031900022</v>
          </cell>
          <cell r="C1580" t="str">
            <v>脉冲滤筒式除尘机组</v>
          </cell>
          <cell r="D1580" t="str">
            <v>ZLM-2</v>
          </cell>
          <cell r="E1580">
            <v>21866.09</v>
          </cell>
          <cell r="F1580">
            <v>19023.42</v>
          </cell>
          <cell r="G1580">
            <v>2842.67</v>
          </cell>
          <cell r="H1580">
            <v>0</v>
          </cell>
          <cell r="I1580" t="str">
            <v>2017.09.30</v>
          </cell>
          <cell r="J1580" t="str">
            <v>96</v>
          </cell>
          <cell r="K1580" t="str">
            <v>气流粉碎装置--肥东分厂</v>
          </cell>
          <cell r="L1580" t="str">
            <v>肥东制剂分厂</v>
          </cell>
          <cell r="M1580" t="str">
            <v>肥东气流粉碎车间</v>
          </cell>
          <cell r="N1580" t="str">
            <v>宜昌市智成环保设备</v>
          </cell>
          <cell r="O1580" t="str">
            <v>218.66</v>
          </cell>
          <cell r="P1580" t="str">
            <v>2,623.92</v>
          </cell>
          <cell r="Q1580" t="str">
            <v>874.64</v>
          </cell>
          <cell r="R1580" t="str">
            <v>87</v>
          </cell>
          <cell r="S1580" t="str">
            <v>平均年限法(一)</v>
          </cell>
          <cell r="T1580" t="str">
            <v>在用</v>
          </cell>
          <cell r="U1580" t="str">
            <v>在建工程转入</v>
          </cell>
          <cell r="V1580" t="str">
            <v>王桂珍</v>
          </cell>
          <cell r="W1580" t="str">
            <v>2017.09.30</v>
          </cell>
          <cell r="X1580" t="str">
            <v>记--1221</v>
          </cell>
        </row>
        <row r="1580">
          <cell r="AA1580" t="str">
            <v>0319</v>
          </cell>
        </row>
        <row r="1581">
          <cell r="B1581" t="str">
            <v>031900023</v>
          </cell>
          <cell r="C1581" t="str">
            <v>脉冲滤筒式除尘机组</v>
          </cell>
          <cell r="D1581" t="str">
            <v>ZLM-2</v>
          </cell>
          <cell r="E1581">
            <v>21866.1</v>
          </cell>
          <cell r="F1581">
            <v>19023.42</v>
          </cell>
          <cell r="G1581">
            <v>2842.68</v>
          </cell>
          <cell r="H1581">
            <v>0</v>
          </cell>
          <cell r="I1581" t="str">
            <v>2017.09.30</v>
          </cell>
          <cell r="J1581" t="str">
            <v>96</v>
          </cell>
          <cell r="K1581" t="str">
            <v>气流粉碎装置--肥东分厂</v>
          </cell>
          <cell r="L1581" t="str">
            <v>肥东制剂分厂</v>
          </cell>
          <cell r="M1581" t="str">
            <v>肥东气流粉碎车间</v>
          </cell>
          <cell r="N1581" t="str">
            <v>宜昌市智成环保设备</v>
          </cell>
          <cell r="O1581" t="str">
            <v>218.66</v>
          </cell>
          <cell r="P1581" t="str">
            <v>2,623.92</v>
          </cell>
          <cell r="Q1581" t="str">
            <v>874.64</v>
          </cell>
          <cell r="R1581" t="str">
            <v>87</v>
          </cell>
          <cell r="S1581" t="str">
            <v>平均年限法(一)</v>
          </cell>
          <cell r="T1581" t="str">
            <v>在用</v>
          </cell>
          <cell r="U1581" t="str">
            <v>在建工程转入</v>
          </cell>
          <cell r="V1581" t="str">
            <v>王桂珍</v>
          </cell>
          <cell r="W1581" t="str">
            <v>2017.09.30</v>
          </cell>
          <cell r="X1581" t="str">
            <v>记--1221</v>
          </cell>
        </row>
        <row r="1581">
          <cell r="AA1581" t="str">
            <v>0319</v>
          </cell>
        </row>
        <row r="1582">
          <cell r="B1582" t="str">
            <v>031900025</v>
          </cell>
          <cell r="C1582" t="str">
            <v>喷淋塔</v>
          </cell>
          <cell r="D1582" t="str">
            <v>ZLT-17500</v>
          </cell>
          <cell r="E1582">
            <v>34558.41</v>
          </cell>
          <cell r="F1582">
            <v>30065.46</v>
          </cell>
          <cell r="G1582">
            <v>4492.95</v>
          </cell>
          <cell r="H1582">
            <v>0</v>
          </cell>
          <cell r="I1582" t="str">
            <v>2017.09.30</v>
          </cell>
          <cell r="J1582" t="str">
            <v>96</v>
          </cell>
          <cell r="K1582" t="str">
            <v>气流粉碎装置--肥东分厂</v>
          </cell>
          <cell r="L1582" t="str">
            <v>肥东制剂分厂</v>
          </cell>
          <cell r="M1582" t="str">
            <v>肥东气流粉碎车间</v>
          </cell>
          <cell r="N1582" t="str">
            <v>宜昌市智成环保设备</v>
          </cell>
          <cell r="O1582" t="str">
            <v>345.58</v>
          </cell>
          <cell r="P1582" t="str">
            <v>4,146.96</v>
          </cell>
          <cell r="Q1582" t="str">
            <v>1,382.34</v>
          </cell>
          <cell r="R1582" t="str">
            <v>87</v>
          </cell>
          <cell r="S1582" t="str">
            <v>平均年限法(一)</v>
          </cell>
          <cell r="T1582" t="str">
            <v>在用</v>
          </cell>
          <cell r="U1582" t="str">
            <v>在建工程转入</v>
          </cell>
          <cell r="V1582" t="str">
            <v>王桂珍</v>
          </cell>
          <cell r="W1582" t="str">
            <v>2017.09.30</v>
          </cell>
          <cell r="X1582" t="str">
            <v>记--1221</v>
          </cell>
        </row>
        <row r="1582">
          <cell r="AA1582" t="str">
            <v>0319</v>
          </cell>
        </row>
        <row r="1583">
          <cell r="B1583" t="str">
            <v>031900026</v>
          </cell>
          <cell r="C1583" t="str">
            <v>喷淋塔</v>
          </cell>
          <cell r="D1583" t="str">
            <v>ZLT-17500</v>
          </cell>
          <cell r="E1583">
            <v>34558.4</v>
          </cell>
          <cell r="F1583">
            <v>30065.46</v>
          </cell>
          <cell r="G1583">
            <v>4492.94</v>
          </cell>
          <cell r="H1583">
            <v>0</v>
          </cell>
          <cell r="I1583" t="str">
            <v>2017.09.30</v>
          </cell>
          <cell r="J1583" t="str">
            <v>96</v>
          </cell>
          <cell r="K1583" t="str">
            <v>气流粉碎装置--肥东分厂</v>
          </cell>
          <cell r="L1583" t="str">
            <v>肥东制剂分厂</v>
          </cell>
          <cell r="M1583" t="str">
            <v>肥东气流粉碎车间</v>
          </cell>
          <cell r="N1583" t="str">
            <v>宜昌市智成环保设备</v>
          </cell>
          <cell r="O1583" t="str">
            <v>345.58</v>
          </cell>
          <cell r="P1583" t="str">
            <v>4,146.96</v>
          </cell>
          <cell r="Q1583" t="str">
            <v>1,382.34</v>
          </cell>
          <cell r="R1583" t="str">
            <v>87</v>
          </cell>
          <cell r="S1583" t="str">
            <v>平均年限法(一)</v>
          </cell>
          <cell r="T1583" t="str">
            <v>在用</v>
          </cell>
          <cell r="U1583" t="str">
            <v>在建工程转入</v>
          </cell>
          <cell r="V1583" t="str">
            <v>王桂珍</v>
          </cell>
          <cell r="W1583" t="str">
            <v>2017.09.30</v>
          </cell>
          <cell r="X1583" t="str">
            <v>记--1221</v>
          </cell>
        </row>
        <row r="1583">
          <cell r="AA1583" t="str">
            <v>0319</v>
          </cell>
        </row>
        <row r="1584">
          <cell r="B1584" t="str">
            <v>031900027</v>
          </cell>
          <cell r="C1584" t="str">
            <v>喷淋塔</v>
          </cell>
          <cell r="D1584" t="str">
            <v>ZLT-15000</v>
          </cell>
          <cell r="E1584">
            <v>32669.52</v>
          </cell>
          <cell r="F1584">
            <v>28422.9</v>
          </cell>
          <cell r="G1584">
            <v>4246.62</v>
          </cell>
          <cell r="H1584">
            <v>0</v>
          </cell>
          <cell r="I1584" t="str">
            <v>2017.09.30</v>
          </cell>
          <cell r="J1584" t="str">
            <v>96</v>
          </cell>
          <cell r="K1584" t="str">
            <v>气流粉碎装置--肥东分厂</v>
          </cell>
          <cell r="L1584" t="str">
            <v>肥东制剂分厂</v>
          </cell>
          <cell r="M1584" t="str">
            <v>肥东气流粉碎车间</v>
          </cell>
          <cell r="N1584" t="str">
            <v>宜昌市智成环保设备</v>
          </cell>
          <cell r="O1584" t="str">
            <v>326.70</v>
          </cell>
          <cell r="P1584" t="str">
            <v>3,920.40</v>
          </cell>
          <cell r="Q1584" t="str">
            <v>1,306.78</v>
          </cell>
          <cell r="R1584" t="str">
            <v>87</v>
          </cell>
          <cell r="S1584" t="str">
            <v>平均年限法(一)</v>
          </cell>
          <cell r="T1584" t="str">
            <v>在用</v>
          </cell>
          <cell r="U1584" t="str">
            <v>在建工程转入</v>
          </cell>
          <cell r="V1584" t="str">
            <v>王桂珍</v>
          </cell>
          <cell r="W1584" t="str">
            <v>2017.09.30</v>
          </cell>
          <cell r="X1584" t="str">
            <v>记--1221</v>
          </cell>
        </row>
        <row r="1584">
          <cell r="AA1584" t="str">
            <v>0319</v>
          </cell>
        </row>
        <row r="1585">
          <cell r="B1585" t="str">
            <v>031900028</v>
          </cell>
          <cell r="C1585" t="str">
            <v>喷淋塔</v>
          </cell>
          <cell r="D1585" t="str">
            <v>ZLT-15000</v>
          </cell>
          <cell r="E1585">
            <v>32669.51</v>
          </cell>
          <cell r="F1585">
            <v>28422.9</v>
          </cell>
          <cell r="G1585">
            <v>4246.61</v>
          </cell>
          <cell r="H1585">
            <v>0</v>
          </cell>
          <cell r="I1585" t="str">
            <v>2017.09.30</v>
          </cell>
          <cell r="J1585" t="str">
            <v>96</v>
          </cell>
          <cell r="K1585" t="str">
            <v>气流粉碎装置--肥东分厂</v>
          </cell>
          <cell r="L1585" t="str">
            <v>肥东制剂分厂</v>
          </cell>
          <cell r="M1585" t="str">
            <v>肥东气流粉碎车间</v>
          </cell>
          <cell r="N1585" t="str">
            <v>宜昌市智成环保设备</v>
          </cell>
          <cell r="O1585" t="str">
            <v>326.70</v>
          </cell>
          <cell r="P1585" t="str">
            <v>3,920.40</v>
          </cell>
          <cell r="Q1585" t="str">
            <v>1,306.78</v>
          </cell>
          <cell r="R1585" t="str">
            <v>87</v>
          </cell>
          <cell r="S1585" t="str">
            <v>平均年限法(一)</v>
          </cell>
          <cell r="T1585" t="str">
            <v>在用</v>
          </cell>
          <cell r="U1585" t="str">
            <v>在建工程转入</v>
          </cell>
          <cell r="V1585" t="str">
            <v>王桂珍</v>
          </cell>
          <cell r="W1585" t="str">
            <v>2017.09.30</v>
          </cell>
          <cell r="X1585" t="str">
            <v>记--1221</v>
          </cell>
        </row>
        <row r="1585">
          <cell r="AA1585" t="str">
            <v>0319</v>
          </cell>
        </row>
        <row r="1586">
          <cell r="B1586" t="str">
            <v>031900029</v>
          </cell>
          <cell r="C1586" t="str">
            <v>循环水泵</v>
          </cell>
          <cell r="D1586" t="str">
            <v>JKD</v>
          </cell>
          <cell r="E1586">
            <v>6737.89</v>
          </cell>
          <cell r="F1586">
            <v>5862.06</v>
          </cell>
          <cell r="G1586">
            <v>875.83</v>
          </cell>
          <cell r="H1586">
            <v>0</v>
          </cell>
          <cell r="I1586" t="str">
            <v>2017.09.30</v>
          </cell>
          <cell r="J1586" t="str">
            <v>96</v>
          </cell>
          <cell r="K1586" t="str">
            <v>气流粉碎装置--肥东分厂</v>
          </cell>
          <cell r="L1586" t="str">
            <v>肥东制剂分厂</v>
          </cell>
          <cell r="M1586" t="str">
            <v>肥东气流粉碎车间</v>
          </cell>
          <cell r="N1586" t="str">
            <v>宜昌市智成环保设备</v>
          </cell>
          <cell r="O1586" t="str">
            <v>67.38</v>
          </cell>
          <cell r="P1586" t="str">
            <v>808.56</v>
          </cell>
          <cell r="Q1586" t="str">
            <v>269.52</v>
          </cell>
          <cell r="R1586" t="str">
            <v>87</v>
          </cell>
          <cell r="S1586" t="str">
            <v>平均年限法(一)</v>
          </cell>
          <cell r="T1586" t="str">
            <v>在用</v>
          </cell>
          <cell r="U1586" t="str">
            <v>在建工程转入</v>
          </cell>
          <cell r="V1586" t="str">
            <v>王桂珍</v>
          </cell>
          <cell r="W1586" t="str">
            <v>2017.09.30</v>
          </cell>
          <cell r="X1586" t="str">
            <v>记--1221</v>
          </cell>
        </row>
        <row r="1586">
          <cell r="AA1586" t="str">
            <v>0319</v>
          </cell>
        </row>
        <row r="1587">
          <cell r="B1587" t="str">
            <v>031900030</v>
          </cell>
          <cell r="C1587" t="str">
            <v>循环水泵</v>
          </cell>
          <cell r="D1587" t="str">
            <v>JKD</v>
          </cell>
          <cell r="E1587">
            <v>6737.89</v>
          </cell>
          <cell r="F1587">
            <v>5862.06</v>
          </cell>
          <cell r="G1587">
            <v>875.83</v>
          </cell>
          <cell r="H1587">
            <v>0</v>
          </cell>
          <cell r="I1587" t="str">
            <v>2017.09.30</v>
          </cell>
          <cell r="J1587" t="str">
            <v>96</v>
          </cell>
          <cell r="K1587" t="str">
            <v>气流粉碎装置--肥东分厂</v>
          </cell>
          <cell r="L1587" t="str">
            <v>肥东制剂分厂</v>
          </cell>
          <cell r="M1587" t="str">
            <v>肥东气流粉碎车间</v>
          </cell>
          <cell r="N1587" t="str">
            <v>宜昌市智成环保设备</v>
          </cell>
          <cell r="O1587" t="str">
            <v>67.38</v>
          </cell>
          <cell r="P1587" t="str">
            <v>808.56</v>
          </cell>
          <cell r="Q1587" t="str">
            <v>269.52</v>
          </cell>
          <cell r="R1587" t="str">
            <v>87</v>
          </cell>
          <cell r="S1587" t="str">
            <v>平均年限法(一)</v>
          </cell>
          <cell r="T1587" t="str">
            <v>在用</v>
          </cell>
          <cell r="U1587" t="str">
            <v>在建工程转入</v>
          </cell>
          <cell r="V1587" t="str">
            <v>王桂珍</v>
          </cell>
          <cell r="W1587" t="str">
            <v>2017.09.30</v>
          </cell>
          <cell r="X1587" t="str">
            <v>记--1221</v>
          </cell>
        </row>
        <row r="1587">
          <cell r="AA1587" t="str">
            <v>0319</v>
          </cell>
        </row>
        <row r="1588">
          <cell r="B1588" t="str">
            <v>031900031</v>
          </cell>
          <cell r="C1588" t="str">
            <v>脉冲滤筒式除尘机组</v>
          </cell>
          <cell r="D1588" t="str">
            <v>ZLM-2/3/2</v>
          </cell>
          <cell r="E1588">
            <v>46709.38</v>
          </cell>
          <cell r="F1588">
            <v>40636.83</v>
          </cell>
          <cell r="G1588">
            <v>6072.55</v>
          </cell>
          <cell r="H1588">
            <v>0</v>
          </cell>
          <cell r="I1588" t="str">
            <v>2017.09.30</v>
          </cell>
          <cell r="J1588" t="str">
            <v>96</v>
          </cell>
          <cell r="K1588" t="str">
            <v>气流粉碎装置--肥东分厂</v>
          </cell>
          <cell r="L1588" t="str">
            <v>肥东制剂分厂</v>
          </cell>
          <cell r="M1588" t="str">
            <v>肥东气流粉碎车间</v>
          </cell>
          <cell r="N1588" t="str">
            <v>宜昌市智成环保设备</v>
          </cell>
          <cell r="O1588" t="str">
            <v>467.09</v>
          </cell>
          <cell r="P1588" t="str">
            <v>5,605.08</v>
          </cell>
          <cell r="Q1588" t="str">
            <v>1,868.38</v>
          </cell>
          <cell r="R1588" t="str">
            <v>87</v>
          </cell>
          <cell r="S1588" t="str">
            <v>平均年限法(一)</v>
          </cell>
          <cell r="T1588" t="str">
            <v>在用</v>
          </cell>
          <cell r="U1588" t="str">
            <v>在建工程转入</v>
          </cell>
          <cell r="V1588" t="str">
            <v>王桂珍</v>
          </cell>
          <cell r="W1588" t="str">
            <v>2017.09.30</v>
          </cell>
          <cell r="X1588" t="str">
            <v>记--1221</v>
          </cell>
        </row>
        <row r="1588">
          <cell r="AA1588" t="str">
            <v>0319</v>
          </cell>
        </row>
        <row r="1589">
          <cell r="B1589" t="str">
            <v>031900032</v>
          </cell>
          <cell r="C1589" t="str">
            <v>脉冲滤筒式除尘机组</v>
          </cell>
          <cell r="D1589" t="str">
            <v>ZLM-3/3/2</v>
          </cell>
          <cell r="E1589">
            <v>62329.06</v>
          </cell>
          <cell r="F1589">
            <v>54226.23</v>
          </cell>
          <cell r="G1589">
            <v>8102.83</v>
          </cell>
          <cell r="H1589">
            <v>0</v>
          </cell>
          <cell r="I1589" t="str">
            <v>2017.09.30</v>
          </cell>
          <cell r="J1589" t="str">
            <v>96</v>
          </cell>
          <cell r="K1589" t="str">
            <v>气流粉碎装置--肥东分厂</v>
          </cell>
          <cell r="L1589" t="str">
            <v>肥东制剂分厂</v>
          </cell>
          <cell r="M1589" t="str">
            <v>肥东气流粉碎车间</v>
          </cell>
          <cell r="N1589" t="str">
            <v>宜昌市智成环保设备</v>
          </cell>
          <cell r="O1589" t="str">
            <v>623.29</v>
          </cell>
          <cell r="P1589" t="str">
            <v>7,479.48</v>
          </cell>
          <cell r="Q1589" t="str">
            <v>2,493.16</v>
          </cell>
          <cell r="R1589" t="str">
            <v>87</v>
          </cell>
          <cell r="S1589" t="str">
            <v>平均年限法(一)</v>
          </cell>
          <cell r="T1589" t="str">
            <v>在用</v>
          </cell>
          <cell r="U1589" t="str">
            <v>在建工程转入</v>
          </cell>
          <cell r="V1589" t="str">
            <v>王桂珍</v>
          </cell>
          <cell r="W1589" t="str">
            <v>2017.09.30</v>
          </cell>
          <cell r="X1589" t="str">
            <v>记--1221</v>
          </cell>
        </row>
        <row r="1589">
          <cell r="AA1589" t="str">
            <v>0319</v>
          </cell>
        </row>
        <row r="1590">
          <cell r="B1590" t="str">
            <v>031900033</v>
          </cell>
          <cell r="C1590" t="str">
            <v>脉冲滤筒式除尘机组</v>
          </cell>
          <cell r="D1590" t="str">
            <v>ZLM-3/3/2</v>
          </cell>
          <cell r="E1590">
            <v>62329.06</v>
          </cell>
          <cell r="F1590">
            <v>54226.23</v>
          </cell>
          <cell r="G1590">
            <v>8102.83</v>
          </cell>
          <cell r="H1590">
            <v>0</v>
          </cell>
          <cell r="I1590" t="str">
            <v>2017.09.30</v>
          </cell>
          <cell r="J1590" t="str">
            <v>96</v>
          </cell>
          <cell r="K1590" t="str">
            <v>气流粉碎装置--肥东分厂</v>
          </cell>
          <cell r="L1590" t="str">
            <v>肥东制剂分厂</v>
          </cell>
          <cell r="M1590" t="str">
            <v>肥东气流粉碎车间</v>
          </cell>
          <cell r="N1590" t="str">
            <v>宜昌市智成环保设备</v>
          </cell>
          <cell r="O1590" t="str">
            <v>623.29</v>
          </cell>
          <cell r="P1590" t="str">
            <v>7,479.48</v>
          </cell>
          <cell r="Q1590" t="str">
            <v>2,493.16</v>
          </cell>
          <cell r="R1590" t="str">
            <v>87</v>
          </cell>
          <cell r="S1590" t="str">
            <v>平均年限法(一)</v>
          </cell>
          <cell r="T1590" t="str">
            <v>在用</v>
          </cell>
          <cell r="U1590" t="str">
            <v>在建工程转入</v>
          </cell>
          <cell r="V1590" t="str">
            <v>王桂珍</v>
          </cell>
          <cell r="W1590" t="str">
            <v>2017.09.30</v>
          </cell>
          <cell r="X1590" t="str">
            <v>记--1221</v>
          </cell>
        </row>
        <row r="1590">
          <cell r="AA1590" t="str">
            <v>0319</v>
          </cell>
        </row>
        <row r="1591">
          <cell r="B1591" t="str">
            <v>031900034</v>
          </cell>
          <cell r="C1591" t="str">
            <v>脉冲滤筒式除尘机组</v>
          </cell>
          <cell r="D1591" t="str">
            <v>ZLM-6</v>
          </cell>
          <cell r="E1591">
            <v>39387.46</v>
          </cell>
          <cell r="F1591">
            <v>34266.69</v>
          </cell>
          <cell r="G1591">
            <v>5120.77</v>
          </cell>
          <cell r="H1591">
            <v>0</v>
          </cell>
          <cell r="I1591" t="str">
            <v>2017.09.30</v>
          </cell>
          <cell r="J1591" t="str">
            <v>96</v>
          </cell>
          <cell r="K1591" t="str">
            <v>气流粉碎装置--肥东分厂</v>
          </cell>
          <cell r="L1591" t="str">
            <v>肥东制剂分厂</v>
          </cell>
          <cell r="M1591" t="str">
            <v>肥东气流粉碎车间</v>
          </cell>
          <cell r="N1591" t="str">
            <v>宜昌市智成环保设备</v>
          </cell>
          <cell r="O1591" t="str">
            <v>393.87</v>
          </cell>
          <cell r="P1591" t="str">
            <v>4,726.44</v>
          </cell>
          <cell r="Q1591" t="str">
            <v>1,575.50</v>
          </cell>
          <cell r="R1591" t="str">
            <v>87</v>
          </cell>
          <cell r="S1591" t="str">
            <v>平均年限法(一)</v>
          </cell>
          <cell r="T1591" t="str">
            <v>在用</v>
          </cell>
          <cell r="U1591" t="str">
            <v>在建工程转入</v>
          </cell>
          <cell r="V1591" t="str">
            <v>王桂珍</v>
          </cell>
          <cell r="W1591" t="str">
            <v>2017.09.30</v>
          </cell>
          <cell r="X1591" t="str">
            <v>记--1221</v>
          </cell>
        </row>
        <row r="1591">
          <cell r="AA1591" t="str">
            <v>0319</v>
          </cell>
        </row>
        <row r="1592">
          <cell r="B1592" t="str">
            <v>031900035</v>
          </cell>
          <cell r="C1592" t="str">
            <v>脉冲滤筒式除尘机组</v>
          </cell>
          <cell r="D1592" t="str">
            <v>ZLM-6</v>
          </cell>
          <cell r="E1592">
            <v>39387.46</v>
          </cell>
          <cell r="F1592">
            <v>34266.69</v>
          </cell>
          <cell r="G1592">
            <v>5120.77</v>
          </cell>
          <cell r="H1592">
            <v>0</v>
          </cell>
          <cell r="I1592" t="str">
            <v>2017.09.30</v>
          </cell>
          <cell r="J1592" t="str">
            <v>96</v>
          </cell>
          <cell r="K1592" t="str">
            <v>气流粉碎装置--肥东分厂</v>
          </cell>
          <cell r="L1592" t="str">
            <v>肥东制剂分厂</v>
          </cell>
          <cell r="M1592" t="str">
            <v>肥东气流粉碎车间</v>
          </cell>
          <cell r="N1592" t="str">
            <v>宜昌市智成环保设备</v>
          </cell>
          <cell r="O1592" t="str">
            <v>393.87</v>
          </cell>
          <cell r="P1592" t="str">
            <v>4,726.44</v>
          </cell>
          <cell r="Q1592" t="str">
            <v>1,575.50</v>
          </cell>
          <cell r="R1592" t="str">
            <v>87</v>
          </cell>
          <cell r="S1592" t="str">
            <v>平均年限法(一)</v>
          </cell>
          <cell r="T1592" t="str">
            <v>在用</v>
          </cell>
          <cell r="U1592" t="str">
            <v>在建工程转入</v>
          </cell>
          <cell r="V1592" t="str">
            <v>王桂珍</v>
          </cell>
          <cell r="W1592" t="str">
            <v>2017.09.30</v>
          </cell>
          <cell r="X1592" t="str">
            <v>记--1221</v>
          </cell>
        </row>
        <row r="1592">
          <cell r="AA1592" t="str">
            <v>0319</v>
          </cell>
        </row>
        <row r="1593">
          <cell r="B1593" t="str">
            <v>031900036</v>
          </cell>
          <cell r="C1593" t="str">
            <v>脉冲滤筒式除尘机组</v>
          </cell>
          <cell r="D1593" t="str">
            <v>ZLM-6</v>
          </cell>
          <cell r="E1593">
            <v>39387.47</v>
          </cell>
          <cell r="F1593">
            <v>34266.69</v>
          </cell>
          <cell r="G1593">
            <v>5120.78</v>
          </cell>
          <cell r="H1593">
            <v>0</v>
          </cell>
          <cell r="I1593" t="str">
            <v>2017.09.30</v>
          </cell>
          <cell r="J1593" t="str">
            <v>96</v>
          </cell>
          <cell r="K1593" t="str">
            <v>气流粉碎装置--肥东分厂</v>
          </cell>
          <cell r="L1593" t="str">
            <v>肥东制剂分厂</v>
          </cell>
          <cell r="M1593" t="str">
            <v>肥东气流粉碎车间</v>
          </cell>
          <cell r="N1593" t="str">
            <v>宜昌市智成环保设备</v>
          </cell>
          <cell r="O1593" t="str">
            <v>393.87</v>
          </cell>
          <cell r="P1593" t="str">
            <v>4,726.44</v>
          </cell>
          <cell r="Q1593" t="str">
            <v>1,575.50</v>
          </cell>
          <cell r="R1593" t="str">
            <v>87</v>
          </cell>
          <cell r="S1593" t="str">
            <v>平均年限法(一)</v>
          </cell>
          <cell r="T1593" t="str">
            <v>在用</v>
          </cell>
          <cell r="U1593" t="str">
            <v>在建工程转入</v>
          </cell>
          <cell r="V1593" t="str">
            <v>王桂珍</v>
          </cell>
          <cell r="W1593" t="str">
            <v>2017.09.30</v>
          </cell>
          <cell r="X1593" t="str">
            <v>记--1221</v>
          </cell>
        </row>
        <row r="1593">
          <cell r="AA1593" t="str">
            <v>0319</v>
          </cell>
        </row>
        <row r="1594">
          <cell r="B1594" t="str">
            <v>031900037</v>
          </cell>
          <cell r="C1594" t="str">
            <v>脉冲滤筒式除尘机组</v>
          </cell>
          <cell r="D1594" t="str">
            <v>ZLM-8</v>
          </cell>
          <cell r="E1594">
            <v>32549.86</v>
          </cell>
          <cell r="F1594">
            <v>28318.5</v>
          </cell>
          <cell r="G1594">
            <v>4231.36</v>
          </cell>
          <cell r="H1594">
            <v>0</v>
          </cell>
          <cell r="I1594" t="str">
            <v>2017.09.30</v>
          </cell>
          <cell r="J1594" t="str">
            <v>96</v>
          </cell>
          <cell r="K1594" t="str">
            <v>气流粉碎装置--肥东分厂</v>
          </cell>
          <cell r="L1594" t="str">
            <v>肥东制剂分厂</v>
          </cell>
          <cell r="M1594" t="str">
            <v>肥东气流粉碎车间</v>
          </cell>
          <cell r="N1594" t="str">
            <v>宜昌市智成环保设备</v>
          </cell>
          <cell r="O1594" t="str">
            <v>325.50</v>
          </cell>
          <cell r="P1594" t="str">
            <v>3,906.00</v>
          </cell>
          <cell r="Q1594" t="str">
            <v>1,301.99</v>
          </cell>
          <cell r="R1594" t="str">
            <v>87</v>
          </cell>
          <cell r="S1594" t="str">
            <v>平均年限法(一)</v>
          </cell>
          <cell r="T1594" t="str">
            <v>在用</v>
          </cell>
          <cell r="U1594" t="str">
            <v>在建工程转入</v>
          </cell>
          <cell r="V1594" t="str">
            <v>王桂珍</v>
          </cell>
          <cell r="W1594" t="str">
            <v>2017.09.30</v>
          </cell>
          <cell r="X1594" t="str">
            <v>记--1221</v>
          </cell>
        </row>
        <row r="1594">
          <cell r="AA1594" t="str">
            <v>0319</v>
          </cell>
        </row>
        <row r="1595">
          <cell r="B1595" t="str">
            <v>031900038</v>
          </cell>
          <cell r="C1595" t="str">
            <v>脉冲滤筒式除尘机组</v>
          </cell>
          <cell r="D1595" t="str">
            <v>ZLM-8</v>
          </cell>
          <cell r="E1595">
            <v>32549.85</v>
          </cell>
          <cell r="F1595">
            <v>28318.5</v>
          </cell>
          <cell r="G1595">
            <v>4231.35</v>
          </cell>
          <cell r="H1595">
            <v>0</v>
          </cell>
          <cell r="I1595" t="str">
            <v>2017.09.30</v>
          </cell>
          <cell r="J1595" t="str">
            <v>96</v>
          </cell>
          <cell r="K1595" t="str">
            <v>气流粉碎装置--肥东分厂</v>
          </cell>
          <cell r="L1595" t="str">
            <v>肥东制剂分厂</v>
          </cell>
          <cell r="M1595" t="str">
            <v>肥东气流粉碎车间</v>
          </cell>
          <cell r="N1595" t="str">
            <v>宜昌市智成环保设备</v>
          </cell>
          <cell r="O1595" t="str">
            <v>325.50</v>
          </cell>
          <cell r="P1595" t="str">
            <v>3,906.00</v>
          </cell>
          <cell r="Q1595" t="str">
            <v>1,301.99</v>
          </cell>
          <cell r="R1595" t="str">
            <v>87</v>
          </cell>
          <cell r="S1595" t="str">
            <v>平均年限法(一)</v>
          </cell>
          <cell r="T1595" t="str">
            <v>在用</v>
          </cell>
          <cell r="U1595" t="str">
            <v>在建工程转入</v>
          </cell>
          <cell r="V1595" t="str">
            <v>王桂珍</v>
          </cell>
          <cell r="W1595" t="str">
            <v>2017.09.30</v>
          </cell>
          <cell r="X1595" t="str">
            <v>记--1221</v>
          </cell>
        </row>
        <row r="1595">
          <cell r="AA1595" t="str">
            <v>0319</v>
          </cell>
        </row>
        <row r="1596">
          <cell r="B1596" t="str">
            <v>031900039</v>
          </cell>
          <cell r="C1596" t="str">
            <v>脉冲滤筒式除尘机组</v>
          </cell>
          <cell r="D1596" t="str">
            <v>ZLM-8</v>
          </cell>
          <cell r="E1596">
            <v>32549.86</v>
          </cell>
          <cell r="F1596">
            <v>28318.5</v>
          </cell>
          <cell r="G1596">
            <v>4231.36</v>
          </cell>
          <cell r="H1596">
            <v>0</v>
          </cell>
          <cell r="I1596" t="str">
            <v>2017.09.30</v>
          </cell>
          <cell r="J1596" t="str">
            <v>96</v>
          </cell>
          <cell r="K1596" t="str">
            <v>气流粉碎装置--肥东分厂</v>
          </cell>
          <cell r="L1596" t="str">
            <v>肥东制剂分厂</v>
          </cell>
          <cell r="M1596" t="str">
            <v>肥东气流粉碎车间</v>
          </cell>
          <cell r="N1596" t="str">
            <v>宜昌市智成环保设备</v>
          </cell>
          <cell r="O1596" t="str">
            <v>325.50</v>
          </cell>
          <cell r="P1596" t="str">
            <v>3,906.00</v>
          </cell>
          <cell r="Q1596" t="str">
            <v>1,301.99</v>
          </cell>
          <cell r="R1596" t="str">
            <v>87</v>
          </cell>
          <cell r="S1596" t="str">
            <v>平均年限法(一)</v>
          </cell>
          <cell r="T1596" t="str">
            <v>在用</v>
          </cell>
          <cell r="U1596" t="str">
            <v>在建工程转入</v>
          </cell>
          <cell r="V1596" t="str">
            <v>王桂珍</v>
          </cell>
          <cell r="W1596" t="str">
            <v>2017.09.30</v>
          </cell>
          <cell r="X1596" t="str">
            <v>记--1221</v>
          </cell>
        </row>
        <row r="1596">
          <cell r="AA1596" t="str">
            <v>0319</v>
          </cell>
        </row>
        <row r="1597">
          <cell r="B1597" t="str">
            <v>031900040</v>
          </cell>
          <cell r="C1597" t="str">
            <v>系统控制9套</v>
          </cell>
        </row>
        <row r="1597">
          <cell r="E1597">
            <v>81794.94</v>
          </cell>
          <cell r="F1597">
            <v>71161.65</v>
          </cell>
          <cell r="G1597">
            <v>10633.29</v>
          </cell>
          <cell r="H1597">
            <v>0</v>
          </cell>
          <cell r="I1597" t="str">
            <v>2017.09.30</v>
          </cell>
          <cell r="J1597" t="str">
            <v>96</v>
          </cell>
          <cell r="K1597" t="str">
            <v>气流粉碎装置--肥东分厂</v>
          </cell>
          <cell r="L1597" t="str">
            <v>肥东制剂分厂</v>
          </cell>
          <cell r="M1597" t="str">
            <v>肥东气流粉碎车间</v>
          </cell>
          <cell r="N1597" t="str">
            <v>宜昌市智成环保设备</v>
          </cell>
          <cell r="O1597" t="str">
            <v>817.95</v>
          </cell>
          <cell r="P1597" t="str">
            <v>9,815.40</v>
          </cell>
          <cell r="Q1597" t="str">
            <v>3,271.80</v>
          </cell>
          <cell r="R1597" t="str">
            <v>87</v>
          </cell>
          <cell r="S1597" t="str">
            <v>平均年限法(一)</v>
          </cell>
          <cell r="T1597" t="str">
            <v>在用</v>
          </cell>
          <cell r="U1597" t="str">
            <v>在建工程转入</v>
          </cell>
          <cell r="V1597" t="str">
            <v>王桂珍</v>
          </cell>
          <cell r="W1597" t="str">
            <v>2017.09.30</v>
          </cell>
          <cell r="X1597" t="str">
            <v>记--1221</v>
          </cell>
        </row>
        <row r="1597">
          <cell r="AA1597" t="str">
            <v>0319</v>
          </cell>
        </row>
        <row r="1598">
          <cell r="B1598" t="str">
            <v>031900041</v>
          </cell>
          <cell r="C1598" t="str">
            <v>系统优化调试</v>
          </cell>
        </row>
        <row r="1598">
          <cell r="E1598">
            <v>181623.93</v>
          </cell>
          <cell r="F1598">
            <v>158012.88</v>
          </cell>
          <cell r="G1598">
            <v>23611.05</v>
          </cell>
          <cell r="H1598">
            <v>0</v>
          </cell>
          <cell r="I1598" t="str">
            <v>2017.09.30</v>
          </cell>
          <cell r="J1598" t="str">
            <v>96</v>
          </cell>
          <cell r="K1598" t="str">
            <v>气流粉碎装置--肥东分厂</v>
          </cell>
          <cell r="L1598" t="str">
            <v>肥东制剂分厂</v>
          </cell>
          <cell r="M1598" t="str">
            <v>肥东气流粉碎车间</v>
          </cell>
          <cell r="N1598" t="str">
            <v>宜昌市智成环保设备</v>
          </cell>
          <cell r="O1598" t="str">
            <v>1,816.24</v>
          </cell>
          <cell r="P1598" t="str">
            <v>21,794.88</v>
          </cell>
          <cell r="Q1598" t="str">
            <v>7,264.96</v>
          </cell>
          <cell r="R1598" t="str">
            <v>87</v>
          </cell>
          <cell r="S1598" t="str">
            <v>平均年限法(一)</v>
          </cell>
          <cell r="T1598" t="str">
            <v>在用</v>
          </cell>
          <cell r="U1598" t="str">
            <v>在建工程转入</v>
          </cell>
          <cell r="V1598" t="str">
            <v>王桂珍</v>
          </cell>
          <cell r="W1598" t="str">
            <v>2017.09.30</v>
          </cell>
          <cell r="X1598" t="str">
            <v>记--1221</v>
          </cell>
        </row>
        <row r="1598">
          <cell r="AA1598" t="str">
            <v>0319</v>
          </cell>
        </row>
        <row r="1599">
          <cell r="B1599" t="str">
            <v>031900042</v>
          </cell>
          <cell r="C1599" t="str">
            <v>苯磺隆颗粒剂成套连续化生产装置--负压上料机</v>
          </cell>
        </row>
        <row r="1599">
          <cell r="E1599">
            <v>9401.71</v>
          </cell>
          <cell r="F1599">
            <v>8085.72</v>
          </cell>
          <cell r="G1599">
            <v>1315.99</v>
          </cell>
          <cell r="H1599">
            <v>0</v>
          </cell>
          <cell r="I1599" t="str">
            <v>2017.10.12</v>
          </cell>
          <cell r="J1599" t="str">
            <v>96</v>
          </cell>
          <cell r="K1599" t="str">
            <v>气流粉碎装置--肥东分厂</v>
          </cell>
          <cell r="L1599" t="str">
            <v>肥东制剂分厂</v>
          </cell>
          <cell r="M1599" t="str">
            <v>肥东分厂可湿粉颗粒剂车间</v>
          </cell>
          <cell r="N1599" t="str">
            <v>江阴市昌盛药化机械</v>
          </cell>
          <cell r="O1599" t="str">
            <v>94.02</v>
          </cell>
          <cell r="P1599" t="str">
            <v>1,128.24</v>
          </cell>
          <cell r="Q1599" t="str">
            <v>376.07</v>
          </cell>
          <cell r="R1599" t="str">
            <v>86</v>
          </cell>
          <cell r="S1599" t="str">
            <v>平均年限法(一)</v>
          </cell>
          <cell r="T1599" t="str">
            <v>在用</v>
          </cell>
          <cell r="U1599" t="str">
            <v>直接购入</v>
          </cell>
          <cell r="V1599" t="str">
            <v>王桂珍</v>
          </cell>
          <cell r="W1599" t="str">
            <v>2017.10.12</v>
          </cell>
          <cell r="X1599" t="str">
            <v>记--121</v>
          </cell>
        </row>
        <row r="1599">
          <cell r="AA1599" t="str">
            <v>0319</v>
          </cell>
        </row>
        <row r="1600">
          <cell r="B1600" t="str">
            <v>031900043</v>
          </cell>
          <cell r="C1600" t="str">
            <v>苯磺隆颗粒剂成套连续化生产装置--罗茨风机</v>
          </cell>
        </row>
        <row r="1600">
          <cell r="E1600">
            <v>10940.17</v>
          </cell>
          <cell r="F1600">
            <v>9408.4</v>
          </cell>
          <cell r="G1600">
            <v>1531.77</v>
          </cell>
          <cell r="H1600">
            <v>0</v>
          </cell>
          <cell r="I1600" t="str">
            <v>2017.10.12</v>
          </cell>
          <cell r="J1600" t="str">
            <v>96</v>
          </cell>
          <cell r="K1600" t="str">
            <v>气流粉碎装置--肥东分厂</v>
          </cell>
          <cell r="L1600" t="str">
            <v>肥东制剂分厂</v>
          </cell>
          <cell r="M1600" t="str">
            <v>肥东分厂可湿粉颗粒剂车间</v>
          </cell>
          <cell r="N1600" t="str">
            <v>江阴市昌盛药化机械</v>
          </cell>
          <cell r="O1600" t="str">
            <v>109.40</v>
          </cell>
          <cell r="P1600" t="str">
            <v>1,312.80</v>
          </cell>
          <cell r="Q1600" t="str">
            <v>437.61</v>
          </cell>
          <cell r="R1600" t="str">
            <v>86</v>
          </cell>
          <cell r="S1600" t="str">
            <v>平均年限法(一)</v>
          </cell>
          <cell r="T1600" t="str">
            <v>在用</v>
          </cell>
          <cell r="U1600" t="str">
            <v>直接购入</v>
          </cell>
          <cell r="V1600" t="str">
            <v>王桂珍</v>
          </cell>
          <cell r="W1600" t="str">
            <v>2017.10.12</v>
          </cell>
          <cell r="X1600" t="str">
            <v>记--121</v>
          </cell>
        </row>
        <row r="1600">
          <cell r="AA1600" t="str">
            <v>0319</v>
          </cell>
        </row>
        <row r="1601">
          <cell r="B1601" t="str">
            <v>031900044</v>
          </cell>
          <cell r="C1601" t="str">
            <v>苯磺隆颗粒剂成套连续化生产装置--料仓</v>
          </cell>
          <cell r="D1601" t="str">
            <v>200L</v>
          </cell>
          <cell r="E1601">
            <v>2136.75</v>
          </cell>
          <cell r="F1601">
            <v>1837.82</v>
          </cell>
          <cell r="G1601">
            <v>298.93</v>
          </cell>
          <cell r="H1601">
            <v>0</v>
          </cell>
          <cell r="I1601" t="str">
            <v>2017.10.12</v>
          </cell>
          <cell r="J1601" t="str">
            <v>96</v>
          </cell>
          <cell r="K1601" t="str">
            <v>气流粉碎装置--肥东分厂</v>
          </cell>
          <cell r="L1601" t="str">
            <v>肥东制剂分厂</v>
          </cell>
          <cell r="M1601" t="str">
            <v>肥东分厂可湿粉颗粒剂车间</v>
          </cell>
          <cell r="N1601" t="str">
            <v>江阴市昌盛药化机械</v>
          </cell>
          <cell r="O1601" t="str">
            <v>21.37</v>
          </cell>
          <cell r="P1601" t="str">
            <v>256.44</v>
          </cell>
          <cell r="Q1601" t="str">
            <v>85.47</v>
          </cell>
          <cell r="R1601" t="str">
            <v>86</v>
          </cell>
          <cell r="S1601" t="str">
            <v>平均年限法(一)</v>
          </cell>
          <cell r="T1601" t="str">
            <v>在用</v>
          </cell>
          <cell r="U1601" t="str">
            <v>直接购入</v>
          </cell>
          <cell r="V1601" t="str">
            <v>王桂珍</v>
          </cell>
          <cell r="W1601" t="str">
            <v>2017.10.12</v>
          </cell>
          <cell r="X1601" t="str">
            <v>记--121</v>
          </cell>
        </row>
        <row r="1601">
          <cell r="AA1601" t="str">
            <v>0319</v>
          </cell>
        </row>
        <row r="1602">
          <cell r="B1602" t="str">
            <v>031900045</v>
          </cell>
          <cell r="C1602" t="str">
            <v>苯磺隆颗粒剂成套连续化生产装置--犁刀混合机</v>
          </cell>
          <cell r="D1602" t="str">
            <v>LDH-1000L</v>
          </cell>
          <cell r="E1602">
            <v>56410.26</v>
          </cell>
          <cell r="F1602">
            <v>48512.6</v>
          </cell>
          <cell r="G1602">
            <v>7897.66</v>
          </cell>
          <cell r="H1602">
            <v>0</v>
          </cell>
          <cell r="I1602" t="str">
            <v>2017.10.12</v>
          </cell>
          <cell r="J1602" t="str">
            <v>96</v>
          </cell>
          <cell r="K1602" t="str">
            <v>气流粉碎装置--肥东分厂</v>
          </cell>
          <cell r="L1602" t="str">
            <v>肥东制剂分厂</v>
          </cell>
          <cell r="M1602" t="str">
            <v>肥东分厂可湿粉颗粒剂车间</v>
          </cell>
          <cell r="N1602" t="str">
            <v>江阴市昌盛药化机械</v>
          </cell>
          <cell r="O1602" t="str">
            <v>564.10</v>
          </cell>
          <cell r="P1602" t="str">
            <v>6,769.20</v>
          </cell>
          <cell r="Q1602" t="str">
            <v>2,256.41</v>
          </cell>
          <cell r="R1602" t="str">
            <v>86</v>
          </cell>
          <cell r="S1602" t="str">
            <v>平均年限法(一)</v>
          </cell>
          <cell r="T1602" t="str">
            <v>在用</v>
          </cell>
          <cell r="U1602" t="str">
            <v>直接购入</v>
          </cell>
          <cell r="V1602" t="str">
            <v>王桂珍</v>
          </cell>
          <cell r="W1602" t="str">
            <v>2017.10.12</v>
          </cell>
          <cell r="X1602" t="str">
            <v>记--121</v>
          </cell>
        </row>
        <row r="1602">
          <cell r="AA1602" t="str">
            <v>0319</v>
          </cell>
        </row>
        <row r="1603">
          <cell r="B1603" t="str">
            <v>031900046</v>
          </cell>
          <cell r="C1603" t="str">
            <v>苯磺隆颗粒剂成套连续化生产装置--液料筒</v>
          </cell>
          <cell r="D1603" t="str">
            <v>100L</v>
          </cell>
          <cell r="E1603">
            <v>6410.26</v>
          </cell>
          <cell r="F1603">
            <v>5512.6</v>
          </cell>
          <cell r="G1603">
            <v>897.66</v>
          </cell>
          <cell r="H1603">
            <v>0</v>
          </cell>
          <cell r="I1603" t="str">
            <v>2017.10.12</v>
          </cell>
          <cell r="J1603" t="str">
            <v>96</v>
          </cell>
          <cell r="K1603" t="str">
            <v>气流粉碎装置--肥东分厂</v>
          </cell>
          <cell r="L1603" t="str">
            <v>肥东制剂分厂</v>
          </cell>
          <cell r="M1603" t="str">
            <v>肥东分厂可湿粉颗粒剂车间</v>
          </cell>
          <cell r="N1603" t="str">
            <v>江阴市昌盛药化机械</v>
          </cell>
          <cell r="O1603" t="str">
            <v>64.10</v>
          </cell>
          <cell r="P1603" t="str">
            <v>769.20</v>
          </cell>
          <cell r="Q1603" t="str">
            <v>256.41</v>
          </cell>
          <cell r="R1603" t="str">
            <v>86</v>
          </cell>
          <cell r="S1603" t="str">
            <v>平均年限法(一)</v>
          </cell>
          <cell r="T1603" t="str">
            <v>在用</v>
          </cell>
          <cell r="U1603" t="str">
            <v>直接购入</v>
          </cell>
          <cell r="V1603" t="str">
            <v>王桂珍</v>
          </cell>
          <cell r="W1603" t="str">
            <v>2017.10.12</v>
          </cell>
          <cell r="X1603" t="str">
            <v>记--121</v>
          </cell>
        </row>
        <row r="1603">
          <cell r="AA1603" t="str">
            <v>0319</v>
          </cell>
        </row>
        <row r="1604">
          <cell r="B1604" t="str">
            <v>031900047</v>
          </cell>
          <cell r="C1604" t="str">
            <v>苯磺隆颗粒剂成套连续化生产装置--脉冲布袋除尘器</v>
          </cell>
        </row>
        <row r="1604">
          <cell r="E1604">
            <v>109401.71</v>
          </cell>
          <cell r="F1604">
            <v>94085.72</v>
          </cell>
          <cell r="G1604">
            <v>15315.99</v>
          </cell>
          <cell r="H1604">
            <v>0</v>
          </cell>
          <cell r="I1604" t="str">
            <v>2017.10.12</v>
          </cell>
          <cell r="J1604" t="str">
            <v>96</v>
          </cell>
          <cell r="K1604" t="str">
            <v>气流粉碎装置--肥东分厂</v>
          </cell>
          <cell r="L1604" t="str">
            <v>肥东制剂分厂</v>
          </cell>
          <cell r="M1604" t="str">
            <v>肥东分厂可湿粉颗粒剂车间</v>
          </cell>
          <cell r="N1604" t="str">
            <v>江阴市昌盛药化机械</v>
          </cell>
          <cell r="O1604" t="str">
            <v>1,094.02</v>
          </cell>
          <cell r="P1604" t="str">
            <v>13,128.24</v>
          </cell>
          <cell r="Q1604" t="str">
            <v>4,376.07</v>
          </cell>
          <cell r="R1604" t="str">
            <v>86</v>
          </cell>
          <cell r="S1604" t="str">
            <v>平均年限法(一)</v>
          </cell>
          <cell r="T1604" t="str">
            <v>在用</v>
          </cell>
          <cell r="U1604" t="str">
            <v>直接购入</v>
          </cell>
          <cell r="V1604" t="str">
            <v>王桂珍</v>
          </cell>
          <cell r="W1604" t="str">
            <v>2017.10.12</v>
          </cell>
          <cell r="X1604" t="str">
            <v>记--121</v>
          </cell>
        </row>
        <row r="1604">
          <cell r="AA1604" t="str">
            <v>0319</v>
          </cell>
        </row>
        <row r="1605">
          <cell r="B1605" t="str">
            <v>031900048</v>
          </cell>
          <cell r="C1605" t="str">
            <v>苯磺隆颗粒剂成套连续化生产装置--引风机</v>
          </cell>
          <cell r="D1605" t="str">
            <v>7-42-5A</v>
          </cell>
          <cell r="E1605">
            <v>5128.21</v>
          </cell>
          <cell r="F1605">
            <v>4410.08</v>
          </cell>
          <cell r="G1605">
            <v>718.13</v>
          </cell>
          <cell r="H1605">
            <v>0</v>
          </cell>
          <cell r="I1605" t="str">
            <v>2017.10.12</v>
          </cell>
          <cell r="J1605" t="str">
            <v>96</v>
          </cell>
          <cell r="K1605" t="str">
            <v>气流粉碎装置--肥东分厂</v>
          </cell>
          <cell r="L1605" t="str">
            <v>肥东制剂分厂</v>
          </cell>
          <cell r="M1605" t="str">
            <v>肥东分厂可湿粉颗粒剂车间</v>
          </cell>
          <cell r="N1605" t="str">
            <v>江阴市昌盛药化机械</v>
          </cell>
          <cell r="O1605" t="str">
            <v>51.28</v>
          </cell>
          <cell r="P1605" t="str">
            <v>615.36</v>
          </cell>
          <cell r="Q1605" t="str">
            <v>205.13</v>
          </cell>
          <cell r="R1605" t="str">
            <v>86</v>
          </cell>
          <cell r="S1605" t="str">
            <v>平均年限法(一)</v>
          </cell>
          <cell r="T1605" t="str">
            <v>在用</v>
          </cell>
          <cell r="U1605" t="str">
            <v>直接购入</v>
          </cell>
          <cell r="V1605" t="str">
            <v>王桂珍</v>
          </cell>
          <cell r="W1605" t="str">
            <v>2017.10.12</v>
          </cell>
          <cell r="X1605" t="str">
            <v>记--121</v>
          </cell>
        </row>
        <row r="1605">
          <cell r="AA1605" t="str">
            <v>0319</v>
          </cell>
        </row>
        <row r="1606">
          <cell r="B1606" t="str">
            <v>031900049</v>
          </cell>
          <cell r="C1606" t="str">
            <v>苯磺隆颗粒剂成套连续化生产装置--盛料定量分配器</v>
          </cell>
          <cell r="D1606" t="str">
            <v>FP-1000L</v>
          </cell>
          <cell r="E1606">
            <v>38461.54</v>
          </cell>
          <cell r="F1606">
            <v>33077.32</v>
          </cell>
          <cell r="G1606">
            <v>5384.22</v>
          </cell>
          <cell r="H1606">
            <v>0</v>
          </cell>
          <cell r="I1606" t="str">
            <v>2017.10.12</v>
          </cell>
          <cell r="J1606" t="str">
            <v>96</v>
          </cell>
          <cell r="K1606" t="str">
            <v>气流粉碎装置--肥东分厂</v>
          </cell>
          <cell r="L1606" t="str">
            <v>肥东制剂分厂</v>
          </cell>
          <cell r="M1606" t="str">
            <v>肥东分厂可湿粉颗粒剂车间</v>
          </cell>
          <cell r="N1606" t="str">
            <v>江阴市昌盛药化机械</v>
          </cell>
          <cell r="O1606" t="str">
            <v>384.62</v>
          </cell>
          <cell r="P1606" t="str">
            <v>4,615.44</v>
          </cell>
          <cell r="Q1606" t="str">
            <v>1,538.46</v>
          </cell>
          <cell r="R1606" t="str">
            <v>86</v>
          </cell>
          <cell r="S1606" t="str">
            <v>平均年限法(一)</v>
          </cell>
          <cell r="T1606" t="str">
            <v>在用</v>
          </cell>
          <cell r="U1606" t="str">
            <v>直接购入</v>
          </cell>
          <cell r="V1606" t="str">
            <v>王桂珍</v>
          </cell>
          <cell r="W1606" t="str">
            <v>2017.10.12</v>
          </cell>
          <cell r="X1606" t="str">
            <v>记--121</v>
          </cell>
        </row>
        <row r="1606">
          <cell r="AA1606" t="str">
            <v>0319</v>
          </cell>
        </row>
        <row r="1607">
          <cell r="B1607" t="str">
            <v>031900050</v>
          </cell>
          <cell r="C1607" t="str">
            <v>苯磺隆颗粒剂成套连续化生产装置--旋转造粒机</v>
          </cell>
          <cell r="D1607" t="str">
            <v>XZL-300</v>
          </cell>
          <cell r="E1607">
            <v>38461.54</v>
          </cell>
          <cell r="F1607">
            <v>33077.32</v>
          </cell>
          <cell r="G1607">
            <v>5384.22</v>
          </cell>
          <cell r="H1607">
            <v>0</v>
          </cell>
          <cell r="I1607" t="str">
            <v>2017.10.12</v>
          </cell>
          <cell r="J1607" t="str">
            <v>96</v>
          </cell>
          <cell r="K1607" t="str">
            <v>气流粉碎装置--肥东分厂</v>
          </cell>
          <cell r="L1607" t="str">
            <v>肥东制剂分厂</v>
          </cell>
          <cell r="M1607" t="str">
            <v>肥东分厂可湿粉颗粒剂车间</v>
          </cell>
          <cell r="N1607" t="str">
            <v>江阴市昌盛药化机械</v>
          </cell>
          <cell r="O1607" t="str">
            <v>384.62</v>
          </cell>
          <cell r="P1607" t="str">
            <v>4,615.44</v>
          </cell>
          <cell r="Q1607" t="str">
            <v>1,538.46</v>
          </cell>
          <cell r="R1607" t="str">
            <v>86</v>
          </cell>
          <cell r="S1607" t="str">
            <v>平均年限法(一)</v>
          </cell>
          <cell r="T1607" t="str">
            <v>在用</v>
          </cell>
          <cell r="U1607" t="str">
            <v>直接购入</v>
          </cell>
          <cell r="V1607" t="str">
            <v>王桂珍</v>
          </cell>
          <cell r="W1607" t="str">
            <v>2017.10.12</v>
          </cell>
          <cell r="X1607" t="str">
            <v>记--121</v>
          </cell>
        </row>
        <row r="1607">
          <cell r="AA1607" t="str">
            <v>0319</v>
          </cell>
        </row>
        <row r="1608">
          <cell r="B1608" t="str">
            <v>031900051</v>
          </cell>
          <cell r="C1608" t="str">
            <v>苯磺隆颗粒剂成套连续化生产装置--旋转造料机</v>
          </cell>
          <cell r="D1608" t="str">
            <v>XZL-300</v>
          </cell>
          <cell r="E1608">
            <v>38461.54</v>
          </cell>
          <cell r="F1608">
            <v>33077.32</v>
          </cell>
          <cell r="G1608">
            <v>5384.22</v>
          </cell>
          <cell r="H1608">
            <v>0</v>
          </cell>
          <cell r="I1608" t="str">
            <v>2017.10.12</v>
          </cell>
          <cell r="J1608" t="str">
            <v>96</v>
          </cell>
          <cell r="K1608" t="str">
            <v>气流粉碎装置--肥东分厂</v>
          </cell>
          <cell r="L1608" t="str">
            <v>肥东制剂分厂</v>
          </cell>
          <cell r="M1608" t="str">
            <v>肥东分厂可湿粉颗粒剂车间</v>
          </cell>
          <cell r="N1608" t="str">
            <v>江阴市昌盛药化机械</v>
          </cell>
          <cell r="O1608" t="str">
            <v>384.62</v>
          </cell>
          <cell r="P1608" t="str">
            <v>4,615.44</v>
          </cell>
          <cell r="Q1608" t="str">
            <v>1,538.46</v>
          </cell>
          <cell r="R1608" t="str">
            <v>86</v>
          </cell>
          <cell r="S1608" t="str">
            <v>平均年限法(一)</v>
          </cell>
          <cell r="T1608" t="str">
            <v>在用</v>
          </cell>
          <cell r="U1608" t="str">
            <v>直接购入</v>
          </cell>
          <cell r="V1608" t="str">
            <v>王桂珍</v>
          </cell>
          <cell r="W1608" t="str">
            <v>2017.10.12</v>
          </cell>
          <cell r="X1608" t="str">
            <v>记--121</v>
          </cell>
        </row>
        <row r="1608">
          <cell r="AA1608" t="str">
            <v>0319</v>
          </cell>
        </row>
        <row r="1609">
          <cell r="B1609" t="str">
            <v>031900052</v>
          </cell>
          <cell r="C1609" t="str">
            <v>苯磺隆颗粒剂成套连续化生产装置--钢铝复合蒸汽加热器</v>
          </cell>
        </row>
        <row r="1609">
          <cell r="E1609">
            <v>15384.62</v>
          </cell>
          <cell r="F1609">
            <v>13231.1</v>
          </cell>
          <cell r="G1609">
            <v>2153.52</v>
          </cell>
          <cell r="H1609">
            <v>0</v>
          </cell>
          <cell r="I1609" t="str">
            <v>2017.10.12</v>
          </cell>
          <cell r="J1609" t="str">
            <v>96</v>
          </cell>
          <cell r="K1609" t="str">
            <v>气流粉碎装置--肥东分厂</v>
          </cell>
          <cell r="L1609" t="str">
            <v>肥东制剂分厂</v>
          </cell>
          <cell r="M1609" t="str">
            <v>肥东分厂可湿粉颗粒剂车间</v>
          </cell>
          <cell r="N1609" t="str">
            <v>江阴市昌盛药化机械</v>
          </cell>
          <cell r="O1609" t="str">
            <v>153.85</v>
          </cell>
          <cell r="P1609" t="str">
            <v>1,846.20</v>
          </cell>
          <cell r="Q1609" t="str">
            <v>615.38</v>
          </cell>
          <cell r="R1609" t="str">
            <v>86</v>
          </cell>
          <cell r="S1609" t="str">
            <v>平均年限法(一)</v>
          </cell>
          <cell r="T1609" t="str">
            <v>在用</v>
          </cell>
          <cell r="U1609" t="str">
            <v>直接购入</v>
          </cell>
          <cell r="V1609" t="str">
            <v>王桂珍</v>
          </cell>
          <cell r="W1609" t="str">
            <v>2017.10.12</v>
          </cell>
          <cell r="X1609" t="str">
            <v>记--121</v>
          </cell>
        </row>
        <row r="1609">
          <cell r="AA1609" t="str">
            <v>0319</v>
          </cell>
        </row>
        <row r="1610">
          <cell r="B1610" t="str">
            <v>031900053</v>
          </cell>
          <cell r="C1610" t="str">
            <v>苯磺隆颗粒剂成套连续化生产装置--送风机</v>
          </cell>
          <cell r="D1610" t="str">
            <v>4-72-4.5A</v>
          </cell>
          <cell r="E1610">
            <v>4273.5</v>
          </cell>
          <cell r="F1610">
            <v>3675.64</v>
          </cell>
          <cell r="G1610">
            <v>597.86</v>
          </cell>
          <cell r="H1610">
            <v>0</v>
          </cell>
          <cell r="I1610" t="str">
            <v>2017.10.12</v>
          </cell>
          <cell r="J1610" t="str">
            <v>96</v>
          </cell>
          <cell r="K1610" t="str">
            <v>气流粉碎装置--肥东分厂</v>
          </cell>
          <cell r="L1610" t="str">
            <v>肥东制剂分厂</v>
          </cell>
          <cell r="M1610" t="str">
            <v>肥东分厂可湿粉颗粒剂车间</v>
          </cell>
          <cell r="N1610" t="str">
            <v>江阴市昌盛药化机械</v>
          </cell>
          <cell r="O1610" t="str">
            <v>42.74</v>
          </cell>
          <cell r="P1610" t="str">
            <v>512.88</v>
          </cell>
          <cell r="Q1610" t="str">
            <v>170.94</v>
          </cell>
          <cell r="R1610" t="str">
            <v>86</v>
          </cell>
          <cell r="S1610" t="str">
            <v>平均年限法(一)</v>
          </cell>
          <cell r="T1610" t="str">
            <v>在用</v>
          </cell>
          <cell r="U1610" t="str">
            <v>直接购入</v>
          </cell>
          <cell r="V1610" t="str">
            <v>王桂珍</v>
          </cell>
          <cell r="W1610" t="str">
            <v>2017.10.12</v>
          </cell>
          <cell r="X1610" t="str">
            <v>记--121</v>
          </cell>
        </row>
        <row r="1610">
          <cell r="AA1610" t="str">
            <v>0319</v>
          </cell>
        </row>
        <row r="1611">
          <cell r="B1611" t="str">
            <v>031900054</v>
          </cell>
          <cell r="C1611" t="str">
            <v>苯磺隆颗粒剂成套连续化生产装置--振动流化床(含配件30512.82元）</v>
          </cell>
          <cell r="D1611" t="str">
            <v>ZG-0.6*7.5</v>
          </cell>
          <cell r="E1611">
            <v>136923.08</v>
          </cell>
          <cell r="F1611">
            <v>117753.78</v>
          </cell>
          <cell r="G1611">
            <v>19169.3</v>
          </cell>
          <cell r="H1611">
            <v>0</v>
          </cell>
          <cell r="I1611" t="str">
            <v>2017.10.12</v>
          </cell>
          <cell r="J1611" t="str">
            <v>96</v>
          </cell>
          <cell r="K1611" t="str">
            <v>气流粉碎装置--肥东分厂</v>
          </cell>
          <cell r="L1611" t="str">
            <v>肥东制剂分厂</v>
          </cell>
          <cell r="M1611" t="str">
            <v>肥东分厂可湿粉颗粒剂车间</v>
          </cell>
          <cell r="N1611" t="str">
            <v>江阴市昌盛药化机械</v>
          </cell>
          <cell r="O1611" t="str">
            <v>1,369.23</v>
          </cell>
          <cell r="P1611" t="str">
            <v>16,430.76</v>
          </cell>
          <cell r="Q1611" t="str">
            <v>5,476.92</v>
          </cell>
          <cell r="R1611" t="str">
            <v>86</v>
          </cell>
          <cell r="S1611" t="str">
            <v>平均年限法(一)</v>
          </cell>
          <cell r="T1611" t="str">
            <v>在用</v>
          </cell>
          <cell r="U1611" t="str">
            <v>直接购入</v>
          </cell>
          <cell r="V1611" t="str">
            <v>王桂珍</v>
          </cell>
          <cell r="W1611" t="str">
            <v>2017.10.12</v>
          </cell>
          <cell r="X1611" t="str">
            <v>记--121</v>
          </cell>
        </row>
        <row r="1611">
          <cell r="AA1611" t="str">
            <v>0319</v>
          </cell>
        </row>
        <row r="1612">
          <cell r="B1612" t="str">
            <v>031900055</v>
          </cell>
          <cell r="C1612" t="str">
            <v>苯磺隆颗粒剂成套连续化生产装置--直线筛（三出口）</v>
          </cell>
          <cell r="D1612" t="str">
            <v>Zs-0.4*2</v>
          </cell>
          <cell r="E1612">
            <v>38461.54</v>
          </cell>
          <cell r="F1612">
            <v>33077.32</v>
          </cell>
          <cell r="G1612">
            <v>5384.22</v>
          </cell>
          <cell r="H1612">
            <v>0</v>
          </cell>
          <cell r="I1612" t="str">
            <v>2017.10.12</v>
          </cell>
          <cell r="J1612" t="str">
            <v>96</v>
          </cell>
          <cell r="K1612" t="str">
            <v>气流粉碎装置--肥东分厂</v>
          </cell>
          <cell r="L1612" t="str">
            <v>肥东制剂分厂</v>
          </cell>
          <cell r="M1612" t="str">
            <v>肥东分厂可湿粉颗粒剂车间</v>
          </cell>
          <cell r="N1612" t="str">
            <v>江阴市昌盛药化机械</v>
          </cell>
          <cell r="O1612" t="str">
            <v>384.62</v>
          </cell>
          <cell r="P1612" t="str">
            <v>4,615.44</v>
          </cell>
          <cell r="Q1612" t="str">
            <v>1,538.46</v>
          </cell>
          <cell r="R1612" t="str">
            <v>86</v>
          </cell>
          <cell r="S1612" t="str">
            <v>平均年限法(一)</v>
          </cell>
          <cell r="T1612" t="str">
            <v>在用</v>
          </cell>
          <cell r="U1612" t="str">
            <v>直接购入</v>
          </cell>
          <cell r="V1612" t="str">
            <v>王桂珍</v>
          </cell>
          <cell r="W1612" t="str">
            <v>2017.10.12</v>
          </cell>
          <cell r="X1612" t="str">
            <v>记--121</v>
          </cell>
        </row>
        <row r="1612">
          <cell r="AA1612" t="str">
            <v>0319</v>
          </cell>
        </row>
        <row r="1613">
          <cell r="B1613" t="str">
            <v>031900056</v>
          </cell>
          <cell r="C1613" t="str">
            <v>苯磺隆颗粒剂成套连续化生产装置--电气控制系统</v>
          </cell>
        </row>
        <row r="1613">
          <cell r="E1613">
            <v>130769.23</v>
          </cell>
          <cell r="F1613">
            <v>112461.34</v>
          </cell>
          <cell r="G1613">
            <v>18307.89</v>
          </cell>
          <cell r="H1613">
            <v>0</v>
          </cell>
          <cell r="I1613" t="str">
            <v>2017.10.12</v>
          </cell>
          <cell r="J1613" t="str">
            <v>96</v>
          </cell>
          <cell r="K1613" t="str">
            <v>气流粉碎装置--肥东分厂</v>
          </cell>
          <cell r="L1613" t="str">
            <v>肥东制剂分厂</v>
          </cell>
          <cell r="M1613" t="str">
            <v>肥东分厂可湿粉颗粒剂车间</v>
          </cell>
          <cell r="N1613" t="str">
            <v>江阴市昌盛药化机械</v>
          </cell>
          <cell r="O1613" t="str">
            <v>1,307.69</v>
          </cell>
          <cell r="P1613" t="str">
            <v>15,692.28</v>
          </cell>
          <cell r="Q1613" t="str">
            <v>5,230.77</v>
          </cell>
          <cell r="R1613" t="str">
            <v>86</v>
          </cell>
          <cell r="S1613" t="str">
            <v>平均年限法(一)</v>
          </cell>
          <cell r="T1613" t="str">
            <v>在用</v>
          </cell>
          <cell r="U1613" t="str">
            <v>直接购入</v>
          </cell>
          <cell r="V1613" t="str">
            <v>王桂珍</v>
          </cell>
          <cell r="W1613" t="str">
            <v>2017.10.12</v>
          </cell>
          <cell r="X1613" t="str">
            <v>记--121</v>
          </cell>
        </row>
        <row r="1613">
          <cell r="AA1613" t="str">
            <v>0319</v>
          </cell>
        </row>
        <row r="1614">
          <cell r="B1614" t="str">
            <v>031022416</v>
          </cell>
          <cell r="C1614" t="str">
            <v>120立方玻璃钢储槽</v>
          </cell>
          <cell r="D1614" t="str">
            <v>DN4000*9600</v>
          </cell>
          <cell r="E1614">
            <v>104784.19</v>
          </cell>
          <cell r="F1614">
            <v>90114.24</v>
          </cell>
          <cell r="G1614">
            <v>14669.95</v>
          </cell>
          <cell r="H1614">
            <v>0</v>
          </cell>
          <cell r="I1614" t="str">
            <v>2017.10.12</v>
          </cell>
          <cell r="J1614" t="str">
            <v>96</v>
          </cell>
          <cell r="K1614" t="str">
            <v>剂型设备</v>
          </cell>
          <cell r="L1614" t="str">
            <v>肥东制剂分厂</v>
          </cell>
          <cell r="M1614" t="str">
            <v>肥东制剂11及13号仓库之间</v>
          </cell>
          <cell r="N1614" t="str">
            <v>江苏恒丰伟业</v>
          </cell>
          <cell r="O1614" t="str">
            <v>1,047.84</v>
          </cell>
          <cell r="P1614" t="str">
            <v>12,574.08</v>
          </cell>
          <cell r="Q1614" t="str">
            <v>4,191.37</v>
          </cell>
          <cell r="R1614" t="str">
            <v>86</v>
          </cell>
          <cell r="S1614" t="str">
            <v>平均年限法(一)</v>
          </cell>
          <cell r="T1614" t="str">
            <v>在用</v>
          </cell>
          <cell r="U1614" t="str">
            <v>直接购入</v>
          </cell>
          <cell r="V1614" t="str">
            <v>王桂珍</v>
          </cell>
          <cell r="W1614" t="str">
            <v>2017.10.12</v>
          </cell>
          <cell r="X1614" t="str">
            <v>记--124</v>
          </cell>
        </row>
        <row r="1614">
          <cell r="AA1614" t="str">
            <v>0310</v>
          </cell>
        </row>
        <row r="1615">
          <cell r="B1615" t="str">
            <v>031022417</v>
          </cell>
          <cell r="C1615" t="str">
            <v>120立方玻璃钢储槽</v>
          </cell>
          <cell r="D1615" t="str">
            <v>DN4000*9600</v>
          </cell>
          <cell r="E1615">
            <v>104784.18</v>
          </cell>
          <cell r="F1615">
            <v>90114.24</v>
          </cell>
          <cell r="G1615">
            <v>14669.94</v>
          </cell>
          <cell r="H1615">
            <v>0</v>
          </cell>
          <cell r="I1615" t="str">
            <v>2017.10.12</v>
          </cell>
          <cell r="J1615" t="str">
            <v>96</v>
          </cell>
          <cell r="K1615" t="str">
            <v>剂型设备</v>
          </cell>
          <cell r="L1615" t="str">
            <v>肥东制剂分厂</v>
          </cell>
          <cell r="M1615" t="str">
            <v>肥东制剂11及13号仓库之间</v>
          </cell>
          <cell r="N1615" t="str">
            <v>江苏恒丰伟业</v>
          </cell>
          <cell r="O1615" t="str">
            <v>1,047.84</v>
          </cell>
          <cell r="P1615" t="str">
            <v>12,574.08</v>
          </cell>
          <cell r="Q1615" t="str">
            <v>4,191.37</v>
          </cell>
          <cell r="R1615" t="str">
            <v>86</v>
          </cell>
          <cell r="S1615" t="str">
            <v>平均年限法(一)</v>
          </cell>
          <cell r="T1615" t="str">
            <v>在用</v>
          </cell>
          <cell r="U1615" t="str">
            <v>直接购入</v>
          </cell>
          <cell r="V1615" t="str">
            <v>王桂珍</v>
          </cell>
          <cell r="W1615" t="str">
            <v>2017.10.12</v>
          </cell>
          <cell r="X1615" t="str">
            <v>记--124</v>
          </cell>
        </row>
        <row r="1615">
          <cell r="AA1615" t="str">
            <v>0310</v>
          </cell>
        </row>
        <row r="1616">
          <cell r="B1616" t="str">
            <v>031022418</v>
          </cell>
          <cell r="C1616" t="str">
            <v>120立方玻璃钢储槽</v>
          </cell>
          <cell r="D1616" t="str">
            <v>DN4000*9600</v>
          </cell>
          <cell r="E1616">
            <v>104784.19</v>
          </cell>
          <cell r="F1616">
            <v>90114.24</v>
          </cell>
          <cell r="G1616">
            <v>14669.95</v>
          </cell>
          <cell r="H1616">
            <v>0</v>
          </cell>
          <cell r="I1616" t="str">
            <v>2017.10.12</v>
          </cell>
          <cell r="J1616" t="str">
            <v>96</v>
          </cell>
          <cell r="K1616" t="str">
            <v>剂型设备</v>
          </cell>
          <cell r="L1616" t="str">
            <v>肥东制剂分厂</v>
          </cell>
          <cell r="M1616" t="str">
            <v>肥东制剂11及13号仓库之间</v>
          </cell>
          <cell r="N1616" t="str">
            <v>江苏恒丰伟业</v>
          </cell>
          <cell r="O1616" t="str">
            <v>1,047.84</v>
          </cell>
          <cell r="P1616" t="str">
            <v>12,574.08</v>
          </cell>
          <cell r="Q1616" t="str">
            <v>4,191.37</v>
          </cell>
          <cell r="R1616" t="str">
            <v>86</v>
          </cell>
          <cell r="S1616" t="str">
            <v>平均年限法(一)</v>
          </cell>
          <cell r="T1616" t="str">
            <v>在用</v>
          </cell>
          <cell r="U1616" t="str">
            <v>直接购入</v>
          </cell>
          <cell r="V1616" t="str">
            <v>王桂珍</v>
          </cell>
          <cell r="W1616" t="str">
            <v>2017.10.12</v>
          </cell>
          <cell r="X1616" t="str">
            <v>记--124</v>
          </cell>
        </row>
        <row r="1616">
          <cell r="AA1616" t="str">
            <v>0310</v>
          </cell>
        </row>
        <row r="1617">
          <cell r="B1617" t="str">
            <v>031022419</v>
          </cell>
          <cell r="C1617" t="str">
            <v>120立方玻璃钢储槽</v>
          </cell>
          <cell r="D1617" t="str">
            <v>DN4000*9600</v>
          </cell>
          <cell r="E1617">
            <v>104784.19</v>
          </cell>
          <cell r="F1617">
            <v>90114.24</v>
          </cell>
          <cell r="G1617">
            <v>14669.95</v>
          </cell>
          <cell r="H1617">
            <v>0</v>
          </cell>
          <cell r="I1617" t="str">
            <v>2017.10.12</v>
          </cell>
          <cell r="J1617" t="str">
            <v>96</v>
          </cell>
          <cell r="K1617" t="str">
            <v>剂型设备</v>
          </cell>
          <cell r="L1617" t="str">
            <v>肥东制剂分厂</v>
          </cell>
          <cell r="M1617" t="str">
            <v>肥东制剂11及13号仓库之间</v>
          </cell>
          <cell r="N1617" t="str">
            <v>江苏恒丰伟业</v>
          </cell>
          <cell r="O1617" t="str">
            <v>1,047.84</v>
          </cell>
          <cell r="P1617" t="str">
            <v>12,574.08</v>
          </cell>
          <cell r="Q1617" t="str">
            <v>4,191.37</v>
          </cell>
          <cell r="R1617" t="str">
            <v>86</v>
          </cell>
          <cell r="S1617" t="str">
            <v>平均年限法(一)</v>
          </cell>
          <cell r="T1617" t="str">
            <v>在用</v>
          </cell>
          <cell r="U1617" t="str">
            <v>直接购入</v>
          </cell>
          <cell r="V1617" t="str">
            <v>王桂珍</v>
          </cell>
          <cell r="W1617" t="str">
            <v>2017.10.12</v>
          </cell>
          <cell r="X1617" t="str">
            <v>记--124</v>
          </cell>
        </row>
        <row r="1617">
          <cell r="AA1617" t="str">
            <v>0310</v>
          </cell>
        </row>
        <row r="1618">
          <cell r="B1618" t="str">
            <v>050400001</v>
          </cell>
          <cell r="C1618" t="str">
            <v>外管架（廊）</v>
          </cell>
        </row>
        <row r="1618">
          <cell r="E1618">
            <v>531213.28</v>
          </cell>
          <cell r="F1618">
            <v>330048.82</v>
          </cell>
          <cell r="G1618">
            <v>201164.46</v>
          </cell>
          <cell r="H1618">
            <v>0</v>
          </cell>
          <cell r="I1618" t="str">
            <v>2017.10.12</v>
          </cell>
          <cell r="J1618" t="str">
            <v>120</v>
          </cell>
          <cell r="K1618" t="str">
            <v>附属工程</v>
          </cell>
          <cell r="L1618" t="str">
            <v>肥东制剂分厂</v>
          </cell>
          <cell r="M1618" t="str">
            <v>肥东制剂粉剂车间及微胶囊车间外管廊</v>
          </cell>
          <cell r="N1618" t="str">
            <v>安徽力天建设</v>
          </cell>
          <cell r="O1618" t="str">
            <v>4,249.71</v>
          </cell>
          <cell r="P1618" t="str">
            <v>50,996.52</v>
          </cell>
          <cell r="Q1618" t="str">
            <v>21,248.53</v>
          </cell>
          <cell r="R1618" t="str">
            <v>86</v>
          </cell>
          <cell r="S1618" t="str">
            <v>平均年限法(一)</v>
          </cell>
          <cell r="T1618" t="str">
            <v>在用</v>
          </cell>
          <cell r="U1618" t="str">
            <v>直接购入</v>
          </cell>
          <cell r="V1618" t="str">
            <v>王桂珍</v>
          </cell>
          <cell r="W1618" t="str">
            <v>2017.10.12</v>
          </cell>
          <cell r="X1618" t="str">
            <v>记--127</v>
          </cell>
        </row>
        <row r="1618">
          <cell r="AA1618" t="str">
            <v>0504</v>
          </cell>
        </row>
        <row r="1619">
          <cell r="B1619" t="str">
            <v>040900504</v>
          </cell>
          <cell r="C1619" t="str">
            <v>深信服下一代防火墙AF1320</v>
          </cell>
          <cell r="D1619" t="str">
            <v>AF1320</v>
          </cell>
          <cell r="E1619">
            <v>61538.48</v>
          </cell>
          <cell r="F1619">
            <v>59076.94</v>
          </cell>
          <cell r="G1619">
            <v>2461.54</v>
          </cell>
          <cell r="H1619">
            <v>0</v>
          </cell>
          <cell r="I1619" t="str">
            <v>2017.10.19</v>
          </cell>
          <cell r="J1619" t="str">
            <v>60</v>
          </cell>
          <cell r="K1619" t="str">
            <v>其他</v>
          </cell>
          <cell r="L1619" t="str">
            <v>企业管理部</v>
          </cell>
          <cell r="M1619" t="str">
            <v>肥东分厂信息机房</v>
          </cell>
          <cell r="N1619" t="str">
            <v>安徽安齐信息科技</v>
          </cell>
          <cell r="O1619" t="str">
            <v>0.00</v>
          </cell>
          <cell r="P1619" t="str">
            <v>0.00</v>
          </cell>
          <cell r="Q1619" t="str">
            <v>2,461.54</v>
          </cell>
          <cell r="R1619" t="str">
            <v>60</v>
          </cell>
          <cell r="S1619" t="str">
            <v>平均年限法(一)</v>
          </cell>
          <cell r="T1619" t="str">
            <v>在用</v>
          </cell>
          <cell r="U1619" t="str">
            <v>直接购入</v>
          </cell>
          <cell r="V1619" t="str">
            <v>王桂珍</v>
          </cell>
          <cell r="W1619" t="str">
            <v>2017.10.19</v>
          </cell>
          <cell r="X1619" t="str">
            <v>记--462</v>
          </cell>
        </row>
        <row r="1619">
          <cell r="AA1619" t="str">
            <v>0409</v>
          </cell>
        </row>
        <row r="1620">
          <cell r="B1620" t="str">
            <v>040900505</v>
          </cell>
          <cell r="C1620" t="str">
            <v>凯德威吸尘器</v>
          </cell>
          <cell r="D1620" t="str">
            <v>凯德威DL-2078S</v>
          </cell>
          <cell r="E1620">
            <v>2478.63</v>
          </cell>
          <cell r="F1620">
            <v>2379.48</v>
          </cell>
          <cell r="G1620">
            <v>99.15</v>
          </cell>
          <cell r="H1620">
            <v>0</v>
          </cell>
          <cell r="I1620" t="str">
            <v>2017.10.19</v>
          </cell>
          <cell r="J1620" t="str">
            <v>60</v>
          </cell>
          <cell r="K1620" t="str">
            <v>其他</v>
          </cell>
          <cell r="L1620" t="str">
            <v>肥东制剂分厂</v>
          </cell>
          <cell r="M1620" t="str">
            <v>肥东制剂分厂</v>
          </cell>
          <cell r="N1620" t="str">
            <v>安徽洁百利环境科技</v>
          </cell>
          <cell r="O1620" t="str">
            <v>0.00</v>
          </cell>
          <cell r="P1620" t="str">
            <v>0.00</v>
          </cell>
          <cell r="Q1620" t="str">
            <v>99.15</v>
          </cell>
          <cell r="R1620" t="str">
            <v>60</v>
          </cell>
          <cell r="S1620" t="str">
            <v>平均年限法(一)</v>
          </cell>
          <cell r="T1620" t="str">
            <v>在用</v>
          </cell>
          <cell r="U1620" t="str">
            <v>直接购入</v>
          </cell>
          <cell r="V1620" t="str">
            <v>王桂珍</v>
          </cell>
          <cell r="W1620" t="str">
            <v>2017.10.19</v>
          </cell>
          <cell r="X1620" t="str">
            <v>记--466</v>
          </cell>
        </row>
        <row r="1620">
          <cell r="AA1620" t="str">
            <v>0409</v>
          </cell>
        </row>
        <row r="1621">
          <cell r="B1621" t="str">
            <v>040900506</v>
          </cell>
          <cell r="C1621" t="str">
            <v>电动洗地机</v>
          </cell>
          <cell r="D1621" t="str">
            <v>高美GM-50B</v>
          </cell>
          <cell r="E1621">
            <v>11538.46</v>
          </cell>
          <cell r="F1621">
            <v>11076.92</v>
          </cell>
          <cell r="G1621">
            <v>461.54</v>
          </cell>
          <cell r="H1621">
            <v>0</v>
          </cell>
          <cell r="I1621" t="str">
            <v>2017.10.19</v>
          </cell>
          <cell r="J1621" t="str">
            <v>60</v>
          </cell>
          <cell r="K1621" t="str">
            <v>其他</v>
          </cell>
          <cell r="L1621" t="str">
            <v>肥东制剂分厂</v>
          </cell>
          <cell r="M1621" t="str">
            <v>肥东制剂分厂</v>
          </cell>
          <cell r="N1621" t="str">
            <v>安徽洁百利环境科技</v>
          </cell>
          <cell r="O1621" t="str">
            <v>0.00</v>
          </cell>
          <cell r="P1621" t="str">
            <v>0.00</v>
          </cell>
          <cell r="Q1621" t="str">
            <v>461.54</v>
          </cell>
          <cell r="R1621" t="str">
            <v>60</v>
          </cell>
          <cell r="S1621" t="str">
            <v>平均年限法(一)</v>
          </cell>
          <cell r="T1621" t="str">
            <v>在用</v>
          </cell>
          <cell r="U1621" t="str">
            <v>直接购入</v>
          </cell>
          <cell r="V1621" t="str">
            <v>王桂珍</v>
          </cell>
          <cell r="W1621" t="str">
            <v>2017.10.19</v>
          </cell>
          <cell r="X1621" t="str">
            <v>记--466</v>
          </cell>
        </row>
        <row r="1621">
          <cell r="AA1621" t="str">
            <v>0409</v>
          </cell>
        </row>
        <row r="1622">
          <cell r="B1622" t="str">
            <v>031022420</v>
          </cell>
          <cell r="C1622" t="str">
            <v>装箱机模具一箱一装</v>
          </cell>
          <cell r="D1622" t="str">
            <v>100ml*60瓶</v>
          </cell>
          <cell r="E1622">
            <v>6837.61</v>
          </cell>
          <cell r="F1622">
            <v>5880.68</v>
          </cell>
          <cell r="G1622">
            <v>956.93</v>
          </cell>
          <cell r="H1622">
            <v>0</v>
          </cell>
          <cell r="I1622" t="str">
            <v>2017.10.19</v>
          </cell>
          <cell r="J1622" t="str">
            <v>96</v>
          </cell>
          <cell r="K1622" t="str">
            <v>剂型设备</v>
          </cell>
          <cell r="L1622" t="str">
            <v>肥东制剂分厂</v>
          </cell>
          <cell r="M1622" t="str">
            <v>肥东制剂分厂</v>
          </cell>
          <cell r="N1622" t="str">
            <v>江苏汤姆包装机械</v>
          </cell>
          <cell r="O1622" t="str">
            <v>68.38</v>
          </cell>
          <cell r="P1622" t="str">
            <v>820.56</v>
          </cell>
          <cell r="Q1622" t="str">
            <v>273.50</v>
          </cell>
          <cell r="R1622" t="str">
            <v>86</v>
          </cell>
          <cell r="S1622" t="str">
            <v>平均年限法(一)</v>
          </cell>
          <cell r="T1622" t="str">
            <v>在用</v>
          </cell>
          <cell r="U1622" t="str">
            <v>直接购入</v>
          </cell>
          <cell r="V1622" t="str">
            <v>王桂珍</v>
          </cell>
          <cell r="W1622" t="str">
            <v>2017.10.19</v>
          </cell>
          <cell r="X1622" t="str">
            <v>记--468</v>
          </cell>
        </row>
        <row r="1622">
          <cell r="AA1622" t="str">
            <v>0310</v>
          </cell>
        </row>
        <row r="1623">
          <cell r="B1623" t="str">
            <v>031022421</v>
          </cell>
          <cell r="C1623" t="str">
            <v>装箱机模具一箱一装</v>
          </cell>
          <cell r="D1623" t="str">
            <v>140ml*60瓶</v>
          </cell>
          <cell r="E1623">
            <v>6837.61</v>
          </cell>
          <cell r="F1623">
            <v>5880.68</v>
          </cell>
          <cell r="G1623">
            <v>956.93</v>
          </cell>
          <cell r="H1623">
            <v>0</v>
          </cell>
          <cell r="I1623" t="str">
            <v>2017.10.19</v>
          </cell>
          <cell r="J1623" t="str">
            <v>96</v>
          </cell>
          <cell r="K1623" t="str">
            <v>剂型设备</v>
          </cell>
          <cell r="L1623" t="str">
            <v>肥东制剂分厂</v>
          </cell>
          <cell r="M1623" t="str">
            <v>肥东制剂分厂</v>
          </cell>
          <cell r="N1623" t="str">
            <v>江苏汤姆包装机械</v>
          </cell>
          <cell r="O1623" t="str">
            <v>68.38</v>
          </cell>
          <cell r="P1623" t="str">
            <v>820.56</v>
          </cell>
          <cell r="Q1623" t="str">
            <v>273.50</v>
          </cell>
          <cell r="R1623" t="str">
            <v>86</v>
          </cell>
          <cell r="S1623" t="str">
            <v>平均年限法(一)</v>
          </cell>
          <cell r="T1623" t="str">
            <v>在用</v>
          </cell>
          <cell r="U1623" t="str">
            <v>直接购入</v>
          </cell>
          <cell r="V1623" t="str">
            <v>王桂珍</v>
          </cell>
          <cell r="W1623" t="str">
            <v>2017.10.19</v>
          </cell>
          <cell r="X1623" t="str">
            <v>记--468</v>
          </cell>
        </row>
        <row r="1623">
          <cell r="AA1623" t="str">
            <v>0310</v>
          </cell>
        </row>
        <row r="1624">
          <cell r="B1624" t="str">
            <v>031022422</v>
          </cell>
          <cell r="C1624" t="str">
            <v>装箱机模具二箱一装</v>
          </cell>
          <cell r="D1624" t="str">
            <v>180ml*40瓶</v>
          </cell>
          <cell r="E1624">
            <v>6837.61</v>
          </cell>
          <cell r="F1624">
            <v>5880.68</v>
          </cell>
          <cell r="G1624">
            <v>956.93</v>
          </cell>
          <cell r="H1624">
            <v>0</v>
          </cell>
          <cell r="I1624" t="str">
            <v>2017.10.19</v>
          </cell>
          <cell r="J1624" t="str">
            <v>96</v>
          </cell>
          <cell r="K1624" t="str">
            <v>剂型设备</v>
          </cell>
          <cell r="L1624" t="str">
            <v>肥东制剂分厂</v>
          </cell>
          <cell r="M1624" t="str">
            <v>肥东制剂分厂</v>
          </cell>
          <cell r="N1624" t="str">
            <v>江苏汤姆包装机械</v>
          </cell>
          <cell r="O1624" t="str">
            <v>68.38</v>
          </cell>
          <cell r="P1624" t="str">
            <v>820.56</v>
          </cell>
          <cell r="Q1624" t="str">
            <v>273.50</v>
          </cell>
          <cell r="R1624" t="str">
            <v>86</v>
          </cell>
          <cell r="S1624" t="str">
            <v>平均年限法(一)</v>
          </cell>
          <cell r="T1624" t="str">
            <v>在用</v>
          </cell>
          <cell r="U1624" t="str">
            <v>直接购入</v>
          </cell>
          <cell r="V1624" t="str">
            <v>王桂珍</v>
          </cell>
          <cell r="W1624" t="str">
            <v>2017.10.19</v>
          </cell>
          <cell r="X1624" t="str">
            <v>记--468</v>
          </cell>
        </row>
        <row r="1624">
          <cell r="AA1624" t="str">
            <v>0310</v>
          </cell>
        </row>
        <row r="1625">
          <cell r="B1625" t="str">
            <v>031022423</v>
          </cell>
          <cell r="C1625" t="str">
            <v>装箱机模具二箱一装</v>
          </cell>
          <cell r="D1625" t="str">
            <v>1000ml*12瓶</v>
          </cell>
          <cell r="E1625">
            <v>11965.81</v>
          </cell>
          <cell r="F1625">
            <v>10290.76</v>
          </cell>
          <cell r="G1625">
            <v>1675.05</v>
          </cell>
          <cell r="H1625">
            <v>0</v>
          </cell>
          <cell r="I1625" t="str">
            <v>2017.10.19</v>
          </cell>
          <cell r="J1625" t="str">
            <v>96</v>
          </cell>
          <cell r="K1625" t="str">
            <v>剂型设备</v>
          </cell>
          <cell r="L1625" t="str">
            <v>肥东制剂分厂</v>
          </cell>
          <cell r="M1625" t="str">
            <v>肥东制剂分厂</v>
          </cell>
          <cell r="N1625" t="str">
            <v>江苏汤姆包装机械</v>
          </cell>
          <cell r="O1625" t="str">
            <v>119.66</v>
          </cell>
          <cell r="P1625" t="str">
            <v>1,435.92</v>
          </cell>
          <cell r="Q1625" t="str">
            <v>478.63</v>
          </cell>
          <cell r="R1625" t="str">
            <v>86</v>
          </cell>
          <cell r="S1625" t="str">
            <v>平均年限法(一)</v>
          </cell>
          <cell r="T1625" t="str">
            <v>在用</v>
          </cell>
          <cell r="U1625" t="str">
            <v>直接购入</v>
          </cell>
          <cell r="V1625" t="str">
            <v>王桂珍</v>
          </cell>
          <cell r="W1625" t="str">
            <v>2017.10.19</v>
          </cell>
          <cell r="X1625" t="str">
            <v>记--468</v>
          </cell>
        </row>
        <row r="1625">
          <cell r="AA1625" t="str">
            <v>0310</v>
          </cell>
        </row>
        <row r="1626">
          <cell r="B1626" t="str">
            <v>031022424</v>
          </cell>
          <cell r="C1626" t="str">
            <v>装箱机模具二箱一装（精广虎）</v>
          </cell>
          <cell r="D1626" t="str">
            <v>500ml*20瓶</v>
          </cell>
          <cell r="E1626">
            <v>11965.81</v>
          </cell>
          <cell r="F1626">
            <v>10290.76</v>
          </cell>
          <cell r="G1626">
            <v>1675.05</v>
          </cell>
          <cell r="H1626">
            <v>0</v>
          </cell>
          <cell r="I1626" t="str">
            <v>2017.10.19</v>
          </cell>
          <cell r="J1626" t="str">
            <v>96</v>
          </cell>
          <cell r="K1626" t="str">
            <v>剂型设备</v>
          </cell>
          <cell r="L1626" t="str">
            <v>肥东制剂分厂</v>
          </cell>
          <cell r="M1626" t="str">
            <v>肥东制剂分厂</v>
          </cell>
          <cell r="N1626" t="str">
            <v>江苏汤姆包装机械</v>
          </cell>
          <cell r="O1626" t="str">
            <v>119.66</v>
          </cell>
          <cell r="P1626" t="str">
            <v>1,435.92</v>
          </cell>
          <cell r="Q1626" t="str">
            <v>478.63</v>
          </cell>
          <cell r="R1626" t="str">
            <v>86</v>
          </cell>
          <cell r="S1626" t="str">
            <v>平均年限法(一)</v>
          </cell>
          <cell r="T1626" t="str">
            <v>在用</v>
          </cell>
          <cell r="U1626" t="str">
            <v>直接购入</v>
          </cell>
          <cell r="V1626" t="str">
            <v>王桂珍</v>
          </cell>
          <cell r="W1626" t="str">
            <v>2017.10.19</v>
          </cell>
          <cell r="X1626" t="str">
            <v>记--468</v>
          </cell>
        </row>
        <row r="1626">
          <cell r="AA1626" t="str">
            <v>0310</v>
          </cell>
        </row>
        <row r="1627">
          <cell r="B1627" t="str">
            <v>031022425</v>
          </cell>
          <cell r="C1627" t="str">
            <v>装箱机模具二箱一装</v>
          </cell>
          <cell r="D1627" t="str">
            <v>500ml*20瓶</v>
          </cell>
          <cell r="E1627">
            <v>11965.81</v>
          </cell>
          <cell r="F1627">
            <v>10290.76</v>
          </cell>
          <cell r="G1627">
            <v>1675.05</v>
          </cell>
          <cell r="H1627">
            <v>0</v>
          </cell>
          <cell r="I1627" t="str">
            <v>2017.10.19</v>
          </cell>
          <cell r="J1627" t="str">
            <v>96</v>
          </cell>
          <cell r="K1627" t="str">
            <v>剂型设备</v>
          </cell>
          <cell r="L1627" t="str">
            <v>肥东制剂分厂</v>
          </cell>
          <cell r="M1627" t="str">
            <v>肥东制剂分厂</v>
          </cell>
          <cell r="N1627" t="str">
            <v>江苏汤姆包装机械</v>
          </cell>
          <cell r="O1627" t="str">
            <v>119.66</v>
          </cell>
          <cell r="P1627" t="str">
            <v>1,435.92</v>
          </cell>
          <cell r="Q1627" t="str">
            <v>478.63</v>
          </cell>
          <cell r="R1627" t="str">
            <v>86</v>
          </cell>
          <cell r="S1627" t="str">
            <v>平均年限法(一)</v>
          </cell>
          <cell r="T1627" t="str">
            <v>在用</v>
          </cell>
          <cell r="U1627" t="str">
            <v>直接购入</v>
          </cell>
          <cell r="V1627" t="str">
            <v>王桂珍</v>
          </cell>
          <cell r="W1627" t="str">
            <v>2017.10.19</v>
          </cell>
          <cell r="X1627" t="str">
            <v>记--468</v>
          </cell>
        </row>
        <row r="1627">
          <cell r="AA1627" t="str">
            <v>0310</v>
          </cell>
        </row>
        <row r="1628">
          <cell r="B1628" t="str">
            <v>030700235</v>
          </cell>
          <cell r="C1628" t="str">
            <v>计量泵</v>
          </cell>
          <cell r="D1628" t="str">
            <v>JXM-A500/0.5PVDF泵头</v>
          </cell>
          <cell r="E1628">
            <v>7145.3</v>
          </cell>
          <cell r="F1628">
            <v>6144.7</v>
          </cell>
          <cell r="G1628">
            <v>1000.6</v>
          </cell>
          <cell r="H1628">
            <v>0</v>
          </cell>
          <cell r="I1628" t="str">
            <v>2017.10.19</v>
          </cell>
          <cell r="J1628" t="str">
            <v>96</v>
          </cell>
          <cell r="K1628" t="str">
            <v>精喹装置（合成二车间）</v>
          </cell>
          <cell r="L1628" t="str">
            <v>肥东合成分厂</v>
          </cell>
          <cell r="M1628" t="str">
            <v>肥东合成精喹车间</v>
          </cell>
          <cell r="N1628" t="str">
            <v>安徽骏锐机电设备</v>
          </cell>
          <cell r="O1628" t="str">
            <v>71.45</v>
          </cell>
          <cell r="P1628" t="str">
            <v>857.40</v>
          </cell>
          <cell r="Q1628" t="str">
            <v>285.81</v>
          </cell>
          <cell r="R1628" t="str">
            <v>86</v>
          </cell>
          <cell r="S1628" t="str">
            <v>平均年限法(一)</v>
          </cell>
          <cell r="T1628" t="str">
            <v>在用</v>
          </cell>
          <cell r="U1628" t="str">
            <v>直接购入</v>
          </cell>
          <cell r="V1628" t="str">
            <v>王桂珍</v>
          </cell>
          <cell r="W1628" t="str">
            <v>2017.10.19</v>
          </cell>
          <cell r="X1628" t="str">
            <v>记--477</v>
          </cell>
        </row>
        <row r="1628">
          <cell r="AA1628" t="str">
            <v>0307</v>
          </cell>
        </row>
        <row r="1629">
          <cell r="B1629" t="str">
            <v>040900507</v>
          </cell>
          <cell r="C1629" t="str">
            <v>电动洗地机</v>
          </cell>
          <cell r="D1629" t="str">
            <v>高美GM-50B</v>
          </cell>
          <cell r="E1629">
            <v>11111.11</v>
          </cell>
          <cell r="F1629">
            <v>10666.67</v>
          </cell>
          <cell r="G1629">
            <v>444.44</v>
          </cell>
          <cell r="H1629">
            <v>0</v>
          </cell>
          <cell r="I1629" t="str">
            <v>2017.10.19</v>
          </cell>
          <cell r="J1629" t="str">
            <v>60</v>
          </cell>
          <cell r="K1629" t="str">
            <v>其他</v>
          </cell>
          <cell r="L1629" t="str">
            <v>肥东制剂分厂</v>
          </cell>
          <cell r="M1629" t="str">
            <v>肥东制剂分厂</v>
          </cell>
          <cell r="N1629" t="str">
            <v>安徽洁百利环境科技</v>
          </cell>
          <cell r="O1629" t="str">
            <v>0.00</v>
          </cell>
          <cell r="P1629" t="str">
            <v>0.00</v>
          </cell>
          <cell r="Q1629" t="str">
            <v>444.44</v>
          </cell>
          <cell r="R1629" t="str">
            <v>60</v>
          </cell>
          <cell r="S1629" t="str">
            <v>平均年限法(一)</v>
          </cell>
          <cell r="T1629" t="str">
            <v>在用</v>
          </cell>
          <cell r="U1629" t="str">
            <v>直接购入</v>
          </cell>
          <cell r="V1629" t="str">
            <v>王桂珍</v>
          </cell>
          <cell r="W1629" t="str">
            <v>2017.10.31</v>
          </cell>
          <cell r="X1629" t="str">
            <v>记--259</v>
          </cell>
        </row>
        <row r="1629">
          <cell r="AA1629" t="str">
            <v>0409</v>
          </cell>
        </row>
        <row r="1630">
          <cell r="B1630" t="str">
            <v>040900508</v>
          </cell>
          <cell r="C1630" t="str">
            <v>电动洗地机</v>
          </cell>
          <cell r="D1630" t="str">
            <v>高美GM-50B</v>
          </cell>
          <cell r="E1630">
            <v>11111.11</v>
          </cell>
          <cell r="F1630">
            <v>10666.67</v>
          </cell>
          <cell r="G1630">
            <v>444.44</v>
          </cell>
          <cell r="H1630">
            <v>0</v>
          </cell>
          <cell r="I1630" t="str">
            <v>2017.10.19</v>
          </cell>
          <cell r="J1630" t="str">
            <v>60</v>
          </cell>
          <cell r="K1630" t="str">
            <v>其他</v>
          </cell>
          <cell r="L1630" t="str">
            <v>肥东制剂分厂</v>
          </cell>
          <cell r="M1630" t="str">
            <v>肥东制剂分厂</v>
          </cell>
          <cell r="N1630" t="str">
            <v>安徽洁百利环境科技</v>
          </cell>
          <cell r="O1630" t="str">
            <v>0.00</v>
          </cell>
          <cell r="P1630" t="str">
            <v>0.00</v>
          </cell>
          <cell r="Q1630" t="str">
            <v>444.44</v>
          </cell>
          <cell r="R1630" t="str">
            <v>60</v>
          </cell>
          <cell r="S1630" t="str">
            <v>平均年限法(一)</v>
          </cell>
          <cell r="T1630" t="str">
            <v>在用</v>
          </cell>
          <cell r="U1630" t="str">
            <v>直接购入</v>
          </cell>
          <cell r="V1630" t="str">
            <v>王桂珍</v>
          </cell>
          <cell r="W1630" t="str">
            <v>2017.10.31</v>
          </cell>
          <cell r="X1630" t="str">
            <v>记--259</v>
          </cell>
        </row>
        <row r="1630">
          <cell r="AA1630" t="str">
            <v>0409</v>
          </cell>
        </row>
        <row r="1631">
          <cell r="B1631" t="str">
            <v>040900509</v>
          </cell>
          <cell r="C1631" t="str">
            <v>电动洗地机</v>
          </cell>
          <cell r="D1631" t="str">
            <v>高美GM-50B</v>
          </cell>
          <cell r="E1631">
            <v>11111.11</v>
          </cell>
          <cell r="F1631">
            <v>10666.67</v>
          </cell>
          <cell r="G1631">
            <v>444.44</v>
          </cell>
          <cell r="H1631">
            <v>0</v>
          </cell>
          <cell r="I1631" t="str">
            <v>2017.10.19</v>
          </cell>
          <cell r="J1631" t="str">
            <v>60</v>
          </cell>
          <cell r="K1631" t="str">
            <v>其他</v>
          </cell>
          <cell r="L1631" t="str">
            <v>肥东制剂分厂</v>
          </cell>
          <cell r="M1631" t="str">
            <v>肥东制剂分厂</v>
          </cell>
          <cell r="N1631" t="str">
            <v>安徽洁百利环境科技</v>
          </cell>
          <cell r="O1631" t="str">
            <v>0.00</v>
          </cell>
          <cell r="P1631" t="str">
            <v>0.00</v>
          </cell>
          <cell r="Q1631" t="str">
            <v>444.44</v>
          </cell>
          <cell r="R1631" t="str">
            <v>60</v>
          </cell>
          <cell r="S1631" t="str">
            <v>平均年限法(一)</v>
          </cell>
          <cell r="T1631" t="str">
            <v>在用</v>
          </cell>
          <cell r="U1631" t="str">
            <v>直接购入</v>
          </cell>
          <cell r="V1631" t="str">
            <v>王桂珍</v>
          </cell>
          <cell r="W1631" t="str">
            <v>2017.10.31</v>
          </cell>
          <cell r="X1631" t="str">
            <v>记--259</v>
          </cell>
        </row>
        <row r="1631">
          <cell r="AA1631" t="str">
            <v>0409</v>
          </cell>
        </row>
        <row r="1632">
          <cell r="B1632" t="str">
            <v>030200081</v>
          </cell>
          <cell r="C1632" t="str">
            <v>氨氮水质在线分析仪</v>
          </cell>
          <cell r="D1632" t="str">
            <v>BS-NH3-N</v>
          </cell>
          <cell r="E1632">
            <v>44444.44</v>
          </cell>
          <cell r="F1632">
            <v>38221.84</v>
          </cell>
          <cell r="G1632">
            <v>6222.6</v>
          </cell>
          <cell r="H1632">
            <v>0</v>
          </cell>
          <cell r="I1632" t="str">
            <v>2017.10.27</v>
          </cell>
          <cell r="J1632" t="str">
            <v>96</v>
          </cell>
          <cell r="K1632" t="str">
            <v>污水设备</v>
          </cell>
          <cell r="L1632" t="str">
            <v>肥东合成分厂</v>
          </cell>
          <cell r="M1632" t="str">
            <v>肥东合成污水站</v>
          </cell>
          <cell r="N1632" t="str">
            <v>安徽省碧水电子技术</v>
          </cell>
          <cell r="O1632" t="str">
            <v>444.44</v>
          </cell>
          <cell r="P1632" t="str">
            <v>5,333.28</v>
          </cell>
          <cell r="Q1632" t="str">
            <v>1,777.78</v>
          </cell>
          <cell r="R1632" t="str">
            <v>86</v>
          </cell>
          <cell r="S1632" t="str">
            <v>平均年限法(一)</v>
          </cell>
          <cell r="T1632" t="str">
            <v>在用</v>
          </cell>
          <cell r="U1632" t="str">
            <v>直接购入</v>
          </cell>
          <cell r="V1632" t="str">
            <v>王桂珍</v>
          </cell>
          <cell r="W1632" t="str">
            <v>2017.10.27</v>
          </cell>
          <cell r="X1632" t="str">
            <v>记--714</v>
          </cell>
        </row>
        <row r="1632">
          <cell r="AA1632" t="str">
            <v>0302</v>
          </cell>
        </row>
        <row r="1633">
          <cell r="B1633" t="str">
            <v>030500033</v>
          </cell>
          <cell r="C1633" t="str">
            <v>配电柜</v>
          </cell>
          <cell r="D1633" t="str">
            <v>1200*600*380</v>
          </cell>
          <cell r="E1633">
            <v>1888.03</v>
          </cell>
          <cell r="F1633">
            <v>1623.68</v>
          </cell>
          <cell r="G1633">
            <v>264.35</v>
          </cell>
          <cell r="H1633">
            <v>0</v>
          </cell>
          <cell r="I1633" t="str">
            <v>2017.10.31</v>
          </cell>
          <cell r="J1633" t="str">
            <v>96</v>
          </cell>
          <cell r="K1633" t="str">
            <v>电力设备</v>
          </cell>
          <cell r="L1633" t="str">
            <v>肥东制剂分厂</v>
          </cell>
          <cell r="M1633" t="str">
            <v>肥东制剂车间</v>
          </cell>
          <cell r="N1633" t="str">
            <v>安徽易力自动化科技</v>
          </cell>
          <cell r="O1633" t="str">
            <v>18.88</v>
          </cell>
          <cell r="P1633" t="str">
            <v>226.56</v>
          </cell>
          <cell r="Q1633" t="str">
            <v>75.52</v>
          </cell>
          <cell r="R1633" t="str">
            <v>86</v>
          </cell>
          <cell r="S1633" t="str">
            <v>平均年限法(一)</v>
          </cell>
          <cell r="T1633" t="str">
            <v>在用</v>
          </cell>
          <cell r="U1633" t="str">
            <v>直接购入</v>
          </cell>
          <cell r="V1633" t="str">
            <v>王桂珍</v>
          </cell>
          <cell r="W1633" t="str">
            <v>2017.10.31</v>
          </cell>
          <cell r="X1633" t="str">
            <v>记--261</v>
          </cell>
        </row>
        <row r="1633">
          <cell r="AA1633" t="str">
            <v>0305</v>
          </cell>
        </row>
        <row r="1634">
          <cell r="B1634" t="str">
            <v>030200082</v>
          </cell>
          <cell r="C1634" t="str">
            <v>气动隔膜泵（管道泵）</v>
          </cell>
          <cell r="D1634" t="str">
            <v>（英格索兰泵）666120-344-C</v>
          </cell>
          <cell r="E1634">
            <v>3008.54</v>
          </cell>
          <cell r="F1634">
            <v>2587.74</v>
          </cell>
          <cell r="G1634">
            <v>420.8</v>
          </cell>
          <cell r="H1634">
            <v>0</v>
          </cell>
          <cell r="I1634" t="str">
            <v>2017.10.31</v>
          </cell>
          <cell r="J1634" t="str">
            <v>96</v>
          </cell>
          <cell r="K1634" t="str">
            <v>污水设备</v>
          </cell>
          <cell r="L1634" t="str">
            <v>肥东合成分厂</v>
          </cell>
          <cell r="M1634" t="str">
            <v>肥东分厂污水站</v>
          </cell>
          <cell r="N1634" t="str">
            <v>上海凯源泵业</v>
          </cell>
          <cell r="O1634" t="str">
            <v>30.09</v>
          </cell>
          <cell r="P1634" t="str">
            <v>361.08</v>
          </cell>
          <cell r="Q1634" t="str">
            <v>120.34</v>
          </cell>
          <cell r="R1634" t="str">
            <v>86</v>
          </cell>
          <cell r="S1634" t="str">
            <v>平均年限法(一)</v>
          </cell>
          <cell r="T1634" t="str">
            <v>在用</v>
          </cell>
          <cell r="U1634" t="str">
            <v>直接购入</v>
          </cell>
          <cell r="V1634" t="str">
            <v>王桂珍</v>
          </cell>
          <cell r="W1634" t="str">
            <v>2017.10.31</v>
          </cell>
          <cell r="X1634" t="str">
            <v>记--266</v>
          </cell>
        </row>
        <row r="1634">
          <cell r="AA1634" t="str">
            <v>0302</v>
          </cell>
        </row>
        <row r="1635">
          <cell r="B1635" t="str">
            <v>030200083</v>
          </cell>
          <cell r="C1635" t="str">
            <v>气动隔膜泵（管道泵）</v>
          </cell>
          <cell r="D1635" t="str">
            <v>（英格索兰泵）666120-344-C</v>
          </cell>
          <cell r="E1635">
            <v>3008.55</v>
          </cell>
          <cell r="F1635">
            <v>2587.74</v>
          </cell>
          <cell r="G1635">
            <v>420.81</v>
          </cell>
          <cell r="H1635">
            <v>0</v>
          </cell>
          <cell r="I1635" t="str">
            <v>2017.10.31</v>
          </cell>
          <cell r="J1635" t="str">
            <v>96</v>
          </cell>
          <cell r="K1635" t="str">
            <v>污水设备</v>
          </cell>
          <cell r="L1635" t="str">
            <v>肥东合成分厂</v>
          </cell>
          <cell r="M1635" t="str">
            <v>肥东分厂污水站</v>
          </cell>
          <cell r="N1635" t="str">
            <v>上海凯源泵业</v>
          </cell>
          <cell r="O1635" t="str">
            <v>30.09</v>
          </cell>
          <cell r="P1635" t="str">
            <v>361.08</v>
          </cell>
          <cell r="Q1635" t="str">
            <v>120.34</v>
          </cell>
          <cell r="R1635" t="str">
            <v>86</v>
          </cell>
          <cell r="S1635" t="str">
            <v>平均年限法(一)</v>
          </cell>
          <cell r="T1635" t="str">
            <v>在用</v>
          </cell>
          <cell r="U1635" t="str">
            <v>直接购入</v>
          </cell>
          <cell r="V1635" t="str">
            <v>王桂珍</v>
          </cell>
          <cell r="W1635" t="str">
            <v>2017.10.31</v>
          </cell>
          <cell r="X1635" t="str">
            <v>记--266</v>
          </cell>
        </row>
        <row r="1635">
          <cell r="AA1635" t="str">
            <v>0302</v>
          </cell>
        </row>
        <row r="1636">
          <cell r="B1636" t="str">
            <v>031400039</v>
          </cell>
          <cell r="C1636" t="str">
            <v>人工气候培养箱</v>
          </cell>
          <cell r="D1636" t="str">
            <v>RGL-P500A</v>
          </cell>
          <cell r="E1636">
            <v>8504.27</v>
          </cell>
          <cell r="F1636">
            <v>7313.44</v>
          </cell>
          <cell r="G1636">
            <v>1190.83</v>
          </cell>
          <cell r="H1636">
            <v>0</v>
          </cell>
          <cell r="I1636" t="str">
            <v>2017.10.31</v>
          </cell>
          <cell r="J1636" t="str">
            <v>96</v>
          </cell>
          <cell r="K1636" t="str">
            <v>研发设备</v>
          </cell>
          <cell r="L1636" t="str">
            <v>研发中心</v>
          </cell>
          <cell r="M1636" t="str">
            <v>肥东研发中心</v>
          </cell>
          <cell r="N1636" t="str">
            <v>安徽大舜通用仪器</v>
          </cell>
          <cell r="O1636" t="str">
            <v>85.04</v>
          </cell>
          <cell r="P1636" t="str">
            <v>1,020.48</v>
          </cell>
          <cell r="Q1636" t="str">
            <v>340.17</v>
          </cell>
          <cell r="R1636" t="str">
            <v>86</v>
          </cell>
          <cell r="S1636" t="str">
            <v>平均年限法(一)</v>
          </cell>
          <cell r="T1636" t="str">
            <v>在用</v>
          </cell>
          <cell r="U1636" t="str">
            <v>直接购入</v>
          </cell>
          <cell r="V1636" t="str">
            <v>王桂珍</v>
          </cell>
          <cell r="W1636" t="str">
            <v>2017.10.31</v>
          </cell>
          <cell r="X1636" t="str">
            <v>记--270</v>
          </cell>
        </row>
        <row r="1636">
          <cell r="AA1636" t="str">
            <v>0314</v>
          </cell>
        </row>
        <row r="1637">
          <cell r="B1637" t="str">
            <v>031400040</v>
          </cell>
          <cell r="C1637" t="str">
            <v>人工气候培养箱</v>
          </cell>
          <cell r="D1637" t="str">
            <v>RGL-P500A</v>
          </cell>
          <cell r="E1637">
            <v>8504.28</v>
          </cell>
          <cell r="F1637">
            <v>7313.44</v>
          </cell>
          <cell r="G1637">
            <v>1190.84</v>
          </cell>
          <cell r="H1637">
            <v>0</v>
          </cell>
          <cell r="I1637" t="str">
            <v>2017.10.31</v>
          </cell>
          <cell r="J1637" t="str">
            <v>96</v>
          </cell>
          <cell r="K1637" t="str">
            <v>研发设备</v>
          </cell>
          <cell r="L1637" t="str">
            <v>研发中心</v>
          </cell>
          <cell r="M1637" t="str">
            <v>肥东研发中心</v>
          </cell>
          <cell r="N1637" t="str">
            <v>安徽大舜通用仪器</v>
          </cell>
          <cell r="O1637" t="str">
            <v>85.04</v>
          </cell>
          <cell r="P1637" t="str">
            <v>1,020.48</v>
          </cell>
          <cell r="Q1637" t="str">
            <v>340.17</v>
          </cell>
          <cell r="R1637" t="str">
            <v>86</v>
          </cell>
          <cell r="S1637" t="str">
            <v>平均年限法(一)</v>
          </cell>
          <cell r="T1637" t="str">
            <v>在用</v>
          </cell>
          <cell r="U1637" t="str">
            <v>直接购入</v>
          </cell>
          <cell r="V1637" t="str">
            <v>王桂珍</v>
          </cell>
          <cell r="W1637" t="str">
            <v>2017.10.31</v>
          </cell>
          <cell r="X1637" t="str">
            <v>记--270</v>
          </cell>
        </row>
        <row r="1637">
          <cell r="AA1637" t="str">
            <v>0314</v>
          </cell>
        </row>
        <row r="1638">
          <cell r="B1638" t="str">
            <v>040900510</v>
          </cell>
          <cell r="C1638" t="str">
            <v>联想（扬天M7200C）商用台式电脑</v>
          </cell>
          <cell r="D1638" t="str">
            <v>扬天M7200C</v>
          </cell>
          <cell r="E1638">
            <v>2819.53</v>
          </cell>
          <cell r="F1638">
            <v>2706.75</v>
          </cell>
          <cell r="G1638">
            <v>100</v>
          </cell>
          <cell r="H1638">
            <v>12.78</v>
          </cell>
          <cell r="I1638" t="str">
            <v>2017.11.13</v>
          </cell>
          <cell r="J1638" t="str">
            <v>60</v>
          </cell>
          <cell r="K1638" t="str">
            <v>其他</v>
          </cell>
          <cell r="L1638" t="str">
            <v>国内业务部（原药）</v>
          </cell>
          <cell r="M1638" t="str">
            <v>大兴国内事业部</v>
          </cell>
          <cell r="N1638" t="str">
            <v>上海圆迈贸易有限公司</v>
          </cell>
          <cell r="O1638" t="str">
            <v>0.00</v>
          </cell>
          <cell r="P1638" t="str">
            <v>0.00</v>
          </cell>
          <cell r="Q1638" t="str">
            <v>112.78</v>
          </cell>
          <cell r="R1638" t="str">
            <v>60</v>
          </cell>
          <cell r="S1638" t="str">
            <v>平均年限法(一)</v>
          </cell>
          <cell r="T1638" t="str">
            <v>在用</v>
          </cell>
          <cell r="U1638" t="str">
            <v>直接购入</v>
          </cell>
          <cell r="V1638" t="str">
            <v>王桂珍</v>
          </cell>
          <cell r="W1638" t="str">
            <v>2017.11.13</v>
          </cell>
          <cell r="X1638" t="str">
            <v>记--167</v>
          </cell>
        </row>
        <row r="1638">
          <cell r="AA1638" t="str">
            <v>0409</v>
          </cell>
        </row>
        <row r="1639">
          <cell r="B1639" t="str">
            <v>031400041</v>
          </cell>
          <cell r="C1639" t="str">
            <v>玻璃精馏釜</v>
          </cell>
          <cell r="D1639" t="str">
            <v>SFD-20ED</v>
          </cell>
          <cell r="E1639">
            <v>16495.73</v>
          </cell>
          <cell r="F1639">
            <v>14021.6</v>
          </cell>
          <cell r="G1639">
            <v>2474.13</v>
          </cell>
          <cell r="H1639">
            <v>0</v>
          </cell>
          <cell r="I1639" t="str">
            <v>2017.11.28</v>
          </cell>
          <cell r="J1639" t="str">
            <v>96</v>
          </cell>
          <cell r="K1639" t="str">
            <v>研发设备</v>
          </cell>
          <cell r="L1639" t="str">
            <v>研发中心</v>
          </cell>
          <cell r="M1639" t="str">
            <v>肥东研发中心</v>
          </cell>
          <cell r="N1639" t="str">
            <v>上海况胜实业发展有限</v>
          </cell>
          <cell r="O1639" t="str">
            <v>164.96</v>
          </cell>
          <cell r="P1639" t="str">
            <v>1,979.52</v>
          </cell>
          <cell r="Q1639" t="str">
            <v>659.83</v>
          </cell>
          <cell r="R1639" t="str">
            <v>85</v>
          </cell>
          <cell r="S1639" t="str">
            <v>平均年限法(一)</v>
          </cell>
          <cell r="T1639" t="str">
            <v>在用</v>
          </cell>
          <cell r="U1639" t="str">
            <v>直接购入</v>
          </cell>
          <cell r="V1639" t="str">
            <v>王桂珍</v>
          </cell>
          <cell r="W1639" t="str">
            <v>2017.11.28</v>
          </cell>
          <cell r="X1639" t="str">
            <v>记--772</v>
          </cell>
        </row>
        <row r="1639">
          <cell r="AA1639" t="str">
            <v>0314</v>
          </cell>
        </row>
        <row r="1640">
          <cell r="B1640" t="str">
            <v>031400042</v>
          </cell>
          <cell r="C1640" t="str">
            <v>金封闭高低温循环机</v>
          </cell>
          <cell r="D1640" t="str">
            <v>GDFB-50</v>
          </cell>
          <cell r="E1640">
            <v>16666.67</v>
          </cell>
          <cell r="F1640">
            <v>14166.95</v>
          </cell>
          <cell r="G1640">
            <v>2499.72</v>
          </cell>
          <cell r="H1640">
            <v>0</v>
          </cell>
          <cell r="I1640" t="str">
            <v>2017.11.28</v>
          </cell>
          <cell r="J1640" t="str">
            <v>96</v>
          </cell>
          <cell r="K1640" t="str">
            <v>研发设备</v>
          </cell>
          <cell r="L1640" t="str">
            <v>研发中心</v>
          </cell>
          <cell r="M1640" t="str">
            <v>肥东研发中心</v>
          </cell>
          <cell r="N1640" t="str">
            <v>上海况胜实业发展有限</v>
          </cell>
          <cell r="O1640" t="str">
            <v>166.67</v>
          </cell>
          <cell r="P1640" t="str">
            <v>2,000.04</v>
          </cell>
          <cell r="Q1640" t="str">
            <v>666.67</v>
          </cell>
          <cell r="R1640" t="str">
            <v>85</v>
          </cell>
          <cell r="S1640" t="str">
            <v>平均年限法(一)</v>
          </cell>
          <cell r="T1640" t="str">
            <v>在用</v>
          </cell>
          <cell r="U1640" t="str">
            <v>直接购入</v>
          </cell>
          <cell r="V1640" t="str">
            <v>王桂珍</v>
          </cell>
          <cell r="W1640" t="str">
            <v>2017.11.28</v>
          </cell>
          <cell r="X1640" t="str">
            <v>记--772</v>
          </cell>
        </row>
        <row r="1640">
          <cell r="AA1640" t="str">
            <v>0314</v>
          </cell>
        </row>
        <row r="1641">
          <cell r="B1641" t="str">
            <v>031400043</v>
          </cell>
          <cell r="C1641" t="str">
            <v>抽滤机</v>
          </cell>
          <cell r="D1641" t="str">
            <v>DZF-20</v>
          </cell>
          <cell r="E1641">
            <v>2564.1</v>
          </cell>
          <cell r="F1641">
            <v>2179.4</v>
          </cell>
          <cell r="G1641">
            <v>384.7</v>
          </cell>
          <cell r="H1641">
            <v>0</v>
          </cell>
          <cell r="I1641" t="str">
            <v>2017.11.28</v>
          </cell>
          <cell r="J1641" t="str">
            <v>96</v>
          </cell>
          <cell r="K1641" t="str">
            <v>研发设备</v>
          </cell>
          <cell r="L1641" t="str">
            <v>研发中心</v>
          </cell>
          <cell r="M1641" t="str">
            <v>肥东研发中心</v>
          </cell>
          <cell r="N1641" t="str">
            <v>上海况胜实业发展有限</v>
          </cell>
          <cell r="O1641" t="str">
            <v>25.64</v>
          </cell>
          <cell r="P1641" t="str">
            <v>307.68</v>
          </cell>
          <cell r="Q1641" t="str">
            <v>102.56</v>
          </cell>
          <cell r="R1641" t="str">
            <v>85</v>
          </cell>
          <cell r="S1641" t="str">
            <v>平均年限法(一)</v>
          </cell>
          <cell r="T1641" t="str">
            <v>在用</v>
          </cell>
          <cell r="U1641" t="str">
            <v>直接购入</v>
          </cell>
          <cell r="V1641" t="str">
            <v>王桂珍</v>
          </cell>
          <cell r="W1641" t="str">
            <v>2017.11.28</v>
          </cell>
          <cell r="X1641" t="str">
            <v>记--772</v>
          </cell>
        </row>
        <row r="1641">
          <cell r="AA1641" t="str">
            <v>0314</v>
          </cell>
        </row>
        <row r="1642">
          <cell r="B1642" t="str">
            <v>031400044</v>
          </cell>
          <cell r="C1642" t="str">
            <v>旋转蒸发器</v>
          </cell>
          <cell r="D1642" t="str">
            <v>RE-20L</v>
          </cell>
          <cell r="E1642">
            <v>8119.66</v>
          </cell>
          <cell r="F1642">
            <v>6902</v>
          </cell>
          <cell r="G1642">
            <v>1217.66</v>
          </cell>
          <cell r="H1642">
            <v>0</v>
          </cell>
          <cell r="I1642" t="str">
            <v>2017.11.28</v>
          </cell>
          <cell r="J1642" t="str">
            <v>96</v>
          </cell>
          <cell r="K1642" t="str">
            <v>研发设备</v>
          </cell>
          <cell r="L1642" t="str">
            <v>研发中心</v>
          </cell>
          <cell r="M1642" t="str">
            <v>肥东研发中心</v>
          </cell>
          <cell r="N1642" t="str">
            <v>上海况胜实业发展有限</v>
          </cell>
          <cell r="O1642" t="str">
            <v>81.20</v>
          </cell>
          <cell r="P1642" t="str">
            <v>974.40</v>
          </cell>
          <cell r="Q1642" t="str">
            <v>324.79</v>
          </cell>
          <cell r="R1642" t="str">
            <v>85</v>
          </cell>
          <cell r="S1642" t="str">
            <v>平均年限法(一)</v>
          </cell>
          <cell r="T1642" t="str">
            <v>在用</v>
          </cell>
          <cell r="U1642" t="str">
            <v>直接购入</v>
          </cell>
          <cell r="V1642" t="str">
            <v>王桂珍</v>
          </cell>
          <cell r="W1642" t="str">
            <v>2017.11.28</v>
          </cell>
          <cell r="X1642" t="str">
            <v>记--772</v>
          </cell>
        </row>
        <row r="1642">
          <cell r="AA1642" t="str">
            <v>0314</v>
          </cell>
        </row>
        <row r="1643">
          <cell r="B1643" t="str">
            <v>030700236</v>
          </cell>
          <cell r="C1643" t="str">
            <v>真空泵</v>
          </cell>
          <cell r="D1643" t="str">
            <v>WLW-100BC</v>
          </cell>
          <cell r="E1643">
            <v>10940.17</v>
          </cell>
          <cell r="F1643">
            <v>9299</v>
          </cell>
          <cell r="G1643">
            <v>1641.17</v>
          </cell>
          <cell r="H1643">
            <v>0</v>
          </cell>
          <cell r="I1643" t="str">
            <v>2017.11.28</v>
          </cell>
          <cell r="J1643" t="str">
            <v>96</v>
          </cell>
          <cell r="K1643" t="str">
            <v>精喹装置（合成二车间）</v>
          </cell>
          <cell r="L1643" t="str">
            <v>肥东合成分厂</v>
          </cell>
          <cell r="M1643" t="str">
            <v>肥东合成精喹车间</v>
          </cell>
          <cell r="N1643" t="str">
            <v>南通市威士真空设备</v>
          </cell>
          <cell r="O1643" t="str">
            <v>109.40</v>
          </cell>
          <cell r="P1643" t="str">
            <v>1,312.80</v>
          </cell>
          <cell r="Q1643" t="str">
            <v>437.61</v>
          </cell>
          <cell r="R1643" t="str">
            <v>85</v>
          </cell>
          <cell r="S1643" t="str">
            <v>平均年限法(一)</v>
          </cell>
          <cell r="T1643" t="str">
            <v>在用</v>
          </cell>
          <cell r="U1643" t="str">
            <v>直接购入</v>
          </cell>
          <cell r="V1643" t="str">
            <v>王桂珍</v>
          </cell>
          <cell r="W1643" t="str">
            <v>2017.11.28</v>
          </cell>
          <cell r="X1643" t="str">
            <v>记--774</v>
          </cell>
        </row>
        <row r="1643">
          <cell r="AA1643" t="str">
            <v>0307</v>
          </cell>
        </row>
        <row r="1644">
          <cell r="B1644" t="str">
            <v>030700237</v>
          </cell>
          <cell r="C1644" t="str">
            <v>真空泵</v>
          </cell>
          <cell r="D1644" t="str">
            <v>WLW-100BC</v>
          </cell>
          <cell r="E1644">
            <v>10940.17</v>
          </cell>
          <cell r="F1644">
            <v>9299</v>
          </cell>
          <cell r="G1644">
            <v>1641.17</v>
          </cell>
          <cell r="H1644">
            <v>0</v>
          </cell>
          <cell r="I1644" t="str">
            <v>2017.11.28</v>
          </cell>
          <cell r="J1644" t="str">
            <v>96</v>
          </cell>
          <cell r="K1644" t="str">
            <v>精喹装置（合成二车间）</v>
          </cell>
          <cell r="L1644" t="str">
            <v>肥东合成分厂</v>
          </cell>
          <cell r="M1644" t="str">
            <v>肥东合成精喹车间</v>
          </cell>
          <cell r="N1644" t="str">
            <v>南通市威士真空设备</v>
          </cell>
          <cell r="O1644" t="str">
            <v>109.40</v>
          </cell>
          <cell r="P1644" t="str">
            <v>1,312.80</v>
          </cell>
          <cell r="Q1644" t="str">
            <v>437.61</v>
          </cell>
          <cell r="R1644" t="str">
            <v>85</v>
          </cell>
          <cell r="S1644" t="str">
            <v>平均年限法(一)</v>
          </cell>
          <cell r="T1644" t="str">
            <v>在用</v>
          </cell>
          <cell r="U1644" t="str">
            <v>直接购入</v>
          </cell>
          <cell r="V1644" t="str">
            <v>王桂珍</v>
          </cell>
          <cell r="W1644" t="str">
            <v>2017.11.28</v>
          </cell>
          <cell r="X1644" t="str">
            <v>记--774</v>
          </cell>
        </row>
        <row r="1644">
          <cell r="AA1644" t="str">
            <v>0307</v>
          </cell>
        </row>
        <row r="1645">
          <cell r="B1645" t="str">
            <v>030700238</v>
          </cell>
          <cell r="C1645" t="str">
            <v>涡街流量计</v>
          </cell>
          <cell r="D1645" t="str">
            <v>JCL-08Y-50BNF1J1L</v>
          </cell>
          <cell r="E1645">
            <v>7948.72</v>
          </cell>
          <cell r="F1645">
            <v>6756.65</v>
          </cell>
          <cell r="G1645">
            <v>1192.07</v>
          </cell>
          <cell r="H1645">
            <v>0</v>
          </cell>
          <cell r="I1645" t="str">
            <v>2017.11.28</v>
          </cell>
          <cell r="J1645" t="str">
            <v>96</v>
          </cell>
          <cell r="K1645" t="str">
            <v>精喹装置（合成二车间）</v>
          </cell>
          <cell r="L1645" t="str">
            <v>肥东合成分厂</v>
          </cell>
          <cell r="M1645" t="str">
            <v>肥东合成(蒸汽管)</v>
          </cell>
          <cell r="N1645" t="str">
            <v>江苏杰创物流仪表</v>
          </cell>
          <cell r="O1645" t="str">
            <v>79.49</v>
          </cell>
          <cell r="P1645" t="str">
            <v>953.88</v>
          </cell>
          <cell r="Q1645" t="str">
            <v>317.95</v>
          </cell>
          <cell r="R1645" t="str">
            <v>85</v>
          </cell>
          <cell r="S1645" t="str">
            <v>平均年限法(一)</v>
          </cell>
          <cell r="T1645" t="str">
            <v>在用</v>
          </cell>
          <cell r="U1645" t="str">
            <v>直接购入</v>
          </cell>
          <cell r="V1645" t="str">
            <v>王桂珍</v>
          </cell>
          <cell r="W1645" t="str">
            <v>2017.11.28</v>
          </cell>
          <cell r="X1645" t="str">
            <v>记--776</v>
          </cell>
        </row>
        <row r="1645">
          <cell r="AA1645" t="str">
            <v>0307</v>
          </cell>
        </row>
        <row r="1646">
          <cell r="B1646" t="str">
            <v>030700239</v>
          </cell>
          <cell r="C1646" t="str">
            <v>涡街流量计</v>
          </cell>
          <cell r="D1646" t="str">
            <v>JCL-08Y-50BNF1J1L</v>
          </cell>
          <cell r="E1646">
            <v>7948.72</v>
          </cell>
          <cell r="F1646">
            <v>6756.65</v>
          </cell>
          <cell r="G1646">
            <v>1192.07</v>
          </cell>
          <cell r="H1646">
            <v>0</v>
          </cell>
          <cell r="I1646" t="str">
            <v>2017.11.28</v>
          </cell>
          <cell r="J1646" t="str">
            <v>96</v>
          </cell>
          <cell r="K1646" t="str">
            <v>精喹装置（合成二车间）</v>
          </cell>
          <cell r="L1646" t="str">
            <v>肥东合成分厂</v>
          </cell>
          <cell r="M1646" t="str">
            <v>肥东合成(蒸汽管)</v>
          </cell>
          <cell r="N1646" t="str">
            <v>江苏杰创物流仪表</v>
          </cell>
          <cell r="O1646" t="str">
            <v>79.49</v>
          </cell>
          <cell r="P1646" t="str">
            <v>953.88</v>
          </cell>
          <cell r="Q1646" t="str">
            <v>317.95</v>
          </cell>
          <cell r="R1646" t="str">
            <v>85</v>
          </cell>
          <cell r="S1646" t="str">
            <v>平均年限法(一)</v>
          </cell>
          <cell r="T1646" t="str">
            <v>在用</v>
          </cell>
          <cell r="U1646" t="str">
            <v>直接购入</v>
          </cell>
          <cell r="V1646" t="str">
            <v>王桂珍</v>
          </cell>
          <cell r="W1646" t="str">
            <v>2017.11.28</v>
          </cell>
          <cell r="X1646" t="str">
            <v>记--776</v>
          </cell>
        </row>
        <row r="1646">
          <cell r="AA1646" t="str">
            <v>0307</v>
          </cell>
        </row>
        <row r="1647">
          <cell r="B1647" t="str">
            <v>031022525</v>
          </cell>
          <cell r="C1647" t="str">
            <v>氟塑料离心泵</v>
          </cell>
          <cell r="D1647" t="str">
            <v>65FSB-32YB2/5.5KW</v>
          </cell>
          <cell r="E1647">
            <v>3702.56</v>
          </cell>
          <cell r="F1647">
            <v>3147.55</v>
          </cell>
          <cell r="G1647">
            <v>555.01</v>
          </cell>
          <cell r="H1647">
            <v>0</v>
          </cell>
          <cell r="I1647" t="str">
            <v>2017.11.29</v>
          </cell>
          <cell r="J1647" t="str">
            <v>96</v>
          </cell>
          <cell r="K1647" t="str">
            <v>剂型设备</v>
          </cell>
          <cell r="L1647" t="str">
            <v>肥东制剂分厂</v>
          </cell>
          <cell r="M1647" t="str">
            <v>肥东制剂车间</v>
          </cell>
          <cell r="N1647" t="str">
            <v>合肥四联泵业</v>
          </cell>
          <cell r="O1647" t="str">
            <v>37.03</v>
          </cell>
          <cell r="P1647" t="str">
            <v>444.36</v>
          </cell>
          <cell r="Q1647" t="str">
            <v>148.10</v>
          </cell>
          <cell r="R1647" t="str">
            <v>85</v>
          </cell>
          <cell r="S1647" t="str">
            <v>平均年限法(一)</v>
          </cell>
          <cell r="T1647" t="str">
            <v>在用</v>
          </cell>
          <cell r="U1647" t="str">
            <v>直接购入</v>
          </cell>
          <cell r="V1647" t="str">
            <v>王桂珍</v>
          </cell>
          <cell r="W1647" t="str">
            <v>2017.11.29</v>
          </cell>
          <cell r="X1647" t="str">
            <v>记--899</v>
          </cell>
        </row>
        <row r="1647">
          <cell r="AA1647" t="str">
            <v>0310</v>
          </cell>
        </row>
        <row r="1648">
          <cell r="B1648" t="str">
            <v>031022526</v>
          </cell>
          <cell r="C1648" t="str">
            <v>电动隔膜泵</v>
          </cell>
          <cell r="D1648" t="str">
            <v>DBY-25YB4/1.5KW</v>
          </cell>
          <cell r="E1648">
            <v>4465.81</v>
          </cell>
          <cell r="F1648">
            <v>3796.1</v>
          </cell>
          <cell r="G1648">
            <v>669.71</v>
          </cell>
          <cell r="H1648">
            <v>0</v>
          </cell>
          <cell r="I1648" t="str">
            <v>2017.11.29</v>
          </cell>
          <cell r="J1648" t="str">
            <v>96</v>
          </cell>
          <cell r="K1648" t="str">
            <v>剂型设备</v>
          </cell>
          <cell r="L1648" t="str">
            <v>肥东制剂分厂</v>
          </cell>
          <cell r="M1648" t="str">
            <v>肥东制剂车间</v>
          </cell>
          <cell r="N1648" t="str">
            <v>合肥四联泵业</v>
          </cell>
          <cell r="O1648" t="str">
            <v>44.66</v>
          </cell>
          <cell r="P1648" t="str">
            <v>535.92</v>
          </cell>
          <cell r="Q1648" t="str">
            <v>178.63</v>
          </cell>
          <cell r="R1648" t="str">
            <v>85</v>
          </cell>
          <cell r="S1648" t="str">
            <v>平均年限法(一)</v>
          </cell>
          <cell r="T1648" t="str">
            <v>在用</v>
          </cell>
          <cell r="U1648" t="str">
            <v>直接购入</v>
          </cell>
          <cell r="V1648" t="str">
            <v>王桂珍</v>
          </cell>
          <cell r="W1648" t="str">
            <v>2017.11.29</v>
          </cell>
          <cell r="X1648" t="str">
            <v>记--899</v>
          </cell>
        </row>
        <row r="1648">
          <cell r="AA1648" t="str">
            <v>0310</v>
          </cell>
        </row>
        <row r="1649">
          <cell r="B1649" t="str">
            <v>031022527</v>
          </cell>
          <cell r="C1649" t="str">
            <v>电动隔膜泵</v>
          </cell>
          <cell r="D1649" t="str">
            <v>DBY-65YB4/3KW</v>
          </cell>
          <cell r="E1649">
            <v>7470.09</v>
          </cell>
          <cell r="F1649">
            <v>6349.5</v>
          </cell>
          <cell r="G1649">
            <v>1120.59</v>
          </cell>
          <cell r="H1649">
            <v>0</v>
          </cell>
          <cell r="I1649" t="str">
            <v>2017.11.29</v>
          </cell>
          <cell r="J1649" t="str">
            <v>96</v>
          </cell>
          <cell r="K1649" t="str">
            <v>剂型设备</v>
          </cell>
          <cell r="L1649" t="str">
            <v>肥东制剂分厂</v>
          </cell>
          <cell r="M1649" t="str">
            <v>肥东制剂车间</v>
          </cell>
          <cell r="N1649" t="str">
            <v>合肥四联泵业</v>
          </cell>
          <cell r="O1649" t="str">
            <v>74.70</v>
          </cell>
          <cell r="P1649" t="str">
            <v>896.40</v>
          </cell>
          <cell r="Q1649" t="str">
            <v>298.80</v>
          </cell>
          <cell r="R1649" t="str">
            <v>85</v>
          </cell>
          <cell r="S1649" t="str">
            <v>平均年限法(一)</v>
          </cell>
          <cell r="T1649" t="str">
            <v>在用</v>
          </cell>
          <cell r="U1649" t="str">
            <v>直接购入</v>
          </cell>
          <cell r="V1649" t="str">
            <v>王桂珍</v>
          </cell>
          <cell r="W1649" t="str">
            <v>2017.11.29</v>
          </cell>
          <cell r="X1649" t="str">
            <v>记--899</v>
          </cell>
        </row>
        <row r="1649">
          <cell r="AA1649" t="str">
            <v>0310</v>
          </cell>
        </row>
        <row r="1650">
          <cell r="B1650" t="str">
            <v>040300077</v>
          </cell>
          <cell r="C1650" t="str">
            <v>打印机</v>
          </cell>
          <cell r="D1650" t="str">
            <v>630K</v>
          </cell>
          <cell r="E1650">
            <v>2034.19</v>
          </cell>
          <cell r="F1650">
            <v>1952.82</v>
          </cell>
          <cell r="G1650">
            <v>81.37</v>
          </cell>
          <cell r="H1650">
            <v>0</v>
          </cell>
          <cell r="I1650" t="str">
            <v>2017.11.29</v>
          </cell>
          <cell r="J1650" t="str">
            <v>60</v>
          </cell>
          <cell r="K1650" t="str">
            <v>打印机</v>
          </cell>
          <cell r="L1650" t="str">
            <v>物流中心</v>
          </cell>
          <cell r="M1650" t="str">
            <v>肥东企业管理办公室</v>
          </cell>
          <cell r="N1650" t="str">
            <v>安徽百大乐普生商厦</v>
          </cell>
          <cell r="O1650" t="str">
            <v>0.00</v>
          </cell>
          <cell r="P1650" t="str">
            <v>0.00</v>
          </cell>
          <cell r="Q1650" t="str">
            <v>81.37</v>
          </cell>
          <cell r="R1650" t="str">
            <v>60</v>
          </cell>
          <cell r="S1650" t="str">
            <v>平均年限法(一)</v>
          </cell>
          <cell r="T1650" t="str">
            <v>在用</v>
          </cell>
          <cell r="U1650" t="str">
            <v>直接购入</v>
          </cell>
          <cell r="V1650" t="str">
            <v>王桂珍</v>
          </cell>
          <cell r="W1650" t="str">
            <v>2017.11.29</v>
          </cell>
          <cell r="X1650" t="str">
            <v>记--902</v>
          </cell>
        </row>
        <row r="1650">
          <cell r="AA1650" t="str">
            <v>0403</v>
          </cell>
        </row>
        <row r="1651">
          <cell r="B1651" t="str">
            <v>040300078</v>
          </cell>
          <cell r="C1651" t="str">
            <v>打印机</v>
          </cell>
          <cell r="D1651" t="str">
            <v>730K</v>
          </cell>
          <cell r="E1651">
            <v>1538.46</v>
          </cell>
          <cell r="F1651">
            <v>1476.92</v>
          </cell>
          <cell r="G1651">
            <v>61.54</v>
          </cell>
          <cell r="H1651">
            <v>0</v>
          </cell>
          <cell r="I1651" t="str">
            <v>2017.11.29</v>
          </cell>
          <cell r="J1651" t="str">
            <v>60</v>
          </cell>
          <cell r="K1651" t="str">
            <v>打印机</v>
          </cell>
          <cell r="L1651" t="str">
            <v>物流中心</v>
          </cell>
          <cell r="M1651" t="str">
            <v>肥东制剂仓库</v>
          </cell>
          <cell r="N1651" t="str">
            <v>安徽百大乐普生商厦</v>
          </cell>
          <cell r="O1651" t="str">
            <v>0.00</v>
          </cell>
          <cell r="P1651" t="str">
            <v>0.00</v>
          </cell>
          <cell r="Q1651" t="str">
            <v>61.54</v>
          </cell>
          <cell r="R1651" t="str">
            <v>60</v>
          </cell>
          <cell r="S1651" t="str">
            <v>平均年限法(一)</v>
          </cell>
          <cell r="T1651" t="str">
            <v>在用</v>
          </cell>
          <cell r="U1651" t="str">
            <v>直接购入</v>
          </cell>
          <cell r="V1651" t="str">
            <v>王桂珍</v>
          </cell>
          <cell r="W1651" t="str">
            <v>2017.11.29</v>
          </cell>
          <cell r="X1651" t="str">
            <v>记--902</v>
          </cell>
        </row>
        <row r="1651">
          <cell r="AA1651" t="str">
            <v>0403</v>
          </cell>
        </row>
        <row r="1652">
          <cell r="B1652" t="str">
            <v>040200253</v>
          </cell>
          <cell r="C1652" t="str">
            <v>联想台式电脑</v>
          </cell>
          <cell r="D1652" t="str">
            <v>D5050</v>
          </cell>
          <cell r="E1652">
            <v>4188.03</v>
          </cell>
          <cell r="F1652">
            <v>4020.51</v>
          </cell>
          <cell r="G1652">
            <v>100</v>
          </cell>
          <cell r="H1652">
            <v>67.52</v>
          </cell>
          <cell r="I1652" t="str">
            <v>2017.11.29</v>
          </cell>
          <cell r="J1652" t="str">
            <v>60</v>
          </cell>
          <cell r="K1652" t="str">
            <v>电脑</v>
          </cell>
          <cell r="L1652" t="str">
            <v>肥东制剂分厂</v>
          </cell>
          <cell r="M1652" t="str">
            <v>肥东生产制造部</v>
          </cell>
          <cell r="N1652" t="str">
            <v>合肥百大乐普生商厦</v>
          </cell>
          <cell r="O1652" t="str">
            <v>0.00</v>
          </cell>
          <cell r="P1652" t="str">
            <v>0.00</v>
          </cell>
          <cell r="Q1652" t="str">
            <v>167.52</v>
          </cell>
          <cell r="R1652" t="str">
            <v>60</v>
          </cell>
          <cell r="S1652" t="str">
            <v>平均年限法(一)</v>
          </cell>
          <cell r="T1652" t="str">
            <v>在用</v>
          </cell>
          <cell r="U1652" t="str">
            <v>直接购入</v>
          </cell>
          <cell r="V1652" t="str">
            <v>王桂珍</v>
          </cell>
          <cell r="W1652" t="str">
            <v>2017.11.29</v>
          </cell>
          <cell r="X1652" t="str">
            <v>记--902</v>
          </cell>
        </row>
        <row r="1652">
          <cell r="AA1652" t="str">
            <v>0402</v>
          </cell>
        </row>
        <row r="1653">
          <cell r="B1653" t="str">
            <v>040900511</v>
          </cell>
          <cell r="C1653" t="str">
            <v>海信液晶电视</v>
          </cell>
          <cell r="D1653" t="str">
            <v>LED58K300U</v>
          </cell>
          <cell r="E1653">
            <v>3290.6</v>
          </cell>
          <cell r="F1653">
            <v>3158.98</v>
          </cell>
          <cell r="G1653">
            <v>131.62</v>
          </cell>
          <cell r="H1653">
            <v>0</v>
          </cell>
          <cell r="I1653" t="str">
            <v>2017.11.29</v>
          </cell>
          <cell r="J1653" t="str">
            <v>60</v>
          </cell>
          <cell r="K1653" t="str">
            <v>其他</v>
          </cell>
          <cell r="L1653" t="str">
            <v>综合办</v>
          </cell>
          <cell r="M1653" t="str">
            <v>肥东分厂食堂</v>
          </cell>
          <cell r="N1653" t="str">
            <v>安徽百大乐普生商厦</v>
          </cell>
          <cell r="O1653" t="str">
            <v>0.00</v>
          </cell>
          <cell r="P1653" t="str">
            <v>0.00</v>
          </cell>
          <cell r="Q1653" t="str">
            <v>131.62</v>
          </cell>
          <cell r="R1653" t="str">
            <v>60</v>
          </cell>
          <cell r="S1653" t="str">
            <v>平均年限法(一)</v>
          </cell>
          <cell r="T1653" t="str">
            <v>在用</v>
          </cell>
          <cell r="U1653" t="str">
            <v>直接购入</v>
          </cell>
          <cell r="V1653" t="str">
            <v>王桂珍</v>
          </cell>
          <cell r="W1653" t="str">
            <v>2017.11.29</v>
          </cell>
          <cell r="X1653" t="str">
            <v>记--902</v>
          </cell>
        </row>
        <row r="1653">
          <cell r="AA1653" t="str">
            <v>0409</v>
          </cell>
        </row>
        <row r="1654">
          <cell r="B1654" t="str">
            <v>040900512</v>
          </cell>
          <cell r="C1654" t="str">
            <v>美的冰箱</v>
          </cell>
          <cell r="D1654" t="str">
            <v>BCD-207WM</v>
          </cell>
          <cell r="E1654">
            <v>1452.99</v>
          </cell>
          <cell r="F1654">
            <v>1394.87</v>
          </cell>
          <cell r="G1654">
            <v>58.12</v>
          </cell>
          <cell r="H1654">
            <v>0</v>
          </cell>
          <cell r="I1654" t="str">
            <v>2017.11.29</v>
          </cell>
          <cell r="J1654" t="str">
            <v>60</v>
          </cell>
          <cell r="K1654" t="str">
            <v>其他</v>
          </cell>
          <cell r="L1654" t="str">
            <v>综合办</v>
          </cell>
          <cell r="M1654" t="str">
            <v>肥东分厂食堂</v>
          </cell>
          <cell r="N1654" t="str">
            <v>合肥百大乐普生商厦</v>
          </cell>
          <cell r="O1654" t="str">
            <v>0.00</v>
          </cell>
          <cell r="P1654" t="str">
            <v>0.00</v>
          </cell>
          <cell r="Q1654" t="str">
            <v>58.12</v>
          </cell>
          <cell r="R1654" t="str">
            <v>60</v>
          </cell>
          <cell r="S1654" t="str">
            <v>平均年限法(一)</v>
          </cell>
          <cell r="T1654" t="str">
            <v>在用</v>
          </cell>
          <cell r="U1654" t="str">
            <v>直接购入</v>
          </cell>
          <cell r="V1654" t="str">
            <v>王桂珍</v>
          </cell>
          <cell r="W1654" t="str">
            <v>2017.11.29</v>
          </cell>
          <cell r="X1654" t="str">
            <v>记--902</v>
          </cell>
        </row>
        <row r="1654">
          <cell r="AA1654" t="str">
            <v>0409</v>
          </cell>
        </row>
        <row r="1655">
          <cell r="B1655" t="str">
            <v>040900513</v>
          </cell>
          <cell r="C1655" t="str">
            <v>广开开水器</v>
          </cell>
          <cell r="D1655" t="str">
            <v>AGK-90</v>
          </cell>
          <cell r="E1655">
            <v>3846.15</v>
          </cell>
          <cell r="F1655">
            <v>3692.3</v>
          </cell>
          <cell r="G1655">
            <v>0</v>
          </cell>
          <cell r="H1655">
            <v>153.85</v>
          </cell>
          <cell r="I1655" t="str">
            <v>2017.11.29</v>
          </cell>
          <cell r="J1655" t="str">
            <v>60</v>
          </cell>
          <cell r="K1655" t="str">
            <v>其他</v>
          </cell>
          <cell r="L1655" t="str">
            <v>肥东制剂分厂</v>
          </cell>
          <cell r="M1655" t="str">
            <v>肥东制剂车间11#车间</v>
          </cell>
          <cell r="N1655" t="str">
            <v>合肥百大乐普生商厦</v>
          </cell>
          <cell r="O1655" t="str">
            <v>0.00</v>
          </cell>
          <cell r="P1655" t="str">
            <v>0.00</v>
          </cell>
          <cell r="Q1655" t="str">
            <v>153.85</v>
          </cell>
          <cell r="R1655" t="str">
            <v>60</v>
          </cell>
          <cell r="S1655" t="str">
            <v>平均年限法(一)</v>
          </cell>
          <cell r="T1655" t="str">
            <v>在用</v>
          </cell>
          <cell r="U1655" t="str">
            <v>直接购入</v>
          </cell>
          <cell r="V1655" t="str">
            <v>王桂珍</v>
          </cell>
          <cell r="W1655" t="str">
            <v>2017.11.29</v>
          </cell>
          <cell r="X1655" t="str">
            <v>记--902</v>
          </cell>
        </row>
        <row r="1655">
          <cell r="AA1655" t="str">
            <v>0409</v>
          </cell>
        </row>
        <row r="1656">
          <cell r="B1656" t="str">
            <v>030500034</v>
          </cell>
          <cell r="C1656" t="str">
            <v>动力柜</v>
          </cell>
          <cell r="D1656" t="str">
            <v>XL-21</v>
          </cell>
          <cell r="E1656">
            <v>5940.17</v>
          </cell>
          <cell r="F1656">
            <v>5049</v>
          </cell>
          <cell r="G1656">
            <v>891.17</v>
          </cell>
          <cell r="H1656">
            <v>0</v>
          </cell>
          <cell r="I1656" t="str">
            <v>2017.11.29</v>
          </cell>
          <cell r="J1656" t="str">
            <v>96</v>
          </cell>
          <cell r="K1656" t="str">
            <v>电力设备</v>
          </cell>
          <cell r="L1656" t="str">
            <v>肥东制剂分厂</v>
          </cell>
          <cell r="M1656" t="str">
            <v>肥东制剂机修车间</v>
          </cell>
          <cell r="N1656" t="str">
            <v>上海人民企业电器合肥</v>
          </cell>
          <cell r="O1656" t="str">
            <v>59.40</v>
          </cell>
          <cell r="P1656" t="str">
            <v>712.80</v>
          </cell>
          <cell r="Q1656" t="str">
            <v>237.61</v>
          </cell>
          <cell r="R1656" t="str">
            <v>85</v>
          </cell>
          <cell r="S1656" t="str">
            <v>平均年限法(一)</v>
          </cell>
          <cell r="T1656" t="str">
            <v>在用</v>
          </cell>
          <cell r="U1656" t="str">
            <v>直接购入</v>
          </cell>
          <cell r="V1656" t="str">
            <v>王桂珍</v>
          </cell>
          <cell r="W1656" t="str">
            <v>2017.11.29</v>
          </cell>
          <cell r="X1656" t="str">
            <v>记--905</v>
          </cell>
        </row>
        <row r="1656">
          <cell r="AA1656" t="str">
            <v>0305</v>
          </cell>
        </row>
        <row r="1657">
          <cell r="B1657" t="str">
            <v>030500035</v>
          </cell>
          <cell r="C1657" t="str">
            <v>配电箱</v>
          </cell>
          <cell r="D1657" t="str">
            <v>01AL1</v>
          </cell>
          <cell r="E1657">
            <v>2196.58</v>
          </cell>
          <cell r="F1657">
            <v>1867.45</v>
          </cell>
          <cell r="G1657">
            <v>329.13</v>
          </cell>
          <cell r="H1657">
            <v>0</v>
          </cell>
          <cell r="I1657" t="str">
            <v>2017.11.29</v>
          </cell>
          <cell r="J1657" t="str">
            <v>96</v>
          </cell>
          <cell r="K1657" t="str">
            <v>电力设备</v>
          </cell>
          <cell r="L1657" t="str">
            <v>肥东制剂分厂</v>
          </cell>
          <cell r="M1657" t="str">
            <v>肥东制剂机修车间</v>
          </cell>
          <cell r="N1657" t="str">
            <v>上海人民企业电器合肥</v>
          </cell>
          <cell r="O1657" t="str">
            <v>21.97</v>
          </cell>
          <cell r="P1657" t="str">
            <v>263.64</v>
          </cell>
          <cell r="Q1657" t="str">
            <v>87.86</v>
          </cell>
          <cell r="R1657" t="str">
            <v>85</v>
          </cell>
          <cell r="S1657" t="str">
            <v>平均年限法(一)</v>
          </cell>
          <cell r="T1657" t="str">
            <v>在用</v>
          </cell>
          <cell r="U1657" t="str">
            <v>直接购入</v>
          </cell>
          <cell r="V1657" t="str">
            <v>王桂珍</v>
          </cell>
          <cell r="W1657" t="str">
            <v>2017.11.29</v>
          </cell>
          <cell r="X1657" t="str">
            <v>记--905</v>
          </cell>
        </row>
        <row r="1657">
          <cell r="AA1657" t="str">
            <v>0305</v>
          </cell>
        </row>
        <row r="1658">
          <cell r="B1658" t="str">
            <v>030500036</v>
          </cell>
          <cell r="C1658" t="str">
            <v>配电箱</v>
          </cell>
          <cell r="D1658" t="str">
            <v>01AL2</v>
          </cell>
          <cell r="E1658">
            <v>2435.9</v>
          </cell>
          <cell r="F1658">
            <v>2070.6</v>
          </cell>
          <cell r="G1658">
            <v>365.3</v>
          </cell>
          <cell r="H1658">
            <v>0</v>
          </cell>
          <cell r="I1658" t="str">
            <v>2017.11.29</v>
          </cell>
          <cell r="J1658" t="str">
            <v>96</v>
          </cell>
          <cell r="K1658" t="str">
            <v>电力设备</v>
          </cell>
          <cell r="L1658" t="str">
            <v>肥东制剂分厂</v>
          </cell>
          <cell r="M1658" t="str">
            <v>肥东制剂机修车间</v>
          </cell>
          <cell r="N1658" t="str">
            <v>上海人民企业电器合肥</v>
          </cell>
          <cell r="O1658" t="str">
            <v>24.36</v>
          </cell>
          <cell r="P1658" t="str">
            <v>292.32</v>
          </cell>
          <cell r="Q1658" t="str">
            <v>97.44</v>
          </cell>
          <cell r="R1658" t="str">
            <v>85</v>
          </cell>
          <cell r="S1658" t="str">
            <v>平均年限法(一)</v>
          </cell>
          <cell r="T1658" t="str">
            <v>在用</v>
          </cell>
          <cell r="U1658" t="str">
            <v>直接购入</v>
          </cell>
          <cell r="V1658" t="str">
            <v>王桂珍</v>
          </cell>
          <cell r="W1658" t="str">
            <v>2017.11.29</v>
          </cell>
          <cell r="X1658" t="str">
            <v>记--905</v>
          </cell>
        </row>
        <row r="1658">
          <cell r="AA1658" t="str">
            <v>0305</v>
          </cell>
        </row>
        <row r="1659">
          <cell r="B1659" t="str">
            <v>030500037</v>
          </cell>
          <cell r="C1659" t="str">
            <v>配电箱</v>
          </cell>
          <cell r="D1659" t="str">
            <v>01AL3</v>
          </cell>
          <cell r="E1659">
            <v>2008.55</v>
          </cell>
          <cell r="F1659">
            <v>1707.65</v>
          </cell>
          <cell r="G1659">
            <v>300.9</v>
          </cell>
          <cell r="H1659">
            <v>0</v>
          </cell>
          <cell r="I1659" t="str">
            <v>2017.11.29</v>
          </cell>
          <cell r="J1659" t="str">
            <v>96</v>
          </cell>
          <cell r="K1659" t="str">
            <v>电力设备</v>
          </cell>
          <cell r="L1659" t="str">
            <v>肥东制剂分厂</v>
          </cell>
          <cell r="M1659" t="str">
            <v>肥东制剂机修车间</v>
          </cell>
          <cell r="N1659" t="str">
            <v>上海人民企业电器合肥</v>
          </cell>
          <cell r="O1659" t="str">
            <v>20.09</v>
          </cell>
          <cell r="P1659" t="str">
            <v>241.08</v>
          </cell>
          <cell r="Q1659" t="str">
            <v>80.34</v>
          </cell>
          <cell r="R1659" t="str">
            <v>85</v>
          </cell>
          <cell r="S1659" t="str">
            <v>平均年限法(一)</v>
          </cell>
          <cell r="T1659" t="str">
            <v>在用</v>
          </cell>
          <cell r="U1659" t="str">
            <v>直接购入</v>
          </cell>
          <cell r="V1659" t="str">
            <v>王桂珍</v>
          </cell>
          <cell r="W1659" t="str">
            <v>2017.11.29</v>
          </cell>
          <cell r="X1659" t="str">
            <v>记--905</v>
          </cell>
        </row>
        <row r="1659">
          <cell r="AA1659" t="str">
            <v>0305</v>
          </cell>
        </row>
        <row r="1660">
          <cell r="B1660" t="str">
            <v>030500038</v>
          </cell>
          <cell r="C1660" t="str">
            <v>配电箱</v>
          </cell>
          <cell r="D1660" t="str">
            <v>01AL4</v>
          </cell>
          <cell r="E1660">
            <v>2000</v>
          </cell>
          <cell r="F1660">
            <v>1700</v>
          </cell>
          <cell r="G1660">
            <v>300</v>
          </cell>
          <cell r="H1660">
            <v>0</v>
          </cell>
          <cell r="I1660" t="str">
            <v>2017.11.29</v>
          </cell>
          <cell r="J1660" t="str">
            <v>96</v>
          </cell>
          <cell r="K1660" t="str">
            <v>电力设备</v>
          </cell>
          <cell r="L1660" t="str">
            <v>肥东制剂分厂</v>
          </cell>
          <cell r="M1660" t="str">
            <v>肥东制剂机修车间</v>
          </cell>
          <cell r="N1660" t="str">
            <v>上海人民企业电器合肥</v>
          </cell>
          <cell r="O1660" t="str">
            <v>20.00</v>
          </cell>
          <cell r="P1660" t="str">
            <v>240.00</v>
          </cell>
          <cell r="Q1660" t="str">
            <v>80.00</v>
          </cell>
          <cell r="R1660" t="str">
            <v>85</v>
          </cell>
          <cell r="S1660" t="str">
            <v>平均年限法(一)</v>
          </cell>
          <cell r="T1660" t="str">
            <v>在用</v>
          </cell>
          <cell r="U1660" t="str">
            <v>直接购入</v>
          </cell>
          <cell r="V1660" t="str">
            <v>王桂珍</v>
          </cell>
          <cell r="W1660" t="str">
            <v>2017.11.29</v>
          </cell>
          <cell r="X1660" t="str">
            <v>记--905</v>
          </cell>
        </row>
        <row r="1660">
          <cell r="AA1660" t="str">
            <v>0305</v>
          </cell>
        </row>
        <row r="1661">
          <cell r="B1661" t="str">
            <v>030500039</v>
          </cell>
          <cell r="C1661" t="str">
            <v>配电箱</v>
          </cell>
          <cell r="D1661" t="str">
            <v>01AL5</v>
          </cell>
          <cell r="E1661">
            <v>1918.8</v>
          </cell>
          <cell r="F1661">
            <v>1631.15</v>
          </cell>
          <cell r="G1661">
            <v>287.65</v>
          </cell>
          <cell r="H1661">
            <v>0</v>
          </cell>
          <cell r="I1661" t="str">
            <v>2017.11.29</v>
          </cell>
          <cell r="J1661" t="str">
            <v>96</v>
          </cell>
          <cell r="K1661" t="str">
            <v>电力设备</v>
          </cell>
          <cell r="L1661" t="str">
            <v>肥东制剂分厂</v>
          </cell>
          <cell r="M1661" t="str">
            <v>肥东制剂机修车间</v>
          </cell>
          <cell r="N1661" t="str">
            <v>上海人民企业电器合肥</v>
          </cell>
          <cell r="O1661" t="str">
            <v>19.19</v>
          </cell>
          <cell r="P1661" t="str">
            <v>230.28</v>
          </cell>
          <cell r="Q1661" t="str">
            <v>76.75</v>
          </cell>
          <cell r="R1661" t="str">
            <v>85</v>
          </cell>
          <cell r="S1661" t="str">
            <v>平均年限法(一)</v>
          </cell>
          <cell r="T1661" t="str">
            <v>在用</v>
          </cell>
          <cell r="U1661" t="str">
            <v>直接购入</v>
          </cell>
          <cell r="V1661" t="str">
            <v>王桂珍</v>
          </cell>
          <cell r="W1661" t="str">
            <v>2017.11.29</v>
          </cell>
          <cell r="X1661" t="str">
            <v>记--905</v>
          </cell>
        </row>
        <row r="1661">
          <cell r="AA1661" t="str">
            <v>0305</v>
          </cell>
        </row>
        <row r="1662">
          <cell r="B1662" t="str">
            <v>030100101</v>
          </cell>
          <cell r="C1662" t="str">
            <v>液相色谱仪（安捷伦1260)</v>
          </cell>
          <cell r="D1662" t="str">
            <v>安捷伦1260</v>
          </cell>
          <cell r="E1662">
            <v>326495.74</v>
          </cell>
          <cell r="F1662">
            <v>274256.64</v>
          </cell>
          <cell r="G1662">
            <v>52239.1</v>
          </cell>
          <cell r="H1662">
            <v>0</v>
          </cell>
          <cell r="I1662" t="str">
            <v>2017.12.14</v>
          </cell>
          <cell r="J1662" t="str">
            <v>96</v>
          </cell>
          <cell r="K1662" t="str">
            <v>质检设备</v>
          </cell>
          <cell r="L1662" t="str">
            <v>质量管理部</v>
          </cell>
          <cell r="M1662" t="str">
            <v>肥东质检分析室</v>
          </cell>
          <cell r="N1662" t="str">
            <v>合肥捷岛科学仪器</v>
          </cell>
          <cell r="O1662" t="str">
            <v>3,264.96</v>
          </cell>
          <cell r="P1662" t="str">
            <v>39,179.52</v>
          </cell>
          <cell r="Q1662" t="str">
            <v>13,059.83</v>
          </cell>
          <cell r="R1662" t="str">
            <v>84</v>
          </cell>
          <cell r="S1662" t="str">
            <v>平均年限法(一)</v>
          </cell>
          <cell r="T1662" t="str">
            <v>在用</v>
          </cell>
          <cell r="U1662" t="str">
            <v>直接购入</v>
          </cell>
          <cell r="V1662" t="str">
            <v>王桂珍</v>
          </cell>
          <cell r="W1662" t="str">
            <v>2017.12.14</v>
          </cell>
          <cell r="X1662" t="str">
            <v>记--128</v>
          </cell>
        </row>
        <row r="1662">
          <cell r="AA1662" t="str">
            <v>0301</v>
          </cell>
        </row>
        <row r="1663">
          <cell r="B1663" t="str">
            <v>031022529</v>
          </cell>
          <cell r="C1663" t="str">
            <v>单门烘箱</v>
          </cell>
          <cell r="D1663" t="str">
            <v>YZH1-60</v>
          </cell>
          <cell r="E1663">
            <v>4957.26</v>
          </cell>
          <cell r="F1663">
            <v>4163.88</v>
          </cell>
          <cell r="G1663">
            <v>793.38</v>
          </cell>
          <cell r="H1663">
            <v>0</v>
          </cell>
          <cell r="I1663" t="str">
            <v>2017.12.14</v>
          </cell>
          <cell r="J1663" t="str">
            <v>96</v>
          </cell>
          <cell r="K1663" t="str">
            <v>剂型设备</v>
          </cell>
          <cell r="L1663" t="str">
            <v>肥东制剂分厂</v>
          </cell>
          <cell r="M1663" t="str">
            <v>肥东机修车间</v>
          </cell>
          <cell r="N1663" t="str">
            <v>合肥升威机床设备</v>
          </cell>
          <cell r="O1663" t="str">
            <v>49.57</v>
          </cell>
          <cell r="P1663" t="str">
            <v>594.84</v>
          </cell>
          <cell r="Q1663" t="str">
            <v>198.29</v>
          </cell>
          <cell r="R1663" t="str">
            <v>84</v>
          </cell>
          <cell r="S1663" t="str">
            <v>平均年限法(一)</v>
          </cell>
          <cell r="T1663" t="str">
            <v>在用</v>
          </cell>
          <cell r="U1663" t="str">
            <v>直接购入</v>
          </cell>
          <cell r="V1663" t="str">
            <v>王桂珍</v>
          </cell>
          <cell r="W1663" t="str">
            <v>2017.12.14</v>
          </cell>
          <cell r="X1663" t="str">
            <v>记--133</v>
          </cell>
        </row>
        <row r="1663">
          <cell r="AA1663" t="str">
            <v>0310</v>
          </cell>
        </row>
        <row r="1664">
          <cell r="B1664" t="str">
            <v>031022531</v>
          </cell>
          <cell r="C1664" t="str">
            <v>等离子切割机</v>
          </cell>
          <cell r="D1664" t="str">
            <v>LCK-20</v>
          </cell>
          <cell r="E1664">
            <v>8376.07</v>
          </cell>
          <cell r="F1664">
            <v>7035.84</v>
          </cell>
          <cell r="G1664">
            <v>1340.23</v>
          </cell>
          <cell r="H1664">
            <v>0</v>
          </cell>
          <cell r="I1664" t="str">
            <v>2017.12.14</v>
          </cell>
          <cell r="J1664" t="str">
            <v>96</v>
          </cell>
          <cell r="K1664" t="str">
            <v>剂型设备</v>
          </cell>
          <cell r="L1664" t="str">
            <v>肥东制剂分厂</v>
          </cell>
          <cell r="M1664" t="str">
            <v>肥东机修车间</v>
          </cell>
          <cell r="N1664" t="str">
            <v>合肥升威机床设备</v>
          </cell>
          <cell r="O1664" t="str">
            <v>83.76</v>
          </cell>
          <cell r="P1664" t="str">
            <v>1,005.12</v>
          </cell>
          <cell r="Q1664" t="str">
            <v>335.04</v>
          </cell>
          <cell r="R1664" t="str">
            <v>84</v>
          </cell>
          <cell r="S1664" t="str">
            <v>平均年限法(一)</v>
          </cell>
          <cell r="T1664" t="str">
            <v>在用</v>
          </cell>
          <cell r="U1664" t="str">
            <v>直接购入</v>
          </cell>
          <cell r="V1664" t="str">
            <v>王桂珍</v>
          </cell>
          <cell r="W1664" t="str">
            <v>2017.12.14</v>
          </cell>
          <cell r="X1664" t="str">
            <v>记--133</v>
          </cell>
        </row>
        <row r="1664">
          <cell r="AA1664" t="str">
            <v>0310</v>
          </cell>
        </row>
        <row r="1665">
          <cell r="B1665" t="str">
            <v>031022532</v>
          </cell>
          <cell r="C1665" t="str">
            <v>逆变弧焊机</v>
          </cell>
          <cell r="D1665" t="str">
            <v>ZX7-400W</v>
          </cell>
          <cell r="E1665">
            <v>2051.28</v>
          </cell>
          <cell r="F1665">
            <v>1722.84</v>
          </cell>
          <cell r="G1665">
            <v>328.44</v>
          </cell>
          <cell r="H1665">
            <v>0</v>
          </cell>
          <cell r="I1665" t="str">
            <v>2017.12.14</v>
          </cell>
          <cell r="J1665" t="str">
            <v>96</v>
          </cell>
          <cell r="K1665" t="str">
            <v>剂型设备</v>
          </cell>
          <cell r="L1665" t="str">
            <v>肥东制剂分厂</v>
          </cell>
          <cell r="M1665" t="str">
            <v>肥东机修车间</v>
          </cell>
          <cell r="N1665" t="str">
            <v>合肥升威机床设备</v>
          </cell>
          <cell r="O1665" t="str">
            <v>20.51</v>
          </cell>
          <cell r="P1665" t="str">
            <v>246.12</v>
          </cell>
          <cell r="Q1665" t="str">
            <v>82.05</v>
          </cell>
          <cell r="R1665" t="str">
            <v>84</v>
          </cell>
          <cell r="S1665" t="str">
            <v>平均年限法(一)</v>
          </cell>
          <cell r="T1665" t="str">
            <v>在用</v>
          </cell>
          <cell r="U1665" t="str">
            <v>直接购入</v>
          </cell>
          <cell r="V1665" t="str">
            <v>王桂珍</v>
          </cell>
          <cell r="W1665" t="str">
            <v>2017.12.14</v>
          </cell>
          <cell r="X1665" t="str">
            <v>记--133</v>
          </cell>
        </row>
        <row r="1665">
          <cell r="AA1665" t="str">
            <v>0310</v>
          </cell>
        </row>
        <row r="1666">
          <cell r="B1666" t="str">
            <v>031022533</v>
          </cell>
          <cell r="C1666" t="str">
            <v>砂轮切割机</v>
          </cell>
          <cell r="D1666" t="str">
            <v>SQ-400</v>
          </cell>
          <cell r="E1666">
            <v>940.17</v>
          </cell>
          <cell r="F1666">
            <v>789.6</v>
          </cell>
          <cell r="G1666">
            <v>150.57</v>
          </cell>
          <cell r="H1666">
            <v>0</v>
          </cell>
          <cell r="I1666" t="str">
            <v>2017.12.14</v>
          </cell>
          <cell r="J1666" t="str">
            <v>96</v>
          </cell>
          <cell r="K1666" t="str">
            <v>剂型设备</v>
          </cell>
          <cell r="L1666" t="str">
            <v>肥东制剂分厂</v>
          </cell>
          <cell r="M1666" t="str">
            <v>肥东机修车间</v>
          </cell>
          <cell r="N1666" t="str">
            <v>合肥升威机床设备</v>
          </cell>
          <cell r="O1666" t="str">
            <v>9.40</v>
          </cell>
          <cell r="P1666" t="str">
            <v>112.80</v>
          </cell>
          <cell r="Q1666" t="str">
            <v>37.61</v>
          </cell>
          <cell r="R1666" t="str">
            <v>84</v>
          </cell>
          <cell r="S1666" t="str">
            <v>平均年限法(一)</v>
          </cell>
          <cell r="T1666" t="str">
            <v>在用</v>
          </cell>
          <cell r="U1666" t="str">
            <v>直接购入</v>
          </cell>
          <cell r="V1666" t="str">
            <v>王桂珍</v>
          </cell>
          <cell r="W1666" t="str">
            <v>2017.12.14</v>
          </cell>
          <cell r="X1666" t="str">
            <v>记--133</v>
          </cell>
        </row>
        <row r="1666">
          <cell r="AA1666" t="str">
            <v>0310</v>
          </cell>
        </row>
        <row r="1667">
          <cell r="B1667" t="str">
            <v>031022534</v>
          </cell>
          <cell r="C1667" t="str">
            <v>直流焊机</v>
          </cell>
          <cell r="D1667" t="str">
            <v>ZX7-315</v>
          </cell>
          <cell r="E1667">
            <v>1623.93</v>
          </cell>
          <cell r="F1667">
            <v>1364.16</v>
          </cell>
          <cell r="G1667">
            <v>259.77</v>
          </cell>
          <cell r="H1667">
            <v>0</v>
          </cell>
          <cell r="I1667" t="str">
            <v>2017.12.14</v>
          </cell>
          <cell r="J1667" t="str">
            <v>96</v>
          </cell>
          <cell r="K1667" t="str">
            <v>剂型设备</v>
          </cell>
          <cell r="L1667" t="str">
            <v>肥东制剂分厂</v>
          </cell>
          <cell r="M1667" t="str">
            <v>肥东制剂车间</v>
          </cell>
          <cell r="N1667" t="str">
            <v>合肥升威机床设备</v>
          </cell>
          <cell r="O1667" t="str">
            <v>16.24</v>
          </cell>
          <cell r="P1667" t="str">
            <v>194.88</v>
          </cell>
          <cell r="Q1667" t="str">
            <v>64.96</v>
          </cell>
          <cell r="R1667" t="str">
            <v>84</v>
          </cell>
          <cell r="S1667" t="str">
            <v>平均年限法(一)</v>
          </cell>
          <cell r="T1667" t="str">
            <v>在用</v>
          </cell>
          <cell r="U1667" t="str">
            <v>直接购入</v>
          </cell>
          <cell r="V1667" t="str">
            <v>王桂珍</v>
          </cell>
          <cell r="W1667" t="str">
            <v>2017.12.14</v>
          </cell>
          <cell r="X1667" t="str">
            <v>记--133</v>
          </cell>
        </row>
        <row r="1667">
          <cell r="AA1667" t="str">
            <v>0310</v>
          </cell>
        </row>
        <row r="1668">
          <cell r="B1668" t="str">
            <v>040900514</v>
          </cell>
          <cell r="C1668" t="str">
            <v>新增视频监控系统</v>
          </cell>
          <cell r="D1668" t="str">
            <v>肥东厂区二期视频监控</v>
          </cell>
          <cell r="E1668">
            <v>141152.68</v>
          </cell>
          <cell r="F1668">
            <v>135506.57</v>
          </cell>
          <cell r="G1668">
            <v>5646.11</v>
          </cell>
          <cell r="H1668">
            <v>0</v>
          </cell>
          <cell r="I1668" t="str">
            <v>2017.12.14</v>
          </cell>
          <cell r="J1668" t="str">
            <v>60</v>
          </cell>
          <cell r="K1668" t="str">
            <v>其他</v>
          </cell>
          <cell r="L1668" t="str">
            <v>肥东合成分厂/肥东制剂分厂</v>
          </cell>
          <cell r="M1668" t="str">
            <v>肥东厂区主干道及仓库</v>
          </cell>
          <cell r="N1668" t="str">
            <v>合肥新振智能科技</v>
          </cell>
          <cell r="O1668" t="str">
            <v>0.00</v>
          </cell>
          <cell r="P1668" t="str">
            <v>0.00</v>
          </cell>
          <cell r="Q1668" t="str">
            <v>5,646.11</v>
          </cell>
          <cell r="R1668" t="str">
            <v>60</v>
          </cell>
          <cell r="S1668" t="str">
            <v>平均年限法(一)</v>
          </cell>
          <cell r="T1668" t="str">
            <v>在用</v>
          </cell>
          <cell r="U1668" t="str">
            <v>在建工程转入</v>
          </cell>
          <cell r="V1668" t="str">
            <v>王桂珍</v>
          </cell>
          <cell r="W1668" t="str">
            <v>2017.12.14</v>
          </cell>
          <cell r="X1668" t="str">
            <v>记--137</v>
          </cell>
        </row>
        <row r="1668">
          <cell r="AA1668" t="str">
            <v>0409</v>
          </cell>
        </row>
        <row r="1669">
          <cell r="B1669" t="str">
            <v>031900057</v>
          </cell>
          <cell r="C1669" t="str">
            <v>自动化袋式包装机</v>
          </cell>
          <cell r="D1669" t="str">
            <v>FJ-240</v>
          </cell>
          <cell r="E1669">
            <v>236340.17</v>
          </cell>
          <cell r="F1669">
            <v>198525.6</v>
          </cell>
          <cell r="G1669">
            <v>37814.57</v>
          </cell>
          <cell r="H1669">
            <v>0</v>
          </cell>
          <cell r="I1669" t="str">
            <v>2017.12.31</v>
          </cell>
          <cell r="J1669" t="str">
            <v>96</v>
          </cell>
          <cell r="K1669" t="str">
            <v>气流粉碎装置--肥东分厂</v>
          </cell>
          <cell r="L1669" t="str">
            <v>肥东制剂分厂</v>
          </cell>
          <cell r="M1669" t="str">
            <v>肥东新建气流粉碎车间</v>
          </cell>
          <cell r="N1669" t="str">
            <v>江苏汤姆包装机械</v>
          </cell>
          <cell r="O1669" t="str">
            <v>2,363.40</v>
          </cell>
          <cell r="P1669" t="str">
            <v>28,360.80</v>
          </cell>
          <cell r="Q1669" t="str">
            <v>9,453.61</v>
          </cell>
          <cell r="R1669" t="str">
            <v>84</v>
          </cell>
          <cell r="S1669" t="str">
            <v>平均年限法(一)</v>
          </cell>
          <cell r="T1669" t="str">
            <v>在用</v>
          </cell>
          <cell r="U1669" t="str">
            <v>直接购入</v>
          </cell>
          <cell r="V1669" t="str">
            <v>王桂珍</v>
          </cell>
          <cell r="W1669" t="str">
            <v>2017.12.31</v>
          </cell>
          <cell r="X1669" t="str">
            <v>记--1181</v>
          </cell>
        </row>
        <row r="1669">
          <cell r="AA1669" t="str">
            <v>0319</v>
          </cell>
        </row>
        <row r="1670">
          <cell r="B1670" t="str">
            <v>031022535</v>
          </cell>
          <cell r="C1670" t="str">
            <v>管线式高剪切均质乳化机</v>
          </cell>
          <cell r="D1670" t="str">
            <v>425/1/6FA</v>
          </cell>
          <cell r="E1670">
            <v>27350.44</v>
          </cell>
          <cell r="F1670">
            <v>22974</v>
          </cell>
          <cell r="G1670">
            <v>4376.44</v>
          </cell>
          <cell r="H1670">
            <v>0</v>
          </cell>
          <cell r="I1670" t="str">
            <v>2017.12.31</v>
          </cell>
          <cell r="J1670" t="str">
            <v>96</v>
          </cell>
          <cell r="K1670" t="str">
            <v>剂型设备</v>
          </cell>
          <cell r="L1670" t="str">
            <v>肥东制剂分厂</v>
          </cell>
          <cell r="M1670" t="str">
            <v>肥东制剂14#车间</v>
          </cell>
          <cell r="N1670" t="str">
            <v>上海启双机电有限公司</v>
          </cell>
          <cell r="O1670" t="str">
            <v>273.50</v>
          </cell>
          <cell r="P1670" t="str">
            <v>3,282.00</v>
          </cell>
          <cell r="Q1670" t="str">
            <v>1,094.02</v>
          </cell>
          <cell r="R1670" t="str">
            <v>84</v>
          </cell>
          <cell r="S1670" t="str">
            <v>平均年限法(一)</v>
          </cell>
          <cell r="T1670" t="str">
            <v>在用</v>
          </cell>
          <cell r="U1670" t="str">
            <v>直接购入</v>
          </cell>
          <cell r="V1670" t="str">
            <v>王桂珍</v>
          </cell>
          <cell r="W1670" t="str">
            <v>2017.12.31</v>
          </cell>
          <cell r="X1670" t="str">
            <v>记--1186</v>
          </cell>
        </row>
        <row r="1670">
          <cell r="AA1670" t="str">
            <v>0310</v>
          </cell>
        </row>
        <row r="1671">
          <cell r="B1671" t="str">
            <v>040900515</v>
          </cell>
          <cell r="C1671" t="str">
            <v>电动洗地机</v>
          </cell>
          <cell r="D1671" t="str">
            <v>GM50B</v>
          </cell>
          <cell r="E1671">
            <v>11111.11</v>
          </cell>
          <cell r="F1671">
            <v>10666.67</v>
          </cell>
          <cell r="G1671">
            <v>444.44</v>
          </cell>
          <cell r="H1671">
            <v>0</v>
          </cell>
          <cell r="I1671" t="str">
            <v>2017.12.31</v>
          </cell>
          <cell r="J1671" t="str">
            <v>60</v>
          </cell>
          <cell r="K1671" t="str">
            <v>其他</v>
          </cell>
          <cell r="L1671" t="str">
            <v>肥东合成分厂</v>
          </cell>
          <cell r="M1671" t="str">
            <v>肥东合成二车间（精喹）</v>
          </cell>
          <cell r="N1671" t="str">
            <v>安徽洁百利环境科技</v>
          </cell>
          <cell r="O1671" t="str">
            <v>0.00</v>
          </cell>
          <cell r="P1671" t="str">
            <v>0.00</v>
          </cell>
          <cell r="Q1671" t="str">
            <v>444.44</v>
          </cell>
          <cell r="R1671" t="str">
            <v>60</v>
          </cell>
          <cell r="S1671" t="str">
            <v>平均年限法(一)</v>
          </cell>
          <cell r="T1671" t="str">
            <v>在用</v>
          </cell>
          <cell r="U1671" t="str">
            <v>直接购入</v>
          </cell>
          <cell r="V1671" t="str">
            <v>王桂珍</v>
          </cell>
          <cell r="W1671" t="str">
            <v>2017.12.31</v>
          </cell>
          <cell r="X1671" t="str">
            <v>记--1188</v>
          </cell>
        </row>
        <row r="1671">
          <cell r="AA1671" t="str">
            <v>0409</v>
          </cell>
        </row>
        <row r="1672">
          <cell r="B1672" t="str">
            <v>031022536</v>
          </cell>
          <cell r="C1672" t="str">
            <v>不锈钢储罐（6M3)</v>
          </cell>
          <cell r="D1672" t="str">
            <v>6M3</v>
          </cell>
          <cell r="E1672">
            <v>30769.23</v>
          </cell>
          <cell r="F1672">
            <v>25845.96</v>
          </cell>
          <cell r="G1672">
            <v>4923.27</v>
          </cell>
          <cell r="H1672">
            <v>0</v>
          </cell>
          <cell r="I1672" t="str">
            <v>2017.12.31</v>
          </cell>
          <cell r="J1672" t="str">
            <v>96</v>
          </cell>
          <cell r="K1672" t="str">
            <v>剂型设备</v>
          </cell>
          <cell r="L1672" t="str">
            <v>肥东制剂分厂</v>
          </cell>
          <cell r="M1672" t="str">
            <v>肥东制剂14#车间</v>
          </cell>
          <cell r="N1672" t="str">
            <v>合肥科安设备安装</v>
          </cell>
          <cell r="O1672" t="str">
            <v>307.69</v>
          </cell>
          <cell r="P1672" t="str">
            <v>3,692.28</v>
          </cell>
          <cell r="Q1672" t="str">
            <v>1,230.77</v>
          </cell>
          <cell r="R1672" t="str">
            <v>84</v>
          </cell>
          <cell r="S1672" t="str">
            <v>平均年限法(一)</v>
          </cell>
          <cell r="T1672" t="str">
            <v>在用</v>
          </cell>
          <cell r="U1672" t="str">
            <v>直接购入</v>
          </cell>
          <cell r="V1672" t="str">
            <v>王桂珍</v>
          </cell>
          <cell r="W1672" t="str">
            <v>2017.12.31</v>
          </cell>
          <cell r="X1672" t="str">
            <v>记--447</v>
          </cell>
        </row>
        <row r="1672">
          <cell r="AA1672" t="str">
            <v>0310</v>
          </cell>
        </row>
        <row r="1673">
          <cell r="B1673" t="str">
            <v>031022537</v>
          </cell>
          <cell r="C1673" t="str">
            <v>不锈钢储罐（6M3)</v>
          </cell>
          <cell r="D1673" t="str">
            <v>6M3</v>
          </cell>
          <cell r="E1673">
            <v>30769.23</v>
          </cell>
          <cell r="F1673">
            <v>25845.96</v>
          </cell>
          <cell r="G1673">
            <v>4923.27</v>
          </cell>
          <cell r="H1673">
            <v>0</v>
          </cell>
          <cell r="I1673" t="str">
            <v>2017.12.31</v>
          </cell>
          <cell r="J1673" t="str">
            <v>96</v>
          </cell>
          <cell r="K1673" t="str">
            <v>剂型设备</v>
          </cell>
          <cell r="L1673" t="str">
            <v>肥东制剂分厂</v>
          </cell>
          <cell r="M1673" t="str">
            <v>肥东制剂14#车间</v>
          </cell>
          <cell r="N1673" t="str">
            <v>合肥科安设备安装</v>
          </cell>
          <cell r="O1673" t="str">
            <v>307.69</v>
          </cell>
          <cell r="P1673" t="str">
            <v>3,692.28</v>
          </cell>
          <cell r="Q1673" t="str">
            <v>1,230.77</v>
          </cell>
          <cell r="R1673" t="str">
            <v>84</v>
          </cell>
          <cell r="S1673" t="str">
            <v>平均年限法(一)</v>
          </cell>
          <cell r="T1673" t="str">
            <v>在用</v>
          </cell>
          <cell r="U1673" t="str">
            <v>直接购入</v>
          </cell>
          <cell r="V1673" t="str">
            <v>王桂珍</v>
          </cell>
          <cell r="W1673" t="str">
            <v>2017.12.31</v>
          </cell>
          <cell r="X1673" t="str">
            <v>记--447</v>
          </cell>
        </row>
        <row r="1673">
          <cell r="AA1673" t="str">
            <v>0310</v>
          </cell>
        </row>
        <row r="1674">
          <cell r="B1674" t="str">
            <v>031022538</v>
          </cell>
          <cell r="C1674" t="str">
            <v>不锈钢储罐（6M3)</v>
          </cell>
          <cell r="D1674" t="str">
            <v>6M3</v>
          </cell>
          <cell r="E1674">
            <v>30769.23</v>
          </cell>
          <cell r="F1674">
            <v>25845.96</v>
          </cell>
          <cell r="G1674">
            <v>4923.27</v>
          </cell>
          <cell r="H1674">
            <v>0</v>
          </cell>
          <cell r="I1674" t="str">
            <v>2017.12.31</v>
          </cell>
          <cell r="J1674" t="str">
            <v>96</v>
          </cell>
          <cell r="K1674" t="str">
            <v>剂型设备</v>
          </cell>
          <cell r="L1674" t="str">
            <v>肥东制剂分厂</v>
          </cell>
          <cell r="M1674" t="str">
            <v>肥东制剂14#车间</v>
          </cell>
          <cell r="N1674" t="str">
            <v>合肥科安设备安装</v>
          </cell>
          <cell r="O1674" t="str">
            <v>307.69</v>
          </cell>
          <cell r="P1674" t="str">
            <v>3,692.28</v>
          </cell>
          <cell r="Q1674" t="str">
            <v>1,230.77</v>
          </cell>
          <cell r="R1674" t="str">
            <v>84</v>
          </cell>
          <cell r="S1674" t="str">
            <v>平均年限法(一)</v>
          </cell>
          <cell r="T1674" t="str">
            <v>在用</v>
          </cell>
          <cell r="U1674" t="str">
            <v>直接购入</v>
          </cell>
          <cell r="V1674" t="str">
            <v>王桂珍</v>
          </cell>
          <cell r="W1674" t="str">
            <v>2017.12.31</v>
          </cell>
          <cell r="X1674" t="str">
            <v>记--447</v>
          </cell>
        </row>
        <row r="1674">
          <cell r="AA1674" t="str">
            <v>0310</v>
          </cell>
        </row>
        <row r="1675">
          <cell r="B1675" t="str">
            <v>031700011</v>
          </cell>
          <cell r="C1675" t="str">
            <v>卧式砂磨机（棒消式高效超细砂麿机）</v>
          </cell>
          <cell r="D1675" t="str">
            <v>FDS-30，防爆型</v>
          </cell>
          <cell r="E1675">
            <v>146153.84</v>
          </cell>
          <cell r="F1675">
            <v>122769.36</v>
          </cell>
          <cell r="G1675">
            <v>23384.48</v>
          </cell>
          <cell r="H1675">
            <v>0</v>
          </cell>
          <cell r="I1675" t="str">
            <v>2017.12.31</v>
          </cell>
          <cell r="J1675" t="str">
            <v>96</v>
          </cell>
          <cell r="K1675" t="str">
            <v>微胶囊装置--肥东分厂</v>
          </cell>
          <cell r="L1675" t="str">
            <v>肥东制剂分厂</v>
          </cell>
          <cell r="M1675" t="str">
            <v>肥东制剂种衣剂车间</v>
          </cell>
          <cell r="N1675" t="str">
            <v>上海法孚莱能源技术</v>
          </cell>
          <cell r="O1675" t="str">
            <v>1,461.54</v>
          </cell>
          <cell r="P1675" t="str">
            <v>17,538.48</v>
          </cell>
          <cell r="Q1675" t="str">
            <v>5,846.15</v>
          </cell>
          <cell r="R1675" t="str">
            <v>84</v>
          </cell>
          <cell r="S1675" t="str">
            <v>平均年限法(一)</v>
          </cell>
          <cell r="T1675" t="str">
            <v>在用</v>
          </cell>
          <cell r="U1675" t="str">
            <v>直接购入</v>
          </cell>
          <cell r="V1675" t="str">
            <v>王桂珍</v>
          </cell>
          <cell r="W1675" t="str">
            <v>2017.12.31</v>
          </cell>
          <cell r="X1675" t="str">
            <v>记--1231</v>
          </cell>
        </row>
        <row r="1675">
          <cell r="AA1675" t="str">
            <v>0317</v>
          </cell>
        </row>
        <row r="1676">
          <cell r="B1676" t="str">
            <v>031700012</v>
          </cell>
          <cell r="C1676" t="str">
            <v>大流量盘式砂磨机</v>
          </cell>
          <cell r="D1676" t="str">
            <v>FDS-30，防爆型</v>
          </cell>
          <cell r="E1676">
            <v>64957.26</v>
          </cell>
          <cell r="F1676">
            <v>54563.88</v>
          </cell>
          <cell r="G1676">
            <v>10393.38</v>
          </cell>
          <cell r="H1676">
            <v>0</v>
          </cell>
          <cell r="I1676" t="str">
            <v>2017.12.31</v>
          </cell>
          <cell r="J1676" t="str">
            <v>96</v>
          </cell>
          <cell r="K1676" t="str">
            <v>微胶囊装置--肥东分厂</v>
          </cell>
          <cell r="L1676" t="str">
            <v>肥东制剂分厂</v>
          </cell>
          <cell r="M1676" t="str">
            <v>肥东制剂种衣剂车间</v>
          </cell>
          <cell r="N1676" t="str">
            <v>上海法孚莱能源技术</v>
          </cell>
          <cell r="O1676" t="str">
            <v>649.57</v>
          </cell>
          <cell r="P1676" t="str">
            <v>7,794.84</v>
          </cell>
          <cell r="Q1676" t="str">
            <v>2,598.29</v>
          </cell>
          <cell r="R1676" t="str">
            <v>84</v>
          </cell>
          <cell r="S1676" t="str">
            <v>平均年限法(一)</v>
          </cell>
          <cell r="T1676" t="str">
            <v>在用</v>
          </cell>
          <cell r="U1676" t="str">
            <v>直接购入</v>
          </cell>
          <cell r="V1676" t="str">
            <v>王桂珍</v>
          </cell>
          <cell r="W1676" t="str">
            <v>2017.12.31</v>
          </cell>
          <cell r="X1676" t="str">
            <v>记--1231</v>
          </cell>
        </row>
        <row r="1676">
          <cell r="AA1676" t="str">
            <v>0317</v>
          </cell>
        </row>
        <row r="1677">
          <cell r="B1677" t="str">
            <v>031700013</v>
          </cell>
          <cell r="C1677" t="str">
            <v>大流量盘式砂麿机</v>
          </cell>
          <cell r="D1677" t="str">
            <v>FSP-60，防爆型</v>
          </cell>
          <cell r="E1677">
            <v>64957.26</v>
          </cell>
          <cell r="F1677">
            <v>54563.88</v>
          </cell>
          <cell r="G1677">
            <v>10393.38</v>
          </cell>
          <cell r="H1677">
            <v>0</v>
          </cell>
          <cell r="I1677" t="str">
            <v>2017.12.31</v>
          </cell>
          <cell r="J1677" t="str">
            <v>96</v>
          </cell>
          <cell r="K1677" t="str">
            <v>微胶囊装置--肥东分厂</v>
          </cell>
          <cell r="L1677" t="str">
            <v>肥东制剂分厂</v>
          </cell>
          <cell r="M1677" t="str">
            <v>肥东制剂种衣剂车间</v>
          </cell>
          <cell r="N1677" t="str">
            <v>上海法孚莱能源技术</v>
          </cell>
          <cell r="O1677" t="str">
            <v>649.57</v>
          </cell>
          <cell r="P1677" t="str">
            <v>7,794.84</v>
          </cell>
          <cell r="Q1677" t="str">
            <v>2,598.29</v>
          </cell>
          <cell r="R1677" t="str">
            <v>84</v>
          </cell>
          <cell r="S1677" t="str">
            <v>平均年限法(一)</v>
          </cell>
          <cell r="T1677" t="str">
            <v>在用</v>
          </cell>
          <cell r="U1677" t="str">
            <v>直接购入</v>
          </cell>
          <cell r="V1677" t="str">
            <v>王桂珍</v>
          </cell>
          <cell r="W1677" t="str">
            <v>2017.12.31</v>
          </cell>
          <cell r="X1677" t="str">
            <v>记--1231</v>
          </cell>
        </row>
        <row r="1677">
          <cell r="AA1677" t="str">
            <v>0317</v>
          </cell>
        </row>
        <row r="1678">
          <cell r="B1678" t="str">
            <v>030700241</v>
          </cell>
          <cell r="C1678" t="str">
            <v>管道式电磁流量计</v>
          </cell>
          <cell r="D1678" t="str">
            <v>FEM-DN50</v>
          </cell>
          <cell r="E1678">
            <v>2564.1</v>
          </cell>
          <cell r="F1678">
            <v>2153.76</v>
          </cell>
          <cell r="G1678">
            <v>410.34</v>
          </cell>
          <cell r="H1678">
            <v>0</v>
          </cell>
          <cell r="I1678" t="str">
            <v>2017.12.31</v>
          </cell>
          <cell r="J1678" t="str">
            <v>96</v>
          </cell>
          <cell r="K1678" t="str">
            <v>精喹装置（合成二车间）</v>
          </cell>
          <cell r="L1678" t="str">
            <v>肥东合成分厂</v>
          </cell>
          <cell r="M1678" t="str">
            <v>肥东合成二车间（精喹）</v>
          </cell>
          <cell r="N1678" t="str">
            <v>上海雅鹄仪表公司</v>
          </cell>
          <cell r="O1678" t="str">
            <v>25.64</v>
          </cell>
          <cell r="P1678" t="str">
            <v>307.68</v>
          </cell>
          <cell r="Q1678" t="str">
            <v>102.56</v>
          </cell>
          <cell r="R1678" t="str">
            <v>84</v>
          </cell>
          <cell r="S1678" t="str">
            <v>平均年限法(一)</v>
          </cell>
          <cell r="T1678" t="str">
            <v>在用</v>
          </cell>
          <cell r="U1678" t="str">
            <v>直接购入</v>
          </cell>
          <cell r="V1678" t="str">
            <v>王桂珍</v>
          </cell>
          <cell r="W1678" t="str">
            <v>2017.12.31</v>
          </cell>
          <cell r="X1678" t="str">
            <v>记--1236</v>
          </cell>
        </row>
        <row r="1678">
          <cell r="AA1678" t="str">
            <v>0307</v>
          </cell>
        </row>
        <row r="1679">
          <cell r="B1679" t="str">
            <v>030700242</v>
          </cell>
          <cell r="C1679" t="str">
            <v>管道式电磁流量计</v>
          </cell>
          <cell r="D1679" t="str">
            <v>FEM-DN50</v>
          </cell>
          <cell r="E1679">
            <v>2564.11</v>
          </cell>
          <cell r="F1679">
            <v>2153.76</v>
          </cell>
          <cell r="G1679">
            <v>410.35</v>
          </cell>
          <cell r="H1679">
            <v>0</v>
          </cell>
          <cell r="I1679" t="str">
            <v>2017.12.31</v>
          </cell>
          <cell r="J1679" t="str">
            <v>96</v>
          </cell>
          <cell r="K1679" t="str">
            <v>精喹装置（合成二车间）</v>
          </cell>
          <cell r="L1679" t="str">
            <v>肥东合成分厂</v>
          </cell>
          <cell r="M1679" t="str">
            <v>肥东合成二车间（精喹）</v>
          </cell>
          <cell r="N1679" t="str">
            <v>上海雅鹄仪表公司</v>
          </cell>
          <cell r="O1679" t="str">
            <v>25.64</v>
          </cell>
          <cell r="P1679" t="str">
            <v>307.68</v>
          </cell>
          <cell r="Q1679" t="str">
            <v>102.56</v>
          </cell>
          <cell r="R1679" t="str">
            <v>84</v>
          </cell>
          <cell r="S1679" t="str">
            <v>平均年限法(一)</v>
          </cell>
          <cell r="T1679" t="str">
            <v>在用</v>
          </cell>
          <cell r="U1679" t="str">
            <v>直接购入</v>
          </cell>
          <cell r="V1679" t="str">
            <v>王桂珍</v>
          </cell>
          <cell r="W1679" t="str">
            <v>2017.12.31</v>
          </cell>
          <cell r="X1679" t="str">
            <v>记--1236</v>
          </cell>
        </row>
        <row r="1679">
          <cell r="AA1679" t="str">
            <v>0307</v>
          </cell>
        </row>
        <row r="1680">
          <cell r="B1680" t="str">
            <v>030800148</v>
          </cell>
          <cell r="C1680" t="str">
            <v>减速机</v>
          </cell>
          <cell r="D1680" t="str">
            <v>BLD4-11-7.5kw</v>
          </cell>
          <cell r="E1680">
            <v>3846.16</v>
          </cell>
          <cell r="F1680">
            <v>3230.64</v>
          </cell>
          <cell r="G1680">
            <v>615.52</v>
          </cell>
          <cell r="H1680">
            <v>0</v>
          </cell>
          <cell r="I1680" t="str">
            <v>2017.12.31</v>
          </cell>
          <cell r="J1680" t="str">
            <v>96</v>
          </cell>
          <cell r="K1680" t="str">
            <v>烟嘧装置（合成一车间）</v>
          </cell>
          <cell r="L1680" t="str">
            <v>肥东合成分厂</v>
          </cell>
          <cell r="M1680" t="str">
            <v>肥东合成一车间（苯磺隆）</v>
          </cell>
          <cell r="N1680" t="str">
            <v>铜陵市巨氟防腐工程</v>
          </cell>
          <cell r="O1680" t="str">
            <v>38.46</v>
          </cell>
          <cell r="P1680" t="str">
            <v>461.52</v>
          </cell>
          <cell r="Q1680" t="str">
            <v>153.85</v>
          </cell>
          <cell r="R1680" t="str">
            <v>84</v>
          </cell>
          <cell r="S1680" t="str">
            <v>平均年限法(一)</v>
          </cell>
          <cell r="T1680" t="str">
            <v>在用</v>
          </cell>
          <cell r="U1680" t="str">
            <v>直接购入</v>
          </cell>
          <cell r="V1680" t="str">
            <v>王桂珍</v>
          </cell>
          <cell r="W1680" t="str">
            <v>2017.12.31</v>
          </cell>
          <cell r="X1680" t="str">
            <v>记--1245</v>
          </cell>
        </row>
        <row r="1680">
          <cell r="AA1680" t="str">
            <v>0308</v>
          </cell>
        </row>
        <row r="1681">
          <cell r="B1681" t="str">
            <v>031900058</v>
          </cell>
          <cell r="C1681" t="str">
            <v>气流粉碎机</v>
          </cell>
          <cell r="D1681" t="str">
            <v>太仓金溪</v>
          </cell>
          <cell r="E1681">
            <v>63247.86</v>
          </cell>
          <cell r="F1681">
            <v>53128.32</v>
          </cell>
          <cell r="G1681">
            <v>10119.54</v>
          </cell>
          <cell r="H1681">
            <v>0</v>
          </cell>
          <cell r="I1681" t="str">
            <v>2017.12.31</v>
          </cell>
          <cell r="J1681" t="str">
            <v>96</v>
          </cell>
          <cell r="K1681" t="str">
            <v>气流粉碎装置--肥东分厂</v>
          </cell>
          <cell r="L1681" t="str">
            <v>肥东制剂分厂</v>
          </cell>
          <cell r="M1681" t="str">
            <v>肥东气流粉碎车间</v>
          </cell>
          <cell r="N1681" t="str">
            <v>太仓金溪粉碎设备</v>
          </cell>
          <cell r="O1681" t="str">
            <v>632.48</v>
          </cell>
          <cell r="P1681" t="str">
            <v>7,589.76</v>
          </cell>
          <cell r="Q1681" t="str">
            <v>2,529.91</v>
          </cell>
          <cell r="R1681" t="str">
            <v>84</v>
          </cell>
          <cell r="S1681" t="str">
            <v>平均年限法(一)</v>
          </cell>
          <cell r="T1681" t="str">
            <v>在用</v>
          </cell>
          <cell r="U1681" t="str">
            <v>直接购入</v>
          </cell>
          <cell r="V1681" t="str">
            <v>王桂珍</v>
          </cell>
          <cell r="W1681" t="str">
            <v>2017.12.31</v>
          </cell>
          <cell r="X1681" t="str">
            <v>记--1248</v>
          </cell>
        </row>
        <row r="1681">
          <cell r="AA1681" t="str">
            <v>0319</v>
          </cell>
        </row>
        <row r="1682">
          <cell r="B1682" t="str">
            <v>031022539</v>
          </cell>
          <cell r="C1682" t="str">
            <v>DN50防爆定量控制仪</v>
          </cell>
          <cell r="D1682" t="str">
            <v>DL-9001</v>
          </cell>
          <cell r="E1682">
            <v>7606.84</v>
          </cell>
          <cell r="F1682">
            <v>6389.88</v>
          </cell>
          <cell r="G1682">
            <v>1216.96</v>
          </cell>
          <cell r="H1682">
            <v>0</v>
          </cell>
          <cell r="I1682" t="str">
            <v>2017.12.31</v>
          </cell>
          <cell r="J1682" t="str">
            <v>96</v>
          </cell>
          <cell r="K1682" t="str">
            <v>剂型设备</v>
          </cell>
          <cell r="L1682" t="str">
            <v>肥东制剂分厂</v>
          </cell>
          <cell r="M1682" t="str">
            <v>肥东制剂袋装车间</v>
          </cell>
          <cell r="N1682" t="str">
            <v>合肥同硕仪科技</v>
          </cell>
          <cell r="O1682" t="str">
            <v>76.07</v>
          </cell>
          <cell r="P1682" t="str">
            <v>912.84</v>
          </cell>
          <cell r="Q1682" t="str">
            <v>304.27</v>
          </cell>
          <cell r="R1682" t="str">
            <v>84</v>
          </cell>
          <cell r="S1682" t="str">
            <v>平均年限法(一)</v>
          </cell>
          <cell r="T1682" t="str">
            <v>在用</v>
          </cell>
          <cell r="U1682" t="str">
            <v>直接购入</v>
          </cell>
          <cell r="V1682" t="str">
            <v>王桂珍</v>
          </cell>
          <cell r="W1682" t="str">
            <v>2017.12.31</v>
          </cell>
          <cell r="X1682" t="str">
            <v>记--1257</v>
          </cell>
        </row>
        <row r="1682">
          <cell r="AA1682" t="str">
            <v>0310</v>
          </cell>
        </row>
        <row r="1683">
          <cell r="B1683" t="str">
            <v>031022540</v>
          </cell>
          <cell r="C1683" t="str">
            <v>DN50防爆定量控制仪</v>
          </cell>
          <cell r="D1683" t="str">
            <v>DL-9001</v>
          </cell>
          <cell r="E1683">
            <v>7606.84</v>
          </cell>
          <cell r="F1683">
            <v>6389.88</v>
          </cell>
          <cell r="G1683">
            <v>1216.96</v>
          </cell>
          <cell r="H1683">
            <v>0</v>
          </cell>
          <cell r="I1683" t="str">
            <v>2017.12.31</v>
          </cell>
          <cell r="J1683" t="str">
            <v>96</v>
          </cell>
          <cell r="K1683" t="str">
            <v>剂型设备</v>
          </cell>
          <cell r="L1683" t="str">
            <v>肥东制剂分厂</v>
          </cell>
          <cell r="M1683" t="str">
            <v>肥东制剂袋装车间</v>
          </cell>
          <cell r="N1683" t="str">
            <v>合肥同硕仪科技</v>
          </cell>
          <cell r="O1683" t="str">
            <v>76.07</v>
          </cell>
          <cell r="P1683" t="str">
            <v>912.84</v>
          </cell>
          <cell r="Q1683" t="str">
            <v>304.27</v>
          </cell>
          <cell r="R1683" t="str">
            <v>84</v>
          </cell>
          <cell r="S1683" t="str">
            <v>平均年限法(一)</v>
          </cell>
          <cell r="T1683" t="str">
            <v>在用</v>
          </cell>
          <cell r="U1683" t="str">
            <v>直接购入</v>
          </cell>
          <cell r="V1683" t="str">
            <v>王桂珍</v>
          </cell>
          <cell r="W1683" t="str">
            <v>2017.12.31</v>
          </cell>
          <cell r="X1683" t="str">
            <v>记--1257</v>
          </cell>
        </row>
        <row r="1683">
          <cell r="AA1683" t="str">
            <v>0310</v>
          </cell>
        </row>
        <row r="1684">
          <cell r="B1684" t="str">
            <v>031022541</v>
          </cell>
          <cell r="C1684" t="str">
            <v>DN50定量控制仪</v>
          </cell>
          <cell r="D1684" t="str">
            <v>DL-9001</v>
          </cell>
          <cell r="E1684">
            <v>2991.45</v>
          </cell>
          <cell r="F1684">
            <v>2512.44</v>
          </cell>
          <cell r="G1684">
            <v>479.01</v>
          </cell>
          <cell r="H1684">
            <v>0</v>
          </cell>
          <cell r="I1684" t="str">
            <v>2017.12.31</v>
          </cell>
          <cell r="J1684" t="str">
            <v>96</v>
          </cell>
          <cell r="K1684" t="str">
            <v>剂型设备</v>
          </cell>
          <cell r="L1684" t="str">
            <v>肥东制剂分厂</v>
          </cell>
          <cell r="M1684" t="str">
            <v>肥东制剂袋装车间</v>
          </cell>
          <cell r="N1684" t="str">
            <v>合肥同硕仪科技</v>
          </cell>
          <cell r="O1684" t="str">
            <v>29.91</v>
          </cell>
          <cell r="P1684" t="str">
            <v>358.92</v>
          </cell>
          <cell r="Q1684" t="str">
            <v>119.66</v>
          </cell>
          <cell r="R1684" t="str">
            <v>84</v>
          </cell>
          <cell r="S1684" t="str">
            <v>平均年限法(一)</v>
          </cell>
          <cell r="T1684" t="str">
            <v>在用</v>
          </cell>
          <cell r="U1684" t="str">
            <v>直接购入</v>
          </cell>
          <cell r="V1684" t="str">
            <v>王桂珍</v>
          </cell>
          <cell r="W1684" t="str">
            <v>2017.12.31</v>
          </cell>
          <cell r="X1684" t="str">
            <v>记--1257</v>
          </cell>
        </row>
        <row r="1684">
          <cell r="AA1684" t="str">
            <v>0310</v>
          </cell>
        </row>
        <row r="1685">
          <cell r="B1685" t="str">
            <v>031022542</v>
          </cell>
          <cell r="C1685" t="str">
            <v>DN32定量控制仪</v>
          </cell>
          <cell r="D1685" t="str">
            <v>DL-9001</v>
          </cell>
          <cell r="E1685">
            <v>3589.74</v>
          </cell>
          <cell r="F1685">
            <v>3015.6</v>
          </cell>
          <cell r="G1685">
            <v>574.14</v>
          </cell>
          <cell r="H1685">
            <v>0</v>
          </cell>
          <cell r="I1685" t="str">
            <v>2017.12.31</v>
          </cell>
          <cell r="J1685" t="str">
            <v>96</v>
          </cell>
          <cell r="K1685" t="str">
            <v>剂型设备</v>
          </cell>
          <cell r="L1685" t="str">
            <v>肥东制剂分厂</v>
          </cell>
          <cell r="M1685" t="str">
            <v>肥东制剂袋装车间</v>
          </cell>
          <cell r="N1685" t="str">
            <v>合肥同硕仪科技</v>
          </cell>
          <cell r="O1685" t="str">
            <v>35.90</v>
          </cell>
          <cell r="P1685" t="str">
            <v>430.80</v>
          </cell>
          <cell r="Q1685" t="str">
            <v>143.59</v>
          </cell>
          <cell r="R1685" t="str">
            <v>84</v>
          </cell>
          <cell r="S1685" t="str">
            <v>平均年限法(一)</v>
          </cell>
          <cell r="T1685" t="str">
            <v>在用</v>
          </cell>
          <cell r="U1685" t="str">
            <v>直接购入</v>
          </cell>
          <cell r="V1685" t="str">
            <v>王桂珍</v>
          </cell>
          <cell r="W1685" t="str">
            <v>2017.12.31</v>
          </cell>
          <cell r="X1685" t="str">
            <v>记--1257</v>
          </cell>
        </row>
        <row r="1685">
          <cell r="AA1685" t="str">
            <v>0310</v>
          </cell>
        </row>
        <row r="1686">
          <cell r="B1686" t="str">
            <v>031022543</v>
          </cell>
          <cell r="C1686" t="str">
            <v>多米诺A+系列喷码机</v>
          </cell>
          <cell r="D1686" t="str">
            <v>A200+</v>
          </cell>
          <cell r="E1686">
            <v>44444.46</v>
          </cell>
          <cell r="F1686">
            <v>37332.96</v>
          </cell>
          <cell r="G1686">
            <v>7111.5</v>
          </cell>
          <cell r="H1686">
            <v>0</v>
          </cell>
          <cell r="I1686" t="str">
            <v>2017.12.31</v>
          </cell>
          <cell r="J1686" t="str">
            <v>96</v>
          </cell>
          <cell r="K1686" t="str">
            <v>剂型设备</v>
          </cell>
          <cell r="L1686" t="str">
            <v>肥东制剂分厂</v>
          </cell>
          <cell r="M1686" t="str">
            <v>肥东制剂14#车间</v>
          </cell>
          <cell r="N1686" t="str">
            <v>多米诺标识科技有限公</v>
          </cell>
          <cell r="O1686" t="str">
            <v>444.44</v>
          </cell>
          <cell r="P1686" t="str">
            <v>5,333.28</v>
          </cell>
          <cell r="Q1686" t="str">
            <v>1,777.78</v>
          </cell>
          <cell r="R1686" t="str">
            <v>84</v>
          </cell>
          <cell r="S1686" t="str">
            <v>平均年限法(一)</v>
          </cell>
          <cell r="T1686" t="str">
            <v>在用</v>
          </cell>
          <cell r="U1686" t="str">
            <v>直接购入</v>
          </cell>
          <cell r="V1686" t="str">
            <v>王桂珍</v>
          </cell>
          <cell r="W1686" t="str">
            <v>2017.12.31</v>
          </cell>
          <cell r="X1686" t="str">
            <v>记--1213</v>
          </cell>
        </row>
        <row r="1686">
          <cell r="AA1686" t="str">
            <v>0310</v>
          </cell>
        </row>
        <row r="1687">
          <cell r="B1687" t="str">
            <v>030500040</v>
          </cell>
          <cell r="C1687" t="str">
            <v>低压配电柜</v>
          </cell>
        </row>
        <row r="1687">
          <cell r="E1687">
            <v>5555.56</v>
          </cell>
          <cell r="F1687">
            <v>4611.48</v>
          </cell>
          <cell r="G1687">
            <v>944.08</v>
          </cell>
          <cell r="H1687">
            <v>0</v>
          </cell>
          <cell r="I1687" t="str">
            <v>2018.01.24</v>
          </cell>
          <cell r="J1687" t="str">
            <v>96</v>
          </cell>
          <cell r="K1687" t="str">
            <v>电力设备</v>
          </cell>
          <cell r="L1687" t="str">
            <v>肥东制剂分厂</v>
          </cell>
          <cell r="M1687" t="str">
            <v>肥东制剂14#车间</v>
          </cell>
          <cell r="N1687" t="str">
            <v>上海人民企业电器合肥</v>
          </cell>
          <cell r="O1687" t="str">
            <v>55.56</v>
          </cell>
          <cell r="P1687" t="str">
            <v>666.72</v>
          </cell>
          <cell r="Q1687" t="str">
            <v>222.22</v>
          </cell>
          <cell r="R1687" t="str">
            <v>83</v>
          </cell>
          <cell r="S1687" t="str">
            <v>平均年限法(一)</v>
          </cell>
          <cell r="T1687" t="str">
            <v>在用</v>
          </cell>
          <cell r="U1687" t="str">
            <v>直接购入</v>
          </cell>
          <cell r="V1687" t="str">
            <v>王桂珍</v>
          </cell>
          <cell r="W1687" t="str">
            <v>2018.01.24</v>
          </cell>
          <cell r="X1687" t="str">
            <v>记--168</v>
          </cell>
        </row>
        <row r="1687">
          <cell r="AA1687" t="str">
            <v>0305</v>
          </cell>
        </row>
        <row r="1688">
          <cell r="B1688" t="str">
            <v>030800149</v>
          </cell>
          <cell r="C1688" t="str">
            <v>微孔过滤器</v>
          </cell>
          <cell r="D1688" t="str">
            <v>CHH-10-304-F50PO.6</v>
          </cell>
          <cell r="E1688">
            <v>32478.63</v>
          </cell>
          <cell r="F1688">
            <v>26957.57</v>
          </cell>
          <cell r="G1688">
            <v>5521.06</v>
          </cell>
          <cell r="H1688">
            <v>0</v>
          </cell>
          <cell r="I1688" t="str">
            <v>2018.01.29</v>
          </cell>
          <cell r="J1688" t="str">
            <v>96</v>
          </cell>
          <cell r="K1688" t="str">
            <v>烟嘧装置（合成一车间）</v>
          </cell>
          <cell r="L1688" t="str">
            <v>肥东合成分厂</v>
          </cell>
          <cell r="M1688" t="str">
            <v>肥东合成一车间（磺隆车间）</v>
          </cell>
          <cell r="N1688" t="str">
            <v>上海楚能工业过滤系统</v>
          </cell>
          <cell r="O1688" t="str">
            <v>324.79</v>
          </cell>
          <cell r="P1688" t="str">
            <v>3,897.48</v>
          </cell>
          <cell r="Q1688" t="str">
            <v>1,299.15</v>
          </cell>
          <cell r="R1688" t="str">
            <v>83</v>
          </cell>
          <cell r="S1688" t="str">
            <v>平均年限法(一)</v>
          </cell>
          <cell r="T1688" t="str">
            <v>在用</v>
          </cell>
          <cell r="U1688" t="str">
            <v>直接购入</v>
          </cell>
          <cell r="V1688" t="str">
            <v>王桂珍</v>
          </cell>
          <cell r="W1688" t="str">
            <v>2018.01.29</v>
          </cell>
          <cell r="X1688" t="str">
            <v>记--184</v>
          </cell>
        </row>
        <row r="1688">
          <cell r="AA1688" t="str">
            <v>0308</v>
          </cell>
        </row>
        <row r="1689">
          <cell r="B1689" t="str">
            <v>032000001</v>
          </cell>
          <cell r="C1689" t="str">
            <v>铣床</v>
          </cell>
          <cell r="D1689" t="str">
            <v>XA5032</v>
          </cell>
          <cell r="E1689">
            <v>95726.5</v>
          </cell>
          <cell r="F1689">
            <v>79453.41</v>
          </cell>
          <cell r="G1689">
            <v>16273.09</v>
          </cell>
          <cell r="H1689">
            <v>0</v>
          </cell>
          <cell r="I1689" t="str">
            <v>2018.01.30</v>
          </cell>
          <cell r="J1689" t="str">
            <v>96</v>
          </cell>
          <cell r="K1689" t="str">
            <v>机械加工设备</v>
          </cell>
          <cell r="L1689" t="str">
            <v>肥东合成分厂/肥东制剂分厂</v>
          </cell>
          <cell r="M1689" t="str">
            <v>肥东机修车间</v>
          </cell>
          <cell r="N1689" t="str">
            <v>合肥升威机床设备</v>
          </cell>
          <cell r="O1689" t="str">
            <v>957.27</v>
          </cell>
          <cell r="P1689" t="str">
            <v>11,487.24</v>
          </cell>
          <cell r="Q1689" t="str">
            <v>3,829.06</v>
          </cell>
          <cell r="R1689" t="str">
            <v>83</v>
          </cell>
          <cell r="S1689" t="str">
            <v>平均年限法(一)</v>
          </cell>
          <cell r="T1689" t="str">
            <v>在用</v>
          </cell>
          <cell r="U1689" t="str">
            <v>直接购入</v>
          </cell>
          <cell r="V1689" t="str">
            <v>王桂珍</v>
          </cell>
          <cell r="W1689" t="str">
            <v>2018.01.30</v>
          </cell>
          <cell r="X1689" t="str">
            <v>记--188</v>
          </cell>
        </row>
        <row r="1689">
          <cell r="AA1689" t="str">
            <v>0320</v>
          </cell>
        </row>
        <row r="1690">
          <cell r="B1690" t="str">
            <v>032000002</v>
          </cell>
          <cell r="C1690" t="str">
            <v>钻床</v>
          </cell>
          <cell r="D1690" t="str">
            <v>Z3032</v>
          </cell>
          <cell r="E1690">
            <v>40598.29</v>
          </cell>
          <cell r="F1690">
            <v>33696.34</v>
          </cell>
          <cell r="G1690">
            <v>6901.95</v>
          </cell>
          <cell r="H1690">
            <v>0</v>
          </cell>
          <cell r="I1690" t="str">
            <v>2018.01.30</v>
          </cell>
          <cell r="J1690" t="str">
            <v>96</v>
          </cell>
          <cell r="K1690" t="str">
            <v>机械加工设备</v>
          </cell>
          <cell r="L1690" t="str">
            <v>肥东合成分厂/肥东制剂分厂</v>
          </cell>
          <cell r="M1690" t="str">
            <v>肥东机修车间</v>
          </cell>
          <cell r="N1690" t="str">
            <v>合肥升威机床设备</v>
          </cell>
          <cell r="O1690" t="str">
            <v>405.98</v>
          </cell>
          <cell r="P1690" t="str">
            <v>4,871.76</v>
          </cell>
          <cell r="Q1690" t="str">
            <v>1,623.93</v>
          </cell>
          <cell r="R1690" t="str">
            <v>83</v>
          </cell>
          <cell r="S1690" t="str">
            <v>平均年限法(一)</v>
          </cell>
          <cell r="T1690" t="str">
            <v>在用</v>
          </cell>
          <cell r="U1690" t="str">
            <v>直接购入</v>
          </cell>
          <cell r="V1690" t="str">
            <v>王桂珍</v>
          </cell>
          <cell r="W1690" t="str">
            <v>2018.01.30</v>
          </cell>
          <cell r="X1690" t="str">
            <v>记--188</v>
          </cell>
        </row>
        <row r="1690">
          <cell r="AA1690" t="str">
            <v>0320</v>
          </cell>
        </row>
        <row r="1691">
          <cell r="B1691" t="str">
            <v>032000003</v>
          </cell>
          <cell r="C1691" t="str">
            <v>锯床</v>
          </cell>
          <cell r="D1691" t="str">
            <v>GB4028</v>
          </cell>
          <cell r="E1691">
            <v>14102.56</v>
          </cell>
          <cell r="F1691">
            <v>11705.49</v>
          </cell>
          <cell r="G1691">
            <v>2397.07</v>
          </cell>
          <cell r="H1691">
            <v>0</v>
          </cell>
          <cell r="I1691" t="str">
            <v>2018.01.30</v>
          </cell>
          <cell r="J1691" t="str">
            <v>96</v>
          </cell>
          <cell r="K1691" t="str">
            <v>机械加工设备</v>
          </cell>
          <cell r="L1691" t="str">
            <v>肥东合成分厂/肥东制剂分厂</v>
          </cell>
          <cell r="M1691" t="str">
            <v>肥东机修车间</v>
          </cell>
          <cell r="N1691" t="str">
            <v>合肥升威机床设备</v>
          </cell>
          <cell r="O1691" t="str">
            <v>141.03</v>
          </cell>
          <cell r="P1691" t="str">
            <v>1,692.36</v>
          </cell>
          <cell r="Q1691" t="str">
            <v>564.10</v>
          </cell>
          <cell r="R1691" t="str">
            <v>83</v>
          </cell>
          <cell r="S1691" t="str">
            <v>平均年限法(一)</v>
          </cell>
          <cell r="T1691" t="str">
            <v>在用</v>
          </cell>
          <cell r="U1691" t="str">
            <v>直接购入</v>
          </cell>
          <cell r="V1691" t="str">
            <v>王桂珍</v>
          </cell>
          <cell r="W1691" t="str">
            <v>2018.01.30</v>
          </cell>
          <cell r="X1691" t="str">
            <v>记--188</v>
          </cell>
        </row>
        <row r="1691">
          <cell r="AA1691" t="str">
            <v>0320</v>
          </cell>
        </row>
        <row r="1692">
          <cell r="B1692" t="str">
            <v>031022544</v>
          </cell>
          <cell r="C1692" t="str">
            <v>不干胶贴标机</v>
          </cell>
          <cell r="D1692" t="str">
            <v>TN-150</v>
          </cell>
          <cell r="E1692">
            <v>44444.44</v>
          </cell>
          <cell r="F1692">
            <v>36888.52</v>
          </cell>
          <cell r="G1692">
            <v>7555.92</v>
          </cell>
          <cell r="H1692">
            <v>0</v>
          </cell>
          <cell r="I1692" t="str">
            <v>2018.01.30</v>
          </cell>
          <cell r="J1692" t="str">
            <v>96</v>
          </cell>
          <cell r="K1692" t="str">
            <v>剂型设备</v>
          </cell>
          <cell r="L1692" t="str">
            <v>肥东制剂分厂</v>
          </cell>
          <cell r="M1692" t="str">
            <v>肥东制剂分厂13#车间</v>
          </cell>
          <cell r="N1692" t="str">
            <v>江苏金旺包装机械</v>
          </cell>
          <cell r="O1692" t="str">
            <v>444.44</v>
          </cell>
          <cell r="P1692" t="str">
            <v>5,333.28</v>
          </cell>
          <cell r="Q1692" t="str">
            <v>1,777.78</v>
          </cell>
          <cell r="R1692" t="str">
            <v>83</v>
          </cell>
          <cell r="S1692" t="str">
            <v>平均年限法(一)</v>
          </cell>
          <cell r="T1692" t="str">
            <v>在用</v>
          </cell>
          <cell r="U1692" t="str">
            <v>直接购入</v>
          </cell>
          <cell r="V1692" t="str">
            <v>王桂珍</v>
          </cell>
          <cell r="W1692" t="str">
            <v>2018.01.30</v>
          </cell>
          <cell r="X1692" t="str">
            <v>记--194</v>
          </cell>
        </row>
        <row r="1692">
          <cell r="AA1692" t="str">
            <v>0310</v>
          </cell>
        </row>
        <row r="1693">
          <cell r="B1693" t="str">
            <v>030800150</v>
          </cell>
          <cell r="C1693" t="str">
            <v>聚丙烯（PP）储罐</v>
          </cell>
          <cell r="D1693" t="str">
            <v>1300*500</v>
          </cell>
          <cell r="E1693">
            <v>4102.56</v>
          </cell>
          <cell r="F1693">
            <v>3077.25</v>
          </cell>
          <cell r="G1693">
            <v>150</v>
          </cell>
          <cell r="H1693">
            <v>875.31</v>
          </cell>
          <cell r="I1693" t="str">
            <v>2018.01.30</v>
          </cell>
          <cell r="J1693" t="str">
            <v>96</v>
          </cell>
          <cell r="K1693" t="str">
            <v>烟嘧装置（合成一车间）</v>
          </cell>
          <cell r="L1693" t="str">
            <v>肥东合成分厂</v>
          </cell>
          <cell r="M1693" t="str">
            <v>肥东合成一车间（磺隆）</v>
          </cell>
          <cell r="N1693" t="str">
            <v>合肥广庆防腐设备</v>
          </cell>
          <cell r="O1693" t="str">
            <v>0.00</v>
          </cell>
          <cell r="P1693" t="str">
            <v>451.33</v>
          </cell>
          <cell r="Q1693" t="str">
            <v>164.10</v>
          </cell>
          <cell r="R1693" t="str">
            <v>83</v>
          </cell>
          <cell r="S1693" t="str">
            <v>平均年限法(一)</v>
          </cell>
          <cell r="T1693" t="str">
            <v>在用</v>
          </cell>
          <cell r="U1693" t="str">
            <v>直接购入</v>
          </cell>
          <cell r="V1693" t="str">
            <v>王桂珍</v>
          </cell>
          <cell r="W1693" t="str">
            <v>2018.01.30</v>
          </cell>
          <cell r="X1693" t="str">
            <v>记--199</v>
          </cell>
        </row>
        <row r="1693">
          <cell r="AA1693" t="str">
            <v>0308</v>
          </cell>
        </row>
        <row r="1694">
          <cell r="B1694" t="str">
            <v>031700014</v>
          </cell>
          <cell r="C1694" t="str">
            <v>棒消式高效超细砂磨机（卧室砂磨机）</v>
          </cell>
          <cell r="D1694" t="str">
            <v>FDS-30（防爆型）</v>
          </cell>
          <cell r="E1694">
            <v>146153.84</v>
          </cell>
          <cell r="F1694">
            <v>121307.82</v>
          </cell>
          <cell r="G1694">
            <v>24846.02</v>
          </cell>
          <cell r="H1694">
            <v>0</v>
          </cell>
          <cell r="I1694" t="str">
            <v>2018.01.31</v>
          </cell>
          <cell r="J1694" t="str">
            <v>96</v>
          </cell>
          <cell r="K1694" t="str">
            <v>微胶囊装置--肥东分厂</v>
          </cell>
          <cell r="L1694" t="str">
            <v>肥东制剂分厂</v>
          </cell>
          <cell r="M1694" t="str">
            <v>肥东制剂微胶囊车间</v>
          </cell>
          <cell r="N1694" t="str">
            <v>上海法孚莱能源技术</v>
          </cell>
          <cell r="O1694" t="str">
            <v>1,461.54</v>
          </cell>
          <cell r="P1694" t="str">
            <v>17,538.48</v>
          </cell>
          <cell r="Q1694" t="str">
            <v>5,846.15</v>
          </cell>
          <cell r="R1694" t="str">
            <v>83</v>
          </cell>
          <cell r="S1694" t="str">
            <v>平均年限法(一)</v>
          </cell>
          <cell r="T1694" t="str">
            <v>在用</v>
          </cell>
          <cell r="U1694" t="str">
            <v>直接购入</v>
          </cell>
          <cell r="V1694" t="str">
            <v>王桂珍</v>
          </cell>
          <cell r="W1694" t="str">
            <v>2018.01.31</v>
          </cell>
          <cell r="X1694" t="str">
            <v>记--679</v>
          </cell>
        </row>
        <row r="1694">
          <cell r="AA1694" t="str">
            <v>0317</v>
          </cell>
        </row>
        <row r="1695">
          <cell r="B1695" t="str">
            <v>031700015</v>
          </cell>
          <cell r="C1695" t="str">
            <v>大流量盘式砂磨机</v>
          </cell>
          <cell r="D1695" t="str">
            <v>FSP-60（防爆型）</v>
          </cell>
          <cell r="E1695">
            <v>64957.26</v>
          </cell>
          <cell r="F1695">
            <v>53914.31</v>
          </cell>
          <cell r="G1695">
            <v>11042.95</v>
          </cell>
          <cell r="H1695">
            <v>0</v>
          </cell>
          <cell r="I1695" t="str">
            <v>2018.01.31</v>
          </cell>
          <cell r="J1695" t="str">
            <v>96</v>
          </cell>
          <cell r="K1695" t="str">
            <v>微胶囊装置--肥东分厂</v>
          </cell>
          <cell r="L1695" t="str">
            <v>肥东制剂分厂</v>
          </cell>
          <cell r="M1695" t="str">
            <v>肥东制剂微胶囊车间</v>
          </cell>
          <cell r="N1695" t="str">
            <v>上海法孚莱能源技术</v>
          </cell>
          <cell r="O1695" t="str">
            <v>649.57</v>
          </cell>
          <cell r="P1695" t="str">
            <v>7,794.84</v>
          </cell>
          <cell r="Q1695" t="str">
            <v>2,598.29</v>
          </cell>
          <cell r="R1695" t="str">
            <v>83</v>
          </cell>
          <cell r="S1695" t="str">
            <v>平均年限法(一)</v>
          </cell>
          <cell r="T1695" t="str">
            <v>在用</v>
          </cell>
          <cell r="U1695" t="str">
            <v>直接购入</v>
          </cell>
          <cell r="V1695" t="str">
            <v>王桂珍</v>
          </cell>
          <cell r="W1695" t="str">
            <v>2018.01.31</v>
          </cell>
          <cell r="X1695" t="str">
            <v>记--679</v>
          </cell>
        </row>
        <row r="1695">
          <cell r="AA1695" t="str">
            <v>0317</v>
          </cell>
        </row>
        <row r="1696">
          <cell r="B1696" t="str">
            <v>031022545</v>
          </cell>
          <cell r="C1696" t="str">
            <v>铝箔封口机</v>
          </cell>
          <cell r="D1696" t="str">
            <v>广州广益3W</v>
          </cell>
          <cell r="E1696">
            <v>162393.16</v>
          </cell>
          <cell r="F1696">
            <v>134786.19</v>
          </cell>
          <cell r="G1696">
            <v>27606.97</v>
          </cell>
          <cell r="H1696">
            <v>0</v>
          </cell>
          <cell r="I1696" t="str">
            <v>2018.01.31</v>
          </cell>
          <cell r="J1696" t="str">
            <v>96</v>
          </cell>
          <cell r="K1696" t="str">
            <v>剂型设备</v>
          </cell>
          <cell r="L1696" t="str">
            <v>肥东制剂分厂</v>
          </cell>
          <cell r="M1696" t="str">
            <v>肥东制剂分厂11#车间</v>
          </cell>
          <cell r="N1696" t="str">
            <v>广州市广益机械制造</v>
          </cell>
          <cell r="O1696" t="str">
            <v>1,623.93</v>
          </cell>
          <cell r="P1696" t="str">
            <v>19,487.16</v>
          </cell>
          <cell r="Q1696" t="str">
            <v>6,495.73</v>
          </cell>
          <cell r="R1696" t="str">
            <v>83</v>
          </cell>
          <cell r="S1696" t="str">
            <v>平均年限法(一)</v>
          </cell>
          <cell r="T1696" t="str">
            <v>在用</v>
          </cell>
          <cell r="U1696" t="str">
            <v>直接购入</v>
          </cell>
          <cell r="V1696" t="str">
            <v>王桂珍</v>
          </cell>
          <cell r="W1696" t="str">
            <v>2018.01.31</v>
          </cell>
          <cell r="X1696" t="str">
            <v>记--681</v>
          </cell>
        </row>
        <row r="1696">
          <cell r="AA1696" t="str">
            <v>0310</v>
          </cell>
        </row>
        <row r="1697">
          <cell r="B1697" t="str">
            <v>031900059</v>
          </cell>
          <cell r="C1697" t="str">
            <v>草甘膦颗粒剂成套连续化生产装置--盛料料仓及输送</v>
          </cell>
          <cell r="D1697" t="str">
            <v>1000L</v>
          </cell>
          <cell r="E1697">
            <v>38461.54</v>
          </cell>
          <cell r="F1697">
            <v>31923.46</v>
          </cell>
          <cell r="G1697">
            <v>6538.08</v>
          </cell>
          <cell r="H1697">
            <v>0</v>
          </cell>
          <cell r="I1697" t="str">
            <v>2018.01.31</v>
          </cell>
          <cell r="J1697" t="str">
            <v>96</v>
          </cell>
          <cell r="K1697" t="str">
            <v>气流粉碎装置--肥东分厂</v>
          </cell>
          <cell r="L1697" t="str">
            <v>肥东制剂分厂</v>
          </cell>
          <cell r="M1697" t="str">
            <v>肥东新建气流粉碎车间</v>
          </cell>
          <cell r="N1697" t="str">
            <v>江阴市昌盛药化机械公</v>
          </cell>
          <cell r="O1697" t="str">
            <v>384.62</v>
          </cell>
          <cell r="P1697" t="str">
            <v>4,615.44</v>
          </cell>
          <cell r="Q1697" t="str">
            <v>1,538.46</v>
          </cell>
          <cell r="R1697" t="str">
            <v>83</v>
          </cell>
          <cell r="S1697" t="str">
            <v>平均年限法(一)</v>
          </cell>
          <cell r="T1697" t="str">
            <v>在用</v>
          </cell>
          <cell r="U1697" t="str">
            <v>在建工程转入</v>
          </cell>
          <cell r="V1697" t="str">
            <v>王桂珍</v>
          </cell>
          <cell r="W1697" t="str">
            <v>2018.01.31</v>
          </cell>
          <cell r="X1697" t="str">
            <v>记--691</v>
          </cell>
        </row>
        <row r="1697">
          <cell r="AA1697" t="str">
            <v>0319</v>
          </cell>
        </row>
        <row r="1698">
          <cell r="B1698" t="str">
            <v>031900060</v>
          </cell>
          <cell r="C1698" t="str">
            <v>草甘膦颗粒剂成套连续化生产装置--料仓</v>
          </cell>
          <cell r="D1698" t="str">
            <v>200L</v>
          </cell>
          <cell r="E1698">
            <v>2136.75</v>
          </cell>
          <cell r="F1698">
            <v>1773.71</v>
          </cell>
          <cell r="G1698">
            <v>363.04</v>
          </cell>
          <cell r="H1698">
            <v>0</v>
          </cell>
          <cell r="I1698" t="str">
            <v>2018.01.31</v>
          </cell>
          <cell r="J1698" t="str">
            <v>96</v>
          </cell>
          <cell r="K1698" t="str">
            <v>气流粉碎装置--肥东分厂</v>
          </cell>
          <cell r="L1698" t="str">
            <v>肥东制剂分厂</v>
          </cell>
          <cell r="M1698" t="str">
            <v>肥东新建气流粉碎车间</v>
          </cell>
          <cell r="N1698" t="str">
            <v>江阴市昌盛药化机械公</v>
          </cell>
          <cell r="O1698" t="str">
            <v>21.37</v>
          </cell>
          <cell r="P1698" t="str">
            <v>256.44</v>
          </cell>
          <cell r="Q1698" t="str">
            <v>85.47</v>
          </cell>
          <cell r="R1698" t="str">
            <v>83</v>
          </cell>
          <cell r="S1698" t="str">
            <v>平均年限法(一)</v>
          </cell>
          <cell r="T1698" t="str">
            <v>在用</v>
          </cell>
          <cell r="U1698" t="str">
            <v>在建工程转入</v>
          </cell>
          <cell r="V1698" t="str">
            <v>王桂珍</v>
          </cell>
          <cell r="W1698" t="str">
            <v>2018.01.31</v>
          </cell>
          <cell r="X1698" t="str">
            <v>记--691</v>
          </cell>
        </row>
        <row r="1698">
          <cell r="AA1698" t="str">
            <v>0319</v>
          </cell>
        </row>
        <row r="1699">
          <cell r="B1699" t="str">
            <v>031900061</v>
          </cell>
          <cell r="C1699" t="str">
            <v>草甘膦颗粒剂成套连续化生产装置--料仓</v>
          </cell>
          <cell r="D1699" t="str">
            <v>1000L</v>
          </cell>
          <cell r="E1699">
            <v>2136.75</v>
          </cell>
          <cell r="F1699">
            <v>1773.71</v>
          </cell>
          <cell r="G1699">
            <v>363.04</v>
          </cell>
          <cell r="H1699">
            <v>0</v>
          </cell>
          <cell r="I1699" t="str">
            <v>2018.01.31</v>
          </cell>
          <cell r="J1699" t="str">
            <v>96</v>
          </cell>
          <cell r="K1699" t="str">
            <v>气流粉碎装置--肥东分厂</v>
          </cell>
          <cell r="L1699" t="str">
            <v>肥东制剂分厂</v>
          </cell>
          <cell r="M1699" t="str">
            <v>肥东新建气流粉碎车间</v>
          </cell>
          <cell r="N1699" t="str">
            <v>江阴市昌盛药化机械公</v>
          </cell>
          <cell r="O1699" t="str">
            <v>21.37</v>
          </cell>
          <cell r="P1699" t="str">
            <v>256.44</v>
          </cell>
          <cell r="Q1699" t="str">
            <v>85.47</v>
          </cell>
          <cell r="R1699" t="str">
            <v>83</v>
          </cell>
          <cell r="S1699" t="str">
            <v>平均年限法(一)</v>
          </cell>
          <cell r="T1699" t="str">
            <v>在用</v>
          </cell>
          <cell r="U1699" t="str">
            <v>在建工程转入</v>
          </cell>
          <cell r="V1699" t="str">
            <v>王桂珍</v>
          </cell>
          <cell r="W1699" t="str">
            <v>2018.01.31</v>
          </cell>
          <cell r="X1699" t="str">
            <v>记--691</v>
          </cell>
        </row>
        <row r="1699">
          <cell r="AA1699" t="str">
            <v>0319</v>
          </cell>
        </row>
        <row r="1700">
          <cell r="B1700" t="str">
            <v>031900062</v>
          </cell>
          <cell r="C1700" t="str">
            <v>草甘膦颗粒剂成套连续化生产装置--料仓</v>
          </cell>
          <cell r="D1700" t="str">
            <v>1000L</v>
          </cell>
          <cell r="E1700">
            <v>2136.75</v>
          </cell>
          <cell r="F1700">
            <v>1773.71</v>
          </cell>
          <cell r="G1700">
            <v>363.04</v>
          </cell>
          <cell r="H1700">
            <v>0</v>
          </cell>
          <cell r="I1700" t="str">
            <v>2018.01.31</v>
          </cell>
          <cell r="J1700" t="str">
            <v>96</v>
          </cell>
          <cell r="K1700" t="str">
            <v>气流粉碎装置--肥东分厂</v>
          </cell>
          <cell r="L1700" t="str">
            <v>肥东制剂分厂</v>
          </cell>
          <cell r="M1700" t="str">
            <v>肥东新建气流粉碎车间</v>
          </cell>
          <cell r="N1700" t="str">
            <v>江阴市昌盛药化机械公</v>
          </cell>
          <cell r="O1700" t="str">
            <v>21.37</v>
          </cell>
          <cell r="P1700" t="str">
            <v>256.44</v>
          </cell>
          <cell r="Q1700" t="str">
            <v>85.47</v>
          </cell>
          <cell r="R1700" t="str">
            <v>83</v>
          </cell>
          <cell r="S1700" t="str">
            <v>平均年限法(一)</v>
          </cell>
          <cell r="T1700" t="str">
            <v>在用</v>
          </cell>
          <cell r="U1700" t="str">
            <v>在建工程转入</v>
          </cell>
          <cell r="V1700" t="str">
            <v>王桂珍</v>
          </cell>
          <cell r="W1700" t="str">
            <v>2018.01.31</v>
          </cell>
          <cell r="X1700" t="str">
            <v>记--691</v>
          </cell>
        </row>
        <row r="1700">
          <cell r="AA1700" t="str">
            <v>0319</v>
          </cell>
        </row>
        <row r="1701">
          <cell r="B1701" t="str">
            <v>031900063</v>
          </cell>
          <cell r="C1701" t="str">
            <v>草甘膦颗粒剂成套连续化生产装置--料仓</v>
          </cell>
          <cell r="D1701" t="str">
            <v>1000L</v>
          </cell>
          <cell r="E1701">
            <v>2136.75</v>
          </cell>
          <cell r="F1701">
            <v>1773.71</v>
          </cell>
          <cell r="G1701">
            <v>363.04</v>
          </cell>
          <cell r="H1701">
            <v>0</v>
          </cell>
          <cell r="I1701" t="str">
            <v>2018.01.31</v>
          </cell>
          <cell r="J1701" t="str">
            <v>96</v>
          </cell>
          <cell r="K1701" t="str">
            <v>气流粉碎装置--肥东分厂</v>
          </cell>
          <cell r="L1701" t="str">
            <v>肥东制剂分厂</v>
          </cell>
          <cell r="M1701" t="str">
            <v>肥东新建气流粉碎车间</v>
          </cell>
          <cell r="N1701" t="str">
            <v>江阴市昌盛药化机械公</v>
          </cell>
          <cell r="O1701" t="str">
            <v>21.37</v>
          </cell>
          <cell r="P1701" t="str">
            <v>256.44</v>
          </cell>
          <cell r="Q1701" t="str">
            <v>85.47</v>
          </cell>
          <cell r="R1701" t="str">
            <v>83</v>
          </cell>
          <cell r="S1701" t="str">
            <v>平均年限法(一)</v>
          </cell>
          <cell r="T1701" t="str">
            <v>在用</v>
          </cell>
          <cell r="U1701" t="str">
            <v>在建工程转入</v>
          </cell>
          <cell r="V1701" t="str">
            <v>王桂珍</v>
          </cell>
          <cell r="W1701" t="str">
            <v>2018.01.31</v>
          </cell>
          <cell r="X1701" t="str">
            <v>记--691</v>
          </cell>
        </row>
        <row r="1701">
          <cell r="AA1701" t="str">
            <v>0319</v>
          </cell>
        </row>
        <row r="1702">
          <cell r="B1702" t="str">
            <v>031900064</v>
          </cell>
          <cell r="C1702" t="str">
            <v>草甘膦颗粒剂成套连续化生产装置--捏合机</v>
          </cell>
          <cell r="D1702" t="str">
            <v>NHJ-1000</v>
          </cell>
          <cell r="E1702">
            <v>61752.14</v>
          </cell>
          <cell r="F1702">
            <v>51254.16</v>
          </cell>
          <cell r="G1702">
            <v>10497.98</v>
          </cell>
          <cell r="H1702">
            <v>0</v>
          </cell>
          <cell r="I1702" t="str">
            <v>2018.01.31</v>
          </cell>
          <cell r="J1702" t="str">
            <v>96</v>
          </cell>
          <cell r="K1702" t="str">
            <v>气流粉碎装置--肥东分厂</v>
          </cell>
          <cell r="L1702" t="str">
            <v>肥东制剂分厂</v>
          </cell>
          <cell r="M1702" t="str">
            <v>肥东新建气流粉碎车间</v>
          </cell>
          <cell r="N1702" t="str">
            <v>江阴市昌盛药化机械公</v>
          </cell>
          <cell r="O1702" t="str">
            <v>617.52</v>
          </cell>
          <cell r="P1702" t="str">
            <v>7,410.24</v>
          </cell>
          <cell r="Q1702" t="str">
            <v>2,470.09</v>
          </cell>
          <cell r="R1702" t="str">
            <v>83</v>
          </cell>
          <cell r="S1702" t="str">
            <v>平均年限法(一)</v>
          </cell>
          <cell r="T1702" t="str">
            <v>在用</v>
          </cell>
          <cell r="U1702" t="str">
            <v>在建工程转入</v>
          </cell>
          <cell r="V1702" t="str">
            <v>王桂珍</v>
          </cell>
          <cell r="W1702" t="str">
            <v>2018.01.31</v>
          </cell>
          <cell r="X1702" t="str">
            <v>记--691</v>
          </cell>
        </row>
        <row r="1702">
          <cell r="AA1702" t="str">
            <v>0319</v>
          </cell>
        </row>
        <row r="1703">
          <cell r="B1703" t="str">
            <v>031900065</v>
          </cell>
          <cell r="C1703" t="str">
            <v>草甘膦颗粒剂成套连续化生产装置--捏合机</v>
          </cell>
          <cell r="D1703" t="str">
            <v>NHJ-1000</v>
          </cell>
          <cell r="E1703">
            <v>61752.14</v>
          </cell>
          <cell r="F1703">
            <v>51254.16</v>
          </cell>
          <cell r="G1703">
            <v>10497.98</v>
          </cell>
          <cell r="H1703">
            <v>0</v>
          </cell>
          <cell r="I1703" t="str">
            <v>2018.01.31</v>
          </cell>
          <cell r="J1703" t="str">
            <v>96</v>
          </cell>
          <cell r="K1703" t="str">
            <v>气流粉碎装置--肥东分厂</v>
          </cell>
          <cell r="L1703" t="str">
            <v>肥东制剂分厂</v>
          </cell>
          <cell r="M1703" t="str">
            <v>肥东新建气流粉碎车间</v>
          </cell>
          <cell r="N1703" t="str">
            <v>江阴市昌盛药化机械公</v>
          </cell>
          <cell r="O1703" t="str">
            <v>617.52</v>
          </cell>
          <cell r="P1703" t="str">
            <v>7,410.24</v>
          </cell>
          <cell r="Q1703" t="str">
            <v>2,470.09</v>
          </cell>
          <cell r="R1703" t="str">
            <v>83</v>
          </cell>
          <cell r="S1703" t="str">
            <v>平均年限法(一)</v>
          </cell>
          <cell r="T1703" t="str">
            <v>在用</v>
          </cell>
          <cell r="U1703" t="str">
            <v>在建工程转入</v>
          </cell>
          <cell r="V1703" t="str">
            <v>王桂珍</v>
          </cell>
          <cell r="W1703" t="str">
            <v>2018.01.31</v>
          </cell>
          <cell r="X1703" t="str">
            <v>记--691</v>
          </cell>
        </row>
        <row r="1703">
          <cell r="AA1703" t="str">
            <v>0319</v>
          </cell>
        </row>
        <row r="1704">
          <cell r="B1704" t="str">
            <v>031900066</v>
          </cell>
          <cell r="C1704" t="str">
            <v>草甘膦颗粒剂成套连续化生产装置--液料筒</v>
          </cell>
          <cell r="D1704" t="str">
            <v>100L</v>
          </cell>
          <cell r="E1704">
            <v>6410.26</v>
          </cell>
          <cell r="F1704">
            <v>5320.3</v>
          </cell>
          <cell r="G1704">
            <v>1089.96</v>
          </cell>
          <cell r="H1704">
            <v>0</v>
          </cell>
          <cell r="I1704" t="str">
            <v>2018.01.31</v>
          </cell>
          <cell r="J1704" t="str">
            <v>96</v>
          </cell>
          <cell r="K1704" t="str">
            <v>气流粉碎装置--肥东分厂</v>
          </cell>
          <cell r="L1704" t="str">
            <v>肥东制剂分厂</v>
          </cell>
          <cell r="M1704" t="str">
            <v>肥东新建气流粉碎车间</v>
          </cell>
          <cell r="N1704" t="str">
            <v>江阴市昌盛药化机械公</v>
          </cell>
          <cell r="O1704" t="str">
            <v>64.10</v>
          </cell>
          <cell r="P1704" t="str">
            <v>769.20</v>
          </cell>
          <cell r="Q1704" t="str">
            <v>256.41</v>
          </cell>
          <cell r="R1704" t="str">
            <v>83</v>
          </cell>
          <cell r="S1704" t="str">
            <v>平均年限法(一)</v>
          </cell>
          <cell r="T1704" t="str">
            <v>在用</v>
          </cell>
          <cell r="U1704" t="str">
            <v>在建工程转入</v>
          </cell>
          <cell r="V1704" t="str">
            <v>王桂珍</v>
          </cell>
          <cell r="W1704" t="str">
            <v>2018.01.31</v>
          </cell>
          <cell r="X1704" t="str">
            <v>记--691</v>
          </cell>
        </row>
        <row r="1704">
          <cell r="AA1704" t="str">
            <v>0319</v>
          </cell>
        </row>
        <row r="1705">
          <cell r="B1705" t="str">
            <v>031900067</v>
          </cell>
          <cell r="C1705" t="str">
            <v>草甘膦颗粒剂成套连续化生产装置--脉冲布袋除尘器</v>
          </cell>
        </row>
        <row r="1705">
          <cell r="E1705">
            <v>109401.71</v>
          </cell>
          <cell r="F1705">
            <v>90803.66</v>
          </cell>
          <cell r="G1705">
            <v>18598.05</v>
          </cell>
          <cell r="H1705">
            <v>0</v>
          </cell>
          <cell r="I1705" t="str">
            <v>2018.01.31</v>
          </cell>
          <cell r="J1705" t="str">
            <v>96</v>
          </cell>
          <cell r="K1705" t="str">
            <v>气流粉碎装置--肥东分厂</v>
          </cell>
          <cell r="L1705" t="str">
            <v>肥东制剂分厂</v>
          </cell>
          <cell r="M1705" t="str">
            <v>肥东新建气流粉碎车间</v>
          </cell>
          <cell r="N1705" t="str">
            <v>江阴市昌盛药化机械公</v>
          </cell>
          <cell r="O1705" t="str">
            <v>1,094.02</v>
          </cell>
          <cell r="P1705" t="str">
            <v>13,128.24</v>
          </cell>
          <cell r="Q1705" t="str">
            <v>4,376.07</v>
          </cell>
          <cell r="R1705" t="str">
            <v>83</v>
          </cell>
          <cell r="S1705" t="str">
            <v>平均年限法(一)</v>
          </cell>
          <cell r="T1705" t="str">
            <v>在用</v>
          </cell>
          <cell r="U1705" t="str">
            <v>在建工程转入</v>
          </cell>
          <cell r="V1705" t="str">
            <v>王桂珍</v>
          </cell>
          <cell r="W1705" t="str">
            <v>2018.01.31</v>
          </cell>
          <cell r="X1705" t="str">
            <v>记--691</v>
          </cell>
        </row>
        <row r="1705">
          <cell r="AA1705" t="str">
            <v>0319</v>
          </cell>
        </row>
        <row r="1706">
          <cell r="B1706" t="str">
            <v>031900068</v>
          </cell>
          <cell r="C1706" t="str">
            <v>草甘膦颗粒剂成套连续化生产装置--引风机</v>
          </cell>
          <cell r="D1706" t="str">
            <v>7-42-5A</v>
          </cell>
          <cell r="E1706">
            <v>5128.21</v>
          </cell>
          <cell r="F1706">
            <v>4256.24</v>
          </cell>
          <cell r="G1706">
            <v>871.97</v>
          </cell>
          <cell r="H1706">
            <v>0</v>
          </cell>
          <cell r="I1706" t="str">
            <v>2018.01.31</v>
          </cell>
          <cell r="J1706" t="str">
            <v>96</v>
          </cell>
          <cell r="K1706" t="str">
            <v>气流粉碎装置--肥东分厂</v>
          </cell>
          <cell r="L1706" t="str">
            <v>肥东制剂分厂</v>
          </cell>
          <cell r="M1706" t="str">
            <v>肥东新建气流粉碎车间</v>
          </cell>
          <cell r="N1706" t="str">
            <v>江阴市昌盛药化机械公</v>
          </cell>
          <cell r="O1706" t="str">
            <v>51.28</v>
          </cell>
          <cell r="P1706" t="str">
            <v>615.36</v>
          </cell>
          <cell r="Q1706" t="str">
            <v>205.13</v>
          </cell>
          <cell r="R1706" t="str">
            <v>83</v>
          </cell>
          <cell r="S1706" t="str">
            <v>平均年限法(一)</v>
          </cell>
          <cell r="T1706" t="str">
            <v>在用</v>
          </cell>
          <cell r="U1706" t="str">
            <v>在建工程转入</v>
          </cell>
          <cell r="V1706" t="str">
            <v>王桂珍</v>
          </cell>
          <cell r="W1706" t="str">
            <v>2018.01.31</v>
          </cell>
          <cell r="X1706" t="str">
            <v>记--691</v>
          </cell>
        </row>
        <row r="1706">
          <cell r="AA1706" t="str">
            <v>0319</v>
          </cell>
        </row>
        <row r="1707">
          <cell r="B1707" t="str">
            <v>031900069</v>
          </cell>
          <cell r="C1707" t="str">
            <v>草甘膦颗粒剂成套连续化生产装置--盛料定量分配器</v>
          </cell>
          <cell r="D1707" t="str">
            <v>FP-1000L</v>
          </cell>
          <cell r="E1707">
            <v>38461.54</v>
          </cell>
          <cell r="F1707">
            <v>31923.46</v>
          </cell>
          <cell r="G1707">
            <v>6538.08</v>
          </cell>
          <cell r="H1707">
            <v>0</v>
          </cell>
          <cell r="I1707" t="str">
            <v>2018.01.31</v>
          </cell>
          <cell r="J1707" t="str">
            <v>96</v>
          </cell>
          <cell r="K1707" t="str">
            <v>气流粉碎装置--肥东分厂</v>
          </cell>
          <cell r="L1707" t="str">
            <v>肥东制剂分厂</v>
          </cell>
          <cell r="M1707" t="str">
            <v>肥东新建气流粉碎车间</v>
          </cell>
          <cell r="N1707" t="str">
            <v>江阴市昌盛药化机械公</v>
          </cell>
          <cell r="O1707" t="str">
            <v>384.62</v>
          </cell>
          <cell r="P1707" t="str">
            <v>4,615.44</v>
          </cell>
          <cell r="Q1707" t="str">
            <v>1,538.46</v>
          </cell>
          <cell r="R1707" t="str">
            <v>83</v>
          </cell>
          <cell r="S1707" t="str">
            <v>平均年限法(一)</v>
          </cell>
          <cell r="T1707" t="str">
            <v>在用</v>
          </cell>
          <cell r="U1707" t="str">
            <v>在建工程转入</v>
          </cell>
          <cell r="V1707" t="str">
            <v>王桂珍</v>
          </cell>
          <cell r="W1707" t="str">
            <v>2018.01.31</v>
          </cell>
          <cell r="X1707" t="str">
            <v>记--691</v>
          </cell>
        </row>
        <row r="1707">
          <cell r="AA1707" t="str">
            <v>0319</v>
          </cell>
        </row>
        <row r="1708">
          <cell r="B1708" t="str">
            <v>031900070</v>
          </cell>
          <cell r="C1708" t="str">
            <v>草甘膦颗粒剂成套连续化生产装置--挤压造料机</v>
          </cell>
          <cell r="D1708" t="str">
            <v>SET-140</v>
          </cell>
          <cell r="E1708">
            <v>73076.92</v>
          </cell>
          <cell r="F1708">
            <v>60653.91</v>
          </cell>
          <cell r="G1708">
            <v>12423.01</v>
          </cell>
          <cell r="H1708">
            <v>0</v>
          </cell>
          <cell r="I1708" t="str">
            <v>2018.01.31</v>
          </cell>
          <cell r="J1708" t="str">
            <v>96</v>
          </cell>
          <cell r="K1708" t="str">
            <v>气流粉碎装置--肥东分厂</v>
          </cell>
          <cell r="L1708" t="str">
            <v>肥东制剂分厂</v>
          </cell>
          <cell r="M1708" t="str">
            <v>肥东新建气流粉碎车间</v>
          </cell>
          <cell r="N1708" t="str">
            <v>江阴市昌盛药化机械公</v>
          </cell>
          <cell r="O1708" t="str">
            <v>730.77</v>
          </cell>
          <cell r="P1708" t="str">
            <v>8,769.24</v>
          </cell>
          <cell r="Q1708" t="str">
            <v>2,923.08</v>
          </cell>
          <cell r="R1708" t="str">
            <v>83</v>
          </cell>
          <cell r="S1708" t="str">
            <v>平均年限法(一)</v>
          </cell>
          <cell r="T1708" t="str">
            <v>在用</v>
          </cell>
          <cell r="U1708" t="str">
            <v>在建工程转入</v>
          </cell>
          <cell r="V1708" t="str">
            <v>王桂珍</v>
          </cell>
          <cell r="W1708" t="str">
            <v>2018.01.31</v>
          </cell>
          <cell r="X1708" t="str">
            <v>记--691</v>
          </cell>
        </row>
        <row r="1708">
          <cell r="AA1708" t="str">
            <v>0319</v>
          </cell>
        </row>
        <row r="1709">
          <cell r="B1709" t="str">
            <v>031900071</v>
          </cell>
          <cell r="C1709" t="str">
            <v>草甘膦颗粒剂成套连续化生产装置--钢铝复合蒸汽加热器</v>
          </cell>
        </row>
        <row r="1709">
          <cell r="E1709">
            <v>15384.62</v>
          </cell>
          <cell r="F1709">
            <v>12769.55</v>
          </cell>
          <cell r="G1709">
            <v>2615.07</v>
          </cell>
          <cell r="H1709">
            <v>0</v>
          </cell>
          <cell r="I1709" t="str">
            <v>2018.01.31</v>
          </cell>
          <cell r="J1709" t="str">
            <v>96</v>
          </cell>
          <cell r="K1709" t="str">
            <v>气流粉碎装置--肥东分厂</v>
          </cell>
          <cell r="L1709" t="str">
            <v>肥东制剂分厂</v>
          </cell>
          <cell r="M1709" t="str">
            <v>肥东新建气流粉碎车间</v>
          </cell>
          <cell r="N1709" t="str">
            <v>江阴市昌盛药化机械公</v>
          </cell>
          <cell r="O1709" t="str">
            <v>153.85</v>
          </cell>
          <cell r="P1709" t="str">
            <v>1,846.20</v>
          </cell>
          <cell r="Q1709" t="str">
            <v>615.38</v>
          </cell>
          <cell r="R1709" t="str">
            <v>83</v>
          </cell>
          <cell r="S1709" t="str">
            <v>平均年限法(一)</v>
          </cell>
          <cell r="T1709" t="str">
            <v>在用</v>
          </cell>
          <cell r="U1709" t="str">
            <v>在建工程转入</v>
          </cell>
          <cell r="V1709" t="str">
            <v>王桂珍</v>
          </cell>
          <cell r="W1709" t="str">
            <v>2018.01.31</v>
          </cell>
          <cell r="X1709" t="str">
            <v>记--691</v>
          </cell>
        </row>
        <row r="1709">
          <cell r="AA1709" t="str">
            <v>0319</v>
          </cell>
        </row>
        <row r="1710">
          <cell r="B1710" t="str">
            <v>031900072</v>
          </cell>
          <cell r="C1710" t="str">
            <v>草甘膦颗粒剂成套连续化生产装置--送风机</v>
          </cell>
          <cell r="D1710" t="str">
            <v>4-72-4.5A</v>
          </cell>
          <cell r="E1710">
            <v>4273.5</v>
          </cell>
          <cell r="F1710">
            <v>3547.42</v>
          </cell>
          <cell r="G1710">
            <v>726.08</v>
          </cell>
          <cell r="H1710">
            <v>0</v>
          </cell>
          <cell r="I1710" t="str">
            <v>2018.01.31</v>
          </cell>
          <cell r="J1710" t="str">
            <v>96</v>
          </cell>
          <cell r="K1710" t="str">
            <v>气流粉碎装置--肥东分厂</v>
          </cell>
          <cell r="L1710" t="str">
            <v>肥东制剂分厂</v>
          </cell>
          <cell r="M1710" t="str">
            <v>肥东新建气流粉碎车间</v>
          </cell>
          <cell r="N1710" t="str">
            <v>江阴市昌盛药化机械公</v>
          </cell>
          <cell r="O1710" t="str">
            <v>42.74</v>
          </cell>
          <cell r="P1710" t="str">
            <v>512.88</v>
          </cell>
          <cell r="Q1710" t="str">
            <v>170.94</v>
          </cell>
          <cell r="R1710" t="str">
            <v>83</v>
          </cell>
          <cell r="S1710" t="str">
            <v>平均年限法(一)</v>
          </cell>
          <cell r="T1710" t="str">
            <v>在用</v>
          </cell>
          <cell r="U1710" t="str">
            <v>在建工程转入</v>
          </cell>
          <cell r="V1710" t="str">
            <v>王桂珍</v>
          </cell>
          <cell r="W1710" t="str">
            <v>2018.01.31</v>
          </cell>
          <cell r="X1710" t="str">
            <v>记--691</v>
          </cell>
        </row>
        <row r="1710">
          <cell r="AA1710" t="str">
            <v>0319</v>
          </cell>
        </row>
        <row r="1711">
          <cell r="B1711" t="str">
            <v>031900073</v>
          </cell>
          <cell r="C1711" t="str">
            <v>草甘膦颗粒剂成套连续化生产装置--振动流化床</v>
          </cell>
          <cell r="D1711" t="str">
            <v>ZG-0.6*6</v>
          </cell>
          <cell r="E1711">
            <v>94017.09</v>
          </cell>
          <cell r="F1711">
            <v>78034.11</v>
          </cell>
          <cell r="G1711">
            <v>15982.98</v>
          </cell>
          <cell r="H1711">
            <v>0</v>
          </cell>
          <cell r="I1711" t="str">
            <v>2018.01.31</v>
          </cell>
          <cell r="J1711" t="str">
            <v>96</v>
          </cell>
          <cell r="K1711" t="str">
            <v>气流粉碎装置--肥东分厂</v>
          </cell>
          <cell r="L1711" t="str">
            <v>肥东制剂分厂</v>
          </cell>
          <cell r="M1711" t="str">
            <v>肥东新建气流粉碎车间</v>
          </cell>
          <cell r="N1711" t="str">
            <v>江阴市昌盛药化机械公</v>
          </cell>
          <cell r="O1711" t="str">
            <v>940.17</v>
          </cell>
          <cell r="P1711" t="str">
            <v>11,282.04</v>
          </cell>
          <cell r="Q1711" t="str">
            <v>3,760.68</v>
          </cell>
          <cell r="R1711" t="str">
            <v>83</v>
          </cell>
          <cell r="S1711" t="str">
            <v>平均年限法(一)</v>
          </cell>
          <cell r="T1711" t="str">
            <v>在用</v>
          </cell>
          <cell r="U1711" t="str">
            <v>在建工程转入</v>
          </cell>
          <cell r="V1711" t="str">
            <v>王桂珍</v>
          </cell>
          <cell r="W1711" t="str">
            <v>2018.01.31</v>
          </cell>
          <cell r="X1711" t="str">
            <v>记--691</v>
          </cell>
        </row>
        <row r="1711">
          <cell r="AA1711" t="str">
            <v>0319</v>
          </cell>
        </row>
        <row r="1712">
          <cell r="B1712" t="str">
            <v>031900074</v>
          </cell>
          <cell r="C1712" t="str">
            <v>草甘膦颗粒剂成套连续化生产装置--直线筛（三出口）</v>
          </cell>
        </row>
        <row r="1712">
          <cell r="E1712">
            <v>38461.54</v>
          </cell>
          <cell r="F1712">
            <v>31923.46</v>
          </cell>
          <cell r="G1712">
            <v>6538.08</v>
          </cell>
          <cell r="H1712">
            <v>0</v>
          </cell>
          <cell r="I1712" t="str">
            <v>2018.01.31</v>
          </cell>
          <cell r="J1712" t="str">
            <v>96</v>
          </cell>
          <cell r="K1712" t="str">
            <v>气流粉碎装置--肥东分厂</v>
          </cell>
          <cell r="L1712" t="str">
            <v>肥东制剂分厂</v>
          </cell>
          <cell r="M1712" t="str">
            <v>肥东新建气流粉碎车间</v>
          </cell>
          <cell r="N1712" t="str">
            <v>江阴市昌盛药化机械公</v>
          </cell>
          <cell r="O1712" t="str">
            <v>384.62</v>
          </cell>
          <cell r="P1712" t="str">
            <v>4,615.44</v>
          </cell>
          <cell r="Q1712" t="str">
            <v>1,538.46</v>
          </cell>
          <cell r="R1712" t="str">
            <v>83</v>
          </cell>
          <cell r="S1712" t="str">
            <v>平均年限法(一)</v>
          </cell>
          <cell r="T1712" t="str">
            <v>在用</v>
          </cell>
          <cell r="U1712" t="str">
            <v>在建工程转入</v>
          </cell>
          <cell r="V1712" t="str">
            <v>王桂珍</v>
          </cell>
          <cell r="W1712" t="str">
            <v>2018.01.31</v>
          </cell>
          <cell r="X1712" t="str">
            <v>记--691</v>
          </cell>
        </row>
        <row r="1712">
          <cell r="AA1712" t="str">
            <v>0319</v>
          </cell>
        </row>
        <row r="1713">
          <cell r="B1713" t="str">
            <v>031900075</v>
          </cell>
          <cell r="C1713" t="str">
            <v>草甘膦颗粒剂成套连续化生产装置--成品料仓</v>
          </cell>
          <cell r="D1713" t="str">
            <v>1500L</v>
          </cell>
          <cell r="E1713">
            <v>16666.67</v>
          </cell>
          <cell r="F1713">
            <v>13833.61</v>
          </cell>
          <cell r="G1713">
            <v>2833.06</v>
          </cell>
          <cell r="H1713">
            <v>0</v>
          </cell>
          <cell r="I1713" t="str">
            <v>2018.01.31</v>
          </cell>
          <cell r="J1713" t="str">
            <v>96</v>
          </cell>
          <cell r="K1713" t="str">
            <v>气流粉碎装置--肥东分厂</v>
          </cell>
          <cell r="L1713" t="str">
            <v>肥东制剂分厂</v>
          </cell>
          <cell r="M1713" t="str">
            <v>肥东新建气流粉碎车间</v>
          </cell>
          <cell r="N1713" t="str">
            <v>江阴市昌盛药化机械公</v>
          </cell>
          <cell r="O1713" t="str">
            <v>166.67</v>
          </cell>
          <cell r="P1713" t="str">
            <v>2,000.04</v>
          </cell>
          <cell r="Q1713" t="str">
            <v>666.67</v>
          </cell>
          <cell r="R1713" t="str">
            <v>83</v>
          </cell>
          <cell r="S1713" t="str">
            <v>平均年限法(一)</v>
          </cell>
          <cell r="T1713" t="str">
            <v>在用</v>
          </cell>
          <cell r="U1713" t="str">
            <v>在建工程转入</v>
          </cell>
          <cell r="V1713" t="str">
            <v>王桂珍</v>
          </cell>
          <cell r="W1713" t="str">
            <v>2018.01.31</v>
          </cell>
          <cell r="X1713" t="str">
            <v>记--691</v>
          </cell>
        </row>
        <row r="1713">
          <cell r="AA1713" t="str">
            <v>0319</v>
          </cell>
        </row>
        <row r="1714">
          <cell r="B1714" t="str">
            <v>031900076</v>
          </cell>
          <cell r="C1714" t="str">
            <v>草甘膦颗粒剂成套连续化生产装置--成品料仓</v>
          </cell>
          <cell r="D1714" t="str">
            <v>1500L</v>
          </cell>
          <cell r="E1714">
            <v>16666.67</v>
          </cell>
          <cell r="F1714">
            <v>13833.61</v>
          </cell>
          <cell r="G1714">
            <v>2833.06</v>
          </cell>
          <cell r="H1714">
            <v>0</v>
          </cell>
          <cell r="I1714" t="str">
            <v>2018.01.31</v>
          </cell>
          <cell r="J1714" t="str">
            <v>96</v>
          </cell>
          <cell r="K1714" t="str">
            <v>气流粉碎装置--肥东分厂</v>
          </cell>
          <cell r="L1714" t="str">
            <v>肥东制剂分厂</v>
          </cell>
          <cell r="M1714" t="str">
            <v>肥东新建气流粉碎车间</v>
          </cell>
          <cell r="N1714" t="str">
            <v>江阴市昌盛药化机械公</v>
          </cell>
          <cell r="O1714" t="str">
            <v>166.67</v>
          </cell>
          <cell r="P1714" t="str">
            <v>2,000.04</v>
          </cell>
          <cell r="Q1714" t="str">
            <v>666.67</v>
          </cell>
          <cell r="R1714" t="str">
            <v>83</v>
          </cell>
          <cell r="S1714" t="str">
            <v>平均年限法(一)</v>
          </cell>
          <cell r="T1714" t="str">
            <v>在用</v>
          </cell>
          <cell r="U1714" t="str">
            <v>在建工程转入</v>
          </cell>
          <cell r="V1714" t="str">
            <v>王桂珍</v>
          </cell>
          <cell r="W1714" t="str">
            <v>2018.01.31</v>
          </cell>
          <cell r="X1714" t="str">
            <v>记--691</v>
          </cell>
        </row>
        <row r="1714">
          <cell r="AA1714" t="str">
            <v>0319</v>
          </cell>
        </row>
        <row r="1715">
          <cell r="B1715" t="str">
            <v>031900077</v>
          </cell>
          <cell r="C1715" t="str">
            <v>草甘膦颗粒剂成套连续化生产装置--成品料仓</v>
          </cell>
          <cell r="D1715" t="str">
            <v>1500L</v>
          </cell>
          <cell r="E1715">
            <v>16666.67</v>
          </cell>
          <cell r="F1715">
            <v>13833.61</v>
          </cell>
          <cell r="G1715">
            <v>2833.06</v>
          </cell>
          <cell r="H1715">
            <v>0</v>
          </cell>
          <cell r="I1715" t="str">
            <v>2018.01.31</v>
          </cell>
          <cell r="J1715" t="str">
            <v>96</v>
          </cell>
          <cell r="K1715" t="str">
            <v>气流粉碎装置--肥东分厂</v>
          </cell>
          <cell r="L1715" t="str">
            <v>肥东制剂分厂</v>
          </cell>
          <cell r="M1715" t="str">
            <v>肥东新建气流粉碎车间</v>
          </cell>
          <cell r="N1715" t="str">
            <v>江阴市昌盛药化机械公</v>
          </cell>
          <cell r="O1715" t="str">
            <v>166.67</v>
          </cell>
          <cell r="P1715" t="str">
            <v>2,000.04</v>
          </cell>
          <cell r="Q1715" t="str">
            <v>666.67</v>
          </cell>
          <cell r="R1715" t="str">
            <v>83</v>
          </cell>
          <cell r="S1715" t="str">
            <v>平均年限法(一)</v>
          </cell>
          <cell r="T1715" t="str">
            <v>在用</v>
          </cell>
          <cell r="U1715" t="str">
            <v>在建工程转入</v>
          </cell>
          <cell r="V1715" t="str">
            <v>王桂珍</v>
          </cell>
          <cell r="W1715" t="str">
            <v>2018.01.31</v>
          </cell>
          <cell r="X1715" t="str">
            <v>记--691</v>
          </cell>
        </row>
        <row r="1715">
          <cell r="AA1715" t="str">
            <v>0319</v>
          </cell>
        </row>
        <row r="1716">
          <cell r="B1716" t="str">
            <v>031900078</v>
          </cell>
          <cell r="C1716" t="str">
            <v>草甘膦颗粒剂成套连续化生产装置--袋成投料箱</v>
          </cell>
          <cell r="D1716" t="str">
            <v>25kg</v>
          </cell>
          <cell r="E1716">
            <v>3247.86</v>
          </cell>
          <cell r="F1716">
            <v>2695.84</v>
          </cell>
          <cell r="G1716">
            <v>552.02</v>
          </cell>
          <cell r="H1716">
            <v>0</v>
          </cell>
          <cell r="I1716" t="str">
            <v>2018.01.31</v>
          </cell>
          <cell r="J1716" t="str">
            <v>96</v>
          </cell>
          <cell r="K1716" t="str">
            <v>气流粉碎装置--肥东分厂</v>
          </cell>
          <cell r="L1716" t="str">
            <v>肥东制剂分厂</v>
          </cell>
          <cell r="M1716" t="str">
            <v>肥东新建气流粉碎车间</v>
          </cell>
          <cell r="N1716" t="str">
            <v>江阴市昌盛药化机械公</v>
          </cell>
          <cell r="O1716" t="str">
            <v>32.48</v>
          </cell>
          <cell r="P1716" t="str">
            <v>389.76</v>
          </cell>
          <cell r="Q1716" t="str">
            <v>129.91</v>
          </cell>
          <cell r="R1716" t="str">
            <v>83</v>
          </cell>
          <cell r="S1716" t="str">
            <v>平均年限法(一)</v>
          </cell>
          <cell r="T1716" t="str">
            <v>在用</v>
          </cell>
          <cell r="U1716" t="str">
            <v>在建工程转入</v>
          </cell>
          <cell r="V1716" t="str">
            <v>王桂珍</v>
          </cell>
          <cell r="W1716" t="str">
            <v>2018.01.31</v>
          </cell>
          <cell r="X1716" t="str">
            <v>记--691</v>
          </cell>
        </row>
        <row r="1716">
          <cell r="AA1716" t="str">
            <v>0319</v>
          </cell>
        </row>
        <row r="1717">
          <cell r="B1717" t="str">
            <v>031900079</v>
          </cell>
          <cell r="C1717" t="str">
            <v>草甘膦颗粒剂成套连续化生产装置--袋成投料箱</v>
          </cell>
          <cell r="D1717" t="str">
            <v>25kg</v>
          </cell>
          <cell r="E1717">
            <v>3247.86</v>
          </cell>
          <cell r="F1717">
            <v>2695.84</v>
          </cell>
          <cell r="G1717">
            <v>552.02</v>
          </cell>
          <cell r="H1717">
            <v>0</v>
          </cell>
          <cell r="I1717" t="str">
            <v>2018.01.31</v>
          </cell>
          <cell r="J1717" t="str">
            <v>96</v>
          </cell>
          <cell r="K1717" t="str">
            <v>气流粉碎装置--肥东分厂</v>
          </cell>
          <cell r="L1717" t="str">
            <v>肥东制剂分厂</v>
          </cell>
          <cell r="M1717" t="str">
            <v>肥东新建气流粉碎车间</v>
          </cell>
          <cell r="N1717" t="str">
            <v>江阴市昌盛药化机械公</v>
          </cell>
          <cell r="O1717" t="str">
            <v>32.48</v>
          </cell>
          <cell r="P1717" t="str">
            <v>389.76</v>
          </cell>
          <cell r="Q1717" t="str">
            <v>129.91</v>
          </cell>
          <cell r="R1717" t="str">
            <v>83</v>
          </cell>
          <cell r="S1717" t="str">
            <v>平均年限法(一)</v>
          </cell>
          <cell r="T1717" t="str">
            <v>在用</v>
          </cell>
          <cell r="U1717" t="str">
            <v>在建工程转入</v>
          </cell>
          <cell r="V1717" t="str">
            <v>王桂珍</v>
          </cell>
          <cell r="W1717" t="str">
            <v>2018.01.31</v>
          </cell>
          <cell r="X1717" t="str">
            <v>记--691</v>
          </cell>
        </row>
        <row r="1717">
          <cell r="AA1717" t="str">
            <v>0319</v>
          </cell>
        </row>
        <row r="1718">
          <cell r="B1718" t="str">
            <v>031900080</v>
          </cell>
          <cell r="C1718" t="str">
            <v>草甘膦颗粒剂成套连续化生产装置--袋成投料箱</v>
          </cell>
          <cell r="D1718" t="str">
            <v>25kg</v>
          </cell>
          <cell r="E1718">
            <v>3247.81</v>
          </cell>
          <cell r="F1718">
            <v>2695.84</v>
          </cell>
          <cell r="G1718">
            <v>551.97</v>
          </cell>
          <cell r="H1718">
            <v>0</v>
          </cell>
          <cell r="I1718" t="str">
            <v>2018.01.31</v>
          </cell>
          <cell r="J1718" t="str">
            <v>96</v>
          </cell>
          <cell r="K1718" t="str">
            <v>气流粉碎装置--肥东分厂</v>
          </cell>
          <cell r="L1718" t="str">
            <v>肥东制剂分厂</v>
          </cell>
          <cell r="M1718" t="str">
            <v>肥东新建气流粉碎车间</v>
          </cell>
          <cell r="N1718" t="str">
            <v>江阴市昌盛药化机械公</v>
          </cell>
          <cell r="O1718" t="str">
            <v>32.48</v>
          </cell>
          <cell r="P1718" t="str">
            <v>389.76</v>
          </cell>
          <cell r="Q1718" t="str">
            <v>129.91</v>
          </cell>
          <cell r="R1718" t="str">
            <v>83</v>
          </cell>
          <cell r="S1718" t="str">
            <v>平均年限法(一)</v>
          </cell>
          <cell r="T1718" t="str">
            <v>在用</v>
          </cell>
          <cell r="U1718" t="str">
            <v>在建工程转入</v>
          </cell>
          <cell r="V1718" t="str">
            <v>王桂珍</v>
          </cell>
          <cell r="W1718" t="str">
            <v>2018.01.31</v>
          </cell>
          <cell r="X1718" t="str">
            <v>记--691</v>
          </cell>
        </row>
        <row r="1718">
          <cell r="AA1718" t="str">
            <v>0319</v>
          </cell>
        </row>
        <row r="1719">
          <cell r="B1719" t="str">
            <v>031900081</v>
          </cell>
          <cell r="C1719" t="str">
            <v>草甘膦颗粒剂成套连续化生产装置--除尘器</v>
          </cell>
          <cell r="D1719" t="str">
            <v>25kg</v>
          </cell>
          <cell r="E1719">
            <v>8547.01</v>
          </cell>
          <cell r="F1719">
            <v>7094.01</v>
          </cell>
          <cell r="G1719">
            <v>1453</v>
          </cell>
          <cell r="H1719">
            <v>0</v>
          </cell>
          <cell r="I1719" t="str">
            <v>2018.01.31</v>
          </cell>
          <cell r="J1719" t="str">
            <v>96</v>
          </cell>
          <cell r="K1719" t="str">
            <v>气流粉碎装置--肥东分厂</v>
          </cell>
          <cell r="L1719" t="str">
            <v>肥东制剂分厂</v>
          </cell>
          <cell r="M1719" t="str">
            <v>肥东新建气流粉碎车间</v>
          </cell>
          <cell r="N1719" t="str">
            <v>江阴市昌盛药化机械公</v>
          </cell>
          <cell r="O1719" t="str">
            <v>85.47</v>
          </cell>
          <cell r="P1719" t="str">
            <v>1,025.64</v>
          </cell>
          <cell r="Q1719" t="str">
            <v>341.88</v>
          </cell>
          <cell r="R1719" t="str">
            <v>83</v>
          </cell>
          <cell r="S1719" t="str">
            <v>平均年限法(一)</v>
          </cell>
          <cell r="T1719" t="str">
            <v>在用</v>
          </cell>
          <cell r="U1719" t="str">
            <v>在建工程转入</v>
          </cell>
          <cell r="V1719" t="str">
            <v>王桂珍</v>
          </cell>
          <cell r="W1719" t="str">
            <v>2018.01.31</v>
          </cell>
          <cell r="X1719" t="str">
            <v>记--691</v>
          </cell>
        </row>
        <row r="1719">
          <cell r="AA1719" t="str">
            <v>0319</v>
          </cell>
        </row>
        <row r="1720">
          <cell r="B1720" t="str">
            <v>031900082</v>
          </cell>
          <cell r="C1720" t="str">
            <v>草甘膦颗粒剂成套连续化生产装置--除尘器</v>
          </cell>
          <cell r="D1720" t="str">
            <v>25kg</v>
          </cell>
          <cell r="E1720">
            <v>8547.01</v>
          </cell>
          <cell r="F1720">
            <v>7094.01</v>
          </cell>
          <cell r="G1720">
            <v>1453</v>
          </cell>
          <cell r="H1720">
            <v>0</v>
          </cell>
          <cell r="I1720" t="str">
            <v>2018.01.31</v>
          </cell>
          <cell r="J1720" t="str">
            <v>96</v>
          </cell>
          <cell r="K1720" t="str">
            <v>气流粉碎装置--肥东分厂</v>
          </cell>
          <cell r="L1720" t="str">
            <v>肥东制剂分厂</v>
          </cell>
          <cell r="M1720" t="str">
            <v>肥东新建气流粉碎车间</v>
          </cell>
          <cell r="N1720" t="str">
            <v>江阴市昌盛药化机械公</v>
          </cell>
          <cell r="O1720" t="str">
            <v>85.47</v>
          </cell>
          <cell r="P1720" t="str">
            <v>1,025.64</v>
          </cell>
          <cell r="Q1720" t="str">
            <v>341.88</v>
          </cell>
          <cell r="R1720" t="str">
            <v>83</v>
          </cell>
          <cell r="S1720" t="str">
            <v>平均年限法(一)</v>
          </cell>
          <cell r="T1720" t="str">
            <v>在用</v>
          </cell>
          <cell r="U1720" t="str">
            <v>在建工程转入</v>
          </cell>
          <cell r="V1720" t="str">
            <v>王桂珍</v>
          </cell>
          <cell r="W1720" t="str">
            <v>2018.01.31</v>
          </cell>
          <cell r="X1720" t="str">
            <v>记--691</v>
          </cell>
        </row>
        <row r="1720">
          <cell r="AA1720" t="str">
            <v>0319</v>
          </cell>
        </row>
        <row r="1721">
          <cell r="B1721" t="str">
            <v>031900083</v>
          </cell>
          <cell r="C1721" t="str">
            <v>草甘膦颗粒剂成套连续化生产装置--电气控制系统及材料</v>
          </cell>
          <cell r="D1721" t="str">
            <v>25kg</v>
          </cell>
          <cell r="E1721">
            <v>197094.02</v>
          </cell>
          <cell r="F1721">
            <v>163588.02</v>
          </cell>
          <cell r="G1721">
            <v>33506</v>
          </cell>
          <cell r="H1721">
            <v>0</v>
          </cell>
          <cell r="I1721" t="str">
            <v>2018.01.31</v>
          </cell>
          <cell r="J1721" t="str">
            <v>96</v>
          </cell>
          <cell r="K1721" t="str">
            <v>气流粉碎装置--肥东分厂</v>
          </cell>
          <cell r="L1721" t="str">
            <v>肥东制剂分厂</v>
          </cell>
          <cell r="M1721" t="str">
            <v>肥东新建气流粉碎车间</v>
          </cell>
          <cell r="N1721" t="str">
            <v>江阴市昌盛药化机械公</v>
          </cell>
          <cell r="O1721" t="str">
            <v>1,970.94</v>
          </cell>
          <cell r="P1721" t="str">
            <v>23,651.28</v>
          </cell>
          <cell r="Q1721" t="str">
            <v>7,883.76</v>
          </cell>
          <cell r="R1721" t="str">
            <v>83</v>
          </cell>
          <cell r="S1721" t="str">
            <v>平均年限法(一)</v>
          </cell>
          <cell r="T1721" t="str">
            <v>在用</v>
          </cell>
          <cell r="U1721" t="str">
            <v>在建工程转入</v>
          </cell>
          <cell r="V1721" t="str">
            <v>王桂珍</v>
          </cell>
          <cell r="W1721" t="str">
            <v>2018.01.31</v>
          </cell>
          <cell r="X1721" t="str">
            <v>记--691</v>
          </cell>
        </row>
        <row r="1721">
          <cell r="AA1721" t="str">
            <v>0319</v>
          </cell>
        </row>
        <row r="1722">
          <cell r="B1722" t="str">
            <v>031900084</v>
          </cell>
          <cell r="C1722" t="str">
            <v>草甘膦颗粒剂成套连续化生产装置--除尘器</v>
          </cell>
          <cell r="D1722" t="str">
            <v>25kg</v>
          </cell>
          <cell r="E1722">
            <v>8547</v>
          </cell>
          <cell r="F1722">
            <v>7094.01</v>
          </cell>
          <cell r="G1722">
            <v>1452.99</v>
          </cell>
          <cell r="H1722">
            <v>0</v>
          </cell>
          <cell r="I1722" t="str">
            <v>2018.01.31</v>
          </cell>
          <cell r="J1722" t="str">
            <v>96</v>
          </cell>
          <cell r="K1722" t="str">
            <v>气流粉碎装置--肥东分厂</v>
          </cell>
          <cell r="L1722" t="str">
            <v>肥东制剂分厂</v>
          </cell>
          <cell r="M1722" t="str">
            <v>肥东新建气流粉碎车间</v>
          </cell>
          <cell r="N1722" t="str">
            <v>江阴市昌盛药化机械公</v>
          </cell>
          <cell r="O1722" t="str">
            <v>85.47</v>
          </cell>
          <cell r="P1722" t="str">
            <v>1,025.64</v>
          </cell>
          <cell r="Q1722" t="str">
            <v>341.88</v>
          </cell>
          <cell r="R1722" t="str">
            <v>83</v>
          </cell>
          <cell r="S1722" t="str">
            <v>平均年限法(一)</v>
          </cell>
          <cell r="T1722" t="str">
            <v>在用</v>
          </cell>
          <cell r="U1722" t="str">
            <v>在建工程转入</v>
          </cell>
          <cell r="V1722" t="str">
            <v>王桂珍</v>
          </cell>
          <cell r="W1722" t="str">
            <v>2018.01.31</v>
          </cell>
          <cell r="X1722" t="str">
            <v>记--691</v>
          </cell>
        </row>
        <row r="1722">
          <cell r="AA1722" t="str">
            <v>0319</v>
          </cell>
        </row>
        <row r="1723">
          <cell r="B1723" t="str">
            <v>030500041</v>
          </cell>
          <cell r="C1723" t="str">
            <v>低压柜</v>
          </cell>
          <cell r="D1723" t="str">
            <v>GCK-出线柜</v>
          </cell>
          <cell r="E1723">
            <v>38461.54</v>
          </cell>
          <cell r="F1723">
            <v>31538.84</v>
          </cell>
          <cell r="G1723">
            <v>6922.7</v>
          </cell>
          <cell r="H1723">
            <v>0</v>
          </cell>
          <cell r="I1723" t="str">
            <v>2018.02.22</v>
          </cell>
          <cell r="J1723" t="str">
            <v>96</v>
          </cell>
          <cell r="K1723" t="str">
            <v>电力设备</v>
          </cell>
          <cell r="L1723" t="str">
            <v>肥东合成分厂</v>
          </cell>
          <cell r="M1723" t="str">
            <v>肥东分厂MVR冷源装置配套电器柜</v>
          </cell>
          <cell r="N1723" t="str">
            <v>安徽德成电气科技</v>
          </cell>
          <cell r="O1723" t="str">
            <v>384.62</v>
          </cell>
          <cell r="P1723" t="str">
            <v>4,615.44</v>
          </cell>
          <cell r="Q1723" t="str">
            <v>1,538.46</v>
          </cell>
          <cell r="R1723" t="str">
            <v>82</v>
          </cell>
          <cell r="S1723" t="str">
            <v>平均年限法(一)</v>
          </cell>
          <cell r="T1723" t="str">
            <v>在用</v>
          </cell>
          <cell r="U1723" t="str">
            <v>直接购入</v>
          </cell>
          <cell r="V1723" t="str">
            <v>王桂珍</v>
          </cell>
          <cell r="W1723" t="str">
            <v>2018.02.22</v>
          </cell>
          <cell r="X1723" t="str">
            <v>记--165</v>
          </cell>
        </row>
        <row r="1723">
          <cell r="AA1723" t="str">
            <v>0305</v>
          </cell>
        </row>
        <row r="1724">
          <cell r="B1724" t="str">
            <v>030500042</v>
          </cell>
          <cell r="C1724" t="str">
            <v>低压柜</v>
          </cell>
          <cell r="D1724" t="str">
            <v>GCK-出线柜</v>
          </cell>
          <cell r="E1724">
            <v>38461.54</v>
          </cell>
          <cell r="F1724">
            <v>31538.84</v>
          </cell>
          <cell r="G1724">
            <v>6922.7</v>
          </cell>
          <cell r="H1724">
            <v>0</v>
          </cell>
          <cell r="I1724" t="str">
            <v>2018.02.22</v>
          </cell>
          <cell r="J1724" t="str">
            <v>96</v>
          </cell>
          <cell r="K1724" t="str">
            <v>电力设备</v>
          </cell>
          <cell r="L1724" t="str">
            <v>肥东合成分厂</v>
          </cell>
          <cell r="M1724" t="str">
            <v>肥东分厂MVR冷源装置配套电器柜</v>
          </cell>
          <cell r="N1724" t="str">
            <v>安徽德成电气科技</v>
          </cell>
          <cell r="O1724" t="str">
            <v>384.62</v>
          </cell>
          <cell r="P1724" t="str">
            <v>4,615.44</v>
          </cell>
          <cell r="Q1724" t="str">
            <v>1,538.46</v>
          </cell>
          <cell r="R1724" t="str">
            <v>82</v>
          </cell>
          <cell r="S1724" t="str">
            <v>平均年限法(一)</v>
          </cell>
          <cell r="T1724" t="str">
            <v>在用</v>
          </cell>
          <cell r="U1724" t="str">
            <v>直接购入</v>
          </cell>
          <cell r="V1724" t="str">
            <v>王桂珍</v>
          </cell>
          <cell r="W1724" t="str">
            <v>2018.02.22</v>
          </cell>
          <cell r="X1724" t="str">
            <v>记--165</v>
          </cell>
        </row>
        <row r="1724">
          <cell r="AA1724" t="str">
            <v>0305</v>
          </cell>
        </row>
        <row r="1725">
          <cell r="B1725" t="str">
            <v>030500043</v>
          </cell>
          <cell r="C1725" t="str">
            <v>低压柜</v>
          </cell>
          <cell r="D1725" t="str">
            <v>GCK-进线柜</v>
          </cell>
          <cell r="E1725">
            <v>29059.83</v>
          </cell>
          <cell r="F1725">
            <v>23829.2</v>
          </cell>
          <cell r="G1725">
            <v>5230.63</v>
          </cell>
          <cell r="H1725">
            <v>0</v>
          </cell>
          <cell r="I1725" t="str">
            <v>2018.02.22</v>
          </cell>
          <cell r="J1725" t="str">
            <v>96</v>
          </cell>
          <cell r="K1725" t="str">
            <v>电力设备</v>
          </cell>
          <cell r="L1725" t="str">
            <v>肥东合成分厂</v>
          </cell>
          <cell r="M1725" t="str">
            <v>肥东分厂MVR冷源装置配套电器柜</v>
          </cell>
          <cell r="N1725" t="str">
            <v>安徽德成电气科技</v>
          </cell>
          <cell r="O1725" t="str">
            <v>290.60</v>
          </cell>
          <cell r="P1725" t="str">
            <v>3,487.20</v>
          </cell>
          <cell r="Q1725" t="str">
            <v>1,162.39</v>
          </cell>
          <cell r="R1725" t="str">
            <v>82</v>
          </cell>
          <cell r="S1725" t="str">
            <v>平均年限法(一)</v>
          </cell>
          <cell r="T1725" t="str">
            <v>在用</v>
          </cell>
          <cell r="U1725" t="str">
            <v>直接购入</v>
          </cell>
          <cell r="V1725" t="str">
            <v>王桂珍</v>
          </cell>
          <cell r="W1725" t="str">
            <v>2018.02.22</v>
          </cell>
          <cell r="X1725" t="str">
            <v>记--165</v>
          </cell>
        </row>
        <row r="1725">
          <cell r="AA1725" t="str">
            <v>0305</v>
          </cell>
        </row>
        <row r="1726">
          <cell r="B1726" t="str">
            <v>030500044</v>
          </cell>
          <cell r="C1726" t="str">
            <v>低压柜</v>
          </cell>
          <cell r="D1726" t="str">
            <v>GCK-电容柜</v>
          </cell>
          <cell r="E1726">
            <v>22222.22</v>
          </cell>
          <cell r="F1726">
            <v>18222.04</v>
          </cell>
          <cell r="G1726">
            <v>4000.18</v>
          </cell>
          <cell r="H1726">
            <v>0</v>
          </cell>
          <cell r="I1726" t="str">
            <v>2018.02.22</v>
          </cell>
          <cell r="J1726" t="str">
            <v>96</v>
          </cell>
          <cell r="K1726" t="str">
            <v>电力设备</v>
          </cell>
          <cell r="L1726" t="str">
            <v>肥东合成分厂</v>
          </cell>
          <cell r="M1726" t="str">
            <v>肥东分厂MVR冷源装置配套电器柜</v>
          </cell>
          <cell r="N1726" t="str">
            <v>安徽德成电气科技</v>
          </cell>
          <cell r="O1726" t="str">
            <v>222.22</v>
          </cell>
          <cell r="P1726" t="str">
            <v>2,666.64</v>
          </cell>
          <cell r="Q1726" t="str">
            <v>888.89</v>
          </cell>
          <cell r="R1726" t="str">
            <v>82</v>
          </cell>
          <cell r="S1726" t="str">
            <v>平均年限法(一)</v>
          </cell>
          <cell r="T1726" t="str">
            <v>在用</v>
          </cell>
          <cell r="U1726" t="str">
            <v>直接购入</v>
          </cell>
          <cell r="V1726" t="str">
            <v>王桂珍</v>
          </cell>
          <cell r="W1726" t="str">
            <v>2018.02.22</v>
          </cell>
          <cell r="X1726" t="str">
            <v>记--165</v>
          </cell>
        </row>
        <row r="1726">
          <cell r="AA1726" t="str">
            <v>0305</v>
          </cell>
        </row>
        <row r="1727">
          <cell r="B1727" t="str">
            <v>030500045</v>
          </cell>
          <cell r="C1727" t="str">
            <v>高压环网柜</v>
          </cell>
          <cell r="D1727" t="str">
            <v>HXGN15-12</v>
          </cell>
          <cell r="E1727">
            <v>17094.02</v>
          </cell>
          <cell r="F1727">
            <v>14017.08</v>
          </cell>
          <cell r="G1727">
            <v>3076.94</v>
          </cell>
          <cell r="H1727">
            <v>0</v>
          </cell>
          <cell r="I1727" t="str">
            <v>2018.02.22</v>
          </cell>
          <cell r="J1727" t="str">
            <v>96</v>
          </cell>
          <cell r="K1727" t="str">
            <v>电力设备</v>
          </cell>
          <cell r="L1727" t="str">
            <v>肥东合成分厂</v>
          </cell>
          <cell r="M1727" t="str">
            <v>肥东分厂MVR冷源装置配套电器柜</v>
          </cell>
          <cell r="N1727" t="str">
            <v>安徽德成电气科技</v>
          </cell>
          <cell r="O1727" t="str">
            <v>170.94</v>
          </cell>
          <cell r="P1727" t="str">
            <v>2,051.28</v>
          </cell>
          <cell r="Q1727" t="str">
            <v>683.76</v>
          </cell>
          <cell r="R1727" t="str">
            <v>82</v>
          </cell>
          <cell r="S1727" t="str">
            <v>平均年限法(一)</v>
          </cell>
          <cell r="T1727" t="str">
            <v>在用</v>
          </cell>
          <cell r="U1727" t="str">
            <v>直接购入</v>
          </cell>
          <cell r="V1727" t="str">
            <v>王桂珍</v>
          </cell>
          <cell r="W1727" t="str">
            <v>2018.02.22</v>
          </cell>
          <cell r="X1727" t="str">
            <v>记--165</v>
          </cell>
        </row>
        <row r="1727">
          <cell r="AA1727" t="str">
            <v>0305</v>
          </cell>
        </row>
        <row r="1728">
          <cell r="B1728" t="str">
            <v>030800151</v>
          </cell>
          <cell r="C1728" t="str">
            <v>聚丙烯立式储罐</v>
          </cell>
          <cell r="D1728" t="str">
            <v>2200*2650</v>
          </cell>
          <cell r="E1728">
            <v>11555.56</v>
          </cell>
          <cell r="F1728">
            <v>8551.44</v>
          </cell>
          <cell r="G1728">
            <v>225</v>
          </cell>
          <cell r="H1728">
            <v>2779.12</v>
          </cell>
          <cell r="I1728" t="str">
            <v>2018.02.22</v>
          </cell>
          <cell r="J1728" t="str">
            <v>96</v>
          </cell>
          <cell r="K1728" t="str">
            <v>烟嘧装置（合成一车间）</v>
          </cell>
          <cell r="L1728" t="str">
            <v>肥东合成分厂</v>
          </cell>
          <cell r="M1728" t="str">
            <v>肥东合成一车间（磺隆车间）</v>
          </cell>
          <cell r="N1728" t="str">
            <v>合肥广庆防腐设备</v>
          </cell>
          <cell r="O1728" t="str">
            <v>0.00</v>
          </cell>
          <cell r="P1728" t="str">
            <v>1,271.16</v>
          </cell>
          <cell r="Q1728" t="str">
            <v>462.22</v>
          </cell>
          <cell r="R1728" t="str">
            <v>82</v>
          </cell>
          <cell r="S1728" t="str">
            <v>平均年限法(一)</v>
          </cell>
          <cell r="T1728" t="str">
            <v>在用</v>
          </cell>
          <cell r="U1728" t="str">
            <v>直接购入</v>
          </cell>
          <cell r="V1728" t="str">
            <v>王桂珍</v>
          </cell>
          <cell r="W1728" t="str">
            <v>2018.02.22</v>
          </cell>
          <cell r="X1728" t="str">
            <v>记--167</v>
          </cell>
        </row>
        <row r="1728">
          <cell r="AA1728" t="str">
            <v>0308</v>
          </cell>
        </row>
        <row r="1729">
          <cell r="B1729" t="str">
            <v>0200022</v>
          </cell>
          <cell r="C1729" t="str">
            <v>福田牌厢式运输货车（皖AEU431)</v>
          </cell>
          <cell r="D1729" t="str">
            <v>福田牌BJ5048XXY-FC，（原车牌号：皖AR1Z38）</v>
          </cell>
          <cell r="E1729">
            <v>111990.17</v>
          </cell>
          <cell r="F1729">
            <v>91831.8</v>
          </cell>
          <cell r="G1729">
            <v>20158.37</v>
          </cell>
          <cell r="H1729">
            <v>0</v>
          </cell>
          <cell r="I1729" t="str">
            <v>2018.02.24</v>
          </cell>
          <cell r="J1729" t="str">
            <v>96</v>
          </cell>
          <cell r="K1729" t="str">
            <v>运输工具</v>
          </cell>
          <cell r="L1729" t="str">
            <v>种植投入品事业部</v>
          </cell>
          <cell r="M1729" t="str">
            <v>肥东厂区，丰乐农化（物流中心）货物运输</v>
          </cell>
          <cell r="N1729" t="str">
            <v>安徽安瑞汽车销售</v>
          </cell>
          <cell r="O1729" t="str">
            <v>1,119.90</v>
          </cell>
          <cell r="P1729" t="str">
            <v>13,438.80</v>
          </cell>
          <cell r="Q1729" t="str">
            <v>4,479.61</v>
          </cell>
          <cell r="R1729" t="str">
            <v>82</v>
          </cell>
          <cell r="S1729" t="str">
            <v>平均年限法(一)</v>
          </cell>
          <cell r="T1729" t="str">
            <v>在用</v>
          </cell>
          <cell r="U1729" t="str">
            <v>直接购入</v>
          </cell>
          <cell r="V1729" t="str">
            <v>王桂珍</v>
          </cell>
          <cell r="W1729" t="str">
            <v>2018.02.24</v>
          </cell>
          <cell r="X1729" t="str">
            <v>记--384</v>
          </cell>
        </row>
        <row r="1729">
          <cell r="AA1729" t="str">
            <v>02</v>
          </cell>
        </row>
        <row r="1730">
          <cell r="B1730" t="str">
            <v>031022546</v>
          </cell>
          <cell r="C1730" t="str">
            <v>全自动打包机</v>
          </cell>
          <cell r="D1730" t="str">
            <v>MH-102B</v>
          </cell>
          <cell r="E1730">
            <v>19658.12</v>
          </cell>
          <cell r="F1730">
            <v>15922.98</v>
          </cell>
          <cell r="G1730">
            <v>3735.14</v>
          </cell>
          <cell r="H1730">
            <v>0</v>
          </cell>
          <cell r="I1730" t="str">
            <v>2018.03.09</v>
          </cell>
          <cell r="J1730" t="str">
            <v>96</v>
          </cell>
          <cell r="K1730" t="str">
            <v>剂型设备</v>
          </cell>
          <cell r="L1730" t="str">
            <v>肥东制剂分厂</v>
          </cell>
          <cell r="M1730" t="str">
            <v>肥东制剂13号车间</v>
          </cell>
          <cell r="N1730" t="str">
            <v>杭州永创智能设备股份</v>
          </cell>
          <cell r="O1730" t="str">
            <v>196.58</v>
          </cell>
          <cell r="P1730" t="str">
            <v>2,358.96</v>
          </cell>
          <cell r="Q1730" t="str">
            <v>786.32</v>
          </cell>
          <cell r="R1730" t="str">
            <v>81</v>
          </cell>
          <cell r="S1730" t="str">
            <v>平均年限法(一)</v>
          </cell>
          <cell r="T1730" t="str">
            <v>在用</v>
          </cell>
          <cell r="U1730" t="str">
            <v>直接购入</v>
          </cell>
          <cell r="V1730" t="str">
            <v>张地</v>
          </cell>
          <cell r="W1730" t="str">
            <v>2018.03.09</v>
          </cell>
          <cell r="X1730" t="str">
            <v>记--103</v>
          </cell>
        </row>
        <row r="1730">
          <cell r="AA1730" t="str">
            <v>0310</v>
          </cell>
        </row>
        <row r="1731">
          <cell r="B1731" t="str">
            <v>031022547</v>
          </cell>
          <cell r="C1731" t="str">
            <v>全自动打包机</v>
          </cell>
          <cell r="D1731" t="str">
            <v>MH-101A</v>
          </cell>
          <cell r="E1731">
            <v>10256.41</v>
          </cell>
          <cell r="F1731">
            <v>8307.36</v>
          </cell>
          <cell r="G1731">
            <v>1949.05</v>
          </cell>
          <cell r="H1731">
            <v>0</v>
          </cell>
          <cell r="I1731" t="str">
            <v>2018.03.09</v>
          </cell>
          <cell r="J1731" t="str">
            <v>96</v>
          </cell>
          <cell r="K1731" t="str">
            <v>剂型设备</v>
          </cell>
          <cell r="L1731" t="str">
            <v>肥东制剂分厂</v>
          </cell>
          <cell r="M1731" t="str">
            <v>肥东制剂袋装12#车间</v>
          </cell>
          <cell r="N1731" t="str">
            <v>杭州永创智能设备股份</v>
          </cell>
          <cell r="O1731" t="str">
            <v>102.56</v>
          </cell>
          <cell r="P1731" t="str">
            <v>1,230.72</v>
          </cell>
          <cell r="Q1731" t="str">
            <v>410.26</v>
          </cell>
          <cell r="R1731" t="str">
            <v>81</v>
          </cell>
          <cell r="S1731" t="str">
            <v>平均年限法(一)</v>
          </cell>
          <cell r="T1731" t="str">
            <v>在用</v>
          </cell>
          <cell r="U1731" t="str">
            <v>直接购入</v>
          </cell>
          <cell r="V1731" t="str">
            <v>张地</v>
          </cell>
          <cell r="W1731" t="str">
            <v>2018.03.09</v>
          </cell>
          <cell r="X1731" t="str">
            <v>记--103</v>
          </cell>
        </row>
        <row r="1731">
          <cell r="AA1731" t="str">
            <v>0310</v>
          </cell>
        </row>
        <row r="1732">
          <cell r="B1732" t="str">
            <v>031022548</v>
          </cell>
          <cell r="C1732" t="str">
            <v>全自动打包机</v>
          </cell>
          <cell r="D1732" t="str">
            <v>MH-101A</v>
          </cell>
          <cell r="E1732">
            <v>10256.41</v>
          </cell>
          <cell r="F1732">
            <v>8307.36</v>
          </cell>
          <cell r="G1732">
            <v>1949.05</v>
          </cell>
          <cell r="H1732">
            <v>0</v>
          </cell>
          <cell r="I1732" t="str">
            <v>2018.03.09</v>
          </cell>
          <cell r="J1732" t="str">
            <v>96</v>
          </cell>
          <cell r="K1732" t="str">
            <v>剂型设备</v>
          </cell>
          <cell r="L1732" t="str">
            <v>肥东制剂分厂</v>
          </cell>
          <cell r="M1732" t="str">
            <v>肥东制剂袋装12#车间</v>
          </cell>
          <cell r="N1732" t="str">
            <v>杭州永创智能设备股份</v>
          </cell>
          <cell r="O1732" t="str">
            <v>102.56</v>
          </cell>
          <cell r="P1732" t="str">
            <v>1,230.72</v>
          </cell>
          <cell r="Q1732" t="str">
            <v>410.26</v>
          </cell>
          <cell r="R1732" t="str">
            <v>81</v>
          </cell>
          <cell r="S1732" t="str">
            <v>平均年限法(一)</v>
          </cell>
          <cell r="T1732" t="str">
            <v>在用</v>
          </cell>
          <cell r="U1732" t="str">
            <v>直接购入</v>
          </cell>
          <cell r="V1732" t="str">
            <v>张地</v>
          </cell>
          <cell r="W1732" t="str">
            <v>2018.03.09</v>
          </cell>
          <cell r="X1732" t="str">
            <v>记--103</v>
          </cell>
        </row>
        <row r="1732">
          <cell r="AA1732" t="str">
            <v>0310</v>
          </cell>
        </row>
        <row r="1733">
          <cell r="B1733" t="str">
            <v>031022549</v>
          </cell>
          <cell r="C1733" t="str">
            <v>全自动打包机</v>
          </cell>
          <cell r="D1733" t="str">
            <v>MH-101A</v>
          </cell>
          <cell r="E1733">
            <v>10256.41</v>
          </cell>
          <cell r="F1733">
            <v>8307.36</v>
          </cell>
          <cell r="G1733">
            <v>1949.05</v>
          </cell>
          <cell r="H1733">
            <v>0</v>
          </cell>
          <cell r="I1733" t="str">
            <v>2018.03.09</v>
          </cell>
          <cell r="J1733" t="str">
            <v>96</v>
          </cell>
          <cell r="K1733" t="str">
            <v>剂型设备</v>
          </cell>
          <cell r="L1733" t="str">
            <v>肥东制剂分厂</v>
          </cell>
          <cell r="M1733" t="str">
            <v>肥东制剂袋装12#车间</v>
          </cell>
          <cell r="N1733" t="str">
            <v>杭州永创智能设备股份</v>
          </cell>
          <cell r="O1733" t="str">
            <v>102.56</v>
          </cell>
          <cell r="P1733" t="str">
            <v>1,230.72</v>
          </cell>
          <cell r="Q1733" t="str">
            <v>410.26</v>
          </cell>
          <cell r="R1733" t="str">
            <v>81</v>
          </cell>
          <cell r="S1733" t="str">
            <v>平均年限法(一)</v>
          </cell>
          <cell r="T1733" t="str">
            <v>在用</v>
          </cell>
          <cell r="U1733" t="str">
            <v>直接购入</v>
          </cell>
          <cell r="V1733" t="str">
            <v>张地</v>
          </cell>
          <cell r="W1733" t="str">
            <v>2018.03.09</v>
          </cell>
          <cell r="X1733" t="str">
            <v>记--103</v>
          </cell>
        </row>
        <row r="1733">
          <cell r="AA1733" t="str">
            <v>0310</v>
          </cell>
        </row>
        <row r="1734">
          <cell r="B1734" t="str">
            <v>031022550</v>
          </cell>
          <cell r="C1734" t="str">
            <v>全自动打包机</v>
          </cell>
          <cell r="D1734" t="str">
            <v>MH-101A</v>
          </cell>
          <cell r="E1734">
            <v>10256.41</v>
          </cell>
          <cell r="F1734">
            <v>8307.36</v>
          </cell>
          <cell r="G1734">
            <v>1949.05</v>
          </cell>
          <cell r="H1734">
            <v>0</v>
          </cell>
          <cell r="I1734" t="str">
            <v>2018.03.09</v>
          </cell>
          <cell r="J1734" t="str">
            <v>96</v>
          </cell>
          <cell r="K1734" t="str">
            <v>剂型设备</v>
          </cell>
          <cell r="L1734" t="str">
            <v>肥东制剂分厂</v>
          </cell>
          <cell r="M1734" t="str">
            <v>肥东制剂袋装12#车间</v>
          </cell>
          <cell r="N1734" t="str">
            <v>杭州永创智能设备股份</v>
          </cell>
          <cell r="O1734" t="str">
            <v>102.56</v>
          </cell>
          <cell r="P1734" t="str">
            <v>1,230.72</v>
          </cell>
          <cell r="Q1734" t="str">
            <v>410.26</v>
          </cell>
          <cell r="R1734" t="str">
            <v>81</v>
          </cell>
          <cell r="S1734" t="str">
            <v>平均年限法(一)</v>
          </cell>
          <cell r="T1734" t="str">
            <v>在用</v>
          </cell>
          <cell r="U1734" t="str">
            <v>直接购入</v>
          </cell>
          <cell r="V1734" t="str">
            <v>张地</v>
          </cell>
          <cell r="W1734" t="str">
            <v>2018.03.09</v>
          </cell>
          <cell r="X1734" t="str">
            <v>记--103</v>
          </cell>
        </row>
        <row r="1734">
          <cell r="AA1734" t="str">
            <v>0310</v>
          </cell>
        </row>
        <row r="1735">
          <cell r="B1735" t="str">
            <v>030800152</v>
          </cell>
          <cell r="C1735" t="str">
            <v>超声波流量计</v>
          </cell>
          <cell r="D1735" t="str">
            <v>DN80</v>
          </cell>
          <cell r="E1735">
            <v>3247.86</v>
          </cell>
          <cell r="F1735">
            <v>2630.88</v>
          </cell>
          <cell r="G1735">
            <v>616.98</v>
          </cell>
          <cell r="H1735">
            <v>0</v>
          </cell>
          <cell r="I1735" t="str">
            <v>2018.03.12</v>
          </cell>
          <cell r="J1735" t="str">
            <v>96</v>
          </cell>
          <cell r="K1735" t="str">
            <v>烟嘧装置（合成一车间）</v>
          </cell>
          <cell r="L1735" t="str">
            <v>肥东合成分厂</v>
          </cell>
          <cell r="M1735" t="str">
            <v>肥东合成一车间（磺隆）</v>
          </cell>
          <cell r="N1735" t="str">
            <v>江苏杰创流量仪表公司</v>
          </cell>
          <cell r="O1735" t="str">
            <v>32.48</v>
          </cell>
          <cell r="P1735" t="str">
            <v>389.76</v>
          </cell>
          <cell r="Q1735" t="str">
            <v>129.91</v>
          </cell>
          <cell r="R1735" t="str">
            <v>81</v>
          </cell>
          <cell r="S1735" t="str">
            <v>平均年限法(一)</v>
          </cell>
          <cell r="T1735" t="str">
            <v>在用</v>
          </cell>
          <cell r="U1735" t="str">
            <v>直接购入</v>
          </cell>
          <cell r="V1735" t="str">
            <v>王桂珍</v>
          </cell>
          <cell r="W1735" t="str">
            <v>2018.03.12</v>
          </cell>
          <cell r="X1735" t="str">
            <v>记--114</v>
          </cell>
        </row>
        <row r="1735">
          <cell r="AA1735" t="str">
            <v>0308</v>
          </cell>
        </row>
        <row r="1736">
          <cell r="B1736" t="str">
            <v>031900085</v>
          </cell>
          <cell r="C1736" t="str">
            <v>螺旋提升机（不锈钢绞笼）</v>
          </cell>
          <cell r="D1736" t="str">
            <v>3000*114</v>
          </cell>
          <cell r="E1736">
            <v>11965.82</v>
          </cell>
          <cell r="F1736">
            <v>9692.46</v>
          </cell>
          <cell r="G1736">
            <v>2273.36</v>
          </cell>
          <cell r="H1736">
            <v>0</v>
          </cell>
          <cell r="I1736" t="str">
            <v>2018.03.12</v>
          </cell>
          <cell r="J1736" t="str">
            <v>96</v>
          </cell>
          <cell r="K1736" t="str">
            <v>气流粉碎装置--肥东分厂</v>
          </cell>
          <cell r="L1736" t="str">
            <v>肥东制剂分厂</v>
          </cell>
          <cell r="M1736" t="str">
            <v>肥江制剂粉剂车间</v>
          </cell>
          <cell r="N1736" t="str">
            <v>合肥市裕祥机械厂</v>
          </cell>
          <cell r="O1736" t="str">
            <v>119.66</v>
          </cell>
          <cell r="P1736" t="str">
            <v>1,435.92</v>
          </cell>
          <cell r="Q1736" t="str">
            <v>478.63</v>
          </cell>
          <cell r="R1736" t="str">
            <v>81</v>
          </cell>
          <cell r="S1736" t="str">
            <v>平均年限法(一)</v>
          </cell>
          <cell r="T1736" t="str">
            <v>在用</v>
          </cell>
          <cell r="U1736" t="str">
            <v>直接购入</v>
          </cell>
          <cell r="V1736" t="str">
            <v>王桂珍</v>
          </cell>
          <cell r="W1736" t="str">
            <v>2018.03.12</v>
          </cell>
          <cell r="X1736" t="str">
            <v>记--116</v>
          </cell>
        </row>
        <row r="1736">
          <cell r="AA1736" t="str">
            <v>0319</v>
          </cell>
        </row>
        <row r="1737">
          <cell r="B1737" t="str">
            <v>031900086</v>
          </cell>
          <cell r="C1737" t="str">
            <v>不锈钢料桶</v>
          </cell>
          <cell r="D1737" t="str">
            <v>圆锥形，SUS304</v>
          </cell>
          <cell r="E1737">
            <v>2393.16</v>
          </cell>
          <cell r="F1737">
            <v>1938.33</v>
          </cell>
          <cell r="G1737">
            <v>454.83</v>
          </cell>
          <cell r="H1737">
            <v>0</v>
          </cell>
          <cell r="I1737" t="str">
            <v>2018.03.12</v>
          </cell>
          <cell r="J1737" t="str">
            <v>96</v>
          </cell>
          <cell r="K1737" t="str">
            <v>气流粉碎装置--肥东分厂</v>
          </cell>
          <cell r="L1737" t="str">
            <v>肥东制剂分厂</v>
          </cell>
          <cell r="M1737" t="str">
            <v>肥东制剂粉剂车间</v>
          </cell>
          <cell r="N1737" t="str">
            <v>合肥市裕祥机械厂</v>
          </cell>
          <cell r="O1737" t="str">
            <v>23.93</v>
          </cell>
          <cell r="P1737" t="str">
            <v>287.16</v>
          </cell>
          <cell r="Q1737" t="str">
            <v>95.73</v>
          </cell>
          <cell r="R1737" t="str">
            <v>81</v>
          </cell>
          <cell r="S1737" t="str">
            <v>平均年限法(一)</v>
          </cell>
          <cell r="T1737" t="str">
            <v>在用</v>
          </cell>
          <cell r="U1737" t="str">
            <v>直接购入</v>
          </cell>
          <cell r="V1737" t="str">
            <v>王桂珍</v>
          </cell>
          <cell r="W1737" t="str">
            <v>2018.03.12</v>
          </cell>
          <cell r="X1737" t="str">
            <v>记--116</v>
          </cell>
        </row>
        <row r="1737">
          <cell r="AA1737" t="str">
            <v>0319</v>
          </cell>
        </row>
        <row r="1738">
          <cell r="B1738" t="str">
            <v>030800153</v>
          </cell>
          <cell r="C1738" t="str">
            <v>不锈钢料盒304</v>
          </cell>
          <cell r="D1738" t="str">
            <v>上口2000*1500 下口1700-1200</v>
          </cell>
          <cell r="E1738">
            <v>3760.68</v>
          </cell>
          <cell r="F1738">
            <v>3046.41</v>
          </cell>
          <cell r="G1738">
            <v>714.27</v>
          </cell>
          <cell r="H1738">
            <v>0</v>
          </cell>
          <cell r="I1738" t="str">
            <v>2018.03.12</v>
          </cell>
          <cell r="J1738" t="str">
            <v>96</v>
          </cell>
          <cell r="K1738" t="str">
            <v>烟嘧装置（合成一车间）</v>
          </cell>
          <cell r="L1738" t="str">
            <v>肥东合成分厂</v>
          </cell>
          <cell r="M1738" t="str">
            <v>肥东合成一车间（磺隆）</v>
          </cell>
          <cell r="N1738" t="str">
            <v>合肥市裕祥机械厂</v>
          </cell>
          <cell r="O1738" t="str">
            <v>37.61</v>
          </cell>
          <cell r="P1738" t="str">
            <v>451.32</v>
          </cell>
          <cell r="Q1738" t="str">
            <v>150.43</v>
          </cell>
          <cell r="R1738" t="str">
            <v>81</v>
          </cell>
          <cell r="S1738" t="str">
            <v>平均年限法(一)</v>
          </cell>
          <cell r="T1738" t="str">
            <v>在用</v>
          </cell>
          <cell r="U1738" t="str">
            <v>直接购入</v>
          </cell>
          <cell r="V1738" t="str">
            <v>王桂珍</v>
          </cell>
          <cell r="W1738" t="str">
            <v>2018.03.12</v>
          </cell>
          <cell r="X1738" t="str">
            <v>记--121</v>
          </cell>
        </row>
        <row r="1738">
          <cell r="AA1738" t="str">
            <v>0308</v>
          </cell>
        </row>
        <row r="1739">
          <cell r="B1739" t="str">
            <v>030800154</v>
          </cell>
          <cell r="C1739" t="str">
            <v>不锈钢料盒304</v>
          </cell>
          <cell r="D1739" t="str">
            <v>上口2000*1500 下口1700-1200</v>
          </cell>
          <cell r="E1739">
            <v>3760.68</v>
          </cell>
          <cell r="F1739">
            <v>3046.41</v>
          </cell>
          <cell r="G1739">
            <v>714.27</v>
          </cell>
          <cell r="H1739">
            <v>0</v>
          </cell>
          <cell r="I1739" t="str">
            <v>2018.03.12</v>
          </cell>
          <cell r="J1739" t="str">
            <v>96</v>
          </cell>
          <cell r="K1739" t="str">
            <v>烟嘧装置（合成一车间）</v>
          </cell>
          <cell r="L1739" t="str">
            <v>肥东合成分厂</v>
          </cell>
          <cell r="M1739" t="str">
            <v>肥东合成一车间（磺隆）</v>
          </cell>
          <cell r="N1739" t="str">
            <v>合肥市裕祥机械厂</v>
          </cell>
          <cell r="O1739" t="str">
            <v>37.61</v>
          </cell>
          <cell r="P1739" t="str">
            <v>451.32</v>
          </cell>
          <cell r="Q1739" t="str">
            <v>150.43</v>
          </cell>
          <cell r="R1739" t="str">
            <v>81</v>
          </cell>
          <cell r="S1739" t="str">
            <v>平均年限法(一)</v>
          </cell>
          <cell r="T1739" t="str">
            <v>在用</v>
          </cell>
          <cell r="U1739" t="str">
            <v>直接购入</v>
          </cell>
          <cell r="V1739" t="str">
            <v>王桂珍</v>
          </cell>
          <cell r="W1739" t="str">
            <v>2018.03.12</v>
          </cell>
          <cell r="X1739" t="str">
            <v>记--121</v>
          </cell>
        </row>
        <row r="1739">
          <cell r="AA1739" t="str">
            <v>0308</v>
          </cell>
        </row>
        <row r="1740">
          <cell r="B1740" t="str">
            <v>030800155</v>
          </cell>
          <cell r="C1740" t="str">
            <v>不锈钢料盒304</v>
          </cell>
          <cell r="D1740" t="str">
            <v>上口2000*1500 下口1700-1200</v>
          </cell>
          <cell r="E1740">
            <v>3760.67</v>
          </cell>
          <cell r="F1740">
            <v>3046.41</v>
          </cell>
          <cell r="G1740">
            <v>714.26</v>
          </cell>
          <cell r="H1740">
            <v>0</v>
          </cell>
          <cell r="I1740" t="str">
            <v>2018.03.12</v>
          </cell>
          <cell r="J1740" t="str">
            <v>96</v>
          </cell>
          <cell r="K1740" t="str">
            <v>烟嘧装置（合成一车间）</v>
          </cell>
          <cell r="L1740" t="str">
            <v>肥东合成分厂</v>
          </cell>
          <cell r="M1740" t="str">
            <v>肥东合成一车间（磺隆）</v>
          </cell>
          <cell r="N1740" t="str">
            <v>合肥市裕祥机械厂</v>
          </cell>
          <cell r="O1740" t="str">
            <v>37.61</v>
          </cell>
          <cell r="P1740" t="str">
            <v>451.32</v>
          </cell>
          <cell r="Q1740" t="str">
            <v>150.43</v>
          </cell>
          <cell r="R1740" t="str">
            <v>81</v>
          </cell>
          <cell r="S1740" t="str">
            <v>平均年限法(一)</v>
          </cell>
          <cell r="T1740" t="str">
            <v>在用</v>
          </cell>
          <cell r="U1740" t="str">
            <v>直接购入</v>
          </cell>
          <cell r="V1740" t="str">
            <v>王桂珍</v>
          </cell>
          <cell r="W1740" t="str">
            <v>2018.03.12</v>
          </cell>
          <cell r="X1740" t="str">
            <v>记--121</v>
          </cell>
        </row>
        <row r="1740">
          <cell r="AA1740" t="str">
            <v>0308</v>
          </cell>
        </row>
        <row r="1741">
          <cell r="B1741" t="str">
            <v>040900516</v>
          </cell>
          <cell r="C1741" t="str">
            <v>H3C核心交换机</v>
          </cell>
          <cell r="D1741" t="str">
            <v>S5500V2-24P-SI</v>
          </cell>
          <cell r="E1741">
            <v>4017.09</v>
          </cell>
          <cell r="F1741">
            <v>3856.41</v>
          </cell>
          <cell r="G1741">
            <v>160.68</v>
          </cell>
          <cell r="H1741">
            <v>0</v>
          </cell>
          <cell r="I1741" t="str">
            <v>2018.03.13</v>
          </cell>
          <cell r="J1741" t="str">
            <v>60</v>
          </cell>
          <cell r="K1741" t="str">
            <v>其他</v>
          </cell>
          <cell r="L1741" t="str">
            <v>企业管理部</v>
          </cell>
          <cell r="M1741" t="str">
            <v>肥东分厂信息机房</v>
          </cell>
          <cell r="N1741" t="str">
            <v>安徽安齐信息科技</v>
          </cell>
          <cell r="O1741" t="str">
            <v>0.00</v>
          </cell>
          <cell r="P1741" t="str">
            <v>0.00</v>
          </cell>
          <cell r="Q1741" t="str">
            <v>160.68</v>
          </cell>
          <cell r="R1741" t="str">
            <v>60</v>
          </cell>
          <cell r="S1741" t="str">
            <v>平均年限法(一)</v>
          </cell>
          <cell r="T1741" t="str">
            <v>在用</v>
          </cell>
          <cell r="U1741" t="str">
            <v>直接购入</v>
          </cell>
          <cell r="V1741" t="str">
            <v>王桂珍</v>
          </cell>
          <cell r="W1741" t="str">
            <v>2018.03.13</v>
          </cell>
          <cell r="X1741" t="str">
            <v>记--125</v>
          </cell>
        </row>
        <row r="1741">
          <cell r="AA1741" t="str">
            <v>0409</v>
          </cell>
        </row>
        <row r="1742">
          <cell r="B1742" t="str">
            <v>031022551</v>
          </cell>
          <cell r="C1742" t="str">
            <v>不锈钢操作台</v>
          </cell>
          <cell r="D1742" t="str">
            <v>900*600*500</v>
          </cell>
          <cell r="E1742">
            <v>11111.11</v>
          </cell>
          <cell r="F1742">
            <v>8999.91</v>
          </cell>
          <cell r="G1742">
            <v>2111.2</v>
          </cell>
          <cell r="H1742">
            <v>0</v>
          </cell>
          <cell r="I1742" t="str">
            <v>2018.03.14</v>
          </cell>
          <cell r="J1742" t="str">
            <v>96</v>
          </cell>
          <cell r="K1742" t="str">
            <v>剂型设备</v>
          </cell>
          <cell r="L1742" t="str">
            <v>肥东制剂分厂</v>
          </cell>
          <cell r="M1742" t="str">
            <v>肥东分厂制剂车间11#13#14#</v>
          </cell>
          <cell r="N1742" t="str">
            <v>合肥市春华起重机械</v>
          </cell>
          <cell r="O1742" t="str">
            <v>111.11</v>
          </cell>
          <cell r="P1742" t="str">
            <v>1,333.32</v>
          </cell>
          <cell r="Q1742" t="str">
            <v>444.44</v>
          </cell>
          <cell r="R1742" t="str">
            <v>81</v>
          </cell>
          <cell r="S1742" t="str">
            <v>平均年限法(一)</v>
          </cell>
          <cell r="T1742" t="str">
            <v>在用</v>
          </cell>
          <cell r="U1742" t="str">
            <v>直接购入</v>
          </cell>
          <cell r="V1742" t="str">
            <v>王桂珍</v>
          </cell>
          <cell r="W1742" t="str">
            <v>2018.03.14</v>
          </cell>
          <cell r="X1742" t="str">
            <v>记--190</v>
          </cell>
        </row>
        <row r="1742">
          <cell r="AA1742" t="str">
            <v>0310</v>
          </cell>
        </row>
        <row r="1743">
          <cell r="B1743" t="str">
            <v>030800156</v>
          </cell>
          <cell r="C1743" t="str">
            <v>不锈钢精馏塔</v>
          </cell>
          <cell r="D1743" t="str">
            <v>600*9200（SS)</v>
          </cell>
          <cell r="E1743">
            <v>53504.27</v>
          </cell>
          <cell r="F1743">
            <v>43338.24</v>
          </cell>
          <cell r="G1743">
            <v>10166.03</v>
          </cell>
          <cell r="H1743">
            <v>0</v>
          </cell>
          <cell r="I1743" t="str">
            <v>2018.03.19</v>
          </cell>
          <cell r="J1743" t="str">
            <v>96</v>
          </cell>
          <cell r="K1743" t="str">
            <v>烟嘧装置（合成一车间）</v>
          </cell>
          <cell r="L1743" t="str">
            <v>肥东合成分厂</v>
          </cell>
          <cell r="M1743" t="str">
            <v>肥东合成一车间（磺隆车间）</v>
          </cell>
          <cell r="N1743" t="str">
            <v>无锡市煜伟石化装备</v>
          </cell>
          <cell r="O1743" t="str">
            <v>535.04</v>
          </cell>
          <cell r="P1743" t="str">
            <v>6,420.48</v>
          </cell>
          <cell r="Q1743" t="str">
            <v>2,140.17</v>
          </cell>
          <cell r="R1743" t="str">
            <v>81</v>
          </cell>
          <cell r="S1743" t="str">
            <v>平均年限法(一)</v>
          </cell>
          <cell r="T1743" t="str">
            <v>在用</v>
          </cell>
          <cell r="U1743" t="str">
            <v>直接购入</v>
          </cell>
          <cell r="V1743" t="str">
            <v>王桂珍</v>
          </cell>
          <cell r="W1743" t="str">
            <v>2018.03.19</v>
          </cell>
          <cell r="X1743" t="str">
            <v>记--461</v>
          </cell>
        </row>
        <row r="1743">
          <cell r="AA1743" t="str">
            <v>0308</v>
          </cell>
        </row>
        <row r="1744">
          <cell r="B1744" t="str">
            <v>030800157</v>
          </cell>
          <cell r="C1744" t="str">
            <v>不锈钢精馏塔</v>
          </cell>
          <cell r="D1744" t="str">
            <v>600*9200（SS)</v>
          </cell>
          <cell r="E1744">
            <v>53504.27</v>
          </cell>
          <cell r="F1744">
            <v>43338.24</v>
          </cell>
          <cell r="G1744">
            <v>10166.03</v>
          </cell>
          <cell r="H1744">
            <v>0</v>
          </cell>
          <cell r="I1744" t="str">
            <v>2018.03.19</v>
          </cell>
          <cell r="J1744" t="str">
            <v>96</v>
          </cell>
          <cell r="K1744" t="str">
            <v>烟嘧装置（合成一车间）</v>
          </cell>
          <cell r="L1744" t="str">
            <v>肥东合成分厂</v>
          </cell>
          <cell r="M1744" t="str">
            <v>肥东合成一车间（磺隆车间）</v>
          </cell>
          <cell r="N1744" t="str">
            <v>无锡市煜伟石化装备</v>
          </cell>
          <cell r="O1744" t="str">
            <v>535.04</v>
          </cell>
          <cell r="P1744" t="str">
            <v>6,420.48</v>
          </cell>
          <cell r="Q1744" t="str">
            <v>2,140.17</v>
          </cell>
          <cell r="R1744" t="str">
            <v>81</v>
          </cell>
          <cell r="S1744" t="str">
            <v>平均年限法(一)</v>
          </cell>
          <cell r="T1744" t="str">
            <v>在用</v>
          </cell>
          <cell r="U1744" t="str">
            <v>直接购入</v>
          </cell>
          <cell r="V1744" t="str">
            <v>王桂珍</v>
          </cell>
          <cell r="W1744" t="str">
            <v>2018.03.19</v>
          </cell>
          <cell r="X1744" t="str">
            <v>记--461</v>
          </cell>
        </row>
        <row r="1744">
          <cell r="AA1744" t="str">
            <v>0308</v>
          </cell>
        </row>
        <row r="1745">
          <cell r="B1745" t="str">
            <v>030800158</v>
          </cell>
          <cell r="C1745" t="str">
            <v>不锈钢精馏塔</v>
          </cell>
          <cell r="D1745" t="str">
            <v>600*9200（SS)</v>
          </cell>
          <cell r="E1745">
            <v>53504.27</v>
          </cell>
          <cell r="F1745">
            <v>43338.24</v>
          </cell>
          <cell r="G1745">
            <v>10166.03</v>
          </cell>
          <cell r="H1745">
            <v>0</v>
          </cell>
          <cell r="I1745" t="str">
            <v>2018.03.19</v>
          </cell>
          <cell r="J1745" t="str">
            <v>96</v>
          </cell>
          <cell r="K1745" t="str">
            <v>烟嘧装置（合成一车间）</v>
          </cell>
          <cell r="L1745" t="str">
            <v>肥东合成分厂</v>
          </cell>
          <cell r="M1745" t="str">
            <v>肥东合成一车间（磺隆车间）</v>
          </cell>
          <cell r="N1745" t="str">
            <v>无锡市煜伟石化装备</v>
          </cell>
          <cell r="O1745" t="str">
            <v>535.04</v>
          </cell>
          <cell r="P1745" t="str">
            <v>6,420.48</v>
          </cell>
          <cell r="Q1745" t="str">
            <v>2,140.17</v>
          </cell>
          <cell r="R1745" t="str">
            <v>81</v>
          </cell>
          <cell r="S1745" t="str">
            <v>平均年限法(一)</v>
          </cell>
          <cell r="T1745" t="str">
            <v>在用</v>
          </cell>
          <cell r="U1745" t="str">
            <v>直接购入</v>
          </cell>
          <cell r="V1745" t="str">
            <v>王桂珍</v>
          </cell>
          <cell r="W1745" t="str">
            <v>2018.03.19</v>
          </cell>
          <cell r="X1745" t="str">
            <v>记--461</v>
          </cell>
        </row>
        <row r="1745">
          <cell r="AA1745" t="str">
            <v>0308</v>
          </cell>
        </row>
        <row r="1746">
          <cell r="B1746" t="str">
            <v>030800159</v>
          </cell>
          <cell r="C1746" t="str">
            <v>氯塑料离心泵</v>
          </cell>
          <cell r="D1746" t="str">
            <v>50FSB-30YB2/4KW</v>
          </cell>
          <cell r="E1746">
            <v>3914.53</v>
          </cell>
          <cell r="F1746">
            <v>3171.15</v>
          </cell>
          <cell r="G1746">
            <v>743.38</v>
          </cell>
          <cell r="H1746">
            <v>0</v>
          </cell>
          <cell r="I1746" t="str">
            <v>2018.03.19</v>
          </cell>
          <cell r="J1746" t="str">
            <v>96</v>
          </cell>
          <cell r="K1746" t="str">
            <v>烟嘧装置（合成一车间）</v>
          </cell>
          <cell r="L1746" t="str">
            <v>肥东合成分厂</v>
          </cell>
          <cell r="M1746" t="str">
            <v>肥东合成一车间（磺隆车间）</v>
          </cell>
          <cell r="N1746" t="str">
            <v>合肥四联泵业有限公司</v>
          </cell>
          <cell r="O1746" t="str">
            <v>39.15</v>
          </cell>
          <cell r="P1746" t="str">
            <v>469.80</v>
          </cell>
          <cell r="Q1746" t="str">
            <v>156.58</v>
          </cell>
          <cell r="R1746" t="str">
            <v>81</v>
          </cell>
          <cell r="S1746" t="str">
            <v>平均年限法(一)</v>
          </cell>
          <cell r="T1746" t="str">
            <v>在用</v>
          </cell>
          <cell r="U1746" t="str">
            <v>直接购入</v>
          </cell>
          <cell r="V1746" t="str">
            <v>王桂珍</v>
          </cell>
          <cell r="W1746" t="str">
            <v>2018.03.19</v>
          </cell>
          <cell r="X1746" t="str">
            <v>记--463</v>
          </cell>
        </row>
        <row r="1746">
          <cell r="AA1746" t="str">
            <v>0308</v>
          </cell>
        </row>
        <row r="1747">
          <cell r="B1747" t="str">
            <v>031022552</v>
          </cell>
          <cell r="C1747" t="str">
            <v>小地磅</v>
          </cell>
          <cell r="D1747" t="str">
            <v>SCS-10t/2米*2米</v>
          </cell>
          <cell r="E1747">
            <v>10401.71</v>
          </cell>
          <cell r="F1747">
            <v>8425.62</v>
          </cell>
          <cell r="G1747">
            <v>1976.09</v>
          </cell>
          <cell r="H1747">
            <v>0</v>
          </cell>
          <cell r="I1747" t="str">
            <v>2018.03.19</v>
          </cell>
          <cell r="J1747" t="str">
            <v>96</v>
          </cell>
          <cell r="K1747" t="str">
            <v>剂型设备</v>
          </cell>
          <cell r="L1747" t="str">
            <v>肥东制剂分厂</v>
          </cell>
          <cell r="M1747" t="str">
            <v>肥东制剂分厂11号调制车间</v>
          </cell>
          <cell r="N1747" t="str">
            <v>南京联衡电子有限公司</v>
          </cell>
          <cell r="O1747" t="str">
            <v>104.02</v>
          </cell>
          <cell r="P1747" t="str">
            <v>1,248.24</v>
          </cell>
          <cell r="Q1747" t="str">
            <v>416.07</v>
          </cell>
          <cell r="R1747" t="str">
            <v>81</v>
          </cell>
          <cell r="S1747" t="str">
            <v>平均年限法(一)</v>
          </cell>
          <cell r="T1747" t="str">
            <v>在用</v>
          </cell>
          <cell r="U1747" t="str">
            <v>直接购入</v>
          </cell>
          <cell r="V1747" t="str">
            <v>王桂珍</v>
          </cell>
          <cell r="W1747" t="str">
            <v>2018.03.19</v>
          </cell>
          <cell r="X1747" t="str">
            <v>记--465</v>
          </cell>
        </row>
        <row r="1747">
          <cell r="AA1747" t="str">
            <v>0310</v>
          </cell>
        </row>
        <row r="1748">
          <cell r="B1748" t="str">
            <v>031022553</v>
          </cell>
          <cell r="C1748" t="str">
            <v>小地磅</v>
          </cell>
          <cell r="D1748" t="str">
            <v>SCS-10t/2米*2米</v>
          </cell>
          <cell r="E1748">
            <v>10401.7</v>
          </cell>
          <cell r="F1748">
            <v>8425.62</v>
          </cell>
          <cell r="G1748">
            <v>1976.08</v>
          </cell>
          <cell r="H1748">
            <v>0</v>
          </cell>
          <cell r="I1748" t="str">
            <v>2018.03.19</v>
          </cell>
          <cell r="J1748" t="str">
            <v>96</v>
          </cell>
          <cell r="K1748" t="str">
            <v>剂型设备</v>
          </cell>
          <cell r="L1748" t="str">
            <v>肥东制剂分厂</v>
          </cell>
          <cell r="M1748" t="str">
            <v>肥东制剂分厂11号调制车间</v>
          </cell>
          <cell r="N1748" t="str">
            <v>南京联衡电子有限公司</v>
          </cell>
          <cell r="O1748" t="str">
            <v>104.02</v>
          </cell>
          <cell r="P1748" t="str">
            <v>1,248.24</v>
          </cell>
          <cell r="Q1748" t="str">
            <v>416.07</v>
          </cell>
          <cell r="R1748" t="str">
            <v>81</v>
          </cell>
          <cell r="S1748" t="str">
            <v>平均年限法(一)</v>
          </cell>
          <cell r="T1748" t="str">
            <v>在用</v>
          </cell>
          <cell r="U1748" t="str">
            <v>直接购入</v>
          </cell>
          <cell r="V1748" t="str">
            <v>王桂珍</v>
          </cell>
          <cell r="W1748" t="str">
            <v>2018.03.19</v>
          </cell>
          <cell r="X1748" t="str">
            <v>记--465</v>
          </cell>
        </row>
        <row r="1748">
          <cell r="AA1748" t="str">
            <v>0310</v>
          </cell>
        </row>
        <row r="1749">
          <cell r="B1749" t="str">
            <v>031022554</v>
          </cell>
          <cell r="C1749" t="str">
            <v>气动隔膜泵</v>
          </cell>
          <cell r="D1749" t="str">
            <v>666120-344-C/DN25</v>
          </cell>
          <cell r="E1749">
            <v>3008.55</v>
          </cell>
          <cell r="F1749">
            <v>2437.29</v>
          </cell>
          <cell r="G1749">
            <v>571.26</v>
          </cell>
          <cell r="H1749">
            <v>0</v>
          </cell>
          <cell r="I1749" t="str">
            <v>2018.03.19</v>
          </cell>
          <cell r="J1749" t="str">
            <v>96</v>
          </cell>
          <cell r="K1749" t="str">
            <v>剂型设备</v>
          </cell>
          <cell r="L1749" t="str">
            <v>肥东制剂分厂</v>
          </cell>
          <cell r="M1749" t="str">
            <v>肥东制剂12#包装车间</v>
          </cell>
          <cell r="N1749" t="str">
            <v>上海凯源泵业有限公司</v>
          </cell>
          <cell r="O1749" t="str">
            <v>30.09</v>
          </cell>
          <cell r="P1749" t="str">
            <v>361.08</v>
          </cell>
          <cell r="Q1749" t="str">
            <v>120.34</v>
          </cell>
          <cell r="R1749" t="str">
            <v>81</v>
          </cell>
          <cell r="S1749" t="str">
            <v>平均年限法(一)</v>
          </cell>
          <cell r="T1749" t="str">
            <v>在用</v>
          </cell>
          <cell r="U1749" t="str">
            <v>直接购入</v>
          </cell>
          <cell r="V1749" t="str">
            <v>王桂珍</v>
          </cell>
          <cell r="W1749" t="str">
            <v>2018.03.19</v>
          </cell>
          <cell r="X1749" t="str">
            <v>记--467</v>
          </cell>
        </row>
        <row r="1749">
          <cell r="AA1749" t="str">
            <v>0310</v>
          </cell>
        </row>
        <row r="1750">
          <cell r="B1750" t="str">
            <v>031022555</v>
          </cell>
          <cell r="C1750" t="str">
            <v>气动隔膜泵</v>
          </cell>
          <cell r="D1750" t="str">
            <v>666120-344-C/DN25</v>
          </cell>
          <cell r="E1750">
            <v>3008.55</v>
          </cell>
          <cell r="F1750">
            <v>2437.29</v>
          </cell>
          <cell r="G1750">
            <v>571.26</v>
          </cell>
          <cell r="H1750">
            <v>0</v>
          </cell>
          <cell r="I1750" t="str">
            <v>2018.03.19</v>
          </cell>
          <cell r="J1750" t="str">
            <v>96</v>
          </cell>
          <cell r="K1750" t="str">
            <v>剂型设备</v>
          </cell>
          <cell r="L1750" t="str">
            <v>肥东制剂分厂</v>
          </cell>
          <cell r="M1750" t="str">
            <v>肥东制剂12#包装车间</v>
          </cell>
          <cell r="N1750" t="str">
            <v>上海凯源泵业有限公司</v>
          </cell>
          <cell r="O1750" t="str">
            <v>30.09</v>
          </cell>
          <cell r="P1750" t="str">
            <v>361.08</v>
          </cell>
          <cell r="Q1750" t="str">
            <v>120.34</v>
          </cell>
          <cell r="R1750" t="str">
            <v>81</v>
          </cell>
          <cell r="S1750" t="str">
            <v>平均年限法(一)</v>
          </cell>
          <cell r="T1750" t="str">
            <v>在用</v>
          </cell>
          <cell r="U1750" t="str">
            <v>直接购入</v>
          </cell>
          <cell r="V1750" t="str">
            <v>王桂珍</v>
          </cell>
          <cell r="W1750" t="str">
            <v>2018.03.19</v>
          </cell>
          <cell r="X1750" t="str">
            <v>记--467</v>
          </cell>
        </row>
        <row r="1750">
          <cell r="AA1750" t="str">
            <v>0310</v>
          </cell>
        </row>
        <row r="1751">
          <cell r="B1751" t="str">
            <v>031022556</v>
          </cell>
          <cell r="C1751" t="str">
            <v>气动隔膜泵</v>
          </cell>
          <cell r="D1751" t="str">
            <v>666120-344-C/DN25</v>
          </cell>
          <cell r="E1751">
            <v>3008.55</v>
          </cell>
          <cell r="F1751">
            <v>2437.29</v>
          </cell>
          <cell r="G1751">
            <v>571.26</v>
          </cell>
          <cell r="H1751">
            <v>0</v>
          </cell>
          <cell r="I1751" t="str">
            <v>2018.03.19</v>
          </cell>
          <cell r="J1751" t="str">
            <v>96</v>
          </cell>
          <cell r="K1751" t="str">
            <v>剂型设备</v>
          </cell>
          <cell r="L1751" t="str">
            <v>肥东制剂分厂</v>
          </cell>
          <cell r="M1751" t="str">
            <v>肥东制剂12#包装车间</v>
          </cell>
          <cell r="N1751" t="str">
            <v>上海凯源泵业有限公司</v>
          </cell>
          <cell r="O1751" t="str">
            <v>30.09</v>
          </cell>
          <cell r="P1751" t="str">
            <v>361.08</v>
          </cell>
          <cell r="Q1751" t="str">
            <v>120.34</v>
          </cell>
          <cell r="R1751" t="str">
            <v>81</v>
          </cell>
          <cell r="S1751" t="str">
            <v>平均年限法(一)</v>
          </cell>
          <cell r="T1751" t="str">
            <v>在用</v>
          </cell>
          <cell r="U1751" t="str">
            <v>直接购入</v>
          </cell>
          <cell r="V1751" t="str">
            <v>王桂珍</v>
          </cell>
          <cell r="W1751" t="str">
            <v>2018.03.19</v>
          </cell>
          <cell r="X1751" t="str">
            <v>记--467</v>
          </cell>
        </row>
        <row r="1751">
          <cell r="AA1751" t="str">
            <v>0310</v>
          </cell>
        </row>
        <row r="1752">
          <cell r="B1752" t="str">
            <v>031900087</v>
          </cell>
          <cell r="C1752" t="str">
            <v>空压机</v>
          </cell>
          <cell r="D1752" t="str">
            <v>SF-22-8</v>
          </cell>
          <cell r="E1752">
            <v>29059.83</v>
          </cell>
          <cell r="F1752">
            <v>23538.6</v>
          </cell>
          <cell r="G1752">
            <v>5521.23</v>
          </cell>
          <cell r="H1752">
            <v>0</v>
          </cell>
          <cell r="I1752" t="str">
            <v>2018.03.31</v>
          </cell>
          <cell r="J1752" t="str">
            <v>96</v>
          </cell>
          <cell r="K1752" t="str">
            <v>气流粉碎装置--肥东分厂</v>
          </cell>
          <cell r="L1752" t="str">
            <v>肥东制剂分厂</v>
          </cell>
          <cell r="M1752" t="str">
            <v>肥东制剂新建可湿粉生产线</v>
          </cell>
          <cell r="N1752" t="str">
            <v>上海复方机电有限公司</v>
          </cell>
          <cell r="O1752" t="str">
            <v>290.60</v>
          </cell>
          <cell r="P1752" t="str">
            <v>3,487.20</v>
          </cell>
          <cell r="Q1752" t="str">
            <v>1,162.39</v>
          </cell>
          <cell r="R1752" t="str">
            <v>81</v>
          </cell>
          <cell r="S1752" t="str">
            <v>平均年限法(一)</v>
          </cell>
          <cell r="T1752" t="str">
            <v>在用</v>
          </cell>
          <cell r="U1752" t="str">
            <v>直接购入</v>
          </cell>
          <cell r="V1752" t="str">
            <v>王桂珍</v>
          </cell>
          <cell r="W1752" t="str">
            <v>2018.03.31</v>
          </cell>
          <cell r="X1752" t="str">
            <v>记--756</v>
          </cell>
        </row>
        <row r="1752">
          <cell r="AA1752" t="str">
            <v>0319</v>
          </cell>
        </row>
        <row r="1753">
          <cell r="B1753" t="str">
            <v>031900088</v>
          </cell>
          <cell r="C1753" t="str">
            <v>储气罐</v>
          </cell>
          <cell r="D1753" t="str">
            <v>C-3.0/8</v>
          </cell>
          <cell r="E1753">
            <v>6837.61</v>
          </cell>
          <cell r="F1753">
            <v>5538.78</v>
          </cell>
          <cell r="G1753">
            <v>1298.83</v>
          </cell>
          <cell r="H1753">
            <v>0</v>
          </cell>
          <cell r="I1753" t="str">
            <v>2018.03.31</v>
          </cell>
          <cell r="J1753" t="str">
            <v>96</v>
          </cell>
          <cell r="K1753" t="str">
            <v>气流粉碎装置--肥东分厂</v>
          </cell>
          <cell r="L1753" t="str">
            <v>肥东制剂分厂</v>
          </cell>
          <cell r="M1753" t="str">
            <v>肥东制剂新建可湿粉生产线</v>
          </cell>
          <cell r="N1753" t="str">
            <v>上海复方机电有限公司</v>
          </cell>
          <cell r="O1753" t="str">
            <v>68.38</v>
          </cell>
          <cell r="P1753" t="str">
            <v>820.56</v>
          </cell>
          <cell r="Q1753" t="str">
            <v>273.50</v>
          </cell>
          <cell r="R1753" t="str">
            <v>81</v>
          </cell>
          <cell r="S1753" t="str">
            <v>平均年限法(一)</v>
          </cell>
          <cell r="T1753" t="str">
            <v>在用</v>
          </cell>
          <cell r="U1753" t="str">
            <v>直接购入</v>
          </cell>
          <cell r="V1753" t="str">
            <v>王桂珍</v>
          </cell>
          <cell r="W1753" t="str">
            <v>2018.03.31</v>
          </cell>
          <cell r="X1753" t="str">
            <v>记--756</v>
          </cell>
        </row>
        <row r="1753">
          <cell r="AA1753" t="str">
            <v>0319</v>
          </cell>
        </row>
        <row r="1754">
          <cell r="B1754" t="str">
            <v>030800160</v>
          </cell>
          <cell r="C1754" t="str">
            <v>减速机支架</v>
          </cell>
          <cell r="D1754" t="str">
            <v>DJ80下端连线TB6</v>
          </cell>
          <cell r="E1754">
            <v>4273.5</v>
          </cell>
          <cell r="F1754">
            <v>3461.94</v>
          </cell>
          <cell r="G1754">
            <v>811.56</v>
          </cell>
          <cell r="H1754">
            <v>0</v>
          </cell>
          <cell r="I1754" t="str">
            <v>2018.03.31</v>
          </cell>
          <cell r="J1754" t="str">
            <v>96</v>
          </cell>
          <cell r="K1754" t="str">
            <v>烟嘧装置（合成一车间）</v>
          </cell>
          <cell r="L1754" t="str">
            <v>肥东合成分厂</v>
          </cell>
          <cell r="M1754" t="str">
            <v>肥东合成磺隆车间（一车间）</v>
          </cell>
          <cell r="N1754" t="str">
            <v>临沂中邦化机公司</v>
          </cell>
          <cell r="O1754" t="str">
            <v>42.74</v>
          </cell>
          <cell r="P1754" t="str">
            <v>512.88</v>
          </cell>
          <cell r="Q1754" t="str">
            <v>170.94</v>
          </cell>
          <cell r="R1754" t="str">
            <v>81</v>
          </cell>
          <cell r="S1754" t="str">
            <v>平均年限法(一)</v>
          </cell>
          <cell r="T1754" t="str">
            <v>在用</v>
          </cell>
          <cell r="U1754" t="str">
            <v>直接购入</v>
          </cell>
          <cell r="V1754" t="str">
            <v>王桂珍</v>
          </cell>
          <cell r="W1754" t="str">
            <v>2018.03.31</v>
          </cell>
          <cell r="X1754" t="str">
            <v>记--758</v>
          </cell>
        </row>
        <row r="1754">
          <cell r="AA1754" t="str">
            <v>0308</v>
          </cell>
        </row>
        <row r="1755">
          <cell r="B1755" t="str">
            <v>030800161</v>
          </cell>
          <cell r="C1755" t="str">
            <v>减速机支架</v>
          </cell>
          <cell r="D1755" t="str">
            <v>DJ80下端连线TB6</v>
          </cell>
          <cell r="E1755">
            <v>4273.51</v>
          </cell>
          <cell r="F1755">
            <v>3461.94</v>
          </cell>
          <cell r="G1755">
            <v>811.57</v>
          </cell>
          <cell r="H1755">
            <v>0</v>
          </cell>
          <cell r="I1755" t="str">
            <v>2018.03.31</v>
          </cell>
          <cell r="J1755" t="str">
            <v>96</v>
          </cell>
          <cell r="K1755" t="str">
            <v>烟嘧装置（合成一车间）</v>
          </cell>
          <cell r="L1755" t="str">
            <v>肥东合成分厂</v>
          </cell>
          <cell r="M1755" t="str">
            <v>肥东合成磺隆车间（一车间）</v>
          </cell>
          <cell r="N1755" t="str">
            <v>临沂中邦化机公司</v>
          </cell>
          <cell r="O1755" t="str">
            <v>42.74</v>
          </cell>
          <cell r="P1755" t="str">
            <v>512.88</v>
          </cell>
          <cell r="Q1755" t="str">
            <v>170.94</v>
          </cell>
          <cell r="R1755" t="str">
            <v>81</v>
          </cell>
          <cell r="S1755" t="str">
            <v>平均年限法(一)</v>
          </cell>
          <cell r="T1755" t="str">
            <v>在用</v>
          </cell>
          <cell r="U1755" t="str">
            <v>直接购入</v>
          </cell>
          <cell r="V1755" t="str">
            <v>王桂珍</v>
          </cell>
          <cell r="W1755" t="str">
            <v>2018.03.31</v>
          </cell>
          <cell r="X1755" t="str">
            <v>记--758</v>
          </cell>
        </row>
        <row r="1755">
          <cell r="AA1755" t="str">
            <v>0308</v>
          </cell>
        </row>
        <row r="1756">
          <cell r="B1756" t="str">
            <v>030800162</v>
          </cell>
          <cell r="C1756" t="str">
            <v>减速机支架</v>
          </cell>
          <cell r="D1756" t="str">
            <v>DJ80下端连线TB6</v>
          </cell>
          <cell r="E1756">
            <v>4273.5</v>
          </cell>
          <cell r="F1756">
            <v>3461.94</v>
          </cell>
          <cell r="G1756">
            <v>811.56</v>
          </cell>
          <cell r="H1756">
            <v>0</v>
          </cell>
          <cell r="I1756" t="str">
            <v>2018.03.31</v>
          </cell>
          <cell r="J1756" t="str">
            <v>96</v>
          </cell>
          <cell r="K1756" t="str">
            <v>烟嘧装置（合成一车间）</v>
          </cell>
          <cell r="L1756" t="str">
            <v>肥东合成分厂</v>
          </cell>
          <cell r="M1756" t="str">
            <v>肥东合成磺隆车间（一车间）</v>
          </cell>
          <cell r="N1756" t="str">
            <v>临沂中邦化机公司</v>
          </cell>
          <cell r="O1756" t="str">
            <v>42.74</v>
          </cell>
          <cell r="P1756" t="str">
            <v>512.88</v>
          </cell>
          <cell r="Q1756" t="str">
            <v>170.94</v>
          </cell>
          <cell r="R1756" t="str">
            <v>81</v>
          </cell>
          <cell r="S1756" t="str">
            <v>平均年限法(一)</v>
          </cell>
          <cell r="T1756" t="str">
            <v>在用</v>
          </cell>
          <cell r="U1756" t="str">
            <v>直接购入</v>
          </cell>
          <cell r="V1756" t="str">
            <v>王桂珍</v>
          </cell>
          <cell r="W1756" t="str">
            <v>2018.03.31</v>
          </cell>
          <cell r="X1756" t="str">
            <v>记--758</v>
          </cell>
        </row>
        <row r="1756">
          <cell r="AA1756" t="str">
            <v>0308</v>
          </cell>
        </row>
        <row r="1757">
          <cell r="B1757" t="str">
            <v>030800163</v>
          </cell>
          <cell r="C1757" t="str">
            <v>防爆减速机</v>
          </cell>
          <cell r="D1757" t="str">
            <v>BLB4-11-11不含支架</v>
          </cell>
          <cell r="E1757">
            <v>5470.09</v>
          </cell>
          <cell r="F1757">
            <v>4430.7</v>
          </cell>
          <cell r="G1757">
            <v>1039.39</v>
          </cell>
          <cell r="H1757">
            <v>0</v>
          </cell>
          <cell r="I1757" t="str">
            <v>2018.03.31</v>
          </cell>
          <cell r="J1757" t="str">
            <v>96</v>
          </cell>
          <cell r="K1757" t="str">
            <v>烟嘧装置（合成一车间）</v>
          </cell>
          <cell r="L1757" t="str">
            <v>肥东合成分厂</v>
          </cell>
          <cell r="M1757" t="str">
            <v>肥东合成磺隆车间（一车间）</v>
          </cell>
          <cell r="N1757" t="str">
            <v>临沂中邦化机公司</v>
          </cell>
          <cell r="O1757" t="str">
            <v>54.70</v>
          </cell>
          <cell r="P1757" t="str">
            <v>656.40</v>
          </cell>
          <cell r="Q1757" t="str">
            <v>218.80</v>
          </cell>
          <cell r="R1757" t="str">
            <v>81</v>
          </cell>
          <cell r="S1757" t="str">
            <v>平均年限法(一)</v>
          </cell>
          <cell r="T1757" t="str">
            <v>在用</v>
          </cell>
          <cell r="U1757" t="str">
            <v>直接购入</v>
          </cell>
          <cell r="V1757" t="str">
            <v>王桂珍</v>
          </cell>
          <cell r="W1757" t="str">
            <v>2018.03.31</v>
          </cell>
          <cell r="X1757" t="str">
            <v>记--758</v>
          </cell>
        </row>
        <row r="1757">
          <cell r="AA1757" t="str">
            <v>0308</v>
          </cell>
        </row>
        <row r="1758">
          <cell r="B1758" t="str">
            <v>030800165</v>
          </cell>
          <cell r="C1758" t="str">
            <v>双层推进式搅拌桨</v>
          </cell>
          <cell r="D1758" t="str">
            <v>K5000L</v>
          </cell>
          <cell r="E1758">
            <v>5811.96</v>
          </cell>
          <cell r="F1758">
            <v>4707.72</v>
          </cell>
          <cell r="G1758">
            <v>1104.24</v>
          </cell>
          <cell r="H1758">
            <v>0</v>
          </cell>
          <cell r="I1758" t="str">
            <v>2018.03.31</v>
          </cell>
          <cell r="J1758" t="str">
            <v>96</v>
          </cell>
          <cell r="K1758" t="str">
            <v>烟嘧装置（合成一车间）</v>
          </cell>
          <cell r="L1758" t="str">
            <v>肥东合成分厂</v>
          </cell>
          <cell r="M1758" t="str">
            <v>肥东合成磺隆车间（一车间）</v>
          </cell>
          <cell r="N1758" t="str">
            <v>临沂中邦化机公司</v>
          </cell>
          <cell r="O1758" t="str">
            <v>58.12</v>
          </cell>
          <cell r="P1758" t="str">
            <v>697.44</v>
          </cell>
          <cell r="Q1758" t="str">
            <v>232.48</v>
          </cell>
          <cell r="R1758" t="str">
            <v>81</v>
          </cell>
          <cell r="S1758" t="str">
            <v>平均年限法(一)</v>
          </cell>
          <cell r="T1758" t="str">
            <v>在用</v>
          </cell>
          <cell r="U1758" t="str">
            <v>直接购入</v>
          </cell>
          <cell r="V1758" t="str">
            <v>王桂珍</v>
          </cell>
          <cell r="W1758" t="str">
            <v>2018.03.31</v>
          </cell>
          <cell r="X1758" t="str">
            <v>记--758</v>
          </cell>
        </row>
        <row r="1758">
          <cell r="AA1758" t="str">
            <v>0308</v>
          </cell>
        </row>
        <row r="1759">
          <cell r="B1759" t="str">
            <v>030800166</v>
          </cell>
          <cell r="C1759" t="str">
            <v>双层推进式搅拌桨</v>
          </cell>
          <cell r="D1759" t="str">
            <v>K6300L</v>
          </cell>
          <cell r="E1759">
            <v>6239.32</v>
          </cell>
          <cell r="F1759">
            <v>5053.59</v>
          </cell>
          <cell r="G1759">
            <v>1185.73</v>
          </cell>
          <cell r="H1759">
            <v>0</v>
          </cell>
          <cell r="I1759" t="str">
            <v>2018.03.31</v>
          </cell>
          <cell r="J1759" t="str">
            <v>96</v>
          </cell>
          <cell r="K1759" t="str">
            <v>烟嘧装置（合成一车间）</v>
          </cell>
          <cell r="L1759" t="str">
            <v>肥东合成分厂</v>
          </cell>
          <cell r="M1759" t="str">
            <v>肥东合成磺隆车间（一车间）</v>
          </cell>
          <cell r="N1759" t="str">
            <v>临沂中邦化机公司</v>
          </cell>
          <cell r="O1759" t="str">
            <v>62.39</v>
          </cell>
          <cell r="P1759" t="str">
            <v>748.68</v>
          </cell>
          <cell r="Q1759" t="str">
            <v>249.57</v>
          </cell>
          <cell r="R1759" t="str">
            <v>81</v>
          </cell>
          <cell r="S1759" t="str">
            <v>平均年限法(一)</v>
          </cell>
          <cell r="T1759" t="str">
            <v>在用</v>
          </cell>
          <cell r="U1759" t="str">
            <v>直接购入</v>
          </cell>
          <cell r="V1759" t="str">
            <v>王桂珍</v>
          </cell>
          <cell r="W1759" t="str">
            <v>2018.03.31</v>
          </cell>
          <cell r="X1759" t="str">
            <v>记--758</v>
          </cell>
        </row>
        <row r="1759">
          <cell r="AA1759" t="str">
            <v>0308</v>
          </cell>
        </row>
        <row r="1760">
          <cell r="B1760" t="str">
            <v>031022557</v>
          </cell>
          <cell r="C1760" t="str">
            <v>铝箔封口机</v>
          </cell>
          <cell r="D1760" t="str">
            <v>广州广益，3kw</v>
          </cell>
          <cell r="E1760">
            <v>81196.58</v>
          </cell>
          <cell r="F1760">
            <v>64957.6</v>
          </cell>
          <cell r="G1760">
            <v>16238.98</v>
          </cell>
          <cell r="H1760">
            <v>0</v>
          </cell>
          <cell r="I1760" t="str">
            <v>2018.04.11</v>
          </cell>
          <cell r="J1760" t="str">
            <v>96</v>
          </cell>
          <cell r="K1760" t="str">
            <v>剂型设备</v>
          </cell>
          <cell r="L1760" t="str">
            <v>肥东制剂分厂</v>
          </cell>
          <cell r="M1760" t="str">
            <v>肥东制剂 14#车间</v>
          </cell>
          <cell r="N1760" t="str">
            <v>广州市广益机械制造</v>
          </cell>
          <cell r="O1760" t="str">
            <v>811.97</v>
          </cell>
          <cell r="P1760" t="str">
            <v>9,743.64</v>
          </cell>
          <cell r="Q1760" t="str">
            <v>3,247.86</v>
          </cell>
          <cell r="R1760" t="str">
            <v>80</v>
          </cell>
          <cell r="S1760" t="str">
            <v>平均年限法(一)</v>
          </cell>
          <cell r="T1760" t="str">
            <v>在用</v>
          </cell>
          <cell r="U1760" t="str">
            <v>直接购入</v>
          </cell>
          <cell r="V1760" t="str">
            <v>王桂珍</v>
          </cell>
          <cell r="W1760" t="str">
            <v>2018.04.11</v>
          </cell>
          <cell r="X1760" t="str">
            <v>记--151</v>
          </cell>
        </row>
        <row r="1760">
          <cell r="AA1760" t="str">
            <v>0310</v>
          </cell>
        </row>
        <row r="1761">
          <cell r="B1761" t="str">
            <v>030800167</v>
          </cell>
          <cell r="C1761" t="str">
            <v>平板式刮刀辅助拉袋自动下卸料离心机</v>
          </cell>
          <cell r="D1761" t="str">
            <v>PLD1250NF</v>
          </cell>
          <cell r="E1761">
            <v>286324.79</v>
          </cell>
          <cell r="F1761">
            <v>229060</v>
          </cell>
          <cell r="G1761">
            <v>57264.79</v>
          </cell>
          <cell r="H1761">
            <v>0</v>
          </cell>
          <cell r="I1761" t="str">
            <v>2018.04.11</v>
          </cell>
          <cell r="J1761" t="str">
            <v>96</v>
          </cell>
          <cell r="K1761" t="str">
            <v>烟嘧装置（合成一车间）</v>
          </cell>
          <cell r="L1761" t="str">
            <v>肥东合成分厂</v>
          </cell>
          <cell r="M1761" t="str">
            <v>肥东合成一车间（磺隆车间）</v>
          </cell>
          <cell r="N1761" t="str">
            <v>江苏华大离心机制造</v>
          </cell>
          <cell r="O1761" t="str">
            <v>2,863.25</v>
          </cell>
          <cell r="P1761" t="str">
            <v>34,359.00</v>
          </cell>
          <cell r="Q1761" t="str">
            <v>11,452.99</v>
          </cell>
          <cell r="R1761" t="str">
            <v>80</v>
          </cell>
          <cell r="S1761" t="str">
            <v>平均年限法(一)</v>
          </cell>
          <cell r="T1761" t="str">
            <v>在用</v>
          </cell>
          <cell r="U1761" t="str">
            <v>直接购入</v>
          </cell>
          <cell r="V1761" t="str">
            <v>王桂珍</v>
          </cell>
          <cell r="W1761" t="str">
            <v>2018.04.11</v>
          </cell>
          <cell r="X1761" t="str">
            <v>记--153</v>
          </cell>
        </row>
        <row r="1761">
          <cell r="AA1761" t="str">
            <v>0308</v>
          </cell>
        </row>
        <row r="1762">
          <cell r="B1762" t="str">
            <v>031022558</v>
          </cell>
          <cell r="C1762" t="str">
            <v>全自动理瓶机（TM）</v>
          </cell>
          <cell r="D1762" t="str">
            <v>LP-6B</v>
          </cell>
          <cell r="E1762">
            <v>114529.91</v>
          </cell>
          <cell r="F1762">
            <v>91624</v>
          </cell>
          <cell r="G1762">
            <v>22905.91</v>
          </cell>
          <cell r="H1762">
            <v>0</v>
          </cell>
          <cell r="I1762" t="str">
            <v>2018.04.11</v>
          </cell>
          <cell r="J1762" t="str">
            <v>96</v>
          </cell>
          <cell r="K1762" t="str">
            <v>剂型设备</v>
          </cell>
          <cell r="L1762" t="str">
            <v>肥东制剂分厂</v>
          </cell>
          <cell r="M1762" t="str">
            <v>肥东制剂12#车间</v>
          </cell>
          <cell r="N1762" t="str">
            <v>江苏汤姆包装机械公司</v>
          </cell>
          <cell r="O1762" t="str">
            <v>1,145.30</v>
          </cell>
          <cell r="P1762" t="str">
            <v>13,743.60</v>
          </cell>
          <cell r="Q1762" t="str">
            <v>4,581.20</v>
          </cell>
          <cell r="R1762" t="str">
            <v>80</v>
          </cell>
          <cell r="S1762" t="str">
            <v>平均年限法(一)</v>
          </cell>
          <cell r="T1762" t="str">
            <v>在用</v>
          </cell>
          <cell r="U1762" t="str">
            <v>直接购入</v>
          </cell>
          <cell r="V1762" t="str">
            <v>王桂珍</v>
          </cell>
          <cell r="W1762" t="str">
            <v>2018.04.11</v>
          </cell>
          <cell r="X1762" t="str">
            <v>记--155</v>
          </cell>
        </row>
        <row r="1762">
          <cell r="AA1762" t="str">
            <v>0310</v>
          </cell>
        </row>
        <row r="1763">
          <cell r="B1763" t="str">
            <v>031022559</v>
          </cell>
          <cell r="C1763" t="str">
            <v>全自动不干胶贴标机</v>
          </cell>
          <cell r="D1763" t="str">
            <v>XJY-630B</v>
          </cell>
          <cell r="E1763">
            <v>63673.01</v>
          </cell>
          <cell r="F1763">
            <v>50438.48</v>
          </cell>
          <cell r="G1763">
            <v>13234.53</v>
          </cell>
          <cell r="H1763">
            <v>0</v>
          </cell>
          <cell r="I1763" t="str">
            <v>2018.04.11</v>
          </cell>
          <cell r="J1763" t="str">
            <v>96</v>
          </cell>
          <cell r="K1763" t="str">
            <v>剂型设备</v>
          </cell>
          <cell r="L1763" t="str">
            <v>肥东制剂分厂</v>
          </cell>
          <cell r="M1763" t="str">
            <v>肥东制剂11#车间</v>
          </cell>
          <cell r="N1763" t="str">
            <v>江苏汤姆包装机械公司</v>
          </cell>
          <cell r="O1763" t="str">
            <v>636.73</v>
          </cell>
          <cell r="P1763" t="str">
            <v>7,640.76</v>
          </cell>
          <cell r="Q1763" t="str">
            <v>2,546.92</v>
          </cell>
          <cell r="R1763" t="str">
            <v>80</v>
          </cell>
          <cell r="S1763" t="str">
            <v>平均年限法(一)</v>
          </cell>
          <cell r="T1763" t="str">
            <v>在用</v>
          </cell>
          <cell r="U1763" t="str">
            <v>直接购入</v>
          </cell>
          <cell r="V1763" t="str">
            <v>王桂珍</v>
          </cell>
          <cell r="W1763" t="str">
            <v>2018.04.11</v>
          </cell>
          <cell r="X1763" t="str">
            <v>记--155</v>
          </cell>
        </row>
        <row r="1763">
          <cell r="AA1763" t="str">
            <v>0310</v>
          </cell>
        </row>
        <row r="1764">
          <cell r="B1764" t="str">
            <v>031022560</v>
          </cell>
          <cell r="C1764" t="str">
            <v>全自动不干胶贴标机</v>
          </cell>
          <cell r="D1764" t="str">
            <v>XJY-630B</v>
          </cell>
          <cell r="E1764">
            <v>63673</v>
          </cell>
          <cell r="F1764">
            <v>50438.48</v>
          </cell>
          <cell r="G1764">
            <v>13234.52</v>
          </cell>
          <cell r="H1764">
            <v>0</v>
          </cell>
          <cell r="I1764" t="str">
            <v>2018.04.11</v>
          </cell>
          <cell r="J1764" t="str">
            <v>96</v>
          </cell>
          <cell r="K1764" t="str">
            <v>剂型设备</v>
          </cell>
          <cell r="L1764" t="str">
            <v>肥东制剂分厂</v>
          </cell>
          <cell r="M1764" t="str">
            <v>肥东制剂11#车间</v>
          </cell>
          <cell r="N1764" t="str">
            <v>江苏汤姆包装机械公司</v>
          </cell>
          <cell r="O1764" t="str">
            <v>636.73</v>
          </cell>
          <cell r="P1764" t="str">
            <v>7,640.76</v>
          </cell>
          <cell r="Q1764" t="str">
            <v>2,546.92</v>
          </cell>
          <cell r="R1764" t="str">
            <v>80</v>
          </cell>
          <cell r="S1764" t="str">
            <v>平均年限法(一)</v>
          </cell>
          <cell r="T1764" t="str">
            <v>在用</v>
          </cell>
          <cell r="U1764" t="str">
            <v>直接购入</v>
          </cell>
          <cell r="V1764" t="str">
            <v>王桂珍</v>
          </cell>
          <cell r="W1764" t="str">
            <v>2018.04.11</v>
          </cell>
          <cell r="X1764" t="str">
            <v>记--155</v>
          </cell>
        </row>
        <row r="1764">
          <cell r="AA1764" t="str">
            <v>0310</v>
          </cell>
        </row>
        <row r="1765">
          <cell r="B1765" t="str">
            <v>031022561</v>
          </cell>
          <cell r="C1765" t="str">
            <v>自动装盒机</v>
          </cell>
          <cell r="D1765" t="str">
            <v>YCZ-125G</v>
          </cell>
          <cell r="E1765">
            <v>166666.67</v>
          </cell>
          <cell r="F1765">
            <v>133333.6</v>
          </cell>
          <cell r="G1765">
            <v>33333.07</v>
          </cell>
          <cell r="H1765">
            <v>0</v>
          </cell>
          <cell r="I1765" t="str">
            <v>2018.04.11</v>
          </cell>
          <cell r="J1765" t="str">
            <v>96</v>
          </cell>
          <cell r="K1765" t="str">
            <v>剂型设备</v>
          </cell>
          <cell r="L1765" t="str">
            <v>肥东制剂分厂</v>
          </cell>
          <cell r="M1765" t="str">
            <v>肥东制剂14#车间</v>
          </cell>
          <cell r="N1765" t="str">
            <v>杭州永创智能设备公司</v>
          </cell>
          <cell r="O1765" t="str">
            <v>1,666.67</v>
          </cell>
          <cell r="P1765" t="str">
            <v>20,000.04</v>
          </cell>
          <cell r="Q1765" t="str">
            <v>6,666.67</v>
          </cell>
          <cell r="R1765" t="str">
            <v>80</v>
          </cell>
          <cell r="S1765" t="str">
            <v>平均年限法(一)</v>
          </cell>
          <cell r="T1765" t="str">
            <v>在用</v>
          </cell>
          <cell r="U1765" t="str">
            <v>直接购入</v>
          </cell>
          <cell r="V1765" t="str">
            <v>王桂珍</v>
          </cell>
          <cell r="W1765" t="str">
            <v>2018.04.11</v>
          </cell>
          <cell r="X1765" t="str">
            <v>记--157</v>
          </cell>
        </row>
        <row r="1765">
          <cell r="AA1765" t="str">
            <v>0310</v>
          </cell>
        </row>
        <row r="1766">
          <cell r="B1766" t="str">
            <v>031900089</v>
          </cell>
          <cell r="C1766" t="str">
            <v>升降作业平台（含油管、液压站）</v>
          </cell>
          <cell r="D1766" t="str">
            <v>DS-SJD2.0-5.3</v>
          </cell>
          <cell r="E1766">
            <v>28205.13</v>
          </cell>
          <cell r="F1766">
            <v>22564</v>
          </cell>
          <cell r="G1766">
            <v>5641.13</v>
          </cell>
          <cell r="H1766">
            <v>0</v>
          </cell>
          <cell r="I1766" t="str">
            <v>2018.04.11</v>
          </cell>
          <cell r="J1766" t="str">
            <v>96</v>
          </cell>
          <cell r="K1766" t="str">
            <v>气流粉碎装置--肥东分厂</v>
          </cell>
          <cell r="L1766" t="str">
            <v>肥东制剂分厂</v>
          </cell>
          <cell r="M1766" t="str">
            <v>肥东新建可湿粉车间生产线</v>
          </cell>
          <cell r="N1766" t="str">
            <v>安徽鼎升自动化科技公</v>
          </cell>
          <cell r="O1766" t="str">
            <v>282.05</v>
          </cell>
          <cell r="P1766" t="str">
            <v>3,384.60</v>
          </cell>
          <cell r="Q1766" t="str">
            <v>1,128.21</v>
          </cell>
          <cell r="R1766" t="str">
            <v>80</v>
          </cell>
          <cell r="S1766" t="str">
            <v>平均年限法(一)</v>
          </cell>
          <cell r="T1766" t="str">
            <v>在用</v>
          </cell>
          <cell r="U1766" t="str">
            <v>直接购入</v>
          </cell>
          <cell r="V1766" t="str">
            <v>王桂珍</v>
          </cell>
          <cell r="W1766" t="str">
            <v>2018.04.11</v>
          </cell>
          <cell r="X1766" t="str">
            <v>记--159</v>
          </cell>
        </row>
        <row r="1766">
          <cell r="AA1766" t="str">
            <v>0319</v>
          </cell>
        </row>
        <row r="1767">
          <cell r="B1767" t="str">
            <v>031022562</v>
          </cell>
          <cell r="C1767" t="str">
            <v>全自动理瓶机（含倒瓶剔除装置）</v>
          </cell>
          <cell r="D1767" t="str">
            <v>LP-200B</v>
          </cell>
          <cell r="E1767">
            <v>83760.68</v>
          </cell>
          <cell r="F1767">
            <v>67008.8</v>
          </cell>
          <cell r="G1767">
            <v>16751.88</v>
          </cell>
          <cell r="H1767">
            <v>0</v>
          </cell>
          <cell r="I1767" t="str">
            <v>2018.04.11</v>
          </cell>
          <cell r="J1767" t="str">
            <v>96</v>
          </cell>
          <cell r="K1767" t="str">
            <v>剂型设备</v>
          </cell>
          <cell r="L1767" t="str">
            <v>肥东制剂分厂</v>
          </cell>
          <cell r="M1767" t="str">
            <v>肥东制剂13#车间</v>
          </cell>
          <cell r="N1767" t="str">
            <v>江苏金旺包装机械公司</v>
          </cell>
          <cell r="O1767" t="str">
            <v>837.61</v>
          </cell>
          <cell r="P1767" t="str">
            <v>10,051.32</v>
          </cell>
          <cell r="Q1767" t="str">
            <v>3,350.43</v>
          </cell>
          <cell r="R1767" t="str">
            <v>80</v>
          </cell>
          <cell r="S1767" t="str">
            <v>平均年限法(一)</v>
          </cell>
          <cell r="T1767" t="str">
            <v>在用</v>
          </cell>
          <cell r="U1767" t="str">
            <v>直接购入</v>
          </cell>
          <cell r="V1767" t="str">
            <v>王桂珍</v>
          </cell>
          <cell r="W1767" t="str">
            <v>2018.04.11</v>
          </cell>
          <cell r="X1767" t="str">
            <v>记--161</v>
          </cell>
        </row>
        <row r="1767">
          <cell r="AA1767" t="str">
            <v>0310</v>
          </cell>
        </row>
        <row r="1768">
          <cell r="B1768" t="str">
            <v>031022563</v>
          </cell>
          <cell r="C1768" t="str">
            <v>智能化高粘度灌装机</v>
          </cell>
          <cell r="D1768" t="str">
            <v>CCG1000-16TS含称重反馈</v>
          </cell>
          <cell r="E1768">
            <v>135042.72</v>
          </cell>
          <cell r="F1768">
            <v>108034.4</v>
          </cell>
          <cell r="G1768">
            <v>27008.32</v>
          </cell>
          <cell r="H1768">
            <v>0</v>
          </cell>
          <cell r="I1768" t="str">
            <v>2018.04.11</v>
          </cell>
          <cell r="J1768" t="str">
            <v>96</v>
          </cell>
          <cell r="K1768" t="str">
            <v>剂型设备</v>
          </cell>
          <cell r="L1768" t="str">
            <v>肥东制剂分厂</v>
          </cell>
          <cell r="M1768" t="str">
            <v>肥东制剂13#车间</v>
          </cell>
          <cell r="N1768" t="str">
            <v>江苏金旺包装机械公司</v>
          </cell>
          <cell r="O1768" t="str">
            <v>1,350.43</v>
          </cell>
          <cell r="P1768" t="str">
            <v>16,205.16</v>
          </cell>
          <cell r="Q1768" t="str">
            <v>5,401.71</v>
          </cell>
          <cell r="R1768" t="str">
            <v>80</v>
          </cell>
          <cell r="S1768" t="str">
            <v>平均年限法(一)</v>
          </cell>
          <cell r="T1768" t="str">
            <v>在用</v>
          </cell>
          <cell r="U1768" t="str">
            <v>直接购入</v>
          </cell>
          <cell r="V1768" t="str">
            <v>王桂珍</v>
          </cell>
          <cell r="W1768" t="str">
            <v>2018.04.11</v>
          </cell>
          <cell r="X1768" t="str">
            <v>记--161</v>
          </cell>
        </row>
        <row r="1768">
          <cell r="AA1768" t="str">
            <v>0310</v>
          </cell>
        </row>
        <row r="1769">
          <cell r="B1769" t="str">
            <v>040900517</v>
          </cell>
          <cell r="C1769" t="str">
            <v>肥东控制中心监控大屏改造工程</v>
          </cell>
        </row>
        <row r="1769">
          <cell r="E1769">
            <v>72407.2</v>
          </cell>
          <cell r="F1769">
            <v>69510.91</v>
          </cell>
          <cell r="G1769">
            <v>2896.29</v>
          </cell>
          <cell r="H1769">
            <v>0</v>
          </cell>
          <cell r="I1769" t="str">
            <v>2018.04.18</v>
          </cell>
          <cell r="J1769" t="str">
            <v>60</v>
          </cell>
          <cell r="K1769" t="str">
            <v>其他</v>
          </cell>
          <cell r="L1769" t="str">
            <v>肥东制剂分厂</v>
          </cell>
        </row>
        <row r="1769">
          <cell r="N1769" t="str">
            <v>合肥新振智能科技公司</v>
          </cell>
          <cell r="O1769" t="str">
            <v>0.00</v>
          </cell>
          <cell r="P1769" t="str">
            <v>0.00</v>
          </cell>
          <cell r="Q1769" t="str">
            <v>2,896.29</v>
          </cell>
          <cell r="R1769" t="str">
            <v>60</v>
          </cell>
          <cell r="S1769" t="str">
            <v>平均年限法(一)</v>
          </cell>
          <cell r="T1769" t="str">
            <v>在用</v>
          </cell>
          <cell r="U1769" t="str">
            <v>在建工程转入</v>
          </cell>
          <cell r="V1769" t="str">
            <v>王桂珍</v>
          </cell>
          <cell r="W1769" t="str">
            <v>2018.04.18</v>
          </cell>
          <cell r="X1769" t="str">
            <v>记--436</v>
          </cell>
        </row>
        <row r="1769">
          <cell r="AA1769" t="str">
            <v>0409</v>
          </cell>
        </row>
        <row r="1770">
          <cell r="B1770" t="str">
            <v>040900518</v>
          </cell>
          <cell r="C1770" t="str">
            <v>浪潮英信NF5270M4服务器</v>
          </cell>
          <cell r="D1770" t="str">
            <v>NF5270M4， 营销CRM开发（手机APP）</v>
          </cell>
          <cell r="E1770">
            <v>19230.77</v>
          </cell>
          <cell r="F1770">
            <v>18461.54</v>
          </cell>
          <cell r="G1770">
            <v>769.23</v>
          </cell>
          <cell r="H1770">
            <v>0</v>
          </cell>
          <cell r="I1770" t="str">
            <v>2018.04.18</v>
          </cell>
          <cell r="J1770" t="str">
            <v>60</v>
          </cell>
          <cell r="K1770" t="str">
            <v>其他</v>
          </cell>
          <cell r="L1770" t="str">
            <v>企业管理部</v>
          </cell>
          <cell r="M1770" t="str">
            <v>肥东分厂信息机房</v>
          </cell>
          <cell r="N1770" t="str">
            <v>安徽英信科技公司</v>
          </cell>
          <cell r="O1770" t="str">
            <v>0.00</v>
          </cell>
          <cell r="P1770" t="str">
            <v>0.00</v>
          </cell>
          <cell r="Q1770" t="str">
            <v>769.23</v>
          </cell>
          <cell r="R1770" t="str">
            <v>60</v>
          </cell>
          <cell r="S1770" t="str">
            <v>平均年限法(一)</v>
          </cell>
          <cell r="T1770" t="str">
            <v>在用</v>
          </cell>
          <cell r="U1770" t="str">
            <v>直接购入</v>
          </cell>
          <cell r="V1770" t="str">
            <v>王桂珍</v>
          </cell>
          <cell r="W1770" t="str">
            <v>2018.04.18</v>
          </cell>
          <cell r="X1770" t="str">
            <v>记--437</v>
          </cell>
        </row>
        <row r="1770">
          <cell r="AA1770" t="str">
            <v>0409</v>
          </cell>
        </row>
        <row r="1771">
          <cell r="B1771" t="str">
            <v>030700245</v>
          </cell>
          <cell r="C1771" t="str">
            <v>精喹装置自动化改造系统与成套仪表自控阀门及安装材料</v>
          </cell>
          <cell r="D1771" t="str">
            <v>JX-300XP</v>
          </cell>
          <cell r="E1771">
            <v>2054349.58</v>
          </cell>
          <cell r="F1771">
            <v>1639157.18</v>
          </cell>
          <cell r="G1771">
            <v>415192.4</v>
          </cell>
          <cell r="H1771">
            <v>0</v>
          </cell>
          <cell r="I1771" t="str">
            <v>2018.04.18</v>
          </cell>
          <cell r="J1771" t="str">
            <v>96</v>
          </cell>
          <cell r="K1771" t="str">
            <v>精喹装置（合成二车间）</v>
          </cell>
          <cell r="L1771" t="str">
            <v>肥东合成分厂</v>
          </cell>
          <cell r="M1771" t="str">
            <v>肥东合成分厂精喹车间</v>
          </cell>
          <cell r="N1771" t="str">
            <v>浙江中控技术股份公司</v>
          </cell>
          <cell r="O1771" t="str">
            <v>20,543.50</v>
          </cell>
          <cell r="P1771" t="str">
            <v>246,522.00</v>
          </cell>
          <cell r="Q1771" t="str">
            <v>82,173.99</v>
          </cell>
          <cell r="R1771" t="str">
            <v>80</v>
          </cell>
          <cell r="S1771" t="str">
            <v>平均年限法(一)</v>
          </cell>
          <cell r="T1771" t="str">
            <v>在用</v>
          </cell>
          <cell r="U1771" t="str">
            <v>直接购入</v>
          </cell>
          <cell r="V1771" t="str">
            <v>王桂珍</v>
          </cell>
          <cell r="W1771" t="str">
            <v>2018.04.18</v>
          </cell>
          <cell r="X1771" t="str">
            <v>记--704</v>
          </cell>
        </row>
        <row r="1771">
          <cell r="AA1771" t="str">
            <v>0307</v>
          </cell>
        </row>
        <row r="1772">
          <cell r="B1772" t="str">
            <v>031022564</v>
          </cell>
          <cell r="C1772" t="str">
            <v>全自动打包机（永创）</v>
          </cell>
          <cell r="D1772" t="str">
            <v>MH-102B</v>
          </cell>
          <cell r="E1772">
            <v>19658.12</v>
          </cell>
          <cell r="F1772">
            <v>15726.4</v>
          </cell>
          <cell r="G1772">
            <v>3931.72</v>
          </cell>
          <cell r="H1772">
            <v>0</v>
          </cell>
          <cell r="I1772" t="str">
            <v>2018.04.25</v>
          </cell>
          <cell r="J1772" t="str">
            <v>96</v>
          </cell>
          <cell r="K1772" t="str">
            <v>剂型设备</v>
          </cell>
          <cell r="L1772" t="str">
            <v>肥东制剂分厂</v>
          </cell>
          <cell r="M1772" t="str">
            <v>肥东制剂14#车间</v>
          </cell>
          <cell r="N1772" t="str">
            <v>杭州永创智能设备公司</v>
          </cell>
          <cell r="O1772" t="str">
            <v>196.58</v>
          </cell>
          <cell r="P1772" t="str">
            <v>2,358.96</v>
          </cell>
          <cell r="Q1772" t="str">
            <v>786.32</v>
          </cell>
          <cell r="R1772" t="str">
            <v>80</v>
          </cell>
          <cell r="S1772" t="str">
            <v>平均年限法(一)</v>
          </cell>
          <cell r="T1772" t="str">
            <v>在用</v>
          </cell>
          <cell r="U1772" t="str">
            <v>直接购入</v>
          </cell>
          <cell r="V1772" t="str">
            <v>王桂珍</v>
          </cell>
          <cell r="W1772" t="str">
            <v>2018.04.25</v>
          </cell>
          <cell r="X1772" t="str">
            <v>记--894</v>
          </cell>
        </row>
        <row r="1772">
          <cell r="AA1772" t="str">
            <v>0310</v>
          </cell>
        </row>
        <row r="1773">
          <cell r="B1773" t="str">
            <v>031022565</v>
          </cell>
          <cell r="C1773" t="str">
            <v>全自动打包机（永创）</v>
          </cell>
          <cell r="D1773" t="str">
            <v>MH-102B</v>
          </cell>
          <cell r="E1773">
            <v>19658.12</v>
          </cell>
          <cell r="F1773">
            <v>15726.4</v>
          </cell>
          <cell r="G1773">
            <v>3931.72</v>
          </cell>
          <cell r="H1773">
            <v>0</v>
          </cell>
          <cell r="I1773" t="str">
            <v>2018.04.25</v>
          </cell>
          <cell r="J1773" t="str">
            <v>96</v>
          </cell>
          <cell r="K1773" t="str">
            <v>剂型设备</v>
          </cell>
          <cell r="L1773" t="str">
            <v>肥东制剂分厂</v>
          </cell>
          <cell r="M1773" t="str">
            <v>肥东制剂13#车间</v>
          </cell>
          <cell r="N1773" t="str">
            <v>杭州永创智能设备公司</v>
          </cell>
          <cell r="O1773" t="str">
            <v>196.58</v>
          </cell>
          <cell r="P1773" t="str">
            <v>2,358.96</v>
          </cell>
          <cell r="Q1773" t="str">
            <v>786.32</v>
          </cell>
          <cell r="R1773" t="str">
            <v>80</v>
          </cell>
          <cell r="S1773" t="str">
            <v>平均年限法(一)</v>
          </cell>
          <cell r="T1773" t="str">
            <v>在用</v>
          </cell>
          <cell r="U1773" t="str">
            <v>直接购入</v>
          </cell>
          <cell r="V1773" t="str">
            <v>王桂珍</v>
          </cell>
          <cell r="W1773" t="str">
            <v>2018.04.25</v>
          </cell>
          <cell r="X1773" t="str">
            <v>记--894</v>
          </cell>
        </row>
        <row r="1773">
          <cell r="AA1773" t="str">
            <v>0310</v>
          </cell>
        </row>
        <row r="1774">
          <cell r="B1774" t="str">
            <v>031022566</v>
          </cell>
          <cell r="C1774" t="str">
            <v>全自动打包机（永创）</v>
          </cell>
          <cell r="D1774" t="str">
            <v>MH-102B</v>
          </cell>
          <cell r="E1774">
            <v>19658.12</v>
          </cell>
          <cell r="F1774">
            <v>15726.4</v>
          </cell>
          <cell r="G1774">
            <v>3931.72</v>
          </cell>
          <cell r="H1774">
            <v>0</v>
          </cell>
          <cell r="I1774" t="str">
            <v>2018.04.25</v>
          </cell>
          <cell r="J1774" t="str">
            <v>96</v>
          </cell>
          <cell r="K1774" t="str">
            <v>剂型设备</v>
          </cell>
          <cell r="L1774" t="str">
            <v>肥东制剂分厂</v>
          </cell>
          <cell r="M1774" t="str">
            <v>肥东制剂13#车间</v>
          </cell>
          <cell r="N1774" t="str">
            <v>杭州永创智能设备公司</v>
          </cell>
          <cell r="O1774" t="str">
            <v>196.58</v>
          </cell>
          <cell r="P1774" t="str">
            <v>2,358.96</v>
          </cell>
          <cell r="Q1774" t="str">
            <v>786.32</v>
          </cell>
          <cell r="R1774" t="str">
            <v>80</v>
          </cell>
          <cell r="S1774" t="str">
            <v>平均年限法(一)</v>
          </cell>
          <cell r="T1774" t="str">
            <v>在用</v>
          </cell>
          <cell r="U1774" t="str">
            <v>直接购入</v>
          </cell>
          <cell r="V1774" t="str">
            <v>王桂珍</v>
          </cell>
          <cell r="W1774" t="str">
            <v>2018.04.25</v>
          </cell>
          <cell r="X1774" t="str">
            <v>记--894</v>
          </cell>
        </row>
        <row r="1774">
          <cell r="AA1774" t="str">
            <v>0310</v>
          </cell>
        </row>
        <row r="1775">
          <cell r="B1775" t="str">
            <v>031022567</v>
          </cell>
          <cell r="C1775" t="str">
            <v>开箱机</v>
          </cell>
          <cell r="D1775" t="str">
            <v>CF-20TX</v>
          </cell>
          <cell r="E1775">
            <v>38461.54</v>
          </cell>
          <cell r="F1775">
            <v>30769.6</v>
          </cell>
          <cell r="G1775">
            <v>7691.94</v>
          </cell>
          <cell r="H1775">
            <v>0</v>
          </cell>
          <cell r="I1775" t="str">
            <v>2018.04.25</v>
          </cell>
          <cell r="J1775" t="str">
            <v>96</v>
          </cell>
          <cell r="K1775" t="str">
            <v>剂型设备</v>
          </cell>
          <cell r="L1775" t="str">
            <v>肥东制剂分厂</v>
          </cell>
          <cell r="M1775" t="str">
            <v>肥东制剂13#车间</v>
          </cell>
          <cell r="N1775" t="str">
            <v>杭州永创智能设备公司</v>
          </cell>
          <cell r="O1775" t="str">
            <v>384.62</v>
          </cell>
          <cell r="P1775" t="str">
            <v>4,615.44</v>
          </cell>
          <cell r="Q1775" t="str">
            <v>1,538.46</v>
          </cell>
          <cell r="R1775" t="str">
            <v>80</v>
          </cell>
          <cell r="S1775" t="str">
            <v>平均年限法(一)</v>
          </cell>
          <cell r="T1775" t="str">
            <v>在用</v>
          </cell>
          <cell r="U1775" t="str">
            <v>直接购入</v>
          </cell>
          <cell r="V1775" t="str">
            <v>王桂珍</v>
          </cell>
          <cell r="W1775" t="str">
            <v>2018.04.25</v>
          </cell>
          <cell r="X1775" t="str">
            <v>记--894</v>
          </cell>
        </row>
        <row r="1775">
          <cell r="AA1775" t="str">
            <v>0310</v>
          </cell>
        </row>
        <row r="1776">
          <cell r="B1776" t="str">
            <v>031022568</v>
          </cell>
          <cell r="C1776" t="str">
            <v>开箱机</v>
          </cell>
          <cell r="D1776" t="str">
            <v>CF-20TX</v>
          </cell>
          <cell r="E1776">
            <v>38461.54</v>
          </cell>
          <cell r="F1776">
            <v>30769.6</v>
          </cell>
          <cell r="G1776">
            <v>7691.94</v>
          </cell>
          <cell r="H1776">
            <v>0</v>
          </cell>
          <cell r="I1776" t="str">
            <v>2018.04.25</v>
          </cell>
          <cell r="J1776" t="str">
            <v>96</v>
          </cell>
          <cell r="K1776" t="str">
            <v>剂型设备</v>
          </cell>
          <cell r="L1776" t="str">
            <v>肥东制剂分厂</v>
          </cell>
          <cell r="M1776" t="str">
            <v>肥东制剂13#车间</v>
          </cell>
          <cell r="N1776" t="str">
            <v>杭州永创智能设备公司</v>
          </cell>
          <cell r="O1776" t="str">
            <v>384.62</v>
          </cell>
          <cell r="P1776" t="str">
            <v>4,615.44</v>
          </cell>
          <cell r="Q1776" t="str">
            <v>1,538.46</v>
          </cell>
          <cell r="R1776" t="str">
            <v>80</v>
          </cell>
          <cell r="S1776" t="str">
            <v>平均年限法(一)</v>
          </cell>
          <cell r="T1776" t="str">
            <v>在用</v>
          </cell>
          <cell r="U1776" t="str">
            <v>直接购入</v>
          </cell>
          <cell r="V1776" t="str">
            <v>王桂珍</v>
          </cell>
          <cell r="W1776" t="str">
            <v>2018.04.25</v>
          </cell>
          <cell r="X1776" t="str">
            <v>记--894</v>
          </cell>
        </row>
        <row r="1776">
          <cell r="AA1776" t="str">
            <v>0310</v>
          </cell>
        </row>
        <row r="1777">
          <cell r="B1777" t="str">
            <v>031022569</v>
          </cell>
          <cell r="C1777" t="str">
            <v>封箱机</v>
          </cell>
          <cell r="D1777" t="str">
            <v>MH-FJ-3A</v>
          </cell>
          <cell r="E1777">
            <v>18803.42</v>
          </cell>
          <cell r="F1777">
            <v>15042.4</v>
          </cell>
          <cell r="G1777">
            <v>3761.02</v>
          </cell>
          <cell r="H1777">
            <v>0</v>
          </cell>
          <cell r="I1777" t="str">
            <v>2018.04.25</v>
          </cell>
          <cell r="J1777" t="str">
            <v>96</v>
          </cell>
          <cell r="K1777" t="str">
            <v>剂型设备</v>
          </cell>
          <cell r="L1777" t="str">
            <v>肥东制剂分厂</v>
          </cell>
          <cell r="M1777" t="str">
            <v>肥东制剂13#车间</v>
          </cell>
          <cell r="N1777" t="str">
            <v>杭州永创智能设备公司</v>
          </cell>
          <cell r="O1777" t="str">
            <v>188.03</v>
          </cell>
          <cell r="P1777" t="str">
            <v>2,256.36</v>
          </cell>
          <cell r="Q1777" t="str">
            <v>752.14</v>
          </cell>
          <cell r="R1777" t="str">
            <v>80</v>
          </cell>
          <cell r="S1777" t="str">
            <v>平均年限法(一)</v>
          </cell>
          <cell r="T1777" t="str">
            <v>在用</v>
          </cell>
          <cell r="U1777" t="str">
            <v>直接购入</v>
          </cell>
          <cell r="V1777" t="str">
            <v>王桂珍</v>
          </cell>
          <cell r="W1777" t="str">
            <v>2018.04.25</v>
          </cell>
          <cell r="X1777" t="str">
            <v>记--894</v>
          </cell>
        </row>
        <row r="1777">
          <cell r="AA1777" t="str">
            <v>0310</v>
          </cell>
        </row>
        <row r="1778">
          <cell r="B1778" t="str">
            <v>031022570</v>
          </cell>
          <cell r="C1778" t="str">
            <v>封箱机</v>
          </cell>
          <cell r="D1778" t="str">
            <v>MH-FJ-3A</v>
          </cell>
          <cell r="E1778">
            <v>18803.42</v>
          </cell>
          <cell r="F1778">
            <v>15042.4</v>
          </cell>
          <cell r="G1778">
            <v>3761.02</v>
          </cell>
          <cell r="H1778">
            <v>0</v>
          </cell>
          <cell r="I1778" t="str">
            <v>2018.04.25</v>
          </cell>
          <cell r="J1778" t="str">
            <v>96</v>
          </cell>
          <cell r="K1778" t="str">
            <v>剂型设备</v>
          </cell>
          <cell r="L1778" t="str">
            <v>肥东制剂分厂</v>
          </cell>
          <cell r="M1778" t="str">
            <v>肥东制剂13#车间</v>
          </cell>
          <cell r="N1778" t="str">
            <v>杭州永创智能设备公司</v>
          </cell>
          <cell r="O1778" t="str">
            <v>188.03</v>
          </cell>
          <cell r="P1778" t="str">
            <v>2,256.36</v>
          </cell>
          <cell r="Q1778" t="str">
            <v>752.14</v>
          </cell>
          <cell r="R1778" t="str">
            <v>80</v>
          </cell>
          <cell r="S1778" t="str">
            <v>平均年限法(一)</v>
          </cell>
          <cell r="T1778" t="str">
            <v>在用</v>
          </cell>
          <cell r="U1778" t="str">
            <v>直接购入</v>
          </cell>
          <cell r="V1778" t="str">
            <v>王桂珍</v>
          </cell>
          <cell r="W1778" t="str">
            <v>2018.04.25</v>
          </cell>
          <cell r="X1778" t="str">
            <v>记--894</v>
          </cell>
        </row>
        <row r="1778">
          <cell r="AA1778" t="str">
            <v>0310</v>
          </cell>
        </row>
        <row r="1779">
          <cell r="B1779" t="str">
            <v>030400029</v>
          </cell>
          <cell r="C1779" t="str">
            <v>电机</v>
          </cell>
          <cell r="D1779" t="str">
            <v>YCCL-200-4P-30KW</v>
          </cell>
          <cell r="E1779">
            <v>5384.62</v>
          </cell>
          <cell r="F1779">
            <v>4308</v>
          </cell>
          <cell r="G1779">
            <v>1076.62</v>
          </cell>
          <cell r="H1779">
            <v>0</v>
          </cell>
          <cell r="I1779" t="str">
            <v>2018.04.26</v>
          </cell>
          <cell r="J1779" t="str">
            <v>96</v>
          </cell>
          <cell r="K1779" t="str">
            <v>冷却设备</v>
          </cell>
          <cell r="L1779" t="str">
            <v>肥东合成分厂</v>
          </cell>
          <cell r="M1779" t="str">
            <v>肥东冷却塔</v>
          </cell>
          <cell r="N1779" t="str">
            <v>绍兴上虞翔风风冷设备</v>
          </cell>
          <cell r="O1779" t="str">
            <v>53.85</v>
          </cell>
          <cell r="P1779" t="str">
            <v>646.20</v>
          </cell>
          <cell r="Q1779" t="str">
            <v>215.38</v>
          </cell>
          <cell r="R1779" t="str">
            <v>80</v>
          </cell>
          <cell r="S1779" t="str">
            <v>平均年限法(一)</v>
          </cell>
          <cell r="T1779" t="str">
            <v>在用</v>
          </cell>
          <cell r="U1779" t="str">
            <v>直接购入</v>
          </cell>
          <cell r="V1779" t="str">
            <v>王桂珍</v>
          </cell>
          <cell r="W1779" t="str">
            <v>2018.04.26</v>
          </cell>
          <cell r="X1779" t="str">
            <v>记--942</v>
          </cell>
        </row>
        <row r="1779">
          <cell r="AA1779" t="str">
            <v>0304</v>
          </cell>
        </row>
        <row r="1780">
          <cell r="B1780" t="str">
            <v>030400030</v>
          </cell>
          <cell r="C1780" t="str">
            <v>减速箱</v>
          </cell>
          <cell r="D1780" t="str">
            <v>NGW-L-F61</v>
          </cell>
          <cell r="E1780">
            <v>5982.91</v>
          </cell>
          <cell r="F1780">
            <v>4786.4</v>
          </cell>
          <cell r="G1780">
            <v>1196.51</v>
          </cell>
          <cell r="H1780">
            <v>0</v>
          </cell>
          <cell r="I1780" t="str">
            <v>2018.04.26</v>
          </cell>
          <cell r="J1780" t="str">
            <v>96</v>
          </cell>
          <cell r="K1780" t="str">
            <v>冷却设备</v>
          </cell>
          <cell r="L1780" t="str">
            <v>肥东合成分厂</v>
          </cell>
          <cell r="M1780" t="str">
            <v>肥东分厂冷却塔</v>
          </cell>
          <cell r="N1780" t="str">
            <v>绍兴上虞翔风风冷设备</v>
          </cell>
          <cell r="O1780" t="str">
            <v>59.83</v>
          </cell>
          <cell r="P1780" t="str">
            <v>717.96</v>
          </cell>
          <cell r="Q1780" t="str">
            <v>239.32</v>
          </cell>
          <cell r="R1780" t="str">
            <v>80</v>
          </cell>
          <cell r="S1780" t="str">
            <v>平均年限法(一)</v>
          </cell>
          <cell r="T1780" t="str">
            <v>在用</v>
          </cell>
          <cell r="U1780" t="str">
            <v>直接购入</v>
          </cell>
          <cell r="V1780" t="str">
            <v>王桂珍</v>
          </cell>
          <cell r="W1780" t="str">
            <v>2018.04.26</v>
          </cell>
          <cell r="X1780" t="str">
            <v>记--942</v>
          </cell>
        </row>
        <row r="1780">
          <cell r="AA1780" t="str">
            <v>0304</v>
          </cell>
        </row>
        <row r="1781">
          <cell r="B1781" t="str">
            <v>031022572</v>
          </cell>
          <cell r="C1781" t="str">
            <v>多米诺AX系列喷码机</v>
          </cell>
          <cell r="D1781" t="str">
            <v>AX350i Stock</v>
          </cell>
          <cell r="E1781">
            <v>41880.35</v>
          </cell>
          <cell r="F1781">
            <v>33504</v>
          </cell>
          <cell r="G1781">
            <v>8376.35</v>
          </cell>
          <cell r="H1781">
            <v>0</v>
          </cell>
          <cell r="I1781" t="str">
            <v>2018.04.28</v>
          </cell>
          <cell r="J1781" t="str">
            <v>96</v>
          </cell>
          <cell r="K1781" t="str">
            <v>剂型设备</v>
          </cell>
          <cell r="L1781" t="str">
            <v>肥东制剂分厂</v>
          </cell>
          <cell r="M1781" t="str">
            <v>肥东制剂11#车间</v>
          </cell>
          <cell r="N1781" t="str">
            <v>多米诺标识科技公司</v>
          </cell>
          <cell r="O1781" t="str">
            <v>418.80</v>
          </cell>
          <cell r="P1781" t="str">
            <v>5,025.60</v>
          </cell>
          <cell r="Q1781" t="str">
            <v>1,675.21</v>
          </cell>
          <cell r="R1781" t="str">
            <v>80</v>
          </cell>
          <cell r="S1781" t="str">
            <v>平均年限法(一)</v>
          </cell>
          <cell r="T1781" t="str">
            <v>在用</v>
          </cell>
          <cell r="U1781" t="str">
            <v>直接购入</v>
          </cell>
          <cell r="V1781" t="str">
            <v>王桂珍</v>
          </cell>
          <cell r="W1781" t="str">
            <v>2018.04.28</v>
          </cell>
          <cell r="X1781" t="str">
            <v>记--1081</v>
          </cell>
        </row>
        <row r="1781">
          <cell r="AA1781" t="str">
            <v>0310</v>
          </cell>
        </row>
        <row r="1782">
          <cell r="B1782" t="str">
            <v>031022573</v>
          </cell>
          <cell r="C1782" t="str">
            <v>多米诺AX系列喷码机</v>
          </cell>
          <cell r="D1782" t="str">
            <v>AX350i Stock</v>
          </cell>
          <cell r="E1782">
            <v>41880.34</v>
          </cell>
          <cell r="F1782">
            <v>33504</v>
          </cell>
          <cell r="G1782">
            <v>8376.34</v>
          </cell>
          <cell r="H1782">
            <v>0</v>
          </cell>
          <cell r="I1782" t="str">
            <v>2018.04.28</v>
          </cell>
          <cell r="J1782" t="str">
            <v>96</v>
          </cell>
          <cell r="K1782" t="str">
            <v>剂型设备</v>
          </cell>
          <cell r="L1782" t="str">
            <v>肥东制剂分厂</v>
          </cell>
          <cell r="M1782" t="str">
            <v>肥东制剂14#车间</v>
          </cell>
          <cell r="N1782" t="str">
            <v>多米诺标识科技公司</v>
          </cell>
          <cell r="O1782" t="str">
            <v>418.80</v>
          </cell>
          <cell r="P1782" t="str">
            <v>5,025.60</v>
          </cell>
          <cell r="Q1782" t="str">
            <v>1,675.21</v>
          </cell>
          <cell r="R1782" t="str">
            <v>80</v>
          </cell>
          <cell r="S1782" t="str">
            <v>平均年限法(一)</v>
          </cell>
          <cell r="T1782" t="str">
            <v>在用</v>
          </cell>
          <cell r="U1782" t="str">
            <v>直接购入</v>
          </cell>
          <cell r="V1782" t="str">
            <v>王桂珍</v>
          </cell>
          <cell r="W1782" t="str">
            <v>2018.04.28</v>
          </cell>
          <cell r="X1782" t="str">
            <v>记--1081</v>
          </cell>
        </row>
        <row r="1782">
          <cell r="AA1782" t="str">
            <v>0310</v>
          </cell>
        </row>
        <row r="1783">
          <cell r="B1783" t="str">
            <v>031022574</v>
          </cell>
          <cell r="C1783" t="str">
            <v>氟塑料离心泵</v>
          </cell>
          <cell r="D1783" t="str">
            <v>65FSB-32L</v>
          </cell>
          <cell r="E1783">
            <v>4316.24</v>
          </cell>
          <cell r="F1783">
            <v>3452.8</v>
          </cell>
          <cell r="G1783">
            <v>863.44</v>
          </cell>
          <cell r="H1783">
            <v>0</v>
          </cell>
          <cell r="I1783" t="str">
            <v>2018.04.28</v>
          </cell>
          <cell r="J1783" t="str">
            <v>96</v>
          </cell>
          <cell r="K1783" t="str">
            <v>剂型设备</v>
          </cell>
          <cell r="L1783" t="str">
            <v>肥东制剂分厂</v>
          </cell>
          <cell r="M1783" t="str">
            <v>肥东制剂分厂</v>
          </cell>
          <cell r="N1783" t="str">
            <v>安徽通能泵阀销售公司</v>
          </cell>
          <cell r="O1783" t="str">
            <v>43.16</v>
          </cell>
          <cell r="P1783" t="str">
            <v>517.92</v>
          </cell>
          <cell r="Q1783" t="str">
            <v>172.65</v>
          </cell>
          <cell r="R1783" t="str">
            <v>80</v>
          </cell>
          <cell r="S1783" t="str">
            <v>平均年限法(一)</v>
          </cell>
          <cell r="T1783" t="str">
            <v>在用</v>
          </cell>
          <cell r="U1783" t="str">
            <v>直接购入</v>
          </cell>
          <cell r="V1783" t="str">
            <v>王桂珍</v>
          </cell>
          <cell r="W1783" t="str">
            <v>2018.04.28</v>
          </cell>
          <cell r="X1783" t="str">
            <v>记--1087</v>
          </cell>
        </row>
        <row r="1783">
          <cell r="AA1783" t="str">
            <v>0310</v>
          </cell>
        </row>
        <row r="1784">
          <cell r="B1784" t="str">
            <v>030800168</v>
          </cell>
          <cell r="C1784" t="str">
            <v>氟塑料自吸泵</v>
          </cell>
          <cell r="D1784" t="str">
            <v>65FZB-30L</v>
          </cell>
          <cell r="E1784">
            <v>6709.4</v>
          </cell>
          <cell r="F1784">
            <v>5367.2</v>
          </cell>
          <cell r="G1784">
            <v>1342.2</v>
          </cell>
          <cell r="H1784">
            <v>0</v>
          </cell>
          <cell r="I1784" t="str">
            <v>2018.04.28</v>
          </cell>
          <cell r="J1784" t="str">
            <v>96</v>
          </cell>
          <cell r="K1784" t="str">
            <v>烟嘧装置（合成一车间）</v>
          </cell>
          <cell r="L1784" t="str">
            <v>肥东合成分厂</v>
          </cell>
          <cell r="M1784" t="str">
            <v>肥东合成分厂</v>
          </cell>
          <cell r="N1784" t="str">
            <v>安徽通能泵阀销售公司</v>
          </cell>
          <cell r="O1784" t="str">
            <v>67.09</v>
          </cell>
          <cell r="P1784" t="str">
            <v>805.08</v>
          </cell>
          <cell r="Q1784" t="str">
            <v>268.38</v>
          </cell>
          <cell r="R1784" t="str">
            <v>80</v>
          </cell>
          <cell r="S1784" t="str">
            <v>平均年限法(一)</v>
          </cell>
          <cell r="T1784" t="str">
            <v>在用</v>
          </cell>
          <cell r="U1784" t="str">
            <v>直接购入</v>
          </cell>
          <cell r="V1784" t="str">
            <v>王桂珍</v>
          </cell>
          <cell r="W1784" t="str">
            <v>2018.04.28</v>
          </cell>
          <cell r="X1784" t="str">
            <v>记--1087</v>
          </cell>
        </row>
        <row r="1784">
          <cell r="AA1784" t="str">
            <v>0308</v>
          </cell>
        </row>
        <row r="1785">
          <cell r="B1785" t="str">
            <v>030800169</v>
          </cell>
          <cell r="C1785" t="str">
            <v>氟塑料自吸泵</v>
          </cell>
          <cell r="D1785" t="str">
            <v>65FZB-30L</v>
          </cell>
          <cell r="E1785">
            <v>6709.41</v>
          </cell>
          <cell r="F1785">
            <v>5367.2</v>
          </cell>
          <cell r="G1785">
            <v>1342.21</v>
          </cell>
          <cell r="H1785">
            <v>0</v>
          </cell>
          <cell r="I1785" t="str">
            <v>2018.04.28</v>
          </cell>
          <cell r="J1785" t="str">
            <v>96</v>
          </cell>
          <cell r="K1785" t="str">
            <v>烟嘧装置（合成一车间）</v>
          </cell>
          <cell r="L1785" t="str">
            <v>肥东合成分厂</v>
          </cell>
          <cell r="M1785" t="str">
            <v>肥东合成分厂</v>
          </cell>
          <cell r="N1785" t="str">
            <v>安徽通能泵阀销售公司</v>
          </cell>
          <cell r="O1785" t="str">
            <v>67.09</v>
          </cell>
          <cell r="P1785" t="str">
            <v>805.08</v>
          </cell>
          <cell r="Q1785" t="str">
            <v>268.38</v>
          </cell>
          <cell r="R1785" t="str">
            <v>80</v>
          </cell>
          <cell r="S1785" t="str">
            <v>平均年限法(一)</v>
          </cell>
          <cell r="T1785" t="str">
            <v>在用</v>
          </cell>
          <cell r="U1785" t="str">
            <v>直接购入</v>
          </cell>
          <cell r="V1785" t="str">
            <v>王桂珍</v>
          </cell>
          <cell r="W1785" t="str">
            <v>2018.04.28</v>
          </cell>
          <cell r="X1785" t="str">
            <v>记--1087</v>
          </cell>
        </row>
        <row r="1785">
          <cell r="AA1785" t="str">
            <v>0308</v>
          </cell>
        </row>
        <row r="1786">
          <cell r="B1786" t="str">
            <v>030800170</v>
          </cell>
          <cell r="C1786" t="str">
            <v>氟塑料自吸泵</v>
          </cell>
          <cell r="D1786" t="str">
            <v>65FZB-30L</v>
          </cell>
          <cell r="E1786">
            <v>6709.4</v>
          </cell>
          <cell r="F1786">
            <v>5367.2</v>
          </cell>
          <cell r="G1786">
            <v>1342.2</v>
          </cell>
          <cell r="H1786">
            <v>0</v>
          </cell>
          <cell r="I1786" t="str">
            <v>2018.04.28</v>
          </cell>
          <cell r="J1786" t="str">
            <v>96</v>
          </cell>
          <cell r="K1786" t="str">
            <v>烟嘧装置（合成一车间）</v>
          </cell>
          <cell r="L1786" t="str">
            <v>肥东合成分厂</v>
          </cell>
          <cell r="M1786" t="str">
            <v>肥东合成分厂</v>
          </cell>
          <cell r="N1786" t="str">
            <v>安徽通能泵阀销售公司</v>
          </cell>
          <cell r="O1786" t="str">
            <v>67.09</v>
          </cell>
          <cell r="P1786" t="str">
            <v>805.08</v>
          </cell>
          <cell r="Q1786" t="str">
            <v>268.38</v>
          </cell>
          <cell r="R1786" t="str">
            <v>80</v>
          </cell>
          <cell r="S1786" t="str">
            <v>平均年限法(一)</v>
          </cell>
          <cell r="T1786" t="str">
            <v>在用</v>
          </cell>
          <cell r="U1786" t="str">
            <v>直接购入</v>
          </cell>
          <cell r="V1786" t="str">
            <v>王桂珍</v>
          </cell>
          <cell r="W1786" t="str">
            <v>2018.04.28</v>
          </cell>
          <cell r="X1786" t="str">
            <v>记--1087</v>
          </cell>
        </row>
        <row r="1786">
          <cell r="AA1786" t="str">
            <v>0308</v>
          </cell>
        </row>
        <row r="1787">
          <cell r="B1787" t="str">
            <v>030200084</v>
          </cell>
          <cell r="C1787" t="str">
            <v>氟塑料自吸泵</v>
          </cell>
          <cell r="D1787" t="str">
            <v>80FZB-45L</v>
          </cell>
          <cell r="E1787">
            <v>11538.46</v>
          </cell>
          <cell r="F1787">
            <v>9230.4</v>
          </cell>
          <cell r="G1787">
            <v>2308.06</v>
          </cell>
          <cell r="H1787">
            <v>0</v>
          </cell>
          <cell r="I1787" t="str">
            <v>2018.04.28</v>
          </cell>
          <cell r="J1787" t="str">
            <v>96</v>
          </cell>
          <cell r="K1787" t="str">
            <v>污水设备</v>
          </cell>
          <cell r="L1787" t="str">
            <v>肥东合成分厂</v>
          </cell>
          <cell r="M1787" t="str">
            <v>肥东污水站</v>
          </cell>
          <cell r="N1787" t="str">
            <v>安徽通能泵阀销售公司</v>
          </cell>
          <cell r="O1787" t="str">
            <v>115.38</v>
          </cell>
          <cell r="P1787" t="str">
            <v>1,384.56</v>
          </cell>
          <cell r="Q1787" t="str">
            <v>461.54</v>
          </cell>
          <cell r="R1787" t="str">
            <v>80</v>
          </cell>
          <cell r="S1787" t="str">
            <v>平均年限法(一)</v>
          </cell>
          <cell r="T1787" t="str">
            <v>在用</v>
          </cell>
          <cell r="U1787" t="str">
            <v>直接购入</v>
          </cell>
          <cell r="V1787" t="str">
            <v>王桂珍</v>
          </cell>
          <cell r="W1787" t="str">
            <v>2018.04.28</v>
          </cell>
          <cell r="X1787" t="str">
            <v>记--1089</v>
          </cell>
        </row>
        <row r="1787">
          <cell r="AA1787" t="str">
            <v>0302</v>
          </cell>
        </row>
        <row r="1788">
          <cell r="B1788" t="str">
            <v>030700246</v>
          </cell>
          <cell r="C1788" t="str">
            <v>防爆摄像机增加工程</v>
          </cell>
        </row>
        <row r="1788">
          <cell r="E1788">
            <v>68468.47</v>
          </cell>
          <cell r="F1788">
            <v>54774.4</v>
          </cell>
          <cell r="G1788">
            <v>13694.07</v>
          </cell>
          <cell r="H1788">
            <v>0</v>
          </cell>
          <cell r="I1788" t="str">
            <v>2018.04.30</v>
          </cell>
          <cell r="J1788" t="str">
            <v>96</v>
          </cell>
          <cell r="K1788" t="str">
            <v>公用设备</v>
          </cell>
          <cell r="L1788" t="str">
            <v>肥东合成分厂/肥东制剂分厂</v>
          </cell>
          <cell r="M1788" t="str">
            <v>肥东合成精喹及磺隆车间及空压机站、冷冻机站</v>
          </cell>
          <cell r="N1788" t="str">
            <v>合肥新振智能科技公司</v>
          </cell>
          <cell r="O1788" t="str">
            <v>684.68</v>
          </cell>
          <cell r="P1788" t="str">
            <v>8,216.16</v>
          </cell>
          <cell r="Q1788" t="str">
            <v>2,738.74</v>
          </cell>
          <cell r="R1788" t="str">
            <v>80</v>
          </cell>
          <cell r="S1788" t="str">
            <v>平均年限法(一)</v>
          </cell>
          <cell r="T1788" t="str">
            <v>在用</v>
          </cell>
          <cell r="U1788" t="str">
            <v>在建工程转入</v>
          </cell>
          <cell r="V1788" t="str">
            <v>王桂珍</v>
          </cell>
          <cell r="W1788" t="str">
            <v>2018.04.30</v>
          </cell>
          <cell r="X1788" t="str">
            <v>记--1127</v>
          </cell>
        </row>
        <row r="1788">
          <cell r="AA1788" t="str">
            <v>0324</v>
          </cell>
        </row>
        <row r="1789">
          <cell r="B1789" t="str">
            <v>032100001</v>
          </cell>
          <cell r="C1789" t="str">
            <v>5000吨杀虫剂可湿粉（水溶肥）-粉碎机框架</v>
          </cell>
          <cell r="D1789" t="str">
            <v>PT20-2020</v>
          </cell>
          <cell r="E1789">
            <v>5829.91</v>
          </cell>
          <cell r="F1789">
            <v>4664</v>
          </cell>
          <cell r="G1789">
            <v>1165.91</v>
          </cell>
          <cell r="H1789">
            <v>0</v>
          </cell>
          <cell r="I1789" t="str">
            <v>2018.04.30</v>
          </cell>
          <cell r="J1789" t="str">
            <v>96</v>
          </cell>
          <cell r="K1789" t="str">
            <v>5000吨杀虫剂可湿粉工程（水溶肥）</v>
          </cell>
          <cell r="L1789" t="str">
            <v>肥东制剂分厂</v>
          </cell>
          <cell r="M1789" t="str">
            <v>肥东制剂12#车间（E车间）</v>
          </cell>
          <cell r="N1789" t="str">
            <v>秦皇岛三农现代化机械</v>
          </cell>
          <cell r="O1789" t="str">
            <v>58.30</v>
          </cell>
          <cell r="P1789" t="str">
            <v>699.60</v>
          </cell>
          <cell r="Q1789" t="str">
            <v>233.20</v>
          </cell>
          <cell r="R1789" t="str">
            <v>80</v>
          </cell>
          <cell r="S1789" t="str">
            <v>平均年限法(一)</v>
          </cell>
          <cell r="T1789" t="str">
            <v>在用</v>
          </cell>
          <cell r="U1789" t="str">
            <v>直接购入</v>
          </cell>
          <cell r="V1789" t="str">
            <v>王桂珍</v>
          </cell>
          <cell r="W1789" t="str">
            <v>2018.04.30</v>
          </cell>
          <cell r="X1789" t="str">
            <v>记--1128</v>
          </cell>
        </row>
        <row r="1789">
          <cell r="AA1789" t="str">
            <v>0321</v>
          </cell>
        </row>
        <row r="1790">
          <cell r="B1790" t="str">
            <v>032100002</v>
          </cell>
          <cell r="C1790" t="str">
            <v>5000吨杀虫剂可湿粉（水溶肥）-粉碎提升机</v>
          </cell>
          <cell r="D1790" t="str">
            <v>TD250</v>
          </cell>
          <cell r="E1790">
            <v>76616.24</v>
          </cell>
          <cell r="F1790">
            <v>61292.8</v>
          </cell>
          <cell r="G1790">
            <v>15323.44</v>
          </cell>
          <cell r="H1790">
            <v>0</v>
          </cell>
          <cell r="I1790" t="str">
            <v>2018.04.30</v>
          </cell>
          <cell r="J1790" t="str">
            <v>96</v>
          </cell>
          <cell r="K1790" t="str">
            <v>5000吨杀虫剂可湿粉工程（水溶肥）</v>
          </cell>
          <cell r="L1790" t="str">
            <v>肥东制剂分厂</v>
          </cell>
          <cell r="M1790" t="str">
            <v>肥东制剂12#车间（E车间）</v>
          </cell>
          <cell r="N1790" t="str">
            <v>秦皇岛三农现代化机械</v>
          </cell>
          <cell r="O1790" t="str">
            <v>766.16</v>
          </cell>
          <cell r="P1790" t="str">
            <v>9,193.92</v>
          </cell>
          <cell r="Q1790" t="str">
            <v>3,064.65</v>
          </cell>
          <cell r="R1790" t="str">
            <v>80</v>
          </cell>
          <cell r="S1790" t="str">
            <v>平均年限法(一)</v>
          </cell>
          <cell r="T1790" t="str">
            <v>在用</v>
          </cell>
          <cell r="U1790" t="str">
            <v>直接购入</v>
          </cell>
          <cell r="V1790" t="str">
            <v>王桂珍</v>
          </cell>
          <cell r="W1790" t="str">
            <v>2018.04.30</v>
          </cell>
          <cell r="X1790" t="str">
            <v>记--1128</v>
          </cell>
        </row>
        <row r="1790">
          <cell r="AA1790" t="str">
            <v>0321</v>
          </cell>
        </row>
        <row r="1791">
          <cell r="B1791" t="str">
            <v>032100003</v>
          </cell>
          <cell r="C1791" t="str">
            <v>5000吨杀虫剂可湿粉（水溶肥）-地坑盖板及框架</v>
          </cell>
        </row>
        <row r="1791">
          <cell r="E1791">
            <v>6662.39</v>
          </cell>
          <cell r="F1791">
            <v>5329.6</v>
          </cell>
          <cell r="G1791">
            <v>1332.79</v>
          </cell>
          <cell r="H1791">
            <v>0</v>
          </cell>
          <cell r="I1791" t="str">
            <v>2018.04.30</v>
          </cell>
          <cell r="J1791" t="str">
            <v>96</v>
          </cell>
          <cell r="K1791" t="str">
            <v>5000吨杀虫剂可湿粉工程（水溶肥）</v>
          </cell>
          <cell r="L1791" t="str">
            <v>肥东制剂分厂</v>
          </cell>
          <cell r="M1791" t="str">
            <v>肥东制剂12#车间（E车间）</v>
          </cell>
          <cell r="N1791" t="str">
            <v>秦皇岛三农现代化机械</v>
          </cell>
          <cell r="O1791" t="str">
            <v>66.62</v>
          </cell>
          <cell r="P1791" t="str">
            <v>799.44</v>
          </cell>
          <cell r="Q1791" t="str">
            <v>266.50</v>
          </cell>
          <cell r="R1791" t="str">
            <v>80</v>
          </cell>
          <cell r="S1791" t="str">
            <v>平均年限法(一)</v>
          </cell>
          <cell r="T1791" t="str">
            <v>在用</v>
          </cell>
          <cell r="U1791" t="str">
            <v>直接购入</v>
          </cell>
          <cell r="V1791" t="str">
            <v>王桂珍</v>
          </cell>
          <cell r="W1791" t="str">
            <v>2018.04.30</v>
          </cell>
          <cell r="X1791" t="str">
            <v>记--1128</v>
          </cell>
        </row>
        <row r="1791">
          <cell r="AA1791" t="str">
            <v>0321</v>
          </cell>
        </row>
        <row r="1792">
          <cell r="B1792" t="str">
            <v>032100004</v>
          </cell>
          <cell r="C1792" t="str">
            <v>5000吨杀虫剂可湿粉（水溶肥）-原料配料螺旋仓</v>
          </cell>
          <cell r="D1792" t="str">
            <v>LC65-D12</v>
          </cell>
          <cell r="E1792">
            <v>38307.69</v>
          </cell>
          <cell r="F1792">
            <v>30646.4</v>
          </cell>
          <cell r="G1792">
            <v>7661.29</v>
          </cell>
          <cell r="H1792">
            <v>0</v>
          </cell>
          <cell r="I1792" t="str">
            <v>2018.04.30</v>
          </cell>
          <cell r="J1792" t="str">
            <v>96</v>
          </cell>
          <cell r="K1792" t="str">
            <v>5000吨杀虫剂可湿粉工程（水溶肥）</v>
          </cell>
          <cell r="L1792" t="str">
            <v>肥东制剂分厂</v>
          </cell>
          <cell r="M1792" t="str">
            <v>肥东制剂12#车间（E车间）</v>
          </cell>
          <cell r="N1792" t="str">
            <v>秦皇岛三农现代化机械</v>
          </cell>
          <cell r="O1792" t="str">
            <v>383.08</v>
          </cell>
          <cell r="P1792" t="str">
            <v>4,596.96</v>
          </cell>
          <cell r="Q1792" t="str">
            <v>1,532.31</v>
          </cell>
          <cell r="R1792" t="str">
            <v>80</v>
          </cell>
          <cell r="S1792" t="str">
            <v>平均年限法(一)</v>
          </cell>
          <cell r="T1792" t="str">
            <v>在用</v>
          </cell>
          <cell r="U1792" t="str">
            <v>直接购入</v>
          </cell>
          <cell r="V1792" t="str">
            <v>王桂珍</v>
          </cell>
          <cell r="W1792" t="str">
            <v>2018.04.30</v>
          </cell>
          <cell r="X1792" t="str">
            <v>记--1128</v>
          </cell>
        </row>
        <row r="1792">
          <cell r="AA1792" t="str">
            <v>0321</v>
          </cell>
        </row>
        <row r="1793">
          <cell r="B1793" t="str">
            <v>032100005</v>
          </cell>
          <cell r="C1793" t="str">
            <v>5000吨杀虫剂可湿粉（水溶肥）-原料配料螺旋仓</v>
          </cell>
          <cell r="D1793" t="str">
            <v>LC65-D12</v>
          </cell>
          <cell r="E1793">
            <v>38307.69</v>
          </cell>
          <cell r="F1793">
            <v>30646.4</v>
          </cell>
          <cell r="G1793">
            <v>7661.29</v>
          </cell>
          <cell r="H1793">
            <v>0</v>
          </cell>
          <cell r="I1793" t="str">
            <v>2018.04.30</v>
          </cell>
          <cell r="J1793" t="str">
            <v>96</v>
          </cell>
          <cell r="K1793" t="str">
            <v>5000吨杀虫剂可湿粉工程（水溶肥）</v>
          </cell>
          <cell r="L1793" t="str">
            <v>肥东制剂分厂</v>
          </cell>
          <cell r="M1793" t="str">
            <v>肥东制剂12#车间（E车间）</v>
          </cell>
          <cell r="N1793" t="str">
            <v>秦皇岛三农现代化机械</v>
          </cell>
          <cell r="O1793" t="str">
            <v>383.08</v>
          </cell>
          <cell r="P1793" t="str">
            <v>4,596.96</v>
          </cell>
          <cell r="Q1793" t="str">
            <v>1,532.31</v>
          </cell>
          <cell r="R1793" t="str">
            <v>80</v>
          </cell>
          <cell r="S1793" t="str">
            <v>平均年限法(一)</v>
          </cell>
          <cell r="T1793" t="str">
            <v>在用</v>
          </cell>
          <cell r="U1793" t="str">
            <v>直接购入</v>
          </cell>
          <cell r="V1793" t="str">
            <v>王桂珍</v>
          </cell>
          <cell r="W1793" t="str">
            <v>2018.04.30</v>
          </cell>
          <cell r="X1793" t="str">
            <v>记--1128</v>
          </cell>
        </row>
        <row r="1793">
          <cell r="AA1793" t="str">
            <v>0321</v>
          </cell>
        </row>
        <row r="1794">
          <cell r="B1794" t="str">
            <v>032100006</v>
          </cell>
          <cell r="C1794" t="str">
            <v>5000吨杀虫剂可湿粉（水溶肥）-原料配料螺旋仓</v>
          </cell>
          <cell r="D1794" t="str">
            <v>LC65-D12</v>
          </cell>
          <cell r="E1794">
            <v>38309.4</v>
          </cell>
          <cell r="F1794">
            <v>30647.2</v>
          </cell>
          <cell r="G1794">
            <v>7662.2</v>
          </cell>
          <cell r="H1794">
            <v>0</v>
          </cell>
          <cell r="I1794" t="str">
            <v>2018.04.30</v>
          </cell>
          <cell r="J1794" t="str">
            <v>96</v>
          </cell>
          <cell r="K1794" t="str">
            <v>5000吨杀虫剂可湿粉工程（水溶肥）</v>
          </cell>
          <cell r="L1794" t="str">
            <v>肥东制剂分厂</v>
          </cell>
          <cell r="M1794" t="str">
            <v>肥东制剂12#车间（E车间）</v>
          </cell>
          <cell r="N1794" t="str">
            <v>秦皇岛三农现代化机械</v>
          </cell>
          <cell r="O1794" t="str">
            <v>383.09</v>
          </cell>
          <cell r="P1794" t="str">
            <v>4,597.08</v>
          </cell>
          <cell r="Q1794" t="str">
            <v>1,532.38</v>
          </cell>
          <cell r="R1794" t="str">
            <v>80</v>
          </cell>
          <cell r="S1794" t="str">
            <v>平均年限法(一)</v>
          </cell>
          <cell r="T1794" t="str">
            <v>在用</v>
          </cell>
          <cell r="U1794" t="str">
            <v>直接购入</v>
          </cell>
          <cell r="V1794" t="str">
            <v>王桂珍</v>
          </cell>
          <cell r="W1794" t="str">
            <v>2018.04.30</v>
          </cell>
          <cell r="X1794" t="str">
            <v>记--1128</v>
          </cell>
        </row>
        <row r="1794">
          <cell r="AA1794" t="str">
            <v>0321</v>
          </cell>
        </row>
        <row r="1795">
          <cell r="B1795" t="str">
            <v>032100007</v>
          </cell>
          <cell r="C1795" t="str">
            <v>5000吨杀虫剂可湿粉（水溶肥）-预混搅拌</v>
          </cell>
          <cell r="D1795" t="str">
            <v>JWB-7070</v>
          </cell>
          <cell r="E1795">
            <v>32478.63</v>
          </cell>
          <cell r="F1795">
            <v>25983.2</v>
          </cell>
          <cell r="G1795">
            <v>6495.43</v>
          </cell>
          <cell r="H1795">
            <v>0</v>
          </cell>
          <cell r="I1795" t="str">
            <v>2018.04.30</v>
          </cell>
          <cell r="J1795" t="str">
            <v>96</v>
          </cell>
          <cell r="K1795" t="str">
            <v>5000吨杀虫剂可湿粉工程（水溶肥）</v>
          </cell>
          <cell r="L1795" t="str">
            <v>肥东制剂分厂</v>
          </cell>
          <cell r="M1795" t="str">
            <v>肥东制剂12#车间（E车间）</v>
          </cell>
          <cell r="N1795" t="str">
            <v>秦皇岛三农现代化机械</v>
          </cell>
          <cell r="O1795" t="str">
            <v>324.79</v>
          </cell>
          <cell r="P1795" t="str">
            <v>3,897.48</v>
          </cell>
          <cell r="Q1795" t="str">
            <v>1,299.15</v>
          </cell>
          <cell r="R1795" t="str">
            <v>80</v>
          </cell>
          <cell r="S1795" t="str">
            <v>平均年限法(一)</v>
          </cell>
          <cell r="T1795" t="str">
            <v>在用</v>
          </cell>
          <cell r="U1795" t="str">
            <v>直接购入</v>
          </cell>
          <cell r="V1795" t="str">
            <v>王桂珍</v>
          </cell>
          <cell r="W1795" t="str">
            <v>2018.04.30</v>
          </cell>
          <cell r="X1795" t="str">
            <v>记--1128</v>
          </cell>
        </row>
        <row r="1795">
          <cell r="AA1795" t="str">
            <v>0321</v>
          </cell>
        </row>
        <row r="1796">
          <cell r="B1796" t="str">
            <v>032100008</v>
          </cell>
          <cell r="C1796" t="str">
            <v>5000吨杀虫剂可湿粉（水溶肥）-配料框架</v>
          </cell>
          <cell r="D1796" t="str">
            <v>LC65-D12</v>
          </cell>
          <cell r="E1796">
            <v>48301.71</v>
          </cell>
          <cell r="F1796">
            <v>38641.6</v>
          </cell>
          <cell r="G1796">
            <v>9660.11</v>
          </cell>
          <cell r="H1796">
            <v>0</v>
          </cell>
          <cell r="I1796" t="str">
            <v>2018.04.30</v>
          </cell>
          <cell r="J1796" t="str">
            <v>96</v>
          </cell>
          <cell r="K1796" t="str">
            <v>5000吨杀虫剂可湿粉工程（水溶肥）</v>
          </cell>
          <cell r="L1796" t="str">
            <v>肥东制剂分厂</v>
          </cell>
          <cell r="M1796" t="str">
            <v>肥东制剂12#车间（E车间）</v>
          </cell>
          <cell r="N1796" t="str">
            <v>秦皇岛三农现代化机械</v>
          </cell>
          <cell r="O1796" t="str">
            <v>483.02</v>
          </cell>
          <cell r="P1796" t="str">
            <v>5,796.24</v>
          </cell>
          <cell r="Q1796" t="str">
            <v>1,932.07</v>
          </cell>
          <cell r="R1796" t="str">
            <v>80</v>
          </cell>
          <cell r="S1796" t="str">
            <v>平均年限法(一)</v>
          </cell>
          <cell r="T1796" t="str">
            <v>在用</v>
          </cell>
          <cell r="U1796" t="str">
            <v>直接购入</v>
          </cell>
          <cell r="V1796" t="str">
            <v>王桂珍</v>
          </cell>
          <cell r="W1796" t="str">
            <v>2018.04.30</v>
          </cell>
          <cell r="X1796" t="str">
            <v>记--1128</v>
          </cell>
        </row>
        <row r="1796">
          <cell r="AA1796" t="str">
            <v>0321</v>
          </cell>
        </row>
        <row r="1797">
          <cell r="B1797" t="str">
            <v>032100009</v>
          </cell>
          <cell r="C1797" t="str">
            <v>5000吨杀虫剂可湿粉（水溶肥）-螺旋强制给料机</v>
          </cell>
          <cell r="D1797" t="str">
            <v>LS-1612</v>
          </cell>
          <cell r="E1797">
            <v>23526.28</v>
          </cell>
          <cell r="F1797">
            <v>18820.8</v>
          </cell>
          <cell r="G1797">
            <v>4705.48</v>
          </cell>
          <cell r="H1797">
            <v>0</v>
          </cell>
          <cell r="I1797" t="str">
            <v>2018.04.30</v>
          </cell>
          <cell r="J1797" t="str">
            <v>96</v>
          </cell>
          <cell r="K1797" t="str">
            <v>5000吨杀虫剂可湿粉工程（水溶肥）</v>
          </cell>
          <cell r="L1797" t="str">
            <v>肥东制剂分厂</v>
          </cell>
          <cell r="M1797" t="str">
            <v>肥东制剂12#车间（E车间）</v>
          </cell>
          <cell r="N1797" t="str">
            <v>秦皇岛三农现代化机械</v>
          </cell>
          <cell r="O1797" t="str">
            <v>235.26</v>
          </cell>
          <cell r="P1797" t="str">
            <v>2,823.12</v>
          </cell>
          <cell r="Q1797" t="str">
            <v>941.05</v>
          </cell>
          <cell r="R1797" t="str">
            <v>80</v>
          </cell>
          <cell r="S1797" t="str">
            <v>平均年限法(一)</v>
          </cell>
          <cell r="T1797" t="str">
            <v>在用</v>
          </cell>
          <cell r="U1797" t="str">
            <v>直接购入</v>
          </cell>
          <cell r="V1797" t="str">
            <v>王桂珍</v>
          </cell>
          <cell r="W1797" t="str">
            <v>2018.04.30</v>
          </cell>
          <cell r="X1797" t="str">
            <v>记--1128</v>
          </cell>
        </row>
        <row r="1797">
          <cell r="AA1797" t="str">
            <v>0321</v>
          </cell>
        </row>
        <row r="1798">
          <cell r="B1798" t="str">
            <v>032100010</v>
          </cell>
          <cell r="C1798" t="str">
            <v>5000吨杀虫剂可湿粉（水溶肥）-螺旋强制给料机</v>
          </cell>
          <cell r="D1798" t="str">
            <v>LS-1612</v>
          </cell>
          <cell r="E1798">
            <v>23526.28</v>
          </cell>
          <cell r="F1798">
            <v>18820.8</v>
          </cell>
          <cell r="G1798">
            <v>4705.48</v>
          </cell>
          <cell r="H1798">
            <v>0</v>
          </cell>
          <cell r="I1798" t="str">
            <v>2018.04.30</v>
          </cell>
          <cell r="J1798" t="str">
            <v>96</v>
          </cell>
          <cell r="K1798" t="str">
            <v>5000吨杀虫剂可湿粉工程（水溶肥）</v>
          </cell>
          <cell r="L1798" t="str">
            <v>肥东制剂分厂</v>
          </cell>
          <cell r="M1798" t="str">
            <v>肥东制剂12#车间（E车间）</v>
          </cell>
          <cell r="N1798" t="str">
            <v>秦皇岛三农现代化机械</v>
          </cell>
          <cell r="O1798" t="str">
            <v>235.26</v>
          </cell>
          <cell r="P1798" t="str">
            <v>2,823.12</v>
          </cell>
          <cell r="Q1798" t="str">
            <v>941.05</v>
          </cell>
          <cell r="R1798" t="str">
            <v>80</v>
          </cell>
          <cell r="S1798" t="str">
            <v>平均年限法(一)</v>
          </cell>
          <cell r="T1798" t="str">
            <v>在用</v>
          </cell>
          <cell r="U1798" t="str">
            <v>直接购入</v>
          </cell>
          <cell r="V1798" t="str">
            <v>王桂珍</v>
          </cell>
          <cell r="W1798" t="str">
            <v>2018.04.30</v>
          </cell>
          <cell r="X1798" t="str">
            <v>记--1128</v>
          </cell>
        </row>
        <row r="1798">
          <cell r="AA1798" t="str">
            <v>0321</v>
          </cell>
        </row>
        <row r="1799">
          <cell r="B1799" t="str">
            <v>032100011</v>
          </cell>
          <cell r="C1799" t="str">
            <v>5000吨杀虫剂可湿粉（水溶肥）-螺旋强制给料机</v>
          </cell>
          <cell r="D1799" t="str">
            <v>LS-1612</v>
          </cell>
          <cell r="E1799">
            <v>23526.28</v>
          </cell>
          <cell r="F1799">
            <v>18820.8</v>
          </cell>
          <cell r="G1799">
            <v>4705.48</v>
          </cell>
          <cell r="H1799">
            <v>0</v>
          </cell>
          <cell r="I1799" t="str">
            <v>2018.04.30</v>
          </cell>
          <cell r="J1799" t="str">
            <v>96</v>
          </cell>
          <cell r="K1799" t="str">
            <v>5000吨杀虫剂可湿粉工程（水溶肥）</v>
          </cell>
          <cell r="L1799" t="str">
            <v>肥东制剂分厂</v>
          </cell>
          <cell r="M1799" t="str">
            <v>肥东制剂12#车间（E车间）</v>
          </cell>
          <cell r="N1799" t="str">
            <v>秦皇岛三农现代化机械</v>
          </cell>
          <cell r="O1799" t="str">
            <v>235.26</v>
          </cell>
          <cell r="P1799" t="str">
            <v>2,823.12</v>
          </cell>
          <cell r="Q1799" t="str">
            <v>941.05</v>
          </cell>
          <cell r="R1799" t="str">
            <v>80</v>
          </cell>
          <cell r="S1799" t="str">
            <v>平均年限法(一)</v>
          </cell>
          <cell r="T1799" t="str">
            <v>在用</v>
          </cell>
          <cell r="U1799" t="str">
            <v>直接购入</v>
          </cell>
          <cell r="V1799" t="str">
            <v>王桂珍</v>
          </cell>
          <cell r="W1799" t="str">
            <v>2018.04.30</v>
          </cell>
          <cell r="X1799" t="str">
            <v>记--1128</v>
          </cell>
        </row>
        <row r="1799">
          <cell r="AA1799" t="str">
            <v>0321</v>
          </cell>
        </row>
        <row r="1800">
          <cell r="B1800" t="str">
            <v>032100012</v>
          </cell>
          <cell r="C1800" t="str">
            <v>5000吨杀虫剂可湿粉（水溶肥）-螺旋强制给料机</v>
          </cell>
          <cell r="D1800" t="str">
            <v>LS-1612</v>
          </cell>
          <cell r="E1800">
            <v>23526.28</v>
          </cell>
          <cell r="F1800">
            <v>18820.8</v>
          </cell>
          <cell r="G1800">
            <v>4705.48</v>
          </cell>
          <cell r="H1800">
            <v>0</v>
          </cell>
          <cell r="I1800" t="str">
            <v>2018.04.30</v>
          </cell>
          <cell r="J1800" t="str">
            <v>96</v>
          </cell>
          <cell r="K1800" t="str">
            <v>5000吨杀虫剂可湿粉工程（水溶肥）</v>
          </cell>
          <cell r="L1800" t="str">
            <v>肥东制剂分厂</v>
          </cell>
          <cell r="M1800" t="str">
            <v>肥东制剂12#车间（E车间）</v>
          </cell>
          <cell r="N1800" t="str">
            <v>秦皇岛三农现代化机械</v>
          </cell>
          <cell r="O1800" t="str">
            <v>235.26</v>
          </cell>
          <cell r="P1800" t="str">
            <v>2,823.12</v>
          </cell>
          <cell r="Q1800" t="str">
            <v>941.05</v>
          </cell>
          <cell r="R1800" t="str">
            <v>80</v>
          </cell>
          <cell r="S1800" t="str">
            <v>平均年限法(一)</v>
          </cell>
          <cell r="T1800" t="str">
            <v>在用</v>
          </cell>
          <cell r="U1800" t="str">
            <v>直接购入</v>
          </cell>
          <cell r="V1800" t="str">
            <v>王桂珍</v>
          </cell>
          <cell r="W1800" t="str">
            <v>2018.04.30</v>
          </cell>
          <cell r="X1800" t="str">
            <v>记--1128</v>
          </cell>
        </row>
        <row r="1800">
          <cell r="AA1800" t="str">
            <v>0321</v>
          </cell>
        </row>
        <row r="1801">
          <cell r="B1801" t="str">
            <v>032100013</v>
          </cell>
          <cell r="C1801" t="str">
            <v>5000吨杀虫剂可湿粉（水溶肥）-配料秤</v>
          </cell>
          <cell r="D1801" t="str">
            <v>CD-200</v>
          </cell>
          <cell r="E1801">
            <v>35809.4</v>
          </cell>
          <cell r="F1801">
            <v>28647.2</v>
          </cell>
          <cell r="G1801">
            <v>7162.2</v>
          </cell>
          <cell r="H1801">
            <v>0</v>
          </cell>
          <cell r="I1801" t="str">
            <v>2018.04.30</v>
          </cell>
          <cell r="J1801" t="str">
            <v>96</v>
          </cell>
          <cell r="K1801" t="str">
            <v>5000吨杀虫剂可湿粉工程（水溶肥）</v>
          </cell>
          <cell r="L1801" t="str">
            <v>肥东制剂分厂</v>
          </cell>
          <cell r="M1801" t="str">
            <v>肥东制剂12#车间（E车间）</v>
          </cell>
          <cell r="N1801" t="str">
            <v>秦皇岛三农现代化机械</v>
          </cell>
          <cell r="O1801" t="str">
            <v>358.09</v>
          </cell>
          <cell r="P1801" t="str">
            <v>4,297.08</v>
          </cell>
          <cell r="Q1801" t="str">
            <v>1,432.38</v>
          </cell>
          <cell r="R1801" t="str">
            <v>80</v>
          </cell>
          <cell r="S1801" t="str">
            <v>平均年限法(一)</v>
          </cell>
          <cell r="T1801" t="str">
            <v>在用</v>
          </cell>
          <cell r="U1801" t="str">
            <v>直接购入</v>
          </cell>
          <cell r="V1801" t="str">
            <v>王桂珍</v>
          </cell>
          <cell r="W1801" t="str">
            <v>2018.04.30</v>
          </cell>
          <cell r="X1801" t="str">
            <v>记--1128</v>
          </cell>
        </row>
        <row r="1801">
          <cell r="AA1801" t="str">
            <v>0321</v>
          </cell>
        </row>
        <row r="1802">
          <cell r="B1802" t="str">
            <v>032100015</v>
          </cell>
          <cell r="C1802" t="str">
            <v>5000吨杀虫剂可湿粉（水溶肥）-储料仓</v>
          </cell>
          <cell r="D1802" t="str">
            <v>LS-1612</v>
          </cell>
          <cell r="E1802">
            <v>5829.91</v>
          </cell>
          <cell r="F1802">
            <v>4664</v>
          </cell>
          <cell r="G1802">
            <v>1165.91</v>
          </cell>
          <cell r="H1802">
            <v>0</v>
          </cell>
          <cell r="I1802" t="str">
            <v>2018.04.30</v>
          </cell>
          <cell r="J1802" t="str">
            <v>96</v>
          </cell>
          <cell r="K1802" t="str">
            <v>5000吨杀虫剂可湿粉工程（水溶肥）</v>
          </cell>
          <cell r="L1802" t="str">
            <v>肥东制剂分厂</v>
          </cell>
          <cell r="M1802" t="str">
            <v>肥东制剂12#车间（E车间）</v>
          </cell>
          <cell r="N1802" t="str">
            <v>秦皇岛三农现代化机械</v>
          </cell>
          <cell r="O1802" t="str">
            <v>58.30</v>
          </cell>
          <cell r="P1802" t="str">
            <v>699.60</v>
          </cell>
          <cell r="Q1802" t="str">
            <v>233.20</v>
          </cell>
          <cell r="R1802" t="str">
            <v>80</v>
          </cell>
          <cell r="S1802" t="str">
            <v>平均年限法(一)</v>
          </cell>
          <cell r="T1802" t="str">
            <v>在用</v>
          </cell>
          <cell r="U1802" t="str">
            <v>直接购入</v>
          </cell>
          <cell r="V1802" t="str">
            <v>王桂珍</v>
          </cell>
          <cell r="W1802" t="str">
            <v>2018.04.30</v>
          </cell>
          <cell r="X1802" t="str">
            <v>记--1128</v>
          </cell>
        </row>
        <row r="1802">
          <cell r="AA1802" t="str">
            <v>0321</v>
          </cell>
        </row>
        <row r="1803">
          <cell r="B1803" t="str">
            <v>032100016</v>
          </cell>
          <cell r="C1803" t="str">
            <v>5000吨杀虫剂可湿粉（水溶肥）-螺旋输送机</v>
          </cell>
          <cell r="D1803" t="str">
            <v>LSU-2038</v>
          </cell>
          <cell r="E1803">
            <v>24150.43</v>
          </cell>
          <cell r="F1803">
            <v>19320</v>
          </cell>
          <cell r="G1803">
            <v>4830.43</v>
          </cell>
          <cell r="H1803">
            <v>0</v>
          </cell>
          <cell r="I1803" t="str">
            <v>2018.04.30</v>
          </cell>
          <cell r="J1803" t="str">
            <v>96</v>
          </cell>
          <cell r="K1803" t="str">
            <v>5000吨杀虫剂可湿粉工程（水溶肥）</v>
          </cell>
          <cell r="L1803" t="str">
            <v>肥东制剂分厂</v>
          </cell>
          <cell r="M1803" t="str">
            <v>肥东制剂12#车间（E车间）</v>
          </cell>
          <cell r="N1803" t="str">
            <v>秦皇岛三农现代化机械</v>
          </cell>
          <cell r="O1803" t="str">
            <v>241.50</v>
          </cell>
          <cell r="P1803" t="str">
            <v>2,898.00</v>
          </cell>
          <cell r="Q1803" t="str">
            <v>966.02</v>
          </cell>
          <cell r="R1803" t="str">
            <v>80</v>
          </cell>
          <cell r="S1803" t="str">
            <v>平均年限法(一)</v>
          </cell>
          <cell r="T1803" t="str">
            <v>在用</v>
          </cell>
          <cell r="U1803" t="str">
            <v>直接购入</v>
          </cell>
          <cell r="V1803" t="str">
            <v>王桂珍</v>
          </cell>
          <cell r="W1803" t="str">
            <v>2018.04.30</v>
          </cell>
          <cell r="X1803" t="str">
            <v>记--1128</v>
          </cell>
        </row>
        <row r="1803">
          <cell r="AA1803" t="str">
            <v>0321</v>
          </cell>
        </row>
        <row r="1804">
          <cell r="B1804" t="str">
            <v>032100017</v>
          </cell>
          <cell r="C1804" t="str">
            <v>5000吨杀虫剂可湿粉（水溶肥）-成品提升（斗提）</v>
          </cell>
          <cell r="D1804" t="str">
            <v>TD250</v>
          </cell>
          <cell r="E1804">
            <v>60793.16</v>
          </cell>
          <cell r="F1804">
            <v>48634.4</v>
          </cell>
          <cell r="G1804">
            <v>12158.76</v>
          </cell>
          <cell r="H1804">
            <v>0</v>
          </cell>
          <cell r="I1804" t="str">
            <v>2018.04.30</v>
          </cell>
          <cell r="J1804" t="str">
            <v>96</v>
          </cell>
          <cell r="K1804" t="str">
            <v>5000吨杀虫剂可湿粉工程（水溶肥）</v>
          </cell>
          <cell r="L1804" t="str">
            <v>肥东制剂分厂</v>
          </cell>
          <cell r="M1804" t="str">
            <v>肥东制剂12#车间（E车间）</v>
          </cell>
          <cell r="N1804" t="str">
            <v>秦皇岛三农现代化机械</v>
          </cell>
          <cell r="O1804" t="str">
            <v>607.93</v>
          </cell>
          <cell r="P1804" t="str">
            <v>7,295.16</v>
          </cell>
          <cell r="Q1804" t="str">
            <v>2,431.73</v>
          </cell>
          <cell r="R1804" t="str">
            <v>80</v>
          </cell>
          <cell r="S1804" t="str">
            <v>平均年限法(一)</v>
          </cell>
          <cell r="T1804" t="str">
            <v>在用</v>
          </cell>
          <cell r="U1804" t="str">
            <v>直接购入</v>
          </cell>
          <cell r="V1804" t="str">
            <v>王桂珍</v>
          </cell>
          <cell r="W1804" t="str">
            <v>2018.04.30</v>
          </cell>
          <cell r="X1804" t="str">
            <v>记--1128</v>
          </cell>
        </row>
        <row r="1804">
          <cell r="AA1804" t="str">
            <v>0321</v>
          </cell>
        </row>
        <row r="1805">
          <cell r="B1805" t="str">
            <v>032100018</v>
          </cell>
          <cell r="C1805" t="str">
            <v>5000吨杀虫剂可湿粉（水溶肥）-控制系统</v>
          </cell>
        </row>
        <row r="1805">
          <cell r="E1805">
            <v>34976.92</v>
          </cell>
          <cell r="F1805">
            <v>27981.6</v>
          </cell>
          <cell r="G1805">
            <v>6995.32</v>
          </cell>
          <cell r="H1805">
            <v>0</v>
          </cell>
          <cell r="I1805" t="str">
            <v>2018.04.30</v>
          </cell>
          <cell r="J1805" t="str">
            <v>96</v>
          </cell>
          <cell r="K1805" t="str">
            <v>5000吨杀虫剂可湿粉工程（水溶肥）</v>
          </cell>
          <cell r="L1805" t="str">
            <v>肥东制剂分厂</v>
          </cell>
          <cell r="M1805" t="str">
            <v>肥东制剂12#车间（E车间）</v>
          </cell>
          <cell r="N1805" t="str">
            <v>秦皇岛三农现代化机械</v>
          </cell>
          <cell r="O1805" t="str">
            <v>349.77</v>
          </cell>
          <cell r="P1805" t="str">
            <v>4,197.24</v>
          </cell>
          <cell r="Q1805" t="str">
            <v>1,399.08</v>
          </cell>
          <cell r="R1805" t="str">
            <v>80</v>
          </cell>
          <cell r="S1805" t="str">
            <v>平均年限法(一)</v>
          </cell>
          <cell r="T1805" t="str">
            <v>在用</v>
          </cell>
          <cell r="U1805" t="str">
            <v>直接购入</v>
          </cell>
          <cell r="V1805" t="str">
            <v>王桂珍</v>
          </cell>
          <cell r="W1805" t="str">
            <v>2018.04.30</v>
          </cell>
          <cell r="X1805" t="str">
            <v>记--1128</v>
          </cell>
        </row>
        <row r="1805">
          <cell r="AA1805" t="str">
            <v>0321</v>
          </cell>
        </row>
        <row r="1806">
          <cell r="B1806" t="str">
            <v>032100019</v>
          </cell>
          <cell r="C1806" t="str">
            <v>5000吨杀虫剂可湿粉（水溶肥）-除尘装置</v>
          </cell>
          <cell r="D1806" t="str">
            <v>DMC-10000M3/h</v>
          </cell>
          <cell r="E1806">
            <v>40806.84</v>
          </cell>
          <cell r="F1806">
            <v>32645.6</v>
          </cell>
          <cell r="G1806">
            <v>8161.24</v>
          </cell>
          <cell r="H1806">
            <v>0</v>
          </cell>
          <cell r="I1806" t="str">
            <v>2018.04.30</v>
          </cell>
          <cell r="J1806" t="str">
            <v>96</v>
          </cell>
          <cell r="K1806" t="str">
            <v>5000吨杀虫剂可湿粉工程（水溶肥）</v>
          </cell>
          <cell r="L1806" t="str">
            <v>肥东制剂分厂</v>
          </cell>
          <cell r="M1806" t="str">
            <v>肥东制剂12#车间（E车间）</v>
          </cell>
          <cell r="N1806" t="str">
            <v>秦皇岛三农现代化机械</v>
          </cell>
          <cell r="O1806" t="str">
            <v>408.07</v>
          </cell>
          <cell r="P1806" t="str">
            <v>4,896.84</v>
          </cell>
          <cell r="Q1806" t="str">
            <v>1,632.27</v>
          </cell>
          <cell r="R1806" t="str">
            <v>80</v>
          </cell>
          <cell r="S1806" t="str">
            <v>平均年限法(一)</v>
          </cell>
          <cell r="T1806" t="str">
            <v>在用</v>
          </cell>
          <cell r="U1806" t="str">
            <v>直接购入</v>
          </cell>
          <cell r="V1806" t="str">
            <v>王桂珍</v>
          </cell>
          <cell r="W1806" t="str">
            <v>2018.04.30</v>
          </cell>
          <cell r="X1806" t="str">
            <v>记--1128</v>
          </cell>
        </row>
        <row r="1806">
          <cell r="AA1806" t="str">
            <v>0321</v>
          </cell>
        </row>
        <row r="1807">
          <cell r="B1807" t="str">
            <v>032100020</v>
          </cell>
          <cell r="C1807" t="str">
            <v>5000吨杀虫剂可湿粉（水溶肥）-包装钢平台</v>
          </cell>
          <cell r="D1807" t="str">
            <v>LS-1612</v>
          </cell>
          <cell r="E1807">
            <v>24982.91</v>
          </cell>
          <cell r="F1807">
            <v>19986.4</v>
          </cell>
          <cell r="G1807">
            <v>4996.51</v>
          </cell>
          <cell r="H1807">
            <v>0</v>
          </cell>
          <cell r="I1807" t="str">
            <v>2018.04.30</v>
          </cell>
          <cell r="J1807" t="str">
            <v>96</v>
          </cell>
          <cell r="K1807" t="str">
            <v>5000吨杀虫剂可湿粉工程（水溶肥）</v>
          </cell>
          <cell r="L1807" t="str">
            <v>肥东制剂分厂</v>
          </cell>
          <cell r="M1807" t="str">
            <v>肥东制剂12#车间（E车间）</v>
          </cell>
          <cell r="N1807" t="str">
            <v>秦皇岛三农现代化机械</v>
          </cell>
          <cell r="O1807" t="str">
            <v>249.83</v>
          </cell>
          <cell r="P1807" t="str">
            <v>2,997.96</v>
          </cell>
          <cell r="Q1807" t="str">
            <v>999.32</v>
          </cell>
          <cell r="R1807" t="str">
            <v>80</v>
          </cell>
          <cell r="S1807" t="str">
            <v>平均年限法(一)</v>
          </cell>
          <cell r="T1807" t="str">
            <v>在用</v>
          </cell>
          <cell r="U1807" t="str">
            <v>直接购入</v>
          </cell>
          <cell r="V1807" t="str">
            <v>王桂珍</v>
          </cell>
          <cell r="W1807" t="str">
            <v>2018.04.30</v>
          </cell>
          <cell r="X1807" t="str">
            <v>记--1128</v>
          </cell>
        </row>
        <row r="1807">
          <cell r="AA1807" t="str">
            <v>0321</v>
          </cell>
        </row>
        <row r="1808">
          <cell r="B1808" t="str">
            <v>032100021</v>
          </cell>
          <cell r="C1808" t="str">
            <v>5000吨杀虫剂可湿粉（水溶肥）-供料螺旋</v>
          </cell>
        </row>
        <row r="1808">
          <cell r="E1808">
            <v>19154.27</v>
          </cell>
          <cell r="F1808">
            <v>15323.2</v>
          </cell>
          <cell r="G1808">
            <v>3831.07</v>
          </cell>
          <cell r="H1808">
            <v>0</v>
          </cell>
          <cell r="I1808" t="str">
            <v>2018.04.30</v>
          </cell>
          <cell r="J1808" t="str">
            <v>96</v>
          </cell>
          <cell r="K1808" t="str">
            <v>5000吨杀虫剂可湿粉工程（水溶肥）</v>
          </cell>
          <cell r="L1808" t="str">
            <v>肥东制剂分厂</v>
          </cell>
          <cell r="M1808" t="str">
            <v>肥东制剂12#车间（E车间）</v>
          </cell>
          <cell r="N1808" t="str">
            <v>秦皇岛三农现代化机械</v>
          </cell>
          <cell r="O1808" t="str">
            <v>191.54</v>
          </cell>
          <cell r="P1808" t="str">
            <v>2,298.48</v>
          </cell>
          <cell r="Q1808" t="str">
            <v>766.17</v>
          </cell>
          <cell r="R1808" t="str">
            <v>80</v>
          </cell>
          <cell r="S1808" t="str">
            <v>平均年限法(一)</v>
          </cell>
          <cell r="T1808" t="str">
            <v>在用</v>
          </cell>
          <cell r="U1808" t="str">
            <v>直接购入</v>
          </cell>
          <cell r="V1808" t="str">
            <v>王桂珍</v>
          </cell>
          <cell r="W1808" t="str">
            <v>2018.04.30</v>
          </cell>
          <cell r="X1808" t="str">
            <v>记--1128</v>
          </cell>
        </row>
        <row r="1808">
          <cell r="AA1808" t="str">
            <v>0321</v>
          </cell>
        </row>
        <row r="1809">
          <cell r="B1809" t="str">
            <v>032100022</v>
          </cell>
          <cell r="C1809" t="str">
            <v>5000吨杀虫剂可湿粉（水溶肥）-供料螺旋</v>
          </cell>
          <cell r="D1809" t="str">
            <v>LS-1612</v>
          </cell>
          <cell r="E1809">
            <v>19154.3</v>
          </cell>
          <cell r="F1809">
            <v>15323.2</v>
          </cell>
          <cell r="G1809">
            <v>3831.1</v>
          </cell>
          <cell r="H1809">
            <v>0</v>
          </cell>
          <cell r="I1809" t="str">
            <v>2018.04.30</v>
          </cell>
          <cell r="J1809" t="str">
            <v>96</v>
          </cell>
          <cell r="K1809" t="str">
            <v>5000吨杀虫剂可湿粉工程（水溶肥）</v>
          </cell>
          <cell r="L1809" t="str">
            <v>肥东制剂分厂</v>
          </cell>
          <cell r="M1809" t="str">
            <v>肥东制剂12#车间（E车间）</v>
          </cell>
          <cell r="N1809" t="str">
            <v>秦皇岛三农现代化机械</v>
          </cell>
          <cell r="O1809" t="str">
            <v>191.54</v>
          </cell>
          <cell r="P1809" t="str">
            <v>2,298.48</v>
          </cell>
          <cell r="Q1809" t="str">
            <v>766.17</v>
          </cell>
          <cell r="R1809" t="str">
            <v>80</v>
          </cell>
          <cell r="S1809" t="str">
            <v>平均年限法(一)</v>
          </cell>
          <cell r="T1809" t="str">
            <v>在用</v>
          </cell>
          <cell r="U1809" t="str">
            <v>直接购入</v>
          </cell>
          <cell r="V1809" t="str">
            <v>王桂珍</v>
          </cell>
          <cell r="W1809" t="str">
            <v>2018.04.30</v>
          </cell>
          <cell r="X1809" t="str">
            <v>记--1128</v>
          </cell>
        </row>
        <row r="1809">
          <cell r="AA1809" t="str">
            <v>0321</v>
          </cell>
        </row>
        <row r="1810">
          <cell r="B1810" t="str">
            <v>031400067</v>
          </cell>
          <cell r="C1810" t="str">
            <v>蒸发光散射检测器</v>
          </cell>
          <cell r="D1810" t="str">
            <v>ELSD 6000（美国奥泰）</v>
          </cell>
          <cell r="E1810">
            <v>131538.46</v>
          </cell>
          <cell r="F1810">
            <v>103915.02</v>
          </cell>
          <cell r="G1810">
            <v>27623.44</v>
          </cell>
          <cell r="H1810">
            <v>0</v>
          </cell>
          <cell r="I1810" t="str">
            <v>2018.05.09</v>
          </cell>
          <cell r="J1810" t="str">
            <v>96</v>
          </cell>
          <cell r="K1810" t="str">
            <v>研发设备</v>
          </cell>
          <cell r="L1810" t="str">
            <v>研发中心</v>
          </cell>
          <cell r="M1810" t="str">
            <v>肥东合成研发中心</v>
          </cell>
          <cell r="N1810" t="str">
            <v>合肥安创科学仪器</v>
          </cell>
          <cell r="O1810" t="str">
            <v>1,315.38</v>
          </cell>
          <cell r="P1810" t="str">
            <v>15,784.56</v>
          </cell>
          <cell r="Q1810" t="str">
            <v>5,261.54</v>
          </cell>
          <cell r="R1810" t="str">
            <v>79</v>
          </cell>
          <cell r="S1810" t="str">
            <v>平均年限法(一)</v>
          </cell>
          <cell r="T1810" t="str">
            <v>在用</v>
          </cell>
          <cell r="U1810" t="str">
            <v>直接购入</v>
          </cell>
          <cell r="V1810" t="str">
            <v>王桂珍</v>
          </cell>
          <cell r="W1810" t="str">
            <v>2018.05.09</v>
          </cell>
          <cell r="X1810" t="str">
            <v>记--201</v>
          </cell>
        </row>
        <row r="1810">
          <cell r="AA1810" t="str">
            <v>0314</v>
          </cell>
        </row>
        <row r="1811">
          <cell r="B1811" t="str">
            <v>031400068</v>
          </cell>
          <cell r="C1811" t="str">
            <v>液相色谱仪</v>
          </cell>
          <cell r="D1811" t="str">
            <v>LC 1260II（美国安捷伦）</v>
          </cell>
          <cell r="E1811">
            <v>457948.7</v>
          </cell>
          <cell r="F1811">
            <v>361779.71</v>
          </cell>
          <cell r="G1811">
            <v>96168.99</v>
          </cell>
          <cell r="H1811">
            <v>0</v>
          </cell>
          <cell r="I1811" t="str">
            <v>2018.05.09</v>
          </cell>
          <cell r="J1811" t="str">
            <v>96</v>
          </cell>
          <cell r="K1811" t="str">
            <v>研发设备</v>
          </cell>
          <cell r="L1811" t="str">
            <v>研发中心</v>
          </cell>
          <cell r="M1811" t="str">
            <v>肥东合成研发中心</v>
          </cell>
          <cell r="N1811" t="str">
            <v>合肥安创科学仪器</v>
          </cell>
          <cell r="O1811" t="str">
            <v>4,579.49</v>
          </cell>
          <cell r="P1811" t="str">
            <v>54,953.88</v>
          </cell>
          <cell r="Q1811" t="str">
            <v>18,317.95</v>
          </cell>
          <cell r="R1811" t="str">
            <v>79</v>
          </cell>
          <cell r="S1811" t="str">
            <v>平均年限法(一)</v>
          </cell>
          <cell r="T1811" t="str">
            <v>在用</v>
          </cell>
          <cell r="U1811" t="str">
            <v>直接购入</v>
          </cell>
          <cell r="V1811" t="str">
            <v>王桂珍</v>
          </cell>
          <cell r="W1811" t="str">
            <v>2018.05.09</v>
          </cell>
          <cell r="X1811" t="str">
            <v>记--201</v>
          </cell>
        </row>
        <row r="1811">
          <cell r="AA1811" t="str">
            <v>0314</v>
          </cell>
        </row>
        <row r="1812">
          <cell r="B1812" t="str">
            <v>031400069</v>
          </cell>
          <cell r="C1812" t="str">
            <v>低温冷却液循环泵</v>
          </cell>
          <cell r="D1812" t="str">
            <v>DFY-5/60</v>
          </cell>
          <cell r="E1812">
            <v>16666.67</v>
          </cell>
          <cell r="F1812">
            <v>13166.93</v>
          </cell>
          <cell r="G1812">
            <v>3499.74</v>
          </cell>
          <cell r="H1812">
            <v>0</v>
          </cell>
          <cell r="I1812" t="str">
            <v>2018.05.09</v>
          </cell>
          <cell r="J1812" t="str">
            <v>96</v>
          </cell>
          <cell r="K1812" t="str">
            <v>研发设备</v>
          </cell>
          <cell r="L1812" t="str">
            <v>研发中心</v>
          </cell>
          <cell r="M1812" t="str">
            <v>肥东研发中心</v>
          </cell>
          <cell r="N1812" t="str">
            <v>上海况胜实业发展公司</v>
          </cell>
          <cell r="O1812" t="str">
            <v>166.67</v>
          </cell>
          <cell r="P1812" t="str">
            <v>2,000.04</v>
          </cell>
          <cell r="Q1812" t="str">
            <v>666.67</v>
          </cell>
          <cell r="R1812" t="str">
            <v>79</v>
          </cell>
          <cell r="S1812" t="str">
            <v>平均年限法(一)</v>
          </cell>
          <cell r="T1812" t="str">
            <v>在用</v>
          </cell>
          <cell r="U1812" t="str">
            <v>直接购入</v>
          </cell>
          <cell r="V1812" t="str">
            <v>王桂珍</v>
          </cell>
          <cell r="W1812" t="str">
            <v>2018.05.09</v>
          </cell>
          <cell r="X1812" t="str">
            <v>记--203</v>
          </cell>
        </row>
        <row r="1812">
          <cell r="AA1812" t="str">
            <v>0314</v>
          </cell>
        </row>
        <row r="1813">
          <cell r="B1813" t="str">
            <v>030200085</v>
          </cell>
          <cell r="C1813" t="str">
            <v>曝气风机--MVR零排放污水处理装置</v>
          </cell>
          <cell r="D1813" t="str">
            <v>HD-50S</v>
          </cell>
          <cell r="E1813">
            <v>4444.44</v>
          </cell>
          <cell r="F1813">
            <v>3510.76</v>
          </cell>
          <cell r="G1813">
            <v>933.68</v>
          </cell>
          <cell r="H1813">
            <v>0</v>
          </cell>
          <cell r="I1813" t="str">
            <v>2018.05.09</v>
          </cell>
          <cell r="J1813" t="str">
            <v>96</v>
          </cell>
          <cell r="K1813" t="str">
            <v>污水设备</v>
          </cell>
          <cell r="L1813" t="str">
            <v>肥东合成分厂</v>
          </cell>
          <cell r="M1813" t="str">
            <v>肥东合成污水MVR处理装置</v>
          </cell>
          <cell r="N1813" t="str">
            <v>江苏京源环保股份</v>
          </cell>
          <cell r="O1813" t="str">
            <v>44.44</v>
          </cell>
          <cell r="P1813" t="str">
            <v>533.28</v>
          </cell>
          <cell r="Q1813" t="str">
            <v>177.78</v>
          </cell>
          <cell r="R1813" t="str">
            <v>79</v>
          </cell>
          <cell r="S1813" t="str">
            <v>平均年限法(一)</v>
          </cell>
          <cell r="T1813" t="str">
            <v>在用</v>
          </cell>
          <cell r="U1813" t="str">
            <v>直接购入</v>
          </cell>
          <cell r="V1813" t="str">
            <v>王桂珍</v>
          </cell>
          <cell r="W1813" t="str">
            <v>2018.05.09</v>
          </cell>
          <cell r="X1813" t="str">
            <v>记--208</v>
          </cell>
        </row>
        <row r="1813">
          <cell r="AA1813" t="str">
            <v>0302</v>
          </cell>
        </row>
        <row r="1814">
          <cell r="B1814" t="str">
            <v>030200086</v>
          </cell>
          <cell r="C1814" t="str">
            <v>沉淀池排污泵--MVR零排放污水处理装置</v>
          </cell>
          <cell r="D1814" t="str">
            <v>JGR50</v>
          </cell>
          <cell r="E1814">
            <v>3846.15</v>
          </cell>
          <cell r="F1814">
            <v>3038.34</v>
          </cell>
          <cell r="G1814">
            <v>807.81</v>
          </cell>
          <cell r="H1814">
            <v>0</v>
          </cell>
          <cell r="I1814" t="str">
            <v>2018.05.09</v>
          </cell>
          <cell r="J1814" t="str">
            <v>96</v>
          </cell>
          <cell r="K1814" t="str">
            <v>污水设备</v>
          </cell>
          <cell r="L1814" t="str">
            <v>肥东合成分厂</v>
          </cell>
          <cell r="M1814" t="str">
            <v>肥东合成污水MVR处理装置</v>
          </cell>
          <cell r="N1814" t="str">
            <v>江苏京源环保股份</v>
          </cell>
          <cell r="O1814" t="str">
            <v>38.46</v>
          </cell>
          <cell r="P1814" t="str">
            <v>461.52</v>
          </cell>
          <cell r="Q1814" t="str">
            <v>153.85</v>
          </cell>
          <cell r="R1814" t="str">
            <v>79</v>
          </cell>
          <cell r="S1814" t="str">
            <v>平均年限法(一)</v>
          </cell>
          <cell r="T1814" t="str">
            <v>在用</v>
          </cell>
          <cell r="U1814" t="str">
            <v>直接购入</v>
          </cell>
          <cell r="V1814" t="str">
            <v>王桂珍</v>
          </cell>
          <cell r="W1814" t="str">
            <v>2018.05.09</v>
          </cell>
          <cell r="X1814" t="str">
            <v>记--208</v>
          </cell>
        </row>
        <row r="1814">
          <cell r="AA1814" t="str">
            <v>0302</v>
          </cell>
        </row>
        <row r="1815">
          <cell r="B1815" t="str">
            <v>030200087</v>
          </cell>
          <cell r="C1815" t="str">
            <v>PFS加药装置--MVR零排放污水处理装置</v>
          </cell>
          <cell r="D1815" t="str">
            <v>JYJY-1</v>
          </cell>
          <cell r="E1815">
            <v>7008.55</v>
          </cell>
          <cell r="F1815">
            <v>5537.11</v>
          </cell>
          <cell r="G1815">
            <v>1471.44</v>
          </cell>
          <cell r="H1815">
            <v>0</v>
          </cell>
          <cell r="I1815" t="str">
            <v>2018.05.09</v>
          </cell>
          <cell r="J1815" t="str">
            <v>96</v>
          </cell>
          <cell r="K1815" t="str">
            <v>污水设备</v>
          </cell>
          <cell r="L1815" t="str">
            <v>肥东合成分厂</v>
          </cell>
          <cell r="M1815" t="str">
            <v>肥东合成污水MVR处理装置</v>
          </cell>
          <cell r="N1815" t="str">
            <v>江苏京源环保股份</v>
          </cell>
          <cell r="O1815" t="str">
            <v>70.09</v>
          </cell>
          <cell r="P1815" t="str">
            <v>841.08</v>
          </cell>
          <cell r="Q1815" t="str">
            <v>280.34</v>
          </cell>
          <cell r="R1815" t="str">
            <v>79</v>
          </cell>
          <cell r="S1815" t="str">
            <v>平均年限法(一)</v>
          </cell>
          <cell r="T1815" t="str">
            <v>在用</v>
          </cell>
          <cell r="U1815" t="str">
            <v>直接购入</v>
          </cell>
          <cell r="V1815" t="str">
            <v>王桂珍</v>
          </cell>
          <cell r="W1815" t="str">
            <v>2018.05.09</v>
          </cell>
          <cell r="X1815" t="str">
            <v>记--208</v>
          </cell>
        </row>
        <row r="1815">
          <cell r="AA1815" t="str">
            <v>0302</v>
          </cell>
        </row>
        <row r="1816">
          <cell r="B1816" t="str">
            <v>030200088</v>
          </cell>
          <cell r="C1816" t="str">
            <v>PAM加药装置--MVR零排放污水处理装置</v>
          </cell>
          <cell r="D1816" t="str">
            <v>JYJY-1</v>
          </cell>
          <cell r="E1816">
            <v>7008.55</v>
          </cell>
          <cell r="F1816">
            <v>5537.11</v>
          </cell>
          <cell r="G1816">
            <v>1471.44</v>
          </cell>
          <cell r="H1816">
            <v>0</v>
          </cell>
          <cell r="I1816" t="str">
            <v>2018.05.09</v>
          </cell>
          <cell r="J1816" t="str">
            <v>96</v>
          </cell>
          <cell r="K1816" t="str">
            <v>污水设备</v>
          </cell>
          <cell r="L1816" t="str">
            <v>肥东合成分厂</v>
          </cell>
          <cell r="M1816" t="str">
            <v>肥东合成污水MVR处理装置</v>
          </cell>
          <cell r="N1816" t="str">
            <v>江苏京源环保股份</v>
          </cell>
          <cell r="O1816" t="str">
            <v>70.09</v>
          </cell>
          <cell r="P1816" t="str">
            <v>841.08</v>
          </cell>
          <cell r="Q1816" t="str">
            <v>280.34</v>
          </cell>
          <cell r="R1816" t="str">
            <v>79</v>
          </cell>
          <cell r="S1816" t="str">
            <v>平均年限法(一)</v>
          </cell>
          <cell r="T1816" t="str">
            <v>在用</v>
          </cell>
          <cell r="U1816" t="str">
            <v>直接购入</v>
          </cell>
          <cell r="V1816" t="str">
            <v>王桂珍</v>
          </cell>
          <cell r="W1816" t="str">
            <v>2018.05.09</v>
          </cell>
          <cell r="X1816" t="str">
            <v>记--208</v>
          </cell>
        </row>
        <row r="1816">
          <cell r="AA1816" t="str">
            <v>0302</v>
          </cell>
        </row>
        <row r="1817">
          <cell r="B1817" t="str">
            <v>030200089</v>
          </cell>
          <cell r="C1817" t="str">
            <v>板式换热器--MVR零排放污水处理装置</v>
          </cell>
          <cell r="D1817" t="str">
            <v>HCBM8M</v>
          </cell>
          <cell r="E1817">
            <v>24529.91</v>
          </cell>
          <cell r="F1817">
            <v>19378.7</v>
          </cell>
          <cell r="G1817">
            <v>5151.21</v>
          </cell>
          <cell r="H1817">
            <v>0</v>
          </cell>
          <cell r="I1817" t="str">
            <v>2018.05.09</v>
          </cell>
          <cell r="J1817" t="str">
            <v>96</v>
          </cell>
          <cell r="K1817" t="str">
            <v>污水设备</v>
          </cell>
          <cell r="L1817" t="str">
            <v>肥东合成分厂</v>
          </cell>
          <cell r="M1817" t="str">
            <v>肥东合成污水MVR处理装置</v>
          </cell>
          <cell r="N1817" t="str">
            <v>江苏京源环保股份</v>
          </cell>
          <cell r="O1817" t="str">
            <v>245.30</v>
          </cell>
          <cell r="P1817" t="str">
            <v>2,943.60</v>
          </cell>
          <cell r="Q1817" t="str">
            <v>981.20</v>
          </cell>
          <cell r="R1817" t="str">
            <v>79</v>
          </cell>
          <cell r="S1817" t="str">
            <v>平均年限法(一)</v>
          </cell>
          <cell r="T1817" t="str">
            <v>在用</v>
          </cell>
          <cell r="U1817" t="str">
            <v>直接购入</v>
          </cell>
          <cell r="V1817" t="str">
            <v>王桂珍</v>
          </cell>
          <cell r="W1817" t="str">
            <v>2018.05.09</v>
          </cell>
          <cell r="X1817" t="str">
            <v>记--208</v>
          </cell>
        </row>
        <row r="1817">
          <cell r="AA1817" t="str">
            <v>0302</v>
          </cell>
        </row>
        <row r="1818">
          <cell r="B1818" t="str">
            <v>030200090</v>
          </cell>
          <cell r="C1818" t="str">
            <v>加热室--MVR零排放污水处理装置</v>
          </cell>
          <cell r="D1818" t="str">
            <v>JSJY201710-03</v>
          </cell>
          <cell r="E1818">
            <v>832577.96</v>
          </cell>
          <cell r="F1818">
            <v>657736.62</v>
          </cell>
          <cell r="G1818">
            <v>174841.34</v>
          </cell>
          <cell r="H1818">
            <v>0</v>
          </cell>
          <cell r="I1818" t="str">
            <v>2018.05.09</v>
          </cell>
          <cell r="J1818" t="str">
            <v>96</v>
          </cell>
          <cell r="K1818" t="str">
            <v>污水设备</v>
          </cell>
          <cell r="L1818" t="str">
            <v>肥东合成分厂</v>
          </cell>
          <cell r="M1818" t="str">
            <v>肥东合成污水MVR处理装置(含安装费17.79万元/1.11）</v>
          </cell>
          <cell r="N1818" t="str">
            <v>江苏京源环保股份</v>
          </cell>
          <cell r="O1818" t="str">
            <v>8,325.78</v>
          </cell>
          <cell r="P1818" t="str">
            <v>99,909.36</v>
          </cell>
          <cell r="Q1818" t="str">
            <v>33,303.12</v>
          </cell>
          <cell r="R1818" t="str">
            <v>79</v>
          </cell>
          <cell r="S1818" t="str">
            <v>平均年限法(一)</v>
          </cell>
          <cell r="T1818" t="str">
            <v>在用</v>
          </cell>
          <cell r="U1818" t="str">
            <v>直接购入</v>
          </cell>
          <cell r="V1818" t="str">
            <v>王桂珍</v>
          </cell>
          <cell r="W1818" t="str">
            <v>2018.05.09</v>
          </cell>
          <cell r="X1818" t="str">
            <v>记--208</v>
          </cell>
        </row>
        <row r="1818">
          <cell r="AA1818" t="str">
            <v>0302</v>
          </cell>
        </row>
        <row r="1819">
          <cell r="B1819" t="str">
            <v>030200091</v>
          </cell>
          <cell r="C1819" t="str">
            <v>蒸发室--MVR零排放污水处理装置</v>
          </cell>
          <cell r="D1819" t="str">
            <v>JSJY201710-01</v>
          </cell>
          <cell r="E1819">
            <v>521647.03</v>
          </cell>
          <cell r="F1819">
            <v>412101.13</v>
          </cell>
          <cell r="G1819">
            <v>109545.9</v>
          </cell>
          <cell r="H1819">
            <v>0</v>
          </cell>
          <cell r="I1819" t="str">
            <v>2018.05.09</v>
          </cell>
          <cell r="J1819" t="str">
            <v>96</v>
          </cell>
          <cell r="K1819" t="str">
            <v>污水设备</v>
          </cell>
          <cell r="L1819" t="str">
            <v>肥东合成分厂</v>
          </cell>
          <cell r="M1819" t="str">
            <v>肥东合成污水MVR处理装置(含安装费11.15万/1.11）</v>
          </cell>
          <cell r="N1819" t="str">
            <v>江苏京源环保股份</v>
          </cell>
          <cell r="O1819" t="str">
            <v>5,216.47</v>
          </cell>
          <cell r="P1819" t="str">
            <v>62,597.64</v>
          </cell>
          <cell r="Q1819" t="str">
            <v>20,865.88</v>
          </cell>
          <cell r="R1819" t="str">
            <v>79</v>
          </cell>
          <cell r="S1819" t="str">
            <v>平均年限法(一)</v>
          </cell>
          <cell r="T1819" t="str">
            <v>在用</v>
          </cell>
          <cell r="U1819" t="str">
            <v>直接购入</v>
          </cell>
          <cell r="V1819" t="str">
            <v>王桂珍</v>
          </cell>
          <cell r="W1819" t="str">
            <v>2018.05.09</v>
          </cell>
          <cell r="X1819" t="str">
            <v>记--208</v>
          </cell>
        </row>
        <row r="1819">
          <cell r="AA1819" t="str">
            <v>0302</v>
          </cell>
        </row>
        <row r="1820">
          <cell r="B1820" t="str">
            <v>030200092</v>
          </cell>
          <cell r="C1820" t="str">
            <v>蒸汽冷凝水罐--MVR零排放污水处理装置</v>
          </cell>
          <cell r="D1820" t="str">
            <v>JSJY201710-06</v>
          </cell>
          <cell r="E1820">
            <v>57948.72</v>
          </cell>
          <cell r="F1820">
            <v>45779.71</v>
          </cell>
          <cell r="G1820">
            <v>12169.01</v>
          </cell>
          <cell r="H1820">
            <v>0</v>
          </cell>
          <cell r="I1820" t="str">
            <v>2018.05.09</v>
          </cell>
          <cell r="J1820" t="str">
            <v>96</v>
          </cell>
          <cell r="K1820" t="str">
            <v>污水设备</v>
          </cell>
          <cell r="L1820" t="str">
            <v>肥东合成分厂</v>
          </cell>
          <cell r="M1820" t="str">
            <v>肥东合成污水MVR处理装置</v>
          </cell>
          <cell r="N1820" t="str">
            <v>江苏京源环保股份</v>
          </cell>
          <cell r="O1820" t="str">
            <v>579.49</v>
          </cell>
          <cell r="P1820" t="str">
            <v>6,953.88</v>
          </cell>
          <cell r="Q1820" t="str">
            <v>2,317.95</v>
          </cell>
          <cell r="R1820" t="str">
            <v>79</v>
          </cell>
          <cell r="S1820" t="str">
            <v>平均年限法(一)</v>
          </cell>
          <cell r="T1820" t="str">
            <v>在用</v>
          </cell>
          <cell r="U1820" t="str">
            <v>直接购入</v>
          </cell>
          <cell r="V1820" t="str">
            <v>王桂珍</v>
          </cell>
          <cell r="W1820" t="str">
            <v>2018.05.09</v>
          </cell>
          <cell r="X1820" t="str">
            <v>记--208</v>
          </cell>
        </row>
        <row r="1820">
          <cell r="AA1820" t="str">
            <v>0302</v>
          </cell>
        </row>
        <row r="1821">
          <cell r="B1821" t="str">
            <v>030200093</v>
          </cell>
          <cell r="C1821" t="str">
            <v>蒸发釜--MVR零排放污水处理装置</v>
          </cell>
          <cell r="D1821" t="str">
            <v>JSJY201710-05</v>
          </cell>
          <cell r="E1821">
            <v>309725.11</v>
          </cell>
          <cell r="F1821">
            <v>244682.75</v>
          </cell>
          <cell r="G1821">
            <v>65042.36</v>
          </cell>
          <cell r="H1821">
            <v>0</v>
          </cell>
          <cell r="I1821" t="str">
            <v>2018.05.09</v>
          </cell>
          <cell r="J1821" t="str">
            <v>96</v>
          </cell>
          <cell r="K1821" t="str">
            <v>污水设备</v>
          </cell>
          <cell r="L1821" t="str">
            <v>肥东合成分厂</v>
          </cell>
          <cell r="M1821" t="str">
            <v>肥东合成污水MVR处理装置(含安装费6.62万/1.11）</v>
          </cell>
          <cell r="N1821" t="str">
            <v>江苏京源环保股份</v>
          </cell>
          <cell r="O1821" t="str">
            <v>3,097.25</v>
          </cell>
          <cell r="P1821" t="str">
            <v>37,167.00</v>
          </cell>
          <cell r="Q1821" t="str">
            <v>12,389.00</v>
          </cell>
          <cell r="R1821" t="str">
            <v>79</v>
          </cell>
          <cell r="S1821" t="str">
            <v>平均年限法(一)</v>
          </cell>
          <cell r="T1821" t="str">
            <v>在用</v>
          </cell>
          <cell r="U1821" t="str">
            <v>直接购入</v>
          </cell>
          <cell r="V1821" t="str">
            <v>王桂珍</v>
          </cell>
          <cell r="W1821" t="str">
            <v>2018.05.09</v>
          </cell>
          <cell r="X1821" t="str">
            <v>记--208</v>
          </cell>
        </row>
        <row r="1821">
          <cell r="AA1821" t="str">
            <v>0302</v>
          </cell>
        </row>
        <row r="1822">
          <cell r="B1822" t="str">
            <v>030200094</v>
          </cell>
          <cell r="C1822" t="str">
            <v>蒸发冷凝器--MVR零排放污水处理装置</v>
          </cell>
          <cell r="D1822" t="str">
            <v>HZBM4M/E/0.17D</v>
          </cell>
          <cell r="E1822">
            <v>15982.91</v>
          </cell>
          <cell r="F1822">
            <v>12626.57</v>
          </cell>
          <cell r="G1822">
            <v>3356.34</v>
          </cell>
          <cell r="H1822">
            <v>0</v>
          </cell>
          <cell r="I1822" t="str">
            <v>2018.05.09</v>
          </cell>
          <cell r="J1822" t="str">
            <v>96</v>
          </cell>
          <cell r="K1822" t="str">
            <v>污水设备</v>
          </cell>
          <cell r="L1822" t="str">
            <v>肥东合成分厂</v>
          </cell>
          <cell r="M1822" t="str">
            <v>肥东合成污水MVR处理装置</v>
          </cell>
          <cell r="N1822" t="str">
            <v>江苏京源环保股份</v>
          </cell>
          <cell r="O1822" t="str">
            <v>159.83</v>
          </cell>
          <cell r="P1822" t="str">
            <v>1,917.96</v>
          </cell>
          <cell r="Q1822" t="str">
            <v>639.32</v>
          </cell>
          <cell r="R1822" t="str">
            <v>79</v>
          </cell>
          <cell r="S1822" t="str">
            <v>平均年限法(一)</v>
          </cell>
          <cell r="T1822" t="str">
            <v>在用</v>
          </cell>
          <cell r="U1822" t="str">
            <v>直接购入</v>
          </cell>
          <cell r="V1822" t="str">
            <v>王桂珍</v>
          </cell>
          <cell r="W1822" t="str">
            <v>2018.05.09</v>
          </cell>
          <cell r="X1822" t="str">
            <v>记--208</v>
          </cell>
        </row>
        <row r="1822">
          <cell r="AA1822" t="str">
            <v>0302</v>
          </cell>
        </row>
        <row r="1823">
          <cell r="B1823" t="str">
            <v>030200095</v>
          </cell>
          <cell r="C1823" t="str">
            <v>冷凝水罐--MVR零排放污水处理装置</v>
          </cell>
          <cell r="D1823" t="str">
            <v>JXJY201710-04</v>
          </cell>
          <cell r="E1823">
            <v>10683.76</v>
          </cell>
          <cell r="F1823">
            <v>8440.36</v>
          </cell>
          <cell r="G1823">
            <v>2243.4</v>
          </cell>
          <cell r="H1823">
            <v>0</v>
          </cell>
          <cell r="I1823" t="str">
            <v>2018.05.09</v>
          </cell>
          <cell r="J1823" t="str">
            <v>96</v>
          </cell>
          <cell r="K1823" t="str">
            <v>污水设备</v>
          </cell>
          <cell r="L1823" t="str">
            <v>肥东合成分厂</v>
          </cell>
          <cell r="M1823" t="str">
            <v>肥东合成污水MVR处理装置</v>
          </cell>
          <cell r="N1823" t="str">
            <v>江苏京源环保股份</v>
          </cell>
          <cell r="O1823" t="str">
            <v>106.84</v>
          </cell>
          <cell r="P1823" t="str">
            <v>1,282.08</v>
          </cell>
          <cell r="Q1823" t="str">
            <v>427.35</v>
          </cell>
          <cell r="R1823" t="str">
            <v>79</v>
          </cell>
          <cell r="S1823" t="str">
            <v>平均年限法(一)</v>
          </cell>
          <cell r="T1823" t="str">
            <v>在用</v>
          </cell>
          <cell r="U1823" t="str">
            <v>直接购入</v>
          </cell>
          <cell r="V1823" t="str">
            <v>王桂珍</v>
          </cell>
          <cell r="W1823" t="str">
            <v>2018.05.09</v>
          </cell>
          <cell r="X1823" t="str">
            <v>记--208</v>
          </cell>
        </row>
        <row r="1823">
          <cell r="AA1823" t="str">
            <v>0302</v>
          </cell>
        </row>
        <row r="1824">
          <cell r="B1824" t="str">
            <v>030200096</v>
          </cell>
          <cell r="C1824" t="str">
            <v>晶浆液箱--MVR零排放污水处理装置</v>
          </cell>
          <cell r="D1824" t="str">
            <v>JSJY201710-02</v>
          </cell>
          <cell r="E1824">
            <v>22991.45</v>
          </cell>
          <cell r="F1824">
            <v>18162.89</v>
          </cell>
          <cell r="G1824">
            <v>4828.56</v>
          </cell>
          <cell r="H1824">
            <v>0</v>
          </cell>
          <cell r="I1824" t="str">
            <v>2018.05.09</v>
          </cell>
          <cell r="J1824" t="str">
            <v>96</v>
          </cell>
          <cell r="K1824" t="str">
            <v>污水设备</v>
          </cell>
          <cell r="L1824" t="str">
            <v>肥东合成分厂</v>
          </cell>
          <cell r="M1824" t="str">
            <v>肥东合成污水MVR处理装置</v>
          </cell>
          <cell r="N1824" t="str">
            <v>江苏京源环保股份</v>
          </cell>
          <cell r="O1824" t="str">
            <v>229.91</v>
          </cell>
          <cell r="P1824" t="str">
            <v>2,758.92</v>
          </cell>
          <cell r="Q1824" t="str">
            <v>919.66</v>
          </cell>
          <cell r="R1824" t="str">
            <v>79</v>
          </cell>
          <cell r="S1824" t="str">
            <v>平均年限法(一)</v>
          </cell>
          <cell r="T1824" t="str">
            <v>在用</v>
          </cell>
          <cell r="U1824" t="str">
            <v>直接购入</v>
          </cell>
          <cell r="V1824" t="str">
            <v>王桂珍</v>
          </cell>
          <cell r="W1824" t="str">
            <v>2018.05.09</v>
          </cell>
          <cell r="X1824" t="str">
            <v>记--208</v>
          </cell>
        </row>
        <row r="1824">
          <cell r="AA1824" t="str">
            <v>0302</v>
          </cell>
        </row>
        <row r="1825">
          <cell r="B1825" t="str">
            <v>030200097</v>
          </cell>
          <cell r="C1825" t="str">
            <v>机械蒸汽压缩机--MVR零排放污水处理装置</v>
          </cell>
          <cell r="D1825" t="str">
            <v>DM5.7-85/100-35（大通宝富）</v>
          </cell>
          <cell r="E1825">
            <v>847642.64</v>
          </cell>
          <cell r="F1825">
            <v>669637.97</v>
          </cell>
          <cell r="G1825">
            <v>178004.67</v>
          </cell>
          <cell r="H1825">
            <v>0</v>
          </cell>
          <cell r="I1825" t="str">
            <v>2018.05.09</v>
          </cell>
          <cell r="J1825" t="str">
            <v>96</v>
          </cell>
          <cell r="K1825" t="str">
            <v>污水设备</v>
          </cell>
          <cell r="L1825" t="str">
            <v>肥东合成分厂</v>
          </cell>
          <cell r="M1825" t="str">
            <v>肥东合成污水MVR处理装置(含安装费18.115万/1.11）</v>
          </cell>
          <cell r="N1825" t="str">
            <v>江苏京源环保股份</v>
          </cell>
          <cell r="O1825" t="str">
            <v>8,476.43</v>
          </cell>
          <cell r="P1825" t="str">
            <v>101,717.16</v>
          </cell>
          <cell r="Q1825" t="str">
            <v>33,905.71</v>
          </cell>
          <cell r="R1825" t="str">
            <v>79</v>
          </cell>
          <cell r="S1825" t="str">
            <v>平均年限法(一)</v>
          </cell>
          <cell r="T1825" t="str">
            <v>在用</v>
          </cell>
          <cell r="U1825" t="str">
            <v>直接购入</v>
          </cell>
          <cell r="V1825" t="str">
            <v>王桂珍</v>
          </cell>
          <cell r="W1825" t="str">
            <v>2018.05.09</v>
          </cell>
          <cell r="X1825" t="str">
            <v>记--208</v>
          </cell>
        </row>
        <row r="1825">
          <cell r="AA1825" t="str">
            <v>0302</v>
          </cell>
        </row>
        <row r="1826">
          <cell r="B1826" t="str">
            <v>030200098</v>
          </cell>
          <cell r="C1826" t="str">
            <v>机械蒸汽压缩机--MVR零排放污水处理装置</v>
          </cell>
          <cell r="D1826" t="str">
            <v>DM5.7-100/115-40（大通宝富）</v>
          </cell>
          <cell r="E1826">
            <v>847642.64</v>
          </cell>
          <cell r="F1826">
            <v>669637.97</v>
          </cell>
          <cell r="G1826">
            <v>178004.67</v>
          </cell>
          <cell r="H1826">
            <v>0</v>
          </cell>
          <cell r="I1826" t="str">
            <v>2018.05.09</v>
          </cell>
          <cell r="J1826" t="str">
            <v>96</v>
          </cell>
          <cell r="K1826" t="str">
            <v>污水设备</v>
          </cell>
          <cell r="L1826" t="str">
            <v>肥东合成分厂</v>
          </cell>
          <cell r="M1826" t="str">
            <v>肥东合成污水MVR处理装置(含安装费18.115万/1.11）</v>
          </cell>
          <cell r="N1826" t="str">
            <v>江苏京源环保股份</v>
          </cell>
          <cell r="O1826" t="str">
            <v>8,476.43</v>
          </cell>
          <cell r="P1826" t="str">
            <v>101,717.16</v>
          </cell>
          <cell r="Q1826" t="str">
            <v>33,905.71</v>
          </cell>
          <cell r="R1826" t="str">
            <v>79</v>
          </cell>
          <cell r="S1826" t="str">
            <v>平均年限法(一)</v>
          </cell>
          <cell r="T1826" t="str">
            <v>在用</v>
          </cell>
          <cell r="U1826" t="str">
            <v>直接购入</v>
          </cell>
          <cell r="V1826" t="str">
            <v>王桂珍</v>
          </cell>
          <cell r="W1826" t="str">
            <v>2018.05.09</v>
          </cell>
          <cell r="X1826" t="str">
            <v>记--208</v>
          </cell>
        </row>
        <row r="1826">
          <cell r="AA1826" t="str">
            <v>0302</v>
          </cell>
        </row>
        <row r="1827">
          <cell r="B1827" t="str">
            <v>030200099</v>
          </cell>
          <cell r="C1827" t="str">
            <v>强制循环泵--MVR零排放污水处理装置</v>
          </cell>
          <cell r="D1827" t="str">
            <v>HZW450（杭州咸泵）</v>
          </cell>
          <cell r="E1827">
            <v>238595.52</v>
          </cell>
          <cell r="F1827">
            <v>188490.84</v>
          </cell>
          <cell r="G1827">
            <v>50104.68</v>
          </cell>
          <cell r="H1827">
            <v>0</v>
          </cell>
          <cell r="I1827" t="str">
            <v>2018.05.09</v>
          </cell>
          <cell r="J1827" t="str">
            <v>96</v>
          </cell>
          <cell r="K1827" t="str">
            <v>污水设备</v>
          </cell>
          <cell r="L1827" t="str">
            <v>肥东合成分厂</v>
          </cell>
          <cell r="M1827" t="str">
            <v>肥东合成污水MVR处理装置（含安装费5.1万/1.11）</v>
          </cell>
          <cell r="N1827" t="str">
            <v>江苏京源环保股份</v>
          </cell>
          <cell r="O1827" t="str">
            <v>2,385.96</v>
          </cell>
          <cell r="P1827" t="str">
            <v>28,631.52</v>
          </cell>
          <cell r="Q1827" t="str">
            <v>9,543.82</v>
          </cell>
          <cell r="R1827" t="str">
            <v>79</v>
          </cell>
          <cell r="S1827" t="str">
            <v>平均年限法(一)</v>
          </cell>
          <cell r="T1827" t="str">
            <v>在用</v>
          </cell>
          <cell r="U1827" t="str">
            <v>直接购入</v>
          </cell>
          <cell r="V1827" t="str">
            <v>王桂珍</v>
          </cell>
          <cell r="W1827" t="str">
            <v>2018.05.09</v>
          </cell>
          <cell r="X1827" t="str">
            <v>记--208</v>
          </cell>
        </row>
        <row r="1827">
          <cell r="AA1827" t="str">
            <v>0302</v>
          </cell>
        </row>
        <row r="1828">
          <cell r="B1828" t="str">
            <v>030200100</v>
          </cell>
          <cell r="C1828" t="str">
            <v>进料泵--MVR零排放污水处理装置</v>
          </cell>
          <cell r="D1828" t="str">
            <v>IJ50-32-160PK(杭州碱泵）</v>
          </cell>
          <cell r="E1828">
            <v>18290.6</v>
          </cell>
          <cell r="F1828">
            <v>14449.89</v>
          </cell>
          <cell r="G1828">
            <v>3840.71</v>
          </cell>
          <cell r="H1828">
            <v>0</v>
          </cell>
          <cell r="I1828" t="str">
            <v>2018.05.09</v>
          </cell>
          <cell r="J1828" t="str">
            <v>96</v>
          </cell>
          <cell r="K1828" t="str">
            <v>污水设备</v>
          </cell>
          <cell r="L1828" t="str">
            <v>肥东合成分厂</v>
          </cell>
          <cell r="M1828" t="str">
            <v>肥东合成污水MVR处理装置</v>
          </cell>
          <cell r="N1828" t="str">
            <v>江苏京源环保股份</v>
          </cell>
          <cell r="O1828" t="str">
            <v>182.91</v>
          </cell>
          <cell r="P1828" t="str">
            <v>2,194.92</v>
          </cell>
          <cell r="Q1828" t="str">
            <v>731.62</v>
          </cell>
          <cell r="R1828" t="str">
            <v>79</v>
          </cell>
          <cell r="S1828" t="str">
            <v>平均年限法(一)</v>
          </cell>
          <cell r="T1828" t="str">
            <v>在用</v>
          </cell>
          <cell r="U1828" t="str">
            <v>直接购入</v>
          </cell>
          <cell r="V1828" t="str">
            <v>王桂珍</v>
          </cell>
          <cell r="W1828" t="str">
            <v>2018.05.09</v>
          </cell>
          <cell r="X1828" t="str">
            <v>记--208</v>
          </cell>
        </row>
        <row r="1828">
          <cell r="AA1828" t="str">
            <v>0302</v>
          </cell>
        </row>
        <row r="1829">
          <cell r="B1829" t="str">
            <v>030200101</v>
          </cell>
          <cell r="C1829" t="str">
            <v>进料泵--MVR零排放污水处理装置</v>
          </cell>
          <cell r="D1829" t="str">
            <v>IJ50-32-160PK(杭州碱泵）</v>
          </cell>
          <cell r="E1829">
            <v>18290.6</v>
          </cell>
          <cell r="F1829">
            <v>14449.89</v>
          </cell>
          <cell r="G1829">
            <v>3840.71</v>
          </cell>
          <cell r="H1829">
            <v>0</v>
          </cell>
          <cell r="I1829" t="str">
            <v>2018.05.09</v>
          </cell>
          <cell r="J1829" t="str">
            <v>96</v>
          </cell>
          <cell r="K1829" t="str">
            <v>污水设备</v>
          </cell>
          <cell r="L1829" t="str">
            <v>肥东合成分厂</v>
          </cell>
          <cell r="M1829" t="str">
            <v>肥东合成污水MVR处理装置</v>
          </cell>
          <cell r="N1829" t="str">
            <v>江苏京源环保股份</v>
          </cell>
          <cell r="O1829" t="str">
            <v>182.91</v>
          </cell>
          <cell r="P1829" t="str">
            <v>2,194.92</v>
          </cell>
          <cell r="Q1829" t="str">
            <v>731.62</v>
          </cell>
          <cell r="R1829" t="str">
            <v>79</v>
          </cell>
          <cell r="S1829" t="str">
            <v>平均年限法(一)</v>
          </cell>
          <cell r="T1829" t="str">
            <v>在用</v>
          </cell>
          <cell r="U1829" t="str">
            <v>直接购入</v>
          </cell>
          <cell r="V1829" t="str">
            <v>王桂珍</v>
          </cell>
          <cell r="W1829" t="str">
            <v>2018.05.09</v>
          </cell>
          <cell r="X1829" t="str">
            <v>记--208</v>
          </cell>
        </row>
        <row r="1829">
          <cell r="AA1829" t="str">
            <v>0302</v>
          </cell>
        </row>
        <row r="1830">
          <cell r="B1830" t="str">
            <v>030200102</v>
          </cell>
          <cell r="C1830" t="str">
            <v>蒸汽冷凝水泵--MVR零排放污水处理装置</v>
          </cell>
          <cell r="D1830" t="str">
            <v>IJ40-25-300C/PK(杭州碱泵）</v>
          </cell>
          <cell r="E1830">
            <v>16752.14</v>
          </cell>
          <cell r="F1830">
            <v>13234.08</v>
          </cell>
          <cell r="G1830">
            <v>3518.06</v>
          </cell>
          <cell r="H1830">
            <v>0</v>
          </cell>
          <cell r="I1830" t="str">
            <v>2018.05.09</v>
          </cell>
          <cell r="J1830" t="str">
            <v>96</v>
          </cell>
          <cell r="K1830" t="str">
            <v>污水设备</v>
          </cell>
          <cell r="L1830" t="str">
            <v>肥东合成分厂</v>
          </cell>
          <cell r="M1830" t="str">
            <v>肥东合成污水MVR处理装置</v>
          </cell>
          <cell r="N1830" t="str">
            <v>江苏京源环保股份</v>
          </cell>
          <cell r="O1830" t="str">
            <v>167.52</v>
          </cell>
          <cell r="P1830" t="str">
            <v>2,010.24</v>
          </cell>
          <cell r="Q1830" t="str">
            <v>670.09</v>
          </cell>
          <cell r="R1830" t="str">
            <v>79</v>
          </cell>
          <cell r="S1830" t="str">
            <v>平均年限法(一)</v>
          </cell>
          <cell r="T1830" t="str">
            <v>在用</v>
          </cell>
          <cell r="U1830" t="str">
            <v>直接购入</v>
          </cell>
          <cell r="V1830" t="str">
            <v>王桂珍</v>
          </cell>
          <cell r="W1830" t="str">
            <v>2018.05.09</v>
          </cell>
          <cell r="X1830" t="str">
            <v>记--208</v>
          </cell>
        </row>
        <row r="1830">
          <cell r="AA1830" t="str">
            <v>0302</v>
          </cell>
        </row>
        <row r="1831">
          <cell r="B1831" t="str">
            <v>030200103</v>
          </cell>
          <cell r="C1831" t="str">
            <v>蒸汽冷凝水泵--MVR零排放污水处理装置</v>
          </cell>
          <cell r="D1831" t="str">
            <v>IJ40-25-300C/PK(杭州碱泵）</v>
          </cell>
          <cell r="E1831">
            <v>16752.14</v>
          </cell>
          <cell r="F1831">
            <v>13234.08</v>
          </cell>
          <cell r="G1831">
            <v>3518.06</v>
          </cell>
          <cell r="H1831">
            <v>0</v>
          </cell>
          <cell r="I1831" t="str">
            <v>2018.05.09</v>
          </cell>
          <cell r="J1831" t="str">
            <v>96</v>
          </cell>
          <cell r="K1831" t="str">
            <v>污水设备</v>
          </cell>
          <cell r="L1831" t="str">
            <v>肥东合成分厂</v>
          </cell>
          <cell r="M1831" t="str">
            <v>肥东合成污水MVR处理装置</v>
          </cell>
          <cell r="N1831" t="str">
            <v>江苏京源环保股份</v>
          </cell>
          <cell r="O1831" t="str">
            <v>167.52</v>
          </cell>
          <cell r="P1831" t="str">
            <v>2,010.24</v>
          </cell>
          <cell r="Q1831" t="str">
            <v>670.09</v>
          </cell>
          <cell r="R1831" t="str">
            <v>79</v>
          </cell>
          <cell r="S1831" t="str">
            <v>平均年限法(一)</v>
          </cell>
          <cell r="T1831" t="str">
            <v>在用</v>
          </cell>
          <cell r="U1831" t="str">
            <v>直接购入</v>
          </cell>
          <cell r="V1831" t="str">
            <v>王桂珍</v>
          </cell>
          <cell r="W1831" t="str">
            <v>2018.05.09</v>
          </cell>
          <cell r="X1831" t="str">
            <v>记--208</v>
          </cell>
        </row>
        <row r="1831">
          <cell r="AA1831" t="str">
            <v>0302</v>
          </cell>
        </row>
        <row r="1832">
          <cell r="B1832" t="str">
            <v>030200104</v>
          </cell>
          <cell r="C1832" t="str">
            <v>晶浆泵--MVR零排放污水处理装置</v>
          </cell>
          <cell r="D1832" t="str">
            <v>IIJ40-25-280PK(杭州碱泵）</v>
          </cell>
          <cell r="E1832">
            <v>12307.69</v>
          </cell>
          <cell r="F1832">
            <v>9723.32</v>
          </cell>
          <cell r="G1832">
            <v>2584.37</v>
          </cell>
          <cell r="H1832">
            <v>0</v>
          </cell>
          <cell r="I1832" t="str">
            <v>2018.05.09</v>
          </cell>
          <cell r="J1832" t="str">
            <v>96</v>
          </cell>
          <cell r="K1832" t="str">
            <v>污水设备</v>
          </cell>
          <cell r="L1832" t="str">
            <v>肥东合成分厂</v>
          </cell>
          <cell r="M1832" t="str">
            <v>肥东合成污水MVR处理装置</v>
          </cell>
          <cell r="N1832" t="str">
            <v>江苏京源环保股份</v>
          </cell>
          <cell r="O1832" t="str">
            <v>123.08</v>
          </cell>
          <cell r="P1832" t="str">
            <v>1,476.96</v>
          </cell>
          <cell r="Q1832" t="str">
            <v>492.31</v>
          </cell>
          <cell r="R1832" t="str">
            <v>79</v>
          </cell>
          <cell r="S1832" t="str">
            <v>平均年限法(一)</v>
          </cell>
          <cell r="T1832" t="str">
            <v>在用</v>
          </cell>
          <cell r="U1832" t="str">
            <v>直接购入</v>
          </cell>
          <cell r="V1832" t="str">
            <v>王桂珍</v>
          </cell>
          <cell r="W1832" t="str">
            <v>2018.05.09</v>
          </cell>
          <cell r="X1832" t="str">
            <v>记--208</v>
          </cell>
        </row>
        <row r="1832">
          <cell r="AA1832" t="str">
            <v>0302</v>
          </cell>
        </row>
        <row r="1833">
          <cell r="B1833" t="str">
            <v>030200105</v>
          </cell>
          <cell r="C1833" t="str">
            <v>晶浆泵--MVR零排放污水处理装置</v>
          </cell>
          <cell r="D1833" t="str">
            <v>IIJ40-25-280PK(杭州碱泵）</v>
          </cell>
          <cell r="E1833">
            <v>12307.69</v>
          </cell>
          <cell r="F1833">
            <v>9723.32</v>
          </cell>
          <cell r="G1833">
            <v>2584.37</v>
          </cell>
          <cell r="H1833">
            <v>0</v>
          </cell>
          <cell r="I1833" t="str">
            <v>2018.05.09</v>
          </cell>
          <cell r="J1833" t="str">
            <v>96</v>
          </cell>
          <cell r="K1833" t="str">
            <v>污水设备</v>
          </cell>
          <cell r="L1833" t="str">
            <v>肥东合成分厂</v>
          </cell>
          <cell r="M1833" t="str">
            <v>肥东合成污水MVR处理装置</v>
          </cell>
          <cell r="N1833" t="str">
            <v>江苏京源环保股份</v>
          </cell>
          <cell r="O1833" t="str">
            <v>123.08</v>
          </cell>
          <cell r="P1833" t="str">
            <v>1,476.96</v>
          </cell>
          <cell r="Q1833" t="str">
            <v>492.31</v>
          </cell>
          <cell r="R1833" t="str">
            <v>79</v>
          </cell>
          <cell r="S1833" t="str">
            <v>平均年限法(一)</v>
          </cell>
          <cell r="T1833" t="str">
            <v>在用</v>
          </cell>
          <cell r="U1833" t="str">
            <v>直接购入</v>
          </cell>
          <cell r="V1833" t="str">
            <v>王桂珍</v>
          </cell>
          <cell r="W1833" t="str">
            <v>2018.05.09</v>
          </cell>
          <cell r="X1833" t="str">
            <v>记--208</v>
          </cell>
        </row>
        <row r="1833">
          <cell r="AA1833" t="str">
            <v>0302</v>
          </cell>
        </row>
        <row r="1834">
          <cell r="B1834" t="str">
            <v>030200106</v>
          </cell>
          <cell r="C1834" t="str">
            <v>冷凝水泵--MVR零排放污水处理装置</v>
          </cell>
          <cell r="D1834" t="str">
            <v>AZ40-25-200PK(杭州碱泵）</v>
          </cell>
          <cell r="E1834">
            <v>14273.5</v>
          </cell>
          <cell r="F1834">
            <v>11276.46</v>
          </cell>
          <cell r="G1834">
            <v>2997.04</v>
          </cell>
          <cell r="H1834">
            <v>0</v>
          </cell>
          <cell r="I1834" t="str">
            <v>2018.05.09</v>
          </cell>
          <cell r="J1834" t="str">
            <v>96</v>
          </cell>
          <cell r="K1834" t="str">
            <v>污水设备</v>
          </cell>
          <cell r="L1834" t="str">
            <v>肥东合成分厂</v>
          </cell>
          <cell r="M1834" t="str">
            <v>肥东合成污水MVR处理装置</v>
          </cell>
          <cell r="N1834" t="str">
            <v>江苏京源环保股份</v>
          </cell>
          <cell r="O1834" t="str">
            <v>142.74</v>
          </cell>
          <cell r="P1834" t="str">
            <v>1,712.88</v>
          </cell>
          <cell r="Q1834" t="str">
            <v>570.94</v>
          </cell>
          <cell r="R1834" t="str">
            <v>79</v>
          </cell>
          <cell r="S1834" t="str">
            <v>平均年限法(一)</v>
          </cell>
          <cell r="T1834" t="str">
            <v>在用</v>
          </cell>
          <cell r="U1834" t="str">
            <v>直接购入</v>
          </cell>
          <cell r="V1834" t="str">
            <v>王桂珍</v>
          </cell>
          <cell r="W1834" t="str">
            <v>2018.05.09</v>
          </cell>
          <cell r="X1834" t="str">
            <v>记--208</v>
          </cell>
        </row>
        <row r="1834">
          <cell r="AA1834" t="str">
            <v>0302</v>
          </cell>
        </row>
        <row r="1835">
          <cell r="B1835" t="str">
            <v>030200107</v>
          </cell>
          <cell r="C1835" t="str">
            <v>冷凝水泵--MVR零排放污水处理装置</v>
          </cell>
          <cell r="D1835" t="str">
            <v>AZ40-25-200PK(杭州碱泵）</v>
          </cell>
          <cell r="E1835">
            <v>14273.5</v>
          </cell>
          <cell r="F1835">
            <v>11276.46</v>
          </cell>
          <cell r="G1835">
            <v>2997.04</v>
          </cell>
          <cell r="H1835">
            <v>0</v>
          </cell>
          <cell r="I1835" t="str">
            <v>2018.05.09</v>
          </cell>
          <cell r="J1835" t="str">
            <v>96</v>
          </cell>
          <cell r="K1835" t="str">
            <v>污水设备</v>
          </cell>
          <cell r="L1835" t="str">
            <v>肥东合成分厂</v>
          </cell>
          <cell r="M1835" t="str">
            <v>肥东合成污水MVR处理装置</v>
          </cell>
          <cell r="N1835" t="str">
            <v>江苏京源环保股份</v>
          </cell>
          <cell r="O1835" t="str">
            <v>142.74</v>
          </cell>
          <cell r="P1835" t="str">
            <v>1,712.88</v>
          </cell>
          <cell r="Q1835" t="str">
            <v>570.94</v>
          </cell>
          <cell r="R1835" t="str">
            <v>79</v>
          </cell>
          <cell r="S1835" t="str">
            <v>平均年限法(一)</v>
          </cell>
          <cell r="T1835" t="str">
            <v>在用</v>
          </cell>
          <cell r="U1835" t="str">
            <v>直接购入</v>
          </cell>
          <cell r="V1835" t="str">
            <v>王桂珍</v>
          </cell>
          <cell r="W1835" t="str">
            <v>2018.05.09</v>
          </cell>
          <cell r="X1835" t="str">
            <v>记--208</v>
          </cell>
        </row>
        <row r="1835">
          <cell r="AA1835" t="str">
            <v>0302</v>
          </cell>
        </row>
        <row r="1836">
          <cell r="B1836" t="str">
            <v>030200108</v>
          </cell>
          <cell r="C1836" t="str">
            <v>总进线电源柜--MVR零排放污水处理装置</v>
          </cell>
          <cell r="D1836" t="str">
            <v>JYDK</v>
          </cell>
          <cell r="E1836">
            <v>39743.59</v>
          </cell>
          <cell r="F1836">
            <v>31397.76</v>
          </cell>
          <cell r="G1836">
            <v>8345.83</v>
          </cell>
          <cell r="H1836">
            <v>0</v>
          </cell>
          <cell r="I1836" t="str">
            <v>2018.05.09</v>
          </cell>
          <cell r="J1836" t="str">
            <v>96</v>
          </cell>
          <cell r="K1836" t="str">
            <v>污水设备</v>
          </cell>
          <cell r="L1836" t="str">
            <v>肥东合成分厂</v>
          </cell>
          <cell r="M1836" t="str">
            <v>肥东合成污水MVR处理装置</v>
          </cell>
          <cell r="N1836" t="str">
            <v>江苏京源环保股份</v>
          </cell>
          <cell r="O1836" t="str">
            <v>397.44</v>
          </cell>
          <cell r="P1836" t="str">
            <v>4,769.28</v>
          </cell>
          <cell r="Q1836" t="str">
            <v>1,589.74</v>
          </cell>
          <cell r="R1836" t="str">
            <v>79</v>
          </cell>
          <cell r="S1836" t="str">
            <v>平均年限法(一)</v>
          </cell>
          <cell r="T1836" t="str">
            <v>在用</v>
          </cell>
          <cell r="U1836" t="str">
            <v>直接购入</v>
          </cell>
          <cell r="V1836" t="str">
            <v>王桂珍</v>
          </cell>
          <cell r="W1836" t="str">
            <v>2018.05.09</v>
          </cell>
          <cell r="X1836" t="str">
            <v>记--208</v>
          </cell>
        </row>
        <row r="1836">
          <cell r="AA1836" t="str">
            <v>0302</v>
          </cell>
        </row>
        <row r="1837">
          <cell r="B1837" t="str">
            <v>030200109</v>
          </cell>
          <cell r="C1837" t="str">
            <v>控制柜--MVR零排放污水处理装置</v>
          </cell>
          <cell r="D1837" t="str">
            <v>JYDK</v>
          </cell>
          <cell r="E1837">
            <v>32307.69</v>
          </cell>
          <cell r="F1837">
            <v>25523.32</v>
          </cell>
          <cell r="G1837">
            <v>6784.37</v>
          </cell>
          <cell r="H1837">
            <v>0</v>
          </cell>
          <cell r="I1837" t="str">
            <v>2018.05.09</v>
          </cell>
          <cell r="J1837" t="str">
            <v>96</v>
          </cell>
          <cell r="K1837" t="str">
            <v>污水设备</v>
          </cell>
          <cell r="L1837" t="str">
            <v>肥东合成分厂</v>
          </cell>
          <cell r="M1837" t="str">
            <v>肥东合成污水MVR处理装置</v>
          </cell>
          <cell r="N1837" t="str">
            <v>江苏京源环保股份</v>
          </cell>
          <cell r="O1837" t="str">
            <v>323.08</v>
          </cell>
          <cell r="P1837" t="str">
            <v>3,876.96</v>
          </cell>
          <cell r="Q1837" t="str">
            <v>1,292.31</v>
          </cell>
          <cell r="R1837" t="str">
            <v>79</v>
          </cell>
          <cell r="S1837" t="str">
            <v>平均年限法(一)</v>
          </cell>
          <cell r="T1837" t="str">
            <v>在用</v>
          </cell>
          <cell r="U1837" t="str">
            <v>直接购入</v>
          </cell>
          <cell r="V1837" t="str">
            <v>王桂珍</v>
          </cell>
          <cell r="W1837" t="str">
            <v>2018.05.09</v>
          </cell>
          <cell r="X1837" t="str">
            <v>记--208</v>
          </cell>
        </row>
        <row r="1837">
          <cell r="AA1837" t="str">
            <v>0302</v>
          </cell>
        </row>
        <row r="1838">
          <cell r="B1838" t="str">
            <v>030200110</v>
          </cell>
          <cell r="C1838" t="str">
            <v>DCS机柜--MVR零排放污水处理装置</v>
          </cell>
          <cell r="D1838" t="str">
            <v>JYDK</v>
          </cell>
          <cell r="E1838">
            <v>192411.65</v>
          </cell>
          <cell r="F1838">
            <v>152005.48</v>
          </cell>
          <cell r="G1838">
            <v>40406.17</v>
          </cell>
          <cell r="H1838">
            <v>0</v>
          </cell>
          <cell r="I1838" t="str">
            <v>2018.05.09</v>
          </cell>
          <cell r="J1838" t="str">
            <v>96</v>
          </cell>
          <cell r="K1838" t="str">
            <v>污水设备</v>
          </cell>
          <cell r="L1838" t="str">
            <v>肥东合成分厂</v>
          </cell>
          <cell r="M1838" t="str">
            <v>肥东合成污水MVR处理装置（含安装费4.11万/1.11）</v>
          </cell>
          <cell r="N1838" t="str">
            <v>江苏京源环保股份</v>
          </cell>
          <cell r="O1838" t="str">
            <v>1,924.12</v>
          </cell>
          <cell r="P1838" t="str">
            <v>23,089.44</v>
          </cell>
          <cell r="Q1838" t="str">
            <v>7,696.47</v>
          </cell>
          <cell r="R1838" t="str">
            <v>79</v>
          </cell>
          <cell r="S1838" t="str">
            <v>平均年限法(一)</v>
          </cell>
          <cell r="T1838" t="str">
            <v>在用</v>
          </cell>
          <cell r="U1838" t="str">
            <v>直接购入</v>
          </cell>
          <cell r="V1838" t="str">
            <v>王桂珍</v>
          </cell>
          <cell r="W1838" t="str">
            <v>2018.05.09</v>
          </cell>
          <cell r="X1838" t="str">
            <v>记--208</v>
          </cell>
        </row>
        <row r="1838">
          <cell r="AA1838" t="str">
            <v>0302</v>
          </cell>
        </row>
        <row r="1839">
          <cell r="B1839" t="str">
            <v>030200111</v>
          </cell>
          <cell r="C1839" t="str">
            <v>管道 阀门 仪表--MVR零排放污水处理装置</v>
          </cell>
          <cell r="D1839" t="str">
            <v>批（上阀五厂 上自仪四厂）</v>
          </cell>
          <cell r="E1839">
            <v>256410.27</v>
          </cell>
          <cell r="F1839">
            <v>202563.9</v>
          </cell>
          <cell r="G1839">
            <v>53846.37</v>
          </cell>
          <cell r="H1839">
            <v>0</v>
          </cell>
          <cell r="I1839" t="str">
            <v>2018.05.09</v>
          </cell>
          <cell r="J1839" t="str">
            <v>96</v>
          </cell>
          <cell r="K1839" t="str">
            <v>污水设备</v>
          </cell>
          <cell r="L1839" t="str">
            <v>肥东合成分厂</v>
          </cell>
          <cell r="M1839" t="str">
            <v>肥东合成污水MVR处理装置</v>
          </cell>
          <cell r="N1839" t="str">
            <v>江苏京源环保股份</v>
          </cell>
          <cell r="O1839" t="str">
            <v>2,564.10</v>
          </cell>
          <cell r="P1839" t="str">
            <v>30,769.20</v>
          </cell>
          <cell r="Q1839" t="str">
            <v>10,256.41</v>
          </cell>
          <cell r="R1839" t="str">
            <v>79</v>
          </cell>
          <cell r="S1839" t="str">
            <v>平均年限法(一)</v>
          </cell>
          <cell r="T1839" t="str">
            <v>在用</v>
          </cell>
          <cell r="U1839" t="str">
            <v>直接购入</v>
          </cell>
          <cell r="V1839" t="str">
            <v>王桂珍</v>
          </cell>
          <cell r="W1839" t="str">
            <v>2018.05.09</v>
          </cell>
          <cell r="X1839" t="str">
            <v>记--208</v>
          </cell>
        </row>
        <row r="1839">
          <cell r="AA1839" t="str">
            <v>0302</v>
          </cell>
        </row>
        <row r="1840">
          <cell r="B1840" t="str">
            <v>032100023</v>
          </cell>
          <cell r="C1840" t="str">
            <v>配电柜</v>
          </cell>
          <cell r="D1840" t="str">
            <v>2000*700*620</v>
          </cell>
          <cell r="E1840">
            <v>4102.56</v>
          </cell>
          <cell r="F1840">
            <v>3241.37</v>
          </cell>
          <cell r="G1840">
            <v>861.19</v>
          </cell>
          <cell r="H1840">
            <v>0</v>
          </cell>
          <cell r="I1840" t="str">
            <v>2018.05.17</v>
          </cell>
          <cell r="J1840" t="str">
            <v>96</v>
          </cell>
          <cell r="K1840" t="str">
            <v>5000吨杀虫剂可湿粉工程（水溶肥）</v>
          </cell>
          <cell r="L1840" t="str">
            <v>肥东作物营养</v>
          </cell>
          <cell r="M1840" t="str">
            <v>肥东可湿粉车间</v>
          </cell>
          <cell r="N1840" t="str">
            <v>合肥大华自控成套设备</v>
          </cell>
          <cell r="O1840" t="str">
            <v>41.03</v>
          </cell>
          <cell r="P1840" t="str">
            <v>492.36</v>
          </cell>
          <cell r="Q1840" t="str">
            <v>164.10</v>
          </cell>
          <cell r="R1840" t="str">
            <v>79</v>
          </cell>
          <cell r="S1840" t="str">
            <v>平均年限法(一)</v>
          </cell>
          <cell r="T1840" t="str">
            <v>在用</v>
          </cell>
          <cell r="U1840" t="str">
            <v>直接购入</v>
          </cell>
          <cell r="V1840" t="str">
            <v>王桂珍</v>
          </cell>
          <cell r="W1840" t="str">
            <v>2018.05.17</v>
          </cell>
          <cell r="X1840" t="str">
            <v>记--299</v>
          </cell>
        </row>
        <row r="1840">
          <cell r="AA1840" t="str">
            <v>0321</v>
          </cell>
        </row>
        <row r="1841">
          <cell r="B1841" t="str">
            <v>032100024</v>
          </cell>
          <cell r="C1841" t="str">
            <v>智能化全自包装机（含控制系统1套）</v>
          </cell>
          <cell r="D1841" t="str">
            <v>VFS7300B</v>
          </cell>
          <cell r="E1841">
            <v>162393.17</v>
          </cell>
          <cell r="F1841">
            <v>128290.47</v>
          </cell>
          <cell r="G1841">
            <v>34102.7</v>
          </cell>
          <cell r="H1841">
            <v>0</v>
          </cell>
          <cell r="I1841" t="str">
            <v>2018.05.17</v>
          </cell>
          <cell r="J1841" t="str">
            <v>96</v>
          </cell>
          <cell r="K1841" t="str">
            <v>5000吨杀虫剂可湿粉工程（水溶肥）</v>
          </cell>
          <cell r="L1841" t="str">
            <v>肥东作物营养</v>
          </cell>
          <cell r="M1841" t="str">
            <v>肥东可湿粉车间生产线（含控制系统1套6.65万 税17%）</v>
          </cell>
          <cell r="N1841" t="str">
            <v>安徽正远包装科技</v>
          </cell>
          <cell r="O1841" t="str">
            <v>1,623.93</v>
          </cell>
          <cell r="P1841" t="str">
            <v>19,487.16</v>
          </cell>
          <cell r="Q1841" t="str">
            <v>6,495.73</v>
          </cell>
          <cell r="R1841" t="str">
            <v>79</v>
          </cell>
          <cell r="S1841" t="str">
            <v>平均年限法(一)</v>
          </cell>
          <cell r="T1841" t="str">
            <v>在用</v>
          </cell>
          <cell r="U1841" t="str">
            <v>直接购入</v>
          </cell>
          <cell r="V1841" t="str">
            <v>王桂珍</v>
          </cell>
          <cell r="W1841" t="str">
            <v>2018.05.17</v>
          </cell>
          <cell r="X1841" t="str">
            <v>记--503</v>
          </cell>
        </row>
        <row r="1841">
          <cell r="AA1841" t="str">
            <v>0321</v>
          </cell>
        </row>
        <row r="1842">
          <cell r="B1842" t="str">
            <v>030800171</v>
          </cell>
          <cell r="C1842" t="str">
            <v>篮式过滤器</v>
          </cell>
          <cell r="D1842" t="str">
            <v>BTS1-A-F80P1.1-L1-2SBTS1非烧结网</v>
          </cell>
          <cell r="E1842">
            <v>2735.04</v>
          </cell>
          <cell r="F1842">
            <v>2160.65</v>
          </cell>
          <cell r="G1842">
            <v>574.39</v>
          </cell>
          <cell r="H1842">
            <v>0</v>
          </cell>
          <cell r="I1842" t="str">
            <v>2018.05.17</v>
          </cell>
          <cell r="J1842" t="str">
            <v>96</v>
          </cell>
          <cell r="K1842" t="str">
            <v>烟嘧装置（合成一车间）</v>
          </cell>
          <cell r="L1842" t="str">
            <v>肥东合成分厂</v>
          </cell>
          <cell r="M1842" t="str">
            <v>肥东合成一车间（磺隆）</v>
          </cell>
          <cell r="N1842" t="str">
            <v>上海久丞工业科技</v>
          </cell>
          <cell r="O1842" t="str">
            <v>27.35</v>
          </cell>
          <cell r="P1842" t="str">
            <v>328.20</v>
          </cell>
          <cell r="Q1842" t="str">
            <v>109.40</v>
          </cell>
          <cell r="R1842" t="str">
            <v>79</v>
          </cell>
          <cell r="S1842" t="str">
            <v>平均年限法(一)</v>
          </cell>
          <cell r="T1842" t="str">
            <v>在用</v>
          </cell>
          <cell r="U1842" t="str">
            <v>直接购入</v>
          </cell>
          <cell r="V1842" t="str">
            <v>王桂珍</v>
          </cell>
          <cell r="W1842" t="str">
            <v>2018.05.17</v>
          </cell>
          <cell r="X1842" t="str">
            <v>记--505</v>
          </cell>
        </row>
        <row r="1842">
          <cell r="AA1842" t="str">
            <v>0308</v>
          </cell>
        </row>
        <row r="1843">
          <cell r="B1843" t="str">
            <v>040200254</v>
          </cell>
          <cell r="C1843" t="str">
            <v>联想电脑（台式）</v>
          </cell>
          <cell r="D1843" t="str">
            <v>联想 扬天T4900D</v>
          </cell>
          <cell r="E1843">
            <v>3675.21</v>
          </cell>
          <cell r="F1843">
            <v>3528.2</v>
          </cell>
          <cell r="G1843">
            <v>100</v>
          </cell>
          <cell r="H1843">
            <v>47.01</v>
          </cell>
          <cell r="I1843" t="str">
            <v>2018.05.21</v>
          </cell>
          <cell r="J1843" t="str">
            <v>60</v>
          </cell>
          <cell r="K1843" t="str">
            <v>电脑</v>
          </cell>
          <cell r="L1843" t="str">
            <v>财务部</v>
          </cell>
          <cell r="M1843" t="str">
            <v>农化财务部（现4阮思琪，原3吴迪2朱佳1王慧君），丰乐种业新大楼803室</v>
          </cell>
          <cell r="N1843" t="str">
            <v>合肥德众科技有限公司</v>
          </cell>
          <cell r="O1843" t="str">
            <v>0.00</v>
          </cell>
          <cell r="P1843" t="str">
            <v>0.00</v>
          </cell>
          <cell r="Q1843" t="str">
            <v>147.01</v>
          </cell>
          <cell r="R1843" t="str">
            <v>60</v>
          </cell>
          <cell r="S1843" t="str">
            <v>平均年限法(一)</v>
          </cell>
          <cell r="T1843" t="str">
            <v>在用</v>
          </cell>
          <cell r="U1843" t="str">
            <v>直接购入</v>
          </cell>
          <cell r="V1843" t="str">
            <v>王桂珍</v>
          </cell>
          <cell r="W1843" t="str">
            <v>2018.05.21</v>
          </cell>
          <cell r="X1843" t="str">
            <v>记--548</v>
          </cell>
        </row>
        <row r="1843">
          <cell r="AA1843" t="str">
            <v>0402</v>
          </cell>
        </row>
        <row r="1844">
          <cell r="B1844" t="str">
            <v>040200255</v>
          </cell>
          <cell r="C1844" t="str">
            <v>联想电脑（联想扬天）</v>
          </cell>
          <cell r="D1844" t="str">
            <v>T4900D</v>
          </cell>
          <cell r="E1844">
            <v>3675.22</v>
          </cell>
          <cell r="F1844">
            <v>3528.21</v>
          </cell>
          <cell r="G1844">
            <v>100</v>
          </cell>
          <cell r="H1844">
            <v>47.01</v>
          </cell>
          <cell r="I1844" t="str">
            <v>2018.05.21</v>
          </cell>
          <cell r="J1844" t="str">
            <v>60</v>
          </cell>
          <cell r="K1844" t="str">
            <v>电脑</v>
          </cell>
          <cell r="L1844" t="str">
            <v>肥东作物营养</v>
          </cell>
          <cell r="M1844" t="str">
            <v>大兴作物营养与保护事业部</v>
          </cell>
          <cell r="N1844" t="str">
            <v>合肥德众科技有限公司</v>
          </cell>
          <cell r="O1844" t="str">
            <v>0.00</v>
          </cell>
          <cell r="P1844" t="str">
            <v>0.00</v>
          </cell>
          <cell r="Q1844" t="str">
            <v>147.01</v>
          </cell>
          <cell r="R1844" t="str">
            <v>60</v>
          </cell>
          <cell r="S1844" t="str">
            <v>平均年限法(一)</v>
          </cell>
          <cell r="T1844" t="str">
            <v>在用</v>
          </cell>
          <cell r="U1844" t="str">
            <v>直接购入</v>
          </cell>
          <cell r="V1844" t="str">
            <v>王桂珍</v>
          </cell>
          <cell r="W1844" t="str">
            <v>2018.05.21</v>
          </cell>
          <cell r="X1844" t="str">
            <v>记--548</v>
          </cell>
        </row>
        <row r="1844">
          <cell r="AA1844" t="str">
            <v>0402</v>
          </cell>
        </row>
        <row r="1845">
          <cell r="B1845" t="str">
            <v>040300079</v>
          </cell>
          <cell r="C1845" t="str">
            <v>打印机（惠普1216）</v>
          </cell>
          <cell r="D1845" t="str">
            <v>惠普1216</v>
          </cell>
          <cell r="E1845">
            <v>1500</v>
          </cell>
          <cell r="F1845">
            <v>1440</v>
          </cell>
          <cell r="G1845">
            <v>60</v>
          </cell>
          <cell r="H1845">
            <v>0</v>
          </cell>
          <cell r="I1845" t="str">
            <v>2018.05.21</v>
          </cell>
          <cell r="J1845" t="str">
            <v>60</v>
          </cell>
          <cell r="K1845" t="str">
            <v>打印机</v>
          </cell>
          <cell r="L1845" t="str">
            <v>肥东作物营养</v>
          </cell>
          <cell r="M1845" t="str">
            <v>大兴作物营养及保护事业部</v>
          </cell>
          <cell r="N1845" t="str">
            <v>合肥德众科技有限公司</v>
          </cell>
          <cell r="O1845" t="str">
            <v>0.00</v>
          </cell>
          <cell r="P1845" t="str">
            <v>0.00</v>
          </cell>
          <cell r="Q1845" t="str">
            <v>60.00</v>
          </cell>
          <cell r="R1845" t="str">
            <v>60</v>
          </cell>
          <cell r="S1845" t="str">
            <v>平均年限法(一)</v>
          </cell>
          <cell r="T1845" t="str">
            <v>在用</v>
          </cell>
          <cell r="U1845" t="str">
            <v>直接购入</v>
          </cell>
          <cell r="V1845" t="str">
            <v>王桂珍</v>
          </cell>
          <cell r="W1845" t="str">
            <v>2018.05.21</v>
          </cell>
          <cell r="X1845" t="str">
            <v>记--548</v>
          </cell>
        </row>
        <row r="1845">
          <cell r="AA1845" t="str">
            <v>0403</v>
          </cell>
        </row>
        <row r="1846">
          <cell r="B1846" t="str">
            <v>030800172</v>
          </cell>
          <cell r="C1846" t="str">
            <v>磁翻柱液位计</v>
          </cell>
          <cell r="D1846" t="str">
            <v>UHZ-XH810P/3000</v>
          </cell>
          <cell r="E1846">
            <v>3275.86</v>
          </cell>
          <cell r="F1846">
            <v>2588.04</v>
          </cell>
          <cell r="G1846">
            <v>687.82</v>
          </cell>
          <cell r="H1846">
            <v>0</v>
          </cell>
          <cell r="I1846" t="str">
            <v>2018.05.25</v>
          </cell>
          <cell r="J1846" t="str">
            <v>96</v>
          </cell>
          <cell r="K1846" t="str">
            <v>烟嘧装置（合成一车间）</v>
          </cell>
          <cell r="L1846" t="str">
            <v>肥东合成分厂</v>
          </cell>
          <cell r="M1846" t="str">
            <v>肥东合成一车间（磺隆）</v>
          </cell>
          <cell r="N1846" t="str">
            <v>先衡自动化仪表（上海</v>
          </cell>
          <cell r="O1846" t="str">
            <v>32.76</v>
          </cell>
          <cell r="P1846" t="str">
            <v>393.12</v>
          </cell>
          <cell r="Q1846" t="str">
            <v>131.03</v>
          </cell>
          <cell r="R1846" t="str">
            <v>79</v>
          </cell>
          <cell r="S1846" t="str">
            <v>平均年限法(一)</v>
          </cell>
          <cell r="T1846" t="str">
            <v>在用</v>
          </cell>
          <cell r="U1846" t="str">
            <v>直接购入</v>
          </cell>
          <cell r="V1846" t="str">
            <v>王桂珍</v>
          </cell>
          <cell r="W1846" t="str">
            <v>2018.05.25</v>
          </cell>
          <cell r="X1846" t="str">
            <v>记--794</v>
          </cell>
        </row>
        <row r="1846">
          <cell r="AA1846" t="str">
            <v>0308</v>
          </cell>
        </row>
        <row r="1847">
          <cell r="B1847" t="str">
            <v>030800173</v>
          </cell>
          <cell r="C1847" t="str">
            <v>不可拆螺旋板换热器</v>
          </cell>
          <cell r="D1847" t="str">
            <v>BLC0.6-10-0.6/650-14</v>
          </cell>
          <cell r="E1847">
            <v>12068.97</v>
          </cell>
          <cell r="F1847">
            <v>9534.51</v>
          </cell>
          <cell r="G1847">
            <v>2534.46</v>
          </cell>
          <cell r="H1847">
            <v>0</v>
          </cell>
          <cell r="I1847" t="str">
            <v>2018.05.28</v>
          </cell>
          <cell r="J1847" t="str">
            <v>96</v>
          </cell>
          <cell r="K1847" t="str">
            <v>烟嘧装置（合成一车间）</v>
          </cell>
          <cell r="L1847" t="str">
            <v>肥东合成分厂</v>
          </cell>
          <cell r="M1847" t="str">
            <v>肥东合成一车间</v>
          </cell>
          <cell r="N1847" t="str">
            <v>无锡市煜伟石化装备</v>
          </cell>
          <cell r="O1847" t="str">
            <v>120.69</v>
          </cell>
          <cell r="P1847" t="str">
            <v>1,448.28</v>
          </cell>
          <cell r="Q1847" t="str">
            <v>482.76</v>
          </cell>
          <cell r="R1847" t="str">
            <v>79</v>
          </cell>
          <cell r="S1847" t="str">
            <v>平均年限法(一)</v>
          </cell>
          <cell r="T1847" t="str">
            <v>在用</v>
          </cell>
          <cell r="U1847" t="str">
            <v>直接购入</v>
          </cell>
          <cell r="V1847" t="str">
            <v>王桂珍</v>
          </cell>
          <cell r="W1847" t="str">
            <v>2018.05.28</v>
          </cell>
          <cell r="X1847" t="str">
            <v>记--813</v>
          </cell>
        </row>
        <row r="1847">
          <cell r="AA1847" t="str">
            <v>0308</v>
          </cell>
        </row>
        <row r="1848">
          <cell r="B1848" t="str">
            <v>030800174</v>
          </cell>
          <cell r="C1848" t="str">
            <v>不可拆螺旋板换热器</v>
          </cell>
          <cell r="D1848" t="str">
            <v>BLC0.6-10-0.6/650-14</v>
          </cell>
          <cell r="E1848">
            <v>12068.96</v>
          </cell>
          <cell r="F1848">
            <v>9534.51</v>
          </cell>
          <cell r="G1848">
            <v>2534.45</v>
          </cell>
          <cell r="H1848">
            <v>0</v>
          </cell>
          <cell r="I1848" t="str">
            <v>2018.05.28</v>
          </cell>
          <cell r="J1848" t="str">
            <v>96</v>
          </cell>
          <cell r="K1848" t="str">
            <v>烟嘧装置（合成一车间）</v>
          </cell>
          <cell r="L1848" t="str">
            <v>肥东合成分厂</v>
          </cell>
          <cell r="M1848" t="str">
            <v>肥东合成一车间</v>
          </cell>
          <cell r="N1848" t="str">
            <v>无锡市煜伟石化装备</v>
          </cell>
          <cell r="O1848" t="str">
            <v>120.69</v>
          </cell>
          <cell r="P1848" t="str">
            <v>1,448.28</v>
          </cell>
          <cell r="Q1848" t="str">
            <v>482.76</v>
          </cell>
          <cell r="R1848" t="str">
            <v>79</v>
          </cell>
          <cell r="S1848" t="str">
            <v>平均年限法(一)</v>
          </cell>
          <cell r="T1848" t="str">
            <v>在用</v>
          </cell>
          <cell r="U1848" t="str">
            <v>直接购入</v>
          </cell>
          <cell r="V1848" t="str">
            <v>王桂珍</v>
          </cell>
          <cell r="W1848" t="str">
            <v>2018.05.28</v>
          </cell>
          <cell r="X1848" t="str">
            <v>记--813</v>
          </cell>
        </row>
        <row r="1848">
          <cell r="AA1848" t="str">
            <v>0308</v>
          </cell>
        </row>
        <row r="1849">
          <cell r="B1849" t="str">
            <v>031022575</v>
          </cell>
          <cell r="C1849" t="str">
            <v>生产自动化-机器人五期-四轴码垛机器人</v>
          </cell>
          <cell r="D1849" t="str">
            <v>TR-F120</v>
          </cell>
          <cell r="E1849">
            <v>192307.69</v>
          </cell>
          <cell r="F1849">
            <v>151923.32</v>
          </cell>
          <cell r="G1849">
            <v>40384.37</v>
          </cell>
          <cell r="H1849">
            <v>0</v>
          </cell>
          <cell r="I1849" t="str">
            <v>2018.05.28</v>
          </cell>
          <cell r="J1849" t="str">
            <v>96</v>
          </cell>
          <cell r="K1849" t="str">
            <v>剂型设备</v>
          </cell>
          <cell r="L1849" t="str">
            <v>肥东制剂分厂</v>
          </cell>
          <cell r="M1849" t="str">
            <v>肥东14#车间C3、C4线</v>
          </cell>
          <cell r="N1849" t="str">
            <v>合肥泰禾光电科技股份</v>
          </cell>
          <cell r="O1849" t="str">
            <v>1,923.08</v>
          </cell>
          <cell r="P1849" t="str">
            <v>23,076.96</v>
          </cell>
          <cell r="Q1849" t="str">
            <v>7,692.31</v>
          </cell>
          <cell r="R1849" t="str">
            <v>79</v>
          </cell>
          <cell r="S1849" t="str">
            <v>平均年限法(一)</v>
          </cell>
          <cell r="T1849" t="str">
            <v>在用</v>
          </cell>
          <cell r="U1849" t="str">
            <v>直接购入</v>
          </cell>
          <cell r="V1849" t="str">
            <v>王桂珍</v>
          </cell>
          <cell r="W1849" t="str">
            <v>2018.05.28</v>
          </cell>
          <cell r="X1849" t="str">
            <v>记--821</v>
          </cell>
        </row>
        <row r="1849">
          <cell r="AA1849" t="str">
            <v>0310</v>
          </cell>
        </row>
        <row r="1850">
          <cell r="B1850" t="str">
            <v>031022576</v>
          </cell>
          <cell r="C1850" t="str">
            <v>生产自动化-机器人五期-机器人底座</v>
          </cell>
          <cell r="D1850" t="str">
            <v>TR-DZ01</v>
          </cell>
          <cell r="E1850">
            <v>4273.5</v>
          </cell>
          <cell r="F1850">
            <v>3376.46</v>
          </cell>
          <cell r="G1850">
            <v>897.04</v>
          </cell>
          <cell r="H1850">
            <v>0</v>
          </cell>
          <cell r="I1850" t="str">
            <v>2018.05.28</v>
          </cell>
          <cell r="J1850" t="str">
            <v>96</v>
          </cell>
          <cell r="K1850" t="str">
            <v>剂型设备</v>
          </cell>
          <cell r="L1850" t="str">
            <v>肥东制剂分厂</v>
          </cell>
          <cell r="M1850" t="str">
            <v>肥东14#车间C3、C4线</v>
          </cell>
          <cell r="N1850" t="str">
            <v>合肥泰禾光电科技股份</v>
          </cell>
          <cell r="O1850" t="str">
            <v>42.74</v>
          </cell>
          <cell r="P1850" t="str">
            <v>512.88</v>
          </cell>
          <cell r="Q1850" t="str">
            <v>170.94</v>
          </cell>
          <cell r="R1850" t="str">
            <v>79</v>
          </cell>
          <cell r="S1850" t="str">
            <v>平均年限法(一)</v>
          </cell>
          <cell r="T1850" t="str">
            <v>在用</v>
          </cell>
          <cell r="U1850" t="str">
            <v>直接购入</v>
          </cell>
          <cell r="V1850" t="str">
            <v>王桂珍</v>
          </cell>
          <cell r="W1850" t="str">
            <v>2018.05.28</v>
          </cell>
          <cell r="X1850" t="str">
            <v>记--821</v>
          </cell>
        </row>
        <row r="1850">
          <cell r="AA1850" t="str">
            <v>0310</v>
          </cell>
        </row>
        <row r="1851">
          <cell r="B1851" t="str">
            <v>031022577</v>
          </cell>
          <cell r="C1851" t="str">
            <v>生产自动化-机器人五期-机器人安全围栏</v>
          </cell>
          <cell r="D1851" t="str">
            <v>TR-HL01</v>
          </cell>
          <cell r="E1851">
            <v>8547.01</v>
          </cell>
          <cell r="F1851">
            <v>6752.13</v>
          </cell>
          <cell r="G1851">
            <v>1794.88</v>
          </cell>
          <cell r="H1851">
            <v>0</v>
          </cell>
          <cell r="I1851" t="str">
            <v>2018.05.28</v>
          </cell>
          <cell r="J1851" t="str">
            <v>96</v>
          </cell>
          <cell r="K1851" t="str">
            <v>剂型设备</v>
          </cell>
          <cell r="L1851" t="str">
            <v>肥东制剂分厂</v>
          </cell>
          <cell r="M1851" t="str">
            <v>肥东14#车间C3、C4线</v>
          </cell>
          <cell r="N1851" t="str">
            <v>合肥泰禾光电科技股份</v>
          </cell>
          <cell r="O1851" t="str">
            <v>85.47</v>
          </cell>
          <cell r="P1851" t="str">
            <v>1,025.64</v>
          </cell>
          <cell r="Q1851" t="str">
            <v>341.88</v>
          </cell>
          <cell r="R1851" t="str">
            <v>79</v>
          </cell>
          <cell r="S1851" t="str">
            <v>平均年限法(一)</v>
          </cell>
          <cell r="T1851" t="str">
            <v>在用</v>
          </cell>
          <cell r="U1851" t="str">
            <v>直接购入</v>
          </cell>
          <cell r="V1851" t="str">
            <v>王桂珍</v>
          </cell>
          <cell r="W1851" t="str">
            <v>2018.05.28</v>
          </cell>
          <cell r="X1851" t="str">
            <v>记--821</v>
          </cell>
        </row>
        <row r="1851">
          <cell r="AA1851" t="str">
            <v>0310</v>
          </cell>
        </row>
        <row r="1852">
          <cell r="B1852" t="str">
            <v>031022578</v>
          </cell>
          <cell r="C1852" t="str">
            <v>生产自动化-机器人五期-纸箱海绵吸盘</v>
          </cell>
          <cell r="D1852" t="str">
            <v>TR-ZS01</v>
          </cell>
          <cell r="E1852">
            <v>21367.52</v>
          </cell>
          <cell r="F1852">
            <v>16880.72</v>
          </cell>
          <cell r="G1852">
            <v>4486.8</v>
          </cell>
          <cell r="H1852">
            <v>0</v>
          </cell>
          <cell r="I1852" t="str">
            <v>2018.05.28</v>
          </cell>
          <cell r="J1852" t="str">
            <v>96</v>
          </cell>
          <cell r="K1852" t="str">
            <v>剂型设备</v>
          </cell>
          <cell r="L1852" t="str">
            <v>肥东制剂分厂</v>
          </cell>
          <cell r="M1852" t="str">
            <v>肥东14#车间C3、C4线</v>
          </cell>
          <cell r="N1852" t="str">
            <v>合肥泰禾光电科技股份</v>
          </cell>
          <cell r="O1852" t="str">
            <v>213.68</v>
          </cell>
          <cell r="P1852" t="str">
            <v>2,564.16</v>
          </cell>
          <cell r="Q1852" t="str">
            <v>854.70</v>
          </cell>
          <cell r="R1852" t="str">
            <v>79</v>
          </cell>
          <cell r="S1852" t="str">
            <v>平均年限法(一)</v>
          </cell>
          <cell r="T1852" t="str">
            <v>在用</v>
          </cell>
          <cell r="U1852" t="str">
            <v>直接购入</v>
          </cell>
          <cell r="V1852" t="str">
            <v>王桂珍</v>
          </cell>
          <cell r="W1852" t="str">
            <v>2018.05.28</v>
          </cell>
          <cell r="X1852" t="str">
            <v>记--821</v>
          </cell>
        </row>
        <row r="1852">
          <cell r="AA1852" t="str">
            <v>0310</v>
          </cell>
        </row>
        <row r="1853">
          <cell r="B1853" t="str">
            <v>031022579</v>
          </cell>
          <cell r="C1853" t="str">
            <v>生产自动化-机器人五期-产品输送线</v>
          </cell>
          <cell r="D1853" t="str">
            <v>TR-SS01</v>
          </cell>
          <cell r="E1853">
            <v>7264.96</v>
          </cell>
          <cell r="F1853">
            <v>5739.35</v>
          </cell>
          <cell r="G1853">
            <v>1525.61</v>
          </cell>
          <cell r="H1853">
            <v>0</v>
          </cell>
          <cell r="I1853" t="str">
            <v>2018.05.28</v>
          </cell>
          <cell r="J1853" t="str">
            <v>96</v>
          </cell>
          <cell r="K1853" t="str">
            <v>剂型设备</v>
          </cell>
          <cell r="L1853" t="str">
            <v>肥东制剂分厂</v>
          </cell>
          <cell r="M1853" t="str">
            <v>肥东14#车间C3、C4线</v>
          </cell>
          <cell r="N1853" t="str">
            <v>合肥泰禾光电科技股份</v>
          </cell>
          <cell r="O1853" t="str">
            <v>72.65</v>
          </cell>
          <cell r="P1853" t="str">
            <v>871.80</v>
          </cell>
          <cell r="Q1853" t="str">
            <v>290.60</v>
          </cell>
          <cell r="R1853" t="str">
            <v>79</v>
          </cell>
          <cell r="S1853" t="str">
            <v>平均年限法(一)</v>
          </cell>
          <cell r="T1853" t="str">
            <v>在用</v>
          </cell>
          <cell r="U1853" t="str">
            <v>直接购入</v>
          </cell>
          <cell r="V1853" t="str">
            <v>王桂珍</v>
          </cell>
          <cell r="W1853" t="str">
            <v>2018.05.28</v>
          </cell>
          <cell r="X1853" t="str">
            <v>记--821</v>
          </cell>
        </row>
        <row r="1853">
          <cell r="AA1853" t="str">
            <v>0310</v>
          </cell>
        </row>
        <row r="1854">
          <cell r="B1854" t="str">
            <v>031022580</v>
          </cell>
          <cell r="C1854" t="str">
            <v>生产自动化-机器人五期-装箱机</v>
          </cell>
          <cell r="D1854" t="str">
            <v>汤姆</v>
          </cell>
          <cell r="E1854">
            <v>158119.66</v>
          </cell>
          <cell r="F1854">
            <v>124914.8</v>
          </cell>
          <cell r="G1854">
            <v>33204.86</v>
          </cell>
          <cell r="H1854">
            <v>0</v>
          </cell>
          <cell r="I1854" t="str">
            <v>2018.05.28</v>
          </cell>
          <cell r="J1854" t="str">
            <v>96</v>
          </cell>
          <cell r="K1854" t="str">
            <v>剂型设备</v>
          </cell>
          <cell r="L1854" t="str">
            <v>肥东制剂分厂</v>
          </cell>
          <cell r="M1854" t="str">
            <v>肥东14#车间C3、C4线</v>
          </cell>
          <cell r="N1854" t="str">
            <v>合肥泰禾光电科技股份</v>
          </cell>
          <cell r="O1854" t="str">
            <v>1,581.20</v>
          </cell>
          <cell r="P1854" t="str">
            <v>18,974.40</v>
          </cell>
          <cell r="Q1854" t="str">
            <v>6,324.79</v>
          </cell>
          <cell r="R1854" t="str">
            <v>79</v>
          </cell>
          <cell r="S1854" t="str">
            <v>平均年限法(一)</v>
          </cell>
          <cell r="T1854" t="str">
            <v>在用</v>
          </cell>
          <cell r="U1854" t="str">
            <v>直接购入</v>
          </cell>
          <cell r="V1854" t="str">
            <v>王桂珍</v>
          </cell>
          <cell r="W1854" t="str">
            <v>2018.05.28</v>
          </cell>
          <cell r="X1854" t="str">
            <v>记--821</v>
          </cell>
        </row>
        <row r="1854">
          <cell r="AA1854" t="str">
            <v>0310</v>
          </cell>
        </row>
        <row r="1855">
          <cell r="B1855" t="str">
            <v>031022581</v>
          </cell>
          <cell r="C1855" t="str">
            <v>生产自动化-机器人五期-夹具吸盘</v>
          </cell>
          <cell r="D1855" t="str">
            <v>TR-XP01</v>
          </cell>
          <cell r="E1855">
            <v>6837.61</v>
          </cell>
          <cell r="F1855">
            <v>5402.02</v>
          </cell>
          <cell r="G1855">
            <v>1435.59</v>
          </cell>
          <cell r="H1855">
            <v>0</v>
          </cell>
          <cell r="I1855" t="str">
            <v>2018.05.28</v>
          </cell>
          <cell r="J1855" t="str">
            <v>96</v>
          </cell>
          <cell r="K1855" t="str">
            <v>剂型设备</v>
          </cell>
          <cell r="L1855" t="str">
            <v>肥东制剂分厂</v>
          </cell>
          <cell r="M1855" t="str">
            <v>肥东14#车间C3、C4线</v>
          </cell>
          <cell r="N1855" t="str">
            <v>合肥泰禾光电科技股份</v>
          </cell>
          <cell r="O1855" t="str">
            <v>68.38</v>
          </cell>
          <cell r="P1855" t="str">
            <v>820.56</v>
          </cell>
          <cell r="Q1855" t="str">
            <v>273.50</v>
          </cell>
          <cell r="R1855" t="str">
            <v>79</v>
          </cell>
          <cell r="S1855" t="str">
            <v>平均年限法(一)</v>
          </cell>
          <cell r="T1855" t="str">
            <v>在用</v>
          </cell>
          <cell r="U1855" t="str">
            <v>直接购入</v>
          </cell>
          <cell r="V1855" t="str">
            <v>王桂珍</v>
          </cell>
          <cell r="W1855" t="str">
            <v>2018.05.28</v>
          </cell>
          <cell r="X1855" t="str">
            <v>记--821</v>
          </cell>
        </row>
        <row r="1855">
          <cell r="AA1855" t="str">
            <v>0310</v>
          </cell>
        </row>
        <row r="1856">
          <cell r="B1856" t="str">
            <v>031022582</v>
          </cell>
          <cell r="C1856" t="str">
            <v>生产自动化-机器人五期-夹具吸盘</v>
          </cell>
          <cell r="D1856" t="str">
            <v>TR-XP01</v>
          </cell>
          <cell r="E1856">
            <v>6837.61</v>
          </cell>
          <cell r="F1856">
            <v>5402.02</v>
          </cell>
          <cell r="G1856">
            <v>1435.59</v>
          </cell>
          <cell r="H1856">
            <v>0</v>
          </cell>
          <cell r="I1856" t="str">
            <v>2018.05.28</v>
          </cell>
          <cell r="J1856" t="str">
            <v>96</v>
          </cell>
          <cell r="K1856" t="str">
            <v>剂型设备</v>
          </cell>
          <cell r="L1856" t="str">
            <v>肥东制剂分厂</v>
          </cell>
          <cell r="M1856" t="str">
            <v>肥东14#车间C3、C4线</v>
          </cell>
          <cell r="N1856" t="str">
            <v>合肥泰禾光电科技股份</v>
          </cell>
          <cell r="O1856" t="str">
            <v>68.38</v>
          </cell>
          <cell r="P1856" t="str">
            <v>820.56</v>
          </cell>
          <cell r="Q1856" t="str">
            <v>273.50</v>
          </cell>
          <cell r="R1856" t="str">
            <v>79</v>
          </cell>
          <cell r="S1856" t="str">
            <v>平均年限法(一)</v>
          </cell>
          <cell r="T1856" t="str">
            <v>在用</v>
          </cell>
          <cell r="U1856" t="str">
            <v>直接购入</v>
          </cell>
          <cell r="V1856" t="str">
            <v>王桂珍</v>
          </cell>
          <cell r="W1856" t="str">
            <v>2018.05.28</v>
          </cell>
          <cell r="X1856" t="str">
            <v>记--821</v>
          </cell>
        </row>
        <row r="1856">
          <cell r="AA1856" t="str">
            <v>0310</v>
          </cell>
        </row>
        <row r="1857">
          <cell r="B1857" t="str">
            <v>031022583</v>
          </cell>
          <cell r="C1857" t="str">
            <v>生产自动化-机器人五期-箱体输送和定位线</v>
          </cell>
          <cell r="D1857" t="str">
            <v>TR-SS02</v>
          </cell>
          <cell r="E1857">
            <v>8547.01</v>
          </cell>
          <cell r="F1857">
            <v>6752.13</v>
          </cell>
          <cell r="G1857">
            <v>1794.88</v>
          </cell>
          <cell r="H1857">
            <v>0</v>
          </cell>
          <cell r="I1857" t="str">
            <v>2018.05.28</v>
          </cell>
          <cell r="J1857" t="str">
            <v>96</v>
          </cell>
          <cell r="K1857" t="str">
            <v>剂型设备</v>
          </cell>
          <cell r="L1857" t="str">
            <v>肥东制剂分厂</v>
          </cell>
          <cell r="M1857" t="str">
            <v>肥东14#车间C3、C4线</v>
          </cell>
          <cell r="N1857" t="str">
            <v>合肥泰禾光电科技股份</v>
          </cell>
          <cell r="O1857" t="str">
            <v>85.47</v>
          </cell>
          <cell r="P1857" t="str">
            <v>1,025.64</v>
          </cell>
          <cell r="Q1857" t="str">
            <v>341.88</v>
          </cell>
          <cell r="R1857" t="str">
            <v>79</v>
          </cell>
          <cell r="S1857" t="str">
            <v>平均年限法(一)</v>
          </cell>
          <cell r="T1857" t="str">
            <v>在用</v>
          </cell>
          <cell r="U1857" t="str">
            <v>直接购入</v>
          </cell>
          <cell r="V1857" t="str">
            <v>王桂珍</v>
          </cell>
          <cell r="W1857" t="str">
            <v>2018.05.28</v>
          </cell>
          <cell r="X1857" t="str">
            <v>记--821</v>
          </cell>
        </row>
        <row r="1857">
          <cell r="AA1857" t="str">
            <v>0310</v>
          </cell>
        </row>
        <row r="1858">
          <cell r="B1858" t="str">
            <v>031022584</v>
          </cell>
          <cell r="C1858" t="str">
            <v>生产自动化-机器人五期-标签放箱机构</v>
          </cell>
          <cell r="D1858" t="str">
            <v>TR-BQ01</v>
          </cell>
          <cell r="E1858">
            <v>5555.56</v>
          </cell>
          <cell r="F1858">
            <v>4389.24</v>
          </cell>
          <cell r="G1858">
            <v>1166.32</v>
          </cell>
          <cell r="H1858">
            <v>0</v>
          </cell>
          <cell r="I1858" t="str">
            <v>2018.05.28</v>
          </cell>
          <cell r="J1858" t="str">
            <v>96</v>
          </cell>
          <cell r="K1858" t="str">
            <v>剂型设备</v>
          </cell>
          <cell r="L1858" t="str">
            <v>肥东制剂分厂</v>
          </cell>
          <cell r="M1858" t="str">
            <v>肥东14#车间C3、C4线</v>
          </cell>
          <cell r="N1858" t="str">
            <v>合肥泰禾光电科技股份</v>
          </cell>
          <cell r="O1858" t="str">
            <v>55.56</v>
          </cell>
          <cell r="P1858" t="str">
            <v>666.72</v>
          </cell>
          <cell r="Q1858" t="str">
            <v>222.22</v>
          </cell>
          <cell r="R1858" t="str">
            <v>79</v>
          </cell>
          <cell r="S1858" t="str">
            <v>平均年限法(一)</v>
          </cell>
          <cell r="T1858" t="str">
            <v>在用</v>
          </cell>
          <cell r="U1858" t="str">
            <v>直接购入</v>
          </cell>
          <cell r="V1858" t="str">
            <v>王桂珍</v>
          </cell>
          <cell r="W1858" t="str">
            <v>2018.05.28</v>
          </cell>
          <cell r="X1858" t="str">
            <v>记--821</v>
          </cell>
        </row>
        <row r="1858">
          <cell r="AA1858" t="str">
            <v>0310</v>
          </cell>
        </row>
        <row r="1859">
          <cell r="B1859" t="str">
            <v>031022585</v>
          </cell>
          <cell r="C1859" t="str">
            <v>生产自动化-机器人五期-标签放箱机构</v>
          </cell>
          <cell r="D1859" t="str">
            <v>TR-BQ01</v>
          </cell>
          <cell r="E1859">
            <v>5555.56</v>
          </cell>
          <cell r="F1859">
            <v>4389.24</v>
          </cell>
          <cell r="G1859">
            <v>1166.32</v>
          </cell>
          <cell r="H1859">
            <v>0</v>
          </cell>
          <cell r="I1859" t="str">
            <v>2018.05.28</v>
          </cell>
          <cell r="J1859" t="str">
            <v>96</v>
          </cell>
          <cell r="K1859" t="str">
            <v>剂型设备</v>
          </cell>
          <cell r="L1859" t="str">
            <v>肥东制剂分厂</v>
          </cell>
          <cell r="M1859" t="str">
            <v>肥东14#车间C3、C4线</v>
          </cell>
          <cell r="N1859" t="str">
            <v>合肥泰禾光电科技股份</v>
          </cell>
          <cell r="O1859" t="str">
            <v>55.56</v>
          </cell>
          <cell r="P1859" t="str">
            <v>666.72</v>
          </cell>
          <cell r="Q1859" t="str">
            <v>222.22</v>
          </cell>
          <cell r="R1859" t="str">
            <v>79</v>
          </cell>
          <cell r="S1859" t="str">
            <v>平均年限法(一)</v>
          </cell>
          <cell r="T1859" t="str">
            <v>在用</v>
          </cell>
          <cell r="U1859" t="str">
            <v>直接购入</v>
          </cell>
          <cell r="V1859" t="str">
            <v>王桂珍</v>
          </cell>
          <cell r="W1859" t="str">
            <v>2018.05.28</v>
          </cell>
          <cell r="X1859" t="str">
            <v>记--821</v>
          </cell>
        </row>
        <row r="1859">
          <cell r="AA1859" t="str">
            <v>0310</v>
          </cell>
        </row>
        <row r="1860">
          <cell r="B1860" t="str">
            <v>031022586</v>
          </cell>
          <cell r="C1860" t="str">
            <v>生产自动化-机器人五期-开箱机</v>
          </cell>
          <cell r="D1860" t="str">
            <v>杭州永创</v>
          </cell>
          <cell r="E1860">
            <v>38461.54</v>
          </cell>
          <cell r="F1860">
            <v>30384.98</v>
          </cell>
          <cell r="G1860">
            <v>8076.56</v>
          </cell>
          <cell r="H1860">
            <v>0</v>
          </cell>
          <cell r="I1860" t="str">
            <v>2018.05.28</v>
          </cell>
          <cell r="J1860" t="str">
            <v>96</v>
          </cell>
          <cell r="K1860" t="str">
            <v>剂型设备</v>
          </cell>
          <cell r="L1860" t="str">
            <v>肥东制剂分厂</v>
          </cell>
          <cell r="M1860" t="str">
            <v>肥东14#车间C3、C4线</v>
          </cell>
          <cell r="N1860" t="str">
            <v>合肥泰禾光电科技股份</v>
          </cell>
          <cell r="O1860" t="str">
            <v>384.62</v>
          </cell>
          <cell r="P1860" t="str">
            <v>4,615.44</v>
          </cell>
          <cell r="Q1860" t="str">
            <v>1,538.46</v>
          </cell>
          <cell r="R1860" t="str">
            <v>79</v>
          </cell>
          <cell r="S1860" t="str">
            <v>平均年限法(一)</v>
          </cell>
          <cell r="T1860" t="str">
            <v>在用</v>
          </cell>
          <cell r="U1860" t="str">
            <v>直接购入</v>
          </cell>
          <cell r="V1860" t="str">
            <v>王桂珍</v>
          </cell>
          <cell r="W1860" t="str">
            <v>2018.05.28</v>
          </cell>
          <cell r="X1860" t="str">
            <v>记--821</v>
          </cell>
        </row>
        <row r="1860">
          <cell r="AA1860" t="str">
            <v>0310</v>
          </cell>
        </row>
        <row r="1861">
          <cell r="B1861" t="str">
            <v>031022587</v>
          </cell>
          <cell r="C1861" t="str">
            <v>生产自动化-机器人五期-封箱机</v>
          </cell>
          <cell r="D1861" t="str">
            <v>杭州永创</v>
          </cell>
          <cell r="E1861">
            <v>19230.77</v>
          </cell>
          <cell r="F1861">
            <v>15192.49</v>
          </cell>
          <cell r="G1861">
            <v>4038.28</v>
          </cell>
          <cell r="H1861">
            <v>0</v>
          </cell>
          <cell r="I1861" t="str">
            <v>2018.05.28</v>
          </cell>
          <cell r="J1861" t="str">
            <v>96</v>
          </cell>
          <cell r="K1861" t="str">
            <v>剂型设备</v>
          </cell>
          <cell r="L1861" t="str">
            <v>肥东制剂分厂</v>
          </cell>
          <cell r="M1861" t="str">
            <v>肥东14#车间C3、C4线</v>
          </cell>
          <cell r="N1861" t="str">
            <v>合肥泰禾光电科技股份</v>
          </cell>
          <cell r="O1861" t="str">
            <v>192.31</v>
          </cell>
          <cell r="P1861" t="str">
            <v>2,307.72</v>
          </cell>
          <cell r="Q1861" t="str">
            <v>769.23</v>
          </cell>
          <cell r="R1861" t="str">
            <v>79</v>
          </cell>
          <cell r="S1861" t="str">
            <v>平均年限法(一)</v>
          </cell>
          <cell r="T1861" t="str">
            <v>在用</v>
          </cell>
          <cell r="U1861" t="str">
            <v>直接购入</v>
          </cell>
          <cell r="V1861" t="str">
            <v>王桂珍</v>
          </cell>
          <cell r="W1861" t="str">
            <v>2018.05.28</v>
          </cell>
          <cell r="X1861" t="str">
            <v>记--821</v>
          </cell>
        </row>
        <row r="1861">
          <cell r="AA1861" t="str">
            <v>0310</v>
          </cell>
        </row>
        <row r="1862">
          <cell r="B1862" t="str">
            <v>031022588</v>
          </cell>
          <cell r="C1862" t="str">
            <v>生产自动化-机器人五期-打包机</v>
          </cell>
          <cell r="D1862" t="str">
            <v>TR-BQ01</v>
          </cell>
          <cell r="E1862">
            <v>21367.52</v>
          </cell>
          <cell r="F1862">
            <v>16880.72</v>
          </cell>
          <cell r="G1862">
            <v>4486.8</v>
          </cell>
          <cell r="H1862">
            <v>0</v>
          </cell>
          <cell r="I1862" t="str">
            <v>2018.05.28</v>
          </cell>
          <cell r="J1862" t="str">
            <v>96</v>
          </cell>
          <cell r="K1862" t="str">
            <v>剂型设备</v>
          </cell>
          <cell r="L1862" t="str">
            <v>肥东制剂分厂</v>
          </cell>
          <cell r="M1862" t="str">
            <v>肥东14#车间C3、C4线</v>
          </cell>
          <cell r="N1862" t="str">
            <v>合肥泰禾光电科技股份</v>
          </cell>
          <cell r="O1862" t="str">
            <v>213.68</v>
          </cell>
          <cell r="P1862" t="str">
            <v>2,564.16</v>
          </cell>
          <cell r="Q1862" t="str">
            <v>854.70</v>
          </cell>
          <cell r="R1862" t="str">
            <v>79</v>
          </cell>
          <cell r="S1862" t="str">
            <v>平均年限法(一)</v>
          </cell>
          <cell r="T1862" t="str">
            <v>在用</v>
          </cell>
          <cell r="U1862" t="str">
            <v>直接购入</v>
          </cell>
          <cell r="V1862" t="str">
            <v>王桂珍</v>
          </cell>
          <cell r="W1862" t="str">
            <v>2018.05.28</v>
          </cell>
          <cell r="X1862" t="str">
            <v>记--821</v>
          </cell>
        </row>
        <row r="1862">
          <cell r="AA1862" t="str">
            <v>0310</v>
          </cell>
        </row>
        <row r="1863">
          <cell r="B1863" t="str">
            <v>031022589</v>
          </cell>
          <cell r="C1863" t="str">
            <v>生产自动化-机器人五期-顶升移载机构</v>
          </cell>
          <cell r="D1863" t="str">
            <v>TR-DS01</v>
          </cell>
          <cell r="E1863">
            <v>11538.46</v>
          </cell>
          <cell r="F1863">
            <v>9115.02</v>
          </cell>
          <cell r="G1863">
            <v>2423.44</v>
          </cell>
          <cell r="H1863">
            <v>0</v>
          </cell>
          <cell r="I1863" t="str">
            <v>2018.05.28</v>
          </cell>
          <cell r="J1863" t="str">
            <v>96</v>
          </cell>
          <cell r="K1863" t="str">
            <v>剂型设备</v>
          </cell>
          <cell r="L1863" t="str">
            <v>肥东制剂分厂</v>
          </cell>
          <cell r="M1863" t="str">
            <v>肥东14#车间C3、C4线</v>
          </cell>
          <cell r="N1863" t="str">
            <v>合肥泰禾光电科技股份</v>
          </cell>
          <cell r="O1863" t="str">
            <v>115.38</v>
          </cell>
          <cell r="P1863" t="str">
            <v>1,384.56</v>
          </cell>
          <cell r="Q1863" t="str">
            <v>461.54</v>
          </cell>
          <cell r="R1863" t="str">
            <v>79</v>
          </cell>
          <cell r="S1863" t="str">
            <v>平均年限法(一)</v>
          </cell>
          <cell r="T1863" t="str">
            <v>在用</v>
          </cell>
          <cell r="U1863" t="str">
            <v>直接购入</v>
          </cell>
          <cell r="V1863" t="str">
            <v>王桂珍</v>
          </cell>
          <cell r="W1863" t="str">
            <v>2018.05.28</v>
          </cell>
          <cell r="X1863" t="str">
            <v>记--821</v>
          </cell>
        </row>
        <row r="1863">
          <cell r="AA1863" t="str">
            <v>0310</v>
          </cell>
        </row>
        <row r="1864">
          <cell r="B1864" t="str">
            <v>031022590</v>
          </cell>
          <cell r="C1864" t="str">
            <v>生产自动化-机器人五期-顶升移载机构</v>
          </cell>
          <cell r="D1864" t="str">
            <v>TR-DS01</v>
          </cell>
          <cell r="E1864">
            <v>11538.46</v>
          </cell>
          <cell r="F1864">
            <v>9115.02</v>
          </cell>
          <cell r="G1864">
            <v>2423.44</v>
          </cell>
          <cell r="H1864">
            <v>0</v>
          </cell>
          <cell r="I1864" t="str">
            <v>2018.05.28</v>
          </cell>
          <cell r="J1864" t="str">
            <v>96</v>
          </cell>
          <cell r="K1864" t="str">
            <v>剂型设备</v>
          </cell>
          <cell r="L1864" t="str">
            <v>肥东制剂分厂</v>
          </cell>
          <cell r="M1864" t="str">
            <v>肥东14#车间C3、C4线</v>
          </cell>
          <cell r="N1864" t="str">
            <v>合肥泰禾光电科技股份</v>
          </cell>
          <cell r="O1864" t="str">
            <v>115.38</v>
          </cell>
          <cell r="P1864" t="str">
            <v>1,384.56</v>
          </cell>
          <cell r="Q1864" t="str">
            <v>461.54</v>
          </cell>
          <cell r="R1864" t="str">
            <v>79</v>
          </cell>
          <cell r="S1864" t="str">
            <v>平均年限法(一)</v>
          </cell>
          <cell r="T1864" t="str">
            <v>在用</v>
          </cell>
          <cell r="U1864" t="str">
            <v>直接购入</v>
          </cell>
          <cell r="V1864" t="str">
            <v>王桂珍</v>
          </cell>
          <cell r="W1864" t="str">
            <v>2018.05.28</v>
          </cell>
          <cell r="X1864" t="str">
            <v>记--821</v>
          </cell>
        </row>
        <row r="1864">
          <cell r="AA1864" t="str">
            <v>0310</v>
          </cell>
        </row>
        <row r="1865">
          <cell r="B1865" t="str">
            <v>031022591</v>
          </cell>
          <cell r="C1865" t="str">
            <v>生产自动化-机器人五期-顶升移载机构</v>
          </cell>
          <cell r="D1865" t="str">
            <v>TR-DS01</v>
          </cell>
          <cell r="E1865">
            <v>11538.46</v>
          </cell>
          <cell r="F1865">
            <v>9115.02</v>
          </cell>
          <cell r="G1865">
            <v>2423.44</v>
          </cell>
          <cell r="H1865">
            <v>0</v>
          </cell>
          <cell r="I1865" t="str">
            <v>2018.05.28</v>
          </cell>
          <cell r="J1865" t="str">
            <v>96</v>
          </cell>
          <cell r="K1865" t="str">
            <v>剂型设备</v>
          </cell>
          <cell r="L1865" t="str">
            <v>肥东制剂分厂</v>
          </cell>
          <cell r="M1865" t="str">
            <v>肥东14#车间C3、C4线</v>
          </cell>
          <cell r="N1865" t="str">
            <v>合肥泰禾光电科技股份</v>
          </cell>
          <cell r="O1865" t="str">
            <v>115.38</v>
          </cell>
          <cell r="P1865" t="str">
            <v>1,384.56</v>
          </cell>
          <cell r="Q1865" t="str">
            <v>461.54</v>
          </cell>
          <cell r="R1865" t="str">
            <v>79</v>
          </cell>
          <cell r="S1865" t="str">
            <v>平均年限法(一)</v>
          </cell>
          <cell r="T1865" t="str">
            <v>在用</v>
          </cell>
          <cell r="U1865" t="str">
            <v>直接购入</v>
          </cell>
          <cell r="V1865" t="str">
            <v>王桂珍</v>
          </cell>
          <cell r="W1865" t="str">
            <v>2018.05.28</v>
          </cell>
          <cell r="X1865" t="str">
            <v>记--821</v>
          </cell>
        </row>
        <row r="1865">
          <cell r="AA1865" t="str">
            <v>0310</v>
          </cell>
        </row>
        <row r="1866">
          <cell r="B1866" t="str">
            <v>031022592</v>
          </cell>
          <cell r="C1866" t="str">
            <v>生产自动化-机器人五期-顶升移载机构</v>
          </cell>
          <cell r="D1866" t="str">
            <v>TR-DS01</v>
          </cell>
          <cell r="E1866">
            <v>11538.46</v>
          </cell>
          <cell r="F1866">
            <v>9115.02</v>
          </cell>
          <cell r="G1866">
            <v>2423.44</v>
          </cell>
          <cell r="H1866">
            <v>0</v>
          </cell>
          <cell r="I1866" t="str">
            <v>2018.05.28</v>
          </cell>
          <cell r="J1866" t="str">
            <v>96</v>
          </cell>
          <cell r="K1866" t="str">
            <v>剂型设备</v>
          </cell>
          <cell r="L1866" t="str">
            <v>肥东制剂分厂</v>
          </cell>
          <cell r="M1866" t="str">
            <v>肥东14#车间C3、C4线</v>
          </cell>
          <cell r="N1866" t="str">
            <v>合肥泰禾光电科技股份</v>
          </cell>
          <cell r="O1866" t="str">
            <v>115.38</v>
          </cell>
          <cell r="P1866" t="str">
            <v>1,384.56</v>
          </cell>
          <cell r="Q1866" t="str">
            <v>461.54</v>
          </cell>
          <cell r="R1866" t="str">
            <v>79</v>
          </cell>
          <cell r="S1866" t="str">
            <v>平均年限法(一)</v>
          </cell>
          <cell r="T1866" t="str">
            <v>在用</v>
          </cell>
          <cell r="U1866" t="str">
            <v>直接购入</v>
          </cell>
          <cell r="V1866" t="str">
            <v>王桂珍</v>
          </cell>
          <cell r="W1866" t="str">
            <v>2018.05.28</v>
          </cell>
          <cell r="X1866" t="str">
            <v>记--821</v>
          </cell>
        </row>
        <row r="1866">
          <cell r="AA1866" t="str">
            <v>0310</v>
          </cell>
        </row>
        <row r="1867">
          <cell r="B1867" t="str">
            <v>031022593</v>
          </cell>
          <cell r="C1867" t="str">
            <v>生产自动化-机器人五期-爬坡输送机</v>
          </cell>
          <cell r="D1867" t="str">
            <v>TR-PP01</v>
          </cell>
          <cell r="E1867">
            <v>5555.56</v>
          </cell>
          <cell r="F1867">
            <v>4389.24</v>
          </cell>
          <cell r="G1867">
            <v>1166.32</v>
          </cell>
          <cell r="H1867">
            <v>0</v>
          </cell>
          <cell r="I1867" t="str">
            <v>2018.05.28</v>
          </cell>
          <cell r="J1867" t="str">
            <v>96</v>
          </cell>
          <cell r="K1867" t="str">
            <v>剂型设备</v>
          </cell>
          <cell r="L1867" t="str">
            <v>肥东制剂分厂</v>
          </cell>
          <cell r="M1867" t="str">
            <v>肥东14#车间C3、C4线</v>
          </cell>
          <cell r="N1867" t="str">
            <v>合肥泰禾光电科技股份</v>
          </cell>
          <cell r="O1867" t="str">
            <v>55.56</v>
          </cell>
          <cell r="P1867" t="str">
            <v>666.72</v>
          </cell>
          <cell r="Q1867" t="str">
            <v>222.22</v>
          </cell>
          <cell r="R1867" t="str">
            <v>79</v>
          </cell>
          <cell r="S1867" t="str">
            <v>平均年限法(一)</v>
          </cell>
          <cell r="T1867" t="str">
            <v>在用</v>
          </cell>
          <cell r="U1867" t="str">
            <v>直接购入</v>
          </cell>
          <cell r="V1867" t="str">
            <v>王桂珍</v>
          </cell>
          <cell r="W1867" t="str">
            <v>2018.05.28</v>
          </cell>
          <cell r="X1867" t="str">
            <v>记--821</v>
          </cell>
        </row>
        <row r="1867">
          <cell r="AA1867" t="str">
            <v>0310</v>
          </cell>
        </row>
        <row r="1868">
          <cell r="B1868" t="str">
            <v>031022594</v>
          </cell>
          <cell r="C1868" t="str">
            <v>生产自动化-机器人五期-爬坡输送机</v>
          </cell>
          <cell r="D1868" t="str">
            <v>TR-PP01</v>
          </cell>
          <cell r="E1868">
            <v>5555.56</v>
          </cell>
          <cell r="F1868">
            <v>4389.24</v>
          </cell>
          <cell r="G1868">
            <v>1166.32</v>
          </cell>
          <cell r="H1868">
            <v>0</v>
          </cell>
          <cell r="I1868" t="str">
            <v>2018.05.28</v>
          </cell>
          <cell r="J1868" t="str">
            <v>96</v>
          </cell>
          <cell r="K1868" t="str">
            <v>剂型设备</v>
          </cell>
          <cell r="L1868" t="str">
            <v>肥东制剂分厂</v>
          </cell>
          <cell r="M1868" t="str">
            <v>肥东14#车间C3、C4线</v>
          </cell>
          <cell r="N1868" t="str">
            <v>合肥泰禾光电科技股份</v>
          </cell>
          <cell r="O1868" t="str">
            <v>55.56</v>
          </cell>
          <cell r="P1868" t="str">
            <v>666.72</v>
          </cell>
          <cell r="Q1868" t="str">
            <v>222.22</v>
          </cell>
          <cell r="R1868" t="str">
            <v>79</v>
          </cell>
          <cell r="S1868" t="str">
            <v>平均年限法(一)</v>
          </cell>
          <cell r="T1868" t="str">
            <v>在用</v>
          </cell>
          <cell r="U1868" t="str">
            <v>直接购入</v>
          </cell>
          <cell r="V1868" t="str">
            <v>王桂珍</v>
          </cell>
          <cell r="W1868" t="str">
            <v>2018.05.28</v>
          </cell>
          <cell r="X1868" t="str">
            <v>记--821</v>
          </cell>
        </row>
        <row r="1868">
          <cell r="AA1868" t="str">
            <v>0310</v>
          </cell>
        </row>
        <row r="1869">
          <cell r="B1869" t="str">
            <v>031022595</v>
          </cell>
          <cell r="C1869" t="str">
            <v>生产自动化-机器人五期-过渡滚筒输送机1</v>
          </cell>
          <cell r="D1869" t="str">
            <v>TR-SS01</v>
          </cell>
          <cell r="E1869">
            <v>10683.76</v>
          </cell>
          <cell r="F1869">
            <v>8440.36</v>
          </cell>
          <cell r="G1869">
            <v>2243.4</v>
          </cell>
          <cell r="H1869">
            <v>0</v>
          </cell>
          <cell r="I1869" t="str">
            <v>2018.05.28</v>
          </cell>
          <cell r="J1869" t="str">
            <v>96</v>
          </cell>
          <cell r="K1869" t="str">
            <v>剂型设备</v>
          </cell>
          <cell r="L1869" t="str">
            <v>肥东制剂分厂</v>
          </cell>
          <cell r="M1869" t="str">
            <v>肥东14#车间C3、C4线</v>
          </cell>
          <cell r="N1869" t="str">
            <v>合肥泰禾光电科技股份</v>
          </cell>
          <cell r="O1869" t="str">
            <v>106.84</v>
          </cell>
          <cell r="P1869" t="str">
            <v>1,282.08</v>
          </cell>
          <cell r="Q1869" t="str">
            <v>427.35</v>
          </cell>
          <cell r="R1869" t="str">
            <v>79</v>
          </cell>
          <cell r="S1869" t="str">
            <v>平均年限法(一)</v>
          </cell>
          <cell r="T1869" t="str">
            <v>在用</v>
          </cell>
          <cell r="U1869" t="str">
            <v>直接购入</v>
          </cell>
          <cell r="V1869" t="str">
            <v>王桂珍</v>
          </cell>
          <cell r="W1869" t="str">
            <v>2018.05.28</v>
          </cell>
          <cell r="X1869" t="str">
            <v>记--821</v>
          </cell>
        </row>
        <row r="1869">
          <cell r="AA1869" t="str">
            <v>0310</v>
          </cell>
        </row>
        <row r="1870">
          <cell r="B1870" t="str">
            <v>031022596</v>
          </cell>
          <cell r="C1870" t="str">
            <v>生产自动化-机器人五期-过渡滚筒输送机1</v>
          </cell>
          <cell r="D1870" t="str">
            <v>TR-SS01</v>
          </cell>
          <cell r="E1870">
            <v>10683.76</v>
          </cell>
          <cell r="F1870">
            <v>8440.36</v>
          </cell>
          <cell r="G1870">
            <v>2243.4</v>
          </cell>
          <cell r="H1870">
            <v>0</v>
          </cell>
          <cell r="I1870" t="str">
            <v>2018.05.28</v>
          </cell>
          <cell r="J1870" t="str">
            <v>96</v>
          </cell>
          <cell r="K1870" t="str">
            <v>剂型设备</v>
          </cell>
          <cell r="L1870" t="str">
            <v>肥东制剂分厂</v>
          </cell>
          <cell r="M1870" t="str">
            <v>肥东14#车间C3、C4线</v>
          </cell>
          <cell r="N1870" t="str">
            <v>合肥泰禾光电科技股份</v>
          </cell>
          <cell r="O1870" t="str">
            <v>106.84</v>
          </cell>
          <cell r="P1870" t="str">
            <v>1,282.08</v>
          </cell>
          <cell r="Q1870" t="str">
            <v>427.35</v>
          </cell>
          <cell r="R1870" t="str">
            <v>79</v>
          </cell>
          <cell r="S1870" t="str">
            <v>平均年限法(一)</v>
          </cell>
          <cell r="T1870" t="str">
            <v>在用</v>
          </cell>
          <cell r="U1870" t="str">
            <v>直接购入</v>
          </cell>
          <cell r="V1870" t="str">
            <v>王桂珍</v>
          </cell>
          <cell r="W1870" t="str">
            <v>2018.05.28</v>
          </cell>
          <cell r="X1870" t="str">
            <v>记--821</v>
          </cell>
        </row>
        <row r="1870">
          <cell r="AA1870" t="str">
            <v>0310</v>
          </cell>
        </row>
        <row r="1871">
          <cell r="B1871" t="str">
            <v>031022597</v>
          </cell>
          <cell r="C1871" t="str">
            <v>生产自动化-机器人五期-过渡滚筒输送机2</v>
          </cell>
          <cell r="D1871" t="str">
            <v>TR-SS02</v>
          </cell>
          <cell r="E1871">
            <v>11538.46</v>
          </cell>
          <cell r="F1871">
            <v>9115.02</v>
          </cell>
          <cell r="G1871">
            <v>2423.44</v>
          </cell>
          <cell r="H1871">
            <v>0</v>
          </cell>
          <cell r="I1871" t="str">
            <v>2018.05.28</v>
          </cell>
          <cell r="J1871" t="str">
            <v>96</v>
          </cell>
          <cell r="K1871" t="str">
            <v>剂型设备</v>
          </cell>
          <cell r="L1871" t="str">
            <v>肥东制剂分厂</v>
          </cell>
          <cell r="M1871" t="str">
            <v>肥东14#车间C3、C4线</v>
          </cell>
          <cell r="N1871" t="str">
            <v>合肥泰禾光电科技股份</v>
          </cell>
          <cell r="O1871" t="str">
            <v>115.38</v>
          </cell>
          <cell r="P1871" t="str">
            <v>1,384.56</v>
          </cell>
          <cell r="Q1871" t="str">
            <v>461.54</v>
          </cell>
          <cell r="R1871" t="str">
            <v>79</v>
          </cell>
          <cell r="S1871" t="str">
            <v>平均年限法(一)</v>
          </cell>
          <cell r="T1871" t="str">
            <v>在用</v>
          </cell>
          <cell r="U1871" t="str">
            <v>直接购入</v>
          </cell>
          <cell r="V1871" t="str">
            <v>王桂珍</v>
          </cell>
          <cell r="W1871" t="str">
            <v>2018.05.28</v>
          </cell>
          <cell r="X1871" t="str">
            <v>记--821</v>
          </cell>
        </row>
        <row r="1871">
          <cell r="AA1871" t="str">
            <v>0310</v>
          </cell>
        </row>
        <row r="1872">
          <cell r="B1872" t="str">
            <v>031022598</v>
          </cell>
          <cell r="C1872" t="str">
            <v>生产自动化-机器人五期-过渡滚筒输送机2</v>
          </cell>
          <cell r="D1872" t="str">
            <v>TR-SS02</v>
          </cell>
          <cell r="E1872">
            <v>11538.46</v>
          </cell>
          <cell r="F1872">
            <v>9115.02</v>
          </cell>
          <cell r="G1872">
            <v>2423.44</v>
          </cell>
          <cell r="H1872">
            <v>0</v>
          </cell>
          <cell r="I1872" t="str">
            <v>2018.05.28</v>
          </cell>
          <cell r="J1872" t="str">
            <v>96</v>
          </cell>
          <cell r="K1872" t="str">
            <v>剂型设备</v>
          </cell>
          <cell r="L1872" t="str">
            <v>肥东制剂分厂</v>
          </cell>
          <cell r="M1872" t="str">
            <v>肥东14#车间C3、C4线</v>
          </cell>
          <cell r="N1872" t="str">
            <v>合肥泰禾光电科技股份</v>
          </cell>
          <cell r="O1872" t="str">
            <v>115.38</v>
          </cell>
          <cell r="P1872" t="str">
            <v>1,384.56</v>
          </cell>
          <cell r="Q1872" t="str">
            <v>461.54</v>
          </cell>
          <cell r="R1872" t="str">
            <v>79</v>
          </cell>
          <cell r="S1872" t="str">
            <v>平均年限法(一)</v>
          </cell>
          <cell r="T1872" t="str">
            <v>在用</v>
          </cell>
          <cell r="U1872" t="str">
            <v>直接购入</v>
          </cell>
          <cell r="V1872" t="str">
            <v>王桂珍</v>
          </cell>
          <cell r="W1872" t="str">
            <v>2018.05.28</v>
          </cell>
          <cell r="X1872" t="str">
            <v>记--821</v>
          </cell>
        </row>
        <row r="1872">
          <cell r="AA1872" t="str">
            <v>0310</v>
          </cell>
        </row>
        <row r="1873">
          <cell r="B1873" t="str">
            <v>031022599</v>
          </cell>
          <cell r="C1873" t="str">
            <v>生产自动化-机器人五期-抓取输送机</v>
          </cell>
          <cell r="D1873" t="str">
            <v>TR-ZQ02</v>
          </cell>
          <cell r="E1873">
            <v>10256.41</v>
          </cell>
          <cell r="F1873">
            <v>8102.24</v>
          </cell>
          <cell r="G1873">
            <v>2154.17</v>
          </cell>
          <cell r="H1873">
            <v>0</v>
          </cell>
          <cell r="I1873" t="str">
            <v>2018.05.28</v>
          </cell>
          <cell r="J1873" t="str">
            <v>96</v>
          </cell>
          <cell r="K1873" t="str">
            <v>剂型设备</v>
          </cell>
          <cell r="L1873" t="str">
            <v>肥东制剂分厂</v>
          </cell>
          <cell r="M1873" t="str">
            <v>肥东14#车间C3、C4线</v>
          </cell>
          <cell r="N1873" t="str">
            <v>合肥泰禾光电科技股份</v>
          </cell>
          <cell r="O1873" t="str">
            <v>102.56</v>
          </cell>
          <cell r="P1873" t="str">
            <v>1,230.72</v>
          </cell>
          <cell r="Q1873" t="str">
            <v>410.26</v>
          </cell>
          <cell r="R1873" t="str">
            <v>79</v>
          </cell>
          <cell r="S1873" t="str">
            <v>平均年限法(一)</v>
          </cell>
          <cell r="T1873" t="str">
            <v>在用</v>
          </cell>
          <cell r="U1873" t="str">
            <v>直接购入</v>
          </cell>
          <cell r="V1873" t="str">
            <v>王桂珍</v>
          </cell>
          <cell r="W1873" t="str">
            <v>2018.05.28</v>
          </cell>
          <cell r="X1873" t="str">
            <v>记--821</v>
          </cell>
        </row>
        <row r="1873">
          <cell r="AA1873" t="str">
            <v>0310</v>
          </cell>
        </row>
        <row r="1874">
          <cell r="B1874" t="str">
            <v>031022600</v>
          </cell>
          <cell r="C1874" t="str">
            <v>生产自动化-机器人五期-抓取输送机</v>
          </cell>
          <cell r="D1874" t="str">
            <v>TR-ZQ02</v>
          </cell>
          <cell r="E1874">
            <v>10256.41</v>
          </cell>
          <cell r="F1874">
            <v>8102.24</v>
          </cell>
          <cell r="G1874">
            <v>2154.17</v>
          </cell>
          <cell r="H1874">
            <v>0</v>
          </cell>
          <cell r="I1874" t="str">
            <v>2018.05.28</v>
          </cell>
          <cell r="J1874" t="str">
            <v>96</v>
          </cell>
          <cell r="K1874" t="str">
            <v>剂型设备</v>
          </cell>
          <cell r="L1874" t="str">
            <v>肥东制剂分厂</v>
          </cell>
          <cell r="M1874" t="str">
            <v>肥东14#车间C3、C4线</v>
          </cell>
          <cell r="N1874" t="str">
            <v>合肥泰禾光电科技股份</v>
          </cell>
          <cell r="O1874" t="str">
            <v>102.56</v>
          </cell>
          <cell r="P1874" t="str">
            <v>1,230.72</v>
          </cell>
          <cell r="Q1874" t="str">
            <v>410.26</v>
          </cell>
          <cell r="R1874" t="str">
            <v>79</v>
          </cell>
          <cell r="S1874" t="str">
            <v>平均年限法(一)</v>
          </cell>
          <cell r="T1874" t="str">
            <v>在用</v>
          </cell>
          <cell r="U1874" t="str">
            <v>直接购入</v>
          </cell>
          <cell r="V1874" t="str">
            <v>王桂珍</v>
          </cell>
          <cell r="W1874" t="str">
            <v>2018.05.28</v>
          </cell>
          <cell r="X1874" t="str">
            <v>记--821</v>
          </cell>
        </row>
        <row r="1874">
          <cell r="AA1874" t="str">
            <v>0310</v>
          </cell>
        </row>
        <row r="1875">
          <cell r="B1875" t="str">
            <v>031022601</v>
          </cell>
          <cell r="C1875" t="str">
            <v>生产自动化-机器人五期-托盘库本体</v>
          </cell>
          <cell r="D1875" t="str">
            <v>TR-BT01</v>
          </cell>
          <cell r="E1875">
            <v>14529.91</v>
          </cell>
          <cell r="F1875">
            <v>11478.7</v>
          </cell>
          <cell r="G1875">
            <v>3051.21</v>
          </cell>
          <cell r="H1875">
            <v>0</v>
          </cell>
          <cell r="I1875" t="str">
            <v>2018.05.28</v>
          </cell>
          <cell r="J1875" t="str">
            <v>96</v>
          </cell>
          <cell r="K1875" t="str">
            <v>剂型设备</v>
          </cell>
          <cell r="L1875" t="str">
            <v>肥东制剂分厂</v>
          </cell>
          <cell r="M1875" t="str">
            <v>肥东14#车间C3、C4线</v>
          </cell>
          <cell r="N1875" t="str">
            <v>合肥泰禾光电科技股份</v>
          </cell>
          <cell r="O1875" t="str">
            <v>145.30</v>
          </cell>
          <cell r="P1875" t="str">
            <v>1,743.60</v>
          </cell>
          <cell r="Q1875" t="str">
            <v>581.20</v>
          </cell>
          <cell r="R1875" t="str">
            <v>79</v>
          </cell>
          <cell r="S1875" t="str">
            <v>平均年限法(一)</v>
          </cell>
          <cell r="T1875" t="str">
            <v>在用</v>
          </cell>
          <cell r="U1875" t="str">
            <v>直接购入</v>
          </cell>
          <cell r="V1875" t="str">
            <v>王桂珍</v>
          </cell>
          <cell r="W1875" t="str">
            <v>2018.05.28</v>
          </cell>
          <cell r="X1875" t="str">
            <v>记--821</v>
          </cell>
        </row>
        <row r="1875">
          <cell r="AA1875" t="str">
            <v>0310</v>
          </cell>
        </row>
        <row r="1876">
          <cell r="B1876" t="str">
            <v>031022602</v>
          </cell>
          <cell r="C1876" t="str">
            <v>生产自动化-机器人五期-空托盘链条输送机1</v>
          </cell>
          <cell r="D1876" t="str">
            <v>TR-LT01</v>
          </cell>
          <cell r="E1876">
            <v>10256.41</v>
          </cell>
          <cell r="F1876">
            <v>8102.24</v>
          </cell>
          <cell r="G1876">
            <v>2154.17</v>
          </cell>
          <cell r="H1876">
            <v>0</v>
          </cell>
          <cell r="I1876" t="str">
            <v>2018.05.28</v>
          </cell>
          <cell r="J1876" t="str">
            <v>96</v>
          </cell>
          <cell r="K1876" t="str">
            <v>剂型设备</v>
          </cell>
          <cell r="L1876" t="str">
            <v>肥东制剂分厂</v>
          </cell>
          <cell r="M1876" t="str">
            <v>肥东14#车间C3、C4线</v>
          </cell>
          <cell r="N1876" t="str">
            <v>合肥泰禾光电科技股份</v>
          </cell>
          <cell r="O1876" t="str">
            <v>102.56</v>
          </cell>
          <cell r="P1876" t="str">
            <v>1,230.72</v>
          </cell>
          <cell r="Q1876" t="str">
            <v>410.26</v>
          </cell>
          <cell r="R1876" t="str">
            <v>79</v>
          </cell>
          <cell r="S1876" t="str">
            <v>平均年限法(一)</v>
          </cell>
          <cell r="T1876" t="str">
            <v>在用</v>
          </cell>
          <cell r="U1876" t="str">
            <v>直接购入</v>
          </cell>
          <cell r="V1876" t="str">
            <v>王桂珍</v>
          </cell>
          <cell r="W1876" t="str">
            <v>2018.05.28</v>
          </cell>
          <cell r="X1876" t="str">
            <v>记--821</v>
          </cell>
        </row>
        <row r="1876">
          <cell r="AA1876" t="str">
            <v>0310</v>
          </cell>
        </row>
        <row r="1877">
          <cell r="B1877" t="str">
            <v>031022603</v>
          </cell>
          <cell r="C1877" t="str">
            <v>生产自动化-机器人五期-空托盘链条输送机2</v>
          </cell>
          <cell r="D1877" t="str">
            <v>TR-LT02</v>
          </cell>
          <cell r="E1877">
            <v>11111.11</v>
          </cell>
          <cell r="F1877">
            <v>8777.69</v>
          </cell>
          <cell r="G1877">
            <v>2333.42</v>
          </cell>
          <cell r="H1877">
            <v>0</v>
          </cell>
          <cell r="I1877" t="str">
            <v>2018.05.28</v>
          </cell>
          <cell r="J1877" t="str">
            <v>96</v>
          </cell>
          <cell r="K1877" t="str">
            <v>剂型设备</v>
          </cell>
          <cell r="L1877" t="str">
            <v>肥东制剂分厂</v>
          </cell>
          <cell r="M1877" t="str">
            <v>肥东14#车间C3、C4线</v>
          </cell>
          <cell r="N1877" t="str">
            <v>合肥泰禾光电科技股份</v>
          </cell>
          <cell r="O1877" t="str">
            <v>111.11</v>
          </cell>
          <cell r="P1877" t="str">
            <v>1,333.32</v>
          </cell>
          <cell r="Q1877" t="str">
            <v>444.44</v>
          </cell>
          <cell r="R1877" t="str">
            <v>79</v>
          </cell>
          <cell r="S1877" t="str">
            <v>平均年限法(一)</v>
          </cell>
          <cell r="T1877" t="str">
            <v>在用</v>
          </cell>
          <cell r="U1877" t="str">
            <v>直接购入</v>
          </cell>
          <cell r="V1877" t="str">
            <v>王桂珍</v>
          </cell>
          <cell r="W1877" t="str">
            <v>2018.05.28</v>
          </cell>
          <cell r="X1877" t="str">
            <v>记--821</v>
          </cell>
        </row>
        <row r="1877">
          <cell r="AA1877" t="str">
            <v>0310</v>
          </cell>
        </row>
        <row r="1878">
          <cell r="B1878" t="str">
            <v>031022604</v>
          </cell>
          <cell r="C1878" t="str">
            <v>生产自动化-机器人五期-空托盘移栽输送机</v>
          </cell>
          <cell r="D1878" t="str">
            <v>TR-XZ02</v>
          </cell>
          <cell r="E1878">
            <v>16666.67</v>
          </cell>
          <cell r="F1878">
            <v>13166.93</v>
          </cell>
          <cell r="G1878">
            <v>3499.74</v>
          </cell>
          <cell r="H1878">
            <v>0</v>
          </cell>
          <cell r="I1878" t="str">
            <v>2018.05.28</v>
          </cell>
          <cell r="J1878" t="str">
            <v>96</v>
          </cell>
          <cell r="K1878" t="str">
            <v>剂型设备</v>
          </cell>
          <cell r="L1878" t="str">
            <v>肥东制剂分厂</v>
          </cell>
          <cell r="M1878" t="str">
            <v>肥东14#车间C3、C4线</v>
          </cell>
          <cell r="N1878" t="str">
            <v>合肥泰禾光电科技股份</v>
          </cell>
          <cell r="O1878" t="str">
            <v>166.67</v>
          </cell>
          <cell r="P1878" t="str">
            <v>2,000.04</v>
          </cell>
          <cell r="Q1878" t="str">
            <v>666.67</v>
          </cell>
          <cell r="R1878" t="str">
            <v>79</v>
          </cell>
          <cell r="S1878" t="str">
            <v>平均年限法(一)</v>
          </cell>
          <cell r="T1878" t="str">
            <v>在用</v>
          </cell>
          <cell r="U1878" t="str">
            <v>直接购入</v>
          </cell>
          <cell r="V1878" t="str">
            <v>王桂珍</v>
          </cell>
          <cell r="W1878" t="str">
            <v>2018.05.28</v>
          </cell>
          <cell r="X1878" t="str">
            <v>记--821</v>
          </cell>
        </row>
        <row r="1878">
          <cell r="AA1878" t="str">
            <v>0310</v>
          </cell>
        </row>
        <row r="1879">
          <cell r="B1879" t="str">
            <v>031022605</v>
          </cell>
          <cell r="C1879" t="str">
            <v>生产自动化-机器人五期-空托盘移栽输送机</v>
          </cell>
          <cell r="D1879" t="str">
            <v>TR-XZ02</v>
          </cell>
          <cell r="E1879">
            <v>16666.67</v>
          </cell>
          <cell r="F1879">
            <v>13166.93</v>
          </cell>
          <cell r="G1879">
            <v>3499.74</v>
          </cell>
          <cell r="H1879">
            <v>0</v>
          </cell>
          <cell r="I1879" t="str">
            <v>2018.05.28</v>
          </cell>
          <cell r="J1879" t="str">
            <v>96</v>
          </cell>
          <cell r="K1879" t="str">
            <v>剂型设备</v>
          </cell>
          <cell r="L1879" t="str">
            <v>肥东制剂分厂</v>
          </cell>
          <cell r="M1879" t="str">
            <v>肥东14#车间C3、C4线</v>
          </cell>
          <cell r="N1879" t="str">
            <v>合肥泰禾光电科技股份</v>
          </cell>
          <cell r="O1879" t="str">
            <v>166.67</v>
          </cell>
          <cell r="P1879" t="str">
            <v>2,000.04</v>
          </cell>
          <cell r="Q1879" t="str">
            <v>666.67</v>
          </cell>
          <cell r="R1879" t="str">
            <v>79</v>
          </cell>
          <cell r="S1879" t="str">
            <v>平均年限法(一)</v>
          </cell>
          <cell r="T1879" t="str">
            <v>在用</v>
          </cell>
          <cell r="U1879" t="str">
            <v>直接购入</v>
          </cell>
          <cell r="V1879" t="str">
            <v>王桂珍</v>
          </cell>
          <cell r="W1879" t="str">
            <v>2018.05.28</v>
          </cell>
          <cell r="X1879" t="str">
            <v>记--821</v>
          </cell>
        </row>
        <row r="1879">
          <cell r="AA1879" t="str">
            <v>0310</v>
          </cell>
        </row>
        <row r="1880">
          <cell r="B1880" t="str">
            <v>031022606</v>
          </cell>
          <cell r="C1880" t="str">
            <v>生产自动化-机器人五期-码垛输送机</v>
          </cell>
          <cell r="D1880" t="str">
            <v>TR-MD01</v>
          </cell>
          <cell r="E1880">
            <v>11111.11</v>
          </cell>
          <cell r="F1880">
            <v>8777.69</v>
          </cell>
          <cell r="G1880">
            <v>2333.42</v>
          </cell>
          <cell r="H1880">
            <v>0</v>
          </cell>
          <cell r="I1880" t="str">
            <v>2018.05.28</v>
          </cell>
          <cell r="J1880" t="str">
            <v>96</v>
          </cell>
          <cell r="K1880" t="str">
            <v>剂型设备</v>
          </cell>
          <cell r="L1880" t="str">
            <v>肥东制剂分厂</v>
          </cell>
          <cell r="M1880" t="str">
            <v>肥东14#车间C3、C4线</v>
          </cell>
          <cell r="N1880" t="str">
            <v>合肥泰禾光电科技股份</v>
          </cell>
          <cell r="O1880" t="str">
            <v>111.11</v>
          </cell>
          <cell r="P1880" t="str">
            <v>1,333.32</v>
          </cell>
          <cell r="Q1880" t="str">
            <v>444.44</v>
          </cell>
          <cell r="R1880" t="str">
            <v>79</v>
          </cell>
          <cell r="S1880" t="str">
            <v>平均年限法(一)</v>
          </cell>
          <cell r="T1880" t="str">
            <v>在用</v>
          </cell>
          <cell r="U1880" t="str">
            <v>直接购入</v>
          </cell>
          <cell r="V1880" t="str">
            <v>王桂珍</v>
          </cell>
          <cell r="W1880" t="str">
            <v>2018.05.28</v>
          </cell>
          <cell r="X1880" t="str">
            <v>记--821</v>
          </cell>
        </row>
        <row r="1880">
          <cell r="AA1880" t="str">
            <v>0310</v>
          </cell>
        </row>
        <row r="1881">
          <cell r="B1881" t="str">
            <v>031022607</v>
          </cell>
          <cell r="C1881" t="str">
            <v>生产自动化-机器人五期-码垛输送机</v>
          </cell>
          <cell r="D1881" t="str">
            <v>TR-MD01</v>
          </cell>
          <cell r="E1881">
            <v>11111.11</v>
          </cell>
          <cell r="F1881">
            <v>8777.69</v>
          </cell>
          <cell r="G1881">
            <v>2333.42</v>
          </cell>
          <cell r="H1881">
            <v>0</v>
          </cell>
          <cell r="I1881" t="str">
            <v>2018.05.28</v>
          </cell>
          <cell r="J1881" t="str">
            <v>96</v>
          </cell>
          <cell r="K1881" t="str">
            <v>剂型设备</v>
          </cell>
          <cell r="L1881" t="str">
            <v>肥东制剂分厂</v>
          </cell>
          <cell r="M1881" t="str">
            <v>肥东14#车间C3、C4线</v>
          </cell>
          <cell r="N1881" t="str">
            <v>合肥泰禾光电科技股份</v>
          </cell>
          <cell r="O1881" t="str">
            <v>111.11</v>
          </cell>
          <cell r="P1881" t="str">
            <v>1,333.32</v>
          </cell>
          <cell r="Q1881" t="str">
            <v>444.44</v>
          </cell>
          <cell r="R1881" t="str">
            <v>79</v>
          </cell>
          <cell r="S1881" t="str">
            <v>平均年限法(一)</v>
          </cell>
          <cell r="T1881" t="str">
            <v>在用</v>
          </cell>
          <cell r="U1881" t="str">
            <v>直接购入</v>
          </cell>
          <cell r="V1881" t="str">
            <v>王桂珍</v>
          </cell>
          <cell r="W1881" t="str">
            <v>2018.05.28</v>
          </cell>
          <cell r="X1881" t="str">
            <v>记--821</v>
          </cell>
        </row>
        <row r="1881">
          <cell r="AA1881" t="str">
            <v>0310</v>
          </cell>
        </row>
        <row r="1882">
          <cell r="B1882" t="str">
            <v>031022608</v>
          </cell>
          <cell r="C1882" t="str">
            <v>生产自动化-机器人五期-叉车输送机</v>
          </cell>
          <cell r="D1882" t="str">
            <v>TR-CQ01</v>
          </cell>
          <cell r="E1882">
            <v>8119.66</v>
          </cell>
          <cell r="F1882">
            <v>6414.8</v>
          </cell>
          <cell r="G1882">
            <v>1704.86</v>
          </cell>
          <cell r="H1882">
            <v>0</v>
          </cell>
          <cell r="I1882" t="str">
            <v>2018.05.28</v>
          </cell>
          <cell r="J1882" t="str">
            <v>96</v>
          </cell>
          <cell r="K1882" t="str">
            <v>剂型设备</v>
          </cell>
          <cell r="L1882" t="str">
            <v>肥东制剂分厂</v>
          </cell>
          <cell r="M1882" t="str">
            <v>肥东14#车间C3、C4线</v>
          </cell>
          <cell r="N1882" t="str">
            <v>合肥泰禾光电科技股份</v>
          </cell>
          <cell r="O1882" t="str">
            <v>81.20</v>
          </cell>
          <cell r="P1882" t="str">
            <v>974.40</v>
          </cell>
          <cell r="Q1882" t="str">
            <v>324.79</v>
          </cell>
          <cell r="R1882" t="str">
            <v>79</v>
          </cell>
          <cell r="S1882" t="str">
            <v>平均年限法(一)</v>
          </cell>
          <cell r="T1882" t="str">
            <v>在用</v>
          </cell>
          <cell r="U1882" t="str">
            <v>直接购入</v>
          </cell>
          <cell r="V1882" t="str">
            <v>王桂珍</v>
          </cell>
          <cell r="W1882" t="str">
            <v>2018.05.28</v>
          </cell>
          <cell r="X1882" t="str">
            <v>记--821</v>
          </cell>
        </row>
        <row r="1882">
          <cell r="AA1882" t="str">
            <v>0310</v>
          </cell>
        </row>
        <row r="1883">
          <cell r="B1883" t="str">
            <v>031022609</v>
          </cell>
          <cell r="C1883" t="str">
            <v>生产自动化-机器人五期-叉车输送机</v>
          </cell>
          <cell r="D1883" t="str">
            <v>TR-CQ01</v>
          </cell>
          <cell r="E1883">
            <v>8119.66</v>
          </cell>
          <cell r="F1883">
            <v>6414.8</v>
          </cell>
          <cell r="G1883">
            <v>1704.86</v>
          </cell>
          <cell r="H1883">
            <v>0</v>
          </cell>
          <cell r="I1883" t="str">
            <v>2018.05.28</v>
          </cell>
          <cell r="J1883" t="str">
            <v>96</v>
          </cell>
          <cell r="K1883" t="str">
            <v>剂型设备</v>
          </cell>
          <cell r="L1883" t="str">
            <v>肥东制剂分厂</v>
          </cell>
          <cell r="M1883" t="str">
            <v>肥东14#车间C3、C4线</v>
          </cell>
          <cell r="N1883" t="str">
            <v>合肥泰禾光电科技股份</v>
          </cell>
          <cell r="O1883" t="str">
            <v>81.20</v>
          </cell>
          <cell r="P1883" t="str">
            <v>974.40</v>
          </cell>
          <cell r="Q1883" t="str">
            <v>324.79</v>
          </cell>
          <cell r="R1883" t="str">
            <v>79</v>
          </cell>
          <cell r="S1883" t="str">
            <v>平均年限法(一)</v>
          </cell>
          <cell r="T1883" t="str">
            <v>在用</v>
          </cell>
          <cell r="U1883" t="str">
            <v>直接购入</v>
          </cell>
          <cell r="V1883" t="str">
            <v>王桂珍</v>
          </cell>
          <cell r="W1883" t="str">
            <v>2018.05.28</v>
          </cell>
          <cell r="X1883" t="str">
            <v>记--821</v>
          </cell>
        </row>
        <row r="1883">
          <cell r="AA1883" t="str">
            <v>0310</v>
          </cell>
        </row>
        <row r="1884">
          <cell r="B1884" t="str">
            <v>031022610</v>
          </cell>
          <cell r="C1884" t="str">
            <v>生产自动化-机器人五期-电气部份</v>
          </cell>
          <cell r="D1884" t="str">
            <v>TR-CQ01</v>
          </cell>
          <cell r="E1884">
            <v>38461.52</v>
          </cell>
          <cell r="F1884">
            <v>30384.98</v>
          </cell>
          <cell r="G1884">
            <v>8076.54</v>
          </cell>
          <cell r="H1884">
            <v>0</v>
          </cell>
          <cell r="I1884" t="str">
            <v>2018.05.28</v>
          </cell>
          <cell r="J1884" t="str">
            <v>96</v>
          </cell>
          <cell r="K1884" t="str">
            <v>剂型设备</v>
          </cell>
          <cell r="L1884" t="str">
            <v>肥东制剂分厂</v>
          </cell>
          <cell r="M1884" t="str">
            <v>肥东14#车间C3、C4线</v>
          </cell>
          <cell r="N1884" t="str">
            <v>合肥泰禾光电科技股份</v>
          </cell>
          <cell r="O1884" t="str">
            <v>384.62</v>
          </cell>
          <cell r="P1884" t="str">
            <v>4,615.44</v>
          </cell>
          <cell r="Q1884" t="str">
            <v>1,538.46</v>
          </cell>
          <cell r="R1884" t="str">
            <v>79</v>
          </cell>
          <cell r="S1884" t="str">
            <v>平均年限法(一)</v>
          </cell>
          <cell r="T1884" t="str">
            <v>在用</v>
          </cell>
          <cell r="U1884" t="str">
            <v>直接购入</v>
          </cell>
          <cell r="V1884" t="str">
            <v>王桂珍</v>
          </cell>
          <cell r="W1884" t="str">
            <v>2018.05.28</v>
          </cell>
          <cell r="X1884" t="str">
            <v>记--821</v>
          </cell>
        </row>
        <row r="1884">
          <cell r="AA1884" t="str">
            <v>0310</v>
          </cell>
        </row>
        <row r="1885">
          <cell r="B1885" t="str">
            <v>050400002</v>
          </cell>
          <cell r="C1885" t="str">
            <v>肥东制剂垃圾房6间</v>
          </cell>
        </row>
        <row r="1885">
          <cell r="E1885">
            <v>22844.83</v>
          </cell>
          <cell r="F1885">
            <v>21931.04</v>
          </cell>
          <cell r="G1885">
            <v>913.79</v>
          </cell>
          <cell r="H1885">
            <v>0</v>
          </cell>
          <cell r="I1885" t="str">
            <v>2018.06.19</v>
          </cell>
          <cell r="J1885" t="str">
            <v>1</v>
          </cell>
          <cell r="K1885" t="str">
            <v>附属工程</v>
          </cell>
          <cell r="L1885" t="str">
            <v>肥东制剂分厂</v>
          </cell>
          <cell r="M1885" t="str">
            <v>肥东分厂</v>
          </cell>
          <cell r="N1885" t="str">
            <v>合肥春华起重机械</v>
          </cell>
          <cell r="O1885" t="str">
            <v>0.00</v>
          </cell>
          <cell r="P1885" t="str">
            <v>0.00</v>
          </cell>
          <cell r="Q1885" t="str">
            <v>913.79</v>
          </cell>
          <cell r="R1885" t="str">
            <v>0</v>
          </cell>
          <cell r="S1885" t="str">
            <v>平均年限法(一)</v>
          </cell>
          <cell r="T1885" t="str">
            <v>在用</v>
          </cell>
          <cell r="U1885" t="str">
            <v>直接购入</v>
          </cell>
          <cell r="V1885" t="str">
            <v>王桂珍</v>
          </cell>
          <cell r="W1885" t="str">
            <v>2018.06.19</v>
          </cell>
          <cell r="X1885" t="str">
            <v>记--434</v>
          </cell>
        </row>
        <row r="1885">
          <cell r="AA1885" t="str">
            <v>0504</v>
          </cell>
        </row>
        <row r="1886">
          <cell r="B1886" t="str">
            <v>032300001</v>
          </cell>
          <cell r="C1886" t="str">
            <v>MVR环保装置及附属设备</v>
          </cell>
        </row>
        <row r="1886">
          <cell r="E1886">
            <v>1429193.71</v>
          </cell>
          <cell r="F1886">
            <v>1111706.71</v>
          </cell>
          <cell r="G1886">
            <v>317487</v>
          </cell>
          <cell r="H1886">
            <v>0</v>
          </cell>
          <cell r="I1886" t="str">
            <v>2018.06.28</v>
          </cell>
          <cell r="J1886" t="str">
            <v>96</v>
          </cell>
          <cell r="K1886" t="str">
            <v>MVR环保装置及附属设备</v>
          </cell>
          <cell r="L1886" t="str">
            <v>肥东合成分厂</v>
          </cell>
          <cell r="M1886" t="str">
            <v>肥东合成分厂（土建80.4万 曝气池17万 安装11.4万 污水及防腐16万）</v>
          </cell>
          <cell r="N1886" t="str">
            <v>安徽呈艺 泰立 致强</v>
          </cell>
          <cell r="O1886" t="str">
            <v>14,291.94</v>
          </cell>
          <cell r="P1886" t="str">
            <v>171,503.28</v>
          </cell>
          <cell r="Q1886" t="str">
            <v>57,167.76</v>
          </cell>
          <cell r="R1886" t="str">
            <v>78</v>
          </cell>
          <cell r="S1886" t="str">
            <v>平均年限法(一)</v>
          </cell>
          <cell r="T1886" t="str">
            <v>在用</v>
          </cell>
          <cell r="U1886" t="str">
            <v>在建工程转入</v>
          </cell>
          <cell r="V1886" t="str">
            <v>王桂珍</v>
          </cell>
          <cell r="W1886" t="str">
            <v>2018.06.28</v>
          </cell>
          <cell r="X1886" t="str">
            <v>记--579</v>
          </cell>
        </row>
        <row r="1886">
          <cell r="AA1886" t="str">
            <v>0323</v>
          </cell>
        </row>
        <row r="1887">
          <cell r="B1887" t="str">
            <v>031022611</v>
          </cell>
          <cell r="C1887" t="str">
            <v>冷干机（含三级过滤器）</v>
          </cell>
        </row>
        <row r="1887">
          <cell r="E1887">
            <v>25258.62</v>
          </cell>
          <cell r="F1887">
            <v>19702.02</v>
          </cell>
          <cell r="G1887">
            <v>5556.6</v>
          </cell>
          <cell r="H1887">
            <v>0</v>
          </cell>
          <cell r="I1887" t="str">
            <v>2018.06.30</v>
          </cell>
          <cell r="J1887" t="str">
            <v>96</v>
          </cell>
          <cell r="K1887" t="str">
            <v>剂型设备</v>
          </cell>
          <cell r="L1887" t="str">
            <v>肥东制剂分厂</v>
          </cell>
          <cell r="M1887" t="str">
            <v>肥东分厂公用</v>
          </cell>
          <cell r="N1887" t="str">
            <v>合肥恒讯机电设备公司</v>
          </cell>
          <cell r="O1887" t="str">
            <v>252.59</v>
          </cell>
          <cell r="P1887" t="str">
            <v>3,031.08</v>
          </cell>
          <cell r="Q1887" t="str">
            <v>1,010.34</v>
          </cell>
          <cell r="R1887" t="str">
            <v>78</v>
          </cell>
          <cell r="S1887" t="str">
            <v>平均年限法(一)</v>
          </cell>
          <cell r="T1887" t="str">
            <v>在用</v>
          </cell>
          <cell r="U1887" t="str">
            <v>直接购入</v>
          </cell>
          <cell r="V1887" t="str">
            <v>王桂珍</v>
          </cell>
          <cell r="W1887" t="str">
            <v>2018.06.30</v>
          </cell>
          <cell r="X1887" t="str">
            <v>记--802</v>
          </cell>
        </row>
        <row r="1887">
          <cell r="AA1887" t="str">
            <v>0310</v>
          </cell>
        </row>
        <row r="1888">
          <cell r="B1888" t="str">
            <v>030800177</v>
          </cell>
          <cell r="C1888" t="str">
            <v>聚丙烯立式储罐</v>
          </cell>
          <cell r="D1888" t="str">
            <v>2800*3000</v>
          </cell>
          <cell r="E1888">
            <v>19741.38</v>
          </cell>
          <cell r="F1888">
            <v>13818.7</v>
          </cell>
          <cell r="G1888">
            <v>300</v>
          </cell>
          <cell r="H1888">
            <v>5622.68</v>
          </cell>
          <cell r="I1888" t="str">
            <v>2018.06.30</v>
          </cell>
          <cell r="J1888" t="str">
            <v>96</v>
          </cell>
          <cell r="K1888" t="str">
            <v>烟嘧装置（合成一车间）</v>
          </cell>
          <cell r="L1888" t="str">
            <v>肥东合成分厂</v>
          </cell>
          <cell r="M1888" t="str">
            <v>肥东合成一车间（磺隆)</v>
          </cell>
          <cell r="N1888" t="str">
            <v>合肥广庆防腐设备公司</v>
          </cell>
          <cell r="O1888" t="str">
            <v>0.00</v>
          </cell>
          <cell r="P1888" t="str">
            <v>2,171.51</v>
          </cell>
          <cell r="Q1888" t="str">
            <v>789.66</v>
          </cell>
          <cell r="R1888" t="str">
            <v>78</v>
          </cell>
          <cell r="S1888" t="str">
            <v>平均年限法(一)</v>
          </cell>
          <cell r="T1888" t="str">
            <v>在用</v>
          </cell>
          <cell r="U1888" t="str">
            <v>直接购入</v>
          </cell>
          <cell r="V1888" t="str">
            <v>王桂珍</v>
          </cell>
          <cell r="W1888" t="str">
            <v>2018.06.30</v>
          </cell>
          <cell r="X1888" t="str">
            <v>记--804</v>
          </cell>
        </row>
        <row r="1888">
          <cell r="AA1888" t="str">
            <v>0308</v>
          </cell>
        </row>
        <row r="1889">
          <cell r="B1889" t="str">
            <v>030800178</v>
          </cell>
          <cell r="C1889" t="str">
            <v>聚丙烯立式储罐</v>
          </cell>
          <cell r="D1889" t="str">
            <v>2800*3000</v>
          </cell>
          <cell r="E1889">
            <v>19741.38</v>
          </cell>
          <cell r="F1889">
            <v>15397.98</v>
          </cell>
          <cell r="G1889">
            <v>4343.4</v>
          </cell>
          <cell r="H1889">
            <v>0</v>
          </cell>
          <cell r="I1889" t="str">
            <v>2018.06.30</v>
          </cell>
          <cell r="J1889" t="str">
            <v>96</v>
          </cell>
          <cell r="K1889" t="str">
            <v>烟嘧装置（合成一车间）</v>
          </cell>
          <cell r="L1889" t="str">
            <v>肥东合成分厂</v>
          </cell>
          <cell r="M1889" t="str">
            <v>肥东合成一车间（磺隆)</v>
          </cell>
          <cell r="N1889" t="str">
            <v>合肥广庆防腐设备公司</v>
          </cell>
          <cell r="O1889" t="str">
            <v>197.41</v>
          </cell>
          <cell r="P1889" t="str">
            <v>2,368.92</v>
          </cell>
          <cell r="Q1889" t="str">
            <v>789.66</v>
          </cell>
          <cell r="R1889" t="str">
            <v>78</v>
          </cell>
          <cell r="S1889" t="str">
            <v>平均年限法(一)</v>
          </cell>
          <cell r="T1889" t="str">
            <v>在用</v>
          </cell>
          <cell r="U1889" t="str">
            <v>直接购入</v>
          </cell>
          <cell r="V1889" t="str">
            <v>王桂珍</v>
          </cell>
          <cell r="W1889" t="str">
            <v>2018.06.30</v>
          </cell>
          <cell r="X1889" t="str">
            <v>记--804</v>
          </cell>
        </row>
        <row r="1889">
          <cell r="AA1889" t="str">
            <v>0308</v>
          </cell>
        </row>
        <row r="1890">
          <cell r="B1890" t="str">
            <v>030800179</v>
          </cell>
          <cell r="C1890" t="str">
            <v>聚丙烯立式储罐</v>
          </cell>
          <cell r="D1890" t="str">
            <v>2800*3000</v>
          </cell>
          <cell r="E1890">
            <v>19741.38</v>
          </cell>
          <cell r="F1890">
            <v>15397.98</v>
          </cell>
          <cell r="G1890">
            <v>4343.4</v>
          </cell>
          <cell r="H1890">
            <v>0</v>
          </cell>
          <cell r="I1890" t="str">
            <v>2018.06.30</v>
          </cell>
          <cell r="J1890" t="str">
            <v>96</v>
          </cell>
          <cell r="K1890" t="str">
            <v>烟嘧装置（合成一车间）</v>
          </cell>
          <cell r="L1890" t="str">
            <v>肥东合成分厂</v>
          </cell>
          <cell r="M1890" t="str">
            <v>肥东合成一车间（磺隆)</v>
          </cell>
          <cell r="N1890" t="str">
            <v>合肥广庆防腐设备公司</v>
          </cell>
          <cell r="O1890" t="str">
            <v>197.41</v>
          </cell>
          <cell r="P1890" t="str">
            <v>2,368.92</v>
          </cell>
          <cell r="Q1890" t="str">
            <v>789.66</v>
          </cell>
          <cell r="R1890" t="str">
            <v>78</v>
          </cell>
          <cell r="S1890" t="str">
            <v>平均年限法(一)</v>
          </cell>
          <cell r="T1890" t="str">
            <v>在用</v>
          </cell>
          <cell r="U1890" t="str">
            <v>直接购入</v>
          </cell>
          <cell r="V1890" t="str">
            <v>王桂珍</v>
          </cell>
          <cell r="W1890" t="str">
            <v>2018.06.30</v>
          </cell>
          <cell r="X1890" t="str">
            <v>记--804</v>
          </cell>
        </row>
        <row r="1890">
          <cell r="AA1890" t="str">
            <v>0308</v>
          </cell>
        </row>
        <row r="1891">
          <cell r="B1891" t="str">
            <v>031022612</v>
          </cell>
          <cell r="C1891" t="str">
            <v>全自动理瓶机</v>
          </cell>
          <cell r="D1891" t="str">
            <v>LP-200B（含倒瓶剔除）</v>
          </cell>
          <cell r="E1891">
            <v>84482.76</v>
          </cell>
          <cell r="F1891">
            <v>65896.74</v>
          </cell>
          <cell r="G1891">
            <v>18586.02</v>
          </cell>
          <cell r="H1891">
            <v>0</v>
          </cell>
          <cell r="I1891" t="str">
            <v>2018.06.30</v>
          </cell>
          <cell r="J1891" t="str">
            <v>96</v>
          </cell>
          <cell r="K1891" t="str">
            <v>剂型设备</v>
          </cell>
          <cell r="L1891" t="str">
            <v>肥东制剂分厂</v>
          </cell>
          <cell r="M1891" t="str">
            <v>肥东制剂11#车间</v>
          </cell>
          <cell r="N1891" t="str">
            <v>江苏金旺包装机械科技</v>
          </cell>
          <cell r="O1891" t="str">
            <v>844.83</v>
          </cell>
          <cell r="P1891" t="str">
            <v>10,137.96</v>
          </cell>
          <cell r="Q1891" t="str">
            <v>3,379.31</v>
          </cell>
          <cell r="R1891" t="str">
            <v>78</v>
          </cell>
          <cell r="S1891" t="str">
            <v>平均年限法(一)</v>
          </cell>
          <cell r="T1891" t="str">
            <v>在用</v>
          </cell>
          <cell r="U1891" t="str">
            <v>直接购入</v>
          </cell>
          <cell r="V1891" t="str">
            <v>王桂珍</v>
          </cell>
          <cell r="W1891" t="str">
            <v>2018.06.30</v>
          </cell>
          <cell r="X1891" t="str">
            <v>记--815</v>
          </cell>
        </row>
        <row r="1891">
          <cell r="AA1891" t="str">
            <v>0310</v>
          </cell>
        </row>
        <row r="1892">
          <cell r="B1892" t="str">
            <v>031022613</v>
          </cell>
          <cell r="C1892" t="str">
            <v>全自动理瓶机</v>
          </cell>
          <cell r="D1892" t="str">
            <v>LP-200B（含倒瓶剔除）</v>
          </cell>
          <cell r="E1892">
            <v>84482.76</v>
          </cell>
          <cell r="F1892">
            <v>65896.74</v>
          </cell>
          <cell r="G1892">
            <v>18586.02</v>
          </cell>
          <cell r="H1892">
            <v>0</v>
          </cell>
          <cell r="I1892" t="str">
            <v>2018.06.30</v>
          </cell>
          <cell r="J1892" t="str">
            <v>96</v>
          </cell>
          <cell r="K1892" t="str">
            <v>剂型设备</v>
          </cell>
          <cell r="L1892" t="str">
            <v>肥东制剂分厂</v>
          </cell>
          <cell r="M1892" t="str">
            <v>肥东制剂11#车间</v>
          </cell>
          <cell r="N1892" t="str">
            <v>江苏金旺包装机械科技</v>
          </cell>
          <cell r="O1892" t="str">
            <v>844.83</v>
          </cell>
          <cell r="P1892" t="str">
            <v>10,137.96</v>
          </cell>
          <cell r="Q1892" t="str">
            <v>3,379.31</v>
          </cell>
          <cell r="R1892" t="str">
            <v>78</v>
          </cell>
          <cell r="S1892" t="str">
            <v>平均年限法(一)</v>
          </cell>
          <cell r="T1892" t="str">
            <v>在用</v>
          </cell>
          <cell r="U1892" t="str">
            <v>直接购入</v>
          </cell>
          <cell r="V1892" t="str">
            <v>王桂珍</v>
          </cell>
          <cell r="W1892" t="str">
            <v>2018.06.30</v>
          </cell>
          <cell r="X1892" t="str">
            <v>记--815</v>
          </cell>
        </row>
        <row r="1892">
          <cell r="AA1892" t="str">
            <v>0310</v>
          </cell>
        </row>
        <row r="1893">
          <cell r="B1893" t="str">
            <v>031022614</v>
          </cell>
          <cell r="C1893" t="str">
            <v>全自动理瓶机</v>
          </cell>
          <cell r="D1893" t="str">
            <v>LP-200B（含倒瓶剔除）</v>
          </cell>
          <cell r="E1893">
            <v>84482.76</v>
          </cell>
          <cell r="F1893">
            <v>65896.74</v>
          </cell>
          <cell r="G1893">
            <v>18586.02</v>
          </cell>
          <cell r="H1893">
            <v>0</v>
          </cell>
          <cell r="I1893" t="str">
            <v>2018.06.30</v>
          </cell>
          <cell r="J1893" t="str">
            <v>96</v>
          </cell>
          <cell r="K1893" t="str">
            <v>剂型设备</v>
          </cell>
          <cell r="L1893" t="str">
            <v>肥东制剂分厂</v>
          </cell>
          <cell r="M1893" t="str">
            <v>肥东制剂11#车间</v>
          </cell>
          <cell r="N1893" t="str">
            <v>江苏金旺包装机械科技</v>
          </cell>
          <cell r="O1893" t="str">
            <v>844.83</v>
          </cell>
          <cell r="P1893" t="str">
            <v>10,137.96</v>
          </cell>
          <cell r="Q1893" t="str">
            <v>3,379.31</v>
          </cell>
          <cell r="R1893" t="str">
            <v>78</v>
          </cell>
          <cell r="S1893" t="str">
            <v>平均年限法(一)</v>
          </cell>
          <cell r="T1893" t="str">
            <v>在用</v>
          </cell>
          <cell r="U1893" t="str">
            <v>直接购入</v>
          </cell>
          <cell r="V1893" t="str">
            <v>王桂珍</v>
          </cell>
          <cell r="W1893" t="str">
            <v>2018.06.30</v>
          </cell>
          <cell r="X1893" t="str">
            <v>记--815</v>
          </cell>
        </row>
        <row r="1893">
          <cell r="AA1893" t="str">
            <v>0310</v>
          </cell>
        </row>
        <row r="1894">
          <cell r="B1894" t="str">
            <v>031022615</v>
          </cell>
          <cell r="C1894" t="str">
            <v>不干胶贴标机</v>
          </cell>
          <cell r="D1894" t="str">
            <v>TN-150AS</v>
          </cell>
          <cell r="E1894">
            <v>13793.1</v>
          </cell>
          <cell r="F1894">
            <v>10758.54</v>
          </cell>
          <cell r="G1894">
            <v>3034.56</v>
          </cell>
          <cell r="H1894">
            <v>0</v>
          </cell>
          <cell r="I1894" t="str">
            <v>2018.06.30</v>
          </cell>
          <cell r="J1894" t="str">
            <v>96</v>
          </cell>
          <cell r="K1894" t="str">
            <v>剂型设备</v>
          </cell>
          <cell r="L1894" t="str">
            <v>肥东制剂分厂</v>
          </cell>
          <cell r="M1894" t="str">
            <v>肥东制剂11#车间</v>
          </cell>
          <cell r="N1894" t="str">
            <v>江苏金旺包装机械科技</v>
          </cell>
          <cell r="O1894" t="str">
            <v>137.93</v>
          </cell>
          <cell r="P1894" t="str">
            <v>1,655.16</v>
          </cell>
          <cell r="Q1894" t="str">
            <v>551.72</v>
          </cell>
          <cell r="R1894" t="str">
            <v>78</v>
          </cell>
          <cell r="S1894" t="str">
            <v>平均年限法(一)</v>
          </cell>
          <cell r="T1894" t="str">
            <v>在用</v>
          </cell>
          <cell r="U1894" t="str">
            <v>直接购入</v>
          </cell>
          <cell r="V1894" t="str">
            <v>王桂珍</v>
          </cell>
          <cell r="W1894" t="str">
            <v>2018.06.30</v>
          </cell>
          <cell r="X1894" t="str">
            <v>记--815</v>
          </cell>
        </row>
        <row r="1894">
          <cell r="AA1894" t="str">
            <v>0310</v>
          </cell>
        </row>
        <row r="1895">
          <cell r="B1895" t="str">
            <v>030800180</v>
          </cell>
          <cell r="C1895" t="str">
            <v>水喷射真空泵</v>
          </cell>
          <cell r="D1895" t="str">
            <v>WVPF200-I(钢喷涂F40）</v>
          </cell>
          <cell r="E1895">
            <v>4655.17</v>
          </cell>
          <cell r="F1895">
            <v>3630.9</v>
          </cell>
          <cell r="G1895">
            <v>1024.27</v>
          </cell>
          <cell r="H1895">
            <v>0</v>
          </cell>
          <cell r="I1895" t="str">
            <v>2018.06.30</v>
          </cell>
          <cell r="J1895" t="str">
            <v>96</v>
          </cell>
          <cell r="K1895" t="str">
            <v>烟嘧装置（合成一车间）</v>
          </cell>
          <cell r="L1895" t="str">
            <v>肥东合成分厂</v>
          </cell>
          <cell r="M1895" t="str">
            <v>肥东合成分厂</v>
          </cell>
          <cell r="N1895" t="str">
            <v>无锡市长庆化工防腐公</v>
          </cell>
          <cell r="O1895" t="str">
            <v>46.55</v>
          </cell>
          <cell r="P1895" t="str">
            <v>558.60</v>
          </cell>
          <cell r="Q1895" t="str">
            <v>186.21</v>
          </cell>
          <cell r="R1895" t="str">
            <v>78</v>
          </cell>
          <cell r="S1895" t="str">
            <v>平均年限法(一)</v>
          </cell>
          <cell r="T1895" t="str">
            <v>在用</v>
          </cell>
          <cell r="U1895" t="str">
            <v>直接购入</v>
          </cell>
          <cell r="V1895" t="str">
            <v>王桂珍</v>
          </cell>
          <cell r="W1895" t="str">
            <v>2018.06.30</v>
          </cell>
          <cell r="X1895" t="str">
            <v>记--817</v>
          </cell>
        </row>
        <row r="1895">
          <cell r="AA1895" t="str">
            <v>0308</v>
          </cell>
        </row>
        <row r="1896">
          <cell r="B1896" t="str">
            <v>030800181</v>
          </cell>
          <cell r="C1896" t="str">
            <v>水喷射真空泵</v>
          </cell>
          <cell r="D1896" t="str">
            <v>WVPF200-I(钢喷涂F40）</v>
          </cell>
          <cell r="E1896">
            <v>4655.16</v>
          </cell>
          <cell r="F1896">
            <v>3630.9</v>
          </cell>
          <cell r="G1896">
            <v>1024.26</v>
          </cell>
          <cell r="H1896">
            <v>0</v>
          </cell>
          <cell r="I1896" t="str">
            <v>2018.06.30</v>
          </cell>
          <cell r="J1896" t="str">
            <v>96</v>
          </cell>
          <cell r="K1896" t="str">
            <v>烟嘧装置（合成一车间）</v>
          </cell>
          <cell r="L1896" t="str">
            <v>肥东合成分厂</v>
          </cell>
          <cell r="M1896" t="str">
            <v>肥东合成分厂</v>
          </cell>
          <cell r="N1896" t="str">
            <v>无锡市长庆化工防腐公</v>
          </cell>
          <cell r="O1896" t="str">
            <v>46.55</v>
          </cell>
          <cell r="P1896" t="str">
            <v>558.60</v>
          </cell>
          <cell r="Q1896" t="str">
            <v>186.21</v>
          </cell>
          <cell r="R1896" t="str">
            <v>78</v>
          </cell>
          <cell r="S1896" t="str">
            <v>平均年限法(一)</v>
          </cell>
          <cell r="T1896" t="str">
            <v>在用</v>
          </cell>
          <cell r="U1896" t="str">
            <v>直接购入</v>
          </cell>
          <cell r="V1896" t="str">
            <v>王桂珍</v>
          </cell>
          <cell r="W1896" t="str">
            <v>2018.06.30</v>
          </cell>
          <cell r="X1896" t="str">
            <v>记--817</v>
          </cell>
        </row>
        <row r="1896">
          <cell r="AA1896" t="str">
            <v>0308</v>
          </cell>
        </row>
        <row r="1897">
          <cell r="B1897" t="str">
            <v>030800182</v>
          </cell>
          <cell r="C1897" t="str">
            <v>水喷射真空泵</v>
          </cell>
          <cell r="D1897" t="str">
            <v>WVPF200-I(钢喷涂F40）</v>
          </cell>
          <cell r="E1897">
            <v>4655.17</v>
          </cell>
          <cell r="F1897">
            <v>3630.9</v>
          </cell>
          <cell r="G1897">
            <v>1024.27</v>
          </cell>
          <cell r="H1897">
            <v>0</v>
          </cell>
          <cell r="I1897" t="str">
            <v>2018.06.30</v>
          </cell>
          <cell r="J1897" t="str">
            <v>96</v>
          </cell>
          <cell r="K1897" t="str">
            <v>烟嘧装置（合成一车间）</v>
          </cell>
          <cell r="L1897" t="str">
            <v>肥东合成分厂</v>
          </cell>
          <cell r="M1897" t="str">
            <v>肥东合成分厂</v>
          </cell>
          <cell r="N1897" t="str">
            <v>无锡市长庆化工防腐公</v>
          </cell>
          <cell r="O1897" t="str">
            <v>46.55</v>
          </cell>
          <cell r="P1897" t="str">
            <v>558.60</v>
          </cell>
          <cell r="Q1897" t="str">
            <v>186.21</v>
          </cell>
          <cell r="R1897" t="str">
            <v>78</v>
          </cell>
          <cell r="S1897" t="str">
            <v>平均年限法(一)</v>
          </cell>
          <cell r="T1897" t="str">
            <v>在用</v>
          </cell>
          <cell r="U1897" t="str">
            <v>直接购入</v>
          </cell>
          <cell r="V1897" t="str">
            <v>王桂珍</v>
          </cell>
          <cell r="W1897" t="str">
            <v>2018.06.30</v>
          </cell>
          <cell r="X1897" t="str">
            <v>记--817</v>
          </cell>
        </row>
        <row r="1897">
          <cell r="AA1897" t="str">
            <v>0308</v>
          </cell>
        </row>
        <row r="1898">
          <cell r="B1898" t="str">
            <v>031900091</v>
          </cell>
          <cell r="C1898" t="str">
            <v>粉碎机（可湿粉用）</v>
          </cell>
          <cell r="D1898" t="str">
            <v>可湿粉生产用</v>
          </cell>
          <cell r="E1898">
            <v>76923.08</v>
          </cell>
          <cell r="F1898">
            <v>59999.94</v>
          </cell>
          <cell r="G1898">
            <v>16923.14</v>
          </cell>
          <cell r="H1898">
            <v>0</v>
          </cell>
          <cell r="I1898" t="str">
            <v>2018.06.30</v>
          </cell>
          <cell r="J1898" t="str">
            <v>96</v>
          </cell>
          <cell r="K1898" t="str">
            <v>气流粉碎装置--肥东分厂</v>
          </cell>
          <cell r="L1898" t="str">
            <v>肥东制剂分厂</v>
          </cell>
          <cell r="M1898" t="str">
            <v>肥东制剂可湿粉车间</v>
          </cell>
          <cell r="N1898" t="str">
            <v>秦皇岛三农现代化机械</v>
          </cell>
          <cell r="O1898" t="str">
            <v>769.23</v>
          </cell>
          <cell r="P1898" t="str">
            <v>9,230.76</v>
          </cell>
          <cell r="Q1898" t="str">
            <v>3,076.92</v>
          </cell>
          <cell r="R1898" t="str">
            <v>78</v>
          </cell>
          <cell r="S1898" t="str">
            <v>平均年限法(一)</v>
          </cell>
          <cell r="T1898" t="str">
            <v>在用</v>
          </cell>
          <cell r="U1898" t="str">
            <v>直接购入</v>
          </cell>
          <cell r="V1898" t="str">
            <v>王桂珍</v>
          </cell>
          <cell r="W1898" t="str">
            <v>2018.06.30</v>
          </cell>
          <cell r="X1898" t="str">
            <v>记--822</v>
          </cell>
        </row>
        <row r="1898">
          <cell r="AA1898" t="str">
            <v>0319</v>
          </cell>
        </row>
        <row r="1899">
          <cell r="B1899" t="str">
            <v>031022616</v>
          </cell>
          <cell r="C1899" t="str">
            <v>齿轮泵</v>
          </cell>
          <cell r="D1899" t="str">
            <v>KCB-633</v>
          </cell>
          <cell r="E1899">
            <v>8183.76</v>
          </cell>
          <cell r="F1899">
            <v>6383.52</v>
          </cell>
          <cell r="G1899">
            <v>1800.24</v>
          </cell>
          <cell r="H1899">
            <v>0</v>
          </cell>
          <cell r="I1899" t="str">
            <v>2018.06.30</v>
          </cell>
          <cell r="J1899" t="str">
            <v>96</v>
          </cell>
          <cell r="K1899" t="str">
            <v>剂型设备</v>
          </cell>
          <cell r="L1899" t="str">
            <v>肥东制剂分厂</v>
          </cell>
          <cell r="M1899" t="str">
            <v>肥东制剂分厂</v>
          </cell>
          <cell r="N1899" t="str">
            <v>安徽通能泵阀销售</v>
          </cell>
          <cell r="O1899" t="str">
            <v>81.84</v>
          </cell>
          <cell r="P1899" t="str">
            <v>982.08</v>
          </cell>
          <cell r="Q1899" t="str">
            <v>327.35</v>
          </cell>
          <cell r="R1899" t="str">
            <v>78</v>
          </cell>
          <cell r="S1899" t="str">
            <v>平均年限法(一)</v>
          </cell>
          <cell r="T1899" t="str">
            <v>在用</v>
          </cell>
          <cell r="U1899" t="str">
            <v>直接购入</v>
          </cell>
          <cell r="V1899" t="str">
            <v>王桂珍</v>
          </cell>
          <cell r="W1899" t="str">
            <v>2018.06.30</v>
          </cell>
          <cell r="X1899" t="str">
            <v>记--824</v>
          </cell>
        </row>
        <row r="1899">
          <cell r="AA1899" t="str">
            <v>0310</v>
          </cell>
        </row>
        <row r="1900">
          <cell r="B1900" t="str">
            <v>031022617</v>
          </cell>
          <cell r="C1900" t="str">
            <v>英格索兰启气动隔膜泵（自吸泵）</v>
          </cell>
          <cell r="D1900" t="str">
            <v>65BZ-40-5.5KW</v>
          </cell>
          <cell r="E1900">
            <v>3094.02</v>
          </cell>
          <cell r="F1900">
            <v>2413.32</v>
          </cell>
          <cell r="G1900">
            <v>680.7</v>
          </cell>
          <cell r="H1900">
            <v>0</v>
          </cell>
          <cell r="I1900" t="str">
            <v>2018.06.30</v>
          </cell>
          <cell r="J1900" t="str">
            <v>96</v>
          </cell>
          <cell r="K1900" t="str">
            <v>剂型设备</v>
          </cell>
          <cell r="L1900" t="str">
            <v>肥东制剂分厂</v>
          </cell>
          <cell r="M1900" t="str">
            <v>肥东制剂分厂</v>
          </cell>
          <cell r="N1900" t="str">
            <v>上海凯源泵业公司</v>
          </cell>
          <cell r="O1900" t="str">
            <v>30.94</v>
          </cell>
          <cell r="P1900" t="str">
            <v>371.28</v>
          </cell>
          <cell r="Q1900" t="str">
            <v>123.76</v>
          </cell>
          <cell r="R1900" t="str">
            <v>78</v>
          </cell>
          <cell r="S1900" t="str">
            <v>平均年限法(一)</v>
          </cell>
          <cell r="T1900" t="str">
            <v>在用</v>
          </cell>
          <cell r="U1900" t="str">
            <v>直接购入</v>
          </cell>
          <cell r="V1900" t="str">
            <v>王桂珍</v>
          </cell>
          <cell r="W1900" t="str">
            <v>2018.06.30</v>
          </cell>
          <cell r="X1900" t="str">
            <v>记--826</v>
          </cell>
        </row>
        <row r="1900">
          <cell r="AA1900" t="str">
            <v>0310</v>
          </cell>
        </row>
        <row r="1901">
          <cell r="B1901" t="str">
            <v>031022618</v>
          </cell>
          <cell r="C1901" t="str">
            <v>英格索兰启气动隔膜泵（自吸泵）</v>
          </cell>
          <cell r="D1901" t="str">
            <v>65BZ-40-5.5KW</v>
          </cell>
          <cell r="E1901">
            <v>3094.01</v>
          </cell>
          <cell r="F1901">
            <v>2413.32</v>
          </cell>
          <cell r="G1901">
            <v>680.69</v>
          </cell>
          <cell r="H1901">
            <v>0</v>
          </cell>
          <cell r="I1901" t="str">
            <v>2018.06.30</v>
          </cell>
          <cell r="J1901" t="str">
            <v>96</v>
          </cell>
          <cell r="K1901" t="str">
            <v>剂型设备</v>
          </cell>
          <cell r="L1901" t="str">
            <v>肥东制剂分厂</v>
          </cell>
          <cell r="M1901" t="str">
            <v>肥东制剂分厂</v>
          </cell>
          <cell r="N1901" t="str">
            <v>上海凯源泵业公司</v>
          </cell>
          <cell r="O1901" t="str">
            <v>30.94</v>
          </cell>
          <cell r="P1901" t="str">
            <v>371.28</v>
          </cell>
          <cell r="Q1901" t="str">
            <v>123.76</v>
          </cell>
          <cell r="R1901" t="str">
            <v>78</v>
          </cell>
          <cell r="S1901" t="str">
            <v>平均年限法(一)</v>
          </cell>
          <cell r="T1901" t="str">
            <v>在用</v>
          </cell>
          <cell r="U1901" t="str">
            <v>直接购入</v>
          </cell>
          <cell r="V1901" t="str">
            <v>王桂珍</v>
          </cell>
          <cell r="W1901" t="str">
            <v>2018.06.30</v>
          </cell>
          <cell r="X1901" t="str">
            <v>记--826</v>
          </cell>
        </row>
        <row r="1901">
          <cell r="AA1901" t="str">
            <v>0310</v>
          </cell>
        </row>
        <row r="1902">
          <cell r="B1902" t="str">
            <v>040900519</v>
          </cell>
          <cell r="C1902" t="str">
            <v>洗地机</v>
          </cell>
          <cell r="D1902" t="str">
            <v>GM508</v>
          </cell>
          <cell r="E1902">
            <v>11206.9</v>
          </cell>
          <cell r="F1902">
            <v>8741.46</v>
          </cell>
          <cell r="G1902">
            <v>2465.44</v>
          </cell>
          <cell r="H1902">
            <v>0</v>
          </cell>
          <cell r="I1902" t="str">
            <v>2018.06.30</v>
          </cell>
          <cell r="J1902" t="str">
            <v>96</v>
          </cell>
          <cell r="K1902" t="str">
            <v>其他</v>
          </cell>
          <cell r="L1902" t="str">
            <v>公司</v>
          </cell>
          <cell r="M1902" t="str">
            <v>肥东分厂</v>
          </cell>
          <cell r="N1902" t="str">
            <v>安徽洁百利环境公司</v>
          </cell>
          <cell r="O1902" t="str">
            <v>112.07</v>
          </cell>
          <cell r="P1902" t="str">
            <v>1,344.84</v>
          </cell>
          <cell r="Q1902" t="str">
            <v>448.28</v>
          </cell>
          <cell r="R1902" t="str">
            <v>78</v>
          </cell>
          <cell r="S1902" t="str">
            <v>平均年限法(一)</v>
          </cell>
          <cell r="T1902" t="str">
            <v>在用</v>
          </cell>
          <cell r="U1902" t="str">
            <v>直接购入</v>
          </cell>
          <cell r="V1902" t="str">
            <v>王桂珍</v>
          </cell>
          <cell r="W1902" t="str">
            <v>2018.06.30</v>
          </cell>
          <cell r="X1902" t="str">
            <v>记--829</v>
          </cell>
        </row>
        <row r="1902">
          <cell r="AA1902" t="str">
            <v>0409</v>
          </cell>
        </row>
        <row r="1903">
          <cell r="B1903" t="str">
            <v>031022619</v>
          </cell>
          <cell r="C1903" t="str">
            <v>旋盖机加高</v>
          </cell>
        </row>
        <row r="1903">
          <cell r="E1903">
            <v>2586.21</v>
          </cell>
          <cell r="F1903">
            <v>2482.76</v>
          </cell>
          <cell r="G1903">
            <v>61</v>
          </cell>
          <cell r="H1903">
            <v>42.45</v>
          </cell>
          <cell r="I1903" t="str">
            <v>2018.06.30</v>
          </cell>
          <cell r="J1903" t="str">
            <v>1</v>
          </cell>
          <cell r="K1903" t="str">
            <v>剂型设备</v>
          </cell>
          <cell r="L1903" t="str">
            <v>肥东制剂分厂</v>
          </cell>
          <cell r="M1903" t="str">
            <v>肥东制剂11# 13# 14#</v>
          </cell>
          <cell r="N1903" t="str">
            <v>合肥市春华起重</v>
          </cell>
          <cell r="O1903" t="str">
            <v>0.00</v>
          </cell>
          <cell r="P1903" t="str">
            <v>0.00</v>
          </cell>
          <cell r="Q1903" t="str">
            <v>103.45</v>
          </cell>
          <cell r="R1903" t="str">
            <v>0</v>
          </cell>
          <cell r="S1903" t="str">
            <v>平均年限法(一)</v>
          </cell>
          <cell r="T1903" t="str">
            <v>在用</v>
          </cell>
          <cell r="U1903" t="str">
            <v>直接购入</v>
          </cell>
          <cell r="V1903" t="str">
            <v>王桂珍</v>
          </cell>
          <cell r="W1903" t="str">
            <v>2018.06.30</v>
          </cell>
          <cell r="X1903" t="str">
            <v>记--841</v>
          </cell>
        </row>
        <row r="1903">
          <cell r="AA1903" t="str">
            <v>0310</v>
          </cell>
        </row>
        <row r="1904">
          <cell r="B1904" t="str">
            <v>031022620</v>
          </cell>
          <cell r="C1904" t="str">
            <v>旋盖机加高</v>
          </cell>
        </row>
        <row r="1904">
          <cell r="E1904">
            <v>2586.21</v>
          </cell>
          <cell r="F1904">
            <v>2482.76</v>
          </cell>
          <cell r="G1904">
            <v>61</v>
          </cell>
          <cell r="H1904">
            <v>42.45</v>
          </cell>
          <cell r="I1904" t="str">
            <v>2018.06.30</v>
          </cell>
          <cell r="J1904" t="str">
            <v>1</v>
          </cell>
          <cell r="K1904" t="str">
            <v>剂型设备</v>
          </cell>
          <cell r="L1904" t="str">
            <v>肥东制剂分厂</v>
          </cell>
          <cell r="M1904" t="str">
            <v>肥东制剂11# 13# 14#</v>
          </cell>
          <cell r="N1904" t="str">
            <v>合肥市春华起重</v>
          </cell>
          <cell r="O1904" t="str">
            <v>0.00</v>
          </cell>
          <cell r="P1904" t="str">
            <v>0.00</v>
          </cell>
          <cell r="Q1904" t="str">
            <v>103.45</v>
          </cell>
          <cell r="R1904" t="str">
            <v>0</v>
          </cell>
          <cell r="S1904" t="str">
            <v>平均年限法(一)</v>
          </cell>
          <cell r="T1904" t="str">
            <v>在用</v>
          </cell>
          <cell r="U1904" t="str">
            <v>直接购入</v>
          </cell>
          <cell r="V1904" t="str">
            <v>王桂珍</v>
          </cell>
          <cell r="W1904" t="str">
            <v>2018.06.30</v>
          </cell>
          <cell r="X1904" t="str">
            <v>记--841</v>
          </cell>
        </row>
        <row r="1904">
          <cell r="AA1904" t="str">
            <v>0310</v>
          </cell>
        </row>
        <row r="1905">
          <cell r="B1905" t="str">
            <v>031022621</v>
          </cell>
          <cell r="C1905" t="str">
            <v>旋盖机加高</v>
          </cell>
        </row>
        <row r="1905">
          <cell r="E1905">
            <v>2586.21</v>
          </cell>
          <cell r="F1905">
            <v>2482.76</v>
          </cell>
          <cell r="G1905">
            <v>103.45</v>
          </cell>
          <cell r="H1905">
            <v>0</v>
          </cell>
          <cell r="I1905" t="str">
            <v>2018.06.30</v>
          </cell>
          <cell r="J1905" t="str">
            <v>1</v>
          </cell>
          <cell r="K1905" t="str">
            <v>剂型设备</v>
          </cell>
          <cell r="L1905" t="str">
            <v>肥东制剂分厂</v>
          </cell>
          <cell r="M1905" t="str">
            <v>肥东制剂11# 13# 14#</v>
          </cell>
          <cell r="N1905" t="str">
            <v>合肥市春华起重</v>
          </cell>
          <cell r="O1905" t="str">
            <v>0.00</v>
          </cell>
          <cell r="P1905" t="str">
            <v>0.00</v>
          </cell>
          <cell r="Q1905" t="str">
            <v>103.45</v>
          </cell>
          <cell r="R1905" t="str">
            <v>0</v>
          </cell>
          <cell r="S1905" t="str">
            <v>平均年限法(一)</v>
          </cell>
          <cell r="T1905" t="str">
            <v>在用</v>
          </cell>
          <cell r="U1905" t="str">
            <v>直接购入</v>
          </cell>
          <cell r="V1905" t="str">
            <v>王桂珍</v>
          </cell>
          <cell r="W1905" t="str">
            <v>2018.06.30</v>
          </cell>
          <cell r="X1905" t="str">
            <v>记--841</v>
          </cell>
        </row>
        <row r="1905">
          <cell r="AA1905" t="str">
            <v>0310</v>
          </cell>
        </row>
        <row r="1906">
          <cell r="B1906" t="str">
            <v>031022622</v>
          </cell>
          <cell r="C1906" t="str">
            <v>旋盖机加高</v>
          </cell>
        </row>
        <row r="1906">
          <cell r="E1906">
            <v>2586.21</v>
          </cell>
          <cell r="F1906">
            <v>2482.76</v>
          </cell>
          <cell r="G1906">
            <v>103.45</v>
          </cell>
          <cell r="H1906">
            <v>0</v>
          </cell>
          <cell r="I1906" t="str">
            <v>2018.06.30</v>
          </cell>
          <cell r="J1906" t="str">
            <v>1</v>
          </cell>
          <cell r="K1906" t="str">
            <v>剂型设备</v>
          </cell>
          <cell r="L1906" t="str">
            <v>肥东制剂分厂</v>
          </cell>
          <cell r="M1906" t="str">
            <v>肥东制剂11# 13# 14#</v>
          </cell>
          <cell r="N1906" t="str">
            <v>合肥市春华起重</v>
          </cell>
          <cell r="O1906" t="str">
            <v>0.00</v>
          </cell>
          <cell r="P1906" t="str">
            <v>0.00</v>
          </cell>
          <cell r="Q1906" t="str">
            <v>103.45</v>
          </cell>
          <cell r="R1906" t="str">
            <v>0</v>
          </cell>
          <cell r="S1906" t="str">
            <v>平均年限法(一)</v>
          </cell>
          <cell r="T1906" t="str">
            <v>在用</v>
          </cell>
          <cell r="U1906" t="str">
            <v>直接购入</v>
          </cell>
          <cell r="V1906" t="str">
            <v>王桂珍</v>
          </cell>
          <cell r="W1906" t="str">
            <v>2018.06.30</v>
          </cell>
          <cell r="X1906" t="str">
            <v>记--841</v>
          </cell>
        </row>
        <row r="1906">
          <cell r="AA1906" t="str">
            <v>0310</v>
          </cell>
        </row>
        <row r="1907">
          <cell r="B1907" t="str">
            <v>031022623</v>
          </cell>
          <cell r="C1907" t="str">
            <v>旋盖机加高</v>
          </cell>
        </row>
        <row r="1907">
          <cell r="E1907">
            <v>2586.21</v>
          </cell>
          <cell r="F1907">
            <v>2482.76</v>
          </cell>
          <cell r="G1907">
            <v>103.45</v>
          </cell>
          <cell r="H1907">
            <v>0</v>
          </cell>
          <cell r="I1907" t="str">
            <v>2018.06.30</v>
          </cell>
          <cell r="J1907" t="str">
            <v>1</v>
          </cell>
          <cell r="K1907" t="str">
            <v>剂型设备</v>
          </cell>
          <cell r="L1907" t="str">
            <v>肥东制剂分厂</v>
          </cell>
          <cell r="M1907" t="str">
            <v>肥东制剂11# 13# 14#</v>
          </cell>
          <cell r="N1907" t="str">
            <v>合肥市春华起重</v>
          </cell>
          <cell r="O1907" t="str">
            <v>0.00</v>
          </cell>
          <cell r="P1907" t="str">
            <v>0.00</v>
          </cell>
          <cell r="Q1907" t="str">
            <v>103.45</v>
          </cell>
          <cell r="R1907" t="str">
            <v>0</v>
          </cell>
          <cell r="S1907" t="str">
            <v>平均年限法(一)</v>
          </cell>
          <cell r="T1907" t="str">
            <v>在用</v>
          </cell>
          <cell r="U1907" t="str">
            <v>直接购入</v>
          </cell>
          <cell r="V1907" t="str">
            <v>王桂珍</v>
          </cell>
          <cell r="W1907" t="str">
            <v>2018.06.30</v>
          </cell>
          <cell r="X1907" t="str">
            <v>记--841</v>
          </cell>
        </row>
        <row r="1907">
          <cell r="AA1907" t="str">
            <v>0310</v>
          </cell>
        </row>
        <row r="1908">
          <cell r="B1908" t="str">
            <v>031022624</v>
          </cell>
          <cell r="C1908" t="str">
            <v>旋盖机加高</v>
          </cell>
        </row>
        <row r="1908">
          <cell r="E1908">
            <v>2586.21</v>
          </cell>
          <cell r="F1908">
            <v>2482.76</v>
          </cell>
          <cell r="G1908">
            <v>103.45</v>
          </cell>
          <cell r="H1908">
            <v>0</v>
          </cell>
          <cell r="I1908" t="str">
            <v>2018.06.30</v>
          </cell>
          <cell r="J1908" t="str">
            <v>1</v>
          </cell>
          <cell r="K1908" t="str">
            <v>剂型设备</v>
          </cell>
          <cell r="L1908" t="str">
            <v>肥东制剂分厂</v>
          </cell>
          <cell r="M1908" t="str">
            <v>肥东制剂11# 13# 14#</v>
          </cell>
          <cell r="N1908" t="str">
            <v>合肥市春华起重</v>
          </cell>
          <cell r="O1908" t="str">
            <v>0.00</v>
          </cell>
          <cell r="P1908" t="str">
            <v>0.00</v>
          </cell>
          <cell r="Q1908" t="str">
            <v>103.45</v>
          </cell>
          <cell r="R1908" t="str">
            <v>0</v>
          </cell>
          <cell r="S1908" t="str">
            <v>平均年限法(一)</v>
          </cell>
          <cell r="T1908" t="str">
            <v>在用</v>
          </cell>
          <cell r="U1908" t="str">
            <v>直接购入</v>
          </cell>
          <cell r="V1908" t="str">
            <v>王桂珍</v>
          </cell>
          <cell r="W1908" t="str">
            <v>2018.06.30</v>
          </cell>
          <cell r="X1908" t="str">
            <v>记--841</v>
          </cell>
        </row>
        <row r="1908">
          <cell r="AA1908" t="str">
            <v>0310</v>
          </cell>
        </row>
        <row r="1909">
          <cell r="B1909" t="str">
            <v>031022625</v>
          </cell>
          <cell r="C1909" t="str">
            <v>旋盖机加高</v>
          </cell>
        </row>
        <row r="1909">
          <cell r="E1909">
            <v>2586.21</v>
          </cell>
          <cell r="F1909">
            <v>2482.76</v>
          </cell>
          <cell r="G1909">
            <v>103.45</v>
          </cell>
          <cell r="H1909">
            <v>0</v>
          </cell>
          <cell r="I1909" t="str">
            <v>2018.06.30</v>
          </cell>
          <cell r="J1909" t="str">
            <v>1</v>
          </cell>
          <cell r="K1909" t="str">
            <v>剂型设备</v>
          </cell>
          <cell r="L1909" t="str">
            <v>肥东制剂分厂</v>
          </cell>
          <cell r="M1909" t="str">
            <v>肥东制剂11# 13# 14#</v>
          </cell>
          <cell r="N1909" t="str">
            <v>合肥市春华起重</v>
          </cell>
          <cell r="O1909" t="str">
            <v>0.00</v>
          </cell>
          <cell r="P1909" t="str">
            <v>0.00</v>
          </cell>
          <cell r="Q1909" t="str">
            <v>103.45</v>
          </cell>
          <cell r="R1909" t="str">
            <v>0</v>
          </cell>
          <cell r="S1909" t="str">
            <v>平均年限法(一)</v>
          </cell>
          <cell r="T1909" t="str">
            <v>在用</v>
          </cell>
          <cell r="U1909" t="str">
            <v>直接购入</v>
          </cell>
          <cell r="V1909" t="str">
            <v>王桂珍</v>
          </cell>
          <cell r="W1909" t="str">
            <v>2018.06.30</v>
          </cell>
          <cell r="X1909" t="str">
            <v>记--841</v>
          </cell>
        </row>
        <row r="1909">
          <cell r="AA1909" t="str">
            <v>0310</v>
          </cell>
        </row>
        <row r="1910">
          <cell r="B1910" t="str">
            <v>031022626</v>
          </cell>
          <cell r="C1910" t="str">
            <v>旋盖机加高</v>
          </cell>
        </row>
        <row r="1910">
          <cell r="E1910">
            <v>2586.21</v>
          </cell>
          <cell r="F1910">
            <v>2482.76</v>
          </cell>
          <cell r="G1910">
            <v>103.45</v>
          </cell>
          <cell r="H1910">
            <v>0</v>
          </cell>
          <cell r="I1910" t="str">
            <v>2018.06.30</v>
          </cell>
          <cell r="J1910" t="str">
            <v>1</v>
          </cell>
          <cell r="K1910" t="str">
            <v>剂型设备</v>
          </cell>
          <cell r="L1910" t="str">
            <v>肥东制剂分厂</v>
          </cell>
          <cell r="M1910" t="str">
            <v>肥东制剂11# 13# 14#</v>
          </cell>
          <cell r="N1910" t="str">
            <v>合肥市春华起重</v>
          </cell>
          <cell r="O1910" t="str">
            <v>0.00</v>
          </cell>
          <cell r="P1910" t="str">
            <v>0.00</v>
          </cell>
          <cell r="Q1910" t="str">
            <v>103.45</v>
          </cell>
          <cell r="R1910" t="str">
            <v>0</v>
          </cell>
          <cell r="S1910" t="str">
            <v>平均年限法(一)</v>
          </cell>
          <cell r="T1910" t="str">
            <v>在用</v>
          </cell>
          <cell r="U1910" t="str">
            <v>直接购入</v>
          </cell>
          <cell r="V1910" t="str">
            <v>王桂珍</v>
          </cell>
          <cell r="W1910" t="str">
            <v>2018.06.30</v>
          </cell>
          <cell r="X1910" t="str">
            <v>记--841</v>
          </cell>
        </row>
        <row r="1910">
          <cell r="AA1910" t="str">
            <v>0310</v>
          </cell>
        </row>
        <row r="1911">
          <cell r="B1911" t="str">
            <v>031022627</v>
          </cell>
          <cell r="C1911" t="str">
            <v>旋盖机加高</v>
          </cell>
        </row>
        <row r="1911">
          <cell r="E1911">
            <v>2586.21</v>
          </cell>
          <cell r="F1911">
            <v>2482.76</v>
          </cell>
          <cell r="G1911">
            <v>103.45</v>
          </cell>
          <cell r="H1911">
            <v>0</v>
          </cell>
          <cell r="I1911" t="str">
            <v>2018.06.30</v>
          </cell>
          <cell r="J1911" t="str">
            <v>1</v>
          </cell>
          <cell r="K1911" t="str">
            <v>剂型设备</v>
          </cell>
          <cell r="L1911" t="str">
            <v>肥东制剂分厂</v>
          </cell>
          <cell r="M1911" t="str">
            <v>肥东制剂11# 13# 14#</v>
          </cell>
          <cell r="N1911" t="str">
            <v>合肥市春华起重</v>
          </cell>
          <cell r="O1911" t="str">
            <v>0.00</v>
          </cell>
          <cell r="P1911" t="str">
            <v>0.00</v>
          </cell>
          <cell r="Q1911" t="str">
            <v>103.45</v>
          </cell>
          <cell r="R1911" t="str">
            <v>0</v>
          </cell>
          <cell r="S1911" t="str">
            <v>平均年限法(一)</v>
          </cell>
          <cell r="T1911" t="str">
            <v>在用</v>
          </cell>
          <cell r="U1911" t="str">
            <v>直接购入</v>
          </cell>
          <cell r="V1911" t="str">
            <v>王桂珍</v>
          </cell>
          <cell r="W1911" t="str">
            <v>2018.06.30</v>
          </cell>
          <cell r="X1911" t="str">
            <v>记--841</v>
          </cell>
        </row>
        <row r="1911">
          <cell r="AA1911" t="str">
            <v>0310</v>
          </cell>
        </row>
        <row r="1912">
          <cell r="B1912" t="str">
            <v>031022634</v>
          </cell>
          <cell r="C1912" t="str">
            <v>输送机柜</v>
          </cell>
        </row>
        <row r="1912">
          <cell r="E1912">
            <v>20758.62</v>
          </cell>
          <cell r="F1912">
            <v>19928.28</v>
          </cell>
          <cell r="G1912">
            <v>830.34</v>
          </cell>
          <cell r="H1912">
            <v>0</v>
          </cell>
          <cell r="I1912" t="str">
            <v>2018.06.30</v>
          </cell>
          <cell r="J1912" t="str">
            <v>1</v>
          </cell>
          <cell r="K1912" t="str">
            <v>剂型设备</v>
          </cell>
          <cell r="L1912" t="str">
            <v>肥东制剂分厂</v>
          </cell>
          <cell r="M1912" t="str">
            <v>肥东制剂11# 13# 14#（8.6M)</v>
          </cell>
          <cell r="N1912" t="str">
            <v>合肥市春华起重</v>
          </cell>
          <cell r="O1912" t="str">
            <v>0.00</v>
          </cell>
          <cell r="P1912" t="str">
            <v>0.00</v>
          </cell>
          <cell r="Q1912" t="str">
            <v>830.34</v>
          </cell>
          <cell r="R1912" t="str">
            <v>0</v>
          </cell>
          <cell r="S1912" t="str">
            <v>平均年限法(一)</v>
          </cell>
          <cell r="T1912" t="str">
            <v>在用</v>
          </cell>
          <cell r="U1912" t="str">
            <v>直接购入</v>
          </cell>
          <cell r="V1912" t="str">
            <v>王桂珍</v>
          </cell>
          <cell r="W1912" t="str">
            <v>2018.06.30</v>
          </cell>
          <cell r="X1912" t="str">
            <v>记--841</v>
          </cell>
        </row>
        <row r="1912">
          <cell r="AA1912" t="str">
            <v>0310</v>
          </cell>
        </row>
        <row r="1913">
          <cell r="B1913" t="str">
            <v>031022635</v>
          </cell>
          <cell r="C1913" t="str">
            <v>灌装机盖</v>
          </cell>
        </row>
        <row r="1913">
          <cell r="E1913">
            <v>2758.62</v>
          </cell>
          <cell r="F1913">
            <v>2648.28</v>
          </cell>
          <cell r="G1913">
            <v>110.34</v>
          </cell>
          <cell r="H1913">
            <v>0</v>
          </cell>
          <cell r="I1913" t="str">
            <v>2018.06.30</v>
          </cell>
          <cell r="J1913" t="str">
            <v>1</v>
          </cell>
          <cell r="K1913" t="str">
            <v>剂型设备</v>
          </cell>
          <cell r="L1913" t="str">
            <v>肥东制剂分厂</v>
          </cell>
          <cell r="M1913" t="str">
            <v>肥东制剂11# 13# 14#（8.6M)</v>
          </cell>
          <cell r="N1913" t="str">
            <v>合肥市春华起重</v>
          </cell>
          <cell r="O1913" t="str">
            <v>0.00</v>
          </cell>
          <cell r="P1913" t="str">
            <v>0.00</v>
          </cell>
          <cell r="Q1913" t="str">
            <v>110.34</v>
          </cell>
          <cell r="R1913" t="str">
            <v>0</v>
          </cell>
          <cell r="S1913" t="str">
            <v>平均年限法(一)</v>
          </cell>
          <cell r="T1913" t="str">
            <v>在用</v>
          </cell>
          <cell r="U1913" t="str">
            <v>直接购入</v>
          </cell>
          <cell r="V1913" t="str">
            <v>王桂珍</v>
          </cell>
          <cell r="W1913" t="str">
            <v>2018.06.30</v>
          </cell>
          <cell r="X1913" t="str">
            <v>记--841</v>
          </cell>
        </row>
        <row r="1913">
          <cell r="AA1913" t="str">
            <v>0310</v>
          </cell>
        </row>
        <row r="1914">
          <cell r="B1914" t="str">
            <v>030800183</v>
          </cell>
          <cell r="C1914" t="str">
            <v>双层推进式搅拌桨</v>
          </cell>
          <cell r="D1914" t="str">
            <v>K6300L</v>
          </cell>
          <cell r="E1914">
            <v>6239.31</v>
          </cell>
          <cell r="F1914">
            <v>4866.42</v>
          </cell>
          <cell r="G1914">
            <v>1372.89</v>
          </cell>
          <cell r="H1914">
            <v>0</v>
          </cell>
          <cell r="I1914" t="str">
            <v>2018.06.30</v>
          </cell>
          <cell r="J1914" t="str">
            <v>96</v>
          </cell>
          <cell r="K1914" t="str">
            <v>烟嘧装置（合成一车间）</v>
          </cell>
          <cell r="L1914" t="str">
            <v>肥东合成分厂</v>
          </cell>
          <cell r="M1914" t="str">
            <v>肥东合成一车间</v>
          </cell>
          <cell r="N1914" t="str">
            <v>临沂中邦化机公司</v>
          </cell>
          <cell r="O1914" t="str">
            <v>62.39</v>
          </cell>
          <cell r="P1914" t="str">
            <v>748.68</v>
          </cell>
          <cell r="Q1914" t="str">
            <v>249.57</v>
          </cell>
          <cell r="R1914" t="str">
            <v>78</v>
          </cell>
          <cell r="S1914" t="str">
            <v>平均年限法(一)</v>
          </cell>
          <cell r="T1914" t="str">
            <v>在用</v>
          </cell>
          <cell r="U1914" t="str">
            <v>直接购入</v>
          </cell>
          <cell r="V1914" t="str">
            <v>王桂珍</v>
          </cell>
          <cell r="W1914" t="str">
            <v>2018.06.30</v>
          </cell>
          <cell r="X1914" t="str">
            <v>记--843</v>
          </cell>
        </row>
        <row r="1914">
          <cell r="AA1914" t="str">
            <v>0308</v>
          </cell>
        </row>
        <row r="1915">
          <cell r="B1915" t="str">
            <v>030800184</v>
          </cell>
          <cell r="C1915" t="str">
            <v>双层推进式搅拌桨</v>
          </cell>
          <cell r="D1915" t="str">
            <v>K6300L</v>
          </cell>
          <cell r="E1915">
            <v>6239.32</v>
          </cell>
          <cell r="F1915">
            <v>4866.42</v>
          </cell>
          <cell r="G1915">
            <v>1372.9</v>
          </cell>
          <cell r="H1915">
            <v>0</v>
          </cell>
          <cell r="I1915" t="str">
            <v>2018.06.30</v>
          </cell>
          <cell r="J1915" t="str">
            <v>96</v>
          </cell>
          <cell r="K1915" t="str">
            <v>烟嘧装置（合成一车间）</v>
          </cell>
          <cell r="L1915" t="str">
            <v>肥东合成分厂</v>
          </cell>
          <cell r="M1915" t="str">
            <v>肥东合成一车间</v>
          </cell>
          <cell r="N1915" t="str">
            <v>临沂中邦化机公司</v>
          </cell>
          <cell r="O1915" t="str">
            <v>62.39</v>
          </cell>
          <cell r="P1915" t="str">
            <v>748.68</v>
          </cell>
          <cell r="Q1915" t="str">
            <v>249.57</v>
          </cell>
          <cell r="R1915" t="str">
            <v>78</v>
          </cell>
          <cell r="S1915" t="str">
            <v>平均年限法(一)</v>
          </cell>
          <cell r="T1915" t="str">
            <v>在用</v>
          </cell>
          <cell r="U1915" t="str">
            <v>直接购入</v>
          </cell>
          <cell r="V1915" t="str">
            <v>王桂珍</v>
          </cell>
          <cell r="W1915" t="str">
            <v>2018.06.30</v>
          </cell>
          <cell r="X1915" t="str">
            <v>记--843</v>
          </cell>
        </row>
        <row r="1915">
          <cell r="AA1915" t="str">
            <v>0308</v>
          </cell>
        </row>
        <row r="1916">
          <cell r="B1916" t="str">
            <v>030800185</v>
          </cell>
          <cell r="C1916" t="str">
            <v>双层推进式搅拌桨（搪瓷轴流）</v>
          </cell>
          <cell r="D1916" t="str">
            <v>K6300L</v>
          </cell>
          <cell r="E1916">
            <v>6239.32</v>
          </cell>
          <cell r="F1916">
            <v>4866.42</v>
          </cell>
          <cell r="G1916">
            <v>1372.9</v>
          </cell>
          <cell r="H1916">
            <v>0</v>
          </cell>
          <cell r="I1916" t="str">
            <v>2018.06.30</v>
          </cell>
          <cell r="J1916" t="str">
            <v>96</v>
          </cell>
          <cell r="K1916" t="str">
            <v>烟嘧装置（合成一车间）</v>
          </cell>
          <cell r="L1916" t="str">
            <v>肥东合成分厂</v>
          </cell>
          <cell r="M1916" t="str">
            <v>肥东合成一车间</v>
          </cell>
          <cell r="N1916" t="str">
            <v>临沂中邦化机公司</v>
          </cell>
          <cell r="O1916" t="str">
            <v>62.39</v>
          </cell>
          <cell r="P1916" t="str">
            <v>748.68</v>
          </cell>
          <cell r="Q1916" t="str">
            <v>249.57</v>
          </cell>
          <cell r="R1916" t="str">
            <v>78</v>
          </cell>
          <cell r="S1916" t="str">
            <v>平均年限法(一)</v>
          </cell>
          <cell r="T1916" t="str">
            <v>在用</v>
          </cell>
          <cell r="U1916" t="str">
            <v>直接购入</v>
          </cell>
          <cell r="V1916" t="str">
            <v>王桂珍</v>
          </cell>
          <cell r="W1916" t="str">
            <v>2018.06.30</v>
          </cell>
          <cell r="X1916" t="str">
            <v>记--843</v>
          </cell>
        </row>
        <row r="1916">
          <cell r="AA1916" t="str">
            <v>0308</v>
          </cell>
        </row>
        <row r="1917">
          <cell r="B1917" t="str">
            <v>030800186</v>
          </cell>
          <cell r="C1917" t="str">
            <v>减速机</v>
          </cell>
          <cell r="D1917" t="str">
            <v>BLD4-11-11</v>
          </cell>
          <cell r="E1917">
            <v>5470.09</v>
          </cell>
          <cell r="F1917">
            <v>4266.6</v>
          </cell>
          <cell r="G1917">
            <v>1203.49</v>
          </cell>
          <cell r="H1917">
            <v>0</v>
          </cell>
          <cell r="I1917" t="str">
            <v>2018.06.30</v>
          </cell>
          <cell r="J1917" t="str">
            <v>96</v>
          </cell>
          <cell r="K1917" t="str">
            <v>烟嘧装置（合成一车间）</v>
          </cell>
          <cell r="L1917" t="str">
            <v>肥东合成分厂</v>
          </cell>
          <cell r="M1917" t="str">
            <v>肥东合成一车间</v>
          </cell>
          <cell r="N1917" t="str">
            <v>临沂中邦化机公司</v>
          </cell>
          <cell r="O1917" t="str">
            <v>54.70</v>
          </cell>
          <cell r="P1917" t="str">
            <v>656.40</v>
          </cell>
          <cell r="Q1917" t="str">
            <v>218.80</v>
          </cell>
          <cell r="R1917" t="str">
            <v>78</v>
          </cell>
          <cell r="S1917" t="str">
            <v>平均年限法(一)</v>
          </cell>
          <cell r="T1917" t="str">
            <v>在用</v>
          </cell>
          <cell r="U1917" t="str">
            <v>直接购入</v>
          </cell>
          <cell r="V1917" t="str">
            <v>王桂珍</v>
          </cell>
          <cell r="W1917" t="str">
            <v>2018.06.30</v>
          </cell>
          <cell r="X1917" t="str">
            <v>记--843</v>
          </cell>
        </row>
        <row r="1917">
          <cell r="AA1917" t="str">
            <v>0308</v>
          </cell>
        </row>
        <row r="1918">
          <cell r="B1918" t="str">
            <v>030800187</v>
          </cell>
          <cell r="C1918" t="str">
            <v>减速机</v>
          </cell>
          <cell r="D1918" t="str">
            <v>BLD4-11-11DJ80</v>
          </cell>
          <cell r="E1918">
            <v>5470.09</v>
          </cell>
          <cell r="F1918">
            <v>4266.6</v>
          </cell>
          <cell r="G1918">
            <v>1203.49</v>
          </cell>
          <cell r="H1918">
            <v>0</v>
          </cell>
          <cell r="I1918" t="str">
            <v>2018.06.30</v>
          </cell>
          <cell r="J1918" t="str">
            <v>96</v>
          </cell>
          <cell r="K1918" t="str">
            <v>烟嘧装置（合成一车间）</v>
          </cell>
          <cell r="L1918" t="str">
            <v>肥东合成分厂</v>
          </cell>
          <cell r="M1918" t="str">
            <v>肥东合成一车间</v>
          </cell>
          <cell r="N1918" t="str">
            <v>临沂中邦化机公司</v>
          </cell>
          <cell r="O1918" t="str">
            <v>54.70</v>
          </cell>
          <cell r="P1918" t="str">
            <v>656.40</v>
          </cell>
          <cell r="Q1918" t="str">
            <v>218.80</v>
          </cell>
          <cell r="R1918" t="str">
            <v>78</v>
          </cell>
          <cell r="S1918" t="str">
            <v>平均年限法(一)</v>
          </cell>
          <cell r="T1918" t="str">
            <v>在用</v>
          </cell>
          <cell r="U1918" t="str">
            <v>直接购入</v>
          </cell>
          <cell r="V1918" t="str">
            <v>王桂珍</v>
          </cell>
          <cell r="W1918" t="str">
            <v>2018.06.30</v>
          </cell>
          <cell r="X1918" t="str">
            <v>记--843</v>
          </cell>
        </row>
        <row r="1918">
          <cell r="AA1918" t="str">
            <v>0308</v>
          </cell>
        </row>
        <row r="1919">
          <cell r="B1919" t="str">
            <v>030200112</v>
          </cell>
          <cell r="C1919" t="str">
            <v>电磁流量计</v>
          </cell>
          <cell r="D1919" t="str">
            <v>ZYLDB-80S-D4F2LA</v>
          </cell>
          <cell r="E1919">
            <v>3620.69</v>
          </cell>
          <cell r="F1919">
            <v>2824.38</v>
          </cell>
          <cell r="G1919">
            <v>796.31</v>
          </cell>
          <cell r="H1919">
            <v>0</v>
          </cell>
          <cell r="I1919" t="str">
            <v>2018.06.30</v>
          </cell>
          <cell r="J1919" t="str">
            <v>96</v>
          </cell>
          <cell r="K1919" t="str">
            <v>污水设备</v>
          </cell>
          <cell r="L1919" t="str">
            <v>肥东合成分厂</v>
          </cell>
          <cell r="M1919" t="str">
            <v>肥东污水</v>
          </cell>
          <cell r="N1919" t="str">
            <v>合肥中亚传感器有限公</v>
          </cell>
          <cell r="O1919" t="str">
            <v>36.21</v>
          </cell>
          <cell r="P1919" t="str">
            <v>434.52</v>
          </cell>
          <cell r="Q1919" t="str">
            <v>144.83</v>
          </cell>
          <cell r="R1919" t="str">
            <v>78</v>
          </cell>
          <cell r="S1919" t="str">
            <v>平均年限法(一)</v>
          </cell>
          <cell r="T1919" t="str">
            <v>在用</v>
          </cell>
          <cell r="U1919" t="str">
            <v>直接购入</v>
          </cell>
          <cell r="V1919" t="str">
            <v>王桂珍</v>
          </cell>
          <cell r="W1919" t="str">
            <v>2018.06.30</v>
          </cell>
          <cell r="X1919" t="str">
            <v>记--845</v>
          </cell>
        </row>
        <row r="1919">
          <cell r="AA1919" t="str">
            <v>0302</v>
          </cell>
        </row>
        <row r="1920">
          <cell r="B1920" t="str">
            <v>030200113</v>
          </cell>
          <cell r="C1920" t="str">
            <v>金属管浮子流量计</v>
          </cell>
          <cell r="D1920" t="str">
            <v>ZYSF10/RL/N15M2ESEX</v>
          </cell>
          <cell r="E1920">
            <v>2112.07</v>
          </cell>
          <cell r="F1920">
            <v>1647.36</v>
          </cell>
          <cell r="G1920">
            <v>464.71</v>
          </cell>
          <cell r="H1920">
            <v>0</v>
          </cell>
          <cell r="I1920" t="str">
            <v>2018.06.30</v>
          </cell>
          <cell r="J1920" t="str">
            <v>96</v>
          </cell>
          <cell r="K1920" t="str">
            <v>污水设备</v>
          </cell>
          <cell r="L1920" t="str">
            <v>肥东合成分厂</v>
          </cell>
          <cell r="M1920" t="str">
            <v>肥东污水</v>
          </cell>
          <cell r="N1920" t="str">
            <v>合肥中亚传感器有限公</v>
          </cell>
          <cell r="O1920" t="str">
            <v>21.12</v>
          </cell>
          <cell r="P1920" t="str">
            <v>253.44</v>
          </cell>
          <cell r="Q1920" t="str">
            <v>84.48</v>
          </cell>
          <cell r="R1920" t="str">
            <v>78</v>
          </cell>
          <cell r="S1920" t="str">
            <v>平均年限法(一)</v>
          </cell>
          <cell r="T1920" t="str">
            <v>在用</v>
          </cell>
          <cell r="U1920" t="str">
            <v>直接购入</v>
          </cell>
          <cell r="V1920" t="str">
            <v>王桂珍</v>
          </cell>
          <cell r="W1920" t="str">
            <v>2018.06.30</v>
          </cell>
          <cell r="X1920" t="str">
            <v>记--845</v>
          </cell>
        </row>
        <row r="1920">
          <cell r="AA1920" t="str">
            <v>0302</v>
          </cell>
        </row>
        <row r="1921">
          <cell r="B1921" t="str">
            <v>030200114</v>
          </cell>
          <cell r="C1921" t="str">
            <v>金属管浮子流量计</v>
          </cell>
          <cell r="D1921" t="str">
            <v>ZYSF10/RL/N15M2ESEX</v>
          </cell>
          <cell r="E1921">
            <v>2112.07</v>
          </cell>
          <cell r="F1921">
            <v>1647.36</v>
          </cell>
          <cell r="G1921">
            <v>464.71</v>
          </cell>
          <cell r="H1921">
            <v>0</v>
          </cell>
          <cell r="I1921" t="str">
            <v>2018.06.30</v>
          </cell>
          <cell r="J1921" t="str">
            <v>96</v>
          </cell>
          <cell r="K1921" t="str">
            <v>污水设备</v>
          </cell>
          <cell r="L1921" t="str">
            <v>肥东合成分厂</v>
          </cell>
          <cell r="M1921" t="str">
            <v>肥东污水</v>
          </cell>
          <cell r="N1921" t="str">
            <v>合肥中亚传感器有限公</v>
          </cell>
          <cell r="O1921" t="str">
            <v>21.12</v>
          </cell>
          <cell r="P1921" t="str">
            <v>253.44</v>
          </cell>
          <cell r="Q1921" t="str">
            <v>84.48</v>
          </cell>
          <cell r="R1921" t="str">
            <v>78</v>
          </cell>
          <cell r="S1921" t="str">
            <v>平均年限法(一)</v>
          </cell>
          <cell r="T1921" t="str">
            <v>在用</v>
          </cell>
          <cell r="U1921" t="str">
            <v>直接购入</v>
          </cell>
          <cell r="V1921" t="str">
            <v>王桂珍</v>
          </cell>
          <cell r="W1921" t="str">
            <v>2018.06.30</v>
          </cell>
          <cell r="X1921" t="str">
            <v>记--845</v>
          </cell>
        </row>
        <row r="1921">
          <cell r="AA1921" t="str">
            <v>0302</v>
          </cell>
        </row>
        <row r="1922">
          <cell r="B1922" t="str">
            <v>030200115</v>
          </cell>
          <cell r="C1922" t="str">
            <v>电磁流量计</v>
          </cell>
          <cell r="D1922" t="str">
            <v>ZYLDB-50S-M2F2AADN50/PN</v>
          </cell>
          <cell r="E1922">
            <v>2577.59</v>
          </cell>
          <cell r="F1922">
            <v>2010.84</v>
          </cell>
          <cell r="G1922">
            <v>566.75</v>
          </cell>
          <cell r="H1922">
            <v>0</v>
          </cell>
          <cell r="I1922" t="str">
            <v>2018.06.30</v>
          </cell>
          <cell r="J1922" t="str">
            <v>96</v>
          </cell>
          <cell r="K1922" t="str">
            <v>污水设备</v>
          </cell>
          <cell r="L1922" t="str">
            <v>肥东合成分厂</v>
          </cell>
          <cell r="M1922" t="str">
            <v>肥东污水</v>
          </cell>
          <cell r="N1922" t="str">
            <v>合肥中亚传感器有限公</v>
          </cell>
          <cell r="O1922" t="str">
            <v>25.78</v>
          </cell>
          <cell r="P1922" t="str">
            <v>309.36</v>
          </cell>
          <cell r="Q1922" t="str">
            <v>103.10</v>
          </cell>
          <cell r="R1922" t="str">
            <v>78</v>
          </cell>
          <cell r="S1922" t="str">
            <v>平均年限法(一)</v>
          </cell>
          <cell r="T1922" t="str">
            <v>在用</v>
          </cell>
          <cell r="U1922" t="str">
            <v>直接购入</v>
          </cell>
          <cell r="V1922" t="str">
            <v>王桂珍</v>
          </cell>
          <cell r="W1922" t="str">
            <v>2018.06.30</v>
          </cell>
          <cell r="X1922" t="str">
            <v>记--845</v>
          </cell>
        </row>
        <row r="1922">
          <cell r="AA1922" t="str">
            <v>0302</v>
          </cell>
        </row>
        <row r="1923">
          <cell r="B1923" t="str">
            <v>040300080</v>
          </cell>
          <cell r="C1923" t="str">
            <v>打印机（惠普1216）</v>
          </cell>
          <cell r="D1923" t="str">
            <v>惠普1216</v>
          </cell>
          <cell r="E1923">
            <v>1512.93</v>
          </cell>
          <cell r="F1923">
            <v>1452.41</v>
          </cell>
          <cell r="G1923">
            <v>60.52</v>
          </cell>
          <cell r="H1923">
            <v>0</v>
          </cell>
          <cell r="I1923" t="str">
            <v>2018.07.18</v>
          </cell>
          <cell r="J1923" t="str">
            <v>60</v>
          </cell>
          <cell r="K1923" t="str">
            <v>打印机</v>
          </cell>
          <cell r="L1923" t="str">
            <v>肥东合成分厂</v>
          </cell>
          <cell r="M1923" t="str">
            <v>肥东合成分厂</v>
          </cell>
          <cell r="N1923" t="str">
            <v>合肥德众科技有限公司</v>
          </cell>
          <cell r="O1923" t="str">
            <v>0.00</v>
          </cell>
          <cell r="P1923" t="str">
            <v>0.00</v>
          </cell>
          <cell r="Q1923" t="str">
            <v>60.52</v>
          </cell>
          <cell r="R1923" t="str">
            <v>60</v>
          </cell>
          <cell r="S1923" t="str">
            <v>平均年限法(一)</v>
          </cell>
          <cell r="T1923" t="str">
            <v>在用</v>
          </cell>
          <cell r="U1923" t="str">
            <v>直接购入</v>
          </cell>
          <cell r="V1923" t="str">
            <v>王桂珍</v>
          </cell>
          <cell r="W1923" t="str">
            <v>2018.07.18</v>
          </cell>
          <cell r="X1923" t="str">
            <v>记--339</v>
          </cell>
        </row>
        <row r="1923">
          <cell r="AA1923" t="str">
            <v>0403</v>
          </cell>
        </row>
        <row r="1924">
          <cell r="B1924" t="str">
            <v>050400003</v>
          </cell>
          <cell r="C1924" t="str">
            <v>自行车棚</v>
          </cell>
          <cell r="D1924" t="str">
            <v>29m/4m</v>
          </cell>
          <cell r="E1924">
            <v>25902.91</v>
          </cell>
          <cell r="F1924">
            <v>24866.79</v>
          </cell>
          <cell r="G1924">
            <v>1036.12</v>
          </cell>
          <cell r="H1924">
            <v>0</v>
          </cell>
          <cell r="I1924" t="str">
            <v>2018.07.19</v>
          </cell>
          <cell r="J1924" t="str">
            <v>60</v>
          </cell>
          <cell r="K1924" t="str">
            <v>附属工程</v>
          </cell>
          <cell r="L1924" t="str">
            <v>肥东合成分厂/肥东制剂分厂</v>
          </cell>
          <cell r="M1924" t="str">
            <v>肥东北大门西边围墙</v>
          </cell>
          <cell r="N1924" t="str">
            <v>合肥安顺膜结构工程公</v>
          </cell>
          <cell r="O1924" t="str">
            <v>0.00</v>
          </cell>
          <cell r="P1924" t="str">
            <v>0.00</v>
          </cell>
          <cell r="Q1924" t="str">
            <v>1,036.12</v>
          </cell>
          <cell r="R1924" t="str">
            <v>60</v>
          </cell>
          <cell r="S1924" t="str">
            <v>平均年限法(一)</v>
          </cell>
          <cell r="T1924" t="str">
            <v>在用</v>
          </cell>
          <cell r="U1924" t="str">
            <v>直接购入</v>
          </cell>
          <cell r="V1924" t="str">
            <v>王桂珍</v>
          </cell>
          <cell r="W1924" t="str">
            <v>2018.07.19</v>
          </cell>
          <cell r="X1924" t="str">
            <v>记--365</v>
          </cell>
        </row>
        <row r="1924">
          <cell r="AA1924" t="str">
            <v>0504</v>
          </cell>
        </row>
        <row r="1925">
          <cell r="B1925" t="str">
            <v>040100232</v>
          </cell>
          <cell r="C1925" t="str">
            <v>美的空调</v>
          </cell>
          <cell r="D1925" t="str">
            <v>KFR-35GW/DY-DA400(D3)</v>
          </cell>
          <cell r="E1925">
            <v>1896.55</v>
          </cell>
          <cell r="F1925">
            <v>1820.69</v>
          </cell>
          <cell r="G1925">
            <v>75.86</v>
          </cell>
          <cell r="H1925">
            <v>0</v>
          </cell>
          <cell r="I1925" t="str">
            <v>2018.07.31</v>
          </cell>
          <cell r="J1925" t="str">
            <v>60</v>
          </cell>
          <cell r="K1925" t="str">
            <v>空调</v>
          </cell>
          <cell r="L1925" t="str">
            <v>公司</v>
          </cell>
          <cell r="M1925" t="str">
            <v>大兴集体宿舍</v>
          </cell>
          <cell r="N1925" t="str">
            <v>安徽百大乐普生商厦</v>
          </cell>
          <cell r="O1925" t="str">
            <v>0.00</v>
          </cell>
          <cell r="P1925" t="str">
            <v>0.00</v>
          </cell>
          <cell r="Q1925" t="str">
            <v>75.86</v>
          </cell>
          <cell r="R1925" t="str">
            <v>60</v>
          </cell>
          <cell r="S1925" t="str">
            <v>平均年限法(一)</v>
          </cell>
          <cell r="T1925" t="str">
            <v>在用</v>
          </cell>
          <cell r="U1925" t="str">
            <v>直接购入</v>
          </cell>
          <cell r="V1925" t="str">
            <v>王桂珍</v>
          </cell>
          <cell r="W1925" t="str">
            <v>2018.07.31</v>
          </cell>
          <cell r="X1925" t="str">
            <v>记--647</v>
          </cell>
        </row>
        <row r="1925">
          <cell r="AA1925" t="str">
            <v>0401</v>
          </cell>
        </row>
        <row r="1926">
          <cell r="B1926" t="str">
            <v>040100233</v>
          </cell>
          <cell r="C1926" t="str">
            <v>美的空调</v>
          </cell>
          <cell r="D1926" t="str">
            <v>KFR-35GW/DY-DA400(D3)</v>
          </cell>
          <cell r="E1926">
            <v>1896.56</v>
          </cell>
          <cell r="F1926">
            <v>1820.7</v>
          </cell>
          <cell r="G1926">
            <v>75.86</v>
          </cell>
          <cell r="H1926">
            <v>0</v>
          </cell>
          <cell r="I1926" t="str">
            <v>2018.07.31</v>
          </cell>
          <cell r="J1926" t="str">
            <v>60</v>
          </cell>
          <cell r="K1926" t="str">
            <v>空调</v>
          </cell>
          <cell r="L1926" t="str">
            <v>公司</v>
          </cell>
          <cell r="M1926" t="str">
            <v>大兴集体宿舍</v>
          </cell>
          <cell r="N1926" t="str">
            <v>安徽百大乐普生商厦</v>
          </cell>
          <cell r="O1926" t="str">
            <v>0.00</v>
          </cell>
          <cell r="P1926" t="str">
            <v>0.00</v>
          </cell>
          <cell r="Q1926" t="str">
            <v>75.86</v>
          </cell>
          <cell r="R1926" t="str">
            <v>60</v>
          </cell>
          <cell r="S1926" t="str">
            <v>平均年限法(一)</v>
          </cell>
          <cell r="T1926" t="str">
            <v>在用</v>
          </cell>
          <cell r="U1926" t="str">
            <v>直接购入</v>
          </cell>
          <cell r="V1926" t="str">
            <v>王桂珍</v>
          </cell>
          <cell r="W1926" t="str">
            <v>2018.07.31</v>
          </cell>
          <cell r="X1926" t="str">
            <v>记--647</v>
          </cell>
        </row>
        <row r="1926">
          <cell r="AA1926" t="str">
            <v>0401</v>
          </cell>
        </row>
        <row r="1927">
          <cell r="B1927" t="str">
            <v>040100234</v>
          </cell>
          <cell r="C1927" t="str">
            <v>美的空调</v>
          </cell>
          <cell r="D1927" t="str">
            <v>KFR-35GW/DY-DA400(D3)</v>
          </cell>
          <cell r="E1927">
            <v>1896.55</v>
          </cell>
          <cell r="F1927">
            <v>1820.69</v>
          </cell>
          <cell r="G1927">
            <v>75.86</v>
          </cell>
          <cell r="H1927">
            <v>0</v>
          </cell>
          <cell r="I1927" t="str">
            <v>2018.07.31</v>
          </cell>
          <cell r="J1927" t="str">
            <v>60</v>
          </cell>
          <cell r="K1927" t="str">
            <v>空调</v>
          </cell>
          <cell r="L1927" t="str">
            <v>公司</v>
          </cell>
          <cell r="M1927" t="str">
            <v>大兴集体宿舍</v>
          </cell>
          <cell r="N1927" t="str">
            <v>安徽百大乐普生商厦</v>
          </cell>
          <cell r="O1927" t="str">
            <v>0.00</v>
          </cell>
          <cell r="P1927" t="str">
            <v>0.00</v>
          </cell>
          <cell r="Q1927" t="str">
            <v>75.86</v>
          </cell>
          <cell r="R1927" t="str">
            <v>60</v>
          </cell>
          <cell r="S1927" t="str">
            <v>平均年限法(一)</v>
          </cell>
          <cell r="T1927" t="str">
            <v>在用</v>
          </cell>
          <cell r="U1927" t="str">
            <v>直接购入</v>
          </cell>
          <cell r="V1927" t="str">
            <v>王桂珍</v>
          </cell>
          <cell r="W1927" t="str">
            <v>2018.07.31</v>
          </cell>
          <cell r="X1927" t="str">
            <v>记--647</v>
          </cell>
        </row>
        <row r="1927">
          <cell r="AA1927" t="str">
            <v>0401</v>
          </cell>
        </row>
        <row r="1928">
          <cell r="B1928" t="str">
            <v>040100235</v>
          </cell>
          <cell r="C1928" t="str">
            <v>美的空调</v>
          </cell>
          <cell r="D1928" t="str">
            <v>KFR-35GW/DY-DA400(D3)</v>
          </cell>
          <cell r="E1928">
            <v>1896.55</v>
          </cell>
          <cell r="F1928">
            <v>1820.69</v>
          </cell>
          <cell r="G1928">
            <v>75.86</v>
          </cell>
          <cell r="H1928">
            <v>0</v>
          </cell>
          <cell r="I1928" t="str">
            <v>2018.07.31</v>
          </cell>
          <cell r="J1928" t="str">
            <v>60</v>
          </cell>
          <cell r="K1928" t="str">
            <v>空调</v>
          </cell>
          <cell r="L1928" t="str">
            <v>公司</v>
          </cell>
          <cell r="M1928" t="str">
            <v>大兴集体宿舍</v>
          </cell>
          <cell r="N1928" t="str">
            <v>安徽百大乐普生商厦</v>
          </cell>
          <cell r="O1928" t="str">
            <v>0.00</v>
          </cell>
          <cell r="P1928" t="str">
            <v>0.00</v>
          </cell>
          <cell r="Q1928" t="str">
            <v>75.86</v>
          </cell>
          <cell r="R1928" t="str">
            <v>60</v>
          </cell>
          <cell r="S1928" t="str">
            <v>平均年限法(一)</v>
          </cell>
          <cell r="T1928" t="str">
            <v>在用</v>
          </cell>
          <cell r="U1928" t="str">
            <v>直接购入</v>
          </cell>
          <cell r="V1928" t="str">
            <v>王桂珍</v>
          </cell>
          <cell r="W1928" t="str">
            <v>2018.07.31</v>
          </cell>
          <cell r="X1928" t="str">
            <v>记--647</v>
          </cell>
        </row>
        <row r="1928">
          <cell r="AA1928" t="str">
            <v>0401</v>
          </cell>
        </row>
        <row r="1929">
          <cell r="B1929" t="str">
            <v>040100236</v>
          </cell>
          <cell r="C1929" t="str">
            <v>美的空调</v>
          </cell>
          <cell r="D1929" t="str">
            <v>KFR-35GW/DY-DA400(D3)</v>
          </cell>
          <cell r="E1929">
            <v>1896.55</v>
          </cell>
          <cell r="F1929">
            <v>1820.69</v>
          </cell>
          <cell r="G1929">
            <v>75.86</v>
          </cell>
          <cell r="H1929">
            <v>0</v>
          </cell>
          <cell r="I1929" t="str">
            <v>2018.07.31</v>
          </cell>
          <cell r="J1929" t="str">
            <v>60</v>
          </cell>
          <cell r="K1929" t="str">
            <v>空调</v>
          </cell>
          <cell r="L1929" t="str">
            <v>公司</v>
          </cell>
          <cell r="M1929" t="str">
            <v>大兴集体宿舍</v>
          </cell>
          <cell r="N1929" t="str">
            <v>安徽百大乐普生商厦</v>
          </cell>
          <cell r="O1929" t="str">
            <v>0.00</v>
          </cell>
          <cell r="P1929" t="str">
            <v>0.00</v>
          </cell>
          <cell r="Q1929" t="str">
            <v>75.86</v>
          </cell>
          <cell r="R1929" t="str">
            <v>60</v>
          </cell>
          <cell r="S1929" t="str">
            <v>平均年限法(一)</v>
          </cell>
          <cell r="T1929" t="str">
            <v>在用</v>
          </cell>
          <cell r="U1929" t="str">
            <v>直接购入</v>
          </cell>
          <cell r="V1929" t="str">
            <v>王桂珍</v>
          </cell>
          <cell r="W1929" t="str">
            <v>2018.07.31</v>
          </cell>
          <cell r="X1929" t="str">
            <v>记--647</v>
          </cell>
        </row>
        <row r="1929">
          <cell r="AA1929" t="str">
            <v>0401</v>
          </cell>
        </row>
        <row r="1930">
          <cell r="B1930" t="str">
            <v>040100237</v>
          </cell>
          <cell r="C1930" t="str">
            <v>美的空调</v>
          </cell>
          <cell r="D1930" t="str">
            <v>KFR-35GW/DY-DA400(D3)</v>
          </cell>
          <cell r="E1930">
            <v>1896.55</v>
          </cell>
          <cell r="F1930">
            <v>1820.69</v>
          </cell>
          <cell r="G1930">
            <v>75.86</v>
          </cell>
          <cell r="H1930">
            <v>0</v>
          </cell>
          <cell r="I1930" t="str">
            <v>2018.07.31</v>
          </cell>
          <cell r="J1930" t="str">
            <v>60</v>
          </cell>
          <cell r="K1930" t="str">
            <v>空调</v>
          </cell>
          <cell r="L1930" t="str">
            <v>公司</v>
          </cell>
          <cell r="M1930" t="str">
            <v>大兴集体宿舍</v>
          </cell>
          <cell r="N1930" t="str">
            <v>安徽百大乐普生商厦</v>
          </cell>
          <cell r="O1930" t="str">
            <v>0.00</v>
          </cell>
          <cell r="P1930" t="str">
            <v>0.00</v>
          </cell>
          <cell r="Q1930" t="str">
            <v>75.86</v>
          </cell>
          <cell r="R1930" t="str">
            <v>60</v>
          </cell>
          <cell r="S1930" t="str">
            <v>平均年限法(一)</v>
          </cell>
          <cell r="T1930" t="str">
            <v>在用</v>
          </cell>
          <cell r="U1930" t="str">
            <v>直接购入</v>
          </cell>
          <cell r="V1930" t="str">
            <v>王桂珍</v>
          </cell>
          <cell r="W1930" t="str">
            <v>2018.07.31</v>
          </cell>
          <cell r="X1930" t="str">
            <v>记--647</v>
          </cell>
        </row>
        <row r="1930">
          <cell r="AA1930" t="str">
            <v>0401</v>
          </cell>
        </row>
        <row r="1931">
          <cell r="B1931" t="str">
            <v>040100238</v>
          </cell>
          <cell r="C1931" t="str">
            <v>美的空调</v>
          </cell>
          <cell r="D1931" t="str">
            <v>KFR-35GW/DY-DA400(D3)</v>
          </cell>
          <cell r="E1931">
            <v>1896.55</v>
          </cell>
          <cell r="F1931">
            <v>1820.69</v>
          </cell>
          <cell r="G1931">
            <v>75.86</v>
          </cell>
          <cell r="H1931">
            <v>0</v>
          </cell>
          <cell r="I1931" t="str">
            <v>2018.07.31</v>
          </cell>
          <cell r="J1931" t="str">
            <v>60</v>
          </cell>
          <cell r="K1931" t="str">
            <v>空调</v>
          </cell>
          <cell r="L1931" t="str">
            <v>公司</v>
          </cell>
          <cell r="M1931" t="str">
            <v>大兴集体宿舍</v>
          </cell>
          <cell r="N1931" t="str">
            <v>安徽百大乐普生商厦</v>
          </cell>
          <cell r="O1931" t="str">
            <v>0.00</v>
          </cell>
          <cell r="P1931" t="str">
            <v>0.00</v>
          </cell>
          <cell r="Q1931" t="str">
            <v>75.86</v>
          </cell>
          <cell r="R1931" t="str">
            <v>60</v>
          </cell>
          <cell r="S1931" t="str">
            <v>平均年限法(一)</v>
          </cell>
          <cell r="T1931" t="str">
            <v>在用</v>
          </cell>
          <cell r="U1931" t="str">
            <v>直接购入</v>
          </cell>
          <cell r="V1931" t="str">
            <v>王桂珍</v>
          </cell>
          <cell r="W1931" t="str">
            <v>2018.07.31</v>
          </cell>
          <cell r="X1931" t="str">
            <v>记--647</v>
          </cell>
        </row>
        <row r="1931">
          <cell r="AA1931" t="str">
            <v>0401</v>
          </cell>
        </row>
        <row r="1932">
          <cell r="B1932" t="str">
            <v>040900520</v>
          </cell>
          <cell r="C1932" t="str">
            <v>美菱冰柜</v>
          </cell>
          <cell r="D1932" t="str">
            <v>BC/BD-418DT</v>
          </cell>
          <cell r="E1932">
            <v>2068.97</v>
          </cell>
          <cell r="F1932">
            <v>1986.21</v>
          </cell>
          <cell r="G1932">
            <v>82.76</v>
          </cell>
          <cell r="H1932">
            <v>0</v>
          </cell>
          <cell r="I1932" t="str">
            <v>2018.07.31</v>
          </cell>
          <cell r="J1932" t="str">
            <v>60</v>
          </cell>
          <cell r="K1932" t="str">
            <v>其他</v>
          </cell>
          <cell r="L1932" t="str">
            <v>肥东合成分厂</v>
          </cell>
          <cell r="M1932" t="str">
            <v>肥东合成厂办公室</v>
          </cell>
          <cell r="N1932" t="str">
            <v>安徽百大乐普生商厦</v>
          </cell>
          <cell r="O1932" t="str">
            <v>0.00</v>
          </cell>
          <cell r="P1932" t="str">
            <v>0.00</v>
          </cell>
          <cell r="Q1932" t="str">
            <v>82.76</v>
          </cell>
          <cell r="R1932" t="str">
            <v>60</v>
          </cell>
          <cell r="S1932" t="str">
            <v>平均年限法(一)</v>
          </cell>
          <cell r="T1932" t="str">
            <v>在用</v>
          </cell>
          <cell r="U1932" t="str">
            <v>直接购入</v>
          </cell>
          <cell r="V1932" t="str">
            <v>王桂珍</v>
          </cell>
          <cell r="W1932" t="str">
            <v>2018.07.31</v>
          </cell>
          <cell r="X1932" t="str">
            <v>记--647</v>
          </cell>
        </row>
        <row r="1932">
          <cell r="AA1932" t="str">
            <v>0409</v>
          </cell>
        </row>
        <row r="1933">
          <cell r="B1933" t="str">
            <v>030100102</v>
          </cell>
          <cell r="C1933" t="str">
            <v>二氧化硫检测报警仪（便携式）</v>
          </cell>
        </row>
        <row r="1933">
          <cell r="E1933">
            <v>4137.93</v>
          </cell>
          <cell r="F1933">
            <v>3186.26</v>
          </cell>
          <cell r="G1933">
            <v>951.67</v>
          </cell>
          <cell r="H1933">
            <v>0</v>
          </cell>
          <cell r="I1933" t="str">
            <v>2018.07.31</v>
          </cell>
          <cell r="J1933" t="str">
            <v>96</v>
          </cell>
          <cell r="K1933" t="str">
            <v>质检设备</v>
          </cell>
          <cell r="L1933" t="str">
            <v>研发中心</v>
          </cell>
        </row>
        <row r="1933">
          <cell r="N1933" t="str">
            <v>合肥捷岛科学仪器公司</v>
          </cell>
          <cell r="O1933" t="str">
            <v>41.38</v>
          </cell>
          <cell r="P1933" t="str">
            <v>496.56</v>
          </cell>
          <cell r="Q1933" t="str">
            <v>165.52</v>
          </cell>
          <cell r="R1933" t="str">
            <v>77</v>
          </cell>
          <cell r="S1933" t="str">
            <v>平均年限法(一)</v>
          </cell>
          <cell r="T1933" t="str">
            <v>在用</v>
          </cell>
          <cell r="U1933" t="str">
            <v>直接购入</v>
          </cell>
          <cell r="V1933" t="str">
            <v>王桂珍</v>
          </cell>
          <cell r="W1933" t="str">
            <v>2018.07.31</v>
          </cell>
          <cell r="X1933" t="str">
            <v>记--272</v>
          </cell>
        </row>
        <row r="1933">
          <cell r="AA1933" t="str">
            <v>0301</v>
          </cell>
        </row>
        <row r="1934">
          <cell r="B1934" t="str">
            <v>030100103</v>
          </cell>
          <cell r="C1934" t="str">
            <v>氯化氢检测报警仪（便携式）</v>
          </cell>
          <cell r="D1934" t="str">
            <v>MS400-HCL</v>
          </cell>
          <cell r="E1934">
            <v>3793.1</v>
          </cell>
          <cell r="F1934">
            <v>2920.61</v>
          </cell>
          <cell r="G1934">
            <v>872.49</v>
          </cell>
          <cell r="H1934">
            <v>0</v>
          </cell>
          <cell r="I1934" t="str">
            <v>2018.07.31</v>
          </cell>
          <cell r="J1934" t="str">
            <v>96</v>
          </cell>
          <cell r="K1934" t="str">
            <v>质检设备</v>
          </cell>
          <cell r="L1934" t="str">
            <v>研发中心</v>
          </cell>
        </row>
        <row r="1934">
          <cell r="N1934" t="str">
            <v>合肥捷岛科学仪器公司</v>
          </cell>
          <cell r="O1934" t="str">
            <v>37.93</v>
          </cell>
          <cell r="P1934" t="str">
            <v>455.16</v>
          </cell>
          <cell r="Q1934" t="str">
            <v>151.72</v>
          </cell>
          <cell r="R1934" t="str">
            <v>77</v>
          </cell>
          <cell r="S1934" t="str">
            <v>平均年限法(一)</v>
          </cell>
          <cell r="T1934" t="str">
            <v>在用</v>
          </cell>
          <cell r="U1934" t="str">
            <v>直接购入</v>
          </cell>
          <cell r="V1934" t="str">
            <v>王桂珍</v>
          </cell>
          <cell r="W1934" t="str">
            <v>2018.07.31</v>
          </cell>
          <cell r="X1934" t="str">
            <v>记--272</v>
          </cell>
        </row>
        <row r="1934">
          <cell r="AA1934" t="str">
            <v>0301</v>
          </cell>
        </row>
        <row r="1935">
          <cell r="B1935" t="str">
            <v>030100104</v>
          </cell>
          <cell r="C1935" t="str">
            <v>硫化氢检测报警仪（便携式）</v>
          </cell>
          <cell r="D1935" t="str">
            <v>MS400-N2S</v>
          </cell>
          <cell r="E1935">
            <v>3189.66</v>
          </cell>
          <cell r="F1935">
            <v>2456.3</v>
          </cell>
          <cell r="G1935">
            <v>733.36</v>
          </cell>
          <cell r="H1935">
            <v>0</v>
          </cell>
          <cell r="I1935" t="str">
            <v>2018.07.31</v>
          </cell>
          <cell r="J1935" t="str">
            <v>96</v>
          </cell>
          <cell r="K1935" t="str">
            <v>质检设备</v>
          </cell>
          <cell r="L1935" t="str">
            <v>研发中心</v>
          </cell>
          <cell r="M1935" t="str">
            <v>肥东质检分析室</v>
          </cell>
          <cell r="N1935" t="str">
            <v>合肥捷岛科学仪器公司</v>
          </cell>
          <cell r="O1935" t="str">
            <v>31.90</v>
          </cell>
          <cell r="P1935" t="str">
            <v>382.80</v>
          </cell>
          <cell r="Q1935" t="str">
            <v>127.59</v>
          </cell>
          <cell r="R1935" t="str">
            <v>77</v>
          </cell>
          <cell r="S1935" t="str">
            <v>平均年限法(一)</v>
          </cell>
          <cell r="T1935" t="str">
            <v>在用</v>
          </cell>
          <cell r="U1935" t="str">
            <v>直接购入</v>
          </cell>
          <cell r="V1935" t="str">
            <v>王桂珍</v>
          </cell>
          <cell r="W1935" t="str">
            <v>2018.07.31</v>
          </cell>
          <cell r="X1935" t="str">
            <v>记--272</v>
          </cell>
        </row>
        <row r="1935">
          <cell r="AA1935" t="str">
            <v>0301</v>
          </cell>
        </row>
        <row r="1936">
          <cell r="B1936" t="str">
            <v>030100105</v>
          </cell>
          <cell r="C1936" t="str">
            <v>氯气检测报警仪（便携式）</v>
          </cell>
          <cell r="D1936" t="str">
            <v>MS400-CL2</v>
          </cell>
          <cell r="E1936">
            <v>3017.24</v>
          </cell>
          <cell r="F1936">
            <v>2323.09</v>
          </cell>
          <cell r="G1936">
            <v>694.15</v>
          </cell>
          <cell r="H1936">
            <v>0</v>
          </cell>
          <cell r="I1936" t="str">
            <v>2018.07.31</v>
          </cell>
          <cell r="J1936" t="str">
            <v>96</v>
          </cell>
          <cell r="K1936" t="str">
            <v>质检设备</v>
          </cell>
          <cell r="L1936" t="str">
            <v>研发中心</v>
          </cell>
          <cell r="M1936" t="str">
            <v>肥东质检分析室</v>
          </cell>
          <cell r="N1936" t="str">
            <v>合肥捷岛科学仪器公司</v>
          </cell>
          <cell r="O1936" t="str">
            <v>30.17</v>
          </cell>
          <cell r="P1936" t="str">
            <v>362.04</v>
          </cell>
          <cell r="Q1936" t="str">
            <v>120.69</v>
          </cell>
          <cell r="R1936" t="str">
            <v>77</v>
          </cell>
          <cell r="S1936" t="str">
            <v>平均年限法(一)</v>
          </cell>
          <cell r="T1936" t="str">
            <v>在用</v>
          </cell>
          <cell r="U1936" t="str">
            <v>直接购入</v>
          </cell>
          <cell r="V1936" t="str">
            <v>王桂珍</v>
          </cell>
          <cell r="W1936" t="str">
            <v>2018.07.31</v>
          </cell>
          <cell r="X1936" t="str">
            <v>记--272</v>
          </cell>
        </row>
        <row r="1936">
          <cell r="AA1936" t="str">
            <v>0301</v>
          </cell>
        </row>
        <row r="1937">
          <cell r="B1937" t="str">
            <v>030100106</v>
          </cell>
          <cell r="C1937" t="str">
            <v>二硫化氮检测报警仪（便携式）</v>
          </cell>
          <cell r="D1937" t="str">
            <v>MS400-N02</v>
          </cell>
          <cell r="E1937">
            <v>4137.93</v>
          </cell>
          <cell r="F1937">
            <v>3186.26</v>
          </cell>
          <cell r="G1937">
            <v>951.67</v>
          </cell>
          <cell r="H1937">
            <v>0</v>
          </cell>
          <cell r="I1937" t="str">
            <v>2018.07.31</v>
          </cell>
          <cell r="J1937" t="str">
            <v>96</v>
          </cell>
          <cell r="K1937" t="str">
            <v>质检设备</v>
          </cell>
          <cell r="L1937" t="str">
            <v>研发中心</v>
          </cell>
          <cell r="M1937" t="str">
            <v>肥东质检分析室</v>
          </cell>
          <cell r="N1937" t="str">
            <v>合肥捷岛科学仪器公司</v>
          </cell>
          <cell r="O1937" t="str">
            <v>41.38</v>
          </cell>
          <cell r="P1937" t="str">
            <v>496.56</v>
          </cell>
          <cell r="Q1937" t="str">
            <v>165.52</v>
          </cell>
          <cell r="R1937" t="str">
            <v>77</v>
          </cell>
          <cell r="S1937" t="str">
            <v>平均年限法(一)</v>
          </cell>
          <cell r="T1937" t="str">
            <v>在用</v>
          </cell>
          <cell r="U1937" t="str">
            <v>直接购入</v>
          </cell>
          <cell r="V1937" t="str">
            <v>王桂珍</v>
          </cell>
          <cell r="W1937" t="str">
            <v>2018.07.31</v>
          </cell>
          <cell r="X1937" t="str">
            <v>记--272</v>
          </cell>
        </row>
        <row r="1937">
          <cell r="AA1937" t="str">
            <v>0301</v>
          </cell>
        </row>
        <row r="1938">
          <cell r="B1938" t="str">
            <v>030100107</v>
          </cell>
          <cell r="C1938" t="str">
            <v>二甲胺检测报警仪（便携式）</v>
          </cell>
          <cell r="D1938" t="str">
            <v>MS400-C2H7N</v>
          </cell>
          <cell r="E1938">
            <v>6724.14</v>
          </cell>
          <cell r="F1938">
            <v>5177.48</v>
          </cell>
          <cell r="G1938">
            <v>1546.66</v>
          </cell>
          <cell r="H1938">
            <v>0</v>
          </cell>
          <cell r="I1938" t="str">
            <v>2018.07.31</v>
          </cell>
          <cell r="J1938" t="str">
            <v>96</v>
          </cell>
          <cell r="K1938" t="str">
            <v>质检设备</v>
          </cell>
          <cell r="L1938" t="str">
            <v>研发中心</v>
          </cell>
          <cell r="M1938" t="str">
            <v>肥东质检分析室</v>
          </cell>
          <cell r="N1938" t="str">
            <v>合肥捷岛科学仪器公司</v>
          </cell>
          <cell r="O1938" t="str">
            <v>67.24</v>
          </cell>
          <cell r="P1938" t="str">
            <v>806.88</v>
          </cell>
          <cell r="Q1938" t="str">
            <v>268.97</v>
          </cell>
          <cell r="R1938" t="str">
            <v>77</v>
          </cell>
          <cell r="S1938" t="str">
            <v>平均年限法(一)</v>
          </cell>
          <cell r="T1938" t="str">
            <v>在用</v>
          </cell>
          <cell r="U1938" t="str">
            <v>直接购入</v>
          </cell>
          <cell r="V1938" t="str">
            <v>王桂珍</v>
          </cell>
          <cell r="W1938" t="str">
            <v>2018.07.31</v>
          </cell>
          <cell r="X1938" t="str">
            <v>记--272</v>
          </cell>
        </row>
        <row r="1938">
          <cell r="AA1938" t="str">
            <v>0301</v>
          </cell>
        </row>
        <row r="1939">
          <cell r="B1939" t="str">
            <v>030100108</v>
          </cell>
          <cell r="C1939" t="str">
            <v>环境颗粒物采样器</v>
          </cell>
          <cell r="D1939" t="str">
            <v>JCH-120F</v>
          </cell>
          <cell r="E1939">
            <v>6465.52</v>
          </cell>
          <cell r="F1939">
            <v>6206.9</v>
          </cell>
          <cell r="G1939">
            <v>258.62</v>
          </cell>
          <cell r="H1939">
            <v>0</v>
          </cell>
          <cell r="I1939" t="str">
            <v>2018.07.31</v>
          </cell>
          <cell r="J1939" t="str">
            <v>12</v>
          </cell>
          <cell r="K1939" t="str">
            <v>质检设备</v>
          </cell>
          <cell r="L1939" t="str">
            <v>研发中心</v>
          </cell>
          <cell r="M1939" t="str">
            <v>肥东质检分析室</v>
          </cell>
          <cell r="N1939" t="str">
            <v>合肥捷岛科学仪器公司</v>
          </cell>
          <cell r="O1939" t="str">
            <v>0.00</v>
          </cell>
          <cell r="P1939" t="str">
            <v>0.00</v>
          </cell>
          <cell r="Q1939" t="str">
            <v>258.62</v>
          </cell>
          <cell r="R1939" t="str">
            <v>12</v>
          </cell>
          <cell r="S1939" t="str">
            <v>平均年限法(一)</v>
          </cell>
          <cell r="T1939" t="str">
            <v>在用</v>
          </cell>
          <cell r="U1939" t="str">
            <v>直接购入</v>
          </cell>
          <cell r="V1939" t="str">
            <v>王桂珍</v>
          </cell>
          <cell r="W1939" t="str">
            <v>2018.07.31</v>
          </cell>
          <cell r="X1939" t="str">
            <v>记--272</v>
          </cell>
        </row>
        <row r="1939">
          <cell r="AA1939" t="str">
            <v>0301</v>
          </cell>
        </row>
        <row r="1940">
          <cell r="B1940" t="str">
            <v>030100109</v>
          </cell>
          <cell r="C1940" t="str">
            <v>双路烟气采样器</v>
          </cell>
          <cell r="D1940" t="str">
            <v>JYC-2</v>
          </cell>
          <cell r="E1940">
            <v>10775.86</v>
          </cell>
          <cell r="F1940">
            <v>8297.52</v>
          </cell>
          <cell r="G1940">
            <v>2478.34</v>
          </cell>
          <cell r="H1940">
            <v>0</v>
          </cell>
          <cell r="I1940" t="str">
            <v>2018.07.31</v>
          </cell>
          <cell r="J1940" t="str">
            <v>96</v>
          </cell>
          <cell r="K1940" t="str">
            <v>质检设备</v>
          </cell>
          <cell r="L1940" t="str">
            <v>研发中心</v>
          </cell>
          <cell r="M1940" t="str">
            <v>肥东质检分析室</v>
          </cell>
          <cell r="N1940" t="str">
            <v>合肥捷岛科学仪器公司</v>
          </cell>
          <cell r="O1940" t="str">
            <v>107.76</v>
          </cell>
          <cell r="P1940" t="str">
            <v>1,293.12</v>
          </cell>
          <cell r="Q1940" t="str">
            <v>431.03</v>
          </cell>
          <cell r="R1940" t="str">
            <v>77</v>
          </cell>
          <cell r="S1940" t="str">
            <v>平均年限法(一)</v>
          </cell>
          <cell r="T1940" t="str">
            <v>在用</v>
          </cell>
          <cell r="U1940" t="str">
            <v>直接购入</v>
          </cell>
          <cell r="V1940" t="str">
            <v>王桂珍</v>
          </cell>
          <cell r="W1940" t="str">
            <v>2018.07.31</v>
          </cell>
          <cell r="X1940" t="str">
            <v>记--272</v>
          </cell>
        </row>
        <row r="1940">
          <cell r="AA1940" t="str">
            <v>0301</v>
          </cell>
        </row>
        <row r="1941">
          <cell r="B1941" t="str">
            <v>031022636</v>
          </cell>
          <cell r="C1941" t="str">
            <v>空气缓冲罐</v>
          </cell>
          <cell r="D1941" t="str">
            <v>10M3</v>
          </cell>
          <cell r="E1941">
            <v>29858.55</v>
          </cell>
          <cell r="F1941">
            <v>22430.7</v>
          </cell>
          <cell r="G1941">
            <v>7427.85</v>
          </cell>
          <cell r="H1941">
            <v>0</v>
          </cell>
          <cell r="I1941" t="str">
            <v>2018.08.27</v>
          </cell>
          <cell r="J1941" t="str">
            <v>96</v>
          </cell>
          <cell r="K1941" t="str">
            <v>剂型设备</v>
          </cell>
          <cell r="L1941" t="str">
            <v>肥东制剂分厂</v>
          </cell>
          <cell r="M1941" t="str">
            <v>肥东制剂分厂</v>
          </cell>
          <cell r="N1941" t="str">
            <v>南通源泉压力容器公司</v>
          </cell>
          <cell r="O1941" t="str">
            <v>298.59</v>
          </cell>
          <cell r="P1941" t="str">
            <v>3,583.08</v>
          </cell>
          <cell r="Q1941" t="str">
            <v>1,194.34</v>
          </cell>
          <cell r="R1941" t="str">
            <v>76</v>
          </cell>
          <cell r="S1941" t="str">
            <v>平均年限法(一)</v>
          </cell>
          <cell r="T1941" t="str">
            <v>在用</v>
          </cell>
          <cell r="U1941" t="str">
            <v>直接购入</v>
          </cell>
          <cell r="V1941" t="str">
            <v>王桂珍</v>
          </cell>
          <cell r="W1941" t="str">
            <v>2018.08.27</v>
          </cell>
          <cell r="X1941" t="str">
            <v>记--548</v>
          </cell>
        </row>
        <row r="1941">
          <cell r="AA1941" t="str">
            <v>0310</v>
          </cell>
        </row>
        <row r="1942">
          <cell r="B1942" t="str">
            <v>031022637</v>
          </cell>
          <cell r="C1942" t="str">
            <v>空气缓冲罐</v>
          </cell>
          <cell r="D1942" t="str">
            <v>10M3</v>
          </cell>
          <cell r="E1942">
            <v>29858.55</v>
          </cell>
          <cell r="F1942">
            <v>22430.7</v>
          </cell>
          <cell r="G1942">
            <v>7427.85</v>
          </cell>
          <cell r="H1942">
            <v>0</v>
          </cell>
          <cell r="I1942" t="str">
            <v>2018.08.27</v>
          </cell>
          <cell r="J1942" t="str">
            <v>96</v>
          </cell>
          <cell r="K1942" t="str">
            <v>剂型设备</v>
          </cell>
          <cell r="L1942" t="str">
            <v>肥东制剂分厂</v>
          </cell>
          <cell r="M1942" t="str">
            <v>肥东制剂分厂</v>
          </cell>
          <cell r="N1942" t="str">
            <v>南通源泉压力容器公司</v>
          </cell>
          <cell r="O1942" t="str">
            <v>298.59</v>
          </cell>
          <cell r="P1942" t="str">
            <v>3,583.08</v>
          </cell>
          <cell r="Q1942" t="str">
            <v>1,194.34</v>
          </cell>
          <cell r="R1942" t="str">
            <v>76</v>
          </cell>
          <cell r="S1942" t="str">
            <v>平均年限法(一)</v>
          </cell>
          <cell r="T1942" t="str">
            <v>在用</v>
          </cell>
          <cell r="U1942" t="str">
            <v>直接购入</v>
          </cell>
          <cell r="V1942" t="str">
            <v>王桂珍</v>
          </cell>
          <cell r="W1942" t="str">
            <v>2018.08.27</v>
          </cell>
          <cell r="X1942" t="str">
            <v>记--548</v>
          </cell>
        </row>
        <row r="1942">
          <cell r="AA1942" t="str">
            <v>0310</v>
          </cell>
        </row>
        <row r="1943">
          <cell r="B1943" t="str">
            <v>030100110</v>
          </cell>
          <cell r="C1943" t="str">
            <v>全自动卡氏水份仪</v>
          </cell>
          <cell r="D1943" t="str">
            <v>ZSD-2J</v>
          </cell>
          <cell r="E1943">
            <v>12931.03</v>
          </cell>
          <cell r="F1943">
            <v>9827.56</v>
          </cell>
          <cell r="G1943">
            <v>3103.47</v>
          </cell>
          <cell r="H1943">
            <v>0</v>
          </cell>
          <cell r="I1943" t="str">
            <v>2018.08.28</v>
          </cell>
          <cell r="J1943" t="str">
            <v>96</v>
          </cell>
          <cell r="K1943" t="str">
            <v>质检设备</v>
          </cell>
          <cell r="L1943" t="str">
            <v>肥东制剂分厂</v>
          </cell>
          <cell r="M1943" t="str">
            <v>肥东质检分析室</v>
          </cell>
          <cell r="N1943" t="str">
            <v>合肥捷岛科学仪器</v>
          </cell>
          <cell r="O1943" t="str">
            <v>129.31</v>
          </cell>
          <cell r="P1943" t="str">
            <v>1,551.72</v>
          </cell>
          <cell r="Q1943" t="str">
            <v>517.24</v>
          </cell>
          <cell r="R1943" t="str">
            <v>76</v>
          </cell>
          <cell r="S1943" t="str">
            <v>平均年限法(一)</v>
          </cell>
          <cell r="T1943" t="str">
            <v>在用</v>
          </cell>
          <cell r="U1943" t="str">
            <v>直接购入</v>
          </cell>
          <cell r="V1943" t="str">
            <v>王桂珍</v>
          </cell>
          <cell r="W1943" t="str">
            <v>2018.08.28</v>
          </cell>
          <cell r="X1943" t="str">
            <v>记--563</v>
          </cell>
        </row>
        <row r="1943">
          <cell r="AA1943" t="str">
            <v>0301</v>
          </cell>
        </row>
        <row r="1944">
          <cell r="B1944" t="str">
            <v>030200116</v>
          </cell>
          <cell r="C1944" t="str">
            <v>活性炭吸附设备</v>
          </cell>
          <cell r="D1944" t="str">
            <v>10000M3/h</v>
          </cell>
          <cell r="E1944">
            <v>28448.28</v>
          </cell>
          <cell r="F1944">
            <v>19344.64</v>
          </cell>
          <cell r="G1944">
            <v>405</v>
          </cell>
          <cell r="H1944">
            <v>8698.64</v>
          </cell>
          <cell r="I1944" t="str">
            <v>2018.08.28</v>
          </cell>
          <cell r="J1944" t="str">
            <v>96</v>
          </cell>
          <cell r="K1944" t="str">
            <v>污水设备</v>
          </cell>
          <cell r="L1944" t="str">
            <v>肥东合成分厂</v>
          </cell>
          <cell r="M1944" t="str">
            <v>肥东分厂污水站</v>
          </cell>
          <cell r="N1944" t="str">
            <v>合肥清立方环保科技</v>
          </cell>
          <cell r="O1944" t="str">
            <v>0.00</v>
          </cell>
          <cell r="P1944" t="str">
            <v>3,129.28</v>
          </cell>
          <cell r="Q1944" t="str">
            <v>1,137.93</v>
          </cell>
          <cell r="R1944" t="str">
            <v>76</v>
          </cell>
          <cell r="S1944" t="str">
            <v>平均年限法(一)</v>
          </cell>
          <cell r="T1944" t="str">
            <v>在用</v>
          </cell>
          <cell r="U1944" t="str">
            <v>直接购入</v>
          </cell>
          <cell r="V1944" t="str">
            <v>王桂珍</v>
          </cell>
          <cell r="W1944" t="str">
            <v>2018.08.28</v>
          </cell>
          <cell r="X1944" t="str">
            <v>记--565</v>
          </cell>
        </row>
        <row r="1944">
          <cell r="AA1944" t="str">
            <v>0302</v>
          </cell>
        </row>
        <row r="1945">
          <cell r="B1945" t="str">
            <v>030200117</v>
          </cell>
          <cell r="C1945" t="str">
            <v>活性炭吸附设备</v>
          </cell>
          <cell r="D1945" t="str">
            <v>8000M3/h</v>
          </cell>
          <cell r="E1945">
            <v>24137.93</v>
          </cell>
          <cell r="F1945">
            <v>16413.84</v>
          </cell>
          <cell r="G1945">
            <v>304</v>
          </cell>
          <cell r="H1945">
            <v>7420.09</v>
          </cell>
          <cell r="I1945" t="str">
            <v>2018.08.28</v>
          </cell>
          <cell r="J1945" t="str">
            <v>96</v>
          </cell>
          <cell r="K1945" t="str">
            <v>污水设备</v>
          </cell>
          <cell r="L1945" t="str">
            <v>肥东合成分厂</v>
          </cell>
          <cell r="M1945" t="str">
            <v>肥东分厂污水站</v>
          </cell>
          <cell r="N1945" t="str">
            <v>合肥清立方环保科技</v>
          </cell>
          <cell r="O1945" t="str">
            <v>0.00</v>
          </cell>
          <cell r="P1945" t="str">
            <v>2,655.18</v>
          </cell>
          <cell r="Q1945" t="str">
            <v>965.52</v>
          </cell>
          <cell r="R1945" t="str">
            <v>76</v>
          </cell>
          <cell r="S1945" t="str">
            <v>平均年限法(一)</v>
          </cell>
          <cell r="T1945" t="str">
            <v>在用</v>
          </cell>
          <cell r="U1945" t="str">
            <v>直接购入</v>
          </cell>
          <cell r="V1945" t="str">
            <v>王桂珍</v>
          </cell>
          <cell r="W1945" t="str">
            <v>2018.08.28</v>
          </cell>
          <cell r="X1945" t="str">
            <v>记--565</v>
          </cell>
        </row>
        <row r="1945">
          <cell r="AA1945" t="str">
            <v>0302</v>
          </cell>
        </row>
        <row r="1946">
          <cell r="B1946" t="str">
            <v>030200118</v>
          </cell>
          <cell r="C1946" t="str">
            <v>活性炭吸附设备</v>
          </cell>
          <cell r="D1946" t="str">
            <v>2000M3/h</v>
          </cell>
          <cell r="E1946">
            <v>11206.9</v>
          </cell>
          <cell r="F1946">
            <v>7620.76</v>
          </cell>
          <cell r="G1946">
            <v>446</v>
          </cell>
          <cell r="H1946">
            <v>3140.14</v>
          </cell>
          <cell r="I1946" t="str">
            <v>2018.08.28</v>
          </cell>
          <cell r="J1946" t="str">
            <v>96</v>
          </cell>
          <cell r="K1946" t="str">
            <v>污水设备</v>
          </cell>
          <cell r="L1946" t="str">
            <v>肥东合成分厂</v>
          </cell>
          <cell r="M1946" t="str">
            <v>肥东分厂污水站</v>
          </cell>
          <cell r="N1946" t="str">
            <v>合肥清立方环保科技</v>
          </cell>
          <cell r="O1946" t="str">
            <v>0.00</v>
          </cell>
          <cell r="P1946" t="str">
            <v>1,232.77</v>
          </cell>
          <cell r="Q1946" t="str">
            <v>448.28</v>
          </cell>
          <cell r="R1946" t="str">
            <v>76</v>
          </cell>
          <cell r="S1946" t="str">
            <v>平均年限法(一)</v>
          </cell>
          <cell r="T1946" t="str">
            <v>在用</v>
          </cell>
          <cell r="U1946" t="str">
            <v>直接购入</v>
          </cell>
          <cell r="V1946" t="str">
            <v>王桂珍</v>
          </cell>
          <cell r="W1946" t="str">
            <v>2018.08.28</v>
          </cell>
          <cell r="X1946" t="str">
            <v>记--565</v>
          </cell>
        </row>
        <row r="1946">
          <cell r="AA1946" t="str">
            <v>0302</v>
          </cell>
        </row>
        <row r="1947">
          <cell r="B1947" t="str">
            <v>030100111</v>
          </cell>
          <cell r="C1947" t="str">
            <v>便携式四合一气体检测仪</v>
          </cell>
          <cell r="D1947" t="str">
            <v>LB-MS4X</v>
          </cell>
          <cell r="E1947">
            <v>4482.76</v>
          </cell>
          <cell r="F1947">
            <v>3407.08</v>
          </cell>
          <cell r="G1947">
            <v>1075.68</v>
          </cell>
          <cell r="H1947">
            <v>0</v>
          </cell>
          <cell r="I1947" t="str">
            <v>2018.08.28</v>
          </cell>
          <cell r="J1947" t="str">
            <v>96</v>
          </cell>
          <cell r="K1947" t="str">
            <v>质检设备</v>
          </cell>
          <cell r="L1947" t="str">
            <v>肥东制剂分厂</v>
          </cell>
          <cell r="M1947" t="str">
            <v>肥东分厂质检分析室</v>
          </cell>
          <cell r="N1947" t="str">
            <v>合肥捷岛科学仪器</v>
          </cell>
          <cell r="O1947" t="str">
            <v>44.83</v>
          </cell>
          <cell r="P1947" t="str">
            <v>537.96</v>
          </cell>
          <cell r="Q1947" t="str">
            <v>179.31</v>
          </cell>
          <cell r="R1947" t="str">
            <v>76</v>
          </cell>
          <cell r="S1947" t="str">
            <v>平均年限法(一)</v>
          </cell>
          <cell r="T1947" t="str">
            <v>在用</v>
          </cell>
          <cell r="U1947" t="str">
            <v>直接购入</v>
          </cell>
          <cell r="V1947" t="str">
            <v>王桂珍</v>
          </cell>
          <cell r="W1947" t="str">
            <v>2018.08.28</v>
          </cell>
          <cell r="X1947" t="str">
            <v>记--567</v>
          </cell>
        </row>
        <row r="1947">
          <cell r="AA1947" t="str">
            <v>0301</v>
          </cell>
        </row>
        <row r="1948">
          <cell r="B1948" t="str">
            <v>031022638</v>
          </cell>
          <cell r="C1948" t="str">
            <v>热转印打码机</v>
          </cell>
          <cell r="D1948" t="str">
            <v>X40(32MM)I间歇式彩屏左手机</v>
          </cell>
          <cell r="E1948">
            <v>25000</v>
          </cell>
          <cell r="F1948">
            <v>19000</v>
          </cell>
          <cell r="G1948">
            <v>6000</v>
          </cell>
          <cell r="H1948">
            <v>0</v>
          </cell>
          <cell r="I1948" t="str">
            <v>2018.08.28</v>
          </cell>
          <cell r="J1948" t="str">
            <v>96</v>
          </cell>
          <cell r="K1948" t="str">
            <v>剂型设备</v>
          </cell>
          <cell r="L1948" t="str">
            <v>肥东制剂分厂</v>
          </cell>
          <cell r="M1948" t="str">
            <v>肥东制剂分厂</v>
          </cell>
          <cell r="N1948" t="str">
            <v>上海迪晓喷码技术</v>
          </cell>
          <cell r="O1948" t="str">
            <v>250.00</v>
          </cell>
          <cell r="P1948" t="str">
            <v>3,000.00</v>
          </cell>
          <cell r="Q1948" t="str">
            <v>1,000.00</v>
          </cell>
          <cell r="R1948" t="str">
            <v>76</v>
          </cell>
          <cell r="S1948" t="str">
            <v>平均年限法(一)</v>
          </cell>
          <cell r="T1948" t="str">
            <v>在用</v>
          </cell>
          <cell r="U1948" t="str">
            <v>直接购入</v>
          </cell>
          <cell r="V1948" t="str">
            <v>王桂珍</v>
          </cell>
          <cell r="W1948" t="str">
            <v>2018.08.28</v>
          </cell>
          <cell r="X1948" t="str">
            <v>记--569</v>
          </cell>
        </row>
        <row r="1948">
          <cell r="AA1948" t="str">
            <v>0310</v>
          </cell>
        </row>
        <row r="1949">
          <cell r="B1949" t="str">
            <v>031022639</v>
          </cell>
          <cell r="C1949" t="str">
            <v>热转印打码机</v>
          </cell>
          <cell r="D1949" t="str">
            <v>X40(32MM)I间歇式彩屏左手机</v>
          </cell>
          <cell r="E1949">
            <v>25000</v>
          </cell>
          <cell r="F1949">
            <v>19000</v>
          </cell>
          <cell r="G1949">
            <v>6000</v>
          </cell>
          <cell r="H1949">
            <v>0</v>
          </cell>
          <cell r="I1949" t="str">
            <v>2018.08.28</v>
          </cell>
          <cell r="J1949" t="str">
            <v>96</v>
          </cell>
          <cell r="K1949" t="str">
            <v>剂型设备</v>
          </cell>
          <cell r="L1949" t="str">
            <v>肥东制剂分厂</v>
          </cell>
          <cell r="M1949" t="str">
            <v>肥东制剂分厂</v>
          </cell>
          <cell r="N1949" t="str">
            <v>上海迪晓喷码技术</v>
          </cell>
          <cell r="O1949" t="str">
            <v>250.00</v>
          </cell>
          <cell r="P1949" t="str">
            <v>3,000.00</v>
          </cell>
          <cell r="Q1949" t="str">
            <v>1,000.00</v>
          </cell>
          <cell r="R1949" t="str">
            <v>76</v>
          </cell>
          <cell r="S1949" t="str">
            <v>平均年限法(一)</v>
          </cell>
          <cell r="T1949" t="str">
            <v>在用</v>
          </cell>
          <cell r="U1949" t="str">
            <v>直接购入</v>
          </cell>
          <cell r="V1949" t="str">
            <v>王桂珍</v>
          </cell>
          <cell r="W1949" t="str">
            <v>2018.08.28</v>
          </cell>
          <cell r="X1949" t="str">
            <v>记--569</v>
          </cell>
        </row>
        <row r="1949">
          <cell r="AA1949" t="str">
            <v>0310</v>
          </cell>
        </row>
        <row r="1950">
          <cell r="B1950" t="str">
            <v>030700248</v>
          </cell>
          <cell r="C1950" t="str">
            <v>石墨换热器</v>
          </cell>
          <cell r="D1950" t="str">
            <v>YKC40-10M2</v>
          </cell>
          <cell r="E1950">
            <v>11206.9</v>
          </cell>
          <cell r="F1950">
            <v>8517.32</v>
          </cell>
          <cell r="G1950">
            <v>2689.58</v>
          </cell>
          <cell r="H1950">
            <v>0</v>
          </cell>
          <cell r="I1950" t="str">
            <v>2018.08.31</v>
          </cell>
          <cell r="J1950" t="str">
            <v>96</v>
          </cell>
          <cell r="K1950" t="str">
            <v>精喹装置（合成二车间）</v>
          </cell>
          <cell r="L1950" t="str">
            <v>肥东合成分厂</v>
          </cell>
          <cell r="M1950" t="str">
            <v>肥东合成二车间（精喹车间）</v>
          </cell>
          <cell r="N1950" t="str">
            <v>东台市西达石墨设备</v>
          </cell>
          <cell r="O1950" t="str">
            <v>112.07</v>
          </cell>
          <cell r="P1950" t="str">
            <v>1,344.84</v>
          </cell>
          <cell r="Q1950" t="str">
            <v>448.28</v>
          </cell>
          <cell r="R1950" t="str">
            <v>76</v>
          </cell>
          <cell r="S1950" t="str">
            <v>平均年限法(一)</v>
          </cell>
          <cell r="T1950" t="str">
            <v>在用</v>
          </cell>
          <cell r="U1950" t="str">
            <v>直接购入</v>
          </cell>
          <cell r="V1950" t="str">
            <v>王桂珍</v>
          </cell>
          <cell r="W1950" t="str">
            <v>2018.08.31</v>
          </cell>
          <cell r="X1950" t="str">
            <v>记--778</v>
          </cell>
        </row>
        <row r="1950">
          <cell r="AA1950" t="str">
            <v>0307</v>
          </cell>
        </row>
        <row r="1951">
          <cell r="B1951" t="str">
            <v>030700249</v>
          </cell>
          <cell r="C1951" t="str">
            <v>石墨换热器</v>
          </cell>
          <cell r="D1951" t="str">
            <v>YKC50-20M2</v>
          </cell>
          <cell r="E1951">
            <v>22413.79</v>
          </cell>
          <cell r="F1951">
            <v>17034.64</v>
          </cell>
          <cell r="G1951">
            <v>5379.15</v>
          </cell>
          <cell r="H1951">
            <v>0</v>
          </cell>
          <cell r="I1951" t="str">
            <v>2018.08.31</v>
          </cell>
          <cell r="J1951" t="str">
            <v>96</v>
          </cell>
          <cell r="K1951" t="str">
            <v>精喹装置（合成二车间）</v>
          </cell>
          <cell r="L1951" t="str">
            <v>肥东合成分厂</v>
          </cell>
          <cell r="M1951" t="str">
            <v>肥东合成二车间（精喹车间）</v>
          </cell>
          <cell r="N1951" t="str">
            <v>东台市西达石墨设备</v>
          </cell>
          <cell r="O1951" t="str">
            <v>224.14</v>
          </cell>
          <cell r="P1951" t="str">
            <v>2,689.68</v>
          </cell>
          <cell r="Q1951" t="str">
            <v>896.55</v>
          </cell>
          <cell r="R1951" t="str">
            <v>76</v>
          </cell>
          <cell r="S1951" t="str">
            <v>平均年限法(一)</v>
          </cell>
          <cell r="T1951" t="str">
            <v>在用</v>
          </cell>
          <cell r="U1951" t="str">
            <v>直接购入</v>
          </cell>
          <cell r="V1951" t="str">
            <v>王桂珍</v>
          </cell>
          <cell r="W1951" t="str">
            <v>2018.08.31</v>
          </cell>
          <cell r="X1951" t="str">
            <v>记--778</v>
          </cell>
        </row>
        <row r="1951">
          <cell r="AA1951" t="str">
            <v>0307</v>
          </cell>
        </row>
        <row r="1952">
          <cell r="B1952" t="str">
            <v>031022640</v>
          </cell>
          <cell r="C1952" t="str">
            <v>空气缓冲罐</v>
          </cell>
          <cell r="D1952" t="str">
            <v>10M3</v>
          </cell>
          <cell r="E1952">
            <v>29858.55</v>
          </cell>
          <cell r="F1952">
            <v>22430.7</v>
          </cell>
          <cell r="G1952">
            <v>7427.85</v>
          </cell>
          <cell r="H1952">
            <v>0</v>
          </cell>
          <cell r="I1952" t="str">
            <v>2018.08.31</v>
          </cell>
          <cell r="J1952" t="str">
            <v>96</v>
          </cell>
          <cell r="K1952" t="str">
            <v>剂型设备</v>
          </cell>
          <cell r="L1952" t="str">
            <v>肥东制剂分厂</v>
          </cell>
          <cell r="M1952" t="str">
            <v>肥东制剂分厂</v>
          </cell>
          <cell r="N1952" t="str">
            <v>南通源泉压力容器</v>
          </cell>
          <cell r="O1952" t="str">
            <v>298.59</v>
          </cell>
          <cell r="P1952" t="str">
            <v>3,583.08</v>
          </cell>
          <cell r="Q1952" t="str">
            <v>1,194.34</v>
          </cell>
          <cell r="R1952" t="str">
            <v>76</v>
          </cell>
          <cell r="S1952" t="str">
            <v>平均年限法(一)</v>
          </cell>
          <cell r="T1952" t="str">
            <v>在用</v>
          </cell>
          <cell r="U1952" t="str">
            <v>直接购入</v>
          </cell>
          <cell r="V1952" t="str">
            <v>王桂珍</v>
          </cell>
          <cell r="W1952" t="str">
            <v>2018.08.31</v>
          </cell>
          <cell r="X1952" t="str">
            <v>记--785</v>
          </cell>
        </row>
        <row r="1952">
          <cell r="AA1952" t="str">
            <v>0310</v>
          </cell>
        </row>
        <row r="1953">
          <cell r="B1953" t="str">
            <v>031022641</v>
          </cell>
          <cell r="C1953" t="str">
            <v>空气缓冲罐</v>
          </cell>
          <cell r="D1953" t="str">
            <v>10M3</v>
          </cell>
          <cell r="E1953">
            <v>29858.55</v>
          </cell>
          <cell r="F1953">
            <v>22430.7</v>
          </cell>
          <cell r="G1953">
            <v>7427.85</v>
          </cell>
          <cell r="H1953">
            <v>0</v>
          </cell>
          <cell r="I1953" t="str">
            <v>2018.08.31</v>
          </cell>
          <cell r="J1953" t="str">
            <v>96</v>
          </cell>
          <cell r="K1953" t="str">
            <v>剂型设备</v>
          </cell>
          <cell r="L1953" t="str">
            <v>肥东制剂分厂</v>
          </cell>
          <cell r="M1953" t="str">
            <v>肥东制剂分厂</v>
          </cell>
          <cell r="N1953" t="str">
            <v>南通源泉压力容器</v>
          </cell>
          <cell r="O1953" t="str">
            <v>298.59</v>
          </cell>
          <cell r="P1953" t="str">
            <v>3,583.08</v>
          </cell>
          <cell r="Q1953" t="str">
            <v>1,194.34</v>
          </cell>
          <cell r="R1953" t="str">
            <v>76</v>
          </cell>
          <cell r="S1953" t="str">
            <v>平均年限法(一)</v>
          </cell>
          <cell r="T1953" t="str">
            <v>在用</v>
          </cell>
          <cell r="U1953" t="str">
            <v>直接购入</v>
          </cell>
          <cell r="V1953" t="str">
            <v>王桂珍</v>
          </cell>
          <cell r="W1953" t="str">
            <v>2018.08.31</v>
          </cell>
          <cell r="X1953" t="str">
            <v>记--785</v>
          </cell>
        </row>
        <row r="1953">
          <cell r="AA1953" t="str">
            <v>0310</v>
          </cell>
        </row>
        <row r="1954">
          <cell r="B1954" t="str">
            <v>030100112</v>
          </cell>
          <cell r="C1954" t="str">
            <v>电脑（联想扬天T4900T）</v>
          </cell>
          <cell r="D1954" t="str">
            <v>联想扬天T4900T</v>
          </cell>
          <cell r="E1954">
            <v>4181.03</v>
          </cell>
          <cell r="F1954">
            <v>4013.79</v>
          </cell>
          <cell r="G1954">
            <v>167.24</v>
          </cell>
          <cell r="H1954">
            <v>0</v>
          </cell>
          <cell r="I1954" t="str">
            <v>2018.08.31</v>
          </cell>
          <cell r="J1954" t="str">
            <v>60</v>
          </cell>
          <cell r="K1954" t="str">
            <v>质检设备</v>
          </cell>
          <cell r="L1954" t="str">
            <v>质量管理部</v>
          </cell>
          <cell r="M1954" t="str">
            <v>肥东分厂质检室</v>
          </cell>
          <cell r="N1954" t="str">
            <v>合肥德众科技</v>
          </cell>
          <cell r="O1954" t="str">
            <v>0.00</v>
          </cell>
          <cell r="P1954" t="str">
            <v>0.00</v>
          </cell>
          <cell r="Q1954" t="str">
            <v>167.24</v>
          </cell>
          <cell r="R1954" t="str">
            <v>60</v>
          </cell>
          <cell r="S1954" t="str">
            <v>平均年限法(一)</v>
          </cell>
          <cell r="T1954" t="str">
            <v>在用</v>
          </cell>
          <cell r="U1954" t="str">
            <v>直接购入</v>
          </cell>
          <cell r="V1954" t="str">
            <v>王桂珍</v>
          </cell>
          <cell r="W1954" t="str">
            <v>2018.08.31</v>
          </cell>
          <cell r="X1954" t="str">
            <v>记--791</v>
          </cell>
        </row>
        <row r="1954">
          <cell r="AA1954" t="str">
            <v>0301</v>
          </cell>
        </row>
        <row r="1955">
          <cell r="B1955" t="str">
            <v>030100113</v>
          </cell>
          <cell r="C1955" t="str">
            <v>电脑（联想扬天T4900T）</v>
          </cell>
          <cell r="D1955" t="str">
            <v>联想扬天T4900T</v>
          </cell>
          <cell r="E1955">
            <v>4181.04</v>
          </cell>
          <cell r="F1955">
            <v>4013.8</v>
          </cell>
          <cell r="G1955">
            <v>167.24</v>
          </cell>
          <cell r="H1955">
            <v>0</v>
          </cell>
          <cell r="I1955" t="str">
            <v>2018.08.31</v>
          </cell>
          <cell r="J1955" t="str">
            <v>60</v>
          </cell>
          <cell r="K1955" t="str">
            <v>质检设备</v>
          </cell>
          <cell r="L1955" t="str">
            <v>质量管理部</v>
          </cell>
          <cell r="M1955" t="str">
            <v>肥东分厂质检室</v>
          </cell>
          <cell r="N1955" t="str">
            <v>合肥德众科技</v>
          </cell>
          <cell r="O1955" t="str">
            <v>0.00</v>
          </cell>
          <cell r="P1955" t="str">
            <v>0.00</v>
          </cell>
          <cell r="Q1955" t="str">
            <v>167.24</v>
          </cell>
          <cell r="R1955" t="str">
            <v>60</v>
          </cell>
          <cell r="S1955" t="str">
            <v>平均年限法(一)</v>
          </cell>
          <cell r="T1955" t="str">
            <v>在用</v>
          </cell>
          <cell r="U1955" t="str">
            <v>直接购入</v>
          </cell>
          <cell r="V1955" t="str">
            <v>王桂珍</v>
          </cell>
          <cell r="W1955" t="str">
            <v>2018.08.31</v>
          </cell>
          <cell r="X1955" t="str">
            <v>记--791</v>
          </cell>
        </row>
        <row r="1955">
          <cell r="AA1955" t="str">
            <v>0301</v>
          </cell>
        </row>
        <row r="1956">
          <cell r="B1956" t="str">
            <v>030200187</v>
          </cell>
          <cell r="C1956" t="str">
            <v>污水站三效蒸发器设备-二手三效蒸发器</v>
          </cell>
          <cell r="D1956" t="str">
            <v>二手 三效</v>
          </cell>
          <cell r="E1956">
            <v>256000</v>
          </cell>
          <cell r="F1956">
            <v>194560</v>
          </cell>
          <cell r="G1956">
            <v>61440</v>
          </cell>
          <cell r="H1956">
            <v>0</v>
          </cell>
          <cell r="I1956" t="str">
            <v>2018.08.31</v>
          </cell>
          <cell r="J1956" t="str">
            <v>96</v>
          </cell>
          <cell r="K1956" t="str">
            <v>污水设备</v>
          </cell>
          <cell r="L1956" t="str">
            <v>肥东合成分厂</v>
          </cell>
          <cell r="M1956" t="str">
            <v>肥东污水站</v>
          </cell>
          <cell r="N1956" t="str">
            <v>梁山海辰</v>
          </cell>
          <cell r="O1956" t="str">
            <v>2,560.00</v>
          </cell>
          <cell r="P1956" t="str">
            <v>30,720.00</v>
          </cell>
          <cell r="Q1956" t="str">
            <v>10,240.00</v>
          </cell>
          <cell r="R1956" t="str">
            <v>76</v>
          </cell>
          <cell r="S1956" t="str">
            <v>平均年限法(一)</v>
          </cell>
          <cell r="T1956" t="str">
            <v>在用</v>
          </cell>
          <cell r="U1956" t="str">
            <v>在建工程转入</v>
          </cell>
          <cell r="V1956" t="str">
            <v>王桂珍</v>
          </cell>
          <cell r="W1956" t="str">
            <v>2019.11.08</v>
          </cell>
        </row>
        <row r="1956">
          <cell r="AA1956" t="str">
            <v>0302</v>
          </cell>
        </row>
        <row r="1957">
          <cell r="B1957" t="str">
            <v>030200188</v>
          </cell>
          <cell r="C1957" t="str">
            <v>污水站三效蒸发器设备-列管冷凝器</v>
          </cell>
          <cell r="D1957" t="str">
            <v>F=120M2</v>
          </cell>
          <cell r="E1957">
            <v>101724.14</v>
          </cell>
          <cell r="F1957">
            <v>77310.26</v>
          </cell>
          <cell r="G1957">
            <v>24413.88</v>
          </cell>
          <cell r="H1957">
            <v>0</v>
          </cell>
          <cell r="I1957" t="str">
            <v>2018.08.31</v>
          </cell>
          <cell r="J1957" t="str">
            <v>96</v>
          </cell>
          <cell r="K1957" t="str">
            <v>污水设备</v>
          </cell>
          <cell r="L1957" t="str">
            <v>肥东合成分厂</v>
          </cell>
          <cell r="M1957" t="str">
            <v>肥东污水站</v>
          </cell>
          <cell r="N1957" t="str">
            <v>无锡新同越智能</v>
          </cell>
          <cell r="O1957" t="str">
            <v>1,017.24</v>
          </cell>
          <cell r="P1957" t="str">
            <v>12,206.88</v>
          </cell>
          <cell r="Q1957" t="str">
            <v>4,068.97</v>
          </cell>
          <cell r="R1957" t="str">
            <v>76</v>
          </cell>
          <cell r="S1957" t="str">
            <v>平均年限法(一)</v>
          </cell>
          <cell r="T1957" t="str">
            <v>在用</v>
          </cell>
          <cell r="U1957" t="str">
            <v>在建工程转入</v>
          </cell>
          <cell r="V1957" t="str">
            <v>王桂珍</v>
          </cell>
          <cell r="W1957" t="str">
            <v>2019.11.08</v>
          </cell>
        </row>
        <row r="1957">
          <cell r="AA1957" t="str">
            <v>0302</v>
          </cell>
        </row>
        <row r="1958">
          <cell r="B1958" t="str">
            <v>030200189</v>
          </cell>
          <cell r="C1958" t="str">
            <v>污水站三效蒸发器设备-户外不锈钢开关柜</v>
          </cell>
          <cell r="D1958" t="str">
            <v>长宽高500*1000*1800</v>
          </cell>
          <cell r="E1958">
            <v>8017.24</v>
          </cell>
          <cell r="F1958">
            <v>6092.95</v>
          </cell>
          <cell r="G1958">
            <v>1924.29</v>
          </cell>
          <cell r="H1958">
            <v>0</v>
          </cell>
          <cell r="I1958" t="str">
            <v>2018.08.31</v>
          </cell>
          <cell r="J1958" t="str">
            <v>96</v>
          </cell>
          <cell r="K1958" t="str">
            <v>污水设备</v>
          </cell>
          <cell r="L1958" t="str">
            <v>肥东合成分厂</v>
          </cell>
          <cell r="M1958" t="str">
            <v>肥东污水站</v>
          </cell>
          <cell r="N1958" t="str">
            <v>合肥大华自控</v>
          </cell>
          <cell r="O1958" t="str">
            <v>80.17</v>
          </cell>
          <cell r="P1958" t="str">
            <v>962.04</v>
          </cell>
          <cell r="Q1958" t="str">
            <v>320.69</v>
          </cell>
          <cell r="R1958" t="str">
            <v>76</v>
          </cell>
          <cell r="S1958" t="str">
            <v>平均年限法(一)</v>
          </cell>
          <cell r="T1958" t="str">
            <v>在用</v>
          </cell>
          <cell r="U1958" t="str">
            <v>在建工程转入</v>
          </cell>
          <cell r="V1958" t="str">
            <v>王桂珍</v>
          </cell>
          <cell r="W1958" t="str">
            <v>2019.11.08</v>
          </cell>
        </row>
        <row r="1958">
          <cell r="AA1958" t="str">
            <v>0302</v>
          </cell>
        </row>
        <row r="1959">
          <cell r="B1959" t="str">
            <v>030200190</v>
          </cell>
          <cell r="C1959" t="str">
            <v>污水站三效蒸发器设备-不锈钢离心泵</v>
          </cell>
          <cell r="D1959" t="str">
            <v>IH65-50-125</v>
          </cell>
          <cell r="E1959">
            <v>3448.28</v>
          </cell>
          <cell r="F1959">
            <v>2620.52</v>
          </cell>
          <cell r="G1959">
            <v>827.76</v>
          </cell>
          <cell r="H1959">
            <v>0</v>
          </cell>
          <cell r="I1959" t="str">
            <v>2018.08.31</v>
          </cell>
          <cell r="J1959" t="str">
            <v>96</v>
          </cell>
          <cell r="K1959" t="str">
            <v>污水设备</v>
          </cell>
          <cell r="L1959" t="str">
            <v>肥东合成分厂</v>
          </cell>
          <cell r="M1959" t="str">
            <v>肥东污水站</v>
          </cell>
          <cell r="N1959" t="str">
            <v>安徽通能</v>
          </cell>
          <cell r="O1959" t="str">
            <v>34.48</v>
          </cell>
          <cell r="P1959" t="str">
            <v>413.76</v>
          </cell>
          <cell r="Q1959" t="str">
            <v>137.93</v>
          </cell>
          <cell r="R1959" t="str">
            <v>76</v>
          </cell>
          <cell r="S1959" t="str">
            <v>平均年限法(一)</v>
          </cell>
          <cell r="T1959" t="str">
            <v>在用</v>
          </cell>
          <cell r="U1959" t="str">
            <v>在建工程转入</v>
          </cell>
          <cell r="V1959" t="str">
            <v>王桂珍</v>
          </cell>
          <cell r="W1959" t="str">
            <v>2019.11.08</v>
          </cell>
        </row>
        <row r="1959">
          <cell r="AA1959" t="str">
            <v>0302</v>
          </cell>
        </row>
        <row r="1960">
          <cell r="B1960" t="str">
            <v>030200191</v>
          </cell>
          <cell r="C1960" t="str">
            <v>污水站三效蒸发器设备-不锈钢自吸泵</v>
          </cell>
          <cell r="D1960" t="str">
            <v>50ZW15-30</v>
          </cell>
          <cell r="E1960">
            <v>3620.69</v>
          </cell>
          <cell r="F1960">
            <v>2751.92</v>
          </cell>
          <cell r="G1960">
            <v>868.77</v>
          </cell>
          <cell r="H1960">
            <v>0</v>
          </cell>
          <cell r="I1960" t="str">
            <v>2018.08.31</v>
          </cell>
          <cell r="J1960" t="str">
            <v>96</v>
          </cell>
          <cell r="K1960" t="str">
            <v>污水设备</v>
          </cell>
          <cell r="L1960" t="str">
            <v>肥东合成分厂</v>
          </cell>
          <cell r="M1960" t="str">
            <v>肥东污水站</v>
          </cell>
          <cell r="N1960" t="str">
            <v>安徽通能</v>
          </cell>
          <cell r="O1960" t="str">
            <v>36.21</v>
          </cell>
          <cell r="P1960" t="str">
            <v>434.52</v>
          </cell>
          <cell r="Q1960" t="str">
            <v>144.83</v>
          </cell>
          <cell r="R1960" t="str">
            <v>76</v>
          </cell>
          <cell r="S1960" t="str">
            <v>平均年限法(一)</v>
          </cell>
          <cell r="T1960" t="str">
            <v>在用</v>
          </cell>
          <cell r="U1960" t="str">
            <v>在建工程转入</v>
          </cell>
          <cell r="V1960" t="str">
            <v>王桂珍</v>
          </cell>
          <cell r="W1960" t="str">
            <v>2019.11.08</v>
          </cell>
        </row>
        <row r="1960">
          <cell r="AA1960" t="str">
            <v>0302</v>
          </cell>
        </row>
        <row r="1961">
          <cell r="B1961" t="str">
            <v>030200192</v>
          </cell>
          <cell r="C1961" t="str">
            <v>污水站三效蒸发器设备-不锈钢离心泵</v>
          </cell>
          <cell r="D1961" t="str">
            <v>IH80-65-160</v>
          </cell>
          <cell r="E1961">
            <v>6034.48</v>
          </cell>
          <cell r="F1961">
            <v>4585.91</v>
          </cell>
          <cell r="G1961">
            <v>1448.57</v>
          </cell>
          <cell r="H1961">
            <v>0</v>
          </cell>
          <cell r="I1961" t="str">
            <v>2018.08.31</v>
          </cell>
          <cell r="J1961" t="str">
            <v>96</v>
          </cell>
          <cell r="K1961" t="str">
            <v>污水设备</v>
          </cell>
          <cell r="L1961" t="str">
            <v>肥东合成分厂</v>
          </cell>
          <cell r="M1961" t="str">
            <v>肥东污水站</v>
          </cell>
          <cell r="N1961" t="str">
            <v>安徽通能</v>
          </cell>
          <cell r="O1961" t="str">
            <v>60.34</v>
          </cell>
          <cell r="P1961" t="str">
            <v>724.08</v>
          </cell>
          <cell r="Q1961" t="str">
            <v>241.38</v>
          </cell>
          <cell r="R1961" t="str">
            <v>76</v>
          </cell>
          <cell r="S1961" t="str">
            <v>平均年限法(一)</v>
          </cell>
          <cell r="T1961" t="str">
            <v>在用</v>
          </cell>
          <cell r="U1961" t="str">
            <v>在建工程转入</v>
          </cell>
          <cell r="V1961" t="str">
            <v>王桂珍</v>
          </cell>
          <cell r="W1961" t="str">
            <v>2019.11.08</v>
          </cell>
        </row>
        <row r="1961">
          <cell r="AA1961" t="str">
            <v>0302</v>
          </cell>
        </row>
        <row r="1962">
          <cell r="B1962" t="str">
            <v>030200193</v>
          </cell>
          <cell r="C1962" t="str">
            <v>污水站三效蒸发器设备-不锈钢离心泵</v>
          </cell>
          <cell r="D1962" t="str">
            <v>IH80-65-160</v>
          </cell>
          <cell r="E1962">
            <v>6034.49</v>
          </cell>
          <cell r="F1962">
            <v>4585.91</v>
          </cell>
          <cell r="G1962">
            <v>1448.58</v>
          </cell>
          <cell r="H1962">
            <v>0</v>
          </cell>
          <cell r="I1962" t="str">
            <v>2018.08.31</v>
          </cell>
          <cell r="J1962" t="str">
            <v>96</v>
          </cell>
          <cell r="K1962" t="str">
            <v>污水设备</v>
          </cell>
          <cell r="L1962" t="str">
            <v>肥东合成分厂</v>
          </cell>
          <cell r="M1962" t="str">
            <v>肥东污水站</v>
          </cell>
          <cell r="N1962" t="str">
            <v>安徽通能</v>
          </cell>
          <cell r="O1962" t="str">
            <v>60.34</v>
          </cell>
          <cell r="P1962" t="str">
            <v>724.08</v>
          </cell>
          <cell r="Q1962" t="str">
            <v>241.38</v>
          </cell>
          <cell r="R1962" t="str">
            <v>76</v>
          </cell>
          <cell r="S1962" t="str">
            <v>平均年限法(一)</v>
          </cell>
          <cell r="T1962" t="str">
            <v>在用</v>
          </cell>
          <cell r="U1962" t="str">
            <v>在建工程转入</v>
          </cell>
          <cell r="V1962" t="str">
            <v>王桂珍</v>
          </cell>
          <cell r="W1962" t="str">
            <v>2019.11.08</v>
          </cell>
        </row>
        <row r="1962">
          <cell r="AA1962" t="str">
            <v>0302</v>
          </cell>
        </row>
        <row r="1963">
          <cell r="B1963" t="str">
            <v>030200194</v>
          </cell>
          <cell r="C1963" t="str">
            <v>污水站三效蒸发器设备-不锈钢离心泵</v>
          </cell>
          <cell r="D1963" t="str">
            <v>IH80-65-160</v>
          </cell>
          <cell r="E1963">
            <v>6034.48</v>
          </cell>
          <cell r="F1963">
            <v>4585.91</v>
          </cell>
          <cell r="G1963">
            <v>1448.57</v>
          </cell>
          <cell r="H1963">
            <v>0</v>
          </cell>
          <cell r="I1963" t="str">
            <v>2018.08.31</v>
          </cell>
          <cell r="J1963" t="str">
            <v>96</v>
          </cell>
          <cell r="K1963" t="str">
            <v>污水设备</v>
          </cell>
          <cell r="L1963" t="str">
            <v>肥东合成分厂</v>
          </cell>
          <cell r="M1963" t="str">
            <v>肥东污水站</v>
          </cell>
          <cell r="N1963" t="str">
            <v>安徽通能</v>
          </cell>
          <cell r="O1963" t="str">
            <v>60.34</v>
          </cell>
          <cell r="P1963" t="str">
            <v>724.08</v>
          </cell>
          <cell r="Q1963" t="str">
            <v>241.38</v>
          </cell>
          <cell r="R1963" t="str">
            <v>76</v>
          </cell>
          <cell r="S1963" t="str">
            <v>平均年限法(一)</v>
          </cell>
          <cell r="T1963" t="str">
            <v>在用</v>
          </cell>
          <cell r="U1963" t="str">
            <v>在建工程转入</v>
          </cell>
          <cell r="V1963" t="str">
            <v>王桂珍</v>
          </cell>
          <cell r="W1963" t="str">
            <v>2019.11.08</v>
          </cell>
        </row>
        <row r="1963">
          <cell r="AA1963" t="str">
            <v>0302</v>
          </cell>
        </row>
        <row r="1964">
          <cell r="B1964" t="str">
            <v>030200195</v>
          </cell>
          <cell r="C1964" t="str">
            <v>污水站三效蒸发器设备-降膜蒸发器</v>
          </cell>
          <cell r="D1964" t="str">
            <v>2205不锈钢F=95M2</v>
          </cell>
          <cell r="E1964">
            <v>113274.34</v>
          </cell>
          <cell r="F1964">
            <v>86088.29</v>
          </cell>
          <cell r="G1964">
            <v>27186.05</v>
          </cell>
          <cell r="H1964">
            <v>0</v>
          </cell>
          <cell r="I1964" t="str">
            <v>2018.08.31</v>
          </cell>
          <cell r="J1964" t="str">
            <v>96</v>
          </cell>
          <cell r="K1964" t="str">
            <v>污水设备</v>
          </cell>
          <cell r="L1964" t="str">
            <v>肥东合成分厂</v>
          </cell>
          <cell r="M1964" t="str">
            <v>肥东污水站</v>
          </cell>
          <cell r="N1964" t="str">
            <v>无锡新同越智能</v>
          </cell>
          <cell r="O1964" t="str">
            <v>1,132.74</v>
          </cell>
          <cell r="P1964" t="str">
            <v>13,592.88</v>
          </cell>
          <cell r="Q1964" t="str">
            <v>4,530.97</v>
          </cell>
          <cell r="R1964" t="str">
            <v>76</v>
          </cell>
          <cell r="S1964" t="str">
            <v>平均年限法(一)</v>
          </cell>
          <cell r="T1964" t="str">
            <v>在用</v>
          </cell>
          <cell r="U1964" t="str">
            <v>在建工程转入</v>
          </cell>
          <cell r="V1964" t="str">
            <v>王桂珍</v>
          </cell>
          <cell r="W1964" t="str">
            <v>2019.11.08</v>
          </cell>
        </row>
        <row r="1964">
          <cell r="AA1964" t="str">
            <v>0302</v>
          </cell>
        </row>
        <row r="1965">
          <cell r="B1965" t="str">
            <v>030200196</v>
          </cell>
          <cell r="C1965" t="str">
            <v>污水站三效蒸发器设备-设备安装辅材防腐配套设备</v>
          </cell>
        </row>
        <row r="1965">
          <cell r="E1965">
            <v>813019.6</v>
          </cell>
          <cell r="F1965">
            <v>617895.14</v>
          </cell>
          <cell r="G1965">
            <v>195124.46</v>
          </cell>
          <cell r="H1965">
            <v>0</v>
          </cell>
          <cell r="I1965" t="str">
            <v>2018.08.31</v>
          </cell>
          <cell r="J1965" t="str">
            <v>96</v>
          </cell>
          <cell r="K1965" t="str">
            <v>污水设备</v>
          </cell>
          <cell r="L1965" t="str">
            <v>肥东合成分厂</v>
          </cell>
          <cell r="M1965" t="str">
            <v>肥东污水站</v>
          </cell>
          <cell r="N1965" t="str">
            <v>宝裕钢铁泰立欣向荣等</v>
          </cell>
          <cell r="O1965" t="str">
            <v>8,130.20</v>
          </cell>
          <cell r="P1965" t="str">
            <v>97,562.40</v>
          </cell>
          <cell r="Q1965" t="str">
            <v>32,520.78</v>
          </cell>
          <cell r="R1965" t="str">
            <v>76</v>
          </cell>
          <cell r="S1965" t="str">
            <v>平均年限法(一)</v>
          </cell>
          <cell r="T1965" t="str">
            <v>在用</v>
          </cell>
          <cell r="U1965" t="str">
            <v>在建工程转入</v>
          </cell>
          <cell r="V1965" t="str">
            <v>王桂珍</v>
          </cell>
          <cell r="W1965" t="str">
            <v>2019.11.08</v>
          </cell>
        </row>
        <row r="1965">
          <cell r="AA1965" t="str">
            <v>0302</v>
          </cell>
        </row>
        <row r="1966">
          <cell r="B1966" t="str">
            <v>030200119</v>
          </cell>
          <cell r="C1966" t="str">
            <v>活性炭过滤罐</v>
          </cell>
          <cell r="D1966" t="str">
            <v>清立方</v>
          </cell>
          <cell r="E1966">
            <v>34482.76</v>
          </cell>
          <cell r="F1966">
            <v>23103.61</v>
          </cell>
          <cell r="G1966">
            <v>304</v>
          </cell>
          <cell r="H1966">
            <v>11075.15</v>
          </cell>
          <cell r="I1966" t="str">
            <v>2018.09.25</v>
          </cell>
          <cell r="J1966" t="str">
            <v>96</v>
          </cell>
          <cell r="K1966" t="str">
            <v>污水设备</v>
          </cell>
          <cell r="L1966" t="str">
            <v>肥东合成分厂</v>
          </cell>
          <cell r="M1966" t="str">
            <v>肥东污水站</v>
          </cell>
          <cell r="N1966" t="str">
            <v>合肥清立方环保科技</v>
          </cell>
          <cell r="O1966" t="str">
            <v>0.00</v>
          </cell>
          <cell r="P1966" t="str">
            <v>3,793.13</v>
          </cell>
          <cell r="Q1966" t="str">
            <v>1,379.31</v>
          </cell>
          <cell r="R1966" t="str">
            <v>75</v>
          </cell>
          <cell r="S1966" t="str">
            <v>平均年限法(一)</v>
          </cell>
          <cell r="T1966" t="str">
            <v>在用</v>
          </cell>
          <cell r="U1966" t="str">
            <v>直接购入</v>
          </cell>
          <cell r="V1966" t="str">
            <v>王桂珍</v>
          </cell>
          <cell r="W1966" t="str">
            <v>2018.09.25</v>
          </cell>
          <cell r="X1966" t="str">
            <v>记--458</v>
          </cell>
        </row>
        <row r="1966">
          <cell r="AA1966" t="str">
            <v>0302</v>
          </cell>
        </row>
        <row r="1967">
          <cell r="B1967" t="str">
            <v>030700250</v>
          </cell>
          <cell r="C1967" t="str">
            <v>化工泵</v>
          </cell>
          <cell r="D1967" t="str">
            <v>MJ100-80-160</v>
          </cell>
          <cell r="E1967">
            <v>12241.38</v>
          </cell>
          <cell r="F1967">
            <v>9180.75</v>
          </cell>
          <cell r="G1967">
            <v>3060.63</v>
          </cell>
          <cell r="H1967">
            <v>0</v>
          </cell>
          <cell r="I1967" t="str">
            <v>2018.09.25</v>
          </cell>
          <cell r="J1967" t="str">
            <v>96</v>
          </cell>
          <cell r="K1967" t="str">
            <v>精喹装置（合成二车间）</v>
          </cell>
          <cell r="L1967" t="str">
            <v>肥东合成分厂</v>
          </cell>
          <cell r="M1967" t="str">
            <v>肥东一车间（精喹）</v>
          </cell>
          <cell r="N1967" t="str">
            <v>烟台德瑞博泵业</v>
          </cell>
          <cell r="O1967" t="str">
            <v>122.41</v>
          </cell>
          <cell r="P1967" t="str">
            <v>1,468.92</v>
          </cell>
          <cell r="Q1967" t="str">
            <v>489.66</v>
          </cell>
          <cell r="R1967" t="str">
            <v>75</v>
          </cell>
          <cell r="S1967" t="str">
            <v>平均年限法(一)</v>
          </cell>
          <cell r="T1967" t="str">
            <v>在用</v>
          </cell>
          <cell r="U1967" t="str">
            <v>直接购入</v>
          </cell>
          <cell r="V1967" t="str">
            <v>王桂珍</v>
          </cell>
          <cell r="W1967" t="str">
            <v>2018.09.25</v>
          </cell>
          <cell r="X1967" t="str">
            <v>记--460</v>
          </cell>
        </row>
        <row r="1967">
          <cell r="AA1967" t="str">
            <v>0307</v>
          </cell>
        </row>
        <row r="1968">
          <cell r="B1968" t="str">
            <v>030100114</v>
          </cell>
          <cell r="C1968" t="str">
            <v>氨氮测定仪</v>
          </cell>
          <cell r="D1968" t="str">
            <v>HI96733</v>
          </cell>
          <cell r="E1968">
            <v>2327.59</v>
          </cell>
          <cell r="F1968">
            <v>1746</v>
          </cell>
          <cell r="G1968">
            <v>581.59</v>
          </cell>
          <cell r="H1968">
            <v>0</v>
          </cell>
          <cell r="I1968" t="str">
            <v>2018.09.25</v>
          </cell>
          <cell r="J1968" t="str">
            <v>96</v>
          </cell>
          <cell r="K1968" t="str">
            <v>质检设备</v>
          </cell>
          <cell r="L1968" t="str">
            <v>肥东制剂分厂</v>
          </cell>
          <cell r="M1968" t="str">
            <v>肥东质检室</v>
          </cell>
          <cell r="N1968" t="str">
            <v>上海亨方科学仪器</v>
          </cell>
          <cell r="O1968" t="str">
            <v>23.28</v>
          </cell>
          <cell r="P1968" t="str">
            <v>279.36</v>
          </cell>
          <cell r="Q1968" t="str">
            <v>93.10</v>
          </cell>
          <cell r="R1968" t="str">
            <v>75</v>
          </cell>
          <cell r="S1968" t="str">
            <v>平均年限法(一)</v>
          </cell>
          <cell r="T1968" t="str">
            <v>在用</v>
          </cell>
          <cell r="U1968" t="str">
            <v>直接购入</v>
          </cell>
          <cell r="V1968" t="str">
            <v>王桂珍</v>
          </cell>
          <cell r="W1968" t="str">
            <v>2018.09.25</v>
          </cell>
          <cell r="X1968" t="str">
            <v>记--462</v>
          </cell>
        </row>
        <row r="1968">
          <cell r="AA1968" t="str">
            <v>0301</v>
          </cell>
        </row>
        <row r="1969">
          <cell r="B1969" t="str">
            <v>031400070</v>
          </cell>
          <cell r="C1969" t="str">
            <v>真空泵</v>
          </cell>
          <cell r="D1969" t="str">
            <v>2XZ-2</v>
          </cell>
          <cell r="E1969">
            <v>2310.34</v>
          </cell>
          <cell r="F1969">
            <v>1732.5</v>
          </cell>
          <cell r="G1969">
            <v>577.84</v>
          </cell>
          <cell r="H1969">
            <v>0</v>
          </cell>
          <cell r="I1969" t="str">
            <v>2018.09.25</v>
          </cell>
          <cell r="J1969" t="str">
            <v>96</v>
          </cell>
          <cell r="K1969" t="str">
            <v>研发设备</v>
          </cell>
          <cell r="L1969" t="str">
            <v>研发中心</v>
          </cell>
          <cell r="M1969" t="str">
            <v>研发中心</v>
          </cell>
          <cell r="N1969" t="str">
            <v>南通市威士真空设备</v>
          </cell>
          <cell r="O1969" t="str">
            <v>23.10</v>
          </cell>
          <cell r="P1969" t="str">
            <v>277.20</v>
          </cell>
          <cell r="Q1969" t="str">
            <v>92.41</v>
          </cell>
          <cell r="R1969" t="str">
            <v>75</v>
          </cell>
          <cell r="S1969" t="str">
            <v>平均年限法(一)</v>
          </cell>
          <cell r="T1969" t="str">
            <v>在用</v>
          </cell>
          <cell r="U1969" t="str">
            <v>直接购入</v>
          </cell>
          <cell r="V1969" t="str">
            <v>王桂珍</v>
          </cell>
          <cell r="W1969" t="str">
            <v>2018.09.25</v>
          </cell>
          <cell r="X1969" t="str">
            <v>记--465</v>
          </cell>
        </row>
        <row r="1969">
          <cell r="AA1969" t="str">
            <v>0314</v>
          </cell>
        </row>
        <row r="1970">
          <cell r="B1970" t="str">
            <v>032100025</v>
          </cell>
          <cell r="C1970" t="str">
            <v>振动筛</v>
          </cell>
          <cell r="D1970" t="str">
            <v>ZS-1000</v>
          </cell>
          <cell r="E1970">
            <v>10344.83</v>
          </cell>
          <cell r="F1970">
            <v>7758.75</v>
          </cell>
          <cell r="G1970">
            <v>2586.08</v>
          </cell>
          <cell r="H1970">
            <v>0</v>
          </cell>
          <cell r="I1970" t="str">
            <v>2018.09.25</v>
          </cell>
          <cell r="J1970" t="str">
            <v>96</v>
          </cell>
          <cell r="K1970" t="str">
            <v>5000吨杀虫剂可湿粉工程（水溶肥）</v>
          </cell>
          <cell r="L1970" t="str">
            <v>肥东制剂分厂</v>
          </cell>
        </row>
        <row r="1970">
          <cell r="N1970" t="str">
            <v>常州市强迪干燥设备</v>
          </cell>
          <cell r="O1970" t="str">
            <v>103.45</v>
          </cell>
          <cell r="P1970" t="str">
            <v>1,241.40</v>
          </cell>
          <cell r="Q1970" t="str">
            <v>413.79</v>
          </cell>
          <cell r="R1970" t="str">
            <v>75</v>
          </cell>
          <cell r="S1970" t="str">
            <v>平均年限法(一)</v>
          </cell>
          <cell r="T1970" t="str">
            <v>在用</v>
          </cell>
          <cell r="U1970" t="str">
            <v>直接购入</v>
          </cell>
          <cell r="V1970" t="str">
            <v>王桂珍</v>
          </cell>
          <cell r="W1970" t="str">
            <v>2018.09.25</v>
          </cell>
          <cell r="X1970" t="str">
            <v>记--470</v>
          </cell>
        </row>
        <row r="1970">
          <cell r="AA1970" t="str">
            <v>0321</v>
          </cell>
        </row>
        <row r="1971">
          <cell r="B1971" t="str">
            <v>030200120</v>
          </cell>
          <cell r="C1971" t="str">
            <v>玻璃钢槽50M3</v>
          </cell>
          <cell r="D1971" t="str">
            <v>DN4000*4310</v>
          </cell>
          <cell r="E1971">
            <v>53296.55</v>
          </cell>
          <cell r="F1971">
            <v>35708.99</v>
          </cell>
          <cell r="G1971">
            <v>0</v>
          </cell>
          <cell r="H1971">
            <v>17587.56</v>
          </cell>
          <cell r="I1971" t="str">
            <v>2018.09.25</v>
          </cell>
          <cell r="J1971" t="str">
            <v>96</v>
          </cell>
          <cell r="K1971" t="str">
            <v>污水设备</v>
          </cell>
          <cell r="L1971" t="str">
            <v>肥东合成分厂</v>
          </cell>
          <cell r="M1971" t="str">
            <v>肥东污水站</v>
          </cell>
          <cell r="N1971" t="str">
            <v>江苏恒丰伟业玻璃钢</v>
          </cell>
          <cell r="O1971" t="str">
            <v>0.00</v>
          </cell>
          <cell r="P1971" t="str">
            <v>5,862.67</v>
          </cell>
          <cell r="Q1971" t="str">
            <v>2,131.86</v>
          </cell>
          <cell r="R1971" t="str">
            <v>75</v>
          </cell>
          <cell r="S1971" t="str">
            <v>平均年限法(一)</v>
          </cell>
          <cell r="T1971" t="str">
            <v>在用</v>
          </cell>
          <cell r="U1971" t="str">
            <v>直接购入</v>
          </cell>
          <cell r="V1971" t="str">
            <v>王桂珍</v>
          </cell>
          <cell r="W1971" t="str">
            <v>2018.09.25</v>
          </cell>
          <cell r="X1971" t="str">
            <v>记--474</v>
          </cell>
        </row>
        <row r="1971">
          <cell r="AA1971" t="str">
            <v>0302</v>
          </cell>
        </row>
        <row r="1972">
          <cell r="B1972" t="str">
            <v>030200121</v>
          </cell>
          <cell r="C1972" t="str">
            <v>真空泵</v>
          </cell>
          <cell r="D1972" t="str">
            <v>WLW-100BC</v>
          </cell>
          <cell r="E1972">
            <v>11034.48</v>
          </cell>
          <cell r="F1972">
            <v>8275.5</v>
          </cell>
          <cell r="G1972">
            <v>2758.98</v>
          </cell>
          <cell r="H1972">
            <v>0</v>
          </cell>
          <cell r="I1972" t="str">
            <v>2018.09.30</v>
          </cell>
          <cell r="J1972" t="str">
            <v>96</v>
          </cell>
          <cell r="K1972" t="str">
            <v>污水设备</v>
          </cell>
          <cell r="L1972" t="str">
            <v>肥东合成分厂</v>
          </cell>
          <cell r="M1972" t="str">
            <v>肥东污水站</v>
          </cell>
          <cell r="N1972" t="str">
            <v>南通市威士真空设备</v>
          </cell>
          <cell r="O1972" t="str">
            <v>110.34</v>
          </cell>
          <cell r="P1972" t="str">
            <v>1,324.08</v>
          </cell>
          <cell r="Q1972" t="str">
            <v>441.38</v>
          </cell>
          <cell r="R1972" t="str">
            <v>75</v>
          </cell>
          <cell r="S1972" t="str">
            <v>平均年限法(一)</v>
          </cell>
          <cell r="T1972" t="str">
            <v>在用</v>
          </cell>
          <cell r="U1972" t="str">
            <v>直接购入</v>
          </cell>
          <cell r="V1972" t="str">
            <v>王桂珍</v>
          </cell>
          <cell r="W1972" t="str">
            <v>2018.09.30</v>
          </cell>
          <cell r="X1972" t="str">
            <v>记--782</v>
          </cell>
        </row>
        <row r="1972">
          <cell r="AA1972" t="str">
            <v>0302</v>
          </cell>
        </row>
        <row r="1973">
          <cell r="B1973" t="str">
            <v>030800188</v>
          </cell>
          <cell r="C1973" t="str">
            <v>真空泵</v>
          </cell>
          <cell r="D1973" t="str">
            <v>WLW-100BC</v>
          </cell>
          <cell r="E1973">
            <v>12068.97</v>
          </cell>
          <cell r="F1973">
            <v>9051.75</v>
          </cell>
          <cell r="G1973">
            <v>3017.22</v>
          </cell>
          <cell r="H1973">
            <v>0</v>
          </cell>
          <cell r="I1973" t="str">
            <v>2018.09.30</v>
          </cell>
          <cell r="J1973" t="str">
            <v>96</v>
          </cell>
          <cell r="K1973" t="str">
            <v>烟嘧装置（合成一车间）</v>
          </cell>
          <cell r="L1973" t="str">
            <v>肥东合成分厂</v>
          </cell>
          <cell r="M1973" t="str">
            <v>肥东分厂一车间（磺隆车间）</v>
          </cell>
          <cell r="N1973" t="str">
            <v>南通士威士真空设备</v>
          </cell>
          <cell r="O1973" t="str">
            <v>120.69</v>
          </cell>
          <cell r="P1973" t="str">
            <v>1,448.28</v>
          </cell>
          <cell r="Q1973" t="str">
            <v>482.76</v>
          </cell>
          <cell r="R1973" t="str">
            <v>75</v>
          </cell>
          <cell r="S1973" t="str">
            <v>平均年限法(一)</v>
          </cell>
          <cell r="T1973" t="str">
            <v>在用</v>
          </cell>
          <cell r="U1973" t="str">
            <v>直接购入</v>
          </cell>
          <cell r="V1973" t="str">
            <v>王桂珍</v>
          </cell>
          <cell r="W1973" t="str">
            <v>2018.09.30</v>
          </cell>
          <cell r="X1973" t="str">
            <v>记--782</v>
          </cell>
        </row>
        <row r="1973">
          <cell r="AA1973" t="str">
            <v>0308</v>
          </cell>
        </row>
        <row r="1974">
          <cell r="B1974" t="str">
            <v>030800189</v>
          </cell>
          <cell r="C1974" t="str">
            <v>真空泵</v>
          </cell>
          <cell r="D1974" t="str">
            <v>WLW-100BC</v>
          </cell>
          <cell r="E1974">
            <v>12068.96</v>
          </cell>
          <cell r="F1974">
            <v>9051.75</v>
          </cell>
          <cell r="G1974">
            <v>3017.21</v>
          </cell>
          <cell r="H1974">
            <v>0</v>
          </cell>
          <cell r="I1974" t="str">
            <v>2018.09.30</v>
          </cell>
          <cell r="J1974" t="str">
            <v>96</v>
          </cell>
          <cell r="K1974" t="str">
            <v>烟嘧装置（合成一车间）</v>
          </cell>
          <cell r="L1974" t="str">
            <v>肥东合成分厂</v>
          </cell>
          <cell r="M1974" t="str">
            <v>肥东分厂一车间（磺隆车间）</v>
          </cell>
          <cell r="N1974" t="str">
            <v>南通士威士真空设备</v>
          </cell>
          <cell r="O1974" t="str">
            <v>120.69</v>
          </cell>
          <cell r="P1974" t="str">
            <v>1,448.28</v>
          </cell>
          <cell r="Q1974" t="str">
            <v>482.76</v>
          </cell>
          <cell r="R1974" t="str">
            <v>75</v>
          </cell>
          <cell r="S1974" t="str">
            <v>平均年限法(一)</v>
          </cell>
          <cell r="T1974" t="str">
            <v>在用</v>
          </cell>
          <cell r="U1974" t="str">
            <v>直接购入</v>
          </cell>
          <cell r="V1974" t="str">
            <v>王桂珍</v>
          </cell>
          <cell r="W1974" t="str">
            <v>2018.09.30</v>
          </cell>
          <cell r="X1974" t="str">
            <v>记--782</v>
          </cell>
        </row>
        <row r="1974">
          <cell r="AA1974" t="str">
            <v>0308</v>
          </cell>
        </row>
        <row r="1975">
          <cell r="B1975" t="str">
            <v>030800190</v>
          </cell>
          <cell r="C1975" t="str">
            <v>真空泵</v>
          </cell>
          <cell r="D1975" t="str">
            <v>WLW-100BC</v>
          </cell>
          <cell r="E1975">
            <v>12068.97</v>
          </cell>
          <cell r="F1975">
            <v>9051.75</v>
          </cell>
          <cell r="G1975">
            <v>3017.22</v>
          </cell>
          <cell r="H1975">
            <v>0</v>
          </cell>
          <cell r="I1975" t="str">
            <v>2018.09.30</v>
          </cell>
          <cell r="J1975" t="str">
            <v>96</v>
          </cell>
          <cell r="K1975" t="str">
            <v>烟嘧装置（合成一车间）</v>
          </cell>
          <cell r="L1975" t="str">
            <v>肥东合成分厂</v>
          </cell>
          <cell r="M1975" t="str">
            <v>肥东分厂一车间（磺隆车间）</v>
          </cell>
          <cell r="N1975" t="str">
            <v>南通士威士真空设备</v>
          </cell>
          <cell r="O1975" t="str">
            <v>120.69</v>
          </cell>
          <cell r="P1975" t="str">
            <v>1,448.28</v>
          </cell>
          <cell r="Q1975" t="str">
            <v>482.76</v>
          </cell>
          <cell r="R1975" t="str">
            <v>75</v>
          </cell>
          <cell r="S1975" t="str">
            <v>平均年限法(一)</v>
          </cell>
          <cell r="T1975" t="str">
            <v>在用</v>
          </cell>
          <cell r="U1975" t="str">
            <v>直接购入</v>
          </cell>
          <cell r="V1975" t="str">
            <v>王桂珍</v>
          </cell>
          <cell r="W1975" t="str">
            <v>2018.09.30</v>
          </cell>
          <cell r="X1975" t="str">
            <v>记--782</v>
          </cell>
        </row>
        <row r="1975">
          <cell r="AA1975" t="str">
            <v>0308</v>
          </cell>
        </row>
        <row r="1976">
          <cell r="B1976" t="str">
            <v>031900092</v>
          </cell>
          <cell r="C1976" t="str">
            <v>粉尘探测装置安装</v>
          </cell>
        </row>
        <row r="1976">
          <cell r="E1976">
            <v>119260</v>
          </cell>
          <cell r="F1976">
            <v>89445</v>
          </cell>
          <cell r="G1976">
            <v>29815</v>
          </cell>
          <cell r="H1976">
            <v>0</v>
          </cell>
          <cell r="I1976" t="str">
            <v>2018.09.30</v>
          </cell>
          <cell r="J1976" t="str">
            <v>96</v>
          </cell>
          <cell r="K1976" t="str">
            <v>气流粉碎装置--肥东分厂</v>
          </cell>
          <cell r="L1976" t="str">
            <v>肥东制剂分厂</v>
          </cell>
        </row>
        <row r="1976">
          <cell r="N1976" t="str">
            <v>合肥易中安全科技工程</v>
          </cell>
          <cell r="O1976" t="str">
            <v>1,192.60</v>
          </cell>
          <cell r="P1976" t="str">
            <v>14,311.20</v>
          </cell>
          <cell r="Q1976" t="str">
            <v>4,770.40</v>
          </cell>
          <cell r="R1976" t="str">
            <v>75</v>
          </cell>
          <cell r="S1976" t="str">
            <v>平均年限法(一)</v>
          </cell>
          <cell r="T1976" t="str">
            <v>在用</v>
          </cell>
          <cell r="U1976" t="str">
            <v>直接购入</v>
          </cell>
          <cell r="V1976" t="str">
            <v>王桂珍</v>
          </cell>
          <cell r="W1976" t="str">
            <v>2018.09.30</v>
          </cell>
          <cell r="X1976" t="str">
            <v>记--784</v>
          </cell>
        </row>
        <row r="1976">
          <cell r="AA1976" t="str">
            <v>0319</v>
          </cell>
        </row>
        <row r="1977">
          <cell r="B1977" t="str">
            <v>031022642</v>
          </cell>
          <cell r="C1977" t="str">
            <v>活性碳柜</v>
          </cell>
          <cell r="D1977" t="str">
            <v>套</v>
          </cell>
          <cell r="E1977">
            <v>8620.69</v>
          </cell>
          <cell r="F1977">
            <v>6465.75</v>
          </cell>
          <cell r="G1977">
            <v>2154.94</v>
          </cell>
          <cell r="H1977">
            <v>0</v>
          </cell>
          <cell r="I1977" t="str">
            <v>2018.09.30</v>
          </cell>
          <cell r="J1977" t="str">
            <v>96</v>
          </cell>
          <cell r="K1977" t="str">
            <v>剂型设备</v>
          </cell>
          <cell r="L1977" t="str">
            <v>肥东制剂分厂</v>
          </cell>
          <cell r="M1977" t="str">
            <v>肥东制剂11#车间</v>
          </cell>
          <cell r="N1977" t="str">
            <v>合肥市春华起重机械公</v>
          </cell>
          <cell r="O1977" t="str">
            <v>86.21</v>
          </cell>
          <cell r="P1977" t="str">
            <v>1,034.52</v>
          </cell>
          <cell r="Q1977" t="str">
            <v>344.83</v>
          </cell>
          <cell r="R1977" t="str">
            <v>75</v>
          </cell>
          <cell r="S1977" t="str">
            <v>平均年限法(一)</v>
          </cell>
          <cell r="T1977" t="str">
            <v>在用</v>
          </cell>
          <cell r="U1977" t="str">
            <v>直接购入</v>
          </cell>
          <cell r="V1977" t="str">
            <v>王桂珍</v>
          </cell>
          <cell r="W1977" t="str">
            <v>2018.09.30</v>
          </cell>
          <cell r="X1977" t="str">
            <v>记--786</v>
          </cell>
        </row>
        <row r="1977">
          <cell r="AA1977" t="str">
            <v>0310</v>
          </cell>
        </row>
        <row r="1978">
          <cell r="B1978" t="str">
            <v>031022643</v>
          </cell>
          <cell r="C1978" t="str">
            <v>活性碳柜</v>
          </cell>
          <cell r="D1978" t="str">
            <v>套</v>
          </cell>
          <cell r="E1978">
            <v>8620.69</v>
          </cell>
          <cell r="F1978">
            <v>6465.75</v>
          </cell>
          <cell r="G1978">
            <v>2154.94</v>
          </cell>
          <cell r="H1978">
            <v>0</v>
          </cell>
          <cell r="I1978" t="str">
            <v>2018.09.30</v>
          </cell>
          <cell r="J1978" t="str">
            <v>96</v>
          </cell>
          <cell r="K1978" t="str">
            <v>剂型设备</v>
          </cell>
          <cell r="L1978" t="str">
            <v>肥东制剂分厂</v>
          </cell>
          <cell r="M1978" t="str">
            <v>肥东制剂11#车间</v>
          </cell>
          <cell r="N1978" t="str">
            <v>合肥市春华起重机械公</v>
          </cell>
          <cell r="O1978" t="str">
            <v>86.21</v>
          </cell>
          <cell r="P1978" t="str">
            <v>1,034.52</v>
          </cell>
          <cell r="Q1978" t="str">
            <v>344.83</v>
          </cell>
          <cell r="R1978" t="str">
            <v>75</v>
          </cell>
          <cell r="S1978" t="str">
            <v>平均年限法(一)</v>
          </cell>
          <cell r="T1978" t="str">
            <v>在用</v>
          </cell>
          <cell r="U1978" t="str">
            <v>直接购入</v>
          </cell>
          <cell r="V1978" t="str">
            <v>王桂珍</v>
          </cell>
          <cell r="W1978" t="str">
            <v>2018.09.30</v>
          </cell>
          <cell r="X1978" t="str">
            <v>记--786</v>
          </cell>
        </row>
        <row r="1978">
          <cell r="AA1978" t="str">
            <v>0310</v>
          </cell>
        </row>
        <row r="1979">
          <cell r="B1979" t="str">
            <v>030800191</v>
          </cell>
          <cell r="C1979" t="str">
            <v>板框隔断房</v>
          </cell>
        </row>
        <row r="1979">
          <cell r="E1979">
            <v>17241.38</v>
          </cell>
          <cell r="F1979">
            <v>12930.75</v>
          </cell>
          <cell r="G1979">
            <v>4310.63</v>
          </cell>
          <cell r="H1979">
            <v>0</v>
          </cell>
          <cell r="I1979" t="str">
            <v>2018.09.30</v>
          </cell>
          <cell r="J1979" t="str">
            <v>96</v>
          </cell>
          <cell r="K1979" t="str">
            <v>烟嘧装置（合成一车间）</v>
          </cell>
          <cell r="L1979" t="str">
            <v>肥东合成分厂</v>
          </cell>
          <cell r="M1979" t="str">
            <v>肥东合成一车间（苯磺隆车间）</v>
          </cell>
          <cell r="N1979" t="str">
            <v>合肥市春华起重机械公</v>
          </cell>
          <cell r="O1979" t="str">
            <v>172.41</v>
          </cell>
          <cell r="P1979" t="str">
            <v>2,068.92</v>
          </cell>
          <cell r="Q1979" t="str">
            <v>689.66</v>
          </cell>
          <cell r="R1979" t="str">
            <v>75</v>
          </cell>
          <cell r="S1979" t="str">
            <v>平均年限法(一)</v>
          </cell>
          <cell r="T1979" t="str">
            <v>在用</v>
          </cell>
          <cell r="U1979" t="str">
            <v>直接购入</v>
          </cell>
          <cell r="V1979" t="str">
            <v>王桂珍</v>
          </cell>
          <cell r="W1979" t="str">
            <v>2018.09.30</v>
          </cell>
          <cell r="X1979" t="str">
            <v>记--788</v>
          </cell>
        </row>
        <row r="1979">
          <cell r="AA1979" t="str">
            <v>0308</v>
          </cell>
        </row>
        <row r="1980">
          <cell r="B1980" t="str">
            <v>030800192</v>
          </cell>
          <cell r="C1980" t="str">
            <v>板框隔断房</v>
          </cell>
        </row>
        <row r="1980">
          <cell r="E1980">
            <v>17241.38</v>
          </cell>
          <cell r="F1980">
            <v>12930.75</v>
          </cell>
          <cell r="G1980">
            <v>4310.63</v>
          </cell>
          <cell r="H1980">
            <v>0</v>
          </cell>
          <cell r="I1980" t="str">
            <v>2018.09.30</v>
          </cell>
          <cell r="J1980" t="str">
            <v>96</v>
          </cell>
          <cell r="K1980" t="str">
            <v>烟嘧装置（合成一车间）</v>
          </cell>
          <cell r="L1980" t="str">
            <v>肥东合成分厂</v>
          </cell>
          <cell r="M1980" t="str">
            <v>肥东合成一车间（苯磺隆车间）</v>
          </cell>
          <cell r="N1980" t="str">
            <v>合肥市春华起重机械公</v>
          </cell>
          <cell r="O1980" t="str">
            <v>172.41</v>
          </cell>
          <cell r="P1980" t="str">
            <v>2,068.92</v>
          </cell>
          <cell r="Q1980" t="str">
            <v>689.66</v>
          </cell>
          <cell r="R1980" t="str">
            <v>75</v>
          </cell>
          <cell r="S1980" t="str">
            <v>平均年限法(一)</v>
          </cell>
          <cell r="T1980" t="str">
            <v>在用</v>
          </cell>
          <cell r="U1980" t="str">
            <v>直接购入</v>
          </cell>
          <cell r="V1980" t="str">
            <v>王桂珍</v>
          </cell>
          <cell r="W1980" t="str">
            <v>2018.09.30</v>
          </cell>
          <cell r="X1980" t="str">
            <v>记--788</v>
          </cell>
        </row>
        <row r="1980">
          <cell r="AA1980" t="str">
            <v>0308</v>
          </cell>
        </row>
        <row r="1981">
          <cell r="B1981" t="str">
            <v>030800193</v>
          </cell>
          <cell r="C1981" t="str">
            <v>板框隔断房</v>
          </cell>
        </row>
        <row r="1981">
          <cell r="E1981">
            <v>17241.38</v>
          </cell>
          <cell r="F1981">
            <v>12930.75</v>
          </cell>
          <cell r="G1981">
            <v>4310.63</v>
          </cell>
          <cell r="H1981">
            <v>0</v>
          </cell>
          <cell r="I1981" t="str">
            <v>2018.09.30</v>
          </cell>
          <cell r="J1981" t="str">
            <v>96</v>
          </cell>
          <cell r="K1981" t="str">
            <v>烟嘧装置（合成一车间）</v>
          </cell>
          <cell r="L1981" t="str">
            <v>肥东合成分厂</v>
          </cell>
          <cell r="M1981" t="str">
            <v>肥东合成一车间（苯磺隆车间）</v>
          </cell>
          <cell r="N1981" t="str">
            <v>合肥市春华起重机械公</v>
          </cell>
          <cell r="O1981" t="str">
            <v>172.41</v>
          </cell>
          <cell r="P1981" t="str">
            <v>2,068.92</v>
          </cell>
          <cell r="Q1981" t="str">
            <v>689.66</v>
          </cell>
          <cell r="R1981" t="str">
            <v>75</v>
          </cell>
          <cell r="S1981" t="str">
            <v>平均年限法(一)</v>
          </cell>
          <cell r="T1981" t="str">
            <v>在用</v>
          </cell>
          <cell r="U1981" t="str">
            <v>直接购入</v>
          </cell>
          <cell r="V1981" t="str">
            <v>王桂珍</v>
          </cell>
          <cell r="W1981" t="str">
            <v>2018.09.30</v>
          </cell>
          <cell r="X1981" t="str">
            <v>记--788</v>
          </cell>
        </row>
        <row r="1981">
          <cell r="AA1981" t="str">
            <v>0308</v>
          </cell>
        </row>
        <row r="1982">
          <cell r="B1982" t="str">
            <v>030700253</v>
          </cell>
          <cell r="C1982" t="str">
            <v>板框隔断房</v>
          </cell>
          <cell r="D1982" t="str">
            <v>含钢化玻璃</v>
          </cell>
          <cell r="E1982">
            <v>20689.66</v>
          </cell>
          <cell r="F1982">
            <v>15517.5</v>
          </cell>
          <cell r="G1982">
            <v>5172.16</v>
          </cell>
          <cell r="H1982">
            <v>0</v>
          </cell>
          <cell r="I1982" t="str">
            <v>2018.09.30</v>
          </cell>
          <cell r="J1982" t="str">
            <v>96</v>
          </cell>
          <cell r="K1982" t="str">
            <v>精喹装置（合成二车间）</v>
          </cell>
          <cell r="L1982" t="str">
            <v>肥东合成分厂</v>
          </cell>
          <cell r="M1982" t="str">
            <v>肥东合成二车间（精喹车间）</v>
          </cell>
          <cell r="N1982" t="str">
            <v>合肥市春华起重机械</v>
          </cell>
          <cell r="O1982" t="str">
            <v>206.90</v>
          </cell>
          <cell r="P1982" t="str">
            <v>2,482.80</v>
          </cell>
          <cell r="Q1982" t="str">
            <v>827.59</v>
          </cell>
          <cell r="R1982" t="str">
            <v>75</v>
          </cell>
          <cell r="S1982" t="str">
            <v>平均年限法(一)</v>
          </cell>
          <cell r="T1982" t="str">
            <v>在用</v>
          </cell>
          <cell r="U1982" t="str">
            <v>直接购入</v>
          </cell>
          <cell r="V1982" t="str">
            <v>王桂珍</v>
          </cell>
          <cell r="W1982" t="str">
            <v>2018.09.30</v>
          </cell>
          <cell r="X1982" t="str">
            <v>记--790</v>
          </cell>
        </row>
        <row r="1982">
          <cell r="AA1982" t="str">
            <v>0307</v>
          </cell>
        </row>
        <row r="1983">
          <cell r="B1983" t="str">
            <v>030700254</v>
          </cell>
          <cell r="C1983" t="str">
            <v>板框隔断房</v>
          </cell>
          <cell r="D1983" t="str">
            <v>含钢化玻璃</v>
          </cell>
          <cell r="E1983">
            <v>20689.66</v>
          </cell>
          <cell r="F1983">
            <v>15517.5</v>
          </cell>
          <cell r="G1983">
            <v>5172.16</v>
          </cell>
          <cell r="H1983">
            <v>0</v>
          </cell>
          <cell r="I1983" t="str">
            <v>2018.09.30</v>
          </cell>
          <cell r="J1983" t="str">
            <v>96</v>
          </cell>
          <cell r="K1983" t="str">
            <v>精喹装置（合成二车间）</v>
          </cell>
          <cell r="L1983" t="str">
            <v>肥东合成分厂</v>
          </cell>
          <cell r="M1983" t="str">
            <v>肥东合成二车间（精喹车间）</v>
          </cell>
          <cell r="N1983" t="str">
            <v>合肥市春华起重机械</v>
          </cell>
          <cell r="O1983" t="str">
            <v>206.90</v>
          </cell>
          <cell r="P1983" t="str">
            <v>2,482.80</v>
          </cell>
          <cell r="Q1983" t="str">
            <v>827.59</v>
          </cell>
          <cell r="R1983" t="str">
            <v>75</v>
          </cell>
          <cell r="S1983" t="str">
            <v>平均年限法(一)</v>
          </cell>
          <cell r="T1983" t="str">
            <v>在用</v>
          </cell>
          <cell r="U1983" t="str">
            <v>直接购入</v>
          </cell>
          <cell r="V1983" t="str">
            <v>王桂珍</v>
          </cell>
          <cell r="W1983" t="str">
            <v>2018.09.30</v>
          </cell>
          <cell r="X1983" t="str">
            <v>记--790</v>
          </cell>
        </row>
        <row r="1983">
          <cell r="AA1983" t="str">
            <v>0307</v>
          </cell>
        </row>
        <row r="1984">
          <cell r="B1984" t="str">
            <v>031022644</v>
          </cell>
          <cell r="C1984" t="str">
            <v>热转印打码机</v>
          </cell>
        </row>
        <row r="1984">
          <cell r="E1984">
            <v>24137.93</v>
          </cell>
          <cell r="F1984">
            <v>18103.5</v>
          </cell>
          <cell r="G1984">
            <v>6034.43</v>
          </cell>
          <cell r="H1984">
            <v>0</v>
          </cell>
          <cell r="I1984" t="str">
            <v>2018.09.30</v>
          </cell>
          <cell r="J1984" t="str">
            <v>96</v>
          </cell>
          <cell r="K1984" t="str">
            <v>剂型设备</v>
          </cell>
          <cell r="L1984" t="str">
            <v>肥东制剂分厂</v>
          </cell>
          <cell r="M1984" t="str">
            <v>肥东制剂分厂</v>
          </cell>
          <cell r="N1984" t="str">
            <v>上海迪晓喷码技术</v>
          </cell>
          <cell r="O1984" t="str">
            <v>241.38</v>
          </cell>
          <cell r="P1984" t="str">
            <v>2,896.56</v>
          </cell>
          <cell r="Q1984" t="str">
            <v>965.52</v>
          </cell>
          <cell r="R1984" t="str">
            <v>75</v>
          </cell>
          <cell r="S1984" t="str">
            <v>平均年限法(一)</v>
          </cell>
          <cell r="T1984" t="str">
            <v>在用</v>
          </cell>
          <cell r="U1984" t="str">
            <v>直接购入</v>
          </cell>
          <cell r="V1984" t="str">
            <v>王桂珍</v>
          </cell>
          <cell r="W1984" t="str">
            <v>2018.09.30</v>
          </cell>
          <cell r="X1984" t="str">
            <v>记--792</v>
          </cell>
        </row>
        <row r="1984">
          <cell r="AA1984" t="str">
            <v>0310</v>
          </cell>
        </row>
        <row r="1985">
          <cell r="B1985" t="str">
            <v>030200122</v>
          </cell>
          <cell r="C1985" t="str">
            <v>便携式溶解氧分析仪</v>
          </cell>
        </row>
        <row r="1985">
          <cell r="E1985">
            <v>2843.1</v>
          </cell>
          <cell r="F1985">
            <v>2132.25</v>
          </cell>
          <cell r="G1985">
            <v>710.85</v>
          </cell>
          <cell r="H1985">
            <v>0</v>
          </cell>
          <cell r="I1985" t="str">
            <v>2018.09.30</v>
          </cell>
          <cell r="J1985" t="str">
            <v>96</v>
          </cell>
          <cell r="K1985" t="str">
            <v>污水设备</v>
          </cell>
          <cell r="L1985" t="str">
            <v>肥东合成分厂</v>
          </cell>
          <cell r="M1985" t="str">
            <v>肥东污水站</v>
          </cell>
          <cell r="N1985" t="str">
            <v>上海仪电科学仪器</v>
          </cell>
          <cell r="O1985" t="str">
            <v>28.43</v>
          </cell>
          <cell r="P1985" t="str">
            <v>341.16</v>
          </cell>
          <cell r="Q1985" t="str">
            <v>113.72</v>
          </cell>
          <cell r="R1985" t="str">
            <v>75</v>
          </cell>
          <cell r="S1985" t="str">
            <v>平均年限法(一)</v>
          </cell>
          <cell r="T1985" t="str">
            <v>在用</v>
          </cell>
          <cell r="U1985" t="str">
            <v>直接购入</v>
          </cell>
          <cell r="V1985" t="str">
            <v>王桂珍</v>
          </cell>
          <cell r="W1985" t="str">
            <v>2018.09.30</v>
          </cell>
          <cell r="X1985" t="str">
            <v>记--794</v>
          </cell>
        </row>
        <row r="1985">
          <cell r="AA1985" t="str">
            <v>0302</v>
          </cell>
        </row>
        <row r="1986">
          <cell r="B1986" t="str">
            <v>030200123</v>
          </cell>
          <cell r="C1986" t="str">
            <v>不锈钢离心泵</v>
          </cell>
          <cell r="D1986" t="str">
            <v>IH30-32-160(防爆电机）</v>
          </cell>
          <cell r="E1986">
            <v>3750</v>
          </cell>
          <cell r="F1986">
            <v>2775</v>
          </cell>
          <cell r="G1986">
            <v>975</v>
          </cell>
          <cell r="H1986">
            <v>0</v>
          </cell>
          <cell r="I1986" t="str">
            <v>2018.10.09</v>
          </cell>
          <cell r="J1986" t="str">
            <v>96</v>
          </cell>
          <cell r="K1986" t="str">
            <v>污水设备</v>
          </cell>
          <cell r="L1986" t="str">
            <v>肥东合成分厂</v>
          </cell>
          <cell r="M1986" t="str">
            <v>肥东污水站</v>
          </cell>
          <cell r="N1986" t="str">
            <v>安徽通能泵阀销售公司</v>
          </cell>
          <cell r="O1986" t="str">
            <v>37.50</v>
          </cell>
          <cell r="P1986" t="str">
            <v>450.00</v>
          </cell>
          <cell r="Q1986" t="str">
            <v>150.00</v>
          </cell>
          <cell r="R1986" t="str">
            <v>74</v>
          </cell>
          <cell r="S1986" t="str">
            <v>平均年限法(一)</v>
          </cell>
          <cell r="T1986" t="str">
            <v>在用</v>
          </cell>
          <cell r="U1986" t="str">
            <v>直接购入</v>
          </cell>
          <cell r="V1986" t="str">
            <v>王桂珍</v>
          </cell>
          <cell r="W1986" t="str">
            <v>2018.10.09</v>
          </cell>
          <cell r="X1986" t="str">
            <v>记--30</v>
          </cell>
        </row>
        <row r="1986">
          <cell r="AA1986" t="str">
            <v>0302</v>
          </cell>
        </row>
        <row r="1987">
          <cell r="B1987" t="str">
            <v>031022646</v>
          </cell>
          <cell r="C1987" t="str">
            <v>风机</v>
          </cell>
          <cell r="D1987" t="str">
            <v>B5AY2-15KW</v>
          </cell>
          <cell r="E1987">
            <v>4137.93</v>
          </cell>
          <cell r="F1987">
            <v>3062.12</v>
          </cell>
          <cell r="G1987">
            <v>1075.81</v>
          </cell>
          <cell r="H1987">
            <v>0</v>
          </cell>
          <cell r="I1987" t="str">
            <v>2018.10.09</v>
          </cell>
          <cell r="J1987" t="str">
            <v>96</v>
          </cell>
          <cell r="K1987" t="str">
            <v>剂型设备</v>
          </cell>
          <cell r="L1987" t="str">
            <v>肥东制剂分厂</v>
          </cell>
          <cell r="M1987" t="str">
            <v>肥东制剂11#车间</v>
          </cell>
          <cell r="N1987" t="str">
            <v>合肥佳丰风机有限公司</v>
          </cell>
          <cell r="O1987" t="str">
            <v>41.38</v>
          </cell>
          <cell r="P1987" t="str">
            <v>496.56</v>
          </cell>
          <cell r="Q1987" t="str">
            <v>165.52</v>
          </cell>
          <cell r="R1987" t="str">
            <v>74</v>
          </cell>
          <cell r="S1987" t="str">
            <v>平均年限法(一)</v>
          </cell>
          <cell r="T1987" t="str">
            <v>在用</v>
          </cell>
          <cell r="U1987" t="str">
            <v>直接购入</v>
          </cell>
          <cell r="V1987" t="str">
            <v>王桂珍</v>
          </cell>
          <cell r="W1987" t="str">
            <v>2018.10.09</v>
          </cell>
          <cell r="X1987" t="str">
            <v>记--32</v>
          </cell>
        </row>
        <row r="1987">
          <cell r="AA1987" t="str">
            <v>0310</v>
          </cell>
        </row>
        <row r="1988">
          <cell r="B1988" t="str">
            <v>031022647</v>
          </cell>
          <cell r="C1988" t="str">
            <v>除尘器（含活性碳柜 风机 管道等）</v>
          </cell>
          <cell r="D1988" t="str">
            <v>订制（套）</v>
          </cell>
          <cell r="E1988">
            <v>35474.14</v>
          </cell>
          <cell r="F1988">
            <v>26250.76</v>
          </cell>
          <cell r="G1988">
            <v>9223.38</v>
          </cell>
          <cell r="H1988">
            <v>0</v>
          </cell>
          <cell r="I1988" t="str">
            <v>2018.10.09</v>
          </cell>
          <cell r="J1988" t="str">
            <v>96</v>
          </cell>
          <cell r="K1988" t="str">
            <v>剂型设备</v>
          </cell>
          <cell r="L1988" t="str">
            <v>肥东制剂分厂</v>
          </cell>
          <cell r="M1988" t="str">
            <v>肥东制剂11#车间</v>
          </cell>
          <cell r="N1988" t="str">
            <v>合肥佳丰风机有限公司</v>
          </cell>
          <cell r="O1988" t="str">
            <v>354.74</v>
          </cell>
          <cell r="P1988" t="str">
            <v>4,256.88</v>
          </cell>
          <cell r="Q1988" t="str">
            <v>1,418.97</v>
          </cell>
          <cell r="R1988" t="str">
            <v>74</v>
          </cell>
          <cell r="S1988" t="str">
            <v>平均年限法(一)</v>
          </cell>
          <cell r="T1988" t="str">
            <v>在用</v>
          </cell>
          <cell r="U1988" t="str">
            <v>直接购入</v>
          </cell>
          <cell r="V1988" t="str">
            <v>王桂珍</v>
          </cell>
          <cell r="W1988" t="str">
            <v>2018.10.09</v>
          </cell>
          <cell r="X1988" t="str">
            <v>记--32</v>
          </cell>
        </row>
        <row r="1988">
          <cell r="AA1988" t="str">
            <v>0310</v>
          </cell>
        </row>
        <row r="1989">
          <cell r="B1989" t="str">
            <v>031022648</v>
          </cell>
          <cell r="C1989" t="str">
            <v>除尘器（含活性碳柜 风机 管道等）</v>
          </cell>
          <cell r="D1989" t="str">
            <v>订制（套）</v>
          </cell>
          <cell r="E1989">
            <v>35474.14</v>
          </cell>
          <cell r="F1989">
            <v>26250.76</v>
          </cell>
          <cell r="G1989">
            <v>9223.38</v>
          </cell>
          <cell r="H1989">
            <v>0</v>
          </cell>
          <cell r="I1989" t="str">
            <v>2018.10.09</v>
          </cell>
          <cell r="J1989" t="str">
            <v>96</v>
          </cell>
          <cell r="K1989" t="str">
            <v>剂型设备</v>
          </cell>
          <cell r="L1989" t="str">
            <v>肥东制剂分厂</v>
          </cell>
          <cell r="M1989" t="str">
            <v>肥东制剂11#车间</v>
          </cell>
          <cell r="N1989" t="str">
            <v>合肥佳丰风机有限公司</v>
          </cell>
          <cell r="O1989" t="str">
            <v>354.74</v>
          </cell>
          <cell r="P1989" t="str">
            <v>4,256.88</v>
          </cell>
          <cell r="Q1989" t="str">
            <v>1,418.97</v>
          </cell>
          <cell r="R1989" t="str">
            <v>74</v>
          </cell>
          <cell r="S1989" t="str">
            <v>平均年限法(一)</v>
          </cell>
          <cell r="T1989" t="str">
            <v>在用</v>
          </cell>
          <cell r="U1989" t="str">
            <v>直接购入</v>
          </cell>
          <cell r="V1989" t="str">
            <v>王桂珍</v>
          </cell>
          <cell r="W1989" t="str">
            <v>2018.10.09</v>
          </cell>
          <cell r="X1989" t="str">
            <v>记--32</v>
          </cell>
        </row>
        <row r="1989">
          <cell r="AA1989" t="str">
            <v>0310</v>
          </cell>
        </row>
        <row r="1990">
          <cell r="B1990" t="str">
            <v>040200256</v>
          </cell>
          <cell r="C1990" t="str">
            <v>联想电脑</v>
          </cell>
          <cell r="D1990" t="str">
            <v>扬天T4900D i57400/8G/1T/2G/纯显</v>
          </cell>
          <cell r="E1990">
            <v>4379.31</v>
          </cell>
          <cell r="F1990">
            <v>4204.14</v>
          </cell>
          <cell r="G1990">
            <v>100</v>
          </cell>
          <cell r="H1990">
            <v>75.17</v>
          </cell>
          <cell r="I1990" t="str">
            <v>2018.10.09</v>
          </cell>
          <cell r="J1990" t="str">
            <v>60</v>
          </cell>
          <cell r="K1990" t="str">
            <v>电脑</v>
          </cell>
          <cell r="L1990" t="str">
            <v>销售服务部</v>
          </cell>
        </row>
        <row r="1990">
          <cell r="N1990" t="str">
            <v>合肥德众科技有限公司</v>
          </cell>
          <cell r="O1990" t="str">
            <v>0.00</v>
          </cell>
          <cell r="P1990" t="str">
            <v>0.00</v>
          </cell>
          <cell r="Q1990" t="str">
            <v>175.17</v>
          </cell>
          <cell r="R1990" t="str">
            <v>60</v>
          </cell>
          <cell r="S1990" t="str">
            <v>平均年限法(一)</v>
          </cell>
          <cell r="T1990" t="str">
            <v>在用</v>
          </cell>
          <cell r="U1990" t="str">
            <v>直接购入</v>
          </cell>
          <cell r="V1990" t="str">
            <v>王桂珍</v>
          </cell>
          <cell r="W1990" t="str">
            <v>2018.10.09</v>
          </cell>
          <cell r="X1990" t="str">
            <v>记--34</v>
          </cell>
        </row>
        <row r="1990">
          <cell r="AA1990" t="str">
            <v>0402</v>
          </cell>
        </row>
        <row r="1991">
          <cell r="B1991" t="str">
            <v>040200257</v>
          </cell>
          <cell r="C1991" t="str">
            <v>联想电脑</v>
          </cell>
          <cell r="D1991" t="str">
            <v>扬天T4900Di37100/4G/1T/集显</v>
          </cell>
          <cell r="E1991">
            <v>3086.21</v>
          </cell>
          <cell r="F1991">
            <v>2962.76</v>
          </cell>
          <cell r="G1991">
            <v>100</v>
          </cell>
          <cell r="H1991">
            <v>23.45</v>
          </cell>
          <cell r="I1991" t="str">
            <v>2018.10.09</v>
          </cell>
          <cell r="J1991" t="str">
            <v>60</v>
          </cell>
          <cell r="K1991" t="str">
            <v>电脑</v>
          </cell>
          <cell r="L1991" t="str">
            <v>综合办</v>
          </cell>
          <cell r="M1991" t="str">
            <v>综合办公室</v>
          </cell>
          <cell r="N1991" t="str">
            <v>合肥德众科技有限公司</v>
          </cell>
          <cell r="O1991" t="str">
            <v>0.00</v>
          </cell>
          <cell r="P1991" t="str">
            <v>0.00</v>
          </cell>
          <cell r="Q1991" t="str">
            <v>123.45</v>
          </cell>
          <cell r="R1991" t="str">
            <v>60</v>
          </cell>
          <cell r="S1991" t="str">
            <v>平均年限法(一)</v>
          </cell>
          <cell r="T1991" t="str">
            <v>在用</v>
          </cell>
          <cell r="U1991" t="str">
            <v>直接购入</v>
          </cell>
          <cell r="V1991" t="str">
            <v>王桂珍</v>
          </cell>
          <cell r="W1991" t="str">
            <v>2018.10.09</v>
          </cell>
          <cell r="X1991" t="str">
            <v>记--34</v>
          </cell>
        </row>
        <row r="1991">
          <cell r="AA1991" t="str">
            <v>0402</v>
          </cell>
        </row>
        <row r="1992">
          <cell r="B1992" t="str">
            <v>040200258</v>
          </cell>
          <cell r="C1992" t="str">
            <v>联想电脑</v>
          </cell>
          <cell r="D1992" t="str">
            <v>启天13-7100 /4G/1T/DVD/RW/DOS/21.5LED</v>
          </cell>
          <cell r="E1992">
            <v>3103.45</v>
          </cell>
          <cell r="F1992">
            <v>2979.31</v>
          </cell>
          <cell r="G1992">
            <v>100</v>
          </cell>
          <cell r="H1992">
            <v>24.14</v>
          </cell>
          <cell r="I1992" t="str">
            <v>2018.10.09</v>
          </cell>
          <cell r="J1992" t="str">
            <v>60</v>
          </cell>
          <cell r="K1992" t="str">
            <v>电脑</v>
          </cell>
          <cell r="L1992" t="str">
            <v>销售服务部</v>
          </cell>
        </row>
        <row r="1992">
          <cell r="N1992" t="str">
            <v>合肥德众科技有限公司</v>
          </cell>
          <cell r="O1992" t="str">
            <v>0.00</v>
          </cell>
          <cell r="P1992" t="str">
            <v>0.00</v>
          </cell>
          <cell r="Q1992" t="str">
            <v>124.14</v>
          </cell>
          <cell r="R1992" t="str">
            <v>60</v>
          </cell>
          <cell r="S1992" t="str">
            <v>平均年限法(一)</v>
          </cell>
          <cell r="T1992" t="str">
            <v>在用</v>
          </cell>
          <cell r="U1992" t="str">
            <v>直接购入</v>
          </cell>
          <cell r="V1992" t="str">
            <v>王桂珍</v>
          </cell>
          <cell r="W1992" t="str">
            <v>2018.10.09</v>
          </cell>
          <cell r="X1992" t="str">
            <v>记--34</v>
          </cell>
        </row>
        <row r="1992">
          <cell r="AA1992" t="str">
            <v>0402</v>
          </cell>
        </row>
        <row r="1993">
          <cell r="B1993" t="str">
            <v>031022649</v>
          </cell>
          <cell r="C1993" t="str">
            <v>工控机-二维码项目（全自动瓶装生产线包装瓶贴二维码）瓶-箱-垛关联</v>
          </cell>
          <cell r="D1993" t="str">
            <v>台湾研发/IPC610H</v>
          </cell>
          <cell r="E1993">
            <v>7024.14</v>
          </cell>
          <cell r="F1993">
            <v>5197.76</v>
          </cell>
          <cell r="G1993">
            <v>1826.38</v>
          </cell>
          <cell r="H1993">
            <v>0</v>
          </cell>
          <cell r="I1993" t="str">
            <v>2018.10.09</v>
          </cell>
          <cell r="J1993" t="str">
            <v>96</v>
          </cell>
          <cell r="K1993" t="str">
            <v>剂型设备</v>
          </cell>
          <cell r="L1993" t="str">
            <v>肥东制剂分厂</v>
          </cell>
          <cell r="M1993" t="str">
            <v>肥东制剂分厂</v>
          </cell>
          <cell r="N1993" t="str">
            <v>励元科技（上海）公司</v>
          </cell>
          <cell r="O1993" t="str">
            <v>70.24</v>
          </cell>
          <cell r="P1993" t="str">
            <v>842.88</v>
          </cell>
          <cell r="Q1993" t="str">
            <v>280.97</v>
          </cell>
          <cell r="R1993" t="str">
            <v>74</v>
          </cell>
          <cell r="S1993" t="str">
            <v>平均年限法(一)</v>
          </cell>
          <cell r="T1993" t="str">
            <v>在用</v>
          </cell>
          <cell r="U1993" t="str">
            <v>直接购入</v>
          </cell>
          <cell r="V1993" t="str">
            <v>王桂珍</v>
          </cell>
          <cell r="W1993" t="str">
            <v>2018.10.09</v>
          </cell>
          <cell r="X1993" t="str">
            <v>记--54</v>
          </cell>
        </row>
        <row r="1993">
          <cell r="AA1993" t="str">
            <v>0310</v>
          </cell>
        </row>
        <row r="1994">
          <cell r="B1994" t="str">
            <v>031022650</v>
          </cell>
          <cell r="C1994" t="str">
            <v>固定扫描仪-二维码项目（全自动瓶装生产线包装瓶贴二维码）瓶-箱-垛关联</v>
          </cell>
          <cell r="D1994" t="str">
            <v>Datalogic/Matrix300</v>
          </cell>
          <cell r="E1994">
            <v>17273.71</v>
          </cell>
          <cell r="F1994">
            <v>12782.76</v>
          </cell>
          <cell r="G1994">
            <v>4490.95</v>
          </cell>
          <cell r="H1994">
            <v>0</v>
          </cell>
          <cell r="I1994" t="str">
            <v>2018.10.09</v>
          </cell>
          <cell r="J1994" t="str">
            <v>96</v>
          </cell>
          <cell r="K1994" t="str">
            <v>剂型设备</v>
          </cell>
          <cell r="L1994" t="str">
            <v>肥东制剂分厂</v>
          </cell>
          <cell r="M1994" t="str">
            <v>肥东制剂分厂</v>
          </cell>
          <cell r="N1994" t="str">
            <v>励元科技（上海）公司</v>
          </cell>
          <cell r="O1994" t="str">
            <v>172.74</v>
          </cell>
          <cell r="P1994" t="str">
            <v>2,072.88</v>
          </cell>
          <cell r="Q1994" t="str">
            <v>690.95</v>
          </cell>
          <cell r="R1994" t="str">
            <v>74</v>
          </cell>
          <cell r="S1994" t="str">
            <v>平均年限法(一)</v>
          </cell>
          <cell r="T1994" t="str">
            <v>在用</v>
          </cell>
          <cell r="U1994" t="str">
            <v>直接购入</v>
          </cell>
          <cell r="V1994" t="str">
            <v>王桂珍</v>
          </cell>
          <cell r="W1994" t="str">
            <v>2018.10.09</v>
          </cell>
          <cell r="X1994" t="str">
            <v>记--54</v>
          </cell>
        </row>
        <row r="1994">
          <cell r="AA1994" t="str">
            <v>0310</v>
          </cell>
        </row>
        <row r="1995">
          <cell r="B1995" t="str">
            <v>031022651</v>
          </cell>
          <cell r="C1995" t="str">
            <v>固定扫描仪-二维码项目（全自动瓶装生产线包装瓶贴二维码）瓶-箱-垛关联</v>
          </cell>
          <cell r="D1995" t="str">
            <v>Datalogic/Matrix300</v>
          </cell>
          <cell r="E1995">
            <v>17273.71</v>
          </cell>
          <cell r="F1995">
            <v>12782.76</v>
          </cell>
          <cell r="G1995">
            <v>4490.95</v>
          </cell>
          <cell r="H1995">
            <v>0</v>
          </cell>
          <cell r="I1995" t="str">
            <v>2018.10.09</v>
          </cell>
          <cell r="J1995" t="str">
            <v>96</v>
          </cell>
          <cell r="K1995" t="str">
            <v>剂型设备</v>
          </cell>
          <cell r="L1995" t="str">
            <v>肥东制剂分厂</v>
          </cell>
          <cell r="M1995" t="str">
            <v>肥东制剂分厂</v>
          </cell>
          <cell r="N1995" t="str">
            <v>励元科技（上海）公司</v>
          </cell>
          <cell r="O1995" t="str">
            <v>172.74</v>
          </cell>
          <cell r="P1995" t="str">
            <v>2,072.88</v>
          </cell>
          <cell r="Q1995" t="str">
            <v>690.95</v>
          </cell>
          <cell r="R1995" t="str">
            <v>74</v>
          </cell>
          <cell r="S1995" t="str">
            <v>平均年限法(一)</v>
          </cell>
          <cell r="T1995" t="str">
            <v>在用</v>
          </cell>
          <cell r="U1995" t="str">
            <v>直接购入</v>
          </cell>
          <cell r="V1995" t="str">
            <v>王桂珍</v>
          </cell>
          <cell r="W1995" t="str">
            <v>2018.10.09</v>
          </cell>
          <cell r="X1995" t="str">
            <v>记--54</v>
          </cell>
        </row>
        <row r="1995">
          <cell r="AA1995" t="str">
            <v>0310</v>
          </cell>
        </row>
        <row r="1996">
          <cell r="B1996" t="str">
            <v>031022652</v>
          </cell>
          <cell r="C1996" t="str">
            <v>固定扫描仪-二维码项目（全自动瓶装生产线包装瓶贴二维码）瓶-箱-垛关联</v>
          </cell>
          <cell r="D1996" t="str">
            <v>Datalogic/Matrix300</v>
          </cell>
          <cell r="E1996">
            <v>17273.71</v>
          </cell>
          <cell r="F1996">
            <v>12782.76</v>
          </cell>
          <cell r="G1996">
            <v>4490.95</v>
          </cell>
          <cell r="H1996">
            <v>0</v>
          </cell>
          <cell r="I1996" t="str">
            <v>2018.10.09</v>
          </cell>
          <cell r="J1996" t="str">
            <v>96</v>
          </cell>
          <cell r="K1996" t="str">
            <v>剂型设备</v>
          </cell>
          <cell r="L1996" t="str">
            <v>肥东制剂分厂</v>
          </cell>
          <cell r="M1996" t="str">
            <v>肥东制剂分厂</v>
          </cell>
          <cell r="N1996" t="str">
            <v>励元科技（上海）公司</v>
          </cell>
          <cell r="O1996" t="str">
            <v>172.74</v>
          </cell>
          <cell r="P1996" t="str">
            <v>2,072.88</v>
          </cell>
          <cell r="Q1996" t="str">
            <v>690.95</v>
          </cell>
          <cell r="R1996" t="str">
            <v>74</v>
          </cell>
          <cell r="S1996" t="str">
            <v>平均年限法(一)</v>
          </cell>
          <cell r="T1996" t="str">
            <v>在用</v>
          </cell>
          <cell r="U1996" t="str">
            <v>直接购入</v>
          </cell>
          <cell r="V1996" t="str">
            <v>王桂珍</v>
          </cell>
          <cell r="W1996" t="str">
            <v>2018.10.09</v>
          </cell>
          <cell r="X1996" t="str">
            <v>记--54</v>
          </cell>
        </row>
        <row r="1996">
          <cell r="AA1996" t="str">
            <v>0310</v>
          </cell>
        </row>
        <row r="1997">
          <cell r="B1997" t="str">
            <v>031022653</v>
          </cell>
          <cell r="C1997" t="str">
            <v>固定扫描仪-二维码项目（全自动瓶装生产线包装瓶贴二维码）瓶-箱-垛关联</v>
          </cell>
          <cell r="D1997" t="str">
            <v>Datalogic/Matrix300</v>
          </cell>
          <cell r="E1997">
            <v>17273.71</v>
          </cell>
          <cell r="F1997">
            <v>12782.76</v>
          </cell>
          <cell r="G1997">
            <v>4490.95</v>
          </cell>
          <cell r="H1997">
            <v>0</v>
          </cell>
          <cell r="I1997" t="str">
            <v>2018.10.09</v>
          </cell>
          <cell r="J1997" t="str">
            <v>96</v>
          </cell>
          <cell r="K1997" t="str">
            <v>剂型设备</v>
          </cell>
          <cell r="L1997" t="str">
            <v>肥东制剂分厂</v>
          </cell>
          <cell r="M1997" t="str">
            <v>肥东制剂分厂</v>
          </cell>
          <cell r="N1997" t="str">
            <v>励元科技（上海）公司</v>
          </cell>
          <cell r="O1997" t="str">
            <v>172.74</v>
          </cell>
          <cell r="P1997" t="str">
            <v>2,072.88</v>
          </cell>
          <cell r="Q1997" t="str">
            <v>690.95</v>
          </cell>
          <cell r="R1997" t="str">
            <v>74</v>
          </cell>
          <cell r="S1997" t="str">
            <v>平均年限法(一)</v>
          </cell>
          <cell r="T1997" t="str">
            <v>在用</v>
          </cell>
          <cell r="U1997" t="str">
            <v>直接购入</v>
          </cell>
          <cell r="V1997" t="str">
            <v>王桂珍</v>
          </cell>
          <cell r="W1997" t="str">
            <v>2018.10.09</v>
          </cell>
          <cell r="X1997" t="str">
            <v>记--54</v>
          </cell>
        </row>
        <row r="1997">
          <cell r="AA1997" t="str">
            <v>0310</v>
          </cell>
        </row>
        <row r="1998">
          <cell r="B1998" t="str">
            <v>031022654</v>
          </cell>
          <cell r="C1998" t="str">
            <v>扫描仪组网支架-二维码项目（全自动瓶装生产线包装瓶贴二维码）瓶-箱-垛关联</v>
          </cell>
          <cell r="D1998" t="str">
            <v>中国Winsafe</v>
          </cell>
          <cell r="E1998">
            <v>6448.28</v>
          </cell>
          <cell r="F1998">
            <v>4771.52</v>
          </cell>
          <cell r="G1998">
            <v>1676.76</v>
          </cell>
          <cell r="H1998">
            <v>0</v>
          </cell>
          <cell r="I1998" t="str">
            <v>2018.10.09</v>
          </cell>
          <cell r="J1998" t="str">
            <v>96</v>
          </cell>
          <cell r="K1998" t="str">
            <v>剂型设备</v>
          </cell>
          <cell r="L1998" t="str">
            <v>肥东制剂分厂</v>
          </cell>
          <cell r="M1998" t="str">
            <v>肥东制剂分厂</v>
          </cell>
          <cell r="N1998" t="str">
            <v>励元科技（上海）公司</v>
          </cell>
          <cell r="O1998" t="str">
            <v>64.48</v>
          </cell>
          <cell r="P1998" t="str">
            <v>773.76</v>
          </cell>
          <cell r="Q1998" t="str">
            <v>257.93</v>
          </cell>
          <cell r="R1998" t="str">
            <v>74</v>
          </cell>
          <cell r="S1998" t="str">
            <v>平均年限法(一)</v>
          </cell>
          <cell r="T1998" t="str">
            <v>在用</v>
          </cell>
          <cell r="U1998" t="str">
            <v>直接购入</v>
          </cell>
          <cell r="V1998" t="str">
            <v>王桂珍</v>
          </cell>
          <cell r="W1998" t="str">
            <v>2018.10.09</v>
          </cell>
          <cell r="X1998" t="str">
            <v>记--54</v>
          </cell>
        </row>
        <row r="1998">
          <cell r="AA1998" t="str">
            <v>0310</v>
          </cell>
        </row>
        <row r="1999">
          <cell r="B1999" t="str">
            <v>031022655</v>
          </cell>
          <cell r="C1999" t="str">
            <v>标签打印机-二维码项目（全自动瓶装生产线包装瓶贴二维码）瓶-箱-垛关联</v>
          </cell>
          <cell r="D1999" t="str">
            <v>Intermec/PD43</v>
          </cell>
          <cell r="E1999">
            <v>6793.1</v>
          </cell>
          <cell r="F1999">
            <v>5026.82</v>
          </cell>
          <cell r="G1999">
            <v>1766.28</v>
          </cell>
          <cell r="H1999">
            <v>0</v>
          </cell>
          <cell r="I1999" t="str">
            <v>2018.10.09</v>
          </cell>
          <cell r="J1999" t="str">
            <v>96</v>
          </cell>
          <cell r="K1999" t="str">
            <v>剂型设备</v>
          </cell>
          <cell r="L1999" t="str">
            <v>肥东制剂分厂</v>
          </cell>
          <cell r="M1999" t="str">
            <v>肥东制剂分厂</v>
          </cell>
          <cell r="N1999" t="str">
            <v>励元科技（上海）公司</v>
          </cell>
          <cell r="O1999" t="str">
            <v>67.93</v>
          </cell>
          <cell r="P1999" t="str">
            <v>815.16</v>
          </cell>
          <cell r="Q1999" t="str">
            <v>271.72</v>
          </cell>
          <cell r="R1999" t="str">
            <v>74</v>
          </cell>
          <cell r="S1999" t="str">
            <v>平均年限法(一)</v>
          </cell>
          <cell r="T1999" t="str">
            <v>在用</v>
          </cell>
          <cell r="U1999" t="str">
            <v>直接购入</v>
          </cell>
          <cell r="V1999" t="str">
            <v>王桂珍</v>
          </cell>
          <cell r="W1999" t="str">
            <v>2018.10.09</v>
          </cell>
          <cell r="X1999" t="str">
            <v>记--54</v>
          </cell>
        </row>
        <row r="1999">
          <cell r="AA1999" t="str">
            <v>0310</v>
          </cell>
        </row>
        <row r="2000">
          <cell r="B2000" t="str">
            <v>031022656</v>
          </cell>
          <cell r="C2000" t="str">
            <v>箱标贴打一体机-二维码项目（全自动瓶装生产线包装瓶贴二维码）瓶-箱-垛关联</v>
          </cell>
          <cell r="D2000" t="str">
            <v>Videojet/9550</v>
          </cell>
          <cell r="E2000">
            <v>152413.79</v>
          </cell>
          <cell r="F2000">
            <v>112786.36</v>
          </cell>
          <cell r="G2000">
            <v>39627.43</v>
          </cell>
          <cell r="H2000">
            <v>0</v>
          </cell>
          <cell r="I2000" t="str">
            <v>2018.10.09</v>
          </cell>
          <cell r="J2000" t="str">
            <v>96</v>
          </cell>
          <cell r="K2000" t="str">
            <v>剂型设备</v>
          </cell>
          <cell r="L2000" t="str">
            <v>肥东制剂分厂</v>
          </cell>
          <cell r="M2000" t="str">
            <v>肥东制剂分厂</v>
          </cell>
          <cell r="N2000" t="str">
            <v>励元科技（上海）公司</v>
          </cell>
          <cell r="O2000" t="str">
            <v>1,524.14</v>
          </cell>
          <cell r="P2000" t="str">
            <v>18,289.68</v>
          </cell>
          <cell r="Q2000" t="str">
            <v>6,096.55</v>
          </cell>
          <cell r="R2000" t="str">
            <v>74</v>
          </cell>
          <cell r="S2000" t="str">
            <v>平均年限法(一)</v>
          </cell>
          <cell r="T2000" t="str">
            <v>在用</v>
          </cell>
          <cell r="U2000" t="str">
            <v>直接购入</v>
          </cell>
          <cell r="V2000" t="str">
            <v>王桂珍</v>
          </cell>
          <cell r="W2000" t="str">
            <v>2018.10.09</v>
          </cell>
          <cell r="X2000" t="str">
            <v>记--54</v>
          </cell>
        </row>
        <row r="2000">
          <cell r="AA2000" t="str">
            <v>0310</v>
          </cell>
        </row>
        <row r="2001">
          <cell r="B2001" t="str">
            <v>031022657</v>
          </cell>
          <cell r="C2001" t="str">
            <v>贴打一体机支架-二维码项目（全自动瓶装生产线包装瓶贴二维码）瓶-箱-垛关联</v>
          </cell>
          <cell r="D2001" t="str">
            <v>中国Winsefe</v>
          </cell>
          <cell r="E2001">
            <v>5757.76</v>
          </cell>
          <cell r="F2001">
            <v>4260.92</v>
          </cell>
          <cell r="G2001">
            <v>1496.84</v>
          </cell>
          <cell r="H2001">
            <v>0</v>
          </cell>
          <cell r="I2001" t="str">
            <v>2018.10.09</v>
          </cell>
          <cell r="J2001" t="str">
            <v>96</v>
          </cell>
          <cell r="K2001" t="str">
            <v>剂型设备</v>
          </cell>
          <cell r="L2001" t="str">
            <v>肥东制剂分厂</v>
          </cell>
          <cell r="M2001" t="str">
            <v>肥东制剂分厂</v>
          </cell>
          <cell r="N2001" t="str">
            <v>励元科技（上海）公司</v>
          </cell>
          <cell r="O2001" t="str">
            <v>57.58</v>
          </cell>
          <cell r="P2001" t="str">
            <v>690.96</v>
          </cell>
          <cell r="Q2001" t="str">
            <v>230.31</v>
          </cell>
          <cell r="R2001" t="str">
            <v>74</v>
          </cell>
          <cell r="S2001" t="str">
            <v>平均年限法(一)</v>
          </cell>
          <cell r="T2001" t="str">
            <v>在用</v>
          </cell>
          <cell r="U2001" t="str">
            <v>直接购入</v>
          </cell>
          <cell r="V2001" t="str">
            <v>王桂珍</v>
          </cell>
          <cell r="W2001" t="str">
            <v>2018.10.09</v>
          </cell>
          <cell r="X2001" t="str">
            <v>记--54</v>
          </cell>
        </row>
        <row r="2001">
          <cell r="AA2001" t="str">
            <v>0310</v>
          </cell>
        </row>
        <row r="2002">
          <cell r="B2002" t="str">
            <v>031022658</v>
          </cell>
          <cell r="C2002" t="str">
            <v>剔除装置-二维码项目（全自动瓶装生产线包装瓶贴二维码）瓶-箱-垛关联</v>
          </cell>
          <cell r="D2002" t="str">
            <v>中国Winsafe</v>
          </cell>
          <cell r="E2002">
            <v>7487.07</v>
          </cell>
          <cell r="F2002">
            <v>5540.38</v>
          </cell>
          <cell r="G2002">
            <v>1946.69</v>
          </cell>
          <cell r="H2002">
            <v>0</v>
          </cell>
          <cell r="I2002" t="str">
            <v>2018.10.09</v>
          </cell>
          <cell r="J2002" t="str">
            <v>96</v>
          </cell>
          <cell r="K2002" t="str">
            <v>剂型设备</v>
          </cell>
          <cell r="L2002" t="str">
            <v>肥东制剂分厂</v>
          </cell>
          <cell r="M2002" t="str">
            <v>肥东制剂分厂</v>
          </cell>
          <cell r="N2002" t="str">
            <v>励元科技（上海）公司</v>
          </cell>
          <cell r="O2002" t="str">
            <v>74.87</v>
          </cell>
          <cell r="P2002" t="str">
            <v>898.44</v>
          </cell>
          <cell r="Q2002" t="str">
            <v>299.48</v>
          </cell>
          <cell r="R2002" t="str">
            <v>74</v>
          </cell>
          <cell r="S2002" t="str">
            <v>平均年限法(一)</v>
          </cell>
          <cell r="T2002" t="str">
            <v>在用</v>
          </cell>
          <cell r="U2002" t="str">
            <v>直接购入</v>
          </cell>
          <cell r="V2002" t="str">
            <v>王桂珍</v>
          </cell>
          <cell r="W2002" t="str">
            <v>2018.10.09</v>
          </cell>
          <cell r="X2002" t="str">
            <v>记--54</v>
          </cell>
        </row>
        <row r="2002">
          <cell r="AA2002" t="str">
            <v>0310</v>
          </cell>
        </row>
        <row r="2003">
          <cell r="B2003" t="str">
            <v>031022659</v>
          </cell>
          <cell r="C2003" t="str">
            <v>附件装备-二维码项目（全自动瓶装生产线包装瓶贴二维码）瓶-箱-垛关联</v>
          </cell>
          <cell r="D2003" t="str">
            <v>中国Winsafe</v>
          </cell>
          <cell r="E2003">
            <v>8396.55</v>
          </cell>
          <cell r="F2003">
            <v>6213.78</v>
          </cell>
          <cell r="G2003">
            <v>2182.77</v>
          </cell>
          <cell r="H2003">
            <v>0</v>
          </cell>
          <cell r="I2003" t="str">
            <v>2018.10.09</v>
          </cell>
          <cell r="J2003" t="str">
            <v>96</v>
          </cell>
          <cell r="K2003" t="str">
            <v>剂型设备</v>
          </cell>
          <cell r="L2003" t="str">
            <v>肥东制剂分厂</v>
          </cell>
          <cell r="M2003" t="str">
            <v>肥东制剂分厂</v>
          </cell>
          <cell r="N2003" t="str">
            <v>励元科技（上海）公司</v>
          </cell>
          <cell r="O2003" t="str">
            <v>83.97</v>
          </cell>
          <cell r="P2003" t="str">
            <v>1,007.64</v>
          </cell>
          <cell r="Q2003" t="str">
            <v>335.86</v>
          </cell>
          <cell r="R2003" t="str">
            <v>74</v>
          </cell>
          <cell r="S2003" t="str">
            <v>平均年限法(一)</v>
          </cell>
          <cell r="T2003" t="str">
            <v>在用</v>
          </cell>
          <cell r="U2003" t="str">
            <v>直接购入</v>
          </cell>
          <cell r="V2003" t="str">
            <v>王桂珍</v>
          </cell>
          <cell r="W2003" t="str">
            <v>2018.10.09</v>
          </cell>
          <cell r="X2003" t="str">
            <v>记--54</v>
          </cell>
        </row>
        <row r="2003">
          <cell r="AA2003" t="str">
            <v>0310</v>
          </cell>
        </row>
        <row r="2004">
          <cell r="B2004" t="str">
            <v>031022660</v>
          </cell>
          <cell r="C2004" t="str">
            <v>工控机-二维码项目（半自动袋装双联袋生产线二维码）袋-箱-垛关联</v>
          </cell>
          <cell r="D2004" t="str">
            <v>研发/IPC 610H</v>
          </cell>
          <cell r="E2004">
            <v>7793.1</v>
          </cell>
          <cell r="F2004">
            <v>5766.82</v>
          </cell>
          <cell r="G2004">
            <v>2026.28</v>
          </cell>
          <cell r="H2004">
            <v>0</v>
          </cell>
          <cell r="I2004" t="str">
            <v>2018.10.09</v>
          </cell>
          <cell r="J2004" t="str">
            <v>96</v>
          </cell>
          <cell r="K2004" t="str">
            <v>剂型设备</v>
          </cell>
          <cell r="L2004" t="str">
            <v>肥东制剂分厂</v>
          </cell>
          <cell r="M2004" t="str">
            <v>肥东制剂分厂</v>
          </cell>
          <cell r="N2004" t="str">
            <v>励元科技（上海）公司</v>
          </cell>
          <cell r="O2004" t="str">
            <v>77.93</v>
          </cell>
          <cell r="P2004" t="str">
            <v>935.16</v>
          </cell>
          <cell r="Q2004" t="str">
            <v>311.72</v>
          </cell>
          <cell r="R2004" t="str">
            <v>74</v>
          </cell>
          <cell r="S2004" t="str">
            <v>平均年限法(一)</v>
          </cell>
          <cell r="T2004" t="str">
            <v>在用</v>
          </cell>
          <cell r="U2004" t="str">
            <v>直接购入</v>
          </cell>
          <cell r="V2004" t="str">
            <v>王桂珍</v>
          </cell>
          <cell r="W2004" t="str">
            <v>2018.10.10</v>
          </cell>
          <cell r="X2004" t="str">
            <v>记--54</v>
          </cell>
        </row>
        <row r="2004">
          <cell r="AA2004" t="str">
            <v>0310</v>
          </cell>
        </row>
        <row r="2005">
          <cell r="B2005" t="str">
            <v>031022661</v>
          </cell>
          <cell r="C2005" t="str">
            <v>固定扫描仪-二维码项目（半自动袋装双联袋生产线二维码）袋-箱-垛关联</v>
          </cell>
          <cell r="D2005" t="str">
            <v>Datalogic/Matrix300</v>
          </cell>
          <cell r="E2005">
            <v>19166.38</v>
          </cell>
          <cell r="F2005">
            <v>14182.84</v>
          </cell>
          <cell r="G2005">
            <v>4983.54</v>
          </cell>
          <cell r="H2005">
            <v>0</v>
          </cell>
          <cell r="I2005" t="str">
            <v>2018.10.10</v>
          </cell>
          <cell r="J2005" t="str">
            <v>96</v>
          </cell>
          <cell r="K2005" t="str">
            <v>剂型设备</v>
          </cell>
          <cell r="L2005" t="str">
            <v>肥东制剂分厂</v>
          </cell>
          <cell r="M2005" t="str">
            <v>肥东制剂分厂</v>
          </cell>
          <cell r="N2005" t="str">
            <v>励元科技（上海）公司</v>
          </cell>
          <cell r="O2005" t="str">
            <v>191.66</v>
          </cell>
          <cell r="P2005" t="str">
            <v>2,299.92</v>
          </cell>
          <cell r="Q2005" t="str">
            <v>766.66</v>
          </cell>
          <cell r="R2005" t="str">
            <v>74</v>
          </cell>
          <cell r="S2005" t="str">
            <v>平均年限法(一)</v>
          </cell>
          <cell r="T2005" t="str">
            <v>在用</v>
          </cell>
          <cell r="U2005" t="str">
            <v>直接购入</v>
          </cell>
          <cell r="V2005" t="str">
            <v>王桂珍</v>
          </cell>
          <cell r="W2005" t="str">
            <v>2018.10.10</v>
          </cell>
          <cell r="X2005" t="str">
            <v>记--54</v>
          </cell>
        </row>
        <row r="2005">
          <cell r="AA2005" t="str">
            <v>0310</v>
          </cell>
        </row>
        <row r="2006">
          <cell r="B2006" t="str">
            <v>031022662</v>
          </cell>
          <cell r="C2006" t="str">
            <v>扫描仪支架-二维码项目（半自动袋装双联袋生产线二维码）袋-箱-垛关联</v>
          </cell>
          <cell r="D2006" t="str">
            <v>中国Winsafe</v>
          </cell>
          <cell r="E2006">
            <v>7155.17</v>
          </cell>
          <cell r="F2006">
            <v>5294.7</v>
          </cell>
          <cell r="G2006">
            <v>1860.47</v>
          </cell>
          <cell r="H2006">
            <v>0</v>
          </cell>
          <cell r="I2006" t="str">
            <v>2018.10.10</v>
          </cell>
          <cell r="J2006" t="str">
            <v>96</v>
          </cell>
          <cell r="K2006" t="str">
            <v>剂型设备</v>
          </cell>
          <cell r="L2006" t="str">
            <v>肥东制剂分厂</v>
          </cell>
          <cell r="M2006" t="str">
            <v>肥东制剂分厂</v>
          </cell>
          <cell r="N2006" t="str">
            <v>励元科技（上海）公司</v>
          </cell>
          <cell r="O2006" t="str">
            <v>71.55</v>
          </cell>
          <cell r="P2006" t="str">
            <v>858.60</v>
          </cell>
          <cell r="Q2006" t="str">
            <v>286.21</v>
          </cell>
          <cell r="R2006" t="str">
            <v>74</v>
          </cell>
          <cell r="S2006" t="str">
            <v>平均年限法(一)</v>
          </cell>
          <cell r="T2006" t="str">
            <v>在用</v>
          </cell>
          <cell r="U2006" t="str">
            <v>直接购入</v>
          </cell>
          <cell r="V2006" t="str">
            <v>王桂珍</v>
          </cell>
          <cell r="W2006" t="str">
            <v>2018.10.10</v>
          </cell>
          <cell r="X2006" t="str">
            <v>记--54</v>
          </cell>
        </row>
        <row r="2006">
          <cell r="AA2006" t="str">
            <v>0310</v>
          </cell>
        </row>
        <row r="2007">
          <cell r="B2007" t="str">
            <v>031022663</v>
          </cell>
          <cell r="C2007" t="str">
            <v>标签打印机-二维码项目（半自动袋装双联袋生产线二维码）袋-箱-垛关联</v>
          </cell>
          <cell r="D2007" t="str">
            <v>Intermec/PD43</v>
          </cell>
          <cell r="E2007">
            <v>7538.79</v>
          </cell>
          <cell r="F2007">
            <v>5578.86</v>
          </cell>
          <cell r="G2007">
            <v>1959.93</v>
          </cell>
          <cell r="H2007">
            <v>0</v>
          </cell>
          <cell r="I2007" t="str">
            <v>2018.10.10</v>
          </cell>
          <cell r="J2007" t="str">
            <v>96</v>
          </cell>
          <cell r="K2007" t="str">
            <v>剂型设备</v>
          </cell>
          <cell r="L2007" t="str">
            <v>肥东制剂分厂</v>
          </cell>
          <cell r="M2007" t="str">
            <v>肥东制剂分厂</v>
          </cell>
          <cell r="N2007" t="str">
            <v>励元科技（上海）公司</v>
          </cell>
          <cell r="O2007" t="str">
            <v>75.39</v>
          </cell>
          <cell r="P2007" t="str">
            <v>904.68</v>
          </cell>
          <cell r="Q2007" t="str">
            <v>301.55</v>
          </cell>
          <cell r="R2007" t="str">
            <v>74</v>
          </cell>
          <cell r="S2007" t="str">
            <v>平均年限法(一)</v>
          </cell>
          <cell r="T2007" t="str">
            <v>在用</v>
          </cell>
          <cell r="U2007" t="str">
            <v>直接购入</v>
          </cell>
          <cell r="V2007" t="str">
            <v>王桂珍</v>
          </cell>
          <cell r="W2007" t="str">
            <v>2018.10.10</v>
          </cell>
          <cell r="X2007" t="str">
            <v>记--54</v>
          </cell>
        </row>
        <row r="2007">
          <cell r="AA2007" t="str">
            <v>0310</v>
          </cell>
        </row>
        <row r="2008">
          <cell r="B2008" t="str">
            <v>031022664</v>
          </cell>
          <cell r="C2008" t="str">
            <v>分箱装置-二维码项目（半自动袋装双联袋生产线二维码）袋-箱-垛关联</v>
          </cell>
          <cell r="D2008" t="str">
            <v>中国Winsafe</v>
          </cell>
          <cell r="E2008">
            <v>8305.17</v>
          </cell>
          <cell r="F2008">
            <v>6145.7</v>
          </cell>
          <cell r="G2008">
            <v>2159.47</v>
          </cell>
          <cell r="H2008">
            <v>0</v>
          </cell>
          <cell r="I2008" t="str">
            <v>2018.10.10</v>
          </cell>
          <cell r="J2008" t="str">
            <v>96</v>
          </cell>
          <cell r="K2008" t="str">
            <v>剂型设备</v>
          </cell>
          <cell r="L2008" t="str">
            <v>肥东制剂分厂</v>
          </cell>
          <cell r="M2008" t="str">
            <v>肥东制剂分厂</v>
          </cell>
          <cell r="N2008" t="str">
            <v>励元科技（上海）公司</v>
          </cell>
          <cell r="O2008" t="str">
            <v>83.05</v>
          </cell>
          <cell r="P2008" t="str">
            <v>996.60</v>
          </cell>
          <cell r="Q2008" t="str">
            <v>332.21</v>
          </cell>
          <cell r="R2008" t="str">
            <v>74</v>
          </cell>
          <cell r="S2008" t="str">
            <v>平均年限法(一)</v>
          </cell>
          <cell r="T2008" t="str">
            <v>在用</v>
          </cell>
          <cell r="U2008" t="str">
            <v>直接购入</v>
          </cell>
          <cell r="V2008" t="str">
            <v>王桂珍</v>
          </cell>
          <cell r="W2008" t="str">
            <v>2018.10.10</v>
          </cell>
          <cell r="X2008" t="str">
            <v>记--54</v>
          </cell>
        </row>
        <row r="2008">
          <cell r="AA2008" t="str">
            <v>0310</v>
          </cell>
        </row>
        <row r="2009">
          <cell r="B2009" t="str">
            <v>031022665</v>
          </cell>
          <cell r="C2009" t="str">
            <v>剔除装置-二维码项目（半自动袋装双联袋生产线二维码）袋-箱-垛关联</v>
          </cell>
          <cell r="D2009" t="str">
            <v>中国Winsafe</v>
          </cell>
          <cell r="E2009">
            <v>8308.62</v>
          </cell>
          <cell r="F2009">
            <v>6148.66</v>
          </cell>
          <cell r="G2009">
            <v>2159.96</v>
          </cell>
          <cell r="H2009">
            <v>0</v>
          </cell>
          <cell r="I2009" t="str">
            <v>2018.10.10</v>
          </cell>
          <cell r="J2009" t="str">
            <v>96</v>
          </cell>
          <cell r="K2009" t="str">
            <v>剂型设备</v>
          </cell>
          <cell r="L2009" t="str">
            <v>肥东制剂分厂</v>
          </cell>
          <cell r="M2009" t="str">
            <v>肥东制剂分厂</v>
          </cell>
          <cell r="N2009" t="str">
            <v>励元科技（上海）公司</v>
          </cell>
          <cell r="O2009" t="str">
            <v>83.09</v>
          </cell>
          <cell r="P2009" t="str">
            <v>997.08</v>
          </cell>
          <cell r="Q2009" t="str">
            <v>332.34</v>
          </cell>
          <cell r="R2009" t="str">
            <v>74</v>
          </cell>
          <cell r="S2009" t="str">
            <v>平均年限法(一)</v>
          </cell>
          <cell r="T2009" t="str">
            <v>在用</v>
          </cell>
          <cell r="U2009" t="str">
            <v>直接购入</v>
          </cell>
          <cell r="V2009" t="str">
            <v>王桂珍</v>
          </cell>
          <cell r="W2009" t="str">
            <v>2018.10.10</v>
          </cell>
          <cell r="X2009" t="str">
            <v>记--54</v>
          </cell>
        </row>
        <row r="2009">
          <cell r="AA2009" t="str">
            <v>0310</v>
          </cell>
        </row>
        <row r="2010">
          <cell r="B2010" t="str">
            <v>031022666</v>
          </cell>
          <cell r="C2010" t="str">
            <v>附件装备-二维码项目（半自动袋装双联袋生产线二维码）袋-箱-垛关联</v>
          </cell>
        </row>
        <row r="2010">
          <cell r="E2010">
            <v>10120.69</v>
          </cell>
          <cell r="F2010">
            <v>7489.54</v>
          </cell>
          <cell r="G2010">
            <v>2631.15</v>
          </cell>
          <cell r="H2010">
            <v>0</v>
          </cell>
          <cell r="I2010" t="str">
            <v>2018.10.10</v>
          </cell>
          <cell r="J2010" t="str">
            <v>96</v>
          </cell>
          <cell r="K2010" t="str">
            <v>剂型设备</v>
          </cell>
          <cell r="L2010" t="str">
            <v>肥东制剂分厂</v>
          </cell>
          <cell r="M2010" t="str">
            <v>肥东制剂分厂</v>
          </cell>
          <cell r="N2010" t="str">
            <v>励元科技（上海）公司</v>
          </cell>
          <cell r="O2010" t="str">
            <v>101.21</v>
          </cell>
          <cell r="P2010" t="str">
            <v>1,214.52</v>
          </cell>
          <cell r="Q2010" t="str">
            <v>404.83</v>
          </cell>
          <cell r="R2010" t="str">
            <v>74</v>
          </cell>
          <cell r="S2010" t="str">
            <v>平均年限法(一)</v>
          </cell>
          <cell r="T2010" t="str">
            <v>在用</v>
          </cell>
          <cell r="U2010" t="str">
            <v>直接购入</v>
          </cell>
          <cell r="V2010" t="str">
            <v>王桂珍</v>
          </cell>
          <cell r="W2010" t="str">
            <v>2018.10.10</v>
          </cell>
          <cell r="X2010" t="str">
            <v>记--54</v>
          </cell>
        </row>
        <row r="2010">
          <cell r="AA2010" t="str">
            <v>0310</v>
          </cell>
        </row>
        <row r="2011">
          <cell r="B2011" t="str">
            <v>031022667</v>
          </cell>
          <cell r="C2011" t="str">
            <v>工控机-二维码项目（手动桶装生产线）二维码关联</v>
          </cell>
          <cell r="D2011" t="str">
            <v>研华/IPC610H</v>
          </cell>
          <cell r="E2011">
            <v>8719.83</v>
          </cell>
          <cell r="F2011">
            <v>6452.8</v>
          </cell>
          <cell r="G2011">
            <v>2267.03</v>
          </cell>
          <cell r="H2011">
            <v>0</v>
          </cell>
          <cell r="I2011" t="str">
            <v>2018.10.10</v>
          </cell>
          <cell r="J2011" t="str">
            <v>96</v>
          </cell>
          <cell r="K2011" t="str">
            <v>剂型设备</v>
          </cell>
          <cell r="L2011" t="str">
            <v>肥东制剂分厂</v>
          </cell>
          <cell r="M2011" t="str">
            <v>肥东制剂分厂</v>
          </cell>
          <cell r="N2011" t="str">
            <v>励元科技（上海）公司</v>
          </cell>
          <cell r="O2011" t="str">
            <v>87.20</v>
          </cell>
          <cell r="P2011" t="str">
            <v>1,046.40</v>
          </cell>
          <cell r="Q2011" t="str">
            <v>348.79</v>
          </cell>
          <cell r="R2011" t="str">
            <v>74</v>
          </cell>
          <cell r="S2011" t="str">
            <v>平均年限法(一)</v>
          </cell>
          <cell r="T2011" t="str">
            <v>在用</v>
          </cell>
          <cell r="U2011" t="str">
            <v>直接购入</v>
          </cell>
          <cell r="V2011" t="str">
            <v>高鹏</v>
          </cell>
          <cell r="W2011" t="str">
            <v>2018.10.10</v>
          </cell>
          <cell r="X2011" t="str">
            <v>记--54</v>
          </cell>
        </row>
        <row r="2011">
          <cell r="AA2011" t="str">
            <v>0310</v>
          </cell>
        </row>
        <row r="2012">
          <cell r="B2012" t="str">
            <v>031022668</v>
          </cell>
          <cell r="C2012" t="str">
            <v>标签打印机-二维码项目（手动桶装生产线）二维码关联</v>
          </cell>
          <cell r="D2012" t="str">
            <v>Intermec/PD43</v>
          </cell>
          <cell r="E2012">
            <v>8433.62</v>
          </cell>
          <cell r="F2012">
            <v>6241.16</v>
          </cell>
          <cell r="G2012">
            <v>2192.46</v>
          </cell>
          <cell r="H2012">
            <v>0</v>
          </cell>
          <cell r="I2012" t="str">
            <v>2018.10.10</v>
          </cell>
          <cell r="J2012" t="str">
            <v>96</v>
          </cell>
          <cell r="K2012" t="str">
            <v>剂型设备</v>
          </cell>
          <cell r="L2012" t="str">
            <v>肥东制剂分厂</v>
          </cell>
          <cell r="M2012" t="str">
            <v>肥东制剂分厂</v>
          </cell>
          <cell r="N2012" t="str">
            <v>励元科技（上海）公司</v>
          </cell>
          <cell r="O2012" t="str">
            <v>84.34</v>
          </cell>
          <cell r="P2012" t="str">
            <v>1,012.08</v>
          </cell>
          <cell r="Q2012" t="str">
            <v>337.34</v>
          </cell>
          <cell r="R2012" t="str">
            <v>74</v>
          </cell>
          <cell r="S2012" t="str">
            <v>平均年限法(一)</v>
          </cell>
          <cell r="T2012" t="str">
            <v>在用</v>
          </cell>
          <cell r="U2012" t="str">
            <v>直接购入</v>
          </cell>
          <cell r="V2012" t="str">
            <v>高鹏</v>
          </cell>
          <cell r="W2012" t="str">
            <v>2018.10.10</v>
          </cell>
          <cell r="X2012" t="str">
            <v>记--54</v>
          </cell>
        </row>
        <row r="2012">
          <cell r="AA2012" t="str">
            <v>0310</v>
          </cell>
        </row>
        <row r="2013">
          <cell r="B2013" t="str">
            <v>031022669</v>
          </cell>
          <cell r="C2013" t="str">
            <v>手持扫描枪-二维码项目（手动桶装生产线）二维码关联</v>
          </cell>
          <cell r="D2013" t="str">
            <v>Honeywell/1902GSR</v>
          </cell>
          <cell r="E2013">
            <v>4074.14</v>
          </cell>
          <cell r="F2013">
            <v>3014.76</v>
          </cell>
          <cell r="G2013">
            <v>1059.38</v>
          </cell>
          <cell r="H2013">
            <v>0</v>
          </cell>
          <cell r="I2013" t="str">
            <v>2018.10.10</v>
          </cell>
          <cell r="J2013" t="str">
            <v>96</v>
          </cell>
          <cell r="K2013" t="str">
            <v>剂型设备</v>
          </cell>
          <cell r="L2013" t="str">
            <v>肥东制剂分厂</v>
          </cell>
          <cell r="M2013" t="str">
            <v>肥东制剂分厂</v>
          </cell>
          <cell r="N2013" t="str">
            <v>励元科技（上海）公司</v>
          </cell>
          <cell r="O2013" t="str">
            <v>40.74</v>
          </cell>
          <cell r="P2013" t="str">
            <v>488.88</v>
          </cell>
          <cell r="Q2013" t="str">
            <v>162.97</v>
          </cell>
          <cell r="R2013" t="str">
            <v>74</v>
          </cell>
          <cell r="S2013" t="str">
            <v>平均年限法(一)</v>
          </cell>
          <cell r="T2013" t="str">
            <v>在用</v>
          </cell>
          <cell r="U2013" t="str">
            <v>直接购入</v>
          </cell>
          <cell r="V2013" t="str">
            <v>高鹏</v>
          </cell>
          <cell r="W2013" t="str">
            <v>2018.10.10</v>
          </cell>
          <cell r="X2013" t="str">
            <v>记--54</v>
          </cell>
        </row>
        <row r="2013">
          <cell r="AA2013" t="str">
            <v>0310</v>
          </cell>
        </row>
        <row r="2014">
          <cell r="B2014" t="str">
            <v>031022670</v>
          </cell>
          <cell r="C2014" t="str">
            <v>手持扫描枪-二维码项目（手动桶装生产线）二维码关联</v>
          </cell>
          <cell r="D2014" t="str">
            <v>Honeywell/1902GSR</v>
          </cell>
          <cell r="E2014">
            <v>4074.14</v>
          </cell>
          <cell r="F2014">
            <v>3014.76</v>
          </cell>
          <cell r="G2014">
            <v>1059.38</v>
          </cell>
          <cell r="H2014">
            <v>0</v>
          </cell>
          <cell r="I2014" t="str">
            <v>2018.10.10</v>
          </cell>
          <cell r="J2014" t="str">
            <v>96</v>
          </cell>
          <cell r="K2014" t="str">
            <v>剂型设备</v>
          </cell>
          <cell r="L2014" t="str">
            <v>肥东制剂分厂</v>
          </cell>
          <cell r="M2014" t="str">
            <v>肥东制剂分厂</v>
          </cell>
          <cell r="N2014" t="str">
            <v>励元科技（上海）公司</v>
          </cell>
          <cell r="O2014" t="str">
            <v>40.74</v>
          </cell>
          <cell r="P2014" t="str">
            <v>488.88</v>
          </cell>
          <cell r="Q2014" t="str">
            <v>162.97</v>
          </cell>
          <cell r="R2014" t="str">
            <v>74</v>
          </cell>
          <cell r="S2014" t="str">
            <v>平均年限法(一)</v>
          </cell>
          <cell r="T2014" t="str">
            <v>在用</v>
          </cell>
          <cell r="U2014" t="str">
            <v>直接购入</v>
          </cell>
          <cell r="V2014" t="str">
            <v>高鹏</v>
          </cell>
          <cell r="W2014" t="str">
            <v>2018.10.10</v>
          </cell>
          <cell r="X2014" t="str">
            <v>记--54</v>
          </cell>
        </row>
        <row r="2014">
          <cell r="AA2014" t="str">
            <v>0310</v>
          </cell>
        </row>
        <row r="2015">
          <cell r="B2015" t="str">
            <v>031022671</v>
          </cell>
          <cell r="C2015" t="str">
            <v>附件装备-二维码项目（手动桶装生产线）二维码关联</v>
          </cell>
        </row>
        <row r="2015">
          <cell r="E2015">
            <v>4439.66</v>
          </cell>
          <cell r="F2015">
            <v>3285.6</v>
          </cell>
          <cell r="G2015">
            <v>1154.06</v>
          </cell>
          <cell r="H2015">
            <v>0</v>
          </cell>
          <cell r="I2015" t="str">
            <v>2018.10.10</v>
          </cell>
          <cell r="J2015" t="str">
            <v>96</v>
          </cell>
          <cell r="K2015" t="str">
            <v>剂型设备</v>
          </cell>
          <cell r="L2015" t="str">
            <v>肥东制剂分厂</v>
          </cell>
          <cell r="M2015" t="str">
            <v>肥东制剂分厂</v>
          </cell>
          <cell r="N2015" t="str">
            <v>励元科技（上海）公司</v>
          </cell>
          <cell r="O2015" t="str">
            <v>44.40</v>
          </cell>
          <cell r="P2015" t="str">
            <v>532.80</v>
          </cell>
          <cell r="Q2015" t="str">
            <v>177.59</v>
          </cell>
          <cell r="R2015" t="str">
            <v>74</v>
          </cell>
          <cell r="S2015" t="str">
            <v>平均年限法(一)</v>
          </cell>
          <cell r="T2015" t="str">
            <v>在用</v>
          </cell>
          <cell r="U2015" t="str">
            <v>直接购入</v>
          </cell>
          <cell r="V2015" t="str">
            <v>高鹏</v>
          </cell>
          <cell r="W2015" t="str">
            <v>2018.10.11</v>
          </cell>
          <cell r="X2015" t="str">
            <v>记--54</v>
          </cell>
        </row>
        <row r="2015">
          <cell r="AA2015" t="str">
            <v>0310</v>
          </cell>
        </row>
        <row r="2016">
          <cell r="B2016" t="str">
            <v>031022672</v>
          </cell>
          <cell r="C2016" t="str">
            <v>工控机-二维码项目（手动袋装生产线）-二维码关联</v>
          </cell>
          <cell r="D2016" t="str">
            <v>研华/IPC610H</v>
          </cell>
          <cell r="E2016">
            <v>8722.41</v>
          </cell>
          <cell r="F2016">
            <v>6454.28</v>
          </cell>
          <cell r="G2016">
            <v>2268.13</v>
          </cell>
          <cell r="H2016">
            <v>0</v>
          </cell>
          <cell r="I2016" t="str">
            <v>2018.10.11</v>
          </cell>
          <cell r="J2016" t="str">
            <v>96</v>
          </cell>
          <cell r="K2016" t="str">
            <v>剂型设备</v>
          </cell>
          <cell r="L2016" t="str">
            <v>肥东制剂分厂</v>
          </cell>
          <cell r="M2016" t="str">
            <v>肥东制剂分厂</v>
          </cell>
          <cell r="N2016" t="str">
            <v>励元科技（上海）公司</v>
          </cell>
          <cell r="O2016" t="str">
            <v>87.22</v>
          </cell>
          <cell r="P2016" t="str">
            <v>1,046.64</v>
          </cell>
          <cell r="Q2016" t="str">
            <v>348.90</v>
          </cell>
          <cell r="R2016" t="str">
            <v>74</v>
          </cell>
          <cell r="S2016" t="str">
            <v>平均年限法(一)</v>
          </cell>
          <cell r="T2016" t="str">
            <v>在用</v>
          </cell>
          <cell r="U2016" t="str">
            <v>直接购入</v>
          </cell>
          <cell r="V2016" t="str">
            <v>高鹏</v>
          </cell>
          <cell r="W2016" t="str">
            <v>2018.10.11</v>
          </cell>
          <cell r="X2016" t="str">
            <v>记--54</v>
          </cell>
        </row>
        <row r="2016">
          <cell r="AA2016" t="str">
            <v>0310</v>
          </cell>
        </row>
        <row r="2017">
          <cell r="B2017" t="str">
            <v>031022673</v>
          </cell>
          <cell r="C2017" t="str">
            <v>标签打印机-二维码项目（手动袋装生产线）-二维码关联</v>
          </cell>
          <cell r="D2017" t="str">
            <v>Intermec/PD43</v>
          </cell>
          <cell r="E2017">
            <v>8437.07</v>
          </cell>
          <cell r="F2017">
            <v>6243.38</v>
          </cell>
          <cell r="G2017">
            <v>2193.69</v>
          </cell>
          <cell r="H2017">
            <v>0</v>
          </cell>
          <cell r="I2017" t="str">
            <v>2018.10.11</v>
          </cell>
          <cell r="J2017" t="str">
            <v>96</v>
          </cell>
          <cell r="K2017" t="str">
            <v>剂型设备</v>
          </cell>
          <cell r="L2017" t="str">
            <v>肥东制剂分厂</v>
          </cell>
          <cell r="M2017" t="str">
            <v>肥东制剂分厂</v>
          </cell>
          <cell r="N2017" t="str">
            <v>励元科技（上海）公司</v>
          </cell>
          <cell r="O2017" t="str">
            <v>84.37</v>
          </cell>
          <cell r="P2017" t="str">
            <v>1,012.44</v>
          </cell>
          <cell r="Q2017" t="str">
            <v>337.48</v>
          </cell>
          <cell r="R2017" t="str">
            <v>74</v>
          </cell>
          <cell r="S2017" t="str">
            <v>平均年限法(一)</v>
          </cell>
          <cell r="T2017" t="str">
            <v>在用</v>
          </cell>
          <cell r="U2017" t="str">
            <v>直接购入</v>
          </cell>
          <cell r="V2017" t="str">
            <v>高鹏</v>
          </cell>
          <cell r="W2017" t="str">
            <v>2018.10.11</v>
          </cell>
          <cell r="X2017" t="str">
            <v>记--54</v>
          </cell>
        </row>
        <row r="2017">
          <cell r="AA2017" t="str">
            <v>0310</v>
          </cell>
        </row>
        <row r="2018">
          <cell r="B2018" t="str">
            <v>031022674</v>
          </cell>
          <cell r="C2018" t="str">
            <v>手持扫描枪-二维码项目（手动袋装生产线）-二维码关联</v>
          </cell>
          <cell r="D2018" t="str">
            <v>Honeywell/1902GSR</v>
          </cell>
          <cell r="E2018">
            <v>4075.43</v>
          </cell>
          <cell r="F2018">
            <v>3015.5</v>
          </cell>
          <cell r="G2018">
            <v>1059.93</v>
          </cell>
          <cell r="H2018">
            <v>0</v>
          </cell>
          <cell r="I2018" t="str">
            <v>2018.10.11</v>
          </cell>
          <cell r="J2018" t="str">
            <v>96</v>
          </cell>
          <cell r="K2018" t="str">
            <v>剂型设备</v>
          </cell>
          <cell r="L2018" t="str">
            <v>肥东制剂分厂</v>
          </cell>
          <cell r="M2018" t="str">
            <v>肥东制剂分厂</v>
          </cell>
          <cell r="N2018" t="str">
            <v>励元科技（上海）公司</v>
          </cell>
          <cell r="O2018" t="str">
            <v>40.75</v>
          </cell>
          <cell r="P2018" t="str">
            <v>489.00</v>
          </cell>
          <cell r="Q2018" t="str">
            <v>163.02</v>
          </cell>
          <cell r="R2018" t="str">
            <v>74</v>
          </cell>
          <cell r="S2018" t="str">
            <v>平均年限法(一)</v>
          </cell>
          <cell r="T2018" t="str">
            <v>在用</v>
          </cell>
          <cell r="U2018" t="str">
            <v>直接购入</v>
          </cell>
          <cell r="V2018" t="str">
            <v>高鹏</v>
          </cell>
          <cell r="W2018" t="str">
            <v>2018.10.11</v>
          </cell>
          <cell r="X2018" t="str">
            <v>记--54</v>
          </cell>
        </row>
        <row r="2018">
          <cell r="AA2018" t="str">
            <v>0310</v>
          </cell>
        </row>
        <row r="2019">
          <cell r="B2019" t="str">
            <v>031022675</v>
          </cell>
          <cell r="C2019" t="str">
            <v>手持扫描枪-二维码项目（手动袋装生产线）-二维码关联</v>
          </cell>
          <cell r="D2019" t="str">
            <v>Honeywell/1902GSR</v>
          </cell>
          <cell r="E2019">
            <v>4075.43</v>
          </cell>
          <cell r="F2019">
            <v>3015.5</v>
          </cell>
          <cell r="G2019">
            <v>1059.93</v>
          </cell>
          <cell r="H2019">
            <v>0</v>
          </cell>
          <cell r="I2019" t="str">
            <v>2018.10.11</v>
          </cell>
          <cell r="J2019" t="str">
            <v>96</v>
          </cell>
          <cell r="K2019" t="str">
            <v>剂型设备</v>
          </cell>
          <cell r="L2019" t="str">
            <v>肥东制剂分厂</v>
          </cell>
          <cell r="M2019" t="str">
            <v>肥东制剂分厂</v>
          </cell>
          <cell r="N2019" t="str">
            <v>励元科技（上海）公司</v>
          </cell>
          <cell r="O2019" t="str">
            <v>40.75</v>
          </cell>
          <cell r="P2019" t="str">
            <v>489.00</v>
          </cell>
          <cell r="Q2019" t="str">
            <v>163.02</v>
          </cell>
          <cell r="R2019" t="str">
            <v>74</v>
          </cell>
          <cell r="S2019" t="str">
            <v>平均年限法(一)</v>
          </cell>
          <cell r="T2019" t="str">
            <v>在用</v>
          </cell>
          <cell r="U2019" t="str">
            <v>直接购入</v>
          </cell>
          <cell r="V2019" t="str">
            <v>高鹏</v>
          </cell>
          <cell r="W2019" t="str">
            <v>2018.10.11</v>
          </cell>
          <cell r="X2019" t="str">
            <v>记--54</v>
          </cell>
        </row>
        <row r="2019">
          <cell r="AA2019" t="str">
            <v>0310</v>
          </cell>
        </row>
        <row r="2020">
          <cell r="B2020" t="str">
            <v>031022676</v>
          </cell>
          <cell r="C2020" t="str">
            <v>附件装备-二维码项目（手动袋装生产线）-二维码关联</v>
          </cell>
        </row>
        <row r="2020">
          <cell r="E2020">
            <v>4439.66</v>
          </cell>
          <cell r="F2020">
            <v>3285.6</v>
          </cell>
          <cell r="G2020">
            <v>1154.06</v>
          </cell>
          <cell r="H2020">
            <v>0</v>
          </cell>
          <cell r="I2020" t="str">
            <v>2018.10.11</v>
          </cell>
          <cell r="J2020" t="str">
            <v>96</v>
          </cell>
          <cell r="K2020" t="str">
            <v>剂型设备</v>
          </cell>
          <cell r="L2020" t="str">
            <v>肥东制剂分厂</v>
          </cell>
          <cell r="M2020" t="str">
            <v>肥东制剂分厂</v>
          </cell>
          <cell r="N2020" t="str">
            <v>励元科技（上海）公司</v>
          </cell>
          <cell r="O2020" t="str">
            <v>44.40</v>
          </cell>
          <cell r="P2020" t="str">
            <v>532.80</v>
          </cell>
          <cell r="Q2020" t="str">
            <v>177.59</v>
          </cell>
          <cell r="R2020" t="str">
            <v>74</v>
          </cell>
          <cell r="S2020" t="str">
            <v>平均年限法(一)</v>
          </cell>
          <cell r="T2020" t="str">
            <v>在用</v>
          </cell>
          <cell r="U2020" t="str">
            <v>直接购入</v>
          </cell>
          <cell r="V2020" t="str">
            <v>高鹏</v>
          </cell>
          <cell r="W2020" t="str">
            <v>2018.10.11</v>
          </cell>
          <cell r="X2020" t="str">
            <v>记--54</v>
          </cell>
        </row>
        <row r="2020">
          <cell r="AA2020" t="str">
            <v>0310</v>
          </cell>
        </row>
        <row r="2021">
          <cell r="B2021" t="str">
            <v>031022677</v>
          </cell>
          <cell r="C2021" t="str">
            <v>分页赋码机-二维码项目（分页赋码机）</v>
          </cell>
          <cell r="D2021" t="str">
            <v>中国Winsafe</v>
          </cell>
          <cell r="E2021">
            <v>52586.21</v>
          </cell>
          <cell r="F2021">
            <v>38913.64</v>
          </cell>
          <cell r="G2021">
            <v>13672.57</v>
          </cell>
          <cell r="H2021">
            <v>0</v>
          </cell>
          <cell r="I2021" t="str">
            <v>2018.10.11</v>
          </cell>
          <cell r="J2021" t="str">
            <v>96</v>
          </cell>
          <cell r="K2021" t="str">
            <v>剂型设备</v>
          </cell>
          <cell r="L2021" t="str">
            <v>肥东制剂分厂</v>
          </cell>
          <cell r="M2021" t="str">
            <v>肥东制剂分厂</v>
          </cell>
          <cell r="N2021" t="str">
            <v>励元科技（上海）公司</v>
          </cell>
          <cell r="O2021" t="str">
            <v>525.86</v>
          </cell>
          <cell r="P2021" t="str">
            <v>6,310.32</v>
          </cell>
          <cell r="Q2021" t="str">
            <v>2,103.45</v>
          </cell>
          <cell r="R2021" t="str">
            <v>74</v>
          </cell>
          <cell r="S2021" t="str">
            <v>平均年限法(一)</v>
          </cell>
          <cell r="T2021" t="str">
            <v>在用</v>
          </cell>
          <cell r="U2021" t="str">
            <v>直接购入</v>
          </cell>
          <cell r="V2021" t="str">
            <v>高鹏</v>
          </cell>
          <cell r="W2021" t="str">
            <v>2018.10.11</v>
          </cell>
          <cell r="X2021" t="str">
            <v>记--54</v>
          </cell>
        </row>
        <row r="2021">
          <cell r="AA2021" t="str">
            <v>0310</v>
          </cell>
        </row>
        <row r="2022">
          <cell r="B2022" t="str">
            <v>031022678</v>
          </cell>
          <cell r="C2022" t="str">
            <v>工控机-二维码项目（分页赋码机）</v>
          </cell>
          <cell r="D2022" t="str">
            <v>研华/IPC610H</v>
          </cell>
          <cell r="E2022">
            <v>5258.62</v>
          </cell>
          <cell r="F2022">
            <v>3891.66</v>
          </cell>
          <cell r="G2022">
            <v>1366.96</v>
          </cell>
          <cell r="H2022">
            <v>0</v>
          </cell>
          <cell r="I2022" t="str">
            <v>2018.10.11</v>
          </cell>
          <cell r="J2022" t="str">
            <v>96</v>
          </cell>
          <cell r="K2022" t="str">
            <v>剂型设备</v>
          </cell>
          <cell r="L2022" t="str">
            <v>肥东制剂分厂</v>
          </cell>
          <cell r="M2022" t="str">
            <v>肥东制剂分厂</v>
          </cell>
          <cell r="N2022" t="str">
            <v>励元科技（上海）公司</v>
          </cell>
          <cell r="O2022" t="str">
            <v>52.59</v>
          </cell>
          <cell r="P2022" t="str">
            <v>631.08</v>
          </cell>
          <cell r="Q2022" t="str">
            <v>210.34</v>
          </cell>
          <cell r="R2022" t="str">
            <v>74</v>
          </cell>
          <cell r="S2022" t="str">
            <v>平均年限法(一)</v>
          </cell>
          <cell r="T2022" t="str">
            <v>在用</v>
          </cell>
          <cell r="U2022" t="str">
            <v>直接购入</v>
          </cell>
          <cell r="V2022" t="str">
            <v>高鹏</v>
          </cell>
          <cell r="W2022" t="str">
            <v>2018.10.11</v>
          </cell>
          <cell r="X2022" t="str">
            <v>记--54</v>
          </cell>
        </row>
        <row r="2022">
          <cell r="AA2022" t="str">
            <v>0310</v>
          </cell>
        </row>
        <row r="2023">
          <cell r="B2023" t="str">
            <v>031022679</v>
          </cell>
          <cell r="C2023" t="str">
            <v>固定扫描仪-二维码项目（分页赋码机）</v>
          </cell>
          <cell r="D2023" t="str">
            <v>Datalogic/Matrix300</v>
          </cell>
          <cell r="E2023">
            <v>12931.03</v>
          </cell>
          <cell r="F2023">
            <v>9568.94</v>
          </cell>
          <cell r="G2023">
            <v>905.52</v>
          </cell>
          <cell r="H2023">
            <v>2456.57</v>
          </cell>
          <cell r="I2023" t="str">
            <v>2018.10.11</v>
          </cell>
          <cell r="J2023" t="str">
            <v>96</v>
          </cell>
          <cell r="K2023" t="str">
            <v>剂型设备</v>
          </cell>
          <cell r="L2023" t="str">
            <v>肥东制剂分厂</v>
          </cell>
          <cell r="M2023" t="str">
            <v>肥东制剂分厂</v>
          </cell>
          <cell r="N2023" t="str">
            <v>励元科技（上海）公司</v>
          </cell>
          <cell r="O2023" t="str">
            <v>129.31</v>
          </cell>
          <cell r="P2023" t="str">
            <v>1,551.72</v>
          </cell>
          <cell r="Q2023" t="str">
            <v>517.24</v>
          </cell>
          <cell r="R2023" t="str">
            <v>74</v>
          </cell>
          <cell r="S2023" t="str">
            <v>平均年限法(一)</v>
          </cell>
          <cell r="T2023" t="str">
            <v>在用</v>
          </cell>
          <cell r="U2023" t="str">
            <v>直接购入</v>
          </cell>
          <cell r="V2023" t="str">
            <v>高鹏</v>
          </cell>
          <cell r="W2023" t="str">
            <v>2018.10.11</v>
          </cell>
          <cell r="X2023" t="str">
            <v>记--54</v>
          </cell>
        </row>
        <row r="2023">
          <cell r="AA2023" t="str">
            <v>0310</v>
          </cell>
        </row>
        <row r="2024">
          <cell r="B2024" t="str">
            <v>031022680</v>
          </cell>
          <cell r="C2024" t="str">
            <v>附件装备-二维码项目（分页赋码机）</v>
          </cell>
        </row>
        <row r="2024">
          <cell r="E2024">
            <v>4517.24</v>
          </cell>
          <cell r="F2024">
            <v>3342.58</v>
          </cell>
          <cell r="G2024">
            <v>1174.66</v>
          </cell>
          <cell r="H2024">
            <v>0</v>
          </cell>
          <cell r="I2024" t="str">
            <v>2018.10.11</v>
          </cell>
          <cell r="J2024" t="str">
            <v>96</v>
          </cell>
          <cell r="K2024" t="str">
            <v>剂型设备</v>
          </cell>
          <cell r="L2024" t="str">
            <v>肥东制剂分厂</v>
          </cell>
          <cell r="M2024" t="str">
            <v>肥东制剂分厂</v>
          </cell>
          <cell r="N2024" t="str">
            <v>励元科技（上海）公司</v>
          </cell>
          <cell r="O2024" t="str">
            <v>45.17</v>
          </cell>
          <cell r="P2024" t="str">
            <v>542.04</v>
          </cell>
          <cell r="Q2024" t="str">
            <v>180.69</v>
          </cell>
          <cell r="R2024" t="str">
            <v>74</v>
          </cell>
          <cell r="S2024" t="str">
            <v>平均年限法(一)</v>
          </cell>
          <cell r="T2024" t="str">
            <v>在用</v>
          </cell>
          <cell r="U2024" t="str">
            <v>直接购入</v>
          </cell>
          <cell r="V2024" t="str">
            <v>高鹏</v>
          </cell>
          <cell r="W2024" t="str">
            <v>2018.10.11</v>
          </cell>
          <cell r="X2024" t="str">
            <v>记--54</v>
          </cell>
        </row>
        <row r="2024">
          <cell r="AA2024" t="str">
            <v>0310</v>
          </cell>
        </row>
        <row r="2025">
          <cell r="B2025" t="str">
            <v>031100021</v>
          </cell>
          <cell r="C2025" t="str">
            <v>搪瓷反应釜</v>
          </cell>
          <cell r="D2025" t="str">
            <v>K5000L，含锚式搅拌，防爆减速机</v>
          </cell>
          <cell r="E2025">
            <v>81034.49</v>
          </cell>
          <cell r="F2025">
            <v>59663.44</v>
          </cell>
          <cell r="G2025">
            <v>21371.05</v>
          </cell>
          <cell r="H2025">
            <v>0</v>
          </cell>
          <cell r="I2025" t="str">
            <v>2018.10.22</v>
          </cell>
          <cell r="J2025" t="str">
            <v>96</v>
          </cell>
          <cell r="K2025" t="str">
            <v>种衣剂设备</v>
          </cell>
          <cell r="L2025" t="str">
            <v>肥东制剂分厂</v>
          </cell>
          <cell r="M2025" t="str">
            <v>肥东项目制剂分厂</v>
          </cell>
          <cell r="N2025" t="str">
            <v>江阴市化工设备厂</v>
          </cell>
          <cell r="O2025" t="str">
            <v>810.34</v>
          </cell>
          <cell r="P2025" t="str">
            <v>9,724.08</v>
          </cell>
          <cell r="Q2025" t="str">
            <v>3,241.38</v>
          </cell>
          <cell r="R2025" t="str">
            <v>74</v>
          </cell>
          <cell r="S2025" t="str">
            <v>平均年限法(一)</v>
          </cell>
          <cell r="T2025" t="str">
            <v>在用</v>
          </cell>
          <cell r="U2025" t="str">
            <v>直接购入</v>
          </cell>
          <cell r="V2025" t="str">
            <v>王桂珍</v>
          </cell>
          <cell r="W2025" t="str">
            <v>2018.10.22</v>
          </cell>
          <cell r="X2025" t="str">
            <v>记--242</v>
          </cell>
        </row>
        <row r="2025">
          <cell r="AA2025" t="str">
            <v>0311</v>
          </cell>
        </row>
        <row r="2026">
          <cell r="B2026" t="str">
            <v>031100022</v>
          </cell>
          <cell r="C2026" t="str">
            <v>搪瓷反应釜</v>
          </cell>
          <cell r="D2026" t="str">
            <v>K5000L，含锚式搅拌，防爆减速机</v>
          </cell>
          <cell r="E2026">
            <v>81034.48</v>
          </cell>
          <cell r="F2026">
            <v>59663.44</v>
          </cell>
          <cell r="G2026">
            <v>21371.04</v>
          </cell>
          <cell r="H2026">
            <v>0</v>
          </cell>
          <cell r="I2026" t="str">
            <v>2018.10.22</v>
          </cell>
          <cell r="J2026" t="str">
            <v>96</v>
          </cell>
          <cell r="K2026" t="str">
            <v>种衣剂设备</v>
          </cell>
          <cell r="L2026" t="str">
            <v>肥东制剂分厂</v>
          </cell>
          <cell r="M2026" t="str">
            <v>肥东项目制剂分厂</v>
          </cell>
          <cell r="N2026" t="str">
            <v>江阴市化工设备厂</v>
          </cell>
          <cell r="O2026" t="str">
            <v>810.34</v>
          </cell>
          <cell r="P2026" t="str">
            <v>9,724.08</v>
          </cell>
          <cell r="Q2026" t="str">
            <v>3,241.38</v>
          </cell>
          <cell r="R2026" t="str">
            <v>74</v>
          </cell>
          <cell r="S2026" t="str">
            <v>平均年限法(一)</v>
          </cell>
          <cell r="T2026" t="str">
            <v>在用</v>
          </cell>
          <cell r="U2026" t="str">
            <v>直接购入</v>
          </cell>
          <cell r="V2026" t="str">
            <v>王桂珍</v>
          </cell>
          <cell r="W2026" t="str">
            <v>2018.10.22</v>
          </cell>
          <cell r="X2026" t="str">
            <v>记--242</v>
          </cell>
        </row>
        <row r="2026">
          <cell r="AA2026" t="str">
            <v>0311</v>
          </cell>
        </row>
        <row r="2027">
          <cell r="B2027" t="str">
            <v>030400031</v>
          </cell>
          <cell r="C2027" t="str">
            <v>制冷空调设备-中低温螺杆冷水机组</v>
          </cell>
          <cell r="D2027" t="str">
            <v>CWZ840D</v>
          </cell>
          <cell r="E2027">
            <v>327586.21</v>
          </cell>
          <cell r="F2027">
            <v>242413.64</v>
          </cell>
          <cell r="G2027">
            <v>85172.57</v>
          </cell>
          <cell r="H2027">
            <v>0</v>
          </cell>
          <cell r="I2027" t="str">
            <v>2018.10.22</v>
          </cell>
          <cell r="J2027" t="str">
            <v>96</v>
          </cell>
          <cell r="K2027" t="str">
            <v>冷却设备</v>
          </cell>
          <cell r="L2027" t="str">
            <v>肥东合成分厂</v>
          </cell>
          <cell r="M2027" t="str">
            <v>肥东项目合成分厂</v>
          </cell>
          <cell r="N2027" t="str">
            <v>南京久鼎制冷空调设备</v>
          </cell>
          <cell r="O2027" t="str">
            <v>3,275.86</v>
          </cell>
          <cell r="P2027" t="str">
            <v>39,310.32</v>
          </cell>
          <cell r="Q2027" t="str">
            <v>13,103.45</v>
          </cell>
          <cell r="R2027" t="str">
            <v>74</v>
          </cell>
          <cell r="S2027" t="str">
            <v>平均年限法(一)</v>
          </cell>
          <cell r="T2027" t="str">
            <v>在用</v>
          </cell>
          <cell r="U2027" t="str">
            <v>直接购入</v>
          </cell>
          <cell r="V2027" t="str">
            <v>王桂珍</v>
          </cell>
          <cell r="W2027" t="str">
            <v>2018.10.22</v>
          </cell>
          <cell r="X2027" t="str">
            <v>记--244</v>
          </cell>
        </row>
        <row r="2027">
          <cell r="AA2027" t="str">
            <v>0304</v>
          </cell>
        </row>
        <row r="2028">
          <cell r="B2028" t="str">
            <v>030800196</v>
          </cell>
          <cell r="C2028" t="str">
            <v>电磁流量计</v>
          </cell>
          <cell r="D2028" t="str">
            <v>ZYLDB-5OS-H2F2AA DN5O</v>
          </cell>
          <cell r="E2028">
            <v>3275.86</v>
          </cell>
          <cell r="F2028">
            <v>2424.24</v>
          </cell>
          <cell r="G2028">
            <v>851.62</v>
          </cell>
          <cell r="H2028">
            <v>0</v>
          </cell>
          <cell r="I2028" t="str">
            <v>2018.10.29</v>
          </cell>
          <cell r="J2028" t="str">
            <v>96</v>
          </cell>
          <cell r="K2028" t="str">
            <v>烟嘧装置（合成一车间）</v>
          </cell>
          <cell r="L2028" t="str">
            <v>肥东合成分厂</v>
          </cell>
          <cell r="M2028" t="str">
            <v>合成分厂一车间（磺隆）</v>
          </cell>
          <cell r="N2028" t="str">
            <v>合肥中亚传感器</v>
          </cell>
          <cell r="O2028" t="str">
            <v>32.76</v>
          </cell>
          <cell r="P2028" t="str">
            <v>393.12</v>
          </cell>
          <cell r="Q2028" t="str">
            <v>131.03</v>
          </cell>
          <cell r="R2028" t="str">
            <v>74</v>
          </cell>
          <cell r="S2028" t="str">
            <v>平均年限法(一)</v>
          </cell>
          <cell r="T2028" t="str">
            <v>在用</v>
          </cell>
          <cell r="U2028" t="str">
            <v>直接购入</v>
          </cell>
          <cell r="V2028" t="str">
            <v>高鹏</v>
          </cell>
          <cell r="W2028" t="str">
            <v>2018.10.29</v>
          </cell>
          <cell r="X2028" t="str">
            <v>记--442</v>
          </cell>
        </row>
        <row r="2028">
          <cell r="AA2028" t="str">
            <v>0308</v>
          </cell>
        </row>
        <row r="2029">
          <cell r="B2029" t="str">
            <v>030800197</v>
          </cell>
          <cell r="C2029" t="str">
            <v>电磁流量计</v>
          </cell>
          <cell r="D2029" t="str">
            <v>ZYLDB-5OS-H2F2AA DN5O</v>
          </cell>
          <cell r="E2029">
            <v>3275.86</v>
          </cell>
          <cell r="F2029">
            <v>2424.24</v>
          </cell>
          <cell r="G2029">
            <v>851.62</v>
          </cell>
          <cell r="H2029">
            <v>0</v>
          </cell>
          <cell r="I2029" t="str">
            <v>2018.10.29</v>
          </cell>
          <cell r="J2029" t="str">
            <v>96</v>
          </cell>
          <cell r="K2029" t="str">
            <v>烟嘧装置（合成一车间）</v>
          </cell>
          <cell r="L2029" t="str">
            <v>肥东合成分厂</v>
          </cell>
          <cell r="M2029" t="str">
            <v>肥东合成分厂一车间</v>
          </cell>
          <cell r="N2029" t="str">
            <v>合肥中亚传感器</v>
          </cell>
          <cell r="O2029" t="str">
            <v>32.76</v>
          </cell>
          <cell r="P2029" t="str">
            <v>393.12</v>
          </cell>
          <cell r="Q2029" t="str">
            <v>131.03</v>
          </cell>
          <cell r="R2029" t="str">
            <v>74</v>
          </cell>
          <cell r="S2029" t="str">
            <v>平均年限法(一)</v>
          </cell>
          <cell r="T2029" t="str">
            <v>在用</v>
          </cell>
          <cell r="U2029" t="str">
            <v>直接购入</v>
          </cell>
          <cell r="V2029" t="str">
            <v>高鹏</v>
          </cell>
          <cell r="W2029" t="str">
            <v>2018.10.29</v>
          </cell>
          <cell r="X2029" t="str">
            <v>记--442</v>
          </cell>
        </row>
        <row r="2029">
          <cell r="AA2029" t="str">
            <v>0308</v>
          </cell>
        </row>
        <row r="2030">
          <cell r="B2030" t="str">
            <v>030700255</v>
          </cell>
          <cell r="C2030" t="str">
            <v>液体涡轮流量计</v>
          </cell>
          <cell r="D2030" t="str">
            <v>ZYLWGYA-25BAB</v>
          </cell>
          <cell r="E2030">
            <v>1801.72</v>
          </cell>
          <cell r="F2030">
            <v>1333.48</v>
          </cell>
          <cell r="G2030">
            <v>468.24</v>
          </cell>
          <cell r="H2030">
            <v>0</v>
          </cell>
          <cell r="I2030" t="str">
            <v>2018.10.29</v>
          </cell>
          <cell r="J2030" t="str">
            <v>96</v>
          </cell>
          <cell r="K2030" t="str">
            <v>精喹装置（合成二车间）</v>
          </cell>
          <cell r="L2030" t="str">
            <v>肥东合成分厂</v>
          </cell>
          <cell r="M2030" t="str">
            <v>肥东合成分厂二车间</v>
          </cell>
          <cell r="N2030" t="str">
            <v>合肥中亚传感器</v>
          </cell>
          <cell r="O2030" t="str">
            <v>18.02</v>
          </cell>
          <cell r="P2030" t="str">
            <v>216.24</v>
          </cell>
          <cell r="Q2030" t="str">
            <v>72.07</v>
          </cell>
          <cell r="R2030" t="str">
            <v>74</v>
          </cell>
          <cell r="S2030" t="str">
            <v>平均年限法(一)</v>
          </cell>
          <cell r="T2030" t="str">
            <v>在用</v>
          </cell>
          <cell r="U2030" t="str">
            <v>直接购入</v>
          </cell>
          <cell r="V2030" t="str">
            <v>高鹏</v>
          </cell>
          <cell r="W2030" t="str">
            <v>2018.10.29</v>
          </cell>
          <cell r="X2030" t="str">
            <v>记--442</v>
          </cell>
        </row>
        <row r="2030">
          <cell r="AA2030" t="str">
            <v>0307</v>
          </cell>
        </row>
        <row r="2031">
          <cell r="B2031" t="str">
            <v>030700256</v>
          </cell>
          <cell r="C2031" t="str">
            <v>液体涡轮流量计</v>
          </cell>
          <cell r="D2031" t="str">
            <v>ZYLWGYA-25BAB</v>
          </cell>
          <cell r="E2031">
            <v>1801.72</v>
          </cell>
          <cell r="F2031">
            <v>1333.48</v>
          </cell>
          <cell r="G2031">
            <v>468.24</v>
          </cell>
          <cell r="H2031">
            <v>0</v>
          </cell>
          <cell r="I2031" t="str">
            <v>2018.10.29</v>
          </cell>
          <cell r="J2031" t="str">
            <v>96</v>
          </cell>
          <cell r="K2031" t="str">
            <v>精喹装置（合成二车间）</v>
          </cell>
          <cell r="L2031" t="str">
            <v>肥东合成分厂</v>
          </cell>
          <cell r="M2031" t="str">
            <v>肥东合成分厂二车间</v>
          </cell>
          <cell r="N2031" t="str">
            <v>合肥中亚传感器</v>
          </cell>
          <cell r="O2031" t="str">
            <v>18.02</v>
          </cell>
          <cell r="P2031" t="str">
            <v>216.24</v>
          </cell>
          <cell r="Q2031" t="str">
            <v>72.07</v>
          </cell>
          <cell r="R2031" t="str">
            <v>74</v>
          </cell>
          <cell r="S2031" t="str">
            <v>平均年限法(一)</v>
          </cell>
          <cell r="T2031" t="str">
            <v>在用</v>
          </cell>
          <cell r="U2031" t="str">
            <v>直接购入</v>
          </cell>
          <cell r="V2031" t="str">
            <v>高鹏</v>
          </cell>
          <cell r="W2031" t="str">
            <v>2018.10.29</v>
          </cell>
          <cell r="X2031" t="str">
            <v>记--442</v>
          </cell>
        </row>
        <row r="2031">
          <cell r="AA2031" t="str">
            <v>0307</v>
          </cell>
        </row>
        <row r="2032">
          <cell r="B2032" t="str">
            <v>030200124</v>
          </cell>
          <cell r="C2032" t="str">
            <v>电磁流量计</v>
          </cell>
          <cell r="D2032" t="str">
            <v>ZYLDB-5OS-H2F2AA DN5O</v>
          </cell>
          <cell r="E2032">
            <v>3275.86</v>
          </cell>
          <cell r="F2032">
            <v>2424.24</v>
          </cell>
          <cell r="G2032">
            <v>851.62</v>
          </cell>
          <cell r="H2032">
            <v>0</v>
          </cell>
          <cell r="I2032" t="str">
            <v>2018.10.29</v>
          </cell>
          <cell r="J2032" t="str">
            <v>96</v>
          </cell>
          <cell r="K2032" t="str">
            <v>污水设备</v>
          </cell>
          <cell r="L2032" t="str">
            <v>肥东合成分厂</v>
          </cell>
          <cell r="M2032" t="str">
            <v>污水站</v>
          </cell>
          <cell r="N2032" t="str">
            <v>合肥中亚传感器</v>
          </cell>
          <cell r="O2032" t="str">
            <v>32.76</v>
          </cell>
          <cell r="P2032" t="str">
            <v>393.12</v>
          </cell>
          <cell r="Q2032" t="str">
            <v>131.03</v>
          </cell>
          <cell r="R2032" t="str">
            <v>74</v>
          </cell>
          <cell r="S2032" t="str">
            <v>平均年限法(一)</v>
          </cell>
          <cell r="T2032" t="str">
            <v>在用</v>
          </cell>
          <cell r="U2032" t="str">
            <v>直接购入</v>
          </cell>
          <cell r="V2032" t="str">
            <v>高鹏</v>
          </cell>
          <cell r="W2032" t="str">
            <v>2018.10.29</v>
          </cell>
          <cell r="X2032" t="str">
            <v>记--442</v>
          </cell>
        </row>
        <row r="2032">
          <cell r="AA2032" t="str">
            <v>0302</v>
          </cell>
        </row>
        <row r="2033">
          <cell r="B2033" t="str">
            <v>030200125</v>
          </cell>
          <cell r="C2033" t="str">
            <v>电磁流量计</v>
          </cell>
          <cell r="D2033" t="str">
            <v>ZYLDB-5OS-H2F2AA DN5O</v>
          </cell>
          <cell r="E2033">
            <v>3275.86</v>
          </cell>
          <cell r="F2033">
            <v>2424.24</v>
          </cell>
          <cell r="G2033">
            <v>851.62</v>
          </cell>
          <cell r="H2033">
            <v>0</v>
          </cell>
          <cell r="I2033" t="str">
            <v>2018.10.29</v>
          </cell>
          <cell r="J2033" t="str">
            <v>96</v>
          </cell>
          <cell r="K2033" t="str">
            <v>污水设备</v>
          </cell>
          <cell r="L2033" t="str">
            <v>肥东合成分厂</v>
          </cell>
          <cell r="M2033" t="str">
            <v>污水站</v>
          </cell>
          <cell r="N2033" t="str">
            <v>合肥中亚传感器</v>
          </cell>
          <cell r="O2033" t="str">
            <v>32.76</v>
          </cell>
          <cell r="P2033" t="str">
            <v>393.12</v>
          </cell>
          <cell r="Q2033" t="str">
            <v>131.03</v>
          </cell>
          <cell r="R2033" t="str">
            <v>74</v>
          </cell>
          <cell r="S2033" t="str">
            <v>平均年限法(一)</v>
          </cell>
          <cell r="T2033" t="str">
            <v>在用</v>
          </cell>
          <cell r="U2033" t="str">
            <v>直接购入</v>
          </cell>
          <cell r="V2033" t="str">
            <v>高鹏</v>
          </cell>
          <cell r="W2033" t="str">
            <v>2018.10.29</v>
          </cell>
          <cell r="X2033" t="str">
            <v>记--442</v>
          </cell>
        </row>
        <row r="2033">
          <cell r="AA2033" t="str">
            <v>0302</v>
          </cell>
        </row>
        <row r="2034">
          <cell r="B2034" t="str">
            <v>030200126</v>
          </cell>
          <cell r="C2034" t="str">
            <v>玻璃转子流量计</v>
          </cell>
          <cell r="D2034" t="str">
            <v>ZYFA24-80F</v>
          </cell>
          <cell r="E2034">
            <v>3344.83</v>
          </cell>
          <cell r="F2034">
            <v>2475.3</v>
          </cell>
          <cell r="G2034">
            <v>869.53</v>
          </cell>
          <cell r="H2034">
            <v>0</v>
          </cell>
          <cell r="I2034" t="str">
            <v>2018.10.29</v>
          </cell>
          <cell r="J2034" t="str">
            <v>96</v>
          </cell>
          <cell r="K2034" t="str">
            <v>污水设备</v>
          </cell>
          <cell r="L2034" t="str">
            <v>肥东合成分厂</v>
          </cell>
          <cell r="M2034" t="str">
            <v>污水站</v>
          </cell>
          <cell r="N2034" t="str">
            <v>合肥中亚传感器</v>
          </cell>
          <cell r="O2034" t="str">
            <v>33.45</v>
          </cell>
          <cell r="P2034" t="str">
            <v>401.40</v>
          </cell>
          <cell r="Q2034" t="str">
            <v>133.79</v>
          </cell>
          <cell r="R2034" t="str">
            <v>74</v>
          </cell>
          <cell r="S2034" t="str">
            <v>平均年限法(一)</v>
          </cell>
          <cell r="T2034" t="str">
            <v>在用</v>
          </cell>
          <cell r="U2034" t="str">
            <v>直接购入</v>
          </cell>
          <cell r="V2034" t="str">
            <v>高鹏</v>
          </cell>
          <cell r="W2034" t="str">
            <v>2018.10.29</v>
          </cell>
          <cell r="X2034" t="str">
            <v>记--442</v>
          </cell>
        </row>
        <row r="2034">
          <cell r="AA2034" t="str">
            <v>0302</v>
          </cell>
        </row>
        <row r="2035">
          <cell r="B2035" t="str">
            <v>031022681</v>
          </cell>
          <cell r="C2035" t="str">
            <v>涡街流量计</v>
          </cell>
          <cell r="D2035" t="str">
            <v>ZYLUD-3-08F-142</v>
          </cell>
          <cell r="E2035">
            <v>3275.86</v>
          </cell>
          <cell r="F2035">
            <v>2424.24</v>
          </cell>
          <cell r="G2035">
            <v>851.62</v>
          </cell>
          <cell r="H2035">
            <v>0</v>
          </cell>
          <cell r="I2035" t="str">
            <v>2018.10.29</v>
          </cell>
          <cell r="J2035" t="str">
            <v>96</v>
          </cell>
          <cell r="K2035" t="str">
            <v>剂型设备</v>
          </cell>
          <cell r="L2035" t="str">
            <v>肥东制剂分厂</v>
          </cell>
          <cell r="M2035" t="str">
            <v>肥东项目制剂分厂</v>
          </cell>
          <cell r="N2035" t="str">
            <v>合肥中亚传感器</v>
          </cell>
          <cell r="O2035" t="str">
            <v>32.76</v>
          </cell>
          <cell r="P2035" t="str">
            <v>393.12</v>
          </cell>
          <cell r="Q2035" t="str">
            <v>131.03</v>
          </cell>
          <cell r="R2035" t="str">
            <v>74</v>
          </cell>
          <cell r="S2035" t="str">
            <v>平均年限法(一)</v>
          </cell>
          <cell r="T2035" t="str">
            <v>在用</v>
          </cell>
          <cell r="U2035" t="str">
            <v>直接购入</v>
          </cell>
          <cell r="V2035" t="str">
            <v>高鹏</v>
          </cell>
          <cell r="W2035" t="str">
            <v>2018.10.29</v>
          </cell>
          <cell r="X2035" t="str">
            <v>记--442</v>
          </cell>
        </row>
        <row r="2035">
          <cell r="AA2035" t="str">
            <v>0310</v>
          </cell>
        </row>
        <row r="2036">
          <cell r="B2036" t="str">
            <v>031022682</v>
          </cell>
          <cell r="C2036" t="str">
            <v>液体涡轮流量计</v>
          </cell>
          <cell r="D2036" t="str">
            <v>ZYLWGYA-25BAB</v>
          </cell>
          <cell r="E2036">
            <v>1801.72</v>
          </cell>
          <cell r="F2036">
            <v>1333.48</v>
          </cell>
          <cell r="G2036">
            <v>468.24</v>
          </cell>
          <cell r="H2036">
            <v>0</v>
          </cell>
          <cell r="I2036" t="str">
            <v>2018.10.29</v>
          </cell>
          <cell r="J2036" t="str">
            <v>96</v>
          </cell>
          <cell r="K2036" t="str">
            <v>剂型设备</v>
          </cell>
          <cell r="L2036" t="str">
            <v>肥东制剂分厂</v>
          </cell>
          <cell r="M2036" t="str">
            <v>肥东项目制剂分厂</v>
          </cell>
          <cell r="N2036" t="str">
            <v>合肥中亚传感器</v>
          </cell>
          <cell r="O2036" t="str">
            <v>18.02</v>
          </cell>
          <cell r="P2036" t="str">
            <v>216.24</v>
          </cell>
          <cell r="Q2036" t="str">
            <v>72.07</v>
          </cell>
          <cell r="R2036" t="str">
            <v>74</v>
          </cell>
          <cell r="S2036" t="str">
            <v>平均年限法(一)</v>
          </cell>
          <cell r="T2036" t="str">
            <v>在用</v>
          </cell>
          <cell r="U2036" t="str">
            <v>直接购入</v>
          </cell>
          <cell r="V2036" t="str">
            <v>高鹏</v>
          </cell>
          <cell r="W2036" t="str">
            <v>2018.10.29</v>
          </cell>
          <cell r="X2036" t="str">
            <v>记--442</v>
          </cell>
        </row>
        <row r="2036">
          <cell r="AA2036" t="str">
            <v>0310</v>
          </cell>
        </row>
        <row r="2037">
          <cell r="B2037" t="str">
            <v>031022683</v>
          </cell>
          <cell r="C2037" t="str">
            <v>液体涡轮流量计</v>
          </cell>
          <cell r="D2037" t="str">
            <v>ZYLWGYA-25BAB</v>
          </cell>
          <cell r="E2037">
            <v>1801.75</v>
          </cell>
          <cell r="F2037">
            <v>1333.48</v>
          </cell>
          <cell r="G2037">
            <v>468.27</v>
          </cell>
          <cell r="H2037">
            <v>0</v>
          </cell>
          <cell r="I2037" t="str">
            <v>2018.10.29</v>
          </cell>
          <cell r="J2037" t="str">
            <v>96</v>
          </cell>
          <cell r="K2037" t="str">
            <v>剂型设备</v>
          </cell>
          <cell r="L2037" t="str">
            <v>肥东制剂分厂</v>
          </cell>
          <cell r="M2037" t="str">
            <v>肥东项目制剂分厂</v>
          </cell>
          <cell r="N2037" t="str">
            <v>合肥中亚传感器</v>
          </cell>
          <cell r="O2037" t="str">
            <v>18.02</v>
          </cell>
          <cell r="P2037" t="str">
            <v>216.24</v>
          </cell>
          <cell r="Q2037" t="str">
            <v>72.07</v>
          </cell>
          <cell r="R2037" t="str">
            <v>74</v>
          </cell>
          <cell r="S2037" t="str">
            <v>平均年限法(一)</v>
          </cell>
          <cell r="T2037" t="str">
            <v>在用</v>
          </cell>
          <cell r="U2037" t="str">
            <v>直接购入</v>
          </cell>
          <cell r="V2037" t="str">
            <v>高鹏</v>
          </cell>
          <cell r="W2037" t="str">
            <v>2018.10.29</v>
          </cell>
          <cell r="X2037" t="str">
            <v>记--442</v>
          </cell>
        </row>
        <row r="2037">
          <cell r="AA2037" t="str">
            <v>0310</v>
          </cell>
        </row>
        <row r="2038">
          <cell r="B2038" t="str">
            <v>031022684</v>
          </cell>
          <cell r="C2038" t="str">
            <v>全自动装箱机</v>
          </cell>
          <cell r="D2038" t="str">
            <v>ZXJ-ZQ-1N-X</v>
          </cell>
          <cell r="E2038">
            <v>196581.2</v>
          </cell>
          <cell r="F2038">
            <v>145469.94</v>
          </cell>
          <cell r="G2038">
            <v>51111.26</v>
          </cell>
          <cell r="H2038">
            <v>0</v>
          </cell>
          <cell r="I2038" t="str">
            <v>2018.10.29</v>
          </cell>
          <cell r="J2038" t="str">
            <v>96</v>
          </cell>
          <cell r="K2038" t="str">
            <v>剂型设备</v>
          </cell>
          <cell r="L2038" t="str">
            <v>肥东制剂分厂</v>
          </cell>
          <cell r="M2038" t="str">
            <v>肥东项目制剂分厂13车间</v>
          </cell>
          <cell r="N2038" t="str">
            <v>江苏汤姆森智能装备</v>
          </cell>
          <cell r="O2038" t="str">
            <v>1,965.81</v>
          </cell>
          <cell r="P2038" t="str">
            <v>23,589.72</v>
          </cell>
          <cell r="Q2038" t="str">
            <v>7,863.25</v>
          </cell>
          <cell r="R2038" t="str">
            <v>74</v>
          </cell>
          <cell r="S2038" t="str">
            <v>平均年限法(一)</v>
          </cell>
          <cell r="T2038" t="str">
            <v>在用</v>
          </cell>
          <cell r="U2038" t="str">
            <v>直接购入</v>
          </cell>
          <cell r="V2038" t="str">
            <v>高鹏</v>
          </cell>
          <cell r="W2038" t="str">
            <v>2018.10.29</v>
          </cell>
          <cell r="X2038" t="str">
            <v>记--444</v>
          </cell>
        </row>
        <row r="2038">
          <cell r="AA2038" t="str">
            <v>0310</v>
          </cell>
        </row>
        <row r="2039">
          <cell r="B2039" t="str">
            <v>030200127</v>
          </cell>
          <cell r="C2039" t="str">
            <v>氟塑料离心泵</v>
          </cell>
          <cell r="D2039" t="str">
            <v>65FZB-30L</v>
          </cell>
          <cell r="E2039">
            <v>6465.52</v>
          </cell>
          <cell r="F2039">
            <v>4784.84</v>
          </cell>
          <cell r="G2039">
            <v>1680.68</v>
          </cell>
          <cell r="H2039">
            <v>0</v>
          </cell>
          <cell r="I2039" t="str">
            <v>2018.10.29</v>
          </cell>
          <cell r="J2039" t="str">
            <v>96</v>
          </cell>
          <cell r="K2039" t="str">
            <v>污水设备</v>
          </cell>
          <cell r="L2039" t="str">
            <v>肥东合成分厂</v>
          </cell>
          <cell r="M2039" t="str">
            <v>污水站</v>
          </cell>
          <cell r="N2039" t="str">
            <v>安徽通能泵阀销售</v>
          </cell>
          <cell r="O2039" t="str">
            <v>64.66</v>
          </cell>
          <cell r="P2039" t="str">
            <v>775.92</v>
          </cell>
          <cell r="Q2039" t="str">
            <v>258.62</v>
          </cell>
          <cell r="R2039" t="str">
            <v>74</v>
          </cell>
          <cell r="S2039" t="str">
            <v>平均年限法(一)</v>
          </cell>
          <cell r="T2039" t="str">
            <v>在用</v>
          </cell>
          <cell r="U2039" t="str">
            <v>直接购入</v>
          </cell>
          <cell r="V2039" t="str">
            <v>高鹏</v>
          </cell>
          <cell r="W2039" t="str">
            <v>2018.10.29</v>
          </cell>
          <cell r="X2039" t="str">
            <v>记--446</v>
          </cell>
        </row>
        <row r="2039">
          <cell r="AA2039" t="str">
            <v>0302</v>
          </cell>
        </row>
        <row r="2040">
          <cell r="B2040" t="str">
            <v>030200128</v>
          </cell>
          <cell r="C2040" t="str">
            <v>氟塑料自吸泵</v>
          </cell>
          <cell r="D2040" t="str">
            <v>100FZB-45L</v>
          </cell>
          <cell r="E2040">
            <v>15086.21</v>
          </cell>
          <cell r="F2040">
            <v>11163.64</v>
          </cell>
          <cell r="G2040">
            <v>3922.57</v>
          </cell>
          <cell r="H2040">
            <v>0</v>
          </cell>
          <cell r="I2040" t="str">
            <v>2018.10.29</v>
          </cell>
          <cell r="J2040" t="str">
            <v>96</v>
          </cell>
          <cell r="K2040" t="str">
            <v>污水设备</v>
          </cell>
          <cell r="L2040" t="str">
            <v>肥东合成分厂</v>
          </cell>
          <cell r="M2040" t="str">
            <v>污水站</v>
          </cell>
          <cell r="N2040" t="str">
            <v>安徽通能泵阀销售</v>
          </cell>
          <cell r="O2040" t="str">
            <v>150.86</v>
          </cell>
          <cell r="P2040" t="str">
            <v>1,810.32</v>
          </cell>
          <cell r="Q2040" t="str">
            <v>603.45</v>
          </cell>
          <cell r="R2040" t="str">
            <v>74</v>
          </cell>
          <cell r="S2040" t="str">
            <v>平均年限法(一)</v>
          </cell>
          <cell r="T2040" t="str">
            <v>在用</v>
          </cell>
          <cell r="U2040" t="str">
            <v>直接购入</v>
          </cell>
          <cell r="V2040" t="str">
            <v>高鹏</v>
          </cell>
          <cell r="W2040" t="str">
            <v>2018.10.29</v>
          </cell>
          <cell r="X2040" t="str">
            <v>记--446</v>
          </cell>
        </row>
        <row r="2040">
          <cell r="AA2040" t="str">
            <v>0302</v>
          </cell>
        </row>
        <row r="2041">
          <cell r="B2041" t="str">
            <v>031022685</v>
          </cell>
          <cell r="C2041" t="str">
            <v>检重秤</v>
          </cell>
          <cell r="D2041" t="str">
            <v>JZC-P-Z</v>
          </cell>
          <cell r="E2041">
            <v>58119.66</v>
          </cell>
          <cell r="F2041">
            <v>43008.8</v>
          </cell>
          <cell r="G2041">
            <v>15110.86</v>
          </cell>
          <cell r="H2041">
            <v>0</v>
          </cell>
          <cell r="I2041" t="str">
            <v>2018.10.31</v>
          </cell>
          <cell r="J2041" t="str">
            <v>96</v>
          </cell>
          <cell r="K2041" t="str">
            <v>剂型设备</v>
          </cell>
          <cell r="L2041" t="str">
            <v>肥东制剂分厂</v>
          </cell>
          <cell r="M2041" t="str">
            <v>肥东项目分厂14车间</v>
          </cell>
          <cell r="N2041" t="str">
            <v>江苏汤姆森智能装备</v>
          </cell>
          <cell r="O2041" t="str">
            <v>581.20</v>
          </cell>
          <cell r="P2041" t="str">
            <v>6,974.40</v>
          </cell>
          <cell r="Q2041" t="str">
            <v>2,324.79</v>
          </cell>
          <cell r="R2041" t="str">
            <v>74</v>
          </cell>
          <cell r="S2041" t="str">
            <v>平均年限法(一)</v>
          </cell>
          <cell r="T2041" t="str">
            <v>在用</v>
          </cell>
          <cell r="U2041" t="str">
            <v>直接购入</v>
          </cell>
          <cell r="V2041" t="str">
            <v>高鹏</v>
          </cell>
          <cell r="W2041" t="str">
            <v>2018.10.31</v>
          </cell>
          <cell r="X2041" t="str">
            <v>记--670</v>
          </cell>
        </row>
        <row r="2041">
          <cell r="AA2041" t="str">
            <v>0310</v>
          </cell>
        </row>
        <row r="2042">
          <cell r="B2042" t="str">
            <v>031022686</v>
          </cell>
          <cell r="C2042" t="str">
            <v>检重秤过度加持机</v>
          </cell>
          <cell r="D2042" t="str">
            <v>JZC-P-J</v>
          </cell>
          <cell r="E2042">
            <v>12820.51</v>
          </cell>
          <cell r="F2042">
            <v>9487.54</v>
          </cell>
          <cell r="G2042">
            <v>3332.97</v>
          </cell>
          <cell r="H2042">
            <v>0</v>
          </cell>
          <cell r="I2042" t="str">
            <v>2018.10.31</v>
          </cell>
          <cell r="J2042" t="str">
            <v>96</v>
          </cell>
          <cell r="K2042" t="str">
            <v>剂型设备</v>
          </cell>
          <cell r="L2042" t="str">
            <v>肥东制剂分厂</v>
          </cell>
          <cell r="M2042" t="str">
            <v>肥东制剂分厂14车间</v>
          </cell>
          <cell r="N2042" t="str">
            <v>江苏汤姆森智能装备</v>
          </cell>
          <cell r="O2042" t="str">
            <v>128.21</v>
          </cell>
          <cell r="P2042" t="str">
            <v>1,538.52</v>
          </cell>
          <cell r="Q2042" t="str">
            <v>512.82</v>
          </cell>
          <cell r="R2042" t="str">
            <v>74</v>
          </cell>
          <cell r="S2042" t="str">
            <v>平均年限法(一)</v>
          </cell>
          <cell r="T2042" t="str">
            <v>在用</v>
          </cell>
          <cell r="U2042" t="str">
            <v>直接购入</v>
          </cell>
          <cell r="V2042" t="str">
            <v>高鹏</v>
          </cell>
          <cell r="W2042" t="str">
            <v>2018.10.31</v>
          </cell>
          <cell r="X2042" t="str">
            <v>记--670</v>
          </cell>
        </row>
        <row r="2042">
          <cell r="AA2042" t="str">
            <v>0310</v>
          </cell>
        </row>
        <row r="2043">
          <cell r="B2043" t="str">
            <v>031022687</v>
          </cell>
          <cell r="C2043" t="str">
            <v>隔瓶装置</v>
          </cell>
          <cell r="D2043" t="str">
            <v>配套FXZ-A</v>
          </cell>
          <cell r="E2043">
            <v>4741.38</v>
          </cell>
          <cell r="F2043">
            <v>3508.34</v>
          </cell>
          <cell r="G2043">
            <v>1233.04</v>
          </cell>
          <cell r="H2043">
            <v>0</v>
          </cell>
          <cell r="I2043" t="str">
            <v>2018.10.31</v>
          </cell>
          <cell r="J2043" t="str">
            <v>96</v>
          </cell>
          <cell r="K2043" t="str">
            <v>剂型设备</v>
          </cell>
          <cell r="L2043" t="str">
            <v>肥东制剂分厂</v>
          </cell>
          <cell r="M2043" t="str">
            <v>肥东制剂分厂11车间</v>
          </cell>
          <cell r="N2043" t="str">
            <v>江苏汤姆森智能装备</v>
          </cell>
          <cell r="O2043" t="str">
            <v>47.41</v>
          </cell>
          <cell r="P2043" t="str">
            <v>568.92</v>
          </cell>
          <cell r="Q2043" t="str">
            <v>189.66</v>
          </cell>
          <cell r="R2043" t="str">
            <v>74</v>
          </cell>
          <cell r="S2043" t="str">
            <v>平均年限法(一)</v>
          </cell>
          <cell r="T2043" t="str">
            <v>在用</v>
          </cell>
          <cell r="U2043" t="str">
            <v>直接购入</v>
          </cell>
          <cell r="V2043" t="str">
            <v>高鹏</v>
          </cell>
          <cell r="W2043" t="str">
            <v>2018.10.31</v>
          </cell>
          <cell r="X2043" t="str">
            <v>记--672</v>
          </cell>
        </row>
        <row r="2043">
          <cell r="AA2043" t="str">
            <v>0310</v>
          </cell>
        </row>
        <row r="2044">
          <cell r="B2044" t="str">
            <v>031022688</v>
          </cell>
          <cell r="C2044" t="str">
            <v>隔瓶装置</v>
          </cell>
          <cell r="D2044" t="str">
            <v>配套FXZ-A</v>
          </cell>
          <cell r="E2044">
            <v>4741.38</v>
          </cell>
          <cell r="F2044">
            <v>3508.34</v>
          </cell>
          <cell r="G2044">
            <v>1233.04</v>
          </cell>
          <cell r="H2044">
            <v>0</v>
          </cell>
          <cell r="I2044" t="str">
            <v>2018.10.31</v>
          </cell>
          <cell r="J2044" t="str">
            <v>96</v>
          </cell>
          <cell r="K2044" t="str">
            <v>剂型设备</v>
          </cell>
          <cell r="L2044" t="str">
            <v>肥东制剂分厂</v>
          </cell>
          <cell r="M2044" t="str">
            <v>肥东制剂分厂11车间</v>
          </cell>
          <cell r="N2044" t="str">
            <v>江苏汤姆森智能装备</v>
          </cell>
          <cell r="O2044" t="str">
            <v>47.41</v>
          </cell>
          <cell r="P2044" t="str">
            <v>568.92</v>
          </cell>
          <cell r="Q2044" t="str">
            <v>189.66</v>
          </cell>
          <cell r="R2044" t="str">
            <v>74</v>
          </cell>
          <cell r="S2044" t="str">
            <v>平均年限法(一)</v>
          </cell>
          <cell r="T2044" t="str">
            <v>在用</v>
          </cell>
          <cell r="U2044" t="str">
            <v>直接购入</v>
          </cell>
          <cell r="V2044" t="str">
            <v>高鹏</v>
          </cell>
          <cell r="W2044" t="str">
            <v>2018.10.31</v>
          </cell>
          <cell r="X2044" t="str">
            <v>记--672</v>
          </cell>
        </row>
        <row r="2044">
          <cell r="AA2044" t="str">
            <v>0310</v>
          </cell>
        </row>
        <row r="2045">
          <cell r="B2045" t="str">
            <v>031022689</v>
          </cell>
          <cell r="C2045" t="str">
            <v>无铝箔检测机</v>
          </cell>
          <cell r="D2045" t="str">
            <v>JCJ-BG-F</v>
          </cell>
          <cell r="E2045">
            <v>13793.1</v>
          </cell>
          <cell r="F2045">
            <v>10206.82</v>
          </cell>
          <cell r="G2045">
            <v>3586.28</v>
          </cell>
          <cell r="H2045">
            <v>0</v>
          </cell>
          <cell r="I2045" t="str">
            <v>2018.10.31</v>
          </cell>
          <cell r="J2045" t="str">
            <v>96</v>
          </cell>
          <cell r="K2045" t="str">
            <v>剂型设备</v>
          </cell>
          <cell r="L2045" t="str">
            <v>肥东制剂分厂</v>
          </cell>
          <cell r="M2045" t="str">
            <v>肥东制剂分厂11车间</v>
          </cell>
          <cell r="N2045" t="str">
            <v>江苏汤姆森智能装备</v>
          </cell>
          <cell r="O2045" t="str">
            <v>137.93</v>
          </cell>
          <cell r="P2045" t="str">
            <v>1,655.16</v>
          </cell>
          <cell r="Q2045" t="str">
            <v>551.72</v>
          </cell>
          <cell r="R2045" t="str">
            <v>74</v>
          </cell>
          <cell r="S2045" t="str">
            <v>平均年限法(一)</v>
          </cell>
          <cell r="T2045" t="str">
            <v>在用</v>
          </cell>
          <cell r="U2045" t="str">
            <v>直接购入</v>
          </cell>
          <cell r="V2045" t="str">
            <v>高鹏</v>
          </cell>
          <cell r="W2045" t="str">
            <v>2018.10.31</v>
          </cell>
          <cell r="X2045" t="str">
            <v>记--672</v>
          </cell>
        </row>
        <row r="2045">
          <cell r="AA2045" t="str">
            <v>0310</v>
          </cell>
        </row>
        <row r="2046">
          <cell r="B2046" t="str">
            <v>031022690</v>
          </cell>
          <cell r="C2046" t="str">
            <v>无铝箔检测机</v>
          </cell>
          <cell r="D2046" t="str">
            <v>JCJ-BG-F</v>
          </cell>
          <cell r="E2046">
            <v>13793.11</v>
          </cell>
          <cell r="F2046">
            <v>10206.82</v>
          </cell>
          <cell r="G2046">
            <v>3586.29</v>
          </cell>
          <cell r="H2046">
            <v>0</v>
          </cell>
          <cell r="I2046" t="str">
            <v>2018.10.31</v>
          </cell>
          <cell r="J2046" t="str">
            <v>96</v>
          </cell>
          <cell r="K2046" t="str">
            <v>剂型设备</v>
          </cell>
          <cell r="L2046" t="str">
            <v>肥东制剂分厂</v>
          </cell>
          <cell r="M2046" t="str">
            <v>肥东制剂分厂11车间</v>
          </cell>
          <cell r="N2046" t="str">
            <v>江苏汤姆森智能装备</v>
          </cell>
          <cell r="O2046" t="str">
            <v>137.93</v>
          </cell>
          <cell r="P2046" t="str">
            <v>1,655.16</v>
          </cell>
          <cell r="Q2046" t="str">
            <v>551.72</v>
          </cell>
          <cell r="R2046" t="str">
            <v>74</v>
          </cell>
          <cell r="S2046" t="str">
            <v>平均年限法(一)</v>
          </cell>
          <cell r="T2046" t="str">
            <v>在用</v>
          </cell>
          <cell r="U2046" t="str">
            <v>直接购入</v>
          </cell>
          <cell r="V2046" t="str">
            <v>高鹏</v>
          </cell>
          <cell r="W2046" t="str">
            <v>2018.10.31</v>
          </cell>
          <cell r="X2046" t="str">
            <v>记--672</v>
          </cell>
        </row>
        <row r="2046">
          <cell r="AA2046" t="str">
            <v>0310</v>
          </cell>
        </row>
        <row r="2047">
          <cell r="B2047" t="str">
            <v>030700257</v>
          </cell>
          <cell r="C2047" t="str">
            <v>搅拌罐（304）</v>
          </cell>
          <cell r="D2047" t="str">
            <v>200L</v>
          </cell>
          <cell r="E2047">
            <v>4137.93</v>
          </cell>
          <cell r="F2047">
            <v>2727.18</v>
          </cell>
          <cell r="G2047">
            <v>165.52</v>
          </cell>
          <cell r="H2047">
            <v>1245.23</v>
          </cell>
          <cell r="I2047" t="str">
            <v>2018.11.13</v>
          </cell>
          <cell r="J2047" t="str">
            <v>96</v>
          </cell>
          <cell r="K2047" t="str">
            <v>精喹装置（合成二车间）</v>
          </cell>
          <cell r="L2047" t="str">
            <v>肥东合成分厂</v>
          </cell>
          <cell r="M2047" t="str">
            <v>肥东项目合成2车间</v>
          </cell>
          <cell r="N2047" t="str">
            <v>嘉兴市华城机械</v>
          </cell>
          <cell r="O2047" t="str">
            <v>37.48</v>
          </cell>
          <cell r="P2047" t="str">
            <v>492.66</v>
          </cell>
          <cell r="Q2047" t="str">
            <v>165.52</v>
          </cell>
          <cell r="R2047" t="str">
            <v>73</v>
          </cell>
          <cell r="S2047" t="str">
            <v>平均年限法(一)</v>
          </cell>
          <cell r="T2047" t="str">
            <v>在用</v>
          </cell>
          <cell r="U2047" t="str">
            <v>直接购入</v>
          </cell>
          <cell r="V2047" t="str">
            <v>高鹏</v>
          </cell>
          <cell r="W2047" t="str">
            <v>2018.11.13</v>
          </cell>
          <cell r="X2047" t="str">
            <v>记--323</v>
          </cell>
        </row>
        <row r="2047">
          <cell r="AA2047" t="str">
            <v>0307</v>
          </cell>
        </row>
        <row r="2048">
          <cell r="B2048" t="str">
            <v>031800061</v>
          </cell>
          <cell r="C2048" t="str">
            <v>自动化升级改造6.1期-产品输送线</v>
          </cell>
          <cell r="D2048" t="str">
            <v>TR-SS01</v>
          </cell>
          <cell r="E2048">
            <v>6034.48</v>
          </cell>
          <cell r="F2048">
            <v>4404.82</v>
          </cell>
          <cell r="G2048">
            <v>1629.66</v>
          </cell>
          <cell r="H2048">
            <v>0</v>
          </cell>
          <cell r="I2048" t="str">
            <v>2018.11.13</v>
          </cell>
          <cell r="J2048" t="str">
            <v>96</v>
          </cell>
          <cell r="K2048" t="str">
            <v>种衣剂装置--肥东分厂</v>
          </cell>
          <cell r="L2048" t="str">
            <v>肥东制剂分厂</v>
          </cell>
          <cell r="M2048" t="str">
            <v>种衣剂车间</v>
          </cell>
          <cell r="N2048" t="str">
            <v>合肥泰禾光电</v>
          </cell>
          <cell r="O2048" t="str">
            <v>60.34</v>
          </cell>
          <cell r="P2048" t="str">
            <v>724.08</v>
          </cell>
          <cell r="Q2048" t="str">
            <v>241.38</v>
          </cell>
          <cell r="R2048" t="str">
            <v>73</v>
          </cell>
          <cell r="S2048" t="str">
            <v>平均年限法(一)</v>
          </cell>
          <cell r="T2048" t="str">
            <v>在用</v>
          </cell>
          <cell r="U2048" t="str">
            <v>在建工程转入</v>
          </cell>
          <cell r="V2048" t="str">
            <v>高鹏</v>
          </cell>
          <cell r="W2048" t="str">
            <v>2018.11.13</v>
          </cell>
          <cell r="X2048" t="str">
            <v>记--327</v>
          </cell>
        </row>
        <row r="2048">
          <cell r="AA2048" t="str">
            <v>0318</v>
          </cell>
        </row>
        <row r="2049">
          <cell r="B2049" t="str">
            <v>031800062</v>
          </cell>
          <cell r="C2049" t="str">
            <v>自动化升级改造6.1期-装箱机</v>
          </cell>
          <cell r="D2049" t="str">
            <v>汤姆</v>
          </cell>
          <cell r="E2049">
            <v>159482.76</v>
          </cell>
          <cell r="F2049">
            <v>116422.59</v>
          </cell>
          <cell r="G2049">
            <v>43060.17</v>
          </cell>
          <cell r="H2049">
            <v>0</v>
          </cell>
          <cell r="I2049" t="str">
            <v>2018.11.13</v>
          </cell>
          <cell r="J2049" t="str">
            <v>96</v>
          </cell>
          <cell r="K2049" t="str">
            <v>种衣剂装置--肥东分厂</v>
          </cell>
          <cell r="L2049" t="str">
            <v>肥东制剂分厂</v>
          </cell>
          <cell r="M2049" t="str">
            <v>种衣剂车间</v>
          </cell>
          <cell r="N2049" t="str">
            <v>合肥泰禾光电</v>
          </cell>
          <cell r="O2049" t="str">
            <v>1,594.83</v>
          </cell>
          <cell r="P2049" t="str">
            <v>19,137.96</v>
          </cell>
          <cell r="Q2049" t="str">
            <v>6,379.31</v>
          </cell>
          <cell r="R2049" t="str">
            <v>73</v>
          </cell>
          <cell r="S2049" t="str">
            <v>平均年限法(一)</v>
          </cell>
          <cell r="T2049" t="str">
            <v>在用</v>
          </cell>
          <cell r="U2049" t="str">
            <v>在建工程转入</v>
          </cell>
          <cell r="V2049" t="str">
            <v>高鹏</v>
          </cell>
          <cell r="W2049" t="str">
            <v>2018.11.13</v>
          </cell>
          <cell r="X2049" t="str">
            <v>记--327</v>
          </cell>
        </row>
        <row r="2049">
          <cell r="AA2049" t="str">
            <v>0318</v>
          </cell>
        </row>
        <row r="2050">
          <cell r="B2050" t="str">
            <v>031800063</v>
          </cell>
          <cell r="C2050" t="str">
            <v>自动化升级改造6.1期-装箱机</v>
          </cell>
          <cell r="D2050" t="str">
            <v>汤姆</v>
          </cell>
          <cell r="E2050">
            <v>159482.76</v>
          </cell>
          <cell r="F2050">
            <v>116422.59</v>
          </cell>
          <cell r="G2050">
            <v>43060.17</v>
          </cell>
          <cell r="H2050">
            <v>0</v>
          </cell>
          <cell r="I2050" t="str">
            <v>2018.11.13</v>
          </cell>
          <cell r="J2050" t="str">
            <v>96</v>
          </cell>
          <cell r="K2050" t="str">
            <v>种衣剂装置--肥东分厂</v>
          </cell>
          <cell r="L2050" t="str">
            <v>肥东制剂分厂</v>
          </cell>
          <cell r="M2050" t="str">
            <v>种衣剂车间</v>
          </cell>
          <cell r="N2050" t="str">
            <v>合肥泰禾光电</v>
          </cell>
          <cell r="O2050" t="str">
            <v>1,594.83</v>
          </cell>
          <cell r="P2050" t="str">
            <v>19,137.96</v>
          </cell>
          <cell r="Q2050" t="str">
            <v>6,379.31</v>
          </cell>
          <cell r="R2050" t="str">
            <v>73</v>
          </cell>
          <cell r="S2050" t="str">
            <v>平均年限法(一)</v>
          </cell>
          <cell r="T2050" t="str">
            <v>在用</v>
          </cell>
          <cell r="U2050" t="str">
            <v>在建工程转入</v>
          </cell>
          <cell r="V2050" t="str">
            <v>高鹏</v>
          </cell>
          <cell r="W2050" t="str">
            <v>2018.11.13</v>
          </cell>
          <cell r="X2050" t="str">
            <v>记--327</v>
          </cell>
        </row>
        <row r="2050">
          <cell r="AA2050" t="str">
            <v>0318</v>
          </cell>
        </row>
        <row r="2051">
          <cell r="B2051" t="str">
            <v>031800064</v>
          </cell>
          <cell r="C2051" t="str">
            <v>自动化升级改造6.1期-夹具吸盘</v>
          </cell>
          <cell r="D2051" t="str">
            <v>TR-XP01</v>
          </cell>
          <cell r="E2051">
            <v>6896.55</v>
          </cell>
          <cell r="F2051">
            <v>5034.81</v>
          </cell>
          <cell r="G2051">
            <v>1861.74</v>
          </cell>
          <cell r="H2051">
            <v>0</v>
          </cell>
          <cell r="I2051" t="str">
            <v>2018.11.13</v>
          </cell>
          <cell r="J2051" t="str">
            <v>96</v>
          </cell>
          <cell r="K2051" t="str">
            <v>种衣剂装置--肥东分厂</v>
          </cell>
          <cell r="L2051" t="str">
            <v>肥东制剂分厂</v>
          </cell>
          <cell r="M2051" t="str">
            <v>种衣剂车间</v>
          </cell>
          <cell r="N2051" t="str">
            <v>合肥泰禾光电</v>
          </cell>
          <cell r="O2051" t="str">
            <v>68.97</v>
          </cell>
          <cell r="P2051" t="str">
            <v>827.64</v>
          </cell>
          <cell r="Q2051" t="str">
            <v>275.86</v>
          </cell>
          <cell r="R2051" t="str">
            <v>73</v>
          </cell>
          <cell r="S2051" t="str">
            <v>平均年限法(一)</v>
          </cell>
          <cell r="T2051" t="str">
            <v>在用</v>
          </cell>
          <cell r="U2051" t="str">
            <v>在建工程转入</v>
          </cell>
          <cell r="V2051" t="str">
            <v>高鹏</v>
          </cell>
          <cell r="W2051" t="str">
            <v>2018.11.13</v>
          </cell>
          <cell r="X2051" t="str">
            <v>记--327</v>
          </cell>
        </row>
        <row r="2051">
          <cell r="AA2051" t="str">
            <v>0318</v>
          </cell>
        </row>
        <row r="2052">
          <cell r="B2052" t="str">
            <v>031800065</v>
          </cell>
          <cell r="C2052" t="str">
            <v>自动化升级改造6.1期-夹具吸盘</v>
          </cell>
          <cell r="D2052" t="str">
            <v>TR-XP01</v>
          </cell>
          <cell r="E2052">
            <v>6896.55</v>
          </cell>
          <cell r="F2052">
            <v>5034.81</v>
          </cell>
          <cell r="G2052">
            <v>1861.74</v>
          </cell>
          <cell r="H2052">
            <v>0</v>
          </cell>
          <cell r="I2052" t="str">
            <v>2018.11.13</v>
          </cell>
          <cell r="J2052" t="str">
            <v>96</v>
          </cell>
          <cell r="K2052" t="str">
            <v>种衣剂装置--肥东分厂</v>
          </cell>
          <cell r="L2052" t="str">
            <v>肥东制剂分厂</v>
          </cell>
          <cell r="M2052" t="str">
            <v>种衣剂车间</v>
          </cell>
          <cell r="N2052" t="str">
            <v>合肥泰禾光电</v>
          </cell>
          <cell r="O2052" t="str">
            <v>68.97</v>
          </cell>
          <cell r="P2052" t="str">
            <v>827.64</v>
          </cell>
          <cell r="Q2052" t="str">
            <v>275.86</v>
          </cell>
          <cell r="R2052" t="str">
            <v>73</v>
          </cell>
          <cell r="S2052" t="str">
            <v>平均年限法(一)</v>
          </cell>
          <cell r="T2052" t="str">
            <v>在用</v>
          </cell>
          <cell r="U2052" t="str">
            <v>在建工程转入</v>
          </cell>
          <cell r="V2052" t="str">
            <v>高鹏</v>
          </cell>
          <cell r="W2052" t="str">
            <v>2018.11.13</v>
          </cell>
          <cell r="X2052" t="str">
            <v>记--327</v>
          </cell>
        </row>
        <row r="2052">
          <cell r="AA2052" t="str">
            <v>0318</v>
          </cell>
        </row>
        <row r="2053">
          <cell r="B2053" t="str">
            <v>031800066</v>
          </cell>
          <cell r="C2053" t="str">
            <v>自动化升级改造6.1期-箱体输送和定位线</v>
          </cell>
          <cell r="D2053" t="str">
            <v>TR-SS02</v>
          </cell>
          <cell r="E2053">
            <v>8620.69</v>
          </cell>
          <cell r="F2053">
            <v>6293.33</v>
          </cell>
          <cell r="G2053">
            <v>2327.36</v>
          </cell>
          <cell r="H2053">
            <v>0</v>
          </cell>
          <cell r="I2053" t="str">
            <v>2018.11.13</v>
          </cell>
          <cell r="J2053" t="str">
            <v>96</v>
          </cell>
          <cell r="K2053" t="str">
            <v>种衣剂装置--肥东分厂</v>
          </cell>
          <cell r="L2053" t="str">
            <v>肥东制剂分厂</v>
          </cell>
          <cell r="M2053" t="str">
            <v>种衣剂车间</v>
          </cell>
          <cell r="N2053" t="str">
            <v>合肥泰禾光电</v>
          </cell>
          <cell r="O2053" t="str">
            <v>86.21</v>
          </cell>
          <cell r="P2053" t="str">
            <v>1,034.52</v>
          </cell>
          <cell r="Q2053" t="str">
            <v>344.83</v>
          </cell>
          <cell r="R2053" t="str">
            <v>73</v>
          </cell>
          <cell r="S2053" t="str">
            <v>平均年限法(一)</v>
          </cell>
          <cell r="T2053" t="str">
            <v>在用</v>
          </cell>
          <cell r="U2053" t="str">
            <v>在建工程转入</v>
          </cell>
          <cell r="V2053" t="str">
            <v>高鹏</v>
          </cell>
          <cell r="W2053" t="str">
            <v>2018.11.13</v>
          </cell>
          <cell r="X2053" t="str">
            <v>记--327</v>
          </cell>
        </row>
        <row r="2053">
          <cell r="AA2053" t="str">
            <v>0318</v>
          </cell>
        </row>
        <row r="2054">
          <cell r="B2054" t="str">
            <v>031800067</v>
          </cell>
          <cell r="C2054" t="str">
            <v>自动化升级改造6.1期-箱体输送和定位线</v>
          </cell>
          <cell r="D2054" t="str">
            <v>TR-SS02</v>
          </cell>
          <cell r="E2054">
            <v>8620.69</v>
          </cell>
          <cell r="F2054">
            <v>6293.33</v>
          </cell>
          <cell r="G2054">
            <v>2327.36</v>
          </cell>
          <cell r="H2054">
            <v>0</v>
          </cell>
          <cell r="I2054" t="str">
            <v>2018.11.13</v>
          </cell>
          <cell r="J2054" t="str">
            <v>96</v>
          </cell>
          <cell r="K2054" t="str">
            <v>种衣剂装置--肥东分厂</v>
          </cell>
          <cell r="L2054" t="str">
            <v>肥东制剂分厂</v>
          </cell>
          <cell r="M2054" t="str">
            <v>种衣剂车间</v>
          </cell>
          <cell r="N2054" t="str">
            <v>合肥泰禾光电</v>
          </cell>
          <cell r="O2054" t="str">
            <v>86.21</v>
          </cell>
          <cell r="P2054" t="str">
            <v>1,034.52</v>
          </cell>
          <cell r="Q2054" t="str">
            <v>344.83</v>
          </cell>
          <cell r="R2054" t="str">
            <v>73</v>
          </cell>
          <cell r="S2054" t="str">
            <v>平均年限法(一)</v>
          </cell>
          <cell r="T2054" t="str">
            <v>在用</v>
          </cell>
          <cell r="U2054" t="str">
            <v>在建工程转入</v>
          </cell>
          <cell r="V2054" t="str">
            <v>高鹏</v>
          </cell>
          <cell r="W2054" t="str">
            <v>2018.11.13</v>
          </cell>
          <cell r="X2054" t="str">
            <v>记--327</v>
          </cell>
        </row>
        <row r="2054">
          <cell r="AA2054" t="str">
            <v>0318</v>
          </cell>
        </row>
        <row r="2055">
          <cell r="B2055" t="str">
            <v>031800068</v>
          </cell>
          <cell r="C2055" t="str">
            <v>自动化升级改造6.1期-标签放箱机构</v>
          </cell>
          <cell r="D2055" t="str">
            <v>TR-BQ01</v>
          </cell>
          <cell r="E2055">
            <v>5603.45</v>
          </cell>
          <cell r="F2055">
            <v>4090.19</v>
          </cell>
          <cell r="G2055">
            <v>1513.26</v>
          </cell>
          <cell r="H2055">
            <v>0</v>
          </cell>
          <cell r="I2055" t="str">
            <v>2018.11.13</v>
          </cell>
          <cell r="J2055" t="str">
            <v>96</v>
          </cell>
          <cell r="K2055" t="str">
            <v>种衣剂装置--肥东分厂</v>
          </cell>
          <cell r="L2055" t="str">
            <v>肥东制剂分厂</v>
          </cell>
          <cell r="M2055" t="str">
            <v>种衣剂车间</v>
          </cell>
          <cell r="N2055" t="str">
            <v>合肥泰禾光电</v>
          </cell>
          <cell r="O2055" t="str">
            <v>56.03</v>
          </cell>
          <cell r="P2055" t="str">
            <v>672.36</v>
          </cell>
          <cell r="Q2055" t="str">
            <v>224.14</v>
          </cell>
          <cell r="R2055" t="str">
            <v>73</v>
          </cell>
          <cell r="S2055" t="str">
            <v>平均年限法(一)</v>
          </cell>
          <cell r="T2055" t="str">
            <v>在用</v>
          </cell>
          <cell r="U2055" t="str">
            <v>在建工程转入</v>
          </cell>
          <cell r="V2055" t="str">
            <v>高鹏</v>
          </cell>
          <cell r="W2055" t="str">
            <v>2018.11.13</v>
          </cell>
          <cell r="X2055" t="str">
            <v>记--327</v>
          </cell>
        </row>
        <row r="2055">
          <cell r="AA2055" t="str">
            <v>0318</v>
          </cell>
        </row>
        <row r="2056">
          <cell r="B2056" t="str">
            <v>031800069</v>
          </cell>
          <cell r="C2056" t="str">
            <v>自动化升级改造6.1期-标签放箱机构</v>
          </cell>
          <cell r="D2056" t="str">
            <v>TR-BQ01</v>
          </cell>
          <cell r="E2056">
            <v>5603.45</v>
          </cell>
          <cell r="F2056">
            <v>4090.19</v>
          </cell>
          <cell r="G2056">
            <v>1513.26</v>
          </cell>
          <cell r="H2056">
            <v>0</v>
          </cell>
          <cell r="I2056" t="str">
            <v>2018.11.13</v>
          </cell>
          <cell r="J2056" t="str">
            <v>96</v>
          </cell>
          <cell r="K2056" t="str">
            <v>种衣剂装置--肥东分厂</v>
          </cell>
          <cell r="L2056" t="str">
            <v>肥东制剂分厂</v>
          </cell>
          <cell r="M2056" t="str">
            <v>种衣剂车间</v>
          </cell>
          <cell r="N2056" t="str">
            <v>合肥泰禾光电</v>
          </cell>
          <cell r="O2056" t="str">
            <v>56.03</v>
          </cell>
          <cell r="P2056" t="str">
            <v>672.36</v>
          </cell>
          <cell r="Q2056" t="str">
            <v>224.14</v>
          </cell>
          <cell r="R2056" t="str">
            <v>73</v>
          </cell>
          <cell r="S2056" t="str">
            <v>平均年限法(一)</v>
          </cell>
          <cell r="T2056" t="str">
            <v>在用</v>
          </cell>
          <cell r="U2056" t="str">
            <v>在建工程转入</v>
          </cell>
          <cell r="V2056" t="str">
            <v>高鹏</v>
          </cell>
          <cell r="W2056" t="str">
            <v>2018.11.13</v>
          </cell>
          <cell r="X2056" t="str">
            <v>记--327</v>
          </cell>
        </row>
        <row r="2056">
          <cell r="AA2056" t="str">
            <v>0318</v>
          </cell>
        </row>
        <row r="2057">
          <cell r="B2057" t="str">
            <v>031800070</v>
          </cell>
          <cell r="C2057" t="str">
            <v>自动化升级改造6.1期-开箱机</v>
          </cell>
        </row>
        <row r="2057">
          <cell r="E2057">
            <v>38793.1</v>
          </cell>
          <cell r="F2057">
            <v>28318.89</v>
          </cell>
          <cell r="G2057">
            <v>10474.21</v>
          </cell>
          <cell r="H2057">
            <v>0</v>
          </cell>
          <cell r="I2057" t="str">
            <v>2018.11.13</v>
          </cell>
          <cell r="J2057" t="str">
            <v>96</v>
          </cell>
          <cell r="K2057" t="str">
            <v>种衣剂装置--肥东分厂</v>
          </cell>
          <cell r="L2057" t="str">
            <v>肥东制剂分厂</v>
          </cell>
          <cell r="M2057" t="str">
            <v>种衣剂车间</v>
          </cell>
          <cell r="N2057" t="str">
            <v>合肥泰禾光电</v>
          </cell>
          <cell r="O2057" t="str">
            <v>387.93</v>
          </cell>
          <cell r="P2057" t="str">
            <v>4,655.16</v>
          </cell>
          <cell r="Q2057" t="str">
            <v>1,551.72</v>
          </cell>
          <cell r="R2057" t="str">
            <v>73</v>
          </cell>
          <cell r="S2057" t="str">
            <v>平均年限法(一)</v>
          </cell>
          <cell r="T2057" t="str">
            <v>在用</v>
          </cell>
          <cell r="U2057" t="str">
            <v>在建工程转入</v>
          </cell>
          <cell r="V2057" t="str">
            <v>高鹏</v>
          </cell>
          <cell r="W2057" t="str">
            <v>2018.11.13</v>
          </cell>
          <cell r="X2057" t="str">
            <v>记--327</v>
          </cell>
        </row>
        <row r="2057">
          <cell r="AA2057" t="str">
            <v>0318</v>
          </cell>
        </row>
        <row r="2058">
          <cell r="B2058" t="str">
            <v>031800071</v>
          </cell>
          <cell r="C2058" t="str">
            <v>自动化升级改造6.1期-开箱机</v>
          </cell>
        </row>
        <row r="2058">
          <cell r="E2058">
            <v>38793.1</v>
          </cell>
          <cell r="F2058">
            <v>28318.89</v>
          </cell>
          <cell r="G2058">
            <v>10474.21</v>
          </cell>
          <cell r="H2058">
            <v>0</v>
          </cell>
          <cell r="I2058" t="str">
            <v>2018.11.13</v>
          </cell>
          <cell r="J2058" t="str">
            <v>96</v>
          </cell>
          <cell r="K2058" t="str">
            <v>种衣剂装置--肥东分厂</v>
          </cell>
          <cell r="L2058" t="str">
            <v>肥东制剂分厂</v>
          </cell>
          <cell r="M2058" t="str">
            <v>种衣剂车间</v>
          </cell>
          <cell r="N2058" t="str">
            <v>合肥泰禾光电</v>
          </cell>
          <cell r="O2058" t="str">
            <v>387.93</v>
          </cell>
          <cell r="P2058" t="str">
            <v>4,655.16</v>
          </cell>
          <cell r="Q2058" t="str">
            <v>1,551.72</v>
          </cell>
          <cell r="R2058" t="str">
            <v>73</v>
          </cell>
          <cell r="S2058" t="str">
            <v>平均年限法(一)</v>
          </cell>
          <cell r="T2058" t="str">
            <v>在用</v>
          </cell>
          <cell r="U2058" t="str">
            <v>在建工程转入</v>
          </cell>
          <cell r="V2058" t="str">
            <v>高鹏</v>
          </cell>
          <cell r="W2058" t="str">
            <v>2018.11.13</v>
          </cell>
          <cell r="X2058" t="str">
            <v>记--327</v>
          </cell>
        </row>
        <row r="2058">
          <cell r="AA2058" t="str">
            <v>0318</v>
          </cell>
        </row>
        <row r="2059">
          <cell r="B2059" t="str">
            <v>031800072</v>
          </cell>
          <cell r="C2059" t="str">
            <v>自动化升级改造6.1期-封箱机</v>
          </cell>
        </row>
        <row r="2059">
          <cell r="E2059">
            <v>19396.55</v>
          </cell>
          <cell r="F2059">
            <v>14159.81</v>
          </cell>
          <cell r="G2059">
            <v>5236.74</v>
          </cell>
          <cell r="H2059">
            <v>0</v>
          </cell>
          <cell r="I2059" t="str">
            <v>2018.11.13</v>
          </cell>
          <cell r="J2059" t="str">
            <v>96</v>
          </cell>
          <cell r="K2059" t="str">
            <v>种衣剂装置--肥东分厂</v>
          </cell>
          <cell r="L2059" t="str">
            <v>肥东制剂分厂</v>
          </cell>
          <cell r="M2059" t="str">
            <v>种衣剂车间</v>
          </cell>
          <cell r="N2059" t="str">
            <v>合肥泰禾光电</v>
          </cell>
          <cell r="O2059" t="str">
            <v>193.97</v>
          </cell>
          <cell r="P2059" t="str">
            <v>2,327.64</v>
          </cell>
          <cell r="Q2059" t="str">
            <v>775.86</v>
          </cell>
          <cell r="R2059" t="str">
            <v>73</v>
          </cell>
          <cell r="S2059" t="str">
            <v>平均年限法(一)</v>
          </cell>
          <cell r="T2059" t="str">
            <v>在用</v>
          </cell>
          <cell r="U2059" t="str">
            <v>在建工程转入</v>
          </cell>
          <cell r="V2059" t="str">
            <v>高鹏</v>
          </cell>
          <cell r="W2059" t="str">
            <v>2018.11.13</v>
          </cell>
          <cell r="X2059" t="str">
            <v>记--327</v>
          </cell>
        </row>
        <row r="2059">
          <cell r="AA2059" t="str">
            <v>0318</v>
          </cell>
        </row>
        <row r="2060">
          <cell r="B2060" t="str">
            <v>031800073</v>
          </cell>
          <cell r="C2060" t="str">
            <v>自动化升级改造6.1期-封箱机</v>
          </cell>
        </row>
        <row r="2060">
          <cell r="E2060">
            <v>19396.55</v>
          </cell>
          <cell r="F2060">
            <v>14159.81</v>
          </cell>
          <cell r="G2060">
            <v>5236.74</v>
          </cell>
          <cell r="H2060">
            <v>0</v>
          </cell>
          <cell r="I2060" t="str">
            <v>2018.11.13</v>
          </cell>
          <cell r="J2060" t="str">
            <v>96</v>
          </cell>
          <cell r="K2060" t="str">
            <v>种衣剂装置--肥东分厂</v>
          </cell>
          <cell r="L2060" t="str">
            <v>肥东制剂分厂</v>
          </cell>
          <cell r="M2060" t="str">
            <v>种衣剂车间</v>
          </cell>
          <cell r="N2060" t="str">
            <v>合肥泰禾光电</v>
          </cell>
          <cell r="O2060" t="str">
            <v>193.97</v>
          </cell>
          <cell r="P2060" t="str">
            <v>2,327.64</v>
          </cell>
          <cell r="Q2060" t="str">
            <v>775.86</v>
          </cell>
          <cell r="R2060" t="str">
            <v>73</v>
          </cell>
          <cell r="S2060" t="str">
            <v>平均年限法(一)</v>
          </cell>
          <cell r="T2060" t="str">
            <v>在用</v>
          </cell>
          <cell r="U2060" t="str">
            <v>在建工程转入</v>
          </cell>
          <cell r="V2060" t="str">
            <v>高鹏</v>
          </cell>
          <cell r="W2060" t="str">
            <v>2018.11.13</v>
          </cell>
          <cell r="X2060" t="str">
            <v>记--327</v>
          </cell>
        </row>
        <row r="2060">
          <cell r="AA2060" t="str">
            <v>0318</v>
          </cell>
        </row>
        <row r="2061">
          <cell r="B2061" t="str">
            <v>031800074</v>
          </cell>
          <cell r="C2061" t="str">
            <v>自动化升级改造6.1期-滚筒转弯输送机</v>
          </cell>
          <cell r="D2061" t="str">
            <v>TR-DS01</v>
          </cell>
          <cell r="E2061">
            <v>12931.03</v>
          </cell>
          <cell r="F2061">
            <v>9439.63</v>
          </cell>
          <cell r="G2061">
            <v>3491.4</v>
          </cell>
          <cell r="H2061">
            <v>0</v>
          </cell>
          <cell r="I2061" t="str">
            <v>2018.11.13</v>
          </cell>
          <cell r="J2061" t="str">
            <v>96</v>
          </cell>
          <cell r="K2061" t="str">
            <v>种衣剂装置--肥东分厂</v>
          </cell>
          <cell r="L2061" t="str">
            <v>肥东制剂分厂</v>
          </cell>
          <cell r="M2061" t="str">
            <v>种衣剂车间</v>
          </cell>
          <cell r="N2061" t="str">
            <v>合肥泰禾光电</v>
          </cell>
          <cell r="O2061" t="str">
            <v>129.31</v>
          </cell>
          <cell r="P2061" t="str">
            <v>1,551.72</v>
          </cell>
          <cell r="Q2061" t="str">
            <v>517.24</v>
          </cell>
          <cell r="R2061" t="str">
            <v>73</v>
          </cell>
          <cell r="S2061" t="str">
            <v>平均年限法(一)</v>
          </cell>
          <cell r="T2061" t="str">
            <v>在用</v>
          </cell>
          <cell r="U2061" t="str">
            <v>在建工程转入</v>
          </cell>
          <cell r="V2061" t="str">
            <v>高鹏</v>
          </cell>
          <cell r="W2061" t="str">
            <v>2018.11.13</v>
          </cell>
          <cell r="X2061" t="str">
            <v>记--327</v>
          </cell>
        </row>
        <row r="2061">
          <cell r="AA2061" t="str">
            <v>0318</v>
          </cell>
        </row>
        <row r="2062">
          <cell r="B2062" t="str">
            <v>031800075</v>
          </cell>
          <cell r="C2062" t="str">
            <v>自动化升级改造6.1期-电器部分</v>
          </cell>
        </row>
        <row r="2062">
          <cell r="E2062">
            <v>43103.45</v>
          </cell>
          <cell r="F2062">
            <v>31465.19</v>
          </cell>
          <cell r="G2062">
            <v>11638.26</v>
          </cell>
          <cell r="H2062">
            <v>0</v>
          </cell>
          <cell r="I2062" t="str">
            <v>2018.11.13</v>
          </cell>
          <cell r="J2062" t="str">
            <v>96</v>
          </cell>
          <cell r="K2062" t="str">
            <v>种衣剂装置--肥东分厂</v>
          </cell>
          <cell r="L2062" t="str">
            <v>肥东制剂分厂</v>
          </cell>
          <cell r="M2062" t="str">
            <v>种衣剂车间</v>
          </cell>
          <cell r="N2062" t="str">
            <v>合肥泰禾光电</v>
          </cell>
          <cell r="O2062" t="str">
            <v>431.03</v>
          </cell>
          <cell r="P2062" t="str">
            <v>5,172.36</v>
          </cell>
          <cell r="Q2062" t="str">
            <v>1,724.14</v>
          </cell>
          <cell r="R2062" t="str">
            <v>73</v>
          </cell>
          <cell r="S2062" t="str">
            <v>平均年限法(一)</v>
          </cell>
          <cell r="T2062" t="str">
            <v>在用</v>
          </cell>
          <cell r="U2062" t="str">
            <v>在建工程转入</v>
          </cell>
          <cell r="V2062" t="str">
            <v>高鹏</v>
          </cell>
          <cell r="W2062" t="str">
            <v>2018.11.13</v>
          </cell>
          <cell r="X2062" t="str">
            <v>记--327</v>
          </cell>
        </row>
        <row r="2062">
          <cell r="AA2062" t="str">
            <v>0318</v>
          </cell>
        </row>
        <row r="2063">
          <cell r="B2063" t="str">
            <v>031800076</v>
          </cell>
          <cell r="C2063" t="str">
            <v>自动化升级改造6.1期-电气部分</v>
          </cell>
        </row>
        <row r="2063">
          <cell r="E2063">
            <v>43103.45</v>
          </cell>
          <cell r="F2063">
            <v>31465.19</v>
          </cell>
          <cell r="G2063">
            <v>11638.26</v>
          </cell>
          <cell r="H2063">
            <v>0</v>
          </cell>
          <cell r="I2063" t="str">
            <v>2018.11.14</v>
          </cell>
          <cell r="J2063" t="str">
            <v>96</v>
          </cell>
          <cell r="K2063" t="str">
            <v>种衣剂装置--肥东分厂</v>
          </cell>
          <cell r="L2063" t="str">
            <v>肥东制剂分厂</v>
          </cell>
          <cell r="M2063" t="str">
            <v>种衣剂车间</v>
          </cell>
          <cell r="N2063" t="str">
            <v>合肥泰禾光电</v>
          </cell>
          <cell r="O2063" t="str">
            <v>431.03</v>
          </cell>
          <cell r="P2063" t="str">
            <v>5,172.36</v>
          </cell>
          <cell r="Q2063" t="str">
            <v>1,724.14</v>
          </cell>
          <cell r="R2063" t="str">
            <v>73</v>
          </cell>
          <cell r="S2063" t="str">
            <v>平均年限法(一)</v>
          </cell>
          <cell r="T2063" t="str">
            <v>在用</v>
          </cell>
          <cell r="U2063" t="str">
            <v>在建工程转入</v>
          </cell>
          <cell r="V2063" t="str">
            <v>高鹏</v>
          </cell>
          <cell r="W2063" t="str">
            <v>2018.11.14</v>
          </cell>
          <cell r="X2063" t="str">
            <v>记--327</v>
          </cell>
        </row>
        <row r="2063">
          <cell r="AA2063" t="str">
            <v>0318</v>
          </cell>
        </row>
        <row r="2064">
          <cell r="B2064" t="str">
            <v>031800077</v>
          </cell>
          <cell r="C2064" t="str">
            <v>自动化升级改造6.1期-装箱机</v>
          </cell>
          <cell r="D2064" t="str">
            <v>汤姆</v>
          </cell>
          <cell r="E2064">
            <v>159482.76</v>
          </cell>
          <cell r="F2064">
            <v>116422.59</v>
          </cell>
          <cell r="G2064">
            <v>43060.17</v>
          </cell>
          <cell r="H2064">
            <v>0</v>
          </cell>
          <cell r="I2064" t="str">
            <v>2018.11.14</v>
          </cell>
          <cell r="J2064" t="str">
            <v>96</v>
          </cell>
          <cell r="K2064" t="str">
            <v>种衣剂装置--肥东分厂</v>
          </cell>
          <cell r="L2064" t="str">
            <v>肥东制剂分厂</v>
          </cell>
          <cell r="M2064" t="str">
            <v>种衣剂车间</v>
          </cell>
          <cell r="N2064" t="str">
            <v>合肥泰禾光电</v>
          </cell>
          <cell r="O2064" t="str">
            <v>1,594.83</v>
          </cell>
          <cell r="P2064" t="str">
            <v>19,137.96</v>
          </cell>
          <cell r="Q2064" t="str">
            <v>6,379.31</v>
          </cell>
          <cell r="R2064" t="str">
            <v>73</v>
          </cell>
          <cell r="S2064" t="str">
            <v>平均年限法(一)</v>
          </cell>
          <cell r="T2064" t="str">
            <v>在用</v>
          </cell>
          <cell r="U2064" t="str">
            <v>在建工程转入</v>
          </cell>
          <cell r="V2064" t="str">
            <v>高鹏</v>
          </cell>
          <cell r="W2064" t="str">
            <v>2018.11.14</v>
          </cell>
          <cell r="X2064" t="str">
            <v>记--327</v>
          </cell>
        </row>
        <row r="2064">
          <cell r="AA2064" t="str">
            <v>0318</v>
          </cell>
        </row>
        <row r="2065">
          <cell r="B2065" t="str">
            <v>031800078</v>
          </cell>
          <cell r="C2065" t="str">
            <v>自动化升级改造6.1期-歪盖、无盖无铝箔检测剔除装置</v>
          </cell>
          <cell r="D2065" t="str">
            <v>配套旋盖机用</v>
          </cell>
          <cell r="E2065">
            <v>15086.21</v>
          </cell>
          <cell r="F2065">
            <v>11012.78</v>
          </cell>
          <cell r="G2065">
            <v>4073.43</v>
          </cell>
          <cell r="H2065">
            <v>0</v>
          </cell>
          <cell r="I2065" t="str">
            <v>2018.11.14</v>
          </cell>
          <cell r="J2065" t="str">
            <v>96</v>
          </cell>
          <cell r="K2065" t="str">
            <v>种衣剂装置--肥东分厂</v>
          </cell>
          <cell r="L2065" t="str">
            <v>肥东制剂分厂</v>
          </cell>
          <cell r="M2065" t="str">
            <v>种衣剂车间</v>
          </cell>
          <cell r="N2065" t="str">
            <v>合肥泰禾光电</v>
          </cell>
          <cell r="O2065" t="str">
            <v>150.86</v>
          </cell>
          <cell r="P2065" t="str">
            <v>1,810.32</v>
          </cell>
          <cell r="Q2065" t="str">
            <v>603.45</v>
          </cell>
          <cell r="R2065" t="str">
            <v>73</v>
          </cell>
          <cell r="S2065" t="str">
            <v>平均年限法(一)</v>
          </cell>
          <cell r="T2065" t="str">
            <v>在用</v>
          </cell>
          <cell r="U2065" t="str">
            <v>在建工程转入</v>
          </cell>
          <cell r="V2065" t="str">
            <v>高鹏</v>
          </cell>
          <cell r="W2065" t="str">
            <v>2018.11.14</v>
          </cell>
          <cell r="X2065" t="str">
            <v>记--327</v>
          </cell>
        </row>
        <row r="2065">
          <cell r="AA2065" t="str">
            <v>0318</v>
          </cell>
        </row>
        <row r="2066">
          <cell r="B2066" t="str">
            <v>031800079</v>
          </cell>
          <cell r="C2066" t="str">
            <v>自动化升级改造6.1期-上盖机</v>
          </cell>
          <cell r="D2066" t="str">
            <v>SGJ-01</v>
          </cell>
          <cell r="E2066">
            <v>16551.72</v>
          </cell>
          <cell r="F2066">
            <v>12082.96</v>
          </cell>
          <cell r="G2066">
            <v>4468.76</v>
          </cell>
          <cell r="H2066">
            <v>0</v>
          </cell>
          <cell r="I2066" t="str">
            <v>2018.11.14</v>
          </cell>
          <cell r="J2066" t="str">
            <v>96</v>
          </cell>
          <cell r="K2066" t="str">
            <v>种衣剂装置--肥东分厂</v>
          </cell>
          <cell r="L2066" t="str">
            <v>肥东制剂分厂</v>
          </cell>
          <cell r="M2066" t="str">
            <v>种衣剂车间</v>
          </cell>
          <cell r="N2066" t="str">
            <v>合肥泰禾光电</v>
          </cell>
          <cell r="O2066" t="str">
            <v>165.52</v>
          </cell>
          <cell r="P2066" t="str">
            <v>1,986.24</v>
          </cell>
          <cell r="Q2066" t="str">
            <v>662.07</v>
          </cell>
          <cell r="R2066" t="str">
            <v>73</v>
          </cell>
          <cell r="S2066" t="str">
            <v>平均年限法(一)</v>
          </cell>
          <cell r="T2066" t="str">
            <v>在用</v>
          </cell>
          <cell r="U2066" t="str">
            <v>在建工程转入</v>
          </cell>
          <cell r="V2066" t="str">
            <v>高鹏</v>
          </cell>
          <cell r="W2066" t="str">
            <v>2018.11.14</v>
          </cell>
          <cell r="X2066" t="str">
            <v>记--327</v>
          </cell>
        </row>
        <row r="2066">
          <cell r="AA2066" t="str">
            <v>0318</v>
          </cell>
        </row>
        <row r="2067">
          <cell r="B2067" t="str">
            <v>031800080</v>
          </cell>
          <cell r="C2067" t="str">
            <v>自动化升级改造6.1期-输送架</v>
          </cell>
          <cell r="D2067" t="str">
            <v>SS-110mm</v>
          </cell>
          <cell r="E2067">
            <v>17379.31</v>
          </cell>
          <cell r="F2067">
            <v>12686.67</v>
          </cell>
          <cell r="G2067">
            <v>4692.64</v>
          </cell>
          <cell r="H2067">
            <v>0</v>
          </cell>
          <cell r="I2067" t="str">
            <v>2018.11.14</v>
          </cell>
          <cell r="J2067" t="str">
            <v>96</v>
          </cell>
          <cell r="K2067" t="str">
            <v>种衣剂装置--肥东分厂</v>
          </cell>
          <cell r="L2067" t="str">
            <v>肥东制剂分厂</v>
          </cell>
          <cell r="M2067" t="str">
            <v>种衣剂车间</v>
          </cell>
          <cell r="N2067" t="str">
            <v>合肥泰禾光电</v>
          </cell>
          <cell r="O2067" t="str">
            <v>173.79</v>
          </cell>
          <cell r="P2067" t="str">
            <v>2,085.48</v>
          </cell>
          <cell r="Q2067" t="str">
            <v>695.17</v>
          </cell>
          <cell r="R2067" t="str">
            <v>73</v>
          </cell>
          <cell r="S2067" t="str">
            <v>平均年限法(一)</v>
          </cell>
          <cell r="T2067" t="str">
            <v>在用</v>
          </cell>
          <cell r="U2067" t="str">
            <v>在建工程转入</v>
          </cell>
          <cell r="V2067" t="str">
            <v>高鹏</v>
          </cell>
          <cell r="W2067" t="str">
            <v>2018.11.14</v>
          </cell>
          <cell r="X2067" t="str">
            <v>记--327</v>
          </cell>
        </row>
        <row r="2067">
          <cell r="AA2067" t="str">
            <v>0318</v>
          </cell>
        </row>
        <row r="2068">
          <cell r="B2068" t="str">
            <v>031800081</v>
          </cell>
          <cell r="C2068" t="str">
            <v>自动化升级改造6.1期-90°弯轨输送</v>
          </cell>
        </row>
        <row r="2068">
          <cell r="E2068">
            <v>3620.69</v>
          </cell>
          <cell r="F2068">
            <v>2643.33</v>
          </cell>
          <cell r="G2068">
            <v>977.36</v>
          </cell>
          <cell r="H2068">
            <v>0</v>
          </cell>
          <cell r="I2068" t="str">
            <v>2018.11.14</v>
          </cell>
          <cell r="J2068" t="str">
            <v>96</v>
          </cell>
          <cell r="K2068" t="str">
            <v>种衣剂装置--肥东分厂</v>
          </cell>
          <cell r="L2068" t="str">
            <v>肥东制剂分厂</v>
          </cell>
          <cell r="M2068" t="str">
            <v>种衣剂车间</v>
          </cell>
          <cell r="N2068" t="str">
            <v>合肥泰禾光电</v>
          </cell>
          <cell r="O2068" t="str">
            <v>36.21</v>
          </cell>
          <cell r="P2068" t="str">
            <v>434.52</v>
          </cell>
          <cell r="Q2068" t="str">
            <v>144.83</v>
          </cell>
          <cell r="R2068" t="str">
            <v>73</v>
          </cell>
          <cell r="S2068" t="str">
            <v>平均年限法(一)</v>
          </cell>
          <cell r="T2068" t="str">
            <v>在用</v>
          </cell>
          <cell r="U2068" t="str">
            <v>在建工程转入</v>
          </cell>
          <cell r="V2068" t="str">
            <v>高鹏</v>
          </cell>
          <cell r="W2068" t="str">
            <v>2018.11.14</v>
          </cell>
          <cell r="X2068" t="str">
            <v>记--327</v>
          </cell>
        </row>
        <row r="2068">
          <cell r="AA2068" t="str">
            <v>0318</v>
          </cell>
        </row>
        <row r="2069">
          <cell r="B2069" t="str">
            <v>031800082</v>
          </cell>
          <cell r="C2069" t="str">
            <v>自动化升级改造6.1期-90°弯轨输送</v>
          </cell>
        </row>
        <row r="2069">
          <cell r="E2069">
            <v>3620.69</v>
          </cell>
          <cell r="F2069">
            <v>2643.33</v>
          </cell>
          <cell r="G2069">
            <v>977.36</v>
          </cell>
          <cell r="H2069">
            <v>0</v>
          </cell>
          <cell r="I2069" t="str">
            <v>2018.11.14</v>
          </cell>
          <cell r="J2069" t="str">
            <v>96</v>
          </cell>
          <cell r="K2069" t="str">
            <v>种衣剂装置--肥东分厂</v>
          </cell>
          <cell r="L2069" t="str">
            <v>肥东制剂分厂</v>
          </cell>
          <cell r="M2069" t="str">
            <v>种衣剂车间</v>
          </cell>
          <cell r="N2069" t="str">
            <v>合肥泰禾光电</v>
          </cell>
          <cell r="O2069" t="str">
            <v>36.21</v>
          </cell>
          <cell r="P2069" t="str">
            <v>434.52</v>
          </cell>
          <cell r="Q2069" t="str">
            <v>144.83</v>
          </cell>
          <cell r="R2069" t="str">
            <v>73</v>
          </cell>
          <cell r="S2069" t="str">
            <v>平均年限法(一)</v>
          </cell>
          <cell r="T2069" t="str">
            <v>在用</v>
          </cell>
          <cell r="U2069" t="str">
            <v>在建工程转入</v>
          </cell>
          <cell r="V2069" t="str">
            <v>高鹏</v>
          </cell>
          <cell r="W2069" t="str">
            <v>2018.11.14</v>
          </cell>
          <cell r="X2069" t="str">
            <v>记--327</v>
          </cell>
        </row>
        <row r="2069">
          <cell r="AA2069" t="str">
            <v>0318</v>
          </cell>
        </row>
        <row r="2070">
          <cell r="B2070" t="str">
            <v>031800083</v>
          </cell>
          <cell r="C2070" t="str">
            <v>自动化升级改造6.1期-变频动力刀</v>
          </cell>
          <cell r="D2070" t="str">
            <v>DL-01</v>
          </cell>
          <cell r="E2070">
            <v>2586.21</v>
          </cell>
          <cell r="F2070">
            <v>1887.78</v>
          </cell>
          <cell r="G2070">
            <v>698.43</v>
          </cell>
          <cell r="H2070">
            <v>0</v>
          </cell>
          <cell r="I2070" t="str">
            <v>2018.11.14</v>
          </cell>
          <cell r="J2070" t="str">
            <v>96</v>
          </cell>
          <cell r="K2070" t="str">
            <v>种衣剂装置--肥东分厂</v>
          </cell>
          <cell r="L2070" t="str">
            <v>肥东制剂分厂</v>
          </cell>
          <cell r="M2070" t="str">
            <v>种衣剂车间</v>
          </cell>
          <cell r="N2070" t="str">
            <v>合肥泰禾光电</v>
          </cell>
          <cell r="O2070" t="str">
            <v>25.86</v>
          </cell>
          <cell r="P2070" t="str">
            <v>310.32</v>
          </cell>
          <cell r="Q2070" t="str">
            <v>103.45</v>
          </cell>
          <cell r="R2070" t="str">
            <v>73</v>
          </cell>
          <cell r="S2070" t="str">
            <v>平均年限法(一)</v>
          </cell>
          <cell r="T2070" t="str">
            <v>在用</v>
          </cell>
          <cell r="U2070" t="str">
            <v>在建工程转入</v>
          </cell>
          <cell r="V2070" t="str">
            <v>高鹏</v>
          </cell>
          <cell r="W2070" t="str">
            <v>2018.11.14</v>
          </cell>
          <cell r="X2070" t="str">
            <v>记--327</v>
          </cell>
        </row>
        <row r="2070">
          <cell r="AA2070" t="str">
            <v>0318</v>
          </cell>
        </row>
        <row r="2071">
          <cell r="B2071" t="str">
            <v>031800084</v>
          </cell>
          <cell r="C2071" t="str">
            <v>自动化升级改造6.1期-变频动力刀</v>
          </cell>
          <cell r="D2071" t="str">
            <v>DL-01</v>
          </cell>
          <cell r="E2071">
            <v>2586.21</v>
          </cell>
          <cell r="F2071">
            <v>1887.78</v>
          </cell>
          <cell r="G2071">
            <v>698.43</v>
          </cell>
          <cell r="H2071">
            <v>0</v>
          </cell>
          <cell r="I2071" t="str">
            <v>2018.11.14</v>
          </cell>
          <cell r="J2071" t="str">
            <v>96</v>
          </cell>
          <cell r="K2071" t="str">
            <v>种衣剂装置--肥东分厂</v>
          </cell>
          <cell r="L2071" t="str">
            <v>肥东制剂分厂</v>
          </cell>
          <cell r="M2071" t="str">
            <v>种衣剂车间</v>
          </cell>
          <cell r="N2071" t="str">
            <v>合肥泰禾光电</v>
          </cell>
          <cell r="O2071" t="str">
            <v>25.86</v>
          </cell>
          <cell r="P2071" t="str">
            <v>310.32</v>
          </cell>
          <cell r="Q2071" t="str">
            <v>103.45</v>
          </cell>
          <cell r="R2071" t="str">
            <v>73</v>
          </cell>
          <cell r="S2071" t="str">
            <v>平均年限法(一)</v>
          </cell>
          <cell r="T2071" t="str">
            <v>在用</v>
          </cell>
          <cell r="U2071" t="str">
            <v>在建工程转入</v>
          </cell>
          <cell r="V2071" t="str">
            <v>高鹏</v>
          </cell>
          <cell r="W2071" t="str">
            <v>2018.11.14</v>
          </cell>
          <cell r="X2071" t="str">
            <v>记--327</v>
          </cell>
        </row>
        <row r="2071">
          <cell r="AA2071" t="str">
            <v>0318</v>
          </cell>
        </row>
        <row r="2072">
          <cell r="B2072" t="str">
            <v>031800085</v>
          </cell>
          <cell r="C2072" t="str">
            <v>自动化升级改造6.1期--送箱输送滚筒</v>
          </cell>
          <cell r="D2072" t="str">
            <v>450mm宽</v>
          </cell>
          <cell r="E2072">
            <v>19396.55</v>
          </cell>
          <cell r="F2072">
            <v>14159.81</v>
          </cell>
          <cell r="G2072">
            <v>5236.74</v>
          </cell>
          <cell r="H2072">
            <v>0</v>
          </cell>
          <cell r="I2072" t="str">
            <v>2018.11.14</v>
          </cell>
          <cell r="J2072" t="str">
            <v>96</v>
          </cell>
          <cell r="K2072" t="str">
            <v>种衣剂装置--肥东分厂</v>
          </cell>
          <cell r="L2072" t="str">
            <v>肥东制剂分厂</v>
          </cell>
          <cell r="M2072" t="str">
            <v>种衣剂车间</v>
          </cell>
          <cell r="N2072" t="str">
            <v>合肥泰禾光电</v>
          </cell>
          <cell r="O2072" t="str">
            <v>193.97</v>
          </cell>
          <cell r="P2072" t="str">
            <v>2,327.64</v>
          </cell>
          <cell r="Q2072" t="str">
            <v>775.86</v>
          </cell>
          <cell r="R2072" t="str">
            <v>73</v>
          </cell>
          <cell r="S2072" t="str">
            <v>平均年限法(一)</v>
          </cell>
          <cell r="T2072" t="str">
            <v>在用</v>
          </cell>
          <cell r="U2072" t="str">
            <v>在建工程转入</v>
          </cell>
          <cell r="V2072" t="str">
            <v>高鹏</v>
          </cell>
          <cell r="W2072" t="str">
            <v>2018.11.14</v>
          </cell>
          <cell r="X2072" t="str">
            <v>记--327</v>
          </cell>
        </row>
        <row r="2072">
          <cell r="AA2072" t="str">
            <v>0318</v>
          </cell>
        </row>
        <row r="2073">
          <cell r="B2073" t="str">
            <v>031800086</v>
          </cell>
          <cell r="C2073" t="str">
            <v>自动化升级改造6.1期-前段生产线电控系统总成</v>
          </cell>
        </row>
        <row r="2073">
          <cell r="E2073">
            <v>31034.49</v>
          </cell>
          <cell r="F2073">
            <v>22654.82</v>
          </cell>
          <cell r="G2073">
            <v>8379.67</v>
          </cell>
          <cell r="H2073">
            <v>0</v>
          </cell>
          <cell r="I2073" t="str">
            <v>2018.11.14</v>
          </cell>
          <cell r="J2073" t="str">
            <v>96</v>
          </cell>
          <cell r="K2073" t="str">
            <v>种衣剂装置--肥东分厂</v>
          </cell>
          <cell r="L2073" t="str">
            <v>肥东制剂分厂</v>
          </cell>
          <cell r="M2073" t="str">
            <v>种衣剂车间</v>
          </cell>
          <cell r="N2073" t="str">
            <v>合肥泰禾光电</v>
          </cell>
          <cell r="O2073" t="str">
            <v>310.34</v>
          </cell>
          <cell r="P2073" t="str">
            <v>3,724.08</v>
          </cell>
          <cell r="Q2073" t="str">
            <v>1,241.38</v>
          </cell>
          <cell r="R2073" t="str">
            <v>73</v>
          </cell>
          <cell r="S2073" t="str">
            <v>平均年限法(一)</v>
          </cell>
          <cell r="T2073" t="str">
            <v>在用</v>
          </cell>
          <cell r="U2073" t="str">
            <v>在建工程转入</v>
          </cell>
          <cell r="V2073" t="str">
            <v>高鹏</v>
          </cell>
          <cell r="W2073" t="str">
            <v>2018.11.14</v>
          </cell>
          <cell r="X2073" t="str">
            <v>记--327</v>
          </cell>
        </row>
        <row r="2073">
          <cell r="AA2073" t="str">
            <v>0318</v>
          </cell>
        </row>
        <row r="2074">
          <cell r="B2074" t="str">
            <v>031700016</v>
          </cell>
          <cell r="C2074" t="str">
            <v>自动化升级改造6.2期-四轴码垛机器人</v>
          </cell>
          <cell r="D2074" t="str">
            <v>TR-F120</v>
          </cell>
          <cell r="E2074">
            <v>190031.49</v>
          </cell>
          <cell r="F2074">
            <v>138998.08</v>
          </cell>
          <cell r="G2074">
            <v>51033.41</v>
          </cell>
          <cell r="H2074">
            <v>0</v>
          </cell>
          <cell r="I2074" t="str">
            <v>2018.11.14</v>
          </cell>
          <cell r="J2074" t="str">
            <v>96</v>
          </cell>
          <cell r="K2074" t="str">
            <v>微胶囊装置--肥东分厂</v>
          </cell>
          <cell r="L2074" t="str">
            <v>肥东制剂分厂</v>
          </cell>
          <cell r="M2074" t="str">
            <v>微胶囊车间</v>
          </cell>
          <cell r="N2074" t="str">
            <v>合肥泰禾光电</v>
          </cell>
          <cell r="O2074" t="str">
            <v>1,900.31</v>
          </cell>
          <cell r="P2074" t="str">
            <v>22,803.72</v>
          </cell>
          <cell r="Q2074" t="str">
            <v>7,601.26</v>
          </cell>
          <cell r="R2074" t="str">
            <v>73</v>
          </cell>
          <cell r="S2074" t="str">
            <v>平均年限法(一)</v>
          </cell>
          <cell r="T2074" t="str">
            <v>在用</v>
          </cell>
          <cell r="U2074" t="str">
            <v>在建工程转入</v>
          </cell>
          <cell r="V2074" t="str">
            <v>高鹏</v>
          </cell>
          <cell r="W2074" t="str">
            <v>2018.11.14</v>
          </cell>
          <cell r="X2074" t="str">
            <v>记--328</v>
          </cell>
        </row>
        <row r="2074">
          <cell r="AA2074" t="str">
            <v>0317</v>
          </cell>
        </row>
        <row r="2075">
          <cell r="B2075" t="str">
            <v>031700017</v>
          </cell>
          <cell r="C2075" t="str">
            <v>自动化升级改造6.2期-机器人底座</v>
          </cell>
          <cell r="D2075" t="str">
            <v>TR-DZ01</v>
          </cell>
          <cell r="E2075">
            <v>4310.34</v>
          </cell>
          <cell r="F2075">
            <v>3146.3</v>
          </cell>
          <cell r="G2075">
            <v>1164.04</v>
          </cell>
          <cell r="H2075">
            <v>0</v>
          </cell>
          <cell r="I2075" t="str">
            <v>2018.11.14</v>
          </cell>
          <cell r="J2075" t="str">
            <v>96</v>
          </cell>
          <cell r="K2075" t="str">
            <v>微胶囊装置--肥东分厂</v>
          </cell>
          <cell r="L2075" t="str">
            <v>肥东制剂分厂</v>
          </cell>
          <cell r="M2075" t="str">
            <v>微胶囊车间</v>
          </cell>
          <cell r="N2075" t="str">
            <v>合肥泰禾光电</v>
          </cell>
          <cell r="O2075" t="str">
            <v>43.10</v>
          </cell>
          <cell r="P2075" t="str">
            <v>517.20</v>
          </cell>
          <cell r="Q2075" t="str">
            <v>172.41</v>
          </cell>
          <cell r="R2075" t="str">
            <v>73</v>
          </cell>
          <cell r="S2075" t="str">
            <v>平均年限法(一)</v>
          </cell>
          <cell r="T2075" t="str">
            <v>在用</v>
          </cell>
          <cell r="U2075" t="str">
            <v>在建工程转入</v>
          </cell>
          <cell r="V2075" t="str">
            <v>高鹏</v>
          </cell>
          <cell r="W2075" t="str">
            <v>2018.11.14</v>
          </cell>
          <cell r="X2075" t="str">
            <v>记--328</v>
          </cell>
        </row>
        <row r="2075">
          <cell r="AA2075" t="str">
            <v>0317</v>
          </cell>
        </row>
        <row r="2076">
          <cell r="B2076" t="str">
            <v>031700018</v>
          </cell>
          <cell r="C2076" t="str">
            <v>自动化升级改造6.2期-机器人安全围栏</v>
          </cell>
          <cell r="D2076" t="str">
            <v>TR-HL01</v>
          </cell>
          <cell r="E2076">
            <v>8620.69</v>
          </cell>
          <cell r="F2076">
            <v>6293.33</v>
          </cell>
          <cell r="G2076">
            <v>2327.36</v>
          </cell>
          <cell r="H2076">
            <v>0</v>
          </cell>
          <cell r="I2076" t="str">
            <v>2018.11.14</v>
          </cell>
          <cell r="J2076" t="str">
            <v>96</v>
          </cell>
          <cell r="K2076" t="str">
            <v>微胶囊装置--肥东分厂</v>
          </cell>
          <cell r="L2076" t="str">
            <v>肥东制剂分厂</v>
          </cell>
          <cell r="M2076" t="str">
            <v>微胶囊车间</v>
          </cell>
          <cell r="N2076" t="str">
            <v>合肥泰禾光电</v>
          </cell>
          <cell r="O2076" t="str">
            <v>86.21</v>
          </cell>
          <cell r="P2076" t="str">
            <v>1,034.52</v>
          </cell>
          <cell r="Q2076" t="str">
            <v>344.83</v>
          </cell>
          <cell r="R2076" t="str">
            <v>73</v>
          </cell>
          <cell r="S2076" t="str">
            <v>平均年限法(一)</v>
          </cell>
          <cell r="T2076" t="str">
            <v>在用</v>
          </cell>
          <cell r="U2076" t="str">
            <v>在建工程转入</v>
          </cell>
          <cell r="V2076" t="str">
            <v>高鹏</v>
          </cell>
          <cell r="W2076" t="str">
            <v>2018.11.14</v>
          </cell>
          <cell r="X2076" t="str">
            <v>记--328</v>
          </cell>
        </row>
        <row r="2076">
          <cell r="AA2076" t="str">
            <v>0317</v>
          </cell>
        </row>
        <row r="2077">
          <cell r="B2077" t="str">
            <v>031700019</v>
          </cell>
          <cell r="C2077" t="str">
            <v>自动化升级改造6.2期-纸箱海绵吸盘</v>
          </cell>
          <cell r="D2077" t="str">
            <v>TR-ZS01</v>
          </cell>
          <cell r="E2077">
            <v>21551.72</v>
          </cell>
          <cell r="F2077">
            <v>15732.96</v>
          </cell>
          <cell r="G2077">
            <v>5818.76</v>
          </cell>
          <cell r="H2077">
            <v>0</v>
          </cell>
          <cell r="I2077" t="str">
            <v>2018.11.14</v>
          </cell>
          <cell r="J2077" t="str">
            <v>96</v>
          </cell>
          <cell r="K2077" t="str">
            <v>微胶囊装置--肥东分厂</v>
          </cell>
          <cell r="L2077" t="str">
            <v>肥东制剂分厂</v>
          </cell>
          <cell r="M2077" t="str">
            <v>微胶囊车间</v>
          </cell>
          <cell r="N2077" t="str">
            <v>合肥泰禾光电</v>
          </cell>
          <cell r="O2077" t="str">
            <v>215.52</v>
          </cell>
          <cell r="P2077" t="str">
            <v>2,586.24</v>
          </cell>
          <cell r="Q2077" t="str">
            <v>862.07</v>
          </cell>
          <cell r="R2077" t="str">
            <v>73</v>
          </cell>
          <cell r="S2077" t="str">
            <v>平均年限法(一)</v>
          </cell>
          <cell r="T2077" t="str">
            <v>在用</v>
          </cell>
          <cell r="U2077" t="str">
            <v>在建工程转入</v>
          </cell>
          <cell r="V2077" t="str">
            <v>高鹏</v>
          </cell>
          <cell r="W2077" t="str">
            <v>2018.11.14</v>
          </cell>
          <cell r="X2077" t="str">
            <v>记--328</v>
          </cell>
        </row>
        <row r="2077">
          <cell r="AA2077" t="str">
            <v>0317</v>
          </cell>
        </row>
        <row r="2078">
          <cell r="B2078" t="str">
            <v>031700020</v>
          </cell>
          <cell r="C2078" t="str">
            <v>自动化升级改造6.2期-产品输送线</v>
          </cell>
          <cell r="D2078" t="str">
            <v>TR-SS01</v>
          </cell>
          <cell r="E2078">
            <v>6465.52</v>
          </cell>
          <cell r="F2078">
            <v>4720.18</v>
          </cell>
          <cell r="G2078">
            <v>1745.34</v>
          </cell>
          <cell r="H2078">
            <v>0</v>
          </cell>
          <cell r="I2078" t="str">
            <v>2018.11.14</v>
          </cell>
          <cell r="J2078" t="str">
            <v>96</v>
          </cell>
          <cell r="K2078" t="str">
            <v>微胶囊装置--肥东分厂</v>
          </cell>
          <cell r="L2078" t="str">
            <v>肥东制剂分厂</v>
          </cell>
          <cell r="M2078" t="str">
            <v>微胶囊车间</v>
          </cell>
          <cell r="N2078" t="str">
            <v>合肥泰禾光电</v>
          </cell>
          <cell r="O2078" t="str">
            <v>64.66</v>
          </cell>
          <cell r="P2078" t="str">
            <v>775.92</v>
          </cell>
          <cell r="Q2078" t="str">
            <v>258.62</v>
          </cell>
          <cell r="R2078" t="str">
            <v>73</v>
          </cell>
          <cell r="S2078" t="str">
            <v>平均年限法(一)</v>
          </cell>
          <cell r="T2078" t="str">
            <v>在用</v>
          </cell>
          <cell r="U2078" t="str">
            <v>在建工程转入</v>
          </cell>
          <cell r="V2078" t="str">
            <v>高鹏</v>
          </cell>
          <cell r="W2078" t="str">
            <v>2018.11.14</v>
          </cell>
          <cell r="X2078" t="str">
            <v>记--328</v>
          </cell>
        </row>
        <row r="2078">
          <cell r="AA2078" t="str">
            <v>0317</v>
          </cell>
        </row>
        <row r="2079">
          <cell r="B2079" t="str">
            <v>031700021</v>
          </cell>
          <cell r="C2079" t="str">
            <v>自动化升级改造6.2期-夹具吸盘</v>
          </cell>
          <cell r="D2079" t="str">
            <v>TR-XP01</v>
          </cell>
          <cell r="E2079">
            <v>6896.55</v>
          </cell>
          <cell r="F2079">
            <v>5034.81</v>
          </cell>
          <cell r="G2079">
            <v>1861.74</v>
          </cell>
          <cell r="H2079">
            <v>0</v>
          </cell>
          <cell r="I2079" t="str">
            <v>2018.11.14</v>
          </cell>
          <cell r="J2079" t="str">
            <v>96</v>
          </cell>
          <cell r="K2079" t="str">
            <v>微胶囊装置--肥东分厂</v>
          </cell>
          <cell r="L2079" t="str">
            <v>肥东制剂分厂</v>
          </cell>
          <cell r="M2079" t="str">
            <v>微胶囊车间</v>
          </cell>
          <cell r="N2079" t="str">
            <v>合肥泰禾光电</v>
          </cell>
          <cell r="O2079" t="str">
            <v>68.97</v>
          </cell>
          <cell r="P2079" t="str">
            <v>827.64</v>
          </cell>
          <cell r="Q2079" t="str">
            <v>275.86</v>
          </cell>
          <cell r="R2079" t="str">
            <v>73</v>
          </cell>
          <cell r="S2079" t="str">
            <v>平均年限法(一)</v>
          </cell>
          <cell r="T2079" t="str">
            <v>在用</v>
          </cell>
          <cell r="U2079" t="str">
            <v>在建工程转入</v>
          </cell>
          <cell r="V2079" t="str">
            <v>高鹏</v>
          </cell>
          <cell r="W2079" t="str">
            <v>2018.11.14</v>
          </cell>
          <cell r="X2079" t="str">
            <v>记--328</v>
          </cell>
        </row>
        <row r="2079">
          <cell r="AA2079" t="str">
            <v>0317</v>
          </cell>
        </row>
        <row r="2080">
          <cell r="B2080" t="str">
            <v>031700022</v>
          </cell>
          <cell r="C2080" t="str">
            <v>自动化升级改造6.2期-箱体输送和定位线</v>
          </cell>
          <cell r="D2080" t="str">
            <v>TR-SS02</v>
          </cell>
          <cell r="E2080">
            <v>8620.69</v>
          </cell>
          <cell r="F2080">
            <v>6293.33</v>
          </cell>
          <cell r="G2080">
            <v>2327.36</v>
          </cell>
          <cell r="H2080">
            <v>0</v>
          </cell>
          <cell r="I2080" t="str">
            <v>2018.11.14</v>
          </cell>
          <cell r="J2080" t="str">
            <v>96</v>
          </cell>
          <cell r="K2080" t="str">
            <v>微胶囊装置--肥东分厂</v>
          </cell>
          <cell r="L2080" t="str">
            <v>肥东制剂分厂</v>
          </cell>
          <cell r="M2080" t="str">
            <v>微胶囊车间</v>
          </cell>
          <cell r="N2080" t="str">
            <v>合肥泰禾光电</v>
          </cell>
          <cell r="O2080" t="str">
            <v>86.21</v>
          </cell>
          <cell r="P2080" t="str">
            <v>1,034.52</v>
          </cell>
          <cell r="Q2080" t="str">
            <v>344.83</v>
          </cell>
          <cell r="R2080" t="str">
            <v>73</v>
          </cell>
          <cell r="S2080" t="str">
            <v>平均年限法(一)</v>
          </cell>
          <cell r="T2080" t="str">
            <v>在用</v>
          </cell>
          <cell r="U2080" t="str">
            <v>在建工程转入</v>
          </cell>
          <cell r="V2080" t="str">
            <v>高鹏</v>
          </cell>
          <cell r="W2080" t="str">
            <v>2018.11.14</v>
          </cell>
          <cell r="X2080" t="str">
            <v>记--328</v>
          </cell>
        </row>
        <row r="2080">
          <cell r="AA2080" t="str">
            <v>0317</v>
          </cell>
        </row>
        <row r="2081">
          <cell r="B2081" t="str">
            <v>031700023</v>
          </cell>
          <cell r="C2081" t="str">
            <v>自动化升级改造6.2期-便签放箱机构</v>
          </cell>
          <cell r="D2081" t="str">
            <v>TR-BQ01</v>
          </cell>
          <cell r="E2081">
            <v>5603.45</v>
          </cell>
          <cell r="F2081">
            <v>4090.19</v>
          </cell>
          <cell r="G2081">
            <v>1513.26</v>
          </cell>
          <cell r="H2081">
            <v>0</v>
          </cell>
          <cell r="I2081" t="str">
            <v>2018.11.14</v>
          </cell>
          <cell r="J2081" t="str">
            <v>96</v>
          </cell>
          <cell r="K2081" t="str">
            <v>微胶囊装置--肥东分厂</v>
          </cell>
          <cell r="L2081" t="str">
            <v>肥东制剂分厂</v>
          </cell>
          <cell r="M2081" t="str">
            <v>微胶囊车间</v>
          </cell>
          <cell r="N2081" t="str">
            <v>合肥泰禾光电</v>
          </cell>
          <cell r="O2081" t="str">
            <v>56.03</v>
          </cell>
          <cell r="P2081" t="str">
            <v>672.36</v>
          </cell>
          <cell r="Q2081" t="str">
            <v>224.14</v>
          </cell>
          <cell r="R2081" t="str">
            <v>73</v>
          </cell>
          <cell r="S2081" t="str">
            <v>平均年限法(一)</v>
          </cell>
          <cell r="T2081" t="str">
            <v>在用</v>
          </cell>
          <cell r="U2081" t="str">
            <v>在建工程转入</v>
          </cell>
          <cell r="V2081" t="str">
            <v>高鹏</v>
          </cell>
          <cell r="W2081" t="str">
            <v>2018.11.14</v>
          </cell>
          <cell r="X2081" t="str">
            <v>记--328</v>
          </cell>
        </row>
        <row r="2081">
          <cell r="AA2081" t="str">
            <v>0317</v>
          </cell>
        </row>
        <row r="2082">
          <cell r="B2082" t="str">
            <v>031700024</v>
          </cell>
          <cell r="C2082" t="str">
            <v>自动化升级改造6.2期-开箱机</v>
          </cell>
        </row>
        <row r="2082">
          <cell r="E2082">
            <v>38793.1</v>
          </cell>
          <cell r="F2082">
            <v>28318.89</v>
          </cell>
          <cell r="G2082">
            <v>10474.21</v>
          </cell>
          <cell r="H2082">
            <v>0</v>
          </cell>
          <cell r="I2082" t="str">
            <v>2018.11.14</v>
          </cell>
          <cell r="J2082" t="str">
            <v>96</v>
          </cell>
          <cell r="K2082" t="str">
            <v>微胶囊装置--肥东分厂</v>
          </cell>
          <cell r="L2082" t="str">
            <v>肥东制剂分厂</v>
          </cell>
          <cell r="M2082" t="str">
            <v>微胶囊车间</v>
          </cell>
          <cell r="N2082" t="str">
            <v>合肥泰禾光电</v>
          </cell>
          <cell r="O2082" t="str">
            <v>387.93</v>
          </cell>
          <cell r="P2082" t="str">
            <v>4,655.16</v>
          </cell>
          <cell r="Q2082" t="str">
            <v>1,551.72</v>
          </cell>
          <cell r="R2082" t="str">
            <v>73</v>
          </cell>
          <cell r="S2082" t="str">
            <v>平均年限法(一)</v>
          </cell>
          <cell r="T2082" t="str">
            <v>在用</v>
          </cell>
          <cell r="U2082" t="str">
            <v>在建工程转入</v>
          </cell>
          <cell r="V2082" t="str">
            <v>高鹏</v>
          </cell>
          <cell r="W2082" t="str">
            <v>2018.11.14</v>
          </cell>
          <cell r="X2082" t="str">
            <v>记--328</v>
          </cell>
        </row>
        <row r="2082">
          <cell r="AA2082" t="str">
            <v>0317</v>
          </cell>
        </row>
        <row r="2083">
          <cell r="B2083" t="str">
            <v>031700025</v>
          </cell>
          <cell r="C2083" t="str">
            <v>自动化升级改造6.2期-封箱机</v>
          </cell>
        </row>
        <row r="2083">
          <cell r="E2083">
            <v>19396.55</v>
          </cell>
          <cell r="F2083">
            <v>14159.81</v>
          </cell>
          <cell r="G2083">
            <v>5236.74</v>
          </cell>
          <cell r="H2083">
            <v>0</v>
          </cell>
          <cell r="I2083" t="str">
            <v>2018.11.14</v>
          </cell>
          <cell r="J2083" t="str">
            <v>96</v>
          </cell>
          <cell r="K2083" t="str">
            <v>微胶囊装置--肥东分厂</v>
          </cell>
          <cell r="L2083" t="str">
            <v>肥东制剂分厂</v>
          </cell>
          <cell r="M2083" t="str">
            <v>微胶囊车间</v>
          </cell>
          <cell r="N2083" t="str">
            <v>合肥泰禾光电</v>
          </cell>
          <cell r="O2083" t="str">
            <v>193.97</v>
          </cell>
          <cell r="P2083" t="str">
            <v>2,327.64</v>
          </cell>
          <cell r="Q2083" t="str">
            <v>775.86</v>
          </cell>
          <cell r="R2083" t="str">
            <v>73</v>
          </cell>
          <cell r="S2083" t="str">
            <v>平均年限法(一)</v>
          </cell>
          <cell r="T2083" t="str">
            <v>在用</v>
          </cell>
          <cell r="U2083" t="str">
            <v>在建工程转入</v>
          </cell>
          <cell r="V2083" t="str">
            <v>高鹏</v>
          </cell>
          <cell r="W2083" t="str">
            <v>2018.11.14</v>
          </cell>
          <cell r="X2083" t="str">
            <v>记--328</v>
          </cell>
        </row>
        <row r="2083">
          <cell r="AA2083" t="str">
            <v>0317</v>
          </cell>
        </row>
        <row r="2084">
          <cell r="B2084" t="str">
            <v>031700026</v>
          </cell>
          <cell r="C2084" t="str">
            <v>自动化升级改造6.2期-打包机</v>
          </cell>
        </row>
        <row r="2084">
          <cell r="E2084">
            <v>21551.72</v>
          </cell>
          <cell r="F2084">
            <v>15732.96</v>
          </cell>
          <cell r="G2084">
            <v>5818.76</v>
          </cell>
          <cell r="H2084">
            <v>0</v>
          </cell>
          <cell r="I2084" t="str">
            <v>2018.11.14</v>
          </cell>
          <cell r="J2084" t="str">
            <v>96</v>
          </cell>
          <cell r="K2084" t="str">
            <v>微胶囊装置--肥东分厂</v>
          </cell>
          <cell r="L2084" t="str">
            <v>肥东制剂分厂</v>
          </cell>
          <cell r="M2084" t="str">
            <v>微胶囊车间</v>
          </cell>
          <cell r="N2084" t="str">
            <v>合肥泰禾光电</v>
          </cell>
          <cell r="O2084" t="str">
            <v>215.52</v>
          </cell>
          <cell r="P2084" t="str">
            <v>2,586.24</v>
          </cell>
          <cell r="Q2084" t="str">
            <v>862.07</v>
          </cell>
          <cell r="R2084" t="str">
            <v>73</v>
          </cell>
          <cell r="S2084" t="str">
            <v>平均年限法(一)</v>
          </cell>
          <cell r="T2084" t="str">
            <v>在用</v>
          </cell>
          <cell r="U2084" t="str">
            <v>在建工程转入</v>
          </cell>
          <cell r="V2084" t="str">
            <v>高鹏</v>
          </cell>
          <cell r="W2084" t="str">
            <v>2018.11.14</v>
          </cell>
          <cell r="X2084" t="str">
            <v>记--328</v>
          </cell>
        </row>
        <row r="2084">
          <cell r="AA2084" t="str">
            <v>0317</v>
          </cell>
        </row>
        <row r="2085">
          <cell r="B2085" t="str">
            <v>031700027</v>
          </cell>
          <cell r="C2085" t="str">
            <v>自动化升级改造6.2期—顶升移栽机构</v>
          </cell>
          <cell r="D2085" t="str">
            <v>TR-DS01</v>
          </cell>
          <cell r="E2085">
            <v>11637.93</v>
          </cell>
          <cell r="F2085">
            <v>8495.74</v>
          </cell>
          <cell r="G2085">
            <v>3142.19</v>
          </cell>
          <cell r="H2085">
            <v>0</v>
          </cell>
          <cell r="I2085" t="str">
            <v>2018.11.14</v>
          </cell>
          <cell r="J2085" t="str">
            <v>96</v>
          </cell>
          <cell r="K2085" t="str">
            <v>微胶囊装置--肥东分厂</v>
          </cell>
          <cell r="L2085" t="str">
            <v>肥东制剂分厂</v>
          </cell>
          <cell r="M2085" t="str">
            <v>微胶囊车间</v>
          </cell>
          <cell r="N2085" t="str">
            <v>合肥泰禾光电</v>
          </cell>
          <cell r="O2085" t="str">
            <v>116.38</v>
          </cell>
          <cell r="P2085" t="str">
            <v>1,396.56</v>
          </cell>
          <cell r="Q2085" t="str">
            <v>465.52</v>
          </cell>
          <cell r="R2085" t="str">
            <v>73</v>
          </cell>
          <cell r="S2085" t="str">
            <v>平均年限法(一)</v>
          </cell>
          <cell r="T2085" t="str">
            <v>在用</v>
          </cell>
          <cell r="U2085" t="str">
            <v>在建工程转入</v>
          </cell>
          <cell r="V2085" t="str">
            <v>高鹏</v>
          </cell>
          <cell r="W2085" t="str">
            <v>2018.11.14</v>
          </cell>
          <cell r="X2085" t="str">
            <v>记--328</v>
          </cell>
        </row>
        <row r="2085">
          <cell r="AA2085" t="str">
            <v>0317</v>
          </cell>
        </row>
        <row r="2086">
          <cell r="B2086" t="str">
            <v>031700028</v>
          </cell>
          <cell r="C2086" t="str">
            <v>自动化升级改造6.2期—顶升移栽机构</v>
          </cell>
          <cell r="D2086" t="str">
            <v>TR-DS01</v>
          </cell>
          <cell r="E2086">
            <v>11637.93</v>
          </cell>
          <cell r="F2086">
            <v>8495.74</v>
          </cell>
          <cell r="G2086">
            <v>3142.19</v>
          </cell>
          <cell r="H2086">
            <v>0</v>
          </cell>
          <cell r="I2086" t="str">
            <v>2018.11.14</v>
          </cell>
          <cell r="J2086" t="str">
            <v>96</v>
          </cell>
          <cell r="K2086" t="str">
            <v>微胶囊装置--肥东分厂</v>
          </cell>
          <cell r="L2086" t="str">
            <v>肥东制剂分厂</v>
          </cell>
          <cell r="M2086" t="str">
            <v>微胶囊车间</v>
          </cell>
          <cell r="N2086" t="str">
            <v>合肥泰禾光电</v>
          </cell>
          <cell r="O2086" t="str">
            <v>116.38</v>
          </cell>
          <cell r="P2086" t="str">
            <v>1,396.56</v>
          </cell>
          <cell r="Q2086" t="str">
            <v>465.52</v>
          </cell>
          <cell r="R2086" t="str">
            <v>73</v>
          </cell>
          <cell r="S2086" t="str">
            <v>平均年限法(一)</v>
          </cell>
          <cell r="T2086" t="str">
            <v>在用</v>
          </cell>
          <cell r="U2086" t="str">
            <v>在建工程转入</v>
          </cell>
          <cell r="V2086" t="str">
            <v>高鹏</v>
          </cell>
          <cell r="W2086" t="str">
            <v>2018.11.14</v>
          </cell>
          <cell r="X2086" t="str">
            <v>记--328</v>
          </cell>
        </row>
        <row r="2086">
          <cell r="AA2086" t="str">
            <v>0317</v>
          </cell>
        </row>
        <row r="2087">
          <cell r="B2087" t="str">
            <v>031700029</v>
          </cell>
          <cell r="C2087" t="str">
            <v>自动化升级改造6.2期—爬坡输送机</v>
          </cell>
          <cell r="D2087" t="str">
            <v>TR-PP01</v>
          </cell>
          <cell r="E2087">
            <v>5603.45</v>
          </cell>
          <cell r="F2087">
            <v>4090.19</v>
          </cell>
          <cell r="G2087">
            <v>1513.26</v>
          </cell>
          <cell r="H2087">
            <v>0</v>
          </cell>
          <cell r="I2087" t="str">
            <v>2018.11.14</v>
          </cell>
          <cell r="J2087" t="str">
            <v>96</v>
          </cell>
          <cell r="K2087" t="str">
            <v>微胶囊装置--肥东分厂</v>
          </cell>
          <cell r="L2087" t="str">
            <v>肥东制剂分厂</v>
          </cell>
          <cell r="M2087" t="str">
            <v>微胶囊车间</v>
          </cell>
          <cell r="N2087" t="str">
            <v>合肥泰禾光电</v>
          </cell>
          <cell r="O2087" t="str">
            <v>56.03</v>
          </cell>
          <cell r="P2087" t="str">
            <v>672.36</v>
          </cell>
          <cell r="Q2087" t="str">
            <v>224.14</v>
          </cell>
          <cell r="R2087" t="str">
            <v>73</v>
          </cell>
          <cell r="S2087" t="str">
            <v>平均年限法(一)</v>
          </cell>
          <cell r="T2087" t="str">
            <v>在用</v>
          </cell>
          <cell r="U2087" t="str">
            <v>在建工程转入</v>
          </cell>
          <cell r="V2087" t="str">
            <v>高鹏</v>
          </cell>
          <cell r="W2087" t="str">
            <v>2018.11.14</v>
          </cell>
          <cell r="X2087" t="str">
            <v>记--328</v>
          </cell>
        </row>
        <row r="2087">
          <cell r="AA2087" t="str">
            <v>0317</v>
          </cell>
        </row>
        <row r="2088">
          <cell r="B2088" t="str">
            <v>031700030</v>
          </cell>
          <cell r="C2088" t="str">
            <v>自动化升级改造6.2期—过渡滚筒输送机1</v>
          </cell>
          <cell r="D2088" t="str">
            <v>TR-SS01</v>
          </cell>
          <cell r="E2088">
            <v>10775.86</v>
          </cell>
          <cell r="F2088">
            <v>7866.48</v>
          </cell>
          <cell r="G2088">
            <v>2909.38</v>
          </cell>
          <cell r="H2088">
            <v>0</v>
          </cell>
          <cell r="I2088" t="str">
            <v>2018.11.14</v>
          </cell>
          <cell r="J2088" t="str">
            <v>96</v>
          </cell>
          <cell r="K2088" t="str">
            <v>微胶囊装置--肥东分厂</v>
          </cell>
          <cell r="L2088" t="str">
            <v>肥东制剂分厂</v>
          </cell>
          <cell r="M2088" t="str">
            <v>微胶囊车间</v>
          </cell>
          <cell r="N2088" t="str">
            <v>合肥泰禾光电</v>
          </cell>
          <cell r="O2088" t="str">
            <v>107.76</v>
          </cell>
          <cell r="P2088" t="str">
            <v>1,293.12</v>
          </cell>
          <cell r="Q2088" t="str">
            <v>431.03</v>
          </cell>
          <cell r="R2088" t="str">
            <v>73</v>
          </cell>
          <cell r="S2088" t="str">
            <v>平均年限法(一)</v>
          </cell>
          <cell r="T2088" t="str">
            <v>在用</v>
          </cell>
          <cell r="U2088" t="str">
            <v>在建工程转入</v>
          </cell>
          <cell r="V2088" t="str">
            <v>高鹏</v>
          </cell>
          <cell r="W2088" t="str">
            <v>2018.11.14</v>
          </cell>
          <cell r="X2088" t="str">
            <v>记--328</v>
          </cell>
        </row>
        <row r="2088">
          <cell r="AA2088" t="str">
            <v>0317</v>
          </cell>
        </row>
        <row r="2089">
          <cell r="B2089" t="str">
            <v>031700031</v>
          </cell>
          <cell r="C2089" t="str">
            <v>自动化升级改造6.2期—过渡滚筒输送机2</v>
          </cell>
          <cell r="D2089" t="str">
            <v>TR-SS02</v>
          </cell>
          <cell r="E2089">
            <v>10775.86</v>
          </cell>
          <cell r="F2089">
            <v>7866.48</v>
          </cell>
          <cell r="G2089">
            <v>2909.38</v>
          </cell>
          <cell r="H2089">
            <v>0</v>
          </cell>
          <cell r="I2089" t="str">
            <v>2018.11.14</v>
          </cell>
          <cell r="J2089" t="str">
            <v>96</v>
          </cell>
          <cell r="K2089" t="str">
            <v>微胶囊装置--肥东分厂</v>
          </cell>
          <cell r="L2089" t="str">
            <v>肥东制剂分厂</v>
          </cell>
          <cell r="M2089" t="str">
            <v>微胶囊车间</v>
          </cell>
          <cell r="N2089" t="str">
            <v>合肥泰禾光电</v>
          </cell>
          <cell r="O2089" t="str">
            <v>107.76</v>
          </cell>
          <cell r="P2089" t="str">
            <v>1,293.12</v>
          </cell>
          <cell r="Q2089" t="str">
            <v>431.03</v>
          </cell>
          <cell r="R2089" t="str">
            <v>73</v>
          </cell>
          <cell r="S2089" t="str">
            <v>平均年限法(一)</v>
          </cell>
          <cell r="T2089" t="str">
            <v>在用</v>
          </cell>
          <cell r="U2089" t="str">
            <v>在建工程转入</v>
          </cell>
          <cell r="V2089" t="str">
            <v>高鹏</v>
          </cell>
          <cell r="W2089" t="str">
            <v>2018.11.14</v>
          </cell>
          <cell r="X2089" t="str">
            <v>记--328</v>
          </cell>
        </row>
        <row r="2089">
          <cell r="AA2089" t="str">
            <v>0317</v>
          </cell>
        </row>
        <row r="2090">
          <cell r="B2090" t="str">
            <v>031700032</v>
          </cell>
          <cell r="C2090" t="str">
            <v>自动化升级改造6.2期—抓取输送机</v>
          </cell>
          <cell r="D2090" t="str">
            <v>TR-ZQ02</v>
          </cell>
          <cell r="E2090">
            <v>10344.83</v>
          </cell>
          <cell r="F2090">
            <v>7551.85</v>
          </cell>
          <cell r="G2090">
            <v>2792.98</v>
          </cell>
          <cell r="H2090">
            <v>0</v>
          </cell>
          <cell r="I2090" t="str">
            <v>2018.11.14</v>
          </cell>
          <cell r="J2090" t="str">
            <v>96</v>
          </cell>
          <cell r="K2090" t="str">
            <v>微胶囊装置--肥东分厂</v>
          </cell>
          <cell r="L2090" t="str">
            <v>肥东制剂分厂</v>
          </cell>
          <cell r="M2090" t="str">
            <v>微胶囊车间</v>
          </cell>
          <cell r="N2090" t="str">
            <v>合肥泰禾光电</v>
          </cell>
          <cell r="O2090" t="str">
            <v>103.45</v>
          </cell>
          <cell r="P2090" t="str">
            <v>1,241.40</v>
          </cell>
          <cell r="Q2090" t="str">
            <v>413.79</v>
          </cell>
          <cell r="R2090" t="str">
            <v>73</v>
          </cell>
          <cell r="S2090" t="str">
            <v>平均年限法(一)</v>
          </cell>
          <cell r="T2090" t="str">
            <v>在用</v>
          </cell>
          <cell r="U2090" t="str">
            <v>在建工程转入</v>
          </cell>
          <cell r="V2090" t="str">
            <v>高鹏</v>
          </cell>
          <cell r="W2090" t="str">
            <v>2018.11.14</v>
          </cell>
          <cell r="X2090" t="str">
            <v>记--328</v>
          </cell>
        </row>
        <row r="2090">
          <cell r="AA2090" t="str">
            <v>0317</v>
          </cell>
        </row>
        <row r="2091">
          <cell r="B2091" t="str">
            <v>031700033</v>
          </cell>
          <cell r="C2091" t="str">
            <v>自动化升级改造6.2期—托盘库本体</v>
          </cell>
          <cell r="D2091" t="str">
            <v>TR-BT01</v>
          </cell>
          <cell r="E2091">
            <v>14655.17</v>
          </cell>
          <cell r="F2091">
            <v>10698.15</v>
          </cell>
          <cell r="G2091">
            <v>3957.02</v>
          </cell>
          <cell r="H2091">
            <v>0</v>
          </cell>
          <cell r="I2091" t="str">
            <v>2018.11.14</v>
          </cell>
          <cell r="J2091" t="str">
            <v>96</v>
          </cell>
          <cell r="K2091" t="str">
            <v>微胶囊装置--肥东分厂</v>
          </cell>
          <cell r="L2091" t="str">
            <v>肥东制剂分厂</v>
          </cell>
          <cell r="M2091" t="str">
            <v>微胶囊车间</v>
          </cell>
          <cell r="N2091" t="str">
            <v>合肥泰禾光电</v>
          </cell>
          <cell r="O2091" t="str">
            <v>146.55</v>
          </cell>
          <cell r="P2091" t="str">
            <v>1,758.60</v>
          </cell>
          <cell r="Q2091" t="str">
            <v>586.21</v>
          </cell>
          <cell r="R2091" t="str">
            <v>73</v>
          </cell>
          <cell r="S2091" t="str">
            <v>平均年限法(一)</v>
          </cell>
          <cell r="T2091" t="str">
            <v>在用</v>
          </cell>
          <cell r="U2091" t="str">
            <v>在建工程转入</v>
          </cell>
          <cell r="V2091" t="str">
            <v>高鹏</v>
          </cell>
          <cell r="W2091" t="str">
            <v>2018.11.14</v>
          </cell>
          <cell r="X2091" t="str">
            <v>记--328</v>
          </cell>
        </row>
        <row r="2091">
          <cell r="AA2091" t="str">
            <v>0317</v>
          </cell>
        </row>
        <row r="2092">
          <cell r="B2092" t="str">
            <v>031700034</v>
          </cell>
          <cell r="C2092" t="str">
            <v>自动化升级改造6.2期—空托盘链条输送机1</v>
          </cell>
          <cell r="D2092" t="str">
            <v>TR-LT01</v>
          </cell>
          <cell r="E2092">
            <v>10344.83</v>
          </cell>
          <cell r="F2092">
            <v>7551.85</v>
          </cell>
          <cell r="G2092">
            <v>2792.98</v>
          </cell>
          <cell r="H2092">
            <v>0</v>
          </cell>
          <cell r="I2092" t="str">
            <v>2018.11.14</v>
          </cell>
          <cell r="J2092" t="str">
            <v>96</v>
          </cell>
          <cell r="K2092" t="str">
            <v>微胶囊装置--肥东分厂</v>
          </cell>
          <cell r="L2092" t="str">
            <v>肥东制剂分厂</v>
          </cell>
          <cell r="M2092" t="str">
            <v>微胶囊车间</v>
          </cell>
          <cell r="N2092" t="str">
            <v>合肥泰禾光电</v>
          </cell>
          <cell r="O2092" t="str">
            <v>103.45</v>
          </cell>
          <cell r="P2092" t="str">
            <v>1,241.40</v>
          </cell>
          <cell r="Q2092" t="str">
            <v>413.79</v>
          </cell>
          <cell r="R2092" t="str">
            <v>73</v>
          </cell>
          <cell r="S2092" t="str">
            <v>平均年限法(一)</v>
          </cell>
          <cell r="T2092" t="str">
            <v>在用</v>
          </cell>
          <cell r="U2092" t="str">
            <v>在建工程转入</v>
          </cell>
          <cell r="V2092" t="str">
            <v>高鹏</v>
          </cell>
          <cell r="W2092" t="str">
            <v>2018.11.14</v>
          </cell>
          <cell r="X2092" t="str">
            <v>记--328</v>
          </cell>
        </row>
        <row r="2092">
          <cell r="AA2092" t="str">
            <v>0317</v>
          </cell>
        </row>
        <row r="2093">
          <cell r="B2093" t="str">
            <v>031700035</v>
          </cell>
          <cell r="C2093" t="str">
            <v>自动化升级改造6.2期—空托盘链条输送机2</v>
          </cell>
          <cell r="D2093" t="str">
            <v>TR-LT02</v>
          </cell>
          <cell r="E2093">
            <v>11206.9</v>
          </cell>
          <cell r="F2093">
            <v>8181.11</v>
          </cell>
          <cell r="G2093">
            <v>3025.79</v>
          </cell>
          <cell r="H2093">
            <v>0</v>
          </cell>
          <cell r="I2093" t="str">
            <v>2018.11.14</v>
          </cell>
          <cell r="J2093" t="str">
            <v>96</v>
          </cell>
          <cell r="K2093" t="str">
            <v>微胶囊装置--肥东分厂</v>
          </cell>
          <cell r="L2093" t="str">
            <v>肥东制剂分厂</v>
          </cell>
          <cell r="M2093" t="str">
            <v>微胶囊车间</v>
          </cell>
          <cell r="N2093" t="str">
            <v>合肥泰禾光电</v>
          </cell>
          <cell r="O2093" t="str">
            <v>112.07</v>
          </cell>
          <cell r="P2093" t="str">
            <v>1,344.84</v>
          </cell>
          <cell r="Q2093" t="str">
            <v>448.28</v>
          </cell>
          <cell r="R2093" t="str">
            <v>73</v>
          </cell>
          <cell r="S2093" t="str">
            <v>平均年限法(一)</v>
          </cell>
          <cell r="T2093" t="str">
            <v>在用</v>
          </cell>
          <cell r="U2093" t="str">
            <v>在建工程转入</v>
          </cell>
          <cell r="V2093" t="str">
            <v>高鹏</v>
          </cell>
          <cell r="W2093" t="str">
            <v>2018.11.14</v>
          </cell>
          <cell r="X2093" t="str">
            <v>记--328</v>
          </cell>
        </row>
        <row r="2093">
          <cell r="AA2093" t="str">
            <v>0317</v>
          </cell>
        </row>
        <row r="2094">
          <cell r="B2094" t="str">
            <v>031700036</v>
          </cell>
          <cell r="C2094" t="str">
            <v>自动化升级改造6.2期—空托盘移栽输送机</v>
          </cell>
          <cell r="D2094" t="str">
            <v>TR-XZ02</v>
          </cell>
          <cell r="E2094">
            <v>16810.35</v>
          </cell>
          <cell r="F2094">
            <v>12271.3</v>
          </cell>
          <cell r="G2094">
            <v>4539.05</v>
          </cell>
          <cell r="H2094">
            <v>0</v>
          </cell>
          <cell r="I2094" t="str">
            <v>2018.11.14</v>
          </cell>
          <cell r="J2094" t="str">
            <v>96</v>
          </cell>
          <cell r="K2094" t="str">
            <v>微胶囊装置--肥东分厂</v>
          </cell>
          <cell r="L2094" t="str">
            <v>肥东制剂分厂</v>
          </cell>
          <cell r="M2094" t="str">
            <v>微胶囊车间</v>
          </cell>
          <cell r="N2094" t="str">
            <v>合肥泰禾光电</v>
          </cell>
          <cell r="O2094" t="str">
            <v>168.10</v>
          </cell>
          <cell r="P2094" t="str">
            <v>2,017.20</v>
          </cell>
          <cell r="Q2094" t="str">
            <v>672.41</v>
          </cell>
          <cell r="R2094" t="str">
            <v>73</v>
          </cell>
          <cell r="S2094" t="str">
            <v>平均年限法(一)</v>
          </cell>
          <cell r="T2094" t="str">
            <v>在用</v>
          </cell>
          <cell r="U2094" t="str">
            <v>在建工程转入</v>
          </cell>
          <cell r="V2094" t="str">
            <v>高鹏</v>
          </cell>
          <cell r="W2094" t="str">
            <v>2018.11.14</v>
          </cell>
          <cell r="X2094" t="str">
            <v>记--328</v>
          </cell>
        </row>
        <row r="2094">
          <cell r="AA2094" t="str">
            <v>0317</v>
          </cell>
        </row>
        <row r="2095">
          <cell r="B2095" t="str">
            <v>031700037</v>
          </cell>
          <cell r="C2095" t="str">
            <v>自动化升级改造6.2期—空托盘移栽输送机</v>
          </cell>
          <cell r="D2095" t="str">
            <v>TR-XZ02</v>
          </cell>
          <cell r="E2095">
            <v>16810.35</v>
          </cell>
          <cell r="F2095">
            <v>12271.3</v>
          </cell>
          <cell r="G2095">
            <v>4539.05</v>
          </cell>
          <cell r="H2095">
            <v>0</v>
          </cell>
          <cell r="I2095" t="str">
            <v>2018.11.14</v>
          </cell>
          <cell r="J2095" t="str">
            <v>96</v>
          </cell>
          <cell r="K2095" t="str">
            <v>微胶囊装置--肥东分厂</v>
          </cell>
          <cell r="L2095" t="str">
            <v>肥东制剂分厂</v>
          </cell>
          <cell r="M2095" t="str">
            <v>微胶囊车间</v>
          </cell>
          <cell r="N2095" t="str">
            <v>合肥泰禾光电</v>
          </cell>
          <cell r="O2095" t="str">
            <v>168.10</v>
          </cell>
          <cell r="P2095" t="str">
            <v>2,017.20</v>
          </cell>
          <cell r="Q2095" t="str">
            <v>672.41</v>
          </cell>
          <cell r="R2095" t="str">
            <v>73</v>
          </cell>
          <cell r="S2095" t="str">
            <v>平均年限法(一)</v>
          </cell>
          <cell r="T2095" t="str">
            <v>在用</v>
          </cell>
          <cell r="U2095" t="str">
            <v>在建工程转入</v>
          </cell>
          <cell r="V2095" t="str">
            <v>高鹏</v>
          </cell>
          <cell r="W2095" t="str">
            <v>2018.11.14</v>
          </cell>
          <cell r="X2095" t="str">
            <v>记--328</v>
          </cell>
        </row>
        <row r="2095">
          <cell r="AA2095" t="str">
            <v>0317</v>
          </cell>
        </row>
        <row r="2096">
          <cell r="B2096" t="str">
            <v>031700038</v>
          </cell>
          <cell r="C2096" t="str">
            <v>自动化升级改造6.2期—码垛输送机</v>
          </cell>
          <cell r="D2096" t="str">
            <v>TR-MD01</v>
          </cell>
          <cell r="E2096">
            <v>11206.9</v>
          </cell>
          <cell r="F2096">
            <v>8181.11</v>
          </cell>
          <cell r="G2096">
            <v>3025.79</v>
          </cell>
          <cell r="H2096">
            <v>0</v>
          </cell>
          <cell r="I2096" t="str">
            <v>2018.11.14</v>
          </cell>
          <cell r="J2096" t="str">
            <v>96</v>
          </cell>
          <cell r="K2096" t="str">
            <v>微胶囊装置--肥东分厂</v>
          </cell>
          <cell r="L2096" t="str">
            <v>肥东制剂分厂</v>
          </cell>
          <cell r="M2096" t="str">
            <v>微胶囊车间</v>
          </cell>
          <cell r="N2096" t="str">
            <v>合肥泰禾光电</v>
          </cell>
          <cell r="O2096" t="str">
            <v>112.07</v>
          </cell>
          <cell r="P2096" t="str">
            <v>1,344.84</v>
          </cell>
          <cell r="Q2096" t="str">
            <v>448.28</v>
          </cell>
          <cell r="R2096" t="str">
            <v>73</v>
          </cell>
          <cell r="S2096" t="str">
            <v>平均年限法(一)</v>
          </cell>
          <cell r="T2096" t="str">
            <v>在用</v>
          </cell>
          <cell r="U2096" t="str">
            <v>在建工程转入</v>
          </cell>
          <cell r="V2096" t="str">
            <v>高鹏</v>
          </cell>
          <cell r="W2096" t="str">
            <v>2018.11.14</v>
          </cell>
          <cell r="X2096" t="str">
            <v>记--328</v>
          </cell>
        </row>
        <row r="2096">
          <cell r="AA2096" t="str">
            <v>0317</v>
          </cell>
        </row>
        <row r="2097">
          <cell r="B2097" t="str">
            <v>031700039</v>
          </cell>
          <cell r="C2097" t="str">
            <v>自动化升级改造6.2期—码垛输送机</v>
          </cell>
          <cell r="D2097" t="str">
            <v>TR-MD01</v>
          </cell>
          <cell r="E2097">
            <v>11206.9</v>
          </cell>
          <cell r="F2097">
            <v>8181.11</v>
          </cell>
          <cell r="G2097">
            <v>3025.79</v>
          </cell>
          <cell r="H2097">
            <v>0</v>
          </cell>
          <cell r="I2097" t="str">
            <v>2018.11.14</v>
          </cell>
          <cell r="J2097" t="str">
            <v>96</v>
          </cell>
          <cell r="K2097" t="str">
            <v>微胶囊装置--肥东分厂</v>
          </cell>
          <cell r="L2097" t="str">
            <v>肥东制剂分厂</v>
          </cell>
          <cell r="M2097" t="str">
            <v>微胶囊车间</v>
          </cell>
          <cell r="N2097" t="str">
            <v>合肥泰禾光电</v>
          </cell>
          <cell r="O2097" t="str">
            <v>112.07</v>
          </cell>
          <cell r="P2097" t="str">
            <v>1,344.84</v>
          </cell>
          <cell r="Q2097" t="str">
            <v>448.28</v>
          </cell>
          <cell r="R2097" t="str">
            <v>73</v>
          </cell>
          <cell r="S2097" t="str">
            <v>平均年限法(一)</v>
          </cell>
          <cell r="T2097" t="str">
            <v>在用</v>
          </cell>
          <cell r="U2097" t="str">
            <v>在建工程转入</v>
          </cell>
          <cell r="V2097" t="str">
            <v>高鹏</v>
          </cell>
          <cell r="W2097" t="str">
            <v>2018.11.14</v>
          </cell>
          <cell r="X2097" t="str">
            <v>记--328</v>
          </cell>
        </row>
        <row r="2097">
          <cell r="AA2097" t="str">
            <v>0317</v>
          </cell>
        </row>
        <row r="2098">
          <cell r="B2098" t="str">
            <v>031700040</v>
          </cell>
          <cell r="C2098" t="str">
            <v>自动化升级改造6.2期—叉取输送机</v>
          </cell>
          <cell r="D2098" t="str">
            <v>TR-CQ01</v>
          </cell>
          <cell r="E2098">
            <v>8189.64</v>
          </cell>
          <cell r="F2098">
            <v>5978.7</v>
          </cell>
          <cell r="G2098">
            <v>2210.94</v>
          </cell>
          <cell r="H2098">
            <v>0</v>
          </cell>
          <cell r="I2098" t="str">
            <v>2018.11.14</v>
          </cell>
          <cell r="J2098" t="str">
            <v>96</v>
          </cell>
          <cell r="K2098" t="str">
            <v>微胶囊装置--肥东分厂</v>
          </cell>
          <cell r="L2098" t="str">
            <v>肥东制剂分厂</v>
          </cell>
          <cell r="M2098" t="str">
            <v>微胶囊车间</v>
          </cell>
          <cell r="N2098" t="str">
            <v>合肥泰禾光电</v>
          </cell>
          <cell r="O2098" t="str">
            <v>81.90</v>
          </cell>
          <cell r="P2098" t="str">
            <v>982.80</v>
          </cell>
          <cell r="Q2098" t="str">
            <v>327.59</v>
          </cell>
          <cell r="R2098" t="str">
            <v>73</v>
          </cell>
          <cell r="S2098" t="str">
            <v>平均年限法(一)</v>
          </cell>
          <cell r="T2098" t="str">
            <v>在用</v>
          </cell>
          <cell r="U2098" t="str">
            <v>在建工程转入</v>
          </cell>
          <cell r="V2098" t="str">
            <v>高鹏</v>
          </cell>
          <cell r="W2098" t="str">
            <v>2018.11.14</v>
          </cell>
          <cell r="X2098" t="str">
            <v>记--328</v>
          </cell>
        </row>
        <row r="2098">
          <cell r="AA2098" t="str">
            <v>0317</v>
          </cell>
        </row>
        <row r="2099">
          <cell r="B2099" t="str">
            <v>031700041</v>
          </cell>
          <cell r="C2099" t="str">
            <v>自动化升级改造6.2期—叉取输送机</v>
          </cell>
          <cell r="D2099" t="str">
            <v>TR-CQ01</v>
          </cell>
          <cell r="E2099">
            <v>8189.64</v>
          </cell>
          <cell r="F2099">
            <v>5978.7</v>
          </cell>
          <cell r="G2099">
            <v>2210.94</v>
          </cell>
          <cell r="H2099">
            <v>0</v>
          </cell>
          <cell r="I2099" t="str">
            <v>2018.11.14</v>
          </cell>
          <cell r="J2099" t="str">
            <v>96</v>
          </cell>
          <cell r="K2099" t="str">
            <v>微胶囊装置--肥东分厂</v>
          </cell>
          <cell r="L2099" t="str">
            <v>肥东制剂分厂</v>
          </cell>
          <cell r="M2099" t="str">
            <v>微胶囊车间</v>
          </cell>
          <cell r="N2099" t="str">
            <v>合肥泰禾光电</v>
          </cell>
          <cell r="O2099" t="str">
            <v>81.90</v>
          </cell>
          <cell r="P2099" t="str">
            <v>982.80</v>
          </cell>
          <cell r="Q2099" t="str">
            <v>327.59</v>
          </cell>
          <cell r="R2099" t="str">
            <v>73</v>
          </cell>
          <cell r="S2099" t="str">
            <v>平均年限法(一)</v>
          </cell>
          <cell r="T2099" t="str">
            <v>在用</v>
          </cell>
          <cell r="U2099" t="str">
            <v>在建工程转入</v>
          </cell>
          <cell r="V2099" t="str">
            <v>高鹏</v>
          </cell>
          <cell r="W2099" t="str">
            <v>2018.11.14</v>
          </cell>
          <cell r="X2099" t="str">
            <v>记--328</v>
          </cell>
        </row>
        <row r="2099">
          <cell r="AA2099" t="str">
            <v>0317</v>
          </cell>
        </row>
        <row r="2100">
          <cell r="B2100" t="str">
            <v>031700042</v>
          </cell>
          <cell r="C2100" t="str">
            <v>自动化升级改造6.2期—电气部分</v>
          </cell>
        </row>
        <row r="2100">
          <cell r="E2100">
            <v>43103.45</v>
          </cell>
          <cell r="F2100">
            <v>31465.19</v>
          </cell>
          <cell r="G2100">
            <v>11638.26</v>
          </cell>
          <cell r="H2100">
            <v>0</v>
          </cell>
          <cell r="I2100" t="str">
            <v>2018.11.14</v>
          </cell>
          <cell r="J2100" t="str">
            <v>96</v>
          </cell>
          <cell r="K2100" t="str">
            <v>微胶囊装置--肥东分厂</v>
          </cell>
          <cell r="L2100" t="str">
            <v>肥东制剂分厂</v>
          </cell>
          <cell r="M2100" t="str">
            <v>微胶囊车间</v>
          </cell>
          <cell r="N2100" t="str">
            <v>合肥泰禾光电</v>
          </cell>
          <cell r="O2100" t="str">
            <v>431.03</v>
          </cell>
          <cell r="P2100" t="str">
            <v>5,172.36</v>
          </cell>
          <cell r="Q2100" t="str">
            <v>1,724.14</v>
          </cell>
          <cell r="R2100" t="str">
            <v>73</v>
          </cell>
          <cell r="S2100" t="str">
            <v>平均年限法(一)</v>
          </cell>
          <cell r="T2100" t="str">
            <v>在用</v>
          </cell>
          <cell r="U2100" t="str">
            <v>在建工程转入</v>
          </cell>
          <cell r="V2100" t="str">
            <v>高鹏</v>
          </cell>
          <cell r="W2100" t="str">
            <v>2018.11.14</v>
          </cell>
          <cell r="X2100" t="str">
            <v>记--328</v>
          </cell>
        </row>
        <row r="2100">
          <cell r="AA2100" t="str">
            <v>0317</v>
          </cell>
        </row>
        <row r="2101">
          <cell r="B2101" t="str">
            <v>031700043</v>
          </cell>
          <cell r="C2101" t="str">
            <v>自动化升级改造6.2期—全自动理瓶机+上瓶机</v>
          </cell>
          <cell r="D2101" t="str">
            <v>LP-72</v>
          </cell>
          <cell r="E2101">
            <v>118965.52</v>
          </cell>
          <cell r="F2101">
            <v>86845.18</v>
          </cell>
          <cell r="G2101">
            <v>32120.34</v>
          </cell>
          <cell r="H2101">
            <v>0</v>
          </cell>
          <cell r="I2101" t="str">
            <v>2018.11.14</v>
          </cell>
          <cell r="J2101" t="str">
            <v>96</v>
          </cell>
          <cell r="K2101" t="str">
            <v>微胶囊装置--肥东分厂</v>
          </cell>
          <cell r="L2101" t="str">
            <v>肥东制剂分厂</v>
          </cell>
          <cell r="M2101" t="str">
            <v>微胶囊车间</v>
          </cell>
          <cell r="N2101" t="str">
            <v>合肥泰禾光电</v>
          </cell>
          <cell r="O2101" t="str">
            <v>1,189.66</v>
          </cell>
          <cell r="P2101" t="str">
            <v>14,275.92</v>
          </cell>
          <cell r="Q2101" t="str">
            <v>4,758.62</v>
          </cell>
          <cell r="R2101" t="str">
            <v>73</v>
          </cell>
          <cell r="S2101" t="str">
            <v>平均年限法(一)</v>
          </cell>
          <cell r="T2101" t="str">
            <v>在用</v>
          </cell>
          <cell r="U2101" t="str">
            <v>在建工程转入</v>
          </cell>
          <cell r="V2101" t="str">
            <v>高鹏</v>
          </cell>
          <cell r="W2101" t="str">
            <v>2018.11.14</v>
          </cell>
          <cell r="X2101" t="str">
            <v>记--328</v>
          </cell>
        </row>
        <row r="2101">
          <cell r="AA2101" t="str">
            <v>0317</v>
          </cell>
        </row>
        <row r="2102">
          <cell r="B2102" t="str">
            <v>031700044</v>
          </cell>
          <cell r="C2102" t="str">
            <v>自动化升级改造6.2期—变频动力刀</v>
          </cell>
          <cell r="D2102" t="str">
            <v>DL-01</v>
          </cell>
          <cell r="E2102">
            <v>2586.21</v>
          </cell>
          <cell r="F2102">
            <v>1887.78</v>
          </cell>
          <cell r="G2102">
            <v>698.43</v>
          </cell>
          <cell r="H2102">
            <v>0</v>
          </cell>
          <cell r="I2102" t="str">
            <v>2018.11.14</v>
          </cell>
          <cell r="J2102" t="str">
            <v>96</v>
          </cell>
          <cell r="K2102" t="str">
            <v>微胶囊装置--肥东分厂</v>
          </cell>
          <cell r="L2102" t="str">
            <v>肥东制剂分厂</v>
          </cell>
          <cell r="M2102" t="str">
            <v>微胶囊车间</v>
          </cell>
          <cell r="N2102" t="str">
            <v>合肥泰禾光电</v>
          </cell>
          <cell r="O2102" t="str">
            <v>25.86</v>
          </cell>
          <cell r="P2102" t="str">
            <v>310.32</v>
          </cell>
          <cell r="Q2102" t="str">
            <v>103.45</v>
          </cell>
          <cell r="R2102" t="str">
            <v>73</v>
          </cell>
          <cell r="S2102" t="str">
            <v>平均年限法(一)</v>
          </cell>
          <cell r="T2102" t="str">
            <v>在用</v>
          </cell>
          <cell r="U2102" t="str">
            <v>在建工程转入</v>
          </cell>
          <cell r="V2102" t="str">
            <v>高鹏</v>
          </cell>
          <cell r="W2102" t="str">
            <v>2018.11.14</v>
          </cell>
          <cell r="X2102" t="str">
            <v>记--328</v>
          </cell>
        </row>
        <row r="2102">
          <cell r="AA2102" t="str">
            <v>0317</v>
          </cell>
        </row>
        <row r="2103">
          <cell r="B2103" t="str">
            <v>031700045</v>
          </cell>
          <cell r="C2103" t="str">
            <v>自动化升级改造6.2期—变频动力刀</v>
          </cell>
          <cell r="D2103" t="str">
            <v>DL-01</v>
          </cell>
          <cell r="E2103">
            <v>2586.21</v>
          </cell>
          <cell r="F2103">
            <v>1887.78</v>
          </cell>
          <cell r="G2103">
            <v>698.43</v>
          </cell>
          <cell r="H2103">
            <v>0</v>
          </cell>
          <cell r="I2103" t="str">
            <v>2018.11.14</v>
          </cell>
          <cell r="J2103" t="str">
            <v>96</v>
          </cell>
          <cell r="K2103" t="str">
            <v>微胶囊装置--肥东分厂</v>
          </cell>
          <cell r="L2103" t="str">
            <v>肥东制剂分厂</v>
          </cell>
          <cell r="M2103" t="str">
            <v>微胶囊车间</v>
          </cell>
          <cell r="N2103" t="str">
            <v>合肥泰禾光电</v>
          </cell>
          <cell r="O2103" t="str">
            <v>25.86</v>
          </cell>
          <cell r="P2103" t="str">
            <v>310.32</v>
          </cell>
          <cell r="Q2103" t="str">
            <v>103.45</v>
          </cell>
          <cell r="R2103" t="str">
            <v>73</v>
          </cell>
          <cell r="S2103" t="str">
            <v>平均年限法(一)</v>
          </cell>
          <cell r="T2103" t="str">
            <v>在用</v>
          </cell>
          <cell r="U2103" t="str">
            <v>在建工程转入</v>
          </cell>
          <cell r="V2103" t="str">
            <v>高鹏</v>
          </cell>
          <cell r="W2103" t="str">
            <v>2018.11.14</v>
          </cell>
          <cell r="X2103" t="str">
            <v>记--328</v>
          </cell>
        </row>
        <row r="2103">
          <cell r="AA2103" t="str">
            <v>0317</v>
          </cell>
        </row>
        <row r="2104">
          <cell r="B2104" t="str">
            <v>031700046</v>
          </cell>
          <cell r="C2104" t="str">
            <v>自动化升级改造6.2期—变频动力刀</v>
          </cell>
          <cell r="D2104" t="str">
            <v>DL-01</v>
          </cell>
          <cell r="E2104">
            <v>2586.21</v>
          </cell>
          <cell r="F2104">
            <v>1887.78</v>
          </cell>
          <cell r="G2104">
            <v>698.43</v>
          </cell>
          <cell r="H2104">
            <v>0</v>
          </cell>
          <cell r="I2104" t="str">
            <v>2018.11.14</v>
          </cell>
          <cell r="J2104" t="str">
            <v>96</v>
          </cell>
          <cell r="K2104" t="str">
            <v>微胶囊装置--肥东分厂</v>
          </cell>
          <cell r="L2104" t="str">
            <v>肥东制剂分厂</v>
          </cell>
          <cell r="M2104" t="str">
            <v>微胶囊车间</v>
          </cell>
          <cell r="N2104" t="str">
            <v>合肥泰禾光电</v>
          </cell>
          <cell r="O2104" t="str">
            <v>25.86</v>
          </cell>
          <cell r="P2104" t="str">
            <v>310.32</v>
          </cell>
          <cell r="Q2104" t="str">
            <v>103.45</v>
          </cell>
          <cell r="R2104" t="str">
            <v>73</v>
          </cell>
          <cell r="S2104" t="str">
            <v>平均年限法(一)</v>
          </cell>
          <cell r="T2104" t="str">
            <v>在用</v>
          </cell>
          <cell r="U2104" t="str">
            <v>在建工程转入</v>
          </cell>
          <cell r="V2104" t="str">
            <v>高鹏</v>
          </cell>
          <cell r="W2104" t="str">
            <v>2018.11.14</v>
          </cell>
          <cell r="X2104" t="str">
            <v>记--328</v>
          </cell>
        </row>
        <row r="2104">
          <cell r="AA2104" t="str">
            <v>0317</v>
          </cell>
        </row>
        <row r="2105">
          <cell r="B2105" t="str">
            <v>031700047</v>
          </cell>
          <cell r="C2105" t="str">
            <v>自动化升级改造6.2期—变频动力刀</v>
          </cell>
          <cell r="D2105" t="str">
            <v>DL-01</v>
          </cell>
          <cell r="E2105">
            <v>2586.21</v>
          </cell>
          <cell r="F2105">
            <v>1887.78</v>
          </cell>
          <cell r="G2105">
            <v>698.43</v>
          </cell>
          <cell r="H2105">
            <v>0</v>
          </cell>
          <cell r="I2105" t="str">
            <v>2018.11.14</v>
          </cell>
          <cell r="J2105" t="str">
            <v>96</v>
          </cell>
          <cell r="K2105" t="str">
            <v>微胶囊装置--肥东分厂</v>
          </cell>
          <cell r="L2105" t="str">
            <v>肥东制剂分厂</v>
          </cell>
          <cell r="M2105" t="str">
            <v>微胶囊车间</v>
          </cell>
          <cell r="N2105" t="str">
            <v>合肥泰禾光电</v>
          </cell>
          <cell r="O2105" t="str">
            <v>25.86</v>
          </cell>
          <cell r="P2105" t="str">
            <v>310.32</v>
          </cell>
          <cell r="Q2105" t="str">
            <v>103.45</v>
          </cell>
          <cell r="R2105" t="str">
            <v>73</v>
          </cell>
          <cell r="S2105" t="str">
            <v>平均年限法(一)</v>
          </cell>
          <cell r="T2105" t="str">
            <v>在用</v>
          </cell>
          <cell r="U2105" t="str">
            <v>在建工程转入</v>
          </cell>
          <cell r="V2105" t="str">
            <v>高鹏</v>
          </cell>
          <cell r="W2105" t="str">
            <v>2018.11.14</v>
          </cell>
          <cell r="X2105" t="str">
            <v>记--328</v>
          </cell>
        </row>
        <row r="2105">
          <cell r="AA2105" t="str">
            <v>0317</v>
          </cell>
        </row>
        <row r="2106">
          <cell r="B2106" t="str">
            <v>031700048</v>
          </cell>
          <cell r="C2106" t="str">
            <v>自动化升级改造6.2期—变频动力刀</v>
          </cell>
          <cell r="D2106" t="str">
            <v>DL-01</v>
          </cell>
          <cell r="E2106">
            <v>2586.21</v>
          </cell>
          <cell r="F2106">
            <v>1887.78</v>
          </cell>
          <cell r="G2106">
            <v>698.43</v>
          </cell>
          <cell r="H2106">
            <v>0</v>
          </cell>
          <cell r="I2106" t="str">
            <v>2018.11.14</v>
          </cell>
          <cell r="J2106" t="str">
            <v>96</v>
          </cell>
          <cell r="K2106" t="str">
            <v>微胶囊装置--肥东分厂</v>
          </cell>
          <cell r="L2106" t="str">
            <v>肥东制剂分厂</v>
          </cell>
          <cell r="M2106" t="str">
            <v>微胶囊车间</v>
          </cell>
          <cell r="N2106" t="str">
            <v>合肥泰禾光电</v>
          </cell>
          <cell r="O2106" t="str">
            <v>25.86</v>
          </cell>
          <cell r="P2106" t="str">
            <v>310.32</v>
          </cell>
          <cell r="Q2106" t="str">
            <v>103.45</v>
          </cell>
          <cell r="R2106" t="str">
            <v>73</v>
          </cell>
          <cell r="S2106" t="str">
            <v>平均年限法(一)</v>
          </cell>
          <cell r="T2106" t="str">
            <v>在用</v>
          </cell>
          <cell r="U2106" t="str">
            <v>在建工程转入</v>
          </cell>
          <cell r="V2106" t="str">
            <v>高鹏</v>
          </cell>
          <cell r="W2106" t="str">
            <v>2018.11.14</v>
          </cell>
          <cell r="X2106" t="str">
            <v>记--328</v>
          </cell>
        </row>
        <row r="2106">
          <cell r="AA2106" t="str">
            <v>0317</v>
          </cell>
        </row>
        <row r="2107">
          <cell r="B2107" t="str">
            <v>030200129</v>
          </cell>
          <cell r="C2107" t="str">
            <v>潜水搅拌机</v>
          </cell>
          <cell r="D2107" t="str">
            <v>QJB0.85/8-260/3-980/S</v>
          </cell>
          <cell r="E2107">
            <v>7068.97</v>
          </cell>
          <cell r="F2107">
            <v>5160.37</v>
          </cell>
          <cell r="G2107">
            <v>1908.6</v>
          </cell>
          <cell r="H2107">
            <v>0</v>
          </cell>
          <cell r="I2107" t="str">
            <v>2018.11.14</v>
          </cell>
          <cell r="J2107" t="str">
            <v>96</v>
          </cell>
          <cell r="K2107" t="str">
            <v>污水设备</v>
          </cell>
          <cell r="L2107" t="str">
            <v>肥东合成分厂</v>
          </cell>
          <cell r="M2107" t="str">
            <v>肥东污水站</v>
          </cell>
          <cell r="N2107" t="str">
            <v>上海斯麦特泵业制造</v>
          </cell>
          <cell r="O2107" t="str">
            <v>70.69</v>
          </cell>
          <cell r="P2107" t="str">
            <v>848.28</v>
          </cell>
          <cell r="Q2107" t="str">
            <v>282.76</v>
          </cell>
          <cell r="R2107" t="str">
            <v>73</v>
          </cell>
          <cell r="S2107" t="str">
            <v>平均年限法(一)</v>
          </cell>
          <cell r="T2107" t="str">
            <v>在用</v>
          </cell>
          <cell r="U2107" t="str">
            <v>直接购入</v>
          </cell>
          <cell r="V2107" t="str">
            <v>高鹏</v>
          </cell>
          <cell r="W2107" t="str">
            <v>2018.11.14</v>
          </cell>
          <cell r="X2107" t="str">
            <v>记--401</v>
          </cell>
        </row>
        <row r="2107">
          <cell r="AA2107" t="str">
            <v>0302</v>
          </cell>
        </row>
        <row r="2108">
          <cell r="B2108" t="str">
            <v>030200130</v>
          </cell>
          <cell r="C2108" t="str">
            <v>潜水搅拌机</v>
          </cell>
          <cell r="D2108" t="str">
            <v>QJB0.85/8-260/3-980/S</v>
          </cell>
          <cell r="E2108">
            <v>7068.97</v>
          </cell>
          <cell r="F2108">
            <v>5160.37</v>
          </cell>
          <cell r="G2108">
            <v>1908.6</v>
          </cell>
          <cell r="H2108">
            <v>0</v>
          </cell>
          <cell r="I2108" t="str">
            <v>2018.11.14</v>
          </cell>
          <cell r="J2108" t="str">
            <v>96</v>
          </cell>
          <cell r="K2108" t="str">
            <v>污水设备</v>
          </cell>
          <cell r="L2108" t="str">
            <v>肥东合成分厂</v>
          </cell>
          <cell r="M2108" t="str">
            <v>肥东污水站</v>
          </cell>
          <cell r="N2108" t="str">
            <v>上海斯麦特泵业制造</v>
          </cell>
          <cell r="O2108" t="str">
            <v>70.69</v>
          </cell>
          <cell r="P2108" t="str">
            <v>848.28</v>
          </cell>
          <cell r="Q2108" t="str">
            <v>282.76</v>
          </cell>
          <cell r="R2108" t="str">
            <v>73</v>
          </cell>
          <cell r="S2108" t="str">
            <v>平均年限法(一)</v>
          </cell>
          <cell r="T2108" t="str">
            <v>在用</v>
          </cell>
          <cell r="U2108" t="str">
            <v>直接购入</v>
          </cell>
          <cell r="V2108" t="str">
            <v>高鹏</v>
          </cell>
          <cell r="W2108" t="str">
            <v>2018.11.14</v>
          </cell>
          <cell r="X2108" t="str">
            <v>记--401</v>
          </cell>
        </row>
        <row r="2108">
          <cell r="AA2108" t="str">
            <v>0302</v>
          </cell>
        </row>
        <row r="2109">
          <cell r="B2109" t="str">
            <v>030200131</v>
          </cell>
          <cell r="C2109" t="str">
            <v>潜水搅拌机</v>
          </cell>
          <cell r="D2109" t="str">
            <v>QJB0.85/8-260/3-980/S</v>
          </cell>
          <cell r="E2109">
            <v>7068.97</v>
          </cell>
          <cell r="F2109">
            <v>5160.37</v>
          </cell>
          <cell r="G2109">
            <v>1908.6</v>
          </cell>
          <cell r="H2109">
            <v>0</v>
          </cell>
          <cell r="I2109" t="str">
            <v>2018.11.14</v>
          </cell>
          <cell r="J2109" t="str">
            <v>96</v>
          </cell>
          <cell r="K2109" t="str">
            <v>污水设备</v>
          </cell>
          <cell r="L2109" t="str">
            <v>肥东合成分厂</v>
          </cell>
          <cell r="M2109" t="str">
            <v>肥东污水站</v>
          </cell>
          <cell r="N2109" t="str">
            <v>上海斯麦特泵业制造</v>
          </cell>
          <cell r="O2109" t="str">
            <v>70.69</v>
          </cell>
          <cell r="P2109" t="str">
            <v>848.28</v>
          </cell>
          <cell r="Q2109" t="str">
            <v>282.76</v>
          </cell>
          <cell r="R2109" t="str">
            <v>73</v>
          </cell>
          <cell r="S2109" t="str">
            <v>平均年限法(一)</v>
          </cell>
          <cell r="T2109" t="str">
            <v>在用</v>
          </cell>
          <cell r="U2109" t="str">
            <v>直接购入</v>
          </cell>
          <cell r="V2109" t="str">
            <v>高鹏</v>
          </cell>
          <cell r="W2109" t="str">
            <v>2018.11.14</v>
          </cell>
          <cell r="X2109" t="str">
            <v>记--401</v>
          </cell>
        </row>
        <row r="2109">
          <cell r="AA2109" t="str">
            <v>0302</v>
          </cell>
        </row>
        <row r="2110">
          <cell r="B2110" t="str">
            <v>030200132</v>
          </cell>
          <cell r="C2110" t="str">
            <v>潜水搅拌机</v>
          </cell>
          <cell r="D2110" t="str">
            <v>QJB0.85/8-260/3-980/S</v>
          </cell>
          <cell r="E2110">
            <v>7068.97</v>
          </cell>
          <cell r="F2110">
            <v>5160.37</v>
          </cell>
          <cell r="G2110">
            <v>1908.6</v>
          </cell>
          <cell r="H2110">
            <v>0</v>
          </cell>
          <cell r="I2110" t="str">
            <v>2018.11.14</v>
          </cell>
          <cell r="J2110" t="str">
            <v>96</v>
          </cell>
          <cell r="K2110" t="str">
            <v>污水设备</v>
          </cell>
          <cell r="L2110" t="str">
            <v>肥东合成分厂</v>
          </cell>
          <cell r="M2110" t="str">
            <v>肥东污水站</v>
          </cell>
          <cell r="N2110" t="str">
            <v>上海斯麦特泵业制造</v>
          </cell>
          <cell r="O2110" t="str">
            <v>70.69</v>
          </cell>
          <cell r="P2110" t="str">
            <v>848.28</v>
          </cell>
          <cell r="Q2110" t="str">
            <v>282.76</v>
          </cell>
          <cell r="R2110" t="str">
            <v>73</v>
          </cell>
          <cell r="S2110" t="str">
            <v>平均年限法(一)</v>
          </cell>
          <cell r="T2110" t="str">
            <v>在用</v>
          </cell>
          <cell r="U2110" t="str">
            <v>直接购入</v>
          </cell>
          <cell r="V2110" t="str">
            <v>高鹏</v>
          </cell>
          <cell r="W2110" t="str">
            <v>2018.11.14</v>
          </cell>
          <cell r="X2110" t="str">
            <v>记--401</v>
          </cell>
        </row>
        <row r="2110">
          <cell r="AA2110" t="str">
            <v>0302</v>
          </cell>
        </row>
        <row r="2111">
          <cell r="B2111" t="str">
            <v>030200133</v>
          </cell>
          <cell r="C2111" t="str">
            <v>潜水搅拌机</v>
          </cell>
          <cell r="D2111" t="str">
            <v>QJB0.85/8-260/3-980/S</v>
          </cell>
          <cell r="E2111">
            <v>7068.97</v>
          </cell>
          <cell r="F2111">
            <v>5160.37</v>
          </cell>
          <cell r="G2111">
            <v>1908.6</v>
          </cell>
          <cell r="H2111">
            <v>0</v>
          </cell>
          <cell r="I2111" t="str">
            <v>2018.11.14</v>
          </cell>
          <cell r="J2111" t="str">
            <v>96</v>
          </cell>
          <cell r="K2111" t="str">
            <v>污水设备</v>
          </cell>
          <cell r="L2111" t="str">
            <v>肥东合成分厂</v>
          </cell>
          <cell r="M2111" t="str">
            <v>肥东污水站</v>
          </cell>
          <cell r="N2111" t="str">
            <v>上海斯麦特泵业制造</v>
          </cell>
          <cell r="O2111" t="str">
            <v>70.69</v>
          </cell>
          <cell r="P2111" t="str">
            <v>848.28</v>
          </cell>
          <cell r="Q2111" t="str">
            <v>282.76</v>
          </cell>
          <cell r="R2111" t="str">
            <v>73</v>
          </cell>
          <cell r="S2111" t="str">
            <v>平均年限法(一)</v>
          </cell>
          <cell r="T2111" t="str">
            <v>在用</v>
          </cell>
          <cell r="U2111" t="str">
            <v>直接购入</v>
          </cell>
          <cell r="V2111" t="str">
            <v>高鹏</v>
          </cell>
          <cell r="W2111" t="str">
            <v>2018.11.14</v>
          </cell>
          <cell r="X2111" t="str">
            <v>记--401</v>
          </cell>
        </row>
        <row r="2111">
          <cell r="AA2111" t="str">
            <v>0302</v>
          </cell>
        </row>
        <row r="2112">
          <cell r="B2112" t="str">
            <v>030200134</v>
          </cell>
          <cell r="C2112" t="str">
            <v>潜水搅拌机</v>
          </cell>
          <cell r="D2112" t="str">
            <v>QJB0.85/8-260/3-980/S</v>
          </cell>
          <cell r="E2112">
            <v>7068.94</v>
          </cell>
          <cell r="F2112">
            <v>5160.37</v>
          </cell>
          <cell r="G2112">
            <v>1908.57</v>
          </cell>
          <cell r="H2112">
            <v>0</v>
          </cell>
          <cell r="I2112" t="str">
            <v>2018.11.14</v>
          </cell>
          <cell r="J2112" t="str">
            <v>96</v>
          </cell>
          <cell r="K2112" t="str">
            <v>污水设备</v>
          </cell>
          <cell r="L2112" t="str">
            <v>肥东合成分厂</v>
          </cell>
          <cell r="M2112" t="str">
            <v>肥东污水站</v>
          </cell>
          <cell r="N2112" t="str">
            <v>上海斯麦特泵业制造</v>
          </cell>
          <cell r="O2112" t="str">
            <v>70.69</v>
          </cell>
          <cell r="P2112" t="str">
            <v>848.28</v>
          </cell>
          <cell r="Q2112" t="str">
            <v>282.76</v>
          </cell>
          <cell r="R2112" t="str">
            <v>73</v>
          </cell>
          <cell r="S2112" t="str">
            <v>平均年限法(一)</v>
          </cell>
          <cell r="T2112" t="str">
            <v>在用</v>
          </cell>
          <cell r="U2112" t="str">
            <v>直接购入</v>
          </cell>
          <cell r="V2112" t="str">
            <v>高鹏</v>
          </cell>
          <cell r="W2112" t="str">
            <v>2018.11.14</v>
          </cell>
          <cell r="X2112" t="str">
            <v>记--401</v>
          </cell>
        </row>
        <row r="2112">
          <cell r="AA2112" t="str">
            <v>0302</v>
          </cell>
        </row>
        <row r="2113">
          <cell r="B2113" t="str">
            <v>031022691</v>
          </cell>
          <cell r="C2113" t="str">
            <v>电动隔膜泵</v>
          </cell>
          <cell r="D2113" t="str">
            <v>DBY3B-25A</v>
          </cell>
          <cell r="E2113">
            <v>3739.66</v>
          </cell>
          <cell r="F2113">
            <v>2730.2</v>
          </cell>
          <cell r="G2113">
            <v>1009.46</v>
          </cell>
          <cell r="H2113">
            <v>0</v>
          </cell>
          <cell r="I2113" t="str">
            <v>2018.11.14</v>
          </cell>
          <cell r="J2113" t="str">
            <v>96</v>
          </cell>
          <cell r="K2113" t="str">
            <v>剂型设备</v>
          </cell>
          <cell r="L2113" t="str">
            <v>肥东制剂分厂</v>
          </cell>
          <cell r="M2113" t="str">
            <v>肥东项目制剂分厂</v>
          </cell>
          <cell r="N2113" t="str">
            <v>边锋机械集团</v>
          </cell>
          <cell r="O2113" t="str">
            <v>37.40</v>
          </cell>
          <cell r="P2113" t="str">
            <v>448.80</v>
          </cell>
          <cell r="Q2113" t="str">
            <v>149.59</v>
          </cell>
          <cell r="R2113" t="str">
            <v>73</v>
          </cell>
          <cell r="S2113" t="str">
            <v>平均年限法(一)</v>
          </cell>
          <cell r="T2113" t="str">
            <v>在用</v>
          </cell>
          <cell r="U2113" t="str">
            <v>直接购入</v>
          </cell>
          <cell r="V2113" t="str">
            <v>高鹏</v>
          </cell>
          <cell r="W2113" t="str">
            <v>2018.11.14</v>
          </cell>
          <cell r="X2113" t="str">
            <v>记--403</v>
          </cell>
        </row>
        <row r="2113">
          <cell r="AA2113" t="str">
            <v>0310</v>
          </cell>
        </row>
        <row r="2114">
          <cell r="B2114" t="str">
            <v>030700258</v>
          </cell>
          <cell r="C2114" t="str">
            <v>便携式四合一气体检测仪</v>
          </cell>
          <cell r="D2114" t="str">
            <v>LB-MS4X</v>
          </cell>
          <cell r="E2114">
            <v>4482.76</v>
          </cell>
          <cell r="F2114">
            <v>3272.59</v>
          </cell>
          <cell r="G2114">
            <v>1210.17</v>
          </cell>
          <cell r="H2114">
            <v>0</v>
          </cell>
          <cell r="I2114" t="str">
            <v>2018.11.27</v>
          </cell>
          <cell r="J2114" t="str">
            <v>96</v>
          </cell>
          <cell r="K2114" t="str">
            <v>精喹装置（合成二车间）</v>
          </cell>
          <cell r="L2114" t="str">
            <v>肥东合成分厂</v>
          </cell>
          <cell r="M2114" t="str">
            <v>肥东合成车间</v>
          </cell>
          <cell r="N2114" t="str">
            <v>合肥捷岛科学仪器</v>
          </cell>
          <cell r="O2114" t="str">
            <v>44.83</v>
          </cell>
          <cell r="P2114" t="str">
            <v>537.96</v>
          </cell>
          <cell r="Q2114" t="str">
            <v>179.31</v>
          </cell>
          <cell r="R2114" t="str">
            <v>73</v>
          </cell>
          <cell r="S2114" t="str">
            <v>平均年限法(一)</v>
          </cell>
          <cell r="T2114" t="str">
            <v>在用</v>
          </cell>
          <cell r="U2114" t="str">
            <v>直接购入</v>
          </cell>
          <cell r="V2114" t="str">
            <v>王桂珍</v>
          </cell>
          <cell r="W2114" t="str">
            <v>2018.11.27</v>
          </cell>
          <cell r="X2114" t="str">
            <v>记--736</v>
          </cell>
        </row>
        <row r="2114">
          <cell r="AA2114" t="str">
            <v>0307</v>
          </cell>
        </row>
        <row r="2115">
          <cell r="B2115" t="str">
            <v>030700259</v>
          </cell>
          <cell r="C2115" t="str">
            <v>便携式四合一气体检测仪</v>
          </cell>
          <cell r="D2115" t="str">
            <v>LB-MS4X</v>
          </cell>
          <cell r="E2115">
            <v>4482.76</v>
          </cell>
          <cell r="F2115">
            <v>3272.59</v>
          </cell>
          <cell r="G2115">
            <v>1210.17</v>
          </cell>
          <cell r="H2115">
            <v>0</v>
          </cell>
          <cell r="I2115" t="str">
            <v>2018.11.27</v>
          </cell>
          <cell r="J2115" t="str">
            <v>96</v>
          </cell>
          <cell r="K2115" t="str">
            <v>精喹装置（合成二车间）</v>
          </cell>
          <cell r="L2115" t="str">
            <v>肥东合成分厂</v>
          </cell>
          <cell r="M2115" t="str">
            <v>肥东合成车间</v>
          </cell>
          <cell r="N2115" t="str">
            <v>合肥捷岛科学仪器</v>
          </cell>
          <cell r="O2115" t="str">
            <v>44.83</v>
          </cell>
          <cell r="P2115" t="str">
            <v>537.96</v>
          </cell>
          <cell r="Q2115" t="str">
            <v>179.31</v>
          </cell>
          <cell r="R2115" t="str">
            <v>73</v>
          </cell>
          <cell r="S2115" t="str">
            <v>平均年限法(一)</v>
          </cell>
          <cell r="T2115" t="str">
            <v>在用</v>
          </cell>
          <cell r="U2115" t="str">
            <v>直接购入</v>
          </cell>
          <cell r="V2115" t="str">
            <v>王桂珍</v>
          </cell>
          <cell r="W2115" t="str">
            <v>2018.11.27</v>
          </cell>
          <cell r="X2115" t="str">
            <v>记--736</v>
          </cell>
        </row>
        <row r="2115">
          <cell r="AA2115" t="str">
            <v>0307</v>
          </cell>
        </row>
        <row r="2116">
          <cell r="B2116" t="str">
            <v>030100115</v>
          </cell>
          <cell r="C2116" t="str">
            <v>数控超声波清洗器</v>
          </cell>
          <cell r="D2116" t="str">
            <v>KQ-300DA</v>
          </cell>
          <cell r="E2116">
            <v>2241.38</v>
          </cell>
          <cell r="F2116">
            <v>1635.93</v>
          </cell>
          <cell r="G2116">
            <v>605.45</v>
          </cell>
          <cell r="H2116">
            <v>0</v>
          </cell>
          <cell r="I2116" t="str">
            <v>2018.11.27</v>
          </cell>
          <cell r="J2116" t="str">
            <v>96</v>
          </cell>
          <cell r="K2116" t="str">
            <v>质检设备</v>
          </cell>
          <cell r="L2116" t="str">
            <v>肥东制剂分厂</v>
          </cell>
          <cell r="M2116" t="str">
            <v>肥东质检室</v>
          </cell>
        </row>
        <row r="2116">
          <cell r="O2116" t="str">
            <v>22.41</v>
          </cell>
          <cell r="P2116" t="str">
            <v>268.92</v>
          </cell>
          <cell r="Q2116" t="str">
            <v>89.66</v>
          </cell>
          <cell r="R2116" t="str">
            <v>73</v>
          </cell>
          <cell r="S2116" t="str">
            <v>平均年限法(一)</v>
          </cell>
          <cell r="T2116" t="str">
            <v>在用</v>
          </cell>
          <cell r="U2116" t="str">
            <v>直接购入</v>
          </cell>
          <cell r="V2116" t="str">
            <v>王桂珍</v>
          </cell>
          <cell r="W2116" t="str">
            <v>2018.11.27</v>
          </cell>
          <cell r="X2116" t="str">
            <v>记--738</v>
          </cell>
        </row>
        <row r="2116">
          <cell r="AA2116" t="str">
            <v>0301</v>
          </cell>
        </row>
        <row r="2117">
          <cell r="B2117" t="str">
            <v>030100116</v>
          </cell>
          <cell r="C2117" t="str">
            <v>数控超声波清洗器</v>
          </cell>
          <cell r="D2117" t="str">
            <v>KQ-300DA</v>
          </cell>
          <cell r="E2117">
            <v>2241.38</v>
          </cell>
          <cell r="F2117">
            <v>1635.93</v>
          </cell>
          <cell r="G2117">
            <v>605.45</v>
          </cell>
          <cell r="H2117">
            <v>0</v>
          </cell>
          <cell r="I2117" t="str">
            <v>2018.11.27</v>
          </cell>
          <cell r="J2117" t="str">
            <v>96</v>
          </cell>
          <cell r="K2117" t="str">
            <v>质检设备</v>
          </cell>
          <cell r="L2117" t="str">
            <v>肥东制剂分厂</v>
          </cell>
          <cell r="M2117" t="str">
            <v>肥东质检室</v>
          </cell>
        </row>
        <row r="2117">
          <cell r="O2117" t="str">
            <v>22.41</v>
          </cell>
          <cell r="P2117" t="str">
            <v>268.92</v>
          </cell>
          <cell r="Q2117" t="str">
            <v>89.66</v>
          </cell>
          <cell r="R2117" t="str">
            <v>73</v>
          </cell>
          <cell r="S2117" t="str">
            <v>平均年限法(一)</v>
          </cell>
          <cell r="T2117" t="str">
            <v>在用</v>
          </cell>
          <cell r="U2117" t="str">
            <v>直接购入</v>
          </cell>
          <cell r="V2117" t="str">
            <v>王桂珍</v>
          </cell>
          <cell r="W2117" t="str">
            <v>2018.11.27</v>
          </cell>
          <cell r="X2117" t="str">
            <v>记--738</v>
          </cell>
        </row>
        <row r="2117">
          <cell r="AA2117" t="str">
            <v>0301</v>
          </cell>
        </row>
        <row r="2118">
          <cell r="B2118" t="str">
            <v>031400071</v>
          </cell>
          <cell r="C2118" t="str">
            <v>数控超声波清洗器</v>
          </cell>
          <cell r="D2118" t="str">
            <v>KQ-300DA</v>
          </cell>
          <cell r="E2118">
            <v>2241.38</v>
          </cell>
          <cell r="F2118">
            <v>1635.93</v>
          </cell>
          <cell r="G2118">
            <v>605.45</v>
          </cell>
          <cell r="H2118">
            <v>0</v>
          </cell>
          <cell r="I2118" t="str">
            <v>2018.11.27</v>
          </cell>
          <cell r="J2118" t="str">
            <v>96</v>
          </cell>
          <cell r="K2118" t="str">
            <v>研发设备</v>
          </cell>
          <cell r="L2118" t="str">
            <v>研发中心</v>
          </cell>
          <cell r="M2118" t="str">
            <v>肥东研发中心</v>
          </cell>
          <cell r="N2118" t="str">
            <v>合肥捷岛科学仪器</v>
          </cell>
          <cell r="O2118" t="str">
            <v>22.41</v>
          </cell>
          <cell r="P2118" t="str">
            <v>268.92</v>
          </cell>
          <cell r="Q2118" t="str">
            <v>89.66</v>
          </cell>
          <cell r="R2118" t="str">
            <v>73</v>
          </cell>
          <cell r="S2118" t="str">
            <v>平均年限法(一)</v>
          </cell>
          <cell r="T2118" t="str">
            <v>在用</v>
          </cell>
          <cell r="U2118" t="str">
            <v>直接购入</v>
          </cell>
          <cell r="V2118" t="str">
            <v>王桂珍</v>
          </cell>
          <cell r="W2118" t="str">
            <v>2018.11.27</v>
          </cell>
          <cell r="X2118" t="str">
            <v>记--738</v>
          </cell>
        </row>
        <row r="2118">
          <cell r="AA2118" t="str">
            <v>0314</v>
          </cell>
        </row>
        <row r="2119">
          <cell r="B2119" t="str">
            <v>030100117</v>
          </cell>
          <cell r="C2119" t="str">
            <v>UPS电源</v>
          </cell>
          <cell r="D2119" t="str">
            <v>主机UPS2000-G-20KRTL</v>
          </cell>
          <cell r="E2119">
            <v>25000</v>
          </cell>
          <cell r="F2119">
            <v>18250</v>
          </cell>
          <cell r="G2119">
            <v>6750</v>
          </cell>
          <cell r="H2119">
            <v>0</v>
          </cell>
          <cell r="I2119" t="str">
            <v>2018.11.27</v>
          </cell>
          <cell r="J2119" t="str">
            <v>96</v>
          </cell>
          <cell r="K2119" t="str">
            <v>质检设备</v>
          </cell>
          <cell r="L2119" t="str">
            <v>质量管理部</v>
          </cell>
          <cell r="M2119" t="str">
            <v>肥东质检室（暂放中控室）</v>
          </cell>
          <cell r="N2119" t="str">
            <v>合肥赛能信息工程</v>
          </cell>
          <cell r="O2119" t="str">
            <v>250.00</v>
          </cell>
          <cell r="P2119" t="str">
            <v>3,000.00</v>
          </cell>
          <cell r="Q2119" t="str">
            <v>1,000.00</v>
          </cell>
          <cell r="R2119" t="str">
            <v>73</v>
          </cell>
          <cell r="S2119" t="str">
            <v>平均年限法(一)</v>
          </cell>
          <cell r="T2119" t="str">
            <v>在用</v>
          </cell>
          <cell r="U2119" t="str">
            <v>直接购入</v>
          </cell>
          <cell r="V2119" t="str">
            <v>王桂珍</v>
          </cell>
          <cell r="W2119" t="str">
            <v>2018.11.27</v>
          </cell>
          <cell r="X2119" t="str">
            <v>记--740</v>
          </cell>
        </row>
        <row r="2119">
          <cell r="AA2119" t="str">
            <v>0301</v>
          </cell>
        </row>
        <row r="2120">
          <cell r="B2120" t="str">
            <v>030200135</v>
          </cell>
          <cell r="C2120" t="str">
            <v>尾气净化塔</v>
          </cell>
          <cell r="D2120" t="str">
            <v>1200*6500</v>
          </cell>
          <cell r="E2120">
            <v>29310.34</v>
          </cell>
          <cell r="F2120">
            <v>21396.3</v>
          </cell>
          <cell r="G2120">
            <v>7914.04</v>
          </cell>
          <cell r="H2120">
            <v>0</v>
          </cell>
          <cell r="I2120" t="str">
            <v>2018.11.27</v>
          </cell>
          <cell r="J2120" t="str">
            <v>96</v>
          </cell>
          <cell r="K2120" t="str">
            <v>污水设备</v>
          </cell>
          <cell r="L2120" t="str">
            <v>肥东合成分厂</v>
          </cell>
          <cell r="M2120" t="str">
            <v>肥东合成厂污水站</v>
          </cell>
          <cell r="N2120" t="str">
            <v>合肥广庆防腐设备</v>
          </cell>
          <cell r="O2120" t="str">
            <v>293.10</v>
          </cell>
          <cell r="P2120" t="str">
            <v>3,517.20</v>
          </cell>
          <cell r="Q2120" t="str">
            <v>1,172.41</v>
          </cell>
          <cell r="R2120" t="str">
            <v>73</v>
          </cell>
          <cell r="S2120" t="str">
            <v>平均年限法(一)</v>
          </cell>
          <cell r="T2120" t="str">
            <v>在用</v>
          </cell>
          <cell r="U2120" t="str">
            <v>直接购入</v>
          </cell>
          <cell r="V2120" t="str">
            <v>王桂珍</v>
          </cell>
          <cell r="W2120" t="str">
            <v>2018.11.27</v>
          </cell>
          <cell r="X2120" t="str">
            <v>记--746</v>
          </cell>
        </row>
        <row r="2120">
          <cell r="AA2120" t="str">
            <v>0302</v>
          </cell>
        </row>
        <row r="2121">
          <cell r="B2121" t="str">
            <v>030200136</v>
          </cell>
          <cell r="C2121" t="str">
            <v>聚丙烯脱氧塔</v>
          </cell>
          <cell r="D2121" t="str">
            <v>1200*8000</v>
          </cell>
          <cell r="E2121">
            <v>24206.9</v>
          </cell>
          <cell r="F2121">
            <v>17671.11</v>
          </cell>
          <cell r="G2121">
            <v>6535.79</v>
          </cell>
          <cell r="H2121">
            <v>0</v>
          </cell>
          <cell r="I2121" t="str">
            <v>2018.11.27</v>
          </cell>
          <cell r="J2121" t="str">
            <v>96</v>
          </cell>
          <cell r="K2121" t="str">
            <v>污水设备</v>
          </cell>
          <cell r="L2121" t="str">
            <v>肥东合成分厂</v>
          </cell>
          <cell r="M2121" t="str">
            <v>肥东合成污水站</v>
          </cell>
          <cell r="N2121" t="str">
            <v>合肥广庆防腐设备</v>
          </cell>
          <cell r="O2121" t="str">
            <v>242.07</v>
          </cell>
          <cell r="P2121" t="str">
            <v>2,904.84</v>
          </cell>
          <cell r="Q2121" t="str">
            <v>968.28</v>
          </cell>
          <cell r="R2121" t="str">
            <v>73</v>
          </cell>
          <cell r="S2121" t="str">
            <v>平均年限法(一)</v>
          </cell>
          <cell r="T2121" t="str">
            <v>在用</v>
          </cell>
          <cell r="U2121" t="str">
            <v>直接购入</v>
          </cell>
          <cell r="V2121" t="str">
            <v>王桂珍</v>
          </cell>
          <cell r="W2121" t="str">
            <v>2018.11.27</v>
          </cell>
          <cell r="X2121" t="str">
            <v>记--759</v>
          </cell>
        </row>
        <row r="2121">
          <cell r="AA2121" t="str">
            <v>0302</v>
          </cell>
        </row>
        <row r="2122">
          <cell r="B2122" t="str">
            <v>032100026</v>
          </cell>
          <cell r="C2122" t="str">
            <v>自动化袋式包装机</v>
          </cell>
          <cell r="D2122" t="str">
            <v>FG-240</v>
          </cell>
          <cell r="E2122">
            <v>222347.01</v>
          </cell>
          <cell r="F2122">
            <v>162313.31</v>
          </cell>
          <cell r="G2122">
            <v>60033.7</v>
          </cell>
          <cell r="H2122">
            <v>0</v>
          </cell>
          <cell r="I2122" t="str">
            <v>2018.11.27</v>
          </cell>
          <cell r="J2122" t="str">
            <v>96</v>
          </cell>
          <cell r="K2122" t="str">
            <v>5000吨杀虫剂可湿粉工程（水溶肥）</v>
          </cell>
          <cell r="L2122" t="str">
            <v>肥东制剂分厂</v>
          </cell>
          <cell r="M2122" t="str">
            <v>肥东制剂可湿粉车间</v>
          </cell>
          <cell r="N2122" t="str">
            <v>江苏汤姆包装机械</v>
          </cell>
          <cell r="O2122" t="str">
            <v>2,223.47</v>
          </cell>
          <cell r="P2122" t="str">
            <v>26,681.64</v>
          </cell>
          <cell r="Q2122" t="str">
            <v>8,893.88</v>
          </cell>
          <cell r="R2122" t="str">
            <v>73</v>
          </cell>
          <cell r="S2122" t="str">
            <v>平均年限法(一)</v>
          </cell>
          <cell r="T2122" t="str">
            <v>在用</v>
          </cell>
          <cell r="U2122" t="str">
            <v>直接购入</v>
          </cell>
          <cell r="V2122" t="str">
            <v>王桂珍</v>
          </cell>
          <cell r="W2122" t="str">
            <v>2018.11.27</v>
          </cell>
          <cell r="X2122" t="str">
            <v>记--761</v>
          </cell>
        </row>
        <row r="2122">
          <cell r="AA2122" t="str">
            <v>0321</v>
          </cell>
        </row>
        <row r="2123">
          <cell r="B2123" t="str">
            <v>032100027</v>
          </cell>
          <cell r="C2123" t="str">
            <v>自动化袋式包装机-自动封箱机</v>
          </cell>
          <cell r="D2123" t="str">
            <v>FG-240</v>
          </cell>
          <cell r="E2123">
            <v>15494.87</v>
          </cell>
          <cell r="F2123">
            <v>11311.35</v>
          </cell>
          <cell r="G2123">
            <v>4183.52</v>
          </cell>
          <cell r="H2123">
            <v>0</v>
          </cell>
          <cell r="I2123" t="str">
            <v>2018.11.27</v>
          </cell>
          <cell r="J2123" t="str">
            <v>96</v>
          </cell>
          <cell r="K2123" t="str">
            <v>5000吨杀虫剂可湿粉工程（水溶肥）</v>
          </cell>
          <cell r="L2123" t="str">
            <v>肥东制剂分厂</v>
          </cell>
          <cell r="M2123" t="str">
            <v>肥东制剂可湿粉车间</v>
          </cell>
          <cell r="N2123" t="str">
            <v>江苏汤姆包装机械</v>
          </cell>
          <cell r="O2123" t="str">
            <v>154.95</v>
          </cell>
          <cell r="P2123" t="str">
            <v>1,859.40</v>
          </cell>
          <cell r="Q2123" t="str">
            <v>619.79</v>
          </cell>
          <cell r="R2123" t="str">
            <v>73</v>
          </cell>
          <cell r="S2123" t="str">
            <v>平均年限法(一)</v>
          </cell>
          <cell r="T2123" t="str">
            <v>在用</v>
          </cell>
          <cell r="U2123" t="str">
            <v>直接购入</v>
          </cell>
          <cell r="V2123" t="str">
            <v>王桂珍</v>
          </cell>
          <cell r="W2123" t="str">
            <v>2018.11.27</v>
          </cell>
          <cell r="X2123" t="str">
            <v>记--761</v>
          </cell>
        </row>
        <row r="2123">
          <cell r="AA2123" t="str">
            <v>0321</v>
          </cell>
        </row>
        <row r="2124">
          <cell r="B2124" t="str">
            <v>032100028</v>
          </cell>
          <cell r="C2124" t="str">
            <v>自动化袋式包装机-自动捆扎机</v>
          </cell>
          <cell r="D2124" t="str">
            <v>FG-240</v>
          </cell>
          <cell r="E2124">
            <v>15494.87</v>
          </cell>
          <cell r="F2124">
            <v>11311.35</v>
          </cell>
          <cell r="G2124">
            <v>4183.52</v>
          </cell>
          <cell r="H2124">
            <v>0</v>
          </cell>
          <cell r="I2124" t="str">
            <v>2018.11.27</v>
          </cell>
          <cell r="J2124" t="str">
            <v>96</v>
          </cell>
          <cell r="K2124" t="str">
            <v>5000吨杀虫剂可湿粉工程（水溶肥）</v>
          </cell>
          <cell r="L2124" t="str">
            <v>肥东制剂分厂</v>
          </cell>
          <cell r="M2124" t="str">
            <v>肥东制剂可湿粉车间</v>
          </cell>
          <cell r="N2124" t="str">
            <v>江苏汤姆包装机械</v>
          </cell>
          <cell r="O2124" t="str">
            <v>154.95</v>
          </cell>
          <cell r="P2124" t="str">
            <v>1,859.40</v>
          </cell>
          <cell r="Q2124" t="str">
            <v>619.79</v>
          </cell>
          <cell r="R2124" t="str">
            <v>73</v>
          </cell>
          <cell r="S2124" t="str">
            <v>平均年限法(一)</v>
          </cell>
          <cell r="T2124" t="str">
            <v>在用</v>
          </cell>
          <cell r="U2124" t="str">
            <v>直接购入</v>
          </cell>
          <cell r="V2124" t="str">
            <v>王桂珍</v>
          </cell>
          <cell r="W2124" t="str">
            <v>2018.11.27</v>
          </cell>
          <cell r="X2124" t="str">
            <v>记--761</v>
          </cell>
        </row>
        <row r="2124">
          <cell r="AA2124" t="str">
            <v>0321</v>
          </cell>
        </row>
        <row r="2125">
          <cell r="B2125" t="str">
            <v>032100029</v>
          </cell>
          <cell r="C2125" t="str">
            <v>自动化袋式包装机-滚筒输送机</v>
          </cell>
          <cell r="D2125" t="str">
            <v>FG-240</v>
          </cell>
          <cell r="E2125">
            <v>9296.58</v>
          </cell>
          <cell r="F2125">
            <v>6786.81</v>
          </cell>
          <cell r="G2125">
            <v>2509.77</v>
          </cell>
          <cell r="H2125">
            <v>0</v>
          </cell>
          <cell r="I2125" t="str">
            <v>2018.11.27</v>
          </cell>
          <cell r="J2125" t="str">
            <v>96</v>
          </cell>
          <cell r="K2125" t="str">
            <v>5000吨杀虫剂可湿粉工程（水溶肥）</v>
          </cell>
          <cell r="L2125" t="str">
            <v>肥东制剂分厂</v>
          </cell>
          <cell r="M2125" t="str">
            <v>肥东制剂可湿粉车间</v>
          </cell>
          <cell r="N2125" t="str">
            <v>江苏汤姆包装机械</v>
          </cell>
          <cell r="O2125" t="str">
            <v>92.97</v>
          </cell>
          <cell r="P2125" t="str">
            <v>1,115.64</v>
          </cell>
          <cell r="Q2125" t="str">
            <v>371.86</v>
          </cell>
          <cell r="R2125" t="str">
            <v>73</v>
          </cell>
          <cell r="S2125" t="str">
            <v>平均年限法(一)</v>
          </cell>
          <cell r="T2125" t="str">
            <v>在用</v>
          </cell>
          <cell r="U2125" t="str">
            <v>直接购入</v>
          </cell>
          <cell r="V2125" t="str">
            <v>王桂珍</v>
          </cell>
          <cell r="W2125" t="str">
            <v>2018.11.27</v>
          </cell>
          <cell r="X2125" t="str">
            <v>记--761</v>
          </cell>
        </row>
        <row r="2125">
          <cell r="AA2125" t="str">
            <v>0321</v>
          </cell>
        </row>
        <row r="2126">
          <cell r="B2126" t="str">
            <v>032100030</v>
          </cell>
          <cell r="C2126" t="str">
            <v>自动化袋式包装机-人工装箱工作台</v>
          </cell>
          <cell r="D2126" t="str">
            <v>FG-240</v>
          </cell>
          <cell r="E2126">
            <v>2323.93</v>
          </cell>
          <cell r="F2126">
            <v>1696.52</v>
          </cell>
          <cell r="G2126">
            <v>627.41</v>
          </cell>
          <cell r="H2126">
            <v>0</v>
          </cell>
          <cell r="I2126" t="str">
            <v>2018.11.27</v>
          </cell>
          <cell r="J2126" t="str">
            <v>96</v>
          </cell>
          <cell r="K2126" t="str">
            <v>5000吨杀虫剂可湿粉工程（水溶肥）</v>
          </cell>
          <cell r="L2126" t="str">
            <v>肥东制剂分厂</v>
          </cell>
          <cell r="M2126" t="str">
            <v>肥东制剂可湿粉车间</v>
          </cell>
          <cell r="N2126" t="str">
            <v>江苏汤姆包装机械</v>
          </cell>
          <cell r="O2126" t="str">
            <v>23.24</v>
          </cell>
          <cell r="P2126" t="str">
            <v>278.88</v>
          </cell>
          <cell r="Q2126" t="str">
            <v>92.96</v>
          </cell>
          <cell r="R2126" t="str">
            <v>73</v>
          </cell>
          <cell r="S2126" t="str">
            <v>平均年限法(一)</v>
          </cell>
          <cell r="T2126" t="str">
            <v>在用</v>
          </cell>
          <cell r="U2126" t="str">
            <v>直接购入</v>
          </cell>
          <cell r="V2126" t="str">
            <v>王桂珍</v>
          </cell>
          <cell r="W2126" t="str">
            <v>2018.11.27</v>
          </cell>
          <cell r="X2126" t="str">
            <v>记--761</v>
          </cell>
        </row>
        <row r="2126">
          <cell r="AA2126" t="str">
            <v>0321</v>
          </cell>
        </row>
        <row r="2127">
          <cell r="B2127" t="str">
            <v>030200137</v>
          </cell>
          <cell r="C2127" t="str">
            <v>减速机</v>
          </cell>
          <cell r="D2127" t="str">
            <v>BLB14-23-11</v>
          </cell>
          <cell r="E2127">
            <v>3017.24</v>
          </cell>
          <cell r="F2127">
            <v>2202.41</v>
          </cell>
          <cell r="G2127">
            <v>814.83</v>
          </cell>
          <cell r="H2127">
            <v>0</v>
          </cell>
          <cell r="I2127" t="str">
            <v>2018.11.27</v>
          </cell>
          <cell r="J2127" t="str">
            <v>96</v>
          </cell>
          <cell r="K2127" t="str">
            <v>污水设备</v>
          </cell>
          <cell r="L2127" t="str">
            <v>肥东合成分厂</v>
          </cell>
          <cell r="M2127" t="str">
            <v>肥东合成污水站</v>
          </cell>
          <cell r="N2127" t="str">
            <v>无锡市横山物资</v>
          </cell>
          <cell r="O2127" t="str">
            <v>30.17</v>
          </cell>
          <cell r="P2127" t="str">
            <v>362.04</v>
          </cell>
          <cell r="Q2127" t="str">
            <v>120.69</v>
          </cell>
          <cell r="R2127" t="str">
            <v>73</v>
          </cell>
          <cell r="S2127" t="str">
            <v>平均年限法(一)</v>
          </cell>
          <cell r="T2127" t="str">
            <v>在用</v>
          </cell>
          <cell r="U2127" t="str">
            <v>直接购入</v>
          </cell>
          <cell r="V2127" t="str">
            <v>王桂珍</v>
          </cell>
          <cell r="W2127" t="str">
            <v>2018.11.27</v>
          </cell>
          <cell r="X2127" t="str">
            <v>记--790</v>
          </cell>
        </row>
        <row r="2127">
          <cell r="AA2127" t="str">
            <v>0302</v>
          </cell>
        </row>
        <row r="2128">
          <cell r="B2128" t="str">
            <v>031022692</v>
          </cell>
          <cell r="C2128" t="str">
            <v>合力叉车</v>
          </cell>
          <cell r="D2128" t="str">
            <v>CPD25</v>
          </cell>
          <cell r="E2128">
            <v>83705.84</v>
          </cell>
          <cell r="F2128">
            <v>61012.29</v>
          </cell>
          <cell r="G2128">
            <v>22693.55</v>
          </cell>
          <cell r="H2128">
            <v>0</v>
          </cell>
          <cell r="I2128" t="str">
            <v>2018.11.27</v>
          </cell>
          <cell r="J2128" t="str">
            <v>96</v>
          </cell>
          <cell r="K2128" t="str">
            <v>公用设备</v>
          </cell>
          <cell r="L2128" t="str">
            <v>肥东合成分厂/肥东制剂分厂</v>
          </cell>
          <cell r="M2128" t="str">
            <v>肥东分厂仓库物流</v>
          </cell>
          <cell r="N2128" t="str">
            <v>安徽均力机械设备</v>
          </cell>
          <cell r="O2128" t="str">
            <v>837.06</v>
          </cell>
          <cell r="P2128" t="str">
            <v>10,044.72</v>
          </cell>
          <cell r="Q2128" t="str">
            <v>3,348.24</v>
          </cell>
          <cell r="R2128" t="str">
            <v>73</v>
          </cell>
          <cell r="S2128" t="str">
            <v>平均年限法(一)</v>
          </cell>
          <cell r="T2128" t="str">
            <v>在用</v>
          </cell>
          <cell r="U2128" t="str">
            <v>直接购入</v>
          </cell>
          <cell r="V2128" t="str">
            <v>王桂珍</v>
          </cell>
          <cell r="W2128" t="str">
            <v>2018.11.27</v>
          </cell>
          <cell r="X2128" t="str">
            <v>记--856</v>
          </cell>
        </row>
        <row r="2128">
          <cell r="AA2128" t="str">
            <v>0324</v>
          </cell>
        </row>
        <row r="2129">
          <cell r="B2129" t="str">
            <v>031022693</v>
          </cell>
          <cell r="C2129" t="str">
            <v>合力叉车</v>
          </cell>
          <cell r="D2129" t="str">
            <v>CPD25</v>
          </cell>
          <cell r="E2129">
            <v>83705.85</v>
          </cell>
          <cell r="F2129">
            <v>61012.29</v>
          </cell>
          <cell r="G2129">
            <v>22693.56</v>
          </cell>
          <cell r="H2129">
            <v>0</v>
          </cell>
          <cell r="I2129" t="str">
            <v>2018.11.27</v>
          </cell>
          <cell r="J2129" t="str">
            <v>96</v>
          </cell>
          <cell r="K2129" t="str">
            <v>公用设备</v>
          </cell>
          <cell r="L2129" t="str">
            <v>肥东合成分厂/肥东制剂分厂</v>
          </cell>
          <cell r="M2129" t="str">
            <v>肥东分厂仓库物流</v>
          </cell>
          <cell r="N2129" t="str">
            <v>安徽均力机械设备</v>
          </cell>
          <cell r="O2129" t="str">
            <v>837.06</v>
          </cell>
          <cell r="P2129" t="str">
            <v>10,044.72</v>
          </cell>
          <cell r="Q2129" t="str">
            <v>3,348.24</v>
          </cell>
          <cell r="R2129" t="str">
            <v>73</v>
          </cell>
          <cell r="S2129" t="str">
            <v>平均年限法(一)</v>
          </cell>
          <cell r="T2129" t="str">
            <v>在用</v>
          </cell>
          <cell r="U2129" t="str">
            <v>直接购入</v>
          </cell>
          <cell r="V2129" t="str">
            <v>王桂珍</v>
          </cell>
          <cell r="W2129" t="str">
            <v>2018.11.27</v>
          </cell>
          <cell r="X2129" t="str">
            <v>记--856</v>
          </cell>
        </row>
        <row r="2129">
          <cell r="AA2129" t="str">
            <v>0324</v>
          </cell>
        </row>
        <row r="2130">
          <cell r="B2130" t="str">
            <v>030100118</v>
          </cell>
          <cell r="C2130" t="str">
            <v>液相色谱仪（安捷伦以旧翻新）</v>
          </cell>
          <cell r="D2130" t="str">
            <v>LC1100System</v>
          </cell>
          <cell r="E2130">
            <v>103226.76</v>
          </cell>
          <cell r="F2130">
            <v>75355.71</v>
          </cell>
          <cell r="G2130">
            <v>27871.05</v>
          </cell>
          <cell r="H2130">
            <v>0</v>
          </cell>
          <cell r="I2130" t="str">
            <v>2018.11.29</v>
          </cell>
          <cell r="J2130" t="str">
            <v>96</v>
          </cell>
          <cell r="K2130" t="str">
            <v>质检设备</v>
          </cell>
          <cell r="L2130" t="str">
            <v>质量管理部</v>
          </cell>
          <cell r="M2130" t="str">
            <v>肥东质检室（以旧翻新老卡片00759已折旧完）（含捷岛部份款）</v>
          </cell>
          <cell r="N2130" t="str">
            <v>安捷伦科技（中国）</v>
          </cell>
          <cell r="O2130" t="str">
            <v>1,032.27</v>
          </cell>
          <cell r="P2130" t="str">
            <v>12,387.24</v>
          </cell>
          <cell r="Q2130" t="str">
            <v>4,129.07</v>
          </cell>
          <cell r="R2130" t="str">
            <v>73</v>
          </cell>
          <cell r="S2130" t="str">
            <v>平均年限法(一)</v>
          </cell>
          <cell r="T2130" t="str">
            <v>在用</v>
          </cell>
          <cell r="U2130" t="str">
            <v>直接购入</v>
          </cell>
          <cell r="V2130" t="str">
            <v>王桂珍</v>
          </cell>
          <cell r="W2130" t="str">
            <v>2018.11.29</v>
          </cell>
          <cell r="X2130" t="str">
            <v>记--885</v>
          </cell>
        </row>
        <row r="2130">
          <cell r="AA2130" t="str">
            <v>0301</v>
          </cell>
        </row>
        <row r="2131">
          <cell r="B2131" t="str">
            <v>030100119</v>
          </cell>
          <cell r="C2131" t="str">
            <v>气相色谱仪（安捷伦以旧翻新）</v>
          </cell>
          <cell r="D2131" t="str">
            <v>GC6890N SyStem</v>
          </cell>
          <cell r="E2131">
            <v>80406.88</v>
          </cell>
          <cell r="F2131">
            <v>58697.11</v>
          </cell>
          <cell r="G2131">
            <v>21709.77</v>
          </cell>
          <cell r="H2131">
            <v>0</v>
          </cell>
          <cell r="I2131" t="str">
            <v>2018.11.29</v>
          </cell>
          <cell r="J2131" t="str">
            <v>96</v>
          </cell>
          <cell r="K2131" t="str">
            <v>质检设备</v>
          </cell>
          <cell r="L2131" t="str">
            <v>质量管理部</v>
          </cell>
          <cell r="M2131" t="str">
            <v>肥东质检室（以旧翻新老卡片00685已折旧完）（含捷岛部份款）</v>
          </cell>
          <cell r="N2131" t="str">
            <v>安捷伦科技（中国）</v>
          </cell>
          <cell r="O2131" t="str">
            <v>804.07</v>
          </cell>
          <cell r="P2131" t="str">
            <v>9,648.84</v>
          </cell>
          <cell r="Q2131" t="str">
            <v>3,216.28</v>
          </cell>
          <cell r="R2131" t="str">
            <v>73</v>
          </cell>
          <cell r="S2131" t="str">
            <v>平均年限法(一)</v>
          </cell>
          <cell r="T2131" t="str">
            <v>在用</v>
          </cell>
          <cell r="U2131" t="str">
            <v>直接购入</v>
          </cell>
          <cell r="V2131" t="str">
            <v>王桂珍</v>
          </cell>
          <cell r="W2131" t="str">
            <v>2018.11.29</v>
          </cell>
          <cell r="X2131" t="str">
            <v>记--885</v>
          </cell>
        </row>
        <row r="2131">
          <cell r="AA2131" t="str">
            <v>0301</v>
          </cell>
        </row>
        <row r="2132">
          <cell r="B2132" t="str">
            <v>030200214</v>
          </cell>
          <cell r="C2132" t="str">
            <v>污水新生化蓄水钢罐</v>
          </cell>
          <cell r="D2132" t="str">
            <v>6000*6000</v>
          </cell>
          <cell r="E2132">
            <v>212559.87</v>
          </cell>
          <cell r="F2132">
            <v>146379.11</v>
          </cell>
          <cell r="G2132">
            <v>66180.76</v>
          </cell>
          <cell r="H2132">
            <v>0</v>
          </cell>
          <cell r="I2132" t="str">
            <v>2018.12.01</v>
          </cell>
          <cell r="J2132" t="str">
            <v>96</v>
          </cell>
          <cell r="K2132" t="str">
            <v>污水设备</v>
          </cell>
          <cell r="L2132" t="str">
            <v>肥东合成分厂</v>
          </cell>
          <cell r="M2132" t="str">
            <v>肥东分厂污水站</v>
          </cell>
          <cell r="N2132" t="str">
            <v>安徽泰立等</v>
          </cell>
          <cell r="O2132" t="str">
            <v>2,125.60</v>
          </cell>
          <cell r="P2132" t="str">
            <v>25,507.20</v>
          </cell>
          <cell r="Q2132" t="str">
            <v>8,502.39</v>
          </cell>
          <cell r="R2132" t="str">
            <v>72</v>
          </cell>
          <cell r="S2132" t="str">
            <v>平均年限法(一)</v>
          </cell>
          <cell r="T2132" t="str">
            <v>在用</v>
          </cell>
          <cell r="U2132" t="str">
            <v>在建工程转入</v>
          </cell>
          <cell r="V2132" t="str">
            <v>王桂珍</v>
          </cell>
          <cell r="W2132" t="str">
            <v>2020.04.10</v>
          </cell>
        </row>
        <row r="2132">
          <cell r="AA2132" t="str">
            <v>0302</v>
          </cell>
        </row>
        <row r="2133">
          <cell r="B2133" t="str">
            <v>030200215</v>
          </cell>
          <cell r="C2133" t="str">
            <v>污水新生化蓄水钢罐</v>
          </cell>
          <cell r="D2133" t="str">
            <v>6000*6000</v>
          </cell>
          <cell r="E2133">
            <v>212559.87</v>
          </cell>
          <cell r="F2133">
            <v>146379.11</v>
          </cell>
          <cell r="G2133">
            <v>66180.76</v>
          </cell>
          <cell r="H2133">
            <v>0</v>
          </cell>
          <cell r="I2133" t="str">
            <v>2018.12.01</v>
          </cell>
          <cell r="J2133" t="str">
            <v>96</v>
          </cell>
          <cell r="K2133" t="str">
            <v>污水设备</v>
          </cell>
          <cell r="L2133" t="str">
            <v>肥东合成分厂</v>
          </cell>
          <cell r="M2133" t="str">
            <v>肥东分厂污水站</v>
          </cell>
          <cell r="N2133" t="str">
            <v>安徽泰立等</v>
          </cell>
          <cell r="O2133" t="str">
            <v>2,125.60</v>
          </cell>
          <cell r="P2133" t="str">
            <v>25,507.20</v>
          </cell>
          <cell r="Q2133" t="str">
            <v>8,502.39</v>
          </cell>
          <cell r="R2133" t="str">
            <v>72</v>
          </cell>
          <cell r="S2133" t="str">
            <v>平均年限法(一)</v>
          </cell>
          <cell r="T2133" t="str">
            <v>在用</v>
          </cell>
          <cell r="U2133" t="str">
            <v>在建工程转入</v>
          </cell>
          <cell r="V2133" t="str">
            <v>王桂珍</v>
          </cell>
          <cell r="W2133" t="str">
            <v>2020.04.10</v>
          </cell>
        </row>
        <row r="2133">
          <cell r="AA2133" t="str">
            <v>0302</v>
          </cell>
        </row>
        <row r="2134">
          <cell r="B2134" t="str">
            <v>030200216</v>
          </cell>
          <cell r="C2134" t="str">
            <v>污水新生化蓄水钢罐</v>
          </cell>
          <cell r="D2134" t="str">
            <v>6000*6000</v>
          </cell>
          <cell r="E2134">
            <v>212559.87</v>
          </cell>
          <cell r="F2134">
            <v>146379.11</v>
          </cell>
          <cell r="G2134">
            <v>66180.76</v>
          </cell>
          <cell r="H2134">
            <v>0</v>
          </cell>
          <cell r="I2134" t="str">
            <v>2018.12.01</v>
          </cell>
          <cell r="J2134" t="str">
            <v>96</v>
          </cell>
          <cell r="K2134" t="str">
            <v>污水设备</v>
          </cell>
          <cell r="L2134" t="str">
            <v>肥东合成分厂</v>
          </cell>
          <cell r="M2134" t="str">
            <v>肥东分厂污水站</v>
          </cell>
          <cell r="N2134" t="str">
            <v>安徽泰立等</v>
          </cell>
          <cell r="O2134" t="str">
            <v>2,125.60</v>
          </cell>
          <cell r="P2134" t="str">
            <v>25,507.20</v>
          </cell>
          <cell r="Q2134" t="str">
            <v>8,502.39</v>
          </cell>
          <cell r="R2134" t="str">
            <v>72</v>
          </cell>
          <cell r="S2134" t="str">
            <v>平均年限法(一)</v>
          </cell>
          <cell r="T2134" t="str">
            <v>在用</v>
          </cell>
          <cell r="U2134" t="str">
            <v>在建工程转入</v>
          </cell>
          <cell r="V2134" t="str">
            <v>王桂珍</v>
          </cell>
          <cell r="W2134" t="str">
            <v>2020.04.10</v>
          </cell>
        </row>
        <row r="2134">
          <cell r="AA2134" t="str">
            <v>0302</v>
          </cell>
        </row>
        <row r="2135">
          <cell r="B2135" t="str">
            <v>030200217</v>
          </cell>
          <cell r="C2135" t="str">
            <v>污水新生化蓄水钢罐</v>
          </cell>
          <cell r="D2135" t="str">
            <v>6000*6000</v>
          </cell>
          <cell r="E2135">
            <v>212559.87</v>
          </cell>
          <cell r="F2135">
            <v>146379.11</v>
          </cell>
          <cell r="G2135">
            <v>66180.76</v>
          </cell>
          <cell r="H2135">
            <v>0</v>
          </cell>
          <cell r="I2135" t="str">
            <v>2018.12.01</v>
          </cell>
          <cell r="J2135" t="str">
            <v>96</v>
          </cell>
          <cell r="K2135" t="str">
            <v>污水设备</v>
          </cell>
          <cell r="L2135" t="str">
            <v>肥东合成分厂</v>
          </cell>
          <cell r="M2135" t="str">
            <v>肥东分厂污水站</v>
          </cell>
          <cell r="N2135" t="str">
            <v>安徽泰立等</v>
          </cell>
          <cell r="O2135" t="str">
            <v>2,125.60</v>
          </cell>
          <cell r="P2135" t="str">
            <v>25,507.20</v>
          </cell>
          <cell r="Q2135" t="str">
            <v>8,502.39</v>
          </cell>
          <cell r="R2135" t="str">
            <v>72</v>
          </cell>
          <cell r="S2135" t="str">
            <v>平均年限法(一)</v>
          </cell>
          <cell r="T2135" t="str">
            <v>在用</v>
          </cell>
          <cell r="U2135" t="str">
            <v>在建工程转入</v>
          </cell>
          <cell r="V2135" t="str">
            <v>王桂珍</v>
          </cell>
          <cell r="W2135" t="str">
            <v>2020.04.10</v>
          </cell>
        </row>
        <row r="2135">
          <cell r="AA2135" t="str">
            <v>0302</v>
          </cell>
        </row>
        <row r="2136">
          <cell r="B2136" t="str">
            <v>030200218</v>
          </cell>
          <cell r="C2136" t="str">
            <v>污水新生化蓄水钢罐</v>
          </cell>
          <cell r="D2136" t="str">
            <v>6000*6000</v>
          </cell>
          <cell r="E2136">
            <v>212559.85</v>
          </cell>
          <cell r="F2136">
            <v>146379.11</v>
          </cell>
          <cell r="G2136">
            <v>66180.74</v>
          </cell>
          <cell r="H2136">
            <v>0</v>
          </cell>
          <cell r="I2136" t="str">
            <v>2018.12.01</v>
          </cell>
          <cell r="J2136" t="str">
            <v>96</v>
          </cell>
          <cell r="K2136" t="str">
            <v>污水设备</v>
          </cell>
          <cell r="L2136" t="str">
            <v>肥东合成分厂</v>
          </cell>
          <cell r="M2136" t="str">
            <v>肥东分厂污水站</v>
          </cell>
          <cell r="N2136" t="str">
            <v>安徽泰立等</v>
          </cell>
          <cell r="O2136" t="str">
            <v>2,125.60</v>
          </cell>
          <cell r="P2136" t="str">
            <v>25,507.20</v>
          </cell>
          <cell r="Q2136" t="str">
            <v>8,502.39</v>
          </cell>
          <cell r="R2136" t="str">
            <v>72</v>
          </cell>
          <cell r="S2136" t="str">
            <v>平均年限法(一)</v>
          </cell>
          <cell r="T2136" t="str">
            <v>在用</v>
          </cell>
          <cell r="U2136" t="str">
            <v>在建工程转入</v>
          </cell>
          <cell r="V2136" t="str">
            <v>王桂珍</v>
          </cell>
          <cell r="W2136" t="str">
            <v>2020.04.10</v>
          </cell>
        </row>
        <row r="2136">
          <cell r="AA2136" t="str">
            <v>0302</v>
          </cell>
        </row>
        <row r="2137">
          <cell r="B2137" t="str">
            <v>040200259</v>
          </cell>
          <cell r="C2137" t="str">
            <v>联想电脑（台式）</v>
          </cell>
          <cell r="D2137" t="str">
            <v>联想 扬天T4900D</v>
          </cell>
          <cell r="E2137">
            <v>3577.59</v>
          </cell>
          <cell r="F2137">
            <v>3434.49</v>
          </cell>
          <cell r="G2137">
            <v>100</v>
          </cell>
          <cell r="H2137">
            <v>43.1</v>
          </cell>
          <cell r="I2137" t="str">
            <v>2018.12.05</v>
          </cell>
          <cell r="J2137" t="str">
            <v>60</v>
          </cell>
          <cell r="K2137" t="str">
            <v>电脑</v>
          </cell>
          <cell r="L2137" t="str">
            <v>财务部</v>
          </cell>
          <cell r="M2137" t="str">
            <v>农化财务部（现3孔畅畅，原2高鹏1程辉虹），丰乐种业新大楼803室</v>
          </cell>
          <cell r="N2137" t="str">
            <v>合肥德众科技有限公司</v>
          </cell>
          <cell r="O2137" t="str">
            <v>0.00</v>
          </cell>
          <cell r="P2137" t="str">
            <v>0.00</v>
          </cell>
          <cell r="Q2137" t="str">
            <v>143.10</v>
          </cell>
          <cell r="R2137" t="str">
            <v>60</v>
          </cell>
          <cell r="S2137" t="str">
            <v>平均年限法(一)</v>
          </cell>
          <cell r="T2137" t="str">
            <v>在用</v>
          </cell>
          <cell r="U2137" t="str">
            <v>直接购入</v>
          </cell>
          <cell r="V2137" t="str">
            <v>王桂珍</v>
          </cell>
          <cell r="W2137" t="str">
            <v>2018.12.05</v>
          </cell>
          <cell r="X2137" t="str">
            <v>记--109</v>
          </cell>
        </row>
        <row r="2137">
          <cell r="AA2137" t="str">
            <v>0402</v>
          </cell>
        </row>
        <row r="2138">
          <cell r="B2138" t="str">
            <v>040300081</v>
          </cell>
          <cell r="C2138" t="str">
            <v>标签打印机</v>
          </cell>
          <cell r="D2138" t="str">
            <v>ZEBRA Z210</v>
          </cell>
          <cell r="E2138">
            <v>4051.72</v>
          </cell>
          <cell r="F2138">
            <v>3889.65</v>
          </cell>
          <cell r="G2138">
            <v>100</v>
          </cell>
          <cell r="H2138">
            <v>62.07</v>
          </cell>
          <cell r="I2138" t="str">
            <v>2018.12.05</v>
          </cell>
          <cell r="J2138" t="str">
            <v>60</v>
          </cell>
          <cell r="K2138" t="str">
            <v>打印机</v>
          </cell>
          <cell r="L2138" t="str">
            <v>肥东制剂分厂</v>
          </cell>
          <cell r="M2138" t="str">
            <v>肥东智能仓库</v>
          </cell>
          <cell r="N2138" t="str">
            <v>合肥德众科技有限公司</v>
          </cell>
          <cell r="O2138" t="str">
            <v>0.00</v>
          </cell>
          <cell r="P2138" t="str">
            <v>0.00</v>
          </cell>
          <cell r="Q2138" t="str">
            <v>162.07</v>
          </cell>
          <cell r="R2138" t="str">
            <v>60</v>
          </cell>
          <cell r="S2138" t="str">
            <v>平均年限法(一)</v>
          </cell>
          <cell r="T2138" t="str">
            <v>在用</v>
          </cell>
          <cell r="U2138" t="str">
            <v>直接购入</v>
          </cell>
          <cell r="V2138" t="str">
            <v>王桂珍</v>
          </cell>
          <cell r="W2138" t="str">
            <v>2018.12.05</v>
          </cell>
          <cell r="X2138" t="str">
            <v>记--110</v>
          </cell>
        </row>
        <row r="2138">
          <cell r="AA2138" t="str">
            <v>0403</v>
          </cell>
        </row>
        <row r="2139">
          <cell r="B2139" t="str">
            <v>030200138</v>
          </cell>
          <cell r="C2139" t="str">
            <v>全玻璃钢离心风机</v>
          </cell>
          <cell r="D2139" t="str">
            <v>FRP472-4.5A-7.5KW防爆</v>
          </cell>
          <cell r="E2139">
            <v>6465.52</v>
          </cell>
          <cell r="F2139">
            <v>4202.9</v>
          </cell>
          <cell r="G2139">
            <v>405.34</v>
          </cell>
          <cell r="H2139">
            <v>1857.28</v>
          </cell>
          <cell r="I2139" t="str">
            <v>2018.12.18</v>
          </cell>
          <cell r="J2139" t="str">
            <v>96</v>
          </cell>
          <cell r="K2139" t="str">
            <v>污水设备</v>
          </cell>
          <cell r="L2139" t="str">
            <v>肥东合成分厂</v>
          </cell>
          <cell r="M2139" t="str">
            <v>肥东污水站</v>
          </cell>
          <cell r="N2139" t="str">
            <v>宜兴市 昌明玻璃</v>
          </cell>
          <cell r="O2139" t="str">
            <v>64.66</v>
          </cell>
          <cell r="P2139" t="str">
            <v>775.92</v>
          </cell>
          <cell r="Q2139" t="str">
            <v>258.62</v>
          </cell>
          <cell r="R2139" t="str">
            <v>72</v>
          </cell>
          <cell r="S2139" t="str">
            <v>平均年限法(一)</v>
          </cell>
          <cell r="T2139" t="str">
            <v>在用</v>
          </cell>
          <cell r="U2139" t="str">
            <v>直接购入</v>
          </cell>
          <cell r="V2139" t="str">
            <v>王桂珍</v>
          </cell>
          <cell r="W2139" t="str">
            <v>2018.12.18</v>
          </cell>
          <cell r="X2139" t="str">
            <v>记--569</v>
          </cell>
        </row>
        <row r="2139">
          <cell r="AA2139" t="str">
            <v>0302</v>
          </cell>
        </row>
        <row r="2140">
          <cell r="B2140" t="str">
            <v>030700261</v>
          </cell>
          <cell r="C2140" t="str">
            <v>风机</v>
          </cell>
          <cell r="D2140" t="str">
            <v>HC-300A</v>
          </cell>
          <cell r="E2140">
            <v>2413.79</v>
          </cell>
          <cell r="F2140">
            <v>1738.08</v>
          </cell>
          <cell r="G2140">
            <v>675.71</v>
          </cell>
          <cell r="H2140">
            <v>0</v>
          </cell>
          <cell r="I2140" t="str">
            <v>2018.12.23</v>
          </cell>
          <cell r="J2140" t="str">
            <v>96</v>
          </cell>
          <cell r="K2140" t="str">
            <v>精喹装置（合成二车间）</v>
          </cell>
          <cell r="L2140" t="str">
            <v>肥东合成分厂</v>
          </cell>
          <cell r="M2140" t="str">
            <v>肥东合成二车间（精喹）</v>
          </cell>
          <cell r="N2140" t="str">
            <v>合肥佳丰风机</v>
          </cell>
          <cell r="O2140" t="str">
            <v>24.14</v>
          </cell>
          <cell r="P2140" t="str">
            <v>289.68</v>
          </cell>
          <cell r="Q2140" t="str">
            <v>96.55</v>
          </cell>
          <cell r="R2140" t="str">
            <v>72</v>
          </cell>
          <cell r="S2140" t="str">
            <v>平均年限法(一)</v>
          </cell>
          <cell r="T2140" t="str">
            <v>在用</v>
          </cell>
          <cell r="U2140" t="str">
            <v>直接购入</v>
          </cell>
          <cell r="V2140" t="str">
            <v>王桂珍</v>
          </cell>
          <cell r="W2140" t="str">
            <v>2018.12.23</v>
          </cell>
          <cell r="X2140" t="str">
            <v>记--755</v>
          </cell>
        </row>
        <row r="2140">
          <cell r="AA2140" t="str">
            <v>0307</v>
          </cell>
        </row>
        <row r="2141">
          <cell r="B2141" t="str">
            <v>030700262</v>
          </cell>
          <cell r="C2141" t="str">
            <v>风机</v>
          </cell>
          <cell r="D2141" t="str">
            <v>HG350A</v>
          </cell>
          <cell r="E2141">
            <v>2543.1</v>
          </cell>
          <cell r="F2141">
            <v>1830.96</v>
          </cell>
          <cell r="G2141">
            <v>712.14</v>
          </cell>
          <cell r="H2141">
            <v>0</v>
          </cell>
          <cell r="I2141" t="str">
            <v>2018.12.23</v>
          </cell>
          <cell r="J2141" t="str">
            <v>96</v>
          </cell>
          <cell r="K2141" t="str">
            <v>精喹装置（合成二车间）</v>
          </cell>
          <cell r="L2141" t="str">
            <v>肥东合成分厂</v>
          </cell>
          <cell r="M2141" t="str">
            <v>肥东合成二车间（精喹）</v>
          </cell>
          <cell r="N2141" t="str">
            <v>合肥佳丰风机</v>
          </cell>
          <cell r="O2141" t="str">
            <v>25.43</v>
          </cell>
          <cell r="P2141" t="str">
            <v>305.16</v>
          </cell>
          <cell r="Q2141" t="str">
            <v>101.72</v>
          </cell>
          <cell r="R2141" t="str">
            <v>72</v>
          </cell>
          <cell r="S2141" t="str">
            <v>平均年限法(一)</v>
          </cell>
          <cell r="T2141" t="str">
            <v>在用</v>
          </cell>
          <cell r="U2141" t="str">
            <v>直接购入</v>
          </cell>
          <cell r="V2141" t="str">
            <v>王桂珍</v>
          </cell>
          <cell r="W2141" t="str">
            <v>2018.12.23</v>
          </cell>
          <cell r="X2141" t="str">
            <v>记--755</v>
          </cell>
        </row>
        <row r="2141">
          <cell r="AA2141" t="str">
            <v>0307</v>
          </cell>
        </row>
        <row r="2142">
          <cell r="B2142" t="str">
            <v>030800198</v>
          </cell>
          <cell r="C2142" t="str">
            <v>风机</v>
          </cell>
          <cell r="D2142" t="str">
            <v>HG350A</v>
          </cell>
          <cell r="E2142">
            <v>2543.1</v>
          </cell>
          <cell r="F2142">
            <v>1830.96</v>
          </cell>
          <cell r="G2142">
            <v>712.14</v>
          </cell>
          <cell r="H2142">
            <v>0</v>
          </cell>
          <cell r="I2142" t="str">
            <v>2018.12.23</v>
          </cell>
          <cell r="J2142" t="str">
            <v>96</v>
          </cell>
          <cell r="K2142" t="str">
            <v>烟嘧装置（合成一车间）</v>
          </cell>
          <cell r="L2142" t="str">
            <v>肥东合成分厂</v>
          </cell>
          <cell r="M2142" t="str">
            <v>肥东合成一车间（磺隆）</v>
          </cell>
          <cell r="N2142" t="str">
            <v>合肥佳丰风机</v>
          </cell>
          <cell r="O2142" t="str">
            <v>25.43</v>
          </cell>
          <cell r="P2142" t="str">
            <v>305.16</v>
          </cell>
          <cell r="Q2142" t="str">
            <v>101.72</v>
          </cell>
          <cell r="R2142" t="str">
            <v>72</v>
          </cell>
          <cell r="S2142" t="str">
            <v>平均年限法(一)</v>
          </cell>
          <cell r="T2142" t="str">
            <v>在用</v>
          </cell>
          <cell r="U2142" t="str">
            <v>直接购入</v>
          </cell>
          <cell r="V2142" t="str">
            <v>王桂珍</v>
          </cell>
          <cell r="W2142" t="str">
            <v>2018.12.23</v>
          </cell>
          <cell r="X2142" t="str">
            <v>记--755</v>
          </cell>
        </row>
        <row r="2142">
          <cell r="AA2142" t="str">
            <v>0308</v>
          </cell>
        </row>
        <row r="2143">
          <cell r="B2143" t="str">
            <v>030800199</v>
          </cell>
          <cell r="C2143" t="str">
            <v>风机</v>
          </cell>
          <cell r="D2143" t="str">
            <v>HG350A</v>
          </cell>
          <cell r="E2143">
            <v>2543.11</v>
          </cell>
          <cell r="F2143">
            <v>1830.96</v>
          </cell>
          <cell r="G2143">
            <v>712.15</v>
          </cell>
          <cell r="H2143">
            <v>0</v>
          </cell>
          <cell r="I2143" t="str">
            <v>2018.12.23</v>
          </cell>
          <cell r="J2143" t="str">
            <v>96</v>
          </cell>
          <cell r="K2143" t="str">
            <v>烟嘧装置（合成一车间）</v>
          </cell>
          <cell r="L2143" t="str">
            <v>肥东合成分厂</v>
          </cell>
          <cell r="M2143" t="str">
            <v>肥东合成一车间（磺隆）</v>
          </cell>
          <cell r="N2143" t="str">
            <v>合肥佳丰风机</v>
          </cell>
          <cell r="O2143" t="str">
            <v>25.43</v>
          </cell>
          <cell r="P2143" t="str">
            <v>305.16</v>
          </cell>
          <cell r="Q2143" t="str">
            <v>101.72</v>
          </cell>
          <cell r="R2143" t="str">
            <v>72</v>
          </cell>
          <cell r="S2143" t="str">
            <v>平均年限法(一)</v>
          </cell>
          <cell r="T2143" t="str">
            <v>在用</v>
          </cell>
          <cell r="U2143" t="str">
            <v>直接购入</v>
          </cell>
          <cell r="V2143" t="str">
            <v>王桂珍</v>
          </cell>
          <cell r="W2143" t="str">
            <v>2018.12.23</v>
          </cell>
          <cell r="X2143" t="str">
            <v>记--755</v>
          </cell>
        </row>
        <row r="2143">
          <cell r="AA2143" t="str">
            <v>0308</v>
          </cell>
        </row>
        <row r="2144">
          <cell r="B2144" t="str">
            <v>030800200</v>
          </cell>
          <cell r="C2144" t="str">
            <v>风机</v>
          </cell>
          <cell r="D2144" t="str">
            <v>HG350A</v>
          </cell>
          <cell r="E2144">
            <v>2543.1</v>
          </cell>
          <cell r="F2144">
            <v>1830.96</v>
          </cell>
          <cell r="G2144">
            <v>712.14</v>
          </cell>
          <cell r="H2144">
            <v>0</v>
          </cell>
          <cell r="I2144" t="str">
            <v>2018.12.23</v>
          </cell>
          <cell r="J2144" t="str">
            <v>96</v>
          </cell>
          <cell r="K2144" t="str">
            <v>烟嘧装置（合成一车间）</v>
          </cell>
          <cell r="L2144" t="str">
            <v>肥东合成分厂</v>
          </cell>
          <cell r="M2144" t="str">
            <v>肥东合成一车间（磺隆）</v>
          </cell>
          <cell r="N2144" t="str">
            <v>合肥佳丰风机</v>
          </cell>
          <cell r="O2144" t="str">
            <v>25.43</v>
          </cell>
          <cell r="P2144" t="str">
            <v>305.16</v>
          </cell>
          <cell r="Q2144" t="str">
            <v>101.72</v>
          </cell>
          <cell r="R2144" t="str">
            <v>72</v>
          </cell>
          <cell r="S2144" t="str">
            <v>平均年限法(一)</v>
          </cell>
          <cell r="T2144" t="str">
            <v>在用</v>
          </cell>
          <cell r="U2144" t="str">
            <v>直接购入</v>
          </cell>
          <cell r="V2144" t="str">
            <v>王桂珍</v>
          </cell>
          <cell r="W2144" t="str">
            <v>2018.12.23</v>
          </cell>
          <cell r="X2144" t="str">
            <v>记--755</v>
          </cell>
        </row>
        <row r="2144">
          <cell r="AA2144" t="str">
            <v>0308</v>
          </cell>
        </row>
        <row r="2145">
          <cell r="B2145" t="str">
            <v>030800201</v>
          </cell>
          <cell r="C2145" t="str">
            <v>玻璃钢防爆风机</v>
          </cell>
          <cell r="D2145" t="str">
            <v>B4-72-4.5A</v>
          </cell>
          <cell r="E2145">
            <v>6465.52</v>
          </cell>
          <cell r="F2145">
            <v>4202.9</v>
          </cell>
          <cell r="G2145">
            <v>260.34</v>
          </cell>
          <cell r="H2145">
            <v>2002.28</v>
          </cell>
          <cell r="I2145" t="str">
            <v>2018.12.23</v>
          </cell>
          <cell r="J2145" t="str">
            <v>96</v>
          </cell>
          <cell r="K2145" t="str">
            <v>烟嘧装置（合成一车间）</v>
          </cell>
          <cell r="L2145" t="str">
            <v>肥东合成分厂</v>
          </cell>
          <cell r="M2145" t="str">
            <v>肥东合成一车间（磺隆）</v>
          </cell>
          <cell r="N2145" t="str">
            <v>宜兴市昌明玻璃厂</v>
          </cell>
          <cell r="O2145" t="str">
            <v>64.66</v>
          </cell>
          <cell r="P2145" t="str">
            <v>775.92</v>
          </cell>
          <cell r="Q2145" t="str">
            <v>258.62</v>
          </cell>
          <cell r="R2145" t="str">
            <v>72</v>
          </cell>
          <cell r="S2145" t="str">
            <v>平均年限法(一)</v>
          </cell>
          <cell r="T2145" t="str">
            <v>在用</v>
          </cell>
          <cell r="U2145" t="str">
            <v>直接购入</v>
          </cell>
          <cell r="V2145" t="str">
            <v>王桂珍</v>
          </cell>
          <cell r="W2145" t="str">
            <v>2018.12.23</v>
          </cell>
          <cell r="X2145" t="str">
            <v>记--757</v>
          </cell>
        </row>
        <row r="2145">
          <cell r="AA2145" t="str">
            <v>0308</v>
          </cell>
        </row>
        <row r="2146">
          <cell r="B2146" t="str">
            <v>030800202</v>
          </cell>
          <cell r="C2146" t="str">
            <v>自控阀（25只）</v>
          </cell>
          <cell r="D2146" t="str">
            <v>GL1100F24只SF2401F1只</v>
          </cell>
          <cell r="E2146">
            <v>268498.28</v>
          </cell>
          <cell r="F2146">
            <v>193318.56</v>
          </cell>
          <cell r="G2146">
            <v>75179.72</v>
          </cell>
          <cell r="H2146">
            <v>0</v>
          </cell>
          <cell r="I2146" t="str">
            <v>2018.12.23</v>
          </cell>
          <cell r="J2146" t="str">
            <v>96</v>
          </cell>
          <cell r="K2146" t="str">
            <v>烟嘧装置（合成一车间）</v>
          </cell>
          <cell r="L2146" t="str">
            <v>肥东合成分厂</v>
          </cell>
          <cell r="M2146" t="str">
            <v>肥东合成一车间（磺隆）分布25只釜</v>
          </cell>
          <cell r="N2146" t="str">
            <v>浙江中控自动化仪表</v>
          </cell>
          <cell r="O2146" t="str">
            <v>2,684.98</v>
          </cell>
          <cell r="P2146" t="str">
            <v>32,219.76</v>
          </cell>
          <cell r="Q2146" t="str">
            <v>10,739.93</v>
          </cell>
          <cell r="R2146" t="str">
            <v>72</v>
          </cell>
          <cell r="S2146" t="str">
            <v>平均年限法(一)</v>
          </cell>
          <cell r="T2146" t="str">
            <v>在用</v>
          </cell>
          <cell r="U2146" t="str">
            <v>直接购入</v>
          </cell>
          <cell r="V2146" t="str">
            <v>王桂珍</v>
          </cell>
          <cell r="W2146" t="str">
            <v>2018.12.23</v>
          </cell>
          <cell r="X2146" t="str">
            <v>记--761</v>
          </cell>
        </row>
        <row r="2146">
          <cell r="AA2146" t="str">
            <v>0308</v>
          </cell>
        </row>
        <row r="2147">
          <cell r="B2147" t="str">
            <v>030100120</v>
          </cell>
          <cell r="C2147" t="str">
            <v>消解器（哈希加热器）</v>
          </cell>
          <cell r="D2147" t="str">
            <v>DRB200</v>
          </cell>
          <cell r="E2147">
            <v>8965.52</v>
          </cell>
          <cell r="F2147">
            <v>6455.52</v>
          </cell>
          <cell r="G2147">
            <v>2510</v>
          </cell>
          <cell r="H2147">
            <v>0</v>
          </cell>
          <cell r="I2147" t="str">
            <v>2018.12.28</v>
          </cell>
          <cell r="J2147" t="str">
            <v>96</v>
          </cell>
          <cell r="K2147" t="str">
            <v>质检设备</v>
          </cell>
          <cell r="L2147" t="str">
            <v>肥东制剂分厂</v>
          </cell>
          <cell r="M2147" t="str">
            <v>肥东分厂质检室</v>
          </cell>
          <cell r="N2147" t="str">
            <v>合肥捷岛科仪</v>
          </cell>
          <cell r="O2147" t="str">
            <v>89.66</v>
          </cell>
          <cell r="P2147" t="str">
            <v>1,075.92</v>
          </cell>
          <cell r="Q2147" t="str">
            <v>358.62</v>
          </cell>
          <cell r="R2147" t="str">
            <v>72</v>
          </cell>
          <cell r="S2147" t="str">
            <v>平均年限法(一)</v>
          </cell>
          <cell r="T2147" t="str">
            <v>在用</v>
          </cell>
          <cell r="U2147" t="str">
            <v>直接购入</v>
          </cell>
          <cell r="V2147" t="str">
            <v>王桂珍</v>
          </cell>
          <cell r="W2147" t="str">
            <v>2018.12.28</v>
          </cell>
          <cell r="X2147" t="str">
            <v>记--1108</v>
          </cell>
        </row>
        <row r="2147">
          <cell r="AA2147" t="str">
            <v>0301</v>
          </cell>
        </row>
        <row r="2148">
          <cell r="B2148" t="str">
            <v>030200139</v>
          </cell>
          <cell r="C2148" t="str">
            <v>高压清洗机</v>
          </cell>
          <cell r="D2148" t="str">
            <v>KBIV-2150</v>
          </cell>
          <cell r="E2148">
            <v>25000</v>
          </cell>
          <cell r="F2148">
            <v>18000</v>
          </cell>
          <cell r="G2148">
            <v>7000</v>
          </cell>
          <cell r="H2148">
            <v>0</v>
          </cell>
          <cell r="I2148" t="str">
            <v>2018.12.28</v>
          </cell>
          <cell r="J2148" t="str">
            <v>96</v>
          </cell>
          <cell r="K2148" t="str">
            <v>污水设备</v>
          </cell>
          <cell r="L2148" t="str">
            <v>肥东合成分厂</v>
          </cell>
          <cell r="M2148" t="str">
            <v>肥东分厂污水站</v>
          </cell>
          <cell r="N2148" t="str">
            <v>台州市水鹰清洗设备公</v>
          </cell>
          <cell r="O2148" t="str">
            <v>250.00</v>
          </cell>
          <cell r="P2148" t="str">
            <v>3,000.00</v>
          </cell>
          <cell r="Q2148" t="str">
            <v>1,000.00</v>
          </cell>
          <cell r="R2148" t="str">
            <v>72</v>
          </cell>
          <cell r="S2148" t="str">
            <v>平均年限法(一)</v>
          </cell>
          <cell r="T2148" t="str">
            <v>在用</v>
          </cell>
          <cell r="U2148" t="str">
            <v>直接购入</v>
          </cell>
          <cell r="V2148" t="str">
            <v>王桂珍</v>
          </cell>
          <cell r="W2148" t="str">
            <v>2018.12.28</v>
          </cell>
          <cell r="X2148" t="str">
            <v>记--1110</v>
          </cell>
        </row>
        <row r="2148">
          <cell r="AA2148" t="str">
            <v>0302</v>
          </cell>
        </row>
        <row r="2149">
          <cell r="B2149" t="str">
            <v>030200140</v>
          </cell>
          <cell r="C2149" t="str">
            <v>配电控制变频器</v>
          </cell>
          <cell r="D2149" t="str">
            <v>ACS510-01-060A-4</v>
          </cell>
          <cell r="E2149">
            <v>5025.86</v>
          </cell>
          <cell r="F2149">
            <v>3618.72</v>
          </cell>
          <cell r="G2149">
            <v>1407.14</v>
          </cell>
          <cell r="H2149">
            <v>0</v>
          </cell>
          <cell r="I2149" t="str">
            <v>2018.12.28</v>
          </cell>
          <cell r="J2149" t="str">
            <v>96</v>
          </cell>
          <cell r="K2149" t="str">
            <v>污水设备</v>
          </cell>
          <cell r="L2149" t="str">
            <v>肥东合成分厂</v>
          </cell>
          <cell r="M2149" t="str">
            <v>肥东分厂污水站</v>
          </cell>
          <cell r="N2149" t="str">
            <v>安徽易力自动化</v>
          </cell>
          <cell r="O2149" t="str">
            <v>50.26</v>
          </cell>
          <cell r="P2149" t="str">
            <v>603.12</v>
          </cell>
          <cell r="Q2149" t="str">
            <v>201.03</v>
          </cell>
          <cell r="R2149" t="str">
            <v>72</v>
          </cell>
          <cell r="S2149" t="str">
            <v>平均年限法(一)</v>
          </cell>
          <cell r="T2149" t="str">
            <v>在用</v>
          </cell>
          <cell r="U2149" t="str">
            <v>直接购入</v>
          </cell>
          <cell r="V2149" t="str">
            <v>王亚玲</v>
          </cell>
          <cell r="W2149" t="str">
            <v>2018.12.28</v>
          </cell>
          <cell r="X2149" t="str">
            <v>记--1240</v>
          </cell>
        </row>
        <row r="2149">
          <cell r="AA2149" t="str">
            <v>0302</v>
          </cell>
        </row>
        <row r="2150">
          <cell r="B2150" t="str">
            <v>030200141</v>
          </cell>
          <cell r="C2150" t="str">
            <v>罗茨风机</v>
          </cell>
          <cell r="D2150" t="str">
            <v>CCR-150</v>
          </cell>
          <cell r="E2150">
            <v>18362.07</v>
          </cell>
          <cell r="F2150">
            <v>13220.64</v>
          </cell>
          <cell r="G2150">
            <v>5141.43</v>
          </cell>
          <cell r="H2150">
            <v>0</v>
          </cell>
          <cell r="I2150" t="str">
            <v>2018.12.28</v>
          </cell>
          <cell r="J2150" t="str">
            <v>96</v>
          </cell>
          <cell r="K2150" t="str">
            <v>污水设备</v>
          </cell>
          <cell r="L2150" t="str">
            <v>肥东合成分厂</v>
          </cell>
          <cell r="M2150" t="str">
            <v>肥东分厂污水站</v>
          </cell>
          <cell r="N2150" t="str">
            <v>济南启正机械</v>
          </cell>
          <cell r="O2150" t="str">
            <v>183.62</v>
          </cell>
          <cell r="P2150" t="str">
            <v>2,203.44</v>
          </cell>
          <cell r="Q2150" t="str">
            <v>734.48</v>
          </cell>
          <cell r="R2150" t="str">
            <v>72</v>
          </cell>
          <cell r="S2150" t="str">
            <v>平均年限法(一)</v>
          </cell>
          <cell r="T2150" t="str">
            <v>在用</v>
          </cell>
          <cell r="U2150" t="str">
            <v>直接购入</v>
          </cell>
          <cell r="V2150" t="str">
            <v>王亚玲</v>
          </cell>
          <cell r="W2150" t="str">
            <v>2018.12.28</v>
          </cell>
          <cell r="X2150" t="str">
            <v>记--1242</v>
          </cell>
        </row>
        <row r="2150">
          <cell r="AA2150" t="str">
            <v>0302</v>
          </cell>
        </row>
        <row r="2151">
          <cell r="B2151" t="str">
            <v>030700263</v>
          </cell>
          <cell r="C2151" t="str">
            <v>热风循环烘箱</v>
          </cell>
          <cell r="D2151" t="str">
            <v>CT-C-II</v>
          </cell>
          <cell r="E2151">
            <v>37931.03</v>
          </cell>
          <cell r="F2151">
            <v>24275.84</v>
          </cell>
          <cell r="G2151">
            <v>608</v>
          </cell>
          <cell r="H2151">
            <v>13047.19</v>
          </cell>
          <cell r="I2151" t="str">
            <v>2018.12.28</v>
          </cell>
          <cell r="J2151" t="str">
            <v>96</v>
          </cell>
          <cell r="K2151" t="str">
            <v>精喹装置（合成二车间）</v>
          </cell>
          <cell r="L2151" t="str">
            <v>肥东合成分厂</v>
          </cell>
          <cell r="M2151" t="str">
            <v>肥东二车间精喹车间</v>
          </cell>
          <cell r="N2151" t="str">
            <v>常州市强迪干燥</v>
          </cell>
          <cell r="O2151" t="str">
            <v>0.00</v>
          </cell>
          <cell r="P2151" t="str">
            <v>4,172.41</v>
          </cell>
          <cell r="Q2151" t="str">
            <v>1,517.24</v>
          </cell>
          <cell r="R2151" t="str">
            <v>72</v>
          </cell>
          <cell r="S2151" t="str">
            <v>平均年限法(一)</v>
          </cell>
          <cell r="T2151" t="str">
            <v>在用</v>
          </cell>
          <cell r="U2151" t="str">
            <v>直接购入</v>
          </cell>
          <cell r="V2151" t="str">
            <v>王亚玲</v>
          </cell>
          <cell r="W2151" t="str">
            <v>2018.12.28</v>
          </cell>
          <cell r="X2151" t="str">
            <v>记--1245</v>
          </cell>
        </row>
        <row r="2151">
          <cell r="AA2151" t="str">
            <v>0307</v>
          </cell>
        </row>
        <row r="2152">
          <cell r="B2152" t="str">
            <v>030700264</v>
          </cell>
          <cell r="C2152" t="str">
            <v>热风循环烘箱</v>
          </cell>
          <cell r="D2152" t="str">
            <v>CT-C-II</v>
          </cell>
          <cell r="E2152">
            <v>37931.04</v>
          </cell>
          <cell r="F2152">
            <v>27310.32</v>
          </cell>
          <cell r="G2152">
            <v>10620.72</v>
          </cell>
          <cell r="H2152">
            <v>0</v>
          </cell>
          <cell r="I2152" t="str">
            <v>2018.12.28</v>
          </cell>
          <cell r="J2152" t="str">
            <v>96</v>
          </cell>
          <cell r="K2152" t="str">
            <v>精喹装置（合成二车间）</v>
          </cell>
          <cell r="L2152" t="str">
            <v>肥东合成分厂</v>
          </cell>
          <cell r="M2152" t="str">
            <v>肥东二车间精喹车间</v>
          </cell>
          <cell r="N2152" t="str">
            <v>常州市强迪干燥</v>
          </cell>
          <cell r="O2152" t="str">
            <v>379.31</v>
          </cell>
          <cell r="P2152" t="str">
            <v>4,551.72</v>
          </cell>
          <cell r="Q2152" t="str">
            <v>1,517.24</v>
          </cell>
          <cell r="R2152" t="str">
            <v>72</v>
          </cell>
          <cell r="S2152" t="str">
            <v>平均年限法(一)</v>
          </cell>
          <cell r="T2152" t="str">
            <v>在用</v>
          </cell>
          <cell r="U2152" t="str">
            <v>直接购入</v>
          </cell>
          <cell r="V2152" t="str">
            <v>王桂珍</v>
          </cell>
          <cell r="W2152" t="str">
            <v>2018.12.29</v>
          </cell>
          <cell r="X2152" t="str">
            <v>记--1245</v>
          </cell>
        </row>
        <row r="2152">
          <cell r="AA2152" t="str">
            <v>0307</v>
          </cell>
        </row>
        <row r="2153">
          <cell r="B2153" t="str">
            <v>031022694</v>
          </cell>
          <cell r="C2153" t="str">
            <v>反应釜加料密封箱</v>
          </cell>
          <cell r="D2153" t="str">
            <v>304不锈钢</v>
          </cell>
          <cell r="E2153">
            <v>3017.24</v>
          </cell>
          <cell r="F2153">
            <v>2172.24</v>
          </cell>
          <cell r="G2153">
            <v>845</v>
          </cell>
          <cell r="H2153">
            <v>0</v>
          </cell>
          <cell r="I2153" t="str">
            <v>2018.12.29</v>
          </cell>
          <cell r="J2153" t="str">
            <v>96</v>
          </cell>
          <cell r="K2153" t="str">
            <v>剂型设备</v>
          </cell>
          <cell r="L2153" t="str">
            <v>肥东制剂分厂</v>
          </cell>
          <cell r="M2153" t="str">
            <v>肥东制剂14号车间</v>
          </cell>
          <cell r="N2153" t="str">
            <v>合肥市裕祥机械厂</v>
          </cell>
          <cell r="O2153" t="str">
            <v>30.17</v>
          </cell>
          <cell r="P2153" t="str">
            <v>362.04</v>
          </cell>
          <cell r="Q2153" t="str">
            <v>120.69</v>
          </cell>
          <cell r="R2153" t="str">
            <v>72</v>
          </cell>
          <cell r="S2153" t="str">
            <v>平均年限法(一)</v>
          </cell>
          <cell r="T2153" t="str">
            <v>在用</v>
          </cell>
          <cell r="U2153" t="str">
            <v>直接购入</v>
          </cell>
          <cell r="V2153" t="str">
            <v>王桂珍</v>
          </cell>
          <cell r="W2153" t="str">
            <v>2018.12.29</v>
          </cell>
          <cell r="X2153" t="str">
            <v>记--1247</v>
          </cell>
        </row>
        <row r="2153">
          <cell r="AA2153" t="str">
            <v>0310</v>
          </cell>
        </row>
        <row r="2154">
          <cell r="B2154" t="str">
            <v>031022695</v>
          </cell>
          <cell r="C2154" t="str">
            <v>反应釜加料密封箱</v>
          </cell>
          <cell r="D2154" t="str">
            <v>304不锈钢</v>
          </cell>
          <cell r="E2154">
            <v>3017.24</v>
          </cell>
          <cell r="F2154">
            <v>2172.24</v>
          </cell>
          <cell r="G2154">
            <v>845</v>
          </cell>
          <cell r="H2154">
            <v>0</v>
          </cell>
          <cell r="I2154" t="str">
            <v>2018.12.29</v>
          </cell>
          <cell r="J2154" t="str">
            <v>96</v>
          </cell>
          <cell r="K2154" t="str">
            <v>剂型设备</v>
          </cell>
          <cell r="L2154" t="str">
            <v>肥东制剂分厂</v>
          </cell>
          <cell r="M2154" t="str">
            <v>肥东制剂14号车间</v>
          </cell>
          <cell r="N2154" t="str">
            <v>合肥市裕祥机械厂</v>
          </cell>
          <cell r="O2154" t="str">
            <v>30.17</v>
          </cell>
          <cell r="P2154" t="str">
            <v>362.04</v>
          </cell>
          <cell r="Q2154" t="str">
            <v>120.69</v>
          </cell>
          <cell r="R2154" t="str">
            <v>72</v>
          </cell>
          <cell r="S2154" t="str">
            <v>平均年限法(一)</v>
          </cell>
          <cell r="T2154" t="str">
            <v>在用</v>
          </cell>
          <cell r="U2154" t="str">
            <v>直接购入</v>
          </cell>
          <cell r="V2154" t="str">
            <v>王桂珍</v>
          </cell>
          <cell r="W2154" t="str">
            <v>2018.12.29</v>
          </cell>
          <cell r="X2154" t="str">
            <v>记--1247</v>
          </cell>
        </row>
        <row r="2154">
          <cell r="AA2154" t="str">
            <v>0310</v>
          </cell>
        </row>
        <row r="2155">
          <cell r="B2155" t="str">
            <v>031022696</v>
          </cell>
          <cell r="C2155" t="str">
            <v>反应釜加料密封箱</v>
          </cell>
          <cell r="D2155" t="str">
            <v>304不锈钢</v>
          </cell>
          <cell r="E2155">
            <v>3017.24</v>
          </cell>
          <cell r="F2155">
            <v>2172.24</v>
          </cell>
          <cell r="G2155">
            <v>845</v>
          </cell>
          <cell r="H2155">
            <v>0</v>
          </cell>
          <cell r="I2155" t="str">
            <v>2018.12.29</v>
          </cell>
          <cell r="J2155" t="str">
            <v>96</v>
          </cell>
          <cell r="K2155" t="str">
            <v>剂型设备</v>
          </cell>
          <cell r="L2155" t="str">
            <v>肥东制剂分厂</v>
          </cell>
          <cell r="M2155" t="str">
            <v>肥东制剂14号车间</v>
          </cell>
          <cell r="N2155" t="str">
            <v>合肥市裕祥机械厂</v>
          </cell>
          <cell r="O2155" t="str">
            <v>30.17</v>
          </cell>
          <cell r="P2155" t="str">
            <v>362.04</v>
          </cell>
          <cell r="Q2155" t="str">
            <v>120.69</v>
          </cell>
          <cell r="R2155" t="str">
            <v>72</v>
          </cell>
          <cell r="S2155" t="str">
            <v>平均年限法(一)</v>
          </cell>
          <cell r="T2155" t="str">
            <v>在用</v>
          </cell>
          <cell r="U2155" t="str">
            <v>直接购入</v>
          </cell>
          <cell r="V2155" t="str">
            <v>王桂珍</v>
          </cell>
          <cell r="W2155" t="str">
            <v>2018.12.29</v>
          </cell>
          <cell r="X2155" t="str">
            <v>记--1247</v>
          </cell>
        </row>
        <row r="2155">
          <cell r="AA2155" t="str">
            <v>0310</v>
          </cell>
        </row>
        <row r="2156">
          <cell r="B2156" t="str">
            <v>031022697</v>
          </cell>
          <cell r="C2156" t="str">
            <v>反应釜加料密封箱</v>
          </cell>
          <cell r="D2156" t="str">
            <v>304不锈钢</v>
          </cell>
          <cell r="E2156">
            <v>3017.24</v>
          </cell>
          <cell r="F2156">
            <v>2172.24</v>
          </cell>
          <cell r="G2156">
            <v>845</v>
          </cell>
          <cell r="H2156">
            <v>0</v>
          </cell>
          <cell r="I2156" t="str">
            <v>2018.12.29</v>
          </cell>
          <cell r="J2156" t="str">
            <v>96</v>
          </cell>
          <cell r="K2156" t="str">
            <v>剂型设备</v>
          </cell>
          <cell r="L2156" t="str">
            <v>肥东制剂分厂</v>
          </cell>
          <cell r="M2156" t="str">
            <v>肥东制剂14号车间</v>
          </cell>
          <cell r="N2156" t="str">
            <v>合肥市裕祥机械厂</v>
          </cell>
          <cell r="O2156" t="str">
            <v>30.17</v>
          </cell>
          <cell r="P2156" t="str">
            <v>362.04</v>
          </cell>
          <cell r="Q2156" t="str">
            <v>120.69</v>
          </cell>
          <cell r="R2156" t="str">
            <v>72</v>
          </cell>
          <cell r="S2156" t="str">
            <v>平均年限法(一)</v>
          </cell>
          <cell r="T2156" t="str">
            <v>在用</v>
          </cell>
          <cell r="U2156" t="str">
            <v>直接购入</v>
          </cell>
          <cell r="V2156" t="str">
            <v>王桂珍</v>
          </cell>
          <cell r="W2156" t="str">
            <v>2018.12.29</v>
          </cell>
          <cell r="X2156" t="str">
            <v>记--1247</v>
          </cell>
        </row>
        <row r="2156">
          <cell r="AA2156" t="str">
            <v>0310</v>
          </cell>
        </row>
        <row r="2157">
          <cell r="B2157" t="str">
            <v>031022698</v>
          </cell>
          <cell r="C2157" t="str">
            <v>反应釜加料密封箱</v>
          </cell>
          <cell r="D2157" t="str">
            <v>304不锈钢</v>
          </cell>
          <cell r="E2157">
            <v>3017.24</v>
          </cell>
          <cell r="F2157">
            <v>2172.24</v>
          </cell>
          <cell r="G2157">
            <v>845</v>
          </cell>
          <cell r="H2157">
            <v>0</v>
          </cell>
          <cell r="I2157" t="str">
            <v>2018.12.29</v>
          </cell>
          <cell r="J2157" t="str">
            <v>96</v>
          </cell>
          <cell r="K2157" t="str">
            <v>剂型设备</v>
          </cell>
          <cell r="L2157" t="str">
            <v>肥东制剂分厂</v>
          </cell>
          <cell r="M2157" t="str">
            <v>肥东制剂14号车间</v>
          </cell>
          <cell r="N2157" t="str">
            <v>合肥市裕祥机械厂</v>
          </cell>
          <cell r="O2157" t="str">
            <v>30.17</v>
          </cell>
          <cell r="P2157" t="str">
            <v>362.04</v>
          </cell>
          <cell r="Q2157" t="str">
            <v>120.69</v>
          </cell>
          <cell r="R2157" t="str">
            <v>72</v>
          </cell>
          <cell r="S2157" t="str">
            <v>平均年限法(一)</v>
          </cell>
          <cell r="T2157" t="str">
            <v>在用</v>
          </cell>
          <cell r="U2157" t="str">
            <v>直接购入</v>
          </cell>
          <cell r="V2157" t="str">
            <v>王桂珍</v>
          </cell>
          <cell r="W2157" t="str">
            <v>2018.12.29</v>
          </cell>
          <cell r="X2157" t="str">
            <v>记--1247</v>
          </cell>
        </row>
        <row r="2157">
          <cell r="AA2157" t="str">
            <v>0310</v>
          </cell>
        </row>
        <row r="2158">
          <cell r="B2158" t="str">
            <v>031022699</v>
          </cell>
          <cell r="C2158" t="str">
            <v>反应釜加料密封箱</v>
          </cell>
          <cell r="D2158" t="str">
            <v>304不锈钢</v>
          </cell>
          <cell r="E2158">
            <v>3017.24</v>
          </cell>
          <cell r="F2158">
            <v>2172.24</v>
          </cell>
          <cell r="G2158">
            <v>845</v>
          </cell>
          <cell r="H2158">
            <v>0</v>
          </cell>
          <cell r="I2158" t="str">
            <v>2018.12.29</v>
          </cell>
          <cell r="J2158" t="str">
            <v>96</v>
          </cell>
          <cell r="K2158" t="str">
            <v>剂型设备</v>
          </cell>
          <cell r="L2158" t="str">
            <v>肥东制剂分厂</v>
          </cell>
          <cell r="M2158" t="str">
            <v>肥东制剂14号车间</v>
          </cell>
          <cell r="N2158" t="str">
            <v>合肥市裕祥机械厂</v>
          </cell>
          <cell r="O2158" t="str">
            <v>30.17</v>
          </cell>
          <cell r="P2158" t="str">
            <v>362.04</v>
          </cell>
          <cell r="Q2158" t="str">
            <v>120.69</v>
          </cell>
          <cell r="R2158" t="str">
            <v>72</v>
          </cell>
          <cell r="S2158" t="str">
            <v>平均年限法(一)</v>
          </cell>
          <cell r="T2158" t="str">
            <v>在用</v>
          </cell>
          <cell r="U2158" t="str">
            <v>直接购入</v>
          </cell>
          <cell r="V2158" t="str">
            <v>王桂珍</v>
          </cell>
          <cell r="W2158" t="str">
            <v>2018.12.29</v>
          </cell>
          <cell r="X2158" t="str">
            <v>记--1247</v>
          </cell>
        </row>
        <row r="2158">
          <cell r="AA2158" t="str">
            <v>0310</v>
          </cell>
        </row>
        <row r="2159">
          <cell r="B2159" t="str">
            <v>031022700</v>
          </cell>
          <cell r="C2159" t="str">
            <v>反应釜加料密封箱</v>
          </cell>
          <cell r="D2159" t="str">
            <v>304不锈钢</v>
          </cell>
          <cell r="E2159">
            <v>3017.24</v>
          </cell>
          <cell r="F2159">
            <v>2172.24</v>
          </cell>
          <cell r="G2159">
            <v>845</v>
          </cell>
          <cell r="H2159">
            <v>0</v>
          </cell>
          <cell r="I2159" t="str">
            <v>2018.12.29</v>
          </cell>
          <cell r="J2159" t="str">
            <v>96</v>
          </cell>
          <cell r="K2159" t="str">
            <v>剂型设备</v>
          </cell>
          <cell r="L2159" t="str">
            <v>肥东制剂分厂</v>
          </cell>
          <cell r="M2159" t="str">
            <v>肥东制剂14号车间</v>
          </cell>
          <cell r="N2159" t="str">
            <v>合肥市裕祥机械厂</v>
          </cell>
          <cell r="O2159" t="str">
            <v>30.17</v>
          </cell>
          <cell r="P2159" t="str">
            <v>362.04</v>
          </cell>
          <cell r="Q2159" t="str">
            <v>120.69</v>
          </cell>
          <cell r="R2159" t="str">
            <v>72</v>
          </cell>
          <cell r="S2159" t="str">
            <v>平均年限法(一)</v>
          </cell>
          <cell r="T2159" t="str">
            <v>在用</v>
          </cell>
          <cell r="U2159" t="str">
            <v>直接购入</v>
          </cell>
          <cell r="V2159" t="str">
            <v>王桂珍</v>
          </cell>
          <cell r="W2159" t="str">
            <v>2018.12.29</v>
          </cell>
          <cell r="X2159" t="str">
            <v>记--1247</v>
          </cell>
        </row>
        <row r="2159">
          <cell r="AA2159" t="str">
            <v>0310</v>
          </cell>
        </row>
        <row r="2160">
          <cell r="B2160" t="str">
            <v>030700265</v>
          </cell>
          <cell r="C2160" t="str">
            <v>洗地机</v>
          </cell>
          <cell r="D2160" t="str">
            <v>GM50B</v>
          </cell>
          <cell r="E2160">
            <v>11206.9</v>
          </cell>
          <cell r="F2160">
            <v>8069.04</v>
          </cell>
          <cell r="G2160">
            <v>3137.86</v>
          </cell>
          <cell r="H2160">
            <v>0</v>
          </cell>
          <cell r="I2160" t="str">
            <v>2018.12.30</v>
          </cell>
          <cell r="J2160" t="str">
            <v>96</v>
          </cell>
          <cell r="K2160" t="str">
            <v>精喹装置（合成二车间）</v>
          </cell>
          <cell r="L2160" t="str">
            <v>肥东合成分厂</v>
          </cell>
          <cell r="M2160" t="str">
            <v>肥东合成干燥房</v>
          </cell>
          <cell r="N2160" t="str">
            <v>安徽洁百利环境科技</v>
          </cell>
          <cell r="O2160" t="str">
            <v>112.07</v>
          </cell>
          <cell r="P2160" t="str">
            <v>1,344.84</v>
          </cell>
          <cell r="Q2160" t="str">
            <v>448.28</v>
          </cell>
          <cell r="R2160" t="str">
            <v>72</v>
          </cell>
          <cell r="S2160" t="str">
            <v>平均年限法(一)</v>
          </cell>
          <cell r="T2160" t="str">
            <v>在用</v>
          </cell>
          <cell r="U2160" t="str">
            <v>直接购入</v>
          </cell>
          <cell r="V2160" t="str">
            <v>王桂珍</v>
          </cell>
          <cell r="W2160" t="str">
            <v>2018.12.30</v>
          </cell>
          <cell r="X2160" t="str">
            <v>记--1282</v>
          </cell>
        </row>
        <row r="2160">
          <cell r="AA2160" t="str">
            <v>0307</v>
          </cell>
        </row>
        <row r="2161">
          <cell r="B2161" t="str">
            <v>030500047</v>
          </cell>
          <cell r="C2161" t="str">
            <v>可燃气体报警系统-气体报警主机</v>
          </cell>
          <cell r="D2161" t="str">
            <v>MW-3000</v>
          </cell>
          <cell r="E2161">
            <v>3448.28</v>
          </cell>
          <cell r="F2161">
            <v>2482.56</v>
          </cell>
          <cell r="G2161">
            <v>254.16</v>
          </cell>
          <cell r="H2161">
            <v>711.56</v>
          </cell>
          <cell r="I2161" t="str">
            <v>2018.12.30</v>
          </cell>
          <cell r="J2161" t="str">
            <v>96</v>
          </cell>
          <cell r="K2161" t="str">
            <v>电力设备</v>
          </cell>
          <cell r="L2161" t="str">
            <v>肥东合成分厂/肥东制剂分厂</v>
          </cell>
          <cell r="M2161" t="str">
            <v>肥东合成电力房</v>
          </cell>
          <cell r="N2161" t="str">
            <v>合肥恩迪光电科技</v>
          </cell>
          <cell r="O2161" t="str">
            <v>34.48</v>
          </cell>
          <cell r="P2161" t="str">
            <v>413.76</v>
          </cell>
          <cell r="Q2161" t="str">
            <v>137.93</v>
          </cell>
          <cell r="R2161" t="str">
            <v>72</v>
          </cell>
          <cell r="S2161" t="str">
            <v>平均年限法(一)</v>
          </cell>
          <cell r="T2161" t="str">
            <v>在用</v>
          </cell>
          <cell r="U2161" t="str">
            <v>直接购入</v>
          </cell>
          <cell r="V2161" t="str">
            <v>王桂珍</v>
          </cell>
          <cell r="W2161" t="str">
            <v>2018.12.30</v>
          </cell>
          <cell r="X2161" t="str">
            <v>记--1284</v>
          </cell>
        </row>
        <row r="2161">
          <cell r="AA2161" t="str">
            <v>0305</v>
          </cell>
        </row>
        <row r="2162">
          <cell r="B2162" t="str">
            <v>030500048</v>
          </cell>
          <cell r="C2162" t="str">
            <v>可燃气体报警系统-气体报警主机</v>
          </cell>
          <cell r="D2162" t="str">
            <v>MW-3000</v>
          </cell>
          <cell r="E2162">
            <v>3448.28</v>
          </cell>
          <cell r="F2162">
            <v>2482.56</v>
          </cell>
          <cell r="G2162">
            <v>254.16</v>
          </cell>
          <cell r="H2162">
            <v>711.56</v>
          </cell>
          <cell r="I2162" t="str">
            <v>2018.12.30</v>
          </cell>
          <cell r="J2162" t="str">
            <v>96</v>
          </cell>
          <cell r="K2162" t="str">
            <v>电力设备</v>
          </cell>
          <cell r="L2162" t="str">
            <v>肥东合成分厂/肥东制剂分厂</v>
          </cell>
          <cell r="M2162" t="str">
            <v>肥东合成电力房</v>
          </cell>
          <cell r="N2162" t="str">
            <v>合肥恩迪光电科技</v>
          </cell>
          <cell r="O2162" t="str">
            <v>34.48</v>
          </cell>
          <cell r="P2162" t="str">
            <v>413.76</v>
          </cell>
          <cell r="Q2162" t="str">
            <v>137.93</v>
          </cell>
          <cell r="R2162" t="str">
            <v>72</v>
          </cell>
          <cell r="S2162" t="str">
            <v>平均年限法(一)</v>
          </cell>
          <cell r="T2162" t="str">
            <v>在用</v>
          </cell>
          <cell r="U2162" t="str">
            <v>直接购入</v>
          </cell>
          <cell r="V2162" t="str">
            <v>王桂珍</v>
          </cell>
          <cell r="W2162" t="str">
            <v>2018.12.30</v>
          </cell>
          <cell r="X2162" t="str">
            <v>记--1284</v>
          </cell>
        </row>
        <row r="2162">
          <cell r="AA2162" t="str">
            <v>0305</v>
          </cell>
        </row>
        <row r="2163">
          <cell r="B2163" t="str">
            <v>030500049</v>
          </cell>
          <cell r="C2163" t="str">
            <v>可燃气体报警系统-气体报警主机</v>
          </cell>
          <cell r="D2163" t="str">
            <v>MW-3000</v>
          </cell>
          <cell r="E2163">
            <v>3448.28</v>
          </cell>
          <cell r="F2163">
            <v>2482.56</v>
          </cell>
          <cell r="G2163">
            <v>254.16</v>
          </cell>
          <cell r="H2163">
            <v>711.56</v>
          </cell>
          <cell r="I2163" t="str">
            <v>2018.12.30</v>
          </cell>
          <cell r="J2163" t="str">
            <v>96</v>
          </cell>
          <cell r="K2163" t="str">
            <v>电力设备</v>
          </cell>
          <cell r="L2163" t="str">
            <v>肥东合成分厂/肥东制剂分厂</v>
          </cell>
          <cell r="M2163" t="str">
            <v>肥东合成电力房</v>
          </cell>
          <cell r="N2163" t="str">
            <v>合肥恩迪光电科技</v>
          </cell>
          <cell r="O2163" t="str">
            <v>34.48</v>
          </cell>
          <cell r="P2163" t="str">
            <v>413.76</v>
          </cell>
          <cell r="Q2163" t="str">
            <v>137.93</v>
          </cell>
          <cell r="R2163" t="str">
            <v>72</v>
          </cell>
          <cell r="S2163" t="str">
            <v>平均年限法(一)</v>
          </cell>
          <cell r="T2163" t="str">
            <v>在用</v>
          </cell>
          <cell r="U2163" t="str">
            <v>直接购入</v>
          </cell>
          <cell r="V2163" t="str">
            <v>王桂珍</v>
          </cell>
          <cell r="W2163" t="str">
            <v>2018.12.30</v>
          </cell>
          <cell r="X2163" t="str">
            <v>记--1284</v>
          </cell>
        </row>
        <row r="2163">
          <cell r="AA2163" t="str">
            <v>0305</v>
          </cell>
        </row>
        <row r="2164">
          <cell r="B2164" t="str">
            <v>030500050</v>
          </cell>
          <cell r="C2164" t="str">
            <v>可燃气体报警系统-气体报警变送器(156只)</v>
          </cell>
          <cell r="D2164" t="str">
            <v>MW_G801</v>
          </cell>
          <cell r="E2164">
            <v>265996.55</v>
          </cell>
          <cell r="F2164">
            <v>191517.84</v>
          </cell>
          <cell r="G2164">
            <v>74478.71</v>
          </cell>
          <cell r="H2164">
            <v>0</v>
          </cell>
          <cell r="I2164" t="str">
            <v>2018.12.30</v>
          </cell>
          <cell r="J2164" t="str">
            <v>96</v>
          </cell>
          <cell r="K2164" t="str">
            <v>电力设备</v>
          </cell>
          <cell r="L2164" t="str">
            <v>肥东合成分厂/肥东制剂分厂</v>
          </cell>
          <cell r="M2164" t="str">
            <v>肥东分厂各仓库</v>
          </cell>
          <cell r="N2164" t="str">
            <v>合肥恩迪光电科技</v>
          </cell>
          <cell r="O2164" t="str">
            <v>2,659.97</v>
          </cell>
          <cell r="P2164" t="str">
            <v>31,919.64</v>
          </cell>
          <cell r="Q2164" t="str">
            <v>10,639.86</v>
          </cell>
          <cell r="R2164" t="str">
            <v>72</v>
          </cell>
          <cell r="S2164" t="str">
            <v>平均年限法(一)</v>
          </cell>
          <cell r="T2164" t="str">
            <v>在用</v>
          </cell>
          <cell r="U2164" t="str">
            <v>直接购入</v>
          </cell>
          <cell r="V2164" t="str">
            <v>王桂珍</v>
          </cell>
          <cell r="W2164" t="str">
            <v>2018.12.30</v>
          </cell>
          <cell r="X2164" t="str">
            <v>记--1284</v>
          </cell>
        </row>
        <row r="2164">
          <cell r="AA2164" t="str">
            <v>0305</v>
          </cell>
        </row>
        <row r="2165">
          <cell r="B2165" t="str">
            <v>030500051</v>
          </cell>
          <cell r="C2165" t="str">
            <v>防爆防腐配电箱</v>
          </cell>
          <cell r="D2165" t="str">
            <v>BXM(D)8050</v>
          </cell>
          <cell r="E2165">
            <v>3300</v>
          </cell>
          <cell r="F2165">
            <v>2376</v>
          </cell>
          <cell r="G2165">
            <v>924</v>
          </cell>
          <cell r="H2165">
            <v>0</v>
          </cell>
          <cell r="I2165" t="str">
            <v>2018.12.30</v>
          </cell>
          <cell r="J2165" t="str">
            <v>96</v>
          </cell>
          <cell r="K2165" t="str">
            <v>电力设备</v>
          </cell>
          <cell r="L2165" t="str">
            <v>肥东制剂分厂</v>
          </cell>
          <cell r="M2165" t="str">
            <v>肥东分厂14号车间</v>
          </cell>
          <cell r="N2165" t="str">
            <v>上海新黎明防爆电器</v>
          </cell>
          <cell r="O2165" t="str">
            <v>33.00</v>
          </cell>
          <cell r="P2165" t="str">
            <v>396.00</v>
          </cell>
          <cell r="Q2165" t="str">
            <v>132.00</v>
          </cell>
          <cell r="R2165" t="str">
            <v>72</v>
          </cell>
          <cell r="S2165" t="str">
            <v>平均年限法(一)</v>
          </cell>
          <cell r="T2165" t="str">
            <v>在用</v>
          </cell>
          <cell r="U2165" t="str">
            <v>直接购入</v>
          </cell>
          <cell r="V2165" t="str">
            <v>王桂珍</v>
          </cell>
          <cell r="W2165" t="str">
            <v>2018.12.30</v>
          </cell>
          <cell r="X2165" t="str">
            <v>记--1286</v>
          </cell>
        </row>
        <row r="2165">
          <cell r="AA2165" t="str">
            <v>0305</v>
          </cell>
        </row>
        <row r="2166">
          <cell r="B2166" t="str">
            <v>030500052</v>
          </cell>
          <cell r="C2166" t="str">
            <v>防爆防腐配电箱</v>
          </cell>
          <cell r="D2166" t="str">
            <v>BXM(D)8050</v>
          </cell>
          <cell r="E2166">
            <v>3300</v>
          </cell>
          <cell r="F2166">
            <v>2376</v>
          </cell>
          <cell r="G2166">
            <v>924</v>
          </cell>
          <cell r="H2166">
            <v>0</v>
          </cell>
          <cell r="I2166" t="str">
            <v>2018.12.30</v>
          </cell>
          <cell r="J2166" t="str">
            <v>96</v>
          </cell>
          <cell r="K2166" t="str">
            <v>电力设备</v>
          </cell>
          <cell r="L2166" t="str">
            <v>肥东制剂分厂</v>
          </cell>
          <cell r="M2166" t="str">
            <v>肥东分厂14号车间</v>
          </cell>
          <cell r="N2166" t="str">
            <v>上海新黎明防爆电器</v>
          </cell>
          <cell r="O2166" t="str">
            <v>33.00</v>
          </cell>
          <cell r="P2166" t="str">
            <v>396.00</v>
          </cell>
          <cell r="Q2166" t="str">
            <v>132.00</v>
          </cell>
          <cell r="R2166" t="str">
            <v>72</v>
          </cell>
          <cell r="S2166" t="str">
            <v>平均年限法(一)</v>
          </cell>
          <cell r="T2166" t="str">
            <v>在用</v>
          </cell>
          <cell r="U2166" t="str">
            <v>直接购入</v>
          </cell>
          <cell r="V2166" t="str">
            <v>王桂珍</v>
          </cell>
          <cell r="W2166" t="str">
            <v>2018.12.30</v>
          </cell>
          <cell r="X2166" t="str">
            <v>记--1286</v>
          </cell>
        </row>
        <row r="2166">
          <cell r="AA2166" t="str">
            <v>0305</v>
          </cell>
        </row>
        <row r="2167">
          <cell r="B2167" t="str">
            <v>030500053</v>
          </cell>
          <cell r="C2167" t="str">
            <v>防爆防腐配电箱</v>
          </cell>
          <cell r="D2167" t="str">
            <v>BXM(D)8050</v>
          </cell>
          <cell r="E2167">
            <v>3300</v>
          </cell>
          <cell r="F2167">
            <v>2376</v>
          </cell>
          <cell r="G2167">
            <v>924</v>
          </cell>
          <cell r="H2167">
            <v>0</v>
          </cell>
          <cell r="I2167" t="str">
            <v>2018.12.30</v>
          </cell>
          <cell r="J2167" t="str">
            <v>96</v>
          </cell>
          <cell r="K2167" t="str">
            <v>电力设备</v>
          </cell>
          <cell r="L2167" t="str">
            <v>肥东制剂分厂</v>
          </cell>
          <cell r="M2167" t="str">
            <v>肥东分厂14号车间</v>
          </cell>
          <cell r="N2167" t="str">
            <v>上海新黎明防爆电器</v>
          </cell>
          <cell r="O2167" t="str">
            <v>33.00</v>
          </cell>
          <cell r="P2167" t="str">
            <v>396.00</v>
          </cell>
          <cell r="Q2167" t="str">
            <v>132.00</v>
          </cell>
          <cell r="R2167" t="str">
            <v>72</v>
          </cell>
          <cell r="S2167" t="str">
            <v>平均年限法(一)</v>
          </cell>
          <cell r="T2167" t="str">
            <v>在用</v>
          </cell>
          <cell r="U2167" t="str">
            <v>直接购入</v>
          </cell>
          <cell r="V2167" t="str">
            <v>王桂珍</v>
          </cell>
          <cell r="W2167" t="str">
            <v>2018.12.30</v>
          </cell>
          <cell r="X2167" t="str">
            <v>记--1286</v>
          </cell>
        </row>
        <row r="2167">
          <cell r="AA2167" t="str">
            <v>0305</v>
          </cell>
        </row>
        <row r="2168">
          <cell r="B2168" t="str">
            <v>040900521</v>
          </cell>
          <cell r="C2168" t="str">
            <v>电视</v>
          </cell>
          <cell r="D2168" t="str">
            <v>E5515</v>
          </cell>
          <cell r="E2168">
            <v>2585.34</v>
          </cell>
          <cell r="F2168">
            <v>2481.93</v>
          </cell>
          <cell r="G2168">
            <v>100</v>
          </cell>
          <cell r="H2168">
            <v>3.41</v>
          </cell>
          <cell r="I2168" t="str">
            <v>2018.12.30</v>
          </cell>
          <cell r="J2168" t="str">
            <v>60</v>
          </cell>
          <cell r="K2168" t="str">
            <v>其他</v>
          </cell>
          <cell r="L2168" t="str">
            <v>肥东制剂分厂</v>
          </cell>
          <cell r="M2168" t="str">
            <v>肥东制剂车间（播放器使用）</v>
          </cell>
          <cell r="N2168" t="str">
            <v>安徽百大乐普生商厦</v>
          </cell>
          <cell r="O2168" t="str">
            <v>0.00</v>
          </cell>
          <cell r="P2168" t="str">
            <v>0.00</v>
          </cell>
          <cell r="Q2168" t="str">
            <v>103.41</v>
          </cell>
          <cell r="R2168" t="str">
            <v>60</v>
          </cell>
          <cell r="S2168" t="str">
            <v>平均年限法(一)</v>
          </cell>
          <cell r="T2168" t="str">
            <v>在用</v>
          </cell>
          <cell r="U2168" t="str">
            <v>直接购入</v>
          </cell>
          <cell r="V2168" t="str">
            <v>王桂珍</v>
          </cell>
          <cell r="W2168" t="str">
            <v>2018.12.30</v>
          </cell>
          <cell r="X2168" t="str">
            <v>记--1288</v>
          </cell>
        </row>
        <row r="2168">
          <cell r="AA2168" t="str">
            <v>0409</v>
          </cell>
        </row>
        <row r="2169">
          <cell r="B2169" t="str">
            <v>040900522</v>
          </cell>
          <cell r="C2169" t="str">
            <v>开水器</v>
          </cell>
          <cell r="D2169" t="str">
            <v>AGK-60</v>
          </cell>
          <cell r="E2169">
            <v>3534.48</v>
          </cell>
          <cell r="F2169">
            <v>3393.1</v>
          </cell>
          <cell r="G2169">
            <v>0</v>
          </cell>
          <cell r="H2169">
            <v>141.38</v>
          </cell>
          <cell r="I2169" t="str">
            <v>2018.12.30</v>
          </cell>
          <cell r="J2169" t="str">
            <v>60</v>
          </cell>
          <cell r="K2169" t="str">
            <v>其他</v>
          </cell>
          <cell r="L2169" t="str">
            <v>肥东合成分厂</v>
          </cell>
          <cell r="M2169" t="str">
            <v>肥东合成办公室</v>
          </cell>
          <cell r="N2169" t="str">
            <v>安徽百大乐普生商厦</v>
          </cell>
          <cell r="O2169" t="str">
            <v>0.00</v>
          </cell>
          <cell r="P2169" t="str">
            <v>0.00</v>
          </cell>
          <cell r="Q2169" t="str">
            <v>141.38</v>
          </cell>
          <cell r="R2169" t="str">
            <v>60</v>
          </cell>
          <cell r="S2169" t="str">
            <v>平均年限法(一)</v>
          </cell>
          <cell r="T2169" t="str">
            <v>在用</v>
          </cell>
          <cell r="U2169" t="str">
            <v>直接购入</v>
          </cell>
          <cell r="V2169" t="str">
            <v>王桂珍</v>
          </cell>
          <cell r="W2169" t="str">
            <v>2018.12.30</v>
          </cell>
          <cell r="X2169" t="str">
            <v>记--1288</v>
          </cell>
        </row>
        <row r="2169">
          <cell r="AA2169" t="str">
            <v>0409</v>
          </cell>
        </row>
        <row r="2170">
          <cell r="B2170" t="str">
            <v>040900523</v>
          </cell>
          <cell r="C2170" t="str">
            <v>开水器</v>
          </cell>
          <cell r="D2170" t="str">
            <v>AGK-60</v>
          </cell>
          <cell r="E2170">
            <v>3534.48</v>
          </cell>
          <cell r="F2170">
            <v>3393.1</v>
          </cell>
          <cell r="G2170">
            <v>141.38</v>
          </cell>
          <cell r="H2170">
            <v>0</v>
          </cell>
          <cell r="I2170" t="str">
            <v>2018.12.30</v>
          </cell>
          <cell r="J2170" t="str">
            <v>60</v>
          </cell>
          <cell r="K2170" t="str">
            <v>其他</v>
          </cell>
          <cell r="L2170" t="str">
            <v>肥东制剂分厂</v>
          </cell>
          <cell r="M2170" t="str">
            <v>肥东制剂办公室</v>
          </cell>
          <cell r="N2170" t="str">
            <v>安徽百大乐普生商厦</v>
          </cell>
          <cell r="O2170" t="str">
            <v>0.00</v>
          </cell>
          <cell r="P2170" t="str">
            <v>0.00</v>
          </cell>
          <cell r="Q2170" t="str">
            <v>141.38</v>
          </cell>
          <cell r="R2170" t="str">
            <v>60</v>
          </cell>
          <cell r="S2170" t="str">
            <v>平均年限法(一)</v>
          </cell>
          <cell r="T2170" t="str">
            <v>在用</v>
          </cell>
          <cell r="U2170" t="str">
            <v>直接购入</v>
          </cell>
          <cell r="V2170" t="str">
            <v>王桂珍</v>
          </cell>
          <cell r="W2170" t="str">
            <v>2018.12.30</v>
          </cell>
          <cell r="X2170" t="str">
            <v>记--1288</v>
          </cell>
        </row>
        <row r="2170">
          <cell r="AA2170" t="str">
            <v>0409</v>
          </cell>
        </row>
        <row r="2171">
          <cell r="B2171" t="str">
            <v>040300082</v>
          </cell>
          <cell r="C2171" t="str">
            <v>惠普IP5820打印机</v>
          </cell>
          <cell r="D2171" t="str">
            <v>惠普IP5820</v>
          </cell>
          <cell r="E2171">
            <v>1198.28</v>
          </cell>
          <cell r="F2171">
            <v>1150.35</v>
          </cell>
          <cell r="G2171">
            <v>47.93</v>
          </cell>
          <cell r="H2171">
            <v>0</v>
          </cell>
          <cell r="I2171" t="str">
            <v>2018.12.30</v>
          </cell>
          <cell r="J2171" t="str">
            <v>60</v>
          </cell>
          <cell r="K2171" t="str">
            <v>打印机</v>
          </cell>
          <cell r="L2171" t="str">
            <v>肥东作物营养</v>
          </cell>
          <cell r="M2171" t="str">
            <v>大兴作物营养部办公室</v>
          </cell>
          <cell r="N2171" t="str">
            <v>合肥百大乐普生商厦</v>
          </cell>
          <cell r="O2171" t="str">
            <v>0.00</v>
          </cell>
          <cell r="P2171" t="str">
            <v>0.00</v>
          </cell>
          <cell r="Q2171" t="str">
            <v>47.93</v>
          </cell>
          <cell r="R2171" t="str">
            <v>60</v>
          </cell>
          <cell r="S2171" t="str">
            <v>平均年限法(一)</v>
          </cell>
          <cell r="T2171" t="str">
            <v>在用</v>
          </cell>
          <cell r="U2171" t="str">
            <v>直接购入</v>
          </cell>
          <cell r="V2171" t="str">
            <v>王桂珍</v>
          </cell>
          <cell r="W2171" t="str">
            <v>2018.12.30</v>
          </cell>
          <cell r="X2171" t="str">
            <v>记--1288</v>
          </cell>
        </row>
        <row r="2171">
          <cell r="AA2171" t="str">
            <v>0403</v>
          </cell>
        </row>
        <row r="2172">
          <cell r="B2172" t="str">
            <v>040300083</v>
          </cell>
          <cell r="C2172" t="str">
            <v>爱普生630-2打印机</v>
          </cell>
          <cell r="D2172" t="str">
            <v>爱普生630-2</v>
          </cell>
          <cell r="E2172">
            <v>1448.28</v>
          </cell>
          <cell r="F2172">
            <v>1390.35</v>
          </cell>
          <cell r="G2172">
            <v>57.93</v>
          </cell>
          <cell r="H2172">
            <v>0</v>
          </cell>
          <cell r="I2172" t="str">
            <v>2018.12.30</v>
          </cell>
          <cell r="J2172" t="str">
            <v>60</v>
          </cell>
          <cell r="K2172" t="str">
            <v>打印机</v>
          </cell>
          <cell r="L2172" t="str">
            <v>肥东制剂分厂</v>
          </cell>
          <cell r="M2172" t="str">
            <v>肥东制剂仓库</v>
          </cell>
          <cell r="N2172" t="str">
            <v>合肥爱普生商厦</v>
          </cell>
          <cell r="O2172" t="str">
            <v>0.00</v>
          </cell>
          <cell r="P2172" t="str">
            <v>0.00</v>
          </cell>
          <cell r="Q2172" t="str">
            <v>57.93</v>
          </cell>
          <cell r="R2172" t="str">
            <v>60</v>
          </cell>
          <cell r="S2172" t="str">
            <v>平均年限法(一)</v>
          </cell>
          <cell r="T2172" t="str">
            <v>在用</v>
          </cell>
          <cell r="U2172" t="str">
            <v>直接购入</v>
          </cell>
          <cell r="V2172" t="str">
            <v>王桂珍</v>
          </cell>
          <cell r="W2172" t="str">
            <v>2018.12.30</v>
          </cell>
          <cell r="X2172" t="str">
            <v>记--1288</v>
          </cell>
        </row>
        <row r="2172">
          <cell r="AA2172" t="str">
            <v>0403</v>
          </cell>
        </row>
        <row r="2173">
          <cell r="B2173" t="str">
            <v>040300084</v>
          </cell>
          <cell r="C2173" t="str">
            <v>惠普P1108打印机</v>
          </cell>
          <cell r="D2173" t="str">
            <v>惠普P1108</v>
          </cell>
          <cell r="E2173">
            <v>818.96</v>
          </cell>
          <cell r="F2173">
            <v>786.2</v>
          </cell>
          <cell r="G2173">
            <v>32.76</v>
          </cell>
          <cell r="H2173">
            <v>0</v>
          </cell>
          <cell r="I2173" t="str">
            <v>2018.12.30</v>
          </cell>
          <cell r="J2173" t="str">
            <v>60</v>
          </cell>
          <cell r="K2173" t="str">
            <v>打印机</v>
          </cell>
          <cell r="L2173" t="str">
            <v>肥东制剂分厂</v>
          </cell>
          <cell r="M2173" t="str">
            <v>肥东分厂仓库</v>
          </cell>
          <cell r="N2173" t="str">
            <v>合肥百大乐普生商厦</v>
          </cell>
          <cell r="O2173" t="str">
            <v>0.00</v>
          </cell>
          <cell r="P2173" t="str">
            <v>0.20</v>
          </cell>
          <cell r="Q2173" t="str">
            <v>32.76</v>
          </cell>
          <cell r="R2173" t="str">
            <v>122</v>
          </cell>
          <cell r="S2173" t="str">
            <v>平均年限法(一)</v>
          </cell>
          <cell r="T2173" t="str">
            <v>在用</v>
          </cell>
          <cell r="U2173" t="str">
            <v>直接购入</v>
          </cell>
          <cell r="V2173" t="str">
            <v>王桂珍</v>
          </cell>
          <cell r="W2173" t="str">
            <v>2018.12.30</v>
          </cell>
          <cell r="X2173" t="str">
            <v>记--1288</v>
          </cell>
        </row>
        <row r="2173">
          <cell r="AA2173" t="str">
            <v>0403</v>
          </cell>
        </row>
        <row r="2174">
          <cell r="B2174" t="str">
            <v>040300085</v>
          </cell>
          <cell r="C2174" t="str">
            <v>惠普P1108打印机</v>
          </cell>
          <cell r="D2174" t="str">
            <v>惠普P1108</v>
          </cell>
          <cell r="E2174">
            <v>818.96</v>
          </cell>
          <cell r="F2174">
            <v>786.2</v>
          </cell>
          <cell r="G2174">
            <v>32.76</v>
          </cell>
          <cell r="H2174">
            <v>0</v>
          </cell>
          <cell r="I2174" t="str">
            <v>2018.12.30</v>
          </cell>
          <cell r="J2174" t="str">
            <v>60</v>
          </cell>
          <cell r="K2174" t="str">
            <v>打印机</v>
          </cell>
          <cell r="L2174" t="str">
            <v>肥东制剂分厂</v>
          </cell>
          <cell r="M2174" t="str">
            <v>肥东分厂仓库</v>
          </cell>
          <cell r="N2174" t="str">
            <v>合肥百大乐普生商厦</v>
          </cell>
          <cell r="O2174" t="str">
            <v>0.00</v>
          </cell>
          <cell r="P2174" t="str">
            <v>0.20</v>
          </cell>
          <cell r="Q2174" t="str">
            <v>32.76</v>
          </cell>
          <cell r="R2174" t="str">
            <v>122</v>
          </cell>
          <cell r="S2174" t="str">
            <v>平均年限法(一)</v>
          </cell>
          <cell r="T2174" t="str">
            <v>在用</v>
          </cell>
          <cell r="U2174" t="str">
            <v>直接购入</v>
          </cell>
          <cell r="V2174" t="str">
            <v>王桂珍</v>
          </cell>
          <cell r="W2174" t="str">
            <v>2018.12.30</v>
          </cell>
          <cell r="X2174" t="str">
            <v>记--1288</v>
          </cell>
        </row>
        <row r="2174">
          <cell r="AA2174" t="str">
            <v>0403</v>
          </cell>
        </row>
        <row r="2175">
          <cell r="B2175" t="str">
            <v>040900524</v>
          </cell>
          <cell r="C2175" t="str">
            <v>投影仪</v>
          </cell>
          <cell r="D2175" t="str">
            <v>NECCR3115</v>
          </cell>
          <cell r="E2175">
            <v>2241.38</v>
          </cell>
          <cell r="F2175">
            <v>2151.72</v>
          </cell>
          <cell r="G2175">
            <v>89.66</v>
          </cell>
          <cell r="H2175">
            <v>0</v>
          </cell>
          <cell r="I2175" t="str">
            <v>2018.12.30</v>
          </cell>
          <cell r="J2175" t="str">
            <v>60</v>
          </cell>
          <cell r="K2175" t="str">
            <v>其他</v>
          </cell>
          <cell r="L2175" t="str">
            <v>市场管理部</v>
          </cell>
          <cell r="M2175" t="str">
            <v>大兴市场部</v>
          </cell>
          <cell r="N2175" t="str">
            <v>安徽百大乐普生商厦</v>
          </cell>
          <cell r="O2175" t="str">
            <v>0.00</v>
          </cell>
          <cell r="P2175" t="str">
            <v>0.00</v>
          </cell>
          <cell r="Q2175" t="str">
            <v>89.66</v>
          </cell>
          <cell r="R2175" t="str">
            <v>60</v>
          </cell>
          <cell r="S2175" t="str">
            <v>平均年限法(一)</v>
          </cell>
          <cell r="T2175" t="str">
            <v>在用</v>
          </cell>
          <cell r="U2175" t="str">
            <v>直接购入</v>
          </cell>
          <cell r="V2175" t="str">
            <v>王桂珍</v>
          </cell>
          <cell r="W2175" t="str">
            <v>2018.12.30</v>
          </cell>
          <cell r="X2175" t="str">
            <v>记--1288</v>
          </cell>
        </row>
        <row r="2175">
          <cell r="AA2175" t="str">
            <v>0409</v>
          </cell>
        </row>
        <row r="2176">
          <cell r="B2176" t="str">
            <v>040200260</v>
          </cell>
          <cell r="C2176" t="str">
            <v>联想电脑（台式）</v>
          </cell>
          <cell r="D2176" t="str">
            <v>D5055A674004G1T2G/21.5</v>
          </cell>
          <cell r="E2176">
            <v>3172.41</v>
          </cell>
          <cell r="F2176">
            <v>3045.51</v>
          </cell>
          <cell r="G2176">
            <v>100</v>
          </cell>
          <cell r="H2176">
            <v>26.9</v>
          </cell>
          <cell r="I2176" t="str">
            <v>2018.12.30</v>
          </cell>
          <cell r="J2176" t="str">
            <v>60</v>
          </cell>
          <cell r="K2176" t="str">
            <v>电脑</v>
          </cell>
          <cell r="L2176" t="str">
            <v>销售服务部</v>
          </cell>
          <cell r="M2176" t="str">
            <v>销售服务部（周仲），丰乐种业新大楼703室</v>
          </cell>
          <cell r="N2176" t="str">
            <v>合肥百大乐普生商厦</v>
          </cell>
          <cell r="O2176" t="str">
            <v>0.00</v>
          </cell>
          <cell r="P2176" t="str">
            <v>0.00</v>
          </cell>
          <cell r="Q2176" t="str">
            <v>126.90</v>
          </cell>
          <cell r="R2176" t="str">
            <v>60</v>
          </cell>
          <cell r="S2176" t="str">
            <v>平均年限法(一)</v>
          </cell>
          <cell r="T2176" t="str">
            <v>在用</v>
          </cell>
          <cell r="U2176" t="str">
            <v>直接购入</v>
          </cell>
          <cell r="V2176" t="str">
            <v>王桂珍</v>
          </cell>
          <cell r="W2176" t="str">
            <v>2018.12.30</v>
          </cell>
          <cell r="X2176" t="str">
            <v>记--1288</v>
          </cell>
        </row>
        <row r="2176">
          <cell r="AA2176" t="str">
            <v>0402</v>
          </cell>
        </row>
        <row r="2177">
          <cell r="B2177" t="str">
            <v>040200262</v>
          </cell>
          <cell r="C2177" t="str">
            <v>电脑（联想）</v>
          </cell>
          <cell r="D2177" t="str">
            <v>510A-15G4560/4G/1T/19.5</v>
          </cell>
          <cell r="E2177">
            <v>2715.52</v>
          </cell>
          <cell r="F2177">
            <v>2606.9</v>
          </cell>
          <cell r="G2177">
            <v>100</v>
          </cell>
          <cell r="H2177">
            <v>8.62</v>
          </cell>
          <cell r="I2177" t="str">
            <v>2018.12.30</v>
          </cell>
          <cell r="J2177" t="str">
            <v>60</v>
          </cell>
          <cell r="K2177" t="str">
            <v>电脑</v>
          </cell>
          <cell r="L2177" t="str">
            <v>肥东作物营养</v>
          </cell>
          <cell r="M2177" t="str">
            <v>大兴作物营养部</v>
          </cell>
          <cell r="N2177" t="str">
            <v>合肥百大乐普生商厦</v>
          </cell>
          <cell r="O2177" t="str">
            <v>0.00</v>
          </cell>
          <cell r="P2177" t="str">
            <v>0.00</v>
          </cell>
          <cell r="Q2177" t="str">
            <v>108.62</v>
          </cell>
          <cell r="R2177" t="str">
            <v>60</v>
          </cell>
          <cell r="S2177" t="str">
            <v>平均年限法(一)</v>
          </cell>
          <cell r="T2177" t="str">
            <v>在用</v>
          </cell>
          <cell r="U2177" t="str">
            <v>直接购入</v>
          </cell>
          <cell r="V2177" t="str">
            <v>王桂珍</v>
          </cell>
          <cell r="W2177" t="str">
            <v>2018.12.30</v>
          </cell>
          <cell r="X2177" t="str">
            <v>记--1288</v>
          </cell>
        </row>
        <row r="2177">
          <cell r="AA2177" t="str">
            <v>0402</v>
          </cell>
        </row>
        <row r="2178">
          <cell r="B2178" t="str">
            <v>040200263</v>
          </cell>
          <cell r="C2178" t="str">
            <v>电脑（联想）</v>
          </cell>
          <cell r="D2178" t="str">
            <v>510A-15G4560/4G/1T/19.5</v>
          </cell>
          <cell r="E2178">
            <v>2715.52</v>
          </cell>
          <cell r="F2178">
            <v>2606.9</v>
          </cell>
          <cell r="G2178">
            <v>100</v>
          </cell>
          <cell r="H2178">
            <v>8.62</v>
          </cell>
          <cell r="I2178" t="str">
            <v>2018.12.30</v>
          </cell>
          <cell r="J2178" t="str">
            <v>60</v>
          </cell>
          <cell r="K2178" t="str">
            <v>电脑</v>
          </cell>
          <cell r="L2178" t="str">
            <v>国内业务部（原药）</v>
          </cell>
          <cell r="M2178" t="str">
            <v>大兴原药事业部</v>
          </cell>
          <cell r="N2178" t="str">
            <v>合肥百大乐普生商厦</v>
          </cell>
          <cell r="O2178" t="str">
            <v>0.00</v>
          </cell>
          <cell r="P2178" t="str">
            <v>0.00</v>
          </cell>
          <cell r="Q2178" t="str">
            <v>108.62</v>
          </cell>
          <cell r="R2178" t="str">
            <v>60</v>
          </cell>
          <cell r="S2178" t="str">
            <v>平均年限法(一)</v>
          </cell>
          <cell r="T2178" t="str">
            <v>在用</v>
          </cell>
          <cell r="U2178" t="str">
            <v>直接购入</v>
          </cell>
          <cell r="V2178" t="str">
            <v>王桂珍</v>
          </cell>
          <cell r="W2178" t="str">
            <v>2018.12.30</v>
          </cell>
          <cell r="X2178" t="str">
            <v>记--1288</v>
          </cell>
        </row>
        <row r="2178">
          <cell r="AA2178" t="str">
            <v>0402</v>
          </cell>
        </row>
        <row r="2179">
          <cell r="B2179" t="str">
            <v>040200261</v>
          </cell>
          <cell r="C2179" t="str">
            <v>联想电脑（台式）</v>
          </cell>
          <cell r="D2179" t="str">
            <v>D5055A674004G1T2G/21.5</v>
          </cell>
          <cell r="E2179">
            <v>3172.41</v>
          </cell>
          <cell r="F2179">
            <v>3045.51</v>
          </cell>
          <cell r="G2179">
            <v>100</v>
          </cell>
          <cell r="H2179">
            <v>26.9</v>
          </cell>
          <cell r="I2179" t="str">
            <v>2018.12.30</v>
          </cell>
          <cell r="J2179" t="str">
            <v>60</v>
          </cell>
          <cell r="K2179" t="str">
            <v>电脑</v>
          </cell>
          <cell r="L2179" t="str">
            <v>销售服务部</v>
          </cell>
          <cell r="M2179" t="str">
            <v>销售服务部（鲍瑞雪），丰乐种业新大楼703室</v>
          </cell>
          <cell r="N2179" t="str">
            <v>合肥百大乐普生商厦</v>
          </cell>
          <cell r="O2179" t="str">
            <v>0.00</v>
          </cell>
          <cell r="P2179" t="str">
            <v>0.00</v>
          </cell>
          <cell r="Q2179" t="str">
            <v>126.90</v>
          </cell>
          <cell r="R2179" t="str">
            <v>60</v>
          </cell>
          <cell r="S2179" t="str">
            <v>平均年限法(一)</v>
          </cell>
          <cell r="T2179" t="str">
            <v>在用</v>
          </cell>
          <cell r="U2179" t="str">
            <v>直接购入</v>
          </cell>
          <cell r="V2179" t="str">
            <v>王桂珍</v>
          </cell>
          <cell r="W2179" t="str">
            <v>2018.12.30</v>
          </cell>
          <cell r="X2179" t="str">
            <v>记--1288</v>
          </cell>
        </row>
        <row r="2179">
          <cell r="AA2179" t="str">
            <v>0402</v>
          </cell>
        </row>
        <row r="2180">
          <cell r="B2180" t="str">
            <v>040200264</v>
          </cell>
          <cell r="C2180" t="str">
            <v>电脑（联想）</v>
          </cell>
          <cell r="D2180" t="str">
            <v>D5055A674004G1T2G/21.5</v>
          </cell>
          <cell r="E2180">
            <v>3172.41</v>
          </cell>
          <cell r="F2180">
            <v>3045.51</v>
          </cell>
          <cell r="G2180">
            <v>100</v>
          </cell>
          <cell r="H2180">
            <v>26.9</v>
          </cell>
          <cell r="I2180" t="str">
            <v>2018.12.30</v>
          </cell>
          <cell r="J2180" t="str">
            <v>60</v>
          </cell>
          <cell r="K2180" t="str">
            <v>电脑</v>
          </cell>
          <cell r="L2180" t="str">
            <v>研发中心</v>
          </cell>
          <cell r="M2180" t="str">
            <v>研发中心</v>
          </cell>
          <cell r="N2180" t="str">
            <v>合肥百大乐普生商厦</v>
          </cell>
          <cell r="O2180" t="str">
            <v>0.00</v>
          </cell>
          <cell r="P2180" t="str">
            <v>0.00</v>
          </cell>
          <cell r="Q2180" t="str">
            <v>126.90</v>
          </cell>
          <cell r="R2180" t="str">
            <v>60</v>
          </cell>
          <cell r="S2180" t="str">
            <v>平均年限法(一)</v>
          </cell>
          <cell r="T2180" t="str">
            <v>在用</v>
          </cell>
          <cell r="U2180" t="str">
            <v>直接购入</v>
          </cell>
          <cell r="V2180" t="str">
            <v>王桂珍</v>
          </cell>
          <cell r="W2180" t="str">
            <v>2018.12.30</v>
          </cell>
          <cell r="X2180" t="str">
            <v>记--1288</v>
          </cell>
        </row>
        <row r="2180">
          <cell r="AA2180" t="str">
            <v>0402</v>
          </cell>
        </row>
        <row r="2181">
          <cell r="B2181" t="str">
            <v>030300027</v>
          </cell>
          <cell r="C2181" t="str">
            <v>螺旋上料机</v>
          </cell>
          <cell r="D2181" t="str">
            <v>XHR-219</v>
          </cell>
          <cell r="E2181">
            <v>18103.45</v>
          </cell>
          <cell r="F2181">
            <v>13034.16</v>
          </cell>
          <cell r="G2181">
            <v>5069.29</v>
          </cell>
          <cell r="H2181">
            <v>0</v>
          </cell>
          <cell r="I2181" t="str">
            <v>2018.12.31</v>
          </cell>
          <cell r="J2181" t="str">
            <v>96</v>
          </cell>
          <cell r="K2181" t="str">
            <v>干燥设备</v>
          </cell>
          <cell r="L2181" t="str">
            <v>肥东合成分厂</v>
          </cell>
          <cell r="M2181" t="str">
            <v>肥东合成二车间干燥房</v>
          </cell>
          <cell r="N2181" t="str">
            <v>张家港市鑫华荣精密厂</v>
          </cell>
          <cell r="O2181" t="str">
            <v>181.03</v>
          </cell>
          <cell r="P2181" t="str">
            <v>2,172.36</v>
          </cell>
          <cell r="Q2181" t="str">
            <v>724.14</v>
          </cell>
          <cell r="R2181" t="str">
            <v>72</v>
          </cell>
          <cell r="S2181" t="str">
            <v>平均年限法(一)</v>
          </cell>
          <cell r="T2181" t="str">
            <v>在用</v>
          </cell>
          <cell r="U2181" t="str">
            <v>直接购入</v>
          </cell>
          <cell r="V2181" t="str">
            <v>王桂珍</v>
          </cell>
          <cell r="W2181" t="str">
            <v>2018.12.31</v>
          </cell>
          <cell r="X2181" t="str">
            <v>记--1470</v>
          </cell>
        </row>
        <row r="2181">
          <cell r="AA2181" t="str">
            <v>0303</v>
          </cell>
        </row>
        <row r="2182">
          <cell r="B2182" t="str">
            <v>030700266</v>
          </cell>
          <cell r="C2182" t="str">
            <v>喷射泵</v>
          </cell>
          <cell r="D2182" t="str">
            <v>WVPF200-I（碳钢内喷F40)</v>
          </cell>
          <cell r="E2182">
            <v>4267.25</v>
          </cell>
          <cell r="F2182">
            <v>3072.24</v>
          </cell>
          <cell r="G2182">
            <v>1195.01</v>
          </cell>
          <cell r="H2182">
            <v>0</v>
          </cell>
          <cell r="I2182" t="str">
            <v>2018.12.31</v>
          </cell>
          <cell r="J2182" t="str">
            <v>96</v>
          </cell>
          <cell r="K2182" t="str">
            <v>精喹装置（合成二车间）</v>
          </cell>
          <cell r="L2182" t="str">
            <v>肥东合成分厂</v>
          </cell>
          <cell r="M2182" t="str">
            <v>肥东合成二车间（精喹车间）</v>
          </cell>
          <cell r="N2182" t="str">
            <v>无锡市长庆化工防腐设</v>
          </cell>
          <cell r="O2182" t="str">
            <v>42.67</v>
          </cell>
          <cell r="P2182" t="str">
            <v>512.04</v>
          </cell>
          <cell r="Q2182" t="str">
            <v>170.69</v>
          </cell>
          <cell r="R2182" t="str">
            <v>72</v>
          </cell>
          <cell r="S2182" t="str">
            <v>平均年限法(一)</v>
          </cell>
          <cell r="T2182" t="str">
            <v>在用</v>
          </cell>
          <cell r="U2182" t="str">
            <v>直接购入</v>
          </cell>
          <cell r="V2182" t="str">
            <v>王桂珍</v>
          </cell>
          <cell r="W2182" t="str">
            <v>2018.12.31</v>
          </cell>
          <cell r="X2182" t="str">
            <v>记--1473</v>
          </cell>
        </row>
        <row r="2182">
          <cell r="AA2182" t="str">
            <v>0307</v>
          </cell>
        </row>
        <row r="2183">
          <cell r="B2183" t="str">
            <v>030700267</v>
          </cell>
          <cell r="C2183" t="str">
            <v>喷射泵</v>
          </cell>
          <cell r="D2183" t="str">
            <v>WVPF200-I（碳钢内喷F40)</v>
          </cell>
          <cell r="E2183">
            <v>4267.24</v>
          </cell>
          <cell r="F2183">
            <v>3072.24</v>
          </cell>
          <cell r="G2183">
            <v>1195</v>
          </cell>
          <cell r="H2183">
            <v>0</v>
          </cell>
          <cell r="I2183" t="str">
            <v>2018.12.31</v>
          </cell>
          <cell r="J2183" t="str">
            <v>96</v>
          </cell>
          <cell r="K2183" t="str">
            <v>精喹装置（合成二车间）</v>
          </cell>
          <cell r="L2183" t="str">
            <v>肥东合成分厂</v>
          </cell>
          <cell r="M2183" t="str">
            <v>肥东合成二车间（精喹车间）</v>
          </cell>
          <cell r="N2183" t="str">
            <v>无锡市长庆化工防腐设</v>
          </cell>
          <cell r="O2183" t="str">
            <v>42.67</v>
          </cell>
          <cell r="P2183" t="str">
            <v>512.04</v>
          </cell>
          <cell r="Q2183" t="str">
            <v>170.69</v>
          </cell>
          <cell r="R2183" t="str">
            <v>72</v>
          </cell>
          <cell r="S2183" t="str">
            <v>平均年限法(一)</v>
          </cell>
          <cell r="T2183" t="str">
            <v>在用</v>
          </cell>
          <cell r="U2183" t="str">
            <v>直接购入</v>
          </cell>
          <cell r="V2183" t="str">
            <v>王桂珍</v>
          </cell>
          <cell r="W2183" t="str">
            <v>2018.12.31</v>
          </cell>
          <cell r="X2183" t="str">
            <v>记--1473</v>
          </cell>
        </row>
        <row r="2183">
          <cell r="AA2183" t="str">
            <v>0307</v>
          </cell>
        </row>
        <row r="2184">
          <cell r="B2184" t="str">
            <v>030700268</v>
          </cell>
          <cell r="C2184" t="str">
            <v>喷射泵</v>
          </cell>
          <cell r="D2184" t="str">
            <v>WVPF200-I（碳钢内喷F40)</v>
          </cell>
          <cell r="E2184">
            <v>4267.24</v>
          </cell>
          <cell r="F2184">
            <v>3072.24</v>
          </cell>
          <cell r="G2184">
            <v>1195</v>
          </cell>
          <cell r="H2184">
            <v>0</v>
          </cell>
          <cell r="I2184" t="str">
            <v>2018.12.31</v>
          </cell>
          <cell r="J2184" t="str">
            <v>96</v>
          </cell>
          <cell r="K2184" t="str">
            <v>精喹装置（合成二车间）</v>
          </cell>
          <cell r="L2184" t="str">
            <v>肥东合成分厂</v>
          </cell>
          <cell r="M2184" t="str">
            <v>肥东合成一车间（磺隆车间）</v>
          </cell>
          <cell r="N2184" t="str">
            <v>无锡市长庆化工防腐设</v>
          </cell>
          <cell r="O2184" t="str">
            <v>42.67</v>
          </cell>
          <cell r="P2184" t="str">
            <v>512.04</v>
          </cell>
          <cell r="Q2184" t="str">
            <v>170.69</v>
          </cell>
          <cell r="R2184" t="str">
            <v>72</v>
          </cell>
          <cell r="S2184" t="str">
            <v>平均年限法(一)</v>
          </cell>
          <cell r="T2184" t="str">
            <v>在用</v>
          </cell>
          <cell r="U2184" t="str">
            <v>直接购入</v>
          </cell>
          <cell r="V2184" t="str">
            <v>王桂珍</v>
          </cell>
          <cell r="W2184" t="str">
            <v>2018.12.31</v>
          </cell>
          <cell r="X2184" t="str">
            <v>记--1473</v>
          </cell>
        </row>
        <row r="2184">
          <cell r="AA2184" t="str">
            <v>0307</v>
          </cell>
        </row>
        <row r="2185">
          <cell r="B2185" t="str">
            <v>030700269</v>
          </cell>
          <cell r="C2185" t="str">
            <v>喷射泵</v>
          </cell>
          <cell r="D2185" t="str">
            <v>WVPF200-I（碳钢内喷F40)</v>
          </cell>
          <cell r="E2185">
            <v>4267.24</v>
          </cell>
          <cell r="F2185">
            <v>3072.24</v>
          </cell>
          <cell r="G2185">
            <v>1195</v>
          </cell>
          <cell r="H2185">
            <v>0</v>
          </cell>
          <cell r="I2185" t="str">
            <v>2018.12.31</v>
          </cell>
          <cell r="J2185" t="str">
            <v>96</v>
          </cell>
          <cell r="K2185" t="str">
            <v>精喹装置（合成二车间）</v>
          </cell>
          <cell r="L2185" t="str">
            <v>肥东合成分厂</v>
          </cell>
          <cell r="M2185" t="str">
            <v>肥东合成一车间（磺隆车间）</v>
          </cell>
          <cell r="N2185" t="str">
            <v>无锡市长庆化工防腐设</v>
          </cell>
          <cell r="O2185" t="str">
            <v>42.67</v>
          </cell>
          <cell r="P2185" t="str">
            <v>512.04</v>
          </cell>
          <cell r="Q2185" t="str">
            <v>170.69</v>
          </cell>
          <cell r="R2185" t="str">
            <v>72</v>
          </cell>
          <cell r="S2185" t="str">
            <v>平均年限法(一)</v>
          </cell>
          <cell r="T2185" t="str">
            <v>在用</v>
          </cell>
          <cell r="U2185" t="str">
            <v>直接购入</v>
          </cell>
          <cell r="V2185" t="str">
            <v>王桂珍</v>
          </cell>
          <cell r="W2185" t="str">
            <v>2018.12.31</v>
          </cell>
          <cell r="X2185" t="str">
            <v>记--1473</v>
          </cell>
        </row>
        <row r="2185">
          <cell r="AA2185" t="str">
            <v>0307</v>
          </cell>
        </row>
        <row r="2186">
          <cell r="B2186" t="str">
            <v>031022701</v>
          </cell>
          <cell r="C2186" t="str">
            <v>上料机（双头单向螺旋输送机）</v>
          </cell>
          <cell r="D2186" t="str">
            <v>直径102</v>
          </cell>
          <cell r="E2186">
            <v>6896.55</v>
          </cell>
          <cell r="F2186">
            <v>4965.84</v>
          </cell>
          <cell r="G2186">
            <v>1930.71</v>
          </cell>
          <cell r="H2186">
            <v>0</v>
          </cell>
          <cell r="I2186" t="str">
            <v>2018.12.31</v>
          </cell>
          <cell r="J2186" t="str">
            <v>96</v>
          </cell>
          <cell r="K2186" t="str">
            <v>剂型设备</v>
          </cell>
          <cell r="L2186" t="str">
            <v>肥东制剂分厂</v>
          </cell>
          <cell r="M2186" t="str">
            <v>肥东制剂分厂</v>
          </cell>
          <cell r="N2186" t="str">
            <v>南通吉本机械制造</v>
          </cell>
          <cell r="O2186" t="str">
            <v>68.97</v>
          </cell>
          <cell r="P2186" t="str">
            <v>827.64</v>
          </cell>
          <cell r="Q2186" t="str">
            <v>275.86</v>
          </cell>
          <cell r="R2186" t="str">
            <v>72</v>
          </cell>
          <cell r="S2186" t="str">
            <v>平均年限法(一)</v>
          </cell>
          <cell r="T2186" t="str">
            <v>在用</v>
          </cell>
          <cell r="U2186" t="str">
            <v>直接购入</v>
          </cell>
          <cell r="V2186" t="str">
            <v>王桂珍</v>
          </cell>
          <cell r="W2186" t="str">
            <v>2018.12.31</v>
          </cell>
          <cell r="X2186" t="str">
            <v>记--1475</v>
          </cell>
        </row>
        <row r="2186">
          <cell r="AA2186" t="str">
            <v>0310</v>
          </cell>
        </row>
        <row r="2187">
          <cell r="B2187" t="str">
            <v>031900093</v>
          </cell>
          <cell r="C2187" t="str">
            <v>全自动水平袋装机</v>
          </cell>
          <cell r="D2187" t="str">
            <v>DXD-300A</v>
          </cell>
          <cell r="E2187">
            <v>418965.53</v>
          </cell>
          <cell r="F2187">
            <v>293276.2</v>
          </cell>
          <cell r="G2187">
            <v>125689.33</v>
          </cell>
          <cell r="H2187">
            <v>0</v>
          </cell>
          <cell r="I2187" t="str">
            <v>2019.02.22</v>
          </cell>
          <cell r="J2187" t="str">
            <v>96</v>
          </cell>
          <cell r="K2187" t="str">
            <v>气流粉碎装置--肥东分厂</v>
          </cell>
          <cell r="L2187" t="str">
            <v>肥东制剂分厂</v>
          </cell>
          <cell r="M2187" t="str">
            <v>肥东制剂气流粉碎车间</v>
          </cell>
          <cell r="N2187" t="str">
            <v>江苏金旺包装机械公司</v>
          </cell>
          <cell r="O2187" t="str">
            <v>4,189.66</v>
          </cell>
          <cell r="P2187" t="str">
            <v>50,275.92</v>
          </cell>
          <cell r="Q2187" t="str">
            <v>16,758.62</v>
          </cell>
          <cell r="R2187" t="str">
            <v>70</v>
          </cell>
          <cell r="S2187" t="str">
            <v>平均年限法(一)</v>
          </cell>
          <cell r="T2187" t="str">
            <v>在用</v>
          </cell>
          <cell r="U2187" t="str">
            <v>直接购入</v>
          </cell>
          <cell r="V2187" t="str">
            <v>王桂珍</v>
          </cell>
          <cell r="W2187" t="str">
            <v>2019.02.22</v>
          </cell>
          <cell r="X2187" t="str">
            <v>记--112</v>
          </cell>
        </row>
        <row r="2187">
          <cell r="AA2187" t="str">
            <v>0319</v>
          </cell>
        </row>
        <row r="2188">
          <cell r="B2188" t="str">
            <v>030200142</v>
          </cell>
          <cell r="C2188" t="str">
            <v>氟塑料离心泵</v>
          </cell>
          <cell r="D2188" t="str">
            <v>50FSB-25L</v>
          </cell>
          <cell r="E2188">
            <v>2844.83</v>
          </cell>
          <cell r="F2188">
            <v>1991.5</v>
          </cell>
          <cell r="G2188">
            <v>853.33</v>
          </cell>
          <cell r="H2188">
            <v>0</v>
          </cell>
          <cell r="I2188" t="str">
            <v>2019.02.22</v>
          </cell>
          <cell r="J2188" t="str">
            <v>96</v>
          </cell>
          <cell r="K2188" t="str">
            <v>污水设备</v>
          </cell>
          <cell r="L2188" t="str">
            <v>肥东合成分厂</v>
          </cell>
          <cell r="M2188" t="str">
            <v>肥东合成污水车间</v>
          </cell>
          <cell r="N2188" t="str">
            <v>安徽通能泵阀销售</v>
          </cell>
          <cell r="O2188" t="str">
            <v>28.45</v>
          </cell>
          <cell r="P2188" t="str">
            <v>341.40</v>
          </cell>
          <cell r="Q2188" t="str">
            <v>113.79</v>
          </cell>
          <cell r="R2188" t="str">
            <v>70</v>
          </cell>
          <cell r="S2188" t="str">
            <v>平均年限法(一)</v>
          </cell>
          <cell r="T2188" t="str">
            <v>在用</v>
          </cell>
          <cell r="U2188" t="str">
            <v>直接购入</v>
          </cell>
          <cell r="V2188" t="str">
            <v>王桂珍</v>
          </cell>
          <cell r="W2188" t="str">
            <v>2019.02.22</v>
          </cell>
          <cell r="X2188" t="str">
            <v>记--114</v>
          </cell>
        </row>
        <row r="2188">
          <cell r="AA2188" t="str">
            <v>0302</v>
          </cell>
        </row>
        <row r="2189">
          <cell r="B2189" t="str">
            <v>030200143</v>
          </cell>
          <cell r="C2189" t="str">
            <v>氟塑料离心泵</v>
          </cell>
          <cell r="D2189" t="str">
            <v>80FSB-30D</v>
          </cell>
          <cell r="E2189">
            <v>4827.59</v>
          </cell>
          <cell r="F2189">
            <v>3379.6</v>
          </cell>
          <cell r="G2189">
            <v>1447.99</v>
          </cell>
          <cell r="H2189">
            <v>0</v>
          </cell>
          <cell r="I2189" t="str">
            <v>2019.02.22</v>
          </cell>
          <cell r="J2189" t="str">
            <v>96</v>
          </cell>
          <cell r="K2189" t="str">
            <v>污水设备</v>
          </cell>
          <cell r="L2189" t="str">
            <v>肥东合成分厂</v>
          </cell>
          <cell r="M2189" t="str">
            <v>肥东污水车间</v>
          </cell>
          <cell r="N2189" t="str">
            <v>安徽通能泵阀公司</v>
          </cell>
          <cell r="O2189" t="str">
            <v>48.28</v>
          </cell>
          <cell r="P2189" t="str">
            <v>579.36</v>
          </cell>
          <cell r="Q2189" t="str">
            <v>193.10</v>
          </cell>
          <cell r="R2189" t="str">
            <v>70</v>
          </cell>
          <cell r="S2189" t="str">
            <v>平均年限法(一)</v>
          </cell>
          <cell r="T2189" t="str">
            <v>在用</v>
          </cell>
          <cell r="U2189" t="str">
            <v>直接购入</v>
          </cell>
          <cell r="V2189" t="str">
            <v>王桂珍</v>
          </cell>
          <cell r="W2189" t="str">
            <v>2019.02.22</v>
          </cell>
          <cell r="X2189" t="str">
            <v>记--114</v>
          </cell>
        </row>
        <row r="2189">
          <cell r="AA2189" t="str">
            <v>0302</v>
          </cell>
        </row>
        <row r="2190">
          <cell r="B2190" t="str">
            <v>030200144</v>
          </cell>
          <cell r="C2190" t="str">
            <v>氟塑料离心泵</v>
          </cell>
          <cell r="D2190" t="str">
            <v>80FSB-30D</v>
          </cell>
          <cell r="E2190">
            <v>4827.58</v>
          </cell>
          <cell r="F2190">
            <v>3379.6</v>
          </cell>
          <cell r="G2190">
            <v>1447.98</v>
          </cell>
          <cell r="H2190">
            <v>0</v>
          </cell>
          <cell r="I2190" t="str">
            <v>2019.02.22</v>
          </cell>
          <cell r="J2190" t="str">
            <v>96</v>
          </cell>
          <cell r="K2190" t="str">
            <v>污水设备</v>
          </cell>
          <cell r="L2190" t="str">
            <v>肥东合成分厂</v>
          </cell>
          <cell r="M2190" t="str">
            <v>肥东污水车间</v>
          </cell>
          <cell r="N2190" t="str">
            <v>安徽通能泵阀公司</v>
          </cell>
          <cell r="O2190" t="str">
            <v>48.28</v>
          </cell>
          <cell r="P2190" t="str">
            <v>579.36</v>
          </cell>
          <cell r="Q2190" t="str">
            <v>193.10</v>
          </cell>
          <cell r="R2190" t="str">
            <v>70</v>
          </cell>
          <cell r="S2190" t="str">
            <v>平均年限法(一)</v>
          </cell>
          <cell r="T2190" t="str">
            <v>在用</v>
          </cell>
          <cell r="U2190" t="str">
            <v>直接购入</v>
          </cell>
          <cell r="V2190" t="str">
            <v>王桂珍</v>
          </cell>
          <cell r="W2190" t="str">
            <v>2019.02.22</v>
          </cell>
          <cell r="X2190" t="str">
            <v>记--114</v>
          </cell>
        </row>
        <row r="2190">
          <cell r="AA2190" t="str">
            <v>0302</v>
          </cell>
        </row>
        <row r="2191">
          <cell r="B2191" t="str">
            <v>030100121</v>
          </cell>
          <cell r="C2191" t="str">
            <v>密度测定仪</v>
          </cell>
          <cell r="D2191" t="str">
            <v>DMA501</v>
          </cell>
          <cell r="E2191">
            <v>90517.24</v>
          </cell>
          <cell r="F2191">
            <v>63361.9</v>
          </cell>
          <cell r="G2191">
            <v>27155.34</v>
          </cell>
          <cell r="H2191">
            <v>0</v>
          </cell>
          <cell r="I2191" t="str">
            <v>2019.02.28</v>
          </cell>
          <cell r="J2191" t="str">
            <v>96</v>
          </cell>
          <cell r="K2191" t="str">
            <v>质检设备</v>
          </cell>
          <cell r="L2191" t="str">
            <v>质量管理部</v>
          </cell>
          <cell r="M2191" t="str">
            <v>肥东分厂质检室</v>
          </cell>
          <cell r="N2191" t="str">
            <v>合肥捷岛科学仪器</v>
          </cell>
          <cell r="O2191" t="str">
            <v>905.17</v>
          </cell>
          <cell r="P2191" t="str">
            <v>10,862.04</v>
          </cell>
          <cell r="Q2191" t="str">
            <v>3,620.69</v>
          </cell>
          <cell r="R2191" t="str">
            <v>70</v>
          </cell>
          <cell r="S2191" t="str">
            <v>平均年限法(一)</v>
          </cell>
          <cell r="T2191" t="str">
            <v>在用</v>
          </cell>
          <cell r="U2191" t="str">
            <v>直接购入</v>
          </cell>
          <cell r="V2191" t="str">
            <v>王桂珍</v>
          </cell>
          <cell r="W2191" t="str">
            <v>2019.02.28</v>
          </cell>
          <cell r="X2191" t="str">
            <v>记--318</v>
          </cell>
        </row>
        <row r="2191">
          <cell r="AA2191" t="str">
            <v>0301</v>
          </cell>
        </row>
        <row r="2192">
          <cell r="B2192" t="str">
            <v>030700270</v>
          </cell>
          <cell r="C2192" t="str">
            <v>聚乙烯储罐</v>
          </cell>
          <cell r="D2192" t="str">
            <v>20M3</v>
          </cell>
          <cell r="E2192">
            <v>14137.93</v>
          </cell>
          <cell r="F2192">
            <v>9896.6</v>
          </cell>
          <cell r="G2192">
            <v>4241.33</v>
          </cell>
          <cell r="H2192">
            <v>0</v>
          </cell>
          <cell r="I2192" t="str">
            <v>2019.02.28</v>
          </cell>
          <cell r="J2192" t="str">
            <v>96</v>
          </cell>
          <cell r="K2192" t="str">
            <v>精喹装置（合成二车间）</v>
          </cell>
          <cell r="L2192" t="str">
            <v>肥东合成分厂</v>
          </cell>
          <cell r="M2192" t="str">
            <v>肥东合成二车间（精喹）</v>
          </cell>
          <cell r="N2192" t="str">
            <v>无锡新龙科技公司</v>
          </cell>
          <cell r="O2192" t="str">
            <v>141.38</v>
          </cell>
          <cell r="P2192" t="str">
            <v>1,696.56</v>
          </cell>
          <cell r="Q2192" t="str">
            <v>565.52</v>
          </cell>
          <cell r="R2192" t="str">
            <v>70</v>
          </cell>
          <cell r="S2192" t="str">
            <v>平均年限法(一)</v>
          </cell>
          <cell r="T2192" t="str">
            <v>在用</v>
          </cell>
          <cell r="U2192" t="str">
            <v>直接购入</v>
          </cell>
          <cell r="V2192" t="str">
            <v>王桂珍</v>
          </cell>
          <cell r="W2192" t="str">
            <v>2019.02.28</v>
          </cell>
          <cell r="X2192" t="str">
            <v>记--320</v>
          </cell>
        </row>
        <row r="2192">
          <cell r="AA2192" t="str">
            <v>0307</v>
          </cell>
        </row>
        <row r="2193">
          <cell r="B2193" t="str">
            <v>031022702</v>
          </cell>
          <cell r="C2193" t="str">
            <v>热转印打码机</v>
          </cell>
          <cell r="D2193" t="str">
            <v>D03</v>
          </cell>
          <cell r="E2193">
            <v>23275.86</v>
          </cell>
          <cell r="F2193">
            <v>16293.2</v>
          </cell>
          <cell r="G2193">
            <v>6982.66</v>
          </cell>
          <cell r="H2193">
            <v>0</v>
          </cell>
          <cell r="I2193" t="str">
            <v>2019.02.28</v>
          </cell>
          <cell r="J2193" t="str">
            <v>96</v>
          </cell>
          <cell r="K2193" t="str">
            <v>剂型设备</v>
          </cell>
          <cell r="L2193" t="str">
            <v>肥东制剂分厂</v>
          </cell>
          <cell r="M2193" t="str">
            <v>肥东制剂12#车间</v>
          </cell>
          <cell r="N2193" t="str">
            <v>上海迪晓喷码技术公司</v>
          </cell>
          <cell r="O2193" t="str">
            <v>232.76</v>
          </cell>
          <cell r="P2193" t="str">
            <v>2,793.12</v>
          </cell>
          <cell r="Q2193" t="str">
            <v>931.03</v>
          </cell>
          <cell r="R2193" t="str">
            <v>70</v>
          </cell>
          <cell r="S2193" t="str">
            <v>平均年限法(一)</v>
          </cell>
          <cell r="T2193" t="str">
            <v>在用</v>
          </cell>
          <cell r="U2193" t="str">
            <v>直接购入</v>
          </cell>
          <cell r="V2193" t="str">
            <v>王桂珍</v>
          </cell>
          <cell r="W2193" t="str">
            <v>2019.02.28</v>
          </cell>
          <cell r="X2193" t="str">
            <v>记--322</v>
          </cell>
        </row>
        <row r="2193">
          <cell r="AA2193" t="str">
            <v>0310</v>
          </cell>
        </row>
        <row r="2194">
          <cell r="B2194" t="str">
            <v>031022703</v>
          </cell>
          <cell r="C2194" t="str">
            <v>液压打包机（立式）</v>
          </cell>
          <cell r="D2194" t="str">
            <v>500*500*750</v>
          </cell>
          <cell r="E2194">
            <v>18965.52</v>
          </cell>
          <cell r="F2194">
            <v>13276.2</v>
          </cell>
          <cell r="G2194">
            <v>5689.32</v>
          </cell>
          <cell r="H2194">
            <v>0</v>
          </cell>
          <cell r="I2194" t="str">
            <v>2019.02.28</v>
          </cell>
          <cell r="J2194" t="str">
            <v>96</v>
          </cell>
          <cell r="K2194" t="str">
            <v>剂型设备</v>
          </cell>
          <cell r="L2194" t="str">
            <v>肥东制剂分厂</v>
          </cell>
          <cell r="M2194" t="str">
            <v>肥东制剂车间</v>
          </cell>
          <cell r="N2194" t="str">
            <v>武汉市尚远机械公司</v>
          </cell>
          <cell r="O2194" t="str">
            <v>189.66</v>
          </cell>
          <cell r="P2194" t="str">
            <v>2,275.92</v>
          </cell>
          <cell r="Q2194" t="str">
            <v>758.62</v>
          </cell>
          <cell r="R2194" t="str">
            <v>70</v>
          </cell>
          <cell r="S2194" t="str">
            <v>平均年限法(一)</v>
          </cell>
          <cell r="T2194" t="str">
            <v>在用</v>
          </cell>
          <cell r="U2194" t="str">
            <v>直接购入</v>
          </cell>
          <cell r="V2194" t="str">
            <v>王桂珍</v>
          </cell>
          <cell r="W2194" t="str">
            <v>2019.02.28</v>
          </cell>
          <cell r="X2194" t="str">
            <v>记--324</v>
          </cell>
        </row>
        <row r="2194">
          <cell r="AA2194" t="str">
            <v>0310</v>
          </cell>
        </row>
        <row r="2195">
          <cell r="B2195" t="str">
            <v>030200145</v>
          </cell>
          <cell r="C2195" t="str">
            <v>玻璃钢风机</v>
          </cell>
          <cell r="D2195" t="str">
            <v>BF-72-3.6A</v>
          </cell>
          <cell r="E2195">
            <v>4741.38</v>
          </cell>
          <cell r="F2195">
            <v>3318.7</v>
          </cell>
          <cell r="G2195">
            <v>1422.68</v>
          </cell>
          <cell r="H2195">
            <v>0</v>
          </cell>
          <cell r="I2195" t="str">
            <v>2019.02.28</v>
          </cell>
          <cell r="J2195" t="str">
            <v>96</v>
          </cell>
          <cell r="K2195" t="str">
            <v>污水设备</v>
          </cell>
          <cell r="L2195" t="str">
            <v>肥东合成分厂</v>
          </cell>
          <cell r="M2195" t="str">
            <v>肥东污水站</v>
          </cell>
          <cell r="N2195" t="str">
            <v>浙江天宏风机公司</v>
          </cell>
          <cell r="O2195" t="str">
            <v>47.41</v>
          </cell>
          <cell r="P2195" t="str">
            <v>568.92</v>
          </cell>
          <cell r="Q2195" t="str">
            <v>189.66</v>
          </cell>
          <cell r="R2195" t="str">
            <v>70</v>
          </cell>
          <cell r="S2195" t="str">
            <v>平均年限法(一)</v>
          </cell>
          <cell r="T2195" t="str">
            <v>在用</v>
          </cell>
          <cell r="U2195" t="str">
            <v>直接购入</v>
          </cell>
          <cell r="V2195" t="str">
            <v>王桂珍</v>
          </cell>
          <cell r="W2195" t="str">
            <v>2019.02.28</v>
          </cell>
          <cell r="X2195" t="str">
            <v>记--326</v>
          </cell>
        </row>
        <row r="2195">
          <cell r="AA2195" t="str">
            <v>0302</v>
          </cell>
        </row>
        <row r="2196">
          <cell r="B2196" t="str">
            <v>030200146</v>
          </cell>
          <cell r="C2196" t="str">
            <v>玻璃钢风机</v>
          </cell>
          <cell r="D2196" t="str">
            <v>BF-72-3.6A</v>
          </cell>
          <cell r="E2196">
            <v>4741.38</v>
          </cell>
          <cell r="F2196">
            <v>3318.7</v>
          </cell>
          <cell r="G2196">
            <v>1422.68</v>
          </cell>
          <cell r="H2196">
            <v>0</v>
          </cell>
          <cell r="I2196" t="str">
            <v>2019.02.28</v>
          </cell>
          <cell r="J2196" t="str">
            <v>96</v>
          </cell>
          <cell r="K2196" t="str">
            <v>污水设备</v>
          </cell>
          <cell r="L2196" t="str">
            <v>肥东合成分厂</v>
          </cell>
          <cell r="M2196" t="str">
            <v>肥东污水站</v>
          </cell>
          <cell r="N2196" t="str">
            <v>浙江天宏风机公司</v>
          </cell>
          <cell r="O2196" t="str">
            <v>47.41</v>
          </cell>
          <cell r="P2196" t="str">
            <v>568.92</v>
          </cell>
          <cell r="Q2196" t="str">
            <v>189.66</v>
          </cell>
          <cell r="R2196" t="str">
            <v>70</v>
          </cell>
          <cell r="S2196" t="str">
            <v>平均年限法(一)</v>
          </cell>
          <cell r="T2196" t="str">
            <v>在用</v>
          </cell>
          <cell r="U2196" t="str">
            <v>直接购入</v>
          </cell>
          <cell r="V2196" t="str">
            <v>王桂珍</v>
          </cell>
          <cell r="W2196" t="str">
            <v>2019.02.28</v>
          </cell>
          <cell r="X2196" t="str">
            <v>记--326</v>
          </cell>
        </row>
        <row r="2196">
          <cell r="AA2196" t="str">
            <v>0302</v>
          </cell>
        </row>
        <row r="2197">
          <cell r="B2197" t="str">
            <v>031022704</v>
          </cell>
          <cell r="C2197" t="str">
            <v>自动封切机</v>
          </cell>
          <cell r="D2197" t="str">
            <v>FQL450A</v>
          </cell>
          <cell r="E2197">
            <v>30172.41</v>
          </cell>
          <cell r="F2197">
            <v>21120.4</v>
          </cell>
          <cell r="G2197">
            <v>9052.01</v>
          </cell>
          <cell r="H2197">
            <v>0</v>
          </cell>
          <cell r="I2197" t="str">
            <v>2019.02.28</v>
          </cell>
          <cell r="J2197" t="str">
            <v>96</v>
          </cell>
          <cell r="K2197" t="str">
            <v>剂型设备</v>
          </cell>
          <cell r="L2197" t="str">
            <v>肥东制剂分厂</v>
          </cell>
          <cell r="M2197" t="str">
            <v>肥东制剂11#车间</v>
          </cell>
          <cell r="N2197" t="str">
            <v>安徽信远包装机械公司</v>
          </cell>
          <cell r="O2197" t="str">
            <v>301.72</v>
          </cell>
          <cell r="P2197" t="str">
            <v>3,620.64</v>
          </cell>
          <cell r="Q2197" t="str">
            <v>1,206.90</v>
          </cell>
          <cell r="R2197" t="str">
            <v>70</v>
          </cell>
          <cell r="S2197" t="str">
            <v>平均年限法(一)</v>
          </cell>
          <cell r="T2197" t="str">
            <v>在用</v>
          </cell>
          <cell r="U2197" t="str">
            <v>直接购入</v>
          </cell>
          <cell r="V2197" t="str">
            <v>王桂珍</v>
          </cell>
          <cell r="W2197" t="str">
            <v>2019.02.28</v>
          </cell>
          <cell r="X2197" t="str">
            <v>记--328</v>
          </cell>
        </row>
        <row r="2197">
          <cell r="AA2197" t="str">
            <v>0310</v>
          </cell>
        </row>
        <row r="2198">
          <cell r="B2198" t="str">
            <v>031022705</v>
          </cell>
          <cell r="C2198" t="str">
            <v>热收缩机</v>
          </cell>
          <cell r="D2198" t="str">
            <v>BSN4525SL</v>
          </cell>
          <cell r="E2198">
            <v>7758.62</v>
          </cell>
          <cell r="F2198">
            <v>5431.3</v>
          </cell>
          <cell r="G2198">
            <v>2327.32</v>
          </cell>
          <cell r="H2198">
            <v>0</v>
          </cell>
          <cell r="I2198" t="str">
            <v>2019.02.28</v>
          </cell>
          <cell r="J2198" t="str">
            <v>96</v>
          </cell>
          <cell r="K2198" t="str">
            <v>剂型设备</v>
          </cell>
          <cell r="L2198" t="str">
            <v>肥东制剂分厂</v>
          </cell>
          <cell r="M2198" t="str">
            <v>肥东制剂11#车间</v>
          </cell>
          <cell r="N2198" t="str">
            <v>安徽信远包装机械公司</v>
          </cell>
          <cell r="O2198" t="str">
            <v>77.59</v>
          </cell>
          <cell r="P2198" t="str">
            <v>931.08</v>
          </cell>
          <cell r="Q2198" t="str">
            <v>310.34</v>
          </cell>
          <cell r="R2198" t="str">
            <v>70</v>
          </cell>
          <cell r="S2198" t="str">
            <v>平均年限法(一)</v>
          </cell>
          <cell r="T2198" t="str">
            <v>在用</v>
          </cell>
          <cell r="U2198" t="str">
            <v>直接购入</v>
          </cell>
          <cell r="V2198" t="str">
            <v>王桂珍</v>
          </cell>
          <cell r="W2198" t="str">
            <v>2019.02.28</v>
          </cell>
          <cell r="X2198" t="str">
            <v>记--328</v>
          </cell>
        </row>
        <row r="2198">
          <cell r="AA2198" t="str">
            <v>0310</v>
          </cell>
        </row>
        <row r="2199">
          <cell r="B2199" t="str">
            <v>031022706</v>
          </cell>
          <cell r="C2199" t="str">
            <v>套标机（主机 收缩炉及配线）</v>
          </cell>
          <cell r="D2199" t="str">
            <v>PP150 PP1000</v>
          </cell>
          <cell r="E2199">
            <v>62758.62</v>
          </cell>
          <cell r="F2199">
            <v>43931.3</v>
          </cell>
          <cell r="G2199">
            <v>18827.32</v>
          </cell>
          <cell r="H2199">
            <v>0</v>
          </cell>
          <cell r="I2199" t="str">
            <v>2019.02.28</v>
          </cell>
          <cell r="J2199" t="str">
            <v>96</v>
          </cell>
          <cell r="K2199" t="str">
            <v>剂型设备</v>
          </cell>
          <cell r="L2199" t="str">
            <v>肥东制剂分厂</v>
          </cell>
          <cell r="M2199" t="str">
            <v>肥东制剂13#车间</v>
          </cell>
          <cell r="N2199" t="str">
            <v>上海庞泊包装科技公司</v>
          </cell>
          <cell r="O2199" t="str">
            <v>627.59</v>
          </cell>
          <cell r="P2199" t="str">
            <v>7,531.08</v>
          </cell>
          <cell r="Q2199" t="str">
            <v>2,510.34</v>
          </cell>
          <cell r="R2199" t="str">
            <v>70</v>
          </cell>
          <cell r="S2199" t="str">
            <v>平均年限法(一)</v>
          </cell>
          <cell r="T2199" t="str">
            <v>在用</v>
          </cell>
          <cell r="U2199" t="str">
            <v>直接购入</v>
          </cell>
          <cell r="V2199" t="str">
            <v>王桂珍</v>
          </cell>
          <cell r="W2199" t="str">
            <v>2019.02.28</v>
          </cell>
          <cell r="X2199" t="str">
            <v>记--330</v>
          </cell>
        </row>
        <row r="2199">
          <cell r="AA2199" t="str">
            <v>0310</v>
          </cell>
        </row>
        <row r="2200">
          <cell r="B2200" t="str">
            <v>030200147</v>
          </cell>
          <cell r="C2200" t="str">
            <v>玻璃钢风机</v>
          </cell>
          <cell r="D2200" t="str">
            <v>FRP472-5A-11KW防爆</v>
          </cell>
          <cell r="E2200">
            <v>8448.28</v>
          </cell>
          <cell r="F2200">
            <v>5913.6</v>
          </cell>
          <cell r="G2200">
            <v>852.16</v>
          </cell>
          <cell r="H2200">
            <v>1682.52</v>
          </cell>
          <cell r="I2200" t="str">
            <v>2019.02.28</v>
          </cell>
          <cell r="J2200" t="str">
            <v>96</v>
          </cell>
          <cell r="K2200" t="str">
            <v>污水设备</v>
          </cell>
          <cell r="L2200" t="str">
            <v>肥东合成分厂</v>
          </cell>
          <cell r="M2200" t="str">
            <v>肥东合成污水</v>
          </cell>
          <cell r="N2200" t="str">
            <v>宜兴市昌明玻璃钢厂</v>
          </cell>
          <cell r="O2200" t="str">
            <v>84.48</v>
          </cell>
          <cell r="P2200" t="str">
            <v>1,013.76</v>
          </cell>
          <cell r="Q2200" t="str">
            <v>337.93</v>
          </cell>
          <cell r="R2200" t="str">
            <v>70</v>
          </cell>
          <cell r="S2200" t="str">
            <v>平均年限法(一)</v>
          </cell>
          <cell r="T2200" t="str">
            <v>在用</v>
          </cell>
          <cell r="U2200" t="str">
            <v>直接购入</v>
          </cell>
          <cell r="V2200" t="str">
            <v>王桂珍</v>
          </cell>
          <cell r="W2200" t="str">
            <v>2019.02.28</v>
          </cell>
          <cell r="X2200" t="str">
            <v>记--332</v>
          </cell>
        </row>
        <row r="2200">
          <cell r="AA2200" t="str">
            <v>0302</v>
          </cell>
        </row>
        <row r="2201">
          <cell r="B2201" t="str">
            <v>030200148</v>
          </cell>
          <cell r="C2201" t="str">
            <v>尾气净化塔</v>
          </cell>
          <cell r="D2201" t="str">
            <v>1200*6500</v>
          </cell>
          <cell r="E2201">
            <v>29310.34</v>
          </cell>
          <cell r="F2201">
            <v>20517</v>
          </cell>
          <cell r="G2201">
            <v>8793.34</v>
          </cell>
          <cell r="H2201">
            <v>0</v>
          </cell>
          <cell r="I2201" t="str">
            <v>2019.02.28</v>
          </cell>
          <cell r="J2201" t="str">
            <v>96</v>
          </cell>
          <cell r="K2201" t="str">
            <v>污水设备</v>
          </cell>
          <cell r="L2201" t="str">
            <v>肥东合成分厂</v>
          </cell>
          <cell r="M2201" t="str">
            <v>肥东合成污水</v>
          </cell>
          <cell r="N2201" t="str">
            <v>合肥广庆防腐公司</v>
          </cell>
          <cell r="O2201" t="str">
            <v>293.10</v>
          </cell>
          <cell r="P2201" t="str">
            <v>3,517.20</v>
          </cell>
          <cell r="Q2201" t="str">
            <v>1,172.41</v>
          </cell>
          <cell r="R2201" t="str">
            <v>70</v>
          </cell>
          <cell r="S2201" t="str">
            <v>平均年限法(一)</v>
          </cell>
          <cell r="T2201" t="str">
            <v>在用</v>
          </cell>
          <cell r="U2201" t="str">
            <v>直接购入</v>
          </cell>
          <cell r="V2201" t="str">
            <v>王桂珍</v>
          </cell>
          <cell r="W2201" t="str">
            <v>2019.02.28</v>
          </cell>
          <cell r="X2201" t="str">
            <v>记--334</v>
          </cell>
        </row>
        <row r="2201">
          <cell r="AA2201" t="str">
            <v>0302</v>
          </cell>
        </row>
        <row r="2202">
          <cell r="B2202" t="str">
            <v>040200265</v>
          </cell>
          <cell r="C2202" t="str">
            <v>深信服超融合服务器（含软件）</v>
          </cell>
          <cell r="D2202" t="str">
            <v>深信服asever2100</v>
          </cell>
          <cell r="E2202">
            <v>63793.1</v>
          </cell>
          <cell r="F2202">
            <v>61241.38</v>
          </cell>
          <cell r="G2202">
            <v>2551.72</v>
          </cell>
          <cell r="H2202">
            <v>0</v>
          </cell>
          <cell r="I2202" t="str">
            <v>2019.02.28</v>
          </cell>
          <cell r="J2202" t="str">
            <v>60</v>
          </cell>
          <cell r="K2202" t="str">
            <v>电脑</v>
          </cell>
          <cell r="L2202" t="str">
            <v>企业管理部</v>
          </cell>
          <cell r="M2202" t="str">
            <v>肥东分厂信息机房</v>
          </cell>
          <cell r="N2202" t="str">
            <v>安徽安齐信息科技</v>
          </cell>
          <cell r="O2202" t="str">
            <v>0.00</v>
          </cell>
          <cell r="P2202" t="str">
            <v>2,041.36</v>
          </cell>
          <cell r="Q2202" t="str">
            <v>2,551.72</v>
          </cell>
          <cell r="R2202" t="str">
            <v>60</v>
          </cell>
          <cell r="S2202" t="str">
            <v>平均年限法(一)</v>
          </cell>
          <cell r="T2202" t="str">
            <v>在用</v>
          </cell>
          <cell r="U2202" t="str">
            <v>直接购入</v>
          </cell>
          <cell r="V2202" t="str">
            <v>王桂珍</v>
          </cell>
          <cell r="W2202" t="str">
            <v>2019.02.28</v>
          </cell>
          <cell r="X2202" t="str">
            <v>记--340</v>
          </cell>
        </row>
        <row r="2202">
          <cell r="AA2202" t="str">
            <v>0402</v>
          </cell>
        </row>
        <row r="2203">
          <cell r="B2203" t="str">
            <v>030800204</v>
          </cell>
          <cell r="C2203" t="str">
            <v>氯气缓冲罐</v>
          </cell>
          <cell r="D2203" t="str">
            <v>1M3</v>
          </cell>
          <cell r="E2203">
            <v>10344.83</v>
          </cell>
          <cell r="F2203">
            <v>7241.5</v>
          </cell>
          <cell r="G2203">
            <v>3103.33</v>
          </cell>
          <cell r="H2203">
            <v>0</v>
          </cell>
          <cell r="I2203" t="str">
            <v>2019.02.28</v>
          </cell>
          <cell r="J2203" t="str">
            <v>96</v>
          </cell>
          <cell r="K2203" t="str">
            <v>烟嘧装置（合成一车间）</v>
          </cell>
          <cell r="L2203" t="str">
            <v>肥东合成分厂</v>
          </cell>
          <cell r="M2203" t="str">
            <v>肥东合成一车间（苯磺隆）</v>
          </cell>
          <cell r="N2203" t="str">
            <v>江苏新世纪民生化工公</v>
          </cell>
          <cell r="O2203" t="str">
            <v>103.45</v>
          </cell>
          <cell r="P2203" t="str">
            <v>1,241.40</v>
          </cell>
          <cell r="Q2203" t="str">
            <v>413.79</v>
          </cell>
          <cell r="R2203" t="str">
            <v>70</v>
          </cell>
          <cell r="S2203" t="str">
            <v>平均年限法(一)</v>
          </cell>
          <cell r="T2203" t="str">
            <v>在用</v>
          </cell>
          <cell r="U2203" t="str">
            <v>直接购入</v>
          </cell>
          <cell r="V2203" t="str">
            <v>王桂珍</v>
          </cell>
          <cell r="W2203" t="str">
            <v>2019.02.28</v>
          </cell>
          <cell r="X2203" t="str">
            <v>记--345</v>
          </cell>
        </row>
        <row r="2203">
          <cell r="AA2203" t="str">
            <v>0308</v>
          </cell>
        </row>
        <row r="2204">
          <cell r="B2204" t="str">
            <v>030800205</v>
          </cell>
          <cell r="C2204" t="str">
            <v>氯气缓冲罐</v>
          </cell>
          <cell r="D2204" t="str">
            <v>1M3</v>
          </cell>
          <cell r="E2204">
            <v>10344.83</v>
          </cell>
          <cell r="F2204">
            <v>7241.5</v>
          </cell>
          <cell r="G2204">
            <v>3103.33</v>
          </cell>
          <cell r="H2204">
            <v>0</v>
          </cell>
          <cell r="I2204" t="str">
            <v>2019.02.28</v>
          </cell>
          <cell r="J2204" t="str">
            <v>96</v>
          </cell>
          <cell r="K2204" t="str">
            <v>烟嘧装置（合成一车间）</v>
          </cell>
          <cell r="L2204" t="str">
            <v>肥东合成分厂</v>
          </cell>
          <cell r="M2204" t="str">
            <v>肥东合成一车间（苯磺隆）</v>
          </cell>
          <cell r="N2204" t="str">
            <v>江苏新世纪民生化工公</v>
          </cell>
          <cell r="O2204" t="str">
            <v>103.45</v>
          </cell>
          <cell r="P2204" t="str">
            <v>1,241.40</v>
          </cell>
          <cell r="Q2204" t="str">
            <v>413.79</v>
          </cell>
          <cell r="R2204" t="str">
            <v>70</v>
          </cell>
          <cell r="S2204" t="str">
            <v>平均年限法(一)</v>
          </cell>
          <cell r="T2204" t="str">
            <v>在用</v>
          </cell>
          <cell r="U2204" t="str">
            <v>直接购入</v>
          </cell>
          <cell r="V2204" t="str">
            <v>王桂珍</v>
          </cell>
          <cell r="W2204" t="str">
            <v>2019.02.28</v>
          </cell>
          <cell r="X2204" t="str">
            <v>记--345</v>
          </cell>
        </row>
        <row r="2204">
          <cell r="AA2204" t="str">
            <v>0308</v>
          </cell>
        </row>
        <row r="2205">
          <cell r="B2205" t="str">
            <v>030700272</v>
          </cell>
          <cell r="C2205" t="str">
            <v>搪玻璃反应釜</v>
          </cell>
          <cell r="D2205" t="str">
            <v>K6300L</v>
          </cell>
          <cell r="E2205">
            <v>49396.55</v>
          </cell>
          <cell r="F2205">
            <v>34577.9</v>
          </cell>
          <cell r="G2205">
            <v>14818.65</v>
          </cell>
          <cell r="H2205">
            <v>0</v>
          </cell>
          <cell r="I2205" t="str">
            <v>2019.02.28</v>
          </cell>
          <cell r="J2205" t="str">
            <v>96</v>
          </cell>
          <cell r="K2205" t="str">
            <v>精喹装置（合成二车间）</v>
          </cell>
          <cell r="L2205" t="str">
            <v>肥东合成分厂</v>
          </cell>
          <cell r="M2205" t="str">
            <v>肥东合成二车间（精喹车间）</v>
          </cell>
          <cell r="N2205" t="str">
            <v>临沂宏业化工设备</v>
          </cell>
          <cell r="O2205" t="str">
            <v>493.97</v>
          </cell>
          <cell r="P2205" t="str">
            <v>5,927.64</v>
          </cell>
          <cell r="Q2205" t="str">
            <v>1,975.86</v>
          </cell>
          <cell r="R2205" t="str">
            <v>70</v>
          </cell>
          <cell r="S2205" t="str">
            <v>平均年限法(一)</v>
          </cell>
          <cell r="T2205" t="str">
            <v>在用</v>
          </cell>
          <cell r="U2205" t="str">
            <v>直接购入</v>
          </cell>
          <cell r="V2205" t="str">
            <v>王桂珍</v>
          </cell>
          <cell r="W2205" t="str">
            <v>2019.02.28</v>
          </cell>
          <cell r="X2205" t="str">
            <v>记--348</v>
          </cell>
        </row>
        <row r="2205">
          <cell r="AA2205" t="str">
            <v>0307</v>
          </cell>
        </row>
        <row r="2206">
          <cell r="B2206" t="str">
            <v>030700273</v>
          </cell>
          <cell r="C2206" t="str">
            <v>聚丙烯喷淋塔（UPP灰）</v>
          </cell>
          <cell r="D2206" t="str">
            <v>800*6800</v>
          </cell>
          <cell r="E2206">
            <v>11896.55</v>
          </cell>
          <cell r="F2206">
            <v>7257.17</v>
          </cell>
          <cell r="G2206">
            <v>300</v>
          </cell>
          <cell r="H2206">
            <v>4339.38</v>
          </cell>
          <cell r="I2206" t="str">
            <v>2019.03.28</v>
          </cell>
          <cell r="J2206" t="str">
            <v>96</v>
          </cell>
          <cell r="K2206" t="str">
            <v>精喹装置（合成二车间）</v>
          </cell>
          <cell r="L2206" t="str">
            <v>肥东合成分厂</v>
          </cell>
          <cell r="M2206" t="str">
            <v>肥东合成二车间（精喹）</v>
          </cell>
          <cell r="N2206" t="str">
            <v>合肥广庆防腐设备</v>
          </cell>
          <cell r="O2206" t="str">
            <v>0.00</v>
          </cell>
          <cell r="P2206" t="str">
            <v>1,308.67</v>
          </cell>
          <cell r="Q2206" t="str">
            <v>475.86</v>
          </cell>
          <cell r="R2206" t="str">
            <v>69</v>
          </cell>
          <cell r="S2206" t="str">
            <v>平均年限法(一)</v>
          </cell>
          <cell r="T2206" t="str">
            <v>在用</v>
          </cell>
          <cell r="U2206" t="str">
            <v>直接购入</v>
          </cell>
          <cell r="V2206" t="str">
            <v>王健</v>
          </cell>
          <cell r="W2206" t="str">
            <v>2019.03.28</v>
          </cell>
          <cell r="X2206" t="str">
            <v>记--566</v>
          </cell>
        </row>
        <row r="2206">
          <cell r="AA2206" t="str">
            <v>0307</v>
          </cell>
        </row>
        <row r="2207">
          <cell r="B2207" t="str">
            <v>031100023</v>
          </cell>
          <cell r="C2207" t="str">
            <v>矩形除沫器</v>
          </cell>
          <cell r="D2207" t="str">
            <v>1200-600-600</v>
          </cell>
          <cell r="E2207">
            <v>3595.45</v>
          </cell>
          <cell r="F2207">
            <v>2480.55</v>
          </cell>
          <cell r="G2207">
            <v>1114.9</v>
          </cell>
          <cell r="H2207">
            <v>0</v>
          </cell>
          <cell r="I2207" t="str">
            <v>2019.03.28</v>
          </cell>
          <cell r="J2207" t="str">
            <v>96</v>
          </cell>
          <cell r="K2207" t="str">
            <v>种衣剂设备</v>
          </cell>
          <cell r="L2207" t="str">
            <v>肥东制剂分厂</v>
          </cell>
          <cell r="M2207" t="str">
            <v>肥东种衣剂车间</v>
          </cell>
          <cell r="N2207" t="str">
            <v>江苏致强安装工程</v>
          </cell>
          <cell r="O2207" t="str">
            <v>35.95</v>
          </cell>
          <cell r="P2207" t="str">
            <v>431.40</v>
          </cell>
          <cell r="Q2207" t="str">
            <v>143.82</v>
          </cell>
          <cell r="R2207" t="str">
            <v>69</v>
          </cell>
          <cell r="S2207" t="str">
            <v>平均年限法(一)</v>
          </cell>
          <cell r="T2207" t="str">
            <v>在用</v>
          </cell>
          <cell r="U2207" t="str">
            <v>直接购入</v>
          </cell>
          <cell r="V2207" t="str">
            <v>王健</v>
          </cell>
          <cell r="W2207" t="str">
            <v>2019.03.28</v>
          </cell>
          <cell r="X2207" t="str">
            <v>记--571</v>
          </cell>
        </row>
        <row r="2207">
          <cell r="AA2207" t="str">
            <v>0311</v>
          </cell>
        </row>
        <row r="2208">
          <cell r="B2208" t="str">
            <v>031100024</v>
          </cell>
          <cell r="C2208" t="str">
            <v>矩形除沫器</v>
          </cell>
          <cell r="D2208" t="str">
            <v>1200-600-600</v>
          </cell>
          <cell r="E2208">
            <v>3595.45</v>
          </cell>
          <cell r="F2208">
            <v>2480.55</v>
          </cell>
          <cell r="G2208">
            <v>1114.9</v>
          </cell>
          <cell r="H2208">
            <v>0</v>
          </cell>
          <cell r="I2208" t="str">
            <v>2019.03.28</v>
          </cell>
          <cell r="J2208" t="str">
            <v>96</v>
          </cell>
          <cell r="K2208" t="str">
            <v>种衣剂设备</v>
          </cell>
          <cell r="L2208" t="str">
            <v>肥东制剂分厂</v>
          </cell>
          <cell r="M2208" t="str">
            <v>肥东种衣剂车间</v>
          </cell>
          <cell r="N2208" t="str">
            <v>江苏致强安装工程</v>
          </cell>
          <cell r="O2208" t="str">
            <v>35.95</v>
          </cell>
          <cell r="P2208" t="str">
            <v>431.40</v>
          </cell>
          <cell r="Q2208" t="str">
            <v>143.82</v>
          </cell>
          <cell r="R2208" t="str">
            <v>69</v>
          </cell>
          <cell r="S2208" t="str">
            <v>平均年限法(一)</v>
          </cell>
          <cell r="T2208" t="str">
            <v>在用</v>
          </cell>
          <cell r="U2208" t="str">
            <v>直接购入</v>
          </cell>
          <cell r="V2208" t="str">
            <v>王健</v>
          </cell>
          <cell r="W2208" t="str">
            <v>2019.03.28</v>
          </cell>
          <cell r="X2208" t="str">
            <v>记--571</v>
          </cell>
        </row>
        <row r="2208">
          <cell r="AA2208" t="str">
            <v>0311</v>
          </cell>
        </row>
        <row r="2209">
          <cell r="B2209" t="str">
            <v>031100025</v>
          </cell>
          <cell r="C2209" t="str">
            <v>矩形除沫器</v>
          </cell>
          <cell r="D2209" t="str">
            <v>1200-600-600</v>
          </cell>
          <cell r="E2209">
            <v>3595.45</v>
          </cell>
          <cell r="F2209">
            <v>2480.55</v>
          </cell>
          <cell r="G2209">
            <v>1114.9</v>
          </cell>
          <cell r="H2209">
            <v>0</v>
          </cell>
          <cell r="I2209" t="str">
            <v>2019.03.28</v>
          </cell>
          <cell r="J2209" t="str">
            <v>96</v>
          </cell>
          <cell r="K2209" t="str">
            <v>种衣剂设备</v>
          </cell>
          <cell r="L2209" t="str">
            <v>肥东制剂分厂</v>
          </cell>
          <cell r="M2209" t="str">
            <v>肥东种衣剂车间</v>
          </cell>
          <cell r="N2209" t="str">
            <v>江苏致强安装工程</v>
          </cell>
          <cell r="O2209" t="str">
            <v>35.95</v>
          </cell>
          <cell r="P2209" t="str">
            <v>431.40</v>
          </cell>
          <cell r="Q2209" t="str">
            <v>143.82</v>
          </cell>
          <cell r="R2209" t="str">
            <v>69</v>
          </cell>
          <cell r="S2209" t="str">
            <v>平均年限法(一)</v>
          </cell>
          <cell r="T2209" t="str">
            <v>在用</v>
          </cell>
          <cell r="U2209" t="str">
            <v>直接购入</v>
          </cell>
          <cell r="V2209" t="str">
            <v>王健</v>
          </cell>
          <cell r="W2209" t="str">
            <v>2019.03.28</v>
          </cell>
          <cell r="X2209" t="str">
            <v>记--571</v>
          </cell>
        </row>
        <row r="2209">
          <cell r="AA2209" t="str">
            <v>0311</v>
          </cell>
        </row>
        <row r="2210">
          <cell r="B2210" t="str">
            <v>031022707</v>
          </cell>
          <cell r="C2210" t="str">
            <v>矩形除沫器</v>
          </cell>
          <cell r="D2210" t="str">
            <v>1200*600*600</v>
          </cell>
          <cell r="E2210">
            <v>3595.46</v>
          </cell>
          <cell r="F2210">
            <v>2480.55</v>
          </cell>
          <cell r="G2210">
            <v>1114.91</v>
          </cell>
          <cell r="H2210">
            <v>0</v>
          </cell>
          <cell r="I2210" t="str">
            <v>2019.03.28</v>
          </cell>
          <cell r="J2210" t="str">
            <v>96</v>
          </cell>
          <cell r="K2210" t="str">
            <v>剂型设备</v>
          </cell>
          <cell r="L2210" t="str">
            <v>肥东制剂分厂</v>
          </cell>
          <cell r="M2210" t="str">
            <v>肥东制剂分厂</v>
          </cell>
          <cell r="N2210" t="str">
            <v>江苏致强安装</v>
          </cell>
          <cell r="O2210" t="str">
            <v>35.95</v>
          </cell>
          <cell r="P2210" t="str">
            <v>431.40</v>
          </cell>
          <cell r="Q2210" t="str">
            <v>143.82</v>
          </cell>
          <cell r="R2210" t="str">
            <v>69</v>
          </cell>
          <cell r="S2210" t="str">
            <v>平均年限法(一)</v>
          </cell>
          <cell r="T2210" t="str">
            <v>在用</v>
          </cell>
          <cell r="U2210" t="str">
            <v>直接购入</v>
          </cell>
          <cell r="V2210" t="str">
            <v>王健</v>
          </cell>
          <cell r="W2210" t="str">
            <v>2019.03.28</v>
          </cell>
          <cell r="X2210" t="str">
            <v>记--571</v>
          </cell>
        </row>
        <row r="2210">
          <cell r="AA2210" t="str">
            <v>0310</v>
          </cell>
        </row>
        <row r="2211">
          <cell r="B2211" t="str">
            <v>031022708</v>
          </cell>
          <cell r="C2211" t="str">
            <v>矩形除沫器</v>
          </cell>
          <cell r="D2211" t="str">
            <v>1200*600*600</v>
          </cell>
          <cell r="E2211">
            <v>3595.46</v>
          </cell>
          <cell r="F2211">
            <v>2480.55</v>
          </cell>
          <cell r="G2211">
            <v>1114.91</v>
          </cell>
          <cell r="H2211">
            <v>0</v>
          </cell>
          <cell r="I2211" t="str">
            <v>2019.03.28</v>
          </cell>
          <cell r="J2211" t="str">
            <v>96</v>
          </cell>
          <cell r="K2211" t="str">
            <v>剂型设备</v>
          </cell>
          <cell r="L2211" t="str">
            <v>肥东制剂分厂</v>
          </cell>
          <cell r="M2211" t="str">
            <v>肥东制剂分厂</v>
          </cell>
          <cell r="N2211" t="str">
            <v>江苏致强安装</v>
          </cell>
          <cell r="O2211" t="str">
            <v>35.95</v>
          </cell>
          <cell r="P2211" t="str">
            <v>431.40</v>
          </cell>
          <cell r="Q2211" t="str">
            <v>143.82</v>
          </cell>
          <cell r="R2211" t="str">
            <v>69</v>
          </cell>
          <cell r="S2211" t="str">
            <v>平均年限法(一)</v>
          </cell>
          <cell r="T2211" t="str">
            <v>在用</v>
          </cell>
          <cell r="U2211" t="str">
            <v>直接购入</v>
          </cell>
          <cell r="V2211" t="str">
            <v>王健</v>
          </cell>
          <cell r="W2211" t="str">
            <v>2019.03.28</v>
          </cell>
          <cell r="X2211" t="str">
            <v>记--571</v>
          </cell>
        </row>
        <row r="2211">
          <cell r="AA2211" t="str">
            <v>0310</v>
          </cell>
        </row>
        <row r="2212">
          <cell r="B2212" t="str">
            <v>031022709</v>
          </cell>
          <cell r="C2212" t="str">
            <v>矩形除沫器</v>
          </cell>
          <cell r="D2212" t="str">
            <v>1200*600*600</v>
          </cell>
          <cell r="E2212">
            <v>3595.46</v>
          </cell>
          <cell r="F2212">
            <v>2480.55</v>
          </cell>
          <cell r="G2212">
            <v>1114.91</v>
          </cell>
          <cell r="H2212">
            <v>0</v>
          </cell>
          <cell r="I2212" t="str">
            <v>2019.03.28</v>
          </cell>
          <cell r="J2212" t="str">
            <v>96</v>
          </cell>
          <cell r="K2212" t="str">
            <v>剂型设备</v>
          </cell>
          <cell r="L2212" t="str">
            <v>肥东制剂分厂</v>
          </cell>
          <cell r="M2212" t="str">
            <v>肥东制剂分厂</v>
          </cell>
          <cell r="N2212" t="str">
            <v>江苏致强安装</v>
          </cell>
          <cell r="O2212" t="str">
            <v>35.95</v>
          </cell>
          <cell r="P2212" t="str">
            <v>431.40</v>
          </cell>
          <cell r="Q2212" t="str">
            <v>143.82</v>
          </cell>
          <cell r="R2212" t="str">
            <v>69</v>
          </cell>
          <cell r="S2212" t="str">
            <v>平均年限法(一)</v>
          </cell>
          <cell r="T2212" t="str">
            <v>在用</v>
          </cell>
          <cell r="U2212" t="str">
            <v>直接购入</v>
          </cell>
          <cell r="V2212" t="str">
            <v>王健</v>
          </cell>
          <cell r="W2212" t="str">
            <v>2019.03.28</v>
          </cell>
          <cell r="X2212" t="str">
            <v>记--571</v>
          </cell>
        </row>
        <row r="2212">
          <cell r="AA2212" t="str">
            <v>0310</v>
          </cell>
        </row>
        <row r="2213">
          <cell r="B2213" t="str">
            <v>031022710</v>
          </cell>
          <cell r="C2213" t="str">
            <v>圆形除沫器</v>
          </cell>
          <cell r="D2213" t="str">
            <v>500</v>
          </cell>
          <cell r="E2213">
            <v>2862.72</v>
          </cell>
          <cell r="F2213">
            <v>1975.47</v>
          </cell>
          <cell r="G2213">
            <v>887.25</v>
          </cell>
          <cell r="H2213">
            <v>0</v>
          </cell>
          <cell r="I2213" t="str">
            <v>2019.03.28</v>
          </cell>
          <cell r="J2213" t="str">
            <v>96</v>
          </cell>
          <cell r="K2213" t="str">
            <v>剂型设备</v>
          </cell>
          <cell r="L2213" t="str">
            <v>肥东制剂分厂</v>
          </cell>
          <cell r="M2213" t="str">
            <v>肥东制剂分厂</v>
          </cell>
          <cell r="N2213" t="str">
            <v>江苏致强安装工程</v>
          </cell>
          <cell r="O2213" t="str">
            <v>28.63</v>
          </cell>
          <cell r="P2213" t="str">
            <v>343.56</v>
          </cell>
          <cell r="Q2213" t="str">
            <v>114.51</v>
          </cell>
          <cell r="R2213" t="str">
            <v>69</v>
          </cell>
          <cell r="S2213" t="str">
            <v>平均年限法(一)</v>
          </cell>
          <cell r="T2213" t="str">
            <v>在用</v>
          </cell>
          <cell r="U2213" t="str">
            <v>直接购入</v>
          </cell>
          <cell r="V2213" t="str">
            <v>王健</v>
          </cell>
          <cell r="W2213" t="str">
            <v>2019.03.28</v>
          </cell>
          <cell r="X2213" t="str">
            <v>记--571</v>
          </cell>
        </row>
        <row r="2213">
          <cell r="AA2213" t="str">
            <v>0310</v>
          </cell>
        </row>
        <row r="2214">
          <cell r="B2214" t="str">
            <v>031022711</v>
          </cell>
          <cell r="C2214" t="str">
            <v>圆形除沫器</v>
          </cell>
          <cell r="D2214" t="str">
            <v>500</v>
          </cell>
          <cell r="E2214">
            <v>2862.73</v>
          </cell>
          <cell r="F2214">
            <v>1975.47</v>
          </cell>
          <cell r="G2214">
            <v>887.26</v>
          </cell>
          <cell r="H2214">
            <v>0</v>
          </cell>
          <cell r="I2214" t="str">
            <v>2019.03.28</v>
          </cell>
          <cell r="J2214" t="str">
            <v>96</v>
          </cell>
          <cell r="K2214" t="str">
            <v>剂型设备</v>
          </cell>
          <cell r="L2214" t="str">
            <v>肥东制剂分厂</v>
          </cell>
          <cell r="M2214" t="str">
            <v>肥东制剂分厂</v>
          </cell>
          <cell r="N2214" t="str">
            <v>江苏致强安装工程</v>
          </cell>
          <cell r="O2214" t="str">
            <v>28.63</v>
          </cell>
          <cell r="P2214" t="str">
            <v>343.56</v>
          </cell>
          <cell r="Q2214" t="str">
            <v>114.51</v>
          </cell>
          <cell r="R2214" t="str">
            <v>69</v>
          </cell>
          <cell r="S2214" t="str">
            <v>平均年限法(一)</v>
          </cell>
          <cell r="T2214" t="str">
            <v>在用</v>
          </cell>
          <cell r="U2214" t="str">
            <v>直接购入</v>
          </cell>
          <cell r="V2214" t="str">
            <v>王健</v>
          </cell>
          <cell r="W2214" t="str">
            <v>2019.03.28</v>
          </cell>
          <cell r="X2214" t="str">
            <v>记--571</v>
          </cell>
        </row>
        <row r="2214">
          <cell r="AA2214" t="str">
            <v>0310</v>
          </cell>
        </row>
        <row r="2215">
          <cell r="B2215" t="str">
            <v>031022712</v>
          </cell>
          <cell r="C2215" t="str">
            <v>圆形除沫器</v>
          </cell>
          <cell r="D2215" t="str">
            <v>500</v>
          </cell>
          <cell r="E2215">
            <v>2862.73</v>
          </cell>
          <cell r="F2215">
            <v>1975.47</v>
          </cell>
          <cell r="G2215">
            <v>887.26</v>
          </cell>
          <cell r="H2215">
            <v>0</v>
          </cell>
          <cell r="I2215" t="str">
            <v>2019.03.28</v>
          </cell>
          <cell r="J2215" t="str">
            <v>96</v>
          </cell>
          <cell r="K2215" t="str">
            <v>剂型设备</v>
          </cell>
          <cell r="L2215" t="str">
            <v>肥东制剂分厂</v>
          </cell>
          <cell r="M2215" t="str">
            <v>肥东制剂分厂</v>
          </cell>
          <cell r="N2215" t="str">
            <v>江苏致强安装工程</v>
          </cell>
          <cell r="O2215" t="str">
            <v>28.63</v>
          </cell>
          <cell r="P2215" t="str">
            <v>343.56</v>
          </cell>
          <cell r="Q2215" t="str">
            <v>114.51</v>
          </cell>
          <cell r="R2215" t="str">
            <v>69</v>
          </cell>
          <cell r="S2215" t="str">
            <v>平均年限法(一)</v>
          </cell>
          <cell r="T2215" t="str">
            <v>在用</v>
          </cell>
          <cell r="U2215" t="str">
            <v>直接购入</v>
          </cell>
          <cell r="V2215" t="str">
            <v>王健</v>
          </cell>
          <cell r="W2215" t="str">
            <v>2019.03.28</v>
          </cell>
          <cell r="X2215" t="str">
            <v>记--571</v>
          </cell>
        </row>
        <row r="2215">
          <cell r="AA2215" t="str">
            <v>0310</v>
          </cell>
        </row>
        <row r="2216">
          <cell r="B2216" t="str">
            <v>031022713</v>
          </cell>
          <cell r="C2216" t="str">
            <v>圆形除沫器</v>
          </cell>
          <cell r="D2216" t="str">
            <v>500</v>
          </cell>
          <cell r="E2216">
            <v>2862.73</v>
          </cell>
          <cell r="F2216">
            <v>1975.47</v>
          </cell>
          <cell r="G2216">
            <v>887.26</v>
          </cell>
          <cell r="H2216">
            <v>0</v>
          </cell>
          <cell r="I2216" t="str">
            <v>2019.03.28</v>
          </cell>
          <cell r="J2216" t="str">
            <v>96</v>
          </cell>
          <cell r="K2216" t="str">
            <v>剂型设备</v>
          </cell>
          <cell r="L2216" t="str">
            <v>肥东制剂分厂</v>
          </cell>
          <cell r="M2216" t="str">
            <v>肥东制剂分厂</v>
          </cell>
          <cell r="N2216" t="str">
            <v>江苏致强安装工程</v>
          </cell>
          <cell r="O2216" t="str">
            <v>28.63</v>
          </cell>
          <cell r="P2216" t="str">
            <v>343.56</v>
          </cell>
          <cell r="Q2216" t="str">
            <v>114.51</v>
          </cell>
          <cell r="R2216" t="str">
            <v>69</v>
          </cell>
          <cell r="S2216" t="str">
            <v>平均年限法(一)</v>
          </cell>
          <cell r="T2216" t="str">
            <v>在用</v>
          </cell>
          <cell r="U2216" t="str">
            <v>直接购入</v>
          </cell>
          <cell r="V2216" t="str">
            <v>王健</v>
          </cell>
          <cell r="W2216" t="str">
            <v>2019.03.28</v>
          </cell>
          <cell r="X2216" t="str">
            <v>记--571</v>
          </cell>
        </row>
        <row r="2216">
          <cell r="AA2216" t="str">
            <v>0310</v>
          </cell>
        </row>
        <row r="2217">
          <cell r="B2217" t="str">
            <v>031022714</v>
          </cell>
          <cell r="C2217" t="str">
            <v>圆形除沫器</v>
          </cell>
          <cell r="D2217" t="str">
            <v>500</v>
          </cell>
          <cell r="E2217">
            <v>2862.73</v>
          </cell>
          <cell r="F2217">
            <v>1975.47</v>
          </cell>
          <cell r="G2217">
            <v>887.26</v>
          </cell>
          <cell r="H2217">
            <v>0</v>
          </cell>
          <cell r="I2217" t="str">
            <v>2019.03.28</v>
          </cell>
          <cell r="J2217" t="str">
            <v>96</v>
          </cell>
          <cell r="K2217" t="str">
            <v>剂型设备</v>
          </cell>
          <cell r="L2217" t="str">
            <v>肥东制剂分厂</v>
          </cell>
          <cell r="M2217" t="str">
            <v>肥东制剂分厂</v>
          </cell>
          <cell r="N2217" t="str">
            <v>江苏致强安装工程</v>
          </cell>
          <cell r="O2217" t="str">
            <v>28.63</v>
          </cell>
          <cell r="P2217" t="str">
            <v>343.56</v>
          </cell>
          <cell r="Q2217" t="str">
            <v>114.51</v>
          </cell>
          <cell r="R2217" t="str">
            <v>69</v>
          </cell>
          <cell r="S2217" t="str">
            <v>平均年限法(一)</v>
          </cell>
          <cell r="T2217" t="str">
            <v>在用</v>
          </cell>
          <cell r="U2217" t="str">
            <v>直接购入</v>
          </cell>
          <cell r="V2217" t="str">
            <v>王健</v>
          </cell>
          <cell r="W2217" t="str">
            <v>2019.03.28</v>
          </cell>
          <cell r="X2217" t="str">
            <v>记--571</v>
          </cell>
        </row>
        <row r="2217">
          <cell r="AA2217" t="str">
            <v>0310</v>
          </cell>
        </row>
        <row r="2218">
          <cell r="B2218" t="str">
            <v>040100239</v>
          </cell>
          <cell r="C2218" t="str">
            <v>美的空调</v>
          </cell>
          <cell r="D2218" t="str">
            <v>KFR-35GW/DY-DH400(D3)</v>
          </cell>
          <cell r="E2218">
            <v>1896.55</v>
          </cell>
          <cell r="F2218">
            <v>1820.69</v>
          </cell>
          <cell r="G2218">
            <v>75.86</v>
          </cell>
          <cell r="H2218">
            <v>0</v>
          </cell>
          <cell r="I2218" t="str">
            <v>2019.03.29</v>
          </cell>
          <cell r="J2218" t="str">
            <v>60</v>
          </cell>
          <cell r="K2218" t="str">
            <v>空调</v>
          </cell>
          <cell r="L2218" t="str">
            <v>公司</v>
          </cell>
          <cell r="M2218" t="str">
            <v>大兴集体宿舍</v>
          </cell>
          <cell r="N2218" t="str">
            <v>安徽百大乐普生商厦</v>
          </cell>
          <cell r="O2218" t="str">
            <v>0.00</v>
          </cell>
          <cell r="P2218" t="str">
            <v>91.31</v>
          </cell>
          <cell r="Q2218" t="str">
            <v>75.86</v>
          </cell>
          <cell r="R2218" t="str">
            <v>60</v>
          </cell>
          <cell r="S2218" t="str">
            <v>平均年限法(一)</v>
          </cell>
          <cell r="T2218" t="str">
            <v>在用</v>
          </cell>
          <cell r="U2218" t="str">
            <v>直接购入</v>
          </cell>
          <cell r="V2218" t="str">
            <v>王健</v>
          </cell>
          <cell r="W2218" t="str">
            <v>2019.03.29</v>
          </cell>
          <cell r="X2218" t="str">
            <v>记--586</v>
          </cell>
        </row>
        <row r="2218">
          <cell r="AA2218" t="str">
            <v>0401</v>
          </cell>
        </row>
        <row r="2219">
          <cell r="B2219" t="str">
            <v>040100240</v>
          </cell>
          <cell r="C2219" t="str">
            <v>美的空调</v>
          </cell>
          <cell r="D2219" t="str">
            <v>KFR-35GW/DY-DH400(D3)</v>
          </cell>
          <cell r="E2219">
            <v>1896.55</v>
          </cell>
          <cell r="F2219">
            <v>1820.69</v>
          </cell>
          <cell r="G2219">
            <v>75.86</v>
          </cell>
          <cell r="H2219">
            <v>0</v>
          </cell>
          <cell r="I2219" t="str">
            <v>2019.03.29</v>
          </cell>
          <cell r="J2219" t="str">
            <v>60</v>
          </cell>
          <cell r="K2219" t="str">
            <v>空调</v>
          </cell>
          <cell r="L2219" t="str">
            <v>公司</v>
          </cell>
          <cell r="M2219" t="str">
            <v>大兴集体宿舍</v>
          </cell>
          <cell r="N2219" t="str">
            <v>安徽百大乐普生商厦</v>
          </cell>
          <cell r="O2219" t="str">
            <v>0.00</v>
          </cell>
          <cell r="P2219" t="str">
            <v>91.31</v>
          </cell>
          <cell r="Q2219" t="str">
            <v>75.86</v>
          </cell>
          <cell r="R2219" t="str">
            <v>60</v>
          </cell>
          <cell r="S2219" t="str">
            <v>平均年限法(一)</v>
          </cell>
          <cell r="T2219" t="str">
            <v>在用</v>
          </cell>
          <cell r="U2219" t="str">
            <v>直接购入</v>
          </cell>
          <cell r="V2219" t="str">
            <v>王健</v>
          </cell>
          <cell r="W2219" t="str">
            <v>2019.03.29</v>
          </cell>
          <cell r="X2219" t="str">
            <v>记--586</v>
          </cell>
        </row>
        <row r="2219">
          <cell r="AA2219" t="str">
            <v>0401</v>
          </cell>
        </row>
        <row r="2220">
          <cell r="B2220" t="str">
            <v>040100241</v>
          </cell>
          <cell r="C2220" t="str">
            <v>美的空调</v>
          </cell>
          <cell r="D2220" t="str">
            <v>KFR-35GW/DY-DH400(D3)</v>
          </cell>
          <cell r="E2220">
            <v>1896.55</v>
          </cell>
          <cell r="F2220">
            <v>1820.69</v>
          </cell>
          <cell r="G2220">
            <v>75.86</v>
          </cell>
          <cell r="H2220">
            <v>0</v>
          </cell>
          <cell r="I2220" t="str">
            <v>2019.03.29</v>
          </cell>
          <cell r="J2220" t="str">
            <v>60</v>
          </cell>
          <cell r="K2220" t="str">
            <v>空调</v>
          </cell>
          <cell r="L2220" t="str">
            <v>公司</v>
          </cell>
          <cell r="M2220" t="str">
            <v>大兴集体宿舍</v>
          </cell>
          <cell r="N2220" t="str">
            <v>安徽百大乐普生商厦</v>
          </cell>
          <cell r="O2220" t="str">
            <v>0.00</v>
          </cell>
          <cell r="P2220" t="str">
            <v>91.31</v>
          </cell>
          <cell r="Q2220" t="str">
            <v>75.86</v>
          </cell>
          <cell r="R2220" t="str">
            <v>60</v>
          </cell>
          <cell r="S2220" t="str">
            <v>平均年限法(一)</v>
          </cell>
          <cell r="T2220" t="str">
            <v>在用</v>
          </cell>
          <cell r="U2220" t="str">
            <v>直接购入</v>
          </cell>
          <cell r="V2220" t="str">
            <v>王健</v>
          </cell>
          <cell r="W2220" t="str">
            <v>2019.03.29</v>
          </cell>
          <cell r="X2220" t="str">
            <v>记--586</v>
          </cell>
        </row>
        <row r="2220">
          <cell r="AA2220" t="str">
            <v>0401</v>
          </cell>
        </row>
        <row r="2221">
          <cell r="B2221" t="str">
            <v>040100242</v>
          </cell>
          <cell r="C2221" t="str">
            <v>美的空调</v>
          </cell>
          <cell r="D2221" t="str">
            <v>KFR-35GW/DY-DH400(D3)</v>
          </cell>
          <cell r="E2221">
            <v>1896.55</v>
          </cell>
          <cell r="F2221">
            <v>1820.69</v>
          </cell>
          <cell r="G2221">
            <v>75.86</v>
          </cell>
          <cell r="H2221">
            <v>0</v>
          </cell>
          <cell r="I2221" t="str">
            <v>2019.03.29</v>
          </cell>
          <cell r="J2221" t="str">
            <v>60</v>
          </cell>
          <cell r="K2221" t="str">
            <v>空调</v>
          </cell>
          <cell r="L2221" t="str">
            <v>公司</v>
          </cell>
          <cell r="M2221" t="str">
            <v>大兴集体宿舍</v>
          </cell>
          <cell r="N2221" t="str">
            <v>安徽百大乐普生商厦</v>
          </cell>
          <cell r="O2221" t="str">
            <v>0.00</v>
          </cell>
          <cell r="P2221" t="str">
            <v>91.31</v>
          </cell>
          <cell r="Q2221" t="str">
            <v>75.86</v>
          </cell>
          <cell r="R2221" t="str">
            <v>60</v>
          </cell>
          <cell r="S2221" t="str">
            <v>平均年限法(一)</v>
          </cell>
          <cell r="T2221" t="str">
            <v>在用</v>
          </cell>
          <cell r="U2221" t="str">
            <v>直接购入</v>
          </cell>
          <cell r="V2221" t="str">
            <v>王健</v>
          </cell>
          <cell r="W2221" t="str">
            <v>2019.03.29</v>
          </cell>
          <cell r="X2221" t="str">
            <v>记--586</v>
          </cell>
        </row>
        <row r="2221">
          <cell r="AA2221" t="str">
            <v>0401</v>
          </cell>
        </row>
        <row r="2222">
          <cell r="B2222" t="str">
            <v>040100243</v>
          </cell>
          <cell r="C2222" t="str">
            <v>美的空调</v>
          </cell>
          <cell r="D2222" t="str">
            <v>KFR-35GW/DY-DH400(D3)</v>
          </cell>
          <cell r="E2222">
            <v>1896.55</v>
          </cell>
          <cell r="F2222">
            <v>1820.69</v>
          </cell>
          <cell r="G2222">
            <v>75.86</v>
          </cell>
          <cell r="H2222">
            <v>0</v>
          </cell>
          <cell r="I2222" t="str">
            <v>2019.03.29</v>
          </cell>
          <cell r="J2222" t="str">
            <v>60</v>
          </cell>
          <cell r="K2222" t="str">
            <v>空调</v>
          </cell>
          <cell r="L2222" t="str">
            <v>公司</v>
          </cell>
          <cell r="M2222" t="str">
            <v>大兴集体宿舍</v>
          </cell>
          <cell r="N2222" t="str">
            <v>安徽百大乐普生商厦</v>
          </cell>
          <cell r="O2222" t="str">
            <v>0.00</v>
          </cell>
          <cell r="P2222" t="str">
            <v>91.31</v>
          </cell>
          <cell r="Q2222" t="str">
            <v>75.86</v>
          </cell>
          <cell r="R2222" t="str">
            <v>60</v>
          </cell>
          <cell r="S2222" t="str">
            <v>平均年限法(一)</v>
          </cell>
          <cell r="T2222" t="str">
            <v>在用</v>
          </cell>
          <cell r="U2222" t="str">
            <v>直接购入</v>
          </cell>
          <cell r="V2222" t="str">
            <v>王健</v>
          </cell>
          <cell r="W2222" t="str">
            <v>2019.03.29</v>
          </cell>
          <cell r="X2222" t="str">
            <v>记--586</v>
          </cell>
        </row>
        <row r="2222">
          <cell r="AA2222" t="str">
            <v>0401</v>
          </cell>
        </row>
        <row r="2223">
          <cell r="B2223" t="str">
            <v>040100244</v>
          </cell>
          <cell r="C2223" t="str">
            <v>美的空调</v>
          </cell>
          <cell r="D2223" t="str">
            <v>KFR-35GW/DY-DH400(D3)</v>
          </cell>
          <cell r="E2223">
            <v>1896.55</v>
          </cell>
          <cell r="F2223">
            <v>1820.69</v>
          </cell>
          <cell r="G2223">
            <v>75.86</v>
          </cell>
          <cell r="H2223">
            <v>0</v>
          </cell>
          <cell r="I2223" t="str">
            <v>2019.03.29</v>
          </cell>
          <cell r="J2223" t="str">
            <v>60</v>
          </cell>
          <cell r="K2223" t="str">
            <v>空调</v>
          </cell>
          <cell r="L2223" t="str">
            <v>公司</v>
          </cell>
          <cell r="M2223" t="str">
            <v>大兴集体宿舍</v>
          </cell>
          <cell r="N2223" t="str">
            <v>安徽百大乐普生商厦</v>
          </cell>
          <cell r="O2223" t="str">
            <v>0.00</v>
          </cell>
          <cell r="P2223" t="str">
            <v>91.31</v>
          </cell>
          <cell r="Q2223" t="str">
            <v>75.86</v>
          </cell>
          <cell r="R2223" t="str">
            <v>60</v>
          </cell>
          <cell r="S2223" t="str">
            <v>平均年限法(一)</v>
          </cell>
          <cell r="T2223" t="str">
            <v>在用</v>
          </cell>
          <cell r="U2223" t="str">
            <v>直接购入</v>
          </cell>
          <cell r="V2223" t="str">
            <v>王健</v>
          </cell>
          <cell r="W2223" t="str">
            <v>2019.03.29</v>
          </cell>
          <cell r="X2223" t="str">
            <v>记--586</v>
          </cell>
        </row>
        <row r="2223">
          <cell r="AA2223" t="str">
            <v>0401</v>
          </cell>
        </row>
        <row r="2224">
          <cell r="B2224" t="str">
            <v>040100245</v>
          </cell>
          <cell r="C2224" t="str">
            <v>美的空调</v>
          </cell>
          <cell r="D2224" t="str">
            <v>KFR-35GW/DY-DH400(D3)</v>
          </cell>
          <cell r="E2224">
            <v>1896.55</v>
          </cell>
          <cell r="F2224">
            <v>1820.69</v>
          </cell>
          <cell r="G2224">
            <v>75.86</v>
          </cell>
          <cell r="H2224">
            <v>0</v>
          </cell>
          <cell r="I2224" t="str">
            <v>2019.03.29</v>
          </cell>
          <cell r="J2224" t="str">
            <v>60</v>
          </cell>
          <cell r="K2224" t="str">
            <v>空调</v>
          </cell>
          <cell r="L2224" t="str">
            <v>公司</v>
          </cell>
          <cell r="M2224" t="str">
            <v>大兴集体宿舍</v>
          </cell>
          <cell r="N2224" t="str">
            <v>安徽百大乐普生商厦</v>
          </cell>
          <cell r="O2224" t="str">
            <v>0.00</v>
          </cell>
          <cell r="P2224" t="str">
            <v>91.31</v>
          </cell>
          <cell r="Q2224" t="str">
            <v>75.86</v>
          </cell>
          <cell r="R2224" t="str">
            <v>60</v>
          </cell>
          <cell r="S2224" t="str">
            <v>平均年限法(一)</v>
          </cell>
          <cell r="T2224" t="str">
            <v>在用</v>
          </cell>
          <cell r="U2224" t="str">
            <v>直接购入</v>
          </cell>
          <cell r="V2224" t="str">
            <v>王健</v>
          </cell>
          <cell r="W2224" t="str">
            <v>2019.03.29</v>
          </cell>
          <cell r="X2224" t="str">
            <v>记--586</v>
          </cell>
        </row>
        <row r="2224">
          <cell r="AA2224" t="str">
            <v>0401</v>
          </cell>
        </row>
        <row r="2225">
          <cell r="B2225" t="str">
            <v>040100246</v>
          </cell>
          <cell r="C2225" t="str">
            <v>美的空调</v>
          </cell>
          <cell r="D2225" t="str">
            <v>KFR-35GW/DY-DH400(D3)</v>
          </cell>
          <cell r="E2225">
            <v>1896.55</v>
          </cell>
          <cell r="F2225">
            <v>1820.69</v>
          </cell>
          <cell r="G2225">
            <v>75.86</v>
          </cell>
          <cell r="H2225">
            <v>0</v>
          </cell>
          <cell r="I2225" t="str">
            <v>2019.03.29</v>
          </cell>
          <cell r="J2225" t="str">
            <v>60</v>
          </cell>
          <cell r="K2225" t="str">
            <v>空调</v>
          </cell>
          <cell r="L2225" t="str">
            <v>公司</v>
          </cell>
          <cell r="M2225" t="str">
            <v>大兴集体宿舍</v>
          </cell>
          <cell r="N2225" t="str">
            <v>安徽百大乐普生商厦</v>
          </cell>
          <cell r="O2225" t="str">
            <v>0.00</v>
          </cell>
          <cell r="P2225" t="str">
            <v>91.31</v>
          </cell>
          <cell r="Q2225" t="str">
            <v>75.86</v>
          </cell>
          <cell r="R2225" t="str">
            <v>60</v>
          </cell>
          <cell r="S2225" t="str">
            <v>平均年限法(一)</v>
          </cell>
          <cell r="T2225" t="str">
            <v>在用</v>
          </cell>
          <cell r="U2225" t="str">
            <v>直接购入</v>
          </cell>
          <cell r="V2225" t="str">
            <v>王健</v>
          </cell>
          <cell r="W2225" t="str">
            <v>2019.03.29</v>
          </cell>
          <cell r="X2225" t="str">
            <v>记--586</v>
          </cell>
        </row>
        <row r="2225">
          <cell r="AA2225" t="str">
            <v>0401</v>
          </cell>
        </row>
        <row r="2226">
          <cell r="B2226" t="str">
            <v>040100247</v>
          </cell>
          <cell r="C2226" t="str">
            <v>美的空调</v>
          </cell>
          <cell r="D2226" t="str">
            <v>KFR-35GW/DY-DH400(D3)</v>
          </cell>
          <cell r="E2226">
            <v>1896.55</v>
          </cell>
          <cell r="F2226">
            <v>1820.69</v>
          </cell>
          <cell r="G2226">
            <v>75.86</v>
          </cell>
          <cell r="H2226">
            <v>0</v>
          </cell>
          <cell r="I2226" t="str">
            <v>2019.03.29</v>
          </cell>
          <cell r="J2226" t="str">
            <v>60</v>
          </cell>
          <cell r="K2226" t="str">
            <v>空调</v>
          </cell>
          <cell r="L2226" t="str">
            <v>公司</v>
          </cell>
          <cell r="M2226" t="str">
            <v>大兴集体宿舍</v>
          </cell>
          <cell r="N2226" t="str">
            <v>安徽百大乐普生商厦</v>
          </cell>
          <cell r="O2226" t="str">
            <v>0.00</v>
          </cell>
          <cell r="P2226" t="str">
            <v>91.31</v>
          </cell>
          <cell r="Q2226" t="str">
            <v>75.86</v>
          </cell>
          <cell r="R2226" t="str">
            <v>60</v>
          </cell>
          <cell r="S2226" t="str">
            <v>平均年限法(一)</v>
          </cell>
          <cell r="T2226" t="str">
            <v>在用</v>
          </cell>
          <cell r="U2226" t="str">
            <v>直接购入</v>
          </cell>
          <cell r="V2226" t="str">
            <v>王健</v>
          </cell>
          <cell r="W2226" t="str">
            <v>2019.03.29</v>
          </cell>
          <cell r="X2226" t="str">
            <v>记--586</v>
          </cell>
        </row>
        <row r="2226">
          <cell r="AA2226" t="str">
            <v>0401</v>
          </cell>
        </row>
        <row r="2227">
          <cell r="B2227" t="str">
            <v>040100248</v>
          </cell>
          <cell r="C2227" t="str">
            <v>美的空调</v>
          </cell>
          <cell r="D2227" t="str">
            <v>KFR-35GW/DY-DH400(D3)</v>
          </cell>
          <cell r="E2227">
            <v>1896.55</v>
          </cell>
          <cell r="F2227">
            <v>1820.69</v>
          </cell>
          <cell r="G2227">
            <v>75.86</v>
          </cell>
          <cell r="H2227">
            <v>0</v>
          </cell>
          <cell r="I2227" t="str">
            <v>2019.03.29</v>
          </cell>
          <cell r="J2227" t="str">
            <v>60</v>
          </cell>
          <cell r="K2227" t="str">
            <v>空调</v>
          </cell>
          <cell r="L2227" t="str">
            <v>公司</v>
          </cell>
          <cell r="M2227" t="str">
            <v>大兴集体宿舍</v>
          </cell>
          <cell r="N2227" t="str">
            <v>安徽百大乐普生商厦</v>
          </cell>
          <cell r="O2227" t="str">
            <v>0.00</v>
          </cell>
          <cell r="P2227" t="str">
            <v>91.31</v>
          </cell>
          <cell r="Q2227" t="str">
            <v>75.86</v>
          </cell>
          <cell r="R2227" t="str">
            <v>60</v>
          </cell>
          <cell r="S2227" t="str">
            <v>平均年限法(一)</v>
          </cell>
          <cell r="T2227" t="str">
            <v>在用</v>
          </cell>
          <cell r="U2227" t="str">
            <v>直接购入</v>
          </cell>
          <cell r="V2227" t="str">
            <v>王健</v>
          </cell>
          <cell r="W2227" t="str">
            <v>2019.03.29</v>
          </cell>
          <cell r="X2227" t="str">
            <v>记--586</v>
          </cell>
        </row>
        <row r="2227">
          <cell r="AA2227" t="str">
            <v>0401</v>
          </cell>
        </row>
        <row r="2228">
          <cell r="B2228" t="str">
            <v>040100249</v>
          </cell>
          <cell r="C2228" t="str">
            <v>美的空调</v>
          </cell>
          <cell r="D2228" t="str">
            <v>KFR-35GW/DY-DH400(D3)</v>
          </cell>
          <cell r="E2228">
            <v>1896.55</v>
          </cell>
          <cell r="F2228">
            <v>1820.69</v>
          </cell>
          <cell r="G2228">
            <v>75.86</v>
          </cell>
          <cell r="H2228">
            <v>0</v>
          </cell>
          <cell r="I2228" t="str">
            <v>2019.03.29</v>
          </cell>
          <cell r="J2228" t="str">
            <v>60</v>
          </cell>
          <cell r="K2228" t="str">
            <v>空调</v>
          </cell>
          <cell r="L2228" t="str">
            <v>公司</v>
          </cell>
          <cell r="M2228" t="str">
            <v>大兴集体宿舍</v>
          </cell>
          <cell r="N2228" t="str">
            <v>安徽百大乐普生商厦</v>
          </cell>
          <cell r="O2228" t="str">
            <v>0.00</v>
          </cell>
          <cell r="P2228" t="str">
            <v>91.31</v>
          </cell>
          <cell r="Q2228" t="str">
            <v>75.86</v>
          </cell>
          <cell r="R2228" t="str">
            <v>60</v>
          </cell>
          <cell r="S2228" t="str">
            <v>平均年限法(一)</v>
          </cell>
          <cell r="T2228" t="str">
            <v>在用</v>
          </cell>
          <cell r="U2228" t="str">
            <v>直接购入</v>
          </cell>
          <cell r="V2228" t="str">
            <v>王健</v>
          </cell>
          <cell r="W2228" t="str">
            <v>2019.03.29</v>
          </cell>
          <cell r="X2228" t="str">
            <v>记--586</v>
          </cell>
        </row>
        <row r="2228">
          <cell r="AA2228" t="str">
            <v>0401</v>
          </cell>
        </row>
        <row r="2229">
          <cell r="B2229" t="str">
            <v>040100250</v>
          </cell>
          <cell r="C2229" t="str">
            <v>美的空调</v>
          </cell>
          <cell r="D2229" t="str">
            <v>KFR-35GW/DY-DH400(D3)</v>
          </cell>
          <cell r="E2229">
            <v>1896.57</v>
          </cell>
          <cell r="F2229">
            <v>1820.71</v>
          </cell>
          <cell r="G2229">
            <v>75.86</v>
          </cell>
          <cell r="H2229">
            <v>0</v>
          </cell>
          <cell r="I2229" t="str">
            <v>2019.03.29</v>
          </cell>
          <cell r="J2229" t="str">
            <v>60</v>
          </cell>
          <cell r="K2229" t="str">
            <v>空调</v>
          </cell>
          <cell r="L2229" t="str">
            <v>公司</v>
          </cell>
          <cell r="M2229" t="str">
            <v>大兴集体宿舍</v>
          </cell>
          <cell r="N2229" t="str">
            <v>安徽百大乐普生商厦</v>
          </cell>
          <cell r="O2229" t="str">
            <v>0.00</v>
          </cell>
          <cell r="P2229" t="str">
            <v>90.76</v>
          </cell>
          <cell r="Q2229" t="str">
            <v>75.86</v>
          </cell>
          <cell r="R2229" t="str">
            <v>60</v>
          </cell>
          <cell r="S2229" t="str">
            <v>平均年限法(一)</v>
          </cell>
          <cell r="T2229" t="str">
            <v>在用</v>
          </cell>
          <cell r="U2229" t="str">
            <v>直接购入</v>
          </cell>
          <cell r="V2229" t="str">
            <v>王健</v>
          </cell>
          <cell r="W2229" t="str">
            <v>2019.03.29</v>
          </cell>
          <cell r="X2229" t="str">
            <v>记--586</v>
          </cell>
        </row>
        <row r="2229">
          <cell r="AA2229" t="str">
            <v>0401</v>
          </cell>
        </row>
        <row r="2230">
          <cell r="B2230" t="str">
            <v>030200150</v>
          </cell>
          <cell r="C2230" t="str">
            <v>污水处理站外管道沟改造工程</v>
          </cell>
        </row>
        <row r="2230">
          <cell r="E2230">
            <v>495145.63</v>
          </cell>
          <cell r="F2230">
            <v>341650.74</v>
          </cell>
          <cell r="G2230">
            <v>153494.89</v>
          </cell>
          <cell r="H2230">
            <v>0</v>
          </cell>
          <cell r="I2230" t="str">
            <v>2019.03.29</v>
          </cell>
          <cell r="J2230" t="str">
            <v>96</v>
          </cell>
          <cell r="K2230" t="str">
            <v>污水设备</v>
          </cell>
          <cell r="L2230" t="str">
            <v>肥东合成分厂</v>
          </cell>
          <cell r="M2230" t="str">
            <v>肥东合成污水站</v>
          </cell>
          <cell r="N2230" t="str">
            <v>合肥君峰园林</v>
          </cell>
          <cell r="O2230" t="str">
            <v>4,951.46</v>
          </cell>
          <cell r="P2230" t="str">
            <v>59,417.52</v>
          </cell>
          <cell r="Q2230" t="str">
            <v>19,805.83</v>
          </cell>
          <cell r="R2230" t="str">
            <v>69</v>
          </cell>
          <cell r="S2230" t="str">
            <v>平均年限法(一)</v>
          </cell>
          <cell r="T2230" t="str">
            <v>在用</v>
          </cell>
          <cell r="U2230" t="str">
            <v>直接购入</v>
          </cell>
          <cell r="V2230" t="str">
            <v>王健</v>
          </cell>
          <cell r="W2230" t="str">
            <v>2019.03.29</v>
          </cell>
          <cell r="X2230" t="str">
            <v>记--589</v>
          </cell>
        </row>
        <row r="2230">
          <cell r="AA2230" t="str">
            <v>0302</v>
          </cell>
        </row>
        <row r="2231">
          <cell r="B2231" t="str">
            <v>031022715</v>
          </cell>
          <cell r="C2231" t="str">
            <v>机器人在线称重检测（生产自动化-机器人-一期）</v>
          </cell>
        </row>
        <row r="2231">
          <cell r="E2231">
            <v>81896.55</v>
          </cell>
          <cell r="F2231">
            <v>56508.93</v>
          </cell>
          <cell r="G2231">
            <v>25387.62</v>
          </cell>
          <cell r="H2231">
            <v>0</v>
          </cell>
          <cell r="I2231" t="str">
            <v>2019.03.31</v>
          </cell>
          <cell r="J2231" t="str">
            <v>96</v>
          </cell>
          <cell r="K2231" t="str">
            <v>剂型设备</v>
          </cell>
          <cell r="L2231" t="str">
            <v>肥东制剂分厂</v>
          </cell>
          <cell r="M2231" t="str">
            <v>肥东制剂11#车间B6线</v>
          </cell>
          <cell r="N2231" t="str">
            <v>合肥泰禾光电科技股份</v>
          </cell>
          <cell r="O2231" t="str">
            <v>818.97</v>
          </cell>
          <cell r="P2231" t="str">
            <v>9,827.64</v>
          </cell>
          <cell r="Q2231" t="str">
            <v>3,275.86</v>
          </cell>
          <cell r="R2231" t="str">
            <v>69</v>
          </cell>
          <cell r="S2231" t="str">
            <v>平均年限法(一)</v>
          </cell>
          <cell r="T2231" t="str">
            <v>在用</v>
          </cell>
          <cell r="U2231" t="str">
            <v>直接购入</v>
          </cell>
          <cell r="V2231" t="str">
            <v>王桂珍</v>
          </cell>
          <cell r="W2231" t="str">
            <v>2019.03.31</v>
          </cell>
          <cell r="X2231" t="str">
            <v>记--896</v>
          </cell>
        </row>
        <row r="2231">
          <cell r="AA2231" t="str">
            <v>0310</v>
          </cell>
        </row>
        <row r="2232">
          <cell r="B2232" t="str">
            <v>031022716</v>
          </cell>
          <cell r="C2232" t="str">
            <v>生产自动化-机器人二期-机器人码垛升级</v>
          </cell>
        </row>
        <row r="2232">
          <cell r="E2232">
            <v>25862.07</v>
          </cell>
          <cell r="F2232">
            <v>17844.78</v>
          </cell>
          <cell r="G2232">
            <v>8017.29</v>
          </cell>
          <cell r="H2232">
            <v>0</v>
          </cell>
          <cell r="I2232" t="str">
            <v>2019.03.31</v>
          </cell>
          <cell r="J2232" t="str">
            <v>96</v>
          </cell>
          <cell r="K2232" t="str">
            <v>剂型设备</v>
          </cell>
          <cell r="L2232" t="str">
            <v>肥东制剂分厂</v>
          </cell>
          <cell r="M2232" t="str">
            <v>肥东制剂车间</v>
          </cell>
          <cell r="N2232" t="str">
            <v>合肥泰禾光电科技股份</v>
          </cell>
          <cell r="O2232" t="str">
            <v>258.62</v>
          </cell>
          <cell r="P2232" t="str">
            <v>3,103.44</v>
          </cell>
          <cell r="Q2232" t="str">
            <v>1,034.48</v>
          </cell>
          <cell r="R2232" t="str">
            <v>69</v>
          </cell>
          <cell r="S2232" t="str">
            <v>平均年限法(一)</v>
          </cell>
          <cell r="T2232" t="str">
            <v>在用</v>
          </cell>
          <cell r="U2232" t="str">
            <v>直接购入</v>
          </cell>
          <cell r="V2232" t="str">
            <v>王桂珍</v>
          </cell>
          <cell r="W2232" t="str">
            <v>2019.03.31</v>
          </cell>
          <cell r="X2232" t="str">
            <v>记--896</v>
          </cell>
        </row>
        <row r="2232">
          <cell r="AA2232" t="str">
            <v>0310</v>
          </cell>
        </row>
        <row r="2233">
          <cell r="B2233" t="str">
            <v>031022717</v>
          </cell>
          <cell r="C2233" t="str">
            <v>生产自动化-机器人-A4线运输系统</v>
          </cell>
        </row>
        <row r="2233">
          <cell r="E2233">
            <v>107758.62</v>
          </cell>
          <cell r="F2233">
            <v>74353.71</v>
          </cell>
          <cell r="G2233">
            <v>33404.91</v>
          </cell>
          <cell r="H2233">
            <v>0</v>
          </cell>
          <cell r="I2233" t="str">
            <v>2019.03.31</v>
          </cell>
          <cell r="J2233" t="str">
            <v>96</v>
          </cell>
          <cell r="K2233" t="str">
            <v>剂型设备</v>
          </cell>
          <cell r="L2233" t="str">
            <v>肥东制剂分厂</v>
          </cell>
          <cell r="M2233" t="str">
            <v>肥东制剂13#车间</v>
          </cell>
          <cell r="N2233" t="str">
            <v>合肥泰禾光电科技股份</v>
          </cell>
          <cell r="O2233" t="str">
            <v>1,077.59</v>
          </cell>
          <cell r="P2233" t="str">
            <v>12,931.08</v>
          </cell>
          <cell r="Q2233" t="str">
            <v>4,310.34</v>
          </cell>
          <cell r="R2233" t="str">
            <v>69</v>
          </cell>
          <cell r="S2233" t="str">
            <v>平均年限法(一)</v>
          </cell>
          <cell r="T2233" t="str">
            <v>在用</v>
          </cell>
          <cell r="U2233" t="str">
            <v>直接购入</v>
          </cell>
          <cell r="V2233" t="str">
            <v>王桂珍</v>
          </cell>
          <cell r="W2233" t="str">
            <v>2019.03.31</v>
          </cell>
          <cell r="X2233" t="str">
            <v>记--896</v>
          </cell>
        </row>
        <row r="2233">
          <cell r="AA2233" t="str">
            <v>0310</v>
          </cell>
        </row>
        <row r="2234">
          <cell r="B2234" t="str">
            <v>0200023</v>
          </cell>
          <cell r="C2234" t="str">
            <v>福田欧可马S3厢式货车（皖A308F5）</v>
          </cell>
          <cell r="D2234" t="str">
            <v>福田牌BJ5048XXY-FE</v>
          </cell>
          <cell r="E2234">
            <v>111896.55</v>
          </cell>
          <cell r="F2234">
            <v>76089.96</v>
          </cell>
          <cell r="G2234">
            <v>35806.59</v>
          </cell>
          <cell r="H2234">
            <v>0</v>
          </cell>
          <cell r="I2234" t="str">
            <v>2019.04.19</v>
          </cell>
          <cell r="J2234" t="str">
            <v>96</v>
          </cell>
          <cell r="K2234" t="str">
            <v>运输工具</v>
          </cell>
          <cell r="L2234" t="str">
            <v>种植投入品事业部</v>
          </cell>
          <cell r="M2234" t="str">
            <v>肥东厂区，丰乐农化（物流中心）货物运输</v>
          </cell>
          <cell r="N2234" t="str">
            <v>安徽安瑞汽车销售公司</v>
          </cell>
          <cell r="O2234" t="str">
            <v>1,118.97</v>
          </cell>
          <cell r="P2234" t="str">
            <v>13,427.64</v>
          </cell>
          <cell r="Q2234" t="str">
            <v>4,475.86</v>
          </cell>
          <cell r="R2234" t="str">
            <v>68</v>
          </cell>
          <cell r="S2234" t="str">
            <v>平均年限法(一)</v>
          </cell>
          <cell r="T2234" t="str">
            <v>在用</v>
          </cell>
          <cell r="U2234" t="str">
            <v>直接购入</v>
          </cell>
          <cell r="V2234" t="str">
            <v>王桂珍</v>
          </cell>
          <cell r="W2234" t="str">
            <v>2019.04.19</v>
          </cell>
          <cell r="X2234" t="str">
            <v>记--546</v>
          </cell>
        </row>
        <row r="2234">
          <cell r="AA2234" t="str">
            <v>02</v>
          </cell>
        </row>
        <row r="2235">
          <cell r="B2235" t="str">
            <v>0200024</v>
          </cell>
          <cell r="C2235" t="str">
            <v>福田欧可马S3厢式货车（皖A777RB）</v>
          </cell>
          <cell r="D2235" t="str">
            <v>福田牌BJ5048XXY-FE</v>
          </cell>
          <cell r="E2235">
            <v>111896.55</v>
          </cell>
          <cell r="F2235">
            <v>76089.96</v>
          </cell>
          <cell r="G2235">
            <v>35806.59</v>
          </cell>
          <cell r="H2235">
            <v>0</v>
          </cell>
          <cell r="I2235" t="str">
            <v>2019.04.19</v>
          </cell>
          <cell r="J2235" t="str">
            <v>96</v>
          </cell>
          <cell r="K2235" t="str">
            <v>运输工具</v>
          </cell>
          <cell r="L2235" t="str">
            <v>种植投入品事业部</v>
          </cell>
          <cell r="M2235" t="str">
            <v>肥东厂区，丰乐农化（物流中心）货物运输</v>
          </cell>
          <cell r="N2235" t="str">
            <v>安徽安瑞汽车销售公司</v>
          </cell>
          <cell r="O2235" t="str">
            <v>1,118.97</v>
          </cell>
          <cell r="P2235" t="str">
            <v>13,427.64</v>
          </cell>
          <cell r="Q2235" t="str">
            <v>4,475.86</v>
          </cell>
          <cell r="R2235" t="str">
            <v>68</v>
          </cell>
          <cell r="S2235" t="str">
            <v>平均年限法(一)</v>
          </cell>
          <cell r="T2235" t="str">
            <v>在用</v>
          </cell>
          <cell r="U2235" t="str">
            <v>直接购入</v>
          </cell>
          <cell r="V2235" t="str">
            <v>王桂珍</v>
          </cell>
          <cell r="W2235" t="str">
            <v>2019.04.19</v>
          </cell>
          <cell r="X2235" t="str">
            <v>记--546</v>
          </cell>
        </row>
        <row r="2235">
          <cell r="AA2235" t="str">
            <v>02</v>
          </cell>
        </row>
        <row r="2236">
          <cell r="B2236" t="str">
            <v>031022718</v>
          </cell>
          <cell r="C2236" t="str">
            <v>不锈钢罐SUS304</v>
          </cell>
          <cell r="D2236" t="str">
            <v>SUS304</v>
          </cell>
          <cell r="E2236">
            <v>18252.43</v>
          </cell>
          <cell r="F2236">
            <v>12411.36</v>
          </cell>
          <cell r="G2236">
            <v>5841.07</v>
          </cell>
          <cell r="H2236">
            <v>0</v>
          </cell>
          <cell r="I2236" t="str">
            <v>2019.04.26</v>
          </cell>
          <cell r="J2236" t="str">
            <v>96</v>
          </cell>
          <cell r="K2236" t="str">
            <v>剂型设备</v>
          </cell>
          <cell r="L2236" t="str">
            <v>肥东制剂分厂</v>
          </cell>
          <cell r="M2236" t="str">
            <v>肥东制剂13#车间</v>
          </cell>
          <cell r="N2236" t="str">
            <v>合肥瑶海区艺固不锈钢</v>
          </cell>
          <cell r="O2236" t="str">
            <v>182.52</v>
          </cell>
          <cell r="P2236" t="str">
            <v>2,190.24</v>
          </cell>
          <cell r="Q2236" t="str">
            <v>730.10</v>
          </cell>
          <cell r="R2236" t="str">
            <v>68</v>
          </cell>
          <cell r="S2236" t="str">
            <v>平均年限法(一)</v>
          </cell>
          <cell r="T2236" t="str">
            <v>在用</v>
          </cell>
          <cell r="U2236" t="str">
            <v>直接购入</v>
          </cell>
          <cell r="V2236" t="str">
            <v>王桂珍</v>
          </cell>
          <cell r="W2236" t="str">
            <v>2019.04.26</v>
          </cell>
          <cell r="X2236" t="str">
            <v>记--724</v>
          </cell>
        </row>
        <row r="2236">
          <cell r="AA2236" t="str">
            <v>0310</v>
          </cell>
        </row>
        <row r="2237">
          <cell r="B2237" t="str">
            <v>030200151</v>
          </cell>
          <cell r="C2237" t="str">
            <v>隔断（一楼）--MVR零排放污水处理装置</v>
          </cell>
          <cell r="D2237" t="str">
            <v>铝合金</v>
          </cell>
          <cell r="E2237">
            <v>41079.6</v>
          </cell>
          <cell r="F2237">
            <v>27934.4</v>
          </cell>
          <cell r="G2237">
            <v>13145.2</v>
          </cell>
          <cell r="H2237">
            <v>0</v>
          </cell>
          <cell r="I2237" t="str">
            <v>2019.04.26</v>
          </cell>
          <cell r="J2237" t="str">
            <v>96</v>
          </cell>
          <cell r="K2237" t="str">
            <v>污水设备</v>
          </cell>
          <cell r="L2237" t="str">
            <v>肥东合成分厂</v>
          </cell>
          <cell r="M2237" t="str">
            <v>肥东污水站MVR零排放</v>
          </cell>
          <cell r="N2237" t="str">
            <v>合肥君峰园林装饰</v>
          </cell>
          <cell r="O2237" t="str">
            <v>410.80</v>
          </cell>
          <cell r="P2237" t="str">
            <v>4,929.60</v>
          </cell>
          <cell r="Q2237" t="str">
            <v>1,643.18</v>
          </cell>
          <cell r="R2237" t="str">
            <v>68</v>
          </cell>
          <cell r="S2237" t="str">
            <v>平均年限法(一)</v>
          </cell>
          <cell r="T2237" t="str">
            <v>在用</v>
          </cell>
          <cell r="U2237" t="str">
            <v>直接购入</v>
          </cell>
          <cell r="V2237" t="str">
            <v>王桂珍</v>
          </cell>
          <cell r="W2237" t="str">
            <v>2019.04.26</v>
          </cell>
          <cell r="X2237" t="str">
            <v>记--742</v>
          </cell>
        </row>
        <row r="2237">
          <cell r="AA2237" t="str">
            <v>0302</v>
          </cell>
        </row>
        <row r="2238">
          <cell r="B2238" t="str">
            <v>031022719</v>
          </cell>
          <cell r="C2238" t="str">
            <v>无铝箔检测机</v>
          </cell>
          <cell r="D2238" t="str">
            <v>JCJ-BG-F</v>
          </cell>
          <cell r="E2238">
            <v>18534.48</v>
          </cell>
          <cell r="F2238">
            <v>12603.12</v>
          </cell>
          <cell r="G2238">
            <v>5931.36</v>
          </cell>
          <cell r="H2238">
            <v>0</v>
          </cell>
          <cell r="I2238" t="str">
            <v>2019.04.26</v>
          </cell>
          <cell r="J2238" t="str">
            <v>96</v>
          </cell>
          <cell r="K2238" t="str">
            <v>剂型设备</v>
          </cell>
          <cell r="L2238" t="str">
            <v>肥东制剂分厂</v>
          </cell>
          <cell r="M2238" t="str">
            <v>肥东制剂11#车间B2 B3线</v>
          </cell>
          <cell r="N2238" t="str">
            <v>江苏汤姆森智能装备</v>
          </cell>
          <cell r="O2238" t="str">
            <v>185.34</v>
          </cell>
          <cell r="P2238" t="str">
            <v>2,224.08</v>
          </cell>
          <cell r="Q2238" t="str">
            <v>741.38</v>
          </cell>
          <cell r="R2238" t="str">
            <v>68</v>
          </cell>
          <cell r="S2238" t="str">
            <v>平均年限法(一)</v>
          </cell>
          <cell r="T2238" t="str">
            <v>在用</v>
          </cell>
          <cell r="U2238" t="str">
            <v>直接购入</v>
          </cell>
          <cell r="V2238" t="str">
            <v>王桂珍</v>
          </cell>
          <cell r="W2238" t="str">
            <v>2019.04.26</v>
          </cell>
          <cell r="X2238" t="str">
            <v>记--744</v>
          </cell>
        </row>
        <row r="2238">
          <cell r="AA2238" t="str">
            <v>0310</v>
          </cell>
        </row>
        <row r="2239">
          <cell r="B2239" t="str">
            <v>031022720</v>
          </cell>
          <cell r="C2239" t="str">
            <v>无铝箔检测机</v>
          </cell>
          <cell r="D2239" t="str">
            <v>JCJ-BG-F</v>
          </cell>
          <cell r="E2239">
            <v>18534.49</v>
          </cell>
          <cell r="F2239">
            <v>12603.12</v>
          </cell>
          <cell r="G2239">
            <v>5931.37</v>
          </cell>
          <cell r="H2239">
            <v>0</v>
          </cell>
          <cell r="I2239" t="str">
            <v>2019.04.26</v>
          </cell>
          <cell r="J2239" t="str">
            <v>96</v>
          </cell>
          <cell r="K2239" t="str">
            <v>剂型设备</v>
          </cell>
          <cell r="L2239" t="str">
            <v>肥东制剂分厂</v>
          </cell>
          <cell r="M2239" t="str">
            <v>肥东制剂11#车间B2 B3线</v>
          </cell>
          <cell r="N2239" t="str">
            <v>江苏汤姆森智能装备</v>
          </cell>
          <cell r="O2239" t="str">
            <v>185.34</v>
          </cell>
          <cell r="P2239" t="str">
            <v>2,224.08</v>
          </cell>
          <cell r="Q2239" t="str">
            <v>741.38</v>
          </cell>
          <cell r="R2239" t="str">
            <v>68</v>
          </cell>
          <cell r="S2239" t="str">
            <v>平均年限法(一)</v>
          </cell>
          <cell r="T2239" t="str">
            <v>在用</v>
          </cell>
          <cell r="U2239" t="str">
            <v>直接购入</v>
          </cell>
          <cell r="V2239" t="str">
            <v>王桂珍</v>
          </cell>
          <cell r="W2239" t="str">
            <v>2019.04.26</v>
          </cell>
          <cell r="X2239" t="str">
            <v>记--744</v>
          </cell>
        </row>
        <row r="2239">
          <cell r="AA2239" t="str">
            <v>0310</v>
          </cell>
        </row>
        <row r="2240">
          <cell r="B2240" t="str">
            <v>031022721</v>
          </cell>
          <cell r="C2240" t="str">
            <v>无尘投料系统</v>
          </cell>
        </row>
        <row r="2240">
          <cell r="E2240">
            <v>60172.41</v>
          </cell>
          <cell r="F2240">
            <v>40916.96</v>
          </cell>
          <cell r="G2240">
            <v>19255.45</v>
          </cell>
          <cell r="H2240">
            <v>0</v>
          </cell>
          <cell r="I2240" t="str">
            <v>2019.04.29</v>
          </cell>
          <cell r="J2240" t="str">
            <v>96</v>
          </cell>
          <cell r="K2240" t="str">
            <v>剂型设备</v>
          </cell>
          <cell r="L2240" t="str">
            <v>肥东制剂分厂</v>
          </cell>
          <cell r="M2240" t="str">
            <v>肥东制剂14#车间（自控系统）</v>
          </cell>
          <cell r="N2240" t="str">
            <v>江苏金旺包装机械</v>
          </cell>
          <cell r="O2240" t="str">
            <v>601.72</v>
          </cell>
          <cell r="P2240" t="str">
            <v>7,220.64</v>
          </cell>
          <cell r="Q2240" t="str">
            <v>2,406.90</v>
          </cell>
          <cell r="R2240" t="str">
            <v>68</v>
          </cell>
          <cell r="S2240" t="str">
            <v>平均年限法(一)</v>
          </cell>
          <cell r="T2240" t="str">
            <v>在用</v>
          </cell>
          <cell r="U2240" t="str">
            <v>直接购入</v>
          </cell>
          <cell r="V2240" t="str">
            <v>王桂珍</v>
          </cell>
          <cell r="W2240" t="str">
            <v>2019.04.29</v>
          </cell>
          <cell r="X2240" t="str">
            <v>记--973</v>
          </cell>
        </row>
        <row r="2240">
          <cell r="AA2240" t="str">
            <v>0310</v>
          </cell>
        </row>
        <row r="2241">
          <cell r="B2241" t="str">
            <v>031022722</v>
          </cell>
          <cell r="C2241" t="str">
            <v>砂磨流量智控系统</v>
          </cell>
        </row>
        <row r="2241">
          <cell r="E2241">
            <v>8448.28</v>
          </cell>
          <cell r="F2241">
            <v>5744.64</v>
          </cell>
          <cell r="G2241">
            <v>2703.64</v>
          </cell>
          <cell r="H2241">
            <v>0</v>
          </cell>
          <cell r="I2241" t="str">
            <v>2019.04.29</v>
          </cell>
          <cell r="J2241" t="str">
            <v>96</v>
          </cell>
          <cell r="K2241" t="str">
            <v>剂型设备</v>
          </cell>
          <cell r="L2241" t="str">
            <v>肥东制剂分厂</v>
          </cell>
          <cell r="M2241" t="str">
            <v>肥东制剂14#车间砂麿机上</v>
          </cell>
          <cell r="N2241" t="str">
            <v>江苏金旺包装机械</v>
          </cell>
          <cell r="O2241" t="str">
            <v>84.48</v>
          </cell>
          <cell r="P2241" t="str">
            <v>1,013.76</v>
          </cell>
          <cell r="Q2241" t="str">
            <v>337.93</v>
          </cell>
          <cell r="R2241" t="str">
            <v>68</v>
          </cell>
          <cell r="S2241" t="str">
            <v>平均年限法(一)</v>
          </cell>
          <cell r="T2241" t="str">
            <v>在用</v>
          </cell>
          <cell r="U2241" t="str">
            <v>直接购入</v>
          </cell>
          <cell r="V2241" t="str">
            <v>王桂珍</v>
          </cell>
          <cell r="W2241" t="str">
            <v>2019.04.29</v>
          </cell>
          <cell r="X2241" t="str">
            <v>记--973</v>
          </cell>
        </row>
        <row r="2241">
          <cell r="AA2241" t="str">
            <v>0310</v>
          </cell>
        </row>
        <row r="2242">
          <cell r="B2242" t="str">
            <v>031022723</v>
          </cell>
          <cell r="C2242" t="str">
            <v>砂磨流量智控系统</v>
          </cell>
        </row>
        <row r="2242">
          <cell r="E2242">
            <v>8448.27</v>
          </cell>
          <cell r="F2242">
            <v>5744.64</v>
          </cell>
          <cell r="G2242">
            <v>2703.63</v>
          </cell>
          <cell r="H2242">
            <v>0</v>
          </cell>
          <cell r="I2242" t="str">
            <v>2019.04.29</v>
          </cell>
          <cell r="J2242" t="str">
            <v>96</v>
          </cell>
          <cell r="K2242" t="str">
            <v>剂型设备</v>
          </cell>
          <cell r="L2242" t="str">
            <v>肥东制剂分厂</v>
          </cell>
          <cell r="M2242" t="str">
            <v>肥东制剂14#车间砂麿机上</v>
          </cell>
          <cell r="N2242" t="str">
            <v>江苏金旺包装机械</v>
          </cell>
          <cell r="O2242" t="str">
            <v>84.48</v>
          </cell>
          <cell r="P2242" t="str">
            <v>1,013.76</v>
          </cell>
          <cell r="Q2242" t="str">
            <v>337.93</v>
          </cell>
          <cell r="R2242" t="str">
            <v>68</v>
          </cell>
          <cell r="S2242" t="str">
            <v>平均年限法(一)</v>
          </cell>
          <cell r="T2242" t="str">
            <v>在用</v>
          </cell>
          <cell r="U2242" t="str">
            <v>直接购入</v>
          </cell>
          <cell r="V2242" t="str">
            <v>王桂珍</v>
          </cell>
          <cell r="W2242" t="str">
            <v>2019.04.29</v>
          </cell>
          <cell r="X2242" t="str">
            <v>记--973</v>
          </cell>
        </row>
        <row r="2242">
          <cell r="AA2242" t="str">
            <v>0310</v>
          </cell>
        </row>
        <row r="2243">
          <cell r="B2243" t="str">
            <v>031022724</v>
          </cell>
          <cell r="C2243" t="str">
            <v>砂磨流量智控系统</v>
          </cell>
        </row>
        <row r="2243">
          <cell r="E2243">
            <v>8448.28</v>
          </cell>
          <cell r="F2243">
            <v>5744.64</v>
          </cell>
          <cell r="G2243">
            <v>2703.64</v>
          </cell>
          <cell r="H2243">
            <v>0</v>
          </cell>
          <cell r="I2243" t="str">
            <v>2019.04.29</v>
          </cell>
          <cell r="J2243" t="str">
            <v>96</v>
          </cell>
          <cell r="K2243" t="str">
            <v>剂型设备</v>
          </cell>
          <cell r="L2243" t="str">
            <v>肥东制剂分厂</v>
          </cell>
          <cell r="M2243" t="str">
            <v>肥东制剂14#车间砂麿机上</v>
          </cell>
          <cell r="N2243" t="str">
            <v>江苏金旺包装机械</v>
          </cell>
          <cell r="O2243" t="str">
            <v>84.48</v>
          </cell>
          <cell r="P2243" t="str">
            <v>1,013.76</v>
          </cell>
          <cell r="Q2243" t="str">
            <v>337.93</v>
          </cell>
          <cell r="R2243" t="str">
            <v>68</v>
          </cell>
          <cell r="S2243" t="str">
            <v>平均年限法(一)</v>
          </cell>
          <cell r="T2243" t="str">
            <v>在用</v>
          </cell>
          <cell r="U2243" t="str">
            <v>直接购入</v>
          </cell>
          <cell r="V2243" t="str">
            <v>王桂珍</v>
          </cell>
          <cell r="W2243" t="str">
            <v>2019.04.29</v>
          </cell>
          <cell r="X2243" t="str">
            <v>记--973</v>
          </cell>
        </row>
        <row r="2243">
          <cell r="AA2243" t="str">
            <v>0310</v>
          </cell>
        </row>
        <row r="2244">
          <cell r="B2244" t="str">
            <v>030700274</v>
          </cell>
          <cell r="C2244" t="str">
            <v>氟塑料离心泵</v>
          </cell>
          <cell r="D2244" t="str">
            <v>50FSB-25L</v>
          </cell>
          <cell r="E2244">
            <v>2844.83</v>
          </cell>
          <cell r="F2244">
            <v>1934.6</v>
          </cell>
          <cell r="G2244">
            <v>910.23</v>
          </cell>
          <cell r="H2244">
            <v>0</v>
          </cell>
          <cell r="I2244" t="str">
            <v>2019.04.29</v>
          </cell>
          <cell r="J2244" t="str">
            <v>96</v>
          </cell>
          <cell r="K2244" t="str">
            <v>精喹装置（合成二车间）</v>
          </cell>
          <cell r="L2244" t="str">
            <v>肥东合成分厂</v>
          </cell>
          <cell r="M2244" t="str">
            <v>肥东合成精喹车间（二车间）</v>
          </cell>
          <cell r="N2244" t="str">
            <v>安徽通能泵阀</v>
          </cell>
          <cell r="O2244" t="str">
            <v>28.45</v>
          </cell>
          <cell r="P2244" t="str">
            <v>341.40</v>
          </cell>
          <cell r="Q2244" t="str">
            <v>113.79</v>
          </cell>
          <cell r="R2244" t="str">
            <v>68</v>
          </cell>
          <cell r="S2244" t="str">
            <v>平均年限法(一)</v>
          </cell>
          <cell r="T2244" t="str">
            <v>在用</v>
          </cell>
          <cell r="U2244" t="str">
            <v>直接购入</v>
          </cell>
          <cell r="V2244" t="str">
            <v>王桂珍</v>
          </cell>
          <cell r="W2244" t="str">
            <v>2019.04.29</v>
          </cell>
          <cell r="X2244" t="str">
            <v>记--975</v>
          </cell>
        </row>
        <row r="2244">
          <cell r="AA2244" t="str">
            <v>0307</v>
          </cell>
        </row>
        <row r="2245">
          <cell r="B2245" t="str">
            <v>030700275</v>
          </cell>
          <cell r="C2245" t="str">
            <v>氟塑料离心泵</v>
          </cell>
          <cell r="D2245" t="str">
            <v>50FSB-25L</v>
          </cell>
          <cell r="E2245">
            <v>2844.83</v>
          </cell>
          <cell r="F2245">
            <v>1934.6</v>
          </cell>
          <cell r="G2245">
            <v>910.23</v>
          </cell>
          <cell r="H2245">
            <v>0</v>
          </cell>
          <cell r="I2245" t="str">
            <v>2019.04.29</v>
          </cell>
          <cell r="J2245" t="str">
            <v>96</v>
          </cell>
          <cell r="K2245" t="str">
            <v>精喹装置（合成二车间）</v>
          </cell>
          <cell r="L2245" t="str">
            <v>肥东合成分厂</v>
          </cell>
          <cell r="M2245" t="str">
            <v>肥东仓库</v>
          </cell>
          <cell r="N2245" t="str">
            <v>安徽通能泵阀</v>
          </cell>
          <cell r="O2245" t="str">
            <v>28.45</v>
          </cell>
          <cell r="P2245" t="str">
            <v>341.40</v>
          </cell>
          <cell r="Q2245" t="str">
            <v>113.79</v>
          </cell>
          <cell r="R2245" t="str">
            <v>68</v>
          </cell>
          <cell r="S2245" t="str">
            <v>平均年限法(一)</v>
          </cell>
          <cell r="T2245" t="str">
            <v>在用</v>
          </cell>
          <cell r="U2245" t="str">
            <v>直接购入</v>
          </cell>
          <cell r="V2245" t="str">
            <v>王桂珍</v>
          </cell>
          <cell r="W2245" t="str">
            <v>2019.04.29</v>
          </cell>
          <cell r="X2245" t="str">
            <v>记--975</v>
          </cell>
        </row>
        <row r="2245">
          <cell r="AA2245" t="str">
            <v>0307</v>
          </cell>
        </row>
        <row r="2246">
          <cell r="B2246" t="str">
            <v>030800206</v>
          </cell>
          <cell r="C2246" t="str">
            <v>电磁流量计</v>
          </cell>
          <cell r="D2246" t="str">
            <v>ZYLDB-80S-D4F2LA</v>
          </cell>
          <cell r="E2246">
            <v>3620.69</v>
          </cell>
          <cell r="F2246">
            <v>2462.28</v>
          </cell>
          <cell r="G2246">
            <v>1158.41</v>
          </cell>
          <cell r="H2246">
            <v>0</v>
          </cell>
          <cell r="I2246" t="str">
            <v>2019.04.29</v>
          </cell>
          <cell r="J2246" t="str">
            <v>96</v>
          </cell>
          <cell r="K2246" t="str">
            <v>烟嘧装置（合成一车间）</v>
          </cell>
          <cell r="L2246" t="str">
            <v>肥东合成分厂</v>
          </cell>
          <cell r="M2246" t="str">
            <v>肥东合成一车间（磺隆车间）</v>
          </cell>
          <cell r="N2246" t="str">
            <v>合肥中亚传感器</v>
          </cell>
          <cell r="O2246" t="str">
            <v>36.21</v>
          </cell>
          <cell r="P2246" t="str">
            <v>434.52</v>
          </cell>
          <cell r="Q2246" t="str">
            <v>144.83</v>
          </cell>
          <cell r="R2246" t="str">
            <v>68</v>
          </cell>
          <cell r="S2246" t="str">
            <v>平均年限法(一)</v>
          </cell>
          <cell r="T2246" t="str">
            <v>在用</v>
          </cell>
          <cell r="U2246" t="str">
            <v>直接购入</v>
          </cell>
          <cell r="V2246" t="str">
            <v>王桂珍</v>
          </cell>
          <cell r="W2246" t="str">
            <v>2019.04.29</v>
          </cell>
          <cell r="X2246" t="str">
            <v>记--977</v>
          </cell>
        </row>
        <row r="2246">
          <cell r="AA2246" t="str">
            <v>0308</v>
          </cell>
        </row>
        <row r="2247">
          <cell r="B2247" t="str">
            <v>030200152</v>
          </cell>
          <cell r="C2247" t="str">
            <v>电磁流量计</v>
          </cell>
          <cell r="D2247" t="str">
            <v>ZYLDB-50S-H2F2LADN50</v>
          </cell>
          <cell r="E2247">
            <v>3275.86</v>
          </cell>
          <cell r="F2247">
            <v>2227.68</v>
          </cell>
          <cell r="G2247">
            <v>1048.18</v>
          </cell>
          <cell r="H2247">
            <v>0</v>
          </cell>
          <cell r="I2247" t="str">
            <v>2019.04.29</v>
          </cell>
          <cell r="J2247" t="str">
            <v>96</v>
          </cell>
          <cell r="K2247" t="str">
            <v>污水设备</v>
          </cell>
          <cell r="L2247" t="str">
            <v>肥东合成分厂</v>
          </cell>
          <cell r="M2247" t="str">
            <v>肥东合成污水膜过滤</v>
          </cell>
          <cell r="N2247" t="str">
            <v>合肥中亚传感器</v>
          </cell>
          <cell r="O2247" t="str">
            <v>32.76</v>
          </cell>
          <cell r="P2247" t="str">
            <v>393.12</v>
          </cell>
          <cell r="Q2247" t="str">
            <v>131.03</v>
          </cell>
          <cell r="R2247" t="str">
            <v>68</v>
          </cell>
          <cell r="S2247" t="str">
            <v>平均年限法(一)</v>
          </cell>
          <cell r="T2247" t="str">
            <v>在用</v>
          </cell>
          <cell r="U2247" t="str">
            <v>直接购入</v>
          </cell>
          <cell r="V2247" t="str">
            <v>王桂珍</v>
          </cell>
          <cell r="W2247" t="str">
            <v>2019.04.29</v>
          </cell>
          <cell r="X2247" t="str">
            <v>记--977</v>
          </cell>
        </row>
        <row r="2247">
          <cell r="AA2247" t="str">
            <v>0302</v>
          </cell>
        </row>
        <row r="2248">
          <cell r="B2248" t="str">
            <v>030200153</v>
          </cell>
          <cell r="C2248" t="str">
            <v>电磁流量计</v>
          </cell>
          <cell r="D2248" t="str">
            <v>ZYLDB-65S-H2F2LADN65</v>
          </cell>
          <cell r="E2248">
            <v>3405.17</v>
          </cell>
          <cell r="F2248">
            <v>2315.4</v>
          </cell>
          <cell r="G2248">
            <v>1089.77</v>
          </cell>
          <cell r="H2248">
            <v>0</v>
          </cell>
          <cell r="I2248" t="str">
            <v>2019.04.29</v>
          </cell>
          <cell r="J2248" t="str">
            <v>96</v>
          </cell>
          <cell r="K2248" t="str">
            <v>污水设备</v>
          </cell>
          <cell r="L2248" t="str">
            <v>肥东合成分厂</v>
          </cell>
          <cell r="M2248" t="str">
            <v>肥东合成污水膜过滤</v>
          </cell>
          <cell r="N2248" t="str">
            <v>合肥中亚传感器</v>
          </cell>
          <cell r="O2248" t="str">
            <v>34.05</v>
          </cell>
          <cell r="P2248" t="str">
            <v>408.60</v>
          </cell>
          <cell r="Q2248" t="str">
            <v>136.21</v>
          </cell>
          <cell r="R2248" t="str">
            <v>68</v>
          </cell>
          <cell r="S2248" t="str">
            <v>平均年限法(一)</v>
          </cell>
          <cell r="T2248" t="str">
            <v>在用</v>
          </cell>
          <cell r="U2248" t="str">
            <v>直接购入</v>
          </cell>
          <cell r="V2248" t="str">
            <v>王桂珍</v>
          </cell>
          <cell r="W2248" t="str">
            <v>2019.04.29</v>
          </cell>
          <cell r="X2248" t="str">
            <v>记--977</v>
          </cell>
        </row>
        <row r="2248">
          <cell r="AA2248" t="str">
            <v>0302</v>
          </cell>
        </row>
        <row r="2249">
          <cell r="B2249" t="str">
            <v>030200154</v>
          </cell>
          <cell r="C2249" t="str">
            <v>电磁流量计</v>
          </cell>
          <cell r="D2249" t="str">
            <v>ZYLDB-50S-H2F2LADN50</v>
          </cell>
          <cell r="E2249">
            <v>3275.86</v>
          </cell>
          <cell r="F2249">
            <v>2227.68</v>
          </cell>
          <cell r="G2249">
            <v>1048.18</v>
          </cell>
          <cell r="H2249">
            <v>0</v>
          </cell>
          <cell r="I2249" t="str">
            <v>2019.04.29</v>
          </cell>
          <cell r="J2249" t="str">
            <v>96</v>
          </cell>
          <cell r="K2249" t="str">
            <v>污水设备</v>
          </cell>
          <cell r="L2249" t="str">
            <v>肥东合成分厂</v>
          </cell>
          <cell r="M2249" t="str">
            <v>肥东合成污水膜过滤</v>
          </cell>
          <cell r="N2249" t="str">
            <v>合肥中亚传感器</v>
          </cell>
          <cell r="O2249" t="str">
            <v>32.76</v>
          </cell>
          <cell r="P2249" t="str">
            <v>393.12</v>
          </cell>
          <cell r="Q2249" t="str">
            <v>131.03</v>
          </cell>
          <cell r="R2249" t="str">
            <v>68</v>
          </cell>
          <cell r="S2249" t="str">
            <v>平均年限法(一)</v>
          </cell>
          <cell r="T2249" t="str">
            <v>在用</v>
          </cell>
          <cell r="U2249" t="str">
            <v>直接购入</v>
          </cell>
          <cell r="V2249" t="str">
            <v>王桂珍</v>
          </cell>
          <cell r="W2249" t="str">
            <v>2019.04.29</v>
          </cell>
          <cell r="X2249" t="str">
            <v>记--977</v>
          </cell>
        </row>
        <row r="2249">
          <cell r="AA2249" t="str">
            <v>0302</v>
          </cell>
        </row>
        <row r="2250">
          <cell r="B2250" t="str">
            <v>031022725</v>
          </cell>
          <cell r="C2250" t="str">
            <v>喷码机</v>
          </cell>
          <cell r="D2250" t="str">
            <v>V1210</v>
          </cell>
          <cell r="E2250">
            <v>27586.21</v>
          </cell>
          <cell r="F2250">
            <v>18758.48</v>
          </cell>
          <cell r="G2250">
            <v>8827.73</v>
          </cell>
          <cell r="H2250">
            <v>0</v>
          </cell>
          <cell r="I2250" t="str">
            <v>2019.04.29</v>
          </cell>
          <cell r="J2250" t="str">
            <v>96</v>
          </cell>
          <cell r="K2250" t="str">
            <v>剂型设备</v>
          </cell>
          <cell r="L2250" t="str">
            <v>肥东制剂分厂</v>
          </cell>
          <cell r="M2250" t="str">
            <v>肥东制剂14#车间</v>
          </cell>
          <cell r="N2250" t="str">
            <v>合肥唐亚喷码设备</v>
          </cell>
          <cell r="O2250" t="str">
            <v>275.86</v>
          </cell>
          <cell r="P2250" t="str">
            <v>3,310.32</v>
          </cell>
          <cell r="Q2250" t="str">
            <v>1,103.45</v>
          </cell>
          <cell r="R2250" t="str">
            <v>68</v>
          </cell>
          <cell r="S2250" t="str">
            <v>平均年限法(一)</v>
          </cell>
          <cell r="T2250" t="str">
            <v>在用</v>
          </cell>
          <cell r="U2250" t="str">
            <v>直接购入</v>
          </cell>
          <cell r="V2250" t="str">
            <v>王桂珍</v>
          </cell>
          <cell r="W2250" t="str">
            <v>2019.04.29</v>
          </cell>
          <cell r="X2250" t="str">
            <v>记--982</v>
          </cell>
        </row>
        <row r="2250">
          <cell r="AA2250" t="str">
            <v>0310</v>
          </cell>
        </row>
        <row r="2251">
          <cell r="B2251" t="str">
            <v>031022726</v>
          </cell>
          <cell r="C2251" t="str">
            <v>喷码机</v>
          </cell>
          <cell r="D2251" t="str">
            <v>V1210</v>
          </cell>
          <cell r="E2251">
            <v>27586.21</v>
          </cell>
          <cell r="F2251">
            <v>18758.48</v>
          </cell>
          <cell r="G2251">
            <v>8827.73</v>
          </cell>
          <cell r="H2251">
            <v>0</v>
          </cell>
          <cell r="I2251" t="str">
            <v>2019.04.29</v>
          </cell>
          <cell r="J2251" t="str">
            <v>96</v>
          </cell>
          <cell r="K2251" t="str">
            <v>剂型设备</v>
          </cell>
          <cell r="L2251" t="str">
            <v>肥东制剂分厂</v>
          </cell>
          <cell r="M2251" t="str">
            <v>肥东制剂14#车间</v>
          </cell>
          <cell r="N2251" t="str">
            <v>合肥唐亚喷码设备</v>
          </cell>
          <cell r="O2251" t="str">
            <v>275.86</v>
          </cell>
          <cell r="P2251" t="str">
            <v>3,310.32</v>
          </cell>
          <cell r="Q2251" t="str">
            <v>1,103.45</v>
          </cell>
          <cell r="R2251" t="str">
            <v>68</v>
          </cell>
          <cell r="S2251" t="str">
            <v>平均年限法(一)</v>
          </cell>
          <cell r="T2251" t="str">
            <v>在用</v>
          </cell>
          <cell r="U2251" t="str">
            <v>直接购入</v>
          </cell>
          <cell r="V2251" t="str">
            <v>王桂珍</v>
          </cell>
          <cell r="W2251" t="str">
            <v>2019.04.29</v>
          </cell>
          <cell r="X2251" t="str">
            <v>记--982</v>
          </cell>
        </row>
        <row r="2251">
          <cell r="AA2251" t="str">
            <v>0310</v>
          </cell>
        </row>
        <row r="2252">
          <cell r="B2252" t="str">
            <v>030100122</v>
          </cell>
          <cell r="C2252" t="str">
            <v>电子天平</v>
          </cell>
          <cell r="D2252" t="str">
            <v>Secura 225D SQP</v>
          </cell>
          <cell r="E2252">
            <v>25431.03</v>
          </cell>
          <cell r="F2252">
            <v>17293.08</v>
          </cell>
          <cell r="G2252">
            <v>8137.95</v>
          </cell>
          <cell r="H2252">
            <v>0</v>
          </cell>
          <cell r="I2252" t="str">
            <v>2019.04.29</v>
          </cell>
          <cell r="J2252" t="str">
            <v>96</v>
          </cell>
          <cell r="K2252" t="str">
            <v>质检设备</v>
          </cell>
          <cell r="L2252" t="str">
            <v>质量管理部</v>
          </cell>
          <cell r="M2252" t="str">
            <v>肥东分厂质检分析室</v>
          </cell>
          <cell r="N2252" t="str">
            <v>合肥瑞博特科技</v>
          </cell>
          <cell r="O2252" t="str">
            <v>254.31</v>
          </cell>
          <cell r="P2252" t="str">
            <v>3,051.72</v>
          </cell>
          <cell r="Q2252" t="str">
            <v>1,017.24</v>
          </cell>
          <cell r="R2252" t="str">
            <v>68</v>
          </cell>
          <cell r="S2252" t="str">
            <v>平均年限法(一)</v>
          </cell>
          <cell r="T2252" t="str">
            <v>在用</v>
          </cell>
          <cell r="U2252" t="str">
            <v>直接购入</v>
          </cell>
          <cell r="V2252" t="str">
            <v>王桂珍</v>
          </cell>
          <cell r="W2252" t="str">
            <v>2019.04.29</v>
          </cell>
          <cell r="X2252" t="str">
            <v>记--999</v>
          </cell>
        </row>
        <row r="2252">
          <cell r="AA2252" t="str">
            <v>0301</v>
          </cell>
        </row>
        <row r="2253">
          <cell r="B2253" t="str">
            <v>030700276</v>
          </cell>
          <cell r="C2253" t="str">
            <v>微孔过滤器</v>
          </cell>
          <cell r="D2253" t="str">
            <v>CHH-10-316L-F50P0.6</v>
          </cell>
          <cell r="E2253">
            <v>50000</v>
          </cell>
          <cell r="F2253">
            <v>30125</v>
          </cell>
          <cell r="G2253">
            <v>2000</v>
          </cell>
          <cell r="H2253">
            <v>17875</v>
          </cell>
          <cell r="I2253" t="str">
            <v>2019.04.29</v>
          </cell>
          <cell r="J2253" t="str">
            <v>96</v>
          </cell>
          <cell r="K2253" t="str">
            <v>精喹装置（合成二车间）</v>
          </cell>
          <cell r="L2253" t="str">
            <v>肥东合成分厂</v>
          </cell>
          <cell r="M2253" t="str">
            <v>肥东合成二车间</v>
          </cell>
          <cell r="N2253" t="str">
            <v>上海楚能工业过滤</v>
          </cell>
          <cell r="O2253" t="str">
            <v>125.00</v>
          </cell>
          <cell r="P2253" t="str">
            <v>5,625.00</v>
          </cell>
          <cell r="Q2253" t="str">
            <v>2,000.00</v>
          </cell>
          <cell r="R2253" t="str">
            <v>68</v>
          </cell>
          <cell r="S2253" t="str">
            <v>平均年限法(一)</v>
          </cell>
          <cell r="T2253" t="str">
            <v>在用</v>
          </cell>
          <cell r="U2253" t="str">
            <v>直接购入</v>
          </cell>
          <cell r="V2253" t="str">
            <v>王桂珍</v>
          </cell>
          <cell r="W2253" t="str">
            <v>2019.04.29</v>
          </cell>
          <cell r="X2253" t="str">
            <v>记--1023</v>
          </cell>
        </row>
        <row r="2253">
          <cell r="AA2253" t="str">
            <v>0307</v>
          </cell>
        </row>
        <row r="2254">
          <cell r="B2254" t="str">
            <v>031800087</v>
          </cell>
          <cell r="C2254" t="str">
            <v>电子地磅</v>
          </cell>
          <cell r="D2254" t="str">
            <v>2T-12.*1.5</v>
          </cell>
          <cell r="E2254">
            <v>3275.86</v>
          </cell>
          <cell r="F2254">
            <v>2227.68</v>
          </cell>
          <cell r="G2254">
            <v>1048.18</v>
          </cell>
          <cell r="H2254">
            <v>0</v>
          </cell>
          <cell r="I2254" t="str">
            <v>2019.04.29</v>
          </cell>
          <cell r="J2254" t="str">
            <v>96</v>
          </cell>
          <cell r="K2254" t="str">
            <v>种衣剂装置--肥东分厂</v>
          </cell>
          <cell r="L2254" t="str">
            <v>肥东制剂分厂</v>
          </cell>
          <cell r="M2254" t="str">
            <v>肥东制剂种衣剂</v>
          </cell>
          <cell r="N2254" t="str">
            <v>上海全扶实业公司</v>
          </cell>
          <cell r="O2254" t="str">
            <v>32.76</v>
          </cell>
          <cell r="P2254" t="str">
            <v>393.12</v>
          </cell>
          <cell r="Q2254" t="str">
            <v>131.03</v>
          </cell>
          <cell r="R2254" t="str">
            <v>68</v>
          </cell>
          <cell r="S2254" t="str">
            <v>平均年限法(一)</v>
          </cell>
          <cell r="T2254" t="str">
            <v>在用</v>
          </cell>
          <cell r="U2254" t="str">
            <v>直接购入</v>
          </cell>
          <cell r="V2254" t="str">
            <v>王桂珍</v>
          </cell>
          <cell r="W2254" t="str">
            <v>2019.04.29</v>
          </cell>
          <cell r="X2254" t="str">
            <v>记--1094</v>
          </cell>
        </row>
        <row r="2254">
          <cell r="AA2254" t="str">
            <v>0318</v>
          </cell>
        </row>
        <row r="2255">
          <cell r="B2255" t="str">
            <v>031800088</v>
          </cell>
          <cell r="C2255" t="str">
            <v>管道泵（英格索兰气动隔膜泵）1英吋</v>
          </cell>
          <cell r="D2255" t="str">
            <v>KYLR80-125-5.5KW</v>
          </cell>
          <cell r="E2255">
            <v>3034.48</v>
          </cell>
          <cell r="F2255">
            <v>2063.12</v>
          </cell>
          <cell r="G2255">
            <v>971.36</v>
          </cell>
          <cell r="H2255">
            <v>0</v>
          </cell>
          <cell r="I2255" t="str">
            <v>2019.04.30</v>
          </cell>
          <cell r="J2255" t="str">
            <v>96</v>
          </cell>
          <cell r="K2255" t="str">
            <v>种衣剂装置--肥东分厂</v>
          </cell>
          <cell r="L2255" t="str">
            <v>肥东制剂分厂</v>
          </cell>
          <cell r="M2255" t="str">
            <v>肥东制剂种衣剂</v>
          </cell>
          <cell r="N2255" t="str">
            <v>上海凯源泵业</v>
          </cell>
          <cell r="O2255" t="str">
            <v>30.34</v>
          </cell>
          <cell r="P2255" t="str">
            <v>364.08</v>
          </cell>
          <cell r="Q2255" t="str">
            <v>121.38</v>
          </cell>
          <cell r="R2255" t="str">
            <v>68</v>
          </cell>
          <cell r="S2255" t="str">
            <v>平均年限法(一)</v>
          </cell>
          <cell r="T2255" t="str">
            <v>在用</v>
          </cell>
          <cell r="U2255" t="str">
            <v>直接购入</v>
          </cell>
          <cell r="V2255" t="str">
            <v>王桂珍</v>
          </cell>
          <cell r="W2255" t="str">
            <v>2019.04.30</v>
          </cell>
          <cell r="X2255" t="str">
            <v>记--1102</v>
          </cell>
        </row>
        <row r="2255">
          <cell r="AA2255" t="str">
            <v>0318</v>
          </cell>
        </row>
        <row r="2256">
          <cell r="B2256" t="str">
            <v>030700277</v>
          </cell>
          <cell r="C2256" t="str">
            <v>摆线防爆减速机(7.5kw)</v>
          </cell>
          <cell r="D2256" t="str">
            <v>电机4号减速机1:11</v>
          </cell>
          <cell r="E2256">
            <v>3965.52</v>
          </cell>
          <cell r="F2256">
            <v>2696.88</v>
          </cell>
          <cell r="G2256">
            <v>1268.64</v>
          </cell>
          <cell r="H2256">
            <v>0</v>
          </cell>
          <cell r="I2256" t="str">
            <v>2019.04.30</v>
          </cell>
          <cell r="J2256" t="str">
            <v>96</v>
          </cell>
          <cell r="K2256" t="str">
            <v>精喹装置（合成二车间）</v>
          </cell>
          <cell r="L2256" t="str">
            <v>肥东合成分厂</v>
          </cell>
          <cell r="M2256" t="str">
            <v>肥东合成二车间（精喹）</v>
          </cell>
          <cell r="N2256" t="str">
            <v>江苏共拓装备</v>
          </cell>
          <cell r="O2256" t="str">
            <v>39.66</v>
          </cell>
          <cell r="P2256" t="str">
            <v>475.92</v>
          </cell>
          <cell r="Q2256" t="str">
            <v>158.62</v>
          </cell>
          <cell r="R2256" t="str">
            <v>68</v>
          </cell>
          <cell r="S2256" t="str">
            <v>平均年限法(一)</v>
          </cell>
          <cell r="T2256" t="str">
            <v>在用</v>
          </cell>
          <cell r="U2256" t="str">
            <v>直接购入</v>
          </cell>
          <cell r="V2256" t="str">
            <v>王桂珍</v>
          </cell>
          <cell r="W2256" t="str">
            <v>2019.04.30</v>
          </cell>
          <cell r="X2256" t="str">
            <v>记--1104</v>
          </cell>
        </row>
        <row r="2256">
          <cell r="AA2256" t="str">
            <v>0307</v>
          </cell>
        </row>
        <row r="2257">
          <cell r="B2257" t="str">
            <v>030700278</v>
          </cell>
          <cell r="C2257" t="str">
            <v>摆线防爆减速机（7.5kw)</v>
          </cell>
          <cell r="D2257" t="str">
            <v>电机4号减速机1:17</v>
          </cell>
          <cell r="E2257">
            <v>3965.51</v>
          </cell>
          <cell r="F2257">
            <v>2696.88</v>
          </cell>
          <cell r="G2257">
            <v>1268.63</v>
          </cell>
          <cell r="H2257">
            <v>0</v>
          </cell>
          <cell r="I2257" t="str">
            <v>2019.04.30</v>
          </cell>
          <cell r="J2257" t="str">
            <v>96</v>
          </cell>
          <cell r="K2257" t="str">
            <v>精喹装置（合成二车间）</v>
          </cell>
          <cell r="L2257" t="str">
            <v>肥东合成分厂</v>
          </cell>
          <cell r="M2257" t="str">
            <v>肥东合成二车间（精喹）</v>
          </cell>
          <cell r="N2257" t="str">
            <v>江苏共拓装备</v>
          </cell>
          <cell r="O2257" t="str">
            <v>39.66</v>
          </cell>
          <cell r="P2257" t="str">
            <v>475.92</v>
          </cell>
          <cell r="Q2257" t="str">
            <v>158.62</v>
          </cell>
          <cell r="R2257" t="str">
            <v>68</v>
          </cell>
          <cell r="S2257" t="str">
            <v>平均年限法(一)</v>
          </cell>
          <cell r="T2257" t="str">
            <v>在用</v>
          </cell>
          <cell r="U2257" t="str">
            <v>直接购入</v>
          </cell>
          <cell r="V2257" t="str">
            <v>王桂珍</v>
          </cell>
          <cell r="W2257" t="str">
            <v>2019.04.30</v>
          </cell>
          <cell r="X2257" t="str">
            <v>记--1104</v>
          </cell>
        </row>
        <row r="2257">
          <cell r="AA2257" t="str">
            <v>0307</v>
          </cell>
        </row>
        <row r="2258">
          <cell r="B2258" t="str">
            <v>030700279</v>
          </cell>
          <cell r="C2258" t="str">
            <v>摆线减速机</v>
          </cell>
          <cell r="D2258" t="str">
            <v>电机3号减速机1:11</v>
          </cell>
          <cell r="E2258">
            <v>1724.14</v>
          </cell>
          <cell r="F2258">
            <v>1172.32</v>
          </cell>
          <cell r="G2258">
            <v>551.82</v>
          </cell>
          <cell r="H2258">
            <v>0</v>
          </cell>
          <cell r="I2258" t="str">
            <v>2019.04.30</v>
          </cell>
          <cell r="J2258" t="str">
            <v>96</v>
          </cell>
          <cell r="K2258" t="str">
            <v>精喹装置（合成二车间）</v>
          </cell>
          <cell r="L2258" t="str">
            <v>肥东合成分厂</v>
          </cell>
          <cell r="M2258" t="str">
            <v>肥东合成二车间（精喹）</v>
          </cell>
          <cell r="N2258" t="str">
            <v>江苏共拓装备</v>
          </cell>
          <cell r="O2258" t="str">
            <v>17.24</v>
          </cell>
          <cell r="P2258" t="str">
            <v>206.88</v>
          </cell>
          <cell r="Q2258" t="str">
            <v>68.97</v>
          </cell>
          <cell r="R2258" t="str">
            <v>68</v>
          </cell>
          <cell r="S2258" t="str">
            <v>平均年限法(一)</v>
          </cell>
          <cell r="T2258" t="str">
            <v>在用</v>
          </cell>
          <cell r="U2258" t="str">
            <v>直接购入</v>
          </cell>
          <cell r="V2258" t="str">
            <v>王桂珍</v>
          </cell>
          <cell r="W2258" t="str">
            <v>2019.04.30</v>
          </cell>
          <cell r="X2258" t="str">
            <v>记--1104</v>
          </cell>
        </row>
        <row r="2258">
          <cell r="AA2258" t="str">
            <v>0307</v>
          </cell>
        </row>
        <row r="2259">
          <cell r="B2259" t="str">
            <v>030700280</v>
          </cell>
          <cell r="C2259" t="str">
            <v>FRP贮罐</v>
          </cell>
          <cell r="D2259" t="str">
            <v>DN1400*1700平顶圆顶</v>
          </cell>
          <cell r="E2259">
            <v>9482.76</v>
          </cell>
          <cell r="F2259">
            <v>6448.44</v>
          </cell>
          <cell r="G2259">
            <v>3034.32</v>
          </cell>
          <cell r="H2259">
            <v>0</v>
          </cell>
          <cell r="I2259" t="str">
            <v>2019.04.30</v>
          </cell>
          <cell r="J2259" t="str">
            <v>96</v>
          </cell>
          <cell r="K2259" t="str">
            <v>精喹装置（合成二车间）</v>
          </cell>
          <cell r="L2259" t="str">
            <v>肥东合成分厂</v>
          </cell>
          <cell r="M2259" t="str">
            <v>肥东合成二车间（精喹）</v>
          </cell>
          <cell r="N2259" t="str">
            <v>江苏恒丰伟业玻璃</v>
          </cell>
          <cell r="O2259" t="str">
            <v>94.83</v>
          </cell>
          <cell r="P2259" t="str">
            <v>1,137.96</v>
          </cell>
          <cell r="Q2259" t="str">
            <v>379.31</v>
          </cell>
          <cell r="R2259" t="str">
            <v>68</v>
          </cell>
          <cell r="S2259" t="str">
            <v>平均年限法(一)</v>
          </cell>
          <cell r="T2259" t="str">
            <v>在用</v>
          </cell>
          <cell r="U2259" t="str">
            <v>直接购入</v>
          </cell>
          <cell r="V2259" t="str">
            <v>王桂珍</v>
          </cell>
          <cell r="W2259" t="str">
            <v>2019.04.30</v>
          </cell>
          <cell r="X2259" t="str">
            <v>记--1107</v>
          </cell>
        </row>
        <row r="2259">
          <cell r="AA2259" t="str">
            <v>0307</v>
          </cell>
        </row>
        <row r="2260">
          <cell r="B2260" t="str">
            <v>030700281</v>
          </cell>
          <cell r="C2260" t="str">
            <v>不锈钢槽</v>
          </cell>
          <cell r="D2260" t="str">
            <v>加工制作</v>
          </cell>
          <cell r="E2260">
            <v>8446.6</v>
          </cell>
          <cell r="F2260">
            <v>5659.49</v>
          </cell>
          <cell r="G2260">
            <v>2787.11</v>
          </cell>
          <cell r="H2260">
            <v>0</v>
          </cell>
          <cell r="I2260" t="str">
            <v>2019.05.06</v>
          </cell>
          <cell r="J2260" t="str">
            <v>96</v>
          </cell>
          <cell r="K2260" t="str">
            <v>精喹装置（合成二车间）</v>
          </cell>
          <cell r="L2260" t="str">
            <v>肥东合成分厂</v>
          </cell>
          <cell r="M2260" t="str">
            <v>肥东合成二车间</v>
          </cell>
          <cell r="N2260" t="str">
            <v>合肥阳璟机械加工</v>
          </cell>
          <cell r="O2260" t="str">
            <v>84.47</v>
          </cell>
          <cell r="P2260" t="str">
            <v>1,013.64</v>
          </cell>
          <cell r="Q2260" t="str">
            <v>337.86</v>
          </cell>
          <cell r="R2260" t="str">
            <v>67</v>
          </cell>
          <cell r="S2260" t="str">
            <v>平均年限法(一)</v>
          </cell>
          <cell r="T2260" t="str">
            <v>在用</v>
          </cell>
          <cell r="U2260" t="str">
            <v>直接购入</v>
          </cell>
          <cell r="V2260" t="str">
            <v>王桂珍</v>
          </cell>
          <cell r="W2260" t="str">
            <v>2019.05.06</v>
          </cell>
          <cell r="X2260" t="str">
            <v>记--43</v>
          </cell>
        </row>
        <row r="2260">
          <cell r="AA2260" t="str">
            <v>0307</v>
          </cell>
        </row>
        <row r="2261">
          <cell r="B2261" t="str">
            <v>040900525</v>
          </cell>
          <cell r="C2261" t="str">
            <v>语言翻译机</v>
          </cell>
          <cell r="D2261" t="str">
            <v>科大讯飞</v>
          </cell>
          <cell r="E2261">
            <v>2999</v>
          </cell>
          <cell r="F2261">
            <v>2879.04</v>
          </cell>
          <cell r="G2261">
            <v>100</v>
          </cell>
          <cell r="H2261">
            <v>19.96</v>
          </cell>
          <cell r="I2261" t="str">
            <v>2019.05.06</v>
          </cell>
          <cell r="J2261" t="str">
            <v>60</v>
          </cell>
          <cell r="K2261" t="str">
            <v>其他</v>
          </cell>
          <cell r="L2261" t="str">
            <v>国际贸易部（外贸）</v>
          </cell>
          <cell r="M2261" t="str">
            <v>大兴外贸事业部</v>
          </cell>
          <cell r="N2261" t="str">
            <v>安徽淘云科技公司</v>
          </cell>
          <cell r="O2261" t="str">
            <v>0.00</v>
          </cell>
          <cell r="P2261" t="str">
            <v>240.14</v>
          </cell>
          <cell r="Q2261" t="str">
            <v>119.96</v>
          </cell>
          <cell r="R2261" t="str">
            <v>60</v>
          </cell>
          <cell r="S2261" t="str">
            <v>平均年限法(一)</v>
          </cell>
          <cell r="T2261" t="str">
            <v>在用</v>
          </cell>
          <cell r="U2261" t="str">
            <v>直接购入</v>
          </cell>
          <cell r="V2261" t="str">
            <v>王桂珍</v>
          </cell>
          <cell r="W2261" t="str">
            <v>2019.05.06</v>
          </cell>
          <cell r="X2261" t="str">
            <v>记--49</v>
          </cell>
        </row>
        <row r="2261">
          <cell r="AA2261" t="str">
            <v>0409</v>
          </cell>
        </row>
        <row r="2262">
          <cell r="B2262" t="str">
            <v>040200266</v>
          </cell>
          <cell r="C2262" t="str">
            <v>电脑</v>
          </cell>
          <cell r="D2262" t="str">
            <v>组装（13 4160/华硕 B85/4G/500G/ATX机箱/P4 400电源/光电套件）</v>
          </cell>
          <cell r="E2262">
            <v>1654.87</v>
          </cell>
          <cell r="F2262">
            <v>1588.68</v>
          </cell>
          <cell r="G2262">
            <v>66.19</v>
          </cell>
          <cell r="H2262">
            <v>0</v>
          </cell>
          <cell r="I2262" t="str">
            <v>2019.05.06</v>
          </cell>
          <cell r="J2262" t="str">
            <v>60</v>
          </cell>
          <cell r="K2262" t="str">
            <v>电脑</v>
          </cell>
          <cell r="L2262" t="str">
            <v>质量管理部</v>
          </cell>
          <cell r="M2262" t="str">
            <v>肥东质检室</v>
          </cell>
          <cell r="N2262" t="str">
            <v>合肥德众科技公司</v>
          </cell>
          <cell r="O2262" t="str">
            <v>0.00</v>
          </cell>
          <cell r="P2262" t="str">
            <v>132.28</v>
          </cell>
          <cell r="Q2262" t="str">
            <v>66.19</v>
          </cell>
          <cell r="R2262" t="str">
            <v>60</v>
          </cell>
          <cell r="S2262" t="str">
            <v>平均年限法(一)</v>
          </cell>
          <cell r="T2262" t="str">
            <v>在用</v>
          </cell>
          <cell r="U2262" t="str">
            <v>直接购入</v>
          </cell>
          <cell r="V2262" t="str">
            <v>王桂珍</v>
          </cell>
          <cell r="W2262" t="str">
            <v>2019.05.06</v>
          </cell>
          <cell r="X2262" t="str">
            <v>记--64</v>
          </cell>
        </row>
        <row r="2262">
          <cell r="AA2262" t="str">
            <v>0402</v>
          </cell>
        </row>
        <row r="2263">
          <cell r="B2263" t="str">
            <v>040200267</v>
          </cell>
          <cell r="C2263" t="str">
            <v>联想扬天T4900V</v>
          </cell>
          <cell r="D2263" t="str">
            <v>13 8100/4G/1T/无光驱/集显/21.5LED</v>
          </cell>
          <cell r="E2263">
            <v>3123.89</v>
          </cell>
          <cell r="F2263">
            <v>2998.93</v>
          </cell>
          <cell r="G2263">
            <v>124.96</v>
          </cell>
          <cell r="H2263">
            <v>0</v>
          </cell>
          <cell r="I2263" t="str">
            <v>2019.05.06</v>
          </cell>
          <cell r="J2263" t="str">
            <v>60</v>
          </cell>
          <cell r="K2263" t="str">
            <v>电脑</v>
          </cell>
          <cell r="L2263" t="str">
            <v>种植投入品事业部</v>
          </cell>
          <cell r="M2263" t="str">
            <v>大兴制剂大客户事业部</v>
          </cell>
          <cell r="N2263" t="str">
            <v>合肥德众科技</v>
          </cell>
          <cell r="O2263" t="str">
            <v>0.00</v>
          </cell>
          <cell r="P2263" t="str">
            <v>250.03</v>
          </cell>
          <cell r="Q2263" t="str">
            <v>124.96</v>
          </cell>
          <cell r="R2263" t="str">
            <v>122</v>
          </cell>
          <cell r="S2263" t="str">
            <v>平均年限法(一)</v>
          </cell>
          <cell r="T2263" t="str">
            <v>在用</v>
          </cell>
          <cell r="U2263" t="str">
            <v>直接购入</v>
          </cell>
          <cell r="V2263" t="str">
            <v>王桂珍</v>
          </cell>
          <cell r="W2263" t="str">
            <v>2019.05.06</v>
          </cell>
          <cell r="X2263" t="str">
            <v>记--64</v>
          </cell>
        </row>
        <row r="2263">
          <cell r="AA2263" t="str">
            <v>0402</v>
          </cell>
        </row>
        <row r="2264">
          <cell r="B2264" t="str">
            <v>040300086</v>
          </cell>
          <cell r="C2264" t="str">
            <v>HP一体机</v>
          </cell>
          <cell r="D2264" t="str">
            <v>HP 126NW激光一体机</v>
          </cell>
          <cell r="E2264">
            <v>1460.18</v>
          </cell>
          <cell r="F2264">
            <v>1401.77</v>
          </cell>
          <cell r="G2264">
            <v>58.41</v>
          </cell>
          <cell r="H2264">
            <v>0</v>
          </cell>
          <cell r="I2264" t="str">
            <v>2019.05.06</v>
          </cell>
          <cell r="J2264" t="str">
            <v>60</v>
          </cell>
          <cell r="K2264" t="str">
            <v>打印机</v>
          </cell>
          <cell r="L2264" t="str">
            <v>种植投入品事业部</v>
          </cell>
          <cell r="M2264" t="str">
            <v>大兴制剂大客户部</v>
          </cell>
          <cell r="N2264" t="str">
            <v>合肥德众科技公司</v>
          </cell>
          <cell r="O2264" t="str">
            <v>0.00</v>
          </cell>
          <cell r="P2264" t="str">
            <v>116.97</v>
          </cell>
          <cell r="Q2264" t="str">
            <v>58.41</v>
          </cell>
          <cell r="R2264" t="str">
            <v>122</v>
          </cell>
          <cell r="S2264" t="str">
            <v>平均年限法(一)</v>
          </cell>
          <cell r="T2264" t="str">
            <v>在用</v>
          </cell>
          <cell r="U2264" t="str">
            <v>直接购入</v>
          </cell>
          <cell r="V2264" t="str">
            <v>王桂珍</v>
          </cell>
          <cell r="W2264" t="str">
            <v>2019.05.06</v>
          </cell>
          <cell r="X2264" t="str">
            <v>记--64</v>
          </cell>
        </row>
        <row r="2264">
          <cell r="AA2264" t="str">
            <v>0403</v>
          </cell>
        </row>
        <row r="2265">
          <cell r="B2265" t="str">
            <v>031022727</v>
          </cell>
          <cell r="C2265" t="str">
            <v>全自动水平包装机</v>
          </cell>
          <cell r="D2265" t="str">
            <v>B-3300LD</v>
          </cell>
          <cell r="E2265">
            <v>232758.62</v>
          </cell>
          <cell r="F2265">
            <v>155948.53</v>
          </cell>
          <cell r="G2265">
            <v>76810.09</v>
          </cell>
          <cell r="H2265">
            <v>0</v>
          </cell>
          <cell r="I2265" t="str">
            <v>2019.05.20</v>
          </cell>
          <cell r="J2265" t="str">
            <v>96</v>
          </cell>
          <cell r="K2265" t="str">
            <v>剂型设备</v>
          </cell>
          <cell r="L2265" t="str">
            <v>肥东制剂分厂</v>
          </cell>
          <cell r="M2265" t="str">
            <v>肥东制剂分厂12#车间</v>
          </cell>
          <cell r="N2265" t="str">
            <v>上海圣顺包装机械公司</v>
          </cell>
          <cell r="O2265" t="str">
            <v>2,327.59</v>
          </cell>
          <cell r="P2265" t="str">
            <v>27,931.08</v>
          </cell>
          <cell r="Q2265" t="str">
            <v>9,310.34</v>
          </cell>
          <cell r="R2265" t="str">
            <v>67</v>
          </cell>
          <cell r="S2265" t="str">
            <v>平均年限法(一)</v>
          </cell>
          <cell r="T2265" t="str">
            <v>在用</v>
          </cell>
          <cell r="U2265" t="str">
            <v>直接购入</v>
          </cell>
          <cell r="V2265" t="str">
            <v>王桂珍</v>
          </cell>
          <cell r="W2265" t="str">
            <v>2019.05.20</v>
          </cell>
          <cell r="X2265" t="str">
            <v>记--196</v>
          </cell>
        </row>
        <row r="2265">
          <cell r="AA2265" t="str">
            <v>0310</v>
          </cell>
        </row>
        <row r="2266">
          <cell r="B2266" t="str">
            <v>031022728</v>
          </cell>
          <cell r="C2266" t="str">
            <v>管线式高剪切均质乳化机</v>
          </cell>
          <cell r="D2266" t="str">
            <v>IME430/1/6FA</v>
          </cell>
          <cell r="E2266">
            <v>31858.4</v>
          </cell>
          <cell r="F2266">
            <v>21344.86</v>
          </cell>
          <cell r="G2266">
            <v>10513.54</v>
          </cell>
          <cell r="H2266">
            <v>0</v>
          </cell>
          <cell r="I2266" t="str">
            <v>2019.05.21</v>
          </cell>
          <cell r="J2266" t="str">
            <v>96</v>
          </cell>
          <cell r="K2266" t="str">
            <v>剂型设备</v>
          </cell>
          <cell r="L2266" t="str">
            <v>肥东制剂分厂</v>
          </cell>
          <cell r="M2266" t="str">
            <v>肥东制剂14#车间油悬剂</v>
          </cell>
          <cell r="N2266" t="str">
            <v>上海启双机电有限公司</v>
          </cell>
          <cell r="O2266" t="str">
            <v>318.58</v>
          </cell>
          <cell r="P2266" t="str">
            <v>3,822.96</v>
          </cell>
          <cell r="Q2266" t="str">
            <v>1,274.34</v>
          </cell>
          <cell r="R2266" t="str">
            <v>67</v>
          </cell>
          <cell r="S2266" t="str">
            <v>平均年限法(一)</v>
          </cell>
          <cell r="T2266" t="str">
            <v>在用</v>
          </cell>
          <cell r="U2266" t="str">
            <v>直接购入</v>
          </cell>
          <cell r="V2266" t="str">
            <v>王桂珍</v>
          </cell>
          <cell r="W2266" t="str">
            <v>2019.05.21</v>
          </cell>
          <cell r="X2266" t="str">
            <v>记--482</v>
          </cell>
        </row>
        <row r="2266">
          <cell r="AA2266" t="str">
            <v>0310</v>
          </cell>
        </row>
        <row r="2267">
          <cell r="B2267" t="str">
            <v>030700282</v>
          </cell>
          <cell r="C2267" t="str">
            <v>平板式刮刀辅助拉袋自动下卸料离心机</v>
          </cell>
          <cell r="D2267" t="str">
            <v>PLD1600NF</v>
          </cell>
          <cell r="E2267">
            <v>413793.1</v>
          </cell>
          <cell r="F2267">
            <v>277241.31</v>
          </cell>
          <cell r="G2267">
            <v>136551.79</v>
          </cell>
          <cell r="H2267">
            <v>0</v>
          </cell>
          <cell r="I2267" t="str">
            <v>2019.05.24</v>
          </cell>
          <cell r="J2267" t="str">
            <v>96</v>
          </cell>
          <cell r="K2267" t="str">
            <v>精喹装置（合成二车间）</v>
          </cell>
          <cell r="L2267" t="str">
            <v>肥东合成分厂</v>
          </cell>
          <cell r="M2267" t="str">
            <v>肥东精喹车间（二车间）</v>
          </cell>
          <cell r="N2267" t="str">
            <v>江苏华大离心机制造</v>
          </cell>
          <cell r="O2267" t="str">
            <v>4,137.93</v>
          </cell>
          <cell r="P2267" t="str">
            <v>49,655.16</v>
          </cell>
          <cell r="Q2267" t="str">
            <v>16,551.72</v>
          </cell>
          <cell r="R2267" t="str">
            <v>67</v>
          </cell>
          <cell r="S2267" t="str">
            <v>平均年限法(一)</v>
          </cell>
          <cell r="T2267" t="str">
            <v>在用</v>
          </cell>
          <cell r="U2267" t="str">
            <v>直接购入</v>
          </cell>
          <cell r="V2267" t="str">
            <v>王桂珍</v>
          </cell>
          <cell r="W2267" t="str">
            <v>2019.05.24</v>
          </cell>
          <cell r="X2267" t="str">
            <v>记--546</v>
          </cell>
        </row>
        <row r="2267">
          <cell r="AA2267" t="str">
            <v>0307</v>
          </cell>
        </row>
        <row r="2268">
          <cell r="B2268" t="str">
            <v>030800207</v>
          </cell>
          <cell r="C2268" t="str">
            <v>平板式刮刀辅助拉袋自动下卸料离心机</v>
          </cell>
          <cell r="D2268" t="str">
            <v>PLD1600NF</v>
          </cell>
          <cell r="E2268">
            <v>413793.11</v>
          </cell>
          <cell r="F2268">
            <v>277241.31</v>
          </cell>
          <cell r="G2268">
            <v>136551.8</v>
          </cell>
          <cell r="H2268">
            <v>0</v>
          </cell>
          <cell r="I2268" t="str">
            <v>2019.05.24</v>
          </cell>
          <cell r="J2268" t="str">
            <v>96</v>
          </cell>
          <cell r="K2268" t="str">
            <v>烟嘧装置（合成一车间）</v>
          </cell>
          <cell r="L2268" t="str">
            <v>肥东合成分厂</v>
          </cell>
          <cell r="M2268" t="str">
            <v>肥东合成磺隆车间（一车间）</v>
          </cell>
          <cell r="N2268" t="str">
            <v>江苏华大离心机制造</v>
          </cell>
          <cell r="O2268" t="str">
            <v>4,137.93</v>
          </cell>
          <cell r="P2268" t="str">
            <v>49,655.16</v>
          </cell>
          <cell r="Q2268" t="str">
            <v>16,551.72</v>
          </cell>
          <cell r="R2268" t="str">
            <v>67</v>
          </cell>
          <cell r="S2268" t="str">
            <v>平均年限法(一)</v>
          </cell>
          <cell r="T2268" t="str">
            <v>在用</v>
          </cell>
          <cell r="U2268" t="str">
            <v>直接购入</v>
          </cell>
          <cell r="V2268" t="str">
            <v>王桂珍</v>
          </cell>
          <cell r="W2268" t="str">
            <v>2019.05.24</v>
          </cell>
          <cell r="X2268" t="str">
            <v>记--546</v>
          </cell>
        </row>
        <row r="2268">
          <cell r="AA2268" t="str">
            <v>0308</v>
          </cell>
        </row>
        <row r="2269">
          <cell r="B2269" t="str">
            <v>031900094</v>
          </cell>
          <cell r="C2269" t="str">
            <v>全自动水平式袋装机（300A包装机）</v>
          </cell>
          <cell r="D2269" t="str">
            <v>DXD-300A</v>
          </cell>
          <cell r="E2269">
            <v>344827.57</v>
          </cell>
          <cell r="F2269">
            <v>231034.76</v>
          </cell>
          <cell r="G2269">
            <v>113792.81</v>
          </cell>
          <cell r="H2269">
            <v>0</v>
          </cell>
          <cell r="I2269" t="str">
            <v>2019.05.27</v>
          </cell>
          <cell r="J2269" t="str">
            <v>96</v>
          </cell>
          <cell r="K2269" t="str">
            <v>气流粉碎装置--肥东分厂</v>
          </cell>
          <cell r="L2269" t="str">
            <v>肥东制剂分厂</v>
          </cell>
          <cell r="M2269" t="str">
            <v>肥东新建三个车间气粉车间</v>
          </cell>
          <cell r="N2269" t="str">
            <v>江苏金旺包装机械公司</v>
          </cell>
          <cell r="O2269" t="str">
            <v>3,448.28</v>
          </cell>
          <cell r="P2269" t="str">
            <v>41,379.36</v>
          </cell>
          <cell r="Q2269" t="str">
            <v>13,793.10</v>
          </cell>
          <cell r="R2269" t="str">
            <v>67</v>
          </cell>
          <cell r="S2269" t="str">
            <v>平均年限法(一)</v>
          </cell>
          <cell r="T2269" t="str">
            <v>在用</v>
          </cell>
          <cell r="U2269" t="str">
            <v>直接购入</v>
          </cell>
          <cell r="V2269" t="str">
            <v>王桂珍</v>
          </cell>
          <cell r="W2269" t="str">
            <v>2019.05.27</v>
          </cell>
          <cell r="X2269" t="str">
            <v>记--648</v>
          </cell>
        </row>
        <row r="2269">
          <cell r="AA2269" t="str">
            <v>0319</v>
          </cell>
        </row>
        <row r="2270">
          <cell r="B2270" t="str">
            <v>040100251</v>
          </cell>
          <cell r="C2270" t="str">
            <v>美的空调</v>
          </cell>
          <cell r="D2270" t="str">
            <v>FFR-35GW/DY-DH400(D3）</v>
          </cell>
          <cell r="E2270">
            <v>1946.9</v>
          </cell>
          <cell r="F2270">
            <v>1869.02</v>
          </cell>
          <cell r="G2270">
            <v>77.88</v>
          </cell>
          <cell r="H2270">
            <v>0</v>
          </cell>
          <cell r="I2270" t="str">
            <v>2019.05.28</v>
          </cell>
          <cell r="J2270" t="str">
            <v>60</v>
          </cell>
          <cell r="K2270" t="str">
            <v>空调</v>
          </cell>
          <cell r="L2270" t="str">
            <v>综合办</v>
          </cell>
          <cell r="M2270" t="str">
            <v>大兴集体宿舍</v>
          </cell>
          <cell r="N2270" t="str">
            <v>安徽百大乐普生商厦</v>
          </cell>
          <cell r="O2270" t="str">
            <v>0.00</v>
          </cell>
          <cell r="P2270" t="str">
            <v>155.77</v>
          </cell>
          <cell r="Q2270" t="str">
            <v>77.88</v>
          </cell>
          <cell r="R2270" t="str">
            <v>60</v>
          </cell>
          <cell r="S2270" t="str">
            <v>平均年限法(一)</v>
          </cell>
          <cell r="T2270" t="str">
            <v>在用</v>
          </cell>
          <cell r="U2270" t="str">
            <v>直接购入</v>
          </cell>
          <cell r="V2270" t="str">
            <v>王桂珍</v>
          </cell>
          <cell r="W2270" t="str">
            <v>2019.05.28</v>
          </cell>
          <cell r="X2270" t="str">
            <v>记--687</v>
          </cell>
        </row>
        <row r="2270">
          <cell r="AA2270" t="str">
            <v>0401</v>
          </cell>
        </row>
        <row r="2271">
          <cell r="B2271" t="str">
            <v>030200157</v>
          </cell>
          <cell r="C2271" t="str">
            <v>潜水搅拌机</v>
          </cell>
          <cell r="D2271" t="str">
            <v>QJBO 85/B-260/3-740/S</v>
          </cell>
          <cell r="E2271">
            <v>6896.55</v>
          </cell>
          <cell r="F2271">
            <v>4620.99</v>
          </cell>
          <cell r="G2271">
            <v>2275.56</v>
          </cell>
          <cell r="H2271">
            <v>0</v>
          </cell>
          <cell r="I2271" t="str">
            <v>2019.05.31</v>
          </cell>
          <cell r="J2271" t="str">
            <v>96</v>
          </cell>
          <cell r="K2271" t="str">
            <v>污水设备</v>
          </cell>
          <cell r="L2271" t="str">
            <v>肥东合成分厂</v>
          </cell>
          <cell r="M2271" t="str">
            <v>肥东污水站</v>
          </cell>
          <cell r="N2271" t="str">
            <v>上海斯麦特泵业制造</v>
          </cell>
          <cell r="O2271" t="str">
            <v>68.97</v>
          </cell>
          <cell r="P2271" t="str">
            <v>827.64</v>
          </cell>
          <cell r="Q2271" t="str">
            <v>275.86</v>
          </cell>
          <cell r="R2271" t="str">
            <v>67</v>
          </cell>
          <cell r="S2271" t="str">
            <v>平均年限法(一)</v>
          </cell>
          <cell r="T2271" t="str">
            <v>在用</v>
          </cell>
          <cell r="U2271" t="str">
            <v>直接购入</v>
          </cell>
          <cell r="V2271" t="str">
            <v>王桂珍</v>
          </cell>
          <cell r="W2271" t="str">
            <v>2019.05.31</v>
          </cell>
          <cell r="X2271" t="str">
            <v>记--893</v>
          </cell>
        </row>
        <row r="2271">
          <cell r="AA2271" t="str">
            <v>0302</v>
          </cell>
        </row>
        <row r="2272">
          <cell r="B2272" t="str">
            <v>030200158</v>
          </cell>
          <cell r="C2272" t="str">
            <v>潜水搅拌机</v>
          </cell>
          <cell r="D2272" t="str">
            <v>QJBO 85/B-260/3-740/S</v>
          </cell>
          <cell r="E2272">
            <v>6896.55</v>
          </cell>
          <cell r="F2272">
            <v>4620.99</v>
          </cell>
          <cell r="G2272">
            <v>2275.56</v>
          </cell>
          <cell r="H2272">
            <v>0</v>
          </cell>
          <cell r="I2272" t="str">
            <v>2019.05.31</v>
          </cell>
          <cell r="J2272" t="str">
            <v>96</v>
          </cell>
          <cell r="K2272" t="str">
            <v>污水设备</v>
          </cell>
          <cell r="L2272" t="str">
            <v>肥东合成分厂</v>
          </cell>
          <cell r="M2272" t="str">
            <v>肥东污水站</v>
          </cell>
          <cell r="N2272" t="str">
            <v>上海斯麦特泵业制造</v>
          </cell>
          <cell r="O2272" t="str">
            <v>68.97</v>
          </cell>
          <cell r="P2272" t="str">
            <v>827.64</v>
          </cell>
          <cell r="Q2272" t="str">
            <v>275.86</v>
          </cell>
          <cell r="R2272" t="str">
            <v>67</v>
          </cell>
          <cell r="S2272" t="str">
            <v>平均年限法(一)</v>
          </cell>
          <cell r="T2272" t="str">
            <v>在用</v>
          </cell>
          <cell r="U2272" t="str">
            <v>直接购入</v>
          </cell>
          <cell r="V2272" t="str">
            <v>王桂珍</v>
          </cell>
          <cell r="W2272" t="str">
            <v>2019.05.31</v>
          </cell>
          <cell r="X2272" t="str">
            <v>记--893</v>
          </cell>
        </row>
        <row r="2272">
          <cell r="AA2272" t="str">
            <v>0302</v>
          </cell>
        </row>
        <row r="2273">
          <cell r="B2273" t="str">
            <v>030200159</v>
          </cell>
          <cell r="C2273" t="str">
            <v>潜水搅拌机</v>
          </cell>
          <cell r="D2273" t="str">
            <v>QJBO 85/B-260/3-740/S</v>
          </cell>
          <cell r="E2273">
            <v>6896.55</v>
          </cell>
          <cell r="F2273">
            <v>4620.99</v>
          </cell>
          <cell r="G2273">
            <v>2275.56</v>
          </cell>
          <cell r="H2273">
            <v>0</v>
          </cell>
          <cell r="I2273" t="str">
            <v>2019.05.31</v>
          </cell>
          <cell r="J2273" t="str">
            <v>96</v>
          </cell>
          <cell r="K2273" t="str">
            <v>污水设备</v>
          </cell>
          <cell r="L2273" t="str">
            <v>肥东合成分厂</v>
          </cell>
          <cell r="M2273" t="str">
            <v>肥东污水站</v>
          </cell>
          <cell r="N2273" t="str">
            <v>上海斯麦特泵业制造</v>
          </cell>
          <cell r="O2273" t="str">
            <v>68.97</v>
          </cell>
          <cell r="P2273" t="str">
            <v>827.64</v>
          </cell>
          <cell r="Q2273" t="str">
            <v>275.86</v>
          </cell>
          <cell r="R2273" t="str">
            <v>67</v>
          </cell>
          <cell r="S2273" t="str">
            <v>平均年限法(一)</v>
          </cell>
          <cell r="T2273" t="str">
            <v>在用</v>
          </cell>
          <cell r="U2273" t="str">
            <v>直接购入</v>
          </cell>
          <cell r="V2273" t="str">
            <v>王桂珍</v>
          </cell>
          <cell r="W2273" t="str">
            <v>2019.05.31</v>
          </cell>
          <cell r="X2273" t="str">
            <v>记--893</v>
          </cell>
        </row>
        <row r="2273">
          <cell r="AA2273" t="str">
            <v>0302</v>
          </cell>
        </row>
        <row r="2274">
          <cell r="B2274" t="str">
            <v>030200160</v>
          </cell>
          <cell r="C2274" t="str">
            <v>潜水搅拌机</v>
          </cell>
          <cell r="D2274" t="str">
            <v>QJBO 85/B-260/3-740/S</v>
          </cell>
          <cell r="E2274">
            <v>6896.55</v>
          </cell>
          <cell r="F2274">
            <v>4620.99</v>
          </cell>
          <cell r="G2274">
            <v>2275.56</v>
          </cell>
          <cell r="H2274">
            <v>0</v>
          </cell>
          <cell r="I2274" t="str">
            <v>2019.05.31</v>
          </cell>
          <cell r="J2274" t="str">
            <v>96</v>
          </cell>
          <cell r="K2274" t="str">
            <v>污水设备</v>
          </cell>
          <cell r="L2274" t="str">
            <v>肥东合成分厂</v>
          </cell>
          <cell r="M2274" t="str">
            <v>肥东污水站</v>
          </cell>
          <cell r="N2274" t="str">
            <v>上海斯麦特泵业制造</v>
          </cell>
          <cell r="O2274" t="str">
            <v>68.97</v>
          </cell>
          <cell r="P2274" t="str">
            <v>827.64</v>
          </cell>
          <cell r="Q2274" t="str">
            <v>275.86</v>
          </cell>
          <cell r="R2274" t="str">
            <v>67</v>
          </cell>
          <cell r="S2274" t="str">
            <v>平均年限法(一)</v>
          </cell>
          <cell r="T2274" t="str">
            <v>在用</v>
          </cell>
          <cell r="U2274" t="str">
            <v>直接购入</v>
          </cell>
          <cell r="V2274" t="str">
            <v>王桂珍</v>
          </cell>
          <cell r="W2274" t="str">
            <v>2019.05.31</v>
          </cell>
          <cell r="X2274" t="str">
            <v>记--893</v>
          </cell>
        </row>
        <row r="2274">
          <cell r="AA2274" t="str">
            <v>0302</v>
          </cell>
        </row>
        <row r="2275">
          <cell r="B2275" t="str">
            <v>030200161</v>
          </cell>
          <cell r="C2275" t="str">
            <v>污水泵</v>
          </cell>
          <cell r="D2275" t="str">
            <v>50FSJB-30L</v>
          </cell>
          <cell r="E2275">
            <v>4896.55</v>
          </cell>
          <cell r="F2275">
            <v>3280.99</v>
          </cell>
          <cell r="G2275">
            <v>1615.56</v>
          </cell>
          <cell r="H2275">
            <v>0</v>
          </cell>
          <cell r="I2275" t="str">
            <v>2019.05.31</v>
          </cell>
          <cell r="J2275" t="str">
            <v>96</v>
          </cell>
          <cell r="K2275" t="str">
            <v>污水设备</v>
          </cell>
          <cell r="L2275" t="str">
            <v>肥东合成分厂</v>
          </cell>
          <cell r="M2275" t="str">
            <v>肥东污水站</v>
          </cell>
          <cell r="N2275" t="str">
            <v>江苏新世界泵业</v>
          </cell>
          <cell r="O2275" t="str">
            <v>48.97</v>
          </cell>
          <cell r="P2275" t="str">
            <v>587.64</v>
          </cell>
          <cell r="Q2275" t="str">
            <v>195.86</v>
          </cell>
          <cell r="R2275" t="str">
            <v>67</v>
          </cell>
          <cell r="S2275" t="str">
            <v>平均年限法(一)</v>
          </cell>
          <cell r="T2275" t="str">
            <v>在用</v>
          </cell>
          <cell r="U2275" t="str">
            <v>直接购入</v>
          </cell>
          <cell r="V2275" t="str">
            <v>王桂珍</v>
          </cell>
          <cell r="W2275" t="str">
            <v>2019.05.31</v>
          </cell>
          <cell r="X2275" t="str">
            <v>记--894</v>
          </cell>
        </row>
        <row r="2275">
          <cell r="AA2275" t="str">
            <v>0302</v>
          </cell>
        </row>
        <row r="2276">
          <cell r="B2276" t="str">
            <v>030800208</v>
          </cell>
          <cell r="C2276" t="str">
            <v>泵</v>
          </cell>
          <cell r="D2276" t="str">
            <v>50FSJB-30L</v>
          </cell>
          <cell r="E2276">
            <v>4896.55</v>
          </cell>
          <cell r="F2276">
            <v>3280.99</v>
          </cell>
          <cell r="G2276">
            <v>1615.56</v>
          </cell>
          <cell r="H2276">
            <v>0</v>
          </cell>
          <cell r="I2276" t="str">
            <v>2019.05.31</v>
          </cell>
          <cell r="J2276" t="str">
            <v>96</v>
          </cell>
          <cell r="K2276" t="str">
            <v>烟嘧装置（合成一车间）</v>
          </cell>
          <cell r="L2276" t="str">
            <v>肥东合成分厂</v>
          </cell>
          <cell r="M2276" t="str">
            <v>肥东合成一车间（磺隆）</v>
          </cell>
        </row>
        <row r="2276">
          <cell r="O2276" t="str">
            <v>48.97</v>
          </cell>
          <cell r="P2276" t="str">
            <v>587.64</v>
          </cell>
          <cell r="Q2276" t="str">
            <v>195.86</v>
          </cell>
          <cell r="R2276" t="str">
            <v>67</v>
          </cell>
          <cell r="S2276" t="str">
            <v>平均年限法(一)</v>
          </cell>
          <cell r="T2276" t="str">
            <v>在用</v>
          </cell>
          <cell r="U2276" t="str">
            <v>直接购入</v>
          </cell>
          <cell r="V2276" t="str">
            <v>王桂珍</v>
          </cell>
          <cell r="W2276" t="str">
            <v>2019.05.31</v>
          </cell>
          <cell r="X2276" t="str">
            <v>记--894</v>
          </cell>
        </row>
        <row r="2276">
          <cell r="AA2276" t="str">
            <v>0308</v>
          </cell>
        </row>
        <row r="2277">
          <cell r="B2277" t="str">
            <v>031700049</v>
          </cell>
          <cell r="C2277" t="str">
            <v>装盒机</v>
          </cell>
          <cell r="D2277" t="str">
            <v>KXZ-130P</v>
          </cell>
          <cell r="E2277">
            <v>256637.18</v>
          </cell>
          <cell r="F2277">
            <v>171415.82</v>
          </cell>
          <cell r="G2277">
            <v>85221.36</v>
          </cell>
          <cell r="H2277">
            <v>0</v>
          </cell>
          <cell r="I2277" t="str">
            <v>2019.05.31</v>
          </cell>
          <cell r="J2277" t="str">
            <v>96</v>
          </cell>
          <cell r="K2277" t="str">
            <v>微胶囊装置--肥东分厂</v>
          </cell>
          <cell r="L2277" t="str">
            <v>肥东制剂分厂</v>
          </cell>
          <cell r="M2277" t="str">
            <v>肥东制剂微胶囊车间</v>
          </cell>
          <cell r="N2277" t="str">
            <v>温州凯祥包装机械</v>
          </cell>
          <cell r="O2277" t="str">
            <v>2,566.37</v>
          </cell>
          <cell r="P2277" t="str">
            <v>30,796.44</v>
          </cell>
          <cell r="Q2277" t="str">
            <v>10,265.48</v>
          </cell>
          <cell r="R2277" t="str">
            <v>67</v>
          </cell>
          <cell r="S2277" t="str">
            <v>平均年限法(一)</v>
          </cell>
          <cell r="T2277" t="str">
            <v>在用</v>
          </cell>
          <cell r="U2277" t="str">
            <v>直接购入</v>
          </cell>
          <cell r="V2277" t="str">
            <v>王桂珍</v>
          </cell>
          <cell r="W2277" t="str">
            <v>2019.05.31</v>
          </cell>
          <cell r="X2277" t="str">
            <v>记--899</v>
          </cell>
        </row>
        <row r="2277">
          <cell r="AA2277" t="str">
            <v>0317</v>
          </cell>
        </row>
        <row r="2278">
          <cell r="B2278" t="str">
            <v>030800209</v>
          </cell>
          <cell r="C2278" t="str">
            <v>搪瓷反应釜</v>
          </cell>
          <cell r="D2278" t="str">
            <v>K3000L</v>
          </cell>
          <cell r="E2278">
            <v>38495.58</v>
          </cell>
          <cell r="F2278">
            <v>25792.32</v>
          </cell>
          <cell r="G2278">
            <v>12703.26</v>
          </cell>
          <cell r="H2278">
            <v>0</v>
          </cell>
          <cell r="I2278" t="str">
            <v>2019.05.31</v>
          </cell>
          <cell r="J2278" t="str">
            <v>96</v>
          </cell>
          <cell r="K2278" t="str">
            <v>烟嘧装置（合成一车间）</v>
          </cell>
          <cell r="L2278" t="str">
            <v>肥东合成分厂</v>
          </cell>
          <cell r="M2278" t="str">
            <v>肥东合成一车间（磺隆）</v>
          </cell>
          <cell r="N2278" t="str">
            <v>靖江市润阳化工</v>
          </cell>
          <cell r="O2278" t="str">
            <v>384.96</v>
          </cell>
          <cell r="P2278" t="str">
            <v>4,619.52</v>
          </cell>
          <cell r="Q2278" t="str">
            <v>1,539.82</v>
          </cell>
          <cell r="R2278" t="str">
            <v>67</v>
          </cell>
          <cell r="S2278" t="str">
            <v>平均年限法(一)</v>
          </cell>
          <cell r="T2278" t="str">
            <v>在用</v>
          </cell>
          <cell r="U2278" t="str">
            <v>直接购入</v>
          </cell>
          <cell r="V2278" t="str">
            <v>王桂珍</v>
          </cell>
          <cell r="W2278" t="str">
            <v>2019.05.31</v>
          </cell>
          <cell r="X2278" t="str">
            <v>记--953</v>
          </cell>
        </row>
        <row r="2278">
          <cell r="AA2278" t="str">
            <v>0308</v>
          </cell>
        </row>
        <row r="2279">
          <cell r="B2279" t="str">
            <v>031022730</v>
          </cell>
          <cell r="C2279" t="str">
            <v>大流量盘式砂磨机</v>
          </cell>
          <cell r="D2279" t="str">
            <v>FSP-60</v>
          </cell>
          <cell r="E2279">
            <v>64655.17</v>
          </cell>
          <cell r="F2279">
            <v>43318.85</v>
          </cell>
          <cell r="G2279">
            <v>21336.32</v>
          </cell>
          <cell r="H2279">
            <v>0</v>
          </cell>
          <cell r="I2279" t="str">
            <v>2019.05.31</v>
          </cell>
          <cell r="J2279" t="str">
            <v>96</v>
          </cell>
          <cell r="K2279" t="str">
            <v>剂型设备</v>
          </cell>
          <cell r="L2279" t="str">
            <v>肥东制剂分厂</v>
          </cell>
        </row>
        <row r="2279">
          <cell r="N2279" t="str">
            <v>上海法孚莱能源</v>
          </cell>
          <cell r="O2279" t="str">
            <v>646.55</v>
          </cell>
          <cell r="P2279" t="str">
            <v>7,758.60</v>
          </cell>
          <cell r="Q2279" t="str">
            <v>2,586.21</v>
          </cell>
          <cell r="R2279" t="str">
            <v>67</v>
          </cell>
          <cell r="S2279" t="str">
            <v>平均年限法(一)</v>
          </cell>
          <cell r="T2279" t="str">
            <v>在用</v>
          </cell>
          <cell r="U2279" t="str">
            <v>直接购入</v>
          </cell>
          <cell r="V2279" t="str">
            <v>王桂珍</v>
          </cell>
          <cell r="W2279" t="str">
            <v>2019.05.31</v>
          </cell>
          <cell r="X2279" t="str">
            <v>记--961</v>
          </cell>
        </row>
        <row r="2279">
          <cell r="AA2279" t="str">
            <v>0310</v>
          </cell>
        </row>
        <row r="2280">
          <cell r="B2280" t="str">
            <v>031022731</v>
          </cell>
          <cell r="C2280" t="str">
            <v>大流量盘式砂磨机</v>
          </cell>
          <cell r="D2280" t="str">
            <v>FSP-60</v>
          </cell>
          <cell r="E2280">
            <v>64655.17</v>
          </cell>
          <cell r="F2280">
            <v>43318.85</v>
          </cell>
          <cell r="G2280">
            <v>21336.32</v>
          </cell>
          <cell r="H2280">
            <v>0</v>
          </cell>
          <cell r="I2280" t="str">
            <v>2019.05.31</v>
          </cell>
          <cell r="J2280" t="str">
            <v>96</v>
          </cell>
          <cell r="K2280" t="str">
            <v>剂型设备</v>
          </cell>
          <cell r="L2280" t="str">
            <v>肥东制剂分厂</v>
          </cell>
        </row>
        <row r="2280">
          <cell r="N2280" t="str">
            <v>上海法孚莱能源</v>
          </cell>
          <cell r="O2280" t="str">
            <v>646.55</v>
          </cell>
          <cell r="P2280" t="str">
            <v>7,758.60</v>
          </cell>
          <cell r="Q2280" t="str">
            <v>2,586.21</v>
          </cell>
          <cell r="R2280" t="str">
            <v>67</v>
          </cell>
          <cell r="S2280" t="str">
            <v>平均年限法(一)</v>
          </cell>
          <cell r="T2280" t="str">
            <v>在用</v>
          </cell>
          <cell r="U2280" t="str">
            <v>直接购入</v>
          </cell>
          <cell r="V2280" t="str">
            <v>王桂珍</v>
          </cell>
          <cell r="W2280" t="str">
            <v>2019.05.31</v>
          </cell>
          <cell r="X2280" t="str">
            <v>记--961</v>
          </cell>
        </row>
        <row r="2280">
          <cell r="AA2280" t="str">
            <v>0310</v>
          </cell>
        </row>
        <row r="2281">
          <cell r="B2281" t="str">
            <v>031022732</v>
          </cell>
          <cell r="C2281" t="str">
            <v>大流量盘式砂磨机</v>
          </cell>
          <cell r="D2281" t="str">
            <v>FSP-60</v>
          </cell>
          <cell r="E2281">
            <v>64655.17</v>
          </cell>
          <cell r="F2281">
            <v>43318.85</v>
          </cell>
          <cell r="G2281">
            <v>21336.32</v>
          </cell>
          <cell r="H2281">
            <v>0</v>
          </cell>
          <cell r="I2281" t="str">
            <v>2019.05.31</v>
          </cell>
          <cell r="J2281" t="str">
            <v>96</v>
          </cell>
          <cell r="K2281" t="str">
            <v>剂型设备</v>
          </cell>
          <cell r="L2281" t="str">
            <v>肥东制剂分厂</v>
          </cell>
        </row>
        <row r="2281">
          <cell r="N2281" t="str">
            <v>上海法孚莱能源</v>
          </cell>
          <cell r="O2281" t="str">
            <v>646.55</v>
          </cell>
          <cell r="P2281" t="str">
            <v>7,758.60</v>
          </cell>
          <cell r="Q2281" t="str">
            <v>2,586.21</v>
          </cell>
          <cell r="R2281" t="str">
            <v>67</v>
          </cell>
          <cell r="S2281" t="str">
            <v>平均年限法(一)</v>
          </cell>
          <cell r="T2281" t="str">
            <v>在用</v>
          </cell>
          <cell r="U2281" t="str">
            <v>直接购入</v>
          </cell>
          <cell r="V2281" t="str">
            <v>王桂珍</v>
          </cell>
          <cell r="W2281" t="str">
            <v>2019.05.31</v>
          </cell>
          <cell r="X2281" t="str">
            <v>记--961</v>
          </cell>
        </row>
        <row r="2281">
          <cell r="AA2281" t="str">
            <v>0310</v>
          </cell>
        </row>
        <row r="2282">
          <cell r="B2282" t="str">
            <v>031022733</v>
          </cell>
          <cell r="C2282" t="str">
            <v>大流量盘式砂磨机</v>
          </cell>
          <cell r="D2282" t="str">
            <v>FSP-60</v>
          </cell>
          <cell r="E2282">
            <v>64655.18</v>
          </cell>
          <cell r="F2282">
            <v>43318.85</v>
          </cell>
          <cell r="G2282">
            <v>21336.33</v>
          </cell>
          <cell r="H2282">
            <v>0</v>
          </cell>
          <cell r="I2282" t="str">
            <v>2019.05.31</v>
          </cell>
          <cell r="J2282" t="str">
            <v>96</v>
          </cell>
          <cell r="K2282" t="str">
            <v>剂型设备</v>
          </cell>
          <cell r="L2282" t="str">
            <v>肥东制剂分厂</v>
          </cell>
        </row>
        <row r="2282">
          <cell r="N2282" t="str">
            <v>上海法孚莱能源</v>
          </cell>
          <cell r="O2282" t="str">
            <v>646.55</v>
          </cell>
          <cell r="P2282" t="str">
            <v>7,758.60</v>
          </cell>
          <cell r="Q2282" t="str">
            <v>2,586.21</v>
          </cell>
          <cell r="R2282" t="str">
            <v>67</v>
          </cell>
          <cell r="S2282" t="str">
            <v>平均年限法(一)</v>
          </cell>
          <cell r="T2282" t="str">
            <v>在用</v>
          </cell>
          <cell r="U2282" t="str">
            <v>直接购入</v>
          </cell>
          <cell r="V2282" t="str">
            <v>王桂珍</v>
          </cell>
          <cell r="W2282" t="str">
            <v>2019.05.31</v>
          </cell>
          <cell r="X2282" t="str">
            <v>记--961</v>
          </cell>
        </row>
        <row r="2282">
          <cell r="AA2282" t="str">
            <v>0310</v>
          </cell>
        </row>
        <row r="2283">
          <cell r="B2283" t="str">
            <v>031022734</v>
          </cell>
          <cell r="C2283" t="str">
            <v>全自动打包机</v>
          </cell>
          <cell r="D2283" t="str">
            <v>MH-102B</v>
          </cell>
          <cell r="E2283">
            <v>18965.52</v>
          </cell>
          <cell r="F2283">
            <v>12707.22</v>
          </cell>
          <cell r="G2283">
            <v>6258.3</v>
          </cell>
          <cell r="H2283">
            <v>0</v>
          </cell>
          <cell r="I2283" t="str">
            <v>2019.05.31</v>
          </cell>
          <cell r="J2283" t="str">
            <v>96</v>
          </cell>
          <cell r="K2283" t="str">
            <v>剂型设备</v>
          </cell>
          <cell r="L2283" t="str">
            <v>肥东制剂分厂</v>
          </cell>
          <cell r="M2283" t="str">
            <v>肥东制剂13#车间</v>
          </cell>
          <cell r="N2283" t="str">
            <v>杭州永创智能</v>
          </cell>
          <cell r="O2283" t="str">
            <v>189.66</v>
          </cell>
          <cell r="P2283" t="str">
            <v>2,275.92</v>
          </cell>
          <cell r="Q2283" t="str">
            <v>758.62</v>
          </cell>
          <cell r="R2283" t="str">
            <v>67</v>
          </cell>
          <cell r="S2283" t="str">
            <v>平均年限法(一)</v>
          </cell>
          <cell r="T2283" t="str">
            <v>在用</v>
          </cell>
          <cell r="U2283" t="str">
            <v>直接购入</v>
          </cell>
          <cell r="V2283" t="str">
            <v>王桂珍</v>
          </cell>
          <cell r="W2283" t="str">
            <v>2019.05.31</v>
          </cell>
          <cell r="X2283" t="str">
            <v>记--955</v>
          </cell>
        </row>
        <row r="2283">
          <cell r="AA2283" t="str">
            <v>0310</v>
          </cell>
        </row>
        <row r="2284">
          <cell r="B2284" t="str">
            <v>031022735</v>
          </cell>
          <cell r="C2284" t="str">
            <v>全自动打包机</v>
          </cell>
          <cell r="D2284" t="str">
            <v>MH-102B</v>
          </cell>
          <cell r="E2284">
            <v>18965.51</v>
          </cell>
          <cell r="F2284">
            <v>12707.22</v>
          </cell>
          <cell r="G2284">
            <v>6258.29</v>
          </cell>
          <cell r="H2284">
            <v>0</v>
          </cell>
          <cell r="I2284" t="str">
            <v>2019.05.31</v>
          </cell>
          <cell r="J2284" t="str">
            <v>96</v>
          </cell>
          <cell r="K2284" t="str">
            <v>剂型设备</v>
          </cell>
          <cell r="L2284" t="str">
            <v>肥东制剂分厂</v>
          </cell>
          <cell r="M2284" t="str">
            <v>肥东制剂13#车间</v>
          </cell>
          <cell r="N2284" t="str">
            <v>杭州永创智能</v>
          </cell>
          <cell r="O2284" t="str">
            <v>189.66</v>
          </cell>
          <cell r="P2284" t="str">
            <v>2,275.92</v>
          </cell>
          <cell r="Q2284" t="str">
            <v>758.62</v>
          </cell>
          <cell r="R2284" t="str">
            <v>67</v>
          </cell>
          <cell r="S2284" t="str">
            <v>平均年限法(一)</v>
          </cell>
          <cell r="T2284" t="str">
            <v>在用</v>
          </cell>
          <cell r="U2284" t="str">
            <v>直接购入</v>
          </cell>
          <cell r="V2284" t="str">
            <v>王桂珍</v>
          </cell>
          <cell r="W2284" t="str">
            <v>2019.05.31</v>
          </cell>
          <cell r="X2284" t="str">
            <v>记--955</v>
          </cell>
        </row>
        <row r="2284">
          <cell r="AA2284" t="str">
            <v>0310</v>
          </cell>
        </row>
        <row r="2285">
          <cell r="B2285" t="str">
            <v>031022736</v>
          </cell>
          <cell r="C2285" t="str">
            <v>全自动打包机</v>
          </cell>
          <cell r="D2285" t="str">
            <v>MH-102B</v>
          </cell>
          <cell r="E2285">
            <v>18965.52</v>
          </cell>
          <cell r="F2285">
            <v>12707.22</v>
          </cell>
          <cell r="G2285">
            <v>6258.3</v>
          </cell>
          <cell r="H2285">
            <v>0</v>
          </cell>
          <cell r="I2285" t="str">
            <v>2019.05.31</v>
          </cell>
          <cell r="J2285" t="str">
            <v>96</v>
          </cell>
          <cell r="K2285" t="str">
            <v>剂型设备</v>
          </cell>
          <cell r="L2285" t="str">
            <v>肥东制剂分厂</v>
          </cell>
          <cell r="M2285" t="str">
            <v>肥东制剂13#车间</v>
          </cell>
          <cell r="N2285" t="str">
            <v>杭州永创智能</v>
          </cell>
          <cell r="O2285" t="str">
            <v>189.66</v>
          </cell>
          <cell r="P2285" t="str">
            <v>2,275.92</v>
          </cell>
          <cell r="Q2285" t="str">
            <v>758.62</v>
          </cell>
          <cell r="R2285" t="str">
            <v>67</v>
          </cell>
          <cell r="S2285" t="str">
            <v>平均年限法(一)</v>
          </cell>
          <cell r="T2285" t="str">
            <v>在用</v>
          </cell>
          <cell r="U2285" t="str">
            <v>直接购入</v>
          </cell>
          <cell r="V2285" t="str">
            <v>王桂珍</v>
          </cell>
          <cell r="W2285" t="str">
            <v>2019.05.31</v>
          </cell>
          <cell r="X2285" t="str">
            <v>记--955</v>
          </cell>
        </row>
        <row r="2285">
          <cell r="AA2285" t="str">
            <v>0310</v>
          </cell>
        </row>
        <row r="2286">
          <cell r="B2286" t="str">
            <v>032100031</v>
          </cell>
          <cell r="C2286" t="str">
            <v>热转印打码机</v>
          </cell>
          <cell r="D2286" t="str">
            <v>DO3S</v>
          </cell>
          <cell r="E2286">
            <v>23451.33</v>
          </cell>
          <cell r="F2286">
            <v>15712.17</v>
          </cell>
          <cell r="G2286">
            <v>7739.16</v>
          </cell>
          <cell r="H2286">
            <v>0</v>
          </cell>
          <cell r="I2286" t="str">
            <v>2019.05.31</v>
          </cell>
          <cell r="J2286" t="str">
            <v>96</v>
          </cell>
          <cell r="K2286" t="str">
            <v>5000吨杀虫剂可湿粉工程（水溶肥）</v>
          </cell>
          <cell r="L2286" t="str">
            <v>肥东制剂分厂</v>
          </cell>
          <cell r="M2286" t="str">
            <v>肥东制剂12#车间</v>
          </cell>
          <cell r="N2286" t="str">
            <v>上海迪晓喷码</v>
          </cell>
          <cell r="O2286" t="str">
            <v>234.51</v>
          </cell>
          <cell r="P2286" t="str">
            <v>2,814.12</v>
          </cell>
          <cell r="Q2286" t="str">
            <v>938.05</v>
          </cell>
          <cell r="R2286" t="str">
            <v>67</v>
          </cell>
          <cell r="S2286" t="str">
            <v>平均年限法(一)</v>
          </cell>
          <cell r="T2286" t="str">
            <v>在用</v>
          </cell>
          <cell r="U2286" t="str">
            <v>直接购入</v>
          </cell>
          <cell r="V2286" t="str">
            <v>王桂珍</v>
          </cell>
          <cell r="W2286" t="str">
            <v>2019.05.31</v>
          </cell>
          <cell r="X2286" t="str">
            <v>记--957</v>
          </cell>
        </row>
        <row r="2286">
          <cell r="AA2286" t="str">
            <v>0321</v>
          </cell>
        </row>
        <row r="2287">
          <cell r="B2287" t="str">
            <v>031900095</v>
          </cell>
          <cell r="C2287" t="str">
            <v>热转印打码机</v>
          </cell>
          <cell r="D2287" t="str">
            <v>X40-32</v>
          </cell>
          <cell r="E2287">
            <v>23628.32</v>
          </cell>
          <cell r="F2287">
            <v>15830.76</v>
          </cell>
          <cell r="G2287">
            <v>7797.56</v>
          </cell>
          <cell r="H2287">
            <v>0</v>
          </cell>
          <cell r="I2287" t="str">
            <v>2019.05.31</v>
          </cell>
          <cell r="J2287" t="str">
            <v>96</v>
          </cell>
          <cell r="K2287" t="str">
            <v>气流粉碎装置--肥东分厂</v>
          </cell>
          <cell r="L2287" t="str">
            <v>肥东制剂分厂</v>
          </cell>
          <cell r="M2287" t="str">
            <v>肥东制剂气粉袋装</v>
          </cell>
          <cell r="N2287" t="str">
            <v>合肥唐亚喷码设备</v>
          </cell>
          <cell r="O2287" t="str">
            <v>236.28</v>
          </cell>
          <cell r="P2287" t="str">
            <v>2,835.36</v>
          </cell>
          <cell r="Q2287" t="str">
            <v>945.13</v>
          </cell>
          <cell r="R2287" t="str">
            <v>67</v>
          </cell>
          <cell r="S2287" t="str">
            <v>平均年限法(一)</v>
          </cell>
          <cell r="T2287" t="str">
            <v>在用</v>
          </cell>
          <cell r="U2287" t="str">
            <v>直接购入</v>
          </cell>
          <cell r="V2287" t="str">
            <v>王桂珍</v>
          </cell>
          <cell r="W2287" t="str">
            <v>2019.05.31</v>
          </cell>
          <cell r="X2287" t="str">
            <v>记--959</v>
          </cell>
        </row>
        <row r="2287">
          <cell r="AA2287" t="str">
            <v>0319</v>
          </cell>
        </row>
        <row r="2288">
          <cell r="B2288" t="str">
            <v>031900096</v>
          </cell>
          <cell r="C2288" t="str">
            <v>热转印打码机</v>
          </cell>
          <cell r="D2288" t="str">
            <v>X40-32</v>
          </cell>
          <cell r="E2288">
            <v>23706.9</v>
          </cell>
          <cell r="F2288">
            <v>15883.69</v>
          </cell>
          <cell r="G2288">
            <v>7823.21</v>
          </cell>
          <cell r="H2288">
            <v>0</v>
          </cell>
          <cell r="I2288" t="str">
            <v>2019.05.31</v>
          </cell>
          <cell r="J2288" t="str">
            <v>96</v>
          </cell>
          <cell r="K2288" t="str">
            <v>气流粉碎装置--肥东分厂</v>
          </cell>
          <cell r="L2288" t="str">
            <v>肥东制剂分厂</v>
          </cell>
          <cell r="M2288" t="str">
            <v>肥东制剂气粉袋装</v>
          </cell>
          <cell r="N2288" t="str">
            <v>合肥唐亚喷码设备</v>
          </cell>
          <cell r="O2288" t="str">
            <v>237.07</v>
          </cell>
          <cell r="P2288" t="str">
            <v>2,844.84</v>
          </cell>
          <cell r="Q2288" t="str">
            <v>948.28</v>
          </cell>
          <cell r="R2288" t="str">
            <v>67</v>
          </cell>
          <cell r="S2288" t="str">
            <v>平均年限法(一)</v>
          </cell>
          <cell r="T2288" t="str">
            <v>在用</v>
          </cell>
          <cell r="U2288" t="str">
            <v>直接购入</v>
          </cell>
          <cell r="V2288" t="str">
            <v>王桂珍</v>
          </cell>
          <cell r="W2288" t="str">
            <v>2019.05.31</v>
          </cell>
          <cell r="X2288" t="str">
            <v>记--959</v>
          </cell>
        </row>
        <row r="2288">
          <cell r="AA2288" t="str">
            <v>0319</v>
          </cell>
        </row>
        <row r="2289">
          <cell r="B2289" t="str">
            <v>030200162</v>
          </cell>
          <cell r="C2289" t="str">
            <v>玻璃钢风机</v>
          </cell>
          <cell r="D2289" t="str">
            <v>BF4-72-3.6A</v>
          </cell>
          <cell r="E2289">
            <v>4741.38</v>
          </cell>
          <cell r="F2289">
            <v>3176.47</v>
          </cell>
          <cell r="G2289">
            <v>1564.91</v>
          </cell>
          <cell r="H2289">
            <v>0</v>
          </cell>
          <cell r="I2289" t="str">
            <v>2019.05.31</v>
          </cell>
          <cell r="J2289" t="str">
            <v>96</v>
          </cell>
          <cell r="K2289" t="str">
            <v>污水设备</v>
          </cell>
          <cell r="L2289" t="str">
            <v>肥东合成分厂</v>
          </cell>
          <cell r="M2289" t="str">
            <v>肥东合成污水站</v>
          </cell>
          <cell r="N2289" t="str">
            <v>浙东天宏风机</v>
          </cell>
          <cell r="O2289" t="str">
            <v>47.41</v>
          </cell>
          <cell r="P2289" t="str">
            <v>568.92</v>
          </cell>
          <cell r="Q2289" t="str">
            <v>189.66</v>
          </cell>
          <cell r="R2289" t="str">
            <v>67</v>
          </cell>
          <cell r="S2289" t="str">
            <v>平均年限法(一)</v>
          </cell>
          <cell r="T2289" t="str">
            <v>在用</v>
          </cell>
          <cell r="U2289" t="str">
            <v>直接购入</v>
          </cell>
          <cell r="V2289" t="str">
            <v>王桂珍</v>
          </cell>
          <cell r="W2289" t="str">
            <v>2019.05.31</v>
          </cell>
          <cell r="X2289" t="str">
            <v>记--963</v>
          </cell>
        </row>
        <row r="2289">
          <cell r="AA2289" t="str">
            <v>0302</v>
          </cell>
        </row>
        <row r="2290">
          <cell r="B2290" t="str">
            <v>030200163</v>
          </cell>
          <cell r="C2290" t="str">
            <v>玻璃钢风机</v>
          </cell>
          <cell r="D2290" t="str">
            <v>BF4-72-3.6A</v>
          </cell>
          <cell r="E2290">
            <v>4741.38</v>
          </cell>
          <cell r="F2290">
            <v>3176.47</v>
          </cell>
          <cell r="G2290">
            <v>1564.91</v>
          </cell>
          <cell r="H2290">
            <v>0</v>
          </cell>
          <cell r="I2290" t="str">
            <v>2019.05.31</v>
          </cell>
          <cell r="J2290" t="str">
            <v>96</v>
          </cell>
          <cell r="K2290" t="str">
            <v>污水设备</v>
          </cell>
          <cell r="L2290" t="str">
            <v>肥东合成分厂</v>
          </cell>
          <cell r="M2290" t="str">
            <v>肥东合成污水站</v>
          </cell>
          <cell r="N2290" t="str">
            <v>浙东天宏风机</v>
          </cell>
          <cell r="O2290" t="str">
            <v>47.41</v>
          </cell>
          <cell r="P2290" t="str">
            <v>568.92</v>
          </cell>
          <cell r="Q2290" t="str">
            <v>189.66</v>
          </cell>
          <cell r="R2290" t="str">
            <v>67</v>
          </cell>
          <cell r="S2290" t="str">
            <v>平均年限法(一)</v>
          </cell>
          <cell r="T2290" t="str">
            <v>在用</v>
          </cell>
          <cell r="U2290" t="str">
            <v>直接购入</v>
          </cell>
          <cell r="V2290" t="str">
            <v>王桂珍</v>
          </cell>
          <cell r="W2290" t="str">
            <v>2019.05.31</v>
          </cell>
          <cell r="X2290" t="str">
            <v>记--963</v>
          </cell>
        </row>
        <row r="2290">
          <cell r="AA2290" t="str">
            <v>0302</v>
          </cell>
        </row>
        <row r="2291">
          <cell r="B2291" t="str">
            <v>030200164</v>
          </cell>
          <cell r="C2291" t="str">
            <v>浓硫酸储罐</v>
          </cell>
          <cell r="D2291" t="str">
            <v>10M3</v>
          </cell>
          <cell r="E2291">
            <v>21238.94</v>
          </cell>
          <cell r="F2291">
            <v>14230.13</v>
          </cell>
          <cell r="G2291">
            <v>7008.81</v>
          </cell>
          <cell r="H2291">
            <v>0</v>
          </cell>
          <cell r="I2291" t="str">
            <v>2019.05.31</v>
          </cell>
          <cell r="J2291" t="str">
            <v>96</v>
          </cell>
          <cell r="K2291" t="str">
            <v>污水设备</v>
          </cell>
          <cell r="L2291" t="str">
            <v>肥东合成分厂</v>
          </cell>
          <cell r="M2291" t="str">
            <v>肥东合成污水岗位</v>
          </cell>
          <cell r="N2291" t="str">
            <v>南通源泉压力容器</v>
          </cell>
          <cell r="O2291" t="str">
            <v>212.39</v>
          </cell>
          <cell r="P2291" t="str">
            <v>2,548.68</v>
          </cell>
          <cell r="Q2291" t="str">
            <v>849.56</v>
          </cell>
          <cell r="R2291" t="str">
            <v>67</v>
          </cell>
          <cell r="S2291" t="str">
            <v>平均年限法(一)</v>
          </cell>
          <cell r="T2291" t="str">
            <v>在用</v>
          </cell>
          <cell r="U2291" t="str">
            <v>直接购入</v>
          </cell>
          <cell r="V2291" t="str">
            <v>王桂珍</v>
          </cell>
          <cell r="W2291" t="str">
            <v>2019.05.31</v>
          </cell>
          <cell r="X2291" t="str">
            <v>记--965</v>
          </cell>
        </row>
        <row r="2291">
          <cell r="AA2291" t="str">
            <v>0302</v>
          </cell>
        </row>
        <row r="2292">
          <cell r="B2292" t="str">
            <v>030800210</v>
          </cell>
          <cell r="C2292" t="str">
            <v>液氯汽化器</v>
          </cell>
          <cell r="D2292" t="str">
            <v>F=2.5M3</v>
          </cell>
          <cell r="E2292">
            <v>10619.47</v>
          </cell>
          <cell r="F2292">
            <v>7114.73</v>
          </cell>
          <cell r="G2292">
            <v>3504.74</v>
          </cell>
          <cell r="H2292">
            <v>0</v>
          </cell>
          <cell r="I2292" t="str">
            <v>2019.05.31</v>
          </cell>
          <cell r="J2292" t="str">
            <v>96</v>
          </cell>
          <cell r="K2292" t="str">
            <v>烟嘧装置（合成一车间）</v>
          </cell>
          <cell r="L2292" t="str">
            <v>肥东合成分厂</v>
          </cell>
          <cell r="M2292" t="str">
            <v>肥东合成一车间（磺隆）</v>
          </cell>
          <cell r="N2292" t="str">
            <v>江苏新世纪民生化工</v>
          </cell>
          <cell r="O2292" t="str">
            <v>106.19</v>
          </cell>
          <cell r="P2292" t="str">
            <v>1,274.28</v>
          </cell>
          <cell r="Q2292" t="str">
            <v>424.78</v>
          </cell>
          <cell r="R2292" t="str">
            <v>67</v>
          </cell>
          <cell r="S2292" t="str">
            <v>平均年限法(一)</v>
          </cell>
          <cell r="T2292" t="str">
            <v>在用</v>
          </cell>
          <cell r="U2292" t="str">
            <v>直接购入</v>
          </cell>
          <cell r="V2292" t="str">
            <v>王桂珍</v>
          </cell>
          <cell r="W2292" t="str">
            <v>2019.05.31</v>
          </cell>
          <cell r="X2292" t="str">
            <v>记--967</v>
          </cell>
        </row>
        <row r="2292">
          <cell r="AA2292" t="str">
            <v>0308</v>
          </cell>
        </row>
        <row r="2293">
          <cell r="B2293" t="str">
            <v>030800211</v>
          </cell>
          <cell r="C2293" t="str">
            <v>液氯汽化器</v>
          </cell>
          <cell r="D2293" t="str">
            <v>F=2.5M3</v>
          </cell>
          <cell r="E2293">
            <v>10619.47</v>
          </cell>
          <cell r="F2293">
            <v>7114.73</v>
          </cell>
          <cell r="G2293">
            <v>3504.74</v>
          </cell>
          <cell r="H2293">
            <v>0</v>
          </cell>
          <cell r="I2293" t="str">
            <v>2019.05.31</v>
          </cell>
          <cell r="J2293" t="str">
            <v>96</v>
          </cell>
          <cell r="K2293" t="str">
            <v>烟嘧装置（合成一车间）</v>
          </cell>
          <cell r="L2293" t="str">
            <v>肥东合成分厂</v>
          </cell>
          <cell r="M2293" t="str">
            <v>肥东合成一车间（磺隆）</v>
          </cell>
          <cell r="N2293" t="str">
            <v>江苏新世纪民生化工</v>
          </cell>
          <cell r="O2293" t="str">
            <v>106.19</v>
          </cell>
          <cell r="P2293" t="str">
            <v>1,274.28</v>
          </cell>
          <cell r="Q2293" t="str">
            <v>424.78</v>
          </cell>
          <cell r="R2293" t="str">
            <v>67</v>
          </cell>
          <cell r="S2293" t="str">
            <v>平均年限法(一)</v>
          </cell>
          <cell r="T2293" t="str">
            <v>在用</v>
          </cell>
          <cell r="U2293" t="str">
            <v>直接购入</v>
          </cell>
          <cell r="V2293" t="str">
            <v>王桂珍</v>
          </cell>
          <cell r="W2293" t="str">
            <v>2019.05.31</v>
          </cell>
          <cell r="X2293" t="str">
            <v>记--967</v>
          </cell>
        </row>
        <row r="2293">
          <cell r="AA2293" t="str">
            <v>0308</v>
          </cell>
        </row>
        <row r="2294">
          <cell r="B2294" t="str">
            <v>031022737</v>
          </cell>
          <cell r="C2294" t="str">
            <v>电动隔膜泵</v>
          </cell>
          <cell r="D2294" t="str">
            <v>DBY-65ZF(防爆）</v>
          </cell>
          <cell r="E2294">
            <v>8189.66</v>
          </cell>
          <cell r="F2294">
            <v>5487.3</v>
          </cell>
          <cell r="G2294">
            <v>2702.36</v>
          </cell>
          <cell r="H2294">
            <v>0</v>
          </cell>
          <cell r="I2294" t="str">
            <v>2019.05.31</v>
          </cell>
          <cell r="J2294" t="str">
            <v>96</v>
          </cell>
          <cell r="K2294" t="str">
            <v>剂型设备</v>
          </cell>
          <cell r="L2294" t="str">
            <v>肥东制剂分厂</v>
          </cell>
          <cell r="M2294" t="str">
            <v>肥东制剂12#车间</v>
          </cell>
          <cell r="N2294" t="str">
            <v>上海华工水泵厂</v>
          </cell>
          <cell r="O2294" t="str">
            <v>81.90</v>
          </cell>
          <cell r="P2294" t="str">
            <v>982.80</v>
          </cell>
          <cell r="Q2294" t="str">
            <v>327.59</v>
          </cell>
          <cell r="R2294" t="str">
            <v>67</v>
          </cell>
          <cell r="S2294" t="str">
            <v>平均年限法(一)</v>
          </cell>
          <cell r="T2294" t="str">
            <v>在用</v>
          </cell>
          <cell r="U2294" t="str">
            <v>直接购入</v>
          </cell>
          <cell r="V2294" t="str">
            <v>王桂珍</v>
          </cell>
          <cell r="W2294" t="str">
            <v>2019.05.31</v>
          </cell>
          <cell r="X2294" t="str">
            <v>记--969</v>
          </cell>
        </row>
        <row r="2294">
          <cell r="AA2294" t="str">
            <v>0310</v>
          </cell>
        </row>
        <row r="2295">
          <cell r="B2295" t="str">
            <v>030200165</v>
          </cell>
          <cell r="C2295" t="str">
            <v>塑料水箱</v>
          </cell>
          <cell r="D2295" t="str">
            <v>PT-10000L-B</v>
          </cell>
          <cell r="E2295">
            <v>4977.87</v>
          </cell>
          <cell r="F2295">
            <v>3335.26</v>
          </cell>
          <cell r="G2295">
            <v>1471.76</v>
          </cell>
          <cell r="H2295">
            <v>170.85</v>
          </cell>
          <cell r="I2295" t="str">
            <v>2019.05.31</v>
          </cell>
          <cell r="J2295" t="str">
            <v>96</v>
          </cell>
          <cell r="K2295" t="str">
            <v>污水设备</v>
          </cell>
          <cell r="L2295" t="str">
            <v>肥东合成分厂</v>
          </cell>
          <cell r="M2295" t="str">
            <v>肥东合成污水站</v>
          </cell>
          <cell r="N2295" t="str">
            <v>江苏林辉塑料</v>
          </cell>
          <cell r="O2295" t="str">
            <v>49.78</v>
          </cell>
          <cell r="P2295" t="str">
            <v>597.36</v>
          </cell>
          <cell r="Q2295" t="str">
            <v>199.11</v>
          </cell>
          <cell r="R2295" t="str">
            <v>67</v>
          </cell>
          <cell r="S2295" t="str">
            <v>平均年限法(一)</v>
          </cell>
          <cell r="T2295" t="str">
            <v>在用</v>
          </cell>
          <cell r="U2295" t="str">
            <v>直接购入</v>
          </cell>
          <cell r="V2295" t="str">
            <v>王桂珍</v>
          </cell>
          <cell r="W2295" t="str">
            <v>2019.05.31</v>
          </cell>
          <cell r="X2295" t="str">
            <v>记--971</v>
          </cell>
        </row>
        <row r="2295">
          <cell r="AA2295" t="str">
            <v>0302</v>
          </cell>
        </row>
        <row r="2296">
          <cell r="B2296" t="str">
            <v>030200166</v>
          </cell>
          <cell r="C2296" t="str">
            <v>塑料水箱</v>
          </cell>
          <cell r="D2296" t="str">
            <v>PT-10000L-B</v>
          </cell>
          <cell r="E2296">
            <v>4977.89</v>
          </cell>
          <cell r="F2296">
            <v>3335.26</v>
          </cell>
          <cell r="G2296">
            <v>1471.76</v>
          </cell>
          <cell r="H2296">
            <v>170.87</v>
          </cell>
          <cell r="I2296" t="str">
            <v>2019.05.31</v>
          </cell>
          <cell r="J2296" t="str">
            <v>96</v>
          </cell>
          <cell r="K2296" t="str">
            <v>污水设备</v>
          </cell>
          <cell r="L2296" t="str">
            <v>肥东合成分厂</v>
          </cell>
          <cell r="M2296" t="str">
            <v>肥东合成污水站</v>
          </cell>
          <cell r="N2296" t="str">
            <v>江苏林辉塑料</v>
          </cell>
          <cell r="O2296" t="str">
            <v>49.78</v>
          </cell>
          <cell r="P2296" t="str">
            <v>597.36</v>
          </cell>
          <cell r="Q2296" t="str">
            <v>199.12</v>
          </cell>
          <cell r="R2296" t="str">
            <v>67</v>
          </cell>
          <cell r="S2296" t="str">
            <v>平均年限法(一)</v>
          </cell>
          <cell r="T2296" t="str">
            <v>在用</v>
          </cell>
          <cell r="U2296" t="str">
            <v>直接购入</v>
          </cell>
          <cell r="V2296" t="str">
            <v>王桂珍</v>
          </cell>
          <cell r="W2296" t="str">
            <v>2019.05.31</v>
          </cell>
          <cell r="X2296" t="str">
            <v>记--971</v>
          </cell>
        </row>
        <row r="2296">
          <cell r="AA2296" t="str">
            <v>0302</v>
          </cell>
        </row>
        <row r="2297">
          <cell r="B2297" t="str">
            <v>030200167</v>
          </cell>
          <cell r="C2297" t="str">
            <v>塑料水箱</v>
          </cell>
          <cell r="D2297" t="str">
            <v>PT-10000L-B</v>
          </cell>
          <cell r="E2297">
            <v>4977.87</v>
          </cell>
          <cell r="F2297">
            <v>3335.26</v>
          </cell>
          <cell r="G2297">
            <v>1471.76</v>
          </cell>
          <cell r="H2297">
            <v>170.85</v>
          </cell>
          <cell r="I2297" t="str">
            <v>2019.05.31</v>
          </cell>
          <cell r="J2297" t="str">
            <v>96</v>
          </cell>
          <cell r="K2297" t="str">
            <v>污水设备</v>
          </cell>
          <cell r="L2297" t="str">
            <v>肥东合成分厂</v>
          </cell>
          <cell r="M2297" t="str">
            <v>肥东合成污水站</v>
          </cell>
          <cell r="N2297" t="str">
            <v>江苏林辉塑料</v>
          </cell>
          <cell r="O2297" t="str">
            <v>49.78</v>
          </cell>
          <cell r="P2297" t="str">
            <v>597.36</v>
          </cell>
          <cell r="Q2297" t="str">
            <v>199.11</v>
          </cell>
          <cell r="R2297" t="str">
            <v>67</v>
          </cell>
          <cell r="S2297" t="str">
            <v>平均年限法(一)</v>
          </cell>
          <cell r="T2297" t="str">
            <v>在用</v>
          </cell>
          <cell r="U2297" t="str">
            <v>直接购入</v>
          </cell>
          <cell r="V2297" t="str">
            <v>王桂珍</v>
          </cell>
          <cell r="W2297" t="str">
            <v>2019.05.31</v>
          </cell>
          <cell r="X2297" t="str">
            <v>记--971</v>
          </cell>
        </row>
        <row r="2297">
          <cell r="AA2297" t="str">
            <v>0302</v>
          </cell>
        </row>
        <row r="2298">
          <cell r="B2298" t="str">
            <v>030200168</v>
          </cell>
          <cell r="C2298" t="str">
            <v>塑料水箱</v>
          </cell>
          <cell r="D2298" t="str">
            <v>PT-10000L-B</v>
          </cell>
          <cell r="E2298">
            <v>4977.87</v>
          </cell>
          <cell r="F2298">
            <v>3335.26</v>
          </cell>
          <cell r="G2298">
            <v>1471.76</v>
          </cell>
          <cell r="H2298">
            <v>170.85</v>
          </cell>
          <cell r="I2298" t="str">
            <v>2019.05.31</v>
          </cell>
          <cell r="J2298" t="str">
            <v>96</v>
          </cell>
          <cell r="K2298" t="str">
            <v>污水设备</v>
          </cell>
          <cell r="L2298" t="str">
            <v>肥东合成分厂</v>
          </cell>
          <cell r="M2298" t="str">
            <v>肥东合成污水站</v>
          </cell>
          <cell r="N2298" t="str">
            <v>江苏林辉塑料</v>
          </cell>
          <cell r="O2298" t="str">
            <v>49.78</v>
          </cell>
          <cell r="P2298" t="str">
            <v>597.36</v>
          </cell>
          <cell r="Q2298" t="str">
            <v>199.11</v>
          </cell>
          <cell r="R2298" t="str">
            <v>67</v>
          </cell>
          <cell r="S2298" t="str">
            <v>平均年限法(一)</v>
          </cell>
          <cell r="T2298" t="str">
            <v>在用</v>
          </cell>
          <cell r="U2298" t="str">
            <v>直接购入</v>
          </cell>
          <cell r="V2298" t="str">
            <v>王桂珍</v>
          </cell>
          <cell r="W2298" t="str">
            <v>2019.05.31</v>
          </cell>
          <cell r="X2298" t="str">
            <v>记--971</v>
          </cell>
        </row>
        <row r="2298">
          <cell r="AA2298" t="str">
            <v>0302</v>
          </cell>
        </row>
        <row r="2299">
          <cell r="B2299" t="str">
            <v>030700283</v>
          </cell>
          <cell r="C2299" t="str">
            <v>塑料水箱</v>
          </cell>
          <cell r="D2299" t="str">
            <v>PT-50000L</v>
          </cell>
          <cell r="E2299">
            <v>41150.44</v>
          </cell>
          <cell r="F2299">
            <v>23867</v>
          </cell>
          <cell r="G2299">
            <v>1350</v>
          </cell>
          <cell r="H2299">
            <v>15933.44</v>
          </cell>
          <cell r="I2299" t="str">
            <v>2019.06.22</v>
          </cell>
          <cell r="J2299" t="str">
            <v>96</v>
          </cell>
          <cell r="K2299" t="str">
            <v>精喹装置（合成二车间）</v>
          </cell>
          <cell r="L2299" t="str">
            <v>肥东合成分厂</v>
          </cell>
          <cell r="M2299" t="str">
            <v>肥东分厂罐区</v>
          </cell>
          <cell r="N2299" t="str">
            <v>江苏林辉塑料制品</v>
          </cell>
          <cell r="O2299" t="str">
            <v>0.00</v>
          </cell>
          <cell r="P2299" t="str">
            <v>4,526.50</v>
          </cell>
          <cell r="Q2299" t="str">
            <v>1,646.02</v>
          </cell>
          <cell r="R2299" t="str">
            <v>66</v>
          </cell>
          <cell r="S2299" t="str">
            <v>平均年限法(一)</v>
          </cell>
          <cell r="T2299" t="str">
            <v>在用</v>
          </cell>
          <cell r="U2299" t="str">
            <v>直接购入</v>
          </cell>
          <cell r="V2299" t="str">
            <v>王桂珍</v>
          </cell>
          <cell r="W2299" t="str">
            <v>2019.06.22</v>
          </cell>
          <cell r="X2299" t="str">
            <v>记--61</v>
          </cell>
        </row>
        <row r="2299">
          <cell r="AA2299" t="str">
            <v>0307</v>
          </cell>
        </row>
        <row r="2300">
          <cell r="B2300" t="str">
            <v>030200169</v>
          </cell>
          <cell r="C2300" t="str">
            <v>管道清洗机</v>
          </cell>
          <cell r="D2300" t="str">
            <v>KT-206</v>
          </cell>
          <cell r="E2300">
            <v>29203.54</v>
          </cell>
          <cell r="F2300">
            <v>19274.64</v>
          </cell>
          <cell r="G2300">
            <v>9928.9</v>
          </cell>
          <cell r="H2300">
            <v>0</v>
          </cell>
          <cell r="I2300" t="str">
            <v>2019.06.23</v>
          </cell>
          <cell r="J2300" t="str">
            <v>96</v>
          </cell>
          <cell r="K2300" t="str">
            <v>污水设备</v>
          </cell>
          <cell r="L2300" t="str">
            <v>肥东合成分厂</v>
          </cell>
          <cell r="M2300" t="str">
            <v>肥东合成分厂</v>
          </cell>
          <cell r="N2300" t="str">
            <v>安徽快通管道清洗科技</v>
          </cell>
          <cell r="O2300" t="str">
            <v>292.04</v>
          </cell>
          <cell r="P2300" t="str">
            <v>3,504.48</v>
          </cell>
          <cell r="Q2300" t="str">
            <v>1,168.14</v>
          </cell>
          <cell r="R2300" t="str">
            <v>66</v>
          </cell>
          <cell r="S2300" t="str">
            <v>平均年限法(一)</v>
          </cell>
          <cell r="T2300" t="str">
            <v>在用</v>
          </cell>
          <cell r="U2300" t="str">
            <v>直接购入</v>
          </cell>
          <cell r="V2300" t="str">
            <v>王桂珍</v>
          </cell>
          <cell r="W2300" t="str">
            <v>2019.06.23</v>
          </cell>
          <cell r="X2300" t="str">
            <v>记--603</v>
          </cell>
        </row>
        <row r="2300">
          <cell r="AA2300" t="str">
            <v>0302</v>
          </cell>
        </row>
        <row r="2301">
          <cell r="B2301" t="str">
            <v>030200170</v>
          </cell>
          <cell r="C2301" t="str">
            <v>不锈钢螺杆泵</v>
          </cell>
          <cell r="D2301" t="str">
            <v>LG50-1</v>
          </cell>
          <cell r="E2301">
            <v>8620.69</v>
          </cell>
          <cell r="F2301">
            <v>5689.86</v>
          </cell>
          <cell r="G2301">
            <v>2930.83</v>
          </cell>
          <cell r="H2301">
            <v>0</v>
          </cell>
          <cell r="I2301" t="str">
            <v>2019.06.23</v>
          </cell>
          <cell r="J2301" t="str">
            <v>96</v>
          </cell>
          <cell r="K2301" t="str">
            <v>污水设备</v>
          </cell>
          <cell r="L2301" t="str">
            <v>肥东合成分厂</v>
          </cell>
          <cell r="M2301" t="str">
            <v>肥东合成污水</v>
          </cell>
          <cell r="N2301" t="str">
            <v>安徽通能泵阀销售公司</v>
          </cell>
          <cell r="O2301" t="str">
            <v>86.21</v>
          </cell>
          <cell r="P2301" t="str">
            <v>1,034.52</v>
          </cell>
          <cell r="Q2301" t="str">
            <v>344.83</v>
          </cell>
          <cell r="R2301" t="str">
            <v>66</v>
          </cell>
          <cell r="S2301" t="str">
            <v>平均年限法(一)</v>
          </cell>
          <cell r="T2301" t="str">
            <v>在用</v>
          </cell>
          <cell r="U2301" t="str">
            <v>直接购入</v>
          </cell>
          <cell r="V2301" t="str">
            <v>王桂珍</v>
          </cell>
          <cell r="W2301" t="str">
            <v>2019.06.23</v>
          </cell>
          <cell r="X2301" t="str">
            <v>记--605</v>
          </cell>
        </row>
        <row r="2301">
          <cell r="AA2301" t="str">
            <v>0302</v>
          </cell>
        </row>
        <row r="2302">
          <cell r="B2302" t="str">
            <v>032100032</v>
          </cell>
          <cell r="C2302" t="str">
            <v>自动化袋式包装机180（升级增加双剪刀双出袋功能）</v>
          </cell>
          <cell r="D2302" t="str">
            <v>FJ-180，2022年12月升级增加双剪刀双出袋功能，DJZ-180</v>
          </cell>
          <cell r="E2302">
            <v>213892.27</v>
          </cell>
          <cell r="F2302">
            <v>124814.8</v>
          </cell>
          <cell r="G2302">
            <v>89077.47</v>
          </cell>
          <cell r="H2302">
            <v>0</v>
          </cell>
          <cell r="I2302" t="str">
            <v>2019.06.23</v>
          </cell>
          <cell r="J2302" t="str">
            <v>96</v>
          </cell>
          <cell r="K2302" t="str">
            <v>5000吨杀虫剂可湿粉工程（水溶肥）</v>
          </cell>
          <cell r="L2302" t="str">
            <v>肥东作物营养</v>
          </cell>
          <cell r="M2302" t="str">
            <v>肥东制剂12#车间肥料部</v>
          </cell>
          <cell r="N2302" t="str">
            <v>江苏汤姆保装机械公司</v>
          </cell>
          <cell r="O2302" t="str">
            <v>2,138.92</v>
          </cell>
          <cell r="P2302" t="str">
            <v>25,667.04</v>
          </cell>
          <cell r="Q2302" t="str">
            <v>8,555.70</v>
          </cell>
          <cell r="R2302" t="str">
            <v>66</v>
          </cell>
          <cell r="S2302" t="str">
            <v>平均年限法(一)</v>
          </cell>
          <cell r="T2302" t="str">
            <v>在用</v>
          </cell>
          <cell r="U2302" t="str">
            <v>直接购入</v>
          </cell>
          <cell r="V2302" t="str">
            <v>王桂珍</v>
          </cell>
          <cell r="W2302" t="str">
            <v>2019.06.23</v>
          </cell>
          <cell r="X2302" t="str">
            <v>记--608</v>
          </cell>
        </row>
        <row r="2302">
          <cell r="AA2302" t="str">
            <v>0321</v>
          </cell>
        </row>
        <row r="2303">
          <cell r="B2303" t="str">
            <v>040200268</v>
          </cell>
          <cell r="C2303" t="str">
            <v>联想510A</v>
          </cell>
          <cell r="D2303" t="str">
            <v>137100/4G /1T/21.5LED</v>
          </cell>
          <cell r="E2303">
            <v>3034.48</v>
          </cell>
          <cell r="F2303">
            <v>2913.1</v>
          </cell>
          <cell r="G2303">
            <v>102.8</v>
          </cell>
          <cell r="H2303">
            <v>18.58</v>
          </cell>
          <cell r="I2303" t="str">
            <v>2019.06.28</v>
          </cell>
          <cell r="J2303" t="str">
            <v>60</v>
          </cell>
          <cell r="K2303" t="str">
            <v>电脑</v>
          </cell>
          <cell r="L2303" t="str">
            <v>物流中心</v>
          </cell>
          <cell r="M2303" t="str">
            <v>肥东企管部</v>
          </cell>
          <cell r="N2303" t="str">
            <v>合肥德众科技</v>
          </cell>
          <cell r="O2303" t="str">
            <v>0.00</v>
          </cell>
          <cell r="P2303" t="str">
            <v>291.40</v>
          </cell>
          <cell r="Q2303" t="str">
            <v>121.38</v>
          </cell>
          <cell r="R2303" t="str">
            <v>60</v>
          </cell>
          <cell r="S2303" t="str">
            <v>平均年限法(一)</v>
          </cell>
          <cell r="T2303" t="str">
            <v>在用</v>
          </cell>
          <cell r="U2303" t="str">
            <v>直接购入</v>
          </cell>
          <cell r="V2303" t="str">
            <v>王桂珍</v>
          </cell>
          <cell r="W2303" t="str">
            <v>2019.06.28</v>
          </cell>
          <cell r="X2303" t="str">
            <v>记--917</v>
          </cell>
        </row>
        <row r="2303">
          <cell r="AA2303" t="str">
            <v>0402</v>
          </cell>
        </row>
        <row r="2304">
          <cell r="B2304" t="str">
            <v>040200269</v>
          </cell>
          <cell r="C2304" t="str">
            <v>联想电脑</v>
          </cell>
          <cell r="D2304" t="str">
            <v>扬天T4900D</v>
          </cell>
          <cell r="E2304">
            <v>4379.31</v>
          </cell>
          <cell r="F2304">
            <v>4204.14</v>
          </cell>
          <cell r="G2304">
            <v>59.92</v>
          </cell>
          <cell r="H2304">
            <v>115.25</v>
          </cell>
          <cell r="I2304" t="str">
            <v>2019.06.28</v>
          </cell>
          <cell r="J2304" t="str">
            <v>60</v>
          </cell>
          <cell r="K2304" t="str">
            <v>电脑</v>
          </cell>
          <cell r="L2304" t="str">
            <v>销售服务部</v>
          </cell>
          <cell r="M2304" t="str">
            <v>大兴销售服务部</v>
          </cell>
          <cell r="N2304" t="str">
            <v>合肥德众科技公司</v>
          </cell>
          <cell r="O2304" t="str">
            <v>0.00</v>
          </cell>
          <cell r="P2304" t="str">
            <v>420.36</v>
          </cell>
          <cell r="Q2304" t="str">
            <v>175.17</v>
          </cell>
          <cell r="R2304" t="str">
            <v>60</v>
          </cell>
          <cell r="S2304" t="str">
            <v>平均年限法(一)</v>
          </cell>
          <cell r="T2304" t="str">
            <v>在用</v>
          </cell>
          <cell r="U2304" t="str">
            <v>直接购入</v>
          </cell>
          <cell r="V2304" t="str">
            <v>王桂珍</v>
          </cell>
          <cell r="W2304" t="str">
            <v>2019.06.28</v>
          </cell>
          <cell r="X2304" t="str">
            <v>记--917</v>
          </cell>
        </row>
        <row r="2304">
          <cell r="AA2304" t="str">
            <v>0402</v>
          </cell>
        </row>
        <row r="2305">
          <cell r="B2305" t="str">
            <v>030800212</v>
          </cell>
          <cell r="C2305" t="str">
            <v>不锈钢沉降槽</v>
          </cell>
          <cell r="D2305" t="str">
            <v>2000*3000*8</v>
          </cell>
          <cell r="E2305">
            <v>53805.31</v>
          </cell>
          <cell r="F2305">
            <v>35511.3</v>
          </cell>
          <cell r="G2305">
            <v>18294.01</v>
          </cell>
          <cell r="H2305">
            <v>0</v>
          </cell>
          <cell r="I2305" t="str">
            <v>2019.06.28</v>
          </cell>
          <cell r="J2305" t="str">
            <v>96</v>
          </cell>
          <cell r="K2305" t="str">
            <v>烟嘧装置（合成一车间）</v>
          </cell>
          <cell r="L2305" t="str">
            <v>肥东合成分厂</v>
          </cell>
          <cell r="M2305" t="str">
            <v>肥东合成一车间（磺隆）</v>
          </cell>
          <cell r="N2305" t="str">
            <v>无锡市煜伟石化公司</v>
          </cell>
          <cell r="O2305" t="str">
            <v>538.05</v>
          </cell>
          <cell r="P2305" t="str">
            <v>6,456.60</v>
          </cell>
          <cell r="Q2305" t="str">
            <v>2,152.21</v>
          </cell>
          <cell r="R2305" t="str">
            <v>66</v>
          </cell>
          <cell r="S2305" t="str">
            <v>平均年限法(一)</v>
          </cell>
          <cell r="T2305" t="str">
            <v>在用</v>
          </cell>
          <cell r="U2305" t="str">
            <v>直接购入</v>
          </cell>
          <cell r="V2305" t="str">
            <v>王桂珍</v>
          </cell>
          <cell r="W2305" t="str">
            <v>2019.06.28</v>
          </cell>
          <cell r="X2305" t="str">
            <v>记--933</v>
          </cell>
        </row>
        <row r="2305">
          <cell r="AA2305" t="str">
            <v>0308</v>
          </cell>
        </row>
        <row r="2306">
          <cell r="B2306" t="str">
            <v>031022738</v>
          </cell>
          <cell r="C2306" t="str">
            <v>热转印打码机</v>
          </cell>
          <cell r="D2306" t="str">
            <v>X40-32</v>
          </cell>
          <cell r="E2306">
            <v>23628.32</v>
          </cell>
          <cell r="F2306">
            <v>15594.48</v>
          </cell>
          <cell r="G2306">
            <v>8033.84</v>
          </cell>
          <cell r="H2306">
            <v>0</v>
          </cell>
          <cell r="I2306" t="str">
            <v>2019.06.28</v>
          </cell>
          <cell r="J2306" t="str">
            <v>96</v>
          </cell>
          <cell r="K2306" t="str">
            <v>剂型设备</v>
          </cell>
          <cell r="L2306" t="str">
            <v>肥东制剂分厂</v>
          </cell>
          <cell r="M2306" t="str">
            <v>肥东制剂12#车间</v>
          </cell>
          <cell r="N2306" t="str">
            <v>合肥唐亚喷码公司</v>
          </cell>
          <cell r="O2306" t="str">
            <v>236.28</v>
          </cell>
          <cell r="P2306" t="str">
            <v>2,835.36</v>
          </cell>
          <cell r="Q2306" t="str">
            <v>945.13</v>
          </cell>
          <cell r="R2306" t="str">
            <v>66</v>
          </cell>
          <cell r="S2306" t="str">
            <v>平均年限法(一)</v>
          </cell>
          <cell r="T2306" t="str">
            <v>在用</v>
          </cell>
          <cell r="U2306" t="str">
            <v>直接购入</v>
          </cell>
          <cell r="V2306" t="str">
            <v>王桂珍</v>
          </cell>
          <cell r="W2306" t="str">
            <v>2019.06.28</v>
          </cell>
          <cell r="X2306" t="str">
            <v>记--935</v>
          </cell>
        </row>
        <row r="2306">
          <cell r="AA2306" t="str">
            <v>0310</v>
          </cell>
        </row>
        <row r="2307">
          <cell r="B2307" t="str">
            <v>030200171</v>
          </cell>
          <cell r="C2307" t="str">
            <v>立式管道泵</v>
          </cell>
          <cell r="D2307" t="str">
            <v>KYLP200-315I-55KW/4级</v>
          </cell>
          <cell r="E2307">
            <v>9380.53</v>
          </cell>
          <cell r="F2307">
            <v>6191.46</v>
          </cell>
          <cell r="G2307">
            <v>3189.07</v>
          </cell>
          <cell r="H2307">
            <v>0</v>
          </cell>
          <cell r="I2307" t="str">
            <v>2019.06.28</v>
          </cell>
          <cell r="J2307" t="str">
            <v>96</v>
          </cell>
          <cell r="K2307" t="str">
            <v>污水设备</v>
          </cell>
          <cell r="L2307" t="str">
            <v>肥东合成分厂</v>
          </cell>
          <cell r="M2307" t="str">
            <v>肥东合成循环水</v>
          </cell>
          <cell r="N2307" t="str">
            <v>上海凯源泵业公司</v>
          </cell>
          <cell r="O2307" t="str">
            <v>93.81</v>
          </cell>
          <cell r="P2307" t="str">
            <v>1,125.72</v>
          </cell>
          <cell r="Q2307" t="str">
            <v>375.22</v>
          </cell>
          <cell r="R2307" t="str">
            <v>66</v>
          </cell>
          <cell r="S2307" t="str">
            <v>平均年限法(一)</v>
          </cell>
          <cell r="T2307" t="str">
            <v>在用</v>
          </cell>
          <cell r="U2307" t="str">
            <v>直接购入</v>
          </cell>
          <cell r="V2307" t="str">
            <v>王桂珍</v>
          </cell>
          <cell r="W2307" t="str">
            <v>2019.06.28</v>
          </cell>
          <cell r="X2307" t="str">
            <v>记--937</v>
          </cell>
        </row>
        <row r="2307">
          <cell r="AA2307" t="str">
            <v>0302</v>
          </cell>
        </row>
        <row r="2308">
          <cell r="B2308" t="str">
            <v>031700050</v>
          </cell>
          <cell r="C2308" t="str">
            <v>搪玻璃反应釜（罐）</v>
          </cell>
          <cell r="D2308" t="str">
            <v>3000L</v>
          </cell>
          <cell r="E2308">
            <v>39823</v>
          </cell>
          <cell r="F2308">
            <v>26230.08</v>
          </cell>
          <cell r="G2308">
            <v>13592.92</v>
          </cell>
          <cell r="H2308">
            <v>0</v>
          </cell>
          <cell r="I2308" t="str">
            <v>2019.06.28</v>
          </cell>
          <cell r="J2308" t="str">
            <v>96</v>
          </cell>
          <cell r="K2308" t="str">
            <v>微胶囊装置--肥东分厂</v>
          </cell>
          <cell r="L2308" t="str">
            <v>肥东制剂分厂</v>
          </cell>
          <cell r="M2308" t="str">
            <v>肥东制剂微胶囊车间</v>
          </cell>
          <cell r="N2308" t="str">
            <v>江阴市化工设备厂</v>
          </cell>
          <cell r="O2308" t="str">
            <v>398.23</v>
          </cell>
          <cell r="P2308" t="str">
            <v>4,778.76</v>
          </cell>
          <cell r="Q2308" t="str">
            <v>1,592.92</v>
          </cell>
          <cell r="R2308" t="str">
            <v>66</v>
          </cell>
          <cell r="S2308" t="str">
            <v>平均年限法(一)</v>
          </cell>
          <cell r="T2308" t="str">
            <v>在用</v>
          </cell>
          <cell r="U2308" t="str">
            <v>直接购入</v>
          </cell>
          <cell r="V2308" t="str">
            <v>王桂珍</v>
          </cell>
          <cell r="W2308" t="str">
            <v>2019.06.28</v>
          </cell>
          <cell r="X2308" t="str">
            <v>记--939</v>
          </cell>
        </row>
        <row r="2308">
          <cell r="AA2308" t="str">
            <v>0317</v>
          </cell>
        </row>
        <row r="2309">
          <cell r="B2309" t="str">
            <v>031700051</v>
          </cell>
          <cell r="C2309" t="str">
            <v>搪玻璃反应釜（罐）</v>
          </cell>
          <cell r="D2309" t="str">
            <v>3000L</v>
          </cell>
          <cell r="E2309">
            <v>39822.93</v>
          </cell>
          <cell r="F2309">
            <v>26230.08</v>
          </cell>
          <cell r="G2309">
            <v>13592.85</v>
          </cell>
          <cell r="H2309">
            <v>0</v>
          </cell>
          <cell r="I2309" t="str">
            <v>2019.06.28</v>
          </cell>
          <cell r="J2309" t="str">
            <v>96</v>
          </cell>
          <cell r="K2309" t="str">
            <v>微胶囊装置--肥东分厂</v>
          </cell>
          <cell r="L2309" t="str">
            <v>肥东制剂分厂</v>
          </cell>
          <cell r="M2309" t="str">
            <v>肥东制剂微胶囊车间</v>
          </cell>
          <cell r="N2309" t="str">
            <v>江阴市化工设备厂</v>
          </cell>
          <cell r="O2309" t="str">
            <v>398.23</v>
          </cell>
          <cell r="P2309" t="str">
            <v>4,778.76</v>
          </cell>
          <cell r="Q2309" t="str">
            <v>1,592.92</v>
          </cell>
          <cell r="R2309" t="str">
            <v>66</v>
          </cell>
          <cell r="S2309" t="str">
            <v>平均年限法(一)</v>
          </cell>
          <cell r="T2309" t="str">
            <v>在用</v>
          </cell>
          <cell r="U2309" t="str">
            <v>直接购入</v>
          </cell>
          <cell r="V2309" t="str">
            <v>王桂珍</v>
          </cell>
          <cell r="W2309" t="str">
            <v>2019.06.28</v>
          </cell>
          <cell r="X2309" t="str">
            <v>记--939</v>
          </cell>
        </row>
        <row r="2309">
          <cell r="AA2309" t="str">
            <v>0317</v>
          </cell>
        </row>
        <row r="2310">
          <cell r="B2310" t="str">
            <v>031700052</v>
          </cell>
          <cell r="C2310" t="str">
            <v>搪玻璃反应釜（罐）</v>
          </cell>
          <cell r="D2310" t="str">
            <v>3000L</v>
          </cell>
          <cell r="E2310">
            <v>39823</v>
          </cell>
          <cell r="F2310">
            <v>26230.08</v>
          </cell>
          <cell r="G2310">
            <v>13592.92</v>
          </cell>
          <cell r="H2310">
            <v>0</v>
          </cell>
          <cell r="I2310" t="str">
            <v>2019.06.28</v>
          </cell>
          <cell r="J2310" t="str">
            <v>96</v>
          </cell>
          <cell r="K2310" t="str">
            <v>微胶囊装置--肥东分厂</v>
          </cell>
          <cell r="L2310" t="str">
            <v>肥东制剂分厂</v>
          </cell>
          <cell r="M2310" t="str">
            <v>肥东制剂微胶囊车间</v>
          </cell>
          <cell r="N2310" t="str">
            <v>江阴市化工设备厂</v>
          </cell>
          <cell r="O2310" t="str">
            <v>398.23</v>
          </cell>
          <cell r="P2310" t="str">
            <v>4,778.76</v>
          </cell>
          <cell r="Q2310" t="str">
            <v>1,592.92</v>
          </cell>
          <cell r="R2310" t="str">
            <v>66</v>
          </cell>
          <cell r="S2310" t="str">
            <v>平均年限法(一)</v>
          </cell>
          <cell r="T2310" t="str">
            <v>在用</v>
          </cell>
          <cell r="U2310" t="str">
            <v>直接购入</v>
          </cell>
          <cell r="V2310" t="str">
            <v>王桂珍</v>
          </cell>
          <cell r="W2310" t="str">
            <v>2019.06.28</v>
          </cell>
          <cell r="X2310" t="str">
            <v>记--939</v>
          </cell>
        </row>
        <row r="2310">
          <cell r="AA2310" t="str">
            <v>0317</v>
          </cell>
        </row>
        <row r="2311">
          <cell r="B2311" t="str">
            <v>031800089</v>
          </cell>
          <cell r="C2311" t="str">
            <v>齿轮泵</v>
          </cell>
          <cell r="D2311" t="str">
            <v>KCB200</v>
          </cell>
          <cell r="E2311">
            <v>2654.87</v>
          </cell>
          <cell r="F2311">
            <v>1752.3</v>
          </cell>
          <cell r="G2311">
            <v>902.57</v>
          </cell>
          <cell r="H2311">
            <v>0</v>
          </cell>
          <cell r="I2311" t="str">
            <v>2019.06.28</v>
          </cell>
          <cell r="J2311" t="str">
            <v>96</v>
          </cell>
          <cell r="K2311" t="str">
            <v>种衣剂装置--肥东分厂</v>
          </cell>
          <cell r="L2311" t="str">
            <v>肥东制剂分厂</v>
          </cell>
          <cell r="M2311" t="str">
            <v>肥东制剂种衣剂车间</v>
          </cell>
          <cell r="N2311" t="str">
            <v>泊头市鸿海泵业公司</v>
          </cell>
          <cell r="O2311" t="str">
            <v>26.55</v>
          </cell>
          <cell r="P2311" t="str">
            <v>318.60</v>
          </cell>
          <cell r="Q2311" t="str">
            <v>106.19</v>
          </cell>
          <cell r="R2311" t="str">
            <v>66</v>
          </cell>
          <cell r="S2311" t="str">
            <v>平均年限法(一)</v>
          </cell>
          <cell r="T2311" t="str">
            <v>在用</v>
          </cell>
          <cell r="U2311" t="str">
            <v>直接购入</v>
          </cell>
          <cell r="V2311" t="str">
            <v>王桂珍</v>
          </cell>
          <cell r="W2311" t="str">
            <v>2019.06.28</v>
          </cell>
          <cell r="X2311" t="str">
            <v>记--942</v>
          </cell>
        </row>
        <row r="2311">
          <cell r="AA2311" t="str">
            <v>0318</v>
          </cell>
        </row>
        <row r="2312">
          <cell r="B2312" t="str">
            <v>030200172</v>
          </cell>
          <cell r="C2312" t="str">
            <v>不锈钢螺杆泵</v>
          </cell>
          <cell r="D2312" t="str">
            <v>LG50-1</v>
          </cell>
          <cell r="E2312">
            <v>8584.07</v>
          </cell>
          <cell r="F2312">
            <v>5665.44</v>
          </cell>
          <cell r="G2312">
            <v>2918.63</v>
          </cell>
          <cell r="H2312">
            <v>0</v>
          </cell>
          <cell r="I2312" t="str">
            <v>2019.06.28</v>
          </cell>
          <cell r="J2312" t="str">
            <v>96</v>
          </cell>
          <cell r="K2312" t="str">
            <v>污水设备</v>
          </cell>
          <cell r="L2312" t="str">
            <v>肥东合成分厂</v>
          </cell>
          <cell r="M2312" t="str">
            <v>肥东合成污水</v>
          </cell>
          <cell r="N2312" t="str">
            <v>安徽通能泵阀销售公司</v>
          </cell>
          <cell r="O2312" t="str">
            <v>85.84</v>
          </cell>
          <cell r="P2312" t="str">
            <v>1,030.08</v>
          </cell>
          <cell r="Q2312" t="str">
            <v>343.36</v>
          </cell>
          <cell r="R2312" t="str">
            <v>66</v>
          </cell>
          <cell r="S2312" t="str">
            <v>平均年限法(一)</v>
          </cell>
          <cell r="T2312" t="str">
            <v>在用</v>
          </cell>
          <cell r="U2312" t="str">
            <v>直接购入</v>
          </cell>
          <cell r="V2312" t="str">
            <v>王桂珍</v>
          </cell>
          <cell r="W2312" t="str">
            <v>2019.06.28</v>
          </cell>
          <cell r="X2312" t="str">
            <v>记--944</v>
          </cell>
        </row>
        <row r="2312">
          <cell r="AA2312" t="str">
            <v>0302</v>
          </cell>
        </row>
        <row r="2313">
          <cell r="B2313" t="str">
            <v>030200173</v>
          </cell>
          <cell r="C2313" t="str">
            <v>氟塑料离心泵</v>
          </cell>
          <cell r="D2313" t="str">
            <v>50FSB-25</v>
          </cell>
          <cell r="E2313">
            <v>2876.11</v>
          </cell>
          <cell r="F2313">
            <v>1898.16</v>
          </cell>
          <cell r="G2313">
            <v>977.95</v>
          </cell>
          <cell r="H2313">
            <v>0</v>
          </cell>
          <cell r="I2313" t="str">
            <v>2019.06.28</v>
          </cell>
          <cell r="J2313" t="str">
            <v>96</v>
          </cell>
          <cell r="K2313" t="str">
            <v>污水设备</v>
          </cell>
          <cell r="L2313" t="str">
            <v>肥东合成分厂</v>
          </cell>
          <cell r="M2313" t="str">
            <v>肥东合成污水</v>
          </cell>
          <cell r="N2313" t="str">
            <v>安徽通能泵阀销售公司</v>
          </cell>
          <cell r="O2313" t="str">
            <v>28.76</v>
          </cell>
          <cell r="P2313" t="str">
            <v>345.12</v>
          </cell>
          <cell r="Q2313" t="str">
            <v>115.04</v>
          </cell>
          <cell r="R2313" t="str">
            <v>66</v>
          </cell>
          <cell r="S2313" t="str">
            <v>平均年限法(一)</v>
          </cell>
          <cell r="T2313" t="str">
            <v>在用</v>
          </cell>
          <cell r="U2313" t="str">
            <v>直接购入</v>
          </cell>
          <cell r="V2313" t="str">
            <v>王桂珍</v>
          </cell>
          <cell r="W2313" t="str">
            <v>2019.06.28</v>
          </cell>
          <cell r="X2313" t="str">
            <v>记--944</v>
          </cell>
        </row>
        <row r="2313">
          <cell r="AA2313" t="str">
            <v>0302</v>
          </cell>
        </row>
        <row r="2314">
          <cell r="B2314" t="str">
            <v>030200174</v>
          </cell>
          <cell r="C2314" t="str">
            <v>氟塑料离心泵</v>
          </cell>
          <cell r="D2314" t="str">
            <v>50FSB-25</v>
          </cell>
          <cell r="E2314">
            <v>2876.1</v>
          </cell>
          <cell r="F2314">
            <v>1898.16</v>
          </cell>
          <cell r="G2314">
            <v>977.94</v>
          </cell>
          <cell r="H2314">
            <v>0</v>
          </cell>
          <cell r="I2314" t="str">
            <v>2019.06.28</v>
          </cell>
          <cell r="J2314" t="str">
            <v>96</v>
          </cell>
          <cell r="K2314" t="str">
            <v>污水设备</v>
          </cell>
          <cell r="L2314" t="str">
            <v>肥东合成分厂</v>
          </cell>
          <cell r="M2314" t="str">
            <v>肥东合成污水</v>
          </cell>
          <cell r="N2314" t="str">
            <v>安徽通能泵阀销售公司</v>
          </cell>
          <cell r="O2314" t="str">
            <v>28.76</v>
          </cell>
          <cell r="P2314" t="str">
            <v>345.12</v>
          </cell>
          <cell r="Q2314" t="str">
            <v>115.04</v>
          </cell>
          <cell r="R2314" t="str">
            <v>66</v>
          </cell>
          <cell r="S2314" t="str">
            <v>平均年限法(一)</v>
          </cell>
          <cell r="T2314" t="str">
            <v>在用</v>
          </cell>
          <cell r="U2314" t="str">
            <v>直接购入</v>
          </cell>
          <cell r="V2314" t="str">
            <v>王桂珍</v>
          </cell>
          <cell r="W2314" t="str">
            <v>2019.06.28</v>
          </cell>
          <cell r="X2314" t="str">
            <v>记--944</v>
          </cell>
        </row>
        <row r="2314">
          <cell r="AA2314" t="str">
            <v>0302</v>
          </cell>
        </row>
        <row r="2315">
          <cell r="B2315" t="str">
            <v>031022739</v>
          </cell>
          <cell r="C2315" t="str">
            <v>电动隔膜泵</v>
          </cell>
          <cell r="D2315" t="str">
            <v>DBY-40</v>
          </cell>
          <cell r="E2315">
            <v>3716.81</v>
          </cell>
          <cell r="F2315">
            <v>2453.22</v>
          </cell>
          <cell r="G2315">
            <v>1263.59</v>
          </cell>
          <cell r="H2315">
            <v>0</v>
          </cell>
          <cell r="I2315" t="str">
            <v>2019.06.28</v>
          </cell>
          <cell r="J2315" t="str">
            <v>96</v>
          </cell>
          <cell r="K2315" t="str">
            <v>剂型设备</v>
          </cell>
          <cell r="L2315" t="str">
            <v>肥东制剂分厂</v>
          </cell>
          <cell r="M2315" t="str">
            <v>肥东制剂分厂</v>
          </cell>
          <cell r="N2315" t="str">
            <v>安徽通能泵阀公司</v>
          </cell>
          <cell r="O2315" t="str">
            <v>37.17</v>
          </cell>
          <cell r="P2315" t="str">
            <v>446.04</v>
          </cell>
          <cell r="Q2315" t="str">
            <v>148.67</v>
          </cell>
          <cell r="R2315" t="str">
            <v>66</v>
          </cell>
          <cell r="S2315" t="str">
            <v>平均年限法(一)</v>
          </cell>
          <cell r="T2315" t="str">
            <v>在用</v>
          </cell>
          <cell r="U2315" t="str">
            <v>直接购入</v>
          </cell>
          <cell r="V2315" t="str">
            <v>王桂珍</v>
          </cell>
          <cell r="W2315" t="str">
            <v>2019.06.28</v>
          </cell>
          <cell r="X2315" t="str">
            <v>记--946</v>
          </cell>
        </row>
        <row r="2315">
          <cell r="AA2315" t="str">
            <v>0310</v>
          </cell>
        </row>
        <row r="2316">
          <cell r="B2316" t="str">
            <v>031022740</v>
          </cell>
          <cell r="C2316" t="str">
            <v>双桶桶夹</v>
          </cell>
          <cell r="D2316" t="str">
            <v>2DCM</v>
          </cell>
          <cell r="E2316">
            <v>7256.64</v>
          </cell>
          <cell r="F2316">
            <v>4789.62</v>
          </cell>
          <cell r="G2316">
            <v>2467.02</v>
          </cell>
          <cell r="H2316">
            <v>0</v>
          </cell>
          <cell r="I2316" t="str">
            <v>2019.06.28</v>
          </cell>
          <cell r="J2316" t="str">
            <v>96</v>
          </cell>
          <cell r="K2316" t="str">
            <v>剂型设备</v>
          </cell>
          <cell r="L2316" t="str">
            <v>肥东制剂分厂</v>
          </cell>
          <cell r="M2316" t="str">
            <v>肥东制剂分厂</v>
          </cell>
          <cell r="N2316" t="str">
            <v>南通台励福叉车公司</v>
          </cell>
          <cell r="O2316" t="str">
            <v>72.57</v>
          </cell>
          <cell r="P2316" t="str">
            <v>870.84</v>
          </cell>
          <cell r="Q2316" t="str">
            <v>290.27</v>
          </cell>
          <cell r="R2316" t="str">
            <v>66</v>
          </cell>
          <cell r="S2316" t="str">
            <v>平均年限法(一)</v>
          </cell>
          <cell r="T2316" t="str">
            <v>在用</v>
          </cell>
          <cell r="U2316" t="str">
            <v>直接购入</v>
          </cell>
          <cell r="V2316" t="str">
            <v>王桂珍</v>
          </cell>
          <cell r="W2316" t="str">
            <v>2019.06.28</v>
          </cell>
          <cell r="X2316" t="str">
            <v>记--948</v>
          </cell>
        </row>
        <row r="2316">
          <cell r="AA2316" t="str">
            <v>0310</v>
          </cell>
        </row>
        <row r="2317">
          <cell r="B2317" t="str">
            <v>031022741</v>
          </cell>
          <cell r="C2317" t="str">
            <v>热转印打码机</v>
          </cell>
          <cell r="D2317" t="str">
            <v>DO3S</v>
          </cell>
          <cell r="E2317">
            <v>23893.81</v>
          </cell>
          <cell r="F2317">
            <v>15770.04</v>
          </cell>
          <cell r="G2317">
            <v>8123.77</v>
          </cell>
          <cell r="H2317">
            <v>0</v>
          </cell>
          <cell r="I2317" t="str">
            <v>2019.06.28</v>
          </cell>
          <cell r="J2317" t="str">
            <v>96</v>
          </cell>
          <cell r="K2317" t="str">
            <v>剂型设备</v>
          </cell>
          <cell r="L2317" t="str">
            <v>肥东制剂分厂</v>
          </cell>
          <cell r="M2317" t="str">
            <v>肥东制剂12#车间</v>
          </cell>
          <cell r="N2317" t="str">
            <v>上海迪晓喷码技术公司</v>
          </cell>
          <cell r="O2317" t="str">
            <v>238.94</v>
          </cell>
          <cell r="P2317" t="str">
            <v>2,867.28</v>
          </cell>
          <cell r="Q2317" t="str">
            <v>955.75</v>
          </cell>
          <cell r="R2317" t="str">
            <v>66</v>
          </cell>
          <cell r="S2317" t="str">
            <v>平均年限法(一)</v>
          </cell>
          <cell r="T2317" t="str">
            <v>在用</v>
          </cell>
          <cell r="U2317" t="str">
            <v>直接购入</v>
          </cell>
          <cell r="V2317" t="str">
            <v>王桂珍</v>
          </cell>
          <cell r="W2317" t="str">
            <v>2019.06.28</v>
          </cell>
          <cell r="X2317" t="str">
            <v>记--997</v>
          </cell>
        </row>
        <row r="2317">
          <cell r="AA2317" t="str">
            <v>0310</v>
          </cell>
        </row>
        <row r="2318">
          <cell r="B2318" t="str">
            <v>040200270</v>
          </cell>
          <cell r="C2318" t="str">
            <v>电脑</v>
          </cell>
          <cell r="D2318" t="str">
            <v>扬天T4900V 13/8100/4G/1T/21.5LED</v>
          </cell>
          <cell r="E2318">
            <v>3097.35</v>
          </cell>
          <cell r="F2318">
            <v>2973.46</v>
          </cell>
          <cell r="G2318">
            <v>51.46</v>
          </cell>
          <cell r="H2318">
            <v>72.43</v>
          </cell>
          <cell r="I2318" t="str">
            <v>2019.07.05</v>
          </cell>
          <cell r="J2318" t="str">
            <v>60</v>
          </cell>
          <cell r="K2318" t="str">
            <v>电脑</v>
          </cell>
          <cell r="L2318" t="str">
            <v>物流中心</v>
          </cell>
          <cell r="M2318" t="str">
            <v>哈尔滨中转库</v>
          </cell>
          <cell r="N2318" t="str">
            <v>合肥德众科技</v>
          </cell>
          <cell r="O2318" t="str">
            <v>0.00</v>
          </cell>
          <cell r="P2318" t="str">
            <v>346.78</v>
          </cell>
          <cell r="Q2318" t="str">
            <v>123.89</v>
          </cell>
          <cell r="R2318" t="str">
            <v>60</v>
          </cell>
          <cell r="S2318" t="str">
            <v>平均年限法(一)</v>
          </cell>
          <cell r="T2318" t="str">
            <v>在用</v>
          </cell>
          <cell r="U2318" t="str">
            <v>直接购入</v>
          </cell>
          <cell r="V2318" t="str">
            <v>王桂珍</v>
          </cell>
          <cell r="W2318" t="str">
            <v>2019.07.05</v>
          </cell>
          <cell r="X2318" t="str">
            <v>记--42</v>
          </cell>
        </row>
        <row r="2318">
          <cell r="AA2318" t="str">
            <v>0402</v>
          </cell>
        </row>
        <row r="2319">
          <cell r="B2319" t="str">
            <v>040300087</v>
          </cell>
          <cell r="C2319" t="str">
            <v>打印机</v>
          </cell>
          <cell r="D2319" t="str">
            <v>HP（M430n）</v>
          </cell>
          <cell r="E2319">
            <v>2389.38</v>
          </cell>
          <cell r="F2319">
            <v>2179.11</v>
          </cell>
          <cell r="G2319">
            <v>20</v>
          </cell>
          <cell r="H2319">
            <v>190.27</v>
          </cell>
          <cell r="I2319" t="str">
            <v>2019.07.05</v>
          </cell>
          <cell r="J2319" t="str">
            <v>60</v>
          </cell>
          <cell r="K2319" t="str">
            <v>打印机</v>
          </cell>
          <cell r="L2319" t="str">
            <v>物流中心</v>
          </cell>
          <cell r="M2319" t="str">
            <v>肥东企管部</v>
          </cell>
          <cell r="N2319" t="str">
            <v>合肥德众科技</v>
          </cell>
          <cell r="O2319" t="str">
            <v>0.00</v>
          </cell>
          <cell r="P2319" t="str">
            <v>267.61</v>
          </cell>
          <cell r="Q2319" t="str">
            <v>95.58</v>
          </cell>
          <cell r="R2319" t="str">
            <v>60</v>
          </cell>
          <cell r="S2319" t="str">
            <v>平均年限法(一)</v>
          </cell>
          <cell r="T2319" t="str">
            <v>在用</v>
          </cell>
          <cell r="U2319" t="str">
            <v>直接购入</v>
          </cell>
          <cell r="V2319" t="str">
            <v>王桂珍</v>
          </cell>
          <cell r="W2319" t="str">
            <v>2019.07.05</v>
          </cell>
          <cell r="X2319" t="str">
            <v>记--42</v>
          </cell>
        </row>
        <row r="2319">
          <cell r="AA2319" t="str">
            <v>0403</v>
          </cell>
        </row>
        <row r="2320">
          <cell r="B2320" t="str">
            <v>040300088</v>
          </cell>
          <cell r="C2320" t="str">
            <v>打印机</v>
          </cell>
          <cell r="D2320" t="str">
            <v>EPSON LQ-1600KH</v>
          </cell>
          <cell r="E2320">
            <v>2256.64</v>
          </cell>
          <cell r="F2320">
            <v>2058.27</v>
          </cell>
          <cell r="G2320">
            <v>20</v>
          </cell>
          <cell r="H2320">
            <v>178.37</v>
          </cell>
          <cell r="I2320" t="str">
            <v>2019.07.05</v>
          </cell>
          <cell r="J2320" t="str">
            <v>60</v>
          </cell>
          <cell r="K2320" t="str">
            <v>打印机</v>
          </cell>
          <cell r="L2320" t="str">
            <v>物流中心</v>
          </cell>
          <cell r="M2320" t="str">
            <v>肥东企管部</v>
          </cell>
          <cell r="N2320" t="str">
            <v>合肥德众科技</v>
          </cell>
          <cell r="O2320" t="str">
            <v>0.00</v>
          </cell>
          <cell r="P2320" t="str">
            <v>252.54</v>
          </cell>
          <cell r="Q2320" t="str">
            <v>90.27</v>
          </cell>
          <cell r="R2320" t="str">
            <v>60</v>
          </cell>
          <cell r="S2320" t="str">
            <v>平均年限法(一)</v>
          </cell>
          <cell r="T2320" t="str">
            <v>在用</v>
          </cell>
          <cell r="U2320" t="str">
            <v>直接购入</v>
          </cell>
          <cell r="V2320" t="str">
            <v>王桂珍</v>
          </cell>
          <cell r="W2320" t="str">
            <v>2019.07.05</v>
          </cell>
          <cell r="X2320" t="str">
            <v>记--42</v>
          </cell>
        </row>
        <row r="2320">
          <cell r="AA2320" t="str">
            <v>0403</v>
          </cell>
        </row>
        <row r="2321">
          <cell r="B2321" t="str">
            <v>031400072</v>
          </cell>
          <cell r="C2321" t="str">
            <v>隔水式恒温培养箱</v>
          </cell>
          <cell r="D2321" t="str">
            <v>GNP-9080</v>
          </cell>
          <cell r="E2321">
            <v>2654.87</v>
          </cell>
          <cell r="F2321">
            <v>1725.75</v>
          </cell>
          <cell r="G2321">
            <v>929.12</v>
          </cell>
          <cell r="H2321">
            <v>0</v>
          </cell>
          <cell r="I2321" t="str">
            <v>2019.07.12</v>
          </cell>
          <cell r="J2321" t="str">
            <v>96</v>
          </cell>
          <cell r="K2321" t="str">
            <v>研发设备</v>
          </cell>
          <cell r="L2321" t="str">
            <v>研发中心</v>
          </cell>
          <cell r="M2321" t="str">
            <v>肥东研发中心</v>
          </cell>
          <cell r="N2321" t="str">
            <v>合肥瑞博特科技</v>
          </cell>
          <cell r="O2321" t="str">
            <v>26.55</v>
          </cell>
          <cell r="P2321" t="str">
            <v>318.60</v>
          </cell>
          <cell r="Q2321" t="str">
            <v>106.19</v>
          </cell>
          <cell r="R2321" t="str">
            <v>65</v>
          </cell>
          <cell r="S2321" t="str">
            <v>平均年限法(一)</v>
          </cell>
          <cell r="T2321" t="str">
            <v>在用</v>
          </cell>
          <cell r="U2321" t="str">
            <v>直接购入</v>
          </cell>
          <cell r="V2321" t="str">
            <v>王桂珍</v>
          </cell>
          <cell r="W2321" t="str">
            <v>2019.07.12</v>
          </cell>
          <cell r="X2321" t="str">
            <v>记--169</v>
          </cell>
        </row>
        <row r="2321">
          <cell r="AA2321" t="str">
            <v>0314</v>
          </cell>
        </row>
        <row r="2322">
          <cell r="B2322" t="str">
            <v>031400073</v>
          </cell>
          <cell r="C2322" t="str">
            <v>种子低温储藏柜</v>
          </cell>
          <cell r="D2322" t="str">
            <v>ZD-500FS</v>
          </cell>
          <cell r="E2322">
            <v>7787.61</v>
          </cell>
          <cell r="F2322">
            <v>5062.2</v>
          </cell>
          <cell r="G2322">
            <v>2725.41</v>
          </cell>
          <cell r="H2322">
            <v>0</v>
          </cell>
          <cell r="I2322" t="str">
            <v>2019.07.12</v>
          </cell>
          <cell r="J2322" t="str">
            <v>96</v>
          </cell>
          <cell r="K2322" t="str">
            <v>研发设备</v>
          </cell>
          <cell r="L2322" t="str">
            <v>研发中心</v>
          </cell>
          <cell r="M2322" t="str">
            <v>肥东研发中心</v>
          </cell>
          <cell r="N2322" t="str">
            <v>合肥瑞博特科技</v>
          </cell>
          <cell r="O2322" t="str">
            <v>77.88</v>
          </cell>
          <cell r="P2322" t="str">
            <v>934.56</v>
          </cell>
          <cell r="Q2322" t="str">
            <v>311.50</v>
          </cell>
          <cell r="R2322" t="str">
            <v>65</v>
          </cell>
          <cell r="S2322" t="str">
            <v>平均年限法(一)</v>
          </cell>
          <cell r="T2322" t="str">
            <v>在用</v>
          </cell>
          <cell r="U2322" t="str">
            <v>直接购入</v>
          </cell>
          <cell r="V2322" t="str">
            <v>王桂珍</v>
          </cell>
          <cell r="W2322" t="str">
            <v>2019.07.12</v>
          </cell>
          <cell r="X2322" t="str">
            <v>记--169</v>
          </cell>
        </row>
        <row r="2322">
          <cell r="AA2322" t="str">
            <v>0314</v>
          </cell>
        </row>
        <row r="2323">
          <cell r="B2323" t="str">
            <v>030700284</v>
          </cell>
          <cell r="C2323" t="str">
            <v>氟塑料自吸泵</v>
          </cell>
          <cell r="D2323" t="str">
            <v>65FZB-30L</v>
          </cell>
          <cell r="E2323">
            <v>6327.43</v>
          </cell>
          <cell r="F2323">
            <v>4112.55</v>
          </cell>
          <cell r="G2323">
            <v>2214.88</v>
          </cell>
          <cell r="H2323">
            <v>0</v>
          </cell>
          <cell r="I2323" t="str">
            <v>2019.07.27</v>
          </cell>
          <cell r="J2323" t="str">
            <v>96</v>
          </cell>
          <cell r="K2323" t="str">
            <v>精喹装置（合成二车间）</v>
          </cell>
          <cell r="L2323" t="str">
            <v>肥东合成分厂</v>
          </cell>
          <cell r="M2323" t="str">
            <v>肥东合成分厂</v>
          </cell>
          <cell r="N2323" t="str">
            <v>安徽通能泵阀销售</v>
          </cell>
          <cell r="O2323" t="str">
            <v>63.27</v>
          </cell>
          <cell r="P2323" t="str">
            <v>759.24</v>
          </cell>
          <cell r="Q2323" t="str">
            <v>253.10</v>
          </cell>
          <cell r="R2323" t="str">
            <v>65</v>
          </cell>
          <cell r="S2323" t="str">
            <v>平均年限法(一)</v>
          </cell>
          <cell r="T2323" t="str">
            <v>在用</v>
          </cell>
          <cell r="U2323" t="str">
            <v>直接购入</v>
          </cell>
          <cell r="V2323" t="str">
            <v>王桂珍</v>
          </cell>
          <cell r="W2323" t="str">
            <v>2019.07.27</v>
          </cell>
          <cell r="X2323" t="str">
            <v>记--901</v>
          </cell>
        </row>
        <row r="2323">
          <cell r="AA2323" t="str">
            <v>0307</v>
          </cell>
        </row>
        <row r="2324">
          <cell r="B2324" t="str">
            <v>030700285</v>
          </cell>
          <cell r="C2324" t="str">
            <v>氟塑料自吸泵</v>
          </cell>
          <cell r="D2324" t="str">
            <v>50FZB-30L</v>
          </cell>
          <cell r="E2324">
            <v>5221.24</v>
          </cell>
          <cell r="F2324">
            <v>3393.65</v>
          </cell>
          <cell r="G2324">
            <v>1827.59</v>
          </cell>
          <cell r="H2324">
            <v>0</v>
          </cell>
          <cell r="I2324" t="str">
            <v>2019.07.27</v>
          </cell>
          <cell r="J2324" t="str">
            <v>96</v>
          </cell>
          <cell r="K2324" t="str">
            <v>精喹装置（合成二车间）</v>
          </cell>
          <cell r="L2324" t="str">
            <v>肥东合成分厂</v>
          </cell>
          <cell r="M2324" t="str">
            <v>肥东合成分厂</v>
          </cell>
          <cell r="N2324" t="str">
            <v>安徽通能泵阀销售</v>
          </cell>
          <cell r="O2324" t="str">
            <v>52.21</v>
          </cell>
          <cell r="P2324" t="str">
            <v>626.52</v>
          </cell>
          <cell r="Q2324" t="str">
            <v>208.85</v>
          </cell>
          <cell r="R2324" t="str">
            <v>65</v>
          </cell>
          <cell r="S2324" t="str">
            <v>平均年限法(一)</v>
          </cell>
          <cell r="T2324" t="str">
            <v>在用</v>
          </cell>
          <cell r="U2324" t="str">
            <v>直接购入</v>
          </cell>
          <cell r="V2324" t="str">
            <v>王桂珍</v>
          </cell>
          <cell r="W2324" t="str">
            <v>2019.07.27</v>
          </cell>
          <cell r="X2324" t="str">
            <v>记--901</v>
          </cell>
        </row>
        <row r="2324">
          <cell r="AA2324" t="str">
            <v>0307</v>
          </cell>
        </row>
        <row r="2325">
          <cell r="B2325" t="str">
            <v>031800090</v>
          </cell>
          <cell r="C2325" t="str">
            <v>氟塑料自吸泵</v>
          </cell>
          <cell r="D2325" t="str">
            <v>80FSB-30</v>
          </cell>
          <cell r="E2325">
            <v>4823.01</v>
          </cell>
          <cell r="F2325">
            <v>3134.95</v>
          </cell>
          <cell r="G2325">
            <v>1688.06</v>
          </cell>
          <cell r="H2325">
            <v>0</v>
          </cell>
          <cell r="I2325" t="str">
            <v>2019.07.27</v>
          </cell>
          <cell r="J2325" t="str">
            <v>96</v>
          </cell>
          <cell r="K2325" t="str">
            <v>种衣剂装置--肥东分厂</v>
          </cell>
          <cell r="L2325" t="str">
            <v>肥东制剂分厂</v>
          </cell>
          <cell r="M2325" t="str">
            <v>肥东制剂种衣剂车间</v>
          </cell>
          <cell r="N2325" t="str">
            <v>安徽通能泵阀销售</v>
          </cell>
          <cell r="O2325" t="str">
            <v>48.23</v>
          </cell>
          <cell r="P2325" t="str">
            <v>578.76</v>
          </cell>
          <cell r="Q2325" t="str">
            <v>192.92</v>
          </cell>
          <cell r="R2325" t="str">
            <v>65</v>
          </cell>
          <cell r="S2325" t="str">
            <v>平均年限法(一)</v>
          </cell>
          <cell r="T2325" t="str">
            <v>在用</v>
          </cell>
          <cell r="U2325" t="str">
            <v>直接购入</v>
          </cell>
          <cell r="V2325" t="str">
            <v>王桂珍</v>
          </cell>
          <cell r="W2325" t="str">
            <v>2019.07.27</v>
          </cell>
          <cell r="X2325" t="str">
            <v>记--901</v>
          </cell>
        </row>
        <row r="2325">
          <cell r="AA2325" t="str">
            <v>0318</v>
          </cell>
        </row>
        <row r="2326">
          <cell r="B2326" t="str">
            <v>031022742</v>
          </cell>
          <cell r="C2326" t="str">
            <v>合格证投放机</v>
          </cell>
          <cell r="D2326" t="str">
            <v>HGZ-1</v>
          </cell>
          <cell r="E2326">
            <v>11946.9</v>
          </cell>
          <cell r="F2326">
            <v>7765.55</v>
          </cell>
          <cell r="G2326">
            <v>4181.35</v>
          </cell>
          <cell r="H2326">
            <v>0</v>
          </cell>
          <cell r="I2326" t="str">
            <v>2019.07.27</v>
          </cell>
          <cell r="J2326" t="str">
            <v>96</v>
          </cell>
          <cell r="K2326" t="str">
            <v>剂型设备</v>
          </cell>
          <cell r="L2326" t="str">
            <v>肥东制剂分厂</v>
          </cell>
          <cell r="M2326" t="str">
            <v>肥东制剂14#车间</v>
          </cell>
          <cell r="N2326" t="str">
            <v>江苏金旺智能科技</v>
          </cell>
          <cell r="O2326" t="str">
            <v>119.47</v>
          </cell>
          <cell r="P2326" t="str">
            <v>1,433.64</v>
          </cell>
          <cell r="Q2326" t="str">
            <v>477.88</v>
          </cell>
          <cell r="R2326" t="str">
            <v>65</v>
          </cell>
          <cell r="S2326" t="str">
            <v>平均年限法(一)</v>
          </cell>
          <cell r="T2326" t="str">
            <v>在用</v>
          </cell>
          <cell r="U2326" t="str">
            <v>直接购入</v>
          </cell>
          <cell r="V2326" t="str">
            <v>王桂珍</v>
          </cell>
          <cell r="W2326" t="str">
            <v>2019.07.27</v>
          </cell>
          <cell r="X2326" t="str">
            <v>记--905</v>
          </cell>
        </row>
        <row r="2326">
          <cell r="AA2326" t="str">
            <v>0310</v>
          </cell>
        </row>
        <row r="2327">
          <cell r="B2327" t="str">
            <v>030700286</v>
          </cell>
          <cell r="C2327" t="str">
            <v>石墨换热器</v>
          </cell>
          <cell r="D2327" t="str">
            <v>YKC40-10m2-11</v>
          </cell>
          <cell r="E2327">
            <v>11150.44</v>
          </cell>
          <cell r="F2327">
            <v>7247.5</v>
          </cell>
          <cell r="G2327">
            <v>3902.94</v>
          </cell>
          <cell r="H2327">
            <v>0</v>
          </cell>
          <cell r="I2327" t="str">
            <v>2019.07.27</v>
          </cell>
          <cell r="J2327" t="str">
            <v>96</v>
          </cell>
          <cell r="K2327" t="str">
            <v>精喹装置（合成二车间）</v>
          </cell>
          <cell r="L2327" t="str">
            <v>肥东合成分厂</v>
          </cell>
          <cell r="M2327" t="str">
            <v>肥东合成二车间（精喹车间）</v>
          </cell>
          <cell r="N2327" t="str">
            <v>东台市西达石墨</v>
          </cell>
          <cell r="O2327" t="str">
            <v>111.50</v>
          </cell>
          <cell r="P2327" t="str">
            <v>1,338.00</v>
          </cell>
          <cell r="Q2327" t="str">
            <v>446.02</v>
          </cell>
          <cell r="R2327" t="str">
            <v>65</v>
          </cell>
          <cell r="S2327" t="str">
            <v>平均年限法(一)</v>
          </cell>
          <cell r="T2327" t="str">
            <v>在用</v>
          </cell>
          <cell r="U2327" t="str">
            <v>直接购入</v>
          </cell>
          <cell r="V2327" t="str">
            <v>王桂珍</v>
          </cell>
          <cell r="W2327" t="str">
            <v>2019.07.27</v>
          </cell>
          <cell r="X2327" t="str">
            <v>记--909</v>
          </cell>
        </row>
        <row r="2327">
          <cell r="AA2327" t="str">
            <v>0307</v>
          </cell>
        </row>
        <row r="2328">
          <cell r="B2328" t="str">
            <v>030800213</v>
          </cell>
          <cell r="C2328" t="str">
            <v>悬臂吊</v>
          </cell>
          <cell r="D2328" t="str">
            <v>2吨</v>
          </cell>
          <cell r="E2328">
            <v>25486.73</v>
          </cell>
          <cell r="F2328">
            <v>16566.55</v>
          </cell>
          <cell r="G2328">
            <v>8920.18</v>
          </cell>
          <cell r="H2328">
            <v>0</v>
          </cell>
          <cell r="I2328" t="str">
            <v>2019.07.27</v>
          </cell>
          <cell r="J2328" t="str">
            <v>96</v>
          </cell>
          <cell r="K2328" t="str">
            <v>烟嘧装置（合成一车间）</v>
          </cell>
          <cell r="L2328" t="str">
            <v>肥东合成分厂</v>
          </cell>
          <cell r="M2328" t="str">
            <v>肥东合成一车间（磺隆车间）</v>
          </cell>
          <cell r="N2328" t="str">
            <v>合肥市春华起重机械</v>
          </cell>
          <cell r="O2328" t="str">
            <v>254.87</v>
          </cell>
          <cell r="P2328" t="str">
            <v>3,058.44</v>
          </cell>
          <cell r="Q2328" t="str">
            <v>1,019.47</v>
          </cell>
          <cell r="R2328" t="str">
            <v>65</v>
          </cell>
          <cell r="S2328" t="str">
            <v>平均年限法(一)</v>
          </cell>
          <cell r="T2328" t="str">
            <v>在用</v>
          </cell>
          <cell r="U2328" t="str">
            <v>直接购入</v>
          </cell>
          <cell r="V2328" t="str">
            <v>王桂珍</v>
          </cell>
          <cell r="W2328" t="str">
            <v>2019.07.27</v>
          </cell>
          <cell r="X2328" t="str">
            <v>记--912</v>
          </cell>
        </row>
        <row r="2328">
          <cell r="AA2328" t="str">
            <v>0308</v>
          </cell>
        </row>
        <row r="2329">
          <cell r="B2329" t="str">
            <v>030100123</v>
          </cell>
          <cell r="C2329" t="str">
            <v>氨气泄露报警器</v>
          </cell>
          <cell r="D2329" t="str">
            <v>B2000</v>
          </cell>
          <cell r="E2329">
            <v>2743.36</v>
          </cell>
          <cell r="F2329">
            <v>1782.95</v>
          </cell>
          <cell r="G2329">
            <v>190.56</v>
          </cell>
          <cell r="H2329">
            <v>769.85</v>
          </cell>
          <cell r="I2329" t="str">
            <v>2019.07.27</v>
          </cell>
          <cell r="J2329" t="str">
            <v>96</v>
          </cell>
          <cell r="K2329" t="str">
            <v>质检设备</v>
          </cell>
          <cell r="L2329" t="str">
            <v>质量管理部</v>
          </cell>
          <cell r="M2329" t="str">
            <v>肥东分厂质检室</v>
          </cell>
          <cell r="N2329" t="str">
            <v>合肥瑞博特科技</v>
          </cell>
          <cell r="O2329" t="str">
            <v>27.43</v>
          </cell>
          <cell r="P2329" t="str">
            <v>329.16</v>
          </cell>
          <cell r="Q2329" t="str">
            <v>109.73</v>
          </cell>
          <cell r="R2329" t="str">
            <v>65</v>
          </cell>
          <cell r="S2329" t="str">
            <v>平均年限法(一)</v>
          </cell>
          <cell r="T2329" t="str">
            <v>在用</v>
          </cell>
          <cell r="U2329" t="str">
            <v>直接购入</v>
          </cell>
          <cell r="V2329" t="str">
            <v>王桂珍</v>
          </cell>
          <cell r="W2329" t="str">
            <v>2019.07.27</v>
          </cell>
          <cell r="X2329" t="str">
            <v>记--913</v>
          </cell>
        </row>
        <row r="2329">
          <cell r="AA2329" t="str">
            <v>0301</v>
          </cell>
        </row>
        <row r="2330">
          <cell r="B2330" t="str">
            <v>032400001</v>
          </cell>
          <cell r="C2330" t="str">
            <v>节能型PSA制氮系统（制氮机）</v>
          </cell>
          <cell r="D2330" t="str">
            <v>QYFD39-150</v>
          </cell>
          <cell r="E2330">
            <v>127586.21</v>
          </cell>
          <cell r="F2330">
            <v>82930.9</v>
          </cell>
          <cell r="G2330">
            <v>44655.31</v>
          </cell>
          <cell r="H2330">
            <v>0</v>
          </cell>
          <cell r="I2330" t="str">
            <v>2019.07.31</v>
          </cell>
          <cell r="J2330" t="str">
            <v>96</v>
          </cell>
          <cell r="K2330" t="str">
            <v>公用设备</v>
          </cell>
          <cell r="L2330" t="str">
            <v>肥东合成分厂</v>
          </cell>
          <cell r="M2330" t="str">
            <v>肥东合成分厂</v>
          </cell>
          <cell r="N2330" t="str">
            <v>江苏轻跃气体科技公司</v>
          </cell>
          <cell r="O2330" t="str">
            <v>1,275.86</v>
          </cell>
          <cell r="P2330" t="str">
            <v>15,310.32</v>
          </cell>
          <cell r="Q2330" t="str">
            <v>5,103.45</v>
          </cell>
          <cell r="R2330" t="str">
            <v>65</v>
          </cell>
          <cell r="S2330" t="str">
            <v>平均年限法(一)</v>
          </cell>
          <cell r="T2330" t="str">
            <v>在用</v>
          </cell>
          <cell r="U2330" t="str">
            <v>直接购入</v>
          </cell>
          <cell r="V2330" t="str">
            <v>王桂珍</v>
          </cell>
          <cell r="W2330" t="str">
            <v>2019.07.31</v>
          </cell>
          <cell r="X2330" t="str">
            <v>记--1054</v>
          </cell>
        </row>
        <row r="2330">
          <cell r="AA2330" t="str">
            <v>0324</v>
          </cell>
        </row>
        <row r="2331">
          <cell r="B2331" t="str">
            <v>031022743</v>
          </cell>
          <cell r="C2331" t="str">
            <v>旋盖机模具</v>
          </cell>
          <cell r="D2331" t="str">
            <v>FXG-2</v>
          </cell>
          <cell r="E2331">
            <v>4310.34</v>
          </cell>
          <cell r="F2331">
            <v>2801.5</v>
          </cell>
          <cell r="G2331">
            <v>1508.84</v>
          </cell>
          <cell r="H2331">
            <v>0</v>
          </cell>
          <cell r="I2331" t="str">
            <v>2019.07.31</v>
          </cell>
          <cell r="J2331" t="str">
            <v>96</v>
          </cell>
          <cell r="K2331" t="str">
            <v>剂型设备</v>
          </cell>
          <cell r="L2331" t="str">
            <v>肥东制剂分厂</v>
          </cell>
          <cell r="M2331" t="str">
            <v>肥东制剂11#车间B1线</v>
          </cell>
          <cell r="N2331" t="str">
            <v>江苏金旺包装</v>
          </cell>
          <cell r="O2331" t="str">
            <v>43.10</v>
          </cell>
          <cell r="P2331" t="str">
            <v>517.20</v>
          </cell>
          <cell r="Q2331" t="str">
            <v>172.41</v>
          </cell>
          <cell r="R2331" t="str">
            <v>65</v>
          </cell>
          <cell r="S2331" t="str">
            <v>平均年限法(一)</v>
          </cell>
          <cell r="T2331" t="str">
            <v>在用</v>
          </cell>
          <cell r="U2331" t="str">
            <v>直接购入</v>
          </cell>
          <cell r="V2331" t="str">
            <v>王桂珍</v>
          </cell>
          <cell r="W2331" t="str">
            <v>2019.07.31</v>
          </cell>
          <cell r="X2331" t="str">
            <v>记--1056</v>
          </cell>
        </row>
        <row r="2331">
          <cell r="AA2331" t="str">
            <v>0310</v>
          </cell>
        </row>
        <row r="2332">
          <cell r="B2332" t="str">
            <v>031022744</v>
          </cell>
          <cell r="C2332" t="str">
            <v>旋盖机模具</v>
          </cell>
          <cell r="D2332" t="str">
            <v>FXG-2</v>
          </cell>
          <cell r="E2332">
            <v>4310.34</v>
          </cell>
          <cell r="F2332">
            <v>2801.5</v>
          </cell>
          <cell r="G2332">
            <v>1508.84</v>
          </cell>
          <cell r="H2332">
            <v>0</v>
          </cell>
          <cell r="I2332" t="str">
            <v>2019.07.31</v>
          </cell>
          <cell r="J2332" t="str">
            <v>96</v>
          </cell>
          <cell r="K2332" t="str">
            <v>剂型设备</v>
          </cell>
          <cell r="L2332" t="str">
            <v>肥东制剂分厂</v>
          </cell>
          <cell r="M2332" t="str">
            <v>肥东制剂11#车间B1线</v>
          </cell>
          <cell r="N2332" t="str">
            <v>江苏金旺包装</v>
          </cell>
          <cell r="O2332" t="str">
            <v>43.10</v>
          </cell>
          <cell r="P2332" t="str">
            <v>517.20</v>
          </cell>
          <cell r="Q2332" t="str">
            <v>172.41</v>
          </cell>
          <cell r="R2332" t="str">
            <v>65</v>
          </cell>
          <cell r="S2332" t="str">
            <v>平均年限法(一)</v>
          </cell>
          <cell r="T2332" t="str">
            <v>在用</v>
          </cell>
          <cell r="U2332" t="str">
            <v>直接购入</v>
          </cell>
          <cell r="V2332" t="str">
            <v>王桂珍</v>
          </cell>
          <cell r="W2332" t="str">
            <v>2019.07.31</v>
          </cell>
          <cell r="X2332" t="str">
            <v>记--1056</v>
          </cell>
        </row>
        <row r="2332">
          <cell r="AA2332" t="str">
            <v>0310</v>
          </cell>
        </row>
        <row r="2333">
          <cell r="B2333" t="str">
            <v>031022745</v>
          </cell>
          <cell r="C2333" t="str">
            <v>装箱机模具</v>
          </cell>
          <cell r="D2333" t="str">
            <v>KZ-1D</v>
          </cell>
          <cell r="E2333">
            <v>10344.84</v>
          </cell>
          <cell r="F2333">
            <v>6724.25</v>
          </cell>
          <cell r="G2333">
            <v>3620.59</v>
          </cell>
          <cell r="H2333">
            <v>0</v>
          </cell>
          <cell r="I2333" t="str">
            <v>2019.07.31</v>
          </cell>
          <cell r="J2333" t="str">
            <v>96</v>
          </cell>
          <cell r="K2333" t="str">
            <v>剂型设备</v>
          </cell>
          <cell r="L2333" t="str">
            <v>肥东制剂分厂</v>
          </cell>
          <cell r="M2333" t="str">
            <v>肥东制剂11#车间B1线</v>
          </cell>
          <cell r="N2333" t="str">
            <v>江苏金旺包装</v>
          </cell>
          <cell r="O2333" t="str">
            <v>103.45</v>
          </cell>
          <cell r="P2333" t="str">
            <v>1,241.40</v>
          </cell>
          <cell r="Q2333" t="str">
            <v>413.79</v>
          </cell>
          <cell r="R2333" t="str">
            <v>65</v>
          </cell>
          <cell r="S2333" t="str">
            <v>平均年限法(一)</v>
          </cell>
          <cell r="T2333" t="str">
            <v>在用</v>
          </cell>
          <cell r="U2333" t="str">
            <v>直接购入</v>
          </cell>
          <cell r="V2333" t="str">
            <v>王桂珍</v>
          </cell>
          <cell r="W2333" t="str">
            <v>2019.07.31</v>
          </cell>
          <cell r="X2333" t="str">
            <v>记--1056</v>
          </cell>
        </row>
        <row r="2333">
          <cell r="AA2333" t="str">
            <v>0310</v>
          </cell>
        </row>
        <row r="2334">
          <cell r="B2334" t="str">
            <v>031400074</v>
          </cell>
          <cell r="C2334" t="str">
            <v>循环水真空泵</v>
          </cell>
          <cell r="D2334" t="str">
            <v>SHB-95B</v>
          </cell>
          <cell r="E2334">
            <v>2035.4</v>
          </cell>
          <cell r="F2334">
            <v>1322.75</v>
          </cell>
          <cell r="G2334">
            <v>712.65</v>
          </cell>
          <cell r="H2334">
            <v>0</v>
          </cell>
          <cell r="I2334" t="str">
            <v>2019.07.31</v>
          </cell>
          <cell r="J2334" t="str">
            <v>96</v>
          </cell>
          <cell r="K2334" t="str">
            <v>研发设备</v>
          </cell>
          <cell r="L2334" t="str">
            <v>研发中心</v>
          </cell>
          <cell r="M2334" t="str">
            <v>肥东研发中心</v>
          </cell>
          <cell r="N2334" t="str">
            <v>上海况胜实业发展公司</v>
          </cell>
          <cell r="O2334" t="str">
            <v>20.35</v>
          </cell>
          <cell r="P2334" t="str">
            <v>244.20</v>
          </cell>
          <cell r="Q2334" t="str">
            <v>81.42</v>
          </cell>
          <cell r="R2334" t="str">
            <v>65</v>
          </cell>
          <cell r="S2334" t="str">
            <v>平均年限法(一)</v>
          </cell>
          <cell r="T2334" t="str">
            <v>在用</v>
          </cell>
          <cell r="U2334" t="str">
            <v>直接购入</v>
          </cell>
          <cell r="V2334" t="str">
            <v>王桂珍</v>
          </cell>
          <cell r="W2334" t="str">
            <v>2019.07.31</v>
          </cell>
          <cell r="X2334" t="str">
            <v>记--1058</v>
          </cell>
        </row>
        <row r="2334">
          <cell r="AA2334" t="str">
            <v>0314</v>
          </cell>
        </row>
        <row r="2335">
          <cell r="B2335" t="str">
            <v>030700287</v>
          </cell>
          <cell r="C2335" t="str">
            <v>真空泵</v>
          </cell>
          <cell r="D2335" t="str">
            <v>WLW-200BC防爆电机15KW</v>
          </cell>
          <cell r="E2335">
            <v>20796.46</v>
          </cell>
          <cell r="F2335">
            <v>13517.4</v>
          </cell>
          <cell r="G2335">
            <v>7279.06</v>
          </cell>
          <cell r="H2335">
            <v>0</v>
          </cell>
          <cell r="I2335" t="str">
            <v>2019.07.31</v>
          </cell>
          <cell r="J2335" t="str">
            <v>96</v>
          </cell>
          <cell r="K2335" t="str">
            <v>精喹装置（合成二车间）</v>
          </cell>
          <cell r="L2335" t="str">
            <v>肥东合成分厂</v>
          </cell>
          <cell r="M2335" t="str">
            <v>肥东合成二车间（精喹）</v>
          </cell>
          <cell r="N2335" t="str">
            <v>南通市威士真空设备</v>
          </cell>
          <cell r="O2335" t="str">
            <v>207.96</v>
          </cell>
          <cell r="P2335" t="str">
            <v>2,495.52</v>
          </cell>
          <cell r="Q2335" t="str">
            <v>831.86</v>
          </cell>
          <cell r="R2335" t="str">
            <v>65</v>
          </cell>
          <cell r="S2335" t="str">
            <v>平均年限法(一)</v>
          </cell>
          <cell r="T2335" t="str">
            <v>在用</v>
          </cell>
          <cell r="U2335" t="str">
            <v>直接购入</v>
          </cell>
          <cell r="V2335" t="str">
            <v>王桂珍</v>
          </cell>
          <cell r="W2335" t="str">
            <v>2019.07.31</v>
          </cell>
          <cell r="X2335" t="str">
            <v>记--1060</v>
          </cell>
        </row>
        <row r="2335">
          <cell r="AA2335" t="str">
            <v>0307</v>
          </cell>
        </row>
        <row r="2336">
          <cell r="B2336" t="str">
            <v>030800214</v>
          </cell>
          <cell r="C2336" t="str">
            <v>真空泵</v>
          </cell>
          <cell r="D2336" t="str">
            <v>WLW-100BC电机防爆</v>
          </cell>
          <cell r="E2336">
            <v>12389.38</v>
          </cell>
          <cell r="F2336">
            <v>8052.85</v>
          </cell>
          <cell r="G2336">
            <v>4336.53</v>
          </cell>
          <cell r="H2336">
            <v>0</v>
          </cell>
          <cell r="I2336" t="str">
            <v>2019.07.31</v>
          </cell>
          <cell r="J2336" t="str">
            <v>96</v>
          </cell>
          <cell r="K2336" t="str">
            <v>烟嘧装置（合成一车间）</v>
          </cell>
          <cell r="L2336" t="str">
            <v>肥东合成分厂</v>
          </cell>
          <cell r="M2336" t="str">
            <v>肥东合成一车间（磺隆）</v>
          </cell>
          <cell r="N2336" t="str">
            <v>南通市威士真空设备</v>
          </cell>
          <cell r="O2336" t="str">
            <v>123.89</v>
          </cell>
          <cell r="P2336" t="str">
            <v>1,486.68</v>
          </cell>
          <cell r="Q2336" t="str">
            <v>495.58</v>
          </cell>
          <cell r="R2336" t="str">
            <v>65</v>
          </cell>
          <cell r="S2336" t="str">
            <v>平均年限法(一)</v>
          </cell>
          <cell r="T2336" t="str">
            <v>在用</v>
          </cell>
          <cell r="U2336" t="str">
            <v>直接购入</v>
          </cell>
          <cell r="V2336" t="str">
            <v>王桂珍</v>
          </cell>
          <cell r="W2336" t="str">
            <v>2019.07.31</v>
          </cell>
          <cell r="X2336" t="str">
            <v>记--1060</v>
          </cell>
        </row>
        <row r="2336">
          <cell r="AA2336" t="str">
            <v>0308</v>
          </cell>
        </row>
        <row r="2337">
          <cell r="B2337" t="str">
            <v>032100033</v>
          </cell>
          <cell r="C2337" t="str">
            <v>袋包机下料粘液活塞泵</v>
          </cell>
          <cell r="D2337" t="str">
            <v>PJ-180</v>
          </cell>
          <cell r="E2337">
            <v>14654.87</v>
          </cell>
          <cell r="F2337">
            <v>9525.75</v>
          </cell>
          <cell r="G2337">
            <v>5129.12</v>
          </cell>
          <cell r="H2337">
            <v>0</v>
          </cell>
          <cell r="I2337" t="str">
            <v>2019.07.31</v>
          </cell>
          <cell r="J2337" t="str">
            <v>96</v>
          </cell>
          <cell r="K2337" t="str">
            <v>5000吨杀虫剂可湿粉工程（水溶肥）</v>
          </cell>
          <cell r="L2337" t="str">
            <v>肥东制剂分厂</v>
          </cell>
          <cell r="M2337" t="str">
            <v>肥东制剂12#车间180#袋袋装机上（水溶肥）</v>
          </cell>
          <cell r="N2337" t="str">
            <v>江苏汤姆包装机械公司</v>
          </cell>
          <cell r="O2337" t="str">
            <v>146.55</v>
          </cell>
          <cell r="P2337" t="str">
            <v>1,758.60</v>
          </cell>
          <cell r="Q2337" t="str">
            <v>586.19</v>
          </cell>
          <cell r="R2337" t="str">
            <v>65</v>
          </cell>
          <cell r="S2337" t="str">
            <v>平均年限法(一)</v>
          </cell>
          <cell r="T2337" t="str">
            <v>在用</v>
          </cell>
          <cell r="U2337" t="str">
            <v>直接购入</v>
          </cell>
          <cell r="V2337" t="str">
            <v>王桂珍</v>
          </cell>
          <cell r="W2337" t="str">
            <v>2019.07.31</v>
          </cell>
          <cell r="X2337" t="str">
            <v>记--1063</v>
          </cell>
        </row>
        <row r="2337">
          <cell r="AA2337" t="str">
            <v>0321</v>
          </cell>
        </row>
        <row r="2338">
          <cell r="B2338" t="str">
            <v>032100034</v>
          </cell>
          <cell r="C2338" t="str">
            <v>袋包机下料粘液活塞泵</v>
          </cell>
          <cell r="D2338" t="str">
            <v>PJ-180</v>
          </cell>
          <cell r="E2338">
            <v>14654.85</v>
          </cell>
          <cell r="F2338">
            <v>9525.75</v>
          </cell>
          <cell r="G2338">
            <v>5129.1</v>
          </cell>
          <cell r="H2338">
            <v>0</v>
          </cell>
          <cell r="I2338" t="str">
            <v>2019.07.31</v>
          </cell>
          <cell r="J2338" t="str">
            <v>96</v>
          </cell>
          <cell r="K2338" t="str">
            <v>5000吨杀虫剂可湿粉工程（水溶肥）</v>
          </cell>
          <cell r="L2338" t="str">
            <v>肥东制剂分厂</v>
          </cell>
          <cell r="M2338" t="str">
            <v>肥东制剂12#车间180#袋袋装机上（水溶肥）</v>
          </cell>
          <cell r="N2338" t="str">
            <v>江苏汤姆包装机械公司</v>
          </cell>
          <cell r="O2338" t="str">
            <v>146.55</v>
          </cell>
          <cell r="P2338" t="str">
            <v>1,758.60</v>
          </cell>
          <cell r="Q2338" t="str">
            <v>586.19</v>
          </cell>
          <cell r="R2338" t="str">
            <v>65</v>
          </cell>
          <cell r="S2338" t="str">
            <v>平均年限法(一)</v>
          </cell>
          <cell r="T2338" t="str">
            <v>在用</v>
          </cell>
          <cell r="U2338" t="str">
            <v>直接购入</v>
          </cell>
          <cell r="V2338" t="str">
            <v>王桂珍</v>
          </cell>
          <cell r="W2338" t="str">
            <v>2019.07.31</v>
          </cell>
          <cell r="X2338" t="str">
            <v>记--1063</v>
          </cell>
        </row>
        <row r="2338">
          <cell r="AA2338" t="str">
            <v>0321</v>
          </cell>
        </row>
        <row r="2339">
          <cell r="B2339" t="str">
            <v>032100035</v>
          </cell>
          <cell r="C2339" t="str">
            <v>袋包机下料粘液活塞泵</v>
          </cell>
          <cell r="D2339" t="str">
            <v>PJ-180</v>
          </cell>
          <cell r="E2339">
            <v>14654.87</v>
          </cell>
          <cell r="F2339">
            <v>9525.75</v>
          </cell>
          <cell r="G2339">
            <v>5129.12</v>
          </cell>
          <cell r="H2339">
            <v>0</v>
          </cell>
          <cell r="I2339" t="str">
            <v>2019.07.31</v>
          </cell>
          <cell r="J2339" t="str">
            <v>96</v>
          </cell>
          <cell r="K2339" t="str">
            <v>5000吨杀虫剂可湿粉工程（水溶肥）</v>
          </cell>
          <cell r="L2339" t="str">
            <v>肥东制剂分厂</v>
          </cell>
          <cell r="M2339" t="str">
            <v>肥东制剂12#车间180#袋袋装机上（水溶肥）</v>
          </cell>
          <cell r="N2339" t="str">
            <v>江苏汤姆包装机械公司</v>
          </cell>
          <cell r="O2339" t="str">
            <v>146.55</v>
          </cell>
          <cell r="P2339" t="str">
            <v>1,758.60</v>
          </cell>
          <cell r="Q2339" t="str">
            <v>586.19</v>
          </cell>
          <cell r="R2339" t="str">
            <v>65</v>
          </cell>
          <cell r="S2339" t="str">
            <v>平均年限法(一)</v>
          </cell>
          <cell r="T2339" t="str">
            <v>在用</v>
          </cell>
          <cell r="U2339" t="str">
            <v>直接购入</v>
          </cell>
          <cell r="V2339" t="str">
            <v>王桂珍</v>
          </cell>
          <cell r="W2339" t="str">
            <v>2019.07.31</v>
          </cell>
          <cell r="X2339" t="str">
            <v>记--1063</v>
          </cell>
        </row>
        <row r="2339">
          <cell r="AA2339" t="str">
            <v>0321</v>
          </cell>
        </row>
        <row r="2340">
          <cell r="B2340" t="str">
            <v>032100036</v>
          </cell>
          <cell r="C2340" t="str">
            <v>袋包机下料粘液活塞泵</v>
          </cell>
          <cell r="D2340" t="str">
            <v>PJ-180</v>
          </cell>
          <cell r="E2340">
            <v>14654.87</v>
          </cell>
          <cell r="F2340">
            <v>9525.75</v>
          </cell>
          <cell r="G2340">
            <v>5129.12</v>
          </cell>
          <cell r="H2340">
            <v>0</v>
          </cell>
          <cell r="I2340" t="str">
            <v>2019.07.31</v>
          </cell>
          <cell r="J2340" t="str">
            <v>96</v>
          </cell>
          <cell r="K2340" t="str">
            <v>5000吨杀虫剂可湿粉工程（水溶肥）</v>
          </cell>
          <cell r="L2340" t="str">
            <v>肥东制剂分厂</v>
          </cell>
          <cell r="M2340" t="str">
            <v>肥东制剂12#车间180#袋袋装机上（水溶肥）</v>
          </cell>
          <cell r="N2340" t="str">
            <v>江苏汤姆包装机械公司</v>
          </cell>
          <cell r="O2340" t="str">
            <v>146.55</v>
          </cell>
          <cell r="P2340" t="str">
            <v>1,758.60</v>
          </cell>
          <cell r="Q2340" t="str">
            <v>586.19</v>
          </cell>
          <cell r="R2340" t="str">
            <v>65</v>
          </cell>
          <cell r="S2340" t="str">
            <v>平均年限法(一)</v>
          </cell>
          <cell r="T2340" t="str">
            <v>在用</v>
          </cell>
          <cell r="U2340" t="str">
            <v>直接购入</v>
          </cell>
          <cell r="V2340" t="str">
            <v>王桂珍</v>
          </cell>
          <cell r="W2340" t="str">
            <v>2019.07.31</v>
          </cell>
          <cell r="X2340" t="str">
            <v>记--1063</v>
          </cell>
        </row>
        <row r="2340">
          <cell r="AA2340" t="str">
            <v>0321</v>
          </cell>
        </row>
        <row r="2341">
          <cell r="B2341" t="str">
            <v>030700288</v>
          </cell>
          <cell r="C2341" t="str">
            <v>平板式刮刀辅助拉袋自动下卸料离心机（2205）</v>
          </cell>
          <cell r="D2341" t="str">
            <v>PLD1600NF</v>
          </cell>
          <cell r="E2341">
            <v>413792.92</v>
          </cell>
          <cell r="F2341">
            <v>264827.52</v>
          </cell>
          <cell r="G2341">
            <v>148965.4</v>
          </cell>
          <cell r="H2341">
            <v>0</v>
          </cell>
          <cell r="I2341" t="str">
            <v>2019.08.27</v>
          </cell>
          <cell r="J2341" t="str">
            <v>96</v>
          </cell>
          <cell r="K2341" t="str">
            <v>精喹装置（合成二车间）</v>
          </cell>
          <cell r="L2341" t="str">
            <v>肥东合成分厂</v>
          </cell>
          <cell r="M2341" t="str">
            <v>肥东合成二车间（精喹）</v>
          </cell>
          <cell r="N2341" t="str">
            <v>江苏华大离心机制造</v>
          </cell>
          <cell r="O2341" t="str">
            <v>4,137.93</v>
          </cell>
          <cell r="P2341" t="str">
            <v>49,655.16</v>
          </cell>
          <cell r="Q2341" t="str">
            <v>16,551.72</v>
          </cell>
          <cell r="R2341" t="str">
            <v>64</v>
          </cell>
          <cell r="S2341" t="str">
            <v>平均年限法(一)</v>
          </cell>
          <cell r="T2341" t="str">
            <v>在用</v>
          </cell>
          <cell r="U2341" t="str">
            <v>直接购入</v>
          </cell>
          <cell r="V2341" t="str">
            <v>王桂珍</v>
          </cell>
          <cell r="W2341" t="str">
            <v>2019.08.27</v>
          </cell>
          <cell r="X2341" t="str">
            <v>记--734</v>
          </cell>
        </row>
        <row r="2341">
          <cell r="AA2341" t="str">
            <v>0307</v>
          </cell>
        </row>
        <row r="2342">
          <cell r="B2342" t="str">
            <v>031800091</v>
          </cell>
          <cell r="C2342" t="str">
            <v>篮式过滤器</v>
          </cell>
          <cell r="D2342" t="str">
            <v>CLF-273-304</v>
          </cell>
          <cell r="E2342">
            <v>3451.33</v>
          </cell>
          <cell r="F2342">
            <v>2208.64</v>
          </cell>
          <cell r="G2342">
            <v>1242.69</v>
          </cell>
          <cell r="H2342">
            <v>0</v>
          </cell>
          <cell r="I2342" t="str">
            <v>2019.08.27</v>
          </cell>
          <cell r="J2342" t="str">
            <v>96</v>
          </cell>
          <cell r="K2342" t="str">
            <v>种衣剂装置--肥东分厂</v>
          </cell>
          <cell r="L2342" t="str">
            <v>肥东制剂分厂</v>
          </cell>
          <cell r="M2342" t="str">
            <v>肥东制剂种衣剂车间</v>
          </cell>
          <cell r="N2342" t="str">
            <v>上海楚能工业过滤系统</v>
          </cell>
          <cell r="O2342" t="str">
            <v>34.51</v>
          </cell>
          <cell r="P2342" t="str">
            <v>414.12</v>
          </cell>
          <cell r="Q2342" t="str">
            <v>138.05</v>
          </cell>
          <cell r="R2342" t="str">
            <v>64</v>
          </cell>
          <cell r="S2342" t="str">
            <v>平均年限法(一)</v>
          </cell>
          <cell r="T2342" t="str">
            <v>在用</v>
          </cell>
          <cell r="U2342" t="str">
            <v>直接购入</v>
          </cell>
          <cell r="V2342" t="str">
            <v>王桂珍</v>
          </cell>
          <cell r="W2342" t="str">
            <v>2019.08.27</v>
          </cell>
          <cell r="X2342" t="str">
            <v>记--736</v>
          </cell>
        </row>
        <row r="2342">
          <cell r="AA2342" t="str">
            <v>0318</v>
          </cell>
        </row>
        <row r="2343">
          <cell r="B2343" t="str">
            <v>030200175</v>
          </cell>
          <cell r="C2343" t="str">
            <v>潜水搅拌机</v>
          </cell>
          <cell r="D2343" t="str">
            <v>QJBO85/8-260/3-740/S</v>
          </cell>
          <cell r="E2343">
            <v>6902.65</v>
          </cell>
          <cell r="F2343">
            <v>4417.92</v>
          </cell>
          <cell r="G2343">
            <v>2484.73</v>
          </cell>
          <cell r="H2343">
            <v>0</v>
          </cell>
          <cell r="I2343" t="str">
            <v>2019.08.27</v>
          </cell>
          <cell r="J2343" t="str">
            <v>96</v>
          </cell>
          <cell r="K2343" t="str">
            <v>污水设备</v>
          </cell>
          <cell r="L2343" t="str">
            <v>肥东合成分厂</v>
          </cell>
          <cell r="M2343" t="str">
            <v>肥东合成污水站</v>
          </cell>
          <cell r="N2343" t="str">
            <v>上海斯麦特泵业制造</v>
          </cell>
          <cell r="O2343" t="str">
            <v>69.03</v>
          </cell>
          <cell r="P2343" t="str">
            <v>828.36</v>
          </cell>
          <cell r="Q2343" t="str">
            <v>276.11</v>
          </cell>
          <cell r="R2343" t="str">
            <v>64</v>
          </cell>
          <cell r="S2343" t="str">
            <v>平均年限法(一)</v>
          </cell>
          <cell r="T2343" t="str">
            <v>在用</v>
          </cell>
          <cell r="U2343" t="str">
            <v>直接购入</v>
          </cell>
          <cell r="V2343" t="str">
            <v>王桂珍</v>
          </cell>
          <cell r="W2343" t="str">
            <v>2019.08.27</v>
          </cell>
          <cell r="X2343" t="str">
            <v>记--739</v>
          </cell>
        </row>
        <row r="2343">
          <cell r="AA2343" t="str">
            <v>0302</v>
          </cell>
        </row>
        <row r="2344">
          <cell r="B2344" t="str">
            <v>030200176</v>
          </cell>
          <cell r="C2344" t="str">
            <v>潜水搅拌机</v>
          </cell>
          <cell r="D2344" t="str">
            <v>QJBO85/8-260/3-740/S</v>
          </cell>
          <cell r="E2344">
            <v>6902.65</v>
          </cell>
          <cell r="F2344">
            <v>4417.92</v>
          </cell>
          <cell r="G2344">
            <v>2484.73</v>
          </cell>
          <cell r="H2344">
            <v>0</v>
          </cell>
          <cell r="I2344" t="str">
            <v>2019.08.27</v>
          </cell>
          <cell r="J2344" t="str">
            <v>96</v>
          </cell>
          <cell r="K2344" t="str">
            <v>污水设备</v>
          </cell>
          <cell r="L2344" t="str">
            <v>肥东合成分厂</v>
          </cell>
          <cell r="M2344" t="str">
            <v>肥东合成污水站</v>
          </cell>
          <cell r="N2344" t="str">
            <v>上海斯麦特泵业制造</v>
          </cell>
          <cell r="O2344" t="str">
            <v>69.03</v>
          </cell>
          <cell r="P2344" t="str">
            <v>828.36</v>
          </cell>
          <cell r="Q2344" t="str">
            <v>276.11</v>
          </cell>
          <cell r="R2344" t="str">
            <v>64</v>
          </cell>
          <cell r="S2344" t="str">
            <v>平均年限法(一)</v>
          </cell>
          <cell r="T2344" t="str">
            <v>在用</v>
          </cell>
          <cell r="U2344" t="str">
            <v>直接购入</v>
          </cell>
          <cell r="V2344" t="str">
            <v>王桂珍</v>
          </cell>
          <cell r="W2344" t="str">
            <v>2019.08.27</v>
          </cell>
          <cell r="X2344" t="str">
            <v>记--739</v>
          </cell>
        </row>
        <row r="2344">
          <cell r="AA2344" t="str">
            <v>0302</v>
          </cell>
        </row>
        <row r="2345">
          <cell r="B2345" t="str">
            <v>030200177</v>
          </cell>
          <cell r="C2345" t="str">
            <v>潜水搅拌机</v>
          </cell>
          <cell r="D2345" t="str">
            <v>QJBO85/8-260/3-740/S</v>
          </cell>
          <cell r="E2345">
            <v>6902.65</v>
          </cell>
          <cell r="F2345">
            <v>4417.92</v>
          </cell>
          <cell r="G2345">
            <v>2484.73</v>
          </cell>
          <cell r="H2345">
            <v>0</v>
          </cell>
          <cell r="I2345" t="str">
            <v>2019.08.27</v>
          </cell>
          <cell r="J2345" t="str">
            <v>96</v>
          </cell>
          <cell r="K2345" t="str">
            <v>污水设备</v>
          </cell>
          <cell r="L2345" t="str">
            <v>肥东合成分厂</v>
          </cell>
          <cell r="M2345" t="str">
            <v>肥东合成污水站</v>
          </cell>
          <cell r="N2345" t="str">
            <v>上海斯麦特泵业制造</v>
          </cell>
          <cell r="O2345" t="str">
            <v>69.03</v>
          </cell>
          <cell r="P2345" t="str">
            <v>828.36</v>
          </cell>
          <cell r="Q2345" t="str">
            <v>276.11</v>
          </cell>
          <cell r="R2345" t="str">
            <v>64</v>
          </cell>
          <cell r="S2345" t="str">
            <v>平均年限法(一)</v>
          </cell>
          <cell r="T2345" t="str">
            <v>在用</v>
          </cell>
          <cell r="U2345" t="str">
            <v>直接购入</v>
          </cell>
          <cell r="V2345" t="str">
            <v>王桂珍</v>
          </cell>
          <cell r="W2345" t="str">
            <v>2019.08.27</v>
          </cell>
          <cell r="X2345" t="str">
            <v>记--739</v>
          </cell>
        </row>
        <row r="2345">
          <cell r="AA2345" t="str">
            <v>0302</v>
          </cell>
        </row>
        <row r="2346">
          <cell r="B2346" t="str">
            <v>030200178</v>
          </cell>
          <cell r="C2346" t="str">
            <v>潜水搅拌机</v>
          </cell>
          <cell r="D2346" t="str">
            <v>QJBO85/8-260/3-740/S</v>
          </cell>
          <cell r="E2346">
            <v>6902.65</v>
          </cell>
          <cell r="F2346">
            <v>4417.92</v>
          </cell>
          <cell r="G2346">
            <v>2484.73</v>
          </cell>
          <cell r="H2346">
            <v>0</v>
          </cell>
          <cell r="I2346" t="str">
            <v>2019.08.27</v>
          </cell>
          <cell r="J2346" t="str">
            <v>96</v>
          </cell>
          <cell r="K2346" t="str">
            <v>污水设备</v>
          </cell>
          <cell r="L2346" t="str">
            <v>肥东合成分厂</v>
          </cell>
          <cell r="M2346" t="str">
            <v>肥东合成污水站</v>
          </cell>
          <cell r="N2346" t="str">
            <v>上海斯麦特泵业制造</v>
          </cell>
          <cell r="O2346" t="str">
            <v>69.03</v>
          </cell>
          <cell r="P2346" t="str">
            <v>828.36</v>
          </cell>
          <cell r="Q2346" t="str">
            <v>276.11</v>
          </cell>
          <cell r="R2346" t="str">
            <v>64</v>
          </cell>
          <cell r="S2346" t="str">
            <v>平均年限法(一)</v>
          </cell>
          <cell r="T2346" t="str">
            <v>在用</v>
          </cell>
          <cell r="U2346" t="str">
            <v>直接购入</v>
          </cell>
          <cell r="V2346" t="str">
            <v>王桂珍</v>
          </cell>
          <cell r="W2346" t="str">
            <v>2019.08.27</v>
          </cell>
          <cell r="X2346" t="str">
            <v>记--739</v>
          </cell>
        </row>
        <row r="2346">
          <cell r="AA2346" t="str">
            <v>0302</v>
          </cell>
        </row>
        <row r="2347">
          <cell r="B2347" t="str">
            <v>032100037</v>
          </cell>
          <cell r="C2347" t="str">
            <v>螺旋上料机</v>
          </cell>
          <cell r="D2347" t="str">
            <v>XHR-133</v>
          </cell>
          <cell r="E2347">
            <v>12212.39</v>
          </cell>
          <cell r="F2347">
            <v>7815.68</v>
          </cell>
          <cell r="G2347">
            <v>4396.71</v>
          </cell>
          <cell r="H2347">
            <v>0</v>
          </cell>
          <cell r="I2347" t="str">
            <v>2019.08.27</v>
          </cell>
          <cell r="J2347" t="str">
            <v>96</v>
          </cell>
          <cell r="K2347" t="str">
            <v>5000吨杀虫剂可湿粉工程（水溶肥）</v>
          </cell>
          <cell r="L2347" t="str">
            <v>肥东制剂分厂</v>
          </cell>
          <cell r="M2347" t="str">
            <v>肥东制剂肥料车间</v>
          </cell>
          <cell r="N2347" t="str">
            <v>张家港市鑫华荣精密</v>
          </cell>
          <cell r="O2347" t="str">
            <v>122.12</v>
          </cell>
          <cell r="P2347" t="str">
            <v>1,465.44</v>
          </cell>
          <cell r="Q2347" t="str">
            <v>488.50</v>
          </cell>
          <cell r="R2347" t="str">
            <v>64</v>
          </cell>
          <cell r="S2347" t="str">
            <v>平均年限法(一)</v>
          </cell>
          <cell r="T2347" t="str">
            <v>在用</v>
          </cell>
          <cell r="U2347" t="str">
            <v>直接购入</v>
          </cell>
          <cell r="V2347" t="str">
            <v>王桂珍</v>
          </cell>
          <cell r="W2347" t="str">
            <v>2019.08.27</v>
          </cell>
          <cell r="X2347" t="str">
            <v>记--742</v>
          </cell>
        </row>
        <row r="2347">
          <cell r="AA2347" t="str">
            <v>0321</v>
          </cell>
        </row>
        <row r="2348">
          <cell r="B2348" t="str">
            <v>032100038</v>
          </cell>
          <cell r="C2348" t="str">
            <v>螺旋上料机</v>
          </cell>
          <cell r="D2348" t="str">
            <v>XHR-133</v>
          </cell>
          <cell r="E2348">
            <v>12212.39</v>
          </cell>
          <cell r="F2348">
            <v>7815.68</v>
          </cell>
          <cell r="G2348">
            <v>4396.71</v>
          </cell>
          <cell r="H2348">
            <v>0</v>
          </cell>
          <cell r="I2348" t="str">
            <v>2019.08.27</v>
          </cell>
          <cell r="J2348" t="str">
            <v>96</v>
          </cell>
          <cell r="K2348" t="str">
            <v>5000吨杀虫剂可湿粉工程（水溶肥）</v>
          </cell>
          <cell r="L2348" t="str">
            <v>肥东制剂分厂</v>
          </cell>
          <cell r="M2348" t="str">
            <v>肥东制剂肥料车间</v>
          </cell>
          <cell r="N2348" t="str">
            <v>张家港市鑫华荣精密</v>
          </cell>
          <cell r="O2348" t="str">
            <v>122.12</v>
          </cell>
          <cell r="P2348" t="str">
            <v>1,465.44</v>
          </cell>
          <cell r="Q2348" t="str">
            <v>488.50</v>
          </cell>
          <cell r="R2348" t="str">
            <v>64</v>
          </cell>
          <cell r="S2348" t="str">
            <v>平均年限法(一)</v>
          </cell>
          <cell r="T2348" t="str">
            <v>在用</v>
          </cell>
          <cell r="U2348" t="str">
            <v>直接购入</v>
          </cell>
          <cell r="V2348" t="str">
            <v>王桂珍</v>
          </cell>
          <cell r="W2348" t="str">
            <v>2019.08.27</v>
          </cell>
          <cell r="X2348" t="str">
            <v>记--742</v>
          </cell>
        </row>
        <row r="2348">
          <cell r="AA2348" t="str">
            <v>0321</v>
          </cell>
        </row>
        <row r="2349">
          <cell r="B2349" t="str">
            <v>031022746</v>
          </cell>
          <cell r="C2349" t="str">
            <v>活性碳箱</v>
          </cell>
          <cell r="D2349" t="str">
            <v>处理风量10000</v>
          </cell>
          <cell r="E2349">
            <v>10815.93</v>
          </cell>
          <cell r="F2349">
            <v>6922.24</v>
          </cell>
          <cell r="G2349">
            <v>3893.69</v>
          </cell>
          <cell r="H2349">
            <v>0</v>
          </cell>
          <cell r="I2349" t="str">
            <v>2019.08.27</v>
          </cell>
          <cell r="J2349" t="str">
            <v>96</v>
          </cell>
          <cell r="K2349" t="str">
            <v>剂型设备</v>
          </cell>
          <cell r="L2349" t="str">
            <v>肥东制剂分厂</v>
          </cell>
          <cell r="M2349" t="str">
            <v>肥东制剂12#车间</v>
          </cell>
          <cell r="N2349" t="str">
            <v>合肥佳丰风机有限公司</v>
          </cell>
          <cell r="O2349" t="str">
            <v>108.16</v>
          </cell>
          <cell r="P2349" t="str">
            <v>1,297.92</v>
          </cell>
          <cell r="Q2349" t="str">
            <v>432.64</v>
          </cell>
          <cell r="R2349" t="str">
            <v>64</v>
          </cell>
          <cell r="S2349" t="str">
            <v>平均年限法(一)</v>
          </cell>
          <cell r="T2349" t="str">
            <v>在用</v>
          </cell>
          <cell r="U2349" t="str">
            <v>直接购入</v>
          </cell>
          <cell r="V2349" t="str">
            <v>王桂珍</v>
          </cell>
          <cell r="W2349" t="str">
            <v>2019.08.27</v>
          </cell>
          <cell r="X2349" t="str">
            <v>记--745</v>
          </cell>
        </row>
        <row r="2349">
          <cell r="AA2349" t="str">
            <v>0310</v>
          </cell>
        </row>
        <row r="2350">
          <cell r="B2350" t="str">
            <v>040900527</v>
          </cell>
          <cell r="C2350" t="str">
            <v>电动自行车1辆</v>
          </cell>
          <cell r="D2350" t="str">
            <v>荣事达（金丝猴）</v>
          </cell>
          <cell r="E2350">
            <v>1246.6</v>
          </cell>
          <cell r="F2350">
            <v>1196.74</v>
          </cell>
          <cell r="G2350">
            <v>49.86</v>
          </cell>
          <cell r="H2350">
            <v>0</v>
          </cell>
          <cell r="I2350" t="str">
            <v>2019.08.28</v>
          </cell>
          <cell r="J2350" t="str">
            <v>60</v>
          </cell>
          <cell r="K2350" t="str">
            <v>其他</v>
          </cell>
          <cell r="L2350" t="str">
            <v>质量管理部</v>
          </cell>
          <cell r="M2350" t="str">
            <v>肥东质检室</v>
          </cell>
          <cell r="N2350" t="str">
            <v>合肥瑶海吴同庆电动车</v>
          </cell>
          <cell r="O2350" t="str">
            <v>0.00</v>
          </cell>
          <cell r="P2350" t="str">
            <v>159.34</v>
          </cell>
          <cell r="Q2350" t="str">
            <v>49.86</v>
          </cell>
          <cell r="R2350" t="str">
            <v>60</v>
          </cell>
          <cell r="S2350" t="str">
            <v>平均年限法(一)</v>
          </cell>
          <cell r="T2350" t="str">
            <v>在用</v>
          </cell>
          <cell r="U2350" t="str">
            <v>直接购入</v>
          </cell>
          <cell r="V2350" t="str">
            <v>王桂珍</v>
          </cell>
          <cell r="W2350" t="str">
            <v>2019.08.28</v>
          </cell>
          <cell r="X2350" t="str">
            <v>记--763</v>
          </cell>
        </row>
        <row r="2350">
          <cell r="AA2350" t="str">
            <v>0409</v>
          </cell>
        </row>
        <row r="2351">
          <cell r="B2351" t="str">
            <v>030200179</v>
          </cell>
          <cell r="C2351" t="str">
            <v>罗茨风机</v>
          </cell>
          <cell r="D2351" t="str">
            <v>FSR125L</v>
          </cell>
          <cell r="E2351">
            <v>17699.12</v>
          </cell>
          <cell r="F2351">
            <v>11327.36</v>
          </cell>
          <cell r="G2351">
            <v>6371.76</v>
          </cell>
          <cell r="H2351">
            <v>0</v>
          </cell>
          <cell r="I2351" t="str">
            <v>2019.08.30</v>
          </cell>
          <cell r="J2351" t="str">
            <v>96</v>
          </cell>
          <cell r="K2351" t="str">
            <v>污水设备</v>
          </cell>
          <cell r="L2351" t="str">
            <v>肥东合成分厂</v>
          </cell>
          <cell r="M2351" t="str">
            <v>肥东污水站</v>
          </cell>
          <cell r="N2351" t="str">
            <v>章丘丰源机械公司</v>
          </cell>
          <cell r="O2351" t="str">
            <v>176.99</v>
          </cell>
          <cell r="P2351" t="str">
            <v>2,123.88</v>
          </cell>
          <cell r="Q2351" t="str">
            <v>707.96</v>
          </cell>
          <cell r="R2351" t="str">
            <v>64</v>
          </cell>
          <cell r="S2351" t="str">
            <v>平均年限法(一)</v>
          </cell>
          <cell r="T2351" t="str">
            <v>在用</v>
          </cell>
          <cell r="U2351" t="str">
            <v>直接购入</v>
          </cell>
          <cell r="V2351" t="str">
            <v>王桂珍</v>
          </cell>
          <cell r="W2351" t="str">
            <v>2019.08.30</v>
          </cell>
          <cell r="X2351" t="str">
            <v>记--982</v>
          </cell>
        </row>
        <row r="2351">
          <cell r="AA2351" t="str">
            <v>0302</v>
          </cell>
        </row>
        <row r="2352">
          <cell r="B2352" t="str">
            <v>031022747</v>
          </cell>
          <cell r="C2352" t="str">
            <v>前移式叉车</v>
          </cell>
          <cell r="D2352" t="str">
            <v>CQD20A-45S</v>
          </cell>
          <cell r="E2352">
            <v>42477.88</v>
          </cell>
          <cell r="F2352">
            <v>27185.92</v>
          </cell>
          <cell r="G2352">
            <v>15291.96</v>
          </cell>
          <cell r="H2352">
            <v>0</v>
          </cell>
          <cell r="I2352" t="str">
            <v>2019.08.30</v>
          </cell>
          <cell r="J2352" t="str">
            <v>96</v>
          </cell>
          <cell r="K2352" t="str">
            <v>公用设备</v>
          </cell>
          <cell r="L2352" t="str">
            <v>肥东制剂分厂/肥东合成分厂</v>
          </cell>
        </row>
        <row r="2352">
          <cell r="N2352" t="str">
            <v>安徽宇锋仓储设备</v>
          </cell>
          <cell r="O2352" t="str">
            <v>424.78</v>
          </cell>
          <cell r="P2352" t="str">
            <v>5,097.36</v>
          </cell>
          <cell r="Q2352" t="str">
            <v>1,699.12</v>
          </cell>
          <cell r="R2352" t="str">
            <v>64</v>
          </cell>
          <cell r="S2352" t="str">
            <v>平均年限法(一)</v>
          </cell>
          <cell r="T2352" t="str">
            <v>在用</v>
          </cell>
          <cell r="U2352" t="str">
            <v>直接购入</v>
          </cell>
          <cell r="V2352" t="str">
            <v>王桂珍</v>
          </cell>
          <cell r="W2352" t="str">
            <v>2019.08.30</v>
          </cell>
          <cell r="X2352" t="str">
            <v>记--984</v>
          </cell>
        </row>
        <row r="2352">
          <cell r="AA2352" t="str">
            <v>0324</v>
          </cell>
        </row>
        <row r="2353">
          <cell r="B2353" t="str">
            <v>032400003</v>
          </cell>
          <cell r="C2353" t="str">
            <v>活性炭箱</v>
          </cell>
          <cell r="D2353" t="str">
            <v>800*600*1350</v>
          </cell>
          <cell r="E2353">
            <v>8230.08</v>
          </cell>
          <cell r="F2353">
            <v>5267.2</v>
          </cell>
          <cell r="G2353">
            <v>2962.88</v>
          </cell>
          <cell r="H2353">
            <v>0</v>
          </cell>
          <cell r="I2353" t="str">
            <v>2019.08.30</v>
          </cell>
          <cell r="J2353" t="str">
            <v>96</v>
          </cell>
          <cell r="K2353" t="str">
            <v>公用设备</v>
          </cell>
          <cell r="L2353" t="str">
            <v>肥东合成分厂</v>
          </cell>
          <cell r="M2353" t="str">
            <v>肥东合成危废库</v>
          </cell>
          <cell r="N2353" t="str">
            <v>合肥佳丰风机公司</v>
          </cell>
          <cell r="O2353" t="str">
            <v>82.30</v>
          </cell>
          <cell r="P2353" t="str">
            <v>987.60</v>
          </cell>
          <cell r="Q2353" t="str">
            <v>329.20</v>
          </cell>
          <cell r="R2353" t="str">
            <v>64</v>
          </cell>
          <cell r="S2353" t="str">
            <v>平均年限法(一)</v>
          </cell>
          <cell r="T2353" t="str">
            <v>在用</v>
          </cell>
          <cell r="U2353" t="str">
            <v>直接购入</v>
          </cell>
          <cell r="V2353" t="str">
            <v>王桂珍</v>
          </cell>
          <cell r="W2353" t="str">
            <v>2019.08.30</v>
          </cell>
          <cell r="X2353" t="str">
            <v>记--989</v>
          </cell>
        </row>
        <row r="2353">
          <cell r="AA2353" t="str">
            <v>0324</v>
          </cell>
        </row>
        <row r="2354">
          <cell r="B2354" t="str">
            <v>032400004</v>
          </cell>
          <cell r="C2354" t="str">
            <v>活性炭箱</v>
          </cell>
          <cell r="D2354" t="str">
            <v>800*600*1350</v>
          </cell>
          <cell r="E2354">
            <v>8230.09</v>
          </cell>
          <cell r="F2354">
            <v>5267.2</v>
          </cell>
          <cell r="G2354">
            <v>2962.89</v>
          </cell>
          <cell r="H2354">
            <v>0</v>
          </cell>
          <cell r="I2354" t="str">
            <v>2019.08.30</v>
          </cell>
          <cell r="J2354" t="str">
            <v>96</v>
          </cell>
          <cell r="K2354" t="str">
            <v>公用设备</v>
          </cell>
          <cell r="L2354" t="str">
            <v>肥东合成分厂</v>
          </cell>
          <cell r="M2354" t="str">
            <v>肥东合成危废库</v>
          </cell>
          <cell r="N2354" t="str">
            <v>合肥佳丰风机公司</v>
          </cell>
          <cell r="O2354" t="str">
            <v>82.30</v>
          </cell>
          <cell r="P2354" t="str">
            <v>987.60</v>
          </cell>
          <cell r="Q2354" t="str">
            <v>329.20</v>
          </cell>
          <cell r="R2354" t="str">
            <v>64</v>
          </cell>
          <cell r="S2354" t="str">
            <v>平均年限法(一)</v>
          </cell>
          <cell r="T2354" t="str">
            <v>在用</v>
          </cell>
          <cell r="U2354" t="str">
            <v>直接购入</v>
          </cell>
          <cell r="V2354" t="str">
            <v>王桂珍</v>
          </cell>
          <cell r="W2354" t="str">
            <v>2019.08.30</v>
          </cell>
          <cell r="X2354" t="str">
            <v>记--989</v>
          </cell>
        </row>
        <row r="2354">
          <cell r="AA2354" t="str">
            <v>0324</v>
          </cell>
        </row>
        <row r="2355">
          <cell r="B2355" t="str">
            <v>032400005</v>
          </cell>
          <cell r="C2355" t="str">
            <v>活性炭箱</v>
          </cell>
          <cell r="D2355" t="str">
            <v>800*600*1350</v>
          </cell>
          <cell r="E2355">
            <v>8230.09</v>
          </cell>
          <cell r="F2355">
            <v>5267.2</v>
          </cell>
          <cell r="G2355">
            <v>2962.89</v>
          </cell>
          <cell r="H2355">
            <v>0</v>
          </cell>
          <cell r="I2355" t="str">
            <v>2019.08.30</v>
          </cell>
          <cell r="J2355" t="str">
            <v>96</v>
          </cell>
          <cell r="K2355" t="str">
            <v>公用设备</v>
          </cell>
          <cell r="L2355" t="str">
            <v>肥东合成分厂</v>
          </cell>
          <cell r="M2355" t="str">
            <v>肥东合成危废库</v>
          </cell>
          <cell r="N2355" t="str">
            <v>合肥佳丰风机公司</v>
          </cell>
          <cell r="O2355" t="str">
            <v>82.30</v>
          </cell>
          <cell r="P2355" t="str">
            <v>987.60</v>
          </cell>
          <cell r="Q2355" t="str">
            <v>329.20</v>
          </cell>
          <cell r="R2355" t="str">
            <v>64</v>
          </cell>
          <cell r="S2355" t="str">
            <v>平均年限法(一)</v>
          </cell>
          <cell r="T2355" t="str">
            <v>在用</v>
          </cell>
          <cell r="U2355" t="str">
            <v>直接购入</v>
          </cell>
          <cell r="V2355" t="str">
            <v>王桂珍</v>
          </cell>
          <cell r="W2355" t="str">
            <v>2019.08.30</v>
          </cell>
          <cell r="X2355" t="str">
            <v>记--989</v>
          </cell>
        </row>
        <row r="2355">
          <cell r="AA2355" t="str">
            <v>0324</v>
          </cell>
        </row>
        <row r="2356">
          <cell r="B2356" t="str">
            <v>032400006</v>
          </cell>
          <cell r="C2356" t="str">
            <v>活性炭箱</v>
          </cell>
          <cell r="D2356" t="str">
            <v>800*600*1350</v>
          </cell>
          <cell r="E2356">
            <v>8230.09</v>
          </cell>
          <cell r="F2356">
            <v>5267.2</v>
          </cell>
          <cell r="G2356">
            <v>2962.89</v>
          </cell>
          <cell r="H2356">
            <v>0</v>
          </cell>
          <cell r="I2356" t="str">
            <v>2019.08.30</v>
          </cell>
          <cell r="J2356" t="str">
            <v>96</v>
          </cell>
          <cell r="K2356" t="str">
            <v>公用设备</v>
          </cell>
          <cell r="L2356" t="str">
            <v>肥东合成分厂</v>
          </cell>
          <cell r="M2356" t="str">
            <v>肥东合成危废库</v>
          </cell>
          <cell r="N2356" t="str">
            <v>合肥佳丰风机公司</v>
          </cell>
          <cell r="O2356" t="str">
            <v>82.30</v>
          </cell>
          <cell r="P2356" t="str">
            <v>987.60</v>
          </cell>
          <cell r="Q2356" t="str">
            <v>329.20</v>
          </cell>
          <cell r="R2356" t="str">
            <v>64</v>
          </cell>
          <cell r="S2356" t="str">
            <v>平均年限法(一)</v>
          </cell>
          <cell r="T2356" t="str">
            <v>在用</v>
          </cell>
          <cell r="U2356" t="str">
            <v>直接购入</v>
          </cell>
          <cell r="V2356" t="str">
            <v>王桂珍</v>
          </cell>
          <cell r="W2356" t="str">
            <v>2019.08.30</v>
          </cell>
          <cell r="X2356" t="str">
            <v>记--989</v>
          </cell>
        </row>
        <row r="2356">
          <cell r="AA2356" t="str">
            <v>0324</v>
          </cell>
        </row>
        <row r="2357">
          <cell r="B2357" t="str">
            <v>032400007</v>
          </cell>
          <cell r="C2357" t="str">
            <v>活性炭箱</v>
          </cell>
          <cell r="D2357" t="str">
            <v>800*600*1350</v>
          </cell>
          <cell r="E2357">
            <v>8230.09</v>
          </cell>
          <cell r="F2357">
            <v>5267.2</v>
          </cell>
          <cell r="G2357">
            <v>2962.89</v>
          </cell>
          <cell r="H2357">
            <v>0</v>
          </cell>
          <cell r="I2357" t="str">
            <v>2019.08.30</v>
          </cell>
          <cell r="J2357" t="str">
            <v>96</v>
          </cell>
          <cell r="K2357" t="str">
            <v>公用设备</v>
          </cell>
          <cell r="L2357" t="str">
            <v>肥东合成分厂</v>
          </cell>
          <cell r="M2357" t="str">
            <v>肥东合成危废库</v>
          </cell>
          <cell r="N2357" t="str">
            <v>合肥佳丰风机公司</v>
          </cell>
          <cell r="O2357" t="str">
            <v>82.30</v>
          </cell>
          <cell r="P2357" t="str">
            <v>987.60</v>
          </cell>
          <cell r="Q2357" t="str">
            <v>329.20</v>
          </cell>
          <cell r="R2357" t="str">
            <v>64</v>
          </cell>
          <cell r="S2357" t="str">
            <v>平均年限法(一)</v>
          </cell>
          <cell r="T2357" t="str">
            <v>在用</v>
          </cell>
          <cell r="U2357" t="str">
            <v>直接购入</v>
          </cell>
          <cell r="V2357" t="str">
            <v>王桂珍</v>
          </cell>
          <cell r="W2357" t="str">
            <v>2019.08.30</v>
          </cell>
          <cell r="X2357" t="str">
            <v>记--989</v>
          </cell>
        </row>
        <row r="2357">
          <cell r="AA2357" t="str">
            <v>0324</v>
          </cell>
        </row>
        <row r="2358">
          <cell r="B2358" t="str">
            <v>030800215</v>
          </cell>
          <cell r="C2358" t="str">
            <v>合成釜减速机护罩</v>
          </cell>
          <cell r="D2358" t="str">
            <v>项</v>
          </cell>
          <cell r="E2358">
            <v>53760</v>
          </cell>
          <cell r="F2358">
            <v>34406.4</v>
          </cell>
          <cell r="G2358">
            <v>19353.6</v>
          </cell>
          <cell r="H2358">
            <v>0</v>
          </cell>
          <cell r="I2358" t="str">
            <v>2019.08.31</v>
          </cell>
          <cell r="J2358" t="str">
            <v>96</v>
          </cell>
          <cell r="K2358" t="str">
            <v>烟嘧装置（合成一车间）</v>
          </cell>
          <cell r="L2358" t="str">
            <v>肥东合成分厂</v>
          </cell>
          <cell r="M2358" t="str">
            <v>肥东合成分厂各种釜</v>
          </cell>
          <cell r="N2358" t="str">
            <v>合肥市春华起重机械</v>
          </cell>
          <cell r="O2358" t="str">
            <v>537.60</v>
          </cell>
          <cell r="P2358" t="str">
            <v>6,451.20</v>
          </cell>
          <cell r="Q2358" t="str">
            <v>2,150.40</v>
          </cell>
          <cell r="R2358" t="str">
            <v>64</v>
          </cell>
          <cell r="S2358" t="str">
            <v>平均年限法(一)</v>
          </cell>
          <cell r="T2358" t="str">
            <v>在用</v>
          </cell>
          <cell r="U2358" t="str">
            <v>直接购入</v>
          </cell>
          <cell r="V2358" t="str">
            <v>王桂珍</v>
          </cell>
          <cell r="W2358" t="str">
            <v>2019.08.31</v>
          </cell>
          <cell r="X2358" t="str">
            <v>记--995</v>
          </cell>
        </row>
        <row r="2358">
          <cell r="AA2358" t="str">
            <v>0308</v>
          </cell>
        </row>
        <row r="2359">
          <cell r="B2359" t="str">
            <v>030700289</v>
          </cell>
          <cell r="C2359" t="str">
            <v>真空泵</v>
          </cell>
          <cell r="D2359" t="str">
            <v>WLW-200BC</v>
          </cell>
          <cell r="E2359">
            <v>20796.46</v>
          </cell>
          <cell r="F2359">
            <v>13309.44</v>
          </cell>
          <cell r="G2359">
            <v>7487.02</v>
          </cell>
          <cell r="H2359">
            <v>0</v>
          </cell>
          <cell r="I2359" t="str">
            <v>2019.08.31</v>
          </cell>
          <cell r="J2359" t="str">
            <v>96</v>
          </cell>
          <cell r="K2359" t="str">
            <v>精喹装置（合成二车间）</v>
          </cell>
          <cell r="L2359" t="str">
            <v>肥东合成分厂</v>
          </cell>
          <cell r="M2359" t="str">
            <v>肥东合成二车间（精喹车间）</v>
          </cell>
          <cell r="N2359" t="str">
            <v>南通威士真空设备</v>
          </cell>
          <cell r="O2359" t="str">
            <v>207.96</v>
          </cell>
          <cell r="P2359" t="str">
            <v>2,495.52</v>
          </cell>
          <cell r="Q2359" t="str">
            <v>831.86</v>
          </cell>
          <cell r="R2359" t="str">
            <v>64</v>
          </cell>
          <cell r="S2359" t="str">
            <v>平均年限法(一)</v>
          </cell>
          <cell r="T2359" t="str">
            <v>在用</v>
          </cell>
          <cell r="U2359" t="str">
            <v>直接购入</v>
          </cell>
          <cell r="V2359" t="str">
            <v>王桂珍</v>
          </cell>
          <cell r="W2359" t="str">
            <v>2019.08.31</v>
          </cell>
          <cell r="X2359" t="str">
            <v>记--998</v>
          </cell>
        </row>
        <row r="2359">
          <cell r="AA2359" t="str">
            <v>0307</v>
          </cell>
        </row>
        <row r="2360">
          <cell r="B2360" t="str">
            <v>030700290</v>
          </cell>
          <cell r="C2360" t="str">
            <v>真空泵</v>
          </cell>
          <cell r="D2360" t="str">
            <v>WLW-100BC</v>
          </cell>
          <cell r="E2360">
            <v>12389.38</v>
          </cell>
          <cell r="F2360">
            <v>7928.96</v>
          </cell>
          <cell r="G2360">
            <v>4460.42</v>
          </cell>
          <cell r="H2360">
            <v>0</v>
          </cell>
          <cell r="I2360" t="str">
            <v>2019.08.31</v>
          </cell>
          <cell r="J2360" t="str">
            <v>96</v>
          </cell>
          <cell r="K2360" t="str">
            <v>精喹装置（合成二车间）</v>
          </cell>
          <cell r="L2360" t="str">
            <v>肥东合成分厂</v>
          </cell>
          <cell r="M2360" t="str">
            <v>肥东合成一车间（磺隆车间）</v>
          </cell>
          <cell r="N2360" t="str">
            <v>南通市威士真空设备</v>
          </cell>
          <cell r="O2360" t="str">
            <v>123.89</v>
          </cell>
          <cell r="P2360" t="str">
            <v>1,486.68</v>
          </cell>
          <cell r="Q2360" t="str">
            <v>495.58</v>
          </cell>
          <cell r="R2360" t="str">
            <v>64</v>
          </cell>
          <cell r="S2360" t="str">
            <v>平均年限法(一)</v>
          </cell>
          <cell r="T2360" t="str">
            <v>在用</v>
          </cell>
          <cell r="U2360" t="str">
            <v>直接购入</v>
          </cell>
          <cell r="V2360" t="str">
            <v>王桂珍</v>
          </cell>
          <cell r="W2360" t="str">
            <v>2019.08.31</v>
          </cell>
          <cell r="X2360" t="str">
            <v>记--998</v>
          </cell>
        </row>
        <row r="2360">
          <cell r="AA2360" t="str">
            <v>0307</v>
          </cell>
        </row>
        <row r="2361">
          <cell r="B2361" t="str">
            <v>030700291</v>
          </cell>
          <cell r="C2361" t="str">
            <v>真空泵</v>
          </cell>
          <cell r="D2361" t="str">
            <v>WLW-100BC</v>
          </cell>
          <cell r="E2361">
            <v>12389.38</v>
          </cell>
          <cell r="F2361">
            <v>7928.96</v>
          </cell>
          <cell r="G2361">
            <v>4460.42</v>
          </cell>
          <cell r="H2361">
            <v>0</v>
          </cell>
          <cell r="I2361" t="str">
            <v>2019.08.31</v>
          </cell>
          <cell r="J2361" t="str">
            <v>96</v>
          </cell>
          <cell r="K2361" t="str">
            <v>精喹装置（合成二车间）</v>
          </cell>
          <cell r="L2361" t="str">
            <v>肥东合成分厂</v>
          </cell>
          <cell r="M2361" t="str">
            <v>肥东合成一车间（磺隆车间）</v>
          </cell>
          <cell r="N2361" t="str">
            <v>南通市威士真空设备</v>
          </cell>
          <cell r="O2361" t="str">
            <v>123.89</v>
          </cell>
          <cell r="P2361" t="str">
            <v>1,486.68</v>
          </cell>
          <cell r="Q2361" t="str">
            <v>495.58</v>
          </cell>
          <cell r="R2361" t="str">
            <v>64</v>
          </cell>
          <cell r="S2361" t="str">
            <v>平均年限法(一)</v>
          </cell>
          <cell r="T2361" t="str">
            <v>在用</v>
          </cell>
          <cell r="U2361" t="str">
            <v>直接购入</v>
          </cell>
          <cell r="V2361" t="str">
            <v>王桂珍</v>
          </cell>
          <cell r="W2361" t="str">
            <v>2019.08.31</v>
          </cell>
          <cell r="X2361" t="str">
            <v>记--998</v>
          </cell>
        </row>
        <row r="2361">
          <cell r="AA2361" t="str">
            <v>0307</v>
          </cell>
        </row>
        <row r="2362">
          <cell r="B2362" t="str">
            <v>040200271</v>
          </cell>
          <cell r="C2362" t="str">
            <v>联想电脑</v>
          </cell>
          <cell r="D2362" t="str">
            <v>IDEACENTRE510A I5-7400/8G/1T/27寸</v>
          </cell>
          <cell r="E2362">
            <v>3938.05</v>
          </cell>
          <cell r="F2362">
            <v>3465.55</v>
          </cell>
          <cell r="G2362">
            <v>200</v>
          </cell>
          <cell r="H2362">
            <v>272.5</v>
          </cell>
          <cell r="I2362" t="str">
            <v>2019.09.09</v>
          </cell>
          <cell r="J2362" t="str">
            <v>60</v>
          </cell>
          <cell r="K2362" t="str">
            <v>电脑</v>
          </cell>
          <cell r="L2362" t="str">
            <v>综合办</v>
          </cell>
          <cell r="M2362" t="str">
            <v>副总办公室（现2王多斌，原1牛宏顺），肥东综合楼2楼</v>
          </cell>
          <cell r="N2362" t="str">
            <v>合肥德众科技公司</v>
          </cell>
          <cell r="O2362" t="str">
            <v>0.00</v>
          </cell>
          <cell r="P2362" t="str">
            <v>567.02</v>
          </cell>
          <cell r="Q2362" t="str">
            <v>157.52</v>
          </cell>
          <cell r="R2362" t="str">
            <v>60</v>
          </cell>
          <cell r="S2362" t="str">
            <v>平均年限法(一)</v>
          </cell>
          <cell r="T2362" t="str">
            <v>在用</v>
          </cell>
          <cell r="U2362" t="str">
            <v>直接购入</v>
          </cell>
          <cell r="V2362" t="str">
            <v>王桂珍</v>
          </cell>
          <cell r="W2362" t="str">
            <v>2019.09.09</v>
          </cell>
          <cell r="X2362" t="str">
            <v>记--63</v>
          </cell>
        </row>
        <row r="2362">
          <cell r="AA2362" t="str">
            <v>0402</v>
          </cell>
        </row>
        <row r="2363">
          <cell r="B2363" t="str">
            <v>040200272</v>
          </cell>
          <cell r="C2363" t="str">
            <v>联想电脑</v>
          </cell>
          <cell r="D2363" t="str">
            <v>IDEACENTRE510A I5-7400/8G/1T/24寸</v>
          </cell>
          <cell r="E2363">
            <v>3831.86</v>
          </cell>
          <cell r="F2363">
            <v>3372.05</v>
          </cell>
          <cell r="G2363">
            <v>200</v>
          </cell>
          <cell r="H2363">
            <v>259.81</v>
          </cell>
          <cell r="I2363" t="str">
            <v>2019.09.09</v>
          </cell>
          <cell r="J2363" t="str">
            <v>60</v>
          </cell>
          <cell r="K2363" t="str">
            <v>电脑</v>
          </cell>
          <cell r="L2363" t="str">
            <v>综合办</v>
          </cell>
          <cell r="M2363" t="str">
            <v>副总办公室（现2空，原1王玮），丰乐种业新大楼811室</v>
          </cell>
          <cell r="N2363" t="str">
            <v>合肥德众科技有限公司</v>
          </cell>
          <cell r="O2363" t="str">
            <v>0.00</v>
          </cell>
          <cell r="P2363" t="str">
            <v>551.78</v>
          </cell>
          <cell r="Q2363" t="str">
            <v>153.27</v>
          </cell>
          <cell r="R2363" t="str">
            <v>60</v>
          </cell>
          <cell r="S2363" t="str">
            <v>平均年限法(一)</v>
          </cell>
          <cell r="T2363" t="str">
            <v>在用</v>
          </cell>
          <cell r="U2363" t="str">
            <v>直接购入</v>
          </cell>
          <cell r="V2363" t="str">
            <v>王桂珍</v>
          </cell>
          <cell r="W2363" t="str">
            <v>2019.09.09</v>
          </cell>
          <cell r="X2363" t="str">
            <v>记--63</v>
          </cell>
        </row>
        <row r="2363">
          <cell r="AA2363" t="str">
            <v>0402</v>
          </cell>
        </row>
        <row r="2364">
          <cell r="B2364" t="str">
            <v>040300089</v>
          </cell>
          <cell r="C2364" t="str">
            <v>打印机（惠普126A）</v>
          </cell>
          <cell r="D2364" t="str">
            <v>HP 126A，激光打印复印一体机</v>
          </cell>
          <cell r="E2364">
            <v>1017.7</v>
          </cell>
          <cell r="F2364">
            <v>976.99</v>
          </cell>
          <cell r="G2364">
            <v>18.41</v>
          </cell>
          <cell r="H2364">
            <v>22.3</v>
          </cell>
          <cell r="I2364" t="str">
            <v>2019.09.09</v>
          </cell>
          <cell r="J2364" t="str">
            <v>60</v>
          </cell>
          <cell r="K2364" t="str">
            <v>打印机</v>
          </cell>
          <cell r="L2364" t="str">
            <v>综合办</v>
          </cell>
          <cell r="M2364" t="str">
            <v>副总办公室（现2王多斌，原1牛宏顺），肥东综合楼2楼</v>
          </cell>
          <cell r="N2364" t="str">
            <v>合肥德众科技公司</v>
          </cell>
          <cell r="O2364" t="str">
            <v>0.00</v>
          </cell>
          <cell r="P2364" t="str">
            <v>146.71</v>
          </cell>
          <cell r="Q2364" t="str">
            <v>40.71</v>
          </cell>
          <cell r="R2364" t="str">
            <v>60</v>
          </cell>
          <cell r="S2364" t="str">
            <v>平均年限法(一)</v>
          </cell>
          <cell r="T2364" t="str">
            <v>在用</v>
          </cell>
          <cell r="U2364" t="str">
            <v>直接购入</v>
          </cell>
          <cell r="V2364" t="str">
            <v>王桂珍</v>
          </cell>
          <cell r="W2364" t="str">
            <v>2019.09.09</v>
          </cell>
          <cell r="X2364" t="str">
            <v>记--63</v>
          </cell>
        </row>
        <row r="2364">
          <cell r="AA2364" t="str">
            <v>0403</v>
          </cell>
        </row>
        <row r="2365">
          <cell r="B2365" t="str">
            <v>040300090</v>
          </cell>
          <cell r="C2365" t="str">
            <v>打印机（惠普126A）</v>
          </cell>
          <cell r="D2365" t="str">
            <v>HP 126A，激光打印复印一体机</v>
          </cell>
          <cell r="E2365">
            <v>1017.7</v>
          </cell>
          <cell r="F2365">
            <v>976.99</v>
          </cell>
          <cell r="G2365">
            <v>18.41</v>
          </cell>
          <cell r="H2365">
            <v>22.3</v>
          </cell>
          <cell r="I2365" t="str">
            <v>2019.09.09</v>
          </cell>
          <cell r="J2365" t="str">
            <v>60</v>
          </cell>
          <cell r="K2365" t="str">
            <v>打印机</v>
          </cell>
          <cell r="L2365" t="str">
            <v>财务部</v>
          </cell>
          <cell r="M2365" t="str">
            <v>农化财务部（现2陈静，原1王玮），丰乐种业新大楼802室</v>
          </cell>
          <cell r="N2365" t="str">
            <v>合肥德众科技有限公司</v>
          </cell>
          <cell r="O2365" t="str">
            <v>0.00</v>
          </cell>
          <cell r="P2365" t="str">
            <v>146.71</v>
          </cell>
          <cell r="Q2365" t="str">
            <v>40.71</v>
          </cell>
          <cell r="R2365" t="str">
            <v>60</v>
          </cell>
          <cell r="S2365" t="str">
            <v>平均年限法(一)</v>
          </cell>
          <cell r="T2365" t="str">
            <v>在用</v>
          </cell>
          <cell r="U2365" t="str">
            <v>直接购入</v>
          </cell>
          <cell r="V2365" t="str">
            <v>王桂珍</v>
          </cell>
          <cell r="W2365" t="str">
            <v>2019.09.09</v>
          </cell>
          <cell r="X2365" t="str">
            <v>记--63</v>
          </cell>
        </row>
        <row r="2365">
          <cell r="AA2365" t="str">
            <v>0403</v>
          </cell>
        </row>
        <row r="2366">
          <cell r="B2366" t="str">
            <v>040900528</v>
          </cell>
          <cell r="C2366" t="str">
            <v>会议桌</v>
          </cell>
          <cell r="D2366" t="str">
            <v>700</v>
          </cell>
          <cell r="E2366">
            <v>5699.12</v>
          </cell>
          <cell r="F2366">
            <v>5471.16</v>
          </cell>
          <cell r="G2366">
            <v>227.96</v>
          </cell>
          <cell r="H2366">
            <v>0</v>
          </cell>
          <cell r="I2366" t="str">
            <v>2019.09.09</v>
          </cell>
          <cell r="J2366" t="str">
            <v>60</v>
          </cell>
          <cell r="K2366" t="str">
            <v>其他</v>
          </cell>
          <cell r="L2366" t="str">
            <v>公司</v>
          </cell>
          <cell r="M2366" t="str">
            <v>新办公室（华亿 天达路）</v>
          </cell>
          <cell r="N2366" t="str">
            <v>合肥华唯鑫家具公司</v>
          </cell>
          <cell r="O2366" t="str">
            <v>0.00</v>
          </cell>
          <cell r="P2366" t="str">
            <v>820.47</v>
          </cell>
          <cell r="Q2366" t="str">
            <v>227.96</v>
          </cell>
          <cell r="R2366" t="str">
            <v>60</v>
          </cell>
          <cell r="S2366" t="str">
            <v>平均年限法(一)</v>
          </cell>
          <cell r="T2366" t="str">
            <v>在用</v>
          </cell>
          <cell r="U2366" t="str">
            <v>直接购入</v>
          </cell>
          <cell r="V2366" t="str">
            <v>王桂珍</v>
          </cell>
          <cell r="W2366" t="str">
            <v>2019.09.09</v>
          </cell>
          <cell r="X2366" t="str">
            <v>记--65</v>
          </cell>
        </row>
        <row r="2366">
          <cell r="AA2366" t="str">
            <v>0409</v>
          </cell>
        </row>
        <row r="2367">
          <cell r="B2367" t="str">
            <v>031400075</v>
          </cell>
          <cell r="C2367" t="str">
            <v>悬臂式电动搅拌机</v>
          </cell>
          <cell r="D2367" t="str">
            <v>RW20 digital package</v>
          </cell>
          <cell r="E2367">
            <v>5221.24</v>
          </cell>
          <cell r="F2367">
            <v>3289.23</v>
          </cell>
          <cell r="G2367">
            <v>1932.01</v>
          </cell>
          <cell r="H2367">
            <v>0</v>
          </cell>
          <cell r="I2367" t="str">
            <v>2019.09.16</v>
          </cell>
          <cell r="J2367" t="str">
            <v>96</v>
          </cell>
          <cell r="K2367" t="str">
            <v>研发设备</v>
          </cell>
          <cell r="L2367" t="str">
            <v>研发中心</v>
          </cell>
          <cell r="M2367" t="str">
            <v>肥东研发中心</v>
          </cell>
          <cell r="N2367" t="str">
            <v>合肥捷岛科学仪器</v>
          </cell>
          <cell r="O2367" t="str">
            <v>52.21</v>
          </cell>
          <cell r="P2367" t="str">
            <v>626.52</v>
          </cell>
          <cell r="Q2367" t="str">
            <v>208.85</v>
          </cell>
          <cell r="R2367" t="str">
            <v>63</v>
          </cell>
          <cell r="S2367" t="str">
            <v>平均年限法(一)</v>
          </cell>
          <cell r="T2367" t="str">
            <v>在用</v>
          </cell>
          <cell r="U2367" t="str">
            <v>直接购入</v>
          </cell>
          <cell r="V2367" t="str">
            <v>王桂珍</v>
          </cell>
          <cell r="W2367" t="str">
            <v>2019.09.16</v>
          </cell>
          <cell r="X2367" t="str">
            <v>记--190</v>
          </cell>
        </row>
        <row r="2367">
          <cell r="AA2367" t="str">
            <v>0314</v>
          </cell>
        </row>
        <row r="2368">
          <cell r="B2368" t="str">
            <v>031400076</v>
          </cell>
          <cell r="C2368" t="str">
            <v>包衣机</v>
          </cell>
          <cell r="D2368" t="str">
            <v>BY-200/荸荠式（带简易喷液）</v>
          </cell>
          <cell r="E2368">
            <v>6017.7</v>
          </cell>
          <cell r="F2368">
            <v>3791.34</v>
          </cell>
          <cell r="G2368">
            <v>2226.36</v>
          </cell>
          <cell r="H2368">
            <v>0</v>
          </cell>
          <cell r="I2368" t="str">
            <v>2019.09.16</v>
          </cell>
          <cell r="J2368" t="str">
            <v>96</v>
          </cell>
          <cell r="K2368" t="str">
            <v>研发设备</v>
          </cell>
          <cell r="L2368" t="str">
            <v>研发中心</v>
          </cell>
          <cell r="M2368" t="str">
            <v>肥东研发中心</v>
          </cell>
          <cell r="N2368" t="str">
            <v>合肥捷岛科学仪器公司</v>
          </cell>
          <cell r="O2368" t="str">
            <v>60.18</v>
          </cell>
          <cell r="P2368" t="str">
            <v>722.16</v>
          </cell>
          <cell r="Q2368" t="str">
            <v>240.71</v>
          </cell>
          <cell r="R2368" t="str">
            <v>63</v>
          </cell>
          <cell r="S2368" t="str">
            <v>平均年限法(一)</v>
          </cell>
          <cell r="T2368" t="str">
            <v>在用</v>
          </cell>
          <cell r="U2368" t="str">
            <v>直接购入</v>
          </cell>
          <cell r="V2368" t="str">
            <v>王桂珍</v>
          </cell>
          <cell r="W2368" t="str">
            <v>2019.09.16</v>
          </cell>
          <cell r="X2368" t="str">
            <v>记--190</v>
          </cell>
        </row>
        <row r="2368">
          <cell r="AA2368" t="str">
            <v>0314</v>
          </cell>
        </row>
        <row r="2369">
          <cell r="B2369" t="str">
            <v>030800216</v>
          </cell>
          <cell r="C2369" t="str">
            <v>肥东合成一车间（烟嘧磺磺）自动化控制系统</v>
          </cell>
        </row>
        <row r="2369">
          <cell r="E2369">
            <v>1413598.42</v>
          </cell>
          <cell r="F2369">
            <v>890566.74</v>
          </cell>
          <cell r="G2369">
            <v>523031.68</v>
          </cell>
          <cell r="H2369">
            <v>0</v>
          </cell>
          <cell r="I2369" t="str">
            <v>2019.09.23</v>
          </cell>
          <cell r="J2369" t="str">
            <v>96</v>
          </cell>
          <cell r="K2369" t="str">
            <v>烟嘧装置（合成一车间）</v>
          </cell>
          <cell r="L2369" t="str">
            <v>肥东合成分厂</v>
          </cell>
          <cell r="M2369" t="str">
            <v>肥东合成一车间</v>
          </cell>
          <cell r="N2369" t="str">
            <v>浙江中控技术股份公司</v>
          </cell>
          <cell r="O2369" t="str">
            <v>14,135.98</v>
          </cell>
          <cell r="P2369" t="str">
            <v>169,631.76</v>
          </cell>
          <cell r="Q2369" t="str">
            <v>56,543.94</v>
          </cell>
          <cell r="R2369" t="str">
            <v>63</v>
          </cell>
          <cell r="S2369" t="str">
            <v>平均年限法(一)</v>
          </cell>
          <cell r="T2369" t="str">
            <v>在用</v>
          </cell>
          <cell r="U2369" t="str">
            <v>直接购入</v>
          </cell>
          <cell r="V2369" t="str">
            <v>王桂珍</v>
          </cell>
          <cell r="W2369" t="str">
            <v>2019.09.23</v>
          </cell>
          <cell r="X2369" t="str">
            <v>记--558</v>
          </cell>
        </row>
        <row r="2369">
          <cell r="AA2369" t="str">
            <v>0308</v>
          </cell>
        </row>
        <row r="2370">
          <cell r="B2370" t="str">
            <v>030700292</v>
          </cell>
          <cell r="C2370" t="str">
            <v>闪蒸加料器</v>
          </cell>
        </row>
        <row r="2370">
          <cell r="E2370">
            <v>13274.34</v>
          </cell>
          <cell r="F2370">
            <v>8362.62</v>
          </cell>
          <cell r="G2370">
            <v>4911.72</v>
          </cell>
          <cell r="H2370">
            <v>0</v>
          </cell>
          <cell r="I2370" t="str">
            <v>2019.09.30</v>
          </cell>
          <cell r="J2370" t="str">
            <v>96</v>
          </cell>
          <cell r="K2370" t="str">
            <v>精喹装置（合成二车间）</v>
          </cell>
          <cell r="L2370" t="str">
            <v>肥东合成分厂</v>
          </cell>
          <cell r="M2370" t="str">
            <v>合成分厂二车间（精喹）</v>
          </cell>
          <cell r="N2370" t="str">
            <v>常州强迪干燥</v>
          </cell>
          <cell r="O2370" t="str">
            <v>132.74</v>
          </cell>
          <cell r="P2370" t="str">
            <v>1,592.88</v>
          </cell>
          <cell r="Q2370" t="str">
            <v>530.97</v>
          </cell>
          <cell r="R2370" t="str">
            <v>63</v>
          </cell>
          <cell r="S2370" t="str">
            <v>平均年限法(一)</v>
          </cell>
          <cell r="T2370" t="str">
            <v>在用</v>
          </cell>
          <cell r="U2370" t="str">
            <v>直接购入</v>
          </cell>
          <cell r="V2370" t="str">
            <v>王桂珍</v>
          </cell>
          <cell r="W2370" t="str">
            <v>2019.09.30</v>
          </cell>
          <cell r="X2370" t="str">
            <v>记--990</v>
          </cell>
        </row>
        <row r="2370">
          <cell r="AA2370" t="str">
            <v>0307</v>
          </cell>
        </row>
        <row r="2371">
          <cell r="B2371" t="str">
            <v>031800092</v>
          </cell>
          <cell r="C2371" t="str">
            <v>气动隔膜泵</v>
          </cell>
          <cell r="D2371" t="str">
            <v>666120-344-C/DN25</v>
          </cell>
          <cell r="E2371">
            <v>3097.34</v>
          </cell>
          <cell r="F2371">
            <v>1951.11</v>
          </cell>
          <cell r="G2371">
            <v>1146.23</v>
          </cell>
          <cell r="H2371">
            <v>0</v>
          </cell>
          <cell r="I2371" t="str">
            <v>2019.09.30</v>
          </cell>
          <cell r="J2371" t="str">
            <v>96</v>
          </cell>
          <cell r="K2371" t="str">
            <v>种衣剂装置--肥东分厂</v>
          </cell>
          <cell r="L2371" t="str">
            <v>肥东制剂分厂</v>
          </cell>
          <cell r="M2371" t="str">
            <v>肥东制剂种衣剂车间</v>
          </cell>
          <cell r="N2371" t="str">
            <v>上海凯源泵业</v>
          </cell>
          <cell r="O2371" t="str">
            <v>30.97</v>
          </cell>
          <cell r="P2371" t="str">
            <v>371.64</v>
          </cell>
          <cell r="Q2371" t="str">
            <v>123.89</v>
          </cell>
          <cell r="R2371" t="str">
            <v>63</v>
          </cell>
          <cell r="S2371" t="str">
            <v>平均年限法(一)</v>
          </cell>
          <cell r="T2371" t="str">
            <v>在用</v>
          </cell>
          <cell r="U2371" t="str">
            <v>直接购入</v>
          </cell>
          <cell r="V2371" t="str">
            <v>王桂珍</v>
          </cell>
          <cell r="W2371" t="str">
            <v>2019.09.30</v>
          </cell>
          <cell r="X2371" t="str">
            <v>记--995</v>
          </cell>
        </row>
        <row r="2371">
          <cell r="AA2371" t="str">
            <v>0318</v>
          </cell>
        </row>
        <row r="2372">
          <cell r="B2372" t="str">
            <v>031800093</v>
          </cell>
          <cell r="C2372" t="str">
            <v>气动隔膜泵</v>
          </cell>
          <cell r="D2372" t="str">
            <v>666120-344-C/DN25</v>
          </cell>
          <cell r="E2372">
            <v>3097.35</v>
          </cell>
          <cell r="F2372">
            <v>1951.11</v>
          </cell>
          <cell r="G2372">
            <v>1146.24</v>
          </cell>
          <cell r="H2372">
            <v>0</v>
          </cell>
          <cell r="I2372" t="str">
            <v>2019.09.30</v>
          </cell>
          <cell r="J2372" t="str">
            <v>96</v>
          </cell>
          <cell r="K2372" t="str">
            <v>种衣剂装置--肥东分厂</v>
          </cell>
          <cell r="L2372" t="str">
            <v>肥东制剂分厂</v>
          </cell>
          <cell r="M2372" t="str">
            <v>肥东制剂种衣剂车间</v>
          </cell>
          <cell r="N2372" t="str">
            <v>上海凯源泵业</v>
          </cell>
          <cell r="O2372" t="str">
            <v>30.97</v>
          </cell>
          <cell r="P2372" t="str">
            <v>371.64</v>
          </cell>
          <cell r="Q2372" t="str">
            <v>123.89</v>
          </cell>
          <cell r="R2372" t="str">
            <v>63</v>
          </cell>
          <cell r="S2372" t="str">
            <v>平均年限法(一)</v>
          </cell>
          <cell r="T2372" t="str">
            <v>在用</v>
          </cell>
          <cell r="U2372" t="str">
            <v>直接购入</v>
          </cell>
          <cell r="V2372" t="str">
            <v>王桂珍</v>
          </cell>
          <cell r="W2372" t="str">
            <v>2019.09.30</v>
          </cell>
          <cell r="X2372" t="str">
            <v>记--995</v>
          </cell>
        </row>
        <row r="2372">
          <cell r="AA2372" t="str">
            <v>0318</v>
          </cell>
        </row>
        <row r="2373">
          <cell r="B2373" t="str">
            <v>031022748</v>
          </cell>
          <cell r="C2373" t="str">
            <v>电子台称</v>
          </cell>
          <cell r="D2373" t="str">
            <v>1.2*1.4</v>
          </cell>
          <cell r="E2373">
            <v>2168.14</v>
          </cell>
          <cell r="F2373">
            <v>1365.84</v>
          </cell>
          <cell r="G2373">
            <v>802.3</v>
          </cell>
          <cell r="H2373">
            <v>0</v>
          </cell>
          <cell r="I2373" t="str">
            <v>2019.09.30</v>
          </cell>
          <cell r="J2373" t="str">
            <v>96</v>
          </cell>
          <cell r="K2373" t="str">
            <v>剂型设备</v>
          </cell>
          <cell r="L2373" t="str">
            <v>肥东制剂分厂</v>
          </cell>
          <cell r="M2373" t="str">
            <v>肥东制剂13#车间</v>
          </cell>
          <cell r="N2373" t="str">
            <v>合肥标普仪表器材</v>
          </cell>
          <cell r="O2373" t="str">
            <v>21.68</v>
          </cell>
          <cell r="P2373" t="str">
            <v>260.16</v>
          </cell>
          <cell r="Q2373" t="str">
            <v>86.73</v>
          </cell>
          <cell r="R2373" t="str">
            <v>63</v>
          </cell>
          <cell r="S2373" t="str">
            <v>平均年限法(一)</v>
          </cell>
          <cell r="T2373" t="str">
            <v>在用</v>
          </cell>
          <cell r="U2373" t="str">
            <v>直接购入</v>
          </cell>
          <cell r="V2373" t="str">
            <v>王桂珍</v>
          </cell>
          <cell r="W2373" t="str">
            <v>2019.09.30</v>
          </cell>
          <cell r="X2373" t="str">
            <v>记--996</v>
          </cell>
        </row>
        <row r="2373">
          <cell r="AA2373" t="str">
            <v>0310</v>
          </cell>
        </row>
        <row r="2374">
          <cell r="B2374" t="str">
            <v>030200180</v>
          </cell>
          <cell r="C2374" t="str">
            <v>台达变频器</v>
          </cell>
          <cell r="D2374" t="str">
            <v>45KW，含中文面板</v>
          </cell>
          <cell r="E2374">
            <v>5823.01</v>
          </cell>
          <cell r="F2374">
            <v>3668.49</v>
          </cell>
          <cell r="G2374">
            <v>2154.52</v>
          </cell>
          <cell r="H2374">
            <v>0</v>
          </cell>
          <cell r="I2374" t="str">
            <v>2019.09.30</v>
          </cell>
          <cell r="J2374" t="str">
            <v>96</v>
          </cell>
          <cell r="K2374" t="str">
            <v>污水设备</v>
          </cell>
          <cell r="L2374" t="str">
            <v>肥东合成分厂</v>
          </cell>
          <cell r="M2374" t="str">
            <v>肥东污水站</v>
          </cell>
          <cell r="N2374" t="str">
            <v>安徽易力自动化科技</v>
          </cell>
          <cell r="O2374" t="str">
            <v>58.23</v>
          </cell>
          <cell r="P2374" t="str">
            <v>698.76</v>
          </cell>
          <cell r="Q2374" t="str">
            <v>232.92</v>
          </cell>
          <cell r="R2374" t="str">
            <v>63</v>
          </cell>
          <cell r="S2374" t="str">
            <v>平均年限法(一)</v>
          </cell>
          <cell r="T2374" t="str">
            <v>在用</v>
          </cell>
          <cell r="U2374" t="str">
            <v>直接购入</v>
          </cell>
          <cell r="V2374" t="str">
            <v>王桂珍</v>
          </cell>
          <cell r="W2374" t="str">
            <v>2019.09.30</v>
          </cell>
          <cell r="X2374" t="str">
            <v>记--998</v>
          </cell>
        </row>
        <row r="2374">
          <cell r="AA2374" t="str">
            <v>0302</v>
          </cell>
        </row>
        <row r="2375">
          <cell r="B2375" t="str">
            <v>031700053</v>
          </cell>
          <cell r="C2375" t="str">
            <v>气动隔膜泵</v>
          </cell>
          <cell r="D2375" t="str">
            <v>666120-344C/DN25</v>
          </cell>
          <cell r="E2375">
            <v>3097.35</v>
          </cell>
          <cell r="F2375">
            <v>1951.11</v>
          </cell>
          <cell r="G2375">
            <v>1146.24</v>
          </cell>
          <cell r="H2375">
            <v>0</v>
          </cell>
          <cell r="I2375" t="str">
            <v>2019.09.30</v>
          </cell>
          <cell r="J2375" t="str">
            <v>96</v>
          </cell>
          <cell r="K2375" t="str">
            <v>微胶囊装置--肥东分厂</v>
          </cell>
          <cell r="L2375" t="str">
            <v>肥东制剂分厂</v>
          </cell>
          <cell r="M2375" t="str">
            <v>肥东微胶囊车间</v>
          </cell>
          <cell r="N2375" t="str">
            <v>上海凯源泵业</v>
          </cell>
          <cell r="O2375" t="str">
            <v>30.97</v>
          </cell>
          <cell r="P2375" t="str">
            <v>371.64</v>
          </cell>
          <cell r="Q2375" t="str">
            <v>123.89</v>
          </cell>
          <cell r="R2375" t="str">
            <v>63</v>
          </cell>
          <cell r="S2375" t="str">
            <v>平均年限法(一)</v>
          </cell>
          <cell r="T2375" t="str">
            <v>在用</v>
          </cell>
          <cell r="U2375" t="str">
            <v>直接购入</v>
          </cell>
          <cell r="V2375" t="str">
            <v>王桂珍</v>
          </cell>
          <cell r="W2375" t="str">
            <v>2019.09.30</v>
          </cell>
          <cell r="X2375" t="str">
            <v>记--1005</v>
          </cell>
        </row>
        <row r="2375">
          <cell r="AA2375" t="str">
            <v>0317</v>
          </cell>
        </row>
        <row r="2376">
          <cell r="B2376" t="str">
            <v>031700054</v>
          </cell>
          <cell r="C2376" t="str">
            <v>气动隔膜泵</v>
          </cell>
          <cell r="D2376" t="str">
            <v>666120-344C/DN25</v>
          </cell>
          <cell r="E2376">
            <v>3097.34</v>
          </cell>
          <cell r="F2376">
            <v>1951.11</v>
          </cell>
          <cell r="G2376">
            <v>1146.23</v>
          </cell>
          <cell r="H2376">
            <v>0</v>
          </cell>
          <cell r="I2376" t="str">
            <v>2019.09.30</v>
          </cell>
          <cell r="J2376" t="str">
            <v>96</v>
          </cell>
          <cell r="K2376" t="str">
            <v>微胶囊装置--肥东分厂</v>
          </cell>
          <cell r="L2376" t="str">
            <v>肥东制剂分厂</v>
          </cell>
          <cell r="M2376" t="str">
            <v>肥东微胶囊车间</v>
          </cell>
          <cell r="N2376" t="str">
            <v>上海凯源泵业</v>
          </cell>
          <cell r="O2376" t="str">
            <v>30.97</v>
          </cell>
          <cell r="P2376" t="str">
            <v>371.64</v>
          </cell>
          <cell r="Q2376" t="str">
            <v>123.89</v>
          </cell>
          <cell r="R2376" t="str">
            <v>63</v>
          </cell>
          <cell r="S2376" t="str">
            <v>平均年限法(一)</v>
          </cell>
          <cell r="T2376" t="str">
            <v>在用</v>
          </cell>
          <cell r="U2376" t="str">
            <v>直接购入</v>
          </cell>
          <cell r="V2376" t="str">
            <v>王桂珍</v>
          </cell>
          <cell r="W2376" t="str">
            <v>2019.09.30</v>
          </cell>
          <cell r="X2376" t="str">
            <v>记--1005</v>
          </cell>
        </row>
        <row r="2376">
          <cell r="AA2376" t="str">
            <v>0317</v>
          </cell>
        </row>
        <row r="2377">
          <cell r="B2377" t="str">
            <v>030700293</v>
          </cell>
          <cell r="C2377" t="str">
            <v>磁性液位计48台</v>
          </cell>
          <cell r="D2377" t="str">
            <v>48台</v>
          </cell>
          <cell r="E2377">
            <v>100891.52</v>
          </cell>
          <cell r="F2377">
            <v>63561.96</v>
          </cell>
          <cell r="G2377">
            <v>37329.56</v>
          </cell>
          <cell r="H2377">
            <v>0</v>
          </cell>
          <cell r="I2377" t="str">
            <v>2019.09.30</v>
          </cell>
          <cell r="J2377" t="str">
            <v>96</v>
          </cell>
          <cell r="K2377" t="str">
            <v>精喹装置（合成二车间）</v>
          </cell>
          <cell r="L2377" t="str">
            <v>肥东合成分厂</v>
          </cell>
          <cell r="M2377" t="str">
            <v>肥东合成精喹车间（及磺隆 污水 苯磺隆等计109台分）</v>
          </cell>
          <cell r="N2377" t="str">
            <v>合肥中亚传感器公司</v>
          </cell>
          <cell r="O2377" t="str">
            <v>1,008.92</v>
          </cell>
          <cell r="P2377" t="str">
            <v>12,107.04</v>
          </cell>
          <cell r="Q2377" t="str">
            <v>4,035.66</v>
          </cell>
          <cell r="R2377" t="str">
            <v>63</v>
          </cell>
          <cell r="S2377" t="str">
            <v>平均年限法(一)</v>
          </cell>
          <cell r="T2377" t="str">
            <v>在用</v>
          </cell>
          <cell r="U2377" t="str">
            <v>直接购入</v>
          </cell>
          <cell r="V2377" t="str">
            <v>王桂珍</v>
          </cell>
          <cell r="W2377" t="str">
            <v>2019.09.30</v>
          </cell>
          <cell r="X2377" t="str">
            <v>记--1008</v>
          </cell>
        </row>
        <row r="2377">
          <cell r="AA2377" t="str">
            <v>0307</v>
          </cell>
        </row>
        <row r="2378">
          <cell r="B2378" t="str">
            <v>030800217</v>
          </cell>
          <cell r="C2378" t="str">
            <v>磁性液位计49台</v>
          </cell>
          <cell r="D2378" t="str">
            <v>49台</v>
          </cell>
          <cell r="E2378">
            <v>102993.42</v>
          </cell>
          <cell r="F2378">
            <v>64885.59</v>
          </cell>
          <cell r="G2378">
            <v>38107.83</v>
          </cell>
          <cell r="H2378">
            <v>0</v>
          </cell>
          <cell r="I2378" t="str">
            <v>2019.09.30</v>
          </cell>
          <cell r="J2378" t="str">
            <v>96</v>
          </cell>
          <cell r="K2378" t="str">
            <v>烟嘧装置（合成一车间）</v>
          </cell>
          <cell r="L2378" t="str">
            <v>肥东合成分厂</v>
          </cell>
          <cell r="M2378" t="str">
            <v>肥东合成精喹车间（及磺隆 污水 苯磺隆等计109台分）</v>
          </cell>
          <cell r="N2378" t="str">
            <v>合肥中亚传感器公司</v>
          </cell>
          <cell r="O2378" t="str">
            <v>1,029.93</v>
          </cell>
          <cell r="P2378" t="str">
            <v>12,359.16</v>
          </cell>
          <cell r="Q2378" t="str">
            <v>4,119.74</v>
          </cell>
          <cell r="R2378" t="str">
            <v>63</v>
          </cell>
          <cell r="S2378" t="str">
            <v>平均年限法(一)</v>
          </cell>
          <cell r="T2378" t="str">
            <v>在用</v>
          </cell>
          <cell r="U2378" t="str">
            <v>直接购入</v>
          </cell>
          <cell r="V2378" t="str">
            <v>王桂珍</v>
          </cell>
          <cell r="W2378" t="str">
            <v>2019.09.30</v>
          </cell>
          <cell r="X2378" t="str">
            <v>记--1008</v>
          </cell>
        </row>
        <row r="2378">
          <cell r="AA2378" t="str">
            <v>0308</v>
          </cell>
        </row>
        <row r="2379">
          <cell r="B2379" t="str">
            <v>030200181</v>
          </cell>
          <cell r="C2379" t="str">
            <v>磁性液位计12台</v>
          </cell>
          <cell r="D2379" t="str">
            <v>12台</v>
          </cell>
          <cell r="E2379">
            <v>35053.11</v>
          </cell>
          <cell r="F2379">
            <v>22083.39</v>
          </cell>
          <cell r="G2379">
            <v>12969.72</v>
          </cell>
          <cell r="H2379">
            <v>0</v>
          </cell>
          <cell r="I2379" t="str">
            <v>2019.09.30</v>
          </cell>
          <cell r="J2379" t="str">
            <v>96</v>
          </cell>
          <cell r="K2379" t="str">
            <v>污水设备</v>
          </cell>
          <cell r="L2379" t="str">
            <v>肥东合成分厂</v>
          </cell>
          <cell r="M2379" t="str">
            <v>肥东合成精喹车间（及磺隆 污水 苯磺隆等计109台分）</v>
          </cell>
          <cell r="N2379" t="str">
            <v>合肥中亚传感器公司</v>
          </cell>
          <cell r="O2379" t="str">
            <v>350.53</v>
          </cell>
          <cell r="P2379" t="str">
            <v>4,206.36</v>
          </cell>
          <cell r="Q2379" t="str">
            <v>1,402.12</v>
          </cell>
          <cell r="R2379" t="str">
            <v>63</v>
          </cell>
          <cell r="S2379" t="str">
            <v>平均年限法(一)</v>
          </cell>
          <cell r="T2379" t="str">
            <v>在用</v>
          </cell>
          <cell r="U2379" t="str">
            <v>直接购入</v>
          </cell>
          <cell r="V2379" t="str">
            <v>王桂珍</v>
          </cell>
          <cell r="W2379" t="str">
            <v>2019.09.30</v>
          </cell>
          <cell r="X2379" t="str">
            <v>记--1008</v>
          </cell>
        </row>
        <row r="2379">
          <cell r="AA2379" t="str">
            <v>0302</v>
          </cell>
        </row>
        <row r="2380">
          <cell r="B2380" t="str">
            <v>032400016</v>
          </cell>
          <cell r="C2380" t="str">
            <v>消防储水罐</v>
          </cell>
          <cell r="D2380" t="str">
            <v>10500*10000球形盖碳钢</v>
          </cell>
          <cell r="E2380">
            <v>1024348.46</v>
          </cell>
          <cell r="F2380">
            <v>629248.96</v>
          </cell>
          <cell r="G2380">
            <v>395099.5</v>
          </cell>
          <cell r="H2380">
            <v>0</v>
          </cell>
          <cell r="I2380" t="str">
            <v>2019.10.01</v>
          </cell>
          <cell r="J2380" t="str">
            <v>96</v>
          </cell>
          <cell r="K2380" t="str">
            <v>公用设备</v>
          </cell>
          <cell r="L2380" t="str">
            <v>肥东合成分厂/肥东制剂分厂</v>
          </cell>
          <cell r="M2380" t="str">
            <v>肥东分厂</v>
          </cell>
          <cell r="N2380" t="str">
            <v>安徽泰立等</v>
          </cell>
          <cell r="O2380" t="str">
            <v>10,243.48</v>
          </cell>
          <cell r="P2380" t="str">
            <v>122,921.76</v>
          </cell>
          <cell r="Q2380" t="str">
            <v>40,973.94</v>
          </cell>
          <cell r="R2380" t="str">
            <v>62</v>
          </cell>
          <cell r="S2380" t="str">
            <v>平均年限法(一)</v>
          </cell>
          <cell r="T2380" t="str">
            <v>在用</v>
          </cell>
          <cell r="U2380" t="str">
            <v>在建工程转入</v>
          </cell>
          <cell r="V2380" t="str">
            <v>王桂珍</v>
          </cell>
          <cell r="W2380" t="str">
            <v>2020.04.10</v>
          </cell>
        </row>
        <row r="2380">
          <cell r="AA2380" t="str">
            <v>0324</v>
          </cell>
        </row>
        <row r="2381">
          <cell r="B2381" t="str">
            <v>032400017</v>
          </cell>
          <cell r="C2381" t="str">
            <v>消防储水罐</v>
          </cell>
          <cell r="D2381" t="str">
            <v>10500*10000球形盖碳钢</v>
          </cell>
          <cell r="E2381">
            <v>1024348.45</v>
          </cell>
          <cell r="F2381">
            <v>629248.95</v>
          </cell>
          <cell r="G2381">
            <v>395099.5</v>
          </cell>
          <cell r="H2381">
            <v>0</v>
          </cell>
          <cell r="I2381" t="str">
            <v>2019.10.01</v>
          </cell>
          <cell r="J2381" t="str">
            <v>96</v>
          </cell>
          <cell r="K2381" t="str">
            <v>公用设备</v>
          </cell>
          <cell r="L2381" t="str">
            <v>肥东合成分厂/肥东制剂分厂</v>
          </cell>
          <cell r="M2381" t="str">
            <v>肥东分厂</v>
          </cell>
          <cell r="N2381" t="str">
            <v>安徽泰立等</v>
          </cell>
          <cell r="O2381" t="str">
            <v>10,243.48</v>
          </cell>
          <cell r="P2381" t="str">
            <v>122,921.76</v>
          </cell>
          <cell r="Q2381" t="str">
            <v>40,973.94</v>
          </cell>
          <cell r="R2381" t="str">
            <v>62</v>
          </cell>
          <cell r="S2381" t="str">
            <v>平均年限法(一)</v>
          </cell>
          <cell r="T2381" t="str">
            <v>在用</v>
          </cell>
          <cell r="U2381" t="str">
            <v>在建工程转入</v>
          </cell>
          <cell r="V2381" t="str">
            <v>王桂珍</v>
          </cell>
          <cell r="W2381" t="str">
            <v>2020.04.10</v>
          </cell>
        </row>
        <row r="2381">
          <cell r="AA2381" t="str">
            <v>0324</v>
          </cell>
        </row>
        <row r="2382">
          <cell r="B2382" t="str">
            <v>050600001</v>
          </cell>
          <cell r="C2382" t="str">
            <v>员工浴室（肥东厂区东边围墙）</v>
          </cell>
        </row>
        <row r="2382">
          <cell r="E2382">
            <v>12616.43</v>
          </cell>
          <cell r="F2382">
            <v>12111.77</v>
          </cell>
          <cell r="G2382">
            <v>504.66</v>
          </cell>
          <cell r="H2382">
            <v>0</v>
          </cell>
          <cell r="I2382" t="str">
            <v>2019.10.24</v>
          </cell>
          <cell r="J2382" t="str">
            <v>60</v>
          </cell>
          <cell r="K2382" t="str">
            <v>厂区临时设施</v>
          </cell>
          <cell r="L2382" t="str">
            <v>肥东合成分厂/肥东制剂分厂</v>
          </cell>
          <cell r="M2382" t="str">
            <v>肥东厂区东边围墙</v>
          </cell>
          <cell r="N2382" t="str">
            <v>合肥君峰园林装饰工程</v>
          </cell>
          <cell r="O2382" t="str">
            <v>0.00</v>
          </cell>
          <cell r="P2382" t="str">
            <v>2,018.77</v>
          </cell>
          <cell r="Q2382" t="str">
            <v>504.66</v>
          </cell>
          <cell r="R2382" t="str">
            <v>60</v>
          </cell>
          <cell r="S2382" t="str">
            <v>平均年限法(一)</v>
          </cell>
          <cell r="T2382" t="str">
            <v>在用</v>
          </cell>
          <cell r="U2382" t="str">
            <v>直接购入</v>
          </cell>
          <cell r="V2382" t="str">
            <v>王桂珍</v>
          </cell>
          <cell r="W2382" t="str">
            <v>2019.10.24</v>
          </cell>
          <cell r="X2382" t="str">
            <v>记--328</v>
          </cell>
        </row>
        <row r="2382">
          <cell r="AA2382" t="str">
            <v>0506</v>
          </cell>
        </row>
        <row r="2383">
          <cell r="B2383" t="str">
            <v>050600002</v>
          </cell>
          <cell r="C2383" t="str">
            <v>公共厕所（肥东厂区西边围墙）</v>
          </cell>
        </row>
        <row r="2383">
          <cell r="E2383">
            <v>29717.16</v>
          </cell>
          <cell r="F2383">
            <v>28528.47</v>
          </cell>
          <cell r="G2383">
            <v>1188.69</v>
          </cell>
          <cell r="H2383">
            <v>0</v>
          </cell>
          <cell r="I2383" t="str">
            <v>2019.10.24</v>
          </cell>
          <cell r="J2383" t="str">
            <v>60</v>
          </cell>
          <cell r="K2383" t="str">
            <v>厂区临时设施</v>
          </cell>
          <cell r="L2383" t="str">
            <v>肥东合成分厂/肥东制剂分厂</v>
          </cell>
          <cell r="M2383" t="str">
            <v>肥东分厂西边围墙</v>
          </cell>
          <cell r="N2383" t="str">
            <v>合肥君峰园林装饰工程</v>
          </cell>
          <cell r="O2383" t="str">
            <v>0.00</v>
          </cell>
          <cell r="P2383" t="str">
            <v>4,754.97</v>
          </cell>
          <cell r="Q2383" t="str">
            <v>1,188.69</v>
          </cell>
          <cell r="R2383" t="str">
            <v>60</v>
          </cell>
          <cell r="S2383" t="str">
            <v>平均年限法(一)</v>
          </cell>
          <cell r="T2383" t="str">
            <v>在用</v>
          </cell>
          <cell r="U2383" t="str">
            <v>直接购入</v>
          </cell>
          <cell r="V2383" t="str">
            <v>王桂珍</v>
          </cell>
          <cell r="W2383" t="str">
            <v>2019.10.24</v>
          </cell>
          <cell r="X2383" t="str">
            <v>记--328</v>
          </cell>
        </row>
        <row r="2383">
          <cell r="AA2383" t="str">
            <v>0506</v>
          </cell>
        </row>
        <row r="2384">
          <cell r="B2384" t="str">
            <v>050600003</v>
          </cell>
          <cell r="C2384" t="str">
            <v>公共厕所（肥东厂区东边围墙）</v>
          </cell>
        </row>
        <row r="2384">
          <cell r="E2384">
            <v>98375.18</v>
          </cell>
          <cell r="F2384">
            <v>94440.18</v>
          </cell>
          <cell r="G2384">
            <v>3935</v>
          </cell>
          <cell r="H2384">
            <v>0</v>
          </cell>
          <cell r="I2384" t="str">
            <v>2019.10.24</v>
          </cell>
          <cell r="J2384" t="str">
            <v>60</v>
          </cell>
          <cell r="K2384" t="str">
            <v>厂区临时设施</v>
          </cell>
          <cell r="L2384" t="str">
            <v>肥东合成分厂/肥东制剂分厂</v>
          </cell>
          <cell r="M2384" t="str">
            <v>肥东厂区东边围墙</v>
          </cell>
          <cell r="N2384" t="str">
            <v>合肥君峰园林装饰工程</v>
          </cell>
          <cell r="O2384" t="str">
            <v>0.00</v>
          </cell>
          <cell r="P2384" t="str">
            <v>21,358.94</v>
          </cell>
          <cell r="Q2384" t="str">
            <v>3,935.00</v>
          </cell>
          <cell r="R2384" t="str">
            <v>60</v>
          </cell>
          <cell r="S2384" t="str">
            <v>平均年限法(一)</v>
          </cell>
          <cell r="T2384" t="str">
            <v>在用</v>
          </cell>
          <cell r="U2384" t="str">
            <v>直接购入</v>
          </cell>
          <cell r="V2384" t="str">
            <v>王桂珍</v>
          </cell>
          <cell r="W2384" t="str">
            <v>2019.10.24</v>
          </cell>
          <cell r="X2384" t="str">
            <v>记--328</v>
          </cell>
        </row>
        <row r="2384">
          <cell r="AA2384" t="str">
            <v>0506</v>
          </cell>
        </row>
        <row r="2385">
          <cell r="B2385" t="str">
            <v>031022749</v>
          </cell>
          <cell r="C2385" t="str">
            <v>二楼储瓶仓--13#车间A2线改造设备</v>
          </cell>
          <cell r="D2385" t="str">
            <v>SP-C（含分瓶器）</v>
          </cell>
          <cell r="E2385">
            <v>29636.19</v>
          </cell>
          <cell r="F2385">
            <v>18374.32</v>
          </cell>
          <cell r="G2385">
            <v>11261.87</v>
          </cell>
          <cell r="H2385">
            <v>0</v>
          </cell>
          <cell r="I2385" t="str">
            <v>2019.10.28</v>
          </cell>
          <cell r="J2385" t="str">
            <v>96</v>
          </cell>
          <cell r="K2385" t="str">
            <v>剂型设备</v>
          </cell>
          <cell r="L2385" t="str">
            <v>肥东制剂分厂</v>
          </cell>
          <cell r="M2385" t="str">
            <v>肥东制剂13#车间</v>
          </cell>
          <cell r="N2385" t="str">
            <v>江苏汤姆森智能装备公</v>
          </cell>
          <cell r="O2385" t="str">
            <v>296.36</v>
          </cell>
          <cell r="P2385" t="str">
            <v>3,556.32</v>
          </cell>
          <cell r="Q2385" t="str">
            <v>1,185.45</v>
          </cell>
          <cell r="R2385" t="str">
            <v>62</v>
          </cell>
          <cell r="S2385" t="str">
            <v>平均年限法(一)</v>
          </cell>
          <cell r="T2385" t="str">
            <v>在用</v>
          </cell>
          <cell r="U2385" t="str">
            <v>直接购入</v>
          </cell>
          <cell r="V2385" t="str">
            <v>王桂珍</v>
          </cell>
          <cell r="W2385" t="str">
            <v>2019.10.28</v>
          </cell>
          <cell r="X2385" t="str">
            <v>记--394</v>
          </cell>
        </row>
        <row r="2385">
          <cell r="AA2385" t="str">
            <v>0310</v>
          </cell>
        </row>
        <row r="2386">
          <cell r="B2386" t="str">
            <v>031022750</v>
          </cell>
          <cell r="C2386" t="str">
            <v>落箱通道--13#车间A2线改造设备</v>
          </cell>
          <cell r="D2386" t="str">
            <v>SSFJ-N-X</v>
          </cell>
          <cell r="E2386">
            <v>44798.88</v>
          </cell>
          <cell r="F2386">
            <v>27775.38</v>
          </cell>
          <cell r="G2386">
            <v>17023.5</v>
          </cell>
          <cell r="H2386">
            <v>0</v>
          </cell>
          <cell r="I2386" t="str">
            <v>2019.10.28</v>
          </cell>
          <cell r="J2386" t="str">
            <v>96</v>
          </cell>
          <cell r="K2386" t="str">
            <v>剂型设备</v>
          </cell>
          <cell r="L2386" t="str">
            <v>肥东制剂分厂</v>
          </cell>
          <cell r="M2386" t="str">
            <v>肥东制剂13#车间</v>
          </cell>
          <cell r="N2386" t="str">
            <v>江苏汤姆森智能装备公</v>
          </cell>
          <cell r="O2386" t="str">
            <v>447.99</v>
          </cell>
          <cell r="P2386" t="str">
            <v>5,375.88</v>
          </cell>
          <cell r="Q2386" t="str">
            <v>1,791.96</v>
          </cell>
          <cell r="R2386" t="str">
            <v>62</v>
          </cell>
          <cell r="S2386" t="str">
            <v>平均年限法(一)</v>
          </cell>
          <cell r="T2386" t="str">
            <v>在用</v>
          </cell>
          <cell r="U2386" t="str">
            <v>直接购入</v>
          </cell>
          <cell r="V2386" t="str">
            <v>王桂珍</v>
          </cell>
          <cell r="W2386" t="str">
            <v>2019.10.28</v>
          </cell>
          <cell r="X2386" t="str">
            <v>记--394</v>
          </cell>
        </row>
        <row r="2386">
          <cell r="AA2386" t="str">
            <v>0310</v>
          </cell>
        </row>
        <row r="2387">
          <cell r="B2387" t="str">
            <v>031022751</v>
          </cell>
          <cell r="C2387" t="str">
            <v>在线检重（瓶）--13#车间A2线改造设备</v>
          </cell>
          <cell r="D2387" t="str">
            <v>JZC-P-30ZT</v>
          </cell>
          <cell r="E2387">
            <v>46866.52</v>
          </cell>
          <cell r="F2387">
            <v>29057.54</v>
          </cell>
          <cell r="G2387">
            <v>17808.98</v>
          </cell>
          <cell r="H2387">
            <v>0</v>
          </cell>
          <cell r="I2387" t="str">
            <v>2019.10.28</v>
          </cell>
          <cell r="J2387" t="str">
            <v>96</v>
          </cell>
          <cell r="K2387" t="str">
            <v>剂型设备</v>
          </cell>
          <cell r="L2387" t="str">
            <v>肥东制剂分厂</v>
          </cell>
          <cell r="M2387" t="str">
            <v>肥东制剂13#车间</v>
          </cell>
          <cell r="N2387" t="str">
            <v>江苏汤姆森智能装备公</v>
          </cell>
          <cell r="O2387" t="str">
            <v>468.67</v>
          </cell>
          <cell r="P2387" t="str">
            <v>5,624.04</v>
          </cell>
          <cell r="Q2387" t="str">
            <v>1,874.66</v>
          </cell>
          <cell r="R2387" t="str">
            <v>62</v>
          </cell>
          <cell r="S2387" t="str">
            <v>平均年限法(一)</v>
          </cell>
          <cell r="T2387" t="str">
            <v>在用</v>
          </cell>
          <cell r="U2387" t="str">
            <v>直接购入</v>
          </cell>
          <cell r="V2387" t="str">
            <v>王桂珍</v>
          </cell>
          <cell r="W2387" t="str">
            <v>2019.10.28</v>
          </cell>
          <cell r="X2387" t="str">
            <v>记--394</v>
          </cell>
        </row>
        <row r="2387">
          <cell r="AA2387" t="str">
            <v>0310</v>
          </cell>
        </row>
        <row r="2388">
          <cell r="B2388" t="str">
            <v>031022752</v>
          </cell>
          <cell r="C2388" t="str">
            <v>在线检重（箱）--13#车间A2线改造设备</v>
          </cell>
          <cell r="D2388" t="str">
            <v>XJ-30</v>
          </cell>
          <cell r="E2388">
            <v>51691.02</v>
          </cell>
          <cell r="F2388">
            <v>32048.42</v>
          </cell>
          <cell r="G2388">
            <v>19642.6</v>
          </cell>
          <cell r="H2388">
            <v>0</v>
          </cell>
          <cell r="I2388" t="str">
            <v>2019.10.28</v>
          </cell>
          <cell r="J2388" t="str">
            <v>96</v>
          </cell>
          <cell r="K2388" t="str">
            <v>剂型设备</v>
          </cell>
          <cell r="L2388" t="str">
            <v>肥东制剂分厂</v>
          </cell>
          <cell r="M2388" t="str">
            <v>肥东制剂13#车间</v>
          </cell>
          <cell r="N2388" t="str">
            <v>江苏汤姆森智能装备公</v>
          </cell>
          <cell r="O2388" t="str">
            <v>516.91</v>
          </cell>
          <cell r="P2388" t="str">
            <v>6,202.92</v>
          </cell>
          <cell r="Q2388" t="str">
            <v>2,067.64</v>
          </cell>
          <cell r="R2388" t="str">
            <v>62</v>
          </cell>
          <cell r="S2388" t="str">
            <v>平均年限法(一)</v>
          </cell>
          <cell r="T2388" t="str">
            <v>在用</v>
          </cell>
          <cell r="U2388" t="str">
            <v>直接购入</v>
          </cell>
          <cell r="V2388" t="str">
            <v>王桂珍</v>
          </cell>
          <cell r="W2388" t="str">
            <v>2019.10.28</v>
          </cell>
          <cell r="X2388" t="str">
            <v>记--394</v>
          </cell>
        </row>
        <row r="2388">
          <cell r="AA2388" t="str">
            <v>0310</v>
          </cell>
        </row>
        <row r="2389">
          <cell r="B2389" t="str">
            <v>031022753</v>
          </cell>
          <cell r="C2389" t="str">
            <v>夹持装置-13#车间A2线改造设备</v>
          </cell>
          <cell r="D2389" t="str">
            <v>JC-01</v>
          </cell>
          <cell r="E2389">
            <v>10338.2</v>
          </cell>
          <cell r="F2389">
            <v>6409.56</v>
          </cell>
          <cell r="G2389">
            <v>3928.64</v>
          </cell>
          <cell r="H2389">
            <v>0</v>
          </cell>
          <cell r="I2389" t="str">
            <v>2019.10.28</v>
          </cell>
          <cell r="J2389" t="str">
            <v>96</v>
          </cell>
          <cell r="K2389" t="str">
            <v>剂型设备</v>
          </cell>
          <cell r="L2389" t="str">
            <v>肥东制剂分厂</v>
          </cell>
          <cell r="M2389" t="str">
            <v>肥东制剂13#车间</v>
          </cell>
          <cell r="N2389" t="str">
            <v>江苏汤姆森智能装备公</v>
          </cell>
          <cell r="O2389" t="str">
            <v>103.38</v>
          </cell>
          <cell r="P2389" t="str">
            <v>1,240.56</v>
          </cell>
          <cell r="Q2389" t="str">
            <v>413.53</v>
          </cell>
          <cell r="R2389" t="str">
            <v>62</v>
          </cell>
          <cell r="S2389" t="str">
            <v>平均年限法(一)</v>
          </cell>
          <cell r="T2389" t="str">
            <v>在用</v>
          </cell>
          <cell r="U2389" t="str">
            <v>直接购入</v>
          </cell>
          <cell r="V2389" t="str">
            <v>王桂珍</v>
          </cell>
          <cell r="W2389" t="str">
            <v>2019.10.28</v>
          </cell>
          <cell r="X2389" t="str">
            <v>记--394</v>
          </cell>
        </row>
        <row r="2389">
          <cell r="AA2389" t="str">
            <v>0310</v>
          </cell>
        </row>
        <row r="2390">
          <cell r="B2390" t="str">
            <v>031022754</v>
          </cell>
          <cell r="C2390" t="str">
            <v>夹持装置-13#车间A2线改造设备</v>
          </cell>
          <cell r="D2390" t="str">
            <v>JC-01</v>
          </cell>
          <cell r="E2390">
            <v>10338.21</v>
          </cell>
          <cell r="F2390">
            <v>6409.56</v>
          </cell>
          <cell r="G2390">
            <v>3928.65</v>
          </cell>
          <cell r="H2390">
            <v>0</v>
          </cell>
          <cell r="I2390" t="str">
            <v>2019.10.28</v>
          </cell>
          <cell r="J2390" t="str">
            <v>96</v>
          </cell>
          <cell r="K2390" t="str">
            <v>剂型设备</v>
          </cell>
          <cell r="L2390" t="str">
            <v>肥东制剂分厂</v>
          </cell>
          <cell r="M2390" t="str">
            <v>肥东制剂13#车间</v>
          </cell>
          <cell r="N2390" t="str">
            <v>江苏汤姆森智能装备公</v>
          </cell>
          <cell r="O2390" t="str">
            <v>103.38</v>
          </cell>
          <cell r="P2390" t="str">
            <v>1,240.56</v>
          </cell>
          <cell r="Q2390" t="str">
            <v>413.53</v>
          </cell>
          <cell r="R2390" t="str">
            <v>62</v>
          </cell>
          <cell r="S2390" t="str">
            <v>平均年限法(一)</v>
          </cell>
          <cell r="T2390" t="str">
            <v>在用</v>
          </cell>
          <cell r="U2390" t="str">
            <v>直接购入</v>
          </cell>
          <cell r="V2390" t="str">
            <v>王桂珍</v>
          </cell>
          <cell r="W2390" t="str">
            <v>2019.10.28</v>
          </cell>
          <cell r="X2390" t="str">
            <v>记--394</v>
          </cell>
        </row>
        <row r="2390">
          <cell r="AA2390" t="str">
            <v>0310</v>
          </cell>
        </row>
        <row r="2391">
          <cell r="B2391" t="str">
            <v>031022755</v>
          </cell>
          <cell r="C2391" t="str">
            <v>输送滚筒-13#车间A2线改造设备</v>
          </cell>
          <cell r="D2391" t="str">
            <v>GSS-470</v>
          </cell>
          <cell r="E2391">
            <v>3101.46</v>
          </cell>
          <cell r="F2391">
            <v>1922.62</v>
          </cell>
          <cell r="G2391">
            <v>1178.84</v>
          </cell>
          <cell r="H2391">
            <v>0</v>
          </cell>
          <cell r="I2391" t="str">
            <v>2019.10.28</v>
          </cell>
          <cell r="J2391" t="str">
            <v>96</v>
          </cell>
          <cell r="K2391" t="str">
            <v>剂型设备</v>
          </cell>
          <cell r="L2391" t="str">
            <v>肥东制剂分厂</v>
          </cell>
          <cell r="M2391" t="str">
            <v>肥东制剂13#车间</v>
          </cell>
          <cell r="N2391" t="str">
            <v>江苏汤姆森智能装备公</v>
          </cell>
          <cell r="O2391" t="str">
            <v>31.01</v>
          </cell>
          <cell r="P2391" t="str">
            <v>372.12</v>
          </cell>
          <cell r="Q2391" t="str">
            <v>124.06</v>
          </cell>
          <cell r="R2391" t="str">
            <v>62</v>
          </cell>
          <cell r="S2391" t="str">
            <v>平均年限法(一)</v>
          </cell>
          <cell r="T2391" t="str">
            <v>在用</v>
          </cell>
          <cell r="U2391" t="str">
            <v>直接购入</v>
          </cell>
          <cell r="V2391" t="str">
            <v>王桂珍</v>
          </cell>
          <cell r="W2391" t="str">
            <v>2019.10.28</v>
          </cell>
          <cell r="X2391" t="str">
            <v>记--394</v>
          </cell>
        </row>
        <row r="2391">
          <cell r="AA2391" t="str">
            <v>0310</v>
          </cell>
        </row>
        <row r="2392">
          <cell r="B2392" t="str">
            <v>031022756</v>
          </cell>
          <cell r="C2392" t="str">
            <v>输送滚筒-13#车间A2线改造设备</v>
          </cell>
          <cell r="D2392" t="str">
            <v>GSS-470</v>
          </cell>
          <cell r="E2392">
            <v>3101.46</v>
          </cell>
          <cell r="F2392">
            <v>1922.62</v>
          </cell>
          <cell r="G2392">
            <v>1178.84</v>
          </cell>
          <cell r="H2392">
            <v>0</v>
          </cell>
          <cell r="I2392" t="str">
            <v>2019.10.28</v>
          </cell>
          <cell r="J2392" t="str">
            <v>96</v>
          </cell>
          <cell r="K2392" t="str">
            <v>剂型设备</v>
          </cell>
          <cell r="L2392" t="str">
            <v>肥东制剂分厂</v>
          </cell>
          <cell r="M2392" t="str">
            <v>肥东制剂13#车间</v>
          </cell>
          <cell r="N2392" t="str">
            <v>江苏汤姆森智能装备公</v>
          </cell>
          <cell r="O2392" t="str">
            <v>31.01</v>
          </cell>
          <cell r="P2392" t="str">
            <v>372.12</v>
          </cell>
          <cell r="Q2392" t="str">
            <v>124.06</v>
          </cell>
          <cell r="R2392" t="str">
            <v>62</v>
          </cell>
          <cell r="S2392" t="str">
            <v>平均年限法(一)</v>
          </cell>
          <cell r="T2392" t="str">
            <v>在用</v>
          </cell>
          <cell r="U2392" t="str">
            <v>直接购入</v>
          </cell>
          <cell r="V2392" t="str">
            <v>王桂珍</v>
          </cell>
          <cell r="W2392" t="str">
            <v>2019.10.28</v>
          </cell>
          <cell r="X2392" t="str">
            <v>记--394</v>
          </cell>
        </row>
        <row r="2392">
          <cell r="AA2392" t="str">
            <v>0310</v>
          </cell>
        </row>
        <row r="2393">
          <cell r="B2393" t="str">
            <v>031022757</v>
          </cell>
          <cell r="C2393" t="str">
            <v>整线联动控制-13#车间A2线改造设备</v>
          </cell>
        </row>
        <row r="2393">
          <cell r="E2393">
            <v>34460.68</v>
          </cell>
          <cell r="F2393">
            <v>21365.82</v>
          </cell>
          <cell r="G2393">
            <v>13094.86</v>
          </cell>
          <cell r="H2393">
            <v>0</v>
          </cell>
          <cell r="I2393" t="str">
            <v>2019.10.28</v>
          </cell>
          <cell r="J2393" t="str">
            <v>96</v>
          </cell>
          <cell r="K2393" t="str">
            <v>剂型设备</v>
          </cell>
          <cell r="L2393" t="str">
            <v>肥东制剂分厂</v>
          </cell>
          <cell r="M2393" t="str">
            <v>肥东制剂13#车间</v>
          </cell>
          <cell r="N2393" t="str">
            <v>江苏汤姆森智能装备公</v>
          </cell>
          <cell r="O2393" t="str">
            <v>344.61</v>
          </cell>
          <cell r="P2393" t="str">
            <v>4,135.32</v>
          </cell>
          <cell r="Q2393" t="str">
            <v>1,378.43</v>
          </cell>
          <cell r="R2393" t="str">
            <v>62</v>
          </cell>
          <cell r="S2393" t="str">
            <v>平均年限法(一)</v>
          </cell>
          <cell r="T2393" t="str">
            <v>在用</v>
          </cell>
          <cell r="U2393" t="str">
            <v>直接购入</v>
          </cell>
          <cell r="V2393" t="str">
            <v>王桂珍</v>
          </cell>
          <cell r="W2393" t="str">
            <v>2019.10.28</v>
          </cell>
          <cell r="X2393" t="str">
            <v>记--394</v>
          </cell>
        </row>
        <row r="2393">
          <cell r="AA2393" t="str">
            <v>0310</v>
          </cell>
        </row>
        <row r="2394">
          <cell r="B2394" t="str">
            <v>031022758</v>
          </cell>
          <cell r="C2394" t="str">
            <v>变频动力头-13#车间A2线改造设备</v>
          </cell>
        </row>
        <row r="2394">
          <cell r="E2394">
            <v>2412.25</v>
          </cell>
          <cell r="F2394">
            <v>1495.44</v>
          </cell>
          <cell r="G2394">
            <v>916.81</v>
          </cell>
          <cell r="H2394">
            <v>0</v>
          </cell>
          <cell r="I2394" t="str">
            <v>2019.10.28</v>
          </cell>
          <cell r="J2394" t="str">
            <v>96</v>
          </cell>
          <cell r="K2394" t="str">
            <v>剂型设备</v>
          </cell>
          <cell r="L2394" t="str">
            <v>肥东制剂分厂</v>
          </cell>
          <cell r="M2394" t="str">
            <v>肥东制剂13#车间</v>
          </cell>
          <cell r="N2394" t="str">
            <v>江苏汤姆森智能装备公</v>
          </cell>
          <cell r="O2394" t="str">
            <v>24.12</v>
          </cell>
          <cell r="P2394" t="str">
            <v>289.44</v>
          </cell>
          <cell r="Q2394" t="str">
            <v>96.49</v>
          </cell>
          <cell r="R2394" t="str">
            <v>62</v>
          </cell>
          <cell r="S2394" t="str">
            <v>平均年限法(一)</v>
          </cell>
          <cell r="T2394" t="str">
            <v>在用</v>
          </cell>
          <cell r="U2394" t="str">
            <v>直接购入</v>
          </cell>
          <cell r="V2394" t="str">
            <v>王桂珍</v>
          </cell>
          <cell r="W2394" t="str">
            <v>2019.10.28</v>
          </cell>
          <cell r="X2394" t="str">
            <v>记--394</v>
          </cell>
        </row>
        <row r="2394">
          <cell r="AA2394" t="str">
            <v>0310</v>
          </cell>
        </row>
        <row r="2395">
          <cell r="B2395" t="str">
            <v>031022759</v>
          </cell>
          <cell r="C2395" t="str">
            <v>变频动力头-13#车间A2线改造设备</v>
          </cell>
        </row>
        <row r="2395">
          <cell r="E2395">
            <v>2412.25</v>
          </cell>
          <cell r="F2395">
            <v>1495.44</v>
          </cell>
          <cell r="G2395">
            <v>916.81</v>
          </cell>
          <cell r="H2395">
            <v>0</v>
          </cell>
          <cell r="I2395" t="str">
            <v>2019.10.28</v>
          </cell>
          <cell r="J2395" t="str">
            <v>96</v>
          </cell>
          <cell r="K2395" t="str">
            <v>剂型设备</v>
          </cell>
          <cell r="L2395" t="str">
            <v>肥东制剂分厂</v>
          </cell>
          <cell r="M2395" t="str">
            <v>肥东制剂13#车间</v>
          </cell>
          <cell r="N2395" t="str">
            <v>江苏汤姆森智能装备公</v>
          </cell>
          <cell r="O2395" t="str">
            <v>24.12</v>
          </cell>
          <cell r="P2395" t="str">
            <v>289.44</v>
          </cell>
          <cell r="Q2395" t="str">
            <v>96.49</v>
          </cell>
          <cell r="R2395" t="str">
            <v>62</v>
          </cell>
          <cell r="S2395" t="str">
            <v>平均年限法(一)</v>
          </cell>
          <cell r="T2395" t="str">
            <v>在用</v>
          </cell>
          <cell r="U2395" t="str">
            <v>直接购入</v>
          </cell>
          <cell r="V2395" t="str">
            <v>王桂珍</v>
          </cell>
          <cell r="W2395" t="str">
            <v>2019.10.28</v>
          </cell>
          <cell r="X2395" t="str">
            <v>记--394</v>
          </cell>
        </row>
        <row r="2395">
          <cell r="AA2395" t="str">
            <v>0310</v>
          </cell>
        </row>
        <row r="2396">
          <cell r="B2396" t="str">
            <v>031022760</v>
          </cell>
          <cell r="C2396" t="str">
            <v>储盖仓-13#车间A2线改造设备</v>
          </cell>
          <cell r="D2396" t="str">
            <v>SGJ-C分盖器</v>
          </cell>
          <cell r="E2396">
            <v>28257.76</v>
          </cell>
          <cell r="F2396">
            <v>17519.96</v>
          </cell>
          <cell r="G2396">
            <v>10737.8</v>
          </cell>
          <cell r="H2396">
            <v>0</v>
          </cell>
          <cell r="I2396" t="str">
            <v>2019.10.28</v>
          </cell>
          <cell r="J2396" t="str">
            <v>96</v>
          </cell>
          <cell r="K2396" t="str">
            <v>剂型设备</v>
          </cell>
          <cell r="L2396" t="str">
            <v>肥东制剂分厂</v>
          </cell>
          <cell r="M2396" t="str">
            <v>肥东制剂13#车间</v>
          </cell>
          <cell r="N2396" t="str">
            <v>江苏汤姆森智能装备公</v>
          </cell>
          <cell r="O2396" t="str">
            <v>282.58</v>
          </cell>
          <cell r="P2396" t="str">
            <v>3,390.96</v>
          </cell>
          <cell r="Q2396" t="str">
            <v>1,130.31</v>
          </cell>
          <cell r="R2396" t="str">
            <v>62</v>
          </cell>
          <cell r="S2396" t="str">
            <v>平均年限法(一)</v>
          </cell>
          <cell r="T2396" t="str">
            <v>在用</v>
          </cell>
          <cell r="U2396" t="str">
            <v>直接购入</v>
          </cell>
          <cell r="V2396" t="str">
            <v>王桂珍</v>
          </cell>
          <cell r="W2396" t="str">
            <v>2019.10.28</v>
          </cell>
          <cell r="X2396" t="str">
            <v>记--394</v>
          </cell>
        </row>
        <row r="2396">
          <cell r="AA2396" t="str">
            <v>0310</v>
          </cell>
        </row>
        <row r="2397">
          <cell r="B2397" t="str">
            <v>031022761</v>
          </cell>
          <cell r="C2397" t="str">
            <v>标签检测装置-13#车间A2线改造设备</v>
          </cell>
        </row>
        <row r="2397">
          <cell r="E2397">
            <v>109309.24</v>
          </cell>
          <cell r="F2397">
            <v>67771.58</v>
          </cell>
          <cell r="G2397">
            <v>41537.66</v>
          </cell>
          <cell r="H2397">
            <v>0</v>
          </cell>
          <cell r="I2397" t="str">
            <v>2019.10.28</v>
          </cell>
          <cell r="J2397" t="str">
            <v>96</v>
          </cell>
          <cell r="K2397" t="str">
            <v>剂型设备</v>
          </cell>
          <cell r="L2397" t="str">
            <v>肥东制剂分厂</v>
          </cell>
          <cell r="M2397" t="str">
            <v>肥东制剂13#车间</v>
          </cell>
          <cell r="N2397" t="str">
            <v>江苏汤姆森智能装备公</v>
          </cell>
          <cell r="O2397" t="str">
            <v>1,093.09</v>
          </cell>
          <cell r="P2397" t="str">
            <v>13,117.08</v>
          </cell>
          <cell r="Q2397" t="str">
            <v>4,372.37</v>
          </cell>
          <cell r="R2397" t="str">
            <v>62</v>
          </cell>
          <cell r="S2397" t="str">
            <v>平均年限法(一)</v>
          </cell>
          <cell r="T2397" t="str">
            <v>在用</v>
          </cell>
          <cell r="U2397" t="str">
            <v>直接购入</v>
          </cell>
          <cell r="V2397" t="str">
            <v>王桂珍</v>
          </cell>
          <cell r="W2397" t="str">
            <v>2019.10.28</v>
          </cell>
          <cell r="X2397" t="str">
            <v>记--394</v>
          </cell>
        </row>
        <row r="2397">
          <cell r="AA2397" t="str">
            <v>0310</v>
          </cell>
        </row>
        <row r="2398">
          <cell r="B2398" t="str">
            <v>030200182</v>
          </cell>
          <cell r="C2398" t="str">
            <v>旋风除雾塔</v>
          </cell>
          <cell r="D2398" t="str">
            <v>1200*6500MM</v>
          </cell>
          <cell r="E2398">
            <v>28938.05</v>
          </cell>
          <cell r="F2398">
            <v>17941.56</v>
          </cell>
          <cell r="G2398">
            <v>10996.49</v>
          </cell>
          <cell r="H2398">
            <v>0</v>
          </cell>
          <cell r="I2398" t="str">
            <v>2019.10.29</v>
          </cell>
          <cell r="J2398" t="str">
            <v>96</v>
          </cell>
          <cell r="K2398" t="str">
            <v>污水设备</v>
          </cell>
          <cell r="L2398" t="str">
            <v>肥东合成分厂</v>
          </cell>
          <cell r="M2398" t="str">
            <v>肥东分厂污水站</v>
          </cell>
          <cell r="N2398" t="str">
            <v>合肥广庆防腐设备公司</v>
          </cell>
          <cell r="O2398" t="str">
            <v>289.38</v>
          </cell>
          <cell r="P2398" t="str">
            <v>3,472.56</v>
          </cell>
          <cell r="Q2398" t="str">
            <v>1,157.52</v>
          </cell>
          <cell r="R2398" t="str">
            <v>62</v>
          </cell>
          <cell r="S2398" t="str">
            <v>平均年限法(一)</v>
          </cell>
          <cell r="T2398" t="str">
            <v>在用</v>
          </cell>
          <cell r="U2398" t="str">
            <v>直接购入</v>
          </cell>
          <cell r="V2398" t="str">
            <v>王桂珍</v>
          </cell>
          <cell r="W2398" t="str">
            <v>2019.10.29</v>
          </cell>
          <cell r="X2398" t="str">
            <v>记--691</v>
          </cell>
        </row>
        <row r="2398">
          <cell r="AA2398" t="str">
            <v>0302</v>
          </cell>
        </row>
        <row r="2399">
          <cell r="B2399" t="str">
            <v>030200185</v>
          </cell>
          <cell r="C2399" t="str">
            <v>PP喷淋塔（定制白色）</v>
          </cell>
          <cell r="D2399" t="str">
            <v>1000*4900*10MM</v>
          </cell>
          <cell r="E2399">
            <v>7964.6</v>
          </cell>
          <cell r="F2399">
            <v>4301.1</v>
          </cell>
          <cell r="G2399">
            <v>300</v>
          </cell>
          <cell r="H2399">
            <v>3363.5</v>
          </cell>
          <cell r="I2399" t="str">
            <v>2019.10.29</v>
          </cell>
          <cell r="J2399" t="str">
            <v>96</v>
          </cell>
          <cell r="K2399" t="str">
            <v>污水设备</v>
          </cell>
          <cell r="L2399" t="str">
            <v>肥东合成分厂</v>
          </cell>
          <cell r="M2399" t="str">
            <v>肥东污水站</v>
          </cell>
          <cell r="N2399" t="str">
            <v>合肥广庆防腐设备公司</v>
          </cell>
          <cell r="O2399" t="str">
            <v>0.00</v>
          </cell>
          <cell r="P2399" t="str">
            <v>876.15</v>
          </cell>
          <cell r="Q2399" t="str">
            <v>318.58</v>
          </cell>
          <cell r="R2399" t="str">
            <v>62</v>
          </cell>
          <cell r="S2399" t="str">
            <v>平均年限法(一)</v>
          </cell>
          <cell r="T2399" t="str">
            <v>在用</v>
          </cell>
          <cell r="U2399" t="str">
            <v>直接购入</v>
          </cell>
          <cell r="V2399" t="str">
            <v>王桂珍</v>
          </cell>
          <cell r="W2399" t="str">
            <v>2019.10.29</v>
          </cell>
          <cell r="X2399" t="str">
            <v>记--691</v>
          </cell>
        </row>
        <row r="2399">
          <cell r="AA2399" t="str">
            <v>0302</v>
          </cell>
        </row>
        <row r="2400">
          <cell r="B2400" t="str">
            <v>032200337</v>
          </cell>
          <cell r="C2400" t="str">
            <v>PP喷淋塔</v>
          </cell>
          <cell r="D2400" t="str">
            <v>1000*6300MM</v>
          </cell>
          <cell r="E2400">
            <v>14778.76</v>
          </cell>
          <cell r="F2400">
            <v>9162.98</v>
          </cell>
          <cell r="G2400">
            <v>5615.78</v>
          </cell>
          <cell r="H2400">
            <v>0</v>
          </cell>
          <cell r="I2400" t="str">
            <v>2019.10.30</v>
          </cell>
          <cell r="J2400" t="str">
            <v>96</v>
          </cell>
          <cell r="K2400" t="str">
            <v>苯磺隆装置（合成四车间）</v>
          </cell>
          <cell r="L2400" t="str">
            <v>肥东合成分厂</v>
          </cell>
          <cell r="M2400" t="str">
            <v>肥东合成四车间</v>
          </cell>
          <cell r="N2400" t="str">
            <v>合肥广庆防腐设备公司</v>
          </cell>
          <cell r="O2400" t="str">
            <v>147.79</v>
          </cell>
          <cell r="P2400" t="str">
            <v>1,773.48</v>
          </cell>
          <cell r="Q2400" t="str">
            <v>591.15</v>
          </cell>
          <cell r="R2400" t="str">
            <v>62</v>
          </cell>
          <cell r="S2400" t="str">
            <v>平均年限法(一)</v>
          </cell>
          <cell r="T2400" t="str">
            <v>在用</v>
          </cell>
          <cell r="U2400" t="str">
            <v>直接购入</v>
          </cell>
          <cell r="V2400" t="str">
            <v>王桂珍</v>
          </cell>
          <cell r="W2400" t="str">
            <v>2019.10.30</v>
          </cell>
          <cell r="X2400" t="str">
            <v>记--691</v>
          </cell>
        </row>
        <row r="2400">
          <cell r="AA2400" t="str">
            <v>0325</v>
          </cell>
        </row>
        <row r="2401">
          <cell r="B2401" t="str">
            <v>032200338</v>
          </cell>
          <cell r="C2401" t="str">
            <v>PP喷淋塔</v>
          </cell>
          <cell r="D2401" t="str">
            <v>1000*6300MM</v>
          </cell>
          <cell r="E2401">
            <v>14778.76</v>
          </cell>
          <cell r="F2401">
            <v>9162.98</v>
          </cell>
          <cell r="G2401">
            <v>5615.78</v>
          </cell>
          <cell r="H2401">
            <v>0</v>
          </cell>
          <cell r="I2401" t="str">
            <v>2019.10.30</v>
          </cell>
          <cell r="J2401" t="str">
            <v>96</v>
          </cell>
          <cell r="K2401" t="str">
            <v>苯磺隆装置（合成四车间）</v>
          </cell>
          <cell r="L2401" t="str">
            <v>肥东合成分厂</v>
          </cell>
          <cell r="M2401" t="str">
            <v>肥东合成四车间</v>
          </cell>
          <cell r="N2401" t="str">
            <v>合肥广庆防腐设备公司</v>
          </cell>
          <cell r="O2401" t="str">
            <v>147.79</v>
          </cell>
          <cell r="P2401" t="str">
            <v>1,773.48</v>
          </cell>
          <cell r="Q2401" t="str">
            <v>591.15</v>
          </cell>
          <cell r="R2401" t="str">
            <v>62</v>
          </cell>
          <cell r="S2401" t="str">
            <v>平均年限法(一)</v>
          </cell>
          <cell r="T2401" t="str">
            <v>在用</v>
          </cell>
          <cell r="U2401" t="str">
            <v>直接购入</v>
          </cell>
          <cell r="V2401" t="str">
            <v>王桂珍</v>
          </cell>
          <cell r="W2401" t="str">
            <v>2019.10.30</v>
          </cell>
          <cell r="X2401" t="str">
            <v>记--691</v>
          </cell>
        </row>
        <row r="2401">
          <cell r="AA2401" t="str">
            <v>0325</v>
          </cell>
        </row>
        <row r="2402">
          <cell r="B2402" t="str">
            <v>032200339</v>
          </cell>
          <cell r="C2402" t="str">
            <v>PP喷淋塔</v>
          </cell>
          <cell r="D2402" t="str">
            <v>600*4000MM</v>
          </cell>
          <cell r="E2402">
            <v>11681.42</v>
          </cell>
          <cell r="F2402">
            <v>6307.74</v>
          </cell>
          <cell r="G2402">
            <v>180</v>
          </cell>
          <cell r="H2402">
            <v>5193.68</v>
          </cell>
          <cell r="I2402" t="str">
            <v>2019.10.30</v>
          </cell>
          <cell r="J2402" t="str">
            <v>96</v>
          </cell>
          <cell r="K2402" t="str">
            <v>苯磺隆装置（合成四车间）</v>
          </cell>
          <cell r="L2402" t="str">
            <v>肥东合成分厂</v>
          </cell>
          <cell r="M2402" t="str">
            <v>肥东合成四车间</v>
          </cell>
          <cell r="N2402" t="str">
            <v>合肥广庆防腐设备公司</v>
          </cell>
          <cell r="O2402" t="str">
            <v>0.00</v>
          </cell>
          <cell r="P2402" t="str">
            <v>1,284.91</v>
          </cell>
          <cell r="Q2402" t="str">
            <v>467.26</v>
          </cell>
          <cell r="R2402" t="str">
            <v>62</v>
          </cell>
          <cell r="S2402" t="str">
            <v>平均年限法(一)</v>
          </cell>
          <cell r="T2402" t="str">
            <v>在用</v>
          </cell>
          <cell r="U2402" t="str">
            <v>直接购入</v>
          </cell>
          <cell r="V2402" t="str">
            <v>王桂珍</v>
          </cell>
          <cell r="W2402" t="str">
            <v>2019.10.30</v>
          </cell>
          <cell r="X2402" t="str">
            <v>记--691</v>
          </cell>
        </row>
        <row r="2402">
          <cell r="AA2402" t="str">
            <v>0325</v>
          </cell>
        </row>
        <row r="2403">
          <cell r="B2403" t="str">
            <v>032200340</v>
          </cell>
          <cell r="C2403" t="str">
            <v>旋风除雾塔</v>
          </cell>
          <cell r="D2403" t="str">
            <v>1200*6500MM</v>
          </cell>
          <cell r="E2403">
            <v>28938.06</v>
          </cell>
          <cell r="F2403">
            <v>17941.56</v>
          </cell>
          <cell r="G2403">
            <v>10996.5</v>
          </cell>
          <cell r="H2403">
            <v>0</v>
          </cell>
          <cell r="I2403" t="str">
            <v>2019.10.30</v>
          </cell>
          <cell r="J2403" t="str">
            <v>96</v>
          </cell>
          <cell r="K2403" t="str">
            <v>苯磺隆装置（合成四车间）</v>
          </cell>
          <cell r="L2403" t="str">
            <v>肥东合成分厂</v>
          </cell>
          <cell r="M2403" t="str">
            <v>肥东合成四车间</v>
          </cell>
          <cell r="N2403" t="str">
            <v>合肥广庆防腐设备公司</v>
          </cell>
          <cell r="O2403" t="str">
            <v>289.38</v>
          </cell>
          <cell r="P2403" t="str">
            <v>3,472.56</v>
          </cell>
          <cell r="Q2403" t="str">
            <v>1,157.52</v>
          </cell>
          <cell r="R2403" t="str">
            <v>62</v>
          </cell>
          <cell r="S2403" t="str">
            <v>平均年限法(一)</v>
          </cell>
          <cell r="T2403" t="str">
            <v>在用</v>
          </cell>
          <cell r="U2403" t="str">
            <v>直接购入</v>
          </cell>
          <cell r="V2403" t="str">
            <v>王桂珍</v>
          </cell>
          <cell r="W2403" t="str">
            <v>2019.10.30</v>
          </cell>
          <cell r="X2403" t="str">
            <v>记--691</v>
          </cell>
        </row>
        <row r="2403">
          <cell r="AA2403" t="str">
            <v>0325</v>
          </cell>
        </row>
        <row r="2404">
          <cell r="B2404" t="str">
            <v>030700294</v>
          </cell>
          <cell r="C2404" t="str">
            <v>PP喷淋塔</v>
          </cell>
          <cell r="D2404" t="str">
            <v>1000*6300MM</v>
          </cell>
          <cell r="E2404">
            <v>14601.77</v>
          </cell>
          <cell r="F2404">
            <v>9053.24</v>
          </cell>
          <cell r="G2404">
            <v>5548.53</v>
          </cell>
          <cell r="H2404">
            <v>0</v>
          </cell>
          <cell r="I2404" t="str">
            <v>2019.10.30</v>
          </cell>
          <cell r="J2404" t="str">
            <v>96</v>
          </cell>
          <cell r="K2404" t="str">
            <v>精喹装置（合成二车间）</v>
          </cell>
          <cell r="L2404" t="str">
            <v>肥东合成分厂</v>
          </cell>
          <cell r="M2404" t="str">
            <v>肥东合成二车间（精喹）</v>
          </cell>
          <cell r="N2404" t="str">
            <v>合肥广庆防腐设备公司</v>
          </cell>
          <cell r="O2404" t="str">
            <v>146.02</v>
          </cell>
          <cell r="P2404" t="str">
            <v>1,752.24</v>
          </cell>
          <cell r="Q2404" t="str">
            <v>584.07</v>
          </cell>
          <cell r="R2404" t="str">
            <v>62</v>
          </cell>
          <cell r="S2404" t="str">
            <v>平均年限法(一)</v>
          </cell>
          <cell r="T2404" t="str">
            <v>在用</v>
          </cell>
          <cell r="U2404" t="str">
            <v>直接购入</v>
          </cell>
          <cell r="V2404" t="str">
            <v>王桂珍</v>
          </cell>
          <cell r="W2404" t="str">
            <v>2019.10.30</v>
          </cell>
          <cell r="X2404" t="str">
            <v>记--691</v>
          </cell>
        </row>
        <row r="2404">
          <cell r="AA2404" t="str">
            <v>0307</v>
          </cell>
        </row>
        <row r="2405">
          <cell r="B2405" t="str">
            <v>030700295</v>
          </cell>
          <cell r="C2405" t="str">
            <v>PP喷淋塔</v>
          </cell>
          <cell r="D2405" t="str">
            <v>1000*6300MM</v>
          </cell>
          <cell r="E2405">
            <v>14601.77</v>
          </cell>
          <cell r="F2405">
            <v>7885.08</v>
          </cell>
          <cell r="G2405">
            <v>300</v>
          </cell>
          <cell r="H2405">
            <v>6416.69</v>
          </cell>
          <cell r="I2405" t="str">
            <v>2019.10.30</v>
          </cell>
          <cell r="J2405" t="str">
            <v>96</v>
          </cell>
          <cell r="K2405" t="str">
            <v>精喹装置（合成二车间）</v>
          </cell>
          <cell r="L2405" t="str">
            <v>肥东合成分厂</v>
          </cell>
          <cell r="M2405" t="str">
            <v>肥东合成二车间（精喹）</v>
          </cell>
          <cell r="N2405" t="str">
            <v>合肥广庆防腐设备公司</v>
          </cell>
          <cell r="O2405" t="str">
            <v>0.00</v>
          </cell>
          <cell r="P2405" t="str">
            <v>1,606.22</v>
          </cell>
          <cell r="Q2405" t="str">
            <v>584.07</v>
          </cell>
          <cell r="R2405" t="str">
            <v>62</v>
          </cell>
          <cell r="S2405" t="str">
            <v>平均年限法(一)</v>
          </cell>
          <cell r="T2405" t="str">
            <v>在用</v>
          </cell>
          <cell r="U2405" t="str">
            <v>直接购入</v>
          </cell>
          <cell r="V2405" t="str">
            <v>王桂珍</v>
          </cell>
          <cell r="W2405" t="str">
            <v>2019.10.30</v>
          </cell>
          <cell r="X2405" t="str">
            <v>记--691</v>
          </cell>
        </row>
        <row r="2405">
          <cell r="AA2405" t="str">
            <v>0307</v>
          </cell>
        </row>
        <row r="2406">
          <cell r="B2406" t="str">
            <v>032200341</v>
          </cell>
          <cell r="C2406" t="str">
            <v>搪玻璃储罐</v>
          </cell>
          <cell r="D2406" t="str">
            <v>F2000L</v>
          </cell>
          <cell r="E2406">
            <v>16814.16</v>
          </cell>
          <cell r="F2406">
            <v>10424.68</v>
          </cell>
          <cell r="G2406">
            <v>1804.88</v>
          </cell>
          <cell r="H2406">
            <v>4584.6</v>
          </cell>
          <cell r="I2406" t="str">
            <v>2019.10.30</v>
          </cell>
          <cell r="J2406" t="str">
            <v>96</v>
          </cell>
          <cell r="K2406" t="str">
            <v>苯磺隆装置（合成四车间）</v>
          </cell>
          <cell r="L2406" t="str">
            <v>肥东合成分厂</v>
          </cell>
          <cell r="M2406" t="str">
            <v>肥东合成四车间</v>
          </cell>
          <cell r="N2406" t="str">
            <v>临沂群业化工设备</v>
          </cell>
          <cell r="O2406" t="str">
            <v>168.14</v>
          </cell>
          <cell r="P2406" t="str">
            <v>2,017.68</v>
          </cell>
          <cell r="Q2406" t="str">
            <v>672.57</v>
          </cell>
          <cell r="R2406" t="str">
            <v>62</v>
          </cell>
          <cell r="S2406" t="str">
            <v>平均年限法(一)</v>
          </cell>
          <cell r="T2406" t="str">
            <v>在用</v>
          </cell>
          <cell r="U2406" t="str">
            <v>直接购入</v>
          </cell>
          <cell r="V2406" t="str">
            <v>王桂珍</v>
          </cell>
          <cell r="W2406" t="str">
            <v>2019.10.30</v>
          </cell>
          <cell r="X2406" t="str">
            <v>记--697</v>
          </cell>
        </row>
        <row r="2406">
          <cell r="AA2406" t="str">
            <v>0325</v>
          </cell>
        </row>
        <row r="2407">
          <cell r="B2407" t="str">
            <v>032200342</v>
          </cell>
          <cell r="C2407" t="str">
            <v>搪玻璃储罐</v>
          </cell>
          <cell r="D2407" t="str">
            <v>F2000L</v>
          </cell>
          <cell r="E2407">
            <v>16814.16</v>
          </cell>
          <cell r="F2407">
            <v>10424.68</v>
          </cell>
          <cell r="G2407">
            <v>6389.48</v>
          </cell>
          <cell r="H2407">
            <v>0</v>
          </cell>
          <cell r="I2407" t="str">
            <v>2019.10.30</v>
          </cell>
          <cell r="J2407" t="str">
            <v>96</v>
          </cell>
          <cell r="K2407" t="str">
            <v>苯磺隆装置（合成四车间）</v>
          </cell>
          <cell r="L2407" t="str">
            <v>肥东合成分厂</v>
          </cell>
          <cell r="M2407" t="str">
            <v>肥东合成四车间</v>
          </cell>
          <cell r="N2407" t="str">
            <v>临沂群业化工设备</v>
          </cell>
          <cell r="O2407" t="str">
            <v>168.14</v>
          </cell>
          <cell r="P2407" t="str">
            <v>2,017.68</v>
          </cell>
          <cell r="Q2407" t="str">
            <v>672.57</v>
          </cell>
          <cell r="R2407" t="str">
            <v>62</v>
          </cell>
          <cell r="S2407" t="str">
            <v>平均年限法(一)</v>
          </cell>
          <cell r="T2407" t="str">
            <v>在用</v>
          </cell>
          <cell r="U2407" t="str">
            <v>直接购入</v>
          </cell>
          <cell r="V2407" t="str">
            <v>王桂珍</v>
          </cell>
          <cell r="W2407" t="str">
            <v>2019.10.30</v>
          </cell>
          <cell r="X2407" t="str">
            <v>记--697</v>
          </cell>
        </row>
        <row r="2407">
          <cell r="AA2407" t="str">
            <v>0325</v>
          </cell>
        </row>
        <row r="2408">
          <cell r="B2408" t="str">
            <v>032200343</v>
          </cell>
          <cell r="C2408" t="str">
            <v>减速机</v>
          </cell>
          <cell r="D2408" t="str">
            <v>11KW</v>
          </cell>
          <cell r="E2408">
            <v>6637.17</v>
          </cell>
          <cell r="F2408">
            <v>4114.94</v>
          </cell>
          <cell r="G2408">
            <v>2522.23</v>
          </cell>
          <cell r="H2408">
            <v>0</v>
          </cell>
          <cell r="I2408" t="str">
            <v>2019.10.30</v>
          </cell>
          <cell r="J2408" t="str">
            <v>96</v>
          </cell>
          <cell r="K2408" t="str">
            <v>苯磺隆装置（合成四车间）</v>
          </cell>
          <cell r="L2408" t="str">
            <v>肥东合成分厂</v>
          </cell>
          <cell r="M2408" t="str">
            <v>肥东合成四车间</v>
          </cell>
          <cell r="N2408" t="str">
            <v>临沂群业化工设备</v>
          </cell>
          <cell r="O2408" t="str">
            <v>66.37</v>
          </cell>
          <cell r="P2408" t="str">
            <v>796.44</v>
          </cell>
          <cell r="Q2408" t="str">
            <v>265.49</v>
          </cell>
          <cell r="R2408" t="str">
            <v>62</v>
          </cell>
          <cell r="S2408" t="str">
            <v>平均年限法(一)</v>
          </cell>
          <cell r="T2408" t="str">
            <v>在用</v>
          </cell>
          <cell r="U2408" t="str">
            <v>直接购入</v>
          </cell>
          <cell r="V2408" t="str">
            <v>王桂珍</v>
          </cell>
          <cell r="W2408" t="str">
            <v>2019.10.30</v>
          </cell>
          <cell r="X2408" t="str">
            <v>记--697</v>
          </cell>
        </row>
        <row r="2408">
          <cell r="AA2408" t="str">
            <v>0325</v>
          </cell>
        </row>
        <row r="2409">
          <cell r="B2409" t="str">
            <v>032200344</v>
          </cell>
          <cell r="C2409" t="str">
            <v>减速机</v>
          </cell>
          <cell r="D2409" t="str">
            <v>11KW</v>
          </cell>
          <cell r="E2409">
            <v>6637.17</v>
          </cell>
          <cell r="F2409">
            <v>4114.94</v>
          </cell>
          <cell r="G2409">
            <v>2522.23</v>
          </cell>
          <cell r="H2409">
            <v>0</v>
          </cell>
          <cell r="I2409" t="str">
            <v>2019.10.30</v>
          </cell>
          <cell r="J2409" t="str">
            <v>96</v>
          </cell>
          <cell r="K2409" t="str">
            <v>苯磺隆装置（合成四车间）</v>
          </cell>
          <cell r="L2409" t="str">
            <v>肥东合成分厂</v>
          </cell>
          <cell r="M2409" t="str">
            <v>肥东合成四车间</v>
          </cell>
          <cell r="N2409" t="str">
            <v>临沂群业化工设备</v>
          </cell>
          <cell r="O2409" t="str">
            <v>66.37</v>
          </cell>
          <cell r="P2409" t="str">
            <v>796.44</v>
          </cell>
          <cell r="Q2409" t="str">
            <v>265.49</v>
          </cell>
          <cell r="R2409" t="str">
            <v>62</v>
          </cell>
          <cell r="S2409" t="str">
            <v>平均年限法(一)</v>
          </cell>
          <cell r="T2409" t="str">
            <v>在用</v>
          </cell>
          <cell r="U2409" t="str">
            <v>直接购入</v>
          </cell>
          <cell r="V2409" t="str">
            <v>王桂珍</v>
          </cell>
          <cell r="W2409" t="str">
            <v>2019.10.30</v>
          </cell>
          <cell r="X2409" t="str">
            <v>记--697</v>
          </cell>
        </row>
        <row r="2409">
          <cell r="AA2409" t="str">
            <v>0325</v>
          </cell>
        </row>
        <row r="2410">
          <cell r="B2410" t="str">
            <v>030800218</v>
          </cell>
          <cell r="C2410" t="str">
            <v>磁性液位计</v>
          </cell>
          <cell r="D2410" t="str">
            <v>UHZ-59/C3600-NO.666-DN25</v>
          </cell>
          <cell r="E2410">
            <v>1920.35</v>
          </cell>
          <cell r="F2410">
            <v>1190.4</v>
          </cell>
          <cell r="G2410">
            <v>729.95</v>
          </cell>
          <cell r="H2410">
            <v>0</v>
          </cell>
          <cell r="I2410" t="str">
            <v>2019.10.30</v>
          </cell>
          <cell r="J2410" t="str">
            <v>96</v>
          </cell>
          <cell r="K2410" t="str">
            <v>烟嘧装置（合成一车间）</v>
          </cell>
          <cell r="L2410" t="str">
            <v>肥东合成分厂</v>
          </cell>
          <cell r="M2410" t="str">
            <v>肥东合成一车间（烟嘧）</v>
          </cell>
          <cell r="N2410" t="str">
            <v>合肥中亚传感器公司</v>
          </cell>
          <cell r="O2410" t="str">
            <v>19.20</v>
          </cell>
          <cell r="P2410" t="str">
            <v>230.40</v>
          </cell>
          <cell r="Q2410" t="str">
            <v>76.81</v>
          </cell>
          <cell r="R2410" t="str">
            <v>62</v>
          </cell>
          <cell r="S2410" t="str">
            <v>平均年限法(一)</v>
          </cell>
          <cell r="T2410" t="str">
            <v>在用</v>
          </cell>
          <cell r="U2410" t="str">
            <v>直接购入</v>
          </cell>
          <cell r="V2410" t="str">
            <v>王桂珍</v>
          </cell>
          <cell r="W2410" t="str">
            <v>2019.10.30</v>
          </cell>
          <cell r="X2410" t="str">
            <v>记--699</v>
          </cell>
        </row>
        <row r="2410">
          <cell r="AA2410" t="str">
            <v>0308</v>
          </cell>
        </row>
        <row r="2411">
          <cell r="B2411" t="str">
            <v>030800219</v>
          </cell>
          <cell r="C2411" t="str">
            <v>磁性液位计</v>
          </cell>
          <cell r="D2411" t="str">
            <v>UHZ-59/C3600-NO.666-DN25</v>
          </cell>
          <cell r="E2411">
            <v>1920.36</v>
          </cell>
          <cell r="F2411">
            <v>1190.4</v>
          </cell>
          <cell r="G2411">
            <v>729.96</v>
          </cell>
          <cell r="H2411">
            <v>0</v>
          </cell>
          <cell r="I2411" t="str">
            <v>2019.10.30</v>
          </cell>
          <cell r="J2411" t="str">
            <v>96</v>
          </cell>
          <cell r="K2411" t="str">
            <v>烟嘧装置（合成一车间）</v>
          </cell>
          <cell r="L2411" t="str">
            <v>肥东合成分厂</v>
          </cell>
          <cell r="M2411" t="str">
            <v>肥东合成一车间（烟嘧）</v>
          </cell>
          <cell r="N2411" t="str">
            <v>合肥中亚传感器公司</v>
          </cell>
          <cell r="O2411" t="str">
            <v>19.20</v>
          </cell>
          <cell r="P2411" t="str">
            <v>230.40</v>
          </cell>
          <cell r="Q2411" t="str">
            <v>76.81</v>
          </cell>
          <cell r="R2411" t="str">
            <v>62</v>
          </cell>
          <cell r="S2411" t="str">
            <v>平均年限法(一)</v>
          </cell>
          <cell r="T2411" t="str">
            <v>在用</v>
          </cell>
          <cell r="U2411" t="str">
            <v>直接购入</v>
          </cell>
          <cell r="V2411" t="str">
            <v>王桂珍</v>
          </cell>
          <cell r="W2411" t="str">
            <v>2019.10.30</v>
          </cell>
          <cell r="X2411" t="str">
            <v>记--699</v>
          </cell>
        </row>
        <row r="2411">
          <cell r="AA2411" t="str">
            <v>0308</v>
          </cell>
        </row>
        <row r="2412">
          <cell r="B2412" t="str">
            <v>030800220</v>
          </cell>
          <cell r="C2412" t="str">
            <v>磁性液位计</v>
          </cell>
          <cell r="D2412" t="str">
            <v>UHZ-59/C3700-NO.666-DN25</v>
          </cell>
          <cell r="E2412">
            <v>1973.45</v>
          </cell>
          <cell r="F2412">
            <v>1223.26</v>
          </cell>
          <cell r="G2412">
            <v>750.19</v>
          </cell>
          <cell r="H2412">
            <v>0</v>
          </cell>
          <cell r="I2412" t="str">
            <v>2019.10.30</v>
          </cell>
          <cell r="J2412" t="str">
            <v>96</v>
          </cell>
          <cell r="K2412" t="str">
            <v>烟嘧装置（合成一车间）</v>
          </cell>
          <cell r="L2412" t="str">
            <v>肥东合成分厂</v>
          </cell>
          <cell r="M2412" t="str">
            <v>肥东合成一车间（烟嘧）</v>
          </cell>
          <cell r="N2412" t="str">
            <v>合肥中亚传感器公司</v>
          </cell>
          <cell r="O2412" t="str">
            <v>19.73</v>
          </cell>
          <cell r="P2412" t="str">
            <v>236.76</v>
          </cell>
          <cell r="Q2412" t="str">
            <v>78.94</v>
          </cell>
          <cell r="R2412" t="str">
            <v>62</v>
          </cell>
          <cell r="S2412" t="str">
            <v>平均年限法(一)</v>
          </cell>
          <cell r="T2412" t="str">
            <v>在用</v>
          </cell>
          <cell r="U2412" t="str">
            <v>直接购入</v>
          </cell>
          <cell r="V2412" t="str">
            <v>王桂珍</v>
          </cell>
          <cell r="W2412" t="str">
            <v>2019.10.30</v>
          </cell>
          <cell r="X2412" t="str">
            <v>记--699</v>
          </cell>
        </row>
        <row r="2412">
          <cell r="AA2412" t="str">
            <v>0308</v>
          </cell>
        </row>
        <row r="2413">
          <cell r="B2413" t="str">
            <v>030800221</v>
          </cell>
          <cell r="C2413" t="str">
            <v>磁性液位计</v>
          </cell>
          <cell r="D2413" t="str">
            <v>UHZ-59/C3700-NO.666-DN25</v>
          </cell>
          <cell r="E2413">
            <v>1973.45</v>
          </cell>
          <cell r="F2413">
            <v>1223.26</v>
          </cell>
          <cell r="G2413">
            <v>750.19</v>
          </cell>
          <cell r="H2413">
            <v>0</v>
          </cell>
          <cell r="I2413" t="str">
            <v>2019.10.30</v>
          </cell>
          <cell r="J2413" t="str">
            <v>96</v>
          </cell>
          <cell r="K2413" t="str">
            <v>烟嘧装置（合成一车间）</v>
          </cell>
          <cell r="L2413" t="str">
            <v>肥东合成分厂</v>
          </cell>
          <cell r="M2413" t="str">
            <v>肥东合成一车间（烟嘧）</v>
          </cell>
          <cell r="N2413" t="str">
            <v>合肥中亚传感器公司</v>
          </cell>
          <cell r="O2413" t="str">
            <v>19.73</v>
          </cell>
          <cell r="P2413" t="str">
            <v>236.76</v>
          </cell>
          <cell r="Q2413" t="str">
            <v>78.94</v>
          </cell>
          <cell r="R2413" t="str">
            <v>62</v>
          </cell>
          <cell r="S2413" t="str">
            <v>平均年限法(一)</v>
          </cell>
          <cell r="T2413" t="str">
            <v>在用</v>
          </cell>
          <cell r="U2413" t="str">
            <v>直接购入</v>
          </cell>
          <cell r="V2413" t="str">
            <v>王桂珍</v>
          </cell>
          <cell r="W2413" t="str">
            <v>2019.10.30</v>
          </cell>
          <cell r="X2413" t="str">
            <v>记--699</v>
          </cell>
        </row>
        <row r="2413">
          <cell r="AA2413" t="str">
            <v>0308</v>
          </cell>
        </row>
        <row r="2414">
          <cell r="B2414" t="str">
            <v>030800222</v>
          </cell>
          <cell r="C2414" t="str">
            <v>磁性液位计</v>
          </cell>
          <cell r="D2414" t="str">
            <v>UHZ-59/C31000-NO.666-DN25</v>
          </cell>
          <cell r="E2414">
            <v>2194.69</v>
          </cell>
          <cell r="F2414">
            <v>1360.9</v>
          </cell>
          <cell r="G2414">
            <v>833.79</v>
          </cell>
          <cell r="H2414">
            <v>0</v>
          </cell>
          <cell r="I2414" t="str">
            <v>2019.10.30</v>
          </cell>
          <cell r="J2414" t="str">
            <v>96</v>
          </cell>
          <cell r="K2414" t="str">
            <v>烟嘧装置（合成一车间）</v>
          </cell>
          <cell r="L2414" t="str">
            <v>肥东合成分厂</v>
          </cell>
          <cell r="M2414" t="str">
            <v>肥东合成一车间（烟嘧）</v>
          </cell>
          <cell r="N2414" t="str">
            <v>合肥中亚传感器公司</v>
          </cell>
          <cell r="O2414" t="str">
            <v>21.95</v>
          </cell>
          <cell r="P2414" t="str">
            <v>263.40</v>
          </cell>
          <cell r="Q2414" t="str">
            <v>87.79</v>
          </cell>
          <cell r="R2414" t="str">
            <v>62</v>
          </cell>
          <cell r="S2414" t="str">
            <v>平均年限法(一)</v>
          </cell>
          <cell r="T2414" t="str">
            <v>在用</v>
          </cell>
          <cell r="U2414" t="str">
            <v>直接购入</v>
          </cell>
          <cell r="V2414" t="str">
            <v>王桂珍</v>
          </cell>
          <cell r="W2414" t="str">
            <v>2019.10.30</v>
          </cell>
          <cell r="X2414" t="str">
            <v>记--699</v>
          </cell>
        </row>
        <row r="2414">
          <cell r="AA2414" t="str">
            <v>0308</v>
          </cell>
        </row>
        <row r="2415">
          <cell r="B2415" t="str">
            <v>030800223</v>
          </cell>
          <cell r="C2415" t="str">
            <v>磁性液位计</v>
          </cell>
          <cell r="D2415" t="str">
            <v>UHZ-59/C31750-NO.666-DN25</v>
          </cell>
          <cell r="E2415">
            <v>2460.18</v>
          </cell>
          <cell r="F2415">
            <v>1525.2</v>
          </cell>
          <cell r="G2415">
            <v>934.98</v>
          </cell>
          <cell r="H2415">
            <v>0</v>
          </cell>
          <cell r="I2415" t="str">
            <v>2019.10.30</v>
          </cell>
          <cell r="J2415" t="str">
            <v>96</v>
          </cell>
          <cell r="K2415" t="str">
            <v>烟嘧装置（合成一车间）</v>
          </cell>
          <cell r="L2415" t="str">
            <v>肥东合成分厂</v>
          </cell>
          <cell r="M2415" t="str">
            <v>肥东合成一车间（烟嘧）</v>
          </cell>
          <cell r="N2415" t="str">
            <v>合肥中亚传感器公司</v>
          </cell>
          <cell r="O2415" t="str">
            <v>24.60</v>
          </cell>
          <cell r="P2415" t="str">
            <v>295.20</v>
          </cell>
          <cell r="Q2415" t="str">
            <v>98.41</v>
          </cell>
          <cell r="R2415" t="str">
            <v>62</v>
          </cell>
          <cell r="S2415" t="str">
            <v>平均年限法(一)</v>
          </cell>
          <cell r="T2415" t="str">
            <v>在用</v>
          </cell>
          <cell r="U2415" t="str">
            <v>直接购入</v>
          </cell>
          <cell r="V2415" t="str">
            <v>王桂珍</v>
          </cell>
          <cell r="W2415" t="str">
            <v>2019.10.30</v>
          </cell>
          <cell r="X2415" t="str">
            <v>记--699</v>
          </cell>
        </row>
        <row r="2415">
          <cell r="AA2415" t="str">
            <v>0308</v>
          </cell>
        </row>
        <row r="2416">
          <cell r="B2416" t="str">
            <v>032200345</v>
          </cell>
          <cell r="C2416" t="str">
            <v>磁翻板液位计</v>
          </cell>
          <cell r="D2416" t="str">
            <v>UHZ-ZYCB815LB25B20-600</v>
          </cell>
          <cell r="E2416">
            <v>2168.14</v>
          </cell>
          <cell r="F2416">
            <v>1344.16</v>
          </cell>
          <cell r="G2416">
            <v>823.98</v>
          </cell>
          <cell r="H2416">
            <v>0</v>
          </cell>
          <cell r="I2416" t="str">
            <v>2019.10.30</v>
          </cell>
          <cell r="J2416" t="str">
            <v>96</v>
          </cell>
          <cell r="K2416" t="str">
            <v>苯磺隆装置（合成四车间）</v>
          </cell>
          <cell r="L2416" t="str">
            <v>肥东合成分厂</v>
          </cell>
          <cell r="M2416" t="str">
            <v>肥东合成四车间</v>
          </cell>
          <cell r="N2416" t="str">
            <v>合肥中亚传感器公司</v>
          </cell>
          <cell r="O2416" t="str">
            <v>21.68</v>
          </cell>
          <cell r="P2416" t="str">
            <v>260.16</v>
          </cell>
          <cell r="Q2416" t="str">
            <v>86.73</v>
          </cell>
          <cell r="R2416" t="str">
            <v>62</v>
          </cell>
          <cell r="S2416" t="str">
            <v>平均年限法(一)</v>
          </cell>
          <cell r="T2416" t="str">
            <v>在用</v>
          </cell>
          <cell r="U2416" t="str">
            <v>直接购入</v>
          </cell>
          <cell r="V2416" t="str">
            <v>王桂珍</v>
          </cell>
          <cell r="W2416" t="str">
            <v>2019.10.30</v>
          </cell>
          <cell r="X2416" t="str">
            <v>记--699</v>
          </cell>
        </row>
        <row r="2416">
          <cell r="AA2416" t="str">
            <v>0325</v>
          </cell>
        </row>
        <row r="2417">
          <cell r="B2417" t="str">
            <v>032200346</v>
          </cell>
          <cell r="C2417" t="str">
            <v>磁翻板液位计</v>
          </cell>
          <cell r="D2417" t="str">
            <v>UHZ-ZYCB815LB25B20-600</v>
          </cell>
          <cell r="E2417">
            <v>2168.15</v>
          </cell>
          <cell r="F2417">
            <v>1344.16</v>
          </cell>
          <cell r="G2417">
            <v>823.99</v>
          </cell>
          <cell r="H2417">
            <v>0</v>
          </cell>
          <cell r="I2417" t="str">
            <v>2019.10.30</v>
          </cell>
          <cell r="J2417" t="str">
            <v>96</v>
          </cell>
          <cell r="K2417" t="str">
            <v>苯磺隆装置（合成四车间）</v>
          </cell>
          <cell r="L2417" t="str">
            <v>肥东合成分厂</v>
          </cell>
          <cell r="M2417" t="str">
            <v>肥东合成四车间</v>
          </cell>
          <cell r="N2417" t="str">
            <v>合肥中亚传感器公司</v>
          </cell>
          <cell r="O2417" t="str">
            <v>21.68</v>
          </cell>
          <cell r="P2417" t="str">
            <v>260.16</v>
          </cell>
          <cell r="Q2417" t="str">
            <v>86.73</v>
          </cell>
          <cell r="R2417" t="str">
            <v>62</v>
          </cell>
          <cell r="S2417" t="str">
            <v>平均年限法(一)</v>
          </cell>
          <cell r="T2417" t="str">
            <v>在用</v>
          </cell>
          <cell r="U2417" t="str">
            <v>直接购入</v>
          </cell>
          <cell r="V2417" t="str">
            <v>王桂珍</v>
          </cell>
          <cell r="W2417" t="str">
            <v>2019.10.30</v>
          </cell>
          <cell r="X2417" t="str">
            <v>记--699</v>
          </cell>
        </row>
        <row r="2417">
          <cell r="AA2417" t="str">
            <v>0325</v>
          </cell>
        </row>
        <row r="2418">
          <cell r="B2418" t="str">
            <v>032200347</v>
          </cell>
          <cell r="C2418" t="str">
            <v>磁翻板液位计</v>
          </cell>
          <cell r="D2418" t="str">
            <v>UHZ-ZYCB815LB25B20-600</v>
          </cell>
          <cell r="E2418">
            <v>2168.14</v>
          </cell>
          <cell r="F2418">
            <v>1344.16</v>
          </cell>
          <cell r="G2418">
            <v>823.98</v>
          </cell>
          <cell r="H2418">
            <v>0</v>
          </cell>
          <cell r="I2418" t="str">
            <v>2019.10.30</v>
          </cell>
          <cell r="J2418" t="str">
            <v>96</v>
          </cell>
          <cell r="K2418" t="str">
            <v>苯磺隆装置（合成四车间）</v>
          </cell>
          <cell r="L2418" t="str">
            <v>肥东合成分厂</v>
          </cell>
          <cell r="M2418" t="str">
            <v>肥东合成四车间</v>
          </cell>
          <cell r="N2418" t="str">
            <v>合肥中亚传感器公司</v>
          </cell>
          <cell r="O2418" t="str">
            <v>21.68</v>
          </cell>
          <cell r="P2418" t="str">
            <v>260.16</v>
          </cell>
          <cell r="Q2418" t="str">
            <v>86.73</v>
          </cell>
          <cell r="R2418" t="str">
            <v>62</v>
          </cell>
          <cell r="S2418" t="str">
            <v>平均年限法(一)</v>
          </cell>
          <cell r="T2418" t="str">
            <v>在用</v>
          </cell>
          <cell r="U2418" t="str">
            <v>直接购入</v>
          </cell>
          <cell r="V2418" t="str">
            <v>王桂珍</v>
          </cell>
          <cell r="W2418" t="str">
            <v>2019.10.30</v>
          </cell>
          <cell r="X2418" t="str">
            <v>记--699</v>
          </cell>
        </row>
        <row r="2418">
          <cell r="AA2418" t="str">
            <v>0325</v>
          </cell>
        </row>
        <row r="2419">
          <cell r="B2419" t="str">
            <v>032200348</v>
          </cell>
          <cell r="C2419" t="str">
            <v>磁翻板液位计</v>
          </cell>
          <cell r="D2419" t="str">
            <v>UHZ-ZYCB815LB25B20-600</v>
          </cell>
          <cell r="E2419">
            <v>2168.14</v>
          </cell>
          <cell r="F2419">
            <v>1344.16</v>
          </cell>
          <cell r="G2419">
            <v>823.98</v>
          </cell>
          <cell r="H2419">
            <v>0</v>
          </cell>
          <cell r="I2419" t="str">
            <v>2019.10.30</v>
          </cell>
          <cell r="J2419" t="str">
            <v>96</v>
          </cell>
          <cell r="K2419" t="str">
            <v>苯磺隆装置（合成四车间）</v>
          </cell>
          <cell r="L2419" t="str">
            <v>肥东合成分厂</v>
          </cell>
          <cell r="M2419" t="str">
            <v>肥东合成四车间</v>
          </cell>
          <cell r="N2419" t="str">
            <v>合肥中亚传感器公司</v>
          </cell>
          <cell r="O2419" t="str">
            <v>21.68</v>
          </cell>
          <cell r="P2419" t="str">
            <v>260.16</v>
          </cell>
          <cell r="Q2419" t="str">
            <v>86.73</v>
          </cell>
          <cell r="R2419" t="str">
            <v>62</v>
          </cell>
          <cell r="S2419" t="str">
            <v>平均年限法(一)</v>
          </cell>
          <cell r="T2419" t="str">
            <v>在用</v>
          </cell>
          <cell r="U2419" t="str">
            <v>直接购入</v>
          </cell>
          <cell r="V2419" t="str">
            <v>王桂珍</v>
          </cell>
          <cell r="W2419" t="str">
            <v>2019.10.30</v>
          </cell>
          <cell r="X2419" t="str">
            <v>记--699</v>
          </cell>
        </row>
        <row r="2419">
          <cell r="AA2419" t="str">
            <v>0325</v>
          </cell>
        </row>
        <row r="2420">
          <cell r="B2420" t="str">
            <v>032200349</v>
          </cell>
          <cell r="C2420" t="str">
            <v>磁翻板液位计</v>
          </cell>
          <cell r="D2420" t="str">
            <v>UHZ-ZYCB815F25B2R10-2500</v>
          </cell>
          <cell r="E2420">
            <v>3982.3</v>
          </cell>
          <cell r="F2420">
            <v>2468.84</v>
          </cell>
          <cell r="G2420">
            <v>1513.46</v>
          </cell>
          <cell r="H2420">
            <v>0</v>
          </cell>
          <cell r="I2420" t="str">
            <v>2019.10.30</v>
          </cell>
          <cell r="J2420" t="str">
            <v>96</v>
          </cell>
          <cell r="K2420" t="str">
            <v>苯磺隆装置（合成四车间）</v>
          </cell>
          <cell r="L2420" t="str">
            <v>肥东合成分厂</v>
          </cell>
          <cell r="M2420" t="str">
            <v>肥东合成四车间</v>
          </cell>
          <cell r="N2420" t="str">
            <v>合肥中亚传感器公司</v>
          </cell>
          <cell r="O2420" t="str">
            <v>39.82</v>
          </cell>
          <cell r="P2420" t="str">
            <v>477.84</v>
          </cell>
          <cell r="Q2420" t="str">
            <v>159.29</v>
          </cell>
          <cell r="R2420" t="str">
            <v>62</v>
          </cell>
          <cell r="S2420" t="str">
            <v>平均年限法(一)</v>
          </cell>
          <cell r="T2420" t="str">
            <v>在用</v>
          </cell>
          <cell r="U2420" t="str">
            <v>直接购入</v>
          </cell>
          <cell r="V2420" t="str">
            <v>王桂珍</v>
          </cell>
          <cell r="W2420" t="str">
            <v>2019.10.30</v>
          </cell>
          <cell r="X2420" t="str">
            <v>记--699</v>
          </cell>
        </row>
        <row r="2420">
          <cell r="AA2420" t="str">
            <v>0325</v>
          </cell>
        </row>
        <row r="2421">
          <cell r="B2421" t="str">
            <v>032200350</v>
          </cell>
          <cell r="C2421" t="str">
            <v>浮球液位变送器</v>
          </cell>
          <cell r="D2421" t="str">
            <v>ZYFQ-1200F-65-1200</v>
          </cell>
          <cell r="E2421">
            <v>2964.6</v>
          </cell>
          <cell r="F2421">
            <v>1838.3</v>
          </cell>
          <cell r="G2421">
            <v>1126.3</v>
          </cell>
          <cell r="H2421">
            <v>0</v>
          </cell>
          <cell r="I2421" t="str">
            <v>2019.10.30</v>
          </cell>
          <cell r="J2421" t="str">
            <v>96</v>
          </cell>
          <cell r="K2421" t="str">
            <v>苯磺隆装置（合成四车间）</v>
          </cell>
          <cell r="L2421" t="str">
            <v>肥东合成分厂</v>
          </cell>
          <cell r="M2421" t="str">
            <v>肥东合成四车间</v>
          </cell>
          <cell r="N2421" t="str">
            <v>合肥中亚传感器公司</v>
          </cell>
          <cell r="O2421" t="str">
            <v>29.65</v>
          </cell>
          <cell r="P2421" t="str">
            <v>355.80</v>
          </cell>
          <cell r="Q2421" t="str">
            <v>118.58</v>
          </cell>
          <cell r="R2421" t="str">
            <v>62</v>
          </cell>
          <cell r="S2421" t="str">
            <v>平均年限法(一)</v>
          </cell>
          <cell r="T2421" t="str">
            <v>在用</v>
          </cell>
          <cell r="U2421" t="str">
            <v>直接购入</v>
          </cell>
          <cell r="V2421" t="str">
            <v>王桂珍</v>
          </cell>
          <cell r="W2421" t="str">
            <v>2019.10.30</v>
          </cell>
          <cell r="X2421" t="str">
            <v>记--699</v>
          </cell>
        </row>
        <row r="2421">
          <cell r="AA2421" t="str">
            <v>0325</v>
          </cell>
        </row>
        <row r="2422">
          <cell r="B2422" t="str">
            <v>032200351</v>
          </cell>
          <cell r="C2422" t="str">
            <v>浮球液位变送器</v>
          </cell>
          <cell r="D2422" t="str">
            <v>ZYFQ-1200F-65-1200</v>
          </cell>
          <cell r="E2422">
            <v>2964.61</v>
          </cell>
          <cell r="F2422">
            <v>1838.3</v>
          </cell>
          <cell r="G2422">
            <v>1126.31</v>
          </cell>
          <cell r="H2422">
            <v>0</v>
          </cell>
          <cell r="I2422" t="str">
            <v>2019.10.30</v>
          </cell>
          <cell r="J2422" t="str">
            <v>96</v>
          </cell>
          <cell r="K2422" t="str">
            <v>苯磺隆装置（合成四车间）</v>
          </cell>
          <cell r="L2422" t="str">
            <v>肥东合成分厂</v>
          </cell>
          <cell r="M2422" t="str">
            <v>肥东合成四车间</v>
          </cell>
          <cell r="N2422" t="str">
            <v>合肥中亚传感器公司</v>
          </cell>
          <cell r="O2422" t="str">
            <v>29.65</v>
          </cell>
          <cell r="P2422" t="str">
            <v>355.80</v>
          </cell>
          <cell r="Q2422" t="str">
            <v>118.58</v>
          </cell>
          <cell r="R2422" t="str">
            <v>62</v>
          </cell>
          <cell r="S2422" t="str">
            <v>平均年限法(一)</v>
          </cell>
          <cell r="T2422" t="str">
            <v>在用</v>
          </cell>
          <cell r="U2422" t="str">
            <v>直接购入</v>
          </cell>
          <cell r="V2422" t="str">
            <v>王桂珍</v>
          </cell>
          <cell r="W2422" t="str">
            <v>2019.10.30</v>
          </cell>
          <cell r="X2422" t="str">
            <v>记--699</v>
          </cell>
        </row>
        <row r="2422">
          <cell r="AA2422" t="str">
            <v>0325</v>
          </cell>
        </row>
        <row r="2423">
          <cell r="B2423" t="str">
            <v>032200352</v>
          </cell>
          <cell r="C2423" t="str">
            <v>浮球液位变送器</v>
          </cell>
          <cell r="D2423" t="str">
            <v>ZYFQ-1200F-65-1200</v>
          </cell>
          <cell r="E2423">
            <v>2964.6</v>
          </cell>
          <cell r="F2423">
            <v>1838.3</v>
          </cell>
          <cell r="G2423">
            <v>1126.3</v>
          </cell>
          <cell r="H2423">
            <v>0</v>
          </cell>
          <cell r="I2423" t="str">
            <v>2019.10.30</v>
          </cell>
          <cell r="J2423" t="str">
            <v>96</v>
          </cell>
          <cell r="K2423" t="str">
            <v>苯磺隆装置（合成四车间）</v>
          </cell>
          <cell r="L2423" t="str">
            <v>肥东合成分厂</v>
          </cell>
          <cell r="M2423" t="str">
            <v>肥东合成四车间</v>
          </cell>
          <cell r="N2423" t="str">
            <v>合肥中亚传感器公司</v>
          </cell>
          <cell r="O2423" t="str">
            <v>29.65</v>
          </cell>
          <cell r="P2423" t="str">
            <v>355.80</v>
          </cell>
          <cell r="Q2423" t="str">
            <v>118.58</v>
          </cell>
          <cell r="R2423" t="str">
            <v>62</v>
          </cell>
          <cell r="S2423" t="str">
            <v>平均年限法(一)</v>
          </cell>
          <cell r="T2423" t="str">
            <v>在用</v>
          </cell>
          <cell r="U2423" t="str">
            <v>直接购入</v>
          </cell>
          <cell r="V2423" t="str">
            <v>王桂珍</v>
          </cell>
          <cell r="W2423" t="str">
            <v>2019.10.30</v>
          </cell>
          <cell r="X2423" t="str">
            <v>记--699</v>
          </cell>
        </row>
        <row r="2423">
          <cell r="AA2423" t="str">
            <v>0325</v>
          </cell>
        </row>
        <row r="2424">
          <cell r="B2424" t="str">
            <v>030200186</v>
          </cell>
          <cell r="C2424" t="str">
            <v>变频器</v>
          </cell>
          <cell r="D2424" t="str">
            <v>台达55KW CP2000</v>
          </cell>
          <cell r="E2424">
            <v>6902.65</v>
          </cell>
          <cell r="F2424">
            <v>4279.86</v>
          </cell>
          <cell r="G2424">
            <v>2622.79</v>
          </cell>
          <cell r="H2424">
            <v>0</v>
          </cell>
          <cell r="I2424" t="str">
            <v>2019.10.30</v>
          </cell>
          <cell r="J2424" t="str">
            <v>96</v>
          </cell>
          <cell r="K2424" t="str">
            <v>污水设备</v>
          </cell>
          <cell r="L2424" t="str">
            <v>肥东合成分厂</v>
          </cell>
          <cell r="M2424" t="str">
            <v>肥东合成污水站</v>
          </cell>
          <cell r="N2424" t="str">
            <v>合肥大华自控设备公司</v>
          </cell>
          <cell r="O2424" t="str">
            <v>69.03</v>
          </cell>
          <cell r="P2424" t="str">
            <v>828.36</v>
          </cell>
          <cell r="Q2424" t="str">
            <v>276.11</v>
          </cell>
          <cell r="R2424" t="str">
            <v>62</v>
          </cell>
          <cell r="S2424" t="str">
            <v>平均年限法(一)</v>
          </cell>
          <cell r="T2424" t="str">
            <v>在用</v>
          </cell>
          <cell r="U2424" t="str">
            <v>直接购入</v>
          </cell>
          <cell r="V2424" t="str">
            <v>王桂珍</v>
          </cell>
          <cell r="W2424" t="str">
            <v>2019.10.30</v>
          </cell>
          <cell r="X2424" t="str">
            <v>记--701</v>
          </cell>
        </row>
        <row r="2424">
          <cell r="AA2424" t="str">
            <v>0302</v>
          </cell>
        </row>
        <row r="2425">
          <cell r="B2425" t="str">
            <v>032200353</v>
          </cell>
          <cell r="C2425" t="str">
            <v>氟塑料离心泵</v>
          </cell>
          <cell r="D2425" t="str">
            <v>50FSB-25L</v>
          </cell>
          <cell r="E2425">
            <v>2876.11</v>
          </cell>
          <cell r="F2425">
            <v>1783.12</v>
          </cell>
          <cell r="G2425">
            <v>1092.99</v>
          </cell>
          <cell r="H2425">
            <v>0</v>
          </cell>
          <cell r="I2425" t="str">
            <v>2019.10.30</v>
          </cell>
          <cell r="J2425" t="str">
            <v>96</v>
          </cell>
          <cell r="K2425" t="str">
            <v>精噁唑装置（合成三车间）</v>
          </cell>
          <cell r="L2425" t="str">
            <v>肥东合成分厂</v>
          </cell>
          <cell r="M2425" t="str">
            <v>肥东合成三车间</v>
          </cell>
          <cell r="N2425" t="str">
            <v>安徽通能泵阀销售</v>
          </cell>
          <cell r="O2425" t="str">
            <v>28.76</v>
          </cell>
          <cell r="P2425" t="str">
            <v>345.12</v>
          </cell>
          <cell r="Q2425" t="str">
            <v>115.04</v>
          </cell>
          <cell r="R2425" t="str">
            <v>62</v>
          </cell>
          <cell r="S2425" t="str">
            <v>平均年限法(一)</v>
          </cell>
          <cell r="T2425" t="str">
            <v>在用</v>
          </cell>
          <cell r="U2425" t="str">
            <v>直接购入</v>
          </cell>
          <cell r="V2425" t="str">
            <v>王桂珍</v>
          </cell>
          <cell r="W2425" t="str">
            <v>2019.10.30</v>
          </cell>
          <cell r="X2425" t="str">
            <v>记--703</v>
          </cell>
        </row>
        <row r="2425">
          <cell r="AA2425" t="str">
            <v>0326</v>
          </cell>
        </row>
        <row r="2426">
          <cell r="B2426" t="str">
            <v>032200354</v>
          </cell>
          <cell r="C2426" t="str">
            <v>氟塑料离心泵</v>
          </cell>
          <cell r="D2426" t="str">
            <v>50FSB-25L</v>
          </cell>
          <cell r="E2426">
            <v>2876.1</v>
          </cell>
          <cell r="F2426">
            <v>1783.12</v>
          </cell>
          <cell r="G2426">
            <v>1092.98</v>
          </cell>
          <cell r="H2426">
            <v>0</v>
          </cell>
          <cell r="I2426" t="str">
            <v>2019.10.30</v>
          </cell>
          <cell r="J2426" t="str">
            <v>96</v>
          </cell>
          <cell r="K2426" t="str">
            <v>精噁唑装置（合成三车间）</v>
          </cell>
          <cell r="L2426" t="str">
            <v>肥东合成分厂</v>
          </cell>
          <cell r="M2426" t="str">
            <v>肥东合成三车间</v>
          </cell>
          <cell r="N2426" t="str">
            <v>安徽通能泵阀销售</v>
          </cell>
          <cell r="O2426" t="str">
            <v>28.76</v>
          </cell>
          <cell r="P2426" t="str">
            <v>345.12</v>
          </cell>
          <cell r="Q2426" t="str">
            <v>115.04</v>
          </cell>
          <cell r="R2426" t="str">
            <v>62</v>
          </cell>
          <cell r="S2426" t="str">
            <v>平均年限法(一)</v>
          </cell>
          <cell r="T2426" t="str">
            <v>在用</v>
          </cell>
          <cell r="U2426" t="str">
            <v>直接购入</v>
          </cell>
          <cell r="V2426" t="str">
            <v>王桂珍</v>
          </cell>
          <cell r="W2426" t="str">
            <v>2019.10.30</v>
          </cell>
          <cell r="X2426" t="str">
            <v>记--703</v>
          </cell>
        </row>
        <row r="2426">
          <cell r="AA2426" t="str">
            <v>0326</v>
          </cell>
        </row>
        <row r="2427">
          <cell r="B2427" t="str">
            <v>032400010</v>
          </cell>
          <cell r="C2427" t="str">
            <v>物联网主机</v>
          </cell>
          <cell r="D2427" t="str">
            <v>AY-0408-GK</v>
          </cell>
          <cell r="E2427">
            <v>35398.23</v>
          </cell>
          <cell r="F2427">
            <v>35398.23</v>
          </cell>
          <cell r="G2427">
            <v>0</v>
          </cell>
          <cell r="H2427">
            <v>0</v>
          </cell>
          <cell r="I2427" t="str">
            <v>2019.10.31</v>
          </cell>
          <cell r="J2427" t="str">
            <v>1</v>
          </cell>
          <cell r="K2427" t="str">
            <v>公用设备</v>
          </cell>
          <cell r="L2427" t="str">
            <v>肥东合成分厂</v>
          </cell>
          <cell r="M2427" t="str">
            <v>肥东分厂</v>
          </cell>
          <cell r="N2427" t="str">
            <v>合肥恩迪光电</v>
          </cell>
          <cell r="O2427" t="str">
            <v>0.00</v>
          </cell>
          <cell r="P2427" t="str">
            <v>0.00</v>
          </cell>
          <cell r="Q2427" t="str">
            <v>0.00</v>
          </cell>
          <cell r="R2427" t="str">
            <v>1</v>
          </cell>
          <cell r="S2427" t="str">
            <v>平均年限法(一)</v>
          </cell>
          <cell r="T2427" t="str">
            <v>在用</v>
          </cell>
          <cell r="U2427" t="str">
            <v>直接购入</v>
          </cell>
          <cell r="V2427" t="str">
            <v>王桂珍</v>
          </cell>
          <cell r="W2427" t="str">
            <v>2019.11.21</v>
          </cell>
        </row>
        <row r="2427">
          <cell r="AA2427" t="str">
            <v>0324</v>
          </cell>
        </row>
        <row r="2428">
          <cell r="B2428" t="str">
            <v>032400011</v>
          </cell>
          <cell r="C2428" t="str">
            <v>防火墙含VPN及定制主板</v>
          </cell>
          <cell r="D2428" t="str">
            <v>华为USG6507定制</v>
          </cell>
          <cell r="E2428">
            <v>23008.85</v>
          </cell>
          <cell r="F2428">
            <v>23008.85</v>
          </cell>
          <cell r="G2428">
            <v>0</v>
          </cell>
          <cell r="H2428">
            <v>0</v>
          </cell>
          <cell r="I2428" t="str">
            <v>2019.10.31</v>
          </cell>
          <cell r="J2428" t="str">
            <v>1</v>
          </cell>
          <cell r="K2428" t="str">
            <v>公用设备</v>
          </cell>
          <cell r="L2428" t="str">
            <v>肥东合成分厂</v>
          </cell>
          <cell r="M2428" t="str">
            <v>肥东分厂</v>
          </cell>
          <cell r="N2428" t="str">
            <v>合肥恩迪光电</v>
          </cell>
          <cell r="O2428" t="str">
            <v>0.00</v>
          </cell>
          <cell r="P2428" t="str">
            <v>0.00</v>
          </cell>
          <cell r="Q2428" t="str">
            <v>0.00</v>
          </cell>
          <cell r="R2428" t="str">
            <v>1</v>
          </cell>
          <cell r="S2428" t="str">
            <v>平均年限法(一)</v>
          </cell>
          <cell r="T2428" t="str">
            <v>在用</v>
          </cell>
          <cell r="U2428" t="str">
            <v>直接购入</v>
          </cell>
          <cell r="V2428" t="str">
            <v>王桂珍</v>
          </cell>
          <cell r="W2428" t="str">
            <v>2019.11.21</v>
          </cell>
        </row>
        <row r="2428">
          <cell r="AA2428" t="str">
            <v>0324</v>
          </cell>
        </row>
        <row r="2429">
          <cell r="B2429" t="str">
            <v>032400012</v>
          </cell>
          <cell r="C2429" t="str">
            <v>交换机</v>
          </cell>
          <cell r="D2429" t="str">
            <v>24口千兆</v>
          </cell>
          <cell r="E2429">
            <v>2477.88</v>
          </cell>
          <cell r="F2429">
            <v>2477.88</v>
          </cell>
          <cell r="G2429">
            <v>0</v>
          </cell>
          <cell r="H2429">
            <v>0</v>
          </cell>
          <cell r="I2429" t="str">
            <v>2019.10.31</v>
          </cell>
          <cell r="J2429" t="str">
            <v>1</v>
          </cell>
          <cell r="K2429" t="str">
            <v>公用设备</v>
          </cell>
          <cell r="L2429" t="str">
            <v>肥东合成分厂</v>
          </cell>
          <cell r="M2429" t="str">
            <v>肥东分厂</v>
          </cell>
          <cell r="N2429" t="str">
            <v>合肥恩迪光电</v>
          </cell>
          <cell r="O2429" t="str">
            <v>0.00</v>
          </cell>
          <cell r="P2429" t="str">
            <v>0.00</v>
          </cell>
          <cell r="Q2429" t="str">
            <v>0.00</v>
          </cell>
          <cell r="R2429" t="str">
            <v>1</v>
          </cell>
          <cell r="S2429" t="str">
            <v>平均年限法(一)</v>
          </cell>
          <cell r="T2429" t="str">
            <v>在用</v>
          </cell>
          <cell r="U2429" t="str">
            <v>直接购入</v>
          </cell>
          <cell r="V2429" t="str">
            <v>王桂珍</v>
          </cell>
          <cell r="W2429" t="str">
            <v>2019.11.21</v>
          </cell>
        </row>
        <row r="2429">
          <cell r="AA2429" t="str">
            <v>0324</v>
          </cell>
        </row>
        <row r="2430">
          <cell r="B2430" t="str">
            <v>032400013</v>
          </cell>
          <cell r="C2430" t="str">
            <v>网闸</v>
          </cell>
          <cell r="D2430" t="str">
            <v>SEESIS3600 GD1000-HJ31P</v>
          </cell>
          <cell r="E2430">
            <v>29646.02</v>
          </cell>
          <cell r="F2430">
            <v>29646.02</v>
          </cell>
          <cell r="G2430">
            <v>0</v>
          </cell>
          <cell r="H2430">
            <v>0</v>
          </cell>
          <cell r="I2430" t="str">
            <v>2019.10.31</v>
          </cell>
          <cell r="J2430" t="str">
            <v>1</v>
          </cell>
          <cell r="K2430" t="str">
            <v>公用设备</v>
          </cell>
          <cell r="L2430" t="str">
            <v>肥东合成分厂</v>
          </cell>
          <cell r="M2430" t="str">
            <v>肥东分厂</v>
          </cell>
          <cell r="N2430" t="str">
            <v>合肥恩迪光电</v>
          </cell>
          <cell r="O2430" t="str">
            <v>0.00</v>
          </cell>
          <cell r="P2430" t="str">
            <v>0.00</v>
          </cell>
          <cell r="Q2430" t="str">
            <v>0.00</v>
          </cell>
          <cell r="R2430" t="str">
            <v>1</v>
          </cell>
          <cell r="S2430" t="str">
            <v>平均年限法(一)</v>
          </cell>
          <cell r="T2430" t="str">
            <v>在用</v>
          </cell>
          <cell r="U2430" t="str">
            <v>直接购入</v>
          </cell>
          <cell r="V2430" t="str">
            <v>王桂珍</v>
          </cell>
          <cell r="W2430" t="str">
            <v>2019.11.21</v>
          </cell>
        </row>
        <row r="2430">
          <cell r="AA2430" t="str">
            <v>0324</v>
          </cell>
        </row>
        <row r="2431">
          <cell r="B2431" t="str">
            <v>031900097</v>
          </cell>
          <cell r="C2431" t="str">
            <v>烟嘧磺隆颗粒剂成套连续化生产装置--负压上料机</v>
          </cell>
        </row>
        <row r="2431">
          <cell r="E2431">
            <v>9401.71</v>
          </cell>
          <cell r="F2431">
            <v>5735.22</v>
          </cell>
          <cell r="G2431">
            <v>3666.49</v>
          </cell>
          <cell r="H2431">
            <v>0</v>
          </cell>
          <cell r="I2431" t="str">
            <v>2019.11.07</v>
          </cell>
          <cell r="J2431" t="str">
            <v>96</v>
          </cell>
          <cell r="K2431" t="str">
            <v>气流粉碎装置--肥东分厂</v>
          </cell>
          <cell r="L2431" t="str">
            <v>肥东制剂分厂</v>
          </cell>
          <cell r="M2431" t="str">
            <v>肥东分厂可湿粉颗粒剂车间</v>
          </cell>
          <cell r="N2431" t="str">
            <v>江阴市昌盛药化机械</v>
          </cell>
          <cell r="O2431" t="str">
            <v>94.02</v>
          </cell>
          <cell r="P2431" t="str">
            <v>1,128.24</v>
          </cell>
          <cell r="Q2431" t="str">
            <v>376.07</v>
          </cell>
          <cell r="R2431" t="str">
            <v>61</v>
          </cell>
          <cell r="S2431" t="str">
            <v>平均年限法(一)</v>
          </cell>
          <cell r="T2431" t="str">
            <v>在用</v>
          </cell>
          <cell r="U2431" t="str">
            <v>直接购入</v>
          </cell>
          <cell r="V2431" t="str">
            <v>王桂珍</v>
          </cell>
          <cell r="W2431" t="str">
            <v>2019.11.07</v>
          </cell>
          <cell r="X2431" t="str">
            <v>记--64</v>
          </cell>
        </row>
        <row r="2431">
          <cell r="AA2431" t="str">
            <v>0319</v>
          </cell>
        </row>
        <row r="2432">
          <cell r="B2432" t="str">
            <v>031900098</v>
          </cell>
          <cell r="C2432" t="str">
            <v>烟嘧磺隆颗粒剂成套连续化生产装置--罗茨风机</v>
          </cell>
        </row>
        <row r="2432">
          <cell r="E2432">
            <v>10940.17</v>
          </cell>
          <cell r="F2432">
            <v>6673.4</v>
          </cell>
          <cell r="G2432">
            <v>4266.77</v>
          </cell>
          <cell r="H2432">
            <v>0</v>
          </cell>
          <cell r="I2432" t="str">
            <v>2019.11.07</v>
          </cell>
          <cell r="J2432" t="str">
            <v>96</v>
          </cell>
          <cell r="K2432" t="str">
            <v>气流粉碎装置--肥东分厂</v>
          </cell>
          <cell r="L2432" t="str">
            <v>肥东制剂分厂</v>
          </cell>
          <cell r="M2432" t="str">
            <v>肥东分厂可湿粉颗粒剂车间</v>
          </cell>
          <cell r="N2432" t="str">
            <v>江阴市昌盛药化机械</v>
          </cell>
          <cell r="O2432" t="str">
            <v>109.40</v>
          </cell>
          <cell r="P2432" t="str">
            <v>1,312.80</v>
          </cell>
          <cell r="Q2432" t="str">
            <v>437.61</v>
          </cell>
          <cell r="R2432" t="str">
            <v>61</v>
          </cell>
          <cell r="S2432" t="str">
            <v>平均年限法(一)</v>
          </cell>
          <cell r="T2432" t="str">
            <v>在用</v>
          </cell>
          <cell r="U2432" t="str">
            <v>直接购入</v>
          </cell>
          <cell r="V2432" t="str">
            <v>王桂珍</v>
          </cell>
          <cell r="W2432" t="str">
            <v>2019.11.07</v>
          </cell>
          <cell r="X2432" t="str">
            <v>记--64</v>
          </cell>
        </row>
        <row r="2432">
          <cell r="AA2432" t="str">
            <v>0319</v>
          </cell>
        </row>
        <row r="2433">
          <cell r="B2433" t="str">
            <v>031900099</v>
          </cell>
          <cell r="C2433" t="str">
            <v>烟嘧磺隆颗粒剂成套连续化生产装置--料仓</v>
          </cell>
          <cell r="D2433" t="str">
            <v>200L</v>
          </cell>
          <cell r="E2433">
            <v>2136.75</v>
          </cell>
          <cell r="F2433">
            <v>1303.57</v>
          </cell>
          <cell r="G2433">
            <v>833.18</v>
          </cell>
          <cell r="H2433">
            <v>0</v>
          </cell>
          <cell r="I2433" t="str">
            <v>2019.11.07</v>
          </cell>
          <cell r="J2433" t="str">
            <v>96</v>
          </cell>
          <cell r="K2433" t="str">
            <v>气流粉碎装置--肥东分厂</v>
          </cell>
          <cell r="L2433" t="str">
            <v>肥东制剂分厂</v>
          </cell>
          <cell r="M2433" t="str">
            <v>肥东分厂可湿粉颗粒剂车间</v>
          </cell>
          <cell r="N2433" t="str">
            <v>江阴市昌盛药化机械</v>
          </cell>
          <cell r="O2433" t="str">
            <v>21.37</v>
          </cell>
          <cell r="P2433" t="str">
            <v>256.44</v>
          </cell>
          <cell r="Q2433" t="str">
            <v>85.47</v>
          </cell>
          <cell r="R2433" t="str">
            <v>85</v>
          </cell>
          <cell r="S2433" t="str">
            <v>平均年限法(一)</v>
          </cell>
          <cell r="T2433" t="str">
            <v>在用</v>
          </cell>
          <cell r="U2433" t="str">
            <v>直接购入</v>
          </cell>
          <cell r="V2433" t="str">
            <v>王桂珍</v>
          </cell>
          <cell r="W2433" t="str">
            <v>2019.11.07</v>
          </cell>
          <cell r="X2433" t="str">
            <v>记--64</v>
          </cell>
        </row>
        <row r="2433">
          <cell r="AA2433" t="str">
            <v>0319</v>
          </cell>
        </row>
        <row r="2434">
          <cell r="B2434" t="str">
            <v>031900100</v>
          </cell>
          <cell r="C2434" t="str">
            <v>烟嘧磺隆颗粒剂成套连续化生产装置--犁刀混合机</v>
          </cell>
          <cell r="D2434" t="str">
            <v>LDH-1000L</v>
          </cell>
          <cell r="E2434">
            <v>56410.26</v>
          </cell>
          <cell r="F2434">
            <v>34410.1</v>
          </cell>
          <cell r="G2434">
            <v>22000.16</v>
          </cell>
          <cell r="H2434">
            <v>0</v>
          </cell>
          <cell r="I2434" t="str">
            <v>2019.11.07</v>
          </cell>
          <cell r="J2434" t="str">
            <v>96</v>
          </cell>
          <cell r="K2434" t="str">
            <v>气流粉碎装置--肥东分厂</v>
          </cell>
          <cell r="L2434" t="str">
            <v>肥东制剂分厂</v>
          </cell>
          <cell r="M2434" t="str">
            <v>肥东分厂可湿粉颗粒剂车间</v>
          </cell>
          <cell r="N2434" t="str">
            <v>江阴市昌盛药化机械</v>
          </cell>
          <cell r="O2434" t="str">
            <v>564.10</v>
          </cell>
          <cell r="P2434" t="str">
            <v>6,769.20</v>
          </cell>
          <cell r="Q2434" t="str">
            <v>2,256.41</v>
          </cell>
          <cell r="R2434" t="str">
            <v>61</v>
          </cell>
          <cell r="S2434" t="str">
            <v>平均年限法(一)</v>
          </cell>
          <cell r="T2434" t="str">
            <v>在用</v>
          </cell>
          <cell r="U2434" t="str">
            <v>直接购入</v>
          </cell>
          <cell r="V2434" t="str">
            <v>王桂珍</v>
          </cell>
          <cell r="W2434" t="str">
            <v>2019.11.07</v>
          </cell>
          <cell r="X2434" t="str">
            <v>记--64</v>
          </cell>
        </row>
        <row r="2434">
          <cell r="AA2434" t="str">
            <v>0319</v>
          </cell>
        </row>
        <row r="2435">
          <cell r="B2435" t="str">
            <v>031900101</v>
          </cell>
          <cell r="C2435" t="str">
            <v>烟嘧磺隆颗粒剂成套连续化生产装置--液料筒</v>
          </cell>
          <cell r="D2435" t="str">
            <v>100L</v>
          </cell>
          <cell r="E2435">
            <v>6410.26</v>
          </cell>
          <cell r="F2435">
            <v>3910.1</v>
          </cell>
          <cell r="G2435">
            <v>2500.16</v>
          </cell>
          <cell r="H2435">
            <v>0</v>
          </cell>
          <cell r="I2435" t="str">
            <v>2019.11.07</v>
          </cell>
          <cell r="J2435" t="str">
            <v>96</v>
          </cell>
          <cell r="K2435" t="str">
            <v>气流粉碎装置--肥东分厂</v>
          </cell>
          <cell r="L2435" t="str">
            <v>肥东制剂分厂</v>
          </cell>
          <cell r="M2435" t="str">
            <v>肥东分厂可湿粉颗粒剂车间</v>
          </cell>
          <cell r="N2435" t="str">
            <v>江阴市昌盛药化机械</v>
          </cell>
          <cell r="O2435" t="str">
            <v>64.10</v>
          </cell>
          <cell r="P2435" t="str">
            <v>769.20</v>
          </cell>
          <cell r="Q2435" t="str">
            <v>256.41</v>
          </cell>
          <cell r="R2435" t="str">
            <v>61</v>
          </cell>
          <cell r="S2435" t="str">
            <v>平均年限法(一)</v>
          </cell>
          <cell r="T2435" t="str">
            <v>在用</v>
          </cell>
          <cell r="U2435" t="str">
            <v>直接购入</v>
          </cell>
          <cell r="V2435" t="str">
            <v>王桂珍</v>
          </cell>
          <cell r="W2435" t="str">
            <v>2019.11.07</v>
          </cell>
          <cell r="X2435" t="str">
            <v>记--64</v>
          </cell>
        </row>
        <row r="2435">
          <cell r="AA2435" t="str">
            <v>0319</v>
          </cell>
        </row>
        <row r="2436">
          <cell r="B2436" t="str">
            <v>031900102</v>
          </cell>
          <cell r="C2436" t="str">
            <v>烟嘧磺隆颗粒剂成套连续化生产装置--脉冲布袋除尘器</v>
          </cell>
        </row>
        <row r="2436">
          <cell r="E2436">
            <v>109401.71</v>
          </cell>
          <cell r="F2436">
            <v>66735.22</v>
          </cell>
          <cell r="G2436">
            <v>42666.49</v>
          </cell>
          <cell r="H2436">
            <v>0</v>
          </cell>
          <cell r="I2436" t="str">
            <v>2019.11.07</v>
          </cell>
          <cell r="J2436" t="str">
            <v>96</v>
          </cell>
          <cell r="K2436" t="str">
            <v>气流粉碎装置--肥东分厂</v>
          </cell>
          <cell r="L2436" t="str">
            <v>肥东制剂分厂</v>
          </cell>
          <cell r="M2436" t="str">
            <v>肥东分厂可湿粉颗粒剂车间</v>
          </cell>
          <cell r="N2436" t="str">
            <v>江阴市昌盛药化机械</v>
          </cell>
          <cell r="O2436" t="str">
            <v>1,094.02</v>
          </cell>
          <cell r="P2436" t="str">
            <v>13,128.24</v>
          </cell>
          <cell r="Q2436" t="str">
            <v>4,376.07</v>
          </cell>
          <cell r="R2436" t="str">
            <v>61</v>
          </cell>
          <cell r="S2436" t="str">
            <v>平均年限法(一)</v>
          </cell>
          <cell r="T2436" t="str">
            <v>在用</v>
          </cell>
          <cell r="U2436" t="str">
            <v>直接购入</v>
          </cell>
          <cell r="V2436" t="str">
            <v>王桂珍</v>
          </cell>
          <cell r="W2436" t="str">
            <v>2019.11.07</v>
          </cell>
          <cell r="X2436" t="str">
            <v>记--64</v>
          </cell>
        </row>
        <row r="2436">
          <cell r="AA2436" t="str">
            <v>0319</v>
          </cell>
        </row>
        <row r="2437">
          <cell r="B2437" t="str">
            <v>031900105</v>
          </cell>
          <cell r="C2437" t="str">
            <v>烟嘧磺隆颗粒剂成套连续化生产装置--盛料定量分配器</v>
          </cell>
          <cell r="D2437" t="str">
            <v>FP-1000L</v>
          </cell>
          <cell r="E2437">
            <v>38461.54</v>
          </cell>
          <cell r="F2437">
            <v>23461.82</v>
          </cell>
          <cell r="G2437">
            <v>14999.72</v>
          </cell>
          <cell r="H2437">
            <v>0</v>
          </cell>
          <cell r="I2437" t="str">
            <v>2019.11.07</v>
          </cell>
          <cell r="J2437" t="str">
            <v>96</v>
          </cell>
          <cell r="K2437" t="str">
            <v>气流粉碎装置--肥东分厂</v>
          </cell>
          <cell r="L2437" t="str">
            <v>肥东制剂分厂</v>
          </cell>
          <cell r="M2437" t="str">
            <v>肥东分厂可湿粉颗粒剂车间</v>
          </cell>
          <cell r="N2437" t="str">
            <v>江阴市昌盛药化机械</v>
          </cell>
          <cell r="O2437" t="str">
            <v>384.62</v>
          </cell>
          <cell r="P2437" t="str">
            <v>4,615.44</v>
          </cell>
          <cell r="Q2437" t="str">
            <v>1,538.46</v>
          </cell>
          <cell r="R2437" t="str">
            <v>61</v>
          </cell>
          <cell r="S2437" t="str">
            <v>平均年限法(一)</v>
          </cell>
          <cell r="T2437" t="str">
            <v>在用</v>
          </cell>
          <cell r="U2437" t="str">
            <v>直接购入</v>
          </cell>
          <cell r="V2437" t="str">
            <v>王桂珍</v>
          </cell>
          <cell r="W2437" t="str">
            <v>2019.11.07</v>
          </cell>
          <cell r="X2437" t="str">
            <v>记--64</v>
          </cell>
        </row>
        <row r="2437">
          <cell r="AA2437" t="str">
            <v>0319</v>
          </cell>
        </row>
        <row r="2438">
          <cell r="B2438" t="str">
            <v>031900106</v>
          </cell>
          <cell r="C2438" t="str">
            <v>烟嘧磺隆颗粒剂成套连续化生产装置--旋转造粒机</v>
          </cell>
          <cell r="D2438" t="str">
            <v>XZL-300</v>
          </cell>
          <cell r="E2438">
            <v>38461.54</v>
          </cell>
          <cell r="F2438">
            <v>23461.82</v>
          </cell>
          <cell r="G2438">
            <v>14999.72</v>
          </cell>
          <cell r="H2438">
            <v>0</v>
          </cell>
          <cell r="I2438" t="str">
            <v>2019.11.07</v>
          </cell>
          <cell r="J2438" t="str">
            <v>96</v>
          </cell>
          <cell r="K2438" t="str">
            <v>气流粉碎装置--肥东分厂</v>
          </cell>
          <cell r="L2438" t="str">
            <v>肥东制剂分厂</v>
          </cell>
          <cell r="M2438" t="str">
            <v>肥东分厂可湿粉颗粒剂车间</v>
          </cell>
          <cell r="N2438" t="str">
            <v>江阴市昌盛药化机械</v>
          </cell>
          <cell r="O2438" t="str">
            <v>384.62</v>
          </cell>
          <cell r="P2438" t="str">
            <v>4,615.44</v>
          </cell>
          <cell r="Q2438" t="str">
            <v>1,538.46</v>
          </cell>
          <cell r="R2438" t="str">
            <v>61</v>
          </cell>
          <cell r="S2438" t="str">
            <v>平均年限法(一)</v>
          </cell>
          <cell r="T2438" t="str">
            <v>在用</v>
          </cell>
          <cell r="U2438" t="str">
            <v>直接购入</v>
          </cell>
          <cell r="V2438" t="str">
            <v>王桂珍</v>
          </cell>
          <cell r="W2438" t="str">
            <v>2019.11.07</v>
          </cell>
          <cell r="X2438" t="str">
            <v>记--64</v>
          </cell>
        </row>
        <row r="2438">
          <cell r="AA2438" t="str">
            <v>0319</v>
          </cell>
        </row>
        <row r="2439">
          <cell r="B2439" t="str">
            <v>031900107</v>
          </cell>
          <cell r="C2439" t="str">
            <v>烟嘧磺隆颗粒剂成套连续化生产装置--旋转造料机</v>
          </cell>
          <cell r="D2439" t="str">
            <v>XZL-300</v>
          </cell>
          <cell r="E2439">
            <v>38461.54</v>
          </cell>
          <cell r="F2439">
            <v>23461.82</v>
          </cell>
          <cell r="G2439">
            <v>14999.72</v>
          </cell>
          <cell r="H2439">
            <v>0</v>
          </cell>
          <cell r="I2439" t="str">
            <v>2019.11.07</v>
          </cell>
          <cell r="J2439" t="str">
            <v>96</v>
          </cell>
          <cell r="K2439" t="str">
            <v>气流粉碎装置--肥东分厂</v>
          </cell>
          <cell r="L2439" t="str">
            <v>肥东制剂分厂</v>
          </cell>
          <cell r="M2439" t="str">
            <v>肥东分厂可湿粉颗粒剂车间</v>
          </cell>
          <cell r="N2439" t="str">
            <v>江阴市昌盛药化机械</v>
          </cell>
          <cell r="O2439" t="str">
            <v>384.62</v>
          </cell>
          <cell r="P2439" t="str">
            <v>4,615.44</v>
          </cell>
          <cell r="Q2439" t="str">
            <v>1,538.46</v>
          </cell>
          <cell r="R2439" t="str">
            <v>61</v>
          </cell>
          <cell r="S2439" t="str">
            <v>平均年限法(一)</v>
          </cell>
          <cell r="T2439" t="str">
            <v>在用</v>
          </cell>
          <cell r="U2439" t="str">
            <v>直接购入</v>
          </cell>
          <cell r="V2439" t="str">
            <v>王桂珍</v>
          </cell>
          <cell r="W2439" t="str">
            <v>2019.11.07</v>
          </cell>
          <cell r="X2439" t="str">
            <v>记--64</v>
          </cell>
        </row>
        <row r="2439">
          <cell r="AA2439" t="str">
            <v>0319</v>
          </cell>
        </row>
        <row r="2440">
          <cell r="B2440" t="str">
            <v>031900108</v>
          </cell>
          <cell r="C2440" t="str">
            <v>烟嘧磺颗粒剂成套连续化生产装置--钢铝复合蒸汽加热器</v>
          </cell>
        </row>
        <row r="2440">
          <cell r="E2440">
            <v>15384.62</v>
          </cell>
          <cell r="F2440">
            <v>9384.85</v>
          </cell>
          <cell r="G2440">
            <v>5999.77</v>
          </cell>
          <cell r="H2440">
            <v>0</v>
          </cell>
          <cell r="I2440" t="str">
            <v>2019.11.07</v>
          </cell>
          <cell r="J2440" t="str">
            <v>96</v>
          </cell>
          <cell r="K2440" t="str">
            <v>气流粉碎装置--肥东分厂</v>
          </cell>
          <cell r="L2440" t="str">
            <v>肥东制剂分厂</v>
          </cell>
          <cell r="M2440" t="str">
            <v>肥东分厂可湿粉颗粒剂车间</v>
          </cell>
          <cell r="N2440" t="str">
            <v>江阴市昌盛药化机械</v>
          </cell>
          <cell r="O2440" t="str">
            <v>153.85</v>
          </cell>
          <cell r="P2440" t="str">
            <v>1,846.20</v>
          </cell>
          <cell r="Q2440" t="str">
            <v>615.38</v>
          </cell>
          <cell r="R2440" t="str">
            <v>61</v>
          </cell>
          <cell r="S2440" t="str">
            <v>平均年限法(一)</v>
          </cell>
          <cell r="T2440" t="str">
            <v>在用</v>
          </cell>
          <cell r="U2440" t="str">
            <v>直接购入</v>
          </cell>
          <cell r="V2440" t="str">
            <v>王桂珍</v>
          </cell>
          <cell r="W2440" t="str">
            <v>2019.11.07</v>
          </cell>
          <cell r="X2440" t="str">
            <v>记--64</v>
          </cell>
        </row>
        <row r="2440">
          <cell r="AA2440" t="str">
            <v>0319</v>
          </cell>
        </row>
        <row r="2441">
          <cell r="B2441" t="str">
            <v>031900110</v>
          </cell>
          <cell r="C2441" t="str">
            <v>烟嘧磺隆颗粒剂成套连续化生产装置--振动流化床(含配件30512.82元）</v>
          </cell>
          <cell r="D2441" t="str">
            <v>ZG-0.6*7.5</v>
          </cell>
          <cell r="E2441">
            <v>136923.08</v>
          </cell>
          <cell r="F2441">
            <v>83523.03</v>
          </cell>
          <cell r="G2441">
            <v>53400.05</v>
          </cell>
          <cell r="H2441">
            <v>0</v>
          </cell>
          <cell r="I2441" t="str">
            <v>2019.11.07</v>
          </cell>
          <cell r="J2441" t="str">
            <v>96</v>
          </cell>
          <cell r="K2441" t="str">
            <v>气流粉碎装置--肥东分厂</v>
          </cell>
          <cell r="L2441" t="str">
            <v>肥东制剂分厂</v>
          </cell>
          <cell r="M2441" t="str">
            <v>肥东分厂可湿粉颗粒剂车间</v>
          </cell>
          <cell r="N2441" t="str">
            <v>江阴市昌盛药化机械</v>
          </cell>
          <cell r="O2441" t="str">
            <v>1,369.23</v>
          </cell>
          <cell r="P2441" t="str">
            <v>16,430.76</v>
          </cell>
          <cell r="Q2441" t="str">
            <v>5,476.92</v>
          </cell>
          <cell r="R2441" t="str">
            <v>61</v>
          </cell>
          <cell r="S2441" t="str">
            <v>平均年限法(一)</v>
          </cell>
          <cell r="T2441" t="str">
            <v>在用</v>
          </cell>
          <cell r="U2441" t="str">
            <v>直接购入</v>
          </cell>
          <cell r="V2441" t="str">
            <v>王桂珍</v>
          </cell>
          <cell r="W2441" t="str">
            <v>2019.11.07</v>
          </cell>
          <cell r="X2441" t="str">
            <v>记--64</v>
          </cell>
        </row>
        <row r="2441">
          <cell r="AA2441" t="str">
            <v>0319</v>
          </cell>
        </row>
        <row r="2442">
          <cell r="B2442" t="str">
            <v>031900111</v>
          </cell>
          <cell r="C2442" t="str">
            <v>烟嘧磺隆颗粒剂成套连续化生产装置--直线筛（三出口）</v>
          </cell>
          <cell r="D2442" t="str">
            <v>Zs-0.4*2</v>
          </cell>
          <cell r="E2442">
            <v>38461.54</v>
          </cell>
          <cell r="F2442">
            <v>23461.82</v>
          </cell>
          <cell r="G2442">
            <v>14999.72</v>
          </cell>
          <cell r="H2442">
            <v>0</v>
          </cell>
          <cell r="I2442" t="str">
            <v>2019.11.07</v>
          </cell>
          <cell r="J2442" t="str">
            <v>96</v>
          </cell>
          <cell r="K2442" t="str">
            <v>气流粉碎装置--肥东分厂</v>
          </cell>
          <cell r="L2442" t="str">
            <v>肥东制剂分厂</v>
          </cell>
          <cell r="M2442" t="str">
            <v>肥东分厂可湿粉颗粒剂车间</v>
          </cell>
          <cell r="N2442" t="str">
            <v>江阴市昌盛药化机械</v>
          </cell>
          <cell r="O2442" t="str">
            <v>384.62</v>
          </cell>
          <cell r="P2442" t="str">
            <v>4,615.44</v>
          </cell>
          <cell r="Q2442" t="str">
            <v>1,538.46</v>
          </cell>
          <cell r="R2442" t="str">
            <v>61</v>
          </cell>
          <cell r="S2442" t="str">
            <v>平均年限法(一)</v>
          </cell>
          <cell r="T2442" t="str">
            <v>在用</v>
          </cell>
          <cell r="U2442" t="str">
            <v>直接购入</v>
          </cell>
          <cell r="V2442" t="str">
            <v>王桂珍</v>
          </cell>
          <cell r="W2442" t="str">
            <v>2019.11.07</v>
          </cell>
          <cell r="X2442" t="str">
            <v>记--64</v>
          </cell>
        </row>
        <row r="2442">
          <cell r="AA2442" t="str">
            <v>0319</v>
          </cell>
        </row>
        <row r="2443">
          <cell r="B2443" t="str">
            <v>031900112</v>
          </cell>
          <cell r="C2443" t="str">
            <v>烟嘧磺隆颗粒剂成套连续化生产装置--电气控制系统</v>
          </cell>
        </row>
        <row r="2443">
          <cell r="E2443">
            <v>132979.67</v>
          </cell>
          <cell r="F2443">
            <v>81117.8</v>
          </cell>
          <cell r="G2443">
            <v>51861.87</v>
          </cell>
          <cell r="H2443">
            <v>0</v>
          </cell>
          <cell r="I2443" t="str">
            <v>2019.11.07</v>
          </cell>
          <cell r="J2443" t="str">
            <v>96</v>
          </cell>
          <cell r="K2443" t="str">
            <v>气流粉碎装置--肥东分厂</v>
          </cell>
          <cell r="L2443" t="str">
            <v>肥东制剂分厂</v>
          </cell>
          <cell r="M2443" t="str">
            <v>肥东分厂可湿粉颗粒剂车间</v>
          </cell>
          <cell r="N2443" t="str">
            <v>江阴市昌盛药化机械</v>
          </cell>
          <cell r="O2443" t="str">
            <v>1,329.80</v>
          </cell>
          <cell r="P2443" t="str">
            <v>15,957.60</v>
          </cell>
          <cell r="Q2443" t="str">
            <v>5,319.19</v>
          </cell>
          <cell r="R2443" t="str">
            <v>61</v>
          </cell>
          <cell r="S2443" t="str">
            <v>平均年限法(一)</v>
          </cell>
          <cell r="T2443" t="str">
            <v>在用</v>
          </cell>
          <cell r="U2443" t="str">
            <v>直接购入</v>
          </cell>
          <cell r="V2443" t="str">
            <v>王桂珍</v>
          </cell>
          <cell r="W2443" t="str">
            <v>2019.11.07</v>
          </cell>
          <cell r="X2443" t="str">
            <v>记--64</v>
          </cell>
        </row>
        <row r="2443">
          <cell r="AA2443" t="str">
            <v>0319</v>
          </cell>
        </row>
        <row r="2444">
          <cell r="B2444" t="str">
            <v>030200197</v>
          </cell>
          <cell r="C2444" t="str">
            <v>污水站新三效设备-三效强制循环结晶蒸发器</v>
          </cell>
          <cell r="D2444" t="str">
            <v>TANG3-5000型</v>
          </cell>
          <cell r="E2444">
            <v>821466.37</v>
          </cell>
          <cell r="F2444">
            <v>501094.26</v>
          </cell>
          <cell r="G2444">
            <v>320372.11</v>
          </cell>
          <cell r="H2444">
            <v>0</v>
          </cell>
          <cell r="I2444" t="str">
            <v>2019.11.08</v>
          </cell>
          <cell r="J2444" t="str">
            <v>96</v>
          </cell>
          <cell r="K2444" t="str">
            <v>污水设备</v>
          </cell>
          <cell r="L2444" t="str">
            <v>肥东合成分厂</v>
          </cell>
          <cell r="M2444" t="str">
            <v>肥东污水站</v>
          </cell>
          <cell r="N2444" t="str">
            <v>浙江泰康蒸发器</v>
          </cell>
          <cell r="O2444" t="str">
            <v>8,214.66</v>
          </cell>
          <cell r="P2444" t="str">
            <v>98,575.92</v>
          </cell>
          <cell r="Q2444" t="str">
            <v>32,858.65</v>
          </cell>
          <cell r="R2444" t="str">
            <v>61</v>
          </cell>
          <cell r="S2444" t="str">
            <v>平均年限法(一)</v>
          </cell>
          <cell r="T2444" t="str">
            <v>在用</v>
          </cell>
          <cell r="U2444" t="str">
            <v>直接购入</v>
          </cell>
          <cell r="V2444" t="str">
            <v>王桂珍</v>
          </cell>
          <cell r="W2444" t="str">
            <v>2019.11.08</v>
          </cell>
          <cell r="X2444" t="str">
            <v>记--71</v>
          </cell>
        </row>
        <row r="2444">
          <cell r="AA2444" t="str">
            <v>0302</v>
          </cell>
        </row>
        <row r="2445">
          <cell r="B2445" t="str">
            <v>030200198</v>
          </cell>
          <cell r="C2445" t="str">
            <v>污水站新三效设备-三效蒸发器防腐保温钢结构配套设施</v>
          </cell>
          <cell r="D2445" t="str">
            <v>TANG3-5000型</v>
          </cell>
          <cell r="E2445">
            <v>378843.9</v>
          </cell>
          <cell r="F2445">
            <v>231094.84</v>
          </cell>
          <cell r="G2445">
            <v>147749.06</v>
          </cell>
          <cell r="H2445">
            <v>0</v>
          </cell>
          <cell r="I2445" t="str">
            <v>2019.11.08</v>
          </cell>
          <cell r="J2445" t="str">
            <v>96</v>
          </cell>
          <cell r="K2445" t="str">
            <v>污水设备</v>
          </cell>
          <cell r="L2445" t="str">
            <v>肥东合成分厂</v>
          </cell>
          <cell r="M2445" t="str">
            <v>肥东污水站</v>
          </cell>
          <cell r="N2445" t="str">
            <v>浙江泰康蒸发器</v>
          </cell>
          <cell r="O2445" t="str">
            <v>3,788.44</v>
          </cell>
          <cell r="P2445" t="str">
            <v>45,461.28</v>
          </cell>
          <cell r="Q2445" t="str">
            <v>15,153.76</v>
          </cell>
          <cell r="R2445" t="str">
            <v>61</v>
          </cell>
          <cell r="S2445" t="str">
            <v>平均年限法(一)</v>
          </cell>
          <cell r="T2445" t="str">
            <v>在用</v>
          </cell>
          <cell r="U2445" t="str">
            <v>直接购入</v>
          </cell>
          <cell r="V2445" t="str">
            <v>王桂珍</v>
          </cell>
          <cell r="W2445" t="str">
            <v>2019.11.08</v>
          </cell>
          <cell r="X2445" t="str">
            <v>记--71</v>
          </cell>
        </row>
        <row r="2445">
          <cell r="AA2445" t="str">
            <v>0302</v>
          </cell>
        </row>
        <row r="2446">
          <cell r="B2446" t="str">
            <v>032400008</v>
          </cell>
          <cell r="C2446" t="str">
            <v>内燃机自动挡3T叉车（内燃平衡重式机械叉车自动档K系）</v>
          </cell>
          <cell r="D2446" t="str">
            <v>合力CPCD30</v>
          </cell>
          <cell r="E2446">
            <v>56637.18</v>
          </cell>
          <cell r="F2446">
            <v>34548.57</v>
          </cell>
          <cell r="G2446">
            <v>22088.61</v>
          </cell>
          <cell r="H2446">
            <v>0</v>
          </cell>
          <cell r="I2446" t="str">
            <v>2019.11.14</v>
          </cell>
          <cell r="J2446" t="str">
            <v>96</v>
          </cell>
          <cell r="K2446" t="str">
            <v>公用设备</v>
          </cell>
          <cell r="L2446" t="str">
            <v>肥东合成分厂/肥东制剂分厂</v>
          </cell>
          <cell r="M2446" t="str">
            <v>肥东分厂</v>
          </cell>
          <cell r="N2446" t="str">
            <v>合肥比宇叉车机械设备</v>
          </cell>
          <cell r="O2446" t="str">
            <v>566.37</v>
          </cell>
          <cell r="P2446" t="str">
            <v>6,796.44</v>
          </cell>
          <cell r="Q2446" t="str">
            <v>2,265.49</v>
          </cell>
          <cell r="R2446" t="str">
            <v>61</v>
          </cell>
          <cell r="S2446" t="str">
            <v>平均年限法(一)</v>
          </cell>
          <cell r="T2446" t="str">
            <v>在用</v>
          </cell>
          <cell r="U2446" t="str">
            <v>直接购入</v>
          </cell>
          <cell r="V2446" t="str">
            <v>王桂珍</v>
          </cell>
          <cell r="W2446" t="str">
            <v>2019.11.14</v>
          </cell>
          <cell r="X2446" t="str">
            <v>记--142</v>
          </cell>
        </row>
        <row r="2446">
          <cell r="AA2446" t="str">
            <v>0324</v>
          </cell>
        </row>
        <row r="2447">
          <cell r="B2447" t="str">
            <v>030200199</v>
          </cell>
          <cell r="C2447" t="str">
            <v>污水罐</v>
          </cell>
          <cell r="D2447" t="str">
            <v>5000*5000*10水罐</v>
          </cell>
          <cell r="E2447">
            <v>20388.35</v>
          </cell>
          <cell r="F2447">
            <v>12436.68</v>
          </cell>
          <cell r="G2447">
            <v>7951.67</v>
          </cell>
          <cell r="H2447">
            <v>0</v>
          </cell>
          <cell r="I2447" t="str">
            <v>2019.11.15</v>
          </cell>
          <cell r="J2447" t="str">
            <v>96</v>
          </cell>
          <cell r="K2447" t="str">
            <v>污水设备</v>
          </cell>
          <cell r="L2447" t="str">
            <v>肥东合成分厂</v>
          </cell>
          <cell r="M2447" t="str">
            <v>肥东污水站</v>
          </cell>
          <cell r="N2447" t="str">
            <v>合肥丰疆机电设备安装</v>
          </cell>
          <cell r="O2447" t="str">
            <v>203.88</v>
          </cell>
          <cell r="P2447" t="str">
            <v>2,446.56</v>
          </cell>
          <cell r="Q2447" t="str">
            <v>815.53</v>
          </cell>
          <cell r="R2447" t="str">
            <v>61</v>
          </cell>
          <cell r="S2447" t="str">
            <v>平均年限法(一)</v>
          </cell>
          <cell r="T2447" t="str">
            <v>在用</v>
          </cell>
          <cell r="U2447" t="str">
            <v>直接购入</v>
          </cell>
          <cell r="V2447" t="str">
            <v>王桂珍</v>
          </cell>
          <cell r="W2447" t="str">
            <v>2019.11.15</v>
          </cell>
          <cell r="X2447" t="str">
            <v>记--168</v>
          </cell>
        </row>
        <row r="2447">
          <cell r="AA2447" t="str">
            <v>0302</v>
          </cell>
        </row>
        <row r="2448">
          <cell r="B2448" t="str">
            <v>030200200</v>
          </cell>
          <cell r="C2448" t="str">
            <v>污水罐</v>
          </cell>
          <cell r="D2448" t="str">
            <v>6000*6000*10水罐</v>
          </cell>
          <cell r="E2448">
            <v>27266.99</v>
          </cell>
          <cell r="F2448">
            <v>16632.87</v>
          </cell>
          <cell r="G2448">
            <v>10634.12</v>
          </cell>
          <cell r="H2448">
            <v>0</v>
          </cell>
          <cell r="I2448" t="str">
            <v>2019.11.15</v>
          </cell>
          <cell r="J2448" t="str">
            <v>96</v>
          </cell>
          <cell r="K2448" t="str">
            <v>污水设备</v>
          </cell>
          <cell r="L2448" t="str">
            <v>肥东合成分厂</v>
          </cell>
          <cell r="M2448" t="str">
            <v>肥东污水站</v>
          </cell>
          <cell r="N2448" t="str">
            <v>合肥丰疆机电设备安装</v>
          </cell>
          <cell r="O2448" t="str">
            <v>272.67</v>
          </cell>
          <cell r="P2448" t="str">
            <v>3,272.04</v>
          </cell>
          <cell r="Q2448" t="str">
            <v>1,090.68</v>
          </cell>
          <cell r="R2448" t="str">
            <v>61</v>
          </cell>
          <cell r="S2448" t="str">
            <v>平均年限法(一)</v>
          </cell>
          <cell r="T2448" t="str">
            <v>在用</v>
          </cell>
          <cell r="U2448" t="str">
            <v>直接购入</v>
          </cell>
          <cell r="V2448" t="str">
            <v>王桂珍</v>
          </cell>
          <cell r="W2448" t="str">
            <v>2019.11.15</v>
          </cell>
          <cell r="X2448" t="str">
            <v>记--168</v>
          </cell>
        </row>
        <row r="2448">
          <cell r="AA2448" t="str">
            <v>0302</v>
          </cell>
        </row>
        <row r="2449">
          <cell r="B2449" t="str">
            <v>031022762</v>
          </cell>
          <cell r="C2449" t="str">
            <v>电子台称</v>
          </cell>
          <cell r="D2449" t="str">
            <v>1.2*1.4米 2吨</v>
          </cell>
          <cell r="E2449">
            <v>2168.14</v>
          </cell>
          <cell r="F2449">
            <v>1322.48</v>
          </cell>
          <cell r="G2449">
            <v>845.66</v>
          </cell>
          <cell r="H2449">
            <v>0</v>
          </cell>
          <cell r="I2449" t="str">
            <v>2019.11.18</v>
          </cell>
          <cell r="J2449" t="str">
            <v>96</v>
          </cell>
          <cell r="K2449" t="str">
            <v>剂型设备</v>
          </cell>
          <cell r="L2449" t="str">
            <v>肥东制剂分厂</v>
          </cell>
          <cell r="M2449" t="str">
            <v>肥东制剂11#车间</v>
          </cell>
          <cell r="N2449" t="str">
            <v>合肥标普仪表器材</v>
          </cell>
          <cell r="O2449" t="str">
            <v>21.68</v>
          </cell>
          <cell r="P2449" t="str">
            <v>260.16</v>
          </cell>
          <cell r="Q2449" t="str">
            <v>86.73</v>
          </cell>
          <cell r="R2449" t="str">
            <v>61</v>
          </cell>
          <cell r="S2449" t="str">
            <v>平均年限法(一)</v>
          </cell>
          <cell r="T2449" t="str">
            <v>在用</v>
          </cell>
          <cell r="U2449" t="str">
            <v>直接购入</v>
          </cell>
          <cell r="V2449" t="str">
            <v>王桂珍</v>
          </cell>
          <cell r="W2449" t="str">
            <v>2019.11.18</v>
          </cell>
          <cell r="X2449" t="str">
            <v>记--506</v>
          </cell>
        </row>
        <row r="2449">
          <cell r="AA2449" t="str">
            <v>0310</v>
          </cell>
        </row>
        <row r="2450">
          <cell r="B2450" t="str">
            <v>030100124</v>
          </cell>
          <cell r="C2450" t="str">
            <v>基础型台式PH计</v>
          </cell>
          <cell r="D2450" t="str">
            <v>FE28-STANDARD</v>
          </cell>
          <cell r="E2450">
            <v>2477.88</v>
          </cell>
          <cell r="F2450">
            <v>1511.58</v>
          </cell>
          <cell r="G2450">
            <v>966.3</v>
          </cell>
          <cell r="H2450">
            <v>0</v>
          </cell>
          <cell r="I2450" t="str">
            <v>2019.11.18</v>
          </cell>
          <cell r="J2450" t="str">
            <v>96</v>
          </cell>
          <cell r="K2450" t="str">
            <v>质检设备</v>
          </cell>
          <cell r="L2450" t="str">
            <v>肥东合成分厂/肥东制剂分厂</v>
          </cell>
          <cell r="M2450" t="str">
            <v>肥东质检室</v>
          </cell>
          <cell r="N2450" t="str">
            <v>合肥捷岛科学仪器</v>
          </cell>
          <cell r="O2450" t="str">
            <v>24.78</v>
          </cell>
          <cell r="P2450" t="str">
            <v>297.36</v>
          </cell>
          <cell r="Q2450" t="str">
            <v>99.12</v>
          </cell>
          <cell r="R2450" t="str">
            <v>61</v>
          </cell>
          <cell r="S2450" t="str">
            <v>平均年限法(一)</v>
          </cell>
          <cell r="T2450" t="str">
            <v>在用</v>
          </cell>
          <cell r="U2450" t="str">
            <v>直接购入</v>
          </cell>
          <cell r="V2450" t="str">
            <v>王桂珍</v>
          </cell>
          <cell r="W2450" t="str">
            <v>2019.11.18</v>
          </cell>
          <cell r="X2450" t="str">
            <v>记--508</v>
          </cell>
        </row>
        <row r="2450">
          <cell r="AA2450" t="str">
            <v>0301</v>
          </cell>
        </row>
        <row r="2451">
          <cell r="B2451" t="str">
            <v>030100125</v>
          </cell>
          <cell r="C2451" t="str">
            <v>基础型台式PH计</v>
          </cell>
          <cell r="D2451" t="str">
            <v>FE28-STANDARD</v>
          </cell>
          <cell r="E2451">
            <v>2477.87</v>
          </cell>
          <cell r="F2451">
            <v>1511.58</v>
          </cell>
          <cell r="G2451">
            <v>966.29</v>
          </cell>
          <cell r="H2451">
            <v>0</v>
          </cell>
          <cell r="I2451" t="str">
            <v>2019.11.18</v>
          </cell>
          <cell r="J2451" t="str">
            <v>96</v>
          </cell>
          <cell r="K2451" t="str">
            <v>质检设备</v>
          </cell>
          <cell r="L2451" t="str">
            <v>肥东合成分厂/肥东制剂分厂</v>
          </cell>
          <cell r="M2451" t="str">
            <v>肥东质检室</v>
          </cell>
          <cell r="N2451" t="str">
            <v>合肥捷岛科学仪器</v>
          </cell>
          <cell r="O2451" t="str">
            <v>24.78</v>
          </cell>
          <cell r="P2451" t="str">
            <v>297.36</v>
          </cell>
          <cell r="Q2451" t="str">
            <v>99.11</v>
          </cell>
          <cell r="R2451" t="str">
            <v>61</v>
          </cell>
          <cell r="S2451" t="str">
            <v>平均年限法(一)</v>
          </cell>
          <cell r="T2451" t="str">
            <v>在用</v>
          </cell>
          <cell r="U2451" t="str">
            <v>直接购入</v>
          </cell>
          <cell r="V2451" t="str">
            <v>王桂珍</v>
          </cell>
          <cell r="W2451" t="str">
            <v>2019.11.18</v>
          </cell>
          <cell r="X2451" t="str">
            <v>记--508</v>
          </cell>
        </row>
        <row r="2451">
          <cell r="AA2451" t="str">
            <v>0301</v>
          </cell>
        </row>
        <row r="2452">
          <cell r="B2452" t="str">
            <v>030100126</v>
          </cell>
          <cell r="C2452" t="str">
            <v>液相色谱仪LC1100 官方翻新</v>
          </cell>
          <cell r="D2452" t="str">
            <v>LC1100 二元泵 DAD检测器</v>
          </cell>
          <cell r="E2452">
            <v>199115.04</v>
          </cell>
          <cell r="F2452">
            <v>121460.15</v>
          </cell>
          <cell r="G2452">
            <v>77654.89</v>
          </cell>
          <cell r="H2452">
            <v>0</v>
          </cell>
          <cell r="I2452" t="str">
            <v>2019.11.18</v>
          </cell>
          <cell r="J2452" t="str">
            <v>96</v>
          </cell>
          <cell r="K2452" t="str">
            <v>质检设备</v>
          </cell>
          <cell r="L2452" t="str">
            <v>肥东合成分厂/肥东制剂分厂</v>
          </cell>
          <cell r="M2452" t="str">
            <v>肥东质检室</v>
          </cell>
          <cell r="N2452" t="str">
            <v>合肥捷岛科学仪器</v>
          </cell>
          <cell r="O2452" t="str">
            <v>1,991.15</v>
          </cell>
          <cell r="P2452" t="str">
            <v>23,893.80</v>
          </cell>
          <cell r="Q2452" t="str">
            <v>7,964.60</v>
          </cell>
          <cell r="R2452" t="str">
            <v>61</v>
          </cell>
          <cell r="S2452" t="str">
            <v>平均年限法(一)</v>
          </cell>
          <cell r="T2452" t="str">
            <v>在用</v>
          </cell>
          <cell r="U2452" t="str">
            <v>直接购入</v>
          </cell>
          <cell r="V2452" t="str">
            <v>王桂珍</v>
          </cell>
          <cell r="W2452" t="str">
            <v>2019.11.18</v>
          </cell>
          <cell r="X2452" t="str">
            <v>记--508</v>
          </cell>
        </row>
        <row r="2452">
          <cell r="AA2452" t="str">
            <v>0301</v>
          </cell>
        </row>
        <row r="2453">
          <cell r="B2453" t="str">
            <v>030100127</v>
          </cell>
          <cell r="C2453" t="str">
            <v>液相色谱仪LC1100 官方翻新</v>
          </cell>
          <cell r="D2453" t="str">
            <v>LC1100 二元泵 DAD检测器</v>
          </cell>
          <cell r="E2453">
            <v>199115.04</v>
          </cell>
          <cell r="F2453">
            <v>121460.15</v>
          </cell>
          <cell r="G2453">
            <v>77654.89</v>
          </cell>
          <cell r="H2453">
            <v>0</v>
          </cell>
          <cell r="I2453" t="str">
            <v>2019.11.18</v>
          </cell>
          <cell r="J2453" t="str">
            <v>96</v>
          </cell>
          <cell r="K2453" t="str">
            <v>质检设备</v>
          </cell>
          <cell r="L2453" t="str">
            <v>肥东合成分厂/肥东制剂分厂</v>
          </cell>
          <cell r="M2453" t="str">
            <v>肥东质检室</v>
          </cell>
          <cell r="N2453" t="str">
            <v>合肥捷岛科学仪器</v>
          </cell>
          <cell r="O2453" t="str">
            <v>1,991.15</v>
          </cell>
          <cell r="P2453" t="str">
            <v>23,893.80</v>
          </cell>
          <cell r="Q2453" t="str">
            <v>7,964.60</v>
          </cell>
          <cell r="R2453" t="str">
            <v>61</v>
          </cell>
          <cell r="S2453" t="str">
            <v>平均年限法(一)</v>
          </cell>
          <cell r="T2453" t="str">
            <v>在用</v>
          </cell>
          <cell r="U2453" t="str">
            <v>直接购入</v>
          </cell>
          <cell r="V2453" t="str">
            <v>王桂珍</v>
          </cell>
          <cell r="W2453" t="str">
            <v>2019.11.18</v>
          </cell>
          <cell r="X2453" t="str">
            <v>记--508</v>
          </cell>
        </row>
        <row r="2453">
          <cell r="AA2453" t="str">
            <v>0301</v>
          </cell>
        </row>
        <row r="2454">
          <cell r="B2454" t="str">
            <v>040200273</v>
          </cell>
          <cell r="C2454" t="str">
            <v>联想电脑（台式）</v>
          </cell>
          <cell r="D2454" t="str">
            <v>扬天4000SI38100/8G/1000G/128G/21.5LED/WIN10</v>
          </cell>
          <cell r="E2454">
            <v>3057.52</v>
          </cell>
          <cell r="F2454">
            <v>2592.76</v>
          </cell>
          <cell r="G2454">
            <v>200</v>
          </cell>
          <cell r="H2454">
            <v>264.76</v>
          </cell>
          <cell r="I2454" t="str">
            <v>2019.11.19</v>
          </cell>
          <cell r="J2454" t="str">
            <v>60</v>
          </cell>
          <cell r="K2454" t="str">
            <v>电脑</v>
          </cell>
          <cell r="L2454" t="str">
            <v>国际贸易部（外贸）</v>
          </cell>
          <cell r="M2454" t="str">
            <v>国际贸易部（董自杰），丰乐种业新大楼806室</v>
          </cell>
          <cell r="N2454" t="str">
            <v>合肥德众科技公司</v>
          </cell>
          <cell r="O2454" t="str">
            <v>0.00</v>
          </cell>
          <cell r="P2454" t="str">
            <v>538.14</v>
          </cell>
          <cell r="Q2454" t="str">
            <v>122.30</v>
          </cell>
          <cell r="R2454" t="str">
            <v>60</v>
          </cell>
          <cell r="S2454" t="str">
            <v>平均年限法(一)</v>
          </cell>
          <cell r="T2454" t="str">
            <v>在用</v>
          </cell>
          <cell r="U2454" t="str">
            <v>直接购入</v>
          </cell>
          <cell r="V2454" t="str">
            <v>王桂珍</v>
          </cell>
          <cell r="W2454" t="str">
            <v>2019.11.19</v>
          </cell>
          <cell r="X2454" t="str">
            <v>记--510</v>
          </cell>
        </row>
        <row r="2454">
          <cell r="AA2454" t="str">
            <v>0402</v>
          </cell>
        </row>
        <row r="2455">
          <cell r="B2455" t="str">
            <v>040300091</v>
          </cell>
          <cell r="C2455" t="str">
            <v>惠普打印机M227SDN</v>
          </cell>
          <cell r="D2455" t="str">
            <v>惠普M227SDN打印复印，网络，白色</v>
          </cell>
          <cell r="E2455">
            <v>2026.55</v>
          </cell>
          <cell r="F2455">
            <v>1718.26</v>
          </cell>
          <cell r="G2455">
            <v>20</v>
          </cell>
          <cell r="H2455">
            <v>288.29</v>
          </cell>
          <cell r="I2455" t="str">
            <v>2019.11.19</v>
          </cell>
          <cell r="J2455" t="str">
            <v>60</v>
          </cell>
          <cell r="K2455" t="str">
            <v>打印机</v>
          </cell>
          <cell r="L2455" t="str">
            <v>财务部</v>
          </cell>
          <cell r="M2455" t="str">
            <v>农化财务部（公用），丰乐种业新大楼803室</v>
          </cell>
          <cell r="N2455" t="str">
            <v>合肥德众科技公司</v>
          </cell>
          <cell r="O2455" t="str">
            <v>0.00</v>
          </cell>
          <cell r="P2455" t="str">
            <v>356.91</v>
          </cell>
          <cell r="Q2455" t="str">
            <v>81.06</v>
          </cell>
          <cell r="R2455" t="str">
            <v>60</v>
          </cell>
          <cell r="S2455" t="str">
            <v>平均年限法(一)</v>
          </cell>
          <cell r="T2455" t="str">
            <v>在用</v>
          </cell>
          <cell r="U2455" t="str">
            <v>直接购入</v>
          </cell>
          <cell r="V2455" t="str">
            <v>王桂珍</v>
          </cell>
          <cell r="W2455" t="str">
            <v>2019.11.19</v>
          </cell>
          <cell r="X2455" t="str">
            <v>记--510</v>
          </cell>
        </row>
        <row r="2455">
          <cell r="AA2455" t="str">
            <v>0403</v>
          </cell>
        </row>
        <row r="2456">
          <cell r="B2456" t="str">
            <v>040300092</v>
          </cell>
          <cell r="C2456" t="str">
            <v>惠普打印机M430DN</v>
          </cell>
          <cell r="D2456" t="str">
            <v>M430DN网络打印</v>
          </cell>
          <cell r="E2456">
            <v>2592.92</v>
          </cell>
          <cell r="F2456">
            <v>2198.97</v>
          </cell>
          <cell r="G2456">
            <v>20</v>
          </cell>
          <cell r="H2456">
            <v>373.95</v>
          </cell>
          <cell r="I2456" t="str">
            <v>2019.11.19</v>
          </cell>
          <cell r="J2456" t="str">
            <v>60</v>
          </cell>
          <cell r="K2456" t="str">
            <v>打印机</v>
          </cell>
          <cell r="L2456" t="str">
            <v>物流中心</v>
          </cell>
          <cell r="M2456" t="str">
            <v>肥东企管部</v>
          </cell>
          <cell r="N2456" t="str">
            <v>合肥德众科技公司</v>
          </cell>
          <cell r="O2456" t="str">
            <v>0.00</v>
          </cell>
          <cell r="P2456" t="str">
            <v>456.19</v>
          </cell>
          <cell r="Q2456" t="str">
            <v>103.72</v>
          </cell>
          <cell r="R2456" t="str">
            <v>60</v>
          </cell>
          <cell r="S2456" t="str">
            <v>平均年限法(一)</v>
          </cell>
          <cell r="T2456" t="str">
            <v>在用</v>
          </cell>
          <cell r="U2456" t="str">
            <v>直接购入</v>
          </cell>
          <cell r="V2456" t="str">
            <v>王桂珍</v>
          </cell>
          <cell r="W2456" t="str">
            <v>2019.11.19</v>
          </cell>
          <cell r="X2456" t="str">
            <v>记--510</v>
          </cell>
        </row>
        <row r="2456">
          <cell r="AA2456" t="str">
            <v>0403</v>
          </cell>
        </row>
        <row r="2457">
          <cell r="B2457" t="str">
            <v>040300093</v>
          </cell>
          <cell r="C2457" t="str">
            <v>松下传真机</v>
          </cell>
          <cell r="D2457" t="str">
            <v>KX-FP7009CN</v>
          </cell>
          <cell r="E2457">
            <v>725.66</v>
          </cell>
          <cell r="F2457">
            <v>696.63</v>
          </cell>
          <cell r="G2457">
            <v>29.03</v>
          </cell>
          <cell r="H2457">
            <v>0</v>
          </cell>
          <cell r="I2457" t="str">
            <v>2019.11.19</v>
          </cell>
          <cell r="J2457" t="str">
            <v>60</v>
          </cell>
          <cell r="K2457" t="str">
            <v>打印机</v>
          </cell>
          <cell r="L2457" t="str">
            <v>国际贸易部（外贸）</v>
          </cell>
          <cell r="M2457" t="str">
            <v>国际贸易部</v>
          </cell>
          <cell r="N2457" t="str">
            <v>合肥德众科技公司</v>
          </cell>
          <cell r="O2457" t="str">
            <v>0.00</v>
          </cell>
          <cell r="P2457" t="str">
            <v>127.74</v>
          </cell>
          <cell r="Q2457" t="str">
            <v>29.03</v>
          </cell>
          <cell r="R2457" t="str">
            <v>60</v>
          </cell>
          <cell r="S2457" t="str">
            <v>平均年限法(一)</v>
          </cell>
          <cell r="T2457" t="str">
            <v>在用</v>
          </cell>
          <cell r="U2457" t="str">
            <v>直接购入</v>
          </cell>
          <cell r="V2457" t="str">
            <v>王桂珍</v>
          </cell>
          <cell r="W2457" t="str">
            <v>2019.11.19</v>
          </cell>
          <cell r="X2457" t="str">
            <v>记--510</v>
          </cell>
        </row>
        <row r="2457">
          <cell r="AA2457" t="str">
            <v>0403</v>
          </cell>
        </row>
        <row r="2458">
          <cell r="B2458" t="str">
            <v>031022763</v>
          </cell>
          <cell r="C2458" t="str">
            <v>全自动贴标机</v>
          </cell>
          <cell r="D2458" t="str">
            <v>TZB-IDY-A</v>
          </cell>
          <cell r="E2458">
            <v>42477.88</v>
          </cell>
          <cell r="F2458">
            <v>25911.58</v>
          </cell>
          <cell r="G2458">
            <v>16566.3</v>
          </cell>
          <cell r="H2458">
            <v>0</v>
          </cell>
          <cell r="I2458" t="str">
            <v>2019.11.19</v>
          </cell>
          <cell r="J2458" t="str">
            <v>96</v>
          </cell>
          <cell r="K2458" t="str">
            <v>剂型设备</v>
          </cell>
          <cell r="L2458" t="str">
            <v>肥东制剂分厂</v>
          </cell>
          <cell r="M2458" t="str">
            <v>肥东制剂13#车间</v>
          </cell>
          <cell r="N2458" t="str">
            <v>江苏汤姆森智能装备公</v>
          </cell>
          <cell r="O2458" t="str">
            <v>424.78</v>
          </cell>
          <cell r="P2458" t="str">
            <v>5,097.36</v>
          </cell>
          <cell r="Q2458" t="str">
            <v>1,699.12</v>
          </cell>
          <cell r="R2458" t="str">
            <v>61</v>
          </cell>
          <cell r="S2458" t="str">
            <v>平均年限法(一)</v>
          </cell>
          <cell r="T2458" t="str">
            <v>在用</v>
          </cell>
          <cell r="U2458" t="str">
            <v>直接购入</v>
          </cell>
          <cell r="V2458" t="str">
            <v>王桂珍</v>
          </cell>
          <cell r="W2458" t="str">
            <v>2019.11.19</v>
          </cell>
          <cell r="X2458" t="str">
            <v>记--512</v>
          </cell>
        </row>
        <row r="2458">
          <cell r="AA2458" t="str">
            <v>0310</v>
          </cell>
        </row>
        <row r="2459">
          <cell r="B2459" t="str">
            <v>031022764</v>
          </cell>
          <cell r="C2459" t="str">
            <v>全自动贴标机</v>
          </cell>
          <cell r="D2459" t="str">
            <v>TZB-IDY-A</v>
          </cell>
          <cell r="E2459">
            <v>42477.87</v>
          </cell>
          <cell r="F2459">
            <v>25911.58</v>
          </cell>
          <cell r="G2459">
            <v>16566.29</v>
          </cell>
          <cell r="H2459">
            <v>0</v>
          </cell>
          <cell r="I2459" t="str">
            <v>2019.11.19</v>
          </cell>
          <cell r="J2459" t="str">
            <v>96</v>
          </cell>
          <cell r="K2459" t="str">
            <v>剂型设备</v>
          </cell>
          <cell r="L2459" t="str">
            <v>肥东制剂分厂</v>
          </cell>
          <cell r="M2459" t="str">
            <v>肥东制剂14#车间</v>
          </cell>
          <cell r="N2459" t="str">
            <v>江苏汤姆森智能装备公</v>
          </cell>
          <cell r="O2459" t="str">
            <v>424.78</v>
          </cell>
          <cell r="P2459" t="str">
            <v>5,097.36</v>
          </cell>
          <cell r="Q2459" t="str">
            <v>1,699.11</v>
          </cell>
          <cell r="R2459" t="str">
            <v>61</v>
          </cell>
          <cell r="S2459" t="str">
            <v>平均年限法(一)</v>
          </cell>
          <cell r="T2459" t="str">
            <v>在用</v>
          </cell>
          <cell r="U2459" t="str">
            <v>直接购入</v>
          </cell>
          <cell r="V2459" t="str">
            <v>王桂珍</v>
          </cell>
          <cell r="W2459" t="str">
            <v>2019.11.19</v>
          </cell>
          <cell r="X2459" t="str">
            <v>记--512</v>
          </cell>
        </row>
        <row r="2459">
          <cell r="AA2459" t="str">
            <v>0310</v>
          </cell>
        </row>
        <row r="2460">
          <cell r="B2460" t="str">
            <v>031022765</v>
          </cell>
          <cell r="C2460" t="str">
            <v>缓冲转盘</v>
          </cell>
          <cell r="D2460" t="str">
            <v>UHP-1000A</v>
          </cell>
          <cell r="E2460">
            <v>13274.33</v>
          </cell>
          <cell r="F2460">
            <v>8097.14</v>
          </cell>
          <cell r="G2460">
            <v>5177.19</v>
          </cell>
          <cell r="H2460">
            <v>0</v>
          </cell>
          <cell r="I2460" t="str">
            <v>2019.11.19</v>
          </cell>
          <cell r="J2460" t="str">
            <v>96</v>
          </cell>
          <cell r="K2460" t="str">
            <v>剂型设备</v>
          </cell>
          <cell r="L2460" t="str">
            <v>肥东制剂分厂</v>
          </cell>
          <cell r="M2460" t="str">
            <v>肥东制剂14#车间</v>
          </cell>
          <cell r="N2460" t="str">
            <v>江苏汤姆森智能装备公</v>
          </cell>
          <cell r="O2460" t="str">
            <v>132.74</v>
          </cell>
          <cell r="P2460" t="str">
            <v>1,592.88</v>
          </cell>
          <cell r="Q2460" t="str">
            <v>530.97</v>
          </cell>
          <cell r="R2460" t="str">
            <v>61</v>
          </cell>
          <cell r="S2460" t="str">
            <v>平均年限法(一)</v>
          </cell>
          <cell r="T2460" t="str">
            <v>在用</v>
          </cell>
          <cell r="U2460" t="str">
            <v>直接购入</v>
          </cell>
          <cell r="V2460" t="str">
            <v>王桂珍</v>
          </cell>
          <cell r="W2460" t="str">
            <v>2019.11.19</v>
          </cell>
          <cell r="X2460" t="str">
            <v>记--512</v>
          </cell>
        </row>
        <row r="2460">
          <cell r="AA2460" t="str">
            <v>0310</v>
          </cell>
        </row>
        <row r="2461">
          <cell r="B2461" t="str">
            <v>031022766</v>
          </cell>
          <cell r="C2461" t="str">
            <v>缓冲转盘</v>
          </cell>
          <cell r="D2461" t="str">
            <v>UHP-1000A</v>
          </cell>
          <cell r="E2461">
            <v>13274.34</v>
          </cell>
          <cell r="F2461">
            <v>8097.14</v>
          </cell>
          <cell r="G2461">
            <v>5177.2</v>
          </cell>
          <cell r="H2461">
            <v>0</v>
          </cell>
          <cell r="I2461" t="str">
            <v>2019.11.19</v>
          </cell>
          <cell r="J2461" t="str">
            <v>96</v>
          </cell>
          <cell r="K2461" t="str">
            <v>剂型设备</v>
          </cell>
          <cell r="L2461" t="str">
            <v>肥东制剂分厂</v>
          </cell>
          <cell r="M2461" t="str">
            <v>肥东制剂13#车间</v>
          </cell>
          <cell r="N2461" t="str">
            <v>江苏汤姆森智能装备公</v>
          </cell>
          <cell r="O2461" t="str">
            <v>132.74</v>
          </cell>
          <cell r="P2461" t="str">
            <v>1,592.88</v>
          </cell>
          <cell r="Q2461" t="str">
            <v>530.97</v>
          </cell>
          <cell r="R2461" t="str">
            <v>61</v>
          </cell>
          <cell r="S2461" t="str">
            <v>平均年限法(一)</v>
          </cell>
          <cell r="T2461" t="str">
            <v>在用</v>
          </cell>
          <cell r="U2461" t="str">
            <v>直接购入</v>
          </cell>
          <cell r="V2461" t="str">
            <v>王桂珍</v>
          </cell>
          <cell r="W2461" t="str">
            <v>2019.11.19</v>
          </cell>
          <cell r="X2461" t="str">
            <v>记--512</v>
          </cell>
        </row>
        <row r="2461">
          <cell r="AA2461" t="str">
            <v>0310</v>
          </cell>
        </row>
        <row r="2462">
          <cell r="B2462" t="str">
            <v>031022767</v>
          </cell>
          <cell r="C2462" t="str">
            <v>全自动装箱机（含放纸板装置等）</v>
          </cell>
          <cell r="D2462" t="str">
            <v>KZ-ID</v>
          </cell>
          <cell r="E2462">
            <v>202586.21</v>
          </cell>
          <cell r="F2462">
            <v>123577.46</v>
          </cell>
          <cell r="G2462">
            <v>79008.75</v>
          </cell>
          <cell r="H2462">
            <v>0</v>
          </cell>
          <cell r="I2462" t="str">
            <v>2019.11.19</v>
          </cell>
          <cell r="J2462" t="str">
            <v>96</v>
          </cell>
          <cell r="K2462" t="str">
            <v>剂型设备</v>
          </cell>
          <cell r="L2462" t="str">
            <v>肥东制剂分厂</v>
          </cell>
          <cell r="M2462" t="str">
            <v>肥东制剂11#车间</v>
          </cell>
          <cell r="N2462" t="str">
            <v>江苏金旺包装机械公司</v>
          </cell>
          <cell r="O2462" t="str">
            <v>2,025.86</v>
          </cell>
          <cell r="P2462" t="str">
            <v>24,310.32</v>
          </cell>
          <cell r="Q2462" t="str">
            <v>8,103.45</v>
          </cell>
          <cell r="R2462" t="str">
            <v>61</v>
          </cell>
          <cell r="S2462" t="str">
            <v>平均年限法(一)</v>
          </cell>
          <cell r="T2462" t="str">
            <v>在用</v>
          </cell>
          <cell r="U2462" t="str">
            <v>直接购入</v>
          </cell>
          <cell r="V2462" t="str">
            <v>王桂珍</v>
          </cell>
          <cell r="W2462" t="str">
            <v>2019.11.19</v>
          </cell>
          <cell r="X2462" t="str">
            <v>记--517</v>
          </cell>
        </row>
        <row r="2462">
          <cell r="AA2462" t="str">
            <v>0310</v>
          </cell>
        </row>
        <row r="2463">
          <cell r="B2463" t="str">
            <v>031022768</v>
          </cell>
          <cell r="C2463" t="str">
            <v>重型桶夹</v>
          </cell>
          <cell r="D2463" t="str">
            <v>2DCM</v>
          </cell>
          <cell r="E2463">
            <v>7256.64</v>
          </cell>
          <cell r="F2463">
            <v>4426.77</v>
          </cell>
          <cell r="G2463">
            <v>2829.87</v>
          </cell>
          <cell r="H2463">
            <v>0</v>
          </cell>
          <cell r="I2463" t="str">
            <v>2019.11.19</v>
          </cell>
          <cell r="J2463" t="str">
            <v>96</v>
          </cell>
          <cell r="K2463" t="str">
            <v>剂型设备</v>
          </cell>
          <cell r="L2463" t="str">
            <v>肥东制剂分厂</v>
          </cell>
          <cell r="M2463" t="str">
            <v>肥东分厂仓库</v>
          </cell>
          <cell r="N2463" t="str">
            <v>南通台劢福叉车销售</v>
          </cell>
          <cell r="O2463" t="str">
            <v>72.57</v>
          </cell>
          <cell r="P2463" t="str">
            <v>870.84</v>
          </cell>
          <cell r="Q2463" t="str">
            <v>290.27</v>
          </cell>
          <cell r="R2463" t="str">
            <v>61</v>
          </cell>
          <cell r="S2463" t="str">
            <v>平均年限法(一)</v>
          </cell>
          <cell r="T2463" t="str">
            <v>在用</v>
          </cell>
          <cell r="U2463" t="str">
            <v>直接购入</v>
          </cell>
          <cell r="V2463" t="str">
            <v>王桂珍</v>
          </cell>
          <cell r="W2463" t="str">
            <v>2019.11.19</v>
          </cell>
          <cell r="X2463" t="str">
            <v>记--519</v>
          </cell>
        </row>
        <row r="2463">
          <cell r="AA2463" t="str">
            <v>0310</v>
          </cell>
        </row>
        <row r="2464">
          <cell r="B2464" t="str">
            <v>032500001</v>
          </cell>
          <cell r="C2464" t="str">
            <v>化工泵</v>
          </cell>
          <cell r="D2464" t="str">
            <v>MJ80-65-160</v>
          </cell>
          <cell r="E2464">
            <v>10176.99</v>
          </cell>
          <cell r="F2464">
            <v>6207.97</v>
          </cell>
          <cell r="G2464">
            <v>3969.02</v>
          </cell>
          <cell r="H2464">
            <v>0</v>
          </cell>
          <cell r="I2464" t="str">
            <v>2019.11.19</v>
          </cell>
          <cell r="J2464" t="str">
            <v>96</v>
          </cell>
          <cell r="K2464" t="str">
            <v>苯磺隆装置（合成四车间）</v>
          </cell>
          <cell r="L2464" t="str">
            <v>肥东合成分厂</v>
          </cell>
          <cell r="M2464" t="str">
            <v>肥东合成四车间</v>
          </cell>
          <cell r="N2464" t="str">
            <v>烟台德瑞泵业有限公司</v>
          </cell>
          <cell r="O2464" t="str">
            <v>101.77</v>
          </cell>
          <cell r="P2464" t="str">
            <v>1,221.24</v>
          </cell>
          <cell r="Q2464" t="str">
            <v>407.08</v>
          </cell>
          <cell r="R2464" t="str">
            <v>61</v>
          </cell>
          <cell r="S2464" t="str">
            <v>平均年限法(一)</v>
          </cell>
          <cell r="T2464" t="str">
            <v>在用</v>
          </cell>
          <cell r="U2464" t="str">
            <v>直接购入</v>
          </cell>
          <cell r="V2464" t="str">
            <v>王桂珍</v>
          </cell>
          <cell r="W2464" t="str">
            <v>2019.11.19</v>
          </cell>
          <cell r="X2464" t="str">
            <v>记--525</v>
          </cell>
        </row>
        <row r="2464">
          <cell r="AA2464" t="str">
            <v>0325</v>
          </cell>
        </row>
        <row r="2465">
          <cell r="B2465" t="str">
            <v>032500002</v>
          </cell>
          <cell r="C2465" t="str">
            <v>化工泵</v>
          </cell>
          <cell r="D2465" t="str">
            <v>MJ80-65-160</v>
          </cell>
          <cell r="E2465">
            <v>10176.99</v>
          </cell>
          <cell r="F2465">
            <v>6207.97</v>
          </cell>
          <cell r="G2465">
            <v>3969.02</v>
          </cell>
          <cell r="H2465">
            <v>0</v>
          </cell>
          <cell r="I2465" t="str">
            <v>2019.11.19</v>
          </cell>
          <cell r="J2465" t="str">
            <v>96</v>
          </cell>
          <cell r="K2465" t="str">
            <v>苯磺隆装置（合成四车间）</v>
          </cell>
          <cell r="L2465" t="str">
            <v>肥东合成分厂</v>
          </cell>
          <cell r="M2465" t="str">
            <v>肥东合成四车间</v>
          </cell>
          <cell r="N2465" t="str">
            <v>烟台德瑞泵业有限公司</v>
          </cell>
          <cell r="O2465" t="str">
            <v>101.77</v>
          </cell>
          <cell r="P2465" t="str">
            <v>1,221.24</v>
          </cell>
          <cell r="Q2465" t="str">
            <v>407.08</v>
          </cell>
          <cell r="R2465" t="str">
            <v>61</v>
          </cell>
          <cell r="S2465" t="str">
            <v>平均年限法(一)</v>
          </cell>
          <cell r="T2465" t="str">
            <v>在用</v>
          </cell>
          <cell r="U2465" t="str">
            <v>直接购入</v>
          </cell>
          <cell r="V2465" t="str">
            <v>王桂珍</v>
          </cell>
          <cell r="W2465" t="str">
            <v>2019.11.19</v>
          </cell>
          <cell r="X2465" t="str">
            <v>记--525</v>
          </cell>
        </row>
        <row r="2465">
          <cell r="AA2465" t="str">
            <v>0325</v>
          </cell>
        </row>
        <row r="2466">
          <cell r="B2466" t="str">
            <v>032500003</v>
          </cell>
          <cell r="C2466" t="str">
            <v>化工泵</v>
          </cell>
          <cell r="D2466" t="str">
            <v>MJ80-65-160</v>
          </cell>
          <cell r="E2466">
            <v>10176.99</v>
          </cell>
          <cell r="F2466">
            <v>6207.97</v>
          </cell>
          <cell r="G2466">
            <v>3969.02</v>
          </cell>
          <cell r="H2466">
            <v>0</v>
          </cell>
          <cell r="I2466" t="str">
            <v>2019.11.19</v>
          </cell>
          <cell r="J2466" t="str">
            <v>96</v>
          </cell>
          <cell r="K2466" t="str">
            <v>苯磺隆装置（合成四车间）</v>
          </cell>
          <cell r="L2466" t="str">
            <v>肥东合成分厂</v>
          </cell>
          <cell r="M2466" t="str">
            <v>肥东合成四车间</v>
          </cell>
          <cell r="N2466" t="str">
            <v>烟台德瑞泵业有限公司</v>
          </cell>
          <cell r="O2466" t="str">
            <v>101.77</v>
          </cell>
          <cell r="P2466" t="str">
            <v>1,221.24</v>
          </cell>
          <cell r="Q2466" t="str">
            <v>407.08</v>
          </cell>
          <cell r="R2466" t="str">
            <v>61</v>
          </cell>
          <cell r="S2466" t="str">
            <v>平均年限法(一)</v>
          </cell>
          <cell r="T2466" t="str">
            <v>在用</v>
          </cell>
          <cell r="U2466" t="str">
            <v>直接购入</v>
          </cell>
          <cell r="V2466" t="str">
            <v>王桂珍</v>
          </cell>
          <cell r="W2466" t="str">
            <v>2019.11.19</v>
          </cell>
          <cell r="X2466" t="str">
            <v>记--525</v>
          </cell>
        </row>
        <row r="2466">
          <cell r="AA2466" t="str">
            <v>0325</v>
          </cell>
        </row>
        <row r="2467">
          <cell r="B2467" t="str">
            <v>032500004</v>
          </cell>
          <cell r="C2467" t="str">
            <v>化工泵</v>
          </cell>
          <cell r="D2467" t="str">
            <v>MJ80-65-160</v>
          </cell>
          <cell r="E2467">
            <v>10176.99</v>
          </cell>
          <cell r="F2467">
            <v>6207.97</v>
          </cell>
          <cell r="G2467">
            <v>3969.02</v>
          </cell>
          <cell r="H2467">
            <v>0</v>
          </cell>
          <cell r="I2467" t="str">
            <v>2019.11.19</v>
          </cell>
          <cell r="J2467" t="str">
            <v>96</v>
          </cell>
          <cell r="K2467" t="str">
            <v>苯磺隆装置（合成四车间）</v>
          </cell>
          <cell r="L2467" t="str">
            <v>肥东合成分厂</v>
          </cell>
          <cell r="M2467" t="str">
            <v>肥东合成四车间</v>
          </cell>
          <cell r="N2467" t="str">
            <v>烟台德瑞泵业有限公司</v>
          </cell>
          <cell r="O2467" t="str">
            <v>101.77</v>
          </cell>
          <cell r="P2467" t="str">
            <v>1,221.24</v>
          </cell>
          <cell r="Q2467" t="str">
            <v>407.08</v>
          </cell>
          <cell r="R2467" t="str">
            <v>61</v>
          </cell>
          <cell r="S2467" t="str">
            <v>平均年限法(一)</v>
          </cell>
          <cell r="T2467" t="str">
            <v>在用</v>
          </cell>
          <cell r="U2467" t="str">
            <v>直接购入</v>
          </cell>
          <cell r="V2467" t="str">
            <v>王桂珍</v>
          </cell>
          <cell r="W2467" t="str">
            <v>2019.11.19</v>
          </cell>
          <cell r="X2467" t="str">
            <v>记--525</v>
          </cell>
        </row>
        <row r="2467">
          <cell r="AA2467" t="str">
            <v>0325</v>
          </cell>
        </row>
        <row r="2468">
          <cell r="B2468" t="str">
            <v>032500005</v>
          </cell>
          <cell r="C2468" t="str">
            <v>闪蒸干燥机配套关风机</v>
          </cell>
        </row>
        <row r="2468">
          <cell r="E2468">
            <v>7610.62</v>
          </cell>
          <cell r="F2468">
            <v>4642.71</v>
          </cell>
          <cell r="G2468">
            <v>2967.91</v>
          </cell>
          <cell r="H2468">
            <v>0</v>
          </cell>
          <cell r="I2468" t="str">
            <v>2019.11.19</v>
          </cell>
          <cell r="J2468" t="str">
            <v>96</v>
          </cell>
          <cell r="K2468" t="str">
            <v>苯磺隆装置（合成四车间）</v>
          </cell>
          <cell r="L2468" t="str">
            <v>肥东合成分厂</v>
          </cell>
          <cell r="M2468" t="str">
            <v>肥东合成四车间</v>
          </cell>
          <cell r="N2468" t="str">
            <v>常州市强迪干燥设备公</v>
          </cell>
          <cell r="O2468" t="str">
            <v>76.11</v>
          </cell>
          <cell r="P2468" t="str">
            <v>913.32</v>
          </cell>
          <cell r="Q2468" t="str">
            <v>304.42</v>
          </cell>
          <cell r="R2468" t="str">
            <v>61</v>
          </cell>
          <cell r="S2468" t="str">
            <v>平均年限法(一)</v>
          </cell>
          <cell r="T2468" t="str">
            <v>在用</v>
          </cell>
          <cell r="U2468" t="str">
            <v>直接购入</v>
          </cell>
          <cell r="V2468" t="str">
            <v>王桂珍</v>
          </cell>
          <cell r="W2468" t="str">
            <v>2019.11.19</v>
          </cell>
          <cell r="X2468" t="str">
            <v>记--527</v>
          </cell>
        </row>
        <row r="2468">
          <cell r="AA2468" t="str">
            <v>0325</v>
          </cell>
        </row>
        <row r="2469">
          <cell r="B2469" t="str">
            <v>032400009</v>
          </cell>
          <cell r="C2469" t="str">
            <v>塑料水箱</v>
          </cell>
          <cell r="D2469" t="str">
            <v>PT50000</v>
          </cell>
          <cell r="E2469">
            <v>41150.44</v>
          </cell>
          <cell r="F2469">
            <v>21809.5</v>
          </cell>
          <cell r="G2469">
            <v>1350</v>
          </cell>
          <cell r="H2469">
            <v>17990.94</v>
          </cell>
          <cell r="I2469" t="str">
            <v>2019.11.19</v>
          </cell>
          <cell r="J2469" t="str">
            <v>96</v>
          </cell>
          <cell r="K2469" t="str">
            <v>公用设备</v>
          </cell>
          <cell r="L2469" t="str">
            <v>肥东合成分厂</v>
          </cell>
          <cell r="M2469" t="str">
            <v>肥东分厂罐区</v>
          </cell>
          <cell r="N2469" t="str">
            <v>江苏林辉塑料制品公司</v>
          </cell>
          <cell r="O2469" t="str">
            <v>0.00</v>
          </cell>
          <cell r="P2469" t="str">
            <v>4,526.50</v>
          </cell>
          <cell r="Q2469" t="str">
            <v>1,646.02</v>
          </cell>
          <cell r="R2469" t="str">
            <v>61</v>
          </cell>
          <cell r="S2469" t="str">
            <v>平均年限法(一)</v>
          </cell>
          <cell r="T2469" t="str">
            <v>在用</v>
          </cell>
          <cell r="U2469" t="str">
            <v>直接购入</v>
          </cell>
          <cell r="V2469" t="str">
            <v>王桂珍</v>
          </cell>
          <cell r="W2469" t="str">
            <v>2019.11.19</v>
          </cell>
          <cell r="X2469" t="str">
            <v>记--529</v>
          </cell>
        </row>
        <row r="2469">
          <cell r="AA2469" t="str">
            <v>0324</v>
          </cell>
        </row>
        <row r="2470">
          <cell r="B2470" t="str">
            <v>032600001</v>
          </cell>
          <cell r="C2470" t="str">
            <v>不锈钢料斗</v>
          </cell>
          <cell r="D2470" t="str">
            <v>非标定制</v>
          </cell>
          <cell r="E2470">
            <v>2654.87</v>
          </cell>
          <cell r="F2470">
            <v>1619.55</v>
          </cell>
          <cell r="G2470">
            <v>1035.32</v>
          </cell>
          <cell r="H2470">
            <v>0</v>
          </cell>
          <cell r="I2470" t="str">
            <v>2019.11.19</v>
          </cell>
          <cell r="J2470" t="str">
            <v>96</v>
          </cell>
          <cell r="K2470" t="str">
            <v>精噁唑装置（合成三车间）</v>
          </cell>
          <cell r="L2470" t="str">
            <v>肥东合成分厂</v>
          </cell>
          <cell r="M2470" t="str">
            <v>肥东合成三车间</v>
          </cell>
          <cell r="N2470" t="str">
            <v>合肥市春华起重公司</v>
          </cell>
          <cell r="O2470" t="str">
            <v>26.55</v>
          </cell>
          <cell r="P2470" t="str">
            <v>318.60</v>
          </cell>
          <cell r="Q2470" t="str">
            <v>106.19</v>
          </cell>
          <cell r="R2470" t="str">
            <v>61</v>
          </cell>
          <cell r="S2470" t="str">
            <v>平均年限法(一)</v>
          </cell>
          <cell r="T2470" t="str">
            <v>在用</v>
          </cell>
          <cell r="U2470" t="str">
            <v>直接购入</v>
          </cell>
          <cell r="V2470" t="str">
            <v>王桂珍</v>
          </cell>
          <cell r="W2470" t="str">
            <v>2019.11.19</v>
          </cell>
          <cell r="X2470" t="str">
            <v>记--533</v>
          </cell>
        </row>
        <row r="2470">
          <cell r="AA2470" t="str">
            <v>0326</v>
          </cell>
        </row>
        <row r="2471">
          <cell r="B2471" t="str">
            <v>032600002</v>
          </cell>
          <cell r="C2471" t="str">
            <v>不锈钢料斗</v>
          </cell>
          <cell r="D2471" t="str">
            <v>非标定制</v>
          </cell>
          <cell r="E2471">
            <v>2654.87</v>
          </cell>
          <cell r="F2471">
            <v>1619.55</v>
          </cell>
          <cell r="G2471">
            <v>1035.32</v>
          </cell>
          <cell r="H2471">
            <v>0</v>
          </cell>
          <cell r="I2471" t="str">
            <v>2019.11.19</v>
          </cell>
          <cell r="J2471" t="str">
            <v>96</v>
          </cell>
          <cell r="K2471" t="str">
            <v>精噁唑装置（合成三车间）</v>
          </cell>
          <cell r="L2471" t="str">
            <v>肥东合成分厂</v>
          </cell>
          <cell r="M2471" t="str">
            <v>肥东合成三车间</v>
          </cell>
          <cell r="N2471" t="str">
            <v>合肥市春华起重公司</v>
          </cell>
          <cell r="O2471" t="str">
            <v>26.55</v>
          </cell>
          <cell r="P2471" t="str">
            <v>318.60</v>
          </cell>
          <cell r="Q2471" t="str">
            <v>106.19</v>
          </cell>
          <cell r="R2471" t="str">
            <v>61</v>
          </cell>
          <cell r="S2471" t="str">
            <v>平均年限法(一)</v>
          </cell>
          <cell r="T2471" t="str">
            <v>在用</v>
          </cell>
          <cell r="U2471" t="str">
            <v>直接购入</v>
          </cell>
          <cell r="V2471" t="str">
            <v>王桂珍</v>
          </cell>
          <cell r="W2471" t="str">
            <v>2019.11.19</v>
          </cell>
          <cell r="X2471" t="str">
            <v>记--533</v>
          </cell>
        </row>
        <row r="2471">
          <cell r="AA2471" t="str">
            <v>0326</v>
          </cell>
        </row>
        <row r="2472">
          <cell r="B2472" t="str">
            <v>032600003</v>
          </cell>
          <cell r="C2472" t="str">
            <v>不锈钢料斗</v>
          </cell>
          <cell r="D2472" t="str">
            <v>非标定制</v>
          </cell>
          <cell r="E2472">
            <v>2654.87</v>
          </cell>
          <cell r="F2472">
            <v>1619.55</v>
          </cell>
          <cell r="G2472">
            <v>1035.32</v>
          </cell>
          <cell r="H2472">
            <v>0</v>
          </cell>
          <cell r="I2472" t="str">
            <v>2019.11.19</v>
          </cell>
          <cell r="J2472" t="str">
            <v>96</v>
          </cell>
          <cell r="K2472" t="str">
            <v>精噁唑装置（合成三车间）</v>
          </cell>
          <cell r="L2472" t="str">
            <v>肥东合成分厂</v>
          </cell>
          <cell r="M2472" t="str">
            <v>肥东合成三车间</v>
          </cell>
          <cell r="N2472" t="str">
            <v>合肥市春华起重公司</v>
          </cell>
          <cell r="O2472" t="str">
            <v>26.55</v>
          </cell>
          <cell r="P2472" t="str">
            <v>318.60</v>
          </cell>
          <cell r="Q2472" t="str">
            <v>106.19</v>
          </cell>
          <cell r="R2472" t="str">
            <v>61</v>
          </cell>
          <cell r="S2472" t="str">
            <v>平均年限法(一)</v>
          </cell>
          <cell r="T2472" t="str">
            <v>在用</v>
          </cell>
          <cell r="U2472" t="str">
            <v>直接购入</v>
          </cell>
          <cell r="V2472" t="str">
            <v>王桂珍</v>
          </cell>
          <cell r="W2472" t="str">
            <v>2019.11.19</v>
          </cell>
          <cell r="X2472" t="str">
            <v>记--533</v>
          </cell>
        </row>
        <row r="2472">
          <cell r="AA2472" t="str">
            <v>0326</v>
          </cell>
        </row>
        <row r="2473">
          <cell r="B2473" t="str">
            <v>032600004</v>
          </cell>
          <cell r="C2473" t="str">
            <v>不锈钢料斗</v>
          </cell>
          <cell r="D2473" t="str">
            <v>非标定制</v>
          </cell>
          <cell r="E2473">
            <v>2654.86</v>
          </cell>
          <cell r="F2473">
            <v>1619.55</v>
          </cell>
          <cell r="G2473">
            <v>1035.31</v>
          </cell>
          <cell r="H2473">
            <v>0</v>
          </cell>
          <cell r="I2473" t="str">
            <v>2019.11.19</v>
          </cell>
          <cell r="J2473" t="str">
            <v>96</v>
          </cell>
          <cell r="K2473" t="str">
            <v>精噁唑装置（合成三车间）</v>
          </cell>
          <cell r="L2473" t="str">
            <v>肥东合成分厂</v>
          </cell>
          <cell r="M2473" t="str">
            <v>肥东合成三车间</v>
          </cell>
          <cell r="N2473" t="str">
            <v>合肥市春华起重公司</v>
          </cell>
          <cell r="O2473" t="str">
            <v>26.55</v>
          </cell>
          <cell r="P2473" t="str">
            <v>318.60</v>
          </cell>
          <cell r="Q2473" t="str">
            <v>106.19</v>
          </cell>
          <cell r="R2473" t="str">
            <v>61</v>
          </cell>
          <cell r="S2473" t="str">
            <v>平均年限法(一)</v>
          </cell>
          <cell r="T2473" t="str">
            <v>在用</v>
          </cell>
          <cell r="U2473" t="str">
            <v>直接购入</v>
          </cell>
          <cell r="V2473" t="str">
            <v>王桂珍</v>
          </cell>
          <cell r="W2473" t="str">
            <v>2019.11.19</v>
          </cell>
          <cell r="X2473" t="str">
            <v>记--533</v>
          </cell>
        </row>
        <row r="2473">
          <cell r="AA2473" t="str">
            <v>0326</v>
          </cell>
        </row>
        <row r="2474">
          <cell r="B2474" t="str">
            <v>032500006</v>
          </cell>
          <cell r="C2474" t="str">
            <v>空气储罐</v>
          </cell>
          <cell r="D2474" t="str">
            <v>DN400*6L=600</v>
          </cell>
          <cell r="E2474">
            <v>4690.26</v>
          </cell>
          <cell r="F2474">
            <v>2860.9</v>
          </cell>
          <cell r="G2474">
            <v>1829.36</v>
          </cell>
          <cell r="H2474">
            <v>0</v>
          </cell>
          <cell r="I2474" t="str">
            <v>2019.11.19</v>
          </cell>
          <cell r="J2474" t="str">
            <v>96</v>
          </cell>
          <cell r="K2474" t="str">
            <v>苯磺隆装置（合成四车间）</v>
          </cell>
          <cell r="L2474" t="str">
            <v>肥东合成分厂</v>
          </cell>
          <cell r="M2474" t="str">
            <v>肥东四车间</v>
          </cell>
          <cell r="N2474" t="str">
            <v>江苏春绿机械制造公司</v>
          </cell>
          <cell r="O2474" t="str">
            <v>46.90</v>
          </cell>
          <cell r="P2474" t="str">
            <v>562.80</v>
          </cell>
          <cell r="Q2474" t="str">
            <v>187.61</v>
          </cell>
          <cell r="R2474" t="str">
            <v>61</v>
          </cell>
          <cell r="S2474" t="str">
            <v>平均年限法(一)</v>
          </cell>
          <cell r="T2474" t="str">
            <v>在用</v>
          </cell>
          <cell r="U2474" t="str">
            <v>直接购入</v>
          </cell>
          <cell r="V2474" t="str">
            <v>王桂珍</v>
          </cell>
          <cell r="W2474" t="str">
            <v>2019.11.19</v>
          </cell>
          <cell r="X2474" t="str">
            <v>记--552</v>
          </cell>
        </row>
        <row r="2474">
          <cell r="AA2474" t="str">
            <v>0325</v>
          </cell>
        </row>
        <row r="2475">
          <cell r="B2475" t="str">
            <v>032500007</v>
          </cell>
          <cell r="C2475" t="str">
            <v>空气储罐</v>
          </cell>
          <cell r="D2475" t="str">
            <v>DN400*6L=600</v>
          </cell>
          <cell r="E2475">
            <v>4690.27</v>
          </cell>
          <cell r="F2475">
            <v>2860.9</v>
          </cell>
          <cell r="G2475">
            <v>1829.37</v>
          </cell>
          <cell r="H2475">
            <v>0</v>
          </cell>
          <cell r="I2475" t="str">
            <v>2019.11.19</v>
          </cell>
          <cell r="J2475" t="str">
            <v>96</v>
          </cell>
          <cell r="K2475" t="str">
            <v>苯磺隆装置（合成四车间）</v>
          </cell>
          <cell r="L2475" t="str">
            <v>肥东合成分厂</v>
          </cell>
          <cell r="M2475" t="str">
            <v>肥东四车间</v>
          </cell>
          <cell r="N2475" t="str">
            <v>江苏春绿机械制造公司</v>
          </cell>
          <cell r="O2475" t="str">
            <v>46.90</v>
          </cell>
          <cell r="P2475" t="str">
            <v>562.80</v>
          </cell>
          <cell r="Q2475" t="str">
            <v>187.61</v>
          </cell>
          <cell r="R2475" t="str">
            <v>61</v>
          </cell>
          <cell r="S2475" t="str">
            <v>平均年限法(一)</v>
          </cell>
          <cell r="T2475" t="str">
            <v>在用</v>
          </cell>
          <cell r="U2475" t="str">
            <v>直接购入</v>
          </cell>
          <cell r="V2475" t="str">
            <v>王桂珍</v>
          </cell>
          <cell r="W2475" t="str">
            <v>2019.11.19</v>
          </cell>
          <cell r="X2475" t="str">
            <v>记--552</v>
          </cell>
        </row>
        <row r="2475">
          <cell r="AA2475" t="str">
            <v>0325</v>
          </cell>
        </row>
        <row r="2476">
          <cell r="B2476" t="str">
            <v>032500008</v>
          </cell>
          <cell r="C2476" t="str">
            <v>圆块孔式石墨降膜吸收器</v>
          </cell>
          <cell r="D2476" t="str">
            <v>YKXA40-15M2</v>
          </cell>
          <cell r="E2476">
            <v>16371.68</v>
          </cell>
          <cell r="F2476">
            <v>9823.2</v>
          </cell>
          <cell r="G2476">
            <v>361.96</v>
          </cell>
          <cell r="H2476">
            <v>6186.52</v>
          </cell>
          <cell r="I2476" t="str">
            <v>2019.11.19</v>
          </cell>
          <cell r="J2476" t="str">
            <v>96</v>
          </cell>
          <cell r="K2476" t="str">
            <v>苯磺隆装置（合成四车间）</v>
          </cell>
          <cell r="L2476" t="str">
            <v>肥东合成分厂</v>
          </cell>
          <cell r="M2476" t="str">
            <v>肥东四车间</v>
          </cell>
          <cell r="N2476" t="str">
            <v>东台市西达石墨设备公</v>
          </cell>
          <cell r="O2476" t="str">
            <v>0.00</v>
          </cell>
          <cell r="P2476" t="str">
            <v>1,800.92</v>
          </cell>
          <cell r="Q2476" t="str">
            <v>654.87</v>
          </cell>
          <cell r="R2476" t="str">
            <v>61</v>
          </cell>
          <cell r="S2476" t="str">
            <v>平均年限法(一)</v>
          </cell>
          <cell r="T2476" t="str">
            <v>在用</v>
          </cell>
          <cell r="U2476" t="str">
            <v>直接购入</v>
          </cell>
          <cell r="V2476" t="str">
            <v>王桂珍</v>
          </cell>
          <cell r="W2476" t="str">
            <v>2019.11.19</v>
          </cell>
          <cell r="X2476" t="str">
            <v>记--554</v>
          </cell>
        </row>
        <row r="2476">
          <cell r="AA2476" t="str">
            <v>0325</v>
          </cell>
        </row>
        <row r="2477">
          <cell r="B2477" t="str">
            <v>032500009</v>
          </cell>
          <cell r="C2477" t="str">
            <v>圆块孔式石墨降膜吸收器</v>
          </cell>
          <cell r="D2477" t="str">
            <v>YKXA40-15M2</v>
          </cell>
          <cell r="E2477">
            <v>16371.69</v>
          </cell>
          <cell r="F2477">
            <v>9986.92</v>
          </cell>
          <cell r="G2477">
            <v>6384.77</v>
          </cell>
          <cell r="H2477">
            <v>0</v>
          </cell>
          <cell r="I2477" t="str">
            <v>2019.11.19</v>
          </cell>
          <cell r="J2477" t="str">
            <v>96</v>
          </cell>
          <cell r="K2477" t="str">
            <v>苯磺隆装置（合成四车间）</v>
          </cell>
          <cell r="L2477" t="str">
            <v>肥东合成分厂</v>
          </cell>
          <cell r="M2477" t="str">
            <v>肥东四车间</v>
          </cell>
          <cell r="N2477" t="str">
            <v>东台市西达石墨设备公</v>
          </cell>
          <cell r="O2477" t="str">
            <v>163.72</v>
          </cell>
          <cell r="P2477" t="str">
            <v>1,964.64</v>
          </cell>
          <cell r="Q2477" t="str">
            <v>654.87</v>
          </cell>
          <cell r="R2477" t="str">
            <v>61</v>
          </cell>
          <cell r="S2477" t="str">
            <v>平均年限法(一)</v>
          </cell>
          <cell r="T2477" t="str">
            <v>在用</v>
          </cell>
          <cell r="U2477" t="str">
            <v>直接购入</v>
          </cell>
          <cell r="V2477" t="str">
            <v>王桂珍</v>
          </cell>
          <cell r="W2477" t="str">
            <v>2019.11.19</v>
          </cell>
          <cell r="X2477" t="str">
            <v>记--554</v>
          </cell>
        </row>
        <row r="2477">
          <cell r="AA2477" t="str">
            <v>0325</v>
          </cell>
        </row>
        <row r="2478">
          <cell r="B2478" t="str">
            <v>032500010</v>
          </cell>
          <cell r="C2478" t="str">
            <v>圆块孔式石墨降膜吸收器</v>
          </cell>
          <cell r="D2478" t="str">
            <v>YKXA40-15M2</v>
          </cell>
          <cell r="E2478">
            <v>16371.68</v>
          </cell>
          <cell r="F2478">
            <v>9986.92</v>
          </cell>
          <cell r="G2478">
            <v>6384.76</v>
          </cell>
          <cell r="H2478">
            <v>0</v>
          </cell>
          <cell r="I2478" t="str">
            <v>2019.11.19</v>
          </cell>
          <cell r="J2478" t="str">
            <v>96</v>
          </cell>
          <cell r="K2478" t="str">
            <v>苯磺隆装置（合成四车间）</v>
          </cell>
          <cell r="L2478" t="str">
            <v>肥东合成分厂</v>
          </cell>
          <cell r="M2478" t="str">
            <v>肥东四车间</v>
          </cell>
          <cell r="N2478" t="str">
            <v>东台市西达石墨设备公</v>
          </cell>
          <cell r="O2478" t="str">
            <v>163.72</v>
          </cell>
          <cell r="P2478" t="str">
            <v>1,964.64</v>
          </cell>
          <cell r="Q2478" t="str">
            <v>654.87</v>
          </cell>
          <cell r="R2478" t="str">
            <v>61</v>
          </cell>
          <cell r="S2478" t="str">
            <v>平均年限法(一)</v>
          </cell>
          <cell r="T2478" t="str">
            <v>在用</v>
          </cell>
          <cell r="U2478" t="str">
            <v>直接购入</v>
          </cell>
          <cell r="V2478" t="str">
            <v>王桂珍</v>
          </cell>
          <cell r="W2478" t="str">
            <v>2019.11.19</v>
          </cell>
          <cell r="X2478" t="str">
            <v>记--554</v>
          </cell>
        </row>
        <row r="2478">
          <cell r="AA2478" t="str">
            <v>0325</v>
          </cell>
        </row>
        <row r="2479">
          <cell r="B2479" t="str">
            <v>032500011</v>
          </cell>
          <cell r="C2479" t="str">
            <v>圆块孔式石墨降膜吸收器</v>
          </cell>
          <cell r="D2479" t="str">
            <v>YKXA40-15M2</v>
          </cell>
          <cell r="E2479">
            <v>16371.68</v>
          </cell>
          <cell r="F2479">
            <v>8812.29</v>
          </cell>
          <cell r="G2479">
            <v>654.87</v>
          </cell>
          <cell r="H2479">
            <v>6904.52</v>
          </cell>
          <cell r="I2479" t="str">
            <v>2019.11.19</v>
          </cell>
          <cell r="J2479" t="str">
            <v>96</v>
          </cell>
          <cell r="K2479" t="str">
            <v>苯磺隆装置（合成四车间）</v>
          </cell>
          <cell r="L2479" t="str">
            <v>肥东合成分厂</v>
          </cell>
          <cell r="M2479" t="str">
            <v>肥东四车间</v>
          </cell>
          <cell r="N2479" t="str">
            <v>东台市西达石墨设备公</v>
          </cell>
          <cell r="O2479" t="str">
            <v>135.13</v>
          </cell>
          <cell r="P2479" t="str">
            <v>1,936.05</v>
          </cell>
          <cell r="Q2479" t="str">
            <v>654.87</v>
          </cell>
          <cell r="R2479" t="str">
            <v>61</v>
          </cell>
          <cell r="S2479" t="str">
            <v>平均年限法(一)</v>
          </cell>
          <cell r="T2479" t="str">
            <v>在用</v>
          </cell>
          <cell r="U2479" t="str">
            <v>直接购入</v>
          </cell>
          <cell r="V2479" t="str">
            <v>王桂珍</v>
          </cell>
          <cell r="W2479" t="str">
            <v>2019.11.19</v>
          </cell>
          <cell r="X2479" t="str">
            <v>记--554</v>
          </cell>
        </row>
        <row r="2479">
          <cell r="AA2479" t="str">
            <v>0325</v>
          </cell>
        </row>
        <row r="2480">
          <cell r="B2480" t="str">
            <v>032500012</v>
          </cell>
          <cell r="C2480" t="str">
            <v>吸收塔（含安装）</v>
          </cell>
          <cell r="D2480" t="str">
            <v>设备及配件安装</v>
          </cell>
          <cell r="E2480">
            <v>10079.65</v>
          </cell>
          <cell r="F2480">
            <v>6148.8</v>
          </cell>
          <cell r="G2480">
            <v>3930.85</v>
          </cell>
          <cell r="H2480">
            <v>0</v>
          </cell>
          <cell r="I2480" t="str">
            <v>2019.11.19</v>
          </cell>
          <cell r="J2480" t="str">
            <v>96</v>
          </cell>
          <cell r="K2480" t="str">
            <v>苯磺隆装置（合成四车间）</v>
          </cell>
          <cell r="L2480" t="str">
            <v>肥东合成分厂</v>
          </cell>
          <cell r="M2480" t="str">
            <v>肥东合成四车间（5台新及1台旧塔安装）</v>
          </cell>
          <cell r="N2480" t="str">
            <v>合肥市春华起重机械公</v>
          </cell>
          <cell r="O2480" t="str">
            <v>100.80</v>
          </cell>
          <cell r="P2480" t="str">
            <v>1,209.60</v>
          </cell>
          <cell r="Q2480" t="str">
            <v>403.19</v>
          </cell>
          <cell r="R2480" t="str">
            <v>61</v>
          </cell>
          <cell r="S2480" t="str">
            <v>平均年限法(一)</v>
          </cell>
          <cell r="T2480" t="str">
            <v>在用</v>
          </cell>
          <cell r="U2480" t="str">
            <v>直接购入</v>
          </cell>
          <cell r="V2480" t="str">
            <v>王桂珍</v>
          </cell>
          <cell r="W2480" t="str">
            <v>2019.11.19</v>
          </cell>
          <cell r="X2480" t="str">
            <v>记--556</v>
          </cell>
        </row>
        <row r="2480">
          <cell r="AA2480" t="str">
            <v>0325</v>
          </cell>
        </row>
        <row r="2481">
          <cell r="B2481" t="str">
            <v>032500013</v>
          </cell>
          <cell r="C2481" t="str">
            <v>吸收塔（含安装）</v>
          </cell>
          <cell r="D2481" t="str">
            <v>设备及配件安装</v>
          </cell>
          <cell r="E2481">
            <v>10079.63</v>
          </cell>
          <cell r="F2481">
            <v>6148.8</v>
          </cell>
          <cell r="G2481">
            <v>3930.83</v>
          </cell>
          <cell r="H2481">
            <v>0</v>
          </cell>
          <cell r="I2481" t="str">
            <v>2019.11.19</v>
          </cell>
          <cell r="J2481" t="str">
            <v>96</v>
          </cell>
          <cell r="K2481" t="str">
            <v>苯磺隆装置（合成四车间）</v>
          </cell>
          <cell r="L2481" t="str">
            <v>肥东合成分厂</v>
          </cell>
          <cell r="M2481" t="str">
            <v>肥东合成四车间（5台新及1台旧塔安装）</v>
          </cell>
          <cell r="N2481" t="str">
            <v>合肥市春华起重机械公</v>
          </cell>
          <cell r="O2481" t="str">
            <v>100.80</v>
          </cell>
          <cell r="P2481" t="str">
            <v>1,209.60</v>
          </cell>
          <cell r="Q2481" t="str">
            <v>403.19</v>
          </cell>
          <cell r="R2481" t="str">
            <v>61</v>
          </cell>
          <cell r="S2481" t="str">
            <v>平均年限法(一)</v>
          </cell>
          <cell r="T2481" t="str">
            <v>在用</v>
          </cell>
          <cell r="U2481" t="str">
            <v>直接购入</v>
          </cell>
          <cell r="V2481" t="str">
            <v>王桂珍</v>
          </cell>
          <cell r="W2481" t="str">
            <v>2019.11.19</v>
          </cell>
          <cell r="X2481" t="str">
            <v>记--556</v>
          </cell>
        </row>
        <row r="2481">
          <cell r="AA2481" t="str">
            <v>0325</v>
          </cell>
        </row>
        <row r="2482">
          <cell r="B2482" t="str">
            <v>032500014</v>
          </cell>
          <cell r="C2482" t="str">
            <v>吸收塔（含安装）</v>
          </cell>
          <cell r="D2482" t="str">
            <v>设备及配件安装</v>
          </cell>
          <cell r="E2482">
            <v>10079.65</v>
          </cell>
          <cell r="F2482">
            <v>6148.8</v>
          </cell>
          <cell r="G2482">
            <v>3930.85</v>
          </cell>
          <cell r="H2482">
            <v>0</v>
          </cell>
          <cell r="I2482" t="str">
            <v>2019.11.19</v>
          </cell>
          <cell r="J2482" t="str">
            <v>96</v>
          </cell>
          <cell r="K2482" t="str">
            <v>苯磺隆装置（合成四车间）</v>
          </cell>
          <cell r="L2482" t="str">
            <v>肥东合成分厂</v>
          </cell>
          <cell r="M2482" t="str">
            <v>肥东合成四车间（5台新及1台旧塔安装）</v>
          </cell>
          <cell r="N2482" t="str">
            <v>合肥市春华起重机械公</v>
          </cell>
          <cell r="O2482" t="str">
            <v>100.80</v>
          </cell>
          <cell r="P2482" t="str">
            <v>1,209.60</v>
          </cell>
          <cell r="Q2482" t="str">
            <v>403.19</v>
          </cell>
          <cell r="R2482" t="str">
            <v>61</v>
          </cell>
          <cell r="S2482" t="str">
            <v>平均年限法(一)</v>
          </cell>
          <cell r="T2482" t="str">
            <v>在用</v>
          </cell>
          <cell r="U2482" t="str">
            <v>直接购入</v>
          </cell>
          <cell r="V2482" t="str">
            <v>王桂珍</v>
          </cell>
          <cell r="W2482" t="str">
            <v>2019.11.19</v>
          </cell>
          <cell r="X2482" t="str">
            <v>记--556</v>
          </cell>
        </row>
        <row r="2482">
          <cell r="AA2482" t="str">
            <v>0325</v>
          </cell>
        </row>
        <row r="2483">
          <cell r="B2483" t="str">
            <v>032500015</v>
          </cell>
          <cell r="C2483" t="str">
            <v>吸收塔（含安装）</v>
          </cell>
          <cell r="D2483" t="str">
            <v>设备及配件安装</v>
          </cell>
          <cell r="E2483">
            <v>10079.65</v>
          </cell>
          <cell r="F2483">
            <v>6148.8</v>
          </cell>
          <cell r="G2483">
            <v>3930.85</v>
          </cell>
          <cell r="H2483">
            <v>0</v>
          </cell>
          <cell r="I2483" t="str">
            <v>2019.11.19</v>
          </cell>
          <cell r="J2483" t="str">
            <v>96</v>
          </cell>
          <cell r="K2483" t="str">
            <v>苯磺隆装置（合成四车间）</v>
          </cell>
          <cell r="L2483" t="str">
            <v>肥东合成分厂</v>
          </cell>
          <cell r="M2483" t="str">
            <v>肥东合成四车间（5台新及1台旧塔安装）</v>
          </cell>
          <cell r="N2483" t="str">
            <v>合肥市春华起重机械公</v>
          </cell>
          <cell r="O2483" t="str">
            <v>100.80</v>
          </cell>
          <cell r="P2483" t="str">
            <v>1,209.60</v>
          </cell>
          <cell r="Q2483" t="str">
            <v>403.19</v>
          </cell>
          <cell r="R2483" t="str">
            <v>61</v>
          </cell>
          <cell r="S2483" t="str">
            <v>平均年限法(一)</v>
          </cell>
          <cell r="T2483" t="str">
            <v>在用</v>
          </cell>
          <cell r="U2483" t="str">
            <v>直接购入</v>
          </cell>
          <cell r="V2483" t="str">
            <v>王桂珍</v>
          </cell>
          <cell r="W2483" t="str">
            <v>2019.11.19</v>
          </cell>
          <cell r="X2483" t="str">
            <v>记--556</v>
          </cell>
        </row>
        <row r="2483">
          <cell r="AA2483" t="str">
            <v>0325</v>
          </cell>
        </row>
        <row r="2484">
          <cell r="B2484" t="str">
            <v>032500016</v>
          </cell>
          <cell r="C2484" t="str">
            <v>吸收塔（含安装）</v>
          </cell>
          <cell r="D2484" t="str">
            <v>设备及配件安装</v>
          </cell>
          <cell r="E2484">
            <v>10079.65</v>
          </cell>
          <cell r="F2484">
            <v>6148.8</v>
          </cell>
          <cell r="G2484">
            <v>3930.85</v>
          </cell>
          <cell r="H2484">
            <v>0</v>
          </cell>
          <cell r="I2484" t="str">
            <v>2019.11.19</v>
          </cell>
          <cell r="J2484" t="str">
            <v>96</v>
          </cell>
          <cell r="K2484" t="str">
            <v>苯磺隆装置（合成四车间）</v>
          </cell>
          <cell r="L2484" t="str">
            <v>肥东合成分厂</v>
          </cell>
          <cell r="M2484" t="str">
            <v>肥东合成四车间（5台新及1台旧塔安装）</v>
          </cell>
          <cell r="N2484" t="str">
            <v>合肥市春华起重机械公</v>
          </cell>
          <cell r="O2484" t="str">
            <v>100.80</v>
          </cell>
          <cell r="P2484" t="str">
            <v>1,209.60</v>
          </cell>
          <cell r="Q2484" t="str">
            <v>403.19</v>
          </cell>
          <cell r="R2484" t="str">
            <v>61</v>
          </cell>
          <cell r="S2484" t="str">
            <v>平均年限法(一)</v>
          </cell>
          <cell r="T2484" t="str">
            <v>在用</v>
          </cell>
          <cell r="U2484" t="str">
            <v>直接购入</v>
          </cell>
          <cell r="V2484" t="str">
            <v>王桂珍</v>
          </cell>
          <cell r="W2484" t="str">
            <v>2019.11.19</v>
          </cell>
          <cell r="X2484" t="str">
            <v>记--556</v>
          </cell>
        </row>
        <row r="2484">
          <cell r="AA2484" t="str">
            <v>0325</v>
          </cell>
        </row>
        <row r="2485">
          <cell r="B2485" t="str">
            <v>032700001</v>
          </cell>
          <cell r="C2485" t="str">
            <v>货架-横梁式货架-综合性智能仓库设备</v>
          </cell>
          <cell r="D2485" t="str">
            <v>4352个货位（泰禾）</v>
          </cell>
          <cell r="E2485">
            <v>1442853.45</v>
          </cell>
          <cell r="F2485">
            <v>880140.33</v>
          </cell>
          <cell r="G2485">
            <v>562713.12</v>
          </cell>
          <cell r="H2485">
            <v>0</v>
          </cell>
          <cell r="I2485" t="str">
            <v>2019.11.25</v>
          </cell>
          <cell r="J2485" t="str">
            <v>96</v>
          </cell>
          <cell r="K2485" t="str">
            <v>综合智能仓库设备</v>
          </cell>
          <cell r="L2485" t="str">
            <v>肥东制剂分厂</v>
          </cell>
          <cell r="M2485" t="str">
            <v>肥东制剂综合智能仓库</v>
          </cell>
          <cell r="N2485" t="str">
            <v>合肥泰禾光电</v>
          </cell>
          <cell r="O2485" t="str">
            <v>14,428.53</v>
          </cell>
          <cell r="P2485" t="str">
            <v>173,142.36</v>
          </cell>
          <cell r="Q2485" t="str">
            <v>57,714.14</v>
          </cell>
          <cell r="R2485" t="str">
            <v>61</v>
          </cell>
          <cell r="S2485" t="str">
            <v>平均年限法(一)</v>
          </cell>
          <cell r="T2485" t="str">
            <v>在用</v>
          </cell>
          <cell r="U2485" t="str">
            <v>在建工程转入</v>
          </cell>
          <cell r="V2485" t="str">
            <v>王桂珍</v>
          </cell>
          <cell r="W2485" t="str">
            <v>2019.11.25</v>
          </cell>
          <cell r="X2485" t="str">
            <v>记--595</v>
          </cell>
        </row>
        <row r="2485">
          <cell r="AA2485" t="str">
            <v>0327</v>
          </cell>
        </row>
        <row r="2486">
          <cell r="B2486" t="str">
            <v>032700002</v>
          </cell>
          <cell r="C2486" t="str">
            <v>天轨-横梁式货架-综合性智能仓库设备</v>
          </cell>
          <cell r="D2486" t="str">
            <v>480米（泰禾）</v>
          </cell>
          <cell r="E2486">
            <v>68189.66</v>
          </cell>
          <cell r="F2486">
            <v>41595.9</v>
          </cell>
          <cell r="G2486">
            <v>26593.76</v>
          </cell>
          <cell r="H2486">
            <v>0</v>
          </cell>
          <cell r="I2486" t="str">
            <v>2019.11.25</v>
          </cell>
          <cell r="J2486" t="str">
            <v>96</v>
          </cell>
          <cell r="K2486" t="str">
            <v>综合智能仓库设备</v>
          </cell>
          <cell r="L2486" t="str">
            <v>肥东制剂分厂</v>
          </cell>
          <cell r="M2486" t="str">
            <v>肥东制剂综合智能仓库</v>
          </cell>
          <cell r="N2486" t="str">
            <v>合肥泰禾光电</v>
          </cell>
          <cell r="O2486" t="str">
            <v>681.90</v>
          </cell>
          <cell r="P2486" t="str">
            <v>8,182.80</v>
          </cell>
          <cell r="Q2486" t="str">
            <v>2,727.59</v>
          </cell>
          <cell r="R2486" t="str">
            <v>61</v>
          </cell>
          <cell r="S2486" t="str">
            <v>平均年限法(一)</v>
          </cell>
          <cell r="T2486" t="str">
            <v>在用</v>
          </cell>
          <cell r="U2486" t="str">
            <v>在建工程转入</v>
          </cell>
          <cell r="V2486" t="str">
            <v>王桂珍</v>
          </cell>
          <cell r="W2486" t="str">
            <v>2019.11.25</v>
          </cell>
          <cell r="X2486" t="str">
            <v>记--595</v>
          </cell>
        </row>
        <row r="2486">
          <cell r="AA2486" t="str">
            <v>0327</v>
          </cell>
        </row>
        <row r="2487">
          <cell r="B2487" t="str">
            <v>032700003</v>
          </cell>
          <cell r="C2487" t="str">
            <v>地轨及附件-横梁式货架-综合性智能仓库设备</v>
          </cell>
          <cell r="D2487" t="str">
            <v>480米（泰禾）</v>
          </cell>
          <cell r="E2487">
            <v>159150.86</v>
          </cell>
          <cell r="F2487">
            <v>97082.11</v>
          </cell>
          <cell r="G2487">
            <v>62068.75</v>
          </cell>
          <cell r="H2487">
            <v>0</v>
          </cell>
          <cell r="I2487" t="str">
            <v>2019.11.25</v>
          </cell>
          <cell r="J2487" t="str">
            <v>96</v>
          </cell>
          <cell r="K2487" t="str">
            <v>综合智能仓库设备</v>
          </cell>
          <cell r="L2487" t="str">
            <v>肥东制剂分厂</v>
          </cell>
          <cell r="M2487" t="str">
            <v>肥东制剂综合智能仓库</v>
          </cell>
          <cell r="N2487" t="str">
            <v>合肥泰禾光电</v>
          </cell>
          <cell r="O2487" t="str">
            <v>1,591.51</v>
          </cell>
          <cell r="P2487" t="str">
            <v>19,098.12</v>
          </cell>
          <cell r="Q2487" t="str">
            <v>6,366.03</v>
          </cell>
          <cell r="R2487" t="str">
            <v>61</v>
          </cell>
          <cell r="S2487" t="str">
            <v>平均年限法(一)</v>
          </cell>
          <cell r="T2487" t="str">
            <v>在用</v>
          </cell>
          <cell r="U2487" t="str">
            <v>在建工程转入</v>
          </cell>
          <cell r="V2487" t="str">
            <v>王桂珍</v>
          </cell>
          <cell r="W2487" t="str">
            <v>2019.11.25</v>
          </cell>
          <cell r="X2487" t="str">
            <v>记--595</v>
          </cell>
        </row>
        <row r="2487">
          <cell r="AA2487" t="str">
            <v>0327</v>
          </cell>
        </row>
        <row r="2488">
          <cell r="B2488" t="str">
            <v>032700004</v>
          </cell>
          <cell r="C2488" t="str">
            <v>堆垛机本体-变轨单深堆垛机（载重1T）-综合性智能仓库设备</v>
          </cell>
          <cell r="D2488" t="str">
            <v>泰禾SEW电机/德马格走行机构</v>
          </cell>
          <cell r="E2488">
            <v>265581.9</v>
          </cell>
          <cell r="F2488">
            <v>162005.02</v>
          </cell>
          <cell r="G2488">
            <v>103576.88</v>
          </cell>
          <cell r="H2488">
            <v>0</v>
          </cell>
          <cell r="I2488" t="str">
            <v>2019.11.25</v>
          </cell>
          <cell r="J2488" t="str">
            <v>96</v>
          </cell>
          <cell r="K2488" t="str">
            <v>综合智能仓库设备</v>
          </cell>
          <cell r="L2488" t="str">
            <v>肥东制剂分厂</v>
          </cell>
          <cell r="M2488" t="str">
            <v>肥东制剂综合智能仓库</v>
          </cell>
          <cell r="N2488" t="str">
            <v>合肥泰禾光电</v>
          </cell>
          <cell r="O2488" t="str">
            <v>2,655.82</v>
          </cell>
          <cell r="P2488" t="str">
            <v>31,869.84</v>
          </cell>
          <cell r="Q2488" t="str">
            <v>10,623.28</v>
          </cell>
          <cell r="R2488" t="str">
            <v>61</v>
          </cell>
          <cell r="S2488" t="str">
            <v>平均年限法(一)</v>
          </cell>
          <cell r="T2488" t="str">
            <v>在用</v>
          </cell>
          <cell r="U2488" t="str">
            <v>在建工程转入</v>
          </cell>
          <cell r="V2488" t="str">
            <v>王桂珍</v>
          </cell>
          <cell r="W2488" t="str">
            <v>2019.11.25</v>
          </cell>
          <cell r="X2488" t="str">
            <v>记--595</v>
          </cell>
        </row>
        <row r="2488">
          <cell r="AA2488" t="str">
            <v>0327</v>
          </cell>
        </row>
        <row r="2489">
          <cell r="B2489" t="str">
            <v>032700005</v>
          </cell>
          <cell r="C2489" t="str">
            <v>堆垛机本体-变轨单深堆垛机（载重1T）-综合性智能仓库设备</v>
          </cell>
          <cell r="D2489" t="str">
            <v>泰禾SEW电机/德马格走行机构</v>
          </cell>
          <cell r="E2489">
            <v>265581.9</v>
          </cell>
          <cell r="F2489">
            <v>162005.02</v>
          </cell>
          <cell r="G2489">
            <v>103576.88</v>
          </cell>
          <cell r="H2489">
            <v>0</v>
          </cell>
          <cell r="I2489" t="str">
            <v>2019.11.25</v>
          </cell>
          <cell r="J2489" t="str">
            <v>96</v>
          </cell>
          <cell r="K2489" t="str">
            <v>综合智能仓库设备</v>
          </cell>
          <cell r="L2489" t="str">
            <v>肥东制剂分厂</v>
          </cell>
          <cell r="M2489" t="str">
            <v>肥东制剂综合智能仓库</v>
          </cell>
          <cell r="N2489" t="str">
            <v>合肥泰禾光电</v>
          </cell>
          <cell r="O2489" t="str">
            <v>2,655.82</v>
          </cell>
          <cell r="P2489" t="str">
            <v>31,869.84</v>
          </cell>
          <cell r="Q2489" t="str">
            <v>10,623.28</v>
          </cell>
          <cell r="R2489" t="str">
            <v>61</v>
          </cell>
          <cell r="S2489" t="str">
            <v>平均年限法(一)</v>
          </cell>
          <cell r="T2489" t="str">
            <v>在用</v>
          </cell>
          <cell r="U2489" t="str">
            <v>在建工程转入</v>
          </cell>
          <cell r="V2489" t="str">
            <v>王桂珍</v>
          </cell>
          <cell r="W2489" t="str">
            <v>2019.11.25</v>
          </cell>
          <cell r="X2489" t="str">
            <v>记--595</v>
          </cell>
        </row>
        <row r="2489">
          <cell r="AA2489" t="str">
            <v>0327</v>
          </cell>
        </row>
        <row r="2490">
          <cell r="B2490" t="str">
            <v>032700006</v>
          </cell>
          <cell r="C2490" t="str">
            <v>堆垛机电控系统-变轨单深堆垛机（载重1T）-综合性智能仓库设备</v>
          </cell>
          <cell r="D2490" t="str">
            <v>SIEMENS*PROGRAM</v>
          </cell>
          <cell r="E2490">
            <v>109077.59</v>
          </cell>
          <cell r="F2490">
            <v>66537.58</v>
          </cell>
          <cell r="G2490">
            <v>42540.01</v>
          </cell>
          <cell r="H2490">
            <v>0</v>
          </cell>
          <cell r="I2490" t="str">
            <v>2019.11.25</v>
          </cell>
          <cell r="J2490" t="str">
            <v>96</v>
          </cell>
          <cell r="K2490" t="str">
            <v>综合智能仓库设备</v>
          </cell>
          <cell r="L2490" t="str">
            <v>肥东制剂分厂</v>
          </cell>
          <cell r="M2490" t="str">
            <v>肥东制剂综合智能仓库</v>
          </cell>
          <cell r="N2490" t="str">
            <v>合肥泰禾光电</v>
          </cell>
          <cell r="O2490" t="str">
            <v>1,090.78</v>
          </cell>
          <cell r="P2490" t="str">
            <v>13,089.36</v>
          </cell>
          <cell r="Q2490" t="str">
            <v>4,363.10</v>
          </cell>
          <cell r="R2490" t="str">
            <v>61</v>
          </cell>
          <cell r="S2490" t="str">
            <v>平均年限法(一)</v>
          </cell>
          <cell r="T2490" t="str">
            <v>在用</v>
          </cell>
          <cell r="U2490" t="str">
            <v>在建工程转入</v>
          </cell>
          <cell r="V2490" t="str">
            <v>王桂珍</v>
          </cell>
          <cell r="W2490" t="str">
            <v>2019.11.25</v>
          </cell>
          <cell r="X2490" t="str">
            <v>记--595</v>
          </cell>
        </row>
        <row r="2490">
          <cell r="AA2490" t="str">
            <v>0327</v>
          </cell>
        </row>
        <row r="2491">
          <cell r="B2491" t="str">
            <v>032700007</v>
          </cell>
          <cell r="C2491" t="str">
            <v>堆垛机电控系统-变轨单深堆垛机（载重1T）-综合性智能仓库设备</v>
          </cell>
          <cell r="D2491" t="str">
            <v>SIEMENS*PROGRAM</v>
          </cell>
          <cell r="E2491">
            <v>109077.59</v>
          </cell>
          <cell r="F2491">
            <v>66537.58</v>
          </cell>
          <cell r="G2491">
            <v>42540.01</v>
          </cell>
          <cell r="H2491">
            <v>0</v>
          </cell>
          <cell r="I2491" t="str">
            <v>2019.11.25</v>
          </cell>
          <cell r="J2491" t="str">
            <v>96</v>
          </cell>
          <cell r="K2491" t="str">
            <v>综合智能仓库设备</v>
          </cell>
          <cell r="L2491" t="str">
            <v>肥东制剂分厂</v>
          </cell>
          <cell r="M2491" t="str">
            <v>肥东制剂综合智能仓库</v>
          </cell>
          <cell r="N2491" t="str">
            <v>合肥泰禾光电</v>
          </cell>
          <cell r="O2491" t="str">
            <v>1,090.78</v>
          </cell>
          <cell r="P2491" t="str">
            <v>13,089.36</v>
          </cell>
          <cell r="Q2491" t="str">
            <v>4,363.10</v>
          </cell>
          <cell r="R2491" t="str">
            <v>61</v>
          </cell>
          <cell r="S2491" t="str">
            <v>平均年限法(一)</v>
          </cell>
          <cell r="T2491" t="str">
            <v>在用</v>
          </cell>
          <cell r="U2491" t="str">
            <v>在建工程转入</v>
          </cell>
          <cell r="V2491" t="str">
            <v>王桂珍</v>
          </cell>
          <cell r="W2491" t="str">
            <v>2019.11.25</v>
          </cell>
          <cell r="X2491" t="str">
            <v>记--595</v>
          </cell>
        </row>
        <row r="2491">
          <cell r="AA2491" t="str">
            <v>0327</v>
          </cell>
        </row>
        <row r="2492">
          <cell r="B2492" t="str">
            <v>032700008</v>
          </cell>
          <cell r="C2492" t="str">
            <v>货叉-变轨单深堆垛机（载重1T）-综合性智能仓库设备</v>
          </cell>
          <cell r="D2492" t="str">
            <v>MIAS</v>
          </cell>
          <cell r="E2492">
            <v>71137.93</v>
          </cell>
          <cell r="F2492">
            <v>43394.18</v>
          </cell>
          <cell r="G2492">
            <v>27743.75</v>
          </cell>
          <cell r="H2492">
            <v>0</v>
          </cell>
          <cell r="I2492" t="str">
            <v>2019.11.25</v>
          </cell>
          <cell r="J2492" t="str">
            <v>96</v>
          </cell>
          <cell r="K2492" t="str">
            <v>综合智能仓库设备</v>
          </cell>
          <cell r="L2492" t="str">
            <v>肥东制剂分厂</v>
          </cell>
          <cell r="M2492" t="str">
            <v>肥东制剂综合智能仓库</v>
          </cell>
          <cell r="N2492" t="str">
            <v>合肥泰禾光电</v>
          </cell>
          <cell r="O2492" t="str">
            <v>711.38</v>
          </cell>
          <cell r="P2492" t="str">
            <v>8,536.56</v>
          </cell>
          <cell r="Q2492" t="str">
            <v>2,845.52</v>
          </cell>
          <cell r="R2492" t="str">
            <v>61</v>
          </cell>
          <cell r="S2492" t="str">
            <v>平均年限法(一)</v>
          </cell>
          <cell r="T2492" t="str">
            <v>在用</v>
          </cell>
          <cell r="U2492" t="str">
            <v>在建工程转入</v>
          </cell>
          <cell r="V2492" t="str">
            <v>王桂珍</v>
          </cell>
          <cell r="W2492" t="str">
            <v>2019.11.25</v>
          </cell>
          <cell r="X2492" t="str">
            <v>记--595</v>
          </cell>
        </row>
        <row r="2492">
          <cell r="AA2492" t="str">
            <v>0327</v>
          </cell>
        </row>
        <row r="2493">
          <cell r="B2493" t="str">
            <v>032700009</v>
          </cell>
          <cell r="C2493" t="str">
            <v>货叉-变轨单深堆垛机（载重1T）-综合性智能仓库设备</v>
          </cell>
          <cell r="D2493" t="str">
            <v>MIAS</v>
          </cell>
          <cell r="E2493">
            <v>71137.93</v>
          </cell>
          <cell r="F2493">
            <v>43394.18</v>
          </cell>
          <cell r="G2493">
            <v>27743.75</v>
          </cell>
          <cell r="H2493">
            <v>0</v>
          </cell>
          <cell r="I2493" t="str">
            <v>2019.11.25</v>
          </cell>
          <cell r="J2493" t="str">
            <v>96</v>
          </cell>
          <cell r="K2493" t="str">
            <v>综合智能仓库设备</v>
          </cell>
          <cell r="L2493" t="str">
            <v>肥东制剂分厂</v>
          </cell>
          <cell r="M2493" t="str">
            <v>肥东制剂综合智能仓库</v>
          </cell>
          <cell r="N2493" t="str">
            <v>合肥泰禾光电</v>
          </cell>
          <cell r="O2493" t="str">
            <v>711.38</v>
          </cell>
          <cell r="P2493" t="str">
            <v>8,536.56</v>
          </cell>
          <cell r="Q2493" t="str">
            <v>2,845.52</v>
          </cell>
          <cell r="R2493" t="str">
            <v>61</v>
          </cell>
          <cell r="S2493" t="str">
            <v>平均年限法(一)</v>
          </cell>
          <cell r="T2493" t="str">
            <v>在用</v>
          </cell>
          <cell r="U2493" t="str">
            <v>在建工程转入</v>
          </cell>
          <cell r="V2493" t="str">
            <v>王桂珍</v>
          </cell>
          <cell r="W2493" t="str">
            <v>2019.11.25</v>
          </cell>
          <cell r="X2493" t="str">
            <v>记--595</v>
          </cell>
        </row>
        <row r="2493">
          <cell r="AA2493" t="str">
            <v>0327</v>
          </cell>
        </row>
        <row r="2494">
          <cell r="B2494" t="str">
            <v>032700010</v>
          </cell>
          <cell r="C2494" t="str">
            <v>条码认证-变轨单深堆垛机（载重1T）-综合性智能仓库设备</v>
          </cell>
          <cell r="D2494" t="str">
            <v>P*F</v>
          </cell>
          <cell r="E2494">
            <v>13142.24</v>
          </cell>
          <cell r="F2494">
            <v>8016.62</v>
          </cell>
          <cell r="G2494">
            <v>5125.62</v>
          </cell>
          <cell r="H2494">
            <v>0</v>
          </cell>
          <cell r="I2494" t="str">
            <v>2019.11.25</v>
          </cell>
          <cell r="J2494" t="str">
            <v>96</v>
          </cell>
          <cell r="K2494" t="str">
            <v>综合智能仓库设备</v>
          </cell>
          <cell r="L2494" t="str">
            <v>肥东制剂分厂</v>
          </cell>
          <cell r="M2494" t="str">
            <v>肥东制剂综合智能仓库</v>
          </cell>
          <cell r="N2494" t="str">
            <v>合肥泰禾光电</v>
          </cell>
          <cell r="O2494" t="str">
            <v>131.42</v>
          </cell>
          <cell r="P2494" t="str">
            <v>1,577.04</v>
          </cell>
          <cell r="Q2494" t="str">
            <v>525.69</v>
          </cell>
          <cell r="R2494" t="str">
            <v>61</v>
          </cell>
          <cell r="S2494" t="str">
            <v>平均年限法(一)</v>
          </cell>
          <cell r="T2494" t="str">
            <v>在用</v>
          </cell>
          <cell r="U2494" t="str">
            <v>在建工程转入</v>
          </cell>
          <cell r="V2494" t="str">
            <v>王桂珍</v>
          </cell>
          <cell r="W2494" t="str">
            <v>2019.11.25</v>
          </cell>
          <cell r="X2494" t="str">
            <v>记--595</v>
          </cell>
        </row>
        <row r="2494">
          <cell r="AA2494" t="str">
            <v>0327</v>
          </cell>
        </row>
        <row r="2495">
          <cell r="B2495" t="str">
            <v>032700011</v>
          </cell>
          <cell r="C2495" t="str">
            <v>条码认证-变轨单深堆垛机（载重1T）-综合性智能仓库设备</v>
          </cell>
          <cell r="D2495" t="str">
            <v>P*F</v>
          </cell>
          <cell r="E2495">
            <v>13142.24</v>
          </cell>
          <cell r="F2495">
            <v>8016.62</v>
          </cell>
          <cell r="G2495">
            <v>5125.62</v>
          </cell>
          <cell r="H2495">
            <v>0</v>
          </cell>
          <cell r="I2495" t="str">
            <v>2019.11.25</v>
          </cell>
          <cell r="J2495" t="str">
            <v>96</v>
          </cell>
          <cell r="K2495" t="str">
            <v>综合智能仓库设备</v>
          </cell>
          <cell r="L2495" t="str">
            <v>肥东制剂分厂</v>
          </cell>
          <cell r="M2495" t="str">
            <v>肥东制剂综合智能仓库</v>
          </cell>
          <cell r="N2495" t="str">
            <v>合肥泰禾光电</v>
          </cell>
          <cell r="O2495" t="str">
            <v>131.42</v>
          </cell>
          <cell r="P2495" t="str">
            <v>1,577.04</v>
          </cell>
          <cell r="Q2495" t="str">
            <v>525.69</v>
          </cell>
          <cell r="R2495" t="str">
            <v>61</v>
          </cell>
          <cell r="S2495" t="str">
            <v>平均年限法(一)</v>
          </cell>
          <cell r="T2495" t="str">
            <v>在用</v>
          </cell>
          <cell r="U2495" t="str">
            <v>在建工程转入</v>
          </cell>
          <cell r="V2495" t="str">
            <v>王桂珍</v>
          </cell>
          <cell r="W2495" t="str">
            <v>2019.11.25</v>
          </cell>
          <cell r="X2495" t="str">
            <v>记--595</v>
          </cell>
        </row>
        <row r="2495">
          <cell r="AA2495" t="str">
            <v>0327</v>
          </cell>
        </row>
        <row r="2496">
          <cell r="B2496" t="str">
            <v>032700012</v>
          </cell>
          <cell r="C2496" t="str">
            <v>条码认证-变轨单深堆垛机（载重1T）-综合性智能仓库设备</v>
          </cell>
          <cell r="D2496" t="str">
            <v>P*F</v>
          </cell>
          <cell r="E2496">
            <v>13142.24</v>
          </cell>
          <cell r="F2496">
            <v>8016.62</v>
          </cell>
          <cell r="G2496">
            <v>5125.62</v>
          </cell>
          <cell r="H2496">
            <v>0</v>
          </cell>
          <cell r="I2496" t="str">
            <v>2019.11.25</v>
          </cell>
          <cell r="J2496" t="str">
            <v>96</v>
          </cell>
          <cell r="K2496" t="str">
            <v>综合智能仓库设备</v>
          </cell>
          <cell r="L2496" t="str">
            <v>肥东制剂分厂</v>
          </cell>
          <cell r="M2496" t="str">
            <v>肥东制剂综合智能仓库</v>
          </cell>
          <cell r="N2496" t="str">
            <v>合肥泰禾光电</v>
          </cell>
          <cell r="O2496" t="str">
            <v>131.42</v>
          </cell>
          <cell r="P2496" t="str">
            <v>1,577.04</v>
          </cell>
          <cell r="Q2496" t="str">
            <v>525.69</v>
          </cell>
          <cell r="R2496" t="str">
            <v>61</v>
          </cell>
          <cell r="S2496" t="str">
            <v>平均年限法(一)</v>
          </cell>
          <cell r="T2496" t="str">
            <v>在用</v>
          </cell>
          <cell r="U2496" t="str">
            <v>在建工程转入</v>
          </cell>
          <cell r="V2496" t="str">
            <v>王桂珍</v>
          </cell>
          <cell r="W2496" t="str">
            <v>2019.11.25</v>
          </cell>
          <cell r="X2496" t="str">
            <v>记--595</v>
          </cell>
        </row>
        <row r="2496">
          <cell r="AA2496" t="str">
            <v>0327</v>
          </cell>
        </row>
        <row r="2497">
          <cell r="B2497" t="str">
            <v>032700013</v>
          </cell>
          <cell r="C2497" t="str">
            <v>条码认证-变轨单深堆垛机（载重1T）-综合性智能仓库设备</v>
          </cell>
          <cell r="D2497" t="str">
            <v>P*F</v>
          </cell>
          <cell r="E2497">
            <v>13142.24</v>
          </cell>
          <cell r="F2497">
            <v>8016.62</v>
          </cell>
          <cell r="G2497">
            <v>5125.62</v>
          </cell>
          <cell r="H2497">
            <v>0</v>
          </cell>
          <cell r="I2497" t="str">
            <v>2019.11.25</v>
          </cell>
          <cell r="J2497" t="str">
            <v>96</v>
          </cell>
          <cell r="K2497" t="str">
            <v>综合智能仓库设备</v>
          </cell>
          <cell r="L2497" t="str">
            <v>肥东制剂分厂</v>
          </cell>
          <cell r="M2497" t="str">
            <v>肥东制剂综合智能仓库</v>
          </cell>
          <cell r="N2497" t="str">
            <v>合肥泰禾光电</v>
          </cell>
          <cell r="O2497" t="str">
            <v>131.42</v>
          </cell>
          <cell r="P2497" t="str">
            <v>1,577.04</v>
          </cell>
          <cell r="Q2497" t="str">
            <v>525.69</v>
          </cell>
          <cell r="R2497" t="str">
            <v>61</v>
          </cell>
          <cell r="S2497" t="str">
            <v>平均年限法(一)</v>
          </cell>
          <cell r="T2497" t="str">
            <v>在用</v>
          </cell>
          <cell r="U2497" t="str">
            <v>在建工程转入</v>
          </cell>
          <cell r="V2497" t="str">
            <v>王桂珍</v>
          </cell>
          <cell r="W2497" t="str">
            <v>2019.11.25</v>
          </cell>
          <cell r="X2497" t="str">
            <v>记--595</v>
          </cell>
        </row>
        <row r="2497">
          <cell r="AA2497" t="str">
            <v>0327</v>
          </cell>
        </row>
        <row r="2498">
          <cell r="B2498" t="str">
            <v>032700014</v>
          </cell>
          <cell r="C2498" t="str">
            <v>无线光通讯-变轨单深堆垛机（载重1T）-综合性智能仓库设备</v>
          </cell>
          <cell r="D2498" t="str">
            <v>P*F</v>
          </cell>
          <cell r="E2498">
            <v>9010.77</v>
          </cell>
          <cell r="F2498">
            <v>5496.71</v>
          </cell>
          <cell r="G2498">
            <v>3514.06</v>
          </cell>
          <cell r="H2498">
            <v>0</v>
          </cell>
          <cell r="I2498" t="str">
            <v>2019.11.25</v>
          </cell>
          <cell r="J2498" t="str">
            <v>96</v>
          </cell>
          <cell r="K2498" t="str">
            <v>综合智能仓库设备</v>
          </cell>
          <cell r="L2498" t="str">
            <v>肥东制剂分厂</v>
          </cell>
          <cell r="M2498" t="str">
            <v>肥东制剂综合智能仓库</v>
          </cell>
          <cell r="N2498" t="str">
            <v>合肥泰禾光电</v>
          </cell>
          <cell r="O2498" t="str">
            <v>90.11</v>
          </cell>
          <cell r="P2498" t="str">
            <v>1,081.32</v>
          </cell>
          <cell r="Q2498" t="str">
            <v>360.43</v>
          </cell>
          <cell r="R2498" t="str">
            <v>61</v>
          </cell>
          <cell r="S2498" t="str">
            <v>平均年限法(一)</v>
          </cell>
          <cell r="T2498" t="str">
            <v>在用</v>
          </cell>
          <cell r="U2498" t="str">
            <v>在建工程转入</v>
          </cell>
          <cell r="V2498" t="str">
            <v>王桂珍</v>
          </cell>
          <cell r="W2498" t="str">
            <v>2019.11.25</v>
          </cell>
          <cell r="X2498" t="str">
            <v>记--595</v>
          </cell>
        </row>
        <row r="2498">
          <cell r="AA2498" t="str">
            <v>0327</v>
          </cell>
        </row>
        <row r="2499">
          <cell r="B2499" t="str">
            <v>032700015</v>
          </cell>
          <cell r="C2499" t="str">
            <v>无线光通讯-变轨单深堆垛机（载重1T）-综合性智能仓库设备</v>
          </cell>
          <cell r="D2499" t="str">
            <v>P*F</v>
          </cell>
          <cell r="E2499">
            <v>9010.77</v>
          </cell>
          <cell r="F2499">
            <v>5496.71</v>
          </cell>
          <cell r="G2499">
            <v>3514.06</v>
          </cell>
          <cell r="H2499">
            <v>0</v>
          </cell>
          <cell r="I2499" t="str">
            <v>2019.11.25</v>
          </cell>
          <cell r="J2499" t="str">
            <v>96</v>
          </cell>
          <cell r="K2499" t="str">
            <v>综合智能仓库设备</v>
          </cell>
          <cell r="L2499" t="str">
            <v>肥东制剂分厂</v>
          </cell>
          <cell r="M2499" t="str">
            <v>肥东制剂综合智能仓库</v>
          </cell>
          <cell r="N2499" t="str">
            <v>合肥泰禾光电</v>
          </cell>
          <cell r="O2499" t="str">
            <v>90.11</v>
          </cell>
          <cell r="P2499" t="str">
            <v>1,081.32</v>
          </cell>
          <cell r="Q2499" t="str">
            <v>360.43</v>
          </cell>
          <cell r="R2499" t="str">
            <v>61</v>
          </cell>
          <cell r="S2499" t="str">
            <v>平均年限法(一)</v>
          </cell>
          <cell r="T2499" t="str">
            <v>在用</v>
          </cell>
          <cell r="U2499" t="str">
            <v>在建工程转入</v>
          </cell>
          <cell r="V2499" t="str">
            <v>王桂珍</v>
          </cell>
          <cell r="W2499" t="str">
            <v>2019.11.25</v>
          </cell>
          <cell r="X2499" t="str">
            <v>记--595</v>
          </cell>
        </row>
        <row r="2499">
          <cell r="AA2499" t="str">
            <v>0327</v>
          </cell>
        </row>
        <row r="2500">
          <cell r="B2500" t="str">
            <v>032700016</v>
          </cell>
          <cell r="C2500" t="str">
            <v>固定条码阅读器-变轨单深堆垛机（载重1T）-综合性智能仓库设备</v>
          </cell>
          <cell r="D2500" t="str">
            <v>SICK</v>
          </cell>
          <cell r="E2500">
            <v>11381.47</v>
          </cell>
          <cell r="F2500">
            <v>6942.41</v>
          </cell>
          <cell r="G2500">
            <v>4439.06</v>
          </cell>
          <cell r="H2500">
            <v>0</v>
          </cell>
          <cell r="I2500" t="str">
            <v>2019.11.25</v>
          </cell>
          <cell r="J2500" t="str">
            <v>96</v>
          </cell>
          <cell r="K2500" t="str">
            <v>综合智能仓库设备</v>
          </cell>
          <cell r="L2500" t="str">
            <v>肥东制剂分厂</v>
          </cell>
          <cell r="M2500" t="str">
            <v>肥东制剂综合智能仓库</v>
          </cell>
          <cell r="N2500" t="str">
            <v>合肥泰禾光电</v>
          </cell>
          <cell r="O2500" t="str">
            <v>113.81</v>
          </cell>
          <cell r="P2500" t="str">
            <v>1,365.72</v>
          </cell>
          <cell r="Q2500" t="str">
            <v>455.26</v>
          </cell>
          <cell r="R2500" t="str">
            <v>61</v>
          </cell>
          <cell r="S2500" t="str">
            <v>平均年限法(一)</v>
          </cell>
          <cell r="T2500" t="str">
            <v>在用</v>
          </cell>
          <cell r="U2500" t="str">
            <v>在建工程转入</v>
          </cell>
          <cell r="V2500" t="str">
            <v>王桂珍</v>
          </cell>
          <cell r="W2500" t="str">
            <v>2019.11.25</v>
          </cell>
          <cell r="X2500" t="str">
            <v>记--595</v>
          </cell>
        </row>
        <row r="2500">
          <cell r="AA2500" t="str">
            <v>0327</v>
          </cell>
        </row>
        <row r="2501">
          <cell r="B2501" t="str">
            <v>032700017</v>
          </cell>
          <cell r="C2501" t="str">
            <v>固定条码阅读器-变轨单深堆垛机（载重1T）-综合性智能仓库设备</v>
          </cell>
          <cell r="D2501" t="str">
            <v>SICK</v>
          </cell>
          <cell r="E2501">
            <v>11381.47</v>
          </cell>
          <cell r="F2501">
            <v>6942.41</v>
          </cell>
          <cell r="G2501">
            <v>4439.06</v>
          </cell>
          <cell r="H2501">
            <v>0</v>
          </cell>
          <cell r="I2501" t="str">
            <v>2019.11.25</v>
          </cell>
          <cell r="J2501" t="str">
            <v>96</v>
          </cell>
          <cell r="K2501" t="str">
            <v>综合智能仓库设备</v>
          </cell>
          <cell r="L2501" t="str">
            <v>肥东制剂分厂</v>
          </cell>
          <cell r="M2501" t="str">
            <v>肥东制剂综合智能仓库</v>
          </cell>
          <cell r="N2501" t="str">
            <v>合肥泰禾光电</v>
          </cell>
          <cell r="O2501" t="str">
            <v>113.81</v>
          </cell>
          <cell r="P2501" t="str">
            <v>1,365.72</v>
          </cell>
          <cell r="Q2501" t="str">
            <v>455.26</v>
          </cell>
          <cell r="R2501" t="str">
            <v>61</v>
          </cell>
          <cell r="S2501" t="str">
            <v>平均年限法(一)</v>
          </cell>
          <cell r="T2501" t="str">
            <v>在用</v>
          </cell>
          <cell r="U2501" t="str">
            <v>在建工程转入</v>
          </cell>
          <cell r="V2501" t="str">
            <v>王桂珍</v>
          </cell>
          <cell r="W2501" t="str">
            <v>2019.11.25</v>
          </cell>
          <cell r="X2501" t="str">
            <v>记--595</v>
          </cell>
        </row>
        <row r="2501">
          <cell r="AA2501" t="str">
            <v>0327</v>
          </cell>
        </row>
        <row r="2502">
          <cell r="B2502" t="str">
            <v>032700018</v>
          </cell>
          <cell r="C2502" t="str">
            <v>固定条码阅读器-变轨单深堆垛机（载重1T）-综合性智能仓库设备</v>
          </cell>
          <cell r="D2502" t="str">
            <v>SICK</v>
          </cell>
          <cell r="E2502">
            <v>11381.47</v>
          </cell>
          <cell r="F2502">
            <v>6942.41</v>
          </cell>
          <cell r="G2502">
            <v>4439.06</v>
          </cell>
          <cell r="H2502">
            <v>0</v>
          </cell>
          <cell r="I2502" t="str">
            <v>2019.11.25</v>
          </cell>
          <cell r="J2502" t="str">
            <v>96</v>
          </cell>
          <cell r="K2502" t="str">
            <v>综合智能仓库设备</v>
          </cell>
          <cell r="L2502" t="str">
            <v>肥东制剂分厂</v>
          </cell>
          <cell r="M2502" t="str">
            <v>肥东制剂综合智能仓库</v>
          </cell>
          <cell r="N2502" t="str">
            <v>合肥泰禾光电</v>
          </cell>
          <cell r="O2502" t="str">
            <v>113.81</v>
          </cell>
          <cell r="P2502" t="str">
            <v>1,365.72</v>
          </cell>
          <cell r="Q2502" t="str">
            <v>455.26</v>
          </cell>
          <cell r="R2502" t="str">
            <v>61</v>
          </cell>
          <cell r="S2502" t="str">
            <v>平均年限法(一)</v>
          </cell>
          <cell r="T2502" t="str">
            <v>在用</v>
          </cell>
          <cell r="U2502" t="str">
            <v>在建工程转入</v>
          </cell>
          <cell r="V2502" t="str">
            <v>王桂珍</v>
          </cell>
          <cell r="W2502" t="str">
            <v>2019.11.25</v>
          </cell>
          <cell r="X2502" t="str">
            <v>记--595</v>
          </cell>
        </row>
        <row r="2502">
          <cell r="AA2502" t="str">
            <v>0327</v>
          </cell>
        </row>
        <row r="2503">
          <cell r="B2503" t="str">
            <v>032700019</v>
          </cell>
          <cell r="C2503" t="str">
            <v>固定条码阅读器-变轨单深堆垛机（载重1T）-综合性智能仓库设备</v>
          </cell>
          <cell r="D2503" t="str">
            <v>SICK</v>
          </cell>
          <cell r="E2503">
            <v>11381.47</v>
          </cell>
          <cell r="F2503">
            <v>6942.41</v>
          </cell>
          <cell r="G2503">
            <v>4439.06</v>
          </cell>
          <cell r="H2503">
            <v>0</v>
          </cell>
          <cell r="I2503" t="str">
            <v>2019.11.25</v>
          </cell>
          <cell r="J2503" t="str">
            <v>96</v>
          </cell>
          <cell r="K2503" t="str">
            <v>综合智能仓库设备</v>
          </cell>
          <cell r="L2503" t="str">
            <v>肥东制剂分厂</v>
          </cell>
          <cell r="M2503" t="str">
            <v>肥东制剂综合智能仓库</v>
          </cell>
          <cell r="N2503" t="str">
            <v>合肥泰禾光电</v>
          </cell>
          <cell r="O2503" t="str">
            <v>113.81</v>
          </cell>
          <cell r="P2503" t="str">
            <v>1,365.72</v>
          </cell>
          <cell r="Q2503" t="str">
            <v>455.26</v>
          </cell>
          <cell r="R2503" t="str">
            <v>61</v>
          </cell>
          <cell r="S2503" t="str">
            <v>平均年限法(一)</v>
          </cell>
          <cell r="T2503" t="str">
            <v>在用</v>
          </cell>
          <cell r="U2503" t="str">
            <v>在建工程转入</v>
          </cell>
          <cell r="V2503" t="str">
            <v>王桂珍</v>
          </cell>
          <cell r="W2503" t="str">
            <v>2019.11.25</v>
          </cell>
          <cell r="X2503" t="str">
            <v>记--595</v>
          </cell>
        </row>
        <row r="2503">
          <cell r="AA2503" t="str">
            <v>0327</v>
          </cell>
        </row>
        <row r="2504">
          <cell r="B2504" t="str">
            <v>032700020</v>
          </cell>
          <cell r="C2504" t="str">
            <v>换轨系统-变轨单深堆垛机（载重1T）-综合性智能仓库设备</v>
          </cell>
          <cell r="D2504" t="str">
            <v>秦禾</v>
          </cell>
          <cell r="E2504">
            <v>28455.46</v>
          </cell>
          <cell r="F2504">
            <v>17357.55</v>
          </cell>
          <cell r="G2504">
            <v>11097.91</v>
          </cell>
          <cell r="H2504">
            <v>0</v>
          </cell>
          <cell r="I2504" t="str">
            <v>2019.11.25</v>
          </cell>
          <cell r="J2504" t="str">
            <v>96</v>
          </cell>
          <cell r="K2504" t="str">
            <v>综合智能仓库设备</v>
          </cell>
          <cell r="L2504" t="str">
            <v>肥东制剂分厂</v>
          </cell>
          <cell r="M2504" t="str">
            <v>肥东制剂综合智能仓库</v>
          </cell>
          <cell r="N2504" t="str">
            <v>合肥泰禾光电</v>
          </cell>
          <cell r="O2504" t="str">
            <v>284.55</v>
          </cell>
          <cell r="P2504" t="str">
            <v>3,414.60</v>
          </cell>
          <cell r="Q2504" t="str">
            <v>1,138.22</v>
          </cell>
          <cell r="R2504" t="str">
            <v>61</v>
          </cell>
          <cell r="S2504" t="str">
            <v>平均年限法(一)</v>
          </cell>
          <cell r="T2504" t="str">
            <v>在用</v>
          </cell>
          <cell r="U2504" t="str">
            <v>在建工程转入</v>
          </cell>
          <cell r="V2504" t="str">
            <v>王桂珍</v>
          </cell>
          <cell r="W2504" t="str">
            <v>2019.11.25</v>
          </cell>
          <cell r="X2504" t="str">
            <v>记--595</v>
          </cell>
        </row>
        <row r="2504">
          <cell r="AA2504" t="str">
            <v>0327</v>
          </cell>
        </row>
        <row r="2505">
          <cell r="B2505" t="str">
            <v>032700021</v>
          </cell>
          <cell r="C2505" t="str">
            <v>换轨系统-变轨单深堆垛机（载重1T）-综合性智能仓库设备</v>
          </cell>
          <cell r="D2505" t="str">
            <v>秦禾</v>
          </cell>
          <cell r="E2505">
            <v>28455.46</v>
          </cell>
          <cell r="F2505">
            <v>17357.55</v>
          </cell>
          <cell r="G2505">
            <v>11097.91</v>
          </cell>
          <cell r="H2505">
            <v>0</v>
          </cell>
          <cell r="I2505" t="str">
            <v>2019.11.25</v>
          </cell>
          <cell r="J2505" t="str">
            <v>96</v>
          </cell>
          <cell r="K2505" t="str">
            <v>综合智能仓库设备</v>
          </cell>
          <cell r="L2505" t="str">
            <v>肥东制剂分厂</v>
          </cell>
          <cell r="M2505" t="str">
            <v>肥东制剂综合智能仓库</v>
          </cell>
          <cell r="N2505" t="str">
            <v>合肥泰禾光电</v>
          </cell>
          <cell r="O2505" t="str">
            <v>284.55</v>
          </cell>
          <cell r="P2505" t="str">
            <v>3,414.60</v>
          </cell>
          <cell r="Q2505" t="str">
            <v>1,138.22</v>
          </cell>
          <cell r="R2505" t="str">
            <v>61</v>
          </cell>
          <cell r="S2505" t="str">
            <v>平均年限法(一)</v>
          </cell>
          <cell r="T2505" t="str">
            <v>在用</v>
          </cell>
          <cell r="U2505" t="str">
            <v>在建工程转入</v>
          </cell>
          <cell r="V2505" t="str">
            <v>王桂珍</v>
          </cell>
          <cell r="W2505" t="str">
            <v>2019.11.25</v>
          </cell>
          <cell r="X2505" t="str">
            <v>记--595</v>
          </cell>
        </row>
        <row r="2505">
          <cell r="AA2505" t="str">
            <v>0327</v>
          </cell>
        </row>
        <row r="2506">
          <cell r="B2506" t="str">
            <v>032700022</v>
          </cell>
          <cell r="C2506" t="str">
            <v>换轨系统-变轨单深堆垛机（载重1T）-综合性智能仓库设备</v>
          </cell>
          <cell r="D2506" t="str">
            <v>秦禾</v>
          </cell>
          <cell r="E2506">
            <v>28455.46</v>
          </cell>
          <cell r="F2506">
            <v>17357.55</v>
          </cell>
          <cell r="G2506">
            <v>11097.91</v>
          </cell>
          <cell r="H2506">
            <v>0</v>
          </cell>
          <cell r="I2506" t="str">
            <v>2019.11.25</v>
          </cell>
          <cell r="J2506" t="str">
            <v>96</v>
          </cell>
          <cell r="K2506" t="str">
            <v>综合智能仓库设备</v>
          </cell>
          <cell r="L2506" t="str">
            <v>肥东制剂分厂</v>
          </cell>
          <cell r="M2506" t="str">
            <v>肥东制剂综合智能仓库</v>
          </cell>
          <cell r="N2506" t="str">
            <v>合肥泰禾光电</v>
          </cell>
          <cell r="O2506" t="str">
            <v>284.55</v>
          </cell>
          <cell r="P2506" t="str">
            <v>3,414.60</v>
          </cell>
          <cell r="Q2506" t="str">
            <v>1,138.22</v>
          </cell>
          <cell r="R2506" t="str">
            <v>61</v>
          </cell>
          <cell r="S2506" t="str">
            <v>平均年限法(一)</v>
          </cell>
          <cell r="T2506" t="str">
            <v>在用</v>
          </cell>
          <cell r="U2506" t="str">
            <v>在建工程转入</v>
          </cell>
          <cell r="V2506" t="str">
            <v>王桂珍</v>
          </cell>
          <cell r="W2506" t="str">
            <v>2019.11.25</v>
          </cell>
          <cell r="X2506" t="str">
            <v>记--595</v>
          </cell>
        </row>
        <row r="2506">
          <cell r="AA2506" t="str">
            <v>0327</v>
          </cell>
        </row>
        <row r="2507">
          <cell r="B2507" t="str">
            <v>032700023</v>
          </cell>
          <cell r="C2507" t="str">
            <v>换轨系统-变轨单深堆垛机（载重1T）-综合性智能仓库设备</v>
          </cell>
          <cell r="D2507" t="str">
            <v>秦禾</v>
          </cell>
          <cell r="E2507">
            <v>28455.46</v>
          </cell>
          <cell r="F2507">
            <v>17357.55</v>
          </cell>
          <cell r="G2507">
            <v>11097.91</v>
          </cell>
          <cell r="H2507">
            <v>0</v>
          </cell>
          <cell r="I2507" t="str">
            <v>2019.11.25</v>
          </cell>
          <cell r="J2507" t="str">
            <v>96</v>
          </cell>
          <cell r="K2507" t="str">
            <v>综合智能仓库设备</v>
          </cell>
          <cell r="L2507" t="str">
            <v>肥东制剂分厂</v>
          </cell>
          <cell r="M2507" t="str">
            <v>肥东制剂综合智能仓库</v>
          </cell>
          <cell r="N2507" t="str">
            <v>合肥泰禾光电</v>
          </cell>
          <cell r="O2507" t="str">
            <v>284.55</v>
          </cell>
          <cell r="P2507" t="str">
            <v>3,414.60</v>
          </cell>
          <cell r="Q2507" t="str">
            <v>1,138.22</v>
          </cell>
          <cell r="R2507" t="str">
            <v>61</v>
          </cell>
          <cell r="S2507" t="str">
            <v>平均年限法(一)</v>
          </cell>
          <cell r="T2507" t="str">
            <v>在用</v>
          </cell>
          <cell r="U2507" t="str">
            <v>在建工程转入</v>
          </cell>
          <cell r="V2507" t="str">
            <v>王桂珍</v>
          </cell>
          <cell r="W2507" t="str">
            <v>2019.11.25</v>
          </cell>
          <cell r="X2507" t="str">
            <v>记--595</v>
          </cell>
        </row>
        <row r="2507">
          <cell r="AA2507" t="str">
            <v>0327</v>
          </cell>
        </row>
        <row r="2508">
          <cell r="B2508" t="str">
            <v>032700024</v>
          </cell>
          <cell r="C2508" t="str">
            <v>换轨系统-变轨单深堆垛机（载重1T）-综合性智能仓库设备</v>
          </cell>
          <cell r="D2508" t="str">
            <v>秦禾</v>
          </cell>
          <cell r="E2508">
            <v>28455.46</v>
          </cell>
          <cell r="F2508">
            <v>17357.55</v>
          </cell>
          <cell r="G2508">
            <v>11097.91</v>
          </cell>
          <cell r="H2508">
            <v>0</v>
          </cell>
          <cell r="I2508" t="str">
            <v>2019.11.25</v>
          </cell>
          <cell r="J2508" t="str">
            <v>96</v>
          </cell>
          <cell r="K2508" t="str">
            <v>综合智能仓库设备</v>
          </cell>
          <cell r="L2508" t="str">
            <v>肥东制剂分厂</v>
          </cell>
          <cell r="M2508" t="str">
            <v>肥东制剂综合智能仓库</v>
          </cell>
          <cell r="N2508" t="str">
            <v>合肥泰禾光电</v>
          </cell>
          <cell r="O2508" t="str">
            <v>284.55</v>
          </cell>
          <cell r="P2508" t="str">
            <v>3,414.60</v>
          </cell>
          <cell r="Q2508" t="str">
            <v>1,138.22</v>
          </cell>
          <cell r="R2508" t="str">
            <v>61</v>
          </cell>
          <cell r="S2508" t="str">
            <v>平均年限法(一)</v>
          </cell>
          <cell r="T2508" t="str">
            <v>在用</v>
          </cell>
          <cell r="U2508" t="str">
            <v>在建工程转入</v>
          </cell>
          <cell r="V2508" t="str">
            <v>王桂珍</v>
          </cell>
          <cell r="W2508" t="str">
            <v>2019.11.25</v>
          </cell>
          <cell r="X2508" t="str">
            <v>记--595</v>
          </cell>
        </row>
        <row r="2508">
          <cell r="AA2508" t="str">
            <v>0327</v>
          </cell>
        </row>
        <row r="2509">
          <cell r="B2509" t="str">
            <v>032700025</v>
          </cell>
          <cell r="C2509" t="str">
            <v>换轨系统-变轨单深堆垛机（载重1T）-综合性智能仓库设备</v>
          </cell>
          <cell r="D2509" t="str">
            <v>秦禾</v>
          </cell>
          <cell r="E2509">
            <v>28455.46</v>
          </cell>
          <cell r="F2509">
            <v>17357.55</v>
          </cell>
          <cell r="G2509">
            <v>11097.91</v>
          </cell>
          <cell r="H2509">
            <v>0</v>
          </cell>
          <cell r="I2509" t="str">
            <v>2019.11.25</v>
          </cell>
          <cell r="J2509" t="str">
            <v>96</v>
          </cell>
          <cell r="K2509" t="str">
            <v>综合智能仓库设备</v>
          </cell>
          <cell r="L2509" t="str">
            <v>肥东制剂分厂</v>
          </cell>
          <cell r="M2509" t="str">
            <v>肥东制剂综合智能仓库</v>
          </cell>
          <cell r="N2509" t="str">
            <v>合肥泰禾光电</v>
          </cell>
          <cell r="O2509" t="str">
            <v>284.55</v>
          </cell>
          <cell r="P2509" t="str">
            <v>3,414.60</v>
          </cell>
          <cell r="Q2509" t="str">
            <v>1,138.22</v>
          </cell>
          <cell r="R2509" t="str">
            <v>61</v>
          </cell>
          <cell r="S2509" t="str">
            <v>平均年限法(一)</v>
          </cell>
          <cell r="T2509" t="str">
            <v>在用</v>
          </cell>
          <cell r="U2509" t="str">
            <v>在建工程转入</v>
          </cell>
          <cell r="V2509" t="str">
            <v>王桂珍</v>
          </cell>
          <cell r="W2509" t="str">
            <v>2019.11.25</v>
          </cell>
          <cell r="X2509" t="str">
            <v>记--595</v>
          </cell>
        </row>
        <row r="2509">
          <cell r="AA2509" t="str">
            <v>0327</v>
          </cell>
        </row>
        <row r="2510">
          <cell r="B2510" t="str">
            <v>032700026</v>
          </cell>
          <cell r="C2510" t="str">
            <v>滑触线集电臂及附件-变轨单深堆垛机（载重1T）-综合性智能仓库设备</v>
          </cell>
          <cell r="D2510" t="str">
            <v>法勒480米</v>
          </cell>
          <cell r="E2510">
            <v>169677.04</v>
          </cell>
          <cell r="F2510">
            <v>103502.97</v>
          </cell>
          <cell r="G2510">
            <v>66174.07</v>
          </cell>
          <cell r="H2510">
            <v>0</v>
          </cell>
          <cell r="I2510" t="str">
            <v>2019.11.25</v>
          </cell>
          <cell r="J2510" t="str">
            <v>96</v>
          </cell>
          <cell r="K2510" t="str">
            <v>综合智能仓库设备</v>
          </cell>
          <cell r="L2510" t="str">
            <v>肥东制剂分厂</v>
          </cell>
          <cell r="M2510" t="str">
            <v>肥东制剂综合智能仓库</v>
          </cell>
          <cell r="N2510" t="str">
            <v>合肥泰禾光电</v>
          </cell>
          <cell r="O2510" t="str">
            <v>1,696.77</v>
          </cell>
          <cell r="P2510" t="str">
            <v>20,361.24</v>
          </cell>
          <cell r="Q2510" t="str">
            <v>6,787.08</v>
          </cell>
          <cell r="R2510" t="str">
            <v>61</v>
          </cell>
          <cell r="S2510" t="str">
            <v>平均年限法(一)</v>
          </cell>
          <cell r="T2510" t="str">
            <v>在用</v>
          </cell>
          <cell r="U2510" t="str">
            <v>在建工程转入</v>
          </cell>
          <cell r="V2510" t="str">
            <v>王桂珍</v>
          </cell>
          <cell r="W2510" t="str">
            <v>2019.11.25</v>
          </cell>
          <cell r="X2510" t="str">
            <v>记--595</v>
          </cell>
        </row>
        <row r="2510">
          <cell r="AA2510" t="str">
            <v>0327</v>
          </cell>
        </row>
        <row r="2511">
          <cell r="B2511" t="str">
            <v>032700027</v>
          </cell>
          <cell r="C2511" t="str">
            <v>链条输送机-出入库系统-综合性智能仓库设备</v>
          </cell>
          <cell r="D2511" t="str">
            <v>泰禾</v>
          </cell>
          <cell r="E2511">
            <v>11206.89</v>
          </cell>
          <cell r="F2511">
            <v>6836.27</v>
          </cell>
          <cell r="G2511">
            <v>4370.62</v>
          </cell>
          <cell r="H2511">
            <v>0</v>
          </cell>
          <cell r="I2511" t="str">
            <v>2019.11.25</v>
          </cell>
          <cell r="J2511" t="str">
            <v>96</v>
          </cell>
          <cell r="K2511" t="str">
            <v>综合智能仓库设备</v>
          </cell>
          <cell r="L2511" t="str">
            <v>肥东制剂分厂</v>
          </cell>
          <cell r="M2511" t="str">
            <v>肥东制剂综合智能仓库</v>
          </cell>
          <cell r="N2511" t="str">
            <v>合肥泰禾光电</v>
          </cell>
          <cell r="O2511" t="str">
            <v>112.07</v>
          </cell>
          <cell r="P2511" t="str">
            <v>1,344.84</v>
          </cell>
          <cell r="Q2511" t="str">
            <v>448.28</v>
          </cell>
          <cell r="R2511" t="str">
            <v>61</v>
          </cell>
          <cell r="S2511" t="str">
            <v>平均年限法(一)</v>
          </cell>
          <cell r="T2511" t="str">
            <v>在用</v>
          </cell>
          <cell r="U2511" t="str">
            <v>在建工程转入</v>
          </cell>
          <cell r="V2511" t="str">
            <v>王桂珍</v>
          </cell>
          <cell r="W2511" t="str">
            <v>2019.11.25</v>
          </cell>
          <cell r="X2511" t="str">
            <v>记--595</v>
          </cell>
        </row>
        <row r="2511">
          <cell r="AA2511" t="str">
            <v>0327</v>
          </cell>
        </row>
        <row r="2512">
          <cell r="B2512" t="str">
            <v>032700028</v>
          </cell>
          <cell r="C2512" t="str">
            <v>链条输送机-出入库系统-综合性智能仓库设备</v>
          </cell>
          <cell r="D2512" t="str">
            <v>泰禾</v>
          </cell>
          <cell r="E2512">
            <v>11206.89</v>
          </cell>
          <cell r="F2512">
            <v>6836.27</v>
          </cell>
          <cell r="G2512">
            <v>4370.62</v>
          </cell>
          <cell r="H2512">
            <v>0</v>
          </cell>
          <cell r="I2512" t="str">
            <v>2019.11.25</v>
          </cell>
          <cell r="J2512" t="str">
            <v>96</v>
          </cell>
          <cell r="K2512" t="str">
            <v>综合智能仓库设备</v>
          </cell>
          <cell r="L2512" t="str">
            <v>肥东制剂分厂</v>
          </cell>
          <cell r="M2512" t="str">
            <v>肥东制剂综合智能仓库</v>
          </cell>
          <cell r="N2512" t="str">
            <v>合肥泰禾光电</v>
          </cell>
          <cell r="O2512" t="str">
            <v>112.07</v>
          </cell>
          <cell r="P2512" t="str">
            <v>1,344.84</v>
          </cell>
          <cell r="Q2512" t="str">
            <v>448.28</v>
          </cell>
          <cell r="R2512" t="str">
            <v>61</v>
          </cell>
          <cell r="S2512" t="str">
            <v>平均年限法(一)</v>
          </cell>
          <cell r="T2512" t="str">
            <v>在用</v>
          </cell>
          <cell r="U2512" t="str">
            <v>在建工程转入</v>
          </cell>
          <cell r="V2512" t="str">
            <v>王桂珍</v>
          </cell>
          <cell r="W2512" t="str">
            <v>2019.11.25</v>
          </cell>
          <cell r="X2512" t="str">
            <v>记--595</v>
          </cell>
        </row>
        <row r="2512">
          <cell r="AA2512" t="str">
            <v>0327</v>
          </cell>
        </row>
        <row r="2513">
          <cell r="B2513" t="str">
            <v>032700029</v>
          </cell>
          <cell r="C2513" t="str">
            <v>链条输送机-出入库系统-综合性智能仓库设备</v>
          </cell>
          <cell r="D2513" t="str">
            <v>泰禾</v>
          </cell>
          <cell r="E2513">
            <v>11206.89</v>
          </cell>
          <cell r="F2513">
            <v>6836.27</v>
          </cell>
          <cell r="G2513">
            <v>4370.62</v>
          </cell>
          <cell r="H2513">
            <v>0</v>
          </cell>
          <cell r="I2513" t="str">
            <v>2019.11.25</v>
          </cell>
          <cell r="J2513" t="str">
            <v>96</v>
          </cell>
          <cell r="K2513" t="str">
            <v>综合智能仓库设备</v>
          </cell>
          <cell r="L2513" t="str">
            <v>肥东制剂分厂</v>
          </cell>
          <cell r="M2513" t="str">
            <v>肥东制剂综合智能仓库</v>
          </cell>
          <cell r="N2513" t="str">
            <v>合肥泰禾光电</v>
          </cell>
          <cell r="O2513" t="str">
            <v>112.07</v>
          </cell>
          <cell r="P2513" t="str">
            <v>1,344.84</v>
          </cell>
          <cell r="Q2513" t="str">
            <v>448.28</v>
          </cell>
          <cell r="R2513" t="str">
            <v>61</v>
          </cell>
          <cell r="S2513" t="str">
            <v>平均年限法(一)</v>
          </cell>
          <cell r="T2513" t="str">
            <v>在用</v>
          </cell>
          <cell r="U2513" t="str">
            <v>在建工程转入</v>
          </cell>
          <cell r="V2513" t="str">
            <v>王桂珍</v>
          </cell>
          <cell r="W2513" t="str">
            <v>2019.11.25</v>
          </cell>
          <cell r="X2513" t="str">
            <v>记--595</v>
          </cell>
        </row>
        <row r="2513">
          <cell r="AA2513" t="str">
            <v>0327</v>
          </cell>
        </row>
        <row r="2514">
          <cell r="B2514" t="str">
            <v>032700030</v>
          </cell>
          <cell r="C2514" t="str">
            <v>链条输送机-出入库系统-综合性智能仓库设备</v>
          </cell>
          <cell r="D2514" t="str">
            <v>泰禾</v>
          </cell>
          <cell r="E2514">
            <v>11206.89</v>
          </cell>
          <cell r="F2514">
            <v>6836.27</v>
          </cell>
          <cell r="G2514">
            <v>4370.62</v>
          </cell>
          <cell r="H2514">
            <v>0</v>
          </cell>
          <cell r="I2514" t="str">
            <v>2019.11.25</v>
          </cell>
          <cell r="J2514" t="str">
            <v>96</v>
          </cell>
          <cell r="K2514" t="str">
            <v>综合智能仓库设备</v>
          </cell>
          <cell r="L2514" t="str">
            <v>肥东制剂分厂</v>
          </cell>
          <cell r="M2514" t="str">
            <v>肥东制剂综合智能仓库</v>
          </cell>
          <cell r="N2514" t="str">
            <v>合肥泰禾光电</v>
          </cell>
          <cell r="O2514" t="str">
            <v>112.07</v>
          </cell>
          <cell r="P2514" t="str">
            <v>1,344.84</v>
          </cell>
          <cell r="Q2514" t="str">
            <v>448.28</v>
          </cell>
          <cell r="R2514" t="str">
            <v>61</v>
          </cell>
          <cell r="S2514" t="str">
            <v>平均年限法(一)</v>
          </cell>
          <cell r="T2514" t="str">
            <v>在用</v>
          </cell>
          <cell r="U2514" t="str">
            <v>在建工程转入</v>
          </cell>
          <cell r="V2514" t="str">
            <v>王桂珍</v>
          </cell>
          <cell r="W2514" t="str">
            <v>2019.11.25</v>
          </cell>
          <cell r="X2514" t="str">
            <v>记--595</v>
          </cell>
        </row>
        <row r="2514">
          <cell r="AA2514" t="str">
            <v>0327</v>
          </cell>
        </row>
        <row r="2515">
          <cell r="B2515" t="str">
            <v>032700031</v>
          </cell>
          <cell r="C2515" t="str">
            <v>链条输送机-出入库系统-综合性智能仓库设备</v>
          </cell>
          <cell r="D2515" t="str">
            <v>泰禾</v>
          </cell>
          <cell r="E2515">
            <v>11206.89</v>
          </cell>
          <cell r="F2515">
            <v>6836.27</v>
          </cell>
          <cell r="G2515">
            <v>4370.62</v>
          </cell>
          <cell r="H2515">
            <v>0</v>
          </cell>
          <cell r="I2515" t="str">
            <v>2019.11.25</v>
          </cell>
          <cell r="J2515" t="str">
            <v>96</v>
          </cell>
          <cell r="K2515" t="str">
            <v>综合智能仓库设备</v>
          </cell>
          <cell r="L2515" t="str">
            <v>肥东制剂分厂</v>
          </cell>
          <cell r="M2515" t="str">
            <v>肥东制剂综合智能仓库</v>
          </cell>
          <cell r="N2515" t="str">
            <v>合肥泰禾光电</v>
          </cell>
          <cell r="O2515" t="str">
            <v>112.07</v>
          </cell>
          <cell r="P2515" t="str">
            <v>1,344.84</v>
          </cell>
          <cell r="Q2515" t="str">
            <v>448.28</v>
          </cell>
          <cell r="R2515" t="str">
            <v>61</v>
          </cell>
          <cell r="S2515" t="str">
            <v>平均年限法(一)</v>
          </cell>
          <cell r="T2515" t="str">
            <v>在用</v>
          </cell>
          <cell r="U2515" t="str">
            <v>在建工程转入</v>
          </cell>
          <cell r="V2515" t="str">
            <v>王桂珍</v>
          </cell>
          <cell r="W2515" t="str">
            <v>2019.11.25</v>
          </cell>
          <cell r="X2515" t="str">
            <v>记--595</v>
          </cell>
        </row>
        <row r="2515">
          <cell r="AA2515" t="str">
            <v>0327</v>
          </cell>
        </row>
        <row r="2516">
          <cell r="B2516" t="str">
            <v>032700032</v>
          </cell>
          <cell r="C2516" t="str">
            <v>链条输送机-出入库系统-综合性智能仓库设备</v>
          </cell>
          <cell r="D2516" t="str">
            <v>泰禾</v>
          </cell>
          <cell r="E2516">
            <v>11206.89</v>
          </cell>
          <cell r="F2516">
            <v>6836.27</v>
          </cell>
          <cell r="G2516">
            <v>4370.62</v>
          </cell>
          <cell r="H2516">
            <v>0</v>
          </cell>
          <cell r="I2516" t="str">
            <v>2019.11.25</v>
          </cell>
          <cell r="J2516" t="str">
            <v>96</v>
          </cell>
          <cell r="K2516" t="str">
            <v>综合智能仓库设备</v>
          </cell>
          <cell r="L2516" t="str">
            <v>肥东制剂分厂</v>
          </cell>
          <cell r="M2516" t="str">
            <v>肥东制剂综合智能仓库</v>
          </cell>
          <cell r="N2516" t="str">
            <v>合肥泰禾光电</v>
          </cell>
          <cell r="O2516" t="str">
            <v>112.07</v>
          </cell>
          <cell r="P2516" t="str">
            <v>1,344.84</v>
          </cell>
          <cell r="Q2516" t="str">
            <v>448.28</v>
          </cell>
          <cell r="R2516" t="str">
            <v>61</v>
          </cell>
          <cell r="S2516" t="str">
            <v>平均年限法(一)</v>
          </cell>
          <cell r="T2516" t="str">
            <v>在用</v>
          </cell>
          <cell r="U2516" t="str">
            <v>在建工程转入</v>
          </cell>
          <cell r="V2516" t="str">
            <v>王桂珍</v>
          </cell>
          <cell r="W2516" t="str">
            <v>2019.11.25</v>
          </cell>
          <cell r="X2516" t="str">
            <v>记--595</v>
          </cell>
        </row>
        <row r="2516">
          <cell r="AA2516" t="str">
            <v>0327</v>
          </cell>
        </row>
        <row r="2517">
          <cell r="B2517" t="str">
            <v>032700033</v>
          </cell>
          <cell r="C2517" t="str">
            <v>链条输送机-出入库系统-综合性智能仓库设备</v>
          </cell>
          <cell r="D2517" t="str">
            <v>泰禾</v>
          </cell>
          <cell r="E2517">
            <v>11206.89</v>
          </cell>
          <cell r="F2517">
            <v>6836.27</v>
          </cell>
          <cell r="G2517">
            <v>4370.62</v>
          </cell>
          <cell r="H2517">
            <v>0</v>
          </cell>
          <cell r="I2517" t="str">
            <v>2019.11.25</v>
          </cell>
          <cell r="J2517" t="str">
            <v>96</v>
          </cell>
          <cell r="K2517" t="str">
            <v>综合智能仓库设备</v>
          </cell>
          <cell r="L2517" t="str">
            <v>肥东制剂分厂</v>
          </cell>
          <cell r="M2517" t="str">
            <v>肥东制剂综合智能仓库</v>
          </cell>
          <cell r="N2517" t="str">
            <v>合肥泰禾光电</v>
          </cell>
          <cell r="O2517" t="str">
            <v>112.07</v>
          </cell>
          <cell r="P2517" t="str">
            <v>1,344.84</v>
          </cell>
          <cell r="Q2517" t="str">
            <v>448.28</v>
          </cell>
          <cell r="R2517" t="str">
            <v>61</v>
          </cell>
          <cell r="S2517" t="str">
            <v>平均年限法(一)</v>
          </cell>
          <cell r="T2517" t="str">
            <v>在用</v>
          </cell>
          <cell r="U2517" t="str">
            <v>在建工程转入</v>
          </cell>
          <cell r="V2517" t="str">
            <v>王桂珍</v>
          </cell>
          <cell r="W2517" t="str">
            <v>2019.11.25</v>
          </cell>
          <cell r="X2517" t="str">
            <v>记--595</v>
          </cell>
        </row>
        <row r="2517">
          <cell r="AA2517" t="str">
            <v>0327</v>
          </cell>
        </row>
        <row r="2518">
          <cell r="B2518" t="str">
            <v>032700034</v>
          </cell>
          <cell r="C2518" t="str">
            <v>链条输送机-出入库系统-综合性智能仓库设备</v>
          </cell>
          <cell r="D2518" t="str">
            <v>泰禾</v>
          </cell>
          <cell r="E2518">
            <v>11206.89</v>
          </cell>
          <cell r="F2518">
            <v>6836.27</v>
          </cell>
          <cell r="G2518">
            <v>4370.62</v>
          </cell>
          <cell r="H2518">
            <v>0</v>
          </cell>
          <cell r="I2518" t="str">
            <v>2019.11.25</v>
          </cell>
          <cell r="J2518" t="str">
            <v>96</v>
          </cell>
          <cell r="K2518" t="str">
            <v>综合智能仓库设备</v>
          </cell>
          <cell r="L2518" t="str">
            <v>肥东制剂分厂</v>
          </cell>
          <cell r="M2518" t="str">
            <v>肥东制剂综合智能仓库</v>
          </cell>
          <cell r="N2518" t="str">
            <v>合肥泰禾光电</v>
          </cell>
          <cell r="O2518" t="str">
            <v>112.07</v>
          </cell>
          <cell r="P2518" t="str">
            <v>1,344.84</v>
          </cell>
          <cell r="Q2518" t="str">
            <v>448.28</v>
          </cell>
          <cell r="R2518" t="str">
            <v>61</v>
          </cell>
          <cell r="S2518" t="str">
            <v>平均年限法(一)</v>
          </cell>
          <cell r="T2518" t="str">
            <v>在用</v>
          </cell>
          <cell r="U2518" t="str">
            <v>在建工程转入</v>
          </cell>
          <cell r="V2518" t="str">
            <v>王桂珍</v>
          </cell>
          <cell r="W2518" t="str">
            <v>2019.11.25</v>
          </cell>
          <cell r="X2518" t="str">
            <v>记--595</v>
          </cell>
        </row>
        <row r="2518">
          <cell r="AA2518" t="str">
            <v>0327</v>
          </cell>
        </row>
        <row r="2519">
          <cell r="B2519" t="str">
            <v>032700035</v>
          </cell>
          <cell r="C2519" t="str">
            <v>链条输送机-出入库系统-综合性智能仓库设备</v>
          </cell>
          <cell r="D2519" t="str">
            <v>泰禾</v>
          </cell>
          <cell r="E2519">
            <v>11206.89</v>
          </cell>
          <cell r="F2519">
            <v>6836.27</v>
          </cell>
          <cell r="G2519">
            <v>4370.62</v>
          </cell>
          <cell r="H2519">
            <v>0</v>
          </cell>
          <cell r="I2519" t="str">
            <v>2019.11.25</v>
          </cell>
          <cell r="J2519" t="str">
            <v>96</v>
          </cell>
          <cell r="K2519" t="str">
            <v>综合智能仓库设备</v>
          </cell>
          <cell r="L2519" t="str">
            <v>肥东制剂分厂</v>
          </cell>
          <cell r="M2519" t="str">
            <v>肥东制剂综合智能仓库</v>
          </cell>
          <cell r="N2519" t="str">
            <v>合肥泰禾光电</v>
          </cell>
          <cell r="O2519" t="str">
            <v>112.07</v>
          </cell>
          <cell r="P2519" t="str">
            <v>1,344.84</v>
          </cell>
          <cell r="Q2519" t="str">
            <v>448.28</v>
          </cell>
          <cell r="R2519" t="str">
            <v>61</v>
          </cell>
          <cell r="S2519" t="str">
            <v>平均年限法(一)</v>
          </cell>
          <cell r="T2519" t="str">
            <v>在用</v>
          </cell>
          <cell r="U2519" t="str">
            <v>在建工程转入</v>
          </cell>
          <cell r="V2519" t="str">
            <v>王桂珍</v>
          </cell>
          <cell r="W2519" t="str">
            <v>2019.11.25</v>
          </cell>
          <cell r="X2519" t="str">
            <v>记--595</v>
          </cell>
        </row>
        <row r="2519">
          <cell r="AA2519" t="str">
            <v>0327</v>
          </cell>
        </row>
        <row r="2520">
          <cell r="B2520" t="str">
            <v>032700036</v>
          </cell>
          <cell r="C2520" t="str">
            <v>链条输送机-出入库系统-综合性智能仓库设备</v>
          </cell>
          <cell r="D2520" t="str">
            <v>泰禾</v>
          </cell>
          <cell r="E2520">
            <v>11206.89</v>
          </cell>
          <cell r="F2520">
            <v>6836.27</v>
          </cell>
          <cell r="G2520">
            <v>4370.62</v>
          </cell>
          <cell r="H2520">
            <v>0</v>
          </cell>
          <cell r="I2520" t="str">
            <v>2019.11.25</v>
          </cell>
          <cell r="J2520" t="str">
            <v>96</v>
          </cell>
          <cell r="K2520" t="str">
            <v>综合智能仓库设备</v>
          </cell>
          <cell r="L2520" t="str">
            <v>肥东制剂分厂</v>
          </cell>
          <cell r="M2520" t="str">
            <v>肥东制剂综合智能仓库</v>
          </cell>
          <cell r="N2520" t="str">
            <v>合肥泰禾光电</v>
          </cell>
          <cell r="O2520" t="str">
            <v>112.07</v>
          </cell>
          <cell r="P2520" t="str">
            <v>1,344.84</v>
          </cell>
          <cell r="Q2520" t="str">
            <v>448.28</v>
          </cell>
          <cell r="R2520" t="str">
            <v>61</v>
          </cell>
          <cell r="S2520" t="str">
            <v>平均年限法(一)</v>
          </cell>
          <cell r="T2520" t="str">
            <v>在用</v>
          </cell>
          <cell r="U2520" t="str">
            <v>在建工程转入</v>
          </cell>
          <cell r="V2520" t="str">
            <v>王桂珍</v>
          </cell>
          <cell r="W2520" t="str">
            <v>2019.11.25</v>
          </cell>
          <cell r="X2520" t="str">
            <v>记--595</v>
          </cell>
        </row>
        <row r="2520">
          <cell r="AA2520" t="str">
            <v>0327</v>
          </cell>
        </row>
        <row r="2521">
          <cell r="B2521" t="str">
            <v>032700037</v>
          </cell>
          <cell r="C2521" t="str">
            <v>链条输送机-出入库系统-综合性智能仓库设备</v>
          </cell>
          <cell r="D2521" t="str">
            <v>泰禾</v>
          </cell>
          <cell r="E2521">
            <v>11206.89</v>
          </cell>
          <cell r="F2521">
            <v>6836.27</v>
          </cell>
          <cell r="G2521">
            <v>4370.62</v>
          </cell>
          <cell r="H2521">
            <v>0</v>
          </cell>
          <cell r="I2521" t="str">
            <v>2019.11.25</v>
          </cell>
          <cell r="J2521" t="str">
            <v>96</v>
          </cell>
          <cell r="K2521" t="str">
            <v>综合智能仓库设备</v>
          </cell>
          <cell r="L2521" t="str">
            <v>肥东制剂分厂</v>
          </cell>
          <cell r="M2521" t="str">
            <v>肥东制剂综合智能仓库</v>
          </cell>
          <cell r="N2521" t="str">
            <v>合肥泰禾光电</v>
          </cell>
          <cell r="O2521" t="str">
            <v>112.07</v>
          </cell>
          <cell r="P2521" t="str">
            <v>1,344.84</v>
          </cell>
          <cell r="Q2521" t="str">
            <v>448.28</v>
          </cell>
          <cell r="R2521" t="str">
            <v>61</v>
          </cell>
          <cell r="S2521" t="str">
            <v>平均年限法(一)</v>
          </cell>
          <cell r="T2521" t="str">
            <v>在用</v>
          </cell>
          <cell r="U2521" t="str">
            <v>在建工程转入</v>
          </cell>
          <cell r="V2521" t="str">
            <v>王桂珍</v>
          </cell>
          <cell r="W2521" t="str">
            <v>2019.11.25</v>
          </cell>
          <cell r="X2521" t="str">
            <v>记--595</v>
          </cell>
        </row>
        <row r="2521">
          <cell r="AA2521" t="str">
            <v>0327</v>
          </cell>
        </row>
        <row r="2522">
          <cell r="B2522" t="str">
            <v>032700038</v>
          </cell>
          <cell r="C2522" t="str">
            <v>链条输送机-出入库系统-综合性智能仓库设备</v>
          </cell>
          <cell r="D2522" t="str">
            <v>泰禾</v>
          </cell>
          <cell r="E2522">
            <v>11206.89</v>
          </cell>
          <cell r="F2522">
            <v>6836.27</v>
          </cell>
          <cell r="G2522">
            <v>4370.62</v>
          </cell>
          <cell r="H2522">
            <v>0</v>
          </cell>
          <cell r="I2522" t="str">
            <v>2019.11.25</v>
          </cell>
          <cell r="J2522" t="str">
            <v>96</v>
          </cell>
          <cell r="K2522" t="str">
            <v>综合智能仓库设备</v>
          </cell>
          <cell r="L2522" t="str">
            <v>肥东制剂分厂</v>
          </cell>
          <cell r="M2522" t="str">
            <v>肥东制剂综合智能仓库</v>
          </cell>
          <cell r="N2522" t="str">
            <v>合肥泰禾光电</v>
          </cell>
          <cell r="O2522" t="str">
            <v>112.07</v>
          </cell>
          <cell r="P2522" t="str">
            <v>1,344.84</v>
          </cell>
          <cell r="Q2522" t="str">
            <v>448.28</v>
          </cell>
          <cell r="R2522" t="str">
            <v>61</v>
          </cell>
          <cell r="S2522" t="str">
            <v>平均年限法(一)</v>
          </cell>
          <cell r="T2522" t="str">
            <v>在用</v>
          </cell>
          <cell r="U2522" t="str">
            <v>在建工程转入</v>
          </cell>
          <cell r="V2522" t="str">
            <v>王桂珍</v>
          </cell>
          <cell r="W2522" t="str">
            <v>2019.11.25</v>
          </cell>
          <cell r="X2522" t="str">
            <v>记--595</v>
          </cell>
        </row>
        <row r="2522">
          <cell r="AA2522" t="str">
            <v>0327</v>
          </cell>
        </row>
        <row r="2523">
          <cell r="B2523" t="str">
            <v>032700039</v>
          </cell>
          <cell r="C2523" t="str">
            <v>链条输送机-出入库系统-综合性智能仓库设备</v>
          </cell>
          <cell r="D2523" t="str">
            <v>泰禾</v>
          </cell>
          <cell r="E2523">
            <v>11206.89</v>
          </cell>
          <cell r="F2523">
            <v>6836.27</v>
          </cell>
          <cell r="G2523">
            <v>4370.62</v>
          </cell>
          <cell r="H2523">
            <v>0</v>
          </cell>
          <cell r="I2523" t="str">
            <v>2019.11.25</v>
          </cell>
          <cell r="J2523" t="str">
            <v>96</v>
          </cell>
          <cell r="K2523" t="str">
            <v>综合智能仓库设备</v>
          </cell>
          <cell r="L2523" t="str">
            <v>肥东制剂分厂</v>
          </cell>
          <cell r="M2523" t="str">
            <v>肥东制剂综合智能仓库</v>
          </cell>
          <cell r="N2523" t="str">
            <v>合肥泰禾光电</v>
          </cell>
          <cell r="O2523" t="str">
            <v>112.07</v>
          </cell>
          <cell r="P2523" t="str">
            <v>1,344.84</v>
          </cell>
          <cell r="Q2523" t="str">
            <v>448.28</v>
          </cell>
          <cell r="R2523" t="str">
            <v>61</v>
          </cell>
          <cell r="S2523" t="str">
            <v>平均年限法(一)</v>
          </cell>
          <cell r="T2523" t="str">
            <v>在用</v>
          </cell>
          <cell r="U2523" t="str">
            <v>在建工程转入</v>
          </cell>
          <cell r="V2523" t="str">
            <v>王桂珍</v>
          </cell>
          <cell r="W2523" t="str">
            <v>2019.11.25</v>
          </cell>
          <cell r="X2523" t="str">
            <v>记--595</v>
          </cell>
        </row>
        <row r="2523">
          <cell r="AA2523" t="str">
            <v>0327</v>
          </cell>
        </row>
        <row r="2524">
          <cell r="B2524" t="str">
            <v>032700040</v>
          </cell>
          <cell r="C2524" t="str">
            <v>链条输送机-出入库系统-综合性智能仓库设备</v>
          </cell>
          <cell r="D2524" t="str">
            <v>泰禾</v>
          </cell>
          <cell r="E2524">
            <v>11206.89</v>
          </cell>
          <cell r="F2524">
            <v>6836.27</v>
          </cell>
          <cell r="G2524">
            <v>4370.62</v>
          </cell>
          <cell r="H2524">
            <v>0</v>
          </cell>
          <cell r="I2524" t="str">
            <v>2019.11.25</v>
          </cell>
          <cell r="J2524" t="str">
            <v>96</v>
          </cell>
          <cell r="K2524" t="str">
            <v>综合智能仓库设备</v>
          </cell>
          <cell r="L2524" t="str">
            <v>肥东制剂分厂</v>
          </cell>
          <cell r="M2524" t="str">
            <v>肥东制剂综合智能仓库</v>
          </cell>
          <cell r="N2524" t="str">
            <v>合肥泰禾光电</v>
          </cell>
          <cell r="O2524" t="str">
            <v>112.07</v>
          </cell>
          <cell r="P2524" t="str">
            <v>1,344.84</v>
          </cell>
          <cell r="Q2524" t="str">
            <v>448.28</v>
          </cell>
          <cell r="R2524" t="str">
            <v>61</v>
          </cell>
          <cell r="S2524" t="str">
            <v>平均年限法(一)</v>
          </cell>
          <cell r="T2524" t="str">
            <v>在用</v>
          </cell>
          <cell r="U2524" t="str">
            <v>在建工程转入</v>
          </cell>
          <cell r="V2524" t="str">
            <v>王桂珍</v>
          </cell>
          <cell r="W2524" t="str">
            <v>2019.11.25</v>
          </cell>
          <cell r="X2524" t="str">
            <v>记--595</v>
          </cell>
        </row>
        <row r="2524">
          <cell r="AA2524" t="str">
            <v>0327</v>
          </cell>
        </row>
        <row r="2525">
          <cell r="B2525" t="str">
            <v>032700041</v>
          </cell>
          <cell r="C2525" t="str">
            <v>链条输送机-出入库系统-综合性智能仓库设备</v>
          </cell>
          <cell r="D2525" t="str">
            <v>泰禾</v>
          </cell>
          <cell r="E2525">
            <v>11206.89</v>
          </cell>
          <cell r="F2525">
            <v>6836.27</v>
          </cell>
          <cell r="G2525">
            <v>4370.62</v>
          </cell>
          <cell r="H2525">
            <v>0</v>
          </cell>
          <cell r="I2525" t="str">
            <v>2019.11.25</v>
          </cell>
          <cell r="J2525" t="str">
            <v>96</v>
          </cell>
          <cell r="K2525" t="str">
            <v>综合智能仓库设备</v>
          </cell>
          <cell r="L2525" t="str">
            <v>肥东制剂分厂</v>
          </cell>
          <cell r="M2525" t="str">
            <v>肥东制剂综合智能仓库</v>
          </cell>
          <cell r="N2525" t="str">
            <v>合肥泰禾光电</v>
          </cell>
          <cell r="O2525" t="str">
            <v>112.07</v>
          </cell>
          <cell r="P2525" t="str">
            <v>1,344.84</v>
          </cell>
          <cell r="Q2525" t="str">
            <v>448.28</v>
          </cell>
          <cell r="R2525" t="str">
            <v>61</v>
          </cell>
          <cell r="S2525" t="str">
            <v>平均年限法(一)</v>
          </cell>
          <cell r="T2525" t="str">
            <v>在用</v>
          </cell>
          <cell r="U2525" t="str">
            <v>在建工程转入</v>
          </cell>
          <cell r="V2525" t="str">
            <v>王桂珍</v>
          </cell>
          <cell r="W2525" t="str">
            <v>2019.11.25</v>
          </cell>
          <cell r="X2525" t="str">
            <v>记--595</v>
          </cell>
        </row>
        <row r="2525">
          <cell r="AA2525" t="str">
            <v>0327</v>
          </cell>
        </row>
        <row r="2526">
          <cell r="B2526" t="str">
            <v>032700042</v>
          </cell>
          <cell r="C2526" t="str">
            <v>链条输送机-出入库系统-综合性智能仓库设备</v>
          </cell>
          <cell r="D2526" t="str">
            <v>泰禾</v>
          </cell>
          <cell r="E2526">
            <v>11206.89</v>
          </cell>
          <cell r="F2526">
            <v>6836.27</v>
          </cell>
          <cell r="G2526">
            <v>4370.62</v>
          </cell>
          <cell r="H2526">
            <v>0</v>
          </cell>
          <cell r="I2526" t="str">
            <v>2019.11.25</v>
          </cell>
          <cell r="J2526" t="str">
            <v>96</v>
          </cell>
          <cell r="K2526" t="str">
            <v>综合智能仓库设备</v>
          </cell>
          <cell r="L2526" t="str">
            <v>肥东制剂分厂</v>
          </cell>
          <cell r="M2526" t="str">
            <v>肥东制剂综合智能仓库</v>
          </cell>
          <cell r="N2526" t="str">
            <v>合肥泰禾光电</v>
          </cell>
          <cell r="O2526" t="str">
            <v>112.07</v>
          </cell>
          <cell r="P2526" t="str">
            <v>1,344.84</v>
          </cell>
          <cell r="Q2526" t="str">
            <v>448.28</v>
          </cell>
          <cell r="R2526" t="str">
            <v>61</v>
          </cell>
          <cell r="S2526" t="str">
            <v>平均年限法(一)</v>
          </cell>
          <cell r="T2526" t="str">
            <v>在用</v>
          </cell>
          <cell r="U2526" t="str">
            <v>在建工程转入</v>
          </cell>
          <cell r="V2526" t="str">
            <v>王桂珍</v>
          </cell>
          <cell r="W2526" t="str">
            <v>2019.11.25</v>
          </cell>
          <cell r="X2526" t="str">
            <v>记--595</v>
          </cell>
        </row>
        <row r="2526">
          <cell r="AA2526" t="str">
            <v>0327</v>
          </cell>
        </row>
        <row r="2527">
          <cell r="B2527" t="str">
            <v>032700043</v>
          </cell>
          <cell r="C2527" t="str">
            <v>电气控制系统-出入库系统-综合性智能仓库设备</v>
          </cell>
          <cell r="D2527" t="str">
            <v>泰禾</v>
          </cell>
          <cell r="E2527">
            <v>68965.52</v>
          </cell>
          <cell r="F2527">
            <v>42069.26</v>
          </cell>
          <cell r="G2527">
            <v>26896.26</v>
          </cell>
          <cell r="H2527">
            <v>0</v>
          </cell>
          <cell r="I2527" t="str">
            <v>2019.11.25</v>
          </cell>
          <cell r="J2527" t="str">
            <v>96</v>
          </cell>
          <cell r="K2527" t="str">
            <v>综合智能仓库设备</v>
          </cell>
          <cell r="L2527" t="str">
            <v>肥东制剂分厂</v>
          </cell>
          <cell r="M2527" t="str">
            <v>肥东制剂综合智能仓库</v>
          </cell>
          <cell r="N2527" t="str">
            <v>合肥泰禾光电</v>
          </cell>
          <cell r="O2527" t="str">
            <v>689.66</v>
          </cell>
          <cell r="P2527" t="str">
            <v>8,275.92</v>
          </cell>
          <cell r="Q2527" t="str">
            <v>2,758.62</v>
          </cell>
          <cell r="R2527" t="str">
            <v>61</v>
          </cell>
          <cell r="S2527" t="str">
            <v>平均年限法(一)</v>
          </cell>
          <cell r="T2527" t="str">
            <v>在用</v>
          </cell>
          <cell r="U2527" t="str">
            <v>在建工程转入</v>
          </cell>
          <cell r="V2527" t="str">
            <v>王桂珍</v>
          </cell>
          <cell r="W2527" t="str">
            <v>2019.11.25</v>
          </cell>
          <cell r="X2527" t="str">
            <v>记--595</v>
          </cell>
        </row>
        <row r="2527">
          <cell r="AA2527" t="str">
            <v>0327</v>
          </cell>
        </row>
        <row r="2528">
          <cell r="B2528" t="str">
            <v>032700044</v>
          </cell>
          <cell r="C2528" t="str">
            <v>主配电柜-出入库系统-综合性智能仓库设备</v>
          </cell>
          <cell r="D2528" t="str">
            <v>泰禾</v>
          </cell>
          <cell r="E2528">
            <v>17241.38</v>
          </cell>
          <cell r="F2528">
            <v>10517.01</v>
          </cell>
          <cell r="G2528">
            <v>6724.37</v>
          </cell>
          <cell r="H2528">
            <v>0</v>
          </cell>
          <cell r="I2528" t="str">
            <v>2019.11.25</v>
          </cell>
          <cell r="J2528" t="str">
            <v>96</v>
          </cell>
          <cell r="K2528" t="str">
            <v>综合智能仓库设备</v>
          </cell>
          <cell r="L2528" t="str">
            <v>肥东制剂分厂</v>
          </cell>
          <cell r="M2528" t="str">
            <v>肥东制剂综合智能仓库</v>
          </cell>
          <cell r="N2528" t="str">
            <v>合肥泰禾光电</v>
          </cell>
          <cell r="O2528" t="str">
            <v>172.41</v>
          </cell>
          <cell r="P2528" t="str">
            <v>2,068.92</v>
          </cell>
          <cell r="Q2528" t="str">
            <v>689.66</v>
          </cell>
          <cell r="R2528" t="str">
            <v>61</v>
          </cell>
          <cell r="S2528" t="str">
            <v>平均年限法(一)</v>
          </cell>
          <cell r="T2528" t="str">
            <v>在用</v>
          </cell>
          <cell r="U2528" t="str">
            <v>在建工程转入</v>
          </cell>
          <cell r="V2528" t="str">
            <v>王桂珍</v>
          </cell>
          <cell r="W2528" t="str">
            <v>2019.11.25</v>
          </cell>
          <cell r="X2528" t="str">
            <v>记--595</v>
          </cell>
        </row>
        <row r="2528">
          <cell r="AA2528" t="str">
            <v>0327</v>
          </cell>
        </row>
        <row r="2529">
          <cell r="B2529" t="str">
            <v>032700045</v>
          </cell>
          <cell r="C2529" t="str">
            <v>外形检测-出入库系统-综合性智能仓库设备</v>
          </cell>
          <cell r="D2529" t="str">
            <v>泰禾</v>
          </cell>
          <cell r="E2529">
            <v>3017.24</v>
          </cell>
          <cell r="F2529">
            <v>1840.37</v>
          </cell>
          <cell r="G2529">
            <v>1176.87</v>
          </cell>
          <cell r="H2529">
            <v>0</v>
          </cell>
          <cell r="I2529" t="str">
            <v>2019.11.25</v>
          </cell>
          <cell r="J2529" t="str">
            <v>96</v>
          </cell>
          <cell r="K2529" t="str">
            <v>综合智能仓库设备</v>
          </cell>
          <cell r="L2529" t="str">
            <v>肥东制剂分厂</v>
          </cell>
          <cell r="M2529" t="str">
            <v>肥东制剂综合智能仓库</v>
          </cell>
          <cell r="N2529" t="str">
            <v>合肥泰禾光电</v>
          </cell>
          <cell r="O2529" t="str">
            <v>30.17</v>
          </cell>
          <cell r="P2529" t="str">
            <v>362.04</v>
          </cell>
          <cell r="Q2529" t="str">
            <v>120.69</v>
          </cell>
          <cell r="R2529" t="str">
            <v>61</v>
          </cell>
          <cell r="S2529" t="str">
            <v>平均年限法(一)</v>
          </cell>
          <cell r="T2529" t="str">
            <v>在用</v>
          </cell>
          <cell r="U2529" t="str">
            <v>在建工程转入</v>
          </cell>
          <cell r="V2529" t="str">
            <v>王桂珍</v>
          </cell>
          <cell r="W2529" t="str">
            <v>2019.11.25</v>
          </cell>
          <cell r="X2529" t="str">
            <v>记--595</v>
          </cell>
        </row>
        <row r="2529">
          <cell r="AA2529" t="str">
            <v>0327</v>
          </cell>
        </row>
        <row r="2530">
          <cell r="B2530" t="str">
            <v>032700046</v>
          </cell>
          <cell r="C2530" t="str">
            <v>外形检测-出入库系统-综合性智能仓库设备</v>
          </cell>
          <cell r="D2530" t="str">
            <v>泰禾</v>
          </cell>
          <cell r="E2530">
            <v>3017.24</v>
          </cell>
          <cell r="F2530">
            <v>1840.37</v>
          </cell>
          <cell r="G2530">
            <v>1176.87</v>
          </cell>
          <cell r="H2530">
            <v>0</v>
          </cell>
          <cell r="I2530" t="str">
            <v>2019.11.25</v>
          </cell>
          <cell r="J2530" t="str">
            <v>96</v>
          </cell>
          <cell r="K2530" t="str">
            <v>综合智能仓库设备</v>
          </cell>
          <cell r="L2530" t="str">
            <v>肥东制剂分厂</v>
          </cell>
          <cell r="M2530" t="str">
            <v>肥东制剂综合智能仓库</v>
          </cell>
          <cell r="N2530" t="str">
            <v>合肥泰禾光电</v>
          </cell>
          <cell r="O2530" t="str">
            <v>30.17</v>
          </cell>
          <cell r="P2530" t="str">
            <v>362.04</v>
          </cell>
          <cell r="Q2530" t="str">
            <v>120.69</v>
          </cell>
          <cell r="R2530" t="str">
            <v>61</v>
          </cell>
          <cell r="S2530" t="str">
            <v>平均年限法(一)</v>
          </cell>
          <cell r="T2530" t="str">
            <v>在用</v>
          </cell>
          <cell r="U2530" t="str">
            <v>在建工程转入</v>
          </cell>
          <cell r="V2530" t="str">
            <v>王桂珍</v>
          </cell>
          <cell r="W2530" t="str">
            <v>2019.11.25</v>
          </cell>
          <cell r="X2530" t="str">
            <v>记--595</v>
          </cell>
        </row>
        <row r="2530">
          <cell r="AA2530" t="str">
            <v>0327</v>
          </cell>
        </row>
        <row r="2531">
          <cell r="B2531" t="str">
            <v>032700047</v>
          </cell>
          <cell r="C2531" t="str">
            <v>外形检测-出入库系统-综合性智能仓库设备</v>
          </cell>
          <cell r="D2531" t="str">
            <v>泰禾</v>
          </cell>
          <cell r="E2531">
            <v>3017.24</v>
          </cell>
          <cell r="F2531">
            <v>1840.37</v>
          </cell>
          <cell r="G2531">
            <v>1176.87</v>
          </cell>
          <cell r="H2531">
            <v>0</v>
          </cell>
          <cell r="I2531" t="str">
            <v>2019.11.25</v>
          </cell>
          <cell r="J2531" t="str">
            <v>96</v>
          </cell>
          <cell r="K2531" t="str">
            <v>综合智能仓库设备</v>
          </cell>
          <cell r="L2531" t="str">
            <v>肥东制剂分厂</v>
          </cell>
          <cell r="M2531" t="str">
            <v>肥东制剂综合智能仓库</v>
          </cell>
          <cell r="N2531" t="str">
            <v>合肥泰禾光电</v>
          </cell>
          <cell r="O2531" t="str">
            <v>30.17</v>
          </cell>
          <cell r="P2531" t="str">
            <v>362.04</v>
          </cell>
          <cell r="Q2531" t="str">
            <v>120.69</v>
          </cell>
          <cell r="R2531" t="str">
            <v>61</v>
          </cell>
          <cell r="S2531" t="str">
            <v>平均年限法(一)</v>
          </cell>
          <cell r="T2531" t="str">
            <v>在用</v>
          </cell>
          <cell r="U2531" t="str">
            <v>在建工程转入</v>
          </cell>
          <cell r="V2531" t="str">
            <v>王桂珍</v>
          </cell>
          <cell r="W2531" t="str">
            <v>2019.11.25</v>
          </cell>
          <cell r="X2531" t="str">
            <v>记--595</v>
          </cell>
        </row>
        <row r="2531">
          <cell r="AA2531" t="str">
            <v>0327</v>
          </cell>
        </row>
        <row r="2532">
          <cell r="B2532" t="str">
            <v>032700048</v>
          </cell>
          <cell r="C2532" t="str">
            <v>外形检测-出入库系统-综合性智能仓库设备</v>
          </cell>
          <cell r="D2532" t="str">
            <v>泰禾</v>
          </cell>
          <cell r="E2532">
            <v>3017.24</v>
          </cell>
          <cell r="F2532">
            <v>1840.37</v>
          </cell>
          <cell r="G2532">
            <v>1176.87</v>
          </cell>
          <cell r="H2532">
            <v>0</v>
          </cell>
          <cell r="I2532" t="str">
            <v>2019.11.25</v>
          </cell>
          <cell r="J2532" t="str">
            <v>96</v>
          </cell>
          <cell r="K2532" t="str">
            <v>综合智能仓库设备</v>
          </cell>
          <cell r="L2532" t="str">
            <v>肥东制剂分厂</v>
          </cell>
          <cell r="M2532" t="str">
            <v>肥东制剂综合智能仓库</v>
          </cell>
          <cell r="N2532" t="str">
            <v>合肥泰禾光电</v>
          </cell>
          <cell r="O2532" t="str">
            <v>30.17</v>
          </cell>
          <cell r="P2532" t="str">
            <v>362.04</v>
          </cell>
          <cell r="Q2532" t="str">
            <v>120.69</v>
          </cell>
          <cell r="R2532" t="str">
            <v>61</v>
          </cell>
          <cell r="S2532" t="str">
            <v>平均年限法(一)</v>
          </cell>
          <cell r="T2532" t="str">
            <v>在用</v>
          </cell>
          <cell r="U2532" t="str">
            <v>在建工程转入</v>
          </cell>
          <cell r="V2532" t="str">
            <v>王桂珍</v>
          </cell>
          <cell r="W2532" t="str">
            <v>2019.11.25</v>
          </cell>
          <cell r="X2532" t="str">
            <v>记--595</v>
          </cell>
        </row>
        <row r="2532">
          <cell r="AA2532" t="str">
            <v>0327</v>
          </cell>
        </row>
        <row r="2533">
          <cell r="B2533" t="str">
            <v>032700049</v>
          </cell>
          <cell r="C2533" t="str">
            <v>外形检测-出入库系统-综合性智能仓库设备</v>
          </cell>
          <cell r="D2533" t="str">
            <v>泰禾</v>
          </cell>
          <cell r="E2533">
            <v>3017.24</v>
          </cell>
          <cell r="F2533">
            <v>1840.37</v>
          </cell>
          <cell r="G2533">
            <v>1176.87</v>
          </cell>
          <cell r="H2533">
            <v>0</v>
          </cell>
          <cell r="I2533" t="str">
            <v>2019.11.25</v>
          </cell>
          <cell r="J2533" t="str">
            <v>96</v>
          </cell>
          <cell r="K2533" t="str">
            <v>综合智能仓库设备</v>
          </cell>
          <cell r="L2533" t="str">
            <v>肥东制剂分厂</v>
          </cell>
          <cell r="M2533" t="str">
            <v>肥东制剂综合智能仓库</v>
          </cell>
          <cell r="N2533" t="str">
            <v>合肥泰禾光电</v>
          </cell>
          <cell r="O2533" t="str">
            <v>30.17</v>
          </cell>
          <cell r="P2533" t="str">
            <v>362.04</v>
          </cell>
          <cell r="Q2533" t="str">
            <v>120.69</v>
          </cell>
          <cell r="R2533" t="str">
            <v>61</v>
          </cell>
          <cell r="S2533" t="str">
            <v>平均年限法(一)</v>
          </cell>
          <cell r="T2533" t="str">
            <v>在用</v>
          </cell>
          <cell r="U2533" t="str">
            <v>在建工程转入</v>
          </cell>
          <cell r="V2533" t="str">
            <v>王桂珍</v>
          </cell>
          <cell r="W2533" t="str">
            <v>2019.11.25</v>
          </cell>
          <cell r="X2533" t="str">
            <v>记--595</v>
          </cell>
        </row>
        <row r="2533">
          <cell r="AA2533" t="str">
            <v>0327</v>
          </cell>
        </row>
        <row r="2534">
          <cell r="B2534" t="str">
            <v>032700050</v>
          </cell>
          <cell r="C2534" t="str">
            <v>外形检测-出入库系统-综合性智能仓库设备</v>
          </cell>
          <cell r="D2534" t="str">
            <v>泰禾</v>
          </cell>
          <cell r="E2534">
            <v>3017.24</v>
          </cell>
          <cell r="F2534">
            <v>1840.37</v>
          </cell>
          <cell r="G2534">
            <v>1176.87</v>
          </cell>
          <cell r="H2534">
            <v>0</v>
          </cell>
          <cell r="I2534" t="str">
            <v>2019.11.25</v>
          </cell>
          <cell r="J2534" t="str">
            <v>96</v>
          </cell>
          <cell r="K2534" t="str">
            <v>综合智能仓库设备</v>
          </cell>
          <cell r="L2534" t="str">
            <v>肥东制剂分厂</v>
          </cell>
          <cell r="M2534" t="str">
            <v>肥东制剂综合智能仓库</v>
          </cell>
          <cell r="N2534" t="str">
            <v>合肥泰禾光电</v>
          </cell>
          <cell r="O2534" t="str">
            <v>30.17</v>
          </cell>
          <cell r="P2534" t="str">
            <v>362.04</v>
          </cell>
          <cell r="Q2534" t="str">
            <v>120.69</v>
          </cell>
          <cell r="R2534" t="str">
            <v>61</v>
          </cell>
          <cell r="S2534" t="str">
            <v>平均年限法(一)</v>
          </cell>
          <cell r="T2534" t="str">
            <v>在用</v>
          </cell>
          <cell r="U2534" t="str">
            <v>在建工程转入</v>
          </cell>
          <cell r="V2534" t="str">
            <v>王桂珍</v>
          </cell>
          <cell r="W2534" t="str">
            <v>2019.11.25</v>
          </cell>
          <cell r="X2534" t="str">
            <v>记--595</v>
          </cell>
        </row>
        <row r="2534">
          <cell r="AA2534" t="str">
            <v>0327</v>
          </cell>
        </row>
        <row r="2535">
          <cell r="B2535" t="str">
            <v>032700051</v>
          </cell>
          <cell r="C2535" t="str">
            <v>外形检测-出入库系统-综合性智能仓库设备</v>
          </cell>
          <cell r="D2535" t="str">
            <v>泰禾</v>
          </cell>
          <cell r="E2535">
            <v>3017.24</v>
          </cell>
          <cell r="F2535">
            <v>1840.37</v>
          </cell>
          <cell r="G2535">
            <v>1176.87</v>
          </cell>
          <cell r="H2535">
            <v>0</v>
          </cell>
          <cell r="I2535" t="str">
            <v>2019.11.25</v>
          </cell>
          <cell r="J2535" t="str">
            <v>96</v>
          </cell>
          <cell r="K2535" t="str">
            <v>综合智能仓库设备</v>
          </cell>
          <cell r="L2535" t="str">
            <v>肥东制剂分厂</v>
          </cell>
          <cell r="M2535" t="str">
            <v>肥东制剂综合智能仓库</v>
          </cell>
          <cell r="N2535" t="str">
            <v>合肥泰禾光电</v>
          </cell>
          <cell r="O2535" t="str">
            <v>30.17</v>
          </cell>
          <cell r="P2535" t="str">
            <v>362.04</v>
          </cell>
          <cell r="Q2535" t="str">
            <v>120.69</v>
          </cell>
          <cell r="R2535" t="str">
            <v>61</v>
          </cell>
          <cell r="S2535" t="str">
            <v>平均年限法(一)</v>
          </cell>
          <cell r="T2535" t="str">
            <v>在用</v>
          </cell>
          <cell r="U2535" t="str">
            <v>在建工程转入</v>
          </cell>
          <cell r="V2535" t="str">
            <v>王桂珍</v>
          </cell>
          <cell r="W2535" t="str">
            <v>2019.11.25</v>
          </cell>
          <cell r="X2535" t="str">
            <v>记--595</v>
          </cell>
        </row>
        <row r="2535">
          <cell r="AA2535" t="str">
            <v>0327</v>
          </cell>
        </row>
        <row r="2536">
          <cell r="B2536" t="str">
            <v>032700052</v>
          </cell>
          <cell r="C2536" t="str">
            <v>外形检测-出入库系统-综合性智能仓库设备</v>
          </cell>
          <cell r="D2536" t="str">
            <v>泰禾</v>
          </cell>
          <cell r="E2536">
            <v>3017.24</v>
          </cell>
          <cell r="F2536">
            <v>1840.37</v>
          </cell>
          <cell r="G2536">
            <v>1176.87</v>
          </cell>
          <cell r="H2536">
            <v>0</v>
          </cell>
          <cell r="I2536" t="str">
            <v>2019.11.25</v>
          </cell>
          <cell r="J2536" t="str">
            <v>96</v>
          </cell>
          <cell r="K2536" t="str">
            <v>综合智能仓库设备</v>
          </cell>
          <cell r="L2536" t="str">
            <v>肥东制剂分厂</v>
          </cell>
          <cell r="M2536" t="str">
            <v>肥东制剂综合智能仓库</v>
          </cell>
          <cell r="N2536" t="str">
            <v>合肥泰禾光电</v>
          </cell>
          <cell r="O2536" t="str">
            <v>30.17</v>
          </cell>
          <cell r="P2536" t="str">
            <v>362.04</v>
          </cell>
          <cell r="Q2536" t="str">
            <v>120.69</v>
          </cell>
          <cell r="R2536" t="str">
            <v>61</v>
          </cell>
          <cell r="S2536" t="str">
            <v>平均年限法(一)</v>
          </cell>
          <cell r="T2536" t="str">
            <v>在用</v>
          </cell>
          <cell r="U2536" t="str">
            <v>在建工程转入</v>
          </cell>
          <cell r="V2536" t="str">
            <v>王桂珍</v>
          </cell>
          <cell r="W2536" t="str">
            <v>2019.11.25</v>
          </cell>
          <cell r="X2536" t="str">
            <v>记--595</v>
          </cell>
        </row>
        <row r="2536">
          <cell r="AA2536" t="str">
            <v>0327</v>
          </cell>
        </row>
        <row r="2537">
          <cell r="B2537" t="str">
            <v>032700053</v>
          </cell>
          <cell r="C2537" t="str">
            <v>安全护栏-出入库系统-综合性智能仓库设备</v>
          </cell>
          <cell r="D2537" t="str">
            <v>泰禾</v>
          </cell>
          <cell r="E2537">
            <v>4310.34</v>
          </cell>
          <cell r="F2537">
            <v>2629.1</v>
          </cell>
          <cell r="G2537">
            <v>1681.24</v>
          </cell>
          <cell r="H2537">
            <v>0</v>
          </cell>
          <cell r="I2537" t="str">
            <v>2019.11.25</v>
          </cell>
          <cell r="J2537" t="str">
            <v>96</v>
          </cell>
          <cell r="K2537" t="str">
            <v>综合智能仓库设备</v>
          </cell>
          <cell r="L2537" t="str">
            <v>肥东制剂分厂</v>
          </cell>
          <cell r="M2537" t="str">
            <v>肥东制剂综合智能仓库</v>
          </cell>
          <cell r="N2537" t="str">
            <v>合肥泰禾光电</v>
          </cell>
          <cell r="O2537" t="str">
            <v>43.10</v>
          </cell>
          <cell r="P2537" t="str">
            <v>517.20</v>
          </cell>
          <cell r="Q2537" t="str">
            <v>172.41</v>
          </cell>
          <cell r="R2537" t="str">
            <v>61</v>
          </cell>
          <cell r="S2537" t="str">
            <v>平均年限法(一)</v>
          </cell>
          <cell r="T2537" t="str">
            <v>在用</v>
          </cell>
          <cell r="U2537" t="str">
            <v>在建工程转入</v>
          </cell>
          <cell r="V2537" t="str">
            <v>王桂珍</v>
          </cell>
          <cell r="W2537" t="str">
            <v>2019.11.25</v>
          </cell>
          <cell r="X2537" t="str">
            <v>记--595</v>
          </cell>
        </row>
        <row r="2537">
          <cell r="AA2537" t="str">
            <v>0327</v>
          </cell>
        </row>
        <row r="2538">
          <cell r="B2538" t="str">
            <v>032700054</v>
          </cell>
          <cell r="C2538" t="str">
            <v>服务器-软件-综合性智能仓库设备</v>
          </cell>
          <cell r="D2538" t="str">
            <v>IBM</v>
          </cell>
          <cell r="E2538">
            <v>18965.52</v>
          </cell>
          <cell r="F2538">
            <v>11569.26</v>
          </cell>
          <cell r="G2538">
            <v>6722.72</v>
          </cell>
          <cell r="H2538">
            <v>673.54</v>
          </cell>
          <cell r="I2538" t="str">
            <v>2019.11.25</v>
          </cell>
          <cell r="J2538" t="str">
            <v>96</v>
          </cell>
          <cell r="K2538" t="str">
            <v>综合智能仓库设备</v>
          </cell>
          <cell r="L2538" t="str">
            <v>肥东制剂分厂</v>
          </cell>
          <cell r="M2538" t="str">
            <v>肥东制剂综合智能仓库</v>
          </cell>
          <cell r="N2538" t="str">
            <v>合肥泰禾光电</v>
          </cell>
          <cell r="O2538" t="str">
            <v>189.66</v>
          </cell>
          <cell r="P2538" t="str">
            <v>2,275.92</v>
          </cell>
          <cell r="Q2538" t="str">
            <v>758.62</v>
          </cell>
          <cell r="R2538" t="str">
            <v>61</v>
          </cell>
          <cell r="S2538" t="str">
            <v>平均年限法(一)</v>
          </cell>
          <cell r="T2538" t="str">
            <v>在用</v>
          </cell>
          <cell r="U2538" t="str">
            <v>在建工程转入</v>
          </cell>
          <cell r="V2538" t="str">
            <v>王桂珍</v>
          </cell>
          <cell r="W2538" t="str">
            <v>2019.11.25</v>
          </cell>
          <cell r="X2538" t="str">
            <v>记--595</v>
          </cell>
        </row>
        <row r="2538">
          <cell r="AA2538" t="str">
            <v>0327</v>
          </cell>
        </row>
        <row r="2539">
          <cell r="B2539" t="str">
            <v>032700055</v>
          </cell>
          <cell r="C2539" t="str">
            <v>监控计算机（WCS）-软件-综合性智能仓库设备</v>
          </cell>
          <cell r="D2539" t="str">
            <v>研祥/研华15处理器（双网卡）</v>
          </cell>
          <cell r="E2539">
            <v>6896.55</v>
          </cell>
          <cell r="F2539">
            <v>4207.17</v>
          </cell>
          <cell r="G2539">
            <v>2418.24</v>
          </cell>
          <cell r="H2539">
            <v>271.14</v>
          </cell>
          <cell r="I2539" t="str">
            <v>2019.11.25</v>
          </cell>
          <cell r="J2539" t="str">
            <v>96</v>
          </cell>
          <cell r="K2539" t="str">
            <v>综合智能仓库设备</v>
          </cell>
          <cell r="L2539" t="str">
            <v>肥东制剂分厂</v>
          </cell>
          <cell r="M2539" t="str">
            <v>肥东制剂综合智能仓库</v>
          </cell>
          <cell r="N2539" t="str">
            <v>合肥泰禾光电</v>
          </cell>
          <cell r="O2539" t="str">
            <v>68.97</v>
          </cell>
          <cell r="P2539" t="str">
            <v>827.64</v>
          </cell>
          <cell r="Q2539" t="str">
            <v>275.86</v>
          </cell>
          <cell r="R2539" t="str">
            <v>61</v>
          </cell>
          <cell r="S2539" t="str">
            <v>平均年限法(一)</v>
          </cell>
          <cell r="T2539" t="str">
            <v>在用</v>
          </cell>
          <cell r="U2539" t="str">
            <v>在建工程转入</v>
          </cell>
          <cell r="V2539" t="str">
            <v>王桂珍</v>
          </cell>
          <cell r="W2539" t="str">
            <v>2019.11.25</v>
          </cell>
          <cell r="X2539" t="str">
            <v>记--595</v>
          </cell>
        </row>
        <row r="2539">
          <cell r="AA2539" t="str">
            <v>0327</v>
          </cell>
        </row>
        <row r="2540">
          <cell r="B2540" t="str">
            <v>032700056</v>
          </cell>
          <cell r="C2540" t="str">
            <v>管理计算机（WCS）-软件-综合性智能仓库设备</v>
          </cell>
          <cell r="D2540" t="str">
            <v>联想T6900C 17 6700/4GB/1TB/1G独显</v>
          </cell>
          <cell r="E2540">
            <v>4310.34</v>
          </cell>
          <cell r="F2540">
            <v>2629.1</v>
          </cell>
          <cell r="G2540">
            <v>1545.2</v>
          </cell>
          <cell r="H2540">
            <v>136.04</v>
          </cell>
          <cell r="I2540" t="str">
            <v>2019.11.25</v>
          </cell>
          <cell r="J2540" t="str">
            <v>96</v>
          </cell>
          <cell r="K2540" t="str">
            <v>综合智能仓库设备</v>
          </cell>
          <cell r="L2540" t="str">
            <v>肥东制剂分厂</v>
          </cell>
          <cell r="M2540" t="str">
            <v>肥东制剂综合智能仓库</v>
          </cell>
          <cell r="N2540" t="str">
            <v>合肥泰禾光电</v>
          </cell>
          <cell r="O2540" t="str">
            <v>43.10</v>
          </cell>
          <cell r="P2540" t="str">
            <v>517.20</v>
          </cell>
          <cell r="Q2540" t="str">
            <v>172.41</v>
          </cell>
          <cell r="R2540" t="str">
            <v>61</v>
          </cell>
          <cell r="S2540" t="str">
            <v>平均年限法(一)</v>
          </cell>
          <cell r="T2540" t="str">
            <v>在用</v>
          </cell>
          <cell r="U2540" t="str">
            <v>在建工程转入</v>
          </cell>
          <cell r="V2540" t="str">
            <v>王桂珍</v>
          </cell>
          <cell r="W2540" t="str">
            <v>2019.11.25</v>
          </cell>
          <cell r="X2540" t="str">
            <v>记--595</v>
          </cell>
        </row>
        <row r="2540">
          <cell r="AA2540" t="str">
            <v>0327</v>
          </cell>
        </row>
        <row r="2541">
          <cell r="B2541" t="str">
            <v>032700057</v>
          </cell>
          <cell r="C2541" t="str">
            <v>不间断电源UOS-软件-综合性智能仓库设备</v>
          </cell>
          <cell r="D2541" t="str">
            <v>山特3KVA</v>
          </cell>
          <cell r="E2541">
            <v>12931.03</v>
          </cell>
          <cell r="F2541">
            <v>7887.91</v>
          </cell>
          <cell r="G2541">
            <v>5043.12</v>
          </cell>
          <cell r="H2541">
            <v>0</v>
          </cell>
          <cell r="I2541" t="str">
            <v>2019.11.25</v>
          </cell>
          <cell r="J2541" t="str">
            <v>96</v>
          </cell>
          <cell r="K2541" t="str">
            <v>综合智能仓库设备</v>
          </cell>
          <cell r="L2541" t="str">
            <v>肥东制剂分厂</v>
          </cell>
          <cell r="M2541" t="str">
            <v>肥东制剂综合智能仓库</v>
          </cell>
          <cell r="N2541" t="str">
            <v>合肥泰禾光电</v>
          </cell>
          <cell r="O2541" t="str">
            <v>129.31</v>
          </cell>
          <cell r="P2541" t="str">
            <v>1,551.72</v>
          </cell>
          <cell r="Q2541" t="str">
            <v>517.24</v>
          </cell>
          <cell r="R2541" t="str">
            <v>61</v>
          </cell>
          <cell r="S2541" t="str">
            <v>平均年限法(一)</v>
          </cell>
          <cell r="T2541" t="str">
            <v>在用</v>
          </cell>
          <cell r="U2541" t="str">
            <v>在建工程转入</v>
          </cell>
          <cell r="V2541" t="str">
            <v>王桂珍</v>
          </cell>
          <cell r="W2541" t="str">
            <v>2019.11.25</v>
          </cell>
          <cell r="X2541" t="str">
            <v>记--595</v>
          </cell>
        </row>
        <row r="2541">
          <cell r="AA2541" t="str">
            <v>0327</v>
          </cell>
        </row>
        <row r="2542">
          <cell r="B2542" t="str">
            <v>032700058</v>
          </cell>
          <cell r="C2542" t="str">
            <v>手持终端-软件-综合性智能仓库设备</v>
          </cell>
          <cell r="D2542" t="str">
            <v>摩托罗拉MC3190</v>
          </cell>
          <cell r="E2542">
            <v>7327.59</v>
          </cell>
          <cell r="F2542">
            <v>4470.08</v>
          </cell>
          <cell r="G2542">
            <v>2613.76</v>
          </cell>
          <cell r="H2542">
            <v>243.75</v>
          </cell>
          <cell r="I2542" t="str">
            <v>2019.11.25</v>
          </cell>
          <cell r="J2542" t="str">
            <v>96</v>
          </cell>
          <cell r="K2542" t="str">
            <v>综合智能仓库设备</v>
          </cell>
          <cell r="L2542" t="str">
            <v>肥东制剂分厂</v>
          </cell>
          <cell r="M2542" t="str">
            <v>肥东制剂综合智能仓库</v>
          </cell>
          <cell r="N2542" t="str">
            <v>合肥泰禾光电</v>
          </cell>
          <cell r="O2542" t="str">
            <v>73.28</v>
          </cell>
          <cell r="P2542" t="str">
            <v>879.36</v>
          </cell>
          <cell r="Q2542" t="str">
            <v>293.10</v>
          </cell>
          <cell r="R2542" t="str">
            <v>61</v>
          </cell>
          <cell r="S2542" t="str">
            <v>平均年限法(一)</v>
          </cell>
          <cell r="T2542" t="str">
            <v>在用</v>
          </cell>
          <cell r="U2542" t="str">
            <v>在建工程转入</v>
          </cell>
          <cell r="V2542" t="str">
            <v>王桂珍</v>
          </cell>
          <cell r="W2542" t="str">
            <v>2019.11.25</v>
          </cell>
          <cell r="X2542" t="str">
            <v>记--595</v>
          </cell>
        </row>
        <row r="2542">
          <cell r="AA2542" t="str">
            <v>0327</v>
          </cell>
        </row>
        <row r="2543">
          <cell r="B2543" t="str">
            <v>032700059</v>
          </cell>
          <cell r="C2543" t="str">
            <v>手持终端-软件-综合性智能仓库设备</v>
          </cell>
          <cell r="D2543" t="str">
            <v>摩托罗拉MC3190</v>
          </cell>
          <cell r="E2543">
            <v>7327.59</v>
          </cell>
          <cell r="F2543">
            <v>4470.08</v>
          </cell>
          <cell r="G2543">
            <v>2613.76</v>
          </cell>
          <cell r="H2543">
            <v>243.75</v>
          </cell>
          <cell r="I2543" t="str">
            <v>2019.11.25</v>
          </cell>
          <cell r="J2543" t="str">
            <v>96</v>
          </cell>
          <cell r="K2543" t="str">
            <v>综合智能仓库设备</v>
          </cell>
          <cell r="L2543" t="str">
            <v>肥东制剂分厂</v>
          </cell>
          <cell r="M2543" t="str">
            <v>肥东制剂综合智能仓库</v>
          </cell>
          <cell r="N2543" t="str">
            <v>合肥泰禾光电</v>
          </cell>
          <cell r="O2543" t="str">
            <v>73.28</v>
          </cell>
          <cell r="P2543" t="str">
            <v>879.36</v>
          </cell>
          <cell r="Q2543" t="str">
            <v>293.10</v>
          </cell>
          <cell r="R2543" t="str">
            <v>61</v>
          </cell>
          <cell r="S2543" t="str">
            <v>平均年限法(一)</v>
          </cell>
          <cell r="T2543" t="str">
            <v>在用</v>
          </cell>
          <cell r="U2543" t="str">
            <v>在建工程转入</v>
          </cell>
          <cell r="V2543" t="str">
            <v>王桂珍</v>
          </cell>
          <cell r="W2543" t="str">
            <v>2019.11.25</v>
          </cell>
          <cell r="X2543" t="str">
            <v>记--595</v>
          </cell>
        </row>
        <row r="2543">
          <cell r="AA2543" t="str">
            <v>0327</v>
          </cell>
        </row>
        <row r="2544">
          <cell r="B2544" t="str">
            <v>032700060</v>
          </cell>
          <cell r="C2544" t="str">
            <v>LED显示屏-软件-综合性智能仓库设备</v>
          </cell>
          <cell r="D2544" t="str">
            <v>单基色05</v>
          </cell>
          <cell r="E2544">
            <v>2586.21</v>
          </cell>
          <cell r="F2544">
            <v>1577.46</v>
          </cell>
          <cell r="G2544">
            <v>173.12</v>
          </cell>
          <cell r="H2544">
            <v>835.63</v>
          </cell>
          <cell r="I2544" t="str">
            <v>2019.11.25</v>
          </cell>
          <cell r="J2544" t="str">
            <v>96</v>
          </cell>
          <cell r="K2544" t="str">
            <v>综合智能仓库设备</v>
          </cell>
          <cell r="L2544" t="str">
            <v>肥东制剂分厂</v>
          </cell>
          <cell r="M2544" t="str">
            <v>肥东制剂综合智能仓库</v>
          </cell>
          <cell r="N2544" t="str">
            <v>合肥泰禾光电</v>
          </cell>
          <cell r="O2544" t="str">
            <v>25.86</v>
          </cell>
          <cell r="P2544" t="str">
            <v>310.32</v>
          </cell>
          <cell r="Q2544" t="str">
            <v>103.45</v>
          </cell>
          <cell r="R2544" t="str">
            <v>61</v>
          </cell>
          <cell r="S2544" t="str">
            <v>平均年限法(一)</v>
          </cell>
          <cell r="T2544" t="str">
            <v>在用</v>
          </cell>
          <cell r="U2544" t="str">
            <v>在建工程转入</v>
          </cell>
          <cell r="V2544" t="str">
            <v>王桂珍</v>
          </cell>
          <cell r="W2544" t="str">
            <v>2019.11.25</v>
          </cell>
          <cell r="X2544" t="str">
            <v>记--595</v>
          </cell>
        </row>
        <row r="2544">
          <cell r="AA2544" t="str">
            <v>0327</v>
          </cell>
        </row>
        <row r="2545">
          <cell r="B2545" t="str">
            <v>032700061</v>
          </cell>
          <cell r="C2545" t="str">
            <v>LED显示屏-软件-综合性智能仓库设备</v>
          </cell>
          <cell r="D2545" t="str">
            <v>单基色05</v>
          </cell>
          <cell r="E2545">
            <v>2586.21</v>
          </cell>
          <cell r="F2545">
            <v>1577.46</v>
          </cell>
          <cell r="G2545">
            <v>173.12</v>
          </cell>
          <cell r="H2545">
            <v>835.63</v>
          </cell>
          <cell r="I2545" t="str">
            <v>2019.11.25</v>
          </cell>
          <cell r="J2545" t="str">
            <v>96</v>
          </cell>
          <cell r="K2545" t="str">
            <v>综合智能仓库设备</v>
          </cell>
          <cell r="L2545" t="str">
            <v>肥东制剂分厂</v>
          </cell>
          <cell r="M2545" t="str">
            <v>肥东制剂综合智能仓库</v>
          </cell>
          <cell r="N2545" t="str">
            <v>合肥泰禾光电</v>
          </cell>
          <cell r="O2545" t="str">
            <v>25.86</v>
          </cell>
          <cell r="P2545" t="str">
            <v>310.32</v>
          </cell>
          <cell r="Q2545" t="str">
            <v>103.45</v>
          </cell>
          <cell r="R2545" t="str">
            <v>61</v>
          </cell>
          <cell r="S2545" t="str">
            <v>平均年限法(一)</v>
          </cell>
          <cell r="T2545" t="str">
            <v>在用</v>
          </cell>
          <cell r="U2545" t="str">
            <v>在建工程转入</v>
          </cell>
          <cell r="V2545" t="str">
            <v>王桂珍</v>
          </cell>
          <cell r="W2545" t="str">
            <v>2019.11.25</v>
          </cell>
          <cell r="X2545" t="str">
            <v>记--595</v>
          </cell>
        </row>
        <row r="2545">
          <cell r="AA2545" t="str">
            <v>0327</v>
          </cell>
        </row>
        <row r="2546">
          <cell r="B2546" t="str">
            <v>032700062</v>
          </cell>
          <cell r="C2546" t="str">
            <v>LED显示屏-软件-综合性智能仓库设备</v>
          </cell>
          <cell r="D2546" t="str">
            <v>单基色05</v>
          </cell>
          <cell r="E2546">
            <v>2586.21</v>
          </cell>
          <cell r="F2546">
            <v>1577.46</v>
          </cell>
          <cell r="G2546">
            <v>173.12</v>
          </cell>
          <cell r="H2546">
            <v>835.63</v>
          </cell>
          <cell r="I2546" t="str">
            <v>2019.11.25</v>
          </cell>
          <cell r="J2546" t="str">
            <v>96</v>
          </cell>
          <cell r="K2546" t="str">
            <v>综合智能仓库设备</v>
          </cell>
          <cell r="L2546" t="str">
            <v>肥东制剂分厂</v>
          </cell>
          <cell r="M2546" t="str">
            <v>肥东制剂综合智能仓库</v>
          </cell>
          <cell r="N2546" t="str">
            <v>合肥泰禾光电</v>
          </cell>
          <cell r="O2546" t="str">
            <v>25.86</v>
          </cell>
          <cell r="P2546" t="str">
            <v>310.32</v>
          </cell>
          <cell r="Q2546" t="str">
            <v>103.45</v>
          </cell>
          <cell r="R2546" t="str">
            <v>61</v>
          </cell>
          <cell r="S2546" t="str">
            <v>平均年限法(一)</v>
          </cell>
          <cell r="T2546" t="str">
            <v>在用</v>
          </cell>
          <cell r="U2546" t="str">
            <v>在建工程转入</v>
          </cell>
          <cell r="V2546" t="str">
            <v>王桂珍</v>
          </cell>
          <cell r="W2546" t="str">
            <v>2019.11.25</v>
          </cell>
          <cell r="X2546" t="str">
            <v>记--595</v>
          </cell>
        </row>
        <row r="2546">
          <cell r="AA2546" t="str">
            <v>0327</v>
          </cell>
        </row>
        <row r="2547">
          <cell r="B2547" t="str">
            <v>032700063</v>
          </cell>
          <cell r="C2547" t="str">
            <v>LED显示屏-软件-综合性智能仓库设备</v>
          </cell>
          <cell r="D2547" t="str">
            <v>单基色05</v>
          </cell>
          <cell r="E2547">
            <v>2586.21</v>
          </cell>
          <cell r="F2547">
            <v>1577.46</v>
          </cell>
          <cell r="G2547">
            <v>173.12</v>
          </cell>
          <cell r="H2547">
            <v>835.63</v>
          </cell>
          <cell r="I2547" t="str">
            <v>2019.11.25</v>
          </cell>
          <cell r="J2547" t="str">
            <v>96</v>
          </cell>
          <cell r="K2547" t="str">
            <v>综合智能仓库设备</v>
          </cell>
          <cell r="L2547" t="str">
            <v>肥东制剂分厂</v>
          </cell>
          <cell r="M2547" t="str">
            <v>肥东制剂综合智能仓库</v>
          </cell>
          <cell r="N2547" t="str">
            <v>合肥泰禾光电</v>
          </cell>
          <cell r="O2547" t="str">
            <v>25.86</v>
          </cell>
          <cell r="P2547" t="str">
            <v>310.32</v>
          </cell>
          <cell r="Q2547" t="str">
            <v>103.45</v>
          </cell>
          <cell r="R2547" t="str">
            <v>61</v>
          </cell>
          <cell r="S2547" t="str">
            <v>平均年限法(一)</v>
          </cell>
          <cell r="T2547" t="str">
            <v>在用</v>
          </cell>
          <cell r="U2547" t="str">
            <v>在建工程转入</v>
          </cell>
          <cell r="V2547" t="str">
            <v>王桂珍</v>
          </cell>
          <cell r="W2547" t="str">
            <v>2019.11.25</v>
          </cell>
          <cell r="X2547" t="str">
            <v>记--595</v>
          </cell>
        </row>
        <row r="2547">
          <cell r="AA2547" t="str">
            <v>0327</v>
          </cell>
        </row>
        <row r="2548">
          <cell r="B2548" t="str">
            <v>032700064</v>
          </cell>
          <cell r="C2548" t="str">
            <v>LED显示屏-软件-综合性智能仓库设备</v>
          </cell>
          <cell r="D2548" t="str">
            <v>单基色05</v>
          </cell>
          <cell r="E2548">
            <v>2586.21</v>
          </cell>
          <cell r="F2548">
            <v>1577.46</v>
          </cell>
          <cell r="G2548">
            <v>173.12</v>
          </cell>
          <cell r="H2548">
            <v>835.63</v>
          </cell>
          <cell r="I2548" t="str">
            <v>2019.11.25</v>
          </cell>
          <cell r="J2548" t="str">
            <v>96</v>
          </cell>
          <cell r="K2548" t="str">
            <v>综合智能仓库设备</v>
          </cell>
          <cell r="L2548" t="str">
            <v>肥东制剂分厂</v>
          </cell>
          <cell r="M2548" t="str">
            <v>肥东制剂综合智能仓库</v>
          </cell>
          <cell r="N2548" t="str">
            <v>合肥泰禾光电</v>
          </cell>
          <cell r="O2548" t="str">
            <v>25.86</v>
          </cell>
          <cell r="P2548" t="str">
            <v>310.32</v>
          </cell>
          <cell r="Q2548" t="str">
            <v>103.45</v>
          </cell>
          <cell r="R2548" t="str">
            <v>61</v>
          </cell>
          <cell r="S2548" t="str">
            <v>平均年限法(一)</v>
          </cell>
          <cell r="T2548" t="str">
            <v>在用</v>
          </cell>
          <cell r="U2548" t="str">
            <v>在建工程转入</v>
          </cell>
          <cell r="V2548" t="str">
            <v>王桂珍</v>
          </cell>
          <cell r="W2548" t="str">
            <v>2019.11.25</v>
          </cell>
          <cell r="X2548" t="str">
            <v>记--595</v>
          </cell>
        </row>
        <row r="2548">
          <cell r="AA2548" t="str">
            <v>0327</v>
          </cell>
        </row>
        <row r="2549">
          <cell r="B2549" t="str">
            <v>032700065</v>
          </cell>
          <cell r="C2549" t="str">
            <v>LED显示屏-软件-综合性智能仓库设备</v>
          </cell>
          <cell r="D2549" t="str">
            <v>单基色05</v>
          </cell>
          <cell r="E2549">
            <v>2586.21</v>
          </cell>
          <cell r="F2549">
            <v>1577.46</v>
          </cell>
          <cell r="G2549">
            <v>173.12</v>
          </cell>
          <cell r="H2549">
            <v>835.63</v>
          </cell>
          <cell r="I2549" t="str">
            <v>2019.11.25</v>
          </cell>
          <cell r="J2549" t="str">
            <v>96</v>
          </cell>
          <cell r="K2549" t="str">
            <v>综合智能仓库设备</v>
          </cell>
          <cell r="L2549" t="str">
            <v>肥东制剂分厂</v>
          </cell>
          <cell r="M2549" t="str">
            <v>肥东制剂综合智能仓库</v>
          </cell>
          <cell r="N2549" t="str">
            <v>合肥泰禾光电</v>
          </cell>
          <cell r="O2549" t="str">
            <v>25.86</v>
          </cell>
          <cell r="P2549" t="str">
            <v>310.32</v>
          </cell>
          <cell r="Q2549" t="str">
            <v>103.45</v>
          </cell>
          <cell r="R2549" t="str">
            <v>61</v>
          </cell>
          <cell r="S2549" t="str">
            <v>平均年限法(一)</v>
          </cell>
          <cell r="T2549" t="str">
            <v>在用</v>
          </cell>
          <cell r="U2549" t="str">
            <v>在建工程转入</v>
          </cell>
          <cell r="V2549" t="str">
            <v>王桂珍</v>
          </cell>
          <cell r="W2549" t="str">
            <v>2019.11.25</v>
          </cell>
          <cell r="X2549" t="str">
            <v>记--595</v>
          </cell>
        </row>
        <row r="2549">
          <cell r="AA2549" t="str">
            <v>0327</v>
          </cell>
        </row>
        <row r="2550">
          <cell r="B2550" t="str">
            <v>032700066</v>
          </cell>
          <cell r="C2550" t="str">
            <v>LED显示屏-软件-综合性智能仓库设备</v>
          </cell>
          <cell r="D2550" t="str">
            <v>单基色05</v>
          </cell>
          <cell r="E2550">
            <v>2586.21</v>
          </cell>
          <cell r="F2550">
            <v>1577.46</v>
          </cell>
          <cell r="G2550">
            <v>173.12</v>
          </cell>
          <cell r="H2550">
            <v>835.63</v>
          </cell>
          <cell r="I2550" t="str">
            <v>2019.11.25</v>
          </cell>
          <cell r="J2550" t="str">
            <v>96</v>
          </cell>
          <cell r="K2550" t="str">
            <v>综合智能仓库设备</v>
          </cell>
          <cell r="L2550" t="str">
            <v>肥东制剂分厂</v>
          </cell>
          <cell r="M2550" t="str">
            <v>肥东制剂综合智能仓库</v>
          </cell>
          <cell r="N2550" t="str">
            <v>合肥泰禾光电</v>
          </cell>
          <cell r="O2550" t="str">
            <v>25.86</v>
          </cell>
          <cell r="P2550" t="str">
            <v>310.32</v>
          </cell>
          <cell r="Q2550" t="str">
            <v>103.45</v>
          </cell>
          <cell r="R2550" t="str">
            <v>61</v>
          </cell>
          <cell r="S2550" t="str">
            <v>平均年限法(一)</v>
          </cell>
          <cell r="T2550" t="str">
            <v>在用</v>
          </cell>
          <cell r="U2550" t="str">
            <v>在建工程转入</v>
          </cell>
          <cell r="V2550" t="str">
            <v>王桂珍</v>
          </cell>
          <cell r="W2550" t="str">
            <v>2019.11.25</v>
          </cell>
          <cell r="X2550" t="str">
            <v>记--595</v>
          </cell>
        </row>
        <row r="2550">
          <cell r="AA2550" t="str">
            <v>0327</v>
          </cell>
        </row>
        <row r="2551">
          <cell r="B2551" t="str">
            <v>032700067</v>
          </cell>
          <cell r="C2551" t="str">
            <v>LED显示屏-软件-综合性智能仓库设备</v>
          </cell>
          <cell r="D2551" t="str">
            <v>单基色05</v>
          </cell>
          <cell r="E2551">
            <v>2586.21</v>
          </cell>
          <cell r="F2551">
            <v>1577.46</v>
          </cell>
          <cell r="G2551">
            <v>173.12</v>
          </cell>
          <cell r="H2551">
            <v>835.63</v>
          </cell>
          <cell r="I2551" t="str">
            <v>2019.11.25</v>
          </cell>
          <cell r="J2551" t="str">
            <v>96</v>
          </cell>
          <cell r="K2551" t="str">
            <v>综合智能仓库设备</v>
          </cell>
          <cell r="L2551" t="str">
            <v>肥东制剂分厂</v>
          </cell>
          <cell r="M2551" t="str">
            <v>肥东制剂综合智能仓库</v>
          </cell>
          <cell r="N2551" t="str">
            <v>合肥泰禾光电</v>
          </cell>
          <cell r="O2551" t="str">
            <v>25.86</v>
          </cell>
          <cell r="P2551" t="str">
            <v>310.32</v>
          </cell>
          <cell r="Q2551" t="str">
            <v>103.45</v>
          </cell>
          <cell r="R2551" t="str">
            <v>61</v>
          </cell>
          <cell r="S2551" t="str">
            <v>平均年限法(一)</v>
          </cell>
          <cell r="T2551" t="str">
            <v>在用</v>
          </cell>
          <cell r="U2551" t="str">
            <v>在建工程转入</v>
          </cell>
          <cell r="V2551" t="str">
            <v>王桂珍</v>
          </cell>
          <cell r="W2551" t="str">
            <v>2019.11.25</v>
          </cell>
          <cell r="X2551" t="str">
            <v>记--595</v>
          </cell>
        </row>
        <row r="2551">
          <cell r="AA2551" t="str">
            <v>0327</v>
          </cell>
        </row>
        <row r="2552">
          <cell r="B2552" t="str">
            <v>032700068</v>
          </cell>
          <cell r="C2552" t="str">
            <v>LED显示屏-软件-综合性智能仓库设备</v>
          </cell>
          <cell r="D2552" t="str">
            <v>单基色05</v>
          </cell>
          <cell r="E2552">
            <v>2586.21</v>
          </cell>
          <cell r="F2552">
            <v>1577.46</v>
          </cell>
          <cell r="G2552">
            <v>173.12</v>
          </cell>
          <cell r="H2552">
            <v>835.63</v>
          </cell>
          <cell r="I2552" t="str">
            <v>2019.11.25</v>
          </cell>
          <cell r="J2552" t="str">
            <v>96</v>
          </cell>
          <cell r="K2552" t="str">
            <v>综合智能仓库设备</v>
          </cell>
          <cell r="L2552" t="str">
            <v>肥东制剂分厂</v>
          </cell>
          <cell r="M2552" t="str">
            <v>肥东制剂综合智能仓库</v>
          </cell>
          <cell r="N2552" t="str">
            <v>合肥泰禾光电</v>
          </cell>
          <cell r="O2552" t="str">
            <v>25.86</v>
          </cell>
          <cell r="P2552" t="str">
            <v>310.32</v>
          </cell>
          <cell r="Q2552" t="str">
            <v>103.45</v>
          </cell>
          <cell r="R2552" t="str">
            <v>61</v>
          </cell>
          <cell r="S2552" t="str">
            <v>平均年限法(一)</v>
          </cell>
          <cell r="T2552" t="str">
            <v>在用</v>
          </cell>
          <cell r="U2552" t="str">
            <v>在建工程转入</v>
          </cell>
          <cell r="V2552" t="str">
            <v>王桂珍</v>
          </cell>
          <cell r="W2552" t="str">
            <v>2019.11.25</v>
          </cell>
          <cell r="X2552" t="str">
            <v>记--595</v>
          </cell>
        </row>
        <row r="2552">
          <cell r="AA2552" t="str">
            <v>0327</v>
          </cell>
        </row>
        <row r="2553">
          <cell r="B2553" t="str">
            <v>032700069</v>
          </cell>
          <cell r="C2553" t="str">
            <v>LED显示屏-软件-综合性智能仓库设备</v>
          </cell>
          <cell r="D2553" t="str">
            <v>单基色05</v>
          </cell>
          <cell r="E2553">
            <v>2586.21</v>
          </cell>
          <cell r="F2553">
            <v>1577.46</v>
          </cell>
          <cell r="G2553">
            <v>173.12</v>
          </cell>
          <cell r="H2553">
            <v>835.63</v>
          </cell>
          <cell r="I2553" t="str">
            <v>2019.11.25</v>
          </cell>
          <cell r="J2553" t="str">
            <v>96</v>
          </cell>
          <cell r="K2553" t="str">
            <v>综合智能仓库设备</v>
          </cell>
          <cell r="L2553" t="str">
            <v>肥东制剂分厂</v>
          </cell>
          <cell r="M2553" t="str">
            <v>肥东制剂综合智能仓库</v>
          </cell>
          <cell r="N2553" t="str">
            <v>合肥泰禾光电</v>
          </cell>
          <cell r="O2553" t="str">
            <v>25.86</v>
          </cell>
          <cell r="P2553" t="str">
            <v>310.32</v>
          </cell>
          <cell r="Q2553" t="str">
            <v>103.45</v>
          </cell>
          <cell r="R2553" t="str">
            <v>61</v>
          </cell>
          <cell r="S2553" t="str">
            <v>平均年限法(一)</v>
          </cell>
          <cell r="T2553" t="str">
            <v>在用</v>
          </cell>
          <cell r="U2553" t="str">
            <v>在建工程转入</v>
          </cell>
          <cell r="V2553" t="str">
            <v>王桂珍</v>
          </cell>
          <cell r="W2553" t="str">
            <v>2019.11.25</v>
          </cell>
          <cell r="X2553" t="str">
            <v>记--595</v>
          </cell>
        </row>
        <row r="2553">
          <cell r="AA2553" t="str">
            <v>0327</v>
          </cell>
        </row>
        <row r="2554">
          <cell r="B2554" t="str">
            <v>032700070</v>
          </cell>
          <cell r="C2554" t="str">
            <v>LED显示屏-软件-综合性智能仓库设备</v>
          </cell>
          <cell r="D2554" t="str">
            <v>单基色05</v>
          </cell>
          <cell r="E2554">
            <v>2586.21</v>
          </cell>
          <cell r="F2554">
            <v>1577.46</v>
          </cell>
          <cell r="G2554">
            <v>173.12</v>
          </cell>
          <cell r="H2554">
            <v>835.63</v>
          </cell>
          <cell r="I2554" t="str">
            <v>2019.11.25</v>
          </cell>
          <cell r="J2554" t="str">
            <v>96</v>
          </cell>
          <cell r="K2554" t="str">
            <v>综合智能仓库设备</v>
          </cell>
          <cell r="L2554" t="str">
            <v>肥东制剂分厂</v>
          </cell>
          <cell r="M2554" t="str">
            <v>肥东制剂综合智能仓库</v>
          </cell>
          <cell r="N2554" t="str">
            <v>合肥泰禾光电</v>
          </cell>
          <cell r="O2554" t="str">
            <v>25.86</v>
          </cell>
          <cell r="P2554" t="str">
            <v>310.32</v>
          </cell>
          <cell r="Q2554" t="str">
            <v>103.45</v>
          </cell>
          <cell r="R2554" t="str">
            <v>61</v>
          </cell>
          <cell r="S2554" t="str">
            <v>平均年限法(一)</v>
          </cell>
          <cell r="T2554" t="str">
            <v>在用</v>
          </cell>
          <cell r="U2554" t="str">
            <v>在建工程转入</v>
          </cell>
          <cell r="V2554" t="str">
            <v>王桂珍</v>
          </cell>
          <cell r="W2554" t="str">
            <v>2019.11.25</v>
          </cell>
          <cell r="X2554" t="str">
            <v>记--595</v>
          </cell>
        </row>
        <row r="2554">
          <cell r="AA2554" t="str">
            <v>0327</v>
          </cell>
        </row>
        <row r="2555">
          <cell r="B2555" t="str">
            <v>032700071</v>
          </cell>
          <cell r="C2555" t="str">
            <v>LED显示屏-软件-综合性智能仓库设备</v>
          </cell>
          <cell r="D2555" t="str">
            <v>单基色05</v>
          </cell>
          <cell r="E2555">
            <v>2586.21</v>
          </cell>
          <cell r="F2555">
            <v>1577.46</v>
          </cell>
          <cell r="G2555">
            <v>173.12</v>
          </cell>
          <cell r="H2555">
            <v>835.63</v>
          </cell>
          <cell r="I2555" t="str">
            <v>2019.11.25</v>
          </cell>
          <cell r="J2555" t="str">
            <v>96</v>
          </cell>
          <cell r="K2555" t="str">
            <v>综合智能仓库设备</v>
          </cell>
          <cell r="L2555" t="str">
            <v>肥东制剂分厂</v>
          </cell>
          <cell r="M2555" t="str">
            <v>肥东制剂综合智能仓库</v>
          </cell>
          <cell r="N2555" t="str">
            <v>合肥泰禾光电</v>
          </cell>
          <cell r="O2555" t="str">
            <v>25.86</v>
          </cell>
          <cell r="P2555" t="str">
            <v>310.32</v>
          </cell>
          <cell r="Q2555" t="str">
            <v>103.45</v>
          </cell>
          <cell r="R2555" t="str">
            <v>61</v>
          </cell>
          <cell r="S2555" t="str">
            <v>平均年限法(一)</v>
          </cell>
          <cell r="T2555" t="str">
            <v>在用</v>
          </cell>
          <cell r="U2555" t="str">
            <v>在建工程转入</v>
          </cell>
          <cell r="V2555" t="str">
            <v>王桂珍</v>
          </cell>
          <cell r="W2555" t="str">
            <v>2019.11.25</v>
          </cell>
          <cell r="X2555" t="str">
            <v>记--595</v>
          </cell>
        </row>
        <row r="2555">
          <cell r="AA2555" t="str">
            <v>0327</v>
          </cell>
        </row>
        <row r="2556">
          <cell r="B2556" t="str">
            <v>032700072</v>
          </cell>
          <cell r="C2556" t="str">
            <v>LED显示屏-软件-综合性智能仓库设备</v>
          </cell>
          <cell r="D2556" t="str">
            <v>单基色05</v>
          </cell>
          <cell r="E2556">
            <v>2586.21</v>
          </cell>
          <cell r="F2556">
            <v>1577.46</v>
          </cell>
          <cell r="G2556">
            <v>173.12</v>
          </cell>
          <cell r="H2556">
            <v>835.63</v>
          </cell>
          <cell r="I2556" t="str">
            <v>2019.11.25</v>
          </cell>
          <cell r="J2556" t="str">
            <v>96</v>
          </cell>
          <cell r="K2556" t="str">
            <v>综合智能仓库设备</v>
          </cell>
          <cell r="L2556" t="str">
            <v>肥东制剂分厂</v>
          </cell>
          <cell r="M2556" t="str">
            <v>肥东制剂综合智能仓库</v>
          </cell>
          <cell r="N2556" t="str">
            <v>合肥泰禾光电</v>
          </cell>
          <cell r="O2556" t="str">
            <v>25.86</v>
          </cell>
          <cell r="P2556" t="str">
            <v>310.32</v>
          </cell>
          <cell r="Q2556" t="str">
            <v>103.45</v>
          </cell>
          <cell r="R2556" t="str">
            <v>61</v>
          </cell>
          <cell r="S2556" t="str">
            <v>平均年限法(一)</v>
          </cell>
          <cell r="T2556" t="str">
            <v>在用</v>
          </cell>
          <cell r="U2556" t="str">
            <v>在建工程转入</v>
          </cell>
          <cell r="V2556" t="str">
            <v>王桂珍</v>
          </cell>
          <cell r="W2556" t="str">
            <v>2019.11.25</v>
          </cell>
          <cell r="X2556" t="str">
            <v>记--595</v>
          </cell>
        </row>
        <row r="2556">
          <cell r="AA2556" t="str">
            <v>0327</v>
          </cell>
        </row>
        <row r="2557">
          <cell r="B2557" t="str">
            <v>032700073</v>
          </cell>
          <cell r="C2557" t="str">
            <v>LED显示屏-软件-综合性智能仓库设备</v>
          </cell>
          <cell r="D2557" t="str">
            <v>单基色05</v>
          </cell>
          <cell r="E2557">
            <v>2586.21</v>
          </cell>
          <cell r="F2557">
            <v>1577.46</v>
          </cell>
          <cell r="G2557">
            <v>173.12</v>
          </cell>
          <cell r="H2557">
            <v>835.63</v>
          </cell>
          <cell r="I2557" t="str">
            <v>2019.11.25</v>
          </cell>
          <cell r="J2557" t="str">
            <v>96</v>
          </cell>
          <cell r="K2557" t="str">
            <v>综合智能仓库设备</v>
          </cell>
          <cell r="L2557" t="str">
            <v>肥东制剂分厂</v>
          </cell>
          <cell r="M2557" t="str">
            <v>肥东制剂综合智能仓库</v>
          </cell>
          <cell r="N2557" t="str">
            <v>合肥泰禾光电</v>
          </cell>
          <cell r="O2557" t="str">
            <v>25.86</v>
          </cell>
          <cell r="P2557" t="str">
            <v>310.32</v>
          </cell>
          <cell r="Q2557" t="str">
            <v>103.45</v>
          </cell>
          <cell r="R2557" t="str">
            <v>61</v>
          </cell>
          <cell r="S2557" t="str">
            <v>平均年限法(一)</v>
          </cell>
          <cell r="T2557" t="str">
            <v>在用</v>
          </cell>
          <cell r="U2557" t="str">
            <v>在建工程转入</v>
          </cell>
          <cell r="V2557" t="str">
            <v>王桂珍</v>
          </cell>
          <cell r="W2557" t="str">
            <v>2019.11.25</v>
          </cell>
          <cell r="X2557" t="str">
            <v>记--595</v>
          </cell>
        </row>
        <row r="2557">
          <cell r="AA2557" t="str">
            <v>0327</v>
          </cell>
        </row>
        <row r="2558">
          <cell r="B2558" t="str">
            <v>032700074</v>
          </cell>
          <cell r="C2558" t="str">
            <v>LED显示屏-软件-综合性智能仓库设备</v>
          </cell>
          <cell r="D2558" t="str">
            <v>单基色05</v>
          </cell>
          <cell r="E2558">
            <v>2586.21</v>
          </cell>
          <cell r="F2558">
            <v>1577.46</v>
          </cell>
          <cell r="G2558">
            <v>173.12</v>
          </cell>
          <cell r="H2558">
            <v>835.63</v>
          </cell>
          <cell r="I2558" t="str">
            <v>2019.11.25</v>
          </cell>
          <cell r="J2558" t="str">
            <v>96</v>
          </cell>
          <cell r="K2558" t="str">
            <v>综合智能仓库设备</v>
          </cell>
          <cell r="L2558" t="str">
            <v>肥东制剂分厂</v>
          </cell>
          <cell r="M2558" t="str">
            <v>肥东制剂综合智能仓库</v>
          </cell>
          <cell r="N2558" t="str">
            <v>合肥泰禾光电</v>
          </cell>
          <cell r="O2558" t="str">
            <v>25.86</v>
          </cell>
          <cell r="P2558" t="str">
            <v>310.32</v>
          </cell>
          <cell r="Q2558" t="str">
            <v>103.45</v>
          </cell>
          <cell r="R2558" t="str">
            <v>61</v>
          </cell>
          <cell r="S2558" t="str">
            <v>平均年限法(一)</v>
          </cell>
          <cell r="T2558" t="str">
            <v>在用</v>
          </cell>
          <cell r="U2558" t="str">
            <v>在建工程转入</v>
          </cell>
          <cell r="V2558" t="str">
            <v>王桂珍</v>
          </cell>
          <cell r="W2558" t="str">
            <v>2019.11.25</v>
          </cell>
          <cell r="X2558" t="str">
            <v>记--595</v>
          </cell>
        </row>
        <row r="2558">
          <cell r="AA2558" t="str">
            <v>0327</v>
          </cell>
        </row>
        <row r="2559">
          <cell r="B2559" t="str">
            <v>032700075</v>
          </cell>
          <cell r="C2559" t="str">
            <v>LED显示屏-软件-综合性智能仓库设备</v>
          </cell>
          <cell r="D2559" t="str">
            <v>单基色05</v>
          </cell>
          <cell r="E2559">
            <v>2586.21</v>
          </cell>
          <cell r="F2559">
            <v>1577.46</v>
          </cell>
          <cell r="G2559">
            <v>173.12</v>
          </cell>
          <cell r="H2559">
            <v>835.63</v>
          </cell>
          <cell r="I2559" t="str">
            <v>2019.11.25</v>
          </cell>
          <cell r="J2559" t="str">
            <v>96</v>
          </cell>
          <cell r="K2559" t="str">
            <v>综合智能仓库设备</v>
          </cell>
          <cell r="L2559" t="str">
            <v>肥东制剂分厂</v>
          </cell>
          <cell r="M2559" t="str">
            <v>肥东制剂综合智能仓库</v>
          </cell>
          <cell r="N2559" t="str">
            <v>合肥泰禾光电</v>
          </cell>
          <cell r="O2559" t="str">
            <v>25.86</v>
          </cell>
          <cell r="P2559" t="str">
            <v>310.32</v>
          </cell>
          <cell r="Q2559" t="str">
            <v>103.45</v>
          </cell>
          <cell r="R2559" t="str">
            <v>61</v>
          </cell>
          <cell r="S2559" t="str">
            <v>平均年限法(一)</v>
          </cell>
          <cell r="T2559" t="str">
            <v>在用</v>
          </cell>
          <cell r="U2559" t="str">
            <v>在建工程转入</v>
          </cell>
          <cell r="V2559" t="str">
            <v>王桂珍</v>
          </cell>
          <cell r="W2559" t="str">
            <v>2019.11.25</v>
          </cell>
          <cell r="X2559" t="str">
            <v>记--595</v>
          </cell>
        </row>
        <row r="2559">
          <cell r="AA2559" t="str">
            <v>0327</v>
          </cell>
        </row>
        <row r="2560">
          <cell r="B2560" t="str">
            <v>032700076</v>
          </cell>
          <cell r="C2560" t="str">
            <v>无线基站-软件-综合性智能仓库设备</v>
          </cell>
          <cell r="D2560" t="str">
            <v>摩托罗拉AP7131</v>
          </cell>
          <cell r="E2560">
            <v>4310.34</v>
          </cell>
          <cell r="F2560">
            <v>2629.1</v>
          </cell>
          <cell r="G2560">
            <v>1681.24</v>
          </cell>
          <cell r="H2560">
            <v>0</v>
          </cell>
          <cell r="I2560" t="str">
            <v>2019.11.25</v>
          </cell>
          <cell r="J2560" t="str">
            <v>96</v>
          </cell>
          <cell r="K2560" t="str">
            <v>综合智能仓库设备</v>
          </cell>
          <cell r="L2560" t="str">
            <v>肥东制剂分厂</v>
          </cell>
          <cell r="M2560" t="str">
            <v>肥东制剂综合智能仓库</v>
          </cell>
          <cell r="N2560" t="str">
            <v>合肥泰禾光电</v>
          </cell>
          <cell r="O2560" t="str">
            <v>43.10</v>
          </cell>
          <cell r="P2560" t="str">
            <v>517.20</v>
          </cell>
          <cell r="Q2560" t="str">
            <v>172.41</v>
          </cell>
          <cell r="R2560" t="str">
            <v>61</v>
          </cell>
          <cell r="S2560" t="str">
            <v>平均年限法(一)</v>
          </cell>
          <cell r="T2560" t="str">
            <v>在用</v>
          </cell>
          <cell r="U2560" t="str">
            <v>在建工程转入</v>
          </cell>
          <cell r="V2560" t="str">
            <v>王桂珍</v>
          </cell>
          <cell r="W2560" t="str">
            <v>2019.11.25</v>
          </cell>
          <cell r="X2560" t="str">
            <v>记--595</v>
          </cell>
        </row>
        <row r="2560">
          <cell r="AA2560" t="str">
            <v>0327</v>
          </cell>
        </row>
        <row r="2561">
          <cell r="B2561" t="str">
            <v>032700077</v>
          </cell>
          <cell r="C2561" t="str">
            <v>条码打印机-软件-综合性智能仓库设备</v>
          </cell>
          <cell r="D2561" t="str">
            <v>Zebra4</v>
          </cell>
          <cell r="E2561">
            <v>10344.83</v>
          </cell>
          <cell r="F2561">
            <v>6310.45</v>
          </cell>
          <cell r="G2561">
            <v>4034.38</v>
          </cell>
          <cell r="H2561">
            <v>0</v>
          </cell>
          <cell r="I2561" t="str">
            <v>2019.11.25</v>
          </cell>
          <cell r="J2561" t="str">
            <v>96</v>
          </cell>
          <cell r="K2561" t="str">
            <v>综合智能仓库设备</v>
          </cell>
          <cell r="L2561" t="str">
            <v>肥东制剂分厂</v>
          </cell>
          <cell r="M2561" t="str">
            <v>肥东制剂综合智能仓库</v>
          </cell>
          <cell r="N2561" t="str">
            <v>合肥泰禾光电</v>
          </cell>
          <cell r="O2561" t="str">
            <v>103.45</v>
          </cell>
          <cell r="P2561" t="str">
            <v>1,241.40</v>
          </cell>
          <cell r="Q2561" t="str">
            <v>413.79</v>
          </cell>
          <cell r="R2561" t="str">
            <v>61</v>
          </cell>
          <cell r="S2561" t="str">
            <v>平均年限法(一)</v>
          </cell>
          <cell r="T2561" t="str">
            <v>在用</v>
          </cell>
          <cell r="U2561" t="str">
            <v>在建工程转入</v>
          </cell>
          <cell r="V2561" t="str">
            <v>王桂珍</v>
          </cell>
          <cell r="W2561" t="str">
            <v>2019.11.25</v>
          </cell>
          <cell r="X2561" t="str">
            <v>记--595</v>
          </cell>
        </row>
        <row r="2561">
          <cell r="AA2561" t="str">
            <v>0327</v>
          </cell>
        </row>
        <row r="2562">
          <cell r="B2562" t="str">
            <v>032700078</v>
          </cell>
          <cell r="C2562" t="str">
            <v>其他线揽辅材-软件-综合性智能仓库设备</v>
          </cell>
          <cell r="D2562" t="str">
            <v>Zebra4</v>
          </cell>
          <cell r="E2562">
            <v>12931.03</v>
          </cell>
          <cell r="F2562">
            <v>7887.91</v>
          </cell>
          <cell r="G2562">
            <v>5043.12</v>
          </cell>
          <cell r="H2562">
            <v>0</v>
          </cell>
          <cell r="I2562" t="str">
            <v>2019.11.25</v>
          </cell>
          <cell r="J2562" t="str">
            <v>96</v>
          </cell>
          <cell r="K2562" t="str">
            <v>综合智能仓库设备</v>
          </cell>
          <cell r="L2562" t="str">
            <v>肥东制剂分厂</v>
          </cell>
          <cell r="M2562" t="str">
            <v>肥东制剂综合智能仓库</v>
          </cell>
          <cell r="N2562" t="str">
            <v>合肥泰禾光电</v>
          </cell>
          <cell r="O2562" t="str">
            <v>129.31</v>
          </cell>
          <cell r="P2562" t="str">
            <v>1,551.72</v>
          </cell>
          <cell r="Q2562" t="str">
            <v>517.24</v>
          </cell>
          <cell r="R2562" t="str">
            <v>61</v>
          </cell>
          <cell r="S2562" t="str">
            <v>平均年限法(一)</v>
          </cell>
          <cell r="T2562" t="str">
            <v>在用</v>
          </cell>
          <cell r="U2562" t="str">
            <v>在建工程转入</v>
          </cell>
          <cell r="V2562" t="str">
            <v>王桂珍</v>
          </cell>
          <cell r="W2562" t="str">
            <v>2019.11.25</v>
          </cell>
          <cell r="X2562" t="str">
            <v>记--595</v>
          </cell>
        </row>
        <row r="2562">
          <cell r="AA2562" t="str">
            <v>0327</v>
          </cell>
        </row>
        <row r="2563">
          <cell r="B2563" t="str">
            <v>032700079</v>
          </cell>
          <cell r="C2563" t="str">
            <v>WCS控制系统软件-软件-综合性智能仓库设备</v>
          </cell>
          <cell r="D2563" t="str">
            <v>泰禾</v>
          </cell>
          <cell r="E2563">
            <v>68965.52</v>
          </cell>
          <cell r="F2563">
            <v>42069.26</v>
          </cell>
          <cell r="G2563">
            <v>26896.26</v>
          </cell>
          <cell r="H2563">
            <v>0</v>
          </cell>
          <cell r="I2563" t="str">
            <v>2019.11.25</v>
          </cell>
          <cell r="J2563" t="str">
            <v>96</v>
          </cell>
          <cell r="K2563" t="str">
            <v>综合智能仓库设备</v>
          </cell>
          <cell r="L2563" t="str">
            <v>肥东制剂分厂</v>
          </cell>
          <cell r="M2563" t="str">
            <v>肥东制剂综合智能仓库</v>
          </cell>
          <cell r="N2563" t="str">
            <v>合肥泰禾光电</v>
          </cell>
          <cell r="O2563" t="str">
            <v>689.66</v>
          </cell>
          <cell r="P2563" t="str">
            <v>8,275.92</v>
          </cell>
          <cell r="Q2563" t="str">
            <v>2,758.62</v>
          </cell>
          <cell r="R2563" t="str">
            <v>61</v>
          </cell>
          <cell r="S2563" t="str">
            <v>平均年限法(一)</v>
          </cell>
          <cell r="T2563" t="str">
            <v>在用</v>
          </cell>
          <cell r="U2563" t="str">
            <v>在建工程转入</v>
          </cell>
          <cell r="V2563" t="str">
            <v>王桂珍</v>
          </cell>
          <cell r="W2563" t="str">
            <v>2019.11.25</v>
          </cell>
          <cell r="X2563" t="str">
            <v>记--595</v>
          </cell>
        </row>
        <row r="2563">
          <cell r="AA2563" t="str">
            <v>0327</v>
          </cell>
        </row>
        <row r="2564">
          <cell r="B2564" t="str">
            <v>032700080</v>
          </cell>
          <cell r="C2564" t="str">
            <v>RFS控制系统软件-软件-综合性智能仓库设备</v>
          </cell>
          <cell r="D2564" t="str">
            <v>泰禾</v>
          </cell>
          <cell r="E2564">
            <v>25862.07</v>
          </cell>
          <cell r="F2564">
            <v>15775.82</v>
          </cell>
          <cell r="G2564">
            <v>10086.25</v>
          </cell>
          <cell r="H2564">
            <v>0</v>
          </cell>
          <cell r="I2564" t="str">
            <v>2019.11.25</v>
          </cell>
          <cell r="J2564" t="str">
            <v>96</v>
          </cell>
          <cell r="K2564" t="str">
            <v>综合智能仓库设备</v>
          </cell>
          <cell r="L2564" t="str">
            <v>肥东制剂分厂</v>
          </cell>
          <cell r="M2564" t="str">
            <v>肥东制剂综合智能仓库</v>
          </cell>
          <cell r="N2564" t="str">
            <v>合肥泰禾光电</v>
          </cell>
          <cell r="O2564" t="str">
            <v>258.62</v>
          </cell>
          <cell r="P2564" t="str">
            <v>3,103.44</v>
          </cell>
          <cell r="Q2564" t="str">
            <v>1,034.48</v>
          </cell>
          <cell r="R2564" t="str">
            <v>61</v>
          </cell>
          <cell r="S2564" t="str">
            <v>平均年限法(一)</v>
          </cell>
          <cell r="T2564" t="str">
            <v>在用</v>
          </cell>
          <cell r="U2564" t="str">
            <v>在建工程转入</v>
          </cell>
          <cell r="V2564" t="str">
            <v>王桂珍</v>
          </cell>
          <cell r="W2564" t="str">
            <v>2019.11.25</v>
          </cell>
          <cell r="X2564" t="str">
            <v>记--595</v>
          </cell>
        </row>
        <row r="2564">
          <cell r="AA2564" t="str">
            <v>0327</v>
          </cell>
        </row>
        <row r="2565">
          <cell r="B2565" t="str">
            <v>032700081</v>
          </cell>
          <cell r="C2565" t="str">
            <v>WMS仓库管理系统-软件-综合性智能仓库设备</v>
          </cell>
          <cell r="D2565" t="str">
            <v>泰禾</v>
          </cell>
          <cell r="E2565">
            <v>103448.28</v>
          </cell>
          <cell r="F2565">
            <v>63103.28</v>
          </cell>
          <cell r="G2565">
            <v>40345</v>
          </cell>
          <cell r="H2565">
            <v>0</v>
          </cell>
          <cell r="I2565" t="str">
            <v>2019.11.25</v>
          </cell>
          <cell r="J2565" t="str">
            <v>96</v>
          </cell>
          <cell r="K2565" t="str">
            <v>综合智能仓库设备</v>
          </cell>
          <cell r="L2565" t="str">
            <v>肥东制剂分厂</v>
          </cell>
          <cell r="M2565" t="str">
            <v>肥东制剂综合智能仓库</v>
          </cell>
          <cell r="N2565" t="str">
            <v>合肥泰禾光电</v>
          </cell>
          <cell r="O2565" t="str">
            <v>1,034.48</v>
          </cell>
          <cell r="P2565" t="str">
            <v>12,413.76</v>
          </cell>
          <cell r="Q2565" t="str">
            <v>4,137.93</v>
          </cell>
          <cell r="R2565" t="str">
            <v>61</v>
          </cell>
          <cell r="S2565" t="str">
            <v>平均年限法(一)</v>
          </cell>
          <cell r="T2565" t="str">
            <v>在用</v>
          </cell>
          <cell r="U2565" t="str">
            <v>在建工程转入</v>
          </cell>
          <cell r="V2565" t="str">
            <v>王桂珍</v>
          </cell>
          <cell r="W2565" t="str">
            <v>2019.11.25</v>
          </cell>
          <cell r="X2565" t="str">
            <v>记--595</v>
          </cell>
        </row>
        <row r="2565">
          <cell r="AA2565" t="str">
            <v>0327</v>
          </cell>
        </row>
        <row r="2566">
          <cell r="B2566" t="str">
            <v>032700084</v>
          </cell>
          <cell r="C2566" t="str">
            <v>玻璃钢风机</v>
          </cell>
        </row>
        <row r="2566">
          <cell r="E2566">
            <v>2585.94</v>
          </cell>
          <cell r="F2566">
            <v>1577.46</v>
          </cell>
          <cell r="G2566">
            <v>1008.48</v>
          </cell>
          <cell r="H2566">
            <v>0</v>
          </cell>
          <cell r="I2566" t="str">
            <v>2019.11.25</v>
          </cell>
          <cell r="J2566" t="str">
            <v>96</v>
          </cell>
          <cell r="K2566" t="str">
            <v>综合智能仓库设备</v>
          </cell>
          <cell r="L2566" t="str">
            <v>肥东制剂分厂</v>
          </cell>
          <cell r="M2566" t="str">
            <v>肥东制剂综合智能仓库</v>
          </cell>
          <cell r="N2566" t="str">
            <v>合肥泰禾光电</v>
          </cell>
          <cell r="O2566" t="str">
            <v>25.86</v>
          </cell>
          <cell r="P2566" t="str">
            <v>310.32</v>
          </cell>
          <cell r="Q2566" t="str">
            <v>103.44</v>
          </cell>
          <cell r="R2566" t="str">
            <v>61</v>
          </cell>
          <cell r="S2566" t="str">
            <v>平均年限法(一)</v>
          </cell>
          <cell r="T2566" t="str">
            <v>在用</v>
          </cell>
          <cell r="U2566" t="str">
            <v>在建工程转入</v>
          </cell>
          <cell r="V2566" t="str">
            <v>王桂珍</v>
          </cell>
          <cell r="W2566" t="str">
            <v>2019.11.25</v>
          </cell>
          <cell r="X2566" t="str">
            <v>记--595</v>
          </cell>
        </row>
        <row r="2566">
          <cell r="AA2566" t="str">
            <v>0327</v>
          </cell>
        </row>
        <row r="2567">
          <cell r="B2567" t="str">
            <v>032700085</v>
          </cell>
          <cell r="C2567" t="str">
            <v>玻璃钢风机</v>
          </cell>
        </row>
        <row r="2567">
          <cell r="E2567">
            <v>2585.92</v>
          </cell>
          <cell r="F2567">
            <v>1577.46</v>
          </cell>
          <cell r="G2567">
            <v>1008.46</v>
          </cell>
          <cell r="H2567">
            <v>0</v>
          </cell>
          <cell r="I2567" t="str">
            <v>2019.11.25</v>
          </cell>
          <cell r="J2567" t="str">
            <v>96</v>
          </cell>
          <cell r="K2567" t="str">
            <v>综合智能仓库设备</v>
          </cell>
          <cell r="L2567" t="str">
            <v>肥东制剂分厂</v>
          </cell>
          <cell r="M2567" t="str">
            <v>肥东制剂综合智能仓库</v>
          </cell>
          <cell r="N2567" t="str">
            <v>合肥泰禾光电</v>
          </cell>
          <cell r="O2567" t="str">
            <v>25.86</v>
          </cell>
          <cell r="P2567" t="str">
            <v>310.32</v>
          </cell>
          <cell r="Q2567" t="str">
            <v>103.44</v>
          </cell>
          <cell r="R2567" t="str">
            <v>61</v>
          </cell>
          <cell r="S2567" t="str">
            <v>平均年限法(一)</v>
          </cell>
          <cell r="T2567" t="str">
            <v>在用</v>
          </cell>
          <cell r="U2567" t="str">
            <v>在建工程转入</v>
          </cell>
          <cell r="V2567" t="str">
            <v>王桂珍</v>
          </cell>
          <cell r="W2567" t="str">
            <v>2019.11.25</v>
          </cell>
          <cell r="X2567" t="str">
            <v>记--595</v>
          </cell>
        </row>
        <row r="2567">
          <cell r="AA2567" t="str">
            <v>0327</v>
          </cell>
        </row>
        <row r="2568">
          <cell r="B2568" t="str">
            <v>032700086</v>
          </cell>
          <cell r="C2568" t="str">
            <v>玻璃钢风机</v>
          </cell>
        </row>
        <row r="2568">
          <cell r="E2568">
            <v>2585.94</v>
          </cell>
          <cell r="F2568">
            <v>1577.46</v>
          </cell>
          <cell r="G2568">
            <v>1008.48</v>
          </cell>
          <cell r="H2568">
            <v>0</v>
          </cell>
          <cell r="I2568" t="str">
            <v>2019.11.25</v>
          </cell>
          <cell r="J2568" t="str">
            <v>96</v>
          </cell>
          <cell r="K2568" t="str">
            <v>综合智能仓库设备</v>
          </cell>
          <cell r="L2568" t="str">
            <v>肥东制剂分厂</v>
          </cell>
          <cell r="M2568" t="str">
            <v>肥东制剂综合智能仓库</v>
          </cell>
          <cell r="N2568" t="str">
            <v>合肥泰禾光电</v>
          </cell>
          <cell r="O2568" t="str">
            <v>25.86</v>
          </cell>
          <cell r="P2568" t="str">
            <v>310.32</v>
          </cell>
          <cell r="Q2568" t="str">
            <v>103.44</v>
          </cell>
          <cell r="R2568" t="str">
            <v>61</v>
          </cell>
          <cell r="S2568" t="str">
            <v>平均年限法(一)</v>
          </cell>
          <cell r="T2568" t="str">
            <v>在用</v>
          </cell>
          <cell r="U2568" t="str">
            <v>在建工程转入</v>
          </cell>
          <cell r="V2568" t="str">
            <v>王桂珍</v>
          </cell>
          <cell r="W2568" t="str">
            <v>2019.11.25</v>
          </cell>
          <cell r="X2568" t="str">
            <v>记--595</v>
          </cell>
        </row>
        <row r="2568">
          <cell r="AA2568" t="str">
            <v>0327</v>
          </cell>
        </row>
        <row r="2569">
          <cell r="B2569" t="str">
            <v>032700087</v>
          </cell>
          <cell r="C2569" t="str">
            <v>玻璃钢风机</v>
          </cell>
        </row>
        <row r="2569">
          <cell r="E2569">
            <v>2585.94</v>
          </cell>
          <cell r="F2569">
            <v>1577.46</v>
          </cell>
          <cell r="G2569">
            <v>1008.48</v>
          </cell>
          <cell r="H2569">
            <v>0</v>
          </cell>
          <cell r="I2569" t="str">
            <v>2019.11.25</v>
          </cell>
          <cell r="J2569" t="str">
            <v>96</v>
          </cell>
          <cell r="K2569" t="str">
            <v>综合智能仓库设备</v>
          </cell>
          <cell r="L2569" t="str">
            <v>肥东制剂分厂</v>
          </cell>
          <cell r="M2569" t="str">
            <v>肥东制剂综合智能仓库</v>
          </cell>
          <cell r="N2569" t="str">
            <v>合肥泰禾光电</v>
          </cell>
          <cell r="O2569" t="str">
            <v>25.86</v>
          </cell>
          <cell r="P2569" t="str">
            <v>310.32</v>
          </cell>
          <cell r="Q2569" t="str">
            <v>103.44</v>
          </cell>
          <cell r="R2569" t="str">
            <v>61</v>
          </cell>
          <cell r="S2569" t="str">
            <v>平均年限法(一)</v>
          </cell>
          <cell r="T2569" t="str">
            <v>在用</v>
          </cell>
          <cell r="U2569" t="str">
            <v>在建工程转入</v>
          </cell>
          <cell r="V2569" t="str">
            <v>王桂珍</v>
          </cell>
          <cell r="W2569" t="str">
            <v>2019.11.25</v>
          </cell>
          <cell r="X2569" t="str">
            <v>记--595</v>
          </cell>
        </row>
        <row r="2569">
          <cell r="AA2569" t="str">
            <v>0327</v>
          </cell>
        </row>
        <row r="2570">
          <cell r="B2570" t="str">
            <v>032700088</v>
          </cell>
          <cell r="C2570" t="str">
            <v>玻璃钢风机</v>
          </cell>
        </row>
        <row r="2570">
          <cell r="E2570">
            <v>2585.94</v>
          </cell>
          <cell r="F2570">
            <v>1577.46</v>
          </cell>
          <cell r="G2570">
            <v>1008.48</v>
          </cell>
          <cell r="H2570">
            <v>0</v>
          </cell>
          <cell r="I2570" t="str">
            <v>2019.11.25</v>
          </cell>
          <cell r="J2570" t="str">
            <v>96</v>
          </cell>
          <cell r="K2570" t="str">
            <v>综合智能仓库设备</v>
          </cell>
          <cell r="L2570" t="str">
            <v>肥东制剂分厂</v>
          </cell>
          <cell r="M2570" t="str">
            <v>肥东制剂综合智能仓库</v>
          </cell>
          <cell r="N2570" t="str">
            <v>合肥泰禾光电</v>
          </cell>
          <cell r="O2570" t="str">
            <v>25.86</v>
          </cell>
          <cell r="P2570" t="str">
            <v>310.32</v>
          </cell>
          <cell r="Q2570" t="str">
            <v>103.44</v>
          </cell>
          <cell r="R2570" t="str">
            <v>61</v>
          </cell>
          <cell r="S2570" t="str">
            <v>平均年限法(一)</v>
          </cell>
          <cell r="T2570" t="str">
            <v>在用</v>
          </cell>
          <cell r="U2570" t="str">
            <v>在建工程转入</v>
          </cell>
          <cell r="V2570" t="str">
            <v>王桂珍</v>
          </cell>
          <cell r="W2570" t="str">
            <v>2019.11.25</v>
          </cell>
          <cell r="X2570" t="str">
            <v>记--595</v>
          </cell>
        </row>
        <row r="2570">
          <cell r="AA2570" t="str">
            <v>0327</v>
          </cell>
        </row>
        <row r="2571">
          <cell r="B2571" t="str">
            <v>032700089</v>
          </cell>
          <cell r="C2571" t="str">
            <v>玻璃钢风机</v>
          </cell>
        </row>
        <row r="2571">
          <cell r="E2571">
            <v>2585.94</v>
          </cell>
          <cell r="F2571">
            <v>1577.46</v>
          </cell>
          <cell r="G2571">
            <v>1008.48</v>
          </cell>
          <cell r="H2571">
            <v>0</v>
          </cell>
          <cell r="I2571" t="str">
            <v>2019.11.25</v>
          </cell>
          <cell r="J2571" t="str">
            <v>96</v>
          </cell>
          <cell r="K2571" t="str">
            <v>综合智能仓库设备</v>
          </cell>
          <cell r="L2571" t="str">
            <v>肥东制剂分厂</v>
          </cell>
          <cell r="M2571" t="str">
            <v>肥东制剂综合智能仓库</v>
          </cell>
          <cell r="N2571" t="str">
            <v>合肥泰禾光电</v>
          </cell>
          <cell r="O2571" t="str">
            <v>25.86</v>
          </cell>
          <cell r="P2571" t="str">
            <v>310.32</v>
          </cell>
          <cell r="Q2571" t="str">
            <v>103.44</v>
          </cell>
          <cell r="R2571" t="str">
            <v>61</v>
          </cell>
          <cell r="S2571" t="str">
            <v>平均年限法(一)</v>
          </cell>
          <cell r="T2571" t="str">
            <v>在用</v>
          </cell>
          <cell r="U2571" t="str">
            <v>在建工程转入</v>
          </cell>
          <cell r="V2571" t="str">
            <v>王桂珍</v>
          </cell>
          <cell r="W2571" t="str">
            <v>2019.11.25</v>
          </cell>
          <cell r="X2571" t="str">
            <v>记--595</v>
          </cell>
        </row>
        <row r="2571">
          <cell r="AA2571" t="str">
            <v>0327</v>
          </cell>
        </row>
        <row r="2572">
          <cell r="B2572" t="str">
            <v>032700090</v>
          </cell>
          <cell r="C2572" t="str">
            <v>玻璃钢风机</v>
          </cell>
        </row>
        <row r="2572">
          <cell r="E2572">
            <v>2585.94</v>
          </cell>
          <cell r="F2572">
            <v>1577.46</v>
          </cell>
          <cell r="G2572">
            <v>1008.48</v>
          </cell>
          <cell r="H2572">
            <v>0</v>
          </cell>
          <cell r="I2572" t="str">
            <v>2019.11.25</v>
          </cell>
          <cell r="J2572" t="str">
            <v>96</v>
          </cell>
          <cell r="K2572" t="str">
            <v>综合智能仓库设备</v>
          </cell>
          <cell r="L2572" t="str">
            <v>肥东制剂分厂</v>
          </cell>
          <cell r="M2572" t="str">
            <v>肥东制剂综合智能仓库</v>
          </cell>
          <cell r="N2572" t="str">
            <v>合肥泰禾光电</v>
          </cell>
          <cell r="O2572" t="str">
            <v>25.86</v>
          </cell>
          <cell r="P2572" t="str">
            <v>310.32</v>
          </cell>
          <cell r="Q2572" t="str">
            <v>103.44</v>
          </cell>
          <cell r="R2572" t="str">
            <v>61</v>
          </cell>
          <cell r="S2572" t="str">
            <v>平均年限法(一)</v>
          </cell>
          <cell r="T2572" t="str">
            <v>在用</v>
          </cell>
          <cell r="U2572" t="str">
            <v>在建工程转入</v>
          </cell>
          <cell r="V2572" t="str">
            <v>王桂珍</v>
          </cell>
          <cell r="W2572" t="str">
            <v>2019.11.25</v>
          </cell>
          <cell r="X2572" t="str">
            <v>记--595</v>
          </cell>
        </row>
        <row r="2572">
          <cell r="AA2572" t="str">
            <v>0327</v>
          </cell>
        </row>
        <row r="2573">
          <cell r="B2573" t="str">
            <v>032700091</v>
          </cell>
          <cell r="C2573" t="str">
            <v>玻璃钢风机</v>
          </cell>
        </row>
        <row r="2573">
          <cell r="E2573">
            <v>2585.94</v>
          </cell>
          <cell r="F2573">
            <v>1577.46</v>
          </cell>
          <cell r="G2573">
            <v>1008.48</v>
          </cell>
          <cell r="H2573">
            <v>0</v>
          </cell>
          <cell r="I2573" t="str">
            <v>2019.11.25</v>
          </cell>
          <cell r="J2573" t="str">
            <v>96</v>
          </cell>
          <cell r="K2573" t="str">
            <v>综合智能仓库设备</v>
          </cell>
          <cell r="L2573" t="str">
            <v>肥东制剂分厂</v>
          </cell>
          <cell r="M2573" t="str">
            <v>肥东制剂综合智能仓库</v>
          </cell>
          <cell r="N2573" t="str">
            <v>合肥泰禾光电</v>
          </cell>
          <cell r="O2573" t="str">
            <v>25.86</v>
          </cell>
          <cell r="P2573" t="str">
            <v>310.32</v>
          </cell>
          <cell r="Q2573" t="str">
            <v>103.44</v>
          </cell>
          <cell r="R2573" t="str">
            <v>61</v>
          </cell>
          <cell r="S2573" t="str">
            <v>平均年限法(一)</v>
          </cell>
          <cell r="T2573" t="str">
            <v>在用</v>
          </cell>
          <cell r="U2573" t="str">
            <v>在建工程转入</v>
          </cell>
          <cell r="V2573" t="str">
            <v>王桂珍</v>
          </cell>
          <cell r="W2573" t="str">
            <v>2019.11.25</v>
          </cell>
          <cell r="X2573" t="str">
            <v>记--595</v>
          </cell>
        </row>
        <row r="2573">
          <cell r="AA2573" t="str">
            <v>0327</v>
          </cell>
        </row>
        <row r="2574">
          <cell r="B2574" t="str">
            <v>032700092</v>
          </cell>
          <cell r="C2574" t="str">
            <v>玻璃钢风机</v>
          </cell>
        </row>
        <row r="2574">
          <cell r="E2574">
            <v>2585.94</v>
          </cell>
          <cell r="F2574">
            <v>1577.46</v>
          </cell>
          <cell r="G2574">
            <v>1008.48</v>
          </cell>
          <cell r="H2574">
            <v>0</v>
          </cell>
          <cell r="I2574" t="str">
            <v>2019.11.25</v>
          </cell>
          <cell r="J2574" t="str">
            <v>96</v>
          </cell>
          <cell r="K2574" t="str">
            <v>综合智能仓库设备</v>
          </cell>
          <cell r="L2574" t="str">
            <v>肥东制剂分厂</v>
          </cell>
          <cell r="M2574" t="str">
            <v>肥东制剂综合智能仓库</v>
          </cell>
          <cell r="N2574" t="str">
            <v>合肥泰禾光电</v>
          </cell>
          <cell r="O2574" t="str">
            <v>25.86</v>
          </cell>
          <cell r="P2574" t="str">
            <v>310.32</v>
          </cell>
          <cell r="Q2574" t="str">
            <v>103.44</v>
          </cell>
          <cell r="R2574" t="str">
            <v>61</v>
          </cell>
          <cell r="S2574" t="str">
            <v>平均年限法(一)</v>
          </cell>
          <cell r="T2574" t="str">
            <v>在用</v>
          </cell>
          <cell r="U2574" t="str">
            <v>在建工程转入</v>
          </cell>
          <cell r="V2574" t="str">
            <v>王桂珍</v>
          </cell>
          <cell r="W2574" t="str">
            <v>2019.11.25</v>
          </cell>
          <cell r="X2574" t="str">
            <v>记--595</v>
          </cell>
        </row>
        <row r="2574">
          <cell r="AA2574" t="str">
            <v>0327</v>
          </cell>
        </row>
        <row r="2575">
          <cell r="B2575" t="str">
            <v>032700093</v>
          </cell>
          <cell r="C2575" t="str">
            <v>玻璃钢风机</v>
          </cell>
        </row>
        <row r="2575">
          <cell r="E2575">
            <v>2585.94</v>
          </cell>
          <cell r="F2575">
            <v>1577.46</v>
          </cell>
          <cell r="G2575">
            <v>1008.48</v>
          </cell>
          <cell r="H2575">
            <v>0</v>
          </cell>
          <cell r="I2575" t="str">
            <v>2019.11.25</v>
          </cell>
          <cell r="J2575" t="str">
            <v>96</v>
          </cell>
          <cell r="K2575" t="str">
            <v>综合智能仓库设备</v>
          </cell>
          <cell r="L2575" t="str">
            <v>肥东制剂分厂</v>
          </cell>
          <cell r="M2575" t="str">
            <v>肥东制剂综合智能仓库</v>
          </cell>
          <cell r="N2575" t="str">
            <v>合肥泰禾光电</v>
          </cell>
          <cell r="O2575" t="str">
            <v>25.86</v>
          </cell>
          <cell r="P2575" t="str">
            <v>310.32</v>
          </cell>
          <cell r="Q2575" t="str">
            <v>103.44</v>
          </cell>
          <cell r="R2575" t="str">
            <v>61</v>
          </cell>
          <cell r="S2575" t="str">
            <v>平均年限法(一)</v>
          </cell>
          <cell r="T2575" t="str">
            <v>在用</v>
          </cell>
          <cell r="U2575" t="str">
            <v>在建工程转入</v>
          </cell>
          <cell r="V2575" t="str">
            <v>王桂珍</v>
          </cell>
          <cell r="W2575" t="str">
            <v>2019.11.25</v>
          </cell>
          <cell r="X2575" t="str">
            <v>记--595</v>
          </cell>
        </row>
        <row r="2575">
          <cell r="AA2575" t="str">
            <v>0327</v>
          </cell>
        </row>
        <row r="2576">
          <cell r="B2576" t="str">
            <v>032700094</v>
          </cell>
          <cell r="C2576" t="str">
            <v>玻璃钢风机</v>
          </cell>
        </row>
        <row r="2576">
          <cell r="E2576">
            <v>2585.94</v>
          </cell>
          <cell r="F2576">
            <v>1577.46</v>
          </cell>
          <cell r="G2576">
            <v>1008.48</v>
          </cell>
          <cell r="H2576">
            <v>0</v>
          </cell>
          <cell r="I2576" t="str">
            <v>2019.11.25</v>
          </cell>
          <cell r="J2576" t="str">
            <v>96</v>
          </cell>
          <cell r="K2576" t="str">
            <v>综合智能仓库设备</v>
          </cell>
          <cell r="L2576" t="str">
            <v>肥东制剂分厂</v>
          </cell>
          <cell r="M2576" t="str">
            <v>肥东制剂综合智能仓库</v>
          </cell>
          <cell r="N2576" t="str">
            <v>合肥泰禾光电</v>
          </cell>
          <cell r="O2576" t="str">
            <v>25.86</v>
          </cell>
          <cell r="P2576" t="str">
            <v>310.32</v>
          </cell>
          <cell r="Q2576" t="str">
            <v>103.44</v>
          </cell>
          <cell r="R2576" t="str">
            <v>61</v>
          </cell>
          <cell r="S2576" t="str">
            <v>平均年限法(一)</v>
          </cell>
          <cell r="T2576" t="str">
            <v>在用</v>
          </cell>
          <cell r="U2576" t="str">
            <v>在建工程转入</v>
          </cell>
          <cell r="V2576" t="str">
            <v>王桂珍</v>
          </cell>
          <cell r="W2576" t="str">
            <v>2019.11.25</v>
          </cell>
          <cell r="X2576" t="str">
            <v>记--595</v>
          </cell>
        </row>
        <row r="2576">
          <cell r="AA2576" t="str">
            <v>0327</v>
          </cell>
        </row>
        <row r="2577">
          <cell r="B2577" t="str">
            <v>032700095</v>
          </cell>
          <cell r="C2577" t="str">
            <v>玻璃钢风机</v>
          </cell>
        </row>
        <row r="2577">
          <cell r="E2577">
            <v>2585.94</v>
          </cell>
          <cell r="F2577">
            <v>1577.46</v>
          </cell>
          <cell r="G2577">
            <v>1008.48</v>
          </cell>
          <cell r="H2577">
            <v>0</v>
          </cell>
          <cell r="I2577" t="str">
            <v>2019.11.25</v>
          </cell>
          <cell r="J2577" t="str">
            <v>96</v>
          </cell>
          <cell r="K2577" t="str">
            <v>综合智能仓库设备</v>
          </cell>
          <cell r="L2577" t="str">
            <v>肥东制剂分厂</v>
          </cell>
          <cell r="M2577" t="str">
            <v>肥东制剂综合智能仓库</v>
          </cell>
          <cell r="N2577" t="str">
            <v>合肥泰禾光电</v>
          </cell>
          <cell r="O2577" t="str">
            <v>25.86</v>
          </cell>
          <cell r="P2577" t="str">
            <v>310.32</v>
          </cell>
          <cell r="Q2577" t="str">
            <v>103.44</v>
          </cell>
          <cell r="R2577" t="str">
            <v>61</v>
          </cell>
          <cell r="S2577" t="str">
            <v>平均年限法(一)</v>
          </cell>
          <cell r="T2577" t="str">
            <v>在用</v>
          </cell>
          <cell r="U2577" t="str">
            <v>在建工程转入</v>
          </cell>
          <cell r="V2577" t="str">
            <v>王桂珍</v>
          </cell>
          <cell r="W2577" t="str">
            <v>2019.11.25</v>
          </cell>
          <cell r="X2577" t="str">
            <v>记--595</v>
          </cell>
        </row>
        <row r="2577">
          <cell r="AA2577" t="str">
            <v>0327</v>
          </cell>
        </row>
        <row r="2578">
          <cell r="B2578" t="str">
            <v>0100060</v>
          </cell>
          <cell r="C2578" t="str">
            <v>肥东综合性智能仓库</v>
          </cell>
          <cell r="D2578" t="str">
            <v>皖（2023）肥东县不动产权第0131831号，建筑面积2974.90㎡，钢结构，单层</v>
          </cell>
          <cell r="E2578">
            <v>6223244.27</v>
          </cell>
          <cell r="F2578">
            <v>725838.6</v>
          </cell>
          <cell r="G2578">
            <v>5497405.67</v>
          </cell>
          <cell r="H2578">
            <v>0</v>
          </cell>
          <cell r="I2578" t="str">
            <v>2019.11.25</v>
          </cell>
          <cell r="J2578" t="str">
            <v>480</v>
          </cell>
          <cell r="K2578" t="str">
            <v>房屋建筑</v>
          </cell>
          <cell r="L2578" t="str">
            <v>肥东制剂分厂</v>
          </cell>
          <cell r="M2578" t="str">
            <v>肥东分厂</v>
          </cell>
          <cell r="N2578" t="str">
            <v>安徽振楷园林建筑工程有限公司</v>
          </cell>
          <cell r="O2578" t="str">
            <v>12,446.49</v>
          </cell>
          <cell r="P2578" t="str">
            <v>149,357.88</v>
          </cell>
          <cell r="Q2578" t="str">
            <v>248,929.77</v>
          </cell>
          <cell r="R2578" t="str">
            <v>61</v>
          </cell>
          <cell r="S2578" t="str">
            <v>平均年限法(一)</v>
          </cell>
          <cell r="T2578" t="str">
            <v>在用</v>
          </cell>
          <cell r="U2578" t="str">
            <v>在建工程转入</v>
          </cell>
          <cell r="V2578" t="str">
            <v>王桂珍</v>
          </cell>
          <cell r="W2578" t="str">
            <v>2019.11.25</v>
          </cell>
          <cell r="X2578" t="str">
            <v>记--594</v>
          </cell>
        </row>
        <row r="2578">
          <cell r="AA2578" t="str">
            <v>01</v>
          </cell>
        </row>
        <row r="2579">
          <cell r="B2579" t="str">
            <v>032500017</v>
          </cell>
          <cell r="C2579" t="str">
            <v>不锈钢料斗</v>
          </cell>
          <cell r="D2579" t="str">
            <v>1750*1350*400</v>
          </cell>
          <cell r="E2579">
            <v>2912.63</v>
          </cell>
          <cell r="F2579">
            <v>1776.93</v>
          </cell>
          <cell r="G2579">
            <v>1135.7</v>
          </cell>
          <cell r="H2579">
            <v>0</v>
          </cell>
          <cell r="I2579" t="str">
            <v>2019.11.25</v>
          </cell>
          <cell r="J2579" t="str">
            <v>96</v>
          </cell>
          <cell r="K2579" t="str">
            <v>苯磺隆装置（合成四车间）</v>
          </cell>
          <cell r="L2579" t="str">
            <v>肥东合成分厂</v>
          </cell>
          <cell r="M2579" t="str">
            <v>肥东合成四车间</v>
          </cell>
          <cell r="N2579" t="str">
            <v>合肥瑶海艺固</v>
          </cell>
          <cell r="O2579" t="str">
            <v>29.13</v>
          </cell>
          <cell r="P2579" t="str">
            <v>349.56</v>
          </cell>
          <cell r="Q2579" t="str">
            <v>116.51</v>
          </cell>
          <cell r="R2579" t="str">
            <v>61</v>
          </cell>
          <cell r="S2579" t="str">
            <v>平均年限法(一)</v>
          </cell>
          <cell r="T2579" t="str">
            <v>在用</v>
          </cell>
          <cell r="U2579" t="str">
            <v>直接购入</v>
          </cell>
          <cell r="V2579" t="str">
            <v>王桂珍</v>
          </cell>
          <cell r="W2579" t="str">
            <v>2019.11.25</v>
          </cell>
          <cell r="X2579" t="str">
            <v>记--789</v>
          </cell>
        </row>
        <row r="2579">
          <cell r="AA2579" t="str">
            <v>0325</v>
          </cell>
        </row>
        <row r="2580">
          <cell r="B2580" t="str">
            <v>032500018</v>
          </cell>
          <cell r="C2580" t="str">
            <v>不锈钢料斗</v>
          </cell>
          <cell r="D2580" t="str">
            <v>1750*1350*400</v>
          </cell>
          <cell r="E2580">
            <v>2912.62</v>
          </cell>
          <cell r="F2580">
            <v>1776.93</v>
          </cell>
          <cell r="G2580">
            <v>1135.69</v>
          </cell>
          <cell r="H2580">
            <v>0</v>
          </cell>
          <cell r="I2580" t="str">
            <v>2019.11.25</v>
          </cell>
          <cell r="J2580" t="str">
            <v>96</v>
          </cell>
          <cell r="K2580" t="str">
            <v>苯磺隆装置（合成四车间）</v>
          </cell>
          <cell r="L2580" t="str">
            <v>肥东合成分厂</v>
          </cell>
          <cell r="M2580" t="str">
            <v>肥东合成四车间</v>
          </cell>
          <cell r="N2580" t="str">
            <v>合肥瑶海艺固</v>
          </cell>
          <cell r="O2580" t="str">
            <v>29.13</v>
          </cell>
          <cell r="P2580" t="str">
            <v>349.56</v>
          </cell>
          <cell r="Q2580" t="str">
            <v>116.50</v>
          </cell>
          <cell r="R2580" t="str">
            <v>61</v>
          </cell>
          <cell r="S2580" t="str">
            <v>平均年限法(一)</v>
          </cell>
          <cell r="T2580" t="str">
            <v>在用</v>
          </cell>
          <cell r="U2580" t="str">
            <v>直接购入</v>
          </cell>
          <cell r="V2580" t="str">
            <v>王桂珍</v>
          </cell>
          <cell r="W2580" t="str">
            <v>2019.11.25</v>
          </cell>
          <cell r="X2580" t="str">
            <v>记--789</v>
          </cell>
        </row>
        <row r="2580">
          <cell r="AA2580" t="str">
            <v>0325</v>
          </cell>
        </row>
        <row r="2581">
          <cell r="B2581" t="str">
            <v>032500019</v>
          </cell>
          <cell r="C2581" t="str">
            <v>不锈钢料斗</v>
          </cell>
          <cell r="D2581" t="str">
            <v>1750*1350*400</v>
          </cell>
          <cell r="E2581">
            <v>2912.62</v>
          </cell>
          <cell r="F2581">
            <v>1776.93</v>
          </cell>
          <cell r="G2581">
            <v>1135.69</v>
          </cell>
          <cell r="H2581">
            <v>0</v>
          </cell>
          <cell r="I2581" t="str">
            <v>2019.11.25</v>
          </cell>
          <cell r="J2581" t="str">
            <v>96</v>
          </cell>
          <cell r="K2581" t="str">
            <v>苯磺隆装置（合成四车间）</v>
          </cell>
          <cell r="L2581" t="str">
            <v>肥东合成分厂</v>
          </cell>
          <cell r="M2581" t="str">
            <v>肥东合成四车间</v>
          </cell>
          <cell r="N2581" t="str">
            <v>合肥瑶海艺固</v>
          </cell>
          <cell r="O2581" t="str">
            <v>29.13</v>
          </cell>
          <cell r="P2581" t="str">
            <v>349.56</v>
          </cell>
          <cell r="Q2581" t="str">
            <v>116.50</v>
          </cell>
          <cell r="R2581" t="str">
            <v>61</v>
          </cell>
          <cell r="S2581" t="str">
            <v>平均年限法(一)</v>
          </cell>
          <cell r="T2581" t="str">
            <v>在用</v>
          </cell>
          <cell r="U2581" t="str">
            <v>直接购入</v>
          </cell>
          <cell r="V2581" t="str">
            <v>王桂珍</v>
          </cell>
          <cell r="W2581" t="str">
            <v>2019.11.25</v>
          </cell>
          <cell r="X2581" t="str">
            <v>记--789</v>
          </cell>
        </row>
        <row r="2581">
          <cell r="AA2581" t="str">
            <v>0325</v>
          </cell>
        </row>
        <row r="2582">
          <cell r="B2582" t="str">
            <v>032500020</v>
          </cell>
          <cell r="C2582" t="str">
            <v>不锈钢料斗</v>
          </cell>
          <cell r="D2582" t="str">
            <v>1750*1350*400</v>
          </cell>
          <cell r="E2582">
            <v>2912.62</v>
          </cell>
          <cell r="F2582">
            <v>1776.93</v>
          </cell>
          <cell r="G2582">
            <v>1135.69</v>
          </cell>
          <cell r="H2582">
            <v>0</v>
          </cell>
          <cell r="I2582" t="str">
            <v>2019.11.25</v>
          </cell>
          <cell r="J2582" t="str">
            <v>96</v>
          </cell>
          <cell r="K2582" t="str">
            <v>苯磺隆装置（合成四车间）</v>
          </cell>
          <cell r="L2582" t="str">
            <v>肥东合成分厂</v>
          </cell>
          <cell r="M2582" t="str">
            <v>肥东合成四车间</v>
          </cell>
          <cell r="N2582" t="str">
            <v>合肥瑶海艺固</v>
          </cell>
          <cell r="O2582" t="str">
            <v>29.13</v>
          </cell>
          <cell r="P2582" t="str">
            <v>349.56</v>
          </cell>
          <cell r="Q2582" t="str">
            <v>116.50</v>
          </cell>
          <cell r="R2582" t="str">
            <v>61</v>
          </cell>
          <cell r="S2582" t="str">
            <v>平均年限法(一)</v>
          </cell>
          <cell r="T2582" t="str">
            <v>在用</v>
          </cell>
          <cell r="U2582" t="str">
            <v>直接购入</v>
          </cell>
          <cell r="V2582" t="str">
            <v>王桂珍</v>
          </cell>
          <cell r="W2582" t="str">
            <v>2019.11.25</v>
          </cell>
          <cell r="X2582" t="str">
            <v>记--789</v>
          </cell>
        </row>
        <row r="2582">
          <cell r="AA2582" t="str">
            <v>0325</v>
          </cell>
        </row>
        <row r="2583">
          <cell r="B2583" t="str">
            <v>040900529</v>
          </cell>
          <cell r="C2583" t="str">
            <v>手机保管箱</v>
          </cell>
        </row>
        <row r="2583">
          <cell r="E2583">
            <v>3185.84</v>
          </cell>
          <cell r="F2583">
            <v>3058.41</v>
          </cell>
          <cell r="G2583">
            <v>127.43</v>
          </cell>
          <cell r="H2583">
            <v>0</v>
          </cell>
          <cell r="I2583" t="str">
            <v>2019.11.25</v>
          </cell>
          <cell r="J2583" t="str">
            <v>60</v>
          </cell>
          <cell r="K2583" t="str">
            <v>其他</v>
          </cell>
          <cell r="L2583" t="str">
            <v>肥东合成分厂</v>
          </cell>
        </row>
        <row r="2583">
          <cell r="N2583" t="str">
            <v>上海洛港实业</v>
          </cell>
          <cell r="O2583" t="str">
            <v>0.00</v>
          </cell>
          <cell r="P2583" t="str">
            <v>560.88</v>
          </cell>
          <cell r="Q2583" t="str">
            <v>127.43</v>
          </cell>
          <cell r="R2583" t="str">
            <v>60</v>
          </cell>
          <cell r="S2583" t="str">
            <v>平均年限法(一)</v>
          </cell>
          <cell r="T2583" t="str">
            <v>在用</v>
          </cell>
          <cell r="U2583" t="str">
            <v>直接购入</v>
          </cell>
          <cell r="V2583" t="str">
            <v>王桂珍</v>
          </cell>
          <cell r="W2583" t="str">
            <v>2019.11.25</v>
          </cell>
          <cell r="X2583" t="str">
            <v>记--790</v>
          </cell>
        </row>
        <row r="2583">
          <cell r="AA2583" t="str">
            <v>0409</v>
          </cell>
        </row>
        <row r="2584">
          <cell r="B2584" t="str">
            <v>032500021</v>
          </cell>
          <cell r="C2584" t="str">
            <v>搪瓷储罐</v>
          </cell>
          <cell r="D2584" t="str">
            <v>300L</v>
          </cell>
          <cell r="E2584">
            <v>7389.38</v>
          </cell>
          <cell r="F2584">
            <v>4507.29</v>
          </cell>
          <cell r="G2584">
            <v>2882.09</v>
          </cell>
          <cell r="H2584">
            <v>0</v>
          </cell>
          <cell r="I2584" t="str">
            <v>2019.11.26</v>
          </cell>
          <cell r="J2584" t="str">
            <v>96</v>
          </cell>
          <cell r="K2584" t="str">
            <v>苯磺隆装置（合成四车间）</v>
          </cell>
          <cell r="L2584" t="str">
            <v>肥东合成分厂</v>
          </cell>
          <cell r="M2584" t="str">
            <v>肥东合成四车间</v>
          </cell>
          <cell r="N2584" t="str">
            <v>江阴市化工设备厂</v>
          </cell>
          <cell r="O2584" t="str">
            <v>73.89</v>
          </cell>
          <cell r="P2584" t="str">
            <v>886.68</v>
          </cell>
          <cell r="Q2584" t="str">
            <v>295.58</v>
          </cell>
          <cell r="R2584" t="str">
            <v>61</v>
          </cell>
          <cell r="S2584" t="str">
            <v>平均年限法(一)</v>
          </cell>
          <cell r="T2584" t="str">
            <v>在用</v>
          </cell>
          <cell r="U2584" t="str">
            <v>直接购入</v>
          </cell>
          <cell r="V2584" t="str">
            <v>王桂珍</v>
          </cell>
          <cell r="W2584" t="str">
            <v>2019.11.26</v>
          </cell>
          <cell r="X2584" t="str">
            <v>记--797</v>
          </cell>
        </row>
        <row r="2584">
          <cell r="AA2584" t="str">
            <v>0325</v>
          </cell>
        </row>
        <row r="2585">
          <cell r="B2585" t="str">
            <v>032500022</v>
          </cell>
          <cell r="C2585" t="str">
            <v>搪瓷储罐</v>
          </cell>
          <cell r="D2585" t="str">
            <v>300L</v>
          </cell>
          <cell r="E2585">
            <v>7389.38</v>
          </cell>
          <cell r="F2585">
            <v>4507.29</v>
          </cell>
          <cell r="G2585">
            <v>2882.09</v>
          </cell>
          <cell r="H2585">
            <v>0</v>
          </cell>
          <cell r="I2585" t="str">
            <v>2019.11.26</v>
          </cell>
          <cell r="J2585" t="str">
            <v>96</v>
          </cell>
          <cell r="K2585" t="str">
            <v>苯磺隆装置（合成四车间）</v>
          </cell>
          <cell r="L2585" t="str">
            <v>肥东合成分厂</v>
          </cell>
          <cell r="M2585" t="str">
            <v>肥东合成四车间</v>
          </cell>
          <cell r="N2585" t="str">
            <v>江阴市化工设备厂</v>
          </cell>
          <cell r="O2585" t="str">
            <v>73.89</v>
          </cell>
          <cell r="P2585" t="str">
            <v>886.68</v>
          </cell>
          <cell r="Q2585" t="str">
            <v>295.58</v>
          </cell>
          <cell r="R2585" t="str">
            <v>61</v>
          </cell>
          <cell r="S2585" t="str">
            <v>平均年限法(一)</v>
          </cell>
          <cell r="T2585" t="str">
            <v>在用</v>
          </cell>
          <cell r="U2585" t="str">
            <v>直接购入</v>
          </cell>
          <cell r="V2585" t="str">
            <v>王桂珍</v>
          </cell>
          <cell r="W2585" t="str">
            <v>2019.11.26</v>
          </cell>
          <cell r="X2585" t="str">
            <v>记--797</v>
          </cell>
        </row>
        <row r="2585">
          <cell r="AA2585" t="str">
            <v>0325</v>
          </cell>
        </row>
        <row r="2586">
          <cell r="B2586" t="str">
            <v>032500023</v>
          </cell>
          <cell r="C2586" t="str">
            <v>搪瓷储罐</v>
          </cell>
          <cell r="D2586" t="str">
            <v>300L</v>
          </cell>
          <cell r="E2586">
            <v>7389.38</v>
          </cell>
          <cell r="F2586">
            <v>4507.29</v>
          </cell>
          <cell r="G2586">
            <v>2882.09</v>
          </cell>
          <cell r="H2586">
            <v>0</v>
          </cell>
          <cell r="I2586" t="str">
            <v>2019.11.26</v>
          </cell>
          <cell r="J2586" t="str">
            <v>96</v>
          </cell>
          <cell r="K2586" t="str">
            <v>苯磺隆装置（合成四车间）</v>
          </cell>
          <cell r="L2586" t="str">
            <v>肥东合成分厂</v>
          </cell>
          <cell r="M2586" t="str">
            <v>肥东合成四车间</v>
          </cell>
          <cell r="N2586" t="str">
            <v>江阴市化工设备厂</v>
          </cell>
          <cell r="O2586" t="str">
            <v>73.89</v>
          </cell>
          <cell r="P2586" t="str">
            <v>886.68</v>
          </cell>
          <cell r="Q2586" t="str">
            <v>295.58</v>
          </cell>
          <cell r="R2586" t="str">
            <v>61</v>
          </cell>
          <cell r="S2586" t="str">
            <v>平均年限法(一)</v>
          </cell>
          <cell r="T2586" t="str">
            <v>在用</v>
          </cell>
          <cell r="U2586" t="str">
            <v>直接购入</v>
          </cell>
          <cell r="V2586" t="str">
            <v>王桂珍</v>
          </cell>
          <cell r="W2586" t="str">
            <v>2019.11.26</v>
          </cell>
          <cell r="X2586" t="str">
            <v>记--797</v>
          </cell>
        </row>
        <row r="2586">
          <cell r="AA2586" t="str">
            <v>0325</v>
          </cell>
        </row>
        <row r="2587">
          <cell r="B2587" t="str">
            <v>032500024</v>
          </cell>
          <cell r="C2587" t="str">
            <v>搪瓷储罐</v>
          </cell>
          <cell r="D2587" t="str">
            <v>300L</v>
          </cell>
          <cell r="E2587">
            <v>7389.38</v>
          </cell>
          <cell r="F2587">
            <v>4507.29</v>
          </cell>
          <cell r="G2587">
            <v>2882.09</v>
          </cell>
          <cell r="H2587">
            <v>0</v>
          </cell>
          <cell r="I2587" t="str">
            <v>2019.11.26</v>
          </cell>
          <cell r="J2587" t="str">
            <v>96</v>
          </cell>
          <cell r="K2587" t="str">
            <v>苯磺隆装置（合成四车间）</v>
          </cell>
          <cell r="L2587" t="str">
            <v>肥东合成分厂</v>
          </cell>
          <cell r="M2587" t="str">
            <v>肥东合成四车间</v>
          </cell>
          <cell r="N2587" t="str">
            <v>江阴市化工设备厂</v>
          </cell>
          <cell r="O2587" t="str">
            <v>73.89</v>
          </cell>
          <cell r="P2587" t="str">
            <v>886.68</v>
          </cell>
          <cell r="Q2587" t="str">
            <v>295.58</v>
          </cell>
          <cell r="R2587" t="str">
            <v>61</v>
          </cell>
          <cell r="S2587" t="str">
            <v>平均年限法(一)</v>
          </cell>
          <cell r="T2587" t="str">
            <v>在用</v>
          </cell>
          <cell r="U2587" t="str">
            <v>直接购入</v>
          </cell>
          <cell r="V2587" t="str">
            <v>王桂珍</v>
          </cell>
          <cell r="W2587" t="str">
            <v>2019.11.26</v>
          </cell>
          <cell r="X2587" t="str">
            <v>记--797</v>
          </cell>
        </row>
        <row r="2587">
          <cell r="AA2587" t="str">
            <v>0325</v>
          </cell>
        </row>
        <row r="2588">
          <cell r="B2588" t="str">
            <v>032500025</v>
          </cell>
          <cell r="C2588" t="str">
            <v>搪瓷储罐</v>
          </cell>
          <cell r="D2588" t="str">
            <v>300L</v>
          </cell>
          <cell r="E2588">
            <v>7389.38</v>
          </cell>
          <cell r="F2588">
            <v>4507.29</v>
          </cell>
          <cell r="G2588">
            <v>2882.09</v>
          </cell>
          <cell r="H2588">
            <v>0</v>
          </cell>
          <cell r="I2588" t="str">
            <v>2019.11.26</v>
          </cell>
          <cell r="J2588" t="str">
            <v>96</v>
          </cell>
          <cell r="K2588" t="str">
            <v>苯磺隆装置（合成四车间）</v>
          </cell>
          <cell r="L2588" t="str">
            <v>肥东合成分厂</v>
          </cell>
          <cell r="M2588" t="str">
            <v>肥东合成四车间</v>
          </cell>
          <cell r="N2588" t="str">
            <v>江阴市化工设备厂</v>
          </cell>
          <cell r="O2588" t="str">
            <v>73.89</v>
          </cell>
          <cell r="P2588" t="str">
            <v>886.68</v>
          </cell>
          <cell r="Q2588" t="str">
            <v>295.58</v>
          </cell>
          <cell r="R2588" t="str">
            <v>61</v>
          </cell>
          <cell r="S2588" t="str">
            <v>平均年限法(一)</v>
          </cell>
          <cell r="T2588" t="str">
            <v>在用</v>
          </cell>
          <cell r="U2588" t="str">
            <v>直接购入</v>
          </cell>
          <cell r="V2588" t="str">
            <v>王桂珍</v>
          </cell>
          <cell r="W2588" t="str">
            <v>2019.11.26</v>
          </cell>
          <cell r="X2588" t="str">
            <v>记--797</v>
          </cell>
        </row>
        <row r="2588">
          <cell r="AA2588" t="str">
            <v>0325</v>
          </cell>
        </row>
        <row r="2589">
          <cell r="B2589" t="str">
            <v>032500026</v>
          </cell>
          <cell r="C2589" t="str">
            <v>搪瓷储罐</v>
          </cell>
          <cell r="D2589" t="str">
            <v>300L</v>
          </cell>
          <cell r="E2589">
            <v>7389.38</v>
          </cell>
          <cell r="F2589">
            <v>4507.29</v>
          </cell>
          <cell r="G2589">
            <v>2882.09</v>
          </cell>
          <cell r="H2589">
            <v>0</v>
          </cell>
          <cell r="I2589" t="str">
            <v>2019.11.26</v>
          </cell>
          <cell r="J2589" t="str">
            <v>96</v>
          </cell>
          <cell r="K2589" t="str">
            <v>苯磺隆装置（合成四车间）</v>
          </cell>
          <cell r="L2589" t="str">
            <v>肥东合成分厂</v>
          </cell>
          <cell r="M2589" t="str">
            <v>肥东合成四车间</v>
          </cell>
          <cell r="N2589" t="str">
            <v>江阴市化工设备厂</v>
          </cell>
          <cell r="O2589" t="str">
            <v>73.89</v>
          </cell>
          <cell r="P2589" t="str">
            <v>886.68</v>
          </cell>
          <cell r="Q2589" t="str">
            <v>295.58</v>
          </cell>
          <cell r="R2589" t="str">
            <v>61</v>
          </cell>
          <cell r="S2589" t="str">
            <v>平均年限法(一)</v>
          </cell>
          <cell r="T2589" t="str">
            <v>在用</v>
          </cell>
          <cell r="U2589" t="str">
            <v>直接购入</v>
          </cell>
          <cell r="V2589" t="str">
            <v>王桂珍</v>
          </cell>
          <cell r="W2589" t="str">
            <v>2019.11.26</v>
          </cell>
          <cell r="X2589" t="str">
            <v>记--797</v>
          </cell>
        </row>
        <row r="2589">
          <cell r="AA2589" t="str">
            <v>0325</v>
          </cell>
        </row>
        <row r="2590">
          <cell r="B2590" t="str">
            <v>032500027</v>
          </cell>
          <cell r="C2590" t="str">
            <v>化工泵</v>
          </cell>
          <cell r="D2590" t="str">
            <v>MJ80-65-160</v>
          </cell>
          <cell r="E2590">
            <v>10176.99</v>
          </cell>
          <cell r="F2590">
            <v>6207.97</v>
          </cell>
          <cell r="G2590">
            <v>3969.02</v>
          </cell>
          <cell r="H2590">
            <v>0</v>
          </cell>
          <cell r="I2590" t="str">
            <v>2019.11.26</v>
          </cell>
          <cell r="J2590" t="str">
            <v>96</v>
          </cell>
          <cell r="K2590" t="str">
            <v>苯磺隆装置（合成四车间）</v>
          </cell>
          <cell r="L2590" t="str">
            <v>肥东合成分厂</v>
          </cell>
          <cell r="M2590" t="str">
            <v>肥东合成四车间</v>
          </cell>
          <cell r="N2590" t="str">
            <v>烟台德瑞博泵业公司</v>
          </cell>
          <cell r="O2590" t="str">
            <v>101.77</v>
          </cell>
          <cell r="P2590" t="str">
            <v>1,221.24</v>
          </cell>
          <cell r="Q2590" t="str">
            <v>407.08</v>
          </cell>
          <cell r="R2590" t="str">
            <v>61</v>
          </cell>
          <cell r="S2590" t="str">
            <v>平均年限法(一)</v>
          </cell>
          <cell r="T2590" t="str">
            <v>在用</v>
          </cell>
          <cell r="U2590" t="str">
            <v>直接购入</v>
          </cell>
          <cell r="V2590" t="str">
            <v>王桂珍</v>
          </cell>
          <cell r="W2590" t="str">
            <v>2019.11.26</v>
          </cell>
          <cell r="X2590" t="str">
            <v>记--799</v>
          </cell>
        </row>
        <row r="2590">
          <cell r="AA2590" t="str">
            <v>0325</v>
          </cell>
        </row>
        <row r="2591">
          <cell r="B2591" t="str">
            <v>032500028</v>
          </cell>
          <cell r="C2591" t="str">
            <v>化工泵</v>
          </cell>
          <cell r="D2591" t="str">
            <v>MJ80-65-160</v>
          </cell>
          <cell r="E2591">
            <v>10177</v>
          </cell>
          <cell r="F2591">
            <v>6207.97</v>
          </cell>
          <cell r="G2591">
            <v>3969.03</v>
          </cell>
          <cell r="H2591">
            <v>0</v>
          </cell>
          <cell r="I2591" t="str">
            <v>2019.11.26</v>
          </cell>
          <cell r="J2591" t="str">
            <v>96</v>
          </cell>
          <cell r="K2591" t="str">
            <v>苯磺隆装置（合成四车间）</v>
          </cell>
          <cell r="L2591" t="str">
            <v>肥东合成分厂</v>
          </cell>
          <cell r="M2591" t="str">
            <v>肥东合成四车间</v>
          </cell>
          <cell r="N2591" t="str">
            <v>烟台德瑞博泵业公司</v>
          </cell>
          <cell r="O2591" t="str">
            <v>101.77</v>
          </cell>
          <cell r="P2591" t="str">
            <v>1,221.24</v>
          </cell>
          <cell r="Q2591" t="str">
            <v>407.08</v>
          </cell>
          <cell r="R2591" t="str">
            <v>61</v>
          </cell>
          <cell r="S2591" t="str">
            <v>平均年限法(一)</v>
          </cell>
          <cell r="T2591" t="str">
            <v>在用</v>
          </cell>
          <cell r="U2591" t="str">
            <v>直接购入</v>
          </cell>
          <cell r="V2591" t="str">
            <v>王桂珍</v>
          </cell>
          <cell r="W2591" t="str">
            <v>2019.11.26</v>
          </cell>
          <cell r="X2591" t="str">
            <v>记--799</v>
          </cell>
        </row>
        <row r="2591">
          <cell r="AA2591" t="str">
            <v>0325</v>
          </cell>
        </row>
        <row r="2592">
          <cell r="B2592" t="str">
            <v>032500029</v>
          </cell>
          <cell r="C2592" t="str">
            <v>化工泵</v>
          </cell>
          <cell r="D2592" t="str">
            <v>MJ80-65-160</v>
          </cell>
          <cell r="E2592">
            <v>10176.99</v>
          </cell>
          <cell r="F2592">
            <v>6207.97</v>
          </cell>
          <cell r="G2592">
            <v>3969.02</v>
          </cell>
          <cell r="H2592">
            <v>0</v>
          </cell>
          <cell r="I2592" t="str">
            <v>2019.11.26</v>
          </cell>
          <cell r="J2592" t="str">
            <v>96</v>
          </cell>
          <cell r="K2592" t="str">
            <v>苯磺隆装置（合成四车间）</v>
          </cell>
          <cell r="L2592" t="str">
            <v>肥东合成分厂</v>
          </cell>
          <cell r="M2592" t="str">
            <v>肥东合成四车间</v>
          </cell>
          <cell r="N2592" t="str">
            <v>烟台德瑞博泵业公司</v>
          </cell>
          <cell r="O2592" t="str">
            <v>101.77</v>
          </cell>
          <cell r="P2592" t="str">
            <v>1,221.24</v>
          </cell>
          <cell r="Q2592" t="str">
            <v>407.08</v>
          </cell>
          <cell r="R2592" t="str">
            <v>61</v>
          </cell>
          <cell r="S2592" t="str">
            <v>平均年限法(一)</v>
          </cell>
          <cell r="T2592" t="str">
            <v>在用</v>
          </cell>
          <cell r="U2592" t="str">
            <v>直接购入</v>
          </cell>
          <cell r="V2592" t="str">
            <v>王桂珍</v>
          </cell>
          <cell r="W2592" t="str">
            <v>2019.11.26</v>
          </cell>
          <cell r="X2592" t="str">
            <v>记--799</v>
          </cell>
        </row>
        <row r="2592">
          <cell r="AA2592" t="str">
            <v>0325</v>
          </cell>
        </row>
        <row r="2593">
          <cell r="B2593" t="str">
            <v>032500030</v>
          </cell>
          <cell r="C2593" t="str">
            <v>化工泵</v>
          </cell>
          <cell r="D2593" t="str">
            <v>MJ80-65-160</v>
          </cell>
          <cell r="E2593">
            <v>10176.99</v>
          </cell>
          <cell r="F2593">
            <v>6207.97</v>
          </cell>
          <cell r="G2593">
            <v>3969.02</v>
          </cell>
          <cell r="H2593">
            <v>0</v>
          </cell>
          <cell r="I2593" t="str">
            <v>2019.11.26</v>
          </cell>
          <cell r="J2593" t="str">
            <v>96</v>
          </cell>
          <cell r="K2593" t="str">
            <v>苯磺隆装置（合成四车间）</v>
          </cell>
          <cell r="L2593" t="str">
            <v>肥东合成分厂</v>
          </cell>
          <cell r="M2593" t="str">
            <v>肥东合成四车间</v>
          </cell>
          <cell r="N2593" t="str">
            <v>烟台德瑞博泵业公司</v>
          </cell>
          <cell r="O2593" t="str">
            <v>101.77</v>
          </cell>
          <cell r="P2593" t="str">
            <v>1,221.24</v>
          </cell>
          <cell r="Q2593" t="str">
            <v>407.08</v>
          </cell>
          <cell r="R2593" t="str">
            <v>61</v>
          </cell>
          <cell r="S2593" t="str">
            <v>平均年限法(一)</v>
          </cell>
          <cell r="T2593" t="str">
            <v>在用</v>
          </cell>
          <cell r="U2593" t="str">
            <v>直接购入</v>
          </cell>
          <cell r="V2593" t="str">
            <v>王桂珍</v>
          </cell>
          <cell r="W2593" t="str">
            <v>2019.11.26</v>
          </cell>
          <cell r="X2593" t="str">
            <v>记--799</v>
          </cell>
        </row>
        <row r="2593">
          <cell r="AA2593" t="str">
            <v>0325</v>
          </cell>
        </row>
        <row r="2594">
          <cell r="B2594" t="str">
            <v>032500031</v>
          </cell>
          <cell r="C2594" t="str">
            <v>化工泵</v>
          </cell>
          <cell r="D2594" t="str">
            <v>MJ80-65-160</v>
          </cell>
          <cell r="E2594">
            <v>10176.99</v>
          </cell>
          <cell r="F2594">
            <v>6207.97</v>
          </cell>
          <cell r="G2594">
            <v>3969.02</v>
          </cell>
          <cell r="H2594">
            <v>0</v>
          </cell>
          <cell r="I2594" t="str">
            <v>2019.11.26</v>
          </cell>
          <cell r="J2594" t="str">
            <v>96</v>
          </cell>
          <cell r="K2594" t="str">
            <v>苯磺隆装置（合成四车间）</v>
          </cell>
          <cell r="L2594" t="str">
            <v>肥东合成分厂</v>
          </cell>
          <cell r="M2594" t="str">
            <v>肥东合成四车间</v>
          </cell>
          <cell r="N2594" t="str">
            <v>烟台德瑞博泵业公司</v>
          </cell>
          <cell r="O2594" t="str">
            <v>101.77</v>
          </cell>
          <cell r="P2594" t="str">
            <v>1,221.24</v>
          </cell>
          <cell r="Q2594" t="str">
            <v>407.08</v>
          </cell>
          <cell r="R2594" t="str">
            <v>61</v>
          </cell>
          <cell r="S2594" t="str">
            <v>平均年限法(一)</v>
          </cell>
          <cell r="T2594" t="str">
            <v>在用</v>
          </cell>
          <cell r="U2594" t="str">
            <v>直接购入</v>
          </cell>
          <cell r="V2594" t="str">
            <v>王桂珍</v>
          </cell>
          <cell r="W2594" t="str">
            <v>2019.11.26</v>
          </cell>
          <cell r="X2594" t="str">
            <v>记--799</v>
          </cell>
        </row>
        <row r="2594">
          <cell r="AA2594" t="str">
            <v>0325</v>
          </cell>
        </row>
        <row r="2595">
          <cell r="B2595" t="str">
            <v>032500032</v>
          </cell>
          <cell r="C2595" t="str">
            <v>化工泵</v>
          </cell>
          <cell r="D2595" t="str">
            <v>MJ80-65-160</v>
          </cell>
          <cell r="E2595">
            <v>10176.99</v>
          </cell>
          <cell r="F2595">
            <v>6207.97</v>
          </cell>
          <cell r="G2595">
            <v>3969.02</v>
          </cell>
          <cell r="H2595">
            <v>0</v>
          </cell>
          <cell r="I2595" t="str">
            <v>2019.11.26</v>
          </cell>
          <cell r="J2595" t="str">
            <v>96</v>
          </cell>
          <cell r="K2595" t="str">
            <v>苯磺隆装置（合成四车间）</v>
          </cell>
          <cell r="L2595" t="str">
            <v>肥东合成分厂</v>
          </cell>
          <cell r="M2595" t="str">
            <v>肥东合成四车间</v>
          </cell>
          <cell r="N2595" t="str">
            <v>烟台德瑞博泵业公司</v>
          </cell>
          <cell r="O2595" t="str">
            <v>101.77</v>
          </cell>
          <cell r="P2595" t="str">
            <v>1,221.24</v>
          </cell>
          <cell r="Q2595" t="str">
            <v>407.08</v>
          </cell>
          <cell r="R2595" t="str">
            <v>61</v>
          </cell>
          <cell r="S2595" t="str">
            <v>平均年限法(一)</v>
          </cell>
          <cell r="T2595" t="str">
            <v>在用</v>
          </cell>
          <cell r="U2595" t="str">
            <v>直接购入</v>
          </cell>
          <cell r="V2595" t="str">
            <v>王桂珍</v>
          </cell>
          <cell r="W2595" t="str">
            <v>2019.11.26</v>
          </cell>
          <cell r="X2595" t="str">
            <v>记--799</v>
          </cell>
        </row>
        <row r="2595">
          <cell r="AA2595" t="str">
            <v>0325</v>
          </cell>
        </row>
        <row r="2596">
          <cell r="B2596" t="str">
            <v>031022769</v>
          </cell>
          <cell r="C2596" t="str">
            <v>全自动贴标机</v>
          </cell>
          <cell r="D2596" t="str">
            <v>TZB-IDT-A</v>
          </cell>
          <cell r="E2596">
            <v>42477.88</v>
          </cell>
          <cell r="F2596">
            <v>25911.58</v>
          </cell>
          <cell r="G2596">
            <v>16566.3</v>
          </cell>
          <cell r="H2596">
            <v>0</v>
          </cell>
          <cell r="I2596" t="str">
            <v>2019.11.26</v>
          </cell>
          <cell r="J2596" t="str">
            <v>96</v>
          </cell>
          <cell r="K2596" t="str">
            <v>剂型设备</v>
          </cell>
          <cell r="L2596" t="str">
            <v>肥东制剂分厂</v>
          </cell>
          <cell r="M2596" t="str">
            <v>肥东制剂11#车间</v>
          </cell>
          <cell r="N2596" t="str">
            <v>江苏汤姆森智能装备</v>
          </cell>
          <cell r="O2596" t="str">
            <v>424.78</v>
          </cell>
          <cell r="P2596" t="str">
            <v>5,097.36</v>
          </cell>
          <cell r="Q2596" t="str">
            <v>1,699.12</v>
          </cell>
          <cell r="R2596" t="str">
            <v>61</v>
          </cell>
          <cell r="S2596" t="str">
            <v>平均年限法(一)</v>
          </cell>
          <cell r="T2596" t="str">
            <v>在用</v>
          </cell>
          <cell r="U2596" t="str">
            <v>直接购入</v>
          </cell>
          <cell r="V2596" t="str">
            <v>王桂珍</v>
          </cell>
          <cell r="W2596" t="str">
            <v>2019.11.26</v>
          </cell>
          <cell r="X2596" t="str">
            <v>记--801</v>
          </cell>
        </row>
        <row r="2596">
          <cell r="AA2596" t="str">
            <v>0310</v>
          </cell>
        </row>
        <row r="2597">
          <cell r="B2597" t="str">
            <v>031022770</v>
          </cell>
          <cell r="C2597" t="str">
            <v>全自动贴标机</v>
          </cell>
          <cell r="D2597" t="str">
            <v>TZB-IDT-A</v>
          </cell>
          <cell r="E2597">
            <v>42477.88</v>
          </cell>
          <cell r="F2597">
            <v>25911.58</v>
          </cell>
          <cell r="G2597">
            <v>16566.3</v>
          </cell>
          <cell r="H2597">
            <v>0</v>
          </cell>
          <cell r="I2597" t="str">
            <v>2019.11.26</v>
          </cell>
          <cell r="J2597" t="str">
            <v>96</v>
          </cell>
          <cell r="K2597" t="str">
            <v>剂型设备</v>
          </cell>
          <cell r="L2597" t="str">
            <v>肥东制剂分厂</v>
          </cell>
          <cell r="M2597" t="str">
            <v>肥东制剂13#车间</v>
          </cell>
          <cell r="N2597" t="str">
            <v>江苏汤姆森智能装备</v>
          </cell>
          <cell r="O2597" t="str">
            <v>424.78</v>
          </cell>
          <cell r="P2597" t="str">
            <v>5,097.36</v>
          </cell>
          <cell r="Q2597" t="str">
            <v>1,699.12</v>
          </cell>
          <cell r="R2597" t="str">
            <v>61</v>
          </cell>
          <cell r="S2597" t="str">
            <v>平均年限法(一)</v>
          </cell>
          <cell r="T2597" t="str">
            <v>在用</v>
          </cell>
          <cell r="U2597" t="str">
            <v>直接购入</v>
          </cell>
          <cell r="V2597" t="str">
            <v>王桂珍</v>
          </cell>
          <cell r="W2597" t="str">
            <v>2019.11.26</v>
          </cell>
          <cell r="X2597" t="str">
            <v>记--801</v>
          </cell>
        </row>
        <row r="2597">
          <cell r="AA2597" t="str">
            <v>0310</v>
          </cell>
        </row>
        <row r="2598">
          <cell r="B2598" t="str">
            <v>031022771</v>
          </cell>
          <cell r="C2598" t="str">
            <v>全自动贴标机</v>
          </cell>
          <cell r="D2598" t="str">
            <v>TZB-IDT-A</v>
          </cell>
          <cell r="E2598">
            <v>42477.88</v>
          </cell>
          <cell r="F2598">
            <v>25911.58</v>
          </cell>
          <cell r="G2598">
            <v>16566.3</v>
          </cell>
          <cell r="H2598">
            <v>0</v>
          </cell>
          <cell r="I2598" t="str">
            <v>2019.11.26</v>
          </cell>
          <cell r="J2598" t="str">
            <v>96</v>
          </cell>
          <cell r="K2598" t="str">
            <v>剂型设备</v>
          </cell>
          <cell r="L2598" t="str">
            <v>肥东制剂分厂</v>
          </cell>
          <cell r="M2598" t="str">
            <v>肥东制剂14#车间</v>
          </cell>
          <cell r="N2598" t="str">
            <v>江苏汤姆森智能装备</v>
          </cell>
          <cell r="O2598" t="str">
            <v>424.78</v>
          </cell>
          <cell r="P2598" t="str">
            <v>5,097.36</v>
          </cell>
          <cell r="Q2598" t="str">
            <v>1,699.12</v>
          </cell>
          <cell r="R2598" t="str">
            <v>61</v>
          </cell>
          <cell r="S2598" t="str">
            <v>平均年限法(一)</v>
          </cell>
          <cell r="T2598" t="str">
            <v>在用</v>
          </cell>
          <cell r="U2598" t="str">
            <v>直接购入</v>
          </cell>
          <cell r="V2598" t="str">
            <v>王桂珍</v>
          </cell>
          <cell r="W2598" t="str">
            <v>2019.11.26</v>
          </cell>
          <cell r="X2598" t="str">
            <v>记--801</v>
          </cell>
        </row>
        <row r="2598">
          <cell r="AA2598" t="str">
            <v>0310</v>
          </cell>
        </row>
        <row r="2599">
          <cell r="B2599" t="str">
            <v>031022772</v>
          </cell>
          <cell r="C2599" t="str">
            <v>全自动贴标机</v>
          </cell>
          <cell r="D2599" t="str">
            <v>TZB-IDT-A</v>
          </cell>
          <cell r="E2599">
            <v>42477.86</v>
          </cell>
          <cell r="F2599">
            <v>25911.58</v>
          </cell>
          <cell r="G2599">
            <v>16566.28</v>
          </cell>
          <cell r="H2599">
            <v>0</v>
          </cell>
          <cell r="I2599" t="str">
            <v>2019.11.26</v>
          </cell>
          <cell r="J2599" t="str">
            <v>96</v>
          </cell>
          <cell r="K2599" t="str">
            <v>剂型设备</v>
          </cell>
          <cell r="L2599" t="str">
            <v>肥东制剂分厂</v>
          </cell>
          <cell r="M2599" t="str">
            <v>肥东制剂14#车间</v>
          </cell>
          <cell r="N2599" t="str">
            <v>江苏汤姆森智能装备</v>
          </cell>
          <cell r="O2599" t="str">
            <v>424.78</v>
          </cell>
          <cell r="P2599" t="str">
            <v>5,097.36</v>
          </cell>
          <cell r="Q2599" t="str">
            <v>1,699.11</v>
          </cell>
          <cell r="R2599" t="str">
            <v>61</v>
          </cell>
          <cell r="S2599" t="str">
            <v>平均年限法(一)</v>
          </cell>
          <cell r="T2599" t="str">
            <v>在用</v>
          </cell>
          <cell r="U2599" t="str">
            <v>直接购入</v>
          </cell>
          <cell r="V2599" t="str">
            <v>王桂珍</v>
          </cell>
          <cell r="W2599" t="str">
            <v>2019.11.26</v>
          </cell>
          <cell r="X2599" t="str">
            <v>记--801</v>
          </cell>
        </row>
        <row r="2599">
          <cell r="AA2599" t="str">
            <v>0310</v>
          </cell>
        </row>
        <row r="2600">
          <cell r="B2600" t="str">
            <v>031022773</v>
          </cell>
          <cell r="C2600" t="str">
            <v>缓冲转盘</v>
          </cell>
          <cell r="D2600" t="str">
            <v>UHP-1000A</v>
          </cell>
          <cell r="E2600">
            <v>12389.38</v>
          </cell>
          <cell r="F2600">
            <v>7557.29</v>
          </cell>
          <cell r="G2600">
            <v>4832.09</v>
          </cell>
          <cell r="H2600">
            <v>0</v>
          </cell>
          <cell r="I2600" t="str">
            <v>2019.11.26</v>
          </cell>
          <cell r="J2600" t="str">
            <v>96</v>
          </cell>
          <cell r="K2600" t="str">
            <v>剂型设备</v>
          </cell>
          <cell r="L2600" t="str">
            <v>肥东制剂分厂</v>
          </cell>
          <cell r="M2600" t="str">
            <v>肥东制剂14#车间</v>
          </cell>
          <cell r="N2600" t="str">
            <v>江苏汤姆森智能装备</v>
          </cell>
          <cell r="O2600" t="str">
            <v>123.89</v>
          </cell>
          <cell r="P2600" t="str">
            <v>1,486.68</v>
          </cell>
          <cell r="Q2600" t="str">
            <v>495.58</v>
          </cell>
          <cell r="R2600" t="str">
            <v>61</v>
          </cell>
          <cell r="S2600" t="str">
            <v>平均年限法(一)</v>
          </cell>
          <cell r="T2600" t="str">
            <v>在用</v>
          </cell>
          <cell r="U2600" t="str">
            <v>直接购入</v>
          </cell>
          <cell r="V2600" t="str">
            <v>王桂珍</v>
          </cell>
          <cell r="W2600" t="str">
            <v>2019.11.26</v>
          </cell>
          <cell r="X2600" t="str">
            <v>记--801</v>
          </cell>
        </row>
        <row r="2600">
          <cell r="AA2600" t="str">
            <v>0310</v>
          </cell>
        </row>
        <row r="2601">
          <cell r="B2601" t="str">
            <v>031022774</v>
          </cell>
          <cell r="C2601" t="str">
            <v>缓冲转盘</v>
          </cell>
          <cell r="D2601" t="str">
            <v>UHP-1000A</v>
          </cell>
          <cell r="E2601">
            <v>12389.38</v>
          </cell>
          <cell r="F2601">
            <v>7557.29</v>
          </cell>
          <cell r="G2601">
            <v>4832.09</v>
          </cell>
          <cell r="H2601">
            <v>0</v>
          </cell>
          <cell r="I2601" t="str">
            <v>2019.11.26</v>
          </cell>
          <cell r="J2601" t="str">
            <v>96</v>
          </cell>
          <cell r="K2601" t="str">
            <v>剂型设备</v>
          </cell>
          <cell r="L2601" t="str">
            <v>肥东制剂分厂</v>
          </cell>
          <cell r="M2601" t="str">
            <v>肥东制剂14#车间</v>
          </cell>
          <cell r="N2601" t="str">
            <v>江苏汤姆森智能装备</v>
          </cell>
          <cell r="O2601" t="str">
            <v>123.89</v>
          </cell>
          <cell r="P2601" t="str">
            <v>1,486.68</v>
          </cell>
          <cell r="Q2601" t="str">
            <v>495.58</v>
          </cell>
          <cell r="R2601" t="str">
            <v>61</v>
          </cell>
          <cell r="S2601" t="str">
            <v>平均年限法(一)</v>
          </cell>
          <cell r="T2601" t="str">
            <v>在用</v>
          </cell>
          <cell r="U2601" t="str">
            <v>直接购入</v>
          </cell>
          <cell r="V2601" t="str">
            <v>王桂珍</v>
          </cell>
          <cell r="W2601" t="str">
            <v>2019.11.26</v>
          </cell>
          <cell r="X2601" t="str">
            <v>记--801</v>
          </cell>
        </row>
        <row r="2601">
          <cell r="AA2601" t="str">
            <v>0310</v>
          </cell>
        </row>
        <row r="2602">
          <cell r="B2602" t="str">
            <v>031022775</v>
          </cell>
          <cell r="C2602" t="str">
            <v>缓冲转盘</v>
          </cell>
          <cell r="D2602" t="str">
            <v>UHP-1000A</v>
          </cell>
          <cell r="E2602">
            <v>12389.38</v>
          </cell>
          <cell r="F2602">
            <v>7557.29</v>
          </cell>
          <cell r="G2602">
            <v>4832.09</v>
          </cell>
          <cell r="H2602">
            <v>0</v>
          </cell>
          <cell r="I2602" t="str">
            <v>2019.11.26</v>
          </cell>
          <cell r="J2602" t="str">
            <v>96</v>
          </cell>
          <cell r="K2602" t="str">
            <v>剂型设备</v>
          </cell>
          <cell r="L2602" t="str">
            <v>肥东制剂分厂</v>
          </cell>
          <cell r="M2602" t="str">
            <v>肥东制剂13#车间</v>
          </cell>
          <cell r="N2602" t="str">
            <v>江苏汤姆森智能装备</v>
          </cell>
          <cell r="O2602" t="str">
            <v>123.89</v>
          </cell>
          <cell r="P2602" t="str">
            <v>1,486.68</v>
          </cell>
          <cell r="Q2602" t="str">
            <v>495.58</v>
          </cell>
          <cell r="R2602" t="str">
            <v>61</v>
          </cell>
          <cell r="S2602" t="str">
            <v>平均年限法(一)</v>
          </cell>
          <cell r="T2602" t="str">
            <v>在用</v>
          </cell>
          <cell r="U2602" t="str">
            <v>直接购入</v>
          </cell>
          <cell r="V2602" t="str">
            <v>王桂珍</v>
          </cell>
          <cell r="W2602" t="str">
            <v>2019.11.26</v>
          </cell>
          <cell r="X2602" t="str">
            <v>记--801</v>
          </cell>
        </row>
        <row r="2602">
          <cell r="AA2602" t="str">
            <v>0310</v>
          </cell>
        </row>
        <row r="2603">
          <cell r="B2603" t="str">
            <v>031022776</v>
          </cell>
          <cell r="C2603" t="str">
            <v>缓冲转盘</v>
          </cell>
          <cell r="D2603" t="str">
            <v>UHP-1000A</v>
          </cell>
          <cell r="E2603">
            <v>12389.38</v>
          </cell>
          <cell r="F2603">
            <v>7557.29</v>
          </cell>
          <cell r="G2603">
            <v>4832.09</v>
          </cell>
          <cell r="H2603">
            <v>0</v>
          </cell>
          <cell r="I2603" t="str">
            <v>2019.11.26</v>
          </cell>
          <cell r="J2603" t="str">
            <v>96</v>
          </cell>
          <cell r="K2603" t="str">
            <v>剂型设备</v>
          </cell>
          <cell r="L2603" t="str">
            <v>肥东制剂分厂</v>
          </cell>
          <cell r="M2603" t="str">
            <v>肥东制剂11#车间</v>
          </cell>
          <cell r="N2603" t="str">
            <v>江苏汤姆森智能装备</v>
          </cell>
          <cell r="O2603" t="str">
            <v>123.89</v>
          </cell>
          <cell r="P2603" t="str">
            <v>1,486.68</v>
          </cell>
          <cell r="Q2603" t="str">
            <v>495.58</v>
          </cell>
          <cell r="R2603" t="str">
            <v>61</v>
          </cell>
          <cell r="S2603" t="str">
            <v>平均年限法(一)</v>
          </cell>
          <cell r="T2603" t="str">
            <v>在用</v>
          </cell>
          <cell r="U2603" t="str">
            <v>直接购入</v>
          </cell>
          <cell r="V2603" t="str">
            <v>王桂珍</v>
          </cell>
          <cell r="W2603" t="str">
            <v>2019.11.26</v>
          </cell>
          <cell r="X2603" t="str">
            <v>记--801</v>
          </cell>
        </row>
        <row r="2603">
          <cell r="AA2603" t="str">
            <v>0310</v>
          </cell>
        </row>
        <row r="2604">
          <cell r="B2604" t="str">
            <v>031022777</v>
          </cell>
          <cell r="C2604" t="str">
            <v>电子台称</v>
          </cell>
          <cell r="D2604" t="str">
            <v>0.8*1.3米 2吨</v>
          </cell>
          <cell r="E2604">
            <v>1946.9</v>
          </cell>
          <cell r="F2604">
            <v>1187.67</v>
          </cell>
          <cell r="G2604">
            <v>759.23</v>
          </cell>
          <cell r="H2604">
            <v>0</v>
          </cell>
          <cell r="I2604" t="str">
            <v>2019.11.28</v>
          </cell>
          <cell r="J2604" t="str">
            <v>96</v>
          </cell>
          <cell r="K2604" t="str">
            <v>剂型设备</v>
          </cell>
          <cell r="L2604" t="str">
            <v>肥东制剂分厂</v>
          </cell>
          <cell r="M2604" t="str">
            <v>肥东制剂11#车间</v>
          </cell>
          <cell r="N2604" t="str">
            <v>合肥标普仪表器材</v>
          </cell>
          <cell r="O2604" t="str">
            <v>19.47</v>
          </cell>
          <cell r="P2604" t="str">
            <v>233.64</v>
          </cell>
          <cell r="Q2604" t="str">
            <v>77.88</v>
          </cell>
          <cell r="R2604" t="str">
            <v>61</v>
          </cell>
          <cell r="S2604" t="str">
            <v>平均年限法(一)</v>
          </cell>
          <cell r="T2604" t="str">
            <v>在用</v>
          </cell>
          <cell r="U2604" t="str">
            <v>直接购入</v>
          </cell>
          <cell r="V2604" t="str">
            <v>王桂珍</v>
          </cell>
          <cell r="W2604" t="str">
            <v>2019.11.28</v>
          </cell>
          <cell r="X2604" t="str">
            <v>记--841</v>
          </cell>
        </row>
        <row r="2604">
          <cell r="AA2604" t="str">
            <v>0310</v>
          </cell>
        </row>
        <row r="2605">
          <cell r="B2605" t="str">
            <v>030100128</v>
          </cell>
          <cell r="C2605" t="str">
            <v>颗粒剂粉尘仪</v>
          </cell>
          <cell r="D2605" t="str">
            <v>FCY-2型</v>
          </cell>
          <cell r="E2605">
            <v>7433.63</v>
          </cell>
          <cell r="F2605">
            <v>4534.74</v>
          </cell>
          <cell r="G2605">
            <v>2898.89</v>
          </cell>
          <cell r="H2605">
            <v>0</v>
          </cell>
          <cell r="I2605" t="str">
            <v>2019.11.28</v>
          </cell>
          <cell r="J2605" t="str">
            <v>96</v>
          </cell>
          <cell r="K2605" t="str">
            <v>质检设备</v>
          </cell>
          <cell r="L2605" t="str">
            <v>肥东合成分厂</v>
          </cell>
          <cell r="M2605" t="str">
            <v>肥东合成质检室</v>
          </cell>
          <cell r="N2605" t="str">
            <v>北京勤诚亦信科技公司</v>
          </cell>
          <cell r="O2605" t="str">
            <v>74.34</v>
          </cell>
          <cell r="P2605" t="str">
            <v>892.08</v>
          </cell>
          <cell r="Q2605" t="str">
            <v>297.35</v>
          </cell>
          <cell r="R2605" t="str">
            <v>61</v>
          </cell>
          <cell r="S2605" t="str">
            <v>平均年限法(一)</v>
          </cell>
          <cell r="T2605" t="str">
            <v>在用</v>
          </cell>
          <cell r="U2605" t="str">
            <v>直接购入</v>
          </cell>
          <cell r="V2605" t="str">
            <v>王桂珍</v>
          </cell>
          <cell r="W2605" t="str">
            <v>2019.11.28</v>
          </cell>
          <cell r="X2605" t="str">
            <v>记--844</v>
          </cell>
        </row>
        <row r="2605">
          <cell r="AA2605" t="str">
            <v>0301</v>
          </cell>
        </row>
        <row r="2606">
          <cell r="B2606" t="str">
            <v>030100129</v>
          </cell>
          <cell r="C2606" t="str">
            <v>颗粒剂耐磨性试验仪</v>
          </cell>
          <cell r="D2606" t="str">
            <v>NMY-2型</v>
          </cell>
          <cell r="E2606">
            <v>11238.94</v>
          </cell>
          <cell r="F2606">
            <v>6855.79</v>
          </cell>
          <cell r="G2606">
            <v>4383.15</v>
          </cell>
          <cell r="H2606">
            <v>0</v>
          </cell>
          <cell r="I2606" t="str">
            <v>2019.11.28</v>
          </cell>
          <cell r="J2606" t="str">
            <v>96</v>
          </cell>
          <cell r="K2606" t="str">
            <v>质检设备</v>
          </cell>
          <cell r="L2606" t="str">
            <v>肥东合成分厂</v>
          </cell>
          <cell r="M2606" t="str">
            <v>肥东质检室</v>
          </cell>
          <cell r="N2606" t="str">
            <v>北京勤诚亦信科技公司</v>
          </cell>
          <cell r="O2606" t="str">
            <v>112.39</v>
          </cell>
          <cell r="P2606" t="str">
            <v>1,348.68</v>
          </cell>
          <cell r="Q2606" t="str">
            <v>449.56</v>
          </cell>
          <cell r="R2606" t="str">
            <v>61</v>
          </cell>
          <cell r="S2606" t="str">
            <v>平均年限法(一)</v>
          </cell>
          <cell r="T2606" t="str">
            <v>在用</v>
          </cell>
          <cell r="U2606" t="str">
            <v>直接购入</v>
          </cell>
          <cell r="V2606" t="str">
            <v>王桂珍</v>
          </cell>
          <cell r="W2606" t="str">
            <v>2019.11.28</v>
          </cell>
          <cell r="X2606" t="str">
            <v>记--844</v>
          </cell>
        </row>
        <row r="2606">
          <cell r="AA2606" t="str">
            <v>0301</v>
          </cell>
        </row>
        <row r="2607">
          <cell r="B2607" t="str">
            <v>030100130</v>
          </cell>
          <cell r="C2607" t="str">
            <v>堆密度试验仪</v>
          </cell>
          <cell r="D2607" t="str">
            <v>DMDY-1型</v>
          </cell>
          <cell r="E2607">
            <v>8761.06</v>
          </cell>
          <cell r="F2607">
            <v>5344.21</v>
          </cell>
          <cell r="G2607">
            <v>3416.85</v>
          </cell>
          <cell r="H2607">
            <v>0</v>
          </cell>
          <cell r="I2607" t="str">
            <v>2019.11.28</v>
          </cell>
          <cell r="J2607" t="str">
            <v>96</v>
          </cell>
          <cell r="K2607" t="str">
            <v>质检设备</v>
          </cell>
          <cell r="L2607" t="str">
            <v>肥东合成分厂</v>
          </cell>
          <cell r="M2607" t="str">
            <v>肥东质检室</v>
          </cell>
          <cell r="N2607" t="str">
            <v>北京勤诚亦信科技公司</v>
          </cell>
          <cell r="O2607" t="str">
            <v>87.61</v>
          </cell>
          <cell r="P2607" t="str">
            <v>1,051.32</v>
          </cell>
          <cell r="Q2607" t="str">
            <v>350.44</v>
          </cell>
          <cell r="R2607" t="str">
            <v>61</v>
          </cell>
          <cell r="S2607" t="str">
            <v>平均年限法(一)</v>
          </cell>
          <cell r="T2607" t="str">
            <v>在用</v>
          </cell>
          <cell r="U2607" t="str">
            <v>直接购入</v>
          </cell>
          <cell r="V2607" t="str">
            <v>王桂珍</v>
          </cell>
          <cell r="W2607" t="str">
            <v>2019.11.28</v>
          </cell>
          <cell r="X2607" t="str">
            <v>记--844</v>
          </cell>
        </row>
        <row r="2607">
          <cell r="AA2607" t="str">
            <v>0301</v>
          </cell>
        </row>
        <row r="2608">
          <cell r="B2608" t="str">
            <v>031022778</v>
          </cell>
          <cell r="C2608" t="str">
            <v>无铝箔检测机</v>
          </cell>
          <cell r="D2608" t="str">
            <v>JCJ-BG-F</v>
          </cell>
          <cell r="E2608">
            <v>18534.48</v>
          </cell>
          <cell r="F2608">
            <v>11305.74</v>
          </cell>
          <cell r="G2608">
            <v>7228.74</v>
          </cell>
          <cell r="H2608">
            <v>0</v>
          </cell>
          <cell r="I2608" t="str">
            <v>2019.11.28</v>
          </cell>
          <cell r="J2608" t="str">
            <v>96</v>
          </cell>
          <cell r="K2608" t="str">
            <v>剂型设备</v>
          </cell>
          <cell r="L2608" t="str">
            <v>肥东制剂分厂</v>
          </cell>
          <cell r="M2608" t="str">
            <v>肥东制剂11#车间</v>
          </cell>
          <cell r="N2608" t="str">
            <v>江苏汤姆森智能装备</v>
          </cell>
          <cell r="O2608" t="str">
            <v>185.34</v>
          </cell>
          <cell r="P2608" t="str">
            <v>2,224.08</v>
          </cell>
          <cell r="Q2608" t="str">
            <v>741.38</v>
          </cell>
          <cell r="R2608" t="str">
            <v>61</v>
          </cell>
          <cell r="S2608" t="str">
            <v>平均年限法(一)</v>
          </cell>
          <cell r="T2608" t="str">
            <v>在用</v>
          </cell>
          <cell r="U2608" t="str">
            <v>直接购入</v>
          </cell>
          <cell r="V2608" t="str">
            <v>王桂珍</v>
          </cell>
          <cell r="W2608" t="str">
            <v>2019.11.28</v>
          </cell>
          <cell r="X2608" t="str">
            <v>记--846</v>
          </cell>
        </row>
        <row r="2608">
          <cell r="AA2608" t="str">
            <v>0310</v>
          </cell>
        </row>
        <row r="2609">
          <cell r="B2609" t="str">
            <v>031022779</v>
          </cell>
          <cell r="C2609" t="str">
            <v>无铝箔检测机</v>
          </cell>
          <cell r="D2609" t="str">
            <v>JCJ-BG-F</v>
          </cell>
          <cell r="E2609">
            <v>18534.49</v>
          </cell>
          <cell r="F2609">
            <v>11305.74</v>
          </cell>
          <cell r="G2609">
            <v>7228.75</v>
          </cell>
          <cell r="H2609">
            <v>0</v>
          </cell>
          <cell r="I2609" t="str">
            <v>2019.11.28</v>
          </cell>
          <cell r="J2609" t="str">
            <v>96</v>
          </cell>
          <cell r="K2609" t="str">
            <v>剂型设备</v>
          </cell>
          <cell r="L2609" t="str">
            <v>肥东制剂分厂</v>
          </cell>
          <cell r="M2609" t="str">
            <v>肥东制剂11#车间</v>
          </cell>
          <cell r="N2609" t="str">
            <v>江苏汤姆森智能装备</v>
          </cell>
          <cell r="O2609" t="str">
            <v>185.34</v>
          </cell>
          <cell r="P2609" t="str">
            <v>2,224.08</v>
          </cell>
          <cell r="Q2609" t="str">
            <v>741.38</v>
          </cell>
          <cell r="R2609" t="str">
            <v>61</v>
          </cell>
          <cell r="S2609" t="str">
            <v>平均年限法(一)</v>
          </cell>
          <cell r="T2609" t="str">
            <v>在用</v>
          </cell>
          <cell r="U2609" t="str">
            <v>直接购入</v>
          </cell>
          <cell r="V2609" t="str">
            <v>王桂珍</v>
          </cell>
          <cell r="W2609" t="str">
            <v>2019.11.28</v>
          </cell>
          <cell r="X2609" t="str">
            <v>记--846</v>
          </cell>
        </row>
        <row r="2609">
          <cell r="AA2609" t="str">
            <v>0310</v>
          </cell>
        </row>
        <row r="2610">
          <cell r="B2610" t="str">
            <v>031022780</v>
          </cell>
          <cell r="C2610" t="str">
            <v>无铝箔检测机</v>
          </cell>
          <cell r="D2610" t="str">
            <v>JCJ-BG-F</v>
          </cell>
          <cell r="E2610">
            <v>18534.48</v>
          </cell>
          <cell r="F2610">
            <v>11305.74</v>
          </cell>
          <cell r="G2610">
            <v>7228.74</v>
          </cell>
          <cell r="H2610">
            <v>0</v>
          </cell>
          <cell r="I2610" t="str">
            <v>2019.11.28</v>
          </cell>
          <cell r="J2610" t="str">
            <v>96</v>
          </cell>
          <cell r="K2610" t="str">
            <v>剂型设备</v>
          </cell>
          <cell r="L2610" t="str">
            <v>肥东制剂分厂</v>
          </cell>
          <cell r="M2610" t="str">
            <v>肥东制剂13#车间</v>
          </cell>
          <cell r="N2610" t="str">
            <v>江苏汤姆森智能装备</v>
          </cell>
          <cell r="O2610" t="str">
            <v>185.34</v>
          </cell>
          <cell r="P2610" t="str">
            <v>2,224.08</v>
          </cell>
          <cell r="Q2610" t="str">
            <v>741.38</v>
          </cell>
          <cell r="R2610" t="str">
            <v>61</v>
          </cell>
          <cell r="S2610" t="str">
            <v>平均年限法(一)</v>
          </cell>
          <cell r="T2610" t="str">
            <v>在用</v>
          </cell>
          <cell r="U2610" t="str">
            <v>直接购入</v>
          </cell>
          <cell r="V2610" t="str">
            <v>王桂珍</v>
          </cell>
          <cell r="W2610" t="str">
            <v>2019.11.28</v>
          </cell>
          <cell r="X2610" t="str">
            <v>记--846</v>
          </cell>
        </row>
        <row r="2610">
          <cell r="AA2610" t="str">
            <v>0310</v>
          </cell>
        </row>
        <row r="2611">
          <cell r="B2611" t="str">
            <v>031022781</v>
          </cell>
          <cell r="C2611" t="str">
            <v>无铝箔检测机</v>
          </cell>
          <cell r="D2611" t="str">
            <v>JCJ-BG-F</v>
          </cell>
          <cell r="E2611">
            <v>18534.49</v>
          </cell>
          <cell r="F2611">
            <v>11305.74</v>
          </cell>
          <cell r="G2611">
            <v>7228.75</v>
          </cell>
          <cell r="H2611">
            <v>0</v>
          </cell>
          <cell r="I2611" t="str">
            <v>2019.11.28</v>
          </cell>
          <cell r="J2611" t="str">
            <v>96</v>
          </cell>
          <cell r="K2611" t="str">
            <v>剂型设备</v>
          </cell>
          <cell r="L2611" t="str">
            <v>肥东制剂分厂</v>
          </cell>
          <cell r="M2611" t="str">
            <v>肥东制剂11#车间</v>
          </cell>
          <cell r="N2611" t="str">
            <v>江苏汤姆森智能装备</v>
          </cell>
          <cell r="O2611" t="str">
            <v>185.34</v>
          </cell>
          <cell r="P2611" t="str">
            <v>2,224.08</v>
          </cell>
          <cell r="Q2611" t="str">
            <v>741.38</v>
          </cell>
          <cell r="R2611" t="str">
            <v>61</v>
          </cell>
          <cell r="S2611" t="str">
            <v>平均年限法(一)</v>
          </cell>
          <cell r="T2611" t="str">
            <v>在用</v>
          </cell>
          <cell r="U2611" t="str">
            <v>直接购入</v>
          </cell>
          <cell r="V2611" t="str">
            <v>王桂珍</v>
          </cell>
          <cell r="W2611" t="str">
            <v>2019.11.28</v>
          </cell>
          <cell r="X2611" t="str">
            <v>记--846</v>
          </cell>
        </row>
        <row r="2611">
          <cell r="AA2611" t="str">
            <v>0310</v>
          </cell>
        </row>
        <row r="2612">
          <cell r="B2612" t="str">
            <v>032400014</v>
          </cell>
          <cell r="C2612" t="str">
            <v>不锈钢深水井</v>
          </cell>
          <cell r="D2612" t="str">
            <v>4JAD8/20-4KW</v>
          </cell>
          <cell r="E2612">
            <v>3274.34</v>
          </cell>
          <cell r="F2612">
            <v>1997.14</v>
          </cell>
          <cell r="G2612">
            <v>1277.2</v>
          </cell>
          <cell r="H2612">
            <v>0</v>
          </cell>
          <cell r="I2612" t="str">
            <v>2019.11.28</v>
          </cell>
          <cell r="J2612" t="str">
            <v>96</v>
          </cell>
          <cell r="K2612" t="str">
            <v>公用设备</v>
          </cell>
          <cell r="L2612" t="str">
            <v>肥东合成分厂</v>
          </cell>
          <cell r="M2612" t="str">
            <v>肥东合成分厂</v>
          </cell>
          <cell r="N2612" t="str">
            <v>上海凯源泵业</v>
          </cell>
          <cell r="O2612" t="str">
            <v>32.74</v>
          </cell>
          <cell r="P2612" t="str">
            <v>392.88</v>
          </cell>
          <cell r="Q2612" t="str">
            <v>130.97</v>
          </cell>
          <cell r="R2612" t="str">
            <v>61</v>
          </cell>
          <cell r="S2612" t="str">
            <v>平均年限法(一)</v>
          </cell>
          <cell r="T2612" t="str">
            <v>在用</v>
          </cell>
          <cell r="U2612" t="str">
            <v>直接购入</v>
          </cell>
          <cell r="V2612" t="str">
            <v>王桂珍</v>
          </cell>
          <cell r="W2612" t="str">
            <v>2019.11.28</v>
          </cell>
          <cell r="X2612" t="str">
            <v>记--848</v>
          </cell>
        </row>
        <row r="2612">
          <cell r="AA2612" t="str">
            <v>0324</v>
          </cell>
        </row>
        <row r="2613">
          <cell r="B2613" t="str">
            <v>032500033</v>
          </cell>
          <cell r="C2613" t="str">
            <v>电动防爆减速机</v>
          </cell>
          <cell r="D2613" t="str">
            <v>BLD4-17-11</v>
          </cell>
          <cell r="E2613">
            <v>5132.75</v>
          </cell>
          <cell r="F2613">
            <v>3131.13</v>
          </cell>
          <cell r="G2613">
            <v>2001.62</v>
          </cell>
          <cell r="H2613">
            <v>0</v>
          </cell>
          <cell r="I2613" t="str">
            <v>2019.11.28</v>
          </cell>
          <cell r="J2613" t="str">
            <v>96</v>
          </cell>
          <cell r="K2613" t="str">
            <v>苯磺隆装置（合成四车间）</v>
          </cell>
          <cell r="L2613" t="str">
            <v>肥东合成分厂</v>
          </cell>
          <cell r="M2613" t="str">
            <v>肥东合成四车间</v>
          </cell>
          <cell r="N2613" t="str">
            <v>江苏共拓装备科技</v>
          </cell>
          <cell r="O2613" t="str">
            <v>51.33</v>
          </cell>
          <cell r="P2613" t="str">
            <v>615.96</v>
          </cell>
          <cell r="Q2613" t="str">
            <v>205.31</v>
          </cell>
          <cell r="R2613" t="str">
            <v>61</v>
          </cell>
          <cell r="S2613" t="str">
            <v>平均年限法(一)</v>
          </cell>
          <cell r="T2613" t="str">
            <v>在用</v>
          </cell>
          <cell r="U2613" t="str">
            <v>直接购入</v>
          </cell>
          <cell r="V2613" t="str">
            <v>王桂珍</v>
          </cell>
          <cell r="W2613" t="str">
            <v>2019.11.28</v>
          </cell>
          <cell r="X2613" t="str">
            <v>记--1007</v>
          </cell>
        </row>
        <row r="2613">
          <cell r="AA2613" t="str">
            <v>0325</v>
          </cell>
        </row>
        <row r="2614">
          <cell r="B2614" t="str">
            <v>032500034</v>
          </cell>
          <cell r="C2614" t="str">
            <v>电动防爆减速机</v>
          </cell>
          <cell r="D2614" t="str">
            <v>BLD4-17-11</v>
          </cell>
          <cell r="E2614">
            <v>5132.74</v>
          </cell>
          <cell r="F2614">
            <v>3131.13</v>
          </cell>
          <cell r="G2614">
            <v>2001.61</v>
          </cell>
          <cell r="H2614">
            <v>0</v>
          </cell>
          <cell r="I2614" t="str">
            <v>2019.11.28</v>
          </cell>
          <cell r="J2614" t="str">
            <v>96</v>
          </cell>
          <cell r="K2614" t="str">
            <v>苯磺隆装置（合成四车间）</v>
          </cell>
          <cell r="L2614" t="str">
            <v>肥东合成分厂</v>
          </cell>
          <cell r="M2614" t="str">
            <v>肥东合成四车间</v>
          </cell>
          <cell r="N2614" t="str">
            <v>江苏共拓装备科技</v>
          </cell>
          <cell r="O2614" t="str">
            <v>51.33</v>
          </cell>
          <cell r="P2614" t="str">
            <v>615.96</v>
          </cell>
          <cell r="Q2614" t="str">
            <v>205.31</v>
          </cell>
          <cell r="R2614" t="str">
            <v>61</v>
          </cell>
          <cell r="S2614" t="str">
            <v>平均年限法(一)</v>
          </cell>
          <cell r="T2614" t="str">
            <v>在用</v>
          </cell>
          <cell r="U2614" t="str">
            <v>直接购入</v>
          </cell>
          <cell r="V2614" t="str">
            <v>王桂珍</v>
          </cell>
          <cell r="W2614" t="str">
            <v>2019.11.28</v>
          </cell>
          <cell r="X2614" t="str">
            <v>记--1007</v>
          </cell>
        </row>
        <row r="2614">
          <cell r="AA2614" t="str">
            <v>0325</v>
          </cell>
        </row>
        <row r="2615">
          <cell r="B2615" t="str">
            <v>032500035</v>
          </cell>
          <cell r="C2615" t="str">
            <v>电动防爆减速机</v>
          </cell>
          <cell r="D2615" t="str">
            <v>BLD4-17-11</v>
          </cell>
          <cell r="E2615">
            <v>5132.74</v>
          </cell>
          <cell r="F2615">
            <v>3131.13</v>
          </cell>
          <cell r="G2615">
            <v>2001.61</v>
          </cell>
          <cell r="H2615">
            <v>0</v>
          </cell>
          <cell r="I2615" t="str">
            <v>2019.11.28</v>
          </cell>
          <cell r="J2615" t="str">
            <v>96</v>
          </cell>
          <cell r="K2615" t="str">
            <v>苯磺隆装置（合成四车间）</v>
          </cell>
          <cell r="L2615" t="str">
            <v>肥东合成分厂</v>
          </cell>
          <cell r="M2615" t="str">
            <v>肥东合成四车间</v>
          </cell>
          <cell r="N2615" t="str">
            <v>江苏共拓装备科技</v>
          </cell>
          <cell r="O2615" t="str">
            <v>51.33</v>
          </cell>
          <cell r="P2615" t="str">
            <v>615.96</v>
          </cell>
          <cell r="Q2615" t="str">
            <v>205.31</v>
          </cell>
          <cell r="R2615" t="str">
            <v>61</v>
          </cell>
          <cell r="S2615" t="str">
            <v>平均年限法(一)</v>
          </cell>
          <cell r="T2615" t="str">
            <v>在用</v>
          </cell>
          <cell r="U2615" t="str">
            <v>直接购入</v>
          </cell>
          <cell r="V2615" t="str">
            <v>王桂珍</v>
          </cell>
          <cell r="W2615" t="str">
            <v>2019.11.28</v>
          </cell>
          <cell r="X2615" t="str">
            <v>记--1007</v>
          </cell>
        </row>
        <row r="2615">
          <cell r="AA2615" t="str">
            <v>0325</v>
          </cell>
        </row>
        <row r="2616">
          <cell r="B2616" t="str">
            <v>030800225</v>
          </cell>
          <cell r="C2616" t="str">
            <v>风机</v>
          </cell>
          <cell r="D2616" t="str">
            <v>JF9-26N05A</v>
          </cell>
          <cell r="E2616">
            <v>5309.73</v>
          </cell>
          <cell r="F2616">
            <v>3239.1</v>
          </cell>
          <cell r="G2616">
            <v>2070.63</v>
          </cell>
          <cell r="H2616">
            <v>0</v>
          </cell>
          <cell r="I2616" t="str">
            <v>2019.11.29</v>
          </cell>
          <cell r="J2616" t="str">
            <v>96</v>
          </cell>
          <cell r="K2616" t="str">
            <v>烟嘧装置（合成一车间）</v>
          </cell>
          <cell r="L2616" t="str">
            <v>肥东合成分厂</v>
          </cell>
          <cell r="M2616" t="str">
            <v>合成一车间(烟嘧车间）</v>
          </cell>
          <cell r="N2616" t="str">
            <v>合肥佳丰风机公司</v>
          </cell>
          <cell r="O2616" t="str">
            <v>53.10</v>
          </cell>
          <cell r="P2616" t="str">
            <v>637.20</v>
          </cell>
          <cell r="Q2616" t="str">
            <v>212.39</v>
          </cell>
          <cell r="R2616" t="str">
            <v>61</v>
          </cell>
          <cell r="S2616" t="str">
            <v>平均年限法(一)</v>
          </cell>
          <cell r="T2616" t="str">
            <v>在用</v>
          </cell>
          <cell r="U2616" t="str">
            <v>直接购入</v>
          </cell>
          <cell r="V2616" t="str">
            <v>王桂珍</v>
          </cell>
          <cell r="W2616" t="str">
            <v>2019.11.29</v>
          </cell>
          <cell r="X2616" t="str">
            <v>记--1100</v>
          </cell>
        </row>
        <row r="2616">
          <cell r="AA2616" t="str">
            <v>0308</v>
          </cell>
        </row>
        <row r="2617">
          <cell r="B2617" t="str">
            <v>030800226</v>
          </cell>
          <cell r="C2617" t="str">
            <v>喷射泵</v>
          </cell>
          <cell r="D2617" t="str">
            <v>WVP200-1</v>
          </cell>
          <cell r="E2617">
            <v>4690.27</v>
          </cell>
          <cell r="F2617">
            <v>2860.9</v>
          </cell>
          <cell r="G2617">
            <v>1829.37</v>
          </cell>
          <cell r="H2617">
            <v>0</v>
          </cell>
          <cell r="I2617" t="str">
            <v>2019.11.29</v>
          </cell>
          <cell r="J2617" t="str">
            <v>96</v>
          </cell>
          <cell r="K2617" t="str">
            <v>烟嘧装置（合成一车间）</v>
          </cell>
          <cell r="L2617" t="str">
            <v>肥东合成分厂</v>
          </cell>
          <cell r="M2617" t="str">
            <v>肥东合成一车间</v>
          </cell>
          <cell r="N2617" t="str">
            <v>无锡市长庆化工防腐设</v>
          </cell>
          <cell r="O2617" t="str">
            <v>46.90</v>
          </cell>
          <cell r="P2617" t="str">
            <v>562.80</v>
          </cell>
          <cell r="Q2617" t="str">
            <v>187.61</v>
          </cell>
          <cell r="R2617" t="str">
            <v>61</v>
          </cell>
          <cell r="S2617" t="str">
            <v>平均年限法(一)</v>
          </cell>
          <cell r="T2617" t="str">
            <v>在用</v>
          </cell>
          <cell r="U2617" t="str">
            <v>直接购入</v>
          </cell>
          <cell r="V2617" t="str">
            <v>王桂珍</v>
          </cell>
          <cell r="W2617" t="str">
            <v>2019.11.29</v>
          </cell>
          <cell r="X2617" t="str">
            <v>记--1102</v>
          </cell>
        </row>
        <row r="2617">
          <cell r="AA2617" t="str">
            <v>0308</v>
          </cell>
        </row>
        <row r="2618">
          <cell r="B2618" t="str">
            <v>030800227</v>
          </cell>
          <cell r="C2618" t="str">
            <v>喷射泵</v>
          </cell>
          <cell r="D2618" t="str">
            <v>WVP200-1</v>
          </cell>
          <cell r="E2618">
            <v>4690.24</v>
          </cell>
          <cell r="F2618">
            <v>2860.9</v>
          </cell>
          <cell r="G2618">
            <v>1829.34</v>
          </cell>
          <cell r="H2618">
            <v>0</v>
          </cell>
          <cell r="I2618" t="str">
            <v>2019.11.29</v>
          </cell>
          <cell r="J2618" t="str">
            <v>96</v>
          </cell>
          <cell r="K2618" t="str">
            <v>烟嘧装置（合成一车间）</v>
          </cell>
          <cell r="L2618" t="str">
            <v>肥东合成分厂</v>
          </cell>
          <cell r="M2618" t="str">
            <v>肥东合成一车间</v>
          </cell>
          <cell r="N2618" t="str">
            <v>无锡市长庆化工防腐设</v>
          </cell>
          <cell r="O2618" t="str">
            <v>46.90</v>
          </cell>
          <cell r="P2618" t="str">
            <v>562.80</v>
          </cell>
          <cell r="Q2618" t="str">
            <v>187.61</v>
          </cell>
          <cell r="R2618" t="str">
            <v>61</v>
          </cell>
          <cell r="S2618" t="str">
            <v>平均年限法(一)</v>
          </cell>
          <cell r="T2618" t="str">
            <v>在用</v>
          </cell>
          <cell r="U2618" t="str">
            <v>直接购入</v>
          </cell>
          <cell r="V2618" t="str">
            <v>王桂珍</v>
          </cell>
          <cell r="W2618" t="str">
            <v>2019.11.29</v>
          </cell>
          <cell r="X2618" t="str">
            <v>记--1102</v>
          </cell>
        </row>
        <row r="2618">
          <cell r="AA2618" t="str">
            <v>0308</v>
          </cell>
        </row>
        <row r="2619">
          <cell r="B2619" t="str">
            <v>030800228</v>
          </cell>
          <cell r="C2619" t="str">
            <v>喷射泵</v>
          </cell>
          <cell r="D2619" t="str">
            <v>WVP200-1</v>
          </cell>
          <cell r="E2619">
            <v>4690.27</v>
          </cell>
          <cell r="F2619">
            <v>2860.9</v>
          </cell>
          <cell r="G2619">
            <v>1829.37</v>
          </cell>
          <cell r="H2619">
            <v>0</v>
          </cell>
          <cell r="I2619" t="str">
            <v>2019.11.29</v>
          </cell>
          <cell r="J2619" t="str">
            <v>96</v>
          </cell>
          <cell r="K2619" t="str">
            <v>烟嘧装置（合成一车间）</v>
          </cell>
          <cell r="L2619" t="str">
            <v>肥东合成分厂</v>
          </cell>
          <cell r="M2619" t="str">
            <v>肥东合成一车间</v>
          </cell>
          <cell r="N2619" t="str">
            <v>无锡市长庆化工防腐设</v>
          </cell>
          <cell r="O2619" t="str">
            <v>46.90</v>
          </cell>
          <cell r="P2619" t="str">
            <v>562.80</v>
          </cell>
          <cell r="Q2619" t="str">
            <v>187.61</v>
          </cell>
          <cell r="R2619" t="str">
            <v>61</v>
          </cell>
          <cell r="S2619" t="str">
            <v>平均年限法(一)</v>
          </cell>
          <cell r="T2619" t="str">
            <v>在用</v>
          </cell>
          <cell r="U2619" t="str">
            <v>直接购入</v>
          </cell>
          <cell r="V2619" t="str">
            <v>王桂珍</v>
          </cell>
          <cell r="W2619" t="str">
            <v>2019.11.29</v>
          </cell>
          <cell r="X2619" t="str">
            <v>记--1102</v>
          </cell>
        </row>
        <row r="2619">
          <cell r="AA2619" t="str">
            <v>0308</v>
          </cell>
        </row>
        <row r="2620">
          <cell r="B2620" t="str">
            <v>030800229</v>
          </cell>
          <cell r="C2620" t="str">
            <v>喷射泵</v>
          </cell>
          <cell r="D2620" t="str">
            <v>WVP200-1</v>
          </cell>
          <cell r="E2620">
            <v>4690.27</v>
          </cell>
          <cell r="F2620">
            <v>2860.9</v>
          </cell>
          <cell r="G2620">
            <v>1829.37</v>
          </cell>
          <cell r="H2620">
            <v>0</v>
          </cell>
          <cell r="I2620" t="str">
            <v>2019.11.29</v>
          </cell>
          <cell r="J2620" t="str">
            <v>96</v>
          </cell>
          <cell r="K2620" t="str">
            <v>烟嘧装置（合成一车间）</v>
          </cell>
          <cell r="L2620" t="str">
            <v>肥东合成分厂</v>
          </cell>
          <cell r="M2620" t="str">
            <v>肥东合成一车间</v>
          </cell>
          <cell r="N2620" t="str">
            <v>无锡市长庆化工防腐设</v>
          </cell>
          <cell r="O2620" t="str">
            <v>46.90</v>
          </cell>
          <cell r="P2620" t="str">
            <v>562.80</v>
          </cell>
          <cell r="Q2620" t="str">
            <v>187.61</v>
          </cell>
          <cell r="R2620" t="str">
            <v>61</v>
          </cell>
          <cell r="S2620" t="str">
            <v>平均年限法(一)</v>
          </cell>
          <cell r="T2620" t="str">
            <v>在用</v>
          </cell>
          <cell r="U2620" t="str">
            <v>直接购入</v>
          </cell>
          <cell r="V2620" t="str">
            <v>王桂珍</v>
          </cell>
          <cell r="W2620" t="str">
            <v>2019.11.29</v>
          </cell>
          <cell r="X2620" t="str">
            <v>记--1102</v>
          </cell>
        </row>
        <row r="2620">
          <cell r="AA2620" t="str">
            <v>0308</v>
          </cell>
        </row>
        <row r="2621">
          <cell r="B2621" t="str">
            <v>030800230</v>
          </cell>
          <cell r="C2621" t="str">
            <v>喷射泵</v>
          </cell>
          <cell r="D2621" t="str">
            <v>WVP200-1</v>
          </cell>
          <cell r="E2621">
            <v>4690.27</v>
          </cell>
          <cell r="F2621">
            <v>2860.9</v>
          </cell>
          <cell r="G2621">
            <v>1829.37</v>
          </cell>
          <cell r="H2621">
            <v>0</v>
          </cell>
          <cell r="I2621" t="str">
            <v>2019.11.29</v>
          </cell>
          <cell r="J2621" t="str">
            <v>96</v>
          </cell>
          <cell r="K2621" t="str">
            <v>烟嘧装置（合成一车间）</v>
          </cell>
          <cell r="L2621" t="str">
            <v>肥东合成分厂</v>
          </cell>
          <cell r="M2621" t="str">
            <v>肥东合成一车间</v>
          </cell>
          <cell r="N2621" t="str">
            <v>无锡市长庆化工防腐设</v>
          </cell>
          <cell r="O2621" t="str">
            <v>46.90</v>
          </cell>
          <cell r="P2621" t="str">
            <v>562.80</v>
          </cell>
          <cell r="Q2621" t="str">
            <v>187.61</v>
          </cell>
          <cell r="R2621" t="str">
            <v>61</v>
          </cell>
          <cell r="S2621" t="str">
            <v>平均年限法(一)</v>
          </cell>
          <cell r="T2621" t="str">
            <v>在用</v>
          </cell>
          <cell r="U2621" t="str">
            <v>直接购入</v>
          </cell>
          <cell r="V2621" t="str">
            <v>王桂珍</v>
          </cell>
          <cell r="W2621" t="str">
            <v>2019.11.29</v>
          </cell>
          <cell r="X2621" t="str">
            <v>记--1102</v>
          </cell>
        </row>
        <row r="2621">
          <cell r="AA2621" t="str">
            <v>0308</v>
          </cell>
        </row>
        <row r="2622">
          <cell r="B2622" t="str">
            <v>030800231</v>
          </cell>
          <cell r="C2622" t="str">
            <v>喷射泵</v>
          </cell>
          <cell r="D2622" t="str">
            <v>WVP200-1</v>
          </cell>
          <cell r="E2622">
            <v>4690.27</v>
          </cell>
          <cell r="F2622">
            <v>2860.9</v>
          </cell>
          <cell r="G2622">
            <v>1829.37</v>
          </cell>
          <cell r="H2622">
            <v>0</v>
          </cell>
          <cell r="I2622" t="str">
            <v>2019.11.29</v>
          </cell>
          <cell r="J2622" t="str">
            <v>96</v>
          </cell>
          <cell r="K2622" t="str">
            <v>烟嘧装置（合成一车间）</v>
          </cell>
          <cell r="L2622" t="str">
            <v>肥东合成分厂</v>
          </cell>
          <cell r="M2622" t="str">
            <v>肥东合成一车间</v>
          </cell>
          <cell r="N2622" t="str">
            <v>无锡市长庆化工防腐设</v>
          </cell>
          <cell r="O2622" t="str">
            <v>46.90</v>
          </cell>
          <cell r="P2622" t="str">
            <v>562.80</v>
          </cell>
          <cell r="Q2622" t="str">
            <v>187.61</v>
          </cell>
          <cell r="R2622" t="str">
            <v>61</v>
          </cell>
          <cell r="S2622" t="str">
            <v>平均年限法(一)</v>
          </cell>
          <cell r="T2622" t="str">
            <v>在用</v>
          </cell>
          <cell r="U2622" t="str">
            <v>直接购入</v>
          </cell>
          <cell r="V2622" t="str">
            <v>王桂珍</v>
          </cell>
          <cell r="W2622" t="str">
            <v>2019.11.29</v>
          </cell>
          <cell r="X2622" t="str">
            <v>记--1102</v>
          </cell>
        </row>
        <row r="2622">
          <cell r="AA2622" t="str">
            <v>0308</v>
          </cell>
        </row>
        <row r="2623">
          <cell r="B2623" t="str">
            <v>031022782</v>
          </cell>
          <cell r="C2623" t="str">
            <v>活性碳箱</v>
          </cell>
          <cell r="D2623" t="str">
            <v>风量2000M3/H</v>
          </cell>
          <cell r="E2623">
            <v>10796.46</v>
          </cell>
          <cell r="F2623">
            <v>6585.56</v>
          </cell>
          <cell r="G2623">
            <v>4210.9</v>
          </cell>
          <cell r="H2623">
            <v>0</v>
          </cell>
          <cell r="I2623" t="str">
            <v>2019.11.29</v>
          </cell>
          <cell r="J2623" t="str">
            <v>96</v>
          </cell>
          <cell r="K2623" t="str">
            <v>剂型设备</v>
          </cell>
          <cell r="L2623" t="str">
            <v>肥东制剂分厂</v>
          </cell>
          <cell r="M2623" t="str">
            <v>肥东制剂12#车间</v>
          </cell>
          <cell r="N2623" t="str">
            <v>合肥佳丰风机公司</v>
          </cell>
          <cell r="O2623" t="str">
            <v>107.96</v>
          </cell>
          <cell r="P2623" t="str">
            <v>1,295.52</v>
          </cell>
          <cell r="Q2623" t="str">
            <v>431.86</v>
          </cell>
          <cell r="R2623" t="str">
            <v>61</v>
          </cell>
          <cell r="S2623" t="str">
            <v>平均年限法(一)</v>
          </cell>
          <cell r="T2623" t="str">
            <v>在用</v>
          </cell>
          <cell r="U2623" t="str">
            <v>直接购入</v>
          </cell>
          <cell r="V2623" t="str">
            <v>王桂珍</v>
          </cell>
          <cell r="W2623" t="str">
            <v>2019.11.29</v>
          </cell>
          <cell r="X2623" t="str">
            <v>记--1104</v>
          </cell>
        </row>
        <row r="2623">
          <cell r="AA2623" t="str">
            <v>0310</v>
          </cell>
        </row>
        <row r="2624">
          <cell r="B2624" t="str">
            <v>030700296</v>
          </cell>
          <cell r="C2624" t="str">
            <v>电子吊称</v>
          </cell>
          <cell r="D2624" t="str">
            <v>防爆1T</v>
          </cell>
          <cell r="E2624">
            <v>3805.31</v>
          </cell>
          <cell r="F2624">
            <v>2321.05</v>
          </cell>
          <cell r="G2624">
            <v>1484.26</v>
          </cell>
          <cell r="H2624">
            <v>0</v>
          </cell>
          <cell r="I2624" t="str">
            <v>2019.11.29</v>
          </cell>
          <cell r="J2624" t="str">
            <v>96</v>
          </cell>
          <cell r="K2624" t="str">
            <v>精喹装置（合成二车间）</v>
          </cell>
          <cell r="L2624" t="str">
            <v>肥东合成分厂</v>
          </cell>
          <cell r="M2624" t="str">
            <v>肥东合成二车间</v>
          </cell>
          <cell r="N2624" t="str">
            <v>合肥天和电子衡器</v>
          </cell>
          <cell r="O2624" t="str">
            <v>38.05</v>
          </cell>
          <cell r="P2624" t="str">
            <v>456.60</v>
          </cell>
          <cell r="Q2624" t="str">
            <v>152.21</v>
          </cell>
          <cell r="R2624" t="str">
            <v>61</v>
          </cell>
          <cell r="S2624" t="str">
            <v>平均年限法(一)</v>
          </cell>
          <cell r="T2624" t="str">
            <v>在用</v>
          </cell>
          <cell r="U2624" t="str">
            <v>直接购入</v>
          </cell>
          <cell r="V2624" t="str">
            <v>王桂珍</v>
          </cell>
          <cell r="W2624" t="str">
            <v>2019.11.29</v>
          </cell>
          <cell r="X2624" t="str">
            <v>记--1106</v>
          </cell>
        </row>
        <row r="2624">
          <cell r="AA2624" t="str">
            <v>0307</v>
          </cell>
        </row>
        <row r="2625">
          <cell r="B2625" t="str">
            <v>030700297</v>
          </cell>
          <cell r="C2625" t="str">
            <v>电子吊称</v>
          </cell>
          <cell r="D2625" t="str">
            <v>防爆1T</v>
          </cell>
          <cell r="E2625">
            <v>3805.31</v>
          </cell>
          <cell r="F2625">
            <v>2321.05</v>
          </cell>
          <cell r="G2625">
            <v>1484.26</v>
          </cell>
          <cell r="H2625">
            <v>0</v>
          </cell>
          <cell r="I2625" t="str">
            <v>2019.11.29</v>
          </cell>
          <cell r="J2625" t="str">
            <v>96</v>
          </cell>
          <cell r="K2625" t="str">
            <v>精喹装置（合成二车间）</v>
          </cell>
          <cell r="L2625" t="str">
            <v>肥东合成分厂</v>
          </cell>
          <cell r="M2625" t="str">
            <v>肥东合成二车间</v>
          </cell>
          <cell r="N2625" t="str">
            <v>合肥天和电子衡器</v>
          </cell>
          <cell r="O2625" t="str">
            <v>38.05</v>
          </cell>
          <cell r="P2625" t="str">
            <v>456.60</v>
          </cell>
          <cell r="Q2625" t="str">
            <v>152.21</v>
          </cell>
          <cell r="R2625" t="str">
            <v>61</v>
          </cell>
          <cell r="S2625" t="str">
            <v>平均年限法(一)</v>
          </cell>
          <cell r="T2625" t="str">
            <v>在用</v>
          </cell>
          <cell r="U2625" t="str">
            <v>直接购入</v>
          </cell>
          <cell r="V2625" t="str">
            <v>王桂珍</v>
          </cell>
          <cell r="W2625" t="str">
            <v>2019.11.29</v>
          </cell>
          <cell r="X2625" t="str">
            <v>记--1106</v>
          </cell>
        </row>
        <row r="2625">
          <cell r="AA2625" t="str">
            <v>0307</v>
          </cell>
        </row>
        <row r="2626">
          <cell r="B2626" t="str">
            <v>030700298</v>
          </cell>
          <cell r="C2626" t="str">
            <v>氟塑料离心泵</v>
          </cell>
          <cell r="D2626" t="str">
            <v>50FSB-25L</v>
          </cell>
          <cell r="E2626">
            <v>2876.11</v>
          </cell>
          <cell r="F2626">
            <v>1754.36</v>
          </cell>
          <cell r="G2626">
            <v>1121.75</v>
          </cell>
          <cell r="H2626">
            <v>0</v>
          </cell>
          <cell r="I2626" t="str">
            <v>2019.11.29</v>
          </cell>
          <cell r="J2626" t="str">
            <v>96</v>
          </cell>
          <cell r="K2626" t="str">
            <v>精喹装置（合成二车间）</v>
          </cell>
          <cell r="L2626" t="str">
            <v>肥东合成分厂</v>
          </cell>
          <cell r="M2626" t="str">
            <v>肥东合成二车间</v>
          </cell>
          <cell r="N2626" t="str">
            <v>安徽通能泵阀销售</v>
          </cell>
          <cell r="O2626" t="str">
            <v>28.76</v>
          </cell>
          <cell r="P2626" t="str">
            <v>345.12</v>
          </cell>
          <cell r="Q2626" t="str">
            <v>115.04</v>
          </cell>
          <cell r="R2626" t="str">
            <v>61</v>
          </cell>
          <cell r="S2626" t="str">
            <v>平均年限法(一)</v>
          </cell>
          <cell r="T2626" t="str">
            <v>在用</v>
          </cell>
          <cell r="U2626" t="str">
            <v>直接购入</v>
          </cell>
          <cell r="V2626" t="str">
            <v>王桂珍</v>
          </cell>
          <cell r="W2626" t="str">
            <v>2019.11.29</v>
          </cell>
          <cell r="X2626" t="str">
            <v>记--1110</v>
          </cell>
        </row>
        <row r="2626">
          <cell r="AA2626" t="str">
            <v>0307</v>
          </cell>
        </row>
        <row r="2627">
          <cell r="B2627" t="str">
            <v>032500039</v>
          </cell>
          <cell r="C2627" t="str">
            <v>氟塑料离心泵</v>
          </cell>
          <cell r="D2627" t="str">
            <v>50FSB-25L</v>
          </cell>
          <cell r="E2627">
            <v>2876.08</v>
          </cell>
          <cell r="F2627">
            <v>1754.36</v>
          </cell>
          <cell r="G2627">
            <v>1121.72</v>
          </cell>
          <cell r="H2627">
            <v>0</v>
          </cell>
          <cell r="I2627" t="str">
            <v>2019.11.29</v>
          </cell>
          <cell r="J2627" t="str">
            <v>96</v>
          </cell>
          <cell r="K2627" t="str">
            <v>苯磺隆装置（合成四车间）</v>
          </cell>
          <cell r="L2627" t="str">
            <v>肥东合成分厂</v>
          </cell>
          <cell r="M2627" t="str">
            <v>肥东合成四车间</v>
          </cell>
          <cell r="N2627" t="str">
            <v>安徽通能泵阀销售</v>
          </cell>
          <cell r="O2627" t="str">
            <v>28.76</v>
          </cell>
          <cell r="P2627" t="str">
            <v>345.12</v>
          </cell>
          <cell r="Q2627" t="str">
            <v>115.04</v>
          </cell>
          <cell r="R2627" t="str">
            <v>61</v>
          </cell>
          <cell r="S2627" t="str">
            <v>平均年限法(一)</v>
          </cell>
          <cell r="T2627" t="str">
            <v>在用</v>
          </cell>
          <cell r="U2627" t="str">
            <v>直接购入</v>
          </cell>
          <cell r="V2627" t="str">
            <v>王桂珍</v>
          </cell>
          <cell r="W2627" t="str">
            <v>2019.11.29</v>
          </cell>
          <cell r="X2627" t="str">
            <v>记--1110</v>
          </cell>
        </row>
        <row r="2627">
          <cell r="AA2627" t="str">
            <v>0325</v>
          </cell>
        </row>
        <row r="2628">
          <cell r="B2628" t="str">
            <v>032500040</v>
          </cell>
          <cell r="C2628" t="str">
            <v>氟塑料离心泵</v>
          </cell>
          <cell r="D2628" t="str">
            <v>50FSB-25L</v>
          </cell>
          <cell r="E2628">
            <v>2876.11</v>
          </cell>
          <cell r="F2628">
            <v>1754.36</v>
          </cell>
          <cell r="G2628">
            <v>1121.75</v>
          </cell>
          <cell r="H2628">
            <v>0</v>
          </cell>
          <cell r="I2628" t="str">
            <v>2019.11.29</v>
          </cell>
          <cell r="J2628" t="str">
            <v>96</v>
          </cell>
          <cell r="K2628" t="str">
            <v>苯磺隆装置（合成四车间）</v>
          </cell>
          <cell r="L2628" t="str">
            <v>肥东合成分厂</v>
          </cell>
          <cell r="M2628" t="str">
            <v>肥东合成四车间</v>
          </cell>
          <cell r="N2628" t="str">
            <v>安徽通能泵阀销售</v>
          </cell>
          <cell r="O2628" t="str">
            <v>28.76</v>
          </cell>
          <cell r="P2628" t="str">
            <v>345.12</v>
          </cell>
          <cell r="Q2628" t="str">
            <v>115.04</v>
          </cell>
          <cell r="R2628" t="str">
            <v>61</v>
          </cell>
          <cell r="S2628" t="str">
            <v>平均年限法(一)</v>
          </cell>
          <cell r="T2628" t="str">
            <v>在用</v>
          </cell>
          <cell r="U2628" t="str">
            <v>直接购入</v>
          </cell>
          <cell r="V2628" t="str">
            <v>王桂珍</v>
          </cell>
          <cell r="W2628" t="str">
            <v>2019.11.29</v>
          </cell>
          <cell r="X2628" t="str">
            <v>记--1110</v>
          </cell>
        </row>
        <row r="2628">
          <cell r="AA2628" t="str">
            <v>0325</v>
          </cell>
        </row>
        <row r="2629">
          <cell r="B2629" t="str">
            <v>032500041</v>
          </cell>
          <cell r="C2629" t="str">
            <v>氟塑料离心泵</v>
          </cell>
          <cell r="D2629" t="str">
            <v>50FSB-25L</v>
          </cell>
          <cell r="E2629">
            <v>2876.11</v>
          </cell>
          <cell r="F2629">
            <v>1754.36</v>
          </cell>
          <cell r="G2629">
            <v>1121.75</v>
          </cell>
          <cell r="H2629">
            <v>0</v>
          </cell>
          <cell r="I2629" t="str">
            <v>2019.11.29</v>
          </cell>
          <cell r="J2629" t="str">
            <v>96</v>
          </cell>
          <cell r="K2629" t="str">
            <v>苯磺隆装置（合成四车间）</v>
          </cell>
          <cell r="L2629" t="str">
            <v>肥东合成分厂</v>
          </cell>
          <cell r="M2629" t="str">
            <v>肥东合成四车间</v>
          </cell>
          <cell r="N2629" t="str">
            <v>安徽通能泵阀销售</v>
          </cell>
          <cell r="O2629" t="str">
            <v>28.76</v>
          </cell>
          <cell r="P2629" t="str">
            <v>345.12</v>
          </cell>
          <cell r="Q2629" t="str">
            <v>115.04</v>
          </cell>
          <cell r="R2629" t="str">
            <v>61</v>
          </cell>
          <cell r="S2629" t="str">
            <v>平均年限法(一)</v>
          </cell>
          <cell r="T2629" t="str">
            <v>在用</v>
          </cell>
          <cell r="U2629" t="str">
            <v>直接购入</v>
          </cell>
          <cell r="V2629" t="str">
            <v>王桂珍</v>
          </cell>
          <cell r="W2629" t="str">
            <v>2019.11.29</v>
          </cell>
          <cell r="X2629" t="str">
            <v>记--1110</v>
          </cell>
        </row>
        <row r="2629">
          <cell r="AA2629" t="str">
            <v>0325</v>
          </cell>
        </row>
        <row r="2630">
          <cell r="B2630" t="str">
            <v>032500042</v>
          </cell>
          <cell r="C2630" t="str">
            <v>氟塑料离心泵</v>
          </cell>
          <cell r="D2630" t="str">
            <v>50FSB-25L</v>
          </cell>
          <cell r="E2630">
            <v>2876.11</v>
          </cell>
          <cell r="F2630">
            <v>1754.36</v>
          </cell>
          <cell r="G2630">
            <v>1121.75</v>
          </cell>
          <cell r="H2630">
            <v>0</v>
          </cell>
          <cell r="I2630" t="str">
            <v>2019.11.29</v>
          </cell>
          <cell r="J2630" t="str">
            <v>96</v>
          </cell>
          <cell r="K2630" t="str">
            <v>苯磺隆装置（合成四车间）</v>
          </cell>
          <cell r="L2630" t="str">
            <v>肥东合成分厂</v>
          </cell>
          <cell r="M2630" t="str">
            <v>肥东合成四车间</v>
          </cell>
          <cell r="N2630" t="str">
            <v>安徽通能泵阀销售</v>
          </cell>
          <cell r="O2630" t="str">
            <v>28.76</v>
          </cell>
          <cell r="P2630" t="str">
            <v>345.12</v>
          </cell>
          <cell r="Q2630" t="str">
            <v>115.04</v>
          </cell>
          <cell r="R2630" t="str">
            <v>61</v>
          </cell>
          <cell r="S2630" t="str">
            <v>平均年限法(一)</v>
          </cell>
          <cell r="T2630" t="str">
            <v>在用</v>
          </cell>
          <cell r="U2630" t="str">
            <v>直接购入</v>
          </cell>
          <cell r="V2630" t="str">
            <v>王桂珍</v>
          </cell>
          <cell r="W2630" t="str">
            <v>2019.11.29</v>
          </cell>
          <cell r="X2630" t="str">
            <v>记--1110</v>
          </cell>
        </row>
        <row r="2630">
          <cell r="AA2630" t="str">
            <v>0325</v>
          </cell>
        </row>
        <row r="2631">
          <cell r="B2631" t="str">
            <v>032500043</v>
          </cell>
          <cell r="C2631" t="str">
            <v>氟塑料离心泵</v>
          </cell>
          <cell r="D2631" t="str">
            <v>50FSB-25L</v>
          </cell>
          <cell r="E2631">
            <v>2876.11</v>
          </cell>
          <cell r="F2631">
            <v>1754.36</v>
          </cell>
          <cell r="G2631">
            <v>1121.75</v>
          </cell>
          <cell r="H2631">
            <v>0</v>
          </cell>
          <cell r="I2631" t="str">
            <v>2019.11.29</v>
          </cell>
          <cell r="J2631" t="str">
            <v>96</v>
          </cell>
          <cell r="K2631" t="str">
            <v>苯磺隆装置（合成四车间）</v>
          </cell>
          <cell r="L2631" t="str">
            <v>肥东合成分厂</v>
          </cell>
          <cell r="M2631" t="str">
            <v>肥东合成四车间</v>
          </cell>
          <cell r="N2631" t="str">
            <v>安徽通能泵阀销售</v>
          </cell>
          <cell r="O2631" t="str">
            <v>28.76</v>
          </cell>
          <cell r="P2631" t="str">
            <v>345.12</v>
          </cell>
          <cell r="Q2631" t="str">
            <v>115.04</v>
          </cell>
          <cell r="R2631" t="str">
            <v>61</v>
          </cell>
          <cell r="S2631" t="str">
            <v>平均年限法(一)</v>
          </cell>
          <cell r="T2631" t="str">
            <v>在用</v>
          </cell>
          <cell r="U2631" t="str">
            <v>直接购入</v>
          </cell>
          <cell r="V2631" t="str">
            <v>王桂珍</v>
          </cell>
          <cell r="W2631" t="str">
            <v>2019.11.29</v>
          </cell>
          <cell r="X2631" t="str">
            <v>记--1110</v>
          </cell>
        </row>
        <row r="2631">
          <cell r="AA2631" t="str">
            <v>0325</v>
          </cell>
        </row>
        <row r="2632">
          <cell r="B2632" t="str">
            <v>032500044</v>
          </cell>
          <cell r="C2632" t="str">
            <v>氟塑料离心泵</v>
          </cell>
          <cell r="D2632" t="str">
            <v>50FSB-25L</v>
          </cell>
          <cell r="E2632">
            <v>2876.11</v>
          </cell>
          <cell r="F2632">
            <v>1754.36</v>
          </cell>
          <cell r="G2632">
            <v>1121.75</v>
          </cell>
          <cell r="H2632">
            <v>0</v>
          </cell>
          <cell r="I2632" t="str">
            <v>2019.11.29</v>
          </cell>
          <cell r="J2632" t="str">
            <v>96</v>
          </cell>
          <cell r="K2632" t="str">
            <v>苯磺隆装置（合成四车间）</v>
          </cell>
          <cell r="L2632" t="str">
            <v>肥东合成分厂</v>
          </cell>
          <cell r="M2632" t="str">
            <v>肥东合成四车间</v>
          </cell>
          <cell r="N2632" t="str">
            <v>安徽通能泵阀销售</v>
          </cell>
          <cell r="O2632" t="str">
            <v>28.76</v>
          </cell>
          <cell r="P2632" t="str">
            <v>345.12</v>
          </cell>
          <cell r="Q2632" t="str">
            <v>115.04</v>
          </cell>
          <cell r="R2632" t="str">
            <v>61</v>
          </cell>
          <cell r="S2632" t="str">
            <v>平均年限法(一)</v>
          </cell>
          <cell r="T2632" t="str">
            <v>在用</v>
          </cell>
          <cell r="U2632" t="str">
            <v>直接购入</v>
          </cell>
          <cell r="V2632" t="str">
            <v>王桂珍</v>
          </cell>
          <cell r="W2632" t="str">
            <v>2019.11.29</v>
          </cell>
          <cell r="X2632" t="str">
            <v>记--1110</v>
          </cell>
        </row>
        <row r="2632">
          <cell r="AA2632" t="str">
            <v>0325</v>
          </cell>
        </row>
        <row r="2633">
          <cell r="B2633" t="str">
            <v>032500045</v>
          </cell>
          <cell r="C2633" t="str">
            <v>氟塑料离心泵</v>
          </cell>
          <cell r="D2633" t="str">
            <v>50FSB-25L</v>
          </cell>
          <cell r="E2633">
            <v>2876.11</v>
          </cell>
          <cell r="F2633">
            <v>1754.36</v>
          </cell>
          <cell r="G2633">
            <v>1121.75</v>
          </cell>
          <cell r="H2633">
            <v>0</v>
          </cell>
          <cell r="I2633" t="str">
            <v>2019.11.29</v>
          </cell>
          <cell r="J2633" t="str">
            <v>96</v>
          </cell>
          <cell r="K2633" t="str">
            <v>苯磺隆装置（合成四车间）</v>
          </cell>
          <cell r="L2633" t="str">
            <v>肥东合成分厂</v>
          </cell>
          <cell r="M2633" t="str">
            <v>肥东合成四车间</v>
          </cell>
          <cell r="N2633" t="str">
            <v>安徽通能泵阀销售</v>
          </cell>
          <cell r="O2633" t="str">
            <v>28.76</v>
          </cell>
          <cell r="P2633" t="str">
            <v>345.12</v>
          </cell>
          <cell r="Q2633" t="str">
            <v>115.04</v>
          </cell>
          <cell r="R2633" t="str">
            <v>61</v>
          </cell>
          <cell r="S2633" t="str">
            <v>平均年限法(一)</v>
          </cell>
          <cell r="T2633" t="str">
            <v>在用</v>
          </cell>
          <cell r="U2633" t="str">
            <v>直接购入</v>
          </cell>
          <cell r="V2633" t="str">
            <v>王桂珍</v>
          </cell>
          <cell r="W2633" t="str">
            <v>2019.11.29</v>
          </cell>
          <cell r="X2633" t="str">
            <v>记--1110</v>
          </cell>
        </row>
        <row r="2633">
          <cell r="AA2633" t="str">
            <v>0325</v>
          </cell>
        </row>
        <row r="2634">
          <cell r="B2634" t="str">
            <v>032500046</v>
          </cell>
          <cell r="C2634" t="str">
            <v>氟塑料离心泵</v>
          </cell>
          <cell r="D2634" t="str">
            <v>50FSB-25L</v>
          </cell>
          <cell r="E2634">
            <v>2876.11</v>
          </cell>
          <cell r="F2634">
            <v>1754.36</v>
          </cell>
          <cell r="G2634">
            <v>1121.75</v>
          </cell>
          <cell r="H2634">
            <v>0</v>
          </cell>
          <cell r="I2634" t="str">
            <v>2019.11.29</v>
          </cell>
          <cell r="J2634" t="str">
            <v>96</v>
          </cell>
          <cell r="K2634" t="str">
            <v>苯磺隆装置（合成四车间）</v>
          </cell>
          <cell r="L2634" t="str">
            <v>肥东合成分厂</v>
          </cell>
          <cell r="M2634" t="str">
            <v>肥东合成四车间</v>
          </cell>
          <cell r="N2634" t="str">
            <v>安徽通能泵阀销售</v>
          </cell>
          <cell r="O2634" t="str">
            <v>28.76</v>
          </cell>
          <cell r="P2634" t="str">
            <v>345.12</v>
          </cell>
          <cell r="Q2634" t="str">
            <v>115.04</v>
          </cell>
          <cell r="R2634" t="str">
            <v>61</v>
          </cell>
          <cell r="S2634" t="str">
            <v>平均年限法(一)</v>
          </cell>
          <cell r="T2634" t="str">
            <v>在用</v>
          </cell>
          <cell r="U2634" t="str">
            <v>直接购入</v>
          </cell>
          <cell r="V2634" t="str">
            <v>王桂珍</v>
          </cell>
          <cell r="W2634" t="str">
            <v>2019.11.29</v>
          </cell>
          <cell r="X2634" t="str">
            <v>记--1110</v>
          </cell>
        </row>
        <row r="2634">
          <cell r="AA2634" t="str">
            <v>0325</v>
          </cell>
        </row>
        <row r="2635">
          <cell r="B2635" t="str">
            <v>030700308</v>
          </cell>
          <cell r="C2635" t="str">
            <v>蒸发式冷风机</v>
          </cell>
          <cell r="D2635" t="str">
            <v>YS-11(1.1防爆）</v>
          </cell>
          <cell r="E2635">
            <v>3097.35</v>
          </cell>
          <cell r="F2635">
            <v>1889.17</v>
          </cell>
          <cell r="G2635">
            <v>1208.18</v>
          </cell>
          <cell r="H2635">
            <v>0</v>
          </cell>
          <cell r="I2635" t="str">
            <v>2019.11.29</v>
          </cell>
          <cell r="J2635" t="str">
            <v>96</v>
          </cell>
          <cell r="K2635" t="str">
            <v>精喹装置（合成二车间）</v>
          </cell>
          <cell r="L2635" t="str">
            <v>肥东合成分厂</v>
          </cell>
          <cell r="M2635" t="str">
            <v>肥东合成二车间（精喹）</v>
          </cell>
          <cell r="N2635" t="str">
            <v>蚌埠新开泰环境</v>
          </cell>
          <cell r="O2635" t="str">
            <v>30.97</v>
          </cell>
          <cell r="P2635" t="str">
            <v>371.64</v>
          </cell>
          <cell r="Q2635" t="str">
            <v>123.89</v>
          </cell>
          <cell r="R2635" t="str">
            <v>61</v>
          </cell>
          <cell r="S2635" t="str">
            <v>平均年限法(一)</v>
          </cell>
          <cell r="T2635" t="str">
            <v>在用</v>
          </cell>
          <cell r="U2635" t="str">
            <v>直接购入</v>
          </cell>
          <cell r="V2635" t="str">
            <v>王桂珍</v>
          </cell>
          <cell r="W2635" t="str">
            <v>2019.11.29</v>
          </cell>
          <cell r="X2635" t="str">
            <v>记--1112</v>
          </cell>
        </row>
        <row r="2635">
          <cell r="AA2635" t="str">
            <v>0307</v>
          </cell>
        </row>
        <row r="2636">
          <cell r="B2636" t="str">
            <v>032600005</v>
          </cell>
          <cell r="C2636" t="str">
            <v>蒸发式冷风机</v>
          </cell>
          <cell r="D2636" t="str">
            <v>YS-11（1.1KW防爆）</v>
          </cell>
          <cell r="E2636">
            <v>3097.35</v>
          </cell>
          <cell r="F2636">
            <v>1889.17</v>
          </cell>
          <cell r="G2636">
            <v>1208.18</v>
          </cell>
          <cell r="H2636">
            <v>0</v>
          </cell>
          <cell r="I2636" t="str">
            <v>2019.11.29</v>
          </cell>
          <cell r="J2636" t="str">
            <v>96</v>
          </cell>
          <cell r="K2636" t="str">
            <v>精噁唑装置（合成三车间）</v>
          </cell>
          <cell r="L2636" t="str">
            <v>肥东合成分厂</v>
          </cell>
          <cell r="M2636" t="str">
            <v>肥东合成三车间（精噁）</v>
          </cell>
          <cell r="N2636" t="str">
            <v>蚌埠新开泰环境公司</v>
          </cell>
          <cell r="O2636" t="str">
            <v>30.97</v>
          </cell>
          <cell r="P2636" t="str">
            <v>371.64</v>
          </cell>
          <cell r="Q2636" t="str">
            <v>123.89</v>
          </cell>
          <cell r="R2636" t="str">
            <v>61</v>
          </cell>
          <cell r="S2636" t="str">
            <v>平均年限法(一)</v>
          </cell>
          <cell r="T2636" t="str">
            <v>在用</v>
          </cell>
          <cell r="U2636" t="str">
            <v>直接购入</v>
          </cell>
          <cell r="V2636" t="str">
            <v>王桂珍</v>
          </cell>
          <cell r="W2636" t="str">
            <v>2019.11.29</v>
          </cell>
          <cell r="X2636" t="str">
            <v>记--1112</v>
          </cell>
        </row>
        <row r="2636">
          <cell r="AA2636" t="str">
            <v>0326</v>
          </cell>
        </row>
        <row r="2637">
          <cell r="B2637" t="str">
            <v>032600006</v>
          </cell>
          <cell r="C2637" t="str">
            <v>蒸发式冷风机</v>
          </cell>
          <cell r="D2637" t="str">
            <v>YS-11（1.1KW防爆）</v>
          </cell>
          <cell r="E2637">
            <v>3097.35</v>
          </cell>
          <cell r="F2637">
            <v>1889.17</v>
          </cell>
          <cell r="G2637">
            <v>1208.18</v>
          </cell>
          <cell r="H2637">
            <v>0</v>
          </cell>
          <cell r="I2637" t="str">
            <v>2019.11.29</v>
          </cell>
          <cell r="J2637" t="str">
            <v>96</v>
          </cell>
          <cell r="K2637" t="str">
            <v>精噁唑装置（合成三车间）</v>
          </cell>
          <cell r="L2637" t="str">
            <v>肥东合成分厂</v>
          </cell>
          <cell r="M2637" t="str">
            <v>肥东合成三车间（精噁）</v>
          </cell>
          <cell r="N2637" t="str">
            <v>蚌埠新开泰环境公司</v>
          </cell>
          <cell r="O2637" t="str">
            <v>30.97</v>
          </cell>
          <cell r="P2637" t="str">
            <v>371.64</v>
          </cell>
          <cell r="Q2637" t="str">
            <v>123.89</v>
          </cell>
          <cell r="R2637" t="str">
            <v>61</v>
          </cell>
          <cell r="S2637" t="str">
            <v>平均年限法(一)</v>
          </cell>
          <cell r="T2637" t="str">
            <v>在用</v>
          </cell>
          <cell r="U2637" t="str">
            <v>直接购入</v>
          </cell>
          <cell r="V2637" t="str">
            <v>王桂珍</v>
          </cell>
          <cell r="W2637" t="str">
            <v>2019.11.29</v>
          </cell>
          <cell r="X2637" t="str">
            <v>记--1112</v>
          </cell>
        </row>
        <row r="2637">
          <cell r="AA2637" t="str">
            <v>0326</v>
          </cell>
        </row>
        <row r="2638">
          <cell r="B2638" t="str">
            <v>032500036</v>
          </cell>
          <cell r="C2638" t="str">
            <v>蒸发式冷风机</v>
          </cell>
          <cell r="D2638" t="str">
            <v>YS-11(1.1KW）</v>
          </cell>
          <cell r="E2638">
            <v>3097.35</v>
          </cell>
          <cell r="F2638">
            <v>1889.17</v>
          </cell>
          <cell r="G2638">
            <v>1208.18</v>
          </cell>
          <cell r="H2638">
            <v>0</v>
          </cell>
          <cell r="I2638" t="str">
            <v>2019.11.29</v>
          </cell>
          <cell r="J2638" t="str">
            <v>96</v>
          </cell>
          <cell r="K2638" t="str">
            <v>苯磺隆装置（合成四车间）</v>
          </cell>
          <cell r="L2638" t="str">
            <v>肥东合成分厂</v>
          </cell>
          <cell r="M2638" t="str">
            <v>肥东合成四车间（苯磺隆）</v>
          </cell>
          <cell r="N2638" t="str">
            <v>蚌埠新开泰环境设备</v>
          </cell>
          <cell r="O2638" t="str">
            <v>30.97</v>
          </cell>
          <cell r="P2638" t="str">
            <v>371.64</v>
          </cell>
          <cell r="Q2638" t="str">
            <v>123.89</v>
          </cell>
          <cell r="R2638" t="str">
            <v>61</v>
          </cell>
          <cell r="S2638" t="str">
            <v>平均年限法(一)</v>
          </cell>
          <cell r="T2638" t="str">
            <v>在用</v>
          </cell>
          <cell r="U2638" t="str">
            <v>直接购入</v>
          </cell>
          <cell r="V2638" t="str">
            <v>王桂珍</v>
          </cell>
          <cell r="W2638" t="str">
            <v>2019.11.29</v>
          </cell>
          <cell r="X2638" t="str">
            <v>记--1112</v>
          </cell>
        </row>
        <row r="2638">
          <cell r="AA2638" t="str">
            <v>0325</v>
          </cell>
        </row>
        <row r="2639">
          <cell r="B2639" t="str">
            <v>032500037</v>
          </cell>
          <cell r="C2639" t="str">
            <v>蒸发式冷风机</v>
          </cell>
          <cell r="D2639" t="str">
            <v>YS-11(1.1KW）</v>
          </cell>
          <cell r="E2639">
            <v>3097.35</v>
          </cell>
          <cell r="F2639">
            <v>1889.17</v>
          </cell>
          <cell r="G2639">
            <v>1208.18</v>
          </cell>
          <cell r="H2639">
            <v>0</v>
          </cell>
          <cell r="I2639" t="str">
            <v>2019.11.29</v>
          </cell>
          <cell r="J2639" t="str">
            <v>96</v>
          </cell>
          <cell r="K2639" t="str">
            <v>苯磺隆装置（合成四车间）</v>
          </cell>
          <cell r="L2639" t="str">
            <v>肥东合成分厂</v>
          </cell>
          <cell r="M2639" t="str">
            <v>肥东合成四车间（苯磺隆）</v>
          </cell>
          <cell r="N2639" t="str">
            <v>蚌埠新开泰环境设备</v>
          </cell>
          <cell r="O2639" t="str">
            <v>30.97</v>
          </cell>
          <cell r="P2639" t="str">
            <v>371.64</v>
          </cell>
          <cell r="Q2639" t="str">
            <v>123.89</v>
          </cell>
          <cell r="R2639" t="str">
            <v>61</v>
          </cell>
          <cell r="S2639" t="str">
            <v>平均年限法(一)</v>
          </cell>
          <cell r="T2639" t="str">
            <v>在用</v>
          </cell>
          <cell r="U2639" t="str">
            <v>直接购入</v>
          </cell>
          <cell r="V2639" t="str">
            <v>王桂珍</v>
          </cell>
          <cell r="W2639" t="str">
            <v>2019.11.29</v>
          </cell>
          <cell r="X2639" t="str">
            <v>记--1112</v>
          </cell>
        </row>
        <row r="2639">
          <cell r="AA2639" t="str">
            <v>0325</v>
          </cell>
        </row>
        <row r="2640">
          <cell r="B2640" t="str">
            <v>031022783</v>
          </cell>
          <cell r="C2640" t="str">
            <v>蒸发式冷风机</v>
          </cell>
          <cell r="D2640" t="str">
            <v>YS-11(1.1KW）</v>
          </cell>
          <cell r="E2640">
            <v>2345.13</v>
          </cell>
          <cell r="F2640">
            <v>1430.45</v>
          </cell>
          <cell r="G2640">
            <v>914.68</v>
          </cell>
          <cell r="H2640">
            <v>0</v>
          </cell>
          <cell r="I2640" t="str">
            <v>2019.11.29</v>
          </cell>
          <cell r="J2640" t="str">
            <v>96</v>
          </cell>
          <cell r="K2640" t="str">
            <v>剂型设备</v>
          </cell>
          <cell r="L2640" t="str">
            <v>肥东制剂分厂</v>
          </cell>
          <cell r="M2640" t="str">
            <v>肥东制剂11#车间</v>
          </cell>
          <cell r="N2640" t="str">
            <v>蚌埠新开泰环境公司</v>
          </cell>
          <cell r="O2640" t="str">
            <v>23.45</v>
          </cell>
          <cell r="P2640" t="str">
            <v>281.40</v>
          </cell>
          <cell r="Q2640" t="str">
            <v>93.81</v>
          </cell>
          <cell r="R2640" t="str">
            <v>61</v>
          </cell>
          <cell r="S2640" t="str">
            <v>平均年限法(一)</v>
          </cell>
          <cell r="T2640" t="str">
            <v>在用</v>
          </cell>
          <cell r="U2640" t="str">
            <v>直接购入</v>
          </cell>
          <cell r="V2640" t="str">
            <v>王桂珍</v>
          </cell>
          <cell r="W2640" t="str">
            <v>2019.11.29</v>
          </cell>
          <cell r="X2640" t="str">
            <v>记--1112</v>
          </cell>
        </row>
        <row r="2640">
          <cell r="AA2640" t="str">
            <v>0310</v>
          </cell>
        </row>
        <row r="2641">
          <cell r="B2641" t="str">
            <v>031022784</v>
          </cell>
          <cell r="C2641" t="str">
            <v>蒸发式冷风机</v>
          </cell>
          <cell r="D2641" t="str">
            <v>YS-11(1.1KW）</v>
          </cell>
          <cell r="E2641">
            <v>2345.14</v>
          </cell>
          <cell r="F2641">
            <v>1430.45</v>
          </cell>
          <cell r="G2641">
            <v>914.69</v>
          </cell>
          <cell r="H2641">
            <v>0</v>
          </cell>
          <cell r="I2641" t="str">
            <v>2019.11.29</v>
          </cell>
          <cell r="J2641" t="str">
            <v>96</v>
          </cell>
          <cell r="K2641" t="str">
            <v>剂型设备</v>
          </cell>
          <cell r="L2641" t="str">
            <v>肥东制剂分厂</v>
          </cell>
          <cell r="M2641" t="str">
            <v>肥东制剂11#车间</v>
          </cell>
          <cell r="N2641" t="str">
            <v>蚌埠新开泰环境公司</v>
          </cell>
          <cell r="O2641" t="str">
            <v>23.45</v>
          </cell>
          <cell r="P2641" t="str">
            <v>281.40</v>
          </cell>
          <cell r="Q2641" t="str">
            <v>93.81</v>
          </cell>
          <cell r="R2641" t="str">
            <v>61</v>
          </cell>
          <cell r="S2641" t="str">
            <v>平均年限法(一)</v>
          </cell>
          <cell r="T2641" t="str">
            <v>在用</v>
          </cell>
          <cell r="U2641" t="str">
            <v>直接购入</v>
          </cell>
          <cell r="V2641" t="str">
            <v>王桂珍</v>
          </cell>
          <cell r="W2641" t="str">
            <v>2019.11.29</v>
          </cell>
          <cell r="X2641" t="str">
            <v>记--1112</v>
          </cell>
        </row>
        <row r="2641">
          <cell r="AA2641" t="str">
            <v>0310</v>
          </cell>
        </row>
        <row r="2642">
          <cell r="B2642" t="str">
            <v>031022785</v>
          </cell>
          <cell r="C2642" t="str">
            <v>蒸发式冷风机</v>
          </cell>
          <cell r="D2642" t="str">
            <v>YS-11(1.1KW）</v>
          </cell>
          <cell r="E2642">
            <v>2345.13</v>
          </cell>
          <cell r="F2642">
            <v>1430.45</v>
          </cell>
          <cell r="G2642">
            <v>914.68</v>
          </cell>
          <cell r="H2642">
            <v>0</v>
          </cell>
          <cell r="I2642" t="str">
            <v>2019.11.29</v>
          </cell>
          <cell r="J2642" t="str">
            <v>96</v>
          </cell>
          <cell r="K2642" t="str">
            <v>剂型设备</v>
          </cell>
          <cell r="L2642" t="str">
            <v>肥东制剂分厂</v>
          </cell>
          <cell r="M2642" t="str">
            <v>肥东制剂11#车间</v>
          </cell>
          <cell r="N2642" t="str">
            <v>蚌埠新开泰环境公司</v>
          </cell>
          <cell r="O2642" t="str">
            <v>23.45</v>
          </cell>
          <cell r="P2642" t="str">
            <v>281.40</v>
          </cell>
          <cell r="Q2642" t="str">
            <v>93.81</v>
          </cell>
          <cell r="R2642" t="str">
            <v>61</v>
          </cell>
          <cell r="S2642" t="str">
            <v>平均年限法(一)</v>
          </cell>
          <cell r="T2642" t="str">
            <v>在用</v>
          </cell>
          <cell r="U2642" t="str">
            <v>直接购入</v>
          </cell>
          <cell r="V2642" t="str">
            <v>王桂珍</v>
          </cell>
          <cell r="W2642" t="str">
            <v>2019.11.29</v>
          </cell>
          <cell r="X2642" t="str">
            <v>记--1112</v>
          </cell>
        </row>
        <row r="2642">
          <cell r="AA2642" t="str">
            <v>0310</v>
          </cell>
        </row>
        <row r="2643">
          <cell r="B2643" t="str">
            <v>031022786</v>
          </cell>
          <cell r="C2643" t="str">
            <v>蒸发式冷风机</v>
          </cell>
          <cell r="D2643" t="str">
            <v>YS-11(1.1KW）</v>
          </cell>
          <cell r="E2643">
            <v>2345.13</v>
          </cell>
          <cell r="F2643">
            <v>1430.45</v>
          </cell>
          <cell r="G2643">
            <v>914.68</v>
          </cell>
          <cell r="H2643">
            <v>0</v>
          </cell>
          <cell r="I2643" t="str">
            <v>2019.11.29</v>
          </cell>
          <cell r="J2643" t="str">
            <v>96</v>
          </cell>
          <cell r="K2643" t="str">
            <v>剂型设备</v>
          </cell>
          <cell r="L2643" t="str">
            <v>肥东制剂分厂</v>
          </cell>
          <cell r="M2643" t="str">
            <v>肥东制剂11#车间</v>
          </cell>
          <cell r="N2643" t="str">
            <v>蚌埠新开泰环境公司</v>
          </cell>
          <cell r="O2643" t="str">
            <v>23.45</v>
          </cell>
          <cell r="P2643" t="str">
            <v>281.40</v>
          </cell>
          <cell r="Q2643" t="str">
            <v>93.81</v>
          </cell>
          <cell r="R2643" t="str">
            <v>61</v>
          </cell>
          <cell r="S2643" t="str">
            <v>平均年限法(一)</v>
          </cell>
          <cell r="T2643" t="str">
            <v>在用</v>
          </cell>
          <cell r="U2643" t="str">
            <v>直接购入</v>
          </cell>
          <cell r="V2643" t="str">
            <v>王桂珍</v>
          </cell>
          <cell r="W2643" t="str">
            <v>2019.11.29</v>
          </cell>
          <cell r="X2643" t="str">
            <v>记--1112</v>
          </cell>
        </row>
        <row r="2643">
          <cell r="AA2643" t="str">
            <v>0310</v>
          </cell>
        </row>
        <row r="2644">
          <cell r="B2644" t="str">
            <v>030200202</v>
          </cell>
          <cell r="C2644" t="str">
            <v>英格索兰气动隔膜泵</v>
          </cell>
          <cell r="D2644" t="str">
            <v>50GDL12-15*8</v>
          </cell>
          <cell r="E2644">
            <v>3252.21</v>
          </cell>
          <cell r="F2644">
            <v>1983.72</v>
          </cell>
          <cell r="G2644">
            <v>1268.49</v>
          </cell>
          <cell r="H2644">
            <v>0</v>
          </cell>
          <cell r="I2644" t="str">
            <v>2019.11.29</v>
          </cell>
          <cell r="J2644" t="str">
            <v>96</v>
          </cell>
          <cell r="K2644" t="str">
            <v>污水设备</v>
          </cell>
          <cell r="L2644" t="str">
            <v>肥东合成分厂</v>
          </cell>
          <cell r="M2644" t="str">
            <v>肥东合成污水站</v>
          </cell>
          <cell r="N2644" t="str">
            <v>上海凯源泵业</v>
          </cell>
          <cell r="O2644" t="str">
            <v>32.52</v>
          </cell>
          <cell r="P2644" t="str">
            <v>390.24</v>
          </cell>
          <cell r="Q2644" t="str">
            <v>130.09</v>
          </cell>
          <cell r="R2644" t="str">
            <v>61</v>
          </cell>
          <cell r="S2644" t="str">
            <v>平均年限法(一)</v>
          </cell>
          <cell r="T2644" t="str">
            <v>在用</v>
          </cell>
          <cell r="U2644" t="str">
            <v>直接购入</v>
          </cell>
          <cell r="V2644" t="str">
            <v>王桂珍</v>
          </cell>
          <cell r="W2644" t="str">
            <v>2019.11.29</v>
          </cell>
          <cell r="X2644" t="str">
            <v>记--1114</v>
          </cell>
        </row>
        <row r="2644">
          <cell r="AA2644" t="str">
            <v>0302</v>
          </cell>
        </row>
        <row r="2645">
          <cell r="B2645" t="str">
            <v>030200203</v>
          </cell>
          <cell r="C2645" t="str">
            <v>英格索兰气动隔膜泵</v>
          </cell>
          <cell r="D2645" t="str">
            <v>50GDL12-15*8</v>
          </cell>
          <cell r="E2645">
            <v>3252.21</v>
          </cell>
          <cell r="F2645">
            <v>1983.72</v>
          </cell>
          <cell r="G2645">
            <v>1268.49</v>
          </cell>
          <cell r="H2645">
            <v>0</v>
          </cell>
          <cell r="I2645" t="str">
            <v>2019.11.29</v>
          </cell>
          <cell r="J2645" t="str">
            <v>96</v>
          </cell>
          <cell r="K2645" t="str">
            <v>污水设备</v>
          </cell>
          <cell r="L2645" t="str">
            <v>肥东合成分厂</v>
          </cell>
          <cell r="M2645" t="str">
            <v>肥东合成污水站</v>
          </cell>
          <cell r="N2645" t="str">
            <v>上海凯源泵业</v>
          </cell>
          <cell r="O2645" t="str">
            <v>32.52</v>
          </cell>
          <cell r="P2645" t="str">
            <v>390.24</v>
          </cell>
          <cell r="Q2645" t="str">
            <v>130.09</v>
          </cell>
          <cell r="R2645" t="str">
            <v>61</v>
          </cell>
          <cell r="S2645" t="str">
            <v>平均年限法(一)</v>
          </cell>
          <cell r="T2645" t="str">
            <v>在用</v>
          </cell>
          <cell r="U2645" t="str">
            <v>直接购入</v>
          </cell>
          <cell r="V2645" t="str">
            <v>王桂珍</v>
          </cell>
          <cell r="W2645" t="str">
            <v>2019.11.29</v>
          </cell>
          <cell r="X2645" t="str">
            <v>记--1114</v>
          </cell>
        </row>
        <row r="2645">
          <cell r="AA2645" t="str">
            <v>0302</v>
          </cell>
        </row>
        <row r="2646">
          <cell r="B2646" t="str">
            <v>031022787</v>
          </cell>
          <cell r="C2646" t="str">
            <v>全自动旋盖机</v>
          </cell>
          <cell r="D2646" t="str">
            <v>FXX-6B</v>
          </cell>
          <cell r="E2646">
            <v>145752.21</v>
          </cell>
          <cell r="F2646">
            <v>88908.72</v>
          </cell>
          <cell r="G2646">
            <v>56843.49</v>
          </cell>
          <cell r="H2646">
            <v>0</v>
          </cell>
          <cell r="I2646" t="str">
            <v>2019.11.29</v>
          </cell>
          <cell r="J2646" t="str">
            <v>96</v>
          </cell>
          <cell r="K2646" t="str">
            <v>剂型设备</v>
          </cell>
          <cell r="L2646" t="str">
            <v>肥东制剂分厂</v>
          </cell>
          <cell r="M2646" t="str">
            <v>肥东制剂13#车间</v>
          </cell>
          <cell r="N2646" t="str">
            <v>江苏汤姆森智能装备</v>
          </cell>
          <cell r="O2646" t="str">
            <v>1,457.52</v>
          </cell>
          <cell r="P2646" t="str">
            <v>17,490.24</v>
          </cell>
          <cell r="Q2646" t="str">
            <v>5,830.09</v>
          </cell>
          <cell r="R2646" t="str">
            <v>61</v>
          </cell>
          <cell r="S2646" t="str">
            <v>平均年限法(一)</v>
          </cell>
          <cell r="T2646" t="str">
            <v>在用</v>
          </cell>
          <cell r="U2646" t="str">
            <v>直接购入</v>
          </cell>
          <cell r="V2646" t="str">
            <v>王桂珍</v>
          </cell>
          <cell r="W2646" t="str">
            <v>2019.11.29</v>
          </cell>
          <cell r="X2646" t="str">
            <v>记--1116</v>
          </cell>
        </row>
        <row r="2646">
          <cell r="AA2646" t="str">
            <v>0310</v>
          </cell>
        </row>
        <row r="2647">
          <cell r="B2647" t="str">
            <v>030800232</v>
          </cell>
          <cell r="C2647" t="str">
            <v>冷凝器</v>
          </cell>
          <cell r="D2647" t="str">
            <v>F=20M2</v>
          </cell>
          <cell r="E2647">
            <v>27433.63</v>
          </cell>
          <cell r="F2647">
            <v>16734.74</v>
          </cell>
          <cell r="G2647">
            <v>10698.89</v>
          </cell>
          <cell r="H2647">
            <v>0</v>
          </cell>
          <cell r="I2647" t="str">
            <v>2019.11.29</v>
          </cell>
          <cell r="J2647" t="str">
            <v>96</v>
          </cell>
          <cell r="K2647" t="str">
            <v>烟嘧装置（合成一车间）</v>
          </cell>
          <cell r="L2647" t="str">
            <v>肥东合成分厂</v>
          </cell>
          <cell r="M2647" t="str">
            <v>肥东合成一车间</v>
          </cell>
          <cell r="N2647" t="str">
            <v>江苏新世纪民生化工</v>
          </cell>
          <cell r="O2647" t="str">
            <v>274.34</v>
          </cell>
          <cell r="P2647" t="str">
            <v>3,292.08</v>
          </cell>
          <cell r="Q2647" t="str">
            <v>1,097.35</v>
          </cell>
          <cell r="R2647" t="str">
            <v>61</v>
          </cell>
          <cell r="S2647" t="str">
            <v>平均年限法(一)</v>
          </cell>
          <cell r="T2647" t="str">
            <v>在用</v>
          </cell>
          <cell r="U2647" t="str">
            <v>直接购入</v>
          </cell>
          <cell r="V2647" t="str">
            <v>王桂珍</v>
          </cell>
          <cell r="W2647" t="str">
            <v>2019.11.29</v>
          </cell>
          <cell r="X2647" t="str">
            <v>记--1118</v>
          </cell>
        </row>
        <row r="2647">
          <cell r="AA2647" t="str">
            <v>0308</v>
          </cell>
        </row>
        <row r="2648">
          <cell r="B2648" t="str">
            <v>030800233</v>
          </cell>
          <cell r="C2648" t="str">
            <v>冷凝器</v>
          </cell>
          <cell r="D2648" t="str">
            <v>F=20M2</v>
          </cell>
          <cell r="E2648">
            <v>27433.63</v>
          </cell>
          <cell r="F2648">
            <v>16734.74</v>
          </cell>
          <cell r="G2648">
            <v>10698.89</v>
          </cell>
          <cell r="H2648">
            <v>0</v>
          </cell>
          <cell r="I2648" t="str">
            <v>2019.11.29</v>
          </cell>
          <cell r="J2648" t="str">
            <v>96</v>
          </cell>
          <cell r="K2648" t="str">
            <v>烟嘧装置（合成一车间）</v>
          </cell>
          <cell r="L2648" t="str">
            <v>肥东合成分厂</v>
          </cell>
          <cell r="M2648" t="str">
            <v>肥东合成一车间</v>
          </cell>
          <cell r="N2648" t="str">
            <v>江苏新世纪民生化工</v>
          </cell>
          <cell r="O2648" t="str">
            <v>274.34</v>
          </cell>
          <cell r="P2648" t="str">
            <v>3,292.08</v>
          </cell>
          <cell r="Q2648" t="str">
            <v>1,097.35</v>
          </cell>
          <cell r="R2648" t="str">
            <v>61</v>
          </cell>
          <cell r="S2648" t="str">
            <v>平均年限法(一)</v>
          </cell>
          <cell r="T2648" t="str">
            <v>在用</v>
          </cell>
          <cell r="U2648" t="str">
            <v>直接购入</v>
          </cell>
          <cell r="V2648" t="str">
            <v>王桂珍</v>
          </cell>
          <cell r="W2648" t="str">
            <v>2019.11.29</v>
          </cell>
          <cell r="X2648" t="str">
            <v>记--1118</v>
          </cell>
        </row>
        <row r="2648">
          <cell r="AA2648" t="str">
            <v>0308</v>
          </cell>
        </row>
        <row r="2649">
          <cell r="B2649" t="str">
            <v>030700309</v>
          </cell>
          <cell r="C2649" t="str">
            <v>真空机组</v>
          </cell>
          <cell r="D2649" t="str">
            <v>JZJWLW300.200</v>
          </cell>
          <cell r="E2649">
            <v>42477.88</v>
          </cell>
          <cell r="F2649">
            <v>25911.58</v>
          </cell>
          <cell r="G2649">
            <v>16566.3</v>
          </cell>
          <cell r="H2649">
            <v>0</v>
          </cell>
          <cell r="I2649" t="str">
            <v>2019.11.29</v>
          </cell>
          <cell r="J2649" t="str">
            <v>96</v>
          </cell>
          <cell r="K2649" t="str">
            <v>精喹装置（合成二车间）</v>
          </cell>
          <cell r="L2649" t="str">
            <v>肥东合成分厂</v>
          </cell>
          <cell r="M2649" t="str">
            <v>肥东合成二车间（精喹）</v>
          </cell>
          <cell r="N2649" t="str">
            <v>南通市威士真空</v>
          </cell>
          <cell r="O2649" t="str">
            <v>424.78</v>
          </cell>
          <cell r="P2649" t="str">
            <v>5,097.36</v>
          </cell>
          <cell r="Q2649" t="str">
            <v>1,699.12</v>
          </cell>
          <cell r="R2649" t="str">
            <v>61</v>
          </cell>
          <cell r="S2649" t="str">
            <v>平均年限法(一)</v>
          </cell>
          <cell r="T2649" t="str">
            <v>在用</v>
          </cell>
          <cell r="U2649" t="str">
            <v>直接购入</v>
          </cell>
          <cell r="V2649" t="str">
            <v>王桂珍</v>
          </cell>
          <cell r="W2649" t="str">
            <v>2019.11.29</v>
          </cell>
          <cell r="X2649" t="str">
            <v>记--1120</v>
          </cell>
        </row>
        <row r="2649">
          <cell r="AA2649" t="str">
            <v>0307</v>
          </cell>
        </row>
        <row r="2650">
          <cell r="B2650" t="str">
            <v>031022788</v>
          </cell>
          <cell r="C2650" t="str">
            <v>防爆玻璃钢离心风机</v>
          </cell>
          <cell r="D2650" t="str">
            <v>BF4-72-5A(2p11kw)</v>
          </cell>
          <cell r="E2650">
            <v>7964.6</v>
          </cell>
          <cell r="F2650">
            <v>4221.45</v>
          </cell>
          <cell r="G2650">
            <v>222</v>
          </cell>
          <cell r="H2650">
            <v>3521.15</v>
          </cell>
          <cell r="I2650" t="str">
            <v>2019.11.29</v>
          </cell>
          <cell r="J2650" t="str">
            <v>96</v>
          </cell>
          <cell r="K2650" t="str">
            <v>剂型设备</v>
          </cell>
          <cell r="L2650" t="str">
            <v>肥东制剂分厂</v>
          </cell>
          <cell r="M2650" t="str">
            <v>肥东制剂12#车间</v>
          </cell>
          <cell r="N2650" t="str">
            <v>浙江天宏风机</v>
          </cell>
          <cell r="O2650" t="str">
            <v>0.00</v>
          </cell>
          <cell r="P2650" t="str">
            <v>876.15</v>
          </cell>
          <cell r="Q2650" t="str">
            <v>318.58</v>
          </cell>
          <cell r="R2650" t="str">
            <v>61</v>
          </cell>
          <cell r="S2650" t="str">
            <v>平均年限法(一)</v>
          </cell>
          <cell r="T2650" t="str">
            <v>在用</v>
          </cell>
          <cell r="U2650" t="str">
            <v>直接购入</v>
          </cell>
          <cell r="V2650" t="str">
            <v>王桂珍</v>
          </cell>
          <cell r="W2650" t="str">
            <v>2019.11.29</v>
          </cell>
          <cell r="X2650" t="str">
            <v>记--1122</v>
          </cell>
        </row>
        <row r="2650">
          <cell r="AA2650" t="str">
            <v>0310</v>
          </cell>
        </row>
        <row r="2651">
          <cell r="B2651" t="str">
            <v>031022789</v>
          </cell>
          <cell r="C2651" t="str">
            <v>防爆玻璃钢离心风机</v>
          </cell>
          <cell r="D2651" t="str">
            <v>BF4-72-5A(2p11kw)</v>
          </cell>
          <cell r="E2651">
            <v>7964.6</v>
          </cell>
          <cell r="F2651">
            <v>4301.1</v>
          </cell>
          <cell r="G2651">
            <v>578.35</v>
          </cell>
          <cell r="H2651">
            <v>3085.15</v>
          </cell>
          <cell r="I2651" t="str">
            <v>2019.11.29</v>
          </cell>
          <cell r="J2651" t="str">
            <v>96</v>
          </cell>
          <cell r="K2651" t="str">
            <v>剂型设备</v>
          </cell>
          <cell r="L2651" t="str">
            <v>肥东制剂分厂</v>
          </cell>
          <cell r="M2651" t="str">
            <v>肥东制剂12#车间</v>
          </cell>
          <cell r="N2651" t="str">
            <v>浙江天宏风机</v>
          </cell>
          <cell r="O2651" t="str">
            <v>79.65</v>
          </cell>
          <cell r="P2651" t="str">
            <v>955.80</v>
          </cell>
          <cell r="Q2651" t="str">
            <v>318.58</v>
          </cell>
          <cell r="R2651" t="str">
            <v>61</v>
          </cell>
          <cell r="S2651" t="str">
            <v>平均年限法(一)</v>
          </cell>
          <cell r="T2651" t="str">
            <v>在用</v>
          </cell>
          <cell r="U2651" t="str">
            <v>直接购入</v>
          </cell>
          <cell r="V2651" t="str">
            <v>王桂珍</v>
          </cell>
          <cell r="W2651" t="str">
            <v>2019.11.29</v>
          </cell>
          <cell r="X2651" t="str">
            <v>记--1122</v>
          </cell>
        </row>
        <row r="2651">
          <cell r="AA2651" t="str">
            <v>0310</v>
          </cell>
        </row>
        <row r="2652">
          <cell r="B2652" t="str">
            <v>032500047</v>
          </cell>
          <cell r="C2652" t="str">
            <v>防爆玻璃钢离心风机</v>
          </cell>
          <cell r="D2652" t="str">
            <v>BF4-72-5A</v>
          </cell>
          <cell r="E2652">
            <v>7964.61</v>
          </cell>
          <cell r="F2652">
            <v>4858.65</v>
          </cell>
          <cell r="G2652">
            <v>3105.96</v>
          </cell>
          <cell r="H2652">
            <v>0</v>
          </cell>
          <cell r="I2652" t="str">
            <v>2019.11.29</v>
          </cell>
          <cell r="J2652" t="str">
            <v>96</v>
          </cell>
          <cell r="K2652" t="str">
            <v>苯磺隆装置（合成四车间）</v>
          </cell>
          <cell r="L2652" t="str">
            <v>肥东合成分厂</v>
          </cell>
          <cell r="M2652" t="str">
            <v>肥东合成四车间</v>
          </cell>
          <cell r="N2652" t="str">
            <v>浙江天宏风机</v>
          </cell>
          <cell r="O2652" t="str">
            <v>79.65</v>
          </cell>
          <cell r="P2652" t="str">
            <v>955.80</v>
          </cell>
          <cell r="Q2652" t="str">
            <v>318.58</v>
          </cell>
          <cell r="R2652" t="str">
            <v>61</v>
          </cell>
          <cell r="S2652" t="str">
            <v>平均年限法(一)</v>
          </cell>
          <cell r="T2652" t="str">
            <v>在用</v>
          </cell>
          <cell r="U2652" t="str">
            <v>直接购入</v>
          </cell>
          <cell r="V2652" t="str">
            <v>王桂珍</v>
          </cell>
          <cell r="W2652" t="str">
            <v>2019.11.29</v>
          </cell>
          <cell r="X2652" t="str">
            <v>记--1122</v>
          </cell>
        </row>
        <row r="2652">
          <cell r="AA2652" t="str">
            <v>0325</v>
          </cell>
        </row>
        <row r="2653">
          <cell r="B2653" t="str">
            <v>040300094</v>
          </cell>
          <cell r="C2653" t="str">
            <v>打印机(惠普HP）M126a黑白多功能三合一激光一体机</v>
          </cell>
          <cell r="D2653" t="str">
            <v>132A/132NW</v>
          </cell>
          <cell r="E2653">
            <v>1017.69</v>
          </cell>
          <cell r="F2653">
            <v>846.56</v>
          </cell>
          <cell r="G2653">
            <v>20</v>
          </cell>
          <cell r="H2653">
            <v>151.13</v>
          </cell>
          <cell r="I2653" t="str">
            <v>2019.12.13</v>
          </cell>
          <cell r="J2653" t="str">
            <v>60</v>
          </cell>
          <cell r="K2653" t="str">
            <v>打印机</v>
          </cell>
          <cell r="L2653" t="str">
            <v>肥东制剂分厂</v>
          </cell>
          <cell r="M2653" t="str">
            <v>肥东仓库</v>
          </cell>
          <cell r="N2653" t="str">
            <v>合肥德众科技有限公司</v>
          </cell>
          <cell r="O2653" t="str">
            <v>0.00</v>
          </cell>
          <cell r="P2653" t="str">
            <v>195.54</v>
          </cell>
          <cell r="Q2653" t="str">
            <v>40.71</v>
          </cell>
          <cell r="R2653" t="str">
            <v>60</v>
          </cell>
          <cell r="S2653" t="str">
            <v>平均年限法(一)</v>
          </cell>
          <cell r="T2653" t="str">
            <v>在用</v>
          </cell>
          <cell r="U2653" t="str">
            <v>直接购入</v>
          </cell>
          <cell r="V2653" t="str">
            <v>王桂珍</v>
          </cell>
          <cell r="W2653" t="str">
            <v>2019.12.13</v>
          </cell>
          <cell r="X2653" t="str">
            <v>记--198</v>
          </cell>
        </row>
        <row r="2653">
          <cell r="AA2653" t="str">
            <v>0403</v>
          </cell>
        </row>
        <row r="2654">
          <cell r="B2654" t="str">
            <v>032500048</v>
          </cell>
          <cell r="C2654" t="str">
            <v>搪玻璃储罐</v>
          </cell>
          <cell r="D2654" t="str">
            <v>300L</v>
          </cell>
          <cell r="E2654">
            <v>7389.38</v>
          </cell>
          <cell r="F2654">
            <v>4433.4</v>
          </cell>
          <cell r="G2654">
            <v>2955.98</v>
          </cell>
          <cell r="H2654">
            <v>0</v>
          </cell>
          <cell r="I2654" t="str">
            <v>2019.12.20</v>
          </cell>
          <cell r="J2654" t="str">
            <v>96</v>
          </cell>
          <cell r="K2654" t="str">
            <v>苯磺隆装置（合成四车间）</v>
          </cell>
          <cell r="L2654" t="str">
            <v>肥东合成分厂</v>
          </cell>
          <cell r="M2654" t="str">
            <v>肥东四车间（苯磺隆）</v>
          </cell>
          <cell r="N2654" t="str">
            <v>江阴市化工设备厂</v>
          </cell>
          <cell r="O2654" t="str">
            <v>73.89</v>
          </cell>
          <cell r="P2654" t="str">
            <v>886.68</v>
          </cell>
          <cell r="Q2654" t="str">
            <v>295.58</v>
          </cell>
          <cell r="R2654" t="str">
            <v>60</v>
          </cell>
          <cell r="S2654" t="str">
            <v>平均年限法(一)</v>
          </cell>
          <cell r="T2654" t="str">
            <v>在用</v>
          </cell>
          <cell r="U2654" t="str">
            <v>直接购入</v>
          </cell>
          <cell r="V2654" t="str">
            <v>王桂珍</v>
          </cell>
          <cell r="W2654" t="str">
            <v>2019.12.20</v>
          </cell>
          <cell r="X2654" t="str">
            <v>记--777</v>
          </cell>
        </row>
        <row r="2654">
          <cell r="AA2654" t="str">
            <v>0325</v>
          </cell>
        </row>
        <row r="2655">
          <cell r="B2655" t="str">
            <v>032500049</v>
          </cell>
          <cell r="C2655" t="str">
            <v>搪玻璃储罐</v>
          </cell>
          <cell r="D2655" t="str">
            <v>300L</v>
          </cell>
          <cell r="E2655">
            <v>7389.38</v>
          </cell>
          <cell r="F2655">
            <v>4433.4</v>
          </cell>
          <cell r="G2655">
            <v>2955.98</v>
          </cell>
          <cell r="H2655">
            <v>0</v>
          </cell>
          <cell r="I2655" t="str">
            <v>2019.12.20</v>
          </cell>
          <cell r="J2655" t="str">
            <v>96</v>
          </cell>
          <cell r="K2655" t="str">
            <v>苯磺隆装置（合成四车间）</v>
          </cell>
          <cell r="L2655" t="str">
            <v>肥东合成分厂</v>
          </cell>
          <cell r="M2655" t="str">
            <v>肥东四车间（苯磺隆）</v>
          </cell>
          <cell r="N2655" t="str">
            <v>江阴市化工设备厂</v>
          </cell>
          <cell r="O2655" t="str">
            <v>73.89</v>
          </cell>
          <cell r="P2655" t="str">
            <v>886.68</v>
          </cell>
          <cell r="Q2655" t="str">
            <v>295.58</v>
          </cell>
          <cell r="R2655" t="str">
            <v>60</v>
          </cell>
          <cell r="S2655" t="str">
            <v>平均年限法(一)</v>
          </cell>
          <cell r="T2655" t="str">
            <v>在用</v>
          </cell>
          <cell r="U2655" t="str">
            <v>直接购入</v>
          </cell>
          <cell r="V2655" t="str">
            <v>王桂珍</v>
          </cell>
          <cell r="W2655" t="str">
            <v>2019.12.20</v>
          </cell>
          <cell r="X2655" t="str">
            <v>记--777</v>
          </cell>
        </row>
        <row r="2655">
          <cell r="AA2655" t="str">
            <v>0325</v>
          </cell>
        </row>
        <row r="2656">
          <cell r="B2656" t="str">
            <v>032500050</v>
          </cell>
          <cell r="C2656" t="str">
            <v>搪玻璃储罐</v>
          </cell>
          <cell r="D2656" t="str">
            <v>300L</v>
          </cell>
          <cell r="E2656">
            <v>7389.38</v>
          </cell>
          <cell r="F2656">
            <v>4433.4</v>
          </cell>
          <cell r="G2656">
            <v>2955.98</v>
          </cell>
          <cell r="H2656">
            <v>0</v>
          </cell>
          <cell r="I2656" t="str">
            <v>2019.12.20</v>
          </cell>
          <cell r="J2656" t="str">
            <v>96</v>
          </cell>
          <cell r="K2656" t="str">
            <v>苯磺隆装置（合成四车间）</v>
          </cell>
          <cell r="L2656" t="str">
            <v>肥东合成分厂</v>
          </cell>
          <cell r="M2656" t="str">
            <v>肥东四车间（苯磺隆）</v>
          </cell>
          <cell r="N2656" t="str">
            <v>江阴市化工设备厂</v>
          </cell>
          <cell r="O2656" t="str">
            <v>73.89</v>
          </cell>
          <cell r="P2656" t="str">
            <v>886.68</v>
          </cell>
          <cell r="Q2656" t="str">
            <v>295.58</v>
          </cell>
          <cell r="R2656" t="str">
            <v>60</v>
          </cell>
          <cell r="S2656" t="str">
            <v>平均年限法(一)</v>
          </cell>
          <cell r="T2656" t="str">
            <v>在用</v>
          </cell>
          <cell r="U2656" t="str">
            <v>直接购入</v>
          </cell>
          <cell r="V2656" t="str">
            <v>王桂珍</v>
          </cell>
          <cell r="W2656" t="str">
            <v>2019.12.20</v>
          </cell>
          <cell r="X2656" t="str">
            <v>记--777</v>
          </cell>
        </row>
        <row r="2656">
          <cell r="AA2656" t="str">
            <v>0325</v>
          </cell>
        </row>
        <row r="2657">
          <cell r="B2657" t="str">
            <v>032500051</v>
          </cell>
          <cell r="C2657" t="str">
            <v>搪玻璃储罐</v>
          </cell>
          <cell r="D2657" t="str">
            <v>300L</v>
          </cell>
          <cell r="E2657">
            <v>7389.38</v>
          </cell>
          <cell r="F2657">
            <v>4433.4</v>
          </cell>
          <cell r="G2657">
            <v>2955.98</v>
          </cell>
          <cell r="H2657">
            <v>0</v>
          </cell>
          <cell r="I2657" t="str">
            <v>2019.12.20</v>
          </cell>
          <cell r="J2657" t="str">
            <v>96</v>
          </cell>
          <cell r="K2657" t="str">
            <v>苯磺隆装置（合成四车间）</v>
          </cell>
          <cell r="L2657" t="str">
            <v>肥东合成分厂</v>
          </cell>
          <cell r="M2657" t="str">
            <v>肥东四车间（苯磺隆）</v>
          </cell>
          <cell r="N2657" t="str">
            <v>江阴市化工设备厂</v>
          </cell>
          <cell r="O2657" t="str">
            <v>73.89</v>
          </cell>
          <cell r="P2657" t="str">
            <v>886.68</v>
          </cell>
          <cell r="Q2657" t="str">
            <v>295.58</v>
          </cell>
          <cell r="R2657" t="str">
            <v>60</v>
          </cell>
          <cell r="S2657" t="str">
            <v>平均年限法(一)</v>
          </cell>
          <cell r="T2657" t="str">
            <v>在用</v>
          </cell>
          <cell r="U2657" t="str">
            <v>直接购入</v>
          </cell>
          <cell r="V2657" t="str">
            <v>王桂珍</v>
          </cell>
          <cell r="W2657" t="str">
            <v>2019.12.20</v>
          </cell>
          <cell r="X2657" t="str">
            <v>记--777</v>
          </cell>
        </row>
        <row r="2657">
          <cell r="AA2657" t="str">
            <v>0325</v>
          </cell>
        </row>
        <row r="2658">
          <cell r="B2658" t="str">
            <v>032500052</v>
          </cell>
          <cell r="C2658" t="str">
            <v>搪玻璃储罐</v>
          </cell>
          <cell r="D2658" t="str">
            <v>300L</v>
          </cell>
          <cell r="E2658">
            <v>7389.38</v>
          </cell>
          <cell r="F2658">
            <v>4433.4</v>
          </cell>
          <cell r="G2658">
            <v>2955.98</v>
          </cell>
          <cell r="H2658">
            <v>0</v>
          </cell>
          <cell r="I2658" t="str">
            <v>2019.12.20</v>
          </cell>
          <cell r="J2658" t="str">
            <v>96</v>
          </cell>
          <cell r="K2658" t="str">
            <v>苯磺隆装置（合成四车间）</v>
          </cell>
          <cell r="L2658" t="str">
            <v>肥东合成分厂</v>
          </cell>
          <cell r="M2658" t="str">
            <v>肥东四车间（苯磺隆）</v>
          </cell>
          <cell r="N2658" t="str">
            <v>江阴市化工设备厂</v>
          </cell>
          <cell r="O2658" t="str">
            <v>73.89</v>
          </cell>
          <cell r="P2658" t="str">
            <v>886.68</v>
          </cell>
          <cell r="Q2658" t="str">
            <v>295.58</v>
          </cell>
          <cell r="R2658" t="str">
            <v>60</v>
          </cell>
          <cell r="S2658" t="str">
            <v>平均年限法(一)</v>
          </cell>
          <cell r="T2658" t="str">
            <v>在用</v>
          </cell>
          <cell r="U2658" t="str">
            <v>直接购入</v>
          </cell>
          <cell r="V2658" t="str">
            <v>王桂珍</v>
          </cell>
          <cell r="W2658" t="str">
            <v>2019.12.20</v>
          </cell>
          <cell r="X2658" t="str">
            <v>记--777</v>
          </cell>
        </row>
        <row r="2658">
          <cell r="AA2658" t="str">
            <v>0325</v>
          </cell>
        </row>
        <row r="2659">
          <cell r="B2659" t="str">
            <v>032500053</v>
          </cell>
          <cell r="C2659" t="str">
            <v>搪玻璃储罐</v>
          </cell>
          <cell r="D2659" t="str">
            <v>100L</v>
          </cell>
          <cell r="E2659">
            <v>5044.25</v>
          </cell>
          <cell r="F2659">
            <v>3026.4</v>
          </cell>
          <cell r="G2659">
            <v>2017.85</v>
          </cell>
          <cell r="H2659">
            <v>0</v>
          </cell>
          <cell r="I2659" t="str">
            <v>2019.12.20</v>
          </cell>
          <cell r="J2659" t="str">
            <v>96</v>
          </cell>
          <cell r="K2659" t="str">
            <v>苯磺隆装置（合成四车间）</v>
          </cell>
          <cell r="L2659" t="str">
            <v>肥东合成分厂</v>
          </cell>
          <cell r="M2659" t="str">
            <v>肥东四车间（苯磺隆）</v>
          </cell>
          <cell r="N2659" t="str">
            <v>江阴市化工设备厂</v>
          </cell>
          <cell r="O2659" t="str">
            <v>50.44</v>
          </cell>
          <cell r="P2659" t="str">
            <v>605.28</v>
          </cell>
          <cell r="Q2659" t="str">
            <v>201.77</v>
          </cell>
          <cell r="R2659" t="str">
            <v>60</v>
          </cell>
          <cell r="S2659" t="str">
            <v>平均年限法(一)</v>
          </cell>
          <cell r="T2659" t="str">
            <v>在用</v>
          </cell>
          <cell r="U2659" t="str">
            <v>直接购入</v>
          </cell>
          <cell r="V2659" t="str">
            <v>王桂珍</v>
          </cell>
          <cell r="W2659" t="str">
            <v>2019.12.20</v>
          </cell>
          <cell r="X2659" t="str">
            <v>记--777</v>
          </cell>
        </row>
        <row r="2659">
          <cell r="AA2659" t="str">
            <v>0325</v>
          </cell>
        </row>
        <row r="2660">
          <cell r="B2660" t="str">
            <v>032500054</v>
          </cell>
          <cell r="C2660" t="str">
            <v>搪玻璃储罐</v>
          </cell>
          <cell r="D2660" t="str">
            <v>100L</v>
          </cell>
          <cell r="E2660">
            <v>5044.24</v>
          </cell>
          <cell r="F2660">
            <v>3026.4</v>
          </cell>
          <cell r="G2660">
            <v>2017.84</v>
          </cell>
          <cell r="H2660">
            <v>0</v>
          </cell>
          <cell r="I2660" t="str">
            <v>2019.12.20</v>
          </cell>
          <cell r="J2660" t="str">
            <v>96</v>
          </cell>
          <cell r="K2660" t="str">
            <v>苯磺隆装置（合成四车间）</v>
          </cell>
          <cell r="L2660" t="str">
            <v>肥东合成分厂</v>
          </cell>
          <cell r="M2660" t="str">
            <v>肥东四车间（苯磺隆）</v>
          </cell>
          <cell r="N2660" t="str">
            <v>江阴市化工设备厂</v>
          </cell>
          <cell r="O2660" t="str">
            <v>50.44</v>
          </cell>
          <cell r="P2660" t="str">
            <v>605.28</v>
          </cell>
          <cell r="Q2660" t="str">
            <v>201.77</v>
          </cell>
          <cell r="R2660" t="str">
            <v>60</v>
          </cell>
          <cell r="S2660" t="str">
            <v>平均年限法(一)</v>
          </cell>
          <cell r="T2660" t="str">
            <v>在用</v>
          </cell>
          <cell r="U2660" t="str">
            <v>直接购入</v>
          </cell>
          <cell r="V2660" t="str">
            <v>王桂珍</v>
          </cell>
          <cell r="W2660" t="str">
            <v>2019.12.20</v>
          </cell>
          <cell r="X2660" t="str">
            <v>记--777</v>
          </cell>
        </row>
        <row r="2660">
          <cell r="AA2660" t="str">
            <v>0325</v>
          </cell>
        </row>
        <row r="2661">
          <cell r="B2661" t="str">
            <v>032500055</v>
          </cell>
          <cell r="C2661" t="str">
            <v>搪玻璃储罐</v>
          </cell>
          <cell r="D2661" t="str">
            <v>100L</v>
          </cell>
          <cell r="E2661">
            <v>5044.25</v>
          </cell>
          <cell r="F2661">
            <v>3026.4</v>
          </cell>
          <cell r="G2661">
            <v>2017.85</v>
          </cell>
          <cell r="H2661">
            <v>0</v>
          </cell>
          <cell r="I2661" t="str">
            <v>2019.12.20</v>
          </cell>
          <cell r="J2661" t="str">
            <v>96</v>
          </cell>
          <cell r="K2661" t="str">
            <v>苯磺隆装置（合成四车间）</v>
          </cell>
          <cell r="L2661" t="str">
            <v>肥东合成分厂</v>
          </cell>
          <cell r="M2661" t="str">
            <v>肥东四车间（苯磺隆）</v>
          </cell>
          <cell r="N2661" t="str">
            <v>江阴市化工设备厂</v>
          </cell>
          <cell r="O2661" t="str">
            <v>50.44</v>
          </cell>
          <cell r="P2661" t="str">
            <v>605.28</v>
          </cell>
          <cell r="Q2661" t="str">
            <v>201.77</v>
          </cell>
          <cell r="R2661" t="str">
            <v>60</v>
          </cell>
          <cell r="S2661" t="str">
            <v>平均年限法(一)</v>
          </cell>
          <cell r="T2661" t="str">
            <v>在用</v>
          </cell>
          <cell r="U2661" t="str">
            <v>直接购入</v>
          </cell>
          <cell r="V2661" t="str">
            <v>王桂珍</v>
          </cell>
          <cell r="W2661" t="str">
            <v>2019.12.20</v>
          </cell>
          <cell r="X2661" t="str">
            <v>记--777</v>
          </cell>
        </row>
        <row r="2661">
          <cell r="AA2661" t="str">
            <v>0325</v>
          </cell>
        </row>
        <row r="2662">
          <cell r="B2662" t="str">
            <v>031900113</v>
          </cell>
          <cell r="C2662" t="str">
            <v>升降作业平台（半电动高空取料车）</v>
          </cell>
          <cell r="D2662" t="str">
            <v>200KG4M</v>
          </cell>
          <cell r="E2662">
            <v>7964.6</v>
          </cell>
          <cell r="F2662">
            <v>4779</v>
          </cell>
          <cell r="G2662">
            <v>3185.6</v>
          </cell>
          <cell r="H2662">
            <v>0</v>
          </cell>
          <cell r="I2662" t="str">
            <v>2019.12.20</v>
          </cell>
          <cell r="J2662" t="str">
            <v>96</v>
          </cell>
          <cell r="K2662" t="str">
            <v>气流粉碎装置--肥东分厂</v>
          </cell>
          <cell r="L2662" t="str">
            <v>肥东制剂分厂</v>
          </cell>
          <cell r="M2662" t="str">
            <v>肥东制剂气粉车间</v>
          </cell>
          <cell r="N2662" t="str">
            <v>上海舜畅机械设备</v>
          </cell>
          <cell r="O2662" t="str">
            <v>79.65</v>
          </cell>
          <cell r="P2662" t="str">
            <v>955.80</v>
          </cell>
          <cell r="Q2662" t="str">
            <v>318.58</v>
          </cell>
          <cell r="R2662" t="str">
            <v>60</v>
          </cell>
          <cell r="S2662" t="str">
            <v>平均年限法(一)</v>
          </cell>
          <cell r="T2662" t="str">
            <v>在用</v>
          </cell>
          <cell r="U2662" t="str">
            <v>直接购入</v>
          </cell>
          <cell r="V2662" t="str">
            <v>王桂珍</v>
          </cell>
          <cell r="W2662" t="str">
            <v>2019.12.20</v>
          </cell>
          <cell r="X2662" t="str">
            <v>记--780</v>
          </cell>
        </row>
        <row r="2662">
          <cell r="AA2662" t="str">
            <v>0319</v>
          </cell>
        </row>
        <row r="2663">
          <cell r="B2663" t="str">
            <v>032500058</v>
          </cell>
          <cell r="C2663" t="str">
            <v>石墨降膜吸收器</v>
          </cell>
          <cell r="D2663" t="str">
            <v>YKXA40-15M2</v>
          </cell>
          <cell r="E2663">
            <v>16371.68</v>
          </cell>
          <cell r="F2663">
            <v>9823.2</v>
          </cell>
          <cell r="G2663">
            <v>6548.48</v>
          </cell>
          <cell r="H2663">
            <v>0</v>
          </cell>
          <cell r="I2663" t="str">
            <v>2019.12.20</v>
          </cell>
          <cell r="J2663" t="str">
            <v>96</v>
          </cell>
          <cell r="K2663" t="str">
            <v>苯磺隆装置（合成四车间）</v>
          </cell>
          <cell r="L2663" t="str">
            <v>肥东合成分厂</v>
          </cell>
          <cell r="M2663" t="str">
            <v>肥东合成四车间（苯磺隆）</v>
          </cell>
          <cell r="N2663" t="str">
            <v>东台市西达石墨设备公</v>
          </cell>
          <cell r="O2663" t="str">
            <v>163.72</v>
          </cell>
          <cell r="P2663" t="str">
            <v>1,964.64</v>
          </cell>
          <cell r="Q2663" t="str">
            <v>654.87</v>
          </cell>
          <cell r="R2663" t="str">
            <v>60</v>
          </cell>
          <cell r="S2663" t="str">
            <v>平均年限法(一)</v>
          </cell>
          <cell r="T2663" t="str">
            <v>在用</v>
          </cell>
          <cell r="U2663" t="str">
            <v>直接购入</v>
          </cell>
          <cell r="V2663" t="str">
            <v>王桂珍</v>
          </cell>
          <cell r="W2663" t="str">
            <v>2019.12.20</v>
          </cell>
          <cell r="X2663" t="str">
            <v>记--782</v>
          </cell>
        </row>
        <row r="2663">
          <cell r="AA2663" t="str">
            <v>0325</v>
          </cell>
        </row>
        <row r="2664">
          <cell r="B2664" t="str">
            <v>032500059</v>
          </cell>
          <cell r="C2664" t="str">
            <v>石墨降膜吸收器</v>
          </cell>
          <cell r="D2664" t="str">
            <v>YKXA40-15M2</v>
          </cell>
          <cell r="E2664">
            <v>16371.68</v>
          </cell>
          <cell r="F2664">
            <v>9823.2</v>
          </cell>
          <cell r="G2664">
            <v>6548.48</v>
          </cell>
          <cell r="H2664">
            <v>0</v>
          </cell>
          <cell r="I2664" t="str">
            <v>2019.12.20</v>
          </cell>
          <cell r="J2664" t="str">
            <v>96</v>
          </cell>
          <cell r="K2664" t="str">
            <v>苯磺隆装置（合成四车间）</v>
          </cell>
          <cell r="L2664" t="str">
            <v>肥东合成分厂</v>
          </cell>
          <cell r="M2664" t="str">
            <v>肥东合成四车间（苯磺隆）</v>
          </cell>
          <cell r="N2664" t="str">
            <v>东台市西达石墨设备公</v>
          </cell>
          <cell r="O2664" t="str">
            <v>163.72</v>
          </cell>
          <cell r="P2664" t="str">
            <v>1,964.64</v>
          </cell>
          <cell r="Q2664" t="str">
            <v>654.87</v>
          </cell>
          <cell r="R2664" t="str">
            <v>60</v>
          </cell>
          <cell r="S2664" t="str">
            <v>平均年限法(一)</v>
          </cell>
          <cell r="T2664" t="str">
            <v>在用</v>
          </cell>
          <cell r="U2664" t="str">
            <v>直接购入</v>
          </cell>
          <cell r="V2664" t="str">
            <v>王桂珍</v>
          </cell>
          <cell r="W2664" t="str">
            <v>2019.12.20</v>
          </cell>
          <cell r="X2664" t="str">
            <v>记--782</v>
          </cell>
        </row>
        <row r="2664">
          <cell r="AA2664" t="str">
            <v>0325</v>
          </cell>
        </row>
        <row r="2665">
          <cell r="B2665" t="str">
            <v>031022790</v>
          </cell>
          <cell r="C2665" t="str">
            <v>气动隔膜泵</v>
          </cell>
          <cell r="D2665" t="str">
            <v>666120-344-C/DN25</v>
          </cell>
          <cell r="E2665">
            <v>3097.35</v>
          </cell>
          <cell r="F2665">
            <v>1858.2</v>
          </cell>
          <cell r="G2665">
            <v>1239.15</v>
          </cell>
          <cell r="H2665">
            <v>0</v>
          </cell>
          <cell r="I2665" t="str">
            <v>2019.12.20</v>
          </cell>
          <cell r="J2665" t="str">
            <v>96</v>
          </cell>
          <cell r="K2665" t="str">
            <v>剂型设备</v>
          </cell>
          <cell r="L2665" t="str">
            <v>肥东制剂分厂</v>
          </cell>
          <cell r="M2665" t="str">
            <v>肥东制剂13#车间</v>
          </cell>
          <cell r="N2665" t="str">
            <v>上海凯源泵业</v>
          </cell>
          <cell r="O2665" t="str">
            <v>30.97</v>
          </cell>
          <cell r="P2665" t="str">
            <v>371.64</v>
          </cell>
          <cell r="Q2665" t="str">
            <v>123.89</v>
          </cell>
          <cell r="R2665" t="str">
            <v>60</v>
          </cell>
          <cell r="S2665" t="str">
            <v>平均年限法(一)</v>
          </cell>
          <cell r="T2665" t="str">
            <v>在用</v>
          </cell>
          <cell r="U2665" t="str">
            <v>直接购入</v>
          </cell>
          <cell r="V2665" t="str">
            <v>王桂珍</v>
          </cell>
          <cell r="W2665" t="str">
            <v>2019.12.20</v>
          </cell>
          <cell r="X2665" t="str">
            <v>记--784</v>
          </cell>
        </row>
        <row r="2665">
          <cell r="AA2665" t="str">
            <v>0310</v>
          </cell>
        </row>
        <row r="2666">
          <cell r="B2666" t="str">
            <v>031022791</v>
          </cell>
          <cell r="C2666" t="str">
            <v>气动隔膜泵</v>
          </cell>
          <cell r="D2666" t="str">
            <v>666120-344-C/DN25</v>
          </cell>
          <cell r="E2666">
            <v>3097.34</v>
          </cell>
          <cell r="F2666">
            <v>1858.2</v>
          </cell>
          <cell r="G2666">
            <v>1239.14</v>
          </cell>
          <cell r="H2666">
            <v>0</v>
          </cell>
          <cell r="I2666" t="str">
            <v>2019.12.20</v>
          </cell>
          <cell r="J2666" t="str">
            <v>96</v>
          </cell>
          <cell r="K2666" t="str">
            <v>剂型设备</v>
          </cell>
          <cell r="L2666" t="str">
            <v>肥东制剂分厂</v>
          </cell>
          <cell r="M2666" t="str">
            <v>肥东制剂13#车间</v>
          </cell>
          <cell r="N2666" t="str">
            <v>上海凯源泵业</v>
          </cell>
          <cell r="O2666" t="str">
            <v>30.97</v>
          </cell>
          <cell r="P2666" t="str">
            <v>371.64</v>
          </cell>
          <cell r="Q2666" t="str">
            <v>123.89</v>
          </cell>
          <cell r="R2666" t="str">
            <v>60</v>
          </cell>
          <cell r="S2666" t="str">
            <v>平均年限法(一)</v>
          </cell>
          <cell r="T2666" t="str">
            <v>在用</v>
          </cell>
          <cell r="U2666" t="str">
            <v>直接购入</v>
          </cell>
          <cell r="V2666" t="str">
            <v>王桂珍</v>
          </cell>
          <cell r="W2666" t="str">
            <v>2019.12.20</v>
          </cell>
          <cell r="X2666" t="str">
            <v>记--784</v>
          </cell>
        </row>
        <row r="2666">
          <cell r="AA2666" t="str">
            <v>0310</v>
          </cell>
        </row>
        <row r="2667">
          <cell r="B2667" t="str">
            <v>031022792</v>
          </cell>
          <cell r="C2667" t="str">
            <v>搬运车</v>
          </cell>
          <cell r="D2667" t="str">
            <v>CBY3T 1300*1220*85</v>
          </cell>
          <cell r="E2667">
            <v>2522.12</v>
          </cell>
          <cell r="F2667">
            <v>1513.2</v>
          </cell>
          <cell r="G2667">
            <v>1008.92</v>
          </cell>
          <cell r="H2667">
            <v>0</v>
          </cell>
          <cell r="I2667" t="str">
            <v>2019.12.20</v>
          </cell>
          <cell r="J2667" t="str">
            <v>96</v>
          </cell>
          <cell r="K2667" t="str">
            <v>剂型设备</v>
          </cell>
          <cell r="L2667" t="str">
            <v>肥东制剂分厂</v>
          </cell>
          <cell r="M2667" t="str">
            <v>肥东制剂分厂</v>
          </cell>
          <cell r="N2667" t="str">
            <v>湖北宏力液压科技</v>
          </cell>
          <cell r="O2667" t="str">
            <v>25.22</v>
          </cell>
          <cell r="P2667" t="str">
            <v>302.64</v>
          </cell>
          <cell r="Q2667" t="str">
            <v>100.88</v>
          </cell>
          <cell r="R2667" t="str">
            <v>60</v>
          </cell>
          <cell r="S2667" t="str">
            <v>平均年限法(一)</v>
          </cell>
          <cell r="T2667" t="str">
            <v>在用</v>
          </cell>
          <cell r="U2667" t="str">
            <v>直接购入</v>
          </cell>
          <cell r="V2667" t="str">
            <v>王桂珍</v>
          </cell>
          <cell r="W2667" t="str">
            <v>2019.12.20</v>
          </cell>
          <cell r="X2667" t="str">
            <v>记--786</v>
          </cell>
        </row>
        <row r="2667">
          <cell r="AA2667" t="str">
            <v>0310</v>
          </cell>
        </row>
        <row r="2668">
          <cell r="B2668" t="str">
            <v>032500060</v>
          </cell>
          <cell r="C2668" t="str">
            <v>搪瓷反应釜</v>
          </cell>
          <cell r="D2668" t="str">
            <v>K5000L</v>
          </cell>
          <cell r="E2668">
            <v>42477.88</v>
          </cell>
          <cell r="F2668">
            <v>25486.8</v>
          </cell>
          <cell r="G2668">
            <v>16991.08</v>
          </cell>
          <cell r="H2668">
            <v>0</v>
          </cell>
          <cell r="I2668" t="str">
            <v>2019.12.20</v>
          </cell>
          <cell r="J2668" t="str">
            <v>96</v>
          </cell>
          <cell r="K2668" t="str">
            <v>苯磺隆装置（合成四车间）</v>
          </cell>
          <cell r="L2668" t="str">
            <v>肥东合成分厂</v>
          </cell>
          <cell r="M2668" t="str">
            <v>肥东合成四车间（苯磺隆）</v>
          </cell>
          <cell r="N2668" t="str">
            <v>临沂宏业化工</v>
          </cell>
          <cell r="O2668" t="str">
            <v>424.78</v>
          </cell>
          <cell r="P2668" t="str">
            <v>5,097.36</v>
          </cell>
          <cell r="Q2668" t="str">
            <v>1,699.12</v>
          </cell>
          <cell r="R2668" t="str">
            <v>60</v>
          </cell>
          <cell r="S2668" t="str">
            <v>平均年限法(一)</v>
          </cell>
          <cell r="T2668" t="str">
            <v>在用</v>
          </cell>
          <cell r="U2668" t="str">
            <v>直接购入</v>
          </cell>
          <cell r="V2668" t="str">
            <v>王桂珍</v>
          </cell>
          <cell r="W2668" t="str">
            <v>2019.12.20</v>
          </cell>
          <cell r="X2668" t="str">
            <v>记--788</v>
          </cell>
        </row>
        <row r="2668">
          <cell r="AA2668" t="str">
            <v>0325</v>
          </cell>
        </row>
        <row r="2669">
          <cell r="B2669" t="str">
            <v>032500061</v>
          </cell>
          <cell r="C2669" t="str">
            <v>搪瓷反应釜</v>
          </cell>
          <cell r="D2669" t="str">
            <v>K5000L</v>
          </cell>
          <cell r="E2669">
            <v>42477.87</v>
          </cell>
          <cell r="F2669">
            <v>25486.8</v>
          </cell>
          <cell r="G2669">
            <v>16991.07</v>
          </cell>
          <cell r="H2669">
            <v>0</v>
          </cell>
          <cell r="I2669" t="str">
            <v>2019.12.20</v>
          </cell>
          <cell r="J2669" t="str">
            <v>96</v>
          </cell>
          <cell r="K2669" t="str">
            <v>苯磺隆装置（合成四车间）</v>
          </cell>
          <cell r="L2669" t="str">
            <v>肥东合成分厂</v>
          </cell>
          <cell r="M2669" t="str">
            <v>肥东合成四车间（苯磺隆）</v>
          </cell>
          <cell r="N2669" t="str">
            <v>临沂宏业化工</v>
          </cell>
          <cell r="O2669" t="str">
            <v>424.78</v>
          </cell>
          <cell r="P2669" t="str">
            <v>5,097.36</v>
          </cell>
          <cell r="Q2669" t="str">
            <v>1,699.11</v>
          </cell>
          <cell r="R2669" t="str">
            <v>60</v>
          </cell>
          <cell r="S2669" t="str">
            <v>平均年限法(一)</v>
          </cell>
          <cell r="T2669" t="str">
            <v>在用</v>
          </cell>
          <cell r="U2669" t="str">
            <v>直接购入</v>
          </cell>
          <cell r="V2669" t="str">
            <v>王桂珍</v>
          </cell>
          <cell r="W2669" t="str">
            <v>2019.12.20</v>
          </cell>
          <cell r="X2669" t="str">
            <v>记--788</v>
          </cell>
        </row>
        <row r="2669">
          <cell r="AA2669" t="str">
            <v>0325</v>
          </cell>
        </row>
        <row r="2670">
          <cell r="B2670" t="str">
            <v>032500062</v>
          </cell>
          <cell r="C2670" t="str">
            <v>PP管式反应器</v>
          </cell>
          <cell r="D2670" t="str">
            <v>DN50盘管 每组80米</v>
          </cell>
          <cell r="E2670">
            <v>4955.75</v>
          </cell>
          <cell r="F2670">
            <v>2973.6</v>
          </cell>
          <cell r="G2670">
            <v>1982.15</v>
          </cell>
          <cell r="H2670">
            <v>0</v>
          </cell>
          <cell r="I2670" t="str">
            <v>2019.12.20</v>
          </cell>
          <cell r="J2670" t="str">
            <v>96</v>
          </cell>
          <cell r="K2670" t="str">
            <v>苯磺隆装置（合成四车间）</v>
          </cell>
          <cell r="L2670" t="str">
            <v>肥东合成分厂</v>
          </cell>
          <cell r="M2670" t="str">
            <v>肥东合成四车间（苯磺隆）</v>
          </cell>
          <cell r="N2670" t="str">
            <v>淄博永鑫化工环保</v>
          </cell>
          <cell r="O2670" t="str">
            <v>49.56</v>
          </cell>
          <cell r="P2670" t="str">
            <v>594.72</v>
          </cell>
          <cell r="Q2670" t="str">
            <v>198.23</v>
          </cell>
          <cell r="R2670" t="str">
            <v>60</v>
          </cell>
          <cell r="S2670" t="str">
            <v>平均年限法(一)</v>
          </cell>
          <cell r="T2670" t="str">
            <v>在用</v>
          </cell>
          <cell r="U2670" t="str">
            <v>直接购入</v>
          </cell>
          <cell r="V2670" t="str">
            <v>王桂珍</v>
          </cell>
          <cell r="W2670" t="str">
            <v>2019.12.20</v>
          </cell>
          <cell r="X2670" t="str">
            <v>记--791</v>
          </cell>
        </row>
        <row r="2670">
          <cell r="AA2670" t="str">
            <v>0325</v>
          </cell>
        </row>
        <row r="2671">
          <cell r="B2671" t="str">
            <v>030800235</v>
          </cell>
          <cell r="C2671" t="str">
            <v>甲苯高位槽5000L</v>
          </cell>
          <cell r="D2671" t="str">
            <v>1700*2100</v>
          </cell>
          <cell r="E2671">
            <v>26991.15</v>
          </cell>
          <cell r="F2671">
            <v>16194.6</v>
          </cell>
          <cell r="G2671">
            <v>10796.55</v>
          </cell>
          <cell r="H2671">
            <v>0</v>
          </cell>
          <cell r="I2671" t="str">
            <v>2019.12.23</v>
          </cell>
          <cell r="J2671" t="str">
            <v>96</v>
          </cell>
          <cell r="K2671" t="str">
            <v>烟嘧装置（合成一车间）</v>
          </cell>
          <cell r="L2671" t="str">
            <v>肥东合成分厂</v>
          </cell>
          <cell r="M2671" t="str">
            <v>肥东合成一车间（磺隆）</v>
          </cell>
          <cell r="N2671" t="str">
            <v>无锡市煜伟石化装备公</v>
          </cell>
          <cell r="O2671" t="str">
            <v>269.91</v>
          </cell>
          <cell r="P2671" t="str">
            <v>3,238.92</v>
          </cell>
          <cell r="Q2671" t="str">
            <v>1,079.65</v>
          </cell>
          <cell r="R2671" t="str">
            <v>60</v>
          </cell>
          <cell r="S2671" t="str">
            <v>平均年限法(一)</v>
          </cell>
          <cell r="T2671" t="str">
            <v>在用</v>
          </cell>
          <cell r="U2671" t="str">
            <v>直接购入</v>
          </cell>
          <cell r="V2671" t="str">
            <v>王桂珍</v>
          </cell>
          <cell r="W2671" t="str">
            <v>2019.12.23</v>
          </cell>
          <cell r="X2671" t="str">
            <v>记--910</v>
          </cell>
        </row>
        <row r="2671">
          <cell r="AA2671" t="str">
            <v>0308</v>
          </cell>
        </row>
        <row r="2672">
          <cell r="B2672" t="str">
            <v>030800236</v>
          </cell>
          <cell r="C2672" t="str">
            <v>甲苯高位槽5000L</v>
          </cell>
          <cell r="D2672" t="str">
            <v>1700*2100</v>
          </cell>
          <cell r="E2672">
            <v>26991.15</v>
          </cell>
          <cell r="F2672">
            <v>16194.6</v>
          </cell>
          <cell r="G2672">
            <v>10796.55</v>
          </cell>
          <cell r="H2672">
            <v>0</v>
          </cell>
          <cell r="I2672" t="str">
            <v>2019.12.23</v>
          </cell>
          <cell r="J2672" t="str">
            <v>96</v>
          </cell>
          <cell r="K2672" t="str">
            <v>烟嘧装置（合成一车间）</v>
          </cell>
          <cell r="L2672" t="str">
            <v>肥东合成分厂</v>
          </cell>
          <cell r="M2672" t="str">
            <v>肥东合成一车间（磺隆）</v>
          </cell>
          <cell r="N2672" t="str">
            <v>无锡市煜伟石化装备公</v>
          </cell>
          <cell r="O2672" t="str">
            <v>269.91</v>
          </cell>
          <cell r="P2672" t="str">
            <v>3,238.92</v>
          </cell>
          <cell r="Q2672" t="str">
            <v>1,079.65</v>
          </cell>
          <cell r="R2672" t="str">
            <v>60</v>
          </cell>
          <cell r="S2672" t="str">
            <v>平均年限法(一)</v>
          </cell>
          <cell r="T2672" t="str">
            <v>在用</v>
          </cell>
          <cell r="U2672" t="str">
            <v>直接购入</v>
          </cell>
          <cell r="V2672" t="str">
            <v>王桂珍</v>
          </cell>
          <cell r="W2672" t="str">
            <v>2019.12.23</v>
          </cell>
          <cell r="X2672" t="str">
            <v>记--910</v>
          </cell>
        </row>
        <row r="2672">
          <cell r="AA2672" t="str">
            <v>0308</v>
          </cell>
        </row>
        <row r="2673">
          <cell r="B2673" t="str">
            <v>030800237</v>
          </cell>
          <cell r="C2673" t="str">
            <v>甲苯高位槽5000L</v>
          </cell>
          <cell r="D2673" t="str">
            <v>1700*2100</v>
          </cell>
          <cell r="E2673">
            <v>26991.15</v>
          </cell>
          <cell r="F2673">
            <v>16194.6</v>
          </cell>
          <cell r="G2673">
            <v>10796.55</v>
          </cell>
          <cell r="H2673">
            <v>0</v>
          </cell>
          <cell r="I2673" t="str">
            <v>2019.12.23</v>
          </cell>
          <cell r="J2673" t="str">
            <v>96</v>
          </cell>
          <cell r="K2673" t="str">
            <v>烟嘧装置（合成一车间）</v>
          </cell>
          <cell r="L2673" t="str">
            <v>肥东合成分厂</v>
          </cell>
          <cell r="M2673" t="str">
            <v>肥东合成一车间（磺隆）</v>
          </cell>
          <cell r="N2673" t="str">
            <v>无锡市煜伟石化装备公</v>
          </cell>
          <cell r="O2673" t="str">
            <v>269.91</v>
          </cell>
          <cell r="P2673" t="str">
            <v>3,238.92</v>
          </cell>
          <cell r="Q2673" t="str">
            <v>1,079.65</v>
          </cell>
          <cell r="R2673" t="str">
            <v>60</v>
          </cell>
          <cell r="S2673" t="str">
            <v>平均年限法(一)</v>
          </cell>
          <cell r="T2673" t="str">
            <v>在用</v>
          </cell>
          <cell r="U2673" t="str">
            <v>直接购入</v>
          </cell>
          <cell r="V2673" t="str">
            <v>王桂珍</v>
          </cell>
          <cell r="W2673" t="str">
            <v>2019.12.23</v>
          </cell>
          <cell r="X2673" t="str">
            <v>记--910</v>
          </cell>
        </row>
        <row r="2673">
          <cell r="AA2673" t="str">
            <v>0308</v>
          </cell>
        </row>
        <row r="2674">
          <cell r="B2674" t="str">
            <v>030800239</v>
          </cell>
          <cell r="C2674" t="str">
            <v>甲苯高位槽5000L</v>
          </cell>
          <cell r="D2674" t="str">
            <v>1700*2100</v>
          </cell>
          <cell r="E2674">
            <v>26991.15</v>
          </cell>
          <cell r="F2674">
            <v>16194.6</v>
          </cell>
          <cell r="G2674">
            <v>10796.55</v>
          </cell>
          <cell r="H2674">
            <v>0</v>
          </cell>
          <cell r="I2674" t="str">
            <v>2019.12.23</v>
          </cell>
          <cell r="J2674" t="str">
            <v>96</v>
          </cell>
          <cell r="K2674" t="str">
            <v>烟嘧装置（合成一车间）</v>
          </cell>
          <cell r="L2674" t="str">
            <v>肥东合成分厂</v>
          </cell>
          <cell r="M2674" t="str">
            <v>肥东合成一车间（磺隆）</v>
          </cell>
          <cell r="N2674" t="str">
            <v>无锡市煜伟石化装备公</v>
          </cell>
          <cell r="O2674" t="str">
            <v>269.91</v>
          </cell>
          <cell r="P2674" t="str">
            <v>3,238.92</v>
          </cell>
          <cell r="Q2674" t="str">
            <v>1,079.65</v>
          </cell>
          <cell r="R2674" t="str">
            <v>60</v>
          </cell>
          <cell r="S2674" t="str">
            <v>平均年限法(一)</v>
          </cell>
          <cell r="T2674" t="str">
            <v>在用</v>
          </cell>
          <cell r="U2674" t="str">
            <v>直接购入</v>
          </cell>
          <cell r="V2674" t="str">
            <v>王桂珍</v>
          </cell>
          <cell r="W2674" t="str">
            <v>2019.12.23</v>
          </cell>
          <cell r="X2674" t="str">
            <v>记--910</v>
          </cell>
        </row>
        <row r="2674">
          <cell r="AA2674" t="str">
            <v>0308</v>
          </cell>
        </row>
        <row r="2675">
          <cell r="B2675" t="str">
            <v>030800240</v>
          </cell>
          <cell r="C2675" t="str">
            <v>缓冲罐200L</v>
          </cell>
          <cell r="D2675" t="str">
            <v>500*1000</v>
          </cell>
          <cell r="E2675">
            <v>2654.87</v>
          </cell>
          <cell r="F2675">
            <v>1593</v>
          </cell>
          <cell r="G2675">
            <v>1061.87</v>
          </cell>
          <cell r="H2675">
            <v>0</v>
          </cell>
          <cell r="I2675" t="str">
            <v>2019.12.23</v>
          </cell>
          <cell r="J2675" t="str">
            <v>96</v>
          </cell>
          <cell r="K2675" t="str">
            <v>烟嘧装置（合成一车间）</v>
          </cell>
          <cell r="L2675" t="str">
            <v>肥东合成分厂</v>
          </cell>
          <cell r="M2675" t="str">
            <v>肥东合成一车间（磺隆）</v>
          </cell>
          <cell r="N2675" t="str">
            <v>无锡市煜伟石化装备公</v>
          </cell>
          <cell r="O2675" t="str">
            <v>26.55</v>
          </cell>
          <cell r="P2675" t="str">
            <v>318.60</v>
          </cell>
          <cell r="Q2675" t="str">
            <v>106.19</v>
          </cell>
          <cell r="R2675" t="str">
            <v>60</v>
          </cell>
          <cell r="S2675" t="str">
            <v>平均年限法(一)</v>
          </cell>
          <cell r="T2675" t="str">
            <v>在用</v>
          </cell>
          <cell r="U2675" t="str">
            <v>直接购入</v>
          </cell>
          <cell r="V2675" t="str">
            <v>王桂珍</v>
          </cell>
          <cell r="W2675" t="str">
            <v>2019.12.23</v>
          </cell>
          <cell r="X2675" t="str">
            <v>记--910</v>
          </cell>
        </row>
        <row r="2675">
          <cell r="AA2675" t="str">
            <v>0308</v>
          </cell>
        </row>
        <row r="2676">
          <cell r="B2676" t="str">
            <v>030800241</v>
          </cell>
          <cell r="C2676" t="str">
            <v>缓冲罐200L</v>
          </cell>
          <cell r="D2676" t="str">
            <v>500*1000</v>
          </cell>
          <cell r="E2676">
            <v>2654.86</v>
          </cell>
          <cell r="F2676">
            <v>1593</v>
          </cell>
          <cell r="G2676">
            <v>1061.86</v>
          </cell>
          <cell r="H2676">
            <v>0</v>
          </cell>
          <cell r="I2676" t="str">
            <v>2019.12.23</v>
          </cell>
          <cell r="J2676" t="str">
            <v>96</v>
          </cell>
          <cell r="K2676" t="str">
            <v>烟嘧装置（合成一车间）</v>
          </cell>
          <cell r="L2676" t="str">
            <v>肥东合成分厂</v>
          </cell>
          <cell r="M2676" t="str">
            <v>肥东合成一车间（磺隆）</v>
          </cell>
          <cell r="N2676" t="str">
            <v>无锡市煜伟石化装备公</v>
          </cell>
          <cell r="O2676" t="str">
            <v>26.55</v>
          </cell>
          <cell r="P2676" t="str">
            <v>318.60</v>
          </cell>
          <cell r="Q2676" t="str">
            <v>106.19</v>
          </cell>
          <cell r="R2676" t="str">
            <v>60</v>
          </cell>
          <cell r="S2676" t="str">
            <v>平均年限法(一)</v>
          </cell>
          <cell r="T2676" t="str">
            <v>在用</v>
          </cell>
          <cell r="U2676" t="str">
            <v>直接购入</v>
          </cell>
          <cell r="V2676" t="str">
            <v>王桂珍</v>
          </cell>
          <cell r="W2676" t="str">
            <v>2019.12.23</v>
          </cell>
          <cell r="X2676" t="str">
            <v>记--910</v>
          </cell>
        </row>
        <row r="2676">
          <cell r="AA2676" t="str">
            <v>0308</v>
          </cell>
        </row>
        <row r="2677">
          <cell r="B2677" t="str">
            <v>030800242</v>
          </cell>
          <cell r="C2677" t="str">
            <v>缓冲罐300L</v>
          </cell>
          <cell r="D2677" t="str">
            <v>500*1500</v>
          </cell>
          <cell r="E2677">
            <v>3982.3</v>
          </cell>
          <cell r="F2677">
            <v>2349.38</v>
          </cell>
          <cell r="G2677">
            <v>126.26</v>
          </cell>
          <cell r="H2677">
            <v>1506.66</v>
          </cell>
          <cell r="I2677" t="str">
            <v>2019.12.23</v>
          </cell>
          <cell r="J2677" t="str">
            <v>96</v>
          </cell>
          <cell r="K2677" t="str">
            <v>烟嘧装置（合成一车间）</v>
          </cell>
          <cell r="L2677" t="str">
            <v>肥东合成分厂</v>
          </cell>
          <cell r="M2677" t="str">
            <v>肥东合成一车间（磺隆）</v>
          </cell>
          <cell r="N2677" t="str">
            <v>无锡市煜伟石化装备公</v>
          </cell>
          <cell r="O2677" t="str">
            <v>0.00</v>
          </cell>
          <cell r="P2677" t="str">
            <v>438.02</v>
          </cell>
          <cell r="Q2677" t="str">
            <v>159.29</v>
          </cell>
          <cell r="R2677" t="str">
            <v>60</v>
          </cell>
          <cell r="S2677" t="str">
            <v>平均年限法(一)</v>
          </cell>
          <cell r="T2677" t="str">
            <v>在用</v>
          </cell>
          <cell r="U2677" t="str">
            <v>直接购入</v>
          </cell>
          <cell r="V2677" t="str">
            <v>王桂珍</v>
          </cell>
          <cell r="W2677" t="str">
            <v>2019.12.23</v>
          </cell>
          <cell r="X2677" t="str">
            <v>记--910</v>
          </cell>
        </row>
        <row r="2677">
          <cell r="AA2677" t="str">
            <v>0308</v>
          </cell>
        </row>
        <row r="2678">
          <cell r="B2678" t="str">
            <v>030800243</v>
          </cell>
          <cell r="C2678" t="str">
            <v>缓冲罐300L</v>
          </cell>
          <cell r="D2678" t="str">
            <v>500*1500</v>
          </cell>
          <cell r="E2678">
            <v>3982.3</v>
          </cell>
          <cell r="F2678">
            <v>2349.38</v>
          </cell>
          <cell r="G2678">
            <v>126.26</v>
          </cell>
          <cell r="H2678">
            <v>1506.66</v>
          </cell>
          <cell r="I2678" t="str">
            <v>2019.12.23</v>
          </cell>
          <cell r="J2678" t="str">
            <v>96</v>
          </cell>
          <cell r="K2678" t="str">
            <v>烟嘧装置（合成一车间）</v>
          </cell>
          <cell r="L2678" t="str">
            <v>肥东合成分厂</v>
          </cell>
          <cell r="M2678" t="str">
            <v>肥东合成一车间（磺隆）</v>
          </cell>
          <cell r="N2678" t="str">
            <v>无锡市煜伟石化装备公</v>
          </cell>
          <cell r="O2678" t="str">
            <v>0.00</v>
          </cell>
          <cell r="P2678" t="str">
            <v>438.02</v>
          </cell>
          <cell r="Q2678" t="str">
            <v>159.29</v>
          </cell>
          <cell r="R2678" t="str">
            <v>60</v>
          </cell>
          <cell r="S2678" t="str">
            <v>平均年限法(一)</v>
          </cell>
          <cell r="T2678" t="str">
            <v>在用</v>
          </cell>
          <cell r="U2678" t="str">
            <v>直接购入</v>
          </cell>
          <cell r="V2678" t="str">
            <v>王桂珍</v>
          </cell>
          <cell r="W2678" t="str">
            <v>2019.12.23</v>
          </cell>
          <cell r="X2678" t="str">
            <v>记--910</v>
          </cell>
        </row>
        <row r="2678">
          <cell r="AA2678" t="str">
            <v>0308</v>
          </cell>
        </row>
        <row r="2679">
          <cell r="B2679" t="str">
            <v>031022794</v>
          </cell>
          <cell r="C2679" t="str">
            <v>玻璃钢风机</v>
          </cell>
          <cell r="D2679" t="str">
            <v>BF4-72-3.6A</v>
          </cell>
          <cell r="E2679">
            <v>5309.74</v>
          </cell>
          <cell r="F2679">
            <v>3186</v>
          </cell>
          <cell r="G2679">
            <v>2123.74</v>
          </cell>
          <cell r="H2679">
            <v>0</v>
          </cell>
          <cell r="I2679" t="str">
            <v>2019.12.23</v>
          </cell>
          <cell r="J2679" t="str">
            <v>96</v>
          </cell>
          <cell r="K2679" t="str">
            <v>剂型设备</v>
          </cell>
          <cell r="L2679" t="str">
            <v>肥东制剂分厂</v>
          </cell>
          <cell r="M2679" t="str">
            <v>肥东分厂仓库</v>
          </cell>
          <cell r="N2679" t="str">
            <v>宜兴市昌明玻璃钢厂</v>
          </cell>
          <cell r="O2679" t="str">
            <v>53.10</v>
          </cell>
          <cell r="P2679" t="str">
            <v>637.20</v>
          </cell>
          <cell r="Q2679" t="str">
            <v>212.39</v>
          </cell>
          <cell r="R2679" t="str">
            <v>60</v>
          </cell>
          <cell r="S2679" t="str">
            <v>平均年限法(一)</v>
          </cell>
          <cell r="T2679" t="str">
            <v>在用</v>
          </cell>
          <cell r="U2679" t="str">
            <v>直接购入</v>
          </cell>
          <cell r="V2679" t="str">
            <v>王桂珍</v>
          </cell>
          <cell r="W2679" t="str">
            <v>2019.12.23</v>
          </cell>
          <cell r="X2679" t="str">
            <v>记--912</v>
          </cell>
        </row>
        <row r="2679">
          <cell r="AA2679" t="str">
            <v>0310</v>
          </cell>
        </row>
        <row r="2680">
          <cell r="B2680" t="str">
            <v>032500065</v>
          </cell>
          <cell r="C2680" t="str">
            <v>搪玻璃片式冷凝器</v>
          </cell>
          <cell r="D2680" t="str">
            <v>W-1型 3孔 6平方/台</v>
          </cell>
          <cell r="E2680">
            <v>10035.4</v>
          </cell>
          <cell r="F2680">
            <v>5318.55</v>
          </cell>
          <cell r="G2680">
            <v>529.65</v>
          </cell>
          <cell r="H2680">
            <v>4187.2</v>
          </cell>
          <cell r="I2680" t="str">
            <v>2019.12.23</v>
          </cell>
          <cell r="J2680" t="str">
            <v>96</v>
          </cell>
          <cell r="K2680" t="str">
            <v>苯磺隆装置（合成四车间）</v>
          </cell>
          <cell r="L2680" t="str">
            <v>肥东合成分厂</v>
          </cell>
          <cell r="M2680" t="str">
            <v>肥东合成四车间（苯磺隆）</v>
          </cell>
          <cell r="N2680" t="str">
            <v>南京正源搪瓷设备</v>
          </cell>
          <cell r="O2680" t="str">
            <v>100.35</v>
          </cell>
          <cell r="P2680" t="str">
            <v>1,204.20</v>
          </cell>
          <cell r="Q2680" t="str">
            <v>401.42</v>
          </cell>
          <cell r="R2680" t="str">
            <v>60</v>
          </cell>
          <cell r="S2680" t="str">
            <v>平均年限法(一)</v>
          </cell>
          <cell r="T2680" t="str">
            <v>在用</v>
          </cell>
          <cell r="U2680" t="str">
            <v>直接购入</v>
          </cell>
          <cell r="V2680" t="str">
            <v>王桂珍</v>
          </cell>
          <cell r="W2680" t="str">
            <v>2019.12.23</v>
          </cell>
          <cell r="X2680" t="str">
            <v>记--914</v>
          </cell>
        </row>
        <row r="2680">
          <cell r="AA2680" t="str">
            <v>0325</v>
          </cell>
        </row>
        <row r="2681">
          <cell r="B2681" t="str">
            <v>030700310</v>
          </cell>
          <cell r="C2681" t="str">
            <v>螺旋上料机</v>
          </cell>
          <cell r="D2681" t="str">
            <v>XHR-219</v>
          </cell>
          <cell r="E2681">
            <v>17964.6</v>
          </cell>
          <cell r="F2681">
            <v>10779</v>
          </cell>
          <cell r="G2681">
            <v>7185.6</v>
          </cell>
          <cell r="H2681">
            <v>0</v>
          </cell>
          <cell r="I2681" t="str">
            <v>2019.12.23</v>
          </cell>
          <cell r="J2681" t="str">
            <v>96</v>
          </cell>
          <cell r="K2681" t="str">
            <v>精喹装置（合成二车间）</v>
          </cell>
          <cell r="L2681" t="str">
            <v>肥东合成分厂</v>
          </cell>
          <cell r="M2681" t="str">
            <v>肥东合成二车间（精喹）</v>
          </cell>
          <cell r="N2681" t="str">
            <v>张家港市鑫华荣精密</v>
          </cell>
          <cell r="O2681" t="str">
            <v>179.65</v>
          </cell>
          <cell r="P2681" t="str">
            <v>2,155.80</v>
          </cell>
          <cell r="Q2681" t="str">
            <v>718.58</v>
          </cell>
          <cell r="R2681" t="str">
            <v>60</v>
          </cell>
          <cell r="S2681" t="str">
            <v>平均年限法(一)</v>
          </cell>
          <cell r="T2681" t="str">
            <v>在用</v>
          </cell>
          <cell r="U2681" t="str">
            <v>直接购入</v>
          </cell>
          <cell r="V2681" t="str">
            <v>王桂珍</v>
          </cell>
          <cell r="W2681" t="str">
            <v>2019.12.23</v>
          </cell>
          <cell r="X2681" t="str">
            <v>记--916</v>
          </cell>
        </row>
        <row r="2681">
          <cell r="AA2681" t="str">
            <v>0307</v>
          </cell>
        </row>
        <row r="2682">
          <cell r="B2682" t="str">
            <v>030200205</v>
          </cell>
          <cell r="C2682" t="str">
            <v>污水新三效-汽液分离器</v>
          </cell>
        </row>
        <row r="2682">
          <cell r="E2682">
            <v>6917.41</v>
          </cell>
          <cell r="F2682">
            <v>4150.2</v>
          </cell>
          <cell r="G2682">
            <v>2767.21</v>
          </cell>
          <cell r="H2682">
            <v>0</v>
          </cell>
          <cell r="I2682" t="str">
            <v>2019.12.23</v>
          </cell>
          <cell r="J2682" t="str">
            <v>96</v>
          </cell>
          <cell r="K2682" t="str">
            <v>污水设备</v>
          </cell>
          <cell r="L2682" t="str">
            <v>肥东合成分厂</v>
          </cell>
          <cell r="M2682" t="str">
            <v>肥东合成污水</v>
          </cell>
          <cell r="N2682" t="str">
            <v>浙江泰康蒸发器有限</v>
          </cell>
          <cell r="O2682" t="str">
            <v>69.17</v>
          </cell>
          <cell r="P2682" t="str">
            <v>830.04</v>
          </cell>
          <cell r="Q2682" t="str">
            <v>276.70</v>
          </cell>
          <cell r="R2682" t="str">
            <v>60</v>
          </cell>
          <cell r="S2682" t="str">
            <v>平均年限法(一)</v>
          </cell>
          <cell r="T2682" t="str">
            <v>在用</v>
          </cell>
          <cell r="U2682" t="str">
            <v>直接购入</v>
          </cell>
          <cell r="V2682" t="str">
            <v>王桂珍</v>
          </cell>
          <cell r="W2682" t="str">
            <v>2019.12.23</v>
          </cell>
          <cell r="X2682" t="str">
            <v>记--918</v>
          </cell>
        </row>
        <row r="2682">
          <cell r="AA2682" t="str">
            <v>0302</v>
          </cell>
        </row>
        <row r="2683">
          <cell r="B2683" t="str">
            <v>030200206</v>
          </cell>
          <cell r="C2683" t="str">
            <v>污水新三效-汽液分离器</v>
          </cell>
        </row>
        <row r="2683">
          <cell r="E2683">
            <v>6917.4</v>
          </cell>
          <cell r="F2683">
            <v>4150.2</v>
          </cell>
          <cell r="G2683">
            <v>2767.2</v>
          </cell>
          <cell r="H2683">
            <v>0</v>
          </cell>
          <cell r="I2683" t="str">
            <v>2019.12.23</v>
          </cell>
          <cell r="J2683" t="str">
            <v>96</v>
          </cell>
          <cell r="K2683" t="str">
            <v>污水设备</v>
          </cell>
          <cell r="L2683" t="str">
            <v>肥东合成分厂</v>
          </cell>
          <cell r="M2683" t="str">
            <v>肥东合成污水</v>
          </cell>
          <cell r="N2683" t="str">
            <v>浙江泰康蒸发器有限</v>
          </cell>
          <cell r="O2683" t="str">
            <v>69.17</v>
          </cell>
          <cell r="P2683" t="str">
            <v>830.04</v>
          </cell>
          <cell r="Q2683" t="str">
            <v>276.70</v>
          </cell>
          <cell r="R2683" t="str">
            <v>60</v>
          </cell>
          <cell r="S2683" t="str">
            <v>平均年限法(一)</v>
          </cell>
          <cell r="T2683" t="str">
            <v>在用</v>
          </cell>
          <cell r="U2683" t="str">
            <v>直接购入</v>
          </cell>
          <cell r="V2683" t="str">
            <v>王桂珍</v>
          </cell>
          <cell r="W2683" t="str">
            <v>2019.12.23</v>
          </cell>
          <cell r="X2683" t="str">
            <v>记--918</v>
          </cell>
        </row>
        <row r="2683">
          <cell r="AA2683" t="str">
            <v>0302</v>
          </cell>
        </row>
        <row r="2684">
          <cell r="B2684" t="str">
            <v>032500066</v>
          </cell>
          <cell r="C2684" t="str">
            <v>高效沸腾干燥机</v>
          </cell>
          <cell r="D2684" t="str">
            <v>GFG-500</v>
          </cell>
          <cell r="E2684">
            <v>168141.6</v>
          </cell>
          <cell r="F2684">
            <v>100885.2</v>
          </cell>
          <cell r="G2684">
            <v>67256.4</v>
          </cell>
          <cell r="H2684">
            <v>0</v>
          </cell>
          <cell r="I2684" t="str">
            <v>2019.12.23</v>
          </cell>
          <cell r="J2684" t="str">
            <v>96</v>
          </cell>
          <cell r="K2684" t="str">
            <v>苯磺隆装置（合成四车间）</v>
          </cell>
          <cell r="L2684" t="str">
            <v>肥东合成分厂</v>
          </cell>
          <cell r="M2684" t="str">
            <v>肥东四车间（苯磺隆）</v>
          </cell>
          <cell r="N2684" t="str">
            <v>常州市强迪干燥设备</v>
          </cell>
          <cell r="O2684" t="str">
            <v>1,681.42</v>
          </cell>
          <cell r="P2684" t="str">
            <v>20,177.04</v>
          </cell>
          <cell r="Q2684" t="str">
            <v>6,725.66</v>
          </cell>
          <cell r="R2684" t="str">
            <v>60</v>
          </cell>
          <cell r="S2684" t="str">
            <v>平均年限法(一)</v>
          </cell>
          <cell r="T2684" t="str">
            <v>在用</v>
          </cell>
          <cell r="U2684" t="str">
            <v>直接购入</v>
          </cell>
          <cell r="V2684" t="str">
            <v>王桂珍</v>
          </cell>
          <cell r="W2684" t="str">
            <v>2019.12.23</v>
          </cell>
          <cell r="X2684" t="str">
            <v>记--920</v>
          </cell>
        </row>
        <row r="2684">
          <cell r="AA2684" t="str">
            <v>0325</v>
          </cell>
        </row>
        <row r="2685">
          <cell r="B2685" t="str">
            <v>031022795</v>
          </cell>
          <cell r="C2685" t="str">
            <v>工业除湿机</v>
          </cell>
          <cell r="D2685" t="str">
            <v>CFZ-10/S</v>
          </cell>
          <cell r="E2685">
            <v>4159.29</v>
          </cell>
          <cell r="F2685">
            <v>2495.4</v>
          </cell>
          <cell r="G2685">
            <v>1663.89</v>
          </cell>
          <cell r="H2685">
            <v>0</v>
          </cell>
          <cell r="I2685" t="str">
            <v>2019.12.23</v>
          </cell>
          <cell r="J2685" t="str">
            <v>96</v>
          </cell>
          <cell r="K2685" t="str">
            <v>剂型设备</v>
          </cell>
          <cell r="L2685" t="str">
            <v>肥东制剂分厂</v>
          </cell>
          <cell r="M2685" t="str">
            <v>肥东制剂12#车间</v>
          </cell>
          <cell r="N2685" t="str">
            <v>苏州升井环保设备</v>
          </cell>
          <cell r="O2685" t="str">
            <v>41.59</v>
          </cell>
          <cell r="P2685" t="str">
            <v>499.08</v>
          </cell>
          <cell r="Q2685" t="str">
            <v>166.37</v>
          </cell>
          <cell r="R2685" t="str">
            <v>60</v>
          </cell>
          <cell r="S2685" t="str">
            <v>平均年限法(一)</v>
          </cell>
          <cell r="T2685" t="str">
            <v>在用</v>
          </cell>
          <cell r="U2685" t="str">
            <v>直接购入</v>
          </cell>
          <cell r="V2685" t="str">
            <v>王桂珍</v>
          </cell>
          <cell r="W2685" t="str">
            <v>2019.12.23</v>
          </cell>
          <cell r="X2685" t="str">
            <v>记--922</v>
          </cell>
        </row>
        <row r="2685">
          <cell r="AA2685" t="str">
            <v>0310</v>
          </cell>
        </row>
        <row r="2686">
          <cell r="B2686" t="str">
            <v>031022796</v>
          </cell>
          <cell r="C2686" t="str">
            <v>工业除湿机</v>
          </cell>
          <cell r="D2686" t="str">
            <v>CFZ-10/S</v>
          </cell>
          <cell r="E2686">
            <v>4159.29</v>
          </cell>
          <cell r="F2686">
            <v>2495.4</v>
          </cell>
          <cell r="G2686">
            <v>1663.89</v>
          </cell>
          <cell r="H2686">
            <v>0</v>
          </cell>
          <cell r="I2686" t="str">
            <v>2019.12.23</v>
          </cell>
          <cell r="J2686" t="str">
            <v>96</v>
          </cell>
          <cell r="K2686" t="str">
            <v>剂型设备</v>
          </cell>
          <cell r="L2686" t="str">
            <v>肥东制剂分厂</v>
          </cell>
          <cell r="M2686" t="str">
            <v>肥东制剂12#车间</v>
          </cell>
          <cell r="N2686" t="str">
            <v>苏州升井环保设备</v>
          </cell>
          <cell r="O2686" t="str">
            <v>41.59</v>
          </cell>
          <cell r="P2686" t="str">
            <v>499.08</v>
          </cell>
          <cell r="Q2686" t="str">
            <v>166.37</v>
          </cell>
          <cell r="R2686" t="str">
            <v>60</v>
          </cell>
          <cell r="S2686" t="str">
            <v>平均年限法(一)</v>
          </cell>
          <cell r="T2686" t="str">
            <v>在用</v>
          </cell>
          <cell r="U2686" t="str">
            <v>直接购入</v>
          </cell>
          <cell r="V2686" t="str">
            <v>王桂珍</v>
          </cell>
          <cell r="W2686" t="str">
            <v>2019.12.23</v>
          </cell>
          <cell r="X2686" t="str">
            <v>记--922</v>
          </cell>
        </row>
        <row r="2686">
          <cell r="AA2686" t="str">
            <v>0310</v>
          </cell>
        </row>
        <row r="2687">
          <cell r="B2687" t="str">
            <v>032500068</v>
          </cell>
          <cell r="C2687" t="str">
            <v>搪玻璃储罐</v>
          </cell>
          <cell r="D2687" t="str">
            <v>200L</v>
          </cell>
          <cell r="E2687">
            <v>6044.24</v>
          </cell>
          <cell r="F2687">
            <v>3565.96</v>
          </cell>
          <cell r="G2687">
            <v>164.92</v>
          </cell>
          <cell r="H2687">
            <v>2313.36</v>
          </cell>
          <cell r="I2687" t="str">
            <v>2019.12.24</v>
          </cell>
          <cell r="J2687" t="str">
            <v>96</v>
          </cell>
          <cell r="K2687" t="str">
            <v>苯磺隆装置（合成四车间）</v>
          </cell>
          <cell r="L2687" t="str">
            <v>肥东合成分厂</v>
          </cell>
          <cell r="M2687" t="str">
            <v>肥东合成四车间</v>
          </cell>
          <cell r="N2687" t="str">
            <v>江阴市化工设备厂</v>
          </cell>
          <cell r="O2687" t="str">
            <v>0.00</v>
          </cell>
          <cell r="P2687" t="str">
            <v>664.84</v>
          </cell>
          <cell r="Q2687" t="str">
            <v>241.77</v>
          </cell>
          <cell r="R2687" t="str">
            <v>60</v>
          </cell>
          <cell r="S2687" t="str">
            <v>平均年限法(一)</v>
          </cell>
          <cell r="T2687" t="str">
            <v>在用</v>
          </cell>
          <cell r="U2687" t="str">
            <v>直接购入</v>
          </cell>
          <cell r="V2687" t="str">
            <v>王桂珍</v>
          </cell>
          <cell r="W2687" t="str">
            <v>2019.12.24</v>
          </cell>
          <cell r="X2687" t="str">
            <v>记--924</v>
          </cell>
        </row>
        <row r="2687">
          <cell r="AA2687" t="str">
            <v>0325</v>
          </cell>
        </row>
        <row r="2688">
          <cell r="B2688" t="str">
            <v>032500069</v>
          </cell>
          <cell r="C2688" t="str">
            <v>搪玻璃储罐</v>
          </cell>
          <cell r="D2688" t="str">
            <v>200L</v>
          </cell>
          <cell r="E2688">
            <v>6044.25</v>
          </cell>
          <cell r="F2688">
            <v>3565.96</v>
          </cell>
          <cell r="G2688">
            <v>164.92</v>
          </cell>
          <cell r="H2688">
            <v>2313.37</v>
          </cell>
          <cell r="I2688" t="str">
            <v>2019.12.24</v>
          </cell>
          <cell r="J2688" t="str">
            <v>96</v>
          </cell>
          <cell r="K2688" t="str">
            <v>苯磺隆装置（合成四车间）</v>
          </cell>
          <cell r="L2688" t="str">
            <v>肥东合成分厂</v>
          </cell>
          <cell r="M2688" t="str">
            <v>肥东合成四车间</v>
          </cell>
          <cell r="N2688" t="str">
            <v>江阴市化工设备厂</v>
          </cell>
          <cell r="O2688" t="str">
            <v>0.00</v>
          </cell>
          <cell r="P2688" t="str">
            <v>664.84</v>
          </cell>
          <cell r="Q2688" t="str">
            <v>241.77</v>
          </cell>
          <cell r="R2688" t="str">
            <v>60</v>
          </cell>
          <cell r="S2688" t="str">
            <v>平均年限法(一)</v>
          </cell>
          <cell r="T2688" t="str">
            <v>在用</v>
          </cell>
          <cell r="U2688" t="str">
            <v>直接购入</v>
          </cell>
          <cell r="V2688" t="str">
            <v>王桂珍</v>
          </cell>
          <cell r="W2688" t="str">
            <v>2019.12.24</v>
          </cell>
          <cell r="X2688" t="str">
            <v>记--924</v>
          </cell>
        </row>
        <row r="2688">
          <cell r="AA2688" t="str">
            <v>0325</v>
          </cell>
        </row>
        <row r="2689">
          <cell r="B2689" t="str">
            <v>032500070</v>
          </cell>
          <cell r="C2689" t="str">
            <v>搪玻璃储罐</v>
          </cell>
          <cell r="D2689" t="str">
            <v>200L</v>
          </cell>
          <cell r="E2689">
            <v>6044.25</v>
          </cell>
          <cell r="F2689">
            <v>3626.4</v>
          </cell>
          <cell r="G2689">
            <v>2417.85</v>
          </cell>
          <cell r="H2689">
            <v>0</v>
          </cell>
          <cell r="I2689" t="str">
            <v>2019.12.24</v>
          </cell>
          <cell r="J2689" t="str">
            <v>96</v>
          </cell>
          <cell r="K2689" t="str">
            <v>苯磺隆装置（合成四车间）</v>
          </cell>
          <cell r="L2689" t="str">
            <v>肥东合成分厂</v>
          </cell>
          <cell r="M2689" t="str">
            <v>肥东合成四车间</v>
          </cell>
          <cell r="N2689" t="str">
            <v>江阴市化工设备厂</v>
          </cell>
          <cell r="O2689" t="str">
            <v>60.44</v>
          </cell>
          <cell r="P2689" t="str">
            <v>725.28</v>
          </cell>
          <cell r="Q2689" t="str">
            <v>241.77</v>
          </cell>
          <cell r="R2689" t="str">
            <v>60</v>
          </cell>
          <cell r="S2689" t="str">
            <v>平均年限法(一)</v>
          </cell>
          <cell r="T2689" t="str">
            <v>在用</v>
          </cell>
          <cell r="U2689" t="str">
            <v>直接购入</v>
          </cell>
          <cell r="V2689" t="str">
            <v>王桂珍</v>
          </cell>
          <cell r="W2689" t="str">
            <v>2019.12.24</v>
          </cell>
          <cell r="X2689" t="str">
            <v>记--924</v>
          </cell>
        </row>
        <row r="2689">
          <cell r="AA2689" t="str">
            <v>0325</v>
          </cell>
        </row>
        <row r="2690">
          <cell r="B2690" t="str">
            <v>032500071</v>
          </cell>
          <cell r="C2690" t="str">
            <v>搪玻璃储罐</v>
          </cell>
          <cell r="D2690" t="str">
            <v>200L</v>
          </cell>
          <cell r="E2690">
            <v>6044.25</v>
          </cell>
          <cell r="F2690">
            <v>3626.4</v>
          </cell>
          <cell r="G2690">
            <v>2417.85</v>
          </cell>
          <cell r="H2690">
            <v>0</v>
          </cell>
          <cell r="I2690" t="str">
            <v>2019.12.24</v>
          </cell>
          <cell r="J2690" t="str">
            <v>96</v>
          </cell>
          <cell r="K2690" t="str">
            <v>苯磺隆装置（合成四车间）</v>
          </cell>
          <cell r="L2690" t="str">
            <v>肥东合成分厂</v>
          </cell>
          <cell r="M2690" t="str">
            <v>肥东合成四车间</v>
          </cell>
          <cell r="N2690" t="str">
            <v>江阴市化工设备厂</v>
          </cell>
          <cell r="O2690" t="str">
            <v>60.44</v>
          </cell>
          <cell r="P2690" t="str">
            <v>725.28</v>
          </cell>
          <cell r="Q2690" t="str">
            <v>241.77</v>
          </cell>
          <cell r="R2690" t="str">
            <v>60</v>
          </cell>
          <cell r="S2690" t="str">
            <v>平均年限法(一)</v>
          </cell>
          <cell r="T2690" t="str">
            <v>在用</v>
          </cell>
          <cell r="U2690" t="str">
            <v>直接购入</v>
          </cell>
          <cell r="V2690" t="str">
            <v>王桂珍</v>
          </cell>
          <cell r="W2690" t="str">
            <v>2019.12.24</v>
          </cell>
          <cell r="X2690" t="str">
            <v>记--924</v>
          </cell>
        </row>
        <row r="2690">
          <cell r="AA2690" t="str">
            <v>0325</v>
          </cell>
        </row>
        <row r="2691">
          <cell r="B2691" t="str">
            <v>032500072</v>
          </cell>
          <cell r="C2691" t="str">
            <v>搪玻璃储罐</v>
          </cell>
          <cell r="D2691" t="str">
            <v>200L</v>
          </cell>
          <cell r="E2691">
            <v>6044.25</v>
          </cell>
          <cell r="F2691">
            <v>3626.4</v>
          </cell>
          <cell r="G2691">
            <v>2417.85</v>
          </cell>
          <cell r="H2691">
            <v>0</v>
          </cell>
          <cell r="I2691" t="str">
            <v>2019.12.24</v>
          </cell>
          <cell r="J2691" t="str">
            <v>96</v>
          </cell>
          <cell r="K2691" t="str">
            <v>苯磺隆装置（合成四车间）</v>
          </cell>
          <cell r="L2691" t="str">
            <v>肥东合成分厂</v>
          </cell>
          <cell r="M2691" t="str">
            <v>肥东合成四车间</v>
          </cell>
          <cell r="N2691" t="str">
            <v>江阴市化工设备厂</v>
          </cell>
          <cell r="O2691" t="str">
            <v>60.44</v>
          </cell>
          <cell r="P2691" t="str">
            <v>725.28</v>
          </cell>
          <cell r="Q2691" t="str">
            <v>241.77</v>
          </cell>
          <cell r="R2691" t="str">
            <v>60</v>
          </cell>
          <cell r="S2691" t="str">
            <v>平均年限法(一)</v>
          </cell>
          <cell r="T2691" t="str">
            <v>在用</v>
          </cell>
          <cell r="U2691" t="str">
            <v>直接购入</v>
          </cell>
          <cell r="V2691" t="str">
            <v>王桂珍</v>
          </cell>
          <cell r="W2691" t="str">
            <v>2019.12.24</v>
          </cell>
          <cell r="X2691" t="str">
            <v>记--924</v>
          </cell>
        </row>
        <row r="2691">
          <cell r="AA2691" t="str">
            <v>0325</v>
          </cell>
        </row>
        <row r="2692">
          <cell r="B2692" t="str">
            <v>040900530</v>
          </cell>
          <cell r="C2692" t="str">
            <v>音响设备（一楼培训室）</v>
          </cell>
          <cell r="D2692" t="str">
            <v>套</v>
          </cell>
          <cell r="E2692">
            <v>8407.08</v>
          </cell>
          <cell r="F2692">
            <v>8070.8</v>
          </cell>
          <cell r="G2692">
            <v>336.28</v>
          </cell>
          <cell r="H2692">
            <v>0</v>
          </cell>
          <cell r="I2692" t="str">
            <v>2019.12.28</v>
          </cell>
          <cell r="J2692" t="str">
            <v>60</v>
          </cell>
          <cell r="K2692" t="str">
            <v>其他</v>
          </cell>
          <cell r="L2692" t="str">
            <v>肥东制剂分厂</v>
          </cell>
          <cell r="M2692" t="str">
            <v>肥东分厂一楼培训室</v>
          </cell>
          <cell r="N2692" t="str">
            <v>安徽锐恋信息科技</v>
          </cell>
          <cell r="O2692" t="str">
            <v>0.00</v>
          </cell>
          <cell r="P2692" t="str">
            <v>1,614.32</v>
          </cell>
          <cell r="Q2692" t="str">
            <v>336.28</v>
          </cell>
          <cell r="R2692" t="str">
            <v>60</v>
          </cell>
          <cell r="S2692" t="str">
            <v>平均年限法(一)</v>
          </cell>
          <cell r="T2692" t="str">
            <v>在用</v>
          </cell>
          <cell r="U2692" t="str">
            <v>直接购入</v>
          </cell>
          <cell r="V2692" t="str">
            <v>王桂珍</v>
          </cell>
          <cell r="W2692" t="str">
            <v>2019.12.28</v>
          </cell>
          <cell r="X2692" t="str">
            <v>记--1404</v>
          </cell>
        </row>
        <row r="2692">
          <cell r="AA2692" t="str">
            <v>0409</v>
          </cell>
        </row>
        <row r="2693">
          <cell r="B2693" t="str">
            <v>040200275</v>
          </cell>
          <cell r="C2693" t="str">
            <v>上网行为管理设备</v>
          </cell>
          <cell r="D2693" t="str">
            <v>AC-1000-400 128GB-SSD</v>
          </cell>
          <cell r="E2693">
            <v>30497.58</v>
          </cell>
          <cell r="F2693">
            <v>29277.68</v>
          </cell>
          <cell r="G2693">
            <v>1219.9</v>
          </cell>
          <cell r="H2693">
            <v>0</v>
          </cell>
          <cell r="I2693" t="str">
            <v>2019.12.28</v>
          </cell>
          <cell r="J2693" t="str">
            <v>60</v>
          </cell>
          <cell r="K2693" t="str">
            <v>电脑</v>
          </cell>
          <cell r="L2693" t="str">
            <v>企业管理部</v>
          </cell>
          <cell r="M2693" t="str">
            <v>肥东分厂信息机房</v>
          </cell>
          <cell r="N2693" t="str">
            <v>安徽安齐信息科技</v>
          </cell>
          <cell r="O2693" t="str">
            <v>0.00</v>
          </cell>
          <cell r="P2693" t="str">
            <v>5,855.60</v>
          </cell>
          <cell r="Q2693" t="str">
            <v>1,219.90</v>
          </cell>
          <cell r="R2693" t="str">
            <v>60</v>
          </cell>
          <cell r="S2693" t="str">
            <v>平均年限法(一)</v>
          </cell>
          <cell r="T2693" t="str">
            <v>在用</v>
          </cell>
          <cell r="U2693" t="str">
            <v>直接购入</v>
          </cell>
          <cell r="V2693" t="str">
            <v>王桂珍</v>
          </cell>
          <cell r="W2693" t="str">
            <v>2019.12.28</v>
          </cell>
          <cell r="X2693" t="str">
            <v>记--1406</v>
          </cell>
        </row>
        <row r="2693">
          <cell r="AA2693" t="str">
            <v>0402</v>
          </cell>
        </row>
        <row r="2694">
          <cell r="B2694" t="str">
            <v>040200276</v>
          </cell>
          <cell r="C2694" t="str">
            <v>监控存储服务器</v>
          </cell>
          <cell r="D2694" t="str">
            <v>DS-A72072R</v>
          </cell>
          <cell r="E2694">
            <v>86504.42</v>
          </cell>
          <cell r="F2694">
            <v>83044.24</v>
          </cell>
          <cell r="G2694">
            <v>3460.18</v>
          </cell>
          <cell r="H2694">
            <v>0</v>
          </cell>
          <cell r="I2694" t="str">
            <v>2019.12.28</v>
          </cell>
          <cell r="J2694" t="str">
            <v>60</v>
          </cell>
          <cell r="K2694" t="str">
            <v>电脑</v>
          </cell>
          <cell r="L2694" t="str">
            <v>企业管理部</v>
          </cell>
          <cell r="M2694" t="str">
            <v>肥东分厂信息机房</v>
          </cell>
          <cell r="N2694" t="str">
            <v>安徽锐恋信息科技</v>
          </cell>
          <cell r="O2694" t="str">
            <v>0.00</v>
          </cell>
          <cell r="P2694" t="str">
            <v>16,608.88</v>
          </cell>
          <cell r="Q2694" t="str">
            <v>3,460.18</v>
          </cell>
          <cell r="R2694" t="str">
            <v>60</v>
          </cell>
          <cell r="S2694" t="str">
            <v>平均年限法(一)</v>
          </cell>
          <cell r="T2694" t="str">
            <v>在用</v>
          </cell>
          <cell r="U2694" t="str">
            <v>直接购入</v>
          </cell>
          <cell r="V2694" t="str">
            <v>王桂珍</v>
          </cell>
          <cell r="W2694" t="str">
            <v>2019.12.28</v>
          </cell>
          <cell r="X2694" t="str">
            <v>记--1408</v>
          </cell>
        </row>
        <row r="2694">
          <cell r="AA2694" t="str">
            <v>0402</v>
          </cell>
        </row>
        <row r="2695">
          <cell r="B2695" t="str">
            <v>031022797</v>
          </cell>
          <cell r="C2695" t="str">
            <v>1.5米并轨剔除装置（汤姆包装机配）</v>
          </cell>
          <cell r="D2695" t="str">
            <v>套</v>
          </cell>
          <cell r="E2695">
            <v>8584.07</v>
          </cell>
          <cell r="F2695">
            <v>5150.4</v>
          </cell>
          <cell r="G2695">
            <v>3433.67</v>
          </cell>
          <cell r="H2695">
            <v>0</v>
          </cell>
          <cell r="I2695" t="str">
            <v>2019.12.28</v>
          </cell>
          <cell r="J2695" t="str">
            <v>96</v>
          </cell>
          <cell r="K2695" t="str">
            <v>剂型设备</v>
          </cell>
          <cell r="L2695" t="str">
            <v>肥东制剂分厂</v>
          </cell>
          <cell r="M2695" t="str">
            <v>肥东制剂13#车间A3线</v>
          </cell>
          <cell r="N2695" t="str">
            <v>江苏汤姆包装机械</v>
          </cell>
          <cell r="O2695" t="str">
            <v>85.84</v>
          </cell>
          <cell r="P2695" t="str">
            <v>1,030.08</v>
          </cell>
          <cell r="Q2695" t="str">
            <v>343.36</v>
          </cell>
          <cell r="R2695" t="str">
            <v>60</v>
          </cell>
          <cell r="S2695" t="str">
            <v>平均年限法(一)</v>
          </cell>
          <cell r="T2695" t="str">
            <v>在用</v>
          </cell>
          <cell r="U2695" t="str">
            <v>直接购入</v>
          </cell>
          <cell r="V2695" t="str">
            <v>王桂珍</v>
          </cell>
          <cell r="W2695" t="str">
            <v>2019.12.28</v>
          </cell>
          <cell r="X2695" t="str">
            <v>记--1411</v>
          </cell>
        </row>
        <row r="2695">
          <cell r="AA2695" t="str">
            <v>0310</v>
          </cell>
        </row>
        <row r="2696">
          <cell r="B2696" t="str">
            <v>032700096</v>
          </cell>
          <cell r="C2696" t="str">
            <v>新增监控设备及安装项目</v>
          </cell>
        </row>
        <row r="2696">
          <cell r="E2696">
            <v>25709.17</v>
          </cell>
          <cell r="F2696">
            <v>15425.4</v>
          </cell>
          <cell r="G2696">
            <v>10283.77</v>
          </cell>
          <cell r="H2696">
            <v>0</v>
          </cell>
          <cell r="I2696" t="str">
            <v>2019.12.28</v>
          </cell>
          <cell r="J2696" t="str">
            <v>96</v>
          </cell>
          <cell r="K2696" t="str">
            <v>综合智能仓库设备</v>
          </cell>
          <cell r="L2696" t="str">
            <v>肥东制剂分厂</v>
          </cell>
          <cell r="M2696" t="str">
            <v>肥东分厂智能仓库</v>
          </cell>
          <cell r="N2696" t="str">
            <v>合肥新振智能科技</v>
          </cell>
          <cell r="O2696" t="str">
            <v>257.09</v>
          </cell>
          <cell r="P2696" t="str">
            <v>3,085.08</v>
          </cell>
          <cell r="Q2696" t="str">
            <v>1,028.37</v>
          </cell>
          <cell r="R2696" t="str">
            <v>60</v>
          </cell>
          <cell r="S2696" t="str">
            <v>平均年限法(一)</v>
          </cell>
          <cell r="T2696" t="str">
            <v>在用</v>
          </cell>
          <cell r="U2696" t="str">
            <v>直接购入</v>
          </cell>
          <cell r="V2696" t="str">
            <v>王桂珍</v>
          </cell>
          <cell r="W2696" t="str">
            <v>2019.12.28</v>
          </cell>
          <cell r="X2696" t="str">
            <v>记--1413</v>
          </cell>
        </row>
        <row r="2696">
          <cell r="AA2696" t="str">
            <v>0327</v>
          </cell>
        </row>
        <row r="2697">
          <cell r="B2697" t="str">
            <v>030700311</v>
          </cell>
          <cell r="C2697" t="str">
            <v>洗地机</v>
          </cell>
          <cell r="D2697" t="str">
            <v>GM50B</v>
          </cell>
          <cell r="E2697">
            <v>10619.47</v>
          </cell>
          <cell r="F2697">
            <v>6371.4</v>
          </cell>
          <cell r="G2697">
            <v>4248.07</v>
          </cell>
          <cell r="H2697">
            <v>0</v>
          </cell>
          <cell r="I2697" t="str">
            <v>2019.12.28</v>
          </cell>
          <cell r="J2697" t="str">
            <v>96</v>
          </cell>
          <cell r="K2697" t="str">
            <v>精喹装置（合成二车间）</v>
          </cell>
          <cell r="L2697" t="str">
            <v>肥东合成分厂</v>
          </cell>
          <cell r="M2697" t="str">
            <v>肥东合成二车间</v>
          </cell>
          <cell r="N2697" t="str">
            <v>安徽洁百利环境科技</v>
          </cell>
          <cell r="O2697" t="str">
            <v>106.19</v>
          </cell>
          <cell r="P2697" t="str">
            <v>1,274.28</v>
          </cell>
          <cell r="Q2697" t="str">
            <v>424.78</v>
          </cell>
          <cell r="R2697" t="str">
            <v>60</v>
          </cell>
          <cell r="S2697" t="str">
            <v>平均年限法(一)</v>
          </cell>
          <cell r="T2697" t="str">
            <v>在用</v>
          </cell>
          <cell r="U2697" t="str">
            <v>直接购入</v>
          </cell>
          <cell r="V2697" t="str">
            <v>王桂珍</v>
          </cell>
          <cell r="W2697" t="str">
            <v>2019.12.28</v>
          </cell>
          <cell r="X2697" t="str">
            <v>记--1421</v>
          </cell>
        </row>
        <row r="2697">
          <cell r="AA2697" t="str">
            <v>0307</v>
          </cell>
        </row>
        <row r="2698">
          <cell r="B2698" t="str">
            <v>032600007</v>
          </cell>
          <cell r="C2698" t="str">
            <v>洗地机</v>
          </cell>
          <cell r="D2698" t="str">
            <v>GM50B</v>
          </cell>
          <cell r="E2698">
            <v>10619.47</v>
          </cell>
          <cell r="F2698">
            <v>6371.4</v>
          </cell>
          <cell r="G2698">
            <v>4248.07</v>
          </cell>
          <cell r="H2698">
            <v>0</v>
          </cell>
          <cell r="I2698" t="str">
            <v>2019.12.28</v>
          </cell>
          <cell r="J2698" t="str">
            <v>96</v>
          </cell>
          <cell r="K2698" t="str">
            <v>精噁唑装置（合成三车间）</v>
          </cell>
          <cell r="L2698" t="str">
            <v>肥东合成分厂</v>
          </cell>
          <cell r="M2698" t="str">
            <v>肥东合成三车间</v>
          </cell>
          <cell r="N2698" t="str">
            <v>安徽洁百利环境科技</v>
          </cell>
          <cell r="O2698" t="str">
            <v>106.19</v>
          </cell>
          <cell r="P2698" t="str">
            <v>1,274.28</v>
          </cell>
          <cell r="Q2698" t="str">
            <v>424.78</v>
          </cell>
          <cell r="R2698" t="str">
            <v>60</v>
          </cell>
          <cell r="S2698" t="str">
            <v>平均年限法(一)</v>
          </cell>
          <cell r="T2698" t="str">
            <v>在用</v>
          </cell>
          <cell r="U2698" t="str">
            <v>直接购入</v>
          </cell>
          <cell r="V2698" t="str">
            <v>王桂珍</v>
          </cell>
          <cell r="W2698" t="str">
            <v>2019.12.28</v>
          </cell>
          <cell r="X2698" t="str">
            <v>记--1421</v>
          </cell>
        </row>
        <row r="2698">
          <cell r="AA2698" t="str">
            <v>0326</v>
          </cell>
        </row>
        <row r="2699">
          <cell r="B2699" t="str">
            <v>032500073</v>
          </cell>
          <cell r="C2699" t="str">
            <v>洗地机</v>
          </cell>
          <cell r="D2699" t="str">
            <v>GM50B</v>
          </cell>
          <cell r="E2699">
            <v>10619.47</v>
          </cell>
          <cell r="F2699">
            <v>6371.4</v>
          </cell>
          <cell r="G2699">
            <v>4248.07</v>
          </cell>
          <cell r="H2699">
            <v>0</v>
          </cell>
          <cell r="I2699" t="str">
            <v>2019.12.28</v>
          </cell>
          <cell r="J2699" t="str">
            <v>96</v>
          </cell>
          <cell r="K2699" t="str">
            <v>苯磺隆装置（合成四车间）</v>
          </cell>
          <cell r="L2699" t="str">
            <v>肥东合成分厂</v>
          </cell>
          <cell r="M2699" t="str">
            <v>肥东合成四车间</v>
          </cell>
          <cell r="N2699" t="str">
            <v>安徽洁百利环境科技</v>
          </cell>
          <cell r="O2699" t="str">
            <v>106.19</v>
          </cell>
          <cell r="P2699" t="str">
            <v>1,274.28</v>
          </cell>
          <cell r="Q2699" t="str">
            <v>424.78</v>
          </cell>
          <cell r="R2699" t="str">
            <v>60</v>
          </cell>
          <cell r="S2699" t="str">
            <v>平均年限法(一)</v>
          </cell>
          <cell r="T2699" t="str">
            <v>在用</v>
          </cell>
          <cell r="U2699" t="str">
            <v>直接购入</v>
          </cell>
          <cell r="V2699" t="str">
            <v>王桂珍</v>
          </cell>
          <cell r="W2699" t="str">
            <v>2019.12.28</v>
          </cell>
          <cell r="X2699" t="str">
            <v>记--1421</v>
          </cell>
        </row>
        <row r="2699">
          <cell r="AA2699" t="str">
            <v>0325</v>
          </cell>
        </row>
        <row r="2700">
          <cell r="B2700" t="str">
            <v>032600008</v>
          </cell>
          <cell r="C2700" t="str">
            <v>化工泵</v>
          </cell>
          <cell r="D2700" t="str">
            <v>50FSJB-30L</v>
          </cell>
          <cell r="E2700">
            <v>4513.27</v>
          </cell>
          <cell r="F2700">
            <v>2707.8</v>
          </cell>
          <cell r="G2700">
            <v>1805.47</v>
          </cell>
          <cell r="H2700">
            <v>0</v>
          </cell>
          <cell r="I2700" t="str">
            <v>2019.12.28</v>
          </cell>
          <cell r="J2700" t="str">
            <v>96</v>
          </cell>
          <cell r="K2700" t="str">
            <v>精噁唑装置（合成三车间）</v>
          </cell>
          <cell r="L2700" t="str">
            <v>肥东合成分厂</v>
          </cell>
          <cell r="M2700" t="str">
            <v>肥东合成三车间（精噁唑）</v>
          </cell>
          <cell r="N2700" t="str">
            <v>江苏新世界泵业</v>
          </cell>
          <cell r="O2700" t="str">
            <v>45.13</v>
          </cell>
          <cell r="P2700" t="str">
            <v>541.56</v>
          </cell>
          <cell r="Q2700" t="str">
            <v>180.53</v>
          </cell>
          <cell r="R2700" t="str">
            <v>60</v>
          </cell>
          <cell r="S2700" t="str">
            <v>平均年限法(一)</v>
          </cell>
          <cell r="T2700" t="str">
            <v>在用</v>
          </cell>
          <cell r="U2700" t="str">
            <v>直接购入</v>
          </cell>
          <cell r="V2700" t="str">
            <v>王桂珍</v>
          </cell>
          <cell r="W2700" t="str">
            <v>2019.12.28</v>
          </cell>
          <cell r="X2700" t="str">
            <v>记--1424</v>
          </cell>
        </row>
        <row r="2700">
          <cell r="AA2700" t="str">
            <v>0326</v>
          </cell>
        </row>
        <row r="2701">
          <cell r="B2701" t="str">
            <v>032600009</v>
          </cell>
          <cell r="C2701" t="str">
            <v>化工泵</v>
          </cell>
          <cell r="D2701" t="str">
            <v>50FSJB-30L</v>
          </cell>
          <cell r="E2701">
            <v>4513.27</v>
          </cell>
          <cell r="F2701">
            <v>2707.8</v>
          </cell>
          <cell r="G2701">
            <v>1805.47</v>
          </cell>
          <cell r="H2701">
            <v>0</v>
          </cell>
          <cell r="I2701" t="str">
            <v>2019.12.28</v>
          </cell>
          <cell r="J2701" t="str">
            <v>96</v>
          </cell>
          <cell r="K2701" t="str">
            <v>精噁唑装置（合成三车间）</v>
          </cell>
          <cell r="L2701" t="str">
            <v>肥东合成分厂</v>
          </cell>
          <cell r="M2701" t="str">
            <v>肥东合成三车间（精噁唑）</v>
          </cell>
          <cell r="N2701" t="str">
            <v>江苏新世界泵业</v>
          </cell>
          <cell r="O2701" t="str">
            <v>45.13</v>
          </cell>
          <cell r="P2701" t="str">
            <v>541.56</v>
          </cell>
          <cell r="Q2701" t="str">
            <v>180.53</v>
          </cell>
          <cell r="R2701" t="str">
            <v>60</v>
          </cell>
          <cell r="S2701" t="str">
            <v>平均年限法(一)</v>
          </cell>
          <cell r="T2701" t="str">
            <v>在用</v>
          </cell>
          <cell r="U2701" t="str">
            <v>直接购入</v>
          </cell>
          <cell r="V2701" t="str">
            <v>王桂珍</v>
          </cell>
          <cell r="W2701" t="str">
            <v>2019.12.28</v>
          </cell>
          <cell r="X2701" t="str">
            <v>记--1424</v>
          </cell>
        </row>
        <row r="2701">
          <cell r="AA2701" t="str">
            <v>0326</v>
          </cell>
        </row>
        <row r="2702">
          <cell r="B2702" t="str">
            <v>032600010</v>
          </cell>
          <cell r="C2702" t="str">
            <v>化工泵</v>
          </cell>
          <cell r="D2702" t="str">
            <v>50FSJB-30L</v>
          </cell>
          <cell r="E2702">
            <v>4513.27</v>
          </cell>
          <cell r="F2702">
            <v>2707.8</v>
          </cell>
          <cell r="G2702">
            <v>1805.47</v>
          </cell>
          <cell r="H2702">
            <v>0</v>
          </cell>
          <cell r="I2702" t="str">
            <v>2019.12.28</v>
          </cell>
          <cell r="J2702" t="str">
            <v>96</v>
          </cell>
          <cell r="K2702" t="str">
            <v>精噁唑装置（合成三车间）</v>
          </cell>
          <cell r="L2702" t="str">
            <v>肥东合成分厂</v>
          </cell>
          <cell r="M2702" t="str">
            <v>肥东合成三车间（精噁唑）</v>
          </cell>
          <cell r="N2702" t="str">
            <v>江苏新世界泵业</v>
          </cell>
          <cell r="O2702" t="str">
            <v>45.13</v>
          </cell>
          <cell r="P2702" t="str">
            <v>541.56</v>
          </cell>
          <cell r="Q2702" t="str">
            <v>180.53</v>
          </cell>
          <cell r="R2702" t="str">
            <v>60</v>
          </cell>
          <cell r="S2702" t="str">
            <v>平均年限法(一)</v>
          </cell>
          <cell r="T2702" t="str">
            <v>在用</v>
          </cell>
          <cell r="U2702" t="str">
            <v>直接购入</v>
          </cell>
          <cell r="V2702" t="str">
            <v>王桂珍</v>
          </cell>
          <cell r="W2702" t="str">
            <v>2019.12.28</v>
          </cell>
          <cell r="X2702" t="str">
            <v>记--1424</v>
          </cell>
        </row>
        <row r="2702">
          <cell r="AA2702" t="str">
            <v>0326</v>
          </cell>
        </row>
        <row r="2703">
          <cell r="B2703" t="str">
            <v>032500074</v>
          </cell>
          <cell r="C2703" t="str">
            <v>化工泵</v>
          </cell>
          <cell r="D2703" t="str">
            <v>50FSJB-30L</v>
          </cell>
          <cell r="E2703">
            <v>4513.27</v>
          </cell>
          <cell r="F2703">
            <v>2707.8</v>
          </cell>
          <cell r="G2703">
            <v>1805.47</v>
          </cell>
          <cell r="H2703">
            <v>0</v>
          </cell>
          <cell r="I2703" t="str">
            <v>2019.12.28</v>
          </cell>
          <cell r="J2703" t="str">
            <v>96</v>
          </cell>
          <cell r="K2703" t="str">
            <v>苯磺隆装置（合成四车间）</v>
          </cell>
          <cell r="L2703" t="str">
            <v>肥东合成分厂</v>
          </cell>
          <cell r="M2703" t="str">
            <v>肥东合成四车间（苯磺隆）</v>
          </cell>
          <cell r="N2703" t="str">
            <v>江苏新世界泵业</v>
          </cell>
          <cell r="O2703" t="str">
            <v>45.13</v>
          </cell>
          <cell r="P2703" t="str">
            <v>541.56</v>
          </cell>
          <cell r="Q2703" t="str">
            <v>180.53</v>
          </cell>
          <cell r="R2703" t="str">
            <v>60</v>
          </cell>
          <cell r="S2703" t="str">
            <v>平均年限法(一)</v>
          </cell>
          <cell r="T2703" t="str">
            <v>在用</v>
          </cell>
          <cell r="U2703" t="str">
            <v>直接购入</v>
          </cell>
          <cell r="V2703" t="str">
            <v>王桂珍</v>
          </cell>
          <cell r="W2703" t="str">
            <v>2019.12.28</v>
          </cell>
          <cell r="X2703" t="str">
            <v>记--1424</v>
          </cell>
        </row>
        <row r="2703">
          <cell r="AA2703" t="str">
            <v>0325</v>
          </cell>
        </row>
        <row r="2704">
          <cell r="B2704" t="str">
            <v>032500075</v>
          </cell>
          <cell r="C2704" t="str">
            <v>化工泵</v>
          </cell>
          <cell r="D2704" t="str">
            <v>50FSJB-30L</v>
          </cell>
          <cell r="E2704">
            <v>4513.3</v>
          </cell>
          <cell r="F2704">
            <v>2707.8</v>
          </cell>
          <cell r="G2704">
            <v>1805.5</v>
          </cell>
          <cell r="H2704">
            <v>0</v>
          </cell>
          <cell r="I2704" t="str">
            <v>2019.12.28</v>
          </cell>
          <cell r="J2704" t="str">
            <v>96</v>
          </cell>
          <cell r="K2704" t="str">
            <v>苯磺隆装置（合成四车间）</v>
          </cell>
          <cell r="L2704" t="str">
            <v>肥东合成分厂</v>
          </cell>
          <cell r="M2704" t="str">
            <v>肥东合成四车间（苯磺隆）</v>
          </cell>
          <cell r="N2704" t="str">
            <v>江苏新世界泵业</v>
          </cell>
          <cell r="O2704" t="str">
            <v>45.13</v>
          </cell>
          <cell r="P2704" t="str">
            <v>541.56</v>
          </cell>
          <cell r="Q2704" t="str">
            <v>180.53</v>
          </cell>
          <cell r="R2704" t="str">
            <v>60</v>
          </cell>
          <cell r="S2704" t="str">
            <v>平均年限法(一)</v>
          </cell>
          <cell r="T2704" t="str">
            <v>在用</v>
          </cell>
          <cell r="U2704" t="str">
            <v>直接购入</v>
          </cell>
          <cell r="V2704" t="str">
            <v>王桂珍</v>
          </cell>
          <cell r="W2704" t="str">
            <v>2019.12.28</v>
          </cell>
          <cell r="X2704" t="str">
            <v>记--1424</v>
          </cell>
        </row>
        <row r="2704">
          <cell r="AA2704" t="str">
            <v>0325</v>
          </cell>
        </row>
        <row r="2705">
          <cell r="B2705" t="str">
            <v>032500076</v>
          </cell>
          <cell r="C2705" t="str">
            <v>化工泵</v>
          </cell>
          <cell r="D2705" t="str">
            <v>50FSJB-30L</v>
          </cell>
          <cell r="E2705">
            <v>4513.27</v>
          </cell>
          <cell r="F2705">
            <v>2707.8</v>
          </cell>
          <cell r="G2705">
            <v>1805.47</v>
          </cell>
          <cell r="H2705">
            <v>0</v>
          </cell>
          <cell r="I2705" t="str">
            <v>2019.12.28</v>
          </cell>
          <cell r="J2705" t="str">
            <v>96</v>
          </cell>
          <cell r="K2705" t="str">
            <v>苯磺隆装置（合成四车间）</v>
          </cell>
          <cell r="L2705" t="str">
            <v>肥东合成分厂</v>
          </cell>
          <cell r="M2705" t="str">
            <v>肥东合成四车间（苯磺隆）</v>
          </cell>
          <cell r="N2705" t="str">
            <v>江苏新世界泵业</v>
          </cell>
          <cell r="O2705" t="str">
            <v>45.13</v>
          </cell>
          <cell r="P2705" t="str">
            <v>541.56</v>
          </cell>
          <cell r="Q2705" t="str">
            <v>180.53</v>
          </cell>
          <cell r="R2705" t="str">
            <v>60</v>
          </cell>
          <cell r="S2705" t="str">
            <v>平均年限法(一)</v>
          </cell>
          <cell r="T2705" t="str">
            <v>在用</v>
          </cell>
          <cell r="U2705" t="str">
            <v>直接购入</v>
          </cell>
          <cell r="V2705" t="str">
            <v>王桂珍</v>
          </cell>
          <cell r="W2705" t="str">
            <v>2019.12.28</v>
          </cell>
          <cell r="X2705" t="str">
            <v>记--1424</v>
          </cell>
        </row>
        <row r="2705">
          <cell r="AA2705" t="str">
            <v>0325</v>
          </cell>
        </row>
        <row r="2706">
          <cell r="B2706" t="str">
            <v>032500077</v>
          </cell>
          <cell r="C2706" t="str">
            <v>化工泵</v>
          </cell>
          <cell r="D2706" t="str">
            <v>50FSJB-30L</v>
          </cell>
          <cell r="E2706">
            <v>4513.27</v>
          </cell>
          <cell r="F2706">
            <v>2707.8</v>
          </cell>
          <cell r="G2706">
            <v>1805.47</v>
          </cell>
          <cell r="H2706">
            <v>0</v>
          </cell>
          <cell r="I2706" t="str">
            <v>2019.12.28</v>
          </cell>
          <cell r="J2706" t="str">
            <v>96</v>
          </cell>
          <cell r="K2706" t="str">
            <v>苯磺隆装置（合成四车间）</v>
          </cell>
          <cell r="L2706" t="str">
            <v>肥东合成分厂</v>
          </cell>
          <cell r="M2706" t="str">
            <v>肥东合成四车间（苯磺隆）</v>
          </cell>
          <cell r="N2706" t="str">
            <v>江苏新世界泵业</v>
          </cell>
          <cell r="O2706" t="str">
            <v>45.13</v>
          </cell>
          <cell r="P2706" t="str">
            <v>541.56</v>
          </cell>
          <cell r="Q2706" t="str">
            <v>180.53</v>
          </cell>
          <cell r="R2706" t="str">
            <v>60</v>
          </cell>
          <cell r="S2706" t="str">
            <v>平均年限法(一)</v>
          </cell>
          <cell r="T2706" t="str">
            <v>在用</v>
          </cell>
          <cell r="U2706" t="str">
            <v>直接购入</v>
          </cell>
          <cell r="V2706" t="str">
            <v>王桂珍</v>
          </cell>
          <cell r="W2706" t="str">
            <v>2019.12.28</v>
          </cell>
          <cell r="X2706" t="str">
            <v>记--1424</v>
          </cell>
        </row>
        <row r="2706">
          <cell r="AA2706" t="str">
            <v>0325</v>
          </cell>
        </row>
        <row r="2707">
          <cell r="B2707" t="str">
            <v>032500078</v>
          </cell>
          <cell r="C2707" t="str">
            <v>化工泵</v>
          </cell>
          <cell r="D2707" t="str">
            <v>50FSJB-30L</v>
          </cell>
          <cell r="E2707">
            <v>4513.27</v>
          </cell>
          <cell r="F2707">
            <v>2707.8</v>
          </cell>
          <cell r="G2707">
            <v>1805.47</v>
          </cell>
          <cell r="H2707">
            <v>0</v>
          </cell>
          <cell r="I2707" t="str">
            <v>2019.12.28</v>
          </cell>
          <cell r="J2707" t="str">
            <v>96</v>
          </cell>
          <cell r="K2707" t="str">
            <v>苯磺隆装置（合成四车间）</v>
          </cell>
          <cell r="L2707" t="str">
            <v>肥东合成分厂</v>
          </cell>
          <cell r="M2707" t="str">
            <v>肥东合成四车间（苯磺隆）</v>
          </cell>
          <cell r="N2707" t="str">
            <v>江苏新世界泵业</v>
          </cell>
          <cell r="O2707" t="str">
            <v>45.13</v>
          </cell>
          <cell r="P2707" t="str">
            <v>541.56</v>
          </cell>
          <cell r="Q2707" t="str">
            <v>180.53</v>
          </cell>
          <cell r="R2707" t="str">
            <v>60</v>
          </cell>
          <cell r="S2707" t="str">
            <v>平均年限法(一)</v>
          </cell>
          <cell r="T2707" t="str">
            <v>在用</v>
          </cell>
          <cell r="U2707" t="str">
            <v>直接购入</v>
          </cell>
          <cell r="V2707" t="str">
            <v>王桂珍</v>
          </cell>
          <cell r="W2707" t="str">
            <v>2019.12.28</v>
          </cell>
          <cell r="X2707" t="str">
            <v>记--1424</v>
          </cell>
        </row>
        <row r="2707">
          <cell r="AA2707" t="str">
            <v>0325</v>
          </cell>
        </row>
        <row r="2708">
          <cell r="B2708" t="str">
            <v>031800094</v>
          </cell>
          <cell r="C2708" t="str">
            <v>齿轮泵</v>
          </cell>
          <cell r="D2708" t="str">
            <v>KCB483.3</v>
          </cell>
          <cell r="E2708">
            <v>3716.81</v>
          </cell>
          <cell r="F2708">
            <v>2230.2</v>
          </cell>
          <cell r="G2708">
            <v>1486.61</v>
          </cell>
          <cell r="H2708">
            <v>0</v>
          </cell>
          <cell r="I2708" t="str">
            <v>2019.12.28</v>
          </cell>
          <cell r="J2708" t="str">
            <v>96</v>
          </cell>
          <cell r="K2708" t="str">
            <v>种衣剂装置--肥东分厂</v>
          </cell>
          <cell r="L2708" t="str">
            <v>肥东制剂分厂</v>
          </cell>
          <cell r="M2708" t="str">
            <v>肥东制剂种衣剂车间</v>
          </cell>
          <cell r="N2708" t="str">
            <v>泊头市鸿海泵业公司</v>
          </cell>
          <cell r="O2708" t="str">
            <v>37.17</v>
          </cell>
          <cell r="P2708" t="str">
            <v>446.04</v>
          </cell>
          <cell r="Q2708" t="str">
            <v>148.67</v>
          </cell>
          <cell r="R2708" t="str">
            <v>60</v>
          </cell>
          <cell r="S2708" t="str">
            <v>平均年限法(一)</v>
          </cell>
          <cell r="T2708" t="str">
            <v>在用</v>
          </cell>
          <cell r="U2708" t="str">
            <v>直接购入</v>
          </cell>
          <cell r="V2708" t="str">
            <v>王桂珍</v>
          </cell>
          <cell r="W2708" t="str">
            <v>2019.12.28</v>
          </cell>
          <cell r="X2708" t="str">
            <v>记--1426</v>
          </cell>
        </row>
        <row r="2708">
          <cell r="AA2708" t="str">
            <v>0318</v>
          </cell>
        </row>
        <row r="2709">
          <cell r="B2709" t="str">
            <v>031800095</v>
          </cell>
          <cell r="C2709" t="str">
            <v>齿轮泵</v>
          </cell>
          <cell r="D2709" t="str">
            <v>KCB483.3</v>
          </cell>
          <cell r="E2709">
            <v>3716.82</v>
          </cell>
          <cell r="F2709">
            <v>2230.2</v>
          </cell>
          <cell r="G2709">
            <v>1486.62</v>
          </cell>
          <cell r="H2709">
            <v>0</v>
          </cell>
          <cell r="I2709" t="str">
            <v>2019.12.28</v>
          </cell>
          <cell r="J2709" t="str">
            <v>96</v>
          </cell>
          <cell r="K2709" t="str">
            <v>种衣剂装置--肥东分厂</v>
          </cell>
          <cell r="L2709" t="str">
            <v>肥东制剂分厂</v>
          </cell>
          <cell r="M2709" t="str">
            <v>肥东制剂种衣剂车间</v>
          </cell>
          <cell r="N2709" t="str">
            <v>泊头市鸿海泵业公司</v>
          </cell>
          <cell r="O2709" t="str">
            <v>37.17</v>
          </cell>
          <cell r="P2709" t="str">
            <v>446.04</v>
          </cell>
          <cell r="Q2709" t="str">
            <v>148.67</v>
          </cell>
          <cell r="R2709" t="str">
            <v>60</v>
          </cell>
          <cell r="S2709" t="str">
            <v>平均年限法(一)</v>
          </cell>
          <cell r="T2709" t="str">
            <v>在用</v>
          </cell>
          <cell r="U2709" t="str">
            <v>直接购入</v>
          </cell>
          <cell r="V2709" t="str">
            <v>王桂珍</v>
          </cell>
          <cell r="W2709" t="str">
            <v>2019.12.28</v>
          </cell>
          <cell r="X2709" t="str">
            <v>记--1426</v>
          </cell>
        </row>
        <row r="2709">
          <cell r="AA2709" t="str">
            <v>0318</v>
          </cell>
        </row>
        <row r="2710">
          <cell r="B2710" t="str">
            <v>031022798</v>
          </cell>
          <cell r="C2710" t="str">
            <v>工业冷气机</v>
          </cell>
          <cell r="D2710" t="str">
            <v>SAC-45</v>
          </cell>
          <cell r="E2710">
            <v>5752.21</v>
          </cell>
          <cell r="F2710">
            <v>3451.2</v>
          </cell>
          <cell r="G2710">
            <v>2301.01</v>
          </cell>
          <cell r="H2710">
            <v>0</v>
          </cell>
          <cell r="I2710" t="str">
            <v>2019.12.28</v>
          </cell>
          <cell r="J2710" t="str">
            <v>96</v>
          </cell>
          <cell r="K2710" t="str">
            <v>剂型设备</v>
          </cell>
          <cell r="L2710" t="str">
            <v>肥东制剂分厂</v>
          </cell>
          <cell r="M2710" t="str">
            <v>肥东制剂12#车间</v>
          </cell>
          <cell r="N2710" t="str">
            <v>无锡冬夏机电公司</v>
          </cell>
          <cell r="O2710" t="str">
            <v>57.52</v>
          </cell>
          <cell r="P2710" t="str">
            <v>690.24</v>
          </cell>
          <cell r="Q2710" t="str">
            <v>230.09</v>
          </cell>
          <cell r="R2710" t="str">
            <v>60</v>
          </cell>
          <cell r="S2710" t="str">
            <v>平均年限法(一)</v>
          </cell>
          <cell r="T2710" t="str">
            <v>在用</v>
          </cell>
          <cell r="U2710" t="str">
            <v>直接购入</v>
          </cell>
          <cell r="V2710" t="str">
            <v>王桂珍</v>
          </cell>
          <cell r="W2710" t="str">
            <v>2019.12.28</v>
          </cell>
          <cell r="X2710" t="str">
            <v>记--1428</v>
          </cell>
        </row>
        <row r="2710">
          <cell r="AA2710" t="str">
            <v>0310</v>
          </cell>
        </row>
        <row r="2711">
          <cell r="B2711" t="str">
            <v>031022799</v>
          </cell>
          <cell r="C2711" t="str">
            <v>工业冷气机</v>
          </cell>
          <cell r="D2711" t="str">
            <v>SAC-45</v>
          </cell>
          <cell r="E2711">
            <v>5752.21</v>
          </cell>
          <cell r="F2711">
            <v>3451.2</v>
          </cell>
          <cell r="G2711">
            <v>2301.01</v>
          </cell>
          <cell r="H2711">
            <v>0</v>
          </cell>
          <cell r="I2711" t="str">
            <v>2019.12.28</v>
          </cell>
          <cell r="J2711" t="str">
            <v>96</v>
          </cell>
          <cell r="K2711" t="str">
            <v>剂型设备</v>
          </cell>
          <cell r="L2711" t="str">
            <v>肥东制剂分厂</v>
          </cell>
          <cell r="M2711" t="str">
            <v>肥东制剂12#车间</v>
          </cell>
          <cell r="N2711" t="str">
            <v>无锡冬夏机电公司</v>
          </cell>
          <cell r="O2711" t="str">
            <v>57.52</v>
          </cell>
          <cell r="P2711" t="str">
            <v>690.24</v>
          </cell>
          <cell r="Q2711" t="str">
            <v>230.09</v>
          </cell>
          <cell r="R2711" t="str">
            <v>60</v>
          </cell>
          <cell r="S2711" t="str">
            <v>平均年限法(一)</v>
          </cell>
          <cell r="T2711" t="str">
            <v>在用</v>
          </cell>
          <cell r="U2711" t="str">
            <v>直接购入</v>
          </cell>
          <cell r="V2711" t="str">
            <v>王桂珍</v>
          </cell>
          <cell r="W2711" t="str">
            <v>2019.12.28</v>
          </cell>
          <cell r="X2711" t="str">
            <v>记--1428</v>
          </cell>
        </row>
        <row r="2711">
          <cell r="AA2711" t="str">
            <v>0310</v>
          </cell>
        </row>
        <row r="2712">
          <cell r="B2712" t="str">
            <v>031022800</v>
          </cell>
          <cell r="C2712" t="str">
            <v>工业冷气机</v>
          </cell>
          <cell r="D2712" t="str">
            <v>SAC-45</v>
          </cell>
          <cell r="E2712">
            <v>5752.21</v>
          </cell>
          <cell r="F2712">
            <v>3451.2</v>
          </cell>
          <cell r="G2712">
            <v>2301.01</v>
          </cell>
          <cell r="H2712">
            <v>0</v>
          </cell>
          <cell r="I2712" t="str">
            <v>2019.12.28</v>
          </cell>
          <cell r="J2712" t="str">
            <v>96</v>
          </cell>
          <cell r="K2712" t="str">
            <v>剂型设备</v>
          </cell>
          <cell r="L2712" t="str">
            <v>肥东制剂分厂</v>
          </cell>
          <cell r="M2712" t="str">
            <v>肥东制剂12#车间</v>
          </cell>
          <cell r="N2712" t="str">
            <v>无锡冬夏机电公司</v>
          </cell>
          <cell r="O2712" t="str">
            <v>57.52</v>
          </cell>
          <cell r="P2712" t="str">
            <v>690.24</v>
          </cell>
          <cell r="Q2712" t="str">
            <v>230.09</v>
          </cell>
          <cell r="R2712" t="str">
            <v>60</v>
          </cell>
          <cell r="S2712" t="str">
            <v>平均年限法(一)</v>
          </cell>
          <cell r="T2712" t="str">
            <v>在用</v>
          </cell>
          <cell r="U2712" t="str">
            <v>直接购入</v>
          </cell>
          <cell r="V2712" t="str">
            <v>王桂珍</v>
          </cell>
          <cell r="W2712" t="str">
            <v>2019.12.28</v>
          </cell>
          <cell r="X2712" t="str">
            <v>记--1428</v>
          </cell>
        </row>
        <row r="2712">
          <cell r="AA2712" t="str">
            <v>0310</v>
          </cell>
        </row>
        <row r="2713">
          <cell r="B2713" t="str">
            <v>031022801</v>
          </cell>
          <cell r="C2713" t="str">
            <v>工业冷气机</v>
          </cell>
          <cell r="D2713" t="str">
            <v>SAC-45</v>
          </cell>
          <cell r="E2713">
            <v>5752.22</v>
          </cell>
          <cell r="F2713">
            <v>3451.2</v>
          </cell>
          <cell r="G2713">
            <v>2301.02</v>
          </cell>
          <cell r="H2713">
            <v>0</v>
          </cell>
          <cell r="I2713" t="str">
            <v>2019.12.28</v>
          </cell>
          <cell r="J2713" t="str">
            <v>96</v>
          </cell>
          <cell r="K2713" t="str">
            <v>剂型设备</v>
          </cell>
          <cell r="L2713" t="str">
            <v>肥东制剂分厂</v>
          </cell>
          <cell r="M2713" t="str">
            <v>肥东制剂12#车间</v>
          </cell>
          <cell r="N2713" t="str">
            <v>无锡冬夏机电公司</v>
          </cell>
          <cell r="O2713" t="str">
            <v>57.52</v>
          </cell>
          <cell r="P2713" t="str">
            <v>690.24</v>
          </cell>
          <cell r="Q2713" t="str">
            <v>230.09</v>
          </cell>
          <cell r="R2713" t="str">
            <v>60</v>
          </cell>
          <cell r="S2713" t="str">
            <v>平均年限法(一)</v>
          </cell>
          <cell r="T2713" t="str">
            <v>在用</v>
          </cell>
          <cell r="U2713" t="str">
            <v>直接购入</v>
          </cell>
          <cell r="V2713" t="str">
            <v>王桂珍</v>
          </cell>
          <cell r="W2713" t="str">
            <v>2019.12.28</v>
          </cell>
          <cell r="X2713" t="str">
            <v>记--1428</v>
          </cell>
        </row>
        <row r="2713">
          <cell r="AA2713" t="str">
            <v>0310</v>
          </cell>
        </row>
        <row r="2714">
          <cell r="B2714" t="str">
            <v>030800244</v>
          </cell>
          <cell r="C2714" t="str">
            <v>不锈钢精馏塔</v>
          </cell>
          <cell r="D2714" t="str">
            <v>600*9200</v>
          </cell>
          <cell r="E2714">
            <v>80530.97</v>
          </cell>
          <cell r="F2714">
            <v>48318.6</v>
          </cell>
          <cell r="G2714">
            <v>32212.37</v>
          </cell>
          <cell r="H2714">
            <v>0</v>
          </cell>
          <cell r="I2714" t="str">
            <v>2019.12.28</v>
          </cell>
          <cell r="J2714" t="str">
            <v>96</v>
          </cell>
          <cell r="K2714" t="str">
            <v>烟嘧装置（合成一车间）</v>
          </cell>
          <cell r="L2714" t="str">
            <v>肥东合成分厂</v>
          </cell>
          <cell r="M2714" t="str">
            <v>肥东合成一车间</v>
          </cell>
          <cell r="N2714" t="str">
            <v>无锡市煜伟石化装备</v>
          </cell>
          <cell r="O2714" t="str">
            <v>805.31</v>
          </cell>
          <cell r="P2714" t="str">
            <v>9,663.72</v>
          </cell>
          <cell r="Q2714" t="str">
            <v>3,221.24</v>
          </cell>
          <cell r="R2714" t="str">
            <v>60</v>
          </cell>
          <cell r="S2714" t="str">
            <v>平均年限法(一)</v>
          </cell>
          <cell r="T2714" t="str">
            <v>在用</v>
          </cell>
          <cell r="U2714" t="str">
            <v>直接购入</v>
          </cell>
          <cell r="V2714" t="str">
            <v>王桂珍</v>
          </cell>
          <cell r="W2714" t="str">
            <v>2019.12.28</v>
          </cell>
          <cell r="X2714" t="str">
            <v>记--1430</v>
          </cell>
        </row>
        <row r="2714">
          <cell r="AA2714" t="str">
            <v>0308</v>
          </cell>
        </row>
        <row r="2715">
          <cell r="B2715" t="str">
            <v>030800245</v>
          </cell>
          <cell r="C2715" t="str">
            <v>不锈钢精馏塔</v>
          </cell>
          <cell r="D2715" t="str">
            <v>600*9200</v>
          </cell>
          <cell r="E2715">
            <v>80530.98</v>
          </cell>
          <cell r="F2715">
            <v>48318.6</v>
          </cell>
          <cell r="G2715">
            <v>32212.38</v>
          </cell>
          <cell r="H2715">
            <v>0</v>
          </cell>
          <cell r="I2715" t="str">
            <v>2019.12.28</v>
          </cell>
          <cell r="J2715" t="str">
            <v>96</v>
          </cell>
          <cell r="K2715" t="str">
            <v>烟嘧装置（合成一车间）</v>
          </cell>
          <cell r="L2715" t="str">
            <v>肥东合成分厂</v>
          </cell>
          <cell r="M2715" t="str">
            <v>肥东合成一车间</v>
          </cell>
          <cell r="N2715" t="str">
            <v>无锡市煜伟石化装备</v>
          </cell>
          <cell r="O2715" t="str">
            <v>805.31</v>
          </cell>
          <cell r="P2715" t="str">
            <v>9,663.72</v>
          </cell>
          <cell r="Q2715" t="str">
            <v>3,221.24</v>
          </cell>
          <cell r="R2715" t="str">
            <v>60</v>
          </cell>
          <cell r="S2715" t="str">
            <v>平均年限法(一)</v>
          </cell>
          <cell r="T2715" t="str">
            <v>在用</v>
          </cell>
          <cell r="U2715" t="str">
            <v>直接购入</v>
          </cell>
          <cell r="V2715" t="str">
            <v>王桂珍</v>
          </cell>
          <cell r="W2715" t="str">
            <v>2019.12.28</v>
          </cell>
          <cell r="X2715" t="str">
            <v>记--1430</v>
          </cell>
        </row>
        <row r="2715">
          <cell r="AA2715" t="str">
            <v>0308</v>
          </cell>
        </row>
        <row r="2716">
          <cell r="B2716" t="str">
            <v>032600011</v>
          </cell>
          <cell r="C2716" t="str">
            <v>玻璃钢风机</v>
          </cell>
          <cell r="D2716" t="str">
            <v>FPR472-60-15KW电机防爆</v>
          </cell>
          <cell r="E2716">
            <v>12831.86</v>
          </cell>
          <cell r="F2716">
            <v>7699.2</v>
          </cell>
          <cell r="G2716">
            <v>5132.66</v>
          </cell>
          <cell r="H2716">
            <v>0</v>
          </cell>
          <cell r="I2716" t="str">
            <v>2019.12.28</v>
          </cell>
          <cell r="J2716" t="str">
            <v>96</v>
          </cell>
          <cell r="K2716" t="str">
            <v>精噁唑装置（合成三车间）</v>
          </cell>
          <cell r="L2716" t="str">
            <v>肥东合成分厂</v>
          </cell>
          <cell r="M2716" t="str">
            <v>肥东合成三车间</v>
          </cell>
          <cell r="N2716" t="str">
            <v>宜兴市昌明玻璃钢厂</v>
          </cell>
          <cell r="O2716" t="str">
            <v>128.32</v>
          </cell>
          <cell r="P2716" t="str">
            <v>1,539.84</v>
          </cell>
          <cell r="Q2716" t="str">
            <v>513.27</v>
          </cell>
          <cell r="R2716" t="str">
            <v>60</v>
          </cell>
          <cell r="S2716" t="str">
            <v>平均年限法(一)</v>
          </cell>
          <cell r="T2716" t="str">
            <v>在用</v>
          </cell>
          <cell r="U2716" t="str">
            <v>直接购入</v>
          </cell>
          <cell r="V2716" t="str">
            <v>王桂珍</v>
          </cell>
          <cell r="W2716" t="str">
            <v>2019.12.28</v>
          </cell>
          <cell r="X2716" t="str">
            <v>记--1432</v>
          </cell>
        </row>
        <row r="2716">
          <cell r="AA2716" t="str">
            <v>0326</v>
          </cell>
        </row>
        <row r="2717">
          <cell r="B2717" t="str">
            <v>032600012</v>
          </cell>
          <cell r="C2717" t="str">
            <v>玻璃钢风机</v>
          </cell>
          <cell r="D2717" t="str">
            <v>FPR472-4.5A-5.5KW电机防爆</v>
          </cell>
          <cell r="E2717">
            <v>6637.17</v>
          </cell>
          <cell r="F2717">
            <v>3982.2</v>
          </cell>
          <cell r="G2717">
            <v>2654.97</v>
          </cell>
          <cell r="H2717">
            <v>0</v>
          </cell>
          <cell r="I2717" t="str">
            <v>2019.12.28</v>
          </cell>
          <cell r="J2717" t="str">
            <v>96</v>
          </cell>
          <cell r="K2717" t="str">
            <v>精噁唑装置（合成三车间）</v>
          </cell>
          <cell r="L2717" t="str">
            <v>肥东合成分厂</v>
          </cell>
          <cell r="M2717" t="str">
            <v>肥东合成三车间</v>
          </cell>
          <cell r="N2717" t="str">
            <v>宜兴市昌明玻璃钢厂</v>
          </cell>
          <cell r="O2717" t="str">
            <v>66.37</v>
          </cell>
          <cell r="P2717" t="str">
            <v>796.44</v>
          </cell>
          <cell r="Q2717" t="str">
            <v>265.49</v>
          </cell>
          <cell r="R2717" t="str">
            <v>60</v>
          </cell>
          <cell r="S2717" t="str">
            <v>平均年限法(一)</v>
          </cell>
          <cell r="T2717" t="str">
            <v>在用</v>
          </cell>
          <cell r="U2717" t="str">
            <v>直接购入</v>
          </cell>
          <cell r="V2717" t="str">
            <v>王桂珍</v>
          </cell>
          <cell r="W2717" t="str">
            <v>2019.12.28</v>
          </cell>
          <cell r="X2717" t="str">
            <v>记--1432</v>
          </cell>
        </row>
        <row r="2717">
          <cell r="AA2717" t="str">
            <v>0326</v>
          </cell>
        </row>
        <row r="2718">
          <cell r="B2718" t="str">
            <v>031022802</v>
          </cell>
          <cell r="C2718" t="str">
            <v>玻璃钢风机</v>
          </cell>
          <cell r="D2718" t="str">
            <v>FRP472-5.5A-11KW防爆</v>
          </cell>
          <cell r="E2718">
            <v>7876.1</v>
          </cell>
          <cell r="F2718">
            <v>4725.6</v>
          </cell>
          <cell r="G2718">
            <v>3150.5</v>
          </cell>
          <cell r="H2718">
            <v>0</v>
          </cell>
          <cell r="I2718" t="str">
            <v>2019.12.28</v>
          </cell>
          <cell r="J2718" t="str">
            <v>96</v>
          </cell>
          <cell r="K2718" t="str">
            <v>剂型设备</v>
          </cell>
          <cell r="L2718" t="str">
            <v>肥东制剂分厂</v>
          </cell>
          <cell r="M2718" t="str">
            <v>肥东制剂12#车间</v>
          </cell>
          <cell r="N2718" t="str">
            <v>宜兴市昌明玻璃钢厂</v>
          </cell>
          <cell r="O2718" t="str">
            <v>78.76</v>
          </cell>
          <cell r="P2718" t="str">
            <v>945.12</v>
          </cell>
          <cell r="Q2718" t="str">
            <v>315.04</v>
          </cell>
          <cell r="R2718" t="str">
            <v>60</v>
          </cell>
          <cell r="S2718" t="str">
            <v>平均年限法(一)</v>
          </cell>
          <cell r="T2718" t="str">
            <v>在用</v>
          </cell>
          <cell r="U2718" t="str">
            <v>直接购入</v>
          </cell>
          <cell r="V2718" t="str">
            <v>王桂珍</v>
          </cell>
          <cell r="W2718" t="str">
            <v>2019.12.28</v>
          </cell>
          <cell r="X2718" t="str">
            <v>记--1432</v>
          </cell>
        </row>
        <row r="2718">
          <cell r="AA2718" t="str">
            <v>0310</v>
          </cell>
        </row>
        <row r="2719">
          <cell r="B2719" t="str">
            <v>030200207</v>
          </cell>
          <cell r="C2719" t="str">
            <v>总氮水质在线分析仪（含采样器）</v>
          </cell>
          <cell r="D2719" t="str">
            <v>BS-TN</v>
          </cell>
          <cell r="E2719">
            <v>51724.14</v>
          </cell>
          <cell r="F2719">
            <v>31034.4</v>
          </cell>
          <cell r="G2719">
            <v>20689.74</v>
          </cell>
          <cell r="H2719">
            <v>0</v>
          </cell>
          <cell r="I2719" t="str">
            <v>2019.12.30</v>
          </cell>
          <cell r="J2719" t="str">
            <v>96</v>
          </cell>
          <cell r="K2719" t="str">
            <v>污水设备</v>
          </cell>
          <cell r="L2719" t="str">
            <v>肥东合成分厂</v>
          </cell>
          <cell r="M2719" t="str">
            <v>肥东合成污水站</v>
          </cell>
          <cell r="N2719" t="str">
            <v>安徽省碧水电子技术</v>
          </cell>
          <cell r="O2719" t="str">
            <v>517.24</v>
          </cell>
          <cell r="P2719" t="str">
            <v>6,206.88</v>
          </cell>
          <cell r="Q2719" t="str">
            <v>2,068.97</v>
          </cell>
          <cell r="R2719" t="str">
            <v>60</v>
          </cell>
          <cell r="S2719" t="str">
            <v>平均年限法(一)</v>
          </cell>
          <cell r="T2719" t="str">
            <v>在用</v>
          </cell>
          <cell r="U2719" t="str">
            <v>直接购入</v>
          </cell>
          <cell r="V2719" t="str">
            <v>王桂珍</v>
          </cell>
          <cell r="W2719" t="str">
            <v>2019.12.30</v>
          </cell>
          <cell r="X2719" t="str">
            <v>记--1436</v>
          </cell>
        </row>
        <row r="2719">
          <cell r="AA2719" t="str">
            <v>0302</v>
          </cell>
        </row>
        <row r="2720">
          <cell r="B2720" t="str">
            <v>030200208</v>
          </cell>
          <cell r="C2720" t="str">
            <v>总磷水质在线分析仪（含采样器）</v>
          </cell>
          <cell r="D2720" t="str">
            <v>BS-TP</v>
          </cell>
          <cell r="E2720">
            <v>51724.14</v>
          </cell>
          <cell r="F2720">
            <v>31034.4</v>
          </cell>
          <cell r="G2720">
            <v>20689.74</v>
          </cell>
          <cell r="H2720">
            <v>0</v>
          </cell>
          <cell r="I2720" t="str">
            <v>2019.12.30</v>
          </cell>
          <cell r="J2720" t="str">
            <v>96</v>
          </cell>
          <cell r="K2720" t="str">
            <v>污水设备</v>
          </cell>
          <cell r="L2720" t="str">
            <v>肥东合成分厂</v>
          </cell>
          <cell r="M2720" t="str">
            <v>肥东合成污水站</v>
          </cell>
          <cell r="N2720" t="str">
            <v>安徽省碧水电子技术</v>
          </cell>
          <cell r="O2720" t="str">
            <v>517.24</v>
          </cell>
          <cell r="P2720" t="str">
            <v>6,206.88</v>
          </cell>
          <cell r="Q2720" t="str">
            <v>2,068.97</v>
          </cell>
          <cell r="R2720" t="str">
            <v>60</v>
          </cell>
          <cell r="S2720" t="str">
            <v>平均年限法(一)</v>
          </cell>
          <cell r="T2720" t="str">
            <v>在用</v>
          </cell>
          <cell r="U2720" t="str">
            <v>直接购入</v>
          </cell>
          <cell r="V2720" t="str">
            <v>王桂珍</v>
          </cell>
          <cell r="W2720" t="str">
            <v>2019.12.30</v>
          </cell>
          <cell r="X2720" t="str">
            <v>记--1436</v>
          </cell>
        </row>
        <row r="2720">
          <cell r="AA2720" t="str">
            <v>0302</v>
          </cell>
        </row>
        <row r="2721">
          <cell r="B2721" t="str">
            <v>030200209</v>
          </cell>
          <cell r="C2721" t="str">
            <v>总磷水质在线分析仪（含采样器）</v>
          </cell>
          <cell r="D2721" t="str">
            <v>BS-TP</v>
          </cell>
          <cell r="E2721">
            <v>51724.14</v>
          </cell>
          <cell r="F2721">
            <v>31034.4</v>
          </cell>
          <cell r="G2721">
            <v>20689.74</v>
          </cell>
          <cell r="H2721">
            <v>0</v>
          </cell>
          <cell r="I2721" t="str">
            <v>2019.12.30</v>
          </cell>
          <cell r="J2721" t="str">
            <v>96</v>
          </cell>
          <cell r="K2721" t="str">
            <v>污水设备</v>
          </cell>
          <cell r="L2721" t="str">
            <v>肥东合成分厂</v>
          </cell>
          <cell r="M2721" t="str">
            <v>肥东合成污水站</v>
          </cell>
          <cell r="N2721" t="str">
            <v>安徽省碧水电子技术</v>
          </cell>
          <cell r="O2721" t="str">
            <v>517.24</v>
          </cell>
          <cell r="P2721" t="str">
            <v>6,206.88</v>
          </cell>
          <cell r="Q2721" t="str">
            <v>2,068.97</v>
          </cell>
          <cell r="R2721" t="str">
            <v>60</v>
          </cell>
          <cell r="S2721" t="str">
            <v>平均年限法(一)</v>
          </cell>
          <cell r="T2721" t="str">
            <v>在用</v>
          </cell>
          <cell r="U2721" t="str">
            <v>直接购入</v>
          </cell>
          <cell r="V2721" t="str">
            <v>王桂珍</v>
          </cell>
          <cell r="W2721" t="str">
            <v>2019.12.30</v>
          </cell>
          <cell r="X2721" t="str">
            <v>记--1436</v>
          </cell>
        </row>
        <row r="2721">
          <cell r="AA2721" t="str">
            <v>0302</v>
          </cell>
        </row>
        <row r="2722">
          <cell r="B2722" t="str">
            <v>030200210</v>
          </cell>
          <cell r="C2722" t="str">
            <v>氨氮水质在线分析仪（含采样器）</v>
          </cell>
          <cell r="D2722" t="str">
            <v>BS-TN</v>
          </cell>
          <cell r="E2722">
            <v>43103.44</v>
          </cell>
          <cell r="F2722">
            <v>25861.8</v>
          </cell>
          <cell r="G2722">
            <v>17241.64</v>
          </cell>
          <cell r="H2722">
            <v>0</v>
          </cell>
          <cell r="I2722" t="str">
            <v>2019.12.30</v>
          </cell>
          <cell r="J2722" t="str">
            <v>96</v>
          </cell>
          <cell r="K2722" t="str">
            <v>污水设备</v>
          </cell>
          <cell r="L2722" t="str">
            <v>肥东合成分厂</v>
          </cell>
          <cell r="M2722" t="str">
            <v>肥东合成污水站</v>
          </cell>
          <cell r="N2722" t="str">
            <v>安徽省碧水电子技术</v>
          </cell>
          <cell r="O2722" t="str">
            <v>431.03</v>
          </cell>
          <cell r="P2722" t="str">
            <v>5,172.36</v>
          </cell>
          <cell r="Q2722" t="str">
            <v>1,724.14</v>
          </cell>
          <cell r="R2722" t="str">
            <v>60</v>
          </cell>
          <cell r="S2722" t="str">
            <v>平均年限法(一)</v>
          </cell>
          <cell r="T2722" t="str">
            <v>在用</v>
          </cell>
          <cell r="U2722" t="str">
            <v>直接购入</v>
          </cell>
          <cell r="V2722" t="str">
            <v>王桂珍</v>
          </cell>
          <cell r="W2722" t="str">
            <v>2019.12.30</v>
          </cell>
          <cell r="X2722" t="str">
            <v>记--1436</v>
          </cell>
        </row>
        <row r="2722">
          <cell r="AA2722" t="str">
            <v>0302</v>
          </cell>
        </row>
        <row r="2723">
          <cell r="B2723" t="str">
            <v>031022803</v>
          </cell>
          <cell r="C2723" t="str">
            <v>袋装机下料粘液泵</v>
          </cell>
          <cell r="D2723" t="str">
            <v>FJ-180</v>
          </cell>
          <cell r="E2723">
            <v>11642.48</v>
          </cell>
          <cell r="F2723">
            <v>6985.2</v>
          </cell>
          <cell r="G2723">
            <v>4657.28</v>
          </cell>
          <cell r="H2723">
            <v>0</v>
          </cell>
          <cell r="I2723" t="str">
            <v>2019.12.30</v>
          </cell>
          <cell r="J2723" t="str">
            <v>96</v>
          </cell>
          <cell r="K2723" t="str">
            <v>剂型设备</v>
          </cell>
          <cell r="L2723" t="str">
            <v>肥东制剂分厂</v>
          </cell>
          <cell r="M2723" t="str">
            <v>肥东制剂12#车间</v>
          </cell>
          <cell r="N2723" t="str">
            <v>江苏汤姆包装机械</v>
          </cell>
          <cell r="O2723" t="str">
            <v>116.42</v>
          </cell>
          <cell r="P2723" t="str">
            <v>1,397.04</v>
          </cell>
          <cell r="Q2723" t="str">
            <v>465.70</v>
          </cell>
          <cell r="R2723" t="str">
            <v>60</v>
          </cell>
          <cell r="S2723" t="str">
            <v>平均年限法(一)</v>
          </cell>
          <cell r="T2723" t="str">
            <v>在用</v>
          </cell>
          <cell r="U2723" t="str">
            <v>直接购入</v>
          </cell>
          <cell r="V2723" t="str">
            <v>王桂珍</v>
          </cell>
          <cell r="W2723" t="str">
            <v>2019.12.30</v>
          </cell>
          <cell r="X2723" t="str">
            <v>记--1447</v>
          </cell>
        </row>
        <row r="2723">
          <cell r="AA2723" t="str">
            <v>0310</v>
          </cell>
        </row>
        <row r="2724">
          <cell r="B2724" t="str">
            <v>031022804</v>
          </cell>
          <cell r="C2724" t="str">
            <v>袋装机下料粘液泵</v>
          </cell>
          <cell r="D2724" t="str">
            <v>FJ-180</v>
          </cell>
          <cell r="E2724">
            <v>11642.48</v>
          </cell>
          <cell r="F2724">
            <v>6985.2</v>
          </cell>
          <cell r="G2724">
            <v>4657.28</v>
          </cell>
          <cell r="H2724">
            <v>0</v>
          </cell>
          <cell r="I2724" t="str">
            <v>2019.12.30</v>
          </cell>
          <cell r="J2724" t="str">
            <v>96</v>
          </cell>
          <cell r="K2724" t="str">
            <v>剂型设备</v>
          </cell>
          <cell r="L2724" t="str">
            <v>肥东制剂分厂</v>
          </cell>
          <cell r="M2724" t="str">
            <v>肥东制剂12#车间</v>
          </cell>
          <cell r="N2724" t="str">
            <v>江苏汤姆包装机械</v>
          </cell>
          <cell r="O2724" t="str">
            <v>116.42</v>
          </cell>
          <cell r="P2724" t="str">
            <v>1,397.04</v>
          </cell>
          <cell r="Q2724" t="str">
            <v>465.70</v>
          </cell>
          <cell r="R2724" t="str">
            <v>60</v>
          </cell>
          <cell r="S2724" t="str">
            <v>平均年限法(一)</v>
          </cell>
          <cell r="T2724" t="str">
            <v>在用</v>
          </cell>
          <cell r="U2724" t="str">
            <v>直接购入</v>
          </cell>
          <cell r="V2724" t="str">
            <v>王桂珍</v>
          </cell>
          <cell r="W2724" t="str">
            <v>2019.12.30</v>
          </cell>
          <cell r="X2724" t="str">
            <v>记--1447</v>
          </cell>
        </row>
        <row r="2724">
          <cell r="AA2724" t="str">
            <v>0310</v>
          </cell>
        </row>
        <row r="2725">
          <cell r="B2725" t="str">
            <v>031022805</v>
          </cell>
          <cell r="C2725" t="str">
            <v>袋装机下料粘液泵</v>
          </cell>
          <cell r="D2725" t="str">
            <v>FJ-180</v>
          </cell>
          <cell r="E2725">
            <v>11642.47</v>
          </cell>
          <cell r="F2725">
            <v>6985.2</v>
          </cell>
          <cell r="G2725">
            <v>4657.27</v>
          </cell>
          <cell r="H2725">
            <v>0</v>
          </cell>
          <cell r="I2725" t="str">
            <v>2019.12.30</v>
          </cell>
          <cell r="J2725" t="str">
            <v>96</v>
          </cell>
          <cell r="K2725" t="str">
            <v>剂型设备</v>
          </cell>
          <cell r="L2725" t="str">
            <v>肥东制剂分厂</v>
          </cell>
          <cell r="M2725" t="str">
            <v>肥东制剂12#车间</v>
          </cell>
          <cell r="N2725" t="str">
            <v>江苏汤姆包装机械</v>
          </cell>
          <cell r="O2725" t="str">
            <v>116.42</v>
          </cell>
          <cell r="P2725" t="str">
            <v>1,397.04</v>
          </cell>
          <cell r="Q2725" t="str">
            <v>465.70</v>
          </cell>
          <cell r="R2725" t="str">
            <v>60</v>
          </cell>
          <cell r="S2725" t="str">
            <v>平均年限法(一)</v>
          </cell>
          <cell r="T2725" t="str">
            <v>在用</v>
          </cell>
          <cell r="U2725" t="str">
            <v>直接购入</v>
          </cell>
          <cell r="V2725" t="str">
            <v>王桂珍</v>
          </cell>
          <cell r="W2725" t="str">
            <v>2019.12.30</v>
          </cell>
          <cell r="X2725" t="str">
            <v>记--1447</v>
          </cell>
        </row>
        <row r="2725">
          <cell r="AA2725" t="str">
            <v>0310</v>
          </cell>
        </row>
        <row r="2726">
          <cell r="B2726" t="str">
            <v>031022806</v>
          </cell>
          <cell r="C2726" t="str">
            <v>无盖歪盖无铝箔剔除装置</v>
          </cell>
          <cell r="D2726" t="str">
            <v>GTC-2</v>
          </cell>
          <cell r="E2726">
            <v>15929.2</v>
          </cell>
          <cell r="F2726">
            <v>9557.4</v>
          </cell>
          <cell r="G2726">
            <v>6371.8</v>
          </cell>
          <cell r="H2726">
            <v>0</v>
          </cell>
          <cell r="I2726" t="str">
            <v>2019.12.30</v>
          </cell>
          <cell r="J2726" t="str">
            <v>96</v>
          </cell>
          <cell r="K2726" t="str">
            <v>剂型设备</v>
          </cell>
          <cell r="L2726" t="str">
            <v>肥东制剂分厂</v>
          </cell>
          <cell r="M2726" t="str">
            <v>肥东制剂14#车间</v>
          </cell>
          <cell r="N2726" t="str">
            <v>江苏金旺智能科技</v>
          </cell>
          <cell r="O2726" t="str">
            <v>159.29</v>
          </cell>
          <cell r="P2726" t="str">
            <v>1,911.48</v>
          </cell>
          <cell r="Q2726" t="str">
            <v>637.17</v>
          </cell>
          <cell r="R2726" t="str">
            <v>60</v>
          </cell>
          <cell r="S2726" t="str">
            <v>平均年限法(一)</v>
          </cell>
          <cell r="T2726" t="str">
            <v>在用</v>
          </cell>
          <cell r="U2726" t="str">
            <v>直接购入</v>
          </cell>
          <cell r="V2726" t="str">
            <v>王桂珍</v>
          </cell>
          <cell r="W2726" t="str">
            <v>2019.12.30</v>
          </cell>
          <cell r="X2726" t="str">
            <v>记--1548</v>
          </cell>
        </row>
        <row r="2726">
          <cell r="AA2726" t="str">
            <v>0310</v>
          </cell>
        </row>
        <row r="2727">
          <cell r="B2727" t="str">
            <v>032500080</v>
          </cell>
          <cell r="C2727" t="str">
            <v>搪玻璃片式冷凝器</v>
          </cell>
          <cell r="D2727" t="str">
            <v>W-1型，3孔，6M3</v>
          </cell>
          <cell r="E2727">
            <v>10035.4</v>
          </cell>
          <cell r="F2727">
            <v>5318.55</v>
          </cell>
          <cell r="G2727">
            <v>529.65</v>
          </cell>
          <cell r="H2727">
            <v>4187.2</v>
          </cell>
          <cell r="I2727" t="str">
            <v>2019.12.30</v>
          </cell>
          <cell r="J2727" t="str">
            <v>96</v>
          </cell>
          <cell r="K2727" t="str">
            <v>苯磺隆装置（合成四车间）</v>
          </cell>
          <cell r="L2727" t="str">
            <v>肥东合成分厂</v>
          </cell>
          <cell r="M2727" t="str">
            <v>肥东合成四车间</v>
          </cell>
          <cell r="N2727" t="str">
            <v>南京正源搪瓷</v>
          </cell>
          <cell r="O2727" t="str">
            <v>100.35</v>
          </cell>
          <cell r="P2727" t="str">
            <v>1,204.20</v>
          </cell>
          <cell r="Q2727" t="str">
            <v>401.42</v>
          </cell>
          <cell r="R2727" t="str">
            <v>60</v>
          </cell>
          <cell r="S2727" t="str">
            <v>平均年限法(一)</v>
          </cell>
          <cell r="T2727" t="str">
            <v>在用</v>
          </cell>
          <cell r="U2727" t="str">
            <v>直接购入</v>
          </cell>
          <cell r="V2727" t="str">
            <v>王桂珍</v>
          </cell>
          <cell r="W2727" t="str">
            <v>2019.12.30</v>
          </cell>
          <cell r="X2727" t="str">
            <v>记--1550</v>
          </cell>
        </row>
        <row r="2727">
          <cell r="AA2727" t="str">
            <v>0325</v>
          </cell>
        </row>
        <row r="2728">
          <cell r="B2728" t="str">
            <v>032500081</v>
          </cell>
          <cell r="C2728" t="str">
            <v>搪玻璃片式冷凝器</v>
          </cell>
          <cell r="D2728" t="str">
            <v>W-1型，3孔，6M3</v>
          </cell>
          <cell r="E2728">
            <v>10035.39</v>
          </cell>
          <cell r="F2728">
            <v>5920.65</v>
          </cell>
          <cell r="G2728">
            <v>347.55</v>
          </cell>
          <cell r="H2728">
            <v>3767.19</v>
          </cell>
          <cell r="I2728" t="str">
            <v>2019.12.30</v>
          </cell>
          <cell r="J2728" t="str">
            <v>96</v>
          </cell>
          <cell r="K2728" t="str">
            <v>苯磺隆装置（合成四车间）</v>
          </cell>
          <cell r="L2728" t="str">
            <v>肥东合成分厂</v>
          </cell>
          <cell r="M2728" t="str">
            <v>肥东合成四车间</v>
          </cell>
          <cell r="N2728" t="str">
            <v>南京正源搪瓷</v>
          </cell>
          <cell r="O2728" t="str">
            <v>0.00</v>
          </cell>
          <cell r="P2728" t="str">
            <v>1,103.85</v>
          </cell>
          <cell r="Q2728" t="str">
            <v>401.42</v>
          </cell>
          <cell r="R2728" t="str">
            <v>60</v>
          </cell>
          <cell r="S2728" t="str">
            <v>平均年限法(一)</v>
          </cell>
          <cell r="T2728" t="str">
            <v>在用</v>
          </cell>
          <cell r="U2728" t="str">
            <v>直接购入</v>
          </cell>
          <cell r="V2728" t="str">
            <v>王桂珍</v>
          </cell>
          <cell r="W2728" t="str">
            <v>2019.12.30</v>
          </cell>
          <cell r="X2728" t="str">
            <v>记--1550</v>
          </cell>
        </row>
        <row r="2728">
          <cell r="AA2728" t="str">
            <v>0325</v>
          </cell>
        </row>
        <row r="2729">
          <cell r="B2729" t="str">
            <v>032500082</v>
          </cell>
          <cell r="C2729" t="str">
            <v>搪玻璃片式冷凝器</v>
          </cell>
          <cell r="D2729" t="str">
            <v>W-1型，3孔，6M3</v>
          </cell>
          <cell r="E2729">
            <v>10035.4</v>
          </cell>
          <cell r="F2729">
            <v>6021</v>
          </cell>
          <cell r="G2729">
            <v>4014.4</v>
          </cell>
          <cell r="H2729">
            <v>0</v>
          </cell>
          <cell r="I2729" t="str">
            <v>2019.12.30</v>
          </cell>
          <cell r="J2729" t="str">
            <v>96</v>
          </cell>
          <cell r="K2729" t="str">
            <v>苯磺隆装置（合成四车间）</v>
          </cell>
          <cell r="L2729" t="str">
            <v>肥东合成分厂</v>
          </cell>
          <cell r="M2729" t="str">
            <v>肥东合成四车间</v>
          </cell>
          <cell r="N2729" t="str">
            <v>南京正源搪瓷</v>
          </cell>
          <cell r="O2729" t="str">
            <v>100.35</v>
          </cell>
          <cell r="P2729" t="str">
            <v>1,204.20</v>
          </cell>
          <cell r="Q2729" t="str">
            <v>401.42</v>
          </cell>
          <cell r="R2729" t="str">
            <v>60</v>
          </cell>
          <cell r="S2729" t="str">
            <v>平均年限法(一)</v>
          </cell>
          <cell r="T2729" t="str">
            <v>在用</v>
          </cell>
          <cell r="U2729" t="str">
            <v>直接购入</v>
          </cell>
          <cell r="V2729" t="str">
            <v>王桂珍</v>
          </cell>
          <cell r="W2729" t="str">
            <v>2019.12.30</v>
          </cell>
          <cell r="X2729" t="str">
            <v>记--1550</v>
          </cell>
        </row>
        <row r="2729">
          <cell r="AA2729" t="str">
            <v>0325</v>
          </cell>
        </row>
        <row r="2730">
          <cell r="B2730" t="str">
            <v>031022807</v>
          </cell>
          <cell r="C2730" t="str">
            <v>瓶模具</v>
          </cell>
          <cell r="D2730" t="str">
            <v>FX-6AS</v>
          </cell>
          <cell r="E2730">
            <v>7859.81</v>
          </cell>
          <cell r="F2730">
            <v>4716</v>
          </cell>
          <cell r="G2730">
            <v>3143.81</v>
          </cell>
          <cell r="H2730">
            <v>0</v>
          </cell>
          <cell r="I2730" t="str">
            <v>2019.12.30</v>
          </cell>
          <cell r="J2730" t="str">
            <v>96</v>
          </cell>
          <cell r="K2730" t="str">
            <v>剂型设备</v>
          </cell>
          <cell r="L2730" t="str">
            <v>肥东制剂分厂</v>
          </cell>
          <cell r="M2730" t="str">
            <v>肥东制剂14#车间</v>
          </cell>
          <cell r="N2730" t="str">
            <v>江苏金旺智能</v>
          </cell>
          <cell r="O2730" t="str">
            <v>78.60</v>
          </cell>
          <cell r="P2730" t="str">
            <v>943.20</v>
          </cell>
          <cell r="Q2730" t="str">
            <v>314.39</v>
          </cell>
          <cell r="R2730" t="str">
            <v>60</v>
          </cell>
          <cell r="S2730" t="str">
            <v>平均年限法(一)</v>
          </cell>
          <cell r="T2730" t="str">
            <v>在用</v>
          </cell>
          <cell r="U2730" t="str">
            <v>直接购入</v>
          </cell>
          <cell r="V2730" t="str">
            <v>王桂珍</v>
          </cell>
          <cell r="W2730" t="str">
            <v>2019.12.30</v>
          </cell>
          <cell r="X2730" t="str">
            <v>记--1553</v>
          </cell>
        </row>
        <row r="2730">
          <cell r="AA2730" t="str">
            <v>0310</v>
          </cell>
        </row>
        <row r="2731">
          <cell r="B2731" t="str">
            <v>031022808</v>
          </cell>
          <cell r="C2731" t="str">
            <v>瓶模具</v>
          </cell>
          <cell r="D2731" t="str">
            <v>FX-6AS</v>
          </cell>
          <cell r="E2731">
            <v>7859.8</v>
          </cell>
          <cell r="F2731">
            <v>4716</v>
          </cell>
          <cell r="G2731">
            <v>3143.8</v>
          </cell>
          <cell r="H2731">
            <v>0</v>
          </cell>
          <cell r="I2731" t="str">
            <v>2019.12.30</v>
          </cell>
          <cell r="J2731" t="str">
            <v>96</v>
          </cell>
          <cell r="K2731" t="str">
            <v>剂型设备</v>
          </cell>
          <cell r="L2731" t="str">
            <v>肥东制剂分厂</v>
          </cell>
          <cell r="M2731" t="str">
            <v>肥东制剂14#车间</v>
          </cell>
          <cell r="N2731" t="str">
            <v>江苏金旺智能</v>
          </cell>
          <cell r="O2731" t="str">
            <v>78.60</v>
          </cell>
          <cell r="P2731" t="str">
            <v>943.20</v>
          </cell>
          <cell r="Q2731" t="str">
            <v>314.39</v>
          </cell>
          <cell r="R2731" t="str">
            <v>60</v>
          </cell>
          <cell r="S2731" t="str">
            <v>平均年限法(一)</v>
          </cell>
          <cell r="T2731" t="str">
            <v>在用</v>
          </cell>
          <cell r="U2731" t="str">
            <v>直接购入</v>
          </cell>
          <cell r="V2731" t="str">
            <v>王桂珍</v>
          </cell>
          <cell r="W2731" t="str">
            <v>2019.12.30</v>
          </cell>
          <cell r="X2731" t="str">
            <v>记--1553</v>
          </cell>
        </row>
        <row r="2731">
          <cell r="AA2731" t="str">
            <v>0310</v>
          </cell>
        </row>
        <row r="2732">
          <cell r="B2732" t="str">
            <v>031022809</v>
          </cell>
          <cell r="C2732" t="str">
            <v>瓶模具</v>
          </cell>
          <cell r="D2732" t="str">
            <v>FX-6AS</v>
          </cell>
          <cell r="E2732">
            <v>7859.81</v>
          </cell>
          <cell r="F2732">
            <v>4716</v>
          </cell>
          <cell r="G2732">
            <v>3143.81</v>
          </cell>
          <cell r="H2732">
            <v>0</v>
          </cell>
          <cell r="I2732" t="str">
            <v>2019.12.30</v>
          </cell>
          <cell r="J2732" t="str">
            <v>96</v>
          </cell>
          <cell r="K2732" t="str">
            <v>剂型设备</v>
          </cell>
          <cell r="L2732" t="str">
            <v>肥东制剂分厂</v>
          </cell>
          <cell r="M2732" t="str">
            <v>肥东制剂14#车间</v>
          </cell>
          <cell r="N2732" t="str">
            <v>江苏金旺智能</v>
          </cell>
          <cell r="O2732" t="str">
            <v>78.60</v>
          </cell>
          <cell r="P2732" t="str">
            <v>943.20</v>
          </cell>
          <cell r="Q2732" t="str">
            <v>314.39</v>
          </cell>
          <cell r="R2732" t="str">
            <v>60</v>
          </cell>
          <cell r="S2732" t="str">
            <v>平均年限法(一)</v>
          </cell>
          <cell r="T2732" t="str">
            <v>在用</v>
          </cell>
          <cell r="U2732" t="str">
            <v>直接购入</v>
          </cell>
          <cell r="V2732" t="str">
            <v>王桂珍</v>
          </cell>
          <cell r="W2732" t="str">
            <v>2019.12.30</v>
          </cell>
          <cell r="X2732" t="str">
            <v>记--1553</v>
          </cell>
        </row>
        <row r="2732">
          <cell r="AA2732" t="str">
            <v>0310</v>
          </cell>
        </row>
        <row r="2733">
          <cell r="B2733" t="str">
            <v>032500083</v>
          </cell>
          <cell r="C2733" t="str">
            <v>摆线减速机</v>
          </cell>
          <cell r="D2733" t="str">
            <v>BLB3-11-7.5</v>
          </cell>
          <cell r="E2733">
            <v>4292.04</v>
          </cell>
          <cell r="F2733">
            <v>2575.2</v>
          </cell>
          <cell r="G2733">
            <v>1716.84</v>
          </cell>
          <cell r="H2733">
            <v>0</v>
          </cell>
          <cell r="I2733" t="str">
            <v>2019.12.30</v>
          </cell>
          <cell r="J2733" t="str">
            <v>96</v>
          </cell>
          <cell r="K2733" t="str">
            <v>苯磺隆装置（合成四车间）</v>
          </cell>
          <cell r="L2733" t="str">
            <v>肥东合成分厂</v>
          </cell>
          <cell r="M2733" t="str">
            <v>肥东合成四车间</v>
          </cell>
          <cell r="N2733" t="str">
            <v>江苏共拓装备科技</v>
          </cell>
          <cell r="O2733" t="str">
            <v>42.92</v>
          </cell>
          <cell r="P2733" t="str">
            <v>515.04</v>
          </cell>
          <cell r="Q2733" t="str">
            <v>171.68</v>
          </cell>
          <cell r="R2733" t="str">
            <v>60</v>
          </cell>
          <cell r="S2733" t="str">
            <v>平均年限法(一)</v>
          </cell>
          <cell r="T2733" t="str">
            <v>在用</v>
          </cell>
          <cell r="U2733" t="str">
            <v>直接购入</v>
          </cell>
          <cell r="V2733" t="str">
            <v>王桂珍</v>
          </cell>
          <cell r="W2733" t="str">
            <v>2019.12.30</v>
          </cell>
          <cell r="X2733" t="str">
            <v>记--1555</v>
          </cell>
        </row>
        <row r="2733">
          <cell r="AA2733" t="str">
            <v>0325</v>
          </cell>
        </row>
        <row r="2734">
          <cell r="B2734" t="str">
            <v>031022810</v>
          </cell>
          <cell r="C2734" t="str">
            <v>机器人吸盘抓手</v>
          </cell>
          <cell r="D2734" t="str">
            <v>套</v>
          </cell>
          <cell r="E2734">
            <v>20353.98</v>
          </cell>
          <cell r="F2734">
            <v>12212.4</v>
          </cell>
          <cell r="G2734">
            <v>8141.58</v>
          </cell>
          <cell r="H2734">
            <v>0</v>
          </cell>
          <cell r="I2734" t="str">
            <v>2019.12.30</v>
          </cell>
          <cell r="J2734" t="str">
            <v>96</v>
          </cell>
          <cell r="K2734" t="str">
            <v>剂型设备</v>
          </cell>
          <cell r="L2734" t="str">
            <v>肥东制剂分厂</v>
          </cell>
          <cell r="M2734" t="str">
            <v>肥东制剂13#车间A4A5线</v>
          </cell>
          <cell r="N2734" t="str">
            <v>合肥泰禾光电科技</v>
          </cell>
          <cell r="O2734" t="str">
            <v>203.54</v>
          </cell>
          <cell r="P2734" t="str">
            <v>2,442.48</v>
          </cell>
          <cell r="Q2734" t="str">
            <v>814.16</v>
          </cell>
          <cell r="R2734" t="str">
            <v>60</v>
          </cell>
          <cell r="S2734" t="str">
            <v>平均年限法(一)</v>
          </cell>
          <cell r="T2734" t="str">
            <v>在用</v>
          </cell>
          <cell r="U2734" t="str">
            <v>直接购入</v>
          </cell>
          <cell r="V2734" t="str">
            <v>王桂珍</v>
          </cell>
          <cell r="W2734" t="str">
            <v>2019.12.30</v>
          </cell>
          <cell r="X2734" t="str">
            <v>记--1557</v>
          </cell>
        </row>
        <row r="2734">
          <cell r="AA2734" t="str">
            <v>0310</v>
          </cell>
        </row>
        <row r="2735">
          <cell r="B2735" t="str">
            <v>031022811</v>
          </cell>
          <cell r="C2735" t="str">
            <v>机器人吸盘抓手</v>
          </cell>
          <cell r="D2735" t="str">
            <v>套</v>
          </cell>
          <cell r="E2735">
            <v>20353.98</v>
          </cell>
          <cell r="F2735">
            <v>12212.4</v>
          </cell>
          <cell r="G2735">
            <v>8141.58</v>
          </cell>
          <cell r="H2735">
            <v>0</v>
          </cell>
          <cell r="I2735" t="str">
            <v>2019.12.30</v>
          </cell>
          <cell r="J2735" t="str">
            <v>96</v>
          </cell>
          <cell r="K2735" t="str">
            <v>剂型设备</v>
          </cell>
          <cell r="L2735" t="str">
            <v>肥东制剂分厂</v>
          </cell>
          <cell r="M2735" t="str">
            <v>肥东制剂11#车间B5-B6线</v>
          </cell>
          <cell r="N2735" t="str">
            <v>合肥泰禾光电科技</v>
          </cell>
          <cell r="O2735" t="str">
            <v>203.54</v>
          </cell>
          <cell r="P2735" t="str">
            <v>2,442.48</v>
          </cell>
          <cell r="Q2735" t="str">
            <v>814.16</v>
          </cell>
          <cell r="R2735" t="str">
            <v>60</v>
          </cell>
          <cell r="S2735" t="str">
            <v>平均年限法(一)</v>
          </cell>
          <cell r="T2735" t="str">
            <v>在用</v>
          </cell>
          <cell r="U2735" t="str">
            <v>直接购入</v>
          </cell>
          <cell r="V2735" t="str">
            <v>王桂珍</v>
          </cell>
          <cell r="W2735" t="str">
            <v>2019.12.30</v>
          </cell>
          <cell r="X2735" t="str">
            <v>记--1557</v>
          </cell>
        </row>
        <row r="2735">
          <cell r="AA2735" t="str">
            <v>0310</v>
          </cell>
        </row>
        <row r="2736">
          <cell r="B2736" t="str">
            <v>030200211</v>
          </cell>
          <cell r="C2736" t="str">
            <v>双法兰差压变送器</v>
          </cell>
          <cell r="D2736" t="str">
            <v>3151LT.0-3M.DN50</v>
          </cell>
          <cell r="E2736">
            <v>4070.8</v>
          </cell>
          <cell r="F2736">
            <v>2442.6</v>
          </cell>
          <cell r="G2736">
            <v>1628.2</v>
          </cell>
          <cell r="H2736">
            <v>0</v>
          </cell>
          <cell r="I2736" t="str">
            <v>2019.12.30</v>
          </cell>
          <cell r="J2736" t="str">
            <v>96</v>
          </cell>
          <cell r="K2736" t="str">
            <v>污水设备</v>
          </cell>
          <cell r="L2736" t="str">
            <v>肥东合成分厂</v>
          </cell>
          <cell r="M2736" t="str">
            <v>肥东污水站</v>
          </cell>
          <cell r="N2736" t="str">
            <v>上海自动化仪表</v>
          </cell>
          <cell r="O2736" t="str">
            <v>40.71</v>
          </cell>
          <cell r="P2736" t="str">
            <v>488.52</v>
          </cell>
          <cell r="Q2736" t="str">
            <v>162.83</v>
          </cell>
          <cell r="R2736" t="str">
            <v>60</v>
          </cell>
          <cell r="S2736" t="str">
            <v>平均年限法(一)</v>
          </cell>
          <cell r="T2736" t="str">
            <v>在用</v>
          </cell>
          <cell r="U2736" t="str">
            <v>直接购入</v>
          </cell>
          <cell r="V2736" t="str">
            <v>王桂珍</v>
          </cell>
          <cell r="W2736" t="str">
            <v>2019.12.30</v>
          </cell>
          <cell r="X2736" t="str">
            <v>记--1561</v>
          </cell>
        </row>
        <row r="2736">
          <cell r="AA2736" t="str">
            <v>0302</v>
          </cell>
        </row>
        <row r="2737">
          <cell r="B2737" t="str">
            <v>032600013</v>
          </cell>
          <cell r="C2737" t="str">
            <v>袋式过滤器</v>
          </cell>
          <cell r="D2737" t="str">
            <v>CDF-50L-304/PTFE</v>
          </cell>
          <cell r="E2737">
            <v>7610.62</v>
          </cell>
          <cell r="F2737">
            <v>4566.6</v>
          </cell>
          <cell r="G2737">
            <v>3044.02</v>
          </cell>
          <cell r="H2737">
            <v>0</v>
          </cell>
          <cell r="I2737" t="str">
            <v>2019.12.30</v>
          </cell>
          <cell r="J2737" t="str">
            <v>96</v>
          </cell>
          <cell r="K2737" t="str">
            <v>精噁唑装置（合成三车间）</v>
          </cell>
          <cell r="L2737" t="str">
            <v>肥东合成分厂</v>
          </cell>
          <cell r="M2737" t="str">
            <v>肥东合成三车间</v>
          </cell>
          <cell r="N2737" t="str">
            <v>上海楚能工业</v>
          </cell>
          <cell r="O2737" t="str">
            <v>76.11</v>
          </cell>
          <cell r="P2737" t="str">
            <v>913.32</v>
          </cell>
          <cell r="Q2737" t="str">
            <v>304.42</v>
          </cell>
          <cell r="R2737" t="str">
            <v>60</v>
          </cell>
          <cell r="S2737" t="str">
            <v>平均年限法(一)</v>
          </cell>
          <cell r="T2737" t="str">
            <v>在用</v>
          </cell>
          <cell r="U2737" t="str">
            <v>直接购入</v>
          </cell>
          <cell r="V2737" t="str">
            <v>王桂珍</v>
          </cell>
          <cell r="W2737" t="str">
            <v>2019.12.30</v>
          </cell>
          <cell r="X2737" t="str">
            <v>记--1563</v>
          </cell>
        </row>
        <row r="2737">
          <cell r="AA2737" t="str">
            <v>0326</v>
          </cell>
        </row>
        <row r="2738">
          <cell r="B2738" t="str">
            <v>032600014</v>
          </cell>
          <cell r="C2738" t="str">
            <v>氟塑料自吸泵</v>
          </cell>
          <cell r="D2738" t="str">
            <v>50FZB-30L</v>
          </cell>
          <cell r="E2738">
            <v>6231.86</v>
          </cell>
          <cell r="F2738">
            <v>3739.2</v>
          </cell>
          <cell r="G2738">
            <v>2492.66</v>
          </cell>
          <cell r="H2738">
            <v>0</v>
          </cell>
          <cell r="I2738" t="str">
            <v>2019.12.30</v>
          </cell>
          <cell r="J2738" t="str">
            <v>96</v>
          </cell>
          <cell r="K2738" t="str">
            <v>精噁唑装置（合成三车间）</v>
          </cell>
          <cell r="L2738" t="str">
            <v>肥东合成分厂</v>
          </cell>
          <cell r="M2738" t="str">
            <v>肥东合成三车间</v>
          </cell>
          <cell r="N2738" t="str">
            <v>合肥市力达泵阀</v>
          </cell>
          <cell r="O2738" t="str">
            <v>62.32</v>
          </cell>
          <cell r="P2738" t="str">
            <v>747.84</v>
          </cell>
          <cell r="Q2738" t="str">
            <v>249.27</v>
          </cell>
          <cell r="R2738" t="str">
            <v>60</v>
          </cell>
          <cell r="S2738" t="str">
            <v>平均年限法(一)</v>
          </cell>
          <cell r="T2738" t="str">
            <v>在用</v>
          </cell>
          <cell r="U2738" t="str">
            <v>直接购入</v>
          </cell>
          <cell r="V2738" t="str">
            <v>王桂珍</v>
          </cell>
          <cell r="W2738" t="str">
            <v>2019.12.30</v>
          </cell>
          <cell r="X2738" t="str">
            <v>记--1565</v>
          </cell>
        </row>
        <row r="2738">
          <cell r="AA2738" t="str">
            <v>0326</v>
          </cell>
        </row>
        <row r="2739">
          <cell r="B2739" t="str">
            <v>030800247</v>
          </cell>
          <cell r="C2739" t="str">
            <v>搪玻璃搅拌器</v>
          </cell>
          <cell r="D2739" t="str">
            <v>5000L双层轴流</v>
          </cell>
          <cell r="E2739">
            <v>5575.22</v>
          </cell>
          <cell r="F2739">
            <v>3345</v>
          </cell>
          <cell r="G2739">
            <v>2230.22</v>
          </cell>
          <cell r="H2739">
            <v>0</v>
          </cell>
          <cell r="I2739" t="str">
            <v>2019.12.30</v>
          </cell>
          <cell r="J2739" t="str">
            <v>96</v>
          </cell>
          <cell r="K2739" t="str">
            <v>烟嘧装置（合成一车间）</v>
          </cell>
          <cell r="L2739" t="str">
            <v>肥东合成分厂</v>
          </cell>
          <cell r="M2739" t="str">
            <v>肥东合成一车间</v>
          </cell>
          <cell r="N2739" t="str">
            <v>临沂群业化工设备</v>
          </cell>
          <cell r="O2739" t="str">
            <v>55.75</v>
          </cell>
          <cell r="P2739" t="str">
            <v>669.00</v>
          </cell>
          <cell r="Q2739" t="str">
            <v>223.01</v>
          </cell>
          <cell r="R2739" t="str">
            <v>60</v>
          </cell>
          <cell r="S2739" t="str">
            <v>平均年限法(一)</v>
          </cell>
          <cell r="T2739" t="str">
            <v>在用</v>
          </cell>
          <cell r="U2739" t="str">
            <v>直接购入</v>
          </cell>
          <cell r="V2739" t="str">
            <v>王桂珍</v>
          </cell>
          <cell r="W2739" t="str">
            <v>2019.12.30</v>
          </cell>
          <cell r="X2739" t="str">
            <v>记--1569</v>
          </cell>
        </row>
        <row r="2739">
          <cell r="AA2739" t="str">
            <v>0308</v>
          </cell>
        </row>
        <row r="2740">
          <cell r="B2740" t="str">
            <v>030800248</v>
          </cell>
          <cell r="C2740" t="str">
            <v>搪玻璃搅拌器</v>
          </cell>
          <cell r="D2740" t="str">
            <v>5000L双层轴流</v>
          </cell>
          <cell r="E2740">
            <v>5575.22</v>
          </cell>
          <cell r="F2740">
            <v>3345</v>
          </cell>
          <cell r="G2740">
            <v>2230.22</v>
          </cell>
          <cell r="H2740">
            <v>0</v>
          </cell>
          <cell r="I2740" t="str">
            <v>2019.12.30</v>
          </cell>
          <cell r="J2740" t="str">
            <v>96</v>
          </cell>
          <cell r="K2740" t="str">
            <v>烟嘧装置（合成一车间）</v>
          </cell>
          <cell r="L2740" t="str">
            <v>肥东合成分厂</v>
          </cell>
          <cell r="M2740" t="str">
            <v>肥东合成一车间</v>
          </cell>
          <cell r="N2740" t="str">
            <v>临沂群业化工设备</v>
          </cell>
          <cell r="O2740" t="str">
            <v>55.75</v>
          </cell>
          <cell r="P2740" t="str">
            <v>669.00</v>
          </cell>
          <cell r="Q2740" t="str">
            <v>223.01</v>
          </cell>
          <cell r="R2740" t="str">
            <v>60</v>
          </cell>
          <cell r="S2740" t="str">
            <v>平均年限法(一)</v>
          </cell>
          <cell r="T2740" t="str">
            <v>在用</v>
          </cell>
          <cell r="U2740" t="str">
            <v>直接购入</v>
          </cell>
          <cell r="V2740" t="str">
            <v>王桂珍</v>
          </cell>
          <cell r="W2740" t="str">
            <v>2019.12.30</v>
          </cell>
          <cell r="X2740" t="str">
            <v>记--1569</v>
          </cell>
        </row>
        <row r="2740">
          <cell r="AA2740" t="str">
            <v>0308</v>
          </cell>
        </row>
        <row r="2741">
          <cell r="B2741" t="str">
            <v>030800249</v>
          </cell>
          <cell r="C2741" t="str">
            <v>搪玻璃搅拌器</v>
          </cell>
          <cell r="D2741" t="str">
            <v>5000L三层浆</v>
          </cell>
          <cell r="E2741">
            <v>2300.88</v>
          </cell>
          <cell r="F2741">
            <v>1380.6</v>
          </cell>
          <cell r="G2741">
            <v>920.28</v>
          </cell>
          <cell r="H2741">
            <v>0</v>
          </cell>
          <cell r="I2741" t="str">
            <v>2019.12.30</v>
          </cell>
          <cell r="J2741" t="str">
            <v>96</v>
          </cell>
          <cell r="K2741" t="str">
            <v>烟嘧装置（合成一车间）</v>
          </cell>
          <cell r="L2741" t="str">
            <v>肥东合成分厂</v>
          </cell>
          <cell r="M2741" t="str">
            <v>肥东合成一车间</v>
          </cell>
          <cell r="N2741" t="str">
            <v>临沂群业化工设备</v>
          </cell>
          <cell r="O2741" t="str">
            <v>23.01</v>
          </cell>
          <cell r="P2741" t="str">
            <v>276.12</v>
          </cell>
          <cell r="Q2741" t="str">
            <v>92.04</v>
          </cell>
          <cell r="R2741" t="str">
            <v>60</v>
          </cell>
          <cell r="S2741" t="str">
            <v>平均年限法(一)</v>
          </cell>
          <cell r="T2741" t="str">
            <v>在用</v>
          </cell>
          <cell r="U2741" t="str">
            <v>直接购入</v>
          </cell>
          <cell r="V2741" t="str">
            <v>王桂珍</v>
          </cell>
          <cell r="W2741" t="str">
            <v>2019.12.30</v>
          </cell>
          <cell r="X2741" t="str">
            <v>记--1569</v>
          </cell>
        </row>
        <row r="2741">
          <cell r="AA2741" t="str">
            <v>0308</v>
          </cell>
        </row>
        <row r="2742">
          <cell r="B2742" t="str">
            <v>030800250</v>
          </cell>
          <cell r="C2742" t="str">
            <v>搪玻璃搅拌器</v>
          </cell>
          <cell r="D2742" t="str">
            <v>5000L三层浆</v>
          </cell>
          <cell r="E2742">
            <v>2300.89</v>
          </cell>
          <cell r="F2742">
            <v>1380.6</v>
          </cell>
          <cell r="G2742">
            <v>920.29</v>
          </cell>
          <cell r="H2742">
            <v>0</v>
          </cell>
          <cell r="I2742" t="str">
            <v>2019.12.30</v>
          </cell>
          <cell r="J2742" t="str">
            <v>96</v>
          </cell>
          <cell r="K2742" t="str">
            <v>烟嘧装置（合成一车间）</v>
          </cell>
          <cell r="L2742" t="str">
            <v>肥东合成分厂</v>
          </cell>
          <cell r="M2742" t="str">
            <v>肥东合成一车间</v>
          </cell>
          <cell r="N2742" t="str">
            <v>临沂群业化工设备</v>
          </cell>
          <cell r="O2742" t="str">
            <v>23.01</v>
          </cell>
          <cell r="P2742" t="str">
            <v>276.12</v>
          </cell>
          <cell r="Q2742" t="str">
            <v>92.04</v>
          </cell>
          <cell r="R2742" t="str">
            <v>60</v>
          </cell>
          <cell r="S2742" t="str">
            <v>平均年限法(一)</v>
          </cell>
          <cell r="T2742" t="str">
            <v>在用</v>
          </cell>
          <cell r="U2742" t="str">
            <v>直接购入</v>
          </cell>
          <cell r="V2742" t="str">
            <v>王桂珍</v>
          </cell>
          <cell r="W2742" t="str">
            <v>2019.12.30</v>
          </cell>
          <cell r="X2742" t="str">
            <v>记--1569</v>
          </cell>
        </row>
        <row r="2742">
          <cell r="AA2742" t="str">
            <v>0308</v>
          </cell>
        </row>
        <row r="2743">
          <cell r="B2743" t="str">
            <v>030800251</v>
          </cell>
          <cell r="C2743" t="str">
            <v>搪玻璃搅拌器</v>
          </cell>
          <cell r="D2743" t="str">
            <v>3000L二层浆</v>
          </cell>
          <cell r="E2743">
            <v>1946.9</v>
          </cell>
          <cell r="F2743">
            <v>1168.2</v>
          </cell>
          <cell r="G2743">
            <v>778.7</v>
          </cell>
          <cell r="H2743">
            <v>0</v>
          </cell>
          <cell r="I2743" t="str">
            <v>2019.12.30</v>
          </cell>
          <cell r="J2743" t="str">
            <v>96</v>
          </cell>
          <cell r="K2743" t="str">
            <v>烟嘧装置（合成一车间）</v>
          </cell>
          <cell r="L2743" t="str">
            <v>肥东合成分厂</v>
          </cell>
          <cell r="M2743" t="str">
            <v>肥东合成一车间</v>
          </cell>
          <cell r="N2743" t="str">
            <v>临沂群业化工设备</v>
          </cell>
          <cell r="O2743" t="str">
            <v>19.47</v>
          </cell>
          <cell r="P2743" t="str">
            <v>233.64</v>
          </cell>
          <cell r="Q2743" t="str">
            <v>77.88</v>
          </cell>
          <cell r="R2743" t="str">
            <v>60</v>
          </cell>
          <cell r="S2743" t="str">
            <v>平均年限法(一)</v>
          </cell>
          <cell r="T2743" t="str">
            <v>在用</v>
          </cell>
          <cell r="U2743" t="str">
            <v>直接购入</v>
          </cell>
          <cell r="V2743" t="str">
            <v>王桂珍</v>
          </cell>
          <cell r="W2743" t="str">
            <v>2019.12.30</v>
          </cell>
          <cell r="X2743" t="str">
            <v>记--1569</v>
          </cell>
        </row>
        <row r="2743">
          <cell r="AA2743" t="str">
            <v>0308</v>
          </cell>
        </row>
        <row r="2744">
          <cell r="B2744" t="str">
            <v>030800252</v>
          </cell>
          <cell r="C2744" t="str">
            <v>搪玻璃搅拌器</v>
          </cell>
          <cell r="D2744" t="str">
            <v>3000L二层浆</v>
          </cell>
          <cell r="E2744">
            <v>1946.91</v>
          </cell>
          <cell r="F2744">
            <v>1168.2</v>
          </cell>
          <cell r="G2744">
            <v>778.71</v>
          </cell>
          <cell r="H2744">
            <v>0</v>
          </cell>
          <cell r="I2744" t="str">
            <v>2019.12.30</v>
          </cell>
          <cell r="J2744" t="str">
            <v>96</v>
          </cell>
          <cell r="K2744" t="str">
            <v>烟嘧装置（合成一车间）</v>
          </cell>
          <cell r="L2744" t="str">
            <v>肥东合成分厂</v>
          </cell>
          <cell r="M2744" t="str">
            <v>肥东合成一车间</v>
          </cell>
          <cell r="N2744" t="str">
            <v>临沂群业化工设备</v>
          </cell>
          <cell r="O2744" t="str">
            <v>19.47</v>
          </cell>
          <cell r="P2744" t="str">
            <v>233.64</v>
          </cell>
          <cell r="Q2744" t="str">
            <v>77.88</v>
          </cell>
          <cell r="R2744" t="str">
            <v>60</v>
          </cell>
          <cell r="S2744" t="str">
            <v>平均年限法(一)</v>
          </cell>
          <cell r="T2744" t="str">
            <v>在用</v>
          </cell>
          <cell r="U2744" t="str">
            <v>直接购入</v>
          </cell>
          <cell r="V2744" t="str">
            <v>王桂珍</v>
          </cell>
          <cell r="W2744" t="str">
            <v>2019.12.30</v>
          </cell>
          <cell r="X2744" t="str">
            <v>记--1569</v>
          </cell>
        </row>
        <row r="2744">
          <cell r="AA2744" t="str">
            <v>0308</v>
          </cell>
        </row>
        <row r="2745">
          <cell r="B2745" t="str">
            <v>031022812</v>
          </cell>
          <cell r="C2745" t="str">
            <v>四轴码垛机器人-自动化机器人成套设备（第七期）</v>
          </cell>
          <cell r="D2745" t="str">
            <v>TR-F120</v>
          </cell>
          <cell r="E2745">
            <v>194778.76</v>
          </cell>
          <cell r="F2745">
            <v>116867.4</v>
          </cell>
          <cell r="G2745">
            <v>77911.36</v>
          </cell>
          <cell r="H2745">
            <v>0</v>
          </cell>
          <cell r="I2745" t="str">
            <v>2019.12.31</v>
          </cell>
          <cell r="J2745" t="str">
            <v>96</v>
          </cell>
          <cell r="K2745" t="str">
            <v>剂型设备</v>
          </cell>
          <cell r="L2745" t="str">
            <v>肥东制剂分厂</v>
          </cell>
          <cell r="M2745" t="str">
            <v>肥东制剂11#车间B1、B2</v>
          </cell>
          <cell r="N2745" t="str">
            <v>合肥泰禾光电科技公司</v>
          </cell>
          <cell r="O2745" t="str">
            <v>1,947.79</v>
          </cell>
          <cell r="P2745" t="str">
            <v>23,373.48</v>
          </cell>
          <cell r="Q2745" t="str">
            <v>7,791.15</v>
          </cell>
          <cell r="R2745" t="str">
            <v>60</v>
          </cell>
          <cell r="S2745" t="str">
            <v>平均年限法(一)</v>
          </cell>
          <cell r="T2745" t="str">
            <v>在用</v>
          </cell>
          <cell r="U2745" t="str">
            <v>直接购入</v>
          </cell>
          <cell r="V2745" t="str">
            <v>王桂珍</v>
          </cell>
          <cell r="W2745" t="str">
            <v>2019.12.31</v>
          </cell>
          <cell r="X2745" t="str">
            <v>记--1567</v>
          </cell>
        </row>
        <row r="2745">
          <cell r="AA2745" t="str">
            <v>0310</v>
          </cell>
        </row>
        <row r="2746">
          <cell r="B2746" t="str">
            <v>031022813</v>
          </cell>
          <cell r="C2746" t="str">
            <v>纸箱海绵吸盘-自动化机器人成套设备（第七期）</v>
          </cell>
          <cell r="D2746" t="str">
            <v>TR-ZS01</v>
          </cell>
          <cell r="E2746">
            <v>22123.89</v>
          </cell>
          <cell r="F2746">
            <v>13274.4</v>
          </cell>
          <cell r="G2746">
            <v>8849.49</v>
          </cell>
          <cell r="H2746">
            <v>0</v>
          </cell>
          <cell r="I2746" t="str">
            <v>2019.12.31</v>
          </cell>
          <cell r="J2746" t="str">
            <v>96</v>
          </cell>
          <cell r="K2746" t="str">
            <v>剂型设备</v>
          </cell>
          <cell r="L2746" t="str">
            <v>肥东制剂分厂</v>
          </cell>
          <cell r="M2746" t="str">
            <v>肥东制剂11#车间B1、B2</v>
          </cell>
          <cell r="N2746" t="str">
            <v>合肥泰禾光电科技公司</v>
          </cell>
          <cell r="O2746" t="str">
            <v>221.24</v>
          </cell>
          <cell r="P2746" t="str">
            <v>2,654.88</v>
          </cell>
          <cell r="Q2746" t="str">
            <v>884.96</v>
          </cell>
          <cell r="R2746" t="str">
            <v>60</v>
          </cell>
          <cell r="S2746" t="str">
            <v>平均年限法(一)</v>
          </cell>
          <cell r="T2746" t="str">
            <v>在用</v>
          </cell>
          <cell r="U2746" t="str">
            <v>直接购入</v>
          </cell>
          <cell r="V2746" t="str">
            <v>王桂珍</v>
          </cell>
          <cell r="W2746" t="str">
            <v>2019.12.31</v>
          </cell>
          <cell r="X2746" t="str">
            <v>记--1567</v>
          </cell>
        </row>
        <row r="2746">
          <cell r="AA2746" t="str">
            <v>0310</v>
          </cell>
        </row>
        <row r="2747">
          <cell r="B2747" t="str">
            <v>031022814</v>
          </cell>
          <cell r="C2747" t="str">
            <v>码垛输送皮带缓存输送机-自动化机器人成套设备（第七期）</v>
          </cell>
          <cell r="D2747" t="str">
            <v>TR-HC01</v>
          </cell>
          <cell r="E2747">
            <v>5752.21</v>
          </cell>
          <cell r="F2747">
            <v>3451.2</v>
          </cell>
          <cell r="G2747">
            <v>2301.01</v>
          </cell>
          <cell r="H2747">
            <v>0</v>
          </cell>
          <cell r="I2747" t="str">
            <v>2019.12.31</v>
          </cell>
          <cell r="J2747" t="str">
            <v>96</v>
          </cell>
          <cell r="K2747" t="str">
            <v>剂型设备</v>
          </cell>
          <cell r="L2747" t="str">
            <v>肥东制剂分厂</v>
          </cell>
          <cell r="M2747" t="str">
            <v>肥东制剂11#车间B1、B2</v>
          </cell>
          <cell r="N2747" t="str">
            <v>合肥泰禾光电科技公司</v>
          </cell>
          <cell r="O2747" t="str">
            <v>57.52</v>
          </cell>
          <cell r="P2747" t="str">
            <v>690.24</v>
          </cell>
          <cell r="Q2747" t="str">
            <v>230.09</v>
          </cell>
          <cell r="R2747" t="str">
            <v>60</v>
          </cell>
          <cell r="S2747" t="str">
            <v>平均年限法(一)</v>
          </cell>
          <cell r="T2747" t="str">
            <v>在用</v>
          </cell>
          <cell r="U2747" t="str">
            <v>直接购入</v>
          </cell>
          <cell r="V2747" t="str">
            <v>王桂珍</v>
          </cell>
          <cell r="W2747" t="str">
            <v>2019.12.31</v>
          </cell>
          <cell r="X2747" t="str">
            <v>记--1567</v>
          </cell>
        </row>
        <row r="2747">
          <cell r="AA2747" t="str">
            <v>0310</v>
          </cell>
        </row>
        <row r="2748">
          <cell r="B2748" t="str">
            <v>031022815</v>
          </cell>
          <cell r="C2748" t="str">
            <v>顶升移栽机构-自动化机器人成套设备（第七期）</v>
          </cell>
          <cell r="D2748" t="str">
            <v>TR-DS01</v>
          </cell>
          <cell r="E2748">
            <v>11946.9</v>
          </cell>
          <cell r="F2748">
            <v>7168.2</v>
          </cell>
          <cell r="G2748">
            <v>4778.7</v>
          </cell>
          <cell r="H2748">
            <v>0</v>
          </cell>
          <cell r="I2748" t="str">
            <v>2019.12.31</v>
          </cell>
          <cell r="J2748" t="str">
            <v>96</v>
          </cell>
          <cell r="K2748" t="str">
            <v>剂型设备</v>
          </cell>
          <cell r="L2748" t="str">
            <v>肥东制剂分厂</v>
          </cell>
          <cell r="M2748" t="str">
            <v>肥东制剂11#车间B1、B2</v>
          </cell>
          <cell r="N2748" t="str">
            <v>合肥泰禾光电科技公司</v>
          </cell>
          <cell r="O2748" t="str">
            <v>119.47</v>
          </cell>
          <cell r="P2748" t="str">
            <v>1,433.64</v>
          </cell>
          <cell r="Q2748" t="str">
            <v>477.88</v>
          </cell>
          <cell r="R2748" t="str">
            <v>60</v>
          </cell>
          <cell r="S2748" t="str">
            <v>平均年限法(一)</v>
          </cell>
          <cell r="T2748" t="str">
            <v>在用</v>
          </cell>
          <cell r="U2748" t="str">
            <v>直接购入</v>
          </cell>
          <cell r="V2748" t="str">
            <v>王桂珍</v>
          </cell>
          <cell r="W2748" t="str">
            <v>2019.12.31</v>
          </cell>
          <cell r="X2748" t="str">
            <v>记--1567</v>
          </cell>
        </row>
        <row r="2748">
          <cell r="AA2748" t="str">
            <v>0310</v>
          </cell>
        </row>
        <row r="2749">
          <cell r="B2749" t="str">
            <v>031022816</v>
          </cell>
          <cell r="C2749" t="str">
            <v>顶升移栽机构-自动化机器人成套设备（第七期）</v>
          </cell>
          <cell r="D2749" t="str">
            <v>TR-DS01</v>
          </cell>
          <cell r="E2749">
            <v>11946.9</v>
          </cell>
          <cell r="F2749">
            <v>7168.2</v>
          </cell>
          <cell r="G2749">
            <v>4778.7</v>
          </cell>
          <cell r="H2749">
            <v>0</v>
          </cell>
          <cell r="I2749" t="str">
            <v>2019.12.31</v>
          </cell>
          <cell r="J2749" t="str">
            <v>96</v>
          </cell>
          <cell r="K2749" t="str">
            <v>剂型设备</v>
          </cell>
          <cell r="L2749" t="str">
            <v>肥东制剂分厂</v>
          </cell>
          <cell r="M2749" t="str">
            <v>肥东制剂11#车间B1、B2</v>
          </cell>
          <cell r="N2749" t="str">
            <v>合肥泰禾光电科技公司</v>
          </cell>
          <cell r="O2749" t="str">
            <v>119.47</v>
          </cell>
          <cell r="P2749" t="str">
            <v>1,433.64</v>
          </cell>
          <cell r="Q2749" t="str">
            <v>477.88</v>
          </cell>
          <cell r="R2749" t="str">
            <v>60</v>
          </cell>
          <cell r="S2749" t="str">
            <v>平均年限法(一)</v>
          </cell>
          <cell r="T2749" t="str">
            <v>在用</v>
          </cell>
          <cell r="U2749" t="str">
            <v>直接购入</v>
          </cell>
          <cell r="V2749" t="str">
            <v>王桂珍</v>
          </cell>
          <cell r="W2749" t="str">
            <v>2019.12.31</v>
          </cell>
          <cell r="X2749" t="str">
            <v>记--1567</v>
          </cell>
        </row>
        <row r="2749">
          <cell r="AA2749" t="str">
            <v>0310</v>
          </cell>
        </row>
        <row r="2750">
          <cell r="B2750" t="str">
            <v>031022817</v>
          </cell>
          <cell r="C2750" t="str">
            <v>过渡滚筒输送机1-自动化机器人成套设备（第七期）</v>
          </cell>
          <cell r="D2750" t="str">
            <v>TR-SS01</v>
          </cell>
          <cell r="E2750">
            <v>11061.95</v>
          </cell>
          <cell r="F2750">
            <v>6637.2</v>
          </cell>
          <cell r="G2750">
            <v>4424.75</v>
          </cell>
          <cell r="H2750">
            <v>0</v>
          </cell>
          <cell r="I2750" t="str">
            <v>2019.12.31</v>
          </cell>
          <cell r="J2750" t="str">
            <v>96</v>
          </cell>
          <cell r="K2750" t="str">
            <v>剂型设备</v>
          </cell>
          <cell r="L2750" t="str">
            <v>肥东制剂分厂</v>
          </cell>
          <cell r="M2750" t="str">
            <v>肥东制剂11#车间B1、B2</v>
          </cell>
          <cell r="N2750" t="str">
            <v>合肥泰禾光电科技公司</v>
          </cell>
          <cell r="O2750" t="str">
            <v>110.62</v>
          </cell>
          <cell r="P2750" t="str">
            <v>1,327.44</v>
          </cell>
          <cell r="Q2750" t="str">
            <v>442.48</v>
          </cell>
          <cell r="R2750" t="str">
            <v>60</v>
          </cell>
          <cell r="S2750" t="str">
            <v>平均年限法(一)</v>
          </cell>
          <cell r="T2750" t="str">
            <v>在用</v>
          </cell>
          <cell r="U2750" t="str">
            <v>直接购入</v>
          </cell>
          <cell r="V2750" t="str">
            <v>王桂珍</v>
          </cell>
          <cell r="W2750" t="str">
            <v>2019.12.31</v>
          </cell>
          <cell r="X2750" t="str">
            <v>记--1567</v>
          </cell>
        </row>
        <row r="2750">
          <cell r="AA2750" t="str">
            <v>0310</v>
          </cell>
        </row>
        <row r="2751">
          <cell r="B2751" t="str">
            <v>031022818</v>
          </cell>
          <cell r="C2751" t="str">
            <v>过渡滚筒输送机1-自动化机器人成套设备（第七期）</v>
          </cell>
          <cell r="D2751" t="str">
            <v>TR-SS01</v>
          </cell>
          <cell r="E2751">
            <v>11061.95</v>
          </cell>
          <cell r="F2751">
            <v>6637.2</v>
          </cell>
          <cell r="G2751">
            <v>4424.75</v>
          </cell>
          <cell r="H2751">
            <v>0</v>
          </cell>
          <cell r="I2751" t="str">
            <v>2019.12.31</v>
          </cell>
          <cell r="J2751" t="str">
            <v>96</v>
          </cell>
          <cell r="K2751" t="str">
            <v>剂型设备</v>
          </cell>
          <cell r="L2751" t="str">
            <v>肥东制剂分厂</v>
          </cell>
          <cell r="M2751" t="str">
            <v>肥东制剂11#车间B1、B2</v>
          </cell>
          <cell r="N2751" t="str">
            <v>合肥泰禾光电科技公司</v>
          </cell>
          <cell r="O2751" t="str">
            <v>110.62</v>
          </cell>
          <cell r="P2751" t="str">
            <v>1,327.44</v>
          </cell>
          <cell r="Q2751" t="str">
            <v>442.48</v>
          </cell>
          <cell r="R2751" t="str">
            <v>60</v>
          </cell>
          <cell r="S2751" t="str">
            <v>平均年限法(一)</v>
          </cell>
          <cell r="T2751" t="str">
            <v>在用</v>
          </cell>
          <cell r="U2751" t="str">
            <v>直接购入</v>
          </cell>
          <cell r="V2751" t="str">
            <v>王桂珍</v>
          </cell>
          <cell r="W2751" t="str">
            <v>2019.12.31</v>
          </cell>
          <cell r="X2751" t="str">
            <v>记--1567</v>
          </cell>
        </row>
        <row r="2751">
          <cell r="AA2751" t="str">
            <v>0310</v>
          </cell>
        </row>
        <row r="2752">
          <cell r="B2752" t="str">
            <v>031022819</v>
          </cell>
          <cell r="C2752" t="str">
            <v>过渡滚筒输送机2-自动化机器人成套设备（第七期）</v>
          </cell>
          <cell r="D2752" t="str">
            <v>TR-SS02</v>
          </cell>
          <cell r="E2752">
            <v>11061.95</v>
          </cell>
          <cell r="F2752">
            <v>6637.2</v>
          </cell>
          <cell r="G2752">
            <v>4424.75</v>
          </cell>
          <cell r="H2752">
            <v>0</v>
          </cell>
          <cell r="I2752" t="str">
            <v>2019.12.31</v>
          </cell>
          <cell r="J2752" t="str">
            <v>96</v>
          </cell>
          <cell r="K2752" t="str">
            <v>剂型设备</v>
          </cell>
          <cell r="L2752" t="str">
            <v>肥东制剂分厂</v>
          </cell>
          <cell r="M2752" t="str">
            <v>肥东制剂11#车间B1、B2</v>
          </cell>
          <cell r="N2752" t="str">
            <v>合肥泰禾光电科技公司</v>
          </cell>
          <cell r="O2752" t="str">
            <v>110.62</v>
          </cell>
          <cell r="P2752" t="str">
            <v>1,327.44</v>
          </cell>
          <cell r="Q2752" t="str">
            <v>442.48</v>
          </cell>
          <cell r="R2752" t="str">
            <v>60</v>
          </cell>
          <cell r="S2752" t="str">
            <v>平均年限法(一)</v>
          </cell>
          <cell r="T2752" t="str">
            <v>在用</v>
          </cell>
          <cell r="U2752" t="str">
            <v>直接购入</v>
          </cell>
          <cell r="V2752" t="str">
            <v>王桂珍</v>
          </cell>
          <cell r="W2752" t="str">
            <v>2019.12.31</v>
          </cell>
          <cell r="X2752" t="str">
            <v>记--1567</v>
          </cell>
        </row>
        <row r="2752">
          <cell r="AA2752" t="str">
            <v>0310</v>
          </cell>
        </row>
        <row r="2753">
          <cell r="B2753" t="str">
            <v>031022820</v>
          </cell>
          <cell r="C2753" t="str">
            <v>过渡滚筒输送机2-自动化机器人成套设备（第七期）</v>
          </cell>
          <cell r="D2753" t="str">
            <v>TR-SS02</v>
          </cell>
          <cell r="E2753">
            <v>11061.95</v>
          </cell>
          <cell r="F2753">
            <v>6637.2</v>
          </cell>
          <cell r="G2753">
            <v>4424.75</v>
          </cell>
          <cell r="H2753">
            <v>0</v>
          </cell>
          <cell r="I2753" t="str">
            <v>2019.12.31</v>
          </cell>
          <cell r="J2753" t="str">
            <v>96</v>
          </cell>
          <cell r="K2753" t="str">
            <v>剂型设备</v>
          </cell>
          <cell r="L2753" t="str">
            <v>肥东制剂分厂</v>
          </cell>
          <cell r="M2753" t="str">
            <v>肥东制剂11#车间B1、B2</v>
          </cell>
          <cell r="N2753" t="str">
            <v>合肥泰禾光电科技公司</v>
          </cell>
          <cell r="O2753" t="str">
            <v>110.62</v>
          </cell>
          <cell r="P2753" t="str">
            <v>1,327.44</v>
          </cell>
          <cell r="Q2753" t="str">
            <v>442.48</v>
          </cell>
          <cell r="R2753" t="str">
            <v>60</v>
          </cell>
          <cell r="S2753" t="str">
            <v>平均年限法(一)</v>
          </cell>
          <cell r="T2753" t="str">
            <v>在用</v>
          </cell>
          <cell r="U2753" t="str">
            <v>直接购入</v>
          </cell>
          <cell r="V2753" t="str">
            <v>王桂珍</v>
          </cell>
          <cell r="W2753" t="str">
            <v>2019.12.31</v>
          </cell>
          <cell r="X2753" t="str">
            <v>记--1567</v>
          </cell>
        </row>
        <row r="2753">
          <cell r="AA2753" t="str">
            <v>0310</v>
          </cell>
        </row>
        <row r="2754">
          <cell r="B2754" t="str">
            <v>031022821</v>
          </cell>
          <cell r="C2754" t="str">
            <v>电气部份-自动化机器人成套设备（第七期）</v>
          </cell>
          <cell r="D2754" t="str">
            <v>TR-SS02</v>
          </cell>
          <cell r="E2754">
            <v>44247.79</v>
          </cell>
          <cell r="F2754">
            <v>26548.8</v>
          </cell>
          <cell r="G2754">
            <v>17698.99</v>
          </cell>
          <cell r="H2754">
            <v>0</v>
          </cell>
          <cell r="I2754" t="str">
            <v>2019.12.31</v>
          </cell>
          <cell r="J2754" t="str">
            <v>96</v>
          </cell>
          <cell r="K2754" t="str">
            <v>剂型设备</v>
          </cell>
          <cell r="L2754" t="str">
            <v>肥东制剂分厂</v>
          </cell>
          <cell r="M2754" t="str">
            <v>肥东制剂11#车间B1、B2</v>
          </cell>
          <cell r="N2754" t="str">
            <v>合肥泰禾光电科技公司</v>
          </cell>
          <cell r="O2754" t="str">
            <v>442.48</v>
          </cell>
          <cell r="P2754" t="str">
            <v>5,309.76</v>
          </cell>
          <cell r="Q2754" t="str">
            <v>1,769.91</v>
          </cell>
          <cell r="R2754" t="str">
            <v>60</v>
          </cell>
          <cell r="S2754" t="str">
            <v>平均年限法(一)</v>
          </cell>
          <cell r="T2754" t="str">
            <v>在用</v>
          </cell>
          <cell r="U2754" t="str">
            <v>直接购入</v>
          </cell>
          <cell r="V2754" t="str">
            <v>王桂珍</v>
          </cell>
          <cell r="W2754" t="str">
            <v>2019.12.31</v>
          </cell>
          <cell r="X2754" t="str">
            <v>记--1567</v>
          </cell>
        </row>
        <row r="2754">
          <cell r="AA2754" t="str">
            <v>0310</v>
          </cell>
        </row>
        <row r="2755">
          <cell r="B2755" t="str">
            <v>040200277</v>
          </cell>
          <cell r="C2755" t="str">
            <v>惠普T530绘图仪（24英寸）</v>
          </cell>
          <cell r="D2755" t="str">
            <v>T530（24英寸）</v>
          </cell>
          <cell r="E2755">
            <v>11150.44</v>
          </cell>
          <cell r="F2755">
            <v>10347.78</v>
          </cell>
          <cell r="G2755">
            <v>802.66</v>
          </cell>
          <cell r="H2755">
            <v>0</v>
          </cell>
          <cell r="I2755" t="str">
            <v>2020.02.17</v>
          </cell>
          <cell r="J2755" t="str">
            <v>60</v>
          </cell>
          <cell r="K2755" t="str">
            <v>其他</v>
          </cell>
          <cell r="L2755" t="str">
            <v>技术工程部</v>
          </cell>
          <cell r="M2755" t="str">
            <v>肥东分厂技术工程部</v>
          </cell>
          <cell r="N2755" t="str">
            <v>合肥德众科技有限公司</v>
          </cell>
          <cell r="O2755" t="str">
            <v>178.41</v>
          </cell>
          <cell r="P2755" t="str">
            <v>2,140.92</v>
          </cell>
          <cell r="Q2755" t="str">
            <v>446.02</v>
          </cell>
          <cell r="R2755" t="str">
            <v>58</v>
          </cell>
          <cell r="S2755" t="str">
            <v>平均年限法(一)</v>
          </cell>
          <cell r="T2755" t="str">
            <v>在用</v>
          </cell>
          <cell r="U2755" t="str">
            <v>直接购入</v>
          </cell>
          <cell r="V2755" t="str">
            <v>王桂珍</v>
          </cell>
          <cell r="W2755" t="str">
            <v>2020.02.17</v>
          </cell>
          <cell r="X2755" t="str">
            <v>记--76</v>
          </cell>
        </row>
        <row r="2755">
          <cell r="AA2755" t="str">
            <v>0409</v>
          </cell>
        </row>
        <row r="2756">
          <cell r="B2756" t="str">
            <v>040300095</v>
          </cell>
          <cell r="C2756" t="str">
            <v>打印机HP136a</v>
          </cell>
          <cell r="D2756" t="str">
            <v>HP136a</v>
          </cell>
          <cell r="E2756">
            <v>1017.7</v>
          </cell>
          <cell r="F2756">
            <v>944.24</v>
          </cell>
          <cell r="G2756">
            <v>73.46</v>
          </cell>
          <cell r="H2756">
            <v>0</v>
          </cell>
          <cell r="I2756" t="str">
            <v>2020.02.17</v>
          </cell>
          <cell r="J2756" t="str">
            <v>60</v>
          </cell>
          <cell r="K2756" t="str">
            <v>打印机</v>
          </cell>
          <cell r="L2756" t="str">
            <v>物流中心</v>
          </cell>
          <cell r="M2756" t="str">
            <v>肥东企管部</v>
          </cell>
          <cell r="N2756" t="str">
            <v>合肥德众科技有限公司</v>
          </cell>
          <cell r="O2756" t="str">
            <v>16.28</v>
          </cell>
          <cell r="P2756" t="str">
            <v>195.36</v>
          </cell>
          <cell r="Q2756" t="str">
            <v>40.71</v>
          </cell>
          <cell r="R2756" t="str">
            <v>58</v>
          </cell>
          <cell r="S2756" t="str">
            <v>平均年限法(一)</v>
          </cell>
          <cell r="T2756" t="str">
            <v>在用</v>
          </cell>
          <cell r="U2756" t="str">
            <v>直接购入</v>
          </cell>
          <cell r="V2756" t="str">
            <v>王桂珍</v>
          </cell>
          <cell r="W2756" t="str">
            <v>2020.02.17</v>
          </cell>
          <cell r="X2756" t="str">
            <v>记--76</v>
          </cell>
        </row>
        <row r="2756">
          <cell r="AA2756" t="str">
            <v>0403</v>
          </cell>
        </row>
        <row r="2757">
          <cell r="B2757" t="str">
            <v>030500054</v>
          </cell>
          <cell r="C2757" t="str">
            <v>绝缘安全工具柜</v>
          </cell>
          <cell r="D2757" t="str">
            <v>2000*1100*600</v>
          </cell>
          <cell r="E2757">
            <v>1946.9</v>
          </cell>
          <cell r="F2757">
            <v>1129.26</v>
          </cell>
          <cell r="G2757">
            <v>817.64</v>
          </cell>
          <cell r="H2757">
            <v>0</v>
          </cell>
          <cell r="I2757" t="str">
            <v>2020.02.29</v>
          </cell>
          <cell r="J2757" t="str">
            <v>96</v>
          </cell>
          <cell r="K2757" t="str">
            <v>电力设备</v>
          </cell>
          <cell r="L2757" t="str">
            <v>肥东合成分厂</v>
          </cell>
          <cell r="M2757" t="str">
            <v>肥东分厂电仪组</v>
          </cell>
          <cell r="N2757" t="str">
            <v>合肥大华自控成套设备</v>
          </cell>
          <cell r="O2757" t="str">
            <v>19.47</v>
          </cell>
          <cell r="P2757" t="str">
            <v>233.64</v>
          </cell>
          <cell r="Q2757" t="str">
            <v>77.88</v>
          </cell>
          <cell r="R2757" t="str">
            <v>58</v>
          </cell>
          <cell r="S2757" t="str">
            <v>平均年限法(一)</v>
          </cell>
          <cell r="T2757" t="str">
            <v>在用</v>
          </cell>
          <cell r="U2757" t="str">
            <v>直接购入</v>
          </cell>
          <cell r="V2757" t="str">
            <v>王桂珍</v>
          </cell>
          <cell r="W2757" t="str">
            <v>2020.02.29</v>
          </cell>
          <cell r="X2757" t="str">
            <v>记--196</v>
          </cell>
        </row>
        <row r="2757">
          <cell r="AA2757" t="str">
            <v>0305</v>
          </cell>
        </row>
        <row r="2758">
          <cell r="B2758" t="str">
            <v>030500055</v>
          </cell>
          <cell r="C2758" t="str">
            <v>绝缘安全工具柜</v>
          </cell>
          <cell r="D2758" t="str">
            <v>2000*1100*600</v>
          </cell>
          <cell r="E2758">
            <v>1946.91</v>
          </cell>
          <cell r="F2758">
            <v>1129.26</v>
          </cell>
          <cell r="G2758">
            <v>817.65</v>
          </cell>
          <cell r="H2758">
            <v>0</v>
          </cell>
          <cell r="I2758" t="str">
            <v>2020.02.29</v>
          </cell>
          <cell r="J2758" t="str">
            <v>96</v>
          </cell>
          <cell r="K2758" t="str">
            <v>电力设备</v>
          </cell>
          <cell r="L2758" t="str">
            <v>肥东合成分厂</v>
          </cell>
          <cell r="M2758" t="str">
            <v>肥东分厂电仪组</v>
          </cell>
          <cell r="N2758" t="str">
            <v>合肥大华自控成套设备</v>
          </cell>
          <cell r="O2758" t="str">
            <v>19.47</v>
          </cell>
          <cell r="P2758" t="str">
            <v>233.64</v>
          </cell>
          <cell r="Q2758" t="str">
            <v>77.88</v>
          </cell>
          <cell r="R2758" t="str">
            <v>58</v>
          </cell>
          <cell r="S2758" t="str">
            <v>平均年限法(一)</v>
          </cell>
          <cell r="T2758" t="str">
            <v>在用</v>
          </cell>
          <cell r="U2758" t="str">
            <v>直接购入</v>
          </cell>
          <cell r="V2758" t="str">
            <v>王桂珍</v>
          </cell>
          <cell r="W2758" t="str">
            <v>2020.02.29</v>
          </cell>
          <cell r="X2758" t="str">
            <v>记--196</v>
          </cell>
        </row>
        <row r="2758">
          <cell r="AA2758" t="str">
            <v>0305</v>
          </cell>
        </row>
        <row r="2759">
          <cell r="B2759" t="str">
            <v>030200212</v>
          </cell>
          <cell r="C2759" t="str">
            <v>真空泵</v>
          </cell>
          <cell r="D2759" t="str">
            <v>WLW-200BC</v>
          </cell>
          <cell r="E2759">
            <v>20796.46</v>
          </cell>
          <cell r="F2759">
            <v>12061.68</v>
          </cell>
          <cell r="G2759">
            <v>8734.78</v>
          </cell>
          <cell r="H2759">
            <v>0</v>
          </cell>
          <cell r="I2759" t="str">
            <v>2020.02.29</v>
          </cell>
          <cell r="J2759" t="str">
            <v>96</v>
          </cell>
          <cell r="K2759" t="str">
            <v>污水设备</v>
          </cell>
          <cell r="L2759" t="str">
            <v>肥东合成分厂</v>
          </cell>
          <cell r="M2759" t="str">
            <v>肥东合成污水站</v>
          </cell>
          <cell r="N2759" t="str">
            <v>南通市威士真空设备公</v>
          </cell>
          <cell r="O2759" t="str">
            <v>207.96</v>
          </cell>
          <cell r="P2759" t="str">
            <v>2,495.52</v>
          </cell>
          <cell r="Q2759" t="str">
            <v>831.86</v>
          </cell>
          <cell r="R2759" t="str">
            <v>58</v>
          </cell>
          <cell r="S2759" t="str">
            <v>平均年限法(一)</v>
          </cell>
          <cell r="T2759" t="str">
            <v>在用</v>
          </cell>
          <cell r="U2759" t="str">
            <v>直接购入</v>
          </cell>
          <cell r="V2759" t="str">
            <v>王桂珍</v>
          </cell>
          <cell r="W2759" t="str">
            <v>2020.02.29</v>
          </cell>
          <cell r="X2759" t="str">
            <v>记--431</v>
          </cell>
        </row>
        <row r="2759">
          <cell r="AA2759" t="str">
            <v>0302</v>
          </cell>
        </row>
        <row r="2760">
          <cell r="B2760" t="str">
            <v>030200213</v>
          </cell>
          <cell r="C2760" t="str">
            <v>氟塑料自吸泵</v>
          </cell>
          <cell r="D2760" t="str">
            <v>80FZB-45L</v>
          </cell>
          <cell r="E2760">
            <v>10796.46</v>
          </cell>
          <cell r="F2760">
            <v>6261.68</v>
          </cell>
          <cell r="G2760">
            <v>4534.78</v>
          </cell>
          <cell r="H2760">
            <v>0</v>
          </cell>
          <cell r="I2760" t="str">
            <v>2020.02.29</v>
          </cell>
          <cell r="J2760" t="str">
            <v>96</v>
          </cell>
          <cell r="K2760" t="str">
            <v>污水设备</v>
          </cell>
          <cell r="L2760" t="str">
            <v>肥东合成分厂</v>
          </cell>
          <cell r="M2760" t="str">
            <v>肥东合成污水站</v>
          </cell>
          <cell r="N2760" t="str">
            <v>安徽通能泵阀销售</v>
          </cell>
          <cell r="O2760" t="str">
            <v>107.96</v>
          </cell>
          <cell r="P2760" t="str">
            <v>1,295.52</v>
          </cell>
          <cell r="Q2760" t="str">
            <v>431.86</v>
          </cell>
          <cell r="R2760" t="str">
            <v>58</v>
          </cell>
          <cell r="S2760" t="str">
            <v>平均年限法(一)</v>
          </cell>
          <cell r="T2760" t="str">
            <v>在用</v>
          </cell>
          <cell r="U2760" t="str">
            <v>直接购入</v>
          </cell>
          <cell r="V2760" t="str">
            <v>王桂珍</v>
          </cell>
          <cell r="W2760" t="str">
            <v>2020.02.29</v>
          </cell>
          <cell r="X2760" t="str">
            <v>记--433</v>
          </cell>
        </row>
        <row r="2760">
          <cell r="AA2760" t="str">
            <v>0302</v>
          </cell>
        </row>
        <row r="2761">
          <cell r="B2761" t="str">
            <v>040900531</v>
          </cell>
          <cell r="C2761" t="str">
            <v>室外全彩防水箱体LED显示屏</v>
          </cell>
        </row>
        <row r="2761">
          <cell r="E2761">
            <v>61946.9</v>
          </cell>
          <cell r="F2761">
            <v>57486.7</v>
          </cell>
          <cell r="G2761">
            <v>4460.2</v>
          </cell>
          <cell r="H2761">
            <v>0</v>
          </cell>
          <cell r="I2761" t="str">
            <v>2020.02.29</v>
          </cell>
          <cell r="J2761" t="str">
            <v>60</v>
          </cell>
          <cell r="K2761" t="str">
            <v>其他</v>
          </cell>
          <cell r="L2761" t="str">
            <v>公司</v>
          </cell>
          <cell r="M2761" t="str">
            <v>肥东南门广场</v>
          </cell>
          <cell r="N2761" t="str">
            <v>合肥恩迪光电科技</v>
          </cell>
          <cell r="O2761" t="str">
            <v>991.15</v>
          </cell>
          <cell r="P2761" t="str">
            <v>11,893.80</v>
          </cell>
          <cell r="Q2761" t="str">
            <v>2,477.88</v>
          </cell>
          <cell r="R2761" t="str">
            <v>58</v>
          </cell>
          <cell r="S2761" t="str">
            <v>平均年限法(一)</v>
          </cell>
          <cell r="T2761" t="str">
            <v>在用</v>
          </cell>
          <cell r="U2761" t="str">
            <v>直接购入</v>
          </cell>
          <cell r="V2761" t="str">
            <v>王桂珍</v>
          </cell>
          <cell r="W2761" t="str">
            <v>2020.02.29</v>
          </cell>
          <cell r="X2761" t="str">
            <v>记--435</v>
          </cell>
        </row>
        <row r="2761">
          <cell r="AA2761" t="str">
            <v>0409</v>
          </cell>
        </row>
        <row r="2762">
          <cell r="B2762" t="str">
            <v>030800253</v>
          </cell>
          <cell r="C2762" t="str">
            <v>自动下料离心机</v>
          </cell>
          <cell r="D2762" t="str">
            <v>PLD1600NF（22050</v>
          </cell>
          <cell r="E2762">
            <v>405309.73</v>
          </cell>
          <cell r="F2762">
            <v>235079.8</v>
          </cell>
          <cell r="G2762">
            <v>170229.93</v>
          </cell>
          <cell r="H2762">
            <v>0</v>
          </cell>
          <cell r="I2762" t="str">
            <v>2020.02.29</v>
          </cell>
          <cell r="J2762" t="str">
            <v>96</v>
          </cell>
          <cell r="K2762" t="str">
            <v>烟嘧装置（合成一车间）</v>
          </cell>
          <cell r="L2762" t="str">
            <v>肥东合成分厂</v>
          </cell>
          <cell r="M2762" t="str">
            <v>肥东合成一车间</v>
          </cell>
          <cell r="N2762" t="str">
            <v>江苏华大离心机制造公</v>
          </cell>
          <cell r="O2762" t="str">
            <v>4,053.10</v>
          </cell>
          <cell r="P2762" t="str">
            <v>48,637.20</v>
          </cell>
          <cell r="Q2762" t="str">
            <v>16,212.39</v>
          </cell>
          <cell r="R2762" t="str">
            <v>58</v>
          </cell>
          <cell r="S2762" t="str">
            <v>平均年限法(一)</v>
          </cell>
          <cell r="T2762" t="str">
            <v>在用</v>
          </cell>
          <cell r="U2762" t="str">
            <v>直接购入</v>
          </cell>
          <cell r="V2762" t="str">
            <v>王桂珍</v>
          </cell>
          <cell r="W2762" t="str">
            <v>2020.02.29</v>
          </cell>
          <cell r="X2762" t="str">
            <v>记--437</v>
          </cell>
        </row>
        <row r="2762">
          <cell r="AA2762" t="str">
            <v>0308</v>
          </cell>
        </row>
        <row r="2763">
          <cell r="B2763" t="str">
            <v>030700312</v>
          </cell>
          <cell r="C2763" t="str">
            <v>计量罐500L</v>
          </cell>
          <cell r="D2763" t="str">
            <v>800*1000*%mm</v>
          </cell>
          <cell r="E2763">
            <v>6548.67</v>
          </cell>
          <cell r="F2763">
            <v>3798.42</v>
          </cell>
          <cell r="G2763">
            <v>2750.25</v>
          </cell>
          <cell r="H2763">
            <v>0</v>
          </cell>
          <cell r="I2763" t="str">
            <v>2020.02.29</v>
          </cell>
          <cell r="J2763" t="str">
            <v>96</v>
          </cell>
          <cell r="K2763" t="str">
            <v>精喹装置（合成二车间）</v>
          </cell>
          <cell r="L2763" t="str">
            <v>肥东合成分厂</v>
          </cell>
          <cell r="M2763" t="str">
            <v>肥东合成二车间</v>
          </cell>
          <cell r="N2763" t="str">
            <v>无锡市煜伟石化</v>
          </cell>
          <cell r="O2763" t="str">
            <v>65.49</v>
          </cell>
          <cell r="P2763" t="str">
            <v>785.88</v>
          </cell>
          <cell r="Q2763" t="str">
            <v>261.95</v>
          </cell>
          <cell r="R2763" t="str">
            <v>58</v>
          </cell>
          <cell r="S2763" t="str">
            <v>平均年限法(一)</v>
          </cell>
          <cell r="T2763" t="str">
            <v>在用</v>
          </cell>
          <cell r="U2763" t="str">
            <v>直接购入</v>
          </cell>
          <cell r="V2763" t="str">
            <v>王桂珍</v>
          </cell>
          <cell r="W2763" t="str">
            <v>2020.02.29</v>
          </cell>
          <cell r="X2763" t="str">
            <v>记--439</v>
          </cell>
        </row>
        <row r="2763">
          <cell r="AA2763" t="str">
            <v>0307</v>
          </cell>
        </row>
        <row r="2764">
          <cell r="B2764" t="str">
            <v>030700313</v>
          </cell>
          <cell r="C2764" t="str">
            <v>计量罐500L</v>
          </cell>
          <cell r="D2764" t="str">
            <v>800*1000*5mm</v>
          </cell>
          <cell r="E2764">
            <v>6548.68</v>
          </cell>
          <cell r="F2764">
            <v>3798.42</v>
          </cell>
          <cell r="G2764">
            <v>2750.26</v>
          </cell>
          <cell r="H2764">
            <v>0</v>
          </cell>
          <cell r="I2764" t="str">
            <v>2020.02.29</v>
          </cell>
          <cell r="J2764" t="str">
            <v>96</v>
          </cell>
          <cell r="K2764" t="str">
            <v>精喹装置（合成二车间）</v>
          </cell>
          <cell r="L2764" t="str">
            <v>肥东合成分厂</v>
          </cell>
          <cell r="M2764" t="str">
            <v>肥东合成二车间</v>
          </cell>
          <cell r="N2764" t="str">
            <v>无锡市煜伟石化装备</v>
          </cell>
          <cell r="O2764" t="str">
            <v>65.49</v>
          </cell>
          <cell r="P2764" t="str">
            <v>785.88</v>
          </cell>
          <cell r="Q2764" t="str">
            <v>261.95</v>
          </cell>
          <cell r="R2764" t="str">
            <v>58</v>
          </cell>
          <cell r="S2764" t="str">
            <v>平均年限法(一)</v>
          </cell>
          <cell r="T2764" t="str">
            <v>在用</v>
          </cell>
          <cell r="U2764" t="str">
            <v>直接购入</v>
          </cell>
          <cell r="V2764" t="str">
            <v>王桂珍</v>
          </cell>
          <cell r="W2764" t="str">
            <v>2020.02.29</v>
          </cell>
          <cell r="X2764" t="str">
            <v>记--439</v>
          </cell>
        </row>
        <row r="2764">
          <cell r="AA2764" t="str">
            <v>0307</v>
          </cell>
        </row>
        <row r="2765">
          <cell r="B2765" t="str">
            <v>031022822</v>
          </cell>
          <cell r="C2765" t="str">
            <v>全自动回转式旋盖机</v>
          </cell>
          <cell r="D2765" t="str">
            <v>FX-6AS</v>
          </cell>
          <cell r="E2765">
            <v>150442.48</v>
          </cell>
          <cell r="F2765">
            <v>87256.36</v>
          </cell>
          <cell r="G2765">
            <v>63186.12</v>
          </cell>
          <cell r="H2765">
            <v>0</v>
          </cell>
          <cell r="I2765" t="str">
            <v>2020.02.29</v>
          </cell>
          <cell r="J2765" t="str">
            <v>96</v>
          </cell>
          <cell r="K2765" t="str">
            <v>剂型设备</v>
          </cell>
          <cell r="L2765" t="str">
            <v>肥东制剂分厂</v>
          </cell>
          <cell r="M2765" t="str">
            <v>肥东制剂14#车间</v>
          </cell>
          <cell r="N2765" t="str">
            <v>江苏金旺智能科技公司</v>
          </cell>
          <cell r="O2765" t="str">
            <v>1,504.42</v>
          </cell>
          <cell r="P2765" t="str">
            <v>18,053.04</v>
          </cell>
          <cell r="Q2765" t="str">
            <v>6,017.70</v>
          </cell>
          <cell r="R2765" t="str">
            <v>58</v>
          </cell>
          <cell r="S2765" t="str">
            <v>平均年限法(一)</v>
          </cell>
          <cell r="T2765" t="str">
            <v>在用</v>
          </cell>
          <cell r="U2765" t="str">
            <v>直接购入</v>
          </cell>
          <cell r="V2765" t="str">
            <v>王桂珍</v>
          </cell>
          <cell r="W2765" t="str">
            <v>2020.02.29</v>
          </cell>
          <cell r="X2765" t="str">
            <v>记--441</v>
          </cell>
        </row>
        <row r="2765">
          <cell r="AA2765" t="str">
            <v>0310</v>
          </cell>
        </row>
        <row r="2766">
          <cell r="B2766" t="str">
            <v>031700055</v>
          </cell>
          <cell r="C2766" t="str">
            <v>搅拌釜500L</v>
          </cell>
          <cell r="D2766" t="str">
            <v>500L</v>
          </cell>
          <cell r="E2766">
            <v>20353.98</v>
          </cell>
          <cell r="F2766">
            <v>11805.32</v>
          </cell>
          <cell r="G2766">
            <v>8548.66</v>
          </cell>
          <cell r="H2766">
            <v>0</v>
          </cell>
          <cell r="I2766" t="str">
            <v>2020.02.29</v>
          </cell>
          <cell r="J2766" t="str">
            <v>96</v>
          </cell>
          <cell r="K2766" t="str">
            <v>微胶囊装置--肥东分厂</v>
          </cell>
          <cell r="L2766" t="str">
            <v>肥东制剂分厂</v>
          </cell>
          <cell r="M2766" t="str">
            <v>肥东制剂微胶囊车间</v>
          </cell>
          <cell r="N2766" t="str">
            <v>南通吉本机械公司</v>
          </cell>
          <cell r="O2766" t="str">
            <v>203.54</v>
          </cell>
          <cell r="P2766" t="str">
            <v>2,442.48</v>
          </cell>
          <cell r="Q2766" t="str">
            <v>814.16</v>
          </cell>
          <cell r="R2766" t="str">
            <v>58</v>
          </cell>
          <cell r="S2766" t="str">
            <v>平均年限法(一)</v>
          </cell>
          <cell r="T2766" t="str">
            <v>在用</v>
          </cell>
          <cell r="U2766" t="str">
            <v>直接购入</v>
          </cell>
          <cell r="V2766" t="str">
            <v>王桂珍</v>
          </cell>
          <cell r="W2766" t="str">
            <v>2020.02.29</v>
          </cell>
          <cell r="X2766" t="str">
            <v>记--443</v>
          </cell>
        </row>
        <row r="2766">
          <cell r="AA2766" t="str">
            <v>0317</v>
          </cell>
        </row>
        <row r="2767">
          <cell r="B2767" t="str">
            <v>032400015</v>
          </cell>
          <cell r="C2767" t="str">
            <v>铝合金隔断（11-12#车间）</v>
          </cell>
          <cell r="D2767" t="str">
            <v>铝合金</v>
          </cell>
          <cell r="E2767">
            <v>104566.33</v>
          </cell>
          <cell r="F2767">
            <v>60648.28</v>
          </cell>
          <cell r="G2767">
            <v>43918.05</v>
          </cell>
          <cell r="H2767">
            <v>0</v>
          </cell>
          <cell r="I2767" t="str">
            <v>2020.02.29</v>
          </cell>
          <cell r="J2767" t="str">
            <v>96</v>
          </cell>
          <cell r="K2767" t="str">
            <v>公用设备</v>
          </cell>
          <cell r="L2767" t="str">
            <v>肥东制剂分厂</v>
          </cell>
          <cell r="M2767" t="str">
            <v>肥东制剂11-12#车间</v>
          </cell>
          <cell r="N2767" t="str">
            <v>合肥瑶海区艺固不锈钢</v>
          </cell>
          <cell r="O2767" t="str">
            <v>1,045.66</v>
          </cell>
          <cell r="P2767" t="str">
            <v>12,547.92</v>
          </cell>
          <cell r="Q2767" t="str">
            <v>4,182.65</v>
          </cell>
          <cell r="R2767" t="str">
            <v>58</v>
          </cell>
          <cell r="S2767" t="str">
            <v>平均年限法(一)</v>
          </cell>
          <cell r="T2767" t="str">
            <v>在用</v>
          </cell>
          <cell r="U2767" t="str">
            <v>直接购入</v>
          </cell>
          <cell r="V2767" t="str">
            <v>王桂珍</v>
          </cell>
          <cell r="W2767" t="str">
            <v>2020.02.29</v>
          </cell>
          <cell r="X2767" t="str">
            <v>记--445</v>
          </cell>
        </row>
        <row r="2767">
          <cell r="AA2767" t="str">
            <v>0324</v>
          </cell>
        </row>
        <row r="2768">
          <cell r="B2768" t="str">
            <v>032500084</v>
          </cell>
          <cell r="C2768" t="str">
            <v>气动隔膜泵</v>
          </cell>
          <cell r="D2768" t="str">
            <v>QBY-50FF</v>
          </cell>
          <cell r="E2768">
            <v>8318.58</v>
          </cell>
          <cell r="F2768">
            <v>4825.02</v>
          </cell>
          <cell r="G2768">
            <v>3493.56</v>
          </cell>
          <cell r="H2768">
            <v>0</v>
          </cell>
          <cell r="I2768" t="str">
            <v>2020.02.29</v>
          </cell>
          <cell r="J2768" t="str">
            <v>96</v>
          </cell>
          <cell r="K2768" t="str">
            <v>苯磺隆装置（合成四车间）</v>
          </cell>
          <cell r="L2768" t="str">
            <v>肥东合成分厂</v>
          </cell>
          <cell r="M2768" t="str">
            <v>肥东合成四车间</v>
          </cell>
          <cell r="N2768" t="str">
            <v>上海华工水泵厂</v>
          </cell>
          <cell r="O2768" t="str">
            <v>83.19</v>
          </cell>
          <cell r="P2768" t="str">
            <v>998.28</v>
          </cell>
          <cell r="Q2768" t="str">
            <v>332.74</v>
          </cell>
          <cell r="R2768" t="str">
            <v>58</v>
          </cell>
          <cell r="S2768" t="str">
            <v>平均年限法(一)</v>
          </cell>
          <cell r="T2768" t="str">
            <v>在用</v>
          </cell>
          <cell r="U2768" t="str">
            <v>直接购入</v>
          </cell>
          <cell r="V2768" t="str">
            <v>王桂珍</v>
          </cell>
          <cell r="W2768" t="str">
            <v>2020.02.29</v>
          </cell>
          <cell r="X2768" t="str">
            <v>记--447</v>
          </cell>
        </row>
        <row r="2768">
          <cell r="AA2768" t="str">
            <v>0325</v>
          </cell>
        </row>
        <row r="2769">
          <cell r="B2769" t="str">
            <v>032600015</v>
          </cell>
          <cell r="C2769" t="str">
            <v>储槽</v>
          </cell>
          <cell r="D2769" t="str">
            <v>V206 V0214 V0230 V0236 0.53碳钢</v>
          </cell>
          <cell r="E2769">
            <v>28761.06</v>
          </cell>
          <cell r="F2769">
            <v>16681.38</v>
          </cell>
          <cell r="G2769">
            <v>12079.68</v>
          </cell>
          <cell r="H2769">
            <v>0</v>
          </cell>
          <cell r="I2769" t="str">
            <v>2020.02.29</v>
          </cell>
          <cell r="J2769" t="str">
            <v>96</v>
          </cell>
          <cell r="K2769" t="str">
            <v>精噁唑装置（合成三车间）</v>
          </cell>
          <cell r="L2769" t="str">
            <v>肥东合成分厂</v>
          </cell>
          <cell r="M2769" t="str">
            <v>肥东合成精噁唑车间</v>
          </cell>
          <cell r="N2769" t="str">
            <v>无锡市煜伟石化</v>
          </cell>
          <cell r="O2769" t="str">
            <v>287.61</v>
          </cell>
          <cell r="P2769" t="str">
            <v>3,451.32</v>
          </cell>
          <cell r="Q2769" t="str">
            <v>1,150.44</v>
          </cell>
          <cell r="R2769" t="str">
            <v>58</v>
          </cell>
          <cell r="S2769" t="str">
            <v>平均年限法(一)</v>
          </cell>
          <cell r="T2769" t="str">
            <v>在用</v>
          </cell>
          <cell r="U2769" t="str">
            <v>直接购入</v>
          </cell>
          <cell r="V2769" t="str">
            <v>王桂珍</v>
          </cell>
          <cell r="W2769" t="str">
            <v>2020.02.29</v>
          </cell>
          <cell r="X2769" t="str">
            <v>记--477</v>
          </cell>
        </row>
        <row r="2769">
          <cell r="AA2769" t="str">
            <v>0326</v>
          </cell>
        </row>
        <row r="2770">
          <cell r="B2770" t="str">
            <v>032600016</v>
          </cell>
          <cell r="C2770" t="str">
            <v>储槽</v>
          </cell>
          <cell r="D2770" t="str">
            <v>V206 V0214 V0230 V0236 0.53碳钢</v>
          </cell>
          <cell r="E2770">
            <v>28761.06</v>
          </cell>
          <cell r="F2770">
            <v>16681.38</v>
          </cell>
          <cell r="G2770">
            <v>12079.68</v>
          </cell>
          <cell r="H2770">
            <v>0</v>
          </cell>
          <cell r="I2770" t="str">
            <v>2020.02.29</v>
          </cell>
          <cell r="J2770" t="str">
            <v>96</v>
          </cell>
          <cell r="K2770" t="str">
            <v>精噁唑装置（合成三车间）</v>
          </cell>
          <cell r="L2770" t="str">
            <v>肥东合成分厂</v>
          </cell>
          <cell r="M2770" t="str">
            <v>肥东合成精噁唑车间</v>
          </cell>
          <cell r="N2770" t="str">
            <v>无锡市煜伟石化</v>
          </cell>
          <cell r="O2770" t="str">
            <v>287.61</v>
          </cell>
          <cell r="P2770" t="str">
            <v>3,451.32</v>
          </cell>
          <cell r="Q2770" t="str">
            <v>1,150.44</v>
          </cell>
          <cell r="R2770" t="str">
            <v>58</v>
          </cell>
          <cell r="S2770" t="str">
            <v>平均年限法(一)</v>
          </cell>
          <cell r="T2770" t="str">
            <v>在用</v>
          </cell>
          <cell r="U2770" t="str">
            <v>直接购入</v>
          </cell>
          <cell r="V2770" t="str">
            <v>王桂珍</v>
          </cell>
          <cell r="W2770" t="str">
            <v>2020.02.29</v>
          </cell>
          <cell r="X2770" t="str">
            <v>记--477</v>
          </cell>
        </row>
        <row r="2770">
          <cell r="AA2770" t="str">
            <v>0326</v>
          </cell>
        </row>
        <row r="2771">
          <cell r="B2771" t="str">
            <v>032600017</v>
          </cell>
          <cell r="C2771" t="str">
            <v>接收槽</v>
          </cell>
          <cell r="D2771" t="str">
            <v>V0231.3.26m碳钢</v>
          </cell>
          <cell r="E2771">
            <v>12831.86</v>
          </cell>
          <cell r="F2771">
            <v>7442.56</v>
          </cell>
          <cell r="G2771">
            <v>5389.3</v>
          </cell>
          <cell r="H2771">
            <v>0</v>
          </cell>
          <cell r="I2771" t="str">
            <v>2020.02.29</v>
          </cell>
          <cell r="J2771" t="str">
            <v>96</v>
          </cell>
          <cell r="K2771" t="str">
            <v>精噁唑装置（合成三车间）</v>
          </cell>
          <cell r="L2771" t="str">
            <v>肥东合成分厂</v>
          </cell>
          <cell r="M2771" t="str">
            <v>肥东合成精噁唑车间</v>
          </cell>
          <cell r="N2771" t="str">
            <v>无锡市煜伟石化</v>
          </cell>
          <cell r="O2771" t="str">
            <v>128.32</v>
          </cell>
          <cell r="P2771" t="str">
            <v>1,539.84</v>
          </cell>
          <cell r="Q2771" t="str">
            <v>513.27</v>
          </cell>
          <cell r="R2771" t="str">
            <v>58</v>
          </cell>
          <cell r="S2771" t="str">
            <v>平均年限法(一)</v>
          </cell>
          <cell r="T2771" t="str">
            <v>在用</v>
          </cell>
          <cell r="U2771" t="str">
            <v>直接购入</v>
          </cell>
          <cell r="V2771" t="str">
            <v>王桂珍</v>
          </cell>
          <cell r="W2771" t="str">
            <v>2020.02.29</v>
          </cell>
          <cell r="X2771" t="str">
            <v>记--477</v>
          </cell>
        </row>
        <row r="2771">
          <cell r="AA2771" t="str">
            <v>0326</v>
          </cell>
        </row>
        <row r="2772">
          <cell r="B2772" t="str">
            <v>032600018</v>
          </cell>
          <cell r="C2772" t="str">
            <v>冷水槽、计量槽</v>
          </cell>
          <cell r="D2772" t="str">
            <v>V0201 V0207 V0208 V0216 V0223 2m3碳钢</v>
          </cell>
          <cell r="E2772">
            <v>5752.21</v>
          </cell>
          <cell r="F2772">
            <v>3336.16</v>
          </cell>
          <cell r="G2772">
            <v>2416.05</v>
          </cell>
          <cell r="H2772">
            <v>0</v>
          </cell>
          <cell r="I2772" t="str">
            <v>2020.02.29</v>
          </cell>
          <cell r="J2772" t="str">
            <v>96</v>
          </cell>
          <cell r="K2772" t="str">
            <v>精噁唑装置（合成三车间）</v>
          </cell>
          <cell r="L2772" t="str">
            <v>肥东合成分厂</v>
          </cell>
          <cell r="M2772" t="str">
            <v>肥东合成精噁唑车间</v>
          </cell>
          <cell r="N2772" t="str">
            <v>无锡市煜伟石化</v>
          </cell>
          <cell r="O2772" t="str">
            <v>57.52</v>
          </cell>
          <cell r="P2772" t="str">
            <v>690.24</v>
          </cell>
          <cell r="Q2772" t="str">
            <v>230.09</v>
          </cell>
          <cell r="R2772" t="str">
            <v>58</v>
          </cell>
          <cell r="S2772" t="str">
            <v>平均年限法(一)</v>
          </cell>
          <cell r="T2772" t="str">
            <v>在用</v>
          </cell>
          <cell r="U2772" t="str">
            <v>直接购入</v>
          </cell>
          <cell r="V2772" t="str">
            <v>王桂珍</v>
          </cell>
          <cell r="W2772" t="str">
            <v>2020.02.29</v>
          </cell>
          <cell r="X2772" t="str">
            <v>记--477</v>
          </cell>
        </row>
        <row r="2772">
          <cell r="AA2772" t="str">
            <v>0326</v>
          </cell>
        </row>
        <row r="2773">
          <cell r="B2773" t="str">
            <v>032600019</v>
          </cell>
          <cell r="C2773" t="str">
            <v>冷水槽、计量槽</v>
          </cell>
          <cell r="D2773" t="str">
            <v>V0201 V0207 V0208 V0216 V0223 2m3碳钢</v>
          </cell>
          <cell r="E2773">
            <v>5752.21</v>
          </cell>
          <cell r="F2773">
            <v>3336.16</v>
          </cell>
          <cell r="G2773">
            <v>2416.05</v>
          </cell>
          <cell r="H2773">
            <v>0</v>
          </cell>
          <cell r="I2773" t="str">
            <v>2020.02.29</v>
          </cell>
          <cell r="J2773" t="str">
            <v>96</v>
          </cell>
          <cell r="K2773" t="str">
            <v>精噁唑装置（合成三车间）</v>
          </cell>
          <cell r="L2773" t="str">
            <v>肥东合成分厂</v>
          </cell>
          <cell r="M2773" t="str">
            <v>肥东合成精噁唑车间</v>
          </cell>
          <cell r="N2773" t="str">
            <v>无锡市煜伟石化</v>
          </cell>
          <cell r="O2773" t="str">
            <v>57.52</v>
          </cell>
          <cell r="P2773" t="str">
            <v>690.24</v>
          </cell>
          <cell r="Q2773" t="str">
            <v>230.09</v>
          </cell>
          <cell r="R2773" t="str">
            <v>58</v>
          </cell>
          <cell r="S2773" t="str">
            <v>平均年限法(一)</v>
          </cell>
          <cell r="T2773" t="str">
            <v>在用</v>
          </cell>
          <cell r="U2773" t="str">
            <v>直接购入</v>
          </cell>
          <cell r="V2773" t="str">
            <v>王桂珍</v>
          </cell>
          <cell r="W2773" t="str">
            <v>2020.02.29</v>
          </cell>
          <cell r="X2773" t="str">
            <v>记--477</v>
          </cell>
        </row>
        <row r="2773">
          <cell r="AA2773" t="str">
            <v>0326</v>
          </cell>
        </row>
        <row r="2774">
          <cell r="B2774" t="str">
            <v>040900532</v>
          </cell>
          <cell r="C2774" t="str">
            <v>食堂监控系统</v>
          </cell>
        </row>
        <row r="2774">
          <cell r="E2774">
            <v>20472.94</v>
          </cell>
          <cell r="F2774">
            <v>18999.06</v>
          </cell>
          <cell r="G2774">
            <v>1473.88</v>
          </cell>
          <cell r="H2774">
            <v>0</v>
          </cell>
          <cell r="I2774" t="str">
            <v>2020.02.29</v>
          </cell>
          <cell r="J2774" t="str">
            <v>60</v>
          </cell>
          <cell r="K2774" t="str">
            <v>其他</v>
          </cell>
          <cell r="L2774" t="str">
            <v>综合办</v>
          </cell>
          <cell r="M2774" t="str">
            <v>肥东厂区食堂</v>
          </cell>
          <cell r="N2774" t="str">
            <v>合肥新振智能科技公司</v>
          </cell>
          <cell r="O2774" t="str">
            <v>327.57</v>
          </cell>
          <cell r="P2774" t="str">
            <v>3,930.84</v>
          </cell>
          <cell r="Q2774" t="str">
            <v>818.92</v>
          </cell>
          <cell r="R2774" t="str">
            <v>58</v>
          </cell>
          <cell r="S2774" t="str">
            <v>平均年限法(一)</v>
          </cell>
          <cell r="T2774" t="str">
            <v>在用</v>
          </cell>
          <cell r="U2774" t="str">
            <v>直接购入</v>
          </cell>
          <cell r="V2774" t="str">
            <v>王桂珍</v>
          </cell>
          <cell r="W2774" t="str">
            <v>2020.02.29</v>
          </cell>
          <cell r="X2774" t="str">
            <v>记--479</v>
          </cell>
        </row>
        <row r="2774">
          <cell r="AA2774" t="str">
            <v>0409</v>
          </cell>
        </row>
        <row r="2775">
          <cell r="B2775" t="str">
            <v>030100133</v>
          </cell>
          <cell r="C2775" t="str">
            <v>安捷伦1200液相色谱（DAD)（以旧翻新2020.3）</v>
          </cell>
          <cell r="D2775" t="str">
            <v>安捷伦1200液相</v>
          </cell>
          <cell r="E2775">
            <v>158371.68</v>
          </cell>
          <cell r="F2775">
            <v>90272.04</v>
          </cell>
          <cell r="G2775">
            <v>68099.64</v>
          </cell>
          <cell r="H2775">
            <v>0</v>
          </cell>
          <cell r="I2775" t="str">
            <v>2020.03.30</v>
          </cell>
          <cell r="J2775" t="str">
            <v>96</v>
          </cell>
          <cell r="K2775" t="str">
            <v>质检设备</v>
          </cell>
          <cell r="L2775" t="str">
            <v>肥东合成分厂</v>
          </cell>
          <cell r="M2775" t="str">
            <v>肥东分厂质检室</v>
          </cell>
          <cell r="N2775" t="str">
            <v>合肥捷岛科学仪器公司</v>
          </cell>
          <cell r="O2775" t="str">
            <v>1,583.72</v>
          </cell>
          <cell r="P2775" t="str">
            <v>19,004.64</v>
          </cell>
          <cell r="Q2775" t="str">
            <v>6,334.87</v>
          </cell>
          <cell r="R2775" t="str">
            <v>57</v>
          </cell>
          <cell r="S2775" t="str">
            <v>平均年限法(一)</v>
          </cell>
          <cell r="T2775" t="str">
            <v>在用</v>
          </cell>
          <cell r="U2775" t="str">
            <v>直接购入</v>
          </cell>
          <cell r="V2775" t="str">
            <v>王桂珍</v>
          </cell>
          <cell r="W2775" t="str">
            <v>2020.03.30</v>
          </cell>
          <cell r="X2775" t="str">
            <v>记--956</v>
          </cell>
        </row>
        <row r="2775">
          <cell r="AA2775" t="str">
            <v>0301</v>
          </cell>
        </row>
        <row r="2776">
          <cell r="B2776" t="str">
            <v>040200278</v>
          </cell>
          <cell r="C2776" t="str">
            <v>联想电脑</v>
          </cell>
          <cell r="D2776" t="str">
            <v>扬天T4900V-00</v>
          </cell>
          <cell r="E2776">
            <v>2991.15</v>
          </cell>
          <cell r="F2776">
            <v>2692.12</v>
          </cell>
          <cell r="G2776">
            <v>127.12</v>
          </cell>
          <cell r="H2776">
            <v>171.91</v>
          </cell>
          <cell r="I2776" t="str">
            <v>2020.03.31</v>
          </cell>
          <cell r="J2776" t="str">
            <v>60</v>
          </cell>
          <cell r="K2776" t="str">
            <v>电脑</v>
          </cell>
          <cell r="L2776" t="str">
            <v>销售服务部</v>
          </cell>
          <cell r="M2776" t="str">
            <v>销售服务部</v>
          </cell>
          <cell r="N2776" t="str">
            <v>合肥德众科技有限公司</v>
          </cell>
          <cell r="O2776" t="str">
            <v>47.86</v>
          </cell>
          <cell r="P2776" t="str">
            <v>574.32</v>
          </cell>
          <cell r="Q2776" t="str">
            <v>119.65</v>
          </cell>
          <cell r="R2776" t="str">
            <v>57</v>
          </cell>
          <cell r="S2776" t="str">
            <v>平均年限法(一)</v>
          </cell>
          <cell r="T2776" t="str">
            <v>在用</v>
          </cell>
          <cell r="U2776" t="str">
            <v>直接购入</v>
          </cell>
          <cell r="V2776" t="str">
            <v>王桂珍</v>
          </cell>
          <cell r="W2776" t="str">
            <v>2020.03.31</v>
          </cell>
          <cell r="X2776" t="str">
            <v>记--1078</v>
          </cell>
        </row>
        <row r="2776">
          <cell r="AA2776" t="str">
            <v>0402</v>
          </cell>
        </row>
        <row r="2777">
          <cell r="B2777" t="str">
            <v>031700056</v>
          </cell>
          <cell r="C2777" t="str">
            <v>摄像头安装改造（微胶囊车间）</v>
          </cell>
          <cell r="D2777" t="str">
            <v>海康威视DS-2XE6222F-IS</v>
          </cell>
          <cell r="E2777">
            <v>21721.82</v>
          </cell>
          <cell r="F2777">
            <v>19810.35</v>
          </cell>
          <cell r="G2777">
            <v>1911.47</v>
          </cell>
          <cell r="H2777">
            <v>0</v>
          </cell>
          <cell r="I2777" t="str">
            <v>2020.03.31</v>
          </cell>
          <cell r="J2777" t="str">
            <v>60</v>
          </cell>
          <cell r="K2777" t="str">
            <v>微胶囊装置--肥东分厂</v>
          </cell>
          <cell r="L2777" t="str">
            <v>肥东制剂分厂</v>
          </cell>
          <cell r="M2777" t="str">
            <v>肥东制剂微胶囊车间</v>
          </cell>
          <cell r="N2777" t="str">
            <v>合肥新振智能科技公司</v>
          </cell>
          <cell r="O2777" t="str">
            <v>347.55</v>
          </cell>
          <cell r="P2777" t="str">
            <v>4,170.60</v>
          </cell>
          <cell r="Q2777" t="str">
            <v>868.87</v>
          </cell>
          <cell r="R2777" t="str">
            <v>57</v>
          </cell>
          <cell r="S2777" t="str">
            <v>平均年限法(一)</v>
          </cell>
          <cell r="T2777" t="str">
            <v>在用</v>
          </cell>
          <cell r="U2777" t="str">
            <v>直接购入</v>
          </cell>
          <cell r="V2777" t="str">
            <v>王桂珍</v>
          </cell>
          <cell r="W2777" t="str">
            <v>2020.03.31</v>
          </cell>
          <cell r="X2777" t="str">
            <v>记--1086</v>
          </cell>
        </row>
        <row r="2777">
          <cell r="AA2777" t="str">
            <v>0317</v>
          </cell>
        </row>
        <row r="2778">
          <cell r="B2778" t="str">
            <v>031022823</v>
          </cell>
          <cell r="C2778" t="str">
            <v>半自动袋式包装机（套含上下料机及传送机）</v>
          </cell>
          <cell r="D2778" t="str">
            <v>FJ-1DV</v>
          </cell>
          <cell r="E2778">
            <v>71681.42</v>
          </cell>
          <cell r="F2778">
            <v>40858.17</v>
          </cell>
          <cell r="G2778">
            <v>30823.25</v>
          </cell>
          <cell r="H2778">
            <v>0</v>
          </cell>
          <cell r="I2778" t="str">
            <v>2020.03.31</v>
          </cell>
          <cell r="J2778" t="str">
            <v>96</v>
          </cell>
          <cell r="K2778" t="str">
            <v>剂型设备</v>
          </cell>
          <cell r="L2778" t="str">
            <v>肥东制剂分厂</v>
          </cell>
          <cell r="M2778" t="str">
            <v>肥东制剂12#车间（肥料车间）</v>
          </cell>
        </row>
        <row r="2778">
          <cell r="O2778" t="str">
            <v>716.81</v>
          </cell>
          <cell r="P2778" t="str">
            <v>8,601.72</v>
          </cell>
          <cell r="Q2778" t="str">
            <v>2,867.26</v>
          </cell>
          <cell r="R2778" t="str">
            <v>57</v>
          </cell>
          <cell r="S2778" t="str">
            <v>平均年限法(一)</v>
          </cell>
          <cell r="T2778" t="str">
            <v>在用</v>
          </cell>
          <cell r="U2778" t="str">
            <v>直接购入</v>
          </cell>
          <cell r="V2778" t="str">
            <v>王桂珍</v>
          </cell>
          <cell r="W2778" t="str">
            <v>2020.03.31</v>
          </cell>
          <cell r="X2778" t="str">
            <v>记--1101</v>
          </cell>
        </row>
        <row r="2778">
          <cell r="AA2778" t="str">
            <v>0310</v>
          </cell>
        </row>
        <row r="2779">
          <cell r="B2779" t="str">
            <v>032600020</v>
          </cell>
          <cell r="C2779" t="str">
            <v>玻璃钢离心风机</v>
          </cell>
          <cell r="D2779" t="str">
            <v>FRP472-5A-7.5KW防腐</v>
          </cell>
          <cell r="E2779">
            <v>8584.07</v>
          </cell>
          <cell r="F2779">
            <v>4892.88</v>
          </cell>
          <cell r="G2779">
            <v>3691.19</v>
          </cell>
          <cell r="H2779">
            <v>0</v>
          </cell>
          <cell r="I2779" t="str">
            <v>2020.03.31</v>
          </cell>
          <cell r="J2779" t="str">
            <v>96</v>
          </cell>
          <cell r="K2779" t="str">
            <v>精噁唑装置（合成三车间）</v>
          </cell>
          <cell r="L2779" t="str">
            <v>肥东合成分厂</v>
          </cell>
          <cell r="M2779" t="str">
            <v>肥东合成分厂三车间</v>
          </cell>
          <cell r="N2779" t="str">
            <v>宜兴市昌明玻璃钢厂</v>
          </cell>
          <cell r="O2779" t="str">
            <v>85.84</v>
          </cell>
          <cell r="P2779" t="str">
            <v>1,030.08</v>
          </cell>
          <cell r="Q2779" t="str">
            <v>343.36</v>
          </cell>
          <cell r="R2779" t="str">
            <v>57</v>
          </cell>
          <cell r="S2779" t="str">
            <v>平均年限法(一)</v>
          </cell>
          <cell r="T2779" t="str">
            <v>在用</v>
          </cell>
          <cell r="U2779" t="str">
            <v>直接购入</v>
          </cell>
          <cell r="V2779" t="str">
            <v>王桂珍</v>
          </cell>
          <cell r="W2779" t="str">
            <v>2020.03.31</v>
          </cell>
          <cell r="X2779" t="str">
            <v>记--1103</v>
          </cell>
        </row>
        <row r="2779">
          <cell r="AA2779" t="str">
            <v>0326</v>
          </cell>
        </row>
        <row r="2780">
          <cell r="B2780" t="str">
            <v>031022824</v>
          </cell>
          <cell r="C2780" t="str">
            <v>二楼储瓶仓-制剂13#车间A3线改造</v>
          </cell>
          <cell r="D2780" t="str">
            <v>SP-C</v>
          </cell>
          <cell r="E2780">
            <v>33628.32</v>
          </cell>
          <cell r="F2780">
            <v>19167.96</v>
          </cell>
          <cell r="G2780">
            <v>14460.36</v>
          </cell>
          <cell r="H2780">
            <v>0</v>
          </cell>
          <cell r="I2780" t="str">
            <v>2020.03.31</v>
          </cell>
          <cell r="J2780" t="str">
            <v>96</v>
          </cell>
          <cell r="K2780" t="str">
            <v>剂型设备</v>
          </cell>
          <cell r="L2780" t="str">
            <v>肥东制剂分厂</v>
          </cell>
          <cell r="M2780" t="str">
            <v>肥东制剂13#车间A3线</v>
          </cell>
          <cell r="N2780" t="str">
            <v>江苏汤姆森智能设备公</v>
          </cell>
          <cell r="O2780" t="str">
            <v>336.28</v>
          </cell>
          <cell r="P2780" t="str">
            <v>4,035.36</v>
          </cell>
          <cell r="Q2780" t="str">
            <v>1,345.13</v>
          </cell>
          <cell r="R2780" t="str">
            <v>57</v>
          </cell>
          <cell r="S2780" t="str">
            <v>平均年限法(一)</v>
          </cell>
          <cell r="T2780" t="str">
            <v>在用</v>
          </cell>
          <cell r="U2780" t="str">
            <v>直接购入</v>
          </cell>
          <cell r="V2780" t="str">
            <v>王桂珍</v>
          </cell>
          <cell r="W2780" t="str">
            <v>2020.03.31</v>
          </cell>
          <cell r="X2780" t="str">
            <v>记--1105</v>
          </cell>
        </row>
        <row r="2780">
          <cell r="AA2780" t="str">
            <v>0310</v>
          </cell>
        </row>
        <row r="2781">
          <cell r="B2781" t="str">
            <v>031022825</v>
          </cell>
          <cell r="C2781" t="str">
            <v>瓶仓分瓶器-制剂13#车间A3线改造</v>
          </cell>
        </row>
        <row r="2781">
          <cell r="E2781">
            <v>4424.78</v>
          </cell>
          <cell r="F2781">
            <v>2522.25</v>
          </cell>
          <cell r="G2781">
            <v>1902.53</v>
          </cell>
          <cell r="H2781">
            <v>0</v>
          </cell>
          <cell r="I2781" t="str">
            <v>2020.03.31</v>
          </cell>
          <cell r="J2781" t="str">
            <v>96</v>
          </cell>
          <cell r="K2781" t="str">
            <v>剂型设备</v>
          </cell>
          <cell r="L2781" t="str">
            <v>肥东制剂分厂</v>
          </cell>
          <cell r="M2781" t="str">
            <v>肥东制剂13#车间A3线</v>
          </cell>
          <cell r="N2781" t="str">
            <v>江苏汤姆森智能设备公</v>
          </cell>
          <cell r="O2781" t="str">
            <v>44.25</v>
          </cell>
          <cell r="P2781" t="str">
            <v>531.00</v>
          </cell>
          <cell r="Q2781" t="str">
            <v>176.99</v>
          </cell>
          <cell r="R2781" t="str">
            <v>57</v>
          </cell>
          <cell r="S2781" t="str">
            <v>平均年限法(一)</v>
          </cell>
          <cell r="T2781" t="str">
            <v>在用</v>
          </cell>
          <cell r="U2781" t="str">
            <v>直接购入</v>
          </cell>
          <cell r="V2781" t="str">
            <v>王桂珍</v>
          </cell>
          <cell r="W2781" t="str">
            <v>2020.03.31</v>
          </cell>
          <cell r="X2781" t="str">
            <v>记--1105</v>
          </cell>
        </row>
        <row r="2781">
          <cell r="AA2781" t="str">
            <v>0310</v>
          </cell>
        </row>
        <row r="2782">
          <cell r="B2782" t="str">
            <v>031022826</v>
          </cell>
          <cell r="C2782" t="str">
            <v>落箱通道-制剂13#车间A3线改造</v>
          </cell>
        </row>
        <row r="2782">
          <cell r="E2782">
            <v>39292.04</v>
          </cell>
          <cell r="F2782">
            <v>22396.44</v>
          </cell>
          <cell r="G2782">
            <v>16895.6</v>
          </cell>
          <cell r="H2782">
            <v>0</v>
          </cell>
          <cell r="I2782" t="str">
            <v>2020.03.31</v>
          </cell>
          <cell r="J2782" t="str">
            <v>96</v>
          </cell>
          <cell r="K2782" t="str">
            <v>剂型设备</v>
          </cell>
          <cell r="L2782" t="str">
            <v>肥东制剂分厂</v>
          </cell>
          <cell r="M2782" t="str">
            <v>肥东制剂13#车间A3线</v>
          </cell>
          <cell r="N2782" t="str">
            <v>江苏汤姆森智能设备公</v>
          </cell>
          <cell r="O2782" t="str">
            <v>392.92</v>
          </cell>
          <cell r="P2782" t="str">
            <v>4,715.04</v>
          </cell>
          <cell r="Q2782" t="str">
            <v>1,571.68</v>
          </cell>
          <cell r="R2782" t="str">
            <v>57</v>
          </cell>
          <cell r="S2782" t="str">
            <v>平均年限法(一)</v>
          </cell>
          <cell r="T2782" t="str">
            <v>在用</v>
          </cell>
          <cell r="U2782" t="str">
            <v>直接购入</v>
          </cell>
          <cell r="V2782" t="str">
            <v>王桂珍</v>
          </cell>
          <cell r="W2782" t="str">
            <v>2020.03.31</v>
          </cell>
          <cell r="X2782" t="str">
            <v>记--1105</v>
          </cell>
        </row>
        <row r="2782">
          <cell r="AA2782" t="str">
            <v>0310</v>
          </cell>
        </row>
        <row r="2783">
          <cell r="B2783" t="str">
            <v>031022827</v>
          </cell>
          <cell r="C2783" t="str">
            <v>储仓盖-制剂13#车间A3线改造</v>
          </cell>
          <cell r="D2783" t="str">
            <v>SGJ-C</v>
          </cell>
          <cell r="E2783">
            <v>31858.41</v>
          </cell>
          <cell r="F2783">
            <v>18159.06</v>
          </cell>
          <cell r="G2783">
            <v>13699.35</v>
          </cell>
          <cell r="H2783">
            <v>0</v>
          </cell>
          <cell r="I2783" t="str">
            <v>2020.03.31</v>
          </cell>
          <cell r="J2783" t="str">
            <v>96</v>
          </cell>
          <cell r="K2783" t="str">
            <v>剂型设备</v>
          </cell>
          <cell r="L2783" t="str">
            <v>肥东制剂分厂</v>
          </cell>
          <cell r="M2783" t="str">
            <v>肥东制剂13#车间A3线</v>
          </cell>
          <cell r="N2783" t="str">
            <v>江苏汤姆森智能设备公</v>
          </cell>
          <cell r="O2783" t="str">
            <v>318.58</v>
          </cell>
          <cell r="P2783" t="str">
            <v>3,822.96</v>
          </cell>
          <cell r="Q2783" t="str">
            <v>1,274.34</v>
          </cell>
          <cell r="R2783" t="str">
            <v>57</v>
          </cell>
          <cell r="S2783" t="str">
            <v>平均年限法(一)</v>
          </cell>
          <cell r="T2783" t="str">
            <v>在用</v>
          </cell>
          <cell r="U2783" t="str">
            <v>直接购入</v>
          </cell>
          <cell r="V2783" t="str">
            <v>王桂珍</v>
          </cell>
          <cell r="W2783" t="str">
            <v>2020.03.31</v>
          </cell>
          <cell r="X2783" t="str">
            <v>记--1105</v>
          </cell>
        </row>
        <row r="2783">
          <cell r="AA2783" t="str">
            <v>0310</v>
          </cell>
        </row>
        <row r="2784">
          <cell r="B2784" t="str">
            <v>031022828</v>
          </cell>
          <cell r="C2784" t="str">
            <v>分盖器-制剂13#车间A3线改造</v>
          </cell>
        </row>
        <row r="2784">
          <cell r="E2784">
            <v>4424.78</v>
          </cell>
          <cell r="F2784">
            <v>2522.25</v>
          </cell>
          <cell r="G2784">
            <v>1902.53</v>
          </cell>
          <cell r="H2784">
            <v>0</v>
          </cell>
          <cell r="I2784" t="str">
            <v>2020.03.31</v>
          </cell>
          <cell r="J2784" t="str">
            <v>96</v>
          </cell>
          <cell r="K2784" t="str">
            <v>剂型设备</v>
          </cell>
          <cell r="L2784" t="str">
            <v>肥东制剂分厂</v>
          </cell>
          <cell r="M2784" t="str">
            <v>肥东制剂13#车间A3线</v>
          </cell>
          <cell r="N2784" t="str">
            <v>江苏汤姆森智能设备公</v>
          </cell>
          <cell r="O2784" t="str">
            <v>44.25</v>
          </cell>
          <cell r="P2784" t="str">
            <v>531.00</v>
          </cell>
          <cell r="Q2784" t="str">
            <v>176.99</v>
          </cell>
          <cell r="R2784" t="str">
            <v>57</v>
          </cell>
          <cell r="S2784" t="str">
            <v>平均年限法(一)</v>
          </cell>
          <cell r="T2784" t="str">
            <v>在用</v>
          </cell>
          <cell r="U2784" t="str">
            <v>直接购入</v>
          </cell>
          <cell r="V2784" t="str">
            <v>王桂珍</v>
          </cell>
          <cell r="W2784" t="str">
            <v>2020.03.31</v>
          </cell>
          <cell r="X2784" t="str">
            <v>记--1105</v>
          </cell>
        </row>
        <row r="2784">
          <cell r="AA2784" t="str">
            <v>0310</v>
          </cell>
        </row>
        <row r="2785">
          <cell r="B2785" t="str">
            <v>031022829</v>
          </cell>
          <cell r="C2785" t="str">
            <v>在线检重（瓶）-制剂13#车间A3线改造</v>
          </cell>
          <cell r="D2785" t="str">
            <v>JZC-P-30ZT</v>
          </cell>
          <cell r="E2785">
            <v>33628.32</v>
          </cell>
          <cell r="F2785">
            <v>19167.96</v>
          </cell>
          <cell r="G2785">
            <v>14460.36</v>
          </cell>
          <cell r="H2785">
            <v>0</v>
          </cell>
          <cell r="I2785" t="str">
            <v>2020.03.31</v>
          </cell>
          <cell r="J2785" t="str">
            <v>96</v>
          </cell>
          <cell r="K2785" t="str">
            <v>剂型设备</v>
          </cell>
          <cell r="L2785" t="str">
            <v>肥东制剂分厂</v>
          </cell>
          <cell r="M2785" t="str">
            <v>肥东制剂13#车间A3线</v>
          </cell>
          <cell r="N2785" t="str">
            <v>江苏汤姆森智能设备公</v>
          </cell>
          <cell r="O2785" t="str">
            <v>336.28</v>
          </cell>
          <cell r="P2785" t="str">
            <v>4,035.36</v>
          </cell>
          <cell r="Q2785" t="str">
            <v>1,345.13</v>
          </cell>
          <cell r="R2785" t="str">
            <v>57</v>
          </cell>
          <cell r="S2785" t="str">
            <v>平均年限法(一)</v>
          </cell>
          <cell r="T2785" t="str">
            <v>在用</v>
          </cell>
          <cell r="U2785" t="str">
            <v>直接购入</v>
          </cell>
          <cell r="V2785" t="str">
            <v>王桂珍</v>
          </cell>
          <cell r="W2785" t="str">
            <v>2020.03.31</v>
          </cell>
          <cell r="X2785" t="str">
            <v>记--1105</v>
          </cell>
        </row>
        <row r="2785">
          <cell r="AA2785" t="str">
            <v>0310</v>
          </cell>
        </row>
        <row r="2786">
          <cell r="B2786" t="str">
            <v>031022830</v>
          </cell>
          <cell r="C2786" t="str">
            <v>在线检重（箱）-制剂13#车间A3线改造</v>
          </cell>
          <cell r="D2786" t="str">
            <v>SJ-30</v>
          </cell>
          <cell r="E2786">
            <v>39823.01</v>
          </cell>
          <cell r="F2786">
            <v>22699.11</v>
          </cell>
          <cell r="G2786">
            <v>17123.9</v>
          </cell>
          <cell r="H2786">
            <v>0</v>
          </cell>
          <cell r="I2786" t="str">
            <v>2020.03.31</v>
          </cell>
          <cell r="J2786" t="str">
            <v>96</v>
          </cell>
          <cell r="K2786" t="str">
            <v>剂型设备</v>
          </cell>
          <cell r="L2786" t="str">
            <v>肥东制剂分厂</v>
          </cell>
          <cell r="M2786" t="str">
            <v>肥东制剂13#车间A3线</v>
          </cell>
          <cell r="N2786" t="str">
            <v>江苏汤姆森智能设备公</v>
          </cell>
          <cell r="O2786" t="str">
            <v>398.23</v>
          </cell>
          <cell r="P2786" t="str">
            <v>4,778.76</v>
          </cell>
          <cell r="Q2786" t="str">
            <v>1,592.92</v>
          </cell>
          <cell r="R2786" t="str">
            <v>57</v>
          </cell>
          <cell r="S2786" t="str">
            <v>平均年限法(一)</v>
          </cell>
          <cell r="T2786" t="str">
            <v>在用</v>
          </cell>
          <cell r="U2786" t="str">
            <v>直接购入</v>
          </cell>
          <cell r="V2786" t="str">
            <v>王桂珍</v>
          </cell>
          <cell r="W2786" t="str">
            <v>2020.03.31</v>
          </cell>
          <cell r="X2786" t="str">
            <v>记--1105</v>
          </cell>
        </row>
        <row r="2786">
          <cell r="AA2786" t="str">
            <v>0310</v>
          </cell>
        </row>
        <row r="2787">
          <cell r="B2787" t="str">
            <v>031022831</v>
          </cell>
          <cell r="C2787" t="str">
            <v>夹持装置-制剂13#车间A3线改造</v>
          </cell>
          <cell r="D2787" t="str">
            <v>JC-01</v>
          </cell>
          <cell r="E2787">
            <v>13274.33</v>
          </cell>
          <cell r="F2787">
            <v>7566.18</v>
          </cell>
          <cell r="G2787">
            <v>5708.15</v>
          </cell>
          <cell r="H2787">
            <v>0</v>
          </cell>
          <cell r="I2787" t="str">
            <v>2020.03.31</v>
          </cell>
          <cell r="J2787" t="str">
            <v>96</v>
          </cell>
          <cell r="K2787" t="str">
            <v>剂型设备</v>
          </cell>
          <cell r="L2787" t="str">
            <v>肥东制剂分厂</v>
          </cell>
          <cell r="M2787" t="str">
            <v>肥东制剂13#车间A3线</v>
          </cell>
          <cell r="N2787" t="str">
            <v>江苏汤姆森智能设备公</v>
          </cell>
          <cell r="O2787" t="str">
            <v>132.74</v>
          </cell>
          <cell r="P2787" t="str">
            <v>1,592.88</v>
          </cell>
          <cell r="Q2787" t="str">
            <v>530.97</v>
          </cell>
          <cell r="R2787" t="str">
            <v>57</v>
          </cell>
          <cell r="S2787" t="str">
            <v>平均年限法(一)</v>
          </cell>
          <cell r="T2787" t="str">
            <v>在用</v>
          </cell>
          <cell r="U2787" t="str">
            <v>直接购入</v>
          </cell>
          <cell r="V2787" t="str">
            <v>王桂珍</v>
          </cell>
          <cell r="W2787" t="str">
            <v>2020.03.31</v>
          </cell>
          <cell r="X2787" t="str">
            <v>记--1105</v>
          </cell>
        </row>
        <row r="2787">
          <cell r="AA2787" t="str">
            <v>0310</v>
          </cell>
        </row>
        <row r="2788">
          <cell r="B2788" t="str">
            <v>031022832</v>
          </cell>
          <cell r="C2788" t="str">
            <v>夹持装置-制剂13#车间A3线改造</v>
          </cell>
          <cell r="D2788" t="str">
            <v>JC-01</v>
          </cell>
          <cell r="E2788">
            <v>13274.34</v>
          </cell>
          <cell r="F2788">
            <v>7566.18</v>
          </cell>
          <cell r="G2788">
            <v>5708.16</v>
          </cell>
          <cell r="H2788">
            <v>0</v>
          </cell>
          <cell r="I2788" t="str">
            <v>2020.03.31</v>
          </cell>
          <cell r="J2788" t="str">
            <v>96</v>
          </cell>
          <cell r="K2788" t="str">
            <v>剂型设备</v>
          </cell>
          <cell r="L2788" t="str">
            <v>肥东制剂分厂</v>
          </cell>
          <cell r="M2788" t="str">
            <v>肥东制剂13#车间A3线</v>
          </cell>
          <cell r="N2788" t="str">
            <v>江苏汤姆森智能设备公</v>
          </cell>
          <cell r="O2788" t="str">
            <v>132.74</v>
          </cell>
          <cell r="P2788" t="str">
            <v>1,592.88</v>
          </cell>
          <cell r="Q2788" t="str">
            <v>530.97</v>
          </cell>
          <cell r="R2788" t="str">
            <v>57</v>
          </cell>
          <cell r="S2788" t="str">
            <v>平均年限法(一)</v>
          </cell>
          <cell r="T2788" t="str">
            <v>在用</v>
          </cell>
          <cell r="U2788" t="str">
            <v>直接购入</v>
          </cell>
          <cell r="V2788" t="str">
            <v>王桂珍</v>
          </cell>
          <cell r="W2788" t="str">
            <v>2020.03.31</v>
          </cell>
          <cell r="X2788" t="str">
            <v>记--1105</v>
          </cell>
        </row>
        <row r="2788">
          <cell r="AA2788" t="str">
            <v>0310</v>
          </cell>
        </row>
        <row r="2789">
          <cell r="B2789" t="str">
            <v>031022833</v>
          </cell>
          <cell r="C2789" t="str">
            <v>输送滚筒-制剂13#车间A3线改造</v>
          </cell>
          <cell r="D2789" t="str">
            <v>GSS-470</v>
          </cell>
          <cell r="E2789">
            <v>3982.3</v>
          </cell>
          <cell r="F2789">
            <v>2269.74</v>
          </cell>
          <cell r="G2789">
            <v>1712.56</v>
          </cell>
          <cell r="H2789">
            <v>0</v>
          </cell>
          <cell r="I2789" t="str">
            <v>2020.03.31</v>
          </cell>
          <cell r="J2789" t="str">
            <v>96</v>
          </cell>
          <cell r="K2789" t="str">
            <v>剂型设备</v>
          </cell>
          <cell r="L2789" t="str">
            <v>肥东制剂分厂</v>
          </cell>
          <cell r="M2789" t="str">
            <v>肥东制剂13#车间A3线</v>
          </cell>
          <cell r="N2789" t="str">
            <v>江苏汤姆森智能设备公</v>
          </cell>
          <cell r="O2789" t="str">
            <v>39.82</v>
          </cell>
          <cell r="P2789" t="str">
            <v>477.84</v>
          </cell>
          <cell r="Q2789" t="str">
            <v>159.29</v>
          </cell>
          <cell r="R2789" t="str">
            <v>57</v>
          </cell>
          <cell r="S2789" t="str">
            <v>平均年限法(一)</v>
          </cell>
          <cell r="T2789" t="str">
            <v>在用</v>
          </cell>
          <cell r="U2789" t="str">
            <v>直接购入</v>
          </cell>
          <cell r="V2789" t="str">
            <v>王桂珍</v>
          </cell>
          <cell r="W2789" t="str">
            <v>2020.03.31</v>
          </cell>
          <cell r="X2789" t="str">
            <v>记--1105</v>
          </cell>
        </row>
        <row r="2789">
          <cell r="AA2789" t="str">
            <v>0310</v>
          </cell>
        </row>
        <row r="2790">
          <cell r="B2790" t="str">
            <v>031022834</v>
          </cell>
          <cell r="C2790" t="str">
            <v>S弯动力滚筒-制剂13#车间A3线改造</v>
          </cell>
          <cell r="D2790" t="str">
            <v>JC-01</v>
          </cell>
          <cell r="E2790">
            <v>12389.38</v>
          </cell>
          <cell r="F2790">
            <v>7061.73</v>
          </cell>
          <cell r="G2790">
            <v>5327.65</v>
          </cell>
          <cell r="H2790">
            <v>0</v>
          </cell>
          <cell r="I2790" t="str">
            <v>2020.03.31</v>
          </cell>
          <cell r="J2790" t="str">
            <v>96</v>
          </cell>
          <cell r="K2790" t="str">
            <v>剂型设备</v>
          </cell>
          <cell r="L2790" t="str">
            <v>肥东制剂分厂</v>
          </cell>
          <cell r="M2790" t="str">
            <v>肥东制剂13#车间A3线</v>
          </cell>
          <cell r="N2790" t="str">
            <v>江苏汤姆森智能设备公</v>
          </cell>
          <cell r="O2790" t="str">
            <v>123.89</v>
          </cell>
          <cell r="P2790" t="str">
            <v>1,486.68</v>
          </cell>
          <cell r="Q2790" t="str">
            <v>495.58</v>
          </cell>
          <cell r="R2790" t="str">
            <v>57</v>
          </cell>
          <cell r="S2790" t="str">
            <v>平均年限法(一)</v>
          </cell>
          <cell r="T2790" t="str">
            <v>在用</v>
          </cell>
          <cell r="U2790" t="str">
            <v>直接购入</v>
          </cell>
          <cell r="V2790" t="str">
            <v>王桂珍</v>
          </cell>
          <cell r="W2790" t="str">
            <v>2020.03.31</v>
          </cell>
          <cell r="X2790" t="str">
            <v>记--1105</v>
          </cell>
        </row>
        <row r="2790">
          <cell r="AA2790" t="str">
            <v>0310</v>
          </cell>
        </row>
        <row r="2791">
          <cell r="B2791" t="str">
            <v>031022835</v>
          </cell>
          <cell r="C2791" t="str">
            <v>输送机-制剂13#车间A3线改造</v>
          </cell>
          <cell r="D2791" t="str">
            <v>R600直角弯道</v>
          </cell>
          <cell r="E2791">
            <v>2654.87</v>
          </cell>
          <cell r="F2791">
            <v>1513.35</v>
          </cell>
          <cell r="G2791">
            <v>1141.52</v>
          </cell>
          <cell r="H2791">
            <v>0</v>
          </cell>
          <cell r="I2791" t="str">
            <v>2020.03.31</v>
          </cell>
          <cell r="J2791" t="str">
            <v>96</v>
          </cell>
          <cell r="K2791" t="str">
            <v>剂型设备</v>
          </cell>
          <cell r="L2791" t="str">
            <v>肥东制剂分厂</v>
          </cell>
          <cell r="M2791" t="str">
            <v>肥东制剂13#车间A3线</v>
          </cell>
          <cell r="N2791" t="str">
            <v>江苏汤姆森智能设备公</v>
          </cell>
          <cell r="O2791" t="str">
            <v>26.55</v>
          </cell>
          <cell r="P2791" t="str">
            <v>318.60</v>
          </cell>
          <cell r="Q2791" t="str">
            <v>106.19</v>
          </cell>
          <cell r="R2791" t="str">
            <v>57</v>
          </cell>
          <cell r="S2791" t="str">
            <v>平均年限法(一)</v>
          </cell>
          <cell r="T2791" t="str">
            <v>在用</v>
          </cell>
          <cell r="U2791" t="str">
            <v>直接购入</v>
          </cell>
          <cell r="V2791" t="str">
            <v>王桂珍</v>
          </cell>
          <cell r="W2791" t="str">
            <v>2020.03.31</v>
          </cell>
          <cell r="X2791" t="str">
            <v>记--1105</v>
          </cell>
        </row>
        <row r="2791">
          <cell r="AA2791" t="str">
            <v>0310</v>
          </cell>
        </row>
        <row r="2792">
          <cell r="B2792" t="str">
            <v>031022836</v>
          </cell>
          <cell r="C2792" t="str">
            <v>夹持装置-制剂13#车间A3线改造</v>
          </cell>
          <cell r="D2792" t="str">
            <v>SLL-110</v>
          </cell>
          <cell r="E2792">
            <v>2654.87</v>
          </cell>
          <cell r="F2792">
            <v>1513.35</v>
          </cell>
          <cell r="G2792">
            <v>1141.52</v>
          </cell>
          <cell r="H2792">
            <v>0</v>
          </cell>
          <cell r="I2792" t="str">
            <v>2020.03.31</v>
          </cell>
          <cell r="J2792" t="str">
            <v>96</v>
          </cell>
          <cell r="K2792" t="str">
            <v>剂型设备</v>
          </cell>
          <cell r="L2792" t="str">
            <v>肥东制剂分厂</v>
          </cell>
          <cell r="M2792" t="str">
            <v>肥东制剂13#车间A3线</v>
          </cell>
          <cell r="N2792" t="str">
            <v>江苏汤姆森智能设备公</v>
          </cell>
          <cell r="O2792" t="str">
            <v>26.55</v>
          </cell>
          <cell r="P2792" t="str">
            <v>318.60</v>
          </cell>
          <cell r="Q2792" t="str">
            <v>106.19</v>
          </cell>
          <cell r="R2792" t="str">
            <v>57</v>
          </cell>
          <cell r="S2792" t="str">
            <v>平均年限法(一)</v>
          </cell>
          <cell r="T2792" t="str">
            <v>在用</v>
          </cell>
          <cell r="U2792" t="str">
            <v>直接购入</v>
          </cell>
          <cell r="V2792" t="str">
            <v>王桂珍</v>
          </cell>
          <cell r="W2792" t="str">
            <v>2020.03.31</v>
          </cell>
          <cell r="X2792" t="str">
            <v>记--1105</v>
          </cell>
        </row>
        <row r="2792">
          <cell r="AA2792" t="str">
            <v>0310</v>
          </cell>
        </row>
        <row r="2793">
          <cell r="B2793" t="str">
            <v>031022837</v>
          </cell>
          <cell r="C2793" t="str">
            <v>变频动力头-制剂13#车间A3线改造</v>
          </cell>
        </row>
        <row r="2793">
          <cell r="E2793">
            <v>3097.35</v>
          </cell>
          <cell r="F2793">
            <v>1765.29</v>
          </cell>
          <cell r="G2793">
            <v>1332.06</v>
          </cell>
          <cell r="H2793">
            <v>0</v>
          </cell>
          <cell r="I2793" t="str">
            <v>2020.03.31</v>
          </cell>
          <cell r="J2793" t="str">
            <v>96</v>
          </cell>
          <cell r="K2793" t="str">
            <v>剂型设备</v>
          </cell>
          <cell r="L2793" t="str">
            <v>肥东制剂分厂</v>
          </cell>
          <cell r="M2793" t="str">
            <v>肥东制剂13#车间A3线</v>
          </cell>
          <cell r="N2793" t="str">
            <v>江苏汤姆森智能设备公</v>
          </cell>
          <cell r="O2793" t="str">
            <v>30.97</v>
          </cell>
          <cell r="P2793" t="str">
            <v>371.64</v>
          </cell>
          <cell r="Q2793" t="str">
            <v>123.89</v>
          </cell>
          <cell r="R2793" t="str">
            <v>57</v>
          </cell>
          <cell r="S2793" t="str">
            <v>平均年限法(一)</v>
          </cell>
          <cell r="T2793" t="str">
            <v>在用</v>
          </cell>
          <cell r="U2793" t="str">
            <v>直接购入</v>
          </cell>
          <cell r="V2793" t="str">
            <v>王桂珍</v>
          </cell>
          <cell r="W2793" t="str">
            <v>2020.03.31</v>
          </cell>
          <cell r="X2793" t="str">
            <v>记--1105</v>
          </cell>
        </row>
        <row r="2793">
          <cell r="AA2793" t="str">
            <v>0310</v>
          </cell>
        </row>
        <row r="2794">
          <cell r="B2794" t="str">
            <v>031022838</v>
          </cell>
          <cell r="C2794" t="str">
            <v>变频动力头-制剂13#车间A3线改造</v>
          </cell>
        </row>
        <row r="2794">
          <cell r="E2794">
            <v>3097.34</v>
          </cell>
          <cell r="F2794">
            <v>1765.29</v>
          </cell>
          <cell r="G2794">
            <v>1332.05</v>
          </cell>
          <cell r="H2794">
            <v>0</v>
          </cell>
          <cell r="I2794" t="str">
            <v>2020.03.31</v>
          </cell>
          <cell r="J2794" t="str">
            <v>96</v>
          </cell>
          <cell r="K2794" t="str">
            <v>剂型设备</v>
          </cell>
          <cell r="L2794" t="str">
            <v>肥东制剂分厂</v>
          </cell>
          <cell r="M2794" t="str">
            <v>肥东制剂13#车间A3线</v>
          </cell>
          <cell r="N2794" t="str">
            <v>江苏汤姆森智能设备公</v>
          </cell>
          <cell r="O2794" t="str">
            <v>30.97</v>
          </cell>
          <cell r="P2794" t="str">
            <v>371.64</v>
          </cell>
          <cell r="Q2794" t="str">
            <v>123.89</v>
          </cell>
          <cell r="R2794" t="str">
            <v>57</v>
          </cell>
          <cell r="S2794" t="str">
            <v>平均年限法(一)</v>
          </cell>
          <cell r="T2794" t="str">
            <v>在用</v>
          </cell>
          <cell r="U2794" t="str">
            <v>直接购入</v>
          </cell>
          <cell r="V2794" t="str">
            <v>王桂珍</v>
          </cell>
          <cell r="W2794" t="str">
            <v>2020.03.31</v>
          </cell>
          <cell r="X2794" t="str">
            <v>记--1105</v>
          </cell>
        </row>
        <row r="2794">
          <cell r="AA2794" t="str">
            <v>0310</v>
          </cell>
        </row>
        <row r="2795">
          <cell r="B2795" t="str">
            <v>031022839</v>
          </cell>
          <cell r="C2795" t="str">
            <v>变频动力头-制剂13#车间A3线改造</v>
          </cell>
        </row>
        <row r="2795">
          <cell r="E2795">
            <v>3097.35</v>
          </cell>
          <cell r="F2795">
            <v>1765.29</v>
          </cell>
          <cell r="G2795">
            <v>1332.06</v>
          </cell>
          <cell r="H2795">
            <v>0</v>
          </cell>
          <cell r="I2795" t="str">
            <v>2020.03.31</v>
          </cell>
          <cell r="J2795" t="str">
            <v>96</v>
          </cell>
          <cell r="K2795" t="str">
            <v>剂型设备</v>
          </cell>
          <cell r="L2795" t="str">
            <v>肥东制剂分厂</v>
          </cell>
          <cell r="M2795" t="str">
            <v>肥东制剂13#车间A3线</v>
          </cell>
          <cell r="N2795" t="str">
            <v>江苏汤姆森智能设备公</v>
          </cell>
          <cell r="O2795" t="str">
            <v>30.97</v>
          </cell>
          <cell r="P2795" t="str">
            <v>371.64</v>
          </cell>
          <cell r="Q2795" t="str">
            <v>123.89</v>
          </cell>
          <cell r="R2795" t="str">
            <v>57</v>
          </cell>
          <cell r="S2795" t="str">
            <v>平均年限法(一)</v>
          </cell>
          <cell r="T2795" t="str">
            <v>在用</v>
          </cell>
          <cell r="U2795" t="str">
            <v>直接购入</v>
          </cell>
          <cell r="V2795" t="str">
            <v>王桂珍</v>
          </cell>
          <cell r="W2795" t="str">
            <v>2020.03.31</v>
          </cell>
          <cell r="X2795" t="str">
            <v>记--1105</v>
          </cell>
        </row>
        <row r="2795">
          <cell r="AA2795" t="str">
            <v>0310</v>
          </cell>
        </row>
        <row r="2796">
          <cell r="B2796" t="str">
            <v>031022840</v>
          </cell>
          <cell r="C2796" t="str">
            <v>整线联动控制-制剂13#车间A3线改造</v>
          </cell>
        </row>
        <row r="2796">
          <cell r="E2796">
            <v>26548.67</v>
          </cell>
          <cell r="F2796">
            <v>15132.93</v>
          </cell>
          <cell r="G2796">
            <v>11415.74</v>
          </cell>
          <cell r="H2796">
            <v>0</v>
          </cell>
          <cell r="I2796" t="str">
            <v>2020.03.31</v>
          </cell>
          <cell r="J2796" t="str">
            <v>96</v>
          </cell>
          <cell r="K2796" t="str">
            <v>剂型设备</v>
          </cell>
          <cell r="L2796" t="str">
            <v>肥东制剂分厂</v>
          </cell>
          <cell r="M2796" t="str">
            <v>肥东制剂13#车间A3线</v>
          </cell>
          <cell r="N2796" t="str">
            <v>江苏汤姆森智能设备公</v>
          </cell>
          <cell r="O2796" t="str">
            <v>265.49</v>
          </cell>
          <cell r="P2796" t="str">
            <v>3,185.88</v>
          </cell>
          <cell r="Q2796" t="str">
            <v>1,061.95</v>
          </cell>
          <cell r="R2796" t="str">
            <v>57</v>
          </cell>
          <cell r="S2796" t="str">
            <v>平均年限法(一)</v>
          </cell>
          <cell r="T2796" t="str">
            <v>在用</v>
          </cell>
          <cell r="U2796" t="str">
            <v>直接购入</v>
          </cell>
          <cell r="V2796" t="str">
            <v>王桂珍</v>
          </cell>
          <cell r="W2796" t="str">
            <v>2020.03.31</v>
          </cell>
          <cell r="X2796" t="str">
            <v>记--1105</v>
          </cell>
        </row>
        <row r="2796">
          <cell r="AA2796" t="str">
            <v>0310</v>
          </cell>
        </row>
        <row r="2797">
          <cell r="B2797" t="str">
            <v>031022841</v>
          </cell>
          <cell r="C2797" t="str">
            <v>标签检测装置-制剂13#车间A3线改造</v>
          </cell>
        </row>
        <row r="2797">
          <cell r="E2797">
            <v>113805.31</v>
          </cell>
          <cell r="F2797">
            <v>64868.85</v>
          </cell>
          <cell r="G2797">
            <v>48936.46</v>
          </cell>
          <cell r="H2797">
            <v>0</v>
          </cell>
          <cell r="I2797" t="str">
            <v>2020.03.31</v>
          </cell>
          <cell r="J2797" t="str">
            <v>96</v>
          </cell>
          <cell r="K2797" t="str">
            <v>剂型设备</v>
          </cell>
          <cell r="L2797" t="str">
            <v>肥东制剂分厂</v>
          </cell>
          <cell r="M2797" t="str">
            <v>肥东制剂13#车间A3线</v>
          </cell>
          <cell r="N2797" t="str">
            <v>江苏汤姆森智能设备公</v>
          </cell>
          <cell r="O2797" t="str">
            <v>1,138.05</v>
          </cell>
          <cell r="P2797" t="str">
            <v>13,656.60</v>
          </cell>
          <cell r="Q2797" t="str">
            <v>4,552.21</v>
          </cell>
          <cell r="R2797" t="str">
            <v>57</v>
          </cell>
          <cell r="S2797" t="str">
            <v>平均年限法(一)</v>
          </cell>
          <cell r="T2797" t="str">
            <v>在用</v>
          </cell>
          <cell r="U2797" t="str">
            <v>直接购入</v>
          </cell>
          <cell r="V2797" t="str">
            <v>王桂珍</v>
          </cell>
          <cell r="W2797" t="str">
            <v>2020.03.31</v>
          </cell>
          <cell r="X2797" t="str">
            <v>记--1105</v>
          </cell>
        </row>
        <row r="2797">
          <cell r="AA2797" t="str">
            <v>0310</v>
          </cell>
        </row>
        <row r="2798">
          <cell r="B2798" t="str">
            <v>030700314</v>
          </cell>
          <cell r="C2798" t="str">
            <v>防爆电子台秤</v>
          </cell>
          <cell r="D2798" t="str">
            <v>1.3*1.3 2吨</v>
          </cell>
          <cell r="E2798">
            <v>3539.82</v>
          </cell>
          <cell r="F2798">
            <v>2017.8</v>
          </cell>
          <cell r="G2798">
            <v>1522.02</v>
          </cell>
          <cell r="H2798">
            <v>0</v>
          </cell>
          <cell r="I2798" t="str">
            <v>2020.03.31</v>
          </cell>
          <cell r="J2798" t="str">
            <v>96</v>
          </cell>
          <cell r="K2798" t="str">
            <v>精喹装置（合成二车间）</v>
          </cell>
          <cell r="L2798" t="str">
            <v>肥东合成分厂</v>
          </cell>
          <cell r="M2798" t="str">
            <v>肥东合成二车间</v>
          </cell>
          <cell r="N2798" t="str">
            <v>合肥标普仪表器材公司</v>
          </cell>
          <cell r="O2798" t="str">
            <v>35.40</v>
          </cell>
          <cell r="P2798" t="str">
            <v>424.80</v>
          </cell>
          <cell r="Q2798" t="str">
            <v>141.59</v>
          </cell>
          <cell r="R2798" t="str">
            <v>57</v>
          </cell>
          <cell r="S2798" t="str">
            <v>平均年限法(一)</v>
          </cell>
          <cell r="T2798" t="str">
            <v>在用</v>
          </cell>
          <cell r="U2798" t="str">
            <v>直接购入</v>
          </cell>
          <cell r="V2798" t="str">
            <v>王桂珍</v>
          </cell>
          <cell r="W2798" t="str">
            <v>2020.03.31</v>
          </cell>
          <cell r="X2798" t="str">
            <v>记--1107</v>
          </cell>
        </row>
        <row r="2798">
          <cell r="AA2798" t="str">
            <v>0307</v>
          </cell>
        </row>
        <row r="2799">
          <cell r="B2799" t="str">
            <v>030100134</v>
          </cell>
          <cell r="C2799" t="str">
            <v>安捷伦液相色谱1200（VWD)以旧翻新</v>
          </cell>
          <cell r="D2799" t="str">
            <v>VWD</v>
          </cell>
          <cell r="E2799">
            <v>133486.72</v>
          </cell>
          <cell r="F2799">
            <v>74752.72</v>
          </cell>
          <cell r="G2799">
            <v>58734</v>
          </cell>
          <cell r="H2799">
            <v>0</v>
          </cell>
          <cell r="I2799" t="str">
            <v>2020.04.24</v>
          </cell>
          <cell r="J2799" t="str">
            <v>96</v>
          </cell>
          <cell r="K2799" t="str">
            <v>质检设备</v>
          </cell>
          <cell r="L2799" t="str">
            <v>肥东合成分厂</v>
          </cell>
          <cell r="M2799" t="str">
            <v>肥东合成质检室（以旧翻新原卡片号00852#）</v>
          </cell>
          <cell r="N2799" t="str">
            <v>合肥捷岛科学仪器公司</v>
          </cell>
          <cell r="O2799" t="str">
            <v>1,334.87</v>
          </cell>
          <cell r="P2799" t="str">
            <v>16,018.44</v>
          </cell>
          <cell r="Q2799" t="str">
            <v>5,339.47</v>
          </cell>
          <cell r="R2799" t="str">
            <v>56</v>
          </cell>
          <cell r="S2799" t="str">
            <v>平均年限法(一)</v>
          </cell>
          <cell r="T2799" t="str">
            <v>在用</v>
          </cell>
          <cell r="U2799" t="str">
            <v>直接购入</v>
          </cell>
          <cell r="V2799" t="str">
            <v>王桂珍</v>
          </cell>
          <cell r="W2799" t="str">
            <v>2020.04.24</v>
          </cell>
          <cell r="X2799" t="str">
            <v>记--564</v>
          </cell>
        </row>
        <row r="2799">
          <cell r="AA2799" t="str">
            <v>0301</v>
          </cell>
        </row>
        <row r="2800">
          <cell r="B2800" t="str">
            <v>040200279</v>
          </cell>
          <cell r="C2800" t="str">
            <v>笔记本电脑（华为MagicBook2019)</v>
          </cell>
          <cell r="D2800" t="str">
            <v>华为MagicBook2019，17/8G/512G/MX250HD/16.1银色</v>
          </cell>
          <cell r="E2800">
            <v>5530.97</v>
          </cell>
          <cell r="F2800">
            <v>4956</v>
          </cell>
          <cell r="G2800">
            <v>332</v>
          </cell>
          <cell r="H2800">
            <v>242.97</v>
          </cell>
          <cell r="I2800" t="str">
            <v>2020.04.24</v>
          </cell>
          <cell r="J2800" t="str">
            <v>60</v>
          </cell>
          <cell r="K2800" t="str">
            <v>电脑</v>
          </cell>
          <cell r="L2800" t="str">
            <v>财务部</v>
          </cell>
          <cell r="M2800" t="str">
            <v>农化财务部（公用笔记本-华为，原1朱钧），丰乐种业新大楼803室</v>
          </cell>
          <cell r="N2800" t="str">
            <v>合肥德众科技有限公司</v>
          </cell>
          <cell r="O2800" t="str">
            <v>88.50</v>
          </cell>
          <cell r="P2800" t="str">
            <v>1,062.00</v>
          </cell>
          <cell r="Q2800" t="str">
            <v>221.24</v>
          </cell>
          <cell r="R2800" t="str">
            <v>56</v>
          </cell>
          <cell r="S2800" t="str">
            <v>平均年限法(一)</v>
          </cell>
          <cell r="T2800" t="str">
            <v>在用</v>
          </cell>
          <cell r="U2800" t="str">
            <v>直接购入</v>
          </cell>
          <cell r="V2800" t="str">
            <v>王桂珍</v>
          </cell>
          <cell r="W2800" t="str">
            <v>2020.04.24</v>
          </cell>
          <cell r="X2800" t="str">
            <v>记--566</v>
          </cell>
        </row>
        <row r="2800">
          <cell r="AA2800" t="str">
            <v>0402</v>
          </cell>
        </row>
        <row r="2801">
          <cell r="B2801" t="str">
            <v>032400018</v>
          </cell>
          <cell r="C2801" t="str">
            <v>空压机（含变频器 冷干机 三级过滤器等）</v>
          </cell>
          <cell r="D2801" t="str">
            <v>SAV+200A-8T8BARG 380V 50HZ</v>
          </cell>
          <cell r="E2801">
            <v>426548.65</v>
          </cell>
          <cell r="F2801">
            <v>238867.44</v>
          </cell>
          <cell r="G2801">
            <v>187681.21</v>
          </cell>
          <cell r="H2801">
            <v>0</v>
          </cell>
          <cell r="I2801" t="str">
            <v>2020.04.28</v>
          </cell>
          <cell r="J2801" t="str">
            <v>96</v>
          </cell>
          <cell r="K2801" t="str">
            <v>公用设备</v>
          </cell>
          <cell r="L2801" t="str">
            <v>肥东合成分厂</v>
          </cell>
          <cell r="M2801" t="str">
            <v>肥东合成公用工程</v>
          </cell>
          <cell r="N2801" t="str">
            <v>合肥华大通用工业节能</v>
          </cell>
          <cell r="O2801" t="str">
            <v>4,265.49</v>
          </cell>
          <cell r="P2801" t="str">
            <v>51,185.88</v>
          </cell>
          <cell r="Q2801" t="str">
            <v>17,061.95</v>
          </cell>
          <cell r="R2801" t="str">
            <v>56</v>
          </cell>
          <cell r="S2801" t="str">
            <v>平均年限法(一)</v>
          </cell>
          <cell r="T2801" t="str">
            <v>在用</v>
          </cell>
          <cell r="U2801" t="str">
            <v>直接购入</v>
          </cell>
          <cell r="V2801" t="str">
            <v>王桂珍</v>
          </cell>
          <cell r="W2801" t="str">
            <v>2020.04.28</v>
          </cell>
          <cell r="X2801" t="str">
            <v>记--836</v>
          </cell>
        </row>
        <row r="2801">
          <cell r="AA2801" t="str">
            <v>0324</v>
          </cell>
        </row>
        <row r="2802">
          <cell r="B2802" t="str">
            <v>031022842</v>
          </cell>
          <cell r="C2802" t="str">
            <v>铝箔封口机</v>
          </cell>
          <cell r="D2802" t="str">
            <v>3.0KW 广州广益</v>
          </cell>
          <cell r="E2802">
            <v>84070.8</v>
          </cell>
          <cell r="F2802">
            <v>47079.76</v>
          </cell>
          <cell r="G2802">
            <v>36991.04</v>
          </cell>
          <cell r="H2802">
            <v>0</v>
          </cell>
          <cell r="I2802" t="str">
            <v>2020.04.28</v>
          </cell>
          <cell r="J2802" t="str">
            <v>96</v>
          </cell>
          <cell r="K2802" t="str">
            <v>剂型设备</v>
          </cell>
          <cell r="L2802" t="str">
            <v>肥东制剂分厂</v>
          </cell>
          <cell r="M2802" t="str">
            <v>肥东制剂13#车间</v>
          </cell>
          <cell r="N2802" t="str">
            <v>广州市广益机械制造</v>
          </cell>
          <cell r="O2802" t="str">
            <v>840.71</v>
          </cell>
          <cell r="P2802" t="str">
            <v>10,088.52</v>
          </cell>
          <cell r="Q2802" t="str">
            <v>3,362.83</v>
          </cell>
          <cell r="R2802" t="str">
            <v>56</v>
          </cell>
          <cell r="S2802" t="str">
            <v>平均年限法(一)</v>
          </cell>
          <cell r="T2802" t="str">
            <v>在用</v>
          </cell>
          <cell r="U2802" t="str">
            <v>直接购入</v>
          </cell>
          <cell r="V2802" t="str">
            <v>王桂珍</v>
          </cell>
          <cell r="W2802" t="str">
            <v>2020.04.28</v>
          </cell>
          <cell r="X2802" t="str">
            <v>记--838</v>
          </cell>
        </row>
        <row r="2802">
          <cell r="AA2802" t="str">
            <v>0310</v>
          </cell>
        </row>
        <row r="2803">
          <cell r="B2803" t="str">
            <v>031022843</v>
          </cell>
          <cell r="C2803" t="str">
            <v>铝箔封口机</v>
          </cell>
          <cell r="D2803" t="str">
            <v>3.0KW 广州广益</v>
          </cell>
          <cell r="E2803">
            <v>84070.8</v>
          </cell>
          <cell r="F2803">
            <v>47079.76</v>
          </cell>
          <cell r="G2803">
            <v>36991.04</v>
          </cell>
          <cell r="H2803">
            <v>0</v>
          </cell>
          <cell r="I2803" t="str">
            <v>2020.04.28</v>
          </cell>
          <cell r="J2803" t="str">
            <v>96</v>
          </cell>
          <cell r="K2803" t="str">
            <v>剂型设备</v>
          </cell>
          <cell r="L2803" t="str">
            <v>肥东制剂分厂</v>
          </cell>
          <cell r="M2803" t="str">
            <v>肥东制剂13#车间</v>
          </cell>
          <cell r="N2803" t="str">
            <v>广州市广益机械制造</v>
          </cell>
          <cell r="O2803" t="str">
            <v>840.71</v>
          </cell>
          <cell r="P2803" t="str">
            <v>10,088.52</v>
          </cell>
          <cell r="Q2803" t="str">
            <v>3,362.83</v>
          </cell>
          <cell r="R2803" t="str">
            <v>56</v>
          </cell>
          <cell r="S2803" t="str">
            <v>平均年限法(一)</v>
          </cell>
          <cell r="T2803" t="str">
            <v>在用</v>
          </cell>
          <cell r="U2803" t="str">
            <v>直接购入</v>
          </cell>
          <cell r="V2803" t="str">
            <v>王桂珍</v>
          </cell>
          <cell r="W2803" t="str">
            <v>2020.04.28</v>
          </cell>
          <cell r="X2803" t="str">
            <v>记--838</v>
          </cell>
        </row>
        <row r="2803">
          <cell r="AA2803" t="str">
            <v>0310</v>
          </cell>
        </row>
        <row r="2804">
          <cell r="B2804" t="str">
            <v>030800254</v>
          </cell>
          <cell r="C2804" t="str">
            <v>篮式过滤器（304）</v>
          </cell>
          <cell r="D2804" t="str">
            <v>#273 精度80目，进出口径DN80</v>
          </cell>
          <cell r="E2804">
            <v>3451.33</v>
          </cell>
          <cell r="F2804">
            <v>1932.56</v>
          </cell>
          <cell r="G2804">
            <v>1518.77</v>
          </cell>
          <cell r="H2804">
            <v>0</v>
          </cell>
          <cell r="I2804" t="str">
            <v>2020.04.28</v>
          </cell>
          <cell r="J2804" t="str">
            <v>96</v>
          </cell>
          <cell r="K2804" t="str">
            <v>烟嘧装置（合成一车间）</v>
          </cell>
          <cell r="L2804" t="str">
            <v>肥东合成分厂</v>
          </cell>
          <cell r="M2804" t="str">
            <v>肥东合成一车间</v>
          </cell>
          <cell r="N2804" t="str">
            <v>上海楚能工业过滤</v>
          </cell>
          <cell r="O2804" t="str">
            <v>34.51</v>
          </cell>
          <cell r="P2804" t="str">
            <v>414.12</v>
          </cell>
          <cell r="Q2804" t="str">
            <v>138.05</v>
          </cell>
          <cell r="R2804" t="str">
            <v>56</v>
          </cell>
          <cell r="S2804" t="str">
            <v>平均年限法(一)</v>
          </cell>
          <cell r="T2804" t="str">
            <v>在用</v>
          </cell>
          <cell r="U2804" t="str">
            <v>直接购入</v>
          </cell>
          <cell r="V2804" t="str">
            <v>王桂珍</v>
          </cell>
          <cell r="W2804" t="str">
            <v>2020.04.28</v>
          </cell>
          <cell r="X2804" t="str">
            <v>记--896</v>
          </cell>
        </row>
        <row r="2804">
          <cell r="AA2804" t="str">
            <v>0308</v>
          </cell>
        </row>
        <row r="2805">
          <cell r="B2805" t="str">
            <v>030800255</v>
          </cell>
          <cell r="C2805" t="str">
            <v>搪玻璃反应罐</v>
          </cell>
          <cell r="D2805" t="str">
            <v>6300L</v>
          </cell>
          <cell r="E2805">
            <v>57522.12</v>
          </cell>
          <cell r="F2805">
            <v>32212.32</v>
          </cell>
          <cell r="G2805">
            <v>25309.8</v>
          </cell>
          <cell r="H2805">
            <v>0</v>
          </cell>
          <cell r="I2805" t="str">
            <v>2020.04.28</v>
          </cell>
          <cell r="J2805" t="str">
            <v>96</v>
          </cell>
          <cell r="K2805" t="str">
            <v>烟嘧装置（合成一车间）</v>
          </cell>
          <cell r="L2805" t="str">
            <v>肥东合成分厂</v>
          </cell>
          <cell r="M2805" t="str">
            <v>肥东合成一车间</v>
          </cell>
          <cell r="N2805" t="str">
            <v>江阴市化工设备厂</v>
          </cell>
          <cell r="O2805" t="str">
            <v>575.22</v>
          </cell>
          <cell r="P2805" t="str">
            <v>6,902.64</v>
          </cell>
          <cell r="Q2805" t="str">
            <v>2,300.88</v>
          </cell>
          <cell r="R2805" t="str">
            <v>56</v>
          </cell>
          <cell r="S2805" t="str">
            <v>平均年限法(一)</v>
          </cell>
          <cell r="T2805" t="str">
            <v>在用</v>
          </cell>
          <cell r="U2805" t="str">
            <v>直接购入</v>
          </cell>
          <cell r="V2805" t="str">
            <v>王桂珍</v>
          </cell>
          <cell r="W2805" t="str">
            <v>2020.04.28</v>
          </cell>
          <cell r="X2805" t="str">
            <v>记--898</v>
          </cell>
        </row>
        <row r="2805">
          <cell r="AA2805" t="str">
            <v>0308</v>
          </cell>
        </row>
        <row r="2806">
          <cell r="B2806" t="str">
            <v>031022844</v>
          </cell>
          <cell r="C2806" t="str">
            <v>全自动灌装机（含软件）</v>
          </cell>
          <cell r="D2806" t="str">
            <v>GZH-16DAI</v>
          </cell>
          <cell r="E2806">
            <v>123893.81</v>
          </cell>
          <cell r="F2806">
            <v>69380.64</v>
          </cell>
          <cell r="G2806">
            <v>54513.17</v>
          </cell>
          <cell r="H2806">
            <v>0</v>
          </cell>
          <cell r="I2806" t="str">
            <v>2020.04.28</v>
          </cell>
          <cell r="J2806" t="str">
            <v>96</v>
          </cell>
          <cell r="K2806" t="str">
            <v>剂型设备</v>
          </cell>
          <cell r="L2806" t="str">
            <v>肥东制剂分厂</v>
          </cell>
          <cell r="M2806" t="str">
            <v>肥东制剂13#车间</v>
          </cell>
          <cell r="N2806" t="str">
            <v>江苏汤姆包装机械公司</v>
          </cell>
          <cell r="O2806" t="str">
            <v>1,238.94</v>
          </cell>
          <cell r="P2806" t="str">
            <v>14,867.28</v>
          </cell>
          <cell r="Q2806" t="str">
            <v>4,955.75</v>
          </cell>
          <cell r="R2806" t="str">
            <v>56</v>
          </cell>
          <cell r="S2806" t="str">
            <v>平均年限法(一)</v>
          </cell>
          <cell r="T2806" t="str">
            <v>在用</v>
          </cell>
          <cell r="U2806" t="str">
            <v>直接购入</v>
          </cell>
          <cell r="V2806" t="str">
            <v>王桂珍</v>
          </cell>
          <cell r="W2806" t="str">
            <v>2020.04.28</v>
          </cell>
          <cell r="X2806" t="str">
            <v>记--959</v>
          </cell>
        </row>
        <row r="2806">
          <cell r="AA2806" t="str">
            <v>0310</v>
          </cell>
        </row>
        <row r="2807">
          <cell r="B2807" t="str">
            <v>031022845</v>
          </cell>
          <cell r="C2807" t="str">
            <v>缓冲转盘</v>
          </cell>
          <cell r="D2807" t="str">
            <v>UHP-1000A</v>
          </cell>
          <cell r="E2807">
            <v>12389.38</v>
          </cell>
          <cell r="F2807">
            <v>6937.84</v>
          </cell>
          <cell r="G2807">
            <v>5451.54</v>
          </cell>
          <cell r="H2807">
            <v>0</v>
          </cell>
          <cell r="I2807" t="str">
            <v>2020.04.28</v>
          </cell>
          <cell r="J2807" t="str">
            <v>96</v>
          </cell>
          <cell r="K2807" t="str">
            <v>剂型设备</v>
          </cell>
          <cell r="L2807" t="str">
            <v>肥东制剂分厂</v>
          </cell>
          <cell r="M2807" t="str">
            <v>肥东制剂13#车间</v>
          </cell>
          <cell r="N2807" t="str">
            <v>江苏汤姆包装机械公司</v>
          </cell>
          <cell r="O2807" t="str">
            <v>123.89</v>
          </cell>
          <cell r="P2807" t="str">
            <v>1,486.68</v>
          </cell>
          <cell r="Q2807" t="str">
            <v>495.58</v>
          </cell>
          <cell r="R2807" t="str">
            <v>56</v>
          </cell>
          <cell r="S2807" t="str">
            <v>平均年限法(一)</v>
          </cell>
          <cell r="T2807" t="str">
            <v>在用</v>
          </cell>
          <cell r="U2807" t="str">
            <v>直接购入</v>
          </cell>
          <cell r="V2807" t="str">
            <v>王桂珍</v>
          </cell>
          <cell r="W2807" t="str">
            <v>2020.04.28</v>
          </cell>
          <cell r="X2807" t="str">
            <v>记--959</v>
          </cell>
        </row>
        <row r="2807">
          <cell r="AA2807" t="str">
            <v>0310</v>
          </cell>
        </row>
        <row r="2808">
          <cell r="B2808" t="str">
            <v>031022846</v>
          </cell>
          <cell r="C2808" t="str">
            <v>缓冲转盘</v>
          </cell>
          <cell r="D2808" t="str">
            <v>UHP-1000A</v>
          </cell>
          <cell r="E2808">
            <v>12389.38</v>
          </cell>
          <cell r="F2808">
            <v>6937.84</v>
          </cell>
          <cell r="G2808">
            <v>5451.54</v>
          </cell>
          <cell r="H2808">
            <v>0</v>
          </cell>
          <cell r="I2808" t="str">
            <v>2020.04.28</v>
          </cell>
          <cell r="J2808" t="str">
            <v>96</v>
          </cell>
          <cell r="K2808" t="str">
            <v>剂型设备</v>
          </cell>
          <cell r="L2808" t="str">
            <v>肥东制剂分厂</v>
          </cell>
          <cell r="M2808" t="str">
            <v>肥东制剂13#车间</v>
          </cell>
          <cell r="N2808" t="str">
            <v>江苏汤姆包装机械公司</v>
          </cell>
          <cell r="O2808" t="str">
            <v>123.89</v>
          </cell>
          <cell r="P2808" t="str">
            <v>1,486.68</v>
          </cell>
          <cell r="Q2808" t="str">
            <v>495.58</v>
          </cell>
          <cell r="R2808" t="str">
            <v>56</v>
          </cell>
          <cell r="S2808" t="str">
            <v>平均年限法(一)</v>
          </cell>
          <cell r="T2808" t="str">
            <v>在用</v>
          </cell>
          <cell r="U2808" t="str">
            <v>直接购入</v>
          </cell>
          <cell r="V2808" t="str">
            <v>王桂珍</v>
          </cell>
          <cell r="W2808" t="str">
            <v>2020.04.28</v>
          </cell>
          <cell r="X2808" t="str">
            <v>记--959</v>
          </cell>
        </row>
        <row r="2808">
          <cell r="AA2808" t="str">
            <v>0310</v>
          </cell>
        </row>
        <row r="2809">
          <cell r="B2809" t="str">
            <v>031022847</v>
          </cell>
          <cell r="C2809" t="str">
            <v>缓冲转盘</v>
          </cell>
          <cell r="D2809" t="str">
            <v>UHP-1000A</v>
          </cell>
          <cell r="E2809">
            <v>12389.38</v>
          </cell>
          <cell r="F2809">
            <v>6937.84</v>
          </cell>
          <cell r="G2809">
            <v>5451.54</v>
          </cell>
          <cell r="H2809">
            <v>0</v>
          </cell>
          <cell r="I2809" t="str">
            <v>2020.04.28</v>
          </cell>
          <cell r="J2809" t="str">
            <v>96</v>
          </cell>
          <cell r="K2809" t="str">
            <v>剂型设备</v>
          </cell>
          <cell r="L2809" t="str">
            <v>肥东制剂分厂</v>
          </cell>
          <cell r="M2809" t="str">
            <v>肥东制剂13#车间</v>
          </cell>
          <cell r="N2809" t="str">
            <v>江苏汤姆包装机械公司</v>
          </cell>
          <cell r="O2809" t="str">
            <v>123.89</v>
          </cell>
          <cell r="P2809" t="str">
            <v>1,486.68</v>
          </cell>
          <cell r="Q2809" t="str">
            <v>495.58</v>
          </cell>
          <cell r="R2809" t="str">
            <v>56</v>
          </cell>
          <cell r="S2809" t="str">
            <v>平均年限法(一)</v>
          </cell>
          <cell r="T2809" t="str">
            <v>在用</v>
          </cell>
          <cell r="U2809" t="str">
            <v>直接购入</v>
          </cell>
          <cell r="V2809" t="str">
            <v>王桂珍</v>
          </cell>
          <cell r="W2809" t="str">
            <v>2020.04.28</v>
          </cell>
          <cell r="X2809" t="str">
            <v>记--959</v>
          </cell>
        </row>
        <row r="2809">
          <cell r="AA2809" t="str">
            <v>0310</v>
          </cell>
        </row>
        <row r="2810">
          <cell r="B2810" t="str">
            <v>031022848</v>
          </cell>
          <cell r="C2810" t="str">
            <v>缓冲转盘</v>
          </cell>
          <cell r="D2810" t="str">
            <v>UHP-1000A</v>
          </cell>
          <cell r="E2810">
            <v>12389.38</v>
          </cell>
          <cell r="F2810">
            <v>6937.84</v>
          </cell>
          <cell r="G2810">
            <v>5451.54</v>
          </cell>
          <cell r="H2810">
            <v>0</v>
          </cell>
          <cell r="I2810" t="str">
            <v>2020.04.28</v>
          </cell>
          <cell r="J2810" t="str">
            <v>96</v>
          </cell>
          <cell r="K2810" t="str">
            <v>剂型设备</v>
          </cell>
          <cell r="L2810" t="str">
            <v>肥东制剂分厂</v>
          </cell>
          <cell r="M2810" t="str">
            <v>肥东制剂13#车间</v>
          </cell>
          <cell r="N2810" t="str">
            <v>江苏汤姆包装机械公司</v>
          </cell>
          <cell r="O2810" t="str">
            <v>123.89</v>
          </cell>
          <cell r="P2810" t="str">
            <v>1,486.68</v>
          </cell>
          <cell r="Q2810" t="str">
            <v>495.58</v>
          </cell>
          <cell r="R2810" t="str">
            <v>56</v>
          </cell>
          <cell r="S2810" t="str">
            <v>平均年限法(一)</v>
          </cell>
          <cell r="T2810" t="str">
            <v>在用</v>
          </cell>
          <cell r="U2810" t="str">
            <v>直接购入</v>
          </cell>
          <cell r="V2810" t="str">
            <v>王桂珍</v>
          </cell>
          <cell r="W2810" t="str">
            <v>2020.04.28</v>
          </cell>
          <cell r="X2810" t="str">
            <v>记--959</v>
          </cell>
        </row>
        <row r="2810">
          <cell r="AA2810" t="str">
            <v>0310</v>
          </cell>
        </row>
        <row r="2811">
          <cell r="B2811" t="str">
            <v>032600021</v>
          </cell>
          <cell r="C2811" t="str">
            <v>PP喷淋塔（定制白色）</v>
          </cell>
          <cell r="D2811" t="str">
            <v>1000*6000*20mm</v>
          </cell>
          <cell r="E2811">
            <v>16283.19</v>
          </cell>
          <cell r="F2811">
            <v>9118.48</v>
          </cell>
          <cell r="G2811">
            <v>7164.71</v>
          </cell>
          <cell r="H2811">
            <v>0</v>
          </cell>
          <cell r="I2811" t="str">
            <v>2020.04.28</v>
          </cell>
          <cell r="J2811" t="str">
            <v>96</v>
          </cell>
          <cell r="K2811" t="str">
            <v>精噁唑装置（合成三车间）</v>
          </cell>
          <cell r="L2811" t="str">
            <v>肥东合成分厂</v>
          </cell>
          <cell r="M2811" t="str">
            <v>肥东合成三车间</v>
          </cell>
          <cell r="N2811" t="str">
            <v>合肥广庆防腐设备公司</v>
          </cell>
          <cell r="O2811" t="str">
            <v>162.83</v>
          </cell>
          <cell r="P2811" t="str">
            <v>1,953.96</v>
          </cell>
          <cell r="Q2811" t="str">
            <v>651.33</v>
          </cell>
          <cell r="R2811" t="str">
            <v>56</v>
          </cell>
          <cell r="S2811" t="str">
            <v>平均年限法(一)</v>
          </cell>
          <cell r="T2811" t="str">
            <v>在用</v>
          </cell>
          <cell r="U2811" t="str">
            <v>直接购入</v>
          </cell>
          <cell r="V2811" t="str">
            <v>王桂珍</v>
          </cell>
          <cell r="W2811" t="str">
            <v>2020.04.28</v>
          </cell>
          <cell r="X2811" t="str">
            <v>记--961</v>
          </cell>
        </row>
        <row r="2811">
          <cell r="AA2811" t="str">
            <v>0326</v>
          </cell>
        </row>
        <row r="2812">
          <cell r="B2812" t="str">
            <v>032600022</v>
          </cell>
          <cell r="C2812" t="str">
            <v>聚丙烯喷淋塔（定制白色）</v>
          </cell>
          <cell r="D2812" t="str">
            <v>1000*4900*20mm</v>
          </cell>
          <cell r="E2812">
            <v>11946.9</v>
          </cell>
          <cell r="F2812">
            <v>6690.32</v>
          </cell>
          <cell r="G2812">
            <v>5256.58</v>
          </cell>
          <cell r="H2812">
            <v>0</v>
          </cell>
          <cell r="I2812" t="str">
            <v>2020.04.29</v>
          </cell>
          <cell r="J2812" t="str">
            <v>96</v>
          </cell>
          <cell r="K2812" t="str">
            <v>精噁唑装置（合成三车间）</v>
          </cell>
          <cell r="L2812" t="str">
            <v>肥东合成分厂</v>
          </cell>
          <cell r="M2812" t="str">
            <v>肥东合成三车间</v>
          </cell>
          <cell r="N2812" t="str">
            <v>合肥广庆防腐设备公司</v>
          </cell>
          <cell r="O2812" t="str">
            <v>119.47</v>
          </cell>
          <cell r="P2812" t="str">
            <v>1,433.64</v>
          </cell>
          <cell r="Q2812" t="str">
            <v>477.88</v>
          </cell>
          <cell r="R2812" t="str">
            <v>56</v>
          </cell>
          <cell r="S2812" t="str">
            <v>平均年限法(一)</v>
          </cell>
          <cell r="T2812" t="str">
            <v>在用</v>
          </cell>
          <cell r="U2812" t="str">
            <v>直接购入</v>
          </cell>
          <cell r="V2812" t="str">
            <v>王桂珍</v>
          </cell>
          <cell r="W2812" t="str">
            <v>2020.04.29</v>
          </cell>
          <cell r="X2812" t="str">
            <v>记--965</v>
          </cell>
        </row>
        <row r="2812">
          <cell r="AA2812" t="str">
            <v>0326</v>
          </cell>
        </row>
        <row r="2813">
          <cell r="B2813" t="str">
            <v>032600023</v>
          </cell>
          <cell r="C2813" t="str">
            <v>聚丙烯喷淋塔（定制白色）</v>
          </cell>
          <cell r="D2813" t="str">
            <v>1000*6000*20mm</v>
          </cell>
          <cell r="E2813">
            <v>16106.19</v>
          </cell>
          <cell r="F2813">
            <v>9019.36</v>
          </cell>
          <cell r="G2813">
            <v>7086.83</v>
          </cell>
          <cell r="H2813">
            <v>0</v>
          </cell>
          <cell r="I2813" t="str">
            <v>2020.04.29</v>
          </cell>
          <cell r="J2813" t="str">
            <v>96</v>
          </cell>
          <cell r="K2813" t="str">
            <v>精噁唑装置（合成三车间）</v>
          </cell>
          <cell r="L2813" t="str">
            <v>肥东合成分厂</v>
          </cell>
          <cell r="M2813" t="str">
            <v>肥东合成三车间</v>
          </cell>
          <cell r="N2813" t="str">
            <v>合肥广庆防腐设备公司</v>
          </cell>
          <cell r="O2813" t="str">
            <v>161.06</v>
          </cell>
          <cell r="P2813" t="str">
            <v>1,932.72</v>
          </cell>
          <cell r="Q2813" t="str">
            <v>644.25</v>
          </cell>
          <cell r="R2813" t="str">
            <v>56</v>
          </cell>
          <cell r="S2813" t="str">
            <v>平均年限法(一)</v>
          </cell>
          <cell r="T2813" t="str">
            <v>在用</v>
          </cell>
          <cell r="U2813" t="str">
            <v>直接购入</v>
          </cell>
          <cell r="V2813" t="str">
            <v>王桂珍</v>
          </cell>
          <cell r="W2813" t="str">
            <v>2020.04.29</v>
          </cell>
          <cell r="X2813" t="str">
            <v>记--965</v>
          </cell>
        </row>
        <row r="2813">
          <cell r="AA2813" t="str">
            <v>0326</v>
          </cell>
        </row>
        <row r="2814">
          <cell r="B2814" t="str">
            <v>032600024</v>
          </cell>
          <cell r="C2814" t="str">
            <v>聚丙烯脱氨塔（含高位槽）废气吸收塔</v>
          </cell>
          <cell r="D2814" t="str">
            <v>1200*8000mm</v>
          </cell>
          <cell r="E2814">
            <v>24424.78</v>
          </cell>
          <cell r="F2814">
            <v>13678</v>
          </cell>
          <cell r="G2814">
            <v>10746.78</v>
          </cell>
          <cell r="H2814">
            <v>0</v>
          </cell>
          <cell r="I2814" t="str">
            <v>2020.04.29</v>
          </cell>
          <cell r="J2814" t="str">
            <v>96</v>
          </cell>
          <cell r="K2814" t="str">
            <v>精噁唑装置（合成三车间）</v>
          </cell>
          <cell r="L2814" t="str">
            <v>肥东合成分厂</v>
          </cell>
          <cell r="M2814" t="str">
            <v>肥东合成三车间</v>
          </cell>
          <cell r="N2814" t="str">
            <v>合肥广庆防腐设备公司</v>
          </cell>
          <cell r="O2814" t="str">
            <v>244.25</v>
          </cell>
          <cell r="P2814" t="str">
            <v>2,931.00</v>
          </cell>
          <cell r="Q2814" t="str">
            <v>976.99</v>
          </cell>
          <cell r="R2814" t="str">
            <v>56</v>
          </cell>
          <cell r="S2814" t="str">
            <v>平均年限法(一)</v>
          </cell>
          <cell r="T2814" t="str">
            <v>在用</v>
          </cell>
          <cell r="U2814" t="str">
            <v>直接购入</v>
          </cell>
          <cell r="V2814" t="str">
            <v>王桂珍</v>
          </cell>
          <cell r="W2814" t="str">
            <v>2020.04.29</v>
          </cell>
          <cell r="X2814" t="str">
            <v>记--965</v>
          </cell>
        </row>
        <row r="2814">
          <cell r="AA2814" t="str">
            <v>0326</v>
          </cell>
        </row>
        <row r="2815">
          <cell r="B2815" t="str">
            <v>040900533</v>
          </cell>
          <cell r="C2815" t="str">
            <v>深信服SSL设备（VPN网关 含管理及授权软件）</v>
          </cell>
          <cell r="D2815" t="str">
            <v>VPN-1000-A400</v>
          </cell>
          <cell r="E2815">
            <v>43716.81</v>
          </cell>
          <cell r="F2815">
            <v>39170.32</v>
          </cell>
          <cell r="G2815">
            <v>4546.49</v>
          </cell>
          <cell r="H2815">
            <v>0</v>
          </cell>
          <cell r="I2815" t="str">
            <v>2020.04.29</v>
          </cell>
          <cell r="J2815" t="str">
            <v>60</v>
          </cell>
          <cell r="K2815" t="str">
            <v>其他</v>
          </cell>
          <cell r="L2815" t="str">
            <v>企业管理部</v>
          </cell>
          <cell r="M2815" t="str">
            <v>肥东分厂信息机房</v>
          </cell>
          <cell r="N2815" t="str">
            <v>安徽安齐信息科技</v>
          </cell>
          <cell r="O2815" t="str">
            <v>699.47</v>
          </cell>
          <cell r="P2815" t="str">
            <v>8,393.64</v>
          </cell>
          <cell r="Q2815" t="str">
            <v>1,748.67</v>
          </cell>
          <cell r="R2815" t="str">
            <v>56</v>
          </cell>
          <cell r="S2815" t="str">
            <v>平均年限法(一)</v>
          </cell>
          <cell r="T2815" t="str">
            <v>在用</v>
          </cell>
          <cell r="U2815" t="str">
            <v>直接购入</v>
          </cell>
          <cell r="V2815" t="str">
            <v>王桂珍</v>
          </cell>
          <cell r="W2815" t="str">
            <v>2020.04.29</v>
          </cell>
          <cell r="X2815" t="str">
            <v>记--967</v>
          </cell>
        </row>
        <row r="2815">
          <cell r="AA2815" t="str">
            <v>0409</v>
          </cell>
        </row>
        <row r="2816">
          <cell r="B2816" t="str">
            <v>031022849</v>
          </cell>
          <cell r="C2816" t="str">
            <v>全自动贴标机</v>
          </cell>
          <cell r="D2816" t="str">
            <v>TZB-1DY-A</v>
          </cell>
          <cell r="E2816">
            <v>44247.79</v>
          </cell>
          <cell r="F2816">
            <v>24336.4</v>
          </cell>
          <cell r="G2816">
            <v>19911.39</v>
          </cell>
          <cell r="H2816">
            <v>0</v>
          </cell>
          <cell r="I2816" t="str">
            <v>2020.05.14</v>
          </cell>
          <cell r="J2816" t="str">
            <v>96</v>
          </cell>
          <cell r="K2816" t="str">
            <v>剂型设备</v>
          </cell>
          <cell r="L2816" t="str">
            <v>肥东制剂分厂</v>
          </cell>
          <cell r="M2816" t="str">
            <v>肥东制剂11#车间</v>
          </cell>
          <cell r="N2816" t="str">
            <v>江苏汤姆智能装备</v>
          </cell>
          <cell r="O2816" t="str">
            <v>442.48</v>
          </cell>
          <cell r="P2816" t="str">
            <v>5,309.76</v>
          </cell>
          <cell r="Q2816" t="str">
            <v>1,769.91</v>
          </cell>
          <cell r="R2816" t="str">
            <v>55</v>
          </cell>
          <cell r="S2816" t="str">
            <v>平均年限法(一)</v>
          </cell>
          <cell r="T2816" t="str">
            <v>在用</v>
          </cell>
          <cell r="U2816" t="str">
            <v>直接购入</v>
          </cell>
          <cell r="V2816" t="str">
            <v>徐建红</v>
          </cell>
          <cell r="W2816" t="str">
            <v>2020.05.14</v>
          </cell>
          <cell r="X2816" t="str">
            <v>记--295</v>
          </cell>
        </row>
        <row r="2816">
          <cell r="AA2816" t="str">
            <v>0310</v>
          </cell>
        </row>
        <row r="2817">
          <cell r="B2817" t="str">
            <v>031022850</v>
          </cell>
          <cell r="C2817" t="str">
            <v>全自动贴标机</v>
          </cell>
          <cell r="D2817" t="str">
            <v>TZB-1DY-A</v>
          </cell>
          <cell r="E2817">
            <v>44247.78</v>
          </cell>
          <cell r="F2817">
            <v>24336.4</v>
          </cell>
          <cell r="G2817">
            <v>19911.38</v>
          </cell>
          <cell r="H2817">
            <v>0</v>
          </cell>
          <cell r="I2817" t="str">
            <v>2020.05.14</v>
          </cell>
          <cell r="J2817" t="str">
            <v>96</v>
          </cell>
          <cell r="K2817" t="str">
            <v>剂型设备</v>
          </cell>
          <cell r="L2817" t="str">
            <v>肥东制剂分厂</v>
          </cell>
          <cell r="M2817" t="str">
            <v>肥东制剂11#车间</v>
          </cell>
          <cell r="N2817" t="str">
            <v>江苏汤姆智能装备</v>
          </cell>
          <cell r="O2817" t="str">
            <v>442.48</v>
          </cell>
          <cell r="P2817" t="str">
            <v>5,309.76</v>
          </cell>
          <cell r="Q2817" t="str">
            <v>1,769.91</v>
          </cell>
          <cell r="R2817" t="str">
            <v>55</v>
          </cell>
          <cell r="S2817" t="str">
            <v>平均年限法(一)</v>
          </cell>
          <cell r="T2817" t="str">
            <v>在用</v>
          </cell>
          <cell r="U2817" t="str">
            <v>直接购入</v>
          </cell>
          <cell r="V2817" t="str">
            <v>徐建红</v>
          </cell>
          <cell r="W2817" t="str">
            <v>2020.05.14</v>
          </cell>
          <cell r="X2817" t="str">
            <v>记--295</v>
          </cell>
        </row>
        <row r="2817">
          <cell r="AA2817" t="str">
            <v>0310</v>
          </cell>
        </row>
        <row r="2818">
          <cell r="B2818" t="str">
            <v>031022851</v>
          </cell>
          <cell r="C2818" t="str">
            <v>缓冲转盘</v>
          </cell>
          <cell r="D2818" t="str">
            <v>UPH-1000A</v>
          </cell>
          <cell r="E2818">
            <v>12389.38</v>
          </cell>
          <cell r="F2818">
            <v>6813.95</v>
          </cell>
          <cell r="G2818">
            <v>5575.43</v>
          </cell>
          <cell r="H2818">
            <v>0</v>
          </cell>
          <cell r="I2818" t="str">
            <v>2020.05.14</v>
          </cell>
          <cell r="J2818" t="str">
            <v>96</v>
          </cell>
          <cell r="K2818" t="str">
            <v>剂型设备</v>
          </cell>
          <cell r="L2818" t="str">
            <v>肥东制剂分厂</v>
          </cell>
          <cell r="M2818" t="str">
            <v>肥东制剂11#车间</v>
          </cell>
          <cell r="N2818" t="str">
            <v>江苏汤姆智能装备</v>
          </cell>
          <cell r="O2818" t="str">
            <v>123.89</v>
          </cell>
          <cell r="P2818" t="str">
            <v>1,486.68</v>
          </cell>
          <cell r="Q2818" t="str">
            <v>495.58</v>
          </cell>
          <cell r="R2818" t="str">
            <v>55</v>
          </cell>
          <cell r="S2818" t="str">
            <v>平均年限法(一)</v>
          </cell>
          <cell r="T2818" t="str">
            <v>在用</v>
          </cell>
          <cell r="U2818" t="str">
            <v>直接购入</v>
          </cell>
          <cell r="V2818" t="str">
            <v>徐建红</v>
          </cell>
          <cell r="W2818" t="str">
            <v>2020.05.14</v>
          </cell>
          <cell r="X2818" t="str">
            <v>记--295</v>
          </cell>
        </row>
        <row r="2818">
          <cell r="AA2818" t="str">
            <v>0310</v>
          </cell>
        </row>
        <row r="2819">
          <cell r="B2819" t="str">
            <v>031022852</v>
          </cell>
          <cell r="C2819" t="str">
            <v>缓冲转盘</v>
          </cell>
          <cell r="D2819" t="str">
            <v>UPH-1000A</v>
          </cell>
          <cell r="E2819">
            <v>12389.38</v>
          </cell>
          <cell r="F2819">
            <v>6813.95</v>
          </cell>
          <cell r="G2819">
            <v>5575.43</v>
          </cell>
          <cell r="H2819">
            <v>0</v>
          </cell>
          <cell r="I2819" t="str">
            <v>2020.05.14</v>
          </cell>
          <cell r="J2819" t="str">
            <v>96</v>
          </cell>
          <cell r="K2819" t="str">
            <v>剂型设备</v>
          </cell>
          <cell r="L2819" t="str">
            <v>肥东制剂分厂</v>
          </cell>
          <cell r="M2819" t="str">
            <v>肥东制剂11#车间</v>
          </cell>
          <cell r="N2819" t="str">
            <v>江苏汤姆智能装备</v>
          </cell>
          <cell r="O2819" t="str">
            <v>123.89</v>
          </cell>
          <cell r="P2819" t="str">
            <v>1,486.68</v>
          </cell>
          <cell r="Q2819" t="str">
            <v>495.58</v>
          </cell>
          <cell r="R2819" t="str">
            <v>55</v>
          </cell>
          <cell r="S2819" t="str">
            <v>平均年限法(一)</v>
          </cell>
          <cell r="T2819" t="str">
            <v>在用</v>
          </cell>
          <cell r="U2819" t="str">
            <v>直接购入</v>
          </cell>
          <cell r="V2819" t="str">
            <v>徐建红</v>
          </cell>
          <cell r="W2819" t="str">
            <v>2020.05.14</v>
          </cell>
          <cell r="X2819" t="str">
            <v>记--295</v>
          </cell>
        </row>
        <row r="2819">
          <cell r="AA2819" t="str">
            <v>0310</v>
          </cell>
        </row>
        <row r="2820">
          <cell r="B2820" t="str">
            <v>031022853</v>
          </cell>
          <cell r="C2820" t="str">
            <v>全自动旋盖机（含配套模具）</v>
          </cell>
          <cell r="D2820" t="str">
            <v>FXX-6B</v>
          </cell>
          <cell r="E2820">
            <v>139115.04</v>
          </cell>
          <cell r="F2820">
            <v>76513.25</v>
          </cell>
          <cell r="G2820">
            <v>62601.79</v>
          </cell>
          <cell r="H2820">
            <v>0</v>
          </cell>
          <cell r="I2820" t="str">
            <v>2020.05.14</v>
          </cell>
          <cell r="J2820" t="str">
            <v>96</v>
          </cell>
          <cell r="K2820" t="str">
            <v>剂型设备</v>
          </cell>
          <cell r="L2820" t="str">
            <v>肥东制剂分厂</v>
          </cell>
          <cell r="M2820" t="str">
            <v>肥东制剂13#车间</v>
          </cell>
          <cell r="N2820" t="str">
            <v>江苏汤姆智能装备</v>
          </cell>
          <cell r="O2820" t="str">
            <v>1,391.15</v>
          </cell>
          <cell r="P2820" t="str">
            <v>16,693.80</v>
          </cell>
          <cell r="Q2820" t="str">
            <v>5,564.60</v>
          </cell>
          <cell r="R2820" t="str">
            <v>55</v>
          </cell>
          <cell r="S2820" t="str">
            <v>平均年限法(一)</v>
          </cell>
          <cell r="T2820" t="str">
            <v>在用</v>
          </cell>
          <cell r="U2820" t="str">
            <v>直接购入</v>
          </cell>
          <cell r="V2820" t="str">
            <v>徐建红</v>
          </cell>
          <cell r="W2820" t="str">
            <v>2020.05.14</v>
          </cell>
          <cell r="X2820" t="str">
            <v>记--297</v>
          </cell>
        </row>
        <row r="2820">
          <cell r="AA2820" t="str">
            <v>0310</v>
          </cell>
        </row>
        <row r="2821">
          <cell r="B2821" t="str">
            <v>031022854</v>
          </cell>
          <cell r="C2821" t="str">
            <v>全自动旋盖机（含配套模具）</v>
          </cell>
          <cell r="D2821" t="str">
            <v>FXX-6B</v>
          </cell>
          <cell r="E2821">
            <v>139115.04</v>
          </cell>
          <cell r="F2821">
            <v>76513.25</v>
          </cell>
          <cell r="G2821">
            <v>62601.79</v>
          </cell>
          <cell r="H2821">
            <v>0</v>
          </cell>
          <cell r="I2821" t="str">
            <v>2020.05.14</v>
          </cell>
          <cell r="J2821" t="str">
            <v>96</v>
          </cell>
          <cell r="K2821" t="str">
            <v>剂型设备</v>
          </cell>
          <cell r="L2821" t="str">
            <v>肥东制剂分厂</v>
          </cell>
          <cell r="M2821" t="str">
            <v>肥东制剂13#车间</v>
          </cell>
          <cell r="N2821" t="str">
            <v>江苏汤姆智能装备</v>
          </cell>
          <cell r="O2821" t="str">
            <v>1,391.15</v>
          </cell>
          <cell r="P2821" t="str">
            <v>16,693.80</v>
          </cell>
          <cell r="Q2821" t="str">
            <v>5,564.60</v>
          </cell>
          <cell r="R2821" t="str">
            <v>55</v>
          </cell>
          <cell r="S2821" t="str">
            <v>平均年限法(一)</v>
          </cell>
          <cell r="T2821" t="str">
            <v>在用</v>
          </cell>
          <cell r="U2821" t="str">
            <v>直接购入</v>
          </cell>
          <cell r="V2821" t="str">
            <v>徐建红</v>
          </cell>
          <cell r="W2821" t="str">
            <v>2020.05.14</v>
          </cell>
          <cell r="X2821" t="str">
            <v>记--297</v>
          </cell>
        </row>
        <row r="2821">
          <cell r="AA2821" t="str">
            <v>0310</v>
          </cell>
        </row>
        <row r="2822">
          <cell r="B2822" t="str">
            <v>031400077</v>
          </cell>
          <cell r="C2822" t="str">
            <v>人工气候培养箱</v>
          </cell>
          <cell r="D2822" t="str">
            <v>RGL-P500A</v>
          </cell>
          <cell r="E2822">
            <v>9292.04</v>
          </cell>
          <cell r="F2822">
            <v>5110.6</v>
          </cell>
          <cell r="G2822">
            <v>4181.44</v>
          </cell>
          <cell r="H2822">
            <v>0</v>
          </cell>
          <cell r="I2822" t="str">
            <v>2020.05.14</v>
          </cell>
          <cell r="J2822" t="str">
            <v>96</v>
          </cell>
          <cell r="K2822" t="str">
            <v>研发设备</v>
          </cell>
          <cell r="L2822" t="str">
            <v>研发中心</v>
          </cell>
          <cell r="M2822" t="str">
            <v>肥东研发中心实验室</v>
          </cell>
          <cell r="N2822" t="str">
            <v>合肥瑞博特科技</v>
          </cell>
          <cell r="O2822" t="str">
            <v>92.92</v>
          </cell>
          <cell r="P2822" t="str">
            <v>1,115.04</v>
          </cell>
          <cell r="Q2822" t="str">
            <v>371.68</v>
          </cell>
          <cell r="R2822" t="str">
            <v>55</v>
          </cell>
          <cell r="S2822" t="str">
            <v>平均年限法(一)</v>
          </cell>
          <cell r="T2822" t="str">
            <v>在用</v>
          </cell>
          <cell r="U2822" t="str">
            <v>直接购入</v>
          </cell>
          <cell r="V2822" t="str">
            <v>徐建红</v>
          </cell>
          <cell r="W2822" t="str">
            <v>2020.05.14</v>
          </cell>
          <cell r="X2822" t="str">
            <v>记--299</v>
          </cell>
        </row>
        <row r="2822">
          <cell r="AA2822" t="str">
            <v>0314</v>
          </cell>
        </row>
        <row r="2823">
          <cell r="B2823" t="str">
            <v>031400078</v>
          </cell>
          <cell r="C2823" t="str">
            <v>数显灭菌器</v>
          </cell>
          <cell r="D2823" t="str">
            <v>LX-B 50L</v>
          </cell>
          <cell r="E2823">
            <v>5486.73</v>
          </cell>
          <cell r="F2823">
            <v>3017.85</v>
          </cell>
          <cell r="G2823">
            <v>2468.88</v>
          </cell>
          <cell r="H2823">
            <v>0</v>
          </cell>
          <cell r="I2823" t="str">
            <v>2020.05.14</v>
          </cell>
          <cell r="J2823" t="str">
            <v>96</v>
          </cell>
          <cell r="K2823" t="str">
            <v>研发设备</v>
          </cell>
          <cell r="L2823" t="str">
            <v>研发中心</v>
          </cell>
          <cell r="M2823" t="str">
            <v>肥东研发中心实验室</v>
          </cell>
          <cell r="N2823" t="str">
            <v>合肥瑞博特科技</v>
          </cell>
          <cell r="O2823" t="str">
            <v>54.87</v>
          </cell>
          <cell r="P2823" t="str">
            <v>658.44</v>
          </cell>
          <cell r="Q2823" t="str">
            <v>219.47</v>
          </cell>
          <cell r="R2823" t="str">
            <v>55</v>
          </cell>
          <cell r="S2823" t="str">
            <v>平均年限法(一)</v>
          </cell>
          <cell r="T2823" t="str">
            <v>在用</v>
          </cell>
          <cell r="U2823" t="str">
            <v>直接购入</v>
          </cell>
          <cell r="V2823" t="str">
            <v>徐建红</v>
          </cell>
          <cell r="W2823" t="str">
            <v>2020.05.14</v>
          </cell>
          <cell r="X2823" t="str">
            <v>记--299</v>
          </cell>
        </row>
        <row r="2823">
          <cell r="AA2823" t="str">
            <v>0314</v>
          </cell>
        </row>
        <row r="2824">
          <cell r="B2824" t="str">
            <v>032500094</v>
          </cell>
          <cell r="C2824" t="str">
            <v>不锈钢袋式过滤器</v>
          </cell>
          <cell r="D2824" t="str">
            <v>NJLD-2DS-F50</v>
          </cell>
          <cell r="E2824">
            <v>14601.77</v>
          </cell>
          <cell r="F2824">
            <v>8031.1</v>
          </cell>
          <cell r="G2824">
            <v>6570.67</v>
          </cell>
          <cell r="H2824">
            <v>0</v>
          </cell>
          <cell r="I2824" t="str">
            <v>2020.05.25</v>
          </cell>
          <cell r="J2824" t="str">
            <v>96</v>
          </cell>
          <cell r="K2824" t="str">
            <v>苯磺隆装置（合成四车间）</v>
          </cell>
          <cell r="L2824" t="str">
            <v>肥东合成分厂</v>
          </cell>
          <cell r="M2824" t="str">
            <v>肥东合成四车间（苯磺隆）</v>
          </cell>
          <cell r="N2824" t="str">
            <v>南京滤达环保设备</v>
          </cell>
          <cell r="O2824" t="str">
            <v>146.02</v>
          </cell>
          <cell r="P2824" t="str">
            <v>1,752.24</v>
          </cell>
          <cell r="Q2824" t="str">
            <v>584.07</v>
          </cell>
          <cell r="R2824" t="str">
            <v>55</v>
          </cell>
          <cell r="S2824" t="str">
            <v>平均年限法(一)</v>
          </cell>
          <cell r="T2824" t="str">
            <v>在用</v>
          </cell>
          <cell r="U2824" t="str">
            <v>直接购入</v>
          </cell>
          <cell r="V2824" t="str">
            <v>徐建红</v>
          </cell>
          <cell r="W2824" t="str">
            <v>2020.05.25</v>
          </cell>
          <cell r="X2824" t="str">
            <v>记--536</v>
          </cell>
        </row>
        <row r="2824">
          <cell r="AA2824" t="str">
            <v>0325</v>
          </cell>
        </row>
        <row r="2825">
          <cell r="B2825" t="str">
            <v>032500095</v>
          </cell>
          <cell r="C2825" t="str">
            <v>不锈钢袋式过滤器</v>
          </cell>
          <cell r="D2825" t="str">
            <v>NJLD-2DS-F50</v>
          </cell>
          <cell r="E2825">
            <v>14601.77</v>
          </cell>
          <cell r="F2825">
            <v>8031.1</v>
          </cell>
          <cell r="G2825">
            <v>6570.67</v>
          </cell>
          <cell r="H2825">
            <v>0</v>
          </cell>
          <cell r="I2825" t="str">
            <v>2020.05.25</v>
          </cell>
          <cell r="J2825" t="str">
            <v>96</v>
          </cell>
          <cell r="K2825" t="str">
            <v>苯磺隆装置（合成四车间）</v>
          </cell>
          <cell r="L2825" t="str">
            <v>肥东合成分厂</v>
          </cell>
          <cell r="M2825" t="str">
            <v>肥东合成四车间（苯磺隆）</v>
          </cell>
          <cell r="N2825" t="str">
            <v>南京滤达环保设备</v>
          </cell>
          <cell r="O2825" t="str">
            <v>146.02</v>
          </cell>
          <cell r="P2825" t="str">
            <v>1,752.24</v>
          </cell>
          <cell r="Q2825" t="str">
            <v>584.07</v>
          </cell>
          <cell r="R2825" t="str">
            <v>55</v>
          </cell>
          <cell r="S2825" t="str">
            <v>平均年限法(一)</v>
          </cell>
          <cell r="T2825" t="str">
            <v>在用</v>
          </cell>
          <cell r="U2825" t="str">
            <v>直接购入</v>
          </cell>
          <cell r="V2825" t="str">
            <v>徐建红</v>
          </cell>
          <cell r="W2825" t="str">
            <v>2020.05.25</v>
          </cell>
          <cell r="X2825" t="str">
            <v>记--536</v>
          </cell>
        </row>
        <row r="2825">
          <cell r="AA2825" t="str">
            <v>0325</v>
          </cell>
        </row>
        <row r="2826">
          <cell r="B2826" t="str">
            <v>032500096</v>
          </cell>
          <cell r="C2826" t="str">
            <v>不锈钢袋式过滤器</v>
          </cell>
          <cell r="D2826" t="str">
            <v>NJLD-2DS-F50</v>
          </cell>
          <cell r="E2826">
            <v>14601.77</v>
          </cell>
          <cell r="F2826">
            <v>8031.1</v>
          </cell>
          <cell r="G2826">
            <v>6570.67</v>
          </cell>
          <cell r="H2826">
            <v>0</v>
          </cell>
          <cell r="I2826" t="str">
            <v>2020.05.25</v>
          </cell>
          <cell r="J2826" t="str">
            <v>96</v>
          </cell>
          <cell r="K2826" t="str">
            <v>苯磺隆装置（合成四车间）</v>
          </cell>
          <cell r="L2826" t="str">
            <v>肥东合成分厂</v>
          </cell>
          <cell r="M2826" t="str">
            <v>肥东合成四车间（苯磺隆）</v>
          </cell>
          <cell r="N2826" t="str">
            <v>南京滤达环保设备</v>
          </cell>
          <cell r="O2826" t="str">
            <v>146.02</v>
          </cell>
          <cell r="P2826" t="str">
            <v>1,752.24</v>
          </cell>
          <cell r="Q2826" t="str">
            <v>584.07</v>
          </cell>
          <cell r="R2826" t="str">
            <v>55</v>
          </cell>
          <cell r="S2826" t="str">
            <v>平均年限法(一)</v>
          </cell>
          <cell r="T2826" t="str">
            <v>在用</v>
          </cell>
          <cell r="U2826" t="str">
            <v>直接购入</v>
          </cell>
          <cell r="V2826" t="str">
            <v>徐建红</v>
          </cell>
          <cell r="W2826" t="str">
            <v>2020.05.25</v>
          </cell>
          <cell r="X2826" t="str">
            <v>记--536</v>
          </cell>
        </row>
        <row r="2826">
          <cell r="AA2826" t="str">
            <v>0325</v>
          </cell>
        </row>
        <row r="2827">
          <cell r="B2827" t="str">
            <v>031400079</v>
          </cell>
          <cell r="C2827" t="str">
            <v>研磨分散搅拌多用机</v>
          </cell>
          <cell r="D2827" t="str">
            <v>SFJ-400</v>
          </cell>
          <cell r="E2827">
            <v>4513.28</v>
          </cell>
          <cell r="F2827">
            <v>2482.15</v>
          </cell>
          <cell r="G2827">
            <v>2031.13</v>
          </cell>
          <cell r="H2827">
            <v>0</v>
          </cell>
          <cell r="I2827" t="str">
            <v>2020.05.25</v>
          </cell>
          <cell r="J2827" t="str">
            <v>96</v>
          </cell>
          <cell r="K2827" t="str">
            <v>研发设备</v>
          </cell>
          <cell r="L2827" t="str">
            <v>研发中心</v>
          </cell>
          <cell r="M2827" t="str">
            <v>肥东研发中心实验室</v>
          </cell>
          <cell r="N2827" t="str">
            <v>上海天辰现代环境技术</v>
          </cell>
          <cell r="O2827" t="str">
            <v>45.13</v>
          </cell>
          <cell r="P2827" t="str">
            <v>541.56</v>
          </cell>
          <cell r="Q2827" t="str">
            <v>180.53</v>
          </cell>
          <cell r="R2827" t="str">
            <v>55</v>
          </cell>
          <cell r="S2827" t="str">
            <v>平均年限法(一)</v>
          </cell>
          <cell r="T2827" t="str">
            <v>在用</v>
          </cell>
          <cell r="U2827" t="str">
            <v>直接购入</v>
          </cell>
          <cell r="V2827" t="str">
            <v>徐建红</v>
          </cell>
          <cell r="W2827" t="str">
            <v>2020.05.25</v>
          </cell>
          <cell r="X2827" t="str">
            <v>记--538</v>
          </cell>
        </row>
        <row r="2827">
          <cell r="AA2827" t="str">
            <v>0314</v>
          </cell>
        </row>
        <row r="2828">
          <cell r="B2828" t="str">
            <v>031400080</v>
          </cell>
          <cell r="C2828" t="str">
            <v>研磨分散搅拌多用机</v>
          </cell>
          <cell r="D2828" t="str">
            <v>SFJ-400</v>
          </cell>
          <cell r="E2828">
            <v>4513.27</v>
          </cell>
          <cell r="F2828">
            <v>2482.15</v>
          </cell>
          <cell r="G2828">
            <v>2031.12</v>
          </cell>
          <cell r="H2828">
            <v>0</v>
          </cell>
          <cell r="I2828" t="str">
            <v>2020.05.25</v>
          </cell>
          <cell r="J2828" t="str">
            <v>96</v>
          </cell>
          <cell r="K2828" t="str">
            <v>研发设备</v>
          </cell>
          <cell r="L2828" t="str">
            <v>研发中心</v>
          </cell>
          <cell r="M2828" t="str">
            <v>肥东研发中心实验室</v>
          </cell>
          <cell r="N2828" t="str">
            <v>上海天辰现代环境技术</v>
          </cell>
          <cell r="O2828" t="str">
            <v>45.13</v>
          </cell>
          <cell r="P2828" t="str">
            <v>541.56</v>
          </cell>
          <cell r="Q2828" t="str">
            <v>180.53</v>
          </cell>
          <cell r="R2828" t="str">
            <v>55</v>
          </cell>
          <cell r="S2828" t="str">
            <v>平均年限法(一)</v>
          </cell>
          <cell r="T2828" t="str">
            <v>在用</v>
          </cell>
          <cell r="U2828" t="str">
            <v>直接购入</v>
          </cell>
          <cell r="V2828" t="str">
            <v>徐建红</v>
          </cell>
          <cell r="W2828" t="str">
            <v>2020.05.25</v>
          </cell>
          <cell r="X2828" t="str">
            <v>记--538</v>
          </cell>
        </row>
        <row r="2828">
          <cell r="AA2828" t="str">
            <v>0314</v>
          </cell>
        </row>
        <row r="2829">
          <cell r="B2829" t="str">
            <v>030800256</v>
          </cell>
          <cell r="C2829" t="str">
            <v>搪玻璃反应釜</v>
          </cell>
          <cell r="D2829" t="str">
            <v>K6300L</v>
          </cell>
          <cell r="E2829">
            <v>50707.97</v>
          </cell>
          <cell r="F2829">
            <v>27382.32</v>
          </cell>
          <cell r="G2829">
            <v>23325.65</v>
          </cell>
          <cell r="H2829">
            <v>0</v>
          </cell>
          <cell r="I2829" t="str">
            <v>2020.06.08</v>
          </cell>
          <cell r="J2829" t="str">
            <v>96</v>
          </cell>
          <cell r="K2829" t="str">
            <v>烟嘧装置（合成一车间）</v>
          </cell>
          <cell r="L2829" t="str">
            <v>肥东合成分厂</v>
          </cell>
          <cell r="M2829" t="str">
            <v>肥东合成一车间</v>
          </cell>
          <cell r="N2829" t="str">
            <v>临沂宏业化工设备</v>
          </cell>
          <cell r="O2829" t="str">
            <v>507.08</v>
          </cell>
          <cell r="P2829" t="str">
            <v>6,084.96</v>
          </cell>
          <cell r="Q2829" t="str">
            <v>2,028.32</v>
          </cell>
          <cell r="R2829" t="str">
            <v>54</v>
          </cell>
          <cell r="S2829" t="str">
            <v>平均年限法(一)</v>
          </cell>
          <cell r="T2829" t="str">
            <v>在用</v>
          </cell>
          <cell r="U2829" t="str">
            <v>直接购入</v>
          </cell>
          <cell r="V2829" t="str">
            <v>徐建红</v>
          </cell>
          <cell r="W2829" t="str">
            <v>2020.06.08</v>
          </cell>
          <cell r="X2829" t="str">
            <v>记--321</v>
          </cell>
        </row>
        <row r="2829">
          <cell r="AA2829" t="str">
            <v>0308</v>
          </cell>
        </row>
        <row r="2830">
          <cell r="B2830" t="str">
            <v>030800257</v>
          </cell>
          <cell r="C2830" t="str">
            <v>搪玻璃反应釜</v>
          </cell>
          <cell r="D2830" t="str">
            <v>K6300L</v>
          </cell>
          <cell r="E2830">
            <v>50707.96</v>
          </cell>
          <cell r="F2830">
            <v>27382.32</v>
          </cell>
          <cell r="G2830">
            <v>23325.64</v>
          </cell>
          <cell r="H2830">
            <v>0</v>
          </cell>
          <cell r="I2830" t="str">
            <v>2020.06.08</v>
          </cell>
          <cell r="J2830" t="str">
            <v>96</v>
          </cell>
          <cell r="K2830" t="str">
            <v>烟嘧装置（合成一车间）</v>
          </cell>
          <cell r="L2830" t="str">
            <v>肥东合成分厂</v>
          </cell>
          <cell r="M2830" t="str">
            <v>肥东合成一车间</v>
          </cell>
          <cell r="N2830" t="str">
            <v>临沂宏业化工设备</v>
          </cell>
          <cell r="O2830" t="str">
            <v>507.08</v>
          </cell>
          <cell r="P2830" t="str">
            <v>6,084.96</v>
          </cell>
          <cell r="Q2830" t="str">
            <v>2,028.32</v>
          </cell>
          <cell r="R2830" t="str">
            <v>54</v>
          </cell>
          <cell r="S2830" t="str">
            <v>平均年限法(一)</v>
          </cell>
          <cell r="T2830" t="str">
            <v>在用</v>
          </cell>
          <cell r="U2830" t="str">
            <v>直接购入</v>
          </cell>
          <cell r="V2830" t="str">
            <v>徐建红</v>
          </cell>
          <cell r="W2830" t="str">
            <v>2020.06.08</v>
          </cell>
          <cell r="X2830" t="str">
            <v>记--321</v>
          </cell>
        </row>
        <row r="2830">
          <cell r="AA2830" t="str">
            <v>0308</v>
          </cell>
        </row>
        <row r="2831">
          <cell r="B2831" t="str">
            <v>030800258</v>
          </cell>
          <cell r="C2831" t="str">
            <v>气动缝包机</v>
          </cell>
          <cell r="D2831" t="str">
            <v>N600A</v>
          </cell>
          <cell r="E2831">
            <v>5752.21</v>
          </cell>
          <cell r="F2831">
            <v>3106.08</v>
          </cell>
          <cell r="G2831">
            <v>2646.13</v>
          </cell>
          <cell r="H2831">
            <v>0</v>
          </cell>
          <cell r="I2831" t="str">
            <v>2020.06.08</v>
          </cell>
          <cell r="J2831" t="str">
            <v>96</v>
          </cell>
          <cell r="K2831" t="str">
            <v>烟嘧装置（合成一车间）</v>
          </cell>
          <cell r="L2831" t="str">
            <v>肥东合成分厂</v>
          </cell>
          <cell r="M2831" t="str">
            <v>肥东合成一车间</v>
          </cell>
          <cell r="N2831" t="str">
            <v>昆山威克自动化设备</v>
          </cell>
          <cell r="O2831" t="str">
            <v>57.52</v>
          </cell>
          <cell r="P2831" t="str">
            <v>690.24</v>
          </cell>
          <cell r="Q2831" t="str">
            <v>230.09</v>
          </cell>
          <cell r="R2831" t="str">
            <v>54</v>
          </cell>
          <cell r="S2831" t="str">
            <v>平均年限法(一)</v>
          </cell>
          <cell r="T2831" t="str">
            <v>在用</v>
          </cell>
          <cell r="U2831" t="str">
            <v>直接购入</v>
          </cell>
          <cell r="V2831" t="str">
            <v>徐建红</v>
          </cell>
          <cell r="W2831" t="str">
            <v>2020.06.08</v>
          </cell>
          <cell r="X2831" t="str">
            <v>记--323</v>
          </cell>
        </row>
        <row r="2831">
          <cell r="AA2831" t="str">
            <v>0308</v>
          </cell>
        </row>
        <row r="2832">
          <cell r="B2832" t="str">
            <v>030800259</v>
          </cell>
          <cell r="C2832" t="str">
            <v>防爆电子台秤</v>
          </cell>
          <cell r="D2832" t="str">
            <v>TCS-60/100FB2，60KG</v>
          </cell>
          <cell r="E2832">
            <v>6053.1</v>
          </cell>
          <cell r="F2832">
            <v>3268.62</v>
          </cell>
          <cell r="G2832">
            <v>2784.48</v>
          </cell>
          <cell r="H2832">
            <v>0</v>
          </cell>
          <cell r="I2832" t="str">
            <v>2020.06.08</v>
          </cell>
          <cell r="J2832" t="str">
            <v>96</v>
          </cell>
          <cell r="K2832" t="str">
            <v>烟嘧装置（合成一车间）</v>
          </cell>
          <cell r="L2832" t="str">
            <v>肥东合成分厂</v>
          </cell>
          <cell r="M2832" t="str">
            <v>肥东合成一车间</v>
          </cell>
          <cell r="N2832" t="str">
            <v>上海天合电子有限公司</v>
          </cell>
          <cell r="O2832" t="str">
            <v>60.53</v>
          </cell>
          <cell r="P2832" t="str">
            <v>726.36</v>
          </cell>
          <cell r="Q2832" t="str">
            <v>242.12</v>
          </cell>
          <cell r="R2832" t="str">
            <v>54</v>
          </cell>
          <cell r="S2832" t="str">
            <v>平均年限法(一)</v>
          </cell>
          <cell r="T2832" t="str">
            <v>在用</v>
          </cell>
          <cell r="U2832" t="str">
            <v>直接购入</v>
          </cell>
          <cell r="V2832" t="str">
            <v>徐建红</v>
          </cell>
          <cell r="W2832" t="str">
            <v>2020.06.08</v>
          </cell>
          <cell r="X2832" t="str">
            <v>记--325</v>
          </cell>
        </row>
        <row r="2832">
          <cell r="AA2832" t="str">
            <v>0308</v>
          </cell>
        </row>
        <row r="2833">
          <cell r="B2833" t="str">
            <v>032600025</v>
          </cell>
          <cell r="C2833" t="str">
            <v>防爆电子台秤</v>
          </cell>
          <cell r="D2833" t="str">
            <v>TCS-60/100FB2，60KG</v>
          </cell>
          <cell r="E2833">
            <v>6053.09</v>
          </cell>
          <cell r="F2833">
            <v>3268.62</v>
          </cell>
          <cell r="G2833">
            <v>2784.47</v>
          </cell>
          <cell r="H2833">
            <v>0</v>
          </cell>
          <cell r="I2833" t="str">
            <v>2020.06.08</v>
          </cell>
          <cell r="J2833" t="str">
            <v>96</v>
          </cell>
          <cell r="K2833" t="str">
            <v>精噁唑装置（合成三车间）</v>
          </cell>
          <cell r="L2833" t="str">
            <v>肥东合成分厂</v>
          </cell>
          <cell r="M2833" t="str">
            <v>肥东合成三车间</v>
          </cell>
          <cell r="N2833" t="str">
            <v>上海天合电子有限公司</v>
          </cell>
          <cell r="O2833" t="str">
            <v>60.53</v>
          </cell>
          <cell r="P2833" t="str">
            <v>726.36</v>
          </cell>
          <cell r="Q2833" t="str">
            <v>242.12</v>
          </cell>
          <cell r="R2833" t="str">
            <v>54</v>
          </cell>
          <cell r="S2833" t="str">
            <v>平均年限法(一)</v>
          </cell>
          <cell r="T2833" t="str">
            <v>在用</v>
          </cell>
          <cell r="U2833" t="str">
            <v>直接购入</v>
          </cell>
          <cell r="V2833" t="str">
            <v>徐建红</v>
          </cell>
          <cell r="W2833" t="str">
            <v>2020.06.08</v>
          </cell>
          <cell r="X2833" t="str">
            <v>记--325</v>
          </cell>
        </row>
        <row r="2833">
          <cell r="AA2833" t="str">
            <v>0326</v>
          </cell>
        </row>
        <row r="2834">
          <cell r="B2834" t="str">
            <v>030700315</v>
          </cell>
          <cell r="C2834" t="str">
            <v>防爆电子台秤</v>
          </cell>
          <cell r="D2834" t="str">
            <v>TCS-300/100FB2，300KG</v>
          </cell>
          <cell r="E2834">
            <v>8070.8</v>
          </cell>
          <cell r="F2834">
            <v>4358.34</v>
          </cell>
          <cell r="G2834">
            <v>3712.46</v>
          </cell>
          <cell r="H2834">
            <v>0</v>
          </cell>
          <cell r="I2834" t="str">
            <v>2020.06.08</v>
          </cell>
          <cell r="J2834" t="str">
            <v>96</v>
          </cell>
          <cell r="K2834" t="str">
            <v>精喹装置（合成二车间）</v>
          </cell>
          <cell r="L2834" t="str">
            <v>肥东合成分厂</v>
          </cell>
          <cell r="M2834" t="str">
            <v>肥东合成二车间</v>
          </cell>
          <cell r="N2834" t="str">
            <v>上海天合电子有限公司</v>
          </cell>
          <cell r="O2834" t="str">
            <v>80.71</v>
          </cell>
          <cell r="P2834" t="str">
            <v>968.52</v>
          </cell>
          <cell r="Q2834" t="str">
            <v>322.83</v>
          </cell>
          <cell r="R2834" t="str">
            <v>54</v>
          </cell>
          <cell r="S2834" t="str">
            <v>平均年限法(一)</v>
          </cell>
          <cell r="T2834" t="str">
            <v>在用</v>
          </cell>
          <cell r="U2834" t="str">
            <v>直接购入</v>
          </cell>
          <cell r="V2834" t="str">
            <v>徐建红</v>
          </cell>
          <cell r="W2834" t="str">
            <v>2020.06.08</v>
          </cell>
          <cell r="X2834" t="str">
            <v>记--325</v>
          </cell>
        </row>
        <row r="2834">
          <cell r="AA2834" t="str">
            <v>0307</v>
          </cell>
        </row>
        <row r="2835">
          <cell r="B2835" t="str">
            <v>040900534</v>
          </cell>
          <cell r="C2835" t="str">
            <v>PDA扫描枪</v>
          </cell>
          <cell r="D2835" t="str">
            <v>C5000</v>
          </cell>
          <cell r="E2835">
            <v>4600</v>
          </cell>
          <cell r="F2835">
            <v>3974.4</v>
          </cell>
          <cell r="G2835">
            <v>271.2</v>
          </cell>
          <cell r="H2835">
            <v>354.4</v>
          </cell>
          <cell r="I2835" t="str">
            <v>2020.06.08</v>
          </cell>
          <cell r="J2835" t="str">
            <v>60</v>
          </cell>
          <cell r="K2835" t="str">
            <v>其他</v>
          </cell>
          <cell r="L2835" t="str">
            <v>种子事业部</v>
          </cell>
          <cell r="M2835" t="str">
            <v>种子事业部（现2随国飞，原1杨丽）张掖种子加工点仓库</v>
          </cell>
          <cell r="N2835" t="str">
            <v>合肥易码信息科技</v>
          </cell>
          <cell r="O2835" t="str">
            <v>73.60</v>
          </cell>
          <cell r="P2835" t="str">
            <v>883.20</v>
          </cell>
          <cell r="Q2835" t="str">
            <v>184.00</v>
          </cell>
          <cell r="R2835" t="str">
            <v>54</v>
          </cell>
          <cell r="S2835" t="str">
            <v>平均年限法(一)</v>
          </cell>
          <cell r="T2835" t="str">
            <v>在用</v>
          </cell>
          <cell r="U2835" t="str">
            <v>直接购入</v>
          </cell>
          <cell r="V2835" t="str">
            <v>徐建红</v>
          </cell>
          <cell r="W2835" t="str">
            <v>2020.06.08</v>
          </cell>
          <cell r="X2835" t="str">
            <v>记--327</v>
          </cell>
        </row>
        <row r="2835">
          <cell r="AA2835" t="str">
            <v>0409</v>
          </cell>
        </row>
        <row r="2836">
          <cell r="B2836" t="str">
            <v>040900535</v>
          </cell>
          <cell r="C2836" t="str">
            <v>PDA扫描枪</v>
          </cell>
          <cell r="D2836" t="str">
            <v>C5000</v>
          </cell>
          <cell r="E2836">
            <v>4600</v>
          </cell>
          <cell r="F2836">
            <v>3974.4</v>
          </cell>
          <cell r="G2836">
            <v>271.2</v>
          </cell>
          <cell r="H2836">
            <v>354.4</v>
          </cell>
          <cell r="I2836" t="str">
            <v>2020.06.08</v>
          </cell>
          <cell r="J2836" t="str">
            <v>60</v>
          </cell>
          <cell r="K2836" t="str">
            <v>其他</v>
          </cell>
          <cell r="L2836" t="str">
            <v>种子事业部</v>
          </cell>
          <cell r="M2836" t="str">
            <v>种子事业部（现2随国飞，原1杨丽）郑州种子中转仓库</v>
          </cell>
          <cell r="N2836" t="str">
            <v>合肥易码信息科技</v>
          </cell>
          <cell r="O2836" t="str">
            <v>73.60</v>
          </cell>
          <cell r="P2836" t="str">
            <v>883.20</v>
          </cell>
          <cell r="Q2836" t="str">
            <v>184.00</v>
          </cell>
          <cell r="R2836" t="str">
            <v>54</v>
          </cell>
          <cell r="S2836" t="str">
            <v>平均年限法(一)</v>
          </cell>
          <cell r="T2836" t="str">
            <v>在用</v>
          </cell>
          <cell r="U2836" t="str">
            <v>直接购入</v>
          </cell>
          <cell r="V2836" t="str">
            <v>徐建红</v>
          </cell>
          <cell r="W2836" t="str">
            <v>2020.06.08</v>
          </cell>
          <cell r="X2836" t="str">
            <v>记--327</v>
          </cell>
        </row>
        <row r="2836">
          <cell r="AA2836" t="str">
            <v>0409</v>
          </cell>
        </row>
        <row r="2837">
          <cell r="B2837" t="str">
            <v>040200280</v>
          </cell>
          <cell r="C2837" t="str">
            <v>联想电脑（台式）</v>
          </cell>
          <cell r="D2837" t="str">
            <v>联想 扬天T4900V-00</v>
          </cell>
          <cell r="E2837">
            <v>3513.27</v>
          </cell>
          <cell r="F2837">
            <v>3035.34</v>
          </cell>
          <cell r="G2837">
            <v>290.32</v>
          </cell>
          <cell r="H2837">
            <v>187.61</v>
          </cell>
          <cell r="I2837" t="str">
            <v>2020.06.08</v>
          </cell>
          <cell r="J2837" t="str">
            <v>60</v>
          </cell>
          <cell r="K2837" t="str">
            <v>电脑</v>
          </cell>
          <cell r="L2837" t="str">
            <v>综合办</v>
          </cell>
          <cell r="M2837" t="str">
            <v>党委书记董事长办公室（现2张帮林，原1谭悦），肥东综合楼2楼</v>
          </cell>
          <cell r="N2837" t="str">
            <v>合肥德众科技有限公司</v>
          </cell>
          <cell r="O2837" t="str">
            <v>56.21</v>
          </cell>
          <cell r="P2837" t="str">
            <v>674.52</v>
          </cell>
          <cell r="Q2837" t="str">
            <v>140.53</v>
          </cell>
          <cell r="R2837" t="str">
            <v>54</v>
          </cell>
          <cell r="S2837" t="str">
            <v>平均年限法(一)</v>
          </cell>
          <cell r="T2837" t="str">
            <v>在用</v>
          </cell>
          <cell r="U2837" t="str">
            <v>直接购入</v>
          </cell>
          <cell r="V2837" t="str">
            <v>徐建红</v>
          </cell>
          <cell r="W2837" t="str">
            <v>2020.06.08</v>
          </cell>
          <cell r="X2837" t="str">
            <v>记--329</v>
          </cell>
        </row>
        <row r="2837">
          <cell r="AA2837" t="str">
            <v>0402</v>
          </cell>
        </row>
        <row r="2838">
          <cell r="B2838" t="str">
            <v>030800260</v>
          </cell>
          <cell r="C2838" t="str">
            <v>螺旋板式冷凝器</v>
          </cell>
          <cell r="D2838" t="str">
            <v>F=10㎡，材质304</v>
          </cell>
          <cell r="E2838">
            <v>7522.12</v>
          </cell>
          <cell r="F2838">
            <v>4061.88</v>
          </cell>
          <cell r="G2838">
            <v>3460.24</v>
          </cell>
          <cell r="H2838">
            <v>0</v>
          </cell>
          <cell r="I2838" t="str">
            <v>2020.06.09</v>
          </cell>
          <cell r="J2838" t="str">
            <v>96</v>
          </cell>
          <cell r="K2838" t="str">
            <v>烟嘧装置（合成一车间）</v>
          </cell>
          <cell r="L2838" t="str">
            <v>肥东合成分厂</v>
          </cell>
          <cell r="M2838" t="str">
            <v>肥东合成一车间</v>
          </cell>
          <cell r="N2838" t="str">
            <v>无锡新同越智能装备</v>
          </cell>
          <cell r="O2838" t="str">
            <v>75.22</v>
          </cell>
          <cell r="P2838" t="str">
            <v>902.64</v>
          </cell>
          <cell r="Q2838" t="str">
            <v>300.88</v>
          </cell>
          <cell r="R2838" t="str">
            <v>54</v>
          </cell>
          <cell r="S2838" t="str">
            <v>平均年限法(一)</v>
          </cell>
          <cell r="T2838" t="str">
            <v>在用</v>
          </cell>
          <cell r="U2838" t="str">
            <v>直接购入</v>
          </cell>
          <cell r="V2838" t="str">
            <v>徐建红</v>
          </cell>
          <cell r="W2838" t="str">
            <v>2020.06.09</v>
          </cell>
          <cell r="X2838" t="str">
            <v>记--331</v>
          </cell>
        </row>
        <row r="2838">
          <cell r="AA2838" t="str">
            <v>0308</v>
          </cell>
        </row>
        <row r="2839">
          <cell r="B2839" t="str">
            <v>030800261</v>
          </cell>
          <cell r="C2839" t="str">
            <v>螺旋板式冷凝器</v>
          </cell>
          <cell r="D2839" t="str">
            <v>F=20㎡，材质304</v>
          </cell>
          <cell r="E2839">
            <v>14601.77</v>
          </cell>
          <cell r="F2839">
            <v>7885.08</v>
          </cell>
          <cell r="G2839">
            <v>6716.69</v>
          </cell>
          <cell r="H2839">
            <v>0</v>
          </cell>
          <cell r="I2839" t="str">
            <v>2020.06.09</v>
          </cell>
          <cell r="J2839" t="str">
            <v>96</v>
          </cell>
          <cell r="K2839" t="str">
            <v>烟嘧装置（合成一车间）</v>
          </cell>
          <cell r="L2839" t="str">
            <v>肥东合成分厂</v>
          </cell>
          <cell r="M2839" t="str">
            <v>肥东合成一车间</v>
          </cell>
          <cell r="N2839" t="str">
            <v>无锡新同越智能装备</v>
          </cell>
          <cell r="O2839" t="str">
            <v>146.02</v>
          </cell>
          <cell r="P2839" t="str">
            <v>1,752.24</v>
          </cell>
          <cell r="Q2839" t="str">
            <v>584.07</v>
          </cell>
          <cell r="R2839" t="str">
            <v>54</v>
          </cell>
          <cell r="S2839" t="str">
            <v>平均年限法(一)</v>
          </cell>
          <cell r="T2839" t="str">
            <v>在用</v>
          </cell>
          <cell r="U2839" t="str">
            <v>直接购入</v>
          </cell>
          <cell r="V2839" t="str">
            <v>徐建红</v>
          </cell>
          <cell r="W2839" t="str">
            <v>2020.06.09</v>
          </cell>
          <cell r="X2839" t="str">
            <v>记--331</v>
          </cell>
        </row>
        <row r="2839">
          <cell r="AA2839" t="str">
            <v>0308</v>
          </cell>
        </row>
        <row r="2840">
          <cell r="B2840" t="str">
            <v>030200219</v>
          </cell>
          <cell r="C2840" t="str">
            <v>防爆泥浆泵</v>
          </cell>
          <cell r="D2840" t="str">
            <v>NL76-20，不锈钢304</v>
          </cell>
          <cell r="E2840">
            <v>9557.52</v>
          </cell>
          <cell r="F2840">
            <v>5161.32</v>
          </cell>
          <cell r="G2840">
            <v>4396.2</v>
          </cell>
          <cell r="H2840">
            <v>0</v>
          </cell>
          <cell r="I2840" t="str">
            <v>2020.06.09</v>
          </cell>
          <cell r="J2840" t="str">
            <v>96</v>
          </cell>
          <cell r="K2840" t="str">
            <v>污水设备</v>
          </cell>
          <cell r="L2840" t="str">
            <v>肥东合成分厂</v>
          </cell>
          <cell r="M2840" t="str">
            <v>肥东合成污水站</v>
          </cell>
          <cell r="N2840" t="str">
            <v>上海丁菲泵业有限公司</v>
          </cell>
          <cell r="O2840" t="str">
            <v>95.58</v>
          </cell>
          <cell r="P2840" t="str">
            <v>1,146.96</v>
          </cell>
          <cell r="Q2840" t="str">
            <v>382.30</v>
          </cell>
          <cell r="R2840" t="str">
            <v>54</v>
          </cell>
          <cell r="S2840" t="str">
            <v>平均年限法(一)</v>
          </cell>
          <cell r="T2840" t="str">
            <v>在用</v>
          </cell>
          <cell r="U2840" t="str">
            <v>直接购入</v>
          </cell>
          <cell r="V2840" t="str">
            <v>徐建红</v>
          </cell>
          <cell r="W2840" t="str">
            <v>2020.06.09</v>
          </cell>
          <cell r="X2840" t="str">
            <v>记--333</v>
          </cell>
        </row>
        <row r="2840">
          <cell r="AA2840" t="str">
            <v>0302</v>
          </cell>
        </row>
        <row r="2841">
          <cell r="B2841" t="str">
            <v>032400019</v>
          </cell>
          <cell r="C2841" t="str">
            <v>压缩空气缓冲罐（10 M3）氮气缓冲罐</v>
          </cell>
          <cell r="D2841" t="str">
            <v>￠2000*2700*12，Q345R</v>
          </cell>
          <cell r="E2841">
            <v>33805.31</v>
          </cell>
          <cell r="F2841">
            <v>18254.7</v>
          </cell>
          <cell r="G2841">
            <v>15550.61</v>
          </cell>
          <cell r="H2841">
            <v>0</v>
          </cell>
          <cell r="I2841" t="str">
            <v>2020.06.10</v>
          </cell>
          <cell r="J2841" t="str">
            <v>96</v>
          </cell>
          <cell r="K2841" t="str">
            <v>公用设备</v>
          </cell>
          <cell r="L2841" t="str">
            <v>肥东合成分厂</v>
          </cell>
          <cell r="M2841" t="str">
            <v>肥东合成公用工程</v>
          </cell>
          <cell r="N2841" t="str">
            <v>无锡市煜伟石化装备</v>
          </cell>
          <cell r="O2841" t="str">
            <v>338.05</v>
          </cell>
          <cell r="P2841" t="str">
            <v>4,056.60</v>
          </cell>
          <cell r="Q2841" t="str">
            <v>1,352.21</v>
          </cell>
          <cell r="R2841" t="str">
            <v>54</v>
          </cell>
          <cell r="S2841" t="str">
            <v>平均年限法(一)</v>
          </cell>
          <cell r="T2841" t="str">
            <v>在用</v>
          </cell>
          <cell r="U2841" t="str">
            <v>直接购入</v>
          </cell>
          <cell r="V2841" t="str">
            <v>徐建红</v>
          </cell>
          <cell r="W2841" t="str">
            <v>2020.06.10</v>
          </cell>
          <cell r="X2841" t="str">
            <v>记--335</v>
          </cell>
        </row>
        <row r="2841">
          <cell r="AA2841" t="str">
            <v>0324</v>
          </cell>
        </row>
        <row r="2842">
          <cell r="B2842" t="str">
            <v>032400020</v>
          </cell>
          <cell r="C2842" t="str">
            <v>压缩空气缓冲罐（10 M3）</v>
          </cell>
          <cell r="D2842" t="str">
            <v>￠2000*2700*12，Q345R</v>
          </cell>
          <cell r="E2842">
            <v>33805.31</v>
          </cell>
          <cell r="F2842">
            <v>18254.7</v>
          </cell>
          <cell r="G2842">
            <v>15550.61</v>
          </cell>
          <cell r="H2842">
            <v>0</v>
          </cell>
          <cell r="I2842" t="str">
            <v>2020.06.10</v>
          </cell>
          <cell r="J2842" t="str">
            <v>96</v>
          </cell>
          <cell r="K2842" t="str">
            <v>公用设备</v>
          </cell>
          <cell r="L2842" t="str">
            <v>肥东合成分厂</v>
          </cell>
          <cell r="M2842" t="str">
            <v>肥东合成公用工程</v>
          </cell>
          <cell r="N2842" t="str">
            <v>无锡市煜伟石化装备</v>
          </cell>
          <cell r="O2842" t="str">
            <v>338.05</v>
          </cell>
          <cell r="P2842" t="str">
            <v>4,056.60</v>
          </cell>
          <cell r="Q2842" t="str">
            <v>1,352.21</v>
          </cell>
          <cell r="R2842" t="str">
            <v>54</v>
          </cell>
          <cell r="S2842" t="str">
            <v>平均年限法(一)</v>
          </cell>
          <cell r="T2842" t="str">
            <v>在用</v>
          </cell>
          <cell r="U2842" t="str">
            <v>直接购入</v>
          </cell>
          <cell r="V2842" t="str">
            <v>徐建红</v>
          </cell>
          <cell r="W2842" t="str">
            <v>2020.06.10</v>
          </cell>
          <cell r="X2842" t="str">
            <v>记--335</v>
          </cell>
        </row>
        <row r="2842">
          <cell r="AA2842" t="str">
            <v>0324</v>
          </cell>
        </row>
        <row r="2843">
          <cell r="B2843" t="str">
            <v>030800262</v>
          </cell>
          <cell r="C2843" t="str">
            <v>压缩空气缓冲罐（10 M3）</v>
          </cell>
          <cell r="D2843" t="str">
            <v>￠2000*2700*12，Q345R</v>
          </cell>
          <cell r="E2843">
            <v>33805.31</v>
          </cell>
          <cell r="F2843">
            <v>18254.7</v>
          </cell>
          <cell r="G2843">
            <v>15550.61</v>
          </cell>
          <cell r="H2843">
            <v>0</v>
          </cell>
          <cell r="I2843" t="str">
            <v>2020.06.10</v>
          </cell>
          <cell r="J2843" t="str">
            <v>96</v>
          </cell>
          <cell r="K2843" t="str">
            <v>烟嘧装置（合成一车间）</v>
          </cell>
          <cell r="L2843" t="str">
            <v>肥东合成分厂</v>
          </cell>
          <cell r="M2843" t="str">
            <v>肥东合成一车间</v>
          </cell>
          <cell r="N2843" t="str">
            <v>无锡市煜伟石化装备</v>
          </cell>
          <cell r="O2843" t="str">
            <v>338.05</v>
          </cell>
          <cell r="P2843" t="str">
            <v>4,056.60</v>
          </cell>
          <cell r="Q2843" t="str">
            <v>1,352.21</v>
          </cell>
          <cell r="R2843" t="str">
            <v>54</v>
          </cell>
          <cell r="S2843" t="str">
            <v>平均年限法(一)</v>
          </cell>
          <cell r="T2843" t="str">
            <v>在用</v>
          </cell>
          <cell r="U2843" t="str">
            <v>直接购入</v>
          </cell>
          <cell r="V2843" t="str">
            <v>徐建红</v>
          </cell>
          <cell r="W2843" t="str">
            <v>2020.06.10</v>
          </cell>
          <cell r="X2843" t="str">
            <v>记--335</v>
          </cell>
        </row>
        <row r="2843">
          <cell r="AA2843" t="str">
            <v>0308</v>
          </cell>
        </row>
        <row r="2844">
          <cell r="B2844" t="str">
            <v>032500097</v>
          </cell>
          <cell r="C2844" t="str">
            <v>压缩空气缓冲罐（10 M3）</v>
          </cell>
          <cell r="D2844" t="str">
            <v>￠2000*2700*12，Q345R</v>
          </cell>
          <cell r="E2844">
            <v>33805.31</v>
          </cell>
          <cell r="F2844">
            <v>18254.7</v>
          </cell>
          <cell r="G2844">
            <v>15550.61</v>
          </cell>
          <cell r="H2844">
            <v>0</v>
          </cell>
          <cell r="I2844" t="str">
            <v>2020.06.10</v>
          </cell>
          <cell r="J2844" t="str">
            <v>96</v>
          </cell>
          <cell r="K2844" t="str">
            <v>苯磺隆装置（合成四车间）</v>
          </cell>
          <cell r="L2844" t="str">
            <v>肥东合成分厂</v>
          </cell>
          <cell r="M2844" t="str">
            <v>肥东合成四车间（苯磺隆）</v>
          </cell>
          <cell r="N2844" t="str">
            <v>无锡市煜伟石化装备</v>
          </cell>
          <cell r="O2844" t="str">
            <v>338.05</v>
          </cell>
          <cell r="P2844" t="str">
            <v>4,056.60</v>
          </cell>
          <cell r="Q2844" t="str">
            <v>1,352.21</v>
          </cell>
          <cell r="R2844" t="str">
            <v>54</v>
          </cell>
          <cell r="S2844" t="str">
            <v>平均年限法(一)</v>
          </cell>
          <cell r="T2844" t="str">
            <v>在用</v>
          </cell>
          <cell r="U2844" t="str">
            <v>直接购入</v>
          </cell>
          <cell r="V2844" t="str">
            <v>徐建红</v>
          </cell>
          <cell r="W2844" t="str">
            <v>2020.06.10</v>
          </cell>
          <cell r="X2844" t="str">
            <v>记--335</v>
          </cell>
        </row>
        <row r="2844">
          <cell r="AA2844" t="str">
            <v>0325</v>
          </cell>
        </row>
        <row r="2845">
          <cell r="B2845" t="str">
            <v>032500098</v>
          </cell>
          <cell r="C2845" t="str">
            <v>压缩空气缓冲罐（5 M3）氮气缓冲罐</v>
          </cell>
          <cell r="D2845" t="str">
            <v>￠1700*1800*10，Q345R</v>
          </cell>
          <cell r="E2845">
            <v>21415.93</v>
          </cell>
          <cell r="F2845">
            <v>11564.64</v>
          </cell>
          <cell r="G2845">
            <v>9851.29</v>
          </cell>
          <cell r="H2845">
            <v>0</v>
          </cell>
          <cell r="I2845" t="str">
            <v>2020.06.10</v>
          </cell>
          <cell r="J2845" t="str">
            <v>96</v>
          </cell>
          <cell r="K2845" t="str">
            <v>苯磺隆装置（合成四车间）</v>
          </cell>
          <cell r="L2845" t="str">
            <v>肥东合成分厂</v>
          </cell>
          <cell r="M2845" t="str">
            <v>肥东合成四车间（苯磺隆）</v>
          </cell>
          <cell r="N2845" t="str">
            <v>无锡市煜伟石化装备</v>
          </cell>
          <cell r="O2845" t="str">
            <v>214.16</v>
          </cell>
          <cell r="P2845" t="str">
            <v>2,569.92</v>
          </cell>
          <cell r="Q2845" t="str">
            <v>856.64</v>
          </cell>
          <cell r="R2845" t="str">
            <v>54</v>
          </cell>
          <cell r="S2845" t="str">
            <v>平均年限法(一)</v>
          </cell>
          <cell r="T2845" t="str">
            <v>在用</v>
          </cell>
          <cell r="U2845" t="str">
            <v>直接购入</v>
          </cell>
          <cell r="V2845" t="str">
            <v>徐建红</v>
          </cell>
          <cell r="W2845" t="str">
            <v>2020.06.10</v>
          </cell>
          <cell r="X2845" t="str">
            <v>记--335</v>
          </cell>
        </row>
        <row r="2845">
          <cell r="AA2845" t="str">
            <v>0325</v>
          </cell>
        </row>
        <row r="2846">
          <cell r="B2846" t="str">
            <v>032600026</v>
          </cell>
          <cell r="C2846" t="str">
            <v>压缩空气缓冲罐（5 M3）氮气缓冲罐</v>
          </cell>
          <cell r="D2846" t="str">
            <v>￠1700*1800*10，Q345R</v>
          </cell>
          <cell r="E2846">
            <v>21415.93</v>
          </cell>
          <cell r="F2846">
            <v>11564.64</v>
          </cell>
          <cell r="G2846">
            <v>9851.29</v>
          </cell>
          <cell r="H2846">
            <v>0</v>
          </cell>
          <cell r="I2846" t="str">
            <v>2020.06.10</v>
          </cell>
          <cell r="J2846" t="str">
            <v>96</v>
          </cell>
          <cell r="K2846" t="str">
            <v>精噁唑装置（合成三车间）</v>
          </cell>
          <cell r="L2846" t="str">
            <v>肥东合成分厂</v>
          </cell>
          <cell r="M2846" t="str">
            <v>肥东合成三车间</v>
          </cell>
          <cell r="N2846" t="str">
            <v>无锡市煜伟石化装备</v>
          </cell>
          <cell r="O2846" t="str">
            <v>214.16</v>
          </cell>
          <cell r="P2846" t="str">
            <v>2,569.92</v>
          </cell>
          <cell r="Q2846" t="str">
            <v>856.64</v>
          </cell>
          <cell r="R2846" t="str">
            <v>54</v>
          </cell>
          <cell r="S2846" t="str">
            <v>平均年限法(一)</v>
          </cell>
          <cell r="T2846" t="str">
            <v>在用</v>
          </cell>
          <cell r="U2846" t="str">
            <v>直接购入</v>
          </cell>
          <cell r="V2846" t="str">
            <v>徐建红</v>
          </cell>
          <cell r="W2846" t="str">
            <v>2020.06.10</v>
          </cell>
          <cell r="X2846" t="str">
            <v>记--335</v>
          </cell>
        </row>
        <row r="2846">
          <cell r="AA2846" t="str">
            <v>0326</v>
          </cell>
        </row>
        <row r="2847">
          <cell r="B2847" t="str">
            <v>030700316</v>
          </cell>
          <cell r="C2847" t="str">
            <v>压缩空气缓冲罐（5 M3）氮气缓冲罐</v>
          </cell>
          <cell r="D2847" t="str">
            <v>￠1700*1800*10，Q345R</v>
          </cell>
          <cell r="E2847">
            <v>21415.93</v>
          </cell>
          <cell r="F2847">
            <v>11564.64</v>
          </cell>
          <cell r="G2847">
            <v>9851.29</v>
          </cell>
          <cell r="H2847">
            <v>0</v>
          </cell>
          <cell r="I2847" t="str">
            <v>2020.06.10</v>
          </cell>
          <cell r="J2847" t="str">
            <v>96</v>
          </cell>
          <cell r="K2847" t="str">
            <v>精喹装置（合成二车间）</v>
          </cell>
          <cell r="L2847" t="str">
            <v>肥东合成分厂</v>
          </cell>
          <cell r="M2847" t="str">
            <v>肥东合成二车间</v>
          </cell>
          <cell r="N2847" t="str">
            <v>无锡市煜伟石化装备</v>
          </cell>
          <cell r="O2847" t="str">
            <v>214.16</v>
          </cell>
          <cell r="P2847" t="str">
            <v>2,569.92</v>
          </cell>
          <cell r="Q2847" t="str">
            <v>856.64</v>
          </cell>
          <cell r="R2847" t="str">
            <v>54</v>
          </cell>
          <cell r="S2847" t="str">
            <v>平均年限法(一)</v>
          </cell>
          <cell r="T2847" t="str">
            <v>在用</v>
          </cell>
          <cell r="U2847" t="str">
            <v>直接购入</v>
          </cell>
          <cell r="V2847" t="str">
            <v>徐建红</v>
          </cell>
          <cell r="W2847" t="str">
            <v>2020.06.10</v>
          </cell>
          <cell r="X2847" t="str">
            <v>记--335</v>
          </cell>
        </row>
        <row r="2847">
          <cell r="AA2847" t="str">
            <v>0307</v>
          </cell>
        </row>
        <row r="2848">
          <cell r="B2848" t="str">
            <v>030200220</v>
          </cell>
          <cell r="C2848" t="str">
            <v>压缩空气缓冲罐（5 M3）</v>
          </cell>
          <cell r="D2848" t="str">
            <v>￠1700*1800*10，Q345R</v>
          </cell>
          <cell r="E2848">
            <v>21415.93</v>
          </cell>
          <cell r="F2848">
            <v>11564.64</v>
          </cell>
          <cell r="G2848">
            <v>9851.29</v>
          </cell>
          <cell r="H2848">
            <v>0</v>
          </cell>
          <cell r="I2848" t="str">
            <v>2020.06.10</v>
          </cell>
          <cell r="J2848" t="str">
            <v>96</v>
          </cell>
          <cell r="K2848" t="str">
            <v>污水设备</v>
          </cell>
          <cell r="L2848" t="str">
            <v>肥东合成分厂</v>
          </cell>
          <cell r="M2848" t="str">
            <v>肥东合成污水站</v>
          </cell>
          <cell r="N2848" t="str">
            <v>无锡市煜伟石化装备</v>
          </cell>
          <cell r="O2848" t="str">
            <v>214.16</v>
          </cell>
          <cell r="P2848" t="str">
            <v>2,569.92</v>
          </cell>
          <cell r="Q2848" t="str">
            <v>856.64</v>
          </cell>
          <cell r="R2848" t="str">
            <v>54</v>
          </cell>
          <cell r="S2848" t="str">
            <v>平均年限法(一)</v>
          </cell>
          <cell r="T2848" t="str">
            <v>在用</v>
          </cell>
          <cell r="U2848" t="str">
            <v>直接购入</v>
          </cell>
          <cell r="V2848" t="str">
            <v>徐建红</v>
          </cell>
          <cell r="W2848" t="str">
            <v>2020.06.10</v>
          </cell>
          <cell r="X2848" t="str">
            <v>记--335</v>
          </cell>
        </row>
        <row r="2848">
          <cell r="AA2848" t="str">
            <v>0302</v>
          </cell>
        </row>
        <row r="2849">
          <cell r="B2849" t="str">
            <v>030200223</v>
          </cell>
          <cell r="C2849" t="str">
            <v>真空缓冲罐（2000 L）</v>
          </cell>
          <cell r="D2849" t="str">
            <v>￠1200*1500*6，Q235</v>
          </cell>
          <cell r="E2849">
            <v>10176.99</v>
          </cell>
          <cell r="F2849">
            <v>5495.58</v>
          </cell>
          <cell r="G2849">
            <v>4681.41</v>
          </cell>
          <cell r="H2849">
            <v>0</v>
          </cell>
          <cell r="I2849" t="str">
            <v>2020.06.10</v>
          </cell>
          <cell r="J2849" t="str">
            <v>96</v>
          </cell>
          <cell r="K2849" t="str">
            <v>污水设备</v>
          </cell>
          <cell r="L2849" t="str">
            <v>肥东合成分厂</v>
          </cell>
          <cell r="M2849" t="str">
            <v>肥东合成污水站</v>
          </cell>
          <cell r="N2849" t="str">
            <v>无锡市煜伟石化装备</v>
          </cell>
          <cell r="O2849" t="str">
            <v>101.77</v>
          </cell>
          <cell r="P2849" t="str">
            <v>1,221.24</v>
          </cell>
          <cell r="Q2849" t="str">
            <v>407.08</v>
          </cell>
          <cell r="R2849" t="str">
            <v>54</v>
          </cell>
          <cell r="S2849" t="str">
            <v>平均年限法(一)</v>
          </cell>
          <cell r="T2849" t="str">
            <v>在用</v>
          </cell>
          <cell r="U2849" t="str">
            <v>直接购入</v>
          </cell>
          <cell r="V2849" t="str">
            <v>徐建红</v>
          </cell>
          <cell r="W2849" t="str">
            <v>2020.06.10</v>
          </cell>
          <cell r="X2849" t="str">
            <v>记--335</v>
          </cell>
        </row>
        <row r="2849">
          <cell r="AA2849" t="str">
            <v>0302</v>
          </cell>
        </row>
        <row r="2850">
          <cell r="B2850" t="str">
            <v>030800263</v>
          </cell>
          <cell r="C2850" t="str">
            <v>不锈钢锥形槽（10 M3）</v>
          </cell>
          <cell r="D2850" t="str">
            <v>￠2000*3000*8，304</v>
          </cell>
          <cell r="E2850">
            <v>54336.28</v>
          </cell>
          <cell r="F2850">
            <v>29341.44</v>
          </cell>
          <cell r="G2850">
            <v>24994.84</v>
          </cell>
          <cell r="H2850">
            <v>0</v>
          </cell>
          <cell r="I2850" t="str">
            <v>2020.06.10</v>
          </cell>
          <cell r="J2850" t="str">
            <v>96</v>
          </cell>
          <cell r="K2850" t="str">
            <v>烟嘧装置（合成一车间）</v>
          </cell>
          <cell r="L2850" t="str">
            <v>肥东合成分厂</v>
          </cell>
          <cell r="M2850" t="str">
            <v>肥东合成一车间</v>
          </cell>
          <cell r="N2850" t="str">
            <v>无锡市煜伟石化装备</v>
          </cell>
          <cell r="O2850" t="str">
            <v>543.36</v>
          </cell>
          <cell r="P2850" t="str">
            <v>6,520.32</v>
          </cell>
          <cell r="Q2850" t="str">
            <v>2,173.45</v>
          </cell>
          <cell r="R2850" t="str">
            <v>54</v>
          </cell>
          <cell r="S2850" t="str">
            <v>平均年限法(一)</v>
          </cell>
          <cell r="T2850" t="str">
            <v>在用</v>
          </cell>
          <cell r="U2850" t="str">
            <v>直接购入</v>
          </cell>
          <cell r="V2850" t="str">
            <v>徐建红</v>
          </cell>
          <cell r="W2850" t="str">
            <v>2020.06.10</v>
          </cell>
          <cell r="X2850" t="str">
            <v>记--335</v>
          </cell>
        </row>
        <row r="2850">
          <cell r="AA2850" t="str">
            <v>0308</v>
          </cell>
        </row>
        <row r="2851">
          <cell r="B2851" t="str">
            <v>040900536</v>
          </cell>
          <cell r="C2851" t="str">
            <v>深信服AC上网行为管理设备（含系统软件）</v>
          </cell>
          <cell r="D2851" t="str">
            <v>AC-1000-C400</v>
          </cell>
          <cell r="E2851">
            <v>30497.58</v>
          </cell>
          <cell r="F2851">
            <v>26349.84</v>
          </cell>
          <cell r="G2851">
            <v>4147.74</v>
          </cell>
          <cell r="H2851">
            <v>0</v>
          </cell>
          <cell r="I2851" t="str">
            <v>2020.06.11</v>
          </cell>
          <cell r="J2851" t="str">
            <v>60</v>
          </cell>
          <cell r="K2851" t="str">
            <v>其他</v>
          </cell>
          <cell r="L2851" t="str">
            <v>企业管理部</v>
          </cell>
          <cell r="M2851" t="str">
            <v>肥东信息化网络机房</v>
          </cell>
          <cell r="N2851" t="str">
            <v>安徽华页信息科技</v>
          </cell>
          <cell r="O2851" t="str">
            <v>487.96</v>
          </cell>
          <cell r="P2851" t="str">
            <v>5,855.52</v>
          </cell>
          <cell r="Q2851" t="str">
            <v>1,219.90</v>
          </cell>
          <cell r="R2851" t="str">
            <v>54</v>
          </cell>
          <cell r="S2851" t="str">
            <v>平均年限法(一)</v>
          </cell>
          <cell r="T2851" t="str">
            <v>在用</v>
          </cell>
          <cell r="U2851" t="str">
            <v>直接购入</v>
          </cell>
          <cell r="V2851" t="str">
            <v>徐建红</v>
          </cell>
          <cell r="W2851" t="str">
            <v>2020.06.11</v>
          </cell>
          <cell r="X2851" t="str">
            <v>记--339</v>
          </cell>
        </row>
        <row r="2851">
          <cell r="AA2851" t="str">
            <v>0409</v>
          </cell>
        </row>
        <row r="2852">
          <cell r="B2852" t="str">
            <v>031022855</v>
          </cell>
          <cell r="C2852" t="str">
            <v>蒸汽发生器</v>
          </cell>
          <cell r="D2852" t="str">
            <v>24KW</v>
          </cell>
          <cell r="E2852">
            <v>6017.7</v>
          </cell>
          <cell r="F2852">
            <v>3249.72</v>
          </cell>
          <cell r="G2852">
            <v>2767.98</v>
          </cell>
          <cell r="H2852">
            <v>0</v>
          </cell>
          <cell r="I2852" t="str">
            <v>2020.06.19</v>
          </cell>
          <cell r="J2852" t="str">
            <v>96</v>
          </cell>
          <cell r="K2852" t="str">
            <v>剂型设备</v>
          </cell>
          <cell r="L2852" t="str">
            <v>肥东制剂分厂</v>
          </cell>
          <cell r="M2852" t="str">
            <v>肥东制剂13#车间</v>
          </cell>
          <cell r="N2852" t="str">
            <v>上海庞泊包装科技</v>
          </cell>
          <cell r="O2852" t="str">
            <v>60.18</v>
          </cell>
          <cell r="P2852" t="str">
            <v>722.16</v>
          </cell>
          <cell r="Q2852" t="str">
            <v>240.71</v>
          </cell>
          <cell r="R2852" t="str">
            <v>54</v>
          </cell>
          <cell r="S2852" t="str">
            <v>平均年限法(一)</v>
          </cell>
          <cell r="T2852" t="str">
            <v>在用</v>
          </cell>
          <cell r="U2852" t="str">
            <v>直接购入</v>
          </cell>
          <cell r="V2852" t="str">
            <v>徐建红</v>
          </cell>
          <cell r="W2852" t="str">
            <v>2020.06.19</v>
          </cell>
          <cell r="X2852" t="str">
            <v>记--504</v>
          </cell>
        </row>
        <row r="2852">
          <cell r="AA2852" t="str">
            <v>0310</v>
          </cell>
        </row>
        <row r="2853">
          <cell r="B2853" t="str">
            <v>031022856</v>
          </cell>
          <cell r="C2853" t="str">
            <v>M袋封口机</v>
          </cell>
          <cell r="D2853" t="str">
            <v>XY-500</v>
          </cell>
          <cell r="E2853">
            <v>9734.51</v>
          </cell>
          <cell r="F2853">
            <v>5159.55</v>
          </cell>
          <cell r="G2853">
            <v>4574.96</v>
          </cell>
          <cell r="H2853">
            <v>0</v>
          </cell>
          <cell r="I2853" t="str">
            <v>2020.07.06</v>
          </cell>
          <cell r="J2853" t="str">
            <v>96</v>
          </cell>
          <cell r="K2853" t="str">
            <v>剂型设备</v>
          </cell>
          <cell r="L2853" t="str">
            <v>肥东制剂分厂</v>
          </cell>
          <cell r="M2853" t="str">
            <v>肥东制剂12#车间</v>
          </cell>
          <cell r="N2853" t="str">
            <v>安徽信远包装科技</v>
          </cell>
          <cell r="O2853" t="str">
            <v>97.35</v>
          </cell>
          <cell r="P2853" t="str">
            <v>1,168.20</v>
          </cell>
          <cell r="Q2853" t="str">
            <v>389.38</v>
          </cell>
          <cell r="R2853" t="str">
            <v>53</v>
          </cell>
          <cell r="S2853" t="str">
            <v>平均年限法(一)</v>
          </cell>
          <cell r="T2853" t="str">
            <v>在用</v>
          </cell>
          <cell r="U2853" t="str">
            <v>直接购入</v>
          </cell>
          <cell r="V2853" t="str">
            <v>徐建红</v>
          </cell>
          <cell r="W2853" t="str">
            <v>2020.07.06</v>
          </cell>
          <cell r="X2853" t="str">
            <v>记--451</v>
          </cell>
        </row>
        <row r="2853">
          <cell r="AA2853" t="str">
            <v>0310</v>
          </cell>
        </row>
        <row r="2854">
          <cell r="B2854" t="str">
            <v>031022857</v>
          </cell>
          <cell r="C2854" t="str">
            <v>防爆电动葫芦</v>
          </cell>
          <cell r="D2854" t="str">
            <v>BCD1T*6M</v>
          </cell>
          <cell r="E2854">
            <v>4867.26</v>
          </cell>
          <cell r="F2854">
            <v>2579.51</v>
          </cell>
          <cell r="G2854">
            <v>2110.64</v>
          </cell>
          <cell r="H2854">
            <v>177.11</v>
          </cell>
          <cell r="I2854" t="str">
            <v>2020.07.06</v>
          </cell>
          <cell r="J2854" t="str">
            <v>96</v>
          </cell>
          <cell r="K2854" t="str">
            <v>剂型设备</v>
          </cell>
          <cell r="L2854" t="str">
            <v>肥东制剂分厂</v>
          </cell>
          <cell r="M2854" t="str">
            <v>肥东制剂13#车间</v>
          </cell>
          <cell r="N2854" t="str">
            <v>合肥南华机电设备</v>
          </cell>
          <cell r="O2854" t="str">
            <v>48.67</v>
          </cell>
          <cell r="P2854" t="str">
            <v>584.04</v>
          </cell>
          <cell r="Q2854" t="str">
            <v>194.69</v>
          </cell>
          <cell r="R2854" t="str">
            <v>53</v>
          </cell>
          <cell r="S2854" t="str">
            <v>平均年限法(一)</v>
          </cell>
          <cell r="T2854" t="str">
            <v>在用</v>
          </cell>
          <cell r="U2854" t="str">
            <v>直接购入</v>
          </cell>
          <cell r="V2854" t="str">
            <v>徐建红</v>
          </cell>
          <cell r="W2854" t="str">
            <v>2020.07.06</v>
          </cell>
          <cell r="X2854" t="str">
            <v>记--453</v>
          </cell>
        </row>
        <row r="2854">
          <cell r="AA2854" t="str">
            <v>0310</v>
          </cell>
        </row>
        <row r="2855">
          <cell r="B2855" t="str">
            <v>032500099</v>
          </cell>
          <cell r="C2855" t="str">
            <v>电动单梁起重机</v>
          </cell>
          <cell r="D2855" t="str">
            <v>LD2T/3.6M</v>
          </cell>
          <cell r="E2855">
            <v>26584.07</v>
          </cell>
          <cell r="F2855">
            <v>14089.52</v>
          </cell>
          <cell r="G2855">
            <v>12494.55</v>
          </cell>
          <cell r="H2855">
            <v>0</v>
          </cell>
          <cell r="I2855" t="str">
            <v>2020.07.06</v>
          </cell>
          <cell r="J2855" t="str">
            <v>96</v>
          </cell>
          <cell r="K2855" t="str">
            <v>苯磺隆装置（合成四车间）</v>
          </cell>
          <cell r="L2855" t="str">
            <v>肥东合成分厂</v>
          </cell>
          <cell r="M2855" t="str">
            <v>肥东合成四车间（苯磺隆）</v>
          </cell>
          <cell r="N2855" t="str">
            <v>合肥市宏发起重机</v>
          </cell>
          <cell r="O2855" t="str">
            <v>265.84</v>
          </cell>
          <cell r="P2855" t="str">
            <v>3,190.08</v>
          </cell>
          <cell r="Q2855" t="str">
            <v>1,063.36</v>
          </cell>
          <cell r="R2855" t="str">
            <v>53</v>
          </cell>
          <cell r="S2855" t="str">
            <v>平均年限法(一)</v>
          </cell>
          <cell r="T2855" t="str">
            <v>在用</v>
          </cell>
          <cell r="U2855" t="str">
            <v>直接购入</v>
          </cell>
          <cell r="V2855" t="str">
            <v>徐建红</v>
          </cell>
          <cell r="W2855" t="str">
            <v>2020.07.06</v>
          </cell>
          <cell r="X2855" t="str">
            <v>记--455</v>
          </cell>
        </row>
        <row r="2855">
          <cell r="AA2855" t="str">
            <v>0325</v>
          </cell>
        </row>
        <row r="2856">
          <cell r="B2856" t="str">
            <v>032500100</v>
          </cell>
          <cell r="C2856" t="str">
            <v>电动单梁起重机</v>
          </cell>
          <cell r="D2856" t="str">
            <v>LD3T/8.13M 标牌2.8T</v>
          </cell>
          <cell r="E2856">
            <v>33752.22</v>
          </cell>
          <cell r="F2856">
            <v>17888.56</v>
          </cell>
          <cell r="G2856">
            <v>15863.66</v>
          </cell>
          <cell r="H2856">
            <v>0</v>
          </cell>
          <cell r="I2856" t="str">
            <v>2020.07.06</v>
          </cell>
          <cell r="J2856" t="str">
            <v>96</v>
          </cell>
          <cell r="K2856" t="str">
            <v>苯磺隆装置（合成四车间）</v>
          </cell>
          <cell r="L2856" t="str">
            <v>肥东合成分厂</v>
          </cell>
          <cell r="M2856" t="str">
            <v>肥东合成四车间（苯磺隆）</v>
          </cell>
          <cell r="N2856" t="str">
            <v>合肥市宏发起重机</v>
          </cell>
          <cell r="O2856" t="str">
            <v>337.52</v>
          </cell>
          <cell r="P2856" t="str">
            <v>4,050.24</v>
          </cell>
          <cell r="Q2856" t="str">
            <v>1,350.09</v>
          </cell>
          <cell r="R2856" t="str">
            <v>53</v>
          </cell>
          <cell r="S2856" t="str">
            <v>平均年限法(一)</v>
          </cell>
          <cell r="T2856" t="str">
            <v>在用</v>
          </cell>
          <cell r="U2856" t="str">
            <v>直接购入</v>
          </cell>
          <cell r="V2856" t="str">
            <v>徐建红</v>
          </cell>
          <cell r="W2856" t="str">
            <v>2020.07.06</v>
          </cell>
          <cell r="X2856" t="str">
            <v>记--455</v>
          </cell>
        </row>
        <row r="2856">
          <cell r="AA2856" t="str">
            <v>0325</v>
          </cell>
        </row>
        <row r="2857">
          <cell r="B2857" t="str">
            <v>030800264</v>
          </cell>
          <cell r="C2857" t="str">
            <v>风机</v>
          </cell>
          <cell r="D2857" t="str">
            <v>JF-68-5A，右旋90度</v>
          </cell>
          <cell r="E2857">
            <v>4336.28</v>
          </cell>
          <cell r="F2857">
            <v>2298.08</v>
          </cell>
          <cell r="G2857">
            <v>2038.2</v>
          </cell>
          <cell r="H2857">
            <v>0</v>
          </cell>
          <cell r="I2857" t="str">
            <v>2020.07.07</v>
          </cell>
          <cell r="J2857" t="str">
            <v>96</v>
          </cell>
          <cell r="K2857" t="str">
            <v>烟嘧装置（合成一车间）</v>
          </cell>
          <cell r="L2857" t="str">
            <v>肥东合成分厂</v>
          </cell>
          <cell r="M2857" t="str">
            <v>肥东合成一车间</v>
          </cell>
          <cell r="N2857" t="str">
            <v>合肥佳丰风机有限公司</v>
          </cell>
          <cell r="O2857" t="str">
            <v>43.36</v>
          </cell>
          <cell r="P2857" t="str">
            <v>520.32</v>
          </cell>
          <cell r="Q2857" t="str">
            <v>173.45</v>
          </cell>
          <cell r="R2857" t="str">
            <v>53</v>
          </cell>
          <cell r="S2857" t="str">
            <v>平均年限法(一)</v>
          </cell>
          <cell r="T2857" t="str">
            <v>在用</v>
          </cell>
          <cell r="U2857" t="str">
            <v>直接购入</v>
          </cell>
          <cell r="V2857" t="str">
            <v>徐建红</v>
          </cell>
          <cell r="W2857" t="str">
            <v>2020.07.07</v>
          </cell>
          <cell r="X2857" t="str">
            <v>记--457</v>
          </cell>
        </row>
        <row r="2857">
          <cell r="AA2857" t="str">
            <v>0308</v>
          </cell>
        </row>
        <row r="2858">
          <cell r="B2858" t="str">
            <v>030200224</v>
          </cell>
          <cell r="C2858" t="str">
            <v>卧式螺旋浓缩离心机</v>
          </cell>
          <cell r="D2858" t="str">
            <v>LLWZ450N</v>
          </cell>
          <cell r="E2858">
            <v>194690.27</v>
          </cell>
          <cell r="F2858">
            <v>103185.7</v>
          </cell>
          <cell r="G2858">
            <v>91504.57</v>
          </cell>
          <cell r="H2858">
            <v>0</v>
          </cell>
          <cell r="I2858" t="str">
            <v>2020.07.08</v>
          </cell>
          <cell r="J2858" t="str">
            <v>96</v>
          </cell>
          <cell r="K2858" t="str">
            <v>污水设备</v>
          </cell>
          <cell r="L2858" t="str">
            <v>肥东合成分厂</v>
          </cell>
          <cell r="M2858" t="str">
            <v>肥东合成污水站</v>
          </cell>
          <cell r="N2858" t="str">
            <v>江苏图胜离心机制造</v>
          </cell>
          <cell r="O2858" t="str">
            <v>1,946.90</v>
          </cell>
          <cell r="P2858" t="str">
            <v>23,362.80</v>
          </cell>
          <cell r="Q2858" t="str">
            <v>7,787.61</v>
          </cell>
          <cell r="R2858" t="str">
            <v>53</v>
          </cell>
          <cell r="S2858" t="str">
            <v>平均年限法(一)</v>
          </cell>
          <cell r="T2858" t="str">
            <v>在用</v>
          </cell>
          <cell r="U2858" t="str">
            <v>直接购入</v>
          </cell>
          <cell r="V2858" t="str">
            <v>徐建红</v>
          </cell>
          <cell r="W2858" t="str">
            <v>2020.07.08</v>
          </cell>
          <cell r="X2858" t="str">
            <v>记--459</v>
          </cell>
        </row>
        <row r="2858">
          <cell r="AA2858" t="str">
            <v>0302</v>
          </cell>
        </row>
        <row r="2859">
          <cell r="B2859" t="str">
            <v>030200225</v>
          </cell>
          <cell r="C2859" t="str">
            <v>减温减压装置</v>
          </cell>
          <cell r="D2859" t="str">
            <v>WY1.8-1.0/1/0-0.3/133-1.4/25</v>
          </cell>
          <cell r="E2859">
            <v>39823.01</v>
          </cell>
          <cell r="F2859">
            <v>21106.19</v>
          </cell>
          <cell r="G2859">
            <v>18716.82</v>
          </cell>
          <cell r="H2859">
            <v>0</v>
          </cell>
          <cell r="I2859" t="str">
            <v>2020.07.08</v>
          </cell>
          <cell r="J2859" t="str">
            <v>96</v>
          </cell>
          <cell r="K2859" t="str">
            <v>污水设备</v>
          </cell>
          <cell r="L2859" t="str">
            <v>肥东合成分厂</v>
          </cell>
          <cell r="M2859" t="str">
            <v>肥东合成污水站</v>
          </cell>
          <cell r="N2859" t="str">
            <v>安徽安源流体控制设备</v>
          </cell>
          <cell r="O2859" t="str">
            <v>398.23</v>
          </cell>
          <cell r="P2859" t="str">
            <v>4,778.76</v>
          </cell>
          <cell r="Q2859" t="str">
            <v>1,592.92</v>
          </cell>
          <cell r="R2859" t="str">
            <v>53</v>
          </cell>
          <cell r="S2859" t="str">
            <v>平均年限法(一)</v>
          </cell>
          <cell r="T2859" t="str">
            <v>在用</v>
          </cell>
          <cell r="U2859" t="str">
            <v>直接购入</v>
          </cell>
          <cell r="V2859" t="str">
            <v>徐建红</v>
          </cell>
          <cell r="W2859" t="str">
            <v>2020.07.08</v>
          </cell>
          <cell r="X2859" t="str">
            <v>记--461</v>
          </cell>
        </row>
        <row r="2859">
          <cell r="AA2859" t="str">
            <v>0302</v>
          </cell>
        </row>
        <row r="2860">
          <cell r="B2860" t="str">
            <v>030200226</v>
          </cell>
          <cell r="C2860" t="str">
            <v>一二三效汽液分离器</v>
          </cell>
          <cell r="D2860" t="str">
            <v>按图纸定制，材质-碳钢</v>
          </cell>
          <cell r="E2860">
            <v>7079.65</v>
          </cell>
          <cell r="F2860">
            <v>3752.4</v>
          </cell>
          <cell r="G2860">
            <v>3327.25</v>
          </cell>
          <cell r="H2860">
            <v>0</v>
          </cell>
          <cell r="I2860" t="str">
            <v>2020.07.08</v>
          </cell>
          <cell r="J2860" t="str">
            <v>96</v>
          </cell>
          <cell r="K2860" t="str">
            <v>污水设备</v>
          </cell>
          <cell r="L2860" t="str">
            <v>肥东合成分厂</v>
          </cell>
          <cell r="M2860" t="str">
            <v>肥东合成污水站</v>
          </cell>
          <cell r="N2860" t="str">
            <v>浙江泰康蒸发器</v>
          </cell>
          <cell r="O2860" t="str">
            <v>70.80</v>
          </cell>
          <cell r="P2860" t="str">
            <v>849.60</v>
          </cell>
          <cell r="Q2860" t="str">
            <v>283.19</v>
          </cell>
          <cell r="R2860" t="str">
            <v>53</v>
          </cell>
          <cell r="S2860" t="str">
            <v>平均年限法(一)</v>
          </cell>
          <cell r="T2860" t="str">
            <v>在用</v>
          </cell>
          <cell r="U2860" t="str">
            <v>直接购入</v>
          </cell>
          <cell r="V2860" t="str">
            <v>徐建红</v>
          </cell>
          <cell r="W2860" t="str">
            <v>2020.07.08</v>
          </cell>
          <cell r="X2860" t="str">
            <v>记--463</v>
          </cell>
        </row>
        <row r="2860">
          <cell r="AA2860" t="str">
            <v>0302</v>
          </cell>
        </row>
        <row r="2861">
          <cell r="B2861" t="str">
            <v>030200227</v>
          </cell>
          <cell r="C2861" t="str">
            <v>一二三效汽液分离器</v>
          </cell>
          <cell r="D2861" t="str">
            <v>按图纸定制，材质-碳钢</v>
          </cell>
          <cell r="E2861">
            <v>7079.65</v>
          </cell>
          <cell r="F2861">
            <v>3752.4</v>
          </cell>
          <cell r="G2861">
            <v>3327.25</v>
          </cell>
          <cell r="H2861">
            <v>0</v>
          </cell>
          <cell r="I2861" t="str">
            <v>2020.07.08</v>
          </cell>
          <cell r="J2861" t="str">
            <v>96</v>
          </cell>
          <cell r="K2861" t="str">
            <v>污水设备</v>
          </cell>
          <cell r="L2861" t="str">
            <v>肥东合成分厂</v>
          </cell>
          <cell r="M2861" t="str">
            <v>肥东合成污水站</v>
          </cell>
          <cell r="N2861" t="str">
            <v>浙江泰康蒸发器</v>
          </cell>
          <cell r="O2861" t="str">
            <v>70.80</v>
          </cell>
          <cell r="P2861" t="str">
            <v>849.60</v>
          </cell>
          <cell r="Q2861" t="str">
            <v>283.19</v>
          </cell>
          <cell r="R2861" t="str">
            <v>53</v>
          </cell>
          <cell r="S2861" t="str">
            <v>平均年限法(一)</v>
          </cell>
          <cell r="T2861" t="str">
            <v>在用</v>
          </cell>
          <cell r="U2861" t="str">
            <v>直接购入</v>
          </cell>
          <cell r="V2861" t="str">
            <v>徐建红</v>
          </cell>
          <cell r="W2861" t="str">
            <v>2020.07.08</v>
          </cell>
          <cell r="X2861" t="str">
            <v>记--463</v>
          </cell>
        </row>
        <row r="2861">
          <cell r="AA2861" t="str">
            <v>0302</v>
          </cell>
        </row>
        <row r="2862">
          <cell r="B2862" t="str">
            <v>030200228</v>
          </cell>
          <cell r="C2862" t="str">
            <v>一二三效汽液分离器</v>
          </cell>
          <cell r="D2862" t="str">
            <v>按图纸定制，材质-碳钢</v>
          </cell>
          <cell r="E2862">
            <v>7079.64</v>
          </cell>
          <cell r="F2862">
            <v>3752.4</v>
          </cell>
          <cell r="G2862">
            <v>3327.24</v>
          </cell>
          <cell r="H2862">
            <v>0</v>
          </cell>
          <cell r="I2862" t="str">
            <v>2020.07.08</v>
          </cell>
          <cell r="J2862" t="str">
            <v>96</v>
          </cell>
          <cell r="K2862" t="str">
            <v>污水设备</v>
          </cell>
          <cell r="L2862" t="str">
            <v>肥东合成分厂</v>
          </cell>
          <cell r="M2862" t="str">
            <v>肥东合成污水站</v>
          </cell>
          <cell r="N2862" t="str">
            <v>浙江泰康蒸发器</v>
          </cell>
          <cell r="O2862" t="str">
            <v>70.80</v>
          </cell>
          <cell r="P2862" t="str">
            <v>849.60</v>
          </cell>
          <cell r="Q2862" t="str">
            <v>283.19</v>
          </cell>
          <cell r="R2862" t="str">
            <v>53</v>
          </cell>
          <cell r="S2862" t="str">
            <v>平均年限法(一)</v>
          </cell>
          <cell r="T2862" t="str">
            <v>在用</v>
          </cell>
          <cell r="U2862" t="str">
            <v>直接购入</v>
          </cell>
          <cell r="V2862" t="str">
            <v>徐建红</v>
          </cell>
          <cell r="W2862" t="str">
            <v>2020.07.08</v>
          </cell>
          <cell r="X2862" t="str">
            <v>记--463</v>
          </cell>
        </row>
        <row r="2862">
          <cell r="AA2862" t="str">
            <v>0302</v>
          </cell>
        </row>
        <row r="2863">
          <cell r="B2863" t="str">
            <v>030500056</v>
          </cell>
          <cell r="C2863" t="str">
            <v>低压配电柜</v>
          </cell>
          <cell r="D2863" t="str">
            <v>GCK1000*600*2200</v>
          </cell>
          <cell r="E2863">
            <v>30530.97</v>
          </cell>
          <cell r="F2863">
            <v>16181.43</v>
          </cell>
          <cell r="G2863">
            <v>14349.54</v>
          </cell>
          <cell r="H2863">
            <v>0</v>
          </cell>
          <cell r="I2863" t="str">
            <v>2020.07.08</v>
          </cell>
          <cell r="J2863" t="str">
            <v>96</v>
          </cell>
          <cell r="K2863" t="str">
            <v>电力设备</v>
          </cell>
          <cell r="L2863" t="str">
            <v>肥东合成分厂</v>
          </cell>
          <cell r="M2863" t="str">
            <v>肥东合成电仪组</v>
          </cell>
          <cell r="N2863" t="str">
            <v>安徽易力自动化科技</v>
          </cell>
          <cell r="O2863" t="str">
            <v>305.31</v>
          </cell>
          <cell r="P2863" t="str">
            <v>3,663.72</v>
          </cell>
          <cell r="Q2863" t="str">
            <v>1,221.24</v>
          </cell>
          <cell r="R2863" t="str">
            <v>53</v>
          </cell>
          <cell r="S2863" t="str">
            <v>平均年限法(一)</v>
          </cell>
          <cell r="T2863" t="str">
            <v>在用</v>
          </cell>
          <cell r="U2863" t="str">
            <v>直接购入</v>
          </cell>
          <cell r="V2863" t="str">
            <v>徐建红</v>
          </cell>
          <cell r="W2863" t="str">
            <v>2020.07.08</v>
          </cell>
          <cell r="X2863" t="str">
            <v>记--465</v>
          </cell>
        </row>
        <row r="2863">
          <cell r="AA2863" t="str">
            <v>0305</v>
          </cell>
        </row>
        <row r="2864">
          <cell r="B2864" t="str">
            <v>032400021</v>
          </cell>
          <cell r="C2864" t="str">
            <v>储气罐</v>
          </cell>
          <cell r="D2864" t="str">
            <v>20M3</v>
          </cell>
          <cell r="E2864">
            <v>45132.74</v>
          </cell>
          <cell r="F2864">
            <v>23920.49</v>
          </cell>
          <cell r="G2864">
            <v>21212.25</v>
          </cell>
          <cell r="H2864">
            <v>0</v>
          </cell>
          <cell r="I2864" t="str">
            <v>2020.07.21</v>
          </cell>
          <cell r="J2864" t="str">
            <v>96</v>
          </cell>
          <cell r="K2864" t="str">
            <v>公用设备</v>
          </cell>
          <cell r="L2864" t="str">
            <v>肥东合成分厂</v>
          </cell>
          <cell r="M2864" t="str">
            <v>肥东合成公用工程</v>
          </cell>
          <cell r="N2864" t="str">
            <v>安徽瑞达兆丰科技</v>
          </cell>
          <cell r="O2864" t="str">
            <v>451.33</v>
          </cell>
          <cell r="P2864" t="str">
            <v>5,415.96</v>
          </cell>
          <cell r="Q2864" t="str">
            <v>1,805.31</v>
          </cell>
          <cell r="R2864" t="str">
            <v>53</v>
          </cell>
          <cell r="S2864" t="str">
            <v>平均年限法(一)</v>
          </cell>
          <cell r="T2864" t="str">
            <v>在用</v>
          </cell>
          <cell r="U2864" t="str">
            <v>直接购入</v>
          </cell>
          <cell r="V2864" t="str">
            <v>徐建红</v>
          </cell>
          <cell r="W2864" t="str">
            <v>2020.07.21</v>
          </cell>
          <cell r="X2864" t="str">
            <v>记--756</v>
          </cell>
        </row>
        <row r="2864">
          <cell r="AA2864" t="str">
            <v>0324</v>
          </cell>
        </row>
        <row r="2865">
          <cell r="B2865" t="str">
            <v>032400022</v>
          </cell>
          <cell r="C2865" t="str">
            <v>新标多级立式消火栓泵（罐区）</v>
          </cell>
          <cell r="D2865" t="str">
            <v>XBD9.2/10G-6DL-18.5KW，DN80</v>
          </cell>
          <cell r="E2865">
            <v>9734.51</v>
          </cell>
          <cell r="F2865">
            <v>5159.55</v>
          </cell>
          <cell r="G2865">
            <v>4574.96</v>
          </cell>
          <cell r="H2865">
            <v>0</v>
          </cell>
          <cell r="I2865" t="str">
            <v>2020.07.21</v>
          </cell>
          <cell r="J2865" t="str">
            <v>96</v>
          </cell>
          <cell r="K2865" t="str">
            <v>公用设备</v>
          </cell>
          <cell r="L2865" t="str">
            <v>肥东合成分厂</v>
          </cell>
          <cell r="M2865" t="str">
            <v>肥东合成公用工程</v>
          </cell>
          <cell r="N2865" t="str">
            <v>上海凯源泵业有限公司</v>
          </cell>
          <cell r="O2865" t="str">
            <v>97.35</v>
          </cell>
          <cell r="P2865" t="str">
            <v>1,168.20</v>
          </cell>
          <cell r="Q2865" t="str">
            <v>389.38</v>
          </cell>
          <cell r="R2865" t="str">
            <v>53</v>
          </cell>
          <cell r="S2865" t="str">
            <v>平均年限法(一)</v>
          </cell>
          <cell r="T2865" t="str">
            <v>在用</v>
          </cell>
          <cell r="U2865" t="str">
            <v>直接购入</v>
          </cell>
          <cell r="V2865" t="str">
            <v>徐建红</v>
          </cell>
          <cell r="W2865" t="str">
            <v>2020.07.21</v>
          </cell>
          <cell r="X2865" t="str">
            <v>记--758</v>
          </cell>
        </row>
        <row r="2865">
          <cell r="AA2865" t="str">
            <v>0324</v>
          </cell>
        </row>
        <row r="2866">
          <cell r="B2866" t="str">
            <v>040200281</v>
          </cell>
          <cell r="C2866" t="str">
            <v>联想电脑（台式）</v>
          </cell>
          <cell r="D2866" t="str">
            <v>联想 扬天M6603K-00，4G/1T，19.5LED</v>
          </cell>
          <cell r="E2866">
            <v>3256.64</v>
          </cell>
          <cell r="F2866">
            <v>2761.83</v>
          </cell>
          <cell r="G2866">
            <v>323.12</v>
          </cell>
          <cell r="H2866">
            <v>171.69</v>
          </cell>
          <cell r="I2866" t="str">
            <v>2020.07.22</v>
          </cell>
          <cell r="J2866" t="str">
            <v>60</v>
          </cell>
          <cell r="K2866" t="str">
            <v>电脑</v>
          </cell>
          <cell r="L2866" t="str">
            <v>国际贸易部（外贸）</v>
          </cell>
          <cell r="M2866" t="str">
            <v>国际贸易部（卢滨），丰乐种业新大楼806室</v>
          </cell>
          <cell r="N2866" t="str">
            <v>合肥德众科技有限公司</v>
          </cell>
          <cell r="O2866" t="str">
            <v>52.11</v>
          </cell>
          <cell r="P2866" t="str">
            <v>625.32</v>
          </cell>
          <cell r="Q2866" t="str">
            <v>130.27</v>
          </cell>
          <cell r="R2866" t="str">
            <v>53</v>
          </cell>
          <cell r="S2866" t="str">
            <v>平均年限法(一)</v>
          </cell>
          <cell r="T2866" t="str">
            <v>在用</v>
          </cell>
          <cell r="U2866" t="str">
            <v>直接购入</v>
          </cell>
          <cell r="V2866" t="str">
            <v>徐建红</v>
          </cell>
          <cell r="W2866" t="str">
            <v>2020.07.22</v>
          </cell>
          <cell r="X2866" t="str">
            <v>记--760</v>
          </cell>
        </row>
        <row r="2866">
          <cell r="AA2866" t="str">
            <v>0402</v>
          </cell>
        </row>
        <row r="2867">
          <cell r="B2867" t="str">
            <v>032400023</v>
          </cell>
          <cell r="C2867" t="str">
            <v>永磁变频螺杆空压机（以旧换新，旧设备03816#补差价换购）</v>
          </cell>
          <cell r="D2867" t="str">
            <v>MZ-150AZ</v>
          </cell>
          <cell r="E2867">
            <v>85781.37</v>
          </cell>
          <cell r="F2867">
            <v>45463.93</v>
          </cell>
          <cell r="G2867">
            <v>40317.44</v>
          </cell>
          <cell r="H2867">
            <v>0</v>
          </cell>
          <cell r="I2867" t="str">
            <v>2020.07.23</v>
          </cell>
          <cell r="J2867" t="str">
            <v>96</v>
          </cell>
          <cell r="K2867" t="str">
            <v>公用设备</v>
          </cell>
          <cell r="L2867" t="str">
            <v>肥东合成分厂</v>
          </cell>
          <cell r="M2867" t="str">
            <v>肥东合成空压站（以旧换新，原卡片03816#螺杆空压机 补差价7.3万/1.13换购）</v>
          </cell>
          <cell r="N2867" t="str">
            <v>合肥恒讯机电设备</v>
          </cell>
          <cell r="O2867" t="str">
            <v>857.81</v>
          </cell>
          <cell r="P2867" t="str">
            <v>10,293.72</v>
          </cell>
          <cell r="Q2867" t="str">
            <v>3,431.25</v>
          </cell>
          <cell r="R2867" t="str">
            <v>53</v>
          </cell>
          <cell r="S2867" t="str">
            <v>平均年限法(一)</v>
          </cell>
          <cell r="T2867" t="str">
            <v>在用</v>
          </cell>
          <cell r="U2867" t="str">
            <v>直接购入</v>
          </cell>
          <cell r="V2867" t="str">
            <v>徐建红</v>
          </cell>
          <cell r="W2867" t="str">
            <v>2020.07.23</v>
          </cell>
          <cell r="X2867" t="str">
            <v>记--762</v>
          </cell>
        </row>
        <row r="2867">
          <cell r="AA2867" t="str">
            <v>0324</v>
          </cell>
        </row>
        <row r="2868">
          <cell r="B2868" t="str">
            <v>031400081</v>
          </cell>
          <cell r="C2868" t="str">
            <v>种子包衣机</v>
          </cell>
          <cell r="D2868" t="str">
            <v>5BW50-30TW</v>
          </cell>
          <cell r="E2868">
            <v>23669.72</v>
          </cell>
          <cell r="F2868">
            <v>12545.1</v>
          </cell>
          <cell r="G2868">
            <v>11124.62</v>
          </cell>
          <cell r="H2868">
            <v>0</v>
          </cell>
          <cell r="I2868" t="str">
            <v>2020.07.28</v>
          </cell>
          <cell r="J2868" t="str">
            <v>96</v>
          </cell>
          <cell r="K2868" t="str">
            <v>研发设备</v>
          </cell>
          <cell r="L2868" t="str">
            <v>研发中心</v>
          </cell>
          <cell r="M2868" t="str">
            <v>肥东研发中心实验室</v>
          </cell>
          <cell r="N2868" t="str">
            <v>北京峰途包衣技术</v>
          </cell>
          <cell r="O2868" t="str">
            <v>236.70</v>
          </cell>
          <cell r="P2868" t="str">
            <v>2,840.40</v>
          </cell>
          <cell r="Q2868" t="str">
            <v>946.79</v>
          </cell>
          <cell r="R2868" t="str">
            <v>53</v>
          </cell>
          <cell r="S2868" t="str">
            <v>平均年限法(一)</v>
          </cell>
          <cell r="T2868" t="str">
            <v>在用</v>
          </cell>
          <cell r="U2868" t="str">
            <v>直接购入</v>
          </cell>
          <cell r="V2868" t="str">
            <v>徐建红</v>
          </cell>
          <cell r="W2868" t="str">
            <v>2020.07.28</v>
          </cell>
          <cell r="X2868" t="str">
            <v>记--971</v>
          </cell>
        </row>
        <row r="2868">
          <cell r="AA2868" t="str">
            <v>0314</v>
          </cell>
        </row>
        <row r="2869">
          <cell r="B2869" t="str">
            <v>050600004</v>
          </cell>
          <cell r="C2869" t="str">
            <v>电动车棚（膜结构）</v>
          </cell>
          <cell r="D2869" t="str">
            <v>长度50米，面积186㎡</v>
          </cell>
          <cell r="E2869">
            <v>70656.76</v>
          </cell>
          <cell r="F2869">
            <v>56060.96</v>
          </cell>
          <cell r="G2869">
            <v>14595.8</v>
          </cell>
          <cell r="H2869">
            <v>0</v>
          </cell>
          <cell r="I2869" t="str">
            <v>2020.08.06</v>
          </cell>
          <cell r="J2869" t="str">
            <v>60</v>
          </cell>
          <cell r="K2869" t="str">
            <v>厂区临时设施</v>
          </cell>
          <cell r="L2869" t="str">
            <v>肥东合成分厂/肥东制剂分厂</v>
          </cell>
          <cell r="M2869" t="str">
            <v>肥东分厂南大门西侧围墙边</v>
          </cell>
          <cell r="N2869" t="str">
            <v>合肥安顺膜结构工程</v>
          </cell>
          <cell r="O2869" t="str">
            <v>1,130.51</v>
          </cell>
          <cell r="P2869" t="str">
            <v>13,566.12</v>
          </cell>
          <cell r="Q2869" t="str">
            <v>2,826.27</v>
          </cell>
          <cell r="R2869" t="str">
            <v>52</v>
          </cell>
          <cell r="S2869" t="str">
            <v>平均年限法(一)</v>
          </cell>
          <cell r="T2869" t="str">
            <v>在用</v>
          </cell>
          <cell r="U2869" t="str">
            <v>直接购入</v>
          </cell>
          <cell r="V2869" t="str">
            <v>徐建红</v>
          </cell>
          <cell r="W2869" t="str">
            <v>2020.08.06</v>
          </cell>
          <cell r="X2869" t="str">
            <v>记--531</v>
          </cell>
        </row>
        <row r="2869">
          <cell r="AA2869" t="str">
            <v>0506</v>
          </cell>
        </row>
        <row r="2870">
          <cell r="B2870" t="str">
            <v>032500103</v>
          </cell>
          <cell r="C2870" t="str">
            <v>可拆板式换热器</v>
          </cell>
          <cell r="D2870" t="str">
            <v>HZBM4M/MD</v>
          </cell>
          <cell r="E2870">
            <v>5044.25</v>
          </cell>
          <cell r="F2870">
            <v>2572.44</v>
          </cell>
          <cell r="G2870">
            <v>51.92</v>
          </cell>
          <cell r="H2870">
            <v>2419.89</v>
          </cell>
          <cell r="I2870" t="str">
            <v>2020.08.21</v>
          </cell>
          <cell r="J2870" t="str">
            <v>96</v>
          </cell>
          <cell r="K2870" t="str">
            <v>苯磺隆装置（合成四车间）</v>
          </cell>
          <cell r="L2870" t="str">
            <v>肥东合成分厂</v>
          </cell>
          <cell r="M2870" t="str">
            <v>肥东合成四车间</v>
          </cell>
          <cell r="N2870" t="str">
            <v>上海霍茨环保设备</v>
          </cell>
          <cell r="O2870" t="str">
            <v>0.00</v>
          </cell>
          <cell r="P2870" t="str">
            <v>554.84</v>
          </cell>
          <cell r="Q2870" t="str">
            <v>201.77</v>
          </cell>
          <cell r="R2870" t="str">
            <v>52</v>
          </cell>
          <cell r="S2870" t="str">
            <v>平均年限法(一)</v>
          </cell>
          <cell r="T2870" t="str">
            <v>在用</v>
          </cell>
          <cell r="U2870" t="str">
            <v>直接购入</v>
          </cell>
          <cell r="V2870" t="str">
            <v>徐建红</v>
          </cell>
          <cell r="W2870" t="str">
            <v>2020.08.21</v>
          </cell>
          <cell r="X2870" t="str">
            <v>记--545</v>
          </cell>
        </row>
        <row r="2870">
          <cell r="AA2870" t="str">
            <v>0325</v>
          </cell>
        </row>
        <row r="2871">
          <cell r="B2871" t="str">
            <v>032500104</v>
          </cell>
          <cell r="C2871" t="str">
            <v>可拆板式换热器</v>
          </cell>
          <cell r="D2871" t="str">
            <v>HZBM4M/MD</v>
          </cell>
          <cell r="E2871">
            <v>5044.25</v>
          </cell>
          <cell r="F2871">
            <v>2622.88</v>
          </cell>
          <cell r="G2871">
            <v>305.48</v>
          </cell>
          <cell r="H2871">
            <v>2115.89</v>
          </cell>
          <cell r="I2871" t="str">
            <v>2020.08.21</v>
          </cell>
          <cell r="J2871" t="str">
            <v>96</v>
          </cell>
          <cell r="K2871" t="str">
            <v>苯磺隆装置（合成四车间）</v>
          </cell>
          <cell r="L2871" t="str">
            <v>肥东合成分厂</v>
          </cell>
          <cell r="M2871" t="str">
            <v>肥东合成四车间</v>
          </cell>
          <cell r="N2871" t="str">
            <v>上海霍茨环保设备</v>
          </cell>
          <cell r="O2871" t="str">
            <v>50.44</v>
          </cell>
          <cell r="P2871" t="str">
            <v>605.28</v>
          </cell>
          <cell r="Q2871" t="str">
            <v>201.77</v>
          </cell>
          <cell r="R2871" t="str">
            <v>52</v>
          </cell>
          <cell r="S2871" t="str">
            <v>平均年限法(一)</v>
          </cell>
          <cell r="T2871" t="str">
            <v>在用</v>
          </cell>
          <cell r="U2871" t="str">
            <v>直接购入</v>
          </cell>
          <cell r="V2871" t="str">
            <v>徐建红</v>
          </cell>
          <cell r="W2871" t="str">
            <v>2020.08.21</v>
          </cell>
          <cell r="X2871" t="str">
            <v>记--545</v>
          </cell>
        </row>
        <row r="2871">
          <cell r="AA2871" t="str">
            <v>0325</v>
          </cell>
        </row>
        <row r="2872">
          <cell r="B2872" t="str">
            <v>032500105</v>
          </cell>
          <cell r="C2872" t="str">
            <v>可拆板式换热器</v>
          </cell>
          <cell r="D2872" t="str">
            <v>HZBM4M/MD</v>
          </cell>
          <cell r="E2872">
            <v>5044.25</v>
          </cell>
          <cell r="F2872">
            <v>2572.44</v>
          </cell>
          <cell r="G2872">
            <v>51.92</v>
          </cell>
          <cell r="H2872">
            <v>2419.89</v>
          </cell>
          <cell r="I2872" t="str">
            <v>2020.08.21</v>
          </cell>
          <cell r="J2872" t="str">
            <v>96</v>
          </cell>
          <cell r="K2872" t="str">
            <v>苯磺隆装置（合成四车间）</v>
          </cell>
          <cell r="L2872" t="str">
            <v>肥东合成分厂</v>
          </cell>
          <cell r="M2872" t="str">
            <v>肥东合成四车间</v>
          </cell>
          <cell r="N2872" t="str">
            <v>上海霍茨环保设备</v>
          </cell>
          <cell r="O2872" t="str">
            <v>0.00</v>
          </cell>
          <cell r="P2872" t="str">
            <v>554.84</v>
          </cell>
          <cell r="Q2872" t="str">
            <v>201.77</v>
          </cell>
          <cell r="R2872" t="str">
            <v>52</v>
          </cell>
          <cell r="S2872" t="str">
            <v>平均年限法(一)</v>
          </cell>
          <cell r="T2872" t="str">
            <v>在用</v>
          </cell>
          <cell r="U2872" t="str">
            <v>直接购入</v>
          </cell>
          <cell r="V2872" t="str">
            <v>徐建红</v>
          </cell>
          <cell r="W2872" t="str">
            <v>2020.08.21</v>
          </cell>
          <cell r="X2872" t="str">
            <v>记--545</v>
          </cell>
        </row>
        <row r="2872">
          <cell r="AA2872" t="str">
            <v>0325</v>
          </cell>
        </row>
        <row r="2873">
          <cell r="B2873" t="str">
            <v>032500106</v>
          </cell>
          <cell r="C2873" t="str">
            <v>可拆板式换热器</v>
          </cell>
          <cell r="D2873" t="str">
            <v>HZBM4M/MD</v>
          </cell>
          <cell r="E2873">
            <v>5044.24</v>
          </cell>
          <cell r="F2873">
            <v>2622.88</v>
          </cell>
          <cell r="G2873">
            <v>2421.36</v>
          </cell>
          <cell r="H2873">
            <v>0</v>
          </cell>
          <cell r="I2873" t="str">
            <v>2020.08.21</v>
          </cell>
          <cell r="J2873" t="str">
            <v>96</v>
          </cell>
          <cell r="K2873" t="str">
            <v>苯磺隆装置（合成四车间）</v>
          </cell>
          <cell r="L2873" t="str">
            <v>肥东合成分厂</v>
          </cell>
          <cell r="M2873" t="str">
            <v>肥东合成四车间</v>
          </cell>
          <cell r="N2873" t="str">
            <v>上海霍茨环保设备</v>
          </cell>
          <cell r="O2873" t="str">
            <v>50.44</v>
          </cell>
          <cell r="P2873" t="str">
            <v>605.28</v>
          </cell>
          <cell r="Q2873" t="str">
            <v>201.77</v>
          </cell>
          <cell r="R2873" t="str">
            <v>52</v>
          </cell>
          <cell r="S2873" t="str">
            <v>平均年限法(一)</v>
          </cell>
          <cell r="T2873" t="str">
            <v>在用</v>
          </cell>
          <cell r="U2873" t="str">
            <v>直接购入</v>
          </cell>
          <cell r="V2873" t="str">
            <v>徐建红</v>
          </cell>
          <cell r="W2873" t="str">
            <v>2020.08.21</v>
          </cell>
          <cell r="X2873" t="str">
            <v>记--545</v>
          </cell>
        </row>
        <row r="2873">
          <cell r="AA2873" t="str">
            <v>0325</v>
          </cell>
        </row>
        <row r="2874">
          <cell r="B2874" t="str">
            <v>040900537</v>
          </cell>
          <cell r="C2874" t="str">
            <v>激光投影仪（米家）</v>
          </cell>
          <cell r="D2874" t="str">
            <v>小米米家LL85JCD，含HDMI连接线</v>
          </cell>
          <cell r="E2874">
            <v>5271.62</v>
          </cell>
          <cell r="F2874">
            <v>4578.08</v>
          </cell>
          <cell r="G2874">
            <v>693.54</v>
          </cell>
          <cell r="H2874">
            <v>0</v>
          </cell>
          <cell r="I2874" t="str">
            <v>2020.08.25</v>
          </cell>
          <cell r="J2874" t="str">
            <v>60</v>
          </cell>
          <cell r="K2874" t="str">
            <v>其他</v>
          </cell>
          <cell r="L2874" t="str">
            <v>综合办</v>
          </cell>
          <cell r="M2874" t="str">
            <v>肥东办公楼二楼会议室，（综合办）管理</v>
          </cell>
          <cell r="N2874" t="str">
            <v>合肥京东嘉远贸易</v>
          </cell>
          <cell r="O2874" t="str">
            <v>88.04</v>
          </cell>
          <cell r="P2874" t="str">
            <v>1,056.48</v>
          </cell>
          <cell r="Q2874" t="str">
            <v>0.00</v>
          </cell>
          <cell r="R2874" t="str">
            <v>52</v>
          </cell>
          <cell r="S2874" t="str">
            <v>平均年限法(一)</v>
          </cell>
          <cell r="T2874" t="str">
            <v>在用</v>
          </cell>
          <cell r="U2874" t="str">
            <v>直接购入</v>
          </cell>
          <cell r="V2874" t="str">
            <v>徐建红</v>
          </cell>
          <cell r="W2874" t="str">
            <v>2020.08.25</v>
          </cell>
          <cell r="X2874" t="str">
            <v>记--550</v>
          </cell>
        </row>
        <row r="2874">
          <cell r="AA2874" t="str">
            <v>0409</v>
          </cell>
        </row>
        <row r="2875">
          <cell r="B2875" t="str">
            <v>040100252</v>
          </cell>
          <cell r="C2875" t="str">
            <v>格力空调（120柜机）</v>
          </cell>
          <cell r="D2875" t="str">
            <v>KFR-120LW/(12568S)NhAC-3</v>
          </cell>
          <cell r="E2875">
            <v>6592.92</v>
          </cell>
          <cell r="F2875">
            <v>5485.48</v>
          </cell>
          <cell r="G2875">
            <v>1107.44</v>
          </cell>
          <cell r="H2875">
            <v>0</v>
          </cell>
          <cell r="I2875" t="str">
            <v>2020.08.25</v>
          </cell>
          <cell r="J2875" t="str">
            <v>60</v>
          </cell>
          <cell r="K2875" t="str">
            <v>空调</v>
          </cell>
          <cell r="L2875" t="str">
            <v>肥东合成分厂</v>
          </cell>
          <cell r="M2875" t="str">
            <v>肥东合成配电房（三四车间共用）</v>
          </cell>
          <cell r="N2875" t="str">
            <v>安徽百大乐普生商厦</v>
          </cell>
          <cell r="O2875" t="str">
            <v>105.49</v>
          </cell>
          <cell r="P2875" t="str">
            <v>1,265.88</v>
          </cell>
          <cell r="Q2875" t="str">
            <v>263.72</v>
          </cell>
          <cell r="R2875" t="str">
            <v>52</v>
          </cell>
          <cell r="S2875" t="str">
            <v>平均年限法(一)</v>
          </cell>
          <cell r="T2875" t="str">
            <v>在用</v>
          </cell>
          <cell r="U2875" t="str">
            <v>直接购入</v>
          </cell>
          <cell r="V2875" t="str">
            <v>徐建红</v>
          </cell>
          <cell r="W2875" t="str">
            <v>2020.08.25</v>
          </cell>
          <cell r="X2875" t="str">
            <v>记--821</v>
          </cell>
        </row>
        <row r="2875">
          <cell r="AA2875" t="str">
            <v>0401</v>
          </cell>
        </row>
        <row r="2876">
          <cell r="B2876" t="str">
            <v>040100253</v>
          </cell>
          <cell r="C2876" t="str">
            <v>格力空调（120柜机）</v>
          </cell>
          <cell r="D2876" t="str">
            <v>KFR-120LW/(12568S)NhAC-3</v>
          </cell>
          <cell r="E2876">
            <v>6592.92</v>
          </cell>
          <cell r="F2876">
            <v>5485.48</v>
          </cell>
          <cell r="G2876">
            <v>1107.44</v>
          </cell>
          <cell r="H2876">
            <v>0</v>
          </cell>
          <cell r="I2876" t="str">
            <v>2020.08.25</v>
          </cell>
          <cell r="J2876" t="str">
            <v>60</v>
          </cell>
          <cell r="K2876" t="str">
            <v>空调</v>
          </cell>
          <cell r="L2876" t="str">
            <v>肥东合成分厂</v>
          </cell>
          <cell r="M2876" t="str">
            <v>肥东合成配电房（三四车间共用）</v>
          </cell>
          <cell r="N2876" t="str">
            <v>安徽百大乐普生商厦</v>
          </cell>
          <cell r="O2876" t="str">
            <v>105.49</v>
          </cell>
          <cell r="P2876" t="str">
            <v>1,265.88</v>
          </cell>
          <cell r="Q2876" t="str">
            <v>263.72</v>
          </cell>
          <cell r="R2876" t="str">
            <v>52</v>
          </cell>
          <cell r="S2876" t="str">
            <v>平均年限法(一)</v>
          </cell>
          <cell r="T2876" t="str">
            <v>在用</v>
          </cell>
          <cell r="U2876" t="str">
            <v>直接购入</v>
          </cell>
          <cell r="V2876" t="str">
            <v>徐建红</v>
          </cell>
          <cell r="W2876" t="str">
            <v>2020.08.25</v>
          </cell>
          <cell r="X2876" t="str">
            <v>记--821</v>
          </cell>
        </row>
        <row r="2876">
          <cell r="AA2876" t="str">
            <v>0401</v>
          </cell>
        </row>
        <row r="2877">
          <cell r="B2877" t="str">
            <v>040100254</v>
          </cell>
          <cell r="C2877" t="str">
            <v>格力空调（120柜机）</v>
          </cell>
          <cell r="D2877" t="str">
            <v>KFR-120LW/(12568S)NhAC-3</v>
          </cell>
          <cell r="E2877">
            <v>6592.92</v>
          </cell>
          <cell r="F2877">
            <v>5485.48</v>
          </cell>
          <cell r="G2877">
            <v>1107.44</v>
          </cell>
          <cell r="H2877">
            <v>0</v>
          </cell>
          <cell r="I2877" t="str">
            <v>2020.08.25</v>
          </cell>
          <cell r="J2877" t="str">
            <v>60</v>
          </cell>
          <cell r="K2877" t="str">
            <v>空调</v>
          </cell>
          <cell r="L2877" t="str">
            <v>肥东合成分厂</v>
          </cell>
          <cell r="M2877" t="str">
            <v>肥东合成配电房（三四车间共用）</v>
          </cell>
          <cell r="N2877" t="str">
            <v>安徽百大乐普生商厦</v>
          </cell>
          <cell r="O2877" t="str">
            <v>105.49</v>
          </cell>
          <cell r="P2877" t="str">
            <v>1,265.88</v>
          </cell>
          <cell r="Q2877" t="str">
            <v>263.72</v>
          </cell>
          <cell r="R2877" t="str">
            <v>52</v>
          </cell>
          <cell r="S2877" t="str">
            <v>平均年限法(一)</v>
          </cell>
          <cell r="T2877" t="str">
            <v>在用</v>
          </cell>
          <cell r="U2877" t="str">
            <v>直接购入</v>
          </cell>
          <cell r="V2877" t="str">
            <v>徐建红</v>
          </cell>
          <cell r="W2877" t="str">
            <v>2020.08.25</v>
          </cell>
          <cell r="X2877" t="str">
            <v>记--821</v>
          </cell>
        </row>
        <row r="2877">
          <cell r="AA2877" t="str">
            <v>0401</v>
          </cell>
        </row>
        <row r="2878">
          <cell r="B2878" t="str">
            <v>040100255</v>
          </cell>
          <cell r="C2878" t="str">
            <v>格力空调（120柜机）</v>
          </cell>
          <cell r="D2878" t="str">
            <v>KFR-120LW/(12568S)NhAC-3</v>
          </cell>
          <cell r="E2878">
            <v>6592.92</v>
          </cell>
          <cell r="F2878">
            <v>5485.48</v>
          </cell>
          <cell r="G2878">
            <v>1107.44</v>
          </cell>
          <cell r="H2878">
            <v>0</v>
          </cell>
          <cell r="I2878" t="str">
            <v>2020.08.25</v>
          </cell>
          <cell r="J2878" t="str">
            <v>60</v>
          </cell>
          <cell r="K2878" t="str">
            <v>空调</v>
          </cell>
          <cell r="L2878" t="str">
            <v>肥东合成分厂</v>
          </cell>
          <cell r="M2878" t="str">
            <v>肥东合成配电房（三四车间共用）</v>
          </cell>
          <cell r="N2878" t="str">
            <v>安徽百大乐普生商厦</v>
          </cell>
          <cell r="O2878" t="str">
            <v>105.49</v>
          </cell>
          <cell r="P2878" t="str">
            <v>1,265.88</v>
          </cell>
          <cell r="Q2878" t="str">
            <v>263.72</v>
          </cell>
          <cell r="R2878" t="str">
            <v>52</v>
          </cell>
          <cell r="S2878" t="str">
            <v>平均年限法(一)</v>
          </cell>
          <cell r="T2878" t="str">
            <v>在用</v>
          </cell>
          <cell r="U2878" t="str">
            <v>直接购入</v>
          </cell>
          <cell r="V2878" t="str">
            <v>徐建红</v>
          </cell>
          <cell r="W2878" t="str">
            <v>2020.08.25</v>
          </cell>
          <cell r="X2878" t="str">
            <v>记--821</v>
          </cell>
        </row>
        <row r="2878">
          <cell r="AA2878" t="str">
            <v>0401</v>
          </cell>
        </row>
        <row r="2879">
          <cell r="B2879" t="str">
            <v>040100256</v>
          </cell>
          <cell r="C2879" t="str">
            <v>格力空调（120柜机）</v>
          </cell>
          <cell r="D2879" t="str">
            <v>KFR-120LW/(12568S)NhAC-3</v>
          </cell>
          <cell r="E2879">
            <v>6592.92</v>
          </cell>
          <cell r="F2879">
            <v>5485.48</v>
          </cell>
          <cell r="G2879">
            <v>1107.44</v>
          </cell>
          <cell r="H2879">
            <v>0</v>
          </cell>
          <cell r="I2879" t="str">
            <v>2020.08.25</v>
          </cell>
          <cell r="J2879" t="str">
            <v>60</v>
          </cell>
          <cell r="K2879" t="str">
            <v>空调</v>
          </cell>
          <cell r="L2879" t="str">
            <v>肥东合成分厂</v>
          </cell>
          <cell r="M2879" t="str">
            <v>肥东合成配电房（高压变电室）</v>
          </cell>
          <cell r="N2879" t="str">
            <v>安徽百大乐普生商厦</v>
          </cell>
          <cell r="O2879" t="str">
            <v>105.49</v>
          </cell>
          <cell r="P2879" t="str">
            <v>1,265.88</v>
          </cell>
          <cell r="Q2879" t="str">
            <v>263.72</v>
          </cell>
          <cell r="R2879" t="str">
            <v>52</v>
          </cell>
          <cell r="S2879" t="str">
            <v>平均年限法(一)</v>
          </cell>
          <cell r="T2879" t="str">
            <v>在用</v>
          </cell>
          <cell r="U2879" t="str">
            <v>直接购入</v>
          </cell>
          <cell r="V2879" t="str">
            <v>徐建红</v>
          </cell>
          <cell r="W2879" t="str">
            <v>2020.08.25</v>
          </cell>
          <cell r="X2879" t="str">
            <v>记--821</v>
          </cell>
        </row>
        <row r="2879">
          <cell r="AA2879" t="str">
            <v>0401</v>
          </cell>
        </row>
        <row r="2880">
          <cell r="B2880" t="str">
            <v>040100257</v>
          </cell>
          <cell r="C2880" t="str">
            <v>格力空调（120柜机）</v>
          </cell>
          <cell r="D2880" t="str">
            <v>KFR-120LW/(12568S)NhAC-3</v>
          </cell>
          <cell r="E2880">
            <v>6592.92</v>
          </cell>
          <cell r="F2880">
            <v>5485.48</v>
          </cell>
          <cell r="G2880">
            <v>1107.44</v>
          </cell>
          <cell r="H2880">
            <v>0</v>
          </cell>
          <cell r="I2880" t="str">
            <v>2020.08.25</v>
          </cell>
          <cell r="J2880" t="str">
            <v>60</v>
          </cell>
          <cell r="K2880" t="str">
            <v>空调</v>
          </cell>
          <cell r="L2880" t="str">
            <v>肥东合成分厂</v>
          </cell>
          <cell r="M2880" t="str">
            <v>肥东合成配电房（高压变电室）</v>
          </cell>
          <cell r="N2880" t="str">
            <v>安徽百大乐普生商厦</v>
          </cell>
          <cell r="O2880" t="str">
            <v>105.49</v>
          </cell>
          <cell r="P2880" t="str">
            <v>1,265.88</v>
          </cell>
          <cell r="Q2880" t="str">
            <v>263.72</v>
          </cell>
          <cell r="R2880" t="str">
            <v>52</v>
          </cell>
          <cell r="S2880" t="str">
            <v>平均年限法(一)</v>
          </cell>
          <cell r="T2880" t="str">
            <v>在用</v>
          </cell>
          <cell r="U2880" t="str">
            <v>直接购入</v>
          </cell>
          <cell r="V2880" t="str">
            <v>徐建红</v>
          </cell>
          <cell r="W2880" t="str">
            <v>2020.08.25</v>
          </cell>
          <cell r="X2880" t="str">
            <v>记--821</v>
          </cell>
        </row>
        <row r="2880">
          <cell r="AA2880" t="str">
            <v>0401</v>
          </cell>
        </row>
        <row r="2881">
          <cell r="B2881" t="str">
            <v>040100258</v>
          </cell>
          <cell r="C2881" t="str">
            <v>格力空调（120柜机）</v>
          </cell>
          <cell r="D2881" t="str">
            <v>KFR-120LW/(12568S)NhAC-3</v>
          </cell>
          <cell r="E2881">
            <v>6592.92</v>
          </cell>
          <cell r="F2881">
            <v>5485.48</v>
          </cell>
          <cell r="G2881">
            <v>1107.44</v>
          </cell>
          <cell r="H2881">
            <v>0</v>
          </cell>
          <cell r="I2881" t="str">
            <v>2020.08.25</v>
          </cell>
          <cell r="J2881" t="str">
            <v>60</v>
          </cell>
          <cell r="K2881" t="str">
            <v>空调</v>
          </cell>
          <cell r="L2881" t="str">
            <v>肥东合成分厂</v>
          </cell>
          <cell r="M2881" t="str">
            <v>肥东合成配电房（污水MVR）</v>
          </cell>
          <cell r="N2881" t="str">
            <v>安徽百大乐普生商厦</v>
          </cell>
          <cell r="O2881" t="str">
            <v>105.49</v>
          </cell>
          <cell r="P2881" t="str">
            <v>1,265.88</v>
          </cell>
          <cell r="Q2881" t="str">
            <v>263.72</v>
          </cell>
          <cell r="R2881" t="str">
            <v>52</v>
          </cell>
          <cell r="S2881" t="str">
            <v>平均年限法(一)</v>
          </cell>
          <cell r="T2881" t="str">
            <v>在用</v>
          </cell>
          <cell r="U2881" t="str">
            <v>直接购入</v>
          </cell>
          <cell r="V2881" t="str">
            <v>徐建红</v>
          </cell>
          <cell r="W2881" t="str">
            <v>2020.08.25</v>
          </cell>
          <cell r="X2881" t="str">
            <v>记--821</v>
          </cell>
        </row>
        <row r="2881">
          <cell r="AA2881" t="str">
            <v>0401</v>
          </cell>
        </row>
        <row r="2882">
          <cell r="B2882" t="str">
            <v>040100259</v>
          </cell>
          <cell r="C2882" t="str">
            <v>格力空调（120柜机）</v>
          </cell>
          <cell r="D2882" t="str">
            <v>KFR-120LW/(12568S)NhAC-3</v>
          </cell>
          <cell r="E2882">
            <v>6592.92</v>
          </cell>
          <cell r="F2882">
            <v>5485.48</v>
          </cell>
          <cell r="G2882">
            <v>1107.44</v>
          </cell>
          <cell r="H2882">
            <v>0</v>
          </cell>
          <cell r="I2882" t="str">
            <v>2020.08.25</v>
          </cell>
          <cell r="J2882" t="str">
            <v>60</v>
          </cell>
          <cell r="K2882" t="str">
            <v>空调</v>
          </cell>
          <cell r="L2882" t="str">
            <v>综合办</v>
          </cell>
          <cell r="M2882" t="str">
            <v>肥东厂区食堂大厅，（综合办）管理</v>
          </cell>
          <cell r="N2882" t="str">
            <v>安徽百大乐普生商厦</v>
          </cell>
          <cell r="O2882" t="str">
            <v>105.49</v>
          </cell>
          <cell r="P2882" t="str">
            <v>1,265.88</v>
          </cell>
          <cell r="Q2882" t="str">
            <v>263.72</v>
          </cell>
          <cell r="R2882" t="str">
            <v>52</v>
          </cell>
          <cell r="S2882" t="str">
            <v>平均年限法(一)</v>
          </cell>
          <cell r="T2882" t="str">
            <v>在用</v>
          </cell>
          <cell r="U2882" t="str">
            <v>直接购入</v>
          </cell>
          <cell r="V2882" t="str">
            <v>徐建红</v>
          </cell>
          <cell r="W2882" t="str">
            <v>2020.08.25</v>
          </cell>
          <cell r="X2882" t="str">
            <v>记--821</v>
          </cell>
        </row>
        <row r="2882">
          <cell r="AA2882" t="str">
            <v>0401</v>
          </cell>
        </row>
        <row r="2883">
          <cell r="B2883" t="str">
            <v>040200282</v>
          </cell>
          <cell r="C2883" t="str">
            <v>联想电脑（台式）</v>
          </cell>
          <cell r="D2883" t="str">
            <v>联想 扬天M6603K/I5-7400，8G/1T，19.5LED</v>
          </cell>
          <cell r="E2883">
            <v>3424.78</v>
          </cell>
          <cell r="F2883">
            <v>2794.8</v>
          </cell>
          <cell r="G2883">
            <v>441.6</v>
          </cell>
          <cell r="H2883">
            <v>188.38</v>
          </cell>
          <cell r="I2883" t="str">
            <v>2020.09.04</v>
          </cell>
          <cell r="J2883" t="str">
            <v>60</v>
          </cell>
          <cell r="K2883" t="str">
            <v>电脑</v>
          </cell>
          <cell r="L2883" t="str">
            <v>国际贸易部（外贸）</v>
          </cell>
          <cell r="M2883" t="str">
            <v>国际贸易部（方格格），丰乐种业新大楼806室</v>
          </cell>
          <cell r="N2883" t="str">
            <v>合肥德众科技有限公司</v>
          </cell>
          <cell r="O2883" t="str">
            <v>54.80</v>
          </cell>
          <cell r="P2883" t="str">
            <v>657.60</v>
          </cell>
          <cell r="Q2883" t="str">
            <v>136.99</v>
          </cell>
          <cell r="R2883" t="str">
            <v>51</v>
          </cell>
          <cell r="S2883" t="str">
            <v>平均年限法(一)</v>
          </cell>
          <cell r="T2883" t="str">
            <v>在用</v>
          </cell>
          <cell r="U2883" t="str">
            <v>直接购入</v>
          </cell>
          <cell r="V2883" t="str">
            <v>徐建红</v>
          </cell>
          <cell r="W2883" t="str">
            <v>2020.09.04</v>
          </cell>
          <cell r="X2883" t="str">
            <v>记--401</v>
          </cell>
        </row>
        <row r="2883">
          <cell r="AA2883" t="str">
            <v>0402</v>
          </cell>
        </row>
        <row r="2884">
          <cell r="B2884" t="str">
            <v>040200283</v>
          </cell>
          <cell r="C2884" t="str">
            <v>电脑（台式，组装机）</v>
          </cell>
          <cell r="D2884" t="str">
            <v>组装主机，技嘉Z390，32G/2T，旧显示器</v>
          </cell>
          <cell r="E2884">
            <v>8314.16</v>
          </cell>
          <cell r="F2884">
            <v>6784.53</v>
          </cell>
          <cell r="G2884">
            <v>1065.76</v>
          </cell>
          <cell r="H2884">
            <v>463.87</v>
          </cell>
          <cell r="I2884" t="str">
            <v>2020.09.04</v>
          </cell>
          <cell r="J2884" t="str">
            <v>60</v>
          </cell>
          <cell r="K2884" t="str">
            <v>电脑</v>
          </cell>
          <cell r="L2884" t="str">
            <v>销售服务部</v>
          </cell>
          <cell r="M2884" t="str">
            <v>销售服务部（黄铮铮），丰乐种业新大楼703室</v>
          </cell>
          <cell r="N2884" t="str">
            <v>合肥德众科技有限公司</v>
          </cell>
          <cell r="O2884" t="str">
            <v>133.03</v>
          </cell>
          <cell r="P2884" t="str">
            <v>1,596.36</v>
          </cell>
          <cell r="Q2884" t="str">
            <v>332.57</v>
          </cell>
          <cell r="R2884" t="str">
            <v>51</v>
          </cell>
          <cell r="S2884" t="str">
            <v>平均年限法(一)</v>
          </cell>
          <cell r="T2884" t="str">
            <v>在用</v>
          </cell>
          <cell r="U2884" t="str">
            <v>直接购入</v>
          </cell>
          <cell r="V2884" t="str">
            <v>徐建红</v>
          </cell>
          <cell r="W2884" t="str">
            <v>2020.09.04</v>
          </cell>
          <cell r="X2884" t="str">
            <v>记--401</v>
          </cell>
        </row>
        <row r="2884">
          <cell r="AA2884" t="str">
            <v>0402</v>
          </cell>
        </row>
        <row r="2885">
          <cell r="B2885" t="str">
            <v>040300096</v>
          </cell>
          <cell r="C2885" t="str">
            <v>打印机（HP 激光）一体机</v>
          </cell>
          <cell r="D2885" t="str">
            <v>惠普HP 136A，A4纸，黑白激光多功能一体机</v>
          </cell>
          <cell r="E2885">
            <v>1017.7</v>
          </cell>
          <cell r="F2885">
            <v>830.28</v>
          </cell>
          <cell r="G2885">
            <v>187.42</v>
          </cell>
          <cell r="H2885">
            <v>0</v>
          </cell>
          <cell r="I2885" t="str">
            <v>2020.09.04</v>
          </cell>
          <cell r="J2885" t="str">
            <v>60</v>
          </cell>
          <cell r="K2885" t="str">
            <v>打印机</v>
          </cell>
          <cell r="L2885" t="str">
            <v>肥东制剂分厂</v>
          </cell>
          <cell r="M2885" t="str">
            <v>肥东制剂分厂办公室</v>
          </cell>
          <cell r="N2885" t="str">
            <v>合肥德众科技有限公司</v>
          </cell>
          <cell r="O2885" t="str">
            <v>16.28</v>
          </cell>
          <cell r="P2885" t="str">
            <v>195.36</v>
          </cell>
          <cell r="Q2885" t="str">
            <v>40.71</v>
          </cell>
          <cell r="R2885" t="str">
            <v>51</v>
          </cell>
          <cell r="S2885" t="str">
            <v>平均年限法(一)</v>
          </cell>
          <cell r="T2885" t="str">
            <v>在用</v>
          </cell>
          <cell r="U2885" t="str">
            <v>直接购入</v>
          </cell>
          <cell r="V2885" t="str">
            <v>徐建红</v>
          </cell>
          <cell r="W2885" t="str">
            <v>2020.09.04</v>
          </cell>
          <cell r="X2885" t="str">
            <v>记--401</v>
          </cell>
        </row>
        <row r="2885">
          <cell r="AA2885" t="str">
            <v>0403</v>
          </cell>
        </row>
        <row r="2886">
          <cell r="B2886" t="str">
            <v>050600005</v>
          </cell>
          <cell r="C2886" t="str">
            <v>车间更衣亭</v>
          </cell>
          <cell r="D2886" t="str">
            <v>外购成品 更衣亭10*6.3*3.2，可移动单体</v>
          </cell>
          <cell r="E2886">
            <v>100296.92</v>
          </cell>
          <cell r="F2886">
            <v>80047.65</v>
          </cell>
          <cell r="G2886">
            <v>20249.27</v>
          </cell>
          <cell r="H2886">
            <v>0</v>
          </cell>
          <cell r="I2886" t="str">
            <v>2020.09.04</v>
          </cell>
          <cell r="J2886" t="str">
            <v>60</v>
          </cell>
          <cell r="K2886" t="str">
            <v>厂区临时设施</v>
          </cell>
          <cell r="L2886" t="str">
            <v>肥东合成分厂/肥东制剂分厂</v>
          </cell>
          <cell r="M2886" t="str">
            <v>肥东厂区办公楼西侧二道门侧边</v>
          </cell>
          <cell r="N2886" t="str">
            <v>合肥千宴装饰工程有限公司</v>
          </cell>
          <cell r="O2886" t="str">
            <v>1,604.75</v>
          </cell>
          <cell r="P2886" t="str">
            <v>19,257.00</v>
          </cell>
          <cell r="Q2886" t="str">
            <v>4,011.87</v>
          </cell>
          <cell r="R2886" t="str">
            <v>51</v>
          </cell>
          <cell r="S2886" t="str">
            <v>平均年限法(一)</v>
          </cell>
          <cell r="T2886" t="str">
            <v>在用</v>
          </cell>
          <cell r="U2886" t="str">
            <v>直接购入</v>
          </cell>
          <cell r="V2886" t="str">
            <v>徐建红</v>
          </cell>
          <cell r="W2886" t="str">
            <v>2020.09.04</v>
          </cell>
          <cell r="X2886" t="str">
            <v>记--402</v>
          </cell>
        </row>
        <row r="2886">
          <cell r="AA2886" t="str">
            <v>0506</v>
          </cell>
        </row>
        <row r="2887">
          <cell r="B2887" t="str">
            <v>050600006</v>
          </cell>
          <cell r="C2887" t="str">
            <v>车间吸烟亭</v>
          </cell>
          <cell r="D2887" t="str">
            <v>外购成品 吸烟亭2*4*2.8，可移动单体</v>
          </cell>
          <cell r="E2887">
            <v>11165.05</v>
          </cell>
          <cell r="F2887">
            <v>9110.64</v>
          </cell>
          <cell r="G2887">
            <v>2054.41</v>
          </cell>
          <cell r="H2887">
            <v>0</v>
          </cell>
          <cell r="I2887" t="str">
            <v>2020.09.04</v>
          </cell>
          <cell r="J2887" t="str">
            <v>60</v>
          </cell>
          <cell r="K2887" t="str">
            <v>厂区临时设施</v>
          </cell>
          <cell r="L2887" t="str">
            <v>肥东合成分厂/肥东制剂分厂</v>
          </cell>
          <cell r="M2887" t="str">
            <v>肥东厂区办公楼西侧二道门侧边</v>
          </cell>
          <cell r="N2887" t="str">
            <v>合肥千宴装饰工程有限公司</v>
          </cell>
          <cell r="O2887" t="str">
            <v>178.64</v>
          </cell>
          <cell r="P2887" t="str">
            <v>2,143.68</v>
          </cell>
          <cell r="Q2887" t="str">
            <v>446.60</v>
          </cell>
          <cell r="R2887" t="str">
            <v>51</v>
          </cell>
          <cell r="S2887" t="str">
            <v>平均年限法(一)</v>
          </cell>
          <cell r="T2887" t="str">
            <v>在用</v>
          </cell>
          <cell r="U2887" t="str">
            <v>直接购入</v>
          </cell>
          <cell r="V2887" t="str">
            <v>徐建红</v>
          </cell>
          <cell r="W2887" t="str">
            <v>2020.09.04</v>
          </cell>
          <cell r="X2887" t="str">
            <v>记--402</v>
          </cell>
        </row>
        <row r="2887">
          <cell r="AA2887" t="str">
            <v>0506</v>
          </cell>
        </row>
        <row r="2888">
          <cell r="B2888" t="str">
            <v>050600007</v>
          </cell>
          <cell r="C2888" t="str">
            <v>车间茶水亭</v>
          </cell>
          <cell r="D2888" t="str">
            <v>外购成品 茶水亭2*2*2.4，可移动单体</v>
          </cell>
          <cell r="E2888">
            <v>6310.68</v>
          </cell>
          <cell r="F2888">
            <v>5149.47</v>
          </cell>
          <cell r="G2888">
            <v>1161.21</v>
          </cell>
          <cell r="H2888">
            <v>0</v>
          </cell>
          <cell r="I2888" t="str">
            <v>2020.09.04</v>
          </cell>
          <cell r="J2888" t="str">
            <v>60</v>
          </cell>
          <cell r="K2888" t="str">
            <v>厂区临时设施</v>
          </cell>
          <cell r="L2888" t="str">
            <v>肥东合成分厂</v>
          </cell>
          <cell r="M2888" t="str">
            <v>肥东合成一车间入口</v>
          </cell>
          <cell r="N2888" t="str">
            <v>合肥千宴装饰工程有限公司</v>
          </cell>
          <cell r="O2888" t="str">
            <v>100.97</v>
          </cell>
          <cell r="P2888" t="str">
            <v>1,211.64</v>
          </cell>
          <cell r="Q2888" t="str">
            <v>252.43</v>
          </cell>
          <cell r="R2888" t="str">
            <v>51</v>
          </cell>
          <cell r="S2888" t="str">
            <v>平均年限法(一)</v>
          </cell>
          <cell r="T2888" t="str">
            <v>在用</v>
          </cell>
          <cell r="U2888" t="str">
            <v>直接购入</v>
          </cell>
          <cell r="V2888" t="str">
            <v>徐建红</v>
          </cell>
          <cell r="W2888" t="str">
            <v>2020.09.04</v>
          </cell>
          <cell r="X2888" t="str">
            <v>记--402</v>
          </cell>
        </row>
        <row r="2888">
          <cell r="AA2888" t="str">
            <v>0506</v>
          </cell>
        </row>
        <row r="2889">
          <cell r="B2889" t="str">
            <v>050600008</v>
          </cell>
          <cell r="C2889" t="str">
            <v>车间茶水亭</v>
          </cell>
          <cell r="D2889" t="str">
            <v>外购成品 茶水亭2*2*2.4，可移动单体</v>
          </cell>
          <cell r="E2889">
            <v>6310.68</v>
          </cell>
          <cell r="F2889">
            <v>5149.47</v>
          </cell>
          <cell r="G2889">
            <v>1161.21</v>
          </cell>
          <cell r="H2889">
            <v>0</v>
          </cell>
          <cell r="I2889" t="str">
            <v>2020.09.04</v>
          </cell>
          <cell r="J2889" t="str">
            <v>60</v>
          </cell>
          <cell r="K2889" t="str">
            <v>厂区临时设施</v>
          </cell>
          <cell r="L2889" t="str">
            <v>肥东合成分厂</v>
          </cell>
          <cell r="M2889" t="str">
            <v>肥东合成二车间入口</v>
          </cell>
          <cell r="N2889" t="str">
            <v>合肥千宴装饰工程有限公司</v>
          </cell>
          <cell r="O2889" t="str">
            <v>100.97</v>
          </cell>
          <cell r="P2889" t="str">
            <v>1,211.64</v>
          </cell>
          <cell r="Q2889" t="str">
            <v>252.43</v>
          </cell>
          <cell r="R2889" t="str">
            <v>51</v>
          </cell>
          <cell r="S2889" t="str">
            <v>平均年限法(一)</v>
          </cell>
          <cell r="T2889" t="str">
            <v>在用</v>
          </cell>
          <cell r="U2889" t="str">
            <v>直接购入</v>
          </cell>
          <cell r="V2889" t="str">
            <v>徐建红</v>
          </cell>
          <cell r="W2889" t="str">
            <v>2020.09.04</v>
          </cell>
          <cell r="X2889" t="str">
            <v>记--402</v>
          </cell>
        </row>
        <row r="2889">
          <cell r="AA2889" t="str">
            <v>0506</v>
          </cell>
        </row>
        <row r="2890">
          <cell r="B2890" t="str">
            <v>050600009</v>
          </cell>
          <cell r="C2890" t="str">
            <v>车间茶水亭</v>
          </cell>
          <cell r="D2890" t="str">
            <v>外购成品 茶水亭2*2*2.4，可移动单体</v>
          </cell>
          <cell r="E2890">
            <v>6310.68</v>
          </cell>
          <cell r="F2890">
            <v>5149.47</v>
          </cell>
          <cell r="G2890">
            <v>1161.21</v>
          </cell>
          <cell r="H2890">
            <v>0</v>
          </cell>
          <cell r="I2890" t="str">
            <v>2020.09.04</v>
          </cell>
          <cell r="J2890" t="str">
            <v>60</v>
          </cell>
          <cell r="K2890" t="str">
            <v>厂区临时设施</v>
          </cell>
          <cell r="L2890" t="str">
            <v>肥东合成分厂</v>
          </cell>
          <cell r="M2890" t="str">
            <v>肥东合成三车间入口</v>
          </cell>
          <cell r="N2890" t="str">
            <v>合肥千宴装饰工程有限公司</v>
          </cell>
          <cell r="O2890" t="str">
            <v>100.97</v>
          </cell>
          <cell r="P2890" t="str">
            <v>1,211.64</v>
          </cell>
          <cell r="Q2890" t="str">
            <v>252.43</v>
          </cell>
          <cell r="R2890" t="str">
            <v>51</v>
          </cell>
          <cell r="S2890" t="str">
            <v>平均年限法(一)</v>
          </cell>
          <cell r="T2890" t="str">
            <v>在用</v>
          </cell>
          <cell r="U2890" t="str">
            <v>直接购入</v>
          </cell>
          <cell r="V2890" t="str">
            <v>徐建红</v>
          </cell>
          <cell r="W2890" t="str">
            <v>2020.09.04</v>
          </cell>
          <cell r="X2890" t="str">
            <v>记--402</v>
          </cell>
        </row>
        <row r="2890">
          <cell r="AA2890" t="str">
            <v>0506</v>
          </cell>
        </row>
        <row r="2891">
          <cell r="B2891" t="str">
            <v>050600010</v>
          </cell>
          <cell r="C2891" t="str">
            <v>车间茶水亭</v>
          </cell>
          <cell r="D2891" t="str">
            <v>外购成品 茶水亭2*2*2.4，可移动单体</v>
          </cell>
          <cell r="E2891">
            <v>6310.68</v>
          </cell>
          <cell r="F2891">
            <v>5149.47</v>
          </cell>
          <cell r="G2891">
            <v>1161.21</v>
          </cell>
          <cell r="H2891">
            <v>0</v>
          </cell>
          <cell r="I2891" t="str">
            <v>2020.09.04</v>
          </cell>
          <cell r="J2891" t="str">
            <v>60</v>
          </cell>
          <cell r="K2891" t="str">
            <v>厂区临时设施</v>
          </cell>
          <cell r="L2891" t="str">
            <v>肥东合成分厂</v>
          </cell>
          <cell r="M2891" t="str">
            <v>肥东合成四车间入口</v>
          </cell>
          <cell r="N2891" t="str">
            <v>合肥千宴装饰工程有限公司</v>
          </cell>
          <cell r="O2891" t="str">
            <v>100.97</v>
          </cell>
          <cell r="P2891" t="str">
            <v>1,211.64</v>
          </cell>
          <cell r="Q2891" t="str">
            <v>252.43</v>
          </cell>
          <cell r="R2891" t="str">
            <v>51</v>
          </cell>
          <cell r="S2891" t="str">
            <v>平均年限法(一)</v>
          </cell>
          <cell r="T2891" t="str">
            <v>在用</v>
          </cell>
          <cell r="U2891" t="str">
            <v>直接购入</v>
          </cell>
          <cell r="V2891" t="str">
            <v>徐建红</v>
          </cell>
          <cell r="W2891" t="str">
            <v>2020.09.04</v>
          </cell>
          <cell r="X2891" t="str">
            <v>记--402</v>
          </cell>
        </row>
        <row r="2891">
          <cell r="AA2891" t="str">
            <v>0506</v>
          </cell>
        </row>
        <row r="2892">
          <cell r="B2892" t="str">
            <v>031022858</v>
          </cell>
          <cell r="C2892" t="str">
            <v>电动隔膜泵</v>
          </cell>
          <cell r="D2892" t="str">
            <v>DBF-65ZF，防爆电机</v>
          </cell>
          <cell r="E2892">
            <v>8407.08</v>
          </cell>
          <cell r="F2892">
            <v>4287.57</v>
          </cell>
          <cell r="G2892">
            <v>4119.51</v>
          </cell>
          <cell r="H2892">
            <v>0</v>
          </cell>
          <cell r="I2892" t="str">
            <v>2020.09.17</v>
          </cell>
          <cell r="J2892" t="str">
            <v>96</v>
          </cell>
          <cell r="K2892" t="str">
            <v>剂型设备</v>
          </cell>
          <cell r="L2892" t="str">
            <v>肥东制剂分厂</v>
          </cell>
          <cell r="M2892" t="str">
            <v>肥东制剂14#车间</v>
          </cell>
          <cell r="N2892" t="str">
            <v>上海华工水泵厂</v>
          </cell>
          <cell r="O2892" t="str">
            <v>84.07</v>
          </cell>
          <cell r="P2892" t="str">
            <v>1,008.84</v>
          </cell>
          <cell r="Q2892" t="str">
            <v>336.28</v>
          </cell>
          <cell r="R2892" t="str">
            <v>51</v>
          </cell>
          <cell r="S2892" t="str">
            <v>平均年限法(一)</v>
          </cell>
          <cell r="T2892" t="str">
            <v>在用</v>
          </cell>
          <cell r="U2892" t="str">
            <v>直接购入</v>
          </cell>
          <cell r="V2892" t="str">
            <v>徐建红</v>
          </cell>
          <cell r="W2892" t="str">
            <v>2020.09.17</v>
          </cell>
          <cell r="X2892" t="str">
            <v>记--413</v>
          </cell>
        </row>
        <row r="2892">
          <cell r="AA2892" t="str">
            <v>0310</v>
          </cell>
        </row>
        <row r="2893">
          <cell r="B2893" t="str">
            <v>030700318</v>
          </cell>
          <cell r="C2893" t="str">
            <v>搪瓷开式储罐</v>
          </cell>
          <cell r="D2893" t="str">
            <v>K5000L，进口配方釉</v>
          </cell>
          <cell r="E2893">
            <v>33451.33</v>
          </cell>
          <cell r="F2893">
            <v>17060.01</v>
          </cell>
          <cell r="G2893">
            <v>16391.32</v>
          </cell>
          <cell r="H2893">
            <v>0</v>
          </cell>
          <cell r="I2893" t="str">
            <v>2020.09.17</v>
          </cell>
          <cell r="J2893" t="str">
            <v>96</v>
          </cell>
          <cell r="K2893" t="str">
            <v>精喹装置（合成二车间）</v>
          </cell>
          <cell r="L2893" t="str">
            <v>肥东合成分厂</v>
          </cell>
          <cell r="M2893" t="str">
            <v>肥东合成二车间</v>
          </cell>
          <cell r="N2893" t="str">
            <v>靖江市润阳化工设备</v>
          </cell>
          <cell r="O2893" t="str">
            <v>334.51</v>
          </cell>
          <cell r="P2893" t="str">
            <v>4,014.12</v>
          </cell>
          <cell r="Q2893" t="str">
            <v>1,338.05</v>
          </cell>
          <cell r="R2893" t="str">
            <v>51</v>
          </cell>
          <cell r="S2893" t="str">
            <v>平均年限法(一)</v>
          </cell>
          <cell r="T2893" t="str">
            <v>在用</v>
          </cell>
          <cell r="U2893" t="str">
            <v>直接购入</v>
          </cell>
          <cell r="V2893" t="str">
            <v>徐建红</v>
          </cell>
          <cell r="W2893" t="str">
            <v>2020.09.17</v>
          </cell>
          <cell r="X2893" t="str">
            <v>记--415</v>
          </cell>
        </row>
        <row r="2893">
          <cell r="AA2893" t="str">
            <v>0307</v>
          </cell>
        </row>
        <row r="2894">
          <cell r="B2894" t="str">
            <v>030700319</v>
          </cell>
          <cell r="C2894" t="str">
            <v>玻璃钢离心风机</v>
          </cell>
          <cell r="D2894" t="str">
            <v>FRP472-6A-4KW，630树酯，防爆电机</v>
          </cell>
          <cell r="E2894">
            <v>7079.65</v>
          </cell>
          <cell r="F2894">
            <v>3115.2</v>
          </cell>
          <cell r="G2894">
            <v>378.2</v>
          </cell>
          <cell r="H2894">
            <v>3586.25</v>
          </cell>
          <cell r="I2894" t="str">
            <v>2020.09.18</v>
          </cell>
          <cell r="J2894" t="str">
            <v>96</v>
          </cell>
          <cell r="K2894" t="str">
            <v>精喹装置（合成二车间）</v>
          </cell>
          <cell r="L2894" t="str">
            <v>肥东合成分厂</v>
          </cell>
          <cell r="M2894" t="str">
            <v>肥东合成二车间</v>
          </cell>
          <cell r="N2894" t="str">
            <v>宜兴市昌明玻璃钢厂</v>
          </cell>
          <cell r="O2894" t="str">
            <v>70.80</v>
          </cell>
          <cell r="P2894" t="str">
            <v>849.60</v>
          </cell>
          <cell r="Q2894" t="str">
            <v>283.19</v>
          </cell>
          <cell r="R2894" t="str">
            <v>51</v>
          </cell>
          <cell r="S2894" t="str">
            <v>平均年限法(一)</v>
          </cell>
          <cell r="T2894" t="str">
            <v>在用</v>
          </cell>
          <cell r="U2894" t="str">
            <v>直接购入</v>
          </cell>
          <cell r="V2894" t="str">
            <v>徐建红</v>
          </cell>
          <cell r="W2894" t="str">
            <v>2020.09.18</v>
          </cell>
          <cell r="X2894" t="str">
            <v>记--417</v>
          </cell>
        </row>
        <row r="2894">
          <cell r="AA2894" t="str">
            <v>0307</v>
          </cell>
        </row>
        <row r="2895">
          <cell r="B2895" t="str">
            <v>030700320</v>
          </cell>
          <cell r="C2895" t="str">
            <v>玻璃钢离心风机</v>
          </cell>
          <cell r="D2895" t="str">
            <v>FRP472-4.5A-7.5KW，806树酯，防爆电机</v>
          </cell>
          <cell r="E2895">
            <v>6637.17</v>
          </cell>
          <cell r="F2895">
            <v>2920.28</v>
          </cell>
          <cell r="G2895">
            <v>382.63</v>
          </cell>
          <cell r="H2895">
            <v>3334.26</v>
          </cell>
          <cell r="I2895" t="str">
            <v>2020.09.18</v>
          </cell>
          <cell r="J2895" t="str">
            <v>96</v>
          </cell>
          <cell r="K2895" t="str">
            <v>精喹装置（合成二车间）</v>
          </cell>
          <cell r="L2895" t="str">
            <v>肥东合成分厂</v>
          </cell>
          <cell r="M2895" t="str">
            <v>肥东合成二车间</v>
          </cell>
          <cell r="N2895" t="str">
            <v>宜兴市昌明玻璃钢厂</v>
          </cell>
          <cell r="O2895" t="str">
            <v>66.37</v>
          </cell>
          <cell r="P2895" t="str">
            <v>796.44</v>
          </cell>
          <cell r="Q2895" t="str">
            <v>265.49</v>
          </cell>
          <cell r="R2895" t="str">
            <v>51</v>
          </cell>
          <cell r="S2895" t="str">
            <v>平均年限法(一)</v>
          </cell>
          <cell r="T2895" t="str">
            <v>在用</v>
          </cell>
          <cell r="U2895" t="str">
            <v>直接购入</v>
          </cell>
          <cell r="V2895" t="str">
            <v>徐建红</v>
          </cell>
          <cell r="W2895" t="str">
            <v>2020.09.18</v>
          </cell>
          <cell r="X2895" t="str">
            <v>记--417</v>
          </cell>
        </row>
        <row r="2895">
          <cell r="AA2895" t="str">
            <v>0307</v>
          </cell>
        </row>
        <row r="2896">
          <cell r="B2896" t="str">
            <v>030800265</v>
          </cell>
          <cell r="C2896" t="str">
            <v>搪玻璃开式储罐</v>
          </cell>
          <cell r="D2896" t="str">
            <v>K300L</v>
          </cell>
          <cell r="E2896">
            <v>8495.57</v>
          </cell>
          <cell r="F2896">
            <v>4248</v>
          </cell>
          <cell r="G2896">
            <v>140.28</v>
          </cell>
          <cell r="H2896">
            <v>4107.29</v>
          </cell>
          <cell r="I2896" t="str">
            <v>2020.09.18</v>
          </cell>
          <cell r="J2896" t="str">
            <v>96</v>
          </cell>
          <cell r="K2896" t="str">
            <v>烟嘧装置（合成一车间）</v>
          </cell>
          <cell r="L2896" t="str">
            <v>肥东合成分厂</v>
          </cell>
          <cell r="M2896" t="str">
            <v>肥东合成一车间</v>
          </cell>
          <cell r="N2896" t="str">
            <v>临沂群业化工设备</v>
          </cell>
          <cell r="O2896" t="str">
            <v>0.00</v>
          </cell>
          <cell r="P2896" t="str">
            <v>934.56</v>
          </cell>
          <cell r="Q2896" t="str">
            <v>339.82</v>
          </cell>
          <cell r="R2896" t="str">
            <v>51</v>
          </cell>
          <cell r="S2896" t="str">
            <v>平均年限法(一)</v>
          </cell>
          <cell r="T2896" t="str">
            <v>在用</v>
          </cell>
          <cell r="U2896" t="str">
            <v>直接购入</v>
          </cell>
          <cell r="V2896" t="str">
            <v>徐建红</v>
          </cell>
          <cell r="W2896" t="str">
            <v>2020.09.18</v>
          </cell>
          <cell r="X2896" t="str">
            <v>记--419</v>
          </cell>
        </row>
        <row r="2896">
          <cell r="AA2896" t="str">
            <v>0308</v>
          </cell>
        </row>
        <row r="2897">
          <cell r="B2897" t="str">
            <v>030800266</v>
          </cell>
          <cell r="C2897" t="str">
            <v>搪玻璃开式储罐</v>
          </cell>
          <cell r="D2897" t="str">
            <v>K300L</v>
          </cell>
          <cell r="E2897">
            <v>8495.57</v>
          </cell>
          <cell r="F2897">
            <v>4332.96</v>
          </cell>
          <cell r="G2897">
            <v>4162.61</v>
          </cell>
          <cell r="H2897">
            <v>0</v>
          </cell>
          <cell r="I2897" t="str">
            <v>2020.09.18</v>
          </cell>
          <cell r="J2897" t="str">
            <v>96</v>
          </cell>
          <cell r="K2897" t="str">
            <v>烟嘧装置（合成一车间）</v>
          </cell>
          <cell r="L2897" t="str">
            <v>肥东合成分厂</v>
          </cell>
          <cell r="M2897" t="str">
            <v>肥东合成一车间</v>
          </cell>
          <cell r="N2897" t="str">
            <v>临沂群业化工设备</v>
          </cell>
          <cell r="O2897" t="str">
            <v>84.96</v>
          </cell>
          <cell r="P2897" t="str">
            <v>1,019.52</v>
          </cell>
          <cell r="Q2897" t="str">
            <v>339.82</v>
          </cell>
          <cell r="R2897" t="str">
            <v>51</v>
          </cell>
          <cell r="S2897" t="str">
            <v>平均年限法(一)</v>
          </cell>
          <cell r="T2897" t="str">
            <v>在用</v>
          </cell>
          <cell r="U2897" t="str">
            <v>直接购入</v>
          </cell>
          <cell r="V2897" t="str">
            <v>徐建红</v>
          </cell>
          <cell r="W2897" t="str">
            <v>2020.09.18</v>
          </cell>
          <cell r="X2897" t="str">
            <v>记--419</v>
          </cell>
        </row>
        <row r="2897">
          <cell r="AA2897" t="str">
            <v>0308</v>
          </cell>
        </row>
        <row r="2898">
          <cell r="B2898" t="str">
            <v>030800267</v>
          </cell>
          <cell r="C2898" t="str">
            <v>搪玻璃开式储罐</v>
          </cell>
          <cell r="D2898" t="str">
            <v>K300L</v>
          </cell>
          <cell r="E2898">
            <v>8495.57</v>
          </cell>
          <cell r="F2898">
            <v>4332.96</v>
          </cell>
          <cell r="G2898">
            <v>4162.61</v>
          </cell>
          <cell r="H2898">
            <v>0</v>
          </cell>
          <cell r="I2898" t="str">
            <v>2020.09.18</v>
          </cell>
          <cell r="J2898" t="str">
            <v>96</v>
          </cell>
          <cell r="K2898" t="str">
            <v>烟嘧装置（合成一车间）</v>
          </cell>
          <cell r="L2898" t="str">
            <v>肥东合成分厂</v>
          </cell>
          <cell r="M2898" t="str">
            <v>肥东合成一车间</v>
          </cell>
          <cell r="N2898" t="str">
            <v>临沂群业化工设备</v>
          </cell>
          <cell r="O2898" t="str">
            <v>84.96</v>
          </cell>
          <cell r="P2898" t="str">
            <v>1,019.52</v>
          </cell>
          <cell r="Q2898" t="str">
            <v>339.82</v>
          </cell>
          <cell r="R2898" t="str">
            <v>51</v>
          </cell>
          <cell r="S2898" t="str">
            <v>平均年限法(一)</v>
          </cell>
          <cell r="T2898" t="str">
            <v>在用</v>
          </cell>
          <cell r="U2898" t="str">
            <v>直接购入</v>
          </cell>
          <cell r="V2898" t="str">
            <v>徐建红</v>
          </cell>
          <cell r="W2898" t="str">
            <v>2020.09.18</v>
          </cell>
          <cell r="X2898" t="str">
            <v>记--419</v>
          </cell>
        </row>
        <row r="2898">
          <cell r="AA2898" t="str">
            <v>0308</v>
          </cell>
        </row>
        <row r="2899">
          <cell r="B2899" t="str">
            <v>032500107</v>
          </cell>
          <cell r="C2899" t="str">
            <v>搪玻璃开式储罐</v>
          </cell>
          <cell r="D2899" t="str">
            <v>K300L</v>
          </cell>
          <cell r="E2899">
            <v>8495.58</v>
          </cell>
          <cell r="F2899">
            <v>4332.96</v>
          </cell>
          <cell r="G2899">
            <v>4162.62</v>
          </cell>
          <cell r="H2899">
            <v>0</v>
          </cell>
          <cell r="I2899" t="str">
            <v>2020.09.18</v>
          </cell>
          <cell r="J2899" t="str">
            <v>96</v>
          </cell>
          <cell r="K2899" t="str">
            <v>苯磺隆装置（合成四车间）</v>
          </cell>
          <cell r="L2899" t="str">
            <v>肥东合成分厂</v>
          </cell>
          <cell r="M2899" t="str">
            <v>肥东合成四车间</v>
          </cell>
          <cell r="N2899" t="str">
            <v>临沂群业化工设备</v>
          </cell>
          <cell r="O2899" t="str">
            <v>84.96</v>
          </cell>
          <cell r="P2899" t="str">
            <v>1,019.52</v>
          </cell>
          <cell r="Q2899" t="str">
            <v>339.82</v>
          </cell>
          <cell r="R2899" t="str">
            <v>51</v>
          </cell>
          <cell r="S2899" t="str">
            <v>平均年限法(一)</v>
          </cell>
          <cell r="T2899" t="str">
            <v>在用</v>
          </cell>
          <cell r="U2899" t="str">
            <v>直接购入</v>
          </cell>
          <cell r="V2899" t="str">
            <v>徐建红</v>
          </cell>
          <cell r="W2899" t="str">
            <v>2020.09.18</v>
          </cell>
          <cell r="X2899" t="str">
            <v>记--419</v>
          </cell>
        </row>
        <row r="2899">
          <cell r="AA2899" t="str">
            <v>0325</v>
          </cell>
        </row>
        <row r="2900">
          <cell r="B2900" t="str">
            <v>032500108</v>
          </cell>
          <cell r="C2900" t="str">
            <v>搪玻璃开式储罐</v>
          </cell>
          <cell r="D2900" t="str">
            <v>K300L</v>
          </cell>
          <cell r="E2900">
            <v>8495.58</v>
          </cell>
          <cell r="F2900">
            <v>4332.96</v>
          </cell>
          <cell r="G2900">
            <v>4162.62</v>
          </cell>
          <cell r="H2900">
            <v>0</v>
          </cell>
          <cell r="I2900" t="str">
            <v>2020.09.18</v>
          </cell>
          <cell r="J2900" t="str">
            <v>96</v>
          </cell>
          <cell r="K2900" t="str">
            <v>苯磺隆装置（合成四车间）</v>
          </cell>
          <cell r="L2900" t="str">
            <v>肥东合成分厂</v>
          </cell>
          <cell r="M2900" t="str">
            <v>肥东合成四车间</v>
          </cell>
          <cell r="N2900" t="str">
            <v>临沂群业化工设备</v>
          </cell>
          <cell r="O2900" t="str">
            <v>84.96</v>
          </cell>
          <cell r="P2900" t="str">
            <v>1,019.52</v>
          </cell>
          <cell r="Q2900" t="str">
            <v>339.82</v>
          </cell>
          <cell r="R2900" t="str">
            <v>51</v>
          </cell>
          <cell r="S2900" t="str">
            <v>平均年限法(一)</v>
          </cell>
          <cell r="T2900" t="str">
            <v>在用</v>
          </cell>
          <cell r="U2900" t="str">
            <v>直接购入</v>
          </cell>
          <cell r="V2900" t="str">
            <v>徐建红</v>
          </cell>
          <cell r="W2900" t="str">
            <v>2020.09.18</v>
          </cell>
          <cell r="X2900" t="str">
            <v>记--419</v>
          </cell>
        </row>
        <row r="2900">
          <cell r="AA2900" t="str">
            <v>0325</v>
          </cell>
        </row>
        <row r="2901">
          <cell r="B2901" t="str">
            <v>030700321</v>
          </cell>
          <cell r="C2901" t="str">
            <v>搪玻璃开式储罐</v>
          </cell>
          <cell r="D2901" t="str">
            <v>K300L</v>
          </cell>
          <cell r="E2901">
            <v>8495.58</v>
          </cell>
          <cell r="F2901">
            <v>4332.96</v>
          </cell>
          <cell r="G2901">
            <v>4162.62</v>
          </cell>
          <cell r="H2901">
            <v>0</v>
          </cell>
          <cell r="I2901" t="str">
            <v>2020.09.18</v>
          </cell>
          <cell r="J2901" t="str">
            <v>96</v>
          </cell>
          <cell r="K2901" t="str">
            <v>精喹装置（合成二车间）</v>
          </cell>
          <cell r="L2901" t="str">
            <v>肥东合成分厂</v>
          </cell>
          <cell r="M2901" t="str">
            <v>肥东合成二车间</v>
          </cell>
          <cell r="N2901" t="str">
            <v>临沂群业化工设备</v>
          </cell>
          <cell r="O2901" t="str">
            <v>84.96</v>
          </cell>
          <cell r="P2901" t="str">
            <v>1,019.52</v>
          </cell>
          <cell r="Q2901" t="str">
            <v>339.82</v>
          </cell>
          <cell r="R2901" t="str">
            <v>51</v>
          </cell>
          <cell r="S2901" t="str">
            <v>平均年限法(一)</v>
          </cell>
          <cell r="T2901" t="str">
            <v>在用</v>
          </cell>
          <cell r="U2901" t="str">
            <v>直接购入</v>
          </cell>
          <cell r="V2901" t="str">
            <v>徐建红</v>
          </cell>
          <cell r="W2901" t="str">
            <v>2020.09.18</v>
          </cell>
          <cell r="X2901" t="str">
            <v>记--419</v>
          </cell>
        </row>
        <row r="2901">
          <cell r="AA2901" t="str">
            <v>0307</v>
          </cell>
        </row>
        <row r="2902">
          <cell r="B2902" t="str">
            <v>030700322</v>
          </cell>
          <cell r="C2902" t="str">
            <v>搪玻璃开式储罐</v>
          </cell>
          <cell r="D2902" t="str">
            <v>K300L</v>
          </cell>
          <cell r="E2902">
            <v>8495.58</v>
          </cell>
          <cell r="F2902">
            <v>4332.96</v>
          </cell>
          <cell r="G2902">
            <v>4162.62</v>
          </cell>
          <cell r="H2902">
            <v>0</v>
          </cell>
          <cell r="I2902" t="str">
            <v>2020.09.18</v>
          </cell>
          <cell r="J2902" t="str">
            <v>96</v>
          </cell>
          <cell r="K2902" t="str">
            <v>精喹装置（合成二车间）</v>
          </cell>
          <cell r="L2902" t="str">
            <v>肥东合成分厂</v>
          </cell>
          <cell r="M2902" t="str">
            <v>肥东合成二车间</v>
          </cell>
          <cell r="N2902" t="str">
            <v>临沂群业化工设备</v>
          </cell>
          <cell r="O2902" t="str">
            <v>84.96</v>
          </cell>
          <cell r="P2902" t="str">
            <v>1,019.52</v>
          </cell>
          <cell r="Q2902" t="str">
            <v>339.82</v>
          </cell>
          <cell r="R2902" t="str">
            <v>51</v>
          </cell>
          <cell r="S2902" t="str">
            <v>平均年限法(一)</v>
          </cell>
          <cell r="T2902" t="str">
            <v>在用</v>
          </cell>
          <cell r="U2902" t="str">
            <v>直接购入</v>
          </cell>
          <cell r="V2902" t="str">
            <v>徐建红</v>
          </cell>
          <cell r="W2902" t="str">
            <v>2020.09.18</v>
          </cell>
          <cell r="X2902" t="str">
            <v>记--419</v>
          </cell>
        </row>
        <row r="2902">
          <cell r="AA2902" t="str">
            <v>0307</v>
          </cell>
        </row>
        <row r="2903">
          <cell r="B2903" t="str">
            <v>030700323</v>
          </cell>
          <cell r="C2903" t="str">
            <v>搪玻璃开式储罐</v>
          </cell>
          <cell r="D2903" t="str">
            <v>K100L</v>
          </cell>
          <cell r="E2903">
            <v>6194.69</v>
          </cell>
          <cell r="F2903">
            <v>3159.45</v>
          </cell>
          <cell r="G2903">
            <v>3035.24</v>
          </cell>
          <cell r="H2903">
            <v>0</v>
          </cell>
          <cell r="I2903" t="str">
            <v>2020.09.18</v>
          </cell>
          <cell r="J2903" t="str">
            <v>96</v>
          </cell>
          <cell r="K2903" t="str">
            <v>精喹装置（合成二车间）</v>
          </cell>
          <cell r="L2903" t="str">
            <v>肥东合成分厂</v>
          </cell>
          <cell r="M2903" t="str">
            <v>肥东合成二车间</v>
          </cell>
          <cell r="N2903" t="str">
            <v>临沂群业化工设备</v>
          </cell>
          <cell r="O2903" t="str">
            <v>61.95</v>
          </cell>
          <cell r="P2903" t="str">
            <v>743.40</v>
          </cell>
          <cell r="Q2903" t="str">
            <v>247.79</v>
          </cell>
          <cell r="R2903" t="str">
            <v>51</v>
          </cell>
          <cell r="S2903" t="str">
            <v>平均年限法(一)</v>
          </cell>
          <cell r="T2903" t="str">
            <v>在用</v>
          </cell>
          <cell r="U2903" t="str">
            <v>直接购入</v>
          </cell>
          <cell r="V2903" t="str">
            <v>徐建红</v>
          </cell>
          <cell r="W2903" t="str">
            <v>2020.09.18</v>
          </cell>
          <cell r="X2903" t="str">
            <v>记--419</v>
          </cell>
        </row>
        <row r="2903">
          <cell r="AA2903" t="str">
            <v>0307</v>
          </cell>
        </row>
        <row r="2904">
          <cell r="B2904" t="str">
            <v>030700324</v>
          </cell>
          <cell r="C2904" t="str">
            <v>搪玻璃开式储罐</v>
          </cell>
          <cell r="D2904" t="str">
            <v>K100L</v>
          </cell>
          <cell r="E2904">
            <v>6194.69</v>
          </cell>
          <cell r="F2904">
            <v>3159.45</v>
          </cell>
          <cell r="G2904">
            <v>3035.24</v>
          </cell>
          <cell r="H2904">
            <v>0</v>
          </cell>
          <cell r="I2904" t="str">
            <v>2020.09.18</v>
          </cell>
          <cell r="J2904" t="str">
            <v>96</v>
          </cell>
          <cell r="K2904" t="str">
            <v>精喹装置（合成二车间）</v>
          </cell>
          <cell r="L2904" t="str">
            <v>肥东合成分厂</v>
          </cell>
          <cell r="M2904" t="str">
            <v>肥东合成二车间</v>
          </cell>
          <cell r="N2904" t="str">
            <v>临沂群业化工设备</v>
          </cell>
          <cell r="O2904" t="str">
            <v>61.95</v>
          </cell>
          <cell r="P2904" t="str">
            <v>743.40</v>
          </cell>
          <cell r="Q2904" t="str">
            <v>247.79</v>
          </cell>
          <cell r="R2904" t="str">
            <v>51</v>
          </cell>
          <cell r="S2904" t="str">
            <v>平均年限法(一)</v>
          </cell>
          <cell r="T2904" t="str">
            <v>在用</v>
          </cell>
          <cell r="U2904" t="str">
            <v>直接购入</v>
          </cell>
          <cell r="V2904" t="str">
            <v>徐建红</v>
          </cell>
          <cell r="W2904" t="str">
            <v>2020.09.18</v>
          </cell>
          <cell r="X2904" t="str">
            <v>记--419</v>
          </cell>
        </row>
        <row r="2904">
          <cell r="AA2904" t="str">
            <v>0307</v>
          </cell>
        </row>
        <row r="2905">
          <cell r="B2905" t="str">
            <v>030700325</v>
          </cell>
          <cell r="C2905" t="str">
            <v>搪玻璃闭式储罐</v>
          </cell>
          <cell r="D2905" t="str">
            <v>F2000L</v>
          </cell>
          <cell r="E2905">
            <v>19734.51</v>
          </cell>
          <cell r="F2905">
            <v>10064.85</v>
          </cell>
          <cell r="G2905">
            <v>9669.66</v>
          </cell>
          <cell r="H2905">
            <v>0</v>
          </cell>
          <cell r="I2905" t="str">
            <v>2020.09.18</v>
          </cell>
          <cell r="J2905" t="str">
            <v>96</v>
          </cell>
          <cell r="K2905" t="str">
            <v>精喹装置（合成二车间）</v>
          </cell>
          <cell r="L2905" t="str">
            <v>肥东合成分厂</v>
          </cell>
          <cell r="M2905" t="str">
            <v>肥东合成二车间</v>
          </cell>
          <cell r="N2905" t="str">
            <v>临沂群业化工设备</v>
          </cell>
          <cell r="O2905" t="str">
            <v>197.35</v>
          </cell>
          <cell r="P2905" t="str">
            <v>2,368.20</v>
          </cell>
          <cell r="Q2905" t="str">
            <v>789.38</v>
          </cell>
          <cell r="R2905" t="str">
            <v>51</v>
          </cell>
          <cell r="S2905" t="str">
            <v>平均年限法(一)</v>
          </cell>
          <cell r="T2905" t="str">
            <v>在用</v>
          </cell>
          <cell r="U2905" t="str">
            <v>直接购入</v>
          </cell>
          <cell r="V2905" t="str">
            <v>徐建红</v>
          </cell>
          <cell r="W2905" t="str">
            <v>2020.09.18</v>
          </cell>
          <cell r="X2905" t="str">
            <v>记--419</v>
          </cell>
        </row>
        <row r="2905">
          <cell r="AA2905" t="str">
            <v>0307</v>
          </cell>
        </row>
        <row r="2906">
          <cell r="B2906" t="str">
            <v>030700326</v>
          </cell>
          <cell r="C2906" t="str">
            <v>搪玻璃闭式储罐</v>
          </cell>
          <cell r="D2906" t="str">
            <v>F2000L</v>
          </cell>
          <cell r="E2906">
            <v>19734.52</v>
          </cell>
          <cell r="F2906">
            <v>10064.85</v>
          </cell>
          <cell r="G2906">
            <v>9669.67</v>
          </cell>
          <cell r="H2906">
            <v>0</v>
          </cell>
          <cell r="I2906" t="str">
            <v>2020.09.18</v>
          </cell>
          <cell r="J2906" t="str">
            <v>96</v>
          </cell>
          <cell r="K2906" t="str">
            <v>精喹装置（合成二车间）</v>
          </cell>
          <cell r="L2906" t="str">
            <v>肥东合成分厂</v>
          </cell>
          <cell r="M2906" t="str">
            <v>肥东合成二车间</v>
          </cell>
          <cell r="N2906" t="str">
            <v>临沂群业化工设备</v>
          </cell>
          <cell r="O2906" t="str">
            <v>197.35</v>
          </cell>
          <cell r="P2906" t="str">
            <v>2,368.20</v>
          </cell>
          <cell r="Q2906" t="str">
            <v>789.38</v>
          </cell>
          <cell r="R2906" t="str">
            <v>51</v>
          </cell>
          <cell r="S2906" t="str">
            <v>平均年限法(一)</v>
          </cell>
          <cell r="T2906" t="str">
            <v>在用</v>
          </cell>
          <cell r="U2906" t="str">
            <v>直接购入</v>
          </cell>
          <cell r="V2906" t="str">
            <v>徐建红</v>
          </cell>
          <cell r="W2906" t="str">
            <v>2020.09.18</v>
          </cell>
          <cell r="X2906" t="str">
            <v>记--419</v>
          </cell>
        </row>
        <row r="2906">
          <cell r="AA2906" t="str">
            <v>0307</v>
          </cell>
        </row>
        <row r="2907">
          <cell r="B2907" t="str">
            <v>030800268</v>
          </cell>
          <cell r="C2907" t="str">
            <v>螺旋板式冷凝器</v>
          </cell>
          <cell r="D2907" t="str">
            <v>F=20㎡</v>
          </cell>
          <cell r="E2907">
            <v>18141.59</v>
          </cell>
          <cell r="F2907">
            <v>9252.42</v>
          </cell>
          <cell r="G2907">
            <v>8889.17</v>
          </cell>
          <cell r="H2907">
            <v>0</v>
          </cell>
          <cell r="I2907" t="str">
            <v>2020.09.22</v>
          </cell>
          <cell r="J2907" t="str">
            <v>96</v>
          </cell>
          <cell r="K2907" t="str">
            <v>烟嘧装置（合成一车间）</v>
          </cell>
          <cell r="L2907" t="str">
            <v>肥东合成分厂</v>
          </cell>
          <cell r="M2907" t="str">
            <v>肥东合成一车间</v>
          </cell>
          <cell r="N2907" t="str">
            <v>无锡新同越智能装备</v>
          </cell>
          <cell r="O2907" t="str">
            <v>181.42</v>
          </cell>
          <cell r="P2907" t="str">
            <v>2,177.04</v>
          </cell>
          <cell r="Q2907" t="str">
            <v>725.66</v>
          </cell>
          <cell r="R2907" t="str">
            <v>51</v>
          </cell>
          <cell r="S2907" t="str">
            <v>平均年限法(一)</v>
          </cell>
          <cell r="T2907" t="str">
            <v>在用</v>
          </cell>
          <cell r="U2907" t="str">
            <v>直接购入</v>
          </cell>
          <cell r="V2907" t="str">
            <v>徐建红</v>
          </cell>
          <cell r="W2907" t="str">
            <v>2020.09.22</v>
          </cell>
          <cell r="X2907" t="str">
            <v>记--691</v>
          </cell>
        </row>
        <row r="2907">
          <cell r="AA2907" t="str">
            <v>0308</v>
          </cell>
        </row>
        <row r="2908">
          <cell r="B2908" t="str">
            <v>031900114</v>
          </cell>
          <cell r="C2908" t="str">
            <v>上粉机</v>
          </cell>
          <cell r="D2908" t="str">
            <v>SFJ-2 方斗定制</v>
          </cell>
          <cell r="E2908">
            <v>15132.74</v>
          </cell>
          <cell r="F2908">
            <v>7717.83</v>
          </cell>
          <cell r="G2908">
            <v>7414.91</v>
          </cell>
          <cell r="H2908">
            <v>0</v>
          </cell>
          <cell r="I2908" t="str">
            <v>2020.09.22</v>
          </cell>
          <cell r="J2908" t="str">
            <v>96</v>
          </cell>
          <cell r="K2908" t="str">
            <v>气流粉碎装置--肥东分厂</v>
          </cell>
          <cell r="L2908" t="str">
            <v>肥东制剂分厂</v>
          </cell>
          <cell r="M2908" t="str">
            <v>肥东制剂粉剂车间</v>
          </cell>
          <cell r="N2908" t="str">
            <v>江苏金旺智能科技</v>
          </cell>
          <cell r="O2908" t="str">
            <v>151.33</v>
          </cell>
          <cell r="P2908" t="str">
            <v>1,815.96</v>
          </cell>
          <cell r="Q2908" t="str">
            <v>605.31</v>
          </cell>
          <cell r="R2908" t="str">
            <v>51</v>
          </cell>
          <cell r="S2908" t="str">
            <v>平均年限法(一)</v>
          </cell>
          <cell r="T2908" t="str">
            <v>在用</v>
          </cell>
          <cell r="U2908" t="str">
            <v>直接购入</v>
          </cell>
          <cell r="V2908" t="str">
            <v>徐建红</v>
          </cell>
          <cell r="W2908" t="str">
            <v>2020.09.22</v>
          </cell>
          <cell r="X2908" t="str">
            <v>记--693</v>
          </cell>
        </row>
        <row r="2908">
          <cell r="AA2908" t="str">
            <v>0319</v>
          </cell>
        </row>
        <row r="2909">
          <cell r="B2909" t="str">
            <v>031900115</v>
          </cell>
          <cell r="C2909" t="str">
            <v>上粉机</v>
          </cell>
          <cell r="D2909" t="str">
            <v>SFJ-2 方斗定制</v>
          </cell>
          <cell r="E2909">
            <v>15132.75</v>
          </cell>
          <cell r="F2909">
            <v>7717.83</v>
          </cell>
          <cell r="G2909">
            <v>7414.92</v>
          </cell>
          <cell r="H2909">
            <v>0</v>
          </cell>
          <cell r="I2909" t="str">
            <v>2020.09.22</v>
          </cell>
          <cell r="J2909" t="str">
            <v>96</v>
          </cell>
          <cell r="K2909" t="str">
            <v>气流粉碎装置--肥东分厂</v>
          </cell>
          <cell r="L2909" t="str">
            <v>肥东制剂分厂</v>
          </cell>
          <cell r="M2909" t="str">
            <v>肥东制剂粉剂车间</v>
          </cell>
          <cell r="N2909" t="str">
            <v>江苏金旺智能科技</v>
          </cell>
          <cell r="O2909" t="str">
            <v>151.33</v>
          </cell>
          <cell r="P2909" t="str">
            <v>1,815.96</v>
          </cell>
          <cell r="Q2909" t="str">
            <v>605.31</v>
          </cell>
          <cell r="R2909" t="str">
            <v>51</v>
          </cell>
          <cell r="S2909" t="str">
            <v>平均年限法(一)</v>
          </cell>
          <cell r="T2909" t="str">
            <v>在用</v>
          </cell>
          <cell r="U2909" t="str">
            <v>直接购入</v>
          </cell>
          <cell r="V2909" t="str">
            <v>徐建红</v>
          </cell>
          <cell r="W2909" t="str">
            <v>2020.09.22</v>
          </cell>
          <cell r="X2909" t="str">
            <v>记--693</v>
          </cell>
        </row>
        <row r="2909">
          <cell r="AA2909" t="str">
            <v>0319</v>
          </cell>
        </row>
        <row r="2910">
          <cell r="B2910" t="str">
            <v>030200229</v>
          </cell>
          <cell r="C2910" t="str">
            <v>风冷式冷水机</v>
          </cell>
          <cell r="D2910" t="str">
            <v>AC-40AF</v>
          </cell>
          <cell r="E2910">
            <v>66371.68</v>
          </cell>
          <cell r="F2910">
            <v>33186</v>
          </cell>
          <cell r="G2910">
            <v>33185.68</v>
          </cell>
          <cell r="H2910">
            <v>0</v>
          </cell>
          <cell r="I2910" t="str">
            <v>2020.10.15</v>
          </cell>
          <cell r="J2910" t="str">
            <v>96</v>
          </cell>
          <cell r="K2910" t="str">
            <v>污水设备</v>
          </cell>
          <cell r="L2910" t="str">
            <v>肥东合成分厂</v>
          </cell>
          <cell r="M2910" t="str">
            <v>肥东合成污水站</v>
          </cell>
          <cell r="N2910" t="str">
            <v>苏州奥德机械有限公司</v>
          </cell>
          <cell r="O2910" t="str">
            <v>663.72</v>
          </cell>
          <cell r="P2910" t="str">
            <v>7,964.64</v>
          </cell>
          <cell r="Q2910" t="str">
            <v>2,654.87</v>
          </cell>
          <cell r="R2910" t="str">
            <v>50</v>
          </cell>
          <cell r="S2910" t="str">
            <v>平均年限法(一)</v>
          </cell>
          <cell r="T2910" t="str">
            <v>在用</v>
          </cell>
          <cell r="U2910" t="str">
            <v>直接购入</v>
          </cell>
          <cell r="V2910" t="str">
            <v>徐建红</v>
          </cell>
          <cell r="W2910" t="str">
            <v>2020.10.15</v>
          </cell>
          <cell r="X2910" t="str">
            <v>记--511</v>
          </cell>
        </row>
        <row r="2910">
          <cell r="AA2910" t="str">
            <v>0302</v>
          </cell>
        </row>
        <row r="2911">
          <cell r="B2911" t="str">
            <v>030200230</v>
          </cell>
          <cell r="C2911" t="str">
            <v>玻璃钢离心风机</v>
          </cell>
          <cell r="D2911" t="str">
            <v>BF4-72-5A，11KW，防爆电机</v>
          </cell>
          <cell r="E2911">
            <v>7964.6</v>
          </cell>
          <cell r="F2911">
            <v>3982.5</v>
          </cell>
          <cell r="G2911">
            <v>3982.1</v>
          </cell>
          <cell r="H2911">
            <v>0</v>
          </cell>
          <cell r="I2911" t="str">
            <v>2020.10.15</v>
          </cell>
          <cell r="J2911" t="str">
            <v>96</v>
          </cell>
          <cell r="K2911" t="str">
            <v>污水设备</v>
          </cell>
          <cell r="L2911" t="str">
            <v>肥东合成分厂</v>
          </cell>
          <cell r="M2911" t="str">
            <v>肥东合成污水站</v>
          </cell>
          <cell r="N2911" t="str">
            <v>浙江天宏风机有限公司</v>
          </cell>
          <cell r="O2911" t="str">
            <v>79.65</v>
          </cell>
          <cell r="P2911" t="str">
            <v>955.80</v>
          </cell>
          <cell r="Q2911" t="str">
            <v>318.58</v>
          </cell>
          <cell r="R2911" t="str">
            <v>50</v>
          </cell>
          <cell r="S2911" t="str">
            <v>平均年限法(一)</v>
          </cell>
          <cell r="T2911" t="str">
            <v>在用</v>
          </cell>
          <cell r="U2911" t="str">
            <v>直接购入</v>
          </cell>
          <cell r="V2911" t="str">
            <v>徐建红</v>
          </cell>
          <cell r="W2911" t="str">
            <v>2020.10.15</v>
          </cell>
          <cell r="X2911" t="str">
            <v>记--513</v>
          </cell>
        </row>
        <row r="2911">
          <cell r="AA2911" t="str">
            <v>0302</v>
          </cell>
        </row>
        <row r="2912">
          <cell r="B2912" t="str">
            <v>032400024</v>
          </cell>
          <cell r="C2912" t="str">
            <v>防爆蓄电池平衡重式2.5T叉车</v>
          </cell>
          <cell r="D2912" t="str">
            <v>CPDB25AC，1区，瑞朗特/合力H3系列</v>
          </cell>
          <cell r="E2912">
            <v>169911.5</v>
          </cell>
          <cell r="F2912">
            <v>84956</v>
          </cell>
          <cell r="G2912">
            <v>84955.5</v>
          </cell>
          <cell r="H2912">
            <v>0</v>
          </cell>
          <cell r="I2912" t="str">
            <v>2020.10.15</v>
          </cell>
          <cell r="J2912" t="str">
            <v>96</v>
          </cell>
          <cell r="K2912" t="str">
            <v>公用设备</v>
          </cell>
          <cell r="L2912" t="str">
            <v>肥东合成分厂</v>
          </cell>
          <cell r="M2912" t="str">
            <v>肥东合成分厂与物流合成原药仓库公用</v>
          </cell>
          <cell r="N2912" t="str">
            <v>深圳瑞朗特防爆车辆有限公司</v>
          </cell>
          <cell r="O2912" t="str">
            <v>1,699.12</v>
          </cell>
          <cell r="P2912" t="str">
            <v>20,389.44</v>
          </cell>
          <cell r="Q2912" t="str">
            <v>6,796.46</v>
          </cell>
          <cell r="R2912" t="str">
            <v>50</v>
          </cell>
          <cell r="S2912" t="str">
            <v>平均年限法(一)</v>
          </cell>
          <cell r="T2912" t="str">
            <v>在用</v>
          </cell>
          <cell r="U2912" t="str">
            <v>直接购入</v>
          </cell>
          <cell r="V2912" t="str">
            <v>徐建红</v>
          </cell>
          <cell r="W2912" t="str">
            <v>2020.10.15</v>
          </cell>
          <cell r="X2912" t="str">
            <v>记--515</v>
          </cell>
        </row>
        <row r="2912">
          <cell r="AA2912" t="str">
            <v>0324</v>
          </cell>
        </row>
        <row r="2913">
          <cell r="B2913" t="str">
            <v>040200284</v>
          </cell>
          <cell r="C2913" t="str">
            <v>联想电脑（台式）--数字工厂云平台服务器</v>
          </cell>
          <cell r="D2913" t="str">
            <v>联想 扬天M6600K，8G/1T，19.5LED</v>
          </cell>
          <cell r="E2913">
            <v>3504.42</v>
          </cell>
          <cell r="F2913">
            <v>2803.5</v>
          </cell>
          <cell r="G2913">
            <v>700.92</v>
          </cell>
          <cell r="H2913">
            <v>0</v>
          </cell>
          <cell r="I2913" t="str">
            <v>2020.10.16</v>
          </cell>
          <cell r="J2913" t="str">
            <v>60</v>
          </cell>
          <cell r="K2913" t="str">
            <v>电脑</v>
          </cell>
          <cell r="L2913" t="str">
            <v>肥东合成分厂</v>
          </cell>
          <cell r="M2913" t="str">
            <v>肥东合成中控室，用作数字工厂云平台服务器</v>
          </cell>
          <cell r="N2913" t="str">
            <v>合肥德众科技有限公司</v>
          </cell>
          <cell r="O2913" t="str">
            <v>56.07</v>
          </cell>
          <cell r="P2913" t="str">
            <v>672.84</v>
          </cell>
          <cell r="Q2913" t="str">
            <v>140.18</v>
          </cell>
          <cell r="R2913" t="str">
            <v>50</v>
          </cell>
          <cell r="S2913" t="str">
            <v>平均年限法(一)</v>
          </cell>
          <cell r="T2913" t="str">
            <v>在用</v>
          </cell>
          <cell r="U2913" t="str">
            <v>直接购入</v>
          </cell>
          <cell r="V2913" t="str">
            <v>徐建红</v>
          </cell>
          <cell r="W2913" t="str">
            <v>2020.10.16</v>
          </cell>
          <cell r="X2913" t="str">
            <v>记--517</v>
          </cell>
        </row>
        <row r="2913">
          <cell r="AA2913" t="str">
            <v>0402</v>
          </cell>
        </row>
        <row r="2914">
          <cell r="B2914" t="str">
            <v>032400025</v>
          </cell>
          <cell r="C2914" t="str">
            <v>能耗数据采集器</v>
          </cell>
          <cell r="D2914" t="str">
            <v>ADS-6，数字工厂云平台项目（一期）</v>
          </cell>
          <cell r="E2914">
            <v>6460.18</v>
          </cell>
          <cell r="F2914">
            <v>3230</v>
          </cell>
          <cell r="G2914">
            <v>3230.18</v>
          </cell>
          <cell r="H2914">
            <v>0</v>
          </cell>
          <cell r="I2914" t="str">
            <v>2020.10.16</v>
          </cell>
          <cell r="J2914" t="str">
            <v>96</v>
          </cell>
          <cell r="K2914" t="str">
            <v>公用设备</v>
          </cell>
          <cell r="L2914" t="str">
            <v>肥东合成分厂</v>
          </cell>
          <cell r="M2914" t="str">
            <v>肥东合成一车间配电房</v>
          </cell>
          <cell r="N2914" t="str">
            <v>安徽省安泰科技股份有限公司</v>
          </cell>
          <cell r="O2914" t="str">
            <v>64.60</v>
          </cell>
          <cell r="P2914" t="str">
            <v>775.20</v>
          </cell>
          <cell r="Q2914" t="str">
            <v>258.41</v>
          </cell>
          <cell r="R2914" t="str">
            <v>50</v>
          </cell>
          <cell r="S2914" t="str">
            <v>平均年限法(一)</v>
          </cell>
          <cell r="T2914" t="str">
            <v>在用</v>
          </cell>
          <cell r="U2914" t="str">
            <v>直接购入</v>
          </cell>
          <cell r="V2914" t="str">
            <v>徐建红</v>
          </cell>
          <cell r="W2914" t="str">
            <v>2020.10.16</v>
          </cell>
          <cell r="X2914" t="str">
            <v>记--519</v>
          </cell>
        </row>
        <row r="2914">
          <cell r="AA2914" t="str">
            <v>0324</v>
          </cell>
        </row>
        <row r="2915">
          <cell r="B2915" t="str">
            <v>032400026</v>
          </cell>
          <cell r="C2915" t="str">
            <v>智能折叠悬浮自动门（肥东生产区域南入口二道门大门）</v>
          </cell>
          <cell r="D2915" t="str">
            <v>二道门大门，对开式自动门，含车牌智能识别(1进1出)</v>
          </cell>
          <cell r="E2915">
            <v>74144.25</v>
          </cell>
          <cell r="F2915">
            <v>37072</v>
          </cell>
          <cell r="G2915">
            <v>37072.25</v>
          </cell>
          <cell r="H2915">
            <v>0</v>
          </cell>
          <cell r="I2915" t="str">
            <v>2020.10.21</v>
          </cell>
          <cell r="J2915" t="str">
            <v>96</v>
          </cell>
          <cell r="K2915" t="str">
            <v>公用设备</v>
          </cell>
          <cell r="L2915" t="str">
            <v>肥东合成分厂/肥东制剂分厂</v>
          </cell>
          <cell r="M2915" t="str">
            <v>肥东厂区二道门，生产区域主干道南入口</v>
          </cell>
          <cell r="N2915" t="str">
            <v>上海虹鹏门业有限公司</v>
          </cell>
          <cell r="O2915" t="str">
            <v>741.44</v>
          </cell>
          <cell r="P2915" t="str">
            <v>8,897.28</v>
          </cell>
          <cell r="Q2915" t="str">
            <v>2,965.77</v>
          </cell>
          <cell r="R2915" t="str">
            <v>50</v>
          </cell>
          <cell r="S2915" t="str">
            <v>平均年限法(一)</v>
          </cell>
          <cell r="T2915" t="str">
            <v>在用</v>
          </cell>
          <cell r="U2915" t="str">
            <v>直接购入</v>
          </cell>
          <cell r="V2915" t="str">
            <v>徐建红</v>
          </cell>
          <cell r="W2915" t="str">
            <v>2020.10.21</v>
          </cell>
          <cell r="X2915" t="str">
            <v>记--654</v>
          </cell>
        </row>
        <row r="2915">
          <cell r="AA2915" t="str">
            <v>0324</v>
          </cell>
        </row>
        <row r="2916">
          <cell r="B2916" t="str">
            <v>0200025</v>
          </cell>
          <cell r="C2916" t="str">
            <v>别克商务车（皖AFL918）新</v>
          </cell>
          <cell r="D2916" t="str">
            <v>GL8，别克牌BUICKSGM6522UBA6，车架号LSGUL83L6LA234031</v>
          </cell>
          <cell r="E2916">
            <v>332644.96</v>
          </cell>
          <cell r="F2916">
            <v>166322.5</v>
          </cell>
          <cell r="G2916">
            <v>166322.46</v>
          </cell>
          <cell r="H2916">
            <v>0</v>
          </cell>
          <cell r="I2916" t="str">
            <v>2020.10.21</v>
          </cell>
          <cell r="J2916" t="str">
            <v>96</v>
          </cell>
          <cell r="K2916" t="str">
            <v>运输工具</v>
          </cell>
          <cell r="L2916" t="str">
            <v>综合办</v>
          </cell>
          <cell r="M2916" t="str">
            <v>肥东厂区，丰乐农化（综合办）管理</v>
          </cell>
          <cell r="N2916" t="str">
            <v>合肥恒信通顺汽车销售公司</v>
          </cell>
          <cell r="O2916" t="str">
            <v>3,326.45</v>
          </cell>
          <cell r="P2916" t="str">
            <v>39,917.40</v>
          </cell>
          <cell r="Q2916" t="str">
            <v>13,305.80</v>
          </cell>
          <cell r="R2916" t="str">
            <v>50</v>
          </cell>
          <cell r="S2916" t="str">
            <v>平均年限法(一)</v>
          </cell>
          <cell r="T2916" t="str">
            <v>在用</v>
          </cell>
          <cell r="U2916" t="str">
            <v>直接购入</v>
          </cell>
          <cell r="V2916" t="str">
            <v>徐建红</v>
          </cell>
          <cell r="W2916" t="str">
            <v>2020.10.21</v>
          </cell>
          <cell r="X2916" t="str">
            <v>记--656</v>
          </cell>
        </row>
        <row r="2916">
          <cell r="AA2916" t="str">
            <v>02</v>
          </cell>
        </row>
        <row r="2917">
          <cell r="B2917" t="str">
            <v>030800270</v>
          </cell>
          <cell r="C2917" t="str">
            <v>玻璃钢储槽（5M3）</v>
          </cell>
          <cell r="D2917" t="str">
            <v>5M3，DN1800*2000</v>
          </cell>
          <cell r="E2917">
            <v>12336.56</v>
          </cell>
          <cell r="F2917">
            <v>5181.54</v>
          </cell>
          <cell r="G2917">
            <v>0</v>
          </cell>
          <cell r="H2917">
            <v>7155.02</v>
          </cell>
          <cell r="I2917" t="str">
            <v>2020.10.27</v>
          </cell>
          <cell r="J2917" t="str">
            <v>96</v>
          </cell>
          <cell r="K2917" t="str">
            <v>烟嘧装置（合成一车间）</v>
          </cell>
          <cell r="L2917" t="str">
            <v>肥东合成分厂</v>
          </cell>
          <cell r="M2917" t="str">
            <v>肥东合成一车间</v>
          </cell>
          <cell r="N2917" t="str">
            <v>江苏恒丰伟业玻璃钢有限公司</v>
          </cell>
          <cell r="O2917" t="str">
            <v>0.00</v>
          </cell>
          <cell r="P2917" t="str">
            <v>1,357.07</v>
          </cell>
          <cell r="Q2917" t="str">
            <v>493.46</v>
          </cell>
          <cell r="R2917" t="str">
            <v>50</v>
          </cell>
          <cell r="S2917" t="str">
            <v>平均年限法(一)</v>
          </cell>
          <cell r="T2917" t="str">
            <v>在用</v>
          </cell>
          <cell r="U2917" t="str">
            <v>在建工程转入</v>
          </cell>
          <cell r="V2917" t="str">
            <v>徐建红</v>
          </cell>
          <cell r="W2917" t="str">
            <v>2020.10.29</v>
          </cell>
          <cell r="X2917" t="str">
            <v>记--895</v>
          </cell>
          <cell r="Y2917" t="str">
            <v>中间体转原药（200吨烟嘧）技改项目</v>
          </cell>
        </row>
        <row r="2917">
          <cell r="AA2917" t="str">
            <v>0308</v>
          </cell>
        </row>
        <row r="2918">
          <cell r="B2918" t="str">
            <v>030800271</v>
          </cell>
          <cell r="C2918" t="str">
            <v>玻璃钢储槽（5M3）</v>
          </cell>
          <cell r="D2918" t="str">
            <v>5M3，DN1800*2000</v>
          </cell>
          <cell r="E2918">
            <v>12336.56</v>
          </cell>
          <cell r="F2918">
            <v>5181.54</v>
          </cell>
          <cell r="G2918">
            <v>0</v>
          </cell>
          <cell r="H2918">
            <v>7155.02</v>
          </cell>
          <cell r="I2918" t="str">
            <v>2020.10.27</v>
          </cell>
          <cell r="J2918" t="str">
            <v>96</v>
          </cell>
          <cell r="K2918" t="str">
            <v>烟嘧装置（合成一车间）</v>
          </cell>
          <cell r="L2918" t="str">
            <v>肥东合成分厂</v>
          </cell>
          <cell r="M2918" t="str">
            <v>肥东合成一车间</v>
          </cell>
          <cell r="N2918" t="str">
            <v>江苏恒丰伟业玻璃钢有限公司</v>
          </cell>
          <cell r="O2918" t="str">
            <v>0.00</v>
          </cell>
          <cell r="P2918" t="str">
            <v>1,357.07</v>
          </cell>
          <cell r="Q2918" t="str">
            <v>493.46</v>
          </cell>
          <cell r="R2918" t="str">
            <v>50</v>
          </cell>
          <cell r="S2918" t="str">
            <v>平均年限法(一)</v>
          </cell>
          <cell r="T2918" t="str">
            <v>在用</v>
          </cell>
          <cell r="U2918" t="str">
            <v>在建工程转入</v>
          </cell>
          <cell r="V2918" t="str">
            <v>徐建红</v>
          </cell>
          <cell r="W2918" t="str">
            <v>2020.10.29</v>
          </cell>
          <cell r="X2918" t="str">
            <v>记--895</v>
          </cell>
          <cell r="Y2918" t="str">
            <v>中间体转原药（200吨烟嘧）技改项目</v>
          </cell>
        </row>
        <row r="2918">
          <cell r="AA2918" t="str">
            <v>0308</v>
          </cell>
        </row>
        <row r="2919">
          <cell r="B2919" t="str">
            <v>030800272</v>
          </cell>
          <cell r="C2919" t="str">
            <v>玻璃钢储槽（5M3）</v>
          </cell>
          <cell r="D2919" t="str">
            <v>5M3，DN1800*2000</v>
          </cell>
          <cell r="E2919">
            <v>12336.56</v>
          </cell>
          <cell r="F2919">
            <v>5181.54</v>
          </cell>
          <cell r="G2919">
            <v>0</v>
          </cell>
          <cell r="H2919">
            <v>7155.02</v>
          </cell>
          <cell r="I2919" t="str">
            <v>2020.10.27</v>
          </cell>
          <cell r="J2919" t="str">
            <v>96</v>
          </cell>
          <cell r="K2919" t="str">
            <v>烟嘧装置（合成一车间）</v>
          </cell>
          <cell r="L2919" t="str">
            <v>肥东合成分厂</v>
          </cell>
          <cell r="M2919" t="str">
            <v>肥东合成一车间</v>
          </cell>
          <cell r="N2919" t="str">
            <v>江苏恒丰伟业玻璃钢有限公司</v>
          </cell>
          <cell r="O2919" t="str">
            <v>0.00</v>
          </cell>
          <cell r="P2919" t="str">
            <v>1,357.07</v>
          </cell>
          <cell r="Q2919" t="str">
            <v>493.46</v>
          </cell>
          <cell r="R2919" t="str">
            <v>50</v>
          </cell>
          <cell r="S2919" t="str">
            <v>平均年限法(一)</v>
          </cell>
          <cell r="T2919" t="str">
            <v>在用</v>
          </cell>
          <cell r="U2919" t="str">
            <v>在建工程转入</v>
          </cell>
          <cell r="V2919" t="str">
            <v>徐建红</v>
          </cell>
          <cell r="W2919" t="str">
            <v>2020.10.29</v>
          </cell>
          <cell r="X2919" t="str">
            <v>记--895</v>
          </cell>
          <cell r="Y2919" t="str">
            <v>中间体转原药（200吨烟嘧）技改项目</v>
          </cell>
        </row>
        <row r="2919">
          <cell r="AA2919" t="str">
            <v>0308</v>
          </cell>
        </row>
        <row r="2920">
          <cell r="B2920" t="str">
            <v>030800273</v>
          </cell>
          <cell r="C2920" t="str">
            <v>玻璃钢储槽（5M3）</v>
          </cell>
          <cell r="D2920" t="str">
            <v>5M3，DN1800*2000</v>
          </cell>
          <cell r="E2920">
            <v>12347.58</v>
          </cell>
          <cell r="F2920">
            <v>5186.16</v>
          </cell>
          <cell r="G2920">
            <v>0</v>
          </cell>
          <cell r="H2920">
            <v>7161.42</v>
          </cell>
          <cell r="I2920" t="str">
            <v>2020.10.27</v>
          </cell>
          <cell r="J2920" t="str">
            <v>96</v>
          </cell>
          <cell r="K2920" t="str">
            <v>烟嘧装置（合成一车间）</v>
          </cell>
          <cell r="L2920" t="str">
            <v>肥东合成分厂</v>
          </cell>
          <cell r="M2920" t="str">
            <v>肥东合成一车间</v>
          </cell>
          <cell r="N2920" t="str">
            <v>江苏恒丰伟业玻璃钢有限公司</v>
          </cell>
          <cell r="O2920" t="str">
            <v>0.00</v>
          </cell>
          <cell r="P2920" t="str">
            <v>1,358.28</v>
          </cell>
          <cell r="Q2920" t="str">
            <v>493.90</v>
          </cell>
          <cell r="R2920" t="str">
            <v>50</v>
          </cell>
          <cell r="S2920" t="str">
            <v>平均年限法(一)</v>
          </cell>
          <cell r="T2920" t="str">
            <v>在用</v>
          </cell>
          <cell r="U2920" t="str">
            <v>在建工程转入</v>
          </cell>
          <cell r="V2920" t="str">
            <v>徐建红</v>
          </cell>
          <cell r="W2920" t="str">
            <v>2020.10.29</v>
          </cell>
          <cell r="X2920" t="str">
            <v>记--895</v>
          </cell>
          <cell r="Y2920" t="str">
            <v>中间体转原药（200吨烟嘧）技改项目</v>
          </cell>
        </row>
        <row r="2920">
          <cell r="AA2920" t="str">
            <v>0308</v>
          </cell>
        </row>
        <row r="2921">
          <cell r="B2921" t="str">
            <v>030800274</v>
          </cell>
          <cell r="C2921" t="str">
            <v>玻璃钢储槽（5M3）</v>
          </cell>
          <cell r="D2921" t="str">
            <v>5M3，DN1800*2000</v>
          </cell>
          <cell r="E2921">
            <v>12347.58</v>
          </cell>
          <cell r="F2921">
            <v>5186.16</v>
          </cell>
          <cell r="G2921">
            <v>0</v>
          </cell>
          <cell r="H2921">
            <v>7161.42</v>
          </cell>
          <cell r="I2921" t="str">
            <v>2020.10.27</v>
          </cell>
          <cell r="J2921" t="str">
            <v>96</v>
          </cell>
          <cell r="K2921" t="str">
            <v>烟嘧装置（合成一车间）</v>
          </cell>
          <cell r="L2921" t="str">
            <v>肥东合成分厂</v>
          </cell>
          <cell r="M2921" t="str">
            <v>肥东合成一车间</v>
          </cell>
          <cell r="N2921" t="str">
            <v>江苏恒丰伟业玻璃钢有限公司</v>
          </cell>
          <cell r="O2921" t="str">
            <v>0.00</v>
          </cell>
          <cell r="P2921" t="str">
            <v>1,358.28</v>
          </cell>
          <cell r="Q2921" t="str">
            <v>493.90</v>
          </cell>
          <cell r="R2921" t="str">
            <v>50</v>
          </cell>
          <cell r="S2921" t="str">
            <v>平均年限法(一)</v>
          </cell>
          <cell r="T2921" t="str">
            <v>在用</v>
          </cell>
          <cell r="U2921" t="str">
            <v>在建工程转入</v>
          </cell>
          <cell r="V2921" t="str">
            <v>徐建红</v>
          </cell>
          <cell r="W2921" t="str">
            <v>2020.10.29</v>
          </cell>
          <cell r="X2921" t="str">
            <v>记--895</v>
          </cell>
          <cell r="Y2921" t="str">
            <v>中间体转原药（200吨烟嘧）技改项目</v>
          </cell>
        </row>
        <row r="2921">
          <cell r="AA2921" t="str">
            <v>0308</v>
          </cell>
        </row>
        <row r="2922">
          <cell r="B2922" t="str">
            <v>030800275</v>
          </cell>
          <cell r="C2922" t="str">
            <v>玻璃钢储槽（5M3）</v>
          </cell>
          <cell r="D2922" t="str">
            <v>5M3，DN1800*2000</v>
          </cell>
          <cell r="E2922">
            <v>12347.58</v>
          </cell>
          <cell r="F2922">
            <v>6174</v>
          </cell>
          <cell r="G2922">
            <v>6173.58</v>
          </cell>
          <cell r="H2922">
            <v>0</v>
          </cell>
          <cell r="I2922" t="str">
            <v>2020.10.27</v>
          </cell>
          <cell r="J2922" t="str">
            <v>96</v>
          </cell>
          <cell r="K2922" t="str">
            <v>烟嘧装置（合成一车间）</v>
          </cell>
          <cell r="L2922" t="str">
            <v>肥东合成分厂</v>
          </cell>
          <cell r="M2922" t="str">
            <v>肥东合成一车间</v>
          </cell>
          <cell r="N2922" t="str">
            <v>江苏恒丰伟业玻璃钢有限公司</v>
          </cell>
          <cell r="O2922" t="str">
            <v>123.48</v>
          </cell>
          <cell r="P2922" t="str">
            <v>1,481.76</v>
          </cell>
          <cell r="Q2922" t="str">
            <v>493.90</v>
          </cell>
          <cell r="R2922" t="str">
            <v>50</v>
          </cell>
          <cell r="S2922" t="str">
            <v>平均年限法(一)</v>
          </cell>
          <cell r="T2922" t="str">
            <v>在用</v>
          </cell>
          <cell r="U2922" t="str">
            <v>在建工程转入</v>
          </cell>
          <cell r="V2922" t="str">
            <v>徐建红</v>
          </cell>
          <cell r="W2922" t="str">
            <v>2020.10.29</v>
          </cell>
          <cell r="X2922" t="str">
            <v>记--895</v>
          </cell>
          <cell r="Y2922" t="str">
            <v>中间体转原药（200吨烟嘧）技改项目</v>
          </cell>
        </row>
        <row r="2922">
          <cell r="AA2922" t="str">
            <v>0308</v>
          </cell>
        </row>
        <row r="2923">
          <cell r="B2923" t="str">
            <v>030800276</v>
          </cell>
          <cell r="C2923" t="str">
            <v>玻璃钢储槽（5M3）</v>
          </cell>
          <cell r="D2923" t="str">
            <v>5M3，DN1800*2000</v>
          </cell>
          <cell r="E2923">
            <v>12347.58</v>
          </cell>
          <cell r="F2923">
            <v>6174</v>
          </cell>
          <cell r="G2923">
            <v>6173.58</v>
          </cell>
          <cell r="H2923">
            <v>0</v>
          </cell>
          <cell r="I2923" t="str">
            <v>2020.10.27</v>
          </cell>
          <cell r="J2923" t="str">
            <v>96</v>
          </cell>
          <cell r="K2923" t="str">
            <v>烟嘧装置（合成一车间）</v>
          </cell>
          <cell r="L2923" t="str">
            <v>肥东合成分厂</v>
          </cell>
          <cell r="M2923" t="str">
            <v>肥东合成一车间</v>
          </cell>
          <cell r="N2923" t="str">
            <v>江苏恒丰伟业玻璃钢有限公司</v>
          </cell>
          <cell r="O2923" t="str">
            <v>123.48</v>
          </cell>
          <cell r="P2923" t="str">
            <v>1,481.76</v>
          </cell>
          <cell r="Q2923" t="str">
            <v>493.90</v>
          </cell>
          <cell r="R2923" t="str">
            <v>50</v>
          </cell>
          <cell r="S2923" t="str">
            <v>平均年限法(一)</v>
          </cell>
          <cell r="T2923" t="str">
            <v>在用</v>
          </cell>
          <cell r="U2923" t="str">
            <v>在建工程转入</v>
          </cell>
          <cell r="V2923" t="str">
            <v>徐建红</v>
          </cell>
          <cell r="W2923" t="str">
            <v>2020.10.29</v>
          </cell>
          <cell r="X2923" t="str">
            <v>记--895</v>
          </cell>
          <cell r="Y2923" t="str">
            <v>中间体转原药（200吨烟嘧）技改项目</v>
          </cell>
        </row>
        <row r="2923">
          <cell r="AA2923" t="str">
            <v>0308</v>
          </cell>
        </row>
        <row r="2924">
          <cell r="B2924" t="str">
            <v>030800277</v>
          </cell>
          <cell r="C2924" t="str">
            <v>玻璃钢储槽（20M3）</v>
          </cell>
          <cell r="D2924" t="str">
            <v>20M3，DN2600*3600</v>
          </cell>
          <cell r="E2924">
            <v>38068.97</v>
          </cell>
          <cell r="F2924">
            <v>19034.5</v>
          </cell>
          <cell r="G2924">
            <v>19034.47</v>
          </cell>
          <cell r="H2924">
            <v>0</v>
          </cell>
          <cell r="I2924" t="str">
            <v>2020.10.27</v>
          </cell>
          <cell r="J2924" t="str">
            <v>96</v>
          </cell>
          <cell r="K2924" t="str">
            <v>烟嘧装置（合成一车间）</v>
          </cell>
          <cell r="L2924" t="str">
            <v>肥东合成分厂</v>
          </cell>
          <cell r="M2924" t="str">
            <v>肥东合成一车间</v>
          </cell>
          <cell r="N2924" t="str">
            <v>江苏恒丰伟业玻璃钢有限公司</v>
          </cell>
          <cell r="O2924" t="str">
            <v>380.69</v>
          </cell>
          <cell r="P2924" t="str">
            <v>4,568.28</v>
          </cell>
          <cell r="Q2924" t="str">
            <v>1,522.76</v>
          </cell>
          <cell r="R2924" t="str">
            <v>50</v>
          </cell>
          <cell r="S2924" t="str">
            <v>平均年限法(一)</v>
          </cell>
          <cell r="T2924" t="str">
            <v>在用</v>
          </cell>
          <cell r="U2924" t="str">
            <v>在建工程转入</v>
          </cell>
          <cell r="V2924" t="str">
            <v>徐建红</v>
          </cell>
          <cell r="W2924" t="str">
            <v>2020.10.29</v>
          </cell>
          <cell r="X2924" t="str">
            <v>记--895</v>
          </cell>
          <cell r="Y2924" t="str">
            <v>中间体转原药（200吨烟嘧）技改项目</v>
          </cell>
        </row>
        <row r="2924">
          <cell r="AA2924" t="str">
            <v>0308</v>
          </cell>
        </row>
        <row r="2925">
          <cell r="B2925" t="str">
            <v>030800278</v>
          </cell>
          <cell r="C2925" t="str">
            <v>不锈钢闭式反应釜</v>
          </cell>
          <cell r="D2925" t="str">
            <v>F2000L，材质316L，夹套材质Q345R</v>
          </cell>
          <cell r="E2925">
            <v>66810.34</v>
          </cell>
          <cell r="F2925">
            <v>33405</v>
          </cell>
          <cell r="G2925">
            <v>33405.34</v>
          </cell>
          <cell r="H2925">
            <v>0</v>
          </cell>
          <cell r="I2925" t="str">
            <v>2020.10.27</v>
          </cell>
          <cell r="J2925" t="str">
            <v>96</v>
          </cell>
          <cell r="K2925" t="str">
            <v>烟嘧装置（合成一车间）</v>
          </cell>
          <cell r="L2925" t="str">
            <v>肥东合成分厂</v>
          </cell>
          <cell r="M2925" t="str">
            <v>肥东合成一车间</v>
          </cell>
          <cell r="N2925" t="str">
            <v>江苏扬阳化工设备制造有限公司</v>
          </cell>
          <cell r="O2925" t="str">
            <v>668.10</v>
          </cell>
          <cell r="P2925" t="str">
            <v>8,017.20</v>
          </cell>
          <cell r="Q2925" t="str">
            <v>2,672.41</v>
          </cell>
          <cell r="R2925" t="str">
            <v>50</v>
          </cell>
          <cell r="S2925" t="str">
            <v>平均年限法(一)</v>
          </cell>
          <cell r="T2925" t="str">
            <v>在用</v>
          </cell>
          <cell r="U2925" t="str">
            <v>在建工程转入</v>
          </cell>
          <cell r="V2925" t="str">
            <v>徐建红</v>
          </cell>
          <cell r="W2925" t="str">
            <v>2020.10.29</v>
          </cell>
          <cell r="X2925" t="str">
            <v>记--895</v>
          </cell>
          <cell r="Y2925" t="str">
            <v>中间体转原药（200吨烟嘧）技改项目</v>
          </cell>
        </row>
        <row r="2925">
          <cell r="AA2925" t="str">
            <v>0308</v>
          </cell>
        </row>
        <row r="2926">
          <cell r="B2926" t="str">
            <v>030800279</v>
          </cell>
          <cell r="C2926" t="str">
            <v>不锈钢高压釜</v>
          </cell>
          <cell r="D2926" t="str">
            <v>F2000L，材质S31603/Q345R</v>
          </cell>
          <cell r="E2926">
            <v>100000</v>
          </cell>
          <cell r="F2926">
            <v>50000</v>
          </cell>
          <cell r="G2926">
            <v>50000</v>
          </cell>
          <cell r="H2926">
            <v>0</v>
          </cell>
          <cell r="I2926" t="str">
            <v>2020.10.27</v>
          </cell>
          <cell r="J2926" t="str">
            <v>96</v>
          </cell>
          <cell r="K2926" t="str">
            <v>烟嘧装置（合成一车间）</v>
          </cell>
          <cell r="L2926" t="str">
            <v>肥东合成分厂</v>
          </cell>
          <cell r="M2926" t="str">
            <v>肥东合成一车间</v>
          </cell>
          <cell r="N2926" t="str">
            <v>江阴市化工设备厂</v>
          </cell>
          <cell r="O2926" t="str">
            <v>1,000.00</v>
          </cell>
          <cell r="P2926" t="str">
            <v>12,000.00</v>
          </cell>
          <cell r="Q2926" t="str">
            <v>4,000.00</v>
          </cell>
          <cell r="R2926" t="str">
            <v>50</v>
          </cell>
          <cell r="S2926" t="str">
            <v>平均年限法(一)</v>
          </cell>
          <cell r="T2926" t="str">
            <v>在用</v>
          </cell>
          <cell r="U2926" t="str">
            <v>在建工程转入</v>
          </cell>
          <cell r="V2926" t="str">
            <v>徐建红</v>
          </cell>
          <cell r="W2926" t="str">
            <v>2020.10.29</v>
          </cell>
          <cell r="X2926" t="str">
            <v>记--895</v>
          </cell>
          <cell r="Y2926" t="str">
            <v>中间体转原药（200吨烟嘧）技改项目</v>
          </cell>
        </row>
        <row r="2926">
          <cell r="AA2926" t="str">
            <v>0308</v>
          </cell>
        </row>
        <row r="2927">
          <cell r="B2927" t="str">
            <v>030800280</v>
          </cell>
          <cell r="C2927" t="str">
            <v>搪玻璃开式反应釜</v>
          </cell>
          <cell r="D2927" t="str">
            <v>F2000L</v>
          </cell>
          <cell r="E2927">
            <v>23215.52</v>
          </cell>
          <cell r="F2927">
            <v>11608</v>
          </cell>
          <cell r="G2927">
            <v>11607.52</v>
          </cell>
          <cell r="H2927">
            <v>0</v>
          </cell>
          <cell r="I2927" t="str">
            <v>2020.10.27</v>
          </cell>
          <cell r="J2927" t="str">
            <v>96</v>
          </cell>
          <cell r="K2927" t="str">
            <v>烟嘧装置（合成一车间）</v>
          </cell>
          <cell r="L2927" t="str">
            <v>肥东合成分厂</v>
          </cell>
          <cell r="M2927" t="str">
            <v>肥东合成一车间</v>
          </cell>
          <cell r="N2927" t="str">
            <v>江阴市化工设备厂</v>
          </cell>
          <cell r="O2927" t="str">
            <v>232.16</v>
          </cell>
          <cell r="P2927" t="str">
            <v>2,785.92</v>
          </cell>
          <cell r="Q2927" t="str">
            <v>928.62</v>
          </cell>
          <cell r="R2927" t="str">
            <v>50</v>
          </cell>
          <cell r="S2927" t="str">
            <v>平均年限法(一)</v>
          </cell>
          <cell r="T2927" t="str">
            <v>在用</v>
          </cell>
          <cell r="U2927" t="str">
            <v>在建工程转入</v>
          </cell>
          <cell r="V2927" t="str">
            <v>徐建红</v>
          </cell>
          <cell r="W2927" t="str">
            <v>2020.10.29</v>
          </cell>
          <cell r="X2927" t="str">
            <v>记--895</v>
          </cell>
          <cell r="Y2927" t="str">
            <v>中间体转原药（200吨烟嘧）技改项目</v>
          </cell>
        </row>
        <row r="2927">
          <cell r="AA2927" t="str">
            <v>0308</v>
          </cell>
        </row>
        <row r="2928">
          <cell r="B2928" t="str">
            <v>030800281</v>
          </cell>
          <cell r="C2928" t="str">
            <v>搪玻璃开式反应釜</v>
          </cell>
          <cell r="D2928" t="str">
            <v>F2000L</v>
          </cell>
          <cell r="E2928">
            <v>23215.52</v>
          </cell>
          <cell r="F2928">
            <v>11608</v>
          </cell>
          <cell r="G2928">
            <v>11607.52</v>
          </cell>
          <cell r="H2928">
            <v>0</v>
          </cell>
          <cell r="I2928" t="str">
            <v>2020.10.27</v>
          </cell>
          <cell r="J2928" t="str">
            <v>96</v>
          </cell>
          <cell r="K2928" t="str">
            <v>烟嘧装置（合成一车间）</v>
          </cell>
          <cell r="L2928" t="str">
            <v>肥东合成分厂</v>
          </cell>
          <cell r="M2928" t="str">
            <v>肥东合成一车间</v>
          </cell>
          <cell r="N2928" t="str">
            <v>江阴市化工设备厂</v>
          </cell>
          <cell r="O2928" t="str">
            <v>232.16</v>
          </cell>
          <cell r="P2928" t="str">
            <v>2,785.92</v>
          </cell>
          <cell r="Q2928" t="str">
            <v>928.62</v>
          </cell>
          <cell r="R2928" t="str">
            <v>50</v>
          </cell>
          <cell r="S2928" t="str">
            <v>平均年限法(一)</v>
          </cell>
          <cell r="T2928" t="str">
            <v>在用</v>
          </cell>
          <cell r="U2928" t="str">
            <v>在建工程转入</v>
          </cell>
          <cell r="V2928" t="str">
            <v>徐建红</v>
          </cell>
          <cell r="W2928" t="str">
            <v>2020.10.29</v>
          </cell>
          <cell r="X2928" t="str">
            <v>记--895</v>
          </cell>
          <cell r="Y2928" t="str">
            <v>中间体转原药（200吨烟嘧）技改项目</v>
          </cell>
        </row>
        <row r="2928">
          <cell r="AA2928" t="str">
            <v>0308</v>
          </cell>
        </row>
        <row r="2929">
          <cell r="B2929" t="str">
            <v>030800282</v>
          </cell>
          <cell r="C2929" t="str">
            <v>搪玻璃开式反应釜</v>
          </cell>
          <cell r="D2929" t="str">
            <v>F5000L</v>
          </cell>
          <cell r="E2929">
            <v>50862.07</v>
          </cell>
          <cell r="F2929">
            <v>25431</v>
          </cell>
          <cell r="G2929">
            <v>25431.07</v>
          </cell>
          <cell r="H2929">
            <v>0</v>
          </cell>
          <cell r="I2929" t="str">
            <v>2020.10.27</v>
          </cell>
          <cell r="J2929" t="str">
            <v>96</v>
          </cell>
          <cell r="K2929" t="str">
            <v>烟嘧装置（合成一车间）</v>
          </cell>
          <cell r="L2929" t="str">
            <v>肥东合成分厂</v>
          </cell>
          <cell r="M2929" t="str">
            <v>肥东合成一车间</v>
          </cell>
          <cell r="N2929" t="str">
            <v>江阴市化工设备厂</v>
          </cell>
          <cell r="O2929" t="str">
            <v>508.62</v>
          </cell>
          <cell r="P2929" t="str">
            <v>6,103.44</v>
          </cell>
          <cell r="Q2929" t="str">
            <v>2,034.48</v>
          </cell>
          <cell r="R2929" t="str">
            <v>50</v>
          </cell>
          <cell r="S2929" t="str">
            <v>平均年限法(一)</v>
          </cell>
          <cell r="T2929" t="str">
            <v>在用</v>
          </cell>
          <cell r="U2929" t="str">
            <v>在建工程转入</v>
          </cell>
          <cell r="V2929" t="str">
            <v>徐建红</v>
          </cell>
          <cell r="W2929" t="str">
            <v>2020.10.29</v>
          </cell>
          <cell r="X2929" t="str">
            <v>记--895</v>
          </cell>
          <cell r="Y2929" t="str">
            <v>中间体转原药（200吨烟嘧）技改项目</v>
          </cell>
        </row>
        <row r="2929">
          <cell r="AA2929" t="str">
            <v>0308</v>
          </cell>
        </row>
        <row r="2930">
          <cell r="B2930" t="str">
            <v>030800283</v>
          </cell>
          <cell r="C2930" t="str">
            <v>搪玻璃开式反应釜</v>
          </cell>
          <cell r="D2930" t="str">
            <v>F5000L</v>
          </cell>
          <cell r="E2930">
            <v>50862.07</v>
          </cell>
          <cell r="F2930">
            <v>25431</v>
          </cell>
          <cell r="G2930">
            <v>25431.07</v>
          </cell>
          <cell r="H2930">
            <v>0</v>
          </cell>
          <cell r="I2930" t="str">
            <v>2020.10.27</v>
          </cell>
          <cell r="J2930" t="str">
            <v>96</v>
          </cell>
          <cell r="K2930" t="str">
            <v>烟嘧装置（合成一车间）</v>
          </cell>
          <cell r="L2930" t="str">
            <v>肥东合成分厂</v>
          </cell>
          <cell r="M2930" t="str">
            <v>肥东合成一车间</v>
          </cell>
          <cell r="N2930" t="str">
            <v>江阴市化工设备厂</v>
          </cell>
          <cell r="O2930" t="str">
            <v>508.62</v>
          </cell>
          <cell r="P2930" t="str">
            <v>6,103.44</v>
          </cell>
          <cell r="Q2930" t="str">
            <v>2,034.48</v>
          </cell>
          <cell r="R2930" t="str">
            <v>50</v>
          </cell>
          <cell r="S2930" t="str">
            <v>平均年限法(一)</v>
          </cell>
          <cell r="T2930" t="str">
            <v>在用</v>
          </cell>
          <cell r="U2930" t="str">
            <v>在建工程转入</v>
          </cell>
          <cell r="V2930" t="str">
            <v>徐建红</v>
          </cell>
          <cell r="W2930" t="str">
            <v>2020.10.29</v>
          </cell>
          <cell r="X2930" t="str">
            <v>记--895</v>
          </cell>
          <cell r="Y2930" t="str">
            <v>中间体转原药（200吨烟嘧）技改项目</v>
          </cell>
        </row>
        <row r="2930">
          <cell r="AA2930" t="str">
            <v>0308</v>
          </cell>
        </row>
        <row r="2931">
          <cell r="B2931" t="str">
            <v>030800284</v>
          </cell>
          <cell r="C2931" t="str">
            <v>搪玻璃开式反应釜</v>
          </cell>
          <cell r="D2931" t="str">
            <v>F5000L</v>
          </cell>
          <cell r="E2931">
            <v>50862.07</v>
          </cell>
          <cell r="F2931">
            <v>25431</v>
          </cell>
          <cell r="G2931">
            <v>25431.07</v>
          </cell>
          <cell r="H2931">
            <v>0</v>
          </cell>
          <cell r="I2931" t="str">
            <v>2020.10.27</v>
          </cell>
          <cell r="J2931" t="str">
            <v>96</v>
          </cell>
          <cell r="K2931" t="str">
            <v>烟嘧装置（合成一车间）</v>
          </cell>
          <cell r="L2931" t="str">
            <v>肥东合成分厂</v>
          </cell>
          <cell r="M2931" t="str">
            <v>肥东合成一车间</v>
          </cell>
          <cell r="N2931" t="str">
            <v>江阴市化工设备厂</v>
          </cell>
          <cell r="O2931" t="str">
            <v>508.62</v>
          </cell>
          <cell r="P2931" t="str">
            <v>6,103.44</v>
          </cell>
          <cell r="Q2931" t="str">
            <v>2,034.48</v>
          </cell>
          <cell r="R2931" t="str">
            <v>50</v>
          </cell>
          <cell r="S2931" t="str">
            <v>平均年限法(一)</v>
          </cell>
          <cell r="T2931" t="str">
            <v>在用</v>
          </cell>
          <cell r="U2931" t="str">
            <v>在建工程转入</v>
          </cell>
          <cell r="V2931" t="str">
            <v>徐建红</v>
          </cell>
          <cell r="W2931" t="str">
            <v>2020.10.29</v>
          </cell>
          <cell r="X2931" t="str">
            <v>记--895</v>
          </cell>
          <cell r="Y2931" t="str">
            <v>中间体转原药（200吨烟嘧）技改项目</v>
          </cell>
        </row>
        <row r="2931">
          <cell r="AA2931" t="str">
            <v>0308</v>
          </cell>
        </row>
        <row r="2932">
          <cell r="B2932" t="str">
            <v>030800285</v>
          </cell>
          <cell r="C2932" t="str">
            <v>防爆减速机</v>
          </cell>
          <cell r="D2932" t="str">
            <v>机架BLB7.5-4-17-TB6，配套K5000L釜</v>
          </cell>
          <cell r="E2932">
            <v>4827.58</v>
          </cell>
          <cell r="F2932">
            <v>2414</v>
          </cell>
          <cell r="G2932">
            <v>2413.58</v>
          </cell>
          <cell r="H2932">
            <v>0</v>
          </cell>
          <cell r="I2932" t="str">
            <v>2020.10.27</v>
          </cell>
          <cell r="J2932" t="str">
            <v>96</v>
          </cell>
          <cell r="K2932" t="str">
            <v>烟嘧装置（合成一车间）</v>
          </cell>
          <cell r="L2932" t="str">
            <v>肥东合成分厂</v>
          </cell>
          <cell r="M2932" t="str">
            <v>肥东合成一车间</v>
          </cell>
          <cell r="N2932" t="str">
            <v>江阴市化工设备厂</v>
          </cell>
          <cell r="O2932" t="str">
            <v>48.28</v>
          </cell>
          <cell r="P2932" t="str">
            <v>579.36</v>
          </cell>
          <cell r="Q2932" t="str">
            <v>193.10</v>
          </cell>
          <cell r="R2932" t="str">
            <v>50</v>
          </cell>
          <cell r="S2932" t="str">
            <v>平均年限法(一)</v>
          </cell>
          <cell r="T2932" t="str">
            <v>在用</v>
          </cell>
          <cell r="U2932" t="str">
            <v>在建工程转入</v>
          </cell>
          <cell r="V2932" t="str">
            <v>徐建红</v>
          </cell>
          <cell r="W2932" t="str">
            <v>2020.10.29</v>
          </cell>
          <cell r="X2932" t="str">
            <v>记--895</v>
          </cell>
          <cell r="Y2932" t="str">
            <v>中间体转原药（200吨烟嘧）技改项目</v>
          </cell>
        </row>
        <row r="2932">
          <cell r="AA2932" t="str">
            <v>0308</v>
          </cell>
        </row>
        <row r="2933">
          <cell r="B2933" t="str">
            <v>030800286</v>
          </cell>
          <cell r="C2933" t="str">
            <v>螺旋板换热器</v>
          </cell>
          <cell r="D2933" t="str">
            <v>20㎡，材质304L</v>
          </cell>
          <cell r="E2933">
            <v>15517.24</v>
          </cell>
          <cell r="F2933">
            <v>7758.5</v>
          </cell>
          <cell r="G2933">
            <v>7758.74</v>
          </cell>
          <cell r="H2933">
            <v>0</v>
          </cell>
          <cell r="I2933" t="str">
            <v>2020.10.27</v>
          </cell>
          <cell r="J2933" t="str">
            <v>96</v>
          </cell>
          <cell r="K2933" t="str">
            <v>烟嘧装置（合成一车间）</v>
          </cell>
          <cell r="L2933" t="str">
            <v>肥东合成分厂</v>
          </cell>
          <cell r="M2933" t="str">
            <v>肥东合成一车间</v>
          </cell>
          <cell r="N2933" t="str">
            <v>南通源泉压力容器有限公司</v>
          </cell>
          <cell r="O2933" t="str">
            <v>155.17</v>
          </cell>
          <cell r="P2933" t="str">
            <v>1,862.04</v>
          </cell>
          <cell r="Q2933" t="str">
            <v>620.69</v>
          </cell>
          <cell r="R2933" t="str">
            <v>50</v>
          </cell>
          <cell r="S2933" t="str">
            <v>平均年限法(一)</v>
          </cell>
          <cell r="T2933" t="str">
            <v>在用</v>
          </cell>
          <cell r="U2933" t="str">
            <v>在建工程转入</v>
          </cell>
          <cell r="V2933" t="str">
            <v>徐建红</v>
          </cell>
          <cell r="W2933" t="str">
            <v>2020.10.29</v>
          </cell>
          <cell r="X2933" t="str">
            <v>记--895</v>
          </cell>
          <cell r="Y2933" t="str">
            <v>中间体转原药（200吨烟嘧）技改项目</v>
          </cell>
        </row>
        <row r="2933">
          <cell r="AA2933" t="str">
            <v>0308</v>
          </cell>
        </row>
        <row r="2934">
          <cell r="B2934" t="str">
            <v>030800288</v>
          </cell>
          <cell r="C2934" t="str">
            <v>正压DN400缓冲罐</v>
          </cell>
          <cell r="D2934" t="str">
            <v>100L</v>
          </cell>
          <cell r="E2934">
            <v>2758.62</v>
          </cell>
          <cell r="F2934">
            <v>1186.37</v>
          </cell>
          <cell r="G2934">
            <v>175.41</v>
          </cell>
          <cell r="H2934">
            <v>1396.84</v>
          </cell>
          <cell r="I2934" t="str">
            <v>2020.10.27</v>
          </cell>
          <cell r="J2934" t="str">
            <v>96</v>
          </cell>
          <cell r="K2934" t="str">
            <v>烟嘧装置（合成一车间）</v>
          </cell>
          <cell r="L2934" t="str">
            <v>肥东合成分厂</v>
          </cell>
          <cell r="M2934" t="str">
            <v>肥东合成一车间</v>
          </cell>
          <cell r="N2934" t="str">
            <v>南通源泉压力容器有限公司</v>
          </cell>
          <cell r="O2934" t="str">
            <v>27.59</v>
          </cell>
          <cell r="P2934" t="str">
            <v>331.08</v>
          </cell>
          <cell r="Q2934" t="str">
            <v>110.34</v>
          </cell>
          <cell r="R2934" t="str">
            <v>50</v>
          </cell>
          <cell r="S2934" t="str">
            <v>平均年限法(一)</v>
          </cell>
          <cell r="T2934" t="str">
            <v>在用</v>
          </cell>
          <cell r="U2934" t="str">
            <v>在建工程转入</v>
          </cell>
          <cell r="V2934" t="str">
            <v>徐建红</v>
          </cell>
          <cell r="W2934" t="str">
            <v>2020.10.29</v>
          </cell>
          <cell r="X2934" t="str">
            <v>记--895</v>
          </cell>
          <cell r="Y2934" t="str">
            <v>中间体转原药（200吨烟嘧）技改项目</v>
          </cell>
        </row>
        <row r="2934">
          <cell r="AA2934" t="str">
            <v>0308</v>
          </cell>
        </row>
        <row r="2935">
          <cell r="B2935" t="str">
            <v>030800289</v>
          </cell>
          <cell r="C2935" t="str">
            <v>正压DN400缓冲罐</v>
          </cell>
          <cell r="D2935" t="str">
            <v>100L</v>
          </cell>
          <cell r="E2935">
            <v>2758.62</v>
          </cell>
          <cell r="F2935">
            <v>1379.5</v>
          </cell>
          <cell r="G2935">
            <v>1379.12</v>
          </cell>
          <cell r="H2935">
            <v>0</v>
          </cell>
          <cell r="I2935" t="str">
            <v>2020.10.27</v>
          </cell>
          <cell r="J2935" t="str">
            <v>96</v>
          </cell>
          <cell r="K2935" t="str">
            <v>烟嘧装置（合成一车间）</v>
          </cell>
          <cell r="L2935" t="str">
            <v>肥东合成分厂</v>
          </cell>
          <cell r="M2935" t="str">
            <v>肥东合成一车间</v>
          </cell>
          <cell r="N2935" t="str">
            <v>南通源泉压力容器有限公司</v>
          </cell>
          <cell r="O2935" t="str">
            <v>27.59</v>
          </cell>
          <cell r="P2935" t="str">
            <v>331.08</v>
          </cell>
          <cell r="Q2935" t="str">
            <v>110.34</v>
          </cell>
          <cell r="R2935" t="str">
            <v>50</v>
          </cell>
          <cell r="S2935" t="str">
            <v>平均年限法(一)</v>
          </cell>
          <cell r="T2935" t="str">
            <v>在用</v>
          </cell>
          <cell r="U2935" t="str">
            <v>在建工程转入</v>
          </cell>
          <cell r="V2935" t="str">
            <v>徐建红</v>
          </cell>
          <cell r="W2935" t="str">
            <v>2020.10.29</v>
          </cell>
          <cell r="X2935" t="str">
            <v>记--895</v>
          </cell>
          <cell r="Y2935" t="str">
            <v>中间体转原药（200吨烟嘧）技改项目</v>
          </cell>
        </row>
        <row r="2935">
          <cell r="AA2935" t="str">
            <v>0308</v>
          </cell>
        </row>
        <row r="2936">
          <cell r="B2936" t="str">
            <v>030800290</v>
          </cell>
          <cell r="C2936" t="str">
            <v>正压DN400缓冲罐</v>
          </cell>
          <cell r="D2936" t="str">
            <v>100L</v>
          </cell>
          <cell r="E2936">
            <v>2758.62</v>
          </cell>
          <cell r="F2936">
            <v>1379.5</v>
          </cell>
          <cell r="G2936">
            <v>1379.12</v>
          </cell>
          <cell r="H2936">
            <v>0</v>
          </cell>
          <cell r="I2936" t="str">
            <v>2020.10.27</v>
          </cell>
          <cell r="J2936" t="str">
            <v>96</v>
          </cell>
          <cell r="K2936" t="str">
            <v>烟嘧装置（合成一车间）</v>
          </cell>
          <cell r="L2936" t="str">
            <v>肥东合成分厂</v>
          </cell>
          <cell r="M2936" t="str">
            <v>肥东合成一车间</v>
          </cell>
          <cell r="N2936" t="str">
            <v>南通源泉压力容器有限公司</v>
          </cell>
          <cell r="O2936" t="str">
            <v>27.59</v>
          </cell>
          <cell r="P2936" t="str">
            <v>331.08</v>
          </cell>
          <cell r="Q2936" t="str">
            <v>110.34</v>
          </cell>
          <cell r="R2936" t="str">
            <v>50</v>
          </cell>
          <cell r="S2936" t="str">
            <v>平均年限法(一)</v>
          </cell>
          <cell r="T2936" t="str">
            <v>在用</v>
          </cell>
          <cell r="U2936" t="str">
            <v>在建工程转入</v>
          </cell>
          <cell r="V2936" t="str">
            <v>徐建红</v>
          </cell>
          <cell r="W2936" t="str">
            <v>2020.10.29</v>
          </cell>
          <cell r="X2936" t="str">
            <v>记--895</v>
          </cell>
          <cell r="Y2936" t="str">
            <v>中间体转原药（200吨烟嘧）技改项目</v>
          </cell>
        </row>
        <row r="2936">
          <cell r="AA2936" t="str">
            <v>0308</v>
          </cell>
        </row>
        <row r="2937">
          <cell r="B2937" t="str">
            <v>030800291</v>
          </cell>
          <cell r="C2937" t="str">
            <v>正压DN400缓冲罐</v>
          </cell>
          <cell r="D2937" t="str">
            <v>100L</v>
          </cell>
          <cell r="E2937">
            <v>2758.62</v>
          </cell>
          <cell r="F2937">
            <v>1379.5</v>
          </cell>
          <cell r="G2937">
            <v>1379.12</v>
          </cell>
          <cell r="H2937">
            <v>0</v>
          </cell>
          <cell r="I2937" t="str">
            <v>2020.10.27</v>
          </cell>
          <cell r="J2937" t="str">
            <v>96</v>
          </cell>
          <cell r="K2937" t="str">
            <v>烟嘧装置（合成一车间）</v>
          </cell>
          <cell r="L2937" t="str">
            <v>肥东合成分厂</v>
          </cell>
          <cell r="M2937" t="str">
            <v>肥东合成一车间</v>
          </cell>
          <cell r="N2937" t="str">
            <v>南通源泉压力容器有限公司</v>
          </cell>
          <cell r="O2937" t="str">
            <v>27.59</v>
          </cell>
          <cell r="P2937" t="str">
            <v>331.08</v>
          </cell>
          <cell r="Q2937" t="str">
            <v>110.34</v>
          </cell>
          <cell r="R2937" t="str">
            <v>50</v>
          </cell>
          <cell r="S2937" t="str">
            <v>平均年限法(一)</v>
          </cell>
          <cell r="T2937" t="str">
            <v>在用</v>
          </cell>
          <cell r="U2937" t="str">
            <v>在建工程转入</v>
          </cell>
          <cell r="V2937" t="str">
            <v>徐建红</v>
          </cell>
          <cell r="W2937" t="str">
            <v>2020.10.29</v>
          </cell>
          <cell r="X2937" t="str">
            <v>记--895</v>
          </cell>
          <cell r="Y2937" t="str">
            <v>中间体转原药（200吨烟嘧）技改项目</v>
          </cell>
        </row>
        <row r="2937">
          <cell r="AA2937" t="str">
            <v>0308</v>
          </cell>
        </row>
        <row r="2938">
          <cell r="B2938" t="str">
            <v>030800292</v>
          </cell>
          <cell r="C2938" t="str">
            <v>电子平台秤</v>
          </cell>
          <cell r="D2938" t="str">
            <v>SCS-3T，1.2*1.5M</v>
          </cell>
          <cell r="E2938">
            <v>8663.79</v>
          </cell>
          <cell r="F2938">
            <v>4332</v>
          </cell>
          <cell r="G2938">
            <v>4331.79</v>
          </cell>
          <cell r="H2938">
            <v>0</v>
          </cell>
          <cell r="I2938" t="str">
            <v>2020.10.27</v>
          </cell>
          <cell r="J2938" t="str">
            <v>96</v>
          </cell>
          <cell r="K2938" t="str">
            <v>烟嘧装置（合成一车间）</v>
          </cell>
          <cell r="L2938" t="str">
            <v>肥东合成分厂</v>
          </cell>
          <cell r="M2938" t="str">
            <v>肥东合成一车间</v>
          </cell>
          <cell r="N2938" t="str">
            <v>上海全扶实业有限公司</v>
          </cell>
          <cell r="O2938" t="str">
            <v>86.64</v>
          </cell>
          <cell r="P2938" t="str">
            <v>1,039.68</v>
          </cell>
          <cell r="Q2938" t="str">
            <v>346.55</v>
          </cell>
          <cell r="R2938" t="str">
            <v>50</v>
          </cell>
          <cell r="S2938" t="str">
            <v>平均年限法(一)</v>
          </cell>
          <cell r="T2938" t="str">
            <v>在用</v>
          </cell>
          <cell r="U2938" t="str">
            <v>在建工程转入</v>
          </cell>
          <cell r="V2938" t="str">
            <v>徐建红</v>
          </cell>
          <cell r="W2938" t="str">
            <v>2020.10.29</v>
          </cell>
          <cell r="X2938" t="str">
            <v>记--895</v>
          </cell>
          <cell r="Y2938" t="str">
            <v>中间体转原药（200吨烟嘧）技改项目</v>
          </cell>
        </row>
        <row r="2938">
          <cell r="AA2938" t="str">
            <v>0308</v>
          </cell>
        </row>
        <row r="2939">
          <cell r="B2939" t="str">
            <v>030800293</v>
          </cell>
          <cell r="C2939" t="str">
            <v>电子平台秤</v>
          </cell>
          <cell r="D2939" t="str">
            <v>SCS-3T，1.2*1.5M</v>
          </cell>
          <cell r="E2939">
            <v>8663.79</v>
          </cell>
          <cell r="F2939">
            <v>4332</v>
          </cell>
          <cell r="G2939">
            <v>4331.79</v>
          </cell>
          <cell r="H2939">
            <v>0</v>
          </cell>
          <cell r="I2939" t="str">
            <v>2020.10.27</v>
          </cell>
          <cell r="J2939" t="str">
            <v>96</v>
          </cell>
          <cell r="K2939" t="str">
            <v>烟嘧装置（合成一车间）</v>
          </cell>
          <cell r="L2939" t="str">
            <v>肥东合成分厂</v>
          </cell>
          <cell r="M2939" t="str">
            <v>肥东合成一车间</v>
          </cell>
          <cell r="N2939" t="str">
            <v>上海全扶实业有限公司</v>
          </cell>
          <cell r="O2939" t="str">
            <v>86.64</v>
          </cell>
          <cell r="P2939" t="str">
            <v>1,039.68</v>
          </cell>
          <cell r="Q2939" t="str">
            <v>346.55</v>
          </cell>
          <cell r="R2939" t="str">
            <v>50</v>
          </cell>
          <cell r="S2939" t="str">
            <v>平均年限法(一)</v>
          </cell>
          <cell r="T2939" t="str">
            <v>在用</v>
          </cell>
          <cell r="U2939" t="str">
            <v>在建工程转入</v>
          </cell>
          <cell r="V2939" t="str">
            <v>徐建红</v>
          </cell>
          <cell r="W2939" t="str">
            <v>2020.10.29</v>
          </cell>
          <cell r="X2939" t="str">
            <v>记--895</v>
          </cell>
          <cell r="Y2939" t="str">
            <v>中间体转原药（200吨烟嘧）技改项目</v>
          </cell>
        </row>
        <row r="2939">
          <cell r="AA2939" t="str">
            <v>0308</v>
          </cell>
        </row>
        <row r="2940">
          <cell r="B2940" t="str">
            <v>030800294</v>
          </cell>
          <cell r="C2940" t="str">
            <v>电子平台秤</v>
          </cell>
          <cell r="D2940" t="str">
            <v>SCS-3T，1.2*1.5M</v>
          </cell>
          <cell r="E2940">
            <v>8663.79</v>
          </cell>
          <cell r="F2940">
            <v>4332</v>
          </cell>
          <cell r="G2940">
            <v>4331.79</v>
          </cell>
          <cell r="H2940">
            <v>0</v>
          </cell>
          <cell r="I2940" t="str">
            <v>2020.10.27</v>
          </cell>
          <cell r="J2940" t="str">
            <v>96</v>
          </cell>
          <cell r="K2940" t="str">
            <v>烟嘧装置（合成一车间）</v>
          </cell>
          <cell r="L2940" t="str">
            <v>肥东合成分厂</v>
          </cell>
          <cell r="M2940" t="str">
            <v>肥东合成一车间</v>
          </cell>
          <cell r="N2940" t="str">
            <v>上海全扶实业有限公司</v>
          </cell>
          <cell r="O2940" t="str">
            <v>86.64</v>
          </cell>
          <cell r="P2940" t="str">
            <v>1,039.68</v>
          </cell>
          <cell r="Q2940" t="str">
            <v>346.55</v>
          </cell>
          <cell r="R2940" t="str">
            <v>50</v>
          </cell>
          <cell r="S2940" t="str">
            <v>平均年限法(一)</v>
          </cell>
          <cell r="T2940" t="str">
            <v>在用</v>
          </cell>
          <cell r="U2940" t="str">
            <v>在建工程转入</v>
          </cell>
          <cell r="V2940" t="str">
            <v>徐建红</v>
          </cell>
          <cell r="W2940" t="str">
            <v>2020.10.29</v>
          </cell>
          <cell r="X2940" t="str">
            <v>记--895</v>
          </cell>
          <cell r="Y2940" t="str">
            <v>中间体转原药（200吨烟嘧）技改项目</v>
          </cell>
        </row>
        <row r="2940">
          <cell r="AA2940" t="str">
            <v>0308</v>
          </cell>
        </row>
        <row r="2941">
          <cell r="B2941" t="str">
            <v>030800295</v>
          </cell>
          <cell r="C2941" t="str">
            <v>电子平台秤</v>
          </cell>
          <cell r="D2941" t="str">
            <v>SCS-3T，1.2*1.5M</v>
          </cell>
          <cell r="E2941">
            <v>8663.8</v>
          </cell>
          <cell r="F2941">
            <v>4332</v>
          </cell>
          <cell r="G2941">
            <v>4331.8</v>
          </cell>
          <cell r="H2941">
            <v>0</v>
          </cell>
          <cell r="I2941" t="str">
            <v>2020.10.27</v>
          </cell>
          <cell r="J2941" t="str">
            <v>96</v>
          </cell>
          <cell r="K2941" t="str">
            <v>烟嘧装置（合成一车间）</v>
          </cell>
          <cell r="L2941" t="str">
            <v>肥东合成分厂</v>
          </cell>
          <cell r="M2941" t="str">
            <v>肥东合成一车间</v>
          </cell>
          <cell r="N2941" t="str">
            <v>上海全扶实业有限公司</v>
          </cell>
          <cell r="O2941" t="str">
            <v>86.64</v>
          </cell>
          <cell r="P2941" t="str">
            <v>1,039.68</v>
          </cell>
          <cell r="Q2941" t="str">
            <v>346.55</v>
          </cell>
          <cell r="R2941" t="str">
            <v>50</v>
          </cell>
          <cell r="S2941" t="str">
            <v>平均年限法(一)</v>
          </cell>
          <cell r="T2941" t="str">
            <v>在用</v>
          </cell>
          <cell r="U2941" t="str">
            <v>在建工程转入</v>
          </cell>
          <cell r="V2941" t="str">
            <v>徐建红</v>
          </cell>
          <cell r="W2941" t="str">
            <v>2020.10.29</v>
          </cell>
          <cell r="X2941" t="str">
            <v>记--895</v>
          </cell>
          <cell r="Y2941" t="str">
            <v>中间体转原药（200吨烟嘧）技改项目</v>
          </cell>
        </row>
        <row r="2941">
          <cell r="AA2941" t="str">
            <v>0308</v>
          </cell>
        </row>
        <row r="2942">
          <cell r="B2942" t="str">
            <v>030800296</v>
          </cell>
          <cell r="C2942" t="str">
            <v>液氯汽化器</v>
          </cell>
          <cell r="D2942" t="str">
            <v>F=2.5㎡</v>
          </cell>
          <cell r="E2942">
            <v>10344.83</v>
          </cell>
          <cell r="F2942">
            <v>4344.9</v>
          </cell>
          <cell r="G2942">
            <v>203</v>
          </cell>
          <cell r="H2942">
            <v>5796.93</v>
          </cell>
          <cell r="I2942" t="str">
            <v>2020.10.27</v>
          </cell>
          <cell r="J2942" t="str">
            <v>96</v>
          </cell>
          <cell r="K2942" t="str">
            <v>烟嘧装置（合成一车间）</v>
          </cell>
          <cell r="L2942" t="str">
            <v>肥东合成分厂</v>
          </cell>
          <cell r="M2942" t="str">
            <v>肥东合成一车间</v>
          </cell>
          <cell r="N2942" t="str">
            <v>江苏新世纪民生化工设备有限公司</v>
          </cell>
          <cell r="O2942" t="str">
            <v>0.00</v>
          </cell>
          <cell r="P2942" t="str">
            <v>1,137.95</v>
          </cell>
          <cell r="Q2942" t="str">
            <v>413.79</v>
          </cell>
          <cell r="R2942" t="str">
            <v>50</v>
          </cell>
          <cell r="S2942" t="str">
            <v>平均年限法(一)</v>
          </cell>
          <cell r="T2942" t="str">
            <v>在用</v>
          </cell>
          <cell r="U2942" t="str">
            <v>在建工程转入</v>
          </cell>
          <cell r="V2942" t="str">
            <v>徐建红</v>
          </cell>
          <cell r="W2942" t="str">
            <v>2020.10.29</v>
          </cell>
          <cell r="X2942" t="str">
            <v>记--895</v>
          </cell>
          <cell r="Y2942" t="str">
            <v>中间体转原药（200吨烟嘧）技改项目</v>
          </cell>
        </row>
        <row r="2942">
          <cell r="AA2942" t="str">
            <v>0308</v>
          </cell>
        </row>
        <row r="2943">
          <cell r="B2943" t="str">
            <v>030800297</v>
          </cell>
          <cell r="C2943" t="str">
            <v>液氯汽化器</v>
          </cell>
          <cell r="D2943" t="str">
            <v>F=2.5㎡</v>
          </cell>
          <cell r="E2943">
            <v>10344.83</v>
          </cell>
          <cell r="F2943">
            <v>4344.9</v>
          </cell>
          <cell r="G2943">
            <v>203</v>
          </cell>
          <cell r="H2943">
            <v>5796.93</v>
          </cell>
          <cell r="I2943" t="str">
            <v>2020.10.27</v>
          </cell>
          <cell r="J2943" t="str">
            <v>96</v>
          </cell>
          <cell r="K2943" t="str">
            <v>烟嘧装置（合成一车间）</v>
          </cell>
          <cell r="L2943" t="str">
            <v>肥东合成分厂</v>
          </cell>
          <cell r="M2943" t="str">
            <v>肥东合成一车间</v>
          </cell>
          <cell r="N2943" t="str">
            <v>江苏新世纪民生化工设备有限公司</v>
          </cell>
          <cell r="O2943" t="str">
            <v>0.00</v>
          </cell>
          <cell r="P2943" t="str">
            <v>1,137.95</v>
          </cell>
          <cell r="Q2943" t="str">
            <v>413.79</v>
          </cell>
          <cell r="R2943" t="str">
            <v>50</v>
          </cell>
          <cell r="S2943" t="str">
            <v>平均年限法(一)</v>
          </cell>
          <cell r="T2943" t="str">
            <v>在用</v>
          </cell>
          <cell r="U2943" t="str">
            <v>在建工程转入</v>
          </cell>
          <cell r="V2943" t="str">
            <v>徐建红</v>
          </cell>
          <cell r="W2943" t="str">
            <v>2020.10.29</v>
          </cell>
          <cell r="X2943" t="str">
            <v>记--895</v>
          </cell>
          <cell r="Y2943" t="str">
            <v>中间体转原药（200吨烟嘧）技改项目</v>
          </cell>
        </row>
        <row r="2943">
          <cell r="AA2943" t="str">
            <v>0308</v>
          </cell>
        </row>
        <row r="2944">
          <cell r="B2944" t="str">
            <v>030800298</v>
          </cell>
          <cell r="C2944" t="str">
            <v>液氯汽化器</v>
          </cell>
          <cell r="D2944" t="str">
            <v>F=2.5㎡</v>
          </cell>
          <cell r="E2944">
            <v>10344.83</v>
          </cell>
          <cell r="F2944">
            <v>5172.5</v>
          </cell>
          <cell r="G2944">
            <v>5172.33</v>
          </cell>
          <cell r="H2944">
            <v>0</v>
          </cell>
          <cell r="I2944" t="str">
            <v>2020.10.27</v>
          </cell>
          <cell r="J2944" t="str">
            <v>96</v>
          </cell>
          <cell r="K2944" t="str">
            <v>烟嘧装置（合成一车间）</v>
          </cell>
          <cell r="L2944" t="str">
            <v>肥东合成分厂</v>
          </cell>
          <cell r="M2944" t="str">
            <v>肥东合成一车间</v>
          </cell>
          <cell r="N2944" t="str">
            <v>江苏新世纪民生化工设备有限公司</v>
          </cell>
          <cell r="O2944" t="str">
            <v>103.45</v>
          </cell>
          <cell r="P2944" t="str">
            <v>1,241.40</v>
          </cell>
          <cell r="Q2944" t="str">
            <v>413.79</v>
          </cell>
          <cell r="R2944" t="str">
            <v>50</v>
          </cell>
          <cell r="S2944" t="str">
            <v>平均年限法(一)</v>
          </cell>
          <cell r="T2944" t="str">
            <v>在用</v>
          </cell>
          <cell r="U2944" t="str">
            <v>在建工程转入</v>
          </cell>
          <cell r="V2944" t="str">
            <v>徐建红</v>
          </cell>
          <cell r="W2944" t="str">
            <v>2020.10.29</v>
          </cell>
          <cell r="X2944" t="str">
            <v>记--895</v>
          </cell>
          <cell r="Y2944" t="str">
            <v>中间体转原药（200吨烟嘧）技改项目</v>
          </cell>
        </row>
        <row r="2944">
          <cell r="AA2944" t="str">
            <v>0308</v>
          </cell>
        </row>
        <row r="2945">
          <cell r="B2945" t="str">
            <v>030800299</v>
          </cell>
          <cell r="C2945" t="str">
            <v>一甲胺汽化器</v>
          </cell>
          <cell r="D2945" t="str">
            <v>F=2.5㎡</v>
          </cell>
          <cell r="E2945">
            <v>10344.82</v>
          </cell>
          <cell r="F2945">
            <v>5172.5</v>
          </cell>
          <cell r="G2945">
            <v>5172.32</v>
          </cell>
          <cell r="H2945">
            <v>0</v>
          </cell>
          <cell r="I2945" t="str">
            <v>2020.10.27</v>
          </cell>
          <cell r="J2945" t="str">
            <v>96</v>
          </cell>
          <cell r="K2945" t="str">
            <v>烟嘧装置（合成一车间）</v>
          </cell>
          <cell r="L2945" t="str">
            <v>肥东合成分厂</v>
          </cell>
          <cell r="M2945" t="str">
            <v>肥东合成一车间</v>
          </cell>
          <cell r="N2945" t="str">
            <v>江苏新世纪民生化工设备有限公司</v>
          </cell>
          <cell r="O2945" t="str">
            <v>103.45</v>
          </cell>
          <cell r="P2945" t="str">
            <v>1,241.40</v>
          </cell>
          <cell r="Q2945" t="str">
            <v>413.79</v>
          </cell>
          <cell r="R2945" t="str">
            <v>50</v>
          </cell>
          <cell r="S2945" t="str">
            <v>平均年限法(一)</v>
          </cell>
          <cell r="T2945" t="str">
            <v>在用</v>
          </cell>
          <cell r="U2945" t="str">
            <v>在建工程转入</v>
          </cell>
          <cell r="V2945" t="str">
            <v>徐建红</v>
          </cell>
          <cell r="W2945" t="str">
            <v>2020.10.29</v>
          </cell>
          <cell r="X2945" t="str">
            <v>记--895</v>
          </cell>
          <cell r="Y2945" t="str">
            <v>中间体转原药（200吨烟嘧）技改项目</v>
          </cell>
        </row>
        <row r="2945">
          <cell r="AA2945" t="str">
            <v>0308</v>
          </cell>
        </row>
        <row r="2946">
          <cell r="B2946" t="str">
            <v>030800300</v>
          </cell>
          <cell r="C2946" t="str">
            <v>防爆电动葫芦</v>
          </cell>
          <cell r="D2946" t="str">
            <v>BCD2T*18M</v>
          </cell>
          <cell r="E2946">
            <v>7155.17</v>
          </cell>
          <cell r="F2946">
            <v>3577.5</v>
          </cell>
          <cell r="G2946">
            <v>3287.6</v>
          </cell>
          <cell r="H2946">
            <v>290.07</v>
          </cell>
          <cell r="I2946" t="str">
            <v>2020.10.27</v>
          </cell>
          <cell r="J2946" t="str">
            <v>96</v>
          </cell>
          <cell r="K2946" t="str">
            <v>烟嘧装置（合成一车间）</v>
          </cell>
          <cell r="L2946" t="str">
            <v>肥东合成分厂</v>
          </cell>
          <cell r="M2946" t="str">
            <v>肥东合成一车间</v>
          </cell>
          <cell r="N2946" t="str">
            <v>合肥南华机电设备有限公司</v>
          </cell>
          <cell r="O2946" t="str">
            <v>71.55</v>
          </cell>
          <cell r="P2946" t="str">
            <v>858.60</v>
          </cell>
          <cell r="Q2946" t="str">
            <v>286.21</v>
          </cell>
          <cell r="R2946" t="str">
            <v>50</v>
          </cell>
          <cell r="S2946" t="str">
            <v>平均年限法(一)</v>
          </cell>
          <cell r="T2946" t="str">
            <v>在用</v>
          </cell>
          <cell r="U2946" t="str">
            <v>在建工程转入</v>
          </cell>
          <cell r="V2946" t="str">
            <v>徐建红</v>
          </cell>
          <cell r="W2946" t="str">
            <v>2020.10.29</v>
          </cell>
          <cell r="X2946" t="str">
            <v>记--895</v>
          </cell>
          <cell r="Y2946" t="str">
            <v>中间体转原药（200吨烟嘧）技改项目</v>
          </cell>
        </row>
        <row r="2946">
          <cell r="AA2946" t="str">
            <v>0308</v>
          </cell>
        </row>
        <row r="2947">
          <cell r="B2947" t="str">
            <v>030800301</v>
          </cell>
          <cell r="C2947" t="str">
            <v>防爆电动葫芦</v>
          </cell>
          <cell r="D2947" t="str">
            <v>BCD2T*18M</v>
          </cell>
          <cell r="E2947">
            <v>7155.17</v>
          </cell>
          <cell r="F2947">
            <v>3577.5</v>
          </cell>
          <cell r="G2947">
            <v>3287.6</v>
          </cell>
          <cell r="H2947">
            <v>290.07</v>
          </cell>
          <cell r="I2947" t="str">
            <v>2020.10.27</v>
          </cell>
          <cell r="J2947" t="str">
            <v>96</v>
          </cell>
          <cell r="K2947" t="str">
            <v>烟嘧装置（合成一车间）</v>
          </cell>
          <cell r="L2947" t="str">
            <v>肥东合成分厂</v>
          </cell>
          <cell r="M2947" t="str">
            <v>肥东合成一车间</v>
          </cell>
          <cell r="N2947" t="str">
            <v>合肥南华机电设备有限公司</v>
          </cell>
          <cell r="O2947" t="str">
            <v>71.55</v>
          </cell>
          <cell r="P2947" t="str">
            <v>858.60</v>
          </cell>
          <cell r="Q2947" t="str">
            <v>286.21</v>
          </cell>
          <cell r="R2947" t="str">
            <v>50</v>
          </cell>
          <cell r="S2947" t="str">
            <v>平均年限法(一)</v>
          </cell>
          <cell r="T2947" t="str">
            <v>在用</v>
          </cell>
          <cell r="U2947" t="str">
            <v>在建工程转入</v>
          </cell>
          <cell r="V2947" t="str">
            <v>徐建红</v>
          </cell>
          <cell r="W2947" t="str">
            <v>2020.10.29</v>
          </cell>
          <cell r="X2947" t="str">
            <v>记--895</v>
          </cell>
          <cell r="Y2947" t="str">
            <v>中间体转原药（200吨烟嘧）技改项目</v>
          </cell>
        </row>
        <row r="2947">
          <cell r="AA2947" t="str">
            <v>0308</v>
          </cell>
        </row>
        <row r="2948">
          <cell r="B2948" t="str">
            <v>030800302</v>
          </cell>
          <cell r="C2948" t="str">
            <v>搪玻璃储罐</v>
          </cell>
          <cell r="D2948" t="str">
            <v>F2000L</v>
          </cell>
          <cell r="E2948">
            <v>17256.64</v>
          </cell>
          <cell r="F2948">
            <v>8628.5</v>
          </cell>
          <cell r="G2948">
            <v>8628.14</v>
          </cell>
          <cell r="H2948">
            <v>0</v>
          </cell>
          <cell r="I2948" t="str">
            <v>2020.10.27</v>
          </cell>
          <cell r="J2948" t="str">
            <v>96</v>
          </cell>
          <cell r="K2948" t="str">
            <v>烟嘧装置（合成一车间）</v>
          </cell>
          <cell r="L2948" t="str">
            <v>肥东合成分厂</v>
          </cell>
          <cell r="M2948" t="str">
            <v>肥东合成一车间</v>
          </cell>
          <cell r="N2948" t="str">
            <v>临沂群业化工设备有限公司</v>
          </cell>
          <cell r="O2948" t="str">
            <v>172.57</v>
          </cell>
          <cell r="P2948" t="str">
            <v>2,070.84</v>
          </cell>
          <cell r="Q2948" t="str">
            <v>690.27</v>
          </cell>
          <cell r="R2948" t="str">
            <v>50</v>
          </cell>
          <cell r="S2948" t="str">
            <v>平均年限法(一)</v>
          </cell>
          <cell r="T2948" t="str">
            <v>在用</v>
          </cell>
          <cell r="U2948" t="str">
            <v>在建工程转入</v>
          </cell>
          <cell r="V2948" t="str">
            <v>徐建红</v>
          </cell>
          <cell r="W2948" t="str">
            <v>2020.10.29</v>
          </cell>
          <cell r="X2948" t="str">
            <v>记--895</v>
          </cell>
          <cell r="Y2948" t="str">
            <v>中间体转原药（200吨烟嘧）技改项目</v>
          </cell>
        </row>
        <row r="2948">
          <cell r="AA2948" t="str">
            <v>0308</v>
          </cell>
        </row>
        <row r="2949">
          <cell r="B2949" t="str">
            <v>030800303</v>
          </cell>
          <cell r="C2949" t="str">
            <v>不锈钢喷射泵</v>
          </cell>
          <cell r="D2949" t="str">
            <v>WVPB200-I，材质316L</v>
          </cell>
          <cell r="E2949">
            <v>4655.17</v>
          </cell>
          <cell r="F2949">
            <v>2327.5</v>
          </cell>
          <cell r="G2949">
            <v>2327.67</v>
          </cell>
          <cell r="H2949">
            <v>0</v>
          </cell>
          <cell r="I2949" t="str">
            <v>2020.10.27</v>
          </cell>
          <cell r="J2949" t="str">
            <v>96</v>
          </cell>
          <cell r="K2949" t="str">
            <v>烟嘧装置（合成一车间）</v>
          </cell>
          <cell r="L2949" t="str">
            <v>肥东合成分厂</v>
          </cell>
          <cell r="M2949" t="str">
            <v>肥东合成一车间</v>
          </cell>
          <cell r="N2949" t="str">
            <v>无锡长庆化工防腐设备有限公司</v>
          </cell>
          <cell r="O2949" t="str">
            <v>46.55</v>
          </cell>
          <cell r="P2949" t="str">
            <v>558.60</v>
          </cell>
          <cell r="Q2949" t="str">
            <v>186.21</v>
          </cell>
          <cell r="R2949" t="str">
            <v>50</v>
          </cell>
          <cell r="S2949" t="str">
            <v>平均年限法(一)</v>
          </cell>
          <cell r="T2949" t="str">
            <v>在用</v>
          </cell>
          <cell r="U2949" t="str">
            <v>在建工程转入</v>
          </cell>
          <cell r="V2949" t="str">
            <v>徐建红</v>
          </cell>
          <cell r="W2949" t="str">
            <v>2020.10.29</v>
          </cell>
          <cell r="X2949" t="str">
            <v>记--895</v>
          </cell>
          <cell r="Y2949" t="str">
            <v>中间体转原药（200吨烟嘧）技改项目</v>
          </cell>
        </row>
        <row r="2949">
          <cell r="AA2949" t="str">
            <v>0308</v>
          </cell>
        </row>
        <row r="2950">
          <cell r="B2950" t="str">
            <v>030800304</v>
          </cell>
          <cell r="C2950" t="str">
            <v>不锈钢喷射泵</v>
          </cell>
          <cell r="D2950" t="str">
            <v>WVPB200-I，材质316L</v>
          </cell>
          <cell r="E2950">
            <v>4655.17</v>
          </cell>
          <cell r="F2950">
            <v>2327.5</v>
          </cell>
          <cell r="G2950">
            <v>2327.67</v>
          </cell>
          <cell r="H2950">
            <v>0</v>
          </cell>
          <cell r="I2950" t="str">
            <v>2020.10.27</v>
          </cell>
          <cell r="J2950" t="str">
            <v>96</v>
          </cell>
          <cell r="K2950" t="str">
            <v>烟嘧装置（合成一车间）</v>
          </cell>
          <cell r="L2950" t="str">
            <v>肥东合成分厂</v>
          </cell>
          <cell r="M2950" t="str">
            <v>肥东合成一车间</v>
          </cell>
          <cell r="N2950" t="str">
            <v>无锡长庆化工防腐设备有限公司</v>
          </cell>
          <cell r="O2950" t="str">
            <v>46.55</v>
          </cell>
          <cell r="P2950" t="str">
            <v>558.60</v>
          </cell>
          <cell r="Q2950" t="str">
            <v>186.21</v>
          </cell>
          <cell r="R2950" t="str">
            <v>50</v>
          </cell>
          <cell r="S2950" t="str">
            <v>平均年限法(一)</v>
          </cell>
          <cell r="T2950" t="str">
            <v>在用</v>
          </cell>
          <cell r="U2950" t="str">
            <v>在建工程转入</v>
          </cell>
          <cell r="V2950" t="str">
            <v>徐建红</v>
          </cell>
          <cell r="W2950" t="str">
            <v>2020.10.29</v>
          </cell>
          <cell r="X2950" t="str">
            <v>记--895</v>
          </cell>
          <cell r="Y2950" t="str">
            <v>中间体转原药（200吨烟嘧）技改项目</v>
          </cell>
        </row>
        <row r="2950">
          <cell r="AA2950" t="str">
            <v>0308</v>
          </cell>
        </row>
        <row r="2951">
          <cell r="B2951" t="str">
            <v>030800305</v>
          </cell>
          <cell r="C2951" t="str">
            <v>喷射泵</v>
          </cell>
          <cell r="D2951" t="str">
            <v>WVPF200-I，材质F40碳钢内喷</v>
          </cell>
          <cell r="E2951">
            <v>4655.17</v>
          </cell>
          <cell r="F2951">
            <v>2327.5</v>
          </cell>
          <cell r="G2951">
            <v>2327.67</v>
          </cell>
          <cell r="H2951">
            <v>0</v>
          </cell>
          <cell r="I2951" t="str">
            <v>2020.10.27</v>
          </cell>
          <cell r="J2951" t="str">
            <v>96</v>
          </cell>
          <cell r="K2951" t="str">
            <v>烟嘧装置（合成一车间）</v>
          </cell>
          <cell r="L2951" t="str">
            <v>肥东合成分厂</v>
          </cell>
          <cell r="M2951" t="str">
            <v>肥东合成一车间</v>
          </cell>
          <cell r="N2951" t="str">
            <v>无锡长庆化工防腐设备有限公司</v>
          </cell>
          <cell r="O2951" t="str">
            <v>46.55</v>
          </cell>
          <cell r="P2951" t="str">
            <v>558.60</v>
          </cell>
          <cell r="Q2951" t="str">
            <v>186.21</v>
          </cell>
          <cell r="R2951" t="str">
            <v>50</v>
          </cell>
          <cell r="S2951" t="str">
            <v>平均年限法(一)</v>
          </cell>
          <cell r="T2951" t="str">
            <v>在用</v>
          </cell>
          <cell r="U2951" t="str">
            <v>在建工程转入</v>
          </cell>
          <cell r="V2951" t="str">
            <v>徐建红</v>
          </cell>
          <cell r="W2951" t="str">
            <v>2020.10.29</v>
          </cell>
          <cell r="X2951" t="str">
            <v>记--895</v>
          </cell>
          <cell r="Y2951" t="str">
            <v>中间体转原药（200吨烟嘧）技改项目</v>
          </cell>
        </row>
        <row r="2951">
          <cell r="AA2951" t="str">
            <v>0308</v>
          </cell>
        </row>
        <row r="2952">
          <cell r="B2952" t="str">
            <v>030800306</v>
          </cell>
          <cell r="C2952" t="str">
            <v>喷射泵</v>
          </cell>
          <cell r="D2952" t="str">
            <v>WVPF200-I，材质F40碳钢内喷</v>
          </cell>
          <cell r="E2952">
            <v>4655.17</v>
          </cell>
          <cell r="F2952">
            <v>2327.5</v>
          </cell>
          <cell r="G2952">
            <v>2327.67</v>
          </cell>
          <cell r="H2952">
            <v>0</v>
          </cell>
          <cell r="I2952" t="str">
            <v>2020.10.27</v>
          </cell>
          <cell r="J2952" t="str">
            <v>96</v>
          </cell>
          <cell r="K2952" t="str">
            <v>烟嘧装置（合成一车间）</v>
          </cell>
          <cell r="L2952" t="str">
            <v>肥东合成分厂</v>
          </cell>
          <cell r="M2952" t="str">
            <v>肥东合成一车间</v>
          </cell>
          <cell r="N2952" t="str">
            <v>无锡长庆化工防腐设备有限公司</v>
          </cell>
          <cell r="O2952" t="str">
            <v>46.55</v>
          </cell>
          <cell r="P2952" t="str">
            <v>558.60</v>
          </cell>
          <cell r="Q2952" t="str">
            <v>186.21</v>
          </cell>
          <cell r="R2952" t="str">
            <v>50</v>
          </cell>
          <cell r="S2952" t="str">
            <v>平均年限法(一)</v>
          </cell>
          <cell r="T2952" t="str">
            <v>在用</v>
          </cell>
          <cell r="U2952" t="str">
            <v>在建工程转入</v>
          </cell>
          <cell r="V2952" t="str">
            <v>徐建红</v>
          </cell>
          <cell r="W2952" t="str">
            <v>2020.10.29</v>
          </cell>
          <cell r="X2952" t="str">
            <v>记--895</v>
          </cell>
          <cell r="Y2952" t="str">
            <v>中间体转原药（200吨烟嘧）技改项目</v>
          </cell>
        </row>
        <row r="2952">
          <cell r="AA2952" t="str">
            <v>0308</v>
          </cell>
        </row>
        <row r="2953">
          <cell r="B2953" t="str">
            <v>030800307</v>
          </cell>
          <cell r="C2953" t="str">
            <v>压滤机(嵌入式滤布)</v>
          </cell>
          <cell r="D2953" t="str">
            <v>X10AR25/800-UK</v>
          </cell>
          <cell r="E2953">
            <v>45689.66</v>
          </cell>
          <cell r="F2953">
            <v>22845</v>
          </cell>
          <cell r="G2953">
            <v>22844.66</v>
          </cell>
          <cell r="H2953">
            <v>0</v>
          </cell>
          <cell r="I2953" t="str">
            <v>2020.10.27</v>
          </cell>
          <cell r="J2953" t="str">
            <v>96</v>
          </cell>
          <cell r="K2953" t="str">
            <v>烟嘧装置（合成一车间）</v>
          </cell>
          <cell r="L2953" t="str">
            <v>肥东合成分厂</v>
          </cell>
          <cell r="M2953" t="str">
            <v>肥东合成一车间</v>
          </cell>
          <cell r="N2953" t="str">
            <v>杭州兴源环保设备有限公司</v>
          </cell>
          <cell r="O2953" t="str">
            <v>456.90</v>
          </cell>
          <cell r="P2953" t="str">
            <v>5,482.80</v>
          </cell>
          <cell r="Q2953" t="str">
            <v>1,827.59</v>
          </cell>
          <cell r="R2953" t="str">
            <v>50</v>
          </cell>
          <cell r="S2953" t="str">
            <v>平均年限法(一)</v>
          </cell>
          <cell r="T2953" t="str">
            <v>在用</v>
          </cell>
          <cell r="U2953" t="str">
            <v>在建工程转入</v>
          </cell>
          <cell r="V2953" t="str">
            <v>徐建红</v>
          </cell>
          <cell r="W2953" t="str">
            <v>2020.10.29</v>
          </cell>
          <cell r="X2953" t="str">
            <v>记--895</v>
          </cell>
          <cell r="Y2953" t="str">
            <v>中间体转原药（200吨烟嘧）技改项目</v>
          </cell>
        </row>
        <row r="2953">
          <cell r="AA2953" t="str">
            <v>0308</v>
          </cell>
        </row>
        <row r="2954">
          <cell r="B2954" t="str">
            <v>030800308</v>
          </cell>
          <cell r="C2954" t="str">
            <v>PP喷淋塔（定制白色）</v>
          </cell>
          <cell r="D2954" t="str">
            <v>￠1000*6000*12MM</v>
          </cell>
          <cell r="E2954">
            <v>10353.98</v>
          </cell>
          <cell r="F2954">
            <v>4348.68</v>
          </cell>
          <cell r="G2954">
            <v>225</v>
          </cell>
          <cell r="H2954">
            <v>5780.3</v>
          </cell>
          <cell r="I2954" t="str">
            <v>2020.10.27</v>
          </cell>
          <cell r="J2954" t="str">
            <v>96</v>
          </cell>
          <cell r="K2954" t="str">
            <v>烟嘧装置（合成一车间）</v>
          </cell>
          <cell r="L2954" t="str">
            <v>肥东合成分厂</v>
          </cell>
          <cell r="M2954" t="str">
            <v>肥东合成一车间</v>
          </cell>
          <cell r="N2954" t="str">
            <v>合肥广庆防腐设备有限公司</v>
          </cell>
          <cell r="O2954" t="str">
            <v>0.00</v>
          </cell>
          <cell r="P2954" t="str">
            <v>1,138.94</v>
          </cell>
          <cell r="Q2954" t="str">
            <v>414.16</v>
          </cell>
          <cell r="R2954" t="str">
            <v>50</v>
          </cell>
          <cell r="S2954" t="str">
            <v>平均年限法(一)</v>
          </cell>
          <cell r="T2954" t="str">
            <v>在用</v>
          </cell>
          <cell r="U2954" t="str">
            <v>在建工程转入</v>
          </cell>
          <cell r="V2954" t="str">
            <v>徐建红</v>
          </cell>
          <cell r="W2954" t="str">
            <v>2020.10.29</v>
          </cell>
          <cell r="X2954" t="str">
            <v>记--895</v>
          </cell>
          <cell r="Y2954" t="str">
            <v>中间体转原药（200吨烟嘧）技改项目</v>
          </cell>
        </row>
        <row r="2954">
          <cell r="AA2954" t="str">
            <v>0308</v>
          </cell>
        </row>
        <row r="2955">
          <cell r="B2955" t="str">
            <v>030800309</v>
          </cell>
          <cell r="C2955" t="str">
            <v>PP喷淋塔（碱吸收槽）</v>
          </cell>
          <cell r="D2955" t="str">
            <v>￠1800*1500 /600*4500MM</v>
          </cell>
          <cell r="E2955">
            <v>13539.82</v>
          </cell>
          <cell r="F2955">
            <v>6770</v>
          </cell>
          <cell r="G2955">
            <v>6769.82</v>
          </cell>
          <cell r="H2955">
            <v>0</v>
          </cell>
          <cell r="I2955" t="str">
            <v>2020.10.27</v>
          </cell>
          <cell r="J2955" t="str">
            <v>96</v>
          </cell>
          <cell r="K2955" t="str">
            <v>烟嘧装置（合成一车间）</v>
          </cell>
          <cell r="L2955" t="str">
            <v>肥东合成分厂</v>
          </cell>
          <cell r="M2955" t="str">
            <v>肥东合成一车间</v>
          </cell>
          <cell r="N2955" t="str">
            <v>合肥广庆防腐设备有限公司</v>
          </cell>
          <cell r="O2955" t="str">
            <v>135.40</v>
          </cell>
          <cell r="P2955" t="str">
            <v>1,624.80</v>
          </cell>
          <cell r="Q2955" t="str">
            <v>541.59</v>
          </cell>
          <cell r="R2955" t="str">
            <v>50</v>
          </cell>
          <cell r="S2955" t="str">
            <v>平均年限法(一)</v>
          </cell>
          <cell r="T2955" t="str">
            <v>在用</v>
          </cell>
          <cell r="U2955" t="str">
            <v>在建工程转入</v>
          </cell>
          <cell r="V2955" t="str">
            <v>徐建红</v>
          </cell>
          <cell r="W2955" t="str">
            <v>2020.10.29</v>
          </cell>
          <cell r="X2955" t="str">
            <v>记--895</v>
          </cell>
          <cell r="Y2955" t="str">
            <v>中间体转原药（200吨烟嘧）技改项目</v>
          </cell>
        </row>
        <row r="2955">
          <cell r="AA2955" t="str">
            <v>0308</v>
          </cell>
        </row>
        <row r="2956">
          <cell r="B2956" t="str">
            <v>030800310</v>
          </cell>
          <cell r="C2956" t="str">
            <v>PP喷淋塔（水吸收槽）</v>
          </cell>
          <cell r="D2956" t="str">
            <v>￠1500*1000 /500*5000MM</v>
          </cell>
          <cell r="E2956">
            <v>15752.21</v>
          </cell>
          <cell r="F2956">
            <v>7876</v>
          </cell>
          <cell r="G2956">
            <v>7876.21</v>
          </cell>
          <cell r="H2956">
            <v>0</v>
          </cell>
          <cell r="I2956" t="str">
            <v>2020.10.27</v>
          </cell>
          <cell r="J2956" t="str">
            <v>96</v>
          </cell>
          <cell r="K2956" t="str">
            <v>烟嘧装置（合成一车间）</v>
          </cell>
          <cell r="L2956" t="str">
            <v>肥东合成分厂</v>
          </cell>
          <cell r="M2956" t="str">
            <v>肥东合成一车间</v>
          </cell>
          <cell r="N2956" t="str">
            <v>合肥广庆防腐设备有限公司</v>
          </cell>
          <cell r="O2956" t="str">
            <v>157.52</v>
          </cell>
          <cell r="P2956" t="str">
            <v>1,890.24</v>
          </cell>
          <cell r="Q2956" t="str">
            <v>630.09</v>
          </cell>
          <cell r="R2956" t="str">
            <v>50</v>
          </cell>
          <cell r="S2956" t="str">
            <v>平均年限法(一)</v>
          </cell>
          <cell r="T2956" t="str">
            <v>在用</v>
          </cell>
          <cell r="U2956" t="str">
            <v>在建工程转入</v>
          </cell>
          <cell r="V2956" t="str">
            <v>徐建红</v>
          </cell>
          <cell r="W2956" t="str">
            <v>2020.10.29</v>
          </cell>
          <cell r="X2956" t="str">
            <v>记--895</v>
          </cell>
          <cell r="Y2956" t="str">
            <v>中间体转原药（200吨烟嘧）技改项目</v>
          </cell>
        </row>
        <row r="2956">
          <cell r="AA2956" t="str">
            <v>0308</v>
          </cell>
        </row>
        <row r="2957">
          <cell r="B2957" t="str">
            <v>030800311</v>
          </cell>
          <cell r="C2957" t="str">
            <v>PP喷淋塔（水吸收槽）</v>
          </cell>
          <cell r="D2957" t="str">
            <v>￠1500*1000 /500*5000MM</v>
          </cell>
          <cell r="E2957">
            <v>15752.21</v>
          </cell>
          <cell r="F2957">
            <v>7876</v>
          </cell>
          <cell r="G2957">
            <v>7876.21</v>
          </cell>
          <cell r="H2957">
            <v>0</v>
          </cell>
          <cell r="I2957" t="str">
            <v>2020.10.27</v>
          </cell>
          <cell r="J2957" t="str">
            <v>96</v>
          </cell>
          <cell r="K2957" t="str">
            <v>烟嘧装置（合成一车间）</v>
          </cell>
          <cell r="L2957" t="str">
            <v>肥东合成分厂</v>
          </cell>
          <cell r="M2957" t="str">
            <v>肥东合成一车间</v>
          </cell>
          <cell r="N2957" t="str">
            <v>合肥广庆防腐设备有限公司</v>
          </cell>
          <cell r="O2957" t="str">
            <v>157.52</v>
          </cell>
          <cell r="P2957" t="str">
            <v>1,890.24</v>
          </cell>
          <cell r="Q2957" t="str">
            <v>630.09</v>
          </cell>
          <cell r="R2957" t="str">
            <v>50</v>
          </cell>
          <cell r="S2957" t="str">
            <v>平均年限法(一)</v>
          </cell>
          <cell r="T2957" t="str">
            <v>在用</v>
          </cell>
          <cell r="U2957" t="str">
            <v>在建工程转入</v>
          </cell>
          <cell r="V2957" t="str">
            <v>徐建红</v>
          </cell>
          <cell r="W2957" t="str">
            <v>2020.10.29</v>
          </cell>
          <cell r="X2957" t="str">
            <v>记--895</v>
          </cell>
          <cell r="Y2957" t="str">
            <v>中间体转原药（200吨烟嘧）技改项目</v>
          </cell>
        </row>
        <row r="2957">
          <cell r="AA2957" t="str">
            <v>0308</v>
          </cell>
        </row>
        <row r="2958">
          <cell r="B2958" t="str">
            <v>030800312</v>
          </cell>
          <cell r="C2958" t="str">
            <v>化工离心泵</v>
          </cell>
          <cell r="D2958" t="str">
            <v>IH80-65-160，YB2/7.5KW</v>
          </cell>
          <cell r="E2958">
            <v>4837.07</v>
          </cell>
          <cell r="F2958">
            <v>2418.5</v>
          </cell>
          <cell r="G2958">
            <v>2418.57</v>
          </cell>
          <cell r="H2958">
            <v>0</v>
          </cell>
          <cell r="I2958" t="str">
            <v>2020.10.27</v>
          </cell>
          <cell r="J2958" t="str">
            <v>96</v>
          </cell>
          <cell r="K2958" t="str">
            <v>烟嘧装置（合成一车间）</v>
          </cell>
          <cell r="L2958" t="str">
            <v>肥东合成分厂</v>
          </cell>
          <cell r="M2958" t="str">
            <v>肥东合成一车间</v>
          </cell>
          <cell r="N2958" t="str">
            <v>合肥四联泵业有限公司</v>
          </cell>
          <cell r="O2958" t="str">
            <v>48.37</v>
          </cell>
          <cell r="P2958" t="str">
            <v>580.44</v>
          </cell>
          <cell r="Q2958" t="str">
            <v>193.48</v>
          </cell>
          <cell r="R2958" t="str">
            <v>50</v>
          </cell>
          <cell r="S2958" t="str">
            <v>平均年限法(一)</v>
          </cell>
          <cell r="T2958" t="str">
            <v>在用</v>
          </cell>
          <cell r="U2958" t="str">
            <v>在建工程转入</v>
          </cell>
          <cell r="V2958" t="str">
            <v>徐建红</v>
          </cell>
          <cell r="W2958" t="str">
            <v>2020.10.29</v>
          </cell>
          <cell r="X2958" t="str">
            <v>记--895</v>
          </cell>
          <cell r="Y2958" t="str">
            <v>中间体转原药（200吨烟嘧）技改项目</v>
          </cell>
        </row>
        <row r="2958">
          <cell r="AA2958" t="str">
            <v>0308</v>
          </cell>
        </row>
        <row r="2959">
          <cell r="B2959" t="str">
            <v>030800313</v>
          </cell>
          <cell r="C2959" t="str">
            <v>化工离心泵</v>
          </cell>
          <cell r="D2959" t="str">
            <v>IH80-65-160，YB2/7.5KW</v>
          </cell>
          <cell r="E2959">
            <v>4837.07</v>
          </cell>
          <cell r="F2959">
            <v>2418.5</v>
          </cell>
          <cell r="G2959">
            <v>2418.57</v>
          </cell>
          <cell r="H2959">
            <v>0</v>
          </cell>
          <cell r="I2959" t="str">
            <v>2020.10.27</v>
          </cell>
          <cell r="J2959" t="str">
            <v>96</v>
          </cell>
          <cell r="K2959" t="str">
            <v>烟嘧装置（合成一车间）</v>
          </cell>
          <cell r="L2959" t="str">
            <v>肥东合成分厂</v>
          </cell>
          <cell r="M2959" t="str">
            <v>肥东合成一车间</v>
          </cell>
          <cell r="N2959" t="str">
            <v>合肥四联泵业有限公司</v>
          </cell>
          <cell r="O2959" t="str">
            <v>48.37</v>
          </cell>
          <cell r="P2959" t="str">
            <v>580.44</v>
          </cell>
          <cell r="Q2959" t="str">
            <v>193.48</v>
          </cell>
          <cell r="R2959" t="str">
            <v>50</v>
          </cell>
          <cell r="S2959" t="str">
            <v>平均年限法(一)</v>
          </cell>
          <cell r="T2959" t="str">
            <v>在用</v>
          </cell>
          <cell r="U2959" t="str">
            <v>在建工程转入</v>
          </cell>
          <cell r="V2959" t="str">
            <v>徐建红</v>
          </cell>
          <cell r="W2959" t="str">
            <v>2020.10.29</v>
          </cell>
          <cell r="X2959" t="str">
            <v>记--895</v>
          </cell>
          <cell r="Y2959" t="str">
            <v>中间体转原药（200吨烟嘧）技改项目</v>
          </cell>
        </row>
        <row r="2959">
          <cell r="AA2959" t="str">
            <v>0308</v>
          </cell>
        </row>
        <row r="2960">
          <cell r="B2960" t="str">
            <v>030800314</v>
          </cell>
          <cell r="C2960" t="str">
            <v>化工离心泵</v>
          </cell>
          <cell r="D2960" t="str">
            <v>IH80-65-160，YB2/7.5KW</v>
          </cell>
          <cell r="E2960">
            <v>4837.07</v>
          </cell>
          <cell r="F2960">
            <v>2418.5</v>
          </cell>
          <cell r="G2960">
            <v>2418.57</v>
          </cell>
          <cell r="H2960">
            <v>0</v>
          </cell>
          <cell r="I2960" t="str">
            <v>2020.10.27</v>
          </cell>
          <cell r="J2960" t="str">
            <v>96</v>
          </cell>
          <cell r="K2960" t="str">
            <v>烟嘧装置（合成一车间）</v>
          </cell>
          <cell r="L2960" t="str">
            <v>肥东合成分厂</v>
          </cell>
          <cell r="M2960" t="str">
            <v>肥东合成一车间</v>
          </cell>
          <cell r="N2960" t="str">
            <v>合肥四联泵业有限公司</v>
          </cell>
          <cell r="O2960" t="str">
            <v>48.37</v>
          </cell>
          <cell r="P2960" t="str">
            <v>580.44</v>
          </cell>
          <cell r="Q2960" t="str">
            <v>193.48</v>
          </cell>
          <cell r="R2960" t="str">
            <v>50</v>
          </cell>
          <cell r="S2960" t="str">
            <v>平均年限法(一)</v>
          </cell>
          <cell r="T2960" t="str">
            <v>在用</v>
          </cell>
          <cell r="U2960" t="str">
            <v>在建工程转入</v>
          </cell>
          <cell r="V2960" t="str">
            <v>徐建红</v>
          </cell>
          <cell r="W2960" t="str">
            <v>2020.10.29</v>
          </cell>
          <cell r="X2960" t="str">
            <v>记--895</v>
          </cell>
          <cell r="Y2960" t="str">
            <v>中间体转原药（200吨烟嘧）技改项目</v>
          </cell>
        </row>
        <row r="2960">
          <cell r="AA2960" t="str">
            <v>0308</v>
          </cell>
        </row>
        <row r="2961">
          <cell r="B2961" t="str">
            <v>030800315</v>
          </cell>
          <cell r="C2961" t="str">
            <v>化工离心泵</v>
          </cell>
          <cell r="D2961" t="str">
            <v>IH80-65-160，YB2/7.5KW</v>
          </cell>
          <cell r="E2961">
            <v>4837.07</v>
          </cell>
          <cell r="F2961">
            <v>2418.5</v>
          </cell>
          <cell r="G2961">
            <v>2418.57</v>
          </cell>
          <cell r="H2961">
            <v>0</v>
          </cell>
          <cell r="I2961" t="str">
            <v>2020.10.27</v>
          </cell>
          <cell r="J2961" t="str">
            <v>96</v>
          </cell>
          <cell r="K2961" t="str">
            <v>烟嘧装置（合成一车间）</v>
          </cell>
          <cell r="L2961" t="str">
            <v>肥东合成分厂</v>
          </cell>
          <cell r="M2961" t="str">
            <v>肥东合成一车间</v>
          </cell>
          <cell r="N2961" t="str">
            <v>合肥四联泵业有限公司</v>
          </cell>
          <cell r="O2961" t="str">
            <v>48.37</v>
          </cell>
          <cell r="P2961" t="str">
            <v>580.44</v>
          </cell>
          <cell r="Q2961" t="str">
            <v>193.48</v>
          </cell>
          <cell r="R2961" t="str">
            <v>50</v>
          </cell>
          <cell r="S2961" t="str">
            <v>平均年限法(一)</v>
          </cell>
          <cell r="T2961" t="str">
            <v>在用</v>
          </cell>
          <cell r="U2961" t="str">
            <v>在建工程转入</v>
          </cell>
          <cell r="V2961" t="str">
            <v>徐建红</v>
          </cell>
          <cell r="W2961" t="str">
            <v>2020.10.29</v>
          </cell>
          <cell r="X2961" t="str">
            <v>记--895</v>
          </cell>
          <cell r="Y2961" t="str">
            <v>中间体转原药（200吨烟嘧）技改项目</v>
          </cell>
        </row>
        <row r="2961">
          <cell r="AA2961" t="str">
            <v>0308</v>
          </cell>
        </row>
        <row r="2962">
          <cell r="B2962" t="str">
            <v>030800316</v>
          </cell>
          <cell r="C2962" t="str">
            <v>化工离心泵</v>
          </cell>
          <cell r="D2962" t="str">
            <v>IH80-65-160，YB2/7.5KW</v>
          </cell>
          <cell r="E2962">
            <v>4837.07</v>
          </cell>
          <cell r="F2962">
            <v>2418.5</v>
          </cell>
          <cell r="G2962">
            <v>2418.57</v>
          </cell>
          <cell r="H2962">
            <v>0</v>
          </cell>
          <cell r="I2962" t="str">
            <v>2020.10.27</v>
          </cell>
          <cell r="J2962" t="str">
            <v>96</v>
          </cell>
          <cell r="K2962" t="str">
            <v>烟嘧装置（合成一车间）</v>
          </cell>
          <cell r="L2962" t="str">
            <v>肥东合成分厂</v>
          </cell>
          <cell r="M2962" t="str">
            <v>肥东合成一车间</v>
          </cell>
          <cell r="N2962" t="str">
            <v>合肥四联泵业有限公司</v>
          </cell>
          <cell r="O2962" t="str">
            <v>48.37</v>
          </cell>
          <cell r="P2962" t="str">
            <v>580.44</v>
          </cell>
          <cell r="Q2962" t="str">
            <v>193.48</v>
          </cell>
          <cell r="R2962" t="str">
            <v>50</v>
          </cell>
          <cell r="S2962" t="str">
            <v>平均年限法(一)</v>
          </cell>
          <cell r="T2962" t="str">
            <v>在用</v>
          </cell>
          <cell r="U2962" t="str">
            <v>在建工程转入</v>
          </cell>
          <cell r="V2962" t="str">
            <v>徐建红</v>
          </cell>
          <cell r="W2962" t="str">
            <v>2020.10.29</v>
          </cell>
          <cell r="X2962" t="str">
            <v>记--895</v>
          </cell>
          <cell r="Y2962" t="str">
            <v>中间体转原药（200吨烟嘧）技改项目</v>
          </cell>
        </row>
        <row r="2962">
          <cell r="AA2962" t="str">
            <v>0308</v>
          </cell>
        </row>
        <row r="2963">
          <cell r="B2963" t="str">
            <v>030800317</v>
          </cell>
          <cell r="C2963" t="str">
            <v>化工离心泵</v>
          </cell>
          <cell r="D2963" t="str">
            <v>IH80-65-160，YB2/7.5KW</v>
          </cell>
          <cell r="E2963">
            <v>4837.07</v>
          </cell>
          <cell r="F2963">
            <v>2418.5</v>
          </cell>
          <cell r="G2963">
            <v>2418.57</v>
          </cell>
          <cell r="H2963">
            <v>0</v>
          </cell>
          <cell r="I2963" t="str">
            <v>2020.10.27</v>
          </cell>
          <cell r="J2963" t="str">
            <v>96</v>
          </cell>
          <cell r="K2963" t="str">
            <v>烟嘧装置（合成一车间）</v>
          </cell>
          <cell r="L2963" t="str">
            <v>肥东合成分厂</v>
          </cell>
          <cell r="M2963" t="str">
            <v>肥东合成一车间</v>
          </cell>
          <cell r="N2963" t="str">
            <v>合肥四联泵业有限公司</v>
          </cell>
          <cell r="O2963" t="str">
            <v>48.37</v>
          </cell>
          <cell r="P2963" t="str">
            <v>580.44</v>
          </cell>
          <cell r="Q2963" t="str">
            <v>193.48</v>
          </cell>
          <cell r="R2963" t="str">
            <v>50</v>
          </cell>
          <cell r="S2963" t="str">
            <v>平均年限法(一)</v>
          </cell>
          <cell r="T2963" t="str">
            <v>在用</v>
          </cell>
          <cell r="U2963" t="str">
            <v>在建工程转入</v>
          </cell>
          <cell r="V2963" t="str">
            <v>徐建红</v>
          </cell>
          <cell r="W2963" t="str">
            <v>2020.10.29</v>
          </cell>
          <cell r="X2963" t="str">
            <v>记--895</v>
          </cell>
          <cell r="Y2963" t="str">
            <v>中间体转原药（200吨烟嘧）技改项目</v>
          </cell>
        </row>
        <row r="2963">
          <cell r="AA2963" t="str">
            <v>0308</v>
          </cell>
        </row>
        <row r="2964">
          <cell r="B2964" t="str">
            <v>030800318</v>
          </cell>
          <cell r="C2964" t="str">
            <v>化工离心泵</v>
          </cell>
          <cell r="D2964" t="str">
            <v>IH80-65-160，YB2/7.5KW</v>
          </cell>
          <cell r="E2964">
            <v>4837.07</v>
          </cell>
          <cell r="F2964">
            <v>2418.5</v>
          </cell>
          <cell r="G2964">
            <v>2418.57</v>
          </cell>
          <cell r="H2964">
            <v>0</v>
          </cell>
          <cell r="I2964" t="str">
            <v>2020.10.27</v>
          </cell>
          <cell r="J2964" t="str">
            <v>96</v>
          </cell>
          <cell r="K2964" t="str">
            <v>烟嘧装置（合成一车间）</v>
          </cell>
          <cell r="L2964" t="str">
            <v>肥东合成分厂</v>
          </cell>
          <cell r="M2964" t="str">
            <v>肥东合成一车间</v>
          </cell>
          <cell r="N2964" t="str">
            <v>合肥四联泵业有限公司</v>
          </cell>
          <cell r="O2964" t="str">
            <v>48.37</v>
          </cell>
          <cell r="P2964" t="str">
            <v>580.44</v>
          </cell>
          <cell r="Q2964" t="str">
            <v>193.48</v>
          </cell>
          <cell r="R2964" t="str">
            <v>50</v>
          </cell>
          <cell r="S2964" t="str">
            <v>平均年限法(一)</v>
          </cell>
          <cell r="T2964" t="str">
            <v>在用</v>
          </cell>
          <cell r="U2964" t="str">
            <v>在建工程转入</v>
          </cell>
          <cell r="V2964" t="str">
            <v>徐建红</v>
          </cell>
          <cell r="W2964" t="str">
            <v>2020.10.29</v>
          </cell>
          <cell r="X2964" t="str">
            <v>记--895</v>
          </cell>
          <cell r="Y2964" t="str">
            <v>中间体转原药（200吨烟嘧）技改项目</v>
          </cell>
        </row>
        <row r="2964">
          <cell r="AA2964" t="str">
            <v>0308</v>
          </cell>
        </row>
        <row r="2965">
          <cell r="B2965" t="str">
            <v>030800319</v>
          </cell>
          <cell r="C2965" t="str">
            <v>化工离心泵</v>
          </cell>
          <cell r="D2965" t="str">
            <v>IH80-65-160，YB2/7.5KW</v>
          </cell>
          <cell r="E2965">
            <v>4837.07</v>
          </cell>
          <cell r="F2965">
            <v>2418.5</v>
          </cell>
          <cell r="G2965">
            <v>2418.57</v>
          </cell>
          <cell r="H2965">
            <v>0</v>
          </cell>
          <cell r="I2965" t="str">
            <v>2020.10.27</v>
          </cell>
          <cell r="J2965" t="str">
            <v>96</v>
          </cell>
          <cell r="K2965" t="str">
            <v>烟嘧装置（合成一车间）</v>
          </cell>
          <cell r="L2965" t="str">
            <v>肥东合成分厂</v>
          </cell>
          <cell r="M2965" t="str">
            <v>肥东合成一车间</v>
          </cell>
          <cell r="N2965" t="str">
            <v>合肥四联泵业有限公司</v>
          </cell>
          <cell r="O2965" t="str">
            <v>48.37</v>
          </cell>
          <cell r="P2965" t="str">
            <v>580.44</v>
          </cell>
          <cell r="Q2965" t="str">
            <v>193.48</v>
          </cell>
          <cell r="R2965" t="str">
            <v>50</v>
          </cell>
          <cell r="S2965" t="str">
            <v>平均年限法(一)</v>
          </cell>
          <cell r="T2965" t="str">
            <v>在用</v>
          </cell>
          <cell r="U2965" t="str">
            <v>在建工程转入</v>
          </cell>
          <cell r="V2965" t="str">
            <v>徐建红</v>
          </cell>
          <cell r="W2965" t="str">
            <v>2020.10.29</v>
          </cell>
          <cell r="X2965" t="str">
            <v>记--895</v>
          </cell>
          <cell r="Y2965" t="str">
            <v>中间体转原药（200吨烟嘧）技改项目</v>
          </cell>
        </row>
        <row r="2965">
          <cell r="AA2965" t="str">
            <v>0308</v>
          </cell>
        </row>
        <row r="2966">
          <cell r="B2966" t="str">
            <v>030800320</v>
          </cell>
          <cell r="C2966" t="str">
            <v>化工离心泵</v>
          </cell>
          <cell r="D2966" t="str">
            <v>IH80-65-160，YB2/7.5KW</v>
          </cell>
          <cell r="E2966">
            <v>4837.07</v>
          </cell>
          <cell r="F2966">
            <v>2418.5</v>
          </cell>
          <cell r="G2966">
            <v>2418.57</v>
          </cell>
          <cell r="H2966">
            <v>0</v>
          </cell>
          <cell r="I2966" t="str">
            <v>2020.10.27</v>
          </cell>
          <cell r="J2966" t="str">
            <v>96</v>
          </cell>
          <cell r="K2966" t="str">
            <v>烟嘧装置（合成一车间）</v>
          </cell>
          <cell r="L2966" t="str">
            <v>肥东合成分厂</v>
          </cell>
          <cell r="M2966" t="str">
            <v>肥东合成一车间</v>
          </cell>
          <cell r="N2966" t="str">
            <v>合肥四联泵业有限公司</v>
          </cell>
          <cell r="O2966" t="str">
            <v>48.37</v>
          </cell>
          <cell r="P2966" t="str">
            <v>580.44</v>
          </cell>
          <cell r="Q2966" t="str">
            <v>193.48</v>
          </cell>
          <cell r="R2966" t="str">
            <v>50</v>
          </cell>
          <cell r="S2966" t="str">
            <v>平均年限法(一)</v>
          </cell>
          <cell r="T2966" t="str">
            <v>在用</v>
          </cell>
          <cell r="U2966" t="str">
            <v>在建工程转入</v>
          </cell>
          <cell r="V2966" t="str">
            <v>徐建红</v>
          </cell>
          <cell r="W2966" t="str">
            <v>2020.10.29</v>
          </cell>
          <cell r="X2966" t="str">
            <v>记--895</v>
          </cell>
          <cell r="Y2966" t="str">
            <v>中间体转原药（200吨烟嘧）技改项目</v>
          </cell>
        </row>
        <row r="2966">
          <cell r="AA2966" t="str">
            <v>0308</v>
          </cell>
        </row>
        <row r="2967">
          <cell r="B2967" t="str">
            <v>030800321</v>
          </cell>
          <cell r="C2967" t="str">
            <v>化工离心泵</v>
          </cell>
          <cell r="D2967" t="str">
            <v>IH80-65-160，YB2/7.5KW</v>
          </cell>
          <cell r="E2967">
            <v>4837.07</v>
          </cell>
          <cell r="F2967">
            <v>2418.5</v>
          </cell>
          <cell r="G2967">
            <v>2418.57</v>
          </cell>
          <cell r="H2967">
            <v>0</v>
          </cell>
          <cell r="I2967" t="str">
            <v>2020.10.27</v>
          </cell>
          <cell r="J2967" t="str">
            <v>96</v>
          </cell>
          <cell r="K2967" t="str">
            <v>烟嘧装置（合成一车间）</v>
          </cell>
          <cell r="L2967" t="str">
            <v>肥东合成分厂</v>
          </cell>
          <cell r="M2967" t="str">
            <v>肥东合成一车间</v>
          </cell>
          <cell r="N2967" t="str">
            <v>合肥四联泵业有限公司</v>
          </cell>
          <cell r="O2967" t="str">
            <v>48.37</v>
          </cell>
          <cell r="P2967" t="str">
            <v>580.44</v>
          </cell>
          <cell r="Q2967" t="str">
            <v>193.48</v>
          </cell>
          <cell r="R2967" t="str">
            <v>50</v>
          </cell>
          <cell r="S2967" t="str">
            <v>平均年限法(一)</v>
          </cell>
          <cell r="T2967" t="str">
            <v>在用</v>
          </cell>
          <cell r="U2967" t="str">
            <v>在建工程转入</v>
          </cell>
          <cell r="V2967" t="str">
            <v>徐建红</v>
          </cell>
          <cell r="W2967" t="str">
            <v>2020.10.29</v>
          </cell>
          <cell r="X2967" t="str">
            <v>记--895</v>
          </cell>
          <cell r="Y2967" t="str">
            <v>中间体转原药（200吨烟嘧）技改项目</v>
          </cell>
        </row>
        <row r="2967">
          <cell r="AA2967" t="str">
            <v>0308</v>
          </cell>
        </row>
        <row r="2968">
          <cell r="B2968" t="str">
            <v>030800322</v>
          </cell>
          <cell r="C2968" t="str">
            <v>化工离心泵</v>
          </cell>
          <cell r="D2968" t="str">
            <v>IH80-65-160，YB2/7.5KW</v>
          </cell>
          <cell r="E2968">
            <v>4837.07</v>
          </cell>
          <cell r="F2968">
            <v>2418.5</v>
          </cell>
          <cell r="G2968">
            <v>2418.57</v>
          </cell>
          <cell r="H2968">
            <v>0</v>
          </cell>
          <cell r="I2968" t="str">
            <v>2020.10.27</v>
          </cell>
          <cell r="J2968" t="str">
            <v>96</v>
          </cell>
          <cell r="K2968" t="str">
            <v>烟嘧装置（合成一车间）</v>
          </cell>
          <cell r="L2968" t="str">
            <v>肥东合成分厂</v>
          </cell>
          <cell r="M2968" t="str">
            <v>肥东合成一车间</v>
          </cell>
          <cell r="N2968" t="str">
            <v>合肥四联泵业有限公司</v>
          </cell>
          <cell r="O2968" t="str">
            <v>48.37</v>
          </cell>
          <cell r="P2968" t="str">
            <v>580.44</v>
          </cell>
          <cell r="Q2968" t="str">
            <v>193.48</v>
          </cell>
          <cell r="R2968" t="str">
            <v>50</v>
          </cell>
          <cell r="S2968" t="str">
            <v>平均年限法(一)</v>
          </cell>
          <cell r="T2968" t="str">
            <v>在用</v>
          </cell>
          <cell r="U2968" t="str">
            <v>在建工程转入</v>
          </cell>
          <cell r="V2968" t="str">
            <v>徐建红</v>
          </cell>
          <cell r="W2968" t="str">
            <v>2020.10.29</v>
          </cell>
          <cell r="X2968" t="str">
            <v>记--895</v>
          </cell>
          <cell r="Y2968" t="str">
            <v>中间体转原药（200吨烟嘧）技改项目</v>
          </cell>
        </row>
        <row r="2968">
          <cell r="AA2968" t="str">
            <v>0308</v>
          </cell>
        </row>
        <row r="2969">
          <cell r="B2969" t="str">
            <v>030800323</v>
          </cell>
          <cell r="C2969" t="str">
            <v>氟塑料离心泵</v>
          </cell>
          <cell r="D2969" t="str">
            <v>IHF65-50-160，YB2/5.5KW</v>
          </cell>
          <cell r="E2969">
            <v>4398.28</v>
          </cell>
          <cell r="F2969">
            <v>2199</v>
          </cell>
          <cell r="G2969">
            <v>2199.28</v>
          </cell>
          <cell r="H2969">
            <v>0</v>
          </cell>
          <cell r="I2969" t="str">
            <v>2020.10.27</v>
          </cell>
          <cell r="J2969" t="str">
            <v>96</v>
          </cell>
          <cell r="K2969" t="str">
            <v>烟嘧装置（合成一车间）</v>
          </cell>
          <cell r="L2969" t="str">
            <v>肥东合成分厂</v>
          </cell>
          <cell r="M2969" t="str">
            <v>肥东合成一车间</v>
          </cell>
          <cell r="N2969" t="str">
            <v>合肥四联泵业有限公司</v>
          </cell>
          <cell r="O2969" t="str">
            <v>43.98</v>
          </cell>
          <cell r="P2969" t="str">
            <v>527.76</v>
          </cell>
          <cell r="Q2969" t="str">
            <v>175.93</v>
          </cell>
          <cell r="R2969" t="str">
            <v>50</v>
          </cell>
          <cell r="S2969" t="str">
            <v>平均年限法(一)</v>
          </cell>
          <cell r="T2969" t="str">
            <v>在用</v>
          </cell>
          <cell r="U2969" t="str">
            <v>在建工程转入</v>
          </cell>
          <cell r="V2969" t="str">
            <v>徐建红</v>
          </cell>
          <cell r="W2969" t="str">
            <v>2020.10.29</v>
          </cell>
          <cell r="X2969" t="str">
            <v>记--895</v>
          </cell>
          <cell r="Y2969" t="str">
            <v>中间体转原药（200吨烟嘧）技改项目</v>
          </cell>
        </row>
        <row r="2969">
          <cell r="AA2969" t="str">
            <v>0308</v>
          </cell>
        </row>
        <row r="2970">
          <cell r="B2970" t="str">
            <v>030800324</v>
          </cell>
          <cell r="C2970" t="str">
            <v>氟塑料离心泵</v>
          </cell>
          <cell r="D2970" t="str">
            <v>50FSB-30，YB2/4KW</v>
          </cell>
          <cell r="E2970">
            <v>3778.44</v>
          </cell>
          <cell r="F2970">
            <v>1889</v>
          </cell>
          <cell r="G2970">
            <v>1889.44</v>
          </cell>
          <cell r="H2970">
            <v>0</v>
          </cell>
          <cell r="I2970" t="str">
            <v>2020.10.27</v>
          </cell>
          <cell r="J2970" t="str">
            <v>96</v>
          </cell>
          <cell r="K2970" t="str">
            <v>烟嘧装置（合成一车间）</v>
          </cell>
          <cell r="L2970" t="str">
            <v>肥东合成分厂</v>
          </cell>
          <cell r="M2970" t="str">
            <v>肥东合成一车间</v>
          </cell>
          <cell r="N2970" t="str">
            <v>合肥四联泵业有限公司</v>
          </cell>
          <cell r="O2970" t="str">
            <v>37.78</v>
          </cell>
          <cell r="P2970" t="str">
            <v>453.36</v>
          </cell>
          <cell r="Q2970" t="str">
            <v>151.14</v>
          </cell>
          <cell r="R2970" t="str">
            <v>50</v>
          </cell>
          <cell r="S2970" t="str">
            <v>平均年限法(一)</v>
          </cell>
          <cell r="T2970" t="str">
            <v>在用</v>
          </cell>
          <cell r="U2970" t="str">
            <v>在建工程转入</v>
          </cell>
          <cell r="V2970" t="str">
            <v>徐建红</v>
          </cell>
          <cell r="W2970" t="str">
            <v>2020.10.29</v>
          </cell>
          <cell r="X2970" t="str">
            <v>记--895</v>
          </cell>
          <cell r="Y2970" t="str">
            <v>中间体转原药（200吨烟嘧）技改项目</v>
          </cell>
        </row>
        <row r="2970">
          <cell r="AA2970" t="str">
            <v>0308</v>
          </cell>
        </row>
        <row r="2971">
          <cell r="B2971" t="str">
            <v>030800325</v>
          </cell>
          <cell r="C2971" t="str">
            <v>氟塑料离心泵</v>
          </cell>
          <cell r="D2971" t="str">
            <v>50FSB-30，YB2/4KW</v>
          </cell>
          <cell r="E2971">
            <v>3778.44</v>
          </cell>
          <cell r="F2971">
            <v>1889</v>
          </cell>
          <cell r="G2971">
            <v>1889.44</v>
          </cell>
          <cell r="H2971">
            <v>0</v>
          </cell>
          <cell r="I2971" t="str">
            <v>2020.10.27</v>
          </cell>
          <cell r="J2971" t="str">
            <v>96</v>
          </cell>
          <cell r="K2971" t="str">
            <v>烟嘧装置（合成一车间）</v>
          </cell>
          <cell r="L2971" t="str">
            <v>肥东合成分厂</v>
          </cell>
          <cell r="M2971" t="str">
            <v>肥东合成一车间</v>
          </cell>
          <cell r="N2971" t="str">
            <v>合肥四联泵业有限公司</v>
          </cell>
          <cell r="O2971" t="str">
            <v>37.78</v>
          </cell>
          <cell r="P2971" t="str">
            <v>453.36</v>
          </cell>
          <cell r="Q2971" t="str">
            <v>151.14</v>
          </cell>
          <cell r="R2971" t="str">
            <v>50</v>
          </cell>
          <cell r="S2971" t="str">
            <v>平均年限法(一)</v>
          </cell>
          <cell r="T2971" t="str">
            <v>在用</v>
          </cell>
          <cell r="U2971" t="str">
            <v>在建工程转入</v>
          </cell>
          <cell r="V2971" t="str">
            <v>徐建红</v>
          </cell>
          <cell r="W2971" t="str">
            <v>2020.10.29</v>
          </cell>
          <cell r="X2971" t="str">
            <v>记--895</v>
          </cell>
          <cell r="Y2971" t="str">
            <v>中间体转原药（200吨烟嘧）技改项目</v>
          </cell>
        </row>
        <row r="2971">
          <cell r="AA2971" t="str">
            <v>0308</v>
          </cell>
        </row>
        <row r="2972">
          <cell r="B2972" t="str">
            <v>030800326</v>
          </cell>
          <cell r="C2972" t="str">
            <v>氟塑料自吸泵</v>
          </cell>
          <cell r="D2972" t="str">
            <v>50FZB-30，YB2/4KW</v>
          </cell>
          <cell r="E2972">
            <v>5862.07</v>
          </cell>
          <cell r="F2972">
            <v>2931</v>
          </cell>
          <cell r="G2972">
            <v>2931.07</v>
          </cell>
          <cell r="H2972">
            <v>0</v>
          </cell>
          <cell r="I2972" t="str">
            <v>2020.10.27</v>
          </cell>
          <cell r="J2972" t="str">
            <v>96</v>
          </cell>
          <cell r="K2972" t="str">
            <v>烟嘧装置（合成一车间）</v>
          </cell>
          <cell r="L2972" t="str">
            <v>肥东合成分厂</v>
          </cell>
          <cell r="M2972" t="str">
            <v>肥东合成一车间</v>
          </cell>
          <cell r="N2972" t="str">
            <v>合肥四联泵业有限公司</v>
          </cell>
          <cell r="O2972" t="str">
            <v>58.62</v>
          </cell>
          <cell r="P2972" t="str">
            <v>703.44</v>
          </cell>
          <cell r="Q2972" t="str">
            <v>234.48</v>
          </cell>
          <cell r="R2972" t="str">
            <v>50</v>
          </cell>
          <cell r="S2972" t="str">
            <v>平均年限法(一)</v>
          </cell>
          <cell r="T2972" t="str">
            <v>在用</v>
          </cell>
          <cell r="U2972" t="str">
            <v>在建工程转入</v>
          </cell>
          <cell r="V2972" t="str">
            <v>徐建红</v>
          </cell>
          <cell r="W2972" t="str">
            <v>2020.10.29</v>
          </cell>
          <cell r="X2972" t="str">
            <v>记--895</v>
          </cell>
          <cell r="Y2972" t="str">
            <v>中间体转原药（200吨烟嘧）技改项目</v>
          </cell>
        </row>
        <row r="2972">
          <cell r="AA2972" t="str">
            <v>0308</v>
          </cell>
        </row>
        <row r="2973">
          <cell r="B2973" t="str">
            <v>030800327</v>
          </cell>
          <cell r="C2973" t="str">
            <v>氟塑料自吸泵</v>
          </cell>
          <cell r="D2973" t="str">
            <v>50FZB-30，YB2/4KW</v>
          </cell>
          <cell r="E2973">
            <v>5862.07</v>
          </cell>
          <cell r="F2973">
            <v>2931</v>
          </cell>
          <cell r="G2973">
            <v>2931.07</v>
          </cell>
          <cell r="H2973">
            <v>0</v>
          </cell>
          <cell r="I2973" t="str">
            <v>2020.10.27</v>
          </cell>
          <cell r="J2973" t="str">
            <v>96</v>
          </cell>
          <cell r="K2973" t="str">
            <v>烟嘧装置（合成一车间）</v>
          </cell>
          <cell r="L2973" t="str">
            <v>肥东合成分厂</v>
          </cell>
          <cell r="M2973" t="str">
            <v>肥东合成一车间</v>
          </cell>
          <cell r="N2973" t="str">
            <v>合肥四联泵业有限公司</v>
          </cell>
          <cell r="O2973" t="str">
            <v>58.62</v>
          </cell>
          <cell r="P2973" t="str">
            <v>703.44</v>
          </cell>
          <cell r="Q2973" t="str">
            <v>234.48</v>
          </cell>
          <cell r="R2973" t="str">
            <v>50</v>
          </cell>
          <cell r="S2973" t="str">
            <v>平均年限法(一)</v>
          </cell>
          <cell r="T2973" t="str">
            <v>在用</v>
          </cell>
          <cell r="U2973" t="str">
            <v>在建工程转入</v>
          </cell>
          <cell r="V2973" t="str">
            <v>徐建红</v>
          </cell>
          <cell r="W2973" t="str">
            <v>2020.10.29</v>
          </cell>
          <cell r="X2973" t="str">
            <v>记--895</v>
          </cell>
          <cell r="Y2973" t="str">
            <v>中间体转原药（200吨烟嘧）技改项目</v>
          </cell>
        </row>
        <row r="2973">
          <cell r="AA2973" t="str">
            <v>0308</v>
          </cell>
        </row>
        <row r="2974">
          <cell r="B2974" t="str">
            <v>030800328</v>
          </cell>
          <cell r="C2974" t="str">
            <v>氟塑料自吸泵</v>
          </cell>
          <cell r="D2974" t="str">
            <v>50FZB-30，YB2/4KW</v>
          </cell>
          <cell r="E2974">
            <v>5862.07</v>
          </cell>
          <cell r="F2974">
            <v>2931</v>
          </cell>
          <cell r="G2974">
            <v>2931.07</v>
          </cell>
          <cell r="H2974">
            <v>0</v>
          </cell>
          <cell r="I2974" t="str">
            <v>2020.10.27</v>
          </cell>
          <cell r="J2974" t="str">
            <v>96</v>
          </cell>
          <cell r="K2974" t="str">
            <v>烟嘧装置（合成一车间）</v>
          </cell>
          <cell r="L2974" t="str">
            <v>肥东合成分厂</v>
          </cell>
          <cell r="M2974" t="str">
            <v>肥东合成一车间</v>
          </cell>
          <cell r="N2974" t="str">
            <v>合肥四联泵业有限公司</v>
          </cell>
          <cell r="O2974" t="str">
            <v>58.62</v>
          </cell>
          <cell r="P2974" t="str">
            <v>703.44</v>
          </cell>
          <cell r="Q2974" t="str">
            <v>234.48</v>
          </cell>
          <cell r="R2974" t="str">
            <v>50</v>
          </cell>
          <cell r="S2974" t="str">
            <v>平均年限法(一)</v>
          </cell>
          <cell r="T2974" t="str">
            <v>在用</v>
          </cell>
          <cell r="U2974" t="str">
            <v>在建工程转入</v>
          </cell>
          <cell r="V2974" t="str">
            <v>徐建红</v>
          </cell>
          <cell r="W2974" t="str">
            <v>2020.10.29</v>
          </cell>
          <cell r="X2974" t="str">
            <v>记--895</v>
          </cell>
          <cell r="Y2974" t="str">
            <v>中间体转原药（200吨烟嘧）技改项目</v>
          </cell>
        </row>
        <row r="2974">
          <cell r="AA2974" t="str">
            <v>0308</v>
          </cell>
        </row>
        <row r="2975">
          <cell r="B2975" t="str">
            <v>030800329</v>
          </cell>
          <cell r="C2975" t="str">
            <v>玻璃钢离心风机</v>
          </cell>
          <cell r="D2975" t="str">
            <v>FRP472-8C-18.5KW，防爆</v>
          </cell>
          <cell r="E2975">
            <v>18141.59</v>
          </cell>
          <cell r="F2975">
            <v>9071</v>
          </cell>
          <cell r="G2975">
            <v>9070.59</v>
          </cell>
          <cell r="H2975">
            <v>0</v>
          </cell>
          <cell r="I2975" t="str">
            <v>2020.10.27</v>
          </cell>
          <cell r="J2975" t="str">
            <v>96</v>
          </cell>
          <cell r="K2975" t="str">
            <v>烟嘧装置（合成一车间）</v>
          </cell>
          <cell r="L2975" t="str">
            <v>肥东合成分厂</v>
          </cell>
          <cell r="M2975" t="str">
            <v>肥东合成一车间</v>
          </cell>
          <cell r="N2975" t="str">
            <v>宜兴市昌明玻璃钢厂</v>
          </cell>
          <cell r="O2975" t="str">
            <v>181.42</v>
          </cell>
          <cell r="P2975" t="str">
            <v>2,177.04</v>
          </cell>
          <cell r="Q2975" t="str">
            <v>725.66</v>
          </cell>
          <cell r="R2975" t="str">
            <v>50</v>
          </cell>
          <cell r="S2975" t="str">
            <v>平均年限法(一)</v>
          </cell>
          <cell r="T2975" t="str">
            <v>在用</v>
          </cell>
          <cell r="U2975" t="str">
            <v>在建工程转入</v>
          </cell>
          <cell r="V2975" t="str">
            <v>徐建红</v>
          </cell>
          <cell r="W2975" t="str">
            <v>2020.10.29</v>
          </cell>
          <cell r="X2975" t="str">
            <v>记--895</v>
          </cell>
          <cell r="Y2975" t="str">
            <v>中间体转原药（200吨烟嘧）技改项目</v>
          </cell>
        </row>
        <row r="2975">
          <cell r="AA2975" t="str">
            <v>0308</v>
          </cell>
        </row>
        <row r="2976">
          <cell r="B2976" t="str">
            <v>030800330</v>
          </cell>
          <cell r="C2976" t="str">
            <v>玻璃钢离心风机</v>
          </cell>
          <cell r="D2976" t="str">
            <v>FRP472-8C-18.5KW，防爆</v>
          </cell>
          <cell r="E2976">
            <v>18141.59</v>
          </cell>
          <cell r="F2976">
            <v>9071</v>
          </cell>
          <cell r="G2976">
            <v>9070.59</v>
          </cell>
          <cell r="H2976">
            <v>0</v>
          </cell>
          <cell r="I2976" t="str">
            <v>2020.10.27</v>
          </cell>
          <cell r="J2976" t="str">
            <v>96</v>
          </cell>
          <cell r="K2976" t="str">
            <v>烟嘧装置（合成一车间）</v>
          </cell>
          <cell r="L2976" t="str">
            <v>肥东合成分厂</v>
          </cell>
          <cell r="M2976" t="str">
            <v>肥东合成一车间</v>
          </cell>
          <cell r="N2976" t="str">
            <v>宜兴市昌明玻璃钢厂</v>
          </cell>
          <cell r="O2976" t="str">
            <v>181.42</v>
          </cell>
          <cell r="P2976" t="str">
            <v>2,177.04</v>
          </cell>
          <cell r="Q2976" t="str">
            <v>725.66</v>
          </cell>
          <cell r="R2976" t="str">
            <v>50</v>
          </cell>
          <cell r="S2976" t="str">
            <v>平均年限法(一)</v>
          </cell>
          <cell r="T2976" t="str">
            <v>在用</v>
          </cell>
          <cell r="U2976" t="str">
            <v>在建工程转入</v>
          </cell>
          <cell r="V2976" t="str">
            <v>徐建红</v>
          </cell>
          <cell r="W2976" t="str">
            <v>2020.10.29</v>
          </cell>
          <cell r="X2976" t="str">
            <v>记--895</v>
          </cell>
          <cell r="Y2976" t="str">
            <v>中间体转原药（200吨烟嘧）技改项目</v>
          </cell>
        </row>
        <row r="2976">
          <cell r="AA2976" t="str">
            <v>0308</v>
          </cell>
        </row>
        <row r="2977">
          <cell r="B2977" t="str">
            <v>030800331</v>
          </cell>
          <cell r="C2977" t="str">
            <v>玻璃钢离心风机</v>
          </cell>
          <cell r="D2977" t="str">
            <v>FRP472-5.5A-11KW，防爆</v>
          </cell>
          <cell r="E2977">
            <v>7964.6</v>
          </cell>
          <cell r="F2977">
            <v>3982.5</v>
          </cell>
          <cell r="G2977">
            <v>3982.1</v>
          </cell>
          <cell r="H2977">
            <v>0</v>
          </cell>
          <cell r="I2977" t="str">
            <v>2020.10.27</v>
          </cell>
          <cell r="J2977" t="str">
            <v>96</v>
          </cell>
          <cell r="K2977" t="str">
            <v>烟嘧装置（合成一车间）</v>
          </cell>
          <cell r="L2977" t="str">
            <v>肥东合成分厂</v>
          </cell>
          <cell r="M2977" t="str">
            <v>肥东合成一车间</v>
          </cell>
          <cell r="N2977" t="str">
            <v>宜兴市昌明玻璃钢厂</v>
          </cell>
          <cell r="O2977" t="str">
            <v>79.65</v>
          </cell>
          <cell r="P2977" t="str">
            <v>955.80</v>
          </cell>
          <cell r="Q2977" t="str">
            <v>318.58</v>
          </cell>
          <cell r="R2977" t="str">
            <v>50</v>
          </cell>
          <cell r="S2977" t="str">
            <v>平均年限法(一)</v>
          </cell>
          <cell r="T2977" t="str">
            <v>在用</v>
          </cell>
          <cell r="U2977" t="str">
            <v>在建工程转入</v>
          </cell>
          <cell r="V2977" t="str">
            <v>徐建红</v>
          </cell>
          <cell r="W2977" t="str">
            <v>2020.10.29</v>
          </cell>
          <cell r="X2977" t="str">
            <v>记--895</v>
          </cell>
          <cell r="Y2977" t="str">
            <v>中间体转原药（200吨烟嘧）技改项目</v>
          </cell>
        </row>
        <row r="2977">
          <cell r="AA2977" t="str">
            <v>0308</v>
          </cell>
        </row>
        <row r="2978">
          <cell r="B2978" t="str">
            <v>030800332</v>
          </cell>
          <cell r="C2978" t="str">
            <v>玻璃钢离心风机</v>
          </cell>
          <cell r="D2978" t="str">
            <v>FRP472-5.5A-11KW，防爆</v>
          </cell>
          <cell r="E2978">
            <v>7964.6</v>
          </cell>
          <cell r="F2978">
            <v>3982.5</v>
          </cell>
          <cell r="G2978">
            <v>3982.1</v>
          </cell>
          <cell r="H2978">
            <v>0</v>
          </cell>
          <cell r="I2978" t="str">
            <v>2020.10.27</v>
          </cell>
          <cell r="J2978" t="str">
            <v>96</v>
          </cell>
          <cell r="K2978" t="str">
            <v>烟嘧装置（合成一车间）</v>
          </cell>
          <cell r="L2978" t="str">
            <v>肥东合成分厂</v>
          </cell>
          <cell r="M2978" t="str">
            <v>肥东合成一车间</v>
          </cell>
          <cell r="N2978" t="str">
            <v>宜兴市昌明玻璃钢厂</v>
          </cell>
          <cell r="O2978" t="str">
            <v>79.65</v>
          </cell>
          <cell r="P2978" t="str">
            <v>955.80</v>
          </cell>
          <cell r="Q2978" t="str">
            <v>318.58</v>
          </cell>
          <cell r="R2978" t="str">
            <v>50</v>
          </cell>
          <cell r="S2978" t="str">
            <v>平均年限法(一)</v>
          </cell>
          <cell r="T2978" t="str">
            <v>在用</v>
          </cell>
          <cell r="U2978" t="str">
            <v>在建工程转入</v>
          </cell>
          <cell r="V2978" t="str">
            <v>徐建红</v>
          </cell>
          <cell r="W2978" t="str">
            <v>2020.10.29</v>
          </cell>
          <cell r="X2978" t="str">
            <v>记--895</v>
          </cell>
          <cell r="Y2978" t="str">
            <v>中间体转原药（200吨烟嘧）技改项目</v>
          </cell>
        </row>
        <row r="2978">
          <cell r="AA2978" t="str">
            <v>0308</v>
          </cell>
        </row>
        <row r="2979">
          <cell r="B2979" t="str">
            <v>030800333</v>
          </cell>
          <cell r="C2979" t="str">
            <v>玻璃钢离心风机</v>
          </cell>
          <cell r="D2979" t="str">
            <v>FRP472-5.5A-11KW，防爆</v>
          </cell>
          <cell r="E2979">
            <v>7964.6</v>
          </cell>
          <cell r="F2979">
            <v>3982.5</v>
          </cell>
          <cell r="G2979">
            <v>3982.1</v>
          </cell>
          <cell r="H2979">
            <v>0</v>
          </cell>
          <cell r="I2979" t="str">
            <v>2020.10.27</v>
          </cell>
          <cell r="J2979" t="str">
            <v>96</v>
          </cell>
          <cell r="K2979" t="str">
            <v>烟嘧装置（合成一车间）</v>
          </cell>
          <cell r="L2979" t="str">
            <v>肥东合成分厂</v>
          </cell>
          <cell r="M2979" t="str">
            <v>肥东合成一车间</v>
          </cell>
          <cell r="N2979" t="str">
            <v>宜兴市昌明玻璃钢厂</v>
          </cell>
          <cell r="O2979" t="str">
            <v>79.65</v>
          </cell>
          <cell r="P2979" t="str">
            <v>955.80</v>
          </cell>
          <cell r="Q2979" t="str">
            <v>318.58</v>
          </cell>
          <cell r="R2979" t="str">
            <v>50</v>
          </cell>
          <cell r="S2979" t="str">
            <v>平均年限法(一)</v>
          </cell>
          <cell r="T2979" t="str">
            <v>在用</v>
          </cell>
          <cell r="U2979" t="str">
            <v>在建工程转入</v>
          </cell>
          <cell r="V2979" t="str">
            <v>徐建红</v>
          </cell>
          <cell r="W2979" t="str">
            <v>2020.10.29</v>
          </cell>
          <cell r="X2979" t="str">
            <v>记--895</v>
          </cell>
          <cell r="Y2979" t="str">
            <v>中间体转原药（200吨烟嘧）技改项目</v>
          </cell>
        </row>
        <row r="2979">
          <cell r="AA2979" t="str">
            <v>0308</v>
          </cell>
        </row>
        <row r="2980">
          <cell r="B2980" t="str">
            <v>030800334</v>
          </cell>
          <cell r="C2980" t="str">
            <v>玻璃钢离心风机</v>
          </cell>
          <cell r="D2980" t="str">
            <v>FRP472-5.5A-11KW，防爆</v>
          </cell>
          <cell r="E2980">
            <v>7964.6</v>
          </cell>
          <cell r="F2980">
            <v>3982.5</v>
          </cell>
          <cell r="G2980">
            <v>3982.1</v>
          </cell>
          <cell r="H2980">
            <v>0</v>
          </cell>
          <cell r="I2980" t="str">
            <v>2020.10.27</v>
          </cell>
          <cell r="J2980" t="str">
            <v>96</v>
          </cell>
          <cell r="K2980" t="str">
            <v>烟嘧装置（合成一车间）</v>
          </cell>
          <cell r="L2980" t="str">
            <v>肥东合成分厂</v>
          </cell>
          <cell r="M2980" t="str">
            <v>肥东合成一车间</v>
          </cell>
          <cell r="N2980" t="str">
            <v>宜兴市昌明玻璃钢厂</v>
          </cell>
          <cell r="O2980" t="str">
            <v>79.65</v>
          </cell>
          <cell r="P2980" t="str">
            <v>955.80</v>
          </cell>
          <cell r="Q2980" t="str">
            <v>318.58</v>
          </cell>
          <cell r="R2980" t="str">
            <v>50</v>
          </cell>
          <cell r="S2980" t="str">
            <v>平均年限法(一)</v>
          </cell>
          <cell r="T2980" t="str">
            <v>在用</v>
          </cell>
          <cell r="U2980" t="str">
            <v>在建工程转入</v>
          </cell>
          <cell r="V2980" t="str">
            <v>徐建红</v>
          </cell>
          <cell r="W2980" t="str">
            <v>2020.10.29</v>
          </cell>
          <cell r="X2980" t="str">
            <v>记--895</v>
          </cell>
          <cell r="Y2980" t="str">
            <v>中间体转原药（200吨烟嘧）技改项目</v>
          </cell>
        </row>
        <row r="2980">
          <cell r="AA2980" t="str">
            <v>0308</v>
          </cell>
        </row>
        <row r="2981">
          <cell r="B2981" t="str">
            <v>030800335</v>
          </cell>
          <cell r="C2981" t="str">
            <v>玻璃钢离心风机</v>
          </cell>
          <cell r="D2981" t="str">
            <v>FRP472-5A-7.5KW，防爆</v>
          </cell>
          <cell r="E2981">
            <v>7522.13</v>
          </cell>
          <cell r="F2981">
            <v>3761</v>
          </cell>
          <cell r="G2981">
            <v>3761.13</v>
          </cell>
          <cell r="H2981">
            <v>0</v>
          </cell>
          <cell r="I2981" t="str">
            <v>2020.10.27</v>
          </cell>
          <cell r="J2981" t="str">
            <v>96</v>
          </cell>
          <cell r="K2981" t="str">
            <v>烟嘧装置（合成一车间）</v>
          </cell>
          <cell r="L2981" t="str">
            <v>肥东合成分厂</v>
          </cell>
          <cell r="M2981" t="str">
            <v>肥东合成一车间</v>
          </cell>
          <cell r="N2981" t="str">
            <v>宜兴市昌明玻璃钢厂</v>
          </cell>
          <cell r="O2981" t="str">
            <v>75.22</v>
          </cell>
          <cell r="P2981" t="str">
            <v>902.64</v>
          </cell>
          <cell r="Q2981" t="str">
            <v>300.89</v>
          </cell>
          <cell r="R2981" t="str">
            <v>50</v>
          </cell>
          <cell r="S2981" t="str">
            <v>平均年限法(一)</v>
          </cell>
          <cell r="T2981" t="str">
            <v>在用</v>
          </cell>
          <cell r="U2981" t="str">
            <v>在建工程转入</v>
          </cell>
          <cell r="V2981" t="str">
            <v>徐建红</v>
          </cell>
          <cell r="W2981" t="str">
            <v>2020.10.29</v>
          </cell>
          <cell r="X2981" t="str">
            <v>记--895</v>
          </cell>
          <cell r="Y2981" t="str">
            <v>中间体转原药（200吨烟嘧）技改项目</v>
          </cell>
        </row>
        <row r="2981">
          <cell r="AA2981" t="str">
            <v>0308</v>
          </cell>
        </row>
        <row r="2982">
          <cell r="B2982" t="str">
            <v>030800336</v>
          </cell>
          <cell r="C2982" t="str">
            <v>玻璃钢离心风机</v>
          </cell>
          <cell r="D2982" t="str">
            <v>FRP472-5A-7.5KW，防爆</v>
          </cell>
          <cell r="E2982">
            <v>7522.13</v>
          </cell>
          <cell r="F2982">
            <v>3761</v>
          </cell>
          <cell r="G2982">
            <v>3761.13</v>
          </cell>
          <cell r="H2982">
            <v>0</v>
          </cell>
          <cell r="I2982" t="str">
            <v>2020.10.27</v>
          </cell>
          <cell r="J2982" t="str">
            <v>96</v>
          </cell>
          <cell r="K2982" t="str">
            <v>烟嘧装置（合成一车间）</v>
          </cell>
          <cell r="L2982" t="str">
            <v>肥东合成分厂</v>
          </cell>
          <cell r="M2982" t="str">
            <v>肥东合成一车间</v>
          </cell>
          <cell r="N2982" t="str">
            <v>宜兴市昌明玻璃钢厂</v>
          </cell>
          <cell r="O2982" t="str">
            <v>75.22</v>
          </cell>
          <cell r="P2982" t="str">
            <v>902.64</v>
          </cell>
          <cell r="Q2982" t="str">
            <v>300.89</v>
          </cell>
          <cell r="R2982" t="str">
            <v>50</v>
          </cell>
          <cell r="S2982" t="str">
            <v>平均年限法(一)</v>
          </cell>
          <cell r="T2982" t="str">
            <v>在用</v>
          </cell>
          <cell r="U2982" t="str">
            <v>在建工程转入</v>
          </cell>
          <cell r="V2982" t="str">
            <v>徐建红</v>
          </cell>
          <cell r="W2982" t="str">
            <v>2020.10.29</v>
          </cell>
          <cell r="X2982" t="str">
            <v>记--895</v>
          </cell>
          <cell r="Y2982" t="str">
            <v>中间体转原药（200吨烟嘧）技改项目</v>
          </cell>
        </row>
        <row r="2982">
          <cell r="AA2982" t="str">
            <v>0308</v>
          </cell>
        </row>
        <row r="2983">
          <cell r="B2983" t="str">
            <v>030800337</v>
          </cell>
          <cell r="C2983" t="str">
            <v>玻璃钢离心风机</v>
          </cell>
          <cell r="D2983" t="str">
            <v>HT-5A-7.5KW，防爆</v>
          </cell>
          <cell r="E2983">
            <v>7522.13</v>
          </cell>
          <cell r="F2983">
            <v>3761</v>
          </cell>
          <cell r="G2983">
            <v>3761.13</v>
          </cell>
          <cell r="H2983">
            <v>0</v>
          </cell>
          <cell r="I2983" t="str">
            <v>2020.10.27</v>
          </cell>
          <cell r="J2983" t="str">
            <v>96</v>
          </cell>
          <cell r="K2983" t="str">
            <v>烟嘧装置（合成一车间）</v>
          </cell>
          <cell r="L2983" t="str">
            <v>肥东合成分厂</v>
          </cell>
          <cell r="M2983" t="str">
            <v>肥东合成一车间</v>
          </cell>
          <cell r="N2983" t="str">
            <v>宜兴市昌明玻璃钢厂</v>
          </cell>
          <cell r="O2983" t="str">
            <v>75.22</v>
          </cell>
          <cell r="P2983" t="str">
            <v>902.64</v>
          </cell>
          <cell r="Q2983" t="str">
            <v>300.89</v>
          </cell>
          <cell r="R2983" t="str">
            <v>50</v>
          </cell>
          <cell r="S2983" t="str">
            <v>平均年限法(一)</v>
          </cell>
          <cell r="T2983" t="str">
            <v>在用</v>
          </cell>
          <cell r="U2983" t="str">
            <v>在建工程转入</v>
          </cell>
          <cell r="V2983" t="str">
            <v>徐建红</v>
          </cell>
          <cell r="W2983" t="str">
            <v>2020.10.29</v>
          </cell>
          <cell r="X2983" t="str">
            <v>记--895</v>
          </cell>
          <cell r="Y2983" t="str">
            <v>中间体转原药（200吨烟嘧）技改项目</v>
          </cell>
        </row>
        <row r="2983">
          <cell r="AA2983" t="str">
            <v>0308</v>
          </cell>
        </row>
        <row r="2984">
          <cell r="B2984" t="str">
            <v>030800338</v>
          </cell>
          <cell r="C2984" t="str">
            <v>玻璃钢离心风机</v>
          </cell>
          <cell r="D2984" t="str">
            <v>HT-5A-7.5KW，防爆</v>
          </cell>
          <cell r="E2984">
            <v>7522.13</v>
          </cell>
          <cell r="F2984">
            <v>3761</v>
          </cell>
          <cell r="G2984">
            <v>3761.13</v>
          </cell>
          <cell r="H2984">
            <v>0</v>
          </cell>
          <cell r="I2984" t="str">
            <v>2020.10.27</v>
          </cell>
          <cell r="J2984" t="str">
            <v>96</v>
          </cell>
          <cell r="K2984" t="str">
            <v>烟嘧装置（合成一车间）</v>
          </cell>
          <cell r="L2984" t="str">
            <v>肥东合成分厂</v>
          </cell>
          <cell r="M2984" t="str">
            <v>肥东合成一车间</v>
          </cell>
          <cell r="N2984" t="str">
            <v>宜兴市昌明玻璃钢厂</v>
          </cell>
          <cell r="O2984" t="str">
            <v>75.22</v>
          </cell>
          <cell r="P2984" t="str">
            <v>902.64</v>
          </cell>
          <cell r="Q2984" t="str">
            <v>300.89</v>
          </cell>
          <cell r="R2984" t="str">
            <v>50</v>
          </cell>
          <cell r="S2984" t="str">
            <v>平均年限法(一)</v>
          </cell>
          <cell r="T2984" t="str">
            <v>在用</v>
          </cell>
          <cell r="U2984" t="str">
            <v>在建工程转入</v>
          </cell>
          <cell r="V2984" t="str">
            <v>徐建红</v>
          </cell>
          <cell r="W2984" t="str">
            <v>2020.10.29</v>
          </cell>
          <cell r="X2984" t="str">
            <v>记--895</v>
          </cell>
          <cell r="Y2984" t="str">
            <v>中间体转原药（200吨烟嘧）技改项目</v>
          </cell>
        </row>
        <row r="2984">
          <cell r="AA2984" t="str">
            <v>0308</v>
          </cell>
        </row>
        <row r="2985">
          <cell r="B2985" t="str">
            <v>030800339</v>
          </cell>
          <cell r="C2985" t="str">
            <v>玻璃钢离心风机</v>
          </cell>
          <cell r="D2985" t="str">
            <v>HT-4A-3KW，防爆</v>
          </cell>
          <cell r="E2985">
            <v>6637.17</v>
          </cell>
          <cell r="F2985">
            <v>2847.05</v>
          </cell>
          <cell r="G2985">
            <v>265.49</v>
          </cell>
          <cell r="H2985">
            <v>3524.63</v>
          </cell>
          <cell r="I2985" t="str">
            <v>2020.10.27</v>
          </cell>
          <cell r="J2985" t="str">
            <v>96</v>
          </cell>
          <cell r="K2985" t="str">
            <v>烟嘧装置（合成一车间）</v>
          </cell>
          <cell r="L2985" t="str">
            <v>肥东合成分厂</v>
          </cell>
          <cell r="M2985" t="str">
            <v>肥东合成一车间</v>
          </cell>
          <cell r="N2985" t="str">
            <v>宜兴市昌明玻璃钢厂</v>
          </cell>
          <cell r="O2985" t="str">
            <v>59.51</v>
          </cell>
          <cell r="P2985" t="str">
            <v>789.58</v>
          </cell>
          <cell r="Q2985" t="str">
            <v>265.49</v>
          </cell>
          <cell r="R2985" t="str">
            <v>50</v>
          </cell>
          <cell r="S2985" t="str">
            <v>平均年限法(一)</v>
          </cell>
          <cell r="T2985" t="str">
            <v>在用</v>
          </cell>
          <cell r="U2985" t="str">
            <v>在建工程转入</v>
          </cell>
          <cell r="V2985" t="str">
            <v>徐建红</v>
          </cell>
          <cell r="W2985" t="str">
            <v>2020.10.29</v>
          </cell>
          <cell r="X2985" t="str">
            <v>记--895</v>
          </cell>
          <cell r="Y2985" t="str">
            <v>中间体转原药（200吨烟嘧）技改项目</v>
          </cell>
        </row>
        <row r="2985">
          <cell r="AA2985" t="str">
            <v>0308</v>
          </cell>
        </row>
        <row r="2986">
          <cell r="B2986" t="str">
            <v>030800340</v>
          </cell>
          <cell r="C2986" t="str">
            <v>卧式离心泵</v>
          </cell>
          <cell r="D2986" t="str">
            <v>50FSB-30，YB2/4KW，防爆电机</v>
          </cell>
          <cell r="E2986">
            <v>3185.84</v>
          </cell>
          <cell r="F2986">
            <v>1593</v>
          </cell>
          <cell r="G2986">
            <v>1592.84</v>
          </cell>
          <cell r="H2986">
            <v>0</v>
          </cell>
          <cell r="I2986" t="str">
            <v>2020.10.27</v>
          </cell>
          <cell r="J2986" t="str">
            <v>96</v>
          </cell>
          <cell r="K2986" t="str">
            <v>烟嘧装置（合成一车间）</v>
          </cell>
          <cell r="L2986" t="str">
            <v>肥东合成分厂</v>
          </cell>
          <cell r="M2986" t="str">
            <v>肥东合成一车间</v>
          </cell>
          <cell r="N2986" t="str">
            <v>安徽通能泵阀销售有限公司</v>
          </cell>
          <cell r="O2986" t="str">
            <v>31.86</v>
          </cell>
          <cell r="P2986" t="str">
            <v>382.32</v>
          </cell>
          <cell r="Q2986" t="str">
            <v>127.43</v>
          </cell>
          <cell r="R2986" t="str">
            <v>50</v>
          </cell>
          <cell r="S2986" t="str">
            <v>平均年限法(一)</v>
          </cell>
          <cell r="T2986" t="str">
            <v>在用</v>
          </cell>
          <cell r="U2986" t="str">
            <v>在建工程转入</v>
          </cell>
          <cell r="V2986" t="str">
            <v>徐建红</v>
          </cell>
          <cell r="W2986" t="str">
            <v>2020.10.29</v>
          </cell>
          <cell r="X2986" t="str">
            <v>记--895</v>
          </cell>
          <cell r="Y2986" t="str">
            <v>中间体转原药（200吨烟嘧）技改项目</v>
          </cell>
        </row>
        <row r="2986">
          <cell r="AA2986" t="str">
            <v>0308</v>
          </cell>
        </row>
        <row r="2987">
          <cell r="B2987" t="str">
            <v>030800341</v>
          </cell>
          <cell r="C2987" t="str">
            <v>卧式离心泵</v>
          </cell>
          <cell r="D2987" t="str">
            <v>50FSB-30，YB2/4KW，防爆电机</v>
          </cell>
          <cell r="E2987">
            <v>3185.84</v>
          </cell>
          <cell r="F2987">
            <v>1593</v>
          </cell>
          <cell r="G2987">
            <v>1592.84</v>
          </cell>
          <cell r="H2987">
            <v>0</v>
          </cell>
          <cell r="I2987" t="str">
            <v>2020.10.27</v>
          </cell>
          <cell r="J2987" t="str">
            <v>96</v>
          </cell>
          <cell r="K2987" t="str">
            <v>烟嘧装置（合成一车间）</v>
          </cell>
          <cell r="L2987" t="str">
            <v>肥东合成分厂</v>
          </cell>
          <cell r="M2987" t="str">
            <v>肥东合成一车间</v>
          </cell>
          <cell r="N2987" t="str">
            <v>安徽通能泵阀销售有限公司</v>
          </cell>
          <cell r="O2987" t="str">
            <v>31.86</v>
          </cell>
          <cell r="P2987" t="str">
            <v>382.32</v>
          </cell>
          <cell r="Q2987" t="str">
            <v>127.43</v>
          </cell>
          <cell r="R2987" t="str">
            <v>50</v>
          </cell>
          <cell r="S2987" t="str">
            <v>平均年限法(一)</v>
          </cell>
          <cell r="T2987" t="str">
            <v>在用</v>
          </cell>
          <cell r="U2987" t="str">
            <v>在建工程转入</v>
          </cell>
          <cell r="V2987" t="str">
            <v>徐建红</v>
          </cell>
          <cell r="W2987" t="str">
            <v>2020.10.29</v>
          </cell>
          <cell r="X2987" t="str">
            <v>记--895</v>
          </cell>
          <cell r="Y2987" t="str">
            <v>中间体转原药（200吨烟嘧）技改项目</v>
          </cell>
        </row>
        <row r="2987">
          <cell r="AA2987" t="str">
            <v>0308</v>
          </cell>
        </row>
        <row r="2988">
          <cell r="B2988" t="str">
            <v>030800342</v>
          </cell>
          <cell r="C2988" t="str">
            <v>卧式离心泵</v>
          </cell>
          <cell r="D2988" t="str">
            <v>50FZB-30，YB2/4KW，防爆电机</v>
          </cell>
          <cell r="E2988">
            <v>5221.24</v>
          </cell>
          <cell r="F2988">
            <v>2610.5</v>
          </cell>
          <cell r="G2988">
            <v>2610.74</v>
          </cell>
          <cell r="H2988">
            <v>0</v>
          </cell>
          <cell r="I2988" t="str">
            <v>2020.10.27</v>
          </cell>
          <cell r="J2988" t="str">
            <v>96</v>
          </cell>
          <cell r="K2988" t="str">
            <v>烟嘧装置（合成一车间）</v>
          </cell>
          <cell r="L2988" t="str">
            <v>肥东合成分厂</v>
          </cell>
          <cell r="M2988" t="str">
            <v>肥东合成一车间</v>
          </cell>
          <cell r="N2988" t="str">
            <v>安徽通能泵阀销售有限公司</v>
          </cell>
          <cell r="O2988" t="str">
            <v>52.21</v>
          </cell>
          <cell r="P2988" t="str">
            <v>626.52</v>
          </cell>
          <cell r="Q2988" t="str">
            <v>208.85</v>
          </cell>
          <cell r="R2988" t="str">
            <v>50</v>
          </cell>
          <cell r="S2988" t="str">
            <v>平均年限法(一)</v>
          </cell>
          <cell r="T2988" t="str">
            <v>在用</v>
          </cell>
          <cell r="U2988" t="str">
            <v>在建工程转入</v>
          </cell>
          <cell r="V2988" t="str">
            <v>徐建红</v>
          </cell>
          <cell r="W2988" t="str">
            <v>2020.10.29</v>
          </cell>
          <cell r="X2988" t="str">
            <v>记--895</v>
          </cell>
          <cell r="Y2988" t="str">
            <v>中间体转原药（200吨烟嘧）技改项目</v>
          </cell>
        </row>
        <row r="2988">
          <cell r="AA2988" t="str">
            <v>0308</v>
          </cell>
        </row>
        <row r="2989">
          <cell r="B2989" t="str">
            <v>030800343</v>
          </cell>
          <cell r="C2989" t="str">
            <v>200T烟嘧项目设备安装及技改工程</v>
          </cell>
          <cell r="D2989" t="str">
            <v>16040207工程材料物资</v>
          </cell>
          <cell r="E2989">
            <v>4805360.24</v>
          </cell>
          <cell r="F2989">
            <v>2402680</v>
          </cell>
          <cell r="G2989">
            <v>2402680.24</v>
          </cell>
          <cell r="H2989">
            <v>0</v>
          </cell>
          <cell r="I2989" t="str">
            <v>2020.10.27</v>
          </cell>
          <cell r="J2989" t="str">
            <v>96</v>
          </cell>
          <cell r="K2989" t="str">
            <v>烟嘧装置（合成一车间）</v>
          </cell>
          <cell r="L2989" t="str">
            <v>肥东合成分厂</v>
          </cell>
          <cell r="M2989" t="str">
            <v>肥东合成一车间</v>
          </cell>
          <cell r="N2989" t="str">
            <v>在建工程：中间体转原药</v>
          </cell>
          <cell r="O2989" t="str">
            <v>48,053.60</v>
          </cell>
          <cell r="P2989" t="str">
            <v>576,643.20</v>
          </cell>
          <cell r="Q2989" t="str">
            <v>192,214.41</v>
          </cell>
          <cell r="R2989" t="str">
            <v>50</v>
          </cell>
          <cell r="S2989" t="str">
            <v>平均年限法(一)</v>
          </cell>
          <cell r="T2989" t="str">
            <v>在用</v>
          </cell>
          <cell r="U2989" t="str">
            <v>在建工程转入</v>
          </cell>
          <cell r="V2989" t="str">
            <v>徐建红</v>
          </cell>
          <cell r="W2989" t="str">
            <v>2020.10.29</v>
          </cell>
          <cell r="X2989" t="str">
            <v>记--895</v>
          </cell>
          <cell r="Y2989" t="str">
            <v>中间体转原药（200吨烟嘧）技改项目</v>
          </cell>
        </row>
        <row r="2989">
          <cell r="AA2989" t="str">
            <v>0308</v>
          </cell>
        </row>
        <row r="2990">
          <cell r="B2990" t="str">
            <v>030700329</v>
          </cell>
          <cell r="C2990" t="str">
            <v>聚丙烯PP喷淋塔</v>
          </cell>
          <cell r="D2990" t="str">
            <v>￠1000*6000MM</v>
          </cell>
          <cell r="E2990">
            <v>10344.83</v>
          </cell>
          <cell r="F2990">
            <v>5172.5</v>
          </cell>
          <cell r="G2990">
            <v>5172.33</v>
          </cell>
          <cell r="H2990">
            <v>0</v>
          </cell>
          <cell r="I2990" t="str">
            <v>2020.10.28</v>
          </cell>
          <cell r="J2990" t="str">
            <v>96</v>
          </cell>
          <cell r="K2990" t="str">
            <v>精喹装置（合成二车间）</v>
          </cell>
          <cell r="L2990" t="str">
            <v>肥东合成分厂</v>
          </cell>
          <cell r="M2990" t="str">
            <v>肥东合成二车间</v>
          </cell>
          <cell r="N2990" t="str">
            <v>合肥广庆防腐设备有限公司</v>
          </cell>
          <cell r="O2990" t="str">
            <v>103.45</v>
          </cell>
          <cell r="P2990" t="str">
            <v>1,241.40</v>
          </cell>
          <cell r="Q2990" t="str">
            <v>413.79</v>
          </cell>
          <cell r="R2990" t="str">
            <v>50</v>
          </cell>
          <cell r="S2990" t="str">
            <v>平均年限法(一)</v>
          </cell>
          <cell r="T2990" t="str">
            <v>在用</v>
          </cell>
          <cell r="U2990" t="str">
            <v>在建工程转入</v>
          </cell>
          <cell r="V2990" t="str">
            <v>徐建红</v>
          </cell>
          <cell r="W2990" t="str">
            <v>2020.10.29</v>
          </cell>
          <cell r="X2990" t="str">
            <v>记--896</v>
          </cell>
          <cell r="Y2990" t="str">
            <v>中间体转原药（300吨精喹）技改项目</v>
          </cell>
        </row>
        <row r="2990">
          <cell r="AA2990" t="str">
            <v>0307</v>
          </cell>
        </row>
        <row r="2991">
          <cell r="B2991" t="str">
            <v>030700330</v>
          </cell>
          <cell r="C2991" t="str">
            <v>聚丙烯PP喷淋塔</v>
          </cell>
          <cell r="D2991" t="str">
            <v>￠1000*6000MM</v>
          </cell>
          <cell r="E2991">
            <v>10344.83</v>
          </cell>
          <cell r="F2991">
            <v>5172.5</v>
          </cell>
          <cell r="G2991">
            <v>5172.33</v>
          </cell>
          <cell r="H2991">
            <v>0</v>
          </cell>
          <cell r="I2991" t="str">
            <v>2020.10.28</v>
          </cell>
          <cell r="J2991" t="str">
            <v>96</v>
          </cell>
          <cell r="K2991" t="str">
            <v>精喹装置（合成二车间）</v>
          </cell>
          <cell r="L2991" t="str">
            <v>肥东合成分厂</v>
          </cell>
          <cell r="M2991" t="str">
            <v>肥东合成二车间</v>
          </cell>
          <cell r="N2991" t="str">
            <v>合肥广庆防腐设备有限公司</v>
          </cell>
          <cell r="O2991" t="str">
            <v>103.45</v>
          </cell>
          <cell r="P2991" t="str">
            <v>1,241.40</v>
          </cell>
          <cell r="Q2991" t="str">
            <v>413.79</v>
          </cell>
          <cell r="R2991" t="str">
            <v>50</v>
          </cell>
          <cell r="S2991" t="str">
            <v>平均年限法(一)</v>
          </cell>
          <cell r="T2991" t="str">
            <v>在用</v>
          </cell>
          <cell r="U2991" t="str">
            <v>在建工程转入</v>
          </cell>
          <cell r="V2991" t="str">
            <v>徐建红</v>
          </cell>
          <cell r="W2991" t="str">
            <v>2020.10.29</v>
          </cell>
          <cell r="X2991" t="str">
            <v>记--896</v>
          </cell>
          <cell r="Y2991" t="str">
            <v>中间体转原药（300吨精喹）技改项目</v>
          </cell>
        </row>
        <row r="2991">
          <cell r="AA2991" t="str">
            <v>0307</v>
          </cell>
        </row>
        <row r="2992">
          <cell r="B2992" t="str">
            <v>030700331</v>
          </cell>
          <cell r="C2992" t="str">
            <v>聚丙烯PP喷淋塔</v>
          </cell>
          <cell r="D2992" t="str">
            <v>￠1000*6000MM</v>
          </cell>
          <cell r="E2992">
            <v>10344.83</v>
          </cell>
          <cell r="F2992">
            <v>5172.5</v>
          </cell>
          <cell r="G2992">
            <v>5172.33</v>
          </cell>
          <cell r="H2992">
            <v>0</v>
          </cell>
          <cell r="I2992" t="str">
            <v>2020.10.28</v>
          </cell>
          <cell r="J2992" t="str">
            <v>96</v>
          </cell>
          <cell r="K2992" t="str">
            <v>精喹装置（合成二车间）</v>
          </cell>
          <cell r="L2992" t="str">
            <v>肥东合成分厂</v>
          </cell>
          <cell r="M2992" t="str">
            <v>肥东合成二车间</v>
          </cell>
          <cell r="N2992" t="str">
            <v>合肥广庆防腐设备有限公司</v>
          </cell>
          <cell r="O2992" t="str">
            <v>103.45</v>
          </cell>
          <cell r="P2992" t="str">
            <v>1,241.40</v>
          </cell>
          <cell r="Q2992" t="str">
            <v>413.79</v>
          </cell>
          <cell r="R2992" t="str">
            <v>50</v>
          </cell>
          <cell r="S2992" t="str">
            <v>平均年限法(一)</v>
          </cell>
          <cell r="T2992" t="str">
            <v>在用</v>
          </cell>
          <cell r="U2992" t="str">
            <v>在建工程转入</v>
          </cell>
          <cell r="V2992" t="str">
            <v>徐建红</v>
          </cell>
          <cell r="W2992" t="str">
            <v>2020.10.29</v>
          </cell>
          <cell r="X2992" t="str">
            <v>记--896</v>
          </cell>
          <cell r="Y2992" t="str">
            <v>中间体转原药（300吨精喹）技改项目</v>
          </cell>
        </row>
        <row r="2992">
          <cell r="AA2992" t="str">
            <v>0307</v>
          </cell>
        </row>
        <row r="2993">
          <cell r="B2993" t="str">
            <v>030700332</v>
          </cell>
          <cell r="C2993" t="str">
            <v>含醇废水接收槽萃取液计量槽</v>
          </cell>
          <cell r="D2993" t="str">
            <v>V=2.9M3，￠1200*1400MM</v>
          </cell>
          <cell r="E2993">
            <v>4931.03</v>
          </cell>
          <cell r="F2993">
            <v>2465.5</v>
          </cell>
          <cell r="G2993">
            <v>2465.53</v>
          </cell>
          <cell r="H2993">
            <v>0</v>
          </cell>
          <cell r="I2993" t="str">
            <v>2020.10.28</v>
          </cell>
          <cell r="J2993" t="str">
            <v>96</v>
          </cell>
          <cell r="K2993" t="str">
            <v>精喹装置（合成二车间）</v>
          </cell>
          <cell r="L2993" t="str">
            <v>肥东合成分厂</v>
          </cell>
          <cell r="M2993" t="str">
            <v>肥东合成二车间</v>
          </cell>
          <cell r="N2993" t="str">
            <v>合肥广庆防腐设备有限公司</v>
          </cell>
          <cell r="O2993" t="str">
            <v>49.31</v>
          </cell>
          <cell r="P2993" t="str">
            <v>591.72</v>
          </cell>
          <cell r="Q2993" t="str">
            <v>197.24</v>
          </cell>
          <cell r="R2993" t="str">
            <v>50</v>
          </cell>
          <cell r="S2993" t="str">
            <v>平均年限法(一)</v>
          </cell>
          <cell r="T2993" t="str">
            <v>在用</v>
          </cell>
          <cell r="U2993" t="str">
            <v>在建工程转入</v>
          </cell>
          <cell r="V2993" t="str">
            <v>徐建红</v>
          </cell>
          <cell r="W2993" t="str">
            <v>2020.10.29</v>
          </cell>
          <cell r="X2993" t="str">
            <v>记--896</v>
          </cell>
          <cell r="Y2993" t="str">
            <v>中间体转原药（300吨精喹）技改项目</v>
          </cell>
        </row>
        <row r="2993">
          <cell r="AA2993" t="str">
            <v>0307</v>
          </cell>
        </row>
        <row r="2994">
          <cell r="B2994" t="str">
            <v>030700333</v>
          </cell>
          <cell r="C2994" t="str">
            <v>含醇废水接收槽萃取液计量槽</v>
          </cell>
          <cell r="D2994" t="str">
            <v>V=2.9M3，￠1200*1400MM</v>
          </cell>
          <cell r="E2994">
            <v>4931.03</v>
          </cell>
          <cell r="F2994">
            <v>2465.5</v>
          </cell>
          <cell r="G2994">
            <v>2465.53</v>
          </cell>
          <cell r="H2994">
            <v>0</v>
          </cell>
          <cell r="I2994" t="str">
            <v>2020.10.28</v>
          </cell>
          <cell r="J2994" t="str">
            <v>96</v>
          </cell>
          <cell r="K2994" t="str">
            <v>精喹装置（合成二车间）</v>
          </cell>
          <cell r="L2994" t="str">
            <v>肥东合成分厂</v>
          </cell>
          <cell r="M2994" t="str">
            <v>肥东合成二车间</v>
          </cell>
          <cell r="N2994" t="str">
            <v>合肥广庆防腐设备有限公司</v>
          </cell>
          <cell r="O2994" t="str">
            <v>49.31</v>
          </cell>
          <cell r="P2994" t="str">
            <v>591.72</v>
          </cell>
          <cell r="Q2994" t="str">
            <v>197.24</v>
          </cell>
          <cell r="R2994" t="str">
            <v>50</v>
          </cell>
          <cell r="S2994" t="str">
            <v>平均年限法(一)</v>
          </cell>
          <cell r="T2994" t="str">
            <v>在用</v>
          </cell>
          <cell r="U2994" t="str">
            <v>在建工程转入</v>
          </cell>
          <cell r="V2994" t="str">
            <v>徐建红</v>
          </cell>
          <cell r="W2994" t="str">
            <v>2020.10.29</v>
          </cell>
          <cell r="X2994" t="str">
            <v>记--896</v>
          </cell>
          <cell r="Y2994" t="str">
            <v>中间体转原药（300吨精喹）技改项目</v>
          </cell>
        </row>
        <row r="2994">
          <cell r="AA2994" t="str">
            <v>0307</v>
          </cell>
        </row>
        <row r="2995">
          <cell r="B2995" t="str">
            <v>030700334</v>
          </cell>
          <cell r="C2995" t="str">
            <v>盐酸计量槽</v>
          </cell>
          <cell r="D2995" t="str">
            <v>V=1.1M3，￠1000*1100MM</v>
          </cell>
          <cell r="E2995">
            <v>3137.93</v>
          </cell>
          <cell r="F2995">
            <v>1569</v>
          </cell>
          <cell r="G2995">
            <v>1568.93</v>
          </cell>
          <cell r="H2995">
            <v>0</v>
          </cell>
          <cell r="I2995" t="str">
            <v>2020.10.28</v>
          </cell>
          <cell r="J2995" t="str">
            <v>96</v>
          </cell>
          <cell r="K2995" t="str">
            <v>精喹装置（合成二车间）</v>
          </cell>
          <cell r="L2995" t="str">
            <v>肥东合成分厂</v>
          </cell>
          <cell r="M2995" t="str">
            <v>肥东合成二车间</v>
          </cell>
          <cell r="N2995" t="str">
            <v>合肥广庆防腐设备有限公司</v>
          </cell>
          <cell r="O2995" t="str">
            <v>31.38</v>
          </cell>
          <cell r="P2995" t="str">
            <v>376.56</v>
          </cell>
          <cell r="Q2995" t="str">
            <v>125.52</v>
          </cell>
          <cell r="R2995" t="str">
            <v>50</v>
          </cell>
          <cell r="S2995" t="str">
            <v>平均年限法(一)</v>
          </cell>
          <cell r="T2995" t="str">
            <v>在用</v>
          </cell>
          <cell r="U2995" t="str">
            <v>在建工程转入</v>
          </cell>
          <cell r="V2995" t="str">
            <v>徐建红</v>
          </cell>
          <cell r="W2995" t="str">
            <v>2020.10.29</v>
          </cell>
          <cell r="X2995" t="str">
            <v>记--896</v>
          </cell>
          <cell r="Y2995" t="str">
            <v>中间体转原药（300吨精喹）技改项目</v>
          </cell>
        </row>
        <row r="2995">
          <cell r="AA2995" t="str">
            <v>0307</v>
          </cell>
        </row>
        <row r="2996">
          <cell r="B2996" t="str">
            <v>030700335</v>
          </cell>
          <cell r="C2996" t="str">
            <v>二氯丙酸甲酯计量槽</v>
          </cell>
          <cell r="D2996" t="str">
            <v>V=0.6M3，￠800*1000MM</v>
          </cell>
          <cell r="E2996">
            <v>2129.31</v>
          </cell>
          <cell r="F2996">
            <v>1064.5</v>
          </cell>
          <cell r="G2996">
            <v>1064.81</v>
          </cell>
          <cell r="H2996">
            <v>0</v>
          </cell>
          <cell r="I2996" t="str">
            <v>2020.10.28</v>
          </cell>
          <cell r="J2996" t="str">
            <v>96</v>
          </cell>
          <cell r="K2996" t="str">
            <v>精喹装置（合成二车间）</v>
          </cell>
          <cell r="L2996" t="str">
            <v>肥东合成分厂</v>
          </cell>
          <cell r="M2996" t="str">
            <v>肥东合成二车间</v>
          </cell>
          <cell r="N2996" t="str">
            <v>合肥广庆防腐设备有限公司</v>
          </cell>
          <cell r="O2996" t="str">
            <v>21.29</v>
          </cell>
          <cell r="P2996" t="str">
            <v>255.48</v>
          </cell>
          <cell r="Q2996" t="str">
            <v>85.17</v>
          </cell>
          <cell r="R2996" t="str">
            <v>50</v>
          </cell>
          <cell r="S2996" t="str">
            <v>平均年限法(一)</v>
          </cell>
          <cell r="T2996" t="str">
            <v>在用</v>
          </cell>
          <cell r="U2996" t="str">
            <v>在建工程转入</v>
          </cell>
          <cell r="V2996" t="str">
            <v>徐建红</v>
          </cell>
          <cell r="W2996" t="str">
            <v>2020.10.29</v>
          </cell>
          <cell r="X2996" t="str">
            <v>记--896</v>
          </cell>
          <cell r="Y2996" t="str">
            <v>中间体转原药（300吨精喹）技改项目</v>
          </cell>
        </row>
        <row r="2996">
          <cell r="AA2996" t="str">
            <v>0307</v>
          </cell>
        </row>
        <row r="2997">
          <cell r="B2997" t="str">
            <v>030700336</v>
          </cell>
          <cell r="C2997" t="str">
            <v>搪玻璃片式冷凝器</v>
          </cell>
          <cell r="D2997" t="str">
            <v>W-1，F=5㎡</v>
          </cell>
          <cell r="E2997">
            <v>5818.97</v>
          </cell>
          <cell r="F2997">
            <v>2909.5</v>
          </cell>
          <cell r="G2997">
            <v>2909.47</v>
          </cell>
          <cell r="H2997">
            <v>0</v>
          </cell>
          <cell r="I2997" t="str">
            <v>2020.10.28</v>
          </cell>
          <cell r="J2997" t="str">
            <v>96</v>
          </cell>
          <cell r="K2997" t="str">
            <v>精喹装置（合成二车间）</v>
          </cell>
          <cell r="L2997" t="str">
            <v>肥东合成分厂</v>
          </cell>
          <cell r="M2997" t="str">
            <v>肥东合成二车间</v>
          </cell>
          <cell r="N2997" t="str">
            <v>无锡亿鑫昌化工设备有限公司</v>
          </cell>
          <cell r="O2997" t="str">
            <v>58.19</v>
          </cell>
          <cell r="P2997" t="str">
            <v>698.28</v>
          </cell>
          <cell r="Q2997" t="str">
            <v>232.76</v>
          </cell>
          <cell r="R2997" t="str">
            <v>50</v>
          </cell>
          <cell r="S2997" t="str">
            <v>平均年限法(一)</v>
          </cell>
          <cell r="T2997" t="str">
            <v>在用</v>
          </cell>
          <cell r="U2997" t="str">
            <v>在建工程转入</v>
          </cell>
          <cell r="V2997" t="str">
            <v>徐建红</v>
          </cell>
          <cell r="W2997" t="str">
            <v>2020.10.29</v>
          </cell>
          <cell r="X2997" t="str">
            <v>记--896</v>
          </cell>
          <cell r="Y2997" t="str">
            <v>中间体转原药（300吨精喹）技改项目</v>
          </cell>
        </row>
        <row r="2997">
          <cell r="AA2997" t="str">
            <v>0307</v>
          </cell>
        </row>
        <row r="2998">
          <cell r="B2998" t="str">
            <v>030700337</v>
          </cell>
          <cell r="C2998" t="str">
            <v>搪玻璃片式冷凝器</v>
          </cell>
          <cell r="D2998" t="str">
            <v>W-1，F=5㎡</v>
          </cell>
          <cell r="E2998">
            <v>5818.97</v>
          </cell>
          <cell r="F2998">
            <v>2909.5</v>
          </cell>
          <cell r="G2998">
            <v>2909.47</v>
          </cell>
          <cell r="H2998">
            <v>0</v>
          </cell>
          <cell r="I2998" t="str">
            <v>2020.10.28</v>
          </cell>
          <cell r="J2998" t="str">
            <v>96</v>
          </cell>
          <cell r="K2998" t="str">
            <v>精喹装置（合成二车间）</v>
          </cell>
          <cell r="L2998" t="str">
            <v>肥东合成分厂</v>
          </cell>
          <cell r="M2998" t="str">
            <v>肥东合成二车间</v>
          </cell>
          <cell r="N2998" t="str">
            <v>无锡亿鑫昌化工设备有限公司</v>
          </cell>
          <cell r="O2998" t="str">
            <v>58.19</v>
          </cell>
          <cell r="P2998" t="str">
            <v>698.28</v>
          </cell>
          <cell r="Q2998" t="str">
            <v>232.76</v>
          </cell>
          <cell r="R2998" t="str">
            <v>50</v>
          </cell>
          <cell r="S2998" t="str">
            <v>平均年限法(一)</v>
          </cell>
          <cell r="T2998" t="str">
            <v>在用</v>
          </cell>
          <cell r="U2998" t="str">
            <v>在建工程转入</v>
          </cell>
          <cell r="V2998" t="str">
            <v>徐建红</v>
          </cell>
          <cell r="W2998" t="str">
            <v>2020.10.29</v>
          </cell>
          <cell r="X2998" t="str">
            <v>记--896</v>
          </cell>
          <cell r="Y2998" t="str">
            <v>中间体转原药（300吨精喹）技改项目</v>
          </cell>
        </row>
        <row r="2998">
          <cell r="AA2998" t="str">
            <v>0307</v>
          </cell>
        </row>
        <row r="2999">
          <cell r="B2999" t="str">
            <v>030700338</v>
          </cell>
          <cell r="C2999" t="str">
            <v>搪玻璃片式冷凝器</v>
          </cell>
          <cell r="D2999" t="str">
            <v>W-1，F=5㎡</v>
          </cell>
          <cell r="E2999">
            <v>5818.97</v>
          </cell>
          <cell r="F2999">
            <v>2909.5</v>
          </cell>
          <cell r="G2999">
            <v>2909.47</v>
          </cell>
          <cell r="H2999">
            <v>0</v>
          </cell>
          <cell r="I2999" t="str">
            <v>2020.10.28</v>
          </cell>
          <cell r="J2999" t="str">
            <v>96</v>
          </cell>
          <cell r="K2999" t="str">
            <v>精喹装置（合成二车间）</v>
          </cell>
          <cell r="L2999" t="str">
            <v>肥东合成分厂</v>
          </cell>
          <cell r="M2999" t="str">
            <v>肥东合成二车间</v>
          </cell>
          <cell r="N2999" t="str">
            <v>无锡亿鑫昌化工设备有限公司</v>
          </cell>
          <cell r="O2999" t="str">
            <v>58.19</v>
          </cell>
          <cell r="P2999" t="str">
            <v>698.28</v>
          </cell>
          <cell r="Q2999" t="str">
            <v>232.76</v>
          </cell>
          <cell r="R2999" t="str">
            <v>50</v>
          </cell>
          <cell r="S2999" t="str">
            <v>平均年限法(一)</v>
          </cell>
          <cell r="T2999" t="str">
            <v>在用</v>
          </cell>
          <cell r="U2999" t="str">
            <v>在建工程转入</v>
          </cell>
          <cell r="V2999" t="str">
            <v>徐建红</v>
          </cell>
          <cell r="W2999" t="str">
            <v>2020.10.29</v>
          </cell>
          <cell r="X2999" t="str">
            <v>记--896</v>
          </cell>
          <cell r="Y2999" t="str">
            <v>中间体转原药（300吨精喹）技改项目</v>
          </cell>
        </row>
        <row r="2999">
          <cell r="AA2999" t="str">
            <v>0307</v>
          </cell>
        </row>
        <row r="3000">
          <cell r="B3000" t="str">
            <v>030700339</v>
          </cell>
          <cell r="C3000" t="str">
            <v>搪玻璃片式冷凝器</v>
          </cell>
          <cell r="D3000" t="str">
            <v>W-1，F=5㎡</v>
          </cell>
          <cell r="E3000">
            <v>5818.97</v>
          </cell>
          <cell r="F3000">
            <v>2909.5</v>
          </cell>
          <cell r="G3000">
            <v>2909.47</v>
          </cell>
          <cell r="H3000">
            <v>0</v>
          </cell>
          <cell r="I3000" t="str">
            <v>2020.10.28</v>
          </cell>
          <cell r="J3000" t="str">
            <v>96</v>
          </cell>
          <cell r="K3000" t="str">
            <v>精喹装置（合成二车间）</v>
          </cell>
          <cell r="L3000" t="str">
            <v>肥东合成分厂</v>
          </cell>
          <cell r="M3000" t="str">
            <v>肥东合成二车间</v>
          </cell>
          <cell r="N3000" t="str">
            <v>无锡亿鑫昌化工设备有限公司</v>
          </cell>
          <cell r="O3000" t="str">
            <v>58.19</v>
          </cell>
          <cell r="P3000" t="str">
            <v>698.28</v>
          </cell>
          <cell r="Q3000" t="str">
            <v>232.76</v>
          </cell>
          <cell r="R3000" t="str">
            <v>50</v>
          </cell>
          <cell r="S3000" t="str">
            <v>平均年限法(一)</v>
          </cell>
          <cell r="T3000" t="str">
            <v>在用</v>
          </cell>
          <cell r="U3000" t="str">
            <v>在建工程转入</v>
          </cell>
          <cell r="V3000" t="str">
            <v>徐建红</v>
          </cell>
          <cell r="W3000" t="str">
            <v>2020.10.29</v>
          </cell>
          <cell r="X3000" t="str">
            <v>记--896</v>
          </cell>
          <cell r="Y3000" t="str">
            <v>中间体转原药（300吨精喹）技改项目</v>
          </cell>
        </row>
        <row r="3000">
          <cell r="AA3000" t="str">
            <v>0307</v>
          </cell>
        </row>
        <row r="3001">
          <cell r="B3001" t="str">
            <v>030700340</v>
          </cell>
          <cell r="C3001" t="str">
            <v>搪玻璃片式冷凝器</v>
          </cell>
          <cell r="D3001" t="str">
            <v>W-1，F=5㎡</v>
          </cell>
          <cell r="E3001">
            <v>5818.96</v>
          </cell>
          <cell r="F3001">
            <v>2909.5</v>
          </cell>
          <cell r="G3001">
            <v>2909.46</v>
          </cell>
          <cell r="H3001">
            <v>0</v>
          </cell>
          <cell r="I3001" t="str">
            <v>2020.10.28</v>
          </cell>
          <cell r="J3001" t="str">
            <v>96</v>
          </cell>
          <cell r="K3001" t="str">
            <v>精喹装置（合成二车间）</v>
          </cell>
          <cell r="L3001" t="str">
            <v>肥东合成分厂</v>
          </cell>
          <cell r="M3001" t="str">
            <v>肥东合成二车间</v>
          </cell>
          <cell r="N3001" t="str">
            <v>无锡亿鑫昌化工设备有限公司</v>
          </cell>
          <cell r="O3001" t="str">
            <v>58.19</v>
          </cell>
          <cell r="P3001" t="str">
            <v>698.28</v>
          </cell>
          <cell r="Q3001" t="str">
            <v>232.76</v>
          </cell>
          <cell r="R3001" t="str">
            <v>50</v>
          </cell>
          <cell r="S3001" t="str">
            <v>平均年限法(一)</v>
          </cell>
          <cell r="T3001" t="str">
            <v>在用</v>
          </cell>
          <cell r="U3001" t="str">
            <v>在建工程转入</v>
          </cell>
          <cell r="V3001" t="str">
            <v>徐建红</v>
          </cell>
          <cell r="W3001" t="str">
            <v>2020.10.29</v>
          </cell>
          <cell r="X3001" t="str">
            <v>记--896</v>
          </cell>
          <cell r="Y3001" t="str">
            <v>中间体转原药（300吨精喹）技改项目</v>
          </cell>
        </row>
        <row r="3001">
          <cell r="AA3001" t="str">
            <v>0307</v>
          </cell>
        </row>
        <row r="3002">
          <cell r="B3002" t="str">
            <v>030700341</v>
          </cell>
          <cell r="C3002" t="str">
            <v>搪玻璃片式冷凝器</v>
          </cell>
          <cell r="D3002" t="str">
            <v>W-1，F=5㎡</v>
          </cell>
          <cell r="E3002">
            <v>5818.96</v>
          </cell>
          <cell r="F3002">
            <v>2909.5</v>
          </cell>
          <cell r="G3002">
            <v>2909.46</v>
          </cell>
          <cell r="H3002">
            <v>0</v>
          </cell>
          <cell r="I3002" t="str">
            <v>2020.10.28</v>
          </cell>
          <cell r="J3002" t="str">
            <v>96</v>
          </cell>
          <cell r="K3002" t="str">
            <v>精喹装置（合成二车间）</v>
          </cell>
          <cell r="L3002" t="str">
            <v>肥东合成分厂</v>
          </cell>
          <cell r="M3002" t="str">
            <v>肥东合成二车间</v>
          </cell>
          <cell r="N3002" t="str">
            <v>无锡亿鑫昌化工设备有限公司</v>
          </cell>
          <cell r="O3002" t="str">
            <v>58.19</v>
          </cell>
          <cell r="P3002" t="str">
            <v>698.28</v>
          </cell>
          <cell r="Q3002" t="str">
            <v>232.76</v>
          </cell>
          <cell r="R3002" t="str">
            <v>50</v>
          </cell>
          <cell r="S3002" t="str">
            <v>平均年限法(一)</v>
          </cell>
          <cell r="T3002" t="str">
            <v>在用</v>
          </cell>
          <cell r="U3002" t="str">
            <v>在建工程转入</v>
          </cell>
          <cell r="V3002" t="str">
            <v>徐建红</v>
          </cell>
          <cell r="W3002" t="str">
            <v>2020.10.29</v>
          </cell>
          <cell r="X3002" t="str">
            <v>记--896</v>
          </cell>
          <cell r="Y3002" t="str">
            <v>中间体转原药（300吨精喹）技改项目</v>
          </cell>
        </row>
        <row r="3002">
          <cell r="AA3002" t="str">
            <v>0307</v>
          </cell>
        </row>
        <row r="3003">
          <cell r="B3003" t="str">
            <v>030700342</v>
          </cell>
          <cell r="C3003" t="str">
            <v>搪玻璃片式冷凝器</v>
          </cell>
          <cell r="D3003" t="str">
            <v>W-1，F=5㎡</v>
          </cell>
          <cell r="E3003">
            <v>5818.96</v>
          </cell>
          <cell r="F3003">
            <v>2909.5</v>
          </cell>
          <cell r="G3003">
            <v>2909.46</v>
          </cell>
          <cell r="H3003">
            <v>0</v>
          </cell>
          <cell r="I3003" t="str">
            <v>2020.10.28</v>
          </cell>
          <cell r="J3003" t="str">
            <v>96</v>
          </cell>
          <cell r="K3003" t="str">
            <v>精喹装置（合成二车间）</v>
          </cell>
          <cell r="L3003" t="str">
            <v>肥东合成分厂</v>
          </cell>
          <cell r="M3003" t="str">
            <v>肥东合成二车间</v>
          </cell>
          <cell r="N3003" t="str">
            <v>无锡亿鑫昌化工设备有限公司</v>
          </cell>
          <cell r="O3003" t="str">
            <v>58.19</v>
          </cell>
          <cell r="P3003" t="str">
            <v>698.28</v>
          </cell>
          <cell r="Q3003" t="str">
            <v>232.76</v>
          </cell>
          <cell r="R3003" t="str">
            <v>50</v>
          </cell>
          <cell r="S3003" t="str">
            <v>平均年限法(一)</v>
          </cell>
          <cell r="T3003" t="str">
            <v>在用</v>
          </cell>
          <cell r="U3003" t="str">
            <v>在建工程转入</v>
          </cell>
          <cell r="V3003" t="str">
            <v>徐建红</v>
          </cell>
          <cell r="W3003" t="str">
            <v>2020.10.29</v>
          </cell>
          <cell r="X3003" t="str">
            <v>记--896</v>
          </cell>
          <cell r="Y3003" t="str">
            <v>中间体转原药（300吨精喹）技改项目</v>
          </cell>
        </row>
        <row r="3003">
          <cell r="AA3003" t="str">
            <v>0307</v>
          </cell>
        </row>
        <row r="3004">
          <cell r="B3004" t="str">
            <v>030700343</v>
          </cell>
          <cell r="C3004" t="str">
            <v>搪玻璃片式冷凝器</v>
          </cell>
          <cell r="D3004" t="str">
            <v>W-1，F=5㎡</v>
          </cell>
          <cell r="E3004">
            <v>5818.96</v>
          </cell>
          <cell r="F3004">
            <v>2909.5</v>
          </cell>
          <cell r="G3004">
            <v>2909.46</v>
          </cell>
          <cell r="H3004">
            <v>0</v>
          </cell>
          <cell r="I3004" t="str">
            <v>2020.10.28</v>
          </cell>
          <cell r="J3004" t="str">
            <v>96</v>
          </cell>
          <cell r="K3004" t="str">
            <v>精喹装置（合成二车间）</v>
          </cell>
          <cell r="L3004" t="str">
            <v>肥东合成分厂</v>
          </cell>
          <cell r="M3004" t="str">
            <v>肥东合成二车间</v>
          </cell>
          <cell r="N3004" t="str">
            <v>无锡亿鑫昌化工设备有限公司</v>
          </cell>
          <cell r="O3004" t="str">
            <v>58.19</v>
          </cell>
          <cell r="P3004" t="str">
            <v>698.28</v>
          </cell>
          <cell r="Q3004" t="str">
            <v>232.76</v>
          </cell>
          <cell r="R3004" t="str">
            <v>50</v>
          </cell>
          <cell r="S3004" t="str">
            <v>平均年限法(一)</v>
          </cell>
          <cell r="T3004" t="str">
            <v>在用</v>
          </cell>
          <cell r="U3004" t="str">
            <v>在建工程转入</v>
          </cell>
          <cell r="V3004" t="str">
            <v>徐建红</v>
          </cell>
          <cell r="W3004" t="str">
            <v>2020.10.29</v>
          </cell>
          <cell r="X3004" t="str">
            <v>记--896</v>
          </cell>
          <cell r="Y3004" t="str">
            <v>中间体转原药（300吨精喹）技改项目</v>
          </cell>
        </row>
        <row r="3004">
          <cell r="AA3004" t="str">
            <v>0307</v>
          </cell>
        </row>
        <row r="3005">
          <cell r="B3005" t="str">
            <v>030700344</v>
          </cell>
          <cell r="C3005" t="str">
            <v>搪玻璃片式冷凝器</v>
          </cell>
          <cell r="D3005" t="str">
            <v>W-1，F=10㎡</v>
          </cell>
          <cell r="E3005">
            <v>10344.83</v>
          </cell>
          <cell r="F3005">
            <v>5172.5</v>
          </cell>
          <cell r="G3005">
            <v>1062.4</v>
          </cell>
          <cell r="H3005">
            <v>4109.93</v>
          </cell>
          <cell r="I3005" t="str">
            <v>2020.10.28</v>
          </cell>
          <cell r="J3005" t="str">
            <v>96</v>
          </cell>
          <cell r="K3005" t="str">
            <v>精喹装置（合成二车间）</v>
          </cell>
          <cell r="L3005" t="str">
            <v>肥东合成分厂</v>
          </cell>
          <cell r="M3005" t="str">
            <v>肥东合成二车间</v>
          </cell>
          <cell r="N3005" t="str">
            <v>无锡亿鑫昌化工设备有限公司</v>
          </cell>
          <cell r="O3005" t="str">
            <v>103.45</v>
          </cell>
          <cell r="P3005" t="str">
            <v>1,241.40</v>
          </cell>
          <cell r="Q3005" t="str">
            <v>413.79</v>
          </cell>
          <cell r="R3005" t="str">
            <v>50</v>
          </cell>
          <cell r="S3005" t="str">
            <v>平均年限法(一)</v>
          </cell>
          <cell r="T3005" t="str">
            <v>在用</v>
          </cell>
          <cell r="U3005" t="str">
            <v>在建工程转入</v>
          </cell>
          <cell r="V3005" t="str">
            <v>徐建红</v>
          </cell>
          <cell r="W3005" t="str">
            <v>2020.10.29</v>
          </cell>
          <cell r="X3005" t="str">
            <v>记--896</v>
          </cell>
          <cell r="Y3005" t="str">
            <v>中间体转原药（300吨精喹）技改项目</v>
          </cell>
        </row>
        <row r="3005">
          <cell r="AA3005" t="str">
            <v>0307</v>
          </cell>
        </row>
        <row r="3006">
          <cell r="B3006" t="str">
            <v>030700345</v>
          </cell>
          <cell r="C3006" t="str">
            <v>搪玻璃片式冷凝器</v>
          </cell>
          <cell r="D3006" t="str">
            <v>W-1，F=10㎡</v>
          </cell>
          <cell r="E3006">
            <v>10344.83</v>
          </cell>
          <cell r="F3006">
            <v>5172.5</v>
          </cell>
          <cell r="G3006">
            <v>5172.33</v>
          </cell>
          <cell r="H3006">
            <v>0</v>
          </cell>
          <cell r="I3006" t="str">
            <v>2020.10.28</v>
          </cell>
          <cell r="J3006" t="str">
            <v>96</v>
          </cell>
          <cell r="K3006" t="str">
            <v>精喹装置（合成二车间）</v>
          </cell>
          <cell r="L3006" t="str">
            <v>肥东合成分厂</v>
          </cell>
          <cell r="M3006" t="str">
            <v>肥东合成二车间</v>
          </cell>
          <cell r="N3006" t="str">
            <v>无锡亿鑫昌化工设备有限公司</v>
          </cell>
          <cell r="O3006" t="str">
            <v>103.45</v>
          </cell>
          <cell r="P3006" t="str">
            <v>1,241.40</v>
          </cell>
          <cell r="Q3006" t="str">
            <v>413.79</v>
          </cell>
          <cell r="R3006" t="str">
            <v>50</v>
          </cell>
          <cell r="S3006" t="str">
            <v>平均年限法(一)</v>
          </cell>
          <cell r="T3006" t="str">
            <v>在用</v>
          </cell>
          <cell r="U3006" t="str">
            <v>在建工程转入</v>
          </cell>
          <cell r="V3006" t="str">
            <v>徐建红</v>
          </cell>
          <cell r="W3006" t="str">
            <v>2020.10.29</v>
          </cell>
          <cell r="X3006" t="str">
            <v>记--896</v>
          </cell>
          <cell r="Y3006" t="str">
            <v>中间体转原药（300吨精喹）技改项目</v>
          </cell>
        </row>
        <row r="3006">
          <cell r="AA3006" t="str">
            <v>0307</v>
          </cell>
        </row>
        <row r="3007">
          <cell r="B3007" t="str">
            <v>030700346</v>
          </cell>
          <cell r="C3007" t="str">
            <v>离心机地槽</v>
          </cell>
          <cell r="D3007" t="str">
            <v>5.19M3</v>
          </cell>
          <cell r="E3007">
            <v>13793.1</v>
          </cell>
          <cell r="F3007">
            <v>6896.5</v>
          </cell>
          <cell r="G3007">
            <v>6896.6</v>
          </cell>
          <cell r="H3007">
            <v>0</v>
          </cell>
          <cell r="I3007" t="str">
            <v>2020.10.28</v>
          </cell>
          <cell r="J3007" t="str">
            <v>96</v>
          </cell>
          <cell r="K3007" t="str">
            <v>精喹装置（合成二车间）</v>
          </cell>
          <cell r="L3007" t="str">
            <v>肥东合成分厂</v>
          </cell>
          <cell r="M3007" t="str">
            <v>肥东合成二车间</v>
          </cell>
          <cell r="N3007" t="str">
            <v>南通源泉压力容器有限公司</v>
          </cell>
          <cell r="O3007" t="str">
            <v>137.93</v>
          </cell>
          <cell r="P3007" t="str">
            <v>1,655.16</v>
          </cell>
          <cell r="Q3007" t="str">
            <v>551.72</v>
          </cell>
          <cell r="R3007" t="str">
            <v>50</v>
          </cell>
          <cell r="S3007" t="str">
            <v>平均年限法(一)</v>
          </cell>
          <cell r="T3007" t="str">
            <v>在用</v>
          </cell>
          <cell r="U3007" t="str">
            <v>在建工程转入</v>
          </cell>
          <cell r="V3007" t="str">
            <v>徐建红</v>
          </cell>
          <cell r="W3007" t="str">
            <v>2020.10.29</v>
          </cell>
          <cell r="X3007" t="str">
            <v>记--896</v>
          </cell>
          <cell r="Y3007" t="str">
            <v>中间体转原药（300吨精喹）技改项目</v>
          </cell>
        </row>
        <row r="3007">
          <cell r="AA3007" t="str">
            <v>0307</v>
          </cell>
        </row>
        <row r="3008">
          <cell r="B3008" t="str">
            <v>030700347</v>
          </cell>
          <cell r="C3008" t="str">
            <v>甲苯计量槽</v>
          </cell>
          <cell r="D3008" t="str">
            <v>2.2M3</v>
          </cell>
          <cell r="E3008">
            <v>6293.1</v>
          </cell>
          <cell r="F3008">
            <v>3146.5</v>
          </cell>
          <cell r="G3008">
            <v>3146.6</v>
          </cell>
          <cell r="H3008">
            <v>0</v>
          </cell>
          <cell r="I3008" t="str">
            <v>2020.10.28</v>
          </cell>
          <cell r="J3008" t="str">
            <v>96</v>
          </cell>
          <cell r="K3008" t="str">
            <v>精喹装置（合成二车间）</v>
          </cell>
          <cell r="L3008" t="str">
            <v>肥东合成分厂</v>
          </cell>
          <cell r="M3008" t="str">
            <v>肥东合成二车间</v>
          </cell>
          <cell r="N3008" t="str">
            <v>南通源泉压力容器有限公司</v>
          </cell>
          <cell r="O3008" t="str">
            <v>62.93</v>
          </cell>
          <cell r="P3008" t="str">
            <v>755.16</v>
          </cell>
          <cell r="Q3008" t="str">
            <v>251.72</v>
          </cell>
          <cell r="R3008" t="str">
            <v>50</v>
          </cell>
          <cell r="S3008" t="str">
            <v>平均年限法(一)</v>
          </cell>
          <cell r="T3008" t="str">
            <v>在用</v>
          </cell>
          <cell r="U3008" t="str">
            <v>在建工程转入</v>
          </cell>
          <cell r="V3008" t="str">
            <v>徐建红</v>
          </cell>
          <cell r="W3008" t="str">
            <v>2020.10.29</v>
          </cell>
          <cell r="X3008" t="str">
            <v>记--896</v>
          </cell>
          <cell r="Y3008" t="str">
            <v>中间体转原药（300吨精喹）技改项目</v>
          </cell>
        </row>
        <row r="3008">
          <cell r="AA3008" t="str">
            <v>0307</v>
          </cell>
        </row>
        <row r="3009">
          <cell r="B3009" t="str">
            <v>030700348</v>
          </cell>
          <cell r="C3009" t="str">
            <v>螺旋板换热器</v>
          </cell>
          <cell r="D3009" t="str">
            <v>20㎡，材质304L</v>
          </cell>
          <cell r="E3009">
            <v>15517.24</v>
          </cell>
          <cell r="F3009">
            <v>7758.5</v>
          </cell>
          <cell r="G3009">
            <v>7758.74</v>
          </cell>
          <cell r="H3009">
            <v>0</v>
          </cell>
          <cell r="I3009" t="str">
            <v>2020.10.28</v>
          </cell>
          <cell r="J3009" t="str">
            <v>96</v>
          </cell>
          <cell r="K3009" t="str">
            <v>精喹装置（合成二车间）</v>
          </cell>
          <cell r="L3009" t="str">
            <v>肥东合成分厂</v>
          </cell>
          <cell r="M3009" t="str">
            <v>肥东合成二车间</v>
          </cell>
          <cell r="N3009" t="str">
            <v>南通源泉压力容器有限公司</v>
          </cell>
          <cell r="O3009" t="str">
            <v>155.17</v>
          </cell>
          <cell r="P3009" t="str">
            <v>1,862.04</v>
          </cell>
          <cell r="Q3009" t="str">
            <v>620.69</v>
          </cell>
          <cell r="R3009" t="str">
            <v>50</v>
          </cell>
          <cell r="S3009" t="str">
            <v>平均年限法(一)</v>
          </cell>
          <cell r="T3009" t="str">
            <v>在用</v>
          </cell>
          <cell r="U3009" t="str">
            <v>在建工程转入</v>
          </cell>
          <cell r="V3009" t="str">
            <v>徐建红</v>
          </cell>
          <cell r="W3009" t="str">
            <v>2020.10.29</v>
          </cell>
          <cell r="X3009" t="str">
            <v>记--896</v>
          </cell>
          <cell r="Y3009" t="str">
            <v>中间体转原药（300吨精喹）技改项目</v>
          </cell>
        </row>
        <row r="3009">
          <cell r="AA3009" t="str">
            <v>0307</v>
          </cell>
        </row>
        <row r="3010">
          <cell r="B3010" t="str">
            <v>030700349</v>
          </cell>
          <cell r="C3010" t="str">
            <v>螺旋板换热器</v>
          </cell>
          <cell r="D3010" t="str">
            <v>20㎡，材质304L</v>
          </cell>
          <cell r="E3010">
            <v>15517.24</v>
          </cell>
          <cell r="F3010">
            <v>7758.5</v>
          </cell>
          <cell r="G3010">
            <v>7758.74</v>
          </cell>
          <cell r="H3010">
            <v>0</v>
          </cell>
          <cell r="I3010" t="str">
            <v>2020.10.28</v>
          </cell>
          <cell r="J3010" t="str">
            <v>96</v>
          </cell>
          <cell r="K3010" t="str">
            <v>精喹装置（合成二车间）</v>
          </cell>
          <cell r="L3010" t="str">
            <v>肥东合成分厂</v>
          </cell>
          <cell r="M3010" t="str">
            <v>肥东合成二车间</v>
          </cell>
          <cell r="N3010" t="str">
            <v>南通源泉压力容器有限公司</v>
          </cell>
          <cell r="O3010" t="str">
            <v>155.17</v>
          </cell>
          <cell r="P3010" t="str">
            <v>1,862.04</v>
          </cell>
          <cell r="Q3010" t="str">
            <v>620.69</v>
          </cell>
          <cell r="R3010" t="str">
            <v>50</v>
          </cell>
          <cell r="S3010" t="str">
            <v>平均年限法(一)</v>
          </cell>
          <cell r="T3010" t="str">
            <v>在用</v>
          </cell>
          <cell r="U3010" t="str">
            <v>在建工程转入</v>
          </cell>
          <cell r="V3010" t="str">
            <v>徐建红</v>
          </cell>
          <cell r="W3010" t="str">
            <v>2020.10.29</v>
          </cell>
          <cell r="X3010" t="str">
            <v>记--896</v>
          </cell>
          <cell r="Y3010" t="str">
            <v>中间体转原药（300吨精喹）技改项目</v>
          </cell>
        </row>
        <row r="3010">
          <cell r="AA3010" t="str">
            <v>0307</v>
          </cell>
        </row>
        <row r="3011">
          <cell r="B3011" t="str">
            <v>030700350</v>
          </cell>
          <cell r="C3011" t="str">
            <v>螺旋板换热器</v>
          </cell>
          <cell r="D3011" t="str">
            <v>20㎡，材质304L</v>
          </cell>
          <cell r="E3011">
            <v>15517.24</v>
          </cell>
          <cell r="F3011">
            <v>7758.5</v>
          </cell>
          <cell r="G3011">
            <v>7758.74</v>
          </cell>
          <cell r="H3011">
            <v>0</v>
          </cell>
          <cell r="I3011" t="str">
            <v>2020.10.28</v>
          </cell>
          <cell r="J3011" t="str">
            <v>96</v>
          </cell>
          <cell r="K3011" t="str">
            <v>精喹装置（合成二车间）</v>
          </cell>
          <cell r="L3011" t="str">
            <v>肥东合成分厂</v>
          </cell>
          <cell r="M3011" t="str">
            <v>肥东合成二车间</v>
          </cell>
          <cell r="N3011" t="str">
            <v>南通源泉压力容器有限公司</v>
          </cell>
          <cell r="O3011" t="str">
            <v>155.17</v>
          </cell>
          <cell r="P3011" t="str">
            <v>1,862.04</v>
          </cell>
          <cell r="Q3011" t="str">
            <v>620.69</v>
          </cell>
          <cell r="R3011" t="str">
            <v>50</v>
          </cell>
          <cell r="S3011" t="str">
            <v>平均年限法(一)</v>
          </cell>
          <cell r="T3011" t="str">
            <v>在用</v>
          </cell>
          <cell r="U3011" t="str">
            <v>在建工程转入</v>
          </cell>
          <cell r="V3011" t="str">
            <v>徐建红</v>
          </cell>
          <cell r="W3011" t="str">
            <v>2020.10.29</v>
          </cell>
          <cell r="X3011" t="str">
            <v>记--896</v>
          </cell>
          <cell r="Y3011" t="str">
            <v>中间体转原药（300吨精喹）技改项目</v>
          </cell>
        </row>
        <row r="3011">
          <cell r="AA3011" t="str">
            <v>0307</v>
          </cell>
        </row>
        <row r="3012">
          <cell r="B3012" t="str">
            <v>030700351</v>
          </cell>
          <cell r="C3012" t="str">
            <v>螺旋板换热器</v>
          </cell>
          <cell r="D3012" t="str">
            <v>20㎡，材质304L</v>
          </cell>
          <cell r="E3012">
            <v>15517.24</v>
          </cell>
          <cell r="F3012">
            <v>7758.5</v>
          </cell>
          <cell r="G3012">
            <v>7758.74</v>
          </cell>
          <cell r="H3012">
            <v>0</v>
          </cell>
          <cell r="I3012" t="str">
            <v>2020.10.28</v>
          </cell>
          <cell r="J3012" t="str">
            <v>96</v>
          </cell>
          <cell r="K3012" t="str">
            <v>精喹装置（合成二车间）</v>
          </cell>
          <cell r="L3012" t="str">
            <v>肥东合成分厂</v>
          </cell>
          <cell r="M3012" t="str">
            <v>肥东合成二车间</v>
          </cell>
          <cell r="N3012" t="str">
            <v>南通源泉压力容器有限公司</v>
          </cell>
          <cell r="O3012" t="str">
            <v>155.17</v>
          </cell>
          <cell r="P3012" t="str">
            <v>1,862.04</v>
          </cell>
          <cell r="Q3012" t="str">
            <v>620.69</v>
          </cell>
          <cell r="R3012" t="str">
            <v>50</v>
          </cell>
          <cell r="S3012" t="str">
            <v>平均年限法(一)</v>
          </cell>
          <cell r="T3012" t="str">
            <v>在用</v>
          </cell>
          <cell r="U3012" t="str">
            <v>在建工程转入</v>
          </cell>
          <cell r="V3012" t="str">
            <v>徐建红</v>
          </cell>
          <cell r="W3012" t="str">
            <v>2020.10.29</v>
          </cell>
          <cell r="X3012" t="str">
            <v>记--896</v>
          </cell>
          <cell r="Y3012" t="str">
            <v>中间体转原药（300吨精喹）技改项目</v>
          </cell>
        </row>
        <row r="3012">
          <cell r="AA3012" t="str">
            <v>0307</v>
          </cell>
        </row>
        <row r="3013">
          <cell r="B3013" t="str">
            <v>030700352</v>
          </cell>
          <cell r="C3013" t="str">
            <v>螺旋板换热器</v>
          </cell>
          <cell r="D3013" t="str">
            <v>20㎡，材质304L</v>
          </cell>
          <cell r="E3013">
            <v>15517.24</v>
          </cell>
          <cell r="F3013">
            <v>7758.5</v>
          </cell>
          <cell r="G3013">
            <v>7758.74</v>
          </cell>
          <cell r="H3013">
            <v>0</v>
          </cell>
          <cell r="I3013" t="str">
            <v>2020.10.28</v>
          </cell>
          <cell r="J3013" t="str">
            <v>96</v>
          </cell>
          <cell r="K3013" t="str">
            <v>精喹装置（合成二车间）</v>
          </cell>
          <cell r="L3013" t="str">
            <v>肥东合成分厂</v>
          </cell>
          <cell r="M3013" t="str">
            <v>肥东合成二车间</v>
          </cell>
          <cell r="N3013" t="str">
            <v>南通源泉压力容器有限公司</v>
          </cell>
          <cell r="O3013" t="str">
            <v>155.17</v>
          </cell>
          <cell r="P3013" t="str">
            <v>1,862.04</v>
          </cell>
          <cell r="Q3013" t="str">
            <v>620.69</v>
          </cell>
          <cell r="R3013" t="str">
            <v>50</v>
          </cell>
          <cell r="S3013" t="str">
            <v>平均年限法(一)</v>
          </cell>
          <cell r="T3013" t="str">
            <v>在用</v>
          </cell>
          <cell r="U3013" t="str">
            <v>在建工程转入</v>
          </cell>
          <cell r="V3013" t="str">
            <v>徐建红</v>
          </cell>
          <cell r="W3013" t="str">
            <v>2020.10.29</v>
          </cell>
          <cell r="X3013" t="str">
            <v>记--896</v>
          </cell>
          <cell r="Y3013" t="str">
            <v>中间体转原药（300吨精喹）技改项目</v>
          </cell>
        </row>
        <row r="3013">
          <cell r="AA3013" t="str">
            <v>0307</v>
          </cell>
        </row>
        <row r="3014">
          <cell r="B3014" t="str">
            <v>030700353</v>
          </cell>
          <cell r="C3014" t="str">
            <v>螺旋板换热器</v>
          </cell>
          <cell r="D3014" t="str">
            <v>20㎡，材质304L</v>
          </cell>
          <cell r="E3014">
            <v>15517.24</v>
          </cell>
          <cell r="F3014">
            <v>7758.5</v>
          </cell>
          <cell r="G3014">
            <v>7758.74</v>
          </cell>
          <cell r="H3014">
            <v>0</v>
          </cell>
          <cell r="I3014" t="str">
            <v>2020.10.28</v>
          </cell>
          <cell r="J3014" t="str">
            <v>96</v>
          </cell>
          <cell r="K3014" t="str">
            <v>精喹装置（合成二车间）</v>
          </cell>
          <cell r="L3014" t="str">
            <v>肥东合成分厂</v>
          </cell>
          <cell r="M3014" t="str">
            <v>肥东合成二车间</v>
          </cell>
          <cell r="N3014" t="str">
            <v>南通源泉压力容器有限公司</v>
          </cell>
          <cell r="O3014" t="str">
            <v>155.17</v>
          </cell>
          <cell r="P3014" t="str">
            <v>1,862.04</v>
          </cell>
          <cell r="Q3014" t="str">
            <v>620.69</v>
          </cell>
          <cell r="R3014" t="str">
            <v>50</v>
          </cell>
          <cell r="S3014" t="str">
            <v>平均年限法(一)</v>
          </cell>
          <cell r="T3014" t="str">
            <v>在用</v>
          </cell>
          <cell r="U3014" t="str">
            <v>在建工程转入</v>
          </cell>
          <cell r="V3014" t="str">
            <v>徐建红</v>
          </cell>
          <cell r="W3014" t="str">
            <v>2020.10.29</v>
          </cell>
          <cell r="X3014" t="str">
            <v>记--896</v>
          </cell>
          <cell r="Y3014" t="str">
            <v>中间体转原药（300吨精喹）技改项目</v>
          </cell>
        </row>
        <row r="3014">
          <cell r="AA3014" t="str">
            <v>0307</v>
          </cell>
        </row>
        <row r="3015">
          <cell r="B3015" t="str">
            <v>030700354</v>
          </cell>
          <cell r="C3015" t="str">
            <v>螺旋板换热器</v>
          </cell>
          <cell r="D3015" t="str">
            <v>20㎡，材质304L</v>
          </cell>
          <cell r="E3015">
            <v>15517.24</v>
          </cell>
          <cell r="F3015">
            <v>7758.5</v>
          </cell>
          <cell r="G3015">
            <v>7758.74</v>
          </cell>
          <cell r="H3015">
            <v>0</v>
          </cell>
          <cell r="I3015" t="str">
            <v>2020.10.28</v>
          </cell>
          <cell r="J3015" t="str">
            <v>96</v>
          </cell>
          <cell r="K3015" t="str">
            <v>精喹装置（合成二车间）</v>
          </cell>
          <cell r="L3015" t="str">
            <v>肥东合成分厂</v>
          </cell>
          <cell r="M3015" t="str">
            <v>肥东合成二车间</v>
          </cell>
          <cell r="N3015" t="str">
            <v>南通源泉压力容器有限公司</v>
          </cell>
          <cell r="O3015" t="str">
            <v>155.17</v>
          </cell>
          <cell r="P3015" t="str">
            <v>1,862.04</v>
          </cell>
          <cell r="Q3015" t="str">
            <v>620.69</v>
          </cell>
          <cell r="R3015" t="str">
            <v>50</v>
          </cell>
          <cell r="S3015" t="str">
            <v>平均年限法(一)</v>
          </cell>
          <cell r="T3015" t="str">
            <v>在用</v>
          </cell>
          <cell r="U3015" t="str">
            <v>在建工程转入</v>
          </cell>
          <cell r="V3015" t="str">
            <v>徐建红</v>
          </cell>
          <cell r="W3015" t="str">
            <v>2020.10.29</v>
          </cell>
          <cell r="X3015" t="str">
            <v>记--896</v>
          </cell>
          <cell r="Y3015" t="str">
            <v>中间体转原药（300吨精喹）技改项目</v>
          </cell>
        </row>
        <row r="3015">
          <cell r="AA3015" t="str">
            <v>0307</v>
          </cell>
        </row>
        <row r="3016">
          <cell r="B3016" t="str">
            <v>030700355</v>
          </cell>
          <cell r="C3016" t="str">
            <v>螺旋板换热器</v>
          </cell>
          <cell r="D3016" t="str">
            <v>20㎡，材质304L</v>
          </cell>
          <cell r="E3016">
            <v>15517.24</v>
          </cell>
          <cell r="F3016">
            <v>7758.5</v>
          </cell>
          <cell r="G3016">
            <v>7758.74</v>
          </cell>
          <cell r="H3016">
            <v>0</v>
          </cell>
          <cell r="I3016" t="str">
            <v>2020.10.28</v>
          </cell>
          <cell r="J3016" t="str">
            <v>96</v>
          </cell>
          <cell r="K3016" t="str">
            <v>精喹装置（合成二车间）</v>
          </cell>
          <cell r="L3016" t="str">
            <v>肥东合成分厂</v>
          </cell>
          <cell r="M3016" t="str">
            <v>肥东合成二车间</v>
          </cell>
          <cell r="N3016" t="str">
            <v>南通源泉压力容器有限公司</v>
          </cell>
          <cell r="O3016" t="str">
            <v>155.17</v>
          </cell>
          <cell r="P3016" t="str">
            <v>1,862.04</v>
          </cell>
          <cell r="Q3016" t="str">
            <v>620.69</v>
          </cell>
          <cell r="R3016" t="str">
            <v>50</v>
          </cell>
          <cell r="S3016" t="str">
            <v>平均年限法(一)</v>
          </cell>
          <cell r="T3016" t="str">
            <v>在用</v>
          </cell>
          <cell r="U3016" t="str">
            <v>在建工程转入</v>
          </cell>
          <cell r="V3016" t="str">
            <v>徐建红</v>
          </cell>
          <cell r="W3016" t="str">
            <v>2020.10.29</v>
          </cell>
          <cell r="X3016" t="str">
            <v>记--896</v>
          </cell>
          <cell r="Y3016" t="str">
            <v>中间体转原药（300吨精喹）技改项目</v>
          </cell>
        </row>
        <row r="3016">
          <cell r="AA3016" t="str">
            <v>0307</v>
          </cell>
        </row>
        <row r="3017">
          <cell r="B3017" t="str">
            <v>030700356</v>
          </cell>
          <cell r="C3017" t="str">
            <v>螺旋板换热器</v>
          </cell>
          <cell r="D3017" t="str">
            <v>20㎡，材质304L</v>
          </cell>
          <cell r="E3017">
            <v>15517.24</v>
          </cell>
          <cell r="F3017">
            <v>7758.5</v>
          </cell>
          <cell r="G3017">
            <v>7758.74</v>
          </cell>
          <cell r="H3017">
            <v>0</v>
          </cell>
          <cell r="I3017" t="str">
            <v>2020.10.28</v>
          </cell>
          <cell r="J3017" t="str">
            <v>96</v>
          </cell>
          <cell r="K3017" t="str">
            <v>精喹装置（合成二车间）</v>
          </cell>
          <cell r="L3017" t="str">
            <v>肥东合成分厂</v>
          </cell>
          <cell r="M3017" t="str">
            <v>肥东合成二车间</v>
          </cell>
          <cell r="N3017" t="str">
            <v>南通源泉压力容器有限公司</v>
          </cell>
          <cell r="O3017" t="str">
            <v>155.17</v>
          </cell>
          <cell r="P3017" t="str">
            <v>1,862.04</v>
          </cell>
          <cell r="Q3017" t="str">
            <v>620.69</v>
          </cell>
          <cell r="R3017" t="str">
            <v>50</v>
          </cell>
          <cell r="S3017" t="str">
            <v>平均年限法(一)</v>
          </cell>
          <cell r="T3017" t="str">
            <v>在用</v>
          </cell>
          <cell r="U3017" t="str">
            <v>在建工程转入</v>
          </cell>
          <cell r="V3017" t="str">
            <v>徐建红</v>
          </cell>
          <cell r="W3017" t="str">
            <v>2020.10.29</v>
          </cell>
          <cell r="X3017" t="str">
            <v>记--896</v>
          </cell>
          <cell r="Y3017" t="str">
            <v>中间体转原药（300吨精喹）技改项目</v>
          </cell>
        </row>
        <row r="3017">
          <cell r="AA3017" t="str">
            <v>0307</v>
          </cell>
        </row>
        <row r="3018">
          <cell r="B3018" t="str">
            <v>030700357</v>
          </cell>
          <cell r="C3018" t="str">
            <v>螺旋板换热器</v>
          </cell>
          <cell r="D3018" t="str">
            <v>20㎡，材质304L</v>
          </cell>
          <cell r="E3018">
            <v>15517.24</v>
          </cell>
          <cell r="F3018">
            <v>7758.5</v>
          </cell>
          <cell r="G3018">
            <v>7758.74</v>
          </cell>
          <cell r="H3018">
            <v>0</v>
          </cell>
          <cell r="I3018" t="str">
            <v>2020.10.28</v>
          </cell>
          <cell r="J3018" t="str">
            <v>96</v>
          </cell>
          <cell r="K3018" t="str">
            <v>精喹装置（合成二车间）</v>
          </cell>
          <cell r="L3018" t="str">
            <v>肥东合成分厂</v>
          </cell>
          <cell r="M3018" t="str">
            <v>肥东合成二车间</v>
          </cell>
          <cell r="N3018" t="str">
            <v>南通源泉压力容器有限公司</v>
          </cell>
          <cell r="O3018" t="str">
            <v>155.17</v>
          </cell>
          <cell r="P3018" t="str">
            <v>1,862.04</v>
          </cell>
          <cell r="Q3018" t="str">
            <v>620.69</v>
          </cell>
          <cell r="R3018" t="str">
            <v>50</v>
          </cell>
          <cell r="S3018" t="str">
            <v>平均年限法(一)</v>
          </cell>
          <cell r="T3018" t="str">
            <v>在用</v>
          </cell>
          <cell r="U3018" t="str">
            <v>在建工程转入</v>
          </cell>
          <cell r="V3018" t="str">
            <v>徐建红</v>
          </cell>
          <cell r="W3018" t="str">
            <v>2020.10.29</v>
          </cell>
          <cell r="X3018" t="str">
            <v>记--896</v>
          </cell>
          <cell r="Y3018" t="str">
            <v>中间体转原药（300吨精喹）技改项目</v>
          </cell>
        </row>
        <row r="3018">
          <cell r="AA3018" t="str">
            <v>0307</v>
          </cell>
        </row>
        <row r="3019">
          <cell r="B3019" t="str">
            <v>030700358</v>
          </cell>
          <cell r="C3019" t="str">
            <v>螺旋板换热器</v>
          </cell>
          <cell r="D3019" t="str">
            <v>20㎡，材质304L</v>
          </cell>
          <cell r="E3019">
            <v>15517.24</v>
          </cell>
          <cell r="F3019">
            <v>7758.5</v>
          </cell>
          <cell r="G3019">
            <v>7758.74</v>
          </cell>
          <cell r="H3019">
            <v>0</v>
          </cell>
          <cell r="I3019" t="str">
            <v>2020.10.28</v>
          </cell>
          <cell r="J3019" t="str">
            <v>96</v>
          </cell>
          <cell r="K3019" t="str">
            <v>精喹装置（合成二车间）</v>
          </cell>
          <cell r="L3019" t="str">
            <v>肥东合成分厂</v>
          </cell>
          <cell r="M3019" t="str">
            <v>肥东合成二车间</v>
          </cell>
          <cell r="N3019" t="str">
            <v>南通源泉压力容器有限公司</v>
          </cell>
          <cell r="O3019" t="str">
            <v>155.17</v>
          </cell>
          <cell r="P3019" t="str">
            <v>1,862.04</v>
          </cell>
          <cell r="Q3019" t="str">
            <v>620.69</v>
          </cell>
          <cell r="R3019" t="str">
            <v>50</v>
          </cell>
          <cell r="S3019" t="str">
            <v>平均年限法(一)</v>
          </cell>
          <cell r="T3019" t="str">
            <v>在用</v>
          </cell>
          <cell r="U3019" t="str">
            <v>在建工程转入</v>
          </cell>
          <cell r="V3019" t="str">
            <v>徐建红</v>
          </cell>
          <cell r="W3019" t="str">
            <v>2020.10.29</v>
          </cell>
          <cell r="X3019" t="str">
            <v>记--896</v>
          </cell>
          <cell r="Y3019" t="str">
            <v>中间体转原药（300吨精喹）技改项目</v>
          </cell>
        </row>
        <row r="3019">
          <cell r="AA3019" t="str">
            <v>0307</v>
          </cell>
        </row>
        <row r="3020">
          <cell r="B3020" t="str">
            <v>030700359</v>
          </cell>
          <cell r="C3020" t="str">
            <v>螺旋板换热器</v>
          </cell>
          <cell r="D3020" t="str">
            <v>10㎡，材质304L</v>
          </cell>
          <cell r="E3020">
            <v>8620.69</v>
          </cell>
          <cell r="F3020">
            <v>4310.5</v>
          </cell>
          <cell r="G3020">
            <v>4310.19</v>
          </cell>
          <cell r="H3020">
            <v>0</v>
          </cell>
          <cell r="I3020" t="str">
            <v>2020.10.28</v>
          </cell>
          <cell r="J3020" t="str">
            <v>96</v>
          </cell>
          <cell r="K3020" t="str">
            <v>精喹装置（合成二车间）</v>
          </cell>
          <cell r="L3020" t="str">
            <v>肥东合成分厂</v>
          </cell>
          <cell r="M3020" t="str">
            <v>肥东合成二车间</v>
          </cell>
          <cell r="N3020" t="str">
            <v>南通源泉压力容器有限公司</v>
          </cell>
          <cell r="O3020" t="str">
            <v>86.21</v>
          </cell>
          <cell r="P3020" t="str">
            <v>1,034.52</v>
          </cell>
          <cell r="Q3020" t="str">
            <v>344.83</v>
          </cell>
          <cell r="R3020" t="str">
            <v>50</v>
          </cell>
          <cell r="S3020" t="str">
            <v>平均年限法(一)</v>
          </cell>
          <cell r="T3020" t="str">
            <v>在用</v>
          </cell>
          <cell r="U3020" t="str">
            <v>在建工程转入</v>
          </cell>
          <cell r="V3020" t="str">
            <v>徐建红</v>
          </cell>
          <cell r="W3020" t="str">
            <v>2020.10.29</v>
          </cell>
          <cell r="X3020" t="str">
            <v>记--896</v>
          </cell>
          <cell r="Y3020" t="str">
            <v>中间体转原药（300吨精喹）技改项目</v>
          </cell>
        </row>
        <row r="3020">
          <cell r="AA3020" t="str">
            <v>0307</v>
          </cell>
        </row>
        <row r="3021">
          <cell r="B3021" t="str">
            <v>030700360</v>
          </cell>
          <cell r="C3021" t="str">
            <v>螺旋板换热器</v>
          </cell>
          <cell r="D3021" t="str">
            <v>10㎡，材质304L</v>
          </cell>
          <cell r="E3021">
            <v>8620.69</v>
          </cell>
          <cell r="F3021">
            <v>4310.5</v>
          </cell>
          <cell r="G3021">
            <v>4310.19</v>
          </cell>
          <cell r="H3021">
            <v>0</v>
          </cell>
          <cell r="I3021" t="str">
            <v>2020.10.28</v>
          </cell>
          <cell r="J3021" t="str">
            <v>96</v>
          </cell>
          <cell r="K3021" t="str">
            <v>精喹装置（合成二车间）</v>
          </cell>
          <cell r="L3021" t="str">
            <v>肥东合成分厂</v>
          </cell>
          <cell r="M3021" t="str">
            <v>肥东合成二车间</v>
          </cell>
          <cell r="N3021" t="str">
            <v>南通源泉压力容器有限公司</v>
          </cell>
          <cell r="O3021" t="str">
            <v>86.21</v>
          </cell>
          <cell r="P3021" t="str">
            <v>1,034.52</v>
          </cell>
          <cell r="Q3021" t="str">
            <v>344.83</v>
          </cell>
          <cell r="R3021" t="str">
            <v>50</v>
          </cell>
          <cell r="S3021" t="str">
            <v>平均年限法(一)</v>
          </cell>
          <cell r="T3021" t="str">
            <v>在用</v>
          </cell>
          <cell r="U3021" t="str">
            <v>在建工程转入</v>
          </cell>
          <cell r="V3021" t="str">
            <v>徐建红</v>
          </cell>
          <cell r="W3021" t="str">
            <v>2020.10.29</v>
          </cell>
          <cell r="X3021" t="str">
            <v>记--896</v>
          </cell>
          <cell r="Y3021" t="str">
            <v>中间体转原药（300吨精喹）技改项目</v>
          </cell>
        </row>
        <row r="3021">
          <cell r="AA3021" t="str">
            <v>0307</v>
          </cell>
        </row>
        <row r="3022">
          <cell r="B3022" t="str">
            <v>030700361</v>
          </cell>
          <cell r="C3022" t="str">
            <v>螺旋板换热器</v>
          </cell>
          <cell r="D3022" t="str">
            <v>10㎡，材质304L</v>
          </cell>
          <cell r="E3022">
            <v>8620.69</v>
          </cell>
          <cell r="F3022">
            <v>4310.5</v>
          </cell>
          <cell r="G3022">
            <v>4310.19</v>
          </cell>
          <cell r="H3022">
            <v>0</v>
          </cell>
          <cell r="I3022" t="str">
            <v>2020.10.28</v>
          </cell>
          <cell r="J3022" t="str">
            <v>96</v>
          </cell>
          <cell r="K3022" t="str">
            <v>精喹装置（合成二车间）</v>
          </cell>
          <cell r="L3022" t="str">
            <v>肥东合成分厂</v>
          </cell>
          <cell r="M3022" t="str">
            <v>肥东合成二车间</v>
          </cell>
          <cell r="N3022" t="str">
            <v>南通源泉压力容器有限公司</v>
          </cell>
          <cell r="O3022" t="str">
            <v>86.21</v>
          </cell>
          <cell r="P3022" t="str">
            <v>1,034.52</v>
          </cell>
          <cell r="Q3022" t="str">
            <v>344.83</v>
          </cell>
          <cell r="R3022" t="str">
            <v>50</v>
          </cell>
          <cell r="S3022" t="str">
            <v>平均年限法(一)</v>
          </cell>
          <cell r="T3022" t="str">
            <v>在用</v>
          </cell>
          <cell r="U3022" t="str">
            <v>在建工程转入</v>
          </cell>
          <cell r="V3022" t="str">
            <v>徐建红</v>
          </cell>
          <cell r="W3022" t="str">
            <v>2020.10.29</v>
          </cell>
          <cell r="X3022" t="str">
            <v>记--896</v>
          </cell>
          <cell r="Y3022" t="str">
            <v>中间体转原药（300吨精喹）技改项目</v>
          </cell>
        </row>
        <row r="3022">
          <cell r="AA3022" t="str">
            <v>0307</v>
          </cell>
        </row>
        <row r="3023">
          <cell r="B3023" t="str">
            <v>030700363</v>
          </cell>
          <cell r="C3023" t="str">
            <v>螺旋板换热器</v>
          </cell>
          <cell r="D3023" t="str">
            <v>10㎡，材质316L</v>
          </cell>
          <cell r="E3023">
            <v>10775.87</v>
          </cell>
          <cell r="F3023">
            <v>5388</v>
          </cell>
          <cell r="G3023">
            <v>5387.87</v>
          </cell>
          <cell r="H3023">
            <v>0</v>
          </cell>
          <cell r="I3023" t="str">
            <v>2020.10.28</v>
          </cell>
          <cell r="J3023" t="str">
            <v>96</v>
          </cell>
          <cell r="K3023" t="str">
            <v>精喹装置（合成二车间）</v>
          </cell>
          <cell r="L3023" t="str">
            <v>肥东合成分厂</v>
          </cell>
          <cell r="M3023" t="str">
            <v>肥东合成二车间</v>
          </cell>
          <cell r="N3023" t="str">
            <v>南通源泉压力容器有限公司</v>
          </cell>
          <cell r="O3023" t="str">
            <v>107.76</v>
          </cell>
          <cell r="P3023" t="str">
            <v>1,293.12</v>
          </cell>
          <cell r="Q3023" t="str">
            <v>431.03</v>
          </cell>
          <cell r="R3023" t="str">
            <v>50</v>
          </cell>
          <cell r="S3023" t="str">
            <v>平均年限法(一)</v>
          </cell>
          <cell r="T3023" t="str">
            <v>在用</v>
          </cell>
          <cell r="U3023" t="str">
            <v>在建工程转入</v>
          </cell>
          <cell r="V3023" t="str">
            <v>徐建红</v>
          </cell>
          <cell r="W3023" t="str">
            <v>2020.10.29</v>
          </cell>
          <cell r="X3023" t="str">
            <v>记--896</v>
          </cell>
          <cell r="Y3023" t="str">
            <v>中间体转原药（300吨精喹）技改项目</v>
          </cell>
        </row>
        <row r="3023">
          <cell r="AA3023" t="str">
            <v>0307</v>
          </cell>
        </row>
        <row r="3024">
          <cell r="B3024" t="str">
            <v>030700364</v>
          </cell>
          <cell r="C3024" t="str">
            <v>石墨换热器</v>
          </cell>
          <cell r="D3024" t="str">
            <v>YKA40-10㎡-II</v>
          </cell>
          <cell r="E3024">
            <v>11206.9</v>
          </cell>
          <cell r="F3024">
            <v>5603.5</v>
          </cell>
          <cell r="G3024">
            <v>5603.4</v>
          </cell>
          <cell r="H3024">
            <v>0</v>
          </cell>
          <cell r="I3024" t="str">
            <v>2020.10.28</v>
          </cell>
          <cell r="J3024" t="str">
            <v>96</v>
          </cell>
          <cell r="K3024" t="str">
            <v>精喹装置（合成二车间）</v>
          </cell>
          <cell r="L3024" t="str">
            <v>肥东合成分厂</v>
          </cell>
          <cell r="M3024" t="str">
            <v>肥东合成二车间</v>
          </cell>
          <cell r="N3024" t="str">
            <v>东台市西达石墨设备有限公司</v>
          </cell>
          <cell r="O3024" t="str">
            <v>112.07</v>
          </cell>
          <cell r="P3024" t="str">
            <v>1,344.84</v>
          </cell>
          <cell r="Q3024" t="str">
            <v>448.28</v>
          </cell>
          <cell r="R3024" t="str">
            <v>50</v>
          </cell>
          <cell r="S3024" t="str">
            <v>平均年限法(一)</v>
          </cell>
          <cell r="T3024" t="str">
            <v>在用</v>
          </cell>
          <cell r="U3024" t="str">
            <v>在建工程转入</v>
          </cell>
          <cell r="V3024" t="str">
            <v>徐建红</v>
          </cell>
          <cell r="W3024" t="str">
            <v>2020.10.29</v>
          </cell>
          <cell r="X3024" t="str">
            <v>记--896</v>
          </cell>
          <cell r="Y3024" t="str">
            <v>中间体转原药（300吨精喹）技改项目</v>
          </cell>
        </row>
        <row r="3024">
          <cell r="AA3024" t="str">
            <v>0307</v>
          </cell>
        </row>
        <row r="3025">
          <cell r="B3025" t="str">
            <v>030700365</v>
          </cell>
          <cell r="C3025" t="str">
            <v>石墨换热器</v>
          </cell>
          <cell r="D3025" t="str">
            <v>YKA40-10㎡-II</v>
          </cell>
          <cell r="E3025">
            <v>11206.9</v>
          </cell>
          <cell r="F3025">
            <v>5603.5</v>
          </cell>
          <cell r="G3025">
            <v>5603.4</v>
          </cell>
          <cell r="H3025">
            <v>0</v>
          </cell>
          <cell r="I3025" t="str">
            <v>2020.10.28</v>
          </cell>
          <cell r="J3025" t="str">
            <v>96</v>
          </cell>
          <cell r="K3025" t="str">
            <v>精喹装置（合成二车间）</v>
          </cell>
          <cell r="L3025" t="str">
            <v>肥东合成分厂</v>
          </cell>
          <cell r="M3025" t="str">
            <v>肥东合成二车间</v>
          </cell>
          <cell r="N3025" t="str">
            <v>东台市西达石墨设备有限公司</v>
          </cell>
          <cell r="O3025" t="str">
            <v>112.07</v>
          </cell>
          <cell r="P3025" t="str">
            <v>1,344.84</v>
          </cell>
          <cell r="Q3025" t="str">
            <v>448.28</v>
          </cell>
          <cell r="R3025" t="str">
            <v>50</v>
          </cell>
          <cell r="S3025" t="str">
            <v>平均年限法(一)</v>
          </cell>
          <cell r="T3025" t="str">
            <v>在用</v>
          </cell>
          <cell r="U3025" t="str">
            <v>在建工程转入</v>
          </cell>
          <cell r="V3025" t="str">
            <v>徐建红</v>
          </cell>
          <cell r="W3025" t="str">
            <v>2020.10.29</v>
          </cell>
          <cell r="X3025" t="str">
            <v>记--896</v>
          </cell>
          <cell r="Y3025" t="str">
            <v>中间体转原药（300吨精喹）技改项目</v>
          </cell>
        </row>
        <row r="3025">
          <cell r="AA3025" t="str">
            <v>0307</v>
          </cell>
        </row>
        <row r="3026">
          <cell r="B3026" t="str">
            <v>030700366</v>
          </cell>
          <cell r="C3026" t="str">
            <v>石墨换热器</v>
          </cell>
          <cell r="D3026" t="str">
            <v>YKA40-10㎡-II</v>
          </cell>
          <cell r="E3026">
            <v>11206.9</v>
          </cell>
          <cell r="F3026">
            <v>5603.5</v>
          </cell>
          <cell r="G3026">
            <v>5603.4</v>
          </cell>
          <cell r="H3026">
            <v>0</v>
          </cell>
          <cell r="I3026" t="str">
            <v>2020.10.28</v>
          </cell>
          <cell r="J3026" t="str">
            <v>96</v>
          </cell>
          <cell r="K3026" t="str">
            <v>精喹装置（合成二车间）</v>
          </cell>
          <cell r="L3026" t="str">
            <v>肥东合成分厂</v>
          </cell>
          <cell r="M3026" t="str">
            <v>肥东合成二车间</v>
          </cell>
          <cell r="N3026" t="str">
            <v>东台市西达石墨设备有限公司</v>
          </cell>
          <cell r="O3026" t="str">
            <v>112.07</v>
          </cell>
          <cell r="P3026" t="str">
            <v>1,344.84</v>
          </cell>
          <cell r="Q3026" t="str">
            <v>448.28</v>
          </cell>
          <cell r="R3026" t="str">
            <v>50</v>
          </cell>
          <cell r="S3026" t="str">
            <v>平均年限法(一)</v>
          </cell>
          <cell r="T3026" t="str">
            <v>在用</v>
          </cell>
          <cell r="U3026" t="str">
            <v>在建工程转入</v>
          </cell>
          <cell r="V3026" t="str">
            <v>徐建红</v>
          </cell>
          <cell r="W3026" t="str">
            <v>2020.10.29</v>
          </cell>
          <cell r="X3026" t="str">
            <v>记--896</v>
          </cell>
          <cell r="Y3026" t="str">
            <v>中间体转原药（300吨精喹）技改项目</v>
          </cell>
        </row>
        <row r="3026">
          <cell r="AA3026" t="str">
            <v>0307</v>
          </cell>
        </row>
        <row r="3027">
          <cell r="B3027" t="str">
            <v>030700367</v>
          </cell>
          <cell r="C3027" t="str">
            <v>石墨换热器</v>
          </cell>
          <cell r="D3027" t="str">
            <v>YKA40-10㎡-II</v>
          </cell>
          <cell r="E3027">
            <v>11206.89</v>
          </cell>
          <cell r="F3027">
            <v>5603.5</v>
          </cell>
          <cell r="G3027">
            <v>5603.39</v>
          </cell>
          <cell r="H3027">
            <v>0</v>
          </cell>
          <cell r="I3027" t="str">
            <v>2020.10.28</v>
          </cell>
          <cell r="J3027" t="str">
            <v>96</v>
          </cell>
          <cell r="K3027" t="str">
            <v>精喹装置（合成二车间）</v>
          </cell>
          <cell r="L3027" t="str">
            <v>肥东合成分厂</v>
          </cell>
          <cell r="M3027" t="str">
            <v>肥东合成二车间</v>
          </cell>
          <cell r="N3027" t="str">
            <v>东台市西达石墨设备有限公司</v>
          </cell>
          <cell r="O3027" t="str">
            <v>112.07</v>
          </cell>
          <cell r="P3027" t="str">
            <v>1,344.84</v>
          </cell>
          <cell r="Q3027" t="str">
            <v>448.28</v>
          </cell>
          <cell r="R3027" t="str">
            <v>50</v>
          </cell>
          <cell r="S3027" t="str">
            <v>平均年限法(一)</v>
          </cell>
          <cell r="T3027" t="str">
            <v>在用</v>
          </cell>
          <cell r="U3027" t="str">
            <v>在建工程转入</v>
          </cell>
          <cell r="V3027" t="str">
            <v>徐建红</v>
          </cell>
          <cell r="W3027" t="str">
            <v>2020.10.29</v>
          </cell>
          <cell r="X3027" t="str">
            <v>记--896</v>
          </cell>
          <cell r="Y3027" t="str">
            <v>中间体转原药（300吨精喹）技改项目</v>
          </cell>
        </row>
        <row r="3027">
          <cell r="AA3027" t="str">
            <v>0307</v>
          </cell>
        </row>
        <row r="3028">
          <cell r="B3028" t="str">
            <v>030700368</v>
          </cell>
          <cell r="C3028" t="str">
            <v>石墨换热器</v>
          </cell>
          <cell r="D3028" t="str">
            <v>YKA40-10㎡-II</v>
          </cell>
          <cell r="E3028">
            <v>11206.89</v>
          </cell>
          <cell r="F3028">
            <v>5603.5</v>
          </cell>
          <cell r="G3028">
            <v>5603.39</v>
          </cell>
          <cell r="H3028">
            <v>0</v>
          </cell>
          <cell r="I3028" t="str">
            <v>2020.10.28</v>
          </cell>
          <cell r="J3028" t="str">
            <v>96</v>
          </cell>
          <cell r="K3028" t="str">
            <v>精喹装置（合成二车间）</v>
          </cell>
          <cell r="L3028" t="str">
            <v>肥东合成分厂</v>
          </cell>
          <cell r="M3028" t="str">
            <v>肥东合成二车间</v>
          </cell>
          <cell r="N3028" t="str">
            <v>东台市西达石墨设备有限公司</v>
          </cell>
          <cell r="O3028" t="str">
            <v>112.07</v>
          </cell>
          <cell r="P3028" t="str">
            <v>1,344.84</v>
          </cell>
          <cell r="Q3028" t="str">
            <v>448.28</v>
          </cell>
          <cell r="R3028" t="str">
            <v>50</v>
          </cell>
          <cell r="S3028" t="str">
            <v>平均年限法(一)</v>
          </cell>
          <cell r="T3028" t="str">
            <v>在用</v>
          </cell>
          <cell r="U3028" t="str">
            <v>在建工程转入</v>
          </cell>
          <cell r="V3028" t="str">
            <v>徐建红</v>
          </cell>
          <cell r="W3028" t="str">
            <v>2020.10.29</v>
          </cell>
          <cell r="X3028" t="str">
            <v>记--896</v>
          </cell>
          <cell r="Y3028" t="str">
            <v>中间体转原药（300吨精喹）技改项目</v>
          </cell>
        </row>
        <row r="3028">
          <cell r="AA3028" t="str">
            <v>0307</v>
          </cell>
        </row>
        <row r="3029">
          <cell r="B3029" t="str">
            <v>030700369</v>
          </cell>
          <cell r="C3029" t="str">
            <v>搪玻璃储罐</v>
          </cell>
          <cell r="D3029" t="str">
            <v>F2000L</v>
          </cell>
          <cell r="E3029">
            <v>15948.28</v>
          </cell>
          <cell r="F3029">
            <v>7974</v>
          </cell>
          <cell r="G3029">
            <v>7974.28</v>
          </cell>
          <cell r="H3029">
            <v>0</v>
          </cell>
          <cell r="I3029" t="str">
            <v>2020.10.28</v>
          </cell>
          <cell r="J3029" t="str">
            <v>96</v>
          </cell>
          <cell r="K3029" t="str">
            <v>精喹装置（合成二车间）</v>
          </cell>
          <cell r="L3029" t="str">
            <v>肥东合成分厂</v>
          </cell>
          <cell r="M3029" t="str">
            <v>肥东合成二车间</v>
          </cell>
          <cell r="N3029" t="str">
            <v>临沂群业化工设备有限公司</v>
          </cell>
          <cell r="O3029" t="str">
            <v>159.48</v>
          </cell>
          <cell r="P3029" t="str">
            <v>1,913.76</v>
          </cell>
          <cell r="Q3029" t="str">
            <v>637.93</v>
          </cell>
          <cell r="R3029" t="str">
            <v>50</v>
          </cell>
          <cell r="S3029" t="str">
            <v>平均年限法(一)</v>
          </cell>
          <cell r="T3029" t="str">
            <v>在用</v>
          </cell>
          <cell r="U3029" t="str">
            <v>在建工程转入</v>
          </cell>
          <cell r="V3029" t="str">
            <v>徐建红</v>
          </cell>
          <cell r="W3029" t="str">
            <v>2020.10.29</v>
          </cell>
          <cell r="X3029" t="str">
            <v>记--896</v>
          </cell>
          <cell r="Y3029" t="str">
            <v>中间体转原药（300吨精喹）技改项目</v>
          </cell>
        </row>
        <row r="3029">
          <cell r="AA3029" t="str">
            <v>0307</v>
          </cell>
        </row>
        <row r="3030">
          <cell r="B3030" t="str">
            <v>030700370</v>
          </cell>
          <cell r="C3030" t="str">
            <v>搪玻璃储罐</v>
          </cell>
          <cell r="D3030" t="str">
            <v>F2000L</v>
          </cell>
          <cell r="E3030">
            <v>15948.28</v>
          </cell>
          <cell r="F3030">
            <v>7974</v>
          </cell>
          <cell r="G3030">
            <v>7974.28</v>
          </cell>
          <cell r="H3030">
            <v>0</v>
          </cell>
          <cell r="I3030" t="str">
            <v>2020.10.28</v>
          </cell>
          <cell r="J3030" t="str">
            <v>96</v>
          </cell>
          <cell r="K3030" t="str">
            <v>精喹装置（合成二车间）</v>
          </cell>
          <cell r="L3030" t="str">
            <v>肥东合成分厂</v>
          </cell>
          <cell r="M3030" t="str">
            <v>肥东合成二车间</v>
          </cell>
          <cell r="N3030" t="str">
            <v>临沂群业化工设备有限公司</v>
          </cell>
          <cell r="O3030" t="str">
            <v>159.48</v>
          </cell>
          <cell r="P3030" t="str">
            <v>1,913.76</v>
          </cell>
          <cell r="Q3030" t="str">
            <v>637.93</v>
          </cell>
          <cell r="R3030" t="str">
            <v>50</v>
          </cell>
          <cell r="S3030" t="str">
            <v>平均年限法(一)</v>
          </cell>
          <cell r="T3030" t="str">
            <v>在用</v>
          </cell>
          <cell r="U3030" t="str">
            <v>在建工程转入</v>
          </cell>
          <cell r="V3030" t="str">
            <v>徐建红</v>
          </cell>
          <cell r="W3030" t="str">
            <v>2020.10.29</v>
          </cell>
          <cell r="X3030" t="str">
            <v>记--896</v>
          </cell>
          <cell r="Y3030" t="str">
            <v>中间体转原药（300吨精喹）技改项目</v>
          </cell>
        </row>
        <row r="3030">
          <cell r="AA3030" t="str">
            <v>0307</v>
          </cell>
        </row>
        <row r="3031">
          <cell r="B3031" t="str">
            <v>030700371</v>
          </cell>
          <cell r="C3031" t="str">
            <v>搪玻璃储罐</v>
          </cell>
          <cell r="D3031" t="str">
            <v>F2000L</v>
          </cell>
          <cell r="E3031">
            <v>15948.27</v>
          </cell>
          <cell r="F3031">
            <v>7974</v>
          </cell>
          <cell r="G3031">
            <v>7974.27</v>
          </cell>
          <cell r="H3031">
            <v>0</v>
          </cell>
          <cell r="I3031" t="str">
            <v>2020.10.28</v>
          </cell>
          <cell r="J3031" t="str">
            <v>96</v>
          </cell>
          <cell r="K3031" t="str">
            <v>精喹装置（合成二车间）</v>
          </cell>
          <cell r="L3031" t="str">
            <v>肥东合成分厂</v>
          </cell>
          <cell r="M3031" t="str">
            <v>肥东合成二车间</v>
          </cell>
          <cell r="N3031" t="str">
            <v>临沂群业化工设备有限公司</v>
          </cell>
          <cell r="O3031" t="str">
            <v>159.48</v>
          </cell>
          <cell r="P3031" t="str">
            <v>1,913.76</v>
          </cell>
          <cell r="Q3031" t="str">
            <v>637.93</v>
          </cell>
          <cell r="R3031" t="str">
            <v>50</v>
          </cell>
          <cell r="S3031" t="str">
            <v>平均年限法(一)</v>
          </cell>
          <cell r="T3031" t="str">
            <v>在用</v>
          </cell>
          <cell r="U3031" t="str">
            <v>在建工程转入</v>
          </cell>
          <cell r="V3031" t="str">
            <v>徐建红</v>
          </cell>
          <cell r="W3031" t="str">
            <v>2020.10.29</v>
          </cell>
          <cell r="X3031" t="str">
            <v>记--896</v>
          </cell>
          <cell r="Y3031" t="str">
            <v>中间体转原药（300吨精喹）技改项目</v>
          </cell>
        </row>
        <row r="3031">
          <cell r="AA3031" t="str">
            <v>0307</v>
          </cell>
        </row>
        <row r="3032">
          <cell r="B3032" t="str">
            <v>030700372</v>
          </cell>
          <cell r="C3032" t="str">
            <v>搪玻璃储罐</v>
          </cell>
          <cell r="D3032" t="str">
            <v>F2000L</v>
          </cell>
          <cell r="E3032">
            <v>15948.27</v>
          </cell>
          <cell r="F3032">
            <v>7974</v>
          </cell>
          <cell r="G3032">
            <v>7974.27</v>
          </cell>
          <cell r="H3032">
            <v>0</v>
          </cell>
          <cell r="I3032" t="str">
            <v>2020.10.28</v>
          </cell>
          <cell r="J3032" t="str">
            <v>96</v>
          </cell>
          <cell r="K3032" t="str">
            <v>精喹装置（合成二车间）</v>
          </cell>
          <cell r="L3032" t="str">
            <v>肥东合成分厂</v>
          </cell>
          <cell r="M3032" t="str">
            <v>肥东合成二车间</v>
          </cell>
          <cell r="N3032" t="str">
            <v>临沂群业化工设备有限公司</v>
          </cell>
          <cell r="O3032" t="str">
            <v>159.48</v>
          </cell>
          <cell r="P3032" t="str">
            <v>1,913.76</v>
          </cell>
          <cell r="Q3032" t="str">
            <v>637.93</v>
          </cell>
          <cell r="R3032" t="str">
            <v>50</v>
          </cell>
          <cell r="S3032" t="str">
            <v>平均年限法(一)</v>
          </cell>
          <cell r="T3032" t="str">
            <v>在用</v>
          </cell>
          <cell r="U3032" t="str">
            <v>在建工程转入</v>
          </cell>
          <cell r="V3032" t="str">
            <v>徐建红</v>
          </cell>
          <cell r="W3032" t="str">
            <v>2020.10.29</v>
          </cell>
          <cell r="X3032" t="str">
            <v>记--896</v>
          </cell>
          <cell r="Y3032" t="str">
            <v>中间体转原药（300吨精喹）技改项目</v>
          </cell>
        </row>
        <row r="3032">
          <cell r="AA3032" t="str">
            <v>0307</v>
          </cell>
        </row>
        <row r="3033">
          <cell r="B3033" t="str">
            <v>030700377</v>
          </cell>
          <cell r="C3033" t="str">
            <v>真空泵</v>
          </cell>
          <cell r="D3033" t="str">
            <v>WLW-100BC，防爆电机11KW</v>
          </cell>
          <cell r="E3033">
            <v>12068.97</v>
          </cell>
          <cell r="F3033">
            <v>6034.5</v>
          </cell>
          <cell r="G3033">
            <v>6034.47</v>
          </cell>
          <cell r="H3033">
            <v>0</v>
          </cell>
          <cell r="I3033" t="str">
            <v>2020.10.28</v>
          </cell>
          <cell r="J3033" t="str">
            <v>96</v>
          </cell>
          <cell r="K3033" t="str">
            <v>精喹装置（合成二车间）</v>
          </cell>
          <cell r="L3033" t="str">
            <v>肥东合成分厂</v>
          </cell>
          <cell r="M3033" t="str">
            <v>肥东合成二车间</v>
          </cell>
          <cell r="N3033" t="str">
            <v>南通市威士真空设备有限公司</v>
          </cell>
          <cell r="O3033" t="str">
            <v>120.69</v>
          </cell>
          <cell r="P3033" t="str">
            <v>1,448.28</v>
          </cell>
          <cell r="Q3033" t="str">
            <v>482.76</v>
          </cell>
          <cell r="R3033" t="str">
            <v>50</v>
          </cell>
          <cell r="S3033" t="str">
            <v>平均年限法(一)</v>
          </cell>
          <cell r="T3033" t="str">
            <v>在用</v>
          </cell>
          <cell r="U3033" t="str">
            <v>在建工程转入</v>
          </cell>
          <cell r="V3033" t="str">
            <v>徐建红</v>
          </cell>
          <cell r="W3033" t="str">
            <v>2020.10.29</v>
          </cell>
          <cell r="X3033" t="str">
            <v>记--896</v>
          </cell>
          <cell r="Y3033" t="str">
            <v>中间体转原药（300吨精喹）技改项目</v>
          </cell>
        </row>
        <row r="3033">
          <cell r="AA3033" t="str">
            <v>0307</v>
          </cell>
        </row>
        <row r="3034">
          <cell r="B3034" t="str">
            <v>030700378</v>
          </cell>
          <cell r="C3034" t="str">
            <v>真空泵</v>
          </cell>
          <cell r="D3034" t="str">
            <v>WLW-100BC，防爆电机11KW</v>
          </cell>
          <cell r="E3034">
            <v>12068.97</v>
          </cell>
          <cell r="F3034">
            <v>6034.5</v>
          </cell>
          <cell r="G3034">
            <v>6034.47</v>
          </cell>
          <cell r="H3034">
            <v>0</v>
          </cell>
          <cell r="I3034" t="str">
            <v>2020.10.28</v>
          </cell>
          <cell r="J3034" t="str">
            <v>96</v>
          </cell>
          <cell r="K3034" t="str">
            <v>精喹装置（合成二车间）</v>
          </cell>
          <cell r="L3034" t="str">
            <v>肥东合成分厂</v>
          </cell>
          <cell r="M3034" t="str">
            <v>肥东合成二车间</v>
          </cell>
          <cell r="N3034" t="str">
            <v>南通市威士真空设备有限公司</v>
          </cell>
          <cell r="O3034" t="str">
            <v>120.69</v>
          </cell>
          <cell r="P3034" t="str">
            <v>1,448.28</v>
          </cell>
          <cell r="Q3034" t="str">
            <v>482.76</v>
          </cell>
          <cell r="R3034" t="str">
            <v>50</v>
          </cell>
          <cell r="S3034" t="str">
            <v>平均年限法(一)</v>
          </cell>
          <cell r="T3034" t="str">
            <v>在用</v>
          </cell>
          <cell r="U3034" t="str">
            <v>在建工程转入</v>
          </cell>
          <cell r="V3034" t="str">
            <v>徐建红</v>
          </cell>
          <cell r="W3034" t="str">
            <v>2020.10.29</v>
          </cell>
          <cell r="X3034" t="str">
            <v>记--896</v>
          </cell>
          <cell r="Y3034" t="str">
            <v>中间体转原药（300吨精喹）技改项目</v>
          </cell>
        </row>
        <row r="3034">
          <cell r="AA3034" t="str">
            <v>0307</v>
          </cell>
        </row>
        <row r="3035">
          <cell r="B3035" t="str">
            <v>030700379</v>
          </cell>
          <cell r="C3035" t="str">
            <v>真空泵</v>
          </cell>
          <cell r="D3035" t="str">
            <v>WLW-100BC，防爆电机11KW</v>
          </cell>
          <cell r="E3035">
            <v>12068.96</v>
          </cell>
          <cell r="F3035">
            <v>6034.5</v>
          </cell>
          <cell r="G3035">
            <v>6034.46</v>
          </cell>
          <cell r="H3035">
            <v>0</v>
          </cell>
          <cell r="I3035" t="str">
            <v>2020.10.28</v>
          </cell>
          <cell r="J3035" t="str">
            <v>96</v>
          </cell>
          <cell r="K3035" t="str">
            <v>精喹装置（合成二车间）</v>
          </cell>
          <cell r="L3035" t="str">
            <v>肥东合成分厂</v>
          </cell>
          <cell r="M3035" t="str">
            <v>肥东合成二车间</v>
          </cell>
          <cell r="N3035" t="str">
            <v>南通市威士真空设备有限公司</v>
          </cell>
          <cell r="O3035" t="str">
            <v>120.69</v>
          </cell>
          <cell r="P3035" t="str">
            <v>1,448.28</v>
          </cell>
          <cell r="Q3035" t="str">
            <v>482.76</v>
          </cell>
          <cell r="R3035" t="str">
            <v>50</v>
          </cell>
          <cell r="S3035" t="str">
            <v>平均年限法(一)</v>
          </cell>
          <cell r="T3035" t="str">
            <v>在用</v>
          </cell>
          <cell r="U3035" t="str">
            <v>在建工程转入</v>
          </cell>
          <cell r="V3035" t="str">
            <v>徐建红</v>
          </cell>
          <cell r="W3035" t="str">
            <v>2020.10.29</v>
          </cell>
          <cell r="X3035" t="str">
            <v>记--896</v>
          </cell>
          <cell r="Y3035" t="str">
            <v>中间体转原药（300吨精喹）技改项目</v>
          </cell>
        </row>
        <row r="3035">
          <cell r="AA3035" t="str">
            <v>0307</v>
          </cell>
        </row>
        <row r="3036">
          <cell r="B3036" t="str">
            <v>030700380</v>
          </cell>
          <cell r="C3036" t="str">
            <v>循环泵</v>
          </cell>
          <cell r="D3036" t="str">
            <v>DFG150-160B2/15</v>
          </cell>
          <cell r="E3036">
            <v>5431.04</v>
          </cell>
          <cell r="F3036">
            <v>2715.5</v>
          </cell>
          <cell r="G3036">
            <v>2715.54</v>
          </cell>
          <cell r="H3036">
            <v>0</v>
          </cell>
          <cell r="I3036" t="str">
            <v>2020.10.28</v>
          </cell>
          <cell r="J3036" t="str">
            <v>96</v>
          </cell>
          <cell r="K3036" t="str">
            <v>精喹装置（合成二车间）</v>
          </cell>
          <cell r="L3036" t="str">
            <v>肥东合成分厂</v>
          </cell>
          <cell r="M3036" t="str">
            <v>肥东合成二车间</v>
          </cell>
          <cell r="N3036" t="str">
            <v>安徽通能泵阀销售有限公司</v>
          </cell>
          <cell r="O3036" t="str">
            <v>54.31</v>
          </cell>
          <cell r="P3036" t="str">
            <v>651.72</v>
          </cell>
          <cell r="Q3036" t="str">
            <v>217.24</v>
          </cell>
          <cell r="R3036" t="str">
            <v>50</v>
          </cell>
          <cell r="S3036" t="str">
            <v>平均年限法(一)</v>
          </cell>
          <cell r="T3036" t="str">
            <v>在用</v>
          </cell>
          <cell r="U3036" t="str">
            <v>在建工程转入</v>
          </cell>
          <cell r="V3036" t="str">
            <v>徐建红</v>
          </cell>
          <cell r="W3036" t="str">
            <v>2020.10.29</v>
          </cell>
          <cell r="X3036" t="str">
            <v>记--896</v>
          </cell>
          <cell r="Y3036" t="str">
            <v>中间体转原药（300吨精喹）技改项目</v>
          </cell>
        </row>
        <row r="3036">
          <cell r="AA3036" t="str">
            <v>0307</v>
          </cell>
        </row>
        <row r="3037">
          <cell r="B3037" t="str">
            <v>030700381</v>
          </cell>
          <cell r="C3037" t="str">
            <v>循环泵</v>
          </cell>
          <cell r="D3037" t="str">
            <v>DFG150-160B2/15</v>
          </cell>
          <cell r="E3037">
            <v>5431.04</v>
          </cell>
          <cell r="F3037">
            <v>2715.5</v>
          </cell>
          <cell r="G3037">
            <v>2715.54</v>
          </cell>
          <cell r="H3037">
            <v>0</v>
          </cell>
          <cell r="I3037" t="str">
            <v>2020.10.28</v>
          </cell>
          <cell r="J3037" t="str">
            <v>96</v>
          </cell>
          <cell r="K3037" t="str">
            <v>精喹装置（合成二车间）</v>
          </cell>
          <cell r="L3037" t="str">
            <v>肥东合成分厂</v>
          </cell>
          <cell r="M3037" t="str">
            <v>肥东合成二车间</v>
          </cell>
          <cell r="N3037" t="str">
            <v>安徽通能泵阀销售有限公司</v>
          </cell>
          <cell r="O3037" t="str">
            <v>54.31</v>
          </cell>
          <cell r="P3037" t="str">
            <v>651.72</v>
          </cell>
          <cell r="Q3037" t="str">
            <v>217.24</v>
          </cell>
          <cell r="R3037" t="str">
            <v>50</v>
          </cell>
          <cell r="S3037" t="str">
            <v>平均年限法(一)</v>
          </cell>
          <cell r="T3037" t="str">
            <v>在用</v>
          </cell>
          <cell r="U3037" t="str">
            <v>在建工程转入</v>
          </cell>
          <cell r="V3037" t="str">
            <v>徐建红</v>
          </cell>
          <cell r="W3037" t="str">
            <v>2020.10.29</v>
          </cell>
          <cell r="X3037" t="str">
            <v>记--896</v>
          </cell>
          <cell r="Y3037" t="str">
            <v>中间体转原药（300吨精喹）技改项目</v>
          </cell>
        </row>
        <row r="3037">
          <cell r="AA3037" t="str">
            <v>0307</v>
          </cell>
        </row>
        <row r="3038">
          <cell r="B3038" t="str">
            <v>030700382</v>
          </cell>
          <cell r="C3038" t="str">
            <v>化工泵</v>
          </cell>
          <cell r="D3038" t="str">
            <v>IHF150-125-400</v>
          </cell>
          <cell r="E3038">
            <v>30517.23</v>
          </cell>
          <cell r="F3038">
            <v>15258.5</v>
          </cell>
          <cell r="G3038">
            <v>15258.73</v>
          </cell>
          <cell r="H3038">
            <v>0</v>
          </cell>
          <cell r="I3038" t="str">
            <v>2020.10.28</v>
          </cell>
          <cell r="J3038" t="str">
            <v>96</v>
          </cell>
          <cell r="K3038" t="str">
            <v>精喹装置（合成二车间）</v>
          </cell>
          <cell r="L3038" t="str">
            <v>肥东合成分厂</v>
          </cell>
          <cell r="M3038" t="str">
            <v>肥东合成二车间</v>
          </cell>
          <cell r="N3038" t="str">
            <v>安徽通能泵阀销售有限公司</v>
          </cell>
          <cell r="O3038" t="str">
            <v>305.17</v>
          </cell>
          <cell r="P3038" t="str">
            <v>3,662.04</v>
          </cell>
          <cell r="Q3038" t="str">
            <v>1,220.69</v>
          </cell>
          <cell r="R3038" t="str">
            <v>50</v>
          </cell>
          <cell r="S3038" t="str">
            <v>平均年限法(一)</v>
          </cell>
          <cell r="T3038" t="str">
            <v>在用</v>
          </cell>
          <cell r="U3038" t="str">
            <v>在建工程转入</v>
          </cell>
          <cell r="V3038" t="str">
            <v>徐建红</v>
          </cell>
          <cell r="W3038" t="str">
            <v>2020.10.29</v>
          </cell>
          <cell r="X3038" t="str">
            <v>记--896</v>
          </cell>
          <cell r="Y3038" t="str">
            <v>中间体转原药（300吨精喹）技改项目</v>
          </cell>
        </row>
        <row r="3038">
          <cell r="AA3038" t="str">
            <v>0307</v>
          </cell>
        </row>
        <row r="3039">
          <cell r="B3039" t="str">
            <v>030700383</v>
          </cell>
          <cell r="C3039" t="str">
            <v>碳钢吸收槽（带夹套）</v>
          </cell>
          <cell r="D3039" t="str">
            <v>2000*2000*2000</v>
          </cell>
          <cell r="E3039">
            <v>15517.24</v>
          </cell>
          <cell r="F3039">
            <v>7758.5</v>
          </cell>
          <cell r="G3039">
            <v>7758.74</v>
          </cell>
          <cell r="H3039">
            <v>0</v>
          </cell>
          <cell r="I3039" t="str">
            <v>2020.10.28</v>
          </cell>
          <cell r="J3039" t="str">
            <v>96</v>
          </cell>
          <cell r="K3039" t="str">
            <v>精喹装置（合成二车间）</v>
          </cell>
          <cell r="L3039" t="str">
            <v>肥东合成分厂</v>
          </cell>
          <cell r="M3039" t="str">
            <v>肥东合成二车间</v>
          </cell>
          <cell r="N3039" t="str">
            <v>无锡市煜伟石化装备有限公司</v>
          </cell>
          <cell r="O3039" t="str">
            <v>155.17</v>
          </cell>
          <cell r="P3039" t="str">
            <v>1,862.04</v>
          </cell>
          <cell r="Q3039" t="str">
            <v>620.69</v>
          </cell>
          <cell r="R3039" t="str">
            <v>50</v>
          </cell>
          <cell r="S3039" t="str">
            <v>平均年限法(一)</v>
          </cell>
          <cell r="T3039" t="str">
            <v>在用</v>
          </cell>
          <cell r="U3039" t="str">
            <v>在建工程转入</v>
          </cell>
          <cell r="V3039" t="str">
            <v>徐建红</v>
          </cell>
          <cell r="W3039" t="str">
            <v>2020.10.29</v>
          </cell>
          <cell r="X3039" t="str">
            <v>记--896</v>
          </cell>
          <cell r="Y3039" t="str">
            <v>中间体转原药（300吨精喹）技改项目</v>
          </cell>
        </row>
        <row r="3039">
          <cell r="AA3039" t="str">
            <v>0307</v>
          </cell>
        </row>
        <row r="3040">
          <cell r="B3040" t="str">
            <v>030700384</v>
          </cell>
          <cell r="C3040" t="str">
            <v>碳钢吸收槽（带夹套）</v>
          </cell>
          <cell r="D3040" t="str">
            <v>2000*2000*2000</v>
          </cell>
          <cell r="E3040">
            <v>15517.24</v>
          </cell>
          <cell r="F3040">
            <v>7758.5</v>
          </cell>
          <cell r="G3040">
            <v>7758.74</v>
          </cell>
          <cell r="H3040">
            <v>0</v>
          </cell>
          <cell r="I3040" t="str">
            <v>2020.10.28</v>
          </cell>
          <cell r="J3040" t="str">
            <v>96</v>
          </cell>
          <cell r="K3040" t="str">
            <v>精喹装置（合成二车间）</v>
          </cell>
          <cell r="L3040" t="str">
            <v>肥东合成分厂</v>
          </cell>
          <cell r="M3040" t="str">
            <v>肥东合成二车间</v>
          </cell>
          <cell r="N3040" t="str">
            <v>无锡市煜伟石化装备有限公司</v>
          </cell>
          <cell r="O3040" t="str">
            <v>155.17</v>
          </cell>
          <cell r="P3040" t="str">
            <v>1,862.04</v>
          </cell>
          <cell r="Q3040" t="str">
            <v>620.69</v>
          </cell>
          <cell r="R3040" t="str">
            <v>50</v>
          </cell>
          <cell r="S3040" t="str">
            <v>平均年限法(一)</v>
          </cell>
          <cell r="T3040" t="str">
            <v>在用</v>
          </cell>
          <cell r="U3040" t="str">
            <v>在建工程转入</v>
          </cell>
          <cell r="V3040" t="str">
            <v>徐建红</v>
          </cell>
          <cell r="W3040" t="str">
            <v>2020.10.29</v>
          </cell>
          <cell r="X3040" t="str">
            <v>记--896</v>
          </cell>
          <cell r="Y3040" t="str">
            <v>中间体转原药（300吨精喹）技改项目</v>
          </cell>
        </row>
        <row r="3040">
          <cell r="AA3040" t="str">
            <v>0307</v>
          </cell>
        </row>
        <row r="3041">
          <cell r="B3041" t="str">
            <v>030700385</v>
          </cell>
          <cell r="C3041" t="str">
            <v>化工泵</v>
          </cell>
          <cell r="D3041" t="str">
            <v>MJ80-65-160</v>
          </cell>
          <cell r="E3041">
            <v>10603.45</v>
          </cell>
          <cell r="F3041">
            <v>5301.5</v>
          </cell>
          <cell r="G3041">
            <v>5301.95</v>
          </cell>
          <cell r="H3041">
            <v>0</v>
          </cell>
          <cell r="I3041" t="str">
            <v>2020.10.28</v>
          </cell>
          <cell r="J3041" t="str">
            <v>96</v>
          </cell>
          <cell r="K3041" t="str">
            <v>精喹装置（合成二车间）</v>
          </cell>
          <cell r="L3041" t="str">
            <v>肥东合成分厂</v>
          </cell>
          <cell r="M3041" t="str">
            <v>肥东合成二车间</v>
          </cell>
          <cell r="N3041" t="str">
            <v>安徽通能泵阀销售有限公司</v>
          </cell>
          <cell r="O3041" t="str">
            <v>106.03</v>
          </cell>
          <cell r="P3041" t="str">
            <v>1,272.36</v>
          </cell>
          <cell r="Q3041" t="str">
            <v>424.14</v>
          </cell>
          <cell r="R3041" t="str">
            <v>50</v>
          </cell>
          <cell r="S3041" t="str">
            <v>平均年限法(一)</v>
          </cell>
          <cell r="T3041" t="str">
            <v>在用</v>
          </cell>
          <cell r="U3041" t="str">
            <v>在建工程转入</v>
          </cell>
          <cell r="V3041" t="str">
            <v>徐建红</v>
          </cell>
          <cell r="W3041" t="str">
            <v>2020.10.29</v>
          </cell>
          <cell r="X3041" t="str">
            <v>记--896</v>
          </cell>
          <cell r="Y3041" t="str">
            <v>中间体转原药（300吨精喹）技改项目</v>
          </cell>
        </row>
        <row r="3041">
          <cell r="AA3041" t="str">
            <v>0307</v>
          </cell>
        </row>
        <row r="3042">
          <cell r="B3042" t="str">
            <v>030700386</v>
          </cell>
          <cell r="C3042" t="str">
            <v>化工泵</v>
          </cell>
          <cell r="D3042" t="str">
            <v>MJ80-65-160</v>
          </cell>
          <cell r="E3042">
            <v>10603.45</v>
          </cell>
          <cell r="F3042">
            <v>5301.5</v>
          </cell>
          <cell r="G3042">
            <v>5301.95</v>
          </cell>
          <cell r="H3042">
            <v>0</v>
          </cell>
          <cell r="I3042" t="str">
            <v>2020.10.28</v>
          </cell>
          <cell r="J3042" t="str">
            <v>96</v>
          </cell>
          <cell r="K3042" t="str">
            <v>精喹装置（合成二车间）</v>
          </cell>
          <cell r="L3042" t="str">
            <v>肥东合成分厂</v>
          </cell>
          <cell r="M3042" t="str">
            <v>肥东合成二车间</v>
          </cell>
          <cell r="N3042" t="str">
            <v>安徽通能泵阀销售有限公司</v>
          </cell>
          <cell r="O3042" t="str">
            <v>106.03</v>
          </cell>
          <cell r="P3042" t="str">
            <v>1,272.36</v>
          </cell>
          <cell r="Q3042" t="str">
            <v>424.14</v>
          </cell>
          <cell r="R3042" t="str">
            <v>50</v>
          </cell>
          <cell r="S3042" t="str">
            <v>平均年限法(一)</v>
          </cell>
          <cell r="T3042" t="str">
            <v>在用</v>
          </cell>
          <cell r="U3042" t="str">
            <v>在建工程转入</v>
          </cell>
          <cell r="V3042" t="str">
            <v>徐建红</v>
          </cell>
          <cell r="W3042" t="str">
            <v>2020.10.29</v>
          </cell>
          <cell r="X3042" t="str">
            <v>记--896</v>
          </cell>
          <cell r="Y3042" t="str">
            <v>中间体转原药（300吨精喹）技改项目</v>
          </cell>
        </row>
        <row r="3042">
          <cell r="AA3042" t="str">
            <v>0307</v>
          </cell>
        </row>
        <row r="3043">
          <cell r="B3043" t="str">
            <v>030700387</v>
          </cell>
          <cell r="C3043" t="str">
            <v>PP喷淋塔（定制白色）</v>
          </cell>
          <cell r="D3043" t="str">
            <v>￠1000*6000MM</v>
          </cell>
          <cell r="E3043">
            <v>10344.83</v>
          </cell>
          <cell r="F3043">
            <v>5172.5</v>
          </cell>
          <cell r="G3043">
            <v>5172.33</v>
          </cell>
          <cell r="H3043">
            <v>0</v>
          </cell>
          <cell r="I3043" t="str">
            <v>2020.10.28</v>
          </cell>
          <cell r="J3043" t="str">
            <v>96</v>
          </cell>
          <cell r="K3043" t="str">
            <v>精喹装置（合成二车间）</v>
          </cell>
          <cell r="L3043" t="str">
            <v>肥东合成分厂</v>
          </cell>
          <cell r="M3043" t="str">
            <v>肥东合成二车间</v>
          </cell>
          <cell r="N3043" t="str">
            <v>合肥广庆防腐设备有限公司</v>
          </cell>
          <cell r="O3043" t="str">
            <v>103.45</v>
          </cell>
          <cell r="P3043" t="str">
            <v>1,241.40</v>
          </cell>
          <cell r="Q3043" t="str">
            <v>413.79</v>
          </cell>
          <cell r="R3043" t="str">
            <v>50</v>
          </cell>
          <cell r="S3043" t="str">
            <v>平均年限法(一)</v>
          </cell>
          <cell r="T3043" t="str">
            <v>在用</v>
          </cell>
          <cell r="U3043" t="str">
            <v>在建工程转入</v>
          </cell>
          <cell r="V3043" t="str">
            <v>徐建红</v>
          </cell>
          <cell r="W3043" t="str">
            <v>2020.10.29</v>
          </cell>
          <cell r="X3043" t="str">
            <v>记--896</v>
          </cell>
          <cell r="Y3043" t="str">
            <v>中间体转原药（300吨精喹）技改项目</v>
          </cell>
        </row>
        <row r="3043">
          <cell r="AA3043" t="str">
            <v>0307</v>
          </cell>
        </row>
        <row r="3044">
          <cell r="B3044" t="str">
            <v>030700388</v>
          </cell>
          <cell r="C3044" t="str">
            <v>PP喷淋塔（定制白色）</v>
          </cell>
          <cell r="D3044" t="str">
            <v>￠1000*6000MM</v>
          </cell>
          <cell r="E3044">
            <v>10344.83</v>
          </cell>
          <cell r="F3044">
            <v>5172.5</v>
          </cell>
          <cell r="G3044">
            <v>5172.33</v>
          </cell>
          <cell r="H3044">
            <v>0</v>
          </cell>
          <cell r="I3044" t="str">
            <v>2020.10.28</v>
          </cell>
          <cell r="J3044" t="str">
            <v>96</v>
          </cell>
          <cell r="K3044" t="str">
            <v>精喹装置（合成二车间）</v>
          </cell>
          <cell r="L3044" t="str">
            <v>肥东合成分厂</v>
          </cell>
          <cell r="M3044" t="str">
            <v>肥东合成二车间</v>
          </cell>
          <cell r="N3044" t="str">
            <v>合肥广庆防腐设备有限公司</v>
          </cell>
          <cell r="O3044" t="str">
            <v>103.45</v>
          </cell>
          <cell r="P3044" t="str">
            <v>1,241.40</v>
          </cell>
          <cell r="Q3044" t="str">
            <v>413.79</v>
          </cell>
          <cell r="R3044" t="str">
            <v>50</v>
          </cell>
          <cell r="S3044" t="str">
            <v>平均年限法(一)</v>
          </cell>
          <cell r="T3044" t="str">
            <v>在用</v>
          </cell>
          <cell r="U3044" t="str">
            <v>在建工程转入</v>
          </cell>
          <cell r="V3044" t="str">
            <v>徐建红</v>
          </cell>
          <cell r="W3044" t="str">
            <v>2020.10.29</v>
          </cell>
          <cell r="X3044" t="str">
            <v>记--896</v>
          </cell>
          <cell r="Y3044" t="str">
            <v>中间体转原药（300吨精喹）技改项目</v>
          </cell>
        </row>
        <row r="3044">
          <cell r="AA3044" t="str">
            <v>0307</v>
          </cell>
        </row>
        <row r="3045">
          <cell r="B3045" t="str">
            <v>030700389</v>
          </cell>
          <cell r="C3045" t="str">
            <v>不锈钢多级泵</v>
          </cell>
          <cell r="D3045" t="str">
            <v>CDLF4-12</v>
          </cell>
          <cell r="E3045">
            <v>2758.62</v>
          </cell>
          <cell r="F3045">
            <v>1379.5</v>
          </cell>
          <cell r="G3045">
            <v>1379.12</v>
          </cell>
          <cell r="H3045">
            <v>0</v>
          </cell>
          <cell r="I3045" t="str">
            <v>2020.10.28</v>
          </cell>
          <cell r="J3045" t="str">
            <v>96</v>
          </cell>
          <cell r="K3045" t="str">
            <v>精喹装置（合成二车间）</v>
          </cell>
          <cell r="L3045" t="str">
            <v>肥东合成分厂</v>
          </cell>
          <cell r="M3045" t="str">
            <v>肥东合成二车间</v>
          </cell>
          <cell r="N3045" t="str">
            <v>上海申工泵业制造有限公司</v>
          </cell>
          <cell r="O3045" t="str">
            <v>27.59</v>
          </cell>
          <cell r="P3045" t="str">
            <v>331.08</v>
          </cell>
          <cell r="Q3045" t="str">
            <v>110.34</v>
          </cell>
          <cell r="R3045" t="str">
            <v>50</v>
          </cell>
          <cell r="S3045" t="str">
            <v>平均年限法(一)</v>
          </cell>
          <cell r="T3045" t="str">
            <v>在用</v>
          </cell>
          <cell r="U3045" t="str">
            <v>在建工程转入</v>
          </cell>
          <cell r="V3045" t="str">
            <v>徐建红</v>
          </cell>
          <cell r="W3045" t="str">
            <v>2020.10.29</v>
          </cell>
          <cell r="X3045" t="str">
            <v>记--896</v>
          </cell>
          <cell r="Y3045" t="str">
            <v>中间体转原药（300吨精喹）技改项目</v>
          </cell>
        </row>
        <row r="3045">
          <cell r="AA3045" t="str">
            <v>0307</v>
          </cell>
        </row>
        <row r="3046">
          <cell r="B3046" t="str">
            <v>030700390</v>
          </cell>
          <cell r="C3046" t="str">
            <v>微孔过滤器</v>
          </cell>
          <cell r="D3046" t="str">
            <v>CHH-10-316L，F50-P0.6</v>
          </cell>
          <cell r="E3046">
            <v>50000</v>
          </cell>
          <cell r="F3046">
            <v>21130</v>
          </cell>
          <cell r="G3046">
            <v>2000</v>
          </cell>
          <cell r="H3046">
            <v>26870</v>
          </cell>
          <cell r="I3046" t="str">
            <v>2020.10.28</v>
          </cell>
          <cell r="J3046" t="str">
            <v>96</v>
          </cell>
          <cell r="K3046" t="str">
            <v>精喹装置（合成二车间）</v>
          </cell>
          <cell r="L3046" t="str">
            <v>肥东合成分厂</v>
          </cell>
          <cell r="M3046" t="str">
            <v>肥东合成二车间</v>
          </cell>
          <cell r="N3046" t="str">
            <v>上海楚能工业过滤系统有限公司</v>
          </cell>
          <cell r="O3046" t="str">
            <v>130.00</v>
          </cell>
          <cell r="P3046" t="str">
            <v>5,630.00</v>
          </cell>
          <cell r="Q3046" t="str">
            <v>2,000.00</v>
          </cell>
          <cell r="R3046" t="str">
            <v>50</v>
          </cell>
          <cell r="S3046" t="str">
            <v>平均年限法(一)</v>
          </cell>
          <cell r="T3046" t="str">
            <v>在用</v>
          </cell>
          <cell r="U3046" t="str">
            <v>在建工程转入</v>
          </cell>
          <cell r="V3046" t="str">
            <v>徐建红</v>
          </cell>
          <cell r="W3046" t="str">
            <v>2020.10.29</v>
          </cell>
          <cell r="X3046" t="str">
            <v>记--896</v>
          </cell>
          <cell r="Y3046" t="str">
            <v>中间体转原药（300吨精喹）技改项目</v>
          </cell>
        </row>
        <row r="3046">
          <cell r="AA3046" t="str">
            <v>0307</v>
          </cell>
        </row>
        <row r="3047">
          <cell r="B3047" t="str">
            <v>030700391</v>
          </cell>
          <cell r="C3047" t="str">
            <v>微孔过滤器</v>
          </cell>
          <cell r="D3047" t="str">
            <v>CHH-10-316L，F50-P0.6</v>
          </cell>
          <cell r="E3047">
            <v>50000</v>
          </cell>
          <cell r="F3047">
            <v>21130</v>
          </cell>
          <cell r="G3047">
            <v>2000</v>
          </cell>
          <cell r="H3047">
            <v>26870</v>
          </cell>
          <cell r="I3047" t="str">
            <v>2020.10.28</v>
          </cell>
          <cell r="J3047" t="str">
            <v>96</v>
          </cell>
          <cell r="K3047" t="str">
            <v>精喹装置（合成二车间）</v>
          </cell>
          <cell r="L3047" t="str">
            <v>肥东合成分厂</v>
          </cell>
          <cell r="M3047" t="str">
            <v>肥东合成二车间</v>
          </cell>
          <cell r="N3047" t="str">
            <v>上海楚能工业过滤系统有限公司</v>
          </cell>
          <cell r="O3047" t="str">
            <v>130.00</v>
          </cell>
          <cell r="P3047" t="str">
            <v>5,630.00</v>
          </cell>
          <cell r="Q3047" t="str">
            <v>2,000.00</v>
          </cell>
          <cell r="R3047" t="str">
            <v>50</v>
          </cell>
          <cell r="S3047" t="str">
            <v>平均年限法(一)</v>
          </cell>
          <cell r="T3047" t="str">
            <v>在用</v>
          </cell>
          <cell r="U3047" t="str">
            <v>在建工程转入</v>
          </cell>
          <cell r="V3047" t="str">
            <v>徐建红</v>
          </cell>
          <cell r="W3047" t="str">
            <v>2020.10.29</v>
          </cell>
          <cell r="X3047" t="str">
            <v>记--896</v>
          </cell>
          <cell r="Y3047" t="str">
            <v>中间体转原药（300吨精喹）技改项目</v>
          </cell>
        </row>
        <row r="3047">
          <cell r="AA3047" t="str">
            <v>0307</v>
          </cell>
        </row>
        <row r="3048">
          <cell r="B3048" t="str">
            <v>030700392</v>
          </cell>
          <cell r="C3048" t="str">
            <v>空气储罐</v>
          </cell>
          <cell r="D3048" t="str">
            <v>DN1800*10*2000</v>
          </cell>
          <cell r="E3048">
            <v>22931.03</v>
          </cell>
          <cell r="F3048">
            <v>11465.5</v>
          </cell>
          <cell r="G3048">
            <v>11465.53</v>
          </cell>
          <cell r="H3048">
            <v>0</v>
          </cell>
          <cell r="I3048" t="str">
            <v>2020.10.28</v>
          </cell>
          <cell r="J3048" t="str">
            <v>96</v>
          </cell>
          <cell r="K3048" t="str">
            <v>精喹装置（合成二车间）</v>
          </cell>
          <cell r="L3048" t="str">
            <v>肥东合成分厂</v>
          </cell>
          <cell r="M3048" t="str">
            <v>肥东合成二车间</v>
          </cell>
          <cell r="N3048" t="str">
            <v>江苏春绿机械制造有限公司</v>
          </cell>
          <cell r="O3048" t="str">
            <v>229.31</v>
          </cell>
          <cell r="P3048" t="str">
            <v>2,751.72</v>
          </cell>
          <cell r="Q3048" t="str">
            <v>917.24</v>
          </cell>
          <cell r="R3048" t="str">
            <v>50</v>
          </cell>
          <cell r="S3048" t="str">
            <v>平均年限法(一)</v>
          </cell>
          <cell r="T3048" t="str">
            <v>在用</v>
          </cell>
          <cell r="U3048" t="str">
            <v>在建工程转入</v>
          </cell>
          <cell r="V3048" t="str">
            <v>徐建红</v>
          </cell>
          <cell r="W3048" t="str">
            <v>2020.10.29</v>
          </cell>
          <cell r="X3048" t="str">
            <v>记--896</v>
          </cell>
          <cell r="Y3048" t="str">
            <v>中间体转原药（300吨精喹）技改项目</v>
          </cell>
        </row>
        <row r="3048">
          <cell r="AA3048" t="str">
            <v>0307</v>
          </cell>
        </row>
        <row r="3049">
          <cell r="B3049" t="str">
            <v>030700393</v>
          </cell>
          <cell r="C3049" t="str">
            <v>玻璃钢储罐（FRP贮槽）</v>
          </cell>
          <cell r="D3049" t="str">
            <v>DN2000*3600</v>
          </cell>
          <cell r="E3049">
            <v>23793.1</v>
          </cell>
          <cell r="F3049">
            <v>11896.5</v>
          </cell>
          <cell r="G3049">
            <v>11896.6</v>
          </cell>
          <cell r="H3049">
            <v>0</v>
          </cell>
          <cell r="I3049" t="str">
            <v>2020.10.28</v>
          </cell>
          <cell r="J3049" t="str">
            <v>96</v>
          </cell>
          <cell r="K3049" t="str">
            <v>精喹装置（合成二车间）</v>
          </cell>
          <cell r="L3049" t="str">
            <v>肥东合成分厂</v>
          </cell>
          <cell r="M3049" t="str">
            <v>肥东合成二车间</v>
          </cell>
          <cell r="N3049" t="str">
            <v>江苏恒丰伟业玻璃钢有限公司</v>
          </cell>
          <cell r="O3049" t="str">
            <v>237.93</v>
          </cell>
          <cell r="P3049" t="str">
            <v>2,855.16</v>
          </cell>
          <cell r="Q3049" t="str">
            <v>951.72</v>
          </cell>
          <cell r="R3049" t="str">
            <v>50</v>
          </cell>
          <cell r="S3049" t="str">
            <v>平均年限法(一)</v>
          </cell>
          <cell r="T3049" t="str">
            <v>在用</v>
          </cell>
          <cell r="U3049" t="str">
            <v>在建工程转入</v>
          </cell>
          <cell r="V3049" t="str">
            <v>徐建红</v>
          </cell>
          <cell r="W3049" t="str">
            <v>2020.10.29</v>
          </cell>
          <cell r="X3049" t="str">
            <v>记--896</v>
          </cell>
          <cell r="Y3049" t="str">
            <v>中间体转原药（300吨精喹）技改项目</v>
          </cell>
        </row>
        <row r="3049">
          <cell r="AA3049" t="str">
            <v>0307</v>
          </cell>
        </row>
        <row r="3050">
          <cell r="B3050" t="str">
            <v>030700394</v>
          </cell>
          <cell r="C3050" t="str">
            <v>活性炭吸附箱</v>
          </cell>
          <cell r="D3050" t="str">
            <v>风量2000M3/H</v>
          </cell>
          <cell r="E3050">
            <v>13379.64</v>
          </cell>
          <cell r="F3050">
            <v>5619.6</v>
          </cell>
          <cell r="G3050">
            <v>446</v>
          </cell>
          <cell r="H3050">
            <v>7314.04</v>
          </cell>
          <cell r="I3050" t="str">
            <v>2020.10.28</v>
          </cell>
          <cell r="J3050" t="str">
            <v>96</v>
          </cell>
          <cell r="K3050" t="str">
            <v>精喹装置（合成二车间）</v>
          </cell>
          <cell r="L3050" t="str">
            <v>肥东合成分厂</v>
          </cell>
          <cell r="M3050" t="str">
            <v>肥东合成二车间</v>
          </cell>
          <cell r="N3050" t="str">
            <v>合肥佳丰风机有限公司</v>
          </cell>
          <cell r="O3050" t="str">
            <v>0.00</v>
          </cell>
          <cell r="P3050" t="str">
            <v>1,471.80</v>
          </cell>
          <cell r="Q3050" t="str">
            <v>535.19</v>
          </cell>
          <cell r="R3050" t="str">
            <v>50</v>
          </cell>
          <cell r="S3050" t="str">
            <v>平均年限法(一)</v>
          </cell>
          <cell r="T3050" t="str">
            <v>在用</v>
          </cell>
          <cell r="U3050" t="str">
            <v>在建工程转入</v>
          </cell>
          <cell r="V3050" t="str">
            <v>徐建红</v>
          </cell>
          <cell r="W3050" t="str">
            <v>2020.10.29</v>
          </cell>
          <cell r="X3050" t="str">
            <v>记--896</v>
          </cell>
          <cell r="Y3050" t="str">
            <v>中间体转原药（300吨精喹）技改项目</v>
          </cell>
        </row>
        <row r="3050">
          <cell r="AA3050" t="str">
            <v>0307</v>
          </cell>
        </row>
        <row r="3051">
          <cell r="B3051" t="str">
            <v>030700395</v>
          </cell>
          <cell r="C3051" t="str">
            <v>活性炭吸附箱</v>
          </cell>
          <cell r="D3051" t="str">
            <v>风量2000M3/H</v>
          </cell>
          <cell r="E3051">
            <v>13379.64</v>
          </cell>
          <cell r="F3051">
            <v>5619.6</v>
          </cell>
          <cell r="G3051">
            <v>304</v>
          </cell>
          <cell r="H3051">
            <v>7456.04</v>
          </cell>
          <cell r="I3051" t="str">
            <v>2020.10.28</v>
          </cell>
          <cell r="J3051" t="str">
            <v>96</v>
          </cell>
          <cell r="K3051" t="str">
            <v>精喹装置（合成二车间）</v>
          </cell>
          <cell r="L3051" t="str">
            <v>肥东合成分厂</v>
          </cell>
          <cell r="M3051" t="str">
            <v>肥东合成二车间</v>
          </cell>
          <cell r="N3051" t="str">
            <v>合肥佳丰风机有限公司</v>
          </cell>
          <cell r="O3051" t="str">
            <v>0.00</v>
          </cell>
          <cell r="P3051" t="str">
            <v>1,471.80</v>
          </cell>
          <cell r="Q3051" t="str">
            <v>535.19</v>
          </cell>
          <cell r="R3051" t="str">
            <v>50</v>
          </cell>
          <cell r="S3051" t="str">
            <v>平均年限法(一)</v>
          </cell>
          <cell r="T3051" t="str">
            <v>在用</v>
          </cell>
          <cell r="U3051" t="str">
            <v>在建工程转入</v>
          </cell>
          <cell r="V3051" t="str">
            <v>徐建红</v>
          </cell>
          <cell r="W3051" t="str">
            <v>2020.10.29</v>
          </cell>
          <cell r="X3051" t="str">
            <v>记--896</v>
          </cell>
          <cell r="Y3051" t="str">
            <v>中间体转原药（300吨精喹）技改项目</v>
          </cell>
        </row>
        <row r="3051">
          <cell r="AA3051" t="str">
            <v>0307</v>
          </cell>
        </row>
        <row r="3052">
          <cell r="B3052" t="str">
            <v>030700396</v>
          </cell>
          <cell r="C3052" t="str">
            <v>活性炭吸附箱</v>
          </cell>
          <cell r="D3052" t="str">
            <v>风量2000M3/H</v>
          </cell>
          <cell r="E3052">
            <v>13379.64</v>
          </cell>
          <cell r="F3052">
            <v>5619.6</v>
          </cell>
          <cell r="G3052">
            <v>304</v>
          </cell>
          <cell r="H3052">
            <v>7456.04</v>
          </cell>
          <cell r="I3052" t="str">
            <v>2020.10.28</v>
          </cell>
          <cell r="J3052" t="str">
            <v>96</v>
          </cell>
          <cell r="K3052" t="str">
            <v>精喹装置（合成二车间）</v>
          </cell>
          <cell r="L3052" t="str">
            <v>肥东合成分厂</v>
          </cell>
          <cell r="M3052" t="str">
            <v>肥东合成二车间</v>
          </cell>
          <cell r="N3052" t="str">
            <v>合肥佳丰风机有限公司</v>
          </cell>
          <cell r="O3052" t="str">
            <v>0.00</v>
          </cell>
          <cell r="P3052" t="str">
            <v>1,471.80</v>
          </cell>
          <cell r="Q3052" t="str">
            <v>535.19</v>
          </cell>
          <cell r="R3052" t="str">
            <v>50</v>
          </cell>
          <cell r="S3052" t="str">
            <v>平均年限法(一)</v>
          </cell>
          <cell r="T3052" t="str">
            <v>在用</v>
          </cell>
          <cell r="U3052" t="str">
            <v>在建工程转入</v>
          </cell>
          <cell r="V3052" t="str">
            <v>徐建红</v>
          </cell>
          <cell r="W3052" t="str">
            <v>2020.10.29</v>
          </cell>
          <cell r="X3052" t="str">
            <v>记--896</v>
          </cell>
          <cell r="Y3052" t="str">
            <v>中间体转原药（300吨精喹）技改项目</v>
          </cell>
        </row>
        <row r="3052">
          <cell r="AA3052" t="str">
            <v>0307</v>
          </cell>
        </row>
        <row r="3053">
          <cell r="B3053" t="str">
            <v>030700397</v>
          </cell>
          <cell r="C3053" t="str">
            <v>活性炭吸附箱</v>
          </cell>
          <cell r="D3053" t="str">
            <v>风量2000M3/H</v>
          </cell>
          <cell r="E3053">
            <v>13379.64</v>
          </cell>
          <cell r="F3053">
            <v>5619.6</v>
          </cell>
          <cell r="G3053">
            <v>304</v>
          </cell>
          <cell r="H3053">
            <v>7456.04</v>
          </cell>
          <cell r="I3053" t="str">
            <v>2020.10.28</v>
          </cell>
          <cell r="J3053" t="str">
            <v>96</v>
          </cell>
          <cell r="K3053" t="str">
            <v>精喹装置（合成二车间）</v>
          </cell>
          <cell r="L3053" t="str">
            <v>肥东合成分厂</v>
          </cell>
          <cell r="M3053" t="str">
            <v>肥东合成二车间</v>
          </cell>
          <cell r="N3053" t="str">
            <v>合肥佳丰风机有限公司</v>
          </cell>
          <cell r="O3053" t="str">
            <v>0.00</v>
          </cell>
          <cell r="P3053" t="str">
            <v>1,471.80</v>
          </cell>
          <cell r="Q3053" t="str">
            <v>535.19</v>
          </cell>
          <cell r="R3053" t="str">
            <v>50</v>
          </cell>
          <cell r="S3053" t="str">
            <v>平均年限法(一)</v>
          </cell>
          <cell r="T3053" t="str">
            <v>在用</v>
          </cell>
          <cell r="U3053" t="str">
            <v>在建工程转入</v>
          </cell>
          <cell r="V3053" t="str">
            <v>徐建红</v>
          </cell>
          <cell r="W3053" t="str">
            <v>2020.10.29</v>
          </cell>
          <cell r="X3053" t="str">
            <v>记--896</v>
          </cell>
          <cell r="Y3053" t="str">
            <v>中间体转原药（300吨精喹）技改项目</v>
          </cell>
        </row>
        <row r="3053">
          <cell r="AA3053" t="str">
            <v>0307</v>
          </cell>
        </row>
        <row r="3054">
          <cell r="B3054" t="str">
            <v>030700398</v>
          </cell>
          <cell r="C3054" t="str">
            <v>活性炭吸附箱</v>
          </cell>
          <cell r="D3054" t="str">
            <v>风量2000M3/H</v>
          </cell>
          <cell r="E3054">
            <v>5685.85</v>
          </cell>
          <cell r="F3054">
            <v>2786.14</v>
          </cell>
          <cell r="G3054">
            <v>128.98</v>
          </cell>
          <cell r="H3054">
            <v>2770.73</v>
          </cell>
          <cell r="I3054" t="str">
            <v>2020.10.28</v>
          </cell>
          <cell r="J3054" t="str">
            <v>96</v>
          </cell>
          <cell r="K3054" t="str">
            <v>精喹装置（合成二车间）</v>
          </cell>
          <cell r="L3054" t="str">
            <v>肥东合成分厂</v>
          </cell>
          <cell r="M3054" t="str">
            <v>肥东合成二车间</v>
          </cell>
          <cell r="N3054" t="str">
            <v>合肥佳丰风机有限公司</v>
          </cell>
          <cell r="O3054" t="str">
            <v>0.00</v>
          </cell>
          <cell r="P3054" t="str">
            <v>625.46</v>
          </cell>
          <cell r="Q3054" t="str">
            <v>227.43</v>
          </cell>
          <cell r="R3054" t="str">
            <v>50</v>
          </cell>
          <cell r="S3054" t="str">
            <v>平均年限法(一)</v>
          </cell>
          <cell r="T3054" t="str">
            <v>在用</v>
          </cell>
          <cell r="U3054" t="str">
            <v>在建工程转入</v>
          </cell>
          <cell r="V3054" t="str">
            <v>徐建红</v>
          </cell>
          <cell r="W3054" t="str">
            <v>2020.10.29</v>
          </cell>
          <cell r="X3054" t="str">
            <v>记--896</v>
          </cell>
          <cell r="Y3054" t="str">
            <v>中间体转原药（300吨精喹）技改项目</v>
          </cell>
        </row>
        <row r="3054">
          <cell r="AA3054" t="str">
            <v>0307</v>
          </cell>
        </row>
        <row r="3055">
          <cell r="B3055" t="str">
            <v>030700399</v>
          </cell>
          <cell r="C3055" t="str">
            <v>活性炭吸附箱</v>
          </cell>
          <cell r="D3055" t="str">
            <v>风量2000M3/H</v>
          </cell>
          <cell r="E3055">
            <v>5685.85</v>
          </cell>
          <cell r="F3055">
            <v>2843</v>
          </cell>
          <cell r="G3055">
            <v>2842.85</v>
          </cell>
          <cell r="H3055">
            <v>0</v>
          </cell>
          <cell r="I3055" t="str">
            <v>2020.10.28</v>
          </cell>
          <cell r="J3055" t="str">
            <v>96</v>
          </cell>
          <cell r="K3055" t="str">
            <v>精喹装置（合成二车间）</v>
          </cell>
          <cell r="L3055" t="str">
            <v>肥东合成分厂</v>
          </cell>
          <cell r="M3055" t="str">
            <v>肥东合成二车间</v>
          </cell>
          <cell r="N3055" t="str">
            <v>合肥佳丰风机有限公司</v>
          </cell>
          <cell r="O3055" t="str">
            <v>56.86</v>
          </cell>
          <cell r="P3055" t="str">
            <v>682.32</v>
          </cell>
          <cell r="Q3055" t="str">
            <v>227.43</v>
          </cell>
          <cell r="R3055" t="str">
            <v>50</v>
          </cell>
          <cell r="S3055" t="str">
            <v>平均年限法(一)</v>
          </cell>
          <cell r="T3055" t="str">
            <v>在用</v>
          </cell>
          <cell r="U3055" t="str">
            <v>在建工程转入</v>
          </cell>
          <cell r="V3055" t="str">
            <v>徐建红</v>
          </cell>
          <cell r="W3055" t="str">
            <v>2020.10.29</v>
          </cell>
          <cell r="X3055" t="str">
            <v>记--896</v>
          </cell>
          <cell r="Y3055" t="str">
            <v>中间体转原药（300吨精喹）技改项目</v>
          </cell>
        </row>
        <row r="3055">
          <cell r="AA3055" t="str">
            <v>0307</v>
          </cell>
        </row>
        <row r="3056">
          <cell r="B3056" t="str">
            <v>030700400</v>
          </cell>
          <cell r="C3056" t="str">
            <v>300T精喹项目设备安装及技改工程</v>
          </cell>
          <cell r="D3056" t="str">
            <v>16040206工程材料物资</v>
          </cell>
          <cell r="E3056">
            <v>4015495.67</v>
          </cell>
          <cell r="F3056">
            <v>2007748</v>
          </cell>
          <cell r="G3056">
            <v>2007747.67</v>
          </cell>
          <cell r="H3056">
            <v>0</v>
          </cell>
          <cell r="I3056" t="str">
            <v>2020.10.28</v>
          </cell>
          <cell r="J3056" t="str">
            <v>96</v>
          </cell>
          <cell r="K3056" t="str">
            <v>精喹装置（合成二车间）</v>
          </cell>
          <cell r="L3056" t="str">
            <v>肥东合成分厂</v>
          </cell>
          <cell r="M3056" t="str">
            <v>肥东合成二车间</v>
          </cell>
          <cell r="N3056" t="str">
            <v>在建工程：中间体转原药</v>
          </cell>
          <cell r="O3056" t="str">
            <v>40,154.96</v>
          </cell>
          <cell r="P3056" t="str">
            <v>481,859.52</v>
          </cell>
          <cell r="Q3056" t="str">
            <v>160,619.83</v>
          </cell>
          <cell r="R3056" t="str">
            <v>50</v>
          </cell>
          <cell r="S3056" t="str">
            <v>平均年限法(一)</v>
          </cell>
          <cell r="T3056" t="str">
            <v>在用</v>
          </cell>
          <cell r="U3056" t="str">
            <v>在建工程转入</v>
          </cell>
          <cell r="V3056" t="str">
            <v>徐建红</v>
          </cell>
          <cell r="W3056" t="str">
            <v>2020.10.29</v>
          </cell>
          <cell r="X3056" t="str">
            <v>记--896</v>
          </cell>
          <cell r="Y3056" t="str">
            <v>中间体转原药（300吨精喹）技改项目</v>
          </cell>
        </row>
        <row r="3056">
          <cell r="AA3056" t="str">
            <v>0307</v>
          </cell>
        </row>
        <row r="3057">
          <cell r="B3057" t="str">
            <v>0100061</v>
          </cell>
          <cell r="C3057" t="str">
            <v>精噁唑车间</v>
          </cell>
          <cell r="D3057" t="str">
            <v>皖（2023）肥东县不动产权第0131829号，建筑面积1544.30㎡，钢混结构，标准三层</v>
          </cell>
          <cell r="E3057">
            <v>4513173.37</v>
          </cell>
          <cell r="F3057">
            <v>443993.42</v>
          </cell>
          <cell r="G3057">
            <v>4069179.95</v>
          </cell>
          <cell r="H3057">
            <v>0</v>
          </cell>
          <cell r="I3057" t="str">
            <v>2020.10.29</v>
          </cell>
          <cell r="J3057" t="str">
            <v>480</v>
          </cell>
          <cell r="K3057" t="str">
            <v>房屋建筑</v>
          </cell>
          <cell r="L3057" t="str">
            <v>肥东合成分厂</v>
          </cell>
          <cell r="M3057" t="str">
            <v>肥东合成分厂</v>
          </cell>
          <cell r="N3057" t="str">
            <v>安徽政楷建设工程集团股份有限公司（中安政楷）</v>
          </cell>
          <cell r="O3057" t="str">
            <v>9,026.35</v>
          </cell>
          <cell r="P3057" t="str">
            <v>108,316.20</v>
          </cell>
          <cell r="Q3057" t="str">
            <v>180,526.93</v>
          </cell>
          <cell r="R3057" t="str">
            <v>50</v>
          </cell>
          <cell r="S3057" t="str">
            <v>平均年限法(一)</v>
          </cell>
          <cell r="T3057" t="str">
            <v>在用</v>
          </cell>
          <cell r="U3057" t="str">
            <v>在建工程转入</v>
          </cell>
          <cell r="V3057" t="str">
            <v>徐建红</v>
          </cell>
          <cell r="W3057" t="str">
            <v>2020.10.29</v>
          </cell>
          <cell r="X3057" t="str">
            <v>记--897</v>
          </cell>
          <cell r="Y3057" t="str">
            <v>450吨原药项目</v>
          </cell>
        </row>
        <row r="3057">
          <cell r="AA3057" t="str">
            <v>01</v>
          </cell>
        </row>
        <row r="3058">
          <cell r="B3058" t="str">
            <v>0100062</v>
          </cell>
          <cell r="C3058" t="str">
            <v>苯磺隆车间</v>
          </cell>
          <cell r="D3058" t="str">
            <v>皖（2023）肥东县不动产权第0131830号，建筑面积2058.08㎡，钢混结构，标准三层</v>
          </cell>
          <cell r="E3058">
            <v>5168204.53</v>
          </cell>
          <cell r="F3058">
            <v>512275.58</v>
          </cell>
          <cell r="G3058">
            <v>4655928.95</v>
          </cell>
          <cell r="H3058">
            <v>0</v>
          </cell>
          <cell r="I3058" t="str">
            <v>2020.10.29</v>
          </cell>
          <cell r="J3058" t="str">
            <v>480</v>
          </cell>
          <cell r="K3058" t="str">
            <v>房屋建筑</v>
          </cell>
          <cell r="L3058" t="str">
            <v>肥东合成分厂</v>
          </cell>
          <cell r="M3058" t="str">
            <v>肥东合成分厂</v>
          </cell>
          <cell r="N3058" t="str">
            <v>安徽政楷建设工程集团股份有限公司（中安政楷）</v>
          </cell>
          <cell r="O3058" t="str">
            <v>10,336.41</v>
          </cell>
          <cell r="P3058" t="str">
            <v>124,036.92</v>
          </cell>
          <cell r="Q3058" t="str">
            <v>206,728.17</v>
          </cell>
          <cell r="R3058" t="str">
            <v>50</v>
          </cell>
          <cell r="S3058" t="str">
            <v>平均年限法(一)</v>
          </cell>
          <cell r="T3058" t="str">
            <v>在用</v>
          </cell>
          <cell r="U3058" t="str">
            <v>在建工程转入</v>
          </cell>
          <cell r="V3058" t="str">
            <v>徐建红</v>
          </cell>
          <cell r="W3058" t="str">
            <v>2020.10.29</v>
          </cell>
          <cell r="X3058" t="str">
            <v>记--897</v>
          </cell>
          <cell r="Y3058" t="str">
            <v>450吨原药项目</v>
          </cell>
        </row>
        <row r="3058">
          <cell r="AA3058" t="str">
            <v>01</v>
          </cell>
        </row>
        <row r="3059">
          <cell r="B3059" t="str">
            <v>0100063</v>
          </cell>
          <cell r="C3059" t="str">
            <v>广灭灵车间</v>
          </cell>
          <cell r="D3059" t="str">
            <v>建筑面积 829㎡，标准三层</v>
          </cell>
          <cell r="E3059">
            <v>1857493.34</v>
          </cell>
          <cell r="F3059">
            <v>187584.25</v>
          </cell>
          <cell r="G3059">
            <v>1669909.09</v>
          </cell>
          <cell r="H3059">
            <v>0</v>
          </cell>
          <cell r="I3059" t="str">
            <v>2020.10.29</v>
          </cell>
          <cell r="J3059" t="str">
            <v>480</v>
          </cell>
          <cell r="K3059" t="str">
            <v>房屋建筑</v>
          </cell>
          <cell r="L3059" t="str">
            <v>肥东合成分厂</v>
          </cell>
          <cell r="M3059" t="str">
            <v>肥东合成分厂</v>
          </cell>
          <cell r="N3059" t="str">
            <v>安徽夹塘建设工程有限公司</v>
          </cell>
          <cell r="O3059" t="str">
            <v>3,714.99</v>
          </cell>
          <cell r="P3059" t="str">
            <v>44,579.88</v>
          </cell>
          <cell r="Q3059" t="str">
            <v>74,299.73</v>
          </cell>
          <cell r="R3059" t="str">
            <v>50</v>
          </cell>
          <cell r="S3059" t="str">
            <v>平均年限法(一)</v>
          </cell>
          <cell r="T3059" t="str">
            <v>在用</v>
          </cell>
          <cell r="U3059" t="str">
            <v>在建工程转入</v>
          </cell>
          <cell r="V3059" t="str">
            <v>徐建红</v>
          </cell>
          <cell r="W3059" t="str">
            <v>2020.10.29</v>
          </cell>
          <cell r="X3059" t="str">
            <v>记--897</v>
          </cell>
          <cell r="Y3059" t="str">
            <v>450吨原药项目</v>
          </cell>
        </row>
        <row r="3059">
          <cell r="AA3059" t="str">
            <v>01</v>
          </cell>
        </row>
        <row r="3060">
          <cell r="B3060" t="str">
            <v>0100064</v>
          </cell>
          <cell r="C3060" t="str">
            <v>配电室2</v>
          </cell>
          <cell r="D3060" t="str">
            <v>皖（2023）肥东县不动产权第0131828号，建筑面积243.36㎡，钢混结构，单层</v>
          </cell>
          <cell r="E3060">
            <v>464596.52</v>
          </cell>
          <cell r="F3060">
            <v>46459.5</v>
          </cell>
          <cell r="G3060">
            <v>418137.02</v>
          </cell>
          <cell r="H3060">
            <v>0</v>
          </cell>
          <cell r="I3060" t="str">
            <v>2020.10.29</v>
          </cell>
          <cell r="J3060" t="str">
            <v>480</v>
          </cell>
          <cell r="K3060" t="str">
            <v>房屋建筑</v>
          </cell>
          <cell r="L3060" t="str">
            <v>肥东合成分厂</v>
          </cell>
          <cell r="M3060" t="str">
            <v>肥东合成分厂</v>
          </cell>
          <cell r="N3060" t="str">
            <v>安徽政楷建设工程集团股份有限公司（中安政楷）</v>
          </cell>
          <cell r="O3060" t="str">
            <v>929.19</v>
          </cell>
          <cell r="P3060" t="str">
            <v>11,150.28</v>
          </cell>
          <cell r="Q3060" t="str">
            <v>18,583.86</v>
          </cell>
          <cell r="R3060" t="str">
            <v>50</v>
          </cell>
          <cell r="S3060" t="str">
            <v>平均年限法(一)</v>
          </cell>
          <cell r="T3060" t="str">
            <v>在用</v>
          </cell>
          <cell r="U3060" t="str">
            <v>在建工程转入</v>
          </cell>
          <cell r="V3060" t="str">
            <v>徐建红</v>
          </cell>
          <cell r="W3060" t="str">
            <v>2020.10.29</v>
          </cell>
          <cell r="X3060" t="str">
            <v>记--897</v>
          </cell>
          <cell r="Y3060" t="str">
            <v>450吨原药项目</v>
          </cell>
        </row>
        <row r="3060">
          <cell r="AA3060" t="str">
            <v>01</v>
          </cell>
        </row>
        <row r="3061">
          <cell r="B3061" t="str">
            <v>0100065</v>
          </cell>
          <cell r="C3061" t="str">
            <v>机修车间</v>
          </cell>
          <cell r="D3061" t="str">
            <v>皖（2023）肥东县不动产权第0131826号，建筑面积1090.14㎡，钢混结构，单层、局部二层</v>
          </cell>
          <cell r="E3061">
            <v>1062737.36</v>
          </cell>
          <cell r="F3061">
            <v>106273.5</v>
          </cell>
          <cell r="G3061">
            <v>956463.86</v>
          </cell>
          <cell r="H3061">
            <v>0</v>
          </cell>
          <cell r="I3061" t="str">
            <v>2020.10.29</v>
          </cell>
          <cell r="J3061" t="str">
            <v>480</v>
          </cell>
          <cell r="K3061" t="str">
            <v>房屋建筑</v>
          </cell>
          <cell r="L3061" t="str">
            <v>肥东合成分厂</v>
          </cell>
          <cell r="M3061" t="str">
            <v>肥东合成分厂</v>
          </cell>
          <cell r="N3061" t="str">
            <v>安徽政楷建设工程集团股份有限公司（中安政楷）</v>
          </cell>
          <cell r="O3061" t="str">
            <v>2,125.47</v>
          </cell>
          <cell r="P3061" t="str">
            <v>25,505.64</v>
          </cell>
          <cell r="Q3061" t="str">
            <v>42,509.49</v>
          </cell>
          <cell r="R3061" t="str">
            <v>50</v>
          </cell>
          <cell r="S3061" t="str">
            <v>平均年限法(一)</v>
          </cell>
          <cell r="T3061" t="str">
            <v>在用</v>
          </cell>
          <cell r="U3061" t="str">
            <v>在建工程转入</v>
          </cell>
          <cell r="V3061" t="str">
            <v>徐建红</v>
          </cell>
          <cell r="W3061" t="str">
            <v>2020.10.29</v>
          </cell>
          <cell r="X3061" t="str">
            <v>记--897</v>
          </cell>
          <cell r="Y3061" t="str">
            <v>450吨原药项目</v>
          </cell>
        </row>
        <row r="3061">
          <cell r="AA3061" t="str">
            <v>01</v>
          </cell>
        </row>
        <row r="3062">
          <cell r="B3062" t="str">
            <v>0100066</v>
          </cell>
          <cell r="C3062" t="str">
            <v>控制室</v>
          </cell>
          <cell r="D3062" t="str">
            <v>皖（2023）肥东县不动产权第0131827号，建筑面积240㎡，钢混结构，单层</v>
          </cell>
          <cell r="E3062">
            <v>702193.66</v>
          </cell>
          <cell r="F3062">
            <v>70219.5</v>
          </cell>
          <cell r="G3062">
            <v>631974.16</v>
          </cell>
          <cell r="H3062">
            <v>0</v>
          </cell>
          <cell r="I3062" t="str">
            <v>2020.10.29</v>
          </cell>
          <cell r="J3062" t="str">
            <v>480</v>
          </cell>
          <cell r="K3062" t="str">
            <v>房屋建筑</v>
          </cell>
          <cell r="L3062" t="str">
            <v>肥东合成分厂</v>
          </cell>
          <cell r="M3062" t="str">
            <v>肥东合成分厂</v>
          </cell>
          <cell r="N3062" t="str">
            <v>安徽政楷建设工程集团股份有限公司（中安政楷）</v>
          </cell>
          <cell r="O3062" t="str">
            <v>1,404.39</v>
          </cell>
          <cell r="P3062" t="str">
            <v>16,852.68</v>
          </cell>
          <cell r="Q3062" t="str">
            <v>28,087.75</v>
          </cell>
          <cell r="R3062" t="str">
            <v>50</v>
          </cell>
          <cell r="S3062" t="str">
            <v>平均年限法(一)</v>
          </cell>
          <cell r="T3062" t="str">
            <v>在用</v>
          </cell>
          <cell r="U3062" t="str">
            <v>在建工程转入</v>
          </cell>
          <cell r="V3062" t="str">
            <v>徐建红</v>
          </cell>
          <cell r="W3062" t="str">
            <v>2020.10.29</v>
          </cell>
          <cell r="X3062" t="str">
            <v>记--897</v>
          </cell>
          <cell r="Y3062" t="str">
            <v>450吨原药项目</v>
          </cell>
        </row>
        <row r="3062">
          <cell r="AA3062" t="str">
            <v>01</v>
          </cell>
        </row>
        <row r="3063">
          <cell r="B3063" t="str">
            <v>032600030</v>
          </cell>
          <cell r="C3063" t="str">
            <v>列管式石墨降膜吸收塔</v>
          </cell>
          <cell r="D3063" t="str">
            <v>15㎡</v>
          </cell>
          <cell r="E3063">
            <v>5948.28</v>
          </cell>
          <cell r="F3063">
            <v>2974</v>
          </cell>
          <cell r="G3063">
            <v>2974.28</v>
          </cell>
          <cell r="H3063">
            <v>0</v>
          </cell>
          <cell r="I3063" t="str">
            <v>2020.10.29</v>
          </cell>
          <cell r="J3063" t="str">
            <v>96</v>
          </cell>
          <cell r="K3063" t="str">
            <v>精噁唑装置（合成三车间）</v>
          </cell>
          <cell r="L3063" t="str">
            <v>肥东合成分厂</v>
          </cell>
          <cell r="M3063" t="str">
            <v>肥东合成三车间</v>
          </cell>
          <cell r="N3063" t="str">
            <v>南通金三角石墨制造有限公司</v>
          </cell>
          <cell r="O3063" t="str">
            <v>59.48</v>
          </cell>
          <cell r="P3063" t="str">
            <v>713.76</v>
          </cell>
          <cell r="Q3063" t="str">
            <v>237.93</v>
          </cell>
          <cell r="R3063" t="str">
            <v>50</v>
          </cell>
          <cell r="S3063" t="str">
            <v>平均年限法(一)</v>
          </cell>
          <cell r="T3063" t="str">
            <v>在用</v>
          </cell>
          <cell r="U3063" t="str">
            <v>在建工程转入</v>
          </cell>
          <cell r="V3063" t="str">
            <v>徐建红</v>
          </cell>
          <cell r="W3063" t="str">
            <v>2020.10.29</v>
          </cell>
          <cell r="X3063" t="str">
            <v>记--897</v>
          </cell>
          <cell r="Y3063" t="str">
            <v>450吨原药项目</v>
          </cell>
        </row>
        <row r="3063">
          <cell r="AA3063" t="str">
            <v>0326</v>
          </cell>
        </row>
        <row r="3064">
          <cell r="B3064" t="str">
            <v>032600031</v>
          </cell>
          <cell r="C3064" t="str">
            <v>圆块孔式石墨冷凝器</v>
          </cell>
          <cell r="D3064" t="str">
            <v>YKA30-10㎡</v>
          </cell>
          <cell r="E3064">
            <v>14224.14</v>
          </cell>
          <cell r="F3064">
            <v>6969.76</v>
          </cell>
          <cell r="G3064">
            <v>260.32</v>
          </cell>
          <cell r="H3064">
            <v>6994.06</v>
          </cell>
          <cell r="I3064" t="str">
            <v>2020.10.29</v>
          </cell>
          <cell r="J3064" t="str">
            <v>96</v>
          </cell>
          <cell r="K3064" t="str">
            <v>精噁唑装置（合成三车间）</v>
          </cell>
          <cell r="L3064" t="str">
            <v>肥东合成分厂</v>
          </cell>
          <cell r="M3064" t="str">
            <v>肥东合成三车间</v>
          </cell>
          <cell r="N3064" t="str">
            <v>南通金三角石墨制造有限公司</v>
          </cell>
          <cell r="O3064" t="str">
            <v>0.00</v>
          </cell>
          <cell r="P3064" t="str">
            <v>1,564.64</v>
          </cell>
          <cell r="Q3064" t="str">
            <v>568.97</v>
          </cell>
          <cell r="R3064" t="str">
            <v>50</v>
          </cell>
          <cell r="S3064" t="str">
            <v>平均年限法(一)</v>
          </cell>
          <cell r="T3064" t="str">
            <v>在用</v>
          </cell>
          <cell r="U3064" t="str">
            <v>在建工程转入</v>
          </cell>
          <cell r="V3064" t="str">
            <v>徐建红</v>
          </cell>
          <cell r="W3064" t="str">
            <v>2020.10.29</v>
          </cell>
          <cell r="X3064" t="str">
            <v>记--897</v>
          </cell>
          <cell r="Y3064" t="str">
            <v>450吨原药项目</v>
          </cell>
        </row>
        <row r="3064">
          <cell r="AA3064" t="str">
            <v>0326</v>
          </cell>
        </row>
        <row r="3065">
          <cell r="B3065" t="str">
            <v>032600032</v>
          </cell>
          <cell r="C3065" t="str">
            <v>圆块孔式石墨冷凝器</v>
          </cell>
          <cell r="D3065" t="str">
            <v>YKA30-10㎡</v>
          </cell>
          <cell r="E3065">
            <v>14224.14</v>
          </cell>
          <cell r="F3065">
            <v>6969.76</v>
          </cell>
          <cell r="G3065">
            <v>260.32</v>
          </cell>
          <cell r="H3065">
            <v>6994.06</v>
          </cell>
          <cell r="I3065" t="str">
            <v>2020.10.29</v>
          </cell>
          <cell r="J3065" t="str">
            <v>96</v>
          </cell>
          <cell r="K3065" t="str">
            <v>精噁唑装置（合成三车间）</v>
          </cell>
          <cell r="L3065" t="str">
            <v>肥东合成分厂</v>
          </cell>
          <cell r="M3065" t="str">
            <v>肥东合成三车间</v>
          </cell>
          <cell r="N3065" t="str">
            <v>南通金三角石墨制造有限公司</v>
          </cell>
          <cell r="O3065" t="str">
            <v>0.00</v>
          </cell>
          <cell r="P3065" t="str">
            <v>1,564.64</v>
          </cell>
          <cell r="Q3065" t="str">
            <v>568.97</v>
          </cell>
          <cell r="R3065" t="str">
            <v>50</v>
          </cell>
          <cell r="S3065" t="str">
            <v>平均年限法(一)</v>
          </cell>
          <cell r="T3065" t="str">
            <v>在用</v>
          </cell>
          <cell r="U3065" t="str">
            <v>在建工程转入</v>
          </cell>
          <cell r="V3065" t="str">
            <v>徐建红</v>
          </cell>
          <cell r="W3065" t="str">
            <v>2020.10.29</v>
          </cell>
          <cell r="X3065" t="str">
            <v>记--897</v>
          </cell>
          <cell r="Y3065" t="str">
            <v>450吨原药项目</v>
          </cell>
        </row>
        <row r="3065">
          <cell r="AA3065" t="str">
            <v>0326</v>
          </cell>
        </row>
        <row r="3066">
          <cell r="B3066" t="str">
            <v>032600033</v>
          </cell>
          <cell r="C3066" t="str">
            <v>圆块孔式石墨冷凝器</v>
          </cell>
          <cell r="D3066" t="str">
            <v>YKA30-10㎡</v>
          </cell>
          <cell r="E3066">
            <v>14224.14</v>
          </cell>
          <cell r="F3066">
            <v>6969.76</v>
          </cell>
          <cell r="G3066">
            <v>260.32</v>
          </cell>
          <cell r="H3066">
            <v>6994.06</v>
          </cell>
          <cell r="I3066" t="str">
            <v>2020.10.29</v>
          </cell>
          <cell r="J3066" t="str">
            <v>96</v>
          </cell>
          <cell r="K3066" t="str">
            <v>精噁唑装置（合成三车间）</v>
          </cell>
          <cell r="L3066" t="str">
            <v>肥东合成分厂</v>
          </cell>
          <cell r="M3066" t="str">
            <v>肥东合成三车间</v>
          </cell>
          <cell r="N3066" t="str">
            <v>南通金三角石墨制造有限公司</v>
          </cell>
          <cell r="O3066" t="str">
            <v>0.00</v>
          </cell>
          <cell r="P3066" t="str">
            <v>1,564.64</v>
          </cell>
          <cell r="Q3066" t="str">
            <v>568.97</v>
          </cell>
          <cell r="R3066" t="str">
            <v>50</v>
          </cell>
          <cell r="S3066" t="str">
            <v>平均年限法(一)</v>
          </cell>
          <cell r="T3066" t="str">
            <v>在用</v>
          </cell>
          <cell r="U3066" t="str">
            <v>在建工程转入</v>
          </cell>
          <cell r="V3066" t="str">
            <v>徐建红</v>
          </cell>
          <cell r="W3066" t="str">
            <v>2020.10.29</v>
          </cell>
          <cell r="X3066" t="str">
            <v>记--897</v>
          </cell>
          <cell r="Y3066" t="str">
            <v>450吨原药项目</v>
          </cell>
        </row>
        <row r="3066">
          <cell r="AA3066" t="str">
            <v>0326</v>
          </cell>
        </row>
        <row r="3067">
          <cell r="B3067" t="str">
            <v>032600034</v>
          </cell>
          <cell r="C3067" t="str">
            <v>圆块孔式石墨冷凝器</v>
          </cell>
          <cell r="D3067" t="str">
            <v>YKA30-10㎡</v>
          </cell>
          <cell r="E3067">
            <v>14224.14</v>
          </cell>
          <cell r="F3067">
            <v>7112</v>
          </cell>
          <cell r="G3067">
            <v>7112.14</v>
          </cell>
          <cell r="H3067">
            <v>0</v>
          </cell>
          <cell r="I3067" t="str">
            <v>2020.10.29</v>
          </cell>
          <cell r="J3067" t="str">
            <v>96</v>
          </cell>
          <cell r="K3067" t="str">
            <v>精噁唑装置（合成三车间）</v>
          </cell>
          <cell r="L3067" t="str">
            <v>肥东合成分厂</v>
          </cell>
          <cell r="M3067" t="str">
            <v>肥东合成三车间</v>
          </cell>
          <cell r="N3067" t="str">
            <v>南通金三角石墨制造有限公司</v>
          </cell>
          <cell r="O3067" t="str">
            <v>142.24</v>
          </cell>
          <cell r="P3067" t="str">
            <v>1,706.88</v>
          </cell>
          <cell r="Q3067" t="str">
            <v>568.97</v>
          </cell>
          <cell r="R3067" t="str">
            <v>50</v>
          </cell>
          <cell r="S3067" t="str">
            <v>平均年限法(一)</v>
          </cell>
          <cell r="T3067" t="str">
            <v>在用</v>
          </cell>
          <cell r="U3067" t="str">
            <v>在建工程转入</v>
          </cell>
          <cell r="V3067" t="str">
            <v>徐建红</v>
          </cell>
          <cell r="W3067" t="str">
            <v>2020.10.29</v>
          </cell>
          <cell r="X3067" t="str">
            <v>记--897</v>
          </cell>
          <cell r="Y3067" t="str">
            <v>450吨原药项目</v>
          </cell>
        </row>
        <row r="3067">
          <cell r="AA3067" t="str">
            <v>0326</v>
          </cell>
        </row>
        <row r="3068">
          <cell r="B3068" t="str">
            <v>032600035</v>
          </cell>
          <cell r="C3068" t="str">
            <v>圆块孔式石墨冷凝器</v>
          </cell>
          <cell r="D3068" t="str">
            <v>YKA30-10㎡</v>
          </cell>
          <cell r="E3068">
            <v>14224.14</v>
          </cell>
          <cell r="F3068">
            <v>7112</v>
          </cell>
          <cell r="G3068">
            <v>7112.14</v>
          </cell>
          <cell r="H3068">
            <v>0</v>
          </cell>
          <cell r="I3068" t="str">
            <v>2020.10.29</v>
          </cell>
          <cell r="J3068" t="str">
            <v>96</v>
          </cell>
          <cell r="K3068" t="str">
            <v>精噁唑装置（合成三车间）</v>
          </cell>
          <cell r="L3068" t="str">
            <v>肥东合成分厂</v>
          </cell>
          <cell r="M3068" t="str">
            <v>肥东合成三车间</v>
          </cell>
          <cell r="N3068" t="str">
            <v>南通金三角石墨制造有限公司</v>
          </cell>
          <cell r="O3068" t="str">
            <v>142.24</v>
          </cell>
          <cell r="P3068" t="str">
            <v>1,706.88</v>
          </cell>
          <cell r="Q3068" t="str">
            <v>568.97</v>
          </cell>
          <cell r="R3068" t="str">
            <v>50</v>
          </cell>
          <cell r="S3068" t="str">
            <v>平均年限法(一)</v>
          </cell>
          <cell r="T3068" t="str">
            <v>在用</v>
          </cell>
          <cell r="U3068" t="str">
            <v>在建工程转入</v>
          </cell>
          <cell r="V3068" t="str">
            <v>徐建红</v>
          </cell>
          <cell r="W3068" t="str">
            <v>2020.10.29</v>
          </cell>
          <cell r="X3068" t="str">
            <v>记--897</v>
          </cell>
          <cell r="Y3068" t="str">
            <v>450吨原药项目</v>
          </cell>
        </row>
        <row r="3068">
          <cell r="AA3068" t="str">
            <v>0326</v>
          </cell>
        </row>
        <row r="3069">
          <cell r="B3069" t="str">
            <v>032600036</v>
          </cell>
          <cell r="C3069" t="str">
            <v>圆块孔式石墨冷凝器</v>
          </cell>
          <cell r="D3069" t="str">
            <v>YKA30-10㎡</v>
          </cell>
          <cell r="E3069">
            <v>14224.14</v>
          </cell>
          <cell r="F3069">
            <v>7112</v>
          </cell>
          <cell r="G3069">
            <v>7112.14</v>
          </cell>
          <cell r="H3069">
            <v>0</v>
          </cell>
          <cell r="I3069" t="str">
            <v>2020.10.29</v>
          </cell>
          <cell r="J3069" t="str">
            <v>96</v>
          </cell>
          <cell r="K3069" t="str">
            <v>精噁唑装置（合成三车间）</v>
          </cell>
          <cell r="L3069" t="str">
            <v>肥东合成分厂</v>
          </cell>
          <cell r="M3069" t="str">
            <v>肥东合成三车间</v>
          </cell>
          <cell r="N3069" t="str">
            <v>南通金三角石墨制造有限公司</v>
          </cell>
          <cell r="O3069" t="str">
            <v>142.24</v>
          </cell>
          <cell r="P3069" t="str">
            <v>1,706.88</v>
          </cell>
          <cell r="Q3069" t="str">
            <v>568.97</v>
          </cell>
          <cell r="R3069" t="str">
            <v>50</v>
          </cell>
          <cell r="S3069" t="str">
            <v>平均年限法(一)</v>
          </cell>
          <cell r="T3069" t="str">
            <v>在用</v>
          </cell>
          <cell r="U3069" t="str">
            <v>在建工程转入</v>
          </cell>
          <cell r="V3069" t="str">
            <v>徐建红</v>
          </cell>
          <cell r="W3069" t="str">
            <v>2020.10.29</v>
          </cell>
          <cell r="X3069" t="str">
            <v>记--897</v>
          </cell>
          <cell r="Y3069" t="str">
            <v>450吨原药项目</v>
          </cell>
        </row>
        <row r="3069">
          <cell r="AA3069" t="str">
            <v>0326</v>
          </cell>
        </row>
        <row r="3070">
          <cell r="B3070" t="str">
            <v>032600037</v>
          </cell>
          <cell r="C3070" t="str">
            <v>圆块孔式石墨冷凝器</v>
          </cell>
          <cell r="D3070" t="str">
            <v>YKA30-10㎡</v>
          </cell>
          <cell r="E3070">
            <v>14224.14</v>
          </cell>
          <cell r="F3070">
            <v>7112</v>
          </cell>
          <cell r="G3070">
            <v>7112.14</v>
          </cell>
          <cell r="H3070">
            <v>0</v>
          </cell>
          <cell r="I3070" t="str">
            <v>2020.10.29</v>
          </cell>
          <cell r="J3070" t="str">
            <v>96</v>
          </cell>
          <cell r="K3070" t="str">
            <v>精噁唑装置（合成三车间）</v>
          </cell>
          <cell r="L3070" t="str">
            <v>肥东合成分厂</v>
          </cell>
          <cell r="M3070" t="str">
            <v>肥东合成三车间</v>
          </cell>
          <cell r="N3070" t="str">
            <v>南通金三角石墨制造有限公司</v>
          </cell>
          <cell r="O3070" t="str">
            <v>142.24</v>
          </cell>
          <cell r="P3070" t="str">
            <v>1,706.88</v>
          </cell>
          <cell r="Q3070" t="str">
            <v>568.97</v>
          </cell>
          <cell r="R3070" t="str">
            <v>50</v>
          </cell>
          <cell r="S3070" t="str">
            <v>平均年限法(一)</v>
          </cell>
          <cell r="T3070" t="str">
            <v>在用</v>
          </cell>
          <cell r="U3070" t="str">
            <v>在建工程转入</v>
          </cell>
          <cell r="V3070" t="str">
            <v>徐建红</v>
          </cell>
          <cell r="W3070" t="str">
            <v>2020.10.29</v>
          </cell>
          <cell r="X3070" t="str">
            <v>记--897</v>
          </cell>
          <cell r="Y3070" t="str">
            <v>450吨原药项目</v>
          </cell>
        </row>
        <row r="3070">
          <cell r="AA3070" t="str">
            <v>0326</v>
          </cell>
        </row>
        <row r="3071">
          <cell r="B3071" t="str">
            <v>032600038</v>
          </cell>
          <cell r="C3071" t="str">
            <v>圆块孔式石墨冷凝器</v>
          </cell>
          <cell r="D3071" t="str">
            <v>YKA30-10㎡</v>
          </cell>
          <cell r="E3071">
            <v>14224.14</v>
          </cell>
          <cell r="F3071">
            <v>7112</v>
          </cell>
          <cell r="G3071">
            <v>7112.14</v>
          </cell>
          <cell r="H3071">
            <v>0</v>
          </cell>
          <cell r="I3071" t="str">
            <v>2020.10.29</v>
          </cell>
          <cell r="J3071" t="str">
            <v>96</v>
          </cell>
          <cell r="K3071" t="str">
            <v>精噁唑装置（合成三车间）</v>
          </cell>
          <cell r="L3071" t="str">
            <v>肥东合成分厂</v>
          </cell>
          <cell r="M3071" t="str">
            <v>肥东合成三车间</v>
          </cell>
          <cell r="N3071" t="str">
            <v>南通金三角石墨制造有限公司</v>
          </cell>
          <cell r="O3071" t="str">
            <v>142.24</v>
          </cell>
          <cell r="P3071" t="str">
            <v>1,706.88</v>
          </cell>
          <cell r="Q3071" t="str">
            <v>568.97</v>
          </cell>
          <cell r="R3071" t="str">
            <v>50</v>
          </cell>
          <cell r="S3071" t="str">
            <v>平均年限法(一)</v>
          </cell>
          <cell r="T3071" t="str">
            <v>在用</v>
          </cell>
          <cell r="U3071" t="str">
            <v>在建工程转入</v>
          </cell>
          <cell r="V3071" t="str">
            <v>徐建红</v>
          </cell>
          <cell r="W3071" t="str">
            <v>2020.10.29</v>
          </cell>
          <cell r="X3071" t="str">
            <v>记--897</v>
          </cell>
          <cell r="Y3071" t="str">
            <v>450吨原药项目</v>
          </cell>
        </row>
        <row r="3071">
          <cell r="AA3071" t="str">
            <v>0326</v>
          </cell>
        </row>
        <row r="3072">
          <cell r="B3072" t="str">
            <v>032600039</v>
          </cell>
          <cell r="C3072" t="str">
            <v>圆块孔式石墨冷凝器</v>
          </cell>
          <cell r="D3072" t="str">
            <v>YKA30-10㎡</v>
          </cell>
          <cell r="E3072">
            <v>14224.14</v>
          </cell>
          <cell r="F3072">
            <v>7112</v>
          </cell>
          <cell r="G3072">
            <v>7112.14</v>
          </cell>
          <cell r="H3072">
            <v>0</v>
          </cell>
          <cell r="I3072" t="str">
            <v>2020.10.29</v>
          </cell>
          <cell r="J3072" t="str">
            <v>96</v>
          </cell>
          <cell r="K3072" t="str">
            <v>精噁唑装置（合成三车间）</v>
          </cell>
          <cell r="L3072" t="str">
            <v>肥东合成分厂</v>
          </cell>
          <cell r="M3072" t="str">
            <v>肥东合成三车间</v>
          </cell>
          <cell r="N3072" t="str">
            <v>南通金三角石墨制造有限公司</v>
          </cell>
          <cell r="O3072" t="str">
            <v>142.24</v>
          </cell>
          <cell r="P3072" t="str">
            <v>1,706.88</v>
          </cell>
          <cell r="Q3072" t="str">
            <v>568.97</v>
          </cell>
          <cell r="R3072" t="str">
            <v>50</v>
          </cell>
          <cell r="S3072" t="str">
            <v>平均年限法(一)</v>
          </cell>
          <cell r="T3072" t="str">
            <v>在用</v>
          </cell>
          <cell r="U3072" t="str">
            <v>在建工程转入</v>
          </cell>
          <cell r="V3072" t="str">
            <v>徐建红</v>
          </cell>
          <cell r="W3072" t="str">
            <v>2020.10.29</v>
          </cell>
          <cell r="X3072" t="str">
            <v>记--897</v>
          </cell>
          <cell r="Y3072" t="str">
            <v>450吨原药项目</v>
          </cell>
        </row>
        <row r="3072">
          <cell r="AA3072" t="str">
            <v>0326</v>
          </cell>
        </row>
        <row r="3073">
          <cell r="B3073" t="str">
            <v>032600040</v>
          </cell>
          <cell r="C3073" t="str">
            <v>圆块孔式石墨冷凝器</v>
          </cell>
          <cell r="D3073" t="str">
            <v>YKA30-10㎡</v>
          </cell>
          <cell r="E3073">
            <v>14224.14</v>
          </cell>
          <cell r="F3073">
            <v>7112</v>
          </cell>
          <cell r="G3073">
            <v>7112.14</v>
          </cell>
          <cell r="H3073">
            <v>0</v>
          </cell>
          <cell r="I3073" t="str">
            <v>2020.10.29</v>
          </cell>
          <cell r="J3073" t="str">
            <v>96</v>
          </cell>
          <cell r="K3073" t="str">
            <v>精噁唑装置（合成三车间）</v>
          </cell>
          <cell r="L3073" t="str">
            <v>肥东合成分厂</v>
          </cell>
          <cell r="M3073" t="str">
            <v>肥东合成三车间</v>
          </cell>
          <cell r="N3073" t="str">
            <v>南通金三角石墨制造有限公司</v>
          </cell>
          <cell r="O3073" t="str">
            <v>142.24</v>
          </cell>
          <cell r="P3073" t="str">
            <v>1,706.88</v>
          </cell>
          <cell r="Q3073" t="str">
            <v>568.97</v>
          </cell>
          <cell r="R3073" t="str">
            <v>50</v>
          </cell>
          <cell r="S3073" t="str">
            <v>平均年限法(一)</v>
          </cell>
          <cell r="T3073" t="str">
            <v>在用</v>
          </cell>
          <cell r="U3073" t="str">
            <v>在建工程转入</v>
          </cell>
          <cell r="V3073" t="str">
            <v>徐建红</v>
          </cell>
          <cell r="W3073" t="str">
            <v>2020.10.29</v>
          </cell>
          <cell r="X3073" t="str">
            <v>记--897</v>
          </cell>
          <cell r="Y3073" t="str">
            <v>450吨原药项目</v>
          </cell>
        </row>
        <row r="3073">
          <cell r="AA3073" t="str">
            <v>0326</v>
          </cell>
        </row>
        <row r="3074">
          <cell r="B3074" t="str">
            <v>032600041</v>
          </cell>
          <cell r="C3074" t="str">
            <v>圆块孔式石墨冷凝器</v>
          </cell>
          <cell r="D3074" t="str">
            <v>YKA30-10㎡</v>
          </cell>
          <cell r="E3074">
            <v>14224.14</v>
          </cell>
          <cell r="F3074">
            <v>7112</v>
          </cell>
          <cell r="G3074">
            <v>7112.14</v>
          </cell>
          <cell r="H3074">
            <v>0</v>
          </cell>
          <cell r="I3074" t="str">
            <v>2020.10.29</v>
          </cell>
          <cell r="J3074" t="str">
            <v>96</v>
          </cell>
          <cell r="K3074" t="str">
            <v>精噁唑装置（合成三车间）</v>
          </cell>
          <cell r="L3074" t="str">
            <v>肥东合成分厂</v>
          </cell>
          <cell r="M3074" t="str">
            <v>肥东合成三车间</v>
          </cell>
          <cell r="N3074" t="str">
            <v>南通金三角石墨制造有限公司</v>
          </cell>
          <cell r="O3074" t="str">
            <v>142.24</v>
          </cell>
          <cell r="P3074" t="str">
            <v>1,706.88</v>
          </cell>
          <cell r="Q3074" t="str">
            <v>568.97</v>
          </cell>
          <cell r="R3074" t="str">
            <v>50</v>
          </cell>
          <cell r="S3074" t="str">
            <v>平均年限法(一)</v>
          </cell>
          <cell r="T3074" t="str">
            <v>在用</v>
          </cell>
          <cell r="U3074" t="str">
            <v>在建工程转入</v>
          </cell>
          <cell r="V3074" t="str">
            <v>徐建红</v>
          </cell>
          <cell r="W3074" t="str">
            <v>2020.10.29</v>
          </cell>
          <cell r="X3074" t="str">
            <v>记--897</v>
          </cell>
          <cell r="Y3074" t="str">
            <v>450吨原药项目</v>
          </cell>
        </row>
        <row r="3074">
          <cell r="AA3074" t="str">
            <v>0326</v>
          </cell>
        </row>
        <row r="3075">
          <cell r="B3075" t="str">
            <v>032600042</v>
          </cell>
          <cell r="C3075" t="str">
            <v>圆块孔式石墨冷凝器</v>
          </cell>
          <cell r="D3075" t="str">
            <v>YKA30-10㎡</v>
          </cell>
          <cell r="E3075">
            <v>14224.14</v>
          </cell>
          <cell r="F3075">
            <v>7112</v>
          </cell>
          <cell r="G3075">
            <v>7112.14</v>
          </cell>
          <cell r="H3075">
            <v>0</v>
          </cell>
          <cell r="I3075" t="str">
            <v>2020.10.29</v>
          </cell>
          <cell r="J3075" t="str">
            <v>96</v>
          </cell>
          <cell r="K3075" t="str">
            <v>精噁唑装置（合成三车间）</v>
          </cell>
          <cell r="L3075" t="str">
            <v>肥东合成分厂</v>
          </cell>
          <cell r="M3075" t="str">
            <v>肥东合成三车间</v>
          </cell>
          <cell r="N3075" t="str">
            <v>南通金三角石墨制造有限公司</v>
          </cell>
          <cell r="O3075" t="str">
            <v>142.24</v>
          </cell>
          <cell r="P3075" t="str">
            <v>1,706.88</v>
          </cell>
          <cell r="Q3075" t="str">
            <v>568.97</v>
          </cell>
          <cell r="R3075" t="str">
            <v>50</v>
          </cell>
          <cell r="S3075" t="str">
            <v>平均年限法(一)</v>
          </cell>
          <cell r="T3075" t="str">
            <v>在用</v>
          </cell>
          <cell r="U3075" t="str">
            <v>在建工程转入</v>
          </cell>
          <cell r="V3075" t="str">
            <v>徐建红</v>
          </cell>
          <cell r="W3075" t="str">
            <v>2020.10.29</v>
          </cell>
          <cell r="X3075" t="str">
            <v>记--897</v>
          </cell>
          <cell r="Y3075" t="str">
            <v>450吨原药项目</v>
          </cell>
        </row>
        <row r="3075">
          <cell r="AA3075" t="str">
            <v>0326</v>
          </cell>
        </row>
        <row r="3076">
          <cell r="B3076" t="str">
            <v>032600043</v>
          </cell>
          <cell r="C3076" t="str">
            <v>圆块孔式石墨冷凝器</v>
          </cell>
          <cell r="D3076" t="str">
            <v>YKA30-10㎡</v>
          </cell>
          <cell r="E3076">
            <v>14224.14</v>
          </cell>
          <cell r="F3076">
            <v>7112</v>
          </cell>
          <cell r="G3076">
            <v>7112.14</v>
          </cell>
          <cell r="H3076">
            <v>0</v>
          </cell>
          <cell r="I3076" t="str">
            <v>2020.10.29</v>
          </cell>
          <cell r="J3076" t="str">
            <v>96</v>
          </cell>
          <cell r="K3076" t="str">
            <v>精噁唑装置（合成三车间）</v>
          </cell>
          <cell r="L3076" t="str">
            <v>肥东合成分厂</v>
          </cell>
          <cell r="M3076" t="str">
            <v>肥东合成三车间</v>
          </cell>
          <cell r="N3076" t="str">
            <v>南通金三角石墨制造有限公司</v>
          </cell>
          <cell r="O3076" t="str">
            <v>142.24</v>
          </cell>
          <cell r="P3076" t="str">
            <v>1,706.88</v>
          </cell>
          <cell r="Q3076" t="str">
            <v>568.97</v>
          </cell>
          <cell r="R3076" t="str">
            <v>50</v>
          </cell>
          <cell r="S3076" t="str">
            <v>平均年限法(一)</v>
          </cell>
          <cell r="T3076" t="str">
            <v>在用</v>
          </cell>
          <cell r="U3076" t="str">
            <v>在建工程转入</v>
          </cell>
          <cell r="V3076" t="str">
            <v>徐建红</v>
          </cell>
          <cell r="W3076" t="str">
            <v>2020.10.29</v>
          </cell>
          <cell r="X3076" t="str">
            <v>记--897</v>
          </cell>
          <cell r="Y3076" t="str">
            <v>450吨原药项目</v>
          </cell>
        </row>
        <row r="3076">
          <cell r="AA3076" t="str">
            <v>0326</v>
          </cell>
        </row>
        <row r="3077">
          <cell r="B3077" t="str">
            <v>032500118</v>
          </cell>
          <cell r="C3077" t="str">
            <v>圆块孔式石墨冷凝器</v>
          </cell>
          <cell r="D3077" t="str">
            <v>YKA50-20㎡</v>
          </cell>
          <cell r="E3077">
            <v>18074.71</v>
          </cell>
          <cell r="F3077">
            <v>9037.5</v>
          </cell>
          <cell r="G3077">
            <v>9037.21</v>
          </cell>
          <cell r="H3077">
            <v>0</v>
          </cell>
          <cell r="I3077" t="str">
            <v>2020.10.29</v>
          </cell>
          <cell r="J3077" t="str">
            <v>96</v>
          </cell>
          <cell r="K3077" t="str">
            <v>苯磺隆装置（合成四车间）</v>
          </cell>
          <cell r="L3077" t="str">
            <v>肥东合成分厂</v>
          </cell>
          <cell r="M3077" t="str">
            <v>肥东合成四车间</v>
          </cell>
          <cell r="N3077" t="str">
            <v>南通金三角石墨制造有限公司</v>
          </cell>
          <cell r="O3077" t="str">
            <v>180.75</v>
          </cell>
          <cell r="P3077" t="str">
            <v>2,169.00</v>
          </cell>
          <cell r="Q3077" t="str">
            <v>722.99</v>
          </cell>
          <cell r="R3077" t="str">
            <v>50</v>
          </cell>
          <cell r="S3077" t="str">
            <v>平均年限法(一)</v>
          </cell>
          <cell r="T3077" t="str">
            <v>在用</v>
          </cell>
          <cell r="U3077" t="str">
            <v>在建工程转入</v>
          </cell>
          <cell r="V3077" t="str">
            <v>徐建红</v>
          </cell>
          <cell r="W3077" t="str">
            <v>2020.10.29</v>
          </cell>
          <cell r="X3077" t="str">
            <v>记--897</v>
          </cell>
          <cell r="Y3077" t="str">
            <v>450吨原药项目</v>
          </cell>
        </row>
        <row r="3077">
          <cell r="AA3077" t="str">
            <v>0325</v>
          </cell>
        </row>
        <row r="3078">
          <cell r="B3078" t="str">
            <v>032500119</v>
          </cell>
          <cell r="C3078" t="str">
            <v>圆块孔式石墨冷凝器</v>
          </cell>
          <cell r="D3078" t="str">
            <v>YKA50-20㎡</v>
          </cell>
          <cell r="E3078">
            <v>18074.71</v>
          </cell>
          <cell r="F3078">
            <v>9037.5</v>
          </cell>
          <cell r="G3078">
            <v>9037.21</v>
          </cell>
          <cell r="H3078">
            <v>0</v>
          </cell>
          <cell r="I3078" t="str">
            <v>2020.10.29</v>
          </cell>
          <cell r="J3078" t="str">
            <v>96</v>
          </cell>
          <cell r="K3078" t="str">
            <v>苯磺隆装置（合成四车间）</v>
          </cell>
          <cell r="L3078" t="str">
            <v>肥东合成分厂</v>
          </cell>
          <cell r="M3078" t="str">
            <v>肥东合成四车间</v>
          </cell>
          <cell r="N3078" t="str">
            <v>南通金三角石墨制造有限公司</v>
          </cell>
          <cell r="O3078" t="str">
            <v>180.75</v>
          </cell>
          <cell r="P3078" t="str">
            <v>2,169.00</v>
          </cell>
          <cell r="Q3078" t="str">
            <v>722.99</v>
          </cell>
          <cell r="R3078" t="str">
            <v>50</v>
          </cell>
          <cell r="S3078" t="str">
            <v>平均年限法(一)</v>
          </cell>
          <cell r="T3078" t="str">
            <v>在用</v>
          </cell>
          <cell r="U3078" t="str">
            <v>在建工程转入</v>
          </cell>
          <cell r="V3078" t="str">
            <v>徐建红</v>
          </cell>
          <cell r="W3078" t="str">
            <v>2020.10.29</v>
          </cell>
          <cell r="X3078" t="str">
            <v>记--897</v>
          </cell>
          <cell r="Y3078" t="str">
            <v>450吨原药项目</v>
          </cell>
        </row>
        <row r="3078">
          <cell r="AA3078" t="str">
            <v>0325</v>
          </cell>
        </row>
        <row r="3079">
          <cell r="B3079" t="str">
            <v>032500120</v>
          </cell>
          <cell r="C3079" t="str">
            <v>圆块孔式石墨冷凝器</v>
          </cell>
          <cell r="D3079" t="str">
            <v>YKA50-20㎡</v>
          </cell>
          <cell r="E3079">
            <v>18074.71</v>
          </cell>
          <cell r="F3079">
            <v>9037.5</v>
          </cell>
          <cell r="G3079">
            <v>9037.21</v>
          </cell>
          <cell r="H3079">
            <v>0</v>
          </cell>
          <cell r="I3079" t="str">
            <v>2020.10.29</v>
          </cell>
          <cell r="J3079" t="str">
            <v>96</v>
          </cell>
          <cell r="K3079" t="str">
            <v>苯磺隆装置（合成四车间）</v>
          </cell>
          <cell r="L3079" t="str">
            <v>肥东合成分厂</v>
          </cell>
          <cell r="M3079" t="str">
            <v>肥东合成四车间</v>
          </cell>
          <cell r="N3079" t="str">
            <v>南通金三角石墨制造有限公司</v>
          </cell>
          <cell r="O3079" t="str">
            <v>180.75</v>
          </cell>
          <cell r="P3079" t="str">
            <v>2,169.00</v>
          </cell>
          <cell r="Q3079" t="str">
            <v>722.99</v>
          </cell>
          <cell r="R3079" t="str">
            <v>50</v>
          </cell>
          <cell r="S3079" t="str">
            <v>平均年限法(一)</v>
          </cell>
          <cell r="T3079" t="str">
            <v>在用</v>
          </cell>
          <cell r="U3079" t="str">
            <v>在建工程转入</v>
          </cell>
          <cell r="V3079" t="str">
            <v>徐建红</v>
          </cell>
          <cell r="W3079" t="str">
            <v>2020.10.29</v>
          </cell>
          <cell r="X3079" t="str">
            <v>记--897</v>
          </cell>
          <cell r="Y3079" t="str">
            <v>450吨原药项目</v>
          </cell>
        </row>
        <row r="3079">
          <cell r="AA3079" t="str">
            <v>0325</v>
          </cell>
        </row>
        <row r="3080">
          <cell r="B3080" t="str">
            <v>032500121</v>
          </cell>
          <cell r="C3080" t="str">
            <v>圆块孔式石墨冷凝器</v>
          </cell>
          <cell r="D3080" t="str">
            <v>YKA50-20㎡</v>
          </cell>
          <cell r="E3080">
            <v>18074.71</v>
          </cell>
          <cell r="F3080">
            <v>9037.5</v>
          </cell>
          <cell r="G3080">
            <v>9037.21</v>
          </cell>
          <cell r="H3080">
            <v>0</v>
          </cell>
          <cell r="I3080" t="str">
            <v>2020.10.29</v>
          </cell>
          <cell r="J3080" t="str">
            <v>96</v>
          </cell>
          <cell r="K3080" t="str">
            <v>苯磺隆装置（合成四车间）</v>
          </cell>
          <cell r="L3080" t="str">
            <v>肥东合成分厂</v>
          </cell>
          <cell r="M3080" t="str">
            <v>肥东合成四车间</v>
          </cell>
          <cell r="N3080" t="str">
            <v>南通金三角石墨制造有限公司</v>
          </cell>
          <cell r="O3080" t="str">
            <v>180.75</v>
          </cell>
          <cell r="P3080" t="str">
            <v>2,169.00</v>
          </cell>
          <cell r="Q3080" t="str">
            <v>722.99</v>
          </cell>
          <cell r="R3080" t="str">
            <v>50</v>
          </cell>
          <cell r="S3080" t="str">
            <v>平均年限法(一)</v>
          </cell>
          <cell r="T3080" t="str">
            <v>在用</v>
          </cell>
          <cell r="U3080" t="str">
            <v>在建工程转入</v>
          </cell>
          <cell r="V3080" t="str">
            <v>徐建红</v>
          </cell>
          <cell r="W3080" t="str">
            <v>2020.10.29</v>
          </cell>
          <cell r="X3080" t="str">
            <v>记--897</v>
          </cell>
          <cell r="Y3080" t="str">
            <v>450吨原药项目</v>
          </cell>
        </row>
        <row r="3080">
          <cell r="AA3080" t="str">
            <v>0325</v>
          </cell>
        </row>
        <row r="3081">
          <cell r="B3081" t="str">
            <v>032500122</v>
          </cell>
          <cell r="C3081" t="str">
            <v>圆块孔式石墨冷凝器</v>
          </cell>
          <cell r="D3081" t="str">
            <v>YKA50-20㎡</v>
          </cell>
          <cell r="E3081">
            <v>18074.71</v>
          </cell>
          <cell r="F3081">
            <v>9037.5</v>
          </cell>
          <cell r="G3081">
            <v>9037.21</v>
          </cell>
          <cell r="H3081">
            <v>0</v>
          </cell>
          <cell r="I3081" t="str">
            <v>2020.10.29</v>
          </cell>
          <cell r="J3081" t="str">
            <v>96</v>
          </cell>
          <cell r="K3081" t="str">
            <v>苯磺隆装置（合成四车间）</v>
          </cell>
          <cell r="L3081" t="str">
            <v>肥东合成分厂</v>
          </cell>
          <cell r="M3081" t="str">
            <v>肥东合成四车间</v>
          </cell>
          <cell r="N3081" t="str">
            <v>南通金三角石墨制造有限公司</v>
          </cell>
          <cell r="O3081" t="str">
            <v>180.75</v>
          </cell>
          <cell r="P3081" t="str">
            <v>2,169.00</v>
          </cell>
          <cell r="Q3081" t="str">
            <v>722.99</v>
          </cell>
          <cell r="R3081" t="str">
            <v>50</v>
          </cell>
          <cell r="S3081" t="str">
            <v>平均年限法(一)</v>
          </cell>
          <cell r="T3081" t="str">
            <v>在用</v>
          </cell>
          <cell r="U3081" t="str">
            <v>在建工程转入</v>
          </cell>
          <cell r="V3081" t="str">
            <v>徐建红</v>
          </cell>
          <cell r="W3081" t="str">
            <v>2020.10.29</v>
          </cell>
          <cell r="X3081" t="str">
            <v>记--897</v>
          </cell>
          <cell r="Y3081" t="str">
            <v>450吨原药项目</v>
          </cell>
        </row>
        <row r="3081">
          <cell r="AA3081" t="str">
            <v>0325</v>
          </cell>
        </row>
        <row r="3082">
          <cell r="B3082" t="str">
            <v>032500123</v>
          </cell>
          <cell r="C3082" t="str">
            <v>圆块孔式石墨冷凝器</v>
          </cell>
          <cell r="D3082" t="str">
            <v>YKA50-20㎡</v>
          </cell>
          <cell r="E3082">
            <v>18074.71</v>
          </cell>
          <cell r="F3082">
            <v>9037.5</v>
          </cell>
          <cell r="G3082">
            <v>9037.21</v>
          </cell>
          <cell r="H3082">
            <v>0</v>
          </cell>
          <cell r="I3082" t="str">
            <v>2020.10.29</v>
          </cell>
          <cell r="J3082" t="str">
            <v>96</v>
          </cell>
          <cell r="K3082" t="str">
            <v>苯磺隆装置（合成四车间）</v>
          </cell>
          <cell r="L3082" t="str">
            <v>肥东合成分厂</v>
          </cell>
          <cell r="M3082" t="str">
            <v>肥东合成四车间</v>
          </cell>
          <cell r="N3082" t="str">
            <v>南通金三角石墨制造有限公司</v>
          </cell>
          <cell r="O3082" t="str">
            <v>180.75</v>
          </cell>
          <cell r="P3082" t="str">
            <v>2,169.00</v>
          </cell>
          <cell r="Q3082" t="str">
            <v>722.99</v>
          </cell>
          <cell r="R3082" t="str">
            <v>50</v>
          </cell>
          <cell r="S3082" t="str">
            <v>平均年限法(一)</v>
          </cell>
          <cell r="T3082" t="str">
            <v>在用</v>
          </cell>
          <cell r="U3082" t="str">
            <v>在建工程转入</v>
          </cell>
          <cell r="V3082" t="str">
            <v>徐建红</v>
          </cell>
          <cell r="W3082" t="str">
            <v>2020.10.29</v>
          </cell>
          <cell r="X3082" t="str">
            <v>记--897</v>
          </cell>
          <cell r="Y3082" t="str">
            <v>450吨原药项目</v>
          </cell>
        </row>
        <row r="3082">
          <cell r="AA3082" t="str">
            <v>0325</v>
          </cell>
        </row>
        <row r="3083">
          <cell r="B3083" t="str">
            <v>032600044</v>
          </cell>
          <cell r="C3083" t="str">
            <v>搪玻璃开式反应罐</v>
          </cell>
          <cell r="D3083" t="str">
            <v>3000L，BLB7.5-3-17-TB5</v>
          </cell>
          <cell r="E3083">
            <v>33189.65</v>
          </cell>
          <cell r="F3083">
            <v>16595</v>
          </cell>
          <cell r="G3083">
            <v>16594.65</v>
          </cell>
          <cell r="H3083">
            <v>0</v>
          </cell>
          <cell r="I3083" t="str">
            <v>2020.10.29</v>
          </cell>
          <cell r="J3083" t="str">
            <v>96</v>
          </cell>
          <cell r="K3083" t="str">
            <v>精噁唑装置（合成三车间）</v>
          </cell>
          <cell r="L3083" t="str">
            <v>肥东合成分厂</v>
          </cell>
          <cell r="M3083" t="str">
            <v>肥东合成三车间</v>
          </cell>
          <cell r="N3083" t="str">
            <v>江阴市化工设备厂</v>
          </cell>
          <cell r="O3083" t="str">
            <v>331.90</v>
          </cell>
          <cell r="P3083" t="str">
            <v>3,982.80</v>
          </cell>
          <cell r="Q3083" t="str">
            <v>1,327.59</v>
          </cell>
          <cell r="R3083" t="str">
            <v>50</v>
          </cell>
          <cell r="S3083" t="str">
            <v>平均年限法(一)</v>
          </cell>
          <cell r="T3083" t="str">
            <v>在用</v>
          </cell>
          <cell r="U3083" t="str">
            <v>在建工程转入</v>
          </cell>
          <cell r="V3083" t="str">
            <v>徐建红</v>
          </cell>
          <cell r="W3083" t="str">
            <v>2020.10.29</v>
          </cell>
          <cell r="X3083" t="str">
            <v>记--897</v>
          </cell>
          <cell r="Y3083" t="str">
            <v>450吨原药项目</v>
          </cell>
        </row>
        <row r="3083">
          <cell r="AA3083" t="str">
            <v>0326</v>
          </cell>
        </row>
        <row r="3084">
          <cell r="B3084" t="str">
            <v>032600045</v>
          </cell>
          <cell r="C3084" t="str">
            <v>搪玻璃开式反应罐</v>
          </cell>
          <cell r="D3084" t="str">
            <v>3000L，BLB7.5-3-17-TB5</v>
          </cell>
          <cell r="E3084">
            <v>33189.65</v>
          </cell>
          <cell r="F3084">
            <v>16595</v>
          </cell>
          <cell r="G3084">
            <v>16594.65</v>
          </cell>
          <cell r="H3084">
            <v>0</v>
          </cell>
          <cell r="I3084" t="str">
            <v>2020.10.29</v>
          </cell>
          <cell r="J3084" t="str">
            <v>96</v>
          </cell>
          <cell r="K3084" t="str">
            <v>精噁唑装置（合成三车间）</v>
          </cell>
          <cell r="L3084" t="str">
            <v>肥东合成分厂</v>
          </cell>
          <cell r="M3084" t="str">
            <v>肥东合成三车间</v>
          </cell>
          <cell r="N3084" t="str">
            <v>江阴市化工设备厂</v>
          </cell>
          <cell r="O3084" t="str">
            <v>331.90</v>
          </cell>
          <cell r="P3084" t="str">
            <v>3,982.80</v>
          </cell>
          <cell r="Q3084" t="str">
            <v>1,327.59</v>
          </cell>
          <cell r="R3084" t="str">
            <v>50</v>
          </cell>
          <cell r="S3084" t="str">
            <v>平均年限法(一)</v>
          </cell>
          <cell r="T3084" t="str">
            <v>在用</v>
          </cell>
          <cell r="U3084" t="str">
            <v>在建工程转入</v>
          </cell>
          <cell r="V3084" t="str">
            <v>徐建红</v>
          </cell>
          <cell r="W3084" t="str">
            <v>2020.10.29</v>
          </cell>
          <cell r="X3084" t="str">
            <v>记--897</v>
          </cell>
          <cell r="Y3084" t="str">
            <v>450吨原药项目</v>
          </cell>
        </row>
        <row r="3084">
          <cell r="AA3084" t="str">
            <v>0326</v>
          </cell>
        </row>
        <row r="3085">
          <cell r="B3085" t="str">
            <v>032600046</v>
          </cell>
          <cell r="C3085" t="str">
            <v>搪玻璃开式反应罐</v>
          </cell>
          <cell r="D3085" t="str">
            <v>3000L，BLB7.5-3-17-TB5</v>
          </cell>
          <cell r="E3085">
            <v>33189.65</v>
          </cell>
          <cell r="F3085">
            <v>16595</v>
          </cell>
          <cell r="G3085">
            <v>16594.65</v>
          </cell>
          <cell r="H3085">
            <v>0</v>
          </cell>
          <cell r="I3085" t="str">
            <v>2020.10.29</v>
          </cell>
          <cell r="J3085" t="str">
            <v>96</v>
          </cell>
          <cell r="K3085" t="str">
            <v>精噁唑装置（合成三车间）</v>
          </cell>
          <cell r="L3085" t="str">
            <v>肥东合成分厂</v>
          </cell>
          <cell r="M3085" t="str">
            <v>肥东合成三车间</v>
          </cell>
          <cell r="N3085" t="str">
            <v>江阴市化工设备厂</v>
          </cell>
          <cell r="O3085" t="str">
            <v>331.90</v>
          </cell>
          <cell r="P3085" t="str">
            <v>3,982.80</v>
          </cell>
          <cell r="Q3085" t="str">
            <v>1,327.59</v>
          </cell>
          <cell r="R3085" t="str">
            <v>50</v>
          </cell>
          <cell r="S3085" t="str">
            <v>平均年限法(一)</v>
          </cell>
          <cell r="T3085" t="str">
            <v>在用</v>
          </cell>
          <cell r="U3085" t="str">
            <v>在建工程转入</v>
          </cell>
          <cell r="V3085" t="str">
            <v>徐建红</v>
          </cell>
          <cell r="W3085" t="str">
            <v>2020.10.29</v>
          </cell>
          <cell r="X3085" t="str">
            <v>记--897</v>
          </cell>
          <cell r="Y3085" t="str">
            <v>450吨原药项目</v>
          </cell>
        </row>
        <row r="3085">
          <cell r="AA3085" t="str">
            <v>0326</v>
          </cell>
        </row>
        <row r="3086">
          <cell r="B3086" t="str">
            <v>032600047</v>
          </cell>
          <cell r="C3086" t="str">
            <v>搪玻璃开式反应罐</v>
          </cell>
          <cell r="D3086" t="str">
            <v>3000L，BLB7.5-3-17-TB5</v>
          </cell>
          <cell r="E3086">
            <v>33189.65</v>
          </cell>
          <cell r="F3086">
            <v>16595</v>
          </cell>
          <cell r="G3086">
            <v>16594.65</v>
          </cell>
          <cell r="H3086">
            <v>0</v>
          </cell>
          <cell r="I3086" t="str">
            <v>2020.10.29</v>
          </cell>
          <cell r="J3086" t="str">
            <v>96</v>
          </cell>
          <cell r="K3086" t="str">
            <v>精噁唑装置（合成三车间）</v>
          </cell>
          <cell r="L3086" t="str">
            <v>肥东合成分厂</v>
          </cell>
          <cell r="M3086" t="str">
            <v>肥东合成三车间</v>
          </cell>
          <cell r="N3086" t="str">
            <v>江阴市化工设备厂</v>
          </cell>
          <cell r="O3086" t="str">
            <v>331.90</v>
          </cell>
          <cell r="P3086" t="str">
            <v>3,982.80</v>
          </cell>
          <cell r="Q3086" t="str">
            <v>1,327.59</v>
          </cell>
          <cell r="R3086" t="str">
            <v>50</v>
          </cell>
          <cell r="S3086" t="str">
            <v>平均年限法(一)</v>
          </cell>
          <cell r="T3086" t="str">
            <v>在用</v>
          </cell>
          <cell r="U3086" t="str">
            <v>在建工程转入</v>
          </cell>
          <cell r="V3086" t="str">
            <v>徐建红</v>
          </cell>
          <cell r="W3086" t="str">
            <v>2020.10.29</v>
          </cell>
          <cell r="X3086" t="str">
            <v>记--897</v>
          </cell>
          <cell r="Y3086" t="str">
            <v>450吨原药项目</v>
          </cell>
        </row>
        <row r="3086">
          <cell r="AA3086" t="str">
            <v>0326</v>
          </cell>
        </row>
        <row r="3087">
          <cell r="B3087" t="str">
            <v>032600048</v>
          </cell>
          <cell r="C3087" t="str">
            <v>搪玻璃开式反应罐</v>
          </cell>
          <cell r="D3087" t="str">
            <v>3000L，BLB7.5-3-17-TB5</v>
          </cell>
          <cell r="E3087">
            <v>33189.65</v>
          </cell>
          <cell r="F3087">
            <v>16595</v>
          </cell>
          <cell r="G3087">
            <v>16594.65</v>
          </cell>
          <cell r="H3087">
            <v>0</v>
          </cell>
          <cell r="I3087" t="str">
            <v>2020.10.29</v>
          </cell>
          <cell r="J3087" t="str">
            <v>96</v>
          </cell>
          <cell r="K3087" t="str">
            <v>精噁唑装置（合成三车间）</v>
          </cell>
          <cell r="L3087" t="str">
            <v>肥东合成分厂</v>
          </cell>
          <cell r="M3087" t="str">
            <v>肥东合成三车间</v>
          </cell>
          <cell r="N3087" t="str">
            <v>江阴市化工设备厂</v>
          </cell>
          <cell r="O3087" t="str">
            <v>331.90</v>
          </cell>
          <cell r="P3087" t="str">
            <v>3,982.80</v>
          </cell>
          <cell r="Q3087" t="str">
            <v>1,327.59</v>
          </cell>
          <cell r="R3087" t="str">
            <v>50</v>
          </cell>
          <cell r="S3087" t="str">
            <v>平均年限法(一)</v>
          </cell>
          <cell r="T3087" t="str">
            <v>在用</v>
          </cell>
          <cell r="U3087" t="str">
            <v>在建工程转入</v>
          </cell>
          <cell r="V3087" t="str">
            <v>徐建红</v>
          </cell>
          <cell r="W3087" t="str">
            <v>2020.10.29</v>
          </cell>
          <cell r="X3087" t="str">
            <v>记--897</v>
          </cell>
          <cell r="Y3087" t="str">
            <v>450吨原药项目</v>
          </cell>
        </row>
        <row r="3087">
          <cell r="AA3087" t="str">
            <v>0326</v>
          </cell>
        </row>
        <row r="3088">
          <cell r="B3088" t="str">
            <v>032600049</v>
          </cell>
          <cell r="C3088" t="str">
            <v>搪玻璃开式反应罐</v>
          </cell>
          <cell r="D3088" t="str">
            <v>3000L，BLB7.5-3-17-TB5</v>
          </cell>
          <cell r="E3088">
            <v>33189.65</v>
          </cell>
          <cell r="F3088">
            <v>16595</v>
          </cell>
          <cell r="G3088">
            <v>16594.65</v>
          </cell>
          <cell r="H3088">
            <v>0</v>
          </cell>
          <cell r="I3088" t="str">
            <v>2020.10.29</v>
          </cell>
          <cell r="J3088" t="str">
            <v>96</v>
          </cell>
          <cell r="K3088" t="str">
            <v>精噁唑装置（合成三车间）</v>
          </cell>
          <cell r="L3088" t="str">
            <v>肥东合成分厂</v>
          </cell>
          <cell r="M3088" t="str">
            <v>肥东合成三车间</v>
          </cell>
          <cell r="N3088" t="str">
            <v>江阴市化工设备厂</v>
          </cell>
          <cell r="O3088" t="str">
            <v>331.90</v>
          </cell>
          <cell r="P3088" t="str">
            <v>3,982.80</v>
          </cell>
          <cell r="Q3088" t="str">
            <v>1,327.59</v>
          </cell>
          <cell r="R3088" t="str">
            <v>50</v>
          </cell>
          <cell r="S3088" t="str">
            <v>平均年限法(一)</v>
          </cell>
          <cell r="T3088" t="str">
            <v>在用</v>
          </cell>
          <cell r="U3088" t="str">
            <v>在建工程转入</v>
          </cell>
          <cell r="V3088" t="str">
            <v>徐建红</v>
          </cell>
          <cell r="W3088" t="str">
            <v>2020.10.29</v>
          </cell>
          <cell r="X3088" t="str">
            <v>记--897</v>
          </cell>
          <cell r="Y3088" t="str">
            <v>450吨原药项目</v>
          </cell>
        </row>
        <row r="3088">
          <cell r="AA3088" t="str">
            <v>0326</v>
          </cell>
        </row>
        <row r="3089">
          <cell r="B3089" t="str">
            <v>032600050</v>
          </cell>
          <cell r="C3089" t="str">
            <v>搪玻璃开式反应罐</v>
          </cell>
          <cell r="D3089" t="str">
            <v>3000L，BLB7.5-3-17-TB5</v>
          </cell>
          <cell r="E3089">
            <v>33189.65</v>
          </cell>
          <cell r="F3089">
            <v>16595</v>
          </cell>
          <cell r="G3089">
            <v>16594.65</v>
          </cell>
          <cell r="H3089">
            <v>0</v>
          </cell>
          <cell r="I3089" t="str">
            <v>2020.10.29</v>
          </cell>
          <cell r="J3089" t="str">
            <v>96</v>
          </cell>
          <cell r="K3089" t="str">
            <v>精噁唑装置（合成三车间）</v>
          </cell>
          <cell r="L3089" t="str">
            <v>肥东合成分厂</v>
          </cell>
          <cell r="M3089" t="str">
            <v>肥东合成三车间</v>
          </cell>
          <cell r="N3089" t="str">
            <v>江阴市化工设备厂</v>
          </cell>
          <cell r="O3089" t="str">
            <v>331.90</v>
          </cell>
          <cell r="P3089" t="str">
            <v>3,982.80</v>
          </cell>
          <cell r="Q3089" t="str">
            <v>1,327.59</v>
          </cell>
          <cell r="R3089" t="str">
            <v>50</v>
          </cell>
          <cell r="S3089" t="str">
            <v>平均年限法(一)</v>
          </cell>
          <cell r="T3089" t="str">
            <v>在用</v>
          </cell>
          <cell r="U3089" t="str">
            <v>在建工程转入</v>
          </cell>
          <cell r="V3089" t="str">
            <v>徐建红</v>
          </cell>
          <cell r="W3089" t="str">
            <v>2020.10.29</v>
          </cell>
          <cell r="X3089" t="str">
            <v>记--897</v>
          </cell>
          <cell r="Y3089" t="str">
            <v>450吨原药项目</v>
          </cell>
        </row>
        <row r="3089">
          <cell r="AA3089" t="str">
            <v>0326</v>
          </cell>
        </row>
        <row r="3090">
          <cell r="B3090" t="str">
            <v>032600051</v>
          </cell>
          <cell r="C3090" t="str">
            <v>搪玻璃开式反应罐</v>
          </cell>
          <cell r="D3090" t="str">
            <v>3000L，BLB7.5-3-23-TB5</v>
          </cell>
          <cell r="E3090">
            <v>33232.76</v>
          </cell>
          <cell r="F3090">
            <v>16616.5</v>
          </cell>
          <cell r="G3090">
            <v>16616.26</v>
          </cell>
          <cell r="H3090">
            <v>0</v>
          </cell>
          <cell r="I3090" t="str">
            <v>2020.10.29</v>
          </cell>
          <cell r="J3090" t="str">
            <v>96</v>
          </cell>
          <cell r="K3090" t="str">
            <v>精噁唑装置（合成三车间）</v>
          </cell>
          <cell r="L3090" t="str">
            <v>肥东合成分厂</v>
          </cell>
          <cell r="M3090" t="str">
            <v>肥东合成三车间</v>
          </cell>
          <cell r="N3090" t="str">
            <v>江阴市化工设备厂</v>
          </cell>
          <cell r="O3090" t="str">
            <v>332.33</v>
          </cell>
          <cell r="P3090" t="str">
            <v>3,987.96</v>
          </cell>
          <cell r="Q3090" t="str">
            <v>1,329.31</v>
          </cell>
          <cell r="R3090" t="str">
            <v>50</v>
          </cell>
          <cell r="S3090" t="str">
            <v>平均年限法(一)</v>
          </cell>
          <cell r="T3090" t="str">
            <v>在用</v>
          </cell>
          <cell r="U3090" t="str">
            <v>在建工程转入</v>
          </cell>
          <cell r="V3090" t="str">
            <v>徐建红</v>
          </cell>
          <cell r="W3090" t="str">
            <v>2020.10.29</v>
          </cell>
          <cell r="X3090" t="str">
            <v>记--897</v>
          </cell>
          <cell r="Y3090" t="str">
            <v>450吨原药项目</v>
          </cell>
        </row>
        <row r="3090">
          <cell r="AA3090" t="str">
            <v>0326</v>
          </cell>
        </row>
        <row r="3091">
          <cell r="B3091" t="str">
            <v>032600052</v>
          </cell>
          <cell r="C3091" t="str">
            <v>搪玻璃开式反应罐</v>
          </cell>
          <cell r="D3091" t="str">
            <v>3000L，BLB5.5-3-23-TB5</v>
          </cell>
          <cell r="E3091">
            <v>32974.14</v>
          </cell>
          <cell r="F3091">
            <v>16487</v>
          </cell>
          <cell r="G3091">
            <v>16487.14</v>
          </cell>
          <cell r="H3091">
            <v>0</v>
          </cell>
          <cell r="I3091" t="str">
            <v>2020.10.29</v>
          </cell>
          <cell r="J3091" t="str">
            <v>96</v>
          </cell>
          <cell r="K3091" t="str">
            <v>精噁唑装置（合成三车间）</v>
          </cell>
          <cell r="L3091" t="str">
            <v>肥东合成分厂</v>
          </cell>
          <cell r="M3091" t="str">
            <v>肥东合成三车间</v>
          </cell>
          <cell r="N3091" t="str">
            <v>江阴市化工设备厂</v>
          </cell>
          <cell r="O3091" t="str">
            <v>329.74</v>
          </cell>
          <cell r="P3091" t="str">
            <v>3,956.88</v>
          </cell>
          <cell r="Q3091" t="str">
            <v>1,318.97</v>
          </cell>
          <cell r="R3091" t="str">
            <v>50</v>
          </cell>
          <cell r="S3091" t="str">
            <v>平均年限法(一)</v>
          </cell>
          <cell r="T3091" t="str">
            <v>在用</v>
          </cell>
          <cell r="U3091" t="str">
            <v>在建工程转入</v>
          </cell>
          <cell r="V3091" t="str">
            <v>徐建红</v>
          </cell>
          <cell r="W3091" t="str">
            <v>2020.10.29</v>
          </cell>
          <cell r="X3091" t="str">
            <v>记--897</v>
          </cell>
          <cell r="Y3091" t="str">
            <v>450吨原药项目</v>
          </cell>
        </row>
        <row r="3091">
          <cell r="AA3091" t="str">
            <v>0326</v>
          </cell>
        </row>
        <row r="3092">
          <cell r="B3092" t="str">
            <v>032600053</v>
          </cell>
          <cell r="C3092" t="str">
            <v>搪玻璃开式反应罐</v>
          </cell>
          <cell r="D3092" t="str">
            <v>3000L，BLB5.5-3-23-TB5</v>
          </cell>
          <cell r="E3092">
            <v>32974.14</v>
          </cell>
          <cell r="F3092">
            <v>16487</v>
          </cell>
          <cell r="G3092">
            <v>16487.14</v>
          </cell>
          <cell r="H3092">
            <v>0</v>
          </cell>
          <cell r="I3092" t="str">
            <v>2020.10.29</v>
          </cell>
          <cell r="J3092" t="str">
            <v>96</v>
          </cell>
          <cell r="K3092" t="str">
            <v>精噁唑装置（合成三车间）</v>
          </cell>
          <cell r="L3092" t="str">
            <v>肥东合成分厂</v>
          </cell>
          <cell r="M3092" t="str">
            <v>肥东合成三车间</v>
          </cell>
          <cell r="N3092" t="str">
            <v>江阴市化工设备厂</v>
          </cell>
          <cell r="O3092" t="str">
            <v>329.74</v>
          </cell>
          <cell r="P3092" t="str">
            <v>3,956.88</v>
          </cell>
          <cell r="Q3092" t="str">
            <v>1,318.97</v>
          </cell>
          <cell r="R3092" t="str">
            <v>50</v>
          </cell>
          <cell r="S3092" t="str">
            <v>平均年限法(一)</v>
          </cell>
          <cell r="T3092" t="str">
            <v>在用</v>
          </cell>
          <cell r="U3092" t="str">
            <v>在建工程转入</v>
          </cell>
          <cell r="V3092" t="str">
            <v>徐建红</v>
          </cell>
          <cell r="W3092" t="str">
            <v>2020.10.29</v>
          </cell>
          <cell r="X3092" t="str">
            <v>记--897</v>
          </cell>
          <cell r="Y3092" t="str">
            <v>450吨原药项目</v>
          </cell>
        </row>
        <row r="3092">
          <cell r="AA3092" t="str">
            <v>0326</v>
          </cell>
        </row>
        <row r="3093">
          <cell r="B3093" t="str">
            <v>032600054</v>
          </cell>
          <cell r="C3093" t="str">
            <v>搪玻璃开式反应罐</v>
          </cell>
          <cell r="D3093" t="str">
            <v>3000L，BLB5.5-3-23-TB5</v>
          </cell>
          <cell r="E3093">
            <v>32974.14</v>
          </cell>
          <cell r="F3093">
            <v>16487</v>
          </cell>
          <cell r="G3093">
            <v>16487.14</v>
          </cell>
          <cell r="H3093">
            <v>0</v>
          </cell>
          <cell r="I3093" t="str">
            <v>2020.10.29</v>
          </cell>
          <cell r="J3093" t="str">
            <v>96</v>
          </cell>
          <cell r="K3093" t="str">
            <v>精噁唑装置（合成三车间）</v>
          </cell>
          <cell r="L3093" t="str">
            <v>肥东合成分厂</v>
          </cell>
          <cell r="M3093" t="str">
            <v>肥东合成三车间</v>
          </cell>
          <cell r="N3093" t="str">
            <v>江阴市化工设备厂</v>
          </cell>
          <cell r="O3093" t="str">
            <v>329.74</v>
          </cell>
          <cell r="P3093" t="str">
            <v>3,956.88</v>
          </cell>
          <cell r="Q3093" t="str">
            <v>1,318.97</v>
          </cell>
          <cell r="R3093" t="str">
            <v>50</v>
          </cell>
          <cell r="S3093" t="str">
            <v>平均年限法(一)</v>
          </cell>
          <cell r="T3093" t="str">
            <v>在用</v>
          </cell>
          <cell r="U3093" t="str">
            <v>在建工程转入</v>
          </cell>
          <cell r="V3093" t="str">
            <v>徐建红</v>
          </cell>
          <cell r="W3093" t="str">
            <v>2020.10.29</v>
          </cell>
          <cell r="X3093" t="str">
            <v>记--897</v>
          </cell>
          <cell r="Y3093" t="str">
            <v>450吨原药项目</v>
          </cell>
        </row>
        <row r="3093">
          <cell r="AA3093" t="str">
            <v>0326</v>
          </cell>
        </row>
        <row r="3094">
          <cell r="B3094" t="str">
            <v>032600055</v>
          </cell>
          <cell r="C3094" t="str">
            <v>搪玻璃开式反应罐</v>
          </cell>
          <cell r="D3094" t="str">
            <v>3000L，BLB5.5-3-23-TB5</v>
          </cell>
          <cell r="E3094">
            <v>32974.14</v>
          </cell>
          <cell r="F3094">
            <v>16487</v>
          </cell>
          <cell r="G3094">
            <v>16487.14</v>
          </cell>
          <cell r="H3094">
            <v>0</v>
          </cell>
          <cell r="I3094" t="str">
            <v>2020.10.29</v>
          </cell>
          <cell r="J3094" t="str">
            <v>96</v>
          </cell>
          <cell r="K3094" t="str">
            <v>精噁唑装置（合成三车间）</v>
          </cell>
          <cell r="L3094" t="str">
            <v>肥东合成分厂</v>
          </cell>
          <cell r="M3094" t="str">
            <v>肥东合成三车间</v>
          </cell>
          <cell r="N3094" t="str">
            <v>江阴市化工设备厂</v>
          </cell>
          <cell r="O3094" t="str">
            <v>329.74</v>
          </cell>
          <cell r="P3094" t="str">
            <v>3,956.88</v>
          </cell>
          <cell r="Q3094" t="str">
            <v>1,318.97</v>
          </cell>
          <cell r="R3094" t="str">
            <v>50</v>
          </cell>
          <cell r="S3094" t="str">
            <v>平均年限法(一)</v>
          </cell>
          <cell r="T3094" t="str">
            <v>在用</v>
          </cell>
          <cell r="U3094" t="str">
            <v>在建工程转入</v>
          </cell>
          <cell r="V3094" t="str">
            <v>徐建红</v>
          </cell>
          <cell r="W3094" t="str">
            <v>2020.10.29</v>
          </cell>
          <cell r="X3094" t="str">
            <v>记--897</v>
          </cell>
          <cell r="Y3094" t="str">
            <v>450吨原药项目</v>
          </cell>
        </row>
        <row r="3094">
          <cell r="AA3094" t="str">
            <v>0326</v>
          </cell>
        </row>
        <row r="3095">
          <cell r="B3095" t="str">
            <v>032500127</v>
          </cell>
          <cell r="C3095" t="str">
            <v>搪玻璃开式反应罐</v>
          </cell>
          <cell r="D3095" t="str">
            <v>5000L，BLB7.5-4-11-TB6</v>
          </cell>
          <cell r="E3095">
            <v>48146.55</v>
          </cell>
          <cell r="F3095">
            <v>24073.5</v>
          </cell>
          <cell r="G3095">
            <v>24073.05</v>
          </cell>
          <cell r="H3095">
            <v>0</v>
          </cell>
          <cell r="I3095" t="str">
            <v>2020.10.29</v>
          </cell>
          <cell r="J3095" t="str">
            <v>96</v>
          </cell>
          <cell r="K3095" t="str">
            <v>苯磺隆装置（合成四车间）</v>
          </cell>
          <cell r="L3095" t="str">
            <v>肥东合成分厂</v>
          </cell>
          <cell r="M3095" t="str">
            <v>肥东合成四车间</v>
          </cell>
          <cell r="N3095" t="str">
            <v>江阴市化工设备厂</v>
          </cell>
          <cell r="O3095" t="str">
            <v>481.47</v>
          </cell>
          <cell r="P3095" t="str">
            <v>5,777.64</v>
          </cell>
          <cell r="Q3095" t="str">
            <v>1,925.86</v>
          </cell>
          <cell r="R3095" t="str">
            <v>50</v>
          </cell>
          <cell r="S3095" t="str">
            <v>平均年限法(一)</v>
          </cell>
          <cell r="T3095" t="str">
            <v>在用</v>
          </cell>
          <cell r="U3095" t="str">
            <v>在建工程转入</v>
          </cell>
          <cell r="V3095" t="str">
            <v>徐建红</v>
          </cell>
          <cell r="W3095" t="str">
            <v>2020.10.29</v>
          </cell>
          <cell r="X3095" t="str">
            <v>记--897</v>
          </cell>
          <cell r="Y3095" t="str">
            <v>450吨原药项目</v>
          </cell>
        </row>
        <row r="3095">
          <cell r="AA3095" t="str">
            <v>0325</v>
          </cell>
        </row>
        <row r="3096">
          <cell r="B3096" t="str">
            <v>032500128</v>
          </cell>
          <cell r="C3096" t="str">
            <v>搪玻璃开式反应罐</v>
          </cell>
          <cell r="D3096" t="str">
            <v>5000L，BLB7.5-4-11-TB6</v>
          </cell>
          <cell r="E3096">
            <v>48146.55</v>
          </cell>
          <cell r="F3096">
            <v>24073.5</v>
          </cell>
          <cell r="G3096">
            <v>24073.05</v>
          </cell>
          <cell r="H3096">
            <v>0</v>
          </cell>
          <cell r="I3096" t="str">
            <v>2020.10.29</v>
          </cell>
          <cell r="J3096" t="str">
            <v>96</v>
          </cell>
          <cell r="K3096" t="str">
            <v>苯磺隆装置（合成四车间）</v>
          </cell>
          <cell r="L3096" t="str">
            <v>肥东合成分厂</v>
          </cell>
          <cell r="M3096" t="str">
            <v>肥东合成四车间</v>
          </cell>
          <cell r="N3096" t="str">
            <v>江阴市化工设备厂</v>
          </cell>
          <cell r="O3096" t="str">
            <v>481.47</v>
          </cell>
          <cell r="P3096" t="str">
            <v>5,777.64</v>
          </cell>
          <cell r="Q3096" t="str">
            <v>1,925.86</v>
          </cell>
          <cell r="R3096" t="str">
            <v>50</v>
          </cell>
          <cell r="S3096" t="str">
            <v>平均年限法(一)</v>
          </cell>
          <cell r="T3096" t="str">
            <v>在用</v>
          </cell>
          <cell r="U3096" t="str">
            <v>在建工程转入</v>
          </cell>
          <cell r="V3096" t="str">
            <v>徐建红</v>
          </cell>
          <cell r="W3096" t="str">
            <v>2020.10.29</v>
          </cell>
          <cell r="X3096" t="str">
            <v>记--897</v>
          </cell>
          <cell r="Y3096" t="str">
            <v>450吨原药项目</v>
          </cell>
        </row>
        <row r="3096">
          <cell r="AA3096" t="str">
            <v>0325</v>
          </cell>
        </row>
        <row r="3097">
          <cell r="B3097" t="str">
            <v>032500129</v>
          </cell>
          <cell r="C3097" t="str">
            <v>搪玻璃开式反应罐</v>
          </cell>
          <cell r="D3097" t="str">
            <v>5000L（Q245R），BLB7.5-4-11-TB6</v>
          </cell>
          <cell r="E3097">
            <v>50301.72</v>
          </cell>
          <cell r="F3097">
            <v>25151</v>
          </cell>
          <cell r="G3097">
            <v>25150.72</v>
          </cell>
          <cell r="H3097">
            <v>0</v>
          </cell>
          <cell r="I3097" t="str">
            <v>2020.10.29</v>
          </cell>
          <cell r="J3097" t="str">
            <v>96</v>
          </cell>
          <cell r="K3097" t="str">
            <v>苯磺隆装置（合成四车间）</v>
          </cell>
          <cell r="L3097" t="str">
            <v>肥东合成分厂</v>
          </cell>
          <cell r="M3097" t="str">
            <v>肥东合成四车间</v>
          </cell>
          <cell r="N3097" t="str">
            <v>江阴市化工设备厂</v>
          </cell>
          <cell r="O3097" t="str">
            <v>503.02</v>
          </cell>
          <cell r="P3097" t="str">
            <v>6,036.24</v>
          </cell>
          <cell r="Q3097" t="str">
            <v>2,012.07</v>
          </cell>
          <cell r="R3097" t="str">
            <v>50</v>
          </cell>
          <cell r="S3097" t="str">
            <v>平均年限法(一)</v>
          </cell>
          <cell r="T3097" t="str">
            <v>在用</v>
          </cell>
          <cell r="U3097" t="str">
            <v>在建工程转入</v>
          </cell>
          <cell r="V3097" t="str">
            <v>徐建红</v>
          </cell>
          <cell r="W3097" t="str">
            <v>2020.10.29</v>
          </cell>
          <cell r="X3097" t="str">
            <v>记--897</v>
          </cell>
          <cell r="Y3097" t="str">
            <v>450吨原药项目</v>
          </cell>
        </row>
        <row r="3097">
          <cell r="AA3097" t="str">
            <v>0325</v>
          </cell>
        </row>
        <row r="3098">
          <cell r="B3098" t="str">
            <v>032500132</v>
          </cell>
          <cell r="C3098" t="str">
            <v>搪玻璃开式反应罐</v>
          </cell>
          <cell r="D3098" t="str">
            <v>3000L，BLB5.5-3-11-TB5</v>
          </cell>
          <cell r="E3098">
            <v>33318.97</v>
          </cell>
          <cell r="F3098">
            <v>16659.5</v>
          </cell>
          <cell r="G3098">
            <v>16659.47</v>
          </cell>
          <cell r="H3098">
            <v>0</v>
          </cell>
          <cell r="I3098" t="str">
            <v>2020.10.29</v>
          </cell>
          <cell r="J3098" t="str">
            <v>96</v>
          </cell>
          <cell r="K3098" t="str">
            <v>苯磺隆装置（合成四车间）</v>
          </cell>
          <cell r="L3098" t="str">
            <v>肥东合成分厂</v>
          </cell>
          <cell r="M3098" t="str">
            <v>肥东合成四车间</v>
          </cell>
          <cell r="N3098" t="str">
            <v>江阴市化工设备厂</v>
          </cell>
          <cell r="O3098" t="str">
            <v>333.19</v>
          </cell>
          <cell r="P3098" t="str">
            <v>3,998.28</v>
          </cell>
          <cell r="Q3098" t="str">
            <v>1,332.76</v>
          </cell>
          <cell r="R3098" t="str">
            <v>50</v>
          </cell>
          <cell r="S3098" t="str">
            <v>平均年限法(一)</v>
          </cell>
          <cell r="T3098" t="str">
            <v>在用</v>
          </cell>
          <cell r="U3098" t="str">
            <v>在建工程转入</v>
          </cell>
          <cell r="V3098" t="str">
            <v>徐建红</v>
          </cell>
          <cell r="W3098" t="str">
            <v>2020.10.29</v>
          </cell>
          <cell r="X3098" t="str">
            <v>记--897</v>
          </cell>
          <cell r="Y3098" t="str">
            <v>450吨原药项目</v>
          </cell>
        </row>
        <row r="3098">
          <cell r="AA3098" t="str">
            <v>0325</v>
          </cell>
        </row>
        <row r="3099">
          <cell r="B3099" t="str">
            <v>032500133</v>
          </cell>
          <cell r="C3099" t="str">
            <v>搪玻璃开式反应罐</v>
          </cell>
          <cell r="D3099" t="str">
            <v>3000L，BLB5.5-3-11-TB5</v>
          </cell>
          <cell r="E3099">
            <v>33318.97</v>
          </cell>
          <cell r="F3099">
            <v>16659.5</v>
          </cell>
          <cell r="G3099">
            <v>16659.47</v>
          </cell>
          <cell r="H3099">
            <v>0</v>
          </cell>
          <cell r="I3099" t="str">
            <v>2020.10.29</v>
          </cell>
          <cell r="J3099" t="str">
            <v>96</v>
          </cell>
          <cell r="K3099" t="str">
            <v>苯磺隆装置（合成四车间）</v>
          </cell>
          <cell r="L3099" t="str">
            <v>肥东合成分厂</v>
          </cell>
          <cell r="M3099" t="str">
            <v>肥东合成四车间</v>
          </cell>
          <cell r="N3099" t="str">
            <v>江阴市化工设备厂</v>
          </cell>
          <cell r="O3099" t="str">
            <v>333.19</v>
          </cell>
          <cell r="P3099" t="str">
            <v>3,998.28</v>
          </cell>
          <cell r="Q3099" t="str">
            <v>1,332.76</v>
          </cell>
          <cell r="R3099" t="str">
            <v>50</v>
          </cell>
          <cell r="S3099" t="str">
            <v>平均年限法(一)</v>
          </cell>
          <cell r="T3099" t="str">
            <v>在用</v>
          </cell>
          <cell r="U3099" t="str">
            <v>在建工程转入</v>
          </cell>
          <cell r="V3099" t="str">
            <v>徐建红</v>
          </cell>
          <cell r="W3099" t="str">
            <v>2020.10.29</v>
          </cell>
          <cell r="X3099" t="str">
            <v>记--897</v>
          </cell>
          <cell r="Y3099" t="str">
            <v>450吨原药项目</v>
          </cell>
        </row>
        <row r="3099">
          <cell r="AA3099" t="str">
            <v>0325</v>
          </cell>
        </row>
        <row r="3100">
          <cell r="B3100" t="str">
            <v>032500134</v>
          </cell>
          <cell r="C3100" t="str">
            <v>搪玻璃开式反应罐</v>
          </cell>
          <cell r="D3100" t="str">
            <v>3000L，BLB5.5-3-11-TB5</v>
          </cell>
          <cell r="E3100">
            <v>33318.97</v>
          </cell>
          <cell r="F3100">
            <v>16659.5</v>
          </cell>
          <cell r="G3100">
            <v>16659.47</v>
          </cell>
          <cell r="H3100">
            <v>0</v>
          </cell>
          <cell r="I3100" t="str">
            <v>2020.10.29</v>
          </cell>
          <cell r="J3100" t="str">
            <v>96</v>
          </cell>
          <cell r="K3100" t="str">
            <v>苯磺隆装置（合成四车间）</v>
          </cell>
          <cell r="L3100" t="str">
            <v>肥东合成分厂</v>
          </cell>
          <cell r="M3100" t="str">
            <v>肥东合成四车间</v>
          </cell>
          <cell r="N3100" t="str">
            <v>江阴市化工设备厂</v>
          </cell>
          <cell r="O3100" t="str">
            <v>333.19</v>
          </cell>
          <cell r="P3100" t="str">
            <v>3,998.28</v>
          </cell>
          <cell r="Q3100" t="str">
            <v>1,332.76</v>
          </cell>
          <cell r="R3100" t="str">
            <v>50</v>
          </cell>
          <cell r="S3100" t="str">
            <v>平均年限法(一)</v>
          </cell>
          <cell r="T3100" t="str">
            <v>在用</v>
          </cell>
          <cell r="U3100" t="str">
            <v>在建工程转入</v>
          </cell>
          <cell r="V3100" t="str">
            <v>徐建红</v>
          </cell>
          <cell r="W3100" t="str">
            <v>2020.10.29</v>
          </cell>
          <cell r="X3100" t="str">
            <v>记--897</v>
          </cell>
          <cell r="Y3100" t="str">
            <v>450吨原药项目</v>
          </cell>
        </row>
        <row r="3100">
          <cell r="AA3100" t="str">
            <v>0325</v>
          </cell>
        </row>
        <row r="3101">
          <cell r="B3101" t="str">
            <v>032600056</v>
          </cell>
          <cell r="C3101" t="str">
            <v>搪玻璃开式反应罐</v>
          </cell>
          <cell r="D3101" t="str">
            <v>3000L，BLB5.5-3-11-TB5</v>
          </cell>
          <cell r="E3101">
            <v>33318.97</v>
          </cell>
          <cell r="F3101">
            <v>16659.5</v>
          </cell>
          <cell r="G3101">
            <v>16659.47</v>
          </cell>
          <cell r="H3101">
            <v>0</v>
          </cell>
          <cell r="I3101" t="str">
            <v>2020.10.29</v>
          </cell>
          <cell r="J3101" t="str">
            <v>96</v>
          </cell>
          <cell r="K3101" t="str">
            <v>精噁唑装置（合成三车间）</v>
          </cell>
          <cell r="L3101" t="str">
            <v>肥东合成分厂</v>
          </cell>
          <cell r="M3101" t="str">
            <v>肥东合成三车间</v>
          </cell>
          <cell r="N3101" t="str">
            <v>江阴市化工设备厂</v>
          </cell>
          <cell r="O3101" t="str">
            <v>333.19</v>
          </cell>
          <cell r="P3101" t="str">
            <v>3,998.28</v>
          </cell>
          <cell r="Q3101" t="str">
            <v>1,332.76</v>
          </cell>
          <cell r="R3101" t="str">
            <v>50</v>
          </cell>
          <cell r="S3101" t="str">
            <v>平均年限法(一)</v>
          </cell>
          <cell r="T3101" t="str">
            <v>在用</v>
          </cell>
          <cell r="U3101" t="str">
            <v>在建工程转入</v>
          </cell>
          <cell r="V3101" t="str">
            <v>徐建红</v>
          </cell>
          <cell r="W3101" t="str">
            <v>2020.10.29</v>
          </cell>
          <cell r="X3101" t="str">
            <v>记--897</v>
          </cell>
          <cell r="Y3101" t="str">
            <v>450吨原药项目</v>
          </cell>
        </row>
        <row r="3101">
          <cell r="AA3101" t="str">
            <v>0326</v>
          </cell>
        </row>
        <row r="3102">
          <cell r="B3102" t="str">
            <v>032600057</v>
          </cell>
          <cell r="C3102" t="str">
            <v>搪玻璃开式反应罐</v>
          </cell>
          <cell r="D3102" t="str">
            <v>3000L，BLB5.5-3-11-TB5</v>
          </cell>
          <cell r="E3102">
            <v>33318.97</v>
          </cell>
          <cell r="F3102">
            <v>16659.5</v>
          </cell>
          <cell r="G3102">
            <v>16659.47</v>
          </cell>
          <cell r="H3102">
            <v>0</v>
          </cell>
          <cell r="I3102" t="str">
            <v>2020.10.29</v>
          </cell>
          <cell r="J3102" t="str">
            <v>96</v>
          </cell>
          <cell r="K3102" t="str">
            <v>精噁唑装置（合成三车间）</v>
          </cell>
          <cell r="L3102" t="str">
            <v>肥东合成分厂</v>
          </cell>
          <cell r="M3102" t="str">
            <v>肥东合成三车间</v>
          </cell>
          <cell r="N3102" t="str">
            <v>江阴市化工设备厂</v>
          </cell>
          <cell r="O3102" t="str">
            <v>333.19</v>
          </cell>
          <cell r="P3102" t="str">
            <v>3,998.28</v>
          </cell>
          <cell r="Q3102" t="str">
            <v>1,332.76</v>
          </cell>
          <cell r="R3102" t="str">
            <v>50</v>
          </cell>
          <cell r="S3102" t="str">
            <v>平均年限法(一)</v>
          </cell>
          <cell r="T3102" t="str">
            <v>在用</v>
          </cell>
          <cell r="U3102" t="str">
            <v>在建工程转入</v>
          </cell>
          <cell r="V3102" t="str">
            <v>徐建红</v>
          </cell>
          <cell r="W3102" t="str">
            <v>2020.10.29</v>
          </cell>
          <cell r="X3102" t="str">
            <v>记--897</v>
          </cell>
          <cell r="Y3102" t="str">
            <v>450吨原药项目</v>
          </cell>
        </row>
        <row r="3102">
          <cell r="AA3102" t="str">
            <v>0326</v>
          </cell>
        </row>
        <row r="3103">
          <cell r="B3103" t="str">
            <v>032600058</v>
          </cell>
          <cell r="C3103" t="str">
            <v>搪玻璃开式反应罐</v>
          </cell>
          <cell r="D3103" t="str">
            <v>3000L，BLB5.5-3-11-TB5</v>
          </cell>
          <cell r="E3103">
            <v>33318.97</v>
          </cell>
          <cell r="F3103">
            <v>16659.5</v>
          </cell>
          <cell r="G3103">
            <v>16659.47</v>
          </cell>
          <cell r="H3103">
            <v>0</v>
          </cell>
          <cell r="I3103" t="str">
            <v>2020.10.29</v>
          </cell>
          <cell r="J3103" t="str">
            <v>96</v>
          </cell>
          <cell r="K3103" t="str">
            <v>精噁唑装置（合成三车间）</v>
          </cell>
          <cell r="L3103" t="str">
            <v>肥东合成分厂</v>
          </cell>
          <cell r="M3103" t="str">
            <v>肥东合成三车间</v>
          </cell>
          <cell r="N3103" t="str">
            <v>江阴市化工设备厂</v>
          </cell>
          <cell r="O3103" t="str">
            <v>333.19</v>
          </cell>
          <cell r="P3103" t="str">
            <v>3,998.28</v>
          </cell>
          <cell r="Q3103" t="str">
            <v>1,332.76</v>
          </cell>
          <cell r="R3103" t="str">
            <v>50</v>
          </cell>
          <cell r="S3103" t="str">
            <v>平均年限法(一)</v>
          </cell>
          <cell r="T3103" t="str">
            <v>在用</v>
          </cell>
          <cell r="U3103" t="str">
            <v>在建工程转入</v>
          </cell>
          <cell r="V3103" t="str">
            <v>徐建红</v>
          </cell>
          <cell r="W3103" t="str">
            <v>2020.10.29</v>
          </cell>
          <cell r="X3103" t="str">
            <v>记--897</v>
          </cell>
          <cell r="Y3103" t="str">
            <v>450吨原药项目</v>
          </cell>
        </row>
        <row r="3103">
          <cell r="AA3103" t="str">
            <v>0326</v>
          </cell>
        </row>
        <row r="3104">
          <cell r="B3104" t="str">
            <v>032600059</v>
          </cell>
          <cell r="C3104" t="str">
            <v>搪玻璃开式反应罐</v>
          </cell>
          <cell r="D3104" t="str">
            <v>3000L，BLB5.5-3-11-TB5</v>
          </cell>
          <cell r="E3104">
            <v>33318.97</v>
          </cell>
          <cell r="F3104">
            <v>16659.5</v>
          </cell>
          <cell r="G3104">
            <v>16659.47</v>
          </cell>
          <cell r="H3104">
            <v>0</v>
          </cell>
          <cell r="I3104" t="str">
            <v>2020.10.29</v>
          </cell>
          <cell r="J3104" t="str">
            <v>96</v>
          </cell>
          <cell r="K3104" t="str">
            <v>精噁唑装置（合成三车间）</v>
          </cell>
          <cell r="L3104" t="str">
            <v>肥东合成分厂</v>
          </cell>
          <cell r="M3104" t="str">
            <v>肥东合成三车间</v>
          </cell>
          <cell r="N3104" t="str">
            <v>江阴市化工设备厂</v>
          </cell>
          <cell r="O3104" t="str">
            <v>333.19</v>
          </cell>
          <cell r="P3104" t="str">
            <v>3,998.28</v>
          </cell>
          <cell r="Q3104" t="str">
            <v>1,332.76</v>
          </cell>
          <cell r="R3104" t="str">
            <v>50</v>
          </cell>
          <cell r="S3104" t="str">
            <v>平均年限法(一)</v>
          </cell>
          <cell r="T3104" t="str">
            <v>在用</v>
          </cell>
          <cell r="U3104" t="str">
            <v>在建工程转入</v>
          </cell>
          <cell r="V3104" t="str">
            <v>徐建红</v>
          </cell>
          <cell r="W3104" t="str">
            <v>2020.10.29</v>
          </cell>
          <cell r="X3104" t="str">
            <v>记--897</v>
          </cell>
          <cell r="Y3104" t="str">
            <v>450吨原药项目</v>
          </cell>
        </row>
        <row r="3104">
          <cell r="AA3104" t="str">
            <v>0326</v>
          </cell>
        </row>
        <row r="3105">
          <cell r="B3105" t="str">
            <v>032600060</v>
          </cell>
          <cell r="C3105" t="str">
            <v>搪玻璃开式反应罐</v>
          </cell>
          <cell r="D3105" t="str">
            <v>3000L，BLB5.5-3-11-TB5</v>
          </cell>
          <cell r="E3105">
            <v>33318.97</v>
          </cell>
          <cell r="F3105">
            <v>16659.5</v>
          </cell>
          <cell r="G3105">
            <v>16659.47</v>
          </cell>
          <cell r="H3105">
            <v>0</v>
          </cell>
          <cell r="I3105" t="str">
            <v>2020.10.29</v>
          </cell>
          <cell r="J3105" t="str">
            <v>96</v>
          </cell>
          <cell r="K3105" t="str">
            <v>精噁唑装置（合成三车间）</v>
          </cell>
          <cell r="L3105" t="str">
            <v>肥东合成分厂</v>
          </cell>
          <cell r="M3105" t="str">
            <v>肥东合成三车间</v>
          </cell>
          <cell r="N3105" t="str">
            <v>江阴市化工设备厂</v>
          </cell>
          <cell r="O3105" t="str">
            <v>333.19</v>
          </cell>
          <cell r="P3105" t="str">
            <v>3,998.28</v>
          </cell>
          <cell r="Q3105" t="str">
            <v>1,332.76</v>
          </cell>
          <cell r="R3105" t="str">
            <v>50</v>
          </cell>
          <cell r="S3105" t="str">
            <v>平均年限法(一)</v>
          </cell>
          <cell r="T3105" t="str">
            <v>在用</v>
          </cell>
          <cell r="U3105" t="str">
            <v>在建工程转入</v>
          </cell>
          <cell r="V3105" t="str">
            <v>徐建红</v>
          </cell>
          <cell r="W3105" t="str">
            <v>2020.10.29</v>
          </cell>
          <cell r="X3105" t="str">
            <v>记--897</v>
          </cell>
          <cell r="Y3105" t="str">
            <v>450吨原药项目</v>
          </cell>
        </row>
        <row r="3105">
          <cell r="AA3105" t="str">
            <v>0326</v>
          </cell>
        </row>
        <row r="3106">
          <cell r="B3106" t="str">
            <v>032600061</v>
          </cell>
          <cell r="C3106" t="str">
            <v>搪玻璃开式反应罐</v>
          </cell>
          <cell r="D3106" t="str">
            <v>3000L，BLB7.5-3-11-TB5</v>
          </cell>
          <cell r="E3106">
            <v>33491.38</v>
          </cell>
          <cell r="F3106">
            <v>16745.5</v>
          </cell>
          <cell r="G3106">
            <v>16745.88</v>
          </cell>
          <cell r="H3106">
            <v>0</v>
          </cell>
          <cell r="I3106" t="str">
            <v>2020.10.29</v>
          </cell>
          <cell r="J3106" t="str">
            <v>96</v>
          </cell>
          <cell r="K3106" t="str">
            <v>精噁唑装置（合成三车间）</v>
          </cell>
          <cell r="L3106" t="str">
            <v>肥东合成分厂</v>
          </cell>
          <cell r="M3106" t="str">
            <v>肥东合成三车间</v>
          </cell>
          <cell r="N3106" t="str">
            <v>江阴市化工设备厂</v>
          </cell>
          <cell r="O3106" t="str">
            <v>334.91</v>
          </cell>
          <cell r="P3106" t="str">
            <v>4,018.92</v>
          </cell>
          <cell r="Q3106" t="str">
            <v>1,339.66</v>
          </cell>
          <cell r="R3106" t="str">
            <v>50</v>
          </cell>
          <cell r="S3106" t="str">
            <v>平均年限法(一)</v>
          </cell>
          <cell r="T3106" t="str">
            <v>在用</v>
          </cell>
          <cell r="U3106" t="str">
            <v>在建工程转入</v>
          </cell>
          <cell r="V3106" t="str">
            <v>徐建红</v>
          </cell>
          <cell r="W3106" t="str">
            <v>2020.10.29</v>
          </cell>
          <cell r="X3106" t="str">
            <v>记--897</v>
          </cell>
          <cell r="Y3106" t="str">
            <v>450吨原药项目</v>
          </cell>
        </row>
        <row r="3106">
          <cell r="AA3106" t="str">
            <v>0326</v>
          </cell>
        </row>
        <row r="3107">
          <cell r="B3107" t="str">
            <v>032600062</v>
          </cell>
          <cell r="C3107" t="str">
            <v>搪玻璃开式反应罐</v>
          </cell>
          <cell r="D3107" t="str">
            <v>3000L，BLB7.5-3-11-TB5</v>
          </cell>
          <cell r="E3107">
            <v>33491.38</v>
          </cell>
          <cell r="F3107">
            <v>16745.5</v>
          </cell>
          <cell r="G3107">
            <v>16745.88</v>
          </cell>
          <cell r="H3107">
            <v>0</v>
          </cell>
          <cell r="I3107" t="str">
            <v>2020.10.29</v>
          </cell>
          <cell r="J3107" t="str">
            <v>96</v>
          </cell>
          <cell r="K3107" t="str">
            <v>精噁唑装置（合成三车间）</v>
          </cell>
          <cell r="L3107" t="str">
            <v>肥东合成分厂</v>
          </cell>
          <cell r="M3107" t="str">
            <v>肥东合成三车间</v>
          </cell>
          <cell r="N3107" t="str">
            <v>江阴市化工设备厂</v>
          </cell>
          <cell r="O3107" t="str">
            <v>334.91</v>
          </cell>
          <cell r="P3107" t="str">
            <v>4,018.92</v>
          </cell>
          <cell r="Q3107" t="str">
            <v>1,339.66</v>
          </cell>
          <cell r="R3107" t="str">
            <v>50</v>
          </cell>
          <cell r="S3107" t="str">
            <v>平均年限法(一)</v>
          </cell>
          <cell r="T3107" t="str">
            <v>在用</v>
          </cell>
          <cell r="U3107" t="str">
            <v>在建工程转入</v>
          </cell>
          <cell r="V3107" t="str">
            <v>徐建红</v>
          </cell>
          <cell r="W3107" t="str">
            <v>2020.10.29</v>
          </cell>
          <cell r="X3107" t="str">
            <v>记--897</v>
          </cell>
          <cell r="Y3107" t="str">
            <v>450吨原药项目</v>
          </cell>
        </row>
        <row r="3107">
          <cell r="AA3107" t="str">
            <v>0326</v>
          </cell>
        </row>
        <row r="3108">
          <cell r="B3108" t="str">
            <v>032600063</v>
          </cell>
          <cell r="C3108" t="str">
            <v>搪玻璃开式反应罐</v>
          </cell>
          <cell r="D3108" t="str">
            <v>3000L，BLB7.5-3-11-TB5</v>
          </cell>
          <cell r="E3108">
            <v>33491.38</v>
          </cell>
          <cell r="F3108">
            <v>16745.5</v>
          </cell>
          <cell r="G3108">
            <v>16745.88</v>
          </cell>
          <cell r="H3108">
            <v>0</v>
          </cell>
          <cell r="I3108" t="str">
            <v>2020.10.29</v>
          </cell>
          <cell r="J3108" t="str">
            <v>96</v>
          </cell>
          <cell r="K3108" t="str">
            <v>精噁唑装置（合成三车间）</v>
          </cell>
          <cell r="L3108" t="str">
            <v>肥东合成分厂</v>
          </cell>
          <cell r="M3108" t="str">
            <v>肥东合成三车间</v>
          </cell>
          <cell r="N3108" t="str">
            <v>江阴市化工设备厂</v>
          </cell>
          <cell r="O3108" t="str">
            <v>334.91</v>
          </cell>
          <cell r="P3108" t="str">
            <v>4,018.92</v>
          </cell>
          <cell r="Q3108" t="str">
            <v>1,339.66</v>
          </cell>
          <cell r="R3108" t="str">
            <v>50</v>
          </cell>
          <cell r="S3108" t="str">
            <v>平均年限法(一)</v>
          </cell>
          <cell r="T3108" t="str">
            <v>在用</v>
          </cell>
          <cell r="U3108" t="str">
            <v>在建工程转入</v>
          </cell>
          <cell r="V3108" t="str">
            <v>徐建红</v>
          </cell>
          <cell r="W3108" t="str">
            <v>2020.10.29</v>
          </cell>
          <cell r="X3108" t="str">
            <v>记--897</v>
          </cell>
          <cell r="Y3108" t="str">
            <v>450吨原药项目</v>
          </cell>
        </row>
        <row r="3108">
          <cell r="AA3108" t="str">
            <v>0326</v>
          </cell>
        </row>
        <row r="3109">
          <cell r="B3109" t="str">
            <v>032500135</v>
          </cell>
          <cell r="C3109" t="str">
            <v>搪玻璃卧式贮罐（半夹套）</v>
          </cell>
          <cell r="D3109" t="str">
            <v>3000L</v>
          </cell>
          <cell r="E3109">
            <v>29310.34</v>
          </cell>
          <cell r="F3109">
            <v>14655</v>
          </cell>
          <cell r="G3109">
            <v>14655.34</v>
          </cell>
          <cell r="H3109">
            <v>0</v>
          </cell>
          <cell r="I3109" t="str">
            <v>2020.10.29</v>
          </cell>
          <cell r="J3109" t="str">
            <v>96</v>
          </cell>
          <cell r="K3109" t="str">
            <v>苯磺隆装置（合成四车间）</v>
          </cell>
          <cell r="L3109" t="str">
            <v>肥东合成分厂</v>
          </cell>
          <cell r="M3109" t="str">
            <v>肥东合成四车间</v>
          </cell>
          <cell r="N3109" t="str">
            <v>江阴市化工设备厂</v>
          </cell>
          <cell r="O3109" t="str">
            <v>293.10</v>
          </cell>
          <cell r="P3109" t="str">
            <v>3,517.20</v>
          </cell>
          <cell r="Q3109" t="str">
            <v>1,172.41</v>
          </cell>
          <cell r="R3109" t="str">
            <v>50</v>
          </cell>
          <cell r="S3109" t="str">
            <v>平均年限法(一)</v>
          </cell>
          <cell r="T3109" t="str">
            <v>在用</v>
          </cell>
          <cell r="U3109" t="str">
            <v>在建工程转入</v>
          </cell>
          <cell r="V3109" t="str">
            <v>徐建红</v>
          </cell>
          <cell r="W3109" t="str">
            <v>2020.10.29</v>
          </cell>
          <cell r="X3109" t="str">
            <v>记--897</v>
          </cell>
          <cell r="Y3109" t="str">
            <v>450吨原药项目</v>
          </cell>
        </row>
        <row r="3109">
          <cell r="AA3109" t="str">
            <v>0325</v>
          </cell>
        </row>
        <row r="3110">
          <cell r="B3110" t="str">
            <v>032500136</v>
          </cell>
          <cell r="C3110" t="str">
            <v>搪玻璃卧式贮罐（半夹套）</v>
          </cell>
          <cell r="D3110" t="str">
            <v>3000L</v>
          </cell>
          <cell r="E3110">
            <v>29310.34</v>
          </cell>
          <cell r="F3110">
            <v>14655</v>
          </cell>
          <cell r="G3110">
            <v>14655.34</v>
          </cell>
          <cell r="H3110">
            <v>0</v>
          </cell>
          <cell r="I3110" t="str">
            <v>2020.10.29</v>
          </cell>
          <cell r="J3110" t="str">
            <v>96</v>
          </cell>
          <cell r="K3110" t="str">
            <v>苯磺隆装置（合成四车间）</v>
          </cell>
          <cell r="L3110" t="str">
            <v>肥东合成分厂</v>
          </cell>
          <cell r="M3110" t="str">
            <v>肥东合成四车间</v>
          </cell>
          <cell r="N3110" t="str">
            <v>江阴市化工设备厂</v>
          </cell>
          <cell r="O3110" t="str">
            <v>293.10</v>
          </cell>
          <cell r="P3110" t="str">
            <v>3,517.20</v>
          </cell>
          <cell r="Q3110" t="str">
            <v>1,172.41</v>
          </cell>
          <cell r="R3110" t="str">
            <v>50</v>
          </cell>
          <cell r="S3110" t="str">
            <v>平均年限法(一)</v>
          </cell>
          <cell r="T3110" t="str">
            <v>在用</v>
          </cell>
          <cell r="U3110" t="str">
            <v>在建工程转入</v>
          </cell>
          <cell r="V3110" t="str">
            <v>徐建红</v>
          </cell>
          <cell r="W3110" t="str">
            <v>2020.10.29</v>
          </cell>
          <cell r="X3110" t="str">
            <v>记--897</v>
          </cell>
          <cell r="Y3110" t="str">
            <v>450吨原药项目</v>
          </cell>
        </row>
        <row r="3110">
          <cell r="AA3110" t="str">
            <v>0325</v>
          </cell>
        </row>
        <row r="3111">
          <cell r="B3111" t="str">
            <v>032500137</v>
          </cell>
          <cell r="C3111" t="str">
            <v>搪玻璃卧式贮罐（半夹套）</v>
          </cell>
          <cell r="D3111" t="str">
            <v>3000L</v>
          </cell>
          <cell r="E3111">
            <v>29310.34</v>
          </cell>
          <cell r="F3111">
            <v>14655</v>
          </cell>
          <cell r="G3111">
            <v>14655.34</v>
          </cell>
          <cell r="H3111">
            <v>0</v>
          </cell>
          <cell r="I3111" t="str">
            <v>2020.10.29</v>
          </cell>
          <cell r="J3111" t="str">
            <v>96</v>
          </cell>
          <cell r="K3111" t="str">
            <v>苯磺隆装置（合成四车间）</v>
          </cell>
          <cell r="L3111" t="str">
            <v>肥东合成分厂</v>
          </cell>
          <cell r="M3111" t="str">
            <v>肥东合成四车间</v>
          </cell>
          <cell r="N3111" t="str">
            <v>江阴市化工设备厂</v>
          </cell>
          <cell r="O3111" t="str">
            <v>293.10</v>
          </cell>
          <cell r="P3111" t="str">
            <v>3,517.20</v>
          </cell>
          <cell r="Q3111" t="str">
            <v>1,172.41</v>
          </cell>
          <cell r="R3111" t="str">
            <v>50</v>
          </cell>
          <cell r="S3111" t="str">
            <v>平均年限法(一)</v>
          </cell>
          <cell r="T3111" t="str">
            <v>在用</v>
          </cell>
          <cell r="U3111" t="str">
            <v>在建工程转入</v>
          </cell>
          <cell r="V3111" t="str">
            <v>徐建红</v>
          </cell>
          <cell r="W3111" t="str">
            <v>2020.10.29</v>
          </cell>
          <cell r="X3111" t="str">
            <v>记--897</v>
          </cell>
          <cell r="Y3111" t="str">
            <v>450吨原药项目</v>
          </cell>
        </row>
        <row r="3111">
          <cell r="AA3111" t="str">
            <v>0325</v>
          </cell>
        </row>
        <row r="3112">
          <cell r="B3112" t="str">
            <v>032500138</v>
          </cell>
          <cell r="C3112" t="str">
            <v>搪玻璃立闭式贮罐</v>
          </cell>
          <cell r="D3112" t="str">
            <v>3000L</v>
          </cell>
          <cell r="E3112">
            <v>18103.45</v>
          </cell>
          <cell r="F3112">
            <v>9051.5</v>
          </cell>
          <cell r="G3112">
            <v>9051.95</v>
          </cell>
          <cell r="H3112">
            <v>0</v>
          </cell>
          <cell r="I3112" t="str">
            <v>2020.10.29</v>
          </cell>
          <cell r="J3112" t="str">
            <v>96</v>
          </cell>
          <cell r="K3112" t="str">
            <v>苯磺隆装置（合成四车间）</v>
          </cell>
          <cell r="L3112" t="str">
            <v>肥东合成分厂</v>
          </cell>
          <cell r="M3112" t="str">
            <v>肥东合成四车间</v>
          </cell>
          <cell r="N3112" t="str">
            <v>江阴市化工设备厂</v>
          </cell>
          <cell r="O3112" t="str">
            <v>181.03</v>
          </cell>
          <cell r="P3112" t="str">
            <v>2,172.36</v>
          </cell>
          <cell r="Q3112" t="str">
            <v>724.14</v>
          </cell>
          <cell r="R3112" t="str">
            <v>50</v>
          </cell>
          <cell r="S3112" t="str">
            <v>平均年限法(一)</v>
          </cell>
          <cell r="T3112" t="str">
            <v>在用</v>
          </cell>
          <cell r="U3112" t="str">
            <v>在建工程转入</v>
          </cell>
          <cell r="V3112" t="str">
            <v>徐建红</v>
          </cell>
          <cell r="W3112" t="str">
            <v>2020.10.29</v>
          </cell>
          <cell r="X3112" t="str">
            <v>记--897</v>
          </cell>
          <cell r="Y3112" t="str">
            <v>450吨原药项目</v>
          </cell>
        </row>
        <row r="3112">
          <cell r="AA3112" t="str">
            <v>0325</v>
          </cell>
        </row>
        <row r="3113">
          <cell r="B3113" t="str">
            <v>032500139</v>
          </cell>
          <cell r="C3113" t="str">
            <v>搪玻璃立闭式贮罐</v>
          </cell>
          <cell r="D3113" t="str">
            <v>3000L</v>
          </cell>
          <cell r="E3113">
            <v>18103.45</v>
          </cell>
          <cell r="F3113">
            <v>9051.5</v>
          </cell>
          <cell r="G3113">
            <v>9051.95</v>
          </cell>
          <cell r="H3113">
            <v>0</v>
          </cell>
          <cell r="I3113" t="str">
            <v>2020.10.29</v>
          </cell>
          <cell r="J3113" t="str">
            <v>96</v>
          </cell>
          <cell r="K3113" t="str">
            <v>苯磺隆装置（合成四车间）</v>
          </cell>
          <cell r="L3113" t="str">
            <v>肥东合成分厂</v>
          </cell>
          <cell r="M3113" t="str">
            <v>肥东合成四车间</v>
          </cell>
          <cell r="N3113" t="str">
            <v>江阴市化工设备厂</v>
          </cell>
          <cell r="O3113" t="str">
            <v>181.03</v>
          </cell>
          <cell r="P3113" t="str">
            <v>2,172.36</v>
          </cell>
          <cell r="Q3113" t="str">
            <v>724.14</v>
          </cell>
          <cell r="R3113" t="str">
            <v>50</v>
          </cell>
          <cell r="S3113" t="str">
            <v>平均年限法(一)</v>
          </cell>
          <cell r="T3113" t="str">
            <v>在用</v>
          </cell>
          <cell r="U3113" t="str">
            <v>在建工程转入</v>
          </cell>
          <cell r="V3113" t="str">
            <v>徐建红</v>
          </cell>
          <cell r="W3113" t="str">
            <v>2020.10.29</v>
          </cell>
          <cell r="X3113" t="str">
            <v>记--897</v>
          </cell>
          <cell r="Y3113" t="str">
            <v>450吨原药项目</v>
          </cell>
        </row>
        <row r="3113">
          <cell r="AA3113" t="str">
            <v>0325</v>
          </cell>
        </row>
        <row r="3114">
          <cell r="B3114" t="str">
            <v>032500140</v>
          </cell>
          <cell r="C3114" t="str">
            <v>搪玻璃立闭式贮罐</v>
          </cell>
          <cell r="D3114" t="str">
            <v>3000L</v>
          </cell>
          <cell r="E3114">
            <v>18103.45</v>
          </cell>
          <cell r="F3114">
            <v>9051.5</v>
          </cell>
          <cell r="G3114">
            <v>9051.95</v>
          </cell>
          <cell r="H3114">
            <v>0</v>
          </cell>
          <cell r="I3114" t="str">
            <v>2020.10.29</v>
          </cell>
          <cell r="J3114" t="str">
            <v>96</v>
          </cell>
          <cell r="K3114" t="str">
            <v>苯磺隆装置（合成四车间）</v>
          </cell>
          <cell r="L3114" t="str">
            <v>肥东合成分厂</v>
          </cell>
          <cell r="M3114" t="str">
            <v>肥东合成四车间</v>
          </cell>
          <cell r="N3114" t="str">
            <v>江阴市化工设备厂</v>
          </cell>
          <cell r="O3114" t="str">
            <v>181.03</v>
          </cell>
          <cell r="P3114" t="str">
            <v>2,172.36</v>
          </cell>
          <cell r="Q3114" t="str">
            <v>724.14</v>
          </cell>
          <cell r="R3114" t="str">
            <v>50</v>
          </cell>
          <cell r="S3114" t="str">
            <v>平均年限法(一)</v>
          </cell>
          <cell r="T3114" t="str">
            <v>在用</v>
          </cell>
          <cell r="U3114" t="str">
            <v>在建工程转入</v>
          </cell>
          <cell r="V3114" t="str">
            <v>徐建红</v>
          </cell>
          <cell r="W3114" t="str">
            <v>2020.10.29</v>
          </cell>
          <cell r="X3114" t="str">
            <v>记--897</v>
          </cell>
          <cell r="Y3114" t="str">
            <v>450吨原药项目</v>
          </cell>
        </row>
        <row r="3114">
          <cell r="AA3114" t="str">
            <v>0325</v>
          </cell>
        </row>
        <row r="3115">
          <cell r="B3115" t="str">
            <v>032500141</v>
          </cell>
          <cell r="C3115" t="str">
            <v>搪玻璃立闭式贮罐</v>
          </cell>
          <cell r="D3115" t="str">
            <v>3000L</v>
          </cell>
          <cell r="E3115">
            <v>18103.45</v>
          </cell>
          <cell r="F3115">
            <v>9051.5</v>
          </cell>
          <cell r="G3115">
            <v>9051.95</v>
          </cell>
          <cell r="H3115">
            <v>0</v>
          </cell>
          <cell r="I3115" t="str">
            <v>2020.10.29</v>
          </cell>
          <cell r="J3115" t="str">
            <v>96</v>
          </cell>
          <cell r="K3115" t="str">
            <v>苯磺隆装置（合成四车间）</v>
          </cell>
          <cell r="L3115" t="str">
            <v>肥东合成分厂</v>
          </cell>
          <cell r="M3115" t="str">
            <v>肥东合成四车间</v>
          </cell>
          <cell r="N3115" t="str">
            <v>江阴市化工设备厂</v>
          </cell>
          <cell r="O3115" t="str">
            <v>181.03</v>
          </cell>
          <cell r="P3115" t="str">
            <v>2,172.36</v>
          </cell>
          <cell r="Q3115" t="str">
            <v>724.14</v>
          </cell>
          <cell r="R3115" t="str">
            <v>50</v>
          </cell>
          <cell r="S3115" t="str">
            <v>平均年限法(一)</v>
          </cell>
          <cell r="T3115" t="str">
            <v>在用</v>
          </cell>
          <cell r="U3115" t="str">
            <v>在建工程转入</v>
          </cell>
          <cell r="V3115" t="str">
            <v>徐建红</v>
          </cell>
          <cell r="W3115" t="str">
            <v>2020.10.29</v>
          </cell>
          <cell r="X3115" t="str">
            <v>记--897</v>
          </cell>
          <cell r="Y3115" t="str">
            <v>450吨原药项目</v>
          </cell>
        </row>
        <row r="3115">
          <cell r="AA3115" t="str">
            <v>0325</v>
          </cell>
        </row>
        <row r="3116">
          <cell r="B3116" t="str">
            <v>032500142</v>
          </cell>
          <cell r="C3116" t="str">
            <v>搪玻璃立开式接受罐</v>
          </cell>
          <cell r="D3116" t="str">
            <v>500L</v>
          </cell>
          <cell r="E3116">
            <v>7551.72</v>
          </cell>
          <cell r="F3116">
            <v>3776</v>
          </cell>
          <cell r="G3116">
            <v>3775.72</v>
          </cell>
          <cell r="H3116">
            <v>0</v>
          </cell>
          <cell r="I3116" t="str">
            <v>2020.10.29</v>
          </cell>
          <cell r="J3116" t="str">
            <v>96</v>
          </cell>
          <cell r="K3116" t="str">
            <v>苯磺隆装置（合成四车间）</v>
          </cell>
          <cell r="L3116" t="str">
            <v>肥东合成分厂</v>
          </cell>
          <cell r="M3116" t="str">
            <v>肥东合成四车间</v>
          </cell>
          <cell r="N3116" t="str">
            <v>江阴市化工设备厂</v>
          </cell>
          <cell r="O3116" t="str">
            <v>75.52</v>
          </cell>
          <cell r="P3116" t="str">
            <v>906.24</v>
          </cell>
          <cell r="Q3116" t="str">
            <v>302.07</v>
          </cell>
          <cell r="R3116" t="str">
            <v>50</v>
          </cell>
          <cell r="S3116" t="str">
            <v>平均年限法(一)</v>
          </cell>
          <cell r="T3116" t="str">
            <v>在用</v>
          </cell>
          <cell r="U3116" t="str">
            <v>在建工程转入</v>
          </cell>
          <cell r="V3116" t="str">
            <v>徐建红</v>
          </cell>
          <cell r="W3116" t="str">
            <v>2020.10.29</v>
          </cell>
          <cell r="X3116" t="str">
            <v>记--897</v>
          </cell>
          <cell r="Y3116" t="str">
            <v>450吨原药项目</v>
          </cell>
        </row>
        <row r="3116">
          <cell r="AA3116" t="str">
            <v>0325</v>
          </cell>
        </row>
        <row r="3117">
          <cell r="B3117" t="str">
            <v>032500143</v>
          </cell>
          <cell r="C3117" t="str">
            <v>搪玻璃立开式接受罐</v>
          </cell>
          <cell r="D3117" t="str">
            <v>500L</v>
          </cell>
          <cell r="E3117">
            <v>7551.72</v>
          </cell>
          <cell r="F3117">
            <v>3776</v>
          </cell>
          <cell r="G3117">
            <v>3775.72</v>
          </cell>
          <cell r="H3117">
            <v>0</v>
          </cell>
          <cell r="I3117" t="str">
            <v>2020.10.29</v>
          </cell>
          <cell r="J3117" t="str">
            <v>96</v>
          </cell>
          <cell r="K3117" t="str">
            <v>苯磺隆装置（合成四车间）</v>
          </cell>
          <cell r="L3117" t="str">
            <v>肥东合成分厂</v>
          </cell>
          <cell r="M3117" t="str">
            <v>肥东合成四车间</v>
          </cell>
          <cell r="N3117" t="str">
            <v>江阴市化工设备厂</v>
          </cell>
          <cell r="O3117" t="str">
            <v>75.52</v>
          </cell>
          <cell r="P3117" t="str">
            <v>906.24</v>
          </cell>
          <cell r="Q3117" t="str">
            <v>302.07</v>
          </cell>
          <cell r="R3117" t="str">
            <v>50</v>
          </cell>
          <cell r="S3117" t="str">
            <v>平均年限法(一)</v>
          </cell>
          <cell r="T3117" t="str">
            <v>在用</v>
          </cell>
          <cell r="U3117" t="str">
            <v>在建工程转入</v>
          </cell>
          <cell r="V3117" t="str">
            <v>徐建红</v>
          </cell>
          <cell r="W3117" t="str">
            <v>2020.10.29</v>
          </cell>
          <cell r="X3117" t="str">
            <v>记--897</v>
          </cell>
          <cell r="Y3117" t="str">
            <v>450吨原药项目</v>
          </cell>
        </row>
        <row r="3117">
          <cell r="AA3117" t="str">
            <v>0325</v>
          </cell>
        </row>
        <row r="3118">
          <cell r="B3118" t="str">
            <v>032500144</v>
          </cell>
          <cell r="C3118" t="str">
            <v>搪玻璃立开式接受罐</v>
          </cell>
          <cell r="D3118" t="str">
            <v>500L</v>
          </cell>
          <cell r="E3118">
            <v>7551.72</v>
          </cell>
          <cell r="F3118">
            <v>3776</v>
          </cell>
          <cell r="G3118">
            <v>3775.72</v>
          </cell>
          <cell r="H3118">
            <v>0</v>
          </cell>
          <cell r="I3118" t="str">
            <v>2020.10.29</v>
          </cell>
          <cell r="J3118" t="str">
            <v>96</v>
          </cell>
          <cell r="K3118" t="str">
            <v>苯磺隆装置（合成四车间）</v>
          </cell>
          <cell r="L3118" t="str">
            <v>肥东合成分厂</v>
          </cell>
          <cell r="M3118" t="str">
            <v>肥东合成四车间</v>
          </cell>
          <cell r="N3118" t="str">
            <v>江阴市化工设备厂</v>
          </cell>
          <cell r="O3118" t="str">
            <v>75.52</v>
          </cell>
          <cell r="P3118" t="str">
            <v>906.24</v>
          </cell>
          <cell r="Q3118" t="str">
            <v>302.07</v>
          </cell>
          <cell r="R3118" t="str">
            <v>50</v>
          </cell>
          <cell r="S3118" t="str">
            <v>平均年限法(一)</v>
          </cell>
          <cell r="T3118" t="str">
            <v>在用</v>
          </cell>
          <cell r="U3118" t="str">
            <v>在建工程转入</v>
          </cell>
          <cell r="V3118" t="str">
            <v>徐建红</v>
          </cell>
          <cell r="W3118" t="str">
            <v>2020.10.29</v>
          </cell>
          <cell r="X3118" t="str">
            <v>记--897</v>
          </cell>
          <cell r="Y3118" t="str">
            <v>450吨原药项目</v>
          </cell>
        </row>
        <row r="3118">
          <cell r="AA3118" t="str">
            <v>0325</v>
          </cell>
        </row>
        <row r="3119">
          <cell r="B3119" t="str">
            <v>032500145</v>
          </cell>
          <cell r="C3119" t="str">
            <v>搪玻璃立开式接受罐</v>
          </cell>
          <cell r="D3119" t="str">
            <v>500L</v>
          </cell>
          <cell r="E3119">
            <v>7551.72</v>
          </cell>
          <cell r="F3119">
            <v>3776</v>
          </cell>
          <cell r="G3119">
            <v>3775.72</v>
          </cell>
          <cell r="H3119">
            <v>0</v>
          </cell>
          <cell r="I3119" t="str">
            <v>2020.10.29</v>
          </cell>
          <cell r="J3119" t="str">
            <v>96</v>
          </cell>
          <cell r="K3119" t="str">
            <v>苯磺隆装置（合成四车间）</v>
          </cell>
          <cell r="L3119" t="str">
            <v>肥东合成分厂</v>
          </cell>
          <cell r="M3119" t="str">
            <v>肥东合成四车间</v>
          </cell>
          <cell r="N3119" t="str">
            <v>江阴市化工设备厂</v>
          </cell>
          <cell r="O3119" t="str">
            <v>75.52</v>
          </cell>
          <cell r="P3119" t="str">
            <v>906.24</v>
          </cell>
          <cell r="Q3119" t="str">
            <v>302.07</v>
          </cell>
          <cell r="R3119" t="str">
            <v>50</v>
          </cell>
          <cell r="S3119" t="str">
            <v>平均年限法(一)</v>
          </cell>
          <cell r="T3119" t="str">
            <v>在用</v>
          </cell>
          <cell r="U3119" t="str">
            <v>在建工程转入</v>
          </cell>
          <cell r="V3119" t="str">
            <v>徐建红</v>
          </cell>
          <cell r="W3119" t="str">
            <v>2020.10.29</v>
          </cell>
          <cell r="X3119" t="str">
            <v>记--897</v>
          </cell>
          <cell r="Y3119" t="str">
            <v>450吨原药项目</v>
          </cell>
        </row>
        <row r="3119">
          <cell r="AA3119" t="str">
            <v>0325</v>
          </cell>
        </row>
        <row r="3120">
          <cell r="B3120" t="str">
            <v>032500146</v>
          </cell>
          <cell r="C3120" t="str">
            <v>搪玻璃立开式接受罐</v>
          </cell>
          <cell r="D3120" t="str">
            <v>500L</v>
          </cell>
          <cell r="E3120">
            <v>7551.72</v>
          </cell>
          <cell r="F3120">
            <v>3776</v>
          </cell>
          <cell r="G3120">
            <v>3775.72</v>
          </cell>
          <cell r="H3120">
            <v>0</v>
          </cell>
          <cell r="I3120" t="str">
            <v>2020.10.29</v>
          </cell>
          <cell r="J3120" t="str">
            <v>96</v>
          </cell>
          <cell r="K3120" t="str">
            <v>苯磺隆装置（合成四车间）</v>
          </cell>
          <cell r="L3120" t="str">
            <v>肥东合成分厂</v>
          </cell>
          <cell r="M3120" t="str">
            <v>肥东合成四车间</v>
          </cell>
          <cell r="N3120" t="str">
            <v>江阴市化工设备厂</v>
          </cell>
          <cell r="O3120" t="str">
            <v>75.52</v>
          </cell>
          <cell r="P3120" t="str">
            <v>906.24</v>
          </cell>
          <cell r="Q3120" t="str">
            <v>302.07</v>
          </cell>
          <cell r="R3120" t="str">
            <v>50</v>
          </cell>
          <cell r="S3120" t="str">
            <v>平均年限法(一)</v>
          </cell>
          <cell r="T3120" t="str">
            <v>在用</v>
          </cell>
          <cell r="U3120" t="str">
            <v>在建工程转入</v>
          </cell>
          <cell r="V3120" t="str">
            <v>徐建红</v>
          </cell>
          <cell r="W3120" t="str">
            <v>2020.10.29</v>
          </cell>
          <cell r="X3120" t="str">
            <v>记--897</v>
          </cell>
          <cell r="Y3120" t="str">
            <v>450吨原药项目</v>
          </cell>
        </row>
        <row r="3120">
          <cell r="AA3120" t="str">
            <v>0325</v>
          </cell>
        </row>
        <row r="3121">
          <cell r="B3121" t="str">
            <v>032600064</v>
          </cell>
          <cell r="C3121" t="str">
            <v>搪玻璃卧式接受罐</v>
          </cell>
          <cell r="D3121" t="str">
            <v>2000L</v>
          </cell>
          <cell r="E3121">
            <v>14827.59</v>
          </cell>
          <cell r="F3121">
            <v>7414</v>
          </cell>
          <cell r="G3121">
            <v>7413.59</v>
          </cell>
          <cell r="H3121">
            <v>0</v>
          </cell>
          <cell r="I3121" t="str">
            <v>2020.10.29</v>
          </cell>
          <cell r="J3121" t="str">
            <v>96</v>
          </cell>
          <cell r="K3121" t="str">
            <v>精噁唑装置（合成三车间）</v>
          </cell>
          <cell r="L3121" t="str">
            <v>肥东合成分厂</v>
          </cell>
          <cell r="M3121" t="str">
            <v>肥东合成三车间</v>
          </cell>
          <cell r="N3121" t="str">
            <v>江阴市化工设备厂</v>
          </cell>
          <cell r="O3121" t="str">
            <v>148.28</v>
          </cell>
          <cell r="P3121" t="str">
            <v>1,779.36</v>
          </cell>
          <cell r="Q3121" t="str">
            <v>593.10</v>
          </cell>
          <cell r="R3121" t="str">
            <v>50</v>
          </cell>
          <cell r="S3121" t="str">
            <v>平均年限法(一)</v>
          </cell>
          <cell r="T3121" t="str">
            <v>在用</v>
          </cell>
          <cell r="U3121" t="str">
            <v>在建工程转入</v>
          </cell>
          <cell r="V3121" t="str">
            <v>徐建红</v>
          </cell>
          <cell r="W3121" t="str">
            <v>2020.10.29</v>
          </cell>
          <cell r="X3121" t="str">
            <v>记--897</v>
          </cell>
          <cell r="Y3121" t="str">
            <v>450吨原药项目</v>
          </cell>
        </row>
        <row r="3121">
          <cell r="AA3121" t="str">
            <v>0326</v>
          </cell>
        </row>
        <row r="3122">
          <cell r="B3122" t="str">
            <v>032600065</v>
          </cell>
          <cell r="C3122" t="str">
            <v>搪玻璃卧式接受罐</v>
          </cell>
          <cell r="D3122" t="str">
            <v>2000L</v>
          </cell>
          <cell r="E3122">
            <v>14827.59</v>
          </cell>
          <cell r="F3122">
            <v>7414</v>
          </cell>
          <cell r="G3122">
            <v>7413.59</v>
          </cell>
          <cell r="H3122">
            <v>0</v>
          </cell>
          <cell r="I3122" t="str">
            <v>2020.10.29</v>
          </cell>
          <cell r="J3122" t="str">
            <v>96</v>
          </cell>
          <cell r="K3122" t="str">
            <v>精噁唑装置（合成三车间）</v>
          </cell>
          <cell r="L3122" t="str">
            <v>肥东合成分厂</v>
          </cell>
          <cell r="M3122" t="str">
            <v>肥东合成三车间</v>
          </cell>
          <cell r="N3122" t="str">
            <v>江阴市化工设备厂</v>
          </cell>
          <cell r="O3122" t="str">
            <v>148.28</v>
          </cell>
          <cell r="P3122" t="str">
            <v>1,779.36</v>
          </cell>
          <cell r="Q3122" t="str">
            <v>593.10</v>
          </cell>
          <cell r="R3122" t="str">
            <v>50</v>
          </cell>
          <cell r="S3122" t="str">
            <v>平均年限法(一)</v>
          </cell>
          <cell r="T3122" t="str">
            <v>在用</v>
          </cell>
          <cell r="U3122" t="str">
            <v>在建工程转入</v>
          </cell>
          <cell r="V3122" t="str">
            <v>徐建红</v>
          </cell>
          <cell r="W3122" t="str">
            <v>2020.10.29</v>
          </cell>
          <cell r="X3122" t="str">
            <v>记--897</v>
          </cell>
          <cell r="Y3122" t="str">
            <v>450吨原药项目</v>
          </cell>
        </row>
        <row r="3122">
          <cell r="AA3122" t="str">
            <v>0326</v>
          </cell>
        </row>
        <row r="3123">
          <cell r="B3123" t="str">
            <v>032600066</v>
          </cell>
          <cell r="C3123" t="str">
            <v>搪玻璃卧式接受罐</v>
          </cell>
          <cell r="D3123" t="str">
            <v>2000L</v>
          </cell>
          <cell r="E3123">
            <v>14827.59</v>
          </cell>
          <cell r="F3123">
            <v>7414</v>
          </cell>
          <cell r="G3123">
            <v>7413.59</v>
          </cell>
          <cell r="H3123">
            <v>0</v>
          </cell>
          <cell r="I3123" t="str">
            <v>2020.10.29</v>
          </cell>
          <cell r="J3123" t="str">
            <v>96</v>
          </cell>
          <cell r="K3123" t="str">
            <v>精噁唑装置（合成三车间）</v>
          </cell>
          <cell r="L3123" t="str">
            <v>肥东合成分厂</v>
          </cell>
          <cell r="M3123" t="str">
            <v>肥东合成三车间</v>
          </cell>
          <cell r="N3123" t="str">
            <v>江阴市化工设备厂</v>
          </cell>
          <cell r="O3123" t="str">
            <v>148.28</v>
          </cell>
          <cell r="P3123" t="str">
            <v>1,779.36</v>
          </cell>
          <cell r="Q3123" t="str">
            <v>593.10</v>
          </cell>
          <cell r="R3123" t="str">
            <v>50</v>
          </cell>
          <cell r="S3123" t="str">
            <v>平均年限法(一)</v>
          </cell>
          <cell r="T3123" t="str">
            <v>在用</v>
          </cell>
          <cell r="U3123" t="str">
            <v>在建工程转入</v>
          </cell>
          <cell r="V3123" t="str">
            <v>徐建红</v>
          </cell>
          <cell r="W3123" t="str">
            <v>2020.10.29</v>
          </cell>
          <cell r="X3123" t="str">
            <v>记--897</v>
          </cell>
          <cell r="Y3123" t="str">
            <v>450吨原药项目</v>
          </cell>
        </row>
        <row r="3123">
          <cell r="AA3123" t="str">
            <v>0326</v>
          </cell>
        </row>
        <row r="3124">
          <cell r="B3124" t="str">
            <v>032600067</v>
          </cell>
          <cell r="C3124" t="str">
            <v>搪玻璃卧式接受罐</v>
          </cell>
          <cell r="D3124" t="str">
            <v>2000L</v>
          </cell>
          <cell r="E3124">
            <v>14827.59</v>
          </cell>
          <cell r="F3124">
            <v>7414</v>
          </cell>
          <cell r="G3124">
            <v>7413.59</v>
          </cell>
          <cell r="H3124">
            <v>0</v>
          </cell>
          <cell r="I3124" t="str">
            <v>2020.10.29</v>
          </cell>
          <cell r="J3124" t="str">
            <v>96</v>
          </cell>
          <cell r="K3124" t="str">
            <v>精噁唑装置（合成三车间）</v>
          </cell>
          <cell r="L3124" t="str">
            <v>肥东合成分厂</v>
          </cell>
          <cell r="M3124" t="str">
            <v>肥东合成三车间</v>
          </cell>
          <cell r="N3124" t="str">
            <v>江阴市化工设备厂</v>
          </cell>
          <cell r="O3124" t="str">
            <v>148.28</v>
          </cell>
          <cell r="P3124" t="str">
            <v>1,779.36</v>
          </cell>
          <cell r="Q3124" t="str">
            <v>593.10</v>
          </cell>
          <cell r="R3124" t="str">
            <v>50</v>
          </cell>
          <cell r="S3124" t="str">
            <v>平均年限法(一)</v>
          </cell>
          <cell r="T3124" t="str">
            <v>在用</v>
          </cell>
          <cell r="U3124" t="str">
            <v>在建工程转入</v>
          </cell>
          <cell r="V3124" t="str">
            <v>徐建红</v>
          </cell>
          <cell r="W3124" t="str">
            <v>2020.10.29</v>
          </cell>
          <cell r="X3124" t="str">
            <v>记--897</v>
          </cell>
          <cell r="Y3124" t="str">
            <v>450吨原药项目</v>
          </cell>
        </row>
        <row r="3124">
          <cell r="AA3124" t="str">
            <v>0326</v>
          </cell>
        </row>
        <row r="3125">
          <cell r="B3125" t="str">
            <v>032600068</v>
          </cell>
          <cell r="C3125" t="str">
            <v>搪玻璃立闭式接受罐</v>
          </cell>
          <cell r="D3125" t="str">
            <v>5000L</v>
          </cell>
          <cell r="E3125">
            <v>28275.86</v>
          </cell>
          <cell r="F3125">
            <v>14138</v>
          </cell>
          <cell r="G3125">
            <v>14137.86</v>
          </cell>
          <cell r="H3125">
            <v>0</v>
          </cell>
          <cell r="I3125" t="str">
            <v>2020.10.29</v>
          </cell>
          <cell r="J3125" t="str">
            <v>96</v>
          </cell>
          <cell r="K3125" t="str">
            <v>精噁唑装置（合成三车间）</v>
          </cell>
          <cell r="L3125" t="str">
            <v>肥东合成分厂</v>
          </cell>
          <cell r="M3125" t="str">
            <v>肥东合成三车间</v>
          </cell>
          <cell r="N3125" t="str">
            <v>江阴市化工设备厂</v>
          </cell>
          <cell r="O3125" t="str">
            <v>282.76</v>
          </cell>
          <cell r="P3125" t="str">
            <v>3,393.12</v>
          </cell>
          <cell r="Q3125" t="str">
            <v>1,131.03</v>
          </cell>
          <cell r="R3125" t="str">
            <v>50</v>
          </cell>
          <cell r="S3125" t="str">
            <v>平均年限法(一)</v>
          </cell>
          <cell r="T3125" t="str">
            <v>在用</v>
          </cell>
          <cell r="U3125" t="str">
            <v>在建工程转入</v>
          </cell>
          <cell r="V3125" t="str">
            <v>徐建红</v>
          </cell>
          <cell r="W3125" t="str">
            <v>2020.10.29</v>
          </cell>
          <cell r="X3125" t="str">
            <v>记--897</v>
          </cell>
          <cell r="Y3125" t="str">
            <v>450吨原药项目</v>
          </cell>
        </row>
        <row r="3125">
          <cell r="AA3125" t="str">
            <v>0326</v>
          </cell>
        </row>
        <row r="3126">
          <cell r="B3126" t="str">
            <v>032600069</v>
          </cell>
          <cell r="C3126" t="str">
            <v>圆块孔式石墨冷凝器</v>
          </cell>
          <cell r="D3126" t="str">
            <v>YKC40-10㎡</v>
          </cell>
          <cell r="E3126">
            <v>11206.9</v>
          </cell>
          <cell r="F3126">
            <v>5603.5</v>
          </cell>
          <cell r="G3126">
            <v>5603.4</v>
          </cell>
          <cell r="H3126">
            <v>0</v>
          </cell>
          <cell r="I3126" t="str">
            <v>2020.10.29</v>
          </cell>
          <cell r="J3126" t="str">
            <v>96</v>
          </cell>
          <cell r="K3126" t="str">
            <v>精噁唑装置（合成三车间）</v>
          </cell>
          <cell r="L3126" t="str">
            <v>肥东合成分厂</v>
          </cell>
          <cell r="M3126" t="str">
            <v>肥东合成三车间</v>
          </cell>
          <cell r="N3126" t="str">
            <v>东台市西达石墨设备有限公司</v>
          </cell>
          <cell r="O3126" t="str">
            <v>112.07</v>
          </cell>
          <cell r="P3126" t="str">
            <v>1,344.84</v>
          </cell>
          <cell r="Q3126" t="str">
            <v>448.28</v>
          </cell>
          <cell r="R3126" t="str">
            <v>50</v>
          </cell>
          <cell r="S3126" t="str">
            <v>平均年限法(一)</v>
          </cell>
          <cell r="T3126" t="str">
            <v>在用</v>
          </cell>
          <cell r="U3126" t="str">
            <v>在建工程转入</v>
          </cell>
          <cell r="V3126" t="str">
            <v>徐建红</v>
          </cell>
          <cell r="W3126" t="str">
            <v>2020.10.29</v>
          </cell>
          <cell r="X3126" t="str">
            <v>记--897</v>
          </cell>
          <cell r="Y3126" t="str">
            <v>450吨原药项目</v>
          </cell>
        </row>
        <row r="3126">
          <cell r="AA3126" t="str">
            <v>0326</v>
          </cell>
        </row>
        <row r="3127">
          <cell r="B3127" t="str">
            <v>032600070</v>
          </cell>
          <cell r="C3127" t="str">
            <v>卧式离心泵</v>
          </cell>
          <cell r="D3127" t="str">
            <v>IHF65-50-160，YB2/5.5KW</v>
          </cell>
          <cell r="E3127">
            <v>4534.48</v>
          </cell>
          <cell r="F3127">
            <v>2267</v>
          </cell>
          <cell r="G3127">
            <v>2267.48</v>
          </cell>
          <cell r="H3127">
            <v>0</v>
          </cell>
          <cell r="I3127" t="str">
            <v>2020.10.29</v>
          </cell>
          <cell r="J3127" t="str">
            <v>96</v>
          </cell>
          <cell r="K3127" t="str">
            <v>精噁唑装置（合成三车间）</v>
          </cell>
          <cell r="L3127" t="str">
            <v>肥东合成分厂</v>
          </cell>
          <cell r="M3127" t="str">
            <v>肥东合成三车间</v>
          </cell>
          <cell r="N3127" t="str">
            <v>合肥四联泵业有限公司</v>
          </cell>
          <cell r="O3127" t="str">
            <v>45.34</v>
          </cell>
          <cell r="P3127" t="str">
            <v>544.08</v>
          </cell>
          <cell r="Q3127" t="str">
            <v>181.38</v>
          </cell>
          <cell r="R3127" t="str">
            <v>50</v>
          </cell>
          <cell r="S3127" t="str">
            <v>平均年限法(一)</v>
          </cell>
          <cell r="T3127" t="str">
            <v>在用</v>
          </cell>
          <cell r="U3127" t="str">
            <v>在建工程转入</v>
          </cell>
          <cell r="V3127" t="str">
            <v>徐建红</v>
          </cell>
          <cell r="W3127" t="str">
            <v>2020.10.29</v>
          </cell>
          <cell r="X3127" t="str">
            <v>记--897</v>
          </cell>
          <cell r="Y3127" t="str">
            <v>450吨原药项目</v>
          </cell>
        </row>
        <row r="3127">
          <cell r="AA3127" t="str">
            <v>0326</v>
          </cell>
        </row>
        <row r="3128">
          <cell r="B3128" t="str">
            <v>032600071</v>
          </cell>
          <cell r="C3128" t="str">
            <v>卧式离心泵</v>
          </cell>
          <cell r="D3128" t="str">
            <v>IHF65-50-160，YB2/5.5KW</v>
          </cell>
          <cell r="E3128">
            <v>4534.48</v>
          </cell>
          <cell r="F3128">
            <v>2267</v>
          </cell>
          <cell r="G3128">
            <v>2267.48</v>
          </cell>
          <cell r="H3128">
            <v>0</v>
          </cell>
          <cell r="I3128" t="str">
            <v>2020.10.29</v>
          </cell>
          <cell r="J3128" t="str">
            <v>96</v>
          </cell>
          <cell r="K3128" t="str">
            <v>精噁唑装置（合成三车间）</v>
          </cell>
          <cell r="L3128" t="str">
            <v>肥东合成分厂</v>
          </cell>
          <cell r="M3128" t="str">
            <v>肥东合成三车间</v>
          </cell>
          <cell r="N3128" t="str">
            <v>合肥四联泵业有限公司</v>
          </cell>
          <cell r="O3128" t="str">
            <v>45.34</v>
          </cell>
          <cell r="P3128" t="str">
            <v>544.08</v>
          </cell>
          <cell r="Q3128" t="str">
            <v>181.38</v>
          </cell>
          <cell r="R3128" t="str">
            <v>50</v>
          </cell>
          <cell r="S3128" t="str">
            <v>平均年限法(一)</v>
          </cell>
          <cell r="T3128" t="str">
            <v>在用</v>
          </cell>
          <cell r="U3128" t="str">
            <v>在建工程转入</v>
          </cell>
          <cell r="V3128" t="str">
            <v>徐建红</v>
          </cell>
          <cell r="W3128" t="str">
            <v>2020.10.29</v>
          </cell>
          <cell r="X3128" t="str">
            <v>记--897</v>
          </cell>
          <cell r="Y3128" t="str">
            <v>450吨原药项目</v>
          </cell>
        </row>
        <row r="3128">
          <cell r="AA3128" t="str">
            <v>0326</v>
          </cell>
        </row>
        <row r="3129">
          <cell r="B3129" t="str">
            <v>032600072</v>
          </cell>
          <cell r="C3129" t="str">
            <v>卧式离心泵</v>
          </cell>
          <cell r="D3129" t="str">
            <v>IHF65-50-160，YB2/5.5KW</v>
          </cell>
          <cell r="E3129">
            <v>4534.48</v>
          </cell>
          <cell r="F3129">
            <v>2267</v>
          </cell>
          <cell r="G3129">
            <v>2267.48</v>
          </cell>
          <cell r="H3129">
            <v>0</v>
          </cell>
          <cell r="I3129" t="str">
            <v>2020.10.29</v>
          </cell>
          <cell r="J3129" t="str">
            <v>96</v>
          </cell>
          <cell r="K3129" t="str">
            <v>精噁唑装置（合成三车间）</v>
          </cell>
          <cell r="L3129" t="str">
            <v>肥东合成分厂</v>
          </cell>
          <cell r="M3129" t="str">
            <v>肥东合成三车间</v>
          </cell>
          <cell r="N3129" t="str">
            <v>合肥四联泵业有限公司</v>
          </cell>
          <cell r="O3129" t="str">
            <v>45.34</v>
          </cell>
          <cell r="P3129" t="str">
            <v>544.08</v>
          </cell>
          <cell r="Q3129" t="str">
            <v>181.38</v>
          </cell>
          <cell r="R3129" t="str">
            <v>50</v>
          </cell>
          <cell r="S3129" t="str">
            <v>平均年限法(一)</v>
          </cell>
          <cell r="T3129" t="str">
            <v>在用</v>
          </cell>
          <cell r="U3129" t="str">
            <v>在建工程转入</v>
          </cell>
          <cell r="V3129" t="str">
            <v>徐建红</v>
          </cell>
          <cell r="W3129" t="str">
            <v>2020.10.29</v>
          </cell>
          <cell r="X3129" t="str">
            <v>记--897</v>
          </cell>
          <cell r="Y3129" t="str">
            <v>450吨原药项目</v>
          </cell>
        </row>
        <row r="3129">
          <cell r="AA3129" t="str">
            <v>0326</v>
          </cell>
        </row>
        <row r="3130">
          <cell r="B3130" t="str">
            <v>032500147</v>
          </cell>
          <cell r="C3130" t="str">
            <v>卧式离心泵</v>
          </cell>
          <cell r="D3130" t="str">
            <v>IHF65-50-160，YB2/5.5KW</v>
          </cell>
          <cell r="E3130">
            <v>4534.48</v>
          </cell>
          <cell r="F3130">
            <v>2267</v>
          </cell>
          <cell r="G3130">
            <v>2267.48</v>
          </cell>
          <cell r="H3130">
            <v>0</v>
          </cell>
          <cell r="I3130" t="str">
            <v>2020.10.29</v>
          </cell>
          <cell r="J3130" t="str">
            <v>96</v>
          </cell>
          <cell r="K3130" t="str">
            <v>苯磺隆装置（合成四车间）</v>
          </cell>
          <cell r="L3130" t="str">
            <v>肥东合成分厂</v>
          </cell>
          <cell r="M3130" t="str">
            <v>肥东合成四车间</v>
          </cell>
          <cell r="N3130" t="str">
            <v>合肥四联泵业有限公司</v>
          </cell>
          <cell r="O3130" t="str">
            <v>45.34</v>
          </cell>
          <cell r="P3130" t="str">
            <v>544.08</v>
          </cell>
          <cell r="Q3130" t="str">
            <v>181.38</v>
          </cell>
          <cell r="R3130" t="str">
            <v>50</v>
          </cell>
          <cell r="S3130" t="str">
            <v>平均年限法(一)</v>
          </cell>
          <cell r="T3130" t="str">
            <v>在用</v>
          </cell>
          <cell r="U3130" t="str">
            <v>在建工程转入</v>
          </cell>
          <cell r="V3130" t="str">
            <v>徐建红</v>
          </cell>
          <cell r="W3130" t="str">
            <v>2020.10.29</v>
          </cell>
          <cell r="X3130" t="str">
            <v>记--897</v>
          </cell>
          <cell r="Y3130" t="str">
            <v>450吨原药项目</v>
          </cell>
        </row>
        <row r="3130">
          <cell r="AA3130" t="str">
            <v>0325</v>
          </cell>
        </row>
        <row r="3131">
          <cell r="B3131" t="str">
            <v>032500148</v>
          </cell>
          <cell r="C3131" t="str">
            <v>卧式离心泵</v>
          </cell>
          <cell r="D3131" t="str">
            <v>IHF65-50-160，YB2/5.5KW</v>
          </cell>
          <cell r="E3131">
            <v>4534.48</v>
          </cell>
          <cell r="F3131">
            <v>2267</v>
          </cell>
          <cell r="G3131">
            <v>2267.48</v>
          </cell>
          <cell r="H3131">
            <v>0</v>
          </cell>
          <cell r="I3131" t="str">
            <v>2020.10.29</v>
          </cell>
          <cell r="J3131" t="str">
            <v>96</v>
          </cell>
          <cell r="K3131" t="str">
            <v>苯磺隆装置（合成四车间）</v>
          </cell>
          <cell r="L3131" t="str">
            <v>肥东合成分厂</v>
          </cell>
          <cell r="M3131" t="str">
            <v>肥东合成四车间</v>
          </cell>
          <cell r="N3131" t="str">
            <v>合肥四联泵业有限公司</v>
          </cell>
          <cell r="O3131" t="str">
            <v>45.34</v>
          </cell>
          <cell r="P3131" t="str">
            <v>544.08</v>
          </cell>
          <cell r="Q3131" t="str">
            <v>181.38</v>
          </cell>
          <cell r="R3131" t="str">
            <v>50</v>
          </cell>
          <cell r="S3131" t="str">
            <v>平均年限法(一)</v>
          </cell>
          <cell r="T3131" t="str">
            <v>在用</v>
          </cell>
          <cell r="U3131" t="str">
            <v>在建工程转入</v>
          </cell>
          <cell r="V3131" t="str">
            <v>徐建红</v>
          </cell>
          <cell r="W3131" t="str">
            <v>2020.10.29</v>
          </cell>
          <cell r="X3131" t="str">
            <v>记--897</v>
          </cell>
          <cell r="Y3131" t="str">
            <v>450吨原药项目</v>
          </cell>
        </row>
        <row r="3131">
          <cell r="AA3131" t="str">
            <v>0325</v>
          </cell>
        </row>
        <row r="3132">
          <cell r="B3132" t="str">
            <v>032500149</v>
          </cell>
          <cell r="C3132" t="str">
            <v>卧式离心泵</v>
          </cell>
          <cell r="D3132" t="str">
            <v>IHF65-50-160，YB2/5.5KW</v>
          </cell>
          <cell r="E3132">
            <v>4534.48</v>
          </cell>
          <cell r="F3132">
            <v>2267</v>
          </cell>
          <cell r="G3132">
            <v>2267.48</v>
          </cell>
          <cell r="H3132">
            <v>0</v>
          </cell>
          <cell r="I3132" t="str">
            <v>2020.10.29</v>
          </cell>
          <cell r="J3132" t="str">
            <v>96</v>
          </cell>
          <cell r="K3132" t="str">
            <v>苯磺隆装置（合成四车间）</v>
          </cell>
          <cell r="L3132" t="str">
            <v>肥东合成分厂</v>
          </cell>
          <cell r="M3132" t="str">
            <v>肥东合成四车间</v>
          </cell>
          <cell r="N3132" t="str">
            <v>合肥四联泵业有限公司</v>
          </cell>
          <cell r="O3132" t="str">
            <v>45.34</v>
          </cell>
          <cell r="P3132" t="str">
            <v>544.08</v>
          </cell>
          <cell r="Q3132" t="str">
            <v>181.38</v>
          </cell>
          <cell r="R3132" t="str">
            <v>50</v>
          </cell>
          <cell r="S3132" t="str">
            <v>平均年限法(一)</v>
          </cell>
          <cell r="T3132" t="str">
            <v>在用</v>
          </cell>
          <cell r="U3132" t="str">
            <v>在建工程转入</v>
          </cell>
          <cell r="V3132" t="str">
            <v>徐建红</v>
          </cell>
          <cell r="W3132" t="str">
            <v>2020.10.29</v>
          </cell>
          <cell r="X3132" t="str">
            <v>记--897</v>
          </cell>
          <cell r="Y3132" t="str">
            <v>450吨原药项目</v>
          </cell>
        </row>
        <row r="3132">
          <cell r="AA3132" t="str">
            <v>0325</v>
          </cell>
        </row>
        <row r="3133">
          <cell r="B3133" t="str">
            <v>032500150</v>
          </cell>
          <cell r="C3133" t="str">
            <v>卧式离心泵</v>
          </cell>
          <cell r="D3133" t="str">
            <v>IHF65-50-160，YB2/5.5KW</v>
          </cell>
          <cell r="E3133">
            <v>4534.48</v>
          </cell>
          <cell r="F3133">
            <v>2267</v>
          </cell>
          <cell r="G3133">
            <v>2267.48</v>
          </cell>
          <cell r="H3133">
            <v>0</v>
          </cell>
          <cell r="I3133" t="str">
            <v>2020.10.29</v>
          </cell>
          <cell r="J3133" t="str">
            <v>96</v>
          </cell>
          <cell r="K3133" t="str">
            <v>苯磺隆装置（合成四车间）</v>
          </cell>
          <cell r="L3133" t="str">
            <v>肥东合成分厂</v>
          </cell>
          <cell r="M3133" t="str">
            <v>肥东合成四车间</v>
          </cell>
          <cell r="N3133" t="str">
            <v>合肥四联泵业有限公司</v>
          </cell>
          <cell r="O3133" t="str">
            <v>45.34</v>
          </cell>
          <cell r="P3133" t="str">
            <v>544.08</v>
          </cell>
          <cell r="Q3133" t="str">
            <v>181.38</v>
          </cell>
          <cell r="R3133" t="str">
            <v>50</v>
          </cell>
          <cell r="S3133" t="str">
            <v>平均年限法(一)</v>
          </cell>
          <cell r="T3133" t="str">
            <v>在用</v>
          </cell>
          <cell r="U3133" t="str">
            <v>在建工程转入</v>
          </cell>
          <cell r="V3133" t="str">
            <v>徐建红</v>
          </cell>
          <cell r="W3133" t="str">
            <v>2020.10.29</v>
          </cell>
          <cell r="X3133" t="str">
            <v>记--897</v>
          </cell>
          <cell r="Y3133" t="str">
            <v>450吨原药项目</v>
          </cell>
        </row>
        <row r="3133">
          <cell r="AA3133" t="str">
            <v>0325</v>
          </cell>
        </row>
        <row r="3134">
          <cell r="B3134" t="str">
            <v>032500151</v>
          </cell>
          <cell r="C3134" t="str">
            <v>卧式离心泵</v>
          </cell>
          <cell r="D3134" t="str">
            <v>IHF65-50-160，YB2/5.5KW</v>
          </cell>
          <cell r="E3134">
            <v>4534.48</v>
          </cell>
          <cell r="F3134">
            <v>2267</v>
          </cell>
          <cell r="G3134">
            <v>2267.48</v>
          </cell>
          <cell r="H3134">
            <v>0</v>
          </cell>
          <cell r="I3134" t="str">
            <v>2020.10.29</v>
          </cell>
          <cell r="J3134" t="str">
            <v>96</v>
          </cell>
          <cell r="K3134" t="str">
            <v>苯磺隆装置（合成四车间）</v>
          </cell>
          <cell r="L3134" t="str">
            <v>肥东合成分厂</v>
          </cell>
          <cell r="M3134" t="str">
            <v>肥东合成四车间</v>
          </cell>
          <cell r="N3134" t="str">
            <v>合肥四联泵业有限公司</v>
          </cell>
          <cell r="O3134" t="str">
            <v>45.34</v>
          </cell>
          <cell r="P3134" t="str">
            <v>544.08</v>
          </cell>
          <cell r="Q3134" t="str">
            <v>181.38</v>
          </cell>
          <cell r="R3134" t="str">
            <v>50</v>
          </cell>
          <cell r="S3134" t="str">
            <v>平均年限法(一)</v>
          </cell>
          <cell r="T3134" t="str">
            <v>在用</v>
          </cell>
          <cell r="U3134" t="str">
            <v>在建工程转入</v>
          </cell>
          <cell r="V3134" t="str">
            <v>徐建红</v>
          </cell>
          <cell r="W3134" t="str">
            <v>2020.10.29</v>
          </cell>
          <cell r="X3134" t="str">
            <v>记--897</v>
          </cell>
          <cell r="Y3134" t="str">
            <v>450吨原药项目</v>
          </cell>
        </row>
        <row r="3134">
          <cell r="AA3134" t="str">
            <v>0325</v>
          </cell>
        </row>
        <row r="3135">
          <cell r="B3135" t="str">
            <v>032500152</v>
          </cell>
          <cell r="C3135" t="str">
            <v>卧式离心泵</v>
          </cell>
          <cell r="D3135" t="str">
            <v>IHF65-50-160，YB2/5.5KW</v>
          </cell>
          <cell r="E3135">
            <v>4534.48</v>
          </cell>
          <cell r="F3135">
            <v>2267</v>
          </cell>
          <cell r="G3135">
            <v>2267.48</v>
          </cell>
          <cell r="H3135">
            <v>0</v>
          </cell>
          <cell r="I3135" t="str">
            <v>2020.10.29</v>
          </cell>
          <cell r="J3135" t="str">
            <v>96</v>
          </cell>
          <cell r="K3135" t="str">
            <v>苯磺隆装置（合成四车间）</v>
          </cell>
          <cell r="L3135" t="str">
            <v>肥东合成分厂</v>
          </cell>
          <cell r="M3135" t="str">
            <v>肥东合成四车间</v>
          </cell>
          <cell r="N3135" t="str">
            <v>合肥四联泵业有限公司</v>
          </cell>
          <cell r="O3135" t="str">
            <v>45.34</v>
          </cell>
          <cell r="P3135" t="str">
            <v>544.08</v>
          </cell>
          <cell r="Q3135" t="str">
            <v>181.38</v>
          </cell>
          <cell r="R3135" t="str">
            <v>50</v>
          </cell>
          <cell r="S3135" t="str">
            <v>平均年限法(一)</v>
          </cell>
          <cell r="T3135" t="str">
            <v>在用</v>
          </cell>
          <cell r="U3135" t="str">
            <v>在建工程转入</v>
          </cell>
          <cell r="V3135" t="str">
            <v>徐建红</v>
          </cell>
          <cell r="W3135" t="str">
            <v>2020.10.29</v>
          </cell>
          <cell r="X3135" t="str">
            <v>记--897</v>
          </cell>
          <cell r="Y3135" t="str">
            <v>450吨原药项目</v>
          </cell>
        </row>
        <row r="3135">
          <cell r="AA3135" t="str">
            <v>0325</v>
          </cell>
        </row>
        <row r="3136">
          <cell r="B3136" t="str">
            <v>032500153</v>
          </cell>
          <cell r="C3136" t="str">
            <v>卧式离心泵</v>
          </cell>
          <cell r="D3136" t="str">
            <v>IHF80-65-160(MJ)，YB2/7.5KW</v>
          </cell>
          <cell r="E3136">
            <v>4987.07</v>
          </cell>
          <cell r="F3136">
            <v>2493.5</v>
          </cell>
          <cell r="G3136">
            <v>2493.57</v>
          </cell>
          <cell r="H3136">
            <v>0</v>
          </cell>
          <cell r="I3136" t="str">
            <v>2020.10.29</v>
          </cell>
          <cell r="J3136" t="str">
            <v>96</v>
          </cell>
          <cell r="K3136" t="str">
            <v>苯磺隆装置（合成四车间）</v>
          </cell>
          <cell r="L3136" t="str">
            <v>肥东合成分厂</v>
          </cell>
          <cell r="M3136" t="str">
            <v>肥东合成四车间</v>
          </cell>
          <cell r="N3136" t="str">
            <v>合肥四联泵业有限公司</v>
          </cell>
          <cell r="O3136" t="str">
            <v>49.87</v>
          </cell>
          <cell r="P3136" t="str">
            <v>598.44</v>
          </cell>
          <cell r="Q3136" t="str">
            <v>199.48</v>
          </cell>
          <cell r="R3136" t="str">
            <v>50</v>
          </cell>
          <cell r="S3136" t="str">
            <v>平均年限法(一)</v>
          </cell>
          <cell r="T3136" t="str">
            <v>在用</v>
          </cell>
          <cell r="U3136" t="str">
            <v>在建工程转入</v>
          </cell>
          <cell r="V3136" t="str">
            <v>徐建红</v>
          </cell>
          <cell r="W3136" t="str">
            <v>2020.10.29</v>
          </cell>
          <cell r="X3136" t="str">
            <v>记--897</v>
          </cell>
          <cell r="Y3136" t="str">
            <v>450吨原药项目</v>
          </cell>
        </row>
        <row r="3136">
          <cell r="AA3136" t="str">
            <v>0325</v>
          </cell>
        </row>
        <row r="3137">
          <cell r="B3137" t="str">
            <v>032500154</v>
          </cell>
          <cell r="C3137" t="str">
            <v>卧式离心泵</v>
          </cell>
          <cell r="D3137" t="str">
            <v>IHF80-65-160(MJ)，YB2/7.5KW</v>
          </cell>
          <cell r="E3137">
            <v>4987.07</v>
          </cell>
          <cell r="F3137">
            <v>2493.5</v>
          </cell>
          <cell r="G3137">
            <v>2493.57</v>
          </cell>
          <cell r="H3137">
            <v>0</v>
          </cell>
          <cell r="I3137" t="str">
            <v>2020.10.29</v>
          </cell>
          <cell r="J3137" t="str">
            <v>96</v>
          </cell>
          <cell r="K3137" t="str">
            <v>苯磺隆装置（合成四车间）</v>
          </cell>
          <cell r="L3137" t="str">
            <v>肥东合成分厂</v>
          </cell>
          <cell r="M3137" t="str">
            <v>肥东合成四车间</v>
          </cell>
          <cell r="N3137" t="str">
            <v>合肥四联泵业有限公司</v>
          </cell>
          <cell r="O3137" t="str">
            <v>49.87</v>
          </cell>
          <cell r="P3137" t="str">
            <v>598.44</v>
          </cell>
          <cell r="Q3137" t="str">
            <v>199.48</v>
          </cell>
          <cell r="R3137" t="str">
            <v>50</v>
          </cell>
          <cell r="S3137" t="str">
            <v>平均年限法(一)</v>
          </cell>
          <cell r="T3137" t="str">
            <v>在用</v>
          </cell>
          <cell r="U3137" t="str">
            <v>在建工程转入</v>
          </cell>
          <cell r="V3137" t="str">
            <v>徐建红</v>
          </cell>
          <cell r="W3137" t="str">
            <v>2020.10.29</v>
          </cell>
          <cell r="X3137" t="str">
            <v>记--897</v>
          </cell>
          <cell r="Y3137" t="str">
            <v>450吨原药项目</v>
          </cell>
        </row>
        <row r="3137">
          <cell r="AA3137" t="str">
            <v>0325</v>
          </cell>
        </row>
        <row r="3138">
          <cell r="B3138" t="str">
            <v>032500155</v>
          </cell>
          <cell r="C3138" t="str">
            <v>卧式离心泵</v>
          </cell>
          <cell r="D3138" t="str">
            <v>IHF80-65-160(MJ)，YB2/7.5KW</v>
          </cell>
          <cell r="E3138">
            <v>4987.07</v>
          </cell>
          <cell r="F3138">
            <v>2493.5</v>
          </cell>
          <cell r="G3138">
            <v>2493.57</v>
          </cell>
          <cell r="H3138">
            <v>0</v>
          </cell>
          <cell r="I3138" t="str">
            <v>2020.10.29</v>
          </cell>
          <cell r="J3138" t="str">
            <v>96</v>
          </cell>
          <cell r="K3138" t="str">
            <v>苯磺隆装置（合成四车间）</v>
          </cell>
          <cell r="L3138" t="str">
            <v>肥东合成分厂</v>
          </cell>
          <cell r="M3138" t="str">
            <v>肥东合成四车间</v>
          </cell>
          <cell r="N3138" t="str">
            <v>合肥四联泵业有限公司</v>
          </cell>
          <cell r="O3138" t="str">
            <v>49.87</v>
          </cell>
          <cell r="P3138" t="str">
            <v>598.44</v>
          </cell>
          <cell r="Q3138" t="str">
            <v>199.48</v>
          </cell>
          <cell r="R3138" t="str">
            <v>50</v>
          </cell>
          <cell r="S3138" t="str">
            <v>平均年限法(一)</v>
          </cell>
          <cell r="T3138" t="str">
            <v>在用</v>
          </cell>
          <cell r="U3138" t="str">
            <v>在建工程转入</v>
          </cell>
          <cell r="V3138" t="str">
            <v>徐建红</v>
          </cell>
          <cell r="W3138" t="str">
            <v>2020.10.29</v>
          </cell>
          <cell r="X3138" t="str">
            <v>记--897</v>
          </cell>
          <cell r="Y3138" t="str">
            <v>450吨原药项目</v>
          </cell>
        </row>
        <row r="3138">
          <cell r="AA3138" t="str">
            <v>0325</v>
          </cell>
        </row>
        <row r="3139">
          <cell r="B3139" t="str">
            <v>032600073</v>
          </cell>
          <cell r="C3139" t="str">
            <v>卧式离心泵</v>
          </cell>
          <cell r="D3139" t="str">
            <v>IHF80-65-160(MJ)，YB2/7.5KW</v>
          </cell>
          <cell r="E3139">
            <v>4987.07</v>
          </cell>
          <cell r="F3139">
            <v>2493.5</v>
          </cell>
          <cell r="G3139">
            <v>2493.57</v>
          </cell>
          <cell r="H3139">
            <v>0</v>
          </cell>
          <cell r="I3139" t="str">
            <v>2020.10.29</v>
          </cell>
          <cell r="J3139" t="str">
            <v>96</v>
          </cell>
          <cell r="K3139" t="str">
            <v>精噁唑装置（合成三车间）</v>
          </cell>
          <cell r="L3139" t="str">
            <v>肥东合成分厂</v>
          </cell>
          <cell r="M3139" t="str">
            <v>肥东合成三车间</v>
          </cell>
          <cell r="N3139" t="str">
            <v>合肥四联泵业有限公司</v>
          </cell>
          <cell r="O3139" t="str">
            <v>49.87</v>
          </cell>
          <cell r="P3139" t="str">
            <v>598.44</v>
          </cell>
          <cell r="Q3139" t="str">
            <v>199.48</v>
          </cell>
          <cell r="R3139" t="str">
            <v>50</v>
          </cell>
          <cell r="S3139" t="str">
            <v>平均年限法(一)</v>
          </cell>
          <cell r="T3139" t="str">
            <v>在用</v>
          </cell>
          <cell r="U3139" t="str">
            <v>在建工程转入</v>
          </cell>
          <cell r="V3139" t="str">
            <v>徐建红</v>
          </cell>
          <cell r="W3139" t="str">
            <v>2020.10.29</v>
          </cell>
          <cell r="X3139" t="str">
            <v>记--897</v>
          </cell>
          <cell r="Y3139" t="str">
            <v>450吨原药项目</v>
          </cell>
        </row>
        <row r="3139">
          <cell r="AA3139" t="str">
            <v>0326</v>
          </cell>
        </row>
        <row r="3140">
          <cell r="B3140" t="str">
            <v>032600074</v>
          </cell>
          <cell r="C3140" t="str">
            <v>卧式离心泵</v>
          </cell>
          <cell r="D3140" t="str">
            <v>IHF80-65-160(MJ)，YB2/7.5KW</v>
          </cell>
          <cell r="E3140">
            <v>4987.07</v>
          </cell>
          <cell r="F3140">
            <v>2493.5</v>
          </cell>
          <cell r="G3140">
            <v>2493.57</v>
          </cell>
          <cell r="H3140">
            <v>0</v>
          </cell>
          <cell r="I3140" t="str">
            <v>2020.10.29</v>
          </cell>
          <cell r="J3140" t="str">
            <v>96</v>
          </cell>
          <cell r="K3140" t="str">
            <v>精噁唑装置（合成三车间）</v>
          </cell>
          <cell r="L3140" t="str">
            <v>肥东合成分厂</v>
          </cell>
          <cell r="M3140" t="str">
            <v>肥东合成三车间</v>
          </cell>
          <cell r="N3140" t="str">
            <v>合肥四联泵业有限公司</v>
          </cell>
          <cell r="O3140" t="str">
            <v>49.87</v>
          </cell>
          <cell r="P3140" t="str">
            <v>598.44</v>
          </cell>
          <cell r="Q3140" t="str">
            <v>199.48</v>
          </cell>
          <cell r="R3140" t="str">
            <v>50</v>
          </cell>
          <cell r="S3140" t="str">
            <v>平均年限法(一)</v>
          </cell>
          <cell r="T3140" t="str">
            <v>在用</v>
          </cell>
          <cell r="U3140" t="str">
            <v>在建工程转入</v>
          </cell>
          <cell r="V3140" t="str">
            <v>徐建红</v>
          </cell>
          <cell r="W3140" t="str">
            <v>2020.10.29</v>
          </cell>
          <cell r="X3140" t="str">
            <v>记--897</v>
          </cell>
          <cell r="Y3140" t="str">
            <v>450吨原药项目</v>
          </cell>
        </row>
        <row r="3140">
          <cell r="AA3140" t="str">
            <v>0326</v>
          </cell>
        </row>
        <row r="3141">
          <cell r="B3141" t="str">
            <v>032600075</v>
          </cell>
          <cell r="C3141" t="str">
            <v>卧式离心泵</v>
          </cell>
          <cell r="D3141" t="str">
            <v>IHF80-65-160(MJ)，YB2/7.5KW</v>
          </cell>
          <cell r="E3141">
            <v>4987.07</v>
          </cell>
          <cell r="F3141">
            <v>2493.5</v>
          </cell>
          <cell r="G3141">
            <v>2493.57</v>
          </cell>
          <cell r="H3141">
            <v>0</v>
          </cell>
          <cell r="I3141" t="str">
            <v>2020.10.29</v>
          </cell>
          <cell r="J3141" t="str">
            <v>96</v>
          </cell>
          <cell r="K3141" t="str">
            <v>精噁唑装置（合成三车间）</v>
          </cell>
          <cell r="L3141" t="str">
            <v>肥东合成分厂</v>
          </cell>
          <cell r="M3141" t="str">
            <v>肥东合成三车间</v>
          </cell>
          <cell r="N3141" t="str">
            <v>合肥四联泵业有限公司</v>
          </cell>
          <cell r="O3141" t="str">
            <v>49.87</v>
          </cell>
          <cell r="P3141" t="str">
            <v>598.44</v>
          </cell>
          <cell r="Q3141" t="str">
            <v>199.48</v>
          </cell>
          <cell r="R3141" t="str">
            <v>50</v>
          </cell>
          <cell r="S3141" t="str">
            <v>平均年限法(一)</v>
          </cell>
          <cell r="T3141" t="str">
            <v>在用</v>
          </cell>
          <cell r="U3141" t="str">
            <v>在建工程转入</v>
          </cell>
          <cell r="V3141" t="str">
            <v>徐建红</v>
          </cell>
          <cell r="W3141" t="str">
            <v>2020.10.29</v>
          </cell>
          <cell r="X3141" t="str">
            <v>记--897</v>
          </cell>
          <cell r="Y3141" t="str">
            <v>450吨原药项目</v>
          </cell>
        </row>
        <row r="3141">
          <cell r="AA3141" t="str">
            <v>0326</v>
          </cell>
        </row>
        <row r="3142">
          <cell r="B3142" t="str">
            <v>032600076</v>
          </cell>
          <cell r="C3142" t="str">
            <v>卧式离心泵</v>
          </cell>
          <cell r="D3142" t="str">
            <v>IHF80-65-160(MJ)，YB2/7.5KW</v>
          </cell>
          <cell r="E3142">
            <v>4987.07</v>
          </cell>
          <cell r="F3142">
            <v>2493.5</v>
          </cell>
          <cell r="G3142">
            <v>2493.57</v>
          </cell>
          <cell r="H3142">
            <v>0</v>
          </cell>
          <cell r="I3142" t="str">
            <v>2020.10.29</v>
          </cell>
          <cell r="J3142" t="str">
            <v>96</v>
          </cell>
          <cell r="K3142" t="str">
            <v>精噁唑装置（合成三车间）</v>
          </cell>
          <cell r="L3142" t="str">
            <v>肥东合成分厂</v>
          </cell>
          <cell r="M3142" t="str">
            <v>肥东合成三车间</v>
          </cell>
          <cell r="N3142" t="str">
            <v>合肥四联泵业有限公司</v>
          </cell>
          <cell r="O3142" t="str">
            <v>49.87</v>
          </cell>
          <cell r="P3142" t="str">
            <v>598.44</v>
          </cell>
          <cell r="Q3142" t="str">
            <v>199.48</v>
          </cell>
          <cell r="R3142" t="str">
            <v>50</v>
          </cell>
          <cell r="S3142" t="str">
            <v>平均年限法(一)</v>
          </cell>
          <cell r="T3142" t="str">
            <v>在用</v>
          </cell>
          <cell r="U3142" t="str">
            <v>在建工程转入</v>
          </cell>
          <cell r="V3142" t="str">
            <v>徐建红</v>
          </cell>
          <cell r="W3142" t="str">
            <v>2020.10.29</v>
          </cell>
          <cell r="X3142" t="str">
            <v>记--897</v>
          </cell>
          <cell r="Y3142" t="str">
            <v>450吨原药项目</v>
          </cell>
        </row>
        <row r="3142">
          <cell r="AA3142" t="str">
            <v>0326</v>
          </cell>
        </row>
        <row r="3143">
          <cell r="B3143" t="str">
            <v>032600077</v>
          </cell>
          <cell r="C3143" t="str">
            <v>卧式离心泵</v>
          </cell>
          <cell r="D3143" t="str">
            <v>IHF80-65-160(MJ)，YB2/7.5KW</v>
          </cell>
          <cell r="E3143">
            <v>4987.07</v>
          </cell>
          <cell r="F3143">
            <v>2493.5</v>
          </cell>
          <cell r="G3143">
            <v>2493.57</v>
          </cell>
          <cell r="H3143">
            <v>0</v>
          </cell>
          <cell r="I3143" t="str">
            <v>2020.10.29</v>
          </cell>
          <cell r="J3143" t="str">
            <v>96</v>
          </cell>
          <cell r="K3143" t="str">
            <v>精噁唑装置（合成三车间）</v>
          </cell>
          <cell r="L3143" t="str">
            <v>肥东合成分厂</v>
          </cell>
          <cell r="M3143" t="str">
            <v>肥东合成三车间</v>
          </cell>
          <cell r="N3143" t="str">
            <v>合肥四联泵业有限公司</v>
          </cell>
          <cell r="O3143" t="str">
            <v>49.87</v>
          </cell>
          <cell r="P3143" t="str">
            <v>598.44</v>
          </cell>
          <cell r="Q3143" t="str">
            <v>199.48</v>
          </cell>
          <cell r="R3143" t="str">
            <v>50</v>
          </cell>
          <cell r="S3143" t="str">
            <v>平均年限法(一)</v>
          </cell>
          <cell r="T3143" t="str">
            <v>在用</v>
          </cell>
          <cell r="U3143" t="str">
            <v>在建工程转入</v>
          </cell>
          <cell r="V3143" t="str">
            <v>徐建红</v>
          </cell>
          <cell r="W3143" t="str">
            <v>2020.10.29</v>
          </cell>
          <cell r="X3143" t="str">
            <v>记--897</v>
          </cell>
          <cell r="Y3143" t="str">
            <v>450吨原药项目</v>
          </cell>
        </row>
        <row r="3143">
          <cell r="AA3143" t="str">
            <v>0326</v>
          </cell>
        </row>
        <row r="3144">
          <cell r="B3144" t="str">
            <v>032600078</v>
          </cell>
          <cell r="C3144" t="str">
            <v>卧式离心泵</v>
          </cell>
          <cell r="D3144" t="str">
            <v>IHF80-65-160(MJ)，YB2/7.5KW</v>
          </cell>
          <cell r="E3144">
            <v>4987.07</v>
          </cell>
          <cell r="F3144">
            <v>2493.5</v>
          </cell>
          <cell r="G3144">
            <v>2493.57</v>
          </cell>
          <cell r="H3144">
            <v>0</v>
          </cell>
          <cell r="I3144" t="str">
            <v>2020.10.29</v>
          </cell>
          <cell r="J3144" t="str">
            <v>96</v>
          </cell>
          <cell r="K3144" t="str">
            <v>精噁唑装置（合成三车间）</v>
          </cell>
          <cell r="L3144" t="str">
            <v>肥东合成分厂</v>
          </cell>
          <cell r="M3144" t="str">
            <v>肥东合成三车间</v>
          </cell>
          <cell r="N3144" t="str">
            <v>合肥四联泵业有限公司</v>
          </cell>
          <cell r="O3144" t="str">
            <v>49.87</v>
          </cell>
          <cell r="P3144" t="str">
            <v>598.44</v>
          </cell>
          <cell r="Q3144" t="str">
            <v>199.48</v>
          </cell>
          <cell r="R3144" t="str">
            <v>50</v>
          </cell>
          <cell r="S3144" t="str">
            <v>平均年限法(一)</v>
          </cell>
          <cell r="T3144" t="str">
            <v>在用</v>
          </cell>
          <cell r="U3144" t="str">
            <v>在建工程转入</v>
          </cell>
          <cell r="V3144" t="str">
            <v>徐建红</v>
          </cell>
          <cell r="W3144" t="str">
            <v>2020.10.29</v>
          </cell>
          <cell r="X3144" t="str">
            <v>记--897</v>
          </cell>
          <cell r="Y3144" t="str">
            <v>450吨原药项目</v>
          </cell>
        </row>
        <row r="3144">
          <cell r="AA3144" t="str">
            <v>0326</v>
          </cell>
        </row>
        <row r="3145">
          <cell r="B3145" t="str">
            <v>032600079</v>
          </cell>
          <cell r="C3145" t="str">
            <v>卧式离心泵</v>
          </cell>
          <cell r="D3145" t="str">
            <v>IHF80-65-160(MJ)，YB2/7.5KW</v>
          </cell>
          <cell r="E3145">
            <v>4987.07</v>
          </cell>
          <cell r="F3145">
            <v>2493.5</v>
          </cell>
          <cell r="G3145">
            <v>2493.57</v>
          </cell>
          <cell r="H3145">
            <v>0</v>
          </cell>
          <cell r="I3145" t="str">
            <v>2020.10.29</v>
          </cell>
          <cell r="J3145" t="str">
            <v>96</v>
          </cell>
          <cell r="K3145" t="str">
            <v>精噁唑装置（合成三车间）</v>
          </cell>
          <cell r="L3145" t="str">
            <v>肥东合成分厂</v>
          </cell>
          <cell r="M3145" t="str">
            <v>肥东合成三车间</v>
          </cell>
          <cell r="N3145" t="str">
            <v>合肥四联泵业有限公司</v>
          </cell>
          <cell r="O3145" t="str">
            <v>49.87</v>
          </cell>
          <cell r="P3145" t="str">
            <v>598.44</v>
          </cell>
          <cell r="Q3145" t="str">
            <v>199.48</v>
          </cell>
          <cell r="R3145" t="str">
            <v>50</v>
          </cell>
          <cell r="S3145" t="str">
            <v>平均年限法(一)</v>
          </cell>
          <cell r="T3145" t="str">
            <v>在用</v>
          </cell>
          <cell r="U3145" t="str">
            <v>在建工程转入</v>
          </cell>
          <cell r="V3145" t="str">
            <v>徐建红</v>
          </cell>
          <cell r="W3145" t="str">
            <v>2020.10.29</v>
          </cell>
          <cell r="X3145" t="str">
            <v>记--897</v>
          </cell>
          <cell r="Y3145" t="str">
            <v>450吨原药项目</v>
          </cell>
        </row>
        <row r="3145">
          <cell r="AA3145" t="str">
            <v>0326</v>
          </cell>
        </row>
        <row r="3146">
          <cell r="B3146" t="str">
            <v>032600080</v>
          </cell>
          <cell r="C3146" t="str">
            <v>卧式离心泵</v>
          </cell>
          <cell r="D3146" t="str">
            <v>IHF80-65-160(MJ)，YB2/7.5KW</v>
          </cell>
          <cell r="E3146">
            <v>4987.07</v>
          </cell>
          <cell r="F3146">
            <v>2493.5</v>
          </cell>
          <cell r="G3146">
            <v>2493.57</v>
          </cell>
          <cell r="H3146">
            <v>0</v>
          </cell>
          <cell r="I3146" t="str">
            <v>2020.10.29</v>
          </cell>
          <cell r="J3146" t="str">
            <v>96</v>
          </cell>
          <cell r="K3146" t="str">
            <v>精噁唑装置（合成三车间）</v>
          </cell>
          <cell r="L3146" t="str">
            <v>肥东合成分厂</v>
          </cell>
          <cell r="M3146" t="str">
            <v>肥东合成三车间</v>
          </cell>
          <cell r="N3146" t="str">
            <v>合肥四联泵业有限公司</v>
          </cell>
          <cell r="O3146" t="str">
            <v>49.87</v>
          </cell>
          <cell r="P3146" t="str">
            <v>598.44</v>
          </cell>
          <cell r="Q3146" t="str">
            <v>199.48</v>
          </cell>
          <cell r="R3146" t="str">
            <v>50</v>
          </cell>
          <cell r="S3146" t="str">
            <v>平均年限法(一)</v>
          </cell>
          <cell r="T3146" t="str">
            <v>在用</v>
          </cell>
          <cell r="U3146" t="str">
            <v>在建工程转入</v>
          </cell>
          <cell r="V3146" t="str">
            <v>徐建红</v>
          </cell>
          <cell r="W3146" t="str">
            <v>2020.10.29</v>
          </cell>
          <cell r="X3146" t="str">
            <v>记--897</v>
          </cell>
          <cell r="Y3146" t="str">
            <v>450吨原药项目</v>
          </cell>
        </row>
        <row r="3146">
          <cell r="AA3146" t="str">
            <v>0326</v>
          </cell>
        </row>
        <row r="3147">
          <cell r="B3147" t="str">
            <v>032600081</v>
          </cell>
          <cell r="C3147" t="str">
            <v>卧式离心泵</v>
          </cell>
          <cell r="D3147" t="str">
            <v>IHF80-65-160(MJ)，YB2/7.5KW</v>
          </cell>
          <cell r="E3147">
            <v>4987.07</v>
          </cell>
          <cell r="F3147">
            <v>2493.5</v>
          </cell>
          <cell r="G3147">
            <v>2493.57</v>
          </cell>
          <cell r="H3147">
            <v>0</v>
          </cell>
          <cell r="I3147" t="str">
            <v>2020.10.29</v>
          </cell>
          <cell r="J3147" t="str">
            <v>96</v>
          </cell>
          <cell r="K3147" t="str">
            <v>精噁唑装置（合成三车间）</v>
          </cell>
          <cell r="L3147" t="str">
            <v>肥东合成分厂</v>
          </cell>
          <cell r="M3147" t="str">
            <v>肥东合成三车间</v>
          </cell>
          <cell r="N3147" t="str">
            <v>合肥四联泵业有限公司</v>
          </cell>
          <cell r="O3147" t="str">
            <v>49.87</v>
          </cell>
          <cell r="P3147" t="str">
            <v>598.44</v>
          </cell>
          <cell r="Q3147" t="str">
            <v>199.48</v>
          </cell>
          <cell r="R3147" t="str">
            <v>50</v>
          </cell>
          <cell r="S3147" t="str">
            <v>平均年限法(一)</v>
          </cell>
          <cell r="T3147" t="str">
            <v>在用</v>
          </cell>
          <cell r="U3147" t="str">
            <v>在建工程转入</v>
          </cell>
          <cell r="V3147" t="str">
            <v>徐建红</v>
          </cell>
          <cell r="W3147" t="str">
            <v>2020.10.29</v>
          </cell>
          <cell r="X3147" t="str">
            <v>记--897</v>
          </cell>
          <cell r="Y3147" t="str">
            <v>450吨原药项目</v>
          </cell>
        </row>
        <row r="3147">
          <cell r="AA3147" t="str">
            <v>0326</v>
          </cell>
        </row>
        <row r="3148">
          <cell r="B3148" t="str">
            <v>032600082</v>
          </cell>
          <cell r="C3148" t="str">
            <v>卧式离心泵</v>
          </cell>
          <cell r="D3148" t="str">
            <v>IHF80-65-160(MJ)，YB2/7.5KW</v>
          </cell>
          <cell r="E3148">
            <v>4987.07</v>
          </cell>
          <cell r="F3148">
            <v>2493.5</v>
          </cell>
          <cell r="G3148">
            <v>2493.57</v>
          </cell>
          <cell r="H3148">
            <v>0</v>
          </cell>
          <cell r="I3148" t="str">
            <v>2020.10.29</v>
          </cell>
          <cell r="J3148" t="str">
            <v>96</v>
          </cell>
          <cell r="K3148" t="str">
            <v>精噁唑装置（合成三车间）</v>
          </cell>
          <cell r="L3148" t="str">
            <v>肥东合成分厂</v>
          </cell>
          <cell r="M3148" t="str">
            <v>肥东合成三车间</v>
          </cell>
          <cell r="N3148" t="str">
            <v>合肥四联泵业有限公司</v>
          </cell>
          <cell r="O3148" t="str">
            <v>49.87</v>
          </cell>
          <cell r="P3148" t="str">
            <v>598.44</v>
          </cell>
          <cell r="Q3148" t="str">
            <v>199.48</v>
          </cell>
          <cell r="R3148" t="str">
            <v>50</v>
          </cell>
          <cell r="S3148" t="str">
            <v>平均年限法(一)</v>
          </cell>
          <cell r="T3148" t="str">
            <v>在用</v>
          </cell>
          <cell r="U3148" t="str">
            <v>在建工程转入</v>
          </cell>
          <cell r="V3148" t="str">
            <v>徐建红</v>
          </cell>
          <cell r="W3148" t="str">
            <v>2020.10.29</v>
          </cell>
          <cell r="X3148" t="str">
            <v>记--897</v>
          </cell>
          <cell r="Y3148" t="str">
            <v>450吨原药项目</v>
          </cell>
        </row>
        <row r="3148">
          <cell r="AA3148" t="str">
            <v>0326</v>
          </cell>
        </row>
        <row r="3149">
          <cell r="B3149" t="str">
            <v>032600083</v>
          </cell>
          <cell r="C3149" t="str">
            <v>卧式离心泵</v>
          </cell>
          <cell r="D3149" t="str">
            <v>IHF80-65-160(MJ)，YB2/7.5KW</v>
          </cell>
          <cell r="E3149">
            <v>4987.07</v>
          </cell>
          <cell r="F3149">
            <v>2493.5</v>
          </cell>
          <cell r="G3149">
            <v>2493.57</v>
          </cell>
          <cell r="H3149">
            <v>0</v>
          </cell>
          <cell r="I3149" t="str">
            <v>2020.10.29</v>
          </cell>
          <cell r="J3149" t="str">
            <v>96</v>
          </cell>
          <cell r="K3149" t="str">
            <v>精噁唑装置（合成三车间）</v>
          </cell>
          <cell r="L3149" t="str">
            <v>肥东合成分厂</v>
          </cell>
          <cell r="M3149" t="str">
            <v>肥东合成三车间</v>
          </cell>
          <cell r="N3149" t="str">
            <v>合肥四联泵业有限公司</v>
          </cell>
          <cell r="O3149" t="str">
            <v>49.87</v>
          </cell>
          <cell r="P3149" t="str">
            <v>598.44</v>
          </cell>
          <cell r="Q3149" t="str">
            <v>199.48</v>
          </cell>
          <cell r="R3149" t="str">
            <v>50</v>
          </cell>
          <cell r="S3149" t="str">
            <v>平均年限法(一)</v>
          </cell>
          <cell r="T3149" t="str">
            <v>在用</v>
          </cell>
          <cell r="U3149" t="str">
            <v>在建工程转入</v>
          </cell>
          <cell r="V3149" t="str">
            <v>徐建红</v>
          </cell>
          <cell r="W3149" t="str">
            <v>2020.10.29</v>
          </cell>
          <cell r="X3149" t="str">
            <v>记--897</v>
          </cell>
          <cell r="Y3149" t="str">
            <v>450吨原药项目</v>
          </cell>
        </row>
        <row r="3149">
          <cell r="AA3149" t="str">
            <v>0326</v>
          </cell>
        </row>
        <row r="3150">
          <cell r="B3150" t="str">
            <v>032600084</v>
          </cell>
          <cell r="C3150" t="str">
            <v>卧式离心泵</v>
          </cell>
          <cell r="D3150" t="str">
            <v>50FSB-30，YB2/3KW</v>
          </cell>
          <cell r="E3150">
            <v>3232.76</v>
          </cell>
          <cell r="F3150">
            <v>1616.5</v>
          </cell>
          <cell r="G3150">
            <v>1616.26</v>
          </cell>
          <cell r="H3150">
            <v>0</v>
          </cell>
          <cell r="I3150" t="str">
            <v>2020.10.29</v>
          </cell>
          <cell r="J3150" t="str">
            <v>96</v>
          </cell>
          <cell r="K3150" t="str">
            <v>精噁唑装置（合成三车间）</v>
          </cell>
          <cell r="L3150" t="str">
            <v>肥东合成分厂</v>
          </cell>
          <cell r="M3150" t="str">
            <v>肥东合成三车间</v>
          </cell>
          <cell r="N3150" t="str">
            <v>合肥四联泵业有限公司</v>
          </cell>
          <cell r="O3150" t="str">
            <v>32.33</v>
          </cell>
          <cell r="P3150" t="str">
            <v>387.96</v>
          </cell>
          <cell r="Q3150" t="str">
            <v>129.31</v>
          </cell>
          <cell r="R3150" t="str">
            <v>50</v>
          </cell>
          <cell r="S3150" t="str">
            <v>平均年限法(一)</v>
          </cell>
          <cell r="T3150" t="str">
            <v>在用</v>
          </cell>
          <cell r="U3150" t="str">
            <v>在建工程转入</v>
          </cell>
          <cell r="V3150" t="str">
            <v>徐建红</v>
          </cell>
          <cell r="W3150" t="str">
            <v>2020.10.29</v>
          </cell>
          <cell r="X3150" t="str">
            <v>记--897</v>
          </cell>
          <cell r="Y3150" t="str">
            <v>450吨原药项目</v>
          </cell>
        </row>
        <row r="3150">
          <cell r="AA3150" t="str">
            <v>0326</v>
          </cell>
        </row>
        <row r="3151">
          <cell r="B3151" t="str">
            <v>032600085</v>
          </cell>
          <cell r="C3151" t="str">
            <v>卧式离心泵</v>
          </cell>
          <cell r="D3151" t="str">
            <v>50FSB-30，YB2/3KW</v>
          </cell>
          <cell r="E3151">
            <v>3232.76</v>
          </cell>
          <cell r="F3151">
            <v>1616.5</v>
          </cell>
          <cell r="G3151">
            <v>1616.26</v>
          </cell>
          <cell r="H3151">
            <v>0</v>
          </cell>
          <cell r="I3151" t="str">
            <v>2020.10.29</v>
          </cell>
          <cell r="J3151" t="str">
            <v>96</v>
          </cell>
          <cell r="K3151" t="str">
            <v>精噁唑装置（合成三车间）</v>
          </cell>
          <cell r="L3151" t="str">
            <v>肥东合成分厂</v>
          </cell>
          <cell r="M3151" t="str">
            <v>肥东合成三车间</v>
          </cell>
          <cell r="N3151" t="str">
            <v>合肥四联泵业有限公司</v>
          </cell>
          <cell r="O3151" t="str">
            <v>32.33</v>
          </cell>
          <cell r="P3151" t="str">
            <v>387.96</v>
          </cell>
          <cell r="Q3151" t="str">
            <v>129.31</v>
          </cell>
          <cell r="R3151" t="str">
            <v>50</v>
          </cell>
          <cell r="S3151" t="str">
            <v>平均年限法(一)</v>
          </cell>
          <cell r="T3151" t="str">
            <v>在用</v>
          </cell>
          <cell r="U3151" t="str">
            <v>在建工程转入</v>
          </cell>
          <cell r="V3151" t="str">
            <v>徐建红</v>
          </cell>
          <cell r="W3151" t="str">
            <v>2020.10.29</v>
          </cell>
          <cell r="X3151" t="str">
            <v>记--897</v>
          </cell>
          <cell r="Y3151" t="str">
            <v>450吨原药项目</v>
          </cell>
        </row>
        <row r="3151">
          <cell r="AA3151" t="str">
            <v>0326</v>
          </cell>
        </row>
        <row r="3152">
          <cell r="B3152" t="str">
            <v>032600086</v>
          </cell>
          <cell r="C3152" t="str">
            <v>卧式离心泵</v>
          </cell>
          <cell r="D3152" t="str">
            <v>50FSB-30，YB2/3KW</v>
          </cell>
          <cell r="E3152">
            <v>3232.76</v>
          </cell>
          <cell r="F3152">
            <v>1616.5</v>
          </cell>
          <cell r="G3152">
            <v>1616.26</v>
          </cell>
          <cell r="H3152">
            <v>0</v>
          </cell>
          <cell r="I3152" t="str">
            <v>2020.10.29</v>
          </cell>
          <cell r="J3152" t="str">
            <v>96</v>
          </cell>
          <cell r="K3152" t="str">
            <v>精噁唑装置（合成三车间）</v>
          </cell>
          <cell r="L3152" t="str">
            <v>肥东合成分厂</v>
          </cell>
          <cell r="M3152" t="str">
            <v>肥东合成三车间</v>
          </cell>
          <cell r="N3152" t="str">
            <v>合肥四联泵业有限公司</v>
          </cell>
          <cell r="O3152" t="str">
            <v>32.33</v>
          </cell>
          <cell r="P3152" t="str">
            <v>387.96</v>
          </cell>
          <cell r="Q3152" t="str">
            <v>129.31</v>
          </cell>
          <cell r="R3152" t="str">
            <v>50</v>
          </cell>
          <cell r="S3152" t="str">
            <v>平均年限法(一)</v>
          </cell>
          <cell r="T3152" t="str">
            <v>在用</v>
          </cell>
          <cell r="U3152" t="str">
            <v>在建工程转入</v>
          </cell>
          <cell r="V3152" t="str">
            <v>徐建红</v>
          </cell>
          <cell r="W3152" t="str">
            <v>2020.10.29</v>
          </cell>
          <cell r="X3152" t="str">
            <v>记--897</v>
          </cell>
          <cell r="Y3152" t="str">
            <v>450吨原药项目</v>
          </cell>
        </row>
        <row r="3152">
          <cell r="AA3152" t="str">
            <v>0326</v>
          </cell>
        </row>
        <row r="3153">
          <cell r="B3153" t="str">
            <v>032600087</v>
          </cell>
          <cell r="C3153" t="str">
            <v>卧式离心泵</v>
          </cell>
          <cell r="D3153" t="str">
            <v>50FSB-30，YB2/3KW</v>
          </cell>
          <cell r="E3153">
            <v>3232.76</v>
          </cell>
          <cell r="F3153">
            <v>1616.5</v>
          </cell>
          <cell r="G3153">
            <v>1616.26</v>
          </cell>
          <cell r="H3153">
            <v>0</v>
          </cell>
          <cell r="I3153" t="str">
            <v>2020.10.29</v>
          </cell>
          <cell r="J3153" t="str">
            <v>96</v>
          </cell>
          <cell r="K3153" t="str">
            <v>精噁唑装置（合成三车间）</v>
          </cell>
          <cell r="L3153" t="str">
            <v>肥东合成分厂</v>
          </cell>
          <cell r="M3153" t="str">
            <v>肥东合成三车间</v>
          </cell>
          <cell r="N3153" t="str">
            <v>合肥四联泵业有限公司</v>
          </cell>
          <cell r="O3153" t="str">
            <v>32.33</v>
          </cell>
          <cell r="P3153" t="str">
            <v>387.96</v>
          </cell>
          <cell r="Q3153" t="str">
            <v>129.31</v>
          </cell>
          <cell r="R3153" t="str">
            <v>50</v>
          </cell>
          <cell r="S3153" t="str">
            <v>平均年限法(一)</v>
          </cell>
          <cell r="T3153" t="str">
            <v>在用</v>
          </cell>
          <cell r="U3153" t="str">
            <v>在建工程转入</v>
          </cell>
          <cell r="V3153" t="str">
            <v>徐建红</v>
          </cell>
          <cell r="W3153" t="str">
            <v>2020.10.29</v>
          </cell>
          <cell r="X3153" t="str">
            <v>记--897</v>
          </cell>
          <cell r="Y3153" t="str">
            <v>450吨原药项目</v>
          </cell>
        </row>
        <row r="3153">
          <cell r="AA3153" t="str">
            <v>0326</v>
          </cell>
        </row>
        <row r="3154">
          <cell r="B3154" t="str">
            <v>032600088</v>
          </cell>
          <cell r="C3154" t="str">
            <v>卧式离心泵</v>
          </cell>
          <cell r="D3154" t="str">
            <v>50FSB-30，YB2/3KW</v>
          </cell>
          <cell r="E3154">
            <v>3232.76</v>
          </cell>
          <cell r="F3154">
            <v>1616.5</v>
          </cell>
          <cell r="G3154">
            <v>1616.26</v>
          </cell>
          <cell r="H3154">
            <v>0</v>
          </cell>
          <cell r="I3154" t="str">
            <v>2020.10.29</v>
          </cell>
          <cell r="J3154" t="str">
            <v>96</v>
          </cell>
          <cell r="K3154" t="str">
            <v>精噁唑装置（合成三车间）</v>
          </cell>
          <cell r="L3154" t="str">
            <v>肥东合成分厂</v>
          </cell>
          <cell r="M3154" t="str">
            <v>肥东合成三车间</v>
          </cell>
          <cell r="N3154" t="str">
            <v>合肥四联泵业有限公司</v>
          </cell>
          <cell r="O3154" t="str">
            <v>32.33</v>
          </cell>
          <cell r="P3154" t="str">
            <v>387.96</v>
          </cell>
          <cell r="Q3154" t="str">
            <v>129.31</v>
          </cell>
          <cell r="R3154" t="str">
            <v>50</v>
          </cell>
          <cell r="S3154" t="str">
            <v>平均年限法(一)</v>
          </cell>
          <cell r="T3154" t="str">
            <v>在用</v>
          </cell>
          <cell r="U3154" t="str">
            <v>在建工程转入</v>
          </cell>
          <cell r="V3154" t="str">
            <v>徐建红</v>
          </cell>
          <cell r="W3154" t="str">
            <v>2020.10.29</v>
          </cell>
          <cell r="X3154" t="str">
            <v>记--897</v>
          </cell>
          <cell r="Y3154" t="str">
            <v>450吨原药项目</v>
          </cell>
        </row>
        <row r="3154">
          <cell r="AA3154" t="str">
            <v>0326</v>
          </cell>
        </row>
        <row r="3155">
          <cell r="B3155" t="str">
            <v>032500156</v>
          </cell>
          <cell r="C3155" t="str">
            <v>卧式离心泵</v>
          </cell>
          <cell r="D3155" t="str">
            <v>50FSB-30，YB2/3KW</v>
          </cell>
          <cell r="E3155">
            <v>3232.76</v>
          </cell>
          <cell r="F3155">
            <v>1616.5</v>
          </cell>
          <cell r="G3155">
            <v>1616.26</v>
          </cell>
          <cell r="H3155">
            <v>0</v>
          </cell>
          <cell r="I3155" t="str">
            <v>2020.10.29</v>
          </cell>
          <cell r="J3155" t="str">
            <v>96</v>
          </cell>
          <cell r="K3155" t="str">
            <v>苯磺隆装置（合成四车间）</v>
          </cell>
          <cell r="L3155" t="str">
            <v>肥东合成分厂</v>
          </cell>
          <cell r="M3155" t="str">
            <v>肥东合成四车间</v>
          </cell>
          <cell r="N3155" t="str">
            <v>合肥四联泵业有限公司</v>
          </cell>
          <cell r="O3155" t="str">
            <v>32.33</v>
          </cell>
          <cell r="P3155" t="str">
            <v>387.96</v>
          </cell>
          <cell r="Q3155" t="str">
            <v>129.31</v>
          </cell>
          <cell r="R3155" t="str">
            <v>50</v>
          </cell>
          <cell r="S3155" t="str">
            <v>平均年限法(一)</v>
          </cell>
          <cell r="T3155" t="str">
            <v>在用</v>
          </cell>
          <cell r="U3155" t="str">
            <v>在建工程转入</v>
          </cell>
          <cell r="V3155" t="str">
            <v>徐建红</v>
          </cell>
          <cell r="W3155" t="str">
            <v>2020.10.29</v>
          </cell>
          <cell r="X3155" t="str">
            <v>记--897</v>
          </cell>
          <cell r="Y3155" t="str">
            <v>450吨原药项目</v>
          </cell>
        </row>
        <row r="3155">
          <cell r="AA3155" t="str">
            <v>0325</v>
          </cell>
        </row>
        <row r="3156">
          <cell r="B3156" t="str">
            <v>032500157</v>
          </cell>
          <cell r="C3156" t="str">
            <v>卧式离心泵</v>
          </cell>
          <cell r="D3156" t="str">
            <v>50FSB-30，YB2/3KW</v>
          </cell>
          <cell r="E3156">
            <v>3232.76</v>
          </cell>
          <cell r="F3156">
            <v>1616.5</v>
          </cell>
          <cell r="G3156">
            <v>1616.26</v>
          </cell>
          <cell r="H3156">
            <v>0</v>
          </cell>
          <cell r="I3156" t="str">
            <v>2020.10.29</v>
          </cell>
          <cell r="J3156" t="str">
            <v>96</v>
          </cell>
          <cell r="K3156" t="str">
            <v>苯磺隆装置（合成四车间）</v>
          </cell>
          <cell r="L3156" t="str">
            <v>肥东合成分厂</v>
          </cell>
          <cell r="M3156" t="str">
            <v>肥东合成四车间</v>
          </cell>
          <cell r="N3156" t="str">
            <v>合肥四联泵业有限公司</v>
          </cell>
          <cell r="O3156" t="str">
            <v>32.33</v>
          </cell>
          <cell r="P3156" t="str">
            <v>387.96</v>
          </cell>
          <cell r="Q3156" t="str">
            <v>129.31</v>
          </cell>
          <cell r="R3156" t="str">
            <v>50</v>
          </cell>
          <cell r="S3156" t="str">
            <v>平均年限法(一)</v>
          </cell>
          <cell r="T3156" t="str">
            <v>在用</v>
          </cell>
          <cell r="U3156" t="str">
            <v>在建工程转入</v>
          </cell>
          <cell r="V3156" t="str">
            <v>徐建红</v>
          </cell>
          <cell r="W3156" t="str">
            <v>2020.10.29</v>
          </cell>
          <cell r="X3156" t="str">
            <v>记--897</v>
          </cell>
          <cell r="Y3156" t="str">
            <v>450吨原药项目</v>
          </cell>
        </row>
        <row r="3156">
          <cell r="AA3156" t="str">
            <v>0325</v>
          </cell>
        </row>
        <row r="3157">
          <cell r="B3157" t="str">
            <v>032500158</v>
          </cell>
          <cell r="C3157" t="str">
            <v>卧式离心泵</v>
          </cell>
          <cell r="D3157" t="str">
            <v>50FSB-30，YB2/3KW</v>
          </cell>
          <cell r="E3157">
            <v>3232.76</v>
          </cell>
          <cell r="F3157">
            <v>1616.5</v>
          </cell>
          <cell r="G3157">
            <v>1616.26</v>
          </cell>
          <cell r="H3157">
            <v>0</v>
          </cell>
          <cell r="I3157" t="str">
            <v>2020.10.29</v>
          </cell>
          <cell r="J3157" t="str">
            <v>96</v>
          </cell>
          <cell r="K3157" t="str">
            <v>苯磺隆装置（合成四车间）</v>
          </cell>
          <cell r="L3157" t="str">
            <v>肥东合成分厂</v>
          </cell>
          <cell r="M3157" t="str">
            <v>肥东合成四车间</v>
          </cell>
          <cell r="N3157" t="str">
            <v>合肥四联泵业有限公司</v>
          </cell>
          <cell r="O3157" t="str">
            <v>32.33</v>
          </cell>
          <cell r="P3157" t="str">
            <v>387.96</v>
          </cell>
          <cell r="Q3157" t="str">
            <v>129.31</v>
          </cell>
          <cell r="R3157" t="str">
            <v>50</v>
          </cell>
          <cell r="S3157" t="str">
            <v>平均年限法(一)</v>
          </cell>
          <cell r="T3157" t="str">
            <v>在用</v>
          </cell>
          <cell r="U3157" t="str">
            <v>在建工程转入</v>
          </cell>
          <cell r="V3157" t="str">
            <v>徐建红</v>
          </cell>
          <cell r="W3157" t="str">
            <v>2020.10.29</v>
          </cell>
          <cell r="X3157" t="str">
            <v>记--897</v>
          </cell>
          <cell r="Y3157" t="str">
            <v>450吨原药项目</v>
          </cell>
        </row>
        <row r="3157">
          <cell r="AA3157" t="str">
            <v>0325</v>
          </cell>
        </row>
        <row r="3158">
          <cell r="B3158" t="str">
            <v>032500159</v>
          </cell>
          <cell r="C3158" t="str">
            <v>卧式离心泵</v>
          </cell>
          <cell r="D3158" t="str">
            <v>50FSB-30，YB2/3KW</v>
          </cell>
          <cell r="E3158">
            <v>3232.76</v>
          </cell>
          <cell r="F3158">
            <v>1616.5</v>
          </cell>
          <cell r="G3158">
            <v>1616.26</v>
          </cell>
          <cell r="H3158">
            <v>0</v>
          </cell>
          <cell r="I3158" t="str">
            <v>2020.10.29</v>
          </cell>
          <cell r="J3158" t="str">
            <v>96</v>
          </cell>
          <cell r="K3158" t="str">
            <v>苯磺隆装置（合成四车间）</v>
          </cell>
          <cell r="L3158" t="str">
            <v>肥东合成分厂</v>
          </cell>
          <cell r="M3158" t="str">
            <v>肥东合成四车间</v>
          </cell>
          <cell r="N3158" t="str">
            <v>合肥四联泵业有限公司</v>
          </cell>
          <cell r="O3158" t="str">
            <v>32.33</v>
          </cell>
          <cell r="P3158" t="str">
            <v>387.96</v>
          </cell>
          <cell r="Q3158" t="str">
            <v>129.31</v>
          </cell>
          <cell r="R3158" t="str">
            <v>50</v>
          </cell>
          <cell r="S3158" t="str">
            <v>平均年限法(一)</v>
          </cell>
          <cell r="T3158" t="str">
            <v>在用</v>
          </cell>
          <cell r="U3158" t="str">
            <v>在建工程转入</v>
          </cell>
          <cell r="V3158" t="str">
            <v>徐建红</v>
          </cell>
          <cell r="W3158" t="str">
            <v>2020.10.29</v>
          </cell>
          <cell r="X3158" t="str">
            <v>记--897</v>
          </cell>
          <cell r="Y3158" t="str">
            <v>450吨原药项目</v>
          </cell>
        </row>
        <row r="3158">
          <cell r="AA3158" t="str">
            <v>0325</v>
          </cell>
        </row>
        <row r="3159">
          <cell r="B3159" t="str">
            <v>032500160</v>
          </cell>
          <cell r="C3159" t="str">
            <v>卧式离心泵</v>
          </cell>
          <cell r="D3159" t="str">
            <v>50FSB-30，YB2/4KW</v>
          </cell>
          <cell r="E3159">
            <v>3232.76</v>
          </cell>
          <cell r="F3159">
            <v>1616.5</v>
          </cell>
          <cell r="G3159">
            <v>1616.26</v>
          </cell>
          <cell r="H3159">
            <v>0</v>
          </cell>
          <cell r="I3159" t="str">
            <v>2020.10.29</v>
          </cell>
          <cell r="J3159" t="str">
            <v>96</v>
          </cell>
          <cell r="K3159" t="str">
            <v>苯磺隆装置（合成四车间）</v>
          </cell>
          <cell r="L3159" t="str">
            <v>肥东合成分厂</v>
          </cell>
          <cell r="M3159" t="str">
            <v>肥东合成四车间</v>
          </cell>
          <cell r="N3159" t="str">
            <v>合肥四联泵业有限公司</v>
          </cell>
          <cell r="O3159" t="str">
            <v>32.33</v>
          </cell>
          <cell r="P3159" t="str">
            <v>387.96</v>
          </cell>
          <cell r="Q3159" t="str">
            <v>129.31</v>
          </cell>
          <cell r="R3159" t="str">
            <v>50</v>
          </cell>
          <cell r="S3159" t="str">
            <v>平均年限法(一)</v>
          </cell>
          <cell r="T3159" t="str">
            <v>在用</v>
          </cell>
          <cell r="U3159" t="str">
            <v>在建工程转入</v>
          </cell>
          <cell r="V3159" t="str">
            <v>徐建红</v>
          </cell>
          <cell r="W3159" t="str">
            <v>2020.10.29</v>
          </cell>
          <cell r="X3159" t="str">
            <v>记--897</v>
          </cell>
          <cell r="Y3159" t="str">
            <v>450吨原药项目</v>
          </cell>
        </row>
        <row r="3159">
          <cell r="AA3159" t="str">
            <v>0325</v>
          </cell>
        </row>
        <row r="3160">
          <cell r="B3160" t="str">
            <v>032500161</v>
          </cell>
          <cell r="C3160" t="str">
            <v>卧式离心泵</v>
          </cell>
          <cell r="D3160" t="str">
            <v>50FSB-30，YB2/4KW</v>
          </cell>
          <cell r="E3160">
            <v>3232.76</v>
          </cell>
          <cell r="F3160">
            <v>1616.5</v>
          </cell>
          <cell r="G3160">
            <v>1616.26</v>
          </cell>
          <cell r="H3160">
            <v>0</v>
          </cell>
          <cell r="I3160" t="str">
            <v>2020.10.29</v>
          </cell>
          <cell r="J3160" t="str">
            <v>96</v>
          </cell>
          <cell r="K3160" t="str">
            <v>苯磺隆装置（合成四车间）</v>
          </cell>
          <cell r="L3160" t="str">
            <v>肥东合成分厂</v>
          </cell>
          <cell r="M3160" t="str">
            <v>肥东合成四车间</v>
          </cell>
          <cell r="N3160" t="str">
            <v>合肥四联泵业有限公司</v>
          </cell>
          <cell r="O3160" t="str">
            <v>32.33</v>
          </cell>
          <cell r="P3160" t="str">
            <v>387.96</v>
          </cell>
          <cell r="Q3160" t="str">
            <v>129.31</v>
          </cell>
          <cell r="R3160" t="str">
            <v>50</v>
          </cell>
          <cell r="S3160" t="str">
            <v>平均年限法(一)</v>
          </cell>
          <cell r="T3160" t="str">
            <v>在用</v>
          </cell>
          <cell r="U3160" t="str">
            <v>在建工程转入</v>
          </cell>
          <cell r="V3160" t="str">
            <v>徐建红</v>
          </cell>
          <cell r="W3160" t="str">
            <v>2020.10.29</v>
          </cell>
          <cell r="X3160" t="str">
            <v>记--897</v>
          </cell>
          <cell r="Y3160" t="str">
            <v>450吨原药项目</v>
          </cell>
        </row>
        <row r="3160">
          <cell r="AA3160" t="str">
            <v>0325</v>
          </cell>
        </row>
        <row r="3161">
          <cell r="B3161" t="str">
            <v>032500162</v>
          </cell>
          <cell r="C3161" t="str">
            <v>卧式离心泵</v>
          </cell>
          <cell r="D3161" t="str">
            <v>50FSB-30，YB2/4KW</v>
          </cell>
          <cell r="E3161">
            <v>3232.76</v>
          </cell>
          <cell r="F3161">
            <v>1616.5</v>
          </cell>
          <cell r="G3161">
            <v>1616.26</v>
          </cell>
          <cell r="H3161">
            <v>0</v>
          </cell>
          <cell r="I3161" t="str">
            <v>2020.10.29</v>
          </cell>
          <cell r="J3161" t="str">
            <v>96</v>
          </cell>
          <cell r="K3161" t="str">
            <v>苯磺隆装置（合成四车间）</v>
          </cell>
          <cell r="L3161" t="str">
            <v>肥东合成分厂</v>
          </cell>
          <cell r="M3161" t="str">
            <v>肥东合成四车间</v>
          </cell>
          <cell r="N3161" t="str">
            <v>合肥四联泵业有限公司</v>
          </cell>
          <cell r="O3161" t="str">
            <v>32.33</v>
          </cell>
          <cell r="P3161" t="str">
            <v>387.96</v>
          </cell>
          <cell r="Q3161" t="str">
            <v>129.31</v>
          </cell>
          <cell r="R3161" t="str">
            <v>50</v>
          </cell>
          <cell r="S3161" t="str">
            <v>平均年限法(一)</v>
          </cell>
          <cell r="T3161" t="str">
            <v>在用</v>
          </cell>
          <cell r="U3161" t="str">
            <v>在建工程转入</v>
          </cell>
          <cell r="V3161" t="str">
            <v>徐建红</v>
          </cell>
          <cell r="W3161" t="str">
            <v>2020.10.29</v>
          </cell>
          <cell r="X3161" t="str">
            <v>记--897</v>
          </cell>
          <cell r="Y3161" t="str">
            <v>450吨原药项目</v>
          </cell>
        </row>
        <row r="3161">
          <cell r="AA3161" t="str">
            <v>0325</v>
          </cell>
        </row>
        <row r="3162">
          <cell r="B3162" t="str">
            <v>032500163</v>
          </cell>
          <cell r="C3162" t="str">
            <v>卧式离心泵</v>
          </cell>
          <cell r="D3162" t="str">
            <v>50FSB-30，YB2/4KW</v>
          </cell>
          <cell r="E3162">
            <v>3232.76</v>
          </cell>
          <cell r="F3162">
            <v>1616.5</v>
          </cell>
          <cell r="G3162">
            <v>1616.26</v>
          </cell>
          <cell r="H3162">
            <v>0</v>
          </cell>
          <cell r="I3162" t="str">
            <v>2020.10.29</v>
          </cell>
          <cell r="J3162" t="str">
            <v>96</v>
          </cell>
          <cell r="K3162" t="str">
            <v>苯磺隆装置（合成四车间）</v>
          </cell>
          <cell r="L3162" t="str">
            <v>肥东合成分厂</v>
          </cell>
          <cell r="M3162" t="str">
            <v>肥东合成四车间</v>
          </cell>
          <cell r="N3162" t="str">
            <v>合肥四联泵业有限公司</v>
          </cell>
          <cell r="O3162" t="str">
            <v>32.33</v>
          </cell>
          <cell r="P3162" t="str">
            <v>387.96</v>
          </cell>
          <cell r="Q3162" t="str">
            <v>129.31</v>
          </cell>
          <cell r="R3162" t="str">
            <v>50</v>
          </cell>
          <cell r="S3162" t="str">
            <v>平均年限法(一)</v>
          </cell>
          <cell r="T3162" t="str">
            <v>在用</v>
          </cell>
          <cell r="U3162" t="str">
            <v>在建工程转入</v>
          </cell>
          <cell r="V3162" t="str">
            <v>徐建红</v>
          </cell>
          <cell r="W3162" t="str">
            <v>2020.10.29</v>
          </cell>
          <cell r="X3162" t="str">
            <v>记--897</v>
          </cell>
          <cell r="Y3162" t="str">
            <v>450吨原药项目</v>
          </cell>
        </row>
        <row r="3162">
          <cell r="AA3162" t="str">
            <v>0325</v>
          </cell>
        </row>
        <row r="3163">
          <cell r="B3163" t="str">
            <v>032500164</v>
          </cell>
          <cell r="C3163" t="str">
            <v>卧式离心泵</v>
          </cell>
          <cell r="D3163" t="str">
            <v>50FSB-30，YB2/4KW</v>
          </cell>
          <cell r="E3163">
            <v>3232.76</v>
          </cell>
          <cell r="F3163">
            <v>1616.5</v>
          </cell>
          <cell r="G3163">
            <v>1616.26</v>
          </cell>
          <cell r="H3163">
            <v>0</v>
          </cell>
          <cell r="I3163" t="str">
            <v>2020.10.29</v>
          </cell>
          <cell r="J3163" t="str">
            <v>96</v>
          </cell>
          <cell r="K3163" t="str">
            <v>苯磺隆装置（合成四车间）</v>
          </cell>
          <cell r="L3163" t="str">
            <v>肥东合成分厂</v>
          </cell>
          <cell r="M3163" t="str">
            <v>肥东合成四车间</v>
          </cell>
          <cell r="N3163" t="str">
            <v>合肥四联泵业有限公司</v>
          </cell>
          <cell r="O3163" t="str">
            <v>32.33</v>
          </cell>
          <cell r="P3163" t="str">
            <v>387.96</v>
          </cell>
          <cell r="Q3163" t="str">
            <v>129.31</v>
          </cell>
          <cell r="R3163" t="str">
            <v>50</v>
          </cell>
          <cell r="S3163" t="str">
            <v>平均年限法(一)</v>
          </cell>
          <cell r="T3163" t="str">
            <v>在用</v>
          </cell>
          <cell r="U3163" t="str">
            <v>在建工程转入</v>
          </cell>
          <cell r="V3163" t="str">
            <v>徐建红</v>
          </cell>
          <cell r="W3163" t="str">
            <v>2020.10.29</v>
          </cell>
          <cell r="X3163" t="str">
            <v>记--897</v>
          </cell>
          <cell r="Y3163" t="str">
            <v>450吨原药项目</v>
          </cell>
        </row>
        <row r="3163">
          <cell r="AA3163" t="str">
            <v>0325</v>
          </cell>
        </row>
        <row r="3164">
          <cell r="B3164" t="str">
            <v>032500165</v>
          </cell>
          <cell r="C3164" t="str">
            <v>卧式离心泵</v>
          </cell>
          <cell r="D3164" t="str">
            <v>50FSB-30，YB2/4KW</v>
          </cell>
          <cell r="E3164">
            <v>3232.76</v>
          </cell>
          <cell r="F3164">
            <v>1616.5</v>
          </cell>
          <cell r="G3164">
            <v>1616.26</v>
          </cell>
          <cell r="H3164">
            <v>0</v>
          </cell>
          <cell r="I3164" t="str">
            <v>2020.10.29</v>
          </cell>
          <cell r="J3164" t="str">
            <v>96</v>
          </cell>
          <cell r="K3164" t="str">
            <v>苯磺隆装置（合成四车间）</v>
          </cell>
          <cell r="L3164" t="str">
            <v>肥东合成分厂</v>
          </cell>
          <cell r="M3164" t="str">
            <v>肥东合成四车间</v>
          </cell>
          <cell r="N3164" t="str">
            <v>合肥四联泵业有限公司</v>
          </cell>
          <cell r="O3164" t="str">
            <v>32.33</v>
          </cell>
          <cell r="P3164" t="str">
            <v>387.96</v>
          </cell>
          <cell r="Q3164" t="str">
            <v>129.31</v>
          </cell>
          <cell r="R3164" t="str">
            <v>50</v>
          </cell>
          <cell r="S3164" t="str">
            <v>平均年限法(一)</v>
          </cell>
          <cell r="T3164" t="str">
            <v>在用</v>
          </cell>
          <cell r="U3164" t="str">
            <v>在建工程转入</v>
          </cell>
          <cell r="V3164" t="str">
            <v>徐建红</v>
          </cell>
          <cell r="W3164" t="str">
            <v>2020.10.29</v>
          </cell>
          <cell r="X3164" t="str">
            <v>记--897</v>
          </cell>
          <cell r="Y3164" t="str">
            <v>450吨原药项目</v>
          </cell>
        </row>
        <row r="3164">
          <cell r="AA3164" t="str">
            <v>0325</v>
          </cell>
        </row>
        <row r="3165">
          <cell r="B3165" t="str">
            <v>032500166</v>
          </cell>
          <cell r="C3165" t="str">
            <v>卧式离心泵</v>
          </cell>
          <cell r="D3165" t="str">
            <v>50FSB-30，YB2/4KW</v>
          </cell>
          <cell r="E3165">
            <v>3232.76</v>
          </cell>
          <cell r="F3165">
            <v>1616.5</v>
          </cell>
          <cell r="G3165">
            <v>1616.26</v>
          </cell>
          <cell r="H3165">
            <v>0</v>
          </cell>
          <cell r="I3165" t="str">
            <v>2020.10.29</v>
          </cell>
          <cell r="J3165" t="str">
            <v>96</v>
          </cell>
          <cell r="K3165" t="str">
            <v>苯磺隆装置（合成四车间）</v>
          </cell>
          <cell r="L3165" t="str">
            <v>肥东合成分厂</v>
          </cell>
          <cell r="M3165" t="str">
            <v>肥东合成四车间</v>
          </cell>
          <cell r="N3165" t="str">
            <v>合肥四联泵业有限公司</v>
          </cell>
          <cell r="O3165" t="str">
            <v>32.33</v>
          </cell>
          <cell r="P3165" t="str">
            <v>387.96</v>
          </cell>
          <cell r="Q3165" t="str">
            <v>129.31</v>
          </cell>
          <cell r="R3165" t="str">
            <v>50</v>
          </cell>
          <cell r="S3165" t="str">
            <v>平均年限法(一)</v>
          </cell>
          <cell r="T3165" t="str">
            <v>在用</v>
          </cell>
          <cell r="U3165" t="str">
            <v>在建工程转入</v>
          </cell>
          <cell r="V3165" t="str">
            <v>徐建红</v>
          </cell>
          <cell r="W3165" t="str">
            <v>2020.10.29</v>
          </cell>
          <cell r="X3165" t="str">
            <v>记--897</v>
          </cell>
          <cell r="Y3165" t="str">
            <v>450吨原药项目</v>
          </cell>
        </row>
        <row r="3165">
          <cell r="AA3165" t="str">
            <v>0325</v>
          </cell>
        </row>
        <row r="3166">
          <cell r="B3166" t="str">
            <v>032500167</v>
          </cell>
          <cell r="C3166" t="str">
            <v>卧式离心泵</v>
          </cell>
          <cell r="D3166" t="str">
            <v>50FSB-30，YB2/4KW</v>
          </cell>
          <cell r="E3166">
            <v>3232.76</v>
          </cell>
          <cell r="F3166">
            <v>1616.5</v>
          </cell>
          <cell r="G3166">
            <v>1616.26</v>
          </cell>
          <cell r="H3166">
            <v>0</v>
          </cell>
          <cell r="I3166" t="str">
            <v>2020.10.29</v>
          </cell>
          <cell r="J3166" t="str">
            <v>96</v>
          </cell>
          <cell r="K3166" t="str">
            <v>苯磺隆装置（合成四车间）</v>
          </cell>
          <cell r="L3166" t="str">
            <v>肥东合成分厂</v>
          </cell>
          <cell r="M3166" t="str">
            <v>肥东合成四车间</v>
          </cell>
          <cell r="N3166" t="str">
            <v>合肥四联泵业有限公司</v>
          </cell>
          <cell r="O3166" t="str">
            <v>32.33</v>
          </cell>
          <cell r="P3166" t="str">
            <v>387.96</v>
          </cell>
          <cell r="Q3166" t="str">
            <v>129.31</v>
          </cell>
          <cell r="R3166" t="str">
            <v>50</v>
          </cell>
          <cell r="S3166" t="str">
            <v>平均年限法(一)</v>
          </cell>
          <cell r="T3166" t="str">
            <v>在用</v>
          </cell>
          <cell r="U3166" t="str">
            <v>在建工程转入</v>
          </cell>
          <cell r="V3166" t="str">
            <v>徐建红</v>
          </cell>
          <cell r="W3166" t="str">
            <v>2020.10.29</v>
          </cell>
          <cell r="X3166" t="str">
            <v>记--897</v>
          </cell>
          <cell r="Y3166" t="str">
            <v>450吨原药项目</v>
          </cell>
        </row>
        <row r="3166">
          <cell r="AA3166" t="str">
            <v>0325</v>
          </cell>
        </row>
        <row r="3167">
          <cell r="B3167" t="str">
            <v>032500168</v>
          </cell>
          <cell r="C3167" t="str">
            <v>卧式离心泵</v>
          </cell>
          <cell r="D3167" t="str">
            <v>50FSB-30，YB2/4KW</v>
          </cell>
          <cell r="E3167">
            <v>3232.76</v>
          </cell>
          <cell r="F3167">
            <v>1616.5</v>
          </cell>
          <cell r="G3167">
            <v>1616.26</v>
          </cell>
          <cell r="H3167">
            <v>0</v>
          </cell>
          <cell r="I3167" t="str">
            <v>2020.10.29</v>
          </cell>
          <cell r="J3167" t="str">
            <v>96</v>
          </cell>
          <cell r="K3167" t="str">
            <v>苯磺隆装置（合成四车间）</v>
          </cell>
          <cell r="L3167" t="str">
            <v>肥东合成分厂</v>
          </cell>
          <cell r="M3167" t="str">
            <v>肥东合成四车间</v>
          </cell>
          <cell r="N3167" t="str">
            <v>合肥四联泵业有限公司</v>
          </cell>
          <cell r="O3167" t="str">
            <v>32.33</v>
          </cell>
          <cell r="P3167" t="str">
            <v>387.96</v>
          </cell>
          <cell r="Q3167" t="str">
            <v>129.31</v>
          </cell>
          <cell r="R3167" t="str">
            <v>50</v>
          </cell>
          <cell r="S3167" t="str">
            <v>平均年限法(一)</v>
          </cell>
          <cell r="T3167" t="str">
            <v>在用</v>
          </cell>
          <cell r="U3167" t="str">
            <v>在建工程转入</v>
          </cell>
          <cell r="V3167" t="str">
            <v>徐建红</v>
          </cell>
          <cell r="W3167" t="str">
            <v>2020.10.29</v>
          </cell>
          <cell r="X3167" t="str">
            <v>记--897</v>
          </cell>
          <cell r="Y3167" t="str">
            <v>450吨原药项目</v>
          </cell>
        </row>
        <row r="3167">
          <cell r="AA3167" t="str">
            <v>0325</v>
          </cell>
        </row>
        <row r="3168">
          <cell r="B3168" t="str">
            <v>032500169</v>
          </cell>
          <cell r="C3168" t="str">
            <v>卧式离心泵</v>
          </cell>
          <cell r="D3168" t="str">
            <v>50FSB-30，YB2/4KW</v>
          </cell>
          <cell r="E3168">
            <v>3232.76</v>
          </cell>
          <cell r="F3168">
            <v>1616.5</v>
          </cell>
          <cell r="G3168">
            <v>1616.26</v>
          </cell>
          <cell r="H3168">
            <v>0</v>
          </cell>
          <cell r="I3168" t="str">
            <v>2020.10.29</v>
          </cell>
          <cell r="J3168" t="str">
            <v>96</v>
          </cell>
          <cell r="K3168" t="str">
            <v>苯磺隆装置（合成四车间）</v>
          </cell>
          <cell r="L3168" t="str">
            <v>肥东合成分厂</v>
          </cell>
          <cell r="M3168" t="str">
            <v>肥东合成四车间</v>
          </cell>
          <cell r="N3168" t="str">
            <v>合肥四联泵业有限公司</v>
          </cell>
          <cell r="O3168" t="str">
            <v>32.33</v>
          </cell>
          <cell r="P3168" t="str">
            <v>387.96</v>
          </cell>
          <cell r="Q3168" t="str">
            <v>129.31</v>
          </cell>
          <cell r="R3168" t="str">
            <v>50</v>
          </cell>
          <cell r="S3168" t="str">
            <v>平均年限法(一)</v>
          </cell>
          <cell r="T3168" t="str">
            <v>在用</v>
          </cell>
          <cell r="U3168" t="str">
            <v>在建工程转入</v>
          </cell>
          <cell r="V3168" t="str">
            <v>徐建红</v>
          </cell>
          <cell r="W3168" t="str">
            <v>2020.10.29</v>
          </cell>
          <cell r="X3168" t="str">
            <v>记--897</v>
          </cell>
          <cell r="Y3168" t="str">
            <v>450吨原药项目</v>
          </cell>
        </row>
        <row r="3168">
          <cell r="AA3168" t="str">
            <v>0325</v>
          </cell>
        </row>
        <row r="3169">
          <cell r="B3169" t="str">
            <v>032500170</v>
          </cell>
          <cell r="C3169" t="str">
            <v>卧式离心泵</v>
          </cell>
          <cell r="D3169" t="str">
            <v>50FSB-30，YB2/4KW</v>
          </cell>
          <cell r="E3169">
            <v>3232.76</v>
          </cell>
          <cell r="F3169">
            <v>1616.5</v>
          </cell>
          <cell r="G3169">
            <v>1616.26</v>
          </cell>
          <cell r="H3169">
            <v>0</v>
          </cell>
          <cell r="I3169" t="str">
            <v>2020.10.29</v>
          </cell>
          <cell r="J3169" t="str">
            <v>96</v>
          </cell>
          <cell r="K3169" t="str">
            <v>苯磺隆装置（合成四车间）</v>
          </cell>
          <cell r="L3169" t="str">
            <v>肥东合成分厂</v>
          </cell>
          <cell r="M3169" t="str">
            <v>肥东合成四车间</v>
          </cell>
          <cell r="N3169" t="str">
            <v>合肥四联泵业有限公司</v>
          </cell>
          <cell r="O3169" t="str">
            <v>32.33</v>
          </cell>
          <cell r="P3169" t="str">
            <v>387.96</v>
          </cell>
          <cell r="Q3169" t="str">
            <v>129.31</v>
          </cell>
          <cell r="R3169" t="str">
            <v>50</v>
          </cell>
          <cell r="S3169" t="str">
            <v>平均年限法(一)</v>
          </cell>
          <cell r="T3169" t="str">
            <v>在用</v>
          </cell>
          <cell r="U3169" t="str">
            <v>在建工程转入</v>
          </cell>
          <cell r="V3169" t="str">
            <v>徐建红</v>
          </cell>
          <cell r="W3169" t="str">
            <v>2020.10.29</v>
          </cell>
          <cell r="X3169" t="str">
            <v>记--897</v>
          </cell>
          <cell r="Y3169" t="str">
            <v>450吨原药项目</v>
          </cell>
        </row>
        <row r="3169">
          <cell r="AA3169" t="str">
            <v>0325</v>
          </cell>
        </row>
        <row r="3170">
          <cell r="B3170" t="str">
            <v>032500171</v>
          </cell>
          <cell r="C3170" t="str">
            <v>卧式离心泵</v>
          </cell>
          <cell r="D3170" t="str">
            <v>50FSB-30，YB2/4KW</v>
          </cell>
          <cell r="E3170">
            <v>3232.76</v>
          </cell>
          <cell r="F3170">
            <v>1616.5</v>
          </cell>
          <cell r="G3170">
            <v>1616.26</v>
          </cell>
          <cell r="H3170">
            <v>0</v>
          </cell>
          <cell r="I3170" t="str">
            <v>2020.10.29</v>
          </cell>
          <cell r="J3170" t="str">
            <v>96</v>
          </cell>
          <cell r="K3170" t="str">
            <v>苯磺隆装置（合成四车间）</v>
          </cell>
          <cell r="L3170" t="str">
            <v>肥东合成分厂</v>
          </cell>
          <cell r="M3170" t="str">
            <v>肥东合成四车间</v>
          </cell>
          <cell r="N3170" t="str">
            <v>合肥四联泵业有限公司</v>
          </cell>
          <cell r="O3170" t="str">
            <v>32.33</v>
          </cell>
          <cell r="P3170" t="str">
            <v>387.96</v>
          </cell>
          <cell r="Q3170" t="str">
            <v>129.31</v>
          </cell>
          <cell r="R3170" t="str">
            <v>50</v>
          </cell>
          <cell r="S3170" t="str">
            <v>平均年限法(一)</v>
          </cell>
          <cell r="T3170" t="str">
            <v>在用</v>
          </cell>
          <cell r="U3170" t="str">
            <v>在建工程转入</v>
          </cell>
          <cell r="V3170" t="str">
            <v>徐建红</v>
          </cell>
          <cell r="W3170" t="str">
            <v>2020.10.29</v>
          </cell>
          <cell r="X3170" t="str">
            <v>记--897</v>
          </cell>
          <cell r="Y3170" t="str">
            <v>450吨原药项目</v>
          </cell>
        </row>
        <row r="3170">
          <cell r="AA3170" t="str">
            <v>0325</v>
          </cell>
        </row>
        <row r="3171">
          <cell r="B3171" t="str">
            <v>032600089</v>
          </cell>
          <cell r="C3171" t="str">
            <v>卧式离心泵</v>
          </cell>
          <cell r="D3171" t="str">
            <v>50FSB-30，YB2/4KW</v>
          </cell>
          <cell r="E3171">
            <v>3232.76</v>
          </cell>
          <cell r="F3171">
            <v>1616.5</v>
          </cell>
          <cell r="G3171">
            <v>1616.26</v>
          </cell>
          <cell r="H3171">
            <v>0</v>
          </cell>
          <cell r="I3171" t="str">
            <v>2020.10.29</v>
          </cell>
          <cell r="J3171" t="str">
            <v>96</v>
          </cell>
          <cell r="K3171" t="str">
            <v>精噁唑装置（合成三车间）</v>
          </cell>
          <cell r="L3171" t="str">
            <v>肥东合成分厂</v>
          </cell>
          <cell r="M3171" t="str">
            <v>肥东合成三车间</v>
          </cell>
          <cell r="N3171" t="str">
            <v>合肥四联泵业有限公司</v>
          </cell>
          <cell r="O3171" t="str">
            <v>32.33</v>
          </cell>
          <cell r="P3171" t="str">
            <v>387.96</v>
          </cell>
          <cell r="Q3171" t="str">
            <v>129.31</v>
          </cell>
          <cell r="R3171" t="str">
            <v>50</v>
          </cell>
          <cell r="S3171" t="str">
            <v>平均年限法(一)</v>
          </cell>
          <cell r="T3171" t="str">
            <v>在用</v>
          </cell>
          <cell r="U3171" t="str">
            <v>在建工程转入</v>
          </cell>
          <cell r="V3171" t="str">
            <v>徐建红</v>
          </cell>
          <cell r="W3171" t="str">
            <v>2020.10.29</v>
          </cell>
          <cell r="X3171" t="str">
            <v>记--897</v>
          </cell>
          <cell r="Y3171" t="str">
            <v>450吨原药项目</v>
          </cell>
        </row>
        <row r="3171">
          <cell r="AA3171" t="str">
            <v>0326</v>
          </cell>
        </row>
        <row r="3172">
          <cell r="B3172" t="str">
            <v>032600090</v>
          </cell>
          <cell r="C3172" t="str">
            <v>卧式离心泵</v>
          </cell>
          <cell r="D3172" t="str">
            <v>50FSB-30，YB2/4KW</v>
          </cell>
          <cell r="E3172">
            <v>3232.76</v>
          </cell>
          <cell r="F3172">
            <v>1616.5</v>
          </cell>
          <cell r="G3172">
            <v>1616.26</v>
          </cell>
          <cell r="H3172">
            <v>0</v>
          </cell>
          <cell r="I3172" t="str">
            <v>2020.10.29</v>
          </cell>
          <cell r="J3172" t="str">
            <v>96</v>
          </cell>
          <cell r="K3172" t="str">
            <v>精噁唑装置（合成三车间）</v>
          </cell>
          <cell r="L3172" t="str">
            <v>肥东合成分厂</v>
          </cell>
          <cell r="M3172" t="str">
            <v>肥东合成三车间</v>
          </cell>
          <cell r="N3172" t="str">
            <v>合肥四联泵业有限公司</v>
          </cell>
          <cell r="O3172" t="str">
            <v>32.33</v>
          </cell>
          <cell r="P3172" t="str">
            <v>387.96</v>
          </cell>
          <cell r="Q3172" t="str">
            <v>129.31</v>
          </cell>
          <cell r="R3172" t="str">
            <v>50</v>
          </cell>
          <cell r="S3172" t="str">
            <v>平均年限法(一)</v>
          </cell>
          <cell r="T3172" t="str">
            <v>在用</v>
          </cell>
          <cell r="U3172" t="str">
            <v>在建工程转入</v>
          </cell>
          <cell r="V3172" t="str">
            <v>徐建红</v>
          </cell>
          <cell r="W3172" t="str">
            <v>2020.10.29</v>
          </cell>
          <cell r="X3172" t="str">
            <v>记--897</v>
          </cell>
          <cell r="Y3172" t="str">
            <v>450吨原药项目</v>
          </cell>
        </row>
        <row r="3172">
          <cell r="AA3172" t="str">
            <v>0326</v>
          </cell>
        </row>
        <row r="3173">
          <cell r="B3173" t="str">
            <v>032600091</v>
          </cell>
          <cell r="C3173" t="str">
            <v>卧式离心泵</v>
          </cell>
          <cell r="D3173" t="str">
            <v>50FSB-30，YB2/4KW</v>
          </cell>
          <cell r="E3173">
            <v>3232.76</v>
          </cell>
          <cell r="F3173">
            <v>1616.5</v>
          </cell>
          <cell r="G3173">
            <v>1616.26</v>
          </cell>
          <cell r="H3173">
            <v>0</v>
          </cell>
          <cell r="I3173" t="str">
            <v>2020.10.29</v>
          </cell>
          <cell r="J3173" t="str">
            <v>96</v>
          </cell>
          <cell r="K3173" t="str">
            <v>精噁唑装置（合成三车间）</v>
          </cell>
          <cell r="L3173" t="str">
            <v>肥东合成分厂</v>
          </cell>
          <cell r="M3173" t="str">
            <v>肥东合成三车间</v>
          </cell>
          <cell r="N3173" t="str">
            <v>合肥四联泵业有限公司</v>
          </cell>
          <cell r="O3173" t="str">
            <v>32.33</v>
          </cell>
          <cell r="P3173" t="str">
            <v>387.96</v>
          </cell>
          <cell r="Q3173" t="str">
            <v>129.31</v>
          </cell>
          <cell r="R3173" t="str">
            <v>50</v>
          </cell>
          <cell r="S3173" t="str">
            <v>平均年限法(一)</v>
          </cell>
          <cell r="T3173" t="str">
            <v>在用</v>
          </cell>
          <cell r="U3173" t="str">
            <v>在建工程转入</v>
          </cell>
          <cell r="V3173" t="str">
            <v>徐建红</v>
          </cell>
          <cell r="W3173" t="str">
            <v>2020.10.29</v>
          </cell>
          <cell r="X3173" t="str">
            <v>记--897</v>
          </cell>
          <cell r="Y3173" t="str">
            <v>450吨原药项目</v>
          </cell>
        </row>
        <row r="3173">
          <cell r="AA3173" t="str">
            <v>0326</v>
          </cell>
        </row>
        <row r="3174">
          <cell r="B3174" t="str">
            <v>032600092</v>
          </cell>
          <cell r="C3174" t="str">
            <v>卧式离心泵</v>
          </cell>
          <cell r="D3174" t="str">
            <v>50FSB-30，YB2/4KW</v>
          </cell>
          <cell r="E3174">
            <v>3232.76</v>
          </cell>
          <cell r="F3174">
            <v>1616.5</v>
          </cell>
          <cell r="G3174">
            <v>1616.26</v>
          </cell>
          <cell r="H3174">
            <v>0</v>
          </cell>
          <cell r="I3174" t="str">
            <v>2020.10.29</v>
          </cell>
          <cell r="J3174" t="str">
            <v>96</v>
          </cell>
          <cell r="K3174" t="str">
            <v>精噁唑装置（合成三车间）</v>
          </cell>
          <cell r="L3174" t="str">
            <v>肥东合成分厂</v>
          </cell>
          <cell r="M3174" t="str">
            <v>肥东合成三车间</v>
          </cell>
          <cell r="N3174" t="str">
            <v>合肥四联泵业有限公司</v>
          </cell>
          <cell r="O3174" t="str">
            <v>32.33</v>
          </cell>
          <cell r="P3174" t="str">
            <v>387.96</v>
          </cell>
          <cell r="Q3174" t="str">
            <v>129.31</v>
          </cell>
          <cell r="R3174" t="str">
            <v>50</v>
          </cell>
          <cell r="S3174" t="str">
            <v>平均年限法(一)</v>
          </cell>
          <cell r="T3174" t="str">
            <v>在用</v>
          </cell>
          <cell r="U3174" t="str">
            <v>在建工程转入</v>
          </cell>
          <cell r="V3174" t="str">
            <v>徐建红</v>
          </cell>
          <cell r="W3174" t="str">
            <v>2020.10.29</v>
          </cell>
          <cell r="X3174" t="str">
            <v>记--897</v>
          </cell>
          <cell r="Y3174" t="str">
            <v>450吨原药项目</v>
          </cell>
        </row>
        <row r="3174">
          <cell r="AA3174" t="str">
            <v>0326</v>
          </cell>
        </row>
        <row r="3175">
          <cell r="B3175" t="str">
            <v>032600093</v>
          </cell>
          <cell r="C3175" t="str">
            <v>卧式离心泵</v>
          </cell>
          <cell r="D3175" t="str">
            <v>40FSB-30，YB2/4KW</v>
          </cell>
          <cell r="E3175">
            <v>3232.74</v>
          </cell>
          <cell r="F3175">
            <v>1616.5</v>
          </cell>
          <cell r="G3175">
            <v>1616.24</v>
          </cell>
          <cell r="H3175">
            <v>0</v>
          </cell>
          <cell r="I3175" t="str">
            <v>2020.10.29</v>
          </cell>
          <cell r="J3175" t="str">
            <v>96</v>
          </cell>
          <cell r="K3175" t="str">
            <v>精噁唑装置（合成三车间）</v>
          </cell>
          <cell r="L3175" t="str">
            <v>肥东合成分厂</v>
          </cell>
          <cell r="M3175" t="str">
            <v>肥东合成三车间</v>
          </cell>
          <cell r="N3175" t="str">
            <v>合肥四联泵业有限公司</v>
          </cell>
          <cell r="O3175" t="str">
            <v>32.33</v>
          </cell>
          <cell r="P3175" t="str">
            <v>387.96</v>
          </cell>
          <cell r="Q3175" t="str">
            <v>129.31</v>
          </cell>
          <cell r="R3175" t="str">
            <v>50</v>
          </cell>
          <cell r="S3175" t="str">
            <v>平均年限法(一)</v>
          </cell>
          <cell r="T3175" t="str">
            <v>在用</v>
          </cell>
          <cell r="U3175" t="str">
            <v>在建工程转入</v>
          </cell>
          <cell r="V3175" t="str">
            <v>徐建红</v>
          </cell>
          <cell r="W3175" t="str">
            <v>2020.10.29</v>
          </cell>
          <cell r="X3175" t="str">
            <v>记--897</v>
          </cell>
          <cell r="Y3175" t="str">
            <v>450吨原药项目</v>
          </cell>
        </row>
        <row r="3175">
          <cell r="AA3175" t="str">
            <v>0326</v>
          </cell>
        </row>
        <row r="3176">
          <cell r="B3176" t="str">
            <v>032500172</v>
          </cell>
          <cell r="C3176" t="str">
            <v>卧式离心泵</v>
          </cell>
          <cell r="D3176" t="str">
            <v>50FZB-30，YB2/5.5KW</v>
          </cell>
          <cell r="E3176">
            <v>5862.07</v>
          </cell>
          <cell r="F3176">
            <v>2931</v>
          </cell>
          <cell r="G3176">
            <v>2931.07</v>
          </cell>
          <cell r="H3176">
            <v>0</v>
          </cell>
          <cell r="I3176" t="str">
            <v>2020.10.29</v>
          </cell>
          <cell r="J3176" t="str">
            <v>96</v>
          </cell>
          <cell r="K3176" t="str">
            <v>苯磺隆装置（合成四车间）</v>
          </cell>
          <cell r="L3176" t="str">
            <v>肥东合成分厂</v>
          </cell>
          <cell r="M3176" t="str">
            <v>肥东合成四车间</v>
          </cell>
          <cell r="N3176" t="str">
            <v>合肥四联泵业有限公司</v>
          </cell>
          <cell r="O3176" t="str">
            <v>58.62</v>
          </cell>
          <cell r="P3176" t="str">
            <v>703.44</v>
          </cell>
          <cell r="Q3176" t="str">
            <v>234.48</v>
          </cell>
          <cell r="R3176" t="str">
            <v>50</v>
          </cell>
          <cell r="S3176" t="str">
            <v>平均年限法(一)</v>
          </cell>
          <cell r="T3176" t="str">
            <v>在用</v>
          </cell>
          <cell r="U3176" t="str">
            <v>在建工程转入</v>
          </cell>
          <cell r="V3176" t="str">
            <v>徐建红</v>
          </cell>
          <cell r="W3176" t="str">
            <v>2020.10.29</v>
          </cell>
          <cell r="X3176" t="str">
            <v>记--897</v>
          </cell>
          <cell r="Y3176" t="str">
            <v>450吨原药项目</v>
          </cell>
        </row>
        <row r="3176">
          <cell r="AA3176" t="str">
            <v>0325</v>
          </cell>
        </row>
        <row r="3177">
          <cell r="B3177" t="str">
            <v>032500173</v>
          </cell>
          <cell r="C3177" t="str">
            <v>卧式离心泵</v>
          </cell>
          <cell r="D3177" t="str">
            <v>50FZB-30，YB2/5.5KW</v>
          </cell>
          <cell r="E3177">
            <v>5862.07</v>
          </cell>
          <cell r="F3177">
            <v>2931</v>
          </cell>
          <cell r="G3177">
            <v>2931.07</v>
          </cell>
          <cell r="H3177">
            <v>0</v>
          </cell>
          <cell r="I3177" t="str">
            <v>2020.10.29</v>
          </cell>
          <cell r="J3177" t="str">
            <v>96</v>
          </cell>
          <cell r="K3177" t="str">
            <v>苯磺隆装置（合成四车间）</v>
          </cell>
          <cell r="L3177" t="str">
            <v>肥东合成分厂</v>
          </cell>
          <cell r="M3177" t="str">
            <v>肥东合成四车间</v>
          </cell>
          <cell r="N3177" t="str">
            <v>合肥四联泵业有限公司</v>
          </cell>
          <cell r="O3177" t="str">
            <v>58.62</v>
          </cell>
          <cell r="P3177" t="str">
            <v>703.44</v>
          </cell>
          <cell r="Q3177" t="str">
            <v>234.48</v>
          </cell>
          <cell r="R3177" t="str">
            <v>50</v>
          </cell>
          <cell r="S3177" t="str">
            <v>平均年限法(一)</v>
          </cell>
          <cell r="T3177" t="str">
            <v>在用</v>
          </cell>
          <cell r="U3177" t="str">
            <v>在建工程转入</v>
          </cell>
          <cell r="V3177" t="str">
            <v>徐建红</v>
          </cell>
          <cell r="W3177" t="str">
            <v>2020.10.29</v>
          </cell>
          <cell r="X3177" t="str">
            <v>记--897</v>
          </cell>
          <cell r="Y3177" t="str">
            <v>450吨原药项目</v>
          </cell>
        </row>
        <row r="3177">
          <cell r="AA3177" t="str">
            <v>0325</v>
          </cell>
        </row>
        <row r="3178">
          <cell r="B3178" t="str">
            <v>032500174</v>
          </cell>
          <cell r="C3178" t="str">
            <v>卧式离心泵</v>
          </cell>
          <cell r="D3178" t="str">
            <v>50FZB-30，YB2/5.5KW</v>
          </cell>
          <cell r="E3178">
            <v>5862.07</v>
          </cell>
          <cell r="F3178">
            <v>2931</v>
          </cell>
          <cell r="G3178">
            <v>2931.07</v>
          </cell>
          <cell r="H3178">
            <v>0</v>
          </cell>
          <cell r="I3178" t="str">
            <v>2020.10.29</v>
          </cell>
          <cell r="J3178" t="str">
            <v>96</v>
          </cell>
          <cell r="K3178" t="str">
            <v>苯磺隆装置（合成四车间）</v>
          </cell>
          <cell r="L3178" t="str">
            <v>肥东合成分厂</v>
          </cell>
          <cell r="M3178" t="str">
            <v>肥东合成四车间</v>
          </cell>
          <cell r="N3178" t="str">
            <v>合肥四联泵业有限公司</v>
          </cell>
          <cell r="O3178" t="str">
            <v>58.62</v>
          </cell>
          <cell r="P3178" t="str">
            <v>703.44</v>
          </cell>
          <cell r="Q3178" t="str">
            <v>234.48</v>
          </cell>
          <cell r="R3178" t="str">
            <v>50</v>
          </cell>
          <cell r="S3178" t="str">
            <v>平均年限法(一)</v>
          </cell>
          <cell r="T3178" t="str">
            <v>在用</v>
          </cell>
          <cell r="U3178" t="str">
            <v>在建工程转入</v>
          </cell>
          <cell r="V3178" t="str">
            <v>徐建红</v>
          </cell>
          <cell r="W3178" t="str">
            <v>2020.10.29</v>
          </cell>
          <cell r="X3178" t="str">
            <v>记--897</v>
          </cell>
          <cell r="Y3178" t="str">
            <v>450吨原药项目</v>
          </cell>
        </row>
        <row r="3178">
          <cell r="AA3178" t="str">
            <v>0325</v>
          </cell>
        </row>
        <row r="3179">
          <cell r="B3179" t="str">
            <v>032500175</v>
          </cell>
          <cell r="C3179" t="str">
            <v>卧式离心泵</v>
          </cell>
          <cell r="D3179" t="str">
            <v>50FZB-30，YB2/5.5KW</v>
          </cell>
          <cell r="E3179">
            <v>5862.07</v>
          </cell>
          <cell r="F3179">
            <v>2931</v>
          </cell>
          <cell r="G3179">
            <v>2931.07</v>
          </cell>
          <cell r="H3179">
            <v>0</v>
          </cell>
          <cell r="I3179" t="str">
            <v>2020.10.29</v>
          </cell>
          <cell r="J3179" t="str">
            <v>96</v>
          </cell>
          <cell r="K3179" t="str">
            <v>苯磺隆装置（合成四车间）</v>
          </cell>
          <cell r="L3179" t="str">
            <v>肥东合成分厂</v>
          </cell>
          <cell r="M3179" t="str">
            <v>肥东合成四车间</v>
          </cell>
          <cell r="N3179" t="str">
            <v>合肥四联泵业有限公司</v>
          </cell>
          <cell r="O3179" t="str">
            <v>58.62</v>
          </cell>
          <cell r="P3179" t="str">
            <v>703.44</v>
          </cell>
          <cell r="Q3179" t="str">
            <v>234.48</v>
          </cell>
          <cell r="R3179" t="str">
            <v>50</v>
          </cell>
          <cell r="S3179" t="str">
            <v>平均年限法(一)</v>
          </cell>
          <cell r="T3179" t="str">
            <v>在用</v>
          </cell>
          <cell r="U3179" t="str">
            <v>在建工程转入</v>
          </cell>
          <cell r="V3179" t="str">
            <v>徐建红</v>
          </cell>
          <cell r="W3179" t="str">
            <v>2020.10.29</v>
          </cell>
          <cell r="X3179" t="str">
            <v>记--897</v>
          </cell>
          <cell r="Y3179" t="str">
            <v>450吨原药项目</v>
          </cell>
        </row>
        <row r="3179">
          <cell r="AA3179" t="str">
            <v>0325</v>
          </cell>
        </row>
        <row r="3180">
          <cell r="B3180" t="str">
            <v>032600094</v>
          </cell>
          <cell r="C3180" t="str">
            <v>卧式离心泵</v>
          </cell>
          <cell r="D3180" t="str">
            <v>50FZB-30，YB2/5.5KW</v>
          </cell>
          <cell r="E3180">
            <v>5862.07</v>
          </cell>
          <cell r="F3180">
            <v>2931</v>
          </cell>
          <cell r="G3180">
            <v>2931.07</v>
          </cell>
          <cell r="H3180">
            <v>0</v>
          </cell>
          <cell r="I3180" t="str">
            <v>2020.10.29</v>
          </cell>
          <cell r="J3180" t="str">
            <v>96</v>
          </cell>
          <cell r="K3180" t="str">
            <v>精噁唑装置（合成三车间）</v>
          </cell>
          <cell r="L3180" t="str">
            <v>肥东合成分厂</v>
          </cell>
          <cell r="M3180" t="str">
            <v>肥东合成三车间</v>
          </cell>
          <cell r="N3180" t="str">
            <v>合肥四联泵业有限公司</v>
          </cell>
          <cell r="O3180" t="str">
            <v>58.62</v>
          </cell>
          <cell r="P3180" t="str">
            <v>703.44</v>
          </cell>
          <cell r="Q3180" t="str">
            <v>234.48</v>
          </cell>
          <cell r="R3180" t="str">
            <v>50</v>
          </cell>
          <cell r="S3180" t="str">
            <v>平均年限法(一)</v>
          </cell>
          <cell r="T3180" t="str">
            <v>在用</v>
          </cell>
          <cell r="U3180" t="str">
            <v>在建工程转入</v>
          </cell>
          <cell r="V3180" t="str">
            <v>徐建红</v>
          </cell>
          <cell r="W3180" t="str">
            <v>2020.10.29</v>
          </cell>
          <cell r="X3180" t="str">
            <v>记--897</v>
          </cell>
          <cell r="Y3180" t="str">
            <v>450吨原药项目</v>
          </cell>
        </row>
        <row r="3180">
          <cell r="AA3180" t="str">
            <v>0326</v>
          </cell>
        </row>
        <row r="3181">
          <cell r="B3181" t="str">
            <v>032600095</v>
          </cell>
          <cell r="C3181" t="str">
            <v>卧式离心泵</v>
          </cell>
          <cell r="D3181" t="str">
            <v>50FZB-30，YB2/5.5KW</v>
          </cell>
          <cell r="E3181">
            <v>5862.07</v>
          </cell>
          <cell r="F3181">
            <v>2931</v>
          </cell>
          <cell r="G3181">
            <v>2931.07</v>
          </cell>
          <cell r="H3181">
            <v>0</v>
          </cell>
          <cell r="I3181" t="str">
            <v>2020.10.29</v>
          </cell>
          <cell r="J3181" t="str">
            <v>96</v>
          </cell>
          <cell r="K3181" t="str">
            <v>精噁唑装置（合成三车间）</v>
          </cell>
          <cell r="L3181" t="str">
            <v>肥东合成分厂</v>
          </cell>
          <cell r="M3181" t="str">
            <v>肥东合成三车间</v>
          </cell>
          <cell r="N3181" t="str">
            <v>合肥四联泵业有限公司</v>
          </cell>
          <cell r="O3181" t="str">
            <v>58.62</v>
          </cell>
          <cell r="P3181" t="str">
            <v>703.44</v>
          </cell>
          <cell r="Q3181" t="str">
            <v>234.48</v>
          </cell>
          <cell r="R3181" t="str">
            <v>50</v>
          </cell>
          <cell r="S3181" t="str">
            <v>平均年限法(一)</v>
          </cell>
          <cell r="T3181" t="str">
            <v>在用</v>
          </cell>
          <cell r="U3181" t="str">
            <v>在建工程转入</v>
          </cell>
          <cell r="V3181" t="str">
            <v>徐建红</v>
          </cell>
          <cell r="W3181" t="str">
            <v>2020.10.29</v>
          </cell>
          <cell r="X3181" t="str">
            <v>记--897</v>
          </cell>
          <cell r="Y3181" t="str">
            <v>450吨原药项目</v>
          </cell>
        </row>
        <row r="3181">
          <cell r="AA3181" t="str">
            <v>0326</v>
          </cell>
        </row>
        <row r="3182">
          <cell r="B3182" t="str">
            <v>032600096</v>
          </cell>
          <cell r="C3182" t="str">
            <v>卧式离心泵</v>
          </cell>
          <cell r="D3182" t="str">
            <v>50FZB-30，YB2/5.5KW</v>
          </cell>
          <cell r="E3182">
            <v>5862.07</v>
          </cell>
          <cell r="F3182">
            <v>2931</v>
          </cell>
          <cell r="G3182">
            <v>2931.07</v>
          </cell>
          <cell r="H3182">
            <v>0</v>
          </cell>
          <cell r="I3182" t="str">
            <v>2020.10.29</v>
          </cell>
          <cell r="J3182" t="str">
            <v>96</v>
          </cell>
          <cell r="K3182" t="str">
            <v>精噁唑装置（合成三车间）</v>
          </cell>
          <cell r="L3182" t="str">
            <v>肥东合成分厂</v>
          </cell>
          <cell r="M3182" t="str">
            <v>肥东合成三车间</v>
          </cell>
          <cell r="N3182" t="str">
            <v>合肥四联泵业有限公司</v>
          </cell>
          <cell r="O3182" t="str">
            <v>58.62</v>
          </cell>
          <cell r="P3182" t="str">
            <v>703.44</v>
          </cell>
          <cell r="Q3182" t="str">
            <v>234.48</v>
          </cell>
          <cell r="R3182" t="str">
            <v>50</v>
          </cell>
          <cell r="S3182" t="str">
            <v>平均年限法(一)</v>
          </cell>
          <cell r="T3182" t="str">
            <v>在用</v>
          </cell>
          <cell r="U3182" t="str">
            <v>在建工程转入</v>
          </cell>
          <cell r="V3182" t="str">
            <v>徐建红</v>
          </cell>
          <cell r="W3182" t="str">
            <v>2020.10.29</v>
          </cell>
          <cell r="X3182" t="str">
            <v>记--897</v>
          </cell>
          <cell r="Y3182" t="str">
            <v>450吨原药项目</v>
          </cell>
        </row>
        <row r="3182">
          <cell r="AA3182" t="str">
            <v>0326</v>
          </cell>
        </row>
        <row r="3183">
          <cell r="B3183" t="str">
            <v>032600097</v>
          </cell>
          <cell r="C3183" t="str">
            <v>卧式离心泵</v>
          </cell>
          <cell r="D3183" t="str">
            <v>50FZB-30，YB2/5.5KW</v>
          </cell>
          <cell r="E3183">
            <v>5862.07</v>
          </cell>
          <cell r="F3183">
            <v>2931</v>
          </cell>
          <cell r="G3183">
            <v>2931.07</v>
          </cell>
          <cell r="H3183">
            <v>0</v>
          </cell>
          <cell r="I3183" t="str">
            <v>2020.10.29</v>
          </cell>
          <cell r="J3183" t="str">
            <v>96</v>
          </cell>
          <cell r="K3183" t="str">
            <v>精噁唑装置（合成三车间）</v>
          </cell>
          <cell r="L3183" t="str">
            <v>肥东合成分厂</v>
          </cell>
          <cell r="M3183" t="str">
            <v>肥东合成三车间</v>
          </cell>
          <cell r="N3183" t="str">
            <v>合肥四联泵业有限公司</v>
          </cell>
          <cell r="O3183" t="str">
            <v>58.62</v>
          </cell>
          <cell r="P3183" t="str">
            <v>703.44</v>
          </cell>
          <cell r="Q3183" t="str">
            <v>234.48</v>
          </cell>
          <cell r="R3183" t="str">
            <v>50</v>
          </cell>
          <cell r="S3183" t="str">
            <v>平均年限法(一)</v>
          </cell>
          <cell r="T3183" t="str">
            <v>在用</v>
          </cell>
          <cell r="U3183" t="str">
            <v>在建工程转入</v>
          </cell>
          <cell r="V3183" t="str">
            <v>徐建红</v>
          </cell>
          <cell r="W3183" t="str">
            <v>2020.10.29</v>
          </cell>
          <cell r="X3183" t="str">
            <v>记--897</v>
          </cell>
          <cell r="Y3183" t="str">
            <v>450吨原药项目</v>
          </cell>
        </row>
        <row r="3183">
          <cell r="AA3183" t="str">
            <v>0326</v>
          </cell>
        </row>
        <row r="3184">
          <cell r="B3184" t="str">
            <v>032600098</v>
          </cell>
          <cell r="C3184" t="str">
            <v>卧式离心泵</v>
          </cell>
          <cell r="D3184" t="str">
            <v>IHF65-50-160，YB2/5.5KW</v>
          </cell>
          <cell r="E3184">
            <v>9021.55</v>
          </cell>
          <cell r="F3184">
            <v>4511</v>
          </cell>
          <cell r="G3184">
            <v>4510.55</v>
          </cell>
          <cell r="H3184">
            <v>0</v>
          </cell>
          <cell r="I3184" t="str">
            <v>2020.10.29</v>
          </cell>
          <cell r="J3184" t="str">
            <v>96</v>
          </cell>
          <cell r="K3184" t="str">
            <v>精噁唑装置（合成三车间）</v>
          </cell>
          <cell r="L3184" t="str">
            <v>肥东合成分厂</v>
          </cell>
          <cell r="M3184" t="str">
            <v>肥东合成三车间</v>
          </cell>
          <cell r="N3184" t="str">
            <v>合肥四联泵业有限公司</v>
          </cell>
          <cell r="O3184" t="str">
            <v>90.22</v>
          </cell>
          <cell r="P3184" t="str">
            <v>1,082.64</v>
          </cell>
          <cell r="Q3184" t="str">
            <v>360.86</v>
          </cell>
          <cell r="R3184" t="str">
            <v>50</v>
          </cell>
          <cell r="S3184" t="str">
            <v>平均年限法(一)</v>
          </cell>
          <cell r="T3184" t="str">
            <v>在用</v>
          </cell>
          <cell r="U3184" t="str">
            <v>在建工程转入</v>
          </cell>
          <cell r="V3184" t="str">
            <v>徐建红</v>
          </cell>
          <cell r="W3184" t="str">
            <v>2020.10.29</v>
          </cell>
          <cell r="X3184" t="str">
            <v>记--897</v>
          </cell>
          <cell r="Y3184" t="str">
            <v>450吨原药项目</v>
          </cell>
        </row>
        <row r="3184">
          <cell r="AA3184" t="str">
            <v>0326</v>
          </cell>
        </row>
        <row r="3185">
          <cell r="B3185" t="str">
            <v>032600099</v>
          </cell>
          <cell r="C3185" t="str">
            <v>卧式离心泵</v>
          </cell>
          <cell r="D3185" t="str">
            <v>IHF65-50-160，YB2/5.5KW</v>
          </cell>
          <cell r="E3185">
            <v>9021.55</v>
          </cell>
          <cell r="F3185">
            <v>4511</v>
          </cell>
          <cell r="G3185">
            <v>4510.55</v>
          </cell>
          <cell r="H3185">
            <v>0</v>
          </cell>
          <cell r="I3185" t="str">
            <v>2020.10.29</v>
          </cell>
          <cell r="J3185" t="str">
            <v>96</v>
          </cell>
          <cell r="K3185" t="str">
            <v>精噁唑装置（合成三车间）</v>
          </cell>
          <cell r="L3185" t="str">
            <v>肥东合成分厂</v>
          </cell>
          <cell r="M3185" t="str">
            <v>肥东合成三车间</v>
          </cell>
          <cell r="N3185" t="str">
            <v>合肥四联泵业有限公司</v>
          </cell>
          <cell r="O3185" t="str">
            <v>90.22</v>
          </cell>
          <cell r="P3185" t="str">
            <v>1,082.64</v>
          </cell>
          <cell r="Q3185" t="str">
            <v>360.86</v>
          </cell>
          <cell r="R3185" t="str">
            <v>50</v>
          </cell>
          <cell r="S3185" t="str">
            <v>平均年限法(一)</v>
          </cell>
          <cell r="T3185" t="str">
            <v>在用</v>
          </cell>
          <cell r="U3185" t="str">
            <v>在建工程转入</v>
          </cell>
          <cell r="V3185" t="str">
            <v>徐建红</v>
          </cell>
          <cell r="W3185" t="str">
            <v>2020.10.29</v>
          </cell>
          <cell r="X3185" t="str">
            <v>记--897</v>
          </cell>
          <cell r="Y3185" t="str">
            <v>450吨原药项目</v>
          </cell>
        </row>
        <row r="3185">
          <cell r="AA3185" t="str">
            <v>0326</v>
          </cell>
        </row>
        <row r="3186">
          <cell r="B3186" t="str">
            <v>032600100</v>
          </cell>
          <cell r="C3186" t="str">
            <v>卧式离心泵</v>
          </cell>
          <cell r="D3186" t="str">
            <v>IHF65-50-160，YB2/5.5KW</v>
          </cell>
          <cell r="E3186">
            <v>9021.55</v>
          </cell>
          <cell r="F3186">
            <v>4511</v>
          </cell>
          <cell r="G3186">
            <v>4510.55</v>
          </cell>
          <cell r="H3186">
            <v>0</v>
          </cell>
          <cell r="I3186" t="str">
            <v>2020.10.29</v>
          </cell>
          <cell r="J3186" t="str">
            <v>96</v>
          </cell>
          <cell r="K3186" t="str">
            <v>精噁唑装置（合成三车间）</v>
          </cell>
          <cell r="L3186" t="str">
            <v>肥东合成分厂</v>
          </cell>
          <cell r="M3186" t="str">
            <v>肥东合成三车间</v>
          </cell>
          <cell r="N3186" t="str">
            <v>合肥四联泵业有限公司</v>
          </cell>
          <cell r="O3186" t="str">
            <v>90.22</v>
          </cell>
          <cell r="P3186" t="str">
            <v>1,082.64</v>
          </cell>
          <cell r="Q3186" t="str">
            <v>360.86</v>
          </cell>
          <cell r="R3186" t="str">
            <v>50</v>
          </cell>
          <cell r="S3186" t="str">
            <v>平均年限法(一)</v>
          </cell>
          <cell r="T3186" t="str">
            <v>在用</v>
          </cell>
          <cell r="U3186" t="str">
            <v>在建工程转入</v>
          </cell>
          <cell r="V3186" t="str">
            <v>徐建红</v>
          </cell>
          <cell r="W3186" t="str">
            <v>2020.10.29</v>
          </cell>
          <cell r="X3186" t="str">
            <v>记--897</v>
          </cell>
          <cell r="Y3186" t="str">
            <v>450吨原药项目</v>
          </cell>
        </row>
        <row r="3186">
          <cell r="AA3186" t="str">
            <v>0326</v>
          </cell>
        </row>
        <row r="3187">
          <cell r="B3187" t="str">
            <v>032500177</v>
          </cell>
          <cell r="C3187" t="str">
            <v>碱液槽（夹套）</v>
          </cell>
          <cell r="D3187" t="str">
            <v>V0115，8M3，碳钢</v>
          </cell>
          <cell r="E3187">
            <v>15517.24</v>
          </cell>
          <cell r="F3187">
            <v>7758.5</v>
          </cell>
          <cell r="G3187">
            <v>7758.74</v>
          </cell>
          <cell r="H3187">
            <v>0</v>
          </cell>
          <cell r="I3187" t="str">
            <v>2020.10.29</v>
          </cell>
          <cell r="J3187" t="str">
            <v>96</v>
          </cell>
          <cell r="K3187" t="str">
            <v>苯磺隆装置（合成四车间）</v>
          </cell>
          <cell r="L3187" t="str">
            <v>肥东合成分厂</v>
          </cell>
          <cell r="M3187" t="str">
            <v>肥东合成四车间</v>
          </cell>
          <cell r="N3187" t="str">
            <v>无锡市煜伟石化装备有限公司</v>
          </cell>
          <cell r="O3187" t="str">
            <v>155.17</v>
          </cell>
          <cell r="P3187" t="str">
            <v>1,862.04</v>
          </cell>
          <cell r="Q3187" t="str">
            <v>620.69</v>
          </cell>
          <cell r="R3187" t="str">
            <v>50</v>
          </cell>
          <cell r="S3187" t="str">
            <v>平均年限法(一)</v>
          </cell>
          <cell r="T3187" t="str">
            <v>在用</v>
          </cell>
          <cell r="U3187" t="str">
            <v>在建工程转入</v>
          </cell>
          <cell r="V3187" t="str">
            <v>徐建红</v>
          </cell>
          <cell r="W3187" t="str">
            <v>2020.10.29</v>
          </cell>
          <cell r="X3187" t="str">
            <v>记--897</v>
          </cell>
          <cell r="Y3187" t="str">
            <v>450吨原药项目</v>
          </cell>
        </row>
        <row r="3187">
          <cell r="AA3187" t="str">
            <v>0325</v>
          </cell>
        </row>
        <row r="3188">
          <cell r="B3188" t="str">
            <v>032500178</v>
          </cell>
          <cell r="C3188" t="str">
            <v>循环槽（夹套）</v>
          </cell>
          <cell r="D3188" t="str">
            <v>V0117，8M3，碳钢</v>
          </cell>
          <cell r="E3188">
            <v>15517.24</v>
          </cell>
          <cell r="F3188">
            <v>7758.5</v>
          </cell>
          <cell r="G3188">
            <v>7758.74</v>
          </cell>
          <cell r="H3188">
            <v>0</v>
          </cell>
          <cell r="I3188" t="str">
            <v>2020.10.29</v>
          </cell>
          <cell r="J3188" t="str">
            <v>96</v>
          </cell>
          <cell r="K3188" t="str">
            <v>苯磺隆装置（合成四车间）</v>
          </cell>
          <cell r="L3188" t="str">
            <v>肥东合成分厂</v>
          </cell>
          <cell r="M3188" t="str">
            <v>肥东合成四车间</v>
          </cell>
          <cell r="N3188" t="str">
            <v>无锡市煜伟石化装备有限公司</v>
          </cell>
          <cell r="O3188" t="str">
            <v>155.17</v>
          </cell>
          <cell r="P3188" t="str">
            <v>1,862.04</v>
          </cell>
          <cell r="Q3188" t="str">
            <v>620.69</v>
          </cell>
          <cell r="R3188" t="str">
            <v>50</v>
          </cell>
          <cell r="S3188" t="str">
            <v>平均年限法(一)</v>
          </cell>
          <cell r="T3188" t="str">
            <v>在用</v>
          </cell>
          <cell r="U3188" t="str">
            <v>在建工程转入</v>
          </cell>
          <cell r="V3188" t="str">
            <v>徐建红</v>
          </cell>
          <cell r="W3188" t="str">
            <v>2020.10.29</v>
          </cell>
          <cell r="X3188" t="str">
            <v>记--897</v>
          </cell>
          <cell r="Y3188" t="str">
            <v>450吨原药项目</v>
          </cell>
        </row>
        <row r="3188">
          <cell r="AA3188" t="str">
            <v>0325</v>
          </cell>
        </row>
        <row r="3189">
          <cell r="B3189" t="str">
            <v>032500179</v>
          </cell>
          <cell r="C3189" t="str">
            <v>循环槽（夹套）</v>
          </cell>
          <cell r="D3189" t="str">
            <v>V0024，8M3，碳钢</v>
          </cell>
          <cell r="E3189">
            <v>15517.24</v>
          </cell>
          <cell r="F3189">
            <v>7758.5</v>
          </cell>
          <cell r="G3189">
            <v>7758.74</v>
          </cell>
          <cell r="H3189">
            <v>0</v>
          </cell>
          <cell r="I3189" t="str">
            <v>2020.10.29</v>
          </cell>
          <cell r="J3189" t="str">
            <v>96</v>
          </cell>
          <cell r="K3189" t="str">
            <v>苯磺隆装置（合成四车间）</v>
          </cell>
          <cell r="L3189" t="str">
            <v>肥东合成分厂</v>
          </cell>
          <cell r="M3189" t="str">
            <v>肥东合成四车间</v>
          </cell>
          <cell r="N3189" t="str">
            <v>无锡市煜伟石化装备有限公司</v>
          </cell>
          <cell r="O3189" t="str">
            <v>155.17</v>
          </cell>
          <cell r="P3189" t="str">
            <v>1,862.04</v>
          </cell>
          <cell r="Q3189" t="str">
            <v>620.69</v>
          </cell>
          <cell r="R3189" t="str">
            <v>50</v>
          </cell>
          <cell r="S3189" t="str">
            <v>平均年限法(一)</v>
          </cell>
          <cell r="T3189" t="str">
            <v>在用</v>
          </cell>
          <cell r="U3189" t="str">
            <v>在建工程转入</v>
          </cell>
          <cell r="V3189" t="str">
            <v>徐建红</v>
          </cell>
          <cell r="W3189" t="str">
            <v>2020.10.29</v>
          </cell>
          <cell r="X3189" t="str">
            <v>记--897</v>
          </cell>
          <cell r="Y3189" t="str">
            <v>450吨原药项目</v>
          </cell>
        </row>
        <row r="3189">
          <cell r="AA3189" t="str">
            <v>0325</v>
          </cell>
        </row>
        <row r="3190">
          <cell r="B3190" t="str">
            <v>032500180</v>
          </cell>
          <cell r="C3190" t="str">
            <v>循环槽（夹套）</v>
          </cell>
          <cell r="D3190" t="str">
            <v>V0036，8M3，碳钢</v>
          </cell>
          <cell r="E3190">
            <v>15517.24</v>
          </cell>
          <cell r="F3190">
            <v>7758.5</v>
          </cell>
          <cell r="G3190">
            <v>7758.74</v>
          </cell>
          <cell r="H3190">
            <v>0</v>
          </cell>
          <cell r="I3190" t="str">
            <v>2020.10.29</v>
          </cell>
          <cell r="J3190" t="str">
            <v>96</v>
          </cell>
          <cell r="K3190" t="str">
            <v>苯磺隆装置（合成四车间）</v>
          </cell>
          <cell r="L3190" t="str">
            <v>肥东合成分厂</v>
          </cell>
          <cell r="M3190" t="str">
            <v>肥东合成四车间</v>
          </cell>
          <cell r="N3190" t="str">
            <v>无锡市煜伟石化装备有限公司</v>
          </cell>
          <cell r="O3190" t="str">
            <v>155.17</v>
          </cell>
          <cell r="P3190" t="str">
            <v>1,862.04</v>
          </cell>
          <cell r="Q3190" t="str">
            <v>620.69</v>
          </cell>
          <cell r="R3190" t="str">
            <v>50</v>
          </cell>
          <cell r="S3190" t="str">
            <v>平均年限法(一)</v>
          </cell>
          <cell r="T3190" t="str">
            <v>在用</v>
          </cell>
          <cell r="U3190" t="str">
            <v>在建工程转入</v>
          </cell>
          <cell r="V3190" t="str">
            <v>徐建红</v>
          </cell>
          <cell r="W3190" t="str">
            <v>2020.10.29</v>
          </cell>
          <cell r="X3190" t="str">
            <v>记--897</v>
          </cell>
          <cell r="Y3190" t="str">
            <v>450吨原药项目</v>
          </cell>
        </row>
        <row r="3190">
          <cell r="AA3190" t="str">
            <v>0325</v>
          </cell>
        </row>
        <row r="3191">
          <cell r="B3191" t="str">
            <v>032500181</v>
          </cell>
          <cell r="C3191" t="str">
            <v>循环槽（夹套）</v>
          </cell>
          <cell r="D3191" t="str">
            <v>V0038，8M3，碳钢</v>
          </cell>
          <cell r="E3191">
            <v>15517.24</v>
          </cell>
          <cell r="F3191">
            <v>7758.5</v>
          </cell>
          <cell r="G3191">
            <v>7758.74</v>
          </cell>
          <cell r="H3191">
            <v>0</v>
          </cell>
          <cell r="I3191" t="str">
            <v>2020.10.29</v>
          </cell>
          <cell r="J3191" t="str">
            <v>96</v>
          </cell>
          <cell r="K3191" t="str">
            <v>苯磺隆装置（合成四车间）</v>
          </cell>
          <cell r="L3191" t="str">
            <v>肥东合成分厂</v>
          </cell>
          <cell r="M3191" t="str">
            <v>肥东合成四车间</v>
          </cell>
          <cell r="N3191" t="str">
            <v>无锡市煜伟石化装备有限公司</v>
          </cell>
          <cell r="O3191" t="str">
            <v>155.17</v>
          </cell>
          <cell r="P3191" t="str">
            <v>1,862.04</v>
          </cell>
          <cell r="Q3191" t="str">
            <v>620.69</v>
          </cell>
          <cell r="R3191" t="str">
            <v>50</v>
          </cell>
          <cell r="S3191" t="str">
            <v>平均年限法(一)</v>
          </cell>
          <cell r="T3191" t="str">
            <v>在用</v>
          </cell>
          <cell r="U3191" t="str">
            <v>在建工程转入</v>
          </cell>
          <cell r="V3191" t="str">
            <v>徐建红</v>
          </cell>
          <cell r="W3191" t="str">
            <v>2020.10.29</v>
          </cell>
          <cell r="X3191" t="str">
            <v>记--897</v>
          </cell>
          <cell r="Y3191" t="str">
            <v>450吨原药项目</v>
          </cell>
        </row>
        <row r="3191">
          <cell r="AA3191" t="str">
            <v>0325</v>
          </cell>
        </row>
        <row r="3192">
          <cell r="B3192" t="str">
            <v>032500182</v>
          </cell>
          <cell r="C3192" t="str">
            <v>一级酸碱槽（夹套）</v>
          </cell>
          <cell r="D3192" t="str">
            <v>V0134，8M3，碳钢</v>
          </cell>
          <cell r="E3192">
            <v>15517.24</v>
          </cell>
          <cell r="F3192">
            <v>7758.5</v>
          </cell>
          <cell r="G3192">
            <v>7758.74</v>
          </cell>
          <cell r="H3192">
            <v>0</v>
          </cell>
          <cell r="I3192" t="str">
            <v>2020.10.29</v>
          </cell>
          <cell r="J3192" t="str">
            <v>96</v>
          </cell>
          <cell r="K3192" t="str">
            <v>苯磺隆装置（合成四车间）</v>
          </cell>
          <cell r="L3192" t="str">
            <v>肥东合成分厂</v>
          </cell>
          <cell r="M3192" t="str">
            <v>肥东合成四车间</v>
          </cell>
          <cell r="N3192" t="str">
            <v>无锡市煜伟石化装备有限公司</v>
          </cell>
          <cell r="O3192" t="str">
            <v>155.17</v>
          </cell>
          <cell r="P3192" t="str">
            <v>1,862.04</v>
          </cell>
          <cell r="Q3192" t="str">
            <v>620.69</v>
          </cell>
          <cell r="R3192" t="str">
            <v>50</v>
          </cell>
          <cell r="S3192" t="str">
            <v>平均年限法(一)</v>
          </cell>
          <cell r="T3192" t="str">
            <v>在用</v>
          </cell>
          <cell r="U3192" t="str">
            <v>在建工程转入</v>
          </cell>
          <cell r="V3192" t="str">
            <v>徐建红</v>
          </cell>
          <cell r="W3192" t="str">
            <v>2020.10.29</v>
          </cell>
          <cell r="X3192" t="str">
            <v>记--897</v>
          </cell>
          <cell r="Y3192" t="str">
            <v>450吨原药项目</v>
          </cell>
        </row>
        <row r="3192">
          <cell r="AA3192" t="str">
            <v>0325</v>
          </cell>
        </row>
        <row r="3193">
          <cell r="B3193" t="str">
            <v>032500183</v>
          </cell>
          <cell r="C3193" t="str">
            <v>二级酸碱槽（夹套）</v>
          </cell>
          <cell r="D3193" t="str">
            <v>V0133，8M3，碳钢</v>
          </cell>
          <cell r="E3193">
            <v>15517.24</v>
          </cell>
          <cell r="F3193">
            <v>7758.5</v>
          </cell>
          <cell r="G3193">
            <v>7758.74</v>
          </cell>
          <cell r="H3193">
            <v>0</v>
          </cell>
          <cell r="I3193" t="str">
            <v>2020.10.29</v>
          </cell>
          <cell r="J3193" t="str">
            <v>96</v>
          </cell>
          <cell r="K3193" t="str">
            <v>苯磺隆装置（合成四车间）</v>
          </cell>
          <cell r="L3193" t="str">
            <v>肥东合成分厂</v>
          </cell>
          <cell r="M3193" t="str">
            <v>肥东合成四车间</v>
          </cell>
          <cell r="N3193" t="str">
            <v>无锡市煜伟石化装备有限公司</v>
          </cell>
          <cell r="O3193" t="str">
            <v>155.17</v>
          </cell>
          <cell r="P3193" t="str">
            <v>1,862.04</v>
          </cell>
          <cell r="Q3193" t="str">
            <v>620.69</v>
          </cell>
          <cell r="R3193" t="str">
            <v>50</v>
          </cell>
          <cell r="S3193" t="str">
            <v>平均年限法(一)</v>
          </cell>
          <cell r="T3193" t="str">
            <v>在用</v>
          </cell>
          <cell r="U3193" t="str">
            <v>在建工程转入</v>
          </cell>
          <cell r="V3193" t="str">
            <v>徐建红</v>
          </cell>
          <cell r="W3193" t="str">
            <v>2020.10.29</v>
          </cell>
          <cell r="X3193" t="str">
            <v>记--897</v>
          </cell>
          <cell r="Y3193" t="str">
            <v>450吨原药项目</v>
          </cell>
        </row>
        <row r="3193">
          <cell r="AA3193" t="str">
            <v>0325</v>
          </cell>
        </row>
        <row r="3194">
          <cell r="B3194" t="str">
            <v>032500184</v>
          </cell>
          <cell r="C3194" t="str">
            <v>氯气缓冲罐</v>
          </cell>
          <cell r="D3194" t="str">
            <v>V0106A-C，100L，碳钢</v>
          </cell>
          <cell r="E3194">
            <v>4310.34</v>
          </cell>
          <cell r="F3194">
            <v>2155</v>
          </cell>
          <cell r="G3194">
            <v>2155.34</v>
          </cell>
          <cell r="H3194">
            <v>0</v>
          </cell>
          <cell r="I3194" t="str">
            <v>2020.10.29</v>
          </cell>
          <cell r="J3194" t="str">
            <v>96</v>
          </cell>
          <cell r="K3194" t="str">
            <v>苯磺隆装置（合成四车间）</v>
          </cell>
          <cell r="L3194" t="str">
            <v>肥东合成分厂</v>
          </cell>
          <cell r="M3194" t="str">
            <v>肥东合成四车间</v>
          </cell>
          <cell r="N3194" t="str">
            <v>无锡市煜伟石化装备有限公司</v>
          </cell>
          <cell r="O3194" t="str">
            <v>43.10</v>
          </cell>
          <cell r="P3194" t="str">
            <v>517.20</v>
          </cell>
          <cell r="Q3194" t="str">
            <v>172.41</v>
          </cell>
          <cell r="R3194" t="str">
            <v>50</v>
          </cell>
          <cell r="S3194" t="str">
            <v>平均年限法(一)</v>
          </cell>
          <cell r="T3194" t="str">
            <v>在用</v>
          </cell>
          <cell r="U3194" t="str">
            <v>在建工程转入</v>
          </cell>
          <cell r="V3194" t="str">
            <v>徐建红</v>
          </cell>
          <cell r="W3194" t="str">
            <v>2020.10.29</v>
          </cell>
          <cell r="X3194" t="str">
            <v>记--897</v>
          </cell>
          <cell r="Y3194" t="str">
            <v>450吨原药项目</v>
          </cell>
        </row>
        <row r="3194">
          <cell r="AA3194" t="str">
            <v>0325</v>
          </cell>
        </row>
        <row r="3195">
          <cell r="B3195" t="str">
            <v>032500185</v>
          </cell>
          <cell r="C3195" t="str">
            <v>氯气缓冲罐</v>
          </cell>
          <cell r="D3195" t="str">
            <v>V0106A-C，100L，碳钢</v>
          </cell>
          <cell r="E3195">
            <v>4310.34</v>
          </cell>
          <cell r="F3195">
            <v>2155</v>
          </cell>
          <cell r="G3195">
            <v>2155.34</v>
          </cell>
          <cell r="H3195">
            <v>0</v>
          </cell>
          <cell r="I3195" t="str">
            <v>2020.10.29</v>
          </cell>
          <cell r="J3195" t="str">
            <v>96</v>
          </cell>
          <cell r="K3195" t="str">
            <v>苯磺隆装置（合成四车间）</v>
          </cell>
          <cell r="L3195" t="str">
            <v>肥东合成分厂</v>
          </cell>
          <cell r="M3195" t="str">
            <v>肥东合成四车间</v>
          </cell>
          <cell r="N3195" t="str">
            <v>无锡市煜伟石化装备有限公司</v>
          </cell>
          <cell r="O3195" t="str">
            <v>43.10</v>
          </cell>
          <cell r="P3195" t="str">
            <v>517.20</v>
          </cell>
          <cell r="Q3195" t="str">
            <v>172.41</v>
          </cell>
          <cell r="R3195" t="str">
            <v>50</v>
          </cell>
          <cell r="S3195" t="str">
            <v>平均年限法(一)</v>
          </cell>
          <cell r="T3195" t="str">
            <v>在用</v>
          </cell>
          <cell r="U3195" t="str">
            <v>在建工程转入</v>
          </cell>
          <cell r="V3195" t="str">
            <v>徐建红</v>
          </cell>
          <cell r="W3195" t="str">
            <v>2020.10.29</v>
          </cell>
          <cell r="X3195" t="str">
            <v>记--897</v>
          </cell>
          <cell r="Y3195" t="str">
            <v>450吨原药项目</v>
          </cell>
        </row>
        <row r="3195">
          <cell r="AA3195" t="str">
            <v>0325</v>
          </cell>
        </row>
        <row r="3196">
          <cell r="B3196" t="str">
            <v>032500186</v>
          </cell>
          <cell r="C3196" t="str">
            <v>氯气缓冲罐</v>
          </cell>
          <cell r="D3196" t="str">
            <v>V0106A-C，100L，碳钢</v>
          </cell>
          <cell r="E3196">
            <v>4310.34</v>
          </cell>
          <cell r="F3196">
            <v>2155</v>
          </cell>
          <cell r="G3196">
            <v>2155.34</v>
          </cell>
          <cell r="H3196">
            <v>0</v>
          </cell>
          <cell r="I3196" t="str">
            <v>2020.10.29</v>
          </cell>
          <cell r="J3196" t="str">
            <v>96</v>
          </cell>
          <cell r="K3196" t="str">
            <v>苯磺隆装置（合成四车间）</v>
          </cell>
          <cell r="L3196" t="str">
            <v>肥东合成分厂</v>
          </cell>
          <cell r="M3196" t="str">
            <v>肥东合成四车间</v>
          </cell>
          <cell r="N3196" t="str">
            <v>无锡市煜伟石化装备有限公司</v>
          </cell>
          <cell r="O3196" t="str">
            <v>43.10</v>
          </cell>
          <cell r="P3196" t="str">
            <v>517.20</v>
          </cell>
          <cell r="Q3196" t="str">
            <v>172.41</v>
          </cell>
          <cell r="R3196" t="str">
            <v>50</v>
          </cell>
          <cell r="S3196" t="str">
            <v>平均年限法(一)</v>
          </cell>
          <cell r="T3196" t="str">
            <v>在用</v>
          </cell>
          <cell r="U3196" t="str">
            <v>在建工程转入</v>
          </cell>
          <cell r="V3196" t="str">
            <v>徐建红</v>
          </cell>
          <cell r="W3196" t="str">
            <v>2020.10.29</v>
          </cell>
          <cell r="X3196" t="str">
            <v>记--897</v>
          </cell>
          <cell r="Y3196" t="str">
            <v>450吨原药项目</v>
          </cell>
        </row>
        <row r="3196">
          <cell r="AA3196" t="str">
            <v>0325</v>
          </cell>
        </row>
        <row r="3197">
          <cell r="B3197" t="str">
            <v>032500187</v>
          </cell>
          <cell r="C3197" t="str">
            <v>真空缓冲罐</v>
          </cell>
          <cell r="D3197" t="str">
            <v>V0123，100L，碳钢</v>
          </cell>
          <cell r="E3197">
            <v>1724.14</v>
          </cell>
          <cell r="F3197">
            <v>862</v>
          </cell>
          <cell r="G3197">
            <v>862.14</v>
          </cell>
          <cell r="H3197">
            <v>0</v>
          </cell>
          <cell r="I3197" t="str">
            <v>2020.10.29</v>
          </cell>
          <cell r="J3197" t="str">
            <v>96</v>
          </cell>
          <cell r="K3197" t="str">
            <v>苯磺隆装置（合成四车间）</v>
          </cell>
          <cell r="L3197" t="str">
            <v>肥东合成分厂</v>
          </cell>
          <cell r="M3197" t="str">
            <v>肥东合成四车间</v>
          </cell>
          <cell r="N3197" t="str">
            <v>无锡市煜伟石化装备有限公司</v>
          </cell>
          <cell r="O3197" t="str">
            <v>17.24</v>
          </cell>
          <cell r="P3197" t="str">
            <v>206.88</v>
          </cell>
          <cell r="Q3197" t="str">
            <v>68.97</v>
          </cell>
          <cell r="R3197" t="str">
            <v>50</v>
          </cell>
          <cell r="S3197" t="str">
            <v>平均年限法(一)</v>
          </cell>
          <cell r="T3197" t="str">
            <v>在用</v>
          </cell>
          <cell r="U3197" t="str">
            <v>在建工程转入</v>
          </cell>
          <cell r="V3197" t="str">
            <v>徐建红</v>
          </cell>
          <cell r="W3197" t="str">
            <v>2020.10.29</v>
          </cell>
          <cell r="X3197" t="str">
            <v>记--897</v>
          </cell>
          <cell r="Y3197" t="str">
            <v>450吨原药项目</v>
          </cell>
        </row>
        <row r="3197">
          <cell r="AA3197" t="str">
            <v>0325</v>
          </cell>
        </row>
        <row r="3198">
          <cell r="B3198" t="str">
            <v>032500188</v>
          </cell>
          <cell r="C3198" t="str">
            <v>甲醇钠甲醇溶液计量槽</v>
          </cell>
          <cell r="D3198" t="str">
            <v>V0118，500L，碳钢</v>
          </cell>
          <cell r="E3198">
            <v>3017.24</v>
          </cell>
          <cell r="F3198">
            <v>1508.5</v>
          </cell>
          <cell r="G3198">
            <v>1508.74</v>
          </cell>
          <cell r="H3198">
            <v>0</v>
          </cell>
          <cell r="I3198" t="str">
            <v>2020.10.29</v>
          </cell>
          <cell r="J3198" t="str">
            <v>96</v>
          </cell>
          <cell r="K3198" t="str">
            <v>苯磺隆装置（合成四车间）</v>
          </cell>
          <cell r="L3198" t="str">
            <v>肥东合成分厂</v>
          </cell>
          <cell r="M3198" t="str">
            <v>肥东合成四车间</v>
          </cell>
          <cell r="N3198" t="str">
            <v>无锡市煜伟石化装备有限公司</v>
          </cell>
          <cell r="O3198" t="str">
            <v>30.17</v>
          </cell>
          <cell r="P3198" t="str">
            <v>362.04</v>
          </cell>
          <cell r="Q3198" t="str">
            <v>120.69</v>
          </cell>
          <cell r="R3198" t="str">
            <v>50</v>
          </cell>
          <cell r="S3198" t="str">
            <v>平均年限法(一)</v>
          </cell>
          <cell r="T3198" t="str">
            <v>在用</v>
          </cell>
          <cell r="U3198" t="str">
            <v>在建工程转入</v>
          </cell>
          <cell r="V3198" t="str">
            <v>徐建红</v>
          </cell>
          <cell r="W3198" t="str">
            <v>2020.10.29</v>
          </cell>
          <cell r="X3198" t="str">
            <v>记--897</v>
          </cell>
          <cell r="Y3198" t="str">
            <v>450吨原药项目</v>
          </cell>
        </row>
        <row r="3198">
          <cell r="AA3198" t="str">
            <v>0325</v>
          </cell>
        </row>
        <row r="3199">
          <cell r="B3199" t="str">
            <v>032500189</v>
          </cell>
          <cell r="C3199" t="str">
            <v>一次甲醇储槽</v>
          </cell>
          <cell r="D3199" t="str">
            <v>V0119，10M3，碳钢</v>
          </cell>
          <cell r="E3199">
            <v>30172.41</v>
          </cell>
          <cell r="F3199">
            <v>15086</v>
          </cell>
          <cell r="G3199">
            <v>15086.41</v>
          </cell>
          <cell r="H3199">
            <v>0</v>
          </cell>
          <cell r="I3199" t="str">
            <v>2020.10.29</v>
          </cell>
          <cell r="J3199" t="str">
            <v>96</v>
          </cell>
          <cell r="K3199" t="str">
            <v>苯磺隆装置（合成四车间）</v>
          </cell>
          <cell r="L3199" t="str">
            <v>肥东合成分厂</v>
          </cell>
          <cell r="M3199" t="str">
            <v>肥东合成四车间</v>
          </cell>
          <cell r="N3199" t="str">
            <v>无锡市煜伟石化装备有限公司</v>
          </cell>
          <cell r="O3199" t="str">
            <v>301.72</v>
          </cell>
          <cell r="P3199" t="str">
            <v>3,620.64</v>
          </cell>
          <cell r="Q3199" t="str">
            <v>1,206.90</v>
          </cell>
          <cell r="R3199" t="str">
            <v>50</v>
          </cell>
          <cell r="S3199" t="str">
            <v>平均年限法(一)</v>
          </cell>
          <cell r="T3199" t="str">
            <v>在用</v>
          </cell>
          <cell r="U3199" t="str">
            <v>在建工程转入</v>
          </cell>
          <cell r="V3199" t="str">
            <v>徐建红</v>
          </cell>
          <cell r="W3199" t="str">
            <v>2020.10.29</v>
          </cell>
          <cell r="X3199" t="str">
            <v>记--897</v>
          </cell>
          <cell r="Y3199" t="str">
            <v>450吨原药项目</v>
          </cell>
        </row>
        <row r="3199">
          <cell r="AA3199" t="str">
            <v>0325</v>
          </cell>
        </row>
        <row r="3200">
          <cell r="B3200" t="str">
            <v>032500190</v>
          </cell>
          <cell r="C3200" t="str">
            <v>甲醇接收槽</v>
          </cell>
          <cell r="D3200" t="str">
            <v>V0130，10M3，碳钢</v>
          </cell>
          <cell r="E3200">
            <v>30172.41</v>
          </cell>
          <cell r="F3200">
            <v>15086</v>
          </cell>
          <cell r="G3200">
            <v>15086.41</v>
          </cell>
          <cell r="H3200">
            <v>0</v>
          </cell>
          <cell r="I3200" t="str">
            <v>2020.10.29</v>
          </cell>
          <cell r="J3200" t="str">
            <v>96</v>
          </cell>
          <cell r="K3200" t="str">
            <v>苯磺隆装置（合成四车间）</v>
          </cell>
          <cell r="L3200" t="str">
            <v>肥东合成分厂</v>
          </cell>
          <cell r="M3200" t="str">
            <v>肥东合成四车间</v>
          </cell>
          <cell r="N3200" t="str">
            <v>无锡市煜伟石化装备有限公司</v>
          </cell>
          <cell r="O3200" t="str">
            <v>301.72</v>
          </cell>
          <cell r="P3200" t="str">
            <v>3,620.64</v>
          </cell>
          <cell r="Q3200" t="str">
            <v>1,206.90</v>
          </cell>
          <cell r="R3200" t="str">
            <v>50</v>
          </cell>
          <cell r="S3200" t="str">
            <v>平均年限法(一)</v>
          </cell>
          <cell r="T3200" t="str">
            <v>在用</v>
          </cell>
          <cell r="U3200" t="str">
            <v>在建工程转入</v>
          </cell>
          <cell r="V3200" t="str">
            <v>徐建红</v>
          </cell>
          <cell r="W3200" t="str">
            <v>2020.10.29</v>
          </cell>
          <cell r="X3200" t="str">
            <v>记--897</v>
          </cell>
          <cell r="Y3200" t="str">
            <v>450吨原药项目</v>
          </cell>
        </row>
        <row r="3200">
          <cell r="AA3200" t="str">
            <v>0325</v>
          </cell>
        </row>
        <row r="3201">
          <cell r="B3201" t="str">
            <v>032500191</v>
          </cell>
          <cell r="C3201" t="str">
            <v>甲胺气缓冲槽</v>
          </cell>
          <cell r="D3201" t="str">
            <v>V0121，0.5M3，碳钢</v>
          </cell>
          <cell r="E3201">
            <v>4741.38</v>
          </cell>
          <cell r="F3201">
            <v>2323.09</v>
          </cell>
          <cell r="G3201">
            <v>73.13</v>
          </cell>
          <cell r="H3201">
            <v>2345.16</v>
          </cell>
          <cell r="I3201" t="str">
            <v>2020.10.29</v>
          </cell>
          <cell r="J3201" t="str">
            <v>96</v>
          </cell>
          <cell r="K3201" t="str">
            <v>苯磺隆装置（合成四车间）</v>
          </cell>
          <cell r="L3201" t="str">
            <v>肥东合成分厂</v>
          </cell>
          <cell r="M3201" t="str">
            <v>肥东合成四车间</v>
          </cell>
          <cell r="N3201" t="str">
            <v>无锡市煜伟石化装备有限公司</v>
          </cell>
          <cell r="O3201" t="str">
            <v>0.00</v>
          </cell>
          <cell r="P3201" t="str">
            <v>521.51</v>
          </cell>
          <cell r="Q3201" t="str">
            <v>189.66</v>
          </cell>
          <cell r="R3201" t="str">
            <v>50</v>
          </cell>
          <cell r="S3201" t="str">
            <v>平均年限法(一)</v>
          </cell>
          <cell r="T3201" t="str">
            <v>在用</v>
          </cell>
          <cell r="U3201" t="str">
            <v>在建工程转入</v>
          </cell>
          <cell r="V3201" t="str">
            <v>徐建红</v>
          </cell>
          <cell r="W3201" t="str">
            <v>2020.10.29</v>
          </cell>
          <cell r="X3201" t="str">
            <v>记--897</v>
          </cell>
          <cell r="Y3201" t="str">
            <v>450吨原药项目</v>
          </cell>
        </row>
        <row r="3201">
          <cell r="AA3201" t="str">
            <v>0325</v>
          </cell>
        </row>
        <row r="3202">
          <cell r="B3202" t="str">
            <v>032500192</v>
          </cell>
          <cell r="C3202" t="str">
            <v>二次甲醇储槽</v>
          </cell>
          <cell r="D3202" t="str">
            <v>V0122，5M3，碳钢</v>
          </cell>
          <cell r="E3202">
            <v>17068.97</v>
          </cell>
          <cell r="F3202">
            <v>8534.5</v>
          </cell>
          <cell r="G3202">
            <v>8534.47</v>
          </cell>
          <cell r="H3202">
            <v>0</v>
          </cell>
          <cell r="I3202" t="str">
            <v>2020.10.29</v>
          </cell>
          <cell r="J3202" t="str">
            <v>96</v>
          </cell>
          <cell r="K3202" t="str">
            <v>苯磺隆装置（合成四车间）</v>
          </cell>
          <cell r="L3202" t="str">
            <v>肥东合成分厂</v>
          </cell>
          <cell r="M3202" t="str">
            <v>肥东合成四车间</v>
          </cell>
          <cell r="N3202" t="str">
            <v>无锡市煜伟石化装备有限公司</v>
          </cell>
          <cell r="O3202" t="str">
            <v>170.69</v>
          </cell>
          <cell r="P3202" t="str">
            <v>2,048.28</v>
          </cell>
          <cell r="Q3202" t="str">
            <v>682.76</v>
          </cell>
          <cell r="R3202" t="str">
            <v>50</v>
          </cell>
          <cell r="S3202" t="str">
            <v>平均年限法(一)</v>
          </cell>
          <cell r="T3202" t="str">
            <v>在用</v>
          </cell>
          <cell r="U3202" t="str">
            <v>在建工程转入</v>
          </cell>
          <cell r="V3202" t="str">
            <v>徐建红</v>
          </cell>
          <cell r="W3202" t="str">
            <v>2020.10.29</v>
          </cell>
          <cell r="X3202" t="str">
            <v>记--897</v>
          </cell>
          <cell r="Y3202" t="str">
            <v>450吨原药项目</v>
          </cell>
        </row>
        <row r="3202">
          <cell r="AA3202" t="str">
            <v>0325</v>
          </cell>
        </row>
        <row r="3203">
          <cell r="B3203" t="str">
            <v>032500193</v>
          </cell>
          <cell r="C3203" t="str">
            <v>二氯甲烷接收槽</v>
          </cell>
          <cell r="D3203" t="str">
            <v>V0128A，1M3，碳钢</v>
          </cell>
          <cell r="E3203">
            <v>5172.42</v>
          </cell>
          <cell r="F3203">
            <v>2586</v>
          </cell>
          <cell r="G3203">
            <v>2586.42</v>
          </cell>
          <cell r="H3203">
            <v>0</v>
          </cell>
          <cell r="I3203" t="str">
            <v>2020.10.29</v>
          </cell>
          <cell r="J3203" t="str">
            <v>96</v>
          </cell>
          <cell r="K3203" t="str">
            <v>苯磺隆装置（合成四车间）</v>
          </cell>
          <cell r="L3203" t="str">
            <v>肥东合成分厂</v>
          </cell>
          <cell r="M3203" t="str">
            <v>肥东合成四车间</v>
          </cell>
          <cell r="N3203" t="str">
            <v>无锡市煜伟石化装备有限公司</v>
          </cell>
          <cell r="O3203" t="str">
            <v>51.72</v>
          </cell>
          <cell r="P3203" t="str">
            <v>620.64</v>
          </cell>
          <cell r="Q3203" t="str">
            <v>206.90</v>
          </cell>
          <cell r="R3203" t="str">
            <v>50</v>
          </cell>
          <cell r="S3203" t="str">
            <v>平均年限法(一)</v>
          </cell>
          <cell r="T3203" t="str">
            <v>在用</v>
          </cell>
          <cell r="U3203" t="str">
            <v>在建工程转入</v>
          </cell>
          <cell r="V3203" t="str">
            <v>徐建红</v>
          </cell>
          <cell r="W3203" t="str">
            <v>2020.10.29</v>
          </cell>
          <cell r="X3203" t="str">
            <v>记--897</v>
          </cell>
          <cell r="Y3203" t="str">
            <v>450吨原药项目</v>
          </cell>
        </row>
        <row r="3203">
          <cell r="AA3203" t="str">
            <v>0325</v>
          </cell>
        </row>
        <row r="3204">
          <cell r="B3204" t="str">
            <v>032500194</v>
          </cell>
          <cell r="C3204" t="str">
            <v>二氯甲烷接收槽</v>
          </cell>
          <cell r="D3204" t="str">
            <v>V0128B，1M3，碳钢</v>
          </cell>
          <cell r="E3204">
            <v>5172.42</v>
          </cell>
          <cell r="F3204">
            <v>2586</v>
          </cell>
          <cell r="G3204">
            <v>2586.42</v>
          </cell>
          <cell r="H3204">
            <v>0</v>
          </cell>
          <cell r="I3204" t="str">
            <v>2020.10.29</v>
          </cell>
          <cell r="J3204" t="str">
            <v>96</v>
          </cell>
          <cell r="K3204" t="str">
            <v>苯磺隆装置（合成四车间）</v>
          </cell>
          <cell r="L3204" t="str">
            <v>肥东合成分厂</v>
          </cell>
          <cell r="M3204" t="str">
            <v>肥东合成四车间</v>
          </cell>
          <cell r="N3204" t="str">
            <v>无锡市煜伟石化装备有限公司</v>
          </cell>
          <cell r="O3204" t="str">
            <v>51.72</v>
          </cell>
          <cell r="P3204" t="str">
            <v>620.64</v>
          </cell>
          <cell r="Q3204" t="str">
            <v>206.90</v>
          </cell>
          <cell r="R3204" t="str">
            <v>50</v>
          </cell>
          <cell r="S3204" t="str">
            <v>平均年限法(一)</v>
          </cell>
          <cell r="T3204" t="str">
            <v>在用</v>
          </cell>
          <cell r="U3204" t="str">
            <v>在建工程转入</v>
          </cell>
          <cell r="V3204" t="str">
            <v>徐建红</v>
          </cell>
          <cell r="W3204" t="str">
            <v>2020.10.29</v>
          </cell>
          <cell r="X3204" t="str">
            <v>记--897</v>
          </cell>
          <cell r="Y3204" t="str">
            <v>450吨原药项目</v>
          </cell>
        </row>
        <row r="3204">
          <cell r="AA3204" t="str">
            <v>0325</v>
          </cell>
        </row>
        <row r="3205">
          <cell r="B3205" t="str">
            <v>032500195</v>
          </cell>
          <cell r="C3205" t="str">
            <v>二氯甲烷接收槽</v>
          </cell>
          <cell r="D3205" t="str">
            <v>V0128C，1M3，碳钢</v>
          </cell>
          <cell r="E3205">
            <v>5172.42</v>
          </cell>
          <cell r="F3205">
            <v>2586</v>
          </cell>
          <cell r="G3205">
            <v>2586.42</v>
          </cell>
          <cell r="H3205">
            <v>0</v>
          </cell>
          <cell r="I3205" t="str">
            <v>2020.10.29</v>
          </cell>
          <cell r="J3205" t="str">
            <v>96</v>
          </cell>
          <cell r="K3205" t="str">
            <v>苯磺隆装置（合成四车间）</v>
          </cell>
          <cell r="L3205" t="str">
            <v>肥东合成分厂</v>
          </cell>
          <cell r="M3205" t="str">
            <v>肥东合成四车间</v>
          </cell>
          <cell r="N3205" t="str">
            <v>无锡市煜伟石化装备有限公司</v>
          </cell>
          <cell r="O3205" t="str">
            <v>51.72</v>
          </cell>
          <cell r="P3205" t="str">
            <v>620.64</v>
          </cell>
          <cell r="Q3205" t="str">
            <v>206.90</v>
          </cell>
          <cell r="R3205" t="str">
            <v>50</v>
          </cell>
          <cell r="S3205" t="str">
            <v>平均年限法(一)</v>
          </cell>
          <cell r="T3205" t="str">
            <v>在用</v>
          </cell>
          <cell r="U3205" t="str">
            <v>在建工程转入</v>
          </cell>
          <cell r="V3205" t="str">
            <v>徐建红</v>
          </cell>
          <cell r="W3205" t="str">
            <v>2020.10.29</v>
          </cell>
          <cell r="X3205" t="str">
            <v>记--897</v>
          </cell>
          <cell r="Y3205" t="str">
            <v>450吨原药项目</v>
          </cell>
        </row>
        <row r="3205">
          <cell r="AA3205" t="str">
            <v>0325</v>
          </cell>
        </row>
        <row r="3206">
          <cell r="B3206" t="str">
            <v>032500196</v>
          </cell>
          <cell r="C3206" t="str">
            <v>二氯甲烷接收槽</v>
          </cell>
          <cell r="D3206" t="str">
            <v>V0128D，1M3，碳钢</v>
          </cell>
          <cell r="E3206">
            <v>5172.42</v>
          </cell>
          <cell r="F3206">
            <v>2586</v>
          </cell>
          <cell r="G3206">
            <v>2586.42</v>
          </cell>
          <cell r="H3206">
            <v>0</v>
          </cell>
          <cell r="I3206" t="str">
            <v>2020.10.29</v>
          </cell>
          <cell r="J3206" t="str">
            <v>96</v>
          </cell>
          <cell r="K3206" t="str">
            <v>苯磺隆装置（合成四车间）</v>
          </cell>
          <cell r="L3206" t="str">
            <v>肥东合成分厂</v>
          </cell>
          <cell r="M3206" t="str">
            <v>肥东合成四车间</v>
          </cell>
          <cell r="N3206" t="str">
            <v>无锡市煜伟石化装备有限公司</v>
          </cell>
          <cell r="O3206" t="str">
            <v>51.72</v>
          </cell>
          <cell r="P3206" t="str">
            <v>620.64</v>
          </cell>
          <cell r="Q3206" t="str">
            <v>206.90</v>
          </cell>
          <cell r="R3206" t="str">
            <v>50</v>
          </cell>
          <cell r="S3206" t="str">
            <v>平均年限法(一)</v>
          </cell>
          <cell r="T3206" t="str">
            <v>在用</v>
          </cell>
          <cell r="U3206" t="str">
            <v>在建工程转入</v>
          </cell>
          <cell r="V3206" t="str">
            <v>徐建红</v>
          </cell>
          <cell r="W3206" t="str">
            <v>2020.10.29</v>
          </cell>
          <cell r="X3206" t="str">
            <v>记--897</v>
          </cell>
          <cell r="Y3206" t="str">
            <v>450吨原药项目</v>
          </cell>
        </row>
        <row r="3206">
          <cell r="AA3206" t="str">
            <v>0325</v>
          </cell>
        </row>
        <row r="3207">
          <cell r="B3207" t="str">
            <v>032500197</v>
          </cell>
          <cell r="C3207" t="str">
            <v>甲醇预冷槽</v>
          </cell>
          <cell r="D3207" t="str">
            <v>V0131，3M3，碳钢</v>
          </cell>
          <cell r="E3207">
            <v>12500</v>
          </cell>
          <cell r="F3207">
            <v>6250</v>
          </cell>
          <cell r="G3207">
            <v>6250</v>
          </cell>
          <cell r="H3207">
            <v>0</v>
          </cell>
          <cell r="I3207" t="str">
            <v>2020.10.29</v>
          </cell>
          <cell r="J3207" t="str">
            <v>96</v>
          </cell>
          <cell r="K3207" t="str">
            <v>苯磺隆装置（合成四车间）</v>
          </cell>
          <cell r="L3207" t="str">
            <v>肥东合成分厂</v>
          </cell>
          <cell r="M3207" t="str">
            <v>肥东合成四车间</v>
          </cell>
          <cell r="N3207" t="str">
            <v>无锡市煜伟石化装备有限公司</v>
          </cell>
          <cell r="O3207" t="str">
            <v>125.00</v>
          </cell>
          <cell r="P3207" t="str">
            <v>1,500.00</v>
          </cell>
          <cell r="Q3207" t="str">
            <v>500.00</v>
          </cell>
          <cell r="R3207" t="str">
            <v>50</v>
          </cell>
          <cell r="S3207" t="str">
            <v>平均年限法(一)</v>
          </cell>
          <cell r="T3207" t="str">
            <v>在用</v>
          </cell>
          <cell r="U3207" t="str">
            <v>在建工程转入</v>
          </cell>
          <cell r="V3207" t="str">
            <v>徐建红</v>
          </cell>
          <cell r="W3207" t="str">
            <v>2020.10.29</v>
          </cell>
          <cell r="X3207" t="str">
            <v>记--897</v>
          </cell>
          <cell r="Y3207" t="str">
            <v>450吨原药项目</v>
          </cell>
        </row>
        <row r="3207">
          <cell r="AA3207" t="str">
            <v>0325</v>
          </cell>
        </row>
        <row r="3208">
          <cell r="B3208" t="str">
            <v>032500198</v>
          </cell>
          <cell r="C3208" t="str">
            <v>换热冷凝器</v>
          </cell>
          <cell r="D3208" t="str">
            <v>E0109，20M3</v>
          </cell>
          <cell r="E3208">
            <v>16379.31</v>
          </cell>
          <cell r="F3208">
            <v>8189.5</v>
          </cell>
          <cell r="G3208">
            <v>8189.81</v>
          </cell>
          <cell r="H3208">
            <v>0</v>
          </cell>
          <cell r="I3208" t="str">
            <v>2020.10.29</v>
          </cell>
          <cell r="J3208" t="str">
            <v>96</v>
          </cell>
          <cell r="K3208" t="str">
            <v>苯磺隆装置（合成四车间）</v>
          </cell>
          <cell r="L3208" t="str">
            <v>肥东合成分厂</v>
          </cell>
          <cell r="M3208" t="str">
            <v>肥东合成四车间</v>
          </cell>
          <cell r="N3208" t="str">
            <v>无锡市煜伟石化装备有限公司</v>
          </cell>
          <cell r="O3208" t="str">
            <v>163.79</v>
          </cell>
          <cell r="P3208" t="str">
            <v>1,965.48</v>
          </cell>
          <cell r="Q3208" t="str">
            <v>655.17</v>
          </cell>
          <cell r="R3208" t="str">
            <v>50</v>
          </cell>
          <cell r="S3208" t="str">
            <v>平均年限法(一)</v>
          </cell>
          <cell r="T3208" t="str">
            <v>在用</v>
          </cell>
          <cell r="U3208" t="str">
            <v>在建工程转入</v>
          </cell>
          <cell r="V3208" t="str">
            <v>徐建红</v>
          </cell>
          <cell r="W3208" t="str">
            <v>2020.10.29</v>
          </cell>
          <cell r="X3208" t="str">
            <v>记--897</v>
          </cell>
          <cell r="Y3208" t="str">
            <v>450吨原药项目</v>
          </cell>
        </row>
        <row r="3208">
          <cell r="AA3208" t="str">
            <v>0325</v>
          </cell>
        </row>
        <row r="3209">
          <cell r="B3209" t="str">
            <v>032500199</v>
          </cell>
          <cell r="C3209" t="str">
            <v>换热冷凝器</v>
          </cell>
          <cell r="D3209" t="str">
            <v>E0110，20M3</v>
          </cell>
          <cell r="E3209">
            <v>16379.31</v>
          </cell>
          <cell r="F3209">
            <v>8189.5</v>
          </cell>
          <cell r="G3209">
            <v>8189.81</v>
          </cell>
          <cell r="H3209">
            <v>0</v>
          </cell>
          <cell r="I3209" t="str">
            <v>2020.10.29</v>
          </cell>
          <cell r="J3209" t="str">
            <v>96</v>
          </cell>
          <cell r="K3209" t="str">
            <v>苯磺隆装置（合成四车间）</v>
          </cell>
          <cell r="L3209" t="str">
            <v>肥东合成分厂</v>
          </cell>
          <cell r="M3209" t="str">
            <v>肥东合成四车间</v>
          </cell>
          <cell r="N3209" t="str">
            <v>无锡市煜伟石化装备有限公司</v>
          </cell>
          <cell r="O3209" t="str">
            <v>163.79</v>
          </cell>
          <cell r="P3209" t="str">
            <v>1,965.48</v>
          </cell>
          <cell r="Q3209" t="str">
            <v>655.17</v>
          </cell>
          <cell r="R3209" t="str">
            <v>50</v>
          </cell>
          <cell r="S3209" t="str">
            <v>平均年限法(一)</v>
          </cell>
          <cell r="T3209" t="str">
            <v>在用</v>
          </cell>
          <cell r="U3209" t="str">
            <v>在建工程转入</v>
          </cell>
          <cell r="V3209" t="str">
            <v>徐建红</v>
          </cell>
          <cell r="W3209" t="str">
            <v>2020.10.29</v>
          </cell>
          <cell r="X3209" t="str">
            <v>记--897</v>
          </cell>
          <cell r="Y3209" t="str">
            <v>450吨原药项目</v>
          </cell>
        </row>
        <row r="3209">
          <cell r="AA3209" t="str">
            <v>0325</v>
          </cell>
        </row>
        <row r="3210">
          <cell r="B3210" t="str">
            <v>032500200</v>
          </cell>
          <cell r="C3210" t="str">
            <v>换热冷凝器</v>
          </cell>
          <cell r="D3210" t="str">
            <v>E0111，20M3</v>
          </cell>
          <cell r="E3210">
            <v>16379.31</v>
          </cell>
          <cell r="F3210">
            <v>8189.5</v>
          </cell>
          <cell r="G3210">
            <v>8189.81</v>
          </cell>
          <cell r="H3210">
            <v>0</v>
          </cell>
          <cell r="I3210" t="str">
            <v>2020.10.29</v>
          </cell>
          <cell r="J3210" t="str">
            <v>96</v>
          </cell>
          <cell r="K3210" t="str">
            <v>苯磺隆装置（合成四车间）</v>
          </cell>
          <cell r="L3210" t="str">
            <v>肥东合成分厂</v>
          </cell>
          <cell r="M3210" t="str">
            <v>肥东合成四车间</v>
          </cell>
          <cell r="N3210" t="str">
            <v>无锡市煜伟石化装备有限公司</v>
          </cell>
          <cell r="O3210" t="str">
            <v>163.79</v>
          </cell>
          <cell r="P3210" t="str">
            <v>1,965.48</v>
          </cell>
          <cell r="Q3210" t="str">
            <v>655.17</v>
          </cell>
          <cell r="R3210" t="str">
            <v>50</v>
          </cell>
          <cell r="S3210" t="str">
            <v>平均年限法(一)</v>
          </cell>
          <cell r="T3210" t="str">
            <v>在用</v>
          </cell>
          <cell r="U3210" t="str">
            <v>在建工程转入</v>
          </cell>
          <cell r="V3210" t="str">
            <v>徐建红</v>
          </cell>
          <cell r="W3210" t="str">
            <v>2020.10.29</v>
          </cell>
          <cell r="X3210" t="str">
            <v>记--897</v>
          </cell>
          <cell r="Y3210" t="str">
            <v>450吨原药项目</v>
          </cell>
        </row>
        <row r="3210">
          <cell r="AA3210" t="str">
            <v>0325</v>
          </cell>
        </row>
        <row r="3211">
          <cell r="B3211" t="str">
            <v>032500201</v>
          </cell>
          <cell r="C3211" t="str">
            <v>换热冷凝器</v>
          </cell>
          <cell r="D3211" t="str">
            <v>E0112，20M3</v>
          </cell>
          <cell r="E3211">
            <v>16379.31</v>
          </cell>
          <cell r="F3211">
            <v>8189.5</v>
          </cell>
          <cell r="G3211">
            <v>8189.81</v>
          </cell>
          <cell r="H3211">
            <v>0</v>
          </cell>
          <cell r="I3211" t="str">
            <v>2020.10.29</v>
          </cell>
          <cell r="J3211" t="str">
            <v>96</v>
          </cell>
          <cell r="K3211" t="str">
            <v>苯磺隆装置（合成四车间）</v>
          </cell>
          <cell r="L3211" t="str">
            <v>肥东合成分厂</v>
          </cell>
          <cell r="M3211" t="str">
            <v>肥东合成四车间</v>
          </cell>
          <cell r="N3211" t="str">
            <v>无锡市煜伟石化装备有限公司</v>
          </cell>
          <cell r="O3211" t="str">
            <v>163.79</v>
          </cell>
          <cell r="P3211" t="str">
            <v>1,965.48</v>
          </cell>
          <cell r="Q3211" t="str">
            <v>655.17</v>
          </cell>
          <cell r="R3211" t="str">
            <v>50</v>
          </cell>
          <cell r="S3211" t="str">
            <v>平均年限法(一)</v>
          </cell>
          <cell r="T3211" t="str">
            <v>在用</v>
          </cell>
          <cell r="U3211" t="str">
            <v>在建工程转入</v>
          </cell>
          <cell r="V3211" t="str">
            <v>徐建红</v>
          </cell>
          <cell r="W3211" t="str">
            <v>2020.10.29</v>
          </cell>
          <cell r="X3211" t="str">
            <v>记--897</v>
          </cell>
          <cell r="Y3211" t="str">
            <v>450吨原药项目</v>
          </cell>
        </row>
        <row r="3211">
          <cell r="AA3211" t="str">
            <v>0325</v>
          </cell>
        </row>
        <row r="3212">
          <cell r="B3212" t="str">
            <v>032500202</v>
          </cell>
          <cell r="C3212" t="str">
            <v>换热冷凝器</v>
          </cell>
          <cell r="D3212" t="str">
            <v>E0113，20M3</v>
          </cell>
          <cell r="E3212">
            <v>16379.31</v>
          </cell>
          <cell r="F3212">
            <v>8189.5</v>
          </cell>
          <cell r="G3212">
            <v>8189.81</v>
          </cell>
          <cell r="H3212">
            <v>0</v>
          </cell>
          <cell r="I3212" t="str">
            <v>2020.10.29</v>
          </cell>
          <cell r="J3212" t="str">
            <v>96</v>
          </cell>
          <cell r="K3212" t="str">
            <v>苯磺隆装置（合成四车间）</v>
          </cell>
          <cell r="L3212" t="str">
            <v>肥东合成分厂</v>
          </cell>
          <cell r="M3212" t="str">
            <v>肥东合成四车间</v>
          </cell>
          <cell r="N3212" t="str">
            <v>无锡市煜伟石化装备有限公司</v>
          </cell>
          <cell r="O3212" t="str">
            <v>163.79</v>
          </cell>
          <cell r="P3212" t="str">
            <v>1,965.48</v>
          </cell>
          <cell r="Q3212" t="str">
            <v>655.17</v>
          </cell>
          <cell r="R3212" t="str">
            <v>50</v>
          </cell>
          <cell r="S3212" t="str">
            <v>平均年限法(一)</v>
          </cell>
          <cell r="T3212" t="str">
            <v>在用</v>
          </cell>
          <cell r="U3212" t="str">
            <v>在建工程转入</v>
          </cell>
          <cell r="V3212" t="str">
            <v>徐建红</v>
          </cell>
          <cell r="W3212" t="str">
            <v>2020.10.29</v>
          </cell>
          <cell r="X3212" t="str">
            <v>记--897</v>
          </cell>
          <cell r="Y3212" t="str">
            <v>450吨原药项目</v>
          </cell>
        </row>
        <row r="3212">
          <cell r="AA3212" t="str">
            <v>0325</v>
          </cell>
        </row>
        <row r="3213">
          <cell r="B3213" t="str">
            <v>032500203</v>
          </cell>
          <cell r="C3213" t="str">
            <v>换热冷凝器</v>
          </cell>
          <cell r="D3213" t="str">
            <v>E0114，20M3</v>
          </cell>
          <cell r="E3213">
            <v>16379.31</v>
          </cell>
          <cell r="F3213">
            <v>8189.5</v>
          </cell>
          <cell r="G3213">
            <v>8189.81</v>
          </cell>
          <cell r="H3213">
            <v>0</v>
          </cell>
          <cell r="I3213" t="str">
            <v>2020.10.29</v>
          </cell>
          <cell r="J3213" t="str">
            <v>96</v>
          </cell>
          <cell r="K3213" t="str">
            <v>苯磺隆装置（合成四车间）</v>
          </cell>
          <cell r="L3213" t="str">
            <v>肥东合成分厂</v>
          </cell>
          <cell r="M3213" t="str">
            <v>肥东合成四车间</v>
          </cell>
          <cell r="N3213" t="str">
            <v>无锡市煜伟石化装备有限公司</v>
          </cell>
          <cell r="O3213" t="str">
            <v>163.79</v>
          </cell>
          <cell r="P3213" t="str">
            <v>1,965.48</v>
          </cell>
          <cell r="Q3213" t="str">
            <v>655.17</v>
          </cell>
          <cell r="R3213" t="str">
            <v>50</v>
          </cell>
          <cell r="S3213" t="str">
            <v>平均年限法(一)</v>
          </cell>
          <cell r="T3213" t="str">
            <v>在用</v>
          </cell>
          <cell r="U3213" t="str">
            <v>在建工程转入</v>
          </cell>
          <cell r="V3213" t="str">
            <v>徐建红</v>
          </cell>
          <cell r="W3213" t="str">
            <v>2020.10.29</v>
          </cell>
          <cell r="X3213" t="str">
            <v>记--897</v>
          </cell>
          <cell r="Y3213" t="str">
            <v>450吨原药项目</v>
          </cell>
        </row>
        <row r="3213">
          <cell r="AA3213" t="str">
            <v>0325</v>
          </cell>
        </row>
        <row r="3214">
          <cell r="B3214" t="str">
            <v>032500204</v>
          </cell>
          <cell r="C3214" t="str">
            <v>换热冷凝器</v>
          </cell>
          <cell r="D3214" t="str">
            <v>E0118A，20M3</v>
          </cell>
          <cell r="E3214">
            <v>16379.31</v>
          </cell>
          <cell r="F3214">
            <v>8189.5</v>
          </cell>
          <cell r="G3214">
            <v>8189.81</v>
          </cell>
          <cell r="H3214">
            <v>0</v>
          </cell>
          <cell r="I3214" t="str">
            <v>2020.10.29</v>
          </cell>
          <cell r="J3214" t="str">
            <v>96</v>
          </cell>
          <cell r="K3214" t="str">
            <v>苯磺隆装置（合成四车间）</v>
          </cell>
          <cell r="L3214" t="str">
            <v>肥东合成分厂</v>
          </cell>
          <cell r="M3214" t="str">
            <v>肥东合成四车间</v>
          </cell>
          <cell r="N3214" t="str">
            <v>无锡市煜伟石化装备有限公司</v>
          </cell>
          <cell r="O3214" t="str">
            <v>163.79</v>
          </cell>
          <cell r="P3214" t="str">
            <v>1,965.48</v>
          </cell>
          <cell r="Q3214" t="str">
            <v>655.17</v>
          </cell>
          <cell r="R3214" t="str">
            <v>50</v>
          </cell>
          <cell r="S3214" t="str">
            <v>平均年限法(一)</v>
          </cell>
          <cell r="T3214" t="str">
            <v>在用</v>
          </cell>
          <cell r="U3214" t="str">
            <v>在建工程转入</v>
          </cell>
          <cell r="V3214" t="str">
            <v>徐建红</v>
          </cell>
          <cell r="W3214" t="str">
            <v>2020.10.29</v>
          </cell>
          <cell r="X3214" t="str">
            <v>记--897</v>
          </cell>
          <cell r="Y3214" t="str">
            <v>450吨原药项目</v>
          </cell>
        </row>
        <row r="3214">
          <cell r="AA3214" t="str">
            <v>0325</v>
          </cell>
        </row>
        <row r="3215">
          <cell r="B3215" t="str">
            <v>032500205</v>
          </cell>
          <cell r="C3215" t="str">
            <v>换热冷凝器</v>
          </cell>
          <cell r="D3215" t="str">
            <v>E0118B，20M3</v>
          </cell>
          <cell r="E3215">
            <v>16379.31</v>
          </cell>
          <cell r="F3215">
            <v>8189.5</v>
          </cell>
          <cell r="G3215">
            <v>8189.81</v>
          </cell>
          <cell r="H3215">
            <v>0</v>
          </cell>
          <cell r="I3215" t="str">
            <v>2020.10.29</v>
          </cell>
          <cell r="J3215" t="str">
            <v>96</v>
          </cell>
          <cell r="K3215" t="str">
            <v>苯磺隆装置（合成四车间）</v>
          </cell>
          <cell r="L3215" t="str">
            <v>肥东合成分厂</v>
          </cell>
          <cell r="M3215" t="str">
            <v>肥东合成四车间</v>
          </cell>
          <cell r="N3215" t="str">
            <v>无锡市煜伟石化装备有限公司</v>
          </cell>
          <cell r="O3215" t="str">
            <v>163.79</v>
          </cell>
          <cell r="P3215" t="str">
            <v>1,965.48</v>
          </cell>
          <cell r="Q3215" t="str">
            <v>655.17</v>
          </cell>
          <cell r="R3215" t="str">
            <v>50</v>
          </cell>
          <cell r="S3215" t="str">
            <v>平均年限法(一)</v>
          </cell>
          <cell r="T3215" t="str">
            <v>在用</v>
          </cell>
          <cell r="U3215" t="str">
            <v>在建工程转入</v>
          </cell>
          <cell r="V3215" t="str">
            <v>徐建红</v>
          </cell>
          <cell r="W3215" t="str">
            <v>2020.10.29</v>
          </cell>
          <cell r="X3215" t="str">
            <v>记--897</v>
          </cell>
          <cell r="Y3215" t="str">
            <v>450吨原药项目</v>
          </cell>
        </row>
        <row r="3215">
          <cell r="AA3215" t="str">
            <v>0325</v>
          </cell>
        </row>
        <row r="3216">
          <cell r="B3216" t="str">
            <v>032500206</v>
          </cell>
          <cell r="C3216" t="str">
            <v>换热冷凝器</v>
          </cell>
          <cell r="D3216" t="str">
            <v>E0119，20M3</v>
          </cell>
          <cell r="E3216">
            <v>16379.31</v>
          </cell>
          <cell r="F3216">
            <v>8189.5</v>
          </cell>
          <cell r="G3216">
            <v>8189.81</v>
          </cell>
          <cell r="H3216">
            <v>0</v>
          </cell>
          <cell r="I3216" t="str">
            <v>2020.10.29</v>
          </cell>
          <cell r="J3216" t="str">
            <v>96</v>
          </cell>
          <cell r="K3216" t="str">
            <v>苯磺隆装置（合成四车间）</v>
          </cell>
          <cell r="L3216" t="str">
            <v>肥东合成分厂</v>
          </cell>
          <cell r="M3216" t="str">
            <v>肥东合成四车间</v>
          </cell>
          <cell r="N3216" t="str">
            <v>无锡市煜伟石化装备有限公司</v>
          </cell>
          <cell r="O3216" t="str">
            <v>163.79</v>
          </cell>
          <cell r="P3216" t="str">
            <v>1,965.48</v>
          </cell>
          <cell r="Q3216" t="str">
            <v>655.17</v>
          </cell>
          <cell r="R3216" t="str">
            <v>50</v>
          </cell>
          <cell r="S3216" t="str">
            <v>平均年限法(一)</v>
          </cell>
          <cell r="T3216" t="str">
            <v>在用</v>
          </cell>
          <cell r="U3216" t="str">
            <v>在建工程转入</v>
          </cell>
          <cell r="V3216" t="str">
            <v>徐建红</v>
          </cell>
          <cell r="W3216" t="str">
            <v>2020.10.29</v>
          </cell>
          <cell r="X3216" t="str">
            <v>记--897</v>
          </cell>
          <cell r="Y3216" t="str">
            <v>450吨原药项目</v>
          </cell>
        </row>
        <row r="3216">
          <cell r="AA3216" t="str">
            <v>0325</v>
          </cell>
        </row>
        <row r="3217">
          <cell r="B3217" t="str">
            <v>032600101</v>
          </cell>
          <cell r="C3217" t="str">
            <v>碱性吸收槽</v>
          </cell>
          <cell r="D3217" t="str">
            <v>8M3，碳钢</v>
          </cell>
          <cell r="E3217">
            <v>15517.24</v>
          </cell>
          <cell r="F3217">
            <v>7758.5</v>
          </cell>
          <cell r="G3217">
            <v>7758.74</v>
          </cell>
          <cell r="H3217">
            <v>0</v>
          </cell>
          <cell r="I3217" t="str">
            <v>2020.10.29</v>
          </cell>
          <cell r="J3217" t="str">
            <v>96</v>
          </cell>
          <cell r="K3217" t="str">
            <v>精噁唑装置（合成三车间）</v>
          </cell>
          <cell r="L3217" t="str">
            <v>肥东合成分厂</v>
          </cell>
          <cell r="M3217" t="str">
            <v>肥东合成三车间</v>
          </cell>
          <cell r="N3217" t="str">
            <v>无锡市煜伟石化装备有限公司</v>
          </cell>
          <cell r="O3217" t="str">
            <v>155.17</v>
          </cell>
          <cell r="P3217" t="str">
            <v>1,862.04</v>
          </cell>
          <cell r="Q3217" t="str">
            <v>620.69</v>
          </cell>
          <cell r="R3217" t="str">
            <v>50</v>
          </cell>
          <cell r="S3217" t="str">
            <v>平均年限法(一)</v>
          </cell>
          <cell r="T3217" t="str">
            <v>在用</v>
          </cell>
          <cell r="U3217" t="str">
            <v>在建工程转入</v>
          </cell>
          <cell r="V3217" t="str">
            <v>徐建红</v>
          </cell>
          <cell r="W3217" t="str">
            <v>2020.10.29</v>
          </cell>
          <cell r="X3217" t="str">
            <v>记--897</v>
          </cell>
          <cell r="Y3217" t="str">
            <v>450吨原药项目</v>
          </cell>
        </row>
        <row r="3217">
          <cell r="AA3217" t="str">
            <v>0326</v>
          </cell>
        </row>
        <row r="3218">
          <cell r="B3218" t="str">
            <v>032600102</v>
          </cell>
          <cell r="C3218" t="str">
            <v>碱性吸收槽</v>
          </cell>
          <cell r="D3218" t="str">
            <v>8M3，碳钢</v>
          </cell>
          <cell r="E3218">
            <v>15517.24</v>
          </cell>
          <cell r="F3218">
            <v>7758.5</v>
          </cell>
          <cell r="G3218">
            <v>7758.74</v>
          </cell>
          <cell r="H3218">
            <v>0</v>
          </cell>
          <cell r="I3218" t="str">
            <v>2020.10.29</v>
          </cell>
          <cell r="J3218" t="str">
            <v>96</v>
          </cell>
          <cell r="K3218" t="str">
            <v>精噁唑装置（合成三车间）</v>
          </cell>
          <cell r="L3218" t="str">
            <v>肥东合成分厂</v>
          </cell>
          <cell r="M3218" t="str">
            <v>肥东合成三车间</v>
          </cell>
          <cell r="N3218" t="str">
            <v>无锡市煜伟石化装备有限公司</v>
          </cell>
          <cell r="O3218" t="str">
            <v>155.17</v>
          </cell>
          <cell r="P3218" t="str">
            <v>1,862.04</v>
          </cell>
          <cell r="Q3218" t="str">
            <v>620.69</v>
          </cell>
          <cell r="R3218" t="str">
            <v>50</v>
          </cell>
          <cell r="S3218" t="str">
            <v>平均年限法(一)</v>
          </cell>
          <cell r="T3218" t="str">
            <v>在用</v>
          </cell>
          <cell r="U3218" t="str">
            <v>在建工程转入</v>
          </cell>
          <cell r="V3218" t="str">
            <v>徐建红</v>
          </cell>
          <cell r="W3218" t="str">
            <v>2020.10.29</v>
          </cell>
          <cell r="X3218" t="str">
            <v>记--897</v>
          </cell>
          <cell r="Y3218" t="str">
            <v>450吨原药项目</v>
          </cell>
        </row>
        <row r="3218">
          <cell r="AA3218" t="str">
            <v>0326</v>
          </cell>
        </row>
        <row r="3219">
          <cell r="B3219" t="str">
            <v>032600103</v>
          </cell>
          <cell r="C3219" t="str">
            <v>水槽</v>
          </cell>
          <cell r="D3219" t="str">
            <v>V0253A-C，8M3，碳钢</v>
          </cell>
          <cell r="E3219">
            <v>15517.24</v>
          </cell>
          <cell r="F3219">
            <v>7758.5</v>
          </cell>
          <cell r="G3219">
            <v>7758.74</v>
          </cell>
          <cell r="H3219">
            <v>0</v>
          </cell>
          <cell r="I3219" t="str">
            <v>2020.10.29</v>
          </cell>
          <cell r="J3219" t="str">
            <v>96</v>
          </cell>
          <cell r="K3219" t="str">
            <v>精噁唑装置（合成三车间）</v>
          </cell>
          <cell r="L3219" t="str">
            <v>肥东合成分厂</v>
          </cell>
          <cell r="M3219" t="str">
            <v>肥东合成三车间</v>
          </cell>
          <cell r="N3219" t="str">
            <v>无锡市煜伟石化装备有限公司</v>
          </cell>
          <cell r="O3219" t="str">
            <v>155.17</v>
          </cell>
          <cell r="P3219" t="str">
            <v>1,862.04</v>
          </cell>
          <cell r="Q3219" t="str">
            <v>620.69</v>
          </cell>
          <cell r="R3219" t="str">
            <v>50</v>
          </cell>
          <cell r="S3219" t="str">
            <v>平均年限法(一)</v>
          </cell>
          <cell r="T3219" t="str">
            <v>在用</v>
          </cell>
          <cell r="U3219" t="str">
            <v>在建工程转入</v>
          </cell>
          <cell r="V3219" t="str">
            <v>徐建红</v>
          </cell>
          <cell r="W3219" t="str">
            <v>2020.10.29</v>
          </cell>
          <cell r="X3219" t="str">
            <v>记--897</v>
          </cell>
          <cell r="Y3219" t="str">
            <v>450吨原药项目</v>
          </cell>
        </row>
        <row r="3219">
          <cell r="AA3219" t="str">
            <v>0326</v>
          </cell>
        </row>
        <row r="3220">
          <cell r="B3220" t="str">
            <v>032600104</v>
          </cell>
          <cell r="C3220" t="str">
            <v>水槽</v>
          </cell>
          <cell r="D3220" t="str">
            <v>V0253A-C，8M3，碳钢</v>
          </cell>
          <cell r="E3220">
            <v>15517.24</v>
          </cell>
          <cell r="F3220">
            <v>7758.5</v>
          </cell>
          <cell r="G3220">
            <v>7758.74</v>
          </cell>
          <cell r="H3220">
            <v>0</v>
          </cell>
          <cell r="I3220" t="str">
            <v>2020.10.29</v>
          </cell>
          <cell r="J3220" t="str">
            <v>96</v>
          </cell>
          <cell r="K3220" t="str">
            <v>精噁唑装置（合成三车间）</v>
          </cell>
          <cell r="L3220" t="str">
            <v>肥东合成分厂</v>
          </cell>
          <cell r="M3220" t="str">
            <v>肥东合成三车间</v>
          </cell>
          <cell r="N3220" t="str">
            <v>无锡市煜伟石化装备有限公司</v>
          </cell>
          <cell r="O3220" t="str">
            <v>155.17</v>
          </cell>
          <cell r="P3220" t="str">
            <v>1,862.04</v>
          </cell>
          <cell r="Q3220" t="str">
            <v>620.69</v>
          </cell>
          <cell r="R3220" t="str">
            <v>50</v>
          </cell>
          <cell r="S3220" t="str">
            <v>平均年限法(一)</v>
          </cell>
          <cell r="T3220" t="str">
            <v>在用</v>
          </cell>
          <cell r="U3220" t="str">
            <v>在建工程转入</v>
          </cell>
          <cell r="V3220" t="str">
            <v>徐建红</v>
          </cell>
          <cell r="W3220" t="str">
            <v>2020.10.29</v>
          </cell>
          <cell r="X3220" t="str">
            <v>记--897</v>
          </cell>
          <cell r="Y3220" t="str">
            <v>450吨原药项目</v>
          </cell>
        </row>
        <row r="3220">
          <cell r="AA3220" t="str">
            <v>0326</v>
          </cell>
        </row>
        <row r="3221">
          <cell r="B3221" t="str">
            <v>032600105</v>
          </cell>
          <cell r="C3221" t="str">
            <v>真空缓冲罐</v>
          </cell>
          <cell r="D3221" t="str">
            <v>V0251A/C，V0252A/C，300L，碳钢</v>
          </cell>
          <cell r="E3221">
            <v>2586.21</v>
          </cell>
          <cell r="F3221">
            <v>1293</v>
          </cell>
          <cell r="G3221">
            <v>1293.21</v>
          </cell>
          <cell r="H3221">
            <v>0</v>
          </cell>
          <cell r="I3221" t="str">
            <v>2020.10.29</v>
          </cell>
          <cell r="J3221" t="str">
            <v>96</v>
          </cell>
          <cell r="K3221" t="str">
            <v>精噁唑装置（合成三车间）</v>
          </cell>
          <cell r="L3221" t="str">
            <v>肥东合成分厂</v>
          </cell>
          <cell r="M3221" t="str">
            <v>肥东合成三车间</v>
          </cell>
          <cell r="N3221" t="str">
            <v>无锡市煜伟石化装备有限公司</v>
          </cell>
          <cell r="O3221" t="str">
            <v>25.86</v>
          </cell>
          <cell r="P3221" t="str">
            <v>310.32</v>
          </cell>
          <cell r="Q3221" t="str">
            <v>103.45</v>
          </cell>
          <cell r="R3221" t="str">
            <v>50</v>
          </cell>
          <cell r="S3221" t="str">
            <v>平均年限法(一)</v>
          </cell>
          <cell r="T3221" t="str">
            <v>在用</v>
          </cell>
          <cell r="U3221" t="str">
            <v>在建工程转入</v>
          </cell>
          <cell r="V3221" t="str">
            <v>徐建红</v>
          </cell>
          <cell r="W3221" t="str">
            <v>2020.10.29</v>
          </cell>
          <cell r="X3221" t="str">
            <v>记--897</v>
          </cell>
          <cell r="Y3221" t="str">
            <v>450吨原药项目</v>
          </cell>
        </row>
        <row r="3221">
          <cell r="AA3221" t="str">
            <v>0326</v>
          </cell>
        </row>
        <row r="3222">
          <cell r="B3222" t="str">
            <v>032600106</v>
          </cell>
          <cell r="C3222" t="str">
            <v>真空缓冲罐</v>
          </cell>
          <cell r="D3222" t="str">
            <v>V0251A/C，V0252A/C，300L，碳钢</v>
          </cell>
          <cell r="E3222">
            <v>2586.21</v>
          </cell>
          <cell r="F3222">
            <v>1293</v>
          </cell>
          <cell r="G3222">
            <v>1293.21</v>
          </cell>
          <cell r="H3222">
            <v>0</v>
          </cell>
          <cell r="I3222" t="str">
            <v>2020.10.29</v>
          </cell>
          <cell r="J3222" t="str">
            <v>96</v>
          </cell>
          <cell r="K3222" t="str">
            <v>精噁唑装置（合成三车间）</v>
          </cell>
          <cell r="L3222" t="str">
            <v>肥东合成分厂</v>
          </cell>
          <cell r="M3222" t="str">
            <v>肥东合成三车间</v>
          </cell>
          <cell r="N3222" t="str">
            <v>无锡市煜伟石化装备有限公司</v>
          </cell>
          <cell r="O3222" t="str">
            <v>25.86</v>
          </cell>
          <cell r="P3222" t="str">
            <v>310.32</v>
          </cell>
          <cell r="Q3222" t="str">
            <v>103.45</v>
          </cell>
          <cell r="R3222" t="str">
            <v>50</v>
          </cell>
          <cell r="S3222" t="str">
            <v>平均年限法(一)</v>
          </cell>
          <cell r="T3222" t="str">
            <v>在用</v>
          </cell>
          <cell r="U3222" t="str">
            <v>在建工程转入</v>
          </cell>
          <cell r="V3222" t="str">
            <v>徐建红</v>
          </cell>
          <cell r="W3222" t="str">
            <v>2020.10.29</v>
          </cell>
          <cell r="X3222" t="str">
            <v>记--897</v>
          </cell>
          <cell r="Y3222" t="str">
            <v>450吨原药项目</v>
          </cell>
        </row>
        <row r="3222">
          <cell r="AA3222" t="str">
            <v>0326</v>
          </cell>
        </row>
        <row r="3223">
          <cell r="B3223" t="str">
            <v>032600107</v>
          </cell>
          <cell r="C3223" t="str">
            <v>真空缓冲罐</v>
          </cell>
          <cell r="D3223" t="str">
            <v>V0251A/C，V0252A/C，300L，碳钢</v>
          </cell>
          <cell r="E3223">
            <v>2586.21</v>
          </cell>
          <cell r="F3223">
            <v>1293</v>
          </cell>
          <cell r="G3223">
            <v>1293.21</v>
          </cell>
          <cell r="H3223">
            <v>0</v>
          </cell>
          <cell r="I3223" t="str">
            <v>2020.10.29</v>
          </cell>
          <cell r="J3223" t="str">
            <v>96</v>
          </cell>
          <cell r="K3223" t="str">
            <v>精噁唑装置（合成三车间）</v>
          </cell>
          <cell r="L3223" t="str">
            <v>肥东合成分厂</v>
          </cell>
          <cell r="M3223" t="str">
            <v>肥东合成三车间</v>
          </cell>
          <cell r="N3223" t="str">
            <v>无锡市煜伟石化装备有限公司</v>
          </cell>
          <cell r="O3223" t="str">
            <v>25.86</v>
          </cell>
          <cell r="P3223" t="str">
            <v>310.32</v>
          </cell>
          <cell r="Q3223" t="str">
            <v>103.45</v>
          </cell>
          <cell r="R3223" t="str">
            <v>50</v>
          </cell>
          <cell r="S3223" t="str">
            <v>平均年限法(一)</v>
          </cell>
          <cell r="T3223" t="str">
            <v>在用</v>
          </cell>
          <cell r="U3223" t="str">
            <v>在建工程转入</v>
          </cell>
          <cell r="V3223" t="str">
            <v>徐建红</v>
          </cell>
          <cell r="W3223" t="str">
            <v>2020.10.29</v>
          </cell>
          <cell r="X3223" t="str">
            <v>记--897</v>
          </cell>
          <cell r="Y3223" t="str">
            <v>450吨原药项目</v>
          </cell>
        </row>
        <row r="3223">
          <cell r="AA3223" t="str">
            <v>0326</v>
          </cell>
        </row>
        <row r="3224">
          <cell r="B3224" t="str">
            <v>032600108</v>
          </cell>
          <cell r="C3224" t="str">
            <v>真空缓冲罐</v>
          </cell>
          <cell r="D3224" t="str">
            <v>V0251A/C，V0252A/C，300L，碳钢</v>
          </cell>
          <cell r="E3224">
            <v>2586.21</v>
          </cell>
          <cell r="F3224">
            <v>1293</v>
          </cell>
          <cell r="G3224">
            <v>1293.21</v>
          </cell>
          <cell r="H3224">
            <v>0</v>
          </cell>
          <cell r="I3224" t="str">
            <v>2020.10.29</v>
          </cell>
          <cell r="J3224" t="str">
            <v>96</v>
          </cell>
          <cell r="K3224" t="str">
            <v>精噁唑装置（合成三车间）</v>
          </cell>
          <cell r="L3224" t="str">
            <v>肥东合成分厂</v>
          </cell>
          <cell r="M3224" t="str">
            <v>肥东合成三车间</v>
          </cell>
          <cell r="N3224" t="str">
            <v>无锡市煜伟石化装备有限公司</v>
          </cell>
          <cell r="O3224" t="str">
            <v>25.86</v>
          </cell>
          <cell r="P3224" t="str">
            <v>310.32</v>
          </cell>
          <cell r="Q3224" t="str">
            <v>103.45</v>
          </cell>
          <cell r="R3224" t="str">
            <v>50</v>
          </cell>
          <cell r="S3224" t="str">
            <v>平均年限法(一)</v>
          </cell>
          <cell r="T3224" t="str">
            <v>在用</v>
          </cell>
          <cell r="U3224" t="str">
            <v>在建工程转入</v>
          </cell>
          <cell r="V3224" t="str">
            <v>徐建红</v>
          </cell>
          <cell r="W3224" t="str">
            <v>2020.10.29</v>
          </cell>
          <cell r="X3224" t="str">
            <v>记--897</v>
          </cell>
          <cell r="Y3224" t="str">
            <v>450吨原药项目</v>
          </cell>
        </row>
        <row r="3224">
          <cell r="AA3224" t="str">
            <v>0326</v>
          </cell>
        </row>
        <row r="3225">
          <cell r="B3225" t="str">
            <v>032600109</v>
          </cell>
          <cell r="C3225" t="str">
            <v>液碱中间储槽</v>
          </cell>
          <cell r="D3225" t="str">
            <v>V0250，32.04M3，碳钢</v>
          </cell>
          <cell r="E3225">
            <v>59482.76</v>
          </cell>
          <cell r="F3225">
            <v>29741.5</v>
          </cell>
          <cell r="G3225">
            <v>29741.26</v>
          </cell>
          <cell r="H3225">
            <v>0</v>
          </cell>
          <cell r="I3225" t="str">
            <v>2020.10.29</v>
          </cell>
          <cell r="J3225" t="str">
            <v>96</v>
          </cell>
          <cell r="K3225" t="str">
            <v>精噁唑装置（合成三车间）</v>
          </cell>
          <cell r="L3225" t="str">
            <v>肥东合成分厂</v>
          </cell>
          <cell r="M3225" t="str">
            <v>肥东合成三车间</v>
          </cell>
          <cell r="N3225" t="str">
            <v>无锡市煜伟石化装备有限公司</v>
          </cell>
          <cell r="O3225" t="str">
            <v>594.83</v>
          </cell>
          <cell r="P3225" t="str">
            <v>7,137.96</v>
          </cell>
          <cell r="Q3225" t="str">
            <v>2,379.31</v>
          </cell>
          <cell r="R3225" t="str">
            <v>50</v>
          </cell>
          <cell r="S3225" t="str">
            <v>平均年限法(一)</v>
          </cell>
          <cell r="T3225" t="str">
            <v>在用</v>
          </cell>
          <cell r="U3225" t="str">
            <v>在建工程转入</v>
          </cell>
          <cell r="V3225" t="str">
            <v>徐建红</v>
          </cell>
          <cell r="W3225" t="str">
            <v>2020.10.29</v>
          </cell>
          <cell r="X3225" t="str">
            <v>记--897</v>
          </cell>
          <cell r="Y3225" t="str">
            <v>450吨原药项目</v>
          </cell>
        </row>
        <row r="3225">
          <cell r="AA3225" t="str">
            <v>0326</v>
          </cell>
        </row>
        <row r="3226">
          <cell r="B3226" t="str">
            <v>032600110</v>
          </cell>
          <cell r="C3226" t="str">
            <v>回收槽、计量槽</v>
          </cell>
          <cell r="D3226" t="str">
            <v>V0205，5.19M3，碳钢</v>
          </cell>
          <cell r="E3226">
            <v>14224.14</v>
          </cell>
          <cell r="F3226">
            <v>7112</v>
          </cell>
          <cell r="G3226">
            <v>7112.14</v>
          </cell>
          <cell r="H3226">
            <v>0</v>
          </cell>
          <cell r="I3226" t="str">
            <v>2020.10.29</v>
          </cell>
          <cell r="J3226" t="str">
            <v>96</v>
          </cell>
          <cell r="K3226" t="str">
            <v>精噁唑装置（合成三车间）</v>
          </cell>
          <cell r="L3226" t="str">
            <v>肥东合成分厂</v>
          </cell>
          <cell r="M3226" t="str">
            <v>肥东合成三车间</v>
          </cell>
          <cell r="N3226" t="str">
            <v>无锡市煜伟石化装备有限公司</v>
          </cell>
          <cell r="O3226" t="str">
            <v>142.24</v>
          </cell>
          <cell r="P3226" t="str">
            <v>1,706.88</v>
          </cell>
          <cell r="Q3226" t="str">
            <v>568.97</v>
          </cell>
          <cell r="R3226" t="str">
            <v>50</v>
          </cell>
          <cell r="S3226" t="str">
            <v>平均年限法(一)</v>
          </cell>
          <cell r="T3226" t="str">
            <v>在用</v>
          </cell>
          <cell r="U3226" t="str">
            <v>在建工程转入</v>
          </cell>
          <cell r="V3226" t="str">
            <v>徐建红</v>
          </cell>
          <cell r="W3226" t="str">
            <v>2020.10.29</v>
          </cell>
          <cell r="X3226" t="str">
            <v>记--897</v>
          </cell>
          <cell r="Y3226" t="str">
            <v>450吨原药项目</v>
          </cell>
        </row>
        <row r="3226">
          <cell r="AA3226" t="str">
            <v>0326</v>
          </cell>
        </row>
        <row r="3227">
          <cell r="B3227" t="str">
            <v>032600111</v>
          </cell>
          <cell r="C3227" t="str">
            <v>回收槽、计量槽</v>
          </cell>
          <cell r="D3227" t="str">
            <v>V0229，5.19M3，碳钢</v>
          </cell>
          <cell r="E3227">
            <v>14224.14</v>
          </cell>
          <cell r="F3227">
            <v>7112</v>
          </cell>
          <cell r="G3227">
            <v>7112.14</v>
          </cell>
          <cell r="H3227">
            <v>0</v>
          </cell>
          <cell r="I3227" t="str">
            <v>2020.10.29</v>
          </cell>
          <cell r="J3227" t="str">
            <v>96</v>
          </cell>
          <cell r="K3227" t="str">
            <v>精噁唑装置（合成三车间）</v>
          </cell>
          <cell r="L3227" t="str">
            <v>肥东合成分厂</v>
          </cell>
          <cell r="M3227" t="str">
            <v>肥东合成三车间</v>
          </cell>
          <cell r="N3227" t="str">
            <v>无锡市煜伟石化装备有限公司</v>
          </cell>
          <cell r="O3227" t="str">
            <v>142.24</v>
          </cell>
          <cell r="P3227" t="str">
            <v>1,706.88</v>
          </cell>
          <cell r="Q3227" t="str">
            <v>568.97</v>
          </cell>
          <cell r="R3227" t="str">
            <v>50</v>
          </cell>
          <cell r="S3227" t="str">
            <v>平均年限法(一)</v>
          </cell>
          <cell r="T3227" t="str">
            <v>在用</v>
          </cell>
          <cell r="U3227" t="str">
            <v>在建工程转入</v>
          </cell>
          <cell r="V3227" t="str">
            <v>徐建红</v>
          </cell>
          <cell r="W3227" t="str">
            <v>2020.10.29</v>
          </cell>
          <cell r="X3227" t="str">
            <v>记--897</v>
          </cell>
          <cell r="Y3227" t="str">
            <v>450吨原药项目</v>
          </cell>
        </row>
        <row r="3227">
          <cell r="AA3227" t="str">
            <v>0326</v>
          </cell>
        </row>
        <row r="3228">
          <cell r="B3228" t="str">
            <v>032600112</v>
          </cell>
          <cell r="C3228" t="str">
            <v>回收槽、计量槽</v>
          </cell>
          <cell r="D3228" t="str">
            <v>V0235，5.19M3，碳钢</v>
          </cell>
          <cell r="E3228">
            <v>14224.14</v>
          </cell>
          <cell r="F3228">
            <v>7112</v>
          </cell>
          <cell r="G3228">
            <v>7112.14</v>
          </cell>
          <cell r="H3228">
            <v>0</v>
          </cell>
          <cell r="I3228" t="str">
            <v>2020.10.29</v>
          </cell>
          <cell r="J3228" t="str">
            <v>96</v>
          </cell>
          <cell r="K3228" t="str">
            <v>精噁唑装置（合成三车间）</v>
          </cell>
          <cell r="L3228" t="str">
            <v>肥东合成分厂</v>
          </cell>
          <cell r="M3228" t="str">
            <v>肥东合成三车间</v>
          </cell>
          <cell r="N3228" t="str">
            <v>无锡市煜伟石化装备有限公司</v>
          </cell>
          <cell r="O3228" t="str">
            <v>142.24</v>
          </cell>
          <cell r="P3228" t="str">
            <v>1,706.88</v>
          </cell>
          <cell r="Q3228" t="str">
            <v>568.97</v>
          </cell>
          <cell r="R3228" t="str">
            <v>50</v>
          </cell>
          <cell r="S3228" t="str">
            <v>平均年限法(一)</v>
          </cell>
          <cell r="T3228" t="str">
            <v>在用</v>
          </cell>
          <cell r="U3228" t="str">
            <v>在建工程转入</v>
          </cell>
          <cell r="V3228" t="str">
            <v>徐建红</v>
          </cell>
          <cell r="W3228" t="str">
            <v>2020.10.29</v>
          </cell>
          <cell r="X3228" t="str">
            <v>记--897</v>
          </cell>
          <cell r="Y3228" t="str">
            <v>450吨原药项目</v>
          </cell>
        </row>
        <row r="3228">
          <cell r="AA3228" t="str">
            <v>0326</v>
          </cell>
        </row>
        <row r="3229">
          <cell r="B3229" t="str">
            <v>032600113</v>
          </cell>
          <cell r="C3229" t="str">
            <v>回收槽、计量槽</v>
          </cell>
          <cell r="D3229" t="str">
            <v>V0241，5.19M3，碳钢</v>
          </cell>
          <cell r="E3229">
            <v>14224.14</v>
          </cell>
          <cell r="F3229">
            <v>7112</v>
          </cell>
          <cell r="G3229">
            <v>7112.14</v>
          </cell>
          <cell r="H3229">
            <v>0</v>
          </cell>
          <cell r="I3229" t="str">
            <v>2020.10.29</v>
          </cell>
          <cell r="J3229" t="str">
            <v>96</v>
          </cell>
          <cell r="K3229" t="str">
            <v>精噁唑装置（合成三车间）</v>
          </cell>
          <cell r="L3229" t="str">
            <v>肥东合成分厂</v>
          </cell>
          <cell r="M3229" t="str">
            <v>肥东合成三车间</v>
          </cell>
          <cell r="N3229" t="str">
            <v>无锡市煜伟石化装备有限公司</v>
          </cell>
          <cell r="O3229" t="str">
            <v>142.24</v>
          </cell>
          <cell r="P3229" t="str">
            <v>1,706.88</v>
          </cell>
          <cell r="Q3229" t="str">
            <v>568.97</v>
          </cell>
          <cell r="R3229" t="str">
            <v>50</v>
          </cell>
          <cell r="S3229" t="str">
            <v>平均年限法(一)</v>
          </cell>
          <cell r="T3229" t="str">
            <v>在用</v>
          </cell>
          <cell r="U3229" t="str">
            <v>在建工程转入</v>
          </cell>
          <cell r="V3229" t="str">
            <v>徐建红</v>
          </cell>
          <cell r="W3229" t="str">
            <v>2020.10.29</v>
          </cell>
          <cell r="X3229" t="str">
            <v>记--897</v>
          </cell>
          <cell r="Y3229" t="str">
            <v>450吨原药项目</v>
          </cell>
        </row>
        <row r="3229">
          <cell r="AA3229" t="str">
            <v>0326</v>
          </cell>
        </row>
        <row r="3230">
          <cell r="B3230" t="str">
            <v>032600114</v>
          </cell>
          <cell r="C3230" t="str">
            <v>乙醇储槽、接收槽</v>
          </cell>
          <cell r="D3230" t="str">
            <v>V0243，V0244，5.19M3，不锈钢</v>
          </cell>
          <cell r="E3230">
            <v>29310.34</v>
          </cell>
          <cell r="F3230">
            <v>14655</v>
          </cell>
          <cell r="G3230">
            <v>14655.34</v>
          </cell>
          <cell r="H3230">
            <v>0</v>
          </cell>
          <cell r="I3230" t="str">
            <v>2020.10.29</v>
          </cell>
          <cell r="J3230" t="str">
            <v>96</v>
          </cell>
          <cell r="K3230" t="str">
            <v>精噁唑装置（合成三车间）</v>
          </cell>
          <cell r="L3230" t="str">
            <v>肥东合成分厂</v>
          </cell>
          <cell r="M3230" t="str">
            <v>肥东合成三车间</v>
          </cell>
          <cell r="N3230" t="str">
            <v>无锡市煜伟石化装备有限公司</v>
          </cell>
          <cell r="O3230" t="str">
            <v>293.10</v>
          </cell>
          <cell r="P3230" t="str">
            <v>3,517.20</v>
          </cell>
          <cell r="Q3230" t="str">
            <v>1,172.41</v>
          </cell>
          <cell r="R3230" t="str">
            <v>50</v>
          </cell>
          <cell r="S3230" t="str">
            <v>平均年限法(一)</v>
          </cell>
          <cell r="T3230" t="str">
            <v>在用</v>
          </cell>
          <cell r="U3230" t="str">
            <v>在建工程转入</v>
          </cell>
          <cell r="V3230" t="str">
            <v>徐建红</v>
          </cell>
          <cell r="W3230" t="str">
            <v>2020.10.29</v>
          </cell>
          <cell r="X3230" t="str">
            <v>记--897</v>
          </cell>
          <cell r="Y3230" t="str">
            <v>450吨原药项目</v>
          </cell>
        </row>
        <row r="3230">
          <cell r="AA3230" t="str">
            <v>0326</v>
          </cell>
        </row>
        <row r="3231">
          <cell r="B3231" t="str">
            <v>032600115</v>
          </cell>
          <cell r="C3231" t="str">
            <v>乙醇储槽、接收槽</v>
          </cell>
          <cell r="D3231" t="str">
            <v>V0243，V0244，5.19M3，不锈钢</v>
          </cell>
          <cell r="E3231">
            <v>29310.34</v>
          </cell>
          <cell r="F3231">
            <v>14655</v>
          </cell>
          <cell r="G3231">
            <v>14655.34</v>
          </cell>
          <cell r="H3231">
            <v>0</v>
          </cell>
          <cell r="I3231" t="str">
            <v>2020.10.29</v>
          </cell>
          <cell r="J3231" t="str">
            <v>96</v>
          </cell>
          <cell r="K3231" t="str">
            <v>精噁唑装置（合成三车间）</v>
          </cell>
          <cell r="L3231" t="str">
            <v>肥东合成分厂</v>
          </cell>
          <cell r="M3231" t="str">
            <v>肥东合成三车间</v>
          </cell>
          <cell r="N3231" t="str">
            <v>无锡市煜伟石化装备有限公司</v>
          </cell>
          <cell r="O3231" t="str">
            <v>293.10</v>
          </cell>
          <cell r="P3231" t="str">
            <v>3,517.20</v>
          </cell>
          <cell r="Q3231" t="str">
            <v>1,172.41</v>
          </cell>
          <cell r="R3231" t="str">
            <v>50</v>
          </cell>
          <cell r="S3231" t="str">
            <v>平均年限法(一)</v>
          </cell>
          <cell r="T3231" t="str">
            <v>在用</v>
          </cell>
          <cell r="U3231" t="str">
            <v>在建工程转入</v>
          </cell>
          <cell r="V3231" t="str">
            <v>徐建红</v>
          </cell>
          <cell r="W3231" t="str">
            <v>2020.10.29</v>
          </cell>
          <cell r="X3231" t="str">
            <v>记--897</v>
          </cell>
          <cell r="Y3231" t="str">
            <v>450吨原药项目</v>
          </cell>
        </row>
        <row r="3231">
          <cell r="AA3231" t="str">
            <v>0326</v>
          </cell>
        </row>
        <row r="3232">
          <cell r="B3232" t="str">
            <v>032600116</v>
          </cell>
          <cell r="C3232" t="str">
            <v>乙醇计量槽</v>
          </cell>
          <cell r="D3232" t="str">
            <v>V0240，1.06M3，不锈钢</v>
          </cell>
          <cell r="E3232">
            <v>8189.66</v>
          </cell>
          <cell r="F3232">
            <v>4095</v>
          </cell>
          <cell r="G3232">
            <v>4094.66</v>
          </cell>
          <cell r="H3232">
            <v>0</v>
          </cell>
          <cell r="I3232" t="str">
            <v>2020.10.29</v>
          </cell>
          <cell r="J3232" t="str">
            <v>96</v>
          </cell>
          <cell r="K3232" t="str">
            <v>精噁唑装置（合成三车间）</v>
          </cell>
          <cell r="L3232" t="str">
            <v>肥东合成分厂</v>
          </cell>
          <cell r="M3232" t="str">
            <v>肥东合成三车间</v>
          </cell>
          <cell r="N3232" t="str">
            <v>无锡市煜伟石化装备有限公司</v>
          </cell>
          <cell r="O3232" t="str">
            <v>81.90</v>
          </cell>
          <cell r="P3232" t="str">
            <v>982.80</v>
          </cell>
          <cell r="Q3232" t="str">
            <v>327.59</v>
          </cell>
          <cell r="R3232" t="str">
            <v>50</v>
          </cell>
          <cell r="S3232" t="str">
            <v>平均年限法(一)</v>
          </cell>
          <cell r="T3232" t="str">
            <v>在用</v>
          </cell>
          <cell r="U3232" t="str">
            <v>在建工程转入</v>
          </cell>
          <cell r="V3232" t="str">
            <v>徐建红</v>
          </cell>
          <cell r="W3232" t="str">
            <v>2020.10.29</v>
          </cell>
          <cell r="X3232" t="str">
            <v>记--897</v>
          </cell>
          <cell r="Y3232" t="str">
            <v>450吨原药项目</v>
          </cell>
        </row>
        <row r="3232">
          <cell r="AA3232" t="str">
            <v>0326</v>
          </cell>
        </row>
        <row r="3233">
          <cell r="B3233" t="str">
            <v>032600117</v>
          </cell>
          <cell r="C3233" t="str">
            <v>高效沸腾干燥机</v>
          </cell>
          <cell r="D3233" t="str">
            <v>GFG-500</v>
          </cell>
          <cell r="E3233">
            <v>181034.48</v>
          </cell>
          <cell r="F3233">
            <v>90517</v>
          </cell>
          <cell r="G3233">
            <v>90517.48</v>
          </cell>
          <cell r="H3233">
            <v>0</v>
          </cell>
          <cell r="I3233" t="str">
            <v>2020.10.29</v>
          </cell>
          <cell r="J3233" t="str">
            <v>96</v>
          </cell>
          <cell r="K3233" t="str">
            <v>精噁唑装置（合成三车间）</v>
          </cell>
          <cell r="L3233" t="str">
            <v>肥东合成分厂</v>
          </cell>
          <cell r="M3233" t="str">
            <v>肥东合成三车间</v>
          </cell>
          <cell r="N3233" t="str">
            <v>常州市强迪干燥设备有限公司</v>
          </cell>
          <cell r="O3233" t="str">
            <v>1,810.34</v>
          </cell>
          <cell r="P3233" t="str">
            <v>21,724.08</v>
          </cell>
          <cell r="Q3233" t="str">
            <v>7,241.38</v>
          </cell>
          <cell r="R3233" t="str">
            <v>50</v>
          </cell>
          <cell r="S3233" t="str">
            <v>平均年限法(一)</v>
          </cell>
          <cell r="T3233" t="str">
            <v>在用</v>
          </cell>
          <cell r="U3233" t="str">
            <v>在建工程转入</v>
          </cell>
          <cell r="V3233" t="str">
            <v>徐建红</v>
          </cell>
          <cell r="W3233" t="str">
            <v>2020.10.29</v>
          </cell>
          <cell r="X3233" t="str">
            <v>记--897</v>
          </cell>
          <cell r="Y3233" t="str">
            <v>450吨原药项目</v>
          </cell>
        </row>
        <row r="3233">
          <cell r="AA3233" t="str">
            <v>0326</v>
          </cell>
        </row>
        <row r="3234">
          <cell r="B3234" t="str">
            <v>032500207</v>
          </cell>
          <cell r="C3234" t="str">
            <v>高效沸腾干燥机</v>
          </cell>
          <cell r="D3234" t="str">
            <v>GFG-500</v>
          </cell>
          <cell r="E3234">
            <v>181034.48</v>
          </cell>
          <cell r="F3234">
            <v>90517</v>
          </cell>
          <cell r="G3234">
            <v>90517.48</v>
          </cell>
          <cell r="H3234">
            <v>0</v>
          </cell>
          <cell r="I3234" t="str">
            <v>2020.10.29</v>
          </cell>
          <cell r="J3234" t="str">
            <v>96</v>
          </cell>
          <cell r="K3234" t="str">
            <v>苯磺隆装置（合成四车间）</v>
          </cell>
          <cell r="L3234" t="str">
            <v>肥东合成分厂</v>
          </cell>
          <cell r="M3234" t="str">
            <v>肥东合成四车间</v>
          </cell>
          <cell r="N3234" t="str">
            <v>常州市强迪干燥设备有限公司</v>
          </cell>
          <cell r="O3234" t="str">
            <v>1,810.34</v>
          </cell>
          <cell r="P3234" t="str">
            <v>21,724.08</v>
          </cell>
          <cell r="Q3234" t="str">
            <v>7,241.38</v>
          </cell>
          <cell r="R3234" t="str">
            <v>50</v>
          </cell>
          <cell r="S3234" t="str">
            <v>平均年限法(一)</v>
          </cell>
          <cell r="T3234" t="str">
            <v>在用</v>
          </cell>
          <cell r="U3234" t="str">
            <v>在建工程转入</v>
          </cell>
          <cell r="V3234" t="str">
            <v>徐建红</v>
          </cell>
          <cell r="W3234" t="str">
            <v>2020.10.29</v>
          </cell>
          <cell r="X3234" t="str">
            <v>记--897</v>
          </cell>
          <cell r="Y3234" t="str">
            <v>450吨原药项目</v>
          </cell>
        </row>
        <row r="3234">
          <cell r="AA3234" t="str">
            <v>0325</v>
          </cell>
        </row>
        <row r="3235">
          <cell r="B3235" t="str">
            <v>032500208</v>
          </cell>
          <cell r="C3235" t="str">
            <v>闪蒸干燥机</v>
          </cell>
          <cell r="D3235" t="str">
            <v>XSG-6</v>
          </cell>
          <cell r="E3235">
            <v>170689.66</v>
          </cell>
          <cell r="F3235">
            <v>85345</v>
          </cell>
          <cell r="G3235">
            <v>85344.66</v>
          </cell>
          <cell r="H3235">
            <v>0</v>
          </cell>
          <cell r="I3235" t="str">
            <v>2020.10.29</v>
          </cell>
          <cell r="J3235" t="str">
            <v>96</v>
          </cell>
          <cell r="K3235" t="str">
            <v>苯磺隆装置（合成四车间）</v>
          </cell>
          <cell r="L3235" t="str">
            <v>肥东合成分厂</v>
          </cell>
          <cell r="M3235" t="str">
            <v>肥东合成四车间</v>
          </cell>
          <cell r="N3235" t="str">
            <v>常州市强迪干燥设备有限公司</v>
          </cell>
          <cell r="O3235" t="str">
            <v>1,706.90</v>
          </cell>
          <cell r="P3235" t="str">
            <v>20,482.80</v>
          </cell>
          <cell r="Q3235" t="str">
            <v>6,827.59</v>
          </cell>
          <cell r="R3235" t="str">
            <v>50</v>
          </cell>
          <cell r="S3235" t="str">
            <v>平均年限法(一)</v>
          </cell>
          <cell r="T3235" t="str">
            <v>在用</v>
          </cell>
          <cell r="U3235" t="str">
            <v>在建工程转入</v>
          </cell>
          <cell r="V3235" t="str">
            <v>徐建红</v>
          </cell>
          <cell r="W3235" t="str">
            <v>2020.10.29</v>
          </cell>
          <cell r="X3235" t="str">
            <v>记--897</v>
          </cell>
          <cell r="Y3235" t="str">
            <v>450吨原药项目</v>
          </cell>
        </row>
        <row r="3235">
          <cell r="AA3235" t="str">
            <v>0325</v>
          </cell>
        </row>
        <row r="3236">
          <cell r="B3236" t="str">
            <v>032500209</v>
          </cell>
          <cell r="C3236" t="str">
            <v>平板式刮刀辅助拉袋自动下卸料离心机</v>
          </cell>
          <cell r="D3236" t="str">
            <v>PLD1600HF，内衬304HL</v>
          </cell>
          <cell r="E3236">
            <v>482758.62</v>
          </cell>
          <cell r="F3236">
            <v>241379.5</v>
          </cell>
          <cell r="G3236">
            <v>241379.12</v>
          </cell>
          <cell r="H3236">
            <v>0</v>
          </cell>
          <cell r="I3236" t="str">
            <v>2020.10.29</v>
          </cell>
          <cell r="J3236" t="str">
            <v>96</v>
          </cell>
          <cell r="K3236" t="str">
            <v>苯磺隆装置（合成四车间）</v>
          </cell>
          <cell r="L3236" t="str">
            <v>肥东合成分厂</v>
          </cell>
          <cell r="M3236" t="str">
            <v>肥东合成四车间</v>
          </cell>
          <cell r="N3236" t="str">
            <v>江苏华大离心机制造有限公司</v>
          </cell>
          <cell r="O3236" t="str">
            <v>4,827.59</v>
          </cell>
          <cell r="P3236" t="str">
            <v>57,931.08</v>
          </cell>
          <cell r="Q3236" t="str">
            <v>19,310.34</v>
          </cell>
          <cell r="R3236" t="str">
            <v>50</v>
          </cell>
          <cell r="S3236" t="str">
            <v>平均年限法(一)</v>
          </cell>
          <cell r="T3236" t="str">
            <v>在用</v>
          </cell>
          <cell r="U3236" t="str">
            <v>在建工程转入</v>
          </cell>
          <cell r="V3236" t="str">
            <v>徐建红</v>
          </cell>
          <cell r="W3236" t="str">
            <v>2020.10.29</v>
          </cell>
          <cell r="X3236" t="str">
            <v>记--897</v>
          </cell>
          <cell r="Y3236" t="str">
            <v>450吨原药项目</v>
          </cell>
        </row>
        <row r="3236">
          <cell r="AA3236" t="str">
            <v>0325</v>
          </cell>
        </row>
        <row r="3237">
          <cell r="B3237" t="str">
            <v>032500210</v>
          </cell>
          <cell r="C3237" t="str">
            <v>平板式刮刀辅助拉袋自动下卸料离心机</v>
          </cell>
          <cell r="D3237" t="str">
            <v>PLD1600NF，内衬316L</v>
          </cell>
          <cell r="E3237">
            <v>422413.79</v>
          </cell>
          <cell r="F3237">
            <v>211207</v>
          </cell>
          <cell r="G3237">
            <v>211206.79</v>
          </cell>
          <cell r="H3237">
            <v>0</v>
          </cell>
          <cell r="I3237" t="str">
            <v>2020.10.29</v>
          </cell>
          <cell r="J3237" t="str">
            <v>96</v>
          </cell>
          <cell r="K3237" t="str">
            <v>苯磺隆装置（合成四车间）</v>
          </cell>
          <cell r="L3237" t="str">
            <v>肥东合成分厂</v>
          </cell>
          <cell r="M3237" t="str">
            <v>肥东合成四车间</v>
          </cell>
          <cell r="N3237" t="str">
            <v>江苏华大离心机制造有限公司</v>
          </cell>
          <cell r="O3237" t="str">
            <v>4,224.14</v>
          </cell>
          <cell r="P3237" t="str">
            <v>50,689.68</v>
          </cell>
          <cell r="Q3237" t="str">
            <v>16,896.55</v>
          </cell>
          <cell r="R3237" t="str">
            <v>50</v>
          </cell>
          <cell r="S3237" t="str">
            <v>平均年限法(一)</v>
          </cell>
          <cell r="T3237" t="str">
            <v>在用</v>
          </cell>
          <cell r="U3237" t="str">
            <v>在建工程转入</v>
          </cell>
          <cell r="V3237" t="str">
            <v>徐建红</v>
          </cell>
          <cell r="W3237" t="str">
            <v>2020.10.29</v>
          </cell>
          <cell r="X3237" t="str">
            <v>记--897</v>
          </cell>
          <cell r="Y3237" t="str">
            <v>450吨原药项目</v>
          </cell>
        </row>
        <row r="3237">
          <cell r="AA3237" t="str">
            <v>0325</v>
          </cell>
        </row>
        <row r="3238">
          <cell r="B3238" t="str">
            <v>032500211</v>
          </cell>
          <cell r="C3238" t="str">
            <v>平板式刮刀辅助拉袋自动下卸料离心机</v>
          </cell>
          <cell r="D3238" t="str">
            <v>PLD1600NF，内衬2205</v>
          </cell>
          <cell r="E3238">
            <v>439655.17</v>
          </cell>
          <cell r="F3238">
            <v>219827.5</v>
          </cell>
          <cell r="G3238">
            <v>219827.67</v>
          </cell>
          <cell r="H3238">
            <v>0</v>
          </cell>
          <cell r="I3238" t="str">
            <v>2020.10.29</v>
          </cell>
          <cell r="J3238" t="str">
            <v>96</v>
          </cell>
          <cell r="K3238" t="str">
            <v>苯磺隆装置（合成四车间）</v>
          </cell>
          <cell r="L3238" t="str">
            <v>肥东合成分厂</v>
          </cell>
          <cell r="M3238" t="str">
            <v>肥东合成四车间</v>
          </cell>
          <cell r="N3238" t="str">
            <v>江苏华大离心机制造有限公司</v>
          </cell>
          <cell r="O3238" t="str">
            <v>4,396.55</v>
          </cell>
          <cell r="P3238" t="str">
            <v>52,758.60</v>
          </cell>
          <cell r="Q3238" t="str">
            <v>17,586.21</v>
          </cell>
          <cell r="R3238" t="str">
            <v>50</v>
          </cell>
          <cell r="S3238" t="str">
            <v>平均年限法(一)</v>
          </cell>
          <cell r="T3238" t="str">
            <v>在用</v>
          </cell>
          <cell r="U3238" t="str">
            <v>在建工程转入</v>
          </cell>
          <cell r="V3238" t="str">
            <v>徐建红</v>
          </cell>
          <cell r="W3238" t="str">
            <v>2020.10.29</v>
          </cell>
          <cell r="X3238" t="str">
            <v>记--897</v>
          </cell>
          <cell r="Y3238" t="str">
            <v>450吨原药项目</v>
          </cell>
        </row>
        <row r="3238">
          <cell r="AA3238" t="str">
            <v>0325</v>
          </cell>
        </row>
        <row r="3239">
          <cell r="B3239" t="str">
            <v>032600118</v>
          </cell>
          <cell r="C3239" t="str">
            <v>储槽</v>
          </cell>
          <cell r="D3239" t="str">
            <v>V0206，V0214，V0230，V0236，10.53M3，碳钢</v>
          </cell>
          <cell r="E3239">
            <v>28761.06</v>
          </cell>
          <cell r="F3239">
            <v>14380.5</v>
          </cell>
          <cell r="G3239">
            <v>14380.56</v>
          </cell>
          <cell r="H3239">
            <v>0</v>
          </cell>
          <cell r="I3239" t="str">
            <v>2020.10.29</v>
          </cell>
          <cell r="J3239" t="str">
            <v>96</v>
          </cell>
          <cell r="K3239" t="str">
            <v>精噁唑装置（合成三车间）</v>
          </cell>
          <cell r="L3239" t="str">
            <v>肥东合成分厂</v>
          </cell>
          <cell r="M3239" t="str">
            <v>肥东合成三车间</v>
          </cell>
          <cell r="N3239" t="str">
            <v>无锡市煜伟石化装备有限公司</v>
          </cell>
          <cell r="O3239" t="str">
            <v>287.61</v>
          </cell>
          <cell r="P3239" t="str">
            <v>3,451.32</v>
          </cell>
          <cell r="Q3239" t="str">
            <v>1,150.44</v>
          </cell>
          <cell r="R3239" t="str">
            <v>50</v>
          </cell>
          <cell r="S3239" t="str">
            <v>平均年限法(一)</v>
          </cell>
          <cell r="T3239" t="str">
            <v>在用</v>
          </cell>
          <cell r="U3239" t="str">
            <v>在建工程转入</v>
          </cell>
          <cell r="V3239" t="str">
            <v>徐建红</v>
          </cell>
          <cell r="W3239" t="str">
            <v>2020.10.29</v>
          </cell>
          <cell r="X3239" t="str">
            <v>记--897</v>
          </cell>
          <cell r="Y3239" t="str">
            <v>450吨原药项目</v>
          </cell>
        </row>
        <row r="3239">
          <cell r="AA3239" t="str">
            <v>0326</v>
          </cell>
        </row>
        <row r="3240">
          <cell r="B3240" t="str">
            <v>032600119</v>
          </cell>
          <cell r="C3240" t="str">
            <v>储槽</v>
          </cell>
          <cell r="D3240" t="str">
            <v>V0206，V0214，V0230，V0236，10.53M3，碳钢</v>
          </cell>
          <cell r="E3240">
            <v>28761.06</v>
          </cell>
          <cell r="F3240">
            <v>14380.5</v>
          </cell>
          <cell r="G3240">
            <v>14380.56</v>
          </cell>
          <cell r="H3240">
            <v>0</v>
          </cell>
          <cell r="I3240" t="str">
            <v>2020.10.29</v>
          </cell>
          <cell r="J3240" t="str">
            <v>96</v>
          </cell>
          <cell r="K3240" t="str">
            <v>精噁唑装置（合成三车间）</v>
          </cell>
          <cell r="L3240" t="str">
            <v>肥东合成分厂</v>
          </cell>
          <cell r="M3240" t="str">
            <v>肥东合成三车间</v>
          </cell>
          <cell r="N3240" t="str">
            <v>无锡市煜伟石化装备有限公司</v>
          </cell>
          <cell r="O3240" t="str">
            <v>287.61</v>
          </cell>
          <cell r="P3240" t="str">
            <v>3,451.32</v>
          </cell>
          <cell r="Q3240" t="str">
            <v>1,150.44</v>
          </cell>
          <cell r="R3240" t="str">
            <v>50</v>
          </cell>
          <cell r="S3240" t="str">
            <v>平均年限法(一)</v>
          </cell>
          <cell r="T3240" t="str">
            <v>在用</v>
          </cell>
          <cell r="U3240" t="str">
            <v>在建工程转入</v>
          </cell>
          <cell r="V3240" t="str">
            <v>徐建红</v>
          </cell>
          <cell r="W3240" t="str">
            <v>2020.10.29</v>
          </cell>
          <cell r="X3240" t="str">
            <v>记--897</v>
          </cell>
          <cell r="Y3240" t="str">
            <v>450吨原药项目</v>
          </cell>
        </row>
        <row r="3240">
          <cell r="AA3240" t="str">
            <v>0326</v>
          </cell>
        </row>
        <row r="3241">
          <cell r="B3241" t="str">
            <v>032600120</v>
          </cell>
          <cell r="C3241" t="str">
            <v>冷水槽、计量槽</v>
          </cell>
          <cell r="D3241" t="str">
            <v>V0201，V0207，V0208，V0216，V0223，2M3，碳钢</v>
          </cell>
          <cell r="E3241">
            <v>5752.22</v>
          </cell>
          <cell r="F3241">
            <v>2876</v>
          </cell>
          <cell r="G3241">
            <v>2876.22</v>
          </cell>
          <cell r="H3241">
            <v>0</v>
          </cell>
          <cell r="I3241" t="str">
            <v>2020.10.29</v>
          </cell>
          <cell r="J3241" t="str">
            <v>96</v>
          </cell>
          <cell r="K3241" t="str">
            <v>精噁唑装置（合成三车间）</v>
          </cell>
          <cell r="L3241" t="str">
            <v>肥东合成分厂</v>
          </cell>
          <cell r="M3241" t="str">
            <v>肥东合成三车间</v>
          </cell>
          <cell r="N3241" t="str">
            <v>无锡市煜伟石化装备有限公司</v>
          </cell>
          <cell r="O3241" t="str">
            <v>57.52</v>
          </cell>
          <cell r="P3241" t="str">
            <v>690.24</v>
          </cell>
          <cell r="Q3241" t="str">
            <v>230.09</v>
          </cell>
          <cell r="R3241" t="str">
            <v>50</v>
          </cell>
          <cell r="S3241" t="str">
            <v>平均年限法(一)</v>
          </cell>
          <cell r="T3241" t="str">
            <v>在用</v>
          </cell>
          <cell r="U3241" t="str">
            <v>在建工程转入</v>
          </cell>
          <cell r="V3241" t="str">
            <v>徐建红</v>
          </cell>
          <cell r="W3241" t="str">
            <v>2020.10.29</v>
          </cell>
          <cell r="X3241" t="str">
            <v>记--897</v>
          </cell>
          <cell r="Y3241" t="str">
            <v>450吨原药项目</v>
          </cell>
        </row>
        <row r="3241">
          <cell r="AA3241" t="str">
            <v>0326</v>
          </cell>
        </row>
        <row r="3242">
          <cell r="B3242" t="str">
            <v>032600121</v>
          </cell>
          <cell r="C3242" t="str">
            <v>冷水槽、计量槽</v>
          </cell>
          <cell r="D3242" t="str">
            <v>V0201，V0207，V0208，V0216，V0223，2M3，碳钢</v>
          </cell>
          <cell r="E3242">
            <v>5752.22</v>
          </cell>
          <cell r="F3242">
            <v>2876</v>
          </cell>
          <cell r="G3242">
            <v>2876.22</v>
          </cell>
          <cell r="H3242">
            <v>0</v>
          </cell>
          <cell r="I3242" t="str">
            <v>2020.10.29</v>
          </cell>
          <cell r="J3242" t="str">
            <v>96</v>
          </cell>
          <cell r="K3242" t="str">
            <v>精噁唑装置（合成三车间）</v>
          </cell>
          <cell r="L3242" t="str">
            <v>肥东合成分厂</v>
          </cell>
          <cell r="M3242" t="str">
            <v>肥东合成三车间</v>
          </cell>
          <cell r="N3242" t="str">
            <v>无锡市煜伟石化装备有限公司</v>
          </cell>
          <cell r="O3242" t="str">
            <v>57.52</v>
          </cell>
          <cell r="P3242" t="str">
            <v>690.24</v>
          </cell>
          <cell r="Q3242" t="str">
            <v>230.09</v>
          </cell>
          <cell r="R3242" t="str">
            <v>50</v>
          </cell>
          <cell r="S3242" t="str">
            <v>平均年限法(一)</v>
          </cell>
          <cell r="T3242" t="str">
            <v>在用</v>
          </cell>
          <cell r="U3242" t="str">
            <v>在建工程转入</v>
          </cell>
          <cell r="V3242" t="str">
            <v>徐建红</v>
          </cell>
          <cell r="W3242" t="str">
            <v>2020.10.29</v>
          </cell>
          <cell r="X3242" t="str">
            <v>记--897</v>
          </cell>
          <cell r="Y3242" t="str">
            <v>450吨原药项目</v>
          </cell>
        </row>
        <row r="3242">
          <cell r="AA3242" t="str">
            <v>0326</v>
          </cell>
        </row>
        <row r="3243">
          <cell r="B3243" t="str">
            <v>032600122</v>
          </cell>
          <cell r="C3243" t="str">
            <v>冷水槽、计量槽</v>
          </cell>
          <cell r="D3243" t="str">
            <v>V0201，V0207，V0208，V0216，V0223，2M3，碳钢</v>
          </cell>
          <cell r="E3243">
            <v>5752.22</v>
          </cell>
          <cell r="F3243">
            <v>2876</v>
          </cell>
          <cell r="G3243">
            <v>2876.22</v>
          </cell>
          <cell r="H3243">
            <v>0</v>
          </cell>
          <cell r="I3243" t="str">
            <v>2020.10.29</v>
          </cell>
          <cell r="J3243" t="str">
            <v>96</v>
          </cell>
          <cell r="K3243" t="str">
            <v>精噁唑装置（合成三车间）</v>
          </cell>
          <cell r="L3243" t="str">
            <v>肥东合成分厂</v>
          </cell>
          <cell r="M3243" t="str">
            <v>肥东合成三车间</v>
          </cell>
          <cell r="N3243" t="str">
            <v>无锡市煜伟石化装备有限公司</v>
          </cell>
          <cell r="O3243" t="str">
            <v>57.52</v>
          </cell>
          <cell r="P3243" t="str">
            <v>690.24</v>
          </cell>
          <cell r="Q3243" t="str">
            <v>230.09</v>
          </cell>
          <cell r="R3243" t="str">
            <v>50</v>
          </cell>
          <cell r="S3243" t="str">
            <v>平均年限法(一)</v>
          </cell>
          <cell r="T3243" t="str">
            <v>在用</v>
          </cell>
          <cell r="U3243" t="str">
            <v>在建工程转入</v>
          </cell>
          <cell r="V3243" t="str">
            <v>徐建红</v>
          </cell>
          <cell r="W3243" t="str">
            <v>2020.10.29</v>
          </cell>
          <cell r="X3243" t="str">
            <v>记--897</v>
          </cell>
          <cell r="Y3243" t="str">
            <v>450吨原药项目</v>
          </cell>
        </row>
        <row r="3243">
          <cell r="AA3243" t="str">
            <v>0326</v>
          </cell>
        </row>
        <row r="3244">
          <cell r="B3244" t="str">
            <v>032600123</v>
          </cell>
          <cell r="C3244" t="str">
            <v>计量槽</v>
          </cell>
          <cell r="D3244" t="str">
            <v>V0232，V0237，1.06M3，碳钢</v>
          </cell>
          <cell r="E3244">
            <v>4424.77</v>
          </cell>
          <cell r="F3244">
            <v>2212.5</v>
          </cell>
          <cell r="G3244">
            <v>2212.27</v>
          </cell>
          <cell r="H3244">
            <v>0</v>
          </cell>
          <cell r="I3244" t="str">
            <v>2020.10.29</v>
          </cell>
          <cell r="J3244" t="str">
            <v>96</v>
          </cell>
          <cell r="K3244" t="str">
            <v>精噁唑装置（合成三车间）</v>
          </cell>
          <cell r="L3244" t="str">
            <v>肥东合成分厂</v>
          </cell>
          <cell r="M3244" t="str">
            <v>肥东合成三车间</v>
          </cell>
          <cell r="N3244" t="str">
            <v>无锡市煜伟石化装备有限公司</v>
          </cell>
          <cell r="O3244" t="str">
            <v>44.25</v>
          </cell>
          <cell r="P3244" t="str">
            <v>531.00</v>
          </cell>
          <cell r="Q3244" t="str">
            <v>176.99</v>
          </cell>
          <cell r="R3244" t="str">
            <v>50</v>
          </cell>
          <cell r="S3244" t="str">
            <v>平均年限法(一)</v>
          </cell>
          <cell r="T3244" t="str">
            <v>在用</v>
          </cell>
          <cell r="U3244" t="str">
            <v>在建工程转入</v>
          </cell>
          <cell r="V3244" t="str">
            <v>徐建红</v>
          </cell>
          <cell r="W3244" t="str">
            <v>2020.10.29</v>
          </cell>
          <cell r="X3244" t="str">
            <v>记--897</v>
          </cell>
          <cell r="Y3244" t="str">
            <v>450吨原药项目</v>
          </cell>
        </row>
        <row r="3244">
          <cell r="AA3244" t="str">
            <v>0326</v>
          </cell>
        </row>
        <row r="3245">
          <cell r="B3245" t="str">
            <v>032600124</v>
          </cell>
          <cell r="C3245" t="str">
            <v>计量槽</v>
          </cell>
          <cell r="D3245" t="str">
            <v>V0232，V0237，1.06M3，碳钢</v>
          </cell>
          <cell r="E3245">
            <v>4424.77</v>
          </cell>
          <cell r="F3245">
            <v>2212.5</v>
          </cell>
          <cell r="G3245">
            <v>2212.27</v>
          </cell>
          <cell r="H3245">
            <v>0</v>
          </cell>
          <cell r="I3245" t="str">
            <v>2020.10.29</v>
          </cell>
          <cell r="J3245" t="str">
            <v>96</v>
          </cell>
          <cell r="K3245" t="str">
            <v>精噁唑装置（合成三车间）</v>
          </cell>
          <cell r="L3245" t="str">
            <v>肥东合成分厂</v>
          </cell>
          <cell r="M3245" t="str">
            <v>肥东合成三车间</v>
          </cell>
          <cell r="N3245" t="str">
            <v>无锡市煜伟石化装备有限公司</v>
          </cell>
          <cell r="O3245" t="str">
            <v>44.25</v>
          </cell>
          <cell r="P3245" t="str">
            <v>531.00</v>
          </cell>
          <cell r="Q3245" t="str">
            <v>176.99</v>
          </cell>
          <cell r="R3245" t="str">
            <v>50</v>
          </cell>
          <cell r="S3245" t="str">
            <v>平均年限法(一)</v>
          </cell>
          <cell r="T3245" t="str">
            <v>在用</v>
          </cell>
          <cell r="U3245" t="str">
            <v>在建工程转入</v>
          </cell>
          <cell r="V3245" t="str">
            <v>徐建红</v>
          </cell>
          <cell r="W3245" t="str">
            <v>2020.10.29</v>
          </cell>
          <cell r="X3245" t="str">
            <v>记--897</v>
          </cell>
          <cell r="Y3245" t="str">
            <v>450吨原药项目</v>
          </cell>
        </row>
        <row r="3245">
          <cell r="AA3245" t="str">
            <v>0326</v>
          </cell>
        </row>
        <row r="3246">
          <cell r="B3246" t="str">
            <v>032600125</v>
          </cell>
          <cell r="C3246" t="str">
            <v>闪蒸干燥机</v>
          </cell>
          <cell r="D3246" t="str">
            <v>XSG-6</v>
          </cell>
          <cell r="E3246">
            <v>175221.24</v>
          </cell>
          <cell r="F3246">
            <v>87610.5</v>
          </cell>
          <cell r="G3246">
            <v>87610.74</v>
          </cell>
          <cell r="H3246">
            <v>0</v>
          </cell>
          <cell r="I3246" t="str">
            <v>2020.10.29</v>
          </cell>
          <cell r="J3246" t="str">
            <v>96</v>
          </cell>
          <cell r="K3246" t="str">
            <v>精噁唑装置（合成三车间）</v>
          </cell>
          <cell r="L3246" t="str">
            <v>肥东合成分厂</v>
          </cell>
          <cell r="M3246" t="str">
            <v>肥东合成三车间</v>
          </cell>
          <cell r="N3246" t="str">
            <v>常州市强迪干燥设备有限公司</v>
          </cell>
          <cell r="O3246" t="str">
            <v>1,752.21</v>
          </cell>
          <cell r="P3246" t="str">
            <v>21,026.52</v>
          </cell>
          <cell r="Q3246" t="str">
            <v>7,008.85</v>
          </cell>
          <cell r="R3246" t="str">
            <v>50</v>
          </cell>
          <cell r="S3246" t="str">
            <v>平均年限法(一)</v>
          </cell>
          <cell r="T3246" t="str">
            <v>在用</v>
          </cell>
          <cell r="U3246" t="str">
            <v>在建工程转入</v>
          </cell>
          <cell r="V3246" t="str">
            <v>徐建红</v>
          </cell>
          <cell r="W3246" t="str">
            <v>2020.10.29</v>
          </cell>
          <cell r="X3246" t="str">
            <v>记--897</v>
          </cell>
          <cell r="Y3246" t="str">
            <v>450吨原药项目</v>
          </cell>
        </row>
        <row r="3246">
          <cell r="AA3246" t="str">
            <v>0326</v>
          </cell>
        </row>
        <row r="3247">
          <cell r="B3247" t="str">
            <v>032600126</v>
          </cell>
          <cell r="C3247" t="str">
            <v>喷射真空泵</v>
          </cell>
          <cell r="D3247" t="str">
            <v>WVP200-1</v>
          </cell>
          <cell r="E3247">
            <v>7787.62</v>
          </cell>
          <cell r="F3247">
            <v>3894</v>
          </cell>
          <cell r="G3247">
            <v>3893.62</v>
          </cell>
          <cell r="H3247">
            <v>0</v>
          </cell>
          <cell r="I3247" t="str">
            <v>2020.10.29</v>
          </cell>
          <cell r="J3247" t="str">
            <v>96</v>
          </cell>
          <cell r="K3247" t="str">
            <v>精噁唑装置（合成三车间）</v>
          </cell>
          <cell r="L3247" t="str">
            <v>肥东合成分厂</v>
          </cell>
          <cell r="M3247" t="str">
            <v>肥东合成三车间</v>
          </cell>
          <cell r="N3247" t="str">
            <v>合肥四联泵业有限公司</v>
          </cell>
          <cell r="O3247" t="str">
            <v>77.88</v>
          </cell>
          <cell r="P3247" t="str">
            <v>934.56</v>
          </cell>
          <cell r="Q3247" t="str">
            <v>311.50</v>
          </cell>
          <cell r="R3247" t="str">
            <v>50</v>
          </cell>
          <cell r="S3247" t="str">
            <v>平均年限法(一)</v>
          </cell>
          <cell r="T3247" t="str">
            <v>在用</v>
          </cell>
          <cell r="U3247" t="str">
            <v>在建工程转入</v>
          </cell>
          <cell r="V3247" t="str">
            <v>徐建红</v>
          </cell>
          <cell r="W3247" t="str">
            <v>2020.10.29</v>
          </cell>
          <cell r="X3247" t="str">
            <v>记--897</v>
          </cell>
          <cell r="Y3247" t="str">
            <v>450吨原药项目</v>
          </cell>
        </row>
        <row r="3247">
          <cell r="AA3247" t="str">
            <v>0326</v>
          </cell>
        </row>
        <row r="3248">
          <cell r="B3248" t="str">
            <v>032600127</v>
          </cell>
          <cell r="C3248" t="str">
            <v>喷射真空泵</v>
          </cell>
          <cell r="D3248" t="str">
            <v>WVP200-1</v>
          </cell>
          <cell r="E3248">
            <v>7787.61</v>
          </cell>
          <cell r="F3248">
            <v>3894</v>
          </cell>
          <cell r="G3248">
            <v>3893.61</v>
          </cell>
          <cell r="H3248">
            <v>0</v>
          </cell>
          <cell r="I3248" t="str">
            <v>2020.10.29</v>
          </cell>
          <cell r="J3248" t="str">
            <v>96</v>
          </cell>
          <cell r="K3248" t="str">
            <v>精噁唑装置（合成三车间）</v>
          </cell>
          <cell r="L3248" t="str">
            <v>肥东合成分厂</v>
          </cell>
          <cell r="M3248" t="str">
            <v>肥东合成三车间</v>
          </cell>
          <cell r="N3248" t="str">
            <v>合肥四联泵业有限公司</v>
          </cell>
          <cell r="O3248" t="str">
            <v>77.88</v>
          </cell>
          <cell r="P3248" t="str">
            <v>934.56</v>
          </cell>
          <cell r="Q3248" t="str">
            <v>311.50</v>
          </cell>
          <cell r="R3248" t="str">
            <v>50</v>
          </cell>
          <cell r="S3248" t="str">
            <v>平均年限法(一)</v>
          </cell>
          <cell r="T3248" t="str">
            <v>在用</v>
          </cell>
          <cell r="U3248" t="str">
            <v>在建工程转入</v>
          </cell>
          <cell r="V3248" t="str">
            <v>徐建红</v>
          </cell>
          <cell r="W3248" t="str">
            <v>2020.10.29</v>
          </cell>
          <cell r="X3248" t="str">
            <v>记--897</v>
          </cell>
          <cell r="Y3248" t="str">
            <v>450吨原药项目</v>
          </cell>
        </row>
        <row r="3248">
          <cell r="AA3248" t="str">
            <v>0326</v>
          </cell>
        </row>
        <row r="3249">
          <cell r="B3249" t="str">
            <v>032600128</v>
          </cell>
          <cell r="C3249" t="str">
            <v>喷射真空泵</v>
          </cell>
          <cell r="D3249" t="str">
            <v>WVP200-1</v>
          </cell>
          <cell r="E3249">
            <v>7787.61</v>
          </cell>
          <cell r="F3249">
            <v>3894</v>
          </cell>
          <cell r="G3249">
            <v>3893.61</v>
          </cell>
          <cell r="H3249">
            <v>0</v>
          </cell>
          <cell r="I3249" t="str">
            <v>2020.10.29</v>
          </cell>
          <cell r="J3249" t="str">
            <v>96</v>
          </cell>
          <cell r="K3249" t="str">
            <v>精噁唑装置（合成三车间）</v>
          </cell>
          <cell r="L3249" t="str">
            <v>肥东合成分厂</v>
          </cell>
          <cell r="M3249" t="str">
            <v>肥东合成三车间</v>
          </cell>
          <cell r="N3249" t="str">
            <v>合肥四联泵业有限公司</v>
          </cell>
          <cell r="O3249" t="str">
            <v>77.88</v>
          </cell>
          <cell r="P3249" t="str">
            <v>934.56</v>
          </cell>
          <cell r="Q3249" t="str">
            <v>311.50</v>
          </cell>
          <cell r="R3249" t="str">
            <v>50</v>
          </cell>
          <cell r="S3249" t="str">
            <v>平均年限法(一)</v>
          </cell>
          <cell r="T3249" t="str">
            <v>在用</v>
          </cell>
          <cell r="U3249" t="str">
            <v>在建工程转入</v>
          </cell>
          <cell r="V3249" t="str">
            <v>徐建红</v>
          </cell>
          <cell r="W3249" t="str">
            <v>2020.10.29</v>
          </cell>
          <cell r="X3249" t="str">
            <v>记--897</v>
          </cell>
          <cell r="Y3249" t="str">
            <v>450吨原药项目</v>
          </cell>
        </row>
        <row r="3249">
          <cell r="AA3249" t="str">
            <v>0326</v>
          </cell>
        </row>
        <row r="3250">
          <cell r="B3250" t="str">
            <v>032600129</v>
          </cell>
          <cell r="C3250" t="str">
            <v>喷射真空泵</v>
          </cell>
          <cell r="D3250" t="str">
            <v>WVP200-1</v>
          </cell>
          <cell r="E3250">
            <v>7787.61</v>
          </cell>
          <cell r="F3250">
            <v>3894</v>
          </cell>
          <cell r="G3250">
            <v>3893.61</v>
          </cell>
          <cell r="H3250">
            <v>0</v>
          </cell>
          <cell r="I3250" t="str">
            <v>2020.10.29</v>
          </cell>
          <cell r="J3250" t="str">
            <v>96</v>
          </cell>
          <cell r="K3250" t="str">
            <v>精噁唑装置（合成三车间）</v>
          </cell>
          <cell r="L3250" t="str">
            <v>肥东合成分厂</v>
          </cell>
          <cell r="M3250" t="str">
            <v>肥东合成三车间</v>
          </cell>
          <cell r="N3250" t="str">
            <v>合肥四联泵业有限公司</v>
          </cell>
          <cell r="O3250" t="str">
            <v>77.88</v>
          </cell>
          <cell r="P3250" t="str">
            <v>934.56</v>
          </cell>
          <cell r="Q3250" t="str">
            <v>311.50</v>
          </cell>
          <cell r="R3250" t="str">
            <v>50</v>
          </cell>
          <cell r="S3250" t="str">
            <v>平均年限法(一)</v>
          </cell>
          <cell r="T3250" t="str">
            <v>在用</v>
          </cell>
          <cell r="U3250" t="str">
            <v>在建工程转入</v>
          </cell>
          <cell r="V3250" t="str">
            <v>徐建红</v>
          </cell>
          <cell r="W3250" t="str">
            <v>2020.10.29</v>
          </cell>
          <cell r="X3250" t="str">
            <v>记--897</v>
          </cell>
          <cell r="Y3250" t="str">
            <v>450吨原药项目</v>
          </cell>
        </row>
        <row r="3250">
          <cell r="AA3250" t="str">
            <v>0326</v>
          </cell>
        </row>
        <row r="3251">
          <cell r="B3251" t="str">
            <v>032500212</v>
          </cell>
          <cell r="C3251" t="str">
            <v>喷射真空泵</v>
          </cell>
          <cell r="D3251" t="str">
            <v>WVP200-1</v>
          </cell>
          <cell r="E3251">
            <v>7787.61</v>
          </cell>
          <cell r="F3251">
            <v>3894</v>
          </cell>
          <cell r="G3251">
            <v>3893.61</v>
          </cell>
          <cell r="H3251">
            <v>0</v>
          </cell>
          <cell r="I3251" t="str">
            <v>2020.10.29</v>
          </cell>
          <cell r="J3251" t="str">
            <v>96</v>
          </cell>
          <cell r="K3251" t="str">
            <v>苯磺隆装置（合成四车间）</v>
          </cell>
          <cell r="L3251" t="str">
            <v>肥东合成分厂</v>
          </cell>
          <cell r="M3251" t="str">
            <v>肥东合成四车间</v>
          </cell>
          <cell r="N3251" t="str">
            <v>合肥四联泵业有限公司</v>
          </cell>
          <cell r="O3251" t="str">
            <v>77.88</v>
          </cell>
          <cell r="P3251" t="str">
            <v>934.56</v>
          </cell>
          <cell r="Q3251" t="str">
            <v>311.50</v>
          </cell>
          <cell r="R3251" t="str">
            <v>50</v>
          </cell>
          <cell r="S3251" t="str">
            <v>平均年限法(一)</v>
          </cell>
          <cell r="T3251" t="str">
            <v>在用</v>
          </cell>
          <cell r="U3251" t="str">
            <v>在建工程转入</v>
          </cell>
          <cell r="V3251" t="str">
            <v>徐建红</v>
          </cell>
          <cell r="W3251" t="str">
            <v>2020.10.29</v>
          </cell>
          <cell r="X3251" t="str">
            <v>记--897</v>
          </cell>
          <cell r="Y3251" t="str">
            <v>450吨原药项目</v>
          </cell>
        </row>
        <row r="3251">
          <cell r="AA3251" t="str">
            <v>0325</v>
          </cell>
        </row>
        <row r="3252">
          <cell r="B3252" t="str">
            <v>032500213</v>
          </cell>
          <cell r="C3252" t="str">
            <v>喷射真空泵</v>
          </cell>
          <cell r="D3252" t="str">
            <v>WVP200-1</v>
          </cell>
          <cell r="E3252">
            <v>7787.61</v>
          </cell>
          <cell r="F3252">
            <v>3894</v>
          </cell>
          <cell r="G3252">
            <v>3893.61</v>
          </cell>
          <cell r="H3252">
            <v>0</v>
          </cell>
          <cell r="I3252" t="str">
            <v>2020.10.29</v>
          </cell>
          <cell r="J3252" t="str">
            <v>96</v>
          </cell>
          <cell r="K3252" t="str">
            <v>苯磺隆装置（合成四车间）</v>
          </cell>
          <cell r="L3252" t="str">
            <v>肥东合成分厂</v>
          </cell>
          <cell r="M3252" t="str">
            <v>肥东合成四车间</v>
          </cell>
          <cell r="N3252" t="str">
            <v>合肥四联泵业有限公司</v>
          </cell>
          <cell r="O3252" t="str">
            <v>77.88</v>
          </cell>
          <cell r="P3252" t="str">
            <v>934.56</v>
          </cell>
          <cell r="Q3252" t="str">
            <v>311.50</v>
          </cell>
          <cell r="R3252" t="str">
            <v>50</v>
          </cell>
          <cell r="S3252" t="str">
            <v>平均年限法(一)</v>
          </cell>
          <cell r="T3252" t="str">
            <v>在用</v>
          </cell>
          <cell r="U3252" t="str">
            <v>在建工程转入</v>
          </cell>
          <cell r="V3252" t="str">
            <v>徐建红</v>
          </cell>
          <cell r="W3252" t="str">
            <v>2020.10.29</v>
          </cell>
          <cell r="X3252" t="str">
            <v>记--897</v>
          </cell>
          <cell r="Y3252" t="str">
            <v>450吨原药项目</v>
          </cell>
        </row>
        <row r="3252">
          <cell r="AA3252" t="str">
            <v>0325</v>
          </cell>
        </row>
        <row r="3253">
          <cell r="B3253" t="str">
            <v>032500214</v>
          </cell>
          <cell r="C3253" t="str">
            <v>喷射真空泵</v>
          </cell>
          <cell r="D3253" t="str">
            <v>WVP200-1</v>
          </cell>
          <cell r="E3253">
            <v>7787.61</v>
          </cell>
          <cell r="F3253">
            <v>3894</v>
          </cell>
          <cell r="G3253">
            <v>3893.61</v>
          </cell>
          <cell r="H3253">
            <v>0</v>
          </cell>
          <cell r="I3253" t="str">
            <v>2020.10.29</v>
          </cell>
          <cell r="J3253" t="str">
            <v>96</v>
          </cell>
          <cell r="K3253" t="str">
            <v>苯磺隆装置（合成四车间）</v>
          </cell>
          <cell r="L3253" t="str">
            <v>肥东合成分厂</v>
          </cell>
          <cell r="M3253" t="str">
            <v>肥东合成四车间</v>
          </cell>
          <cell r="N3253" t="str">
            <v>合肥四联泵业有限公司</v>
          </cell>
          <cell r="O3253" t="str">
            <v>77.88</v>
          </cell>
          <cell r="P3253" t="str">
            <v>934.56</v>
          </cell>
          <cell r="Q3253" t="str">
            <v>311.50</v>
          </cell>
          <cell r="R3253" t="str">
            <v>50</v>
          </cell>
          <cell r="S3253" t="str">
            <v>平均年限法(一)</v>
          </cell>
          <cell r="T3253" t="str">
            <v>在用</v>
          </cell>
          <cell r="U3253" t="str">
            <v>在建工程转入</v>
          </cell>
          <cell r="V3253" t="str">
            <v>徐建红</v>
          </cell>
          <cell r="W3253" t="str">
            <v>2020.10.29</v>
          </cell>
          <cell r="X3253" t="str">
            <v>记--897</v>
          </cell>
          <cell r="Y3253" t="str">
            <v>450吨原药项目</v>
          </cell>
        </row>
        <row r="3253">
          <cell r="AA3253" t="str">
            <v>0325</v>
          </cell>
        </row>
        <row r="3254">
          <cell r="B3254" t="str">
            <v>032500215</v>
          </cell>
          <cell r="C3254" t="str">
            <v>喷射真空泵</v>
          </cell>
          <cell r="D3254" t="str">
            <v>WVP200-1</v>
          </cell>
          <cell r="E3254">
            <v>7787.61</v>
          </cell>
          <cell r="F3254">
            <v>3894</v>
          </cell>
          <cell r="G3254">
            <v>3893.61</v>
          </cell>
          <cell r="H3254">
            <v>0</v>
          </cell>
          <cell r="I3254" t="str">
            <v>2020.10.29</v>
          </cell>
          <cell r="J3254" t="str">
            <v>96</v>
          </cell>
          <cell r="K3254" t="str">
            <v>苯磺隆装置（合成四车间）</v>
          </cell>
          <cell r="L3254" t="str">
            <v>肥东合成分厂</v>
          </cell>
          <cell r="M3254" t="str">
            <v>肥东合成四车间</v>
          </cell>
          <cell r="N3254" t="str">
            <v>合肥四联泵业有限公司</v>
          </cell>
          <cell r="O3254" t="str">
            <v>77.88</v>
          </cell>
          <cell r="P3254" t="str">
            <v>934.56</v>
          </cell>
          <cell r="Q3254" t="str">
            <v>311.50</v>
          </cell>
          <cell r="R3254" t="str">
            <v>50</v>
          </cell>
          <cell r="S3254" t="str">
            <v>平均年限法(一)</v>
          </cell>
          <cell r="T3254" t="str">
            <v>在用</v>
          </cell>
          <cell r="U3254" t="str">
            <v>在建工程转入</v>
          </cell>
          <cell r="V3254" t="str">
            <v>徐建红</v>
          </cell>
          <cell r="W3254" t="str">
            <v>2020.10.29</v>
          </cell>
          <cell r="X3254" t="str">
            <v>记--897</v>
          </cell>
          <cell r="Y3254" t="str">
            <v>450吨原药项目</v>
          </cell>
        </row>
        <row r="3254">
          <cell r="AA3254" t="str">
            <v>0325</v>
          </cell>
        </row>
        <row r="3255">
          <cell r="B3255" t="str">
            <v>032500216</v>
          </cell>
          <cell r="C3255" t="str">
            <v>喷射真空泵</v>
          </cell>
          <cell r="D3255" t="str">
            <v>WVP200-1</v>
          </cell>
          <cell r="E3255">
            <v>7787.61</v>
          </cell>
          <cell r="F3255">
            <v>3894</v>
          </cell>
          <cell r="G3255">
            <v>3893.61</v>
          </cell>
          <cell r="H3255">
            <v>0</v>
          </cell>
          <cell r="I3255" t="str">
            <v>2020.10.29</v>
          </cell>
          <cell r="J3255" t="str">
            <v>96</v>
          </cell>
          <cell r="K3255" t="str">
            <v>苯磺隆装置（合成四车间）</v>
          </cell>
          <cell r="L3255" t="str">
            <v>肥东合成分厂</v>
          </cell>
          <cell r="M3255" t="str">
            <v>肥东合成四车间</v>
          </cell>
          <cell r="N3255" t="str">
            <v>合肥四联泵业有限公司</v>
          </cell>
          <cell r="O3255" t="str">
            <v>77.88</v>
          </cell>
          <cell r="P3255" t="str">
            <v>934.56</v>
          </cell>
          <cell r="Q3255" t="str">
            <v>311.50</v>
          </cell>
          <cell r="R3255" t="str">
            <v>50</v>
          </cell>
          <cell r="S3255" t="str">
            <v>平均年限法(一)</v>
          </cell>
          <cell r="T3255" t="str">
            <v>在用</v>
          </cell>
          <cell r="U3255" t="str">
            <v>在建工程转入</v>
          </cell>
          <cell r="V3255" t="str">
            <v>徐建红</v>
          </cell>
          <cell r="W3255" t="str">
            <v>2020.10.29</v>
          </cell>
          <cell r="X3255" t="str">
            <v>记--897</v>
          </cell>
          <cell r="Y3255" t="str">
            <v>450吨原药项目</v>
          </cell>
        </row>
        <row r="3255">
          <cell r="AA3255" t="str">
            <v>0325</v>
          </cell>
        </row>
        <row r="3256">
          <cell r="B3256" t="str">
            <v>032500217</v>
          </cell>
          <cell r="C3256" t="str">
            <v>喷射真空泵</v>
          </cell>
          <cell r="D3256" t="str">
            <v>WVP200-1</v>
          </cell>
          <cell r="E3256">
            <v>7787.61</v>
          </cell>
          <cell r="F3256">
            <v>3894</v>
          </cell>
          <cell r="G3256">
            <v>3893.61</v>
          </cell>
          <cell r="H3256">
            <v>0</v>
          </cell>
          <cell r="I3256" t="str">
            <v>2020.10.29</v>
          </cell>
          <cell r="J3256" t="str">
            <v>96</v>
          </cell>
          <cell r="K3256" t="str">
            <v>苯磺隆装置（合成四车间）</v>
          </cell>
          <cell r="L3256" t="str">
            <v>肥东合成分厂</v>
          </cell>
          <cell r="M3256" t="str">
            <v>肥东合成四车间</v>
          </cell>
          <cell r="N3256" t="str">
            <v>合肥四联泵业有限公司</v>
          </cell>
          <cell r="O3256" t="str">
            <v>77.88</v>
          </cell>
          <cell r="P3256" t="str">
            <v>934.56</v>
          </cell>
          <cell r="Q3256" t="str">
            <v>311.50</v>
          </cell>
          <cell r="R3256" t="str">
            <v>50</v>
          </cell>
          <cell r="S3256" t="str">
            <v>平均年限法(一)</v>
          </cell>
          <cell r="T3256" t="str">
            <v>在用</v>
          </cell>
          <cell r="U3256" t="str">
            <v>在建工程转入</v>
          </cell>
          <cell r="V3256" t="str">
            <v>徐建红</v>
          </cell>
          <cell r="W3256" t="str">
            <v>2020.10.29</v>
          </cell>
          <cell r="X3256" t="str">
            <v>记--897</v>
          </cell>
          <cell r="Y3256" t="str">
            <v>450吨原药项目</v>
          </cell>
        </row>
        <row r="3256">
          <cell r="AA3256" t="str">
            <v>0325</v>
          </cell>
        </row>
        <row r="3257">
          <cell r="B3257" t="str">
            <v>032500218</v>
          </cell>
          <cell r="C3257" t="str">
            <v>喷射真空泵</v>
          </cell>
          <cell r="D3257" t="str">
            <v>WVP200-1</v>
          </cell>
          <cell r="E3257">
            <v>7787.61</v>
          </cell>
          <cell r="F3257">
            <v>3894</v>
          </cell>
          <cell r="G3257">
            <v>3893.61</v>
          </cell>
          <cell r="H3257">
            <v>0</v>
          </cell>
          <cell r="I3257" t="str">
            <v>2020.10.29</v>
          </cell>
          <cell r="J3257" t="str">
            <v>96</v>
          </cell>
          <cell r="K3257" t="str">
            <v>苯磺隆装置（合成四车间）</v>
          </cell>
          <cell r="L3257" t="str">
            <v>肥东合成分厂</v>
          </cell>
          <cell r="M3257" t="str">
            <v>肥东合成四车间</v>
          </cell>
          <cell r="N3257" t="str">
            <v>合肥四联泵业有限公司</v>
          </cell>
          <cell r="O3257" t="str">
            <v>77.88</v>
          </cell>
          <cell r="P3257" t="str">
            <v>934.56</v>
          </cell>
          <cell r="Q3257" t="str">
            <v>311.50</v>
          </cell>
          <cell r="R3257" t="str">
            <v>50</v>
          </cell>
          <cell r="S3257" t="str">
            <v>平均年限法(一)</v>
          </cell>
          <cell r="T3257" t="str">
            <v>在用</v>
          </cell>
          <cell r="U3257" t="str">
            <v>在建工程转入</v>
          </cell>
          <cell r="V3257" t="str">
            <v>徐建红</v>
          </cell>
          <cell r="W3257" t="str">
            <v>2020.10.29</v>
          </cell>
          <cell r="X3257" t="str">
            <v>记--897</v>
          </cell>
          <cell r="Y3257" t="str">
            <v>450吨原药项目</v>
          </cell>
        </row>
        <row r="3257">
          <cell r="AA3257" t="str">
            <v>0325</v>
          </cell>
        </row>
        <row r="3258">
          <cell r="B3258" t="str">
            <v>032500219</v>
          </cell>
          <cell r="C3258" t="str">
            <v>喷射真空泵</v>
          </cell>
          <cell r="D3258" t="str">
            <v>WVP200-1</v>
          </cell>
          <cell r="E3258">
            <v>7787.61</v>
          </cell>
          <cell r="F3258">
            <v>3894</v>
          </cell>
          <cell r="G3258">
            <v>3893.61</v>
          </cell>
          <cell r="H3258">
            <v>0</v>
          </cell>
          <cell r="I3258" t="str">
            <v>2020.10.29</v>
          </cell>
          <cell r="J3258" t="str">
            <v>96</v>
          </cell>
          <cell r="K3258" t="str">
            <v>苯磺隆装置（合成四车间）</v>
          </cell>
          <cell r="L3258" t="str">
            <v>肥东合成分厂</v>
          </cell>
          <cell r="M3258" t="str">
            <v>肥东合成四车间</v>
          </cell>
          <cell r="N3258" t="str">
            <v>合肥四联泵业有限公司</v>
          </cell>
          <cell r="O3258" t="str">
            <v>77.88</v>
          </cell>
          <cell r="P3258" t="str">
            <v>934.56</v>
          </cell>
          <cell r="Q3258" t="str">
            <v>311.50</v>
          </cell>
          <cell r="R3258" t="str">
            <v>50</v>
          </cell>
          <cell r="S3258" t="str">
            <v>平均年限法(一)</v>
          </cell>
          <cell r="T3258" t="str">
            <v>在用</v>
          </cell>
          <cell r="U3258" t="str">
            <v>在建工程转入</v>
          </cell>
          <cell r="V3258" t="str">
            <v>徐建红</v>
          </cell>
          <cell r="W3258" t="str">
            <v>2020.10.29</v>
          </cell>
          <cell r="X3258" t="str">
            <v>记--897</v>
          </cell>
          <cell r="Y3258" t="str">
            <v>450吨原药项目</v>
          </cell>
        </row>
        <row r="3258">
          <cell r="AA3258" t="str">
            <v>0325</v>
          </cell>
        </row>
        <row r="3259">
          <cell r="B3259" t="str">
            <v>032500220</v>
          </cell>
          <cell r="C3259" t="str">
            <v>喷射真空泵</v>
          </cell>
          <cell r="D3259" t="str">
            <v>WVP200-1</v>
          </cell>
          <cell r="E3259">
            <v>7787.61</v>
          </cell>
          <cell r="F3259">
            <v>3894</v>
          </cell>
          <cell r="G3259">
            <v>3893.61</v>
          </cell>
          <cell r="H3259">
            <v>0</v>
          </cell>
          <cell r="I3259" t="str">
            <v>2020.10.29</v>
          </cell>
          <cell r="J3259" t="str">
            <v>96</v>
          </cell>
          <cell r="K3259" t="str">
            <v>苯磺隆装置（合成四车间）</v>
          </cell>
          <cell r="L3259" t="str">
            <v>肥东合成分厂</v>
          </cell>
          <cell r="M3259" t="str">
            <v>肥东合成四车间</v>
          </cell>
          <cell r="N3259" t="str">
            <v>合肥四联泵业有限公司</v>
          </cell>
          <cell r="O3259" t="str">
            <v>77.88</v>
          </cell>
          <cell r="P3259" t="str">
            <v>934.56</v>
          </cell>
          <cell r="Q3259" t="str">
            <v>311.50</v>
          </cell>
          <cell r="R3259" t="str">
            <v>50</v>
          </cell>
          <cell r="S3259" t="str">
            <v>平均年限法(一)</v>
          </cell>
          <cell r="T3259" t="str">
            <v>在用</v>
          </cell>
          <cell r="U3259" t="str">
            <v>在建工程转入</v>
          </cell>
          <cell r="V3259" t="str">
            <v>徐建红</v>
          </cell>
          <cell r="W3259" t="str">
            <v>2020.10.29</v>
          </cell>
          <cell r="X3259" t="str">
            <v>记--897</v>
          </cell>
          <cell r="Y3259" t="str">
            <v>450吨原药项目</v>
          </cell>
        </row>
        <row r="3259">
          <cell r="AA3259" t="str">
            <v>0325</v>
          </cell>
        </row>
        <row r="3260">
          <cell r="B3260" t="str">
            <v>032500221</v>
          </cell>
          <cell r="C3260" t="str">
            <v>喷射真空泵</v>
          </cell>
          <cell r="D3260" t="str">
            <v>WVP200-1</v>
          </cell>
          <cell r="E3260">
            <v>7787.61</v>
          </cell>
          <cell r="F3260">
            <v>3894</v>
          </cell>
          <cell r="G3260">
            <v>3893.61</v>
          </cell>
          <cell r="H3260">
            <v>0</v>
          </cell>
          <cell r="I3260" t="str">
            <v>2020.10.29</v>
          </cell>
          <cell r="J3260" t="str">
            <v>96</v>
          </cell>
          <cell r="K3260" t="str">
            <v>苯磺隆装置（合成四车间）</v>
          </cell>
          <cell r="L3260" t="str">
            <v>肥东合成分厂</v>
          </cell>
          <cell r="M3260" t="str">
            <v>肥东合成四车间</v>
          </cell>
          <cell r="N3260" t="str">
            <v>合肥四联泵业有限公司</v>
          </cell>
          <cell r="O3260" t="str">
            <v>77.88</v>
          </cell>
          <cell r="P3260" t="str">
            <v>934.56</v>
          </cell>
          <cell r="Q3260" t="str">
            <v>311.50</v>
          </cell>
          <cell r="R3260" t="str">
            <v>50</v>
          </cell>
          <cell r="S3260" t="str">
            <v>平均年限法(一)</v>
          </cell>
          <cell r="T3260" t="str">
            <v>在用</v>
          </cell>
          <cell r="U3260" t="str">
            <v>在建工程转入</v>
          </cell>
          <cell r="V3260" t="str">
            <v>徐建红</v>
          </cell>
          <cell r="W3260" t="str">
            <v>2020.10.29</v>
          </cell>
          <cell r="X3260" t="str">
            <v>记--897</v>
          </cell>
          <cell r="Y3260" t="str">
            <v>450吨原药项目</v>
          </cell>
        </row>
        <row r="3260">
          <cell r="AA3260" t="str">
            <v>0325</v>
          </cell>
        </row>
        <row r="3261">
          <cell r="B3261" t="str">
            <v>032500222</v>
          </cell>
          <cell r="C3261" t="str">
            <v>喷射真空泵</v>
          </cell>
          <cell r="D3261" t="str">
            <v>WVP200-1</v>
          </cell>
          <cell r="E3261">
            <v>7787.61</v>
          </cell>
          <cell r="F3261">
            <v>3894</v>
          </cell>
          <cell r="G3261">
            <v>3893.61</v>
          </cell>
          <cell r="H3261">
            <v>0</v>
          </cell>
          <cell r="I3261" t="str">
            <v>2020.10.29</v>
          </cell>
          <cell r="J3261" t="str">
            <v>96</v>
          </cell>
          <cell r="K3261" t="str">
            <v>苯磺隆装置（合成四车间）</v>
          </cell>
          <cell r="L3261" t="str">
            <v>肥东合成分厂</v>
          </cell>
          <cell r="M3261" t="str">
            <v>肥东合成四车间</v>
          </cell>
          <cell r="N3261" t="str">
            <v>合肥四联泵业有限公司</v>
          </cell>
          <cell r="O3261" t="str">
            <v>77.88</v>
          </cell>
          <cell r="P3261" t="str">
            <v>934.56</v>
          </cell>
          <cell r="Q3261" t="str">
            <v>311.50</v>
          </cell>
          <cell r="R3261" t="str">
            <v>50</v>
          </cell>
          <cell r="S3261" t="str">
            <v>平均年限法(一)</v>
          </cell>
          <cell r="T3261" t="str">
            <v>在用</v>
          </cell>
          <cell r="U3261" t="str">
            <v>在建工程转入</v>
          </cell>
          <cell r="V3261" t="str">
            <v>徐建红</v>
          </cell>
          <cell r="W3261" t="str">
            <v>2020.10.29</v>
          </cell>
          <cell r="X3261" t="str">
            <v>记--897</v>
          </cell>
          <cell r="Y3261" t="str">
            <v>450吨原药项目</v>
          </cell>
        </row>
        <row r="3261">
          <cell r="AA3261" t="str">
            <v>0325</v>
          </cell>
        </row>
        <row r="3262">
          <cell r="B3262" t="str">
            <v>032500223</v>
          </cell>
          <cell r="C3262" t="str">
            <v>喷射真空泵</v>
          </cell>
          <cell r="D3262" t="str">
            <v>WVP200-1</v>
          </cell>
          <cell r="E3262">
            <v>7787.61</v>
          </cell>
          <cell r="F3262">
            <v>3894</v>
          </cell>
          <cell r="G3262">
            <v>3893.61</v>
          </cell>
          <cell r="H3262">
            <v>0</v>
          </cell>
          <cell r="I3262" t="str">
            <v>2020.10.29</v>
          </cell>
          <cell r="J3262" t="str">
            <v>96</v>
          </cell>
          <cell r="K3262" t="str">
            <v>苯磺隆装置（合成四车间）</v>
          </cell>
          <cell r="L3262" t="str">
            <v>肥东合成分厂</v>
          </cell>
          <cell r="M3262" t="str">
            <v>肥东合成四车间</v>
          </cell>
          <cell r="N3262" t="str">
            <v>合肥四联泵业有限公司</v>
          </cell>
          <cell r="O3262" t="str">
            <v>77.88</v>
          </cell>
          <cell r="P3262" t="str">
            <v>934.56</v>
          </cell>
          <cell r="Q3262" t="str">
            <v>311.50</v>
          </cell>
          <cell r="R3262" t="str">
            <v>50</v>
          </cell>
          <cell r="S3262" t="str">
            <v>平均年限法(一)</v>
          </cell>
          <cell r="T3262" t="str">
            <v>在用</v>
          </cell>
          <cell r="U3262" t="str">
            <v>在建工程转入</v>
          </cell>
          <cell r="V3262" t="str">
            <v>徐建红</v>
          </cell>
          <cell r="W3262" t="str">
            <v>2020.10.29</v>
          </cell>
          <cell r="X3262" t="str">
            <v>记--897</v>
          </cell>
          <cell r="Y3262" t="str">
            <v>450吨原药项目</v>
          </cell>
        </row>
        <row r="3262">
          <cell r="AA3262" t="str">
            <v>0325</v>
          </cell>
        </row>
        <row r="3263">
          <cell r="B3263" t="str">
            <v>032500224</v>
          </cell>
          <cell r="C3263" t="str">
            <v>喷射真空泵</v>
          </cell>
          <cell r="D3263" t="str">
            <v>WVP200-1</v>
          </cell>
          <cell r="E3263">
            <v>7787.61</v>
          </cell>
          <cell r="F3263">
            <v>3894</v>
          </cell>
          <cell r="G3263">
            <v>3893.61</v>
          </cell>
          <cell r="H3263">
            <v>0</v>
          </cell>
          <cell r="I3263" t="str">
            <v>2020.10.29</v>
          </cell>
          <cell r="J3263" t="str">
            <v>96</v>
          </cell>
          <cell r="K3263" t="str">
            <v>苯磺隆装置（合成四车间）</v>
          </cell>
          <cell r="L3263" t="str">
            <v>肥东合成分厂</v>
          </cell>
          <cell r="M3263" t="str">
            <v>肥东合成四车间</v>
          </cell>
          <cell r="N3263" t="str">
            <v>合肥四联泵业有限公司</v>
          </cell>
          <cell r="O3263" t="str">
            <v>77.88</v>
          </cell>
          <cell r="P3263" t="str">
            <v>934.56</v>
          </cell>
          <cell r="Q3263" t="str">
            <v>311.50</v>
          </cell>
          <cell r="R3263" t="str">
            <v>50</v>
          </cell>
          <cell r="S3263" t="str">
            <v>平均年限法(一)</v>
          </cell>
          <cell r="T3263" t="str">
            <v>在用</v>
          </cell>
          <cell r="U3263" t="str">
            <v>在建工程转入</v>
          </cell>
          <cell r="V3263" t="str">
            <v>徐建红</v>
          </cell>
          <cell r="W3263" t="str">
            <v>2020.10.29</v>
          </cell>
          <cell r="X3263" t="str">
            <v>记--897</v>
          </cell>
          <cell r="Y3263" t="str">
            <v>450吨原药项目</v>
          </cell>
        </row>
        <row r="3263">
          <cell r="AA3263" t="str">
            <v>0325</v>
          </cell>
        </row>
        <row r="3264">
          <cell r="B3264" t="str">
            <v>032500225</v>
          </cell>
          <cell r="C3264" t="str">
            <v>喷射真空泵</v>
          </cell>
          <cell r="D3264" t="str">
            <v>WVP200-1</v>
          </cell>
          <cell r="E3264">
            <v>7787.61</v>
          </cell>
          <cell r="F3264">
            <v>3894</v>
          </cell>
          <cell r="G3264">
            <v>3893.61</v>
          </cell>
          <cell r="H3264">
            <v>0</v>
          </cell>
          <cell r="I3264" t="str">
            <v>2020.10.29</v>
          </cell>
          <cell r="J3264" t="str">
            <v>96</v>
          </cell>
          <cell r="K3264" t="str">
            <v>苯磺隆装置（合成四车间）</v>
          </cell>
          <cell r="L3264" t="str">
            <v>肥东合成分厂</v>
          </cell>
          <cell r="M3264" t="str">
            <v>肥东合成四车间</v>
          </cell>
          <cell r="N3264" t="str">
            <v>合肥四联泵业有限公司</v>
          </cell>
          <cell r="O3264" t="str">
            <v>77.88</v>
          </cell>
          <cell r="P3264" t="str">
            <v>934.56</v>
          </cell>
          <cell r="Q3264" t="str">
            <v>311.50</v>
          </cell>
          <cell r="R3264" t="str">
            <v>50</v>
          </cell>
          <cell r="S3264" t="str">
            <v>平均年限法(一)</v>
          </cell>
          <cell r="T3264" t="str">
            <v>在用</v>
          </cell>
          <cell r="U3264" t="str">
            <v>在建工程转入</v>
          </cell>
          <cell r="V3264" t="str">
            <v>徐建红</v>
          </cell>
          <cell r="W3264" t="str">
            <v>2020.10.29</v>
          </cell>
          <cell r="X3264" t="str">
            <v>记--897</v>
          </cell>
          <cell r="Y3264" t="str">
            <v>450吨原药项目</v>
          </cell>
        </row>
        <row r="3264">
          <cell r="AA3264" t="str">
            <v>0325</v>
          </cell>
        </row>
        <row r="3265">
          <cell r="B3265" t="str">
            <v>032500226</v>
          </cell>
          <cell r="C3265" t="str">
            <v>卧式离心泵</v>
          </cell>
          <cell r="D3265" t="str">
            <v>40FSB-30，YB2/4KW</v>
          </cell>
          <cell r="E3265">
            <v>3318.59</v>
          </cell>
          <cell r="F3265">
            <v>1659.5</v>
          </cell>
          <cell r="G3265">
            <v>1659.09</v>
          </cell>
          <cell r="H3265">
            <v>0</v>
          </cell>
          <cell r="I3265" t="str">
            <v>2020.10.29</v>
          </cell>
          <cell r="J3265" t="str">
            <v>96</v>
          </cell>
          <cell r="K3265" t="str">
            <v>苯磺隆装置（合成四车间）</v>
          </cell>
          <cell r="L3265" t="str">
            <v>肥东合成分厂</v>
          </cell>
          <cell r="M3265" t="str">
            <v>肥东合成四车间</v>
          </cell>
          <cell r="N3265" t="str">
            <v>合肥四联泵业有限公司</v>
          </cell>
          <cell r="O3265" t="str">
            <v>33.19</v>
          </cell>
          <cell r="P3265" t="str">
            <v>398.28</v>
          </cell>
          <cell r="Q3265" t="str">
            <v>132.74</v>
          </cell>
          <cell r="R3265" t="str">
            <v>50</v>
          </cell>
          <cell r="S3265" t="str">
            <v>平均年限法(一)</v>
          </cell>
          <cell r="T3265" t="str">
            <v>在用</v>
          </cell>
          <cell r="U3265" t="str">
            <v>在建工程转入</v>
          </cell>
          <cell r="V3265" t="str">
            <v>徐建红</v>
          </cell>
          <cell r="W3265" t="str">
            <v>2020.10.29</v>
          </cell>
          <cell r="X3265" t="str">
            <v>记--897</v>
          </cell>
          <cell r="Y3265" t="str">
            <v>450吨原药项目</v>
          </cell>
        </row>
        <row r="3265">
          <cell r="AA3265" t="str">
            <v>0325</v>
          </cell>
        </row>
        <row r="3266">
          <cell r="B3266" t="str">
            <v>032500227</v>
          </cell>
          <cell r="C3266" t="str">
            <v>卧式离心泵</v>
          </cell>
          <cell r="D3266" t="str">
            <v>40FSB-30，YB2/4KW</v>
          </cell>
          <cell r="E3266">
            <v>3318.59</v>
          </cell>
          <cell r="F3266">
            <v>1659.5</v>
          </cell>
          <cell r="G3266">
            <v>1659.09</v>
          </cell>
          <cell r="H3266">
            <v>0</v>
          </cell>
          <cell r="I3266" t="str">
            <v>2020.10.29</v>
          </cell>
          <cell r="J3266" t="str">
            <v>96</v>
          </cell>
          <cell r="K3266" t="str">
            <v>苯磺隆装置（合成四车间）</v>
          </cell>
          <cell r="L3266" t="str">
            <v>肥东合成分厂</v>
          </cell>
          <cell r="M3266" t="str">
            <v>肥东合成四车间</v>
          </cell>
          <cell r="N3266" t="str">
            <v>合肥四联泵业有限公司</v>
          </cell>
          <cell r="O3266" t="str">
            <v>33.19</v>
          </cell>
          <cell r="P3266" t="str">
            <v>398.28</v>
          </cell>
          <cell r="Q3266" t="str">
            <v>132.74</v>
          </cell>
          <cell r="R3266" t="str">
            <v>50</v>
          </cell>
          <cell r="S3266" t="str">
            <v>平均年限法(一)</v>
          </cell>
          <cell r="T3266" t="str">
            <v>在用</v>
          </cell>
          <cell r="U3266" t="str">
            <v>在建工程转入</v>
          </cell>
          <cell r="V3266" t="str">
            <v>徐建红</v>
          </cell>
          <cell r="W3266" t="str">
            <v>2020.10.29</v>
          </cell>
          <cell r="X3266" t="str">
            <v>记--897</v>
          </cell>
          <cell r="Y3266" t="str">
            <v>450吨原药项目</v>
          </cell>
        </row>
        <row r="3266">
          <cell r="AA3266" t="str">
            <v>0325</v>
          </cell>
        </row>
        <row r="3267">
          <cell r="B3267" t="str">
            <v>032500228</v>
          </cell>
          <cell r="C3267" t="str">
            <v>卧式离心泵</v>
          </cell>
          <cell r="D3267" t="str">
            <v>IHF50-32-160，YB2/4KW</v>
          </cell>
          <cell r="E3267">
            <v>3982.3</v>
          </cell>
          <cell r="F3267">
            <v>1991</v>
          </cell>
          <cell r="G3267">
            <v>1991.3</v>
          </cell>
          <cell r="H3267">
            <v>0</v>
          </cell>
          <cell r="I3267" t="str">
            <v>2020.10.29</v>
          </cell>
          <cell r="J3267" t="str">
            <v>96</v>
          </cell>
          <cell r="K3267" t="str">
            <v>苯磺隆装置（合成四车间）</v>
          </cell>
          <cell r="L3267" t="str">
            <v>肥东合成分厂</v>
          </cell>
          <cell r="M3267" t="str">
            <v>肥东合成四车间</v>
          </cell>
          <cell r="N3267" t="str">
            <v>合肥四联泵业有限公司</v>
          </cell>
          <cell r="O3267" t="str">
            <v>39.82</v>
          </cell>
          <cell r="P3267" t="str">
            <v>477.84</v>
          </cell>
          <cell r="Q3267" t="str">
            <v>159.29</v>
          </cell>
          <cell r="R3267" t="str">
            <v>50</v>
          </cell>
          <cell r="S3267" t="str">
            <v>平均年限法(一)</v>
          </cell>
          <cell r="T3267" t="str">
            <v>在用</v>
          </cell>
          <cell r="U3267" t="str">
            <v>在建工程转入</v>
          </cell>
          <cell r="V3267" t="str">
            <v>徐建红</v>
          </cell>
          <cell r="W3267" t="str">
            <v>2020.10.29</v>
          </cell>
          <cell r="X3267" t="str">
            <v>记--897</v>
          </cell>
          <cell r="Y3267" t="str">
            <v>450吨原药项目</v>
          </cell>
        </row>
        <row r="3267">
          <cell r="AA3267" t="str">
            <v>0325</v>
          </cell>
        </row>
        <row r="3268">
          <cell r="B3268" t="str">
            <v>032500229</v>
          </cell>
          <cell r="C3268" t="str">
            <v>卧式离心泵</v>
          </cell>
          <cell r="D3268" t="str">
            <v>IHF50-32-160，YB2/4KW</v>
          </cell>
          <cell r="E3268">
            <v>3982.3</v>
          </cell>
          <cell r="F3268">
            <v>1991</v>
          </cell>
          <cell r="G3268">
            <v>1991.3</v>
          </cell>
          <cell r="H3268">
            <v>0</v>
          </cell>
          <cell r="I3268" t="str">
            <v>2020.10.29</v>
          </cell>
          <cell r="J3268" t="str">
            <v>96</v>
          </cell>
          <cell r="K3268" t="str">
            <v>苯磺隆装置（合成四车间）</v>
          </cell>
          <cell r="L3268" t="str">
            <v>肥东合成分厂</v>
          </cell>
          <cell r="M3268" t="str">
            <v>肥东合成四车间</v>
          </cell>
          <cell r="N3268" t="str">
            <v>合肥四联泵业有限公司</v>
          </cell>
          <cell r="O3268" t="str">
            <v>39.82</v>
          </cell>
          <cell r="P3268" t="str">
            <v>477.84</v>
          </cell>
          <cell r="Q3268" t="str">
            <v>159.29</v>
          </cell>
          <cell r="R3268" t="str">
            <v>50</v>
          </cell>
          <cell r="S3268" t="str">
            <v>平均年限法(一)</v>
          </cell>
          <cell r="T3268" t="str">
            <v>在用</v>
          </cell>
          <cell r="U3268" t="str">
            <v>在建工程转入</v>
          </cell>
          <cell r="V3268" t="str">
            <v>徐建红</v>
          </cell>
          <cell r="W3268" t="str">
            <v>2020.10.29</v>
          </cell>
          <cell r="X3268" t="str">
            <v>记--897</v>
          </cell>
          <cell r="Y3268" t="str">
            <v>450吨原药项目</v>
          </cell>
        </row>
        <row r="3268">
          <cell r="AA3268" t="str">
            <v>0325</v>
          </cell>
        </row>
        <row r="3269">
          <cell r="B3269" t="str">
            <v>032500230</v>
          </cell>
          <cell r="C3269" t="str">
            <v>卧式离心泵</v>
          </cell>
          <cell r="D3269" t="str">
            <v>IHF80-65-160，YB2/11KW</v>
          </cell>
          <cell r="E3269">
            <v>6039.82</v>
          </cell>
          <cell r="F3269">
            <v>3020</v>
          </cell>
          <cell r="G3269">
            <v>3019.82</v>
          </cell>
          <cell r="H3269">
            <v>0</v>
          </cell>
          <cell r="I3269" t="str">
            <v>2020.10.29</v>
          </cell>
          <cell r="J3269" t="str">
            <v>96</v>
          </cell>
          <cell r="K3269" t="str">
            <v>苯磺隆装置（合成四车间）</v>
          </cell>
          <cell r="L3269" t="str">
            <v>肥东合成分厂</v>
          </cell>
          <cell r="M3269" t="str">
            <v>肥东合成四车间</v>
          </cell>
          <cell r="N3269" t="str">
            <v>合肥四联泵业有限公司</v>
          </cell>
          <cell r="O3269" t="str">
            <v>60.40</v>
          </cell>
          <cell r="P3269" t="str">
            <v>724.80</v>
          </cell>
          <cell r="Q3269" t="str">
            <v>241.59</v>
          </cell>
          <cell r="R3269" t="str">
            <v>50</v>
          </cell>
          <cell r="S3269" t="str">
            <v>平均年限法(一)</v>
          </cell>
          <cell r="T3269" t="str">
            <v>在用</v>
          </cell>
          <cell r="U3269" t="str">
            <v>在建工程转入</v>
          </cell>
          <cell r="V3269" t="str">
            <v>徐建红</v>
          </cell>
          <cell r="W3269" t="str">
            <v>2020.10.29</v>
          </cell>
          <cell r="X3269" t="str">
            <v>记--897</v>
          </cell>
          <cell r="Y3269" t="str">
            <v>450吨原药项目</v>
          </cell>
        </row>
        <row r="3269">
          <cell r="AA3269" t="str">
            <v>0325</v>
          </cell>
        </row>
        <row r="3270">
          <cell r="B3270" t="str">
            <v>032500231</v>
          </cell>
          <cell r="C3270" t="str">
            <v>卧式离心泵</v>
          </cell>
          <cell r="D3270" t="str">
            <v>IHF80-65-160，YB2/11KW</v>
          </cell>
          <cell r="E3270">
            <v>6039.82</v>
          </cell>
          <cell r="F3270">
            <v>3020</v>
          </cell>
          <cell r="G3270">
            <v>3019.82</v>
          </cell>
          <cell r="H3270">
            <v>0</v>
          </cell>
          <cell r="I3270" t="str">
            <v>2020.10.29</v>
          </cell>
          <cell r="J3270" t="str">
            <v>96</v>
          </cell>
          <cell r="K3270" t="str">
            <v>苯磺隆装置（合成四车间）</v>
          </cell>
          <cell r="L3270" t="str">
            <v>肥东合成分厂</v>
          </cell>
          <cell r="M3270" t="str">
            <v>肥东合成四车间</v>
          </cell>
          <cell r="N3270" t="str">
            <v>合肥四联泵业有限公司</v>
          </cell>
          <cell r="O3270" t="str">
            <v>60.40</v>
          </cell>
          <cell r="P3270" t="str">
            <v>724.80</v>
          </cell>
          <cell r="Q3270" t="str">
            <v>241.59</v>
          </cell>
          <cell r="R3270" t="str">
            <v>50</v>
          </cell>
          <cell r="S3270" t="str">
            <v>平均年限法(一)</v>
          </cell>
          <cell r="T3270" t="str">
            <v>在用</v>
          </cell>
          <cell r="U3270" t="str">
            <v>在建工程转入</v>
          </cell>
          <cell r="V3270" t="str">
            <v>徐建红</v>
          </cell>
          <cell r="W3270" t="str">
            <v>2020.10.29</v>
          </cell>
          <cell r="X3270" t="str">
            <v>记--897</v>
          </cell>
          <cell r="Y3270" t="str">
            <v>450吨原药项目</v>
          </cell>
        </row>
        <row r="3270">
          <cell r="AA3270" t="str">
            <v>0325</v>
          </cell>
        </row>
        <row r="3271">
          <cell r="B3271" t="str">
            <v>032500232</v>
          </cell>
          <cell r="C3271" t="str">
            <v>卧式离心泵</v>
          </cell>
          <cell r="D3271" t="str">
            <v>IHF80-65-160，YB2/11KW</v>
          </cell>
          <cell r="E3271">
            <v>6039.82</v>
          </cell>
          <cell r="F3271">
            <v>3020</v>
          </cell>
          <cell r="G3271">
            <v>3019.82</v>
          </cell>
          <cell r="H3271">
            <v>0</v>
          </cell>
          <cell r="I3271" t="str">
            <v>2020.10.29</v>
          </cell>
          <cell r="J3271" t="str">
            <v>96</v>
          </cell>
          <cell r="K3271" t="str">
            <v>苯磺隆装置（合成四车间）</v>
          </cell>
          <cell r="L3271" t="str">
            <v>肥东合成分厂</v>
          </cell>
          <cell r="M3271" t="str">
            <v>肥东合成四车间</v>
          </cell>
          <cell r="N3271" t="str">
            <v>合肥四联泵业有限公司</v>
          </cell>
          <cell r="O3271" t="str">
            <v>60.40</v>
          </cell>
          <cell r="P3271" t="str">
            <v>724.80</v>
          </cell>
          <cell r="Q3271" t="str">
            <v>241.59</v>
          </cell>
          <cell r="R3271" t="str">
            <v>50</v>
          </cell>
          <cell r="S3271" t="str">
            <v>平均年限法(一)</v>
          </cell>
          <cell r="T3271" t="str">
            <v>在用</v>
          </cell>
          <cell r="U3271" t="str">
            <v>在建工程转入</v>
          </cell>
          <cell r="V3271" t="str">
            <v>徐建红</v>
          </cell>
          <cell r="W3271" t="str">
            <v>2020.10.29</v>
          </cell>
          <cell r="X3271" t="str">
            <v>记--897</v>
          </cell>
          <cell r="Y3271" t="str">
            <v>450吨原药项目</v>
          </cell>
        </row>
        <row r="3271">
          <cell r="AA3271" t="str">
            <v>0325</v>
          </cell>
        </row>
        <row r="3272">
          <cell r="B3272" t="str">
            <v>032500233</v>
          </cell>
          <cell r="C3272" t="str">
            <v>卧式离心泵</v>
          </cell>
          <cell r="D3272" t="str">
            <v>IHF80-65-160，YB2/11KW</v>
          </cell>
          <cell r="E3272">
            <v>6039.82</v>
          </cell>
          <cell r="F3272">
            <v>3020</v>
          </cell>
          <cell r="G3272">
            <v>3019.82</v>
          </cell>
          <cell r="H3272">
            <v>0</v>
          </cell>
          <cell r="I3272" t="str">
            <v>2020.10.29</v>
          </cell>
          <cell r="J3272" t="str">
            <v>96</v>
          </cell>
          <cell r="K3272" t="str">
            <v>苯磺隆装置（合成四车间）</v>
          </cell>
          <cell r="L3272" t="str">
            <v>肥东合成分厂</v>
          </cell>
          <cell r="M3272" t="str">
            <v>肥东合成四车间</v>
          </cell>
          <cell r="N3272" t="str">
            <v>合肥四联泵业有限公司</v>
          </cell>
          <cell r="O3272" t="str">
            <v>60.40</v>
          </cell>
          <cell r="P3272" t="str">
            <v>724.80</v>
          </cell>
          <cell r="Q3272" t="str">
            <v>241.59</v>
          </cell>
          <cell r="R3272" t="str">
            <v>50</v>
          </cell>
          <cell r="S3272" t="str">
            <v>平均年限法(一)</v>
          </cell>
          <cell r="T3272" t="str">
            <v>在用</v>
          </cell>
          <cell r="U3272" t="str">
            <v>在建工程转入</v>
          </cell>
          <cell r="V3272" t="str">
            <v>徐建红</v>
          </cell>
          <cell r="W3272" t="str">
            <v>2020.10.29</v>
          </cell>
          <cell r="X3272" t="str">
            <v>记--897</v>
          </cell>
          <cell r="Y3272" t="str">
            <v>450吨原药项目</v>
          </cell>
        </row>
        <row r="3272">
          <cell r="AA3272" t="str">
            <v>0325</v>
          </cell>
        </row>
        <row r="3273">
          <cell r="B3273" t="str">
            <v>032600130</v>
          </cell>
          <cell r="C3273" t="str">
            <v>低压配电柜</v>
          </cell>
          <cell r="D3273" t="str">
            <v>DCGGD-A01</v>
          </cell>
          <cell r="E3273">
            <v>34650.8</v>
          </cell>
          <cell r="F3273">
            <v>17325.5</v>
          </cell>
          <cell r="G3273">
            <v>17325.3</v>
          </cell>
          <cell r="H3273">
            <v>0</v>
          </cell>
          <cell r="I3273" t="str">
            <v>2020.10.29</v>
          </cell>
          <cell r="J3273" t="str">
            <v>96</v>
          </cell>
          <cell r="K3273" t="str">
            <v>精噁唑装置（合成三车间）</v>
          </cell>
          <cell r="L3273" t="str">
            <v>肥东合成分厂</v>
          </cell>
          <cell r="M3273" t="str">
            <v>肥东合成三、四车间</v>
          </cell>
          <cell r="N3273" t="str">
            <v>安徽德成电气科技有妈公司</v>
          </cell>
          <cell r="O3273" t="str">
            <v>346.51</v>
          </cell>
          <cell r="P3273" t="str">
            <v>4,158.12</v>
          </cell>
          <cell r="Q3273" t="str">
            <v>1,386.03</v>
          </cell>
          <cell r="R3273" t="str">
            <v>50</v>
          </cell>
          <cell r="S3273" t="str">
            <v>平均年限法(一)</v>
          </cell>
          <cell r="T3273" t="str">
            <v>在用</v>
          </cell>
          <cell r="U3273" t="str">
            <v>在建工程转入</v>
          </cell>
          <cell r="V3273" t="str">
            <v>徐建红</v>
          </cell>
          <cell r="W3273" t="str">
            <v>2020.10.29</v>
          </cell>
          <cell r="X3273" t="str">
            <v>记--897</v>
          </cell>
          <cell r="Y3273" t="str">
            <v>450吨原药项目</v>
          </cell>
        </row>
        <row r="3273">
          <cell r="AA3273" t="str">
            <v>0326</v>
          </cell>
        </row>
        <row r="3274">
          <cell r="B3274" t="str">
            <v>032600131</v>
          </cell>
          <cell r="C3274" t="str">
            <v>低压配电柜</v>
          </cell>
          <cell r="D3274" t="str">
            <v>DCGGD-A02</v>
          </cell>
          <cell r="E3274">
            <v>24880.96</v>
          </cell>
          <cell r="F3274">
            <v>12440.5</v>
          </cell>
          <cell r="G3274">
            <v>12440.46</v>
          </cell>
          <cell r="H3274">
            <v>0</v>
          </cell>
          <cell r="I3274" t="str">
            <v>2020.10.29</v>
          </cell>
          <cell r="J3274" t="str">
            <v>96</v>
          </cell>
          <cell r="K3274" t="str">
            <v>精噁唑装置（合成三车间）</v>
          </cell>
          <cell r="L3274" t="str">
            <v>肥东合成分厂</v>
          </cell>
          <cell r="M3274" t="str">
            <v>肥东合成三、四车间</v>
          </cell>
          <cell r="N3274" t="str">
            <v>安徽德成电气科技有妈公司</v>
          </cell>
          <cell r="O3274" t="str">
            <v>248.81</v>
          </cell>
          <cell r="P3274" t="str">
            <v>2,985.72</v>
          </cell>
          <cell r="Q3274" t="str">
            <v>995.24</v>
          </cell>
          <cell r="R3274" t="str">
            <v>50</v>
          </cell>
          <cell r="S3274" t="str">
            <v>平均年限法(一)</v>
          </cell>
          <cell r="T3274" t="str">
            <v>在用</v>
          </cell>
          <cell r="U3274" t="str">
            <v>在建工程转入</v>
          </cell>
          <cell r="V3274" t="str">
            <v>徐建红</v>
          </cell>
          <cell r="W3274" t="str">
            <v>2020.10.29</v>
          </cell>
          <cell r="X3274" t="str">
            <v>记--897</v>
          </cell>
          <cell r="Y3274" t="str">
            <v>450吨原药项目</v>
          </cell>
        </row>
        <row r="3274">
          <cell r="AA3274" t="str">
            <v>0326</v>
          </cell>
        </row>
        <row r="3275">
          <cell r="B3275" t="str">
            <v>032600132</v>
          </cell>
          <cell r="C3275" t="str">
            <v>低压配电柜</v>
          </cell>
          <cell r="D3275" t="str">
            <v>DCGGD-A03</v>
          </cell>
          <cell r="E3275">
            <v>24880.96</v>
          </cell>
          <cell r="F3275">
            <v>12440.5</v>
          </cell>
          <cell r="G3275">
            <v>12440.46</v>
          </cell>
          <cell r="H3275">
            <v>0</v>
          </cell>
          <cell r="I3275" t="str">
            <v>2020.10.29</v>
          </cell>
          <cell r="J3275" t="str">
            <v>96</v>
          </cell>
          <cell r="K3275" t="str">
            <v>精噁唑装置（合成三车间）</v>
          </cell>
          <cell r="L3275" t="str">
            <v>肥东合成分厂</v>
          </cell>
          <cell r="M3275" t="str">
            <v>肥东合成三、四车间</v>
          </cell>
          <cell r="N3275" t="str">
            <v>安徽德成电气科技有妈公司</v>
          </cell>
          <cell r="O3275" t="str">
            <v>248.81</v>
          </cell>
          <cell r="P3275" t="str">
            <v>2,985.72</v>
          </cell>
          <cell r="Q3275" t="str">
            <v>995.24</v>
          </cell>
          <cell r="R3275" t="str">
            <v>50</v>
          </cell>
          <cell r="S3275" t="str">
            <v>平均年限法(一)</v>
          </cell>
          <cell r="T3275" t="str">
            <v>在用</v>
          </cell>
          <cell r="U3275" t="str">
            <v>在建工程转入</v>
          </cell>
          <cell r="V3275" t="str">
            <v>徐建红</v>
          </cell>
          <cell r="W3275" t="str">
            <v>2020.10.29</v>
          </cell>
          <cell r="X3275" t="str">
            <v>记--897</v>
          </cell>
          <cell r="Y3275" t="str">
            <v>450吨原药项目</v>
          </cell>
        </row>
        <row r="3275">
          <cell r="AA3275" t="str">
            <v>0326</v>
          </cell>
        </row>
        <row r="3276">
          <cell r="B3276" t="str">
            <v>032500234</v>
          </cell>
          <cell r="C3276" t="str">
            <v>低压配电柜</v>
          </cell>
          <cell r="D3276" t="str">
            <v>DCGGD-A04</v>
          </cell>
          <cell r="E3276">
            <v>12301.67</v>
          </cell>
          <cell r="F3276">
            <v>6151</v>
          </cell>
          <cell r="G3276">
            <v>6150.67</v>
          </cell>
          <cell r="H3276">
            <v>0</v>
          </cell>
          <cell r="I3276" t="str">
            <v>2020.10.29</v>
          </cell>
          <cell r="J3276" t="str">
            <v>96</v>
          </cell>
          <cell r="K3276" t="str">
            <v>苯磺隆装置（合成四车间）</v>
          </cell>
          <cell r="L3276" t="str">
            <v>肥东合成分厂</v>
          </cell>
          <cell r="M3276" t="str">
            <v>肥东合成四车间</v>
          </cell>
          <cell r="N3276" t="str">
            <v>安徽德成电气科技有妈公司</v>
          </cell>
          <cell r="O3276" t="str">
            <v>123.02</v>
          </cell>
          <cell r="P3276" t="str">
            <v>1,476.24</v>
          </cell>
          <cell r="Q3276" t="str">
            <v>492.07</v>
          </cell>
          <cell r="R3276" t="str">
            <v>50</v>
          </cell>
          <cell r="S3276" t="str">
            <v>平均年限法(一)</v>
          </cell>
          <cell r="T3276" t="str">
            <v>在用</v>
          </cell>
          <cell r="U3276" t="str">
            <v>在建工程转入</v>
          </cell>
          <cell r="V3276" t="str">
            <v>徐建红</v>
          </cell>
          <cell r="W3276" t="str">
            <v>2020.10.29</v>
          </cell>
          <cell r="X3276" t="str">
            <v>记--897</v>
          </cell>
          <cell r="Y3276" t="str">
            <v>450吨原药项目</v>
          </cell>
        </row>
        <row r="3276">
          <cell r="AA3276" t="str">
            <v>0325</v>
          </cell>
        </row>
        <row r="3277">
          <cell r="B3277" t="str">
            <v>032500235</v>
          </cell>
          <cell r="C3277" t="str">
            <v>低压配电柜</v>
          </cell>
          <cell r="D3277" t="str">
            <v>DCGGD-A05</v>
          </cell>
          <cell r="E3277">
            <v>12301.67</v>
          </cell>
          <cell r="F3277">
            <v>6151</v>
          </cell>
          <cell r="G3277">
            <v>6150.67</v>
          </cell>
          <cell r="H3277">
            <v>0</v>
          </cell>
          <cell r="I3277" t="str">
            <v>2020.10.29</v>
          </cell>
          <cell r="J3277" t="str">
            <v>96</v>
          </cell>
          <cell r="K3277" t="str">
            <v>苯磺隆装置（合成四车间）</v>
          </cell>
          <cell r="L3277" t="str">
            <v>肥东合成分厂</v>
          </cell>
          <cell r="M3277" t="str">
            <v>肥东合成四车间</v>
          </cell>
          <cell r="N3277" t="str">
            <v>安徽德成电气科技有妈公司</v>
          </cell>
          <cell r="O3277" t="str">
            <v>123.02</v>
          </cell>
          <cell r="P3277" t="str">
            <v>1,476.24</v>
          </cell>
          <cell r="Q3277" t="str">
            <v>492.07</v>
          </cell>
          <cell r="R3277" t="str">
            <v>50</v>
          </cell>
          <cell r="S3277" t="str">
            <v>平均年限法(一)</v>
          </cell>
          <cell r="T3277" t="str">
            <v>在用</v>
          </cell>
          <cell r="U3277" t="str">
            <v>在建工程转入</v>
          </cell>
          <cell r="V3277" t="str">
            <v>徐建红</v>
          </cell>
          <cell r="W3277" t="str">
            <v>2020.10.29</v>
          </cell>
          <cell r="X3277" t="str">
            <v>记--897</v>
          </cell>
          <cell r="Y3277" t="str">
            <v>450吨原药项目</v>
          </cell>
        </row>
        <row r="3277">
          <cell r="AA3277" t="str">
            <v>0325</v>
          </cell>
        </row>
        <row r="3278">
          <cell r="B3278" t="str">
            <v>032600133</v>
          </cell>
          <cell r="C3278" t="str">
            <v>低压配电柜</v>
          </cell>
          <cell r="D3278" t="str">
            <v>DCGGD-G00</v>
          </cell>
          <cell r="E3278">
            <v>12768.16</v>
          </cell>
          <cell r="F3278">
            <v>6384</v>
          </cell>
          <cell r="G3278">
            <v>6384.16</v>
          </cell>
          <cell r="H3278">
            <v>0</v>
          </cell>
          <cell r="I3278" t="str">
            <v>2020.10.29</v>
          </cell>
          <cell r="J3278" t="str">
            <v>96</v>
          </cell>
          <cell r="K3278" t="str">
            <v>精噁唑装置（合成三车间）</v>
          </cell>
          <cell r="L3278" t="str">
            <v>肥东合成分厂</v>
          </cell>
          <cell r="M3278" t="str">
            <v>肥东合成三、四车间</v>
          </cell>
          <cell r="N3278" t="str">
            <v>安徽德成电气科技有妈公司</v>
          </cell>
          <cell r="O3278" t="str">
            <v>127.68</v>
          </cell>
          <cell r="P3278" t="str">
            <v>1,532.16</v>
          </cell>
          <cell r="Q3278" t="str">
            <v>510.73</v>
          </cell>
          <cell r="R3278" t="str">
            <v>50</v>
          </cell>
          <cell r="S3278" t="str">
            <v>平均年限法(一)</v>
          </cell>
          <cell r="T3278" t="str">
            <v>在用</v>
          </cell>
          <cell r="U3278" t="str">
            <v>在建工程转入</v>
          </cell>
          <cell r="V3278" t="str">
            <v>徐建红</v>
          </cell>
          <cell r="W3278" t="str">
            <v>2020.10.29</v>
          </cell>
          <cell r="X3278" t="str">
            <v>记--897</v>
          </cell>
          <cell r="Y3278" t="str">
            <v>450吨原药项目</v>
          </cell>
        </row>
        <row r="3278">
          <cell r="AA3278" t="str">
            <v>0326</v>
          </cell>
        </row>
        <row r="3279">
          <cell r="B3279" t="str">
            <v>032600134</v>
          </cell>
          <cell r="C3279" t="str">
            <v>低压配电柜</v>
          </cell>
          <cell r="D3279" t="str">
            <v>DCGCK-G01</v>
          </cell>
          <cell r="E3279">
            <v>12346.67</v>
          </cell>
          <cell r="F3279">
            <v>6173.5</v>
          </cell>
          <cell r="G3279">
            <v>6173.17</v>
          </cell>
          <cell r="H3279">
            <v>0</v>
          </cell>
          <cell r="I3279" t="str">
            <v>2020.10.29</v>
          </cell>
          <cell r="J3279" t="str">
            <v>96</v>
          </cell>
          <cell r="K3279" t="str">
            <v>精噁唑装置（合成三车间）</v>
          </cell>
          <cell r="L3279" t="str">
            <v>肥东合成分厂</v>
          </cell>
          <cell r="M3279" t="str">
            <v>肥东合成三、四车间</v>
          </cell>
          <cell r="N3279" t="str">
            <v>安徽德成电气科技有妈公司</v>
          </cell>
          <cell r="O3279" t="str">
            <v>123.47</v>
          </cell>
          <cell r="P3279" t="str">
            <v>1,481.64</v>
          </cell>
          <cell r="Q3279" t="str">
            <v>493.87</v>
          </cell>
          <cell r="R3279" t="str">
            <v>50</v>
          </cell>
          <cell r="S3279" t="str">
            <v>平均年限法(一)</v>
          </cell>
          <cell r="T3279" t="str">
            <v>在用</v>
          </cell>
          <cell r="U3279" t="str">
            <v>在建工程转入</v>
          </cell>
          <cell r="V3279" t="str">
            <v>徐建红</v>
          </cell>
          <cell r="W3279" t="str">
            <v>2020.10.29</v>
          </cell>
          <cell r="X3279" t="str">
            <v>记--897</v>
          </cell>
          <cell r="Y3279" t="str">
            <v>450吨原药项目</v>
          </cell>
        </row>
        <row r="3279">
          <cell r="AA3279" t="str">
            <v>0326</v>
          </cell>
        </row>
        <row r="3280">
          <cell r="B3280" t="str">
            <v>032600135</v>
          </cell>
          <cell r="C3280" t="str">
            <v>低压配电柜</v>
          </cell>
          <cell r="D3280" t="str">
            <v>DCGCK-G02</v>
          </cell>
          <cell r="E3280">
            <v>12458.8</v>
          </cell>
          <cell r="F3280">
            <v>6229.5</v>
          </cell>
          <cell r="G3280">
            <v>6229.3</v>
          </cell>
          <cell r="H3280">
            <v>0</v>
          </cell>
          <cell r="I3280" t="str">
            <v>2020.10.29</v>
          </cell>
          <cell r="J3280" t="str">
            <v>96</v>
          </cell>
          <cell r="K3280" t="str">
            <v>精噁唑装置（合成三车间）</v>
          </cell>
          <cell r="L3280" t="str">
            <v>肥东合成分厂</v>
          </cell>
          <cell r="M3280" t="str">
            <v>肥东合成三、四车间</v>
          </cell>
          <cell r="N3280" t="str">
            <v>安徽德成电气科技有妈公司</v>
          </cell>
          <cell r="O3280" t="str">
            <v>124.59</v>
          </cell>
          <cell r="P3280" t="str">
            <v>1,495.08</v>
          </cell>
          <cell r="Q3280" t="str">
            <v>498.35</v>
          </cell>
          <cell r="R3280" t="str">
            <v>50</v>
          </cell>
          <cell r="S3280" t="str">
            <v>平均年限法(一)</v>
          </cell>
          <cell r="T3280" t="str">
            <v>在用</v>
          </cell>
          <cell r="U3280" t="str">
            <v>在建工程转入</v>
          </cell>
          <cell r="V3280" t="str">
            <v>徐建红</v>
          </cell>
          <cell r="W3280" t="str">
            <v>2020.10.29</v>
          </cell>
          <cell r="X3280" t="str">
            <v>记--897</v>
          </cell>
          <cell r="Y3280" t="str">
            <v>450吨原药项目</v>
          </cell>
        </row>
        <row r="3280">
          <cell r="AA3280" t="str">
            <v>0326</v>
          </cell>
        </row>
        <row r="3281">
          <cell r="B3281" t="str">
            <v>032600136</v>
          </cell>
          <cell r="C3281" t="str">
            <v>低压配电柜</v>
          </cell>
          <cell r="D3281" t="str">
            <v>DCGCK-G03</v>
          </cell>
          <cell r="E3281">
            <v>13244.44</v>
          </cell>
          <cell r="F3281">
            <v>6622</v>
          </cell>
          <cell r="G3281">
            <v>6622.44</v>
          </cell>
          <cell r="H3281">
            <v>0</v>
          </cell>
          <cell r="I3281" t="str">
            <v>2020.10.29</v>
          </cell>
          <cell r="J3281" t="str">
            <v>96</v>
          </cell>
          <cell r="K3281" t="str">
            <v>精噁唑装置（合成三车间）</v>
          </cell>
          <cell r="L3281" t="str">
            <v>肥东合成分厂</v>
          </cell>
          <cell r="M3281" t="str">
            <v>肥东合成三、四车间</v>
          </cell>
          <cell r="N3281" t="str">
            <v>安徽德成电气科技有妈公司</v>
          </cell>
          <cell r="O3281" t="str">
            <v>132.44</v>
          </cell>
          <cell r="P3281" t="str">
            <v>1,589.28</v>
          </cell>
          <cell r="Q3281" t="str">
            <v>529.78</v>
          </cell>
          <cell r="R3281" t="str">
            <v>50</v>
          </cell>
          <cell r="S3281" t="str">
            <v>平均年限法(一)</v>
          </cell>
          <cell r="T3281" t="str">
            <v>在用</v>
          </cell>
          <cell r="U3281" t="str">
            <v>在建工程转入</v>
          </cell>
          <cell r="V3281" t="str">
            <v>徐建红</v>
          </cell>
          <cell r="W3281" t="str">
            <v>2020.10.29</v>
          </cell>
          <cell r="X3281" t="str">
            <v>记--897</v>
          </cell>
          <cell r="Y3281" t="str">
            <v>450吨原药项目</v>
          </cell>
        </row>
        <row r="3281">
          <cell r="AA3281" t="str">
            <v>0326</v>
          </cell>
        </row>
        <row r="3282">
          <cell r="B3282" t="str">
            <v>032600137</v>
          </cell>
          <cell r="C3282" t="str">
            <v>低压配电柜</v>
          </cell>
          <cell r="D3282" t="str">
            <v>DCGCK-G04</v>
          </cell>
          <cell r="E3282">
            <v>12023.25</v>
          </cell>
          <cell r="F3282">
            <v>6011.5</v>
          </cell>
          <cell r="G3282">
            <v>6011.75</v>
          </cell>
          <cell r="H3282">
            <v>0</v>
          </cell>
          <cell r="I3282" t="str">
            <v>2020.10.29</v>
          </cell>
          <cell r="J3282" t="str">
            <v>96</v>
          </cell>
          <cell r="K3282" t="str">
            <v>精噁唑装置（合成三车间）</v>
          </cell>
          <cell r="L3282" t="str">
            <v>肥东合成分厂</v>
          </cell>
          <cell r="M3282" t="str">
            <v>肥东合成三、四车间</v>
          </cell>
          <cell r="N3282" t="str">
            <v>安徽德成电气科技有妈公司</v>
          </cell>
          <cell r="O3282" t="str">
            <v>120.23</v>
          </cell>
          <cell r="P3282" t="str">
            <v>1,442.76</v>
          </cell>
          <cell r="Q3282" t="str">
            <v>480.93</v>
          </cell>
          <cell r="R3282" t="str">
            <v>50</v>
          </cell>
          <cell r="S3282" t="str">
            <v>平均年限法(一)</v>
          </cell>
          <cell r="T3282" t="str">
            <v>在用</v>
          </cell>
          <cell r="U3282" t="str">
            <v>在建工程转入</v>
          </cell>
          <cell r="V3282" t="str">
            <v>徐建红</v>
          </cell>
          <cell r="W3282" t="str">
            <v>2020.10.29</v>
          </cell>
          <cell r="X3282" t="str">
            <v>记--897</v>
          </cell>
          <cell r="Y3282" t="str">
            <v>450吨原药项目</v>
          </cell>
        </row>
        <row r="3282">
          <cell r="AA3282" t="str">
            <v>0326</v>
          </cell>
        </row>
        <row r="3283">
          <cell r="B3283" t="str">
            <v>032600138</v>
          </cell>
          <cell r="C3283" t="str">
            <v>低压配电柜</v>
          </cell>
          <cell r="D3283" t="str">
            <v>DCGCK-G05</v>
          </cell>
          <cell r="E3283">
            <v>12779.67</v>
          </cell>
          <cell r="F3283">
            <v>6390</v>
          </cell>
          <cell r="G3283">
            <v>6389.67</v>
          </cell>
          <cell r="H3283">
            <v>0</v>
          </cell>
          <cell r="I3283" t="str">
            <v>2020.10.29</v>
          </cell>
          <cell r="J3283" t="str">
            <v>96</v>
          </cell>
          <cell r="K3283" t="str">
            <v>精噁唑装置（合成三车间）</v>
          </cell>
          <cell r="L3283" t="str">
            <v>肥东合成分厂</v>
          </cell>
          <cell r="M3283" t="str">
            <v>肥东合成三、四车间</v>
          </cell>
          <cell r="N3283" t="str">
            <v>安徽德成电气科技有妈公司</v>
          </cell>
          <cell r="O3283" t="str">
            <v>127.80</v>
          </cell>
          <cell r="P3283" t="str">
            <v>1,533.60</v>
          </cell>
          <cell r="Q3283" t="str">
            <v>511.19</v>
          </cell>
          <cell r="R3283" t="str">
            <v>50</v>
          </cell>
          <cell r="S3283" t="str">
            <v>平均年限法(一)</v>
          </cell>
          <cell r="T3283" t="str">
            <v>在用</v>
          </cell>
          <cell r="U3283" t="str">
            <v>在建工程转入</v>
          </cell>
          <cell r="V3283" t="str">
            <v>徐建红</v>
          </cell>
          <cell r="W3283" t="str">
            <v>2020.10.29</v>
          </cell>
          <cell r="X3283" t="str">
            <v>记--897</v>
          </cell>
          <cell r="Y3283" t="str">
            <v>450吨原药项目</v>
          </cell>
        </row>
        <row r="3283">
          <cell r="AA3283" t="str">
            <v>0326</v>
          </cell>
        </row>
        <row r="3284">
          <cell r="B3284" t="str">
            <v>032500236</v>
          </cell>
          <cell r="C3284" t="str">
            <v>低压配电柜</v>
          </cell>
          <cell r="D3284" t="str">
            <v>DCGCK-A06</v>
          </cell>
          <cell r="E3284">
            <v>15132.63</v>
          </cell>
          <cell r="F3284">
            <v>7566.5</v>
          </cell>
          <cell r="G3284">
            <v>7566.13</v>
          </cell>
          <cell r="H3284">
            <v>0</v>
          </cell>
          <cell r="I3284" t="str">
            <v>2020.10.29</v>
          </cell>
          <cell r="J3284" t="str">
            <v>96</v>
          </cell>
          <cell r="K3284" t="str">
            <v>苯磺隆装置（合成四车间）</v>
          </cell>
          <cell r="L3284" t="str">
            <v>肥东合成分厂</v>
          </cell>
          <cell r="M3284" t="str">
            <v>肥东合成四车间</v>
          </cell>
          <cell r="N3284" t="str">
            <v>安徽德成电气科技有妈公司</v>
          </cell>
          <cell r="O3284" t="str">
            <v>151.33</v>
          </cell>
          <cell r="P3284" t="str">
            <v>1,815.96</v>
          </cell>
          <cell r="Q3284" t="str">
            <v>605.31</v>
          </cell>
          <cell r="R3284" t="str">
            <v>50</v>
          </cell>
          <cell r="S3284" t="str">
            <v>平均年限法(一)</v>
          </cell>
          <cell r="T3284" t="str">
            <v>在用</v>
          </cell>
          <cell r="U3284" t="str">
            <v>在建工程转入</v>
          </cell>
          <cell r="V3284" t="str">
            <v>徐建红</v>
          </cell>
          <cell r="W3284" t="str">
            <v>2020.10.29</v>
          </cell>
          <cell r="X3284" t="str">
            <v>记--897</v>
          </cell>
          <cell r="Y3284" t="str">
            <v>450吨原药项目</v>
          </cell>
        </row>
        <row r="3284">
          <cell r="AA3284" t="str">
            <v>0325</v>
          </cell>
        </row>
        <row r="3285">
          <cell r="B3285" t="str">
            <v>032500237</v>
          </cell>
          <cell r="C3285" t="str">
            <v>低压配电柜</v>
          </cell>
          <cell r="D3285" t="str">
            <v>DCGCK-A07</v>
          </cell>
          <cell r="E3285">
            <v>15540.52</v>
          </cell>
          <cell r="F3285">
            <v>7770.5</v>
          </cell>
          <cell r="G3285">
            <v>7770.02</v>
          </cell>
          <cell r="H3285">
            <v>0</v>
          </cell>
          <cell r="I3285" t="str">
            <v>2020.10.29</v>
          </cell>
          <cell r="J3285" t="str">
            <v>96</v>
          </cell>
          <cell r="K3285" t="str">
            <v>苯磺隆装置（合成四车间）</v>
          </cell>
          <cell r="L3285" t="str">
            <v>肥东合成分厂</v>
          </cell>
          <cell r="M3285" t="str">
            <v>肥东合成四车间</v>
          </cell>
          <cell r="N3285" t="str">
            <v>安徽德成电气科技有妈公司</v>
          </cell>
          <cell r="O3285" t="str">
            <v>155.41</v>
          </cell>
          <cell r="P3285" t="str">
            <v>1,864.92</v>
          </cell>
          <cell r="Q3285" t="str">
            <v>621.62</v>
          </cell>
          <cell r="R3285" t="str">
            <v>50</v>
          </cell>
          <cell r="S3285" t="str">
            <v>平均年限法(一)</v>
          </cell>
          <cell r="T3285" t="str">
            <v>在用</v>
          </cell>
          <cell r="U3285" t="str">
            <v>在建工程转入</v>
          </cell>
          <cell r="V3285" t="str">
            <v>徐建红</v>
          </cell>
          <cell r="W3285" t="str">
            <v>2020.10.29</v>
          </cell>
          <cell r="X3285" t="str">
            <v>记--897</v>
          </cell>
          <cell r="Y3285" t="str">
            <v>450吨原药项目</v>
          </cell>
        </row>
        <row r="3285">
          <cell r="AA3285" t="str">
            <v>0325</v>
          </cell>
        </row>
        <row r="3286">
          <cell r="B3286" t="str">
            <v>032500238</v>
          </cell>
          <cell r="C3286" t="str">
            <v>低压配电柜</v>
          </cell>
          <cell r="D3286" t="str">
            <v>DCGCK-A08</v>
          </cell>
          <cell r="E3286">
            <v>15126.05</v>
          </cell>
          <cell r="F3286">
            <v>7563</v>
          </cell>
          <cell r="G3286">
            <v>7563.05</v>
          </cell>
          <cell r="H3286">
            <v>0</v>
          </cell>
          <cell r="I3286" t="str">
            <v>2020.10.29</v>
          </cell>
          <cell r="J3286" t="str">
            <v>96</v>
          </cell>
          <cell r="K3286" t="str">
            <v>苯磺隆装置（合成四车间）</v>
          </cell>
          <cell r="L3286" t="str">
            <v>肥东合成分厂</v>
          </cell>
          <cell r="M3286" t="str">
            <v>肥东合成四车间</v>
          </cell>
          <cell r="N3286" t="str">
            <v>安徽德成电气科技有妈公司</v>
          </cell>
          <cell r="O3286" t="str">
            <v>151.26</v>
          </cell>
          <cell r="P3286" t="str">
            <v>1,815.12</v>
          </cell>
          <cell r="Q3286" t="str">
            <v>605.04</v>
          </cell>
          <cell r="R3286" t="str">
            <v>50</v>
          </cell>
          <cell r="S3286" t="str">
            <v>平均年限法(一)</v>
          </cell>
          <cell r="T3286" t="str">
            <v>在用</v>
          </cell>
          <cell r="U3286" t="str">
            <v>在建工程转入</v>
          </cell>
          <cell r="V3286" t="str">
            <v>徐建红</v>
          </cell>
          <cell r="W3286" t="str">
            <v>2020.10.29</v>
          </cell>
          <cell r="X3286" t="str">
            <v>记--897</v>
          </cell>
          <cell r="Y3286" t="str">
            <v>450吨原药项目</v>
          </cell>
        </row>
        <row r="3286">
          <cell r="AA3286" t="str">
            <v>0325</v>
          </cell>
        </row>
        <row r="3287">
          <cell r="B3287" t="str">
            <v>032500239</v>
          </cell>
          <cell r="C3287" t="str">
            <v>低压配电柜</v>
          </cell>
          <cell r="D3287" t="str">
            <v>DCGCK-A09</v>
          </cell>
          <cell r="E3287">
            <v>14562.91</v>
          </cell>
          <cell r="F3287">
            <v>7281.5</v>
          </cell>
          <cell r="G3287">
            <v>7281.41</v>
          </cell>
          <cell r="H3287">
            <v>0</v>
          </cell>
          <cell r="I3287" t="str">
            <v>2020.10.29</v>
          </cell>
          <cell r="J3287" t="str">
            <v>96</v>
          </cell>
          <cell r="K3287" t="str">
            <v>苯磺隆装置（合成四车间）</v>
          </cell>
          <cell r="L3287" t="str">
            <v>肥东合成分厂</v>
          </cell>
          <cell r="M3287" t="str">
            <v>肥东合成四车间</v>
          </cell>
          <cell r="N3287" t="str">
            <v>安徽德成电气科技有妈公司</v>
          </cell>
          <cell r="O3287" t="str">
            <v>145.63</v>
          </cell>
          <cell r="P3287" t="str">
            <v>1,747.56</v>
          </cell>
          <cell r="Q3287" t="str">
            <v>582.52</v>
          </cell>
          <cell r="R3287" t="str">
            <v>50</v>
          </cell>
          <cell r="S3287" t="str">
            <v>平均年限法(一)</v>
          </cell>
          <cell r="T3287" t="str">
            <v>在用</v>
          </cell>
          <cell r="U3287" t="str">
            <v>在建工程转入</v>
          </cell>
          <cell r="V3287" t="str">
            <v>徐建红</v>
          </cell>
          <cell r="W3287" t="str">
            <v>2020.10.29</v>
          </cell>
          <cell r="X3287" t="str">
            <v>记--897</v>
          </cell>
          <cell r="Y3287" t="str">
            <v>450吨原药项目</v>
          </cell>
        </row>
        <row r="3287">
          <cell r="AA3287" t="str">
            <v>0325</v>
          </cell>
        </row>
        <row r="3288">
          <cell r="B3288" t="str">
            <v>032500240</v>
          </cell>
          <cell r="C3288" t="str">
            <v>低压配电柜</v>
          </cell>
          <cell r="D3288" t="str">
            <v>DCGCK-A10</v>
          </cell>
          <cell r="E3288">
            <v>14516.05</v>
          </cell>
          <cell r="F3288">
            <v>7258</v>
          </cell>
          <cell r="G3288">
            <v>7258.05</v>
          </cell>
          <cell r="H3288">
            <v>0</v>
          </cell>
          <cell r="I3288" t="str">
            <v>2020.10.29</v>
          </cell>
          <cell r="J3288" t="str">
            <v>96</v>
          </cell>
          <cell r="K3288" t="str">
            <v>苯磺隆装置（合成四车间）</v>
          </cell>
          <cell r="L3288" t="str">
            <v>肥东合成分厂</v>
          </cell>
          <cell r="M3288" t="str">
            <v>肥东合成四车间</v>
          </cell>
          <cell r="N3288" t="str">
            <v>安徽德成电气科技有妈公司</v>
          </cell>
          <cell r="O3288" t="str">
            <v>145.16</v>
          </cell>
          <cell r="P3288" t="str">
            <v>1,741.92</v>
          </cell>
          <cell r="Q3288" t="str">
            <v>580.64</v>
          </cell>
          <cell r="R3288" t="str">
            <v>50</v>
          </cell>
          <cell r="S3288" t="str">
            <v>平均年限法(一)</v>
          </cell>
          <cell r="T3288" t="str">
            <v>在用</v>
          </cell>
          <cell r="U3288" t="str">
            <v>在建工程转入</v>
          </cell>
          <cell r="V3288" t="str">
            <v>徐建红</v>
          </cell>
          <cell r="W3288" t="str">
            <v>2020.10.29</v>
          </cell>
          <cell r="X3288" t="str">
            <v>记--897</v>
          </cell>
          <cell r="Y3288" t="str">
            <v>450吨原药项目</v>
          </cell>
        </row>
        <row r="3288">
          <cell r="AA3288" t="str">
            <v>0325</v>
          </cell>
        </row>
        <row r="3289">
          <cell r="B3289" t="str">
            <v>032500241</v>
          </cell>
          <cell r="C3289" t="str">
            <v>低压配电柜</v>
          </cell>
          <cell r="D3289" t="str">
            <v>DCGCK-A11</v>
          </cell>
          <cell r="E3289">
            <v>15111.14</v>
          </cell>
          <cell r="F3289">
            <v>7555.5</v>
          </cell>
          <cell r="G3289">
            <v>7555.64</v>
          </cell>
          <cell r="H3289">
            <v>0</v>
          </cell>
          <cell r="I3289" t="str">
            <v>2020.10.29</v>
          </cell>
          <cell r="J3289" t="str">
            <v>96</v>
          </cell>
          <cell r="K3289" t="str">
            <v>苯磺隆装置（合成四车间）</v>
          </cell>
          <cell r="L3289" t="str">
            <v>肥东合成分厂</v>
          </cell>
          <cell r="M3289" t="str">
            <v>肥东合成四车间</v>
          </cell>
          <cell r="N3289" t="str">
            <v>安徽德成电气科技有妈公司</v>
          </cell>
          <cell r="O3289" t="str">
            <v>151.11</v>
          </cell>
          <cell r="P3289" t="str">
            <v>1,813.32</v>
          </cell>
          <cell r="Q3289" t="str">
            <v>604.45</v>
          </cell>
          <cell r="R3289" t="str">
            <v>50</v>
          </cell>
          <cell r="S3289" t="str">
            <v>平均年限法(一)</v>
          </cell>
          <cell r="T3289" t="str">
            <v>在用</v>
          </cell>
          <cell r="U3289" t="str">
            <v>在建工程转入</v>
          </cell>
          <cell r="V3289" t="str">
            <v>徐建红</v>
          </cell>
          <cell r="W3289" t="str">
            <v>2020.10.29</v>
          </cell>
          <cell r="X3289" t="str">
            <v>记--897</v>
          </cell>
          <cell r="Y3289" t="str">
            <v>450吨原药项目</v>
          </cell>
        </row>
        <row r="3289">
          <cell r="AA3289" t="str">
            <v>0325</v>
          </cell>
        </row>
        <row r="3290">
          <cell r="B3290" t="str">
            <v>032500242</v>
          </cell>
          <cell r="C3290" t="str">
            <v>低压配电柜</v>
          </cell>
          <cell r="D3290" t="str">
            <v>DCGCK-A12</v>
          </cell>
          <cell r="E3290">
            <v>14633</v>
          </cell>
          <cell r="F3290">
            <v>7316.5</v>
          </cell>
          <cell r="G3290">
            <v>7316.5</v>
          </cell>
          <cell r="H3290">
            <v>0</v>
          </cell>
          <cell r="I3290" t="str">
            <v>2020.10.29</v>
          </cell>
          <cell r="J3290" t="str">
            <v>96</v>
          </cell>
          <cell r="K3290" t="str">
            <v>苯磺隆装置（合成四车间）</v>
          </cell>
          <cell r="L3290" t="str">
            <v>肥东合成分厂</v>
          </cell>
          <cell r="M3290" t="str">
            <v>肥东合成四车间</v>
          </cell>
          <cell r="N3290" t="str">
            <v>安徽德成电气科技有妈公司</v>
          </cell>
          <cell r="O3290" t="str">
            <v>146.33</v>
          </cell>
          <cell r="P3290" t="str">
            <v>1,755.96</v>
          </cell>
          <cell r="Q3290" t="str">
            <v>585.32</v>
          </cell>
          <cell r="R3290" t="str">
            <v>50</v>
          </cell>
          <cell r="S3290" t="str">
            <v>平均年限法(一)</v>
          </cell>
          <cell r="T3290" t="str">
            <v>在用</v>
          </cell>
          <cell r="U3290" t="str">
            <v>在建工程转入</v>
          </cell>
          <cell r="V3290" t="str">
            <v>徐建红</v>
          </cell>
          <cell r="W3290" t="str">
            <v>2020.10.29</v>
          </cell>
          <cell r="X3290" t="str">
            <v>记--897</v>
          </cell>
          <cell r="Y3290" t="str">
            <v>450吨原药项目</v>
          </cell>
        </row>
        <row r="3290">
          <cell r="AA3290" t="str">
            <v>0325</v>
          </cell>
        </row>
        <row r="3291">
          <cell r="B3291" t="str">
            <v>032500243</v>
          </cell>
          <cell r="C3291" t="str">
            <v>低压配电柜</v>
          </cell>
          <cell r="D3291" t="str">
            <v>DCGCK-A13</v>
          </cell>
          <cell r="E3291">
            <v>14943.72</v>
          </cell>
          <cell r="F3291">
            <v>7472</v>
          </cell>
          <cell r="G3291">
            <v>7471.72</v>
          </cell>
          <cell r="H3291">
            <v>0</v>
          </cell>
          <cell r="I3291" t="str">
            <v>2020.10.29</v>
          </cell>
          <cell r="J3291" t="str">
            <v>96</v>
          </cell>
          <cell r="K3291" t="str">
            <v>苯磺隆装置（合成四车间）</v>
          </cell>
          <cell r="L3291" t="str">
            <v>肥东合成分厂</v>
          </cell>
          <cell r="M3291" t="str">
            <v>肥东合成四车间</v>
          </cell>
          <cell r="N3291" t="str">
            <v>安徽德成电气科技有妈公司</v>
          </cell>
          <cell r="O3291" t="str">
            <v>149.44</v>
          </cell>
          <cell r="P3291" t="str">
            <v>1,793.28</v>
          </cell>
          <cell r="Q3291" t="str">
            <v>597.75</v>
          </cell>
          <cell r="R3291" t="str">
            <v>50</v>
          </cell>
          <cell r="S3291" t="str">
            <v>平均年限法(一)</v>
          </cell>
          <cell r="T3291" t="str">
            <v>在用</v>
          </cell>
          <cell r="U3291" t="str">
            <v>在建工程转入</v>
          </cell>
          <cell r="V3291" t="str">
            <v>徐建红</v>
          </cell>
          <cell r="W3291" t="str">
            <v>2020.10.29</v>
          </cell>
          <cell r="X3291" t="str">
            <v>记--897</v>
          </cell>
          <cell r="Y3291" t="str">
            <v>450吨原药项目</v>
          </cell>
        </row>
        <row r="3291">
          <cell r="AA3291" t="str">
            <v>0325</v>
          </cell>
        </row>
        <row r="3292">
          <cell r="B3292" t="str">
            <v>032500244</v>
          </cell>
          <cell r="C3292" t="str">
            <v>低压配电柜</v>
          </cell>
          <cell r="D3292" t="str">
            <v>DCGCK-A14</v>
          </cell>
          <cell r="E3292">
            <v>14204.9</v>
          </cell>
          <cell r="F3292">
            <v>7102.5</v>
          </cell>
          <cell r="G3292">
            <v>7102.4</v>
          </cell>
          <cell r="H3292">
            <v>0</v>
          </cell>
          <cell r="I3292" t="str">
            <v>2020.10.29</v>
          </cell>
          <cell r="J3292" t="str">
            <v>96</v>
          </cell>
          <cell r="K3292" t="str">
            <v>苯磺隆装置（合成四车间）</v>
          </cell>
          <cell r="L3292" t="str">
            <v>肥东合成分厂</v>
          </cell>
          <cell r="M3292" t="str">
            <v>肥东合成四车间</v>
          </cell>
          <cell r="N3292" t="str">
            <v>安徽德成电气科技有妈公司</v>
          </cell>
          <cell r="O3292" t="str">
            <v>142.05</v>
          </cell>
          <cell r="P3292" t="str">
            <v>1,704.60</v>
          </cell>
          <cell r="Q3292" t="str">
            <v>568.20</v>
          </cell>
          <cell r="R3292" t="str">
            <v>50</v>
          </cell>
          <cell r="S3292" t="str">
            <v>平均年限法(一)</v>
          </cell>
          <cell r="T3292" t="str">
            <v>在用</v>
          </cell>
          <cell r="U3292" t="str">
            <v>在建工程转入</v>
          </cell>
          <cell r="V3292" t="str">
            <v>徐建红</v>
          </cell>
          <cell r="W3292" t="str">
            <v>2020.10.29</v>
          </cell>
          <cell r="X3292" t="str">
            <v>记--897</v>
          </cell>
          <cell r="Y3292" t="str">
            <v>450吨原药项目</v>
          </cell>
        </row>
        <row r="3292">
          <cell r="AA3292" t="str">
            <v>0325</v>
          </cell>
        </row>
        <row r="3293">
          <cell r="B3293" t="str">
            <v>032600139</v>
          </cell>
          <cell r="C3293" t="str">
            <v>低压配电柜</v>
          </cell>
          <cell r="D3293" t="str">
            <v>DCGCK-A15</v>
          </cell>
          <cell r="E3293">
            <v>13646.79</v>
          </cell>
          <cell r="F3293">
            <v>6823.5</v>
          </cell>
          <cell r="G3293">
            <v>6823.29</v>
          </cell>
          <cell r="H3293">
            <v>0</v>
          </cell>
          <cell r="I3293" t="str">
            <v>2020.10.29</v>
          </cell>
          <cell r="J3293" t="str">
            <v>96</v>
          </cell>
          <cell r="K3293" t="str">
            <v>精噁唑装置（合成三车间）</v>
          </cell>
          <cell r="L3293" t="str">
            <v>肥东合成分厂</v>
          </cell>
          <cell r="M3293" t="str">
            <v>肥东合成三车间</v>
          </cell>
          <cell r="N3293" t="str">
            <v>安徽德成电气科技有妈公司</v>
          </cell>
          <cell r="O3293" t="str">
            <v>136.47</v>
          </cell>
          <cell r="P3293" t="str">
            <v>1,637.64</v>
          </cell>
          <cell r="Q3293" t="str">
            <v>545.87</v>
          </cell>
          <cell r="R3293" t="str">
            <v>50</v>
          </cell>
          <cell r="S3293" t="str">
            <v>平均年限法(一)</v>
          </cell>
          <cell r="T3293" t="str">
            <v>在用</v>
          </cell>
          <cell r="U3293" t="str">
            <v>在建工程转入</v>
          </cell>
          <cell r="V3293" t="str">
            <v>徐建红</v>
          </cell>
          <cell r="W3293" t="str">
            <v>2020.10.29</v>
          </cell>
          <cell r="X3293" t="str">
            <v>记--897</v>
          </cell>
          <cell r="Y3293" t="str">
            <v>450吨原药项目</v>
          </cell>
        </row>
        <row r="3293">
          <cell r="AA3293" t="str">
            <v>0326</v>
          </cell>
        </row>
        <row r="3294">
          <cell r="B3294" t="str">
            <v>032600140</v>
          </cell>
          <cell r="C3294" t="str">
            <v>低压配电柜</v>
          </cell>
          <cell r="D3294" t="str">
            <v>DCGCK-A16</v>
          </cell>
          <cell r="E3294">
            <v>14566.08</v>
          </cell>
          <cell r="F3294">
            <v>7283</v>
          </cell>
          <cell r="G3294">
            <v>7283.08</v>
          </cell>
          <cell r="H3294">
            <v>0</v>
          </cell>
          <cell r="I3294" t="str">
            <v>2020.10.29</v>
          </cell>
          <cell r="J3294" t="str">
            <v>96</v>
          </cell>
          <cell r="K3294" t="str">
            <v>精噁唑装置（合成三车间）</v>
          </cell>
          <cell r="L3294" t="str">
            <v>肥东合成分厂</v>
          </cell>
          <cell r="M3294" t="str">
            <v>肥东合成三车间</v>
          </cell>
          <cell r="N3294" t="str">
            <v>安徽德成电气科技有妈公司</v>
          </cell>
          <cell r="O3294" t="str">
            <v>145.66</v>
          </cell>
          <cell r="P3294" t="str">
            <v>1,747.92</v>
          </cell>
          <cell r="Q3294" t="str">
            <v>582.64</v>
          </cell>
          <cell r="R3294" t="str">
            <v>50</v>
          </cell>
          <cell r="S3294" t="str">
            <v>平均年限法(一)</v>
          </cell>
          <cell r="T3294" t="str">
            <v>在用</v>
          </cell>
          <cell r="U3294" t="str">
            <v>在建工程转入</v>
          </cell>
          <cell r="V3294" t="str">
            <v>徐建红</v>
          </cell>
          <cell r="W3294" t="str">
            <v>2020.10.29</v>
          </cell>
          <cell r="X3294" t="str">
            <v>记--897</v>
          </cell>
          <cell r="Y3294" t="str">
            <v>450吨原药项目</v>
          </cell>
        </row>
        <row r="3294">
          <cell r="AA3294" t="str">
            <v>0326</v>
          </cell>
        </row>
        <row r="3295">
          <cell r="B3295" t="str">
            <v>032600141</v>
          </cell>
          <cell r="C3295" t="str">
            <v>低压配电柜</v>
          </cell>
          <cell r="D3295" t="str">
            <v>DCGCK-A17</v>
          </cell>
          <cell r="E3295">
            <v>14828.99</v>
          </cell>
          <cell r="F3295">
            <v>7414.5</v>
          </cell>
          <cell r="G3295">
            <v>7414.49</v>
          </cell>
          <cell r="H3295">
            <v>0</v>
          </cell>
          <cell r="I3295" t="str">
            <v>2020.10.29</v>
          </cell>
          <cell r="J3295" t="str">
            <v>96</v>
          </cell>
          <cell r="K3295" t="str">
            <v>精噁唑装置（合成三车间）</v>
          </cell>
          <cell r="L3295" t="str">
            <v>肥东合成分厂</v>
          </cell>
          <cell r="M3295" t="str">
            <v>肥东合成三车间</v>
          </cell>
          <cell r="N3295" t="str">
            <v>安徽德成电气科技有妈公司</v>
          </cell>
          <cell r="O3295" t="str">
            <v>148.29</v>
          </cell>
          <cell r="P3295" t="str">
            <v>1,779.48</v>
          </cell>
          <cell r="Q3295" t="str">
            <v>593.16</v>
          </cell>
          <cell r="R3295" t="str">
            <v>50</v>
          </cell>
          <cell r="S3295" t="str">
            <v>平均年限法(一)</v>
          </cell>
          <cell r="T3295" t="str">
            <v>在用</v>
          </cell>
          <cell r="U3295" t="str">
            <v>在建工程转入</v>
          </cell>
          <cell r="V3295" t="str">
            <v>徐建红</v>
          </cell>
          <cell r="W3295" t="str">
            <v>2020.10.29</v>
          </cell>
          <cell r="X3295" t="str">
            <v>记--897</v>
          </cell>
          <cell r="Y3295" t="str">
            <v>450吨原药项目</v>
          </cell>
        </row>
        <row r="3295">
          <cell r="AA3295" t="str">
            <v>0326</v>
          </cell>
        </row>
        <row r="3296">
          <cell r="B3296" t="str">
            <v>032600142</v>
          </cell>
          <cell r="C3296" t="str">
            <v>低压配电柜</v>
          </cell>
          <cell r="D3296" t="str">
            <v>DCGCK-A18</v>
          </cell>
          <cell r="E3296">
            <v>14547.55</v>
          </cell>
          <cell r="F3296">
            <v>7274</v>
          </cell>
          <cell r="G3296">
            <v>7273.55</v>
          </cell>
          <cell r="H3296">
            <v>0</v>
          </cell>
          <cell r="I3296" t="str">
            <v>2020.10.29</v>
          </cell>
          <cell r="J3296" t="str">
            <v>96</v>
          </cell>
          <cell r="K3296" t="str">
            <v>精噁唑装置（合成三车间）</v>
          </cell>
          <cell r="L3296" t="str">
            <v>肥东合成分厂</v>
          </cell>
          <cell r="M3296" t="str">
            <v>肥东合成三车间</v>
          </cell>
          <cell r="N3296" t="str">
            <v>安徽德成电气科技有妈公司</v>
          </cell>
          <cell r="O3296" t="str">
            <v>145.48</v>
          </cell>
          <cell r="P3296" t="str">
            <v>1,745.76</v>
          </cell>
          <cell r="Q3296" t="str">
            <v>581.90</v>
          </cell>
          <cell r="R3296" t="str">
            <v>50</v>
          </cell>
          <cell r="S3296" t="str">
            <v>平均年限法(一)</v>
          </cell>
          <cell r="T3296" t="str">
            <v>在用</v>
          </cell>
          <cell r="U3296" t="str">
            <v>在建工程转入</v>
          </cell>
          <cell r="V3296" t="str">
            <v>徐建红</v>
          </cell>
          <cell r="W3296" t="str">
            <v>2020.10.29</v>
          </cell>
          <cell r="X3296" t="str">
            <v>记--897</v>
          </cell>
          <cell r="Y3296" t="str">
            <v>450吨原药项目</v>
          </cell>
        </row>
        <row r="3296">
          <cell r="AA3296" t="str">
            <v>0326</v>
          </cell>
        </row>
        <row r="3297">
          <cell r="B3297" t="str">
            <v>032600143</v>
          </cell>
          <cell r="C3297" t="str">
            <v>低压配电柜</v>
          </cell>
          <cell r="D3297" t="str">
            <v>DCGCK-A19</v>
          </cell>
          <cell r="E3297">
            <v>14657.86</v>
          </cell>
          <cell r="F3297">
            <v>7329</v>
          </cell>
          <cell r="G3297">
            <v>7328.86</v>
          </cell>
          <cell r="H3297">
            <v>0</v>
          </cell>
          <cell r="I3297" t="str">
            <v>2020.10.29</v>
          </cell>
          <cell r="J3297" t="str">
            <v>96</v>
          </cell>
          <cell r="K3297" t="str">
            <v>精噁唑装置（合成三车间）</v>
          </cell>
          <cell r="L3297" t="str">
            <v>肥东合成分厂</v>
          </cell>
          <cell r="M3297" t="str">
            <v>肥东合成三车间</v>
          </cell>
          <cell r="N3297" t="str">
            <v>安徽德成电气科技有妈公司</v>
          </cell>
          <cell r="O3297" t="str">
            <v>146.58</v>
          </cell>
          <cell r="P3297" t="str">
            <v>1,758.96</v>
          </cell>
          <cell r="Q3297" t="str">
            <v>586.31</v>
          </cell>
          <cell r="R3297" t="str">
            <v>50</v>
          </cell>
          <cell r="S3297" t="str">
            <v>平均年限法(一)</v>
          </cell>
          <cell r="T3297" t="str">
            <v>在用</v>
          </cell>
          <cell r="U3297" t="str">
            <v>在建工程转入</v>
          </cell>
          <cell r="V3297" t="str">
            <v>徐建红</v>
          </cell>
          <cell r="W3297" t="str">
            <v>2020.10.29</v>
          </cell>
          <cell r="X3297" t="str">
            <v>记--897</v>
          </cell>
          <cell r="Y3297" t="str">
            <v>450吨原药项目</v>
          </cell>
        </row>
        <row r="3297">
          <cell r="AA3297" t="str">
            <v>0326</v>
          </cell>
        </row>
        <row r="3298">
          <cell r="B3298" t="str">
            <v>032600144</v>
          </cell>
          <cell r="C3298" t="str">
            <v>低压配电柜</v>
          </cell>
          <cell r="D3298" t="str">
            <v>DCGCK-A20</v>
          </cell>
          <cell r="E3298">
            <v>15632.72</v>
          </cell>
          <cell r="F3298">
            <v>7816.5</v>
          </cell>
          <cell r="G3298">
            <v>7816.22</v>
          </cell>
          <cell r="H3298">
            <v>0</v>
          </cell>
          <cell r="I3298" t="str">
            <v>2020.10.29</v>
          </cell>
          <cell r="J3298" t="str">
            <v>96</v>
          </cell>
          <cell r="K3298" t="str">
            <v>精噁唑装置（合成三车间）</v>
          </cell>
          <cell r="L3298" t="str">
            <v>肥东合成分厂</v>
          </cell>
          <cell r="M3298" t="str">
            <v>肥东合成三车间</v>
          </cell>
          <cell r="N3298" t="str">
            <v>安徽德成电气科技有妈公司</v>
          </cell>
          <cell r="O3298" t="str">
            <v>156.33</v>
          </cell>
          <cell r="P3298" t="str">
            <v>1,875.96</v>
          </cell>
          <cell r="Q3298" t="str">
            <v>625.31</v>
          </cell>
          <cell r="R3298" t="str">
            <v>50</v>
          </cell>
          <cell r="S3298" t="str">
            <v>平均年限法(一)</v>
          </cell>
          <cell r="T3298" t="str">
            <v>在用</v>
          </cell>
          <cell r="U3298" t="str">
            <v>在建工程转入</v>
          </cell>
          <cell r="V3298" t="str">
            <v>徐建红</v>
          </cell>
          <cell r="W3298" t="str">
            <v>2020.10.29</v>
          </cell>
          <cell r="X3298" t="str">
            <v>记--897</v>
          </cell>
          <cell r="Y3298" t="str">
            <v>450吨原药项目</v>
          </cell>
        </row>
        <row r="3298">
          <cell r="AA3298" t="str">
            <v>0326</v>
          </cell>
        </row>
        <row r="3299">
          <cell r="B3299" t="str">
            <v>032600145</v>
          </cell>
          <cell r="C3299" t="str">
            <v>低压配电柜</v>
          </cell>
          <cell r="D3299" t="str">
            <v>DCGCK-A21</v>
          </cell>
          <cell r="E3299">
            <v>14682.47</v>
          </cell>
          <cell r="F3299">
            <v>7341</v>
          </cell>
          <cell r="G3299">
            <v>7341.47</v>
          </cell>
          <cell r="H3299">
            <v>0</v>
          </cell>
          <cell r="I3299" t="str">
            <v>2020.10.29</v>
          </cell>
          <cell r="J3299" t="str">
            <v>96</v>
          </cell>
          <cell r="K3299" t="str">
            <v>精噁唑装置（合成三车间）</v>
          </cell>
          <cell r="L3299" t="str">
            <v>肥东合成分厂</v>
          </cell>
          <cell r="M3299" t="str">
            <v>肥东合成三车间</v>
          </cell>
          <cell r="N3299" t="str">
            <v>安徽德成电气科技有妈公司</v>
          </cell>
          <cell r="O3299" t="str">
            <v>146.82</v>
          </cell>
          <cell r="P3299" t="str">
            <v>1,761.84</v>
          </cell>
          <cell r="Q3299" t="str">
            <v>587.30</v>
          </cell>
          <cell r="R3299" t="str">
            <v>50</v>
          </cell>
          <cell r="S3299" t="str">
            <v>平均年限法(一)</v>
          </cell>
          <cell r="T3299" t="str">
            <v>在用</v>
          </cell>
          <cell r="U3299" t="str">
            <v>在建工程转入</v>
          </cell>
          <cell r="V3299" t="str">
            <v>徐建红</v>
          </cell>
          <cell r="W3299" t="str">
            <v>2020.10.29</v>
          </cell>
          <cell r="X3299" t="str">
            <v>记--897</v>
          </cell>
          <cell r="Y3299" t="str">
            <v>450吨原药项目</v>
          </cell>
        </row>
        <row r="3299">
          <cell r="AA3299" t="str">
            <v>0326</v>
          </cell>
        </row>
        <row r="3300">
          <cell r="B3300" t="str">
            <v>032600146</v>
          </cell>
          <cell r="C3300" t="str">
            <v>低压配电柜</v>
          </cell>
          <cell r="D3300" t="str">
            <v>DCGCK-A22</v>
          </cell>
          <cell r="E3300">
            <v>14576.47</v>
          </cell>
          <cell r="F3300">
            <v>7288</v>
          </cell>
          <cell r="G3300">
            <v>7288.47</v>
          </cell>
          <cell r="H3300">
            <v>0</v>
          </cell>
          <cell r="I3300" t="str">
            <v>2020.10.29</v>
          </cell>
          <cell r="J3300" t="str">
            <v>96</v>
          </cell>
          <cell r="K3300" t="str">
            <v>精噁唑装置（合成三车间）</v>
          </cell>
          <cell r="L3300" t="str">
            <v>肥东合成分厂</v>
          </cell>
          <cell r="M3300" t="str">
            <v>肥东合成三车间</v>
          </cell>
          <cell r="N3300" t="str">
            <v>安徽德成电气科技有妈公司</v>
          </cell>
          <cell r="O3300" t="str">
            <v>145.76</v>
          </cell>
          <cell r="P3300" t="str">
            <v>1,749.12</v>
          </cell>
          <cell r="Q3300" t="str">
            <v>583.06</v>
          </cell>
          <cell r="R3300" t="str">
            <v>50</v>
          </cell>
          <cell r="S3300" t="str">
            <v>平均年限法(一)</v>
          </cell>
          <cell r="T3300" t="str">
            <v>在用</v>
          </cell>
          <cell r="U3300" t="str">
            <v>在建工程转入</v>
          </cell>
          <cell r="V3300" t="str">
            <v>徐建红</v>
          </cell>
          <cell r="W3300" t="str">
            <v>2020.10.29</v>
          </cell>
          <cell r="X3300" t="str">
            <v>记--897</v>
          </cell>
          <cell r="Y3300" t="str">
            <v>450吨原药项目</v>
          </cell>
        </row>
        <row r="3300">
          <cell r="AA3300" t="str">
            <v>0326</v>
          </cell>
        </row>
        <row r="3301">
          <cell r="B3301" t="str">
            <v>032600147</v>
          </cell>
          <cell r="C3301" t="str">
            <v>低压配电柜</v>
          </cell>
          <cell r="D3301" t="str">
            <v>DCGCK-A23</v>
          </cell>
          <cell r="E3301">
            <v>14515.99</v>
          </cell>
          <cell r="F3301">
            <v>7258</v>
          </cell>
          <cell r="G3301">
            <v>7257.99</v>
          </cell>
          <cell r="H3301">
            <v>0</v>
          </cell>
          <cell r="I3301" t="str">
            <v>2020.10.29</v>
          </cell>
          <cell r="J3301" t="str">
            <v>96</v>
          </cell>
          <cell r="K3301" t="str">
            <v>精噁唑装置（合成三车间）</v>
          </cell>
          <cell r="L3301" t="str">
            <v>肥东合成分厂</v>
          </cell>
          <cell r="M3301" t="str">
            <v>肥东合成三车间</v>
          </cell>
          <cell r="N3301" t="str">
            <v>安徽德成电气科技有妈公司</v>
          </cell>
          <cell r="O3301" t="str">
            <v>145.16</v>
          </cell>
          <cell r="P3301" t="str">
            <v>1,741.92</v>
          </cell>
          <cell r="Q3301" t="str">
            <v>580.64</v>
          </cell>
          <cell r="R3301" t="str">
            <v>50</v>
          </cell>
          <cell r="S3301" t="str">
            <v>平均年限法(一)</v>
          </cell>
          <cell r="T3301" t="str">
            <v>在用</v>
          </cell>
          <cell r="U3301" t="str">
            <v>在建工程转入</v>
          </cell>
          <cell r="V3301" t="str">
            <v>徐建红</v>
          </cell>
          <cell r="W3301" t="str">
            <v>2020.10.29</v>
          </cell>
          <cell r="X3301" t="str">
            <v>记--897</v>
          </cell>
          <cell r="Y3301" t="str">
            <v>450吨原药项目</v>
          </cell>
        </row>
        <row r="3301">
          <cell r="AA3301" t="str">
            <v>0326</v>
          </cell>
        </row>
        <row r="3302">
          <cell r="B3302" t="str">
            <v>032600148</v>
          </cell>
          <cell r="C3302" t="str">
            <v>低压配电柜</v>
          </cell>
          <cell r="D3302" t="str">
            <v>DCGCK-A24</v>
          </cell>
          <cell r="E3302">
            <v>14526.5</v>
          </cell>
          <cell r="F3302">
            <v>7263.5</v>
          </cell>
          <cell r="G3302">
            <v>7263</v>
          </cell>
          <cell r="H3302">
            <v>0</v>
          </cell>
          <cell r="I3302" t="str">
            <v>2020.10.29</v>
          </cell>
          <cell r="J3302" t="str">
            <v>96</v>
          </cell>
          <cell r="K3302" t="str">
            <v>精噁唑装置（合成三车间）</v>
          </cell>
          <cell r="L3302" t="str">
            <v>肥东合成分厂</v>
          </cell>
          <cell r="M3302" t="str">
            <v>肥东合成三车间</v>
          </cell>
          <cell r="N3302" t="str">
            <v>安徽德成电气科技有妈公司</v>
          </cell>
          <cell r="O3302" t="str">
            <v>145.27</v>
          </cell>
          <cell r="P3302" t="str">
            <v>1,743.24</v>
          </cell>
          <cell r="Q3302" t="str">
            <v>581.06</v>
          </cell>
          <cell r="R3302" t="str">
            <v>50</v>
          </cell>
          <cell r="S3302" t="str">
            <v>平均年限法(一)</v>
          </cell>
          <cell r="T3302" t="str">
            <v>在用</v>
          </cell>
          <cell r="U3302" t="str">
            <v>在建工程转入</v>
          </cell>
          <cell r="V3302" t="str">
            <v>徐建红</v>
          </cell>
          <cell r="W3302" t="str">
            <v>2020.10.29</v>
          </cell>
          <cell r="X3302" t="str">
            <v>记--897</v>
          </cell>
          <cell r="Y3302" t="str">
            <v>450吨原药项目</v>
          </cell>
        </row>
        <row r="3302">
          <cell r="AA3302" t="str">
            <v>0326</v>
          </cell>
        </row>
        <row r="3303">
          <cell r="B3303" t="str">
            <v>032600149</v>
          </cell>
          <cell r="C3303" t="str">
            <v>低压配电柜</v>
          </cell>
          <cell r="D3303" t="str">
            <v>DCGCK-A25</v>
          </cell>
          <cell r="E3303">
            <v>14340.31</v>
          </cell>
          <cell r="F3303">
            <v>7170</v>
          </cell>
          <cell r="G3303">
            <v>7170.31</v>
          </cell>
          <cell r="H3303">
            <v>0</v>
          </cell>
          <cell r="I3303" t="str">
            <v>2020.10.29</v>
          </cell>
          <cell r="J3303" t="str">
            <v>96</v>
          </cell>
          <cell r="K3303" t="str">
            <v>精噁唑装置（合成三车间）</v>
          </cell>
          <cell r="L3303" t="str">
            <v>肥东合成分厂</v>
          </cell>
          <cell r="M3303" t="str">
            <v>肥东合成三车间</v>
          </cell>
          <cell r="N3303" t="str">
            <v>安徽德成电气科技有妈公司</v>
          </cell>
          <cell r="O3303" t="str">
            <v>143.40</v>
          </cell>
          <cell r="P3303" t="str">
            <v>1,720.80</v>
          </cell>
          <cell r="Q3303" t="str">
            <v>573.61</v>
          </cell>
          <cell r="R3303" t="str">
            <v>50</v>
          </cell>
          <cell r="S3303" t="str">
            <v>平均年限法(一)</v>
          </cell>
          <cell r="T3303" t="str">
            <v>在用</v>
          </cell>
          <cell r="U3303" t="str">
            <v>在建工程转入</v>
          </cell>
          <cell r="V3303" t="str">
            <v>徐建红</v>
          </cell>
          <cell r="W3303" t="str">
            <v>2020.10.29</v>
          </cell>
          <cell r="X3303" t="str">
            <v>记--897</v>
          </cell>
          <cell r="Y3303" t="str">
            <v>450吨原药项目</v>
          </cell>
        </row>
        <row r="3303">
          <cell r="AA3303" t="str">
            <v>0326</v>
          </cell>
        </row>
        <row r="3304">
          <cell r="B3304" t="str">
            <v>032600150</v>
          </cell>
          <cell r="C3304" t="str">
            <v>低压配电柜</v>
          </cell>
          <cell r="D3304" t="str">
            <v>DCGCK-A26</v>
          </cell>
          <cell r="E3304">
            <v>13466.07</v>
          </cell>
          <cell r="F3304">
            <v>6733</v>
          </cell>
          <cell r="G3304">
            <v>6733.07</v>
          </cell>
          <cell r="H3304">
            <v>0</v>
          </cell>
          <cell r="I3304" t="str">
            <v>2020.10.29</v>
          </cell>
          <cell r="J3304" t="str">
            <v>96</v>
          </cell>
          <cell r="K3304" t="str">
            <v>精噁唑装置（合成三车间）</v>
          </cell>
          <cell r="L3304" t="str">
            <v>肥东合成分厂</v>
          </cell>
          <cell r="M3304" t="str">
            <v>肥东合成三车间</v>
          </cell>
          <cell r="N3304" t="str">
            <v>安徽德成电气科技有妈公司</v>
          </cell>
          <cell r="O3304" t="str">
            <v>134.66</v>
          </cell>
          <cell r="P3304" t="str">
            <v>1,615.92</v>
          </cell>
          <cell r="Q3304" t="str">
            <v>538.64</v>
          </cell>
          <cell r="R3304" t="str">
            <v>50</v>
          </cell>
          <cell r="S3304" t="str">
            <v>平均年限法(一)</v>
          </cell>
          <cell r="T3304" t="str">
            <v>在用</v>
          </cell>
          <cell r="U3304" t="str">
            <v>在建工程转入</v>
          </cell>
          <cell r="V3304" t="str">
            <v>徐建红</v>
          </cell>
          <cell r="W3304" t="str">
            <v>2020.10.29</v>
          </cell>
          <cell r="X3304" t="str">
            <v>记--897</v>
          </cell>
          <cell r="Y3304" t="str">
            <v>450吨原药项目</v>
          </cell>
        </row>
        <row r="3304">
          <cell r="AA3304" t="str">
            <v>0326</v>
          </cell>
        </row>
        <row r="3305">
          <cell r="B3305" t="str">
            <v>032600151</v>
          </cell>
          <cell r="C3305" t="str">
            <v>低压配电柜</v>
          </cell>
          <cell r="D3305" t="str">
            <v>DCGCK-A27</v>
          </cell>
          <cell r="E3305">
            <v>15215.29</v>
          </cell>
          <cell r="F3305">
            <v>7607.5</v>
          </cell>
          <cell r="G3305">
            <v>7607.79</v>
          </cell>
          <cell r="H3305">
            <v>0</v>
          </cell>
          <cell r="I3305" t="str">
            <v>2020.10.29</v>
          </cell>
          <cell r="J3305" t="str">
            <v>96</v>
          </cell>
          <cell r="K3305" t="str">
            <v>精噁唑装置（合成三车间）</v>
          </cell>
          <cell r="L3305" t="str">
            <v>肥东合成分厂</v>
          </cell>
          <cell r="M3305" t="str">
            <v>肥东合成三车间</v>
          </cell>
          <cell r="N3305" t="str">
            <v>安徽德成电气科技有妈公司</v>
          </cell>
          <cell r="O3305" t="str">
            <v>152.15</v>
          </cell>
          <cell r="P3305" t="str">
            <v>1,825.80</v>
          </cell>
          <cell r="Q3305" t="str">
            <v>608.61</v>
          </cell>
          <cell r="R3305" t="str">
            <v>50</v>
          </cell>
          <cell r="S3305" t="str">
            <v>平均年限法(一)</v>
          </cell>
          <cell r="T3305" t="str">
            <v>在用</v>
          </cell>
          <cell r="U3305" t="str">
            <v>在建工程转入</v>
          </cell>
          <cell r="V3305" t="str">
            <v>徐建红</v>
          </cell>
          <cell r="W3305" t="str">
            <v>2020.10.29</v>
          </cell>
          <cell r="X3305" t="str">
            <v>记--897</v>
          </cell>
          <cell r="Y3305" t="str">
            <v>450吨原药项目</v>
          </cell>
        </row>
        <row r="3305">
          <cell r="AA3305" t="str">
            <v>0326</v>
          </cell>
        </row>
        <row r="3306">
          <cell r="B3306" t="str">
            <v>032600152</v>
          </cell>
          <cell r="C3306" t="str">
            <v>母线桥</v>
          </cell>
          <cell r="D3306" t="str">
            <v>TMY（3150）A</v>
          </cell>
          <cell r="E3306">
            <v>28495.82</v>
          </cell>
          <cell r="F3306">
            <v>14248</v>
          </cell>
          <cell r="G3306">
            <v>14247.82</v>
          </cell>
          <cell r="H3306">
            <v>0</v>
          </cell>
          <cell r="I3306" t="str">
            <v>2020.10.29</v>
          </cell>
          <cell r="J3306" t="str">
            <v>96</v>
          </cell>
          <cell r="K3306" t="str">
            <v>精噁唑装置（合成三车间）</v>
          </cell>
          <cell r="L3306" t="str">
            <v>肥东合成分厂</v>
          </cell>
          <cell r="M3306" t="str">
            <v>肥东合成三、四车间</v>
          </cell>
          <cell r="N3306" t="str">
            <v>安徽德成电气科技有妈公司</v>
          </cell>
          <cell r="O3306" t="str">
            <v>284.96</v>
          </cell>
          <cell r="P3306" t="str">
            <v>3,419.52</v>
          </cell>
          <cell r="Q3306" t="str">
            <v>1,139.83</v>
          </cell>
          <cell r="R3306" t="str">
            <v>50</v>
          </cell>
          <cell r="S3306" t="str">
            <v>平均年限法(一)</v>
          </cell>
          <cell r="T3306" t="str">
            <v>在用</v>
          </cell>
          <cell r="U3306" t="str">
            <v>在建工程转入</v>
          </cell>
          <cell r="V3306" t="str">
            <v>徐建红</v>
          </cell>
          <cell r="W3306" t="str">
            <v>2020.10.29</v>
          </cell>
          <cell r="X3306" t="str">
            <v>记--897</v>
          </cell>
          <cell r="Y3306" t="str">
            <v>450吨原药项目</v>
          </cell>
        </row>
        <row r="3306">
          <cell r="AA3306" t="str">
            <v>0326</v>
          </cell>
        </row>
        <row r="3307">
          <cell r="B3307" t="str">
            <v>032600153</v>
          </cell>
          <cell r="C3307" t="str">
            <v>设备安装调试工程</v>
          </cell>
          <cell r="D3307" t="str">
            <v>450吨原药项目（精噁唑）</v>
          </cell>
          <cell r="E3307">
            <v>1779604.23</v>
          </cell>
          <cell r="F3307">
            <v>858243.39</v>
          </cell>
          <cell r="G3307">
            <v>921360.84</v>
          </cell>
          <cell r="H3307">
            <v>0</v>
          </cell>
          <cell r="I3307" t="str">
            <v>2020.10.29</v>
          </cell>
          <cell r="J3307" t="str">
            <v>96</v>
          </cell>
          <cell r="K3307" t="str">
            <v>精噁唑装置（合成三车间）</v>
          </cell>
          <cell r="L3307" t="str">
            <v>肥东合成分厂</v>
          </cell>
          <cell r="M3307" t="str">
            <v>肥东合成三车间</v>
          </cell>
          <cell r="N3307" t="str">
            <v>在建工程：450吨原药项目</v>
          </cell>
          <cell r="O3307" t="str">
            <v>17,796.04</v>
          </cell>
          <cell r="P3307" t="str">
            <v>213,552.48</v>
          </cell>
          <cell r="Q3307" t="str">
            <v>71,184.17</v>
          </cell>
          <cell r="R3307" t="str">
            <v>50</v>
          </cell>
          <cell r="S3307" t="str">
            <v>平均年限法(一)</v>
          </cell>
          <cell r="T3307" t="str">
            <v>在用</v>
          </cell>
          <cell r="U3307" t="str">
            <v>在建工程转入</v>
          </cell>
          <cell r="V3307" t="str">
            <v>徐建红</v>
          </cell>
          <cell r="W3307" t="str">
            <v>2020.10.29</v>
          </cell>
          <cell r="X3307" t="str">
            <v>记--897</v>
          </cell>
          <cell r="Y3307" t="str">
            <v>450吨原药项目</v>
          </cell>
        </row>
        <row r="3307">
          <cell r="AA3307" t="str">
            <v>0326</v>
          </cell>
        </row>
        <row r="3308">
          <cell r="B3308" t="str">
            <v>032500245</v>
          </cell>
          <cell r="C3308" t="str">
            <v>设备安装调试工程</v>
          </cell>
          <cell r="D3308" t="str">
            <v>450吨原药项目（苯磺隆）</v>
          </cell>
          <cell r="E3308">
            <v>1695533.43</v>
          </cell>
          <cell r="F3308">
            <v>825455.7</v>
          </cell>
          <cell r="G3308">
            <v>870077.73</v>
          </cell>
          <cell r="H3308">
            <v>0</v>
          </cell>
          <cell r="I3308" t="str">
            <v>2020.10.29</v>
          </cell>
          <cell r="J3308" t="str">
            <v>96</v>
          </cell>
          <cell r="K3308" t="str">
            <v>苯磺隆装置（合成四车间）</v>
          </cell>
          <cell r="L3308" t="str">
            <v>肥东合成分厂</v>
          </cell>
          <cell r="M3308" t="str">
            <v>肥东合成四车间</v>
          </cell>
          <cell r="N3308" t="str">
            <v>在建工程：450吨原药项目</v>
          </cell>
          <cell r="O3308" t="str">
            <v>16,955.33</v>
          </cell>
          <cell r="P3308" t="str">
            <v>203,463.96</v>
          </cell>
          <cell r="Q3308" t="str">
            <v>67,821.34</v>
          </cell>
          <cell r="R3308" t="str">
            <v>50</v>
          </cell>
          <cell r="S3308" t="str">
            <v>平均年限法(一)</v>
          </cell>
          <cell r="T3308" t="str">
            <v>在用</v>
          </cell>
          <cell r="U3308" t="str">
            <v>在建工程转入</v>
          </cell>
          <cell r="V3308" t="str">
            <v>徐建红</v>
          </cell>
          <cell r="W3308" t="str">
            <v>2020.10.29</v>
          </cell>
          <cell r="X3308" t="str">
            <v>记--897</v>
          </cell>
          <cell r="Y3308" t="str">
            <v>450吨原药项目</v>
          </cell>
        </row>
        <row r="3308">
          <cell r="AA3308" t="str">
            <v>0325</v>
          </cell>
        </row>
        <row r="3309">
          <cell r="B3309" t="str">
            <v>0100067</v>
          </cell>
          <cell r="C3309" t="str">
            <v>消毒液车间</v>
          </cell>
          <cell r="D3309" t="str">
            <v>框架钢屋面（单层）140㎡，另利用微胶囊车间440㎡改造，合计面积580㎡</v>
          </cell>
          <cell r="E3309">
            <v>413259.34</v>
          </cell>
          <cell r="F3309">
            <v>44971.64</v>
          </cell>
          <cell r="G3309">
            <v>368287.7</v>
          </cell>
          <cell r="H3309">
            <v>0</v>
          </cell>
          <cell r="I3309" t="str">
            <v>2020.11.23</v>
          </cell>
          <cell r="J3309" t="str">
            <v>480</v>
          </cell>
          <cell r="K3309" t="str">
            <v>房屋建筑</v>
          </cell>
          <cell r="L3309" t="str">
            <v>肥东制剂分厂</v>
          </cell>
          <cell r="M3309" t="str">
            <v>肥东制剂分厂</v>
          </cell>
          <cell r="N3309" t="str">
            <v>安徽五千年建设工程有限公司</v>
          </cell>
          <cell r="O3309" t="str">
            <v>826.52</v>
          </cell>
          <cell r="P3309" t="str">
            <v>9,918.24</v>
          </cell>
          <cell r="Q3309" t="str">
            <v>16,530.38</v>
          </cell>
          <cell r="R3309" t="str">
            <v>49</v>
          </cell>
          <cell r="S3309" t="str">
            <v>平均年限法(一)</v>
          </cell>
          <cell r="T3309" t="str">
            <v>在用</v>
          </cell>
          <cell r="U3309" t="str">
            <v>在建工程转入</v>
          </cell>
          <cell r="V3309" t="str">
            <v>徐建红</v>
          </cell>
          <cell r="W3309" t="str">
            <v>2020.11.23</v>
          </cell>
          <cell r="X3309" t="str">
            <v>记--922</v>
          </cell>
          <cell r="Y3309" t="str">
            <v>20000吨消毒液技改项目</v>
          </cell>
        </row>
        <row r="3309">
          <cell r="AA3309" t="str">
            <v>01</v>
          </cell>
        </row>
        <row r="3310">
          <cell r="B3310" t="str">
            <v>031022859</v>
          </cell>
          <cell r="C3310" t="str">
            <v>聚丙烯喷淋塔</v>
          </cell>
          <cell r="D3310" t="str">
            <v>￠600*4000*10MM</v>
          </cell>
          <cell r="E3310">
            <v>11504.42</v>
          </cell>
          <cell r="F3310">
            <v>4716.64</v>
          </cell>
          <cell r="G3310">
            <v>180</v>
          </cell>
          <cell r="H3310">
            <v>6607.78</v>
          </cell>
          <cell r="I3310" t="str">
            <v>2020.11.23</v>
          </cell>
          <cell r="J3310" t="str">
            <v>96</v>
          </cell>
          <cell r="K3310" t="str">
            <v>剂型设备</v>
          </cell>
          <cell r="L3310" t="str">
            <v>肥东制剂分厂</v>
          </cell>
          <cell r="M3310" t="str">
            <v>肥东制剂84消毒液生产线</v>
          </cell>
          <cell r="N3310" t="str">
            <v>合肥广庆防腐设备有限公司</v>
          </cell>
          <cell r="O3310" t="str">
            <v>0.00</v>
          </cell>
          <cell r="P3310" t="str">
            <v>1,265.44</v>
          </cell>
          <cell r="Q3310" t="str">
            <v>460.18</v>
          </cell>
          <cell r="R3310" t="str">
            <v>49</v>
          </cell>
          <cell r="S3310" t="str">
            <v>平均年限法(一)</v>
          </cell>
          <cell r="T3310" t="str">
            <v>在用</v>
          </cell>
          <cell r="U3310" t="str">
            <v>在建工程转入</v>
          </cell>
          <cell r="V3310" t="str">
            <v>徐建红</v>
          </cell>
          <cell r="W3310" t="str">
            <v>2020.11.23</v>
          </cell>
          <cell r="X3310" t="str">
            <v>记--922</v>
          </cell>
          <cell r="Y3310" t="str">
            <v>20000吨消毒液技改项目</v>
          </cell>
        </row>
        <row r="3310">
          <cell r="AA3310" t="str">
            <v>0310</v>
          </cell>
        </row>
        <row r="3311">
          <cell r="B3311" t="str">
            <v>031022860</v>
          </cell>
          <cell r="C3311" t="str">
            <v>风机</v>
          </cell>
          <cell r="D3311" t="str">
            <v>JF-68NO4A，右旋90度， 配Y2-5.5KW电机</v>
          </cell>
          <cell r="E3311">
            <v>2566.37</v>
          </cell>
          <cell r="F3311">
            <v>1257.34</v>
          </cell>
          <cell r="G3311">
            <v>1309.03</v>
          </cell>
          <cell r="H3311">
            <v>0</v>
          </cell>
          <cell r="I3311" t="str">
            <v>2020.11.23</v>
          </cell>
          <cell r="J3311" t="str">
            <v>96</v>
          </cell>
          <cell r="K3311" t="str">
            <v>剂型设备</v>
          </cell>
          <cell r="L3311" t="str">
            <v>肥东制剂分厂</v>
          </cell>
          <cell r="M3311" t="str">
            <v>肥东制剂84消毒液生产线</v>
          </cell>
          <cell r="N3311" t="str">
            <v>合肥佳丰风机有限公司</v>
          </cell>
          <cell r="O3311" t="str">
            <v>25.66</v>
          </cell>
          <cell r="P3311" t="str">
            <v>307.92</v>
          </cell>
          <cell r="Q3311" t="str">
            <v>102.65</v>
          </cell>
          <cell r="R3311" t="str">
            <v>49</v>
          </cell>
          <cell r="S3311" t="str">
            <v>平均年限法(一)</v>
          </cell>
          <cell r="T3311" t="str">
            <v>在用</v>
          </cell>
          <cell r="U3311" t="str">
            <v>在建工程转入</v>
          </cell>
          <cell r="V3311" t="str">
            <v>徐建红</v>
          </cell>
          <cell r="W3311" t="str">
            <v>2020.11.23</v>
          </cell>
          <cell r="X3311" t="str">
            <v>记--922</v>
          </cell>
          <cell r="Y3311" t="str">
            <v>20000吨消毒液技改项目</v>
          </cell>
        </row>
        <row r="3311">
          <cell r="AA3311" t="str">
            <v>0310</v>
          </cell>
        </row>
        <row r="3312">
          <cell r="B3312" t="str">
            <v>031022861</v>
          </cell>
          <cell r="C3312" t="str">
            <v>聚丙烯立式搅拌罐（8M3）</v>
          </cell>
          <cell r="D3312" t="str">
            <v>￠2000*2600</v>
          </cell>
          <cell r="E3312">
            <v>22743.36</v>
          </cell>
          <cell r="F3312">
            <v>11144.07</v>
          </cell>
          <cell r="G3312">
            <v>11599.29</v>
          </cell>
          <cell r="H3312">
            <v>0</v>
          </cell>
          <cell r="I3312" t="str">
            <v>2020.11.23</v>
          </cell>
          <cell r="J3312" t="str">
            <v>96</v>
          </cell>
          <cell r="K3312" t="str">
            <v>剂型设备</v>
          </cell>
          <cell r="L3312" t="str">
            <v>肥东制剂分厂</v>
          </cell>
          <cell r="M3312" t="str">
            <v>肥东制剂84消毒液生产线</v>
          </cell>
          <cell r="N3312" t="str">
            <v>太仓市环宇化工防腐设备有限公司</v>
          </cell>
          <cell r="O3312" t="str">
            <v>227.43</v>
          </cell>
          <cell r="P3312" t="str">
            <v>2,729.16</v>
          </cell>
          <cell r="Q3312" t="str">
            <v>909.73</v>
          </cell>
          <cell r="R3312" t="str">
            <v>49</v>
          </cell>
          <cell r="S3312" t="str">
            <v>平均年限法(一)</v>
          </cell>
          <cell r="T3312" t="str">
            <v>在用</v>
          </cell>
          <cell r="U3312" t="str">
            <v>在建工程转入</v>
          </cell>
          <cell r="V3312" t="str">
            <v>徐建红</v>
          </cell>
          <cell r="W3312" t="str">
            <v>2020.11.23</v>
          </cell>
          <cell r="X3312" t="str">
            <v>记--922</v>
          </cell>
          <cell r="Y3312" t="str">
            <v>20000吨消毒液技改项目</v>
          </cell>
        </row>
        <row r="3312">
          <cell r="AA3312" t="str">
            <v>0310</v>
          </cell>
        </row>
        <row r="3313">
          <cell r="B3313" t="str">
            <v>031022862</v>
          </cell>
          <cell r="C3313" t="str">
            <v>聚丙烯立式计量罐（5M3）</v>
          </cell>
          <cell r="D3313" t="str">
            <v>￠1600*2200</v>
          </cell>
          <cell r="E3313">
            <v>7610.62</v>
          </cell>
          <cell r="F3313">
            <v>3729.39</v>
          </cell>
          <cell r="G3313">
            <v>3881.23</v>
          </cell>
          <cell r="H3313">
            <v>0</v>
          </cell>
          <cell r="I3313" t="str">
            <v>2020.11.23</v>
          </cell>
          <cell r="J3313" t="str">
            <v>96</v>
          </cell>
          <cell r="K3313" t="str">
            <v>剂型设备</v>
          </cell>
          <cell r="L3313" t="str">
            <v>肥东制剂分厂</v>
          </cell>
          <cell r="M3313" t="str">
            <v>肥东制剂84消毒液生产线</v>
          </cell>
          <cell r="N3313" t="str">
            <v>太仓市环宇化工防腐设备有限公司</v>
          </cell>
          <cell r="O3313" t="str">
            <v>76.11</v>
          </cell>
          <cell r="P3313" t="str">
            <v>913.32</v>
          </cell>
          <cell r="Q3313" t="str">
            <v>304.42</v>
          </cell>
          <cell r="R3313" t="str">
            <v>49</v>
          </cell>
          <cell r="S3313" t="str">
            <v>平均年限法(一)</v>
          </cell>
          <cell r="T3313" t="str">
            <v>在用</v>
          </cell>
          <cell r="U3313" t="str">
            <v>在建工程转入</v>
          </cell>
          <cell r="V3313" t="str">
            <v>徐建红</v>
          </cell>
          <cell r="W3313" t="str">
            <v>2020.11.23</v>
          </cell>
          <cell r="X3313" t="str">
            <v>记--922</v>
          </cell>
          <cell r="Y3313" t="str">
            <v>20000吨消毒液技改项目</v>
          </cell>
        </row>
        <row r="3313">
          <cell r="AA3313" t="str">
            <v>0310</v>
          </cell>
        </row>
        <row r="3314">
          <cell r="B3314" t="str">
            <v>031022863</v>
          </cell>
          <cell r="C3314" t="str">
            <v>聚丙烯立式计量罐（10M3）</v>
          </cell>
          <cell r="D3314" t="str">
            <v>￠2300*2600</v>
          </cell>
          <cell r="E3314">
            <v>12654.87</v>
          </cell>
          <cell r="F3314">
            <v>6200.95</v>
          </cell>
          <cell r="G3314">
            <v>6453.92</v>
          </cell>
          <cell r="H3314">
            <v>0</v>
          </cell>
          <cell r="I3314" t="str">
            <v>2020.11.23</v>
          </cell>
          <cell r="J3314" t="str">
            <v>96</v>
          </cell>
          <cell r="K3314" t="str">
            <v>剂型设备</v>
          </cell>
          <cell r="L3314" t="str">
            <v>肥东制剂分厂</v>
          </cell>
          <cell r="M3314" t="str">
            <v>肥东制剂84消毒液生产线</v>
          </cell>
          <cell r="N3314" t="str">
            <v>太仓市环宇化工防腐设备有限公司</v>
          </cell>
          <cell r="O3314" t="str">
            <v>126.55</v>
          </cell>
          <cell r="P3314" t="str">
            <v>1,518.60</v>
          </cell>
          <cell r="Q3314" t="str">
            <v>506.19</v>
          </cell>
          <cell r="R3314" t="str">
            <v>49</v>
          </cell>
          <cell r="S3314" t="str">
            <v>平均年限法(一)</v>
          </cell>
          <cell r="T3314" t="str">
            <v>在用</v>
          </cell>
          <cell r="U3314" t="str">
            <v>在建工程转入</v>
          </cell>
          <cell r="V3314" t="str">
            <v>徐建红</v>
          </cell>
          <cell r="W3314" t="str">
            <v>2020.11.23</v>
          </cell>
          <cell r="X3314" t="str">
            <v>记--922</v>
          </cell>
          <cell r="Y3314" t="str">
            <v>20000吨消毒液技改项目</v>
          </cell>
        </row>
        <row r="3314">
          <cell r="AA3314" t="str">
            <v>0310</v>
          </cell>
        </row>
        <row r="3315">
          <cell r="B3315" t="str">
            <v>031022864</v>
          </cell>
          <cell r="C3315" t="str">
            <v>聚丙烯卧式高位槽（10M3）</v>
          </cell>
          <cell r="D3315" t="str">
            <v>￠2300*2600</v>
          </cell>
          <cell r="E3315">
            <v>15663.72</v>
          </cell>
          <cell r="F3315">
            <v>7675.36</v>
          </cell>
          <cell r="G3315">
            <v>7988.36</v>
          </cell>
          <cell r="H3315">
            <v>0</v>
          </cell>
          <cell r="I3315" t="str">
            <v>2020.11.23</v>
          </cell>
          <cell r="J3315" t="str">
            <v>96</v>
          </cell>
          <cell r="K3315" t="str">
            <v>剂型设备</v>
          </cell>
          <cell r="L3315" t="str">
            <v>肥东制剂分厂</v>
          </cell>
          <cell r="M3315" t="str">
            <v>肥东制剂84消毒液生产线</v>
          </cell>
          <cell r="N3315" t="str">
            <v>太仓市环宇化工防腐设备有限公司</v>
          </cell>
          <cell r="O3315" t="str">
            <v>156.64</v>
          </cell>
          <cell r="P3315" t="str">
            <v>1,879.68</v>
          </cell>
          <cell r="Q3315" t="str">
            <v>626.55</v>
          </cell>
          <cell r="R3315" t="str">
            <v>49</v>
          </cell>
          <cell r="S3315" t="str">
            <v>平均年限法(一)</v>
          </cell>
          <cell r="T3315" t="str">
            <v>在用</v>
          </cell>
          <cell r="U3315" t="str">
            <v>在建工程转入</v>
          </cell>
          <cell r="V3315" t="str">
            <v>徐建红</v>
          </cell>
          <cell r="W3315" t="str">
            <v>2020.11.23</v>
          </cell>
          <cell r="X3315" t="str">
            <v>记--922</v>
          </cell>
          <cell r="Y3315" t="str">
            <v>20000吨消毒液技改项目</v>
          </cell>
        </row>
        <row r="3315">
          <cell r="AA3315" t="str">
            <v>0310</v>
          </cell>
        </row>
        <row r="3316">
          <cell r="B3316" t="str">
            <v>031022865</v>
          </cell>
          <cell r="C3316" t="str">
            <v>聚丙烯卧式高位槽（10M3）</v>
          </cell>
          <cell r="D3316" t="str">
            <v>￠2300*2600</v>
          </cell>
          <cell r="E3316">
            <v>15663.71</v>
          </cell>
          <cell r="F3316">
            <v>7675.36</v>
          </cell>
          <cell r="G3316">
            <v>7988.35</v>
          </cell>
          <cell r="H3316">
            <v>0</v>
          </cell>
          <cell r="I3316" t="str">
            <v>2020.11.23</v>
          </cell>
          <cell r="J3316" t="str">
            <v>96</v>
          </cell>
          <cell r="K3316" t="str">
            <v>剂型设备</v>
          </cell>
          <cell r="L3316" t="str">
            <v>肥东制剂分厂</v>
          </cell>
          <cell r="M3316" t="str">
            <v>肥东制剂84消毒液生产线</v>
          </cell>
          <cell r="N3316" t="str">
            <v>太仓市环宇化工防腐设备有限公司</v>
          </cell>
          <cell r="O3316" t="str">
            <v>156.64</v>
          </cell>
          <cell r="P3316" t="str">
            <v>1,879.68</v>
          </cell>
          <cell r="Q3316" t="str">
            <v>626.55</v>
          </cell>
          <cell r="R3316" t="str">
            <v>49</v>
          </cell>
          <cell r="S3316" t="str">
            <v>平均年限法(一)</v>
          </cell>
          <cell r="T3316" t="str">
            <v>在用</v>
          </cell>
          <cell r="U3316" t="str">
            <v>在建工程转入</v>
          </cell>
          <cell r="V3316" t="str">
            <v>徐建红</v>
          </cell>
          <cell r="W3316" t="str">
            <v>2020.11.23</v>
          </cell>
          <cell r="X3316" t="str">
            <v>记--922</v>
          </cell>
          <cell r="Y3316" t="str">
            <v>20000吨消毒液技改项目</v>
          </cell>
        </row>
        <row r="3316">
          <cell r="AA3316" t="str">
            <v>0310</v>
          </cell>
        </row>
        <row r="3317">
          <cell r="B3317" t="str">
            <v>031022866</v>
          </cell>
          <cell r="C3317" t="str">
            <v>气动隔膜泵</v>
          </cell>
          <cell r="D3317" t="str">
            <v>QBY-65FF</v>
          </cell>
          <cell r="E3317">
            <v>8407.08</v>
          </cell>
          <cell r="F3317">
            <v>4119.43</v>
          </cell>
          <cell r="G3317">
            <v>4287.65</v>
          </cell>
          <cell r="H3317">
            <v>0</v>
          </cell>
          <cell r="I3317" t="str">
            <v>2020.11.23</v>
          </cell>
          <cell r="J3317" t="str">
            <v>96</v>
          </cell>
          <cell r="K3317" t="str">
            <v>剂型设备</v>
          </cell>
          <cell r="L3317" t="str">
            <v>肥东制剂分厂</v>
          </cell>
          <cell r="M3317" t="str">
            <v>肥东制剂84消毒液生产线</v>
          </cell>
          <cell r="N3317" t="str">
            <v>上海华工水泵厂</v>
          </cell>
          <cell r="O3317" t="str">
            <v>84.07</v>
          </cell>
          <cell r="P3317" t="str">
            <v>1,008.84</v>
          </cell>
          <cell r="Q3317" t="str">
            <v>336.28</v>
          </cell>
          <cell r="R3317" t="str">
            <v>49</v>
          </cell>
          <cell r="S3317" t="str">
            <v>平均年限法(一)</v>
          </cell>
          <cell r="T3317" t="str">
            <v>在用</v>
          </cell>
          <cell r="U3317" t="str">
            <v>在建工程转入</v>
          </cell>
          <cell r="V3317" t="str">
            <v>徐建红</v>
          </cell>
          <cell r="W3317" t="str">
            <v>2020.11.23</v>
          </cell>
          <cell r="X3317" t="str">
            <v>记--922</v>
          </cell>
          <cell r="Y3317" t="str">
            <v>20000吨消毒液技改项目</v>
          </cell>
        </row>
        <row r="3317">
          <cell r="AA3317" t="str">
            <v>0310</v>
          </cell>
        </row>
        <row r="3318">
          <cell r="B3318" t="str">
            <v>031022867</v>
          </cell>
          <cell r="C3318" t="str">
            <v>氟塑料自吸泵</v>
          </cell>
          <cell r="D3318" t="str">
            <v>65ZBF-32L</v>
          </cell>
          <cell r="E3318">
            <v>6637.17</v>
          </cell>
          <cell r="F3318">
            <v>3252.13</v>
          </cell>
          <cell r="G3318">
            <v>3385.04</v>
          </cell>
          <cell r="H3318">
            <v>0</v>
          </cell>
          <cell r="I3318" t="str">
            <v>2020.11.23</v>
          </cell>
          <cell r="J3318" t="str">
            <v>96</v>
          </cell>
          <cell r="K3318" t="str">
            <v>剂型设备</v>
          </cell>
          <cell r="L3318" t="str">
            <v>肥东制剂分厂</v>
          </cell>
          <cell r="M3318" t="str">
            <v>肥东制剂84消毒液生产线</v>
          </cell>
          <cell r="N3318" t="str">
            <v>安徽通能泵阀销售有限公司</v>
          </cell>
          <cell r="O3318" t="str">
            <v>66.37</v>
          </cell>
          <cell r="P3318" t="str">
            <v>796.44</v>
          </cell>
          <cell r="Q3318" t="str">
            <v>265.49</v>
          </cell>
          <cell r="R3318" t="str">
            <v>49</v>
          </cell>
          <cell r="S3318" t="str">
            <v>平均年限法(一)</v>
          </cell>
          <cell r="T3318" t="str">
            <v>在用</v>
          </cell>
          <cell r="U3318" t="str">
            <v>在建工程转入</v>
          </cell>
          <cell r="V3318" t="str">
            <v>徐建红</v>
          </cell>
          <cell r="W3318" t="str">
            <v>2020.11.23</v>
          </cell>
          <cell r="X3318" t="str">
            <v>记--922</v>
          </cell>
          <cell r="Y3318" t="str">
            <v>20000吨消毒液技改项目</v>
          </cell>
        </row>
        <row r="3318">
          <cell r="AA3318" t="str">
            <v>0310</v>
          </cell>
        </row>
        <row r="3319">
          <cell r="B3319" t="str">
            <v>031022868</v>
          </cell>
          <cell r="C3319" t="str">
            <v>氟塑料离心泵</v>
          </cell>
          <cell r="D3319" t="str">
            <v>65FSB-32F</v>
          </cell>
          <cell r="E3319">
            <v>4469.03</v>
          </cell>
          <cell r="F3319">
            <v>2189.81</v>
          </cell>
          <cell r="G3319">
            <v>2279.22</v>
          </cell>
          <cell r="H3319">
            <v>0</v>
          </cell>
          <cell r="I3319" t="str">
            <v>2020.11.23</v>
          </cell>
          <cell r="J3319" t="str">
            <v>96</v>
          </cell>
          <cell r="K3319" t="str">
            <v>剂型设备</v>
          </cell>
          <cell r="L3319" t="str">
            <v>肥东制剂分厂</v>
          </cell>
          <cell r="M3319" t="str">
            <v>肥东制剂84消毒液生产线</v>
          </cell>
          <cell r="N3319" t="str">
            <v>安徽通能泵阀销售有限公司</v>
          </cell>
          <cell r="O3319" t="str">
            <v>44.69</v>
          </cell>
          <cell r="P3319" t="str">
            <v>536.28</v>
          </cell>
          <cell r="Q3319" t="str">
            <v>178.76</v>
          </cell>
          <cell r="R3319" t="str">
            <v>49</v>
          </cell>
          <cell r="S3319" t="str">
            <v>平均年限法(一)</v>
          </cell>
          <cell r="T3319" t="str">
            <v>在用</v>
          </cell>
          <cell r="U3319" t="str">
            <v>在建工程转入</v>
          </cell>
          <cell r="V3319" t="str">
            <v>徐建红</v>
          </cell>
          <cell r="W3319" t="str">
            <v>2020.11.23</v>
          </cell>
          <cell r="X3319" t="str">
            <v>记--922</v>
          </cell>
          <cell r="Y3319" t="str">
            <v>20000吨消毒液技改项目</v>
          </cell>
        </row>
        <row r="3319">
          <cell r="AA3319" t="str">
            <v>0310</v>
          </cell>
        </row>
        <row r="3320">
          <cell r="B3320" t="str">
            <v>031022869</v>
          </cell>
          <cell r="C3320" t="str">
            <v>全自动理瓶机</v>
          </cell>
          <cell r="D3320" t="str">
            <v>金旺，LP-200B</v>
          </cell>
          <cell r="E3320">
            <v>86725.66</v>
          </cell>
          <cell r="F3320">
            <v>42495.74</v>
          </cell>
          <cell r="G3320">
            <v>44229.92</v>
          </cell>
          <cell r="H3320">
            <v>0</v>
          </cell>
          <cell r="I3320" t="str">
            <v>2020.11.23</v>
          </cell>
          <cell r="J3320" t="str">
            <v>96</v>
          </cell>
          <cell r="K3320" t="str">
            <v>剂型设备</v>
          </cell>
          <cell r="L3320" t="str">
            <v>肥东制剂分厂</v>
          </cell>
          <cell r="M3320" t="str">
            <v>肥东制剂84消毒液生产线</v>
          </cell>
          <cell r="N3320" t="str">
            <v>江苏金旺智能科技有限公司</v>
          </cell>
          <cell r="O3320" t="str">
            <v>867.26</v>
          </cell>
          <cell r="P3320" t="str">
            <v>10,407.12</v>
          </cell>
          <cell r="Q3320" t="str">
            <v>3,469.03</v>
          </cell>
          <cell r="R3320" t="str">
            <v>49</v>
          </cell>
          <cell r="S3320" t="str">
            <v>平均年限法(一)</v>
          </cell>
          <cell r="T3320" t="str">
            <v>在用</v>
          </cell>
          <cell r="U3320" t="str">
            <v>在建工程转入</v>
          </cell>
          <cell r="V3320" t="str">
            <v>徐建红</v>
          </cell>
          <cell r="W3320" t="str">
            <v>2020.11.23</v>
          </cell>
          <cell r="X3320" t="str">
            <v>记--922</v>
          </cell>
          <cell r="Y3320" t="str">
            <v>20000吨消毒液技改项目</v>
          </cell>
        </row>
        <row r="3320">
          <cell r="AA3320" t="str">
            <v>0310</v>
          </cell>
        </row>
        <row r="3321">
          <cell r="B3321" t="str">
            <v>031022870</v>
          </cell>
          <cell r="C3321" t="str">
            <v>倒瓶剔除</v>
          </cell>
          <cell r="D3321" t="str">
            <v>金旺，配套理瓶机</v>
          </cell>
          <cell r="E3321">
            <v>5309.73</v>
          </cell>
          <cell r="F3321">
            <v>2601.9</v>
          </cell>
          <cell r="G3321">
            <v>2707.83</v>
          </cell>
          <cell r="H3321">
            <v>0</v>
          </cell>
          <cell r="I3321" t="str">
            <v>2020.11.23</v>
          </cell>
          <cell r="J3321" t="str">
            <v>96</v>
          </cell>
          <cell r="K3321" t="str">
            <v>剂型设备</v>
          </cell>
          <cell r="L3321" t="str">
            <v>肥东制剂分厂</v>
          </cell>
          <cell r="M3321" t="str">
            <v>肥东制剂84消毒液生产线</v>
          </cell>
          <cell r="N3321" t="str">
            <v>江苏金旺智能科技有限公司</v>
          </cell>
          <cell r="O3321" t="str">
            <v>53.10</v>
          </cell>
          <cell r="P3321" t="str">
            <v>637.20</v>
          </cell>
          <cell r="Q3321" t="str">
            <v>212.39</v>
          </cell>
          <cell r="R3321" t="str">
            <v>49</v>
          </cell>
          <cell r="S3321" t="str">
            <v>平均年限法(一)</v>
          </cell>
          <cell r="T3321" t="str">
            <v>在用</v>
          </cell>
          <cell r="U3321" t="str">
            <v>在建工程转入</v>
          </cell>
          <cell r="V3321" t="str">
            <v>徐建红</v>
          </cell>
          <cell r="W3321" t="str">
            <v>2020.11.23</v>
          </cell>
          <cell r="X3321" t="str">
            <v>记--922</v>
          </cell>
          <cell r="Y3321" t="str">
            <v>20000吨消毒液技改项目</v>
          </cell>
        </row>
        <row r="3321">
          <cell r="AA3321" t="str">
            <v>0310</v>
          </cell>
        </row>
        <row r="3322">
          <cell r="B3322" t="str">
            <v>031022871</v>
          </cell>
          <cell r="C3322" t="str">
            <v>微电脑直列式防腐灌装机</v>
          </cell>
          <cell r="D3322" t="str">
            <v>金旺，CDP-20E</v>
          </cell>
          <cell r="E3322">
            <v>137168.14</v>
          </cell>
          <cell r="F3322">
            <v>67212.32</v>
          </cell>
          <cell r="G3322">
            <v>69955.82</v>
          </cell>
          <cell r="H3322">
            <v>0</v>
          </cell>
          <cell r="I3322" t="str">
            <v>2020.11.23</v>
          </cell>
          <cell r="J3322" t="str">
            <v>96</v>
          </cell>
          <cell r="K3322" t="str">
            <v>剂型设备</v>
          </cell>
          <cell r="L3322" t="str">
            <v>肥东制剂分厂</v>
          </cell>
          <cell r="M3322" t="str">
            <v>肥东制剂84消毒液生产线</v>
          </cell>
          <cell r="N3322" t="str">
            <v>江苏金旺智能科技有限公司</v>
          </cell>
          <cell r="O3322" t="str">
            <v>1,371.68</v>
          </cell>
          <cell r="P3322" t="str">
            <v>16,460.16</v>
          </cell>
          <cell r="Q3322" t="str">
            <v>5,486.73</v>
          </cell>
          <cell r="R3322" t="str">
            <v>49</v>
          </cell>
          <cell r="S3322" t="str">
            <v>平均年限法(一)</v>
          </cell>
          <cell r="T3322" t="str">
            <v>在用</v>
          </cell>
          <cell r="U3322" t="str">
            <v>在建工程转入</v>
          </cell>
          <cell r="V3322" t="str">
            <v>徐建红</v>
          </cell>
          <cell r="W3322" t="str">
            <v>2020.11.23</v>
          </cell>
          <cell r="X3322" t="str">
            <v>记--922</v>
          </cell>
          <cell r="Y3322" t="str">
            <v>20000吨消毒液技改项目</v>
          </cell>
        </row>
        <row r="3322">
          <cell r="AA3322" t="str">
            <v>0310</v>
          </cell>
        </row>
        <row r="3323">
          <cell r="B3323" t="str">
            <v>031022872</v>
          </cell>
          <cell r="C3323" t="str">
            <v>称重反馈功能机</v>
          </cell>
          <cell r="D3323" t="str">
            <v>金旺，配套灌装机</v>
          </cell>
          <cell r="E3323">
            <v>4424.78</v>
          </cell>
          <cell r="F3323">
            <v>2168.25</v>
          </cell>
          <cell r="G3323">
            <v>2256.53</v>
          </cell>
          <cell r="H3323">
            <v>0</v>
          </cell>
          <cell r="I3323" t="str">
            <v>2020.11.23</v>
          </cell>
          <cell r="J3323" t="str">
            <v>96</v>
          </cell>
          <cell r="K3323" t="str">
            <v>剂型设备</v>
          </cell>
          <cell r="L3323" t="str">
            <v>肥东制剂分厂</v>
          </cell>
          <cell r="M3323" t="str">
            <v>肥东制剂84消毒液生产线</v>
          </cell>
          <cell r="N3323" t="str">
            <v>江苏金旺智能科技有限公司</v>
          </cell>
          <cell r="O3323" t="str">
            <v>44.25</v>
          </cell>
          <cell r="P3323" t="str">
            <v>531.00</v>
          </cell>
          <cell r="Q3323" t="str">
            <v>176.99</v>
          </cell>
          <cell r="R3323" t="str">
            <v>49</v>
          </cell>
          <cell r="S3323" t="str">
            <v>平均年限法(一)</v>
          </cell>
          <cell r="T3323" t="str">
            <v>在用</v>
          </cell>
          <cell r="U3323" t="str">
            <v>在建工程转入</v>
          </cell>
          <cell r="V3323" t="str">
            <v>徐建红</v>
          </cell>
          <cell r="W3323" t="str">
            <v>2020.11.23</v>
          </cell>
          <cell r="X3323" t="str">
            <v>记--922</v>
          </cell>
          <cell r="Y3323" t="str">
            <v>20000吨消毒液技改项目</v>
          </cell>
        </row>
        <row r="3323">
          <cell r="AA3323" t="str">
            <v>0310</v>
          </cell>
        </row>
        <row r="3324">
          <cell r="B3324" t="str">
            <v>031022873</v>
          </cell>
          <cell r="C3324" t="str">
            <v>全自动回旋式旋盖机</v>
          </cell>
          <cell r="D3324" t="str">
            <v>金旺，FX-6AS</v>
          </cell>
          <cell r="E3324">
            <v>139823.01</v>
          </cell>
          <cell r="F3324">
            <v>68513.27</v>
          </cell>
          <cell r="G3324">
            <v>71309.74</v>
          </cell>
          <cell r="H3324">
            <v>0</v>
          </cell>
          <cell r="I3324" t="str">
            <v>2020.11.23</v>
          </cell>
          <cell r="J3324" t="str">
            <v>96</v>
          </cell>
          <cell r="K3324" t="str">
            <v>剂型设备</v>
          </cell>
          <cell r="L3324" t="str">
            <v>肥东制剂分厂</v>
          </cell>
          <cell r="M3324" t="str">
            <v>肥东制剂84消毒液生产线</v>
          </cell>
          <cell r="N3324" t="str">
            <v>江苏金旺智能科技有限公司</v>
          </cell>
          <cell r="O3324" t="str">
            <v>1,398.23</v>
          </cell>
          <cell r="P3324" t="str">
            <v>16,778.76</v>
          </cell>
          <cell r="Q3324" t="str">
            <v>5,592.92</v>
          </cell>
          <cell r="R3324" t="str">
            <v>49</v>
          </cell>
          <cell r="S3324" t="str">
            <v>平均年限法(一)</v>
          </cell>
          <cell r="T3324" t="str">
            <v>在用</v>
          </cell>
          <cell r="U3324" t="str">
            <v>在建工程转入</v>
          </cell>
          <cell r="V3324" t="str">
            <v>徐建红</v>
          </cell>
          <cell r="W3324" t="str">
            <v>2020.11.23</v>
          </cell>
          <cell r="X3324" t="str">
            <v>记--922</v>
          </cell>
          <cell r="Y3324" t="str">
            <v>20000吨消毒液技改项目</v>
          </cell>
        </row>
        <row r="3324">
          <cell r="AA3324" t="str">
            <v>0310</v>
          </cell>
        </row>
        <row r="3325">
          <cell r="B3325" t="str">
            <v>031022874</v>
          </cell>
          <cell r="C3325" t="str">
            <v>全自动上盖机</v>
          </cell>
          <cell r="D3325" t="str">
            <v>金旺，SGJ-2B</v>
          </cell>
          <cell r="E3325">
            <v>11504.42</v>
          </cell>
          <cell r="F3325">
            <v>5636.96</v>
          </cell>
          <cell r="G3325">
            <v>5867.46</v>
          </cell>
          <cell r="H3325">
            <v>0</v>
          </cell>
          <cell r="I3325" t="str">
            <v>2020.11.23</v>
          </cell>
          <cell r="J3325" t="str">
            <v>96</v>
          </cell>
          <cell r="K3325" t="str">
            <v>剂型设备</v>
          </cell>
          <cell r="L3325" t="str">
            <v>肥东制剂分厂</v>
          </cell>
          <cell r="M3325" t="str">
            <v>肥东制剂84消毒液生产线</v>
          </cell>
          <cell r="N3325" t="str">
            <v>江苏金旺智能科技有限公司</v>
          </cell>
          <cell r="O3325" t="str">
            <v>115.04</v>
          </cell>
          <cell r="P3325" t="str">
            <v>1,380.48</v>
          </cell>
          <cell r="Q3325" t="str">
            <v>460.18</v>
          </cell>
          <cell r="R3325" t="str">
            <v>49</v>
          </cell>
          <cell r="S3325" t="str">
            <v>平均年限法(一)</v>
          </cell>
          <cell r="T3325" t="str">
            <v>在用</v>
          </cell>
          <cell r="U3325" t="str">
            <v>在建工程转入</v>
          </cell>
          <cell r="V3325" t="str">
            <v>徐建红</v>
          </cell>
          <cell r="W3325" t="str">
            <v>2020.11.23</v>
          </cell>
          <cell r="X3325" t="str">
            <v>记--922</v>
          </cell>
          <cell r="Y3325" t="str">
            <v>20000吨消毒液技改项目</v>
          </cell>
        </row>
        <row r="3325">
          <cell r="AA3325" t="str">
            <v>0310</v>
          </cell>
        </row>
        <row r="3326">
          <cell r="B3326" t="str">
            <v>031022875</v>
          </cell>
          <cell r="C3326" t="str">
            <v>喷码机</v>
          </cell>
          <cell r="D3326" t="str">
            <v>金旺，1510</v>
          </cell>
          <cell r="E3326">
            <v>26548.67</v>
          </cell>
          <cell r="F3326">
            <v>13009.01</v>
          </cell>
          <cell r="G3326">
            <v>13539.66</v>
          </cell>
          <cell r="H3326">
            <v>0</v>
          </cell>
          <cell r="I3326" t="str">
            <v>2020.11.23</v>
          </cell>
          <cell r="J3326" t="str">
            <v>96</v>
          </cell>
          <cell r="K3326" t="str">
            <v>剂型设备</v>
          </cell>
          <cell r="L3326" t="str">
            <v>肥东制剂分厂</v>
          </cell>
          <cell r="M3326" t="str">
            <v>肥东制剂84消毒液生产线</v>
          </cell>
          <cell r="N3326" t="str">
            <v>江苏金旺智能科技有限公司</v>
          </cell>
          <cell r="O3326" t="str">
            <v>265.49</v>
          </cell>
          <cell r="P3326" t="str">
            <v>3,185.88</v>
          </cell>
          <cell r="Q3326" t="str">
            <v>1,061.95</v>
          </cell>
          <cell r="R3326" t="str">
            <v>49</v>
          </cell>
          <cell r="S3326" t="str">
            <v>平均年限法(一)</v>
          </cell>
          <cell r="T3326" t="str">
            <v>在用</v>
          </cell>
          <cell r="U3326" t="str">
            <v>在建工程转入</v>
          </cell>
          <cell r="V3326" t="str">
            <v>徐建红</v>
          </cell>
          <cell r="W3326" t="str">
            <v>2020.11.23</v>
          </cell>
          <cell r="X3326" t="str">
            <v>记--922</v>
          </cell>
          <cell r="Y3326" t="str">
            <v>20000吨消毒液技改项目</v>
          </cell>
        </row>
        <row r="3326">
          <cell r="AA3326" t="str">
            <v>0310</v>
          </cell>
        </row>
        <row r="3327">
          <cell r="B3327" t="str">
            <v>031022876</v>
          </cell>
          <cell r="C3327" t="str">
            <v>热熔胶贴标机</v>
          </cell>
          <cell r="D3327" t="str">
            <v>金旺，HLML4</v>
          </cell>
          <cell r="E3327">
            <v>254867.26</v>
          </cell>
          <cell r="F3327">
            <v>124884.83</v>
          </cell>
          <cell r="G3327">
            <v>129982.43</v>
          </cell>
          <cell r="H3327">
            <v>0</v>
          </cell>
          <cell r="I3327" t="str">
            <v>2020.11.23</v>
          </cell>
          <cell r="J3327" t="str">
            <v>96</v>
          </cell>
          <cell r="K3327" t="str">
            <v>剂型设备</v>
          </cell>
          <cell r="L3327" t="str">
            <v>肥东制剂分厂</v>
          </cell>
          <cell r="M3327" t="str">
            <v>肥东制剂84消毒液生产线</v>
          </cell>
          <cell r="N3327" t="str">
            <v>江苏金旺智能科技有限公司</v>
          </cell>
          <cell r="O3327" t="str">
            <v>2,548.67</v>
          </cell>
          <cell r="P3327" t="str">
            <v>30,584.04</v>
          </cell>
          <cell r="Q3327" t="str">
            <v>10,194.69</v>
          </cell>
          <cell r="R3327" t="str">
            <v>49</v>
          </cell>
          <cell r="S3327" t="str">
            <v>平均年限法(一)</v>
          </cell>
          <cell r="T3327" t="str">
            <v>在用</v>
          </cell>
          <cell r="U3327" t="str">
            <v>在建工程转入</v>
          </cell>
          <cell r="V3327" t="str">
            <v>徐建红</v>
          </cell>
          <cell r="W3327" t="str">
            <v>2020.11.23</v>
          </cell>
          <cell r="X3327" t="str">
            <v>记--922</v>
          </cell>
          <cell r="Y3327" t="str">
            <v>20000吨消毒液技改项目</v>
          </cell>
        </row>
        <row r="3327">
          <cell r="AA3327" t="str">
            <v>0310</v>
          </cell>
        </row>
        <row r="3328">
          <cell r="B3328" t="str">
            <v>031022877</v>
          </cell>
          <cell r="C3328" t="str">
            <v>全自动开箱机</v>
          </cell>
          <cell r="D3328" t="str">
            <v>金旺，GPK-40</v>
          </cell>
          <cell r="E3328">
            <v>53097.35</v>
          </cell>
          <cell r="F3328">
            <v>26017.53</v>
          </cell>
          <cell r="G3328">
            <v>27079.82</v>
          </cell>
          <cell r="H3328">
            <v>0</v>
          </cell>
          <cell r="I3328" t="str">
            <v>2020.11.23</v>
          </cell>
          <cell r="J3328" t="str">
            <v>96</v>
          </cell>
          <cell r="K3328" t="str">
            <v>剂型设备</v>
          </cell>
          <cell r="L3328" t="str">
            <v>肥东制剂分厂</v>
          </cell>
          <cell r="M3328" t="str">
            <v>肥东制剂84消毒液生产线</v>
          </cell>
          <cell r="N3328" t="str">
            <v>江苏金旺智能科技有限公司</v>
          </cell>
          <cell r="O3328" t="str">
            <v>530.97</v>
          </cell>
          <cell r="P3328" t="str">
            <v>6,371.64</v>
          </cell>
          <cell r="Q3328" t="str">
            <v>2,123.89</v>
          </cell>
          <cell r="R3328" t="str">
            <v>49</v>
          </cell>
          <cell r="S3328" t="str">
            <v>平均年限法(一)</v>
          </cell>
          <cell r="T3328" t="str">
            <v>在用</v>
          </cell>
          <cell r="U3328" t="str">
            <v>在建工程转入</v>
          </cell>
          <cell r="V3328" t="str">
            <v>徐建红</v>
          </cell>
          <cell r="W3328" t="str">
            <v>2020.11.23</v>
          </cell>
          <cell r="X3328" t="str">
            <v>记--922</v>
          </cell>
          <cell r="Y3328" t="str">
            <v>20000吨消毒液技改项目</v>
          </cell>
        </row>
        <row r="3328">
          <cell r="AA3328" t="str">
            <v>0310</v>
          </cell>
        </row>
        <row r="3329">
          <cell r="B3329" t="str">
            <v>031022878</v>
          </cell>
          <cell r="C3329" t="str">
            <v>全自动装箱机</v>
          </cell>
          <cell r="D3329" t="str">
            <v>金旺，KZ-1D</v>
          </cell>
          <cell r="E3329">
            <v>201769.91</v>
          </cell>
          <cell r="F3329">
            <v>98867.3</v>
          </cell>
          <cell r="G3329">
            <v>102902.61</v>
          </cell>
          <cell r="H3329">
            <v>0</v>
          </cell>
          <cell r="I3329" t="str">
            <v>2020.11.23</v>
          </cell>
          <cell r="J3329" t="str">
            <v>96</v>
          </cell>
          <cell r="K3329" t="str">
            <v>剂型设备</v>
          </cell>
          <cell r="L3329" t="str">
            <v>肥东制剂分厂</v>
          </cell>
          <cell r="M3329" t="str">
            <v>肥东制剂84消毒液生产线</v>
          </cell>
          <cell r="N3329" t="str">
            <v>江苏金旺智能科技有限公司</v>
          </cell>
          <cell r="O3329" t="str">
            <v>2,017.70</v>
          </cell>
          <cell r="P3329" t="str">
            <v>24,212.40</v>
          </cell>
          <cell r="Q3329" t="str">
            <v>8,070.80</v>
          </cell>
          <cell r="R3329" t="str">
            <v>49</v>
          </cell>
          <cell r="S3329" t="str">
            <v>平均年限法(一)</v>
          </cell>
          <cell r="T3329" t="str">
            <v>在用</v>
          </cell>
          <cell r="U3329" t="str">
            <v>在建工程转入</v>
          </cell>
          <cell r="V3329" t="str">
            <v>徐建红</v>
          </cell>
          <cell r="W3329" t="str">
            <v>2020.11.23</v>
          </cell>
          <cell r="X3329" t="str">
            <v>记--922</v>
          </cell>
          <cell r="Y3329" t="str">
            <v>20000吨消毒液技改项目</v>
          </cell>
        </row>
        <row r="3329">
          <cell r="AA3329" t="str">
            <v>0310</v>
          </cell>
        </row>
        <row r="3330">
          <cell r="B3330" t="str">
            <v>031022879</v>
          </cell>
          <cell r="C3330" t="str">
            <v>合格证投放机</v>
          </cell>
          <cell r="D3330" t="str">
            <v>金旺，ST-1</v>
          </cell>
          <cell r="E3330">
            <v>7079.65</v>
          </cell>
          <cell r="F3330">
            <v>3469.2</v>
          </cell>
          <cell r="G3330">
            <v>3610.45</v>
          </cell>
          <cell r="H3330">
            <v>0</v>
          </cell>
          <cell r="I3330" t="str">
            <v>2020.11.23</v>
          </cell>
          <cell r="J3330" t="str">
            <v>96</v>
          </cell>
          <cell r="K3330" t="str">
            <v>剂型设备</v>
          </cell>
          <cell r="L3330" t="str">
            <v>肥东制剂分厂</v>
          </cell>
          <cell r="M3330" t="str">
            <v>肥东制剂84消毒液生产线</v>
          </cell>
          <cell r="N3330" t="str">
            <v>江苏金旺智能科技有限公司</v>
          </cell>
          <cell r="O3330" t="str">
            <v>70.80</v>
          </cell>
          <cell r="P3330" t="str">
            <v>849.60</v>
          </cell>
          <cell r="Q3330" t="str">
            <v>283.19</v>
          </cell>
          <cell r="R3330" t="str">
            <v>49</v>
          </cell>
          <cell r="S3330" t="str">
            <v>平均年限法(一)</v>
          </cell>
          <cell r="T3330" t="str">
            <v>在用</v>
          </cell>
          <cell r="U3330" t="str">
            <v>在建工程转入</v>
          </cell>
          <cell r="V3330" t="str">
            <v>徐建红</v>
          </cell>
          <cell r="W3330" t="str">
            <v>2020.11.23</v>
          </cell>
          <cell r="X3330" t="str">
            <v>记--922</v>
          </cell>
          <cell r="Y3330" t="str">
            <v>20000吨消毒液技改项目</v>
          </cell>
        </row>
        <row r="3330">
          <cell r="AA3330" t="str">
            <v>0310</v>
          </cell>
        </row>
        <row r="3331">
          <cell r="B3331" t="str">
            <v>031022880</v>
          </cell>
          <cell r="C3331" t="str">
            <v>全自动封箱机</v>
          </cell>
          <cell r="D3331" t="str">
            <v>永创，MH-FJ-3A</v>
          </cell>
          <cell r="E3331">
            <v>14159.29</v>
          </cell>
          <cell r="F3331">
            <v>6937.91</v>
          </cell>
          <cell r="G3331">
            <v>7221.38</v>
          </cell>
          <cell r="H3331">
            <v>0</v>
          </cell>
          <cell r="I3331" t="str">
            <v>2020.11.23</v>
          </cell>
          <cell r="J3331" t="str">
            <v>96</v>
          </cell>
          <cell r="K3331" t="str">
            <v>剂型设备</v>
          </cell>
          <cell r="L3331" t="str">
            <v>肥东制剂分厂</v>
          </cell>
          <cell r="M3331" t="str">
            <v>肥东制剂84消毒液生产线</v>
          </cell>
          <cell r="N3331" t="str">
            <v>江苏金旺智能科技有限公司</v>
          </cell>
          <cell r="O3331" t="str">
            <v>141.59</v>
          </cell>
          <cell r="P3331" t="str">
            <v>1,699.08</v>
          </cell>
          <cell r="Q3331" t="str">
            <v>566.37</v>
          </cell>
          <cell r="R3331" t="str">
            <v>49</v>
          </cell>
          <cell r="S3331" t="str">
            <v>平均年限法(一)</v>
          </cell>
          <cell r="T3331" t="str">
            <v>在用</v>
          </cell>
          <cell r="U3331" t="str">
            <v>在建工程转入</v>
          </cell>
          <cell r="V3331" t="str">
            <v>徐建红</v>
          </cell>
          <cell r="W3331" t="str">
            <v>2020.11.23</v>
          </cell>
          <cell r="X3331" t="str">
            <v>记--922</v>
          </cell>
          <cell r="Y3331" t="str">
            <v>20000吨消毒液技改项目</v>
          </cell>
        </row>
        <row r="3331">
          <cell r="AA3331" t="str">
            <v>0310</v>
          </cell>
        </row>
        <row r="3332">
          <cell r="B3332" t="str">
            <v>031022881</v>
          </cell>
          <cell r="C3332" t="str">
            <v>全自动打包机</v>
          </cell>
          <cell r="D3332" t="str">
            <v>永创，MH-102B，采用光电控制</v>
          </cell>
          <cell r="E3332">
            <v>19469.03</v>
          </cell>
          <cell r="F3332">
            <v>9539.81</v>
          </cell>
          <cell r="G3332">
            <v>9929.22</v>
          </cell>
          <cell r="H3332">
            <v>0</v>
          </cell>
          <cell r="I3332" t="str">
            <v>2020.11.23</v>
          </cell>
          <cell r="J3332" t="str">
            <v>96</v>
          </cell>
          <cell r="K3332" t="str">
            <v>剂型设备</v>
          </cell>
          <cell r="L3332" t="str">
            <v>肥东制剂分厂</v>
          </cell>
          <cell r="M3332" t="str">
            <v>肥东制剂84消毒液生产线</v>
          </cell>
          <cell r="N3332" t="str">
            <v>江苏金旺智能科技有限公司</v>
          </cell>
          <cell r="O3332" t="str">
            <v>194.69</v>
          </cell>
          <cell r="P3332" t="str">
            <v>2,336.28</v>
          </cell>
          <cell r="Q3332" t="str">
            <v>778.76</v>
          </cell>
          <cell r="R3332" t="str">
            <v>49</v>
          </cell>
          <cell r="S3332" t="str">
            <v>平均年限法(一)</v>
          </cell>
          <cell r="T3332" t="str">
            <v>在用</v>
          </cell>
          <cell r="U3332" t="str">
            <v>在建工程转入</v>
          </cell>
          <cell r="V3332" t="str">
            <v>徐建红</v>
          </cell>
          <cell r="W3332" t="str">
            <v>2020.11.23</v>
          </cell>
          <cell r="X3332" t="str">
            <v>记--922</v>
          </cell>
          <cell r="Y3332" t="str">
            <v>20000吨消毒液技改项目</v>
          </cell>
        </row>
        <row r="3332">
          <cell r="AA3332" t="str">
            <v>0310</v>
          </cell>
        </row>
        <row r="3333">
          <cell r="B3333" t="str">
            <v>031022882</v>
          </cell>
          <cell r="C3333" t="str">
            <v>输送带（1.3米）</v>
          </cell>
          <cell r="D3333" t="str">
            <v>金旺，SP2-305，框架304不锈钢</v>
          </cell>
          <cell r="E3333">
            <v>3539.82</v>
          </cell>
          <cell r="F3333">
            <v>1734.6</v>
          </cell>
          <cell r="G3333">
            <v>1805.22</v>
          </cell>
          <cell r="H3333">
            <v>0</v>
          </cell>
          <cell r="I3333" t="str">
            <v>2020.11.23</v>
          </cell>
          <cell r="J3333" t="str">
            <v>96</v>
          </cell>
          <cell r="K3333" t="str">
            <v>剂型设备</v>
          </cell>
          <cell r="L3333" t="str">
            <v>肥东制剂分厂</v>
          </cell>
          <cell r="M3333" t="str">
            <v>肥东制剂84消毒液生产线</v>
          </cell>
          <cell r="N3333" t="str">
            <v>江苏金旺智能科技有限公司</v>
          </cell>
          <cell r="O3333" t="str">
            <v>35.40</v>
          </cell>
          <cell r="P3333" t="str">
            <v>424.80</v>
          </cell>
          <cell r="Q3333" t="str">
            <v>141.59</v>
          </cell>
          <cell r="R3333" t="str">
            <v>49</v>
          </cell>
          <cell r="S3333" t="str">
            <v>平均年限法(一)</v>
          </cell>
          <cell r="T3333" t="str">
            <v>在用</v>
          </cell>
          <cell r="U3333" t="str">
            <v>在建工程转入</v>
          </cell>
          <cell r="V3333" t="str">
            <v>徐建红</v>
          </cell>
          <cell r="W3333" t="str">
            <v>2020.11.23</v>
          </cell>
          <cell r="X3333" t="str">
            <v>记--922</v>
          </cell>
          <cell r="Y3333" t="str">
            <v>20000吨消毒液技改项目</v>
          </cell>
        </row>
        <row r="3333">
          <cell r="AA3333" t="str">
            <v>0310</v>
          </cell>
        </row>
        <row r="3334">
          <cell r="B3334" t="str">
            <v>031022883</v>
          </cell>
          <cell r="C3334" t="str">
            <v>输箱输送带（1.5米）</v>
          </cell>
          <cell r="D3334" t="str">
            <v>金旺，SP2-305，框架304不锈钢</v>
          </cell>
          <cell r="E3334">
            <v>20353.98</v>
          </cell>
          <cell r="F3334">
            <v>9973.46</v>
          </cell>
          <cell r="G3334">
            <v>10380.52</v>
          </cell>
          <cell r="H3334">
            <v>0</v>
          </cell>
          <cell r="I3334" t="str">
            <v>2020.11.23</v>
          </cell>
          <cell r="J3334" t="str">
            <v>96</v>
          </cell>
          <cell r="K3334" t="str">
            <v>剂型设备</v>
          </cell>
          <cell r="L3334" t="str">
            <v>肥东制剂分厂</v>
          </cell>
          <cell r="M3334" t="str">
            <v>肥东制剂84消毒液生产线</v>
          </cell>
          <cell r="N3334" t="str">
            <v>江苏金旺智能科技有限公司</v>
          </cell>
          <cell r="O3334" t="str">
            <v>203.54</v>
          </cell>
          <cell r="P3334" t="str">
            <v>2,442.48</v>
          </cell>
          <cell r="Q3334" t="str">
            <v>814.16</v>
          </cell>
          <cell r="R3334" t="str">
            <v>49</v>
          </cell>
          <cell r="S3334" t="str">
            <v>平均年限法(一)</v>
          </cell>
          <cell r="T3334" t="str">
            <v>在用</v>
          </cell>
          <cell r="U3334" t="str">
            <v>在建工程转入</v>
          </cell>
          <cell r="V3334" t="str">
            <v>徐建红</v>
          </cell>
          <cell r="W3334" t="str">
            <v>2020.11.23</v>
          </cell>
          <cell r="X3334" t="str">
            <v>记--922</v>
          </cell>
          <cell r="Y3334" t="str">
            <v>20000吨消毒液技改项目</v>
          </cell>
        </row>
        <row r="3334">
          <cell r="AA3334" t="str">
            <v>0310</v>
          </cell>
        </row>
        <row r="3335">
          <cell r="B3335" t="str">
            <v>031022884</v>
          </cell>
          <cell r="C3335" t="str">
            <v>直道输送带</v>
          </cell>
          <cell r="D3335" t="str">
            <v>金旺，R1000MM，框架304不锈钢</v>
          </cell>
          <cell r="E3335">
            <v>15044.25</v>
          </cell>
          <cell r="F3335">
            <v>7371.56</v>
          </cell>
          <cell r="G3335">
            <v>7672.69</v>
          </cell>
          <cell r="H3335">
            <v>0</v>
          </cell>
          <cell r="I3335" t="str">
            <v>2020.11.23</v>
          </cell>
          <cell r="J3335" t="str">
            <v>96</v>
          </cell>
          <cell r="K3335" t="str">
            <v>剂型设备</v>
          </cell>
          <cell r="L3335" t="str">
            <v>肥东制剂分厂</v>
          </cell>
          <cell r="M3335" t="str">
            <v>肥东制剂84消毒液生产线</v>
          </cell>
          <cell r="N3335" t="str">
            <v>江苏金旺智能科技有限公司</v>
          </cell>
          <cell r="O3335" t="str">
            <v>150.44</v>
          </cell>
          <cell r="P3335" t="str">
            <v>1,805.28</v>
          </cell>
          <cell r="Q3335" t="str">
            <v>601.77</v>
          </cell>
          <cell r="R3335" t="str">
            <v>49</v>
          </cell>
          <cell r="S3335" t="str">
            <v>平均年限法(一)</v>
          </cell>
          <cell r="T3335" t="str">
            <v>在用</v>
          </cell>
          <cell r="U3335" t="str">
            <v>在建工程转入</v>
          </cell>
          <cell r="V3335" t="str">
            <v>徐建红</v>
          </cell>
          <cell r="W3335" t="str">
            <v>2020.11.23</v>
          </cell>
          <cell r="X3335" t="str">
            <v>记--922</v>
          </cell>
          <cell r="Y3335" t="str">
            <v>20000吨消毒液技改项目</v>
          </cell>
        </row>
        <row r="3335">
          <cell r="AA3335" t="str">
            <v>0310</v>
          </cell>
        </row>
        <row r="3336">
          <cell r="B3336" t="str">
            <v>031022885</v>
          </cell>
          <cell r="C3336" t="str">
            <v>输送带（7米）</v>
          </cell>
          <cell r="D3336" t="str">
            <v>金旺，SP2-83，框架304不锈钢</v>
          </cell>
          <cell r="E3336">
            <v>7433.63</v>
          </cell>
          <cell r="F3336">
            <v>3642.66</v>
          </cell>
          <cell r="G3336">
            <v>3790.97</v>
          </cell>
          <cell r="H3336">
            <v>0</v>
          </cell>
          <cell r="I3336" t="str">
            <v>2020.11.23</v>
          </cell>
          <cell r="J3336" t="str">
            <v>96</v>
          </cell>
          <cell r="K3336" t="str">
            <v>剂型设备</v>
          </cell>
          <cell r="L3336" t="str">
            <v>肥东制剂分厂</v>
          </cell>
          <cell r="M3336" t="str">
            <v>肥东制剂84消毒液生产线</v>
          </cell>
          <cell r="N3336" t="str">
            <v>江苏金旺智能科技有限公司</v>
          </cell>
          <cell r="O3336" t="str">
            <v>74.34</v>
          </cell>
          <cell r="P3336" t="str">
            <v>892.08</v>
          </cell>
          <cell r="Q3336" t="str">
            <v>297.35</v>
          </cell>
          <cell r="R3336" t="str">
            <v>49</v>
          </cell>
          <cell r="S3336" t="str">
            <v>平均年限法(一)</v>
          </cell>
          <cell r="T3336" t="str">
            <v>在用</v>
          </cell>
          <cell r="U3336" t="str">
            <v>在建工程转入</v>
          </cell>
          <cell r="V3336" t="str">
            <v>徐建红</v>
          </cell>
          <cell r="W3336" t="str">
            <v>2020.11.23</v>
          </cell>
          <cell r="X3336" t="str">
            <v>记--922</v>
          </cell>
          <cell r="Y3336" t="str">
            <v>20000吨消毒液技改项目</v>
          </cell>
        </row>
        <row r="3336">
          <cell r="AA3336" t="str">
            <v>0310</v>
          </cell>
        </row>
        <row r="3337">
          <cell r="B3337" t="str">
            <v>031022886</v>
          </cell>
          <cell r="C3337" t="str">
            <v>装箱机输送带（3米）</v>
          </cell>
          <cell r="D3337" t="str">
            <v>金旺，SP2-83，框架304不锈钢</v>
          </cell>
          <cell r="E3337">
            <v>31858.41</v>
          </cell>
          <cell r="F3337">
            <v>15610.42</v>
          </cell>
          <cell r="G3337">
            <v>16247.99</v>
          </cell>
          <cell r="H3337">
            <v>0</v>
          </cell>
          <cell r="I3337" t="str">
            <v>2020.11.23</v>
          </cell>
          <cell r="J3337" t="str">
            <v>96</v>
          </cell>
          <cell r="K3337" t="str">
            <v>剂型设备</v>
          </cell>
          <cell r="L3337" t="str">
            <v>肥东制剂分厂</v>
          </cell>
          <cell r="M3337" t="str">
            <v>肥东制剂84消毒液生产线</v>
          </cell>
          <cell r="N3337" t="str">
            <v>江苏金旺智能科技有限公司</v>
          </cell>
          <cell r="O3337" t="str">
            <v>318.58</v>
          </cell>
          <cell r="P3337" t="str">
            <v>3,822.96</v>
          </cell>
          <cell r="Q3337" t="str">
            <v>1,274.34</v>
          </cell>
          <cell r="R3337" t="str">
            <v>49</v>
          </cell>
          <cell r="S3337" t="str">
            <v>平均年限法(一)</v>
          </cell>
          <cell r="T3337" t="str">
            <v>在用</v>
          </cell>
          <cell r="U3337" t="str">
            <v>在建工程转入</v>
          </cell>
          <cell r="V3337" t="str">
            <v>徐建红</v>
          </cell>
          <cell r="W3337" t="str">
            <v>2020.11.23</v>
          </cell>
          <cell r="X3337" t="str">
            <v>记--922</v>
          </cell>
          <cell r="Y3337" t="str">
            <v>20000吨消毒液技改项目</v>
          </cell>
        </row>
        <row r="3337">
          <cell r="AA3337" t="str">
            <v>0310</v>
          </cell>
        </row>
        <row r="3338">
          <cell r="B3338" t="str">
            <v>031022887</v>
          </cell>
          <cell r="C3338" t="str">
            <v>积液槽（10米）</v>
          </cell>
          <cell r="D3338" t="str">
            <v>金旺，SP2-83，材质304不锈钢</v>
          </cell>
          <cell r="E3338">
            <v>3539.82</v>
          </cell>
          <cell r="F3338">
            <v>1734.6</v>
          </cell>
          <cell r="G3338">
            <v>1805.22</v>
          </cell>
          <cell r="H3338">
            <v>0</v>
          </cell>
          <cell r="I3338" t="str">
            <v>2020.11.23</v>
          </cell>
          <cell r="J3338" t="str">
            <v>96</v>
          </cell>
          <cell r="K3338" t="str">
            <v>剂型设备</v>
          </cell>
          <cell r="L3338" t="str">
            <v>肥东制剂分厂</v>
          </cell>
          <cell r="M3338" t="str">
            <v>肥东制剂84消毒液生产线</v>
          </cell>
          <cell r="N3338" t="str">
            <v>江苏金旺智能科技有限公司</v>
          </cell>
          <cell r="O3338" t="str">
            <v>35.40</v>
          </cell>
          <cell r="P3338" t="str">
            <v>424.80</v>
          </cell>
          <cell r="Q3338" t="str">
            <v>141.59</v>
          </cell>
          <cell r="R3338" t="str">
            <v>49</v>
          </cell>
          <cell r="S3338" t="str">
            <v>平均年限法(一)</v>
          </cell>
          <cell r="T3338" t="str">
            <v>在用</v>
          </cell>
          <cell r="U3338" t="str">
            <v>在建工程转入</v>
          </cell>
          <cell r="V3338" t="str">
            <v>徐建红</v>
          </cell>
          <cell r="W3338" t="str">
            <v>2020.11.23</v>
          </cell>
          <cell r="X3338" t="str">
            <v>记--922</v>
          </cell>
          <cell r="Y3338" t="str">
            <v>20000吨消毒液技改项目</v>
          </cell>
        </row>
        <row r="3338">
          <cell r="AA3338" t="str">
            <v>0310</v>
          </cell>
        </row>
        <row r="3339">
          <cell r="B3339" t="str">
            <v>031022888</v>
          </cell>
          <cell r="C3339" t="str">
            <v>动力头</v>
          </cell>
          <cell r="D3339" t="str">
            <v>金旺，0.55KW，变频器调速</v>
          </cell>
          <cell r="E3339">
            <v>3097.35</v>
          </cell>
          <cell r="F3339">
            <v>1517.53</v>
          </cell>
          <cell r="G3339">
            <v>1579.82</v>
          </cell>
          <cell r="H3339">
            <v>0</v>
          </cell>
          <cell r="I3339" t="str">
            <v>2020.11.23</v>
          </cell>
          <cell r="J3339" t="str">
            <v>96</v>
          </cell>
          <cell r="K3339" t="str">
            <v>剂型设备</v>
          </cell>
          <cell r="L3339" t="str">
            <v>肥东制剂分厂</v>
          </cell>
          <cell r="M3339" t="str">
            <v>肥东制剂84消毒液生产线</v>
          </cell>
          <cell r="N3339" t="str">
            <v>江苏金旺智能科技有限公司</v>
          </cell>
          <cell r="O3339" t="str">
            <v>30.97</v>
          </cell>
          <cell r="P3339" t="str">
            <v>371.64</v>
          </cell>
          <cell r="Q3339" t="str">
            <v>123.89</v>
          </cell>
          <cell r="R3339" t="str">
            <v>49</v>
          </cell>
          <cell r="S3339" t="str">
            <v>平均年限法(一)</v>
          </cell>
          <cell r="T3339" t="str">
            <v>在用</v>
          </cell>
          <cell r="U3339" t="str">
            <v>在建工程转入</v>
          </cell>
          <cell r="V3339" t="str">
            <v>徐建红</v>
          </cell>
          <cell r="W3339" t="str">
            <v>2020.11.23</v>
          </cell>
          <cell r="X3339" t="str">
            <v>记--922</v>
          </cell>
          <cell r="Y3339" t="str">
            <v>20000吨消毒液技改项目</v>
          </cell>
        </row>
        <row r="3339">
          <cell r="AA3339" t="str">
            <v>0310</v>
          </cell>
        </row>
        <row r="3340">
          <cell r="B3340" t="str">
            <v>031022889</v>
          </cell>
          <cell r="C3340" t="str">
            <v>动力头</v>
          </cell>
          <cell r="D3340" t="str">
            <v>金旺，0.55KW，变频器调速</v>
          </cell>
          <cell r="E3340">
            <v>3097.35</v>
          </cell>
          <cell r="F3340">
            <v>1517.53</v>
          </cell>
          <cell r="G3340">
            <v>1579.82</v>
          </cell>
          <cell r="H3340">
            <v>0</v>
          </cell>
          <cell r="I3340" t="str">
            <v>2020.11.23</v>
          </cell>
          <cell r="J3340" t="str">
            <v>96</v>
          </cell>
          <cell r="K3340" t="str">
            <v>剂型设备</v>
          </cell>
          <cell r="L3340" t="str">
            <v>肥东制剂分厂</v>
          </cell>
          <cell r="M3340" t="str">
            <v>肥东制剂84消毒液生产线</v>
          </cell>
          <cell r="N3340" t="str">
            <v>江苏金旺智能科技有限公司</v>
          </cell>
          <cell r="O3340" t="str">
            <v>30.97</v>
          </cell>
          <cell r="P3340" t="str">
            <v>371.64</v>
          </cell>
          <cell r="Q3340" t="str">
            <v>123.89</v>
          </cell>
          <cell r="R3340" t="str">
            <v>49</v>
          </cell>
          <cell r="S3340" t="str">
            <v>平均年限法(一)</v>
          </cell>
          <cell r="T3340" t="str">
            <v>在用</v>
          </cell>
          <cell r="U3340" t="str">
            <v>在建工程转入</v>
          </cell>
          <cell r="V3340" t="str">
            <v>徐建红</v>
          </cell>
          <cell r="W3340" t="str">
            <v>2020.11.23</v>
          </cell>
          <cell r="X3340" t="str">
            <v>记--922</v>
          </cell>
          <cell r="Y3340" t="str">
            <v>20000吨消毒液技改项目</v>
          </cell>
        </row>
        <row r="3340">
          <cell r="AA3340" t="str">
            <v>0310</v>
          </cell>
        </row>
        <row r="3341">
          <cell r="B3341" t="str">
            <v>031022890</v>
          </cell>
          <cell r="C3341" t="str">
            <v>动力头</v>
          </cell>
          <cell r="D3341" t="str">
            <v>金旺，0.55KW，变频器调速</v>
          </cell>
          <cell r="E3341">
            <v>3097.34</v>
          </cell>
          <cell r="F3341">
            <v>1517.53</v>
          </cell>
          <cell r="G3341">
            <v>1579.81</v>
          </cell>
          <cell r="H3341">
            <v>0</v>
          </cell>
          <cell r="I3341" t="str">
            <v>2020.11.23</v>
          </cell>
          <cell r="J3341" t="str">
            <v>96</v>
          </cell>
          <cell r="K3341" t="str">
            <v>剂型设备</v>
          </cell>
          <cell r="L3341" t="str">
            <v>肥东制剂分厂</v>
          </cell>
          <cell r="M3341" t="str">
            <v>肥东制剂84消毒液生产线</v>
          </cell>
          <cell r="N3341" t="str">
            <v>江苏金旺智能科技有限公司</v>
          </cell>
          <cell r="O3341" t="str">
            <v>30.97</v>
          </cell>
          <cell r="P3341" t="str">
            <v>371.64</v>
          </cell>
          <cell r="Q3341" t="str">
            <v>123.89</v>
          </cell>
          <cell r="R3341" t="str">
            <v>49</v>
          </cell>
          <cell r="S3341" t="str">
            <v>平均年限法(一)</v>
          </cell>
          <cell r="T3341" t="str">
            <v>在用</v>
          </cell>
          <cell r="U3341" t="str">
            <v>在建工程转入</v>
          </cell>
          <cell r="V3341" t="str">
            <v>徐建红</v>
          </cell>
          <cell r="W3341" t="str">
            <v>2020.11.23</v>
          </cell>
          <cell r="X3341" t="str">
            <v>记--922</v>
          </cell>
          <cell r="Y3341" t="str">
            <v>20000吨消毒液技改项目</v>
          </cell>
        </row>
        <row r="3341">
          <cell r="AA3341" t="str">
            <v>0310</v>
          </cell>
        </row>
        <row r="3342">
          <cell r="B3342" t="str">
            <v>031022891</v>
          </cell>
          <cell r="C3342" t="str">
            <v>动力头</v>
          </cell>
          <cell r="D3342" t="str">
            <v>金旺，0.75KW，变频器调速</v>
          </cell>
          <cell r="E3342">
            <v>4867.26</v>
          </cell>
          <cell r="F3342">
            <v>2384.83</v>
          </cell>
          <cell r="G3342">
            <v>2482.43</v>
          </cell>
          <cell r="H3342">
            <v>0</v>
          </cell>
          <cell r="I3342" t="str">
            <v>2020.11.23</v>
          </cell>
          <cell r="J3342" t="str">
            <v>96</v>
          </cell>
          <cell r="K3342" t="str">
            <v>剂型设备</v>
          </cell>
          <cell r="L3342" t="str">
            <v>肥东制剂分厂</v>
          </cell>
          <cell r="M3342" t="str">
            <v>肥东制剂84消毒液生产线</v>
          </cell>
          <cell r="N3342" t="str">
            <v>江苏金旺智能科技有限公司</v>
          </cell>
          <cell r="O3342" t="str">
            <v>48.67</v>
          </cell>
          <cell r="P3342" t="str">
            <v>584.04</v>
          </cell>
          <cell r="Q3342" t="str">
            <v>194.69</v>
          </cell>
          <cell r="R3342" t="str">
            <v>49</v>
          </cell>
          <cell r="S3342" t="str">
            <v>平均年限法(一)</v>
          </cell>
          <cell r="T3342" t="str">
            <v>在用</v>
          </cell>
          <cell r="U3342" t="str">
            <v>在建工程转入</v>
          </cell>
          <cell r="V3342" t="str">
            <v>徐建红</v>
          </cell>
          <cell r="W3342" t="str">
            <v>2020.11.23</v>
          </cell>
          <cell r="X3342" t="str">
            <v>记--922</v>
          </cell>
          <cell r="Y3342" t="str">
            <v>20000吨消毒液技改项目</v>
          </cell>
        </row>
        <row r="3342">
          <cell r="AA3342" t="str">
            <v>0310</v>
          </cell>
        </row>
        <row r="3343">
          <cell r="B3343" t="str">
            <v>031022892</v>
          </cell>
          <cell r="C3343" t="str">
            <v>动力头</v>
          </cell>
          <cell r="D3343" t="str">
            <v>金旺，0.75KW，变频器调速</v>
          </cell>
          <cell r="E3343">
            <v>4867.25</v>
          </cell>
          <cell r="F3343">
            <v>2384.83</v>
          </cell>
          <cell r="G3343">
            <v>2482.42</v>
          </cell>
          <cell r="H3343">
            <v>0</v>
          </cell>
          <cell r="I3343" t="str">
            <v>2020.11.23</v>
          </cell>
          <cell r="J3343" t="str">
            <v>96</v>
          </cell>
          <cell r="K3343" t="str">
            <v>剂型设备</v>
          </cell>
          <cell r="L3343" t="str">
            <v>肥东制剂分厂</v>
          </cell>
          <cell r="M3343" t="str">
            <v>肥东制剂84消毒液生产线</v>
          </cell>
          <cell r="N3343" t="str">
            <v>江苏金旺智能科技有限公司</v>
          </cell>
          <cell r="O3343" t="str">
            <v>48.67</v>
          </cell>
          <cell r="P3343" t="str">
            <v>584.04</v>
          </cell>
          <cell r="Q3343" t="str">
            <v>194.69</v>
          </cell>
          <cell r="R3343" t="str">
            <v>49</v>
          </cell>
          <cell r="S3343" t="str">
            <v>平均年限法(一)</v>
          </cell>
          <cell r="T3343" t="str">
            <v>在用</v>
          </cell>
          <cell r="U3343" t="str">
            <v>在建工程转入</v>
          </cell>
          <cell r="V3343" t="str">
            <v>徐建红</v>
          </cell>
          <cell r="W3343" t="str">
            <v>2020.11.23</v>
          </cell>
          <cell r="X3343" t="str">
            <v>记--922</v>
          </cell>
          <cell r="Y3343" t="str">
            <v>20000吨消毒液技改项目</v>
          </cell>
        </row>
        <row r="3343">
          <cell r="AA3343" t="str">
            <v>0310</v>
          </cell>
        </row>
        <row r="3344">
          <cell r="B3344" t="str">
            <v>031022893</v>
          </cell>
          <cell r="C3344" t="str">
            <v>S弯变轨输送装置</v>
          </cell>
          <cell r="D3344" t="str">
            <v>金旺，SP2-83，用于输送带对接处</v>
          </cell>
          <cell r="E3344">
            <v>2654.87</v>
          </cell>
          <cell r="F3344">
            <v>1300.95</v>
          </cell>
          <cell r="G3344">
            <v>1353.92</v>
          </cell>
          <cell r="H3344">
            <v>0</v>
          </cell>
          <cell r="I3344" t="str">
            <v>2020.11.23</v>
          </cell>
          <cell r="J3344" t="str">
            <v>96</v>
          </cell>
          <cell r="K3344" t="str">
            <v>剂型设备</v>
          </cell>
          <cell r="L3344" t="str">
            <v>肥东制剂分厂</v>
          </cell>
          <cell r="M3344" t="str">
            <v>肥东制剂84消毒液生产线</v>
          </cell>
          <cell r="N3344" t="str">
            <v>江苏金旺智能科技有限公司</v>
          </cell>
          <cell r="O3344" t="str">
            <v>26.55</v>
          </cell>
          <cell r="P3344" t="str">
            <v>318.60</v>
          </cell>
          <cell r="Q3344" t="str">
            <v>106.19</v>
          </cell>
          <cell r="R3344" t="str">
            <v>49</v>
          </cell>
          <cell r="S3344" t="str">
            <v>平均年限法(一)</v>
          </cell>
          <cell r="T3344" t="str">
            <v>在用</v>
          </cell>
          <cell r="U3344" t="str">
            <v>在建工程转入</v>
          </cell>
          <cell r="V3344" t="str">
            <v>徐建红</v>
          </cell>
          <cell r="W3344" t="str">
            <v>2020.11.23</v>
          </cell>
          <cell r="X3344" t="str">
            <v>记--922</v>
          </cell>
          <cell r="Y3344" t="str">
            <v>20000吨消毒液技改项目</v>
          </cell>
        </row>
        <row r="3344">
          <cell r="AA3344" t="str">
            <v>0310</v>
          </cell>
        </row>
        <row r="3345">
          <cell r="B3345" t="str">
            <v>031022894</v>
          </cell>
          <cell r="C3345" t="str">
            <v>输箱输送</v>
          </cell>
          <cell r="D3345" t="str">
            <v>金旺，L=2500MM</v>
          </cell>
          <cell r="E3345">
            <v>13274.34</v>
          </cell>
          <cell r="F3345">
            <v>6504.26</v>
          </cell>
          <cell r="G3345">
            <v>6770.08</v>
          </cell>
          <cell r="H3345">
            <v>0</v>
          </cell>
          <cell r="I3345" t="str">
            <v>2020.11.23</v>
          </cell>
          <cell r="J3345" t="str">
            <v>96</v>
          </cell>
          <cell r="K3345" t="str">
            <v>剂型设备</v>
          </cell>
          <cell r="L3345" t="str">
            <v>肥东制剂分厂</v>
          </cell>
          <cell r="M3345" t="str">
            <v>肥东制剂84消毒液生产线</v>
          </cell>
          <cell r="N3345" t="str">
            <v>江苏金旺智能科技有限公司</v>
          </cell>
          <cell r="O3345" t="str">
            <v>132.74</v>
          </cell>
          <cell r="P3345" t="str">
            <v>1,592.88</v>
          </cell>
          <cell r="Q3345" t="str">
            <v>530.97</v>
          </cell>
          <cell r="R3345" t="str">
            <v>49</v>
          </cell>
          <cell r="S3345" t="str">
            <v>平均年限法(一)</v>
          </cell>
          <cell r="T3345" t="str">
            <v>在用</v>
          </cell>
          <cell r="U3345" t="str">
            <v>在建工程转入</v>
          </cell>
          <cell r="V3345" t="str">
            <v>徐建红</v>
          </cell>
          <cell r="W3345" t="str">
            <v>2020.11.23</v>
          </cell>
          <cell r="X3345" t="str">
            <v>记--922</v>
          </cell>
          <cell r="Y3345" t="str">
            <v>20000吨消毒液技改项目</v>
          </cell>
        </row>
        <row r="3345">
          <cell r="AA3345" t="str">
            <v>0310</v>
          </cell>
        </row>
        <row r="3346">
          <cell r="B3346" t="str">
            <v>031022895</v>
          </cell>
          <cell r="C3346" t="str">
            <v>无动力滚轮</v>
          </cell>
          <cell r="D3346" t="str">
            <v>金旺，L=1000MM，框架304不锈钢</v>
          </cell>
          <cell r="E3346">
            <v>5309.73</v>
          </cell>
          <cell r="F3346">
            <v>2601.9</v>
          </cell>
          <cell r="G3346">
            <v>2707.83</v>
          </cell>
          <cell r="H3346">
            <v>0</v>
          </cell>
          <cell r="I3346" t="str">
            <v>2020.11.23</v>
          </cell>
          <cell r="J3346" t="str">
            <v>96</v>
          </cell>
          <cell r="K3346" t="str">
            <v>剂型设备</v>
          </cell>
          <cell r="L3346" t="str">
            <v>肥东制剂分厂</v>
          </cell>
          <cell r="M3346" t="str">
            <v>肥东制剂84消毒液生产线</v>
          </cell>
          <cell r="N3346" t="str">
            <v>江苏金旺智能科技有限公司</v>
          </cell>
          <cell r="O3346" t="str">
            <v>53.10</v>
          </cell>
          <cell r="P3346" t="str">
            <v>637.20</v>
          </cell>
          <cell r="Q3346" t="str">
            <v>212.39</v>
          </cell>
          <cell r="R3346" t="str">
            <v>49</v>
          </cell>
          <cell r="S3346" t="str">
            <v>平均年限法(一)</v>
          </cell>
          <cell r="T3346" t="str">
            <v>在用</v>
          </cell>
          <cell r="U3346" t="str">
            <v>在建工程转入</v>
          </cell>
          <cell r="V3346" t="str">
            <v>徐建红</v>
          </cell>
          <cell r="W3346" t="str">
            <v>2020.11.23</v>
          </cell>
          <cell r="X3346" t="str">
            <v>记--922</v>
          </cell>
          <cell r="Y3346" t="str">
            <v>20000吨消毒液技改项目</v>
          </cell>
        </row>
        <row r="3346">
          <cell r="AA3346" t="str">
            <v>0310</v>
          </cell>
        </row>
        <row r="3347">
          <cell r="B3347" t="str">
            <v>031022896</v>
          </cell>
          <cell r="C3347" t="str">
            <v>20000T消毒液项目设备安装及技改工程</v>
          </cell>
          <cell r="D3347" t="str">
            <v>16040216工程材料物资</v>
          </cell>
          <cell r="E3347">
            <v>237694.81</v>
          </cell>
          <cell r="F3347">
            <v>116470.55</v>
          </cell>
          <cell r="G3347">
            <v>121224.26</v>
          </cell>
          <cell r="H3347">
            <v>0</v>
          </cell>
          <cell r="I3347" t="str">
            <v>2020.11.23</v>
          </cell>
          <cell r="J3347" t="str">
            <v>96</v>
          </cell>
          <cell r="K3347" t="str">
            <v>剂型设备</v>
          </cell>
          <cell r="L3347" t="str">
            <v>肥东制剂分厂</v>
          </cell>
          <cell r="M3347" t="str">
            <v>肥东制剂84消毒液生产线</v>
          </cell>
          <cell r="N3347" t="str">
            <v>在建工程：20000T消毒液项目</v>
          </cell>
          <cell r="O3347" t="str">
            <v>2,376.95</v>
          </cell>
          <cell r="P3347" t="str">
            <v>28,523.40</v>
          </cell>
          <cell r="Q3347" t="str">
            <v>9,507.79</v>
          </cell>
          <cell r="R3347" t="str">
            <v>49</v>
          </cell>
          <cell r="S3347" t="str">
            <v>平均年限法(一)</v>
          </cell>
          <cell r="T3347" t="str">
            <v>在用</v>
          </cell>
          <cell r="U3347" t="str">
            <v>在建工程转入</v>
          </cell>
          <cell r="V3347" t="str">
            <v>徐建红</v>
          </cell>
          <cell r="W3347" t="str">
            <v>2020.11.23</v>
          </cell>
          <cell r="X3347" t="str">
            <v>记--922</v>
          </cell>
          <cell r="Y3347" t="str">
            <v>20000吨消毒液技改项目</v>
          </cell>
        </row>
        <row r="3347">
          <cell r="AA3347" t="str">
            <v>0310</v>
          </cell>
        </row>
        <row r="3348">
          <cell r="B3348" t="str">
            <v>031022897</v>
          </cell>
          <cell r="C3348" t="str">
            <v>无铝箔检测机</v>
          </cell>
          <cell r="D3348" t="str">
            <v>JCJ-BG-F</v>
          </cell>
          <cell r="E3348">
            <v>19026.54</v>
          </cell>
          <cell r="F3348">
            <v>9323.23</v>
          </cell>
          <cell r="G3348">
            <v>9703.31</v>
          </cell>
          <cell r="H3348">
            <v>0</v>
          </cell>
          <cell r="I3348" t="str">
            <v>2020.11.24</v>
          </cell>
          <cell r="J3348" t="str">
            <v>96</v>
          </cell>
          <cell r="K3348" t="str">
            <v>剂型设备</v>
          </cell>
          <cell r="L3348" t="str">
            <v>肥东制剂分厂</v>
          </cell>
          <cell r="M3348" t="str">
            <v>肥东制剂11#车间</v>
          </cell>
          <cell r="N3348" t="str">
            <v>江苏汤姆智能装备有限公司</v>
          </cell>
          <cell r="O3348" t="str">
            <v>190.27</v>
          </cell>
          <cell r="P3348" t="str">
            <v>2,283.24</v>
          </cell>
          <cell r="Q3348" t="str">
            <v>761.06</v>
          </cell>
          <cell r="R3348" t="str">
            <v>49</v>
          </cell>
          <cell r="S3348" t="str">
            <v>平均年限法(一)</v>
          </cell>
          <cell r="T3348" t="str">
            <v>在用</v>
          </cell>
          <cell r="U3348" t="str">
            <v>直接购入</v>
          </cell>
          <cell r="V3348" t="str">
            <v>徐建红</v>
          </cell>
          <cell r="W3348" t="str">
            <v>2020.11.24</v>
          </cell>
          <cell r="X3348" t="str">
            <v>记--923</v>
          </cell>
        </row>
        <row r="3348">
          <cell r="AA3348" t="str">
            <v>0310</v>
          </cell>
        </row>
        <row r="3349">
          <cell r="B3349" t="str">
            <v>031022898</v>
          </cell>
          <cell r="C3349" t="str">
            <v>无铝箔检测机</v>
          </cell>
          <cell r="D3349" t="str">
            <v>JCJ-BG-F</v>
          </cell>
          <cell r="E3349">
            <v>19026.55</v>
          </cell>
          <cell r="F3349">
            <v>9323.23</v>
          </cell>
          <cell r="G3349">
            <v>9703.32</v>
          </cell>
          <cell r="H3349">
            <v>0</v>
          </cell>
          <cell r="I3349" t="str">
            <v>2020.11.24</v>
          </cell>
          <cell r="J3349" t="str">
            <v>96</v>
          </cell>
          <cell r="K3349" t="str">
            <v>剂型设备</v>
          </cell>
          <cell r="L3349" t="str">
            <v>肥东制剂分厂</v>
          </cell>
          <cell r="M3349" t="str">
            <v>肥东制剂14#车间</v>
          </cell>
          <cell r="N3349" t="str">
            <v>江苏汤姆智能装备有限公司</v>
          </cell>
          <cell r="O3349" t="str">
            <v>190.27</v>
          </cell>
          <cell r="P3349" t="str">
            <v>2,283.24</v>
          </cell>
          <cell r="Q3349" t="str">
            <v>761.06</v>
          </cell>
          <cell r="R3349" t="str">
            <v>49</v>
          </cell>
          <cell r="S3349" t="str">
            <v>平均年限法(一)</v>
          </cell>
          <cell r="T3349" t="str">
            <v>在用</v>
          </cell>
          <cell r="U3349" t="str">
            <v>直接购入</v>
          </cell>
          <cell r="V3349" t="str">
            <v>徐建红</v>
          </cell>
          <cell r="W3349" t="str">
            <v>2020.11.24</v>
          </cell>
          <cell r="X3349" t="str">
            <v>记--923</v>
          </cell>
        </row>
        <row r="3349">
          <cell r="AA3349" t="str">
            <v>0310</v>
          </cell>
        </row>
        <row r="3350">
          <cell r="B3350" t="str">
            <v>031022899</v>
          </cell>
          <cell r="C3350" t="str">
            <v>无铝箔检测机</v>
          </cell>
          <cell r="D3350" t="str">
            <v>JCJ-BG-F</v>
          </cell>
          <cell r="E3350">
            <v>19026.55</v>
          </cell>
          <cell r="F3350">
            <v>9323.23</v>
          </cell>
          <cell r="G3350">
            <v>9703.32</v>
          </cell>
          <cell r="H3350">
            <v>0</v>
          </cell>
          <cell r="I3350" t="str">
            <v>2020.11.24</v>
          </cell>
          <cell r="J3350" t="str">
            <v>96</v>
          </cell>
          <cell r="K3350" t="str">
            <v>剂型设备</v>
          </cell>
          <cell r="L3350" t="str">
            <v>肥东制剂分厂</v>
          </cell>
          <cell r="M3350" t="str">
            <v>肥东制剂14#车间</v>
          </cell>
          <cell r="N3350" t="str">
            <v>江苏汤姆智能装备有限公司</v>
          </cell>
          <cell r="O3350" t="str">
            <v>190.27</v>
          </cell>
          <cell r="P3350" t="str">
            <v>2,283.24</v>
          </cell>
          <cell r="Q3350" t="str">
            <v>761.06</v>
          </cell>
          <cell r="R3350" t="str">
            <v>49</v>
          </cell>
          <cell r="S3350" t="str">
            <v>平均年限法(一)</v>
          </cell>
          <cell r="T3350" t="str">
            <v>在用</v>
          </cell>
          <cell r="U3350" t="str">
            <v>直接购入</v>
          </cell>
          <cell r="V3350" t="str">
            <v>徐建红</v>
          </cell>
          <cell r="W3350" t="str">
            <v>2020.11.24</v>
          </cell>
          <cell r="X3350" t="str">
            <v>记--923</v>
          </cell>
        </row>
        <row r="3350">
          <cell r="AA3350" t="str">
            <v>0310</v>
          </cell>
        </row>
        <row r="3351">
          <cell r="B3351" t="str">
            <v>031022900</v>
          </cell>
          <cell r="C3351" t="str">
            <v>无铝箔检测机</v>
          </cell>
          <cell r="D3351" t="str">
            <v>JCJ-BG-F</v>
          </cell>
          <cell r="E3351">
            <v>19026.55</v>
          </cell>
          <cell r="F3351">
            <v>9323.23</v>
          </cell>
          <cell r="G3351">
            <v>9703.32</v>
          </cell>
          <cell r="H3351">
            <v>0</v>
          </cell>
          <cell r="I3351" t="str">
            <v>2020.11.24</v>
          </cell>
          <cell r="J3351" t="str">
            <v>96</v>
          </cell>
          <cell r="K3351" t="str">
            <v>剂型设备</v>
          </cell>
          <cell r="L3351" t="str">
            <v>肥东制剂分厂</v>
          </cell>
          <cell r="M3351" t="str">
            <v>肥东制剂种衣剂车间</v>
          </cell>
          <cell r="N3351" t="str">
            <v>江苏汤姆智能装备有限公司</v>
          </cell>
          <cell r="O3351" t="str">
            <v>190.27</v>
          </cell>
          <cell r="P3351" t="str">
            <v>2,283.24</v>
          </cell>
          <cell r="Q3351" t="str">
            <v>761.06</v>
          </cell>
          <cell r="R3351" t="str">
            <v>49</v>
          </cell>
          <cell r="S3351" t="str">
            <v>平均年限法(一)</v>
          </cell>
          <cell r="T3351" t="str">
            <v>在用</v>
          </cell>
          <cell r="U3351" t="str">
            <v>直接购入</v>
          </cell>
          <cell r="V3351" t="str">
            <v>徐建红</v>
          </cell>
          <cell r="W3351" t="str">
            <v>2020.11.24</v>
          </cell>
          <cell r="X3351" t="str">
            <v>记--923</v>
          </cell>
        </row>
        <row r="3351">
          <cell r="AA3351" t="str">
            <v>0310</v>
          </cell>
        </row>
        <row r="3352">
          <cell r="B3352" t="str">
            <v>032500247</v>
          </cell>
          <cell r="C3352" t="str">
            <v>可拆板式换热器</v>
          </cell>
          <cell r="D3352" t="str">
            <v>HZBM4M/MD，换热面积10㎡，材质316L</v>
          </cell>
          <cell r="E3352">
            <v>5044.25</v>
          </cell>
          <cell r="F3352">
            <v>2471.56</v>
          </cell>
          <cell r="G3352">
            <v>2572.69</v>
          </cell>
          <cell r="H3352">
            <v>0</v>
          </cell>
          <cell r="I3352" t="str">
            <v>2020.11.24</v>
          </cell>
          <cell r="J3352" t="str">
            <v>96</v>
          </cell>
          <cell r="K3352" t="str">
            <v>苯磺隆装置（合成四车间）</v>
          </cell>
          <cell r="L3352" t="str">
            <v>肥东合成分厂</v>
          </cell>
          <cell r="M3352" t="str">
            <v>肥东合成四车间</v>
          </cell>
          <cell r="N3352" t="str">
            <v>上海霍茨环保设备有限公司</v>
          </cell>
          <cell r="O3352" t="str">
            <v>50.44</v>
          </cell>
          <cell r="P3352" t="str">
            <v>605.28</v>
          </cell>
          <cell r="Q3352" t="str">
            <v>201.77</v>
          </cell>
          <cell r="R3352" t="str">
            <v>49</v>
          </cell>
          <cell r="S3352" t="str">
            <v>平均年限法(一)</v>
          </cell>
          <cell r="T3352" t="str">
            <v>在用</v>
          </cell>
          <cell r="U3352" t="str">
            <v>直接购入</v>
          </cell>
          <cell r="V3352" t="str">
            <v>徐建红</v>
          </cell>
          <cell r="W3352" t="str">
            <v>2020.11.24</v>
          </cell>
          <cell r="X3352" t="str">
            <v>记--925</v>
          </cell>
        </row>
        <row r="3352">
          <cell r="AA3352" t="str">
            <v>0325</v>
          </cell>
        </row>
        <row r="3353">
          <cell r="B3353" t="str">
            <v>032500248</v>
          </cell>
          <cell r="C3353" t="str">
            <v>可拆板式换热器</v>
          </cell>
          <cell r="D3353" t="str">
            <v>HZBM4M/MD，换热面积10㎡，材质316L</v>
          </cell>
          <cell r="E3353">
            <v>5044.25</v>
          </cell>
          <cell r="F3353">
            <v>2471.56</v>
          </cell>
          <cell r="G3353">
            <v>2572.69</v>
          </cell>
          <cell r="H3353">
            <v>0</v>
          </cell>
          <cell r="I3353" t="str">
            <v>2020.11.24</v>
          </cell>
          <cell r="J3353" t="str">
            <v>96</v>
          </cell>
          <cell r="K3353" t="str">
            <v>苯磺隆装置（合成四车间）</v>
          </cell>
          <cell r="L3353" t="str">
            <v>肥东合成分厂</v>
          </cell>
          <cell r="M3353" t="str">
            <v>肥东合成四车间</v>
          </cell>
          <cell r="N3353" t="str">
            <v>上海霍茨环保设备有限公司</v>
          </cell>
          <cell r="O3353" t="str">
            <v>50.44</v>
          </cell>
          <cell r="P3353" t="str">
            <v>605.28</v>
          </cell>
          <cell r="Q3353" t="str">
            <v>201.77</v>
          </cell>
          <cell r="R3353" t="str">
            <v>49</v>
          </cell>
          <cell r="S3353" t="str">
            <v>平均年限法(一)</v>
          </cell>
          <cell r="T3353" t="str">
            <v>在用</v>
          </cell>
          <cell r="U3353" t="str">
            <v>直接购入</v>
          </cell>
          <cell r="V3353" t="str">
            <v>徐建红</v>
          </cell>
          <cell r="W3353" t="str">
            <v>2020.11.24</v>
          </cell>
          <cell r="X3353" t="str">
            <v>记--925</v>
          </cell>
        </row>
        <row r="3353">
          <cell r="AA3353" t="str">
            <v>0325</v>
          </cell>
        </row>
        <row r="3354">
          <cell r="B3354" t="str">
            <v>032600154</v>
          </cell>
          <cell r="C3354" t="str">
            <v>袋式过滤机</v>
          </cell>
          <cell r="D3354" t="str">
            <v>CDF-300L-316L，F50P1.0</v>
          </cell>
          <cell r="E3354">
            <v>22123.89</v>
          </cell>
          <cell r="F3354">
            <v>10840.76</v>
          </cell>
          <cell r="G3354">
            <v>11283.13</v>
          </cell>
          <cell r="H3354">
            <v>0</v>
          </cell>
          <cell r="I3354" t="str">
            <v>2020.11.24</v>
          </cell>
          <cell r="J3354" t="str">
            <v>96</v>
          </cell>
          <cell r="K3354" t="str">
            <v>精噁唑装置（合成三车间）</v>
          </cell>
          <cell r="L3354" t="str">
            <v>肥东合成分厂</v>
          </cell>
          <cell r="M3354" t="str">
            <v>肥东合成三车间</v>
          </cell>
          <cell r="N3354" t="str">
            <v>上海楚能工业过滤系统有限公司</v>
          </cell>
          <cell r="O3354" t="str">
            <v>221.24</v>
          </cell>
          <cell r="P3354" t="str">
            <v>2,654.88</v>
          </cell>
          <cell r="Q3354" t="str">
            <v>884.96</v>
          </cell>
          <cell r="R3354" t="str">
            <v>49</v>
          </cell>
          <cell r="S3354" t="str">
            <v>平均年限法(一)</v>
          </cell>
          <cell r="T3354" t="str">
            <v>在用</v>
          </cell>
          <cell r="U3354" t="str">
            <v>直接购入</v>
          </cell>
          <cell r="V3354" t="str">
            <v>徐建红</v>
          </cell>
          <cell r="W3354" t="str">
            <v>2020.11.24</v>
          </cell>
          <cell r="X3354" t="str">
            <v>记--927</v>
          </cell>
        </row>
        <row r="3354">
          <cell r="AA3354" t="str">
            <v>0326</v>
          </cell>
        </row>
        <row r="3355">
          <cell r="B3355" t="str">
            <v>032500249</v>
          </cell>
          <cell r="C3355" t="str">
            <v>袋式过滤机</v>
          </cell>
          <cell r="D3355" t="str">
            <v>CDF-300L-316L，F50P1.0</v>
          </cell>
          <cell r="E3355">
            <v>22123.9</v>
          </cell>
          <cell r="F3355">
            <v>10840.76</v>
          </cell>
          <cell r="G3355">
            <v>11283.14</v>
          </cell>
          <cell r="H3355">
            <v>0</v>
          </cell>
          <cell r="I3355" t="str">
            <v>2020.11.24</v>
          </cell>
          <cell r="J3355" t="str">
            <v>96</v>
          </cell>
          <cell r="K3355" t="str">
            <v>苯磺隆装置（合成四车间）</v>
          </cell>
          <cell r="L3355" t="str">
            <v>肥东合成分厂</v>
          </cell>
          <cell r="M3355" t="str">
            <v>肥东合成四车间</v>
          </cell>
          <cell r="N3355" t="str">
            <v>上海楚能工业过滤系统有限公司</v>
          </cell>
          <cell r="O3355" t="str">
            <v>221.24</v>
          </cell>
          <cell r="P3355" t="str">
            <v>2,654.88</v>
          </cell>
          <cell r="Q3355" t="str">
            <v>884.96</v>
          </cell>
          <cell r="R3355" t="str">
            <v>49</v>
          </cell>
          <cell r="S3355" t="str">
            <v>平均年限法(一)</v>
          </cell>
          <cell r="T3355" t="str">
            <v>在用</v>
          </cell>
          <cell r="U3355" t="str">
            <v>直接购入</v>
          </cell>
          <cell r="V3355" t="str">
            <v>徐建红</v>
          </cell>
          <cell r="W3355" t="str">
            <v>2020.11.24</v>
          </cell>
          <cell r="X3355" t="str">
            <v>记--927</v>
          </cell>
        </row>
        <row r="3355">
          <cell r="AA3355" t="str">
            <v>0325</v>
          </cell>
        </row>
        <row r="3356">
          <cell r="B3356" t="str">
            <v>030200231</v>
          </cell>
          <cell r="C3356" t="str">
            <v>气动隔膜泵</v>
          </cell>
          <cell r="D3356" t="str">
            <v>666270-EEB-C，英格索兰</v>
          </cell>
          <cell r="E3356">
            <v>6504.42</v>
          </cell>
          <cell r="F3356">
            <v>3186.96</v>
          </cell>
          <cell r="G3356">
            <v>3317.46</v>
          </cell>
          <cell r="H3356">
            <v>0</v>
          </cell>
          <cell r="I3356" t="str">
            <v>2020.11.24</v>
          </cell>
          <cell r="J3356" t="str">
            <v>96</v>
          </cell>
          <cell r="K3356" t="str">
            <v>污水设备</v>
          </cell>
          <cell r="L3356" t="str">
            <v>肥东合成分厂</v>
          </cell>
          <cell r="M3356" t="str">
            <v>肥东合成污水站</v>
          </cell>
          <cell r="N3356" t="str">
            <v>上海凯源泵业有限公司</v>
          </cell>
          <cell r="O3356" t="str">
            <v>65.04</v>
          </cell>
          <cell r="P3356" t="str">
            <v>780.48</v>
          </cell>
          <cell r="Q3356" t="str">
            <v>260.18</v>
          </cell>
          <cell r="R3356" t="str">
            <v>49</v>
          </cell>
          <cell r="S3356" t="str">
            <v>平均年限法(一)</v>
          </cell>
          <cell r="T3356" t="str">
            <v>在用</v>
          </cell>
          <cell r="U3356" t="str">
            <v>直接购入</v>
          </cell>
          <cell r="V3356" t="str">
            <v>徐建红</v>
          </cell>
          <cell r="W3356" t="str">
            <v>2020.11.24</v>
          </cell>
          <cell r="X3356" t="str">
            <v>记--929</v>
          </cell>
        </row>
        <row r="3356">
          <cell r="AA3356" t="str">
            <v>0302</v>
          </cell>
        </row>
        <row r="3357">
          <cell r="B3357" t="str">
            <v>030800344</v>
          </cell>
          <cell r="C3357" t="str">
            <v>不锈钢袋式过滤器</v>
          </cell>
          <cell r="D3357" t="str">
            <v>NJLD-2DS-F50，内衬四氟</v>
          </cell>
          <cell r="E3357">
            <v>14601.77</v>
          </cell>
          <cell r="F3357">
            <v>7154.98</v>
          </cell>
          <cell r="G3357">
            <v>7446.79</v>
          </cell>
          <cell r="H3357">
            <v>0</v>
          </cell>
          <cell r="I3357" t="str">
            <v>2020.11.24</v>
          </cell>
          <cell r="J3357" t="str">
            <v>96</v>
          </cell>
          <cell r="K3357" t="str">
            <v>烟嘧装置（合成一车间）</v>
          </cell>
          <cell r="L3357" t="str">
            <v>肥东合成分厂</v>
          </cell>
          <cell r="M3357" t="str">
            <v>肥东合成一车间</v>
          </cell>
          <cell r="N3357" t="str">
            <v>南京滤达环保设备有限公司</v>
          </cell>
          <cell r="O3357" t="str">
            <v>146.02</v>
          </cell>
          <cell r="P3357" t="str">
            <v>1,752.24</v>
          </cell>
          <cell r="Q3357" t="str">
            <v>584.07</v>
          </cell>
          <cell r="R3357" t="str">
            <v>49</v>
          </cell>
          <cell r="S3357" t="str">
            <v>平均年限法(一)</v>
          </cell>
          <cell r="T3357" t="str">
            <v>在用</v>
          </cell>
          <cell r="U3357" t="str">
            <v>直接购入</v>
          </cell>
          <cell r="V3357" t="str">
            <v>徐建红</v>
          </cell>
          <cell r="W3357" t="str">
            <v>2020.11.24</v>
          </cell>
          <cell r="X3357" t="str">
            <v>记--931</v>
          </cell>
        </row>
        <row r="3357">
          <cell r="AA3357" t="str">
            <v>0308</v>
          </cell>
        </row>
        <row r="3358">
          <cell r="B3358" t="str">
            <v>032500250</v>
          </cell>
          <cell r="C3358" t="str">
            <v>不锈钢袋式过滤器</v>
          </cell>
          <cell r="D3358" t="str">
            <v>NJLD-2DS-F50，内衬四氟</v>
          </cell>
          <cell r="E3358">
            <v>14601.77</v>
          </cell>
          <cell r="F3358">
            <v>7154.98</v>
          </cell>
          <cell r="G3358">
            <v>7446.79</v>
          </cell>
          <cell r="H3358">
            <v>0</v>
          </cell>
          <cell r="I3358" t="str">
            <v>2020.11.24</v>
          </cell>
          <cell r="J3358" t="str">
            <v>96</v>
          </cell>
          <cell r="K3358" t="str">
            <v>苯磺隆装置（合成四车间）</v>
          </cell>
          <cell r="L3358" t="str">
            <v>肥东合成分厂</v>
          </cell>
          <cell r="M3358" t="str">
            <v>肥东合成四车间</v>
          </cell>
          <cell r="N3358" t="str">
            <v>南京滤达环保设备有限公司</v>
          </cell>
          <cell r="O3358" t="str">
            <v>146.02</v>
          </cell>
          <cell r="P3358" t="str">
            <v>1,752.24</v>
          </cell>
          <cell r="Q3358" t="str">
            <v>584.07</v>
          </cell>
          <cell r="R3358" t="str">
            <v>49</v>
          </cell>
          <cell r="S3358" t="str">
            <v>平均年限法(一)</v>
          </cell>
          <cell r="T3358" t="str">
            <v>在用</v>
          </cell>
          <cell r="U3358" t="str">
            <v>直接购入</v>
          </cell>
          <cell r="V3358" t="str">
            <v>徐建红</v>
          </cell>
          <cell r="W3358" t="str">
            <v>2020.11.24</v>
          </cell>
          <cell r="X3358" t="str">
            <v>记--931</v>
          </cell>
        </row>
        <row r="3358">
          <cell r="AA3358" t="str">
            <v>0325</v>
          </cell>
        </row>
        <row r="3359">
          <cell r="B3359" t="str">
            <v>030300028</v>
          </cell>
          <cell r="C3359" t="str">
            <v>气动缝包机</v>
          </cell>
          <cell r="D3359" t="str">
            <v>N600A</v>
          </cell>
          <cell r="E3359">
            <v>5752.21</v>
          </cell>
          <cell r="F3359">
            <v>2818.48</v>
          </cell>
          <cell r="G3359">
            <v>2933.73</v>
          </cell>
          <cell r="H3359">
            <v>0</v>
          </cell>
          <cell r="I3359" t="str">
            <v>2020.11.25</v>
          </cell>
          <cell r="J3359" t="str">
            <v>96</v>
          </cell>
          <cell r="K3359" t="str">
            <v>干燥设备</v>
          </cell>
          <cell r="L3359" t="str">
            <v>肥东合成分厂</v>
          </cell>
          <cell r="M3359" t="str">
            <v>肥东合成干燥房</v>
          </cell>
          <cell r="N3359" t="str">
            <v>昆山威克自动化设备有限公司</v>
          </cell>
          <cell r="O3359" t="str">
            <v>57.52</v>
          </cell>
          <cell r="P3359" t="str">
            <v>690.24</v>
          </cell>
          <cell r="Q3359" t="str">
            <v>230.09</v>
          </cell>
          <cell r="R3359" t="str">
            <v>49</v>
          </cell>
          <cell r="S3359" t="str">
            <v>平均年限法(一)</v>
          </cell>
          <cell r="T3359" t="str">
            <v>在用</v>
          </cell>
          <cell r="U3359" t="str">
            <v>直接购入</v>
          </cell>
          <cell r="V3359" t="str">
            <v>徐建红</v>
          </cell>
          <cell r="W3359" t="str">
            <v>2020.11.25</v>
          </cell>
          <cell r="X3359" t="str">
            <v>记--933</v>
          </cell>
        </row>
        <row r="3359">
          <cell r="AA3359" t="str">
            <v>0303</v>
          </cell>
        </row>
        <row r="3360">
          <cell r="B3360" t="str">
            <v>030300029</v>
          </cell>
          <cell r="C3360" t="str">
            <v>气动缝包机</v>
          </cell>
          <cell r="D3360" t="str">
            <v>N600A</v>
          </cell>
          <cell r="E3360">
            <v>5752.21</v>
          </cell>
          <cell r="F3360">
            <v>2818.48</v>
          </cell>
          <cell r="G3360">
            <v>2933.73</v>
          </cell>
          <cell r="H3360">
            <v>0</v>
          </cell>
          <cell r="I3360" t="str">
            <v>2020.11.25</v>
          </cell>
          <cell r="J3360" t="str">
            <v>96</v>
          </cell>
          <cell r="K3360" t="str">
            <v>干燥设备</v>
          </cell>
          <cell r="L3360" t="str">
            <v>肥东合成分厂</v>
          </cell>
          <cell r="M3360" t="str">
            <v>肥东合成干燥房</v>
          </cell>
          <cell r="N3360" t="str">
            <v>昆山威克自动化设备有限公司</v>
          </cell>
          <cell r="O3360" t="str">
            <v>57.52</v>
          </cell>
          <cell r="P3360" t="str">
            <v>690.24</v>
          </cell>
          <cell r="Q3360" t="str">
            <v>230.09</v>
          </cell>
          <cell r="R3360" t="str">
            <v>49</v>
          </cell>
          <cell r="S3360" t="str">
            <v>平均年限法(一)</v>
          </cell>
          <cell r="T3360" t="str">
            <v>在用</v>
          </cell>
          <cell r="U3360" t="str">
            <v>直接购入</v>
          </cell>
          <cell r="V3360" t="str">
            <v>徐建红</v>
          </cell>
          <cell r="W3360" t="str">
            <v>2020.11.25</v>
          </cell>
          <cell r="X3360" t="str">
            <v>记--933</v>
          </cell>
        </row>
        <row r="3360">
          <cell r="AA3360" t="str">
            <v>0303</v>
          </cell>
        </row>
        <row r="3361">
          <cell r="B3361" t="str">
            <v>030300030</v>
          </cell>
          <cell r="C3361" t="str">
            <v>气动缝包机</v>
          </cell>
          <cell r="D3361" t="str">
            <v>N600A</v>
          </cell>
          <cell r="E3361">
            <v>5752.21</v>
          </cell>
          <cell r="F3361">
            <v>2818.48</v>
          </cell>
          <cell r="G3361">
            <v>2933.73</v>
          </cell>
          <cell r="H3361">
            <v>0</v>
          </cell>
          <cell r="I3361" t="str">
            <v>2020.11.25</v>
          </cell>
          <cell r="J3361" t="str">
            <v>96</v>
          </cell>
          <cell r="K3361" t="str">
            <v>干燥设备</v>
          </cell>
          <cell r="L3361" t="str">
            <v>肥东合成分厂</v>
          </cell>
          <cell r="M3361" t="str">
            <v>肥东合成干燥房</v>
          </cell>
          <cell r="N3361" t="str">
            <v>昆山威克自动化设备有限公司</v>
          </cell>
          <cell r="O3361" t="str">
            <v>57.52</v>
          </cell>
          <cell r="P3361" t="str">
            <v>690.24</v>
          </cell>
          <cell r="Q3361" t="str">
            <v>230.09</v>
          </cell>
          <cell r="R3361" t="str">
            <v>49</v>
          </cell>
          <cell r="S3361" t="str">
            <v>平均年限法(一)</v>
          </cell>
          <cell r="T3361" t="str">
            <v>在用</v>
          </cell>
          <cell r="U3361" t="str">
            <v>直接购入</v>
          </cell>
          <cell r="V3361" t="str">
            <v>徐建红</v>
          </cell>
          <cell r="W3361" t="str">
            <v>2020.11.25</v>
          </cell>
          <cell r="X3361" t="str">
            <v>记--933</v>
          </cell>
        </row>
        <row r="3361">
          <cell r="AA3361" t="str">
            <v>0303</v>
          </cell>
        </row>
        <row r="3362">
          <cell r="B3362" t="str">
            <v>030300031</v>
          </cell>
          <cell r="C3362" t="str">
            <v>气动缝包机</v>
          </cell>
          <cell r="D3362" t="str">
            <v>N600A</v>
          </cell>
          <cell r="E3362">
            <v>5752.22</v>
          </cell>
          <cell r="F3362">
            <v>2818.48</v>
          </cell>
          <cell r="G3362">
            <v>2933.74</v>
          </cell>
          <cell r="H3362">
            <v>0</v>
          </cell>
          <cell r="I3362" t="str">
            <v>2020.11.25</v>
          </cell>
          <cell r="J3362" t="str">
            <v>96</v>
          </cell>
          <cell r="K3362" t="str">
            <v>干燥设备</v>
          </cell>
          <cell r="L3362" t="str">
            <v>肥东合成分厂</v>
          </cell>
          <cell r="M3362" t="str">
            <v>肥东合成干燥房</v>
          </cell>
          <cell r="N3362" t="str">
            <v>昆山威克自动化设备有限公司</v>
          </cell>
          <cell r="O3362" t="str">
            <v>57.52</v>
          </cell>
          <cell r="P3362" t="str">
            <v>690.24</v>
          </cell>
          <cell r="Q3362" t="str">
            <v>230.09</v>
          </cell>
          <cell r="R3362" t="str">
            <v>49</v>
          </cell>
          <cell r="S3362" t="str">
            <v>平均年限法(一)</v>
          </cell>
          <cell r="T3362" t="str">
            <v>在用</v>
          </cell>
          <cell r="U3362" t="str">
            <v>直接购入</v>
          </cell>
          <cell r="V3362" t="str">
            <v>徐建红</v>
          </cell>
          <cell r="W3362" t="str">
            <v>2020.11.25</v>
          </cell>
          <cell r="X3362" t="str">
            <v>记--933</v>
          </cell>
        </row>
        <row r="3362">
          <cell r="AA3362" t="str">
            <v>0303</v>
          </cell>
        </row>
        <row r="3363">
          <cell r="B3363" t="str">
            <v>030800345</v>
          </cell>
          <cell r="C3363" t="str">
            <v>风机</v>
          </cell>
          <cell r="D3363" t="str">
            <v>GMA-NO5A，右旋90度， 配Y2-15KW电机</v>
          </cell>
          <cell r="E3363">
            <v>5238.93</v>
          </cell>
          <cell r="F3363">
            <v>2514.72</v>
          </cell>
          <cell r="G3363">
            <v>2724.21</v>
          </cell>
          <cell r="H3363">
            <v>0</v>
          </cell>
          <cell r="I3363" t="str">
            <v>2020.12.07</v>
          </cell>
          <cell r="J3363" t="str">
            <v>96</v>
          </cell>
          <cell r="K3363" t="str">
            <v>烟嘧装置（合成一车间）</v>
          </cell>
          <cell r="L3363" t="str">
            <v>肥东合成分厂</v>
          </cell>
          <cell r="M3363" t="str">
            <v>肥东合成一车间</v>
          </cell>
          <cell r="N3363" t="str">
            <v>合肥佳丰风机有限公司</v>
          </cell>
          <cell r="O3363" t="str">
            <v>52.39</v>
          </cell>
          <cell r="P3363" t="str">
            <v>628.68</v>
          </cell>
          <cell r="Q3363" t="str">
            <v>209.56</v>
          </cell>
          <cell r="R3363" t="str">
            <v>48</v>
          </cell>
          <cell r="S3363" t="str">
            <v>平均年限法(一)</v>
          </cell>
          <cell r="T3363" t="str">
            <v>在用</v>
          </cell>
          <cell r="U3363" t="str">
            <v>直接购入</v>
          </cell>
          <cell r="V3363" t="str">
            <v>徐建红</v>
          </cell>
          <cell r="W3363" t="str">
            <v>2020.12.07</v>
          </cell>
          <cell r="X3363" t="str">
            <v>记--405</v>
          </cell>
        </row>
        <row r="3363">
          <cell r="AA3363" t="str">
            <v>0308</v>
          </cell>
        </row>
        <row r="3364">
          <cell r="B3364" t="str">
            <v>030700401</v>
          </cell>
          <cell r="C3364" t="str">
            <v>风机</v>
          </cell>
          <cell r="D3364" t="str">
            <v>GMA-NO5A，右旋90度， 配Y2-15KW电机</v>
          </cell>
          <cell r="E3364">
            <v>5238.93</v>
          </cell>
          <cell r="F3364">
            <v>2514.72</v>
          </cell>
          <cell r="G3364">
            <v>2724.21</v>
          </cell>
          <cell r="H3364">
            <v>0</v>
          </cell>
          <cell r="I3364" t="str">
            <v>2020.12.07</v>
          </cell>
          <cell r="J3364" t="str">
            <v>96</v>
          </cell>
          <cell r="K3364" t="str">
            <v>精喹装置（合成二车间）</v>
          </cell>
          <cell r="L3364" t="str">
            <v>肥东合成分厂</v>
          </cell>
          <cell r="M3364" t="str">
            <v>肥东合成二车间</v>
          </cell>
          <cell r="N3364" t="str">
            <v>合肥佳丰风机有限公司</v>
          </cell>
          <cell r="O3364" t="str">
            <v>52.39</v>
          </cell>
          <cell r="P3364" t="str">
            <v>628.68</v>
          </cell>
          <cell r="Q3364" t="str">
            <v>209.56</v>
          </cell>
          <cell r="R3364" t="str">
            <v>48</v>
          </cell>
          <cell r="S3364" t="str">
            <v>平均年限法(一)</v>
          </cell>
          <cell r="T3364" t="str">
            <v>在用</v>
          </cell>
          <cell r="U3364" t="str">
            <v>直接购入</v>
          </cell>
          <cell r="V3364" t="str">
            <v>徐建红</v>
          </cell>
          <cell r="W3364" t="str">
            <v>2020.12.07</v>
          </cell>
          <cell r="X3364" t="str">
            <v>记--405</v>
          </cell>
        </row>
        <row r="3364">
          <cell r="AA3364" t="str">
            <v>0307</v>
          </cell>
        </row>
        <row r="3365">
          <cell r="B3365" t="str">
            <v>030800346</v>
          </cell>
          <cell r="C3365" t="str">
            <v>防爆加温器</v>
          </cell>
          <cell r="D3365" t="str">
            <v>百科特奥 BTaw-15</v>
          </cell>
          <cell r="E3365">
            <v>10619.47</v>
          </cell>
          <cell r="F3365">
            <v>5097.12</v>
          </cell>
          <cell r="G3365">
            <v>5522.35</v>
          </cell>
          <cell r="H3365">
            <v>0</v>
          </cell>
          <cell r="I3365" t="str">
            <v>2020.12.08</v>
          </cell>
          <cell r="J3365" t="str">
            <v>96</v>
          </cell>
          <cell r="K3365" t="str">
            <v>烟嘧装置（合成一车间）</v>
          </cell>
          <cell r="L3365" t="str">
            <v>肥东合成分厂</v>
          </cell>
          <cell r="M3365" t="str">
            <v>肥东合成一车间</v>
          </cell>
          <cell r="N3365" t="str">
            <v>杭州特奥环保科技有限公司</v>
          </cell>
          <cell r="O3365" t="str">
            <v>106.19</v>
          </cell>
          <cell r="P3365" t="str">
            <v>1,274.28</v>
          </cell>
          <cell r="Q3365" t="str">
            <v>424.78</v>
          </cell>
          <cell r="R3365" t="str">
            <v>48</v>
          </cell>
          <cell r="S3365" t="str">
            <v>平均年限法(一)</v>
          </cell>
          <cell r="T3365" t="str">
            <v>在用</v>
          </cell>
          <cell r="U3365" t="str">
            <v>直接购入</v>
          </cell>
          <cell r="V3365" t="str">
            <v>徐建红</v>
          </cell>
          <cell r="W3365" t="str">
            <v>2020.12.08</v>
          </cell>
          <cell r="X3365" t="str">
            <v>记--407</v>
          </cell>
        </row>
        <row r="3365">
          <cell r="AA3365" t="str">
            <v>0308</v>
          </cell>
        </row>
        <row r="3366">
          <cell r="B3366" t="str">
            <v>030800347</v>
          </cell>
          <cell r="C3366" t="str">
            <v>防爆加温器</v>
          </cell>
          <cell r="D3366" t="str">
            <v>百科特奥 BTaw-15</v>
          </cell>
          <cell r="E3366">
            <v>10619.47</v>
          </cell>
          <cell r="F3366">
            <v>5097.12</v>
          </cell>
          <cell r="G3366">
            <v>5522.35</v>
          </cell>
          <cell r="H3366">
            <v>0</v>
          </cell>
          <cell r="I3366" t="str">
            <v>2020.12.08</v>
          </cell>
          <cell r="J3366" t="str">
            <v>96</v>
          </cell>
          <cell r="K3366" t="str">
            <v>烟嘧装置（合成一车间）</v>
          </cell>
          <cell r="L3366" t="str">
            <v>肥东合成分厂</v>
          </cell>
          <cell r="M3366" t="str">
            <v>肥东合成一车间</v>
          </cell>
          <cell r="N3366" t="str">
            <v>杭州特奥环保科技有限公司</v>
          </cell>
          <cell r="O3366" t="str">
            <v>106.19</v>
          </cell>
          <cell r="P3366" t="str">
            <v>1,274.28</v>
          </cell>
          <cell r="Q3366" t="str">
            <v>424.78</v>
          </cell>
          <cell r="R3366" t="str">
            <v>48</v>
          </cell>
          <cell r="S3366" t="str">
            <v>平均年限法(一)</v>
          </cell>
          <cell r="T3366" t="str">
            <v>在用</v>
          </cell>
          <cell r="U3366" t="str">
            <v>直接购入</v>
          </cell>
          <cell r="V3366" t="str">
            <v>徐建红</v>
          </cell>
          <cell r="W3366" t="str">
            <v>2020.12.08</v>
          </cell>
          <cell r="X3366" t="str">
            <v>记--407</v>
          </cell>
        </row>
        <row r="3366">
          <cell r="AA3366" t="str">
            <v>0308</v>
          </cell>
        </row>
        <row r="3367">
          <cell r="B3367" t="str">
            <v>030800348</v>
          </cell>
          <cell r="C3367" t="str">
            <v>防爆加温器</v>
          </cell>
          <cell r="D3367" t="str">
            <v>百科特奥 BTaw-15</v>
          </cell>
          <cell r="E3367">
            <v>10619.47</v>
          </cell>
          <cell r="F3367">
            <v>5097.12</v>
          </cell>
          <cell r="G3367">
            <v>5522.35</v>
          </cell>
          <cell r="H3367">
            <v>0</v>
          </cell>
          <cell r="I3367" t="str">
            <v>2020.12.08</v>
          </cell>
          <cell r="J3367" t="str">
            <v>96</v>
          </cell>
          <cell r="K3367" t="str">
            <v>烟嘧装置（合成一车间）</v>
          </cell>
          <cell r="L3367" t="str">
            <v>肥东合成分厂</v>
          </cell>
          <cell r="M3367" t="str">
            <v>肥东合成一车间</v>
          </cell>
          <cell r="N3367" t="str">
            <v>杭州特奥环保科技有限公司</v>
          </cell>
          <cell r="O3367" t="str">
            <v>106.19</v>
          </cell>
          <cell r="P3367" t="str">
            <v>1,274.28</v>
          </cell>
          <cell r="Q3367" t="str">
            <v>424.78</v>
          </cell>
          <cell r="R3367" t="str">
            <v>48</v>
          </cell>
          <cell r="S3367" t="str">
            <v>平均年限法(一)</v>
          </cell>
          <cell r="T3367" t="str">
            <v>在用</v>
          </cell>
          <cell r="U3367" t="str">
            <v>直接购入</v>
          </cell>
          <cell r="V3367" t="str">
            <v>徐建红</v>
          </cell>
          <cell r="W3367" t="str">
            <v>2020.12.08</v>
          </cell>
          <cell r="X3367" t="str">
            <v>记--407</v>
          </cell>
        </row>
        <row r="3367">
          <cell r="AA3367" t="str">
            <v>0308</v>
          </cell>
        </row>
        <row r="3368">
          <cell r="B3368" t="str">
            <v>030800349</v>
          </cell>
          <cell r="C3368" t="str">
            <v>防爆加温器</v>
          </cell>
          <cell r="D3368" t="str">
            <v>百科特奥 BTaw-15</v>
          </cell>
          <cell r="E3368">
            <v>10619.47</v>
          </cell>
          <cell r="F3368">
            <v>5097.12</v>
          </cell>
          <cell r="G3368">
            <v>5522.35</v>
          </cell>
          <cell r="H3368">
            <v>0</v>
          </cell>
          <cell r="I3368" t="str">
            <v>2020.12.08</v>
          </cell>
          <cell r="J3368" t="str">
            <v>96</v>
          </cell>
          <cell r="K3368" t="str">
            <v>烟嘧装置（合成一车间）</v>
          </cell>
          <cell r="L3368" t="str">
            <v>肥东合成分厂</v>
          </cell>
          <cell r="M3368" t="str">
            <v>肥东合成一车间</v>
          </cell>
          <cell r="N3368" t="str">
            <v>杭州特奥环保科技有限公司</v>
          </cell>
          <cell r="O3368" t="str">
            <v>106.19</v>
          </cell>
          <cell r="P3368" t="str">
            <v>1,274.28</v>
          </cell>
          <cell r="Q3368" t="str">
            <v>424.78</v>
          </cell>
          <cell r="R3368" t="str">
            <v>48</v>
          </cell>
          <cell r="S3368" t="str">
            <v>平均年限法(一)</v>
          </cell>
          <cell r="T3368" t="str">
            <v>在用</v>
          </cell>
          <cell r="U3368" t="str">
            <v>直接购入</v>
          </cell>
          <cell r="V3368" t="str">
            <v>徐建红</v>
          </cell>
          <cell r="W3368" t="str">
            <v>2020.12.08</v>
          </cell>
          <cell r="X3368" t="str">
            <v>记--407</v>
          </cell>
        </row>
        <row r="3368">
          <cell r="AA3368" t="str">
            <v>0308</v>
          </cell>
        </row>
        <row r="3369">
          <cell r="B3369" t="str">
            <v>030800350</v>
          </cell>
          <cell r="C3369" t="str">
            <v>防爆加温器</v>
          </cell>
          <cell r="D3369" t="str">
            <v>百科特奥 BTaw-15</v>
          </cell>
          <cell r="E3369">
            <v>10619.47</v>
          </cell>
          <cell r="F3369">
            <v>5097.12</v>
          </cell>
          <cell r="G3369">
            <v>5522.35</v>
          </cell>
          <cell r="H3369">
            <v>0</v>
          </cell>
          <cell r="I3369" t="str">
            <v>2020.12.08</v>
          </cell>
          <cell r="J3369" t="str">
            <v>96</v>
          </cell>
          <cell r="K3369" t="str">
            <v>烟嘧装置（合成一车间）</v>
          </cell>
          <cell r="L3369" t="str">
            <v>肥东合成分厂</v>
          </cell>
          <cell r="M3369" t="str">
            <v>肥东合成一车间</v>
          </cell>
          <cell r="N3369" t="str">
            <v>杭州特奥环保科技有限公司</v>
          </cell>
          <cell r="O3369" t="str">
            <v>106.19</v>
          </cell>
          <cell r="P3369" t="str">
            <v>1,274.28</v>
          </cell>
          <cell r="Q3369" t="str">
            <v>424.78</v>
          </cell>
          <cell r="R3369" t="str">
            <v>48</v>
          </cell>
          <cell r="S3369" t="str">
            <v>平均年限法(一)</v>
          </cell>
          <cell r="T3369" t="str">
            <v>在用</v>
          </cell>
          <cell r="U3369" t="str">
            <v>直接购入</v>
          </cell>
          <cell r="V3369" t="str">
            <v>徐建红</v>
          </cell>
          <cell r="W3369" t="str">
            <v>2020.12.08</v>
          </cell>
          <cell r="X3369" t="str">
            <v>记--407</v>
          </cell>
        </row>
        <row r="3369">
          <cell r="AA3369" t="str">
            <v>0308</v>
          </cell>
        </row>
        <row r="3370">
          <cell r="B3370" t="str">
            <v>030800351</v>
          </cell>
          <cell r="C3370" t="str">
            <v>防爆加温器</v>
          </cell>
          <cell r="D3370" t="str">
            <v>百科特奥 BTaw-15</v>
          </cell>
          <cell r="E3370">
            <v>10619.46</v>
          </cell>
          <cell r="F3370">
            <v>5097.12</v>
          </cell>
          <cell r="G3370">
            <v>5522.34</v>
          </cell>
          <cell r="H3370">
            <v>0</v>
          </cell>
          <cell r="I3370" t="str">
            <v>2020.12.08</v>
          </cell>
          <cell r="J3370" t="str">
            <v>96</v>
          </cell>
          <cell r="K3370" t="str">
            <v>烟嘧装置（合成一车间）</v>
          </cell>
          <cell r="L3370" t="str">
            <v>肥东合成分厂</v>
          </cell>
          <cell r="M3370" t="str">
            <v>肥东合成一车间</v>
          </cell>
          <cell r="N3370" t="str">
            <v>杭州特奥环保科技有限公司</v>
          </cell>
          <cell r="O3370" t="str">
            <v>106.19</v>
          </cell>
          <cell r="P3370" t="str">
            <v>1,274.28</v>
          </cell>
          <cell r="Q3370" t="str">
            <v>424.78</v>
          </cell>
          <cell r="R3370" t="str">
            <v>48</v>
          </cell>
          <cell r="S3370" t="str">
            <v>平均年限法(一)</v>
          </cell>
          <cell r="T3370" t="str">
            <v>在用</v>
          </cell>
          <cell r="U3370" t="str">
            <v>直接购入</v>
          </cell>
          <cell r="V3370" t="str">
            <v>徐建红</v>
          </cell>
          <cell r="W3370" t="str">
            <v>2020.12.08</v>
          </cell>
          <cell r="X3370" t="str">
            <v>记--407</v>
          </cell>
        </row>
        <row r="3370">
          <cell r="AA3370" t="str">
            <v>0308</v>
          </cell>
        </row>
        <row r="3371">
          <cell r="B3371" t="str">
            <v>031022901</v>
          </cell>
          <cell r="C3371" t="str">
            <v>永磁变频螺杆空压机</v>
          </cell>
          <cell r="D3371" t="str">
            <v>GA75VSDiPM，品牌：阿特拉斯-科普柯</v>
          </cell>
          <cell r="E3371">
            <v>122831.87</v>
          </cell>
          <cell r="F3371">
            <v>58959.36</v>
          </cell>
          <cell r="G3371">
            <v>63872.51</v>
          </cell>
          <cell r="H3371">
            <v>0</v>
          </cell>
          <cell r="I3371" t="str">
            <v>2020.12.09</v>
          </cell>
          <cell r="J3371" t="str">
            <v>96</v>
          </cell>
          <cell r="K3371" t="str">
            <v>剂型设备</v>
          </cell>
          <cell r="L3371" t="str">
            <v>肥东制剂分厂</v>
          </cell>
          <cell r="M3371" t="str">
            <v>肥东制剂13#车间</v>
          </cell>
          <cell r="N3371" t="str">
            <v>合肥稳诺机电设备有限公司</v>
          </cell>
          <cell r="O3371" t="str">
            <v>1,228.32</v>
          </cell>
          <cell r="P3371" t="str">
            <v>14,739.84</v>
          </cell>
          <cell r="Q3371" t="str">
            <v>4,913.27</v>
          </cell>
          <cell r="R3371" t="str">
            <v>48</v>
          </cell>
          <cell r="S3371" t="str">
            <v>平均年限法(一)</v>
          </cell>
          <cell r="T3371" t="str">
            <v>在用</v>
          </cell>
          <cell r="U3371" t="str">
            <v>直接购入</v>
          </cell>
          <cell r="V3371" t="str">
            <v>徐建红</v>
          </cell>
          <cell r="W3371" t="str">
            <v>2020.12.09</v>
          </cell>
          <cell r="X3371" t="str">
            <v>记--409</v>
          </cell>
        </row>
        <row r="3371">
          <cell r="AA3371" t="str">
            <v>0310</v>
          </cell>
        </row>
        <row r="3372">
          <cell r="B3372" t="str">
            <v>031022902</v>
          </cell>
          <cell r="C3372" t="str">
            <v>自动检重秤（含剔除）</v>
          </cell>
          <cell r="D3372" t="str">
            <v>SCWL400A-00</v>
          </cell>
          <cell r="E3372">
            <v>30973.45</v>
          </cell>
          <cell r="F3372">
            <v>14867.04</v>
          </cell>
          <cell r="G3372">
            <v>16106.41</v>
          </cell>
          <cell r="H3372">
            <v>0</v>
          </cell>
          <cell r="I3372" t="str">
            <v>2020.12.09</v>
          </cell>
          <cell r="J3372" t="str">
            <v>96</v>
          </cell>
          <cell r="K3372" t="str">
            <v>剂型设备</v>
          </cell>
          <cell r="L3372" t="str">
            <v>肥东制剂分厂</v>
          </cell>
          <cell r="M3372" t="str">
            <v>肥东制剂14#车间</v>
          </cell>
          <cell r="N3372" t="str">
            <v>赛摩智能科技集团股份有限公司</v>
          </cell>
          <cell r="O3372" t="str">
            <v>309.73</v>
          </cell>
          <cell r="P3372" t="str">
            <v>3,716.76</v>
          </cell>
          <cell r="Q3372" t="str">
            <v>1,238.94</v>
          </cell>
          <cell r="R3372" t="str">
            <v>48</v>
          </cell>
          <cell r="S3372" t="str">
            <v>平均年限法(一)</v>
          </cell>
          <cell r="T3372" t="str">
            <v>在用</v>
          </cell>
          <cell r="U3372" t="str">
            <v>直接购入</v>
          </cell>
          <cell r="V3372" t="str">
            <v>徐建红</v>
          </cell>
          <cell r="W3372" t="str">
            <v>2020.12.09</v>
          </cell>
          <cell r="X3372" t="str">
            <v>记--411</v>
          </cell>
        </row>
        <row r="3372">
          <cell r="AA3372" t="str">
            <v>0310</v>
          </cell>
        </row>
        <row r="3373">
          <cell r="B3373" t="str">
            <v>031022903</v>
          </cell>
          <cell r="C3373" t="str">
            <v>自动检重秤（含剔除）</v>
          </cell>
          <cell r="D3373" t="str">
            <v>SCWL400A-00</v>
          </cell>
          <cell r="E3373">
            <v>30973.45</v>
          </cell>
          <cell r="F3373">
            <v>14867.04</v>
          </cell>
          <cell r="G3373">
            <v>16106.41</v>
          </cell>
          <cell r="H3373">
            <v>0</v>
          </cell>
          <cell r="I3373" t="str">
            <v>2020.12.09</v>
          </cell>
          <cell r="J3373" t="str">
            <v>96</v>
          </cell>
          <cell r="K3373" t="str">
            <v>剂型设备</v>
          </cell>
          <cell r="L3373" t="str">
            <v>肥东制剂分厂</v>
          </cell>
          <cell r="M3373" t="str">
            <v>肥东制剂14#车间</v>
          </cell>
          <cell r="N3373" t="str">
            <v>赛摩智能科技集团股份有限公司</v>
          </cell>
          <cell r="O3373" t="str">
            <v>309.73</v>
          </cell>
          <cell r="P3373" t="str">
            <v>3,716.76</v>
          </cell>
          <cell r="Q3373" t="str">
            <v>1,238.94</v>
          </cell>
          <cell r="R3373" t="str">
            <v>48</v>
          </cell>
          <cell r="S3373" t="str">
            <v>平均年限法(一)</v>
          </cell>
          <cell r="T3373" t="str">
            <v>在用</v>
          </cell>
          <cell r="U3373" t="str">
            <v>直接购入</v>
          </cell>
          <cell r="V3373" t="str">
            <v>徐建红</v>
          </cell>
          <cell r="W3373" t="str">
            <v>2020.12.09</v>
          </cell>
          <cell r="X3373" t="str">
            <v>记--411</v>
          </cell>
        </row>
        <row r="3373">
          <cell r="AA3373" t="str">
            <v>0310</v>
          </cell>
        </row>
        <row r="3374">
          <cell r="B3374" t="str">
            <v>031022904</v>
          </cell>
          <cell r="C3374" t="str">
            <v>自动检重秤（含剔除）</v>
          </cell>
          <cell r="D3374" t="str">
            <v>SCWL400A-00</v>
          </cell>
          <cell r="E3374">
            <v>30973.45</v>
          </cell>
          <cell r="F3374">
            <v>14867.04</v>
          </cell>
          <cell r="G3374">
            <v>16106.41</v>
          </cell>
          <cell r="H3374">
            <v>0</v>
          </cell>
          <cell r="I3374" t="str">
            <v>2020.12.09</v>
          </cell>
          <cell r="J3374" t="str">
            <v>96</v>
          </cell>
          <cell r="K3374" t="str">
            <v>剂型设备</v>
          </cell>
          <cell r="L3374" t="str">
            <v>肥东制剂分厂</v>
          </cell>
          <cell r="M3374" t="str">
            <v>肥东制剂14#车间</v>
          </cell>
          <cell r="N3374" t="str">
            <v>赛摩智能科技集团股份有限公司</v>
          </cell>
          <cell r="O3374" t="str">
            <v>309.73</v>
          </cell>
          <cell r="P3374" t="str">
            <v>3,716.76</v>
          </cell>
          <cell r="Q3374" t="str">
            <v>1,238.94</v>
          </cell>
          <cell r="R3374" t="str">
            <v>48</v>
          </cell>
          <cell r="S3374" t="str">
            <v>平均年限法(一)</v>
          </cell>
          <cell r="T3374" t="str">
            <v>在用</v>
          </cell>
          <cell r="U3374" t="str">
            <v>直接购入</v>
          </cell>
          <cell r="V3374" t="str">
            <v>徐建红</v>
          </cell>
          <cell r="W3374" t="str">
            <v>2020.12.09</v>
          </cell>
          <cell r="X3374" t="str">
            <v>记--411</v>
          </cell>
        </row>
        <row r="3374">
          <cell r="AA3374" t="str">
            <v>0310</v>
          </cell>
        </row>
        <row r="3375">
          <cell r="B3375" t="str">
            <v>031022905</v>
          </cell>
          <cell r="C3375" t="str">
            <v>全自动贴标机</v>
          </cell>
          <cell r="D3375" t="str">
            <v>TZB-1DY-A</v>
          </cell>
          <cell r="E3375">
            <v>42477.87</v>
          </cell>
          <cell r="F3375">
            <v>20389.44</v>
          </cell>
          <cell r="G3375">
            <v>22088.43</v>
          </cell>
          <cell r="H3375">
            <v>0</v>
          </cell>
          <cell r="I3375" t="str">
            <v>2020.12.09</v>
          </cell>
          <cell r="J3375" t="str">
            <v>96</v>
          </cell>
          <cell r="K3375" t="str">
            <v>剂型设备</v>
          </cell>
          <cell r="L3375" t="str">
            <v>肥东制剂分厂</v>
          </cell>
          <cell r="M3375" t="str">
            <v>肥东制剂11#车间</v>
          </cell>
          <cell r="N3375" t="str">
            <v>江苏汤姆智能装备有限公司</v>
          </cell>
          <cell r="O3375" t="str">
            <v>424.78</v>
          </cell>
          <cell r="P3375" t="str">
            <v>5,097.36</v>
          </cell>
          <cell r="Q3375" t="str">
            <v>1,699.11</v>
          </cell>
          <cell r="R3375" t="str">
            <v>48</v>
          </cell>
          <cell r="S3375" t="str">
            <v>平均年限法(一)</v>
          </cell>
          <cell r="T3375" t="str">
            <v>在用</v>
          </cell>
          <cell r="U3375" t="str">
            <v>直接购入</v>
          </cell>
          <cell r="V3375" t="str">
            <v>徐建红</v>
          </cell>
          <cell r="W3375" t="str">
            <v>2020.12.09</v>
          </cell>
          <cell r="X3375" t="str">
            <v>记--413</v>
          </cell>
        </row>
        <row r="3375">
          <cell r="AA3375" t="str">
            <v>0310</v>
          </cell>
        </row>
        <row r="3376">
          <cell r="B3376" t="str">
            <v>031022906</v>
          </cell>
          <cell r="C3376" t="str">
            <v>全自动贴标机</v>
          </cell>
          <cell r="D3376" t="str">
            <v>TZB-1DY-A</v>
          </cell>
          <cell r="E3376">
            <v>42477.88</v>
          </cell>
          <cell r="F3376">
            <v>20389.44</v>
          </cell>
          <cell r="G3376">
            <v>22088.44</v>
          </cell>
          <cell r="H3376">
            <v>0</v>
          </cell>
          <cell r="I3376" t="str">
            <v>2020.12.09</v>
          </cell>
          <cell r="J3376" t="str">
            <v>96</v>
          </cell>
          <cell r="K3376" t="str">
            <v>剂型设备</v>
          </cell>
          <cell r="L3376" t="str">
            <v>肥东制剂分厂</v>
          </cell>
          <cell r="M3376" t="str">
            <v>肥东制剂13#车间</v>
          </cell>
          <cell r="N3376" t="str">
            <v>江苏汤姆智能装备有限公司</v>
          </cell>
          <cell r="O3376" t="str">
            <v>424.78</v>
          </cell>
          <cell r="P3376" t="str">
            <v>5,097.36</v>
          </cell>
          <cell r="Q3376" t="str">
            <v>1,699.12</v>
          </cell>
          <cell r="R3376" t="str">
            <v>48</v>
          </cell>
          <cell r="S3376" t="str">
            <v>平均年限法(一)</v>
          </cell>
          <cell r="T3376" t="str">
            <v>在用</v>
          </cell>
          <cell r="U3376" t="str">
            <v>直接购入</v>
          </cell>
          <cell r="V3376" t="str">
            <v>徐建红</v>
          </cell>
          <cell r="W3376" t="str">
            <v>2020.12.09</v>
          </cell>
          <cell r="X3376" t="str">
            <v>记--413</v>
          </cell>
        </row>
        <row r="3376">
          <cell r="AA3376" t="str">
            <v>0310</v>
          </cell>
        </row>
        <row r="3377">
          <cell r="B3377" t="str">
            <v>032400027</v>
          </cell>
          <cell r="C3377" t="str">
            <v>新标单级立式消防泵</v>
          </cell>
          <cell r="D3377" t="str">
            <v>XBD7.0/10G-KYL-15KW，防爆</v>
          </cell>
          <cell r="E3377">
            <v>5309.73</v>
          </cell>
          <cell r="F3377">
            <v>2548.8</v>
          </cell>
          <cell r="G3377">
            <v>2760.93</v>
          </cell>
          <cell r="H3377">
            <v>0</v>
          </cell>
          <cell r="I3377" t="str">
            <v>2020.12.10</v>
          </cell>
          <cell r="J3377" t="str">
            <v>96</v>
          </cell>
          <cell r="K3377" t="str">
            <v>公用设备</v>
          </cell>
          <cell r="L3377" t="str">
            <v>肥东合成分厂</v>
          </cell>
          <cell r="M3377" t="str">
            <v>肥东合成公用工程</v>
          </cell>
          <cell r="N3377" t="str">
            <v>上海凯源泵业有限公司</v>
          </cell>
          <cell r="O3377" t="str">
            <v>53.10</v>
          </cell>
          <cell r="P3377" t="str">
            <v>637.20</v>
          </cell>
          <cell r="Q3377" t="str">
            <v>212.39</v>
          </cell>
          <cell r="R3377" t="str">
            <v>48</v>
          </cell>
          <cell r="S3377" t="str">
            <v>平均年限法(一)</v>
          </cell>
          <cell r="T3377" t="str">
            <v>在用</v>
          </cell>
          <cell r="U3377" t="str">
            <v>直接购入</v>
          </cell>
          <cell r="V3377" t="str">
            <v>徐建红</v>
          </cell>
          <cell r="W3377" t="str">
            <v>2020.12.10</v>
          </cell>
          <cell r="X3377" t="str">
            <v>记--415</v>
          </cell>
        </row>
        <row r="3377">
          <cell r="AA3377" t="str">
            <v>0324</v>
          </cell>
        </row>
        <row r="3378">
          <cell r="B3378" t="str">
            <v>032400028</v>
          </cell>
          <cell r="C3378" t="str">
            <v>新标单级立式消防泵</v>
          </cell>
          <cell r="D3378" t="str">
            <v>XBD7.0/10G-KYL-15KW，防爆</v>
          </cell>
          <cell r="E3378">
            <v>5309.73</v>
          </cell>
          <cell r="F3378">
            <v>2548.8</v>
          </cell>
          <cell r="G3378">
            <v>2760.93</v>
          </cell>
          <cell r="H3378">
            <v>0</v>
          </cell>
          <cell r="I3378" t="str">
            <v>2020.12.10</v>
          </cell>
          <cell r="J3378" t="str">
            <v>96</v>
          </cell>
          <cell r="K3378" t="str">
            <v>公用设备</v>
          </cell>
          <cell r="L3378" t="str">
            <v>肥东合成分厂</v>
          </cell>
          <cell r="M3378" t="str">
            <v>肥东合成公用工程</v>
          </cell>
          <cell r="N3378" t="str">
            <v>上海凯源泵业有限公司</v>
          </cell>
          <cell r="O3378" t="str">
            <v>53.10</v>
          </cell>
          <cell r="P3378" t="str">
            <v>637.20</v>
          </cell>
          <cell r="Q3378" t="str">
            <v>212.39</v>
          </cell>
          <cell r="R3378" t="str">
            <v>48</v>
          </cell>
          <cell r="S3378" t="str">
            <v>平均年限法(一)</v>
          </cell>
          <cell r="T3378" t="str">
            <v>在用</v>
          </cell>
          <cell r="U3378" t="str">
            <v>直接购入</v>
          </cell>
          <cell r="V3378" t="str">
            <v>徐建红</v>
          </cell>
          <cell r="W3378" t="str">
            <v>2020.12.10</v>
          </cell>
          <cell r="X3378" t="str">
            <v>记--415</v>
          </cell>
        </row>
        <row r="3378">
          <cell r="AA3378" t="str">
            <v>0324</v>
          </cell>
        </row>
        <row r="3379">
          <cell r="B3379" t="str">
            <v>032400029</v>
          </cell>
          <cell r="C3379" t="str">
            <v>新标单级立式消防泵</v>
          </cell>
          <cell r="D3379" t="str">
            <v>XBD7.0/10G-KYL-15KW，防爆</v>
          </cell>
          <cell r="E3379">
            <v>5309.73</v>
          </cell>
          <cell r="F3379">
            <v>2548.8</v>
          </cell>
          <cell r="G3379">
            <v>2760.93</v>
          </cell>
          <cell r="H3379">
            <v>0</v>
          </cell>
          <cell r="I3379" t="str">
            <v>2020.12.10</v>
          </cell>
          <cell r="J3379" t="str">
            <v>96</v>
          </cell>
          <cell r="K3379" t="str">
            <v>公用设备</v>
          </cell>
          <cell r="L3379" t="str">
            <v>肥东合成分厂</v>
          </cell>
          <cell r="M3379" t="str">
            <v>肥东合成公用工程</v>
          </cell>
          <cell r="N3379" t="str">
            <v>上海凯源泵业有限公司</v>
          </cell>
          <cell r="O3379" t="str">
            <v>53.10</v>
          </cell>
          <cell r="P3379" t="str">
            <v>637.20</v>
          </cell>
          <cell r="Q3379" t="str">
            <v>212.39</v>
          </cell>
          <cell r="R3379" t="str">
            <v>48</v>
          </cell>
          <cell r="S3379" t="str">
            <v>平均年限法(一)</v>
          </cell>
          <cell r="T3379" t="str">
            <v>在用</v>
          </cell>
          <cell r="U3379" t="str">
            <v>直接购入</v>
          </cell>
          <cell r="V3379" t="str">
            <v>徐建红</v>
          </cell>
          <cell r="W3379" t="str">
            <v>2020.12.10</v>
          </cell>
          <cell r="X3379" t="str">
            <v>记--415</v>
          </cell>
        </row>
        <row r="3379">
          <cell r="AA3379" t="str">
            <v>0324</v>
          </cell>
        </row>
        <row r="3380">
          <cell r="B3380" t="str">
            <v>032400030</v>
          </cell>
          <cell r="C3380" t="str">
            <v>新标单级立式消防泵</v>
          </cell>
          <cell r="D3380" t="str">
            <v>XBD7.0/10G-KYL-15KW，防爆</v>
          </cell>
          <cell r="E3380">
            <v>5309.74</v>
          </cell>
          <cell r="F3380">
            <v>2548.8</v>
          </cell>
          <cell r="G3380">
            <v>2760.94</v>
          </cell>
          <cell r="H3380">
            <v>0</v>
          </cell>
          <cell r="I3380" t="str">
            <v>2020.12.10</v>
          </cell>
          <cell r="J3380" t="str">
            <v>96</v>
          </cell>
          <cell r="K3380" t="str">
            <v>公用设备</v>
          </cell>
          <cell r="L3380" t="str">
            <v>肥东合成分厂</v>
          </cell>
          <cell r="M3380" t="str">
            <v>肥东合成公用工程</v>
          </cell>
          <cell r="N3380" t="str">
            <v>上海凯源泵业有限公司</v>
          </cell>
          <cell r="O3380" t="str">
            <v>53.10</v>
          </cell>
          <cell r="P3380" t="str">
            <v>637.20</v>
          </cell>
          <cell r="Q3380" t="str">
            <v>212.39</v>
          </cell>
          <cell r="R3380" t="str">
            <v>48</v>
          </cell>
          <cell r="S3380" t="str">
            <v>平均年限法(一)</v>
          </cell>
          <cell r="T3380" t="str">
            <v>在用</v>
          </cell>
          <cell r="U3380" t="str">
            <v>直接购入</v>
          </cell>
          <cell r="V3380" t="str">
            <v>徐建红</v>
          </cell>
          <cell r="W3380" t="str">
            <v>2020.12.10</v>
          </cell>
          <cell r="X3380" t="str">
            <v>记--415</v>
          </cell>
        </row>
        <row r="3380">
          <cell r="AA3380" t="str">
            <v>0324</v>
          </cell>
        </row>
        <row r="3381">
          <cell r="B3381" t="str">
            <v>032400031</v>
          </cell>
          <cell r="C3381" t="str">
            <v>新标单级立式消防泵</v>
          </cell>
          <cell r="D3381" t="str">
            <v>XBD7.0/10G-KYL-15KW，防爆</v>
          </cell>
          <cell r="E3381">
            <v>5309.74</v>
          </cell>
          <cell r="F3381">
            <v>2548.8</v>
          </cell>
          <cell r="G3381">
            <v>2760.94</v>
          </cell>
          <cell r="H3381">
            <v>0</v>
          </cell>
          <cell r="I3381" t="str">
            <v>2020.12.10</v>
          </cell>
          <cell r="J3381" t="str">
            <v>96</v>
          </cell>
          <cell r="K3381" t="str">
            <v>公用设备</v>
          </cell>
          <cell r="L3381" t="str">
            <v>肥东合成分厂</v>
          </cell>
          <cell r="M3381" t="str">
            <v>肥东合成公用工程</v>
          </cell>
          <cell r="N3381" t="str">
            <v>上海凯源泵业有限公司</v>
          </cell>
          <cell r="O3381" t="str">
            <v>53.10</v>
          </cell>
          <cell r="P3381" t="str">
            <v>637.20</v>
          </cell>
          <cell r="Q3381" t="str">
            <v>212.39</v>
          </cell>
          <cell r="R3381" t="str">
            <v>48</v>
          </cell>
          <cell r="S3381" t="str">
            <v>平均年限法(一)</v>
          </cell>
          <cell r="T3381" t="str">
            <v>在用</v>
          </cell>
          <cell r="U3381" t="str">
            <v>直接购入</v>
          </cell>
          <cell r="V3381" t="str">
            <v>徐建红</v>
          </cell>
          <cell r="W3381" t="str">
            <v>2020.12.10</v>
          </cell>
          <cell r="X3381" t="str">
            <v>记--415</v>
          </cell>
        </row>
        <row r="3381">
          <cell r="AA3381" t="str">
            <v>0324</v>
          </cell>
        </row>
        <row r="3382">
          <cell r="B3382" t="str">
            <v>030700402</v>
          </cell>
          <cell r="C3382" t="str">
            <v>真空泵</v>
          </cell>
          <cell r="D3382" t="str">
            <v>WLW-100BC，防爆电机</v>
          </cell>
          <cell r="E3382">
            <v>12389.38</v>
          </cell>
          <cell r="F3382">
            <v>5946.72</v>
          </cell>
          <cell r="G3382">
            <v>6442.66</v>
          </cell>
          <cell r="H3382">
            <v>0</v>
          </cell>
          <cell r="I3382" t="str">
            <v>2020.12.10</v>
          </cell>
          <cell r="J3382" t="str">
            <v>96</v>
          </cell>
          <cell r="K3382" t="str">
            <v>精喹装置（合成二车间）</v>
          </cell>
          <cell r="L3382" t="str">
            <v>肥东合成分厂</v>
          </cell>
          <cell r="M3382" t="str">
            <v>肥东合成二车间</v>
          </cell>
          <cell r="N3382" t="str">
            <v>南通市威士真空设备有限公司</v>
          </cell>
          <cell r="O3382" t="str">
            <v>123.89</v>
          </cell>
          <cell r="P3382" t="str">
            <v>1,486.68</v>
          </cell>
          <cell r="Q3382" t="str">
            <v>495.58</v>
          </cell>
          <cell r="R3382" t="str">
            <v>48</v>
          </cell>
          <cell r="S3382" t="str">
            <v>平均年限法(一)</v>
          </cell>
          <cell r="T3382" t="str">
            <v>在用</v>
          </cell>
          <cell r="U3382" t="str">
            <v>直接购入</v>
          </cell>
          <cell r="V3382" t="str">
            <v>徐建红</v>
          </cell>
          <cell r="W3382" t="str">
            <v>2020.12.10</v>
          </cell>
          <cell r="X3382" t="str">
            <v>记--417</v>
          </cell>
        </row>
        <row r="3382">
          <cell r="AA3382" t="str">
            <v>0307</v>
          </cell>
        </row>
        <row r="3383">
          <cell r="B3383" t="str">
            <v>030700403</v>
          </cell>
          <cell r="C3383" t="str">
            <v>氟塑料离心泵</v>
          </cell>
          <cell r="D3383" t="str">
            <v>50FSB-25L</v>
          </cell>
          <cell r="E3383">
            <v>2876.11</v>
          </cell>
          <cell r="F3383">
            <v>1380.48</v>
          </cell>
          <cell r="G3383">
            <v>1495.63</v>
          </cell>
          <cell r="H3383">
            <v>0</v>
          </cell>
          <cell r="I3383" t="str">
            <v>2020.12.10</v>
          </cell>
          <cell r="J3383" t="str">
            <v>96</v>
          </cell>
          <cell r="K3383" t="str">
            <v>精喹装置（合成二车间）</v>
          </cell>
          <cell r="L3383" t="str">
            <v>肥东合成分厂</v>
          </cell>
          <cell r="M3383" t="str">
            <v>肥东合成二车间</v>
          </cell>
          <cell r="N3383" t="str">
            <v>安徽通能泵阀销售有限公司</v>
          </cell>
          <cell r="O3383" t="str">
            <v>28.76</v>
          </cell>
          <cell r="P3383" t="str">
            <v>345.12</v>
          </cell>
          <cell r="Q3383" t="str">
            <v>115.04</v>
          </cell>
          <cell r="R3383" t="str">
            <v>48</v>
          </cell>
          <cell r="S3383" t="str">
            <v>平均年限法(一)</v>
          </cell>
          <cell r="T3383" t="str">
            <v>在用</v>
          </cell>
          <cell r="U3383" t="str">
            <v>直接购入</v>
          </cell>
          <cell r="V3383" t="str">
            <v>徐建红</v>
          </cell>
          <cell r="W3383" t="str">
            <v>2020.12.10</v>
          </cell>
          <cell r="X3383" t="str">
            <v>记--419</v>
          </cell>
        </row>
        <row r="3383">
          <cell r="AA3383" t="str">
            <v>0307</v>
          </cell>
        </row>
        <row r="3384">
          <cell r="B3384" t="str">
            <v>030700404</v>
          </cell>
          <cell r="C3384" t="str">
            <v>氟塑料离心泵</v>
          </cell>
          <cell r="D3384" t="str">
            <v>50FSB-25L</v>
          </cell>
          <cell r="E3384">
            <v>2876.1</v>
          </cell>
          <cell r="F3384">
            <v>1380.48</v>
          </cell>
          <cell r="G3384">
            <v>1495.62</v>
          </cell>
          <cell r="H3384">
            <v>0</v>
          </cell>
          <cell r="I3384" t="str">
            <v>2020.12.10</v>
          </cell>
          <cell r="J3384" t="str">
            <v>96</v>
          </cell>
          <cell r="K3384" t="str">
            <v>精喹装置（合成二车间）</v>
          </cell>
          <cell r="L3384" t="str">
            <v>肥东合成分厂</v>
          </cell>
          <cell r="M3384" t="str">
            <v>肥东合成二车间</v>
          </cell>
          <cell r="N3384" t="str">
            <v>安徽通能泵阀销售有限公司</v>
          </cell>
          <cell r="O3384" t="str">
            <v>28.76</v>
          </cell>
          <cell r="P3384" t="str">
            <v>345.12</v>
          </cell>
          <cell r="Q3384" t="str">
            <v>115.04</v>
          </cell>
          <cell r="R3384" t="str">
            <v>48</v>
          </cell>
          <cell r="S3384" t="str">
            <v>平均年限法(一)</v>
          </cell>
          <cell r="T3384" t="str">
            <v>在用</v>
          </cell>
          <cell r="U3384" t="str">
            <v>直接购入</v>
          </cell>
          <cell r="V3384" t="str">
            <v>徐建红</v>
          </cell>
          <cell r="W3384" t="str">
            <v>2020.12.10</v>
          </cell>
          <cell r="X3384" t="str">
            <v>记--419</v>
          </cell>
        </row>
        <row r="3384">
          <cell r="AA3384" t="str">
            <v>0307</v>
          </cell>
        </row>
        <row r="3385">
          <cell r="B3385" t="str">
            <v>031022907</v>
          </cell>
          <cell r="C3385" t="str">
            <v>氟塑料离心泵</v>
          </cell>
          <cell r="D3385" t="str">
            <v>65FSB-30</v>
          </cell>
          <cell r="E3385">
            <v>4469.03</v>
          </cell>
          <cell r="F3385">
            <v>2145.12</v>
          </cell>
          <cell r="G3385">
            <v>2323.91</v>
          </cell>
          <cell r="H3385">
            <v>0</v>
          </cell>
          <cell r="I3385" t="str">
            <v>2020.12.10</v>
          </cell>
          <cell r="J3385" t="str">
            <v>96</v>
          </cell>
          <cell r="K3385" t="str">
            <v>剂型设备</v>
          </cell>
          <cell r="L3385" t="str">
            <v>肥东制剂分厂</v>
          </cell>
          <cell r="M3385" t="str">
            <v>肥东制剂84消毒液生产线</v>
          </cell>
          <cell r="N3385" t="str">
            <v>安徽通能泵阀销售有限公司</v>
          </cell>
          <cell r="O3385" t="str">
            <v>44.69</v>
          </cell>
          <cell r="P3385" t="str">
            <v>536.28</v>
          </cell>
          <cell r="Q3385" t="str">
            <v>178.76</v>
          </cell>
          <cell r="R3385" t="str">
            <v>48</v>
          </cell>
          <cell r="S3385" t="str">
            <v>平均年限法(一)</v>
          </cell>
          <cell r="T3385" t="str">
            <v>在用</v>
          </cell>
          <cell r="U3385" t="str">
            <v>直接购入</v>
          </cell>
          <cell r="V3385" t="str">
            <v>徐建红</v>
          </cell>
          <cell r="W3385" t="str">
            <v>2020.12.10</v>
          </cell>
          <cell r="X3385" t="str">
            <v>记--419</v>
          </cell>
        </row>
        <row r="3385">
          <cell r="AA3385" t="str">
            <v>0310</v>
          </cell>
        </row>
        <row r="3386">
          <cell r="B3386" t="str">
            <v>030700405</v>
          </cell>
          <cell r="C3386" t="str">
            <v>储罐</v>
          </cell>
          <cell r="D3386" t="str">
            <v>4M3，￠1700*1450*8，含磁翻板液位计</v>
          </cell>
          <cell r="E3386">
            <v>14601.77</v>
          </cell>
          <cell r="F3386">
            <v>7008.96</v>
          </cell>
          <cell r="G3386">
            <v>7592.81</v>
          </cell>
          <cell r="H3386">
            <v>0</v>
          </cell>
          <cell r="I3386" t="str">
            <v>2020.12.14</v>
          </cell>
          <cell r="J3386" t="str">
            <v>96</v>
          </cell>
          <cell r="K3386" t="str">
            <v>精喹装置（合成二车间）</v>
          </cell>
          <cell r="L3386" t="str">
            <v>肥东合成分厂</v>
          </cell>
          <cell r="M3386" t="str">
            <v>肥东合成二车间</v>
          </cell>
          <cell r="N3386" t="str">
            <v>无锡新同越智能装备制造有限公司</v>
          </cell>
          <cell r="O3386" t="str">
            <v>146.02</v>
          </cell>
          <cell r="P3386" t="str">
            <v>1,752.24</v>
          </cell>
          <cell r="Q3386" t="str">
            <v>584.07</v>
          </cell>
          <cell r="R3386" t="str">
            <v>48</v>
          </cell>
          <cell r="S3386" t="str">
            <v>平均年限法(一)</v>
          </cell>
          <cell r="T3386" t="str">
            <v>在用</v>
          </cell>
          <cell r="U3386" t="str">
            <v>直接购入</v>
          </cell>
          <cell r="V3386" t="str">
            <v>徐建红</v>
          </cell>
          <cell r="W3386" t="str">
            <v>2020.12.14</v>
          </cell>
          <cell r="X3386" t="str">
            <v>记--425</v>
          </cell>
        </row>
        <row r="3386">
          <cell r="AA3386" t="str">
            <v>0307</v>
          </cell>
        </row>
        <row r="3387">
          <cell r="B3387" t="str">
            <v>032500251</v>
          </cell>
          <cell r="C3387" t="str">
            <v>螺旋板式冷凝器</v>
          </cell>
          <cell r="D3387" t="str">
            <v>F=10㎡，材质304</v>
          </cell>
          <cell r="E3387">
            <v>7522.12</v>
          </cell>
          <cell r="F3387">
            <v>3610.56</v>
          </cell>
          <cell r="G3387">
            <v>3911.56</v>
          </cell>
          <cell r="H3387">
            <v>0</v>
          </cell>
          <cell r="I3387" t="str">
            <v>2020.12.14</v>
          </cell>
          <cell r="J3387" t="str">
            <v>96</v>
          </cell>
          <cell r="K3387" t="str">
            <v>苯磺隆装置（合成四车间）</v>
          </cell>
          <cell r="L3387" t="str">
            <v>肥东合成分厂</v>
          </cell>
          <cell r="M3387" t="str">
            <v>肥东合成四车间</v>
          </cell>
          <cell r="N3387" t="str">
            <v>无锡新同越智能装备制造有限公司</v>
          </cell>
          <cell r="O3387" t="str">
            <v>75.22</v>
          </cell>
          <cell r="P3387" t="str">
            <v>902.64</v>
          </cell>
          <cell r="Q3387" t="str">
            <v>300.88</v>
          </cell>
          <cell r="R3387" t="str">
            <v>48</v>
          </cell>
          <cell r="S3387" t="str">
            <v>平均年限法(一)</v>
          </cell>
          <cell r="T3387" t="str">
            <v>在用</v>
          </cell>
          <cell r="U3387" t="str">
            <v>直接购入</v>
          </cell>
          <cell r="V3387" t="str">
            <v>徐建红</v>
          </cell>
          <cell r="W3387" t="str">
            <v>2020.12.14</v>
          </cell>
          <cell r="X3387" t="str">
            <v>记--425</v>
          </cell>
        </row>
        <row r="3387">
          <cell r="AA3387" t="str">
            <v>0325</v>
          </cell>
        </row>
        <row r="3388">
          <cell r="B3388" t="str">
            <v>032500252</v>
          </cell>
          <cell r="C3388" t="str">
            <v>螺旋板式冷凝器</v>
          </cell>
          <cell r="D3388" t="str">
            <v>F=10㎡，材质304</v>
          </cell>
          <cell r="E3388">
            <v>7522.12</v>
          </cell>
          <cell r="F3388">
            <v>3610.56</v>
          </cell>
          <cell r="G3388">
            <v>3911.56</v>
          </cell>
          <cell r="H3388">
            <v>0</v>
          </cell>
          <cell r="I3388" t="str">
            <v>2020.12.14</v>
          </cell>
          <cell r="J3388" t="str">
            <v>96</v>
          </cell>
          <cell r="K3388" t="str">
            <v>苯磺隆装置（合成四车间）</v>
          </cell>
          <cell r="L3388" t="str">
            <v>肥东合成分厂</v>
          </cell>
          <cell r="M3388" t="str">
            <v>肥东合成四车间</v>
          </cell>
          <cell r="N3388" t="str">
            <v>无锡新同越智能装备制造有限公司</v>
          </cell>
          <cell r="O3388" t="str">
            <v>75.22</v>
          </cell>
          <cell r="P3388" t="str">
            <v>902.64</v>
          </cell>
          <cell r="Q3388" t="str">
            <v>300.88</v>
          </cell>
          <cell r="R3388" t="str">
            <v>48</v>
          </cell>
          <cell r="S3388" t="str">
            <v>平均年限法(一)</v>
          </cell>
          <cell r="T3388" t="str">
            <v>在用</v>
          </cell>
          <cell r="U3388" t="str">
            <v>直接购入</v>
          </cell>
          <cell r="V3388" t="str">
            <v>徐建红</v>
          </cell>
          <cell r="W3388" t="str">
            <v>2020.12.14</v>
          </cell>
          <cell r="X3388" t="str">
            <v>记--425</v>
          </cell>
        </row>
        <row r="3388">
          <cell r="AA3388" t="str">
            <v>0325</v>
          </cell>
        </row>
        <row r="3389">
          <cell r="B3389" t="str">
            <v>032500253</v>
          </cell>
          <cell r="C3389" t="str">
            <v>螺旋板式冷凝器</v>
          </cell>
          <cell r="D3389" t="str">
            <v>F=10㎡，材质304</v>
          </cell>
          <cell r="E3389">
            <v>7522.13</v>
          </cell>
          <cell r="F3389">
            <v>3610.56</v>
          </cell>
          <cell r="G3389">
            <v>3911.57</v>
          </cell>
          <cell r="H3389">
            <v>0</v>
          </cell>
          <cell r="I3389" t="str">
            <v>2020.12.14</v>
          </cell>
          <cell r="J3389" t="str">
            <v>96</v>
          </cell>
          <cell r="K3389" t="str">
            <v>苯磺隆装置（合成四车间）</v>
          </cell>
          <cell r="L3389" t="str">
            <v>肥东合成分厂</v>
          </cell>
          <cell r="M3389" t="str">
            <v>肥东合成四车间</v>
          </cell>
          <cell r="N3389" t="str">
            <v>无锡新同越智能装备制造有限公司</v>
          </cell>
          <cell r="O3389" t="str">
            <v>75.22</v>
          </cell>
          <cell r="P3389" t="str">
            <v>902.64</v>
          </cell>
          <cell r="Q3389" t="str">
            <v>300.89</v>
          </cell>
          <cell r="R3389" t="str">
            <v>48</v>
          </cell>
          <cell r="S3389" t="str">
            <v>平均年限法(一)</v>
          </cell>
          <cell r="T3389" t="str">
            <v>在用</v>
          </cell>
          <cell r="U3389" t="str">
            <v>直接购入</v>
          </cell>
          <cell r="V3389" t="str">
            <v>徐建红</v>
          </cell>
          <cell r="W3389" t="str">
            <v>2020.12.14</v>
          </cell>
          <cell r="X3389" t="str">
            <v>记--425</v>
          </cell>
        </row>
        <row r="3389">
          <cell r="AA3389" t="str">
            <v>0325</v>
          </cell>
        </row>
        <row r="3390">
          <cell r="B3390" t="str">
            <v>032500254</v>
          </cell>
          <cell r="C3390" t="str">
            <v>螺旋板式冷凝器</v>
          </cell>
          <cell r="D3390" t="str">
            <v>F=10㎡，材质304</v>
          </cell>
          <cell r="E3390">
            <v>7522.13</v>
          </cell>
          <cell r="F3390">
            <v>3610.56</v>
          </cell>
          <cell r="G3390">
            <v>3911.57</v>
          </cell>
          <cell r="H3390">
            <v>0</v>
          </cell>
          <cell r="I3390" t="str">
            <v>2020.12.14</v>
          </cell>
          <cell r="J3390" t="str">
            <v>96</v>
          </cell>
          <cell r="K3390" t="str">
            <v>苯磺隆装置（合成四车间）</v>
          </cell>
          <cell r="L3390" t="str">
            <v>肥东合成分厂</v>
          </cell>
          <cell r="M3390" t="str">
            <v>肥东合成四车间</v>
          </cell>
          <cell r="N3390" t="str">
            <v>无锡新同越智能装备制造有限公司</v>
          </cell>
          <cell r="O3390" t="str">
            <v>75.22</v>
          </cell>
          <cell r="P3390" t="str">
            <v>902.64</v>
          </cell>
          <cell r="Q3390" t="str">
            <v>300.89</v>
          </cell>
          <cell r="R3390" t="str">
            <v>48</v>
          </cell>
          <cell r="S3390" t="str">
            <v>平均年限法(一)</v>
          </cell>
          <cell r="T3390" t="str">
            <v>在用</v>
          </cell>
          <cell r="U3390" t="str">
            <v>直接购入</v>
          </cell>
          <cell r="V3390" t="str">
            <v>徐建红</v>
          </cell>
          <cell r="W3390" t="str">
            <v>2020.12.14</v>
          </cell>
          <cell r="X3390" t="str">
            <v>记--425</v>
          </cell>
        </row>
        <row r="3390">
          <cell r="AA3390" t="str">
            <v>0325</v>
          </cell>
        </row>
        <row r="3391">
          <cell r="B3391" t="str">
            <v>040900538</v>
          </cell>
          <cell r="C3391" t="str">
            <v>手机存放智能柜（30门）</v>
          </cell>
          <cell r="D3391" t="str">
            <v>30门，电子储物柜</v>
          </cell>
          <cell r="E3391">
            <v>2892.91</v>
          </cell>
          <cell r="F3391">
            <v>2221.92</v>
          </cell>
          <cell r="G3391">
            <v>670.99</v>
          </cell>
          <cell r="H3391">
            <v>0</v>
          </cell>
          <cell r="I3391" t="str">
            <v>2020.12.17</v>
          </cell>
          <cell r="J3391" t="str">
            <v>60</v>
          </cell>
          <cell r="K3391" t="str">
            <v>其他</v>
          </cell>
          <cell r="L3391" t="str">
            <v>综合办</v>
          </cell>
          <cell r="M3391" t="str">
            <v>肥东厂区办公楼西侧二道门侧边 （仅供外来人员）</v>
          </cell>
          <cell r="N3391" t="str">
            <v>上海圆迈贸易有限公司</v>
          </cell>
          <cell r="O3391" t="str">
            <v>46.29</v>
          </cell>
          <cell r="P3391" t="str">
            <v>555.48</v>
          </cell>
          <cell r="Q3391" t="str">
            <v>115.72</v>
          </cell>
          <cell r="R3391" t="str">
            <v>48</v>
          </cell>
          <cell r="S3391" t="str">
            <v>平均年限法(一)</v>
          </cell>
          <cell r="T3391" t="str">
            <v>在用</v>
          </cell>
          <cell r="U3391" t="str">
            <v>直接购入</v>
          </cell>
          <cell r="V3391" t="str">
            <v>徐建红</v>
          </cell>
          <cell r="W3391" t="str">
            <v>2020.12.17</v>
          </cell>
          <cell r="X3391" t="str">
            <v>记--1001</v>
          </cell>
        </row>
        <row r="3391">
          <cell r="AA3391" t="str">
            <v>0409</v>
          </cell>
        </row>
        <row r="3392">
          <cell r="B3392" t="str">
            <v>040900539</v>
          </cell>
          <cell r="C3392" t="str">
            <v>手机存放智能柜（50门）</v>
          </cell>
          <cell r="D3392" t="str">
            <v>50门，电子储物柜</v>
          </cell>
          <cell r="E3392">
            <v>3689.37</v>
          </cell>
          <cell r="F3392">
            <v>2833.44</v>
          </cell>
          <cell r="G3392">
            <v>855.93</v>
          </cell>
          <cell r="H3392">
            <v>0</v>
          </cell>
          <cell r="I3392" t="str">
            <v>2020.12.17</v>
          </cell>
          <cell r="J3392" t="str">
            <v>60</v>
          </cell>
          <cell r="K3392" t="str">
            <v>其他</v>
          </cell>
          <cell r="L3392" t="str">
            <v>综合办</v>
          </cell>
          <cell r="M3392" t="str">
            <v>肥东厂区办公楼西侧二道门侧边 （仅供外来人员）</v>
          </cell>
          <cell r="N3392" t="str">
            <v>上海圆迈贸易有限公司</v>
          </cell>
          <cell r="O3392" t="str">
            <v>59.03</v>
          </cell>
          <cell r="P3392" t="str">
            <v>708.36</v>
          </cell>
          <cell r="Q3392" t="str">
            <v>147.57</v>
          </cell>
          <cell r="R3392" t="str">
            <v>48</v>
          </cell>
          <cell r="S3392" t="str">
            <v>平均年限法(一)</v>
          </cell>
          <cell r="T3392" t="str">
            <v>在用</v>
          </cell>
          <cell r="U3392" t="str">
            <v>直接购入</v>
          </cell>
          <cell r="V3392" t="str">
            <v>徐建红</v>
          </cell>
          <cell r="W3392" t="str">
            <v>2020.12.17</v>
          </cell>
          <cell r="X3392" t="str">
            <v>记--1001</v>
          </cell>
        </row>
        <row r="3392">
          <cell r="AA3392" t="str">
            <v>0409</v>
          </cell>
        </row>
        <row r="3393">
          <cell r="B3393" t="str">
            <v>040900540</v>
          </cell>
          <cell r="C3393" t="str">
            <v>激光投影仪（米家）</v>
          </cell>
          <cell r="D3393" t="str">
            <v>小米米家MJJGYY01FM旗舰款，含吊架，固定安装</v>
          </cell>
          <cell r="E3393">
            <v>5132.74</v>
          </cell>
          <cell r="F3393">
            <v>3941.76</v>
          </cell>
          <cell r="G3393">
            <v>1190.98</v>
          </cell>
          <cell r="H3393">
            <v>0</v>
          </cell>
          <cell r="I3393" t="str">
            <v>2020.12.17</v>
          </cell>
          <cell r="J3393" t="str">
            <v>60</v>
          </cell>
          <cell r="K3393" t="str">
            <v>其他</v>
          </cell>
          <cell r="L3393" t="str">
            <v>销售服务部</v>
          </cell>
          <cell r="M3393" t="str">
            <v>丰乐新大楼6楼农化培训室</v>
          </cell>
          <cell r="N3393" t="str">
            <v>合肥德众科技有限公司</v>
          </cell>
          <cell r="O3393" t="str">
            <v>82.12</v>
          </cell>
          <cell r="P3393" t="str">
            <v>985.44</v>
          </cell>
          <cell r="Q3393" t="str">
            <v>205.31</v>
          </cell>
          <cell r="R3393" t="str">
            <v>48</v>
          </cell>
          <cell r="S3393" t="str">
            <v>平均年限法(一)</v>
          </cell>
          <cell r="T3393" t="str">
            <v>在用</v>
          </cell>
          <cell r="U3393" t="str">
            <v>直接购入</v>
          </cell>
          <cell r="V3393" t="str">
            <v>徐建红</v>
          </cell>
          <cell r="W3393" t="str">
            <v>2020.12.17</v>
          </cell>
          <cell r="X3393" t="str">
            <v>记--1002</v>
          </cell>
        </row>
        <row r="3393">
          <cell r="AA3393" t="str">
            <v>0409</v>
          </cell>
        </row>
        <row r="3394">
          <cell r="B3394" t="str">
            <v>031022908</v>
          </cell>
          <cell r="C3394" t="str">
            <v>半自动打包机</v>
          </cell>
          <cell r="D3394" t="str">
            <v>YS-A2F</v>
          </cell>
          <cell r="E3394">
            <v>2035.4</v>
          </cell>
          <cell r="F3394">
            <v>976.8</v>
          </cell>
          <cell r="G3394">
            <v>1058.6</v>
          </cell>
          <cell r="H3394">
            <v>0</v>
          </cell>
          <cell r="I3394" t="str">
            <v>2020.12.19</v>
          </cell>
          <cell r="J3394" t="str">
            <v>96</v>
          </cell>
          <cell r="K3394" t="str">
            <v>剂型设备</v>
          </cell>
          <cell r="L3394" t="str">
            <v>肥东制剂分厂</v>
          </cell>
          <cell r="M3394" t="str">
            <v>肥东制剂12#车间</v>
          </cell>
          <cell r="N3394" t="str">
            <v>杭州永创智能设备股份有限公司</v>
          </cell>
          <cell r="O3394" t="str">
            <v>20.35</v>
          </cell>
          <cell r="P3394" t="str">
            <v>244.20</v>
          </cell>
          <cell r="Q3394" t="str">
            <v>81.42</v>
          </cell>
          <cell r="R3394" t="str">
            <v>48</v>
          </cell>
          <cell r="S3394" t="str">
            <v>平均年限法(一)</v>
          </cell>
          <cell r="T3394" t="str">
            <v>在用</v>
          </cell>
          <cell r="U3394" t="str">
            <v>直接购入</v>
          </cell>
          <cell r="V3394" t="str">
            <v>徐建红</v>
          </cell>
          <cell r="W3394" t="str">
            <v>2020.12.19</v>
          </cell>
          <cell r="X3394" t="str">
            <v>记--1007</v>
          </cell>
        </row>
        <row r="3394">
          <cell r="AA3394" t="str">
            <v>0310</v>
          </cell>
        </row>
        <row r="3395">
          <cell r="B3395" t="str">
            <v>031022909</v>
          </cell>
          <cell r="C3395" t="str">
            <v>半自动打包机</v>
          </cell>
          <cell r="D3395" t="str">
            <v>YS-A2F</v>
          </cell>
          <cell r="E3395">
            <v>2035.4</v>
          </cell>
          <cell r="F3395">
            <v>976.8</v>
          </cell>
          <cell r="G3395">
            <v>1058.6</v>
          </cell>
          <cell r="H3395">
            <v>0</v>
          </cell>
          <cell r="I3395" t="str">
            <v>2020.12.19</v>
          </cell>
          <cell r="J3395" t="str">
            <v>96</v>
          </cell>
          <cell r="K3395" t="str">
            <v>剂型设备</v>
          </cell>
          <cell r="L3395" t="str">
            <v>肥东制剂分厂</v>
          </cell>
          <cell r="M3395" t="str">
            <v>肥东制剂12#车间</v>
          </cell>
          <cell r="N3395" t="str">
            <v>杭州永创智能设备股份有限公司</v>
          </cell>
          <cell r="O3395" t="str">
            <v>20.35</v>
          </cell>
          <cell r="P3395" t="str">
            <v>244.20</v>
          </cell>
          <cell r="Q3395" t="str">
            <v>81.42</v>
          </cell>
          <cell r="R3395" t="str">
            <v>48</v>
          </cell>
          <cell r="S3395" t="str">
            <v>平均年限法(一)</v>
          </cell>
          <cell r="T3395" t="str">
            <v>在用</v>
          </cell>
          <cell r="U3395" t="str">
            <v>直接购入</v>
          </cell>
          <cell r="V3395" t="str">
            <v>徐建红</v>
          </cell>
          <cell r="W3395" t="str">
            <v>2020.12.19</v>
          </cell>
          <cell r="X3395" t="str">
            <v>记--1007</v>
          </cell>
        </row>
        <row r="3395">
          <cell r="AA3395" t="str">
            <v>0310</v>
          </cell>
        </row>
        <row r="3396">
          <cell r="B3396" t="str">
            <v>031022910</v>
          </cell>
          <cell r="C3396" t="str">
            <v>半自动打包机</v>
          </cell>
          <cell r="D3396" t="str">
            <v>YS-A2F</v>
          </cell>
          <cell r="E3396">
            <v>2035.4</v>
          </cell>
          <cell r="F3396">
            <v>976.8</v>
          </cell>
          <cell r="G3396">
            <v>1058.6</v>
          </cell>
          <cell r="H3396">
            <v>0</v>
          </cell>
          <cell r="I3396" t="str">
            <v>2020.12.19</v>
          </cell>
          <cell r="J3396" t="str">
            <v>96</v>
          </cell>
          <cell r="K3396" t="str">
            <v>剂型设备</v>
          </cell>
          <cell r="L3396" t="str">
            <v>肥东制剂分厂</v>
          </cell>
          <cell r="M3396" t="str">
            <v>肥东制剂12#车间</v>
          </cell>
          <cell r="N3396" t="str">
            <v>杭州永创智能设备股份有限公司</v>
          </cell>
          <cell r="O3396" t="str">
            <v>20.35</v>
          </cell>
          <cell r="P3396" t="str">
            <v>244.20</v>
          </cell>
          <cell r="Q3396" t="str">
            <v>81.42</v>
          </cell>
          <cell r="R3396" t="str">
            <v>48</v>
          </cell>
          <cell r="S3396" t="str">
            <v>平均年限法(一)</v>
          </cell>
          <cell r="T3396" t="str">
            <v>在用</v>
          </cell>
          <cell r="U3396" t="str">
            <v>直接购入</v>
          </cell>
          <cell r="V3396" t="str">
            <v>徐建红</v>
          </cell>
          <cell r="W3396" t="str">
            <v>2020.12.19</v>
          </cell>
          <cell r="X3396" t="str">
            <v>记--1007</v>
          </cell>
        </row>
        <row r="3396">
          <cell r="AA3396" t="str">
            <v>0310</v>
          </cell>
        </row>
        <row r="3397">
          <cell r="B3397" t="str">
            <v>031022911</v>
          </cell>
          <cell r="C3397" t="str">
            <v>半自动打包机</v>
          </cell>
          <cell r="D3397" t="str">
            <v>YS-A2F</v>
          </cell>
          <cell r="E3397">
            <v>2035.4</v>
          </cell>
          <cell r="F3397">
            <v>976.8</v>
          </cell>
          <cell r="G3397">
            <v>1058.6</v>
          </cell>
          <cell r="H3397">
            <v>0</v>
          </cell>
          <cell r="I3397" t="str">
            <v>2020.12.19</v>
          </cell>
          <cell r="J3397" t="str">
            <v>96</v>
          </cell>
          <cell r="K3397" t="str">
            <v>剂型设备</v>
          </cell>
          <cell r="L3397" t="str">
            <v>肥东制剂分厂</v>
          </cell>
          <cell r="M3397" t="str">
            <v>肥东制剂12#车间</v>
          </cell>
          <cell r="N3397" t="str">
            <v>杭州永创智能设备股份有限公司</v>
          </cell>
          <cell r="O3397" t="str">
            <v>20.35</v>
          </cell>
          <cell r="P3397" t="str">
            <v>244.20</v>
          </cell>
          <cell r="Q3397" t="str">
            <v>81.42</v>
          </cell>
          <cell r="R3397" t="str">
            <v>48</v>
          </cell>
          <cell r="S3397" t="str">
            <v>平均年限法(一)</v>
          </cell>
          <cell r="T3397" t="str">
            <v>在用</v>
          </cell>
          <cell r="U3397" t="str">
            <v>直接购入</v>
          </cell>
          <cell r="V3397" t="str">
            <v>徐建红</v>
          </cell>
          <cell r="W3397" t="str">
            <v>2020.12.19</v>
          </cell>
          <cell r="X3397" t="str">
            <v>记--1007</v>
          </cell>
        </row>
        <row r="3397">
          <cell r="AA3397" t="str">
            <v>0310</v>
          </cell>
        </row>
        <row r="3398">
          <cell r="B3398" t="str">
            <v>031022912</v>
          </cell>
          <cell r="C3398" t="str">
            <v>全自动打包机</v>
          </cell>
          <cell r="D3398" t="str">
            <v>MH-102A</v>
          </cell>
          <cell r="E3398">
            <v>19469.02</v>
          </cell>
          <cell r="F3398">
            <v>9345.12</v>
          </cell>
          <cell r="G3398">
            <v>10123.9</v>
          </cell>
          <cell r="H3398">
            <v>0</v>
          </cell>
          <cell r="I3398" t="str">
            <v>2020.12.19</v>
          </cell>
          <cell r="J3398" t="str">
            <v>96</v>
          </cell>
          <cell r="K3398" t="str">
            <v>剂型设备</v>
          </cell>
          <cell r="L3398" t="str">
            <v>肥东制剂分厂</v>
          </cell>
          <cell r="M3398" t="str">
            <v>肥东制剂14#车间</v>
          </cell>
          <cell r="N3398" t="str">
            <v>杭州永创智能设备股份有限公司</v>
          </cell>
          <cell r="O3398" t="str">
            <v>194.69</v>
          </cell>
          <cell r="P3398" t="str">
            <v>2,336.28</v>
          </cell>
          <cell r="Q3398" t="str">
            <v>778.76</v>
          </cell>
          <cell r="R3398" t="str">
            <v>48</v>
          </cell>
          <cell r="S3398" t="str">
            <v>平均年限法(一)</v>
          </cell>
          <cell r="T3398" t="str">
            <v>在用</v>
          </cell>
          <cell r="U3398" t="str">
            <v>直接购入</v>
          </cell>
          <cell r="V3398" t="str">
            <v>徐建红</v>
          </cell>
          <cell r="W3398" t="str">
            <v>2020.12.19</v>
          </cell>
          <cell r="X3398" t="str">
            <v>记--1007</v>
          </cell>
        </row>
        <row r="3398">
          <cell r="AA3398" t="str">
            <v>0310</v>
          </cell>
        </row>
        <row r="3399">
          <cell r="B3399" t="str">
            <v>031022913</v>
          </cell>
          <cell r="C3399" t="str">
            <v>全自动打包机</v>
          </cell>
          <cell r="D3399" t="str">
            <v>MH-102A</v>
          </cell>
          <cell r="E3399">
            <v>19469.02</v>
          </cell>
          <cell r="F3399">
            <v>9345.12</v>
          </cell>
          <cell r="G3399">
            <v>10123.9</v>
          </cell>
          <cell r="H3399">
            <v>0</v>
          </cell>
          <cell r="I3399" t="str">
            <v>2020.12.19</v>
          </cell>
          <cell r="J3399" t="str">
            <v>96</v>
          </cell>
          <cell r="K3399" t="str">
            <v>剂型设备</v>
          </cell>
          <cell r="L3399" t="str">
            <v>肥东制剂分厂</v>
          </cell>
          <cell r="M3399" t="str">
            <v>肥东制剂14#车间</v>
          </cell>
          <cell r="N3399" t="str">
            <v>杭州永创智能设备股份有限公司</v>
          </cell>
          <cell r="O3399" t="str">
            <v>194.69</v>
          </cell>
          <cell r="P3399" t="str">
            <v>2,336.28</v>
          </cell>
          <cell r="Q3399" t="str">
            <v>778.76</v>
          </cell>
          <cell r="R3399" t="str">
            <v>48</v>
          </cell>
          <cell r="S3399" t="str">
            <v>平均年限法(一)</v>
          </cell>
          <cell r="T3399" t="str">
            <v>在用</v>
          </cell>
          <cell r="U3399" t="str">
            <v>直接购入</v>
          </cell>
          <cell r="V3399" t="str">
            <v>徐建红</v>
          </cell>
          <cell r="W3399" t="str">
            <v>2020.12.19</v>
          </cell>
          <cell r="X3399" t="str">
            <v>记--1007</v>
          </cell>
        </row>
        <row r="3399">
          <cell r="AA3399" t="str">
            <v>0310</v>
          </cell>
        </row>
        <row r="3400">
          <cell r="B3400" t="str">
            <v>032600155</v>
          </cell>
          <cell r="C3400" t="str">
            <v>防爆电子平台秤</v>
          </cell>
          <cell r="D3400" t="str">
            <v>TCS-60/100FB2，限60公斤</v>
          </cell>
          <cell r="E3400">
            <v>6053.1</v>
          </cell>
          <cell r="F3400">
            <v>2905.44</v>
          </cell>
          <cell r="G3400">
            <v>3147.66</v>
          </cell>
          <cell r="H3400">
            <v>0</v>
          </cell>
          <cell r="I3400" t="str">
            <v>2020.12.21</v>
          </cell>
          <cell r="J3400" t="str">
            <v>96</v>
          </cell>
          <cell r="K3400" t="str">
            <v>精噁唑装置（合成三车间）</v>
          </cell>
          <cell r="L3400" t="str">
            <v>肥东合成分厂</v>
          </cell>
          <cell r="M3400" t="str">
            <v>肥东合成三车间</v>
          </cell>
          <cell r="N3400" t="str">
            <v>上海天合电子有限公司</v>
          </cell>
          <cell r="O3400" t="str">
            <v>60.53</v>
          </cell>
          <cell r="P3400" t="str">
            <v>726.36</v>
          </cell>
          <cell r="Q3400" t="str">
            <v>242.12</v>
          </cell>
          <cell r="R3400" t="str">
            <v>48</v>
          </cell>
          <cell r="S3400" t="str">
            <v>平均年限法(一)</v>
          </cell>
          <cell r="T3400" t="str">
            <v>在用</v>
          </cell>
          <cell r="U3400" t="str">
            <v>直接购入</v>
          </cell>
          <cell r="V3400" t="str">
            <v>徐建红</v>
          </cell>
          <cell r="W3400" t="str">
            <v>2020.12.21</v>
          </cell>
          <cell r="X3400" t="str">
            <v>记--1009</v>
          </cell>
        </row>
        <row r="3400">
          <cell r="AA3400" t="str">
            <v>0326</v>
          </cell>
        </row>
        <row r="3401">
          <cell r="B3401" t="str">
            <v>032500255</v>
          </cell>
          <cell r="C3401" t="str">
            <v>不锈钢储罐</v>
          </cell>
          <cell r="D3401" t="str">
            <v>￠500*800*6，材质316L</v>
          </cell>
          <cell r="E3401">
            <v>6017.7</v>
          </cell>
          <cell r="F3401">
            <v>2888.64</v>
          </cell>
          <cell r="G3401">
            <v>3129.06</v>
          </cell>
          <cell r="H3401">
            <v>0</v>
          </cell>
          <cell r="I3401" t="str">
            <v>2020.12.21</v>
          </cell>
          <cell r="J3401" t="str">
            <v>96</v>
          </cell>
          <cell r="K3401" t="str">
            <v>苯磺隆装置（合成四车间）</v>
          </cell>
          <cell r="L3401" t="str">
            <v>肥东合成分厂</v>
          </cell>
          <cell r="M3401" t="str">
            <v>肥东合成四车间</v>
          </cell>
          <cell r="N3401" t="str">
            <v>无锡市煜伟石化装备有限公司</v>
          </cell>
          <cell r="O3401" t="str">
            <v>60.18</v>
          </cell>
          <cell r="P3401" t="str">
            <v>722.16</v>
          </cell>
          <cell r="Q3401" t="str">
            <v>240.71</v>
          </cell>
          <cell r="R3401" t="str">
            <v>48</v>
          </cell>
          <cell r="S3401" t="str">
            <v>平均年限法(一)</v>
          </cell>
          <cell r="T3401" t="str">
            <v>在用</v>
          </cell>
          <cell r="U3401" t="str">
            <v>直接购入</v>
          </cell>
          <cell r="V3401" t="str">
            <v>徐建红</v>
          </cell>
          <cell r="W3401" t="str">
            <v>2020.12.21</v>
          </cell>
          <cell r="X3401" t="str">
            <v>记--1011</v>
          </cell>
        </row>
        <row r="3401">
          <cell r="AA3401" t="str">
            <v>0325</v>
          </cell>
        </row>
        <row r="3402">
          <cell r="B3402" t="str">
            <v>032500256</v>
          </cell>
          <cell r="C3402" t="str">
            <v>不锈钢储罐</v>
          </cell>
          <cell r="D3402" t="str">
            <v>￠500*800*6，材质316L</v>
          </cell>
          <cell r="E3402">
            <v>6017.7</v>
          </cell>
          <cell r="F3402">
            <v>2888.64</v>
          </cell>
          <cell r="G3402">
            <v>3129.06</v>
          </cell>
          <cell r="H3402">
            <v>0</v>
          </cell>
          <cell r="I3402" t="str">
            <v>2020.12.21</v>
          </cell>
          <cell r="J3402" t="str">
            <v>96</v>
          </cell>
          <cell r="K3402" t="str">
            <v>苯磺隆装置（合成四车间）</v>
          </cell>
          <cell r="L3402" t="str">
            <v>肥东合成分厂</v>
          </cell>
          <cell r="M3402" t="str">
            <v>肥东合成四车间</v>
          </cell>
          <cell r="N3402" t="str">
            <v>无锡市煜伟石化装备有限公司</v>
          </cell>
          <cell r="O3402" t="str">
            <v>60.18</v>
          </cell>
          <cell r="P3402" t="str">
            <v>722.16</v>
          </cell>
          <cell r="Q3402" t="str">
            <v>240.71</v>
          </cell>
          <cell r="R3402" t="str">
            <v>48</v>
          </cell>
          <cell r="S3402" t="str">
            <v>平均年限法(一)</v>
          </cell>
          <cell r="T3402" t="str">
            <v>在用</v>
          </cell>
          <cell r="U3402" t="str">
            <v>直接购入</v>
          </cell>
          <cell r="V3402" t="str">
            <v>徐建红</v>
          </cell>
          <cell r="W3402" t="str">
            <v>2020.12.21</v>
          </cell>
          <cell r="X3402" t="str">
            <v>记--1011</v>
          </cell>
        </row>
        <row r="3402">
          <cell r="AA3402" t="str">
            <v>0325</v>
          </cell>
        </row>
        <row r="3403">
          <cell r="B3403" t="str">
            <v>032500257</v>
          </cell>
          <cell r="C3403" t="str">
            <v>不锈钢储罐</v>
          </cell>
          <cell r="D3403" t="str">
            <v>￠500*800*6，材质316L</v>
          </cell>
          <cell r="E3403">
            <v>6017.7</v>
          </cell>
          <cell r="F3403">
            <v>2888.64</v>
          </cell>
          <cell r="G3403">
            <v>3129.06</v>
          </cell>
          <cell r="H3403">
            <v>0</v>
          </cell>
          <cell r="I3403" t="str">
            <v>2020.12.21</v>
          </cell>
          <cell r="J3403" t="str">
            <v>96</v>
          </cell>
          <cell r="K3403" t="str">
            <v>苯磺隆装置（合成四车间）</v>
          </cell>
          <cell r="L3403" t="str">
            <v>肥东合成分厂</v>
          </cell>
          <cell r="M3403" t="str">
            <v>肥东合成四车间</v>
          </cell>
          <cell r="N3403" t="str">
            <v>无锡市煜伟石化装备有限公司</v>
          </cell>
          <cell r="O3403" t="str">
            <v>60.18</v>
          </cell>
          <cell r="P3403" t="str">
            <v>722.16</v>
          </cell>
          <cell r="Q3403" t="str">
            <v>240.71</v>
          </cell>
          <cell r="R3403" t="str">
            <v>48</v>
          </cell>
          <cell r="S3403" t="str">
            <v>平均年限法(一)</v>
          </cell>
          <cell r="T3403" t="str">
            <v>在用</v>
          </cell>
          <cell r="U3403" t="str">
            <v>直接购入</v>
          </cell>
          <cell r="V3403" t="str">
            <v>徐建红</v>
          </cell>
          <cell r="W3403" t="str">
            <v>2020.12.21</v>
          </cell>
          <cell r="X3403" t="str">
            <v>记--1011</v>
          </cell>
        </row>
        <row r="3403">
          <cell r="AA3403" t="str">
            <v>0325</v>
          </cell>
        </row>
        <row r="3404">
          <cell r="B3404" t="str">
            <v>032500258</v>
          </cell>
          <cell r="C3404" t="str">
            <v>不锈钢储罐</v>
          </cell>
          <cell r="D3404" t="str">
            <v>￠500*800*6，材质316L</v>
          </cell>
          <cell r="E3404">
            <v>6017.7</v>
          </cell>
          <cell r="F3404">
            <v>2888.64</v>
          </cell>
          <cell r="G3404">
            <v>3129.06</v>
          </cell>
          <cell r="H3404">
            <v>0</v>
          </cell>
          <cell r="I3404" t="str">
            <v>2020.12.21</v>
          </cell>
          <cell r="J3404" t="str">
            <v>96</v>
          </cell>
          <cell r="K3404" t="str">
            <v>苯磺隆装置（合成四车间）</v>
          </cell>
          <cell r="L3404" t="str">
            <v>肥东合成分厂</v>
          </cell>
          <cell r="M3404" t="str">
            <v>肥东合成四车间</v>
          </cell>
          <cell r="N3404" t="str">
            <v>无锡市煜伟石化装备有限公司</v>
          </cell>
          <cell r="O3404" t="str">
            <v>60.18</v>
          </cell>
          <cell r="P3404" t="str">
            <v>722.16</v>
          </cell>
          <cell r="Q3404" t="str">
            <v>240.71</v>
          </cell>
          <cell r="R3404" t="str">
            <v>48</v>
          </cell>
          <cell r="S3404" t="str">
            <v>平均年限法(一)</v>
          </cell>
          <cell r="T3404" t="str">
            <v>在用</v>
          </cell>
          <cell r="U3404" t="str">
            <v>直接购入</v>
          </cell>
          <cell r="V3404" t="str">
            <v>徐建红</v>
          </cell>
          <cell r="W3404" t="str">
            <v>2020.12.21</v>
          </cell>
          <cell r="X3404" t="str">
            <v>记--1011</v>
          </cell>
        </row>
        <row r="3404">
          <cell r="AA3404" t="str">
            <v>0325</v>
          </cell>
        </row>
        <row r="3405">
          <cell r="B3405" t="str">
            <v>030200232</v>
          </cell>
          <cell r="C3405" t="str">
            <v>玻璃钢风机</v>
          </cell>
          <cell r="D3405" t="str">
            <v>FPR472-4.5A-5.5KW电机防爆，右旋90度</v>
          </cell>
          <cell r="E3405">
            <v>7079.65</v>
          </cell>
          <cell r="F3405">
            <v>2893.81</v>
          </cell>
          <cell r="G3405">
            <v>283.19</v>
          </cell>
          <cell r="H3405">
            <v>3902.65</v>
          </cell>
          <cell r="I3405" t="str">
            <v>2020.12.21</v>
          </cell>
          <cell r="J3405" t="str">
            <v>96</v>
          </cell>
          <cell r="K3405" t="str">
            <v>污水设备</v>
          </cell>
          <cell r="L3405" t="str">
            <v>肥东合成分厂</v>
          </cell>
          <cell r="M3405" t="str">
            <v>肥东合成污水站</v>
          </cell>
          <cell r="N3405" t="str">
            <v>宜兴市昌明玻璃钢厂</v>
          </cell>
          <cell r="O3405" t="str">
            <v>61.81</v>
          </cell>
          <cell r="P3405" t="str">
            <v>840.61</v>
          </cell>
          <cell r="Q3405" t="str">
            <v>283.19</v>
          </cell>
          <cell r="R3405" t="str">
            <v>48</v>
          </cell>
          <cell r="S3405" t="str">
            <v>平均年限法(一)</v>
          </cell>
          <cell r="T3405" t="str">
            <v>在用</v>
          </cell>
          <cell r="U3405" t="str">
            <v>直接购入</v>
          </cell>
          <cell r="V3405" t="str">
            <v>徐建红</v>
          </cell>
          <cell r="W3405" t="str">
            <v>2020.12.21</v>
          </cell>
          <cell r="X3405" t="str">
            <v>记--1013</v>
          </cell>
        </row>
        <row r="3405">
          <cell r="AA3405" t="str">
            <v>0302</v>
          </cell>
        </row>
        <row r="3406">
          <cell r="B3406" t="str">
            <v>030700406</v>
          </cell>
          <cell r="C3406" t="str">
            <v>玻璃钢风机</v>
          </cell>
          <cell r="D3406" t="str">
            <v>FRP472-4.5A-5.5KW电机防爆，右旋90度</v>
          </cell>
          <cell r="E3406">
            <v>7079.64</v>
          </cell>
          <cell r="F3406">
            <v>2902.8</v>
          </cell>
          <cell r="G3406">
            <v>378.2</v>
          </cell>
          <cell r="H3406">
            <v>3798.64</v>
          </cell>
          <cell r="I3406" t="str">
            <v>2020.12.21</v>
          </cell>
          <cell r="J3406" t="str">
            <v>96</v>
          </cell>
          <cell r="K3406" t="str">
            <v>精喹装置（合成二车间）</v>
          </cell>
          <cell r="L3406" t="str">
            <v>肥东合成分厂</v>
          </cell>
          <cell r="M3406" t="str">
            <v>肥东合成二车间</v>
          </cell>
          <cell r="N3406" t="str">
            <v>宜兴市昌明玻璃钢厂</v>
          </cell>
          <cell r="O3406" t="str">
            <v>70.80</v>
          </cell>
          <cell r="P3406" t="str">
            <v>849.60</v>
          </cell>
          <cell r="Q3406" t="str">
            <v>283.19</v>
          </cell>
          <cell r="R3406" t="str">
            <v>48</v>
          </cell>
          <cell r="S3406" t="str">
            <v>平均年限法(一)</v>
          </cell>
          <cell r="T3406" t="str">
            <v>在用</v>
          </cell>
          <cell r="U3406" t="str">
            <v>直接购入</v>
          </cell>
          <cell r="V3406" t="str">
            <v>徐建红</v>
          </cell>
          <cell r="W3406" t="str">
            <v>2020.12.21</v>
          </cell>
          <cell r="X3406" t="str">
            <v>记--1013</v>
          </cell>
        </row>
        <row r="3406">
          <cell r="AA3406" t="str">
            <v>0307</v>
          </cell>
        </row>
        <row r="3407">
          <cell r="B3407" t="str">
            <v>032400032</v>
          </cell>
          <cell r="C3407" t="str">
            <v>鹤管（含卸料平台及活动梯）</v>
          </cell>
          <cell r="D3407" t="str">
            <v>AL1412F7，DN50/DN80衬四氟，1.6M*1.6M钢板平台</v>
          </cell>
          <cell r="E3407">
            <v>25663.71</v>
          </cell>
          <cell r="F3407">
            <v>12318.72</v>
          </cell>
          <cell r="G3407">
            <v>13344.99</v>
          </cell>
          <cell r="H3407">
            <v>0</v>
          </cell>
          <cell r="I3407" t="str">
            <v>2020.12.25</v>
          </cell>
          <cell r="J3407" t="str">
            <v>96</v>
          </cell>
          <cell r="K3407" t="str">
            <v>公用设备</v>
          </cell>
          <cell r="L3407" t="str">
            <v>肥东合成分厂</v>
          </cell>
          <cell r="M3407" t="str">
            <v>肥东合成分厂罐区</v>
          </cell>
          <cell r="N3407" t="str">
            <v>连云港深达石化装备有限公司</v>
          </cell>
          <cell r="O3407" t="str">
            <v>256.64</v>
          </cell>
          <cell r="P3407" t="str">
            <v>3,079.68</v>
          </cell>
          <cell r="Q3407" t="str">
            <v>1,026.55</v>
          </cell>
          <cell r="R3407" t="str">
            <v>48</v>
          </cell>
          <cell r="S3407" t="str">
            <v>平均年限法(一)</v>
          </cell>
          <cell r="T3407" t="str">
            <v>在用</v>
          </cell>
          <cell r="U3407" t="str">
            <v>直接购入</v>
          </cell>
          <cell r="V3407" t="str">
            <v>徐建红</v>
          </cell>
          <cell r="W3407" t="str">
            <v>2020.12.25</v>
          </cell>
          <cell r="X3407" t="str">
            <v>记--1022</v>
          </cell>
        </row>
        <row r="3407">
          <cell r="AA3407" t="str">
            <v>0324</v>
          </cell>
        </row>
        <row r="3408">
          <cell r="B3408" t="str">
            <v>032700097</v>
          </cell>
          <cell r="C3408" t="str">
            <v>堆垛机本体（载重1T）</v>
          </cell>
          <cell r="D3408" t="str">
            <v>DPL-1T-18M</v>
          </cell>
          <cell r="E3408">
            <v>150442.48</v>
          </cell>
          <cell r="F3408">
            <v>72212.16</v>
          </cell>
          <cell r="G3408">
            <v>78230.32</v>
          </cell>
          <cell r="H3408">
            <v>0</v>
          </cell>
          <cell r="I3408" t="str">
            <v>2020.12.28</v>
          </cell>
          <cell r="J3408" t="str">
            <v>96</v>
          </cell>
          <cell r="K3408" t="str">
            <v>综合智能仓库设备</v>
          </cell>
          <cell r="L3408" t="str">
            <v>肥东制剂分厂</v>
          </cell>
          <cell r="M3408" t="str">
            <v>肥东制剂综合智能仓库</v>
          </cell>
          <cell r="N3408" t="str">
            <v>合肥泰禾光电科技股份有限公司</v>
          </cell>
          <cell r="O3408" t="str">
            <v>1,504.42</v>
          </cell>
          <cell r="P3408" t="str">
            <v>18,053.04</v>
          </cell>
          <cell r="Q3408" t="str">
            <v>6,017.70</v>
          </cell>
          <cell r="R3408" t="str">
            <v>48</v>
          </cell>
          <cell r="S3408" t="str">
            <v>平均年限法(一)</v>
          </cell>
          <cell r="T3408" t="str">
            <v>在用</v>
          </cell>
          <cell r="U3408" t="str">
            <v>在建工程转入</v>
          </cell>
          <cell r="V3408" t="str">
            <v>徐建红</v>
          </cell>
          <cell r="W3408" t="str">
            <v>2020.12.28</v>
          </cell>
          <cell r="X3408" t="str">
            <v>记--1024</v>
          </cell>
          <cell r="Y3408" t="str">
            <v>综合仓库新增2套堆垛机自动化装备</v>
          </cell>
        </row>
        <row r="3408">
          <cell r="AA3408" t="str">
            <v>0327</v>
          </cell>
        </row>
        <row r="3409">
          <cell r="B3409" t="str">
            <v>032700098</v>
          </cell>
          <cell r="C3409" t="str">
            <v>堆垛机本体（载重1T）</v>
          </cell>
          <cell r="D3409" t="str">
            <v>DPL-1T-18M</v>
          </cell>
          <cell r="E3409">
            <v>150442.48</v>
          </cell>
          <cell r="F3409">
            <v>72212.16</v>
          </cell>
          <cell r="G3409">
            <v>78230.32</v>
          </cell>
          <cell r="H3409">
            <v>0</v>
          </cell>
          <cell r="I3409" t="str">
            <v>2020.12.28</v>
          </cell>
          <cell r="J3409" t="str">
            <v>96</v>
          </cell>
          <cell r="K3409" t="str">
            <v>综合智能仓库设备</v>
          </cell>
          <cell r="L3409" t="str">
            <v>肥东制剂分厂</v>
          </cell>
          <cell r="M3409" t="str">
            <v>肥东制剂综合智能仓库</v>
          </cell>
          <cell r="N3409" t="str">
            <v>合肥泰禾光电科技股份有限公司</v>
          </cell>
          <cell r="O3409" t="str">
            <v>1,504.42</v>
          </cell>
          <cell r="P3409" t="str">
            <v>18,053.04</v>
          </cell>
          <cell r="Q3409" t="str">
            <v>6,017.70</v>
          </cell>
          <cell r="R3409" t="str">
            <v>48</v>
          </cell>
          <cell r="S3409" t="str">
            <v>平均年限法(一)</v>
          </cell>
          <cell r="T3409" t="str">
            <v>在用</v>
          </cell>
          <cell r="U3409" t="str">
            <v>在建工程转入</v>
          </cell>
          <cell r="V3409" t="str">
            <v>徐建红</v>
          </cell>
          <cell r="W3409" t="str">
            <v>2020.12.28</v>
          </cell>
          <cell r="X3409" t="str">
            <v>记--1024</v>
          </cell>
          <cell r="Y3409" t="str">
            <v>综合仓库新增2套堆垛机自动化装备</v>
          </cell>
        </row>
        <row r="3409">
          <cell r="AA3409" t="str">
            <v>0327</v>
          </cell>
        </row>
        <row r="3410">
          <cell r="B3410" t="str">
            <v>032700099</v>
          </cell>
          <cell r="C3410" t="str">
            <v>双驱动行走轮系</v>
          </cell>
          <cell r="D3410" t="str">
            <v>DEMG/DRS250</v>
          </cell>
          <cell r="E3410">
            <v>97345.13</v>
          </cell>
          <cell r="F3410">
            <v>46725.6</v>
          </cell>
          <cell r="G3410">
            <v>50619.53</v>
          </cell>
          <cell r="H3410">
            <v>0</v>
          </cell>
          <cell r="I3410" t="str">
            <v>2020.12.28</v>
          </cell>
          <cell r="J3410" t="str">
            <v>96</v>
          </cell>
          <cell r="K3410" t="str">
            <v>综合智能仓库设备</v>
          </cell>
          <cell r="L3410" t="str">
            <v>肥东制剂分厂</v>
          </cell>
          <cell r="M3410" t="str">
            <v>肥东制剂综合智能仓库</v>
          </cell>
          <cell r="N3410" t="str">
            <v>合肥泰禾光电科技股份有限公司</v>
          </cell>
          <cell r="O3410" t="str">
            <v>973.45</v>
          </cell>
          <cell r="P3410" t="str">
            <v>11,681.40</v>
          </cell>
          <cell r="Q3410" t="str">
            <v>3,893.81</v>
          </cell>
          <cell r="R3410" t="str">
            <v>48</v>
          </cell>
          <cell r="S3410" t="str">
            <v>平均年限法(一)</v>
          </cell>
          <cell r="T3410" t="str">
            <v>在用</v>
          </cell>
          <cell r="U3410" t="str">
            <v>在建工程转入</v>
          </cell>
          <cell r="V3410" t="str">
            <v>徐建红</v>
          </cell>
          <cell r="W3410" t="str">
            <v>2020.12.28</v>
          </cell>
          <cell r="X3410" t="str">
            <v>记--1024</v>
          </cell>
          <cell r="Y3410" t="str">
            <v>综合仓库新增2套堆垛机自动化装备</v>
          </cell>
        </row>
        <row r="3410">
          <cell r="AA3410" t="str">
            <v>0327</v>
          </cell>
        </row>
        <row r="3411">
          <cell r="B3411" t="str">
            <v>032700100</v>
          </cell>
          <cell r="C3411" t="str">
            <v>双驱动行走轮系</v>
          </cell>
          <cell r="D3411" t="str">
            <v>DEMG/DRS250</v>
          </cell>
          <cell r="E3411">
            <v>97345.13</v>
          </cell>
          <cell r="F3411">
            <v>46725.6</v>
          </cell>
          <cell r="G3411">
            <v>50619.53</v>
          </cell>
          <cell r="H3411">
            <v>0</v>
          </cell>
          <cell r="I3411" t="str">
            <v>2020.12.28</v>
          </cell>
          <cell r="J3411" t="str">
            <v>96</v>
          </cell>
          <cell r="K3411" t="str">
            <v>综合智能仓库设备</v>
          </cell>
          <cell r="L3411" t="str">
            <v>肥东制剂分厂</v>
          </cell>
          <cell r="M3411" t="str">
            <v>肥东制剂综合智能仓库</v>
          </cell>
          <cell r="N3411" t="str">
            <v>合肥泰禾光电科技股份有限公司</v>
          </cell>
          <cell r="O3411" t="str">
            <v>973.45</v>
          </cell>
          <cell r="P3411" t="str">
            <v>11,681.40</v>
          </cell>
          <cell r="Q3411" t="str">
            <v>3,893.81</v>
          </cell>
          <cell r="R3411" t="str">
            <v>48</v>
          </cell>
          <cell r="S3411" t="str">
            <v>平均年限法(一)</v>
          </cell>
          <cell r="T3411" t="str">
            <v>在用</v>
          </cell>
          <cell r="U3411" t="str">
            <v>在建工程转入</v>
          </cell>
          <cell r="V3411" t="str">
            <v>徐建红</v>
          </cell>
          <cell r="W3411" t="str">
            <v>2020.12.28</v>
          </cell>
          <cell r="X3411" t="str">
            <v>记--1024</v>
          </cell>
          <cell r="Y3411" t="str">
            <v>综合仓库新增2套堆垛机自动化装备</v>
          </cell>
        </row>
        <row r="3411">
          <cell r="AA3411" t="str">
            <v>0327</v>
          </cell>
        </row>
        <row r="3412">
          <cell r="B3412" t="str">
            <v>032700101</v>
          </cell>
          <cell r="C3412" t="str">
            <v>单深位货叉</v>
          </cell>
          <cell r="D3412" t="str">
            <v>MIAS/DingoTT-170X65-1200-1380-EH-2Z-2H</v>
          </cell>
          <cell r="E3412">
            <v>66371.68</v>
          </cell>
          <cell r="F3412">
            <v>31858.56</v>
          </cell>
          <cell r="G3412">
            <v>34513.12</v>
          </cell>
          <cell r="H3412">
            <v>0</v>
          </cell>
          <cell r="I3412" t="str">
            <v>2020.12.28</v>
          </cell>
          <cell r="J3412" t="str">
            <v>96</v>
          </cell>
          <cell r="K3412" t="str">
            <v>综合智能仓库设备</v>
          </cell>
          <cell r="L3412" t="str">
            <v>肥东制剂分厂</v>
          </cell>
          <cell r="M3412" t="str">
            <v>肥东制剂综合智能仓库</v>
          </cell>
          <cell r="N3412" t="str">
            <v>合肥泰禾光电科技股份有限公司</v>
          </cell>
          <cell r="O3412" t="str">
            <v>663.72</v>
          </cell>
          <cell r="P3412" t="str">
            <v>7,964.64</v>
          </cell>
          <cell r="Q3412" t="str">
            <v>2,654.87</v>
          </cell>
          <cell r="R3412" t="str">
            <v>48</v>
          </cell>
          <cell r="S3412" t="str">
            <v>平均年限法(一)</v>
          </cell>
          <cell r="T3412" t="str">
            <v>在用</v>
          </cell>
          <cell r="U3412" t="str">
            <v>在建工程转入</v>
          </cell>
          <cell r="V3412" t="str">
            <v>徐建红</v>
          </cell>
          <cell r="W3412" t="str">
            <v>2020.12.28</v>
          </cell>
          <cell r="X3412" t="str">
            <v>记--1024</v>
          </cell>
          <cell r="Y3412" t="str">
            <v>综合仓库新增2套堆垛机自动化装备</v>
          </cell>
        </row>
        <row r="3412">
          <cell r="AA3412" t="str">
            <v>0327</v>
          </cell>
        </row>
        <row r="3413">
          <cell r="B3413" t="str">
            <v>032700102</v>
          </cell>
          <cell r="C3413" t="str">
            <v>单深位货叉</v>
          </cell>
          <cell r="D3413" t="str">
            <v>MIAS/DingoTT-170X65-1200-1380-EH-2Z-2H</v>
          </cell>
          <cell r="E3413">
            <v>66371.68</v>
          </cell>
          <cell r="F3413">
            <v>31858.56</v>
          </cell>
          <cell r="G3413">
            <v>34513.12</v>
          </cell>
          <cell r="H3413">
            <v>0</v>
          </cell>
          <cell r="I3413" t="str">
            <v>2020.12.28</v>
          </cell>
          <cell r="J3413" t="str">
            <v>96</v>
          </cell>
          <cell r="K3413" t="str">
            <v>综合智能仓库设备</v>
          </cell>
          <cell r="L3413" t="str">
            <v>肥东制剂分厂</v>
          </cell>
          <cell r="M3413" t="str">
            <v>肥东制剂综合智能仓库</v>
          </cell>
          <cell r="N3413" t="str">
            <v>合肥泰禾光电科技股份有限公司</v>
          </cell>
          <cell r="O3413" t="str">
            <v>663.72</v>
          </cell>
          <cell r="P3413" t="str">
            <v>7,964.64</v>
          </cell>
          <cell r="Q3413" t="str">
            <v>2,654.87</v>
          </cell>
          <cell r="R3413" t="str">
            <v>48</v>
          </cell>
          <cell r="S3413" t="str">
            <v>平均年限法(一)</v>
          </cell>
          <cell r="T3413" t="str">
            <v>在用</v>
          </cell>
          <cell r="U3413" t="str">
            <v>在建工程转入</v>
          </cell>
          <cell r="V3413" t="str">
            <v>徐建红</v>
          </cell>
          <cell r="W3413" t="str">
            <v>2020.12.28</v>
          </cell>
          <cell r="X3413" t="str">
            <v>记--1024</v>
          </cell>
          <cell r="Y3413" t="str">
            <v>综合仓库新增2套堆垛机自动化装备</v>
          </cell>
        </row>
        <row r="3413">
          <cell r="AA3413" t="str">
            <v>0327</v>
          </cell>
        </row>
        <row r="3414">
          <cell r="B3414" t="str">
            <v>032700103</v>
          </cell>
          <cell r="C3414" t="str">
            <v>行走固定条码阅读器</v>
          </cell>
          <cell r="D3414" t="str">
            <v>BPS 348i SM 100</v>
          </cell>
          <cell r="E3414">
            <v>10619.47</v>
          </cell>
          <cell r="F3414">
            <v>5097.12</v>
          </cell>
          <cell r="G3414">
            <v>5522.35</v>
          </cell>
          <cell r="H3414">
            <v>0</v>
          </cell>
          <cell r="I3414" t="str">
            <v>2020.12.28</v>
          </cell>
          <cell r="J3414" t="str">
            <v>96</v>
          </cell>
          <cell r="K3414" t="str">
            <v>综合智能仓库设备</v>
          </cell>
          <cell r="L3414" t="str">
            <v>肥东制剂分厂</v>
          </cell>
          <cell r="M3414" t="str">
            <v>肥东制剂综合智能仓库</v>
          </cell>
          <cell r="N3414" t="str">
            <v>合肥泰禾光电科技股份有限公司</v>
          </cell>
          <cell r="O3414" t="str">
            <v>106.19</v>
          </cell>
          <cell r="P3414" t="str">
            <v>1,274.28</v>
          </cell>
          <cell r="Q3414" t="str">
            <v>424.78</v>
          </cell>
          <cell r="R3414" t="str">
            <v>48</v>
          </cell>
          <cell r="S3414" t="str">
            <v>平均年限法(一)</v>
          </cell>
          <cell r="T3414" t="str">
            <v>在用</v>
          </cell>
          <cell r="U3414" t="str">
            <v>在建工程转入</v>
          </cell>
          <cell r="V3414" t="str">
            <v>徐建红</v>
          </cell>
          <cell r="W3414" t="str">
            <v>2020.12.28</v>
          </cell>
          <cell r="X3414" t="str">
            <v>记--1024</v>
          </cell>
          <cell r="Y3414" t="str">
            <v>综合仓库新增2套堆垛机自动化装备</v>
          </cell>
        </row>
        <row r="3414">
          <cell r="AA3414" t="str">
            <v>0327</v>
          </cell>
        </row>
        <row r="3415">
          <cell r="B3415" t="str">
            <v>032700104</v>
          </cell>
          <cell r="C3415" t="str">
            <v>行走固定条码阅读器</v>
          </cell>
          <cell r="D3415" t="str">
            <v>BPS 348i SM 100</v>
          </cell>
          <cell r="E3415">
            <v>10619.47</v>
          </cell>
          <cell r="F3415">
            <v>5097.12</v>
          </cell>
          <cell r="G3415">
            <v>5522.35</v>
          </cell>
          <cell r="H3415">
            <v>0</v>
          </cell>
          <cell r="I3415" t="str">
            <v>2020.12.28</v>
          </cell>
          <cell r="J3415" t="str">
            <v>96</v>
          </cell>
          <cell r="K3415" t="str">
            <v>综合智能仓库设备</v>
          </cell>
          <cell r="L3415" t="str">
            <v>肥东制剂分厂</v>
          </cell>
          <cell r="M3415" t="str">
            <v>肥东制剂综合智能仓库</v>
          </cell>
          <cell r="N3415" t="str">
            <v>合肥泰禾光电科技股份有限公司</v>
          </cell>
          <cell r="O3415" t="str">
            <v>106.19</v>
          </cell>
          <cell r="P3415" t="str">
            <v>1,274.28</v>
          </cell>
          <cell r="Q3415" t="str">
            <v>424.78</v>
          </cell>
          <cell r="R3415" t="str">
            <v>48</v>
          </cell>
          <cell r="S3415" t="str">
            <v>平均年限法(一)</v>
          </cell>
          <cell r="T3415" t="str">
            <v>在用</v>
          </cell>
          <cell r="U3415" t="str">
            <v>在建工程转入</v>
          </cell>
          <cell r="V3415" t="str">
            <v>徐建红</v>
          </cell>
          <cell r="W3415" t="str">
            <v>2020.12.28</v>
          </cell>
          <cell r="X3415" t="str">
            <v>记--1024</v>
          </cell>
          <cell r="Y3415" t="str">
            <v>综合仓库新增2套堆垛机自动化装备</v>
          </cell>
        </row>
        <row r="3415">
          <cell r="AA3415" t="str">
            <v>0327</v>
          </cell>
        </row>
        <row r="3416">
          <cell r="B3416" t="str">
            <v>032700105</v>
          </cell>
          <cell r="C3416" t="str">
            <v>行走固定条码阅读器</v>
          </cell>
          <cell r="D3416" t="str">
            <v>BPS 348i SM 100</v>
          </cell>
          <cell r="E3416">
            <v>10619.47</v>
          </cell>
          <cell r="F3416">
            <v>5097.12</v>
          </cell>
          <cell r="G3416">
            <v>5522.35</v>
          </cell>
          <cell r="H3416">
            <v>0</v>
          </cell>
          <cell r="I3416" t="str">
            <v>2020.12.28</v>
          </cell>
          <cell r="J3416" t="str">
            <v>96</v>
          </cell>
          <cell r="K3416" t="str">
            <v>综合智能仓库设备</v>
          </cell>
          <cell r="L3416" t="str">
            <v>肥东制剂分厂</v>
          </cell>
          <cell r="M3416" t="str">
            <v>肥东制剂综合智能仓库</v>
          </cell>
          <cell r="N3416" t="str">
            <v>合肥泰禾光电科技股份有限公司</v>
          </cell>
          <cell r="O3416" t="str">
            <v>106.19</v>
          </cell>
          <cell r="P3416" t="str">
            <v>1,274.28</v>
          </cell>
          <cell r="Q3416" t="str">
            <v>424.78</v>
          </cell>
          <cell r="R3416" t="str">
            <v>48</v>
          </cell>
          <cell r="S3416" t="str">
            <v>平均年限法(一)</v>
          </cell>
          <cell r="T3416" t="str">
            <v>在用</v>
          </cell>
          <cell r="U3416" t="str">
            <v>在建工程转入</v>
          </cell>
          <cell r="V3416" t="str">
            <v>徐建红</v>
          </cell>
          <cell r="W3416" t="str">
            <v>2020.12.28</v>
          </cell>
          <cell r="X3416" t="str">
            <v>记--1024</v>
          </cell>
          <cell r="Y3416" t="str">
            <v>综合仓库新增2套堆垛机自动化装备</v>
          </cell>
        </row>
        <row r="3416">
          <cell r="AA3416" t="str">
            <v>0327</v>
          </cell>
        </row>
        <row r="3417">
          <cell r="B3417" t="str">
            <v>032700106</v>
          </cell>
          <cell r="C3417" t="str">
            <v>行走固定条码阅读器</v>
          </cell>
          <cell r="D3417" t="str">
            <v>BPS 348i SM 100</v>
          </cell>
          <cell r="E3417">
            <v>10619.47</v>
          </cell>
          <cell r="F3417">
            <v>5097.12</v>
          </cell>
          <cell r="G3417">
            <v>5522.35</v>
          </cell>
          <cell r="H3417">
            <v>0</v>
          </cell>
          <cell r="I3417" t="str">
            <v>2020.12.28</v>
          </cell>
          <cell r="J3417" t="str">
            <v>96</v>
          </cell>
          <cell r="K3417" t="str">
            <v>综合智能仓库设备</v>
          </cell>
          <cell r="L3417" t="str">
            <v>肥东制剂分厂</v>
          </cell>
          <cell r="M3417" t="str">
            <v>肥东制剂综合智能仓库</v>
          </cell>
          <cell r="N3417" t="str">
            <v>合肥泰禾光电科技股份有限公司</v>
          </cell>
          <cell r="O3417" t="str">
            <v>106.19</v>
          </cell>
          <cell r="P3417" t="str">
            <v>1,274.28</v>
          </cell>
          <cell r="Q3417" t="str">
            <v>424.78</v>
          </cell>
          <cell r="R3417" t="str">
            <v>48</v>
          </cell>
          <cell r="S3417" t="str">
            <v>平均年限法(一)</v>
          </cell>
          <cell r="T3417" t="str">
            <v>在用</v>
          </cell>
          <cell r="U3417" t="str">
            <v>在建工程转入</v>
          </cell>
          <cell r="V3417" t="str">
            <v>徐建红</v>
          </cell>
          <cell r="W3417" t="str">
            <v>2020.12.28</v>
          </cell>
          <cell r="X3417" t="str">
            <v>记--1024</v>
          </cell>
          <cell r="Y3417" t="str">
            <v>综合仓库新增2套堆垛机自动化装备</v>
          </cell>
        </row>
        <row r="3417">
          <cell r="AA3417" t="str">
            <v>0327</v>
          </cell>
        </row>
        <row r="3418">
          <cell r="B3418" t="str">
            <v>032700107</v>
          </cell>
          <cell r="C3418" t="str">
            <v>提升固定条码阅读器</v>
          </cell>
          <cell r="D3418" t="str">
            <v>BPS 348i SM 100</v>
          </cell>
          <cell r="E3418">
            <v>11238.94</v>
          </cell>
          <cell r="F3418">
            <v>5394.72</v>
          </cell>
          <cell r="G3418">
            <v>5844.22</v>
          </cell>
          <cell r="H3418">
            <v>0</v>
          </cell>
          <cell r="I3418" t="str">
            <v>2020.12.28</v>
          </cell>
          <cell r="J3418" t="str">
            <v>96</v>
          </cell>
          <cell r="K3418" t="str">
            <v>综合智能仓库设备</v>
          </cell>
          <cell r="L3418" t="str">
            <v>肥东制剂分厂</v>
          </cell>
          <cell r="M3418" t="str">
            <v>肥东制剂综合智能仓库</v>
          </cell>
          <cell r="N3418" t="str">
            <v>合肥泰禾光电科技股份有限公司</v>
          </cell>
          <cell r="O3418" t="str">
            <v>112.39</v>
          </cell>
          <cell r="P3418" t="str">
            <v>1,348.68</v>
          </cell>
          <cell r="Q3418" t="str">
            <v>449.56</v>
          </cell>
          <cell r="R3418" t="str">
            <v>48</v>
          </cell>
          <cell r="S3418" t="str">
            <v>平均年限法(一)</v>
          </cell>
          <cell r="T3418" t="str">
            <v>在用</v>
          </cell>
          <cell r="U3418" t="str">
            <v>在建工程转入</v>
          </cell>
          <cell r="V3418" t="str">
            <v>徐建红</v>
          </cell>
          <cell r="W3418" t="str">
            <v>2020.12.28</v>
          </cell>
          <cell r="X3418" t="str">
            <v>记--1024</v>
          </cell>
          <cell r="Y3418" t="str">
            <v>综合仓库新增2套堆垛机自动化装备</v>
          </cell>
        </row>
        <row r="3418">
          <cell r="AA3418" t="str">
            <v>0327</v>
          </cell>
        </row>
        <row r="3419">
          <cell r="B3419" t="str">
            <v>032700108</v>
          </cell>
          <cell r="C3419" t="str">
            <v>提升固定条码阅读器</v>
          </cell>
          <cell r="D3419" t="str">
            <v>BPS 348i SM 100</v>
          </cell>
          <cell r="E3419">
            <v>11238.94</v>
          </cell>
          <cell r="F3419">
            <v>5394.72</v>
          </cell>
          <cell r="G3419">
            <v>5844.22</v>
          </cell>
          <cell r="H3419">
            <v>0</v>
          </cell>
          <cell r="I3419" t="str">
            <v>2020.12.28</v>
          </cell>
          <cell r="J3419" t="str">
            <v>96</v>
          </cell>
          <cell r="K3419" t="str">
            <v>综合智能仓库设备</v>
          </cell>
          <cell r="L3419" t="str">
            <v>肥东制剂分厂</v>
          </cell>
          <cell r="M3419" t="str">
            <v>肥东制剂综合智能仓库</v>
          </cell>
          <cell r="N3419" t="str">
            <v>合肥泰禾光电科技股份有限公司</v>
          </cell>
          <cell r="O3419" t="str">
            <v>112.39</v>
          </cell>
          <cell r="P3419" t="str">
            <v>1,348.68</v>
          </cell>
          <cell r="Q3419" t="str">
            <v>449.56</v>
          </cell>
          <cell r="R3419" t="str">
            <v>48</v>
          </cell>
          <cell r="S3419" t="str">
            <v>平均年限法(一)</v>
          </cell>
          <cell r="T3419" t="str">
            <v>在用</v>
          </cell>
          <cell r="U3419" t="str">
            <v>在建工程转入</v>
          </cell>
          <cell r="V3419" t="str">
            <v>徐建红</v>
          </cell>
          <cell r="W3419" t="str">
            <v>2020.12.28</v>
          </cell>
          <cell r="X3419" t="str">
            <v>记--1024</v>
          </cell>
          <cell r="Y3419" t="str">
            <v>综合仓库新增2套堆垛机自动化装备</v>
          </cell>
        </row>
        <row r="3419">
          <cell r="AA3419" t="str">
            <v>0327</v>
          </cell>
        </row>
        <row r="3420">
          <cell r="B3420" t="str">
            <v>032700109</v>
          </cell>
          <cell r="C3420" t="str">
            <v>提升固定条码阅读器</v>
          </cell>
          <cell r="D3420" t="str">
            <v>BPS 348i SM 100</v>
          </cell>
          <cell r="E3420">
            <v>11238.94</v>
          </cell>
          <cell r="F3420">
            <v>5394.72</v>
          </cell>
          <cell r="G3420">
            <v>5844.22</v>
          </cell>
          <cell r="H3420">
            <v>0</v>
          </cell>
          <cell r="I3420" t="str">
            <v>2020.12.28</v>
          </cell>
          <cell r="J3420" t="str">
            <v>96</v>
          </cell>
          <cell r="K3420" t="str">
            <v>综合智能仓库设备</v>
          </cell>
          <cell r="L3420" t="str">
            <v>肥东制剂分厂</v>
          </cell>
          <cell r="M3420" t="str">
            <v>肥东制剂综合智能仓库</v>
          </cell>
          <cell r="N3420" t="str">
            <v>合肥泰禾光电科技股份有限公司</v>
          </cell>
          <cell r="O3420" t="str">
            <v>112.39</v>
          </cell>
          <cell r="P3420" t="str">
            <v>1,348.68</v>
          </cell>
          <cell r="Q3420" t="str">
            <v>449.56</v>
          </cell>
          <cell r="R3420" t="str">
            <v>48</v>
          </cell>
          <cell r="S3420" t="str">
            <v>平均年限法(一)</v>
          </cell>
          <cell r="T3420" t="str">
            <v>在用</v>
          </cell>
          <cell r="U3420" t="str">
            <v>在建工程转入</v>
          </cell>
          <cell r="V3420" t="str">
            <v>徐建红</v>
          </cell>
          <cell r="W3420" t="str">
            <v>2020.12.28</v>
          </cell>
          <cell r="X3420" t="str">
            <v>记--1024</v>
          </cell>
          <cell r="Y3420" t="str">
            <v>综合仓库新增2套堆垛机自动化装备</v>
          </cell>
        </row>
        <row r="3420">
          <cell r="AA3420" t="str">
            <v>0327</v>
          </cell>
        </row>
        <row r="3421">
          <cell r="B3421" t="str">
            <v>032700110</v>
          </cell>
          <cell r="C3421" t="str">
            <v>提升固定条码阅读器</v>
          </cell>
          <cell r="D3421" t="str">
            <v>BPS 348i SM 100</v>
          </cell>
          <cell r="E3421">
            <v>11238.94</v>
          </cell>
          <cell r="F3421">
            <v>5394.72</v>
          </cell>
          <cell r="G3421">
            <v>5844.22</v>
          </cell>
          <cell r="H3421">
            <v>0</v>
          </cell>
          <cell r="I3421" t="str">
            <v>2020.12.28</v>
          </cell>
          <cell r="J3421" t="str">
            <v>96</v>
          </cell>
          <cell r="K3421" t="str">
            <v>综合智能仓库设备</v>
          </cell>
          <cell r="L3421" t="str">
            <v>肥东制剂分厂</v>
          </cell>
          <cell r="M3421" t="str">
            <v>肥东制剂综合智能仓库</v>
          </cell>
          <cell r="N3421" t="str">
            <v>合肥泰禾光电科技股份有限公司</v>
          </cell>
          <cell r="O3421" t="str">
            <v>112.39</v>
          </cell>
          <cell r="P3421" t="str">
            <v>1,348.68</v>
          </cell>
          <cell r="Q3421" t="str">
            <v>449.56</v>
          </cell>
          <cell r="R3421" t="str">
            <v>48</v>
          </cell>
          <cell r="S3421" t="str">
            <v>平均年限法(一)</v>
          </cell>
          <cell r="T3421" t="str">
            <v>在用</v>
          </cell>
          <cell r="U3421" t="str">
            <v>在建工程转入</v>
          </cell>
          <cell r="V3421" t="str">
            <v>徐建红</v>
          </cell>
          <cell r="W3421" t="str">
            <v>2020.12.28</v>
          </cell>
          <cell r="X3421" t="str">
            <v>记--1024</v>
          </cell>
          <cell r="Y3421" t="str">
            <v>综合仓库新增2套堆垛机自动化装备</v>
          </cell>
        </row>
        <row r="3421">
          <cell r="AA3421" t="str">
            <v>0327</v>
          </cell>
        </row>
        <row r="3422">
          <cell r="B3422" t="str">
            <v>032700111</v>
          </cell>
          <cell r="C3422" t="str">
            <v>堆垛机电气控制系统</v>
          </cell>
          <cell r="D3422" t="str">
            <v>西门子S7-1500</v>
          </cell>
          <cell r="E3422">
            <v>110176.99</v>
          </cell>
          <cell r="F3422">
            <v>52884.96</v>
          </cell>
          <cell r="G3422">
            <v>57292.03</v>
          </cell>
          <cell r="H3422">
            <v>0</v>
          </cell>
          <cell r="I3422" t="str">
            <v>2020.12.28</v>
          </cell>
          <cell r="J3422" t="str">
            <v>96</v>
          </cell>
          <cell r="K3422" t="str">
            <v>综合智能仓库设备</v>
          </cell>
          <cell r="L3422" t="str">
            <v>肥东制剂分厂</v>
          </cell>
          <cell r="M3422" t="str">
            <v>肥东制剂综合智能仓库</v>
          </cell>
          <cell r="N3422" t="str">
            <v>合肥泰禾光电科技股份有限公司</v>
          </cell>
          <cell r="O3422" t="str">
            <v>1,101.77</v>
          </cell>
          <cell r="P3422" t="str">
            <v>13,221.24</v>
          </cell>
          <cell r="Q3422" t="str">
            <v>4,407.08</v>
          </cell>
          <cell r="R3422" t="str">
            <v>48</v>
          </cell>
          <cell r="S3422" t="str">
            <v>平均年限法(一)</v>
          </cell>
          <cell r="T3422" t="str">
            <v>在用</v>
          </cell>
          <cell r="U3422" t="str">
            <v>在建工程转入</v>
          </cell>
          <cell r="V3422" t="str">
            <v>徐建红</v>
          </cell>
          <cell r="W3422" t="str">
            <v>2020.12.28</v>
          </cell>
          <cell r="X3422" t="str">
            <v>记--1024</v>
          </cell>
          <cell r="Y3422" t="str">
            <v>综合仓库新增2套堆垛机自动化装备</v>
          </cell>
        </row>
        <row r="3422">
          <cell r="AA3422" t="str">
            <v>0327</v>
          </cell>
        </row>
        <row r="3423">
          <cell r="B3423" t="str">
            <v>032700112</v>
          </cell>
          <cell r="C3423" t="str">
            <v>堆垛机电气控制系统</v>
          </cell>
          <cell r="D3423" t="str">
            <v>西门子S7-1500</v>
          </cell>
          <cell r="E3423">
            <v>110176.99</v>
          </cell>
          <cell r="F3423">
            <v>52884.96</v>
          </cell>
          <cell r="G3423">
            <v>57292.03</v>
          </cell>
          <cell r="H3423">
            <v>0</v>
          </cell>
          <cell r="I3423" t="str">
            <v>2020.12.28</v>
          </cell>
          <cell r="J3423" t="str">
            <v>96</v>
          </cell>
          <cell r="K3423" t="str">
            <v>综合智能仓库设备</v>
          </cell>
          <cell r="L3423" t="str">
            <v>肥东制剂分厂</v>
          </cell>
          <cell r="M3423" t="str">
            <v>肥东制剂综合智能仓库</v>
          </cell>
          <cell r="N3423" t="str">
            <v>合肥泰禾光电科技股份有限公司</v>
          </cell>
          <cell r="O3423" t="str">
            <v>1,101.77</v>
          </cell>
          <cell r="P3423" t="str">
            <v>13,221.24</v>
          </cell>
          <cell r="Q3423" t="str">
            <v>4,407.08</v>
          </cell>
          <cell r="R3423" t="str">
            <v>48</v>
          </cell>
          <cell r="S3423" t="str">
            <v>平均年限法(一)</v>
          </cell>
          <cell r="T3423" t="str">
            <v>在用</v>
          </cell>
          <cell r="U3423" t="str">
            <v>在建工程转入</v>
          </cell>
          <cell r="V3423" t="str">
            <v>徐建红</v>
          </cell>
          <cell r="W3423" t="str">
            <v>2020.12.28</v>
          </cell>
          <cell r="X3423" t="str">
            <v>记--1024</v>
          </cell>
          <cell r="Y3423" t="str">
            <v>综合仓库新增2套堆垛机自动化装备</v>
          </cell>
        </row>
        <row r="3423">
          <cell r="AA3423" t="str">
            <v>0327</v>
          </cell>
        </row>
        <row r="3424">
          <cell r="B3424" t="str">
            <v>032700113</v>
          </cell>
          <cell r="C3424" t="str">
            <v>集电臂</v>
          </cell>
          <cell r="D3424" t="str">
            <v>DH5747K2</v>
          </cell>
          <cell r="E3424">
            <v>5309.73</v>
          </cell>
          <cell r="F3424">
            <v>2548.8</v>
          </cell>
          <cell r="G3424">
            <v>2760.93</v>
          </cell>
          <cell r="H3424">
            <v>0</v>
          </cell>
          <cell r="I3424" t="str">
            <v>2020.12.28</v>
          </cell>
          <cell r="J3424" t="str">
            <v>96</v>
          </cell>
          <cell r="K3424" t="str">
            <v>综合智能仓库设备</v>
          </cell>
          <cell r="L3424" t="str">
            <v>肥东制剂分厂</v>
          </cell>
          <cell r="M3424" t="str">
            <v>肥东制剂综合智能仓库</v>
          </cell>
          <cell r="N3424" t="str">
            <v>合肥泰禾光电科技股份有限公司</v>
          </cell>
          <cell r="O3424" t="str">
            <v>53.10</v>
          </cell>
          <cell r="P3424" t="str">
            <v>637.20</v>
          </cell>
          <cell r="Q3424" t="str">
            <v>212.39</v>
          </cell>
          <cell r="R3424" t="str">
            <v>48</v>
          </cell>
          <cell r="S3424" t="str">
            <v>平均年限法(一)</v>
          </cell>
          <cell r="T3424" t="str">
            <v>在用</v>
          </cell>
          <cell r="U3424" t="str">
            <v>在建工程转入</v>
          </cell>
          <cell r="V3424" t="str">
            <v>徐建红</v>
          </cell>
          <cell r="W3424" t="str">
            <v>2020.12.28</v>
          </cell>
          <cell r="X3424" t="str">
            <v>记--1024</v>
          </cell>
          <cell r="Y3424" t="str">
            <v>综合仓库新增2套堆垛机自动化装备</v>
          </cell>
        </row>
        <row r="3424">
          <cell r="AA3424" t="str">
            <v>0327</v>
          </cell>
        </row>
        <row r="3425">
          <cell r="B3425" t="str">
            <v>032700114</v>
          </cell>
          <cell r="C3425" t="str">
            <v>集电臂</v>
          </cell>
          <cell r="D3425" t="str">
            <v>DH5747K2</v>
          </cell>
          <cell r="E3425">
            <v>5309.73</v>
          </cell>
          <cell r="F3425">
            <v>2548.8</v>
          </cell>
          <cell r="G3425">
            <v>2760.93</v>
          </cell>
          <cell r="H3425">
            <v>0</v>
          </cell>
          <cell r="I3425" t="str">
            <v>2020.12.28</v>
          </cell>
          <cell r="J3425" t="str">
            <v>96</v>
          </cell>
          <cell r="K3425" t="str">
            <v>综合智能仓库设备</v>
          </cell>
          <cell r="L3425" t="str">
            <v>肥东制剂分厂</v>
          </cell>
          <cell r="M3425" t="str">
            <v>肥东制剂综合智能仓库</v>
          </cell>
          <cell r="N3425" t="str">
            <v>合肥泰禾光电科技股份有限公司</v>
          </cell>
          <cell r="O3425" t="str">
            <v>53.10</v>
          </cell>
          <cell r="P3425" t="str">
            <v>637.20</v>
          </cell>
          <cell r="Q3425" t="str">
            <v>212.39</v>
          </cell>
          <cell r="R3425" t="str">
            <v>48</v>
          </cell>
          <cell r="S3425" t="str">
            <v>平均年限法(一)</v>
          </cell>
          <cell r="T3425" t="str">
            <v>在用</v>
          </cell>
          <cell r="U3425" t="str">
            <v>在建工程转入</v>
          </cell>
          <cell r="V3425" t="str">
            <v>徐建红</v>
          </cell>
          <cell r="W3425" t="str">
            <v>2020.12.28</v>
          </cell>
          <cell r="X3425" t="str">
            <v>记--1024</v>
          </cell>
          <cell r="Y3425" t="str">
            <v>综合仓库新增2套堆垛机自动化装备</v>
          </cell>
        </row>
        <row r="3425">
          <cell r="AA3425" t="str">
            <v>0327</v>
          </cell>
        </row>
        <row r="3426">
          <cell r="B3426" t="str">
            <v>032700115</v>
          </cell>
          <cell r="C3426" t="str">
            <v>集电臂</v>
          </cell>
          <cell r="D3426" t="str">
            <v>DH5747K2</v>
          </cell>
          <cell r="E3426">
            <v>5309.73</v>
          </cell>
          <cell r="F3426">
            <v>2548.8</v>
          </cell>
          <cell r="G3426">
            <v>2760.93</v>
          </cell>
          <cell r="H3426">
            <v>0</v>
          </cell>
          <cell r="I3426" t="str">
            <v>2020.12.28</v>
          </cell>
          <cell r="J3426" t="str">
            <v>96</v>
          </cell>
          <cell r="K3426" t="str">
            <v>综合智能仓库设备</v>
          </cell>
          <cell r="L3426" t="str">
            <v>肥东制剂分厂</v>
          </cell>
          <cell r="M3426" t="str">
            <v>肥东制剂综合智能仓库</v>
          </cell>
          <cell r="N3426" t="str">
            <v>合肥泰禾光电科技股份有限公司</v>
          </cell>
          <cell r="O3426" t="str">
            <v>53.10</v>
          </cell>
          <cell r="P3426" t="str">
            <v>637.20</v>
          </cell>
          <cell r="Q3426" t="str">
            <v>212.39</v>
          </cell>
          <cell r="R3426" t="str">
            <v>48</v>
          </cell>
          <cell r="S3426" t="str">
            <v>平均年限法(一)</v>
          </cell>
          <cell r="T3426" t="str">
            <v>在用</v>
          </cell>
          <cell r="U3426" t="str">
            <v>在建工程转入</v>
          </cell>
          <cell r="V3426" t="str">
            <v>徐建红</v>
          </cell>
          <cell r="W3426" t="str">
            <v>2020.12.28</v>
          </cell>
          <cell r="X3426" t="str">
            <v>记--1024</v>
          </cell>
          <cell r="Y3426" t="str">
            <v>综合仓库新增2套堆垛机自动化装备</v>
          </cell>
        </row>
        <row r="3426">
          <cell r="AA3426" t="str">
            <v>0327</v>
          </cell>
        </row>
        <row r="3427">
          <cell r="B3427" t="str">
            <v>032700116</v>
          </cell>
          <cell r="C3427" t="str">
            <v>集电臂</v>
          </cell>
          <cell r="D3427" t="str">
            <v>DH5747K2</v>
          </cell>
          <cell r="E3427">
            <v>5309.73</v>
          </cell>
          <cell r="F3427">
            <v>2548.8</v>
          </cell>
          <cell r="G3427">
            <v>2760.93</v>
          </cell>
          <cell r="H3427">
            <v>0</v>
          </cell>
          <cell r="I3427" t="str">
            <v>2020.12.28</v>
          </cell>
          <cell r="J3427" t="str">
            <v>96</v>
          </cell>
          <cell r="K3427" t="str">
            <v>综合智能仓库设备</v>
          </cell>
          <cell r="L3427" t="str">
            <v>肥东制剂分厂</v>
          </cell>
          <cell r="M3427" t="str">
            <v>肥东制剂综合智能仓库</v>
          </cell>
          <cell r="N3427" t="str">
            <v>合肥泰禾光电科技股份有限公司</v>
          </cell>
          <cell r="O3427" t="str">
            <v>53.10</v>
          </cell>
          <cell r="P3427" t="str">
            <v>637.20</v>
          </cell>
          <cell r="Q3427" t="str">
            <v>212.39</v>
          </cell>
          <cell r="R3427" t="str">
            <v>48</v>
          </cell>
          <cell r="S3427" t="str">
            <v>平均年限法(一)</v>
          </cell>
          <cell r="T3427" t="str">
            <v>在用</v>
          </cell>
          <cell r="U3427" t="str">
            <v>在建工程转入</v>
          </cell>
          <cell r="V3427" t="str">
            <v>徐建红</v>
          </cell>
          <cell r="W3427" t="str">
            <v>2020.12.28</v>
          </cell>
          <cell r="X3427" t="str">
            <v>记--1024</v>
          </cell>
          <cell r="Y3427" t="str">
            <v>综合仓库新增2套堆垛机自动化装备</v>
          </cell>
        </row>
        <row r="3427">
          <cell r="AA3427" t="str">
            <v>0327</v>
          </cell>
        </row>
        <row r="3428">
          <cell r="B3428" t="str">
            <v>032700117</v>
          </cell>
          <cell r="C3428" t="str">
            <v>集电臂</v>
          </cell>
          <cell r="D3428" t="str">
            <v>DH5747K2</v>
          </cell>
          <cell r="E3428">
            <v>5309.73</v>
          </cell>
          <cell r="F3428">
            <v>2548.8</v>
          </cell>
          <cell r="G3428">
            <v>2760.93</v>
          </cell>
          <cell r="H3428">
            <v>0</v>
          </cell>
          <cell r="I3428" t="str">
            <v>2020.12.28</v>
          </cell>
          <cell r="J3428" t="str">
            <v>96</v>
          </cell>
          <cell r="K3428" t="str">
            <v>综合智能仓库设备</v>
          </cell>
          <cell r="L3428" t="str">
            <v>肥东制剂分厂</v>
          </cell>
          <cell r="M3428" t="str">
            <v>肥东制剂综合智能仓库</v>
          </cell>
          <cell r="N3428" t="str">
            <v>合肥泰禾光电科技股份有限公司</v>
          </cell>
          <cell r="O3428" t="str">
            <v>53.10</v>
          </cell>
          <cell r="P3428" t="str">
            <v>637.20</v>
          </cell>
          <cell r="Q3428" t="str">
            <v>212.39</v>
          </cell>
          <cell r="R3428" t="str">
            <v>48</v>
          </cell>
          <cell r="S3428" t="str">
            <v>平均年限法(一)</v>
          </cell>
          <cell r="T3428" t="str">
            <v>在用</v>
          </cell>
          <cell r="U3428" t="str">
            <v>在建工程转入</v>
          </cell>
          <cell r="V3428" t="str">
            <v>徐建红</v>
          </cell>
          <cell r="W3428" t="str">
            <v>2020.12.28</v>
          </cell>
          <cell r="X3428" t="str">
            <v>记--1024</v>
          </cell>
          <cell r="Y3428" t="str">
            <v>综合仓库新增2套堆垛机自动化装备</v>
          </cell>
        </row>
        <row r="3428">
          <cell r="AA3428" t="str">
            <v>0327</v>
          </cell>
        </row>
        <row r="3429">
          <cell r="B3429" t="str">
            <v>032700118</v>
          </cell>
          <cell r="C3429" t="str">
            <v>集电臂</v>
          </cell>
          <cell r="D3429" t="str">
            <v>DH5747K2</v>
          </cell>
          <cell r="E3429">
            <v>5309.73</v>
          </cell>
          <cell r="F3429">
            <v>2548.8</v>
          </cell>
          <cell r="G3429">
            <v>2760.93</v>
          </cell>
          <cell r="H3429">
            <v>0</v>
          </cell>
          <cell r="I3429" t="str">
            <v>2020.12.28</v>
          </cell>
          <cell r="J3429" t="str">
            <v>96</v>
          </cell>
          <cell r="K3429" t="str">
            <v>综合智能仓库设备</v>
          </cell>
          <cell r="L3429" t="str">
            <v>肥东制剂分厂</v>
          </cell>
          <cell r="M3429" t="str">
            <v>肥东制剂综合智能仓库</v>
          </cell>
          <cell r="N3429" t="str">
            <v>合肥泰禾光电科技股份有限公司</v>
          </cell>
          <cell r="O3429" t="str">
            <v>53.10</v>
          </cell>
          <cell r="P3429" t="str">
            <v>637.20</v>
          </cell>
          <cell r="Q3429" t="str">
            <v>212.39</v>
          </cell>
          <cell r="R3429" t="str">
            <v>48</v>
          </cell>
          <cell r="S3429" t="str">
            <v>平均年限法(一)</v>
          </cell>
          <cell r="T3429" t="str">
            <v>在用</v>
          </cell>
          <cell r="U3429" t="str">
            <v>在建工程转入</v>
          </cell>
          <cell r="V3429" t="str">
            <v>徐建红</v>
          </cell>
          <cell r="W3429" t="str">
            <v>2020.12.28</v>
          </cell>
          <cell r="X3429" t="str">
            <v>记--1024</v>
          </cell>
          <cell r="Y3429" t="str">
            <v>综合仓库新增2套堆垛机自动化装备</v>
          </cell>
        </row>
        <row r="3429">
          <cell r="AA3429" t="str">
            <v>0327</v>
          </cell>
        </row>
        <row r="3430">
          <cell r="B3430" t="str">
            <v>032700119</v>
          </cell>
          <cell r="C3430" t="str">
            <v>天轨弯头</v>
          </cell>
          <cell r="D3430" t="str">
            <v>半径R150，槽型155*120*5T</v>
          </cell>
          <cell r="E3430">
            <v>17699.12</v>
          </cell>
          <cell r="F3430">
            <v>8495.52</v>
          </cell>
          <cell r="G3430">
            <v>9203.6</v>
          </cell>
          <cell r="H3430">
            <v>0</v>
          </cell>
          <cell r="I3430" t="str">
            <v>2020.12.28</v>
          </cell>
          <cell r="J3430" t="str">
            <v>96</v>
          </cell>
          <cell r="K3430" t="str">
            <v>综合智能仓库设备</v>
          </cell>
          <cell r="L3430" t="str">
            <v>肥东制剂分厂</v>
          </cell>
          <cell r="M3430" t="str">
            <v>肥东制剂综合智能仓库</v>
          </cell>
          <cell r="N3430" t="str">
            <v>合肥泰禾光电科技股份有限公司</v>
          </cell>
          <cell r="O3430" t="str">
            <v>176.99</v>
          </cell>
          <cell r="P3430" t="str">
            <v>2,123.88</v>
          </cell>
          <cell r="Q3430" t="str">
            <v>707.96</v>
          </cell>
          <cell r="R3430" t="str">
            <v>48</v>
          </cell>
          <cell r="S3430" t="str">
            <v>平均年限法(一)</v>
          </cell>
          <cell r="T3430" t="str">
            <v>在用</v>
          </cell>
          <cell r="U3430" t="str">
            <v>在建工程转入</v>
          </cell>
          <cell r="V3430" t="str">
            <v>徐建红</v>
          </cell>
          <cell r="W3430" t="str">
            <v>2020.12.28</v>
          </cell>
          <cell r="X3430" t="str">
            <v>记--1024</v>
          </cell>
          <cell r="Y3430" t="str">
            <v>综合仓库新增2套堆垛机自动化装备</v>
          </cell>
        </row>
        <row r="3430">
          <cell r="AA3430" t="str">
            <v>0327</v>
          </cell>
        </row>
        <row r="3431">
          <cell r="B3431" t="str">
            <v>032700120</v>
          </cell>
          <cell r="C3431" t="str">
            <v>天轨弯头</v>
          </cell>
          <cell r="D3431" t="str">
            <v>半径R150，槽型155*120*5T</v>
          </cell>
          <cell r="E3431">
            <v>17699.12</v>
          </cell>
          <cell r="F3431">
            <v>8495.52</v>
          </cell>
          <cell r="G3431">
            <v>9203.6</v>
          </cell>
          <cell r="H3431">
            <v>0</v>
          </cell>
          <cell r="I3431" t="str">
            <v>2020.12.28</v>
          </cell>
          <cell r="J3431" t="str">
            <v>96</v>
          </cell>
          <cell r="K3431" t="str">
            <v>综合智能仓库设备</v>
          </cell>
          <cell r="L3431" t="str">
            <v>肥东制剂分厂</v>
          </cell>
          <cell r="M3431" t="str">
            <v>肥东制剂综合智能仓库</v>
          </cell>
          <cell r="N3431" t="str">
            <v>合肥泰禾光电科技股份有限公司</v>
          </cell>
          <cell r="O3431" t="str">
            <v>176.99</v>
          </cell>
          <cell r="P3431" t="str">
            <v>2,123.88</v>
          </cell>
          <cell r="Q3431" t="str">
            <v>707.96</v>
          </cell>
          <cell r="R3431" t="str">
            <v>48</v>
          </cell>
          <cell r="S3431" t="str">
            <v>平均年限法(一)</v>
          </cell>
          <cell r="T3431" t="str">
            <v>在用</v>
          </cell>
          <cell r="U3431" t="str">
            <v>在建工程转入</v>
          </cell>
          <cell r="V3431" t="str">
            <v>徐建红</v>
          </cell>
          <cell r="W3431" t="str">
            <v>2020.12.28</v>
          </cell>
          <cell r="X3431" t="str">
            <v>记--1024</v>
          </cell>
          <cell r="Y3431" t="str">
            <v>综合仓库新增2套堆垛机自动化装备</v>
          </cell>
        </row>
        <row r="3431">
          <cell r="AA3431" t="str">
            <v>0327</v>
          </cell>
        </row>
        <row r="3432">
          <cell r="B3432" t="str">
            <v>032700121</v>
          </cell>
          <cell r="C3432" t="str">
            <v>天轨弯头</v>
          </cell>
          <cell r="D3432" t="str">
            <v>半径R150，槽型155*120*5T</v>
          </cell>
          <cell r="E3432">
            <v>17699.12</v>
          </cell>
          <cell r="F3432">
            <v>8495.52</v>
          </cell>
          <cell r="G3432">
            <v>9203.6</v>
          </cell>
          <cell r="H3432">
            <v>0</v>
          </cell>
          <cell r="I3432" t="str">
            <v>2020.12.28</v>
          </cell>
          <cell r="J3432" t="str">
            <v>96</v>
          </cell>
          <cell r="K3432" t="str">
            <v>综合智能仓库设备</v>
          </cell>
          <cell r="L3432" t="str">
            <v>肥东制剂分厂</v>
          </cell>
          <cell r="M3432" t="str">
            <v>肥东制剂综合智能仓库</v>
          </cell>
          <cell r="N3432" t="str">
            <v>合肥泰禾光电科技股份有限公司</v>
          </cell>
          <cell r="O3432" t="str">
            <v>176.99</v>
          </cell>
          <cell r="P3432" t="str">
            <v>2,123.88</v>
          </cell>
          <cell r="Q3432" t="str">
            <v>707.96</v>
          </cell>
          <cell r="R3432" t="str">
            <v>48</v>
          </cell>
          <cell r="S3432" t="str">
            <v>平均年限法(一)</v>
          </cell>
          <cell r="T3432" t="str">
            <v>在用</v>
          </cell>
          <cell r="U3432" t="str">
            <v>在建工程转入</v>
          </cell>
          <cell r="V3432" t="str">
            <v>徐建红</v>
          </cell>
          <cell r="W3432" t="str">
            <v>2020.12.28</v>
          </cell>
          <cell r="X3432" t="str">
            <v>记--1024</v>
          </cell>
          <cell r="Y3432" t="str">
            <v>综合仓库新增2套堆垛机自动化装备</v>
          </cell>
        </row>
        <row r="3432">
          <cell r="AA3432" t="str">
            <v>0327</v>
          </cell>
        </row>
        <row r="3433">
          <cell r="B3433" t="str">
            <v>032700122</v>
          </cell>
          <cell r="C3433" t="str">
            <v>天轨弯头</v>
          </cell>
          <cell r="D3433" t="str">
            <v>半径R150，槽型155*120*5T</v>
          </cell>
          <cell r="E3433">
            <v>17699.12</v>
          </cell>
          <cell r="F3433">
            <v>8495.52</v>
          </cell>
          <cell r="G3433">
            <v>9203.6</v>
          </cell>
          <cell r="H3433">
            <v>0</v>
          </cell>
          <cell r="I3433" t="str">
            <v>2020.12.28</v>
          </cell>
          <cell r="J3433" t="str">
            <v>96</v>
          </cell>
          <cell r="K3433" t="str">
            <v>综合智能仓库设备</v>
          </cell>
          <cell r="L3433" t="str">
            <v>肥东制剂分厂</v>
          </cell>
          <cell r="M3433" t="str">
            <v>肥东制剂综合智能仓库</v>
          </cell>
          <cell r="N3433" t="str">
            <v>合肥泰禾光电科技股份有限公司</v>
          </cell>
          <cell r="O3433" t="str">
            <v>176.99</v>
          </cell>
          <cell r="P3433" t="str">
            <v>2,123.88</v>
          </cell>
          <cell r="Q3433" t="str">
            <v>707.96</v>
          </cell>
          <cell r="R3433" t="str">
            <v>48</v>
          </cell>
          <cell r="S3433" t="str">
            <v>平均年限法(一)</v>
          </cell>
          <cell r="T3433" t="str">
            <v>在用</v>
          </cell>
          <cell r="U3433" t="str">
            <v>在建工程转入</v>
          </cell>
          <cell r="V3433" t="str">
            <v>徐建红</v>
          </cell>
          <cell r="W3433" t="str">
            <v>2020.12.28</v>
          </cell>
          <cell r="X3433" t="str">
            <v>记--1024</v>
          </cell>
          <cell r="Y3433" t="str">
            <v>综合仓库新增2套堆垛机自动化装备</v>
          </cell>
        </row>
        <row r="3433">
          <cell r="AA3433" t="str">
            <v>0327</v>
          </cell>
        </row>
        <row r="3434">
          <cell r="B3434" t="str">
            <v>032700123</v>
          </cell>
          <cell r="C3434" t="str">
            <v>地轨弯头</v>
          </cell>
          <cell r="D3434" t="str">
            <v>半径R1500，30K轻轨</v>
          </cell>
          <cell r="E3434">
            <v>15044.25</v>
          </cell>
          <cell r="F3434">
            <v>7221.12</v>
          </cell>
          <cell r="G3434">
            <v>7823.13</v>
          </cell>
          <cell r="H3434">
            <v>0</v>
          </cell>
          <cell r="I3434" t="str">
            <v>2020.12.28</v>
          </cell>
          <cell r="J3434" t="str">
            <v>96</v>
          </cell>
          <cell r="K3434" t="str">
            <v>综合智能仓库设备</v>
          </cell>
          <cell r="L3434" t="str">
            <v>肥东制剂分厂</v>
          </cell>
          <cell r="M3434" t="str">
            <v>肥东制剂综合智能仓库</v>
          </cell>
          <cell r="N3434" t="str">
            <v>合肥泰禾光电科技股份有限公司</v>
          </cell>
          <cell r="O3434" t="str">
            <v>150.44</v>
          </cell>
          <cell r="P3434" t="str">
            <v>1,805.28</v>
          </cell>
          <cell r="Q3434" t="str">
            <v>601.77</v>
          </cell>
          <cell r="R3434" t="str">
            <v>48</v>
          </cell>
          <cell r="S3434" t="str">
            <v>平均年限法(一)</v>
          </cell>
          <cell r="T3434" t="str">
            <v>在用</v>
          </cell>
          <cell r="U3434" t="str">
            <v>在建工程转入</v>
          </cell>
          <cell r="V3434" t="str">
            <v>徐建红</v>
          </cell>
          <cell r="W3434" t="str">
            <v>2020.12.28</v>
          </cell>
          <cell r="X3434" t="str">
            <v>记--1024</v>
          </cell>
          <cell r="Y3434" t="str">
            <v>综合仓库新增2套堆垛机自动化装备</v>
          </cell>
        </row>
        <row r="3434">
          <cell r="AA3434" t="str">
            <v>0327</v>
          </cell>
        </row>
        <row r="3435">
          <cell r="B3435" t="str">
            <v>032700124</v>
          </cell>
          <cell r="C3435" t="str">
            <v>地轨弯头</v>
          </cell>
          <cell r="D3435" t="str">
            <v>半径R1500，30K轻轨</v>
          </cell>
          <cell r="E3435">
            <v>15044.25</v>
          </cell>
          <cell r="F3435">
            <v>7221.12</v>
          </cell>
          <cell r="G3435">
            <v>7823.13</v>
          </cell>
          <cell r="H3435">
            <v>0</v>
          </cell>
          <cell r="I3435" t="str">
            <v>2020.12.28</v>
          </cell>
          <cell r="J3435" t="str">
            <v>96</v>
          </cell>
          <cell r="K3435" t="str">
            <v>综合智能仓库设备</v>
          </cell>
          <cell r="L3435" t="str">
            <v>肥东制剂分厂</v>
          </cell>
          <cell r="M3435" t="str">
            <v>肥东制剂综合智能仓库</v>
          </cell>
          <cell r="N3435" t="str">
            <v>合肥泰禾光电科技股份有限公司</v>
          </cell>
          <cell r="O3435" t="str">
            <v>150.44</v>
          </cell>
          <cell r="P3435" t="str">
            <v>1,805.28</v>
          </cell>
          <cell r="Q3435" t="str">
            <v>601.77</v>
          </cell>
          <cell r="R3435" t="str">
            <v>48</v>
          </cell>
          <cell r="S3435" t="str">
            <v>平均年限法(一)</v>
          </cell>
          <cell r="T3435" t="str">
            <v>在用</v>
          </cell>
          <cell r="U3435" t="str">
            <v>在建工程转入</v>
          </cell>
          <cell r="V3435" t="str">
            <v>徐建红</v>
          </cell>
          <cell r="W3435" t="str">
            <v>2020.12.28</v>
          </cell>
          <cell r="X3435" t="str">
            <v>记--1024</v>
          </cell>
          <cell r="Y3435" t="str">
            <v>综合仓库新增2套堆垛机自动化装备</v>
          </cell>
        </row>
        <row r="3435">
          <cell r="AA3435" t="str">
            <v>0327</v>
          </cell>
        </row>
        <row r="3436">
          <cell r="B3436" t="str">
            <v>032700125</v>
          </cell>
          <cell r="C3436" t="str">
            <v>地轨弯头</v>
          </cell>
          <cell r="D3436" t="str">
            <v>半径R1500，30K轻轨</v>
          </cell>
          <cell r="E3436">
            <v>15044.25</v>
          </cell>
          <cell r="F3436">
            <v>7221.12</v>
          </cell>
          <cell r="G3436">
            <v>7823.13</v>
          </cell>
          <cell r="H3436">
            <v>0</v>
          </cell>
          <cell r="I3436" t="str">
            <v>2020.12.28</v>
          </cell>
          <cell r="J3436" t="str">
            <v>96</v>
          </cell>
          <cell r="K3436" t="str">
            <v>综合智能仓库设备</v>
          </cell>
          <cell r="L3436" t="str">
            <v>肥东制剂分厂</v>
          </cell>
          <cell r="M3436" t="str">
            <v>肥东制剂综合智能仓库</v>
          </cell>
          <cell r="N3436" t="str">
            <v>合肥泰禾光电科技股份有限公司</v>
          </cell>
          <cell r="O3436" t="str">
            <v>150.44</v>
          </cell>
          <cell r="P3436" t="str">
            <v>1,805.28</v>
          </cell>
          <cell r="Q3436" t="str">
            <v>601.77</v>
          </cell>
          <cell r="R3436" t="str">
            <v>48</v>
          </cell>
          <cell r="S3436" t="str">
            <v>平均年限法(一)</v>
          </cell>
          <cell r="T3436" t="str">
            <v>在用</v>
          </cell>
          <cell r="U3436" t="str">
            <v>在建工程转入</v>
          </cell>
          <cell r="V3436" t="str">
            <v>徐建红</v>
          </cell>
          <cell r="W3436" t="str">
            <v>2020.12.28</v>
          </cell>
          <cell r="X3436" t="str">
            <v>记--1024</v>
          </cell>
          <cell r="Y3436" t="str">
            <v>综合仓库新增2套堆垛机自动化装备</v>
          </cell>
        </row>
        <row r="3436">
          <cell r="AA3436" t="str">
            <v>0327</v>
          </cell>
        </row>
        <row r="3437">
          <cell r="B3437" t="str">
            <v>032700126</v>
          </cell>
          <cell r="C3437" t="str">
            <v>地轨弯头</v>
          </cell>
          <cell r="D3437" t="str">
            <v>半径R1500，30K轻轨</v>
          </cell>
          <cell r="E3437">
            <v>15044.25</v>
          </cell>
          <cell r="F3437">
            <v>7221.12</v>
          </cell>
          <cell r="G3437">
            <v>7823.13</v>
          </cell>
          <cell r="H3437">
            <v>0</v>
          </cell>
          <cell r="I3437" t="str">
            <v>2020.12.28</v>
          </cell>
          <cell r="J3437" t="str">
            <v>96</v>
          </cell>
          <cell r="K3437" t="str">
            <v>综合智能仓库设备</v>
          </cell>
          <cell r="L3437" t="str">
            <v>肥东制剂分厂</v>
          </cell>
          <cell r="M3437" t="str">
            <v>肥东制剂综合智能仓库</v>
          </cell>
          <cell r="N3437" t="str">
            <v>合肥泰禾光电科技股份有限公司</v>
          </cell>
          <cell r="O3437" t="str">
            <v>150.44</v>
          </cell>
          <cell r="P3437" t="str">
            <v>1,805.28</v>
          </cell>
          <cell r="Q3437" t="str">
            <v>601.77</v>
          </cell>
          <cell r="R3437" t="str">
            <v>48</v>
          </cell>
          <cell r="S3437" t="str">
            <v>平均年限法(一)</v>
          </cell>
          <cell r="T3437" t="str">
            <v>在用</v>
          </cell>
          <cell r="U3437" t="str">
            <v>在建工程转入</v>
          </cell>
          <cell r="V3437" t="str">
            <v>徐建红</v>
          </cell>
          <cell r="W3437" t="str">
            <v>2020.12.28</v>
          </cell>
          <cell r="X3437" t="str">
            <v>记--1024</v>
          </cell>
          <cell r="Y3437" t="str">
            <v>综合仓库新增2套堆垛机自动化装备</v>
          </cell>
        </row>
        <row r="3437">
          <cell r="AA3437" t="str">
            <v>0327</v>
          </cell>
        </row>
        <row r="3438">
          <cell r="B3438" t="str">
            <v>032700127</v>
          </cell>
          <cell r="C3438" t="str">
            <v>滑触线固定侧弯板</v>
          </cell>
          <cell r="D3438" t="str">
            <v>半径R1500，300*3T</v>
          </cell>
          <cell r="E3438">
            <v>22123.89</v>
          </cell>
          <cell r="F3438">
            <v>10619.52</v>
          </cell>
          <cell r="G3438">
            <v>11504.37</v>
          </cell>
          <cell r="H3438">
            <v>0</v>
          </cell>
          <cell r="I3438" t="str">
            <v>2020.12.28</v>
          </cell>
          <cell r="J3438" t="str">
            <v>96</v>
          </cell>
          <cell r="K3438" t="str">
            <v>综合智能仓库设备</v>
          </cell>
          <cell r="L3438" t="str">
            <v>肥东制剂分厂</v>
          </cell>
          <cell r="M3438" t="str">
            <v>肥东制剂综合智能仓库</v>
          </cell>
          <cell r="N3438" t="str">
            <v>合肥泰禾光电科技股份有限公司</v>
          </cell>
          <cell r="O3438" t="str">
            <v>221.24</v>
          </cell>
          <cell r="P3438" t="str">
            <v>2,654.88</v>
          </cell>
          <cell r="Q3438" t="str">
            <v>884.96</v>
          </cell>
          <cell r="R3438" t="str">
            <v>48</v>
          </cell>
          <cell r="S3438" t="str">
            <v>平均年限法(一)</v>
          </cell>
          <cell r="T3438" t="str">
            <v>在用</v>
          </cell>
          <cell r="U3438" t="str">
            <v>在建工程转入</v>
          </cell>
          <cell r="V3438" t="str">
            <v>徐建红</v>
          </cell>
          <cell r="W3438" t="str">
            <v>2020.12.28</v>
          </cell>
          <cell r="X3438" t="str">
            <v>记--1024</v>
          </cell>
          <cell r="Y3438" t="str">
            <v>综合仓库新增2套堆垛机自动化装备</v>
          </cell>
        </row>
        <row r="3438">
          <cell r="AA3438" t="str">
            <v>0327</v>
          </cell>
        </row>
        <row r="3439">
          <cell r="B3439" t="str">
            <v>032700128</v>
          </cell>
          <cell r="C3439" t="str">
            <v>滑触线固定侧弯板</v>
          </cell>
          <cell r="D3439" t="str">
            <v>半径R1500，300*3T</v>
          </cell>
          <cell r="E3439">
            <v>22123.89</v>
          </cell>
          <cell r="F3439">
            <v>10619.52</v>
          </cell>
          <cell r="G3439">
            <v>11504.37</v>
          </cell>
          <cell r="H3439">
            <v>0</v>
          </cell>
          <cell r="I3439" t="str">
            <v>2020.12.28</v>
          </cell>
          <cell r="J3439" t="str">
            <v>96</v>
          </cell>
          <cell r="K3439" t="str">
            <v>综合智能仓库设备</v>
          </cell>
          <cell r="L3439" t="str">
            <v>肥东制剂分厂</v>
          </cell>
          <cell r="M3439" t="str">
            <v>肥东制剂综合智能仓库</v>
          </cell>
          <cell r="N3439" t="str">
            <v>合肥泰禾光电科技股份有限公司</v>
          </cell>
          <cell r="O3439" t="str">
            <v>221.24</v>
          </cell>
          <cell r="P3439" t="str">
            <v>2,654.88</v>
          </cell>
          <cell r="Q3439" t="str">
            <v>884.96</v>
          </cell>
          <cell r="R3439" t="str">
            <v>48</v>
          </cell>
          <cell r="S3439" t="str">
            <v>平均年限法(一)</v>
          </cell>
          <cell r="T3439" t="str">
            <v>在用</v>
          </cell>
          <cell r="U3439" t="str">
            <v>在建工程转入</v>
          </cell>
          <cell r="V3439" t="str">
            <v>徐建红</v>
          </cell>
          <cell r="W3439" t="str">
            <v>2020.12.28</v>
          </cell>
          <cell r="X3439" t="str">
            <v>记--1024</v>
          </cell>
          <cell r="Y3439" t="str">
            <v>综合仓库新增2套堆垛机自动化装备</v>
          </cell>
        </row>
        <row r="3439">
          <cell r="AA3439" t="str">
            <v>0327</v>
          </cell>
        </row>
        <row r="3440">
          <cell r="B3440" t="str">
            <v>032700129</v>
          </cell>
          <cell r="C3440" t="str">
            <v>滑触线固定侧弯板</v>
          </cell>
          <cell r="D3440" t="str">
            <v>半径R1500，300*3T</v>
          </cell>
          <cell r="E3440">
            <v>22123.89</v>
          </cell>
          <cell r="F3440">
            <v>10619.52</v>
          </cell>
          <cell r="G3440">
            <v>11504.37</v>
          </cell>
          <cell r="H3440">
            <v>0</v>
          </cell>
          <cell r="I3440" t="str">
            <v>2020.12.28</v>
          </cell>
          <cell r="J3440" t="str">
            <v>96</v>
          </cell>
          <cell r="K3440" t="str">
            <v>综合智能仓库设备</v>
          </cell>
          <cell r="L3440" t="str">
            <v>肥东制剂分厂</v>
          </cell>
          <cell r="M3440" t="str">
            <v>肥东制剂综合智能仓库</v>
          </cell>
          <cell r="N3440" t="str">
            <v>合肥泰禾光电科技股份有限公司</v>
          </cell>
          <cell r="O3440" t="str">
            <v>221.24</v>
          </cell>
          <cell r="P3440" t="str">
            <v>2,654.88</v>
          </cell>
          <cell r="Q3440" t="str">
            <v>884.96</v>
          </cell>
          <cell r="R3440" t="str">
            <v>48</v>
          </cell>
          <cell r="S3440" t="str">
            <v>平均年限法(一)</v>
          </cell>
          <cell r="T3440" t="str">
            <v>在用</v>
          </cell>
          <cell r="U3440" t="str">
            <v>在建工程转入</v>
          </cell>
          <cell r="V3440" t="str">
            <v>徐建红</v>
          </cell>
          <cell r="W3440" t="str">
            <v>2020.12.28</v>
          </cell>
          <cell r="X3440" t="str">
            <v>记--1024</v>
          </cell>
          <cell r="Y3440" t="str">
            <v>综合仓库新增2套堆垛机自动化装备</v>
          </cell>
        </row>
        <row r="3440">
          <cell r="AA3440" t="str">
            <v>0327</v>
          </cell>
        </row>
        <row r="3441">
          <cell r="B3441" t="str">
            <v>032700130</v>
          </cell>
          <cell r="C3441" t="str">
            <v>滑触线固定侧弯板</v>
          </cell>
          <cell r="D3441" t="str">
            <v>半径R1500，300*3T</v>
          </cell>
          <cell r="E3441">
            <v>22123.89</v>
          </cell>
          <cell r="F3441">
            <v>10619.52</v>
          </cell>
          <cell r="G3441">
            <v>11504.37</v>
          </cell>
          <cell r="H3441">
            <v>0</v>
          </cell>
          <cell r="I3441" t="str">
            <v>2020.12.28</v>
          </cell>
          <cell r="J3441" t="str">
            <v>96</v>
          </cell>
          <cell r="K3441" t="str">
            <v>综合智能仓库设备</v>
          </cell>
          <cell r="L3441" t="str">
            <v>肥东制剂分厂</v>
          </cell>
          <cell r="M3441" t="str">
            <v>肥东制剂综合智能仓库</v>
          </cell>
          <cell r="N3441" t="str">
            <v>合肥泰禾光电科技股份有限公司</v>
          </cell>
          <cell r="O3441" t="str">
            <v>221.24</v>
          </cell>
          <cell r="P3441" t="str">
            <v>2,654.88</v>
          </cell>
          <cell r="Q3441" t="str">
            <v>884.96</v>
          </cell>
          <cell r="R3441" t="str">
            <v>48</v>
          </cell>
          <cell r="S3441" t="str">
            <v>平均年限法(一)</v>
          </cell>
          <cell r="T3441" t="str">
            <v>在用</v>
          </cell>
          <cell r="U3441" t="str">
            <v>在建工程转入</v>
          </cell>
          <cell r="V3441" t="str">
            <v>徐建红</v>
          </cell>
          <cell r="W3441" t="str">
            <v>2020.12.28</v>
          </cell>
          <cell r="X3441" t="str">
            <v>记--1024</v>
          </cell>
          <cell r="Y3441" t="str">
            <v>综合仓库新增2套堆垛机自动化装备</v>
          </cell>
        </row>
        <row r="3441">
          <cell r="AA3441" t="str">
            <v>0327</v>
          </cell>
        </row>
        <row r="3442">
          <cell r="B3442" t="str">
            <v>032700131</v>
          </cell>
          <cell r="C3442" t="str">
            <v>堆垛机系统设备技改安装工程</v>
          </cell>
        </row>
        <row r="3442">
          <cell r="E3442">
            <v>356017.71</v>
          </cell>
          <cell r="F3442">
            <v>170888.64</v>
          </cell>
          <cell r="G3442">
            <v>185129.07</v>
          </cell>
          <cell r="H3442">
            <v>0</v>
          </cell>
          <cell r="I3442" t="str">
            <v>2020.12.28</v>
          </cell>
          <cell r="J3442" t="str">
            <v>96</v>
          </cell>
          <cell r="K3442" t="str">
            <v>综合智能仓库设备</v>
          </cell>
          <cell r="L3442" t="str">
            <v>肥东制剂分厂</v>
          </cell>
          <cell r="M3442" t="str">
            <v>肥东制剂综合智能仓库</v>
          </cell>
          <cell r="N3442" t="str">
            <v>合肥泰禾光电科技股份有限公司</v>
          </cell>
          <cell r="O3442" t="str">
            <v>3,560.18</v>
          </cell>
          <cell r="P3442" t="str">
            <v>42,722.16</v>
          </cell>
          <cell r="Q3442" t="str">
            <v>14,240.71</v>
          </cell>
          <cell r="R3442" t="str">
            <v>48</v>
          </cell>
          <cell r="S3442" t="str">
            <v>平均年限法(一)</v>
          </cell>
          <cell r="T3442" t="str">
            <v>在用</v>
          </cell>
          <cell r="U3442" t="str">
            <v>在建工程转入</v>
          </cell>
          <cell r="V3442" t="str">
            <v>徐建红</v>
          </cell>
          <cell r="W3442" t="str">
            <v>2020.12.28</v>
          </cell>
          <cell r="X3442" t="str">
            <v>记--1024</v>
          </cell>
          <cell r="Y3442" t="str">
            <v>综合仓库新增2套堆垛机自动化装备</v>
          </cell>
        </row>
        <row r="3442">
          <cell r="AA3442" t="str">
            <v>0327</v>
          </cell>
        </row>
        <row r="3443">
          <cell r="B3443" t="str">
            <v>031700057</v>
          </cell>
          <cell r="C3443" t="str">
            <v>气动隔膜泵</v>
          </cell>
          <cell r="D3443" t="str">
            <v>PD05P-ASS-STT，不锈钢，PTEE膜片</v>
          </cell>
          <cell r="E3443">
            <v>5044.25</v>
          </cell>
          <cell r="F3443">
            <v>2370.68</v>
          </cell>
          <cell r="G3443">
            <v>2673.57</v>
          </cell>
          <cell r="H3443">
            <v>0</v>
          </cell>
          <cell r="I3443" t="str">
            <v>2021.01.11</v>
          </cell>
          <cell r="J3443" t="str">
            <v>96</v>
          </cell>
          <cell r="K3443" t="str">
            <v>微胶囊装置--肥东分厂</v>
          </cell>
          <cell r="L3443" t="str">
            <v>肥东制剂分厂</v>
          </cell>
          <cell r="M3443" t="str">
            <v>肥东制剂微胶囊车间</v>
          </cell>
          <cell r="N3443" t="str">
            <v>八乾实业（上海）有限公司</v>
          </cell>
          <cell r="O3443" t="str">
            <v>50.44</v>
          </cell>
          <cell r="P3443" t="str">
            <v>605.28</v>
          </cell>
          <cell r="Q3443" t="str">
            <v>201.77</v>
          </cell>
          <cell r="R3443" t="str">
            <v>47</v>
          </cell>
          <cell r="S3443" t="str">
            <v>平均年限法(一)</v>
          </cell>
          <cell r="T3443" t="str">
            <v>在用</v>
          </cell>
          <cell r="U3443" t="str">
            <v>直接购入</v>
          </cell>
          <cell r="V3443" t="str">
            <v>徐建红</v>
          </cell>
          <cell r="W3443" t="str">
            <v>2021.01.11</v>
          </cell>
          <cell r="X3443" t="str">
            <v>记--401</v>
          </cell>
        </row>
        <row r="3443">
          <cell r="AA3443" t="str">
            <v>0317</v>
          </cell>
        </row>
        <row r="3444">
          <cell r="B3444" t="str">
            <v>031700058</v>
          </cell>
          <cell r="C3444" t="str">
            <v>气动隔膜泵</v>
          </cell>
          <cell r="D3444" t="str">
            <v>666120-344-C，铝合金，PTEE膜片</v>
          </cell>
          <cell r="E3444">
            <v>2168.14</v>
          </cell>
          <cell r="F3444">
            <v>1018.96</v>
          </cell>
          <cell r="G3444">
            <v>1149.18</v>
          </cell>
          <cell r="H3444">
            <v>0</v>
          </cell>
          <cell r="I3444" t="str">
            <v>2021.01.11</v>
          </cell>
          <cell r="J3444" t="str">
            <v>96</v>
          </cell>
          <cell r="K3444" t="str">
            <v>微胶囊装置--肥东分厂</v>
          </cell>
          <cell r="L3444" t="str">
            <v>肥东制剂分厂</v>
          </cell>
          <cell r="M3444" t="str">
            <v>肥东制剂微胶囊车间</v>
          </cell>
          <cell r="N3444" t="str">
            <v>八乾实业（上海）有限公司</v>
          </cell>
          <cell r="O3444" t="str">
            <v>21.68</v>
          </cell>
          <cell r="P3444" t="str">
            <v>260.16</v>
          </cell>
          <cell r="Q3444" t="str">
            <v>86.73</v>
          </cell>
          <cell r="R3444" t="str">
            <v>47</v>
          </cell>
          <cell r="S3444" t="str">
            <v>平均年限法(一)</v>
          </cell>
          <cell r="T3444" t="str">
            <v>在用</v>
          </cell>
          <cell r="U3444" t="str">
            <v>直接购入</v>
          </cell>
          <cell r="V3444" t="str">
            <v>徐建红</v>
          </cell>
          <cell r="W3444" t="str">
            <v>2021.01.11</v>
          </cell>
          <cell r="X3444" t="str">
            <v>记--401</v>
          </cell>
        </row>
        <row r="3444">
          <cell r="AA3444" t="str">
            <v>0317</v>
          </cell>
        </row>
        <row r="3445">
          <cell r="B3445" t="str">
            <v>031700059</v>
          </cell>
          <cell r="C3445" t="str">
            <v>气动隔膜泵</v>
          </cell>
          <cell r="D3445" t="str">
            <v>666120-344-C，铝合金，PTEE膜片</v>
          </cell>
          <cell r="E3445">
            <v>2168.14</v>
          </cell>
          <cell r="F3445">
            <v>1018.96</v>
          </cell>
          <cell r="G3445">
            <v>1149.18</v>
          </cell>
          <cell r="H3445">
            <v>0</v>
          </cell>
          <cell r="I3445" t="str">
            <v>2021.01.11</v>
          </cell>
          <cell r="J3445" t="str">
            <v>96</v>
          </cell>
          <cell r="K3445" t="str">
            <v>微胶囊装置--肥东分厂</v>
          </cell>
          <cell r="L3445" t="str">
            <v>肥东制剂分厂</v>
          </cell>
          <cell r="M3445" t="str">
            <v>肥东制剂微胶囊车间</v>
          </cell>
          <cell r="N3445" t="str">
            <v>八乾实业（上海）有限公司</v>
          </cell>
          <cell r="O3445" t="str">
            <v>21.68</v>
          </cell>
          <cell r="P3445" t="str">
            <v>260.16</v>
          </cell>
          <cell r="Q3445" t="str">
            <v>86.73</v>
          </cell>
          <cell r="R3445" t="str">
            <v>47</v>
          </cell>
          <cell r="S3445" t="str">
            <v>平均年限法(一)</v>
          </cell>
          <cell r="T3445" t="str">
            <v>在用</v>
          </cell>
          <cell r="U3445" t="str">
            <v>直接购入</v>
          </cell>
          <cell r="V3445" t="str">
            <v>徐建红</v>
          </cell>
          <cell r="W3445" t="str">
            <v>2021.01.11</v>
          </cell>
          <cell r="X3445" t="str">
            <v>记--401</v>
          </cell>
        </row>
        <row r="3445">
          <cell r="AA3445" t="str">
            <v>0317</v>
          </cell>
        </row>
        <row r="3446">
          <cell r="B3446" t="str">
            <v>031700060</v>
          </cell>
          <cell r="C3446" t="str">
            <v>气动隔膜泵</v>
          </cell>
          <cell r="D3446" t="str">
            <v>666120-344-C，铝合金，PTEE膜片</v>
          </cell>
          <cell r="E3446">
            <v>2168.14</v>
          </cell>
          <cell r="F3446">
            <v>1018.96</v>
          </cell>
          <cell r="G3446">
            <v>1149.18</v>
          </cell>
          <cell r="H3446">
            <v>0</v>
          </cell>
          <cell r="I3446" t="str">
            <v>2021.01.11</v>
          </cell>
          <cell r="J3446" t="str">
            <v>96</v>
          </cell>
          <cell r="K3446" t="str">
            <v>微胶囊装置--肥东分厂</v>
          </cell>
          <cell r="L3446" t="str">
            <v>肥东制剂分厂</v>
          </cell>
          <cell r="M3446" t="str">
            <v>肥东制剂微胶囊车间</v>
          </cell>
          <cell r="N3446" t="str">
            <v>八乾实业（上海）有限公司</v>
          </cell>
          <cell r="O3446" t="str">
            <v>21.68</v>
          </cell>
          <cell r="P3446" t="str">
            <v>260.16</v>
          </cell>
          <cell r="Q3446" t="str">
            <v>86.73</v>
          </cell>
          <cell r="R3446" t="str">
            <v>47</v>
          </cell>
          <cell r="S3446" t="str">
            <v>平均年限法(一)</v>
          </cell>
          <cell r="T3446" t="str">
            <v>在用</v>
          </cell>
          <cell r="U3446" t="str">
            <v>直接购入</v>
          </cell>
          <cell r="V3446" t="str">
            <v>徐建红</v>
          </cell>
          <cell r="W3446" t="str">
            <v>2021.01.11</v>
          </cell>
          <cell r="X3446" t="str">
            <v>记--401</v>
          </cell>
        </row>
        <row r="3446">
          <cell r="AA3446" t="str">
            <v>0317</v>
          </cell>
        </row>
        <row r="3447">
          <cell r="B3447" t="str">
            <v>031700061</v>
          </cell>
          <cell r="C3447" t="str">
            <v>气动隔膜泵</v>
          </cell>
          <cell r="D3447" t="str">
            <v>666120-344-C，铝合金，PTEE膜片</v>
          </cell>
          <cell r="E3447">
            <v>2168.15</v>
          </cell>
          <cell r="F3447">
            <v>1018.96</v>
          </cell>
          <cell r="G3447">
            <v>1149.19</v>
          </cell>
          <cell r="H3447">
            <v>0</v>
          </cell>
          <cell r="I3447" t="str">
            <v>2021.01.11</v>
          </cell>
          <cell r="J3447" t="str">
            <v>96</v>
          </cell>
          <cell r="K3447" t="str">
            <v>微胶囊装置--肥东分厂</v>
          </cell>
          <cell r="L3447" t="str">
            <v>肥东制剂分厂</v>
          </cell>
          <cell r="M3447" t="str">
            <v>肥东制剂微胶囊车间</v>
          </cell>
          <cell r="N3447" t="str">
            <v>八乾实业（上海）有限公司</v>
          </cell>
          <cell r="O3447" t="str">
            <v>21.68</v>
          </cell>
          <cell r="P3447" t="str">
            <v>260.16</v>
          </cell>
          <cell r="Q3447" t="str">
            <v>86.73</v>
          </cell>
          <cell r="R3447" t="str">
            <v>47</v>
          </cell>
          <cell r="S3447" t="str">
            <v>平均年限法(一)</v>
          </cell>
          <cell r="T3447" t="str">
            <v>在用</v>
          </cell>
          <cell r="U3447" t="str">
            <v>直接购入</v>
          </cell>
          <cell r="V3447" t="str">
            <v>徐建红</v>
          </cell>
          <cell r="W3447" t="str">
            <v>2021.01.11</v>
          </cell>
          <cell r="X3447" t="str">
            <v>记--401</v>
          </cell>
        </row>
        <row r="3447">
          <cell r="AA3447" t="str">
            <v>0317</v>
          </cell>
        </row>
        <row r="3448">
          <cell r="B3448" t="str">
            <v>031022914</v>
          </cell>
          <cell r="C3448" t="str">
            <v>单级反渗透软水设备</v>
          </cell>
          <cell r="D3448" t="str">
            <v>RO-3000，3吨/小时</v>
          </cell>
          <cell r="E3448">
            <v>32300.88</v>
          </cell>
          <cell r="F3448">
            <v>12597.39</v>
          </cell>
          <cell r="G3448">
            <v>1215</v>
          </cell>
          <cell r="H3448">
            <v>18488.49</v>
          </cell>
          <cell r="I3448" t="str">
            <v>2021.01.11</v>
          </cell>
          <cell r="J3448" t="str">
            <v>96</v>
          </cell>
          <cell r="K3448" t="str">
            <v>剂型设备</v>
          </cell>
          <cell r="L3448" t="str">
            <v>肥东制剂分厂</v>
          </cell>
          <cell r="M3448" t="str">
            <v>肥东制剂84消毒液生产线</v>
          </cell>
          <cell r="N3448" t="str">
            <v>安徽元通水处理设备有限公司</v>
          </cell>
          <cell r="O3448" t="str">
            <v>0.00</v>
          </cell>
          <cell r="P3448" t="str">
            <v>3,553.11</v>
          </cell>
          <cell r="Q3448" t="str">
            <v>1,292.04</v>
          </cell>
          <cell r="R3448" t="str">
            <v>47</v>
          </cell>
          <cell r="S3448" t="str">
            <v>平均年限法(一)</v>
          </cell>
          <cell r="T3448" t="str">
            <v>在用</v>
          </cell>
          <cell r="U3448" t="str">
            <v>直接购入</v>
          </cell>
          <cell r="V3448" t="str">
            <v>徐建红</v>
          </cell>
          <cell r="W3448" t="str">
            <v>2021.01.11</v>
          </cell>
          <cell r="X3448" t="str">
            <v>记--403</v>
          </cell>
        </row>
        <row r="3448">
          <cell r="AA3448" t="str">
            <v>0310</v>
          </cell>
        </row>
        <row r="3449">
          <cell r="B3449" t="str">
            <v>031022915</v>
          </cell>
          <cell r="C3449" t="str">
            <v>管线式高剪切均质乳化机</v>
          </cell>
          <cell r="D3449" t="str">
            <v>IME430/1/6FA</v>
          </cell>
          <cell r="E3449">
            <v>31858.4</v>
          </cell>
          <cell r="F3449">
            <v>14973.26</v>
          </cell>
          <cell r="G3449">
            <v>16885.14</v>
          </cell>
          <cell r="H3449">
            <v>0</v>
          </cell>
          <cell r="I3449" t="str">
            <v>2021.01.12</v>
          </cell>
          <cell r="J3449" t="str">
            <v>96</v>
          </cell>
          <cell r="K3449" t="str">
            <v>剂型设备</v>
          </cell>
          <cell r="L3449" t="str">
            <v>肥东制剂分厂</v>
          </cell>
          <cell r="M3449" t="str">
            <v>肥东制剂14#车间</v>
          </cell>
          <cell r="N3449" t="str">
            <v>上海启双机电有限公司</v>
          </cell>
          <cell r="O3449" t="str">
            <v>318.58</v>
          </cell>
          <cell r="P3449" t="str">
            <v>3,822.96</v>
          </cell>
          <cell r="Q3449" t="str">
            <v>1,274.34</v>
          </cell>
          <cell r="R3449" t="str">
            <v>47</v>
          </cell>
          <cell r="S3449" t="str">
            <v>平均年限法(一)</v>
          </cell>
          <cell r="T3449" t="str">
            <v>在用</v>
          </cell>
          <cell r="U3449" t="str">
            <v>直接购入</v>
          </cell>
          <cell r="V3449" t="str">
            <v>徐建红</v>
          </cell>
          <cell r="W3449" t="str">
            <v>2021.01.12</v>
          </cell>
          <cell r="X3449" t="str">
            <v>记--405</v>
          </cell>
        </row>
        <row r="3449">
          <cell r="AA3449" t="str">
            <v>0310</v>
          </cell>
        </row>
        <row r="3450">
          <cell r="B3450" t="str">
            <v>040300097</v>
          </cell>
          <cell r="C3450" t="str">
            <v>激光打印机（A4不干胶标贴专用）</v>
          </cell>
          <cell r="D3450" t="str">
            <v>沧田CTP-2206，激光，A4不干胶标贴</v>
          </cell>
          <cell r="E3450">
            <v>1290.27</v>
          </cell>
          <cell r="F3450">
            <v>970.08</v>
          </cell>
          <cell r="G3450">
            <v>320.19</v>
          </cell>
          <cell r="H3450">
            <v>0</v>
          </cell>
          <cell r="I3450" t="str">
            <v>2021.01.12</v>
          </cell>
          <cell r="J3450" t="str">
            <v>60</v>
          </cell>
          <cell r="K3450" t="str">
            <v>打印机</v>
          </cell>
          <cell r="L3450" t="str">
            <v>综合办</v>
          </cell>
          <cell r="M3450" t="str">
            <v>综合办4楼，原国际贸易部2023.1月停用并移交农化综合办处置</v>
          </cell>
          <cell r="N3450" t="str">
            <v>上海圆迈贸易有限公司</v>
          </cell>
          <cell r="O3450" t="str">
            <v>20.64</v>
          </cell>
          <cell r="P3450" t="str">
            <v>247.68</v>
          </cell>
          <cell r="Q3450" t="str">
            <v>51.61</v>
          </cell>
          <cell r="R3450" t="str">
            <v>47</v>
          </cell>
          <cell r="S3450" t="str">
            <v>平均年限法(一)</v>
          </cell>
          <cell r="T3450" t="str">
            <v>在用</v>
          </cell>
          <cell r="U3450" t="str">
            <v>直接购入</v>
          </cell>
          <cell r="V3450" t="str">
            <v>徐建红</v>
          </cell>
          <cell r="W3450" t="str">
            <v>2021.01.12</v>
          </cell>
          <cell r="X3450" t="str">
            <v>记--407</v>
          </cell>
        </row>
        <row r="3450">
          <cell r="AA3450" t="str">
            <v>0403</v>
          </cell>
        </row>
        <row r="3451">
          <cell r="B3451" t="str">
            <v>030200233</v>
          </cell>
          <cell r="C3451" t="str">
            <v>潜水搅拌机</v>
          </cell>
          <cell r="D3451" t="str">
            <v>QJB1.5/6-260/3-980/S，不锈钢316L</v>
          </cell>
          <cell r="E3451">
            <v>4247.79</v>
          </cell>
          <cell r="F3451">
            <v>1996.56</v>
          </cell>
          <cell r="G3451">
            <v>2251.23</v>
          </cell>
          <cell r="H3451">
            <v>0</v>
          </cell>
          <cell r="I3451" t="str">
            <v>2021.01.13</v>
          </cell>
          <cell r="J3451" t="str">
            <v>96</v>
          </cell>
          <cell r="K3451" t="str">
            <v>污水设备</v>
          </cell>
          <cell r="L3451" t="str">
            <v>肥东合成分厂</v>
          </cell>
          <cell r="M3451" t="str">
            <v>肥东合成污水站</v>
          </cell>
          <cell r="N3451" t="str">
            <v>上海斯麦特泵业制造有限公司</v>
          </cell>
          <cell r="O3451" t="str">
            <v>42.48</v>
          </cell>
          <cell r="P3451" t="str">
            <v>509.76</v>
          </cell>
          <cell r="Q3451" t="str">
            <v>169.91</v>
          </cell>
          <cell r="R3451" t="str">
            <v>47</v>
          </cell>
          <cell r="S3451" t="str">
            <v>平均年限法(一)</v>
          </cell>
          <cell r="T3451" t="str">
            <v>在用</v>
          </cell>
          <cell r="U3451" t="str">
            <v>直接购入</v>
          </cell>
          <cell r="V3451" t="str">
            <v>徐建红</v>
          </cell>
          <cell r="W3451" t="str">
            <v>2021.01.13</v>
          </cell>
          <cell r="X3451" t="str">
            <v>记--410</v>
          </cell>
        </row>
        <row r="3451">
          <cell r="AA3451" t="str">
            <v>0302</v>
          </cell>
        </row>
        <row r="3452">
          <cell r="B3452" t="str">
            <v>030200234</v>
          </cell>
          <cell r="C3452" t="str">
            <v>潜水搅拌机</v>
          </cell>
          <cell r="D3452" t="str">
            <v>QJB1.5/6-260/3-980/S，不锈钢316L</v>
          </cell>
          <cell r="E3452">
            <v>4247.79</v>
          </cell>
          <cell r="F3452">
            <v>1996.56</v>
          </cell>
          <cell r="G3452">
            <v>2251.23</v>
          </cell>
          <cell r="H3452">
            <v>0</v>
          </cell>
          <cell r="I3452" t="str">
            <v>2021.01.13</v>
          </cell>
          <cell r="J3452" t="str">
            <v>96</v>
          </cell>
          <cell r="K3452" t="str">
            <v>污水设备</v>
          </cell>
          <cell r="L3452" t="str">
            <v>肥东合成分厂</v>
          </cell>
          <cell r="M3452" t="str">
            <v>肥东合成污水站</v>
          </cell>
          <cell r="N3452" t="str">
            <v>上海斯麦特泵业制造有限公司</v>
          </cell>
          <cell r="O3452" t="str">
            <v>42.48</v>
          </cell>
          <cell r="P3452" t="str">
            <v>509.76</v>
          </cell>
          <cell r="Q3452" t="str">
            <v>169.91</v>
          </cell>
          <cell r="R3452" t="str">
            <v>47</v>
          </cell>
          <cell r="S3452" t="str">
            <v>平均年限法(一)</v>
          </cell>
          <cell r="T3452" t="str">
            <v>在用</v>
          </cell>
          <cell r="U3452" t="str">
            <v>直接购入</v>
          </cell>
          <cell r="V3452" t="str">
            <v>徐建红</v>
          </cell>
          <cell r="W3452" t="str">
            <v>2021.01.13</v>
          </cell>
          <cell r="X3452" t="str">
            <v>记--410</v>
          </cell>
        </row>
        <row r="3452">
          <cell r="AA3452" t="str">
            <v>0302</v>
          </cell>
        </row>
        <row r="3453">
          <cell r="B3453" t="str">
            <v>030200235</v>
          </cell>
          <cell r="C3453" t="str">
            <v>潜水搅拌机</v>
          </cell>
          <cell r="D3453" t="str">
            <v>QJB1.5/6-260/3-980/S，不锈钢316L</v>
          </cell>
          <cell r="E3453">
            <v>4247.78</v>
          </cell>
          <cell r="F3453">
            <v>1996.56</v>
          </cell>
          <cell r="G3453">
            <v>2251.22</v>
          </cell>
          <cell r="H3453">
            <v>0</v>
          </cell>
          <cell r="I3453" t="str">
            <v>2021.01.13</v>
          </cell>
          <cell r="J3453" t="str">
            <v>96</v>
          </cell>
          <cell r="K3453" t="str">
            <v>污水设备</v>
          </cell>
          <cell r="L3453" t="str">
            <v>肥东合成分厂</v>
          </cell>
          <cell r="M3453" t="str">
            <v>肥东合成污水站</v>
          </cell>
          <cell r="N3453" t="str">
            <v>上海斯麦特泵业制造有限公司</v>
          </cell>
          <cell r="O3453" t="str">
            <v>42.48</v>
          </cell>
          <cell r="P3453" t="str">
            <v>509.76</v>
          </cell>
          <cell r="Q3453" t="str">
            <v>169.91</v>
          </cell>
          <cell r="R3453" t="str">
            <v>47</v>
          </cell>
          <cell r="S3453" t="str">
            <v>平均年限法(一)</v>
          </cell>
          <cell r="T3453" t="str">
            <v>在用</v>
          </cell>
          <cell r="U3453" t="str">
            <v>直接购入</v>
          </cell>
          <cell r="V3453" t="str">
            <v>徐建红</v>
          </cell>
          <cell r="W3453" t="str">
            <v>2021.01.13</v>
          </cell>
          <cell r="X3453" t="str">
            <v>记--410</v>
          </cell>
        </row>
        <row r="3453">
          <cell r="AA3453" t="str">
            <v>0302</v>
          </cell>
        </row>
        <row r="3454">
          <cell r="B3454" t="str">
            <v>030800352</v>
          </cell>
          <cell r="C3454" t="str">
            <v>列管式冷凝器</v>
          </cell>
          <cell r="D3454" t="str">
            <v>F=20㎡，材质304不锈钢</v>
          </cell>
          <cell r="E3454">
            <v>21681.42</v>
          </cell>
          <cell r="F3454">
            <v>10190.07</v>
          </cell>
          <cell r="G3454">
            <v>11491.35</v>
          </cell>
          <cell r="H3454">
            <v>0</v>
          </cell>
          <cell r="I3454" t="str">
            <v>2021.01.13</v>
          </cell>
          <cell r="J3454" t="str">
            <v>96</v>
          </cell>
          <cell r="K3454" t="str">
            <v>烟嘧装置（合成一车间）</v>
          </cell>
          <cell r="L3454" t="str">
            <v>肥东合成分厂</v>
          </cell>
          <cell r="M3454" t="str">
            <v>肥东合成一车间</v>
          </cell>
          <cell r="N3454" t="str">
            <v>无锡市煜伟石化装备有限公司</v>
          </cell>
          <cell r="O3454" t="str">
            <v>216.81</v>
          </cell>
          <cell r="P3454" t="str">
            <v>2,601.72</v>
          </cell>
          <cell r="Q3454" t="str">
            <v>867.26</v>
          </cell>
          <cell r="R3454" t="str">
            <v>47</v>
          </cell>
          <cell r="S3454" t="str">
            <v>平均年限法(一)</v>
          </cell>
          <cell r="T3454" t="str">
            <v>在用</v>
          </cell>
          <cell r="U3454" t="str">
            <v>直接购入</v>
          </cell>
          <cell r="V3454" t="str">
            <v>徐建红</v>
          </cell>
          <cell r="W3454" t="str">
            <v>2021.01.13</v>
          </cell>
          <cell r="X3454" t="str">
            <v>记--412</v>
          </cell>
        </row>
        <row r="3454">
          <cell r="AA3454" t="str">
            <v>0308</v>
          </cell>
        </row>
        <row r="3455">
          <cell r="B3455" t="str">
            <v>032400033</v>
          </cell>
          <cell r="C3455" t="str">
            <v>挥发性有机物在线环境监测仪</v>
          </cell>
          <cell r="D3455" t="str">
            <v>VM1700，含在线监测系统软件，环保设备</v>
          </cell>
          <cell r="E3455">
            <v>174336.28</v>
          </cell>
          <cell r="F3455">
            <v>81937.92</v>
          </cell>
          <cell r="G3455">
            <v>92398.36</v>
          </cell>
          <cell r="H3455">
            <v>0</v>
          </cell>
          <cell r="I3455" t="str">
            <v>2021.01.14</v>
          </cell>
          <cell r="J3455" t="str">
            <v>96</v>
          </cell>
          <cell r="K3455" t="str">
            <v>公用设备</v>
          </cell>
          <cell r="L3455" t="str">
            <v>肥东合成分厂</v>
          </cell>
          <cell r="M3455" t="str">
            <v>肥东合成RTO燃烧炉排气口，机修车间侧边， 合成/安环公用</v>
          </cell>
          <cell r="N3455" t="str">
            <v>安徽皖仪科技股份有限公司</v>
          </cell>
          <cell r="O3455" t="str">
            <v>1,743.36</v>
          </cell>
          <cell r="P3455" t="str">
            <v>20,920.32</v>
          </cell>
          <cell r="Q3455" t="str">
            <v>6,973.45</v>
          </cell>
          <cell r="R3455" t="str">
            <v>47</v>
          </cell>
          <cell r="S3455" t="str">
            <v>平均年限法(一)</v>
          </cell>
          <cell r="T3455" t="str">
            <v>在用</v>
          </cell>
          <cell r="U3455" t="str">
            <v>直接购入</v>
          </cell>
          <cell r="V3455" t="str">
            <v>徐建红</v>
          </cell>
          <cell r="W3455" t="str">
            <v>2021.01.14</v>
          </cell>
          <cell r="X3455" t="str">
            <v>记--414</v>
          </cell>
        </row>
        <row r="3455">
          <cell r="AA3455" t="str">
            <v>0324</v>
          </cell>
        </row>
        <row r="3456">
          <cell r="B3456" t="str">
            <v>032400034</v>
          </cell>
          <cell r="C3456" t="str">
            <v>数据采集传输仪</v>
          </cell>
          <cell r="D3456" t="str">
            <v>K37，配套固卡04450#在线环境监测仪，环保设备</v>
          </cell>
          <cell r="E3456">
            <v>7079.65</v>
          </cell>
          <cell r="F3456">
            <v>3327.6</v>
          </cell>
          <cell r="G3456">
            <v>3752.05</v>
          </cell>
          <cell r="H3456">
            <v>0</v>
          </cell>
          <cell r="I3456" t="str">
            <v>2021.01.14</v>
          </cell>
          <cell r="J3456" t="str">
            <v>96</v>
          </cell>
          <cell r="K3456" t="str">
            <v>公用设备</v>
          </cell>
          <cell r="L3456" t="str">
            <v>肥东合成分厂</v>
          </cell>
          <cell r="M3456" t="str">
            <v>肥东合成RTO燃烧炉排气口，机修车间侧边， 合成/安环公用</v>
          </cell>
          <cell r="N3456" t="str">
            <v>安徽皖仪科技股份有限公司</v>
          </cell>
          <cell r="O3456" t="str">
            <v>70.80</v>
          </cell>
          <cell r="P3456" t="str">
            <v>849.60</v>
          </cell>
          <cell r="Q3456" t="str">
            <v>283.19</v>
          </cell>
          <cell r="R3456" t="str">
            <v>47</v>
          </cell>
          <cell r="S3456" t="str">
            <v>平均年限法(一)</v>
          </cell>
          <cell r="T3456" t="str">
            <v>在用</v>
          </cell>
          <cell r="U3456" t="str">
            <v>直接购入</v>
          </cell>
          <cell r="V3456" t="str">
            <v>徐建红</v>
          </cell>
          <cell r="W3456" t="str">
            <v>2021.01.14</v>
          </cell>
          <cell r="X3456" t="str">
            <v>记--414</v>
          </cell>
        </row>
        <row r="3456">
          <cell r="AA3456" t="str">
            <v>0324</v>
          </cell>
        </row>
        <row r="3457">
          <cell r="B3457" t="str">
            <v>040200285</v>
          </cell>
          <cell r="C3457" t="str">
            <v>联想电脑（台式）</v>
          </cell>
          <cell r="D3457" t="str">
            <v>联想 扬天M6603D/i5-9400，16G/1T，21.5LED，安装人脸识别系统软件</v>
          </cell>
          <cell r="E3457">
            <v>4554.07</v>
          </cell>
          <cell r="F3457">
            <v>3424.89</v>
          </cell>
          <cell r="G3457">
            <v>947.04</v>
          </cell>
          <cell r="H3457">
            <v>182.14</v>
          </cell>
          <cell r="I3457" t="str">
            <v>2021.01.15</v>
          </cell>
          <cell r="J3457" t="str">
            <v>60</v>
          </cell>
          <cell r="K3457" t="str">
            <v>电脑</v>
          </cell>
          <cell r="L3457" t="str">
            <v>企业管理部</v>
          </cell>
          <cell r="M3457" t="str">
            <v>肥东信息化网络机房</v>
          </cell>
          <cell r="N3457" t="str">
            <v>合肥德众科技有限公司</v>
          </cell>
          <cell r="O3457" t="str">
            <v>72.87</v>
          </cell>
          <cell r="P3457" t="str">
            <v>874.44</v>
          </cell>
          <cell r="Q3457" t="str">
            <v>182.16</v>
          </cell>
          <cell r="R3457" t="str">
            <v>47</v>
          </cell>
          <cell r="S3457" t="str">
            <v>平均年限法(一)</v>
          </cell>
          <cell r="T3457" t="str">
            <v>在用</v>
          </cell>
          <cell r="U3457" t="str">
            <v>直接购入</v>
          </cell>
          <cell r="V3457" t="str">
            <v>徐建红</v>
          </cell>
          <cell r="W3457" t="str">
            <v>2021.01.15</v>
          </cell>
          <cell r="X3457" t="str">
            <v>记--420</v>
          </cell>
        </row>
        <row r="3457">
          <cell r="AA3457" t="str">
            <v>0402</v>
          </cell>
        </row>
        <row r="3458">
          <cell r="B3458" t="str">
            <v>040900541</v>
          </cell>
          <cell r="C3458" t="str">
            <v>音响设备一套</v>
          </cell>
          <cell r="D3458" t="str">
            <v>350音响*2，AV88功放*1，无线麦克风主机/话筒/支架</v>
          </cell>
          <cell r="E3458">
            <v>2141.59</v>
          </cell>
          <cell r="F3458">
            <v>1610.69</v>
          </cell>
          <cell r="G3458">
            <v>530.9</v>
          </cell>
          <cell r="H3458">
            <v>0</v>
          </cell>
          <cell r="I3458" t="str">
            <v>2021.01.15</v>
          </cell>
          <cell r="J3458" t="str">
            <v>60</v>
          </cell>
          <cell r="K3458" t="str">
            <v>其他</v>
          </cell>
          <cell r="L3458" t="str">
            <v>销售服务部</v>
          </cell>
          <cell r="M3458" t="str">
            <v>丰乐新大楼6楼农化培训室</v>
          </cell>
          <cell r="N3458" t="str">
            <v>合肥德众科技有限公司</v>
          </cell>
          <cell r="O3458" t="str">
            <v>34.27</v>
          </cell>
          <cell r="P3458" t="str">
            <v>411.24</v>
          </cell>
          <cell r="Q3458" t="str">
            <v>85.66</v>
          </cell>
          <cell r="R3458" t="str">
            <v>47</v>
          </cell>
          <cell r="S3458" t="str">
            <v>平均年限法(一)</v>
          </cell>
          <cell r="T3458" t="str">
            <v>在用</v>
          </cell>
          <cell r="U3458" t="str">
            <v>直接购入</v>
          </cell>
          <cell r="V3458" t="str">
            <v>徐建红</v>
          </cell>
          <cell r="W3458" t="str">
            <v>2021.01.15</v>
          </cell>
          <cell r="X3458" t="str">
            <v>记--420</v>
          </cell>
        </row>
        <row r="3458">
          <cell r="AA3458" t="str">
            <v>0409</v>
          </cell>
        </row>
        <row r="3459">
          <cell r="B3459" t="str">
            <v>040900542</v>
          </cell>
          <cell r="C3459" t="str">
            <v>激光投影仪（米家）</v>
          </cell>
          <cell r="D3459" t="str">
            <v>小米米家投影仪青春版2，便携式可移动</v>
          </cell>
          <cell r="E3459">
            <v>2194.69</v>
          </cell>
          <cell r="F3459">
            <v>1650.64</v>
          </cell>
          <cell r="G3459">
            <v>544.05</v>
          </cell>
          <cell r="H3459">
            <v>0</v>
          </cell>
          <cell r="I3459" t="str">
            <v>2021.01.15</v>
          </cell>
          <cell r="J3459" t="str">
            <v>60</v>
          </cell>
          <cell r="K3459" t="str">
            <v>其他</v>
          </cell>
          <cell r="L3459" t="str">
            <v>销售服务部</v>
          </cell>
          <cell r="M3459" t="str">
            <v>销售服务部，丰乐新大楼703室，用于市场会议</v>
          </cell>
          <cell r="N3459" t="str">
            <v>合肥德众科技有限公司</v>
          </cell>
          <cell r="O3459" t="str">
            <v>35.12</v>
          </cell>
          <cell r="P3459" t="str">
            <v>421.44</v>
          </cell>
          <cell r="Q3459" t="str">
            <v>87.79</v>
          </cell>
          <cell r="R3459" t="str">
            <v>47</v>
          </cell>
          <cell r="S3459" t="str">
            <v>平均年限法(一)</v>
          </cell>
          <cell r="T3459" t="str">
            <v>在用</v>
          </cell>
          <cell r="U3459" t="str">
            <v>直接购入</v>
          </cell>
          <cell r="V3459" t="str">
            <v>徐建红</v>
          </cell>
          <cell r="W3459" t="str">
            <v>2021.01.15</v>
          </cell>
          <cell r="X3459" t="str">
            <v>记--420</v>
          </cell>
        </row>
        <row r="3459">
          <cell r="AA3459" t="str">
            <v>0409</v>
          </cell>
        </row>
        <row r="3460">
          <cell r="B3460" t="str">
            <v>030200236</v>
          </cell>
          <cell r="C3460" t="str">
            <v>潜水搅拌机</v>
          </cell>
          <cell r="D3460" t="str">
            <v>QJB0.85/8-260/3-740/S，不锈钢316</v>
          </cell>
          <cell r="E3460">
            <v>6902.66</v>
          </cell>
          <cell r="F3460">
            <v>3244.41</v>
          </cell>
          <cell r="G3460">
            <v>3658.25</v>
          </cell>
          <cell r="H3460">
            <v>0</v>
          </cell>
          <cell r="I3460" t="str">
            <v>2021.01.18</v>
          </cell>
          <cell r="J3460" t="str">
            <v>96</v>
          </cell>
          <cell r="K3460" t="str">
            <v>污水设备</v>
          </cell>
          <cell r="L3460" t="str">
            <v>肥东合成分厂</v>
          </cell>
          <cell r="M3460" t="str">
            <v>肥东合成污水站</v>
          </cell>
          <cell r="N3460" t="str">
            <v>上海斯麦特泵业制造有限公司</v>
          </cell>
          <cell r="O3460" t="str">
            <v>69.03</v>
          </cell>
          <cell r="P3460" t="str">
            <v>828.36</v>
          </cell>
          <cell r="Q3460" t="str">
            <v>276.11</v>
          </cell>
          <cell r="R3460" t="str">
            <v>47</v>
          </cell>
          <cell r="S3460" t="str">
            <v>平均年限法(一)</v>
          </cell>
          <cell r="T3460" t="str">
            <v>在用</v>
          </cell>
          <cell r="U3460" t="str">
            <v>直接购入</v>
          </cell>
          <cell r="V3460" t="str">
            <v>徐建红</v>
          </cell>
          <cell r="W3460" t="str">
            <v>2021.01.18</v>
          </cell>
          <cell r="X3460" t="str">
            <v>记--423</v>
          </cell>
        </row>
        <row r="3460">
          <cell r="AA3460" t="str">
            <v>0302</v>
          </cell>
        </row>
        <row r="3461">
          <cell r="B3461" t="str">
            <v>030200237</v>
          </cell>
          <cell r="C3461" t="str">
            <v>潜水搅拌机</v>
          </cell>
          <cell r="D3461" t="str">
            <v>QJB0.85/8-260/3-740/S，不锈钢316</v>
          </cell>
          <cell r="E3461">
            <v>6902.66</v>
          </cell>
          <cell r="F3461">
            <v>3244.41</v>
          </cell>
          <cell r="G3461">
            <v>3658.25</v>
          </cell>
          <cell r="H3461">
            <v>0</v>
          </cell>
          <cell r="I3461" t="str">
            <v>2021.01.18</v>
          </cell>
          <cell r="J3461" t="str">
            <v>96</v>
          </cell>
          <cell r="K3461" t="str">
            <v>污水设备</v>
          </cell>
          <cell r="L3461" t="str">
            <v>肥东合成分厂</v>
          </cell>
          <cell r="M3461" t="str">
            <v>肥东合成污水站</v>
          </cell>
          <cell r="N3461" t="str">
            <v>上海斯麦特泵业制造有限公司</v>
          </cell>
          <cell r="O3461" t="str">
            <v>69.03</v>
          </cell>
          <cell r="P3461" t="str">
            <v>828.36</v>
          </cell>
          <cell r="Q3461" t="str">
            <v>276.11</v>
          </cell>
          <cell r="R3461" t="str">
            <v>47</v>
          </cell>
          <cell r="S3461" t="str">
            <v>平均年限法(一)</v>
          </cell>
          <cell r="T3461" t="str">
            <v>在用</v>
          </cell>
          <cell r="U3461" t="str">
            <v>直接购入</v>
          </cell>
          <cell r="V3461" t="str">
            <v>徐建红</v>
          </cell>
          <cell r="W3461" t="str">
            <v>2021.01.18</v>
          </cell>
          <cell r="X3461" t="str">
            <v>记--423</v>
          </cell>
        </row>
        <row r="3461">
          <cell r="AA3461" t="str">
            <v>0302</v>
          </cell>
        </row>
        <row r="3462">
          <cell r="B3462" t="str">
            <v>030200238</v>
          </cell>
          <cell r="C3462" t="str">
            <v>潜水搅拌机</v>
          </cell>
          <cell r="D3462" t="str">
            <v>QJB0.85/8-260/3-740/S，不锈钢316</v>
          </cell>
          <cell r="E3462">
            <v>6902.66</v>
          </cell>
          <cell r="F3462">
            <v>3244.41</v>
          </cell>
          <cell r="G3462">
            <v>3658.25</v>
          </cell>
          <cell r="H3462">
            <v>0</v>
          </cell>
          <cell r="I3462" t="str">
            <v>2021.01.18</v>
          </cell>
          <cell r="J3462" t="str">
            <v>96</v>
          </cell>
          <cell r="K3462" t="str">
            <v>污水设备</v>
          </cell>
          <cell r="L3462" t="str">
            <v>肥东合成分厂</v>
          </cell>
          <cell r="M3462" t="str">
            <v>肥东合成污水站</v>
          </cell>
          <cell r="N3462" t="str">
            <v>上海斯麦特泵业制造有限公司</v>
          </cell>
          <cell r="O3462" t="str">
            <v>69.03</v>
          </cell>
          <cell r="P3462" t="str">
            <v>828.36</v>
          </cell>
          <cell r="Q3462" t="str">
            <v>276.11</v>
          </cell>
          <cell r="R3462" t="str">
            <v>47</v>
          </cell>
          <cell r="S3462" t="str">
            <v>平均年限法(一)</v>
          </cell>
          <cell r="T3462" t="str">
            <v>在用</v>
          </cell>
          <cell r="U3462" t="str">
            <v>直接购入</v>
          </cell>
          <cell r="V3462" t="str">
            <v>徐建红</v>
          </cell>
          <cell r="W3462" t="str">
            <v>2021.01.18</v>
          </cell>
          <cell r="X3462" t="str">
            <v>记--423</v>
          </cell>
        </row>
        <row r="3462">
          <cell r="AA3462" t="str">
            <v>0302</v>
          </cell>
        </row>
        <row r="3463">
          <cell r="B3463" t="str">
            <v>030200239</v>
          </cell>
          <cell r="C3463" t="str">
            <v>潜水搅拌机</v>
          </cell>
          <cell r="D3463" t="str">
            <v>QJB0.85/8-260/3-740/S，不锈钢316</v>
          </cell>
          <cell r="E3463">
            <v>6902.66</v>
          </cell>
          <cell r="F3463">
            <v>3244.41</v>
          </cell>
          <cell r="G3463">
            <v>3658.25</v>
          </cell>
          <cell r="H3463">
            <v>0</v>
          </cell>
          <cell r="I3463" t="str">
            <v>2021.01.18</v>
          </cell>
          <cell r="J3463" t="str">
            <v>96</v>
          </cell>
          <cell r="K3463" t="str">
            <v>污水设备</v>
          </cell>
          <cell r="L3463" t="str">
            <v>肥东合成分厂</v>
          </cell>
          <cell r="M3463" t="str">
            <v>肥东合成污水站</v>
          </cell>
          <cell r="N3463" t="str">
            <v>上海斯麦特泵业制造有限公司</v>
          </cell>
          <cell r="O3463" t="str">
            <v>69.03</v>
          </cell>
          <cell r="P3463" t="str">
            <v>828.36</v>
          </cell>
          <cell r="Q3463" t="str">
            <v>276.11</v>
          </cell>
          <cell r="R3463" t="str">
            <v>47</v>
          </cell>
          <cell r="S3463" t="str">
            <v>平均年限法(一)</v>
          </cell>
          <cell r="T3463" t="str">
            <v>在用</v>
          </cell>
          <cell r="U3463" t="str">
            <v>直接购入</v>
          </cell>
          <cell r="V3463" t="str">
            <v>徐建红</v>
          </cell>
          <cell r="W3463" t="str">
            <v>2021.01.18</v>
          </cell>
          <cell r="X3463" t="str">
            <v>记--423</v>
          </cell>
        </row>
        <row r="3463">
          <cell r="AA3463" t="str">
            <v>0302</v>
          </cell>
        </row>
        <row r="3464">
          <cell r="B3464" t="str">
            <v>030200240</v>
          </cell>
          <cell r="C3464" t="str">
            <v>潜水搅拌机</v>
          </cell>
          <cell r="D3464" t="str">
            <v>QJB0.85/8-260/3-740/S，不锈钢316</v>
          </cell>
          <cell r="E3464">
            <v>6902.66</v>
          </cell>
          <cell r="F3464">
            <v>3244.41</v>
          </cell>
          <cell r="G3464">
            <v>3658.25</v>
          </cell>
          <cell r="H3464">
            <v>0</v>
          </cell>
          <cell r="I3464" t="str">
            <v>2021.01.18</v>
          </cell>
          <cell r="J3464" t="str">
            <v>96</v>
          </cell>
          <cell r="K3464" t="str">
            <v>污水设备</v>
          </cell>
          <cell r="L3464" t="str">
            <v>肥东合成分厂</v>
          </cell>
          <cell r="M3464" t="str">
            <v>肥东合成污水站</v>
          </cell>
          <cell r="N3464" t="str">
            <v>上海斯麦特泵业制造有限公司</v>
          </cell>
          <cell r="O3464" t="str">
            <v>69.03</v>
          </cell>
          <cell r="P3464" t="str">
            <v>828.36</v>
          </cell>
          <cell r="Q3464" t="str">
            <v>276.11</v>
          </cell>
          <cell r="R3464" t="str">
            <v>47</v>
          </cell>
          <cell r="S3464" t="str">
            <v>平均年限法(一)</v>
          </cell>
          <cell r="T3464" t="str">
            <v>在用</v>
          </cell>
          <cell r="U3464" t="str">
            <v>直接购入</v>
          </cell>
          <cell r="V3464" t="str">
            <v>徐建红</v>
          </cell>
          <cell r="W3464" t="str">
            <v>2021.01.18</v>
          </cell>
          <cell r="X3464" t="str">
            <v>记--423</v>
          </cell>
        </row>
        <row r="3464">
          <cell r="AA3464" t="str">
            <v>0302</v>
          </cell>
        </row>
        <row r="3465">
          <cell r="B3465" t="str">
            <v>030200241</v>
          </cell>
          <cell r="C3465" t="str">
            <v>潜水搅拌机</v>
          </cell>
          <cell r="D3465" t="str">
            <v>QJB0.85/8-260/3-740/S，不锈钢316</v>
          </cell>
          <cell r="E3465">
            <v>6902.65</v>
          </cell>
          <cell r="F3465">
            <v>3244.41</v>
          </cell>
          <cell r="G3465">
            <v>3658.24</v>
          </cell>
          <cell r="H3465">
            <v>0</v>
          </cell>
          <cell r="I3465" t="str">
            <v>2021.01.18</v>
          </cell>
          <cell r="J3465" t="str">
            <v>96</v>
          </cell>
          <cell r="K3465" t="str">
            <v>污水设备</v>
          </cell>
          <cell r="L3465" t="str">
            <v>肥东合成分厂</v>
          </cell>
          <cell r="M3465" t="str">
            <v>肥东合成污水站</v>
          </cell>
          <cell r="N3465" t="str">
            <v>上海斯麦特泵业制造有限公司</v>
          </cell>
          <cell r="O3465" t="str">
            <v>69.03</v>
          </cell>
          <cell r="P3465" t="str">
            <v>828.36</v>
          </cell>
          <cell r="Q3465" t="str">
            <v>276.11</v>
          </cell>
          <cell r="R3465" t="str">
            <v>47</v>
          </cell>
          <cell r="S3465" t="str">
            <v>平均年限法(一)</v>
          </cell>
          <cell r="T3465" t="str">
            <v>在用</v>
          </cell>
          <cell r="U3465" t="str">
            <v>直接购入</v>
          </cell>
          <cell r="V3465" t="str">
            <v>徐建红</v>
          </cell>
          <cell r="W3465" t="str">
            <v>2021.01.18</v>
          </cell>
          <cell r="X3465" t="str">
            <v>记--423</v>
          </cell>
        </row>
        <row r="3465">
          <cell r="AA3465" t="str">
            <v>0302</v>
          </cell>
        </row>
        <row r="3466">
          <cell r="B3466" t="str">
            <v>032400035</v>
          </cell>
          <cell r="C3466" t="str">
            <v>制氮机</v>
          </cell>
          <cell r="D3466" t="str">
            <v>PN-300-39</v>
          </cell>
          <cell r="E3466">
            <v>191150.44</v>
          </cell>
          <cell r="F3466">
            <v>89840.5</v>
          </cell>
          <cell r="G3466">
            <v>101309.94</v>
          </cell>
          <cell r="H3466">
            <v>0</v>
          </cell>
          <cell r="I3466" t="str">
            <v>2021.01.18</v>
          </cell>
          <cell r="J3466" t="str">
            <v>96</v>
          </cell>
          <cell r="K3466" t="str">
            <v>公用设备</v>
          </cell>
          <cell r="L3466" t="str">
            <v>肥东合成分厂</v>
          </cell>
          <cell r="M3466" t="str">
            <v>肥东合成空压站</v>
          </cell>
          <cell r="N3466" t="str">
            <v>苏州辰诺气体设备有限公司</v>
          </cell>
          <cell r="O3466" t="str">
            <v>1,911.50</v>
          </cell>
          <cell r="P3466" t="str">
            <v>22,938.00</v>
          </cell>
          <cell r="Q3466" t="str">
            <v>7,646.02</v>
          </cell>
          <cell r="R3466" t="str">
            <v>47</v>
          </cell>
          <cell r="S3466" t="str">
            <v>平均年限法(一)</v>
          </cell>
          <cell r="T3466" t="str">
            <v>在用</v>
          </cell>
          <cell r="U3466" t="str">
            <v>直接购入</v>
          </cell>
          <cell r="V3466" t="str">
            <v>徐建红</v>
          </cell>
          <cell r="W3466" t="str">
            <v>2021.01.18</v>
          </cell>
          <cell r="X3466" t="str">
            <v>记--425</v>
          </cell>
        </row>
        <row r="3466">
          <cell r="AA3466" t="str">
            <v>0324</v>
          </cell>
        </row>
        <row r="3467">
          <cell r="B3467" t="str">
            <v>030800353</v>
          </cell>
          <cell r="C3467" t="str">
            <v>袋式过渡机</v>
          </cell>
          <cell r="D3467" t="str">
            <v>CDF-50L-304-F50P1.0，0.5微米PP滤袋</v>
          </cell>
          <cell r="E3467">
            <v>7610.62</v>
          </cell>
          <cell r="F3467">
            <v>3577.17</v>
          </cell>
          <cell r="G3467">
            <v>4033.45</v>
          </cell>
          <cell r="H3467">
            <v>0</v>
          </cell>
          <cell r="I3467" t="str">
            <v>2021.01.19</v>
          </cell>
          <cell r="J3467" t="str">
            <v>96</v>
          </cell>
          <cell r="K3467" t="str">
            <v>烟嘧装置（合成一车间）</v>
          </cell>
          <cell r="L3467" t="str">
            <v>肥东合成分厂</v>
          </cell>
          <cell r="M3467" t="str">
            <v>肥东合成一车间</v>
          </cell>
          <cell r="N3467" t="str">
            <v>上海楚能工业过渡系统有限公司</v>
          </cell>
          <cell r="O3467" t="str">
            <v>76.11</v>
          </cell>
          <cell r="P3467" t="str">
            <v>913.32</v>
          </cell>
          <cell r="Q3467" t="str">
            <v>304.42</v>
          </cell>
          <cell r="R3467" t="str">
            <v>47</v>
          </cell>
          <cell r="S3467" t="str">
            <v>平均年限法(一)</v>
          </cell>
          <cell r="T3467" t="str">
            <v>在用</v>
          </cell>
          <cell r="U3467" t="str">
            <v>直接购入</v>
          </cell>
          <cell r="V3467" t="str">
            <v>徐建红</v>
          </cell>
          <cell r="W3467" t="str">
            <v>2021.01.19</v>
          </cell>
          <cell r="X3467" t="str">
            <v>记--427</v>
          </cell>
        </row>
        <row r="3467">
          <cell r="AA3467" t="str">
            <v>0308</v>
          </cell>
        </row>
        <row r="3468">
          <cell r="B3468" t="str">
            <v>030700407</v>
          </cell>
          <cell r="C3468" t="str">
            <v>离心风机</v>
          </cell>
          <cell r="D3468" t="str">
            <v>FB4-72-4.5A，2.2KW/4P</v>
          </cell>
          <cell r="E3468">
            <v>3592.92</v>
          </cell>
          <cell r="F3468">
            <v>1688.71</v>
          </cell>
          <cell r="G3468">
            <v>1904.21</v>
          </cell>
          <cell r="H3468">
            <v>0</v>
          </cell>
          <cell r="I3468" t="str">
            <v>2021.01.19</v>
          </cell>
          <cell r="J3468" t="str">
            <v>96</v>
          </cell>
          <cell r="K3468" t="str">
            <v>精喹装置（合成二车间）</v>
          </cell>
          <cell r="L3468" t="str">
            <v>肥东合成分厂</v>
          </cell>
          <cell r="M3468" t="str">
            <v>肥东合成二车间</v>
          </cell>
          <cell r="N3468" t="str">
            <v>安徽国茂机电设备有限公司</v>
          </cell>
          <cell r="O3468" t="str">
            <v>35.93</v>
          </cell>
          <cell r="P3468" t="str">
            <v>431.16</v>
          </cell>
          <cell r="Q3468" t="str">
            <v>143.72</v>
          </cell>
          <cell r="R3468" t="str">
            <v>47</v>
          </cell>
          <cell r="S3468" t="str">
            <v>平均年限法(一)</v>
          </cell>
          <cell r="T3468" t="str">
            <v>在用</v>
          </cell>
          <cell r="U3468" t="str">
            <v>直接购入</v>
          </cell>
          <cell r="V3468" t="str">
            <v>徐建红</v>
          </cell>
          <cell r="W3468" t="str">
            <v>2021.01.19</v>
          </cell>
          <cell r="X3468" t="str">
            <v>记--429</v>
          </cell>
        </row>
        <row r="3468">
          <cell r="AA3468" t="str">
            <v>0307</v>
          </cell>
        </row>
        <row r="3469">
          <cell r="B3469" t="str">
            <v>032600156</v>
          </cell>
          <cell r="C3469" t="str">
            <v>不锈钢过滤器</v>
          </cell>
          <cell r="D3469" t="str">
            <v>V=300L</v>
          </cell>
          <cell r="E3469">
            <v>32300.88</v>
          </cell>
          <cell r="F3469">
            <v>15181.47</v>
          </cell>
          <cell r="G3469">
            <v>17119.41</v>
          </cell>
          <cell r="H3469">
            <v>0</v>
          </cell>
          <cell r="I3469" t="str">
            <v>2021.01.19</v>
          </cell>
          <cell r="J3469" t="str">
            <v>96</v>
          </cell>
          <cell r="K3469" t="str">
            <v>精噁唑装置（合成三车间）</v>
          </cell>
          <cell r="L3469" t="str">
            <v>肥东合成分厂</v>
          </cell>
          <cell r="M3469" t="str">
            <v>肥东合成三车间</v>
          </cell>
          <cell r="N3469" t="str">
            <v>无锡新同越智能装备制造有限公司</v>
          </cell>
          <cell r="O3469" t="str">
            <v>323.01</v>
          </cell>
          <cell r="P3469" t="str">
            <v>3,876.12</v>
          </cell>
          <cell r="Q3469" t="str">
            <v>1,292.04</v>
          </cell>
          <cell r="R3469" t="str">
            <v>47</v>
          </cell>
          <cell r="S3469" t="str">
            <v>平均年限法(一)</v>
          </cell>
          <cell r="T3469" t="str">
            <v>在用</v>
          </cell>
          <cell r="U3469" t="str">
            <v>直接购入</v>
          </cell>
          <cell r="V3469" t="str">
            <v>徐建红</v>
          </cell>
          <cell r="W3469" t="str">
            <v>2021.01.19</v>
          </cell>
          <cell r="X3469" t="str">
            <v>记--621</v>
          </cell>
        </row>
        <row r="3469">
          <cell r="AA3469" t="str">
            <v>0326</v>
          </cell>
        </row>
        <row r="3470">
          <cell r="B3470" t="str">
            <v>032500259</v>
          </cell>
          <cell r="C3470" t="str">
            <v>蒸发式冷风机（加高）</v>
          </cell>
          <cell r="D3470" t="str">
            <v>YS-11（1.1KW防爆）</v>
          </cell>
          <cell r="E3470">
            <v>3097.34</v>
          </cell>
          <cell r="F3470">
            <v>1455.59</v>
          </cell>
          <cell r="G3470">
            <v>1641.75</v>
          </cell>
          <cell r="H3470">
            <v>0</v>
          </cell>
          <cell r="I3470" t="str">
            <v>2021.01.20</v>
          </cell>
          <cell r="J3470" t="str">
            <v>96</v>
          </cell>
          <cell r="K3470" t="str">
            <v>苯磺隆装置（合成四车间）</v>
          </cell>
          <cell r="L3470" t="str">
            <v>肥东合成分厂</v>
          </cell>
          <cell r="M3470" t="str">
            <v>肥东合成四车间</v>
          </cell>
          <cell r="N3470" t="str">
            <v>蚌埠新开泰环境设备有限公司</v>
          </cell>
          <cell r="O3470" t="str">
            <v>30.97</v>
          </cell>
          <cell r="P3470" t="str">
            <v>371.64</v>
          </cell>
          <cell r="Q3470" t="str">
            <v>123.89</v>
          </cell>
          <cell r="R3470" t="str">
            <v>47</v>
          </cell>
          <cell r="S3470" t="str">
            <v>平均年限法(一)</v>
          </cell>
          <cell r="T3470" t="str">
            <v>在用</v>
          </cell>
          <cell r="U3470" t="str">
            <v>直接购入</v>
          </cell>
          <cell r="V3470" t="str">
            <v>徐建红</v>
          </cell>
          <cell r="W3470" t="str">
            <v>2021.01.20</v>
          </cell>
          <cell r="X3470" t="str">
            <v>记--623</v>
          </cell>
        </row>
        <row r="3470">
          <cell r="AA3470" t="str">
            <v>0325</v>
          </cell>
        </row>
        <row r="3471">
          <cell r="B3471" t="str">
            <v>032500260</v>
          </cell>
          <cell r="C3471" t="str">
            <v>蒸发式冷风机（加高）</v>
          </cell>
          <cell r="D3471" t="str">
            <v>YS-11（1.1KW防爆）</v>
          </cell>
          <cell r="E3471">
            <v>3097.35</v>
          </cell>
          <cell r="F3471">
            <v>1455.59</v>
          </cell>
          <cell r="G3471">
            <v>1641.76</v>
          </cell>
          <cell r="H3471">
            <v>0</v>
          </cell>
          <cell r="I3471" t="str">
            <v>2021.01.20</v>
          </cell>
          <cell r="J3471" t="str">
            <v>96</v>
          </cell>
          <cell r="K3471" t="str">
            <v>苯磺隆装置（合成四车间）</v>
          </cell>
          <cell r="L3471" t="str">
            <v>肥东合成分厂</v>
          </cell>
          <cell r="M3471" t="str">
            <v>肥东合成四车间</v>
          </cell>
          <cell r="N3471" t="str">
            <v>蚌埠新开泰环境设备有限公司</v>
          </cell>
          <cell r="O3471" t="str">
            <v>30.97</v>
          </cell>
          <cell r="P3471" t="str">
            <v>371.64</v>
          </cell>
          <cell r="Q3471" t="str">
            <v>123.89</v>
          </cell>
          <cell r="R3471" t="str">
            <v>47</v>
          </cell>
          <cell r="S3471" t="str">
            <v>平均年限法(一)</v>
          </cell>
          <cell r="T3471" t="str">
            <v>在用</v>
          </cell>
          <cell r="U3471" t="str">
            <v>直接购入</v>
          </cell>
          <cell r="V3471" t="str">
            <v>徐建红</v>
          </cell>
          <cell r="W3471" t="str">
            <v>2021.01.20</v>
          </cell>
          <cell r="X3471" t="str">
            <v>记--623</v>
          </cell>
        </row>
        <row r="3471">
          <cell r="AA3471" t="str">
            <v>0325</v>
          </cell>
        </row>
        <row r="3472">
          <cell r="B3472" t="str">
            <v>032500261</v>
          </cell>
          <cell r="C3472" t="str">
            <v>石墨降膜吸收器</v>
          </cell>
          <cell r="D3472" t="str">
            <v>YKC40-15M2</v>
          </cell>
          <cell r="E3472">
            <v>16371.68</v>
          </cell>
          <cell r="F3472">
            <v>7694.84</v>
          </cell>
          <cell r="G3472">
            <v>8676.84</v>
          </cell>
          <cell r="H3472">
            <v>0</v>
          </cell>
          <cell r="I3472" t="str">
            <v>2021.01.20</v>
          </cell>
          <cell r="J3472" t="str">
            <v>96</v>
          </cell>
          <cell r="K3472" t="str">
            <v>苯磺隆装置（合成四车间）</v>
          </cell>
          <cell r="L3472" t="str">
            <v>肥东合成分厂</v>
          </cell>
          <cell r="M3472" t="str">
            <v>肥东合成四车间</v>
          </cell>
          <cell r="N3472" t="str">
            <v>东台市西达石墨设备有限公司</v>
          </cell>
          <cell r="O3472" t="str">
            <v>163.72</v>
          </cell>
          <cell r="P3472" t="str">
            <v>1,964.64</v>
          </cell>
          <cell r="Q3472" t="str">
            <v>654.87</v>
          </cell>
          <cell r="R3472" t="str">
            <v>47</v>
          </cell>
          <cell r="S3472" t="str">
            <v>平均年限法(一)</v>
          </cell>
          <cell r="T3472" t="str">
            <v>在用</v>
          </cell>
          <cell r="U3472" t="str">
            <v>直接购入</v>
          </cell>
          <cell r="V3472" t="str">
            <v>徐建红</v>
          </cell>
          <cell r="W3472" t="str">
            <v>2021.01.20</v>
          </cell>
          <cell r="X3472" t="str">
            <v>记--625</v>
          </cell>
        </row>
        <row r="3472">
          <cell r="AA3472" t="str">
            <v>0325</v>
          </cell>
        </row>
        <row r="3473">
          <cell r="B3473" t="str">
            <v>031022916</v>
          </cell>
          <cell r="C3473" t="str">
            <v>热转印打码机</v>
          </cell>
          <cell r="D3473" t="str">
            <v>X40，32MM</v>
          </cell>
          <cell r="E3473">
            <v>23008.85</v>
          </cell>
          <cell r="F3473">
            <v>10814.23</v>
          </cell>
          <cell r="G3473">
            <v>12194.62</v>
          </cell>
          <cell r="H3473">
            <v>0</v>
          </cell>
          <cell r="I3473" t="str">
            <v>2021.01.22</v>
          </cell>
          <cell r="J3473" t="str">
            <v>96</v>
          </cell>
          <cell r="K3473" t="str">
            <v>剂型设备</v>
          </cell>
          <cell r="L3473" t="str">
            <v>肥东制剂分厂</v>
          </cell>
          <cell r="M3473" t="str">
            <v>肥东制剂12#车间</v>
          </cell>
          <cell r="N3473" t="str">
            <v>上海迪晓喷码技术有限公司</v>
          </cell>
          <cell r="O3473" t="str">
            <v>230.09</v>
          </cell>
          <cell r="P3473" t="str">
            <v>2,761.08</v>
          </cell>
          <cell r="Q3473" t="str">
            <v>920.35</v>
          </cell>
          <cell r="R3473" t="str">
            <v>47</v>
          </cell>
          <cell r="S3473" t="str">
            <v>平均年限法(一)</v>
          </cell>
          <cell r="T3473" t="str">
            <v>在用</v>
          </cell>
          <cell r="U3473" t="str">
            <v>直接购入</v>
          </cell>
          <cell r="V3473" t="str">
            <v>徐建红</v>
          </cell>
          <cell r="W3473" t="str">
            <v>2021.01.22</v>
          </cell>
          <cell r="X3473" t="str">
            <v>记--631</v>
          </cell>
        </row>
        <row r="3473">
          <cell r="AA3473" t="str">
            <v>0310</v>
          </cell>
        </row>
        <row r="3474">
          <cell r="B3474" t="str">
            <v>031022917</v>
          </cell>
          <cell r="C3474" t="str">
            <v>热转印打码机</v>
          </cell>
          <cell r="D3474" t="str">
            <v>X40，32MM</v>
          </cell>
          <cell r="E3474">
            <v>23008.85</v>
          </cell>
          <cell r="F3474">
            <v>10814.23</v>
          </cell>
          <cell r="G3474">
            <v>12194.62</v>
          </cell>
          <cell r="H3474">
            <v>0</v>
          </cell>
          <cell r="I3474" t="str">
            <v>2021.01.22</v>
          </cell>
          <cell r="J3474" t="str">
            <v>96</v>
          </cell>
          <cell r="K3474" t="str">
            <v>剂型设备</v>
          </cell>
          <cell r="L3474" t="str">
            <v>肥东制剂分厂</v>
          </cell>
          <cell r="M3474" t="str">
            <v>肥东制剂12#车间</v>
          </cell>
          <cell r="N3474" t="str">
            <v>上海迪晓喷码技术有限公司</v>
          </cell>
          <cell r="O3474" t="str">
            <v>230.09</v>
          </cell>
          <cell r="P3474" t="str">
            <v>2,761.08</v>
          </cell>
          <cell r="Q3474" t="str">
            <v>920.35</v>
          </cell>
          <cell r="R3474" t="str">
            <v>47</v>
          </cell>
          <cell r="S3474" t="str">
            <v>平均年限法(一)</v>
          </cell>
          <cell r="T3474" t="str">
            <v>在用</v>
          </cell>
          <cell r="U3474" t="str">
            <v>直接购入</v>
          </cell>
          <cell r="V3474" t="str">
            <v>徐建红</v>
          </cell>
          <cell r="W3474" t="str">
            <v>2021.01.22</v>
          </cell>
          <cell r="X3474" t="str">
            <v>记--631</v>
          </cell>
        </row>
        <row r="3474">
          <cell r="AA3474" t="str">
            <v>0310</v>
          </cell>
        </row>
        <row r="3475">
          <cell r="B3475" t="str">
            <v>031022918</v>
          </cell>
          <cell r="C3475" t="str">
            <v>卧式螺带混合机</v>
          </cell>
          <cell r="D3475" t="str">
            <v>WLDH-1000，非标重型</v>
          </cell>
          <cell r="E3475">
            <v>46017.7</v>
          </cell>
          <cell r="F3475">
            <v>21628.46</v>
          </cell>
          <cell r="G3475">
            <v>24389.24</v>
          </cell>
          <cell r="H3475">
            <v>0</v>
          </cell>
          <cell r="I3475" t="str">
            <v>2021.01.22</v>
          </cell>
          <cell r="J3475" t="str">
            <v>96</v>
          </cell>
          <cell r="K3475" t="str">
            <v>剂型设备</v>
          </cell>
          <cell r="L3475" t="str">
            <v>肥东制剂分厂</v>
          </cell>
          <cell r="M3475" t="str">
            <v>肥东制剂12#车间</v>
          </cell>
          <cell r="N3475" t="str">
            <v>常州市强迪干燥设备有限公司</v>
          </cell>
          <cell r="O3475" t="str">
            <v>460.18</v>
          </cell>
          <cell r="P3475" t="str">
            <v>5,522.16</v>
          </cell>
          <cell r="Q3475" t="str">
            <v>1,840.71</v>
          </cell>
          <cell r="R3475" t="str">
            <v>47</v>
          </cell>
          <cell r="S3475" t="str">
            <v>平均年限法(一)</v>
          </cell>
          <cell r="T3475" t="str">
            <v>在用</v>
          </cell>
          <cell r="U3475" t="str">
            <v>直接购入</v>
          </cell>
          <cell r="V3475" t="str">
            <v>徐建红</v>
          </cell>
          <cell r="W3475" t="str">
            <v>2021.01.22</v>
          </cell>
          <cell r="X3475" t="str">
            <v>记--633</v>
          </cell>
        </row>
        <row r="3475">
          <cell r="AA3475" t="str">
            <v>0310</v>
          </cell>
        </row>
        <row r="3476">
          <cell r="B3476" t="str">
            <v>031022919</v>
          </cell>
          <cell r="C3476" t="str">
            <v>电动隔膜泵</v>
          </cell>
          <cell r="D3476" t="str">
            <v>DBY-65ZF，防爆电机</v>
          </cell>
          <cell r="E3476">
            <v>8407.08</v>
          </cell>
          <cell r="F3476">
            <v>3951.29</v>
          </cell>
          <cell r="G3476">
            <v>4455.79</v>
          </cell>
          <cell r="H3476">
            <v>0</v>
          </cell>
          <cell r="I3476" t="str">
            <v>2021.01.25</v>
          </cell>
          <cell r="J3476" t="str">
            <v>96</v>
          </cell>
          <cell r="K3476" t="str">
            <v>剂型设备</v>
          </cell>
          <cell r="L3476" t="str">
            <v>肥东制剂分厂</v>
          </cell>
          <cell r="M3476" t="str">
            <v>肥东制剂14#车间</v>
          </cell>
          <cell r="N3476" t="str">
            <v>上海华工水泵厂</v>
          </cell>
          <cell r="O3476" t="str">
            <v>84.07</v>
          </cell>
          <cell r="P3476" t="str">
            <v>1,008.84</v>
          </cell>
          <cell r="Q3476" t="str">
            <v>336.28</v>
          </cell>
          <cell r="R3476" t="str">
            <v>47</v>
          </cell>
          <cell r="S3476" t="str">
            <v>平均年限法(一)</v>
          </cell>
          <cell r="T3476" t="str">
            <v>在用</v>
          </cell>
          <cell r="U3476" t="str">
            <v>直接购入</v>
          </cell>
          <cell r="V3476" t="str">
            <v>徐建红</v>
          </cell>
          <cell r="W3476" t="str">
            <v>2021.01.25</v>
          </cell>
          <cell r="X3476" t="str">
            <v>记--635</v>
          </cell>
        </row>
        <row r="3476">
          <cell r="AA3476" t="str">
            <v>0310</v>
          </cell>
        </row>
        <row r="3477">
          <cell r="B3477" t="str">
            <v>031022920</v>
          </cell>
          <cell r="C3477" t="str">
            <v>无盖歪盖无铝箔剔除装置</v>
          </cell>
          <cell r="D3477" t="str">
            <v>GTC-2</v>
          </cell>
          <cell r="E3477">
            <v>13274.33</v>
          </cell>
          <cell r="F3477">
            <v>6238.78</v>
          </cell>
          <cell r="G3477">
            <v>7035.55</v>
          </cell>
          <cell r="H3477">
            <v>0</v>
          </cell>
          <cell r="I3477" t="str">
            <v>2021.01.25</v>
          </cell>
          <cell r="J3477" t="str">
            <v>96</v>
          </cell>
          <cell r="K3477" t="str">
            <v>剂型设备</v>
          </cell>
          <cell r="L3477" t="str">
            <v>肥东制剂分厂</v>
          </cell>
          <cell r="M3477" t="str">
            <v>肥东制剂14#车间</v>
          </cell>
          <cell r="N3477" t="str">
            <v>江苏金旺智能科技有限公司</v>
          </cell>
          <cell r="O3477" t="str">
            <v>132.74</v>
          </cell>
          <cell r="P3477" t="str">
            <v>1,592.88</v>
          </cell>
          <cell r="Q3477" t="str">
            <v>530.97</v>
          </cell>
          <cell r="R3477" t="str">
            <v>47</v>
          </cell>
          <cell r="S3477" t="str">
            <v>平均年限法(一)</v>
          </cell>
          <cell r="T3477" t="str">
            <v>在用</v>
          </cell>
          <cell r="U3477" t="str">
            <v>直接购入</v>
          </cell>
          <cell r="V3477" t="str">
            <v>徐建红</v>
          </cell>
          <cell r="W3477" t="str">
            <v>2021.01.25</v>
          </cell>
          <cell r="X3477" t="str">
            <v>记--637</v>
          </cell>
        </row>
        <row r="3477">
          <cell r="AA3477" t="str">
            <v>0310</v>
          </cell>
        </row>
        <row r="3478">
          <cell r="B3478" t="str">
            <v>031022921</v>
          </cell>
          <cell r="C3478" t="str">
            <v>无盖歪盖无铝箔检测剔除装置</v>
          </cell>
          <cell r="D3478" t="str">
            <v>GTC-2</v>
          </cell>
          <cell r="E3478">
            <v>13274.34</v>
          </cell>
          <cell r="F3478">
            <v>6238.78</v>
          </cell>
          <cell r="G3478">
            <v>7035.56</v>
          </cell>
          <cell r="H3478">
            <v>0</v>
          </cell>
          <cell r="I3478" t="str">
            <v>2021.01.25</v>
          </cell>
          <cell r="J3478" t="str">
            <v>96</v>
          </cell>
          <cell r="K3478" t="str">
            <v>剂型设备</v>
          </cell>
          <cell r="L3478" t="str">
            <v>肥东制剂分厂</v>
          </cell>
          <cell r="M3478" t="str">
            <v>肥东制剂14#车间</v>
          </cell>
          <cell r="N3478" t="str">
            <v>江苏金旺智能科技有限公司</v>
          </cell>
          <cell r="O3478" t="str">
            <v>132.74</v>
          </cell>
          <cell r="P3478" t="str">
            <v>1,592.88</v>
          </cell>
          <cell r="Q3478" t="str">
            <v>530.97</v>
          </cell>
          <cell r="R3478" t="str">
            <v>47</v>
          </cell>
          <cell r="S3478" t="str">
            <v>平均年限法(一)</v>
          </cell>
          <cell r="T3478" t="str">
            <v>在用</v>
          </cell>
          <cell r="U3478" t="str">
            <v>直接购入</v>
          </cell>
          <cell r="V3478" t="str">
            <v>徐建红</v>
          </cell>
          <cell r="W3478" t="str">
            <v>2021.01.25</v>
          </cell>
          <cell r="X3478" t="str">
            <v>记--637</v>
          </cell>
        </row>
        <row r="3478">
          <cell r="AA3478" t="str">
            <v>0310</v>
          </cell>
        </row>
        <row r="3479">
          <cell r="B3479" t="str">
            <v>031022922</v>
          </cell>
          <cell r="C3479" t="str">
            <v>智能化高粘度灌装机</v>
          </cell>
          <cell r="D3479" t="str">
            <v>CCG1000-16TJ，智能化，组件含称重反馈系统</v>
          </cell>
          <cell r="E3479">
            <v>119469.03</v>
          </cell>
          <cell r="F3479">
            <v>56150.43</v>
          </cell>
          <cell r="G3479">
            <v>63318.6</v>
          </cell>
          <cell r="H3479">
            <v>0</v>
          </cell>
          <cell r="I3479" t="str">
            <v>2021.01.25</v>
          </cell>
          <cell r="J3479" t="str">
            <v>96</v>
          </cell>
          <cell r="K3479" t="str">
            <v>剂型设备</v>
          </cell>
          <cell r="L3479" t="str">
            <v>肥东制剂分厂</v>
          </cell>
          <cell r="M3479" t="str">
            <v>肥东制剂14#车间</v>
          </cell>
          <cell r="N3479" t="str">
            <v>江苏金旺智能科技有限公司</v>
          </cell>
          <cell r="O3479" t="str">
            <v>1,194.69</v>
          </cell>
          <cell r="P3479" t="str">
            <v>14,336.28</v>
          </cell>
          <cell r="Q3479" t="str">
            <v>4,778.76</v>
          </cell>
          <cell r="R3479" t="str">
            <v>47</v>
          </cell>
          <cell r="S3479" t="str">
            <v>平均年限法(一)</v>
          </cell>
          <cell r="T3479" t="str">
            <v>在用</v>
          </cell>
          <cell r="U3479" t="str">
            <v>直接购入</v>
          </cell>
          <cell r="V3479" t="str">
            <v>徐建红</v>
          </cell>
          <cell r="W3479" t="str">
            <v>2021.01.25</v>
          </cell>
          <cell r="X3479" t="str">
            <v>记--639</v>
          </cell>
        </row>
        <row r="3479">
          <cell r="AA3479" t="str">
            <v>0310</v>
          </cell>
        </row>
        <row r="3480">
          <cell r="B3480" t="str">
            <v>031022923</v>
          </cell>
          <cell r="C3480" t="str">
            <v>全自动水平式袋装机</v>
          </cell>
          <cell r="D3480" t="str">
            <v>DXD-180D，1套，含取袋点数输送、高粘度充填装置</v>
          </cell>
          <cell r="E3480">
            <v>159292.04</v>
          </cell>
          <cell r="F3480">
            <v>74867.24</v>
          </cell>
          <cell r="G3480">
            <v>84424.8</v>
          </cell>
          <cell r="H3480">
            <v>0</v>
          </cell>
          <cell r="I3480" t="str">
            <v>2021.01.25</v>
          </cell>
          <cell r="J3480" t="str">
            <v>96</v>
          </cell>
          <cell r="K3480" t="str">
            <v>剂型设备</v>
          </cell>
          <cell r="L3480" t="str">
            <v>肥东制剂分厂</v>
          </cell>
          <cell r="M3480" t="str">
            <v>肥东制剂12#车间</v>
          </cell>
          <cell r="N3480" t="str">
            <v>江苏金旺智能科技有限公司</v>
          </cell>
          <cell r="O3480" t="str">
            <v>1,592.92</v>
          </cell>
          <cell r="P3480" t="str">
            <v>19,115.04</v>
          </cell>
          <cell r="Q3480" t="str">
            <v>6,371.68</v>
          </cell>
          <cell r="R3480" t="str">
            <v>47</v>
          </cell>
          <cell r="S3480" t="str">
            <v>平均年限法(一)</v>
          </cell>
          <cell r="T3480" t="str">
            <v>在用</v>
          </cell>
          <cell r="U3480" t="str">
            <v>直接购入</v>
          </cell>
          <cell r="V3480" t="str">
            <v>徐建红</v>
          </cell>
          <cell r="W3480" t="str">
            <v>2021.01.25</v>
          </cell>
          <cell r="X3480" t="str">
            <v>记--639</v>
          </cell>
        </row>
        <row r="3480">
          <cell r="AA3480" t="str">
            <v>0310</v>
          </cell>
        </row>
        <row r="3481">
          <cell r="B3481" t="str">
            <v>032400036</v>
          </cell>
          <cell r="C3481" t="str">
            <v>毒性气体探测器</v>
          </cell>
          <cell r="D3481" t="str">
            <v>GDS-TOX-PID</v>
          </cell>
          <cell r="E3481">
            <v>6283.19</v>
          </cell>
          <cell r="F3481">
            <v>2953.01</v>
          </cell>
          <cell r="G3481">
            <v>3330.18</v>
          </cell>
          <cell r="H3481">
            <v>0</v>
          </cell>
          <cell r="I3481" t="str">
            <v>2021.01.26</v>
          </cell>
          <cell r="J3481" t="str">
            <v>96</v>
          </cell>
          <cell r="K3481" t="str">
            <v>公用设备</v>
          </cell>
          <cell r="L3481" t="str">
            <v>肥东合成分厂</v>
          </cell>
          <cell r="M3481" t="str">
            <v>肥东合成10#危化品库</v>
          </cell>
          <cell r="N3481" t="str">
            <v>无锡时和安全设备有限公司</v>
          </cell>
          <cell r="O3481" t="str">
            <v>62.83</v>
          </cell>
          <cell r="P3481" t="str">
            <v>753.96</v>
          </cell>
          <cell r="Q3481" t="str">
            <v>251.33</v>
          </cell>
          <cell r="R3481" t="str">
            <v>47</v>
          </cell>
          <cell r="S3481" t="str">
            <v>平均年限法(一)</v>
          </cell>
          <cell r="T3481" t="str">
            <v>在用</v>
          </cell>
          <cell r="U3481" t="str">
            <v>直接购入</v>
          </cell>
          <cell r="V3481" t="str">
            <v>徐建红</v>
          </cell>
          <cell r="W3481" t="str">
            <v>2021.01.26</v>
          </cell>
          <cell r="X3481" t="str">
            <v>记--1031</v>
          </cell>
        </row>
        <row r="3481">
          <cell r="AA3481" t="str">
            <v>0324</v>
          </cell>
        </row>
        <row r="3482">
          <cell r="B3482" t="str">
            <v>032400037</v>
          </cell>
          <cell r="C3482" t="str">
            <v>毒性气体探测器</v>
          </cell>
          <cell r="D3482" t="str">
            <v>GDS-TOX-PID</v>
          </cell>
          <cell r="E3482">
            <v>6283.18</v>
          </cell>
          <cell r="F3482">
            <v>2953.01</v>
          </cell>
          <cell r="G3482">
            <v>3330.17</v>
          </cell>
          <cell r="H3482">
            <v>0</v>
          </cell>
          <cell r="I3482" t="str">
            <v>2021.01.26</v>
          </cell>
          <cell r="J3482" t="str">
            <v>96</v>
          </cell>
          <cell r="K3482" t="str">
            <v>公用设备</v>
          </cell>
          <cell r="L3482" t="str">
            <v>肥东合成分厂</v>
          </cell>
          <cell r="M3482" t="str">
            <v>肥东合成10#危化品库</v>
          </cell>
          <cell r="N3482" t="str">
            <v>无锡时和安全设备有限公司</v>
          </cell>
          <cell r="O3482" t="str">
            <v>62.83</v>
          </cell>
          <cell r="P3482" t="str">
            <v>753.96</v>
          </cell>
          <cell r="Q3482" t="str">
            <v>251.33</v>
          </cell>
          <cell r="R3482" t="str">
            <v>47</v>
          </cell>
          <cell r="S3482" t="str">
            <v>平均年限法(一)</v>
          </cell>
          <cell r="T3482" t="str">
            <v>在用</v>
          </cell>
          <cell r="U3482" t="str">
            <v>直接购入</v>
          </cell>
          <cell r="V3482" t="str">
            <v>徐建红</v>
          </cell>
          <cell r="W3482" t="str">
            <v>2021.01.26</v>
          </cell>
          <cell r="X3482" t="str">
            <v>记--1031</v>
          </cell>
        </row>
        <row r="3482">
          <cell r="AA3482" t="str">
            <v>0324</v>
          </cell>
        </row>
        <row r="3483">
          <cell r="B3483" t="str">
            <v>030700408</v>
          </cell>
          <cell r="C3483" t="str">
            <v>振动筛</v>
          </cell>
          <cell r="D3483" t="str">
            <v>ZS-650，二层三出口</v>
          </cell>
          <cell r="E3483">
            <v>9292.04</v>
          </cell>
          <cell r="F3483">
            <v>3716.8</v>
          </cell>
          <cell r="G3483">
            <v>461.08</v>
          </cell>
          <cell r="H3483">
            <v>5114.16</v>
          </cell>
          <cell r="I3483" t="str">
            <v>2021.01.26</v>
          </cell>
          <cell r="J3483" t="str">
            <v>96</v>
          </cell>
          <cell r="K3483" t="str">
            <v>精喹装置（合成二车间）</v>
          </cell>
          <cell r="L3483" t="str">
            <v>肥东合成分厂</v>
          </cell>
          <cell r="M3483" t="str">
            <v>肥东合成二车间</v>
          </cell>
          <cell r="N3483" t="str">
            <v>常州市强迪干燥设备有限公司</v>
          </cell>
          <cell r="O3483" t="str">
            <v>92.92</v>
          </cell>
          <cell r="P3483" t="str">
            <v>1,115.04</v>
          </cell>
          <cell r="Q3483" t="str">
            <v>371.68</v>
          </cell>
          <cell r="R3483" t="str">
            <v>47</v>
          </cell>
          <cell r="S3483" t="str">
            <v>平均年限法(一)</v>
          </cell>
          <cell r="T3483" t="str">
            <v>在用</v>
          </cell>
          <cell r="U3483" t="str">
            <v>直接购入</v>
          </cell>
          <cell r="V3483" t="str">
            <v>徐建红</v>
          </cell>
          <cell r="W3483" t="str">
            <v>2021.01.26</v>
          </cell>
          <cell r="X3483" t="str">
            <v>记--1033</v>
          </cell>
        </row>
        <row r="3483">
          <cell r="AA3483" t="str">
            <v>0307</v>
          </cell>
        </row>
        <row r="3484">
          <cell r="B3484" t="str">
            <v>032600157</v>
          </cell>
          <cell r="C3484" t="str">
            <v>高效沸腾干燥机</v>
          </cell>
          <cell r="D3484" t="str">
            <v>GFG-500</v>
          </cell>
          <cell r="E3484">
            <v>192920.36</v>
          </cell>
          <cell r="F3484">
            <v>90672.4</v>
          </cell>
          <cell r="G3484">
            <v>102247.96</v>
          </cell>
          <cell r="H3484">
            <v>0</v>
          </cell>
          <cell r="I3484" t="str">
            <v>2021.01.26</v>
          </cell>
          <cell r="J3484" t="str">
            <v>96</v>
          </cell>
          <cell r="K3484" t="str">
            <v>精噁唑装置（合成三车间）</v>
          </cell>
          <cell r="L3484" t="str">
            <v>肥东合成分厂</v>
          </cell>
          <cell r="M3484" t="str">
            <v>肥东合成三车间</v>
          </cell>
          <cell r="N3484" t="str">
            <v>常州市强迪干燥设备有限公司</v>
          </cell>
          <cell r="O3484" t="str">
            <v>1,929.20</v>
          </cell>
          <cell r="P3484" t="str">
            <v>23,150.40</v>
          </cell>
          <cell r="Q3484" t="str">
            <v>7,716.81</v>
          </cell>
          <cell r="R3484" t="str">
            <v>47</v>
          </cell>
          <cell r="S3484" t="str">
            <v>平均年限法(一)</v>
          </cell>
          <cell r="T3484" t="str">
            <v>在用</v>
          </cell>
          <cell r="U3484" t="str">
            <v>直接购入</v>
          </cell>
          <cell r="V3484" t="str">
            <v>徐建红</v>
          </cell>
          <cell r="W3484" t="str">
            <v>2021.01.26</v>
          </cell>
          <cell r="X3484" t="str">
            <v>记--1035</v>
          </cell>
        </row>
        <row r="3484">
          <cell r="AA3484" t="str">
            <v>0326</v>
          </cell>
        </row>
        <row r="3485">
          <cell r="B3485" t="str">
            <v>030200242</v>
          </cell>
          <cell r="C3485" t="str">
            <v>玻璃钢离心风机</v>
          </cell>
          <cell r="D3485" t="str">
            <v>BF4-72-3.6A</v>
          </cell>
          <cell r="E3485">
            <v>4867.26</v>
          </cell>
          <cell r="F3485">
            <v>2287.49</v>
          </cell>
          <cell r="G3485">
            <v>2579.77</v>
          </cell>
          <cell r="H3485">
            <v>0</v>
          </cell>
          <cell r="I3485" t="str">
            <v>2021.01.27</v>
          </cell>
          <cell r="J3485" t="str">
            <v>96</v>
          </cell>
          <cell r="K3485" t="str">
            <v>污水设备</v>
          </cell>
          <cell r="L3485" t="str">
            <v>肥东合成分厂</v>
          </cell>
          <cell r="M3485" t="str">
            <v>肥东合成污水站</v>
          </cell>
          <cell r="N3485" t="str">
            <v>浙江天宏风机有限公司</v>
          </cell>
          <cell r="O3485" t="str">
            <v>48.67</v>
          </cell>
          <cell r="P3485" t="str">
            <v>584.04</v>
          </cell>
          <cell r="Q3485" t="str">
            <v>194.69</v>
          </cell>
          <cell r="R3485" t="str">
            <v>47</v>
          </cell>
          <cell r="S3485" t="str">
            <v>平均年限法(一)</v>
          </cell>
          <cell r="T3485" t="str">
            <v>在用</v>
          </cell>
          <cell r="U3485" t="str">
            <v>直接购入</v>
          </cell>
          <cell r="V3485" t="str">
            <v>徐建红</v>
          </cell>
          <cell r="W3485" t="str">
            <v>2021.01.27</v>
          </cell>
          <cell r="X3485" t="str">
            <v>记--1037</v>
          </cell>
        </row>
        <row r="3485">
          <cell r="AA3485" t="str">
            <v>0302</v>
          </cell>
        </row>
        <row r="3486">
          <cell r="B3486" t="str">
            <v>030400033</v>
          </cell>
          <cell r="C3486" t="str">
            <v>玻璃钢冷却塔（方型横流式）</v>
          </cell>
          <cell r="D3486" t="str">
            <v>JFHT-2X200型</v>
          </cell>
          <cell r="E3486">
            <v>83185.84</v>
          </cell>
          <cell r="F3486">
            <v>39097.42</v>
          </cell>
          <cell r="G3486">
            <v>44088.42</v>
          </cell>
          <cell r="H3486">
            <v>0</v>
          </cell>
          <cell r="I3486" t="str">
            <v>2021.01.27</v>
          </cell>
          <cell r="J3486" t="str">
            <v>96</v>
          </cell>
          <cell r="K3486" t="str">
            <v>冷却设备</v>
          </cell>
          <cell r="L3486" t="str">
            <v>肥东合成分厂</v>
          </cell>
          <cell r="M3486" t="str">
            <v>肥东合成冷冻站（公用工程）</v>
          </cell>
          <cell r="N3486" t="str">
            <v>常州江帆冷却塔有限公司</v>
          </cell>
          <cell r="O3486" t="str">
            <v>831.86</v>
          </cell>
          <cell r="P3486" t="str">
            <v>9,982.32</v>
          </cell>
          <cell r="Q3486" t="str">
            <v>3,327.43</v>
          </cell>
          <cell r="R3486" t="str">
            <v>47</v>
          </cell>
          <cell r="S3486" t="str">
            <v>平均年限法(一)</v>
          </cell>
          <cell r="T3486" t="str">
            <v>在用</v>
          </cell>
          <cell r="U3486" t="str">
            <v>直接购入</v>
          </cell>
          <cell r="V3486" t="str">
            <v>徐建红</v>
          </cell>
          <cell r="W3486" t="str">
            <v>2021.01.27</v>
          </cell>
          <cell r="X3486" t="str">
            <v>记--1039</v>
          </cell>
        </row>
        <row r="3486">
          <cell r="AA3486" t="str">
            <v>0304</v>
          </cell>
        </row>
        <row r="3487">
          <cell r="B3487" t="str">
            <v>040100260</v>
          </cell>
          <cell r="C3487" t="str">
            <v>防爆空调（华研，挂机）</v>
          </cell>
          <cell r="D3487" t="str">
            <v>华研，BKFR-50，挂机2P，防爆合格证</v>
          </cell>
          <cell r="E3487">
            <v>6371.68</v>
          </cell>
          <cell r="F3487">
            <v>4791.65</v>
          </cell>
          <cell r="G3487">
            <v>1580.03</v>
          </cell>
          <cell r="H3487">
            <v>0</v>
          </cell>
          <cell r="I3487" t="str">
            <v>2021.01.27</v>
          </cell>
          <cell r="J3487" t="str">
            <v>60</v>
          </cell>
          <cell r="K3487" t="str">
            <v>空调</v>
          </cell>
          <cell r="L3487" t="str">
            <v>肥东合成分厂</v>
          </cell>
          <cell r="M3487" t="str">
            <v>肥东合成一车间</v>
          </cell>
          <cell r="N3487" t="str">
            <v>乐清市华研科技防爆电器有限公司</v>
          </cell>
          <cell r="O3487" t="str">
            <v>101.95</v>
          </cell>
          <cell r="P3487" t="str">
            <v>1,223.40</v>
          </cell>
          <cell r="Q3487" t="str">
            <v>254.87</v>
          </cell>
          <cell r="R3487" t="str">
            <v>47</v>
          </cell>
          <cell r="S3487" t="str">
            <v>平均年限法(一)</v>
          </cell>
          <cell r="T3487" t="str">
            <v>在用</v>
          </cell>
          <cell r="U3487" t="str">
            <v>直接购入</v>
          </cell>
          <cell r="V3487" t="str">
            <v>徐建红</v>
          </cell>
          <cell r="W3487" t="str">
            <v>2021.01.27</v>
          </cell>
          <cell r="X3487" t="str">
            <v>记--1041</v>
          </cell>
        </row>
        <row r="3487">
          <cell r="AA3487" t="str">
            <v>0401</v>
          </cell>
        </row>
        <row r="3488">
          <cell r="B3488" t="str">
            <v>040100261</v>
          </cell>
          <cell r="C3488" t="str">
            <v>防爆空调（华研，挂机）</v>
          </cell>
          <cell r="D3488" t="str">
            <v>华研，BKFR-50，挂机2P，防爆合格证</v>
          </cell>
          <cell r="E3488">
            <v>6371.68</v>
          </cell>
          <cell r="F3488">
            <v>4791.65</v>
          </cell>
          <cell r="G3488">
            <v>1580.03</v>
          </cell>
          <cell r="H3488">
            <v>0</v>
          </cell>
          <cell r="I3488" t="str">
            <v>2021.01.27</v>
          </cell>
          <cell r="J3488" t="str">
            <v>60</v>
          </cell>
          <cell r="K3488" t="str">
            <v>空调</v>
          </cell>
          <cell r="L3488" t="str">
            <v>肥东合成分厂</v>
          </cell>
          <cell r="M3488" t="str">
            <v>肥东合成二车间</v>
          </cell>
          <cell r="N3488" t="str">
            <v>乐清市华研科技防爆电器有限公司</v>
          </cell>
          <cell r="O3488" t="str">
            <v>101.95</v>
          </cell>
          <cell r="P3488" t="str">
            <v>1,223.40</v>
          </cell>
          <cell r="Q3488" t="str">
            <v>254.87</v>
          </cell>
          <cell r="R3488" t="str">
            <v>47</v>
          </cell>
          <cell r="S3488" t="str">
            <v>平均年限法(一)</v>
          </cell>
          <cell r="T3488" t="str">
            <v>在用</v>
          </cell>
          <cell r="U3488" t="str">
            <v>直接购入</v>
          </cell>
          <cell r="V3488" t="str">
            <v>徐建红</v>
          </cell>
          <cell r="W3488" t="str">
            <v>2021.01.27</v>
          </cell>
          <cell r="X3488" t="str">
            <v>记--1041</v>
          </cell>
        </row>
        <row r="3488">
          <cell r="AA3488" t="str">
            <v>0401</v>
          </cell>
        </row>
        <row r="3489">
          <cell r="B3489" t="str">
            <v>032400038</v>
          </cell>
          <cell r="C3489" t="str">
            <v>便携式泵吸VOC气体检测仪</v>
          </cell>
          <cell r="D3489" t="str">
            <v>uSafe 3000-VOCs-E，环境监测仪器，手提式，可移动</v>
          </cell>
          <cell r="E3489">
            <v>7610.62</v>
          </cell>
          <cell r="F3489">
            <v>3577.17</v>
          </cell>
          <cell r="G3489">
            <v>4033.45</v>
          </cell>
          <cell r="H3489">
            <v>0</v>
          </cell>
          <cell r="I3489" t="str">
            <v>2021.01.27</v>
          </cell>
          <cell r="J3489" t="str">
            <v>96</v>
          </cell>
          <cell r="K3489" t="str">
            <v>公用设备</v>
          </cell>
          <cell r="L3489" t="str">
            <v>肥东合成分厂</v>
          </cell>
          <cell r="M3489" t="str">
            <v>肥东合成质检安环公用，由安环部（晋宏伟）保管</v>
          </cell>
          <cell r="N3489" t="str">
            <v>山盾科技（深圳）有限公司</v>
          </cell>
          <cell r="O3489" t="str">
            <v>76.11</v>
          </cell>
          <cell r="P3489" t="str">
            <v>913.32</v>
          </cell>
          <cell r="Q3489" t="str">
            <v>304.42</v>
          </cell>
          <cell r="R3489" t="str">
            <v>47</v>
          </cell>
          <cell r="S3489" t="str">
            <v>平均年限法(一)</v>
          </cell>
          <cell r="T3489" t="str">
            <v>在用</v>
          </cell>
          <cell r="U3489" t="str">
            <v>直接购入</v>
          </cell>
          <cell r="V3489" t="str">
            <v>徐建红</v>
          </cell>
          <cell r="W3489" t="str">
            <v>2021.01.27</v>
          </cell>
          <cell r="X3489" t="str">
            <v>记--1043</v>
          </cell>
        </row>
        <row r="3489">
          <cell r="AA3489" t="str">
            <v>0324</v>
          </cell>
        </row>
        <row r="3490">
          <cell r="B3490" t="str">
            <v>031022924</v>
          </cell>
          <cell r="C3490" t="str">
            <v>搪瓷反应釜</v>
          </cell>
          <cell r="D3490" t="str">
            <v>K5000L</v>
          </cell>
          <cell r="E3490">
            <v>51327.43</v>
          </cell>
          <cell r="F3490">
            <v>24123.69</v>
          </cell>
          <cell r="G3490">
            <v>27203.74</v>
          </cell>
          <cell r="H3490">
            <v>0</v>
          </cell>
          <cell r="I3490" t="str">
            <v>2021.01.28</v>
          </cell>
          <cell r="J3490" t="str">
            <v>96</v>
          </cell>
          <cell r="K3490" t="str">
            <v>剂型设备</v>
          </cell>
          <cell r="L3490" t="str">
            <v>肥东制剂分厂</v>
          </cell>
          <cell r="M3490" t="str">
            <v>肥东制剂种衣剂车间</v>
          </cell>
          <cell r="N3490" t="str">
            <v>临沂群业化工设备有限公司</v>
          </cell>
          <cell r="O3490" t="str">
            <v>513.27</v>
          </cell>
          <cell r="P3490" t="str">
            <v>6,159.24</v>
          </cell>
          <cell r="Q3490" t="str">
            <v>2,053.10</v>
          </cell>
          <cell r="R3490" t="str">
            <v>47</v>
          </cell>
          <cell r="S3490" t="str">
            <v>平均年限法(一)</v>
          </cell>
          <cell r="T3490" t="str">
            <v>在用</v>
          </cell>
          <cell r="U3490" t="str">
            <v>直接购入</v>
          </cell>
          <cell r="V3490" t="str">
            <v>徐建红</v>
          </cell>
          <cell r="W3490" t="str">
            <v>2021.01.28</v>
          </cell>
          <cell r="X3490" t="str">
            <v>记--1101</v>
          </cell>
        </row>
        <row r="3490">
          <cell r="AA3490" t="str">
            <v>0310</v>
          </cell>
        </row>
        <row r="3491">
          <cell r="B3491" t="str">
            <v>031022925</v>
          </cell>
          <cell r="C3491" t="str">
            <v>装箱机模具</v>
          </cell>
          <cell r="D3491" t="str">
            <v>海绵吸盘式，120ML-5*8，一箱一装</v>
          </cell>
          <cell r="E3491">
            <v>10176.99</v>
          </cell>
          <cell r="F3491">
            <v>4783.19</v>
          </cell>
          <cell r="G3491">
            <v>5393.8</v>
          </cell>
          <cell r="H3491">
            <v>0</v>
          </cell>
          <cell r="I3491" t="str">
            <v>2021.01.28</v>
          </cell>
          <cell r="J3491" t="str">
            <v>96</v>
          </cell>
          <cell r="K3491" t="str">
            <v>剂型设备</v>
          </cell>
          <cell r="L3491" t="str">
            <v>肥东制剂分厂</v>
          </cell>
          <cell r="M3491" t="str">
            <v>肥东制剂11#车间</v>
          </cell>
          <cell r="N3491" t="str">
            <v>江苏汤姆智能装备有限公司</v>
          </cell>
          <cell r="O3491" t="str">
            <v>101.77</v>
          </cell>
          <cell r="P3491" t="str">
            <v>1,221.24</v>
          </cell>
          <cell r="Q3491" t="str">
            <v>407.08</v>
          </cell>
          <cell r="R3491" t="str">
            <v>47</v>
          </cell>
          <cell r="S3491" t="str">
            <v>平均年限法(一)</v>
          </cell>
          <cell r="T3491" t="str">
            <v>在用</v>
          </cell>
          <cell r="U3491" t="str">
            <v>直接购入</v>
          </cell>
          <cell r="V3491" t="str">
            <v>徐建红</v>
          </cell>
          <cell r="W3491" t="str">
            <v>2021.01.28</v>
          </cell>
          <cell r="X3491" t="str">
            <v>记--1103</v>
          </cell>
        </row>
        <row r="3491">
          <cell r="AA3491" t="str">
            <v>0310</v>
          </cell>
        </row>
        <row r="3492">
          <cell r="B3492" t="str">
            <v>031022926</v>
          </cell>
          <cell r="C3492" t="str">
            <v>装箱机模具</v>
          </cell>
          <cell r="D3492" t="str">
            <v>海绵吸盘式，230ML-5*8，一箱一装</v>
          </cell>
          <cell r="E3492">
            <v>10176.99</v>
          </cell>
          <cell r="F3492">
            <v>4783.19</v>
          </cell>
          <cell r="G3492">
            <v>5393.8</v>
          </cell>
          <cell r="H3492">
            <v>0</v>
          </cell>
          <cell r="I3492" t="str">
            <v>2021.01.28</v>
          </cell>
          <cell r="J3492" t="str">
            <v>96</v>
          </cell>
          <cell r="K3492" t="str">
            <v>剂型设备</v>
          </cell>
          <cell r="L3492" t="str">
            <v>肥东制剂分厂</v>
          </cell>
          <cell r="M3492" t="str">
            <v>肥东制剂11#车间</v>
          </cell>
          <cell r="N3492" t="str">
            <v>江苏汤姆智能装备有限公司</v>
          </cell>
          <cell r="O3492" t="str">
            <v>101.77</v>
          </cell>
          <cell r="P3492" t="str">
            <v>1,221.24</v>
          </cell>
          <cell r="Q3492" t="str">
            <v>407.08</v>
          </cell>
          <cell r="R3492" t="str">
            <v>47</v>
          </cell>
          <cell r="S3492" t="str">
            <v>平均年限法(一)</v>
          </cell>
          <cell r="T3492" t="str">
            <v>在用</v>
          </cell>
          <cell r="U3492" t="str">
            <v>直接购入</v>
          </cell>
          <cell r="V3492" t="str">
            <v>徐建红</v>
          </cell>
          <cell r="W3492" t="str">
            <v>2021.01.28</v>
          </cell>
          <cell r="X3492" t="str">
            <v>记--1103</v>
          </cell>
        </row>
        <row r="3492">
          <cell r="AA3492" t="str">
            <v>0310</v>
          </cell>
        </row>
        <row r="3493">
          <cell r="B3493" t="str">
            <v>031022927</v>
          </cell>
          <cell r="C3493" t="str">
            <v>装箱机模具</v>
          </cell>
          <cell r="D3493" t="str">
            <v>海绵吸盘式，200ML-5*8，一箱一装</v>
          </cell>
          <cell r="E3493">
            <v>10176.99</v>
          </cell>
          <cell r="F3493">
            <v>4783.19</v>
          </cell>
          <cell r="G3493">
            <v>5393.8</v>
          </cell>
          <cell r="H3493">
            <v>0</v>
          </cell>
          <cell r="I3493" t="str">
            <v>2021.01.28</v>
          </cell>
          <cell r="J3493" t="str">
            <v>96</v>
          </cell>
          <cell r="K3493" t="str">
            <v>剂型设备</v>
          </cell>
          <cell r="L3493" t="str">
            <v>肥东制剂分厂</v>
          </cell>
          <cell r="M3493" t="str">
            <v>肥东制剂14#车间</v>
          </cell>
          <cell r="N3493" t="str">
            <v>江苏汤姆智能装备有限公司</v>
          </cell>
          <cell r="O3493" t="str">
            <v>101.77</v>
          </cell>
          <cell r="P3493" t="str">
            <v>1,221.24</v>
          </cell>
          <cell r="Q3493" t="str">
            <v>407.08</v>
          </cell>
          <cell r="R3493" t="str">
            <v>47</v>
          </cell>
          <cell r="S3493" t="str">
            <v>平均年限法(一)</v>
          </cell>
          <cell r="T3493" t="str">
            <v>在用</v>
          </cell>
          <cell r="U3493" t="str">
            <v>直接购入</v>
          </cell>
          <cell r="V3493" t="str">
            <v>徐建红</v>
          </cell>
          <cell r="W3493" t="str">
            <v>2021.01.28</v>
          </cell>
          <cell r="X3493" t="str">
            <v>记--1103</v>
          </cell>
        </row>
        <row r="3493">
          <cell r="AA3493" t="str">
            <v>0310</v>
          </cell>
        </row>
        <row r="3494">
          <cell r="B3494" t="str">
            <v>031022928</v>
          </cell>
          <cell r="C3494" t="str">
            <v>铝件真空发生器（汤姆）</v>
          </cell>
          <cell r="D3494" t="str">
            <v>与装箱机配套使用</v>
          </cell>
          <cell r="E3494">
            <v>3419.47</v>
          </cell>
          <cell r="F3494">
            <v>1606.93</v>
          </cell>
          <cell r="G3494">
            <v>1812.54</v>
          </cell>
          <cell r="H3494">
            <v>0</v>
          </cell>
          <cell r="I3494" t="str">
            <v>2021.01.28</v>
          </cell>
          <cell r="J3494" t="str">
            <v>96</v>
          </cell>
          <cell r="K3494" t="str">
            <v>剂型设备</v>
          </cell>
          <cell r="L3494" t="str">
            <v>肥东制剂分厂</v>
          </cell>
          <cell r="M3494" t="str">
            <v>肥东制剂11#车间</v>
          </cell>
          <cell r="N3494" t="str">
            <v>江苏汤姆智能装备有限公司</v>
          </cell>
          <cell r="O3494" t="str">
            <v>34.19</v>
          </cell>
          <cell r="P3494" t="str">
            <v>410.28</v>
          </cell>
          <cell r="Q3494" t="str">
            <v>136.78</v>
          </cell>
          <cell r="R3494" t="str">
            <v>47</v>
          </cell>
          <cell r="S3494" t="str">
            <v>平均年限法(一)</v>
          </cell>
          <cell r="T3494" t="str">
            <v>在用</v>
          </cell>
          <cell r="U3494" t="str">
            <v>直接购入</v>
          </cell>
          <cell r="V3494" t="str">
            <v>徐建红</v>
          </cell>
          <cell r="W3494" t="str">
            <v>2021.01.28</v>
          </cell>
          <cell r="X3494" t="str">
            <v>记--1103</v>
          </cell>
        </row>
        <row r="3494">
          <cell r="AA3494" t="str">
            <v>0310</v>
          </cell>
        </row>
        <row r="3495">
          <cell r="B3495" t="str">
            <v>031022929</v>
          </cell>
          <cell r="C3495" t="str">
            <v>铝件真空发生器（汤姆）</v>
          </cell>
          <cell r="D3495" t="str">
            <v>与装箱机配套使用</v>
          </cell>
          <cell r="E3495">
            <v>3419.47</v>
          </cell>
          <cell r="F3495">
            <v>1606.93</v>
          </cell>
          <cell r="G3495">
            <v>1812.54</v>
          </cell>
          <cell r="H3495">
            <v>0</v>
          </cell>
          <cell r="I3495" t="str">
            <v>2021.01.28</v>
          </cell>
          <cell r="J3495" t="str">
            <v>96</v>
          </cell>
          <cell r="K3495" t="str">
            <v>剂型设备</v>
          </cell>
          <cell r="L3495" t="str">
            <v>肥东制剂分厂</v>
          </cell>
          <cell r="M3495" t="str">
            <v>肥东制剂11#车间</v>
          </cell>
          <cell r="N3495" t="str">
            <v>江苏汤姆智能装备有限公司</v>
          </cell>
          <cell r="O3495" t="str">
            <v>34.19</v>
          </cell>
          <cell r="P3495" t="str">
            <v>410.28</v>
          </cell>
          <cell r="Q3495" t="str">
            <v>136.78</v>
          </cell>
          <cell r="R3495" t="str">
            <v>47</v>
          </cell>
          <cell r="S3495" t="str">
            <v>平均年限法(一)</v>
          </cell>
          <cell r="T3495" t="str">
            <v>在用</v>
          </cell>
          <cell r="U3495" t="str">
            <v>直接购入</v>
          </cell>
          <cell r="V3495" t="str">
            <v>徐建红</v>
          </cell>
          <cell r="W3495" t="str">
            <v>2021.01.28</v>
          </cell>
          <cell r="X3495" t="str">
            <v>记--1103</v>
          </cell>
        </row>
        <row r="3495">
          <cell r="AA3495" t="str">
            <v>0310</v>
          </cell>
        </row>
        <row r="3496">
          <cell r="B3496" t="str">
            <v>031022930</v>
          </cell>
          <cell r="C3496" t="str">
            <v>铝件真空发生器（汤姆）</v>
          </cell>
          <cell r="D3496" t="str">
            <v>与装箱机配套使用</v>
          </cell>
          <cell r="E3496">
            <v>3419.46</v>
          </cell>
          <cell r="F3496">
            <v>1606.93</v>
          </cell>
          <cell r="G3496">
            <v>1812.53</v>
          </cell>
          <cell r="H3496">
            <v>0</v>
          </cell>
          <cell r="I3496" t="str">
            <v>2021.01.28</v>
          </cell>
          <cell r="J3496" t="str">
            <v>96</v>
          </cell>
          <cell r="K3496" t="str">
            <v>剂型设备</v>
          </cell>
          <cell r="L3496" t="str">
            <v>肥东制剂分厂</v>
          </cell>
          <cell r="M3496" t="str">
            <v>肥东制剂14#车间</v>
          </cell>
          <cell r="N3496" t="str">
            <v>江苏汤姆智能装备有限公司</v>
          </cell>
          <cell r="O3496" t="str">
            <v>34.19</v>
          </cell>
          <cell r="P3496" t="str">
            <v>410.28</v>
          </cell>
          <cell r="Q3496" t="str">
            <v>136.78</v>
          </cell>
          <cell r="R3496" t="str">
            <v>47</v>
          </cell>
          <cell r="S3496" t="str">
            <v>平均年限法(一)</v>
          </cell>
          <cell r="T3496" t="str">
            <v>在用</v>
          </cell>
          <cell r="U3496" t="str">
            <v>直接购入</v>
          </cell>
          <cell r="V3496" t="str">
            <v>徐建红</v>
          </cell>
          <cell r="W3496" t="str">
            <v>2021.01.28</v>
          </cell>
          <cell r="X3496" t="str">
            <v>记--1103</v>
          </cell>
        </row>
        <row r="3496">
          <cell r="AA3496" t="str">
            <v>0310</v>
          </cell>
        </row>
        <row r="3497">
          <cell r="B3497" t="str">
            <v>031022931</v>
          </cell>
          <cell r="C3497" t="str">
            <v>全自动回转式旋盖机</v>
          </cell>
          <cell r="D3497" t="str">
            <v>FX-6AS</v>
          </cell>
          <cell r="E3497">
            <v>100457.69</v>
          </cell>
          <cell r="F3497">
            <v>47215.26</v>
          </cell>
          <cell r="G3497">
            <v>53242.43</v>
          </cell>
          <cell r="H3497">
            <v>0</v>
          </cell>
          <cell r="I3497" t="str">
            <v>2021.01.30</v>
          </cell>
          <cell r="J3497" t="str">
            <v>96</v>
          </cell>
          <cell r="K3497" t="str">
            <v>剂型设备</v>
          </cell>
          <cell r="L3497" t="str">
            <v>肥东制剂分厂</v>
          </cell>
          <cell r="M3497" t="str">
            <v>肥东制剂14#车间，（以旧换新，原卡片03177#跟随式旋盖机1台 补差4万换购 回转式旋盖机2台）</v>
          </cell>
          <cell r="N3497" t="str">
            <v>江苏金旺智能科技有限公司</v>
          </cell>
          <cell r="O3497" t="str">
            <v>1,004.58</v>
          </cell>
          <cell r="P3497" t="str">
            <v>12,054.96</v>
          </cell>
          <cell r="Q3497" t="str">
            <v>4,018.31</v>
          </cell>
          <cell r="R3497" t="str">
            <v>47</v>
          </cell>
          <cell r="S3497" t="str">
            <v>平均年限法(一)</v>
          </cell>
          <cell r="T3497" t="str">
            <v>在用</v>
          </cell>
          <cell r="U3497" t="str">
            <v>直接购入</v>
          </cell>
          <cell r="V3497" t="str">
            <v>徐建红</v>
          </cell>
          <cell r="W3497" t="str">
            <v>2021.01.30</v>
          </cell>
          <cell r="X3497" t="str">
            <v>记--1108</v>
          </cell>
        </row>
        <row r="3497">
          <cell r="AA3497" t="str">
            <v>0310</v>
          </cell>
        </row>
        <row r="3498">
          <cell r="B3498" t="str">
            <v>031022932</v>
          </cell>
          <cell r="C3498" t="str">
            <v>全自动回转式旋盖机</v>
          </cell>
          <cell r="D3498" t="str">
            <v>FX-6AS</v>
          </cell>
          <cell r="E3498">
            <v>100457.69</v>
          </cell>
          <cell r="F3498">
            <v>47215.26</v>
          </cell>
          <cell r="G3498">
            <v>53242.43</v>
          </cell>
          <cell r="H3498">
            <v>0</v>
          </cell>
          <cell r="I3498" t="str">
            <v>2021.01.30</v>
          </cell>
          <cell r="J3498" t="str">
            <v>96</v>
          </cell>
          <cell r="K3498" t="str">
            <v>剂型设备</v>
          </cell>
          <cell r="L3498" t="str">
            <v>肥东制剂分厂</v>
          </cell>
          <cell r="M3498" t="str">
            <v>肥东制剂14#车间，（以旧换新，原卡片03177#跟随式旋盖机1台 补差4万换购 回转式旋盖机2台）</v>
          </cell>
          <cell r="N3498" t="str">
            <v>江苏金旺智能科技有限公司</v>
          </cell>
          <cell r="O3498" t="str">
            <v>1,004.58</v>
          </cell>
          <cell r="P3498" t="str">
            <v>12,054.96</v>
          </cell>
          <cell r="Q3498" t="str">
            <v>4,018.31</v>
          </cell>
          <cell r="R3498" t="str">
            <v>47</v>
          </cell>
          <cell r="S3498" t="str">
            <v>平均年限法(一)</v>
          </cell>
          <cell r="T3498" t="str">
            <v>在用</v>
          </cell>
          <cell r="U3498" t="str">
            <v>直接购入</v>
          </cell>
          <cell r="V3498" t="str">
            <v>徐建红</v>
          </cell>
          <cell r="W3498" t="str">
            <v>2021.01.30</v>
          </cell>
          <cell r="X3498" t="str">
            <v>记--1108</v>
          </cell>
        </row>
        <row r="3498">
          <cell r="AA3498" t="str">
            <v>0310</v>
          </cell>
        </row>
        <row r="3499">
          <cell r="B3499" t="str">
            <v>031022933</v>
          </cell>
          <cell r="C3499" t="str">
            <v>螺杆式空压机</v>
          </cell>
          <cell r="D3499" t="str">
            <v>阿特拉斯GA75VSDiPM</v>
          </cell>
          <cell r="E3499">
            <v>122831.87</v>
          </cell>
          <cell r="F3499">
            <v>56502.72</v>
          </cell>
          <cell r="G3499">
            <v>66329.15</v>
          </cell>
          <cell r="H3499">
            <v>0</v>
          </cell>
          <cell r="I3499" t="str">
            <v>2021.02.08</v>
          </cell>
          <cell r="J3499" t="str">
            <v>96</v>
          </cell>
          <cell r="K3499" t="str">
            <v>剂型设备</v>
          </cell>
          <cell r="L3499" t="str">
            <v>肥东制剂分厂</v>
          </cell>
          <cell r="M3499" t="str">
            <v>肥东制剂12#车间</v>
          </cell>
          <cell r="N3499" t="str">
            <v>合肥稳诺机电设备有限公司</v>
          </cell>
          <cell r="O3499" t="str">
            <v>1,228.32</v>
          </cell>
          <cell r="P3499" t="str">
            <v>14,739.84</v>
          </cell>
          <cell r="Q3499" t="str">
            <v>4,913.27</v>
          </cell>
          <cell r="R3499" t="str">
            <v>46</v>
          </cell>
          <cell r="S3499" t="str">
            <v>平均年限法(一)</v>
          </cell>
          <cell r="T3499" t="str">
            <v>在用</v>
          </cell>
          <cell r="U3499" t="str">
            <v>直接购入</v>
          </cell>
          <cell r="V3499" t="str">
            <v>徐建红</v>
          </cell>
          <cell r="W3499" t="str">
            <v>2021.02.08</v>
          </cell>
          <cell r="X3499" t="str">
            <v>记--503</v>
          </cell>
        </row>
        <row r="3499">
          <cell r="AA3499" t="str">
            <v>0310</v>
          </cell>
        </row>
        <row r="3500">
          <cell r="B3500" t="str">
            <v>030700409</v>
          </cell>
          <cell r="C3500" t="str">
            <v>氟塑料离心泵</v>
          </cell>
          <cell r="D3500" t="str">
            <v>IHF50-32-160</v>
          </cell>
          <cell r="E3500">
            <v>4247.79</v>
          </cell>
          <cell r="F3500">
            <v>1954.08</v>
          </cell>
          <cell r="G3500">
            <v>2293.71</v>
          </cell>
          <cell r="H3500">
            <v>0</v>
          </cell>
          <cell r="I3500" t="str">
            <v>2021.02.08</v>
          </cell>
          <cell r="J3500" t="str">
            <v>96</v>
          </cell>
          <cell r="K3500" t="str">
            <v>精喹装置（合成二车间）</v>
          </cell>
          <cell r="L3500" t="str">
            <v>肥东合成分厂</v>
          </cell>
          <cell r="M3500" t="str">
            <v>肥东合成二车间</v>
          </cell>
          <cell r="N3500" t="str">
            <v>合肥市力达泵阀厂</v>
          </cell>
          <cell r="O3500" t="str">
            <v>42.48</v>
          </cell>
          <cell r="P3500" t="str">
            <v>509.76</v>
          </cell>
          <cell r="Q3500" t="str">
            <v>169.91</v>
          </cell>
          <cell r="R3500" t="str">
            <v>46</v>
          </cell>
          <cell r="S3500" t="str">
            <v>平均年限法(一)</v>
          </cell>
          <cell r="T3500" t="str">
            <v>在用</v>
          </cell>
          <cell r="U3500" t="str">
            <v>直接购入</v>
          </cell>
          <cell r="V3500" t="str">
            <v>徐建红</v>
          </cell>
          <cell r="W3500" t="str">
            <v>2021.02.08</v>
          </cell>
          <cell r="X3500" t="str">
            <v>记--505</v>
          </cell>
        </row>
        <row r="3500">
          <cell r="AA3500" t="str">
            <v>0307</v>
          </cell>
        </row>
        <row r="3501">
          <cell r="B3501" t="str">
            <v>030800354</v>
          </cell>
          <cell r="C3501" t="str">
            <v>玻璃钢风机</v>
          </cell>
          <cell r="D3501" t="str">
            <v>HT-5A-7.5KW，防爆电机</v>
          </cell>
          <cell r="E3501">
            <v>7964.6</v>
          </cell>
          <cell r="F3501">
            <v>3098.12</v>
          </cell>
          <cell r="G3501">
            <v>318.58</v>
          </cell>
          <cell r="H3501">
            <v>4547.9</v>
          </cell>
          <cell r="I3501" t="str">
            <v>2021.02.08</v>
          </cell>
          <cell r="J3501" t="str">
            <v>96</v>
          </cell>
          <cell r="K3501" t="str">
            <v>烟嘧装置（合成一车间）</v>
          </cell>
          <cell r="L3501" t="str">
            <v>肥东合成分厂</v>
          </cell>
          <cell r="M3501" t="str">
            <v>肥东合成一车间</v>
          </cell>
          <cell r="N3501" t="str">
            <v>宜兴市昌明玻璃钢厂</v>
          </cell>
          <cell r="O3501" t="str">
            <v>71.42</v>
          </cell>
          <cell r="P3501" t="str">
            <v>947.57</v>
          </cell>
          <cell r="Q3501" t="str">
            <v>318.58</v>
          </cell>
          <cell r="R3501" t="str">
            <v>46</v>
          </cell>
          <cell r="S3501" t="str">
            <v>平均年限法(一)</v>
          </cell>
          <cell r="T3501" t="str">
            <v>在用</v>
          </cell>
          <cell r="U3501" t="str">
            <v>直接购入</v>
          </cell>
          <cell r="V3501" t="str">
            <v>徐建红</v>
          </cell>
          <cell r="W3501" t="str">
            <v>2021.02.08</v>
          </cell>
          <cell r="X3501" t="str">
            <v>记--507</v>
          </cell>
        </row>
        <row r="3501">
          <cell r="AA3501" t="str">
            <v>0308</v>
          </cell>
        </row>
        <row r="3502">
          <cell r="B3502" t="str">
            <v>030800355</v>
          </cell>
          <cell r="C3502" t="str">
            <v>玻璃钢风机</v>
          </cell>
          <cell r="D3502" t="str">
            <v>HT-4A-3KW，防爆电机</v>
          </cell>
          <cell r="E3502">
            <v>7079.65</v>
          </cell>
          <cell r="F3502">
            <v>3256.8</v>
          </cell>
          <cell r="G3502">
            <v>3822.85</v>
          </cell>
          <cell r="H3502">
            <v>0</v>
          </cell>
          <cell r="I3502" t="str">
            <v>2021.02.08</v>
          </cell>
          <cell r="J3502" t="str">
            <v>96</v>
          </cell>
          <cell r="K3502" t="str">
            <v>烟嘧装置（合成一车间）</v>
          </cell>
          <cell r="L3502" t="str">
            <v>肥东合成分厂</v>
          </cell>
          <cell r="M3502" t="str">
            <v>肥东合成一车间</v>
          </cell>
          <cell r="N3502" t="str">
            <v>宜兴市昌明玻璃钢厂</v>
          </cell>
          <cell r="O3502" t="str">
            <v>70.80</v>
          </cell>
          <cell r="P3502" t="str">
            <v>849.60</v>
          </cell>
          <cell r="Q3502" t="str">
            <v>283.19</v>
          </cell>
          <cell r="R3502" t="str">
            <v>46</v>
          </cell>
          <cell r="S3502" t="str">
            <v>平均年限法(一)</v>
          </cell>
          <cell r="T3502" t="str">
            <v>在用</v>
          </cell>
          <cell r="U3502" t="str">
            <v>直接购入</v>
          </cell>
          <cell r="V3502" t="str">
            <v>徐建红</v>
          </cell>
          <cell r="W3502" t="str">
            <v>2021.02.08</v>
          </cell>
          <cell r="X3502" t="str">
            <v>记--507</v>
          </cell>
        </row>
        <row r="3502">
          <cell r="AA3502" t="str">
            <v>0308</v>
          </cell>
        </row>
        <row r="3503">
          <cell r="B3503" t="str">
            <v>030700410</v>
          </cell>
          <cell r="C3503" t="str">
            <v>玻璃钢风机</v>
          </cell>
          <cell r="D3503" t="str">
            <v>FRP-5A-11KW，防爆电机</v>
          </cell>
          <cell r="E3503">
            <v>8407.08</v>
          </cell>
          <cell r="F3503">
            <v>3867.22</v>
          </cell>
          <cell r="G3503">
            <v>4539.86</v>
          </cell>
          <cell r="H3503">
            <v>0</v>
          </cell>
          <cell r="I3503" t="str">
            <v>2021.02.08</v>
          </cell>
          <cell r="J3503" t="str">
            <v>96</v>
          </cell>
          <cell r="K3503" t="str">
            <v>精喹装置（合成二车间）</v>
          </cell>
          <cell r="L3503" t="str">
            <v>肥东合成分厂</v>
          </cell>
          <cell r="M3503" t="str">
            <v>肥东合成二车间</v>
          </cell>
          <cell r="N3503" t="str">
            <v>宜兴市昌明玻璃钢厂</v>
          </cell>
          <cell r="O3503" t="str">
            <v>84.07</v>
          </cell>
          <cell r="P3503" t="str">
            <v>1,008.84</v>
          </cell>
          <cell r="Q3503" t="str">
            <v>336.28</v>
          </cell>
          <cell r="R3503" t="str">
            <v>46</v>
          </cell>
          <cell r="S3503" t="str">
            <v>平均年限法(一)</v>
          </cell>
          <cell r="T3503" t="str">
            <v>在用</v>
          </cell>
          <cell r="U3503" t="str">
            <v>直接购入</v>
          </cell>
          <cell r="V3503" t="str">
            <v>徐建红</v>
          </cell>
          <cell r="W3503" t="str">
            <v>2021.02.08</v>
          </cell>
          <cell r="X3503" t="str">
            <v>记--507</v>
          </cell>
        </row>
        <row r="3503">
          <cell r="AA3503" t="str">
            <v>0307</v>
          </cell>
        </row>
        <row r="3504">
          <cell r="B3504" t="str">
            <v>032600158</v>
          </cell>
          <cell r="C3504" t="str">
            <v>玻璃钢风机</v>
          </cell>
          <cell r="D3504" t="str">
            <v>FRP-5A-7.5KW，防爆电机</v>
          </cell>
          <cell r="E3504">
            <v>7522.12</v>
          </cell>
          <cell r="F3504">
            <v>3460.12</v>
          </cell>
          <cell r="G3504">
            <v>4062</v>
          </cell>
          <cell r="H3504">
            <v>0</v>
          </cell>
          <cell r="I3504" t="str">
            <v>2021.02.08</v>
          </cell>
          <cell r="J3504" t="str">
            <v>96</v>
          </cell>
          <cell r="K3504" t="str">
            <v>精噁唑装置（合成三车间）</v>
          </cell>
          <cell r="L3504" t="str">
            <v>肥东合成分厂</v>
          </cell>
          <cell r="M3504" t="str">
            <v>肥东合成三车间</v>
          </cell>
          <cell r="N3504" t="str">
            <v>宜兴市昌明玻璃钢厂</v>
          </cell>
          <cell r="O3504" t="str">
            <v>75.22</v>
          </cell>
          <cell r="P3504" t="str">
            <v>902.64</v>
          </cell>
          <cell r="Q3504" t="str">
            <v>300.88</v>
          </cell>
          <cell r="R3504" t="str">
            <v>46</v>
          </cell>
          <cell r="S3504" t="str">
            <v>平均年限法(一)</v>
          </cell>
          <cell r="T3504" t="str">
            <v>在用</v>
          </cell>
          <cell r="U3504" t="str">
            <v>直接购入</v>
          </cell>
          <cell r="V3504" t="str">
            <v>徐建红</v>
          </cell>
          <cell r="W3504" t="str">
            <v>2021.02.08</v>
          </cell>
          <cell r="X3504" t="str">
            <v>记--507</v>
          </cell>
        </row>
        <row r="3504">
          <cell r="AA3504" t="str">
            <v>0326</v>
          </cell>
        </row>
        <row r="3505">
          <cell r="B3505" t="str">
            <v>032500263</v>
          </cell>
          <cell r="C3505" t="str">
            <v>玻璃钢风机</v>
          </cell>
          <cell r="D3505" t="str">
            <v>FRP-6C-15KW，防爆电机</v>
          </cell>
          <cell r="E3505">
            <v>13274.34</v>
          </cell>
          <cell r="F3505">
            <v>6106.04</v>
          </cell>
          <cell r="G3505">
            <v>7168.3</v>
          </cell>
          <cell r="H3505">
            <v>0</v>
          </cell>
          <cell r="I3505" t="str">
            <v>2021.02.08</v>
          </cell>
          <cell r="J3505" t="str">
            <v>96</v>
          </cell>
          <cell r="K3505" t="str">
            <v>苯磺隆装置（合成四车间）</v>
          </cell>
          <cell r="L3505" t="str">
            <v>肥东合成分厂</v>
          </cell>
          <cell r="M3505" t="str">
            <v>肥东合成四车间</v>
          </cell>
          <cell r="N3505" t="str">
            <v>宜兴市昌明玻璃钢厂</v>
          </cell>
          <cell r="O3505" t="str">
            <v>132.74</v>
          </cell>
          <cell r="P3505" t="str">
            <v>1,592.88</v>
          </cell>
          <cell r="Q3505" t="str">
            <v>530.97</v>
          </cell>
          <cell r="R3505" t="str">
            <v>46</v>
          </cell>
          <cell r="S3505" t="str">
            <v>平均年限法(一)</v>
          </cell>
          <cell r="T3505" t="str">
            <v>在用</v>
          </cell>
          <cell r="U3505" t="str">
            <v>直接购入</v>
          </cell>
          <cell r="V3505" t="str">
            <v>徐建红</v>
          </cell>
          <cell r="W3505" t="str">
            <v>2021.02.08</v>
          </cell>
          <cell r="X3505" t="str">
            <v>记--507</v>
          </cell>
        </row>
        <row r="3505">
          <cell r="AA3505" t="str">
            <v>0325</v>
          </cell>
        </row>
        <row r="3506">
          <cell r="B3506" t="str">
            <v>032500264</v>
          </cell>
          <cell r="C3506" t="str">
            <v>搪瓷反应釜</v>
          </cell>
          <cell r="D3506" t="str">
            <v>K3000L</v>
          </cell>
          <cell r="E3506">
            <v>31858.41</v>
          </cell>
          <cell r="F3506">
            <v>14654.68</v>
          </cell>
          <cell r="G3506">
            <v>17203.73</v>
          </cell>
          <cell r="H3506">
            <v>0</v>
          </cell>
          <cell r="I3506" t="str">
            <v>2021.02.09</v>
          </cell>
          <cell r="J3506" t="str">
            <v>96</v>
          </cell>
          <cell r="K3506" t="str">
            <v>苯磺隆装置（合成四车间）</v>
          </cell>
          <cell r="L3506" t="str">
            <v>肥东合成分厂</v>
          </cell>
          <cell r="M3506" t="str">
            <v>肥东合成四车间</v>
          </cell>
          <cell r="N3506" t="str">
            <v>江苏扬阳化工设备制造有限公司</v>
          </cell>
          <cell r="O3506" t="str">
            <v>318.58</v>
          </cell>
          <cell r="P3506" t="str">
            <v>3,822.96</v>
          </cell>
          <cell r="Q3506" t="str">
            <v>1,274.34</v>
          </cell>
          <cell r="R3506" t="str">
            <v>46</v>
          </cell>
          <cell r="S3506" t="str">
            <v>平均年限法(一)</v>
          </cell>
          <cell r="T3506" t="str">
            <v>在用</v>
          </cell>
          <cell r="U3506" t="str">
            <v>直接购入</v>
          </cell>
          <cell r="V3506" t="str">
            <v>徐建红</v>
          </cell>
          <cell r="W3506" t="str">
            <v>2021.02.09</v>
          </cell>
          <cell r="X3506" t="str">
            <v>记--509</v>
          </cell>
        </row>
        <row r="3506">
          <cell r="AA3506" t="str">
            <v>0325</v>
          </cell>
        </row>
        <row r="3507">
          <cell r="B3507" t="str">
            <v>032500265</v>
          </cell>
          <cell r="C3507" t="str">
            <v>搪瓷反应釜</v>
          </cell>
          <cell r="D3507" t="str">
            <v>K3000L</v>
          </cell>
          <cell r="E3507">
            <v>31858.41</v>
          </cell>
          <cell r="F3507">
            <v>14654.68</v>
          </cell>
          <cell r="G3507">
            <v>17203.73</v>
          </cell>
          <cell r="H3507">
            <v>0</v>
          </cell>
          <cell r="I3507" t="str">
            <v>2021.02.09</v>
          </cell>
          <cell r="J3507" t="str">
            <v>96</v>
          </cell>
          <cell r="K3507" t="str">
            <v>苯磺隆装置（合成四车间）</v>
          </cell>
          <cell r="L3507" t="str">
            <v>肥东合成分厂</v>
          </cell>
          <cell r="M3507" t="str">
            <v>肥东合成四车间</v>
          </cell>
          <cell r="N3507" t="str">
            <v>江苏扬阳化工设备制造有限公司</v>
          </cell>
          <cell r="O3507" t="str">
            <v>318.58</v>
          </cell>
          <cell r="P3507" t="str">
            <v>3,822.96</v>
          </cell>
          <cell r="Q3507" t="str">
            <v>1,274.34</v>
          </cell>
          <cell r="R3507" t="str">
            <v>46</v>
          </cell>
          <cell r="S3507" t="str">
            <v>平均年限法(一)</v>
          </cell>
          <cell r="T3507" t="str">
            <v>在用</v>
          </cell>
          <cell r="U3507" t="str">
            <v>直接购入</v>
          </cell>
          <cell r="V3507" t="str">
            <v>徐建红</v>
          </cell>
          <cell r="W3507" t="str">
            <v>2021.02.09</v>
          </cell>
          <cell r="X3507" t="str">
            <v>记--509</v>
          </cell>
        </row>
        <row r="3507">
          <cell r="AA3507" t="str">
            <v>0325</v>
          </cell>
        </row>
        <row r="3508">
          <cell r="B3508" t="str">
            <v>032500266</v>
          </cell>
          <cell r="C3508" t="str">
            <v>搪瓷反应釜</v>
          </cell>
          <cell r="D3508" t="str">
            <v>K3000L</v>
          </cell>
          <cell r="E3508">
            <v>31858.41</v>
          </cell>
          <cell r="F3508">
            <v>14654.68</v>
          </cell>
          <cell r="G3508">
            <v>17203.73</v>
          </cell>
          <cell r="H3508">
            <v>0</v>
          </cell>
          <cell r="I3508" t="str">
            <v>2021.02.09</v>
          </cell>
          <cell r="J3508" t="str">
            <v>96</v>
          </cell>
          <cell r="K3508" t="str">
            <v>苯磺隆装置（合成四车间）</v>
          </cell>
          <cell r="L3508" t="str">
            <v>肥东合成分厂</v>
          </cell>
          <cell r="M3508" t="str">
            <v>肥东合成四车间</v>
          </cell>
          <cell r="N3508" t="str">
            <v>江苏扬阳化工设备制造有限公司</v>
          </cell>
          <cell r="O3508" t="str">
            <v>318.58</v>
          </cell>
          <cell r="P3508" t="str">
            <v>3,822.96</v>
          </cell>
          <cell r="Q3508" t="str">
            <v>1,274.34</v>
          </cell>
          <cell r="R3508" t="str">
            <v>46</v>
          </cell>
          <cell r="S3508" t="str">
            <v>平均年限法(一)</v>
          </cell>
          <cell r="T3508" t="str">
            <v>在用</v>
          </cell>
          <cell r="U3508" t="str">
            <v>直接购入</v>
          </cell>
          <cell r="V3508" t="str">
            <v>徐建红</v>
          </cell>
          <cell r="W3508" t="str">
            <v>2021.02.09</v>
          </cell>
          <cell r="X3508" t="str">
            <v>记--509</v>
          </cell>
        </row>
        <row r="3508">
          <cell r="AA3508" t="str">
            <v>0325</v>
          </cell>
        </row>
        <row r="3509">
          <cell r="B3509" t="str">
            <v>032500267</v>
          </cell>
          <cell r="C3509" t="str">
            <v>搪瓷反应釜</v>
          </cell>
          <cell r="D3509" t="str">
            <v>K3000L</v>
          </cell>
          <cell r="E3509">
            <v>31858.4</v>
          </cell>
          <cell r="F3509">
            <v>14654.68</v>
          </cell>
          <cell r="G3509">
            <v>17203.72</v>
          </cell>
          <cell r="H3509">
            <v>0</v>
          </cell>
          <cell r="I3509" t="str">
            <v>2021.02.09</v>
          </cell>
          <cell r="J3509" t="str">
            <v>96</v>
          </cell>
          <cell r="K3509" t="str">
            <v>苯磺隆装置（合成四车间）</v>
          </cell>
          <cell r="L3509" t="str">
            <v>肥东合成分厂</v>
          </cell>
          <cell r="M3509" t="str">
            <v>肥东合成四车间</v>
          </cell>
          <cell r="N3509" t="str">
            <v>江苏扬阳化工设备制造有限公司</v>
          </cell>
          <cell r="O3509" t="str">
            <v>318.58</v>
          </cell>
          <cell r="P3509" t="str">
            <v>3,822.96</v>
          </cell>
          <cell r="Q3509" t="str">
            <v>1,274.34</v>
          </cell>
          <cell r="R3509" t="str">
            <v>46</v>
          </cell>
          <cell r="S3509" t="str">
            <v>平均年限法(一)</v>
          </cell>
          <cell r="T3509" t="str">
            <v>在用</v>
          </cell>
          <cell r="U3509" t="str">
            <v>直接购入</v>
          </cell>
          <cell r="V3509" t="str">
            <v>徐建红</v>
          </cell>
          <cell r="W3509" t="str">
            <v>2021.02.09</v>
          </cell>
          <cell r="X3509" t="str">
            <v>记--509</v>
          </cell>
        </row>
        <row r="3509">
          <cell r="AA3509" t="str">
            <v>0325</v>
          </cell>
        </row>
        <row r="3510">
          <cell r="B3510" t="str">
            <v>030200243</v>
          </cell>
          <cell r="C3510" t="str">
            <v>可拆板式换热器</v>
          </cell>
          <cell r="D3510" t="str">
            <v>AK4A-142TL/316/0.5/EPDM</v>
          </cell>
          <cell r="E3510">
            <v>14008.85</v>
          </cell>
          <cell r="F3510">
            <v>6444.14</v>
          </cell>
          <cell r="G3510">
            <v>7564.71</v>
          </cell>
          <cell r="H3510">
            <v>0</v>
          </cell>
          <cell r="I3510" t="str">
            <v>2021.02.09</v>
          </cell>
          <cell r="J3510" t="str">
            <v>96</v>
          </cell>
          <cell r="K3510" t="str">
            <v>污水设备</v>
          </cell>
          <cell r="L3510" t="str">
            <v>肥东合成分厂</v>
          </cell>
          <cell r="M3510" t="str">
            <v>肥东合成污水站</v>
          </cell>
          <cell r="N3510" t="str">
            <v>金多邦机械（江阴）有限公司</v>
          </cell>
          <cell r="O3510" t="str">
            <v>140.09</v>
          </cell>
          <cell r="P3510" t="str">
            <v>1,681.08</v>
          </cell>
          <cell r="Q3510" t="str">
            <v>560.35</v>
          </cell>
          <cell r="R3510" t="str">
            <v>46</v>
          </cell>
          <cell r="S3510" t="str">
            <v>平均年限法(一)</v>
          </cell>
          <cell r="T3510" t="str">
            <v>在用</v>
          </cell>
          <cell r="U3510" t="str">
            <v>直接购入</v>
          </cell>
          <cell r="V3510" t="str">
            <v>徐建红</v>
          </cell>
          <cell r="W3510" t="str">
            <v>2021.02.09</v>
          </cell>
          <cell r="X3510" t="str">
            <v>记--511</v>
          </cell>
        </row>
        <row r="3510">
          <cell r="AA3510" t="str">
            <v>0302</v>
          </cell>
        </row>
        <row r="3511">
          <cell r="B3511" t="str">
            <v>031400082</v>
          </cell>
          <cell r="C3511" t="str">
            <v>百特喷雾激光粒度分析仪</v>
          </cell>
          <cell r="D3511" t="str">
            <v>百特Bettersize2000S，含分析系统V8.0</v>
          </cell>
          <cell r="E3511">
            <v>97345.13</v>
          </cell>
          <cell r="F3511">
            <v>44778.7</v>
          </cell>
          <cell r="G3511">
            <v>52566.43</v>
          </cell>
          <cell r="H3511">
            <v>0</v>
          </cell>
          <cell r="I3511" t="str">
            <v>2021.02.09</v>
          </cell>
          <cell r="J3511" t="str">
            <v>96</v>
          </cell>
          <cell r="K3511" t="str">
            <v>研发设备</v>
          </cell>
          <cell r="L3511" t="str">
            <v>研发中心</v>
          </cell>
          <cell r="M3511" t="str">
            <v>肥东研发中心实验室</v>
          </cell>
          <cell r="N3511" t="str">
            <v>丹东百特仪器有限公司</v>
          </cell>
          <cell r="O3511" t="str">
            <v>973.45</v>
          </cell>
          <cell r="P3511" t="str">
            <v>11,681.40</v>
          </cell>
          <cell r="Q3511" t="str">
            <v>3,893.81</v>
          </cell>
          <cell r="R3511" t="str">
            <v>46</v>
          </cell>
          <cell r="S3511" t="str">
            <v>平均年限法(一)</v>
          </cell>
          <cell r="T3511" t="str">
            <v>在用</v>
          </cell>
          <cell r="U3511" t="str">
            <v>直接购入</v>
          </cell>
          <cell r="V3511" t="str">
            <v>徐建红</v>
          </cell>
          <cell r="W3511" t="str">
            <v>2021.02.09</v>
          </cell>
          <cell r="X3511" t="str">
            <v>记--513</v>
          </cell>
        </row>
        <row r="3511">
          <cell r="AA3511" t="str">
            <v>0314</v>
          </cell>
        </row>
        <row r="3512">
          <cell r="B3512" t="str">
            <v>040100262</v>
          </cell>
          <cell r="C3512" t="str">
            <v>格力空调（72柜机）</v>
          </cell>
          <cell r="D3512" t="str">
            <v>KFR-72LW/(72598)NhAa-3</v>
          </cell>
          <cell r="E3512">
            <v>4380.53</v>
          </cell>
          <cell r="F3512">
            <v>3224.14</v>
          </cell>
          <cell r="G3512">
            <v>1156.39</v>
          </cell>
          <cell r="H3512">
            <v>0</v>
          </cell>
          <cell r="I3512" t="str">
            <v>2021.02.10</v>
          </cell>
          <cell r="J3512" t="str">
            <v>60</v>
          </cell>
          <cell r="K3512" t="str">
            <v>空调</v>
          </cell>
          <cell r="L3512" t="str">
            <v>物流中心</v>
          </cell>
          <cell r="M3512" t="str">
            <v>肥东物流中心仓库办公室</v>
          </cell>
          <cell r="N3512" t="str">
            <v>安徽百大乐普生商厦有限责任公司</v>
          </cell>
          <cell r="O3512" t="str">
            <v>70.09</v>
          </cell>
          <cell r="P3512" t="str">
            <v>841.08</v>
          </cell>
          <cell r="Q3512" t="str">
            <v>175.22</v>
          </cell>
          <cell r="R3512" t="str">
            <v>46</v>
          </cell>
          <cell r="S3512" t="str">
            <v>平均年限法(一)</v>
          </cell>
          <cell r="T3512" t="str">
            <v>在用</v>
          </cell>
          <cell r="U3512" t="str">
            <v>直接购入</v>
          </cell>
          <cell r="V3512" t="str">
            <v>徐建红</v>
          </cell>
          <cell r="W3512" t="str">
            <v>2021.02.10</v>
          </cell>
          <cell r="X3512" t="str">
            <v>记--515</v>
          </cell>
        </row>
        <row r="3512">
          <cell r="AA3512" t="str">
            <v>0401</v>
          </cell>
        </row>
        <row r="3513">
          <cell r="B3513" t="str">
            <v>040900543</v>
          </cell>
          <cell r="C3513" t="str">
            <v>LED显示屏（门禁信息管理）</v>
          </cell>
          <cell r="D3513" t="str">
            <v>传输反馈门禁信息，兼容人脸识别系统</v>
          </cell>
          <cell r="E3513">
            <v>5752.21</v>
          </cell>
          <cell r="F3513">
            <v>4233.84</v>
          </cell>
          <cell r="G3513">
            <v>1518.37</v>
          </cell>
          <cell r="H3513">
            <v>0</v>
          </cell>
          <cell r="I3513" t="str">
            <v>2021.02.10</v>
          </cell>
          <cell r="J3513" t="str">
            <v>60</v>
          </cell>
          <cell r="K3513" t="str">
            <v>其他</v>
          </cell>
          <cell r="L3513" t="str">
            <v>综合办</v>
          </cell>
          <cell r="M3513" t="str">
            <v>肥东厂区办公楼西侧二道门侧边</v>
          </cell>
          <cell r="N3513" t="str">
            <v>上海虹鹏门业有限公司</v>
          </cell>
          <cell r="O3513" t="str">
            <v>92.04</v>
          </cell>
          <cell r="P3513" t="str">
            <v>1,104.48</v>
          </cell>
          <cell r="Q3513" t="str">
            <v>230.09</v>
          </cell>
          <cell r="R3513" t="str">
            <v>46</v>
          </cell>
          <cell r="S3513" t="str">
            <v>平均年限法(一)</v>
          </cell>
          <cell r="T3513" t="str">
            <v>在用</v>
          </cell>
          <cell r="U3513" t="str">
            <v>直接购入</v>
          </cell>
          <cell r="V3513" t="str">
            <v>徐建红</v>
          </cell>
          <cell r="W3513" t="str">
            <v>2021.02.10</v>
          </cell>
          <cell r="X3513" t="str">
            <v>记--517</v>
          </cell>
        </row>
        <row r="3513">
          <cell r="AA3513" t="str">
            <v>0409</v>
          </cell>
        </row>
        <row r="3514">
          <cell r="B3514" t="str">
            <v>040900544</v>
          </cell>
          <cell r="C3514" t="str">
            <v>测温考勤门禁柱屏</v>
          </cell>
          <cell r="D3514" t="str">
            <v>兼容人脸识别考勤系统</v>
          </cell>
          <cell r="E3514">
            <v>3097.35</v>
          </cell>
          <cell r="F3514">
            <v>2279.76</v>
          </cell>
          <cell r="G3514">
            <v>817.59</v>
          </cell>
          <cell r="H3514">
            <v>0</v>
          </cell>
          <cell r="I3514" t="str">
            <v>2021.02.10</v>
          </cell>
          <cell r="J3514" t="str">
            <v>60</v>
          </cell>
          <cell r="K3514" t="str">
            <v>其他</v>
          </cell>
          <cell r="L3514" t="str">
            <v>综合办</v>
          </cell>
          <cell r="M3514" t="str">
            <v>肥东厂区南大门人行通道入口处</v>
          </cell>
          <cell r="N3514" t="str">
            <v>上海虹鹏门业有限公司</v>
          </cell>
          <cell r="O3514" t="str">
            <v>49.56</v>
          </cell>
          <cell r="P3514" t="str">
            <v>594.72</v>
          </cell>
          <cell r="Q3514" t="str">
            <v>123.89</v>
          </cell>
          <cell r="R3514" t="str">
            <v>46</v>
          </cell>
          <cell r="S3514" t="str">
            <v>平均年限法(一)</v>
          </cell>
          <cell r="T3514" t="str">
            <v>在用</v>
          </cell>
          <cell r="U3514" t="str">
            <v>直接购入</v>
          </cell>
          <cell r="V3514" t="str">
            <v>徐建红</v>
          </cell>
          <cell r="W3514" t="str">
            <v>2021.02.10</v>
          </cell>
          <cell r="X3514" t="str">
            <v>记--517</v>
          </cell>
        </row>
        <row r="3514">
          <cell r="AA3514" t="str">
            <v>0409</v>
          </cell>
        </row>
        <row r="3515">
          <cell r="B3515" t="str">
            <v>040900545</v>
          </cell>
          <cell r="C3515" t="str">
            <v>测温考勤门禁柱屏</v>
          </cell>
          <cell r="D3515" t="str">
            <v>兼容人脸识别考勤系统</v>
          </cell>
          <cell r="E3515">
            <v>3097.34</v>
          </cell>
          <cell r="F3515">
            <v>2279.76</v>
          </cell>
          <cell r="G3515">
            <v>817.58</v>
          </cell>
          <cell r="H3515">
            <v>0</v>
          </cell>
          <cell r="I3515" t="str">
            <v>2021.02.10</v>
          </cell>
          <cell r="J3515" t="str">
            <v>60</v>
          </cell>
          <cell r="K3515" t="str">
            <v>其他</v>
          </cell>
          <cell r="L3515" t="str">
            <v>综合办</v>
          </cell>
          <cell r="M3515" t="str">
            <v>肥东厂区综合楼一楼门厅楼梯口</v>
          </cell>
          <cell r="N3515" t="str">
            <v>上海虹鹏门业有限公司</v>
          </cell>
          <cell r="O3515" t="str">
            <v>49.56</v>
          </cell>
          <cell r="P3515" t="str">
            <v>594.72</v>
          </cell>
          <cell r="Q3515" t="str">
            <v>123.89</v>
          </cell>
          <cell r="R3515" t="str">
            <v>46</v>
          </cell>
          <cell r="S3515" t="str">
            <v>平均年限法(一)</v>
          </cell>
          <cell r="T3515" t="str">
            <v>在用</v>
          </cell>
          <cell r="U3515" t="str">
            <v>直接购入</v>
          </cell>
          <cell r="V3515" t="str">
            <v>徐建红</v>
          </cell>
          <cell r="W3515" t="str">
            <v>2021.02.10</v>
          </cell>
          <cell r="X3515" t="str">
            <v>记--517</v>
          </cell>
        </row>
        <row r="3515">
          <cell r="AA3515" t="str">
            <v>0409</v>
          </cell>
        </row>
        <row r="3516">
          <cell r="B3516" t="str">
            <v>0200026</v>
          </cell>
          <cell r="C3516" t="str">
            <v>福田牌厢式货车（皖AF9773）</v>
          </cell>
          <cell r="D3516" t="str">
            <v>福田牌BJ5186XXY-A1，车架号LVBV6PDC3LW080657</v>
          </cell>
          <cell r="E3516">
            <v>170972.09</v>
          </cell>
          <cell r="F3516">
            <v>78647.12</v>
          </cell>
          <cell r="G3516">
            <v>92324.97</v>
          </cell>
          <cell r="H3516">
            <v>0</v>
          </cell>
          <cell r="I3516" t="str">
            <v>2021.02.20</v>
          </cell>
          <cell r="J3516" t="str">
            <v>96</v>
          </cell>
          <cell r="K3516" t="str">
            <v>运输工具</v>
          </cell>
          <cell r="L3516" t="str">
            <v>物流中心</v>
          </cell>
          <cell r="M3516" t="str">
            <v>肥东厂区，丰乐农化（物流中心）仓库与车间周转运输</v>
          </cell>
          <cell r="N3516" t="str">
            <v>安徽安瑞汽车销售有限公司</v>
          </cell>
          <cell r="O3516" t="str">
            <v>1,709.72</v>
          </cell>
          <cell r="P3516" t="str">
            <v>20,516.64</v>
          </cell>
          <cell r="Q3516" t="str">
            <v>6,838.88</v>
          </cell>
          <cell r="R3516" t="str">
            <v>46</v>
          </cell>
          <cell r="S3516" t="str">
            <v>平均年限法(一)</v>
          </cell>
          <cell r="T3516" t="str">
            <v>在用</v>
          </cell>
          <cell r="U3516" t="str">
            <v>直接购入</v>
          </cell>
          <cell r="V3516" t="str">
            <v>徐建红</v>
          </cell>
          <cell r="W3516" t="str">
            <v>2021.02.20</v>
          </cell>
          <cell r="X3516" t="str">
            <v>记--525</v>
          </cell>
        </row>
        <row r="3516">
          <cell r="AA3516" t="str">
            <v>02</v>
          </cell>
        </row>
        <row r="3517">
          <cell r="B3517" t="str">
            <v>040900546</v>
          </cell>
          <cell r="C3517" t="str">
            <v>激光投影仪（明基）</v>
          </cell>
          <cell r="D3517" t="str">
            <v>AU716N，明基BenQ</v>
          </cell>
          <cell r="E3517">
            <v>7698.22</v>
          </cell>
          <cell r="F3517">
            <v>5665.82</v>
          </cell>
          <cell r="G3517">
            <v>2032.4</v>
          </cell>
          <cell r="H3517">
            <v>0</v>
          </cell>
          <cell r="I3517" t="str">
            <v>2021.02.22</v>
          </cell>
          <cell r="J3517" t="str">
            <v>60</v>
          </cell>
          <cell r="K3517" t="str">
            <v>其他</v>
          </cell>
          <cell r="L3517" t="str">
            <v>综合办</v>
          </cell>
          <cell r="M3517" t="str">
            <v>肥东办公楼一楼培训室，（综合办）管理</v>
          </cell>
          <cell r="N3517" t="str">
            <v>上海圆迈贸易有限公司</v>
          </cell>
          <cell r="O3517" t="str">
            <v>123.17</v>
          </cell>
          <cell r="P3517" t="str">
            <v>1,478.04</v>
          </cell>
          <cell r="Q3517" t="str">
            <v>307.93</v>
          </cell>
          <cell r="R3517" t="str">
            <v>46</v>
          </cell>
          <cell r="S3517" t="str">
            <v>平均年限法(一)</v>
          </cell>
          <cell r="T3517" t="str">
            <v>在用</v>
          </cell>
          <cell r="U3517" t="str">
            <v>直接购入</v>
          </cell>
          <cell r="V3517" t="str">
            <v>徐建红</v>
          </cell>
          <cell r="W3517" t="str">
            <v>2021.02.22</v>
          </cell>
          <cell r="X3517" t="str">
            <v>记--524</v>
          </cell>
        </row>
        <row r="3517">
          <cell r="AA3517" t="str">
            <v>0409</v>
          </cell>
        </row>
        <row r="3518">
          <cell r="B3518" t="str">
            <v>030800356</v>
          </cell>
          <cell r="C3518" t="str">
            <v>喷射泵</v>
          </cell>
          <cell r="D3518" t="str">
            <v>WVPF200-I，材质F40碳钢内喷</v>
          </cell>
          <cell r="E3518">
            <v>4690.26</v>
          </cell>
          <cell r="F3518">
            <v>2157.4</v>
          </cell>
          <cell r="G3518">
            <v>2532.86</v>
          </cell>
          <cell r="H3518">
            <v>0</v>
          </cell>
          <cell r="I3518" t="str">
            <v>2021.02.24</v>
          </cell>
          <cell r="J3518" t="str">
            <v>96</v>
          </cell>
          <cell r="K3518" t="str">
            <v>烟嘧装置（合成一车间）</v>
          </cell>
          <cell r="L3518" t="str">
            <v>肥东合成分厂</v>
          </cell>
          <cell r="M3518" t="str">
            <v>肥东合成一车间</v>
          </cell>
          <cell r="N3518" t="str">
            <v>无锡长庆化工防腐设备有限公司</v>
          </cell>
          <cell r="O3518" t="str">
            <v>46.90</v>
          </cell>
          <cell r="P3518" t="str">
            <v>562.80</v>
          </cell>
          <cell r="Q3518" t="str">
            <v>187.61</v>
          </cell>
          <cell r="R3518" t="str">
            <v>46</v>
          </cell>
          <cell r="S3518" t="str">
            <v>平均年限法(一)</v>
          </cell>
          <cell r="T3518" t="str">
            <v>在用</v>
          </cell>
          <cell r="U3518" t="str">
            <v>直接购入</v>
          </cell>
          <cell r="V3518" t="str">
            <v>徐建红</v>
          </cell>
          <cell r="W3518" t="str">
            <v>2021.02.24</v>
          </cell>
          <cell r="X3518" t="str">
            <v>记--535</v>
          </cell>
        </row>
        <row r="3518">
          <cell r="AA3518" t="str">
            <v>0308</v>
          </cell>
        </row>
        <row r="3519">
          <cell r="B3519" t="str">
            <v>030800357</v>
          </cell>
          <cell r="C3519" t="str">
            <v>喷射泵</v>
          </cell>
          <cell r="D3519" t="str">
            <v>WVPF200-I，材质F40碳钢内喷</v>
          </cell>
          <cell r="E3519">
            <v>4690.26</v>
          </cell>
          <cell r="F3519">
            <v>2157.4</v>
          </cell>
          <cell r="G3519">
            <v>2532.86</v>
          </cell>
          <cell r="H3519">
            <v>0</v>
          </cell>
          <cell r="I3519" t="str">
            <v>2021.02.24</v>
          </cell>
          <cell r="J3519" t="str">
            <v>96</v>
          </cell>
          <cell r="K3519" t="str">
            <v>烟嘧装置（合成一车间）</v>
          </cell>
          <cell r="L3519" t="str">
            <v>肥东合成分厂</v>
          </cell>
          <cell r="M3519" t="str">
            <v>肥东合成一车间</v>
          </cell>
          <cell r="N3519" t="str">
            <v>无锡长庆化工防腐设备有限公司</v>
          </cell>
          <cell r="O3519" t="str">
            <v>46.90</v>
          </cell>
          <cell r="P3519" t="str">
            <v>562.80</v>
          </cell>
          <cell r="Q3519" t="str">
            <v>187.61</v>
          </cell>
          <cell r="R3519" t="str">
            <v>46</v>
          </cell>
          <cell r="S3519" t="str">
            <v>平均年限法(一)</v>
          </cell>
          <cell r="T3519" t="str">
            <v>在用</v>
          </cell>
          <cell r="U3519" t="str">
            <v>直接购入</v>
          </cell>
          <cell r="V3519" t="str">
            <v>徐建红</v>
          </cell>
          <cell r="W3519" t="str">
            <v>2021.02.24</v>
          </cell>
          <cell r="X3519" t="str">
            <v>记--535</v>
          </cell>
        </row>
        <row r="3519">
          <cell r="AA3519" t="str">
            <v>0308</v>
          </cell>
        </row>
        <row r="3520">
          <cell r="B3520" t="str">
            <v>030700411</v>
          </cell>
          <cell r="C3520" t="str">
            <v>喷射泵</v>
          </cell>
          <cell r="D3520" t="str">
            <v>WVPF200-I，材质F40碳钢内喷</v>
          </cell>
          <cell r="E3520">
            <v>4690.27</v>
          </cell>
          <cell r="F3520">
            <v>2157.4</v>
          </cell>
          <cell r="G3520">
            <v>2532.87</v>
          </cell>
          <cell r="H3520">
            <v>0</v>
          </cell>
          <cell r="I3520" t="str">
            <v>2021.02.24</v>
          </cell>
          <cell r="J3520" t="str">
            <v>96</v>
          </cell>
          <cell r="K3520" t="str">
            <v>精喹装置（合成二车间）</v>
          </cell>
          <cell r="L3520" t="str">
            <v>肥东合成分厂</v>
          </cell>
          <cell r="M3520" t="str">
            <v>肥东合成二车间</v>
          </cell>
          <cell r="N3520" t="str">
            <v>无锡长庆化工防腐设备有限公司</v>
          </cell>
          <cell r="O3520" t="str">
            <v>46.90</v>
          </cell>
          <cell r="P3520" t="str">
            <v>562.80</v>
          </cell>
          <cell r="Q3520" t="str">
            <v>187.61</v>
          </cell>
          <cell r="R3520" t="str">
            <v>46</v>
          </cell>
          <cell r="S3520" t="str">
            <v>平均年限法(一)</v>
          </cell>
          <cell r="T3520" t="str">
            <v>在用</v>
          </cell>
          <cell r="U3520" t="str">
            <v>直接购入</v>
          </cell>
          <cell r="V3520" t="str">
            <v>徐建红</v>
          </cell>
          <cell r="W3520" t="str">
            <v>2021.02.24</v>
          </cell>
          <cell r="X3520" t="str">
            <v>记--535</v>
          </cell>
        </row>
        <row r="3520">
          <cell r="AA3520" t="str">
            <v>0307</v>
          </cell>
        </row>
        <row r="3521">
          <cell r="B3521" t="str">
            <v>030700412</v>
          </cell>
          <cell r="C3521" t="str">
            <v>喷射泵</v>
          </cell>
          <cell r="D3521" t="str">
            <v>WVPF200-I，材质F40碳钢内喷</v>
          </cell>
          <cell r="E3521">
            <v>4690.27</v>
          </cell>
          <cell r="F3521">
            <v>2157.4</v>
          </cell>
          <cell r="G3521">
            <v>2532.87</v>
          </cell>
          <cell r="H3521">
            <v>0</v>
          </cell>
          <cell r="I3521" t="str">
            <v>2021.02.24</v>
          </cell>
          <cell r="J3521" t="str">
            <v>96</v>
          </cell>
          <cell r="K3521" t="str">
            <v>精喹装置（合成二车间）</v>
          </cell>
          <cell r="L3521" t="str">
            <v>肥东合成分厂</v>
          </cell>
          <cell r="M3521" t="str">
            <v>肥东合成二车间</v>
          </cell>
          <cell r="N3521" t="str">
            <v>无锡长庆化工防腐设备有限公司</v>
          </cell>
          <cell r="O3521" t="str">
            <v>46.90</v>
          </cell>
          <cell r="P3521" t="str">
            <v>562.80</v>
          </cell>
          <cell r="Q3521" t="str">
            <v>187.61</v>
          </cell>
          <cell r="R3521" t="str">
            <v>46</v>
          </cell>
          <cell r="S3521" t="str">
            <v>平均年限法(一)</v>
          </cell>
          <cell r="T3521" t="str">
            <v>在用</v>
          </cell>
          <cell r="U3521" t="str">
            <v>直接购入</v>
          </cell>
          <cell r="V3521" t="str">
            <v>徐建红</v>
          </cell>
          <cell r="W3521" t="str">
            <v>2021.02.24</v>
          </cell>
          <cell r="X3521" t="str">
            <v>记--535</v>
          </cell>
        </row>
        <row r="3521">
          <cell r="AA3521" t="str">
            <v>0307</v>
          </cell>
        </row>
        <row r="3522">
          <cell r="B3522" t="str">
            <v>030200244</v>
          </cell>
          <cell r="C3522" t="str">
            <v>气动隔膜泵</v>
          </cell>
          <cell r="D3522" t="str">
            <v>666320-EEB-C，英格索兰</v>
          </cell>
          <cell r="E3522">
            <v>6858.41</v>
          </cell>
          <cell r="F3522">
            <v>3086.1</v>
          </cell>
          <cell r="G3522">
            <v>3772.31</v>
          </cell>
          <cell r="H3522">
            <v>0</v>
          </cell>
          <cell r="I3522" t="str">
            <v>2021.03.09</v>
          </cell>
          <cell r="J3522" t="str">
            <v>96</v>
          </cell>
          <cell r="K3522" t="str">
            <v>污水设备</v>
          </cell>
          <cell r="L3522" t="str">
            <v>肥东合成分厂</v>
          </cell>
          <cell r="M3522" t="str">
            <v>肥东合成污水站</v>
          </cell>
          <cell r="N3522" t="str">
            <v>八乾实业（上海）有限公司</v>
          </cell>
          <cell r="O3522" t="str">
            <v>68.58</v>
          </cell>
          <cell r="P3522" t="str">
            <v>822.96</v>
          </cell>
          <cell r="Q3522" t="str">
            <v>274.34</v>
          </cell>
          <cell r="R3522" t="str">
            <v>45</v>
          </cell>
          <cell r="S3522" t="str">
            <v>平均年限法(一)</v>
          </cell>
          <cell r="T3522" t="str">
            <v>在用</v>
          </cell>
          <cell r="U3522" t="str">
            <v>直接购入</v>
          </cell>
          <cell r="V3522" t="str">
            <v>徐建红</v>
          </cell>
          <cell r="W3522" t="str">
            <v>2021.03.09</v>
          </cell>
          <cell r="X3522" t="str">
            <v>记--531</v>
          </cell>
        </row>
        <row r="3522">
          <cell r="AA3522" t="str">
            <v>0302</v>
          </cell>
        </row>
        <row r="3523">
          <cell r="B3523" t="str">
            <v>030200245</v>
          </cell>
          <cell r="C3523" t="str">
            <v>气动隔膜泵</v>
          </cell>
          <cell r="D3523" t="str">
            <v>666270-EEB-C，英格索兰</v>
          </cell>
          <cell r="E3523">
            <v>4690.27</v>
          </cell>
          <cell r="F3523">
            <v>2110.5</v>
          </cell>
          <cell r="G3523">
            <v>2579.77</v>
          </cell>
          <cell r="H3523">
            <v>0</v>
          </cell>
          <cell r="I3523" t="str">
            <v>2021.03.09</v>
          </cell>
          <cell r="J3523" t="str">
            <v>96</v>
          </cell>
          <cell r="K3523" t="str">
            <v>污水设备</v>
          </cell>
          <cell r="L3523" t="str">
            <v>肥东合成分厂</v>
          </cell>
          <cell r="M3523" t="str">
            <v>肥东合成污水站</v>
          </cell>
          <cell r="N3523" t="str">
            <v>八乾实业（上海）有限公司</v>
          </cell>
          <cell r="O3523" t="str">
            <v>46.90</v>
          </cell>
          <cell r="P3523" t="str">
            <v>562.80</v>
          </cell>
          <cell r="Q3523" t="str">
            <v>187.61</v>
          </cell>
          <cell r="R3523" t="str">
            <v>45</v>
          </cell>
          <cell r="S3523" t="str">
            <v>平均年限法(一)</v>
          </cell>
          <cell r="T3523" t="str">
            <v>在用</v>
          </cell>
          <cell r="U3523" t="str">
            <v>直接购入</v>
          </cell>
          <cell r="V3523" t="str">
            <v>徐建红</v>
          </cell>
          <cell r="W3523" t="str">
            <v>2021.03.09</v>
          </cell>
          <cell r="X3523" t="str">
            <v>记--531</v>
          </cell>
        </row>
        <row r="3523">
          <cell r="AA3523" t="str">
            <v>0302</v>
          </cell>
        </row>
        <row r="3524">
          <cell r="B3524" t="str">
            <v>032500268</v>
          </cell>
          <cell r="C3524" t="str">
            <v>搪玻璃片式冷凝器</v>
          </cell>
          <cell r="D3524" t="str">
            <v>W-1型，3孔，6㎡/台</v>
          </cell>
          <cell r="E3524">
            <v>10035.4</v>
          </cell>
          <cell r="F3524">
            <v>4515.75</v>
          </cell>
          <cell r="G3524">
            <v>5519.65</v>
          </cell>
          <cell r="H3524">
            <v>0</v>
          </cell>
          <cell r="I3524" t="str">
            <v>2021.03.10</v>
          </cell>
          <cell r="J3524" t="str">
            <v>96</v>
          </cell>
          <cell r="K3524" t="str">
            <v>苯磺隆装置（合成四车间）</v>
          </cell>
          <cell r="L3524" t="str">
            <v>肥东合成分厂</v>
          </cell>
          <cell r="M3524" t="str">
            <v>肥东合成四车间</v>
          </cell>
          <cell r="N3524" t="str">
            <v>南京正源搪瓷设备制造有限公司</v>
          </cell>
          <cell r="O3524" t="str">
            <v>100.35</v>
          </cell>
          <cell r="P3524" t="str">
            <v>1,204.20</v>
          </cell>
          <cell r="Q3524" t="str">
            <v>401.42</v>
          </cell>
          <cell r="R3524" t="str">
            <v>45</v>
          </cell>
          <cell r="S3524" t="str">
            <v>平均年限法(一)</v>
          </cell>
          <cell r="T3524" t="str">
            <v>在用</v>
          </cell>
          <cell r="U3524" t="str">
            <v>直接购入</v>
          </cell>
          <cell r="V3524" t="str">
            <v>徐建红</v>
          </cell>
          <cell r="W3524" t="str">
            <v>2021.03.10</v>
          </cell>
          <cell r="X3524" t="str">
            <v>记--533</v>
          </cell>
        </row>
        <row r="3524">
          <cell r="AA3524" t="str">
            <v>0325</v>
          </cell>
        </row>
        <row r="3525">
          <cell r="B3525" t="str">
            <v>030700413</v>
          </cell>
          <cell r="C3525" t="str">
            <v>水喷射真空泵</v>
          </cell>
          <cell r="D3525" t="str">
            <v>RPPB-520</v>
          </cell>
          <cell r="E3525">
            <v>2035.4</v>
          </cell>
          <cell r="F3525">
            <v>915.75</v>
          </cell>
          <cell r="G3525">
            <v>1119.65</v>
          </cell>
          <cell r="H3525">
            <v>0</v>
          </cell>
          <cell r="I3525" t="str">
            <v>2021.03.10</v>
          </cell>
          <cell r="J3525" t="str">
            <v>96</v>
          </cell>
          <cell r="K3525" t="str">
            <v>精喹装置（合成二车间）</v>
          </cell>
          <cell r="L3525" t="str">
            <v>肥东合成分厂</v>
          </cell>
          <cell r="M3525" t="str">
            <v>肥东合成二车间</v>
          </cell>
          <cell r="N3525" t="str">
            <v>上海沪风真空泵制造有限公司</v>
          </cell>
          <cell r="O3525" t="str">
            <v>20.35</v>
          </cell>
          <cell r="P3525" t="str">
            <v>244.20</v>
          </cell>
          <cell r="Q3525" t="str">
            <v>81.42</v>
          </cell>
          <cell r="R3525" t="str">
            <v>45</v>
          </cell>
          <cell r="S3525" t="str">
            <v>平均年限法(一)</v>
          </cell>
          <cell r="T3525" t="str">
            <v>在用</v>
          </cell>
          <cell r="U3525" t="str">
            <v>直接购入</v>
          </cell>
          <cell r="V3525" t="str">
            <v>徐建红</v>
          </cell>
          <cell r="W3525" t="str">
            <v>2021.03.10</v>
          </cell>
          <cell r="X3525" t="str">
            <v>记--535</v>
          </cell>
        </row>
        <row r="3525">
          <cell r="AA3525" t="str">
            <v>0307</v>
          </cell>
        </row>
        <row r="3526">
          <cell r="B3526" t="str">
            <v>030700414</v>
          </cell>
          <cell r="C3526" t="str">
            <v>水喷射真空泵</v>
          </cell>
          <cell r="D3526" t="str">
            <v>RPPB-520</v>
          </cell>
          <cell r="E3526">
            <v>2035.4</v>
          </cell>
          <cell r="F3526">
            <v>915.75</v>
          </cell>
          <cell r="G3526">
            <v>1119.65</v>
          </cell>
          <cell r="H3526">
            <v>0</v>
          </cell>
          <cell r="I3526" t="str">
            <v>2021.03.10</v>
          </cell>
          <cell r="J3526" t="str">
            <v>96</v>
          </cell>
          <cell r="K3526" t="str">
            <v>精喹装置（合成二车间）</v>
          </cell>
          <cell r="L3526" t="str">
            <v>肥东合成分厂</v>
          </cell>
          <cell r="M3526" t="str">
            <v>肥东合成二车间</v>
          </cell>
          <cell r="N3526" t="str">
            <v>上海沪风真空泵制造有限公司</v>
          </cell>
          <cell r="O3526" t="str">
            <v>20.35</v>
          </cell>
          <cell r="P3526" t="str">
            <v>244.20</v>
          </cell>
          <cell r="Q3526" t="str">
            <v>81.42</v>
          </cell>
          <cell r="R3526" t="str">
            <v>45</v>
          </cell>
          <cell r="S3526" t="str">
            <v>平均年限法(一)</v>
          </cell>
          <cell r="T3526" t="str">
            <v>在用</v>
          </cell>
          <cell r="U3526" t="str">
            <v>直接购入</v>
          </cell>
          <cell r="V3526" t="str">
            <v>徐建红</v>
          </cell>
          <cell r="W3526" t="str">
            <v>2021.03.10</v>
          </cell>
          <cell r="X3526" t="str">
            <v>记--535</v>
          </cell>
        </row>
        <row r="3526">
          <cell r="AA3526" t="str">
            <v>0307</v>
          </cell>
        </row>
        <row r="3527">
          <cell r="B3527" t="str">
            <v>030100135</v>
          </cell>
          <cell r="C3527" t="str">
            <v>低温稳定性实验仪</v>
          </cell>
          <cell r="D3527" t="str">
            <v>SHDW-7</v>
          </cell>
          <cell r="E3527">
            <v>10619.47</v>
          </cell>
          <cell r="F3527">
            <v>4778.55</v>
          </cell>
          <cell r="G3527">
            <v>5840.92</v>
          </cell>
          <cell r="H3527">
            <v>0</v>
          </cell>
          <cell r="I3527" t="str">
            <v>2021.03.12</v>
          </cell>
          <cell r="J3527" t="str">
            <v>96</v>
          </cell>
          <cell r="K3527" t="str">
            <v>质检设备</v>
          </cell>
          <cell r="L3527" t="str">
            <v>质量管理部</v>
          </cell>
          <cell r="M3527" t="str">
            <v>质量管理部（质检室），肥东综合楼3楼</v>
          </cell>
          <cell r="N3527" t="str">
            <v>淄博三合仪器有限公司</v>
          </cell>
          <cell r="O3527" t="str">
            <v>106.19</v>
          </cell>
          <cell r="P3527" t="str">
            <v>1,274.28</v>
          </cell>
          <cell r="Q3527" t="str">
            <v>424.78</v>
          </cell>
          <cell r="R3527" t="str">
            <v>45</v>
          </cell>
          <cell r="S3527" t="str">
            <v>平均年限法(一)</v>
          </cell>
          <cell r="T3527" t="str">
            <v>在用</v>
          </cell>
          <cell r="U3527" t="str">
            <v>直接购入</v>
          </cell>
          <cell r="V3527" t="str">
            <v>徐建红</v>
          </cell>
          <cell r="W3527" t="str">
            <v>2021.03.12</v>
          </cell>
          <cell r="X3527" t="str">
            <v>记--537</v>
          </cell>
        </row>
        <row r="3527">
          <cell r="AA3527" t="str">
            <v>0301</v>
          </cell>
        </row>
        <row r="3528">
          <cell r="B3528" t="str">
            <v>030100136</v>
          </cell>
          <cell r="C3528" t="str">
            <v>低温闭口闪点自动测定仪</v>
          </cell>
          <cell r="D3528" t="str">
            <v>BSY-06</v>
          </cell>
          <cell r="E3528">
            <v>28761.06</v>
          </cell>
          <cell r="F3528">
            <v>12942.45</v>
          </cell>
          <cell r="G3528">
            <v>15818.61</v>
          </cell>
          <cell r="H3528">
            <v>0</v>
          </cell>
          <cell r="I3528" t="str">
            <v>2021.03.12</v>
          </cell>
          <cell r="J3528" t="str">
            <v>96</v>
          </cell>
          <cell r="K3528" t="str">
            <v>质检设备</v>
          </cell>
          <cell r="L3528" t="str">
            <v>质量管理部</v>
          </cell>
          <cell r="M3528" t="str">
            <v>质量管理部（质检室），肥东综合楼3楼</v>
          </cell>
          <cell r="N3528" t="str">
            <v>合肥捷岛科学仪器有限公司</v>
          </cell>
          <cell r="O3528" t="str">
            <v>287.61</v>
          </cell>
          <cell r="P3528" t="str">
            <v>3,451.32</v>
          </cell>
          <cell r="Q3528" t="str">
            <v>1,150.44</v>
          </cell>
          <cell r="R3528" t="str">
            <v>45</v>
          </cell>
          <cell r="S3528" t="str">
            <v>平均年限法(一)</v>
          </cell>
          <cell r="T3528" t="str">
            <v>在用</v>
          </cell>
          <cell r="U3528" t="str">
            <v>直接购入</v>
          </cell>
          <cell r="V3528" t="str">
            <v>徐建红</v>
          </cell>
          <cell r="W3528" t="str">
            <v>2021.03.12</v>
          </cell>
          <cell r="X3528" t="str">
            <v>记--539</v>
          </cell>
        </row>
        <row r="3528">
          <cell r="AA3528" t="str">
            <v>0301</v>
          </cell>
        </row>
        <row r="3529">
          <cell r="B3529" t="str">
            <v>031400083</v>
          </cell>
          <cell r="C3529" t="str">
            <v>微型尾气吸收装置</v>
          </cell>
          <cell r="D3529" t="str">
            <v>WWQX-100-1，可移动，含￠400*1300吸收塔、S65*50-32循环泵</v>
          </cell>
          <cell r="E3529">
            <v>6991.15</v>
          </cell>
          <cell r="F3529">
            <v>3145.95</v>
          </cell>
          <cell r="G3529">
            <v>3845.2</v>
          </cell>
          <cell r="H3529">
            <v>0</v>
          </cell>
          <cell r="I3529" t="str">
            <v>2021.03.15</v>
          </cell>
          <cell r="J3529" t="str">
            <v>96</v>
          </cell>
          <cell r="K3529" t="str">
            <v>研发设备</v>
          </cell>
          <cell r="L3529" t="str">
            <v>研发中心</v>
          </cell>
          <cell r="M3529" t="str">
            <v>肥东研发中心实验室</v>
          </cell>
          <cell r="N3529" t="str">
            <v>杭州千岛泵业有限公司</v>
          </cell>
          <cell r="O3529" t="str">
            <v>69.91</v>
          </cell>
          <cell r="P3529" t="str">
            <v>838.92</v>
          </cell>
          <cell r="Q3529" t="str">
            <v>279.65</v>
          </cell>
          <cell r="R3529" t="str">
            <v>45</v>
          </cell>
          <cell r="S3529" t="str">
            <v>平均年限法(一)</v>
          </cell>
          <cell r="T3529" t="str">
            <v>在用</v>
          </cell>
          <cell r="U3529" t="str">
            <v>直接购入</v>
          </cell>
          <cell r="V3529" t="str">
            <v>徐建红</v>
          </cell>
          <cell r="W3529" t="str">
            <v>2021.03.15</v>
          </cell>
          <cell r="X3529" t="str">
            <v>记--541</v>
          </cell>
        </row>
        <row r="3529">
          <cell r="AA3529" t="str">
            <v>0314</v>
          </cell>
        </row>
        <row r="3530">
          <cell r="B3530" t="str">
            <v>040300098</v>
          </cell>
          <cell r="C3530" t="str">
            <v>自助打印机</v>
          </cell>
          <cell r="D3530" t="str">
            <v>农化智慧物流项目专用自助打印机</v>
          </cell>
          <cell r="E3530">
            <v>28712.87</v>
          </cell>
          <cell r="F3530">
            <v>20673.45</v>
          </cell>
          <cell r="G3530">
            <v>8039.42</v>
          </cell>
          <cell r="H3530">
            <v>0</v>
          </cell>
          <cell r="I3530" t="str">
            <v>2021.03.16</v>
          </cell>
          <cell r="J3530" t="str">
            <v>60</v>
          </cell>
          <cell r="K3530" t="str">
            <v>打印机</v>
          </cell>
          <cell r="L3530" t="str">
            <v>物流中心</v>
          </cell>
          <cell r="M3530" t="str">
            <v>物流中心-肥东智能综合仓库1</v>
          </cell>
          <cell r="N3530" t="str">
            <v>合肥博耀信息技术有限公司</v>
          </cell>
          <cell r="O3530" t="str">
            <v>459.41</v>
          </cell>
          <cell r="P3530" t="str">
            <v>5,512.92</v>
          </cell>
          <cell r="Q3530" t="str">
            <v>1,148.51</v>
          </cell>
          <cell r="R3530" t="str">
            <v>45</v>
          </cell>
          <cell r="S3530" t="str">
            <v>平均年限法(一)</v>
          </cell>
          <cell r="T3530" t="str">
            <v>在用</v>
          </cell>
          <cell r="U3530" t="str">
            <v>直接购入</v>
          </cell>
          <cell r="V3530" t="str">
            <v>徐建红</v>
          </cell>
          <cell r="W3530" t="str">
            <v>2021.03.16</v>
          </cell>
          <cell r="X3530" t="str">
            <v>记--543</v>
          </cell>
        </row>
        <row r="3530">
          <cell r="AA3530" t="str">
            <v>0403</v>
          </cell>
        </row>
        <row r="3531">
          <cell r="B3531" t="str">
            <v>040300099</v>
          </cell>
          <cell r="C3531" t="str">
            <v>自助打印机</v>
          </cell>
          <cell r="D3531" t="str">
            <v>农化智慧物流项目专用自助打印机</v>
          </cell>
          <cell r="E3531">
            <v>28712.87</v>
          </cell>
          <cell r="F3531">
            <v>20673.45</v>
          </cell>
          <cell r="G3531">
            <v>8039.42</v>
          </cell>
          <cell r="H3531">
            <v>0</v>
          </cell>
          <cell r="I3531" t="str">
            <v>2021.03.16</v>
          </cell>
          <cell r="J3531" t="str">
            <v>60</v>
          </cell>
          <cell r="K3531" t="str">
            <v>打印机</v>
          </cell>
          <cell r="L3531" t="str">
            <v>物流中心</v>
          </cell>
          <cell r="M3531" t="str">
            <v>物流中心-肥东五金仓库</v>
          </cell>
          <cell r="N3531" t="str">
            <v>合肥博耀信息技术有限公司</v>
          </cell>
          <cell r="O3531" t="str">
            <v>459.41</v>
          </cell>
          <cell r="P3531" t="str">
            <v>5,512.92</v>
          </cell>
          <cell r="Q3531" t="str">
            <v>1,148.51</v>
          </cell>
          <cell r="R3531" t="str">
            <v>45</v>
          </cell>
          <cell r="S3531" t="str">
            <v>平均年限法(一)</v>
          </cell>
          <cell r="T3531" t="str">
            <v>在用</v>
          </cell>
          <cell r="U3531" t="str">
            <v>直接购入</v>
          </cell>
          <cell r="V3531" t="str">
            <v>徐建红</v>
          </cell>
          <cell r="W3531" t="str">
            <v>2021.03.16</v>
          </cell>
          <cell r="X3531" t="str">
            <v>记--543</v>
          </cell>
        </row>
        <row r="3531">
          <cell r="AA3531" t="str">
            <v>0403</v>
          </cell>
        </row>
        <row r="3532">
          <cell r="B3532" t="str">
            <v>030800358</v>
          </cell>
          <cell r="C3532" t="str">
            <v>液碱计量罐</v>
          </cell>
          <cell r="D3532" t="str">
            <v>400L，￠900*650*5，材质304</v>
          </cell>
          <cell r="E3532">
            <v>7079.65</v>
          </cell>
          <cell r="F3532">
            <v>3186</v>
          </cell>
          <cell r="G3532">
            <v>3893.65</v>
          </cell>
          <cell r="H3532">
            <v>0</v>
          </cell>
          <cell r="I3532" t="str">
            <v>2021.03.17</v>
          </cell>
          <cell r="J3532" t="str">
            <v>96</v>
          </cell>
          <cell r="K3532" t="str">
            <v>烟嘧装置（合成一车间）</v>
          </cell>
          <cell r="L3532" t="str">
            <v>肥东合成分厂</v>
          </cell>
          <cell r="M3532" t="str">
            <v>肥东合成一车间</v>
          </cell>
          <cell r="N3532" t="str">
            <v>无锡市煜伟石化装备有限公司</v>
          </cell>
          <cell r="O3532" t="str">
            <v>70.80</v>
          </cell>
          <cell r="P3532" t="str">
            <v>849.60</v>
          </cell>
          <cell r="Q3532" t="str">
            <v>283.19</v>
          </cell>
          <cell r="R3532" t="str">
            <v>45</v>
          </cell>
          <cell r="S3532" t="str">
            <v>平均年限法(一)</v>
          </cell>
          <cell r="T3532" t="str">
            <v>在用</v>
          </cell>
          <cell r="U3532" t="str">
            <v>直接购入</v>
          </cell>
          <cell r="V3532" t="str">
            <v>徐建红</v>
          </cell>
          <cell r="W3532" t="str">
            <v>2021.03.17</v>
          </cell>
          <cell r="X3532" t="str">
            <v>记--547</v>
          </cell>
        </row>
        <row r="3532">
          <cell r="AA3532" t="str">
            <v>0308</v>
          </cell>
        </row>
        <row r="3533">
          <cell r="B3533" t="str">
            <v>030800359</v>
          </cell>
          <cell r="C3533" t="str">
            <v>液碱计量罐</v>
          </cell>
          <cell r="D3533" t="str">
            <v>700L，￠1200*600*5，材质304</v>
          </cell>
          <cell r="E3533">
            <v>9292.03</v>
          </cell>
          <cell r="F3533">
            <v>4181.4</v>
          </cell>
          <cell r="G3533">
            <v>5110.63</v>
          </cell>
          <cell r="H3533">
            <v>0</v>
          </cell>
          <cell r="I3533" t="str">
            <v>2021.03.17</v>
          </cell>
          <cell r="J3533" t="str">
            <v>96</v>
          </cell>
          <cell r="K3533" t="str">
            <v>烟嘧装置（合成一车间）</v>
          </cell>
          <cell r="L3533" t="str">
            <v>肥东合成分厂</v>
          </cell>
          <cell r="M3533" t="str">
            <v>肥东合成一车间</v>
          </cell>
          <cell r="N3533" t="str">
            <v>无锡市煜伟石化装备有限公司</v>
          </cell>
          <cell r="O3533" t="str">
            <v>92.92</v>
          </cell>
          <cell r="P3533" t="str">
            <v>1,115.04</v>
          </cell>
          <cell r="Q3533" t="str">
            <v>371.68</v>
          </cell>
          <cell r="R3533" t="str">
            <v>45</v>
          </cell>
          <cell r="S3533" t="str">
            <v>平均年限法(一)</v>
          </cell>
          <cell r="T3533" t="str">
            <v>在用</v>
          </cell>
          <cell r="U3533" t="str">
            <v>直接购入</v>
          </cell>
          <cell r="V3533" t="str">
            <v>徐建红</v>
          </cell>
          <cell r="W3533" t="str">
            <v>2021.03.17</v>
          </cell>
          <cell r="X3533" t="str">
            <v>记--547</v>
          </cell>
        </row>
        <row r="3533">
          <cell r="AA3533" t="str">
            <v>0308</v>
          </cell>
        </row>
        <row r="3534">
          <cell r="B3534" t="str">
            <v>030700415</v>
          </cell>
          <cell r="C3534" t="str">
            <v>列管式冷凝器</v>
          </cell>
          <cell r="D3534" t="str">
            <v>立式￠400*3000，换热管25*2*3000，材质304</v>
          </cell>
          <cell r="E3534">
            <v>26548.68</v>
          </cell>
          <cell r="F3534">
            <v>11947.05</v>
          </cell>
          <cell r="G3534">
            <v>14601.63</v>
          </cell>
          <cell r="H3534">
            <v>0</v>
          </cell>
          <cell r="I3534" t="str">
            <v>2021.03.17</v>
          </cell>
          <cell r="J3534" t="str">
            <v>96</v>
          </cell>
          <cell r="K3534" t="str">
            <v>精喹装置（合成二车间）</v>
          </cell>
          <cell r="L3534" t="str">
            <v>肥东合成分厂</v>
          </cell>
          <cell r="M3534" t="str">
            <v>肥东合成二车间</v>
          </cell>
          <cell r="N3534" t="str">
            <v>无锡市煜伟石化装备有限公司</v>
          </cell>
          <cell r="O3534" t="str">
            <v>265.49</v>
          </cell>
          <cell r="P3534" t="str">
            <v>3,185.88</v>
          </cell>
          <cell r="Q3534" t="str">
            <v>1,061.95</v>
          </cell>
          <cell r="R3534" t="str">
            <v>45</v>
          </cell>
          <cell r="S3534" t="str">
            <v>平均年限法(一)</v>
          </cell>
          <cell r="T3534" t="str">
            <v>在用</v>
          </cell>
          <cell r="U3534" t="str">
            <v>直接购入</v>
          </cell>
          <cell r="V3534" t="str">
            <v>徐建红</v>
          </cell>
          <cell r="W3534" t="str">
            <v>2021.03.17</v>
          </cell>
          <cell r="X3534" t="str">
            <v>记--547</v>
          </cell>
        </row>
        <row r="3534">
          <cell r="AA3534" t="str">
            <v>0307</v>
          </cell>
        </row>
        <row r="3535">
          <cell r="B3535" t="str">
            <v>040300100</v>
          </cell>
          <cell r="C3535" t="str">
            <v>打印机（EPSON 针式）</v>
          </cell>
          <cell r="D3535" t="str">
            <v>爱普生EPSON 1600K4H，A3纸，针式打印机</v>
          </cell>
          <cell r="E3535">
            <v>2256.63</v>
          </cell>
          <cell r="F3535">
            <v>1624.95</v>
          </cell>
          <cell r="G3535">
            <v>631.68</v>
          </cell>
          <cell r="H3535">
            <v>0</v>
          </cell>
          <cell r="I3535" t="str">
            <v>2021.03.17</v>
          </cell>
          <cell r="J3535" t="str">
            <v>60</v>
          </cell>
          <cell r="K3535" t="str">
            <v>打印机</v>
          </cell>
          <cell r="L3535" t="str">
            <v>物流中心</v>
          </cell>
          <cell r="M3535" t="str">
            <v>物流中心二楼大办公室，肥东综合楼2楼</v>
          </cell>
          <cell r="N3535" t="str">
            <v>合肥德众科技有限公司</v>
          </cell>
          <cell r="O3535" t="str">
            <v>36.11</v>
          </cell>
          <cell r="P3535" t="str">
            <v>433.32</v>
          </cell>
          <cell r="Q3535" t="str">
            <v>90.27</v>
          </cell>
          <cell r="R3535" t="str">
            <v>45</v>
          </cell>
          <cell r="S3535" t="str">
            <v>平均年限法(一)</v>
          </cell>
          <cell r="T3535" t="str">
            <v>在用</v>
          </cell>
          <cell r="U3535" t="str">
            <v>直接购入</v>
          </cell>
          <cell r="V3535" t="str">
            <v>徐建红</v>
          </cell>
          <cell r="W3535" t="str">
            <v>2021.03.17</v>
          </cell>
          <cell r="X3535" t="str">
            <v>记--546</v>
          </cell>
        </row>
        <row r="3535">
          <cell r="AA3535" t="str">
            <v>0403</v>
          </cell>
        </row>
        <row r="3536">
          <cell r="B3536" t="str">
            <v>040300101</v>
          </cell>
          <cell r="C3536" t="str">
            <v>打印机（HP 激光）一体机</v>
          </cell>
          <cell r="D3536" t="str">
            <v>惠普M227fdw，A4纸，黑白激光多功能一体机</v>
          </cell>
          <cell r="E3536">
            <v>2256.64</v>
          </cell>
          <cell r="F3536">
            <v>1624.95</v>
          </cell>
          <cell r="G3536">
            <v>631.69</v>
          </cell>
          <cell r="H3536">
            <v>0</v>
          </cell>
          <cell r="I3536" t="str">
            <v>2021.03.17</v>
          </cell>
          <cell r="J3536" t="str">
            <v>60</v>
          </cell>
          <cell r="K3536" t="str">
            <v>打印机</v>
          </cell>
          <cell r="L3536" t="str">
            <v>肥东合成分厂</v>
          </cell>
          <cell r="M3536" t="str">
            <v>肥东合成分厂办公室</v>
          </cell>
          <cell r="N3536" t="str">
            <v>合肥德众科技有限公司</v>
          </cell>
          <cell r="O3536" t="str">
            <v>36.11</v>
          </cell>
          <cell r="P3536" t="str">
            <v>433.32</v>
          </cell>
          <cell r="Q3536" t="str">
            <v>90.27</v>
          </cell>
          <cell r="R3536" t="str">
            <v>45</v>
          </cell>
          <cell r="S3536" t="str">
            <v>平均年限法(一)</v>
          </cell>
          <cell r="T3536" t="str">
            <v>在用</v>
          </cell>
          <cell r="U3536" t="str">
            <v>直接购入</v>
          </cell>
          <cell r="V3536" t="str">
            <v>徐建红</v>
          </cell>
          <cell r="W3536" t="str">
            <v>2021.03.17</v>
          </cell>
          <cell r="X3536" t="str">
            <v>记--546</v>
          </cell>
        </row>
        <row r="3536">
          <cell r="AA3536" t="str">
            <v>0403</v>
          </cell>
        </row>
        <row r="3537">
          <cell r="B3537" t="str">
            <v>030700416</v>
          </cell>
          <cell r="C3537" t="str">
            <v>氟塑料自吸泵</v>
          </cell>
          <cell r="D3537" t="str">
            <v>50FZB-30L，配防爆电机 7.5KW</v>
          </cell>
          <cell r="E3537">
            <v>5221.24</v>
          </cell>
          <cell r="F3537">
            <v>2349.45</v>
          </cell>
          <cell r="G3537">
            <v>2871.79</v>
          </cell>
          <cell r="H3537">
            <v>0</v>
          </cell>
          <cell r="I3537" t="str">
            <v>2021.03.17</v>
          </cell>
          <cell r="J3537" t="str">
            <v>96</v>
          </cell>
          <cell r="K3537" t="str">
            <v>精喹装置（合成二车间）</v>
          </cell>
          <cell r="L3537" t="str">
            <v>肥东合成分厂</v>
          </cell>
          <cell r="M3537" t="str">
            <v>肥东合成二车间</v>
          </cell>
          <cell r="N3537" t="str">
            <v>安徽通能泵阀销售有限公司</v>
          </cell>
          <cell r="O3537" t="str">
            <v>52.21</v>
          </cell>
          <cell r="P3537" t="str">
            <v>626.52</v>
          </cell>
          <cell r="Q3537" t="str">
            <v>208.85</v>
          </cell>
          <cell r="R3537" t="str">
            <v>45</v>
          </cell>
          <cell r="S3537" t="str">
            <v>平均年限法(一)</v>
          </cell>
          <cell r="T3537" t="str">
            <v>在用</v>
          </cell>
          <cell r="U3537" t="str">
            <v>直接购入</v>
          </cell>
          <cell r="V3537" t="str">
            <v>徐建红</v>
          </cell>
          <cell r="W3537" t="str">
            <v>2021.03.17</v>
          </cell>
          <cell r="X3537" t="str">
            <v>记--549</v>
          </cell>
        </row>
        <row r="3537">
          <cell r="AA3537" t="str">
            <v>0307</v>
          </cell>
        </row>
        <row r="3538">
          <cell r="B3538" t="str">
            <v>030700417</v>
          </cell>
          <cell r="C3538" t="str">
            <v>氟塑料离心泵</v>
          </cell>
          <cell r="D3538" t="str">
            <v>50FSB-25L，配防爆电机 3KW</v>
          </cell>
          <cell r="E3538">
            <v>2920.35</v>
          </cell>
          <cell r="F3538">
            <v>1314</v>
          </cell>
          <cell r="G3538">
            <v>1606.35</v>
          </cell>
          <cell r="H3538">
            <v>0</v>
          </cell>
          <cell r="I3538" t="str">
            <v>2021.03.17</v>
          </cell>
          <cell r="J3538" t="str">
            <v>96</v>
          </cell>
          <cell r="K3538" t="str">
            <v>精喹装置（合成二车间）</v>
          </cell>
          <cell r="L3538" t="str">
            <v>肥东合成分厂</v>
          </cell>
          <cell r="M3538" t="str">
            <v>肥东合成二车间</v>
          </cell>
          <cell r="N3538" t="str">
            <v>安徽通能泵阀销售有限公司</v>
          </cell>
          <cell r="O3538" t="str">
            <v>29.20</v>
          </cell>
          <cell r="P3538" t="str">
            <v>350.40</v>
          </cell>
          <cell r="Q3538" t="str">
            <v>116.81</v>
          </cell>
          <cell r="R3538" t="str">
            <v>45</v>
          </cell>
          <cell r="S3538" t="str">
            <v>平均年限法(一)</v>
          </cell>
          <cell r="T3538" t="str">
            <v>在用</v>
          </cell>
          <cell r="U3538" t="str">
            <v>直接购入</v>
          </cell>
          <cell r="V3538" t="str">
            <v>徐建红</v>
          </cell>
          <cell r="W3538" t="str">
            <v>2021.03.17</v>
          </cell>
          <cell r="X3538" t="str">
            <v>记--549</v>
          </cell>
        </row>
        <row r="3538">
          <cell r="AA3538" t="str">
            <v>0307</v>
          </cell>
        </row>
        <row r="3539">
          <cell r="B3539" t="str">
            <v>030700418</v>
          </cell>
          <cell r="C3539" t="str">
            <v>氟塑料离心泵</v>
          </cell>
          <cell r="D3539" t="str">
            <v>50FSB-25L，配防爆电机 3KW</v>
          </cell>
          <cell r="E3539">
            <v>2920.36</v>
          </cell>
          <cell r="F3539">
            <v>1314</v>
          </cell>
          <cell r="G3539">
            <v>1606.36</v>
          </cell>
          <cell r="H3539">
            <v>0</v>
          </cell>
          <cell r="I3539" t="str">
            <v>2021.03.17</v>
          </cell>
          <cell r="J3539" t="str">
            <v>96</v>
          </cell>
          <cell r="K3539" t="str">
            <v>精喹装置（合成二车间）</v>
          </cell>
          <cell r="L3539" t="str">
            <v>肥东合成分厂</v>
          </cell>
          <cell r="M3539" t="str">
            <v>肥东合成二车间</v>
          </cell>
          <cell r="N3539" t="str">
            <v>安徽通能泵阀销售有限公司</v>
          </cell>
          <cell r="O3539" t="str">
            <v>29.20</v>
          </cell>
          <cell r="P3539" t="str">
            <v>350.40</v>
          </cell>
          <cell r="Q3539" t="str">
            <v>116.81</v>
          </cell>
          <cell r="R3539" t="str">
            <v>45</v>
          </cell>
          <cell r="S3539" t="str">
            <v>平均年限法(一)</v>
          </cell>
          <cell r="T3539" t="str">
            <v>在用</v>
          </cell>
          <cell r="U3539" t="str">
            <v>直接购入</v>
          </cell>
          <cell r="V3539" t="str">
            <v>徐建红</v>
          </cell>
          <cell r="W3539" t="str">
            <v>2021.03.17</v>
          </cell>
          <cell r="X3539" t="str">
            <v>记--549</v>
          </cell>
        </row>
        <row r="3539">
          <cell r="AA3539" t="str">
            <v>0307</v>
          </cell>
        </row>
        <row r="3540">
          <cell r="B3540" t="str">
            <v>031400084</v>
          </cell>
          <cell r="C3540" t="str">
            <v>平板式离心机</v>
          </cell>
          <cell r="D3540" t="str">
            <v>PSF300N，转鼓直径300MM</v>
          </cell>
          <cell r="E3540">
            <v>24778.76</v>
          </cell>
          <cell r="F3540">
            <v>11150.55</v>
          </cell>
          <cell r="G3540">
            <v>13628.21</v>
          </cell>
          <cell r="H3540">
            <v>0</v>
          </cell>
          <cell r="I3540" t="str">
            <v>2021.03.18</v>
          </cell>
          <cell r="J3540" t="str">
            <v>96</v>
          </cell>
          <cell r="K3540" t="str">
            <v>研发设备</v>
          </cell>
          <cell r="L3540" t="str">
            <v>研发中心</v>
          </cell>
          <cell r="M3540" t="str">
            <v>肥东研发中心实验室</v>
          </cell>
          <cell r="N3540" t="str">
            <v>江苏同泽过滤科技有限公司</v>
          </cell>
          <cell r="O3540" t="str">
            <v>247.79</v>
          </cell>
          <cell r="P3540" t="str">
            <v>2,973.48</v>
          </cell>
          <cell r="Q3540" t="str">
            <v>991.15</v>
          </cell>
          <cell r="R3540" t="str">
            <v>45</v>
          </cell>
          <cell r="S3540" t="str">
            <v>平均年限法(一)</v>
          </cell>
          <cell r="T3540" t="str">
            <v>在用</v>
          </cell>
          <cell r="U3540" t="str">
            <v>直接购入</v>
          </cell>
          <cell r="V3540" t="str">
            <v>徐建红</v>
          </cell>
          <cell r="W3540" t="str">
            <v>2021.03.18</v>
          </cell>
          <cell r="X3540" t="str">
            <v>记--551</v>
          </cell>
        </row>
        <row r="3540">
          <cell r="AA3540" t="str">
            <v>0314</v>
          </cell>
        </row>
        <row r="3541">
          <cell r="B3541" t="str">
            <v>031400085</v>
          </cell>
          <cell r="C3541" t="str">
            <v>搪玻璃开式反应釜</v>
          </cell>
          <cell r="D3541" t="str">
            <v>50L，微型</v>
          </cell>
          <cell r="E3541">
            <v>11061.95</v>
          </cell>
          <cell r="F3541">
            <v>4977.9</v>
          </cell>
          <cell r="G3541">
            <v>6084.05</v>
          </cell>
          <cell r="H3541">
            <v>0</v>
          </cell>
          <cell r="I3541" t="str">
            <v>2021.03.18</v>
          </cell>
          <cell r="J3541" t="str">
            <v>96</v>
          </cell>
          <cell r="K3541" t="str">
            <v>研发设备</v>
          </cell>
          <cell r="L3541" t="str">
            <v>研发中心</v>
          </cell>
          <cell r="M3541" t="str">
            <v>肥东研发中心实验室</v>
          </cell>
          <cell r="N3541" t="str">
            <v>江阴市润驰化工设备有限公司</v>
          </cell>
          <cell r="O3541" t="str">
            <v>110.62</v>
          </cell>
          <cell r="P3541" t="str">
            <v>1,327.44</v>
          </cell>
          <cell r="Q3541" t="str">
            <v>442.48</v>
          </cell>
          <cell r="R3541" t="str">
            <v>45</v>
          </cell>
          <cell r="S3541" t="str">
            <v>平均年限法(一)</v>
          </cell>
          <cell r="T3541" t="str">
            <v>在用</v>
          </cell>
          <cell r="U3541" t="str">
            <v>直接购入</v>
          </cell>
          <cell r="V3541" t="str">
            <v>徐建红</v>
          </cell>
          <cell r="W3541" t="str">
            <v>2021.03.18</v>
          </cell>
          <cell r="X3541" t="str">
            <v>记--553</v>
          </cell>
        </row>
        <row r="3541">
          <cell r="AA3541" t="str">
            <v>0314</v>
          </cell>
        </row>
        <row r="3542">
          <cell r="B3542" t="str">
            <v>031400086</v>
          </cell>
          <cell r="C3542" t="str">
            <v>搪玻璃开式反应釜</v>
          </cell>
          <cell r="D3542" t="str">
            <v>50L，微型</v>
          </cell>
          <cell r="E3542">
            <v>11061.95</v>
          </cell>
          <cell r="F3542">
            <v>4977.9</v>
          </cell>
          <cell r="G3542">
            <v>6084.05</v>
          </cell>
          <cell r="H3542">
            <v>0</v>
          </cell>
          <cell r="I3542" t="str">
            <v>2021.03.18</v>
          </cell>
          <cell r="J3542" t="str">
            <v>96</v>
          </cell>
          <cell r="K3542" t="str">
            <v>研发设备</v>
          </cell>
          <cell r="L3542" t="str">
            <v>研发中心</v>
          </cell>
          <cell r="M3542" t="str">
            <v>肥东研发中心实验室</v>
          </cell>
          <cell r="N3542" t="str">
            <v>江阴市润驰化工设备有限公司</v>
          </cell>
          <cell r="O3542" t="str">
            <v>110.62</v>
          </cell>
          <cell r="P3542" t="str">
            <v>1,327.44</v>
          </cell>
          <cell r="Q3542" t="str">
            <v>442.48</v>
          </cell>
          <cell r="R3542" t="str">
            <v>45</v>
          </cell>
          <cell r="S3542" t="str">
            <v>平均年限法(一)</v>
          </cell>
          <cell r="T3542" t="str">
            <v>在用</v>
          </cell>
          <cell r="U3542" t="str">
            <v>直接购入</v>
          </cell>
          <cell r="V3542" t="str">
            <v>徐建红</v>
          </cell>
          <cell r="W3542" t="str">
            <v>2021.03.18</v>
          </cell>
          <cell r="X3542" t="str">
            <v>记--553</v>
          </cell>
        </row>
        <row r="3542">
          <cell r="AA3542" t="str">
            <v>0314</v>
          </cell>
        </row>
        <row r="3543">
          <cell r="B3543" t="str">
            <v>031400087</v>
          </cell>
          <cell r="C3543" t="str">
            <v>搪玻璃开式反应釜</v>
          </cell>
          <cell r="D3543" t="str">
            <v>50L，微型</v>
          </cell>
          <cell r="E3543">
            <v>11061.94</v>
          </cell>
          <cell r="F3543">
            <v>4977.9</v>
          </cell>
          <cell r="G3543">
            <v>6084.04</v>
          </cell>
          <cell r="H3543">
            <v>0</v>
          </cell>
          <cell r="I3543" t="str">
            <v>2021.03.18</v>
          </cell>
          <cell r="J3543" t="str">
            <v>96</v>
          </cell>
          <cell r="K3543" t="str">
            <v>研发设备</v>
          </cell>
          <cell r="L3543" t="str">
            <v>研发中心</v>
          </cell>
          <cell r="M3543" t="str">
            <v>肥东研发中心实验室</v>
          </cell>
          <cell r="N3543" t="str">
            <v>江阴市润驰化工设备有限公司</v>
          </cell>
          <cell r="O3543" t="str">
            <v>110.62</v>
          </cell>
          <cell r="P3543" t="str">
            <v>1,327.44</v>
          </cell>
          <cell r="Q3543" t="str">
            <v>442.48</v>
          </cell>
          <cell r="R3543" t="str">
            <v>45</v>
          </cell>
          <cell r="S3543" t="str">
            <v>平均年限法(一)</v>
          </cell>
          <cell r="T3543" t="str">
            <v>在用</v>
          </cell>
          <cell r="U3543" t="str">
            <v>直接购入</v>
          </cell>
          <cell r="V3543" t="str">
            <v>徐建红</v>
          </cell>
          <cell r="W3543" t="str">
            <v>2021.03.18</v>
          </cell>
          <cell r="X3543" t="str">
            <v>记--553</v>
          </cell>
        </row>
        <row r="3543">
          <cell r="AA3543" t="str">
            <v>0314</v>
          </cell>
        </row>
        <row r="3544">
          <cell r="B3544" t="str">
            <v>031022934</v>
          </cell>
          <cell r="C3544" t="str">
            <v>全自动贴标机</v>
          </cell>
          <cell r="D3544" t="str">
            <v>TZB-1DY-A</v>
          </cell>
          <cell r="E3544">
            <v>42477.87</v>
          </cell>
          <cell r="F3544">
            <v>19115.1</v>
          </cell>
          <cell r="G3544">
            <v>23362.77</v>
          </cell>
          <cell r="H3544">
            <v>0</v>
          </cell>
          <cell r="I3544" t="str">
            <v>2021.03.26</v>
          </cell>
          <cell r="J3544" t="str">
            <v>96</v>
          </cell>
          <cell r="K3544" t="str">
            <v>剂型设备</v>
          </cell>
          <cell r="L3544" t="str">
            <v>肥东制剂分厂</v>
          </cell>
          <cell r="M3544" t="str">
            <v>肥东制剂13#车间</v>
          </cell>
          <cell r="N3544" t="str">
            <v>江苏汤姆智能装备有限公司</v>
          </cell>
          <cell r="O3544" t="str">
            <v>424.78</v>
          </cell>
          <cell r="P3544" t="str">
            <v>5,097.36</v>
          </cell>
          <cell r="Q3544" t="str">
            <v>1,699.11</v>
          </cell>
          <cell r="R3544" t="str">
            <v>45</v>
          </cell>
          <cell r="S3544" t="str">
            <v>平均年限法(一)</v>
          </cell>
          <cell r="T3544" t="str">
            <v>在用</v>
          </cell>
          <cell r="U3544" t="str">
            <v>直接购入</v>
          </cell>
          <cell r="V3544" t="str">
            <v>徐建红</v>
          </cell>
          <cell r="W3544" t="str">
            <v>2021.03.26</v>
          </cell>
          <cell r="X3544" t="str">
            <v>记--557</v>
          </cell>
        </row>
        <row r="3544">
          <cell r="AA3544" t="str">
            <v>0310</v>
          </cell>
        </row>
        <row r="3545">
          <cell r="B3545" t="str">
            <v>031022935</v>
          </cell>
          <cell r="C3545" t="str">
            <v>全自动贴标机</v>
          </cell>
          <cell r="D3545" t="str">
            <v>TZB-1DY-A</v>
          </cell>
          <cell r="E3545">
            <v>42477.88</v>
          </cell>
          <cell r="F3545">
            <v>19115.1</v>
          </cell>
          <cell r="G3545">
            <v>23362.78</v>
          </cell>
          <cell r="H3545">
            <v>0</v>
          </cell>
          <cell r="I3545" t="str">
            <v>2021.03.26</v>
          </cell>
          <cell r="J3545" t="str">
            <v>96</v>
          </cell>
          <cell r="K3545" t="str">
            <v>剂型设备</v>
          </cell>
          <cell r="L3545" t="str">
            <v>肥东制剂分厂</v>
          </cell>
          <cell r="M3545" t="str">
            <v>肥东制剂14#车间</v>
          </cell>
          <cell r="N3545" t="str">
            <v>江苏汤姆智能装备有限公司</v>
          </cell>
          <cell r="O3545" t="str">
            <v>424.78</v>
          </cell>
          <cell r="P3545" t="str">
            <v>5,097.36</v>
          </cell>
          <cell r="Q3545" t="str">
            <v>1,699.12</v>
          </cell>
          <cell r="R3545" t="str">
            <v>45</v>
          </cell>
          <cell r="S3545" t="str">
            <v>平均年限法(一)</v>
          </cell>
          <cell r="T3545" t="str">
            <v>在用</v>
          </cell>
          <cell r="U3545" t="str">
            <v>直接购入</v>
          </cell>
          <cell r="V3545" t="str">
            <v>徐建红</v>
          </cell>
          <cell r="W3545" t="str">
            <v>2021.03.26</v>
          </cell>
          <cell r="X3545" t="str">
            <v>记--557</v>
          </cell>
        </row>
        <row r="3545">
          <cell r="AA3545" t="str">
            <v>0310</v>
          </cell>
        </row>
        <row r="3546">
          <cell r="B3546" t="str">
            <v>031022936</v>
          </cell>
          <cell r="C3546" t="str">
            <v>缓冲转盘</v>
          </cell>
          <cell r="D3546" t="str">
            <v>UHP-1000A</v>
          </cell>
          <cell r="E3546">
            <v>12389.38</v>
          </cell>
          <cell r="F3546">
            <v>5575.05</v>
          </cell>
          <cell r="G3546">
            <v>6814.33</v>
          </cell>
          <cell r="H3546">
            <v>0</v>
          </cell>
          <cell r="I3546" t="str">
            <v>2021.03.26</v>
          </cell>
          <cell r="J3546" t="str">
            <v>96</v>
          </cell>
          <cell r="K3546" t="str">
            <v>剂型设备</v>
          </cell>
          <cell r="L3546" t="str">
            <v>肥东制剂分厂</v>
          </cell>
          <cell r="M3546" t="str">
            <v>肥东制剂13#车间</v>
          </cell>
          <cell r="N3546" t="str">
            <v>江苏汤姆智能装备有限公司</v>
          </cell>
          <cell r="O3546" t="str">
            <v>123.89</v>
          </cell>
          <cell r="P3546" t="str">
            <v>1,486.68</v>
          </cell>
          <cell r="Q3546" t="str">
            <v>495.58</v>
          </cell>
          <cell r="R3546" t="str">
            <v>45</v>
          </cell>
          <cell r="S3546" t="str">
            <v>平均年限法(一)</v>
          </cell>
          <cell r="T3546" t="str">
            <v>在用</v>
          </cell>
          <cell r="U3546" t="str">
            <v>直接购入</v>
          </cell>
          <cell r="V3546" t="str">
            <v>徐建红</v>
          </cell>
          <cell r="W3546" t="str">
            <v>2021.03.26</v>
          </cell>
          <cell r="X3546" t="str">
            <v>记--557</v>
          </cell>
        </row>
        <row r="3546">
          <cell r="AA3546" t="str">
            <v>0310</v>
          </cell>
        </row>
        <row r="3547">
          <cell r="B3547" t="str">
            <v>031022937</v>
          </cell>
          <cell r="C3547" t="str">
            <v>电动隔膜泵</v>
          </cell>
          <cell r="D3547" t="str">
            <v>DBY-65ZF，防爆电机</v>
          </cell>
          <cell r="E3547">
            <v>8407.08</v>
          </cell>
          <cell r="F3547">
            <v>3699.08</v>
          </cell>
          <cell r="G3547">
            <v>4708</v>
          </cell>
          <cell r="H3547">
            <v>0</v>
          </cell>
          <cell r="I3547" t="str">
            <v>2021.04.16</v>
          </cell>
          <cell r="J3547" t="str">
            <v>96</v>
          </cell>
          <cell r="K3547" t="str">
            <v>剂型设备</v>
          </cell>
          <cell r="L3547" t="str">
            <v>肥东制剂分厂</v>
          </cell>
          <cell r="M3547" t="str">
            <v>肥东制剂12#车间</v>
          </cell>
          <cell r="N3547" t="str">
            <v>上海华工水泵厂</v>
          </cell>
          <cell r="O3547" t="str">
            <v>84.07</v>
          </cell>
          <cell r="P3547" t="str">
            <v>1,008.84</v>
          </cell>
          <cell r="Q3547" t="str">
            <v>336.28</v>
          </cell>
          <cell r="R3547" t="str">
            <v>43</v>
          </cell>
          <cell r="S3547" t="str">
            <v>平均年限法(一)</v>
          </cell>
          <cell r="T3547" t="str">
            <v>在用</v>
          </cell>
          <cell r="U3547" t="str">
            <v>直接购入</v>
          </cell>
          <cell r="V3547" t="str">
            <v>徐建红</v>
          </cell>
          <cell r="W3547" t="str">
            <v>2021.04.16</v>
          </cell>
          <cell r="X3547" t="str">
            <v>记--644</v>
          </cell>
        </row>
        <row r="3547">
          <cell r="AA3547" t="str">
            <v>0310</v>
          </cell>
        </row>
        <row r="3548">
          <cell r="B3548" t="str">
            <v>030800360</v>
          </cell>
          <cell r="C3548" t="str">
            <v>氧含量分析仪</v>
          </cell>
          <cell r="D3548" t="str">
            <v>连锁控制，配套连接离心机</v>
          </cell>
          <cell r="E3548">
            <v>23112.1</v>
          </cell>
          <cell r="F3548">
            <v>10169.28</v>
          </cell>
          <cell r="G3548">
            <v>12942.82</v>
          </cell>
          <cell r="H3548">
            <v>0</v>
          </cell>
          <cell r="I3548" t="str">
            <v>2021.04.25</v>
          </cell>
          <cell r="J3548" t="str">
            <v>96</v>
          </cell>
          <cell r="K3548" t="str">
            <v>烟嘧装置（合成一车间）</v>
          </cell>
          <cell r="L3548" t="str">
            <v>肥东合成分厂</v>
          </cell>
          <cell r="M3548" t="str">
            <v>肥东合成一车间</v>
          </cell>
          <cell r="N3548" t="str">
            <v>江苏图胜离心机制造有限公司</v>
          </cell>
          <cell r="O3548" t="str">
            <v>231.12</v>
          </cell>
          <cell r="P3548" t="str">
            <v>2,773.44</v>
          </cell>
          <cell r="Q3548" t="str">
            <v>924.48</v>
          </cell>
          <cell r="R3548" t="str">
            <v>43</v>
          </cell>
          <cell r="S3548" t="str">
            <v>平均年限法(一)</v>
          </cell>
          <cell r="T3548" t="str">
            <v>在用</v>
          </cell>
          <cell r="U3548" t="str">
            <v>直接购入</v>
          </cell>
          <cell r="V3548" t="str">
            <v>徐建红</v>
          </cell>
          <cell r="W3548" t="str">
            <v>2021.04.25</v>
          </cell>
          <cell r="X3548" t="str">
            <v>记--651</v>
          </cell>
        </row>
        <row r="3548">
          <cell r="AA3548" t="str">
            <v>0308</v>
          </cell>
        </row>
        <row r="3549">
          <cell r="B3549" t="str">
            <v>030800361</v>
          </cell>
          <cell r="C3549" t="str">
            <v>氧含量分析仪</v>
          </cell>
          <cell r="D3549" t="str">
            <v>连锁控制，配套连接离心机</v>
          </cell>
          <cell r="E3549">
            <v>23112.1</v>
          </cell>
          <cell r="F3549">
            <v>10169.28</v>
          </cell>
          <cell r="G3549">
            <v>12942.82</v>
          </cell>
          <cell r="H3549">
            <v>0</v>
          </cell>
          <cell r="I3549" t="str">
            <v>2021.04.25</v>
          </cell>
          <cell r="J3549" t="str">
            <v>96</v>
          </cell>
          <cell r="K3549" t="str">
            <v>烟嘧装置（合成一车间）</v>
          </cell>
          <cell r="L3549" t="str">
            <v>肥东合成分厂</v>
          </cell>
          <cell r="M3549" t="str">
            <v>肥东合成一车间</v>
          </cell>
          <cell r="N3549" t="str">
            <v>江苏图胜离心机制造有限公司</v>
          </cell>
          <cell r="O3549" t="str">
            <v>231.12</v>
          </cell>
          <cell r="P3549" t="str">
            <v>2,773.44</v>
          </cell>
          <cell r="Q3549" t="str">
            <v>924.48</v>
          </cell>
          <cell r="R3549" t="str">
            <v>43</v>
          </cell>
          <cell r="S3549" t="str">
            <v>平均年限法(一)</v>
          </cell>
          <cell r="T3549" t="str">
            <v>在用</v>
          </cell>
          <cell r="U3549" t="str">
            <v>直接购入</v>
          </cell>
          <cell r="V3549" t="str">
            <v>徐建红</v>
          </cell>
          <cell r="W3549" t="str">
            <v>2021.04.25</v>
          </cell>
          <cell r="X3549" t="str">
            <v>记--651</v>
          </cell>
        </row>
        <row r="3549">
          <cell r="AA3549" t="str">
            <v>0308</v>
          </cell>
        </row>
        <row r="3550">
          <cell r="B3550" t="str">
            <v>030700419</v>
          </cell>
          <cell r="C3550" t="str">
            <v>氧含量分析仪</v>
          </cell>
          <cell r="D3550" t="str">
            <v>连锁控制，配套连接离心机</v>
          </cell>
          <cell r="E3550">
            <v>23112.09</v>
          </cell>
          <cell r="F3550">
            <v>10169.28</v>
          </cell>
          <cell r="G3550">
            <v>12942.81</v>
          </cell>
          <cell r="H3550">
            <v>0</v>
          </cell>
          <cell r="I3550" t="str">
            <v>2021.04.25</v>
          </cell>
          <cell r="J3550" t="str">
            <v>96</v>
          </cell>
          <cell r="K3550" t="str">
            <v>精喹装置（合成二车间）</v>
          </cell>
          <cell r="L3550" t="str">
            <v>肥东合成分厂</v>
          </cell>
          <cell r="M3550" t="str">
            <v>肥东合成二车间</v>
          </cell>
          <cell r="N3550" t="str">
            <v>江苏图胜离心机制造有限公司</v>
          </cell>
          <cell r="O3550" t="str">
            <v>231.12</v>
          </cell>
          <cell r="P3550" t="str">
            <v>2,773.44</v>
          </cell>
          <cell r="Q3550" t="str">
            <v>924.48</v>
          </cell>
          <cell r="R3550" t="str">
            <v>43</v>
          </cell>
          <cell r="S3550" t="str">
            <v>平均年限法(一)</v>
          </cell>
          <cell r="T3550" t="str">
            <v>在用</v>
          </cell>
          <cell r="U3550" t="str">
            <v>直接购入</v>
          </cell>
          <cell r="V3550" t="str">
            <v>徐建红</v>
          </cell>
          <cell r="W3550" t="str">
            <v>2021.04.25</v>
          </cell>
          <cell r="X3550" t="str">
            <v>记--651</v>
          </cell>
        </row>
        <row r="3550">
          <cell r="AA3550" t="str">
            <v>0307</v>
          </cell>
        </row>
        <row r="3551">
          <cell r="B3551" t="str">
            <v>030700420</v>
          </cell>
          <cell r="C3551" t="str">
            <v>氧含量分析仪</v>
          </cell>
          <cell r="D3551" t="str">
            <v>连锁控制，配套连接离心机</v>
          </cell>
          <cell r="E3551">
            <v>23112.09</v>
          </cell>
          <cell r="F3551">
            <v>10169.28</v>
          </cell>
          <cell r="G3551">
            <v>12942.81</v>
          </cell>
          <cell r="H3551">
            <v>0</v>
          </cell>
          <cell r="I3551" t="str">
            <v>2021.04.25</v>
          </cell>
          <cell r="J3551" t="str">
            <v>96</v>
          </cell>
          <cell r="K3551" t="str">
            <v>精喹装置（合成二车间）</v>
          </cell>
          <cell r="L3551" t="str">
            <v>肥东合成分厂</v>
          </cell>
          <cell r="M3551" t="str">
            <v>肥东合成二车间</v>
          </cell>
          <cell r="N3551" t="str">
            <v>江苏图胜离心机制造有限公司</v>
          </cell>
          <cell r="O3551" t="str">
            <v>231.12</v>
          </cell>
          <cell r="P3551" t="str">
            <v>2,773.44</v>
          </cell>
          <cell r="Q3551" t="str">
            <v>924.48</v>
          </cell>
          <cell r="R3551" t="str">
            <v>43</v>
          </cell>
          <cell r="S3551" t="str">
            <v>平均年限法(一)</v>
          </cell>
          <cell r="T3551" t="str">
            <v>在用</v>
          </cell>
          <cell r="U3551" t="str">
            <v>直接购入</v>
          </cell>
          <cell r="V3551" t="str">
            <v>徐建红</v>
          </cell>
          <cell r="W3551" t="str">
            <v>2021.04.25</v>
          </cell>
          <cell r="X3551" t="str">
            <v>记--651</v>
          </cell>
        </row>
        <row r="3551">
          <cell r="AA3551" t="str">
            <v>0307</v>
          </cell>
        </row>
        <row r="3552">
          <cell r="B3552" t="str">
            <v>030700421</v>
          </cell>
          <cell r="C3552" t="str">
            <v>氧含量分析仪</v>
          </cell>
          <cell r="D3552" t="str">
            <v>连锁控制，配套连接离心机</v>
          </cell>
          <cell r="E3552">
            <v>23112.09</v>
          </cell>
          <cell r="F3552">
            <v>10169.28</v>
          </cell>
          <cell r="G3552">
            <v>12942.81</v>
          </cell>
          <cell r="H3552">
            <v>0</v>
          </cell>
          <cell r="I3552" t="str">
            <v>2021.04.25</v>
          </cell>
          <cell r="J3552" t="str">
            <v>96</v>
          </cell>
          <cell r="K3552" t="str">
            <v>精喹装置（合成二车间）</v>
          </cell>
          <cell r="L3552" t="str">
            <v>肥东合成分厂</v>
          </cell>
          <cell r="M3552" t="str">
            <v>肥东合成二车间</v>
          </cell>
          <cell r="N3552" t="str">
            <v>江苏图胜离心机制造有限公司</v>
          </cell>
          <cell r="O3552" t="str">
            <v>231.12</v>
          </cell>
          <cell r="P3552" t="str">
            <v>2,773.44</v>
          </cell>
          <cell r="Q3552" t="str">
            <v>924.48</v>
          </cell>
          <cell r="R3552" t="str">
            <v>43</v>
          </cell>
          <cell r="S3552" t="str">
            <v>平均年限法(一)</v>
          </cell>
          <cell r="T3552" t="str">
            <v>在用</v>
          </cell>
          <cell r="U3552" t="str">
            <v>直接购入</v>
          </cell>
          <cell r="V3552" t="str">
            <v>徐建红</v>
          </cell>
          <cell r="W3552" t="str">
            <v>2021.04.25</v>
          </cell>
          <cell r="X3552" t="str">
            <v>记--651</v>
          </cell>
        </row>
        <row r="3552">
          <cell r="AA3552" t="str">
            <v>0307</v>
          </cell>
        </row>
        <row r="3553">
          <cell r="B3553" t="str">
            <v>032600159</v>
          </cell>
          <cell r="C3553" t="str">
            <v>氧含量分析仪</v>
          </cell>
          <cell r="D3553" t="str">
            <v>连锁控制，配套连接离心机</v>
          </cell>
          <cell r="E3553">
            <v>23112.09</v>
          </cell>
          <cell r="F3553">
            <v>10169.28</v>
          </cell>
          <cell r="G3553">
            <v>12942.81</v>
          </cell>
          <cell r="H3553">
            <v>0</v>
          </cell>
          <cell r="I3553" t="str">
            <v>2021.04.25</v>
          </cell>
          <cell r="J3553" t="str">
            <v>96</v>
          </cell>
          <cell r="K3553" t="str">
            <v>精噁唑装置（合成三车间）</v>
          </cell>
          <cell r="L3553" t="str">
            <v>肥东合成分厂</v>
          </cell>
          <cell r="M3553" t="str">
            <v>肥东合成三车间</v>
          </cell>
          <cell r="N3553" t="str">
            <v>江苏图胜离心机制造有限公司</v>
          </cell>
          <cell r="O3553" t="str">
            <v>231.12</v>
          </cell>
          <cell r="P3553" t="str">
            <v>2,773.44</v>
          </cell>
          <cell r="Q3553" t="str">
            <v>924.48</v>
          </cell>
          <cell r="R3553" t="str">
            <v>43</v>
          </cell>
          <cell r="S3553" t="str">
            <v>平均年限法(一)</v>
          </cell>
          <cell r="T3553" t="str">
            <v>在用</v>
          </cell>
          <cell r="U3553" t="str">
            <v>直接购入</v>
          </cell>
          <cell r="V3553" t="str">
            <v>徐建红</v>
          </cell>
          <cell r="W3553" t="str">
            <v>2021.04.25</v>
          </cell>
          <cell r="X3553" t="str">
            <v>记--651</v>
          </cell>
        </row>
        <row r="3553">
          <cell r="AA3553" t="str">
            <v>0326</v>
          </cell>
        </row>
        <row r="3554">
          <cell r="B3554" t="str">
            <v>031400088</v>
          </cell>
          <cell r="C3554" t="str">
            <v>多重光散射稳定性分析仪</v>
          </cell>
          <cell r="D3554" t="str">
            <v>Turbiscan Tower</v>
          </cell>
          <cell r="E3554">
            <v>628318.58</v>
          </cell>
          <cell r="F3554">
            <v>276460.36</v>
          </cell>
          <cell r="G3554">
            <v>351858.22</v>
          </cell>
          <cell r="H3554">
            <v>0</v>
          </cell>
          <cell r="I3554" t="str">
            <v>2021.04.26</v>
          </cell>
          <cell r="J3554" t="str">
            <v>96</v>
          </cell>
          <cell r="K3554" t="str">
            <v>研发设备</v>
          </cell>
          <cell r="L3554" t="str">
            <v>研发中心</v>
          </cell>
          <cell r="M3554" t="str">
            <v>肥东研发中心实验室</v>
          </cell>
          <cell r="N3554" t="str">
            <v>大昌洋行（上海）有限公司</v>
          </cell>
          <cell r="O3554" t="str">
            <v>6,283.19</v>
          </cell>
          <cell r="P3554" t="str">
            <v>75,398.28</v>
          </cell>
          <cell r="Q3554" t="str">
            <v>25,132.74</v>
          </cell>
          <cell r="R3554" t="str">
            <v>43</v>
          </cell>
          <cell r="S3554" t="str">
            <v>平均年限法(一)</v>
          </cell>
          <cell r="T3554" t="str">
            <v>在用</v>
          </cell>
          <cell r="U3554" t="str">
            <v>直接购入</v>
          </cell>
          <cell r="V3554" t="str">
            <v>徐建红</v>
          </cell>
          <cell r="W3554" t="str">
            <v>2021.04.26</v>
          </cell>
          <cell r="X3554" t="str">
            <v>记--653</v>
          </cell>
        </row>
        <row r="3554">
          <cell r="AA3554" t="str">
            <v>0314</v>
          </cell>
        </row>
        <row r="3555">
          <cell r="B3555" t="str">
            <v>031400089</v>
          </cell>
          <cell r="C3555" t="str">
            <v>蠕动泵</v>
          </cell>
          <cell r="D3555" t="str">
            <v>雷弗牌，BT300S(2*YZ15泵头)，配备13#和17#蠕动泵管各3米</v>
          </cell>
          <cell r="E3555">
            <v>6725.66</v>
          </cell>
          <cell r="F3555">
            <v>2959.44</v>
          </cell>
          <cell r="G3555">
            <v>3766.22</v>
          </cell>
          <cell r="H3555">
            <v>0</v>
          </cell>
          <cell r="I3555" t="str">
            <v>2021.04.28</v>
          </cell>
          <cell r="J3555" t="str">
            <v>96</v>
          </cell>
          <cell r="K3555" t="str">
            <v>研发设备</v>
          </cell>
          <cell r="L3555" t="str">
            <v>研发中心</v>
          </cell>
          <cell r="M3555" t="str">
            <v>肥东研发中心实验室</v>
          </cell>
          <cell r="N3555" t="str">
            <v>合肥瑞博特科技有限公司</v>
          </cell>
          <cell r="O3555" t="str">
            <v>67.26</v>
          </cell>
          <cell r="P3555" t="str">
            <v>807.12</v>
          </cell>
          <cell r="Q3555" t="str">
            <v>269.03</v>
          </cell>
          <cell r="R3555" t="str">
            <v>43</v>
          </cell>
          <cell r="S3555" t="str">
            <v>平均年限法(一)</v>
          </cell>
          <cell r="T3555" t="str">
            <v>在用</v>
          </cell>
          <cell r="U3555" t="str">
            <v>直接购入</v>
          </cell>
          <cell r="V3555" t="str">
            <v>徐建红</v>
          </cell>
          <cell r="W3555" t="str">
            <v>2021.04.28</v>
          </cell>
          <cell r="X3555" t="str">
            <v>记--659</v>
          </cell>
        </row>
        <row r="3555">
          <cell r="AA3555" t="str">
            <v>0314</v>
          </cell>
        </row>
        <row r="3556">
          <cell r="B3556" t="str">
            <v>040900547</v>
          </cell>
          <cell r="C3556" t="str">
            <v>视频会议系统终端（亿联）</v>
          </cell>
          <cell r="D3556" t="str">
            <v>亿联牌，VC800，配套连接总部</v>
          </cell>
          <cell r="E3556">
            <v>19143.43</v>
          </cell>
          <cell r="F3556">
            <v>13476.76</v>
          </cell>
          <cell r="G3556">
            <v>5666.67</v>
          </cell>
          <cell r="H3556">
            <v>0</v>
          </cell>
          <cell r="I3556" t="str">
            <v>2021.04.29</v>
          </cell>
          <cell r="J3556" t="str">
            <v>60</v>
          </cell>
          <cell r="K3556" t="str">
            <v>其他</v>
          </cell>
          <cell r="L3556" t="str">
            <v>综合办</v>
          </cell>
          <cell r="M3556" t="str">
            <v>肥东综合楼一楼培训室</v>
          </cell>
          <cell r="N3556" t="str">
            <v>安徽瑞智信创网络科技股份有限公司</v>
          </cell>
          <cell r="O3556" t="str">
            <v>306.29</v>
          </cell>
          <cell r="P3556" t="str">
            <v>3,675.48</v>
          </cell>
          <cell r="Q3556" t="str">
            <v>765.74</v>
          </cell>
          <cell r="R3556" t="str">
            <v>43</v>
          </cell>
          <cell r="S3556" t="str">
            <v>平均年限法(一)</v>
          </cell>
          <cell r="T3556" t="str">
            <v>在用</v>
          </cell>
          <cell r="U3556" t="str">
            <v>直接购入</v>
          </cell>
          <cell r="V3556" t="str">
            <v>徐建红</v>
          </cell>
          <cell r="W3556" t="str">
            <v>2021.04.29</v>
          </cell>
          <cell r="X3556" t="str">
            <v>记--1101</v>
          </cell>
        </row>
        <row r="3556">
          <cell r="AA3556" t="str">
            <v>0409</v>
          </cell>
        </row>
        <row r="3557">
          <cell r="B3557" t="str">
            <v>031400090</v>
          </cell>
          <cell r="C3557" t="str">
            <v>螺杆真空泵</v>
          </cell>
          <cell r="D3557" t="str">
            <v>HP-300，防爆电机</v>
          </cell>
          <cell r="E3557">
            <v>60176.99</v>
          </cell>
          <cell r="F3557">
            <v>25876.11</v>
          </cell>
          <cell r="G3557">
            <v>34300.88</v>
          </cell>
          <cell r="H3557">
            <v>0</v>
          </cell>
          <cell r="I3557" t="str">
            <v>2021.05.07</v>
          </cell>
          <cell r="J3557" t="str">
            <v>96</v>
          </cell>
          <cell r="K3557" t="str">
            <v>研发设备</v>
          </cell>
          <cell r="L3557" t="str">
            <v>研发中心</v>
          </cell>
          <cell r="M3557" t="str">
            <v>肥东研发中心实验室</v>
          </cell>
          <cell r="N3557" t="str">
            <v>上海沪风真空泵制造有限公司</v>
          </cell>
          <cell r="O3557" t="str">
            <v>601.77</v>
          </cell>
          <cell r="P3557" t="str">
            <v>7,221.24</v>
          </cell>
          <cell r="Q3557" t="str">
            <v>2,407.08</v>
          </cell>
          <cell r="R3557" t="str">
            <v>42</v>
          </cell>
          <cell r="S3557" t="str">
            <v>平均年限法(一)</v>
          </cell>
          <cell r="T3557" t="str">
            <v>在用</v>
          </cell>
          <cell r="U3557" t="str">
            <v>直接购入</v>
          </cell>
          <cell r="V3557" t="str">
            <v>徐建红</v>
          </cell>
          <cell r="W3557" t="str">
            <v>2021.05.07</v>
          </cell>
          <cell r="X3557" t="str">
            <v>记--501</v>
          </cell>
        </row>
        <row r="3557">
          <cell r="AA3557" t="str">
            <v>0314</v>
          </cell>
        </row>
        <row r="3558">
          <cell r="B3558" t="str">
            <v>031400091</v>
          </cell>
          <cell r="C3558" t="str">
            <v>防爆强力真空自吸泵</v>
          </cell>
          <cell r="D3558" t="str">
            <v>VSP-25A-F，氟塑料</v>
          </cell>
          <cell r="E3558">
            <v>5840.71</v>
          </cell>
          <cell r="F3558">
            <v>2511.63</v>
          </cell>
          <cell r="G3558">
            <v>3329.08</v>
          </cell>
          <cell r="H3558">
            <v>0</v>
          </cell>
          <cell r="I3558" t="str">
            <v>2021.05.07</v>
          </cell>
          <cell r="J3558" t="str">
            <v>96</v>
          </cell>
          <cell r="K3558" t="str">
            <v>研发设备</v>
          </cell>
          <cell r="L3558" t="str">
            <v>研发中心</v>
          </cell>
          <cell r="M3558" t="str">
            <v>肥东研发中心实验室</v>
          </cell>
          <cell r="N3558" t="str">
            <v>上海德耐泵业有限公司</v>
          </cell>
          <cell r="O3558" t="str">
            <v>58.41</v>
          </cell>
          <cell r="P3558" t="str">
            <v>700.92</v>
          </cell>
          <cell r="Q3558" t="str">
            <v>233.63</v>
          </cell>
          <cell r="R3558" t="str">
            <v>42</v>
          </cell>
          <cell r="S3558" t="str">
            <v>平均年限法(一)</v>
          </cell>
          <cell r="T3558" t="str">
            <v>在用</v>
          </cell>
          <cell r="U3558" t="str">
            <v>直接购入</v>
          </cell>
          <cell r="V3558" t="str">
            <v>徐建红</v>
          </cell>
          <cell r="W3558" t="str">
            <v>2021.05.07</v>
          </cell>
          <cell r="X3558" t="str">
            <v>记--503</v>
          </cell>
        </row>
        <row r="3558">
          <cell r="AA3558" t="str">
            <v>0314</v>
          </cell>
        </row>
        <row r="3559">
          <cell r="B3559" t="str">
            <v>032400039</v>
          </cell>
          <cell r="C3559" t="str">
            <v>华为UPS电源（用于监测仪）</v>
          </cell>
          <cell r="D3559" t="str">
            <v>华为500KVA，可环保监测4小时；配套固卡04450#在线环境监测仪</v>
          </cell>
          <cell r="E3559">
            <v>16106.19</v>
          </cell>
          <cell r="F3559">
            <v>6925.58</v>
          </cell>
          <cell r="G3559">
            <v>9180.61</v>
          </cell>
          <cell r="H3559">
            <v>0</v>
          </cell>
          <cell r="I3559" t="str">
            <v>2021.05.10</v>
          </cell>
          <cell r="J3559" t="str">
            <v>96</v>
          </cell>
          <cell r="K3559" t="str">
            <v>公用设备</v>
          </cell>
          <cell r="L3559" t="str">
            <v>肥东合成分厂</v>
          </cell>
          <cell r="M3559" t="str">
            <v>肥东合成RTO燃烧炉排气口，机修车间侧边，合成/安环公用</v>
          </cell>
          <cell r="N3559" t="str">
            <v>合肥大华自控成套设备有限责任公司</v>
          </cell>
          <cell r="O3559" t="str">
            <v>161.06</v>
          </cell>
          <cell r="P3559" t="str">
            <v>1,932.72</v>
          </cell>
          <cell r="Q3559" t="str">
            <v>644.25</v>
          </cell>
          <cell r="R3559" t="str">
            <v>42</v>
          </cell>
          <cell r="S3559" t="str">
            <v>平均年限法(一)</v>
          </cell>
          <cell r="T3559" t="str">
            <v>在用</v>
          </cell>
          <cell r="U3559" t="str">
            <v>直接购入</v>
          </cell>
          <cell r="V3559" t="str">
            <v>徐建红</v>
          </cell>
          <cell r="W3559" t="str">
            <v>2021.05.10</v>
          </cell>
          <cell r="X3559" t="str">
            <v>记--505</v>
          </cell>
        </row>
        <row r="3559">
          <cell r="AA3559" t="str">
            <v>0324</v>
          </cell>
        </row>
        <row r="3560">
          <cell r="B3560" t="str">
            <v>032500269</v>
          </cell>
          <cell r="C3560" t="str">
            <v>防爆电控箱（铸铝）</v>
          </cell>
          <cell r="D3560" t="str">
            <v>控制1台电机30KV，采用Y三角启动，1进线DN40，2出线DN40和DN32</v>
          </cell>
          <cell r="E3560">
            <v>4070.8</v>
          </cell>
          <cell r="F3560">
            <v>1750.53</v>
          </cell>
          <cell r="G3560">
            <v>2320.27</v>
          </cell>
          <cell r="H3560">
            <v>0</v>
          </cell>
          <cell r="I3560" t="str">
            <v>2021.05.10</v>
          </cell>
          <cell r="J3560" t="str">
            <v>96</v>
          </cell>
          <cell r="K3560" t="str">
            <v>苯磺隆装置（合成四车间）</v>
          </cell>
          <cell r="L3560" t="str">
            <v>肥东合成分厂</v>
          </cell>
          <cell r="M3560" t="str">
            <v>肥东合成四车间</v>
          </cell>
          <cell r="N3560" t="str">
            <v>合肥大华自控成套设备有限责任公司</v>
          </cell>
          <cell r="O3560" t="str">
            <v>40.71</v>
          </cell>
          <cell r="P3560" t="str">
            <v>488.52</v>
          </cell>
          <cell r="Q3560" t="str">
            <v>162.83</v>
          </cell>
          <cell r="R3560" t="str">
            <v>42</v>
          </cell>
          <cell r="S3560" t="str">
            <v>平均年限法(一)</v>
          </cell>
          <cell r="T3560" t="str">
            <v>在用</v>
          </cell>
          <cell r="U3560" t="str">
            <v>直接购入</v>
          </cell>
          <cell r="V3560" t="str">
            <v>徐建红</v>
          </cell>
          <cell r="W3560" t="str">
            <v>2021.05.10</v>
          </cell>
          <cell r="X3560" t="str">
            <v>记--507</v>
          </cell>
        </row>
        <row r="3560">
          <cell r="AA3560" t="str">
            <v>0325</v>
          </cell>
        </row>
        <row r="3561">
          <cell r="B3561" t="str">
            <v>032500270</v>
          </cell>
          <cell r="C3561" t="str">
            <v>防爆电控箱（铸铝）</v>
          </cell>
          <cell r="D3561" t="str">
            <v>控制2台电机15KW和4KW，采用直接启动，1进线DN32，2出线DN32和DN25</v>
          </cell>
          <cell r="E3561">
            <v>2566.37</v>
          </cell>
          <cell r="F3561">
            <v>1103.38</v>
          </cell>
          <cell r="G3561">
            <v>1462.99</v>
          </cell>
          <cell r="H3561">
            <v>0</v>
          </cell>
          <cell r="I3561" t="str">
            <v>2021.05.10</v>
          </cell>
          <cell r="J3561" t="str">
            <v>96</v>
          </cell>
          <cell r="K3561" t="str">
            <v>苯磺隆装置（合成四车间）</v>
          </cell>
          <cell r="L3561" t="str">
            <v>肥东合成分厂</v>
          </cell>
          <cell r="M3561" t="str">
            <v>肥东合成四车间</v>
          </cell>
          <cell r="N3561" t="str">
            <v>合肥大华自控成套设备有限责任公司</v>
          </cell>
          <cell r="O3561" t="str">
            <v>25.66</v>
          </cell>
          <cell r="P3561" t="str">
            <v>307.92</v>
          </cell>
          <cell r="Q3561" t="str">
            <v>102.65</v>
          </cell>
          <cell r="R3561" t="str">
            <v>42</v>
          </cell>
          <cell r="S3561" t="str">
            <v>平均年限法(一)</v>
          </cell>
          <cell r="T3561" t="str">
            <v>在用</v>
          </cell>
          <cell r="U3561" t="str">
            <v>直接购入</v>
          </cell>
          <cell r="V3561" t="str">
            <v>徐建红</v>
          </cell>
          <cell r="W3561" t="str">
            <v>2021.05.10</v>
          </cell>
          <cell r="X3561" t="str">
            <v>记--507</v>
          </cell>
        </row>
        <row r="3561">
          <cell r="AA3561" t="str">
            <v>0325</v>
          </cell>
        </row>
        <row r="3562">
          <cell r="B3562" t="str">
            <v>032500271</v>
          </cell>
          <cell r="C3562" t="str">
            <v>宝星EPS应急电源（用于风机）</v>
          </cell>
          <cell r="D3562" t="str">
            <v>宝星Prostar，功率40KW，可用2小时</v>
          </cell>
          <cell r="E3562">
            <v>86725.66</v>
          </cell>
          <cell r="F3562">
            <v>37292.18</v>
          </cell>
          <cell r="G3562">
            <v>49433.48</v>
          </cell>
          <cell r="H3562">
            <v>0</v>
          </cell>
          <cell r="I3562" t="str">
            <v>2021.05.17</v>
          </cell>
          <cell r="J3562" t="str">
            <v>96</v>
          </cell>
          <cell r="K3562" t="str">
            <v>苯磺隆装置（合成四车间）</v>
          </cell>
          <cell r="L3562" t="str">
            <v>肥东合成分厂</v>
          </cell>
          <cell r="M3562" t="str">
            <v>肥东合成四车间</v>
          </cell>
          <cell r="N3562" t="str">
            <v>合肥大华自控成套设备有限责任公司</v>
          </cell>
          <cell r="O3562" t="str">
            <v>867.26</v>
          </cell>
          <cell r="P3562" t="str">
            <v>10,407.12</v>
          </cell>
          <cell r="Q3562" t="str">
            <v>3,469.03</v>
          </cell>
          <cell r="R3562" t="str">
            <v>42</v>
          </cell>
          <cell r="S3562" t="str">
            <v>平均年限法(一)</v>
          </cell>
          <cell r="T3562" t="str">
            <v>在用</v>
          </cell>
          <cell r="U3562" t="str">
            <v>直接购入</v>
          </cell>
          <cell r="V3562" t="str">
            <v>徐建红</v>
          </cell>
          <cell r="W3562" t="str">
            <v>2021.05.17</v>
          </cell>
          <cell r="X3562" t="str">
            <v>记--519</v>
          </cell>
        </row>
        <row r="3562">
          <cell r="AA3562" t="str">
            <v>0325</v>
          </cell>
        </row>
        <row r="3563">
          <cell r="B3563" t="str">
            <v>032500272</v>
          </cell>
          <cell r="C3563" t="str">
            <v>玻璃钢风机</v>
          </cell>
          <cell r="D3563" t="str">
            <v>FRP472-8C-18.5KW，防爆电机</v>
          </cell>
          <cell r="E3563">
            <v>18141.59</v>
          </cell>
          <cell r="F3563">
            <v>7801.06</v>
          </cell>
          <cell r="G3563">
            <v>10340.53</v>
          </cell>
          <cell r="H3563">
            <v>0</v>
          </cell>
          <cell r="I3563" t="str">
            <v>2021.05.17</v>
          </cell>
          <cell r="J3563" t="str">
            <v>96</v>
          </cell>
          <cell r="K3563" t="str">
            <v>苯磺隆装置（合成四车间）</v>
          </cell>
          <cell r="L3563" t="str">
            <v>肥东合成分厂</v>
          </cell>
          <cell r="M3563" t="str">
            <v>肥东合成四车间</v>
          </cell>
          <cell r="N3563" t="str">
            <v>宜兴市昌明玻璃钢厂</v>
          </cell>
          <cell r="O3563" t="str">
            <v>181.42</v>
          </cell>
          <cell r="P3563" t="str">
            <v>2,177.04</v>
          </cell>
          <cell r="Q3563" t="str">
            <v>725.66</v>
          </cell>
          <cell r="R3563" t="str">
            <v>42</v>
          </cell>
          <cell r="S3563" t="str">
            <v>平均年限法(一)</v>
          </cell>
          <cell r="T3563" t="str">
            <v>在用</v>
          </cell>
          <cell r="U3563" t="str">
            <v>直接购入</v>
          </cell>
          <cell r="V3563" t="str">
            <v>徐建红</v>
          </cell>
          <cell r="W3563" t="str">
            <v>2021.05.17</v>
          </cell>
          <cell r="X3563" t="str">
            <v>记--521</v>
          </cell>
        </row>
        <row r="3563">
          <cell r="AA3563" t="str">
            <v>0325</v>
          </cell>
        </row>
        <row r="3564">
          <cell r="B3564" t="str">
            <v>030400034</v>
          </cell>
          <cell r="C3564" t="str">
            <v>玻璃钢冷却塔（中空喷雾逆流式）</v>
          </cell>
          <cell r="D3564" t="str">
            <v>JFZNT-1400型（三风机组合）</v>
          </cell>
          <cell r="E3564">
            <v>290265.49</v>
          </cell>
          <cell r="F3564">
            <v>124813.95</v>
          </cell>
          <cell r="G3564">
            <v>165451.54</v>
          </cell>
          <cell r="H3564">
            <v>0</v>
          </cell>
          <cell r="I3564" t="str">
            <v>2021.05.18</v>
          </cell>
          <cell r="J3564" t="str">
            <v>96</v>
          </cell>
          <cell r="K3564" t="str">
            <v>冷却设备</v>
          </cell>
          <cell r="L3564" t="str">
            <v>肥东合成分厂</v>
          </cell>
          <cell r="M3564" t="str">
            <v>肥东合成循环水冷却（公用工程）</v>
          </cell>
          <cell r="N3564" t="str">
            <v>常州江帆冷却塔有限公司</v>
          </cell>
          <cell r="O3564" t="str">
            <v>2,902.65</v>
          </cell>
          <cell r="P3564" t="str">
            <v>34,831.80</v>
          </cell>
          <cell r="Q3564" t="str">
            <v>11,610.62</v>
          </cell>
          <cell r="R3564" t="str">
            <v>42</v>
          </cell>
          <cell r="S3564" t="str">
            <v>平均年限法(一)</v>
          </cell>
          <cell r="T3564" t="str">
            <v>在用</v>
          </cell>
          <cell r="U3564" t="str">
            <v>直接购入</v>
          </cell>
          <cell r="V3564" t="str">
            <v>徐建红</v>
          </cell>
          <cell r="W3564" t="str">
            <v>2021.05.18</v>
          </cell>
          <cell r="X3564" t="str">
            <v>记--523</v>
          </cell>
        </row>
        <row r="3564">
          <cell r="AA3564" t="str">
            <v>0304</v>
          </cell>
        </row>
        <row r="3565">
          <cell r="B3565" t="str">
            <v>030200246</v>
          </cell>
          <cell r="C3565" t="str">
            <v>玻璃钢冷却塔（方型横流式）</v>
          </cell>
          <cell r="D3565" t="str">
            <v>JFHT-2*250型</v>
          </cell>
          <cell r="E3565">
            <v>86725.66</v>
          </cell>
          <cell r="F3565">
            <v>37292.18</v>
          </cell>
          <cell r="G3565">
            <v>49433.48</v>
          </cell>
          <cell r="H3565">
            <v>0</v>
          </cell>
          <cell r="I3565" t="str">
            <v>2021.05.18</v>
          </cell>
          <cell r="J3565" t="str">
            <v>96</v>
          </cell>
          <cell r="K3565" t="str">
            <v>污水设备</v>
          </cell>
          <cell r="L3565" t="str">
            <v>肥东合成分厂</v>
          </cell>
          <cell r="M3565" t="str">
            <v>肥东合成污水站</v>
          </cell>
          <cell r="N3565" t="str">
            <v>常州江帆冷却塔有限公司</v>
          </cell>
          <cell r="O3565" t="str">
            <v>867.26</v>
          </cell>
          <cell r="P3565" t="str">
            <v>10,407.12</v>
          </cell>
          <cell r="Q3565" t="str">
            <v>3,469.03</v>
          </cell>
          <cell r="R3565" t="str">
            <v>42</v>
          </cell>
          <cell r="S3565" t="str">
            <v>平均年限法(一)</v>
          </cell>
          <cell r="T3565" t="str">
            <v>在用</v>
          </cell>
          <cell r="U3565" t="str">
            <v>直接购入</v>
          </cell>
          <cell r="V3565" t="str">
            <v>徐建红</v>
          </cell>
          <cell r="W3565" t="str">
            <v>2021.05.18</v>
          </cell>
          <cell r="X3565" t="str">
            <v>记--523</v>
          </cell>
        </row>
        <row r="3565">
          <cell r="AA3565" t="str">
            <v>0302</v>
          </cell>
        </row>
        <row r="3566">
          <cell r="B3566" t="str">
            <v>040100263</v>
          </cell>
          <cell r="C3566" t="str">
            <v>格力空调（120柜机）</v>
          </cell>
          <cell r="D3566" t="str">
            <v>RF120WQ/NhA-N3JY01</v>
          </cell>
          <cell r="E3566">
            <v>6991.15</v>
          </cell>
          <cell r="F3566">
            <v>4809.98</v>
          </cell>
          <cell r="G3566">
            <v>2181.17</v>
          </cell>
          <cell r="H3566">
            <v>0</v>
          </cell>
          <cell r="I3566" t="str">
            <v>2021.05.18</v>
          </cell>
          <cell r="J3566" t="str">
            <v>60</v>
          </cell>
          <cell r="K3566" t="str">
            <v>空调</v>
          </cell>
          <cell r="L3566" t="str">
            <v>物流中心</v>
          </cell>
          <cell r="M3566" t="str">
            <v>肥东物流中心仓库（原药专用冷库）</v>
          </cell>
          <cell r="N3566" t="str">
            <v>安徽百大乐普生商厦有限责任公司</v>
          </cell>
          <cell r="O3566" t="str">
            <v>111.86</v>
          </cell>
          <cell r="P3566" t="str">
            <v>1,342.32</v>
          </cell>
          <cell r="Q3566" t="str">
            <v>279.65</v>
          </cell>
          <cell r="R3566" t="str">
            <v>42</v>
          </cell>
          <cell r="S3566" t="str">
            <v>平均年限法(一)</v>
          </cell>
          <cell r="T3566" t="str">
            <v>在用</v>
          </cell>
          <cell r="U3566" t="str">
            <v>直接购入</v>
          </cell>
          <cell r="V3566" t="str">
            <v>徐建红</v>
          </cell>
          <cell r="W3566" t="str">
            <v>2021.05.18</v>
          </cell>
          <cell r="X3566" t="str">
            <v>记--525</v>
          </cell>
        </row>
        <row r="3566">
          <cell r="AA3566" t="str">
            <v>0401</v>
          </cell>
        </row>
        <row r="3567">
          <cell r="B3567" t="str">
            <v>040100264</v>
          </cell>
          <cell r="C3567" t="str">
            <v>格力空调（120柜机）</v>
          </cell>
          <cell r="D3567" t="str">
            <v>RF120WQ/NhA-N3JY01</v>
          </cell>
          <cell r="E3567">
            <v>6991.15</v>
          </cell>
          <cell r="F3567">
            <v>4809.98</v>
          </cell>
          <cell r="G3567">
            <v>2181.17</v>
          </cell>
          <cell r="H3567">
            <v>0</v>
          </cell>
          <cell r="I3567" t="str">
            <v>2021.05.18</v>
          </cell>
          <cell r="J3567" t="str">
            <v>60</v>
          </cell>
          <cell r="K3567" t="str">
            <v>空调</v>
          </cell>
          <cell r="L3567" t="str">
            <v>物流中心</v>
          </cell>
          <cell r="M3567" t="str">
            <v>肥东物流中心仓库（原药专用冷库）</v>
          </cell>
          <cell r="N3567" t="str">
            <v>安徽百大乐普生商厦有限责任公司</v>
          </cell>
          <cell r="O3567" t="str">
            <v>111.86</v>
          </cell>
          <cell r="P3567" t="str">
            <v>1,342.32</v>
          </cell>
          <cell r="Q3567" t="str">
            <v>279.65</v>
          </cell>
          <cell r="R3567" t="str">
            <v>42</v>
          </cell>
          <cell r="S3567" t="str">
            <v>平均年限法(一)</v>
          </cell>
          <cell r="T3567" t="str">
            <v>在用</v>
          </cell>
          <cell r="U3567" t="str">
            <v>直接购入</v>
          </cell>
          <cell r="V3567" t="str">
            <v>徐建红</v>
          </cell>
          <cell r="W3567" t="str">
            <v>2021.05.18</v>
          </cell>
          <cell r="X3567" t="str">
            <v>记--525</v>
          </cell>
        </row>
        <row r="3567">
          <cell r="AA3567" t="str">
            <v>0401</v>
          </cell>
        </row>
        <row r="3568">
          <cell r="B3568" t="str">
            <v>040100265</v>
          </cell>
          <cell r="C3568" t="str">
            <v>格力空调（120柜机）</v>
          </cell>
          <cell r="D3568" t="str">
            <v>RF120WQ/NhA-N3JY01</v>
          </cell>
          <cell r="E3568">
            <v>6991.15</v>
          </cell>
          <cell r="F3568">
            <v>4809.98</v>
          </cell>
          <cell r="G3568">
            <v>2181.17</v>
          </cell>
          <cell r="H3568">
            <v>0</v>
          </cell>
          <cell r="I3568" t="str">
            <v>2021.05.18</v>
          </cell>
          <cell r="J3568" t="str">
            <v>60</v>
          </cell>
          <cell r="K3568" t="str">
            <v>空调</v>
          </cell>
          <cell r="L3568" t="str">
            <v>市场管理部</v>
          </cell>
          <cell r="M3568" t="str">
            <v>肥东温室大棚生测办公室（市场管理部）</v>
          </cell>
          <cell r="N3568" t="str">
            <v>安徽百大乐普生商厦有限责任公司</v>
          </cell>
          <cell r="O3568" t="str">
            <v>111.86</v>
          </cell>
          <cell r="P3568" t="str">
            <v>1,342.32</v>
          </cell>
          <cell r="Q3568" t="str">
            <v>279.65</v>
          </cell>
          <cell r="R3568" t="str">
            <v>42</v>
          </cell>
          <cell r="S3568" t="str">
            <v>平均年限法(一)</v>
          </cell>
          <cell r="T3568" t="str">
            <v>在用</v>
          </cell>
          <cell r="U3568" t="str">
            <v>直接购入</v>
          </cell>
          <cell r="V3568" t="str">
            <v>徐建红</v>
          </cell>
          <cell r="W3568" t="str">
            <v>2021.05.18</v>
          </cell>
          <cell r="X3568" t="str">
            <v>记--525</v>
          </cell>
        </row>
        <row r="3568">
          <cell r="AA3568" t="str">
            <v>0401</v>
          </cell>
        </row>
        <row r="3569">
          <cell r="B3569" t="str">
            <v>040900548</v>
          </cell>
          <cell r="C3569" t="str">
            <v>不锈钢双眼大锅灶（肥东食堂）</v>
          </cell>
          <cell r="D3569" t="str">
            <v>大灶，使用天燃气，配摇摆水龙头2个、双针电子点火、双层隔热观火口</v>
          </cell>
          <cell r="E3569">
            <v>6500</v>
          </cell>
          <cell r="F3569">
            <v>4472</v>
          </cell>
          <cell r="G3569">
            <v>2028</v>
          </cell>
          <cell r="H3569">
            <v>0</v>
          </cell>
          <cell r="I3569" t="str">
            <v>2021.05.19</v>
          </cell>
          <cell r="J3569" t="str">
            <v>60</v>
          </cell>
          <cell r="K3569" t="str">
            <v>其他</v>
          </cell>
          <cell r="L3569" t="str">
            <v>综合办</v>
          </cell>
          <cell r="M3569" t="str">
            <v>肥东厂区食堂厨房，（综合办）管理</v>
          </cell>
          <cell r="N3569" t="str">
            <v>合肥锦利酒店用品有限公司</v>
          </cell>
          <cell r="O3569" t="str">
            <v>104.00</v>
          </cell>
          <cell r="P3569" t="str">
            <v>1,248.00</v>
          </cell>
          <cell r="Q3569" t="str">
            <v>260.00</v>
          </cell>
          <cell r="R3569" t="str">
            <v>42</v>
          </cell>
          <cell r="S3569" t="str">
            <v>平均年限法(一)</v>
          </cell>
          <cell r="T3569" t="str">
            <v>在用</v>
          </cell>
          <cell r="U3569" t="str">
            <v>直接购入</v>
          </cell>
          <cell r="V3569" t="str">
            <v>徐建红</v>
          </cell>
          <cell r="W3569" t="str">
            <v>2021.05.19</v>
          </cell>
          <cell r="X3569" t="str">
            <v>记--528</v>
          </cell>
        </row>
        <row r="3569">
          <cell r="AA3569" t="str">
            <v>0409</v>
          </cell>
        </row>
        <row r="3570">
          <cell r="B3570" t="str">
            <v>040900549</v>
          </cell>
          <cell r="C3570" t="str">
            <v>不锈钢双眼炒灶（肥东食堂）</v>
          </cell>
          <cell r="D3570" t="str">
            <v>炒灶，使用天燃气，配摇摆水龙头2个，双针电子点火</v>
          </cell>
          <cell r="E3570">
            <v>5300</v>
          </cell>
          <cell r="F3570">
            <v>3646.4</v>
          </cell>
          <cell r="G3570">
            <v>1653.6</v>
          </cell>
          <cell r="H3570">
            <v>0</v>
          </cell>
          <cell r="I3570" t="str">
            <v>2021.05.19</v>
          </cell>
          <cell r="J3570" t="str">
            <v>60</v>
          </cell>
          <cell r="K3570" t="str">
            <v>其他</v>
          </cell>
          <cell r="L3570" t="str">
            <v>综合办</v>
          </cell>
          <cell r="M3570" t="str">
            <v>肥东厂区食堂厨房，（综合办）管理</v>
          </cell>
          <cell r="N3570" t="str">
            <v>合肥锦利酒店用品有限公司</v>
          </cell>
          <cell r="O3570" t="str">
            <v>84.80</v>
          </cell>
          <cell r="P3570" t="str">
            <v>1,017.60</v>
          </cell>
          <cell r="Q3570" t="str">
            <v>212.00</v>
          </cell>
          <cell r="R3570" t="str">
            <v>42</v>
          </cell>
          <cell r="S3570" t="str">
            <v>平均年限法(一)</v>
          </cell>
          <cell r="T3570" t="str">
            <v>在用</v>
          </cell>
          <cell r="U3570" t="str">
            <v>直接购入</v>
          </cell>
          <cell r="V3570" t="str">
            <v>徐建红</v>
          </cell>
          <cell r="W3570" t="str">
            <v>2021.05.19</v>
          </cell>
          <cell r="X3570" t="str">
            <v>记--528</v>
          </cell>
        </row>
        <row r="3570">
          <cell r="AA3570" t="str">
            <v>0409</v>
          </cell>
        </row>
        <row r="3571">
          <cell r="B3571" t="str">
            <v>040200286</v>
          </cell>
          <cell r="C3571" t="str">
            <v>联想电脑（台式）</v>
          </cell>
          <cell r="D3571" t="str">
            <v>联想 M4610D/i3 9100/4G/1T/128G/集成，无光驱，WIN10系统</v>
          </cell>
          <cell r="E3571">
            <v>2522.12</v>
          </cell>
          <cell r="F3571">
            <v>1735.05</v>
          </cell>
          <cell r="G3571">
            <v>697.2</v>
          </cell>
          <cell r="H3571">
            <v>89.87</v>
          </cell>
          <cell r="I3571" t="str">
            <v>2021.05.20</v>
          </cell>
          <cell r="J3571" t="str">
            <v>60</v>
          </cell>
          <cell r="K3571" t="str">
            <v>电脑</v>
          </cell>
          <cell r="L3571" t="str">
            <v>研发中心</v>
          </cell>
          <cell r="M3571" t="str">
            <v>肥东研发中心实验室</v>
          </cell>
          <cell r="N3571" t="str">
            <v>合肥德众科技有限公司</v>
          </cell>
          <cell r="O3571" t="str">
            <v>40.35</v>
          </cell>
          <cell r="P3571" t="str">
            <v>484.20</v>
          </cell>
          <cell r="Q3571" t="str">
            <v>100.88</v>
          </cell>
          <cell r="R3571" t="str">
            <v>42</v>
          </cell>
          <cell r="S3571" t="str">
            <v>平均年限法(一)</v>
          </cell>
          <cell r="T3571" t="str">
            <v>在用</v>
          </cell>
          <cell r="U3571" t="str">
            <v>直接购入</v>
          </cell>
          <cell r="V3571" t="str">
            <v>徐建红</v>
          </cell>
          <cell r="W3571" t="str">
            <v>2021.05.20</v>
          </cell>
          <cell r="X3571" t="str">
            <v>记--530</v>
          </cell>
        </row>
        <row r="3571">
          <cell r="AA3571" t="str">
            <v>0402</v>
          </cell>
        </row>
        <row r="3572">
          <cell r="B3572" t="str">
            <v>040200287</v>
          </cell>
          <cell r="C3572" t="str">
            <v>联想电脑（台式）</v>
          </cell>
          <cell r="D3572" t="str">
            <v>联想 M4610D/i3 9100/4G/1T/128G/集成，无光驱，WIN10系统</v>
          </cell>
          <cell r="E3572">
            <v>2522.13</v>
          </cell>
          <cell r="F3572">
            <v>1735.05</v>
          </cell>
          <cell r="G3572">
            <v>697.2</v>
          </cell>
          <cell r="H3572">
            <v>89.88</v>
          </cell>
          <cell r="I3572" t="str">
            <v>2021.05.20</v>
          </cell>
          <cell r="J3572" t="str">
            <v>60</v>
          </cell>
          <cell r="K3572" t="str">
            <v>电脑</v>
          </cell>
          <cell r="L3572" t="str">
            <v>研发中心</v>
          </cell>
          <cell r="M3572" t="str">
            <v>肥东研发中心实验室</v>
          </cell>
          <cell r="N3572" t="str">
            <v>合肥德众科技有限公司</v>
          </cell>
          <cell r="O3572" t="str">
            <v>40.35</v>
          </cell>
          <cell r="P3572" t="str">
            <v>484.20</v>
          </cell>
          <cell r="Q3572" t="str">
            <v>100.89</v>
          </cell>
          <cell r="R3572" t="str">
            <v>42</v>
          </cell>
          <cell r="S3572" t="str">
            <v>平均年限法(一)</v>
          </cell>
          <cell r="T3572" t="str">
            <v>在用</v>
          </cell>
          <cell r="U3572" t="str">
            <v>直接购入</v>
          </cell>
          <cell r="V3572" t="str">
            <v>徐建红</v>
          </cell>
          <cell r="W3572" t="str">
            <v>2021.05.20</v>
          </cell>
          <cell r="X3572" t="str">
            <v>记--530</v>
          </cell>
        </row>
        <row r="3572">
          <cell r="AA3572" t="str">
            <v>0402</v>
          </cell>
        </row>
        <row r="3573">
          <cell r="B3573" t="str">
            <v>040300102</v>
          </cell>
          <cell r="C3573" t="str">
            <v>打印机（HP 激光）一体机</v>
          </cell>
          <cell r="D3573" t="str">
            <v>HP136NW，无线/有线，黑白激光一体机（打印复印扫描3合1）</v>
          </cell>
          <cell r="E3573">
            <v>1672.56</v>
          </cell>
          <cell r="F3573">
            <v>1150.68</v>
          </cell>
          <cell r="G3573">
            <v>521.88</v>
          </cell>
          <cell r="H3573">
            <v>0</v>
          </cell>
          <cell r="I3573" t="str">
            <v>2021.05.20</v>
          </cell>
          <cell r="J3573" t="str">
            <v>60</v>
          </cell>
          <cell r="K3573" t="str">
            <v>打印机</v>
          </cell>
          <cell r="L3573" t="str">
            <v>电仪分厂</v>
          </cell>
          <cell r="M3573" t="str">
            <v>肥东电仪分厂办公室（顾开兵）</v>
          </cell>
          <cell r="N3573" t="str">
            <v>合肥德众科技有限公司</v>
          </cell>
          <cell r="O3573" t="str">
            <v>26.76</v>
          </cell>
          <cell r="P3573" t="str">
            <v>321.12</v>
          </cell>
          <cell r="Q3573" t="str">
            <v>66.90</v>
          </cell>
          <cell r="R3573" t="str">
            <v>42</v>
          </cell>
          <cell r="S3573" t="str">
            <v>平均年限法(一)</v>
          </cell>
          <cell r="T3573" t="str">
            <v>在用</v>
          </cell>
          <cell r="U3573" t="str">
            <v>直接购入</v>
          </cell>
          <cell r="V3573" t="str">
            <v>徐建红</v>
          </cell>
          <cell r="W3573" t="str">
            <v>2021.05.20</v>
          </cell>
          <cell r="X3573" t="str">
            <v>记--530</v>
          </cell>
        </row>
        <row r="3573">
          <cell r="AA3573" t="str">
            <v>0403</v>
          </cell>
        </row>
        <row r="3574">
          <cell r="B3574" t="str">
            <v>030700422</v>
          </cell>
          <cell r="C3574" t="str">
            <v>螺旋板换热器</v>
          </cell>
          <cell r="D3574" t="str">
            <v>20㎡，材质304不锈钢</v>
          </cell>
          <cell r="E3574">
            <v>16637.17</v>
          </cell>
          <cell r="F3574">
            <v>6987.54</v>
          </cell>
          <cell r="G3574">
            <v>9649.63</v>
          </cell>
          <cell r="H3574">
            <v>0</v>
          </cell>
          <cell r="I3574" t="str">
            <v>2021.06.07</v>
          </cell>
          <cell r="J3574" t="str">
            <v>96</v>
          </cell>
          <cell r="K3574" t="str">
            <v>精喹装置（合成二车间）</v>
          </cell>
          <cell r="L3574" t="str">
            <v>肥东合成分厂</v>
          </cell>
          <cell r="M3574" t="str">
            <v>肥东合成二车间</v>
          </cell>
          <cell r="N3574" t="str">
            <v>江苏新世纪民生化工设备有限公司</v>
          </cell>
          <cell r="O3574" t="str">
            <v>166.37</v>
          </cell>
          <cell r="P3574" t="str">
            <v>1,996.44</v>
          </cell>
          <cell r="Q3574" t="str">
            <v>665.49</v>
          </cell>
          <cell r="R3574" t="str">
            <v>41</v>
          </cell>
          <cell r="S3574" t="str">
            <v>平均年限法(一)</v>
          </cell>
          <cell r="T3574" t="str">
            <v>在用</v>
          </cell>
          <cell r="U3574" t="str">
            <v>直接购入</v>
          </cell>
          <cell r="V3574" t="str">
            <v>徐建红</v>
          </cell>
          <cell r="W3574" t="str">
            <v>2021.06.07</v>
          </cell>
          <cell r="X3574" t="str">
            <v>记--551</v>
          </cell>
        </row>
        <row r="3574">
          <cell r="AA3574" t="str">
            <v>0307</v>
          </cell>
        </row>
        <row r="3575">
          <cell r="B3575" t="str">
            <v>032500273</v>
          </cell>
          <cell r="C3575" t="str">
            <v>不锈钢计量罐</v>
          </cell>
          <cell r="D3575" t="str">
            <v>V=500L，￠800*750*5mm</v>
          </cell>
          <cell r="E3575">
            <v>7079.64</v>
          </cell>
          <cell r="F3575">
            <v>2973.6</v>
          </cell>
          <cell r="G3575">
            <v>4106.04</v>
          </cell>
          <cell r="H3575">
            <v>0</v>
          </cell>
          <cell r="I3575" t="str">
            <v>2021.06.07</v>
          </cell>
          <cell r="J3575" t="str">
            <v>96</v>
          </cell>
          <cell r="K3575" t="str">
            <v>苯磺隆装置（合成四车间）</v>
          </cell>
          <cell r="L3575" t="str">
            <v>肥东合成分厂</v>
          </cell>
          <cell r="M3575" t="str">
            <v>肥东合成四车间</v>
          </cell>
          <cell r="N3575" t="str">
            <v>无锡新同越智能装备制造有限公司制造</v>
          </cell>
          <cell r="O3575" t="str">
            <v>70.80</v>
          </cell>
          <cell r="P3575" t="str">
            <v>849.60</v>
          </cell>
          <cell r="Q3575" t="str">
            <v>283.19</v>
          </cell>
          <cell r="R3575" t="str">
            <v>41</v>
          </cell>
          <cell r="S3575" t="str">
            <v>平均年限法(一)</v>
          </cell>
          <cell r="T3575" t="str">
            <v>在用</v>
          </cell>
          <cell r="U3575" t="str">
            <v>直接购入</v>
          </cell>
          <cell r="V3575" t="str">
            <v>徐建红</v>
          </cell>
          <cell r="W3575" t="str">
            <v>2021.06.07</v>
          </cell>
          <cell r="X3575" t="str">
            <v>记--553</v>
          </cell>
        </row>
        <row r="3575">
          <cell r="AA3575" t="str">
            <v>0325</v>
          </cell>
        </row>
        <row r="3576">
          <cell r="B3576" t="str">
            <v>032500274</v>
          </cell>
          <cell r="C3576" t="str">
            <v>不锈钢计量罐</v>
          </cell>
          <cell r="D3576" t="str">
            <v>V=500L，￠800*750*5mm</v>
          </cell>
          <cell r="E3576">
            <v>7079.65</v>
          </cell>
          <cell r="F3576">
            <v>2973.6</v>
          </cell>
          <cell r="G3576">
            <v>4106.05</v>
          </cell>
          <cell r="H3576">
            <v>0</v>
          </cell>
          <cell r="I3576" t="str">
            <v>2021.06.07</v>
          </cell>
          <cell r="J3576" t="str">
            <v>96</v>
          </cell>
          <cell r="K3576" t="str">
            <v>苯磺隆装置（合成四车间）</v>
          </cell>
          <cell r="L3576" t="str">
            <v>肥东合成分厂</v>
          </cell>
          <cell r="M3576" t="str">
            <v>肥东合成四车间</v>
          </cell>
          <cell r="N3576" t="str">
            <v>无锡新同越智能装备制造有限公司制造</v>
          </cell>
          <cell r="O3576" t="str">
            <v>70.80</v>
          </cell>
          <cell r="P3576" t="str">
            <v>849.60</v>
          </cell>
          <cell r="Q3576" t="str">
            <v>283.19</v>
          </cell>
          <cell r="R3576" t="str">
            <v>41</v>
          </cell>
          <cell r="S3576" t="str">
            <v>平均年限法(一)</v>
          </cell>
          <cell r="T3576" t="str">
            <v>在用</v>
          </cell>
          <cell r="U3576" t="str">
            <v>直接购入</v>
          </cell>
          <cell r="V3576" t="str">
            <v>徐建红</v>
          </cell>
          <cell r="W3576" t="str">
            <v>2021.06.07</v>
          </cell>
          <cell r="X3576" t="str">
            <v>记--553</v>
          </cell>
        </row>
        <row r="3576">
          <cell r="AA3576" t="str">
            <v>0325</v>
          </cell>
        </row>
        <row r="3577">
          <cell r="B3577" t="str">
            <v>032500275</v>
          </cell>
          <cell r="C3577" t="str">
            <v>水喷射真空泵</v>
          </cell>
          <cell r="D3577" t="str">
            <v>WVPB200-1，材质316L</v>
          </cell>
          <cell r="E3577">
            <v>5132.74</v>
          </cell>
          <cell r="F3577">
            <v>2155.86</v>
          </cell>
          <cell r="G3577">
            <v>2976.88</v>
          </cell>
          <cell r="H3577">
            <v>0</v>
          </cell>
          <cell r="I3577" t="str">
            <v>2021.06.09</v>
          </cell>
          <cell r="J3577" t="str">
            <v>96</v>
          </cell>
          <cell r="K3577" t="str">
            <v>苯磺隆装置（合成四车间）</v>
          </cell>
          <cell r="L3577" t="str">
            <v>肥东合成分厂</v>
          </cell>
          <cell r="M3577" t="str">
            <v>肥东合成四车间</v>
          </cell>
          <cell r="N3577" t="str">
            <v>无锡市长庆化工防腐设备有限公司</v>
          </cell>
          <cell r="O3577" t="str">
            <v>51.33</v>
          </cell>
          <cell r="P3577" t="str">
            <v>615.96</v>
          </cell>
          <cell r="Q3577" t="str">
            <v>205.31</v>
          </cell>
          <cell r="R3577" t="str">
            <v>41</v>
          </cell>
          <cell r="S3577" t="str">
            <v>平均年限法(一)</v>
          </cell>
          <cell r="T3577" t="str">
            <v>在用</v>
          </cell>
          <cell r="U3577" t="str">
            <v>直接购入</v>
          </cell>
          <cell r="V3577" t="str">
            <v>徐建红</v>
          </cell>
          <cell r="W3577" t="str">
            <v>2021.06.09</v>
          </cell>
          <cell r="X3577" t="str">
            <v>记--555</v>
          </cell>
        </row>
        <row r="3577">
          <cell r="AA3577" t="str">
            <v>0325</v>
          </cell>
        </row>
        <row r="3578">
          <cell r="B3578" t="str">
            <v>030700423</v>
          </cell>
          <cell r="C3578" t="str">
            <v>脉冲布袋除尘器</v>
          </cell>
          <cell r="D3578" t="str">
            <v>MC-24，筒体SUS304不锈钢</v>
          </cell>
          <cell r="E3578">
            <v>13274.33</v>
          </cell>
          <cell r="F3578">
            <v>5575.08</v>
          </cell>
          <cell r="G3578">
            <v>7699.25</v>
          </cell>
          <cell r="H3578">
            <v>0</v>
          </cell>
          <cell r="I3578" t="str">
            <v>2021.06.09</v>
          </cell>
          <cell r="J3578" t="str">
            <v>96</v>
          </cell>
          <cell r="K3578" t="str">
            <v>精喹装置（合成二车间）</v>
          </cell>
          <cell r="L3578" t="str">
            <v>肥东合成分厂</v>
          </cell>
          <cell r="M3578" t="str">
            <v>肥东合成二车间</v>
          </cell>
          <cell r="N3578" t="str">
            <v>常州市强迪干燥设备有限公司</v>
          </cell>
          <cell r="O3578" t="str">
            <v>132.74</v>
          </cell>
          <cell r="P3578" t="str">
            <v>1,592.88</v>
          </cell>
          <cell r="Q3578" t="str">
            <v>530.97</v>
          </cell>
          <cell r="R3578" t="str">
            <v>41</v>
          </cell>
          <cell r="S3578" t="str">
            <v>平均年限法(一)</v>
          </cell>
          <cell r="T3578" t="str">
            <v>在用</v>
          </cell>
          <cell r="U3578" t="str">
            <v>直接购入</v>
          </cell>
          <cell r="V3578" t="str">
            <v>徐建红</v>
          </cell>
          <cell r="W3578" t="str">
            <v>2021.06.09</v>
          </cell>
          <cell r="X3578" t="str">
            <v>记--557</v>
          </cell>
        </row>
        <row r="3578">
          <cell r="AA3578" t="str">
            <v>0307</v>
          </cell>
        </row>
        <row r="3579">
          <cell r="B3579" t="str">
            <v>032500276</v>
          </cell>
          <cell r="C3579" t="str">
            <v>脉冲布袋除尘器</v>
          </cell>
          <cell r="D3579" t="str">
            <v>MC-24，筒体SUS304不锈钢</v>
          </cell>
          <cell r="E3579">
            <v>13274.34</v>
          </cell>
          <cell r="F3579">
            <v>5575.08</v>
          </cell>
          <cell r="G3579">
            <v>7699.26</v>
          </cell>
          <cell r="H3579">
            <v>0</v>
          </cell>
          <cell r="I3579" t="str">
            <v>2021.06.09</v>
          </cell>
          <cell r="J3579" t="str">
            <v>96</v>
          </cell>
          <cell r="K3579" t="str">
            <v>苯磺隆装置（合成四车间）</v>
          </cell>
          <cell r="L3579" t="str">
            <v>肥东合成分厂</v>
          </cell>
          <cell r="M3579" t="str">
            <v>肥东合成四车间</v>
          </cell>
          <cell r="N3579" t="str">
            <v>常州市强迪干燥设备有限公司</v>
          </cell>
          <cell r="O3579" t="str">
            <v>132.74</v>
          </cell>
          <cell r="P3579" t="str">
            <v>1,592.88</v>
          </cell>
          <cell r="Q3579" t="str">
            <v>530.97</v>
          </cell>
          <cell r="R3579" t="str">
            <v>41</v>
          </cell>
          <cell r="S3579" t="str">
            <v>平均年限法(一)</v>
          </cell>
          <cell r="T3579" t="str">
            <v>在用</v>
          </cell>
          <cell r="U3579" t="str">
            <v>直接购入</v>
          </cell>
          <cell r="V3579" t="str">
            <v>徐建红</v>
          </cell>
          <cell r="W3579" t="str">
            <v>2021.06.09</v>
          </cell>
          <cell r="X3579" t="str">
            <v>记--557</v>
          </cell>
        </row>
        <row r="3579">
          <cell r="AA3579" t="str">
            <v>0325</v>
          </cell>
        </row>
        <row r="3580">
          <cell r="B3580" t="str">
            <v>030200247</v>
          </cell>
          <cell r="C3580" t="str">
            <v>减速机</v>
          </cell>
          <cell r="D3580" t="str">
            <v>SFAF67-2.2-43.2-M4，转速33r/min</v>
          </cell>
          <cell r="E3580">
            <v>3982.3</v>
          </cell>
          <cell r="F3580">
            <v>1672.44</v>
          </cell>
          <cell r="G3580">
            <v>2309.86</v>
          </cell>
          <cell r="H3580">
            <v>0</v>
          </cell>
          <cell r="I3580" t="str">
            <v>2021.06.10</v>
          </cell>
          <cell r="J3580" t="str">
            <v>96</v>
          </cell>
          <cell r="K3580" t="str">
            <v>污水设备</v>
          </cell>
          <cell r="L3580" t="str">
            <v>肥东合成分厂</v>
          </cell>
          <cell r="M3580" t="str">
            <v>肥东合成污水站</v>
          </cell>
          <cell r="N3580" t="str">
            <v>南京晨荣环保设备制造有限公司</v>
          </cell>
          <cell r="O3580" t="str">
            <v>39.82</v>
          </cell>
          <cell r="P3580" t="str">
            <v>477.84</v>
          </cell>
          <cell r="Q3580" t="str">
            <v>159.29</v>
          </cell>
          <cell r="R3580" t="str">
            <v>41</v>
          </cell>
          <cell r="S3580" t="str">
            <v>平均年限法(一)</v>
          </cell>
          <cell r="T3580" t="str">
            <v>在用</v>
          </cell>
          <cell r="U3580" t="str">
            <v>直接购入</v>
          </cell>
          <cell r="V3580" t="str">
            <v>徐建红</v>
          </cell>
          <cell r="W3580" t="str">
            <v>2021.06.10</v>
          </cell>
          <cell r="X3580" t="str">
            <v>记--559</v>
          </cell>
        </row>
        <row r="3580">
          <cell r="AA3580" t="str">
            <v>0302</v>
          </cell>
        </row>
        <row r="3581">
          <cell r="B3581" t="str">
            <v>030100137</v>
          </cell>
          <cell r="C3581" t="str">
            <v>种子处理剂附着性试验仪</v>
          </cell>
          <cell r="D3581" t="str">
            <v>FZX-2型</v>
          </cell>
          <cell r="E3581">
            <v>12389.38</v>
          </cell>
          <cell r="F3581">
            <v>5203.38</v>
          </cell>
          <cell r="G3581">
            <v>7186</v>
          </cell>
          <cell r="H3581">
            <v>0</v>
          </cell>
          <cell r="I3581" t="str">
            <v>2021.06.10</v>
          </cell>
          <cell r="J3581" t="str">
            <v>96</v>
          </cell>
          <cell r="K3581" t="str">
            <v>质检设备</v>
          </cell>
          <cell r="L3581" t="str">
            <v>质量管理部</v>
          </cell>
          <cell r="M3581" t="str">
            <v>质量管理部（质检室），肥东综合楼3楼</v>
          </cell>
          <cell r="N3581" t="str">
            <v>北京勤诚亦信科技开发有限公司</v>
          </cell>
          <cell r="O3581" t="str">
            <v>123.89</v>
          </cell>
          <cell r="P3581" t="str">
            <v>1,486.68</v>
          </cell>
          <cell r="Q3581" t="str">
            <v>495.58</v>
          </cell>
          <cell r="R3581" t="str">
            <v>41</v>
          </cell>
          <cell r="S3581" t="str">
            <v>平均年限法(一)</v>
          </cell>
          <cell r="T3581" t="str">
            <v>在用</v>
          </cell>
          <cell r="U3581" t="str">
            <v>直接购入</v>
          </cell>
          <cell r="V3581" t="str">
            <v>徐建红</v>
          </cell>
          <cell r="W3581" t="str">
            <v>2021.06.10</v>
          </cell>
          <cell r="X3581" t="str">
            <v>记--561</v>
          </cell>
        </row>
        <row r="3581">
          <cell r="AA3581" t="str">
            <v>0301</v>
          </cell>
        </row>
        <row r="3582">
          <cell r="B3582" t="str">
            <v>030100138</v>
          </cell>
          <cell r="C3582" t="str">
            <v>流动性试验仪</v>
          </cell>
          <cell r="D3582" t="str">
            <v>LDX-1型</v>
          </cell>
          <cell r="E3582">
            <v>2212.39</v>
          </cell>
          <cell r="F3582">
            <v>929.04</v>
          </cell>
          <cell r="G3582">
            <v>1283.35</v>
          </cell>
          <cell r="H3582">
            <v>0</v>
          </cell>
          <cell r="I3582" t="str">
            <v>2021.06.10</v>
          </cell>
          <cell r="J3582" t="str">
            <v>96</v>
          </cell>
          <cell r="K3582" t="str">
            <v>质检设备</v>
          </cell>
          <cell r="L3582" t="str">
            <v>质量管理部</v>
          </cell>
          <cell r="M3582" t="str">
            <v>质量管理部（质检室），肥东综合楼3楼</v>
          </cell>
          <cell r="N3582" t="str">
            <v>北京勤诚亦信科技开发有限公司</v>
          </cell>
          <cell r="O3582" t="str">
            <v>22.12</v>
          </cell>
          <cell r="P3582" t="str">
            <v>265.44</v>
          </cell>
          <cell r="Q3582" t="str">
            <v>88.50</v>
          </cell>
          <cell r="R3582" t="str">
            <v>41</v>
          </cell>
          <cell r="S3582" t="str">
            <v>平均年限法(一)</v>
          </cell>
          <cell r="T3582" t="str">
            <v>在用</v>
          </cell>
          <cell r="U3582" t="str">
            <v>直接购入</v>
          </cell>
          <cell r="V3582" t="str">
            <v>徐建红</v>
          </cell>
          <cell r="W3582" t="str">
            <v>2021.06.10</v>
          </cell>
          <cell r="X3582" t="str">
            <v>记--561</v>
          </cell>
        </row>
        <row r="3582">
          <cell r="AA3582" t="str">
            <v>0301</v>
          </cell>
        </row>
        <row r="3583">
          <cell r="B3583" t="str">
            <v>040200288</v>
          </cell>
          <cell r="C3583" t="str">
            <v>联想电脑（台式）</v>
          </cell>
          <cell r="D3583" t="str">
            <v>联想 扬天T4900V，4G/128G+1T，集显，WIN10，21.5LED</v>
          </cell>
          <cell r="E3583">
            <v>3424.78</v>
          </cell>
          <cell r="F3583">
            <v>2301.6</v>
          </cell>
          <cell r="G3583">
            <v>971.6</v>
          </cell>
          <cell r="H3583">
            <v>151.58</v>
          </cell>
          <cell r="I3583" t="str">
            <v>2021.06.11</v>
          </cell>
          <cell r="J3583" t="str">
            <v>60</v>
          </cell>
          <cell r="K3583" t="str">
            <v>电脑</v>
          </cell>
          <cell r="L3583" t="str">
            <v>销售服务部</v>
          </cell>
          <cell r="M3583" t="str">
            <v>销售服务部（姚承旭），丰乐种业新大楼703室</v>
          </cell>
          <cell r="N3583" t="str">
            <v>合肥德众科技有限公司</v>
          </cell>
          <cell r="O3583" t="str">
            <v>54.80</v>
          </cell>
          <cell r="P3583" t="str">
            <v>657.60</v>
          </cell>
          <cell r="Q3583" t="str">
            <v>136.99</v>
          </cell>
          <cell r="R3583" t="str">
            <v>41</v>
          </cell>
          <cell r="S3583" t="str">
            <v>平均年限法(一)</v>
          </cell>
          <cell r="T3583" t="str">
            <v>在用</v>
          </cell>
          <cell r="U3583" t="str">
            <v>直接购入</v>
          </cell>
          <cell r="V3583" t="str">
            <v>徐建红</v>
          </cell>
          <cell r="W3583" t="str">
            <v>2021.06.11</v>
          </cell>
          <cell r="X3583" t="str">
            <v>记--563</v>
          </cell>
        </row>
        <row r="3583">
          <cell r="AA3583" t="str">
            <v>0402</v>
          </cell>
        </row>
        <row r="3584">
          <cell r="B3584" t="str">
            <v>040300103</v>
          </cell>
          <cell r="C3584" t="str">
            <v>打印机（EPSON）彩色喷墨一体机</v>
          </cell>
          <cell r="D3584" t="str">
            <v>EPSON L6168，喷墨/彩色/双面打印，复印扫描多功能一体机</v>
          </cell>
          <cell r="E3584">
            <v>1929.2</v>
          </cell>
          <cell r="F3584">
            <v>1296.54</v>
          </cell>
          <cell r="G3584">
            <v>632.66</v>
          </cell>
          <cell r="H3584">
            <v>0</v>
          </cell>
          <cell r="I3584" t="str">
            <v>2021.06.11</v>
          </cell>
          <cell r="J3584" t="str">
            <v>60</v>
          </cell>
          <cell r="K3584" t="str">
            <v>打印机</v>
          </cell>
          <cell r="L3584" t="str">
            <v>销售服务部</v>
          </cell>
          <cell r="M3584" t="str">
            <v>销售服务部办公室，丰乐种业新大楼703室</v>
          </cell>
          <cell r="N3584" t="str">
            <v>合肥德众科技有限公司</v>
          </cell>
          <cell r="O3584" t="str">
            <v>30.87</v>
          </cell>
          <cell r="P3584" t="str">
            <v>370.44</v>
          </cell>
          <cell r="Q3584" t="str">
            <v>77.17</v>
          </cell>
          <cell r="R3584" t="str">
            <v>41</v>
          </cell>
          <cell r="S3584" t="str">
            <v>平均年限法(一)</v>
          </cell>
          <cell r="T3584" t="str">
            <v>在用</v>
          </cell>
          <cell r="U3584" t="str">
            <v>直接购入</v>
          </cell>
          <cell r="V3584" t="str">
            <v>徐建红</v>
          </cell>
          <cell r="W3584" t="str">
            <v>2021.06.11</v>
          </cell>
          <cell r="X3584" t="str">
            <v>记--563</v>
          </cell>
        </row>
        <row r="3584">
          <cell r="AA3584" t="str">
            <v>0403</v>
          </cell>
        </row>
        <row r="3585">
          <cell r="B3585" t="str">
            <v>031022938</v>
          </cell>
          <cell r="C3585" t="str">
            <v>B1800水平包装机</v>
          </cell>
          <cell r="D3585" t="str">
            <v>B1800，含胶体泵2个，液体泵1个</v>
          </cell>
          <cell r="E3585">
            <v>176991.16</v>
          </cell>
          <cell r="F3585">
            <v>74336.22</v>
          </cell>
          <cell r="G3585">
            <v>102654.94</v>
          </cell>
          <cell r="H3585">
            <v>0</v>
          </cell>
          <cell r="I3585" t="str">
            <v>2021.06.15</v>
          </cell>
          <cell r="J3585" t="str">
            <v>96</v>
          </cell>
          <cell r="K3585" t="str">
            <v>剂型设备</v>
          </cell>
          <cell r="L3585" t="str">
            <v>肥东制剂分厂</v>
          </cell>
          <cell r="M3585" t="str">
            <v>肥东制剂12#车间</v>
          </cell>
          <cell r="N3585" t="str">
            <v>上海圣顺包装机械有限公司</v>
          </cell>
          <cell r="O3585" t="str">
            <v>1,769.91</v>
          </cell>
          <cell r="P3585" t="str">
            <v>21,238.92</v>
          </cell>
          <cell r="Q3585" t="str">
            <v>7,079.65</v>
          </cell>
          <cell r="R3585" t="str">
            <v>41</v>
          </cell>
          <cell r="S3585" t="str">
            <v>平均年限法(一)</v>
          </cell>
          <cell r="T3585" t="str">
            <v>在用</v>
          </cell>
          <cell r="U3585" t="str">
            <v>直接购入</v>
          </cell>
          <cell r="V3585" t="str">
            <v>徐建红</v>
          </cell>
          <cell r="W3585" t="str">
            <v>2021.06.15</v>
          </cell>
          <cell r="X3585" t="str">
            <v>记--566</v>
          </cell>
        </row>
        <row r="3585">
          <cell r="AA3585" t="str">
            <v>0310</v>
          </cell>
        </row>
        <row r="3586">
          <cell r="B3586" t="str">
            <v>031022939</v>
          </cell>
          <cell r="C3586" t="str">
            <v>B1300水平包装机</v>
          </cell>
          <cell r="D3586" t="str">
            <v>B1300</v>
          </cell>
          <cell r="E3586">
            <v>115044.24</v>
          </cell>
          <cell r="F3586">
            <v>48318.48</v>
          </cell>
          <cell r="G3586">
            <v>66725.76</v>
          </cell>
          <cell r="H3586">
            <v>0</v>
          </cell>
          <cell r="I3586" t="str">
            <v>2021.06.15</v>
          </cell>
          <cell r="J3586" t="str">
            <v>96</v>
          </cell>
          <cell r="K3586" t="str">
            <v>剂型设备</v>
          </cell>
          <cell r="L3586" t="str">
            <v>肥东制剂分厂</v>
          </cell>
          <cell r="M3586" t="str">
            <v>肥东制剂12#车间</v>
          </cell>
          <cell r="N3586" t="str">
            <v>上海圣顺包装机械有限公司</v>
          </cell>
          <cell r="O3586" t="str">
            <v>1,150.44</v>
          </cell>
          <cell r="P3586" t="str">
            <v>13,805.28</v>
          </cell>
          <cell r="Q3586" t="str">
            <v>4,601.77</v>
          </cell>
          <cell r="R3586" t="str">
            <v>41</v>
          </cell>
          <cell r="S3586" t="str">
            <v>平均年限法(一)</v>
          </cell>
          <cell r="T3586" t="str">
            <v>在用</v>
          </cell>
          <cell r="U3586" t="str">
            <v>直接购入</v>
          </cell>
          <cell r="V3586" t="str">
            <v>徐建红</v>
          </cell>
          <cell r="W3586" t="str">
            <v>2021.06.15</v>
          </cell>
          <cell r="X3586" t="str">
            <v>记--566</v>
          </cell>
        </row>
        <row r="3586">
          <cell r="AA3586" t="str">
            <v>0310</v>
          </cell>
        </row>
        <row r="3587">
          <cell r="B3587" t="str">
            <v>031022940</v>
          </cell>
          <cell r="C3587" t="str">
            <v>热转印打码机</v>
          </cell>
          <cell r="D3587" t="str">
            <v>D03S，另配C-TSDI857机架1付</v>
          </cell>
          <cell r="E3587">
            <v>19115.04</v>
          </cell>
          <cell r="F3587">
            <v>8028.3</v>
          </cell>
          <cell r="G3587">
            <v>11086.74</v>
          </cell>
          <cell r="H3587">
            <v>0</v>
          </cell>
          <cell r="I3587" t="str">
            <v>2021.06.17</v>
          </cell>
          <cell r="J3587" t="str">
            <v>96</v>
          </cell>
          <cell r="K3587" t="str">
            <v>剂型设备</v>
          </cell>
          <cell r="L3587" t="str">
            <v>肥东制剂分厂</v>
          </cell>
          <cell r="M3587" t="str">
            <v>肥东制剂12#车间</v>
          </cell>
          <cell r="N3587" t="str">
            <v>上海迪晓喷码技术有限公司</v>
          </cell>
          <cell r="O3587" t="str">
            <v>191.15</v>
          </cell>
          <cell r="P3587" t="str">
            <v>2,293.80</v>
          </cell>
          <cell r="Q3587" t="str">
            <v>764.60</v>
          </cell>
          <cell r="R3587" t="str">
            <v>41</v>
          </cell>
          <cell r="S3587" t="str">
            <v>平均年限法(一)</v>
          </cell>
          <cell r="T3587" t="str">
            <v>在用</v>
          </cell>
          <cell r="U3587" t="str">
            <v>直接购入</v>
          </cell>
          <cell r="V3587" t="str">
            <v>徐建红</v>
          </cell>
          <cell r="W3587" t="str">
            <v>2021.06.17</v>
          </cell>
          <cell r="X3587" t="str">
            <v>记--568</v>
          </cell>
        </row>
        <row r="3587">
          <cell r="AA3587" t="str">
            <v>0310</v>
          </cell>
        </row>
        <row r="3588">
          <cell r="B3588" t="str">
            <v>032500277</v>
          </cell>
          <cell r="C3588" t="str">
            <v>搪玻璃反应釜</v>
          </cell>
          <cell r="D3588" t="str">
            <v>K3000L，含212-95单端面机封</v>
          </cell>
          <cell r="E3588">
            <v>35398.23</v>
          </cell>
          <cell r="F3588">
            <v>14867.16</v>
          </cell>
          <cell r="G3588">
            <v>20531.07</v>
          </cell>
          <cell r="H3588">
            <v>0</v>
          </cell>
          <cell r="I3588" t="str">
            <v>2021.06.17</v>
          </cell>
          <cell r="J3588" t="str">
            <v>96</v>
          </cell>
          <cell r="K3588" t="str">
            <v>苯磺隆装置（合成四车间）</v>
          </cell>
          <cell r="L3588" t="str">
            <v>肥东合成分厂</v>
          </cell>
          <cell r="M3588" t="str">
            <v>肥东合成四车间</v>
          </cell>
          <cell r="N3588" t="str">
            <v>江苏扬阳化工设备制造有限公司</v>
          </cell>
          <cell r="O3588" t="str">
            <v>353.98</v>
          </cell>
          <cell r="P3588" t="str">
            <v>4,247.76</v>
          </cell>
          <cell r="Q3588" t="str">
            <v>1,415.93</v>
          </cell>
          <cell r="R3588" t="str">
            <v>41</v>
          </cell>
          <cell r="S3588" t="str">
            <v>平均年限法(一)</v>
          </cell>
          <cell r="T3588" t="str">
            <v>在用</v>
          </cell>
          <cell r="U3588" t="str">
            <v>直接购入</v>
          </cell>
          <cell r="V3588" t="str">
            <v>徐建红</v>
          </cell>
          <cell r="W3588" t="str">
            <v>2021.06.17</v>
          </cell>
          <cell r="X3588" t="str">
            <v>记--570</v>
          </cell>
        </row>
        <row r="3588">
          <cell r="AA3588" t="str">
            <v>0325</v>
          </cell>
        </row>
        <row r="3589">
          <cell r="B3589" t="str">
            <v>032500278</v>
          </cell>
          <cell r="C3589" t="str">
            <v>搪玻璃反应釜</v>
          </cell>
          <cell r="D3589" t="str">
            <v>K3000L，含212-95单端面机封</v>
          </cell>
          <cell r="E3589">
            <v>35398.23</v>
          </cell>
          <cell r="F3589">
            <v>14867.16</v>
          </cell>
          <cell r="G3589">
            <v>20531.07</v>
          </cell>
          <cell r="H3589">
            <v>0</v>
          </cell>
          <cell r="I3589" t="str">
            <v>2021.06.17</v>
          </cell>
          <cell r="J3589" t="str">
            <v>96</v>
          </cell>
          <cell r="K3589" t="str">
            <v>苯磺隆装置（合成四车间）</v>
          </cell>
          <cell r="L3589" t="str">
            <v>肥东合成分厂</v>
          </cell>
          <cell r="M3589" t="str">
            <v>肥东合成四车间</v>
          </cell>
          <cell r="N3589" t="str">
            <v>江苏扬阳化工设备制造有限公司</v>
          </cell>
          <cell r="O3589" t="str">
            <v>353.98</v>
          </cell>
          <cell r="P3589" t="str">
            <v>4,247.76</v>
          </cell>
          <cell r="Q3589" t="str">
            <v>1,415.93</v>
          </cell>
          <cell r="R3589" t="str">
            <v>41</v>
          </cell>
          <cell r="S3589" t="str">
            <v>平均年限法(一)</v>
          </cell>
          <cell r="T3589" t="str">
            <v>在用</v>
          </cell>
          <cell r="U3589" t="str">
            <v>直接购入</v>
          </cell>
          <cell r="V3589" t="str">
            <v>徐建红</v>
          </cell>
          <cell r="W3589" t="str">
            <v>2021.06.17</v>
          </cell>
          <cell r="X3589" t="str">
            <v>记--570</v>
          </cell>
        </row>
        <row r="3589">
          <cell r="AA3589" t="str">
            <v>0325</v>
          </cell>
        </row>
        <row r="3590">
          <cell r="B3590" t="str">
            <v>030800362</v>
          </cell>
          <cell r="C3590" t="str">
            <v>防爆电子秤</v>
          </cell>
          <cell r="D3590" t="str">
            <v>TCS-FB-60KG，本安</v>
          </cell>
          <cell r="E3590">
            <v>5929.2</v>
          </cell>
          <cell r="F3590">
            <v>2490.18</v>
          </cell>
          <cell r="G3590">
            <v>3439.02</v>
          </cell>
          <cell r="H3590">
            <v>0</v>
          </cell>
          <cell r="I3590" t="str">
            <v>2021.06.18</v>
          </cell>
          <cell r="J3590" t="str">
            <v>96</v>
          </cell>
          <cell r="K3590" t="str">
            <v>烟嘧装置（合成一车间）</v>
          </cell>
          <cell r="L3590" t="str">
            <v>肥东合成分厂</v>
          </cell>
          <cell r="M3590" t="str">
            <v>肥东合成一车间</v>
          </cell>
          <cell r="N3590" t="str">
            <v>合肥天和电子衡器设备有限公司</v>
          </cell>
          <cell r="O3590" t="str">
            <v>59.29</v>
          </cell>
          <cell r="P3590" t="str">
            <v>711.48</v>
          </cell>
          <cell r="Q3590" t="str">
            <v>237.17</v>
          </cell>
          <cell r="R3590" t="str">
            <v>41</v>
          </cell>
          <cell r="S3590" t="str">
            <v>平均年限法(一)</v>
          </cell>
          <cell r="T3590" t="str">
            <v>在用</v>
          </cell>
          <cell r="U3590" t="str">
            <v>直接购入</v>
          </cell>
          <cell r="V3590" t="str">
            <v>徐建红</v>
          </cell>
          <cell r="W3590" t="str">
            <v>2021.06.18</v>
          </cell>
          <cell r="X3590" t="str">
            <v>记--572</v>
          </cell>
        </row>
        <row r="3590">
          <cell r="AA3590" t="str">
            <v>0308</v>
          </cell>
        </row>
        <row r="3591">
          <cell r="B3591" t="str">
            <v>030700424</v>
          </cell>
          <cell r="C3591" t="str">
            <v>防爆电子秤</v>
          </cell>
          <cell r="D3591" t="str">
            <v>TCS-FB-60KG，本安</v>
          </cell>
          <cell r="E3591">
            <v>5929.2</v>
          </cell>
          <cell r="F3591">
            <v>2490.18</v>
          </cell>
          <cell r="G3591">
            <v>3439.02</v>
          </cell>
          <cell r="H3591">
            <v>0</v>
          </cell>
          <cell r="I3591" t="str">
            <v>2021.06.18</v>
          </cell>
          <cell r="J3591" t="str">
            <v>96</v>
          </cell>
          <cell r="K3591" t="str">
            <v>精喹装置（合成二车间）</v>
          </cell>
          <cell r="L3591" t="str">
            <v>肥东合成分厂</v>
          </cell>
          <cell r="M3591" t="str">
            <v>肥东合成二车间</v>
          </cell>
          <cell r="N3591" t="str">
            <v>合肥天和电子衡器设备有限公司</v>
          </cell>
          <cell r="O3591" t="str">
            <v>59.29</v>
          </cell>
          <cell r="P3591" t="str">
            <v>711.48</v>
          </cell>
          <cell r="Q3591" t="str">
            <v>237.17</v>
          </cell>
          <cell r="R3591" t="str">
            <v>41</v>
          </cell>
          <cell r="S3591" t="str">
            <v>平均年限法(一)</v>
          </cell>
          <cell r="T3591" t="str">
            <v>在用</v>
          </cell>
          <cell r="U3591" t="str">
            <v>直接购入</v>
          </cell>
          <cell r="V3591" t="str">
            <v>徐建红</v>
          </cell>
          <cell r="W3591" t="str">
            <v>2021.06.18</v>
          </cell>
          <cell r="X3591" t="str">
            <v>记--572</v>
          </cell>
        </row>
        <row r="3591">
          <cell r="AA3591" t="str">
            <v>0307</v>
          </cell>
        </row>
        <row r="3592">
          <cell r="B3592" t="str">
            <v>030200248</v>
          </cell>
          <cell r="C3592" t="str">
            <v>框架式丝网除沫器</v>
          </cell>
          <cell r="D3592" t="str">
            <v>￠2200*150，TA2</v>
          </cell>
          <cell r="E3592">
            <v>29203.54</v>
          </cell>
          <cell r="F3592">
            <v>12265.68</v>
          </cell>
          <cell r="G3592">
            <v>16937.86</v>
          </cell>
          <cell r="H3592">
            <v>0</v>
          </cell>
          <cell r="I3592" t="str">
            <v>2021.06.18</v>
          </cell>
          <cell r="J3592" t="str">
            <v>96</v>
          </cell>
          <cell r="K3592" t="str">
            <v>污水设备</v>
          </cell>
          <cell r="L3592" t="str">
            <v>肥东合成分厂</v>
          </cell>
          <cell r="M3592" t="str">
            <v>肥东合成污水站</v>
          </cell>
          <cell r="N3592" t="str">
            <v>安徽江尚环境工程有限公司</v>
          </cell>
          <cell r="O3592" t="str">
            <v>292.04</v>
          </cell>
          <cell r="P3592" t="str">
            <v>3,504.48</v>
          </cell>
          <cell r="Q3592" t="str">
            <v>1,168.14</v>
          </cell>
          <cell r="R3592" t="str">
            <v>41</v>
          </cell>
          <cell r="S3592" t="str">
            <v>平均年限法(一)</v>
          </cell>
          <cell r="T3592" t="str">
            <v>在用</v>
          </cell>
          <cell r="U3592" t="str">
            <v>直接购入</v>
          </cell>
          <cell r="V3592" t="str">
            <v>徐建红</v>
          </cell>
          <cell r="W3592" t="str">
            <v>2021.06.18</v>
          </cell>
          <cell r="X3592" t="str">
            <v>记--574</v>
          </cell>
        </row>
        <row r="3592">
          <cell r="AA3592" t="str">
            <v>0302</v>
          </cell>
        </row>
        <row r="3593">
          <cell r="B3593" t="str">
            <v>0200027</v>
          </cell>
          <cell r="C3593" t="str">
            <v>本田思威CRV（皖AF056G）二手车</v>
          </cell>
          <cell r="D3593" t="str">
            <v>思威牌DHW6450B(CR-V 2.0)。国贸公司 皖AFL985(原值23.5782万已折旧完)转让给丰乐农化，新号牌：皖AF056G，二手车按1年折旧</v>
          </cell>
          <cell r="E3593">
            <v>10395</v>
          </cell>
          <cell r="F3593">
            <v>9979.2</v>
          </cell>
          <cell r="G3593">
            <v>415.8</v>
          </cell>
          <cell r="H3593">
            <v>0</v>
          </cell>
          <cell r="I3593" t="str">
            <v>2021.06.22</v>
          </cell>
          <cell r="J3593" t="str">
            <v>12</v>
          </cell>
          <cell r="K3593" t="str">
            <v>运输工具</v>
          </cell>
          <cell r="L3593" t="str">
            <v>市场管理部</v>
          </cell>
          <cell r="M3593" t="str">
            <v>肥东厂区/巢湖基地，市场管理部（李昌柱）</v>
          </cell>
          <cell r="N3593" t="str">
            <v>合肥丰乐种业股份有限公司</v>
          </cell>
          <cell r="O3593" t="str">
            <v>0.00</v>
          </cell>
          <cell r="P3593" t="str">
            <v>0.00</v>
          </cell>
          <cell r="Q3593" t="str">
            <v>415.80</v>
          </cell>
          <cell r="R3593" t="str">
            <v>12</v>
          </cell>
          <cell r="S3593" t="str">
            <v>平均年限法(一)</v>
          </cell>
          <cell r="T3593" t="str">
            <v>在用</v>
          </cell>
          <cell r="U3593" t="str">
            <v>直接购入</v>
          </cell>
          <cell r="V3593" t="str">
            <v>徐建红</v>
          </cell>
          <cell r="W3593" t="str">
            <v>2021.06.22</v>
          </cell>
          <cell r="X3593" t="str">
            <v>记--577</v>
          </cell>
        </row>
        <row r="3593">
          <cell r="AA3593" t="str">
            <v>02</v>
          </cell>
        </row>
        <row r="3594">
          <cell r="B3594" t="str">
            <v>030200249</v>
          </cell>
          <cell r="C3594" t="str">
            <v>可拆板式换热器</v>
          </cell>
          <cell r="D3594" t="str">
            <v>HZBM8M/D-E，换热面积20㎡，材质316L</v>
          </cell>
          <cell r="E3594">
            <v>8230.09</v>
          </cell>
          <cell r="F3594">
            <v>3456.6</v>
          </cell>
          <cell r="G3594">
            <v>4773.49</v>
          </cell>
          <cell r="H3594">
            <v>0</v>
          </cell>
          <cell r="I3594" t="str">
            <v>2021.06.24</v>
          </cell>
          <cell r="J3594" t="str">
            <v>96</v>
          </cell>
          <cell r="K3594" t="str">
            <v>污水设备</v>
          </cell>
          <cell r="L3594" t="str">
            <v>肥东合成分厂</v>
          </cell>
          <cell r="M3594" t="str">
            <v>肥东合成污水站</v>
          </cell>
          <cell r="N3594" t="str">
            <v>上海霍茨环保设备有限公司</v>
          </cell>
          <cell r="O3594" t="str">
            <v>82.30</v>
          </cell>
          <cell r="P3594" t="str">
            <v>987.60</v>
          </cell>
          <cell r="Q3594" t="str">
            <v>329.20</v>
          </cell>
          <cell r="R3594" t="str">
            <v>41</v>
          </cell>
          <cell r="S3594" t="str">
            <v>平均年限法(一)</v>
          </cell>
          <cell r="T3594" t="str">
            <v>在用</v>
          </cell>
          <cell r="U3594" t="str">
            <v>直接购入</v>
          </cell>
          <cell r="V3594" t="str">
            <v>徐建红</v>
          </cell>
          <cell r="W3594" t="str">
            <v>2021.06.24</v>
          </cell>
          <cell r="X3594" t="str">
            <v>记--579</v>
          </cell>
        </row>
        <row r="3594">
          <cell r="AA3594" t="str">
            <v>0302</v>
          </cell>
        </row>
        <row r="3595">
          <cell r="B3595" t="str">
            <v>030700425</v>
          </cell>
          <cell r="C3595" t="str">
            <v>可拆板式换热器</v>
          </cell>
          <cell r="D3595" t="str">
            <v>HZBM8M/D-E，换热面积20㎡，材质316L</v>
          </cell>
          <cell r="E3595">
            <v>8230.09</v>
          </cell>
          <cell r="F3595">
            <v>3456.6</v>
          </cell>
          <cell r="G3595">
            <v>4773.49</v>
          </cell>
          <cell r="H3595">
            <v>0</v>
          </cell>
          <cell r="I3595" t="str">
            <v>2021.06.24</v>
          </cell>
          <cell r="J3595" t="str">
            <v>96</v>
          </cell>
          <cell r="K3595" t="str">
            <v>精喹装置（合成二车间）</v>
          </cell>
          <cell r="L3595" t="str">
            <v>肥东合成分厂</v>
          </cell>
          <cell r="M3595" t="str">
            <v>肥东合成二车间</v>
          </cell>
          <cell r="N3595" t="str">
            <v>上海霍茨环保设备有限公司</v>
          </cell>
          <cell r="O3595" t="str">
            <v>82.30</v>
          </cell>
          <cell r="P3595" t="str">
            <v>987.60</v>
          </cell>
          <cell r="Q3595" t="str">
            <v>329.20</v>
          </cell>
          <cell r="R3595" t="str">
            <v>41</v>
          </cell>
          <cell r="S3595" t="str">
            <v>平均年限法(一)</v>
          </cell>
          <cell r="T3595" t="str">
            <v>在用</v>
          </cell>
          <cell r="U3595" t="str">
            <v>直接购入</v>
          </cell>
          <cell r="V3595" t="str">
            <v>徐建红</v>
          </cell>
          <cell r="W3595" t="str">
            <v>2021.06.24</v>
          </cell>
          <cell r="X3595" t="str">
            <v>记--579</v>
          </cell>
        </row>
        <row r="3595">
          <cell r="AA3595" t="str">
            <v>0307</v>
          </cell>
        </row>
        <row r="3596">
          <cell r="B3596" t="str">
            <v>030700426</v>
          </cell>
          <cell r="C3596" t="str">
            <v>可拆板式换热器</v>
          </cell>
          <cell r="D3596" t="str">
            <v>HZBM8M/D-E，换热面积20㎡，材质316L</v>
          </cell>
          <cell r="E3596">
            <v>8230.09</v>
          </cell>
          <cell r="F3596">
            <v>3456.6</v>
          </cell>
          <cell r="G3596">
            <v>4773.49</v>
          </cell>
          <cell r="H3596">
            <v>0</v>
          </cell>
          <cell r="I3596" t="str">
            <v>2021.06.24</v>
          </cell>
          <cell r="J3596" t="str">
            <v>96</v>
          </cell>
          <cell r="K3596" t="str">
            <v>精喹装置（合成二车间）</v>
          </cell>
          <cell r="L3596" t="str">
            <v>肥东合成分厂</v>
          </cell>
          <cell r="M3596" t="str">
            <v>肥东合成二车间</v>
          </cell>
          <cell r="N3596" t="str">
            <v>上海霍茨环保设备有限公司</v>
          </cell>
          <cell r="O3596" t="str">
            <v>82.30</v>
          </cell>
          <cell r="P3596" t="str">
            <v>987.60</v>
          </cell>
          <cell r="Q3596" t="str">
            <v>329.20</v>
          </cell>
          <cell r="R3596" t="str">
            <v>41</v>
          </cell>
          <cell r="S3596" t="str">
            <v>平均年限法(一)</v>
          </cell>
          <cell r="T3596" t="str">
            <v>在用</v>
          </cell>
          <cell r="U3596" t="str">
            <v>直接购入</v>
          </cell>
          <cell r="V3596" t="str">
            <v>徐建红</v>
          </cell>
          <cell r="W3596" t="str">
            <v>2021.06.24</v>
          </cell>
          <cell r="X3596" t="str">
            <v>记--579</v>
          </cell>
        </row>
        <row r="3596">
          <cell r="AA3596" t="str">
            <v>0307</v>
          </cell>
        </row>
        <row r="3597">
          <cell r="B3597" t="str">
            <v>050400004</v>
          </cell>
          <cell r="C3597" t="str">
            <v>肥东室内生测温室大棚</v>
          </cell>
          <cell r="D3597" t="str">
            <v>玻璃温室大棚，面积268.80㎡，顶高5.3米，檐口高4米</v>
          </cell>
          <cell r="E3597">
            <v>574711.52</v>
          </cell>
          <cell r="F3597">
            <v>191042.42</v>
          </cell>
          <cell r="G3597">
            <v>383669.1</v>
          </cell>
          <cell r="H3597">
            <v>0</v>
          </cell>
          <cell r="I3597" t="str">
            <v>2021.06.24</v>
          </cell>
          <cell r="J3597" t="str">
            <v>120</v>
          </cell>
          <cell r="K3597" t="str">
            <v>附属工程</v>
          </cell>
          <cell r="L3597" t="str">
            <v>市场管理部</v>
          </cell>
          <cell r="M3597" t="str">
            <v>肥东厂区（市场管理部）室内生测研发试验用</v>
          </cell>
          <cell r="N3597" t="str">
            <v>安徽丰实建设工程有限公司</v>
          </cell>
          <cell r="O3597" t="str">
            <v>4,597.69</v>
          </cell>
          <cell r="P3597" t="str">
            <v>55,172.28</v>
          </cell>
          <cell r="Q3597" t="str">
            <v>22,988.46</v>
          </cell>
          <cell r="R3597" t="str">
            <v>41</v>
          </cell>
          <cell r="S3597" t="str">
            <v>平均年限法(一)</v>
          </cell>
          <cell r="T3597" t="str">
            <v>在用</v>
          </cell>
          <cell r="U3597" t="str">
            <v>在建工程转入</v>
          </cell>
          <cell r="V3597" t="str">
            <v>徐建红</v>
          </cell>
          <cell r="W3597" t="str">
            <v>2021.06.24</v>
          </cell>
          <cell r="X3597" t="str">
            <v>记--1101</v>
          </cell>
          <cell r="Y3597" t="str">
            <v>肥东室内生测室项目</v>
          </cell>
        </row>
        <row r="3597">
          <cell r="AA3597" t="str">
            <v>0504</v>
          </cell>
        </row>
        <row r="3598">
          <cell r="B3598" t="str">
            <v>030700427</v>
          </cell>
          <cell r="C3598" t="str">
            <v>搪玻璃反应釜</v>
          </cell>
          <cell r="D3598" t="str">
            <v>K6300L</v>
          </cell>
          <cell r="E3598">
            <v>68141.59</v>
          </cell>
          <cell r="F3598">
            <v>27938.22</v>
          </cell>
          <cell r="G3598">
            <v>39978.64</v>
          </cell>
          <cell r="H3598">
            <v>224.73</v>
          </cell>
          <cell r="I3598" t="str">
            <v>2021.07.09</v>
          </cell>
          <cell r="J3598" t="str">
            <v>96</v>
          </cell>
          <cell r="K3598" t="str">
            <v>精喹装置（合成二车间）</v>
          </cell>
          <cell r="L3598" t="str">
            <v>肥东合成分厂</v>
          </cell>
          <cell r="M3598" t="str">
            <v>肥东合成二车间</v>
          </cell>
          <cell r="N3598" t="str">
            <v>江苏扬阳化工设备制造有限公司</v>
          </cell>
          <cell r="O3598" t="str">
            <v>681.42</v>
          </cell>
          <cell r="P3598" t="str">
            <v>8,177.04</v>
          </cell>
          <cell r="Q3598" t="str">
            <v>2,725.66</v>
          </cell>
          <cell r="R3598" t="str">
            <v>40</v>
          </cell>
          <cell r="S3598" t="str">
            <v>平均年限法(一)</v>
          </cell>
          <cell r="T3598" t="str">
            <v>在用</v>
          </cell>
          <cell r="U3598" t="str">
            <v>直接购入</v>
          </cell>
          <cell r="V3598" t="str">
            <v>徐建红</v>
          </cell>
          <cell r="W3598" t="str">
            <v>2021.07.09</v>
          </cell>
          <cell r="X3598" t="str">
            <v>记--651</v>
          </cell>
        </row>
        <row r="3598">
          <cell r="AA3598" t="str">
            <v>0307</v>
          </cell>
        </row>
        <row r="3599">
          <cell r="B3599" t="str">
            <v>030200250</v>
          </cell>
          <cell r="C3599" t="str">
            <v>三效强制循环结晶蒸发器</v>
          </cell>
          <cell r="D3599" t="str">
            <v>TANG3-5000型，碳钢</v>
          </cell>
          <cell r="E3599">
            <v>827433.63</v>
          </cell>
          <cell r="F3599">
            <v>339247.94</v>
          </cell>
          <cell r="G3599">
            <v>488185.69</v>
          </cell>
          <cell r="H3599">
            <v>0</v>
          </cell>
          <cell r="I3599" t="str">
            <v>2021.07.14</v>
          </cell>
          <cell r="J3599" t="str">
            <v>96</v>
          </cell>
          <cell r="K3599" t="str">
            <v>污水设备</v>
          </cell>
          <cell r="L3599" t="str">
            <v>肥东合成分厂</v>
          </cell>
          <cell r="M3599" t="str">
            <v>肥东合成污水站</v>
          </cell>
          <cell r="N3599" t="str">
            <v>浙江泰康蒸发器有限公司</v>
          </cell>
          <cell r="O3599" t="str">
            <v>8,274.34</v>
          </cell>
          <cell r="P3599" t="str">
            <v>99,292.08</v>
          </cell>
          <cell r="Q3599" t="str">
            <v>33,097.35</v>
          </cell>
          <cell r="R3599" t="str">
            <v>40</v>
          </cell>
          <cell r="S3599" t="str">
            <v>平均年限法(一)</v>
          </cell>
          <cell r="T3599" t="str">
            <v>在用</v>
          </cell>
          <cell r="U3599" t="str">
            <v>直接购入</v>
          </cell>
          <cell r="V3599" t="str">
            <v>徐建红</v>
          </cell>
          <cell r="W3599" t="str">
            <v>2021.07.14</v>
          </cell>
          <cell r="X3599" t="str">
            <v>记--653</v>
          </cell>
        </row>
        <row r="3599">
          <cell r="AA3599" t="str">
            <v>0302</v>
          </cell>
        </row>
        <row r="3600">
          <cell r="B3600" t="str">
            <v>030200251</v>
          </cell>
          <cell r="C3600" t="str">
            <v>铁碳塔</v>
          </cell>
          <cell r="D3600" t="str">
            <v>JLB-01，￠7500*3200MM</v>
          </cell>
          <cell r="E3600">
            <v>113274.34</v>
          </cell>
          <cell r="F3600">
            <v>46442.34</v>
          </cell>
          <cell r="G3600">
            <v>66832</v>
          </cell>
          <cell r="H3600">
            <v>0</v>
          </cell>
          <cell r="I3600" t="str">
            <v>2021.07.15</v>
          </cell>
          <cell r="J3600" t="str">
            <v>96</v>
          </cell>
          <cell r="K3600" t="str">
            <v>污水设备</v>
          </cell>
          <cell r="L3600" t="str">
            <v>肥东合成分厂</v>
          </cell>
          <cell r="M3600" t="str">
            <v>肥东合成污水站</v>
          </cell>
          <cell r="N3600" t="str">
            <v>山东北方三潍环保科技有限公司</v>
          </cell>
          <cell r="O3600" t="str">
            <v>1,132.74</v>
          </cell>
          <cell r="P3600" t="str">
            <v>13,592.88</v>
          </cell>
          <cell r="Q3600" t="str">
            <v>4,530.97</v>
          </cell>
          <cell r="R3600" t="str">
            <v>40</v>
          </cell>
          <cell r="S3600" t="str">
            <v>平均年限法(一)</v>
          </cell>
          <cell r="T3600" t="str">
            <v>在用</v>
          </cell>
          <cell r="U3600" t="str">
            <v>直接购入</v>
          </cell>
          <cell r="V3600" t="str">
            <v>徐建红</v>
          </cell>
          <cell r="W3600" t="str">
            <v>2021.07.15</v>
          </cell>
          <cell r="X3600" t="str">
            <v>记--655</v>
          </cell>
        </row>
        <row r="3600">
          <cell r="AA3600" t="str">
            <v>0302</v>
          </cell>
        </row>
        <row r="3601">
          <cell r="B3601" t="str">
            <v>032500279</v>
          </cell>
          <cell r="C3601" t="str">
            <v>喷射真空泵</v>
          </cell>
          <cell r="D3601" t="str">
            <v>WVPB200-I（316L）</v>
          </cell>
          <cell r="E3601">
            <v>5132.74</v>
          </cell>
          <cell r="F3601">
            <v>2104.53</v>
          </cell>
          <cell r="G3601">
            <v>3028.21</v>
          </cell>
          <cell r="H3601">
            <v>0</v>
          </cell>
          <cell r="I3601" t="str">
            <v>2021.07.19</v>
          </cell>
          <cell r="J3601" t="str">
            <v>96</v>
          </cell>
          <cell r="K3601" t="str">
            <v>苯磺隆装置（合成四车间）</v>
          </cell>
          <cell r="L3601" t="str">
            <v>肥东合成分厂</v>
          </cell>
          <cell r="M3601" t="str">
            <v>肥东合成四车间</v>
          </cell>
          <cell r="N3601" t="str">
            <v>无锡市长庆化工防腐设备有限公司</v>
          </cell>
          <cell r="O3601" t="str">
            <v>51.33</v>
          </cell>
          <cell r="P3601" t="str">
            <v>615.96</v>
          </cell>
          <cell r="Q3601" t="str">
            <v>205.31</v>
          </cell>
          <cell r="R3601" t="str">
            <v>40</v>
          </cell>
          <cell r="S3601" t="str">
            <v>平均年限法(一)</v>
          </cell>
          <cell r="T3601" t="str">
            <v>在用</v>
          </cell>
          <cell r="U3601" t="str">
            <v>直接购入</v>
          </cell>
          <cell r="V3601" t="str">
            <v>徐建红</v>
          </cell>
          <cell r="W3601" t="str">
            <v>2021.07.19</v>
          </cell>
          <cell r="X3601" t="str">
            <v>记--657</v>
          </cell>
        </row>
        <row r="3601">
          <cell r="AA3601" t="str">
            <v>0325</v>
          </cell>
        </row>
        <row r="3602">
          <cell r="B3602" t="str">
            <v>032500280</v>
          </cell>
          <cell r="C3602" t="str">
            <v>喷射真空泵</v>
          </cell>
          <cell r="D3602" t="str">
            <v>WVPB200-I（316L）</v>
          </cell>
          <cell r="E3602">
            <v>5132.74</v>
          </cell>
          <cell r="F3602">
            <v>2104.53</v>
          </cell>
          <cell r="G3602">
            <v>3028.21</v>
          </cell>
          <cell r="H3602">
            <v>0</v>
          </cell>
          <cell r="I3602" t="str">
            <v>2021.07.19</v>
          </cell>
          <cell r="J3602" t="str">
            <v>96</v>
          </cell>
          <cell r="K3602" t="str">
            <v>苯磺隆装置（合成四车间）</v>
          </cell>
          <cell r="L3602" t="str">
            <v>肥东合成分厂</v>
          </cell>
          <cell r="M3602" t="str">
            <v>肥东合成四车间</v>
          </cell>
          <cell r="N3602" t="str">
            <v>无锡市长庆化工防腐设备有限公司</v>
          </cell>
          <cell r="O3602" t="str">
            <v>51.33</v>
          </cell>
          <cell r="P3602" t="str">
            <v>615.96</v>
          </cell>
          <cell r="Q3602" t="str">
            <v>205.31</v>
          </cell>
          <cell r="R3602" t="str">
            <v>40</v>
          </cell>
          <cell r="S3602" t="str">
            <v>平均年限法(一)</v>
          </cell>
          <cell r="T3602" t="str">
            <v>在用</v>
          </cell>
          <cell r="U3602" t="str">
            <v>直接购入</v>
          </cell>
          <cell r="V3602" t="str">
            <v>徐建红</v>
          </cell>
          <cell r="W3602" t="str">
            <v>2021.07.19</v>
          </cell>
          <cell r="X3602" t="str">
            <v>记--657</v>
          </cell>
        </row>
        <row r="3602">
          <cell r="AA3602" t="str">
            <v>0325</v>
          </cell>
        </row>
        <row r="3603">
          <cell r="B3603" t="str">
            <v>032500281</v>
          </cell>
          <cell r="C3603" t="str">
            <v>喷射真空泵</v>
          </cell>
          <cell r="D3603" t="str">
            <v>WVPB200-I（316L）</v>
          </cell>
          <cell r="E3603">
            <v>5132.74</v>
          </cell>
          <cell r="F3603">
            <v>2104.53</v>
          </cell>
          <cell r="G3603">
            <v>3028.21</v>
          </cell>
          <cell r="H3603">
            <v>0</v>
          </cell>
          <cell r="I3603" t="str">
            <v>2021.07.19</v>
          </cell>
          <cell r="J3603" t="str">
            <v>96</v>
          </cell>
          <cell r="K3603" t="str">
            <v>苯磺隆装置（合成四车间）</v>
          </cell>
          <cell r="L3603" t="str">
            <v>肥东合成分厂</v>
          </cell>
          <cell r="M3603" t="str">
            <v>肥东合成四车间</v>
          </cell>
          <cell r="N3603" t="str">
            <v>无锡市长庆化工防腐设备有限公司</v>
          </cell>
          <cell r="O3603" t="str">
            <v>51.33</v>
          </cell>
          <cell r="P3603" t="str">
            <v>615.96</v>
          </cell>
          <cell r="Q3603" t="str">
            <v>205.31</v>
          </cell>
          <cell r="R3603" t="str">
            <v>40</v>
          </cell>
          <cell r="S3603" t="str">
            <v>平均年限法(一)</v>
          </cell>
          <cell r="T3603" t="str">
            <v>在用</v>
          </cell>
          <cell r="U3603" t="str">
            <v>直接购入</v>
          </cell>
          <cell r="V3603" t="str">
            <v>徐建红</v>
          </cell>
          <cell r="W3603" t="str">
            <v>2021.07.19</v>
          </cell>
          <cell r="X3603" t="str">
            <v>记--657</v>
          </cell>
        </row>
        <row r="3603">
          <cell r="AA3603" t="str">
            <v>0325</v>
          </cell>
        </row>
        <row r="3604">
          <cell r="B3604" t="str">
            <v>032500282</v>
          </cell>
          <cell r="C3604" t="str">
            <v>喷射真空泵</v>
          </cell>
          <cell r="D3604" t="str">
            <v>WVPB200-I（316L）</v>
          </cell>
          <cell r="E3604">
            <v>5132.75</v>
          </cell>
          <cell r="F3604">
            <v>2104.53</v>
          </cell>
          <cell r="G3604">
            <v>3028.22</v>
          </cell>
          <cell r="H3604">
            <v>0</v>
          </cell>
          <cell r="I3604" t="str">
            <v>2021.07.19</v>
          </cell>
          <cell r="J3604" t="str">
            <v>96</v>
          </cell>
          <cell r="K3604" t="str">
            <v>苯磺隆装置（合成四车间）</v>
          </cell>
          <cell r="L3604" t="str">
            <v>肥东合成分厂</v>
          </cell>
          <cell r="M3604" t="str">
            <v>肥东合成四车间</v>
          </cell>
          <cell r="N3604" t="str">
            <v>无锡市长庆化工防腐设备有限公司</v>
          </cell>
          <cell r="O3604" t="str">
            <v>51.33</v>
          </cell>
          <cell r="P3604" t="str">
            <v>615.96</v>
          </cell>
          <cell r="Q3604" t="str">
            <v>205.31</v>
          </cell>
          <cell r="R3604" t="str">
            <v>40</v>
          </cell>
          <cell r="S3604" t="str">
            <v>平均年限法(一)</v>
          </cell>
          <cell r="T3604" t="str">
            <v>在用</v>
          </cell>
          <cell r="U3604" t="str">
            <v>直接购入</v>
          </cell>
          <cell r="V3604" t="str">
            <v>徐建红</v>
          </cell>
          <cell r="W3604" t="str">
            <v>2021.07.19</v>
          </cell>
          <cell r="X3604" t="str">
            <v>记--657</v>
          </cell>
        </row>
        <row r="3604">
          <cell r="AA3604" t="str">
            <v>0325</v>
          </cell>
        </row>
        <row r="3605">
          <cell r="B3605" t="str">
            <v>040900550</v>
          </cell>
          <cell r="C3605" t="str">
            <v>美菱冰箱（肥东食堂）</v>
          </cell>
          <cell r="D3605" t="str">
            <v>四门，美菱牌</v>
          </cell>
          <cell r="E3605">
            <v>2000</v>
          </cell>
          <cell r="F3605">
            <v>1312</v>
          </cell>
          <cell r="G3605">
            <v>688</v>
          </cell>
          <cell r="H3605">
            <v>0</v>
          </cell>
          <cell r="I3605" t="str">
            <v>2021.07.28</v>
          </cell>
          <cell r="J3605" t="str">
            <v>60</v>
          </cell>
          <cell r="K3605" t="str">
            <v>其他</v>
          </cell>
          <cell r="L3605" t="str">
            <v>综合办</v>
          </cell>
          <cell r="M3605" t="str">
            <v>肥东厂区食堂厨房，（综合办）管理</v>
          </cell>
          <cell r="N3605" t="str">
            <v>合肥市瑶海区潘氏厨具经营部</v>
          </cell>
          <cell r="O3605" t="str">
            <v>32.00</v>
          </cell>
          <cell r="P3605" t="str">
            <v>384.00</v>
          </cell>
          <cell r="Q3605" t="str">
            <v>80.00</v>
          </cell>
          <cell r="R3605" t="str">
            <v>40</v>
          </cell>
          <cell r="S3605" t="str">
            <v>平均年限法(一)</v>
          </cell>
          <cell r="T3605" t="str">
            <v>在用</v>
          </cell>
          <cell r="U3605" t="str">
            <v>直接购入</v>
          </cell>
          <cell r="V3605" t="str">
            <v>徐建红</v>
          </cell>
          <cell r="W3605" t="str">
            <v>2021.07.28</v>
          </cell>
          <cell r="X3605" t="str">
            <v>记--664</v>
          </cell>
        </row>
        <row r="3605">
          <cell r="AA3605" t="str">
            <v>0409</v>
          </cell>
        </row>
        <row r="3606">
          <cell r="B3606" t="str">
            <v>031022941</v>
          </cell>
          <cell r="C3606" t="str">
            <v>工业冷气机</v>
          </cell>
          <cell r="D3606" t="str">
            <v>SAC-45</v>
          </cell>
          <cell r="E3606">
            <v>5132.74</v>
          </cell>
          <cell r="F3606">
            <v>2104.53</v>
          </cell>
          <cell r="G3606">
            <v>3028.21</v>
          </cell>
          <cell r="H3606">
            <v>0</v>
          </cell>
          <cell r="I3606" t="str">
            <v>2021.07.28</v>
          </cell>
          <cell r="J3606" t="str">
            <v>96</v>
          </cell>
          <cell r="K3606" t="str">
            <v>剂型设备</v>
          </cell>
          <cell r="L3606" t="str">
            <v>肥东制剂分厂</v>
          </cell>
          <cell r="M3606" t="str">
            <v>肥东制剂12#车间</v>
          </cell>
          <cell r="N3606" t="str">
            <v>无锡冬夏机电有限公司</v>
          </cell>
          <cell r="O3606" t="str">
            <v>51.33</v>
          </cell>
          <cell r="P3606" t="str">
            <v>615.96</v>
          </cell>
          <cell r="Q3606" t="str">
            <v>205.31</v>
          </cell>
          <cell r="R3606" t="str">
            <v>40</v>
          </cell>
          <cell r="S3606" t="str">
            <v>平均年限法(一)</v>
          </cell>
          <cell r="T3606" t="str">
            <v>在用</v>
          </cell>
          <cell r="U3606" t="str">
            <v>直接购入</v>
          </cell>
          <cell r="V3606" t="str">
            <v>徐建红</v>
          </cell>
          <cell r="W3606" t="str">
            <v>2021.07.28</v>
          </cell>
          <cell r="X3606" t="str">
            <v>记--667</v>
          </cell>
        </row>
        <row r="3606">
          <cell r="AA3606" t="str">
            <v>0310</v>
          </cell>
        </row>
        <row r="3607">
          <cell r="B3607" t="str">
            <v>031022942</v>
          </cell>
          <cell r="C3607" t="str">
            <v>工业冷气机</v>
          </cell>
          <cell r="D3607" t="str">
            <v>SAC-45</v>
          </cell>
          <cell r="E3607">
            <v>5132.74</v>
          </cell>
          <cell r="F3607">
            <v>2104.53</v>
          </cell>
          <cell r="G3607">
            <v>3028.21</v>
          </cell>
          <cell r="H3607">
            <v>0</v>
          </cell>
          <cell r="I3607" t="str">
            <v>2021.07.28</v>
          </cell>
          <cell r="J3607" t="str">
            <v>96</v>
          </cell>
          <cell r="K3607" t="str">
            <v>剂型设备</v>
          </cell>
          <cell r="L3607" t="str">
            <v>肥东制剂分厂</v>
          </cell>
          <cell r="M3607" t="str">
            <v>肥东制剂12#车间</v>
          </cell>
          <cell r="N3607" t="str">
            <v>无锡冬夏机电有限公司</v>
          </cell>
          <cell r="O3607" t="str">
            <v>51.33</v>
          </cell>
          <cell r="P3607" t="str">
            <v>615.96</v>
          </cell>
          <cell r="Q3607" t="str">
            <v>205.31</v>
          </cell>
          <cell r="R3607" t="str">
            <v>40</v>
          </cell>
          <cell r="S3607" t="str">
            <v>平均年限法(一)</v>
          </cell>
          <cell r="T3607" t="str">
            <v>在用</v>
          </cell>
          <cell r="U3607" t="str">
            <v>直接购入</v>
          </cell>
          <cell r="V3607" t="str">
            <v>徐建红</v>
          </cell>
          <cell r="W3607" t="str">
            <v>2021.07.28</v>
          </cell>
          <cell r="X3607" t="str">
            <v>记--667</v>
          </cell>
        </row>
        <row r="3607">
          <cell r="AA3607" t="str">
            <v>0310</v>
          </cell>
        </row>
        <row r="3608">
          <cell r="B3608" t="str">
            <v>031022943</v>
          </cell>
          <cell r="C3608" t="str">
            <v>工业冷气机</v>
          </cell>
          <cell r="D3608" t="str">
            <v>SAC-45</v>
          </cell>
          <cell r="E3608">
            <v>5132.74</v>
          </cell>
          <cell r="F3608">
            <v>2104.53</v>
          </cell>
          <cell r="G3608">
            <v>3028.21</v>
          </cell>
          <cell r="H3608">
            <v>0</v>
          </cell>
          <cell r="I3608" t="str">
            <v>2021.07.28</v>
          </cell>
          <cell r="J3608" t="str">
            <v>96</v>
          </cell>
          <cell r="K3608" t="str">
            <v>剂型设备</v>
          </cell>
          <cell r="L3608" t="str">
            <v>肥东制剂分厂</v>
          </cell>
          <cell r="M3608" t="str">
            <v>肥东制剂12#车间</v>
          </cell>
          <cell r="N3608" t="str">
            <v>无锡冬夏机电有限公司</v>
          </cell>
          <cell r="O3608" t="str">
            <v>51.33</v>
          </cell>
          <cell r="P3608" t="str">
            <v>615.96</v>
          </cell>
          <cell r="Q3608" t="str">
            <v>205.31</v>
          </cell>
          <cell r="R3608" t="str">
            <v>40</v>
          </cell>
          <cell r="S3608" t="str">
            <v>平均年限法(一)</v>
          </cell>
          <cell r="T3608" t="str">
            <v>在用</v>
          </cell>
          <cell r="U3608" t="str">
            <v>直接购入</v>
          </cell>
          <cell r="V3608" t="str">
            <v>徐建红</v>
          </cell>
          <cell r="W3608" t="str">
            <v>2021.07.28</v>
          </cell>
          <cell r="X3608" t="str">
            <v>记--667</v>
          </cell>
        </row>
        <row r="3608">
          <cell r="AA3608" t="str">
            <v>0310</v>
          </cell>
        </row>
        <row r="3609">
          <cell r="B3609" t="str">
            <v>031022944</v>
          </cell>
          <cell r="C3609" t="str">
            <v>工业冷气机</v>
          </cell>
          <cell r="D3609" t="str">
            <v>SAC-45</v>
          </cell>
          <cell r="E3609">
            <v>5132.75</v>
          </cell>
          <cell r="F3609">
            <v>2104.53</v>
          </cell>
          <cell r="G3609">
            <v>3028.22</v>
          </cell>
          <cell r="H3609">
            <v>0</v>
          </cell>
          <cell r="I3609" t="str">
            <v>2021.07.28</v>
          </cell>
          <cell r="J3609" t="str">
            <v>96</v>
          </cell>
          <cell r="K3609" t="str">
            <v>剂型设备</v>
          </cell>
          <cell r="L3609" t="str">
            <v>肥东制剂分厂</v>
          </cell>
          <cell r="M3609" t="str">
            <v>肥东制剂12#车间</v>
          </cell>
          <cell r="N3609" t="str">
            <v>无锡冬夏机电有限公司</v>
          </cell>
          <cell r="O3609" t="str">
            <v>51.33</v>
          </cell>
          <cell r="P3609" t="str">
            <v>615.96</v>
          </cell>
          <cell r="Q3609" t="str">
            <v>205.31</v>
          </cell>
          <cell r="R3609" t="str">
            <v>40</v>
          </cell>
          <cell r="S3609" t="str">
            <v>平均年限法(一)</v>
          </cell>
          <cell r="T3609" t="str">
            <v>在用</v>
          </cell>
          <cell r="U3609" t="str">
            <v>直接购入</v>
          </cell>
          <cell r="V3609" t="str">
            <v>徐建红</v>
          </cell>
          <cell r="W3609" t="str">
            <v>2021.07.28</v>
          </cell>
          <cell r="X3609" t="str">
            <v>记--667</v>
          </cell>
        </row>
        <row r="3609">
          <cell r="AA3609" t="str">
            <v>0310</v>
          </cell>
        </row>
        <row r="3610">
          <cell r="B3610" t="str">
            <v>031022945</v>
          </cell>
          <cell r="C3610" t="str">
            <v>工业冷气机</v>
          </cell>
          <cell r="D3610" t="str">
            <v>SAC-45</v>
          </cell>
          <cell r="E3610">
            <v>5132.75</v>
          </cell>
          <cell r="F3610">
            <v>2104.53</v>
          </cell>
          <cell r="G3610">
            <v>3028.22</v>
          </cell>
          <cell r="H3610">
            <v>0</v>
          </cell>
          <cell r="I3610" t="str">
            <v>2021.07.28</v>
          </cell>
          <cell r="J3610" t="str">
            <v>96</v>
          </cell>
          <cell r="K3610" t="str">
            <v>剂型设备</v>
          </cell>
          <cell r="L3610" t="str">
            <v>肥东制剂分厂</v>
          </cell>
          <cell r="M3610" t="str">
            <v>肥东制剂12#车间</v>
          </cell>
          <cell r="N3610" t="str">
            <v>无锡冬夏机电有限公司</v>
          </cell>
          <cell r="O3610" t="str">
            <v>51.33</v>
          </cell>
          <cell r="P3610" t="str">
            <v>615.96</v>
          </cell>
          <cell r="Q3610" t="str">
            <v>205.31</v>
          </cell>
          <cell r="R3610" t="str">
            <v>40</v>
          </cell>
          <cell r="S3610" t="str">
            <v>平均年限法(一)</v>
          </cell>
          <cell r="T3610" t="str">
            <v>在用</v>
          </cell>
          <cell r="U3610" t="str">
            <v>直接购入</v>
          </cell>
          <cell r="V3610" t="str">
            <v>徐建红</v>
          </cell>
          <cell r="W3610" t="str">
            <v>2021.07.28</v>
          </cell>
          <cell r="X3610" t="str">
            <v>记--667</v>
          </cell>
        </row>
        <row r="3610">
          <cell r="AA3610" t="str">
            <v>0310</v>
          </cell>
        </row>
        <row r="3611">
          <cell r="B3611" t="str">
            <v>030200252</v>
          </cell>
          <cell r="C3611" t="str">
            <v>软管泵</v>
          </cell>
          <cell r="D3611" t="str">
            <v>IHP65JT，配防爆电机5.5KW</v>
          </cell>
          <cell r="E3611">
            <v>19203.54</v>
          </cell>
          <cell r="F3611">
            <v>7873.64</v>
          </cell>
          <cell r="G3611">
            <v>11329.9</v>
          </cell>
          <cell r="H3611">
            <v>0</v>
          </cell>
          <cell r="I3611" t="str">
            <v>2021.07.28</v>
          </cell>
          <cell r="J3611" t="str">
            <v>96</v>
          </cell>
          <cell r="K3611" t="str">
            <v>污水设备</v>
          </cell>
          <cell r="L3611" t="str">
            <v>肥东合成分厂</v>
          </cell>
          <cell r="M3611" t="str">
            <v>肥东合成污水站</v>
          </cell>
          <cell r="N3611" t="str">
            <v>合肥华运机械制造有限公司</v>
          </cell>
          <cell r="O3611" t="str">
            <v>192.04</v>
          </cell>
          <cell r="P3611" t="str">
            <v>2,304.48</v>
          </cell>
          <cell r="Q3611" t="str">
            <v>768.14</v>
          </cell>
          <cell r="R3611" t="str">
            <v>40</v>
          </cell>
          <cell r="S3611" t="str">
            <v>平均年限法(一)</v>
          </cell>
          <cell r="T3611" t="str">
            <v>在用</v>
          </cell>
          <cell r="U3611" t="str">
            <v>直接购入</v>
          </cell>
          <cell r="V3611" t="str">
            <v>徐建红</v>
          </cell>
          <cell r="W3611" t="str">
            <v>2021.07.28</v>
          </cell>
          <cell r="X3611" t="str">
            <v>记--669</v>
          </cell>
        </row>
        <row r="3611">
          <cell r="AA3611" t="str">
            <v>0302</v>
          </cell>
        </row>
        <row r="3612">
          <cell r="B3612" t="str">
            <v>040200289</v>
          </cell>
          <cell r="C3612" t="str">
            <v>联想电脑（台式）</v>
          </cell>
          <cell r="D3612" t="str">
            <v>联想 扬天T4900K/i3 10100/8G/1T/集成，无光驱，WIN10，21.5LED</v>
          </cell>
          <cell r="E3612">
            <v>3362.83</v>
          </cell>
          <cell r="F3612">
            <v>2206.21</v>
          </cell>
          <cell r="G3612">
            <v>1039.52</v>
          </cell>
          <cell r="H3612">
            <v>117.1</v>
          </cell>
          <cell r="I3612" t="str">
            <v>2021.07.28</v>
          </cell>
          <cell r="J3612" t="str">
            <v>60</v>
          </cell>
          <cell r="K3612" t="str">
            <v>电脑</v>
          </cell>
          <cell r="L3612" t="str">
            <v>供应公司/采购部</v>
          </cell>
          <cell r="M3612" t="str">
            <v>供应公司（张铮瑜），肥东综合楼2楼</v>
          </cell>
          <cell r="N3612" t="str">
            <v>合肥德众科技有限公司</v>
          </cell>
          <cell r="O3612" t="str">
            <v>53.81</v>
          </cell>
          <cell r="P3612" t="str">
            <v>645.72</v>
          </cell>
          <cell r="Q3612" t="str">
            <v>134.51</v>
          </cell>
          <cell r="R3612" t="str">
            <v>40</v>
          </cell>
          <cell r="S3612" t="str">
            <v>平均年限法(一)</v>
          </cell>
          <cell r="T3612" t="str">
            <v>在用</v>
          </cell>
          <cell r="U3612" t="str">
            <v>直接购入</v>
          </cell>
          <cell r="V3612" t="str">
            <v>徐建红</v>
          </cell>
          <cell r="W3612" t="str">
            <v>2021.07.28</v>
          </cell>
          <cell r="X3612" t="str">
            <v>记--1151</v>
          </cell>
        </row>
        <row r="3612">
          <cell r="AA3612" t="str">
            <v>0402</v>
          </cell>
        </row>
        <row r="3613">
          <cell r="B3613" t="str">
            <v>031022946</v>
          </cell>
          <cell r="C3613" t="str">
            <v>全自动水平式袋装机</v>
          </cell>
          <cell r="D3613" t="str">
            <v>DXD-240A，1套，含取袋点数输送/高粘度充填装置/粉剂充填装置/双剪刀</v>
          </cell>
          <cell r="E3613">
            <v>256637.16</v>
          </cell>
          <cell r="F3613">
            <v>102654.8</v>
          </cell>
          <cell r="G3613">
            <v>153982.36</v>
          </cell>
          <cell r="H3613">
            <v>0</v>
          </cell>
          <cell r="I3613" t="str">
            <v>2021.08.06</v>
          </cell>
          <cell r="J3613" t="str">
            <v>96</v>
          </cell>
          <cell r="K3613" t="str">
            <v>剂型设备</v>
          </cell>
          <cell r="L3613" t="str">
            <v>肥东制剂分厂</v>
          </cell>
          <cell r="M3613" t="str">
            <v>肥东制剂12#车间</v>
          </cell>
          <cell r="N3613" t="str">
            <v>江苏金旺智能科技有限公司</v>
          </cell>
          <cell r="O3613" t="str">
            <v>2,566.37</v>
          </cell>
          <cell r="P3613" t="str">
            <v>30,796.44</v>
          </cell>
          <cell r="Q3613" t="str">
            <v>10,265.49</v>
          </cell>
          <cell r="R3613" t="str">
            <v>39</v>
          </cell>
          <cell r="S3613" t="str">
            <v>平均年限法(一)</v>
          </cell>
          <cell r="T3613" t="str">
            <v>在用</v>
          </cell>
          <cell r="U3613" t="str">
            <v>直接购入</v>
          </cell>
          <cell r="V3613" t="str">
            <v>徐建红</v>
          </cell>
          <cell r="W3613" t="str">
            <v>2021.08.06</v>
          </cell>
          <cell r="X3613" t="str">
            <v>记--502</v>
          </cell>
        </row>
        <row r="3613">
          <cell r="AA3613" t="str">
            <v>0310</v>
          </cell>
        </row>
        <row r="3614">
          <cell r="B3614" t="str">
            <v>032500283</v>
          </cell>
          <cell r="C3614" t="str">
            <v>PP喷淋塔（定制白色）</v>
          </cell>
          <cell r="D3614" t="str">
            <v>￠1000*6000*20MM</v>
          </cell>
          <cell r="E3614">
            <v>17699.12</v>
          </cell>
          <cell r="F3614">
            <v>7079.6</v>
          </cell>
          <cell r="G3614">
            <v>10619.52</v>
          </cell>
          <cell r="H3614">
            <v>0</v>
          </cell>
          <cell r="I3614" t="str">
            <v>2021.08.09</v>
          </cell>
          <cell r="J3614" t="str">
            <v>96</v>
          </cell>
          <cell r="K3614" t="str">
            <v>苯磺隆装置（合成四车间）</v>
          </cell>
          <cell r="L3614" t="str">
            <v>肥东合成分厂</v>
          </cell>
          <cell r="M3614" t="str">
            <v>肥东合成四车间</v>
          </cell>
          <cell r="N3614" t="str">
            <v>合肥广庆防腐设备有限公司</v>
          </cell>
          <cell r="O3614" t="str">
            <v>176.99</v>
          </cell>
          <cell r="P3614" t="str">
            <v>2,123.88</v>
          </cell>
          <cell r="Q3614" t="str">
            <v>707.96</v>
          </cell>
          <cell r="R3614" t="str">
            <v>39</v>
          </cell>
          <cell r="S3614" t="str">
            <v>平均年限法(一)</v>
          </cell>
          <cell r="T3614" t="str">
            <v>在用</v>
          </cell>
          <cell r="U3614" t="str">
            <v>直接购入</v>
          </cell>
          <cell r="V3614" t="str">
            <v>徐建红</v>
          </cell>
          <cell r="W3614" t="str">
            <v>2021.08.09</v>
          </cell>
          <cell r="X3614" t="str">
            <v>记--504</v>
          </cell>
        </row>
        <row r="3614">
          <cell r="AA3614" t="str">
            <v>0325</v>
          </cell>
        </row>
        <row r="3615">
          <cell r="B3615" t="str">
            <v>040100266</v>
          </cell>
          <cell r="C3615" t="str">
            <v>美的空调（35挂机）</v>
          </cell>
          <cell r="D3615" t="str">
            <v>KFR-35GW/BP3DN8Y-GC401(3)</v>
          </cell>
          <cell r="E3615">
            <v>1681.42</v>
          </cell>
          <cell r="F3615">
            <v>1076</v>
          </cell>
          <cell r="G3615">
            <v>605.42</v>
          </cell>
          <cell r="H3615">
            <v>0</v>
          </cell>
          <cell r="I3615" t="str">
            <v>2021.08.09</v>
          </cell>
          <cell r="J3615" t="str">
            <v>60</v>
          </cell>
          <cell r="K3615" t="str">
            <v>空调</v>
          </cell>
          <cell r="L3615" t="str">
            <v>人力部</v>
          </cell>
          <cell r="M3615" t="str">
            <v>肥东人力资源部办公室</v>
          </cell>
          <cell r="N3615" t="str">
            <v>安徽百大乐普生商厦有限责任公司</v>
          </cell>
          <cell r="O3615" t="str">
            <v>26.90</v>
          </cell>
          <cell r="P3615" t="str">
            <v>322.80</v>
          </cell>
          <cell r="Q3615" t="str">
            <v>67.26</v>
          </cell>
          <cell r="R3615" t="str">
            <v>39</v>
          </cell>
          <cell r="S3615" t="str">
            <v>平均年限法(一)</v>
          </cell>
          <cell r="T3615" t="str">
            <v>在用</v>
          </cell>
          <cell r="U3615" t="str">
            <v>直接购入</v>
          </cell>
          <cell r="V3615" t="str">
            <v>徐建红</v>
          </cell>
          <cell r="W3615" t="str">
            <v>2021.08.09</v>
          </cell>
          <cell r="X3615" t="str">
            <v>记--506</v>
          </cell>
        </row>
        <row r="3615">
          <cell r="AA3615" t="str">
            <v>0401</v>
          </cell>
        </row>
        <row r="3616">
          <cell r="B3616" t="str">
            <v>040100267</v>
          </cell>
          <cell r="C3616" t="str">
            <v>格力空调（120柜机）</v>
          </cell>
          <cell r="D3616" t="str">
            <v>RF120WQ/NhA-N3JY01</v>
          </cell>
          <cell r="E3616">
            <v>6902.65</v>
          </cell>
          <cell r="F3616">
            <v>4417.6</v>
          </cell>
          <cell r="G3616">
            <v>2485.05</v>
          </cell>
          <cell r="H3616">
            <v>0</v>
          </cell>
          <cell r="I3616" t="str">
            <v>2021.08.09</v>
          </cell>
          <cell r="J3616" t="str">
            <v>60</v>
          </cell>
          <cell r="K3616" t="str">
            <v>空调</v>
          </cell>
          <cell r="L3616" t="str">
            <v>电仪分厂</v>
          </cell>
          <cell r="M3616" t="str">
            <v>肥东电仪分厂（高压变电所）</v>
          </cell>
          <cell r="N3616" t="str">
            <v>安徽百大乐普生商厦有限责任公司</v>
          </cell>
          <cell r="O3616" t="str">
            <v>110.44</v>
          </cell>
          <cell r="P3616" t="str">
            <v>1,325.28</v>
          </cell>
          <cell r="Q3616" t="str">
            <v>276.11</v>
          </cell>
          <cell r="R3616" t="str">
            <v>39</v>
          </cell>
          <cell r="S3616" t="str">
            <v>平均年限法(一)</v>
          </cell>
          <cell r="T3616" t="str">
            <v>在用</v>
          </cell>
          <cell r="U3616" t="str">
            <v>直接购入</v>
          </cell>
          <cell r="V3616" t="str">
            <v>徐建红</v>
          </cell>
          <cell r="W3616" t="str">
            <v>2021.08.09</v>
          </cell>
          <cell r="X3616" t="str">
            <v>记--506</v>
          </cell>
        </row>
        <row r="3616">
          <cell r="AA3616" t="str">
            <v>0401</v>
          </cell>
        </row>
        <row r="3617">
          <cell r="B3617" t="str">
            <v>040100268</v>
          </cell>
          <cell r="C3617" t="str">
            <v>格力空调（120柜机）</v>
          </cell>
          <cell r="D3617" t="str">
            <v>RF120WQ/NhA-N3JY01</v>
          </cell>
          <cell r="E3617">
            <v>6902.66</v>
          </cell>
          <cell r="F3617">
            <v>4417.6</v>
          </cell>
          <cell r="G3617">
            <v>2485.06</v>
          </cell>
          <cell r="H3617">
            <v>0</v>
          </cell>
          <cell r="I3617" t="str">
            <v>2021.08.09</v>
          </cell>
          <cell r="J3617" t="str">
            <v>60</v>
          </cell>
          <cell r="K3617" t="str">
            <v>空调</v>
          </cell>
          <cell r="L3617" t="str">
            <v>电仪分厂</v>
          </cell>
          <cell r="M3617" t="str">
            <v>肥东电仪分厂（高压变电所）</v>
          </cell>
          <cell r="N3617" t="str">
            <v>安徽百大乐普生商厦有限责任公司</v>
          </cell>
          <cell r="O3617" t="str">
            <v>110.44</v>
          </cell>
          <cell r="P3617" t="str">
            <v>1,325.28</v>
          </cell>
          <cell r="Q3617" t="str">
            <v>276.11</v>
          </cell>
          <cell r="R3617" t="str">
            <v>39</v>
          </cell>
          <cell r="S3617" t="str">
            <v>平均年限法(一)</v>
          </cell>
          <cell r="T3617" t="str">
            <v>在用</v>
          </cell>
          <cell r="U3617" t="str">
            <v>直接购入</v>
          </cell>
          <cell r="V3617" t="str">
            <v>徐建红</v>
          </cell>
          <cell r="W3617" t="str">
            <v>2021.08.09</v>
          </cell>
          <cell r="X3617" t="str">
            <v>记--506</v>
          </cell>
        </row>
        <row r="3617">
          <cell r="AA3617" t="str">
            <v>0401</v>
          </cell>
        </row>
        <row r="3618">
          <cell r="B3618" t="str">
            <v>032600160</v>
          </cell>
          <cell r="C3618" t="str">
            <v>活性炭吸附箱</v>
          </cell>
          <cell r="D3618" t="str">
            <v>处理风量10000 M3/h，两级净化</v>
          </cell>
          <cell r="E3618">
            <v>10862.07</v>
          </cell>
          <cell r="F3618">
            <v>4344.8</v>
          </cell>
          <cell r="G3618">
            <v>6517.27</v>
          </cell>
          <cell r="H3618">
            <v>0</v>
          </cell>
          <cell r="I3618" t="str">
            <v>2021.08.18</v>
          </cell>
          <cell r="J3618" t="str">
            <v>96</v>
          </cell>
          <cell r="K3618" t="str">
            <v>精噁唑装置（合成三车间）</v>
          </cell>
          <cell r="L3618" t="str">
            <v>肥东合成分厂</v>
          </cell>
          <cell r="M3618" t="str">
            <v>肥东合成三车间</v>
          </cell>
          <cell r="N3618" t="str">
            <v>合肥佳丰风机有限公司</v>
          </cell>
          <cell r="O3618" t="str">
            <v>108.62</v>
          </cell>
          <cell r="P3618" t="str">
            <v>1,303.44</v>
          </cell>
          <cell r="Q3618" t="str">
            <v>434.48</v>
          </cell>
          <cell r="R3618" t="str">
            <v>39</v>
          </cell>
          <cell r="S3618" t="str">
            <v>平均年限法(一)</v>
          </cell>
          <cell r="T3618" t="str">
            <v>在用</v>
          </cell>
          <cell r="U3618" t="str">
            <v>在建工程转入</v>
          </cell>
          <cell r="V3618" t="str">
            <v>徐建红</v>
          </cell>
          <cell r="W3618" t="str">
            <v>2021.08.19</v>
          </cell>
          <cell r="X3618" t="str">
            <v>记--515</v>
          </cell>
          <cell r="Y3618" t="str">
            <v>合成生产线（尾气预处理）环保改造项目</v>
          </cell>
        </row>
        <row r="3618">
          <cell r="AA3618" t="str">
            <v>0326</v>
          </cell>
        </row>
        <row r="3619">
          <cell r="B3619" t="str">
            <v>032600161</v>
          </cell>
          <cell r="C3619" t="str">
            <v>活性炭吸附箱</v>
          </cell>
          <cell r="D3619" t="str">
            <v>处理风量10000 M3/h，两级净化</v>
          </cell>
          <cell r="E3619">
            <v>10862.07</v>
          </cell>
          <cell r="F3619">
            <v>4344.8</v>
          </cell>
          <cell r="G3619">
            <v>6517.27</v>
          </cell>
          <cell r="H3619">
            <v>0</v>
          </cell>
          <cell r="I3619" t="str">
            <v>2021.08.18</v>
          </cell>
          <cell r="J3619" t="str">
            <v>96</v>
          </cell>
          <cell r="K3619" t="str">
            <v>精噁唑装置（合成三车间）</v>
          </cell>
          <cell r="L3619" t="str">
            <v>肥东合成分厂</v>
          </cell>
          <cell r="M3619" t="str">
            <v>肥东合成三车间</v>
          </cell>
          <cell r="N3619" t="str">
            <v>合肥佳丰风机有限公司</v>
          </cell>
          <cell r="O3619" t="str">
            <v>108.62</v>
          </cell>
          <cell r="P3619" t="str">
            <v>1,303.44</v>
          </cell>
          <cell r="Q3619" t="str">
            <v>434.48</v>
          </cell>
          <cell r="R3619" t="str">
            <v>39</v>
          </cell>
          <cell r="S3619" t="str">
            <v>平均年限法(一)</v>
          </cell>
          <cell r="T3619" t="str">
            <v>在用</v>
          </cell>
          <cell r="U3619" t="str">
            <v>在建工程转入</v>
          </cell>
          <cell r="V3619" t="str">
            <v>徐建红</v>
          </cell>
          <cell r="W3619" t="str">
            <v>2021.08.19</v>
          </cell>
          <cell r="X3619" t="str">
            <v>记--515</v>
          </cell>
          <cell r="Y3619" t="str">
            <v>合成生产线（尾气预处理）环保改造项目</v>
          </cell>
        </row>
        <row r="3619">
          <cell r="AA3619" t="str">
            <v>0326</v>
          </cell>
        </row>
        <row r="3620">
          <cell r="B3620" t="str">
            <v>032600162</v>
          </cell>
          <cell r="C3620" t="str">
            <v>化工泵</v>
          </cell>
          <cell r="D3620" t="str">
            <v>MJ80-65-160</v>
          </cell>
          <cell r="E3620">
            <v>10176.99</v>
          </cell>
          <cell r="F3620">
            <v>4070.8</v>
          </cell>
          <cell r="G3620">
            <v>6106.19</v>
          </cell>
          <cell r="H3620">
            <v>0</v>
          </cell>
          <cell r="I3620" t="str">
            <v>2021.08.18</v>
          </cell>
          <cell r="J3620" t="str">
            <v>96</v>
          </cell>
          <cell r="K3620" t="str">
            <v>精噁唑装置（合成三车间）</v>
          </cell>
          <cell r="L3620" t="str">
            <v>肥东合成分厂</v>
          </cell>
          <cell r="M3620" t="str">
            <v>肥东合成三车间</v>
          </cell>
          <cell r="N3620" t="str">
            <v>烟台德瑞博泵业有限公司</v>
          </cell>
          <cell r="O3620" t="str">
            <v>101.77</v>
          </cell>
          <cell r="P3620" t="str">
            <v>1,221.24</v>
          </cell>
          <cell r="Q3620" t="str">
            <v>407.08</v>
          </cell>
          <cell r="R3620" t="str">
            <v>39</v>
          </cell>
          <cell r="S3620" t="str">
            <v>平均年限法(一)</v>
          </cell>
          <cell r="T3620" t="str">
            <v>在用</v>
          </cell>
          <cell r="U3620" t="str">
            <v>在建工程转入</v>
          </cell>
          <cell r="V3620" t="str">
            <v>徐建红</v>
          </cell>
          <cell r="W3620" t="str">
            <v>2021.08.19</v>
          </cell>
          <cell r="X3620" t="str">
            <v>记--515</v>
          </cell>
          <cell r="Y3620" t="str">
            <v>合成生产线（尾气预处理）环保改造项目</v>
          </cell>
        </row>
        <row r="3620">
          <cell r="AA3620" t="str">
            <v>0326</v>
          </cell>
        </row>
        <row r="3621">
          <cell r="B3621" t="str">
            <v>032600163</v>
          </cell>
          <cell r="C3621" t="str">
            <v>化工泵</v>
          </cell>
          <cell r="D3621" t="str">
            <v>MJ80-65-160</v>
          </cell>
          <cell r="E3621">
            <v>10176.99</v>
          </cell>
          <cell r="F3621">
            <v>4070.8</v>
          </cell>
          <cell r="G3621">
            <v>6106.19</v>
          </cell>
          <cell r="H3621">
            <v>0</v>
          </cell>
          <cell r="I3621" t="str">
            <v>2021.08.18</v>
          </cell>
          <cell r="J3621" t="str">
            <v>96</v>
          </cell>
          <cell r="K3621" t="str">
            <v>精噁唑装置（合成三车间）</v>
          </cell>
          <cell r="L3621" t="str">
            <v>肥东合成分厂</v>
          </cell>
          <cell r="M3621" t="str">
            <v>肥东合成三车间</v>
          </cell>
          <cell r="N3621" t="str">
            <v>烟台德瑞博泵业有限公司</v>
          </cell>
          <cell r="O3621" t="str">
            <v>101.77</v>
          </cell>
          <cell r="P3621" t="str">
            <v>1,221.24</v>
          </cell>
          <cell r="Q3621" t="str">
            <v>407.08</v>
          </cell>
          <cell r="R3621" t="str">
            <v>39</v>
          </cell>
          <cell r="S3621" t="str">
            <v>平均年限法(一)</v>
          </cell>
          <cell r="T3621" t="str">
            <v>在用</v>
          </cell>
          <cell r="U3621" t="str">
            <v>在建工程转入</v>
          </cell>
          <cell r="V3621" t="str">
            <v>徐建红</v>
          </cell>
          <cell r="W3621" t="str">
            <v>2021.08.19</v>
          </cell>
          <cell r="X3621" t="str">
            <v>记--515</v>
          </cell>
          <cell r="Y3621" t="str">
            <v>合成生产线（尾气预处理）环保改造项目</v>
          </cell>
        </row>
        <row r="3621">
          <cell r="AA3621" t="str">
            <v>0326</v>
          </cell>
        </row>
        <row r="3622">
          <cell r="B3622" t="str">
            <v>032500284</v>
          </cell>
          <cell r="C3622" t="str">
            <v>化工泵</v>
          </cell>
          <cell r="D3622" t="str">
            <v>MJ80-65-160</v>
          </cell>
          <cell r="E3622">
            <v>10176.99</v>
          </cell>
          <cell r="F3622">
            <v>4070.8</v>
          </cell>
          <cell r="G3622">
            <v>6106.19</v>
          </cell>
          <cell r="H3622">
            <v>0</v>
          </cell>
          <cell r="I3622" t="str">
            <v>2021.08.18</v>
          </cell>
          <cell r="J3622" t="str">
            <v>96</v>
          </cell>
          <cell r="K3622" t="str">
            <v>苯磺隆装置（合成四车间）</v>
          </cell>
          <cell r="L3622" t="str">
            <v>肥东合成分厂</v>
          </cell>
          <cell r="M3622" t="str">
            <v>肥东合成四车间</v>
          </cell>
          <cell r="N3622" t="str">
            <v>烟台德瑞博泵业有限公司</v>
          </cell>
          <cell r="O3622" t="str">
            <v>101.77</v>
          </cell>
          <cell r="P3622" t="str">
            <v>1,221.24</v>
          </cell>
          <cell r="Q3622" t="str">
            <v>407.08</v>
          </cell>
          <cell r="R3622" t="str">
            <v>39</v>
          </cell>
          <cell r="S3622" t="str">
            <v>平均年限法(一)</v>
          </cell>
          <cell r="T3622" t="str">
            <v>在用</v>
          </cell>
          <cell r="U3622" t="str">
            <v>在建工程转入</v>
          </cell>
          <cell r="V3622" t="str">
            <v>徐建红</v>
          </cell>
          <cell r="W3622" t="str">
            <v>2021.08.19</v>
          </cell>
          <cell r="X3622" t="str">
            <v>记--515</v>
          </cell>
          <cell r="Y3622" t="str">
            <v>合成生产线（尾气预处理）环保改造项目</v>
          </cell>
        </row>
        <row r="3622">
          <cell r="AA3622" t="str">
            <v>0325</v>
          </cell>
        </row>
        <row r="3623">
          <cell r="B3623" t="str">
            <v>032500285</v>
          </cell>
          <cell r="C3623" t="str">
            <v>化工泵</v>
          </cell>
          <cell r="D3623" t="str">
            <v>MJ80-65-160</v>
          </cell>
          <cell r="E3623">
            <v>10176.99</v>
          </cell>
          <cell r="F3623">
            <v>4070.8</v>
          </cell>
          <cell r="G3623">
            <v>6106.19</v>
          </cell>
          <cell r="H3623">
            <v>0</v>
          </cell>
          <cell r="I3623" t="str">
            <v>2021.08.18</v>
          </cell>
          <cell r="J3623" t="str">
            <v>96</v>
          </cell>
          <cell r="K3623" t="str">
            <v>苯磺隆装置（合成四车间）</v>
          </cell>
          <cell r="L3623" t="str">
            <v>肥东合成分厂</v>
          </cell>
          <cell r="M3623" t="str">
            <v>肥东合成四车间</v>
          </cell>
          <cell r="N3623" t="str">
            <v>烟台德瑞博泵业有限公司</v>
          </cell>
          <cell r="O3623" t="str">
            <v>101.77</v>
          </cell>
          <cell r="P3623" t="str">
            <v>1,221.24</v>
          </cell>
          <cell r="Q3623" t="str">
            <v>407.08</v>
          </cell>
          <cell r="R3623" t="str">
            <v>39</v>
          </cell>
          <cell r="S3623" t="str">
            <v>平均年限法(一)</v>
          </cell>
          <cell r="T3623" t="str">
            <v>在用</v>
          </cell>
          <cell r="U3623" t="str">
            <v>在建工程转入</v>
          </cell>
          <cell r="V3623" t="str">
            <v>徐建红</v>
          </cell>
          <cell r="W3623" t="str">
            <v>2021.08.19</v>
          </cell>
          <cell r="X3623" t="str">
            <v>记--515</v>
          </cell>
          <cell r="Y3623" t="str">
            <v>合成生产线（尾气预处理）环保改造项目</v>
          </cell>
        </row>
        <row r="3623">
          <cell r="AA3623" t="str">
            <v>0325</v>
          </cell>
        </row>
        <row r="3624">
          <cell r="B3624" t="str">
            <v>032600164</v>
          </cell>
          <cell r="C3624" t="str">
            <v>氟塑料离心泵</v>
          </cell>
          <cell r="D3624" t="str">
            <v>50FSB-25</v>
          </cell>
          <cell r="E3624">
            <v>3230.09</v>
          </cell>
          <cell r="F3624">
            <v>1292</v>
          </cell>
          <cell r="G3624">
            <v>1938.09</v>
          </cell>
          <cell r="H3624">
            <v>0</v>
          </cell>
          <cell r="I3624" t="str">
            <v>2021.08.18</v>
          </cell>
          <cell r="J3624" t="str">
            <v>96</v>
          </cell>
          <cell r="K3624" t="str">
            <v>精噁唑装置（合成三车间）</v>
          </cell>
          <cell r="L3624" t="str">
            <v>肥东合成分厂</v>
          </cell>
          <cell r="M3624" t="str">
            <v>肥东合成三车间</v>
          </cell>
          <cell r="N3624" t="str">
            <v>合肥市力达泵阀厂</v>
          </cell>
          <cell r="O3624" t="str">
            <v>32.30</v>
          </cell>
          <cell r="P3624" t="str">
            <v>387.60</v>
          </cell>
          <cell r="Q3624" t="str">
            <v>129.20</v>
          </cell>
          <cell r="R3624" t="str">
            <v>39</v>
          </cell>
          <cell r="S3624" t="str">
            <v>平均年限法(一)</v>
          </cell>
          <cell r="T3624" t="str">
            <v>在用</v>
          </cell>
          <cell r="U3624" t="str">
            <v>在建工程转入</v>
          </cell>
          <cell r="V3624" t="str">
            <v>徐建红</v>
          </cell>
          <cell r="W3624" t="str">
            <v>2021.08.19</v>
          </cell>
          <cell r="X3624" t="str">
            <v>记--515</v>
          </cell>
          <cell r="Y3624" t="str">
            <v>合成生产线（尾气预处理）环保改造项目</v>
          </cell>
        </row>
        <row r="3624">
          <cell r="AA3624" t="str">
            <v>0326</v>
          </cell>
        </row>
        <row r="3625">
          <cell r="B3625" t="str">
            <v>032600165</v>
          </cell>
          <cell r="C3625" t="str">
            <v>氟塑料离心泵</v>
          </cell>
          <cell r="D3625" t="str">
            <v>50FSB-25</v>
          </cell>
          <cell r="E3625">
            <v>3230.09</v>
          </cell>
          <cell r="F3625">
            <v>1292</v>
          </cell>
          <cell r="G3625">
            <v>1938.09</v>
          </cell>
          <cell r="H3625">
            <v>0</v>
          </cell>
          <cell r="I3625" t="str">
            <v>2021.08.18</v>
          </cell>
          <cell r="J3625" t="str">
            <v>96</v>
          </cell>
          <cell r="K3625" t="str">
            <v>精噁唑装置（合成三车间）</v>
          </cell>
          <cell r="L3625" t="str">
            <v>肥东合成分厂</v>
          </cell>
          <cell r="M3625" t="str">
            <v>肥东合成三车间</v>
          </cell>
          <cell r="N3625" t="str">
            <v>合肥市力达泵阀厂</v>
          </cell>
          <cell r="O3625" t="str">
            <v>32.30</v>
          </cell>
          <cell r="P3625" t="str">
            <v>387.60</v>
          </cell>
          <cell r="Q3625" t="str">
            <v>129.20</v>
          </cell>
          <cell r="R3625" t="str">
            <v>39</v>
          </cell>
          <cell r="S3625" t="str">
            <v>平均年限法(一)</v>
          </cell>
          <cell r="T3625" t="str">
            <v>在用</v>
          </cell>
          <cell r="U3625" t="str">
            <v>在建工程转入</v>
          </cell>
          <cell r="V3625" t="str">
            <v>徐建红</v>
          </cell>
          <cell r="W3625" t="str">
            <v>2021.08.19</v>
          </cell>
          <cell r="X3625" t="str">
            <v>记--515</v>
          </cell>
          <cell r="Y3625" t="str">
            <v>合成生产线（尾气预处理）环保改造项目</v>
          </cell>
        </row>
        <row r="3625">
          <cell r="AA3625" t="str">
            <v>0326</v>
          </cell>
        </row>
        <row r="3626">
          <cell r="B3626" t="str">
            <v>032600166</v>
          </cell>
          <cell r="C3626" t="str">
            <v>平板式刮刀辅助拉袋自动下卸料离心机（2205）</v>
          </cell>
          <cell r="D3626" t="str">
            <v>PLD1600NF</v>
          </cell>
          <cell r="E3626">
            <v>413792.92</v>
          </cell>
          <cell r="F3626">
            <v>165517.2</v>
          </cell>
          <cell r="G3626">
            <v>248275.72</v>
          </cell>
          <cell r="H3626">
            <v>0</v>
          </cell>
          <cell r="I3626" t="str">
            <v>2021.08.18</v>
          </cell>
          <cell r="J3626" t="str">
            <v>96</v>
          </cell>
          <cell r="K3626" t="str">
            <v>精噁唑装置（合成三车间）</v>
          </cell>
          <cell r="L3626" t="str">
            <v>肥东合成分厂</v>
          </cell>
          <cell r="M3626" t="str">
            <v>肥东合成三车间</v>
          </cell>
          <cell r="N3626" t="str">
            <v>江苏华大离心机制造有限公司</v>
          </cell>
          <cell r="O3626" t="str">
            <v>4,137.93</v>
          </cell>
          <cell r="P3626" t="str">
            <v>49,655.16</v>
          </cell>
          <cell r="Q3626" t="str">
            <v>16,551.72</v>
          </cell>
          <cell r="R3626" t="str">
            <v>39</v>
          </cell>
          <cell r="S3626" t="str">
            <v>平均年限法(一)</v>
          </cell>
          <cell r="T3626" t="str">
            <v>在用</v>
          </cell>
          <cell r="U3626" t="str">
            <v>在建工程转入</v>
          </cell>
          <cell r="V3626" t="str">
            <v>徐建红</v>
          </cell>
          <cell r="W3626" t="str">
            <v>2021.08.19</v>
          </cell>
          <cell r="X3626" t="str">
            <v>记--515</v>
          </cell>
          <cell r="Y3626" t="str">
            <v>合成生产线（尾气预处理）环保改造项目</v>
          </cell>
        </row>
        <row r="3626">
          <cell r="AA3626" t="str">
            <v>0326</v>
          </cell>
        </row>
        <row r="3627">
          <cell r="B3627" t="str">
            <v>032600167</v>
          </cell>
          <cell r="C3627" t="str">
            <v>喷射泵</v>
          </cell>
          <cell r="D3627" t="str">
            <v>WVPF200-I，材质F40碳钢内喷</v>
          </cell>
          <cell r="E3627">
            <v>4690.27</v>
          </cell>
          <cell r="F3627">
            <v>1876</v>
          </cell>
          <cell r="G3627">
            <v>2814.27</v>
          </cell>
          <cell r="H3627">
            <v>0</v>
          </cell>
          <cell r="I3627" t="str">
            <v>2021.08.18</v>
          </cell>
          <cell r="J3627" t="str">
            <v>96</v>
          </cell>
          <cell r="K3627" t="str">
            <v>精噁唑装置（合成三车间）</v>
          </cell>
          <cell r="L3627" t="str">
            <v>肥东合成分厂</v>
          </cell>
          <cell r="M3627" t="str">
            <v>肥东合成三车间</v>
          </cell>
          <cell r="N3627" t="str">
            <v>无锡市长庆化工防腐设备有限公司</v>
          </cell>
          <cell r="O3627" t="str">
            <v>46.90</v>
          </cell>
          <cell r="P3627" t="str">
            <v>562.80</v>
          </cell>
          <cell r="Q3627" t="str">
            <v>187.61</v>
          </cell>
          <cell r="R3627" t="str">
            <v>39</v>
          </cell>
          <cell r="S3627" t="str">
            <v>平均年限法(一)</v>
          </cell>
          <cell r="T3627" t="str">
            <v>在用</v>
          </cell>
          <cell r="U3627" t="str">
            <v>在建工程转入</v>
          </cell>
          <cell r="V3627" t="str">
            <v>徐建红</v>
          </cell>
          <cell r="W3627" t="str">
            <v>2021.08.19</v>
          </cell>
          <cell r="X3627" t="str">
            <v>记--515</v>
          </cell>
          <cell r="Y3627" t="str">
            <v>合成生产线（尾气预处理）环保改造项目</v>
          </cell>
        </row>
        <row r="3627">
          <cell r="AA3627" t="str">
            <v>0326</v>
          </cell>
        </row>
        <row r="3628">
          <cell r="B3628" t="str">
            <v>032600168</v>
          </cell>
          <cell r="C3628" t="str">
            <v>喷射泵</v>
          </cell>
          <cell r="D3628" t="str">
            <v>WVPF200-I，材质F40碳钢内喷</v>
          </cell>
          <cell r="E3628">
            <v>4690.27</v>
          </cell>
          <cell r="F3628">
            <v>1876</v>
          </cell>
          <cell r="G3628">
            <v>2814.27</v>
          </cell>
          <cell r="H3628">
            <v>0</v>
          </cell>
          <cell r="I3628" t="str">
            <v>2021.08.18</v>
          </cell>
          <cell r="J3628" t="str">
            <v>96</v>
          </cell>
          <cell r="K3628" t="str">
            <v>精噁唑装置（合成三车间）</v>
          </cell>
          <cell r="L3628" t="str">
            <v>肥东合成分厂</v>
          </cell>
          <cell r="M3628" t="str">
            <v>肥东合成三车间</v>
          </cell>
          <cell r="N3628" t="str">
            <v>无锡市长庆化工防腐设备有限公司</v>
          </cell>
          <cell r="O3628" t="str">
            <v>46.90</v>
          </cell>
          <cell r="P3628" t="str">
            <v>562.80</v>
          </cell>
          <cell r="Q3628" t="str">
            <v>187.61</v>
          </cell>
          <cell r="R3628" t="str">
            <v>39</v>
          </cell>
          <cell r="S3628" t="str">
            <v>平均年限法(一)</v>
          </cell>
          <cell r="T3628" t="str">
            <v>在用</v>
          </cell>
          <cell r="U3628" t="str">
            <v>在建工程转入</v>
          </cell>
          <cell r="V3628" t="str">
            <v>徐建红</v>
          </cell>
          <cell r="W3628" t="str">
            <v>2021.08.19</v>
          </cell>
          <cell r="X3628" t="str">
            <v>记--515</v>
          </cell>
          <cell r="Y3628" t="str">
            <v>合成生产线（尾气预处理）环保改造项目</v>
          </cell>
        </row>
        <row r="3628">
          <cell r="AA3628" t="str">
            <v>0326</v>
          </cell>
        </row>
        <row r="3629">
          <cell r="B3629" t="str">
            <v>032600169</v>
          </cell>
          <cell r="C3629" t="str">
            <v>喷射泵</v>
          </cell>
          <cell r="D3629" t="str">
            <v>WVPF200-I，材质F40碳钢内喷</v>
          </cell>
          <cell r="E3629">
            <v>4690.27</v>
          </cell>
          <cell r="F3629">
            <v>1876</v>
          </cell>
          <cell r="G3629">
            <v>2814.27</v>
          </cell>
          <cell r="H3629">
            <v>0</v>
          </cell>
          <cell r="I3629" t="str">
            <v>2021.08.18</v>
          </cell>
          <cell r="J3629" t="str">
            <v>96</v>
          </cell>
          <cell r="K3629" t="str">
            <v>精噁唑装置（合成三车间）</v>
          </cell>
          <cell r="L3629" t="str">
            <v>肥东合成分厂</v>
          </cell>
          <cell r="M3629" t="str">
            <v>肥东合成三车间</v>
          </cell>
          <cell r="N3629" t="str">
            <v>无锡市长庆化工防腐设备有限公司</v>
          </cell>
          <cell r="O3629" t="str">
            <v>46.90</v>
          </cell>
          <cell r="P3629" t="str">
            <v>562.80</v>
          </cell>
          <cell r="Q3629" t="str">
            <v>187.61</v>
          </cell>
          <cell r="R3629" t="str">
            <v>39</v>
          </cell>
          <cell r="S3629" t="str">
            <v>平均年限法(一)</v>
          </cell>
          <cell r="T3629" t="str">
            <v>在用</v>
          </cell>
          <cell r="U3629" t="str">
            <v>在建工程转入</v>
          </cell>
          <cell r="V3629" t="str">
            <v>徐建红</v>
          </cell>
          <cell r="W3629" t="str">
            <v>2021.08.19</v>
          </cell>
          <cell r="X3629" t="str">
            <v>记--515</v>
          </cell>
          <cell r="Y3629" t="str">
            <v>合成生产线（尾气预处理）环保改造项目</v>
          </cell>
        </row>
        <row r="3629">
          <cell r="AA3629" t="str">
            <v>0326</v>
          </cell>
        </row>
        <row r="3630">
          <cell r="B3630" t="str">
            <v>032500286</v>
          </cell>
          <cell r="C3630" t="str">
            <v>喷射泵</v>
          </cell>
          <cell r="D3630" t="str">
            <v>WVPF200-I，材质F40碳钢内喷</v>
          </cell>
          <cell r="E3630">
            <v>4690.26</v>
          </cell>
          <cell r="F3630">
            <v>1876</v>
          </cell>
          <cell r="G3630">
            <v>2814.26</v>
          </cell>
          <cell r="H3630">
            <v>0</v>
          </cell>
          <cell r="I3630" t="str">
            <v>2021.08.18</v>
          </cell>
          <cell r="J3630" t="str">
            <v>96</v>
          </cell>
          <cell r="K3630" t="str">
            <v>苯磺隆装置（合成四车间）</v>
          </cell>
          <cell r="L3630" t="str">
            <v>肥东合成分厂</v>
          </cell>
          <cell r="M3630" t="str">
            <v>肥东合成四车间</v>
          </cell>
          <cell r="N3630" t="str">
            <v>无锡市长庆化工防腐设备有限公司</v>
          </cell>
          <cell r="O3630" t="str">
            <v>46.90</v>
          </cell>
          <cell r="P3630" t="str">
            <v>562.80</v>
          </cell>
          <cell r="Q3630" t="str">
            <v>187.61</v>
          </cell>
          <cell r="R3630" t="str">
            <v>39</v>
          </cell>
          <cell r="S3630" t="str">
            <v>平均年限法(一)</v>
          </cell>
          <cell r="T3630" t="str">
            <v>在用</v>
          </cell>
          <cell r="U3630" t="str">
            <v>在建工程转入</v>
          </cell>
          <cell r="V3630" t="str">
            <v>徐建红</v>
          </cell>
          <cell r="W3630" t="str">
            <v>2021.08.19</v>
          </cell>
          <cell r="X3630" t="str">
            <v>记--515</v>
          </cell>
          <cell r="Y3630" t="str">
            <v>合成生产线（尾气预处理）环保改造项目</v>
          </cell>
        </row>
        <row r="3630">
          <cell r="AA3630" t="str">
            <v>0325</v>
          </cell>
        </row>
        <row r="3631">
          <cell r="B3631" t="str">
            <v>032500287</v>
          </cell>
          <cell r="C3631" t="str">
            <v>喷射泵</v>
          </cell>
          <cell r="D3631" t="str">
            <v>WVPF200-I，材质F40碳钢内喷</v>
          </cell>
          <cell r="E3631">
            <v>4690.26</v>
          </cell>
          <cell r="F3631">
            <v>1876</v>
          </cell>
          <cell r="G3631">
            <v>2814.26</v>
          </cell>
          <cell r="H3631">
            <v>0</v>
          </cell>
          <cell r="I3631" t="str">
            <v>2021.08.18</v>
          </cell>
          <cell r="J3631" t="str">
            <v>96</v>
          </cell>
          <cell r="K3631" t="str">
            <v>苯磺隆装置（合成四车间）</v>
          </cell>
          <cell r="L3631" t="str">
            <v>肥东合成分厂</v>
          </cell>
          <cell r="M3631" t="str">
            <v>肥东合成四车间</v>
          </cell>
          <cell r="N3631" t="str">
            <v>无锡市长庆化工防腐设备有限公司</v>
          </cell>
          <cell r="O3631" t="str">
            <v>46.90</v>
          </cell>
          <cell r="P3631" t="str">
            <v>562.80</v>
          </cell>
          <cell r="Q3631" t="str">
            <v>187.61</v>
          </cell>
          <cell r="R3631" t="str">
            <v>39</v>
          </cell>
          <cell r="S3631" t="str">
            <v>平均年限法(一)</v>
          </cell>
          <cell r="T3631" t="str">
            <v>在用</v>
          </cell>
          <cell r="U3631" t="str">
            <v>在建工程转入</v>
          </cell>
          <cell r="V3631" t="str">
            <v>徐建红</v>
          </cell>
          <cell r="W3631" t="str">
            <v>2021.08.19</v>
          </cell>
          <cell r="X3631" t="str">
            <v>记--515</v>
          </cell>
          <cell r="Y3631" t="str">
            <v>合成生产线（尾气预处理）环保改造项目</v>
          </cell>
        </row>
        <row r="3631">
          <cell r="AA3631" t="str">
            <v>0325</v>
          </cell>
        </row>
        <row r="3632">
          <cell r="B3632" t="str">
            <v>032600170</v>
          </cell>
          <cell r="C3632" t="str">
            <v>化工泵</v>
          </cell>
          <cell r="D3632" t="str">
            <v>MJ80-65-160</v>
          </cell>
          <cell r="E3632">
            <v>10176.99</v>
          </cell>
          <cell r="F3632">
            <v>4070.8</v>
          </cell>
          <cell r="G3632">
            <v>6106.19</v>
          </cell>
          <cell r="H3632">
            <v>0</v>
          </cell>
          <cell r="I3632" t="str">
            <v>2021.08.18</v>
          </cell>
          <cell r="J3632" t="str">
            <v>96</v>
          </cell>
          <cell r="K3632" t="str">
            <v>精噁唑装置（合成三车间）</v>
          </cell>
          <cell r="L3632" t="str">
            <v>肥东合成分厂</v>
          </cell>
          <cell r="M3632" t="str">
            <v>肥东合成三车间</v>
          </cell>
          <cell r="N3632" t="str">
            <v>烟台德瑞博泵业有限公司</v>
          </cell>
          <cell r="O3632" t="str">
            <v>101.77</v>
          </cell>
          <cell r="P3632" t="str">
            <v>1,221.24</v>
          </cell>
          <cell r="Q3632" t="str">
            <v>407.08</v>
          </cell>
          <cell r="R3632" t="str">
            <v>39</v>
          </cell>
          <cell r="S3632" t="str">
            <v>平均年限法(一)</v>
          </cell>
          <cell r="T3632" t="str">
            <v>在用</v>
          </cell>
          <cell r="U3632" t="str">
            <v>在建工程转入</v>
          </cell>
          <cell r="V3632" t="str">
            <v>徐建红</v>
          </cell>
          <cell r="W3632" t="str">
            <v>2021.08.19</v>
          </cell>
          <cell r="X3632" t="str">
            <v>记--515</v>
          </cell>
          <cell r="Y3632" t="str">
            <v>合成生产线（尾气预处理）环保改造项目</v>
          </cell>
        </row>
        <row r="3632">
          <cell r="AA3632" t="str">
            <v>0326</v>
          </cell>
        </row>
        <row r="3633">
          <cell r="B3633" t="str">
            <v>032500288</v>
          </cell>
          <cell r="C3633" t="str">
            <v>活性炭吸附箱</v>
          </cell>
          <cell r="D3633" t="str">
            <v>处理风量10000 M3/h，两级净化</v>
          </cell>
          <cell r="E3633">
            <v>10815.93</v>
          </cell>
          <cell r="F3633">
            <v>4326.4</v>
          </cell>
          <cell r="G3633">
            <v>6489.53</v>
          </cell>
          <cell r="H3633">
            <v>0</v>
          </cell>
          <cell r="I3633" t="str">
            <v>2021.08.18</v>
          </cell>
          <cell r="J3633" t="str">
            <v>96</v>
          </cell>
          <cell r="K3633" t="str">
            <v>苯磺隆装置（合成四车间）</v>
          </cell>
          <cell r="L3633" t="str">
            <v>肥东合成分厂</v>
          </cell>
          <cell r="M3633" t="str">
            <v>肥东合成四车间</v>
          </cell>
          <cell r="N3633" t="str">
            <v>合肥佳丰风机有限公司</v>
          </cell>
          <cell r="O3633" t="str">
            <v>108.16</v>
          </cell>
          <cell r="P3633" t="str">
            <v>1,297.92</v>
          </cell>
          <cell r="Q3633" t="str">
            <v>432.64</v>
          </cell>
          <cell r="R3633" t="str">
            <v>39</v>
          </cell>
          <cell r="S3633" t="str">
            <v>平均年限法(一)</v>
          </cell>
          <cell r="T3633" t="str">
            <v>在用</v>
          </cell>
          <cell r="U3633" t="str">
            <v>在建工程转入</v>
          </cell>
          <cell r="V3633" t="str">
            <v>徐建红</v>
          </cell>
          <cell r="W3633" t="str">
            <v>2021.08.19</v>
          </cell>
          <cell r="X3633" t="str">
            <v>记--515</v>
          </cell>
          <cell r="Y3633" t="str">
            <v>合成生产线（尾气预处理）环保改造项目</v>
          </cell>
        </row>
        <row r="3633">
          <cell r="AA3633" t="str">
            <v>0325</v>
          </cell>
        </row>
        <row r="3634">
          <cell r="B3634" t="str">
            <v>032600171</v>
          </cell>
          <cell r="C3634" t="str">
            <v>高效沸腾干燥机</v>
          </cell>
          <cell r="D3634" t="str">
            <v>GFG-500</v>
          </cell>
          <cell r="E3634">
            <v>174796.46</v>
          </cell>
          <cell r="F3634">
            <v>69918.4</v>
          </cell>
          <cell r="G3634">
            <v>104878.06</v>
          </cell>
          <cell r="H3634">
            <v>0</v>
          </cell>
          <cell r="I3634" t="str">
            <v>2021.08.18</v>
          </cell>
          <cell r="J3634" t="str">
            <v>96</v>
          </cell>
          <cell r="K3634" t="str">
            <v>精噁唑装置（合成三车间）</v>
          </cell>
          <cell r="L3634" t="str">
            <v>肥东合成分厂</v>
          </cell>
          <cell r="M3634" t="str">
            <v>肥东合成三车间</v>
          </cell>
          <cell r="N3634" t="str">
            <v>常州市强迪干燥设备有限公司</v>
          </cell>
          <cell r="O3634" t="str">
            <v>1,747.96</v>
          </cell>
          <cell r="P3634" t="str">
            <v>20,975.52</v>
          </cell>
          <cell r="Q3634" t="str">
            <v>6,991.86</v>
          </cell>
          <cell r="R3634" t="str">
            <v>39</v>
          </cell>
          <cell r="S3634" t="str">
            <v>平均年限法(一)</v>
          </cell>
          <cell r="T3634" t="str">
            <v>在用</v>
          </cell>
          <cell r="U3634" t="str">
            <v>在建工程转入</v>
          </cell>
          <cell r="V3634" t="str">
            <v>徐建红</v>
          </cell>
          <cell r="W3634" t="str">
            <v>2021.08.19</v>
          </cell>
          <cell r="X3634" t="str">
            <v>记--515</v>
          </cell>
          <cell r="Y3634" t="str">
            <v>合成生产线（尾气预处理）环保改造项目</v>
          </cell>
        </row>
        <row r="3634">
          <cell r="AA3634" t="str">
            <v>0326</v>
          </cell>
        </row>
        <row r="3635">
          <cell r="B3635" t="str">
            <v>032500289</v>
          </cell>
          <cell r="C3635" t="str">
            <v>防爆电子秤</v>
          </cell>
          <cell r="D3635" t="str">
            <v>60KG，台面30*40CM，不锈钢材质，本安防爆，电池供电</v>
          </cell>
          <cell r="E3635">
            <v>2371.68</v>
          </cell>
          <cell r="F3635">
            <v>948.8</v>
          </cell>
          <cell r="G3635">
            <v>1422.88</v>
          </cell>
          <cell r="H3635">
            <v>0</v>
          </cell>
          <cell r="I3635" t="str">
            <v>2021.08.18</v>
          </cell>
          <cell r="J3635" t="str">
            <v>96</v>
          </cell>
          <cell r="K3635" t="str">
            <v>苯磺隆装置（合成四车间）</v>
          </cell>
          <cell r="L3635" t="str">
            <v>肥东合成分厂</v>
          </cell>
          <cell r="M3635" t="str">
            <v>肥东合成四车间</v>
          </cell>
          <cell r="N3635" t="str">
            <v>合肥标普仪表器材有限公司</v>
          </cell>
          <cell r="O3635" t="str">
            <v>23.72</v>
          </cell>
          <cell r="P3635" t="str">
            <v>284.64</v>
          </cell>
          <cell r="Q3635" t="str">
            <v>94.87</v>
          </cell>
          <cell r="R3635" t="str">
            <v>39</v>
          </cell>
          <cell r="S3635" t="str">
            <v>平均年限法(一)</v>
          </cell>
          <cell r="T3635" t="str">
            <v>在用</v>
          </cell>
          <cell r="U3635" t="str">
            <v>在建工程转入</v>
          </cell>
          <cell r="V3635" t="str">
            <v>徐建红</v>
          </cell>
          <cell r="W3635" t="str">
            <v>2021.08.19</v>
          </cell>
          <cell r="X3635" t="str">
            <v>记--515</v>
          </cell>
          <cell r="Y3635" t="str">
            <v>合成生产线（尾气预处理）环保改造项目</v>
          </cell>
        </row>
        <row r="3635">
          <cell r="AA3635" t="str">
            <v>0325</v>
          </cell>
        </row>
        <row r="3636">
          <cell r="B3636" t="str">
            <v>032500290</v>
          </cell>
          <cell r="C3636" t="str">
            <v>压滤机(嵌入式滤布)</v>
          </cell>
          <cell r="D3636" t="str">
            <v>X10AR35/800-UK</v>
          </cell>
          <cell r="E3636">
            <v>51327.43</v>
          </cell>
          <cell r="F3636">
            <v>20530.8</v>
          </cell>
          <cell r="G3636">
            <v>30796.63</v>
          </cell>
          <cell r="H3636">
            <v>0</v>
          </cell>
          <cell r="I3636" t="str">
            <v>2021.08.18</v>
          </cell>
          <cell r="J3636" t="str">
            <v>96</v>
          </cell>
          <cell r="K3636" t="str">
            <v>苯磺隆装置（合成四车间）</v>
          </cell>
          <cell r="L3636" t="str">
            <v>肥东合成分厂</v>
          </cell>
          <cell r="M3636" t="str">
            <v>肥东合成四车间</v>
          </cell>
          <cell r="N3636" t="str">
            <v>杭州兴源环保设备有限公司</v>
          </cell>
          <cell r="O3636" t="str">
            <v>513.27</v>
          </cell>
          <cell r="P3636" t="str">
            <v>6,159.24</v>
          </cell>
          <cell r="Q3636" t="str">
            <v>2,053.10</v>
          </cell>
          <cell r="R3636" t="str">
            <v>39</v>
          </cell>
          <cell r="S3636" t="str">
            <v>平均年限法(一)</v>
          </cell>
          <cell r="T3636" t="str">
            <v>在用</v>
          </cell>
          <cell r="U3636" t="str">
            <v>在建工程转入</v>
          </cell>
          <cell r="V3636" t="str">
            <v>徐建红</v>
          </cell>
          <cell r="W3636" t="str">
            <v>2021.08.19</v>
          </cell>
          <cell r="X3636" t="str">
            <v>记--515</v>
          </cell>
          <cell r="Y3636" t="str">
            <v>合成生产线（尾气预处理）环保改造项目</v>
          </cell>
        </row>
        <row r="3636">
          <cell r="AA3636" t="str">
            <v>0325</v>
          </cell>
        </row>
        <row r="3637">
          <cell r="B3637" t="str">
            <v>032800001</v>
          </cell>
          <cell r="C3637" t="str">
            <v>离心泵</v>
          </cell>
          <cell r="D3637" t="str">
            <v>IHF150-125-250，22KW 防爆电机</v>
          </cell>
          <cell r="E3637">
            <v>17699.12</v>
          </cell>
          <cell r="F3637">
            <v>7079.6</v>
          </cell>
          <cell r="G3637">
            <v>10619.52</v>
          </cell>
          <cell r="H3637">
            <v>0</v>
          </cell>
          <cell r="I3637" t="str">
            <v>2021.08.18</v>
          </cell>
          <cell r="J3637" t="str">
            <v>96</v>
          </cell>
          <cell r="K3637" t="str">
            <v>尾气预处理装置</v>
          </cell>
          <cell r="L3637" t="str">
            <v>肥东合成分厂</v>
          </cell>
          <cell r="M3637" t="str">
            <v>尾气预处理车间</v>
          </cell>
          <cell r="N3637" t="str">
            <v>安徽通能泵阀销售有限公司</v>
          </cell>
          <cell r="O3637" t="str">
            <v>176.99</v>
          </cell>
          <cell r="P3637" t="str">
            <v>2,123.88</v>
          </cell>
          <cell r="Q3637" t="str">
            <v>707.96</v>
          </cell>
          <cell r="R3637" t="str">
            <v>39</v>
          </cell>
          <cell r="S3637" t="str">
            <v>平均年限法(一)</v>
          </cell>
          <cell r="T3637" t="str">
            <v>在用</v>
          </cell>
          <cell r="U3637" t="str">
            <v>在建工程转入</v>
          </cell>
          <cell r="V3637" t="str">
            <v>徐建红</v>
          </cell>
          <cell r="W3637" t="str">
            <v>2021.08.19</v>
          </cell>
          <cell r="X3637" t="str">
            <v>记--515</v>
          </cell>
          <cell r="Y3637" t="str">
            <v>合成生产线（尾气预处理）环保改造项目</v>
          </cell>
        </row>
        <row r="3637">
          <cell r="AA3637" t="str">
            <v>0328</v>
          </cell>
        </row>
        <row r="3638">
          <cell r="B3638" t="str">
            <v>032800002</v>
          </cell>
          <cell r="C3638" t="str">
            <v>离心泵</v>
          </cell>
          <cell r="D3638" t="str">
            <v>IHF150-125-250，22KW 防爆电机</v>
          </cell>
          <cell r="E3638">
            <v>17699.12</v>
          </cell>
          <cell r="F3638">
            <v>7079.6</v>
          </cell>
          <cell r="G3638">
            <v>10619.52</v>
          </cell>
          <cell r="H3638">
            <v>0</v>
          </cell>
          <cell r="I3638" t="str">
            <v>2021.08.18</v>
          </cell>
          <cell r="J3638" t="str">
            <v>96</v>
          </cell>
          <cell r="K3638" t="str">
            <v>尾气预处理装置</v>
          </cell>
          <cell r="L3638" t="str">
            <v>肥东合成分厂</v>
          </cell>
          <cell r="M3638" t="str">
            <v>尾气预处理车间</v>
          </cell>
          <cell r="N3638" t="str">
            <v>安徽通能泵阀销售有限公司</v>
          </cell>
          <cell r="O3638" t="str">
            <v>176.99</v>
          </cell>
          <cell r="P3638" t="str">
            <v>2,123.88</v>
          </cell>
          <cell r="Q3638" t="str">
            <v>707.96</v>
          </cell>
          <cell r="R3638" t="str">
            <v>39</v>
          </cell>
          <cell r="S3638" t="str">
            <v>平均年限法(一)</v>
          </cell>
          <cell r="T3638" t="str">
            <v>在用</v>
          </cell>
          <cell r="U3638" t="str">
            <v>在建工程转入</v>
          </cell>
          <cell r="V3638" t="str">
            <v>徐建红</v>
          </cell>
          <cell r="W3638" t="str">
            <v>2021.08.19</v>
          </cell>
          <cell r="X3638" t="str">
            <v>记--515</v>
          </cell>
          <cell r="Y3638" t="str">
            <v>合成生产线（尾气预处理）环保改造项目</v>
          </cell>
        </row>
        <row r="3638">
          <cell r="AA3638" t="str">
            <v>0328</v>
          </cell>
        </row>
        <row r="3639">
          <cell r="B3639" t="str">
            <v>032800003</v>
          </cell>
          <cell r="C3639" t="str">
            <v>离心泵</v>
          </cell>
          <cell r="D3639" t="str">
            <v>IHF150-125-250，22KW 防爆电机</v>
          </cell>
          <cell r="E3639">
            <v>17699.12</v>
          </cell>
          <cell r="F3639">
            <v>7079.6</v>
          </cell>
          <cell r="G3639">
            <v>10619.52</v>
          </cell>
          <cell r="H3639">
            <v>0</v>
          </cell>
          <cell r="I3639" t="str">
            <v>2021.08.18</v>
          </cell>
          <cell r="J3639" t="str">
            <v>96</v>
          </cell>
          <cell r="K3639" t="str">
            <v>尾气预处理装置</v>
          </cell>
          <cell r="L3639" t="str">
            <v>肥东合成分厂</v>
          </cell>
          <cell r="M3639" t="str">
            <v>尾气预处理车间</v>
          </cell>
          <cell r="N3639" t="str">
            <v>安徽通能泵阀销售有限公司</v>
          </cell>
          <cell r="O3639" t="str">
            <v>176.99</v>
          </cell>
          <cell r="P3639" t="str">
            <v>2,123.88</v>
          </cell>
          <cell r="Q3639" t="str">
            <v>707.96</v>
          </cell>
          <cell r="R3639" t="str">
            <v>39</v>
          </cell>
          <cell r="S3639" t="str">
            <v>平均年限法(一)</v>
          </cell>
          <cell r="T3639" t="str">
            <v>在用</v>
          </cell>
          <cell r="U3639" t="str">
            <v>在建工程转入</v>
          </cell>
          <cell r="V3639" t="str">
            <v>徐建红</v>
          </cell>
          <cell r="W3639" t="str">
            <v>2021.08.19</v>
          </cell>
          <cell r="X3639" t="str">
            <v>记--515</v>
          </cell>
          <cell r="Y3639" t="str">
            <v>合成生产线（尾气预处理）环保改造项目</v>
          </cell>
        </row>
        <row r="3639">
          <cell r="AA3639" t="str">
            <v>0328</v>
          </cell>
        </row>
        <row r="3640">
          <cell r="B3640" t="str">
            <v>032800004</v>
          </cell>
          <cell r="C3640" t="str">
            <v>离心泵</v>
          </cell>
          <cell r="D3640" t="str">
            <v>IHF150-125-250，22KW 防爆电机</v>
          </cell>
          <cell r="E3640">
            <v>17699.11</v>
          </cell>
          <cell r="F3640">
            <v>7079.6</v>
          </cell>
          <cell r="G3640">
            <v>10619.51</v>
          </cell>
          <cell r="H3640">
            <v>0</v>
          </cell>
          <cell r="I3640" t="str">
            <v>2021.08.18</v>
          </cell>
          <cell r="J3640" t="str">
            <v>96</v>
          </cell>
          <cell r="K3640" t="str">
            <v>尾气预处理装置</v>
          </cell>
          <cell r="L3640" t="str">
            <v>肥东合成分厂</v>
          </cell>
          <cell r="M3640" t="str">
            <v>尾气预处理车间</v>
          </cell>
          <cell r="N3640" t="str">
            <v>安徽通能泵阀销售有限公司</v>
          </cell>
          <cell r="O3640" t="str">
            <v>176.99</v>
          </cell>
          <cell r="P3640" t="str">
            <v>2,123.88</v>
          </cell>
          <cell r="Q3640" t="str">
            <v>707.96</v>
          </cell>
          <cell r="R3640" t="str">
            <v>39</v>
          </cell>
          <cell r="S3640" t="str">
            <v>平均年限法(一)</v>
          </cell>
          <cell r="T3640" t="str">
            <v>在用</v>
          </cell>
          <cell r="U3640" t="str">
            <v>在建工程转入</v>
          </cell>
          <cell r="V3640" t="str">
            <v>徐建红</v>
          </cell>
          <cell r="W3640" t="str">
            <v>2021.08.19</v>
          </cell>
          <cell r="X3640" t="str">
            <v>记--515</v>
          </cell>
          <cell r="Y3640" t="str">
            <v>合成生产线（尾气预处理）环保改造项目</v>
          </cell>
        </row>
        <row r="3640">
          <cell r="AA3640" t="str">
            <v>0328</v>
          </cell>
        </row>
        <row r="3641">
          <cell r="B3641" t="str">
            <v>032800005</v>
          </cell>
          <cell r="C3641" t="str">
            <v>离心泵</v>
          </cell>
          <cell r="D3641" t="str">
            <v>IHF150-125-250，22KW 防爆电机</v>
          </cell>
          <cell r="E3641">
            <v>17699.11</v>
          </cell>
          <cell r="F3641">
            <v>7079.6</v>
          </cell>
          <cell r="G3641">
            <v>10619.51</v>
          </cell>
          <cell r="H3641">
            <v>0</v>
          </cell>
          <cell r="I3641" t="str">
            <v>2021.08.18</v>
          </cell>
          <cell r="J3641" t="str">
            <v>96</v>
          </cell>
          <cell r="K3641" t="str">
            <v>尾气预处理装置</v>
          </cell>
          <cell r="L3641" t="str">
            <v>肥东合成分厂</v>
          </cell>
          <cell r="M3641" t="str">
            <v>尾气预处理车间</v>
          </cell>
          <cell r="N3641" t="str">
            <v>安徽通能泵阀销售有限公司</v>
          </cell>
          <cell r="O3641" t="str">
            <v>176.99</v>
          </cell>
          <cell r="P3641" t="str">
            <v>2,123.88</v>
          </cell>
          <cell r="Q3641" t="str">
            <v>707.96</v>
          </cell>
          <cell r="R3641" t="str">
            <v>39</v>
          </cell>
          <cell r="S3641" t="str">
            <v>平均年限法(一)</v>
          </cell>
          <cell r="T3641" t="str">
            <v>在用</v>
          </cell>
          <cell r="U3641" t="str">
            <v>在建工程转入</v>
          </cell>
          <cell r="V3641" t="str">
            <v>徐建红</v>
          </cell>
          <cell r="W3641" t="str">
            <v>2021.08.19</v>
          </cell>
          <cell r="X3641" t="str">
            <v>记--515</v>
          </cell>
          <cell r="Y3641" t="str">
            <v>合成生产线（尾气预处理）环保改造项目</v>
          </cell>
        </row>
        <row r="3641">
          <cell r="AA3641" t="str">
            <v>0328</v>
          </cell>
        </row>
        <row r="3642">
          <cell r="B3642" t="str">
            <v>032800006</v>
          </cell>
          <cell r="C3642" t="str">
            <v>离心泵</v>
          </cell>
          <cell r="D3642" t="str">
            <v>IHF150-125-250，22KW 防爆电机</v>
          </cell>
          <cell r="E3642">
            <v>17699.11</v>
          </cell>
          <cell r="F3642">
            <v>7079.6</v>
          </cell>
          <cell r="G3642">
            <v>10619.51</v>
          </cell>
          <cell r="H3642">
            <v>0</v>
          </cell>
          <cell r="I3642" t="str">
            <v>2021.08.18</v>
          </cell>
          <cell r="J3642" t="str">
            <v>96</v>
          </cell>
          <cell r="K3642" t="str">
            <v>尾气预处理装置</v>
          </cell>
          <cell r="L3642" t="str">
            <v>肥东合成分厂</v>
          </cell>
          <cell r="M3642" t="str">
            <v>尾气预处理车间</v>
          </cell>
          <cell r="N3642" t="str">
            <v>安徽通能泵阀销售有限公司</v>
          </cell>
          <cell r="O3642" t="str">
            <v>176.99</v>
          </cell>
          <cell r="P3642" t="str">
            <v>2,123.88</v>
          </cell>
          <cell r="Q3642" t="str">
            <v>707.96</v>
          </cell>
          <cell r="R3642" t="str">
            <v>39</v>
          </cell>
          <cell r="S3642" t="str">
            <v>平均年限法(一)</v>
          </cell>
          <cell r="T3642" t="str">
            <v>在用</v>
          </cell>
          <cell r="U3642" t="str">
            <v>在建工程转入</v>
          </cell>
          <cell r="V3642" t="str">
            <v>徐建红</v>
          </cell>
          <cell r="W3642" t="str">
            <v>2021.08.19</v>
          </cell>
          <cell r="X3642" t="str">
            <v>记--515</v>
          </cell>
          <cell r="Y3642" t="str">
            <v>合成生产线（尾气预处理）环保改造项目</v>
          </cell>
        </row>
        <row r="3642">
          <cell r="AA3642" t="str">
            <v>0328</v>
          </cell>
        </row>
        <row r="3643">
          <cell r="B3643" t="str">
            <v>032800007</v>
          </cell>
          <cell r="C3643" t="str">
            <v>离心泵</v>
          </cell>
          <cell r="D3643" t="str">
            <v>IHF65-50-125，3KW 防爆电机</v>
          </cell>
          <cell r="E3643">
            <v>3274.33</v>
          </cell>
          <cell r="F3643">
            <v>1309.6</v>
          </cell>
          <cell r="G3643">
            <v>1964.73</v>
          </cell>
          <cell r="H3643">
            <v>0</v>
          </cell>
          <cell r="I3643" t="str">
            <v>2021.08.18</v>
          </cell>
          <cell r="J3643" t="str">
            <v>96</v>
          </cell>
          <cell r="K3643" t="str">
            <v>尾气预处理装置</v>
          </cell>
          <cell r="L3643" t="str">
            <v>肥东合成分厂</v>
          </cell>
          <cell r="M3643" t="str">
            <v>尾气预处理车间</v>
          </cell>
          <cell r="N3643" t="str">
            <v>安徽通能泵阀销售有限公司</v>
          </cell>
          <cell r="O3643" t="str">
            <v>32.74</v>
          </cell>
          <cell r="P3643" t="str">
            <v>392.88</v>
          </cell>
          <cell r="Q3643" t="str">
            <v>130.97</v>
          </cell>
          <cell r="R3643" t="str">
            <v>39</v>
          </cell>
          <cell r="S3643" t="str">
            <v>平均年限法(一)</v>
          </cell>
          <cell r="T3643" t="str">
            <v>在用</v>
          </cell>
          <cell r="U3643" t="str">
            <v>在建工程转入</v>
          </cell>
          <cell r="V3643" t="str">
            <v>徐建红</v>
          </cell>
          <cell r="W3643" t="str">
            <v>2021.08.19</v>
          </cell>
          <cell r="X3643" t="str">
            <v>记--515</v>
          </cell>
          <cell r="Y3643" t="str">
            <v>合成生产线（尾气预处理）环保改造项目</v>
          </cell>
        </row>
        <row r="3643">
          <cell r="AA3643" t="str">
            <v>0328</v>
          </cell>
        </row>
        <row r="3644">
          <cell r="B3644" t="str">
            <v>032800008</v>
          </cell>
          <cell r="C3644" t="str">
            <v>离心泵</v>
          </cell>
          <cell r="D3644" t="str">
            <v>IHF65-50-125，3KW 防爆电机</v>
          </cell>
          <cell r="E3644">
            <v>3274.33</v>
          </cell>
          <cell r="F3644">
            <v>1309.6</v>
          </cell>
          <cell r="G3644">
            <v>1964.73</v>
          </cell>
          <cell r="H3644">
            <v>0</v>
          </cell>
          <cell r="I3644" t="str">
            <v>2021.08.18</v>
          </cell>
          <cell r="J3644" t="str">
            <v>96</v>
          </cell>
          <cell r="K3644" t="str">
            <v>尾气预处理装置</v>
          </cell>
          <cell r="L3644" t="str">
            <v>肥东合成分厂</v>
          </cell>
          <cell r="M3644" t="str">
            <v>尾气预处理车间</v>
          </cell>
          <cell r="N3644" t="str">
            <v>安徽通能泵阀销售有限公司</v>
          </cell>
          <cell r="O3644" t="str">
            <v>32.74</v>
          </cell>
          <cell r="P3644" t="str">
            <v>392.88</v>
          </cell>
          <cell r="Q3644" t="str">
            <v>130.97</v>
          </cell>
          <cell r="R3644" t="str">
            <v>39</v>
          </cell>
          <cell r="S3644" t="str">
            <v>平均年限法(一)</v>
          </cell>
          <cell r="T3644" t="str">
            <v>在用</v>
          </cell>
          <cell r="U3644" t="str">
            <v>在建工程转入</v>
          </cell>
          <cell r="V3644" t="str">
            <v>徐建红</v>
          </cell>
          <cell r="W3644" t="str">
            <v>2021.08.19</v>
          </cell>
          <cell r="X3644" t="str">
            <v>记--515</v>
          </cell>
          <cell r="Y3644" t="str">
            <v>合成生产线（尾气预处理）环保改造项目</v>
          </cell>
        </row>
        <row r="3644">
          <cell r="AA3644" t="str">
            <v>0328</v>
          </cell>
        </row>
        <row r="3645">
          <cell r="B3645" t="str">
            <v>032800009</v>
          </cell>
          <cell r="C3645" t="str">
            <v>离心泵</v>
          </cell>
          <cell r="D3645" t="str">
            <v>IHF65-50-125，3KW 防爆电机</v>
          </cell>
          <cell r="E3645">
            <v>3274.34</v>
          </cell>
          <cell r="F3645">
            <v>1309.6</v>
          </cell>
          <cell r="G3645">
            <v>1964.74</v>
          </cell>
          <cell r="H3645">
            <v>0</v>
          </cell>
          <cell r="I3645" t="str">
            <v>2021.08.18</v>
          </cell>
          <cell r="J3645" t="str">
            <v>96</v>
          </cell>
          <cell r="K3645" t="str">
            <v>尾气预处理装置</v>
          </cell>
          <cell r="L3645" t="str">
            <v>肥东合成分厂</v>
          </cell>
          <cell r="M3645" t="str">
            <v>尾气预处理车间</v>
          </cell>
          <cell r="N3645" t="str">
            <v>安徽通能泵阀销售有限公司</v>
          </cell>
          <cell r="O3645" t="str">
            <v>32.74</v>
          </cell>
          <cell r="P3645" t="str">
            <v>392.88</v>
          </cell>
          <cell r="Q3645" t="str">
            <v>130.97</v>
          </cell>
          <cell r="R3645" t="str">
            <v>39</v>
          </cell>
          <cell r="S3645" t="str">
            <v>平均年限法(一)</v>
          </cell>
          <cell r="T3645" t="str">
            <v>在用</v>
          </cell>
          <cell r="U3645" t="str">
            <v>在建工程转入</v>
          </cell>
          <cell r="V3645" t="str">
            <v>徐建红</v>
          </cell>
          <cell r="W3645" t="str">
            <v>2021.08.19</v>
          </cell>
          <cell r="X3645" t="str">
            <v>记--515</v>
          </cell>
          <cell r="Y3645" t="str">
            <v>合成生产线（尾气预处理）环保改造项目</v>
          </cell>
        </row>
        <row r="3645">
          <cell r="AA3645" t="str">
            <v>0328</v>
          </cell>
        </row>
        <row r="3646">
          <cell r="B3646" t="str">
            <v>032800010</v>
          </cell>
          <cell r="C3646" t="str">
            <v>离心泵</v>
          </cell>
          <cell r="D3646" t="str">
            <v>IHF65-50-125，3KW 防爆电机</v>
          </cell>
          <cell r="E3646">
            <v>3274.34</v>
          </cell>
          <cell r="F3646">
            <v>1309.6</v>
          </cell>
          <cell r="G3646">
            <v>1964.74</v>
          </cell>
          <cell r="H3646">
            <v>0</v>
          </cell>
          <cell r="I3646" t="str">
            <v>2021.08.18</v>
          </cell>
          <cell r="J3646" t="str">
            <v>96</v>
          </cell>
          <cell r="K3646" t="str">
            <v>尾气预处理装置</v>
          </cell>
          <cell r="L3646" t="str">
            <v>肥东合成分厂</v>
          </cell>
          <cell r="M3646" t="str">
            <v>尾气预处理车间</v>
          </cell>
          <cell r="N3646" t="str">
            <v>安徽通能泵阀销售有限公司</v>
          </cell>
          <cell r="O3646" t="str">
            <v>32.74</v>
          </cell>
          <cell r="P3646" t="str">
            <v>392.88</v>
          </cell>
          <cell r="Q3646" t="str">
            <v>130.97</v>
          </cell>
          <cell r="R3646" t="str">
            <v>39</v>
          </cell>
          <cell r="S3646" t="str">
            <v>平均年限法(一)</v>
          </cell>
          <cell r="T3646" t="str">
            <v>在用</v>
          </cell>
          <cell r="U3646" t="str">
            <v>在建工程转入</v>
          </cell>
          <cell r="V3646" t="str">
            <v>徐建红</v>
          </cell>
          <cell r="W3646" t="str">
            <v>2021.08.19</v>
          </cell>
          <cell r="X3646" t="str">
            <v>记--515</v>
          </cell>
          <cell r="Y3646" t="str">
            <v>合成生产线（尾气预处理）环保改造项目</v>
          </cell>
        </row>
        <row r="3646">
          <cell r="AA3646" t="str">
            <v>0328</v>
          </cell>
        </row>
        <row r="3647">
          <cell r="B3647" t="str">
            <v>032800011</v>
          </cell>
          <cell r="C3647" t="str">
            <v>离心泵</v>
          </cell>
          <cell r="D3647" t="str">
            <v>IHF65-50-125，3KW 防爆电机</v>
          </cell>
          <cell r="E3647">
            <v>3274.34</v>
          </cell>
          <cell r="F3647">
            <v>1309.6</v>
          </cell>
          <cell r="G3647">
            <v>1964.74</v>
          </cell>
          <cell r="H3647">
            <v>0</v>
          </cell>
          <cell r="I3647" t="str">
            <v>2021.08.18</v>
          </cell>
          <cell r="J3647" t="str">
            <v>96</v>
          </cell>
          <cell r="K3647" t="str">
            <v>尾气预处理装置</v>
          </cell>
          <cell r="L3647" t="str">
            <v>肥东合成分厂</v>
          </cell>
          <cell r="M3647" t="str">
            <v>尾气预处理车间</v>
          </cell>
          <cell r="N3647" t="str">
            <v>安徽通能泵阀销售有限公司</v>
          </cell>
          <cell r="O3647" t="str">
            <v>32.74</v>
          </cell>
          <cell r="P3647" t="str">
            <v>392.88</v>
          </cell>
          <cell r="Q3647" t="str">
            <v>130.97</v>
          </cell>
          <cell r="R3647" t="str">
            <v>39</v>
          </cell>
          <cell r="S3647" t="str">
            <v>平均年限法(一)</v>
          </cell>
          <cell r="T3647" t="str">
            <v>在用</v>
          </cell>
          <cell r="U3647" t="str">
            <v>在建工程转入</v>
          </cell>
          <cell r="V3647" t="str">
            <v>徐建红</v>
          </cell>
          <cell r="W3647" t="str">
            <v>2021.08.19</v>
          </cell>
          <cell r="X3647" t="str">
            <v>记--515</v>
          </cell>
          <cell r="Y3647" t="str">
            <v>合成生产线（尾气预处理）环保改造项目</v>
          </cell>
        </row>
        <row r="3647">
          <cell r="AA3647" t="str">
            <v>0328</v>
          </cell>
        </row>
        <row r="3648">
          <cell r="B3648" t="str">
            <v>032800012</v>
          </cell>
          <cell r="C3648" t="str">
            <v>离心泵</v>
          </cell>
          <cell r="D3648" t="str">
            <v>IHF65-50-125，3KW 防爆电机</v>
          </cell>
          <cell r="E3648">
            <v>3274.34</v>
          </cell>
          <cell r="F3648">
            <v>1309.6</v>
          </cell>
          <cell r="G3648">
            <v>1964.74</v>
          </cell>
          <cell r="H3648">
            <v>0</v>
          </cell>
          <cell r="I3648" t="str">
            <v>2021.08.18</v>
          </cell>
          <cell r="J3648" t="str">
            <v>96</v>
          </cell>
          <cell r="K3648" t="str">
            <v>尾气预处理装置</v>
          </cell>
          <cell r="L3648" t="str">
            <v>肥东合成分厂</v>
          </cell>
          <cell r="M3648" t="str">
            <v>尾气预处理车间</v>
          </cell>
          <cell r="N3648" t="str">
            <v>安徽通能泵阀销售有限公司</v>
          </cell>
          <cell r="O3648" t="str">
            <v>32.74</v>
          </cell>
          <cell r="P3648" t="str">
            <v>392.88</v>
          </cell>
          <cell r="Q3648" t="str">
            <v>130.97</v>
          </cell>
          <cell r="R3648" t="str">
            <v>39</v>
          </cell>
          <cell r="S3648" t="str">
            <v>平均年限法(一)</v>
          </cell>
          <cell r="T3648" t="str">
            <v>在用</v>
          </cell>
          <cell r="U3648" t="str">
            <v>在建工程转入</v>
          </cell>
          <cell r="V3648" t="str">
            <v>徐建红</v>
          </cell>
          <cell r="W3648" t="str">
            <v>2021.08.19</v>
          </cell>
          <cell r="X3648" t="str">
            <v>记--515</v>
          </cell>
          <cell r="Y3648" t="str">
            <v>合成生产线（尾气预处理）环保改造项目</v>
          </cell>
        </row>
        <row r="3648">
          <cell r="AA3648" t="str">
            <v>0328</v>
          </cell>
        </row>
        <row r="3649">
          <cell r="B3649" t="str">
            <v>032800013</v>
          </cell>
          <cell r="C3649" t="str">
            <v>管道泵</v>
          </cell>
          <cell r="D3649" t="str">
            <v>80-160（I）B，7.5KW 防爆电机</v>
          </cell>
          <cell r="E3649">
            <v>3451.33</v>
          </cell>
          <cell r="F3649">
            <v>1380.4</v>
          </cell>
          <cell r="G3649">
            <v>2070.93</v>
          </cell>
          <cell r="H3649">
            <v>0</v>
          </cell>
          <cell r="I3649" t="str">
            <v>2021.08.18</v>
          </cell>
          <cell r="J3649" t="str">
            <v>96</v>
          </cell>
          <cell r="K3649" t="str">
            <v>尾气预处理装置</v>
          </cell>
          <cell r="L3649" t="str">
            <v>肥东合成分厂</v>
          </cell>
          <cell r="M3649" t="str">
            <v>尾气预处理车间</v>
          </cell>
          <cell r="N3649" t="str">
            <v>安徽通能泵阀销售有限公司</v>
          </cell>
          <cell r="O3649" t="str">
            <v>34.51</v>
          </cell>
          <cell r="P3649" t="str">
            <v>414.12</v>
          </cell>
          <cell r="Q3649" t="str">
            <v>138.05</v>
          </cell>
          <cell r="R3649" t="str">
            <v>39</v>
          </cell>
          <cell r="S3649" t="str">
            <v>平均年限法(一)</v>
          </cell>
          <cell r="T3649" t="str">
            <v>在用</v>
          </cell>
          <cell r="U3649" t="str">
            <v>在建工程转入</v>
          </cell>
          <cell r="V3649" t="str">
            <v>徐建红</v>
          </cell>
          <cell r="W3649" t="str">
            <v>2021.08.19</v>
          </cell>
          <cell r="X3649" t="str">
            <v>记--515</v>
          </cell>
          <cell r="Y3649" t="str">
            <v>合成生产线（尾气预处理）环保改造项目</v>
          </cell>
        </row>
        <row r="3649">
          <cell r="AA3649" t="str">
            <v>0328</v>
          </cell>
        </row>
        <row r="3650">
          <cell r="B3650" t="str">
            <v>032800014</v>
          </cell>
          <cell r="C3650" t="str">
            <v>送料隔膜泵</v>
          </cell>
          <cell r="D3650" t="str">
            <v>QBY-65</v>
          </cell>
          <cell r="E3650">
            <v>9734.51</v>
          </cell>
          <cell r="F3650">
            <v>3894</v>
          </cell>
          <cell r="G3650">
            <v>5840.51</v>
          </cell>
          <cell r="H3650">
            <v>0</v>
          </cell>
          <cell r="I3650" t="str">
            <v>2021.08.18</v>
          </cell>
          <cell r="J3650" t="str">
            <v>96</v>
          </cell>
          <cell r="K3650" t="str">
            <v>尾气预处理装置</v>
          </cell>
          <cell r="L3650" t="str">
            <v>肥东合成分厂</v>
          </cell>
          <cell r="M3650" t="str">
            <v>尾气预处理车间</v>
          </cell>
          <cell r="N3650" t="str">
            <v>安徽通能泵阀销售有限公司</v>
          </cell>
          <cell r="O3650" t="str">
            <v>97.35</v>
          </cell>
          <cell r="P3650" t="str">
            <v>1,168.20</v>
          </cell>
          <cell r="Q3650" t="str">
            <v>389.38</v>
          </cell>
          <cell r="R3650" t="str">
            <v>39</v>
          </cell>
          <cell r="S3650" t="str">
            <v>平均年限法(一)</v>
          </cell>
          <cell r="T3650" t="str">
            <v>在用</v>
          </cell>
          <cell r="U3650" t="str">
            <v>在建工程转入</v>
          </cell>
          <cell r="V3650" t="str">
            <v>徐建红</v>
          </cell>
          <cell r="W3650" t="str">
            <v>2021.08.19</v>
          </cell>
          <cell r="X3650" t="str">
            <v>记--515</v>
          </cell>
          <cell r="Y3650" t="str">
            <v>合成生产线（尾气预处理）环保改造项目</v>
          </cell>
        </row>
        <row r="3650">
          <cell r="AA3650" t="str">
            <v>0328</v>
          </cell>
        </row>
        <row r="3651">
          <cell r="B3651" t="str">
            <v>032800015</v>
          </cell>
          <cell r="C3651" t="str">
            <v>送料隔膜泵</v>
          </cell>
          <cell r="D3651" t="str">
            <v>QBY-65</v>
          </cell>
          <cell r="E3651">
            <v>9734.51</v>
          </cell>
          <cell r="F3651">
            <v>3894</v>
          </cell>
          <cell r="G3651">
            <v>5840.51</v>
          </cell>
          <cell r="H3651">
            <v>0</v>
          </cell>
          <cell r="I3651" t="str">
            <v>2021.08.18</v>
          </cell>
          <cell r="J3651" t="str">
            <v>96</v>
          </cell>
          <cell r="K3651" t="str">
            <v>尾气预处理装置</v>
          </cell>
          <cell r="L3651" t="str">
            <v>肥东合成分厂</v>
          </cell>
          <cell r="M3651" t="str">
            <v>尾气预处理车间</v>
          </cell>
          <cell r="N3651" t="str">
            <v>安徽通能泵阀销售有限公司</v>
          </cell>
          <cell r="O3651" t="str">
            <v>97.35</v>
          </cell>
          <cell r="P3651" t="str">
            <v>1,168.20</v>
          </cell>
          <cell r="Q3651" t="str">
            <v>389.38</v>
          </cell>
          <cell r="R3651" t="str">
            <v>39</v>
          </cell>
          <cell r="S3651" t="str">
            <v>平均年限法(一)</v>
          </cell>
          <cell r="T3651" t="str">
            <v>在用</v>
          </cell>
          <cell r="U3651" t="str">
            <v>在建工程转入</v>
          </cell>
          <cell r="V3651" t="str">
            <v>徐建红</v>
          </cell>
          <cell r="W3651" t="str">
            <v>2021.08.19</v>
          </cell>
          <cell r="X3651" t="str">
            <v>记--515</v>
          </cell>
          <cell r="Y3651" t="str">
            <v>合成生产线（尾气预处理）环保改造项目</v>
          </cell>
        </row>
        <row r="3651">
          <cell r="AA3651" t="str">
            <v>0328</v>
          </cell>
        </row>
        <row r="3652">
          <cell r="B3652" t="str">
            <v>032800016</v>
          </cell>
          <cell r="C3652" t="str">
            <v>送料隔膜泵</v>
          </cell>
          <cell r="D3652" t="str">
            <v>QBY-65</v>
          </cell>
          <cell r="E3652">
            <v>9734.51</v>
          </cell>
          <cell r="F3652">
            <v>3894</v>
          </cell>
          <cell r="G3652">
            <v>5840.51</v>
          </cell>
          <cell r="H3652">
            <v>0</v>
          </cell>
          <cell r="I3652" t="str">
            <v>2021.08.18</v>
          </cell>
          <cell r="J3652" t="str">
            <v>96</v>
          </cell>
          <cell r="K3652" t="str">
            <v>尾气预处理装置</v>
          </cell>
          <cell r="L3652" t="str">
            <v>肥东合成分厂</v>
          </cell>
          <cell r="M3652" t="str">
            <v>尾气预处理车间</v>
          </cell>
          <cell r="N3652" t="str">
            <v>安徽通能泵阀销售有限公司</v>
          </cell>
          <cell r="O3652" t="str">
            <v>97.35</v>
          </cell>
          <cell r="P3652" t="str">
            <v>1,168.20</v>
          </cell>
          <cell r="Q3652" t="str">
            <v>389.38</v>
          </cell>
          <cell r="R3652" t="str">
            <v>39</v>
          </cell>
          <cell r="S3652" t="str">
            <v>平均年限法(一)</v>
          </cell>
          <cell r="T3652" t="str">
            <v>在用</v>
          </cell>
          <cell r="U3652" t="str">
            <v>在建工程转入</v>
          </cell>
          <cell r="V3652" t="str">
            <v>徐建红</v>
          </cell>
          <cell r="W3652" t="str">
            <v>2021.08.19</v>
          </cell>
          <cell r="X3652" t="str">
            <v>记--515</v>
          </cell>
          <cell r="Y3652" t="str">
            <v>合成生产线（尾气预处理）环保改造项目</v>
          </cell>
        </row>
        <row r="3652">
          <cell r="AA3652" t="str">
            <v>0328</v>
          </cell>
        </row>
        <row r="3653">
          <cell r="B3653" t="str">
            <v>032800017</v>
          </cell>
          <cell r="C3653" t="str">
            <v>送料隔膜泵</v>
          </cell>
          <cell r="D3653" t="str">
            <v>QBY-65</v>
          </cell>
          <cell r="E3653">
            <v>9734.52</v>
          </cell>
          <cell r="F3653">
            <v>3894</v>
          </cell>
          <cell r="G3653">
            <v>5840.52</v>
          </cell>
          <cell r="H3653">
            <v>0</v>
          </cell>
          <cell r="I3653" t="str">
            <v>2021.08.18</v>
          </cell>
          <cell r="J3653" t="str">
            <v>96</v>
          </cell>
          <cell r="K3653" t="str">
            <v>尾气预处理装置</v>
          </cell>
          <cell r="L3653" t="str">
            <v>肥东合成分厂</v>
          </cell>
          <cell r="M3653" t="str">
            <v>尾气预处理车间</v>
          </cell>
          <cell r="N3653" t="str">
            <v>安徽通能泵阀销售有限公司</v>
          </cell>
          <cell r="O3653" t="str">
            <v>97.35</v>
          </cell>
          <cell r="P3653" t="str">
            <v>1,168.20</v>
          </cell>
          <cell r="Q3653" t="str">
            <v>389.38</v>
          </cell>
          <cell r="R3653" t="str">
            <v>39</v>
          </cell>
          <cell r="S3653" t="str">
            <v>平均年限法(一)</v>
          </cell>
          <cell r="T3653" t="str">
            <v>在用</v>
          </cell>
          <cell r="U3653" t="str">
            <v>在建工程转入</v>
          </cell>
          <cell r="V3653" t="str">
            <v>徐建红</v>
          </cell>
          <cell r="W3653" t="str">
            <v>2021.08.19</v>
          </cell>
          <cell r="X3653" t="str">
            <v>记--515</v>
          </cell>
          <cell r="Y3653" t="str">
            <v>合成生产线（尾气预处理）环保改造项目</v>
          </cell>
        </row>
        <row r="3653">
          <cell r="AA3653" t="str">
            <v>0328</v>
          </cell>
        </row>
        <row r="3654">
          <cell r="B3654" t="str">
            <v>032800018</v>
          </cell>
          <cell r="C3654" t="str">
            <v>液碱泵</v>
          </cell>
          <cell r="D3654" t="str">
            <v>QBY-15Q，气动隔膜泵</v>
          </cell>
          <cell r="E3654">
            <v>2699.11</v>
          </cell>
          <cell r="F3654">
            <v>1079.6</v>
          </cell>
          <cell r="G3654">
            <v>1619.51</v>
          </cell>
          <cell r="H3654">
            <v>0</v>
          </cell>
          <cell r="I3654" t="str">
            <v>2021.08.18</v>
          </cell>
          <cell r="J3654" t="str">
            <v>96</v>
          </cell>
          <cell r="K3654" t="str">
            <v>尾气预处理装置</v>
          </cell>
          <cell r="L3654" t="str">
            <v>肥东合成分厂</v>
          </cell>
          <cell r="M3654" t="str">
            <v>尾气预处理车间</v>
          </cell>
          <cell r="N3654" t="str">
            <v>安徽通能泵阀销售有限公司</v>
          </cell>
          <cell r="O3654" t="str">
            <v>26.99</v>
          </cell>
          <cell r="P3654" t="str">
            <v>323.88</v>
          </cell>
          <cell r="Q3654" t="str">
            <v>107.96</v>
          </cell>
          <cell r="R3654" t="str">
            <v>39</v>
          </cell>
          <cell r="S3654" t="str">
            <v>平均年限法(一)</v>
          </cell>
          <cell r="T3654" t="str">
            <v>在用</v>
          </cell>
          <cell r="U3654" t="str">
            <v>在建工程转入</v>
          </cell>
          <cell r="V3654" t="str">
            <v>徐建红</v>
          </cell>
          <cell r="W3654" t="str">
            <v>2021.08.19</v>
          </cell>
          <cell r="X3654" t="str">
            <v>记--515</v>
          </cell>
          <cell r="Y3654" t="str">
            <v>合成生产线（尾气预处理）环保改造项目</v>
          </cell>
        </row>
        <row r="3654">
          <cell r="AA3654" t="str">
            <v>0328</v>
          </cell>
        </row>
        <row r="3655">
          <cell r="B3655" t="str">
            <v>032800019</v>
          </cell>
          <cell r="C3655" t="str">
            <v>液碱泵</v>
          </cell>
          <cell r="D3655" t="str">
            <v>QBY-15Q，气动隔膜泵</v>
          </cell>
          <cell r="E3655">
            <v>2699.12</v>
          </cell>
          <cell r="F3655">
            <v>1079.6</v>
          </cell>
          <cell r="G3655">
            <v>1619.52</v>
          </cell>
          <cell r="H3655">
            <v>0</v>
          </cell>
          <cell r="I3655" t="str">
            <v>2021.08.18</v>
          </cell>
          <cell r="J3655" t="str">
            <v>96</v>
          </cell>
          <cell r="K3655" t="str">
            <v>尾气预处理装置</v>
          </cell>
          <cell r="L3655" t="str">
            <v>肥东合成分厂</v>
          </cell>
          <cell r="M3655" t="str">
            <v>尾气预处理车间</v>
          </cell>
          <cell r="N3655" t="str">
            <v>安徽通能泵阀销售有限公司</v>
          </cell>
          <cell r="O3655" t="str">
            <v>26.99</v>
          </cell>
          <cell r="P3655" t="str">
            <v>323.88</v>
          </cell>
          <cell r="Q3655" t="str">
            <v>107.96</v>
          </cell>
          <cell r="R3655" t="str">
            <v>39</v>
          </cell>
          <cell r="S3655" t="str">
            <v>平均年限法(一)</v>
          </cell>
          <cell r="T3655" t="str">
            <v>在用</v>
          </cell>
          <cell r="U3655" t="str">
            <v>在建工程转入</v>
          </cell>
          <cell r="V3655" t="str">
            <v>徐建红</v>
          </cell>
          <cell r="W3655" t="str">
            <v>2021.08.19</v>
          </cell>
          <cell r="X3655" t="str">
            <v>记--515</v>
          </cell>
          <cell r="Y3655" t="str">
            <v>合成生产线（尾气预处理）环保改造项目</v>
          </cell>
        </row>
        <row r="3655">
          <cell r="AA3655" t="str">
            <v>0328</v>
          </cell>
        </row>
        <row r="3656">
          <cell r="B3656" t="str">
            <v>032800020</v>
          </cell>
          <cell r="C3656" t="str">
            <v>玻璃钢离心风机</v>
          </cell>
          <cell r="D3656" t="str">
            <v>F472-16C-132KW，防爆变频</v>
          </cell>
          <cell r="E3656">
            <v>79646.02</v>
          </cell>
          <cell r="F3656">
            <v>31858.4</v>
          </cell>
          <cell r="G3656">
            <v>47787.62</v>
          </cell>
          <cell r="H3656">
            <v>0</v>
          </cell>
          <cell r="I3656" t="str">
            <v>2021.08.18</v>
          </cell>
          <cell r="J3656" t="str">
            <v>96</v>
          </cell>
          <cell r="K3656" t="str">
            <v>尾气预处理装置</v>
          </cell>
          <cell r="L3656" t="str">
            <v>肥东合成分厂</v>
          </cell>
          <cell r="M3656" t="str">
            <v>尾气预处理车间</v>
          </cell>
          <cell r="N3656" t="str">
            <v>宜兴市昌明玻璃钢厂</v>
          </cell>
          <cell r="O3656" t="str">
            <v>796.46</v>
          </cell>
          <cell r="P3656" t="str">
            <v>9,557.52</v>
          </cell>
          <cell r="Q3656" t="str">
            <v>3,185.84</v>
          </cell>
          <cell r="R3656" t="str">
            <v>39</v>
          </cell>
          <cell r="S3656" t="str">
            <v>平均年限法(一)</v>
          </cell>
          <cell r="T3656" t="str">
            <v>在用</v>
          </cell>
          <cell r="U3656" t="str">
            <v>在建工程转入</v>
          </cell>
          <cell r="V3656" t="str">
            <v>徐建红</v>
          </cell>
          <cell r="W3656" t="str">
            <v>2021.08.19</v>
          </cell>
          <cell r="X3656" t="str">
            <v>记--515</v>
          </cell>
          <cell r="Y3656" t="str">
            <v>合成生产线（尾气预处理）环保改造项目</v>
          </cell>
        </row>
        <row r="3656">
          <cell r="AA3656" t="str">
            <v>0328</v>
          </cell>
        </row>
        <row r="3657">
          <cell r="B3657" t="str">
            <v>032800021</v>
          </cell>
          <cell r="C3657" t="str">
            <v>玻璃钢离心风机</v>
          </cell>
          <cell r="D3657" t="str">
            <v>HT-8C-22KW，防爆变频</v>
          </cell>
          <cell r="E3657">
            <v>25663.72</v>
          </cell>
          <cell r="F3657">
            <v>10265.6</v>
          </cell>
          <cell r="G3657">
            <v>15398.12</v>
          </cell>
          <cell r="H3657">
            <v>0</v>
          </cell>
          <cell r="I3657" t="str">
            <v>2021.08.18</v>
          </cell>
          <cell r="J3657" t="str">
            <v>96</v>
          </cell>
          <cell r="K3657" t="str">
            <v>尾气预处理装置</v>
          </cell>
          <cell r="L3657" t="str">
            <v>肥东合成分厂</v>
          </cell>
          <cell r="M3657" t="str">
            <v>尾气预处理车间</v>
          </cell>
          <cell r="N3657" t="str">
            <v>宜兴市昌明玻璃钢厂</v>
          </cell>
          <cell r="O3657" t="str">
            <v>256.64</v>
          </cell>
          <cell r="P3657" t="str">
            <v>3,079.68</v>
          </cell>
          <cell r="Q3657" t="str">
            <v>1,026.55</v>
          </cell>
          <cell r="R3657" t="str">
            <v>39</v>
          </cell>
          <cell r="S3657" t="str">
            <v>平均年限法(一)</v>
          </cell>
          <cell r="T3657" t="str">
            <v>在用</v>
          </cell>
          <cell r="U3657" t="str">
            <v>在建工程转入</v>
          </cell>
          <cell r="V3657" t="str">
            <v>徐建红</v>
          </cell>
          <cell r="W3657" t="str">
            <v>2021.08.19</v>
          </cell>
          <cell r="X3657" t="str">
            <v>记--515</v>
          </cell>
          <cell r="Y3657" t="str">
            <v>合成生产线（尾气预处理）环保改造项目</v>
          </cell>
        </row>
        <row r="3657">
          <cell r="AA3657" t="str">
            <v>0328</v>
          </cell>
        </row>
        <row r="3658">
          <cell r="B3658" t="str">
            <v>030800363</v>
          </cell>
          <cell r="C3658" t="str">
            <v>玻璃钢离心风机</v>
          </cell>
          <cell r="D3658" t="str">
            <v>FRP472-8C-37KW，防爆变频</v>
          </cell>
          <cell r="E3658">
            <v>24336.28</v>
          </cell>
          <cell r="F3658">
            <v>9734.4</v>
          </cell>
          <cell r="G3658">
            <v>14601.88</v>
          </cell>
          <cell r="H3658">
            <v>0</v>
          </cell>
          <cell r="I3658" t="str">
            <v>2021.08.18</v>
          </cell>
          <cell r="J3658" t="str">
            <v>96</v>
          </cell>
          <cell r="K3658" t="str">
            <v>烟嘧装置（合成一车间）</v>
          </cell>
          <cell r="L3658" t="str">
            <v>肥东合成分厂</v>
          </cell>
          <cell r="M3658" t="str">
            <v>肥东合成一车间</v>
          </cell>
          <cell r="N3658" t="str">
            <v>宜兴市昌明玻璃钢厂</v>
          </cell>
          <cell r="O3658" t="str">
            <v>243.36</v>
          </cell>
          <cell r="P3658" t="str">
            <v>2,920.32</v>
          </cell>
          <cell r="Q3658" t="str">
            <v>973.45</v>
          </cell>
          <cell r="R3658" t="str">
            <v>39</v>
          </cell>
          <cell r="S3658" t="str">
            <v>平均年限法(一)</v>
          </cell>
          <cell r="T3658" t="str">
            <v>在用</v>
          </cell>
          <cell r="U3658" t="str">
            <v>在建工程转入</v>
          </cell>
          <cell r="V3658" t="str">
            <v>徐建红</v>
          </cell>
          <cell r="W3658" t="str">
            <v>2021.08.19</v>
          </cell>
          <cell r="X3658" t="str">
            <v>记--515</v>
          </cell>
          <cell r="Y3658" t="str">
            <v>合成生产线（尾气预处理）环保改造项目</v>
          </cell>
        </row>
        <row r="3658">
          <cell r="AA3658" t="str">
            <v>0308</v>
          </cell>
        </row>
        <row r="3659">
          <cell r="B3659" t="str">
            <v>030700428</v>
          </cell>
          <cell r="C3659" t="str">
            <v>玻璃钢离心风机</v>
          </cell>
          <cell r="D3659" t="str">
            <v>FRP472-8C-37KW，防爆变频</v>
          </cell>
          <cell r="E3659">
            <v>24336.29</v>
          </cell>
          <cell r="F3659">
            <v>9734.4</v>
          </cell>
          <cell r="G3659">
            <v>14601.89</v>
          </cell>
          <cell r="H3659">
            <v>0</v>
          </cell>
          <cell r="I3659" t="str">
            <v>2021.08.18</v>
          </cell>
          <cell r="J3659" t="str">
            <v>96</v>
          </cell>
          <cell r="K3659" t="str">
            <v>精喹装置（合成二车间）</v>
          </cell>
          <cell r="L3659" t="str">
            <v>肥东合成分厂</v>
          </cell>
          <cell r="M3659" t="str">
            <v>肥东合成二车间</v>
          </cell>
          <cell r="N3659" t="str">
            <v>宜兴市昌明玻璃钢厂</v>
          </cell>
          <cell r="O3659" t="str">
            <v>243.36</v>
          </cell>
          <cell r="P3659" t="str">
            <v>2,920.32</v>
          </cell>
          <cell r="Q3659" t="str">
            <v>973.45</v>
          </cell>
          <cell r="R3659" t="str">
            <v>39</v>
          </cell>
          <cell r="S3659" t="str">
            <v>平均年限法(一)</v>
          </cell>
          <cell r="T3659" t="str">
            <v>在用</v>
          </cell>
          <cell r="U3659" t="str">
            <v>在建工程转入</v>
          </cell>
          <cell r="V3659" t="str">
            <v>徐建红</v>
          </cell>
          <cell r="W3659" t="str">
            <v>2021.08.19</v>
          </cell>
          <cell r="X3659" t="str">
            <v>记--515</v>
          </cell>
          <cell r="Y3659" t="str">
            <v>合成生产线（尾气预处理）环保改造项目</v>
          </cell>
        </row>
        <row r="3659">
          <cell r="AA3659" t="str">
            <v>0307</v>
          </cell>
        </row>
        <row r="3660">
          <cell r="B3660" t="str">
            <v>032600172</v>
          </cell>
          <cell r="C3660" t="str">
            <v>玻璃钢离心风机</v>
          </cell>
          <cell r="D3660" t="str">
            <v>FRP472-8C-30KW，防爆变频</v>
          </cell>
          <cell r="E3660">
            <v>23008.85</v>
          </cell>
          <cell r="F3660">
            <v>9203.6</v>
          </cell>
          <cell r="G3660">
            <v>13805.25</v>
          </cell>
          <cell r="H3660">
            <v>0</v>
          </cell>
          <cell r="I3660" t="str">
            <v>2021.08.18</v>
          </cell>
          <cell r="J3660" t="str">
            <v>96</v>
          </cell>
          <cell r="K3660" t="str">
            <v>精噁唑装置（合成三车间）</v>
          </cell>
          <cell r="L3660" t="str">
            <v>肥东合成分厂</v>
          </cell>
          <cell r="M3660" t="str">
            <v>肥东合成三车间</v>
          </cell>
          <cell r="N3660" t="str">
            <v>宜兴市昌明玻璃钢厂</v>
          </cell>
          <cell r="O3660" t="str">
            <v>230.09</v>
          </cell>
          <cell r="P3660" t="str">
            <v>2,761.08</v>
          </cell>
          <cell r="Q3660" t="str">
            <v>920.35</v>
          </cell>
          <cell r="R3660" t="str">
            <v>39</v>
          </cell>
          <cell r="S3660" t="str">
            <v>平均年限法(一)</v>
          </cell>
          <cell r="T3660" t="str">
            <v>在用</v>
          </cell>
          <cell r="U3660" t="str">
            <v>在建工程转入</v>
          </cell>
          <cell r="V3660" t="str">
            <v>徐建红</v>
          </cell>
          <cell r="W3660" t="str">
            <v>2021.08.19</v>
          </cell>
          <cell r="X3660" t="str">
            <v>记--515</v>
          </cell>
          <cell r="Y3660" t="str">
            <v>合成生产线（尾气预处理）环保改造项目</v>
          </cell>
        </row>
        <row r="3660">
          <cell r="AA3660" t="str">
            <v>0326</v>
          </cell>
        </row>
        <row r="3661">
          <cell r="B3661" t="str">
            <v>032500291</v>
          </cell>
          <cell r="C3661" t="str">
            <v>玻璃钢离心风机</v>
          </cell>
          <cell r="D3661" t="str">
            <v>FRP472-8C-30KW，防爆变频</v>
          </cell>
          <cell r="E3661">
            <v>23008.85</v>
          </cell>
          <cell r="F3661">
            <v>9203.6</v>
          </cell>
          <cell r="G3661">
            <v>13805.25</v>
          </cell>
          <cell r="H3661">
            <v>0</v>
          </cell>
          <cell r="I3661" t="str">
            <v>2021.08.18</v>
          </cell>
          <cell r="J3661" t="str">
            <v>96</v>
          </cell>
          <cell r="K3661" t="str">
            <v>苯磺隆装置（合成四车间）</v>
          </cell>
          <cell r="L3661" t="str">
            <v>肥东合成分厂</v>
          </cell>
          <cell r="M3661" t="str">
            <v>肥东合成四车间</v>
          </cell>
          <cell r="N3661" t="str">
            <v>宜兴市昌明玻璃钢厂</v>
          </cell>
          <cell r="O3661" t="str">
            <v>230.09</v>
          </cell>
          <cell r="P3661" t="str">
            <v>2,761.08</v>
          </cell>
          <cell r="Q3661" t="str">
            <v>920.35</v>
          </cell>
          <cell r="R3661" t="str">
            <v>39</v>
          </cell>
          <cell r="S3661" t="str">
            <v>平均年限法(一)</v>
          </cell>
          <cell r="T3661" t="str">
            <v>在用</v>
          </cell>
          <cell r="U3661" t="str">
            <v>在建工程转入</v>
          </cell>
          <cell r="V3661" t="str">
            <v>徐建红</v>
          </cell>
          <cell r="W3661" t="str">
            <v>2021.08.19</v>
          </cell>
          <cell r="X3661" t="str">
            <v>记--515</v>
          </cell>
          <cell r="Y3661" t="str">
            <v>合成生产线（尾气预处理）环保改造项目</v>
          </cell>
        </row>
        <row r="3661">
          <cell r="AA3661" t="str">
            <v>0325</v>
          </cell>
        </row>
        <row r="3662">
          <cell r="B3662" t="str">
            <v>030800364</v>
          </cell>
          <cell r="C3662" t="str">
            <v>玻璃钢离心风机</v>
          </cell>
          <cell r="D3662" t="str">
            <v>HT-5A-7.5KW，防爆变频</v>
          </cell>
          <cell r="E3662">
            <v>9734.51</v>
          </cell>
          <cell r="F3662">
            <v>3894</v>
          </cell>
          <cell r="G3662">
            <v>5840.51</v>
          </cell>
          <cell r="H3662">
            <v>0</v>
          </cell>
          <cell r="I3662" t="str">
            <v>2021.08.18</v>
          </cell>
          <cell r="J3662" t="str">
            <v>96</v>
          </cell>
          <cell r="K3662" t="str">
            <v>烟嘧装置（合成一车间）</v>
          </cell>
          <cell r="L3662" t="str">
            <v>肥东合成分厂</v>
          </cell>
          <cell r="M3662" t="str">
            <v>肥东合成一车间</v>
          </cell>
          <cell r="N3662" t="str">
            <v>宜兴市昌明玻璃钢厂</v>
          </cell>
          <cell r="O3662" t="str">
            <v>97.35</v>
          </cell>
          <cell r="P3662" t="str">
            <v>1,168.20</v>
          </cell>
          <cell r="Q3662" t="str">
            <v>389.38</v>
          </cell>
          <cell r="R3662" t="str">
            <v>39</v>
          </cell>
          <cell r="S3662" t="str">
            <v>平均年限法(一)</v>
          </cell>
          <cell r="T3662" t="str">
            <v>在用</v>
          </cell>
          <cell r="U3662" t="str">
            <v>在建工程转入</v>
          </cell>
          <cell r="V3662" t="str">
            <v>徐建红</v>
          </cell>
          <cell r="W3662" t="str">
            <v>2021.08.19</v>
          </cell>
          <cell r="X3662" t="str">
            <v>记--515</v>
          </cell>
          <cell r="Y3662" t="str">
            <v>合成生产线（尾气预处理）环保改造项目</v>
          </cell>
        </row>
        <row r="3662">
          <cell r="AA3662" t="str">
            <v>0308</v>
          </cell>
        </row>
        <row r="3663">
          <cell r="B3663" t="str">
            <v>030700429</v>
          </cell>
          <cell r="C3663" t="str">
            <v>玻璃钢离心风机</v>
          </cell>
          <cell r="D3663" t="str">
            <v>HT-5A-7.5KW，防爆变频</v>
          </cell>
          <cell r="E3663">
            <v>9734.51</v>
          </cell>
          <cell r="F3663">
            <v>3894</v>
          </cell>
          <cell r="G3663">
            <v>5840.51</v>
          </cell>
          <cell r="H3663">
            <v>0</v>
          </cell>
          <cell r="I3663" t="str">
            <v>2021.08.18</v>
          </cell>
          <cell r="J3663" t="str">
            <v>96</v>
          </cell>
          <cell r="K3663" t="str">
            <v>精喹装置（合成二车间）</v>
          </cell>
          <cell r="L3663" t="str">
            <v>肥东合成分厂</v>
          </cell>
          <cell r="M3663" t="str">
            <v>肥东合成二车间</v>
          </cell>
          <cell r="N3663" t="str">
            <v>宜兴市昌明玻璃钢厂</v>
          </cell>
          <cell r="O3663" t="str">
            <v>97.35</v>
          </cell>
          <cell r="P3663" t="str">
            <v>1,168.20</v>
          </cell>
          <cell r="Q3663" t="str">
            <v>389.38</v>
          </cell>
          <cell r="R3663" t="str">
            <v>39</v>
          </cell>
          <cell r="S3663" t="str">
            <v>平均年限法(一)</v>
          </cell>
          <cell r="T3663" t="str">
            <v>在用</v>
          </cell>
          <cell r="U3663" t="str">
            <v>在建工程转入</v>
          </cell>
          <cell r="V3663" t="str">
            <v>徐建红</v>
          </cell>
          <cell r="W3663" t="str">
            <v>2021.08.19</v>
          </cell>
          <cell r="X3663" t="str">
            <v>记--515</v>
          </cell>
          <cell r="Y3663" t="str">
            <v>合成生产线（尾气预处理）环保改造项目</v>
          </cell>
        </row>
        <row r="3663">
          <cell r="AA3663" t="str">
            <v>0307</v>
          </cell>
        </row>
        <row r="3664">
          <cell r="B3664" t="str">
            <v>032600173</v>
          </cell>
          <cell r="C3664" t="str">
            <v>玻璃钢离心风机</v>
          </cell>
          <cell r="D3664" t="str">
            <v>HT-5A-7.5KW，防爆变频</v>
          </cell>
          <cell r="E3664">
            <v>9734.51</v>
          </cell>
          <cell r="F3664">
            <v>3894</v>
          </cell>
          <cell r="G3664">
            <v>5840.51</v>
          </cell>
          <cell r="H3664">
            <v>0</v>
          </cell>
          <cell r="I3664" t="str">
            <v>2021.08.18</v>
          </cell>
          <cell r="J3664" t="str">
            <v>96</v>
          </cell>
          <cell r="K3664" t="str">
            <v>精噁唑装置（合成三车间）</v>
          </cell>
          <cell r="L3664" t="str">
            <v>肥东合成分厂</v>
          </cell>
          <cell r="M3664" t="str">
            <v>肥东合成三车间</v>
          </cell>
          <cell r="N3664" t="str">
            <v>宜兴市昌明玻璃钢厂</v>
          </cell>
          <cell r="O3664" t="str">
            <v>97.35</v>
          </cell>
          <cell r="P3664" t="str">
            <v>1,168.20</v>
          </cell>
          <cell r="Q3664" t="str">
            <v>389.38</v>
          </cell>
          <cell r="R3664" t="str">
            <v>39</v>
          </cell>
          <cell r="S3664" t="str">
            <v>平均年限法(一)</v>
          </cell>
          <cell r="T3664" t="str">
            <v>在用</v>
          </cell>
          <cell r="U3664" t="str">
            <v>在建工程转入</v>
          </cell>
          <cell r="V3664" t="str">
            <v>徐建红</v>
          </cell>
          <cell r="W3664" t="str">
            <v>2021.08.19</v>
          </cell>
          <cell r="X3664" t="str">
            <v>记--515</v>
          </cell>
          <cell r="Y3664" t="str">
            <v>合成生产线（尾气预处理）环保改造项目</v>
          </cell>
        </row>
        <row r="3664">
          <cell r="AA3664" t="str">
            <v>0326</v>
          </cell>
        </row>
        <row r="3665">
          <cell r="B3665" t="str">
            <v>032500292</v>
          </cell>
          <cell r="C3665" t="str">
            <v>玻璃钢离心风机</v>
          </cell>
          <cell r="D3665" t="str">
            <v>HT-5A-7.5KW，防爆变频</v>
          </cell>
          <cell r="E3665">
            <v>9734.52</v>
          </cell>
          <cell r="F3665">
            <v>3894</v>
          </cell>
          <cell r="G3665">
            <v>5840.52</v>
          </cell>
          <cell r="H3665">
            <v>0</v>
          </cell>
          <cell r="I3665" t="str">
            <v>2021.08.18</v>
          </cell>
          <cell r="J3665" t="str">
            <v>96</v>
          </cell>
          <cell r="K3665" t="str">
            <v>苯磺隆装置（合成四车间）</v>
          </cell>
          <cell r="L3665" t="str">
            <v>肥东合成分厂</v>
          </cell>
          <cell r="M3665" t="str">
            <v>肥东合成四车间</v>
          </cell>
          <cell r="N3665" t="str">
            <v>宜兴市昌明玻璃钢厂</v>
          </cell>
          <cell r="O3665" t="str">
            <v>97.35</v>
          </cell>
          <cell r="P3665" t="str">
            <v>1,168.20</v>
          </cell>
          <cell r="Q3665" t="str">
            <v>389.38</v>
          </cell>
          <cell r="R3665" t="str">
            <v>39</v>
          </cell>
          <cell r="S3665" t="str">
            <v>平均年限法(一)</v>
          </cell>
          <cell r="T3665" t="str">
            <v>在用</v>
          </cell>
          <cell r="U3665" t="str">
            <v>在建工程转入</v>
          </cell>
          <cell r="V3665" t="str">
            <v>徐建红</v>
          </cell>
          <cell r="W3665" t="str">
            <v>2021.08.19</v>
          </cell>
          <cell r="X3665" t="str">
            <v>记--515</v>
          </cell>
          <cell r="Y3665" t="str">
            <v>合成生产线（尾气预处理）环保改造项目</v>
          </cell>
        </row>
        <row r="3665">
          <cell r="AA3665" t="str">
            <v>0325</v>
          </cell>
        </row>
        <row r="3666">
          <cell r="B3666" t="str">
            <v>032800022</v>
          </cell>
          <cell r="C3666" t="str">
            <v>卧式管道泵</v>
          </cell>
          <cell r="D3666" t="str">
            <v>ISW65-160（I）B，配防爆电机</v>
          </cell>
          <cell r="E3666">
            <v>2831.86</v>
          </cell>
          <cell r="F3666">
            <v>1132.8</v>
          </cell>
          <cell r="G3666">
            <v>1699.06</v>
          </cell>
          <cell r="H3666">
            <v>0</v>
          </cell>
          <cell r="I3666" t="str">
            <v>2021.08.18</v>
          </cell>
          <cell r="J3666" t="str">
            <v>96</v>
          </cell>
          <cell r="K3666" t="str">
            <v>尾气预处理装置</v>
          </cell>
          <cell r="L3666" t="str">
            <v>肥东合成分厂</v>
          </cell>
          <cell r="M3666" t="str">
            <v>尾气预处理车间</v>
          </cell>
          <cell r="N3666" t="str">
            <v>安徽通能泵阀销售有限公司</v>
          </cell>
          <cell r="O3666" t="str">
            <v>28.32</v>
          </cell>
          <cell r="P3666" t="str">
            <v>339.84</v>
          </cell>
          <cell r="Q3666" t="str">
            <v>113.27</v>
          </cell>
          <cell r="R3666" t="str">
            <v>39</v>
          </cell>
          <cell r="S3666" t="str">
            <v>平均年限法(一)</v>
          </cell>
          <cell r="T3666" t="str">
            <v>在用</v>
          </cell>
          <cell r="U3666" t="str">
            <v>在建工程转入</v>
          </cell>
          <cell r="V3666" t="str">
            <v>徐建红</v>
          </cell>
          <cell r="W3666" t="str">
            <v>2021.08.19</v>
          </cell>
          <cell r="X3666" t="str">
            <v>记--515</v>
          </cell>
          <cell r="Y3666" t="str">
            <v>合成生产线（尾气预处理）环保改造项目</v>
          </cell>
        </row>
        <row r="3666">
          <cell r="AA3666" t="str">
            <v>0328</v>
          </cell>
        </row>
        <row r="3667">
          <cell r="B3667" t="str">
            <v>032800023</v>
          </cell>
          <cell r="C3667" t="str">
            <v>配电控制柜</v>
          </cell>
          <cell r="D3667" t="str">
            <v>GGD1</v>
          </cell>
          <cell r="E3667">
            <v>38407.08</v>
          </cell>
          <cell r="F3667">
            <v>15362.8</v>
          </cell>
          <cell r="G3667">
            <v>23044.28</v>
          </cell>
          <cell r="H3667">
            <v>0</v>
          </cell>
          <cell r="I3667" t="str">
            <v>2021.08.18</v>
          </cell>
          <cell r="J3667" t="str">
            <v>96</v>
          </cell>
          <cell r="K3667" t="str">
            <v>尾气预处理装置</v>
          </cell>
          <cell r="L3667" t="str">
            <v>肥东合成分厂</v>
          </cell>
          <cell r="M3667" t="str">
            <v>尾气预处理车间</v>
          </cell>
          <cell r="N3667" t="str">
            <v>安徽易力自动化科技有限公司</v>
          </cell>
          <cell r="O3667" t="str">
            <v>384.07</v>
          </cell>
          <cell r="P3667" t="str">
            <v>4,608.84</v>
          </cell>
          <cell r="Q3667" t="str">
            <v>1,536.28</v>
          </cell>
          <cell r="R3667" t="str">
            <v>39</v>
          </cell>
          <cell r="S3667" t="str">
            <v>平均年限法(一)</v>
          </cell>
          <cell r="T3667" t="str">
            <v>在用</v>
          </cell>
          <cell r="U3667" t="str">
            <v>在建工程转入</v>
          </cell>
          <cell r="V3667" t="str">
            <v>徐建红</v>
          </cell>
          <cell r="W3667" t="str">
            <v>2021.08.19</v>
          </cell>
          <cell r="X3667" t="str">
            <v>记--515</v>
          </cell>
          <cell r="Y3667" t="str">
            <v>合成生产线（尾气预处理）环保改造项目</v>
          </cell>
        </row>
        <row r="3667">
          <cell r="AA3667" t="str">
            <v>0328</v>
          </cell>
        </row>
        <row r="3668">
          <cell r="B3668" t="str">
            <v>032800024</v>
          </cell>
          <cell r="C3668" t="str">
            <v>配电控制柜</v>
          </cell>
          <cell r="D3668" t="str">
            <v>GGD2</v>
          </cell>
          <cell r="E3668">
            <v>22761.06</v>
          </cell>
          <cell r="F3668">
            <v>9104.4</v>
          </cell>
          <cell r="G3668">
            <v>13656.66</v>
          </cell>
          <cell r="H3668">
            <v>0</v>
          </cell>
          <cell r="I3668" t="str">
            <v>2021.08.18</v>
          </cell>
          <cell r="J3668" t="str">
            <v>96</v>
          </cell>
          <cell r="K3668" t="str">
            <v>尾气预处理装置</v>
          </cell>
          <cell r="L3668" t="str">
            <v>肥东合成分厂</v>
          </cell>
          <cell r="M3668" t="str">
            <v>尾气预处理车间</v>
          </cell>
          <cell r="N3668" t="str">
            <v>安徽易力自动化科技有限公司</v>
          </cell>
          <cell r="O3668" t="str">
            <v>227.61</v>
          </cell>
          <cell r="P3668" t="str">
            <v>2,731.32</v>
          </cell>
          <cell r="Q3668" t="str">
            <v>910.44</v>
          </cell>
          <cell r="R3668" t="str">
            <v>39</v>
          </cell>
          <cell r="S3668" t="str">
            <v>平均年限法(一)</v>
          </cell>
          <cell r="T3668" t="str">
            <v>在用</v>
          </cell>
          <cell r="U3668" t="str">
            <v>在建工程转入</v>
          </cell>
          <cell r="V3668" t="str">
            <v>徐建红</v>
          </cell>
          <cell r="W3668" t="str">
            <v>2021.08.19</v>
          </cell>
          <cell r="X3668" t="str">
            <v>记--515</v>
          </cell>
          <cell r="Y3668" t="str">
            <v>合成生产线（尾气预处理）环保改造项目</v>
          </cell>
        </row>
        <row r="3668">
          <cell r="AA3668" t="str">
            <v>0328</v>
          </cell>
        </row>
        <row r="3669">
          <cell r="B3669" t="str">
            <v>032800025</v>
          </cell>
          <cell r="C3669" t="str">
            <v>配电控制柜</v>
          </cell>
          <cell r="D3669" t="str">
            <v>GGD3</v>
          </cell>
          <cell r="E3669">
            <v>40973.45</v>
          </cell>
          <cell r="F3669">
            <v>16389.2</v>
          </cell>
          <cell r="G3669">
            <v>24584.25</v>
          </cell>
          <cell r="H3669">
            <v>0</v>
          </cell>
          <cell r="I3669" t="str">
            <v>2021.08.18</v>
          </cell>
          <cell r="J3669" t="str">
            <v>96</v>
          </cell>
          <cell r="K3669" t="str">
            <v>尾气预处理装置</v>
          </cell>
          <cell r="L3669" t="str">
            <v>肥东合成分厂</v>
          </cell>
          <cell r="M3669" t="str">
            <v>尾气预处理车间</v>
          </cell>
          <cell r="N3669" t="str">
            <v>安徽易力自动化科技有限公司</v>
          </cell>
          <cell r="O3669" t="str">
            <v>409.73</v>
          </cell>
          <cell r="P3669" t="str">
            <v>4,916.76</v>
          </cell>
          <cell r="Q3669" t="str">
            <v>1,638.94</v>
          </cell>
          <cell r="R3669" t="str">
            <v>39</v>
          </cell>
          <cell r="S3669" t="str">
            <v>平均年限法(一)</v>
          </cell>
          <cell r="T3669" t="str">
            <v>在用</v>
          </cell>
          <cell r="U3669" t="str">
            <v>在建工程转入</v>
          </cell>
          <cell r="V3669" t="str">
            <v>徐建红</v>
          </cell>
          <cell r="W3669" t="str">
            <v>2021.08.19</v>
          </cell>
          <cell r="X3669" t="str">
            <v>记--515</v>
          </cell>
          <cell r="Y3669" t="str">
            <v>合成生产线（尾气预处理）环保改造项目</v>
          </cell>
        </row>
        <row r="3669">
          <cell r="AA3669" t="str">
            <v>0328</v>
          </cell>
        </row>
        <row r="3670">
          <cell r="B3670" t="str">
            <v>032800026</v>
          </cell>
          <cell r="C3670" t="str">
            <v>配电控制柜</v>
          </cell>
          <cell r="D3670" t="str">
            <v>GGD5</v>
          </cell>
          <cell r="E3670">
            <v>29415.93</v>
          </cell>
          <cell r="F3670">
            <v>11766.4</v>
          </cell>
          <cell r="G3670">
            <v>17649.53</v>
          </cell>
          <cell r="H3670">
            <v>0</v>
          </cell>
          <cell r="I3670" t="str">
            <v>2021.08.18</v>
          </cell>
          <cell r="J3670" t="str">
            <v>96</v>
          </cell>
          <cell r="K3670" t="str">
            <v>尾气预处理装置</v>
          </cell>
          <cell r="L3670" t="str">
            <v>肥东合成分厂</v>
          </cell>
          <cell r="M3670" t="str">
            <v>尾气预处理车间</v>
          </cell>
          <cell r="N3670" t="str">
            <v>安徽易力自动化科技有限公司</v>
          </cell>
          <cell r="O3670" t="str">
            <v>294.16</v>
          </cell>
          <cell r="P3670" t="str">
            <v>3,529.92</v>
          </cell>
          <cell r="Q3670" t="str">
            <v>1,176.64</v>
          </cell>
          <cell r="R3670" t="str">
            <v>39</v>
          </cell>
          <cell r="S3670" t="str">
            <v>平均年限法(一)</v>
          </cell>
          <cell r="T3670" t="str">
            <v>在用</v>
          </cell>
          <cell r="U3670" t="str">
            <v>在建工程转入</v>
          </cell>
          <cell r="V3670" t="str">
            <v>徐建红</v>
          </cell>
          <cell r="W3670" t="str">
            <v>2021.08.19</v>
          </cell>
          <cell r="X3670" t="str">
            <v>记--515</v>
          </cell>
          <cell r="Y3670" t="str">
            <v>合成生产线（尾气预处理）环保改造项目</v>
          </cell>
        </row>
        <row r="3670">
          <cell r="AA3670" t="str">
            <v>0328</v>
          </cell>
        </row>
        <row r="3671">
          <cell r="B3671" t="str">
            <v>032800027</v>
          </cell>
          <cell r="C3671" t="str">
            <v>配电控制柜</v>
          </cell>
          <cell r="D3671" t="str">
            <v>GGD6</v>
          </cell>
          <cell r="E3671">
            <v>28867.26</v>
          </cell>
          <cell r="F3671">
            <v>11546.8</v>
          </cell>
          <cell r="G3671">
            <v>17320.46</v>
          </cell>
          <cell r="H3671">
            <v>0</v>
          </cell>
          <cell r="I3671" t="str">
            <v>2021.08.18</v>
          </cell>
          <cell r="J3671" t="str">
            <v>96</v>
          </cell>
          <cell r="K3671" t="str">
            <v>尾气预处理装置</v>
          </cell>
          <cell r="L3671" t="str">
            <v>肥东合成分厂</v>
          </cell>
          <cell r="M3671" t="str">
            <v>尾气预处理车间</v>
          </cell>
          <cell r="N3671" t="str">
            <v>安徽易力自动化科技有限公司</v>
          </cell>
          <cell r="O3671" t="str">
            <v>288.67</v>
          </cell>
          <cell r="P3671" t="str">
            <v>3,464.04</v>
          </cell>
          <cell r="Q3671" t="str">
            <v>1,154.69</v>
          </cell>
          <cell r="R3671" t="str">
            <v>39</v>
          </cell>
          <cell r="S3671" t="str">
            <v>平均年限法(一)</v>
          </cell>
          <cell r="T3671" t="str">
            <v>在用</v>
          </cell>
          <cell r="U3671" t="str">
            <v>在建工程转入</v>
          </cell>
          <cell r="V3671" t="str">
            <v>徐建红</v>
          </cell>
          <cell r="W3671" t="str">
            <v>2021.08.19</v>
          </cell>
          <cell r="X3671" t="str">
            <v>记--515</v>
          </cell>
          <cell r="Y3671" t="str">
            <v>合成生产线（尾气预处理）环保改造项目</v>
          </cell>
        </row>
        <row r="3671">
          <cell r="AA3671" t="str">
            <v>0328</v>
          </cell>
        </row>
        <row r="3672">
          <cell r="B3672" t="str">
            <v>032400040</v>
          </cell>
          <cell r="C3672" t="str">
            <v>PP喷淋塔</v>
          </cell>
          <cell r="D3672" t="str">
            <v>20000M3/h，含水泵12MM</v>
          </cell>
          <cell r="E3672">
            <v>31067.96</v>
          </cell>
          <cell r="F3672">
            <v>12427.2</v>
          </cell>
          <cell r="G3672">
            <v>18640.76</v>
          </cell>
          <cell r="H3672">
            <v>0</v>
          </cell>
          <cell r="I3672" t="str">
            <v>2021.08.18</v>
          </cell>
          <cell r="J3672" t="str">
            <v>96</v>
          </cell>
          <cell r="K3672" t="str">
            <v>公用设备</v>
          </cell>
          <cell r="L3672" t="str">
            <v>肥东合成分厂</v>
          </cell>
          <cell r="M3672" t="str">
            <v>肥东合成危废库</v>
          </cell>
          <cell r="N3672" t="str">
            <v>安徽玖科环境科技咨询有限公司</v>
          </cell>
          <cell r="O3672" t="str">
            <v>310.68</v>
          </cell>
          <cell r="P3672" t="str">
            <v>3,728.16</v>
          </cell>
          <cell r="Q3672" t="str">
            <v>1,242.72</v>
          </cell>
          <cell r="R3672" t="str">
            <v>39</v>
          </cell>
          <cell r="S3672" t="str">
            <v>平均年限法(一)</v>
          </cell>
          <cell r="T3672" t="str">
            <v>在用</v>
          </cell>
          <cell r="U3672" t="str">
            <v>在建工程转入</v>
          </cell>
          <cell r="V3672" t="str">
            <v>徐建红</v>
          </cell>
          <cell r="W3672" t="str">
            <v>2021.08.19</v>
          </cell>
          <cell r="X3672" t="str">
            <v>记--515</v>
          </cell>
          <cell r="Y3672" t="str">
            <v>合成生产线（尾气预处理）环保改造项目</v>
          </cell>
        </row>
        <row r="3672">
          <cell r="AA3672" t="str">
            <v>0324</v>
          </cell>
        </row>
        <row r="3673">
          <cell r="B3673" t="str">
            <v>032400041</v>
          </cell>
          <cell r="C3673" t="str">
            <v>活性炭吸附箱</v>
          </cell>
          <cell r="D3673" t="str">
            <v>处理风量40000 M3/h，材质：镀锌</v>
          </cell>
          <cell r="E3673">
            <v>38834.95</v>
          </cell>
          <cell r="F3673">
            <v>15534</v>
          </cell>
          <cell r="G3673">
            <v>23300.95</v>
          </cell>
          <cell r="H3673">
            <v>0</v>
          </cell>
          <cell r="I3673" t="str">
            <v>2021.08.18</v>
          </cell>
          <cell r="J3673" t="str">
            <v>96</v>
          </cell>
          <cell r="K3673" t="str">
            <v>公用设备</v>
          </cell>
          <cell r="L3673" t="str">
            <v>肥东合成分厂</v>
          </cell>
          <cell r="M3673" t="str">
            <v>肥东合成危废库</v>
          </cell>
          <cell r="N3673" t="str">
            <v>安徽玖科环境科技咨询有限公司</v>
          </cell>
          <cell r="O3673" t="str">
            <v>388.35</v>
          </cell>
          <cell r="P3673" t="str">
            <v>4,660.20</v>
          </cell>
          <cell r="Q3673" t="str">
            <v>1,553.40</v>
          </cell>
          <cell r="R3673" t="str">
            <v>39</v>
          </cell>
          <cell r="S3673" t="str">
            <v>平均年限法(一)</v>
          </cell>
          <cell r="T3673" t="str">
            <v>在用</v>
          </cell>
          <cell r="U3673" t="str">
            <v>在建工程转入</v>
          </cell>
          <cell r="V3673" t="str">
            <v>徐建红</v>
          </cell>
          <cell r="W3673" t="str">
            <v>2021.08.19</v>
          </cell>
          <cell r="X3673" t="str">
            <v>记--515</v>
          </cell>
          <cell r="Y3673" t="str">
            <v>合成生产线（尾气预处理）环保改造项目</v>
          </cell>
        </row>
        <row r="3673">
          <cell r="AA3673" t="str">
            <v>0324</v>
          </cell>
        </row>
        <row r="3674">
          <cell r="B3674" t="str">
            <v>032400042</v>
          </cell>
          <cell r="C3674" t="str">
            <v>活性炭吸附箱</v>
          </cell>
          <cell r="D3674" t="str">
            <v>处理风量40000 M3/h，材质：镀锌</v>
          </cell>
          <cell r="E3674">
            <v>38834.95</v>
          </cell>
          <cell r="F3674">
            <v>15534</v>
          </cell>
          <cell r="G3674">
            <v>23300.95</v>
          </cell>
          <cell r="H3674">
            <v>0</v>
          </cell>
          <cell r="I3674" t="str">
            <v>2021.08.18</v>
          </cell>
          <cell r="J3674" t="str">
            <v>96</v>
          </cell>
          <cell r="K3674" t="str">
            <v>公用设备</v>
          </cell>
          <cell r="L3674" t="str">
            <v>肥东合成分厂</v>
          </cell>
          <cell r="M3674" t="str">
            <v>肥东合成危废库</v>
          </cell>
          <cell r="N3674" t="str">
            <v>安徽玖科环境科技咨询有限公司</v>
          </cell>
          <cell r="O3674" t="str">
            <v>388.35</v>
          </cell>
          <cell r="P3674" t="str">
            <v>4,660.20</v>
          </cell>
          <cell r="Q3674" t="str">
            <v>1,553.40</v>
          </cell>
          <cell r="R3674" t="str">
            <v>39</v>
          </cell>
          <cell r="S3674" t="str">
            <v>平均年限法(一)</v>
          </cell>
          <cell r="T3674" t="str">
            <v>在用</v>
          </cell>
          <cell r="U3674" t="str">
            <v>在建工程转入</v>
          </cell>
          <cell r="V3674" t="str">
            <v>徐建红</v>
          </cell>
          <cell r="W3674" t="str">
            <v>2021.08.19</v>
          </cell>
          <cell r="X3674" t="str">
            <v>记--515</v>
          </cell>
          <cell r="Y3674" t="str">
            <v>合成生产线（尾气预处理）环保改造项目</v>
          </cell>
        </row>
        <row r="3674">
          <cell r="AA3674" t="str">
            <v>0324</v>
          </cell>
        </row>
        <row r="3675">
          <cell r="B3675" t="str">
            <v>032400043</v>
          </cell>
          <cell r="C3675" t="str">
            <v>玻璃钢离心风机</v>
          </cell>
          <cell r="D3675" t="str">
            <v>风量40000 M3/h，30KW 防爆电机</v>
          </cell>
          <cell r="E3675">
            <v>34951.46</v>
          </cell>
          <cell r="F3675">
            <v>13980.4</v>
          </cell>
          <cell r="G3675">
            <v>20971.06</v>
          </cell>
          <cell r="H3675">
            <v>0</v>
          </cell>
          <cell r="I3675" t="str">
            <v>2021.08.18</v>
          </cell>
          <cell r="J3675" t="str">
            <v>96</v>
          </cell>
          <cell r="K3675" t="str">
            <v>公用设备</v>
          </cell>
          <cell r="L3675" t="str">
            <v>肥东合成分厂</v>
          </cell>
          <cell r="M3675" t="str">
            <v>肥东合成危废库</v>
          </cell>
          <cell r="N3675" t="str">
            <v>安徽玖科环境科技咨询有限公司</v>
          </cell>
          <cell r="O3675" t="str">
            <v>349.51</v>
          </cell>
          <cell r="P3675" t="str">
            <v>4,194.12</v>
          </cell>
          <cell r="Q3675" t="str">
            <v>1,398.06</v>
          </cell>
          <cell r="R3675" t="str">
            <v>39</v>
          </cell>
          <cell r="S3675" t="str">
            <v>平均年限法(一)</v>
          </cell>
          <cell r="T3675" t="str">
            <v>在用</v>
          </cell>
          <cell r="U3675" t="str">
            <v>在建工程转入</v>
          </cell>
          <cell r="V3675" t="str">
            <v>徐建红</v>
          </cell>
          <cell r="W3675" t="str">
            <v>2021.08.19</v>
          </cell>
          <cell r="X3675" t="str">
            <v>记--515</v>
          </cell>
          <cell r="Y3675" t="str">
            <v>合成生产线（尾气预处理）环保改造项目</v>
          </cell>
        </row>
        <row r="3675">
          <cell r="AA3675" t="str">
            <v>0324</v>
          </cell>
        </row>
        <row r="3676">
          <cell r="B3676" t="str">
            <v>032400044</v>
          </cell>
          <cell r="C3676" t="str">
            <v>玻璃钢离心风机</v>
          </cell>
          <cell r="D3676" t="str">
            <v>风量40000 M3/h，15KW 防爆电机</v>
          </cell>
          <cell r="E3676">
            <v>23300.97</v>
          </cell>
          <cell r="F3676">
            <v>9320.4</v>
          </cell>
          <cell r="G3676">
            <v>13980.57</v>
          </cell>
          <cell r="H3676">
            <v>0</v>
          </cell>
          <cell r="I3676" t="str">
            <v>2021.08.18</v>
          </cell>
          <cell r="J3676" t="str">
            <v>96</v>
          </cell>
          <cell r="K3676" t="str">
            <v>公用设备</v>
          </cell>
          <cell r="L3676" t="str">
            <v>肥东合成分厂</v>
          </cell>
          <cell r="M3676" t="str">
            <v>肥东合成危废库</v>
          </cell>
          <cell r="N3676" t="str">
            <v>安徽玖科环境科技咨询有限公司</v>
          </cell>
          <cell r="O3676" t="str">
            <v>233.01</v>
          </cell>
          <cell r="P3676" t="str">
            <v>2,796.12</v>
          </cell>
          <cell r="Q3676" t="str">
            <v>932.04</v>
          </cell>
          <cell r="R3676" t="str">
            <v>39</v>
          </cell>
          <cell r="S3676" t="str">
            <v>平均年限法(一)</v>
          </cell>
          <cell r="T3676" t="str">
            <v>在用</v>
          </cell>
          <cell r="U3676" t="str">
            <v>在建工程转入</v>
          </cell>
          <cell r="V3676" t="str">
            <v>徐建红</v>
          </cell>
          <cell r="W3676" t="str">
            <v>2021.08.19</v>
          </cell>
          <cell r="X3676" t="str">
            <v>记--515</v>
          </cell>
          <cell r="Y3676" t="str">
            <v>合成生产线（尾气预处理）环保改造项目</v>
          </cell>
        </row>
        <row r="3676">
          <cell r="AA3676" t="str">
            <v>0324</v>
          </cell>
        </row>
        <row r="3677">
          <cell r="B3677" t="str">
            <v>030800365</v>
          </cell>
          <cell r="C3677" t="str">
            <v>干式过滤器</v>
          </cell>
          <cell r="D3677" t="str">
            <v>3500*2550*2260，材质Q235，树酯防腐</v>
          </cell>
          <cell r="E3677">
            <v>42035.4</v>
          </cell>
          <cell r="F3677">
            <v>16814</v>
          </cell>
          <cell r="G3677">
            <v>25221.4</v>
          </cell>
          <cell r="H3677">
            <v>0</v>
          </cell>
          <cell r="I3677" t="str">
            <v>2021.08.18</v>
          </cell>
          <cell r="J3677" t="str">
            <v>96</v>
          </cell>
          <cell r="K3677" t="str">
            <v>烟嘧装置（合成一车间）</v>
          </cell>
          <cell r="L3677" t="str">
            <v>肥东合成分厂</v>
          </cell>
          <cell r="M3677" t="str">
            <v>肥东合成一车间</v>
          </cell>
          <cell r="N3677" t="str">
            <v>广东瑞星环境科技有限公司 安徽分公司</v>
          </cell>
          <cell r="O3677" t="str">
            <v>420.35</v>
          </cell>
          <cell r="P3677" t="str">
            <v>5,044.20</v>
          </cell>
          <cell r="Q3677" t="str">
            <v>1,681.42</v>
          </cell>
          <cell r="R3677" t="str">
            <v>39</v>
          </cell>
          <cell r="S3677" t="str">
            <v>平均年限法(一)</v>
          </cell>
          <cell r="T3677" t="str">
            <v>在用</v>
          </cell>
          <cell r="U3677" t="str">
            <v>在建工程转入</v>
          </cell>
          <cell r="V3677" t="str">
            <v>徐建红</v>
          </cell>
          <cell r="W3677" t="str">
            <v>2021.08.19</v>
          </cell>
          <cell r="X3677" t="str">
            <v>记--515</v>
          </cell>
          <cell r="Y3677" t="str">
            <v>合成生产线（尾气预处理）环保改造项目</v>
          </cell>
        </row>
        <row r="3677">
          <cell r="AA3677" t="str">
            <v>0308</v>
          </cell>
        </row>
        <row r="3678">
          <cell r="B3678" t="str">
            <v>030700430</v>
          </cell>
          <cell r="C3678" t="str">
            <v>干式过滤器</v>
          </cell>
          <cell r="D3678" t="str">
            <v>3500*2550*2260，材质Q235，树酯防腐</v>
          </cell>
          <cell r="E3678">
            <v>42035.4</v>
          </cell>
          <cell r="F3678">
            <v>16814</v>
          </cell>
          <cell r="G3678">
            <v>25221.4</v>
          </cell>
          <cell r="H3678">
            <v>0</v>
          </cell>
          <cell r="I3678" t="str">
            <v>2021.08.18</v>
          </cell>
          <cell r="J3678" t="str">
            <v>96</v>
          </cell>
          <cell r="K3678" t="str">
            <v>精喹装置（合成二车间）</v>
          </cell>
          <cell r="L3678" t="str">
            <v>肥东合成分厂</v>
          </cell>
          <cell r="M3678" t="str">
            <v>肥东合成二车间</v>
          </cell>
          <cell r="N3678" t="str">
            <v>广东瑞星环境科技有限公司 安徽分公司</v>
          </cell>
          <cell r="O3678" t="str">
            <v>420.35</v>
          </cell>
          <cell r="P3678" t="str">
            <v>5,044.20</v>
          </cell>
          <cell r="Q3678" t="str">
            <v>1,681.42</v>
          </cell>
          <cell r="R3678" t="str">
            <v>39</v>
          </cell>
          <cell r="S3678" t="str">
            <v>平均年限法(一)</v>
          </cell>
          <cell r="T3678" t="str">
            <v>在用</v>
          </cell>
          <cell r="U3678" t="str">
            <v>在建工程转入</v>
          </cell>
          <cell r="V3678" t="str">
            <v>徐建红</v>
          </cell>
          <cell r="W3678" t="str">
            <v>2021.08.19</v>
          </cell>
          <cell r="X3678" t="str">
            <v>记--515</v>
          </cell>
          <cell r="Y3678" t="str">
            <v>合成生产线（尾气预处理）环保改造项目</v>
          </cell>
        </row>
        <row r="3678">
          <cell r="AA3678" t="str">
            <v>0307</v>
          </cell>
        </row>
        <row r="3679">
          <cell r="B3679" t="str">
            <v>032600174</v>
          </cell>
          <cell r="C3679" t="str">
            <v>干式过滤器</v>
          </cell>
          <cell r="D3679" t="str">
            <v>3500*2550*2260，材质Q235，树酯防腐</v>
          </cell>
          <cell r="E3679">
            <v>42035.4</v>
          </cell>
          <cell r="F3679">
            <v>16814</v>
          </cell>
          <cell r="G3679">
            <v>25221.4</v>
          </cell>
          <cell r="H3679">
            <v>0</v>
          </cell>
          <cell r="I3679" t="str">
            <v>2021.08.18</v>
          </cell>
          <cell r="J3679" t="str">
            <v>96</v>
          </cell>
          <cell r="K3679" t="str">
            <v>精噁唑装置（合成三车间）</v>
          </cell>
          <cell r="L3679" t="str">
            <v>肥东合成分厂</v>
          </cell>
          <cell r="M3679" t="str">
            <v>肥东合成三车间</v>
          </cell>
          <cell r="N3679" t="str">
            <v>广东瑞星环境科技有限公司 安徽分公司</v>
          </cell>
          <cell r="O3679" t="str">
            <v>420.35</v>
          </cell>
          <cell r="P3679" t="str">
            <v>5,044.20</v>
          </cell>
          <cell r="Q3679" t="str">
            <v>1,681.42</v>
          </cell>
          <cell r="R3679" t="str">
            <v>39</v>
          </cell>
          <cell r="S3679" t="str">
            <v>平均年限法(一)</v>
          </cell>
          <cell r="T3679" t="str">
            <v>在用</v>
          </cell>
          <cell r="U3679" t="str">
            <v>在建工程转入</v>
          </cell>
          <cell r="V3679" t="str">
            <v>徐建红</v>
          </cell>
          <cell r="W3679" t="str">
            <v>2021.08.19</v>
          </cell>
          <cell r="X3679" t="str">
            <v>记--515</v>
          </cell>
          <cell r="Y3679" t="str">
            <v>合成生产线（尾气预处理）环保改造项目</v>
          </cell>
        </row>
        <row r="3679">
          <cell r="AA3679" t="str">
            <v>0326</v>
          </cell>
        </row>
        <row r="3680">
          <cell r="B3680" t="str">
            <v>032500293</v>
          </cell>
          <cell r="C3680" t="str">
            <v>干式过滤器</v>
          </cell>
          <cell r="D3680" t="str">
            <v>3500*2550*2260，材质Q235，树酯防腐</v>
          </cell>
          <cell r="E3680">
            <v>42035.4</v>
          </cell>
          <cell r="F3680">
            <v>16814</v>
          </cell>
          <cell r="G3680">
            <v>25221.4</v>
          </cell>
          <cell r="H3680">
            <v>0</v>
          </cell>
          <cell r="I3680" t="str">
            <v>2021.08.18</v>
          </cell>
          <cell r="J3680" t="str">
            <v>96</v>
          </cell>
          <cell r="K3680" t="str">
            <v>苯磺隆装置（合成四车间）</v>
          </cell>
          <cell r="L3680" t="str">
            <v>肥东合成分厂</v>
          </cell>
          <cell r="M3680" t="str">
            <v>肥东合成四车间</v>
          </cell>
          <cell r="N3680" t="str">
            <v>广东瑞星环境科技有限公司 安徽分公司</v>
          </cell>
          <cell r="O3680" t="str">
            <v>420.35</v>
          </cell>
          <cell r="P3680" t="str">
            <v>5,044.20</v>
          </cell>
          <cell r="Q3680" t="str">
            <v>1,681.42</v>
          </cell>
          <cell r="R3680" t="str">
            <v>39</v>
          </cell>
          <cell r="S3680" t="str">
            <v>平均年限法(一)</v>
          </cell>
          <cell r="T3680" t="str">
            <v>在用</v>
          </cell>
          <cell r="U3680" t="str">
            <v>在建工程转入</v>
          </cell>
          <cell r="V3680" t="str">
            <v>徐建红</v>
          </cell>
          <cell r="W3680" t="str">
            <v>2021.08.19</v>
          </cell>
          <cell r="X3680" t="str">
            <v>记--515</v>
          </cell>
          <cell r="Y3680" t="str">
            <v>合成生产线（尾气预处理）环保改造项目</v>
          </cell>
        </row>
        <row r="3680">
          <cell r="AA3680" t="str">
            <v>0325</v>
          </cell>
        </row>
        <row r="3681">
          <cell r="B3681" t="str">
            <v>030800366</v>
          </cell>
          <cell r="C3681" t="str">
            <v>干式过滤器</v>
          </cell>
          <cell r="D3681" t="str">
            <v>3300*1330*1460，材质Q235，树酯防腐</v>
          </cell>
          <cell r="E3681">
            <v>20849.56</v>
          </cell>
          <cell r="F3681">
            <v>8340</v>
          </cell>
          <cell r="G3681">
            <v>12509.56</v>
          </cell>
          <cell r="H3681">
            <v>0</v>
          </cell>
          <cell r="I3681" t="str">
            <v>2021.08.18</v>
          </cell>
          <cell r="J3681" t="str">
            <v>96</v>
          </cell>
          <cell r="K3681" t="str">
            <v>烟嘧装置（合成一车间）</v>
          </cell>
          <cell r="L3681" t="str">
            <v>肥东合成分厂</v>
          </cell>
          <cell r="M3681" t="str">
            <v>肥东合成一车间</v>
          </cell>
          <cell r="N3681" t="str">
            <v>广东瑞星环境科技有限公司 安徽分公司</v>
          </cell>
          <cell r="O3681" t="str">
            <v>208.50</v>
          </cell>
          <cell r="P3681" t="str">
            <v>2,502.00</v>
          </cell>
          <cell r="Q3681" t="str">
            <v>833.98</v>
          </cell>
          <cell r="R3681" t="str">
            <v>39</v>
          </cell>
          <cell r="S3681" t="str">
            <v>平均年限法(一)</v>
          </cell>
          <cell r="T3681" t="str">
            <v>在用</v>
          </cell>
          <cell r="U3681" t="str">
            <v>在建工程转入</v>
          </cell>
          <cell r="V3681" t="str">
            <v>徐建红</v>
          </cell>
          <cell r="W3681" t="str">
            <v>2021.08.19</v>
          </cell>
          <cell r="X3681" t="str">
            <v>记--515</v>
          </cell>
          <cell r="Y3681" t="str">
            <v>合成生产线（尾气预处理）环保改造项目</v>
          </cell>
        </row>
        <row r="3681">
          <cell r="AA3681" t="str">
            <v>0308</v>
          </cell>
        </row>
        <row r="3682">
          <cell r="B3682" t="str">
            <v>030700431</v>
          </cell>
          <cell r="C3682" t="str">
            <v>干式过滤器</v>
          </cell>
          <cell r="D3682" t="str">
            <v>3300*1330*1460，材质Q235，树酯防腐</v>
          </cell>
          <cell r="E3682">
            <v>20849.56</v>
          </cell>
          <cell r="F3682">
            <v>8340</v>
          </cell>
          <cell r="G3682">
            <v>12509.56</v>
          </cell>
          <cell r="H3682">
            <v>0</v>
          </cell>
          <cell r="I3682" t="str">
            <v>2021.08.18</v>
          </cell>
          <cell r="J3682" t="str">
            <v>96</v>
          </cell>
          <cell r="K3682" t="str">
            <v>精喹装置（合成二车间）</v>
          </cell>
          <cell r="L3682" t="str">
            <v>肥东合成分厂</v>
          </cell>
          <cell r="M3682" t="str">
            <v>肥东合成二车间</v>
          </cell>
          <cell r="N3682" t="str">
            <v>广东瑞星环境科技有限公司 安徽分公司</v>
          </cell>
          <cell r="O3682" t="str">
            <v>208.50</v>
          </cell>
          <cell r="P3682" t="str">
            <v>2,502.00</v>
          </cell>
          <cell r="Q3682" t="str">
            <v>833.98</v>
          </cell>
          <cell r="R3682" t="str">
            <v>39</v>
          </cell>
          <cell r="S3682" t="str">
            <v>平均年限法(一)</v>
          </cell>
          <cell r="T3682" t="str">
            <v>在用</v>
          </cell>
          <cell r="U3682" t="str">
            <v>在建工程转入</v>
          </cell>
          <cell r="V3682" t="str">
            <v>徐建红</v>
          </cell>
          <cell r="W3682" t="str">
            <v>2021.08.19</v>
          </cell>
          <cell r="X3682" t="str">
            <v>记--515</v>
          </cell>
          <cell r="Y3682" t="str">
            <v>合成生产线（尾气预处理）环保改造项目</v>
          </cell>
        </row>
        <row r="3682">
          <cell r="AA3682" t="str">
            <v>0307</v>
          </cell>
        </row>
        <row r="3683">
          <cell r="B3683" t="str">
            <v>032600175</v>
          </cell>
          <cell r="C3683" t="str">
            <v>干式过滤器</v>
          </cell>
          <cell r="D3683" t="str">
            <v>3300*1330*1460，材质Q235，树酯防腐</v>
          </cell>
          <cell r="E3683">
            <v>20849.56</v>
          </cell>
          <cell r="F3683">
            <v>8340</v>
          </cell>
          <cell r="G3683">
            <v>12509.56</v>
          </cell>
          <cell r="H3683">
            <v>0</v>
          </cell>
          <cell r="I3683" t="str">
            <v>2021.08.18</v>
          </cell>
          <cell r="J3683" t="str">
            <v>96</v>
          </cell>
          <cell r="K3683" t="str">
            <v>精噁唑装置（合成三车间）</v>
          </cell>
          <cell r="L3683" t="str">
            <v>肥东合成分厂</v>
          </cell>
          <cell r="M3683" t="str">
            <v>肥东合成三车间</v>
          </cell>
          <cell r="N3683" t="str">
            <v>广东瑞星环境科技有限公司 安徽分公司</v>
          </cell>
          <cell r="O3683" t="str">
            <v>208.50</v>
          </cell>
          <cell r="P3683" t="str">
            <v>2,502.00</v>
          </cell>
          <cell r="Q3683" t="str">
            <v>833.98</v>
          </cell>
          <cell r="R3683" t="str">
            <v>39</v>
          </cell>
          <cell r="S3683" t="str">
            <v>平均年限法(一)</v>
          </cell>
          <cell r="T3683" t="str">
            <v>在用</v>
          </cell>
          <cell r="U3683" t="str">
            <v>在建工程转入</v>
          </cell>
          <cell r="V3683" t="str">
            <v>徐建红</v>
          </cell>
          <cell r="W3683" t="str">
            <v>2021.08.19</v>
          </cell>
          <cell r="X3683" t="str">
            <v>记--515</v>
          </cell>
          <cell r="Y3683" t="str">
            <v>合成生产线（尾气预处理）环保改造项目</v>
          </cell>
        </row>
        <row r="3683">
          <cell r="AA3683" t="str">
            <v>0326</v>
          </cell>
        </row>
        <row r="3684">
          <cell r="B3684" t="str">
            <v>032500294</v>
          </cell>
          <cell r="C3684" t="str">
            <v>干式过滤器</v>
          </cell>
          <cell r="D3684" t="str">
            <v>3300*1330*1460，材质Q235，树酯防腐</v>
          </cell>
          <cell r="E3684">
            <v>20849.56</v>
          </cell>
          <cell r="F3684">
            <v>8340</v>
          </cell>
          <cell r="G3684">
            <v>12509.56</v>
          </cell>
          <cell r="H3684">
            <v>0</v>
          </cell>
          <cell r="I3684" t="str">
            <v>2021.08.18</v>
          </cell>
          <cell r="J3684" t="str">
            <v>96</v>
          </cell>
          <cell r="K3684" t="str">
            <v>苯磺隆装置（合成四车间）</v>
          </cell>
          <cell r="L3684" t="str">
            <v>肥东合成分厂</v>
          </cell>
          <cell r="M3684" t="str">
            <v>肥东合成四车间</v>
          </cell>
          <cell r="N3684" t="str">
            <v>广东瑞星环境科技有限公司 安徽分公司</v>
          </cell>
          <cell r="O3684" t="str">
            <v>208.50</v>
          </cell>
          <cell r="P3684" t="str">
            <v>2,502.00</v>
          </cell>
          <cell r="Q3684" t="str">
            <v>833.98</v>
          </cell>
          <cell r="R3684" t="str">
            <v>39</v>
          </cell>
          <cell r="S3684" t="str">
            <v>平均年限法(一)</v>
          </cell>
          <cell r="T3684" t="str">
            <v>在用</v>
          </cell>
          <cell r="U3684" t="str">
            <v>在建工程转入</v>
          </cell>
          <cell r="V3684" t="str">
            <v>徐建红</v>
          </cell>
          <cell r="W3684" t="str">
            <v>2021.08.19</v>
          </cell>
          <cell r="X3684" t="str">
            <v>记--515</v>
          </cell>
          <cell r="Y3684" t="str">
            <v>合成生产线（尾气预处理）环保改造项目</v>
          </cell>
        </row>
        <row r="3684">
          <cell r="AA3684" t="str">
            <v>0325</v>
          </cell>
        </row>
        <row r="3685">
          <cell r="B3685" t="str">
            <v>032800028</v>
          </cell>
          <cell r="C3685" t="str">
            <v>水封</v>
          </cell>
          <cell r="D3685" t="str">
            <v>￠500*700*6，材质Q235，树酯防腐</v>
          </cell>
          <cell r="E3685">
            <v>2000</v>
          </cell>
          <cell r="F3685">
            <v>800</v>
          </cell>
          <cell r="G3685">
            <v>1200</v>
          </cell>
          <cell r="H3685">
            <v>0</v>
          </cell>
          <cell r="I3685" t="str">
            <v>2021.08.18</v>
          </cell>
          <cell r="J3685" t="str">
            <v>96</v>
          </cell>
          <cell r="K3685" t="str">
            <v>尾气预处理装置</v>
          </cell>
          <cell r="L3685" t="str">
            <v>肥东合成分厂</v>
          </cell>
          <cell r="M3685" t="str">
            <v>尾气预处理车间</v>
          </cell>
          <cell r="N3685" t="str">
            <v>广东瑞星环境科技有限公司 安徽分公司</v>
          </cell>
          <cell r="O3685" t="str">
            <v>20.00</v>
          </cell>
          <cell r="P3685" t="str">
            <v>240.00</v>
          </cell>
          <cell r="Q3685" t="str">
            <v>80.00</v>
          </cell>
          <cell r="R3685" t="str">
            <v>39</v>
          </cell>
          <cell r="S3685" t="str">
            <v>平均年限法(一)</v>
          </cell>
          <cell r="T3685" t="str">
            <v>在用</v>
          </cell>
          <cell r="U3685" t="str">
            <v>在建工程转入</v>
          </cell>
          <cell r="V3685" t="str">
            <v>徐建红</v>
          </cell>
          <cell r="W3685" t="str">
            <v>2021.08.19</v>
          </cell>
          <cell r="X3685" t="str">
            <v>记--515</v>
          </cell>
          <cell r="Y3685" t="str">
            <v>合成生产线（尾气预处理）环保改造项目</v>
          </cell>
        </row>
        <row r="3685">
          <cell r="AA3685" t="str">
            <v>0328</v>
          </cell>
        </row>
        <row r="3686">
          <cell r="B3686" t="str">
            <v>032800029</v>
          </cell>
          <cell r="C3686" t="str">
            <v>水封</v>
          </cell>
          <cell r="D3686" t="str">
            <v>￠500*700*6，材质Q235，树酯防腐</v>
          </cell>
          <cell r="E3686">
            <v>2000</v>
          </cell>
          <cell r="F3686">
            <v>800</v>
          </cell>
          <cell r="G3686">
            <v>1200</v>
          </cell>
          <cell r="H3686">
            <v>0</v>
          </cell>
          <cell r="I3686" t="str">
            <v>2021.08.18</v>
          </cell>
          <cell r="J3686" t="str">
            <v>96</v>
          </cell>
          <cell r="K3686" t="str">
            <v>尾气预处理装置</v>
          </cell>
          <cell r="L3686" t="str">
            <v>肥东合成分厂</v>
          </cell>
          <cell r="M3686" t="str">
            <v>尾气预处理车间</v>
          </cell>
          <cell r="N3686" t="str">
            <v>广东瑞星环境科技有限公司 安徽分公司</v>
          </cell>
          <cell r="O3686" t="str">
            <v>20.00</v>
          </cell>
          <cell r="P3686" t="str">
            <v>240.00</v>
          </cell>
          <cell r="Q3686" t="str">
            <v>80.00</v>
          </cell>
          <cell r="R3686" t="str">
            <v>39</v>
          </cell>
          <cell r="S3686" t="str">
            <v>平均年限法(一)</v>
          </cell>
          <cell r="T3686" t="str">
            <v>在用</v>
          </cell>
          <cell r="U3686" t="str">
            <v>在建工程转入</v>
          </cell>
          <cell r="V3686" t="str">
            <v>徐建红</v>
          </cell>
          <cell r="W3686" t="str">
            <v>2021.08.19</v>
          </cell>
          <cell r="X3686" t="str">
            <v>记--515</v>
          </cell>
          <cell r="Y3686" t="str">
            <v>合成生产线（尾气预处理）环保改造项目</v>
          </cell>
        </row>
        <row r="3686">
          <cell r="AA3686" t="str">
            <v>0328</v>
          </cell>
        </row>
        <row r="3687">
          <cell r="B3687" t="str">
            <v>032800030</v>
          </cell>
          <cell r="C3687" t="str">
            <v>水封</v>
          </cell>
          <cell r="D3687" t="str">
            <v>￠500*700*6，材质Q235，树酯防腐</v>
          </cell>
          <cell r="E3687">
            <v>2000</v>
          </cell>
          <cell r="F3687">
            <v>800</v>
          </cell>
          <cell r="G3687">
            <v>1200</v>
          </cell>
          <cell r="H3687">
            <v>0</v>
          </cell>
          <cell r="I3687" t="str">
            <v>2021.08.18</v>
          </cell>
          <cell r="J3687" t="str">
            <v>96</v>
          </cell>
          <cell r="K3687" t="str">
            <v>尾气预处理装置</v>
          </cell>
          <cell r="L3687" t="str">
            <v>肥东合成分厂</v>
          </cell>
          <cell r="M3687" t="str">
            <v>尾气预处理车间</v>
          </cell>
          <cell r="N3687" t="str">
            <v>广东瑞星环境科技有限公司 安徽分公司</v>
          </cell>
          <cell r="O3687" t="str">
            <v>20.00</v>
          </cell>
          <cell r="P3687" t="str">
            <v>240.00</v>
          </cell>
          <cell r="Q3687" t="str">
            <v>80.00</v>
          </cell>
          <cell r="R3687" t="str">
            <v>39</v>
          </cell>
          <cell r="S3687" t="str">
            <v>平均年限法(一)</v>
          </cell>
          <cell r="T3687" t="str">
            <v>在用</v>
          </cell>
          <cell r="U3687" t="str">
            <v>在建工程转入</v>
          </cell>
          <cell r="V3687" t="str">
            <v>徐建红</v>
          </cell>
          <cell r="W3687" t="str">
            <v>2021.08.19</v>
          </cell>
          <cell r="X3687" t="str">
            <v>记--515</v>
          </cell>
          <cell r="Y3687" t="str">
            <v>合成生产线（尾气预处理）环保改造项目</v>
          </cell>
        </row>
        <row r="3687">
          <cell r="AA3687" t="str">
            <v>0328</v>
          </cell>
        </row>
        <row r="3688">
          <cell r="B3688" t="str">
            <v>032800031</v>
          </cell>
          <cell r="C3688" t="str">
            <v>水封</v>
          </cell>
          <cell r="D3688" t="str">
            <v>￠500*700*6，材质Q235，树酯防腐</v>
          </cell>
          <cell r="E3688">
            <v>2000</v>
          </cell>
          <cell r="F3688">
            <v>800</v>
          </cell>
          <cell r="G3688">
            <v>1200</v>
          </cell>
          <cell r="H3688">
            <v>0</v>
          </cell>
          <cell r="I3688" t="str">
            <v>2021.08.18</v>
          </cell>
          <cell r="J3688" t="str">
            <v>96</v>
          </cell>
          <cell r="K3688" t="str">
            <v>尾气预处理装置</v>
          </cell>
          <cell r="L3688" t="str">
            <v>肥东合成分厂</v>
          </cell>
          <cell r="M3688" t="str">
            <v>尾气预处理车间</v>
          </cell>
          <cell r="N3688" t="str">
            <v>广东瑞星环境科技有限公司 安徽分公司</v>
          </cell>
          <cell r="O3688" t="str">
            <v>20.00</v>
          </cell>
          <cell r="P3688" t="str">
            <v>240.00</v>
          </cell>
          <cell r="Q3688" t="str">
            <v>80.00</v>
          </cell>
          <cell r="R3688" t="str">
            <v>39</v>
          </cell>
          <cell r="S3688" t="str">
            <v>平均年限法(一)</v>
          </cell>
          <cell r="T3688" t="str">
            <v>在用</v>
          </cell>
          <cell r="U3688" t="str">
            <v>在建工程转入</v>
          </cell>
          <cell r="V3688" t="str">
            <v>徐建红</v>
          </cell>
          <cell r="W3688" t="str">
            <v>2021.08.19</v>
          </cell>
          <cell r="X3688" t="str">
            <v>记--515</v>
          </cell>
          <cell r="Y3688" t="str">
            <v>合成生产线（尾气预处理）环保改造项目</v>
          </cell>
        </row>
        <row r="3688">
          <cell r="AA3688" t="str">
            <v>0328</v>
          </cell>
        </row>
        <row r="3689">
          <cell r="B3689" t="str">
            <v>032800032</v>
          </cell>
          <cell r="C3689" t="str">
            <v>水封</v>
          </cell>
          <cell r="D3689" t="str">
            <v>￠500*700*6，材质Q235，树酯防腐</v>
          </cell>
          <cell r="E3689">
            <v>2000</v>
          </cell>
          <cell r="F3689">
            <v>800</v>
          </cell>
          <cell r="G3689">
            <v>1200</v>
          </cell>
          <cell r="H3689">
            <v>0</v>
          </cell>
          <cell r="I3689" t="str">
            <v>2021.08.18</v>
          </cell>
          <cell r="J3689" t="str">
            <v>96</v>
          </cell>
          <cell r="K3689" t="str">
            <v>尾气预处理装置</v>
          </cell>
          <cell r="L3689" t="str">
            <v>肥东合成分厂</v>
          </cell>
          <cell r="M3689" t="str">
            <v>尾气预处理车间</v>
          </cell>
          <cell r="N3689" t="str">
            <v>广东瑞星环境科技有限公司 安徽分公司</v>
          </cell>
          <cell r="O3689" t="str">
            <v>20.00</v>
          </cell>
          <cell r="P3689" t="str">
            <v>240.00</v>
          </cell>
          <cell r="Q3689" t="str">
            <v>80.00</v>
          </cell>
          <cell r="R3689" t="str">
            <v>39</v>
          </cell>
          <cell r="S3689" t="str">
            <v>平均年限法(一)</v>
          </cell>
          <cell r="T3689" t="str">
            <v>在用</v>
          </cell>
          <cell r="U3689" t="str">
            <v>在建工程转入</v>
          </cell>
          <cell r="V3689" t="str">
            <v>徐建红</v>
          </cell>
          <cell r="W3689" t="str">
            <v>2021.08.19</v>
          </cell>
          <cell r="X3689" t="str">
            <v>记--515</v>
          </cell>
          <cell r="Y3689" t="str">
            <v>合成生产线（尾气预处理）环保改造项目</v>
          </cell>
        </row>
        <row r="3689">
          <cell r="AA3689" t="str">
            <v>0328</v>
          </cell>
        </row>
        <row r="3690">
          <cell r="B3690" t="str">
            <v>032800033</v>
          </cell>
          <cell r="C3690" t="str">
            <v>水封</v>
          </cell>
          <cell r="D3690" t="str">
            <v>￠500*700*6，材质Q235，树酯防腐</v>
          </cell>
          <cell r="E3690">
            <v>2000</v>
          </cell>
          <cell r="F3690">
            <v>800</v>
          </cell>
          <cell r="G3690">
            <v>1200</v>
          </cell>
          <cell r="H3690">
            <v>0</v>
          </cell>
          <cell r="I3690" t="str">
            <v>2021.08.18</v>
          </cell>
          <cell r="J3690" t="str">
            <v>96</v>
          </cell>
          <cell r="K3690" t="str">
            <v>尾气预处理装置</v>
          </cell>
          <cell r="L3690" t="str">
            <v>肥东合成分厂</v>
          </cell>
          <cell r="M3690" t="str">
            <v>尾气预处理车间</v>
          </cell>
          <cell r="N3690" t="str">
            <v>广东瑞星环境科技有限公司 安徽分公司</v>
          </cell>
          <cell r="O3690" t="str">
            <v>20.00</v>
          </cell>
          <cell r="P3690" t="str">
            <v>240.00</v>
          </cell>
          <cell r="Q3690" t="str">
            <v>80.00</v>
          </cell>
          <cell r="R3690" t="str">
            <v>39</v>
          </cell>
          <cell r="S3690" t="str">
            <v>平均年限法(一)</v>
          </cell>
          <cell r="T3690" t="str">
            <v>在用</v>
          </cell>
          <cell r="U3690" t="str">
            <v>在建工程转入</v>
          </cell>
          <cell r="V3690" t="str">
            <v>徐建红</v>
          </cell>
          <cell r="W3690" t="str">
            <v>2021.08.19</v>
          </cell>
          <cell r="X3690" t="str">
            <v>记--515</v>
          </cell>
          <cell r="Y3690" t="str">
            <v>合成生产线（尾气预处理）环保改造项目</v>
          </cell>
        </row>
        <row r="3690">
          <cell r="AA3690" t="str">
            <v>0328</v>
          </cell>
        </row>
        <row r="3691">
          <cell r="B3691" t="str">
            <v>032800034</v>
          </cell>
          <cell r="C3691" t="str">
            <v>水封</v>
          </cell>
          <cell r="D3691" t="str">
            <v>￠500*700*6，材质Q235，树酯防腐</v>
          </cell>
          <cell r="E3691">
            <v>2000</v>
          </cell>
          <cell r="F3691">
            <v>800</v>
          </cell>
          <cell r="G3691">
            <v>1200</v>
          </cell>
          <cell r="H3691">
            <v>0</v>
          </cell>
          <cell r="I3691" t="str">
            <v>2021.08.18</v>
          </cell>
          <cell r="J3691" t="str">
            <v>96</v>
          </cell>
          <cell r="K3691" t="str">
            <v>尾气预处理装置</v>
          </cell>
          <cell r="L3691" t="str">
            <v>肥东合成分厂</v>
          </cell>
          <cell r="M3691" t="str">
            <v>尾气预处理车间</v>
          </cell>
          <cell r="N3691" t="str">
            <v>广东瑞星环境科技有限公司 安徽分公司</v>
          </cell>
          <cell r="O3691" t="str">
            <v>20.00</v>
          </cell>
          <cell r="P3691" t="str">
            <v>240.00</v>
          </cell>
          <cell r="Q3691" t="str">
            <v>80.00</v>
          </cell>
          <cell r="R3691" t="str">
            <v>39</v>
          </cell>
          <cell r="S3691" t="str">
            <v>平均年限法(一)</v>
          </cell>
          <cell r="T3691" t="str">
            <v>在用</v>
          </cell>
          <cell r="U3691" t="str">
            <v>在建工程转入</v>
          </cell>
          <cell r="V3691" t="str">
            <v>徐建红</v>
          </cell>
          <cell r="W3691" t="str">
            <v>2021.08.19</v>
          </cell>
          <cell r="X3691" t="str">
            <v>记--515</v>
          </cell>
          <cell r="Y3691" t="str">
            <v>合成生产线（尾气预处理）环保改造项目</v>
          </cell>
        </row>
        <row r="3691">
          <cell r="AA3691" t="str">
            <v>0328</v>
          </cell>
        </row>
        <row r="3692">
          <cell r="B3692" t="str">
            <v>032800035</v>
          </cell>
          <cell r="C3692" t="str">
            <v>除雾器</v>
          </cell>
          <cell r="D3692" t="str">
            <v>￠1408*3580*3，材质304</v>
          </cell>
          <cell r="E3692">
            <v>39769.91</v>
          </cell>
          <cell r="F3692">
            <v>15908</v>
          </cell>
          <cell r="G3692">
            <v>23861.91</v>
          </cell>
          <cell r="H3692">
            <v>0</v>
          </cell>
          <cell r="I3692" t="str">
            <v>2021.08.18</v>
          </cell>
          <cell r="J3692" t="str">
            <v>96</v>
          </cell>
          <cell r="K3692" t="str">
            <v>尾气预处理装置</v>
          </cell>
          <cell r="L3692" t="str">
            <v>肥东合成分厂</v>
          </cell>
          <cell r="M3692" t="str">
            <v>尾气预处理车间</v>
          </cell>
          <cell r="N3692" t="str">
            <v>广东瑞星环境科技有限公司 安徽分公司</v>
          </cell>
          <cell r="O3692" t="str">
            <v>397.70</v>
          </cell>
          <cell r="P3692" t="str">
            <v>4,772.40</v>
          </cell>
          <cell r="Q3692" t="str">
            <v>1,590.80</v>
          </cell>
          <cell r="R3692" t="str">
            <v>39</v>
          </cell>
          <cell r="S3692" t="str">
            <v>平均年限法(一)</v>
          </cell>
          <cell r="T3692" t="str">
            <v>在用</v>
          </cell>
          <cell r="U3692" t="str">
            <v>在建工程转入</v>
          </cell>
          <cell r="V3692" t="str">
            <v>徐建红</v>
          </cell>
          <cell r="W3692" t="str">
            <v>2021.08.19</v>
          </cell>
          <cell r="X3692" t="str">
            <v>记--515</v>
          </cell>
          <cell r="Y3692" t="str">
            <v>合成生产线（尾气预处理）环保改造项目</v>
          </cell>
        </row>
        <row r="3692">
          <cell r="AA3692" t="str">
            <v>0328</v>
          </cell>
        </row>
        <row r="3693">
          <cell r="B3693" t="str">
            <v>032800036</v>
          </cell>
          <cell r="C3693" t="str">
            <v>吸收塔1</v>
          </cell>
          <cell r="D3693" t="str">
            <v>￠3650*13500*25，材质FRP</v>
          </cell>
          <cell r="E3693">
            <v>184849.55</v>
          </cell>
          <cell r="F3693">
            <v>73940</v>
          </cell>
          <cell r="G3693">
            <v>110909.55</v>
          </cell>
          <cell r="H3693">
            <v>0</v>
          </cell>
          <cell r="I3693" t="str">
            <v>2021.08.18</v>
          </cell>
          <cell r="J3693" t="str">
            <v>96</v>
          </cell>
          <cell r="K3693" t="str">
            <v>尾气预处理装置</v>
          </cell>
          <cell r="L3693" t="str">
            <v>肥东合成分厂</v>
          </cell>
          <cell r="M3693" t="str">
            <v>尾气预处理车间</v>
          </cell>
          <cell r="N3693" t="str">
            <v>广东瑞星环境科技有限公司 安徽分公司</v>
          </cell>
          <cell r="O3693" t="str">
            <v>1,848.50</v>
          </cell>
          <cell r="P3693" t="str">
            <v>22,182.00</v>
          </cell>
          <cell r="Q3693" t="str">
            <v>7,393.98</v>
          </cell>
          <cell r="R3693" t="str">
            <v>39</v>
          </cell>
          <cell r="S3693" t="str">
            <v>平均年限法(一)</v>
          </cell>
          <cell r="T3693" t="str">
            <v>在用</v>
          </cell>
          <cell r="U3693" t="str">
            <v>在建工程转入</v>
          </cell>
          <cell r="V3693" t="str">
            <v>徐建红</v>
          </cell>
          <cell r="W3693" t="str">
            <v>2021.08.19</v>
          </cell>
          <cell r="X3693" t="str">
            <v>记--515</v>
          </cell>
          <cell r="Y3693" t="str">
            <v>合成生产线（尾气预处理）环保改造项目</v>
          </cell>
        </row>
        <row r="3693">
          <cell r="AA3693" t="str">
            <v>0328</v>
          </cell>
        </row>
        <row r="3694">
          <cell r="B3694" t="str">
            <v>032800037</v>
          </cell>
          <cell r="C3694" t="str">
            <v>吸收塔2</v>
          </cell>
          <cell r="D3694" t="str">
            <v>￠1436*8500*18，材质FRP</v>
          </cell>
          <cell r="E3694">
            <v>46017.7</v>
          </cell>
          <cell r="F3694">
            <v>18407.2</v>
          </cell>
          <cell r="G3694">
            <v>27610.5</v>
          </cell>
          <cell r="H3694">
            <v>0</v>
          </cell>
          <cell r="I3694" t="str">
            <v>2021.08.18</v>
          </cell>
          <cell r="J3694" t="str">
            <v>96</v>
          </cell>
          <cell r="K3694" t="str">
            <v>尾气预处理装置</v>
          </cell>
          <cell r="L3694" t="str">
            <v>肥东合成分厂</v>
          </cell>
          <cell r="M3694" t="str">
            <v>尾气预处理车间</v>
          </cell>
          <cell r="N3694" t="str">
            <v>广东瑞星环境科技有限公司 安徽分公司</v>
          </cell>
          <cell r="O3694" t="str">
            <v>460.18</v>
          </cell>
          <cell r="P3694" t="str">
            <v>5,522.16</v>
          </cell>
          <cell r="Q3694" t="str">
            <v>1,840.71</v>
          </cell>
          <cell r="R3694" t="str">
            <v>39</v>
          </cell>
          <cell r="S3694" t="str">
            <v>平均年限法(一)</v>
          </cell>
          <cell r="T3694" t="str">
            <v>在用</v>
          </cell>
          <cell r="U3694" t="str">
            <v>在建工程转入</v>
          </cell>
          <cell r="V3694" t="str">
            <v>徐建红</v>
          </cell>
          <cell r="W3694" t="str">
            <v>2021.08.19</v>
          </cell>
          <cell r="X3694" t="str">
            <v>记--515</v>
          </cell>
          <cell r="Y3694" t="str">
            <v>合成生产线（尾气预处理）环保改造项目</v>
          </cell>
        </row>
        <row r="3694">
          <cell r="AA3694" t="str">
            <v>0328</v>
          </cell>
        </row>
        <row r="3695">
          <cell r="B3695" t="str">
            <v>032800038</v>
          </cell>
          <cell r="C3695" t="str">
            <v>吸收塔3</v>
          </cell>
          <cell r="D3695" t="str">
            <v>￠1436*8500*18，材质FRP</v>
          </cell>
          <cell r="E3695">
            <v>46017.7</v>
          </cell>
          <cell r="F3695">
            <v>18407.2</v>
          </cell>
          <cell r="G3695">
            <v>27610.5</v>
          </cell>
          <cell r="H3695">
            <v>0</v>
          </cell>
          <cell r="I3695" t="str">
            <v>2021.08.18</v>
          </cell>
          <cell r="J3695" t="str">
            <v>96</v>
          </cell>
          <cell r="K3695" t="str">
            <v>尾气预处理装置</v>
          </cell>
          <cell r="L3695" t="str">
            <v>肥东合成分厂</v>
          </cell>
          <cell r="M3695" t="str">
            <v>尾气预处理车间</v>
          </cell>
          <cell r="N3695" t="str">
            <v>广东瑞星环境科技有限公司 安徽分公司</v>
          </cell>
          <cell r="O3695" t="str">
            <v>460.18</v>
          </cell>
          <cell r="P3695" t="str">
            <v>5,522.16</v>
          </cell>
          <cell r="Q3695" t="str">
            <v>1,840.71</v>
          </cell>
          <cell r="R3695" t="str">
            <v>39</v>
          </cell>
          <cell r="S3695" t="str">
            <v>平均年限法(一)</v>
          </cell>
          <cell r="T3695" t="str">
            <v>在用</v>
          </cell>
          <cell r="U3695" t="str">
            <v>在建工程转入</v>
          </cell>
          <cell r="V3695" t="str">
            <v>徐建红</v>
          </cell>
          <cell r="W3695" t="str">
            <v>2021.08.19</v>
          </cell>
          <cell r="X3695" t="str">
            <v>记--515</v>
          </cell>
          <cell r="Y3695" t="str">
            <v>合成生产线（尾气预处理）环保改造项目</v>
          </cell>
        </row>
        <row r="3695">
          <cell r="AA3695" t="str">
            <v>0328</v>
          </cell>
        </row>
        <row r="3696">
          <cell r="B3696" t="str">
            <v>032800039</v>
          </cell>
          <cell r="C3696" t="str">
            <v>吸收塔1</v>
          </cell>
          <cell r="D3696" t="str">
            <v>￠3650*13500*25，材质FRP</v>
          </cell>
          <cell r="E3696">
            <v>154092.92</v>
          </cell>
          <cell r="F3696">
            <v>61637.2</v>
          </cell>
          <cell r="G3696">
            <v>92455.72</v>
          </cell>
          <cell r="H3696">
            <v>0</v>
          </cell>
          <cell r="I3696" t="str">
            <v>2021.08.18</v>
          </cell>
          <cell r="J3696" t="str">
            <v>96</v>
          </cell>
          <cell r="K3696" t="str">
            <v>尾气预处理装置</v>
          </cell>
          <cell r="L3696" t="str">
            <v>肥东合成分厂</v>
          </cell>
          <cell r="M3696" t="str">
            <v>尾气预处理车间</v>
          </cell>
          <cell r="N3696" t="str">
            <v>广东瑞星环境科技有限公司 安徽分公司</v>
          </cell>
          <cell r="O3696" t="str">
            <v>1,540.93</v>
          </cell>
          <cell r="P3696" t="str">
            <v>18,491.16</v>
          </cell>
          <cell r="Q3696" t="str">
            <v>6,163.72</v>
          </cell>
          <cell r="R3696" t="str">
            <v>39</v>
          </cell>
          <cell r="S3696" t="str">
            <v>平均年限法(一)</v>
          </cell>
          <cell r="T3696" t="str">
            <v>在用</v>
          </cell>
          <cell r="U3696" t="str">
            <v>在建工程转入</v>
          </cell>
          <cell r="V3696" t="str">
            <v>徐建红</v>
          </cell>
          <cell r="W3696" t="str">
            <v>2021.08.19</v>
          </cell>
          <cell r="X3696" t="str">
            <v>记--515</v>
          </cell>
          <cell r="Y3696" t="str">
            <v>合成生产线（尾气预处理）环保改造项目</v>
          </cell>
        </row>
        <row r="3696">
          <cell r="AA3696" t="str">
            <v>0328</v>
          </cell>
        </row>
        <row r="3697">
          <cell r="B3697" t="str">
            <v>032800040</v>
          </cell>
          <cell r="C3697" t="str">
            <v>吸收塔2</v>
          </cell>
          <cell r="D3697" t="str">
            <v>￠3650*12500*25，材质FRP</v>
          </cell>
          <cell r="E3697">
            <v>147838.94</v>
          </cell>
          <cell r="F3697">
            <v>59135.6</v>
          </cell>
          <cell r="G3697">
            <v>88703.34</v>
          </cell>
          <cell r="H3697">
            <v>0</v>
          </cell>
          <cell r="I3697" t="str">
            <v>2021.08.18</v>
          </cell>
          <cell r="J3697" t="str">
            <v>96</v>
          </cell>
          <cell r="K3697" t="str">
            <v>尾气预处理装置</v>
          </cell>
          <cell r="L3697" t="str">
            <v>肥东合成分厂</v>
          </cell>
          <cell r="M3697" t="str">
            <v>尾气预处理车间</v>
          </cell>
          <cell r="N3697" t="str">
            <v>广东瑞星环境科技有限公司 安徽分公司</v>
          </cell>
          <cell r="O3697" t="str">
            <v>1,478.39</v>
          </cell>
          <cell r="P3697" t="str">
            <v>17,740.68</v>
          </cell>
          <cell r="Q3697" t="str">
            <v>5,913.56</v>
          </cell>
          <cell r="R3697" t="str">
            <v>39</v>
          </cell>
          <cell r="S3697" t="str">
            <v>平均年限法(一)</v>
          </cell>
          <cell r="T3697" t="str">
            <v>在用</v>
          </cell>
          <cell r="U3697" t="str">
            <v>在建工程转入</v>
          </cell>
          <cell r="V3697" t="str">
            <v>徐建红</v>
          </cell>
          <cell r="W3697" t="str">
            <v>2021.08.19</v>
          </cell>
          <cell r="X3697" t="str">
            <v>记--515</v>
          </cell>
          <cell r="Y3697" t="str">
            <v>合成生产线（尾气预处理）环保改造项目</v>
          </cell>
        </row>
        <row r="3697">
          <cell r="AA3697" t="str">
            <v>0328</v>
          </cell>
        </row>
        <row r="3698">
          <cell r="B3698" t="str">
            <v>032800041</v>
          </cell>
          <cell r="C3698" t="str">
            <v>吸收塔3</v>
          </cell>
          <cell r="D3698" t="str">
            <v>￠3650*12500*25，材质FRP</v>
          </cell>
          <cell r="E3698">
            <v>46563.71</v>
          </cell>
          <cell r="F3698">
            <v>18625.6</v>
          </cell>
          <cell r="G3698">
            <v>27938.11</v>
          </cell>
          <cell r="H3698">
            <v>0</v>
          </cell>
          <cell r="I3698" t="str">
            <v>2021.08.18</v>
          </cell>
          <cell r="J3698" t="str">
            <v>96</v>
          </cell>
          <cell r="K3698" t="str">
            <v>尾气预处理装置</v>
          </cell>
          <cell r="L3698" t="str">
            <v>肥东合成分厂</v>
          </cell>
          <cell r="M3698" t="str">
            <v>尾气预处理车间</v>
          </cell>
          <cell r="N3698" t="str">
            <v>广东瑞星环境科技有限公司 安徽分公司</v>
          </cell>
          <cell r="O3698" t="str">
            <v>465.64</v>
          </cell>
          <cell r="P3698" t="str">
            <v>5,587.68</v>
          </cell>
          <cell r="Q3698" t="str">
            <v>1,862.55</v>
          </cell>
          <cell r="R3698" t="str">
            <v>39</v>
          </cell>
          <cell r="S3698" t="str">
            <v>平均年限法(一)</v>
          </cell>
          <cell r="T3698" t="str">
            <v>在用</v>
          </cell>
          <cell r="U3698" t="str">
            <v>在建工程转入</v>
          </cell>
          <cell r="V3698" t="str">
            <v>徐建红</v>
          </cell>
          <cell r="W3698" t="str">
            <v>2021.08.19</v>
          </cell>
          <cell r="X3698" t="str">
            <v>记--515</v>
          </cell>
          <cell r="Y3698" t="str">
            <v>合成生产线（尾气预处理）环保改造项目</v>
          </cell>
        </row>
        <row r="3698">
          <cell r="AA3698" t="str">
            <v>0328</v>
          </cell>
        </row>
        <row r="3699">
          <cell r="B3699" t="str">
            <v>032800042</v>
          </cell>
          <cell r="C3699" t="str">
            <v>转轮配套干式过滤器</v>
          </cell>
          <cell r="D3699" t="str">
            <v>￠7500*3760*4100，材质304</v>
          </cell>
          <cell r="E3699">
            <v>433171.12</v>
          </cell>
          <cell r="F3699">
            <v>173268.4</v>
          </cell>
          <cell r="G3699">
            <v>259902.72</v>
          </cell>
          <cell r="H3699">
            <v>0</v>
          </cell>
          <cell r="I3699" t="str">
            <v>2021.08.18</v>
          </cell>
          <cell r="J3699" t="str">
            <v>96</v>
          </cell>
          <cell r="K3699" t="str">
            <v>尾气预处理装置</v>
          </cell>
          <cell r="L3699" t="str">
            <v>肥东合成分厂</v>
          </cell>
          <cell r="M3699" t="str">
            <v>尾气预处理车间</v>
          </cell>
          <cell r="N3699" t="str">
            <v>广东瑞星环境科技有限公司 安徽分公司</v>
          </cell>
          <cell r="O3699" t="str">
            <v>4,331.71</v>
          </cell>
          <cell r="P3699" t="str">
            <v>51,980.52</v>
          </cell>
          <cell r="Q3699" t="str">
            <v>17,326.84</v>
          </cell>
          <cell r="R3699" t="str">
            <v>39</v>
          </cell>
          <cell r="S3699" t="str">
            <v>平均年限法(一)</v>
          </cell>
          <cell r="T3699" t="str">
            <v>在用</v>
          </cell>
          <cell r="U3699" t="str">
            <v>在建工程转入</v>
          </cell>
          <cell r="V3699" t="str">
            <v>徐建红</v>
          </cell>
          <cell r="W3699" t="str">
            <v>2021.08.19</v>
          </cell>
          <cell r="X3699" t="str">
            <v>记--515</v>
          </cell>
          <cell r="Y3699" t="str">
            <v>合成生产线（尾气预处理）环保改造项目</v>
          </cell>
        </row>
        <row r="3699">
          <cell r="AA3699" t="str">
            <v>0328</v>
          </cell>
        </row>
        <row r="3700">
          <cell r="B3700" t="str">
            <v>030500057</v>
          </cell>
          <cell r="C3700" t="str">
            <v>废气预处理自动化控制系统</v>
          </cell>
          <cell r="D3700" t="str">
            <v>含PLC与触摸屏编程1项、控制柜（1200*600*2200）1台、控制柜（800*600*2200）1台、</v>
          </cell>
          <cell r="E3700">
            <v>330275.23</v>
          </cell>
          <cell r="F3700">
            <v>132110</v>
          </cell>
          <cell r="G3700">
            <v>198165.23</v>
          </cell>
          <cell r="H3700">
            <v>0</v>
          </cell>
          <cell r="I3700" t="str">
            <v>2021.08.18</v>
          </cell>
          <cell r="J3700" t="str">
            <v>96</v>
          </cell>
          <cell r="K3700" t="str">
            <v>电力设备</v>
          </cell>
          <cell r="L3700" t="str">
            <v>肥东合成分厂</v>
          </cell>
          <cell r="M3700" t="str">
            <v>肥东合成配电房2</v>
          </cell>
          <cell r="N3700" t="str">
            <v>广东瑞星环境科技有限公司 安徽分公司</v>
          </cell>
          <cell r="O3700" t="str">
            <v>3,302.75</v>
          </cell>
          <cell r="P3700" t="str">
            <v>39,633.00</v>
          </cell>
          <cell r="Q3700" t="str">
            <v>13,211.01</v>
          </cell>
          <cell r="R3700" t="str">
            <v>39</v>
          </cell>
          <cell r="S3700" t="str">
            <v>平均年限法(一)</v>
          </cell>
          <cell r="T3700" t="str">
            <v>在用</v>
          </cell>
          <cell r="U3700" t="str">
            <v>在建工程转入</v>
          </cell>
          <cell r="V3700" t="str">
            <v>徐建红</v>
          </cell>
          <cell r="W3700" t="str">
            <v>2021.08.19</v>
          </cell>
          <cell r="X3700" t="str">
            <v>记--515</v>
          </cell>
          <cell r="Y3700" t="str">
            <v>合成生产线（尾气预处理）环保改造项目</v>
          </cell>
        </row>
        <row r="3700">
          <cell r="AA3700" t="str">
            <v>0305</v>
          </cell>
        </row>
        <row r="3701">
          <cell r="B3701" t="str">
            <v>032800043</v>
          </cell>
          <cell r="C3701" t="str">
            <v>合成尾气预处理环保治理技改工程</v>
          </cell>
          <cell r="D3701" t="str">
            <v>VOCs收集预处理、废气吸收等环保设施改造。详见附表（16040214）科目明细</v>
          </cell>
          <cell r="E3701">
            <v>6281893.53</v>
          </cell>
          <cell r="F3701">
            <v>2512757.6</v>
          </cell>
          <cell r="G3701">
            <v>3769135.93</v>
          </cell>
          <cell r="H3701">
            <v>0</v>
          </cell>
          <cell r="I3701" t="str">
            <v>2021.08.18</v>
          </cell>
          <cell r="J3701" t="str">
            <v>96</v>
          </cell>
          <cell r="K3701" t="str">
            <v>尾气预处理装置</v>
          </cell>
          <cell r="L3701" t="str">
            <v>肥东合成分厂</v>
          </cell>
          <cell r="M3701" t="str">
            <v>尾气预处理车间</v>
          </cell>
          <cell r="N3701" t="str">
            <v>在建工程：合成生产线（尾气预处理）环保改造</v>
          </cell>
          <cell r="O3701" t="str">
            <v>62,818.94</v>
          </cell>
          <cell r="P3701" t="str">
            <v>753,827.28</v>
          </cell>
          <cell r="Q3701" t="str">
            <v>251,275.74</v>
          </cell>
          <cell r="R3701" t="str">
            <v>39</v>
          </cell>
          <cell r="S3701" t="str">
            <v>平均年限法(一)</v>
          </cell>
          <cell r="T3701" t="str">
            <v>在用</v>
          </cell>
          <cell r="U3701" t="str">
            <v>在建工程转入</v>
          </cell>
          <cell r="V3701" t="str">
            <v>徐建红</v>
          </cell>
          <cell r="W3701" t="str">
            <v>2021.08.19</v>
          </cell>
          <cell r="X3701" t="str">
            <v>记--515</v>
          </cell>
          <cell r="Y3701" t="str">
            <v>合成生产线（尾气预处理）环保改造项目</v>
          </cell>
        </row>
        <row r="3701">
          <cell r="AA3701" t="str">
            <v>0328</v>
          </cell>
        </row>
        <row r="3702">
          <cell r="B3702" t="str">
            <v>032400045</v>
          </cell>
          <cell r="C3702" t="str">
            <v>合成生产线自动化升级安全技改工程</v>
          </cell>
          <cell r="D3702" t="str">
            <v>SIS、DCS 自控安全仪表控制系统，GDS检测报警系统。（详见附表16040215科目明细）</v>
          </cell>
          <cell r="E3702">
            <v>9010662.36</v>
          </cell>
          <cell r="F3702">
            <v>3604264.8</v>
          </cell>
          <cell r="G3702">
            <v>5406397.56</v>
          </cell>
          <cell r="H3702">
            <v>0</v>
          </cell>
          <cell r="I3702" t="str">
            <v>2021.08.19</v>
          </cell>
          <cell r="J3702" t="str">
            <v>96</v>
          </cell>
          <cell r="K3702" t="str">
            <v>公用设备</v>
          </cell>
          <cell r="L3702" t="str">
            <v>肥东合成分厂</v>
          </cell>
          <cell r="M3702" t="str">
            <v>肥东合成各车间生产线，公用</v>
          </cell>
          <cell r="N3702" t="str">
            <v>在建工程：合成生产线自动化升级安全技改项目</v>
          </cell>
          <cell r="O3702" t="str">
            <v>90,106.62</v>
          </cell>
          <cell r="P3702" t="str">
            <v>1,081,279.44</v>
          </cell>
          <cell r="Q3702" t="str">
            <v>360,426.49</v>
          </cell>
          <cell r="R3702" t="str">
            <v>39</v>
          </cell>
          <cell r="S3702" t="str">
            <v>平均年限法(一)</v>
          </cell>
          <cell r="T3702" t="str">
            <v>在用</v>
          </cell>
          <cell r="U3702" t="str">
            <v>在建工程转入</v>
          </cell>
          <cell r="V3702" t="str">
            <v>徐建红</v>
          </cell>
          <cell r="W3702" t="str">
            <v>2021.08.19</v>
          </cell>
          <cell r="X3702" t="str">
            <v>记--516</v>
          </cell>
          <cell r="Y3702" t="str">
            <v>合成生产线自动化升级安全技改项目</v>
          </cell>
        </row>
        <row r="3702">
          <cell r="AA3702" t="str">
            <v>0324</v>
          </cell>
        </row>
        <row r="3703">
          <cell r="B3703" t="str">
            <v>030200253</v>
          </cell>
          <cell r="C3703" t="str">
            <v>气动隔膜泵</v>
          </cell>
          <cell r="D3703" t="str">
            <v>666270-EEB-C</v>
          </cell>
          <cell r="E3703">
            <v>4920.35</v>
          </cell>
          <cell r="F3703">
            <v>1968</v>
          </cell>
          <cell r="G3703">
            <v>2952.35</v>
          </cell>
          <cell r="H3703">
            <v>0</v>
          </cell>
          <cell r="I3703" t="str">
            <v>2021.08.21</v>
          </cell>
          <cell r="J3703" t="str">
            <v>96</v>
          </cell>
          <cell r="K3703" t="str">
            <v>污水设备</v>
          </cell>
          <cell r="L3703" t="str">
            <v>肥东合成分厂</v>
          </cell>
          <cell r="M3703" t="str">
            <v>肥东合成污水站</v>
          </cell>
          <cell r="N3703" t="str">
            <v>八乾实业（上海）有限公司</v>
          </cell>
          <cell r="O3703" t="str">
            <v>49.20</v>
          </cell>
          <cell r="P3703" t="str">
            <v>590.40</v>
          </cell>
          <cell r="Q3703" t="str">
            <v>196.81</v>
          </cell>
          <cell r="R3703" t="str">
            <v>39</v>
          </cell>
          <cell r="S3703" t="str">
            <v>平均年限法(一)</v>
          </cell>
          <cell r="T3703" t="str">
            <v>在用</v>
          </cell>
          <cell r="U3703" t="str">
            <v>直接购入</v>
          </cell>
          <cell r="V3703" t="str">
            <v>徐建红</v>
          </cell>
          <cell r="W3703" t="str">
            <v>2021.08.21</v>
          </cell>
          <cell r="X3703" t="str">
            <v>记--517</v>
          </cell>
        </row>
        <row r="3703">
          <cell r="AA3703" t="str">
            <v>0302</v>
          </cell>
        </row>
        <row r="3704">
          <cell r="B3704" t="str">
            <v>031022947</v>
          </cell>
          <cell r="C3704" t="str">
            <v>不锈钢沉降槽</v>
          </cell>
          <cell r="D3704" t="str">
            <v>25立方米，材质304不锈钢，含支架</v>
          </cell>
          <cell r="E3704">
            <v>79310.34</v>
          </cell>
          <cell r="F3704">
            <v>30930.9</v>
          </cell>
          <cell r="G3704">
            <v>48379.44</v>
          </cell>
          <cell r="H3704">
            <v>0</v>
          </cell>
          <cell r="I3704" t="str">
            <v>2021.09.07</v>
          </cell>
          <cell r="J3704" t="str">
            <v>96</v>
          </cell>
          <cell r="K3704" t="str">
            <v>剂型设备</v>
          </cell>
          <cell r="L3704" t="str">
            <v>肥东制剂分厂</v>
          </cell>
          <cell r="M3704" t="str">
            <v>肥东制剂11#车间</v>
          </cell>
          <cell r="N3704" t="str">
            <v>无锡置信机械设备制造有限公司</v>
          </cell>
          <cell r="O3704" t="str">
            <v>793.10</v>
          </cell>
          <cell r="P3704" t="str">
            <v>9,517.20</v>
          </cell>
          <cell r="Q3704" t="str">
            <v>3,172.41</v>
          </cell>
          <cell r="R3704" t="str">
            <v>38</v>
          </cell>
          <cell r="S3704" t="str">
            <v>平均年限法(一)</v>
          </cell>
          <cell r="T3704" t="str">
            <v>在用</v>
          </cell>
          <cell r="U3704" t="str">
            <v>直接购入</v>
          </cell>
          <cell r="V3704" t="str">
            <v>徐建红</v>
          </cell>
          <cell r="W3704" t="str">
            <v>2021.09.07</v>
          </cell>
          <cell r="X3704" t="str">
            <v>记--401</v>
          </cell>
        </row>
        <row r="3704">
          <cell r="AA3704" t="str">
            <v>0310</v>
          </cell>
        </row>
        <row r="3705">
          <cell r="B3705" t="str">
            <v>031022948</v>
          </cell>
          <cell r="C3705" t="str">
            <v>不锈钢沉降槽</v>
          </cell>
          <cell r="D3705" t="str">
            <v>25立方米，材质304不锈钢，含支架</v>
          </cell>
          <cell r="E3705">
            <v>79310.34</v>
          </cell>
          <cell r="F3705">
            <v>30930.9</v>
          </cell>
          <cell r="G3705">
            <v>48379.44</v>
          </cell>
          <cell r="H3705">
            <v>0</v>
          </cell>
          <cell r="I3705" t="str">
            <v>2021.09.07</v>
          </cell>
          <cell r="J3705" t="str">
            <v>96</v>
          </cell>
          <cell r="K3705" t="str">
            <v>剂型设备</v>
          </cell>
          <cell r="L3705" t="str">
            <v>肥东制剂分厂</v>
          </cell>
          <cell r="M3705" t="str">
            <v>肥东制剂11#车间</v>
          </cell>
          <cell r="N3705" t="str">
            <v>无锡置信机械设备制造有限公司</v>
          </cell>
          <cell r="O3705" t="str">
            <v>793.10</v>
          </cell>
          <cell r="P3705" t="str">
            <v>9,517.20</v>
          </cell>
          <cell r="Q3705" t="str">
            <v>3,172.41</v>
          </cell>
          <cell r="R3705" t="str">
            <v>38</v>
          </cell>
          <cell r="S3705" t="str">
            <v>平均年限法(一)</v>
          </cell>
          <cell r="T3705" t="str">
            <v>在用</v>
          </cell>
          <cell r="U3705" t="str">
            <v>直接购入</v>
          </cell>
          <cell r="V3705" t="str">
            <v>徐建红</v>
          </cell>
          <cell r="W3705" t="str">
            <v>2021.09.07</v>
          </cell>
          <cell r="X3705" t="str">
            <v>记--401</v>
          </cell>
        </row>
        <row r="3705">
          <cell r="AA3705" t="str">
            <v>0310</v>
          </cell>
        </row>
        <row r="3706">
          <cell r="B3706" t="str">
            <v>030800367</v>
          </cell>
          <cell r="C3706" t="str">
            <v>不锈钢沉降槽</v>
          </cell>
          <cell r="D3706" t="str">
            <v>20立方米，材质304不锈钢，含支架</v>
          </cell>
          <cell r="E3706">
            <v>76724.13</v>
          </cell>
          <cell r="F3706">
            <v>29922.36</v>
          </cell>
          <cell r="G3706">
            <v>46801.77</v>
          </cell>
          <cell r="H3706">
            <v>0</v>
          </cell>
          <cell r="I3706" t="str">
            <v>2021.09.07</v>
          </cell>
          <cell r="J3706" t="str">
            <v>96</v>
          </cell>
          <cell r="K3706" t="str">
            <v>烟嘧装置（合成一车间）</v>
          </cell>
          <cell r="L3706" t="str">
            <v>肥东合成分厂</v>
          </cell>
          <cell r="M3706" t="str">
            <v>肥东合成一车间</v>
          </cell>
          <cell r="N3706" t="str">
            <v>无锡置信机械设备制造有限公司</v>
          </cell>
          <cell r="O3706" t="str">
            <v>767.24</v>
          </cell>
          <cell r="P3706" t="str">
            <v>9,206.88</v>
          </cell>
          <cell r="Q3706" t="str">
            <v>3,068.97</v>
          </cell>
          <cell r="R3706" t="str">
            <v>38</v>
          </cell>
          <cell r="S3706" t="str">
            <v>平均年限法(一)</v>
          </cell>
          <cell r="T3706" t="str">
            <v>在用</v>
          </cell>
          <cell r="U3706" t="str">
            <v>直接购入</v>
          </cell>
          <cell r="V3706" t="str">
            <v>徐建红</v>
          </cell>
          <cell r="W3706" t="str">
            <v>2021.09.07</v>
          </cell>
          <cell r="X3706" t="str">
            <v>记--401</v>
          </cell>
        </row>
        <row r="3706">
          <cell r="AA3706" t="str">
            <v>0308</v>
          </cell>
        </row>
        <row r="3707">
          <cell r="B3707" t="str">
            <v>030800368</v>
          </cell>
          <cell r="C3707" t="str">
            <v>不锈钢立式储罐</v>
          </cell>
          <cell r="D3707" t="str">
            <v>DN500，材质304不锈钢</v>
          </cell>
          <cell r="E3707">
            <v>7327.59</v>
          </cell>
          <cell r="F3707">
            <v>2857.92</v>
          </cell>
          <cell r="G3707">
            <v>4469.67</v>
          </cell>
          <cell r="H3707">
            <v>0</v>
          </cell>
          <cell r="I3707" t="str">
            <v>2021.09.07</v>
          </cell>
          <cell r="J3707" t="str">
            <v>96</v>
          </cell>
          <cell r="K3707" t="str">
            <v>烟嘧装置（合成一车间）</v>
          </cell>
          <cell r="L3707" t="str">
            <v>肥东合成分厂</v>
          </cell>
          <cell r="M3707" t="str">
            <v>肥东合成一车间</v>
          </cell>
          <cell r="N3707" t="str">
            <v>无锡置信机械设备制造有限公司</v>
          </cell>
          <cell r="O3707" t="str">
            <v>73.28</v>
          </cell>
          <cell r="P3707" t="str">
            <v>879.36</v>
          </cell>
          <cell r="Q3707" t="str">
            <v>293.10</v>
          </cell>
          <cell r="R3707" t="str">
            <v>38</v>
          </cell>
          <cell r="S3707" t="str">
            <v>平均年限法(一)</v>
          </cell>
          <cell r="T3707" t="str">
            <v>在用</v>
          </cell>
          <cell r="U3707" t="str">
            <v>直接购入</v>
          </cell>
          <cell r="V3707" t="str">
            <v>徐建红</v>
          </cell>
          <cell r="W3707" t="str">
            <v>2021.09.07</v>
          </cell>
          <cell r="X3707" t="str">
            <v>记--403</v>
          </cell>
        </row>
        <row r="3707">
          <cell r="AA3707" t="str">
            <v>0308</v>
          </cell>
        </row>
        <row r="3708">
          <cell r="B3708" t="str">
            <v>030800369</v>
          </cell>
          <cell r="C3708" t="str">
            <v>不锈钢立式储罐</v>
          </cell>
          <cell r="D3708" t="str">
            <v>DN500，材质304不锈钢</v>
          </cell>
          <cell r="E3708">
            <v>7327.6</v>
          </cell>
          <cell r="F3708">
            <v>2857.92</v>
          </cell>
          <cell r="G3708">
            <v>4469.68</v>
          </cell>
          <cell r="H3708">
            <v>0</v>
          </cell>
          <cell r="I3708" t="str">
            <v>2021.09.07</v>
          </cell>
          <cell r="J3708" t="str">
            <v>96</v>
          </cell>
          <cell r="K3708" t="str">
            <v>烟嘧装置（合成一车间）</v>
          </cell>
          <cell r="L3708" t="str">
            <v>肥东合成分厂</v>
          </cell>
          <cell r="M3708" t="str">
            <v>肥东合成一车间</v>
          </cell>
          <cell r="N3708" t="str">
            <v>无锡置信机械设备制造有限公司</v>
          </cell>
          <cell r="O3708" t="str">
            <v>73.28</v>
          </cell>
          <cell r="P3708" t="str">
            <v>879.36</v>
          </cell>
          <cell r="Q3708" t="str">
            <v>293.10</v>
          </cell>
          <cell r="R3708" t="str">
            <v>38</v>
          </cell>
          <cell r="S3708" t="str">
            <v>平均年限法(一)</v>
          </cell>
          <cell r="T3708" t="str">
            <v>在用</v>
          </cell>
          <cell r="U3708" t="str">
            <v>直接购入</v>
          </cell>
          <cell r="V3708" t="str">
            <v>徐建红</v>
          </cell>
          <cell r="W3708" t="str">
            <v>2021.09.07</v>
          </cell>
          <cell r="X3708" t="str">
            <v>记--403</v>
          </cell>
        </row>
        <row r="3708">
          <cell r="AA3708" t="str">
            <v>0308</v>
          </cell>
        </row>
        <row r="3709">
          <cell r="B3709" t="str">
            <v>030800370</v>
          </cell>
          <cell r="C3709" t="str">
            <v>搪玻璃储罐</v>
          </cell>
          <cell r="D3709" t="str">
            <v>K300L</v>
          </cell>
          <cell r="E3709">
            <v>8849.56</v>
          </cell>
          <cell r="F3709">
            <v>3451.5</v>
          </cell>
          <cell r="G3709">
            <v>5398.06</v>
          </cell>
          <cell r="H3709">
            <v>0</v>
          </cell>
          <cell r="I3709" t="str">
            <v>2021.09.07</v>
          </cell>
          <cell r="J3709" t="str">
            <v>96</v>
          </cell>
          <cell r="K3709" t="str">
            <v>烟嘧装置（合成一车间）</v>
          </cell>
          <cell r="L3709" t="str">
            <v>肥东合成分厂</v>
          </cell>
          <cell r="M3709" t="str">
            <v>肥东合成一车间</v>
          </cell>
          <cell r="N3709" t="str">
            <v>临沂群业化工设备有限公司</v>
          </cell>
          <cell r="O3709" t="str">
            <v>88.50</v>
          </cell>
          <cell r="P3709" t="str">
            <v>1,062.00</v>
          </cell>
          <cell r="Q3709" t="str">
            <v>353.98</v>
          </cell>
          <cell r="R3709" t="str">
            <v>38</v>
          </cell>
          <cell r="S3709" t="str">
            <v>平均年限法(一)</v>
          </cell>
          <cell r="T3709" t="str">
            <v>在用</v>
          </cell>
          <cell r="U3709" t="str">
            <v>直接购入</v>
          </cell>
          <cell r="V3709" t="str">
            <v>徐建红</v>
          </cell>
          <cell r="W3709" t="str">
            <v>2021.09.07</v>
          </cell>
          <cell r="X3709" t="str">
            <v>记--405</v>
          </cell>
        </row>
        <row r="3709">
          <cell r="AA3709" t="str">
            <v>0308</v>
          </cell>
        </row>
        <row r="3710">
          <cell r="B3710" t="str">
            <v>030800371</v>
          </cell>
          <cell r="C3710" t="str">
            <v>搪玻璃储罐</v>
          </cell>
          <cell r="D3710" t="str">
            <v>K300L</v>
          </cell>
          <cell r="E3710">
            <v>8849.56</v>
          </cell>
          <cell r="F3710">
            <v>3451.5</v>
          </cell>
          <cell r="G3710">
            <v>5398.06</v>
          </cell>
          <cell r="H3710">
            <v>0</v>
          </cell>
          <cell r="I3710" t="str">
            <v>2021.09.07</v>
          </cell>
          <cell r="J3710" t="str">
            <v>96</v>
          </cell>
          <cell r="K3710" t="str">
            <v>烟嘧装置（合成一车间）</v>
          </cell>
          <cell r="L3710" t="str">
            <v>肥东合成分厂</v>
          </cell>
          <cell r="M3710" t="str">
            <v>肥东合成一车间</v>
          </cell>
          <cell r="N3710" t="str">
            <v>临沂群业化工设备有限公司</v>
          </cell>
          <cell r="O3710" t="str">
            <v>88.50</v>
          </cell>
          <cell r="P3710" t="str">
            <v>1,062.00</v>
          </cell>
          <cell r="Q3710" t="str">
            <v>353.98</v>
          </cell>
          <cell r="R3710" t="str">
            <v>38</v>
          </cell>
          <cell r="S3710" t="str">
            <v>平均年限法(一)</v>
          </cell>
          <cell r="T3710" t="str">
            <v>在用</v>
          </cell>
          <cell r="U3710" t="str">
            <v>直接购入</v>
          </cell>
          <cell r="V3710" t="str">
            <v>徐建红</v>
          </cell>
          <cell r="W3710" t="str">
            <v>2021.09.07</v>
          </cell>
          <cell r="X3710" t="str">
            <v>记--405</v>
          </cell>
        </row>
        <row r="3710">
          <cell r="AA3710" t="str">
            <v>0308</v>
          </cell>
        </row>
        <row r="3711">
          <cell r="B3711" t="str">
            <v>030700432</v>
          </cell>
          <cell r="C3711" t="str">
            <v>搪玻璃储罐</v>
          </cell>
          <cell r="D3711" t="str">
            <v>K200L</v>
          </cell>
          <cell r="E3711">
            <v>7964.6</v>
          </cell>
          <cell r="F3711">
            <v>3106.35</v>
          </cell>
          <cell r="G3711">
            <v>4858.25</v>
          </cell>
          <cell r="H3711">
            <v>0</v>
          </cell>
          <cell r="I3711" t="str">
            <v>2021.09.07</v>
          </cell>
          <cell r="J3711" t="str">
            <v>96</v>
          </cell>
          <cell r="K3711" t="str">
            <v>精喹装置（合成二车间）</v>
          </cell>
          <cell r="L3711" t="str">
            <v>肥东合成分厂</v>
          </cell>
          <cell r="M3711" t="str">
            <v>肥东合成二车间</v>
          </cell>
          <cell r="N3711" t="str">
            <v>临沂群业化工设备有限公司</v>
          </cell>
          <cell r="O3711" t="str">
            <v>79.65</v>
          </cell>
          <cell r="P3711" t="str">
            <v>955.80</v>
          </cell>
          <cell r="Q3711" t="str">
            <v>318.58</v>
          </cell>
          <cell r="R3711" t="str">
            <v>38</v>
          </cell>
          <cell r="S3711" t="str">
            <v>平均年限法(一)</v>
          </cell>
          <cell r="T3711" t="str">
            <v>在用</v>
          </cell>
          <cell r="U3711" t="str">
            <v>直接购入</v>
          </cell>
          <cell r="V3711" t="str">
            <v>徐建红</v>
          </cell>
          <cell r="W3711" t="str">
            <v>2021.09.07</v>
          </cell>
          <cell r="X3711" t="str">
            <v>记--405</v>
          </cell>
        </row>
        <row r="3711">
          <cell r="AA3711" t="str">
            <v>0307</v>
          </cell>
        </row>
        <row r="3712">
          <cell r="B3712" t="str">
            <v>030700433</v>
          </cell>
          <cell r="C3712" t="str">
            <v>搪玻璃储罐</v>
          </cell>
          <cell r="D3712" t="str">
            <v>K200L</v>
          </cell>
          <cell r="E3712">
            <v>7964.6</v>
          </cell>
          <cell r="F3712">
            <v>3106.35</v>
          </cell>
          <cell r="G3712">
            <v>4858.25</v>
          </cell>
          <cell r="H3712">
            <v>0</v>
          </cell>
          <cell r="I3712" t="str">
            <v>2021.09.07</v>
          </cell>
          <cell r="J3712" t="str">
            <v>96</v>
          </cell>
          <cell r="K3712" t="str">
            <v>精喹装置（合成二车间）</v>
          </cell>
          <cell r="L3712" t="str">
            <v>肥东合成分厂</v>
          </cell>
          <cell r="M3712" t="str">
            <v>肥东合成二车间</v>
          </cell>
          <cell r="N3712" t="str">
            <v>临沂群业化工设备有限公司</v>
          </cell>
          <cell r="O3712" t="str">
            <v>79.65</v>
          </cell>
          <cell r="P3712" t="str">
            <v>955.80</v>
          </cell>
          <cell r="Q3712" t="str">
            <v>318.58</v>
          </cell>
          <cell r="R3712" t="str">
            <v>38</v>
          </cell>
          <cell r="S3712" t="str">
            <v>平均年限法(一)</v>
          </cell>
          <cell r="T3712" t="str">
            <v>在用</v>
          </cell>
          <cell r="U3712" t="str">
            <v>直接购入</v>
          </cell>
          <cell r="V3712" t="str">
            <v>徐建红</v>
          </cell>
          <cell r="W3712" t="str">
            <v>2021.09.07</v>
          </cell>
          <cell r="X3712" t="str">
            <v>记--405</v>
          </cell>
        </row>
        <row r="3712">
          <cell r="AA3712" t="str">
            <v>0307</v>
          </cell>
        </row>
        <row r="3713">
          <cell r="B3713" t="str">
            <v>032500295</v>
          </cell>
          <cell r="C3713" t="str">
            <v>搪玻璃储罐</v>
          </cell>
          <cell r="D3713" t="str">
            <v>K500L</v>
          </cell>
          <cell r="E3713">
            <v>10619.47</v>
          </cell>
          <cell r="F3713">
            <v>4141.41</v>
          </cell>
          <cell r="G3713">
            <v>6478.06</v>
          </cell>
          <cell r="H3713">
            <v>0</v>
          </cell>
          <cell r="I3713" t="str">
            <v>2021.09.07</v>
          </cell>
          <cell r="J3713" t="str">
            <v>96</v>
          </cell>
          <cell r="K3713" t="str">
            <v>苯磺隆装置（合成四车间）</v>
          </cell>
          <cell r="L3713" t="str">
            <v>肥东合成分厂</v>
          </cell>
          <cell r="M3713" t="str">
            <v>肥东合成四车间</v>
          </cell>
          <cell r="N3713" t="str">
            <v>临沂群业化工设备有限公司</v>
          </cell>
          <cell r="O3713" t="str">
            <v>106.19</v>
          </cell>
          <cell r="P3713" t="str">
            <v>1,274.28</v>
          </cell>
          <cell r="Q3713" t="str">
            <v>424.78</v>
          </cell>
          <cell r="R3713" t="str">
            <v>38</v>
          </cell>
          <cell r="S3713" t="str">
            <v>平均年限法(一)</v>
          </cell>
          <cell r="T3713" t="str">
            <v>在用</v>
          </cell>
          <cell r="U3713" t="str">
            <v>直接购入</v>
          </cell>
          <cell r="V3713" t="str">
            <v>徐建红</v>
          </cell>
          <cell r="W3713" t="str">
            <v>2021.09.07</v>
          </cell>
          <cell r="X3713" t="str">
            <v>记--405</v>
          </cell>
        </row>
        <row r="3713">
          <cell r="AA3713" t="str">
            <v>0325</v>
          </cell>
        </row>
        <row r="3714">
          <cell r="B3714" t="str">
            <v>030700434</v>
          </cell>
          <cell r="C3714" t="str">
            <v>液压站</v>
          </cell>
          <cell r="D3714" t="str">
            <v>PLD1600</v>
          </cell>
          <cell r="E3714">
            <v>12212.39</v>
          </cell>
          <cell r="F3714">
            <v>4762.68</v>
          </cell>
          <cell r="G3714">
            <v>7449.71</v>
          </cell>
          <cell r="H3714">
            <v>0</v>
          </cell>
          <cell r="I3714" t="str">
            <v>2021.09.08</v>
          </cell>
          <cell r="J3714" t="str">
            <v>96</v>
          </cell>
          <cell r="K3714" t="str">
            <v>精喹装置（合成二车间）</v>
          </cell>
          <cell r="L3714" t="str">
            <v>肥东合成分厂</v>
          </cell>
          <cell r="M3714" t="str">
            <v>肥东合成二车间</v>
          </cell>
          <cell r="N3714" t="str">
            <v>江苏同泽过滤科技有限公司</v>
          </cell>
          <cell r="O3714" t="str">
            <v>122.12</v>
          </cell>
          <cell r="P3714" t="str">
            <v>1,465.44</v>
          </cell>
          <cell r="Q3714" t="str">
            <v>488.50</v>
          </cell>
          <cell r="R3714" t="str">
            <v>38</v>
          </cell>
          <cell r="S3714" t="str">
            <v>平均年限法(一)</v>
          </cell>
          <cell r="T3714" t="str">
            <v>在用</v>
          </cell>
          <cell r="U3714" t="str">
            <v>直接购入</v>
          </cell>
          <cell r="V3714" t="str">
            <v>徐建红</v>
          </cell>
          <cell r="W3714" t="str">
            <v>2021.09.08</v>
          </cell>
          <cell r="X3714" t="str">
            <v>记--407</v>
          </cell>
        </row>
        <row r="3714">
          <cell r="AA3714" t="str">
            <v>0307</v>
          </cell>
        </row>
        <row r="3715">
          <cell r="B3715" t="str">
            <v>032400046</v>
          </cell>
          <cell r="C3715" t="str">
            <v>双桶重型桶夹</v>
          </cell>
          <cell r="D3715" t="str">
            <v>2DCM，武汉汉利，与叉车配套使用</v>
          </cell>
          <cell r="E3715">
            <v>6637.17</v>
          </cell>
          <cell r="F3715">
            <v>2588.43</v>
          </cell>
          <cell r="G3715">
            <v>4048.74</v>
          </cell>
          <cell r="H3715">
            <v>0</v>
          </cell>
          <cell r="I3715" t="str">
            <v>2021.09.08</v>
          </cell>
          <cell r="J3715" t="str">
            <v>96</v>
          </cell>
          <cell r="K3715" t="str">
            <v>公用设备</v>
          </cell>
          <cell r="L3715" t="str">
            <v>肥东合成分厂/肥东制剂分厂</v>
          </cell>
          <cell r="M3715" t="str">
            <v>肥东物流中心仓库与两个分厂 公用</v>
          </cell>
          <cell r="N3715" t="str">
            <v>合肥保力物流设备有限公司</v>
          </cell>
          <cell r="O3715" t="str">
            <v>66.37</v>
          </cell>
          <cell r="P3715" t="str">
            <v>796.44</v>
          </cell>
          <cell r="Q3715" t="str">
            <v>265.49</v>
          </cell>
          <cell r="R3715" t="str">
            <v>38</v>
          </cell>
          <cell r="S3715" t="str">
            <v>平均年限法(一)</v>
          </cell>
          <cell r="T3715" t="str">
            <v>在用</v>
          </cell>
          <cell r="U3715" t="str">
            <v>直接购入</v>
          </cell>
          <cell r="V3715" t="str">
            <v>徐建红</v>
          </cell>
          <cell r="W3715" t="str">
            <v>2021.09.08</v>
          </cell>
          <cell r="X3715" t="str">
            <v>记--409</v>
          </cell>
        </row>
        <row r="3715">
          <cell r="AA3715" t="str">
            <v>0324</v>
          </cell>
        </row>
        <row r="3716">
          <cell r="B3716" t="str">
            <v>032500296</v>
          </cell>
          <cell r="C3716" t="str">
            <v>衬氟离心泵</v>
          </cell>
          <cell r="D3716" t="str">
            <v>IHF65-50-160，5.5KW 防爆电机</v>
          </cell>
          <cell r="E3716">
            <v>5486.73</v>
          </cell>
          <cell r="F3716">
            <v>2139.93</v>
          </cell>
          <cell r="G3716">
            <v>3346.8</v>
          </cell>
          <cell r="H3716">
            <v>0</v>
          </cell>
          <cell r="I3716" t="str">
            <v>2021.09.09</v>
          </cell>
          <cell r="J3716" t="str">
            <v>96</v>
          </cell>
          <cell r="K3716" t="str">
            <v>苯磺隆装置（合成四车间）</v>
          </cell>
          <cell r="L3716" t="str">
            <v>肥东合成分厂</v>
          </cell>
          <cell r="M3716" t="str">
            <v>肥东合成四车间</v>
          </cell>
          <cell r="N3716" t="str">
            <v>安徽奥利威泵阀机械有限公司</v>
          </cell>
          <cell r="O3716" t="str">
            <v>54.87</v>
          </cell>
          <cell r="P3716" t="str">
            <v>658.44</v>
          </cell>
          <cell r="Q3716" t="str">
            <v>219.47</v>
          </cell>
          <cell r="R3716" t="str">
            <v>38</v>
          </cell>
          <cell r="S3716" t="str">
            <v>平均年限法(一)</v>
          </cell>
          <cell r="T3716" t="str">
            <v>在用</v>
          </cell>
          <cell r="U3716" t="str">
            <v>直接购入</v>
          </cell>
          <cell r="V3716" t="str">
            <v>徐建红</v>
          </cell>
          <cell r="W3716" t="str">
            <v>2021.09.09</v>
          </cell>
          <cell r="X3716" t="str">
            <v>记--411</v>
          </cell>
        </row>
        <row r="3716">
          <cell r="AA3716" t="str">
            <v>0325</v>
          </cell>
        </row>
        <row r="3717">
          <cell r="B3717" t="str">
            <v>030700435</v>
          </cell>
          <cell r="C3717" t="str">
            <v>圆块孔式石墨换热器</v>
          </cell>
          <cell r="D3717" t="str">
            <v>YKC40-10㎡-II</v>
          </cell>
          <cell r="E3717">
            <v>8849.56</v>
          </cell>
          <cell r="F3717">
            <v>3451.5</v>
          </cell>
          <cell r="G3717">
            <v>5398.06</v>
          </cell>
          <cell r="H3717">
            <v>0</v>
          </cell>
          <cell r="I3717" t="str">
            <v>2021.09.09</v>
          </cell>
          <cell r="J3717" t="str">
            <v>96</v>
          </cell>
          <cell r="K3717" t="str">
            <v>精喹装置（合成二车间）</v>
          </cell>
          <cell r="L3717" t="str">
            <v>肥东合成分厂</v>
          </cell>
          <cell r="M3717" t="str">
            <v>肥东合成二车间</v>
          </cell>
          <cell r="N3717" t="str">
            <v>东台市西达石墨设备有限公司</v>
          </cell>
          <cell r="O3717" t="str">
            <v>88.50</v>
          </cell>
          <cell r="P3717" t="str">
            <v>1,062.00</v>
          </cell>
          <cell r="Q3717" t="str">
            <v>353.98</v>
          </cell>
          <cell r="R3717" t="str">
            <v>38</v>
          </cell>
          <cell r="S3717" t="str">
            <v>平均年限法(一)</v>
          </cell>
          <cell r="T3717" t="str">
            <v>在用</v>
          </cell>
          <cell r="U3717" t="str">
            <v>直接购入</v>
          </cell>
          <cell r="V3717" t="str">
            <v>徐建红</v>
          </cell>
          <cell r="W3717" t="str">
            <v>2021.09.09</v>
          </cell>
          <cell r="X3717" t="str">
            <v>记--415</v>
          </cell>
        </row>
        <row r="3717">
          <cell r="AA3717" t="str">
            <v>0307</v>
          </cell>
        </row>
        <row r="3718">
          <cell r="B3718" t="str">
            <v>030700436</v>
          </cell>
          <cell r="C3718" t="str">
            <v>圆块孔式石墨降膜吸收器</v>
          </cell>
          <cell r="D3718" t="str">
            <v>YKX40-15㎡</v>
          </cell>
          <cell r="E3718">
            <v>15929.2</v>
          </cell>
          <cell r="F3718">
            <v>6212.31</v>
          </cell>
          <cell r="G3718">
            <v>9716.89</v>
          </cell>
          <cell r="H3718">
            <v>0</v>
          </cell>
          <cell r="I3718" t="str">
            <v>2021.09.09</v>
          </cell>
          <cell r="J3718" t="str">
            <v>96</v>
          </cell>
          <cell r="K3718" t="str">
            <v>精喹装置（合成二车间）</v>
          </cell>
          <cell r="L3718" t="str">
            <v>肥东合成分厂</v>
          </cell>
          <cell r="M3718" t="str">
            <v>肥东合成二车间</v>
          </cell>
          <cell r="N3718" t="str">
            <v>东台市西达石墨设备有限公司</v>
          </cell>
          <cell r="O3718" t="str">
            <v>159.29</v>
          </cell>
          <cell r="P3718" t="str">
            <v>1,911.48</v>
          </cell>
          <cell r="Q3718" t="str">
            <v>637.17</v>
          </cell>
          <cell r="R3718" t="str">
            <v>38</v>
          </cell>
          <cell r="S3718" t="str">
            <v>平均年限法(一)</v>
          </cell>
          <cell r="T3718" t="str">
            <v>在用</v>
          </cell>
          <cell r="U3718" t="str">
            <v>直接购入</v>
          </cell>
          <cell r="V3718" t="str">
            <v>徐建红</v>
          </cell>
          <cell r="W3718" t="str">
            <v>2021.09.09</v>
          </cell>
          <cell r="X3718" t="str">
            <v>记--415</v>
          </cell>
        </row>
        <row r="3718">
          <cell r="AA3718" t="str">
            <v>0307</v>
          </cell>
        </row>
        <row r="3719">
          <cell r="B3719" t="str">
            <v>032500297</v>
          </cell>
          <cell r="C3719" t="str">
            <v>圆块孔式石墨降膜吸收器</v>
          </cell>
          <cell r="D3719" t="str">
            <v>YKX40-15㎡</v>
          </cell>
          <cell r="E3719">
            <v>15929.2</v>
          </cell>
          <cell r="F3719">
            <v>6212.31</v>
          </cell>
          <cell r="G3719">
            <v>9716.89</v>
          </cell>
          <cell r="H3719">
            <v>0</v>
          </cell>
          <cell r="I3719" t="str">
            <v>2021.09.09</v>
          </cell>
          <cell r="J3719" t="str">
            <v>96</v>
          </cell>
          <cell r="K3719" t="str">
            <v>苯磺隆装置（合成四车间）</v>
          </cell>
          <cell r="L3719" t="str">
            <v>肥东合成分厂</v>
          </cell>
          <cell r="M3719" t="str">
            <v>肥东合成四车间</v>
          </cell>
          <cell r="N3719" t="str">
            <v>东台市西达石墨设备有限公司</v>
          </cell>
          <cell r="O3719" t="str">
            <v>159.29</v>
          </cell>
          <cell r="P3719" t="str">
            <v>1,911.48</v>
          </cell>
          <cell r="Q3719" t="str">
            <v>637.17</v>
          </cell>
          <cell r="R3719" t="str">
            <v>38</v>
          </cell>
          <cell r="S3719" t="str">
            <v>平均年限法(一)</v>
          </cell>
          <cell r="T3719" t="str">
            <v>在用</v>
          </cell>
          <cell r="U3719" t="str">
            <v>直接购入</v>
          </cell>
          <cell r="V3719" t="str">
            <v>徐建红</v>
          </cell>
          <cell r="W3719" t="str">
            <v>2021.09.09</v>
          </cell>
          <cell r="X3719" t="str">
            <v>记--415</v>
          </cell>
        </row>
        <row r="3719">
          <cell r="AA3719" t="str">
            <v>0325</v>
          </cell>
        </row>
        <row r="3720">
          <cell r="B3720" t="str">
            <v>032500298</v>
          </cell>
          <cell r="C3720" t="str">
            <v>圆块孔式石墨降膜吸收器</v>
          </cell>
          <cell r="D3720" t="str">
            <v>YKX40-15㎡</v>
          </cell>
          <cell r="E3720">
            <v>15929.2</v>
          </cell>
          <cell r="F3720">
            <v>6212.31</v>
          </cell>
          <cell r="G3720">
            <v>9716.89</v>
          </cell>
          <cell r="H3720">
            <v>0</v>
          </cell>
          <cell r="I3720" t="str">
            <v>2021.09.09</v>
          </cell>
          <cell r="J3720" t="str">
            <v>96</v>
          </cell>
          <cell r="K3720" t="str">
            <v>苯磺隆装置（合成四车间）</v>
          </cell>
          <cell r="L3720" t="str">
            <v>肥东合成分厂</v>
          </cell>
          <cell r="M3720" t="str">
            <v>肥东合成四车间</v>
          </cell>
          <cell r="N3720" t="str">
            <v>东台市西达石墨设备有限公司</v>
          </cell>
          <cell r="O3720" t="str">
            <v>159.29</v>
          </cell>
          <cell r="P3720" t="str">
            <v>1,911.48</v>
          </cell>
          <cell r="Q3720" t="str">
            <v>637.17</v>
          </cell>
          <cell r="R3720" t="str">
            <v>38</v>
          </cell>
          <cell r="S3720" t="str">
            <v>平均年限法(一)</v>
          </cell>
          <cell r="T3720" t="str">
            <v>在用</v>
          </cell>
          <cell r="U3720" t="str">
            <v>直接购入</v>
          </cell>
          <cell r="V3720" t="str">
            <v>徐建红</v>
          </cell>
          <cell r="W3720" t="str">
            <v>2021.09.09</v>
          </cell>
          <cell r="X3720" t="str">
            <v>记--415</v>
          </cell>
        </row>
        <row r="3720">
          <cell r="AA3720" t="str">
            <v>0325</v>
          </cell>
        </row>
        <row r="3721">
          <cell r="B3721" t="str">
            <v>032500299</v>
          </cell>
          <cell r="C3721" t="str">
            <v>圆块孔式石墨降膜吸收器</v>
          </cell>
          <cell r="D3721" t="str">
            <v>YKX40-15㎡</v>
          </cell>
          <cell r="E3721">
            <v>15929.2</v>
          </cell>
          <cell r="F3721">
            <v>6212.31</v>
          </cell>
          <cell r="G3721">
            <v>9716.89</v>
          </cell>
          <cell r="H3721">
            <v>0</v>
          </cell>
          <cell r="I3721" t="str">
            <v>2021.09.09</v>
          </cell>
          <cell r="J3721" t="str">
            <v>96</v>
          </cell>
          <cell r="K3721" t="str">
            <v>苯磺隆装置（合成四车间）</v>
          </cell>
          <cell r="L3721" t="str">
            <v>肥东合成分厂</v>
          </cell>
          <cell r="M3721" t="str">
            <v>肥东合成四车间</v>
          </cell>
          <cell r="N3721" t="str">
            <v>东台市西达石墨设备有限公司</v>
          </cell>
          <cell r="O3721" t="str">
            <v>159.29</v>
          </cell>
          <cell r="P3721" t="str">
            <v>1,911.48</v>
          </cell>
          <cell r="Q3721" t="str">
            <v>637.17</v>
          </cell>
          <cell r="R3721" t="str">
            <v>38</v>
          </cell>
          <cell r="S3721" t="str">
            <v>平均年限法(一)</v>
          </cell>
          <cell r="T3721" t="str">
            <v>在用</v>
          </cell>
          <cell r="U3721" t="str">
            <v>直接购入</v>
          </cell>
          <cell r="V3721" t="str">
            <v>徐建红</v>
          </cell>
          <cell r="W3721" t="str">
            <v>2021.09.09</v>
          </cell>
          <cell r="X3721" t="str">
            <v>记--415</v>
          </cell>
        </row>
        <row r="3721">
          <cell r="AA3721" t="str">
            <v>0325</v>
          </cell>
        </row>
        <row r="3722">
          <cell r="B3722" t="str">
            <v>032500300</v>
          </cell>
          <cell r="C3722" t="str">
            <v>圆块孔式石墨降膜吸收器</v>
          </cell>
          <cell r="D3722" t="str">
            <v>YKX40-15㎡</v>
          </cell>
          <cell r="E3722">
            <v>15929.21</v>
          </cell>
          <cell r="F3722">
            <v>6212.31</v>
          </cell>
          <cell r="G3722">
            <v>9716.9</v>
          </cell>
          <cell r="H3722">
            <v>0</v>
          </cell>
          <cell r="I3722" t="str">
            <v>2021.09.09</v>
          </cell>
          <cell r="J3722" t="str">
            <v>96</v>
          </cell>
          <cell r="K3722" t="str">
            <v>苯磺隆装置（合成四车间）</v>
          </cell>
          <cell r="L3722" t="str">
            <v>肥东合成分厂</v>
          </cell>
          <cell r="M3722" t="str">
            <v>肥东合成四车间</v>
          </cell>
          <cell r="N3722" t="str">
            <v>东台市西达石墨设备有限公司</v>
          </cell>
          <cell r="O3722" t="str">
            <v>159.29</v>
          </cell>
          <cell r="P3722" t="str">
            <v>1,911.48</v>
          </cell>
          <cell r="Q3722" t="str">
            <v>637.17</v>
          </cell>
          <cell r="R3722" t="str">
            <v>38</v>
          </cell>
          <cell r="S3722" t="str">
            <v>平均年限法(一)</v>
          </cell>
          <cell r="T3722" t="str">
            <v>在用</v>
          </cell>
          <cell r="U3722" t="str">
            <v>直接购入</v>
          </cell>
          <cell r="V3722" t="str">
            <v>徐建红</v>
          </cell>
          <cell r="W3722" t="str">
            <v>2021.09.09</v>
          </cell>
          <cell r="X3722" t="str">
            <v>记--415</v>
          </cell>
        </row>
        <row r="3722">
          <cell r="AA3722" t="str">
            <v>0325</v>
          </cell>
        </row>
        <row r="3723">
          <cell r="B3723" t="str">
            <v>032400047</v>
          </cell>
          <cell r="C3723" t="str">
            <v>能耗数据采集器</v>
          </cell>
          <cell r="D3723" t="str">
            <v>ADS-6，数字工厂云平台项目（二期）</v>
          </cell>
          <cell r="E3723">
            <v>6460.18</v>
          </cell>
          <cell r="F3723">
            <v>2519.4</v>
          </cell>
          <cell r="G3723">
            <v>3940.78</v>
          </cell>
          <cell r="H3723">
            <v>0</v>
          </cell>
          <cell r="I3723" t="str">
            <v>2021.09.09</v>
          </cell>
          <cell r="J3723" t="str">
            <v>96</v>
          </cell>
          <cell r="K3723" t="str">
            <v>公用设备</v>
          </cell>
          <cell r="L3723" t="str">
            <v>肥东合成分厂</v>
          </cell>
          <cell r="M3723" t="str">
            <v>肥东合成二车间配电房</v>
          </cell>
          <cell r="N3723" t="str">
            <v>安徽省安泰科技股份有限公司</v>
          </cell>
          <cell r="O3723" t="str">
            <v>64.60</v>
          </cell>
          <cell r="P3723" t="str">
            <v>775.20</v>
          </cell>
          <cell r="Q3723" t="str">
            <v>258.41</v>
          </cell>
          <cell r="R3723" t="str">
            <v>38</v>
          </cell>
          <cell r="S3723" t="str">
            <v>平均年限法(一)</v>
          </cell>
          <cell r="T3723" t="str">
            <v>在用</v>
          </cell>
          <cell r="U3723" t="str">
            <v>直接购入</v>
          </cell>
          <cell r="V3723" t="str">
            <v>徐建红</v>
          </cell>
          <cell r="W3723" t="str">
            <v>2021.09.09</v>
          </cell>
          <cell r="X3723" t="str">
            <v>记--413</v>
          </cell>
        </row>
        <row r="3723">
          <cell r="AA3723" t="str">
            <v>0324</v>
          </cell>
        </row>
        <row r="3724">
          <cell r="B3724" t="str">
            <v>032400048</v>
          </cell>
          <cell r="C3724" t="str">
            <v>能耗数据采集器</v>
          </cell>
          <cell r="D3724" t="str">
            <v>ADS-6，数字工厂云平台项目（二期）</v>
          </cell>
          <cell r="E3724">
            <v>6460.17</v>
          </cell>
          <cell r="F3724">
            <v>2519.4</v>
          </cell>
          <cell r="G3724">
            <v>3940.77</v>
          </cell>
          <cell r="H3724">
            <v>0</v>
          </cell>
          <cell r="I3724" t="str">
            <v>2021.09.09</v>
          </cell>
          <cell r="J3724" t="str">
            <v>96</v>
          </cell>
          <cell r="K3724" t="str">
            <v>公用设备</v>
          </cell>
          <cell r="L3724" t="str">
            <v>肥东合成分厂</v>
          </cell>
          <cell r="M3724" t="str">
            <v>肥东合成中控室</v>
          </cell>
          <cell r="N3724" t="str">
            <v>安徽省安泰科技股份有限公司</v>
          </cell>
          <cell r="O3724" t="str">
            <v>64.60</v>
          </cell>
          <cell r="P3724" t="str">
            <v>775.20</v>
          </cell>
          <cell r="Q3724" t="str">
            <v>258.41</v>
          </cell>
          <cell r="R3724" t="str">
            <v>38</v>
          </cell>
          <cell r="S3724" t="str">
            <v>平均年限法(一)</v>
          </cell>
          <cell r="T3724" t="str">
            <v>在用</v>
          </cell>
          <cell r="U3724" t="str">
            <v>直接购入</v>
          </cell>
          <cell r="V3724" t="str">
            <v>徐建红</v>
          </cell>
          <cell r="W3724" t="str">
            <v>2021.09.09</v>
          </cell>
          <cell r="X3724" t="str">
            <v>记--413</v>
          </cell>
        </row>
        <row r="3724">
          <cell r="AA3724" t="str">
            <v>0324</v>
          </cell>
        </row>
        <row r="3725">
          <cell r="B3725" t="str">
            <v>031022949</v>
          </cell>
          <cell r="C3725" t="str">
            <v>氟塑料离心泵</v>
          </cell>
          <cell r="D3725" t="str">
            <v>IHF80-50-200</v>
          </cell>
          <cell r="E3725">
            <v>6637.17</v>
          </cell>
          <cell r="F3725">
            <v>2588.43</v>
          </cell>
          <cell r="G3725">
            <v>4048.74</v>
          </cell>
          <cell r="H3725">
            <v>0</v>
          </cell>
          <cell r="I3725" t="str">
            <v>2021.09.13</v>
          </cell>
          <cell r="J3725" t="str">
            <v>96</v>
          </cell>
          <cell r="K3725" t="str">
            <v>剂型设备</v>
          </cell>
          <cell r="L3725" t="str">
            <v>肥东制剂分厂</v>
          </cell>
          <cell r="M3725" t="str">
            <v>肥东制剂11#车间</v>
          </cell>
          <cell r="N3725" t="str">
            <v>安徽通能泵阀销售有限公司</v>
          </cell>
          <cell r="O3725" t="str">
            <v>66.37</v>
          </cell>
          <cell r="P3725" t="str">
            <v>796.44</v>
          </cell>
          <cell r="Q3725" t="str">
            <v>265.49</v>
          </cell>
          <cell r="R3725" t="str">
            <v>38</v>
          </cell>
          <cell r="S3725" t="str">
            <v>平均年限法(一)</v>
          </cell>
          <cell r="T3725" t="str">
            <v>在用</v>
          </cell>
          <cell r="U3725" t="str">
            <v>直接购入</v>
          </cell>
          <cell r="V3725" t="str">
            <v>徐建红</v>
          </cell>
          <cell r="W3725" t="str">
            <v>2021.09.13</v>
          </cell>
          <cell r="X3725" t="str">
            <v>记--423</v>
          </cell>
        </row>
        <row r="3725">
          <cell r="AA3725" t="str">
            <v>0310</v>
          </cell>
        </row>
        <row r="3726">
          <cell r="B3726" t="str">
            <v>030800372</v>
          </cell>
          <cell r="C3726" t="str">
            <v>列管式冷凝器</v>
          </cell>
          <cell r="D3726" t="str">
            <v>F=20㎡，材质304，￠400*3000</v>
          </cell>
          <cell r="E3726">
            <v>23893.8</v>
          </cell>
          <cell r="F3726">
            <v>9318.66</v>
          </cell>
          <cell r="G3726">
            <v>14575.14</v>
          </cell>
          <cell r="H3726">
            <v>0</v>
          </cell>
          <cell r="I3726" t="str">
            <v>2021.09.13</v>
          </cell>
          <cell r="J3726" t="str">
            <v>96</v>
          </cell>
          <cell r="K3726" t="str">
            <v>烟嘧装置（合成一车间）</v>
          </cell>
          <cell r="L3726" t="str">
            <v>肥东合成分厂</v>
          </cell>
          <cell r="M3726" t="str">
            <v>肥东合成一车间</v>
          </cell>
          <cell r="N3726" t="str">
            <v>无锡市煜伟石化装备有限公司</v>
          </cell>
          <cell r="O3726" t="str">
            <v>238.94</v>
          </cell>
          <cell r="P3726" t="str">
            <v>2,867.28</v>
          </cell>
          <cell r="Q3726" t="str">
            <v>955.75</v>
          </cell>
          <cell r="R3726" t="str">
            <v>38</v>
          </cell>
          <cell r="S3726" t="str">
            <v>平均年限法(一)</v>
          </cell>
          <cell r="T3726" t="str">
            <v>在用</v>
          </cell>
          <cell r="U3726" t="str">
            <v>直接购入</v>
          </cell>
          <cell r="V3726" t="str">
            <v>徐建红</v>
          </cell>
          <cell r="W3726" t="str">
            <v>2021.09.13</v>
          </cell>
          <cell r="X3726" t="str">
            <v>记--425</v>
          </cell>
        </row>
        <row r="3726">
          <cell r="AA3726" t="str">
            <v>0308</v>
          </cell>
        </row>
        <row r="3727">
          <cell r="B3727" t="str">
            <v>030800373</v>
          </cell>
          <cell r="C3727" t="str">
            <v>列管式冷凝器</v>
          </cell>
          <cell r="D3727" t="str">
            <v>F=25㎡，材质304，￠400*3000</v>
          </cell>
          <cell r="E3727">
            <v>29203.55</v>
          </cell>
          <cell r="F3727">
            <v>11389.56</v>
          </cell>
          <cell r="G3727">
            <v>17813.99</v>
          </cell>
          <cell r="H3727">
            <v>0</v>
          </cell>
          <cell r="I3727" t="str">
            <v>2021.09.13</v>
          </cell>
          <cell r="J3727" t="str">
            <v>96</v>
          </cell>
          <cell r="K3727" t="str">
            <v>烟嘧装置（合成一车间）</v>
          </cell>
          <cell r="L3727" t="str">
            <v>肥东合成分厂</v>
          </cell>
          <cell r="M3727" t="str">
            <v>肥东合成一车间</v>
          </cell>
          <cell r="N3727" t="str">
            <v>无锡市煜伟石化装备有限公司</v>
          </cell>
          <cell r="O3727" t="str">
            <v>292.04</v>
          </cell>
          <cell r="P3727" t="str">
            <v>3,504.48</v>
          </cell>
          <cell r="Q3727" t="str">
            <v>1,168.14</v>
          </cell>
          <cell r="R3727" t="str">
            <v>38</v>
          </cell>
          <cell r="S3727" t="str">
            <v>平均年限法(一)</v>
          </cell>
          <cell r="T3727" t="str">
            <v>在用</v>
          </cell>
          <cell r="U3727" t="str">
            <v>直接购入</v>
          </cell>
          <cell r="V3727" t="str">
            <v>徐建红</v>
          </cell>
          <cell r="W3727" t="str">
            <v>2021.09.13</v>
          </cell>
          <cell r="X3727" t="str">
            <v>记--425</v>
          </cell>
        </row>
        <row r="3727">
          <cell r="AA3727" t="str">
            <v>0308</v>
          </cell>
        </row>
        <row r="3728">
          <cell r="B3728" t="str">
            <v>030700437</v>
          </cell>
          <cell r="C3728" t="str">
            <v>列管式冷凝器</v>
          </cell>
          <cell r="D3728" t="str">
            <v>F=3㎡</v>
          </cell>
          <cell r="E3728">
            <v>9292.03</v>
          </cell>
          <cell r="F3728">
            <v>3623.88</v>
          </cell>
          <cell r="G3728">
            <v>5668.15</v>
          </cell>
          <cell r="H3728">
            <v>0</v>
          </cell>
          <cell r="I3728" t="str">
            <v>2021.09.13</v>
          </cell>
          <cell r="J3728" t="str">
            <v>96</v>
          </cell>
          <cell r="K3728" t="str">
            <v>精喹装置（合成二车间）</v>
          </cell>
          <cell r="L3728" t="str">
            <v>肥东合成分厂</v>
          </cell>
          <cell r="M3728" t="str">
            <v>肥东合成二车间</v>
          </cell>
          <cell r="N3728" t="str">
            <v>江苏新世纪民生化工设备有限公司</v>
          </cell>
          <cell r="O3728" t="str">
            <v>92.92</v>
          </cell>
          <cell r="P3728" t="str">
            <v>1,115.04</v>
          </cell>
          <cell r="Q3728" t="str">
            <v>371.68</v>
          </cell>
          <cell r="R3728" t="str">
            <v>38</v>
          </cell>
          <cell r="S3728" t="str">
            <v>平均年限法(一)</v>
          </cell>
          <cell r="T3728" t="str">
            <v>在用</v>
          </cell>
          <cell r="U3728" t="str">
            <v>直接购入</v>
          </cell>
          <cell r="V3728" t="str">
            <v>徐建红</v>
          </cell>
          <cell r="W3728" t="str">
            <v>2021.09.13</v>
          </cell>
          <cell r="X3728" t="str">
            <v>记--427</v>
          </cell>
        </row>
        <row r="3728">
          <cell r="AA3728" t="str">
            <v>0307</v>
          </cell>
        </row>
        <row r="3729">
          <cell r="B3729" t="str">
            <v>030700438</v>
          </cell>
          <cell r="C3729" t="str">
            <v>列管式冷凝器</v>
          </cell>
          <cell r="D3729" t="str">
            <v>F=3㎡</v>
          </cell>
          <cell r="E3729">
            <v>9292.04</v>
          </cell>
          <cell r="F3729">
            <v>3623.88</v>
          </cell>
          <cell r="G3729">
            <v>5668.16</v>
          </cell>
          <cell r="H3729">
            <v>0</v>
          </cell>
          <cell r="I3729" t="str">
            <v>2021.09.13</v>
          </cell>
          <cell r="J3729" t="str">
            <v>96</v>
          </cell>
          <cell r="K3729" t="str">
            <v>精喹装置（合成二车间）</v>
          </cell>
          <cell r="L3729" t="str">
            <v>肥东合成分厂</v>
          </cell>
          <cell r="M3729" t="str">
            <v>肥东合成二车间</v>
          </cell>
          <cell r="N3729" t="str">
            <v>江苏新世纪民生化工设备有限公司</v>
          </cell>
          <cell r="O3729" t="str">
            <v>92.92</v>
          </cell>
          <cell r="P3729" t="str">
            <v>1,115.04</v>
          </cell>
          <cell r="Q3729" t="str">
            <v>371.68</v>
          </cell>
          <cell r="R3729" t="str">
            <v>38</v>
          </cell>
          <cell r="S3729" t="str">
            <v>平均年限法(一)</v>
          </cell>
          <cell r="T3729" t="str">
            <v>在用</v>
          </cell>
          <cell r="U3729" t="str">
            <v>直接购入</v>
          </cell>
          <cell r="V3729" t="str">
            <v>徐建红</v>
          </cell>
          <cell r="W3729" t="str">
            <v>2021.09.13</v>
          </cell>
          <cell r="X3729" t="str">
            <v>记--427</v>
          </cell>
        </row>
        <row r="3729">
          <cell r="AA3729" t="str">
            <v>0307</v>
          </cell>
        </row>
        <row r="3730">
          <cell r="B3730" t="str">
            <v>032500301</v>
          </cell>
          <cell r="C3730" t="str">
            <v>摆线针轮减速机</v>
          </cell>
          <cell r="D3730" t="str">
            <v>BLB4-17-11KW，防爆，带电机</v>
          </cell>
          <cell r="E3730">
            <v>5893.81</v>
          </cell>
          <cell r="F3730">
            <v>2298.66</v>
          </cell>
          <cell r="G3730">
            <v>3595.15</v>
          </cell>
          <cell r="H3730">
            <v>0</v>
          </cell>
          <cell r="I3730" t="str">
            <v>2021.09.14</v>
          </cell>
          <cell r="J3730" t="str">
            <v>96</v>
          </cell>
          <cell r="K3730" t="str">
            <v>苯磺隆装置（合成四车间）</v>
          </cell>
          <cell r="L3730" t="str">
            <v>肥东合成分厂</v>
          </cell>
          <cell r="M3730" t="str">
            <v>肥东合成四车间</v>
          </cell>
          <cell r="N3730" t="str">
            <v>江苏泰隆减速机股份有限公司</v>
          </cell>
          <cell r="O3730" t="str">
            <v>58.94</v>
          </cell>
          <cell r="P3730" t="str">
            <v>707.28</v>
          </cell>
          <cell r="Q3730" t="str">
            <v>235.75</v>
          </cell>
          <cell r="R3730" t="str">
            <v>38</v>
          </cell>
          <cell r="S3730" t="str">
            <v>平均年限法(一)</v>
          </cell>
          <cell r="T3730" t="str">
            <v>在用</v>
          </cell>
          <cell r="U3730" t="str">
            <v>直接购入</v>
          </cell>
          <cell r="V3730" t="str">
            <v>徐建红</v>
          </cell>
          <cell r="W3730" t="str">
            <v>2021.09.14</v>
          </cell>
          <cell r="X3730" t="str">
            <v>记--429</v>
          </cell>
        </row>
        <row r="3730">
          <cell r="AA3730" t="str">
            <v>0325</v>
          </cell>
        </row>
        <row r="3731">
          <cell r="B3731" t="str">
            <v>032500302</v>
          </cell>
          <cell r="C3731" t="str">
            <v>摆线针轮减速机</v>
          </cell>
          <cell r="D3731" t="str">
            <v>BLB4-23-7.5KW，防爆，不带电机</v>
          </cell>
          <cell r="E3731">
            <v>2707.96</v>
          </cell>
          <cell r="F3731">
            <v>1056.12</v>
          </cell>
          <cell r="G3731">
            <v>1651.84</v>
          </cell>
          <cell r="H3731">
            <v>0</v>
          </cell>
          <cell r="I3731" t="str">
            <v>2021.09.14</v>
          </cell>
          <cell r="J3731" t="str">
            <v>96</v>
          </cell>
          <cell r="K3731" t="str">
            <v>苯磺隆装置（合成四车间）</v>
          </cell>
          <cell r="L3731" t="str">
            <v>肥东合成分厂</v>
          </cell>
          <cell r="M3731" t="str">
            <v>肥东合成四车间</v>
          </cell>
          <cell r="N3731" t="str">
            <v>江苏泰隆减速机股份有限公司</v>
          </cell>
          <cell r="O3731" t="str">
            <v>27.08</v>
          </cell>
          <cell r="P3731" t="str">
            <v>324.96</v>
          </cell>
          <cell r="Q3731" t="str">
            <v>108.32</v>
          </cell>
          <cell r="R3731" t="str">
            <v>38</v>
          </cell>
          <cell r="S3731" t="str">
            <v>平均年限法(一)</v>
          </cell>
          <cell r="T3731" t="str">
            <v>在用</v>
          </cell>
          <cell r="U3731" t="str">
            <v>直接购入</v>
          </cell>
          <cell r="V3731" t="str">
            <v>徐建红</v>
          </cell>
          <cell r="W3731" t="str">
            <v>2021.09.14</v>
          </cell>
          <cell r="X3731" t="str">
            <v>记--429</v>
          </cell>
        </row>
        <row r="3731">
          <cell r="AA3731" t="str">
            <v>0325</v>
          </cell>
        </row>
        <row r="3732">
          <cell r="B3732" t="str">
            <v>032500303</v>
          </cell>
          <cell r="C3732" t="str">
            <v>摆线针轮减速机</v>
          </cell>
          <cell r="D3732" t="str">
            <v>BLB4-11-7.5KW，防爆，不带电机</v>
          </cell>
          <cell r="E3732">
            <v>2070.8</v>
          </cell>
          <cell r="F3732">
            <v>807.69</v>
          </cell>
          <cell r="G3732">
            <v>1263.11</v>
          </cell>
          <cell r="H3732">
            <v>0</v>
          </cell>
          <cell r="I3732" t="str">
            <v>2021.09.14</v>
          </cell>
          <cell r="J3732" t="str">
            <v>96</v>
          </cell>
          <cell r="K3732" t="str">
            <v>苯磺隆装置（合成四车间）</v>
          </cell>
          <cell r="L3732" t="str">
            <v>肥东合成分厂</v>
          </cell>
          <cell r="M3732" t="str">
            <v>肥东合成四车间</v>
          </cell>
          <cell r="N3732" t="str">
            <v>江苏泰隆减速机股份有限公司</v>
          </cell>
          <cell r="O3732" t="str">
            <v>20.71</v>
          </cell>
          <cell r="P3732" t="str">
            <v>248.52</v>
          </cell>
          <cell r="Q3732" t="str">
            <v>82.83</v>
          </cell>
          <cell r="R3732" t="str">
            <v>38</v>
          </cell>
          <cell r="S3732" t="str">
            <v>平均年限法(一)</v>
          </cell>
          <cell r="T3732" t="str">
            <v>在用</v>
          </cell>
          <cell r="U3732" t="str">
            <v>直接购入</v>
          </cell>
          <cell r="V3732" t="str">
            <v>徐建红</v>
          </cell>
          <cell r="W3732" t="str">
            <v>2021.09.14</v>
          </cell>
          <cell r="X3732" t="str">
            <v>记--429</v>
          </cell>
        </row>
        <row r="3732">
          <cell r="AA3732" t="str">
            <v>0325</v>
          </cell>
        </row>
        <row r="3733">
          <cell r="B3733" t="str">
            <v>030800374</v>
          </cell>
          <cell r="C3733" t="str">
            <v>气动缝包机</v>
          </cell>
          <cell r="D3733" t="str">
            <v>N600A</v>
          </cell>
          <cell r="E3733">
            <v>5752.21</v>
          </cell>
          <cell r="F3733">
            <v>2243.28</v>
          </cell>
          <cell r="G3733">
            <v>3508.93</v>
          </cell>
          <cell r="H3733">
            <v>0</v>
          </cell>
          <cell r="I3733" t="str">
            <v>2021.09.14</v>
          </cell>
          <cell r="J3733" t="str">
            <v>96</v>
          </cell>
          <cell r="K3733" t="str">
            <v>烟嘧装置（合成一车间）</v>
          </cell>
          <cell r="L3733" t="str">
            <v>肥东合成分厂</v>
          </cell>
          <cell r="M3733" t="str">
            <v>肥东合成一车间</v>
          </cell>
          <cell r="N3733" t="str">
            <v>昆山威克自动化设备有限公司</v>
          </cell>
          <cell r="O3733" t="str">
            <v>57.52</v>
          </cell>
          <cell r="P3733" t="str">
            <v>690.24</v>
          </cell>
          <cell r="Q3733" t="str">
            <v>230.09</v>
          </cell>
          <cell r="R3733" t="str">
            <v>38</v>
          </cell>
          <cell r="S3733" t="str">
            <v>平均年限法(一)</v>
          </cell>
          <cell r="T3733" t="str">
            <v>在用</v>
          </cell>
          <cell r="U3733" t="str">
            <v>直接购入</v>
          </cell>
          <cell r="V3733" t="str">
            <v>徐建红</v>
          </cell>
          <cell r="W3733" t="str">
            <v>2021.09.14</v>
          </cell>
          <cell r="X3733" t="str">
            <v>记--661</v>
          </cell>
        </row>
        <row r="3733">
          <cell r="AA3733" t="str">
            <v>0308</v>
          </cell>
        </row>
        <row r="3734">
          <cell r="B3734" t="str">
            <v>030700439</v>
          </cell>
          <cell r="C3734" t="str">
            <v>气动缝包机</v>
          </cell>
          <cell r="D3734" t="str">
            <v>N600A</v>
          </cell>
          <cell r="E3734">
            <v>5752.21</v>
          </cell>
          <cell r="F3734">
            <v>2243.28</v>
          </cell>
          <cell r="G3734">
            <v>3508.93</v>
          </cell>
          <cell r="H3734">
            <v>0</v>
          </cell>
          <cell r="I3734" t="str">
            <v>2021.09.14</v>
          </cell>
          <cell r="J3734" t="str">
            <v>96</v>
          </cell>
          <cell r="K3734" t="str">
            <v>精喹装置（合成二车间）</v>
          </cell>
          <cell r="L3734" t="str">
            <v>肥东合成分厂</v>
          </cell>
          <cell r="M3734" t="str">
            <v>肥东合成二车间</v>
          </cell>
          <cell r="N3734" t="str">
            <v>昆山威克自动化设备有限公司</v>
          </cell>
          <cell r="O3734" t="str">
            <v>57.52</v>
          </cell>
          <cell r="P3734" t="str">
            <v>690.24</v>
          </cell>
          <cell r="Q3734" t="str">
            <v>230.09</v>
          </cell>
          <cell r="R3734" t="str">
            <v>38</v>
          </cell>
          <cell r="S3734" t="str">
            <v>平均年限法(一)</v>
          </cell>
          <cell r="T3734" t="str">
            <v>在用</v>
          </cell>
          <cell r="U3734" t="str">
            <v>直接购入</v>
          </cell>
          <cell r="V3734" t="str">
            <v>徐建红</v>
          </cell>
          <cell r="W3734" t="str">
            <v>2021.09.14</v>
          </cell>
          <cell r="X3734" t="str">
            <v>记--661</v>
          </cell>
        </row>
        <row r="3734">
          <cell r="AA3734" t="str">
            <v>0307</v>
          </cell>
        </row>
        <row r="3735">
          <cell r="B3735" t="str">
            <v>032600176</v>
          </cell>
          <cell r="C3735" t="str">
            <v>气动缝包机</v>
          </cell>
          <cell r="D3735" t="str">
            <v>N600A</v>
          </cell>
          <cell r="E3735">
            <v>5752.21</v>
          </cell>
          <cell r="F3735">
            <v>2243.28</v>
          </cell>
          <cell r="G3735">
            <v>3508.93</v>
          </cell>
          <cell r="H3735">
            <v>0</v>
          </cell>
          <cell r="I3735" t="str">
            <v>2021.09.14</v>
          </cell>
          <cell r="J3735" t="str">
            <v>96</v>
          </cell>
          <cell r="K3735" t="str">
            <v>精噁唑装置（合成三车间）</v>
          </cell>
          <cell r="L3735" t="str">
            <v>肥东合成分厂</v>
          </cell>
          <cell r="M3735" t="str">
            <v>肥东合成三车间</v>
          </cell>
          <cell r="N3735" t="str">
            <v>昆山威克自动化设备有限公司</v>
          </cell>
          <cell r="O3735" t="str">
            <v>57.52</v>
          </cell>
          <cell r="P3735" t="str">
            <v>690.24</v>
          </cell>
          <cell r="Q3735" t="str">
            <v>230.09</v>
          </cell>
          <cell r="R3735" t="str">
            <v>38</v>
          </cell>
          <cell r="S3735" t="str">
            <v>平均年限法(一)</v>
          </cell>
          <cell r="T3735" t="str">
            <v>在用</v>
          </cell>
          <cell r="U3735" t="str">
            <v>直接购入</v>
          </cell>
          <cell r="V3735" t="str">
            <v>徐建红</v>
          </cell>
          <cell r="W3735" t="str">
            <v>2021.09.14</v>
          </cell>
          <cell r="X3735" t="str">
            <v>记--661</v>
          </cell>
        </row>
        <row r="3735">
          <cell r="AA3735" t="str">
            <v>0326</v>
          </cell>
        </row>
        <row r="3736">
          <cell r="B3736" t="str">
            <v>032500304</v>
          </cell>
          <cell r="C3736" t="str">
            <v>气动缝包机</v>
          </cell>
          <cell r="D3736" t="str">
            <v>N600A</v>
          </cell>
          <cell r="E3736">
            <v>5752.22</v>
          </cell>
          <cell r="F3736">
            <v>2243.28</v>
          </cell>
          <cell r="G3736">
            <v>3508.94</v>
          </cell>
          <cell r="H3736">
            <v>0</v>
          </cell>
          <cell r="I3736" t="str">
            <v>2021.09.14</v>
          </cell>
          <cell r="J3736" t="str">
            <v>96</v>
          </cell>
          <cell r="K3736" t="str">
            <v>苯磺隆装置（合成四车间）</v>
          </cell>
          <cell r="L3736" t="str">
            <v>肥东合成分厂</v>
          </cell>
          <cell r="M3736" t="str">
            <v>肥东合成四车间</v>
          </cell>
          <cell r="N3736" t="str">
            <v>昆山威克自动化设备有限公司</v>
          </cell>
          <cell r="O3736" t="str">
            <v>57.52</v>
          </cell>
          <cell r="P3736" t="str">
            <v>690.24</v>
          </cell>
          <cell r="Q3736" t="str">
            <v>230.09</v>
          </cell>
          <cell r="R3736" t="str">
            <v>38</v>
          </cell>
          <cell r="S3736" t="str">
            <v>平均年限法(一)</v>
          </cell>
          <cell r="T3736" t="str">
            <v>在用</v>
          </cell>
          <cell r="U3736" t="str">
            <v>直接购入</v>
          </cell>
          <cell r="V3736" t="str">
            <v>徐建红</v>
          </cell>
          <cell r="W3736" t="str">
            <v>2021.09.14</v>
          </cell>
          <cell r="X3736" t="str">
            <v>记--661</v>
          </cell>
        </row>
        <row r="3736">
          <cell r="AA3736" t="str">
            <v>0325</v>
          </cell>
        </row>
        <row r="3737">
          <cell r="B3737" t="str">
            <v>032400049</v>
          </cell>
          <cell r="C3737" t="str">
            <v>柴油机消防泵</v>
          </cell>
          <cell r="D3737" t="str">
            <v>XBC7.0/40G-MW/60KW</v>
          </cell>
          <cell r="E3737">
            <v>21946.9</v>
          </cell>
          <cell r="F3737">
            <v>8559.33</v>
          </cell>
          <cell r="G3737">
            <v>13387.57</v>
          </cell>
          <cell r="H3737">
            <v>0</v>
          </cell>
          <cell r="I3737" t="str">
            <v>2021.09.15</v>
          </cell>
          <cell r="J3737" t="str">
            <v>96</v>
          </cell>
          <cell r="K3737" t="str">
            <v>公用设备</v>
          </cell>
          <cell r="L3737" t="str">
            <v>肥东合成分厂/肥东制剂分厂</v>
          </cell>
          <cell r="M3737" t="str">
            <v>肥东公用工程（消防泵站）</v>
          </cell>
          <cell r="N3737" t="str">
            <v>上海莫洛特泵业集团有限公司</v>
          </cell>
          <cell r="O3737" t="str">
            <v>219.47</v>
          </cell>
          <cell r="P3737" t="str">
            <v>2,633.64</v>
          </cell>
          <cell r="Q3737" t="str">
            <v>877.88</v>
          </cell>
          <cell r="R3737" t="str">
            <v>38</v>
          </cell>
          <cell r="S3737" t="str">
            <v>平均年限法(一)</v>
          </cell>
          <cell r="T3737" t="str">
            <v>在用</v>
          </cell>
          <cell r="U3737" t="str">
            <v>直接购入</v>
          </cell>
          <cell r="V3737" t="str">
            <v>徐建红</v>
          </cell>
          <cell r="W3737" t="str">
            <v>2021.09.15</v>
          </cell>
          <cell r="X3737" t="str">
            <v>记--663</v>
          </cell>
        </row>
        <row r="3737">
          <cell r="AA3737" t="str">
            <v>0324</v>
          </cell>
        </row>
        <row r="3738">
          <cell r="B3738" t="str">
            <v>050600011</v>
          </cell>
          <cell r="C3738" t="str">
            <v>车间茶水亭</v>
          </cell>
          <cell r="D3738" t="str">
            <v>外购成品 茶水亭2*2*2.4，可移动单体</v>
          </cell>
          <cell r="E3738">
            <v>6310.68</v>
          </cell>
          <cell r="F3738">
            <v>3937.83</v>
          </cell>
          <cell r="G3738">
            <v>2372.85</v>
          </cell>
          <cell r="H3738">
            <v>0</v>
          </cell>
          <cell r="I3738" t="str">
            <v>2021.09.19</v>
          </cell>
          <cell r="J3738" t="str">
            <v>60</v>
          </cell>
          <cell r="K3738" t="str">
            <v>厂区临时设施</v>
          </cell>
          <cell r="L3738" t="str">
            <v>肥东制剂分厂</v>
          </cell>
          <cell r="M3738" t="str">
            <v>肥东制剂调制车间入口</v>
          </cell>
          <cell r="N3738" t="str">
            <v>合肥千宴装饰工程有限公司</v>
          </cell>
          <cell r="O3738" t="str">
            <v>100.97</v>
          </cell>
          <cell r="P3738" t="str">
            <v>1,211.64</v>
          </cell>
          <cell r="Q3738" t="str">
            <v>252.43</v>
          </cell>
          <cell r="R3738" t="str">
            <v>38</v>
          </cell>
          <cell r="S3738" t="str">
            <v>平均年限法(一)</v>
          </cell>
          <cell r="T3738" t="str">
            <v>在用</v>
          </cell>
          <cell r="U3738" t="str">
            <v>直接购入</v>
          </cell>
          <cell r="V3738" t="str">
            <v>徐建红</v>
          </cell>
          <cell r="W3738" t="str">
            <v>2021.09.19</v>
          </cell>
          <cell r="X3738" t="str">
            <v>记--679</v>
          </cell>
        </row>
        <row r="3738">
          <cell r="AA3738" t="str">
            <v>0506</v>
          </cell>
        </row>
        <row r="3739">
          <cell r="B3739" t="str">
            <v>050600012</v>
          </cell>
          <cell r="C3739" t="str">
            <v>车间茶水亭</v>
          </cell>
          <cell r="D3739" t="str">
            <v>外购成品 茶水亭2*2*2.4，可移动单体</v>
          </cell>
          <cell r="E3739">
            <v>6310.68</v>
          </cell>
          <cell r="F3739">
            <v>3937.83</v>
          </cell>
          <cell r="G3739">
            <v>2372.85</v>
          </cell>
          <cell r="H3739">
            <v>0</v>
          </cell>
          <cell r="I3739" t="str">
            <v>2021.09.19</v>
          </cell>
          <cell r="J3739" t="str">
            <v>60</v>
          </cell>
          <cell r="K3739" t="str">
            <v>厂区临时设施</v>
          </cell>
          <cell r="L3739" t="str">
            <v>肥东制剂分厂</v>
          </cell>
          <cell r="M3739" t="str">
            <v>肥东制剂调制车间入口</v>
          </cell>
          <cell r="N3739" t="str">
            <v>合肥千宴装饰工程有限公司</v>
          </cell>
          <cell r="O3739" t="str">
            <v>100.97</v>
          </cell>
          <cell r="P3739" t="str">
            <v>1,211.64</v>
          </cell>
          <cell r="Q3739" t="str">
            <v>252.43</v>
          </cell>
          <cell r="R3739" t="str">
            <v>38</v>
          </cell>
          <cell r="S3739" t="str">
            <v>平均年限法(一)</v>
          </cell>
          <cell r="T3739" t="str">
            <v>在用</v>
          </cell>
          <cell r="U3739" t="str">
            <v>直接购入</v>
          </cell>
          <cell r="V3739" t="str">
            <v>徐建红</v>
          </cell>
          <cell r="W3739" t="str">
            <v>2021.09.19</v>
          </cell>
          <cell r="X3739" t="str">
            <v>记--679</v>
          </cell>
        </row>
        <row r="3739">
          <cell r="AA3739" t="str">
            <v>0506</v>
          </cell>
        </row>
        <row r="3740">
          <cell r="B3740" t="str">
            <v>050600013</v>
          </cell>
          <cell r="C3740" t="str">
            <v>车间茶水亭</v>
          </cell>
          <cell r="D3740" t="str">
            <v>外购成品 茶水亭2*2*2.4，可移动单体</v>
          </cell>
          <cell r="E3740">
            <v>6310.68</v>
          </cell>
          <cell r="F3740">
            <v>3937.83</v>
          </cell>
          <cell r="G3740">
            <v>2372.85</v>
          </cell>
          <cell r="H3740">
            <v>0</v>
          </cell>
          <cell r="I3740" t="str">
            <v>2021.09.19</v>
          </cell>
          <cell r="J3740" t="str">
            <v>60</v>
          </cell>
          <cell r="K3740" t="str">
            <v>厂区临时设施</v>
          </cell>
          <cell r="L3740" t="str">
            <v>肥东制剂分厂</v>
          </cell>
          <cell r="M3740" t="str">
            <v>肥东制剂调制车间入口</v>
          </cell>
          <cell r="N3740" t="str">
            <v>合肥千宴装饰工程有限公司</v>
          </cell>
          <cell r="O3740" t="str">
            <v>100.97</v>
          </cell>
          <cell r="P3740" t="str">
            <v>1,211.64</v>
          </cell>
          <cell r="Q3740" t="str">
            <v>252.43</v>
          </cell>
          <cell r="R3740" t="str">
            <v>38</v>
          </cell>
          <cell r="S3740" t="str">
            <v>平均年限法(一)</v>
          </cell>
          <cell r="T3740" t="str">
            <v>在用</v>
          </cell>
          <cell r="U3740" t="str">
            <v>直接购入</v>
          </cell>
          <cell r="V3740" t="str">
            <v>徐建红</v>
          </cell>
          <cell r="W3740" t="str">
            <v>2021.09.19</v>
          </cell>
          <cell r="X3740" t="str">
            <v>记--679</v>
          </cell>
        </row>
        <row r="3740">
          <cell r="AA3740" t="str">
            <v>0506</v>
          </cell>
        </row>
        <row r="3741">
          <cell r="B3741" t="str">
            <v>031022950</v>
          </cell>
          <cell r="C3741" t="str">
            <v>管线式高剪切均质乳化机</v>
          </cell>
          <cell r="D3741" t="str">
            <v>IME430/1/6FA</v>
          </cell>
          <cell r="E3741">
            <v>31858.4</v>
          </cell>
          <cell r="F3741">
            <v>12106.04</v>
          </cell>
          <cell r="G3741">
            <v>19752.36</v>
          </cell>
          <cell r="H3741">
            <v>0</v>
          </cell>
          <cell r="I3741" t="str">
            <v>2021.10.12</v>
          </cell>
          <cell r="J3741" t="str">
            <v>96</v>
          </cell>
          <cell r="K3741" t="str">
            <v>剂型设备</v>
          </cell>
          <cell r="L3741" t="str">
            <v>肥东制剂分厂</v>
          </cell>
          <cell r="M3741" t="str">
            <v>肥东制剂14#车间</v>
          </cell>
          <cell r="N3741" t="str">
            <v>上海启双机电有限公司</v>
          </cell>
          <cell r="O3741" t="str">
            <v>318.58</v>
          </cell>
          <cell r="P3741" t="str">
            <v>3,822.96</v>
          </cell>
          <cell r="Q3741" t="str">
            <v>1,274.34</v>
          </cell>
          <cell r="R3741" t="str">
            <v>37</v>
          </cell>
          <cell r="S3741" t="str">
            <v>平均年限法(一)</v>
          </cell>
          <cell r="T3741" t="str">
            <v>在用</v>
          </cell>
          <cell r="U3741" t="str">
            <v>直接购入</v>
          </cell>
          <cell r="V3741" t="str">
            <v>徐建红</v>
          </cell>
          <cell r="W3741" t="str">
            <v>2021.10.12</v>
          </cell>
          <cell r="X3741" t="str">
            <v>记--405</v>
          </cell>
        </row>
        <row r="3741">
          <cell r="AA3741" t="str">
            <v>0310</v>
          </cell>
        </row>
        <row r="3742">
          <cell r="B3742" t="str">
            <v>031022951</v>
          </cell>
          <cell r="C3742" t="str">
            <v>气动隔膜泵</v>
          </cell>
          <cell r="D3742" t="str">
            <v>666120-344-C，英格索兰</v>
          </cell>
          <cell r="E3742">
            <v>2256.63</v>
          </cell>
          <cell r="F3742">
            <v>857.66</v>
          </cell>
          <cell r="G3742">
            <v>1398.97</v>
          </cell>
          <cell r="H3742">
            <v>0</v>
          </cell>
          <cell r="I3742" t="str">
            <v>2021.10.13</v>
          </cell>
          <cell r="J3742" t="str">
            <v>96</v>
          </cell>
          <cell r="K3742" t="str">
            <v>剂型设备</v>
          </cell>
          <cell r="L3742" t="str">
            <v>肥东制剂分厂</v>
          </cell>
          <cell r="M3742" t="str">
            <v>肥东制剂17#车间</v>
          </cell>
          <cell r="N3742" t="str">
            <v>八乾实业（上海）有限公司</v>
          </cell>
          <cell r="O3742" t="str">
            <v>22.57</v>
          </cell>
          <cell r="P3742" t="str">
            <v>270.84</v>
          </cell>
          <cell r="Q3742" t="str">
            <v>90.27</v>
          </cell>
          <cell r="R3742" t="str">
            <v>37</v>
          </cell>
          <cell r="S3742" t="str">
            <v>平均年限法(一)</v>
          </cell>
          <cell r="T3742" t="str">
            <v>在用</v>
          </cell>
          <cell r="U3742" t="str">
            <v>直接购入</v>
          </cell>
          <cell r="V3742" t="str">
            <v>徐建红</v>
          </cell>
          <cell r="W3742" t="str">
            <v>2021.10.13</v>
          </cell>
          <cell r="X3742" t="str">
            <v>记--407</v>
          </cell>
        </row>
        <row r="3742">
          <cell r="AA3742" t="str">
            <v>0310</v>
          </cell>
        </row>
        <row r="3743">
          <cell r="B3743" t="str">
            <v>031022952</v>
          </cell>
          <cell r="C3743" t="str">
            <v>气动隔膜泵</v>
          </cell>
          <cell r="D3743" t="str">
            <v>666120-344-C，英格索兰</v>
          </cell>
          <cell r="E3743">
            <v>2256.64</v>
          </cell>
          <cell r="F3743">
            <v>857.66</v>
          </cell>
          <cell r="G3743">
            <v>1398.98</v>
          </cell>
          <cell r="H3743">
            <v>0</v>
          </cell>
          <cell r="I3743" t="str">
            <v>2021.10.13</v>
          </cell>
          <cell r="J3743" t="str">
            <v>96</v>
          </cell>
          <cell r="K3743" t="str">
            <v>剂型设备</v>
          </cell>
          <cell r="L3743" t="str">
            <v>肥东制剂分厂</v>
          </cell>
          <cell r="M3743" t="str">
            <v>肥东制剂17#车间</v>
          </cell>
          <cell r="N3743" t="str">
            <v>八乾实业（上海）有限公司</v>
          </cell>
          <cell r="O3743" t="str">
            <v>22.57</v>
          </cell>
          <cell r="P3743" t="str">
            <v>270.84</v>
          </cell>
          <cell r="Q3743" t="str">
            <v>90.27</v>
          </cell>
          <cell r="R3743" t="str">
            <v>37</v>
          </cell>
          <cell r="S3743" t="str">
            <v>平均年限法(一)</v>
          </cell>
          <cell r="T3743" t="str">
            <v>在用</v>
          </cell>
          <cell r="U3743" t="str">
            <v>直接购入</v>
          </cell>
          <cell r="V3743" t="str">
            <v>徐建红</v>
          </cell>
          <cell r="W3743" t="str">
            <v>2021.10.13</v>
          </cell>
          <cell r="X3743" t="str">
            <v>记--407</v>
          </cell>
        </row>
        <row r="3743">
          <cell r="AA3743" t="str">
            <v>0310</v>
          </cell>
        </row>
        <row r="3744">
          <cell r="B3744" t="str">
            <v>032400050</v>
          </cell>
          <cell r="C3744" t="str">
            <v>能耗数据采集器</v>
          </cell>
          <cell r="D3744" t="str">
            <v>ADS-6，数字工厂云平台项目（一期）</v>
          </cell>
          <cell r="E3744">
            <v>6460.18</v>
          </cell>
          <cell r="F3744">
            <v>2454.8</v>
          </cell>
          <cell r="G3744">
            <v>4005.38</v>
          </cell>
          <cell r="H3744">
            <v>0</v>
          </cell>
          <cell r="I3744" t="str">
            <v>2021.10.15</v>
          </cell>
          <cell r="J3744" t="str">
            <v>96</v>
          </cell>
          <cell r="K3744" t="str">
            <v>公用设备</v>
          </cell>
          <cell r="L3744" t="str">
            <v>肥东合成分厂</v>
          </cell>
          <cell r="M3744" t="str">
            <v>肥东合成中控室</v>
          </cell>
          <cell r="N3744" t="str">
            <v>安徽省安泰科技股份有限公司</v>
          </cell>
          <cell r="O3744" t="str">
            <v>64.60</v>
          </cell>
          <cell r="P3744" t="str">
            <v>775.20</v>
          </cell>
          <cell r="Q3744" t="str">
            <v>258.41</v>
          </cell>
          <cell r="R3744" t="str">
            <v>37</v>
          </cell>
          <cell r="S3744" t="str">
            <v>平均年限法(一)</v>
          </cell>
          <cell r="T3744" t="str">
            <v>在用</v>
          </cell>
          <cell r="U3744" t="str">
            <v>直接购入</v>
          </cell>
          <cell r="V3744" t="str">
            <v>徐建红</v>
          </cell>
          <cell r="W3744" t="str">
            <v>2021.10.15</v>
          </cell>
          <cell r="X3744" t="str">
            <v>记--409</v>
          </cell>
        </row>
        <row r="3744">
          <cell r="AA3744" t="str">
            <v>0324</v>
          </cell>
        </row>
        <row r="3745">
          <cell r="B3745" t="str">
            <v>032400051</v>
          </cell>
          <cell r="C3745" t="str">
            <v>网闸（深信服安全隔离与信息交换设备）</v>
          </cell>
          <cell r="D3745" t="str">
            <v>GAP-1000-A600标配设备+系统软件，数字工厂云平台项目（一期）</v>
          </cell>
          <cell r="E3745">
            <v>48672.57</v>
          </cell>
          <cell r="F3745">
            <v>18495.74</v>
          </cell>
          <cell r="G3745">
            <v>30176.83</v>
          </cell>
          <cell r="H3745">
            <v>0</v>
          </cell>
          <cell r="I3745" t="str">
            <v>2021.10.15</v>
          </cell>
          <cell r="J3745" t="str">
            <v>96</v>
          </cell>
          <cell r="K3745" t="str">
            <v>公用设备</v>
          </cell>
          <cell r="L3745" t="str">
            <v>肥东合成分厂</v>
          </cell>
          <cell r="M3745" t="str">
            <v>肥东合成中控室，合成DCS内网与外网隔离管控设备</v>
          </cell>
          <cell r="N3745" t="str">
            <v>安徽省安泰科技股份有限公司</v>
          </cell>
          <cell r="O3745" t="str">
            <v>486.73</v>
          </cell>
          <cell r="P3745" t="str">
            <v>5,840.76</v>
          </cell>
          <cell r="Q3745" t="str">
            <v>1,946.90</v>
          </cell>
          <cell r="R3745" t="str">
            <v>37</v>
          </cell>
          <cell r="S3745" t="str">
            <v>平均年限法(一)</v>
          </cell>
          <cell r="T3745" t="str">
            <v>在用</v>
          </cell>
          <cell r="U3745" t="str">
            <v>直接购入</v>
          </cell>
          <cell r="V3745" t="str">
            <v>徐建红</v>
          </cell>
          <cell r="W3745" t="str">
            <v>2021.10.15</v>
          </cell>
          <cell r="X3745" t="str">
            <v>记--411</v>
          </cell>
        </row>
        <row r="3745">
          <cell r="AA3745" t="str">
            <v>0324</v>
          </cell>
        </row>
        <row r="3746">
          <cell r="B3746" t="str">
            <v>031022953</v>
          </cell>
          <cell r="C3746" t="str">
            <v>全自动灌装机</v>
          </cell>
          <cell r="D3746" t="str">
            <v>GZC-4TB1，配赠6米长 SL-280链板输送机</v>
          </cell>
          <cell r="E3746">
            <v>133451.33</v>
          </cell>
          <cell r="F3746">
            <v>50711.38</v>
          </cell>
          <cell r="G3746">
            <v>82739.95</v>
          </cell>
          <cell r="H3746">
            <v>0</v>
          </cell>
          <cell r="I3746" t="str">
            <v>2021.10.19</v>
          </cell>
          <cell r="J3746" t="str">
            <v>96</v>
          </cell>
          <cell r="K3746" t="str">
            <v>剂型设备</v>
          </cell>
          <cell r="L3746" t="str">
            <v>肥东制剂分厂</v>
          </cell>
          <cell r="M3746" t="str">
            <v>肥东制剂11#车间，草甘膦桶装包装线</v>
          </cell>
          <cell r="N3746" t="str">
            <v>江苏汤姆智能装备有限公司</v>
          </cell>
          <cell r="O3746" t="str">
            <v>1,334.51</v>
          </cell>
          <cell r="P3746" t="str">
            <v>16,014.12</v>
          </cell>
          <cell r="Q3746" t="str">
            <v>5,338.05</v>
          </cell>
          <cell r="R3746" t="str">
            <v>37</v>
          </cell>
          <cell r="S3746" t="str">
            <v>平均年限法(一)</v>
          </cell>
          <cell r="T3746" t="str">
            <v>在用</v>
          </cell>
          <cell r="U3746" t="str">
            <v>直接购入</v>
          </cell>
          <cell r="V3746" t="str">
            <v>徐建红</v>
          </cell>
          <cell r="W3746" t="str">
            <v>2021.10.19</v>
          </cell>
          <cell r="X3746" t="str">
            <v>记--415</v>
          </cell>
        </row>
        <row r="3746">
          <cell r="AA3746" t="str">
            <v>0310</v>
          </cell>
        </row>
        <row r="3747">
          <cell r="B3747" t="str">
            <v>031022954</v>
          </cell>
          <cell r="C3747" t="str">
            <v>全自动旋盖机</v>
          </cell>
          <cell r="D3747" t="str">
            <v>FZX-1T</v>
          </cell>
          <cell r="E3747">
            <v>70796.46</v>
          </cell>
          <cell r="F3747">
            <v>26902.48</v>
          </cell>
          <cell r="G3747">
            <v>43893.98</v>
          </cell>
          <cell r="H3747">
            <v>0</v>
          </cell>
          <cell r="I3747" t="str">
            <v>2021.10.19</v>
          </cell>
          <cell r="J3747" t="str">
            <v>96</v>
          </cell>
          <cell r="K3747" t="str">
            <v>剂型设备</v>
          </cell>
          <cell r="L3747" t="str">
            <v>肥东制剂分厂</v>
          </cell>
          <cell r="M3747" t="str">
            <v>肥东制剂11#车间，草甘膦桶装包装线</v>
          </cell>
          <cell r="N3747" t="str">
            <v>江苏汤姆智能装备有限公司</v>
          </cell>
          <cell r="O3747" t="str">
            <v>707.96</v>
          </cell>
          <cell r="P3747" t="str">
            <v>8,495.52</v>
          </cell>
          <cell r="Q3747" t="str">
            <v>2,831.86</v>
          </cell>
          <cell r="R3747" t="str">
            <v>37</v>
          </cell>
          <cell r="S3747" t="str">
            <v>平均年限法(一)</v>
          </cell>
          <cell r="T3747" t="str">
            <v>在用</v>
          </cell>
          <cell r="U3747" t="str">
            <v>直接购入</v>
          </cell>
          <cell r="V3747" t="str">
            <v>徐建红</v>
          </cell>
          <cell r="W3747" t="str">
            <v>2021.10.19</v>
          </cell>
          <cell r="X3747" t="str">
            <v>记--415</v>
          </cell>
        </row>
        <row r="3747">
          <cell r="AA3747" t="str">
            <v>0310</v>
          </cell>
        </row>
        <row r="3748">
          <cell r="B3748" t="str">
            <v>031022955</v>
          </cell>
          <cell r="C3748" t="str">
            <v>全自动上盖机</v>
          </cell>
          <cell r="D3748" t="str">
            <v>LSG-150-A，配施耐德变频器DL-AF动力头</v>
          </cell>
          <cell r="E3748">
            <v>12389.38</v>
          </cell>
          <cell r="F3748">
            <v>4707.82</v>
          </cell>
          <cell r="G3748">
            <v>7681.56</v>
          </cell>
          <cell r="H3748">
            <v>0</v>
          </cell>
          <cell r="I3748" t="str">
            <v>2021.10.19</v>
          </cell>
          <cell r="J3748" t="str">
            <v>96</v>
          </cell>
          <cell r="K3748" t="str">
            <v>剂型设备</v>
          </cell>
          <cell r="L3748" t="str">
            <v>肥东制剂分厂</v>
          </cell>
          <cell r="M3748" t="str">
            <v>肥东制剂11#车间，草甘膦桶装包装线</v>
          </cell>
          <cell r="N3748" t="str">
            <v>江苏汤姆智能装备有限公司</v>
          </cell>
          <cell r="O3748" t="str">
            <v>123.89</v>
          </cell>
          <cell r="P3748" t="str">
            <v>1,486.68</v>
          </cell>
          <cell r="Q3748" t="str">
            <v>495.58</v>
          </cell>
          <cell r="R3748" t="str">
            <v>37</v>
          </cell>
          <cell r="S3748" t="str">
            <v>平均年限法(一)</v>
          </cell>
          <cell r="T3748" t="str">
            <v>在用</v>
          </cell>
          <cell r="U3748" t="str">
            <v>直接购入</v>
          </cell>
          <cell r="V3748" t="str">
            <v>徐建红</v>
          </cell>
          <cell r="W3748" t="str">
            <v>2021.10.19</v>
          </cell>
          <cell r="X3748" t="str">
            <v>记--415</v>
          </cell>
        </row>
        <row r="3748">
          <cell r="AA3748" t="str">
            <v>0310</v>
          </cell>
        </row>
        <row r="3749">
          <cell r="B3749" t="str">
            <v>031022956</v>
          </cell>
          <cell r="C3749" t="str">
            <v>全自动贴标机</v>
          </cell>
          <cell r="D3749" t="str">
            <v>TZB-LTF-A</v>
          </cell>
          <cell r="E3749">
            <v>88495.57</v>
          </cell>
          <cell r="F3749">
            <v>33628.48</v>
          </cell>
          <cell r="G3749">
            <v>54867.09</v>
          </cell>
          <cell r="H3749">
            <v>0</v>
          </cell>
          <cell r="I3749" t="str">
            <v>2021.10.19</v>
          </cell>
          <cell r="J3749" t="str">
            <v>96</v>
          </cell>
          <cell r="K3749" t="str">
            <v>剂型设备</v>
          </cell>
          <cell r="L3749" t="str">
            <v>肥东制剂分厂</v>
          </cell>
          <cell r="M3749" t="str">
            <v>肥东制剂11#车间，草甘膦桶装包装线</v>
          </cell>
          <cell r="N3749" t="str">
            <v>江苏汤姆智能装备有限公司</v>
          </cell>
          <cell r="O3749" t="str">
            <v>884.96</v>
          </cell>
          <cell r="P3749" t="str">
            <v>10,619.52</v>
          </cell>
          <cell r="Q3749" t="str">
            <v>3,539.82</v>
          </cell>
          <cell r="R3749" t="str">
            <v>37</v>
          </cell>
          <cell r="S3749" t="str">
            <v>平均年限法(一)</v>
          </cell>
          <cell r="T3749" t="str">
            <v>在用</v>
          </cell>
          <cell r="U3749" t="str">
            <v>直接购入</v>
          </cell>
          <cell r="V3749" t="str">
            <v>徐建红</v>
          </cell>
          <cell r="W3749" t="str">
            <v>2021.10.19</v>
          </cell>
          <cell r="X3749" t="str">
            <v>记--415</v>
          </cell>
        </row>
        <row r="3749">
          <cell r="AA3749" t="str">
            <v>0310</v>
          </cell>
        </row>
        <row r="3750">
          <cell r="B3750" t="str">
            <v>040200290</v>
          </cell>
          <cell r="C3750" t="str">
            <v>电脑（台式，设计策划专用）</v>
          </cell>
          <cell r="D3750" t="str">
            <v>组装：技嘉Z590，CPU型号i7 11700，32G/2T+1T，DELL显示器27寸</v>
          </cell>
          <cell r="E3750">
            <v>11858.41</v>
          </cell>
          <cell r="F3750">
            <v>7209.74</v>
          </cell>
          <cell r="G3750">
            <v>4322.16</v>
          </cell>
          <cell r="H3750">
            <v>326.51</v>
          </cell>
          <cell r="I3750" t="str">
            <v>2021.10.22</v>
          </cell>
          <cell r="J3750" t="str">
            <v>60</v>
          </cell>
          <cell r="K3750" t="str">
            <v>电脑</v>
          </cell>
          <cell r="L3750" t="str">
            <v>销售服务部</v>
          </cell>
          <cell r="M3750" t="str">
            <v>销售服务部（徐应）设计岗位，丰乐种业新大楼703室</v>
          </cell>
          <cell r="N3750" t="str">
            <v>合肥德众科技有限公司</v>
          </cell>
          <cell r="O3750" t="str">
            <v>189.73</v>
          </cell>
          <cell r="P3750" t="str">
            <v>2,276.76</v>
          </cell>
          <cell r="Q3750" t="str">
            <v>474.34</v>
          </cell>
          <cell r="R3750" t="str">
            <v>37</v>
          </cell>
          <cell r="S3750" t="str">
            <v>平均年限法(一)</v>
          </cell>
          <cell r="T3750" t="str">
            <v>在用</v>
          </cell>
          <cell r="U3750" t="str">
            <v>直接购入</v>
          </cell>
          <cell r="V3750" t="str">
            <v>徐建红</v>
          </cell>
          <cell r="W3750" t="str">
            <v>2021.10.22</v>
          </cell>
          <cell r="X3750" t="str">
            <v>记--419</v>
          </cell>
        </row>
        <row r="3750">
          <cell r="AA3750" t="str">
            <v>0402</v>
          </cell>
        </row>
        <row r="3751">
          <cell r="B3751" t="str">
            <v>040300104</v>
          </cell>
          <cell r="C3751" t="str">
            <v>打印机（HP 彩色/激光）</v>
          </cell>
          <cell r="D3751" t="str">
            <v>惠普M479DW，彩色激光打印机</v>
          </cell>
          <cell r="E3751">
            <v>6061.95</v>
          </cell>
          <cell r="F3751">
            <v>3685.62</v>
          </cell>
          <cell r="G3751">
            <v>2376.33</v>
          </cell>
          <cell r="H3751">
            <v>0</v>
          </cell>
          <cell r="I3751" t="str">
            <v>2021.10.22</v>
          </cell>
          <cell r="J3751" t="str">
            <v>60</v>
          </cell>
          <cell r="K3751" t="str">
            <v>打印机</v>
          </cell>
          <cell r="L3751" t="str">
            <v>综合办</v>
          </cell>
          <cell r="M3751" t="str">
            <v>农化综合办，肥东综合楼2楼</v>
          </cell>
          <cell r="N3751" t="str">
            <v>合肥德众科技有限公司</v>
          </cell>
          <cell r="O3751" t="str">
            <v>96.99</v>
          </cell>
          <cell r="P3751" t="str">
            <v>1,163.88</v>
          </cell>
          <cell r="Q3751" t="str">
            <v>242.48</v>
          </cell>
          <cell r="R3751" t="str">
            <v>37</v>
          </cell>
          <cell r="S3751" t="str">
            <v>平均年限法(一)</v>
          </cell>
          <cell r="T3751" t="str">
            <v>在用</v>
          </cell>
          <cell r="U3751" t="str">
            <v>直接购入</v>
          </cell>
          <cell r="V3751" t="str">
            <v>徐建红</v>
          </cell>
          <cell r="W3751" t="str">
            <v>2021.10.22</v>
          </cell>
          <cell r="X3751" t="str">
            <v>记--419</v>
          </cell>
        </row>
        <row r="3751">
          <cell r="AA3751" t="str">
            <v>0403</v>
          </cell>
        </row>
        <row r="3752">
          <cell r="B3752" t="str">
            <v>040200291</v>
          </cell>
          <cell r="C3752" t="str">
            <v>联想电脑（台式）</v>
          </cell>
          <cell r="D3752" t="str">
            <v>联想 扬天T4900K/i3 10100/8G/1T/集成，无光驱，WIN10，21.5LED</v>
          </cell>
          <cell r="E3752">
            <v>3362.83</v>
          </cell>
          <cell r="F3752">
            <v>2044.78</v>
          </cell>
          <cell r="G3752">
            <v>1209.52</v>
          </cell>
          <cell r="H3752">
            <v>108.53</v>
          </cell>
          <cell r="I3752" t="str">
            <v>2021.10.22</v>
          </cell>
          <cell r="J3752" t="str">
            <v>60</v>
          </cell>
          <cell r="K3752" t="str">
            <v>电脑</v>
          </cell>
          <cell r="L3752" t="str">
            <v>国际贸易部（外贸）</v>
          </cell>
          <cell r="M3752" t="str">
            <v>国际贸易部（现2卢鑫宸，原1吴子悦），丰乐种业新大楼806室</v>
          </cell>
          <cell r="N3752" t="str">
            <v>合肥德众科技有限公司</v>
          </cell>
          <cell r="O3752" t="str">
            <v>53.81</v>
          </cell>
          <cell r="P3752" t="str">
            <v>645.72</v>
          </cell>
          <cell r="Q3752" t="str">
            <v>134.51</v>
          </cell>
          <cell r="R3752" t="str">
            <v>37</v>
          </cell>
          <cell r="S3752" t="str">
            <v>平均年限法(一)</v>
          </cell>
          <cell r="T3752" t="str">
            <v>在用</v>
          </cell>
          <cell r="U3752" t="str">
            <v>直接购入</v>
          </cell>
          <cell r="V3752" t="str">
            <v>徐建红</v>
          </cell>
          <cell r="W3752" t="str">
            <v>2021.10.22</v>
          </cell>
          <cell r="X3752" t="str">
            <v>记--420</v>
          </cell>
        </row>
        <row r="3752">
          <cell r="AA3752" t="str">
            <v>0402</v>
          </cell>
        </row>
        <row r="3753">
          <cell r="B3753" t="str">
            <v>040300105</v>
          </cell>
          <cell r="C3753" t="str">
            <v>打印机（不干胶标贴打印）</v>
          </cell>
          <cell r="D3753" t="str">
            <v>斑马 ZD420T，不干胶标贴打印机</v>
          </cell>
          <cell r="E3753">
            <v>1858.41</v>
          </cell>
          <cell r="F3753">
            <v>1129.74</v>
          </cell>
          <cell r="G3753">
            <v>728.67</v>
          </cell>
          <cell r="H3753">
            <v>0</v>
          </cell>
          <cell r="I3753" t="str">
            <v>2021.10.22</v>
          </cell>
          <cell r="J3753" t="str">
            <v>60</v>
          </cell>
          <cell r="K3753" t="str">
            <v>打印机</v>
          </cell>
          <cell r="L3753" t="str">
            <v>物流中心</v>
          </cell>
          <cell r="M3753" t="str">
            <v>物流中心智能仓库，打印防伪防窜产品发货客户地址信息</v>
          </cell>
          <cell r="N3753" t="str">
            <v>合肥德众科技有限公司</v>
          </cell>
          <cell r="O3753" t="str">
            <v>29.73</v>
          </cell>
          <cell r="P3753" t="str">
            <v>356.76</v>
          </cell>
          <cell r="Q3753" t="str">
            <v>74.34</v>
          </cell>
          <cell r="R3753" t="str">
            <v>37</v>
          </cell>
          <cell r="S3753" t="str">
            <v>平均年限法(一)</v>
          </cell>
          <cell r="T3753" t="str">
            <v>在用</v>
          </cell>
          <cell r="U3753" t="str">
            <v>直接购入</v>
          </cell>
          <cell r="V3753" t="str">
            <v>徐建红</v>
          </cell>
          <cell r="W3753" t="str">
            <v>2021.10.22</v>
          </cell>
          <cell r="X3753" t="str">
            <v>记--420</v>
          </cell>
        </row>
        <row r="3753">
          <cell r="AA3753" t="str">
            <v>0403</v>
          </cell>
        </row>
        <row r="3754">
          <cell r="B3754" t="str">
            <v>030200254</v>
          </cell>
          <cell r="C3754" t="str">
            <v>玻璃钢风机</v>
          </cell>
          <cell r="D3754" t="str">
            <v>F472-5A-11KW，R90，电机防爆</v>
          </cell>
          <cell r="E3754">
            <v>7964.6</v>
          </cell>
          <cell r="F3754">
            <v>3026.7</v>
          </cell>
          <cell r="G3754">
            <v>4937.9</v>
          </cell>
          <cell r="H3754">
            <v>0</v>
          </cell>
          <cell r="I3754" t="str">
            <v>2021.10.27</v>
          </cell>
          <cell r="J3754" t="str">
            <v>96</v>
          </cell>
          <cell r="K3754" t="str">
            <v>污水设备</v>
          </cell>
          <cell r="L3754" t="str">
            <v>肥东合成分厂</v>
          </cell>
          <cell r="M3754" t="str">
            <v>肥东合成污水站</v>
          </cell>
          <cell r="N3754" t="str">
            <v>宜兴市昌明玻璃钢厂</v>
          </cell>
          <cell r="O3754" t="str">
            <v>79.65</v>
          </cell>
          <cell r="P3754" t="str">
            <v>955.80</v>
          </cell>
          <cell r="Q3754" t="str">
            <v>318.58</v>
          </cell>
          <cell r="R3754" t="str">
            <v>37</v>
          </cell>
          <cell r="S3754" t="str">
            <v>平均年限法(一)</v>
          </cell>
          <cell r="T3754" t="str">
            <v>在用</v>
          </cell>
          <cell r="U3754" t="str">
            <v>直接购入</v>
          </cell>
          <cell r="V3754" t="str">
            <v>徐建红</v>
          </cell>
          <cell r="W3754" t="str">
            <v>2021.10.27</v>
          </cell>
          <cell r="X3754" t="str">
            <v>记--856</v>
          </cell>
        </row>
        <row r="3754">
          <cell r="AA3754" t="str">
            <v>0302</v>
          </cell>
        </row>
        <row r="3755">
          <cell r="B3755" t="str">
            <v>030200255</v>
          </cell>
          <cell r="C3755" t="str">
            <v>玻璃钢风机</v>
          </cell>
          <cell r="D3755" t="str">
            <v>FRP472-4.5A-7.5KW，R90，电机防爆</v>
          </cell>
          <cell r="E3755">
            <v>5752.21</v>
          </cell>
          <cell r="F3755">
            <v>2185.76</v>
          </cell>
          <cell r="G3755">
            <v>3566.45</v>
          </cell>
          <cell r="H3755">
            <v>0</v>
          </cell>
          <cell r="I3755" t="str">
            <v>2021.10.27</v>
          </cell>
          <cell r="J3755" t="str">
            <v>96</v>
          </cell>
          <cell r="K3755" t="str">
            <v>污水设备</v>
          </cell>
          <cell r="L3755" t="str">
            <v>肥东合成分厂</v>
          </cell>
          <cell r="M3755" t="str">
            <v>肥东合成污水站</v>
          </cell>
          <cell r="N3755" t="str">
            <v>宜兴市昌明玻璃钢厂</v>
          </cell>
          <cell r="O3755" t="str">
            <v>57.52</v>
          </cell>
          <cell r="P3755" t="str">
            <v>690.24</v>
          </cell>
          <cell r="Q3755" t="str">
            <v>230.09</v>
          </cell>
          <cell r="R3755" t="str">
            <v>37</v>
          </cell>
          <cell r="S3755" t="str">
            <v>平均年限法(一)</v>
          </cell>
          <cell r="T3755" t="str">
            <v>在用</v>
          </cell>
          <cell r="U3755" t="str">
            <v>直接购入</v>
          </cell>
          <cell r="V3755" t="str">
            <v>徐建红</v>
          </cell>
          <cell r="W3755" t="str">
            <v>2021.10.27</v>
          </cell>
          <cell r="X3755" t="str">
            <v>记--856</v>
          </cell>
        </row>
        <row r="3755">
          <cell r="AA3755" t="str">
            <v>0302</v>
          </cell>
        </row>
        <row r="3756">
          <cell r="B3756" t="str">
            <v>030200256</v>
          </cell>
          <cell r="C3756" t="str">
            <v>玻璃钢风机</v>
          </cell>
          <cell r="D3756" t="str">
            <v>FRP472-4.5A-7.5KW，R90，电机防爆</v>
          </cell>
          <cell r="E3756">
            <v>5752.21</v>
          </cell>
          <cell r="F3756">
            <v>2185.76</v>
          </cell>
          <cell r="G3756">
            <v>3566.45</v>
          </cell>
          <cell r="H3756">
            <v>0</v>
          </cell>
          <cell r="I3756" t="str">
            <v>2021.10.27</v>
          </cell>
          <cell r="J3756" t="str">
            <v>96</v>
          </cell>
          <cell r="K3756" t="str">
            <v>污水设备</v>
          </cell>
          <cell r="L3756" t="str">
            <v>肥东合成分厂</v>
          </cell>
          <cell r="M3756" t="str">
            <v>肥东合成污水站</v>
          </cell>
          <cell r="N3756" t="str">
            <v>宜兴市昌明玻璃钢厂</v>
          </cell>
          <cell r="O3756" t="str">
            <v>57.52</v>
          </cell>
          <cell r="P3756" t="str">
            <v>690.24</v>
          </cell>
          <cell r="Q3756" t="str">
            <v>230.09</v>
          </cell>
          <cell r="R3756" t="str">
            <v>37</v>
          </cell>
          <cell r="S3756" t="str">
            <v>平均年限法(一)</v>
          </cell>
          <cell r="T3756" t="str">
            <v>在用</v>
          </cell>
          <cell r="U3756" t="str">
            <v>直接购入</v>
          </cell>
          <cell r="V3756" t="str">
            <v>徐建红</v>
          </cell>
          <cell r="W3756" t="str">
            <v>2021.10.27</v>
          </cell>
          <cell r="X3756" t="str">
            <v>记--856</v>
          </cell>
        </row>
        <row r="3756">
          <cell r="AA3756" t="str">
            <v>0302</v>
          </cell>
        </row>
        <row r="3757">
          <cell r="B3757" t="str">
            <v>030800375</v>
          </cell>
          <cell r="C3757" t="str">
            <v>离心风机</v>
          </cell>
          <cell r="D3757" t="str">
            <v>FT-6.3A，左旋90度</v>
          </cell>
          <cell r="E3757">
            <v>12831.86</v>
          </cell>
          <cell r="F3757">
            <v>4747.84</v>
          </cell>
          <cell r="G3757">
            <v>8084.02</v>
          </cell>
          <cell r="H3757">
            <v>0</v>
          </cell>
          <cell r="I3757" t="str">
            <v>2021.11.04</v>
          </cell>
          <cell r="J3757" t="str">
            <v>96</v>
          </cell>
          <cell r="K3757" t="str">
            <v>烟嘧装置（合成一车间）</v>
          </cell>
          <cell r="L3757" t="str">
            <v>肥东合成分厂</v>
          </cell>
          <cell r="M3757" t="str">
            <v>肥东合成一车间</v>
          </cell>
          <cell r="N3757" t="str">
            <v>常州市强迪干燥设备有限公司</v>
          </cell>
          <cell r="O3757" t="str">
            <v>128.32</v>
          </cell>
          <cell r="P3757" t="str">
            <v>1,539.84</v>
          </cell>
          <cell r="Q3757" t="str">
            <v>513.27</v>
          </cell>
          <cell r="R3757" t="str">
            <v>36</v>
          </cell>
          <cell r="S3757" t="str">
            <v>平均年限法(一)</v>
          </cell>
          <cell r="T3757" t="str">
            <v>在用</v>
          </cell>
          <cell r="U3757" t="str">
            <v>直接购入</v>
          </cell>
          <cell r="V3757" t="str">
            <v>徐建红</v>
          </cell>
          <cell r="W3757" t="str">
            <v>2021.11.04</v>
          </cell>
          <cell r="X3757" t="str">
            <v>记--454</v>
          </cell>
        </row>
        <row r="3757">
          <cell r="AA3757" t="str">
            <v>0308</v>
          </cell>
        </row>
        <row r="3758">
          <cell r="B3758" t="str">
            <v>032500305</v>
          </cell>
          <cell r="C3758" t="str">
            <v>PP喷淋塔（定制白色）</v>
          </cell>
          <cell r="D3758" t="str">
            <v>￠1000*6000*20MM</v>
          </cell>
          <cell r="E3758">
            <v>17699.12</v>
          </cell>
          <cell r="F3758">
            <v>6548.63</v>
          </cell>
          <cell r="G3758">
            <v>11150.49</v>
          </cell>
          <cell r="H3758">
            <v>0</v>
          </cell>
          <cell r="I3758" t="str">
            <v>2021.11.04</v>
          </cell>
          <cell r="J3758" t="str">
            <v>96</v>
          </cell>
          <cell r="K3758" t="str">
            <v>苯磺隆装置（合成四车间）</v>
          </cell>
          <cell r="L3758" t="str">
            <v>肥东合成分厂</v>
          </cell>
          <cell r="M3758" t="str">
            <v>肥东合成四车间</v>
          </cell>
          <cell r="N3758" t="str">
            <v>合肥广庆防腐设备有限公司</v>
          </cell>
          <cell r="O3758" t="str">
            <v>176.99</v>
          </cell>
          <cell r="P3758" t="str">
            <v>2,123.88</v>
          </cell>
          <cell r="Q3758" t="str">
            <v>707.96</v>
          </cell>
          <cell r="R3758" t="str">
            <v>36</v>
          </cell>
          <cell r="S3758" t="str">
            <v>平均年限法(一)</v>
          </cell>
          <cell r="T3758" t="str">
            <v>在用</v>
          </cell>
          <cell r="U3758" t="str">
            <v>直接购入</v>
          </cell>
          <cell r="V3758" t="str">
            <v>徐建红</v>
          </cell>
          <cell r="W3758" t="str">
            <v>2021.11.04</v>
          </cell>
          <cell r="X3758" t="str">
            <v>记--456</v>
          </cell>
        </row>
        <row r="3758">
          <cell r="AA3758" t="str">
            <v>0325</v>
          </cell>
        </row>
        <row r="3759">
          <cell r="B3759" t="str">
            <v>040900551</v>
          </cell>
          <cell r="C3759" t="str">
            <v>消毒柜（肥东食堂）</v>
          </cell>
          <cell r="D3759" t="str">
            <v>康庭 RTP638A-KT5，食堂餐盘消毒</v>
          </cell>
          <cell r="E3759">
            <v>3100</v>
          </cell>
          <cell r="F3759">
            <v>1835.2</v>
          </cell>
          <cell r="G3759">
            <v>1003.2</v>
          </cell>
          <cell r="H3759">
            <v>261.6</v>
          </cell>
          <cell r="I3759" t="str">
            <v>2021.11.18</v>
          </cell>
          <cell r="J3759" t="str">
            <v>60</v>
          </cell>
          <cell r="K3759" t="str">
            <v>其他</v>
          </cell>
          <cell r="L3759" t="str">
            <v>综合办</v>
          </cell>
          <cell r="M3759" t="str">
            <v>肥东厂区食堂厨房，（综合办）管理</v>
          </cell>
          <cell r="N3759" t="str">
            <v>上海登捷机械设备有限公司</v>
          </cell>
          <cell r="O3759" t="str">
            <v>49.60</v>
          </cell>
          <cell r="P3759" t="str">
            <v>595.20</v>
          </cell>
          <cell r="Q3759" t="str">
            <v>124.00</v>
          </cell>
          <cell r="R3759" t="str">
            <v>36</v>
          </cell>
          <cell r="S3759" t="str">
            <v>平均年限法(一)</v>
          </cell>
          <cell r="T3759" t="str">
            <v>在用</v>
          </cell>
          <cell r="U3759" t="str">
            <v>直接购入</v>
          </cell>
          <cell r="V3759" t="str">
            <v>徐建红</v>
          </cell>
          <cell r="W3759" t="str">
            <v>2021.11.18</v>
          </cell>
          <cell r="X3759" t="str">
            <v>记--465</v>
          </cell>
        </row>
        <row r="3759">
          <cell r="AA3759" t="str">
            <v>0409</v>
          </cell>
        </row>
        <row r="3760">
          <cell r="B3760" t="str">
            <v>030100139</v>
          </cell>
          <cell r="C3760" t="str">
            <v>华为UPS电源</v>
          </cell>
          <cell r="D3760" t="str">
            <v>主机UPS2000-G-20KRTL，另配旧（电池柜和蓄电池）</v>
          </cell>
          <cell r="E3760">
            <v>19469.03</v>
          </cell>
          <cell r="F3760">
            <v>7203.53</v>
          </cell>
          <cell r="G3760">
            <v>12265.5</v>
          </cell>
          <cell r="H3760">
            <v>0</v>
          </cell>
          <cell r="I3760" t="str">
            <v>2021.11.18</v>
          </cell>
          <cell r="J3760" t="str">
            <v>96</v>
          </cell>
          <cell r="K3760" t="str">
            <v>质检设备</v>
          </cell>
          <cell r="L3760" t="str">
            <v>质量管理部</v>
          </cell>
          <cell r="M3760" t="str">
            <v>质量管理部（质检室），肥东综合楼3楼</v>
          </cell>
          <cell r="N3760" t="str">
            <v>合肥赛能信息工程有限公司</v>
          </cell>
          <cell r="O3760" t="str">
            <v>194.69</v>
          </cell>
          <cell r="P3760" t="str">
            <v>2,336.28</v>
          </cell>
          <cell r="Q3760" t="str">
            <v>778.76</v>
          </cell>
          <cell r="R3760" t="str">
            <v>36</v>
          </cell>
          <cell r="S3760" t="str">
            <v>平均年限法(一)</v>
          </cell>
          <cell r="T3760" t="str">
            <v>在用</v>
          </cell>
          <cell r="U3760" t="str">
            <v>直接购入</v>
          </cell>
          <cell r="V3760" t="str">
            <v>徐建红</v>
          </cell>
          <cell r="W3760" t="str">
            <v>2021.11.18</v>
          </cell>
          <cell r="X3760" t="str">
            <v>记--467</v>
          </cell>
        </row>
        <row r="3760">
          <cell r="AA3760" t="str">
            <v>0301</v>
          </cell>
        </row>
        <row r="3761">
          <cell r="B3761" t="str">
            <v>030800376</v>
          </cell>
          <cell r="C3761" t="str">
            <v>列管式冷凝器</v>
          </cell>
          <cell r="D3761" t="str">
            <v>F=20㎡，材质：换热管为不锈钢316L，其余为304</v>
          </cell>
          <cell r="E3761">
            <v>19469.03</v>
          </cell>
          <cell r="F3761">
            <v>7203.53</v>
          </cell>
          <cell r="G3761">
            <v>12265.5</v>
          </cell>
          <cell r="H3761">
            <v>0</v>
          </cell>
          <cell r="I3761" t="str">
            <v>2021.11.22</v>
          </cell>
          <cell r="J3761" t="str">
            <v>96</v>
          </cell>
          <cell r="K3761" t="str">
            <v>烟嘧装置（合成一车间）</v>
          </cell>
          <cell r="L3761" t="str">
            <v>肥东合成分厂</v>
          </cell>
          <cell r="M3761" t="str">
            <v>肥东合成一车间</v>
          </cell>
          <cell r="N3761" t="str">
            <v>无锡新同越智能装备制造有限公司</v>
          </cell>
          <cell r="O3761" t="str">
            <v>194.69</v>
          </cell>
          <cell r="P3761" t="str">
            <v>2,336.28</v>
          </cell>
          <cell r="Q3761" t="str">
            <v>778.76</v>
          </cell>
          <cell r="R3761" t="str">
            <v>36</v>
          </cell>
          <cell r="S3761" t="str">
            <v>平均年限法(一)</v>
          </cell>
          <cell r="T3761" t="str">
            <v>在用</v>
          </cell>
          <cell r="U3761" t="str">
            <v>直接购入</v>
          </cell>
          <cell r="V3761" t="str">
            <v>徐建红</v>
          </cell>
          <cell r="W3761" t="str">
            <v>2021.11.22</v>
          </cell>
          <cell r="X3761" t="str">
            <v>记--473</v>
          </cell>
        </row>
        <row r="3761">
          <cell r="AA3761" t="str">
            <v>0308</v>
          </cell>
        </row>
        <row r="3762">
          <cell r="B3762" t="str">
            <v>030800377</v>
          </cell>
          <cell r="C3762" t="str">
            <v>减速机</v>
          </cell>
          <cell r="D3762" t="str">
            <v>BLB270-17-11，（11KW/4）防爆</v>
          </cell>
          <cell r="E3762">
            <v>6176.99</v>
          </cell>
          <cell r="F3762">
            <v>2285.49</v>
          </cell>
          <cell r="G3762">
            <v>3891.5</v>
          </cell>
          <cell r="H3762">
            <v>0</v>
          </cell>
          <cell r="I3762" t="str">
            <v>2021.11.22</v>
          </cell>
          <cell r="J3762" t="str">
            <v>96</v>
          </cell>
          <cell r="K3762" t="str">
            <v>烟嘧装置（合成一车间）</v>
          </cell>
          <cell r="L3762" t="str">
            <v>肥东合成分厂</v>
          </cell>
          <cell r="M3762" t="str">
            <v>肥东合成一车间</v>
          </cell>
          <cell r="N3762" t="str">
            <v>合肥市康凯机电有限公司</v>
          </cell>
          <cell r="O3762" t="str">
            <v>61.77</v>
          </cell>
          <cell r="P3762" t="str">
            <v>741.24</v>
          </cell>
          <cell r="Q3762" t="str">
            <v>247.08</v>
          </cell>
          <cell r="R3762" t="str">
            <v>36</v>
          </cell>
          <cell r="S3762" t="str">
            <v>平均年限法(一)</v>
          </cell>
          <cell r="T3762" t="str">
            <v>在用</v>
          </cell>
          <cell r="U3762" t="str">
            <v>直接购入</v>
          </cell>
          <cell r="V3762" t="str">
            <v>徐建红</v>
          </cell>
          <cell r="W3762" t="str">
            <v>2021.11.22</v>
          </cell>
          <cell r="X3762" t="str">
            <v>记--475</v>
          </cell>
        </row>
        <row r="3762">
          <cell r="AA3762" t="str">
            <v>0308</v>
          </cell>
        </row>
        <row r="3763">
          <cell r="B3763" t="str">
            <v>030800378</v>
          </cell>
          <cell r="C3763" t="str">
            <v>减速机</v>
          </cell>
          <cell r="D3763" t="str">
            <v>BLB270-17-11，（11KW/4）防爆</v>
          </cell>
          <cell r="E3763">
            <v>6176.99</v>
          </cell>
          <cell r="F3763">
            <v>2285.49</v>
          </cell>
          <cell r="G3763">
            <v>3891.5</v>
          </cell>
          <cell r="H3763">
            <v>0</v>
          </cell>
          <cell r="I3763" t="str">
            <v>2021.11.22</v>
          </cell>
          <cell r="J3763" t="str">
            <v>96</v>
          </cell>
          <cell r="K3763" t="str">
            <v>烟嘧装置（合成一车间）</v>
          </cell>
          <cell r="L3763" t="str">
            <v>肥东合成分厂</v>
          </cell>
          <cell r="M3763" t="str">
            <v>肥东合成一车间</v>
          </cell>
          <cell r="N3763" t="str">
            <v>合肥市康凯机电有限公司</v>
          </cell>
          <cell r="O3763" t="str">
            <v>61.77</v>
          </cell>
          <cell r="P3763" t="str">
            <v>741.24</v>
          </cell>
          <cell r="Q3763" t="str">
            <v>247.08</v>
          </cell>
          <cell r="R3763" t="str">
            <v>36</v>
          </cell>
          <cell r="S3763" t="str">
            <v>平均年限法(一)</v>
          </cell>
          <cell r="T3763" t="str">
            <v>在用</v>
          </cell>
          <cell r="U3763" t="str">
            <v>直接购入</v>
          </cell>
          <cell r="V3763" t="str">
            <v>徐建红</v>
          </cell>
          <cell r="W3763" t="str">
            <v>2021.11.22</v>
          </cell>
          <cell r="X3763" t="str">
            <v>记--475</v>
          </cell>
        </row>
        <row r="3763">
          <cell r="AA3763" t="str">
            <v>0308</v>
          </cell>
        </row>
        <row r="3764">
          <cell r="B3764" t="str">
            <v>030700440</v>
          </cell>
          <cell r="C3764" t="str">
            <v>无尘投料站</v>
          </cell>
          <cell r="D3764" t="str">
            <v>1套定制设备（含螺旋输送器1、投料仓1储料仓1、1.5KW引风机1 过滤1 反吹系统1 气动振动器2 下料口2 等组件）</v>
          </cell>
          <cell r="E3764">
            <v>36283.19</v>
          </cell>
          <cell r="F3764">
            <v>13424.71</v>
          </cell>
          <cell r="G3764">
            <v>22858.48</v>
          </cell>
          <cell r="H3764">
            <v>0</v>
          </cell>
          <cell r="I3764" t="str">
            <v>2021.11.23</v>
          </cell>
          <cell r="J3764" t="str">
            <v>96</v>
          </cell>
          <cell r="K3764" t="str">
            <v>精喹装置（合成二车间）</v>
          </cell>
          <cell r="L3764" t="str">
            <v>肥东合成分厂</v>
          </cell>
          <cell r="M3764" t="str">
            <v>肥东合成二车间</v>
          </cell>
          <cell r="N3764" t="str">
            <v>合肥市翊昊机械加工有限公司</v>
          </cell>
          <cell r="O3764" t="str">
            <v>362.83</v>
          </cell>
          <cell r="P3764" t="str">
            <v>4,353.96</v>
          </cell>
          <cell r="Q3764" t="str">
            <v>1,451.33</v>
          </cell>
          <cell r="R3764" t="str">
            <v>36</v>
          </cell>
          <cell r="S3764" t="str">
            <v>平均年限法(一)</v>
          </cell>
          <cell r="T3764" t="str">
            <v>在用</v>
          </cell>
          <cell r="U3764" t="str">
            <v>直接购入</v>
          </cell>
          <cell r="V3764" t="str">
            <v>徐建红</v>
          </cell>
          <cell r="W3764" t="str">
            <v>2021.11.23</v>
          </cell>
          <cell r="X3764" t="str">
            <v>记--477</v>
          </cell>
        </row>
        <row r="3764">
          <cell r="AA3764" t="str">
            <v>0307</v>
          </cell>
        </row>
        <row r="3765">
          <cell r="B3765" t="str">
            <v>030200257</v>
          </cell>
          <cell r="C3765" t="str">
            <v>活性炭吸附箱</v>
          </cell>
          <cell r="D3765" t="str">
            <v>风量10000 M3/h，碳钢1.5炭箱，2130*1125*1020，厚度3MM</v>
          </cell>
          <cell r="E3765">
            <v>23716.81</v>
          </cell>
          <cell r="F3765">
            <v>8775.29</v>
          </cell>
          <cell r="G3765">
            <v>14941.52</v>
          </cell>
          <cell r="H3765">
            <v>0</v>
          </cell>
          <cell r="I3765" t="str">
            <v>2021.11.23</v>
          </cell>
          <cell r="J3765" t="str">
            <v>96</v>
          </cell>
          <cell r="K3765" t="str">
            <v>污水设备</v>
          </cell>
          <cell r="L3765" t="str">
            <v>肥东合成分厂</v>
          </cell>
          <cell r="M3765" t="str">
            <v>肥东合成污水站</v>
          </cell>
          <cell r="N3765" t="str">
            <v>合肥沐泽环境工程科技有限公司</v>
          </cell>
          <cell r="O3765" t="str">
            <v>237.17</v>
          </cell>
          <cell r="P3765" t="str">
            <v>2,846.04</v>
          </cell>
          <cell r="Q3765" t="str">
            <v>948.67</v>
          </cell>
          <cell r="R3765" t="str">
            <v>36</v>
          </cell>
          <cell r="S3765" t="str">
            <v>平均年限法(一)</v>
          </cell>
          <cell r="T3765" t="str">
            <v>在用</v>
          </cell>
          <cell r="U3765" t="str">
            <v>直接购入</v>
          </cell>
          <cell r="V3765" t="str">
            <v>徐建红</v>
          </cell>
          <cell r="W3765" t="str">
            <v>2021.11.23</v>
          </cell>
          <cell r="X3765" t="str">
            <v>记--479</v>
          </cell>
        </row>
        <row r="3765">
          <cell r="AA3765" t="str">
            <v>0302</v>
          </cell>
        </row>
        <row r="3766">
          <cell r="B3766" t="str">
            <v>030800379</v>
          </cell>
          <cell r="C3766" t="str">
            <v>活性炭吸附箱</v>
          </cell>
          <cell r="D3766" t="str">
            <v>风量10000 M3/h，碳钢1.5炭箱，1900*2060*1050，厚度3MM</v>
          </cell>
          <cell r="E3766">
            <v>26548.67</v>
          </cell>
          <cell r="F3766">
            <v>9823.13</v>
          </cell>
          <cell r="G3766">
            <v>16725.54</v>
          </cell>
          <cell r="H3766">
            <v>0</v>
          </cell>
          <cell r="I3766" t="str">
            <v>2021.11.23</v>
          </cell>
          <cell r="J3766" t="str">
            <v>96</v>
          </cell>
          <cell r="K3766" t="str">
            <v>烟嘧装置（合成一车间）</v>
          </cell>
          <cell r="L3766" t="str">
            <v>肥东合成分厂</v>
          </cell>
          <cell r="M3766" t="str">
            <v>肥东合成一车间</v>
          </cell>
          <cell r="N3766" t="str">
            <v>合肥沐泽环境工程科技有限公司</v>
          </cell>
          <cell r="O3766" t="str">
            <v>265.49</v>
          </cell>
          <cell r="P3766" t="str">
            <v>3,185.88</v>
          </cell>
          <cell r="Q3766" t="str">
            <v>1,061.95</v>
          </cell>
          <cell r="R3766" t="str">
            <v>36</v>
          </cell>
          <cell r="S3766" t="str">
            <v>平均年限法(一)</v>
          </cell>
          <cell r="T3766" t="str">
            <v>在用</v>
          </cell>
          <cell r="U3766" t="str">
            <v>直接购入</v>
          </cell>
          <cell r="V3766" t="str">
            <v>徐建红</v>
          </cell>
          <cell r="W3766" t="str">
            <v>2021.11.23</v>
          </cell>
          <cell r="X3766" t="str">
            <v>记--479</v>
          </cell>
        </row>
        <row r="3766">
          <cell r="AA3766" t="str">
            <v>0308</v>
          </cell>
        </row>
        <row r="3767">
          <cell r="B3767" t="str">
            <v>040200292</v>
          </cell>
          <cell r="C3767" t="str">
            <v>联想电脑（台式）</v>
          </cell>
          <cell r="D3767" t="str">
            <v>联想 扬天T4900K/i3 10100/8G/1T/集成，无光驱，WIN10，21.5LED</v>
          </cell>
          <cell r="E3767">
            <v>3362.83</v>
          </cell>
          <cell r="F3767">
            <v>1990.97</v>
          </cell>
          <cell r="G3767">
            <v>1239.52</v>
          </cell>
          <cell r="H3767">
            <v>132.34</v>
          </cell>
          <cell r="I3767" t="str">
            <v>2021.11.23</v>
          </cell>
          <cell r="J3767" t="str">
            <v>60</v>
          </cell>
          <cell r="K3767" t="str">
            <v>电脑</v>
          </cell>
          <cell r="L3767" t="str">
            <v>供应公司/采购部</v>
          </cell>
          <cell r="M3767" t="str">
            <v>供应公司（现2杨皖皖，原1颜立才），肥东综合楼2楼</v>
          </cell>
          <cell r="N3767" t="str">
            <v>合肥德众科技有限公司</v>
          </cell>
          <cell r="O3767" t="str">
            <v>53.81</v>
          </cell>
          <cell r="P3767" t="str">
            <v>645.72</v>
          </cell>
          <cell r="Q3767" t="str">
            <v>134.51</v>
          </cell>
          <cell r="R3767" t="str">
            <v>36</v>
          </cell>
          <cell r="S3767" t="str">
            <v>平均年限法(一)</v>
          </cell>
          <cell r="T3767" t="str">
            <v>在用</v>
          </cell>
          <cell r="U3767" t="str">
            <v>直接购入</v>
          </cell>
          <cell r="V3767" t="str">
            <v>徐建红</v>
          </cell>
          <cell r="W3767" t="str">
            <v>2021.11.23</v>
          </cell>
          <cell r="X3767" t="str">
            <v>记--1101</v>
          </cell>
        </row>
        <row r="3767">
          <cell r="AA3767" t="str">
            <v>0402</v>
          </cell>
        </row>
        <row r="3768">
          <cell r="B3768" t="str">
            <v>030500058</v>
          </cell>
          <cell r="C3768" t="str">
            <v>不锈钢外罩（变压器外罩 ）</v>
          </cell>
          <cell r="D3768" t="str">
            <v>1950*1400*2200MM，材质：304不锈钢板</v>
          </cell>
          <cell r="E3768">
            <v>5752.21</v>
          </cell>
          <cell r="F3768">
            <v>2128.24</v>
          </cell>
          <cell r="G3768">
            <v>3623.97</v>
          </cell>
          <cell r="H3768">
            <v>0</v>
          </cell>
          <cell r="I3768" t="str">
            <v>2021.11.23</v>
          </cell>
          <cell r="J3768" t="str">
            <v>96</v>
          </cell>
          <cell r="K3768" t="str">
            <v>电力设备</v>
          </cell>
          <cell r="L3768" t="str">
            <v>肥东合成分厂</v>
          </cell>
          <cell r="M3768" t="str">
            <v>肥东厂区老配电房1，电力增容1250KVA使用旧变压器加装外罩</v>
          </cell>
          <cell r="N3768" t="str">
            <v>合肥卓远电气有限公司</v>
          </cell>
          <cell r="O3768" t="str">
            <v>57.52</v>
          </cell>
          <cell r="P3768" t="str">
            <v>690.24</v>
          </cell>
          <cell r="Q3768" t="str">
            <v>230.09</v>
          </cell>
          <cell r="R3768" t="str">
            <v>36</v>
          </cell>
          <cell r="S3768" t="str">
            <v>平均年限法(一)</v>
          </cell>
          <cell r="T3768" t="str">
            <v>在用</v>
          </cell>
          <cell r="U3768" t="str">
            <v>直接购入</v>
          </cell>
          <cell r="V3768" t="str">
            <v>徐建红</v>
          </cell>
          <cell r="W3768" t="str">
            <v>2021.11.23</v>
          </cell>
          <cell r="X3768" t="str">
            <v>记--1102</v>
          </cell>
        </row>
        <row r="3768">
          <cell r="AA3768" t="str">
            <v>0305</v>
          </cell>
        </row>
        <row r="3769">
          <cell r="B3769" t="str">
            <v>031022957</v>
          </cell>
          <cell r="C3769" t="str">
            <v>刮刀过滤器</v>
          </cell>
          <cell r="D3769" t="str">
            <v>NJLD-ZQD-F50</v>
          </cell>
          <cell r="E3769">
            <v>38938.05</v>
          </cell>
          <cell r="F3769">
            <v>14017.68</v>
          </cell>
          <cell r="G3769">
            <v>24920.37</v>
          </cell>
          <cell r="H3769">
            <v>0</v>
          </cell>
          <cell r="I3769" t="str">
            <v>2021.12.08</v>
          </cell>
          <cell r="J3769" t="str">
            <v>96</v>
          </cell>
          <cell r="K3769" t="str">
            <v>剂型设备</v>
          </cell>
          <cell r="L3769" t="str">
            <v>肥东制剂分厂</v>
          </cell>
          <cell r="M3769" t="str">
            <v>肥东制剂11#车间</v>
          </cell>
          <cell r="N3769" t="str">
            <v>南京滤达环保设备有限公司</v>
          </cell>
          <cell r="O3769" t="str">
            <v>389.38</v>
          </cell>
          <cell r="P3769" t="str">
            <v>4,672.56</v>
          </cell>
          <cell r="Q3769" t="str">
            <v>1,557.52</v>
          </cell>
          <cell r="R3769" t="str">
            <v>35</v>
          </cell>
          <cell r="S3769" t="str">
            <v>平均年限法(一)</v>
          </cell>
          <cell r="T3769" t="str">
            <v>在用</v>
          </cell>
          <cell r="U3769" t="str">
            <v>直接购入</v>
          </cell>
          <cell r="V3769" t="str">
            <v>徐建红</v>
          </cell>
          <cell r="W3769" t="str">
            <v>2021.12.08</v>
          </cell>
          <cell r="X3769" t="str">
            <v>记--834</v>
          </cell>
        </row>
        <row r="3769">
          <cell r="AA3769" t="str">
            <v>0310</v>
          </cell>
        </row>
        <row r="3770">
          <cell r="B3770" t="str">
            <v>031022958</v>
          </cell>
          <cell r="C3770" t="str">
            <v>精密过滤器</v>
          </cell>
          <cell r="D3770" t="str">
            <v>NJLD-ZDLX-F50</v>
          </cell>
          <cell r="E3770">
            <v>4424.78</v>
          </cell>
          <cell r="F3770">
            <v>1593</v>
          </cell>
          <cell r="G3770">
            <v>2831.78</v>
          </cell>
          <cell r="H3770">
            <v>0</v>
          </cell>
          <cell r="I3770" t="str">
            <v>2021.12.08</v>
          </cell>
          <cell r="J3770" t="str">
            <v>96</v>
          </cell>
          <cell r="K3770" t="str">
            <v>剂型设备</v>
          </cell>
          <cell r="L3770" t="str">
            <v>肥东制剂分厂</v>
          </cell>
          <cell r="M3770" t="str">
            <v>肥东制剂11#车间</v>
          </cell>
          <cell r="N3770" t="str">
            <v>南京滤达环保设备有限公司</v>
          </cell>
          <cell r="O3770" t="str">
            <v>44.25</v>
          </cell>
          <cell r="P3770" t="str">
            <v>531.00</v>
          </cell>
          <cell r="Q3770" t="str">
            <v>176.99</v>
          </cell>
          <cell r="R3770" t="str">
            <v>35</v>
          </cell>
          <cell r="S3770" t="str">
            <v>平均年限法(一)</v>
          </cell>
          <cell r="T3770" t="str">
            <v>在用</v>
          </cell>
          <cell r="U3770" t="str">
            <v>直接购入</v>
          </cell>
          <cell r="V3770" t="str">
            <v>徐建红</v>
          </cell>
          <cell r="W3770" t="str">
            <v>2021.12.08</v>
          </cell>
          <cell r="X3770" t="str">
            <v>记--834</v>
          </cell>
        </row>
        <row r="3770">
          <cell r="AA3770" t="str">
            <v>0310</v>
          </cell>
        </row>
        <row r="3771">
          <cell r="B3771" t="str">
            <v>031022959</v>
          </cell>
          <cell r="C3771" t="str">
            <v>自动封切机</v>
          </cell>
          <cell r="D3771" t="str">
            <v>450A</v>
          </cell>
          <cell r="E3771">
            <v>33628.32</v>
          </cell>
          <cell r="F3771">
            <v>12106.08</v>
          </cell>
          <cell r="G3771">
            <v>21522.24</v>
          </cell>
          <cell r="H3771">
            <v>0</v>
          </cell>
          <cell r="I3771" t="str">
            <v>2021.12.08</v>
          </cell>
          <cell r="J3771" t="str">
            <v>96</v>
          </cell>
          <cell r="K3771" t="str">
            <v>剂型设备</v>
          </cell>
          <cell r="L3771" t="str">
            <v>肥东制剂分厂</v>
          </cell>
          <cell r="M3771" t="str">
            <v>肥东制剂13#车间</v>
          </cell>
          <cell r="N3771" t="str">
            <v>安徽信远包装科技有限公司</v>
          </cell>
          <cell r="O3771" t="str">
            <v>336.28</v>
          </cell>
          <cell r="P3771" t="str">
            <v>4,035.36</v>
          </cell>
          <cell r="Q3771" t="str">
            <v>1,345.13</v>
          </cell>
          <cell r="R3771" t="str">
            <v>35</v>
          </cell>
          <cell r="S3771" t="str">
            <v>平均年限法(一)</v>
          </cell>
          <cell r="T3771" t="str">
            <v>在用</v>
          </cell>
          <cell r="U3771" t="str">
            <v>直接购入</v>
          </cell>
          <cell r="V3771" t="str">
            <v>徐建红</v>
          </cell>
          <cell r="W3771" t="str">
            <v>2021.12.08</v>
          </cell>
          <cell r="X3771" t="str">
            <v>记--836</v>
          </cell>
        </row>
        <row r="3771">
          <cell r="AA3771" t="str">
            <v>0310</v>
          </cell>
        </row>
        <row r="3772">
          <cell r="B3772" t="str">
            <v>030700441</v>
          </cell>
          <cell r="C3772" t="str">
            <v>平板式刮刀抖袋自动下卸料离心机</v>
          </cell>
          <cell r="D3772" t="str">
            <v>PGD1600N</v>
          </cell>
          <cell r="E3772">
            <v>327433.63</v>
          </cell>
          <cell r="F3772">
            <v>117876.24</v>
          </cell>
          <cell r="G3772">
            <v>209557.39</v>
          </cell>
          <cell r="H3772">
            <v>0</v>
          </cell>
          <cell r="I3772" t="str">
            <v>2021.12.09</v>
          </cell>
          <cell r="J3772" t="str">
            <v>96</v>
          </cell>
          <cell r="K3772" t="str">
            <v>精喹装置（合成二车间）</v>
          </cell>
          <cell r="L3772" t="str">
            <v>肥东合成分厂</v>
          </cell>
          <cell r="M3772" t="str">
            <v>肥东合成二车间</v>
          </cell>
          <cell r="N3772" t="str">
            <v>江苏图胜离心机制造有限公司</v>
          </cell>
          <cell r="O3772" t="str">
            <v>3,274.34</v>
          </cell>
          <cell r="P3772" t="str">
            <v>39,292.08</v>
          </cell>
          <cell r="Q3772" t="str">
            <v>13,097.35</v>
          </cell>
          <cell r="R3772" t="str">
            <v>35</v>
          </cell>
          <cell r="S3772" t="str">
            <v>平均年限法(一)</v>
          </cell>
          <cell r="T3772" t="str">
            <v>在用</v>
          </cell>
          <cell r="U3772" t="str">
            <v>直接购入</v>
          </cell>
          <cell r="V3772" t="str">
            <v>徐建红</v>
          </cell>
          <cell r="W3772" t="str">
            <v>2021.12.09</v>
          </cell>
          <cell r="X3772" t="str">
            <v>记--838</v>
          </cell>
        </row>
        <row r="3772">
          <cell r="AA3772" t="str">
            <v>0307</v>
          </cell>
        </row>
        <row r="3773">
          <cell r="B3773" t="str">
            <v>030500059</v>
          </cell>
          <cell r="C3773" t="str">
            <v>发电机组（柴油）</v>
          </cell>
          <cell r="D3773" t="str">
            <v>1200KW，品牌：上海凯普</v>
          </cell>
          <cell r="E3773">
            <v>290000</v>
          </cell>
          <cell r="F3773">
            <v>104400</v>
          </cell>
          <cell r="G3773">
            <v>185600</v>
          </cell>
          <cell r="H3773">
            <v>0</v>
          </cell>
          <cell r="I3773" t="str">
            <v>2021.12.09</v>
          </cell>
          <cell r="J3773" t="str">
            <v>96</v>
          </cell>
          <cell r="K3773" t="str">
            <v>电力设备</v>
          </cell>
          <cell r="L3773" t="str">
            <v>电仪分厂</v>
          </cell>
          <cell r="M3773" t="str">
            <v>肥东电仪分厂（发电机房）</v>
          </cell>
          <cell r="N3773" t="str">
            <v>平顶山市宏信机电设备有限公司</v>
          </cell>
          <cell r="O3773" t="str">
            <v>2,900.00</v>
          </cell>
          <cell r="P3773" t="str">
            <v>34,800.00</v>
          </cell>
          <cell r="Q3773" t="str">
            <v>11,600.00</v>
          </cell>
          <cell r="R3773" t="str">
            <v>35</v>
          </cell>
          <cell r="S3773" t="str">
            <v>平均年限法(一)</v>
          </cell>
          <cell r="T3773" t="str">
            <v>在用</v>
          </cell>
          <cell r="U3773" t="str">
            <v>直接购入</v>
          </cell>
          <cell r="V3773" t="str">
            <v>徐建红</v>
          </cell>
          <cell r="W3773" t="str">
            <v>2021.12.09</v>
          </cell>
          <cell r="X3773" t="str">
            <v>记--840</v>
          </cell>
        </row>
        <row r="3773">
          <cell r="AA3773" t="str">
            <v>0305</v>
          </cell>
        </row>
        <row r="3774">
          <cell r="B3774" t="str">
            <v>030500060</v>
          </cell>
          <cell r="C3774" t="str">
            <v>配电控制柜（与发电机组配套）</v>
          </cell>
          <cell r="D3774" t="str">
            <v>柜号1新增：XL-21，柜体1580*800*600； 柜号2改装：GCK，2K-AA3</v>
          </cell>
          <cell r="E3774">
            <v>54867.26</v>
          </cell>
          <cell r="F3774">
            <v>19752.12</v>
          </cell>
          <cell r="G3774">
            <v>35115.14</v>
          </cell>
          <cell r="H3774">
            <v>0</v>
          </cell>
          <cell r="I3774" t="str">
            <v>2021.12.09</v>
          </cell>
          <cell r="J3774" t="str">
            <v>96</v>
          </cell>
          <cell r="K3774" t="str">
            <v>电力设备</v>
          </cell>
          <cell r="L3774" t="str">
            <v>电仪分厂</v>
          </cell>
          <cell r="M3774" t="str">
            <v>肥东电仪分厂（发电机房）</v>
          </cell>
          <cell r="N3774" t="str">
            <v>安徽易力自动化科技有限公司</v>
          </cell>
          <cell r="O3774" t="str">
            <v>548.67</v>
          </cell>
          <cell r="P3774" t="str">
            <v>6,584.04</v>
          </cell>
          <cell r="Q3774" t="str">
            <v>2,194.69</v>
          </cell>
          <cell r="R3774" t="str">
            <v>35</v>
          </cell>
          <cell r="S3774" t="str">
            <v>平均年限法(一)</v>
          </cell>
          <cell r="T3774" t="str">
            <v>在用</v>
          </cell>
          <cell r="U3774" t="str">
            <v>直接购入</v>
          </cell>
          <cell r="V3774" t="str">
            <v>徐建红</v>
          </cell>
          <cell r="W3774" t="str">
            <v>2021.12.09</v>
          </cell>
          <cell r="X3774" t="str">
            <v>记--842</v>
          </cell>
        </row>
        <row r="3774">
          <cell r="AA3774" t="str">
            <v>0305</v>
          </cell>
        </row>
        <row r="3775">
          <cell r="B3775" t="str">
            <v>031400092</v>
          </cell>
          <cell r="C3775" t="str">
            <v>高低温循环装置</v>
          </cell>
          <cell r="D3775" t="str">
            <v>GDFB-5060HL，物料控温：-40～200℃，整机全防爆</v>
          </cell>
          <cell r="E3775">
            <v>48672.57</v>
          </cell>
          <cell r="F3775">
            <v>17522.28</v>
          </cell>
          <cell r="G3775">
            <v>31150.29</v>
          </cell>
          <cell r="H3775">
            <v>0</v>
          </cell>
          <cell r="I3775" t="str">
            <v>2021.12.09</v>
          </cell>
          <cell r="J3775" t="str">
            <v>96</v>
          </cell>
          <cell r="K3775" t="str">
            <v>研发设备</v>
          </cell>
          <cell r="L3775" t="str">
            <v>研发中心</v>
          </cell>
          <cell r="M3775" t="str">
            <v>肥东研发中心实验室</v>
          </cell>
          <cell r="N3775" t="str">
            <v>上海况胜实业发展有限公司</v>
          </cell>
          <cell r="O3775" t="str">
            <v>486.73</v>
          </cell>
          <cell r="P3775" t="str">
            <v>5,840.76</v>
          </cell>
          <cell r="Q3775" t="str">
            <v>1,946.90</v>
          </cell>
          <cell r="R3775" t="str">
            <v>35</v>
          </cell>
          <cell r="S3775" t="str">
            <v>平均年限法(一)</v>
          </cell>
          <cell r="T3775" t="str">
            <v>在用</v>
          </cell>
          <cell r="U3775" t="str">
            <v>直接购入</v>
          </cell>
          <cell r="V3775" t="str">
            <v>徐建红</v>
          </cell>
          <cell r="W3775" t="str">
            <v>2021.12.09</v>
          </cell>
          <cell r="X3775" t="str">
            <v>记--844</v>
          </cell>
        </row>
        <row r="3775">
          <cell r="AA3775" t="str">
            <v>0314</v>
          </cell>
        </row>
        <row r="3776">
          <cell r="B3776" t="str">
            <v>031022960</v>
          </cell>
          <cell r="C3776" t="str">
            <v>精密过滤器</v>
          </cell>
          <cell r="D3776" t="str">
            <v>NJLD-10ZDLX-F50-30</v>
          </cell>
          <cell r="E3776">
            <v>7522.12</v>
          </cell>
          <cell r="F3776">
            <v>2707.92</v>
          </cell>
          <cell r="G3776">
            <v>4814.2</v>
          </cell>
          <cell r="H3776">
            <v>0</v>
          </cell>
          <cell r="I3776" t="str">
            <v>2021.12.17</v>
          </cell>
          <cell r="J3776" t="str">
            <v>96</v>
          </cell>
          <cell r="K3776" t="str">
            <v>剂型设备</v>
          </cell>
          <cell r="L3776" t="str">
            <v>肥东制剂分厂</v>
          </cell>
          <cell r="M3776" t="str">
            <v>肥东制剂11#车间</v>
          </cell>
          <cell r="N3776" t="str">
            <v>南京滤达环保设备有限公司</v>
          </cell>
          <cell r="O3776" t="str">
            <v>75.22</v>
          </cell>
          <cell r="P3776" t="str">
            <v>902.64</v>
          </cell>
          <cell r="Q3776" t="str">
            <v>300.88</v>
          </cell>
          <cell r="R3776" t="str">
            <v>35</v>
          </cell>
          <cell r="S3776" t="str">
            <v>平均年限法(一)</v>
          </cell>
          <cell r="T3776" t="str">
            <v>在用</v>
          </cell>
          <cell r="U3776" t="str">
            <v>直接购入</v>
          </cell>
          <cell r="V3776" t="str">
            <v>徐建红</v>
          </cell>
          <cell r="W3776" t="str">
            <v>2021.12.17</v>
          </cell>
          <cell r="X3776" t="str">
            <v>记--856</v>
          </cell>
        </row>
        <row r="3776">
          <cell r="AA3776" t="str">
            <v>0310</v>
          </cell>
        </row>
        <row r="3777">
          <cell r="B3777" t="str">
            <v>040900552</v>
          </cell>
          <cell r="C3777" t="str">
            <v>高通量拌种机（包衣机）</v>
          </cell>
          <cell r="D3777" t="str">
            <v>LX3000R，体积1190*690*1080MM，电机1.5KW，料斗容积140L，料斗材质为钢板喷塑</v>
          </cell>
          <cell r="E3777">
            <v>9174.31</v>
          </cell>
          <cell r="F3777">
            <v>5284.44</v>
          </cell>
          <cell r="G3777">
            <v>3889.87</v>
          </cell>
          <cell r="H3777">
            <v>0</v>
          </cell>
          <cell r="I3777" t="str">
            <v>2021.12.17</v>
          </cell>
          <cell r="J3777" t="str">
            <v>60</v>
          </cell>
          <cell r="K3777" t="str">
            <v>其他</v>
          </cell>
          <cell r="L3777" t="str">
            <v>市场管理部</v>
          </cell>
          <cell r="M3777" t="str">
            <v>每年在市场拌种期间由市场部专人负责监管，拌种结束运回农化物流中心仓库保管</v>
          </cell>
          <cell r="N3777" t="str">
            <v>临沂领新机械设备有限公司</v>
          </cell>
          <cell r="O3777" t="str">
            <v>146.79</v>
          </cell>
          <cell r="P3777" t="str">
            <v>1,761.48</v>
          </cell>
          <cell r="Q3777" t="str">
            <v>366.97</v>
          </cell>
          <cell r="R3777" t="str">
            <v>35</v>
          </cell>
          <cell r="S3777" t="str">
            <v>平均年限法(一)</v>
          </cell>
          <cell r="T3777" t="str">
            <v>在用</v>
          </cell>
          <cell r="U3777" t="str">
            <v>直接购入</v>
          </cell>
          <cell r="V3777" t="str">
            <v>徐建红</v>
          </cell>
          <cell r="W3777" t="str">
            <v>2021.12.17</v>
          </cell>
          <cell r="X3777" t="str">
            <v>记--858</v>
          </cell>
        </row>
        <row r="3777">
          <cell r="AA3777" t="str">
            <v>0409</v>
          </cell>
        </row>
        <row r="3778">
          <cell r="B3778" t="str">
            <v>040900553</v>
          </cell>
          <cell r="C3778" t="str">
            <v>高通量拌种机（包衣机）</v>
          </cell>
          <cell r="D3778" t="str">
            <v>LX3000R，体积1190*690*1080MM，电机1.5KW，料斗容积140L，料斗材质为钢板喷塑</v>
          </cell>
          <cell r="E3778">
            <v>9174.31</v>
          </cell>
          <cell r="F3778">
            <v>5284.44</v>
          </cell>
          <cell r="G3778">
            <v>3889.87</v>
          </cell>
          <cell r="H3778">
            <v>0</v>
          </cell>
          <cell r="I3778" t="str">
            <v>2021.12.17</v>
          </cell>
          <cell r="J3778" t="str">
            <v>60</v>
          </cell>
          <cell r="K3778" t="str">
            <v>其他</v>
          </cell>
          <cell r="L3778" t="str">
            <v>市场管理部</v>
          </cell>
          <cell r="M3778" t="str">
            <v>每年在市场拌种期间由市场部专人负责监管，拌种结束运回农化物流中心仓库保管</v>
          </cell>
          <cell r="N3778" t="str">
            <v>临沂领新机械设备有限公司</v>
          </cell>
          <cell r="O3778" t="str">
            <v>146.79</v>
          </cell>
          <cell r="P3778" t="str">
            <v>1,761.48</v>
          </cell>
          <cell r="Q3778" t="str">
            <v>366.97</v>
          </cell>
          <cell r="R3778" t="str">
            <v>35</v>
          </cell>
          <cell r="S3778" t="str">
            <v>平均年限法(一)</v>
          </cell>
          <cell r="T3778" t="str">
            <v>在用</v>
          </cell>
          <cell r="U3778" t="str">
            <v>直接购入</v>
          </cell>
          <cell r="V3778" t="str">
            <v>徐建红</v>
          </cell>
          <cell r="W3778" t="str">
            <v>2021.12.17</v>
          </cell>
          <cell r="X3778" t="str">
            <v>记--858</v>
          </cell>
        </row>
        <row r="3778">
          <cell r="AA3778" t="str">
            <v>0409</v>
          </cell>
        </row>
        <row r="3779">
          <cell r="B3779" t="str">
            <v>040900554</v>
          </cell>
          <cell r="C3779" t="str">
            <v>高通量拌种机（包衣机）</v>
          </cell>
          <cell r="D3779" t="str">
            <v>LX3000R，体积1190*690*1080MM，电机1.5KW，料斗容积140L，料斗材质为钢板喷塑</v>
          </cell>
          <cell r="E3779">
            <v>9174.32</v>
          </cell>
          <cell r="F3779">
            <v>5284.44</v>
          </cell>
          <cell r="G3779">
            <v>3889.88</v>
          </cell>
          <cell r="H3779">
            <v>0</v>
          </cell>
          <cell r="I3779" t="str">
            <v>2021.12.17</v>
          </cell>
          <cell r="J3779" t="str">
            <v>60</v>
          </cell>
          <cell r="K3779" t="str">
            <v>其他</v>
          </cell>
          <cell r="L3779" t="str">
            <v>市场管理部</v>
          </cell>
          <cell r="M3779" t="str">
            <v>每年在市场拌种期间由市场部专人负责监管，拌种结束运回农化物流中心仓库保管</v>
          </cell>
          <cell r="N3779" t="str">
            <v>临沂领新机械设备有限公司</v>
          </cell>
          <cell r="O3779" t="str">
            <v>146.79</v>
          </cell>
          <cell r="P3779" t="str">
            <v>1,761.48</v>
          </cell>
          <cell r="Q3779" t="str">
            <v>366.97</v>
          </cell>
          <cell r="R3779" t="str">
            <v>35</v>
          </cell>
          <cell r="S3779" t="str">
            <v>平均年限法(一)</v>
          </cell>
          <cell r="T3779" t="str">
            <v>在用</v>
          </cell>
          <cell r="U3779" t="str">
            <v>直接购入</v>
          </cell>
          <cell r="V3779" t="str">
            <v>徐建红</v>
          </cell>
          <cell r="W3779" t="str">
            <v>2021.12.17</v>
          </cell>
          <cell r="X3779" t="str">
            <v>记--858</v>
          </cell>
        </row>
        <row r="3779">
          <cell r="AA3779" t="str">
            <v>0409</v>
          </cell>
        </row>
        <row r="3780">
          <cell r="B3780" t="str">
            <v>040200293</v>
          </cell>
          <cell r="C3780" t="str">
            <v>联想电脑（台式）</v>
          </cell>
          <cell r="D3780" t="str">
            <v>联想 扬天T4900K/i3 10100/8G/1T/集成，无光驱，WIN10，21.5LED</v>
          </cell>
          <cell r="E3780">
            <v>3362.83</v>
          </cell>
          <cell r="F3780">
            <v>1937.16</v>
          </cell>
          <cell r="G3780">
            <v>1299.52</v>
          </cell>
          <cell r="H3780">
            <v>126.15</v>
          </cell>
          <cell r="I3780" t="str">
            <v>2021.12.25</v>
          </cell>
          <cell r="J3780" t="str">
            <v>60</v>
          </cell>
          <cell r="K3780" t="str">
            <v>电脑</v>
          </cell>
          <cell r="L3780" t="str">
            <v>物流中心</v>
          </cell>
          <cell r="M3780" t="str">
            <v>肥东物流中心仓库办公室（吴畏）</v>
          </cell>
          <cell r="N3780" t="str">
            <v>合肥德众科技有限公司</v>
          </cell>
          <cell r="O3780" t="str">
            <v>53.81</v>
          </cell>
          <cell r="P3780" t="str">
            <v>645.72</v>
          </cell>
          <cell r="Q3780" t="str">
            <v>134.51</v>
          </cell>
          <cell r="R3780" t="str">
            <v>35</v>
          </cell>
          <cell r="S3780" t="str">
            <v>平均年限法(一)</v>
          </cell>
          <cell r="T3780" t="str">
            <v>在用</v>
          </cell>
          <cell r="U3780" t="str">
            <v>直接购入</v>
          </cell>
          <cell r="V3780" t="str">
            <v>徐建红</v>
          </cell>
          <cell r="W3780" t="str">
            <v>2021.12.25</v>
          </cell>
          <cell r="X3780" t="str">
            <v>记--1605</v>
          </cell>
        </row>
        <row r="3780">
          <cell r="AA3780" t="str">
            <v>0402</v>
          </cell>
        </row>
        <row r="3781">
          <cell r="B3781" t="str">
            <v>040200294</v>
          </cell>
          <cell r="C3781" t="str">
            <v>联想电脑（台式）</v>
          </cell>
          <cell r="D3781" t="str">
            <v>联想 扬天T4900K/i3 10100/8G/1T/集成，无光驱，WIN10，21.5LED</v>
          </cell>
          <cell r="E3781">
            <v>3362.83</v>
          </cell>
          <cell r="F3781">
            <v>1937.16</v>
          </cell>
          <cell r="G3781">
            <v>1299.52</v>
          </cell>
          <cell r="H3781">
            <v>126.15</v>
          </cell>
          <cell r="I3781" t="str">
            <v>2021.12.25</v>
          </cell>
          <cell r="J3781" t="str">
            <v>60</v>
          </cell>
          <cell r="K3781" t="str">
            <v>电脑</v>
          </cell>
          <cell r="L3781" t="str">
            <v>物流中心</v>
          </cell>
          <cell r="M3781" t="str">
            <v>肥东物流中心仓库办公室（王华）</v>
          </cell>
          <cell r="N3781" t="str">
            <v>合肥德众科技有限公司</v>
          </cell>
          <cell r="O3781" t="str">
            <v>53.81</v>
          </cell>
          <cell r="P3781" t="str">
            <v>645.72</v>
          </cell>
          <cell r="Q3781" t="str">
            <v>134.51</v>
          </cell>
          <cell r="R3781" t="str">
            <v>35</v>
          </cell>
          <cell r="S3781" t="str">
            <v>平均年限法(一)</v>
          </cell>
          <cell r="T3781" t="str">
            <v>在用</v>
          </cell>
          <cell r="U3781" t="str">
            <v>直接购入</v>
          </cell>
          <cell r="V3781" t="str">
            <v>徐建红</v>
          </cell>
          <cell r="W3781" t="str">
            <v>2021.12.25</v>
          </cell>
          <cell r="X3781" t="str">
            <v>记--1605</v>
          </cell>
        </row>
        <row r="3781">
          <cell r="AA3781" t="str">
            <v>0402</v>
          </cell>
        </row>
        <row r="3782">
          <cell r="B3782" t="str">
            <v>030100140</v>
          </cell>
          <cell r="C3782" t="str">
            <v>全自动卡氏水份测定仪</v>
          </cell>
          <cell r="D3782" t="str">
            <v>ZSD-2J</v>
          </cell>
          <cell r="E3782">
            <v>12389.38</v>
          </cell>
          <cell r="F3782">
            <v>4460.04</v>
          </cell>
          <cell r="G3782">
            <v>7929.34</v>
          </cell>
          <cell r="H3782">
            <v>0</v>
          </cell>
          <cell r="I3782" t="str">
            <v>2021.12.25</v>
          </cell>
          <cell r="J3782" t="str">
            <v>96</v>
          </cell>
          <cell r="K3782" t="str">
            <v>质检设备</v>
          </cell>
          <cell r="L3782" t="str">
            <v>质量管理部</v>
          </cell>
          <cell r="M3782" t="str">
            <v>质量管理部（质检室），肥东综合楼3楼</v>
          </cell>
          <cell r="N3782" t="str">
            <v>合肥捷岛科学仪器有限公司</v>
          </cell>
          <cell r="O3782" t="str">
            <v>123.89</v>
          </cell>
          <cell r="P3782" t="str">
            <v>1,486.68</v>
          </cell>
          <cell r="Q3782" t="str">
            <v>495.58</v>
          </cell>
          <cell r="R3782" t="str">
            <v>35</v>
          </cell>
          <cell r="S3782" t="str">
            <v>平均年限法(一)</v>
          </cell>
          <cell r="T3782" t="str">
            <v>在用</v>
          </cell>
          <cell r="U3782" t="str">
            <v>直接购入</v>
          </cell>
          <cell r="V3782" t="str">
            <v>徐建红</v>
          </cell>
          <cell r="W3782" t="str">
            <v>2021.12.25</v>
          </cell>
          <cell r="X3782" t="str">
            <v>记--1607</v>
          </cell>
        </row>
        <row r="3782">
          <cell r="AA3782" t="str">
            <v>0301</v>
          </cell>
        </row>
        <row r="3783">
          <cell r="B3783" t="str">
            <v>030200258</v>
          </cell>
          <cell r="C3783" t="str">
            <v>便携式溶解氧分析仪</v>
          </cell>
          <cell r="D3783" t="str">
            <v>JPBJ-608</v>
          </cell>
          <cell r="E3783">
            <v>2575.22</v>
          </cell>
          <cell r="F3783">
            <v>927</v>
          </cell>
          <cell r="G3783">
            <v>1648.22</v>
          </cell>
          <cell r="H3783">
            <v>0</v>
          </cell>
          <cell r="I3783" t="str">
            <v>2021.12.27</v>
          </cell>
          <cell r="J3783" t="str">
            <v>96</v>
          </cell>
          <cell r="K3783" t="str">
            <v>污水设备</v>
          </cell>
          <cell r="L3783" t="str">
            <v>肥东合成分厂</v>
          </cell>
          <cell r="M3783" t="str">
            <v>肥东合成污水站</v>
          </cell>
          <cell r="N3783" t="str">
            <v>合肥捷岛科学仪器有限公司</v>
          </cell>
          <cell r="O3783" t="str">
            <v>25.75</v>
          </cell>
          <cell r="P3783" t="str">
            <v>309.00</v>
          </cell>
          <cell r="Q3783" t="str">
            <v>103.01</v>
          </cell>
          <cell r="R3783" t="str">
            <v>35</v>
          </cell>
          <cell r="S3783" t="str">
            <v>平均年限法(一)</v>
          </cell>
          <cell r="T3783" t="str">
            <v>在用</v>
          </cell>
          <cell r="U3783" t="str">
            <v>直接购入</v>
          </cell>
          <cell r="V3783" t="str">
            <v>徐建红</v>
          </cell>
          <cell r="W3783" t="str">
            <v>2021.12.27</v>
          </cell>
          <cell r="X3783" t="str">
            <v>记--1609</v>
          </cell>
        </row>
        <row r="3783">
          <cell r="AA3783" t="str">
            <v>0302</v>
          </cell>
        </row>
        <row r="3784">
          <cell r="B3784" t="str">
            <v>032500306</v>
          </cell>
          <cell r="C3784" t="str">
            <v>不锈钢应急柜</v>
          </cell>
          <cell r="D3784" t="str">
            <v>450*1000*1800MM（柜腿高200MM），材质304不锈钢</v>
          </cell>
          <cell r="E3784">
            <v>4761.06</v>
          </cell>
          <cell r="F3784">
            <v>1713.96</v>
          </cell>
          <cell r="G3784">
            <v>3047.1</v>
          </cell>
          <cell r="H3784">
            <v>0</v>
          </cell>
          <cell r="I3784" t="str">
            <v>2021.12.27</v>
          </cell>
          <cell r="J3784" t="str">
            <v>96</v>
          </cell>
          <cell r="K3784" t="str">
            <v>苯磺隆装置（合成四车间）</v>
          </cell>
          <cell r="L3784" t="str">
            <v>肥东合成分厂</v>
          </cell>
          <cell r="M3784" t="str">
            <v>肥东合成四车间</v>
          </cell>
          <cell r="N3784" t="str">
            <v>合肥市翊昊机械加工制造有限公司</v>
          </cell>
          <cell r="O3784" t="str">
            <v>47.61</v>
          </cell>
          <cell r="P3784" t="str">
            <v>571.32</v>
          </cell>
          <cell r="Q3784" t="str">
            <v>190.44</v>
          </cell>
          <cell r="R3784" t="str">
            <v>35</v>
          </cell>
          <cell r="S3784" t="str">
            <v>平均年限法(一)</v>
          </cell>
          <cell r="T3784" t="str">
            <v>在用</v>
          </cell>
          <cell r="U3784" t="str">
            <v>直接购入</v>
          </cell>
          <cell r="V3784" t="str">
            <v>徐建红</v>
          </cell>
          <cell r="W3784" t="str">
            <v>2021.12.27</v>
          </cell>
          <cell r="X3784" t="str">
            <v>记--1611</v>
          </cell>
        </row>
        <row r="3784">
          <cell r="AA3784" t="str">
            <v>0325</v>
          </cell>
        </row>
        <row r="3785">
          <cell r="B3785" t="str">
            <v>032500307</v>
          </cell>
          <cell r="C3785" t="str">
            <v>不锈钢应急柜</v>
          </cell>
          <cell r="D3785" t="str">
            <v>450*1000*1800MM（柜腿高200MM），材质304不锈钢</v>
          </cell>
          <cell r="E3785">
            <v>4761.06</v>
          </cell>
          <cell r="F3785">
            <v>1713.96</v>
          </cell>
          <cell r="G3785">
            <v>3047.1</v>
          </cell>
          <cell r="H3785">
            <v>0</v>
          </cell>
          <cell r="I3785" t="str">
            <v>2021.12.27</v>
          </cell>
          <cell r="J3785" t="str">
            <v>96</v>
          </cell>
          <cell r="K3785" t="str">
            <v>苯磺隆装置（合成四车间）</v>
          </cell>
          <cell r="L3785" t="str">
            <v>肥东合成分厂</v>
          </cell>
          <cell r="M3785" t="str">
            <v>肥东合成四车间</v>
          </cell>
          <cell r="N3785" t="str">
            <v>合肥市翊昊机械加工制造有限公司</v>
          </cell>
          <cell r="O3785" t="str">
            <v>47.61</v>
          </cell>
          <cell r="P3785" t="str">
            <v>571.32</v>
          </cell>
          <cell r="Q3785" t="str">
            <v>190.44</v>
          </cell>
          <cell r="R3785" t="str">
            <v>35</v>
          </cell>
          <cell r="S3785" t="str">
            <v>平均年限法(一)</v>
          </cell>
          <cell r="T3785" t="str">
            <v>在用</v>
          </cell>
          <cell r="U3785" t="str">
            <v>直接购入</v>
          </cell>
          <cell r="V3785" t="str">
            <v>徐建红</v>
          </cell>
          <cell r="W3785" t="str">
            <v>2021.12.27</v>
          </cell>
          <cell r="X3785" t="str">
            <v>记--1611</v>
          </cell>
        </row>
        <row r="3785">
          <cell r="AA3785" t="str">
            <v>0325</v>
          </cell>
        </row>
        <row r="3786">
          <cell r="B3786" t="str">
            <v>032500308</v>
          </cell>
          <cell r="C3786" t="str">
            <v>活性炭吸附箱</v>
          </cell>
          <cell r="D3786" t="str">
            <v>DN200，风量5000 M3/h，1600*900*1100，箱体钢板3MM，400块蜂窝炭</v>
          </cell>
          <cell r="E3786">
            <v>14601.77</v>
          </cell>
          <cell r="F3786">
            <v>5256.72</v>
          </cell>
          <cell r="G3786">
            <v>9345.05</v>
          </cell>
          <cell r="H3786">
            <v>0</v>
          </cell>
          <cell r="I3786" t="str">
            <v>2021.12.29</v>
          </cell>
          <cell r="J3786" t="str">
            <v>96</v>
          </cell>
          <cell r="K3786" t="str">
            <v>苯磺隆装置（合成四车间）</v>
          </cell>
          <cell r="L3786" t="str">
            <v>肥东合成分厂</v>
          </cell>
          <cell r="M3786" t="str">
            <v>肥东合成四车间</v>
          </cell>
          <cell r="N3786" t="str">
            <v>合肥沐泽环境工程科技有限公司</v>
          </cell>
          <cell r="O3786" t="str">
            <v>146.02</v>
          </cell>
          <cell r="P3786" t="str">
            <v>1,752.24</v>
          </cell>
          <cell r="Q3786" t="str">
            <v>584.07</v>
          </cell>
          <cell r="R3786" t="str">
            <v>35</v>
          </cell>
          <cell r="S3786" t="str">
            <v>平均年限法(一)</v>
          </cell>
          <cell r="T3786" t="str">
            <v>在用</v>
          </cell>
          <cell r="U3786" t="str">
            <v>直接购入</v>
          </cell>
          <cell r="V3786" t="str">
            <v>徐建红</v>
          </cell>
          <cell r="W3786" t="str">
            <v>2021.12.29</v>
          </cell>
          <cell r="X3786" t="str">
            <v>记--1751</v>
          </cell>
        </row>
        <row r="3786">
          <cell r="AA3786" t="str">
            <v>0325</v>
          </cell>
        </row>
        <row r="3787">
          <cell r="B3787" t="str">
            <v>032500309</v>
          </cell>
          <cell r="C3787" t="str">
            <v>活性炭吸附箱</v>
          </cell>
          <cell r="D3787" t="str">
            <v>DN300，风量10000 M3/h，1700*900*1880，箱体钢板3MM，800块蜂窝炭</v>
          </cell>
          <cell r="E3787">
            <v>24778.76</v>
          </cell>
          <cell r="F3787">
            <v>8920.44</v>
          </cell>
          <cell r="G3787">
            <v>15858.32</v>
          </cell>
          <cell r="H3787">
            <v>0</v>
          </cell>
          <cell r="I3787" t="str">
            <v>2021.12.29</v>
          </cell>
          <cell r="J3787" t="str">
            <v>96</v>
          </cell>
          <cell r="K3787" t="str">
            <v>苯磺隆装置（合成四车间）</v>
          </cell>
          <cell r="L3787" t="str">
            <v>肥东合成分厂</v>
          </cell>
          <cell r="M3787" t="str">
            <v>肥东合成四车间</v>
          </cell>
          <cell r="N3787" t="str">
            <v>合肥沐泽环境工程科技有限公司</v>
          </cell>
          <cell r="O3787" t="str">
            <v>247.79</v>
          </cell>
          <cell r="P3787" t="str">
            <v>2,973.48</v>
          </cell>
          <cell r="Q3787" t="str">
            <v>991.15</v>
          </cell>
          <cell r="R3787" t="str">
            <v>35</v>
          </cell>
          <cell r="S3787" t="str">
            <v>平均年限法(一)</v>
          </cell>
          <cell r="T3787" t="str">
            <v>在用</v>
          </cell>
          <cell r="U3787" t="str">
            <v>直接购入</v>
          </cell>
          <cell r="V3787" t="str">
            <v>徐建红</v>
          </cell>
          <cell r="W3787" t="str">
            <v>2021.12.29</v>
          </cell>
          <cell r="X3787" t="str">
            <v>记--1751</v>
          </cell>
        </row>
        <row r="3787">
          <cell r="AA3787" t="str">
            <v>0325</v>
          </cell>
        </row>
        <row r="3788">
          <cell r="B3788" t="str">
            <v>032400052</v>
          </cell>
          <cell r="C3788" t="str">
            <v>活性炭吸附箱</v>
          </cell>
          <cell r="D3788" t="str">
            <v>DN600，风量13000 M3/h，2200*900*H1780，箱体钢板3MM，1000块蜂窝炭</v>
          </cell>
          <cell r="E3788">
            <v>25398.23</v>
          </cell>
          <cell r="F3788">
            <v>9143.28</v>
          </cell>
          <cell r="G3788">
            <v>16254.95</v>
          </cell>
          <cell r="H3788">
            <v>0</v>
          </cell>
          <cell r="I3788" t="str">
            <v>2021.12.29</v>
          </cell>
          <cell r="J3788" t="str">
            <v>96</v>
          </cell>
          <cell r="K3788" t="str">
            <v>公用设备</v>
          </cell>
          <cell r="L3788" t="str">
            <v>肥东合成分厂</v>
          </cell>
          <cell r="M3788" t="str">
            <v>肥东合成危废库</v>
          </cell>
          <cell r="N3788" t="str">
            <v>合肥沐泽环境工程科技有限公司</v>
          </cell>
          <cell r="O3788" t="str">
            <v>253.98</v>
          </cell>
          <cell r="P3788" t="str">
            <v>3,047.76</v>
          </cell>
          <cell r="Q3788" t="str">
            <v>1,015.93</v>
          </cell>
          <cell r="R3788" t="str">
            <v>35</v>
          </cell>
          <cell r="S3788" t="str">
            <v>平均年限法(一)</v>
          </cell>
          <cell r="T3788" t="str">
            <v>在用</v>
          </cell>
          <cell r="U3788" t="str">
            <v>直接购入</v>
          </cell>
          <cell r="V3788" t="str">
            <v>徐建红</v>
          </cell>
          <cell r="W3788" t="str">
            <v>2021.12.29</v>
          </cell>
          <cell r="X3788" t="str">
            <v>记--1753</v>
          </cell>
        </row>
        <row r="3788">
          <cell r="AA3788" t="str">
            <v>0324</v>
          </cell>
        </row>
        <row r="3789">
          <cell r="B3789" t="str">
            <v>031022961</v>
          </cell>
          <cell r="C3789" t="str">
            <v>多功能袋中袋装袋机（组合袋装产品自动包装机）</v>
          </cell>
          <cell r="D3789" t="str">
            <v>KXS-270D，组件包含水平给袋机1、斗式提升下料器1、点片机4、称重机1、同步输送带1</v>
          </cell>
          <cell r="E3789">
            <v>429203.56</v>
          </cell>
          <cell r="F3789">
            <v>154513.44</v>
          </cell>
          <cell r="G3789">
            <v>274690.12</v>
          </cell>
          <cell r="H3789">
            <v>0</v>
          </cell>
          <cell r="I3789" t="str">
            <v>2021.12.29</v>
          </cell>
          <cell r="J3789" t="str">
            <v>96</v>
          </cell>
          <cell r="K3789" t="str">
            <v>剂型设备</v>
          </cell>
          <cell r="L3789" t="str">
            <v>肥东制剂分厂</v>
          </cell>
          <cell r="M3789" t="str">
            <v>肥东制剂17#车间（种衣剂车间）</v>
          </cell>
          <cell r="N3789" t="str">
            <v>温州凯祥包装机械有限公司</v>
          </cell>
          <cell r="O3789" t="str">
            <v>4,292.04</v>
          </cell>
          <cell r="P3789" t="str">
            <v>51,504.48</v>
          </cell>
          <cell r="Q3789" t="str">
            <v>17,168.14</v>
          </cell>
          <cell r="R3789" t="str">
            <v>35</v>
          </cell>
          <cell r="S3789" t="str">
            <v>平均年限法(一)</v>
          </cell>
          <cell r="T3789" t="str">
            <v>在用</v>
          </cell>
          <cell r="U3789" t="str">
            <v>直接购入</v>
          </cell>
          <cell r="V3789" t="str">
            <v>徐建红</v>
          </cell>
          <cell r="W3789" t="str">
            <v>2021.12.29</v>
          </cell>
          <cell r="X3789" t="str">
            <v>记--1755</v>
          </cell>
        </row>
        <row r="3789">
          <cell r="AA3789" t="str">
            <v>0310</v>
          </cell>
        </row>
        <row r="3790">
          <cell r="B3790" t="str">
            <v>031022962</v>
          </cell>
          <cell r="C3790" t="str">
            <v>注胶机（热熔喷胶机）</v>
          </cell>
          <cell r="D3790" t="str">
            <v>C5（5L），瑞士乐佰得，包含1个主机2枪2管</v>
          </cell>
          <cell r="E3790">
            <v>54867.26</v>
          </cell>
          <cell r="F3790">
            <v>19752.12</v>
          </cell>
          <cell r="G3790">
            <v>35115.14</v>
          </cell>
          <cell r="H3790">
            <v>0</v>
          </cell>
          <cell r="I3790" t="str">
            <v>2021.12.29</v>
          </cell>
          <cell r="J3790" t="str">
            <v>96</v>
          </cell>
          <cell r="K3790" t="str">
            <v>剂型设备</v>
          </cell>
          <cell r="L3790" t="str">
            <v>肥东制剂分厂</v>
          </cell>
          <cell r="M3790" t="str">
            <v>肥东制剂16#车间（消毒液车间）</v>
          </cell>
          <cell r="N3790" t="str">
            <v>温州凯祥包装机械有限公司</v>
          </cell>
          <cell r="O3790" t="str">
            <v>548.67</v>
          </cell>
          <cell r="P3790" t="str">
            <v>6,584.04</v>
          </cell>
          <cell r="Q3790" t="str">
            <v>2,194.69</v>
          </cell>
          <cell r="R3790" t="str">
            <v>35</v>
          </cell>
          <cell r="S3790" t="str">
            <v>平均年限法(一)</v>
          </cell>
          <cell r="T3790" t="str">
            <v>在用</v>
          </cell>
          <cell r="U3790" t="str">
            <v>直接购入</v>
          </cell>
          <cell r="V3790" t="str">
            <v>徐建红</v>
          </cell>
          <cell r="W3790" t="str">
            <v>2021.12.29</v>
          </cell>
          <cell r="X3790" t="str">
            <v>记--1755</v>
          </cell>
        </row>
        <row r="3790">
          <cell r="AA3790" t="str">
            <v>0310</v>
          </cell>
        </row>
        <row r="3791">
          <cell r="B3791" t="str">
            <v>032400053</v>
          </cell>
          <cell r="C3791" t="str">
            <v>喷淋塔</v>
          </cell>
          <cell r="D3791" t="str">
            <v>￠1400*4500，PP材质</v>
          </cell>
          <cell r="E3791">
            <v>67961.17</v>
          </cell>
          <cell r="F3791">
            <v>24465.96</v>
          </cell>
          <cell r="G3791">
            <v>43495.21</v>
          </cell>
          <cell r="H3791">
            <v>0</v>
          </cell>
          <cell r="I3791" t="str">
            <v>2021.12.30</v>
          </cell>
          <cell r="J3791" t="str">
            <v>96</v>
          </cell>
          <cell r="K3791" t="str">
            <v>公用设备</v>
          </cell>
          <cell r="L3791" t="str">
            <v>肥东合成分厂</v>
          </cell>
          <cell r="M3791" t="str">
            <v>肥东合成液氯库</v>
          </cell>
          <cell r="N3791" t="str">
            <v>安徽玖科环境科技咨询有限公司</v>
          </cell>
          <cell r="O3791" t="str">
            <v>679.61</v>
          </cell>
          <cell r="P3791" t="str">
            <v>8,155.32</v>
          </cell>
          <cell r="Q3791" t="str">
            <v>2,718.45</v>
          </cell>
          <cell r="R3791" t="str">
            <v>35</v>
          </cell>
          <cell r="S3791" t="str">
            <v>平均年限法(一)</v>
          </cell>
          <cell r="T3791" t="str">
            <v>在用</v>
          </cell>
          <cell r="U3791" t="str">
            <v>在建工程转入</v>
          </cell>
          <cell r="V3791" t="str">
            <v>徐建红</v>
          </cell>
          <cell r="W3791" t="str">
            <v>2021.12.30</v>
          </cell>
          <cell r="X3791" t="str">
            <v>记--1763</v>
          </cell>
          <cell r="Y3791" t="str">
            <v>液氯库和氯化亚砜库废气治理项目</v>
          </cell>
        </row>
        <row r="3791">
          <cell r="AA3791" t="str">
            <v>0324</v>
          </cell>
        </row>
        <row r="3792">
          <cell r="B3792" t="str">
            <v>032400054</v>
          </cell>
          <cell r="C3792" t="str">
            <v>喷淋塔</v>
          </cell>
          <cell r="D3792" t="str">
            <v>￠1400*4500，PP材质</v>
          </cell>
          <cell r="E3792">
            <v>67961.17</v>
          </cell>
          <cell r="F3792">
            <v>24465.96</v>
          </cell>
          <cell r="G3792">
            <v>43495.21</v>
          </cell>
          <cell r="H3792">
            <v>0</v>
          </cell>
          <cell r="I3792" t="str">
            <v>2021.12.30</v>
          </cell>
          <cell r="J3792" t="str">
            <v>96</v>
          </cell>
          <cell r="K3792" t="str">
            <v>公用设备</v>
          </cell>
          <cell r="L3792" t="str">
            <v>肥东合成分厂</v>
          </cell>
          <cell r="M3792" t="str">
            <v>肥东合成液氯库</v>
          </cell>
          <cell r="N3792" t="str">
            <v>安徽玖科环境科技咨询有限公司</v>
          </cell>
          <cell r="O3792" t="str">
            <v>679.61</v>
          </cell>
          <cell r="P3792" t="str">
            <v>8,155.32</v>
          </cell>
          <cell r="Q3792" t="str">
            <v>2,718.45</v>
          </cell>
          <cell r="R3792" t="str">
            <v>35</v>
          </cell>
          <cell r="S3792" t="str">
            <v>平均年限法(一)</v>
          </cell>
          <cell r="T3792" t="str">
            <v>在用</v>
          </cell>
          <cell r="U3792" t="str">
            <v>在建工程转入</v>
          </cell>
          <cell r="V3792" t="str">
            <v>徐建红</v>
          </cell>
          <cell r="W3792" t="str">
            <v>2021.12.30</v>
          </cell>
          <cell r="X3792" t="str">
            <v>记--1763</v>
          </cell>
          <cell r="Y3792" t="str">
            <v>液氯库和氯化亚砜库废气治理项目</v>
          </cell>
        </row>
        <row r="3792">
          <cell r="AA3792" t="str">
            <v>0324</v>
          </cell>
        </row>
        <row r="3793">
          <cell r="B3793" t="str">
            <v>032400055</v>
          </cell>
          <cell r="C3793" t="str">
            <v>喷淋塔</v>
          </cell>
          <cell r="D3793" t="str">
            <v>￠2600*4500，PP材质</v>
          </cell>
          <cell r="E3793">
            <v>81553.4</v>
          </cell>
          <cell r="F3793">
            <v>29359.08</v>
          </cell>
          <cell r="G3793">
            <v>52194.32</v>
          </cell>
          <cell r="H3793">
            <v>0</v>
          </cell>
          <cell r="I3793" t="str">
            <v>2021.12.30</v>
          </cell>
          <cell r="J3793" t="str">
            <v>96</v>
          </cell>
          <cell r="K3793" t="str">
            <v>公用设备</v>
          </cell>
          <cell r="L3793" t="str">
            <v>肥东合成分厂</v>
          </cell>
          <cell r="M3793" t="str">
            <v>肥东合成氯化亚砜库</v>
          </cell>
          <cell r="N3793" t="str">
            <v>安徽玖科环境科技咨询有限公司</v>
          </cell>
          <cell r="O3793" t="str">
            <v>815.53</v>
          </cell>
          <cell r="P3793" t="str">
            <v>9,786.36</v>
          </cell>
          <cell r="Q3793" t="str">
            <v>3,262.14</v>
          </cell>
          <cell r="R3793" t="str">
            <v>35</v>
          </cell>
          <cell r="S3793" t="str">
            <v>平均年限法(一)</v>
          </cell>
          <cell r="T3793" t="str">
            <v>在用</v>
          </cell>
          <cell r="U3793" t="str">
            <v>在建工程转入</v>
          </cell>
          <cell r="V3793" t="str">
            <v>徐建红</v>
          </cell>
          <cell r="W3793" t="str">
            <v>2021.12.30</v>
          </cell>
          <cell r="X3793" t="str">
            <v>记--1763</v>
          </cell>
          <cell r="Y3793" t="str">
            <v>液氯库和氯化亚砜库废气治理项目</v>
          </cell>
        </row>
        <row r="3793">
          <cell r="AA3793" t="str">
            <v>0324</v>
          </cell>
        </row>
        <row r="3794">
          <cell r="B3794" t="str">
            <v>032400056</v>
          </cell>
          <cell r="C3794" t="str">
            <v>喷淋塔</v>
          </cell>
          <cell r="D3794" t="str">
            <v>￠2600*4500，PP材质</v>
          </cell>
          <cell r="E3794">
            <v>81553.4</v>
          </cell>
          <cell r="F3794">
            <v>29359.08</v>
          </cell>
          <cell r="G3794">
            <v>52194.32</v>
          </cell>
          <cell r="H3794">
            <v>0</v>
          </cell>
          <cell r="I3794" t="str">
            <v>2021.12.30</v>
          </cell>
          <cell r="J3794" t="str">
            <v>96</v>
          </cell>
          <cell r="K3794" t="str">
            <v>公用设备</v>
          </cell>
          <cell r="L3794" t="str">
            <v>肥东合成分厂</v>
          </cell>
          <cell r="M3794" t="str">
            <v>肥东合成氯化亚砜库</v>
          </cell>
          <cell r="N3794" t="str">
            <v>安徽玖科环境科技咨询有限公司</v>
          </cell>
          <cell r="O3794" t="str">
            <v>815.53</v>
          </cell>
          <cell r="P3794" t="str">
            <v>9,786.36</v>
          </cell>
          <cell r="Q3794" t="str">
            <v>3,262.14</v>
          </cell>
          <cell r="R3794" t="str">
            <v>35</v>
          </cell>
          <cell r="S3794" t="str">
            <v>平均年限法(一)</v>
          </cell>
          <cell r="T3794" t="str">
            <v>在用</v>
          </cell>
          <cell r="U3794" t="str">
            <v>在建工程转入</v>
          </cell>
          <cell r="V3794" t="str">
            <v>徐建红</v>
          </cell>
          <cell r="W3794" t="str">
            <v>2021.12.30</v>
          </cell>
          <cell r="X3794" t="str">
            <v>记--1763</v>
          </cell>
          <cell r="Y3794" t="str">
            <v>液氯库和氯化亚砜库废气治理项目</v>
          </cell>
        </row>
        <row r="3794">
          <cell r="AA3794" t="str">
            <v>0324</v>
          </cell>
        </row>
        <row r="3795">
          <cell r="B3795" t="str">
            <v>032400057</v>
          </cell>
          <cell r="C3795" t="str">
            <v>离心风机</v>
          </cell>
          <cell r="D3795" t="str">
            <v>F4-72-11NO.4.5A，功率5.5KW，风量6000M3/h</v>
          </cell>
          <cell r="E3795">
            <v>28640.77</v>
          </cell>
          <cell r="F3795">
            <v>10310.76</v>
          </cell>
          <cell r="G3795">
            <v>18330.01</v>
          </cell>
          <cell r="H3795">
            <v>0</v>
          </cell>
          <cell r="I3795" t="str">
            <v>2021.12.30</v>
          </cell>
          <cell r="J3795" t="str">
            <v>96</v>
          </cell>
          <cell r="K3795" t="str">
            <v>公用设备</v>
          </cell>
          <cell r="L3795" t="str">
            <v>肥东合成分厂</v>
          </cell>
          <cell r="M3795" t="str">
            <v>肥东合成液氯库</v>
          </cell>
          <cell r="N3795" t="str">
            <v>安徽玖科环境科技咨询有限公司</v>
          </cell>
          <cell r="O3795" t="str">
            <v>286.41</v>
          </cell>
          <cell r="P3795" t="str">
            <v>3,436.92</v>
          </cell>
          <cell r="Q3795" t="str">
            <v>1,145.63</v>
          </cell>
          <cell r="R3795" t="str">
            <v>35</v>
          </cell>
          <cell r="S3795" t="str">
            <v>平均年限法(一)</v>
          </cell>
          <cell r="T3795" t="str">
            <v>在用</v>
          </cell>
          <cell r="U3795" t="str">
            <v>在建工程转入</v>
          </cell>
          <cell r="V3795" t="str">
            <v>徐建红</v>
          </cell>
          <cell r="W3795" t="str">
            <v>2021.12.30</v>
          </cell>
          <cell r="X3795" t="str">
            <v>记--1763</v>
          </cell>
          <cell r="Y3795" t="str">
            <v>液氯库和氯化亚砜库废气治理项目</v>
          </cell>
        </row>
        <row r="3795">
          <cell r="AA3795" t="str">
            <v>0324</v>
          </cell>
        </row>
        <row r="3796">
          <cell r="B3796" t="str">
            <v>032400058</v>
          </cell>
          <cell r="C3796" t="str">
            <v>离心风机</v>
          </cell>
          <cell r="D3796" t="str">
            <v>F4-72-11NO.8D，功率18.5KW，风量22000M3/h</v>
          </cell>
          <cell r="E3796">
            <v>41814.56</v>
          </cell>
          <cell r="F3796">
            <v>15053.4</v>
          </cell>
          <cell r="G3796">
            <v>26761.16</v>
          </cell>
          <cell r="H3796">
            <v>0</v>
          </cell>
          <cell r="I3796" t="str">
            <v>2021.12.30</v>
          </cell>
          <cell r="J3796" t="str">
            <v>96</v>
          </cell>
          <cell r="K3796" t="str">
            <v>公用设备</v>
          </cell>
          <cell r="L3796" t="str">
            <v>肥东合成分厂</v>
          </cell>
          <cell r="M3796" t="str">
            <v>肥东合成氯化亚砜库</v>
          </cell>
          <cell r="N3796" t="str">
            <v>安徽玖科环境科技咨询有限公司</v>
          </cell>
          <cell r="O3796" t="str">
            <v>418.15</v>
          </cell>
          <cell r="P3796" t="str">
            <v>5,017.80</v>
          </cell>
          <cell r="Q3796" t="str">
            <v>1,672.58</v>
          </cell>
          <cell r="R3796" t="str">
            <v>35</v>
          </cell>
          <cell r="S3796" t="str">
            <v>平均年限法(一)</v>
          </cell>
          <cell r="T3796" t="str">
            <v>在用</v>
          </cell>
          <cell r="U3796" t="str">
            <v>在建工程转入</v>
          </cell>
          <cell r="V3796" t="str">
            <v>徐建红</v>
          </cell>
          <cell r="W3796" t="str">
            <v>2021.12.30</v>
          </cell>
          <cell r="X3796" t="str">
            <v>记--1763</v>
          </cell>
          <cell r="Y3796" t="str">
            <v>液氯库和氯化亚砜库废气治理项目</v>
          </cell>
        </row>
        <row r="3796">
          <cell r="AA3796" t="str">
            <v>0324</v>
          </cell>
        </row>
        <row r="3797">
          <cell r="B3797" t="str">
            <v>040900555</v>
          </cell>
          <cell r="C3797" t="str">
            <v>深信服超融合服务器</v>
          </cell>
          <cell r="D3797" t="str">
            <v>深信服aserver-R-2105标准产品，超融合一体机，含软件V6.0</v>
          </cell>
          <cell r="E3797">
            <v>119700.29</v>
          </cell>
          <cell r="F3797">
            <v>68947.2</v>
          </cell>
          <cell r="G3797">
            <v>50753.09</v>
          </cell>
          <cell r="H3797">
            <v>0</v>
          </cell>
          <cell r="I3797" t="str">
            <v>2021.12.30</v>
          </cell>
          <cell r="J3797" t="str">
            <v>60</v>
          </cell>
          <cell r="K3797" t="str">
            <v>其他</v>
          </cell>
          <cell r="L3797" t="str">
            <v>企业管理部</v>
          </cell>
          <cell r="M3797" t="str">
            <v>肥东信息化网络机房</v>
          </cell>
          <cell r="N3797" t="str">
            <v>安徽华页信息科技有限公司</v>
          </cell>
          <cell r="O3797" t="str">
            <v>1,915.20</v>
          </cell>
          <cell r="P3797" t="str">
            <v>22,982.40</v>
          </cell>
          <cell r="Q3797" t="str">
            <v>4,788.01</v>
          </cell>
          <cell r="R3797" t="str">
            <v>35</v>
          </cell>
          <cell r="S3797" t="str">
            <v>平均年限法(一)</v>
          </cell>
          <cell r="T3797" t="str">
            <v>在用</v>
          </cell>
          <cell r="U3797" t="str">
            <v>直接购入</v>
          </cell>
          <cell r="V3797" t="str">
            <v>徐建红</v>
          </cell>
          <cell r="W3797" t="str">
            <v>2021.12.30</v>
          </cell>
          <cell r="X3797" t="str">
            <v>记--1764</v>
          </cell>
        </row>
        <row r="3797">
          <cell r="AA3797" t="str">
            <v>0409</v>
          </cell>
        </row>
        <row r="3798">
          <cell r="B3798" t="str">
            <v>040900556</v>
          </cell>
          <cell r="C3798" t="str">
            <v>深信服超融合服务器</v>
          </cell>
          <cell r="D3798" t="str">
            <v>深信服aserver-R-2105标准产品，超融合一体机，含软件V6.0</v>
          </cell>
          <cell r="E3798">
            <v>119700.29</v>
          </cell>
          <cell r="F3798">
            <v>68947.2</v>
          </cell>
          <cell r="G3798">
            <v>50753.09</v>
          </cell>
          <cell r="H3798">
            <v>0</v>
          </cell>
          <cell r="I3798" t="str">
            <v>2021.12.30</v>
          </cell>
          <cell r="J3798" t="str">
            <v>60</v>
          </cell>
          <cell r="K3798" t="str">
            <v>其他</v>
          </cell>
          <cell r="L3798" t="str">
            <v>企业管理部</v>
          </cell>
          <cell r="M3798" t="str">
            <v>肥东信息化网络机房</v>
          </cell>
          <cell r="N3798" t="str">
            <v>安徽华页信息科技有限公司</v>
          </cell>
          <cell r="O3798" t="str">
            <v>1,915.20</v>
          </cell>
          <cell r="P3798" t="str">
            <v>22,982.40</v>
          </cell>
          <cell r="Q3798" t="str">
            <v>4,788.01</v>
          </cell>
          <cell r="R3798" t="str">
            <v>35</v>
          </cell>
          <cell r="S3798" t="str">
            <v>平均年限法(一)</v>
          </cell>
          <cell r="T3798" t="str">
            <v>在用</v>
          </cell>
          <cell r="U3798" t="str">
            <v>直接购入</v>
          </cell>
          <cell r="V3798" t="str">
            <v>徐建红</v>
          </cell>
          <cell r="W3798" t="str">
            <v>2021.12.30</v>
          </cell>
          <cell r="X3798" t="str">
            <v>记--1764</v>
          </cell>
        </row>
        <row r="3798">
          <cell r="AA3798" t="str">
            <v>0409</v>
          </cell>
        </row>
        <row r="3799">
          <cell r="B3799" t="str">
            <v>040900557</v>
          </cell>
          <cell r="C3799" t="str">
            <v>H3C万兆网络交换机</v>
          </cell>
          <cell r="D3799" t="str">
            <v>LS-S6520-22SG-SI，另配12个万兆光纤模块SFP-XG-SX-MM850-A</v>
          </cell>
          <cell r="E3799">
            <v>5132.74</v>
          </cell>
          <cell r="F3799">
            <v>2956.32</v>
          </cell>
          <cell r="G3799">
            <v>2176.42</v>
          </cell>
          <cell r="H3799">
            <v>0</v>
          </cell>
          <cell r="I3799" t="str">
            <v>2021.12.30</v>
          </cell>
          <cell r="J3799" t="str">
            <v>60</v>
          </cell>
          <cell r="K3799" t="str">
            <v>其他</v>
          </cell>
          <cell r="L3799" t="str">
            <v>企业管理部</v>
          </cell>
          <cell r="M3799" t="str">
            <v>肥东信息化网络机房</v>
          </cell>
          <cell r="N3799" t="str">
            <v>安徽华页信息科技有限公司</v>
          </cell>
          <cell r="O3799" t="str">
            <v>82.12</v>
          </cell>
          <cell r="P3799" t="str">
            <v>985.44</v>
          </cell>
          <cell r="Q3799" t="str">
            <v>205.31</v>
          </cell>
          <cell r="R3799" t="str">
            <v>35</v>
          </cell>
          <cell r="S3799" t="str">
            <v>平均年限法(一)</v>
          </cell>
          <cell r="T3799" t="str">
            <v>在用</v>
          </cell>
          <cell r="U3799" t="str">
            <v>直接购入</v>
          </cell>
          <cell r="V3799" t="str">
            <v>徐建红</v>
          </cell>
          <cell r="W3799" t="str">
            <v>2021.12.30</v>
          </cell>
          <cell r="X3799" t="str">
            <v>记--1764</v>
          </cell>
        </row>
        <row r="3799">
          <cell r="AA3799" t="str">
            <v>0409</v>
          </cell>
        </row>
        <row r="3800">
          <cell r="B3800" t="str">
            <v>040900558</v>
          </cell>
          <cell r="C3800" t="str">
            <v>H3C万兆网络交换机</v>
          </cell>
          <cell r="D3800" t="str">
            <v>LS-S6520-22SG-SI，另配12个万兆光纤模块SFP-XG-SX-MM850-A</v>
          </cell>
          <cell r="E3800">
            <v>5132.74</v>
          </cell>
          <cell r="F3800">
            <v>2956.32</v>
          </cell>
          <cell r="G3800">
            <v>2176.42</v>
          </cell>
          <cell r="H3800">
            <v>0</v>
          </cell>
          <cell r="I3800" t="str">
            <v>2021.12.30</v>
          </cell>
          <cell r="J3800" t="str">
            <v>60</v>
          </cell>
          <cell r="K3800" t="str">
            <v>其他</v>
          </cell>
          <cell r="L3800" t="str">
            <v>企业管理部</v>
          </cell>
          <cell r="M3800" t="str">
            <v>肥东信息化网络机房</v>
          </cell>
          <cell r="N3800" t="str">
            <v>安徽华页信息科技有限公司</v>
          </cell>
          <cell r="O3800" t="str">
            <v>82.12</v>
          </cell>
          <cell r="P3800" t="str">
            <v>985.44</v>
          </cell>
          <cell r="Q3800" t="str">
            <v>205.31</v>
          </cell>
          <cell r="R3800" t="str">
            <v>35</v>
          </cell>
          <cell r="S3800" t="str">
            <v>平均年限法(一)</v>
          </cell>
          <cell r="T3800" t="str">
            <v>在用</v>
          </cell>
          <cell r="U3800" t="str">
            <v>直接购入</v>
          </cell>
          <cell r="V3800" t="str">
            <v>徐建红</v>
          </cell>
          <cell r="W3800" t="str">
            <v>2021.12.30</v>
          </cell>
          <cell r="X3800" t="str">
            <v>记--1764</v>
          </cell>
        </row>
        <row r="3800">
          <cell r="AA3800" t="str">
            <v>0409</v>
          </cell>
        </row>
        <row r="3801">
          <cell r="B3801" t="str">
            <v>040900559</v>
          </cell>
          <cell r="C3801" t="str">
            <v>冰柜（肥东食堂）</v>
          </cell>
          <cell r="D3801" t="str">
            <v>SCD-1600ZL，四方全冷冻冰柜，1200*680*1930，欧驰宝</v>
          </cell>
          <cell r="E3801">
            <v>2100</v>
          </cell>
          <cell r="F3801">
            <v>1176</v>
          </cell>
          <cell r="G3801">
            <v>924</v>
          </cell>
          <cell r="H3801">
            <v>0</v>
          </cell>
          <cell r="I3801" t="str">
            <v>2022.01.18</v>
          </cell>
          <cell r="J3801" t="str">
            <v>60</v>
          </cell>
          <cell r="K3801" t="str">
            <v>其他</v>
          </cell>
          <cell r="L3801" t="str">
            <v>综合办</v>
          </cell>
          <cell r="M3801" t="str">
            <v>肥东厂区食堂厨房，（综合办）管理</v>
          </cell>
          <cell r="N3801" t="str">
            <v>浙江欧恒制冷设备有限公司 2100普</v>
          </cell>
          <cell r="O3801" t="str">
            <v>33.60</v>
          </cell>
          <cell r="P3801" t="str">
            <v>403.20</v>
          </cell>
          <cell r="Q3801" t="str">
            <v>84.00</v>
          </cell>
          <cell r="R3801" t="str">
            <v>34</v>
          </cell>
          <cell r="S3801" t="str">
            <v>平均年限法(一)</v>
          </cell>
          <cell r="T3801" t="str">
            <v>在用</v>
          </cell>
          <cell r="U3801" t="str">
            <v>直接购入</v>
          </cell>
          <cell r="V3801" t="str">
            <v>徐建红</v>
          </cell>
          <cell r="W3801" t="str">
            <v>2022.01.18</v>
          </cell>
          <cell r="X3801" t="str">
            <v>记--404</v>
          </cell>
        </row>
        <row r="3801">
          <cell r="AA3801" t="str">
            <v>0409</v>
          </cell>
        </row>
        <row r="3802">
          <cell r="B3802" t="str">
            <v>030200259</v>
          </cell>
          <cell r="C3802" t="str">
            <v>聚结分离式滤油机</v>
          </cell>
          <cell r="D3802" t="str">
            <v>HCP-25</v>
          </cell>
          <cell r="E3802">
            <v>19911.5</v>
          </cell>
          <cell r="F3802">
            <v>6969.2</v>
          </cell>
          <cell r="G3802">
            <v>12942.3</v>
          </cell>
          <cell r="H3802">
            <v>0</v>
          </cell>
          <cell r="I3802" t="str">
            <v>2022.01.18</v>
          </cell>
          <cell r="J3802" t="str">
            <v>96</v>
          </cell>
          <cell r="K3802" t="str">
            <v>污水设备</v>
          </cell>
          <cell r="L3802" t="str">
            <v>肥东合成分厂</v>
          </cell>
          <cell r="M3802" t="str">
            <v>肥东合成污水站</v>
          </cell>
          <cell r="N3802" t="str">
            <v>重庆信安科技发展有限公司 22500/1.13</v>
          </cell>
          <cell r="O3802" t="str">
            <v>199.12</v>
          </cell>
          <cell r="P3802" t="str">
            <v>2,389.44</v>
          </cell>
          <cell r="Q3802" t="str">
            <v>796.46</v>
          </cell>
          <cell r="R3802" t="str">
            <v>34</v>
          </cell>
          <cell r="S3802" t="str">
            <v>平均年限法(一)</v>
          </cell>
          <cell r="T3802" t="str">
            <v>在用</v>
          </cell>
          <cell r="U3802" t="str">
            <v>直接购入</v>
          </cell>
          <cell r="V3802" t="str">
            <v>徐建红</v>
          </cell>
          <cell r="W3802" t="str">
            <v>2022.01.18</v>
          </cell>
          <cell r="X3802" t="str">
            <v>记--406</v>
          </cell>
        </row>
        <row r="3802">
          <cell r="AA3802" t="str">
            <v>0302</v>
          </cell>
        </row>
        <row r="3803">
          <cell r="B3803" t="str">
            <v>040900560</v>
          </cell>
          <cell r="C3803" t="str">
            <v>复印机（夏普）</v>
          </cell>
          <cell r="D3803" t="str">
            <v>夏普BP-2522r，全自动双面复印机</v>
          </cell>
          <cell r="E3803">
            <v>5884.96</v>
          </cell>
          <cell r="F3803">
            <v>3295.6</v>
          </cell>
          <cell r="G3803">
            <v>2589.36</v>
          </cell>
          <cell r="H3803">
            <v>0</v>
          </cell>
          <cell r="I3803" t="str">
            <v>2022.01.26</v>
          </cell>
          <cell r="J3803" t="str">
            <v>60</v>
          </cell>
          <cell r="K3803" t="str">
            <v>其他</v>
          </cell>
          <cell r="L3803" t="str">
            <v>销售服务部</v>
          </cell>
          <cell r="M3803" t="str">
            <v>销售服务部复印室，丰乐种业新大楼712室</v>
          </cell>
          <cell r="N3803" t="str">
            <v>合肥德众科技有限公司 6650/1.13</v>
          </cell>
          <cell r="O3803" t="str">
            <v>94.16</v>
          </cell>
          <cell r="P3803" t="str">
            <v>1,129.92</v>
          </cell>
          <cell r="Q3803" t="str">
            <v>235.40</v>
          </cell>
          <cell r="R3803" t="str">
            <v>34</v>
          </cell>
          <cell r="S3803" t="str">
            <v>平均年限法(一)</v>
          </cell>
          <cell r="T3803" t="str">
            <v>在用</v>
          </cell>
          <cell r="U3803" t="str">
            <v>直接购入</v>
          </cell>
          <cell r="V3803" t="str">
            <v>徐建红</v>
          </cell>
          <cell r="W3803" t="str">
            <v>2022.01.26</v>
          </cell>
          <cell r="X3803" t="str">
            <v>记--420</v>
          </cell>
        </row>
        <row r="3803">
          <cell r="AA3803" t="str">
            <v>0409</v>
          </cell>
        </row>
        <row r="3804">
          <cell r="B3804" t="str">
            <v>040200295</v>
          </cell>
          <cell r="C3804" t="str">
            <v>联想电脑（台式）</v>
          </cell>
          <cell r="D3804" t="str">
            <v>联想 扬天T4900K/i3 10100/4G/1T/集成，无光驱，WIN10，21.5LED</v>
          </cell>
          <cell r="E3804">
            <v>3265.49</v>
          </cell>
          <cell r="F3804">
            <v>1828.75</v>
          </cell>
          <cell r="G3804">
            <v>1332</v>
          </cell>
          <cell r="H3804">
            <v>104.74</v>
          </cell>
          <cell r="I3804" t="str">
            <v>2022.01.26</v>
          </cell>
          <cell r="J3804" t="str">
            <v>60</v>
          </cell>
          <cell r="K3804" t="str">
            <v>电脑</v>
          </cell>
          <cell r="L3804" t="str">
            <v>肥东合成分厂</v>
          </cell>
          <cell r="M3804" t="str">
            <v>肥东合成中控室，用于监控合成尾气预处理（RTO）PLC控制系统</v>
          </cell>
          <cell r="N3804" t="str">
            <v>合肥德众科技有限公司 3690/1.13</v>
          </cell>
          <cell r="O3804" t="str">
            <v>52.25</v>
          </cell>
          <cell r="P3804" t="str">
            <v>627.00</v>
          </cell>
          <cell r="Q3804" t="str">
            <v>130.62</v>
          </cell>
          <cell r="R3804" t="str">
            <v>34</v>
          </cell>
          <cell r="S3804" t="str">
            <v>平均年限法(一)</v>
          </cell>
          <cell r="T3804" t="str">
            <v>在用</v>
          </cell>
          <cell r="U3804" t="str">
            <v>直接购入</v>
          </cell>
          <cell r="V3804" t="str">
            <v>徐建红</v>
          </cell>
          <cell r="W3804" t="str">
            <v>2022.01.26</v>
          </cell>
          <cell r="X3804" t="str">
            <v>记--420</v>
          </cell>
        </row>
        <row r="3804">
          <cell r="AA3804" t="str">
            <v>0402</v>
          </cell>
        </row>
        <row r="3805">
          <cell r="B3805" t="str">
            <v>031400093</v>
          </cell>
          <cell r="C3805" t="str">
            <v>防爆双层玻璃反应釜</v>
          </cell>
          <cell r="D3805" t="str">
            <v>100升，YMGR-100EX，不锈钢304框架</v>
          </cell>
          <cell r="E3805">
            <v>15929.2</v>
          </cell>
          <cell r="F3805">
            <v>5575.15</v>
          </cell>
          <cell r="G3805">
            <v>10354.05</v>
          </cell>
          <cell r="H3805">
            <v>0</v>
          </cell>
          <cell r="I3805" t="str">
            <v>2022.01.28</v>
          </cell>
          <cell r="J3805" t="str">
            <v>96</v>
          </cell>
          <cell r="K3805" t="str">
            <v>研发设备</v>
          </cell>
          <cell r="L3805" t="str">
            <v>研发中心</v>
          </cell>
          <cell r="M3805" t="str">
            <v>肥东研发中心实验室</v>
          </cell>
          <cell r="N3805" t="str">
            <v>合肥央迈科技仪器有限公司 18000/1.13</v>
          </cell>
          <cell r="O3805" t="str">
            <v>159.29</v>
          </cell>
          <cell r="P3805" t="str">
            <v>1,911.48</v>
          </cell>
          <cell r="Q3805" t="str">
            <v>637.17</v>
          </cell>
          <cell r="R3805" t="str">
            <v>34</v>
          </cell>
          <cell r="S3805" t="str">
            <v>平均年限法(一)</v>
          </cell>
          <cell r="T3805" t="str">
            <v>在用</v>
          </cell>
          <cell r="U3805" t="str">
            <v>直接购入</v>
          </cell>
          <cell r="V3805" t="str">
            <v>徐建红</v>
          </cell>
          <cell r="W3805" t="str">
            <v>2022.01.28</v>
          </cell>
          <cell r="X3805" t="str">
            <v>记--755</v>
          </cell>
        </row>
        <row r="3805">
          <cell r="AA3805" t="str">
            <v>0314</v>
          </cell>
        </row>
        <row r="3806">
          <cell r="B3806" t="str">
            <v>031400094</v>
          </cell>
          <cell r="C3806" t="str">
            <v>防爆高低温一体机</v>
          </cell>
          <cell r="D3806" t="str">
            <v>100升，YMGD-100EX，-25℃～200℃</v>
          </cell>
          <cell r="E3806">
            <v>20353.98</v>
          </cell>
          <cell r="F3806">
            <v>7123.9</v>
          </cell>
          <cell r="G3806">
            <v>13230.08</v>
          </cell>
          <cell r="H3806">
            <v>0</v>
          </cell>
          <cell r="I3806" t="str">
            <v>2022.01.28</v>
          </cell>
          <cell r="J3806" t="str">
            <v>96</v>
          </cell>
          <cell r="K3806" t="str">
            <v>研发设备</v>
          </cell>
          <cell r="L3806" t="str">
            <v>研发中心</v>
          </cell>
          <cell r="M3806" t="str">
            <v>肥东研发中心实验室</v>
          </cell>
          <cell r="N3806" t="str">
            <v>合肥央迈科技仪器有限公司 23000/1.13</v>
          </cell>
          <cell r="O3806" t="str">
            <v>203.54</v>
          </cell>
          <cell r="P3806" t="str">
            <v>2,442.48</v>
          </cell>
          <cell r="Q3806" t="str">
            <v>814.16</v>
          </cell>
          <cell r="R3806" t="str">
            <v>34</v>
          </cell>
          <cell r="S3806" t="str">
            <v>平均年限法(一)</v>
          </cell>
          <cell r="T3806" t="str">
            <v>在用</v>
          </cell>
          <cell r="U3806" t="str">
            <v>直接购入</v>
          </cell>
          <cell r="V3806" t="str">
            <v>徐建红</v>
          </cell>
          <cell r="W3806" t="str">
            <v>2022.01.28</v>
          </cell>
          <cell r="X3806" t="str">
            <v>记--755</v>
          </cell>
        </row>
        <row r="3806">
          <cell r="AA3806" t="str">
            <v>0314</v>
          </cell>
        </row>
        <row r="3807">
          <cell r="B3807" t="str">
            <v>031022963</v>
          </cell>
          <cell r="C3807" t="str">
            <v>采集工控一体机设备组件（二维码溯源）</v>
          </cell>
          <cell r="D3807" t="str">
            <v>定制，安装组件含工业控制计算机、交换机、机柜、UPS、有线扫码枪、电气控制元件等</v>
          </cell>
          <cell r="E3807">
            <v>49584.96</v>
          </cell>
          <cell r="F3807">
            <v>17354.75</v>
          </cell>
          <cell r="G3807">
            <v>32230.21</v>
          </cell>
          <cell r="H3807">
            <v>0</v>
          </cell>
          <cell r="I3807" t="str">
            <v>2022.01.29</v>
          </cell>
          <cell r="J3807" t="str">
            <v>96</v>
          </cell>
          <cell r="K3807" t="str">
            <v>剂型设备</v>
          </cell>
          <cell r="L3807" t="str">
            <v>肥东制剂分厂</v>
          </cell>
          <cell r="M3807" t="str">
            <v>肥东制剂11#车间，B6线（二维码溯源项目）</v>
          </cell>
          <cell r="N3807" t="str">
            <v>全链通有限公司 56031/1.13</v>
          </cell>
          <cell r="O3807" t="str">
            <v>495.85</v>
          </cell>
          <cell r="P3807" t="str">
            <v>5,950.20</v>
          </cell>
          <cell r="Q3807" t="str">
            <v>1,983.40</v>
          </cell>
          <cell r="R3807" t="str">
            <v>34</v>
          </cell>
          <cell r="S3807" t="str">
            <v>平均年限法(一)</v>
          </cell>
          <cell r="T3807" t="str">
            <v>在用</v>
          </cell>
          <cell r="U3807" t="str">
            <v>直接购入</v>
          </cell>
          <cell r="V3807" t="str">
            <v>徐建红</v>
          </cell>
          <cell r="W3807" t="str">
            <v>2022.01.29</v>
          </cell>
          <cell r="X3807" t="str">
            <v>记--864</v>
          </cell>
        </row>
        <row r="3807">
          <cell r="AA3807" t="str">
            <v>0310</v>
          </cell>
        </row>
        <row r="3808">
          <cell r="B3808" t="str">
            <v>031022964</v>
          </cell>
          <cell r="C3808" t="str">
            <v>采集工控一体机设备组件（二维码溯源）</v>
          </cell>
          <cell r="D3808" t="str">
            <v>定制，安装组件含工业控制计算机、交换机、机柜、UPS、有线扫码枪、电气控制元件等</v>
          </cell>
          <cell r="E3808">
            <v>49584.96</v>
          </cell>
          <cell r="F3808">
            <v>17354.75</v>
          </cell>
          <cell r="G3808">
            <v>32230.21</v>
          </cell>
          <cell r="H3808">
            <v>0</v>
          </cell>
          <cell r="I3808" t="str">
            <v>2022.01.29</v>
          </cell>
          <cell r="J3808" t="str">
            <v>96</v>
          </cell>
          <cell r="K3808" t="str">
            <v>剂型设备</v>
          </cell>
          <cell r="L3808" t="str">
            <v>肥东制剂分厂</v>
          </cell>
          <cell r="M3808" t="str">
            <v>肥东制剂14#车间，C2线（二维码溯源项目）</v>
          </cell>
          <cell r="N3808" t="str">
            <v>全链通有限公司 56031/1.13</v>
          </cell>
          <cell r="O3808" t="str">
            <v>495.85</v>
          </cell>
          <cell r="P3808" t="str">
            <v>5,950.20</v>
          </cell>
          <cell r="Q3808" t="str">
            <v>1,983.40</v>
          </cell>
          <cell r="R3808" t="str">
            <v>34</v>
          </cell>
          <cell r="S3808" t="str">
            <v>平均年限法(一)</v>
          </cell>
          <cell r="T3808" t="str">
            <v>在用</v>
          </cell>
          <cell r="U3808" t="str">
            <v>直接购入</v>
          </cell>
          <cell r="V3808" t="str">
            <v>徐建红</v>
          </cell>
          <cell r="W3808" t="str">
            <v>2022.01.29</v>
          </cell>
          <cell r="X3808" t="str">
            <v>记--864</v>
          </cell>
        </row>
        <row r="3808">
          <cell r="AA3808" t="str">
            <v>0310</v>
          </cell>
        </row>
        <row r="3809">
          <cell r="B3809" t="str">
            <v>031022965</v>
          </cell>
          <cell r="C3809" t="str">
            <v>采集工控一体机设备组件（二维码溯源）</v>
          </cell>
          <cell r="D3809" t="str">
            <v>定制，安装组件含工业控制计算机、交换机、机柜、UPS、有线扫码枪、电气控制元件等</v>
          </cell>
          <cell r="E3809">
            <v>49584.96</v>
          </cell>
          <cell r="F3809">
            <v>17354.75</v>
          </cell>
          <cell r="G3809">
            <v>32230.21</v>
          </cell>
          <cell r="H3809">
            <v>0</v>
          </cell>
          <cell r="I3809" t="str">
            <v>2022.01.29</v>
          </cell>
          <cell r="J3809" t="str">
            <v>96</v>
          </cell>
          <cell r="K3809" t="str">
            <v>剂型设备</v>
          </cell>
          <cell r="L3809" t="str">
            <v>肥东制剂分厂</v>
          </cell>
          <cell r="M3809" t="str">
            <v>肥东制剂17#车间，Z1线（二维码溯源项目）</v>
          </cell>
          <cell r="N3809" t="str">
            <v>全链通有限公司 56031/1.13</v>
          </cell>
          <cell r="O3809" t="str">
            <v>495.85</v>
          </cell>
          <cell r="P3809" t="str">
            <v>5,950.20</v>
          </cell>
          <cell r="Q3809" t="str">
            <v>1,983.40</v>
          </cell>
          <cell r="R3809" t="str">
            <v>34</v>
          </cell>
          <cell r="S3809" t="str">
            <v>平均年限法(一)</v>
          </cell>
          <cell r="T3809" t="str">
            <v>在用</v>
          </cell>
          <cell r="U3809" t="str">
            <v>直接购入</v>
          </cell>
          <cell r="V3809" t="str">
            <v>徐建红</v>
          </cell>
          <cell r="W3809" t="str">
            <v>2022.01.29</v>
          </cell>
          <cell r="X3809" t="str">
            <v>记--864</v>
          </cell>
        </row>
        <row r="3809">
          <cell r="AA3809" t="str">
            <v>0310</v>
          </cell>
        </row>
        <row r="3810">
          <cell r="B3810" t="str">
            <v>031022966</v>
          </cell>
          <cell r="C3810" t="str">
            <v>瓶码采集设备组件（二维码溯源）</v>
          </cell>
          <cell r="D3810" t="str">
            <v>定制，安装组件含Matrix 300N工业二维码采集器（瓶码）、相机控制盒、隔瓶/剔除/转瓶装置、触发传感器、支架等</v>
          </cell>
          <cell r="E3810">
            <v>73646.02</v>
          </cell>
          <cell r="F3810">
            <v>25776.1</v>
          </cell>
          <cell r="G3810">
            <v>47869.92</v>
          </cell>
          <cell r="H3810">
            <v>0</v>
          </cell>
          <cell r="I3810" t="str">
            <v>2022.01.29</v>
          </cell>
          <cell r="J3810" t="str">
            <v>96</v>
          </cell>
          <cell r="K3810" t="str">
            <v>剂型设备</v>
          </cell>
          <cell r="L3810" t="str">
            <v>肥东制剂分厂</v>
          </cell>
          <cell r="M3810" t="str">
            <v>肥东制剂11#车间，B6线（二维码溯源项目）</v>
          </cell>
          <cell r="N3810" t="str">
            <v>全链通有限公司 83220/1.13</v>
          </cell>
          <cell r="O3810" t="str">
            <v>736.46</v>
          </cell>
          <cell r="P3810" t="str">
            <v>8,837.52</v>
          </cell>
          <cell r="Q3810" t="str">
            <v>2,945.84</v>
          </cell>
          <cell r="R3810" t="str">
            <v>34</v>
          </cell>
          <cell r="S3810" t="str">
            <v>平均年限法(一)</v>
          </cell>
          <cell r="T3810" t="str">
            <v>在用</v>
          </cell>
          <cell r="U3810" t="str">
            <v>直接购入</v>
          </cell>
          <cell r="V3810" t="str">
            <v>徐建红</v>
          </cell>
          <cell r="W3810" t="str">
            <v>2022.01.29</v>
          </cell>
          <cell r="X3810" t="str">
            <v>记--864</v>
          </cell>
        </row>
        <row r="3810">
          <cell r="AA3810" t="str">
            <v>0310</v>
          </cell>
        </row>
        <row r="3811">
          <cell r="B3811" t="str">
            <v>031022967</v>
          </cell>
          <cell r="C3811" t="str">
            <v>瓶码采集设备组件（二维码溯源）</v>
          </cell>
          <cell r="D3811" t="str">
            <v>定制，安装组件含Matrix 300N工业二维码采集器（瓶码）、相机控制盒、隔瓶/剔除/转瓶装置、触发传感器、支架等</v>
          </cell>
          <cell r="E3811">
            <v>73646.02</v>
          </cell>
          <cell r="F3811">
            <v>25776.1</v>
          </cell>
          <cell r="G3811">
            <v>47869.92</v>
          </cell>
          <cell r="H3811">
            <v>0</v>
          </cell>
          <cell r="I3811" t="str">
            <v>2022.01.29</v>
          </cell>
          <cell r="J3811" t="str">
            <v>96</v>
          </cell>
          <cell r="K3811" t="str">
            <v>剂型设备</v>
          </cell>
          <cell r="L3811" t="str">
            <v>肥东制剂分厂</v>
          </cell>
          <cell r="M3811" t="str">
            <v>肥东制剂14#车间，C2线（二维码溯源项目）</v>
          </cell>
          <cell r="N3811" t="str">
            <v>全链通有限公司 83220/1.13</v>
          </cell>
          <cell r="O3811" t="str">
            <v>736.46</v>
          </cell>
          <cell r="P3811" t="str">
            <v>8,837.52</v>
          </cell>
          <cell r="Q3811" t="str">
            <v>2,945.84</v>
          </cell>
          <cell r="R3811" t="str">
            <v>34</v>
          </cell>
          <cell r="S3811" t="str">
            <v>平均年限法(一)</v>
          </cell>
          <cell r="T3811" t="str">
            <v>在用</v>
          </cell>
          <cell r="U3811" t="str">
            <v>直接购入</v>
          </cell>
          <cell r="V3811" t="str">
            <v>徐建红</v>
          </cell>
          <cell r="W3811" t="str">
            <v>2022.01.29</v>
          </cell>
          <cell r="X3811" t="str">
            <v>记--864</v>
          </cell>
        </row>
        <row r="3811">
          <cell r="AA3811" t="str">
            <v>0310</v>
          </cell>
        </row>
        <row r="3812">
          <cell r="B3812" t="str">
            <v>031022968</v>
          </cell>
          <cell r="C3812" t="str">
            <v>瓶码采集设备组件（二维码溯源）</v>
          </cell>
          <cell r="D3812" t="str">
            <v>定制，安装组件含Matrix 300N工业二维码采集器（瓶码）、相机控制盒、隔瓶/剔除/转瓶装置、触发传感器、支架等</v>
          </cell>
          <cell r="E3812">
            <v>73646.02</v>
          </cell>
          <cell r="F3812">
            <v>25776.1</v>
          </cell>
          <cell r="G3812">
            <v>47869.92</v>
          </cell>
          <cell r="H3812">
            <v>0</v>
          </cell>
          <cell r="I3812" t="str">
            <v>2022.01.29</v>
          </cell>
          <cell r="J3812" t="str">
            <v>96</v>
          </cell>
          <cell r="K3812" t="str">
            <v>剂型设备</v>
          </cell>
          <cell r="L3812" t="str">
            <v>肥东制剂分厂</v>
          </cell>
          <cell r="M3812" t="str">
            <v>肥东制剂17#车间，Z1线（二维码溯源项目）</v>
          </cell>
          <cell r="N3812" t="str">
            <v>全链通有限公司 83220/1.13</v>
          </cell>
          <cell r="O3812" t="str">
            <v>736.46</v>
          </cell>
          <cell r="P3812" t="str">
            <v>8,837.52</v>
          </cell>
          <cell r="Q3812" t="str">
            <v>2,945.84</v>
          </cell>
          <cell r="R3812" t="str">
            <v>34</v>
          </cell>
          <cell r="S3812" t="str">
            <v>平均年限法(一)</v>
          </cell>
          <cell r="T3812" t="str">
            <v>在用</v>
          </cell>
          <cell r="U3812" t="str">
            <v>直接购入</v>
          </cell>
          <cell r="V3812" t="str">
            <v>徐建红</v>
          </cell>
          <cell r="W3812" t="str">
            <v>2022.01.29</v>
          </cell>
          <cell r="X3812" t="str">
            <v>记--864</v>
          </cell>
        </row>
        <row r="3812">
          <cell r="AA3812" t="str">
            <v>0310</v>
          </cell>
        </row>
        <row r="3813">
          <cell r="B3813" t="str">
            <v>031022969</v>
          </cell>
          <cell r="C3813" t="str">
            <v>箱码采集设备组件（二维码溯源）</v>
          </cell>
          <cell r="D3813" t="str">
            <v>定制，安装组件含Matrix 300N工业二维码采集器（箱码）、限位挡板、剔除装置、触发传感器、框架及输送带等</v>
          </cell>
          <cell r="E3813">
            <v>51148.67</v>
          </cell>
          <cell r="F3813">
            <v>17902.15</v>
          </cell>
          <cell r="G3813">
            <v>33246.52</v>
          </cell>
          <cell r="H3813">
            <v>0</v>
          </cell>
          <cell r="I3813" t="str">
            <v>2022.01.29</v>
          </cell>
          <cell r="J3813" t="str">
            <v>96</v>
          </cell>
          <cell r="K3813" t="str">
            <v>剂型设备</v>
          </cell>
          <cell r="L3813" t="str">
            <v>肥东制剂分厂</v>
          </cell>
          <cell r="M3813" t="str">
            <v>肥东制剂11#车间，B6线（二维码溯源项目）</v>
          </cell>
          <cell r="N3813" t="str">
            <v>全链通有限公司 57798/1.13</v>
          </cell>
          <cell r="O3813" t="str">
            <v>511.49</v>
          </cell>
          <cell r="P3813" t="str">
            <v>6,137.88</v>
          </cell>
          <cell r="Q3813" t="str">
            <v>2,045.95</v>
          </cell>
          <cell r="R3813" t="str">
            <v>34</v>
          </cell>
          <cell r="S3813" t="str">
            <v>平均年限法(一)</v>
          </cell>
          <cell r="T3813" t="str">
            <v>在用</v>
          </cell>
          <cell r="U3813" t="str">
            <v>直接购入</v>
          </cell>
          <cell r="V3813" t="str">
            <v>徐建红</v>
          </cell>
          <cell r="W3813" t="str">
            <v>2022.01.29</v>
          </cell>
          <cell r="X3813" t="str">
            <v>记--864</v>
          </cell>
        </row>
        <row r="3813">
          <cell r="AA3813" t="str">
            <v>0310</v>
          </cell>
        </row>
        <row r="3814">
          <cell r="B3814" t="str">
            <v>031022970</v>
          </cell>
          <cell r="C3814" t="str">
            <v>箱码采集设备组件（二维码溯源）</v>
          </cell>
          <cell r="D3814" t="str">
            <v>定制，安装组件含Matrix 300N工业二维码采集器（箱码）、限位挡板、剔除装置、触发传感器、框架及输送带等</v>
          </cell>
          <cell r="E3814">
            <v>51148.67</v>
          </cell>
          <cell r="F3814">
            <v>17902.15</v>
          </cell>
          <cell r="G3814">
            <v>33246.52</v>
          </cell>
          <cell r="H3814">
            <v>0</v>
          </cell>
          <cell r="I3814" t="str">
            <v>2022.01.29</v>
          </cell>
          <cell r="J3814" t="str">
            <v>96</v>
          </cell>
          <cell r="K3814" t="str">
            <v>剂型设备</v>
          </cell>
          <cell r="L3814" t="str">
            <v>肥东制剂分厂</v>
          </cell>
          <cell r="M3814" t="str">
            <v>肥东制剂14#车间，C2线（二维码溯源项目）</v>
          </cell>
          <cell r="N3814" t="str">
            <v>全链通有限公司 57798/1.13</v>
          </cell>
          <cell r="O3814" t="str">
            <v>511.49</v>
          </cell>
          <cell r="P3814" t="str">
            <v>6,137.88</v>
          </cell>
          <cell r="Q3814" t="str">
            <v>2,045.95</v>
          </cell>
          <cell r="R3814" t="str">
            <v>34</v>
          </cell>
          <cell r="S3814" t="str">
            <v>平均年限法(一)</v>
          </cell>
          <cell r="T3814" t="str">
            <v>在用</v>
          </cell>
          <cell r="U3814" t="str">
            <v>直接购入</v>
          </cell>
          <cell r="V3814" t="str">
            <v>徐建红</v>
          </cell>
          <cell r="W3814" t="str">
            <v>2022.01.29</v>
          </cell>
          <cell r="X3814" t="str">
            <v>记--864</v>
          </cell>
        </row>
        <row r="3814">
          <cell r="AA3814" t="str">
            <v>0310</v>
          </cell>
        </row>
        <row r="3815">
          <cell r="B3815" t="str">
            <v>031022971</v>
          </cell>
          <cell r="C3815" t="str">
            <v>箱码采集设备组件（二维码溯源）</v>
          </cell>
          <cell r="D3815" t="str">
            <v>定制，安装组件含Matrix 300N工业二维码采集器（箱码）、限位挡板、剔除装置、触发传感器、框架及输送带等</v>
          </cell>
          <cell r="E3815">
            <v>51148.67</v>
          </cell>
          <cell r="F3815">
            <v>17902.15</v>
          </cell>
          <cell r="G3815">
            <v>33246.52</v>
          </cell>
          <cell r="H3815">
            <v>0</v>
          </cell>
          <cell r="I3815" t="str">
            <v>2022.01.29</v>
          </cell>
          <cell r="J3815" t="str">
            <v>96</v>
          </cell>
          <cell r="K3815" t="str">
            <v>剂型设备</v>
          </cell>
          <cell r="L3815" t="str">
            <v>肥东制剂分厂</v>
          </cell>
          <cell r="M3815" t="str">
            <v>肥东制剂17#车间，Z1线（二维码溯源项目）</v>
          </cell>
          <cell r="N3815" t="str">
            <v>全链通有限公司 57798/1.13</v>
          </cell>
          <cell r="O3815" t="str">
            <v>511.49</v>
          </cell>
          <cell r="P3815" t="str">
            <v>6,137.88</v>
          </cell>
          <cell r="Q3815" t="str">
            <v>2,045.95</v>
          </cell>
          <cell r="R3815" t="str">
            <v>34</v>
          </cell>
          <cell r="S3815" t="str">
            <v>平均年限法(一)</v>
          </cell>
          <cell r="T3815" t="str">
            <v>在用</v>
          </cell>
          <cell r="U3815" t="str">
            <v>直接购入</v>
          </cell>
          <cell r="V3815" t="str">
            <v>徐建红</v>
          </cell>
          <cell r="W3815" t="str">
            <v>2022.01.29</v>
          </cell>
          <cell r="X3815" t="str">
            <v>记--864</v>
          </cell>
        </row>
        <row r="3815">
          <cell r="AA3815" t="str">
            <v>0310</v>
          </cell>
        </row>
        <row r="3816">
          <cell r="B3816" t="str">
            <v>031022972</v>
          </cell>
          <cell r="C3816" t="str">
            <v>托码采集设备组件（二维码溯源）</v>
          </cell>
          <cell r="D3816" t="str">
            <v>定制，安装组件含Matrix 300N工业二维码采集器（托码）、触发传感器、支架等</v>
          </cell>
          <cell r="E3816">
            <v>17755.75</v>
          </cell>
          <cell r="F3816">
            <v>6214.6</v>
          </cell>
          <cell r="G3816">
            <v>11541.15</v>
          </cell>
          <cell r="H3816">
            <v>0</v>
          </cell>
          <cell r="I3816" t="str">
            <v>2022.01.29</v>
          </cell>
          <cell r="J3816" t="str">
            <v>96</v>
          </cell>
          <cell r="K3816" t="str">
            <v>剂型设备</v>
          </cell>
          <cell r="L3816" t="str">
            <v>肥东制剂分厂</v>
          </cell>
          <cell r="M3816" t="str">
            <v>肥东制剂11#车间，B6线（二维码溯源项目）</v>
          </cell>
          <cell r="N3816" t="str">
            <v>全链通有限公司 20064/1.13</v>
          </cell>
          <cell r="O3816" t="str">
            <v>177.56</v>
          </cell>
          <cell r="P3816" t="str">
            <v>2,130.72</v>
          </cell>
          <cell r="Q3816" t="str">
            <v>710.23</v>
          </cell>
          <cell r="R3816" t="str">
            <v>34</v>
          </cell>
          <cell r="S3816" t="str">
            <v>平均年限法(一)</v>
          </cell>
          <cell r="T3816" t="str">
            <v>在用</v>
          </cell>
          <cell r="U3816" t="str">
            <v>直接购入</v>
          </cell>
          <cell r="V3816" t="str">
            <v>徐建红</v>
          </cell>
          <cell r="W3816" t="str">
            <v>2022.01.29</v>
          </cell>
          <cell r="X3816" t="str">
            <v>记--864</v>
          </cell>
        </row>
        <row r="3816">
          <cell r="AA3816" t="str">
            <v>0310</v>
          </cell>
        </row>
        <row r="3817">
          <cell r="B3817" t="str">
            <v>031022973</v>
          </cell>
          <cell r="C3817" t="str">
            <v>托码采集设备组件（二维码溯源）</v>
          </cell>
          <cell r="D3817" t="str">
            <v>定制，安装组件含Matrix 300N工业二维码采集器（托码）、触发传感器、支架等</v>
          </cell>
          <cell r="E3817">
            <v>17755.75</v>
          </cell>
          <cell r="F3817">
            <v>6214.6</v>
          </cell>
          <cell r="G3817">
            <v>11541.15</v>
          </cell>
          <cell r="H3817">
            <v>0</v>
          </cell>
          <cell r="I3817" t="str">
            <v>2022.01.29</v>
          </cell>
          <cell r="J3817" t="str">
            <v>96</v>
          </cell>
          <cell r="K3817" t="str">
            <v>剂型设备</v>
          </cell>
          <cell r="L3817" t="str">
            <v>肥东制剂分厂</v>
          </cell>
          <cell r="M3817" t="str">
            <v>肥东制剂14#车间，C2线（二维码溯源项目）</v>
          </cell>
          <cell r="N3817" t="str">
            <v>全链通有限公司 20064/1.13</v>
          </cell>
          <cell r="O3817" t="str">
            <v>177.56</v>
          </cell>
          <cell r="P3817" t="str">
            <v>2,130.72</v>
          </cell>
          <cell r="Q3817" t="str">
            <v>710.23</v>
          </cell>
          <cell r="R3817" t="str">
            <v>34</v>
          </cell>
          <cell r="S3817" t="str">
            <v>平均年限法(一)</v>
          </cell>
          <cell r="T3817" t="str">
            <v>在用</v>
          </cell>
          <cell r="U3817" t="str">
            <v>直接购入</v>
          </cell>
          <cell r="V3817" t="str">
            <v>徐建红</v>
          </cell>
          <cell r="W3817" t="str">
            <v>2022.01.29</v>
          </cell>
          <cell r="X3817" t="str">
            <v>记--864</v>
          </cell>
        </row>
        <row r="3817">
          <cell r="AA3817" t="str">
            <v>0310</v>
          </cell>
        </row>
        <row r="3818">
          <cell r="B3818" t="str">
            <v>031022974</v>
          </cell>
          <cell r="C3818" t="str">
            <v>托码采集设备组件（二维码溯源）</v>
          </cell>
          <cell r="D3818" t="str">
            <v>定制，安装组件含Matrix 300N工业二维码采集器（托码）、触发传感器、支架等</v>
          </cell>
          <cell r="E3818">
            <v>17755.75</v>
          </cell>
          <cell r="F3818">
            <v>6214.6</v>
          </cell>
          <cell r="G3818">
            <v>11541.15</v>
          </cell>
          <cell r="H3818">
            <v>0</v>
          </cell>
          <cell r="I3818" t="str">
            <v>2022.01.29</v>
          </cell>
          <cell r="J3818" t="str">
            <v>96</v>
          </cell>
          <cell r="K3818" t="str">
            <v>剂型设备</v>
          </cell>
          <cell r="L3818" t="str">
            <v>肥东制剂分厂</v>
          </cell>
          <cell r="M3818" t="str">
            <v>肥东制剂17#车间，Z1线（二维码溯源项目）</v>
          </cell>
          <cell r="N3818" t="str">
            <v>全链通有限公司 20064/1.13</v>
          </cell>
          <cell r="O3818" t="str">
            <v>177.56</v>
          </cell>
          <cell r="P3818" t="str">
            <v>2,130.72</v>
          </cell>
          <cell r="Q3818" t="str">
            <v>710.23</v>
          </cell>
          <cell r="R3818" t="str">
            <v>34</v>
          </cell>
          <cell r="S3818" t="str">
            <v>平均年限法(一)</v>
          </cell>
          <cell r="T3818" t="str">
            <v>在用</v>
          </cell>
          <cell r="U3818" t="str">
            <v>直接购入</v>
          </cell>
          <cell r="V3818" t="str">
            <v>徐建红</v>
          </cell>
          <cell r="W3818" t="str">
            <v>2022.01.29</v>
          </cell>
          <cell r="X3818" t="str">
            <v>记--864</v>
          </cell>
        </row>
        <row r="3818">
          <cell r="AA3818" t="str">
            <v>0310</v>
          </cell>
        </row>
        <row r="3819">
          <cell r="B3819" t="str">
            <v>031022975</v>
          </cell>
          <cell r="C3819" t="str">
            <v>箱码即时打印贴标机（二维码溯源）</v>
          </cell>
          <cell r="D3819" t="str">
            <v>定制</v>
          </cell>
          <cell r="E3819">
            <v>90292.04</v>
          </cell>
          <cell r="F3819">
            <v>31602.2</v>
          </cell>
          <cell r="G3819">
            <v>58689.84</v>
          </cell>
          <cell r="H3819">
            <v>0</v>
          </cell>
          <cell r="I3819" t="str">
            <v>2022.01.29</v>
          </cell>
          <cell r="J3819" t="str">
            <v>96</v>
          </cell>
          <cell r="K3819" t="str">
            <v>剂型设备</v>
          </cell>
          <cell r="L3819" t="str">
            <v>肥东制剂分厂</v>
          </cell>
          <cell r="M3819" t="str">
            <v>肥东制剂11#车间，B6线（二维码溯源项目）</v>
          </cell>
          <cell r="N3819" t="str">
            <v>全链通有限公司 102030/1.13</v>
          </cell>
          <cell r="O3819" t="str">
            <v>902.92</v>
          </cell>
          <cell r="P3819" t="str">
            <v>10,835.04</v>
          </cell>
          <cell r="Q3819" t="str">
            <v>3,611.68</v>
          </cell>
          <cell r="R3819" t="str">
            <v>34</v>
          </cell>
          <cell r="S3819" t="str">
            <v>平均年限法(一)</v>
          </cell>
          <cell r="T3819" t="str">
            <v>在用</v>
          </cell>
          <cell r="U3819" t="str">
            <v>直接购入</v>
          </cell>
          <cell r="V3819" t="str">
            <v>徐建红</v>
          </cell>
          <cell r="W3819" t="str">
            <v>2022.01.29</v>
          </cell>
          <cell r="X3819" t="str">
            <v>记--864</v>
          </cell>
        </row>
        <row r="3819">
          <cell r="AA3819" t="str">
            <v>0310</v>
          </cell>
        </row>
        <row r="3820">
          <cell r="B3820" t="str">
            <v>031022976</v>
          </cell>
          <cell r="C3820" t="str">
            <v>箱码即时打印贴标机（二维码溯源）</v>
          </cell>
          <cell r="D3820" t="str">
            <v>定制</v>
          </cell>
          <cell r="E3820">
            <v>90292.04</v>
          </cell>
          <cell r="F3820">
            <v>31602.2</v>
          </cell>
          <cell r="G3820">
            <v>58689.84</v>
          </cell>
          <cell r="H3820">
            <v>0</v>
          </cell>
          <cell r="I3820" t="str">
            <v>2022.01.29</v>
          </cell>
          <cell r="J3820" t="str">
            <v>96</v>
          </cell>
          <cell r="K3820" t="str">
            <v>剂型设备</v>
          </cell>
          <cell r="L3820" t="str">
            <v>肥东制剂分厂</v>
          </cell>
          <cell r="M3820" t="str">
            <v>肥东制剂14#车间，C2线（二维码溯源项目）</v>
          </cell>
          <cell r="N3820" t="str">
            <v>全链通有限公司 102030/1.13</v>
          </cell>
          <cell r="O3820" t="str">
            <v>902.92</v>
          </cell>
          <cell r="P3820" t="str">
            <v>10,835.04</v>
          </cell>
          <cell r="Q3820" t="str">
            <v>3,611.68</v>
          </cell>
          <cell r="R3820" t="str">
            <v>34</v>
          </cell>
          <cell r="S3820" t="str">
            <v>平均年限法(一)</v>
          </cell>
          <cell r="T3820" t="str">
            <v>在用</v>
          </cell>
          <cell r="U3820" t="str">
            <v>直接购入</v>
          </cell>
          <cell r="V3820" t="str">
            <v>徐建红</v>
          </cell>
          <cell r="W3820" t="str">
            <v>2022.01.29</v>
          </cell>
          <cell r="X3820" t="str">
            <v>记--864</v>
          </cell>
        </row>
        <row r="3820">
          <cell r="AA3820" t="str">
            <v>0310</v>
          </cell>
        </row>
        <row r="3821">
          <cell r="B3821" t="str">
            <v>031022977</v>
          </cell>
          <cell r="C3821" t="str">
            <v>箱码即时打印贴标机（二维码溯源）</v>
          </cell>
          <cell r="D3821" t="str">
            <v>定制</v>
          </cell>
          <cell r="E3821">
            <v>90292.04</v>
          </cell>
          <cell r="F3821">
            <v>31602.2</v>
          </cell>
          <cell r="G3821">
            <v>58689.84</v>
          </cell>
          <cell r="H3821">
            <v>0</v>
          </cell>
          <cell r="I3821" t="str">
            <v>2022.01.29</v>
          </cell>
          <cell r="J3821" t="str">
            <v>96</v>
          </cell>
          <cell r="K3821" t="str">
            <v>剂型设备</v>
          </cell>
          <cell r="L3821" t="str">
            <v>肥东制剂分厂</v>
          </cell>
          <cell r="M3821" t="str">
            <v>肥东制剂17#车间，Z1线（二维码溯源项目）</v>
          </cell>
          <cell r="N3821" t="str">
            <v>全链通有限公司 102030/1.13</v>
          </cell>
          <cell r="O3821" t="str">
            <v>902.92</v>
          </cell>
          <cell r="P3821" t="str">
            <v>10,835.04</v>
          </cell>
          <cell r="Q3821" t="str">
            <v>3,611.68</v>
          </cell>
          <cell r="R3821" t="str">
            <v>34</v>
          </cell>
          <cell r="S3821" t="str">
            <v>平均年限法(一)</v>
          </cell>
          <cell r="T3821" t="str">
            <v>在用</v>
          </cell>
          <cell r="U3821" t="str">
            <v>直接购入</v>
          </cell>
          <cell r="V3821" t="str">
            <v>徐建红</v>
          </cell>
          <cell r="W3821" t="str">
            <v>2022.01.29</v>
          </cell>
          <cell r="X3821" t="str">
            <v>记--864</v>
          </cell>
        </row>
        <row r="3821">
          <cell r="AA3821" t="str">
            <v>0310</v>
          </cell>
        </row>
        <row r="3822">
          <cell r="B3822" t="str">
            <v>031022978</v>
          </cell>
          <cell r="C3822" t="str">
            <v>箱码打印机（二维码溯源）</v>
          </cell>
          <cell r="D3822" t="str">
            <v>斑马牌ZT230，用于打印二维码箱码，由人工粘箱码标贴</v>
          </cell>
          <cell r="E3822">
            <v>9734.51</v>
          </cell>
          <cell r="F3822">
            <v>3407.25</v>
          </cell>
          <cell r="G3822">
            <v>6327.26</v>
          </cell>
          <cell r="H3822">
            <v>0</v>
          </cell>
          <cell r="I3822" t="str">
            <v>2022.01.29</v>
          </cell>
          <cell r="J3822" t="str">
            <v>96</v>
          </cell>
          <cell r="K3822" t="str">
            <v>剂型设备</v>
          </cell>
          <cell r="L3822" t="str">
            <v>肥东制剂分厂</v>
          </cell>
          <cell r="M3822" t="str">
            <v>肥东制剂17#车间，Z1线（二维码溯源项目）</v>
          </cell>
          <cell r="N3822" t="str">
            <v>全链通有限公司 11000/1.13</v>
          </cell>
          <cell r="O3822" t="str">
            <v>97.35</v>
          </cell>
          <cell r="P3822" t="str">
            <v>1,168.20</v>
          </cell>
          <cell r="Q3822" t="str">
            <v>389.38</v>
          </cell>
          <cell r="R3822" t="str">
            <v>34</v>
          </cell>
          <cell r="S3822" t="str">
            <v>平均年限法(一)</v>
          </cell>
          <cell r="T3822" t="str">
            <v>在用</v>
          </cell>
          <cell r="U3822" t="str">
            <v>直接购入</v>
          </cell>
          <cell r="V3822" t="str">
            <v>徐建红</v>
          </cell>
          <cell r="W3822" t="str">
            <v>2022.01.29</v>
          </cell>
          <cell r="X3822" t="str">
            <v>记--864</v>
          </cell>
        </row>
        <row r="3822">
          <cell r="AA3822" t="str">
            <v>0310</v>
          </cell>
        </row>
        <row r="3823">
          <cell r="B3823" t="str">
            <v>031022979</v>
          </cell>
          <cell r="C3823" t="str">
            <v>气动隔膜泵</v>
          </cell>
          <cell r="D3823" t="str">
            <v>666120-344-C/DN25</v>
          </cell>
          <cell r="E3823">
            <v>2212.39</v>
          </cell>
          <cell r="F3823">
            <v>752.08</v>
          </cell>
          <cell r="G3823">
            <v>1460.31</v>
          </cell>
          <cell r="H3823">
            <v>0</v>
          </cell>
          <cell r="I3823" t="str">
            <v>2022.02.15</v>
          </cell>
          <cell r="J3823" t="str">
            <v>96</v>
          </cell>
          <cell r="K3823" t="str">
            <v>剂型设备</v>
          </cell>
          <cell r="L3823" t="str">
            <v>肥东制剂分厂</v>
          </cell>
          <cell r="M3823" t="str">
            <v>肥东制剂17#车间</v>
          </cell>
          <cell r="N3823" t="str">
            <v>八乾实业（上海）有限公司 2500/1.13</v>
          </cell>
          <cell r="O3823" t="str">
            <v>22.12</v>
          </cell>
          <cell r="P3823" t="str">
            <v>265.44</v>
          </cell>
          <cell r="Q3823" t="str">
            <v>88.50</v>
          </cell>
          <cell r="R3823" t="str">
            <v>33</v>
          </cell>
          <cell r="S3823" t="str">
            <v>平均年限法(一)</v>
          </cell>
          <cell r="T3823" t="str">
            <v>在用</v>
          </cell>
          <cell r="U3823" t="str">
            <v>直接购入</v>
          </cell>
          <cell r="V3823" t="str">
            <v>徐建红</v>
          </cell>
          <cell r="W3823" t="str">
            <v>2022.02.15</v>
          </cell>
          <cell r="X3823" t="str">
            <v>记--411</v>
          </cell>
        </row>
        <row r="3823">
          <cell r="AA3823" t="str">
            <v>0310</v>
          </cell>
        </row>
        <row r="3824">
          <cell r="B3824" t="str">
            <v>031022980</v>
          </cell>
          <cell r="C3824" t="str">
            <v>气动隔膜泵</v>
          </cell>
          <cell r="D3824" t="str">
            <v>666120-344-C/DN25</v>
          </cell>
          <cell r="E3824">
            <v>2212.39</v>
          </cell>
          <cell r="F3824">
            <v>752.08</v>
          </cell>
          <cell r="G3824">
            <v>1460.31</v>
          </cell>
          <cell r="H3824">
            <v>0</v>
          </cell>
          <cell r="I3824" t="str">
            <v>2022.02.15</v>
          </cell>
          <cell r="J3824" t="str">
            <v>96</v>
          </cell>
          <cell r="K3824" t="str">
            <v>剂型设备</v>
          </cell>
          <cell r="L3824" t="str">
            <v>肥东制剂分厂</v>
          </cell>
          <cell r="M3824" t="str">
            <v>肥东制剂17#车间</v>
          </cell>
          <cell r="N3824" t="str">
            <v>八乾实业（上海）有限公司 2500/1.13</v>
          </cell>
          <cell r="O3824" t="str">
            <v>22.12</v>
          </cell>
          <cell r="P3824" t="str">
            <v>265.44</v>
          </cell>
          <cell r="Q3824" t="str">
            <v>88.50</v>
          </cell>
          <cell r="R3824" t="str">
            <v>33</v>
          </cell>
          <cell r="S3824" t="str">
            <v>平均年限法(一)</v>
          </cell>
          <cell r="T3824" t="str">
            <v>在用</v>
          </cell>
          <cell r="U3824" t="str">
            <v>直接购入</v>
          </cell>
          <cell r="V3824" t="str">
            <v>徐建红</v>
          </cell>
          <cell r="W3824" t="str">
            <v>2022.02.15</v>
          </cell>
          <cell r="X3824" t="str">
            <v>记--411</v>
          </cell>
        </row>
        <row r="3824">
          <cell r="AA3824" t="str">
            <v>0310</v>
          </cell>
        </row>
        <row r="3825">
          <cell r="B3825" t="str">
            <v>031022981</v>
          </cell>
          <cell r="C3825" t="str">
            <v>气动隔膜泵</v>
          </cell>
          <cell r="D3825" t="str">
            <v>666120-344-C/DN25</v>
          </cell>
          <cell r="E3825">
            <v>2212.39</v>
          </cell>
          <cell r="F3825">
            <v>752.08</v>
          </cell>
          <cell r="G3825">
            <v>1460.31</v>
          </cell>
          <cell r="H3825">
            <v>0</v>
          </cell>
          <cell r="I3825" t="str">
            <v>2022.02.15</v>
          </cell>
          <cell r="J3825" t="str">
            <v>96</v>
          </cell>
          <cell r="K3825" t="str">
            <v>剂型设备</v>
          </cell>
          <cell r="L3825" t="str">
            <v>肥东制剂分厂</v>
          </cell>
          <cell r="M3825" t="str">
            <v>肥东制剂17#车间</v>
          </cell>
          <cell r="N3825" t="str">
            <v>八乾实业（上海）有限公司 2500/1.13</v>
          </cell>
          <cell r="O3825" t="str">
            <v>22.12</v>
          </cell>
          <cell r="P3825" t="str">
            <v>265.44</v>
          </cell>
          <cell r="Q3825" t="str">
            <v>88.50</v>
          </cell>
          <cell r="R3825" t="str">
            <v>33</v>
          </cell>
          <cell r="S3825" t="str">
            <v>平均年限法(一)</v>
          </cell>
          <cell r="T3825" t="str">
            <v>在用</v>
          </cell>
          <cell r="U3825" t="str">
            <v>直接购入</v>
          </cell>
          <cell r="V3825" t="str">
            <v>徐建红</v>
          </cell>
          <cell r="W3825" t="str">
            <v>2022.02.15</v>
          </cell>
          <cell r="X3825" t="str">
            <v>记--411</v>
          </cell>
        </row>
        <row r="3825">
          <cell r="AA3825" t="str">
            <v>0310</v>
          </cell>
        </row>
        <row r="3826">
          <cell r="B3826" t="str">
            <v>031022982</v>
          </cell>
          <cell r="C3826" t="str">
            <v>气动隔膜泵</v>
          </cell>
          <cell r="D3826" t="str">
            <v>666120-344-C/DN25</v>
          </cell>
          <cell r="E3826">
            <v>2212.39</v>
          </cell>
          <cell r="F3826">
            <v>752.08</v>
          </cell>
          <cell r="G3826">
            <v>1460.31</v>
          </cell>
          <cell r="H3826">
            <v>0</v>
          </cell>
          <cell r="I3826" t="str">
            <v>2022.02.15</v>
          </cell>
          <cell r="J3826" t="str">
            <v>96</v>
          </cell>
          <cell r="K3826" t="str">
            <v>剂型设备</v>
          </cell>
          <cell r="L3826" t="str">
            <v>肥东制剂分厂</v>
          </cell>
          <cell r="M3826" t="str">
            <v>肥东制剂17#车间</v>
          </cell>
          <cell r="N3826" t="str">
            <v>八乾实业（上海）有限公司 2500/1.13</v>
          </cell>
          <cell r="O3826" t="str">
            <v>22.12</v>
          </cell>
          <cell r="P3826" t="str">
            <v>265.44</v>
          </cell>
          <cell r="Q3826" t="str">
            <v>88.50</v>
          </cell>
          <cell r="R3826" t="str">
            <v>33</v>
          </cell>
          <cell r="S3826" t="str">
            <v>平均年限法(一)</v>
          </cell>
          <cell r="T3826" t="str">
            <v>在用</v>
          </cell>
          <cell r="U3826" t="str">
            <v>直接购入</v>
          </cell>
          <cell r="V3826" t="str">
            <v>徐建红</v>
          </cell>
          <cell r="W3826" t="str">
            <v>2022.02.15</v>
          </cell>
          <cell r="X3826" t="str">
            <v>记--411</v>
          </cell>
        </row>
        <row r="3826">
          <cell r="AA3826" t="str">
            <v>0310</v>
          </cell>
        </row>
        <row r="3827">
          <cell r="B3827" t="str">
            <v>032500310</v>
          </cell>
          <cell r="C3827" t="str">
            <v>玻璃钢风机</v>
          </cell>
          <cell r="D3827" t="str">
            <v>FRP472-6C-15KW，防爆电机</v>
          </cell>
          <cell r="E3827">
            <v>13982.3</v>
          </cell>
          <cell r="F3827">
            <v>4753.88</v>
          </cell>
          <cell r="G3827">
            <v>9228.42</v>
          </cell>
          <cell r="H3827">
            <v>0</v>
          </cell>
          <cell r="I3827" t="str">
            <v>2022.02.15</v>
          </cell>
          <cell r="J3827" t="str">
            <v>96</v>
          </cell>
          <cell r="K3827" t="str">
            <v>苯磺隆装置（合成四车间）</v>
          </cell>
          <cell r="L3827" t="str">
            <v>肥东合成分厂</v>
          </cell>
          <cell r="M3827" t="str">
            <v>肥东合成四车间</v>
          </cell>
          <cell r="N3827" t="str">
            <v>宜兴市昌明玻璃钢厂 15800/1.13</v>
          </cell>
          <cell r="O3827" t="str">
            <v>139.82</v>
          </cell>
          <cell r="P3827" t="str">
            <v>1,677.84</v>
          </cell>
          <cell r="Q3827" t="str">
            <v>559.29</v>
          </cell>
          <cell r="R3827" t="str">
            <v>33</v>
          </cell>
          <cell r="S3827" t="str">
            <v>平均年限法(一)</v>
          </cell>
          <cell r="T3827" t="str">
            <v>在用</v>
          </cell>
          <cell r="U3827" t="str">
            <v>直接购入</v>
          </cell>
          <cell r="V3827" t="str">
            <v>徐建红</v>
          </cell>
          <cell r="W3827" t="str">
            <v>2022.02.15</v>
          </cell>
          <cell r="X3827" t="str">
            <v>记--413</v>
          </cell>
        </row>
        <row r="3827">
          <cell r="AA3827" t="str">
            <v>0325</v>
          </cell>
        </row>
        <row r="3828">
          <cell r="B3828" t="str">
            <v>032600177</v>
          </cell>
          <cell r="C3828" t="str">
            <v>玻璃钢风机</v>
          </cell>
          <cell r="D3828" t="str">
            <v>FRP472-3.6A-3KW</v>
          </cell>
          <cell r="E3828">
            <v>6194.69</v>
          </cell>
          <cell r="F3828">
            <v>2106.3</v>
          </cell>
          <cell r="G3828">
            <v>4088.39</v>
          </cell>
          <cell r="H3828">
            <v>0</v>
          </cell>
          <cell r="I3828" t="str">
            <v>2022.02.15</v>
          </cell>
          <cell r="J3828" t="str">
            <v>96</v>
          </cell>
          <cell r="K3828" t="str">
            <v>精噁唑装置（合成三车间）</v>
          </cell>
          <cell r="L3828" t="str">
            <v>肥东合成分厂</v>
          </cell>
          <cell r="M3828" t="str">
            <v>肥东合成三车间</v>
          </cell>
          <cell r="N3828" t="str">
            <v>宜兴市昌明玻璃钢厂 7000//1.13</v>
          </cell>
          <cell r="O3828" t="str">
            <v>61.95</v>
          </cell>
          <cell r="P3828" t="str">
            <v>743.40</v>
          </cell>
          <cell r="Q3828" t="str">
            <v>247.79</v>
          </cell>
          <cell r="R3828" t="str">
            <v>33</v>
          </cell>
          <cell r="S3828" t="str">
            <v>平均年限法(一)</v>
          </cell>
          <cell r="T3828" t="str">
            <v>在用</v>
          </cell>
          <cell r="U3828" t="str">
            <v>直接购入</v>
          </cell>
          <cell r="V3828" t="str">
            <v>徐建红</v>
          </cell>
          <cell r="W3828" t="str">
            <v>2022.02.15</v>
          </cell>
          <cell r="X3828" t="str">
            <v>记--413</v>
          </cell>
        </row>
        <row r="3828">
          <cell r="AA3828" t="str">
            <v>0326</v>
          </cell>
        </row>
        <row r="3829">
          <cell r="B3829" t="str">
            <v>030200260</v>
          </cell>
          <cell r="C3829" t="str">
            <v>玻璃钢风机</v>
          </cell>
          <cell r="D3829" t="str">
            <v>HT-5A-7.5KW，防爆电机</v>
          </cell>
          <cell r="E3829">
            <v>8849.56</v>
          </cell>
          <cell r="F3829">
            <v>3009</v>
          </cell>
          <cell r="G3829">
            <v>5840.56</v>
          </cell>
          <cell r="H3829">
            <v>0</v>
          </cell>
          <cell r="I3829" t="str">
            <v>2022.02.15</v>
          </cell>
          <cell r="J3829" t="str">
            <v>96</v>
          </cell>
          <cell r="K3829" t="str">
            <v>污水设备</v>
          </cell>
          <cell r="L3829" t="str">
            <v>肥东合成分厂</v>
          </cell>
          <cell r="M3829" t="str">
            <v>肥东合成污水站</v>
          </cell>
          <cell r="N3829" t="str">
            <v>宜兴市昌明玻璃钢厂 10000/1.13</v>
          </cell>
          <cell r="O3829" t="str">
            <v>88.50</v>
          </cell>
          <cell r="P3829" t="str">
            <v>1,062.00</v>
          </cell>
          <cell r="Q3829" t="str">
            <v>353.98</v>
          </cell>
          <cell r="R3829" t="str">
            <v>33</v>
          </cell>
          <cell r="S3829" t="str">
            <v>平均年限法(一)</v>
          </cell>
          <cell r="T3829" t="str">
            <v>在用</v>
          </cell>
          <cell r="U3829" t="str">
            <v>直接购入</v>
          </cell>
          <cell r="V3829" t="str">
            <v>徐建红</v>
          </cell>
          <cell r="W3829" t="str">
            <v>2022.02.15</v>
          </cell>
          <cell r="X3829" t="str">
            <v>记--413</v>
          </cell>
        </row>
        <row r="3829">
          <cell r="AA3829" t="str">
            <v>0302</v>
          </cell>
        </row>
        <row r="3830">
          <cell r="B3830" t="str">
            <v>030200261</v>
          </cell>
          <cell r="C3830" t="str">
            <v>等比例水质自动采样仪</v>
          </cell>
          <cell r="D3830" t="str">
            <v>BS-2000，污水在线监测仪器，环保设备</v>
          </cell>
          <cell r="E3830">
            <v>15929.2</v>
          </cell>
          <cell r="F3830">
            <v>5415.86</v>
          </cell>
          <cell r="G3830">
            <v>10513.34</v>
          </cell>
          <cell r="H3830">
            <v>0</v>
          </cell>
          <cell r="I3830" t="str">
            <v>2022.02.16</v>
          </cell>
          <cell r="J3830" t="str">
            <v>96</v>
          </cell>
          <cell r="K3830" t="str">
            <v>污水设备</v>
          </cell>
          <cell r="L3830" t="str">
            <v>肥东合成分厂</v>
          </cell>
          <cell r="M3830" t="str">
            <v>肥东合成污水站</v>
          </cell>
          <cell r="N3830" t="str">
            <v>安徽省碧水电子技术有限公司 18000/1.13</v>
          </cell>
          <cell r="O3830" t="str">
            <v>159.29</v>
          </cell>
          <cell r="P3830" t="str">
            <v>1,911.48</v>
          </cell>
          <cell r="Q3830" t="str">
            <v>637.17</v>
          </cell>
          <cell r="R3830" t="str">
            <v>33</v>
          </cell>
          <cell r="S3830" t="str">
            <v>平均年限法(一)</v>
          </cell>
          <cell r="T3830" t="str">
            <v>在用</v>
          </cell>
          <cell r="U3830" t="str">
            <v>直接购入</v>
          </cell>
          <cell r="V3830" t="str">
            <v>徐建红</v>
          </cell>
          <cell r="W3830" t="str">
            <v>2022.02.16</v>
          </cell>
          <cell r="X3830" t="str">
            <v>记--415</v>
          </cell>
        </row>
        <row r="3830">
          <cell r="AA3830" t="str">
            <v>0302</v>
          </cell>
        </row>
        <row r="3831">
          <cell r="B3831" t="str">
            <v>030500061</v>
          </cell>
          <cell r="C3831" t="str">
            <v>低压配电柜</v>
          </cell>
          <cell r="D3831" t="str">
            <v>DCGCK-AA1，与变压器1250KVA配套</v>
          </cell>
          <cell r="E3831">
            <v>18550.34</v>
          </cell>
          <cell r="F3831">
            <v>6307</v>
          </cell>
          <cell r="G3831">
            <v>12243.34</v>
          </cell>
          <cell r="H3831">
            <v>0</v>
          </cell>
          <cell r="I3831" t="str">
            <v>2022.02.17</v>
          </cell>
          <cell r="J3831" t="str">
            <v>96</v>
          </cell>
          <cell r="K3831" t="str">
            <v>电力设备</v>
          </cell>
          <cell r="L3831" t="str">
            <v>电仪分厂</v>
          </cell>
          <cell r="M3831" t="str">
            <v>肥东厂区老配电房1，电力增容1250KVA配套的配电柜</v>
          </cell>
          <cell r="N3831" t="str">
            <v>安徽德成电气科技有限公司 20961.88/1.13</v>
          </cell>
          <cell r="O3831" t="str">
            <v>185.50</v>
          </cell>
          <cell r="P3831" t="str">
            <v>2,226.00</v>
          </cell>
          <cell r="Q3831" t="str">
            <v>742.01</v>
          </cell>
          <cell r="R3831" t="str">
            <v>33</v>
          </cell>
          <cell r="S3831" t="str">
            <v>平均年限法(一)</v>
          </cell>
          <cell r="T3831" t="str">
            <v>在用</v>
          </cell>
          <cell r="U3831" t="str">
            <v>直接购入</v>
          </cell>
          <cell r="V3831" t="str">
            <v>徐建红</v>
          </cell>
          <cell r="W3831" t="str">
            <v>2022.02.17</v>
          </cell>
          <cell r="X3831" t="str">
            <v>记--417</v>
          </cell>
        </row>
        <row r="3831">
          <cell r="AA3831" t="str">
            <v>0305</v>
          </cell>
        </row>
        <row r="3832">
          <cell r="B3832" t="str">
            <v>030500062</v>
          </cell>
          <cell r="C3832" t="str">
            <v>低压配电柜</v>
          </cell>
          <cell r="D3832" t="str">
            <v>DCGCK-AA2，与变压器1250KVA配套</v>
          </cell>
          <cell r="E3832">
            <v>9605.37</v>
          </cell>
          <cell r="F3832">
            <v>3265.7</v>
          </cell>
          <cell r="G3832">
            <v>6339.67</v>
          </cell>
          <cell r="H3832">
            <v>0</v>
          </cell>
          <cell r="I3832" t="str">
            <v>2022.02.17</v>
          </cell>
          <cell r="J3832" t="str">
            <v>96</v>
          </cell>
          <cell r="K3832" t="str">
            <v>电力设备</v>
          </cell>
          <cell r="L3832" t="str">
            <v>电仪分厂</v>
          </cell>
          <cell r="M3832" t="str">
            <v>肥东厂区老配电房1，电力增容1250KVA配套的配电柜</v>
          </cell>
          <cell r="N3832" t="str">
            <v>安徽德成电气科技有限公司 10854.07/1.13</v>
          </cell>
          <cell r="O3832" t="str">
            <v>96.05</v>
          </cell>
          <cell r="P3832" t="str">
            <v>1,152.60</v>
          </cell>
          <cell r="Q3832" t="str">
            <v>384.21</v>
          </cell>
          <cell r="R3832" t="str">
            <v>33</v>
          </cell>
          <cell r="S3832" t="str">
            <v>平均年限法(一)</v>
          </cell>
          <cell r="T3832" t="str">
            <v>在用</v>
          </cell>
          <cell r="U3832" t="str">
            <v>直接购入</v>
          </cell>
          <cell r="V3832" t="str">
            <v>徐建红</v>
          </cell>
          <cell r="W3832" t="str">
            <v>2022.02.17</v>
          </cell>
          <cell r="X3832" t="str">
            <v>记--417</v>
          </cell>
        </row>
        <row r="3832">
          <cell r="AA3832" t="str">
            <v>0305</v>
          </cell>
        </row>
        <row r="3833">
          <cell r="B3833" t="str">
            <v>030500063</v>
          </cell>
          <cell r="C3833" t="str">
            <v>低压配电柜</v>
          </cell>
          <cell r="D3833" t="str">
            <v>DCGCK-AA3，与变压器1250KVA配套</v>
          </cell>
          <cell r="E3833">
            <v>9605.37</v>
          </cell>
          <cell r="F3833">
            <v>3265.7</v>
          </cell>
          <cell r="G3833">
            <v>6339.67</v>
          </cell>
          <cell r="H3833">
            <v>0</v>
          </cell>
          <cell r="I3833" t="str">
            <v>2022.02.17</v>
          </cell>
          <cell r="J3833" t="str">
            <v>96</v>
          </cell>
          <cell r="K3833" t="str">
            <v>电力设备</v>
          </cell>
          <cell r="L3833" t="str">
            <v>电仪分厂</v>
          </cell>
          <cell r="M3833" t="str">
            <v>肥东厂区老配电房1，电力增容1250KVA配套的配电柜</v>
          </cell>
          <cell r="N3833" t="str">
            <v>安徽德成电气科技有限公司 10854.07/1.13</v>
          </cell>
          <cell r="O3833" t="str">
            <v>96.05</v>
          </cell>
          <cell r="P3833" t="str">
            <v>1,152.60</v>
          </cell>
          <cell r="Q3833" t="str">
            <v>384.21</v>
          </cell>
          <cell r="R3833" t="str">
            <v>33</v>
          </cell>
          <cell r="S3833" t="str">
            <v>平均年限法(一)</v>
          </cell>
          <cell r="T3833" t="str">
            <v>在用</v>
          </cell>
          <cell r="U3833" t="str">
            <v>直接购入</v>
          </cell>
          <cell r="V3833" t="str">
            <v>徐建红</v>
          </cell>
          <cell r="W3833" t="str">
            <v>2022.02.17</v>
          </cell>
          <cell r="X3833" t="str">
            <v>记--417</v>
          </cell>
        </row>
        <row r="3833">
          <cell r="AA3833" t="str">
            <v>0305</v>
          </cell>
        </row>
        <row r="3834">
          <cell r="B3834" t="str">
            <v>030500064</v>
          </cell>
          <cell r="C3834" t="str">
            <v>低压配电柜</v>
          </cell>
          <cell r="D3834" t="str">
            <v>DCGCK-AA4，与变压器1250KVA配套</v>
          </cell>
          <cell r="E3834">
            <v>7908.17</v>
          </cell>
          <cell r="F3834">
            <v>2688.72</v>
          </cell>
          <cell r="G3834">
            <v>5219.45</v>
          </cell>
          <cell r="H3834">
            <v>0</v>
          </cell>
          <cell r="I3834" t="str">
            <v>2022.02.17</v>
          </cell>
          <cell r="J3834" t="str">
            <v>96</v>
          </cell>
          <cell r="K3834" t="str">
            <v>电力设备</v>
          </cell>
          <cell r="L3834" t="str">
            <v>电仪分厂</v>
          </cell>
          <cell r="M3834" t="str">
            <v>肥东厂区老配电房1，电力增容1250KVA配套的配电柜</v>
          </cell>
          <cell r="N3834" t="str">
            <v>安徽德成电气科技有限公司 8936.23/1.13</v>
          </cell>
          <cell r="O3834" t="str">
            <v>79.08</v>
          </cell>
          <cell r="P3834" t="str">
            <v>948.96</v>
          </cell>
          <cell r="Q3834" t="str">
            <v>316.33</v>
          </cell>
          <cell r="R3834" t="str">
            <v>33</v>
          </cell>
          <cell r="S3834" t="str">
            <v>平均年限法(一)</v>
          </cell>
          <cell r="T3834" t="str">
            <v>在用</v>
          </cell>
          <cell r="U3834" t="str">
            <v>直接购入</v>
          </cell>
          <cell r="V3834" t="str">
            <v>徐建红</v>
          </cell>
          <cell r="W3834" t="str">
            <v>2022.02.17</v>
          </cell>
          <cell r="X3834" t="str">
            <v>记--417</v>
          </cell>
        </row>
        <row r="3834">
          <cell r="AA3834" t="str">
            <v>0305</v>
          </cell>
        </row>
        <row r="3835">
          <cell r="B3835" t="str">
            <v>030500065</v>
          </cell>
          <cell r="C3835" t="str">
            <v>低压配电柜</v>
          </cell>
          <cell r="D3835" t="str">
            <v>DCGCK-AA5，与变压器1250KVA配套</v>
          </cell>
          <cell r="E3835">
            <v>23811.01</v>
          </cell>
          <cell r="F3835">
            <v>8095.74</v>
          </cell>
          <cell r="G3835">
            <v>15715.27</v>
          </cell>
          <cell r="H3835">
            <v>0</v>
          </cell>
          <cell r="I3835" t="str">
            <v>2022.02.17</v>
          </cell>
          <cell r="J3835" t="str">
            <v>96</v>
          </cell>
          <cell r="K3835" t="str">
            <v>电力设备</v>
          </cell>
          <cell r="L3835" t="str">
            <v>电仪分厂</v>
          </cell>
          <cell r="M3835" t="str">
            <v>肥东厂区老配电房1，电力增容1250KVA配套的配电柜</v>
          </cell>
          <cell r="N3835" t="str">
            <v>安徽德成电气科技有限公司 26906.44/1.13</v>
          </cell>
          <cell r="O3835" t="str">
            <v>238.11</v>
          </cell>
          <cell r="P3835" t="str">
            <v>2,857.32</v>
          </cell>
          <cell r="Q3835" t="str">
            <v>952.44</v>
          </cell>
          <cell r="R3835" t="str">
            <v>33</v>
          </cell>
          <cell r="S3835" t="str">
            <v>平均年限法(一)</v>
          </cell>
          <cell r="T3835" t="str">
            <v>在用</v>
          </cell>
          <cell r="U3835" t="str">
            <v>直接购入</v>
          </cell>
          <cell r="V3835" t="str">
            <v>徐建红</v>
          </cell>
          <cell r="W3835" t="str">
            <v>2022.02.17</v>
          </cell>
          <cell r="X3835" t="str">
            <v>记--417</v>
          </cell>
        </row>
        <row r="3835">
          <cell r="AA3835" t="str">
            <v>0305</v>
          </cell>
        </row>
        <row r="3836">
          <cell r="B3836" t="str">
            <v>030500066</v>
          </cell>
          <cell r="C3836" t="str">
            <v>低压配电柜</v>
          </cell>
          <cell r="D3836" t="str">
            <v>DCGCK-AA6，与变压器1250KVA配套</v>
          </cell>
          <cell r="E3836">
            <v>24036.33</v>
          </cell>
          <cell r="F3836">
            <v>8172.24</v>
          </cell>
          <cell r="G3836">
            <v>15864.09</v>
          </cell>
          <cell r="H3836">
            <v>0</v>
          </cell>
          <cell r="I3836" t="str">
            <v>2022.02.17</v>
          </cell>
          <cell r="J3836" t="str">
            <v>96</v>
          </cell>
          <cell r="K3836" t="str">
            <v>电力设备</v>
          </cell>
          <cell r="L3836" t="str">
            <v>电仪分厂</v>
          </cell>
          <cell r="M3836" t="str">
            <v>肥东厂区老配电房1，电力增容1250KVA配套的配电柜</v>
          </cell>
          <cell r="N3836" t="str">
            <v>安徽德成电气科技有限公司 27161.05/1.13</v>
          </cell>
          <cell r="O3836" t="str">
            <v>240.36</v>
          </cell>
          <cell r="P3836" t="str">
            <v>2,884.32</v>
          </cell>
          <cell r="Q3836" t="str">
            <v>961.45</v>
          </cell>
          <cell r="R3836" t="str">
            <v>33</v>
          </cell>
          <cell r="S3836" t="str">
            <v>平均年限法(一)</v>
          </cell>
          <cell r="T3836" t="str">
            <v>在用</v>
          </cell>
          <cell r="U3836" t="str">
            <v>直接购入</v>
          </cell>
          <cell r="V3836" t="str">
            <v>徐建红</v>
          </cell>
          <cell r="W3836" t="str">
            <v>2022.02.17</v>
          </cell>
          <cell r="X3836" t="str">
            <v>记--417</v>
          </cell>
        </row>
        <row r="3836">
          <cell r="AA3836" t="str">
            <v>0305</v>
          </cell>
        </row>
        <row r="3837">
          <cell r="B3837" t="str">
            <v>030500067</v>
          </cell>
          <cell r="C3837" t="str">
            <v>高压配电柜</v>
          </cell>
          <cell r="D3837" t="str">
            <v>DCKYN28-SG7，与变压器1250KVA配套</v>
          </cell>
          <cell r="E3837">
            <v>24713.5</v>
          </cell>
          <cell r="F3837">
            <v>8402.76</v>
          </cell>
          <cell r="G3837">
            <v>16310.74</v>
          </cell>
          <cell r="H3837">
            <v>0</v>
          </cell>
          <cell r="I3837" t="str">
            <v>2022.02.17</v>
          </cell>
          <cell r="J3837" t="str">
            <v>96</v>
          </cell>
          <cell r="K3837" t="str">
            <v>电力设备</v>
          </cell>
          <cell r="L3837" t="str">
            <v>电仪分厂</v>
          </cell>
          <cell r="M3837" t="str">
            <v>肥东厂区老配电房1，电力增容1250KVA配套的配电柜</v>
          </cell>
          <cell r="N3837" t="str">
            <v>安徽德成电气科技有限公司 27926.26/1.13</v>
          </cell>
          <cell r="O3837" t="str">
            <v>247.14</v>
          </cell>
          <cell r="P3837" t="str">
            <v>2,965.68</v>
          </cell>
          <cell r="Q3837" t="str">
            <v>988.54</v>
          </cell>
          <cell r="R3837" t="str">
            <v>33</v>
          </cell>
          <cell r="S3837" t="str">
            <v>平均年限法(一)</v>
          </cell>
          <cell r="T3837" t="str">
            <v>在用</v>
          </cell>
          <cell r="U3837" t="str">
            <v>直接购入</v>
          </cell>
          <cell r="V3837" t="str">
            <v>徐建红</v>
          </cell>
          <cell r="W3837" t="str">
            <v>2022.02.17</v>
          </cell>
          <cell r="X3837" t="str">
            <v>记--417</v>
          </cell>
        </row>
        <row r="3837">
          <cell r="AA3837" t="str">
            <v>0305</v>
          </cell>
        </row>
        <row r="3838">
          <cell r="B3838" t="str">
            <v>030700442</v>
          </cell>
          <cell r="C3838" t="str">
            <v>防爆电动葫芦</v>
          </cell>
          <cell r="D3838" t="str">
            <v>BCD 1T*9M，小型起重设备</v>
          </cell>
          <cell r="E3838">
            <v>5221.24</v>
          </cell>
          <cell r="F3838">
            <v>1775.14</v>
          </cell>
          <cell r="G3838">
            <v>3232.32</v>
          </cell>
          <cell r="H3838">
            <v>213.78</v>
          </cell>
          <cell r="I3838" t="str">
            <v>2022.02.24</v>
          </cell>
          <cell r="J3838" t="str">
            <v>96</v>
          </cell>
          <cell r="K3838" t="str">
            <v>精喹装置（合成二车间）</v>
          </cell>
          <cell r="L3838" t="str">
            <v>肥东合成分厂</v>
          </cell>
          <cell r="M3838" t="str">
            <v>肥东合成二车间</v>
          </cell>
          <cell r="N3838" t="str">
            <v>安徽东起起重设备有限公司 5900/1.13</v>
          </cell>
          <cell r="O3838" t="str">
            <v>52.21</v>
          </cell>
          <cell r="P3838" t="str">
            <v>626.52</v>
          </cell>
          <cell r="Q3838" t="str">
            <v>208.85</v>
          </cell>
          <cell r="R3838" t="str">
            <v>33</v>
          </cell>
          <cell r="S3838" t="str">
            <v>平均年限法(一)</v>
          </cell>
          <cell r="T3838" t="str">
            <v>在用</v>
          </cell>
          <cell r="U3838" t="str">
            <v>直接购入</v>
          </cell>
          <cell r="V3838" t="str">
            <v>徐建红</v>
          </cell>
          <cell r="W3838" t="str">
            <v>2022.02.24</v>
          </cell>
          <cell r="X3838" t="str">
            <v>记--425</v>
          </cell>
        </row>
        <row r="3838">
          <cell r="AA3838" t="str">
            <v>0307</v>
          </cell>
        </row>
        <row r="3839">
          <cell r="B3839" t="str">
            <v>030700443</v>
          </cell>
          <cell r="C3839" t="str">
            <v>不锈钢料斗</v>
          </cell>
          <cell r="D3839" t="str">
            <v>1400*1900*500，非标定制</v>
          </cell>
          <cell r="E3839">
            <v>4653.46</v>
          </cell>
          <cell r="F3839">
            <v>1582.02</v>
          </cell>
          <cell r="G3839">
            <v>3071.44</v>
          </cell>
          <cell r="H3839">
            <v>0</v>
          </cell>
          <cell r="I3839" t="str">
            <v>2022.02.24</v>
          </cell>
          <cell r="J3839" t="str">
            <v>96</v>
          </cell>
          <cell r="K3839" t="str">
            <v>精喹装置（合成二车间）</v>
          </cell>
          <cell r="L3839" t="str">
            <v>肥东合成分厂</v>
          </cell>
          <cell r="M3839" t="str">
            <v>肥东合成二车间</v>
          </cell>
          <cell r="N3839" t="str">
            <v>合肥阳暻机械加工制造有限公司 4700/1.01</v>
          </cell>
          <cell r="O3839" t="str">
            <v>46.53</v>
          </cell>
          <cell r="P3839" t="str">
            <v>558.36</v>
          </cell>
          <cell r="Q3839" t="str">
            <v>186.14</v>
          </cell>
          <cell r="R3839" t="str">
            <v>33</v>
          </cell>
          <cell r="S3839" t="str">
            <v>平均年限法(一)</v>
          </cell>
          <cell r="T3839" t="str">
            <v>在用</v>
          </cell>
          <cell r="U3839" t="str">
            <v>直接购入</v>
          </cell>
          <cell r="V3839" t="str">
            <v>徐建红</v>
          </cell>
          <cell r="W3839" t="str">
            <v>2022.02.24</v>
          </cell>
          <cell r="X3839" t="str">
            <v>记--427</v>
          </cell>
        </row>
        <row r="3839">
          <cell r="AA3839" t="str">
            <v>0307</v>
          </cell>
        </row>
        <row r="3840">
          <cell r="B3840" t="str">
            <v>030700444</v>
          </cell>
          <cell r="C3840" t="str">
            <v>不锈钢料斗</v>
          </cell>
          <cell r="D3840" t="str">
            <v>1400*1900*500，非标定制</v>
          </cell>
          <cell r="E3840">
            <v>4653.47</v>
          </cell>
          <cell r="F3840">
            <v>1582.02</v>
          </cell>
          <cell r="G3840">
            <v>3071.45</v>
          </cell>
          <cell r="H3840">
            <v>0</v>
          </cell>
          <cell r="I3840" t="str">
            <v>2022.02.24</v>
          </cell>
          <cell r="J3840" t="str">
            <v>96</v>
          </cell>
          <cell r="K3840" t="str">
            <v>精喹装置（合成二车间）</v>
          </cell>
          <cell r="L3840" t="str">
            <v>肥东合成分厂</v>
          </cell>
          <cell r="M3840" t="str">
            <v>肥东合成二车间</v>
          </cell>
          <cell r="N3840" t="str">
            <v>合肥阳暻机械加工制造有限公司 4700/1.01</v>
          </cell>
          <cell r="O3840" t="str">
            <v>46.53</v>
          </cell>
          <cell r="P3840" t="str">
            <v>558.36</v>
          </cell>
          <cell r="Q3840" t="str">
            <v>186.14</v>
          </cell>
          <cell r="R3840" t="str">
            <v>33</v>
          </cell>
          <cell r="S3840" t="str">
            <v>平均年限法(一)</v>
          </cell>
          <cell r="T3840" t="str">
            <v>在用</v>
          </cell>
          <cell r="U3840" t="str">
            <v>直接购入</v>
          </cell>
          <cell r="V3840" t="str">
            <v>徐建红</v>
          </cell>
          <cell r="W3840" t="str">
            <v>2022.02.24</v>
          </cell>
          <cell r="X3840" t="str">
            <v>记--427</v>
          </cell>
        </row>
        <row r="3840">
          <cell r="AA3840" t="str">
            <v>0307</v>
          </cell>
        </row>
        <row r="3841">
          <cell r="B3841" t="str">
            <v>030700445</v>
          </cell>
          <cell r="C3841" t="str">
            <v>不锈钢料斗</v>
          </cell>
          <cell r="D3841" t="str">
            <v>1400*1900*500，非标定制</v>
          </cell>
          <cell r="E3841">
            <v>4653.47</v>
          </cell>
          <cell r="F3841">
            <v>1582.02</v>
          </cell>
          <cell r="G3841">
            <v>3071.45</v>
          </cell>
          <cell r="H3841">
            <v>0</v>
          </cell>
          <cell r="I3841" t="str">
            <v>2022.02.24</v>
          </cell>
          <cell r="J3841" t="str">
            <v>96</v>
          </cell>
          <cell r="K3841" t="str">
            <v>精喹装置（合成二车间）</v>
          </cell>
          <cell r="L3841" t="str">
            <v>肥东合成分厂</v>
          </cell>
          <cell r="M3841" t="str">
            <v>肥东合成二车间</v>
          </cell>
          <cell r="N3841" t="str">
            <v>合肥阳暻机械加工制造有限公司 4700/1.01</v>
          </cell>
          <cell r="O3841" t="str">
            <v>46.53</v>
          </cell>
          <cell r="P3841" t="str">
            <v>558.36</v>
          </cell>
          <cell r="Q3841" t="str">
            <v>186.14</v>
          </cell>
          <cell r="R3841" t="str">
            <v>33</v>
          </cell>
          <cell r="S3841" t="str">
            <v>平均年限法(一)</v>
          </cell>
          <cell r="T3841" t="str">
            <v>在用</v>
          </cell>
          <cell r="U3841" t="str">
            <v>直接购入</v>
          </cell>
          <cell r="V3841" t="str">
            <v>徐建红</v>
          </cell>
          <cell r="W3841" t="str">
            <v>2022.02.24</v>
          </cell>
          <cell r="X3841" t="str">
            <v>记--427</v>
          </cell>
        </row>
        <row r="3841">
          <cell r="AA3841" t="str">
            <v>0307</v>
          </cell>
        </row>
        <row r="3842">
          <cell r="B3842" t="str">
            <v>031022983</v>
          </cell>
          <cell r="C3842" t="str">
            <v>热收缩机</v>
          </cell>
          <cell r="D3842" t="str">
            <v>BS4525，碳钢</v>
          </cell>
          <cell r="E3842">
            <v>8407.08</v>
          </cell>
          <cell r="F3842">
            <v>2774.31</v>
          </cell>
          <cell r="G3842">
            <v>5632.77</v>
          </cell>
          <cell r="H3842">
            <v>0</v>
          </cell>
          <cell r="I3842" t="str">
            <v>2022.03.07</v>
          </cell>
          <cell r="J3842" t="str">
            <v>96</v>
          </cell>
          <cell r="K3842" t="str">
            <v>剂型设备</v>
          </cell>
          <cell r="L3842" t="str">
            <v>肥东制剂分厂</v>
          </cell>
          <cell r="M3842" t="str">
            <v>肥东制剂13#车间</v>
          </cell>
          <cell r="N3842" t="str">
            <v>安徽信远包装科技有限公司 9500/1.13</v>
          </cell>
          <cell r="O3842" t="str">
            <v>84.07</v>
          </cell>
          <cell r="P3842" t="str">
            <v>1,008.84</v>
          </cell>
          <cell r="Q3842" t="str">
            <v>336.28</v>
          </cell>
          <cell r="R3842" t="str">
            <v>32</v>
          </cell>
          <cell r="S3842" t="str">
            <v>平均年限法(一)</v>
          </cell>
          <cell r="T3842" t="str">
            <v>在用</v>
          </cell>
          <cell r="U3842" t="str">
            <v>直接购入</v>
          </cell>
          <cell r="V3842" t="str">
            <v>徐建红</v>
          </cell>
          <cell r="W3842" t="str">
            <v>2022.03.07</v>
          </cell>
          <cell r="X3842" t="str">
            <v>记--417</v>
          </cell>
        </row>
        <row r="3842">
          <cell r="AA3842" t="str">
            <v>0310</v>
          </cell>
        </row>
        <row r="3843">
          <cell r="B3843" t="str">
            <v>031022984</v>
          </cell>
          <cell r="C3843" t="str">
            <v>手动堆高车</v>
          </cell>
          <cell r="D3843" t="str">
            <v>CTY2T-2000，载重2000KG，升高2000MM，双门架，货叉长度1200MM</v>
          </cell>
          <cell r="E3843">
            <v>3141.59</v>
          </cell>
          <cell r="F3843">
            <v>1036.86</v>
          </cell>
          <cell r="G3843">
            <v>2104.73</v>
          </cell>
          <cell r="H3843">
            <v>0</v>
          </cell>
          <cell r="I3843" t="str">
            <v>2022.03.07</v>
          </cell>
          <cell r="J3843" t="str">
            <v>96</v>
          </cell>
          <cell r="K3843" t="str">
            <v>剂型设备</v>
          </cell>
          <cell r="L3843" t="str">
            <v>肥东制剂分厂</v>
          </cell>
          <cell r="M3843" t="str">
            <v>肥东制剂14#车间</v>
          </cell>
          <cell r="N3843" t="str">
            <v>湖北搬易通机械有限公司 3550/1.13</v>
          </cell>
          <cell r="O3843" t="str">
            <v>31.42</v>
          </cell>
          <cell r="P3843" t="str">
            <v>377.04</v>
          </cell>
          <cell r="Q3843" t="str">
            <v>125.66</v>
          </cell>
          <cell r="R3843" t="str">
            <v>32</v>
          </cell>
          <cell r="S3843" t="str">
            <v>平均年限法(一)</v>
          </cell>
          <cell r="T3843" t="str">
            <v>在用</v>
          </cell>
          <cell r="U3843" t="str">
            <v>直接购入</v>
          </cell>
          <cell r="V3843" t="str">
            <v>徐建红</v>
          </cell>
          <cell r="W3843" t="str">
            <v>2022.03.07</v>
          </cell>
          <cell r="X3843" t="str">
            <v>记--419</v>
          </cell>
        </row>
        <row r="3843">
          <cell r="AA3843" t="str">
            <v>0310</v>
          </cell>
        </row>
        <row r="3844">
          <cell r="B3844" t="str">
            <v>030200262</v>
          </cell>
          <cell r="C3844" t="str">
            <v>机械抓斗</v>
          </cell>
          <cell r="D3844" t="str">
            <v>1立方</v>
          </cell>
          <cell r="E3844">
            <v>13097.35</v>
          </cell>
          <cell r="F3844">
            <v>4322.01</v>
          </cell>
          <cell r="G3844">
            <v>8775.34</v>
          </cell>
          <cell r="H3844">
            <v>0</v>
          </cell>
          <cell r="I3844" t="str">
            <v>2022.03.08</v>
          </cell>
          <cell r="J3844" t="str">
            <v>96</v>
          </cell>
          <cell r="K3844" t="str">
            <v>污水设备</v>
          </cell>
          <cell r="L3844" t="str">
            <v>肥东合成分厂</v>
          </cell>
          <cell r="M3844" t="str">
            <v>肥东合成污水站</v>
          </cell>
          <cell r="N3844" t="str">
            <v>山东海越超重机械有限公司 14800/1.13</v>
          </cell>
          <cell r="O3844" t="str">
            <v>130.97</v>
          </cell>
          <cell r="P3844" t="str">
            <v>1,571.64</v>
          </cell>
          <cell r="Q3844" t="str">
            <v>523.89</v>
          </cell>
          <cell r="R3844" t="str">
            <v>32</v>
          </cell>
          <cell r="S3844" t="str">
            <v>平均年限法(一)</v>
          </cell>
          <cell r="T3844" t="str">
            <v>在用</v>
          </cell>
          <cell r="U3844" t="str">
            <v>直接购入</v>
          </cell>
          <cell r="V3844" t="str">
            <v>徐建红</v>
          </cell>
          <cell r="W3844" t="str">
            <v>2022.03.08</v>
          </cell>
          <cell r="X3844" t="str">
            <v>记--421</v>
          </cell>
        </row>
        <row r="3844">
          <cell r="AA3844" t="str">
            <v>0302</v>
          </cell>
        </row>
        <row r="3845">
          <cell r="B3845" t="str">
            <v>040200296</v>
          </cell>
          <cell r="C3845" t="str">
            <v>联想电脑（台式）</v>
          </cell>
          <cell r="D3845" t="str">
            <v>联想 扬天i4900K/i3 10100/8G/1T/集成，无光驱，WIN10，21.5LED</v>
          </cell>
          <cell r="E3845">
            <v>3362.83</v>
          </cell>
          <cell r="F3845">
            <v>1775.73</v>
          </cell>
          <cell r="G3845">
            <v>1389.52</v>
          </cell>
          <cell r="H3845">
            <v>197.58</v>
          </cell>
          <cell r="I3845" t="str">
            <v>2022.03.10</v>
          </cell>
          <cell r="J3845" t="str">
            <v>60</v>
          </cell>
          <cell r="K3845" t="str">
            <v>电脑</v>
          </cell>
          <cell r="L3845" t="str">
            <v>企业管理部</v>
          </cell>
          <cell r="M3845" t="str">
            <v>农化审计专员（费潘梅），肥东综合楼2楼</v>
          </cell>
          <cell r="N3845" t="str">
            <v>合肥德众科技有限公司 3800/1.13</v>
          </cell>
          <cell r="O3845" t="str">
            <v>53.81</v>
          </cell>
          <cell r="P3845" t="str">
            <v>645.72</v>
          </cell>
          <cell r="Q3845" t="str">
            <v>134.51</v>
          </cell>
          <cell r="R3845" t="str">
            <v>32</v>
          </cell>
          <cell r="S3845" t="str">
            <v>平均年限法(一)</v>
          </cell>
          <cell r="T3845" t="str">
            <v>在用</v>
          </cell>
          <cell r="U3845" t="str">
            <v>直接购入</v>
          </cell>
          <cell r="V3845" t="str">
            <v>徐建红</v>
          </cell>
          <cell r="W3845" t="str">
            <v>2022.03.10</v>
          </cell>
          <cell r="X3845" t="str">
            <v>记--423</v>
          </cell>
        </row>
        <row r="3845">
          <cell r="AA3845" t="str">
            <v>0402</v>
          </cell>
        </row>
        <row r="3846">
          <cell r="B3846" t="str">
            <v>040200297</v>
          </cell>
          <cell r="C3846" t="str">
            <v>联想电脑（台式）</v>
          </cell>
          <cell r="D3846" t="str">
            <v>联想 ThinkE77 /i5 10400F/8G/256G/1T/独显2G，内置音响，无光驱，WIN10，21.5LED</v>
          </cell>
          <cell r="E3846">
            <v>4212.39</v>
          </cell>
          <cell r="F3846">
            <v>2224.2</v>
          </cell>
          <cell r="G3846">
            <v>1730.8</v>
          </cell>
          <cell r="H3846">
            <v>257.39</v>
          </cell>
          <cell r="I3846" t="str">
            <v>2022.03.10</v>
          </cell>
          <cell r="J3846" t="str">
            <v>60</v>
          </cell>
          <cell r="K3846" t="str">
            <v>电脑</v>
          </cell>
          <cell r="L3846" t="str">
            <v>财务部</v>
          </cell>
          <cell r="M3846" t="str">
            <v>农化财务部（孙辉），丰乐种业新大楼803室</v>
          </cell>
          <cell r="N3846" t="str">
            <v>合肥德众科技有限公司 4760/1.13</v>
          </cell>
          <cell r="O3846" t="str">
            <v>67.40</v>
          </cell>
          <cell r="P3846" t="str">
            <v>808.80</v>
          </cell>
          <cell r="Q3846" t="str">
            <v>168.50</v>
          </cell>
          <cell r="R3846" t="str">
            <v>32</v>
          </cell>
          <cell r="S3846" t="str">
            <v>平均年限法(一)</v>
          </cell>
          <cell r="T3846" t="str">
            <v>在用</v>
          </cell>
          <cell r="U3846" t="str">
            <v>直接购入</v>
          </cell>
          <cell r="V3846" t="str">
            <v>徐建红</v>
          </cell>
          <cell r="W3846" t="str">
            <v>2022.03.10</v>
          </cell>
          <cell r="X3846" t="str">
            <v>记--423</v>
          </cell>
        </row>
        <row r="3846">
          <cell r="AA3846" t="str">
            <v>0402</v>
          </cell>
        </row>
        <row r="3847">
          <cell r="B3847" t="str">
            <v>032500311</v>
          </cell>
          <cell r="C3847" t="str">
            <v>衬氟喷淋塔（钢衬四氟吸收塔）</v>
          </cell>
          <cell r="D3847" t="str">
            <v>DN1000*6000</v>
          </cell>
          <cell r="E3847">
            <v>56637.17</v>
          </cell>
          <cell r="F3847">
            <v>18690.21</v>
          </cell>
          <cell r="G3847">
            <v>37946.96</v>
          </cell>
          <cell r="H3847">
            <v>0</v>
          </cell>
          <cell r="I3847" t="str">
            <v>2022.03.11</v>
          </cell>
          <cell r="J3847" t="str">
            <v>96</v>
          </cell>
          <cell r="K3847" t="str">
            <v>苯磺隆装置（合成四车间）</v>
          </cell>
          <cell r="L3847" t="str">
            <v>肥东合成分厂</v>
          </cell>
          <cell r="M3847" t="str">
            <v>肥东合成四车间</v>
          </cell>
          <cell r="N3847" t="str">
            <v>滁州中氟环保科技有限公司 64000/1.13</v>
          </cell>
          <cell r="O3847" t="str">
            <v>566.37</v>
          </cell>
          <cell r="P3847" t="str">
            <v>6,796.44</v>
          </cell>
          <cell r="Q3847" t="str">
            <v>2,265.49</v>
          </cell>
          <cell r="R3847" t="str">
            <v>32</v>
          </cell>
          <cell r="S3847" t="str">
            <v>平均年限法(一)</v>
          </cell>
          <cell r="T3847" t="str">
            <v>在用</v>
          </cell>
          <cell r="U3847" t="str">
            <v>直接购入</v>
          </cell>
          <cell r="V3847" t="str">
            <v>徐建红</v>
          </cell>
          <cell r="W3847" t="str">
            <v>2022.03.11</v>
          </cell>
          <cell r="X3847" t="str">
            <v>记--425</v>
          </cell>
        </row>
        <row r="3847">
          <cell r="AA3847" t="str">
            <v>0325</v>
          </cell>
        </row>
        <row r="3848">
          <cell r="B3848" t="str">
            <v>030100141</v>
          </cell>
          <cell r="C3848" t="str">
            <v>旋转粘度计</v>
          </cell>
          <cell r="D3848" t="str">
            <v>ViscoQC 100R</v>
          </cell>
          <cell r="E3848">
            <v>24778.76</v>
          </cell>
          <cell r="F3848">
            <v>8177.07</v>
          </cell>
          <cell r="G3848">
            <v>16601.69</v>
          </cell>
          <cell r="H3848">
            <v>0</v>
          </cell>
          <cell r="I3848" t="str">
            <v>2022.03.16</v>
          </cell>
          <cell r="J3848" t="str">
            <v>96</v>
          </cell>
          <cell r="K3848" t="str">
            <v>质检设备</v>
          </cell>
          <cell r="L3848" t="str">
            <v>质量管理部</v>
          </cell>
          <cell r="M3848" t="str">
            <v>质量管理部（质检室），肥东综合楼3楼</v>
          </cell>
          <cell r="N3848" t="str">
            <v>合肥捷岛科学仪器有限公司 28000/1.13</v>
          </cell>
          <cell r="O3848" t="str">
            <v>247.79</v>
          </cell>
          <cell r="P3848" t="str">
            <v>2,973.48</v>
          </cell>
          <cell r="Q3848" t="str">
            <v>991.15</v>
          </cell>
          <cell r="R3848" t="str">
            <v>32</v>
          </cell>
          <cell r="S3848" t="str">
            <v>平均年限法(一)</v>
          </cell>
          <cell r="T3848" t="str">
            <v>在用</v>
          </cell>
          <cell r="U3848" t="str">
            <v>直接购入</v>
          </cell>
          <cell r="V3848" t="str">
            <v>徐建红</v>
          </cell>
          <cell r="W3848" t="str">
            <v>2022.03.16</v>
          </cell>
          <cell r="X3848" t="str">
            <v>记--432</v>
          </cell>
        </row>
        <row r="3848">
          <cell r="AA3848" t="str">
            <v>0301</v>
          </cell>
        </row>
        <row r="3849">
          <cell r="B3849" t="str">
            <v>031022985</v>
          </cell>
          <cell r="C3849" t="str">
            <v>折边缝包机</v>
          </cell>
          <cell r="D3849" t="str">
            <v>GK35-7，碳钢喷塑，包含立柱机架、链条折边机</v>
          </cell>
          <cell r="E3849">
            <v>32743.36</v>
          </cell>
          <cell r="F3849">
            <v>10805.19</v>
          </cell>
          <cell r="G3849">
            <v>21938.17</v>
          </cell>
          <cell r="H3849">
            <v>0</v>
          </cell>
          <cell r="I3849" t="str">
            <v>2022.03.16</v>
          </cell>
          <cell r="J3849" t="str">
            <v>96</v>
          </cell>
          <cell r="K3849" t="str">
            <v>剂型设备</v>
          </cell>
          <cell r="L3849" t="str">
            <v>肥东制剂分厂</v>
          </cell>
          <cell r="M3849" t="str">
            <v>肥东制剂12#车间</v>
          </cell>
          <cell r="N3849" t="str">
            <v>安徽信运包装科技有限公司 37000/1.13</v>
          </cell>
          <cell r="O3849" t="str">
            <v>327.43</v>
          </cell>
          <cell r="P3849" t="str">
            <v>3,929.16</v>
          </cell>
          <cell r="Q3849" t="str">
            <v>1,309.73</v>
          </cell>
          <cell r="R3849" t="str">
            <v>32</v>
          </cell>
          <cell r="S3849" t="str">
            <v>平均年限法(一)</v>
          </cell>
          <cell r="T3849" t="str">
            <v>在用</v>
          </cell>
          <cell r="U3849" t="str">
            <v>直接购入</v>
          </cell>
          <cell r="V3849" t="str">
            <v>徐建红</v>
          </cell>
          <cell r="W3849" t="str">
            <v>2022.03.16</v>
          </cell>
          <cell r="X3849" t="str">
            <v>记--434</v>
          </cell>
        </row>
        <row r="3849">
          <cell r="AA3849" t="str">
            <v>0310</v>
          </cell>
        </row>
        <row r="3850">
          <cell r="B3850" t="str">
            <v>040900561</v>
          </cell>
          <cell r="C3850" t="str">
            <v>电动自行车1辆</v>
          </cell>
          <cell r="D3850" t="str">
            <v>品牌：上海建设；两轮电瓶车</v>
          </cell>
          <cell r="E3850">
            <v>2200</v>
          </cell>
          <cell r="F3850">
            <v>1161.6</v>
          </cell>
          <cell r="G3850">
            <v>1038.4</v>
          </cell>
          <cell r="H3850">
            <v>0</v>
          </cell>
          <cell r="I3850" t="str">
            <v>2022.03.17</v>
          </cell>
          <cell r="J3850" t="str">
            <v>60</v>
          </cell>
          <cell r="K3850" t="str">
            <v>其他</v>
          </cell>
          <cell r="L3850" t="str">
            <v>综合办</v>
          </cell>
          <cell r="M3850" t="str">
            <v>现综合办2肥东厂区南门车棚（原李昌柱1巢湖水稻种植基地）</v>
          </cell>
          <cell r="N3850" t="str">
            <v>巢湖市炯炀镇玉祥维修店 2200元，普票</v>
          </cell>
          <cell r="O3850" t="str">
            <v>35.20</v>
          </cell>
          <cell r="P3850" t="str">
            <v>422.40</v>
          </cell>
          <cell r="Q3850" t="str">
            <v>88.00</v>
          </cell>
          <cell r="R3850" t="str">
            <v>32</v>
          </cell>
          <cell r="S3850" t="str">
            <v>平均年限法(一)</v>
          </cell>
          <cell r="T3850" t="str">
            <v>在用</v>
          </cell>
          <cell r="U3850" t="str">
            <v>直接购入</v>
          </cell>
          <cell r="V3850" t="str">
            <v>徐建红</v>
          </cell>
          <cell r="W3850" t="str">
            <v>2022.03.17</v>
          </cell>
          <cell r="X3850" t="str">
            <v>记--436</v>
          </cell>
        </row>
        <row r="3850">
          <cell r="AA3850" t="str">
            <v>0409</v>
          </cell>
        </row>
        <row r="3851">
          <cell r="B3851" t="str">
            <v>040900562</v>
          </cell>
          <cell r="C3851" t="str">
            <v>电动自行车1辆</v>
          </cell>
          <cell r="D3851" t="str">
            <v>品牌：上海建设；两轮电瓶车</v>
          </cell>
          <cell r="E3851">
            <v>2200</v>
          </cell>
          <cell r="F3851">
            <v>1161.6</v>
          </cell>
          <cell r="G3851">
            <v>1038.4</v>
          </cell>
          <cell r="H3851">
            <v>0</v>
          </cell>
          <cell r="I3851" t="str">
            <v>2022.03.17</v>
          </cell>
          <cell r="J3851" t="str">
            <v>60</v>
          </cell>
          <cell r="K3851" t="str">
            <v>其他</v>
          </cell>
          <cell r="L3851" t="str">
            <v>综合办</v>
          </cell>
          <cell r="M3851" t="str">
            <v>现综合办2肥东厂区南门车棚（原李昌柱1巢湖水稻种植基地）</v>
          </cell>
          <cell r="N3851" t="str">
            <v>巢湖市炯炀镇玉祥维修店 2200元，普票</v>
          </cell>
          <cell r="O3851" t="str">
            <v>35.20</v>
          </cell>
          <cell r="P3851" t="str">
            <v>422.40</v>
          </cell>
          <cell r="Q3851" t="str">
            <v>88.00</v>
          </cell>
          <cell r="R3851" t="str">
            <v>32</v>
          </cell>
          <cell r="S3851" t="str">
            <v>平均年限法(一)</v>
          </cell>
          <cell r="T3851" t="str">
            <v>在用</v>
          </cell>
          <cell r="U3851" t="str">
            <v>直接购入</v>
          </cell>
          <cell r="V3851" t="str">
            <v>徐建红</v>
          </cell>
          <cell r="W3851" t="str">
            <v>2022.03.17</v>
          </cell>
          <cell r="X3851" t="str">
            <v>记--436</v>
          </cell>
        </row>
        <row r="3851">
          <cell r="AA3851" t="str">
            <v>0409</v>
          </cell>
        </row>
        <row r="3852">
          <cell r="B3852" t="str">
            <v>032500312</v>
          </cell>
          <cell r="C3852" t="str">
            <v>氟合金离心泵</v>
          </cell>
          <cell r="D3852" t="str">
            <v>50FSB-30L，配防爆电机</v>
          </cell>
          <cell r="E3852">
            <v>3097.35</v>
          </cell>
          <cell r="F3852">
            <v>1022.01</v>
          </cell>
          <cell r="G3852">
            <v>2075.34</v>
          </cell>
          <cell r="H3852">
            <v>0</v>
          </cell>
          <cell r="I3852" t="str">
            <v>2022.03.23</v>
          </cell>
          <cell r="J3852" t="str">
            <v>96</v>
          </cell>
          <cell r="K3852" t="str">
            <v>苯磺隆装置（合成四车间）</v>
          </cell>
          <cell r="L3852" t="str">
            <v>肥东合成分厂</v>
          </cell>
          <cell r="M3852" t="str">
            <v>肥东合成四车间</v>
          </cell>
          <cell r="N3852" t="str">
            <v>安徽通能泵阀销售有限公司 3500/1.13</v>
          </cell>
          <cell r="O3852" t="str">
            <v>30.97</v>
          </cell>
          <cell r="P3852" t="str">
            <v>371.64</v>
          </cell>
          <cell r="Q3852" t="str">
            <v>123.89</v>
          </cell>
          <cell r="R3852" t="str">
            <v>32</v>
          </cell>
          <cell r="S3852" t="str">
            <v>平均年限法(一)</v>
          </cell>
          <cell r="T3852" t="str">
            <v>在用</v>
          </cell>
          <cell r="U3852" t="str">
            <v>直接购入</v>
          </cell>
          <cell r="V3852" t="str">
            <v>徐建红</v>
          </cell>
          <cell r="W3852" t="str">
            <v>2022.03.23</v>
          </cell>
          <cell r="X3852" t="str">
            <v>记--444</v>
          </cell>
        </row>
        <row r="3852">
          <cell r="AA3852" t="str">
            <v>0325</v>
          </cell>
        </row>
        <row r="3853">
          <cell r="B3853" t="str">
            <v>032500313</v>
          </cell>
          <cell r="C3853" t="str">
            <v>氟合金离心泵</v>
          </cell>
          <cell r="D3853" t="str">
            <v>50FSB-30L，配防爆电机</v>
          </cell>
          <cell r="E3853">
            <v>3097.35</v>
          </cell>
          <cell r="F3853">
            <v>1022.01</v>
          </cell>
          <cell r="G3853">
            <v>2075.34</v>
          </cell>
          <cell r="H3853">
            <v>0</v>
          </cell>
          <cell r="I3853" t="str">
            <v>2022.03.23</v>
          </cell>
          <cell r="J3853" t="str">
            <v>96</v>
          </cell>
          <cell r="K3853" t="str">
            <v>苯磺隆装置（合成四车间）</v>
          </cell>
          <cell r="L3853" t="str">
            <v>肥东合成分厂</v>
          </cell>
          <cell r="M3853" t="str">
            <v>肥东合成四车间</v>
          </cell>
          <cell r="N3853" t="str">
            <v>安徽通能泵阀销售有限公司 3500/1.13</v>
          </cell>
          <cell r="O3853" t="str">
            <v>30.97</v>
          </cell>
          <cell r="P3853" t="str">
            <v>371.64</v>
          </cell>
          <cell r="Q3853" t="str">
            <v>123.89</v>
          </cell>
          <cell r="R3853" t="str">
            <v>32</v>
          </cell>
          <cell r="S3853" t="str">
            <v>平均年限法(一)</v>
          </cell>
          <cell r="T3853" t="str">
            <v>在用</v>
          </cell>
          <cell r="U3853" t="str">
            <v>直接购入</v>
          </cell>
          <cell r="V3853" t="str">
            <v>徐建红</v>
          </cell>
          <cell r="W3853" t="str">
            <v>2022.03.23</v>
          </cell>
          <cell r="X3853" t="str">
            <v>记--444</v>
          </cell>
        </row>
        <row r="3853">
          <cell r="AA3853" t="str">
            <v>0325</v>
          </cell>
        </row>
        <row r="3854">
          <cell r="B3854" t="str">
            <v>032500314</v>
          </cell>
          <cell r="C3854" t="str">
            <v>氟塑料离心泵</v>
          </cell>
          <cell r="D3854" t="str">
            <v>50FSB-30，2KW，配皖西YBX3防爆电机</v>
          </cell>
          <cell r="E3854">
            <v>5309.73</v>
          </cell>
          <cell r="F3854">
            <v>1752.3</v>
          </cell>
          <cell r="G3854">
            <v>3557.43</v>
          </cell>
          <cell r="H3854">
            <v>0</v>
          </cell>
          <cell r="I3854" t="str">
            <v>2022.03.23</v>
          </cell>
          <cell r="J3854" t="str">
            <v>96</v>
          </cell>
          <cell r="K3854" t="str">
            <v>苯磺隆装置（合成四车间）</v>
          </cell>
          <cell r="L3854" t="str">
            <v>肥东合成分厂</v>
          </cell>
          <cell r="M3854" t="str">
            <v>肥东合成四车间</v>
          </cell>
          <cell r="N3854" t="str">
            <v>合肥市力达泵阀厂 6000/1.13</v>
          </cell>
          <cell r="O3854" t="str">
            <v>53.10</v>
          </cell>
          <cell r="P3854" t="str">
            <v>637.20</v>
          </cell>
          <cell r="Q3854" t="str">
            <v>212.39</v>
          </cell>
          <cell r="R3854" t="str">
            <v>32</v>
          </cell>
          <cell r="S3854" t="str">
            <v>平均年限法(一)</v>
          </cell>
          <cell r="T3854" t="str">
            <v>在用</v>
          </cell>
          <cell r="U3854" t="str">
            <v>直接购入</v>
          </cell>
          <cell r="V3854" t="str">
            <v>徐建红</v>
          </cell>
          <cell r="W3854" t="str">
            <v>2022.03.23</v>
          </cell>
          <cell r="X3854" t="str">
            <v>记--446</v>
          </cell>
        </row>
        <row r="3854">
          <cell r="AA3854" t="str">
            <v>0325</v>
          </cell>
        </row>
        <row r="3855">
          <cell r="B3855" t="str">
            <v>032500315</v>
          </cell>
          <cell r="C3855" t="str">
            <v>氟塑料离心泵</v>
          </cell>
          <cell r="D3855" t="str">
            <v>50FSB-30，2KW，配皖西YBX3防爆电机</v>
          </cell>
          <cell r="E3855">
            <v>5309.73</v>
          </cell>
          <cell r="F3855">
            <v>1752.3</v>
          </cell>
          <cell r="G3855">
            <v>3557.43</v>
          </cell>
          <cell r="H3855">
            <v>0</v>
          </cell>
          <cell r="I3855" t="str">
            <v>2022.03.23</v>
          </cell>
          <cell r="J3855" t="str">
            <v>96</v>
          </cell>
          <cell r="K3855" t="str">
            <v>苯磺隆装置（合成四车间）</v>
          </cell>
          <cell r="L3855" t="str">
            <v>肥东合成分厂</v>
          </cell>
          <cell r="M3855" t="str">
            <v>肥东合成四车间</v>
          </cell>
          <cell r="N3855" t="str">
            <v>合肥市力达泵阀厂 6000/1.13</v>
          </cell>
          <cell r="O3855" t="str">
            <v>53.10</v>
          </cell>
          <cell r="P3855" t="str">
            <v>637.20</v>
          </cell>
          <cell r="Q3855" t="str">
            <v>212.39</v>
          </cell>
          <cell r="R3855" t="str">
            <v>32</v>
          </cell>
          <cell r="S3855" t="str">
            <v>平均年限法(一)</v>
          </cell>
          <cell r="T3855" t="str">
            <v>在用</v>
          </cell>
          <cell r="U3855" t="str">
            <v>直接购入</v>
          </cell>
          <cell r="V3855" t="str">
            <v>徐建红</v>
          </cell>
          <cell r="W3855" t="str">
            <v>2022.03.23</v>
          </cell>
          <cell r="X3855" t="str">
            <v>记--446</v>
          </cell>
        </row>
        <row r="3855">
          <cell r="AA3855" t="str">
            <v>0325</v>
          </cell>
        </row>
        <row r="3856">
          <cell r="B3856" t="str">
            <v>040200298</v>
          </cell>
          <cell r="C3856" t="str">
            <v>联想电脑（台式）</v>
          </cell>
          <cell r="D3856" t="str">
            <v>联想 扬天T4900K/i3 10100/8G/1T/集成，无光驱，WIN10，21.5LED</v>
          </cell>
          <cell r="E3856">
            <v>3362.83</v>
          </cell>
          <cell r="F3856">
            <v>1775.73</v>
          </cell>
          <cell r="G3856">
            <v>1419.52</v>
          </cell>
          <cell r="H3856">
            <v>167.58</v>
          </cell>
          <cell r="I3856" t="str">
            <v>2022.03.25</v>
          </cell>
          <cell r="J3856" t="str">
            <v>60</v>
          </cell>
          <cell r="K3856" t="str">
            <v>电脑</v>
          </cell>
          <cell r="L3856" t="str">
            <v>国际贸易部（外贸）</v>
          </cell>
          <cell r="M3856" t="str">
            <v>国际贸易部（谢瑞捷），丰乐种业新大楼806室</v>
          </cell>
          <cell r="N3856" t="str">
            <v>合肥德众科技有限公司 3800/1.13</v>
          </cell>
          <cell r="O3856" t="str">
            <v>53.81</v>
          </cell>
          <cell r="P3856" t="str">
            <v>645.72</v>
          </cell>
          <cell r="Q3856" t="str">
            <v>134.51</v>
          </cell>
          <cell r="R3856" t="str">
            <v>32</v>
          </cell>
          <cell r="S3856" t="str">
            <v>平均年限法(一)</v>
          </cell>
          <cell r="T3856" t="str">
            <v>在用</v>
          </cell>
          <cell r="U3856" t="str">
            <v>直接购入</v>
          </cell>
          <cell r="V3856" t="str">
            <v>徐建红</v>
          </cell>
          <cell r="W3856" t="str">
            <v>2022.03.25</v>
          </cell>
          <cell r="X3856" t="str">
            <v>记--829</v>
          </cell>
        </row>
        <row r="3856">
          <cell r="AA3856" t="str">
            <v>0402</v>
          </cell>
        </row>
        <row r="3857">
          <cell r="B3857" t="str">
            <v>040200299</v>
          </cell>
          <cell r="C3857" t="str">
            <v>联想电脑（台式）</v>
          </cell>
          <cell r="D3857" t="str">
            <v>联想 扬天T4900K/i3 10100/8G/1T/集成，无光驱，WIN10，21.5LED</v>
          </cell>
          <cell r="E3857">
            <v>3362.83</v>
          </cell>
          <cell r="F3857">
            <v>1775.73</v>
          </cell>
          <cell r="G3857">
            <v>1419.52</v>
          </cell>
          <cell r="H3857">
            <v>167.58</v>
          </cell>
          <cell r="I3857" t="str">
            <v>2022.03.25</v>
          </cell>
          <cell r="J3857" t="str">
            <v>60</v>
          </cell>
          <cell r="K3857" t="str">
            <v>电脑</v>
          </cell>
          <cell r="L3857" t="str">
            <v>综合办</v>
          </cell>
          <cell r="M3857" t="str">
            <v>农化综合办（尚直爱），肥东综合楼2楼</v>
          </cell>
          <cell r="N3857" t="str">
            <v>合肥德众科技有限公司 3800/1.13</v>
          </cell>
          <cell r="O3857" t="str">
            <v>53.81</v>
          </cell>
          <cell r="P3857" t="str">
            <v>645.72</v>
          </cell>
          <cell r="Q3857" t="str">
            <v>134.51</v>
          </cell>
          <cell r="R3857" t="str">
            <v>32</v>
          </cell>
          <cell r="S3857" t="str">
            <v>平均年限法(一)</v>
          </cell>
          <cell r="T3857" t="str">
            <v>在用</v>
          </cell>
          <cell r="U3857" t="str">
            <v>直接购入</v>
          </cell>
          <cell r="V3857" t="str">
            <v>徐建红</v>
          </cell>
          <cell r="W3857" t="str">
            <v>2022.03.25</v>
          </cell>
          <cell r="X3857" t="str">
            <v>记--829</v>
          </cell>
        </row>
        <row r="3857">
          <cell r="AA3857" t="str">
            <v>0402</v>
          </cell>
        </row>
        <row r="3858">
          <cell r="B3858" t="str">
            <v>031022986</v>
          </cell>
          <cell r="C3858" t="str">
            <v>全自动旋盖机</v>
          </cell>
          <cell r="D3858" t="str">
            <v>FXX-6B，本机为6头旋转式，含模具1套，20米长塑料履带片520片</v>
          </cell>
          <cell r="E3858">
            <v>131858.41</v>
          </cell>
          <cell r="F3858">
            <v>42194.56</v>
          </cell>
          <cell r="G3858">
            <v>89663.85</v>
          </cell>
          <cell r="H3858">
            <v>0</v>
          </cell>
          <cell r="I3858" t="str">
            <v>2022.04.12</v>
          </cell>
          <cell r="J3858" t="str">
            <v>96</v>
          </cell>
          <cell r="K3858" t="str">
            <v>剂型设备</v>
          </cell>
          <cell r="L3858" t="str">
            <v>肥东制剂分厂</v>
          </cell>
          <cell r="M3858" t="str">
            <v>肥东制剂11#车间</v>
          </cell>
          <cell r="N3858" t="str">
            <v>江苏汤姆智能装备有限公司 149000/1.13</v>
          </cell>
          <cell r="O3858" t="str">
            <v>1,318.58</v>
          </cell>
          <cell r="P3858" t="str">
            <v>15,822.96</v>
          </cell>
          <cell r="Q3858" t="str">
            <v>5,274.34</v>
          </cell>
          <cell r="R3858" t="str">
            <v>31</v>
          </cell>
          <cell r="S3858" t="str">
            <v>平均年限法(一)</v>
          </cell>
          <cell r="T3858" t="str">
            <v>在用</v>
          </cell>
          <cell r="U3858" t="str">
            <v>直接购入</v>
          </cell>
          <cell r="V3858" t="str">
            <v>徐建红</v>
          </cell>
          <cell r="W3858" t="str">
            <v>2022.04.12</v>
          </cell>
          <cell r="X3858" t="str">
            <v>记--516</v>
          </cell>
        </row>
        <row r="3858">
          <cell r="AA3858" t="str">
            <v>0310</v>
          </cell>
        </row>
        <row r="3859">
          <cell r="B3859" t="str">
            <v>031022987</v>
          </cell>
          <cell r="C3859" t="str">
            <v>自动输送机</v>
          </cell>
          <cell r="D3859" t="str">
            <v>SL-110，弯道履带片输送架19米长，110MM宽</v>
          </cell>
          <cell r="E3859">
            <v>30973.45</v>
          </cell>
          <cell r="F3859">
            <v>9911.36</v>
          </cell>
          <cell r="G3859">
            <v>21062.09</v>
          </cell>
          <cell r="H3859">
            <v>0</v>
          </cell>
          <cell r="I3859" t="str">
            <v>2022.04.12</v>
          </cell>
          <cell r="J3859" t="str">
            <v>96</v>
          </cell>
          <cell r="K3859" t="str">
            <v>剂型设备</v>
          </cell>
          <cell r="L3859" t="str">
            <v>肥东制剂分厂</v>
          </cell>
          <cell r="M3859" t="str">
            <v>肥东制剂14#车间，C2线</v>
          </cell>
          <cell r="N3859" t="str">
            <v>江苏汤姆智能装备有限公司 35000/1.13</v>
          </cell>
          <cell r="O3859" t="str">
            <v>309.73</v>
          </cell>
          <cell r="P3859" t="str">
            <v>3,716.76</v>
          </cell>
          <cell r="Q3859" t="str">
            <v>1,238.94</v>
          </cell>
          <cell r="R3859" t="str">
            <v>31</v>
          </cell>
          <cell r="S3859" t="str">
            <v>平均年限法(一)</v>
          </cell>
          <cell r="T3859" t="str">
            <v>在用</v>
          </cell>
          <cell r="U3859" t="str">
            <v>直接购入</v>
          </cell>
          <cell r="V3859" t="str">
            <v>徐建红</v>
          </cell>
          <cell r="W3859" t="str">
            <v>2022.04.12</v>
          </cell>
          <cell r="X3859" t="str">
            <v>记--518</v>
          </cell>
        </row>
        <row r="3859">
          <cell r="AA3859" t="str">
            <v>0310</v>
          </cell>
        </row>
        <row r="3860">
          <cell r="B3860" t="str">
            <v>040900563</v>
          </cell>
          <cell r="C3860" t="str">
            <v>凭证装订机（全自动）</v>
          </cell>
          <cell r="D3860" t="str">
            <v>品牌：裕佳；YJ-Q50-B，全自动装订机</v>
          </cell>
          <cell r="E3860">
            <v>4070.8</v>
          </cell>
          <cell r="F3860">
            <v>2019.03</v>
          </cell>
          <cell r="G3860">
            <v>2051.77</v>
          </cell>
          <cell r="H3860">
            <v>0</v>
          </cell>
          <cell r="I3860" t="str">
            <v>2022.05.09</v>
          </cell>
          <cell r="J3860" t="str">
            <v>60</v>
          </cell>
          <cell r="K3860" t="str">
            <v>其他</v>
          </cell>
          <cell r="L3860" t="str">
            <v>财务部</v>
          </cell>
          <cell r="M3860" t="str">
            <v>农化财务部（公用），丰乐种业新大楼803室</v>
          </cell>
          <cell r="N3860" t="str">
            <v>陕西裕佳匠心机电集团股份有限公司 4600/1.13</v>
          </cell>
          <cell r="O3860" t="str">
            <v>65.13</v>
          </cell>
          <cell r="P3860" t="str">
            <v>781.56</v>
          </cell>
          <cell r="Q3860" t="str">
            <v>162.83</v>
          </cell>
          <cell r="R3860" t="str">
            <v>30</v>
          </cell>
          <cell r="S3860" t="str">
            <v>平均年限法(一)</v>
          </cell>
          <cell r="T3860" t="str">
            <v>在用</v>
          </cell>
          <cell r="U3860" t="str">
            <v>直接购入</v>
          </cell>
          <cell r="V3860" t="str">
            <v>徐建红</v>
          </cell>
          <cell r="W3860" t="str">
            <v>2022.05.09</v>
          </cell>
          <cell r="X3860" t="str">
            <v>记--504</v>
          </cell>
        </row>
        <row r="3860">
          <cell r="AA3860" t="str">
            <v>0409</v>
          </cell>
        </row>
        <row r="3861">
          <cell r="B3861" t="str">
            <v>032500316</v>
          </cell>
          <cell r="C3861" t="str">
            <v>玻璃钢风机</v>
          </cell>
          <cell r="D3861" t="str">
            <v>F472-5A-11KW，防爆电机，右旋90度</v>
          </cell>
          <cell r="E3861">
            <v>8407.08</v>
          </cell>
          <cell r="F3861">
            <v>2606.17</v>
          </cell>
          <cell r="G3861">
            <v>5800.91</v>
          </cell>
          <cell r="H3861">
            <v>0</v>
          </cell>
          <cell r="I3861" t="str">
            <v>2022.05.09</v>
          </cell>
          <cell r="J3861" t="str">
            <v>96</v>
          </cell>
          <cell r="K3861" t="str">
            <v>苯磺隆装置（合成四车间）</v>
          </cell>
          <cell r="L3861" t="str">
            <v>肥东合成分厂</v>
          </cell>
          <cell r="M3861" t="str">
            <v>肥东合成四车间</v>
          </cell>
          <cell r="N3861" t="str">
            <v>宜兴市昌明玻璃钢厂 9500/1.13</v>
          </cell>
          <cell r="O3861" t="str">
            <v>84.07</v>
          </cell>
          <cell r="P3861" t="str">
            <v>1,008.84</v>
          </cell>
          <cell r="Q3861" t="str">
            <v>336.28</v>
          </cell>
          <cell r="R3861" t="str">
            <v>30</v>
          </cell>
          <cell r="S3861" t="str">
            <v>平均年限法(一)</v>
          </cell>
          <cell r="T3861" t="str">
            <v>在用</v>
          </cell>
          <cell r="U3861" t="str">
            <v>直接购入</v>
          </cell>
          <cell r="V3861" t="str">
            <v>徐建红</v>
          </cell>
          <cell r="W3861" t="str">
            <v>2022.05.09</v>
          </cell>
          <cell r="X3861" t="str">
            <v>记--506</v>
          </cell>
        </row>
        <row r="3861">
          <cell r="AA3861" t="str">
            <v>0325</v>
          </cell>
        </row>
        <row r="3862">
          <cell r="B3862" t="str">
            <v>032500317</v>
          </cell>
          <cell r="C3862" t="str">
            <v>搪玻璃片式冷凝器</v>
          </cell>
          <cell r="D3862" t="str">
            <v>W-1型，3孔，10㎡/台</v>
          </cell>
          <cell r="E3862">
            <v>20796.46</v>
          </cell>
          <cell r="F3862">
            <v>6446.76</v>
          </cell>
          <cell r="G3862">
            <v>14349.7</v>
          </cell>
          <cell r="H3862">
            <v>0</v>
          </cell>
          <cell r="I3862" t="str">
            <v>2022.05.10</v>
          </cell>
          <cell r="J3862" t="str">
            <v>96</v>
          </cell>
          <cell r="K3862" t="str">
            <v>苯磺隆装置（合成四车间）</v>
          </cell>
          <cell r="L3862" t="str">
            <v>肥东合成分厂</v>
          </cell>
          <cell r="M3862" t="str">
            <v>肥东合成四车间</v>
          </cell>
          <cell r="N3862" t="str">
            <v>南京正源搪瓷设备制造有限公司 23500/1.13</v>
          </cell>
          <cell r="O3862" t="str">
            <v>207.96</v>
          </cell>
          <cell r="P3862" t="str">
            <v>2,495.52</v>
          </cell>
          <cell r="Q3862" t="str">
            <v>831.86</v>
          </cell>
          <cell r="R3862" t="str">
            <v>30</v>
          </cell>
          <cell r="S3862" t="str">
            <v>平均年限法(一)</v>
          </cell>
          <cell r="T3862" t="str">
            <v>在用</v>
          </cell>
          <cell r="U3862" t="str">
            <v>直接购入</v>
          </cell>
          <cell r="V3862" t="str">
            <v>徐建红</v>
          </cell>
          <cell r="W3862" t="str">
            <v>2022.05.10</v>
          </cell>
          <cell r="X3862" t="str">
            <v>记--508</v>
          </cell>
        </row>
        <row r="3862">
          <cell r="AA3862" t="str">
            <v>0325</v>
          </cell>
        </row>
        <row r="3863">
          <cell r="B3863" t="str">
            <v>032500318</v>
          </cell>
          <cell r="C3863" t="str">
            <v>无尘投料站</v>
          </cell>
          <cell r="D3863" t="str">
            <v>1套定制设备（含投料仓1储料仓1、0.75KW引风机1 过滤1 反吹系统1 气动振动器2 下料口2 等组件），金属制品</v>
          </cell>
          <cell r="E3863">
            <v>22123.89</v>
          </cell>
          <cell r="F3863">
            <v>6858.44</v>
          </cell>
          <cell r="G3863">
            <v>15265.45</v>
          </cell>
          <cell r="H3863">
            <v>0</v>
          </cell>
          <cell r="I3863" t="str">
            <v>2022.05.16</v>
          </cell>
          <cell r="J3863" t="str">
            <v>96</v>
          </cell>
          <cell r="K3863" t="str">
            <v>苯磺隆装置（合成四车间）</v>
          </cell>
          <cell r="L3863" t="str">
            <v>肥东合成分厂</v>
          </cell>
          <cell r="M3863" t="str">
            <v>肥东合成四车间</v>
          </cell>
          <cell r="N3863" t="str">
            <v>合肥市翊昊机械加工制造有限公司 25000/1.13</v>
          </cell>
          <cell r="O3863" t="str">
            <v>221.24</v>
          </cell>
          <cell r="P3863" t="str">
            <v>2,654.88</v>
          </cell>
          <cell r="Q3863" t="str">
            <v>884.96</v>
          </cell>
          <cell r="R3863" t="str">
            <v>30</v>
          </cell>
          <cell r="S3863" t="str">
            <v>平均年限法(一)</v>
          </cell>
          <cell r="T3863" t="str">
            <v>在用</v>
          </cell>
          <cell r="U3863" t="str">
            <v>直接购入</v>
          </cell>
          <cell r="V3863" t="str">
            <v>徐建红</v>
          </cell>
          <cell r="W3863" t="str">
            <v>2022.05.16</v>
          </cell>
          <cell r="X3863" t="str">
            <v>记--519</v>
          </cell>
        </row>
        <row r="3863">
          <cell r="AA3863" t="str">
            <v>0325</v>
          </cell>
        </row>
        <row r="3864">
          <cell r="B3864" t="str">
            <v>032500319</v>
          </cell>
          <cell r="C3864" t="str">
            <v>无尘投料站</v>
          </cell>
          <cell r="D3864" t="str">
            <v>1套定制设备（含投料仓1储料仓1、0.75KW引风机1 过滤1 反吹系统1 气动振动器2 下料口2 等组件），金属制品</v>
          </cell>
          <cell r="E3864">
            <v>22123.9</v>
          </cell>
          <cell r="F3864">
            <v>6858.44</v>
          </cell>
          <cell r="G3864">
            <v>15265.46</v>
          </cell>
          <cell r="H3864">
            <v>0</v>
          </cell>
          <cell r="I3864" t="str">
            <v>2022.05.16</v>
          </cell>
          <cell r="J3864" t="str">
            <v>96</v>
          </cell>
          <cell r="K3864" t="str">
            <v>苯磺隆装置（合成四车间）</v>
          </cell>
          <cell r="L3864" t="str">
            <v>肥东合成分厂</v>
          </cell>
          <cell r="M3864" t="str">
            <v>肥东合成四车间</v>
          </cell>
          <cell r="N3864" t="str">
            <v>合肥市翊昊机械加工制造有限公司 25000/1.13</v>
          </cell>
          <cell r="O3864" t="str">
            <v>221.24</v>
          </cell>
          <cell r="P3864" t="str">
            <v>2,654.88</v>
          </cell>
          <cell r="Q3864" t="str">
            <v>884.96</v>
          </cell>
          <cell r="R3864" t="str">
            <v>30</v>
          </cell>
          <cell r="S3864" t="str">
            <v>平均年限法(一)</v>
          </cell>
          <cell r="T3864" t="str">
            <v>在用</v>
          </cell>
          <cell r="U3864" t="str">
            <v>直接购入</v>
          </cell>
          <cell r="V3864" t="str">
            <v>徐建红</v>
          </cell>
          <cell r="W3864" t="str">
            <v>2022.05.16</v>
          </cell>
          <cell r="X3864" t="str">
            <v>记--519</v>
          </cell>
        </row>
        <row r="3864">
          <cell r="AA3864" t="str">
            <v>0325</v>
          </cell>
        </row>
        <row r="3865">
          <cell r="B3865" t="str">
            <v>032500320</v>
          </cell>
          <cell r="C3865" t="str">
            <v>石墨降膜吸收器</v>
          </cell>
          <cell r="D3865" t="str">
            <v>YKX40-15㎡</v>
          </cell>
          <cell r="E3865">
            <v>17946.9</v>
          </cell>
          <cell r="F3865">
            <v>5563.57</v>
          </cell>
          <cell r="G3865">
            <v>12383.33</v>
          </cell>
          <cell r="H3865">
            <v>0</v>
          </cell>
          <cell r="I3865" t="str">
            <v>2022.05.20</v>
          </cell>
          <cell r="J3865" t="str">
            <v>96</v>
          </cell>
          <cell r="K3865" t="str">
            <v>苯磺隆装置（合成四车间）</v>
          </cell>
          <cell r="L3865" t="str">
            <v>肥东合成分厂</v>
          </cell>
          <cell r="M3865" t="str">
            <v>肥东合成四车间</v>
          </cell>
          <cell r="N3865" t="str">
            <v>东台市西达石墨设备有限公司 20280/1.13</v>
          </cell>
          <cell r="O3865" t="str">
            <v>179.47</v>
          </cell>
          <cell r="P3865" t="str">
            <v>2,153.64</v>
          </cell>
          <cell r="Q3865" t="str">
            <v>717.88</v>
          </cell>
          <cell r="R3865" t="str">
            <v>30</v>
          </cell>
          <cell r="S3865" t="str">
            <v>平均年限法(一)</v>
          </cell>
          <cell r="T3865" t="str">
            <v>在用</v>
          </cell>
          <cell r="U3865" t="str">
            <v>直接购入</v>
          </cell>
          <cell r="V3865" t="str">
            <v>徐建红</v>
          </cell>
          <cell r="W3865" t="str">
            <v>2022.05.20</v>
          </cell>
          <cell r="X3865" t="str">
            <v>记--526</v>
          </cell>
        </row>
        <row r="3865">
          <cell r="AA3865" t="str">
            <v>0325</v>
          </cell>
        </row>
        <row r="3866">
          <cell r="B3866" t="str">
            <v>032400059</v>
          </cell>
          <cell r="C3866" t="str">
            <v>冷干机</v>
          </cell>
          <cell r="D3866" t="str">
            <v>LG-110A</v>
          </cell>
          <cell r="E3866">
            <v>7522.12</v>
          </cell>
          <cell r="F3866">
            <v>2331.82</v>
          </cell>
          <cell r="G3866">
            <v>5190.3</v>
          </cell>
          <cell r="H3866">
            <v>0</v>
          </cell>
          <cell r="I3866" t="str">
            <v>2022.05.23</v>
          </cell>
          <cell r="J3866" t="str">
            <v>96</v>
          </cell>
          <cell r="K3866" t="str">
            <v>公用设备</v>
          </cell>
          <cell r="L3866" t="str">
            <v>肥东合成分厂</v>
          </cell>
          <cell r="M3866" t="str">
            <v>肥东合成空压站</v>
          </cell>
          <cell r="N3866" t="str">
            <v>合肥凯祺机械有限公司 8500/1.13</v>
          </cell>
          <cell r="O3866" t="str">
            <v>75.22</v>
          </cell>
          <cell r="P3866" t="str">
            <v>902.64</v>
          </cell>
          <cell r="Q3866" t="str">
            <v>300.88</v>
          </cell>
          <cell r="R3866" t="str">
            <v>30</v>
          </cell>
          <cell r="S3866" t="str">
            <v>平均年限法(一)</v>
          </cell>
          <cell r="T3866" t="str">
            <v>在用</v>
          </cell>
          <cell r="U3866" t="str">
            <v>直接购入</v>
          </cell>
          <cell r="V3866" t="str">
            <v>徐建红</v>
          </cell>
          <cell r="W3866" t="str">
            <v>2022.05.23</v>
          </cell>
          <cell r="X3866" t="str">
            <v>记--528</v>
          </cell>
        </row>
        <row r="3866">
          <cell r="AA3866" t="str">
            <v>0324</v>
          </cell>
        </row>
        <row r="3867">
          <cell r="B3867" t="str">
            <v>031022988</v>
          </cell>
          <cell r="C3867" t="str">
            <v>立式打包机</v>
          </cell>
          <cell r="D3867" t="str">
            <v>500*500*750定制</v>
          </cell>
          <cell r="E3867">
            <v>19469.03</v>
          </cell>
          <cell r="F3867">
            <v>6035.39</v>
          </cell>
          <cell r="G3867">
            <v>13433.64</v>
          </cell>
          <cell r="H3867">
            <v>0</v>
          </cell>
          <cell r="I3867" t="str">
            <v>2022.05.27</v>
          </cell>
          <cell r="J3867" t="str">
            <v>96</v>
          </cell>
          <cell r="K3867" t="str">
            <v>剂型设备</v>
          </cell>
          <cell r="L3867" t="str">
            <v>肥东制剂分厂</v>
          </cell>
          <cell r="M3867" t="str">
            <v>肥东制剂12#车间</v>
          </cell>
          <cell r="N3867" t="str">
            <v>武汉市尚远机械设备有限公司 22000/1.13</v>
          </cell>
          <cell r="O3867" t="str">
            <v>194.69</v>
          </cell>
          <cell r="P3867" t="str">
            <v>2,336.28</v>
          </cell>
          <cell r="Q3867" t="str">
            <v>778.76</v>
          </cell>
          <cell r="R3867" t="str">
            <v>30</v>
          </cell>
          <cell r="S3867" t="str">
            <v>平均年限法(一)</v>
          </cell>
          <cell r="T3867" t="str">
            <v>在用</v>
          </cell>
          <cell r="U3867" t="str">
            <v>直接购入</v>
          </cell>
          <cell r="V3867" t="str">
            <v>徐建红</v>
          </cell>
          <cell r="W3867" t="str">
            <v>2022.05.27</v>
          </cell>
          <cell r="X3867" t="str">
            <v>记--884</v>
          </cell>
        </row>
        <row r="3867">
          <cell r="AA3867" t="str">
            <v>0310</v>
          </cell>
        </row>
        <row r="3868">
          <cell r="B3868" t="str">
            <v>050400005</v>
          </cell>
          <cell r="C3868" t="str">
            <v>肥东食堂天然气工程</v>
          </cell>
          <cell r="D3868" t="str">
            <v>压力管道级别：GB1，天然气管道安装工程</v>
          </cell>
          <cell r="E3868">
            <v>135779.82</v>
          </cell>
          <cell r="F3868">
            <v>33673.44</v>
          </cell>
          <cell r="G3868">
            <v>102106.38</v>
          </cell>
          <cell r="H3868">
            <v>0</v>
          </cell>
          <cell r="I3868" t="str">
            <v>2022.05.27</v>
          </cell>
          <cell r="J3868" t="str">
            <v>120</v>
          </cell>
          <cell r="K3868" t="str">
            <v>附属工程</v>
          </cell>
          <cell r="L3868" t="str">
            <v>综合办</v>
          </cell>
          <cell r="M3868" t="str">
            <v>肥东厂区食堂厨房，（综合办）管理</v>
          </cell>
          <cell r="N3868" t="str">
            <v>肥东深燃天然气有限公司 148000/1.09</v>
          </cell>
          <cell r="O3868" t="str">
            <v>1,086.24</v>
          </cell>
          <cell r="P3868" t="str">
            <v>13,034.88</v>
          </cell>
          <cell r="Q3868" t="str">
            <v>5,431.19</v>
          </cell>
          <cell r="R3868" t="str">
            <v>30</v>
          </cell>
          <cell r="S3868" t="str">
            <v>平均年限法(一)</v>
          </cell>
          <cell r="T3868" t="str">
            <v>在用</v>
          </cell>
          <cell r="U3868" t="str">
            <v>直接购入</v>
          </cell>
          <cell r="V3868" t="str">
            <v>徐建红</v>
          </cell>
          <cell r="W3868" t="str">
            <v>2022.05.27</v>
          </cell>
          <cell r="X3868" t="str">
            <v>记--886</v>
          </cell>
        </row>
        <row r="3868">
          <cell r="AA3868" t="str">
            <v>0504</v>
          </cell>
        </row>
        <row r="3869">
          <cell r="B3869" t="str">
            <v>040900564</v>
          </cell>
          <cell r="C3869" t="str">
            <v>激光投影仪（爱普生）</v>
          </cell>
          <cell r="D3869" t="str">
            <v>爱普生FH06，流明3500</v>
          </cell>
          <cell r="E3869">
            <v>5100</v>
          </cell>
          <cell r="F3869">
            <v>2448</v>
          </cell>
          <cell r="G3869">
            <v>2652</v>
          </cell>
          <cell r="H3869">
            <v>0</v>
          </cell>
          <cell r="I3869" t="str">
            <v>2022.06.13</v>
          </cell>
          <cell r="J3869" t="str">
            <v>60</v>
          </cell>
          <cell r="K3869" t="str">
            <v>其他</v>
          </cell>
          <cell r="L3869" t="str">
            <v>销售服务部</v>
          </cell>
          <cell r="M3869" t="str">
            <v>丰乐新大楼8楼农化会议室，（销售服务部）管理</v>
          </cell>
          <cell r="N3869" t="str">
            <v>合肥市高新区启航电脑经营部 5100普</v>
          </cell>
          <cell r="O3869" t="str">
            <v>81.60</v>
          </cell>
          <cell r="P3869" t="str">
            <v>979.20</v>
          </cell>
          <cell r="Q3869" t="str">
            <v>204.00</v>
          </cell>
          <cell r="R3869" t="str">
            <v>29</v>
          </cell>
          <cell r="S3869" t="str">
            <v>平均年限法(一)</v>
          </cell>
          <cell r="T3869" t="str">
            <v>在用</v>
          </cell>
          <cell r="U3869" t="str">
            <v>直接购入</v>
          </cell>
          <cell r="V3869" t="str">
            <v>徐建红</v>
          </cell>
          <cell r="W3869" t="str">
            <v>2022.06.13</v>
          </cell>
          <cell r="X3869" t="str">
            <v>记--628</v>
          </cell>
        </row>
        <row r="3869">
          <cell r="AA3869" t="str">
            <v>0409</v>
          </cell>
        </row>
        <row r="3870">
          <cell r="B3870" t="str">
            <v>031400095</v>
          </cell>
          <cell r="C3870" t="str">
            <v>防爆高低温一体机</v>
          </cell>
          <cell r="D3870" t="str">
            <v>YMGD-100EX</v>
          </cell>
          <cell r="E3870">
            <v>19911.5</v>
          </cell>
          <cell r="F3870">
            <v>5973.6</v>
          </cell>
          <cell r="G3870">
            <v>13937.9</v>
          </cell>
          <cell r="H3870">
            <v>0</v>
          </cell>
          <cell r="I3870" t="str">
            <v>2022.06.23</v>
          </cell>
          <cell r="J3870" t="str">
            <v>96</v>
          </cell>
          <cell r="K3870" t="str">
            <v>研发设备</v>
          </cell>
          <cell r="L3870" t="str">
            <v>研发中心</v>
          </cell>
          <cell r="M3870" t="str">
            <v>肥东研发中心实验室</v>
          </cell>
          <cell r="N3870" t="str">
            <v>合肥央迈科技仪器有限公司 22500/1.13</v>
          </cell>
          <cell r="O3870" t="str">
            <v>199.12</v>
          </cell>
          <cell r="P3870" t="str">
            <v>2,389.44</v>
          </cell>
          <cell r="Q3870" t="str">
            <v>796.46</v>
          </cell>
          <cell r="R3870" t="str">
            <v>29</v>
          </cell>
          <cell r="S3870" t="str">
            <v>平均年限法(一)</v>
          </cell>
          <cell r="T3870" t="str">
            <v>在用</v>
          </cell>
          <cell r="U3870" t="str">
            <v>直接购入</v>
          </cell>
          <cell r="V3870" t="str">
            <v>徐建红</v>
          </cell>
          <cell r="W3870" t="str">
            <v>2022.06.23</v>
          </cell>
          <cell r="X3870" t="str">
            <v>记--639</v>
          </cell>
        </row>
        <row r="3870">
          <cell r="AA3870" t="str">
            <v>0314</v>
          </cell>
        </row>
        <row r="3871">
          <cell r="B3871" t="str">
            <v>031400096</v>
          </cell>
          <cell r="C3871" t="str">
            <v>防爆高低温一体机</v>
          </cell>
          <cell r="D3871" t="str">
            <v>YMGD-100EX</v>
          </cell>
          <cell r="E3871">
            <v>19911.51</v>
          </cell>
          <cell r="F3871">
            <v>5973.6</v>
          </cell>
          <cell r="G3871">
            <v>13937.91</v>
          </cell>
          <cell r="H3871">
            <v>0</v>
          </cell>
          <cell r="I3871" t="str">
            <v>2022.06.23</v>
          </cell>
          <cell r="J3871" t="str">
            <v>96</v>
          </cell>
          <cell r="K3871" t="str">
            <v>研发设备</v>
          </cell>
          <cell r="L3871" t="str">
            <v>研发中心</v>
          </cell>
          <cell r="M3871" t="str">
            <v>肥东研发中心实验室</v>
          </cell>
          <cell r="N3871" t="str">
            <v>合肥央迈科技仪器有限公司 22500/1.13</v>
          </cell>
          <cell r="O3871" t="str">
            <v>199.12</v>
          </cell>
          <cell r="P3871" t="str">
            <v>2,389.44</v>
          </cell>
          <cell r="Q3871" t="str">
            <v>796.46</v>
          </cell>
          <cell r="R3871" t="str">
            <v>29</v>
          </cell>
          <cell r="S3871" t="str">
            <v>平均年限法(一)</v>
          </cell>
          <cell r="T3871" t="str">
            <v>在用</v>
          </cell>
          <cell r="U3871" t="str">
            <v>直接购入</v>
          </cell>
          <cell r="V3871" t="str">
            <v>徐建红</v>
          </cell>
          <cell r="W3871" t="str">
            <v>2022.06.23</v>
          </cell>
          <cell r="X3871" t="str">
            <v>记--639</v>
          </cell>
        </row>
        <row r="3871">
          <cell r="AA3871" t="str">
            <v>0314</v>
          </cell>
        </row>
        <row r="3872">
          <cell r="B3872" t="str">
            <v>031400097</v>
          </cell>
          <cell r="C3872" t="str">
            <v>开口低温冷却器</v>
          </cell>
          <cell r="D3872" t="str">
            <v>YMD-10/20</v>
          </cell>
          <cell r="E3872">
            <v>4778.76</v>
          </cell>
          <cell r="F3872">
            <v>1433.7</v>
          </cell>
          <cell r="G3872">
            <v>3345.06</v>
          </cell>
          <cell r="H3872">
            <v>0</v>
          </cell>
          <cell r="I3872" t="str">
            <v>2022.06.23</v>
          </cell>
          <cell r="J3872" t="str">
            <v>96</v>
          </cell>
          <cell r="K3872" t="str">
            <v>研发设备</v>
          </cell>
          <cell r="L3872" t="str">
            <v>研发中心</v>
          </cell>
          <cell r="M3872" t="str">
            <v>肥东研发中心实验室</v>
          </cell>
          <cell r="N3872" t="str">
            <v>合肥央迈科技仪器有限公司 5400/1.13</v>
          </cell>
          <cell r="O3872" t="str">
            <v>47.79</v>
          </cell>
          <cell r="P3872" t="str">
            <v>573.48</v>
          </cell>
          <cell r="Q3872" t="str">
            <v>191.15</v>
          </cell>
          <cell r="R3872" t="str">
            <v>29</v>
          </cell>
          <cell r="S3872" t="str">
            <v>平均年限法(一)</v>
          </cell>
          <cell r="T3872" t="str">
            <v>在用</v>
          </cell>
          <cell r="U3872" t="str">
            <v>直接购入</v>
          </cell>
          <cell r="V3872" t="str">
            <v>徐建红</v>
          </cell>
          <cell r="W3872" t="str">
            <v>2022.06.23</v>
          </cell>
          <cell r="X3872" t="str">
            <v>记--639</v>
          </cell>
        </row>
        <row r="3872">
          <cell r="AA3872" t="str">
            <v>0314</v>
          </cell>
        </row>
        <row r="3873">
          <cell r="B3873" t="str">
            <v>031022989</v>
          </cell>
          <cell r="C3873" t="str">
            <v>防爆高压漩涡风机</v>
          </cell>
          <cell r="D3873" t="str">
            <v>FBZ-72S-5，7.5KW，防爆电机</v>
          </cell>
          <cell r="E3873">
            <v>5575.22</v>
          </cell>
          <cell r="F3873">
            <v>1672.5</v>
          </cell>
          <cell r="G3873">
            <v>3902.72</v>
          </cell>
          <cell r="H3873">
            <v>0</v>
          </cell>
          <cell r="I3873" t="str">
            <v>2022.06.23</v>
          </cell>
          <cell r="J3873" t="str">
            <v>96</v>
          </cell>
          <cell r="K3873" t="str">
            <v>剂型设备</v>
          </cell>
          <cell r="L3873" t="str">
            <v>肥东制剂分厂</v>
          </cell>
          <cell r="M3873" t="str">
            <v>肥东制剂14#车间</v>
          </cell>
          <cell r="N3873" t="str">
            <v>全风环保科技股份有限公司 6300/1.13</v>
          </cell>
          <cell r="O3873" t="str">
            <v>55.75</v>
          </cell>
          <cell r="P3873" t="str">
            <v>669.00</v>
          </cell>
          <cell r="Q3873" t="str">
            <v>223.01</v>
          </cell>
          <cell r="R3873" t="str">
            <v>29</v>
          </cell>
          <cell r="S3873" t="str">
            <v>平均年限法(一)</v>
          </cell>
          <cell r="T3873" t="str">
            <v>在用</v>
          </cell>
          <cell r="U3873" t="str">
            <v>直接购入</v>
          </cell>
          <cell r="V3873" t="str">
            <v>徐建红</v>
          </cell>
          <cell r="W3873" t="str">
            <v>2022.06.23</v>
          </cell>
          <cell r="X3873" t="str">
            <v>记--641</v>
          </cell>
        </row>
        <row r="3873">
          <cell r="AA3873" t="str">
            <v>0310</v>
          </cell>
        </row>
        <row r="3874">
          <cell r="B3874" t="str">
            <v>040200300</v>
          </cell>
          <cell r="C3874" t="str">
            <v>联想电脑（台式）</v>
          </cell>
          <cell r="D3874" t="str">
            <v>联想 ThinkE77 /i5 10400F/8G//1T+256SSSD/集显，WIN10，27寸LED</v>
          </cell>
          <cell r="E3874">
            <v>3938.05</v>
          </cell>
          <cell r="F3874">
            <v>1890.3</v>
          </cell>
          <cell r="G3874">
            <v>1835.92</v>
          </cell>
          <cell r="H3874">
            <v>211.83</v>
          </cell>
          <cell r="I3874" t="str">
            <v>2022.06.25</v>
          </cell>
          <cell r="J3874" t="str">
            <v>60</v>
          </cell>
          <cell r="K3874" t="str">
            <v>电脑</v>
          </cell>
          <cell r="L3874" t="str">
            <v>财务部</v>
          </cell>
          <cell r="M3874" t="str">
            <v>农化财务部（现3刘筱慧，原2杨友松1涂承基），丰乐种业新大楼803室</v>
          </cell>
          <cell r="N3874" t="str">
            <v>合肥德众科技有限公司 4450/1.13</v>
          </cell>
          <cell r="O3874" t="str">
            <v>63.01</v>
          </cell>
          <cell r="P3874" t="str">
            <v>756.12</v>
          </cell>
          <cell r="Q3874" t="str">
            <v>157.52</v>
          </cell>
          <cell r="R3874" t="str">
            <v>29</v>
          </cell>
          <cell r="S3874" t="str">
            <v>平均年限法(一)</v>
          </cell>
          <cell r="T3874" t="str">
            <v>在用</v>
          </cell>
          <cell r="U3874" t="str">
            <v>直接购入</v>
          </cell>
          <cell r="V3874" t="str">
            <v>徐建红</v>
          </cell>
          <cell r="W3874" t="str">
            <v>2022.06.25</v>
          </cell>
          <cell r="X3874" t="str">
            <v>记--645</v>
          </cell>
        </row>
        <row r="3874">
          <cell r="AA3874" t="str">
            <v>0402</v>
          </cell>
        </row>
        <row r="3875">
          <cell r="B3875" t="str">
            <v>040200301</v>
          </cell>
          <cell r="C3875" t="str">
            <v>联想电脑（台式）</v>
          </cell>
          <cell r="D3875" t="str">
            <v>联想 ThinkE77 /i5 10400F/8G//1T+256SSSD/集显，WIN10，27寸LED</v>
          </cell>
          <cell r="E3875">
            <v>3938.06</v>
          </cell>
          <cell r="F3875">
            <v>1890.3</v>
          </cell>
          <cell r="G3875">
            <v>1835.92</v>
          </cell>
          <cell r="H3875">
            <v>211.84</v>
          </cell>
          <cell r="I3875" t="str">
            <v>2022.06.25</v>
          </cell>
          <cell r="J3875" t="str">
            <v>60</v>
          </cell>
          <cell r="K3875" t="str">
            <v>电脑</v>
          </cell>
          <cell r="L3875" t="str">
            <v>质量管理部</v>
          </cell>
          <cell r="M3875" t="str">
            <v>质量管理部办公室（王飞），肥东综合楼3楼</v>
          </cell>
          <cell r="N3875" t="str">
            <v>合肥德众科技有限公司 4450/1.13</v>
          </cell>
          <cell r="O3875" t="str">
            <v>63.01</v>
          </cell>
          <cell r="P3875" t="str">
            <v>756.12</v>
          </cell>
          <cell r="Q3875" t="str">
            <v>157.52</v>
          </cell>
          <cell r="R3875" t="str">
            <v>29</v>
          </cell>
          <cell r="S3875" t="str">
            <v>平均年限法(一)</v>
          </cell>
          <cell r="T3875" t="str">
            <v>在用</v>
          </cell>
          <cell r="U3875" t="str">
            <v>直接购入</v>
          </cell>
          <cell r="V3875" t="str">
            <v>徐建红</v>
          </cell>
          <cell r="W3875" t="str">
            <v>2022.06.25</v>
          </cell>
          <cell r="X3875" t="str">
            <v>记--645</v>
          </cell>
        </row>
        <row r="3875">
          <cell r="AA3875" t="str">
            <v>0402</v>
          </cell>
        </row>
        <row r="3876">
          <cell r="B3876" t="str">
            <v>040300106</v>
          </cell>
          <cell r="C3876" t="str">
            <v>打印机（HP 激光）一体机</v>
          </cell>
          <cell r="D3876" t="str">
            <v>HP 136NW，黑白激光一体机（打印复印扫描3合1）</v>
          </cell>
          <cell r="E3876">
            <v>1477.88</v>
          </cell>
          <cell r="F3876">
            <v>709.5</v>
          </cell>
          <cell r="G3876">
            <v>768.38</v>
          </cell>
          <cell r="H3876">
            <v>0</v>
          </cell>
          <cell r="I3876" t="str">
            <v>2022.06.25</v>
          </cell>
          <cell r="J3876" t="str">
            <v>60</v>
          </cell>
          <cell r="K3876" t="str">
            <v>打印机</v>
          </cell>
          <cell r="L3876" t="str">
            <v>供应公司/采购部</v>
          </cell>
          <cell r="M3876" t="str">
            <v>供应公司办公室，肥东综合楼2楼</v>
          </cell>
          <cell r="N3876" t="str">
            <v>合肥德众科技有限公司 1670/1.13</v>
          </cell>
          <cell r="O3876" t="str">
            <v>23.65</v>
          </cell>
          <cell r="P3876" t="str">
            <v>283.80</v>
          </cell>
          <cell r="Q3876" t="str">
            <v>59.12</v>
          </cell>
          <cell r="R3876" t="str">
            <v>29</v>
          </cell>
          <cell r="S3876" t="str">
            <v>平均年限法(一)</v>
          </cell>
          <cell r="T3876" t="str">
            <v>在用</v>
          </cell>
          <cell r="U3876" t="str">
            <v>直接购入</v>
          </cell>
          <cell r="V3876" t="str">
            <v>徐建红</v>
          </cell>
          <cell r="W3876" t="str">
            <v>2022.06.25</v>
          </cell>
          <cell r="X3876" t="str">
            <v>记--645</v>
          </cell>
        </row>
        <row r="3876">
          <cell r="AA3876" t="str">
            <v>0403</v>
          </cell>
        </row>
        <row r="3877">
          <cell r="B3877" t="str">
            <v>040300107</v>
          </cell>
          <cell r="C3877" t="str">
            <v>标签打印机</v>
          </cell>
          <cell r="D3877" t="str">
            <v>TSC 244PRO</v>
          </cell>
          <cell r="E3877">
            <v>840.71</v>
          </cell>
          <cell r="F3877">
            <v>403.5</v>
          </cell>
          <cell r="G3877">
            <v>437.21</v>
          </cell>
          <cell r="H3877">
            <v>0</v>
          </cell>
          <cell r="I3877" t="str">
            <v>2022.06.25</v>
          </cell>
          <cell r="J3877" t="str">
            <v>60</v>
          </cell>
          <cell r="K3877" t="str">
            <v>打印机</v>
          </cell>
          <cell r="L3877" t="str">
            <v>供应公司/采购部</v>
          </cell>
          <cell r="M3877" t="str">
            <v>供应公司办公室，肥东综合楼2楼</v>
          </cell>
          <cell r="N3877" t="str">
            <v>合肥德众科技有限公司 950/1.13</v>
          </cell>
          <cell r="O3877" t="str">
            <v>13.45</v>
          </cell>
          <cell r="P3877" t="str">
            <v>161.40</v>
          </cell>
          <cell r="Q3877" t="str">
            <v>33.63</v>
          </cell>
          <cell r="R3877" t="str">
            <v>29</v>
          </cell>
          <cell r="S3877" t="str">
            <v>平均年限法(一)</v>
          </cell>
          <cell r="T3877" t="str">
            <v>在用</v>
          </cell>
          <cell r="U3877" t="str">
            <v>直接购入</v>
          </cell>
          <cell r="V3877" t="str">
            <v>徐建红</v>
          </cell>
          <cell r="W3877" t="str">
            <v>2022.06.25</v>
          </cell>
          <cell r="X3877" t="str">
            <v>记--645</v>
          </cell>
        </row>
        <row r="3877">
          <cell r="AA3877" t="str">
            <v>0403</v>
          </cell>
        </row>
        <row r="3878">
          <cell r="B3878" t="str">
            <v>030100142</v>
          </cell>
          <cell r="C3878" t="str">
            <v>玻璃钢风机</v>
          </cell>
          <cell r="D3878" t="str">
            <v>FRP472-4.5A-5.5KW，右旋180度，防爆电机</v>
          </cell>
          <cell r="E3878">
            <v>7964.6</v>
          </cell>
          <cell r="F3878">
            <v>2389.5</v>
          </cell>
          <cell r="G3878">
            <v>5575.1</v>
          </cell>
          <cell r="H3878">
            <v>0</v>
          </cell>
          <cell r="I3878" t="str">
            <v>2022.06.29</v>
          </cell>
          <cell r="J3878" t="str">
            <v>96</v>
          </cell>
          <cell r="K3878" t="str">
            <v>质检设备</v>
          </cell>
          <cell r="L3878" t="str">
            <v>质量管理部</v>
          </cell>
          <cell r="M3878" t="str">
            <v>质量管理部（质检室），肥东综合楼对应楼顶</v>
          </cell>
          <cell r="N3878" t="str">
            <v>宜兴市昌明玻璃钢厂 9000/1.13</v>
          </cell>
          <cell r="O3878" t="str">
            <v>79.65</v>
          </cell>
          <cell r="P3878" t="str">
            <v>955.80</v>
          </cell>
          <cell r="Q3878" t="str">
            <v>318.58</v>
          </cell>
          <cell r="R3878" t="str">
            <v>29</v>
          </cell>
          <cell r="S3878" t="str">
            <v>平均年限法(一)</v>
          </cell>
          <cell r="T3878" t="str">
            <v>在用</v>
          </cell>
          <cell r="U3878" t="str">
            <v>直接购入</v>
          </cell>
          <cell r="V3878" t="str">
            <v>徐建红</v>
          </cell>
          <cell r="W3878" t="str">
            <v>2022.06.29</v>
          </cell>
          <cell r="X3878" t="str">
            <v>记--1007</v>
          </cell>
        </row>
        <row r="3878">
          <cell r="AA3878" t="str">
            <v>0301</v>
          </cell>
        </row>
        <row r="3879">
          <cell r="B3879" t="str">
            <v>031022990</v>
          </cell>
          <cell r="C3879" t="str">
            <v>智能下瓶斗装置</v>
          </cell>
          <cell r="D3879" t="str">
            <v>XP2200，安装组件含下瓶斗1、智能下瓶控制系统1</v>
          </cell>
          <cell r="E3879">
            <v>35398.23</v>
          </cell>
          <cell r="F3879">
            <v>10265.42</v>
          </cell>
          <cell r="G3879">
            <v>25132.81</v>
          </cell>
          <cell r="H3879">
            <v>0</v>
          </cell>
          <cell r="I3879" t="str">
            <v>2022.07.08</v>
          </cell>
          <cell r="J3879" t="str">
            <v>96</v>
          </cell>
          <cell r="K3879" t="str">
            <v>剂型设备</v>
          </cell>
          <cell r="L3879" t="str">
            <v>肥东制剂分厂</v>
          </cell>
          <cell r="M3879" t="str">
            <v>肥东制剂13#车间（A4线）自动化升级，二维码采集线</v>
          </cell>
          <cell r="N3879" t="str">
            <v>江苏金旺智能科技有限公司 40000/1.13</v>
          </cell>
          <cell r="O3879" t="str">
            <v>353.98</v>
          </cell>
          <cell r="P3879" t="str">
            <v>4,247.76</v>
          </cell>
          <cell r="Q3879" t="str">
            <v>1,415.93</v>
          </cell>
          <cell r="R3879" t="str">
            <v>28</v>
          </cell>
          <cell r="S3879" t="str">
            <v>平均年限法(一)</v>
          </cell>
          <cell r="T3879" t="str">
            <v>在用</v>
          </cell>
          <cell r="U3879" t="str">
            <v>直接购入</v>
          </cell>
          <cell r="V3879" t="str">
            <v>徐建红</v>
          </cell>
          <cell r="W3879" t="str">
            <v>2022.07.08</v>
          </cell>
          <cell r="X3879" t="str">
            <v>记--606</v>
          </cell>
        </row>
        <row r="3879">
          <cell r="AA3879" t="str">
            <v>0310</v>
          </cell>
        </row>
        <row r="3880">
          <cell r="B3880" t="str">
            <v>031022991</v>
          </cell>
          <cell r="C3880" t="str">
            <v>智能下瓶斗装置</v>
          </cell>
          <cell r="D3880" t="str">
            <v>XP2200，安装组件含下瓶斗1、智能下瓶控制系统1</v>
          </cell>
          <cell r="E3880">
            <v>35398.23</v>
          </cell>
          <cell r="F3880">
            <v>10265.42</v>
          </cell>
          <cell r="G3880">
            <v>25132.81</v>
          </cell>
          <cell r="H3880">
            <v>0</v>
          </cell>
          <cell r="I3880" t="str">
            <v>2022.07.08</v>
          </cell>
          <cell r="J3880" t="str">
            <v>96</v>
          </cell>
          <cell r="K3880" t="str">
            <v>剂型设备</v>
          </cell>
          <cell r="L3880" t="str">
            <v>肥东制剂分厂</v>
          </cell>
          <cell r="M3880" t="str">
            <v>肥东制剂13#车间（A5线）自动化升级，二维码采集线</v>
          </cell>
          <cell r="N3880" t="str">
            <v>江苏金旺智能科技有限公司 40000/1.13</v>
          </cell>
          <cell r="O3880" t="str">
            <v>353.98</v>
          </cell>
          <cell r="P3880" t="str">
            <v>4,247.76</v>
          </cell>
          <cell r="Q3880" t="str">
            <v>1,415.93</v>
          </cell>
          <cell r="R3880" t="str">
            <v>28</v>
          </cell>
          <cell r="S3880" t="str">
            <v>平均年限法(一)</v>
          </cell>
          <cell r="T3880" t="str">
            <v>在用</v>
          </cell>
          <cell r="U3880" t="str">
            <v>直接购入</v>
          </cell>
          <cell r="V3880" t="str">
            <v>徐建红</v>
          </cell>
          <cell r="W3880" t="str">
            <v>2022.07.08</v>
          </cell>
          <cell r="X3880" t="str">
            <v>记--606</v>
          </cell>
        </row>
        <row r="3880">
          <cell r="AA3880" t="str">
            <v>0310</v>
          </cell>
        </row>
        <row r="3881">
          <cell r="B3881" t="str">
            <v>031022992</v>
          </cell>
          <cell r="C3881" t="str">
            <v>智能下盖斗装置</v>
          </cell>
          <cell r="D3881" t="str">
            <v>XG1000，安装组件含下盖斗1、智能下盖控制系统1</v>
          </cell>
          <cell r="E3881">
            <v>23893.81</v>
          </cell>
          <cell r="F3881">
            <v>6929.26</v>
          </cell>
          <cell r="G3881">
            <v>16964.55</v>
          </cell>
          <cell r="H3881">
            <v>0</v>
          </cell>
          <cell r="I3881" t="str">
            <v>2022.07.08</v>
          </cell>
          <cell r="J3881" t="str">
            <v>96</v>
          </cell>
          <cell r="K3881" t="str">
            <v>剂型设备</v>
          </cell>
          <cell r="L3881" t="str">
            <v>肥东制剂分厂</v>
          </cell>
          <cell r="M3881" t="str">
            <v>肥东制剂13#车间（A4线）自动化升级，二维码采集线</v>
          </cell>
          <cell r="N3881" t="str">
            <v>江苏金旺智能科技有限公司 27000/1.13</v>
          </cell>
          <cell r="O3881" t="str">
            <v>238.94</v>
          </cell>
          <cell r="P3881" t="str">
            <v>2,867.28</v>
          </cell>
          <cell r="Q3881" t="str">
            <v>955.75</v>
          </cell>
          <cell r="R3881" t="str">
            <v>28</v>
          </cell>
          <cell r="S3881" t="str">
            <v>平均年限法(一)</v>
          </cell>
          <cell r="T3881" t="str">
            <v>在用</v>
          </cell>
          <cell r="U3881" t="str">
            <v>直接购入</v>
          </cell>
          <cell r="V3881" t="str">
            <v>徐建红</v>
          </cell>
          <cell r="W3881" t="str">
            <v>2022.07.08</v>
          </cell>
          <cell r="X3881" t="str">
            <v>记--606</v>
          </cell>
        </row>
        <row r="3881">
          <cell r="AA3881" t="str">
            <v>0310</v>
          </cell>
        </row>
        <row r="3882">
          <cell r="B3882" t="str">
            <v>031022993</v>
          </cell>
          <cell r="C3882" t="str">
            <v>智能下盖斗装置</v>
          </cell>
          <cell r="D3882" t="str">
            <v>XG1000，安装组件含下盖斗1、智能下盖控制系统1</v>
          </cell>
          <cell r="E3882">
            <v>23893.81</v>
          </cell>
          <cell r="F3882">
            <v>6929.26</v>
          </cell>
          <cell r="G3882">
            <v>16964.55</v>
          </cell>
          <cell r="H3882">
            <v>0</v>
          </cell>
          <cell r="I3882" t="str">
            <v>2022.07.08</v>
          </cell>
          <cell r="J3882" t="str">
            <v>96</v>
          </cell>
          <cell r="K3882" t="str">
            <v>剂型设备</v>
          </cell>
          <cell r="L3882" t="str">
            <v>肥东制剂分厂</v>
          </cell>
          <cell r="M3882" t="str">
            <v>肥东制剂13#车间（A5线）自动化升级，二维码采集线</v>
          </cell>
          <cell r="N3882" t="str">
            <v>江苏金旺智能科技有限公司 27000/1.13</v>
          </cell>
          <cell r="O3882" t="str">
            <v>238.94</v>
          </cell>
          <cell r="P3882" t="str">
            <v>2,867.28</v>
          </cell>
          <cell r="Q3882" t="str">
            <v>955.75</v>
          </cell>
          <cell r="R3882" t="str">
            <v>28</v>
          </cell>
          <cell r="S3882" t="str">
            <v>平均年限法(一)</v>
          </cell>
          <cell r="T3882" t="str">
            <v>在用</v>
          </cell>
          <cell r="U3882" t="str">
            <v>直接购入</v>
          </cell>
          <cell r="V3882" t="str">
            <v>徐建红</v>
          </cell>
          <cell r="W3882" t="str">
            <v>2022.07.08</v>
          </cell>
          <cell r="X3882" t="str">
            <v>记--606</v>
          </cell>
        </row>
        <row r="3882">
          <cell r="AA3882" t="str">
            <v>0310</v>
          </cell>
        </row>
        <row r="3883">
          <cell r="B3883" t="str">
            <v>031022994</v>
          </cell>
          <cell r="C3883" t="str">
            <v>智能输箱通道装置</v>
          </cell>
          <cell r="D3883" t="str">
            <v>RX-3800，安装组件含输箱通道1、智能输箱控制系统1</v>
          </cell>
          <cell r="E3883">
            <v>18584.07</v>
          </cell>
          <cell r="F3883">
            <v>5389.36</v>
          </cell>
          <cell r="G3883">
            <v>13194.71</v>
          </cell>
          <cell r="H3883">
            <v>0</v>
          </cell>
          <cell r="I3883" t="str">
            <v>2022.07.08</v>
          </cell>
          <cell r="J3883" t="str">
            <v>96</v>
          </cell>
          <cell r="K3883" t="str">
            <v>剂型设备</v>
          </cell>
          <cell r="L3883" t="str">
            <v>肥东制剂分厂</v>
          </cell>
          <cell r="M3883" t="str">
            <v>肥东制剂13#车间（A4线）自动化升级，二维码采集线</v>
          </cell>
          <cell r="N3883" t="str">
            <v>江苏金旺智能科技有限公司 21000/1.13</v>
          </cell>
          <cell r="O3883" t="str">
            <v>185.84</v>
          </cell>
          <cell r="P3883" t="str">
            <v>2,230.08</v>
          </cell>
          <cell r="Q3883" t="str">
            <v>743.36</v>
          </cell>
          <cell r="R3883" t="str">
            <v>28</v>
          </cell>
          <cell r="S3883" t="str">
            <v>平均年限法(一)</v>
          </cell>
          <cell r="T3883" t="str">
            <v>在用</v>
          </cell>
          <cell r="U3883" t="str">
            <v>直接购入</v>
          </cell>
          <cell r="V3883" t="str">
            <v>徐建红</v>
          </cell>
          <cell r="W3883" t="str">
            <v>2022.07.08</v>
          </cell>
          <cell r="X3883" t="str">
            <v>记--606</v>
          </cell>
        </row>
        <row r="3883">
          <cell r="AA3883" t="str">
            <v>0310</v>
          </cell>
        </row>
        <row r="3884">
          <cell r="B3884" t="str">
            <v>031022995</v>
          </cell>
          <cell r="C3884" t="str">
            <v>智能输箱通道装置</v>
          </cell>
          <cell r="D3884" t="str">
            <v>RX-3800，安装组件含输箱通道1、智能输箱控制系统1</v>
          </cell>
          <cell r="E3884">
            <v>18584.07</v>
          </cell>
          <cell r="F3884">
            <v>5389.36</v>
          </cell>
          <cell r="G3884">
            <v>13194.71</v>
          </cell>
          <cell r="H3884">
            <v>0</v>
          </cell>
          <cell r="I3884" t="str">
            <v>2022.07.08</v>
          </cell>
          <cell r="J3884" t="str">
            <v>96</v>
          </cell>
          <cell r="K3884" t="str">
            <v>剂型设备</v>
          </cell>
          <cell r="L3884" t="str">
            <v>肥东制剂分厂</v>
          </cell>
          <cell r="M3884" t="str">
            <v>肥东制剂13#车间（A5线）自动化升级，二维码采集线</v>
          </cell>
          <cell r="N3884" t="str">
            <v>江苏金旺智能科技有限公司 21000/1.13</v>
          </cell>
          <cell r="O3884" t="str">
            <v>185.84</v>
          </cell>
          <cell r="P3884" t="str">
            <v>2,230.08</v>
          </cell>
          <cell r="Q3884" t="str">
            <v>743.36</v>
          </cell>
          <cell r="R3884" t="str">
            <v>28</v>
          </cell>
          <cell r="S3884" t="str">
            <v>平均年限法(一)</v>
          </cell>
          <cell r="T3884" t="str">
            <v>在用</v>
          </cell>
          <cell r="U3884" t="str">
            <v>直接购入</v>
          </cell>
          <cell r="V3884" t="str">
            <v>徐建红</v>
          </cell>
          <cell r="W3884" t="str">
            <v>2022.07.08</v>
          </cell>
          <cell r="X3884" t="str">
            <v>记--606</v>
          </cell>
        </row>
        <row r="3884">
          <cell r="AA3884" t="str">
            <v>0310</v>
          </cell>
        </row>
        <row r="3885">
          <cell r="B3885" t="str">
            <v>031022996</v>
          </cell>
          <cell r="C3885" t="str">
            <v>检重剔除夹瓶装置</v>
          </cell>
          <cell r="D3885" t="str">
            <v>WT-3000，安装组件含检重秤1、检重剔除1、夹瓶过渡装置2个（1前1后）</v>
          </cell>
          <cell r="E3885">
            <v>69026.55</v>
          </cell>
          <cell r="F3885">
            <v>20017.83</v>
          </cell>
          <cell r="G3885">
            <v>49008.72</v>
          </cell>
          <cell r="H3885">
            <v>0</v>
          </cell>
          <cell r="I3885" t="str">
            <v>2022.07.08</v>
          </cell>
          <cell r="J3885" t="str">
            <v>96</v>
          </cell>
          <cell r="K3885" t="str">
            <v>剂型设备</v>
          </cell>
          <cell r="L3885" t="str">
            <v>肥东制剂分厂</v>
          </cell>
          <cell r="M3885" t="str">
            <v>肥东制剂13#车间（A4线）自动化升级，二维码采集线</v>
          </cell>
          <cell r="N3885" t="str">
            <v>江苏金旺智能科技有限公司 78000/1.13</v>
          </cell>
          <cell r="O3885" t="str">
            <v>690.27</v>
          </cell>
          <cell r="P3885" t="str">
            <v>8,283.24</v>
          </cell>
          <cell r="Q3885" t="str">
            <v>2,761.06</v>
          </cell>
          <cell r="R3885" t="str">
            <v>28</v>
          </cell>
          <cell r="S3885" t="str">
            <v>平均年限法(一)</v>
          </cell>
          <cell r="T3885" t="str">
            <v>在用</v>
          </cell>
          <cell r="U3885" t="str">
            <v>直接购入</v>
          </cell>
          <cell r="V3885" t="str">
            <v>徐建红</v>
          </cell>
          <cell r="W3885" t="str">
            <v>2022.07.08</v>
          </cell>
          <cell r="X3885" t="str">
            <v>记--606</v>
          </cell>
        </row>
        <row r="3885">
          <cell r="AA3885" t="str">
            <v>0310</v>
          </cell>
        </row>
        <row r="3886">
          <cell r="B3886" t="str">
            <v>031022997</v>
          </cell>
          <cell r="C3886" t="str">
            <v>检重剔除夹瓶装置</v>
          </cell>
          <cell r="D3886" t="str">
            <v>WT-3000，安装组件含检重秤1、检重剔除1、夹瓶过渡装置2个（1前1后）</v>
          </cell>
          <cell r="E3886">
            <v>69026.55</v>
          </cell>
          <cell r="F3886">
            <v>20017.83</v>
          </cell>
          <cell r="G3886">
            <v>49008.72</v>
          </cell>
          <cell r="H3886">
            <v>0</v>
          </cell>
          <cell r="I3886" t="str">
            <v>2022.07.08</v>
          </cell>
          <cell r="J3886" t="str">
            <v>96</v>
          </cell>
          <cell r="K3886" t="str">
            <v>剂型设备</v>
          </cell>
          <cell r="L3886" t="str">
            <v>肥东制剂分厂</v>
          </cell>
          <cell r="M3886" t="str">
            <v>肥东制剂13#车间（A5线）自动化升级，二维码采集线</v>
          </cell>
          <cell r="N3886" t="str">
            <v>江苏金旺智能科技有限公司 78000/1.13</v>
          </cell>
          <cell r="O3886" t="str">
            <v>690.27</v>
          </cell>
          <cell r="P3886" t="str">
            <v>8,283.24</v>
          </cell>
          <cell r="Q3886" t="str">
            <v>2,761.06</v>
          </cell>
          <cell r="R3886" t="str">
            <v>28</v>
          </cell>
          <cell r="S3886" t="str">
            <v>平均年限法(一)</v>
          </cell>
          <cell r="T3886" t="str">
            <v>在用</v>
          </cell>
          <cell r="U3886" t="str">
            <v>直接购入</v>
          </cell>
          <cell r="V3886" t="str">
            <v>徐建红</v>
          </cell>
          <cell r="W3886" t="str">
            <v>2022.07.08</v>
          </cell>
          <cell r="X3886" t="str">
            <v>记--606</v>
          </cell>
        </row>
        <row r="3886">
          <cell r="AA3886" t="str">
            <v>0310</v>
          </cell>
        </row>
        <row r="3887">
          <cell r="B3887" t="str">
            <v>031022998</v>
          </cell>
          <cell r="C3887" t="str">
            <v>S弯动力滚轮输送装置</v>
          </cell>
          <cell r="D3887" t="str">
            <v>安装组件含2段弯道+1段直线滚轮、动力头3个、动力滚轮2米、S弯无障碍变轨输送装置1，304不锈钢框架</v>
          </cell>
          <cell r="E3887">
            <v>36725.66</v>
          </cell>
          <cell r="F3887">
            <v>10650.54</v>
          </cell>
          <cell r="G3887">
            <v>26075.12</v>
          </cell>
          <cell r="H3887">
            <v>0</v>
          </cell>
          <cell r="I3887" t="str">
            <v>2022.07.08</v>
          </cell>
          <cell r="J3887" t="str">
            <v>96</v>
          </cell>
          <cell r="K3887" t="str">
            <v>剂型设备</v>
          </cell>
          <cell r="L3887" t="str">
            <v>肥东制剂分厂</v>
          </cell>
          <cell r="M3887" t="str">
            <v>肥东制剂13#车间（A4线）自动化升级，二维码采集线</v>
          </cell>
          <cell r="N3887" t="str">
            <v>江苏金旺智能科技有限公司 41500/1.13</v>
          </cell>
          <cell r="O3887" t="str">
            <v>367.26</v>
          </cell>
          <cell r="P3887" t="str">
            <v>4,407.12</v>
          </cell>
          <cell r="Q3887" t="str">
            <v>1,469.03</v>
          </cell>
          <cell r="R3887" t="str">
            <v>28</v>
          </cell>
          <cell r="S3887" t="str">
            <v>平均年限法(一)</v>
          </cell>
          <cell r="T3887" t="str">
            <v>在用</v>
          </cell>
          <cell r="U3887" t="str">
            <v>直接购入</v>
          </cell>
          <cell r="V3887" t="str">
            <v>徐建红</v>
          </cell>
          <cell r="W3887" t="str">
            <v>2022.07.08</v>
          </cell>
          <cell r="X3887" t="str">
            <v>记--606</v>
          </cell>
        </row>
        <row r="3887">
          <cell r="AA3887" t="str">
            <v>0310</v>
          </cell>
        </row>
        <row r="3888">
          <cell r="B3888" t="str">
            <v>031022999</v>
          </cell>
          <cell r="C3888" t="str">
            <v>S弯动力滚轮输送装置</v>
          </cell>
          <cell r="D3888" t="str">
            <v>安装组件含2段弯道+1段直线滚轮、动力头3个、动力滚轮2米、S弯无障碍变轨输送装置1，304不锈钢框架</v>
          </cell>
          <cell r="E3888">
            <v>36725.66</v>
          </cell>
          <cell r="F3888">
            <v>10650.54</v>
          </cell>
          <cell r="G3888">
            <v>26075.12</v>
          </cell>
          <cell r="H3888">
            <v>0</v>
          </cell>
          <cell r="I3888" t="str">
            <v>2022.07.08</v>
          </cell>
          <cell r="J3888" t="str">
            <v>96</v>
          </cell>
          <cell r="K3888" t="str">
            <v>剂型设备</v>
          </cell>
          <cell r="L3888" t="str">
            <v>肥东制剂分厂</v>
          </cell>
          <cell r="M3888" t="str">
            <v>肥东制剂13#车间（A5线）自动化升级，二维码采集线</v>
          </cell>
          <cell r="N3888" t="str">
            <v>江苏金旺智能科技有限公司 41500/1.13</v>
          </cell>
          <cell r="O3888" t="str">
            <v>367.26</v>
          </cell>
          <cell r="P3888" t="str">
            <v>4,407.12</v>
          </cell>
          <cell r="Q3888" t="str">
            <v>1,469.03</v>
          </cell>
          <cell r="R3888" t="str">
            <v>28</v>
          </cell>
          <cell r="S3888" t="str">
            <v>平均年限法(一)</v>
          </cell>
          <cell r="T3888" t="str">
            <v>在用</v>
          </cell>
          <cell r="U3888" t="str">
            <v>直接购入</v>
          </cell>
          <cell r="V3888" t="str">
            <v>徐建红</v>
          </cell>
          <cell r="W3888" t="str">
            <v>2022.07.08</v>
          </cell>
          <cell r="X3888" t="str">
            <v>记--606</v>
          </cell>
        </row>
        <row r="3888">
          <cell r="AA3888" t="str">
            <v>0310</v>
          </cell>
        </row>
        <row r="3889">
          <cell r="B3889" t="str">
            <v>031023000</v>
          </cell>
          <cell r="C3889" t="str">
            <v>C型弯道动力滚轮装置</v>
          </cell>
          <cell r="D3889" t="str">
            <v>安装组件含C型弯道（R600）1个、DG-1动力滚轮装置1个，304不锈钢框架</v>
          </cell>
          <cell r="E3889">
            <v>7964.6</v>
          </cell>
          <cell r="F3889">
            <v>2309.85</v>
          </cell>
          <cell r="G3889">
            <v>5654.75</v>
          </cell>
          <cell r="H3889">
            <v>0</v>
          </cell>
          <cell r="I3889" t="str">
            <v>2022.07.08</v>
          </cell>
          <cell r="J3889" t="str">
            <v>96</v>
          </cell>
          <cell r="K3889" t="str">
            <v>剂型设备</v>
          </cell>
          <cell r="L3889" t="str">
            <v>肥东制剂分厂</v>
          </cell>
          <cell r="M3889" t="str">
            <v>肥东制剂13#车间（A4线）自动化升级，二维码采集线</v>
          </cell>
          <cell r="N3889" t="str">
            <v>江苏金旺智能科技有限公司 9000/1.13</v>
          </cell>
          <cell r="O3889" t="str">
            <v>79.65</v>
          </cell>
          <cell r="P3889" t="str">
            <v>955.80</v>
          </cell>
          <cell r="Q3889" t="str">
            <v>318.58</v>
          </cell>
          <cell r="R3889" t="str">
            <v>28</v>
          </cell>
          <cell r="S3889" t="str">
            <v>平均年限法(一)</v>
          </cell>
          <cell r="T3889" t="str">
            <v>在用</v>
          </cell>
          <cell r="U3889" t="str">
            <v>直接购入</v>
          </cell>
          <cell r="V3889" t="str">
            <v>徐建红</v>
          </cell>
          <cell r="W3889" t="str">
            <v>2022.07.08</v>
          </cell>
          <cell r="X3889" t="str">
            <v>记--606</v>
          </cell>
        </row>
        <row r="3889">
          <cell r="AA3889" t="str">
            <v>0310</v>
          </cell>
        </row>
        <row r="3890">
          <cell r="B3890" t="str">
            <v>031023001</v>
          </cell>
          <cell r="C3890" t="str">
            <v>C型弯道动力滚轮装置</v>
          </cell>
          <cell r="D3890" t="str">
            <v>安装组件含C型弯道（R600）1个、DG-1动力滚轮装置1个，304不锈钢框架</v>
          </cell>
          <cell r="E3890">
            <v>7964.6</v>
          </cell>
          <cell r="F3890">
            <v>2309.85</v>
          </cell>
          <cell r="G3890">
            <v>5654.75</v>
          </cell>
          <cell r="H3890">
            <v>0</v>
          </cell>
          <cell r="I3890" t="str">
            <v>2022.07.08</v>
          </cell>
          <cell r="J3890" t="str">
            <v>96</v>
          </cell>
          <cell r="K3890" t="str">
            <v>剂型设备</v>
          </cell>
          <cell r="L3890" t="str">
            <v>肥东制剂分厂</v>
          </cell>
          <cell r="M3890" t="str">
            <v>肥东制剂13#车间（A5线）自动化升级，二维码采集线</v>
          </cell>
          <cell r="N3890" t="str">
            <v>江苏金旺智能科技有限公司 9000/1.13</v>
          </cell>
          <cell r="O3890" t="str">
            <v>79.65</v>
          </cell>
          <cell r="P3890" t="str">
            <v>955.80</v>
          </cell>
          <cell r="Q3890" t="str">
            <v>318.58</v>
          </cell>
          <cell r="R3890" t="str">
            <v>28</v>
          </cell>
          <cell r="S3890" t="str">
            <v>平均年限法(一)</v>
          </cell>
          <cell r="T3890" t="str">
            <v>在用</v>
          </cell>
          <cell r="U3890" t="str">
            <v>直接购入</v>
          </cell>
          <cell r="V3890" t="str">
            <v>徐建红</v>
          </cell>
          <cell r="W3890" t="str">
            <v>2022.07.08</v>
          </cell>
          <cell r="X3890" t="str">
            <v>记--606</v>
          </cell>
        </row>
        <row r="3890">
          <cell r="AA3890" t="str">
            <v>0310</v>
          </cell>
        </row>
        <row r="3891">
          <cell r="B3891" t="str">
            <v>031023002</v>
          </cell>
          <cell r="C3891" t="str">
            <v>电控柜</v>
          </cell>
          <cell r="D3891" t="str">
            <v>安装组件含电控柜1、走线桥架1，304不锈钢，电气安装</v>
          </cell>
          <cell r="E3891">
            <v>23893.81</v>
          </cell>
          <cell r="F3891">
            <v>6929.26</v>
          </cell>
          <cell r="G3891">
            <v>16964.55</v>
          </cell>
          <cell r="H3891">
            <v>0</v>
          </cell>
          <cell r="I3891" t="str">
            <v>2022.07.08</v>
          </cell>
          <cell r="J3891" t="str">
            <v>96</v>
          </cell>
          <cell r="K3891" t="str">
            <v>剂型设备</v>
          </cell>
          <cell r="L3891" t="str">
            <v>肥东制剂分厂</v>
          </cell>
          <cell r="M3891" t="str">
            <v>肥东制剂13#车间（A4线）自动化升级，二维码采集线</v>
          </cell>
          <cell r="N3891" t="str">
            <v>江苏金旺智能科技有限公司 27000/1.13</v>
          </cell>
          <cell r="O3891" t="str">
            <v>238.94</v>
          </cell>
          <cell r="P3891" t="str">
            <v>2,867.28</v>
          </cell>
          <cell r="Q3891" t="str">
            <v>955.75</v>
          </cell>
          <cell r="R3891" t="str">
            <v>28</v>
          </cell>
          <cell r="S3891" t="str">
            <v>平均年限法(一)</v>
          </cell>
          <cell r="T3891" t="str">
            <v>在用</v>
          </cell>
          <cell r="U3891" t="str">
            <v>直接购入</v>
          </cell>
          <cell r="V3891" t="str">
            <v>徐建红</v>
          </cell>
          <cell r="W3891" t="str">
            <v>2022.07.08</v>
          </cell>
          <cell r="X3891" t="str">
            <v>记--606</v>
          </cell>
        </row>
        <row r="3891">
          <cell r="AA3891" t="str">
            <v>0310</v>
          </cell>
        </row>
        <row r="3892">
          <cell r="B3892" t="str">
            <v>031023003</v>
          </cell>
          <cell r="C3892" t="str">
            <v>电控柜</v>
          </cell>
          <cell r="D3892" t="str">
            <v>安装组件含电控柜1、走线桥架1，304不锈钢，电气安装</v>
          </cell>
          <cell r="E3892">
            <v>23893.81</v>
          </cell>
          <cell r="F3892">
            <v>6929.26</v>
          </cell>
          <cell r="G3892">
            <v>16964.55</v>
          </cell>
          <cell r="H3892">
            <v>0</v>
          </cell>
          <cell r="I3892" t="str">
            <v>2022.07.08</v>
          </cell>
          <cell r="J3892" t="str">
            <v>96</v>
          </cell>
          <cell r="K3892" t="str">
            <v>剂型设备</v>
          </cell>
          <cell r="L3892" t="str">
            <v>肥东制剂分厂</v>
          </cell>
          <cell r="M3892" t="str">
            <v>肥东制剂13#车间（A5线）自动化升级，二维码采集线</v>
          </cell>
          <cell r="N3892" t="str">
            <v>江苏金旺智能科技有限公司 27000/1.13</v>
          </cell>
          <cell r="O3892" t="str">
            <v>238.94</v>
          </cell>
          <cell r="P3892" t="str">
            <v>2,867.28</v>
          </cell>
          <cell r="Q3892" t="str">
            <v>955.75</v>
          </cell>
          <cell r="R3892" t="str">
            <v>28</v>
          </cell>
          <cell r="S3892" t="str">
            <v>平均年限法(一)</v>
          </cell>
          <cell r="T3892" t="str">
            <v>在用</v>
          </cell>
          <cell r="U3892" t="str">
            <v>直接购入</v>
          </cell>
          <cell r="V3892" t="str">
            <v>徐建红</v>
          </cell>
          <cell r="W3892" t="str">
            <v>2022.07.08</v>
          </cell>
          <cell r="X3892" t="str">
            <v>记--606</v>
          </cell>
        </row>
        <row r="3892">
          <cell r="AA3892" t="str">
            <v>0310</v>
          </cell>
        </row>
        <row r="3893">
          <cell r="B3893" t="str">
            <v>031023004</v>
          </cell>
          <cell r="C3893" t="str">
            <v>二维码采集线</v>
          </cell>
          <cell r="D3893" t="str">
            <v>JW-CX160，安装组件含华研牌工业控制计算机1套、斑马牌条码打印机1、有线扫码枪、传感器1、声光报警灯1、其余组件按金旺标准定制等</v>
          </cell>
          <cell r="E3893">
            <v>109734.51</v>
          </cell>
          <cell r="F3893">
            <v>31823.15</v>
          </cell>
          <cell r="G3893">
            <v>77911.36</v>
          </cell>
          <cell r="H3893">
            <v>0</v>
          </cell>
          <cell r="I3893" t="str">
            <v>2022.07.08</v>
          </cell>
          <cell r="J3893" t="str">
            <v>96</v>
          </cell>
          <cell r="K3893" t="str">
            <v>剂型设备</v>
          </cell>
          <cell r="L3893" t="str">
            <v>肥东制剂分厂</v>
          </cell>
          <cell r="M3893" t="str">
            <v>肥东制剂13#车间（A4线）自动化升级，二维码采集线</v>
          </cell>
          <cell r="N3893" t="str">
            <v>江苏金旺智能科技有限公司 124000/1.13</v>
          </cell>
          <cell r="O3893" t="str">
            <v>1,097.35</v>
          </cell>
          <cell r="P3893" t="str">
            <v>13,168.20</v>
          </cell>
          <cell r="Q3893" t="str">
            <v>4,389.38</v>
          </cell>
          <cell r="R3893" t="str">
            <v>28</v>
          </cell>
          <cell r="S3893" t="str">
            <v>平均年限法(一)</v>
          </cell>
          <cell r="T3893" t="str">
            <v>在用</v>
          </cell>
          <cell r="U3893" t="str">
            <v>直接购入</v>
          </cell>
          <cell r="V3893" t="str">
            <v>徐建红</v>
          </cell>
          <cell r="W3893" t="str">
            <v>2022.07.08</v>
          </cell>
          <cell r="X3893" t="str">
            <v>记--606</v>
          </cell>
        </row>
        <row r="3893">
          <cell r="AA3893" t="str">
            <v>0310</v>
          </cell>
        </row>
        <row r="3894">
          <cell r="B3894" t="str">
            <v>031023005</v>
          </cell>
          <cell r="C3894" t="str">
            <v>二维码采集线</v>
          </cell>
          <cell r="D3894" t="str">
            <v>JW-CX160，安装组件含华研牌工业控制计算机1套、斑马牌条码打印机1、有线扫码枪、传感器1、声光报警灯1、其余组件按金旺标准定制等</v>
          </cell>
          <cell r="E3894">
            <v>109734.51</v>
          </cell>
          <cell r="F3894">
            <v>31823.15</v>
          </cell>
          <cell r="G3894">
            <v>77911.36</v>
          </cell>
          <cell r="H3894">
            <v>0</v>
          </cell>
          <cell r="I3894" t="str">
            <v>2022.07.08</v>
          </cell>
          <cell r="J3894" t="str">
            <v>96</v>
          </cell>
          <cell r="K3894" t="str">
            <v>剂型设备</v>
          </cell>
          <cell r="L3894" t="str">
            <v>肥东制剂分厂</v>
          </cell>
          <cell r="M3894" t="str">
            <v>肥东制剂13#车间（A5线）自动化升级，二维码采集线</v>
          </cell>
          <cell r="N3894" t="str">
            <v>江苏金旺智能科技有限公司 124000/1.13</v>
          </cell>
          <cell r="O3894" t="str">
            <v>1,097.35</v>
          </cell>
          <cell r="P3894" t="str">
            <v>13,168.20</v>
          </cell>
          <cell r="Q3894" t="str">
            <v>4,389.38</v>
          </cell>
          <cell r="R3894" t="str">
            <v>28</v>
          </cell>
          <cell r="S3894" t="str">
            <v>平均年限法(一)</v>
          </cell>
          <cell r="T3894" t="str">
            <v>在用</v>
          </cell>
          <cell r="U3894" t="str">
            <v>直接购入</v>
          </cell>
          <cell r="V3894" t="str">
            <v>徐建红</v>
          </cell>
          <cell r="W3894" t="str">
            <v>2022.07.08</v>
          </cell>
          <cell r="X3894" t="str">
            <v>记--606</v>
          </cell>
        </row>
        <row r="3894">
          <cell r="AA3894" t="str">
            <v>0310</v>
          </cell>
        </row>
        <row r="3895">
          <cell r="B3895" t="str">
            <v>030800380</v>
          </cell>
          <cell r="C3895" t="str">
            <v>气动缝包机</v>
          </cell>
          <cell r="D3895" t="str">
            <v>N600A</v>
          </cell>
          <cell r="E3895">
            <v>5752.21</v>
          </cell>
          <cell r="F3895">
            <v>1668.08</v>
          </cell>
          <cell r="G3895">
            <v>4084.13</v>
          </cell>
          <cell r="H3895">
            <v>0</v>
          </cell>
          <cell r="I3895" t="str">
            <v>2022.07.11</v>
          </cell>
          <cell r="J3895" t="str">
            <v>96</v>
          </cell>
          <cell r="K3895" t="str">
            <v>烟嘧装置（合成一车间）</v>
          </cell>
          <cell r="L3895" t="str">
            <v>肥东合成分厂</v>
          </cell>
          <cell r="M3895" t="str">
            <v>肥东合成一车间</v>
          </cell>
          <cell r="N3895" t="str">
            <v>昆山威克自动化设备有限公司 6500/1.13</v>
          </cell>
          <cell r="O3895" t="str">
            <v>57.52</v>
          </cell>
          <cell r="P3895" t="str">
            <v>690.24</v>
          </cell>
          <cell r="Q3895" t="str">
            <v>230.09</v>
          </cell>
          <cell r="R3895" t="str">
            <v>28</v>
          </cell>
          <cell r="S3895" t="str">
            <v>平均年限法(一)</v>
          </cell>
          <cell r="T3895" t="str">
            <v>在用</v>
          </cell>
          <cell r="U3895" t="str">
            <v>直接购入</v>
          </cell>
          <cell r="V3895" t="str">
            <v>徐建红</v>
          </cell>
          <cell r="W3895" t="str">
            <v>2022.07.11</v>
          </cell>
          <cell r="X3895" t="str">
            <v>记--608</v>
          </cell>
        </row>
        <row r="3895">
          <cell r="AA3895" t="str">
            <v>0308</v>
          </cell>
        </row>
        <row r="3896">
          <cell r="B3896" t="str">
            <v>030700446</v>
          </cell>
          <cell r="C3896" t="str">
            <v>气动缝包机</v>
          </cell>
          <cell r="D3896" t="str">
            <v>N600A</v>
          </cell>
          <cell r="E3896">
            <v>5752.21</v>
          </cell>
          <cell r="F3896">
            <v>1668.08</v>
          </cell>
          <cell r="G3896">
            <v>4084.13</v>
          </cell>
          <cell r="H3896">
            <v>0</v>
          </cell>
          <cell r="I3896" t="str">
            <v>2022.07.11</v>
          </cell>
          <cell r="J3896" t="str">
            <v>96</v>
          </cell>
          <cell r="K3896" t="str">
            <v>精喹装置（合成二车间）</v>
          </cell>
          <cell r="L3896" t="str">
            <v>肥东合成分厂</v>
          </cell>
          <cell r="M3896" t="str">
            <v>肥东合成二车间</v>
          </cell>
          <cell r="N3896" t="str">
            <v>昆山威克自动化设备有限公司 6500/1.13</v>
          </cell>
          <cell r="O3896" t="str">
            <v>57.52</v>
          </cell>
          <cell r="P3896" t="str">
            <v>690.24</v>
          </cell>
          <cell r="Q3896" t="str">
            <v>230.09</v>
          </cell>
          <cell r="R3896" t="str">
            <v>28</v>
          </cell>
          <cell r="S3896" t="str">
            <v>平均年限法(一)</v>
          </cell>
          <cell r="T3896" t="str">
            <v>在用</v>
          </cell>
          <cell r="U3896" t="str">
            <v>直接购入</v>
          </cell>
          <cell r="V3896" t="str">
            <v>徐建红</v>
          </cell>
          <cell r="W3896" t="str">
            <v>2022.07.11</v>
          </cell>
          <cell r="X3896" t="str">
            <v>记--608</v>
          </cell>
        </row>
        <row r="3896">
          <cell r="AA3896" t="str">
            <v>0307</v>
          </cell>
        </row>
        <row r="3897">
          <cell r="B3897" t="str">
            <v>032500321</v>
          </cell>
          <cell r="C3897" t="str">
            <v>光气破坏塔（含密封填料）</v>
          </cell>
          <cell r="D3897" t="str">
            <v>长江，￠1400*10000，塔体厚度20MM，成套安装含7501密封填料4.5立方/台</v>
          </cell>
          <cell r="E3897">
            <v>86725.66</v>
          </cell>
          <cell r="F3897">
            <v>25150.54</v>
          </cell>
          <cell r="G3897">
            <v>61575.12</v>
          </cell>
          <cell r="H3897">
            <v>0</v>
          </cell>
          <cell r="I3897" t="str">
            <v>2022.07.13</v>
          </cell>
          <cell r="J3897" t="str">
            <v>96</v>
          </cell>
          <cell r="K3897" t="str">
            <v>苯磺隆装置（合成四车间）</v>
          </cell>
          <cell r="L3897" t="str">
            <v>肥东合成分厂</v>
          </cell>
          <cell r="M3897" t="str">
            <v>肥东合成四车间</v>
          </cell>
          <cell r="N3897" t="str">
            <v>太仓市防腐塑料设备厂 98000/1.13</v>
          </cell>
          <cell r="O3897" t="str">
            <v>867.26</v>
          </cell>
          <cell r="P3897" t="str">
            <v>10,407.12</v>
          </cell>
          <cell r="Q3897" t="str">
            <v>3,469.03</v>
          </cell>
          <cell r="R3897" t="str">
            <v>28</v>
          </cell>
          <cell r="S3897" t="str">
            <v>平均年限法(一)</v>
          </cell>
          <cell r="T3897" t="str">
            <v>在用</v>
          </cell>
          <cell r="U3897" t="str">
            <v>直接购入</v>
          </cell>
          <cell r="V3897" t="str">
            <v>徐建红</v>
          </cell>
          <cell r="W3897" t="str">
            <v>2022.07.11</v>
          </cell>
          <cell r="X3897" t="str">
            <v>记--610</v>
          </cell>
        </row>
        <row r="3897">
          <cell r="AA3897" t="str">
            <v>0325</v>
          </cell>
        </row>
        <row r="3898">
          <cell r="B3898" t="str">
            <v>032500322</v>
          </cell>
          <cell r="C3898" t="str">
            <v>光气破坏塔（含密封填料）</v>
          </cell>
          <cell r="D3898" t="str">
            <v>长江，￠1400*10000，塔体厚度20MM，成套安装含7501密封填料4.5立方/台</v>
          </cell>
          <cell r="E3898">
            <v>86725.67</v>
          </cell>
          <cell r="F3898">
            <v>25150.54</v>
          </cell>
          <cell r="G3898">
            <v>61575.13</v>
          </cell>
          <cell r="H3898">
            <v>0</v>
          </cell>
          <cell r="I3898" t="str">
            <v>2022.07.13</v>
          </cell>
          <cell r="J3898" t="str">
            <v>96</v>
          </cell>
          <cell r="K3898" t="str">
            <v>苯磺隆装置（合成四车间）</v>
          </cell>
          <cell r="L3898" t="str">
            <v>肥东合成分厂</v>
          </cell>
          <cell r="M3898" t="str">
            <v>肥东合成四车间</v>
          </cell>
          <cell r="N3898" t="str">
            <v>太仓市防腐塑料设备厂 98000/1.13</v>
          </cell>
          <cell r="O3898" t="str">
            <v>867.26</v>
          </cell>
          <cell r="P3898" t="str">
            <v>10,407.12</v>
          </cell>
          <cell r="Q3898" t="str">
            <v>3,469.03</v>
          </cell>
          <cell r="R3898" t="str">
            <v>28</v>
          </cell>
          <cell r="S3898" t="str">
            <v>平均年限法(一)</v>
          </cell>
          <cell r="T3898" t="str">
            <v>在用</v>
          </cell>
          <cell r="U3898" t="str">
            <v>直接购入</v>
          </cell>
          <cell r="V3898" t="str">
            <v>徐建红</v>
          </cell>
          <cell r="W3898" t="str">
            <v>2022.07.11</v>
          </cell>
          <cell r="X3898" t="str">
            <v>记--610</v>
          </cell>
        </row>
        <row r="3898">
          <cell r="AA3898" t="str">
            <v>0325</v>
          </cell>
        </row>
        <row r="3899">
          <cell r="B3899" t="str">
            <v>040200302</v>
          </cell>
          <cell r="C3899" t="str">
            <v>联想电脑（台式一体机）</v>
          </cell>
          <cell r="D3899" t="str">
            <v>联想 酷睿520-27 /i5-11320H，16G//512G+515SSD/集显，WIN11，27寸LED，黑色</v>
          </cell>
          <cell r="E3899">
            <v>4380.53</v>
          </cell>
          <cell r="F3899">
            <v>2032.61</v>
          </cell>
          <cell r="G3899">
            <v>2099.28</v>
          </cell>
          <cell r="H3899">
            <v>248.64</v>
          </cell>
          <cell r="I3899" t="str">
            <v>2022.07.22</v>
          </cell>
          <cell r="J3899" t="str">
            <v>60</v>
          </cell>
          <cell r="K3899" t="str">
            <v>电脑</v>
          </cell>
          <cell r="L3899" t="str">
            <v>财务部</v>
          </cell>
          <cell r="M3899" t="str">
            <v>农化财务部（陈静），丰乐种业新大楼802室</v>
          </cell>
          <cell r="N3899" t="str">
            <v>合肥德众科技有限公司 4950/1.13</v>
          </cell>
          <cell r="O3899" t="str">
            <v>70.09</v>
          </cell>
          <cell r="P3899" t="str">
            <v>841.08</v>
          </cell>
          <cell r="Q3899" t="str">
            <v>175.22</v>
          </cell>
          <cell r="R3899" t="str">
            <v>28</v>
          </cell>
          <cell r="S3899" t="str">
            <v>平均年限法(一)</v>
          </cell>
          <cell r="T3899" t="str">
            <v>在用</v>
          </cell>
          <cell r="U3899" t="str">
            <v>直接购入</v>
          </cell>
          <cell r="V3899" t="str">
            <v>徐建红</v>
          </cell>
          <cell r="W3899" t="str">
            <v>2022.07.22</v>
          </cell>
          <cell r="X3899" t="str">
            <v>记--625</v>
          </cell>
        </row>
        <row r="3899">
          <cell r="AA3899" t="str">
            <v>0402</v>
          </cell>
        </row>
        <row r="3900">
          <cell r="B3900" t="str">
            <v>031023006</v>
          </cell>
          <cell r="C3900" t="str">
            <v>工业冷气机</v>
          </cell>
          <cell r="D3900" t="str">
            <v>SAC-45</v>
          </cell>
          <cell r="E3900">
            <v>5132.74</v>
          </cell>
          <cell r="F3900">
            <v>1488.57</v>
          </cell>
          <cell r="G3900">
            <v>3644.17</v>
          </cell>
          <cell r="H3900">
            <v>0</v>
          </cell>
          <cell r="I3900" t="str">
            <v>2022.07.25</v>
          </cell>
          <cell r="J3900" t="str">
            <v>96</v>
          </cell>
          <cell r="K3900" t="str">
            <v>剂型设备</v>
          </cell>
          <cell r="L3900" t="str">
            <v>肥东制剂分厂</v>
          </cell>
          <cell r="M3900" t="str">
            <v>肥东制剂15#粉剂车间</v>
          </cell>
          <cell r="N3900" t="str">
            <v>无锡冬夏机电有限公司 5800/1.13</v>
          </cell>
          <cell r="O3900" t="str">
            <v>51.33</v>
          </cell>
          <cell r="P3900" t="str">
            <v>615.96</v>
          </cell>
          <cell r="Q3900" t="str">
            <v>205.31</v>
          </cell>
          <cell r="R3900" t="str">
            <v>28</v>
          </cell>
          <cell r="S3900" t="str">
            <v>平均年限法(一)</v>
          </cell>
          <cell r="T3900" t="str">
            <v>在用</v>
          </cell>
          <cell r="U3900" t="str">
            <v>直接购入</v>
          </cell>
          <cell r="V3900" t="str">
            <v>徐建红</v>
          </cell>
          <cell r="W3900" t="str">
            <v>2022.07.25</v>
          </cell>
          <cell r="X3900" t="str">
            <v>记--627</v>
          </cell>
        </row>
        <row r="3900">
          <cell r="AA3900" t="str">
            <v>0310</v>
          </cell>
        </row>
        <row r="3901">
          <cell r="B3901" t="str">
            <v>031023007</v>
          </cell>
          <cell r="C3901" t="str">
            <v>工业冷气机</v>
          </cell>
          <cell r="D3901" t="str">
            <v>SAC-45</v>
          </cell>
          <cell r="E3901">
            <v>5132.75</v>
          </cell>
          <cell r="F3901">
            <v>1488.57</v>
          </cell>
          <cell r="G3901">
            <v>3644.18</v>
          </cell>
          <cell r="H3901">
            <v>0</v>
          </cell>
          <cell r="I3901" t="str">
            <v>2022.07.25</v>
          </cell>
          <cell r="J3901" t="str">
            <v>96</v>
          </cell>
          <cell r="K3901" t="str">
            <v>剂型设备</v>
          </cell>
          <cell r="L3901" t="str">
            <v>肥东制剂分厂</v>
          </cell>
          <cell r="M3901" t="str">
            <v>肥东制剂15#粉剂车间</v>
          </cell>
          <cell r="N3901" t="str">
            <v>无锡冬夏机电有限公司 5800/1.13</v>
          </cell>
          <cell r="O3901" t="str">
            <v>51.33</v>
          </cell>
          <cell r="P3901" t="str">
            <v>615.96</v>
          </cell>
          <cell r="Q3901" t="str">
            <v>205.31</v>
          </cell>
          <cell r="R3901" t="str">
            <v>28</v>
          </cell>
          <cell r="S3901" t="str">
            <v>平均年限法(一)</v>
          </cell>
          <cell r="T3901" t="str">
            <v>在用</v>
          </cell>
          <cell r="U3901" t="str">
            <v>直接购入</v>
          </cell>
          <cell r="V3901" t="str">
            <v>徐建红</v>
          </cell>
          <cell r="W3901" t="str">
            <v>2022.07.25</v>
          </cell>
          <cell r="X3901" t="str">
            <v>记--627</v>
          </cell>
        </row>
        <row r="3901">
          <cell r="AA3901" t="str">
            <v>0310</v>
          </cell>
        </row>
        <row r="3902">
          <cell r="B3902" t="str">
            <v>031023008</v>
          </cell>
          <cell r="C3902" t="str">
            <v>全自动袋装机（双出+双联袋）</v>
          </cell>
          <cell r="D3902" t="str">
            <v>DJZ-180，1套，组件含取袋计数装置1、伺服牵袋装置1、活塞下料装置2，输送带2米，气动菱形易撕口，双出袋功能</v>
          </cell>
          <cell r="E3902">
            <v>181415.93</v>
          </cell>
          <cell r="F3902">
            <v>50796.48</v>
          </cell>
          <cell r="G3902">
            <v>130619.45</v>
          </cell>
          <cell r="H3902">
            <v>0</v>
          </cell>
          <cell r="I3902" t="str">
            <v>2022.08.10</v>
          </cell>
          <cell r="J3902" t="str">
            <v>96</v>
          </cell>
          <cell r="K3902" t="str">
            <v>剂型设备</v>
          </cell>
          <cell r="L3902" t="str">
            <v>肥东制剂分厂</v>
          </cell>
          <cell r="M3902" t="str">
            <v>肥东制剂12#车间</v>
          </cell>
          <cell r="N3902" t="str">
            <v>江苏汤姆智能装备有限公司 205000/1.13</v>
          </cell>
          <cell r="O3902" t="str">
            <v>1,814.16</v>
          </cell>
          <cell r="P3902" t="str">
            <v>21,769.92</v>
          </cell>
          <cell r="Q3902" t="str">
            <v>7,256.64</v>
          </cell>
          <cell r="R3902" t="str">
            <v>27</v>
          </cell>
          <cell r="S3902" t="str">
            <v>平均年限法(一)</v>
          </cell>
          <cell r="T3902" t="str">
            <v>在用</v>
          </cell>
          <cell r="U3902" t="str">
            <v>直接购入</v>
          </cell>
          <cell r="V3902" t="str">
            <v>徐建红</v>
          </cell>
          <cell r="W3902" t="str">
            <v>2022.08.10</v>
          </cell>
          <cell r="X3902" t="str">
            <v>记--676</v>
          </cell>
        </row>
        <row r="3902">
          <cell r="AA3902" t="str">
            <v>0310</v>
          </cell>
        </row>
        <row r="3903">
          <cell r="B3903" t="str">
            <v>031023009</v>
          </cell>
          <cell r="C3903" t="str">
            <v>地磅秤（U型）</v>
          </cell>
          <cell r="D3903" t="str">
            <v>2T，U型</v>
          </cell>
          <cell r="E3903">
            <v>2168.14</v>
          </cell>
          <cell r="F3903">
            <v>607.04</v>
          </cell>
          <cell r="G3903">
            <v>1546.56</v>
          </cell>
          <cell r="H3903">
            <v>14.54</v>
          </cell>
          <cell r="I3903" t="str">
            <v>2022.08.10</v>
          </cell>
          <cell r="J3903" t="str">
            <v>96</v>
          </cell>
          <cell r="K3903" t="str">
            <v>剂型设备</v>
          </cell>
          <cell r="L3903" t="str">
            <v>肥东制剂分厂</v>
          </cell>
          <cell r="M3903" t="str">
            <v>肥东制剂17#车间</v>
          </cell>
          <cell r="N3903" t="str">
            <v>合肥天和电子衡器设备有限公司 2450/1.13</v>
          </cell>
          <cell r="O3903" t="str">
            <v>21.68</v>
          </cell>
          <cell r="P3903" t="str">
            <v>260.16</v>
          </cell>
          <cell r="Q3903" t="str">
            <v>86.73</v>
          </cell>
          <cell r="R3903" t="str">
            <v>27</v>
          </cell>
          <cell r="S3903" t="str">
            <v>平均年限法(一)</v>
          </cell>
          <cell r="T3903" t="str">
            <v>在用</v>
          </cell>
          <cell r="U3903" t="str">
            <v>直接购入</v>
          </cell>
          <cell r="V3903" t="str">
            <v>徐建红</v>
          </cell>
          <cell r="W3903" t="str">
            <v>2022.08.10</v>
          </cell>
          <cell r="X3903" t="str">
            <v>记--678</v>
          </cell>
        </row>
        <row r="3903">
          <cell r="AA3903" t="str">
            <v>0310</v>
          </cell>
        </row>
        <row r="3904">
          <cell r="B3904" t="str">
            <v>040300108</v>
          </cell>
          <cell r="C3904" t="str">
            <v>打印机（HP 1106）</v>
          </cell>
          <cell r="D3904" t="str">
            <v>惠普P1106，黑白激光，A4纸，单面打印</v>
          </cell>
          <cell r="E3904">
            <v>1000</v>
          </cell>
          <cell r="F3904">
            <v>448</v>
          </cell>
          <cell r="G3904">
            <v>452</v>
          </cell>
          <cell r="H3904">
            <v>100</v>
          </cell>
          <cell r="I3904" t="str">
            <v>2022.08.19</v>
          </cell>
          <cell r="J3904" t="str">
            <v>60</v>
          </cell>
          <cell r="K3904" t="str">
            <v>打印机</v>
          </cell>
          <cell r="L3904" t="str">
            <v>综合办</v>
          </cell>
          <cell r="M3904" t="str">
            <v>工会主席办公室（林昌志），肥东综合楼2楼</v>
          </cell>
          <cell r="N3904" t="str">
            <v>合肥德众科技有限公司 1130/1.13</v>
          </cell>
          <cell r="O3904" t="str">
            <v>16.00</v>
          </cell>
          <cell r="P3904" t="str">
            <v>192.00</v>
          </cell>
          <cell r="Q3904" t="str">
            <v>40.00</v>
          </cell>
          <cell r="R3904" t="str">
            <v>27</v>
          </cell>
          <cell r="S3904" t="str">
            <v>平均年限法(一)</v>
          </cell>
          <cell r="T3904" t="str">
            <v>在用</v>
          </cell>
          <cell r="U3904" t="str">
            <v>直接购入</v>
          </cell>
          <cell r="V3904" t="str">
            <v>徐建红</v>
          </cell>
          <cell r="W3904" t="str">
            <v>2022.08.19</v>
          </cell>
          <cell r="X3904" t="str">
            <v>记--685</v>
          </cell>
        </row>
        <row r="3904">
          <cell r="AA3904" t="str">
            <v>0403</v>
          </cell>
        </row>
        <row r="3905">
          <cell r="B3905" t="str">
            <v>040300109</v>
          </cell>
          <cell r="C3905" t="str">
            <v>打印机（DCP-7190DW）多功能一体机</v>
          </cell>
          <cell r="D3905" t="str">
            <v>兄弟Brother DCP-7190DW，打印复印扫描一体机，黑白激光，A4纸，双面打印</v>
          </cell>
          <cell r="E3905">
            <v>1796.46</v>
          </cell>
          <cell r="F3905">
            <v>804.72</v>
          </cell>
          <cell r="G3905">
            <v>980.08</v>
          </cell>
          <cell r="H3905">
            <v>11.66</v>
          </cell>
          <cell r="I3905" t="str">
            <v>2022.08.19</v>
          </cell>
          <cell r="J3905" t="str">
            <v>60</v>
          </cell>
          <cell r="K3905" t="str">
            <v>打印机</v>
          </cell>
          <cell r="L3905" t="str">
            <v>国际贸易部（外贸）</v>
          </cell>
          <cell r="M3905" t="str">
            <v>国际贸易部办公室，丰乐种业新大楼806室</v>
          </cell>
          <cell r="N3905" t="str">
            <v>合肥德众科技有限公司 2030/1.13</v>
          </cell>
          <cell r="O3905" t="str">
            <v>28.74</v>
          </cell>
          <cell r="P3905" t="str">
            <v>344.88</v>
          </cell>
          <cell r="Q3905" t="str">
            <v>71.86</v>
          </cell>
          <cell r="R3905" t="str">
            <v>27</v>
          </cell>
          <cell r="S3905" t="str">
            <v>平均年限法(一)</v>
          </cell>
          <cell r="T3905" t="str">
            <v>在用</v>
          </cell>
          <cell r="U3905" t="str">
            <v>直接购入</v>
          </cell>
          <cell r="V3905" t="str">
            <v>徐建红</v>
          </cell>
          <cell r="W3905" t="str">
            <v>2022.08.19</v>
          </cell>
          <cell r="X3905" t="str">
            <v>记--685</v>
          </cell>
        </row>
        <row r="3905">
          <cell r="AA3905" t="str">
            <v>0403</v>
          </cell>
        </row>
        <row r="3906">
          <cell r="B3906" t="str">
            <v>032400060</v>
          </cell>
          <cell r="C3906" t="str">
            <v>氮气储气罐（50立方）</v>
          </cell>
          <cell r="D3906" t="str">
            <v>DN3000*12，50立方</v>
          </cell>
          <cell r="E3906">
            <v>82300.88</v>
          </cell>
          <cell r="F3906">
            <v>23044.28</v>
          </cell>
          <cell r="G3906">
            <v>59256.6</v>
          </cell>
          <cell r="H3906">
            <v>0</v>
          </cell>
          <cell r="I3906" t="str">
            <v>2022.08.23</v>
          </cell>
          <cell r="J3906" t="str">
            <v>96</v>
          </cell>
          <cell r="K3906" t="str">
            <v>公用设备</v>
          </cell>
          <cell r="L3906" t="str">
            <v>肥东合成分厂</v>
          </cell>
          <cell r="M3906" t="str">
            <v>肥东合成空压站</v>
          </cell>
          <cell r="N3906" t="str">
            <v>合肥星火锅炉有限公司 93000/1.13</v>
          </cell>
          <cell r="O3906" t="str">
            <v>823.01</v>
          </cell>
          <cell r="P3906" t="str">
            <v>9,876.12</v>
          </cell>
          <cell r="Q3906" t="str">
            <v>3,292.04</v>
          </cell>
          <cell r="R3906" t="str">
            <v>27</v>
          </cell>
          <cell r="S3906" t="str">
            <v>平均年限法(一)</v>
          </cell>
          <cell r="T3906" t="str">
            <v>在用</v>
          </cell>
          <cell r="U3906" t="str">
            <v>直接购入</v>
          </cell>
          <cell r="V3906" t="str">
            <v>徐建红</v>
          </cell>
          <cell r="W3906" t="str">
            <v>2022.08.23</v>
          </cell>
          <cell r="X3906" t="str">
            <v>记--694</v>
          </cell>
        </row>
        <row r="3906">
          <cell r="AA3906" t="str">
            <v>0324</v>
          </cell>
        </row>
        <row r="3907">
          <cell r="B3907" t="str">
            <v>032500323</v>
          </cell>
          <cell r="C3907" t="str">
            <v>不锈钢料仓</v>
          </cell>
          <cell r="D3907" t="str">
            <v>定制加工，上罐下锥，罐体1000*1200MM，椎体1000*200*高400MM，另含DN200蝶阀</v>
          </cell>
          <cell r="E3907">
            <v>16814.16</v>
          </cell>
          <cell r="F3907">
            <v>4707.92</v>
          </cell>
          <cell r="G3907">
            <v>12106.24</v>
          </cell>
          <cell r="H3907">
            <v>0</v>
          </cell>
          <cell r="I3907" t="str">
            <v>2022.08.23</v>
          </cell>
          <cell r="J3907" t="str">
            <v>96</v>
          </cell>
          <cell r="K3907" t="str">
            <v>苯磺隆装置（合成四车间）</v>
          </cell>
          <cell r="L3907" t="str">
            <v>肥东合成分厂</v>
          </cell>
          <cell r="M3907" t="str">
            <v>肥东合成四车间</v>
          </cell>
          <cell r="N3907" t="str">
            <v>合肥市翊昊机械加工制造有限公司 19000/1.13</v>
          </cell>
          <cell r="O3907" t="str">
            <v>168.14</v>
          </cell>
          <cell r="P3907" t="str">
            <v>2,017.68</v>
          </cell>
          <cell r="Q3907" t="str">
            <v>672.57</v>
          </cell>
          <cell r="R3907" t="str">
            <v>27</v>
          </cell>
          <cell r="S3907" t="str">
            <v>平均年限法(一)</v>
          </cell>
          <cell r="T3907" t="str">
            <v>在用</v>
          </cell>
          <cell r="U3907" t="str">
            <v>直接购入</v>
          </cell>
          <cell r="V3907" t="str">
            <v>徐建红</v>
          </cell>
          <cell r="W3907" t="str">
            <v>2022.08.23</v>
          </cell>
          <cell r="X3907" t="str">
            <v>记--696</v>
          </cell>
        </row>
        <row r="3907">
          <cell r="AA3907" t="str">
            <v>0325</v>
          </cell>
        </row>
        <row r="3908">
          <cell r="B3908" t="str">
            <v>032500324</v>
          </cell>
          <cell r="C3908" t="str">
            <v>玻璃钢风机</v>
          </cell>
          <cell r="D3908" t="str">
            <v>F472-5A-15KW，2P，右旋90度，防爆电机</v>
          </cell>
          <cell r="E3908">
            <v>8849.56</v>
          </cell>
          <cell r="F3908">
            <v>2478</v>
          </cell>
          <cell r="G3908">
            <v>6371.56</v>
          </cell>
          <cell r="H3908">
            <v>0</v>
          </cell>
          <cell r="I3908" t="str">
            <v>2022.08.25</v>
          </cell>
          <cell r="J3908" t="str">
            <v>96</v>
          </cell>
          <cell r="K3908" t="str">
            <v>苯磺隆装置（合成四车间）</v>
          </cell>
          <cell r="L3908" t="str">
            <v>肥东合成分厂</v>
          </cell>
          <cell r="M3908" t="str">
            <v>肥东合成四车间</v>
          </cell>
          <cell r="N3908" t="str">
            <v>宜兴市昌明玻璃钢厂 10000/1.13</v>
          </cell>
          <cell r="O3908" t="str">
            <v>88.50</v>
          </cell>
          <cell r="P3908" t="str">
            <v>1,062.00</v>
          </cell>
          <cell r="Q3908" t="str">
            <v>353.98</v>
          </cell>
          <cell r="R3908" t="str">
            <v>27</v>
          </cell>
          <cell r="S3908" t="str">
            <v>平均年限法(一)</v>
          </cell>
          <cell r="T3908" t="str">
            <v>在用</v>
          </cell>
          <cell r="U3908" t="str">
            <v>直接购入</v>
          </cell>
          <cell r="V3908" t="str">
            <v>徐建红</v>
          </cell>
          <cell r="W3908" t="str">
            <v>2022.08.25</v>
          </cell>
          <cell r="X3908" t="str">
            <v>记--698</v>
          </cell>
        </row>
        <row r="3908">
          <cell r="AA3908" t="str">
            <v>0325</v>
          </cell>
        </row>
        <row r="3909">
          <cell r="B3909" t="str">
            <v>032500325</v>
          </cell>
          <cell r="C3909" t="str">
            <v>玻璃钢风机</v>
          </cell>
          <cell r="D3909" t="str">
            <v>F472-5A-15KW，2P，右旋90度，防爆电机</v>
          </cell>
          <cell r="E3909">
            <v>8849.56</v>
          </cell>
          <cell r="F3909">
            <v>2478</v>
          </cell>
          <cell r="G3909">
            <v>6371.56</v>
          </cell>
          <cell r="H3909">
            <v>0</v>
          </cell>
          <cell r="I3909" t="str">
            <v>2022.08.25</v>
          </cell>
          <cell r="J3909" t="str">
            <v>96</v>
          </cell>
          <cell r="K3909" t="str">
            <v>苯磺隆装置（合成四车间）</v>
          </cell>
          <cell r="L3909" t="str">
            <v>肥东合成分厂</v>
          </cell>
          <cell r="M3909" t="str">
            <v>肥东合成四车间</v>
          </cell>
          <cell r="N3909" t="str">
            <v>宜兴市昌明玻璃钢厂 10000/1.13</v>
          </cell>
          <cell r="O3909" t="str">
            <v>88.50</v>
          </cell>
          <cell r="P3909" t="str">
            <v>1,062.00</v>
          </cell>
          <cell r="Q3909" t="str">
            <v>353.98</v>
          </cell>
          <cell r="R3909" t="str">
            <v>27</v>
          </cell>
          <cell r="S3909" t="str">
            <v>平均年限法(一)</v>
          </cell>
          <cell r="T3909" t="str">
            <v>在用</v>
          </cell>
          <cell r="U3909" t="str">
            <v>直接购入</v>
          </cell>
          <cell r="V3909" t="str">
            <v>徐建红</v>
          </cell>
          <cell r="W3909" t="str">
            <v>2022.08.25</v>
          </cell>
          <cell r="X3909" t="str">
            <v>记--698</v>
          </cell>
        </row>
        <row r="3909">
          <cell r="AA3909" t="str">
            <v>0325</v>
          </cell>
        </row>
        <row r="3910">
          <cell r="B3910" t="str">
            <v>032500326</v>
          </cell>
          <cell r="C3910" t="str">
            <v>玻璃钢风机</v>
          </cell>
          <cell r="D3910" t="str">
            <v>FRP472-5A-11KW，右旋90度，防爆电机</v>
          </cell>
          <cell r="E3910">
            <v>8407.08</v>
          </cell>
          <cell r="F3910">
            <v>2353.96</v>
          </cell>
          <cell r="G3910">
            <v>6053.12</v>
          </cell>
          <cell r="H3910">
            <v>0</v>
          </cell>
          <cell r="I3910" t="str">
            <v>2022.08.25</v>
          </cell>
          <cell r="J3910" t="str">
            <v>96</v>
          </cell>
          <cell r="K3910" t="str">
            <v>苯磺隆装置（合成四车间）</v>
          </cell>
          <cell r="L3910" t="str">
            <v>肥东合成分厂</v>
          </cell>
          <cell r="M3910" t="str">
            <v>肥东合成四车间</v>
          </cell>
          <cell r="N3910" t="str">
            <v>宜兴市昌明玻璃钢厂 9500/1.13</v>
          </cell>
          <cell r="O3910" t="str">
            <v>84.07</v>
          </cell>
          <cell r="P3910" t="str">
            <v>1,008.84</v>
          </cell>
          <cell r="Q3910" t="str">
            <v>336.28</v>
          </cell>
          <cell r="R3910" t="str">
            <v>27</v>
          </cell>
          <cell r="S3910" t="str">
            <v>平均年限法(一)</v>
          </cell>
          <cell r="T3910" t="str">
            <v>在用</v>
          </cell>
          <cell r="U3910" t="str">
            <v>直接购入</v>
          </cell>
          <cell r="V3910" t="str">
            <v>徐建红</v>
          </cell>
          <cell r="W3910" t="str">
            <v>2022.08.25</v>
          </cell>
          <cell r="X3910" t="str">
            <v>记--698</v>
          </cell>
        </row>
        <row r="3910">
          <cell r="AA3910" t="str">
            <v>0325</v>
          </cell>
        </row>
        <row r="3911">
          <cell r="B3911" t="str">
            <v>031023010</v>
          </cell>
          <cell r="C3911" t="str">
            <v>低位螺杆上料机</v>
          </cell>
          <cell r="D3911" t="str">
            <v>USL-00L，材质304不锈钢，上料电机2.2KW</v>
          </cell>
          <cell r="E3911">
            <v>13274.34</v>
          </cell>
          <cell r="F3911">
            <v>3716.72</v>
          </cell>
          <cell r="G3911">
            <v>9557.62</v>
          </cell>
          <cell r="H3911">
            <v>0</v>
          </cell>
          <cell r="I3911" t="str">
            <v>2022.08.25</v>
          </cell>
          <cell r="J3911" t="str">
            <v>96</v>
          </cell>
          <cell r="K3911" t="str">
            <v>剂型设备</v>
          </cell>
          <cell r="L3911" t="str">
            <v>肥东制剂分厂</v>
          </cell>
          <cell r="M3911" t="str">
            <v>肥东制剂12#车间</v>
          </cell>
          <cell r="N3911" t="str">
            <v>江苏汤姆智能装备有限公司 15000/1.13</v>
          </cell>
          <cell r="O3911" t="str">
            <v>132.74</v>
          </cell>
          <cell r="P3911" t="str">
            <v>1,592.88</v>
          </cell>
          <cell r="Q3911" t="str">
            <v>530.97</v>
          </cell>
          <cell r="R3911" t="str">
            <v>27</v>
          </cell>
          <cell r="S3911" t="str">
            <v>平均年限法(一)</v>
          </cell>
          <cell r="T3911" t="str">
            <v>在用</v>
          </cell>
          <cell r="U3911" t="str">
            <v>直接购入</v>
          </cell>
          <cell r="V3911" t="str">
            <v>徐建红</v>
          </cell>
          <cell r="W3911" t="str">
            <v>2022.08.25</v>
          </cell>
          <cell r="X3911" t="str">
            <v>记--1143</v>
          </cell>
        </row>
        <row r="3911">
          <cell r="AA3911" t="str">
            <v>0310</v>
          </cell>
        </row>
        <row r="3912">
          <cell r="B3912" t="str">
            <v>031023011</v>
          </cell>
          <cell r="C3912" t="str">
            <v>智能化高粘度灌装机</v>
          </cell>
          <cell r="D3912" t="str">
            <v>CCG500-16TJ，定制，组件含称重反馈系统1、SP2-83输送带1.5米、S弯变轨装置1、0.55KW动力头1</v>
          </cell>
          <cell r="E3912">
            <v>126106.2</v>
          </cell>
          <cell r="F3912">
            <v>34048.62</v>
          </cell>
          <cell r="G3912">
            <v>92057.58</v>
          </cell>
          <cell r="H3912">
            <v>0</v>
          </cell>
          <cell r="I3912" t="str">
            <v>2022.09.06</v>
          </cell>
          <cell r="J3912" t="str">
            <v>96</v>
          </cell>
          <cell r="K3912" t="str">
            <v>剂型设备</v>
          </cell>
          <cell r="L3912" t="str">
            <v>肥东制剂分厂</v>
          </cell>
          <cell r="M3912" t="str">
            <v>肥东制剂13#车间</v>
          </cell>
          <cell r="N3912" t="str">
            <v>江苏金旺智能科技有限公司 142500/1.13</v>
          </cell>
          <cell r="O3912" t="str">
            <v>1,261.06</v>
          </cell>
          <cell r="P3912" t="str">
            <v>15,132.72</v>
          </cell>
          <cell r="Q3912" t="str">
            <v>5,044.25</v>
          </cell>
          <cell r="R3912" t="str">
            <v>26</v>
          </cell>
          <cell r="S3912" t="str">
            <v>平均年限法(一)</v>
          </cell>
          <cell r="T3912" t="str">
            <v>在用</v>
          </cell>
          <cell r="U3912" t="str">
            <v>直接购入</v>
          </cell>
          <cell r="V3912" t="str">
            <v>徐建红</v>
          </cell>
          <cell r="W3912" t="str">
            <v>2022.09.06</v>
          </cell>
          <cell r="X3912" t="str">
            <v>记--504</v>
          </cell>
        </row>
        <row r="3912">
          <cell r="AA3912" t="str">
            <v>0310</v>
          </cell>
        </row>
        <row r="3913">
          <cell r="B3913" t="str">
            <v>040200303</v>
          </cell>
          <cell r="C3913" t="str">
            <v>联想电脑（台式）</v>
          </cell>
          <cell r="D3913" t="str">
            <v>联想 ThinkE77 /i5 10400/8G/1T/集成，内置音响，无光驱，WIN10，21.5LED</v>
          </cell>
          <cell r="E3913">
            <v>3318.58</v>
          </cell>
          <cell r="F3913">
            <v>1433.7</v>
          </cell>
          <cell r="G3913">
            <v>1655.2</v>
          </cell>
          <cell r="H3913">
            <v>229.68</v>
          </cell>
          <cell r="I3913" t="str">
            <v>2022.09.06</v>
          </cell>
          <cell r="J3913" t="str">
            <v>60</v>
          </cell>
          <cell r="K3913" t="str">
            <v>电脑</v>
          </cell>
          <cell r="L3913" t="str">
            <v>物流中心</v>
          </cell>
          <cell r="M3913" t="str">
            <v>物流中心（吴经好），肥东综合楼2楼</v>
          </cell>
          <cell r="N3913" t="str">
            <v>合肥德众科技有限公司 3750/1.13</v>
          </cell>
          <cell r="O3913" t="str">
            <v>53.10</v>
          </cell>
          <cell r="P3913" t="str">
            <v>637.20</v>
          </cell>
          <cell r="Q3913" t="str">
            <v>132.74</v>
          </cell>
          <cell r="R3913" t="str">
            <v>26</v>
          </cell>
          <cell r="S3913" t="str">
            <v>平均年限法(一)</v>
          </cell>
          <cell r="T3913" t="str">
            <v>在用</v>
          </cell>
          <cell r="U3913" t="str">
            <v>直接购入</v>
          </cell>
          <cell r="V3913" t="str">
            <v>徐建红</v>
          </cell>
          <cell r="W3913" t="str">
            <v>2022.09.06</v>
          </cell>
          <cell r="X3913" t="str">
            <v>记--506</v>
          </cell>
        </row>
        <row r="3913">
          <cell r="AA3913" t="str">
            <v>0402</v>
          </cell>
        </row>
        <row r="3914">
          <cell r="B3914" t="str">
            <v>040300110</v>
          </cell>
          <cell r="C3914" t="str">
            <v>针式打印机（映美735K+）</v>
          </cell>
          <cell r="D3914" t="str">
            <v>映美FP-735K+，针式打印机，黑白，可多页单据打印</v>
          </cell>
          <cell r="E3914">
            <v>1309.73</v>
          </cell>
          <cell r="F3914">
            <v>565.92</v>
          </cell>
          <cell r="G3914">
            <v>742.32</v>
          </cell>
          <cell r="H3914">
            <v>1.49</v>
          </cell>
          <cell r="I3914" t="str">
            <v>2022.09.06</v>
          </cell>
          <cell r="J3914" t="str">
            <v>60</v>
          </cell>
          <cell r="K3914" t="str">
            <v>打印机</v>
          </cell>
          <cell r="L3914" t="str">
            <v>物流中心</v>
          </cell>
          <cell r="M3914" t="str">
            <v>肥东物流中心仓库办公室（颜海东）</v>
          </cell>
          <cell r="N3914" t="str">
            <v>合肥德众科技有限公司 1480/1.13</v>
          </cell>
          <cell r="O3914" t="str">
            <v>20.96</v>
          </cell>
          <cell r="P3914" t="str">
            <v>251.52</v>
          </cell>
          <cell r="Q3914" t="str">
            <v>52.39</v>
          </cell>
          <cell r="R3914" t="str">
            <v>26</v>
          </cell>
          <cell r="S3914" t="str">
            <v>平均年限法(一)</v>
          </cell>
          <cell r="T3914" t="str">
            <v>在用</v>
          </cell>
          <cell r="U3914" t="str">
            <v>直接购入</v>
          </cell>
          <cell r="V3914" t="str">
            <v>徐建红</v>
          </cell>
          <cell r="W3914" t="str">
            <v>2022.09.06</v>
          </cell>
          <cell r="X3914" t="str">
            <v>记--506</v>
          </cell>
        </row>
        <row r="3914">
          <cell r="AA3914" t="str">
            <v>0403</v>
          </cell>
        </row>
        <row r="3915">
          <cell r="B3915" t="str">
            <v>040900565</v>
          </cell>
          <cell r="C3915" t="str">
            <v>高通量拌种机（包衣机）</v>
          </cell>
          <cell r="D3915" t="str">
            <v>LX3000R，体积1190*690*1080MM，电机1.5KW，料斗容积140L，料斗材质为钢板喷塑</v>
          </cell>
          <cell r="E3915">
            <v>9174.31</v>
          </cell>
          <cell r="F3915">
            <v>3963.33</v>
          </cell>
          <cell r="G3915">
            <v>5210.98</v>
          </cell>
          <cell r="H3915">
            <v>0</v>
          </cell>
          <cell r="I3915" t="str">
            <v>2022.09.09</v>
          </cell>
          <cell r="J3915" t="str">
            <v>60</v>
          </cell>
          <cell r="K3915" t="str">
            <v>其他</v>
          </cell>
          <cell r="L3915" t="str">
            <v>市场管理部</v>
          </cell>
          <cell r="M3915" t="str">
            <v>每年在市场拌种期间由市场部专人负责监管，拌种结束运回农化物流中心仓库保管</v>
          </cell>
          <cell r="N3915" t="str">
            <v>临沂领新机械设备有限公司 10000/1.09</v>
          </cell>
          <cell r="O3915" t="str">
            <v>146.79</v>
          </cell>
          <cell r="P3915" t="str">
            <v>1,761.48</v>
          </cell>
          <cell r="Q3915" t="str">
            <v>366.97</v>
          </cell>
          <cell r="R3915" t="str">
            <v>26</v>
          </cell>
          <cell r="S3915" t="str">
            <v>平均年限法(一)</v>
          </cell>
          <cell r="T3915" t="str">
            <v>在用</v>
          </cell>
          <cell r="U3915" t="str">
            <v>直接购入</v>
          </cell>
          <cell r="V3915" t="str">
            <v>徐建红</v>
          </cell>
          <cell r="W3915" t="str">
            <v>2022.09.09</v>
          </cell>
          <cell r="X3915" t="str">
            <v>记--512</v>
          </cell>
        </row>
        <row r="3915">
          <cell r="AA3915" t="str">
            <v>0409</v>
          </cell>
        </row>
        <row r="3916">
          <cell r="B3916" t="str">
            <v>040900566</v>
          </cell>
          <cell r="C3916" t="str">
            <v>高通量拌种机（包衣机）</v>
          </cell>
          <cell r="D3916" t="str">
            <v>LX3000R，体积1190*690*1080MM，电机1.5KW，料斗容积140L，料斗材质为钢板喷塑</v>
          </cell>
          <cell r="E3916">
            <v>9174.31</v>
          </cell>
          <cell r="F3916">
            <v>3963.33</v>
          </cell>
          <cell r="G3916">
            <v>5210.98</v>
          </cell>
          <cell r="H3916">
            <v>0</v>
          </cell>
          <cell r="I3916" t="str">
            <v>2022.09.09</v>
          </cell>
          <cell r="J3916" t="str">
            <v>60</v>
          </cell>
          <cell r="K3916" t="str">
            <v>其他</v>
          </cell>
          <cell r="L3916" t="str">
            <v>市场管理部</v>
          </cell>
          <cell r="M3916" t="str">
            <v>每年在市场拌种期间由市场部专人负责监管，拌种结束运回农化物流中心仓库保管</v>
          </cell>
          <cell r="N3916" t="str">
            <v>临沂领新机械设备有限公司 10000/1.09</v>
          </cell>
          <cell r="O3916" t="str">
            <v>146.79</v>
          </cell>
          <cell r="P3916" t="str">
            <v>1,761.48</v>
          </cell>
          <cell r="Q3916" t="str">
            <v>366.97</v>
          </cell>
          <cell r="R3916" t="str">
            <v>26</v>
          </cell>
          <cell r="S3916" t="str">
            <v>平均年限法(一)</v>
          </cell>
          <cell r="T3916" t="str">
            <v>在用</v>
          </cell>
          <cell r="U3916" t="str">
            <v>直接购入</v>
          </cell>
          <cell r="V3916" t="str">
            <v>徐建红</v>
          </cell>
          <cell r="W3916" t="str">
            <v>2022.09.09</v>
          </cell>
          <cell r="X3916" t="str">
            <v>记--512</v>
          </cell>
        </row>
        <row r="3916">
          <cell r="AA3916" t="str">
            <v>0409</v>
          </cell>
        </row>
        <row r="3917">
          <cell r="B3917" t="str">
            <v>040900567</v>
          </cell>
          <cell r="C3917" t="str">
            <v>高通量拌种机（包衣机）</v>
          </cell>
          <cell r="D3917" t="str">
            <v>LX3000R，体积1190*690*1080MM，电机1.5KW，料斗容积140L，料斗材质为钢板喷塑</v>
          </cell>
          <cell r="E3917">
            <v>9174.32</v>
          </cell>
          <cell r="F3917">
            <v>3963.33</v>
          </cell>
          <cell r="G3917">
            <v>5210.99</v>
          </cell>
          <cell r="H3917">
            <v>0</v>
          </cell>
          <cell r="I3917" t="str">
            <v>2022.09.09</v>
          </cell>
          <cell r="J3917" t="str">
            <v>60</v>
          </cell>
          <cell r="K3917" t="str">
            <v>其他</v>
          </cell>
          <cell r="L3917" t="str">
            <v>市场管理部</v>
          </cell>
          <cell r="M3917" t="str">
            <v>每年在市场拌种期间由市场部专人负责监管，拌种结束运回农化物流中心仓库保管</v>
          </cell>
          <cell r="N3917" t="str">
            <v>临沂领新机械设备有限公司 10000/1.09</v>
          </cell>
          <cell r="O3917" t="str">
            <v>146.79</v>
          </cell>
          <cell r="P3917" t="str">
            <v>1,761.48</v>
          </cell>
          <cell r="Q3917" t="str">
            <v>366.97</v>
          </cell>
          <cell r="R3917" t="str">
            <v>26</v>
          </cell>
          <cell r="S3917" t="str">
            <v>平均年限法(一)</v>
          </cell>
          <cell r="T3917" t="str">
            <v>在用</v>
          </cell>
          <cell r="U3917" t="str">
            <v>直接购入</v>
          </cell>
          <cell r="V3917" t="str">
            <v>徐建红</v>
          </cell>
          <cell r="W3917" t="str">
            <v>2022.09.09</v>
          </cell>
          <cell r="X3917" t="str">
            <v>记--512</v>
          </cell>
        </row>
        <row r="3917">
          <cell r="AA3917" t="str">
            <v>0409</v>
          </cell>
        </row>
        <row r="3918">
          <cell r="B3918" t="str">
            <v>040900568</v>
          </cell>
          <cell r="C3918" t="str">
            <v>冰柜（肥东食堂）</v>
          </cell>
          <cell r="D3918" t="str">
            <v>大四门厨房冰柜，1200*680*1930，欧驰宝</v>
          </cell>
          <cell r="E3918">
            <v>2080</v>
          </cell>
          <cell r="F3918">
            <v>898.56</v>
          </cell>
          <cell r="G3918">
            <v>1181.44</v>
          </cell>
          <cell r="H3918">
            <v>0</v>
          </cell>
          <cell r="I3918" t="str">
            <v>2022.09.14</v>
          </cell>
          <cell r="J3918" t="str">
            <v>60</v>
          </cell>
          <cell r="K3918" t="str">
            <v>其他</v>
          </cell>
          <cell r="L3918" t="str">
            <v>综合办</v>
          </cell>
          <cell r="M3918" t="str">
            <v>肥东厂区食堂厨房，（综合办）管理</v>
          </cell>
          <cell r="N3918" t="str">
            <v>浙江韩冰制冷设备有限公司 2080</v>
          </cell>
          <cell r="O3918" t="str">
            <v>33.28</v>
          </cell>
          <cell r="P3918" t="str">
            <v>399.36</v>
          </cell>
          <cell r="Q3918" t="str">
            <v>83.20</v>
          </cell>
          <cell r="R3918" t="str">
            <v>26</v>
          </cell>
          <cell r="S3918" t="str">
            <v>平均年限法(一)</v>
          </cell>
          <cell r="T3918" t="str">
            <v>在用</v>
          </cell>
          <cell r="U3918" t="str">
            <v>直接购入</v>
          </cell>
          <cell r="V3918" t="str">
            <v>徐建红</v>
          </cell>
          <cell r="W3918" t="str">
            <v>2022.09.14</v>
          </cell>
          <cell r="X3918" t="str">
            <v>记--517</v>
          </cell>
        </row>
        <row r="3918">
          <cell r="AA3918" t="str">
            <v>0409</v>
          </cell>
        </row>
        <row r="3919">
          <cell r="B3919" t="str">
            <v>031023012</v>
          </cell>
          <cell r="C3919" t="str">
            <v>空气储罐</v>
          </cell>
          <cell r="D3919" t="str">
            <v>5立方，DN=1800，厚度δ=10MM，材质Q345R</v>
          </cell>
          <cell r="E3919">
            <v>23893.8</v>
          </cell>
          <cell r="F3919">
            <v>6451.38</v>
          </cell>
          <cell r="G3919">
            <v>17442.42</v>
          </cell>
          <cell r="H3919">
            <v>0</v>
          </cell>
          <cell r="I3919" t="str">
            <v>2022.09.16</v>
          </cell>
          <cell r="J3919" t="str">
            <v>96</v>
          </cell>
          <cell r="K3919" t="str">
            <v>剂型设备</v>
          </cell>
          <cell r="L3919" t="str">
            <v>肥东制剂分厂</v>
          </cell>
          <cell r="M3919" t="str">
            <v>肥东制剂14#车间</v>
          </cell>
          <cell r="N3919" t="str">
            <v>无锡市煜伟石化装备有限公司 27000/1.13</v>
          </cell>
          <cell r="O3919" t="str">
            <v>238.94</v>
          </cell>
          <cell r="P3919" t="str">
            <v>2,867.28</v>
          </cell>
          <cell r="Q3919" t="str">
            <v>955.75</v>
          </cell>
          <cell r="R3919" t="str">
            <v>26</v>
          </cell>
          <cell r="S3919" t="str">
            <v>平均年限法(一)</v>
          </cell>
          <cell r="T3919" t="str">
            <v>在用</v>
          </cell>
          <cell r="U3919" t="str">
            <v>直接购入</v>
          </cell>
          <cell r="V3919" t="str">
            <v>徐建红</v>
          </cell>
          <cell r="W3919" t="str">
            <v>2022.09.16</v>
          </cell>
          <cell r="X3919" t="str">
            <v>记--524</v>
          </cell>
        </row>
        <row r="3919">
          <cell r="AA3919" t="str">
            <v>0310</v>
          </cell>
        </row>
        <row r="3920">
          <cell r="B3920" t="str">
            <v>031023013</v>
          </cell>
          <cell r="C3920" t="str">
            <v>防爆电动葫芦</v>
          </cell>
          <cell r="D3920" t="str">
            <v>HB2T-12米</v>
          </cell>
          <cell r="E3920">
            <v>6017.7</v>
          </cell>
          <cell r="F3920">
            <v>1624.86</v>
          </cell>
          <cell r="G3920">
            <v>4078.56</v>
          </cell>
          <cell r="H3920">
            <v>314.28</v>
          </cell>
          <cell r="I3920" t="str">
            <v>2022.09.16</v>
          </cell>
          <cell r="J3920" t="str">
            <v>96</v>
          </cell>
          <cell r="K3920" t="str">
            <v>剂型设备</v>
          </cell>
          <cell r="L3920" t="str">
            <v>肥东制剂分厂</v>
          </cell>
          <cell r="M3920" t="str">
            <v>肥东制剂17#车间</v>
          </cell>
          <cell r="N3920" t="str">
            <v>安徽东起起重设备有限公司 6800/1.13</v>
          </cell>
          <cell r="O3920" t="str">
            <v>60.18</v>
          </cell>
          <cell r="P3920" t="str">
            <v>722.16</v>
          </cell>
          <cell r="Q3920" t="str">
            <v>240.71</v>
          </cell>
          <cell r="R3920" t="str">
            <v>26</v>
          </cell>
          <cell r="S3920" t="str">
            <v>平均年限法(一)</v>
          </cell>
          <cell r="T3920" t="str">
            <v>在用</v>
          </cell>
          <cell r="U3920" t="str">
            <v>直接购入</v>
          </cell>
          <cell r="V3920" t="str">
            <v>徐建红</v>
          </cell>
          <cell r="W3920" t="str">
            <v>2022.09.16</v>
          </cell>
          <cell r="X3920" t="str">
            <v>记--526</v>
          </cell>
        </row>
        <row r="3920">
          <cell r="AA3920" t="str">
            <v>0310</v>
          </cell>
        </row>
        <row r="3921">
          <cell r="B3921" t="str">
            <v>040200304</v>
          </cell>
          <cell r="C3921" t="str">
            <v>联想电脑（台式）</v>
          </cell>
          <cell r="D3921" t="str">
            <v>联想 ThinkE97S /i5 10400/8G/256G 固态/1T机械，无光驱，WIN10，27LED</v>
          </cell>
          <cell r="E3921">
            <v>4061.95</v>
          </cell>
          <cell r="F3921">
            <v>1754.73</v>
          </cell>
          <cell r="G3921">
            <v>2070.08</v>
          </cell>
          <cell r="H3921">
            <v>237.14</v>
          </cell>
          <cell r="I3921" t="str">
            <v>2022.09.23</v>
          </cell>
          <cell r="J3921" t="str">
            <v>60</v>
          </cell>
          <cell r="K3921" t="str">
            <v>电脑</v>
          </cell>
          <cell r="L3921" t="str">
            <v>综合办</v>
          </cell>
          <cell r="M3921" t="str">
            <v>党委办公室（现2马茂青，原1纪钟），肥东综合楼2楼</v>
          </cell>
          <cell r="N3921" t="str">
            <v>合肥德众科技有限公司 4590/1.13</v>
          </cell>
          <cell r="O3921" t="str">
            <v>64.99</v>
          </cell>
          <cell r="P3921" t="str">
            <v>779.88</v>
          </cell>
          <cell r="Q3921" t="str">
            <v>162.48</v>
          </cell>
          <cell r="R3921" t="str">
            <v>26</v>
          </cell>
          <cell r="S3921" t="str">
            <v>平均年限法(一)</v>
          </cell>
          <cell r="T3921" t="str">
            <v>在用</v>
          </cell>
          <cell r="U3921" t="str">
            <v>直接购入</v>
          </cell>
          <cell r="V3921" t="str">
            <v>徐建红</v>
          </cell>
          <cell r="W3921" t="str">
            <v>2022.09.23</v>
          </cell>
          <cell r="X3921" t="str">
            <v>记--534</v>
          </cell>
        </row>
        <row r="3921">
          <cell r="AA3921" t="str">
            <v>0402</v>
          </cell>
        </row>
        <row r="3922">
          <cell r="B3922" t="str">
            <v>040300111</v>
          </cell>
          <cell r="C3922" t="str">
            <v>打印机（HP 1106）</v>
          </cell>
          <cell r="D3922" t="str">
            <v>惠普P1106，黑白激光，A4纸，单面打印</v>
          </cell>
          <cell r="E3922">
            <v>1000</v>
          </cell>
          <cell r="F3922">
            <v>432</v>
          </cell>
          <cell r="G3922">
            <v>452</v>
          </cell>
          <cell r="H3922">
            <v>116</v>
          </cell>
          <cell r="I3922" t="str">
            <v>2022.09.23</v>
          </cell>
          <cell r="J3922" t="str">
            <v>60</v>
          </cell>
          <cell r="K3922" t="str">
            <v>打印机</v>
          </cell>
          <cell r="L3922" t="str">
            <v>综合办</v>
          </cell>
          <cell r="M3922" t="str">
            <v>党委书记董事长办公室（现2张帮林，原1纪钟），肥东综合楼2楼</v>
          </cell>
          <cell r="N3922" t="str">
            <v>合肥德众科技有限公司 1130/1.13</v>
          </cell>
          <cell r="O3922" t="str">
            <v>16.00</v>
          </cell>
          <cell r="P3922" t="str">
            <v>192.00</v>
          </cell>
          <cell r="Q3922" t="str">
            <v>40.00</v>
          </cell>
          <cell r="R3922" t="str">
            <v>26</v>
          </cell>
          <cell r="S3922" t="str">
            <v>平均年限法(一)</v>
          </cell>
          <cell r="T3922" t="str">
            <v>在用</v>
          </cell>
          <cell r="U3922" t="str">
            <v>直接购入</v>
          </cell>
          <cell r="V3922" t="str">
            <v>徐建红</v>
          </cell>
          <cell r="W3922" t="str">
            <v>2022.09.23</v>
          </cell>
          <cell r="X3922" t="str">
            <v>记--534</v>
          </cell>
        </row>
        <row r="3922">
          <cell r="AA3922" t="str">
            <v>0403</v>
          </cell>
        </row>
        <row r="3923">
          <cell r="B3923" t="str">
            <v>040300112</v>
          </cell>
          <cell r="C3923" t="str">
            <v>打印机（HP 1106）</v>
          </cell>
          <cell r="D3923" t="str">
            <v>惠普P1106，黑白激光，A4纸，单面打印</v>
          </cell>
          <cell r="E3923">
            <v>1000</v>
          </cell>
          <cell r="F3923">
            <v>432</v>
          </cell>
          <cell r="G3923">
            <v>452</v>
          </cell>
          <cell r="H3923">
            <v>116</v>
          </cell>
          <cell r="I3923" t="str">
            <v>2022.09.23</v>
          </cell>
          <cell r="J3923" t="str">
            <v>60</v>
          </cell>
          <cell r="K3923" t="str">
            <v>打印机</v>
          </cell>
          <cell r="L3923" t="str">
            <v>综合办</v>
          </cell>
          <cell r="M3923" t="str">
            <v>副总办公室（温冬），肥东综合楼2楼</v>
          </cell>
          <cell r="N3923" t="str">
            <v>合肥德众科技有限公司 1130/1.13</v>
          </cell>
          <cell r="O3923" t="str">
            <v>16.00</v>
          </cell>
          <cell r="P3923" t="str">
            <v>192.00</v>
          </cell>
          <cell r="Q3923" t="str">
            <v>40.00</v>
          </cell>
          <cell r="R3923" t="str">
            <v>26</v>
          </cell>
          <cell r="S3923" t="str">
            <v>平均年限法(一)</v>
          </cell>
          <cell r="T3923" t="str">
            <v>在用</v>
          </cell>
          <cell r="U3923" t="str">
            <v>直接购入</v>
          </cell>
          <cell r="V3923" t="str">
            <v>徐建红</v>
          </cell>
          <cell r="W3923" t="str">
            <v>2022.09.23</v>
          </cell>
          <cell r="X3923" t="str">
            <v>记--534</v>
          </cell>
        </row>
        <row r="3923">
          <cell r="AA3923" t="str">
            <v>0403</v>
          </cell>
        </row>
        <row r="3924">
          <cell r="B3924" t="str">
            <v>040100269</v>
          </cell>
          <cell r="C3924" t="str">
            <v>格力空调（120柜机）</v>
          </cell>
          <cell r="D3924" t="str">
            <v>RF120WQ/NhB-N3JY01</v>
          </cell>
          <cell r="E3924">
            <v>7787.61</v>
          </cell>
          <cell r="F3924">
            <v>3239.6</v>
          </cell>
          <cell r="G3924">
            <v>4548.01</v>
          </cell>
          <cell r="H3924">
            <v>0</v>
          </cell>
          <cell r="I3924" t="str">
            <v>2022.10.11</v>
          </cell>
          <cell r="J3924" t="str">
            <v>60</v>
          </cell>
          <cell r="K3924" t="str">
            <v>空调</v>
          </cell>
          <cell r="L3924" t="str">
            <v>研发中心</v>
          </cell>
          <cell r="M3924" t="str">
            <v>肥东研发中心实验室（中试）</v>
          </cell>
          <cell r="N3924" t="str">
            <v>安徽百大乐普生商厦有限责任公司 8800/1.13</v>
          </cell>
          <cell r="O3924" t="str">
            <v>124.60</v>
          </cell>
          <cell r="P3924" t="str">
            <v>1,495.20</v>
          </cell>
          <cell r="Q3924" t="str">
            <v>311.50</v>
          </cell>
          <cell r="R3924" t="str">
            <v>25</v>
          </cell>
          <cell r="S3924" t="str">
            <v>平均年限法(一)</v>
          </cell>
          <cell r="T3924" t="str">
            <v>在用</v>
          </cell>
          <cell r="U3924" t="str">
            <v>直接购入</v>
          </cell>
          <cell r="V3924" t="str">
            <v>徐建红</v>
          </cell>
          <cell r="W3924" t="str">
            <v>2022.10.11</v>
          </cell>
          <cell r="X3924" t="str">
            <v>记--453</v>
          </cell>
        </row>
        <row r="3924">
          <cell r="AA3924" t="str">
            <v>0401</v>
          </cell>
        </row>
        <row r="3925">
          <cell r="B3925" t="str">
            <v>031023014</v>
          </cell>
          <cell r="C3925" t="str">
            <v>颗粒剂灌装机（双头自称重）</v>
          </cell>
          <cell r="D3925" t="str">
            <v>KL-2B，组件含环保密封罩、称重传感器、3米输送带、下料料杯等，颗粒提升斗式上料机</v>
          </cell>
          <cell r="E3925">
            <v>101769.91</v>
          </cell>
          <cell r="F3925">
            <v>26460.2</v>
          </cell>
          <cell r="G3925">
            <v>75309.71</v>
          </cell>
          <cell r="H3925">
            <v>0</v>
          </cell>
          <cell r="I3925" t="str">
            <v>2022.10.11</v>
          </cell>
          <cell r="J3925" t="str">
            <v>96</v>
          </cell>
          <cell r="K3925" t="str">
            <v>剂型设备</v>
          </cell>
          <cell r="L3925" t="str">
            <v>肥东制剂分厂</v>
          </cell>
          <cell r="M3925" t="str">
            <v>肥东制剂15#车间</v>
          </cell>
          <cell r="N3925" t="str">
            <v>常州市金坛晨光轻工机械有限公司 115000/1.13</v>
          </cell>
          <cell r="O3925" t="str">
            <v>1,017.70</v>
          </cell>
          <cell r="P3925" t="str">
            <v>12,212.40</v>
          </cell>
          <cell r="Q3925" t="str">
            <v>4,070.80</v>
          </cell>
          <cell r="R3925" t="str">
            <v>25</v>
          </cell>
          <cell r="S3925" t="str">
            <v>平均年限法(一)</v>
          </cell>
          <cell r="T3925" t="str">
            <v>在用</v>
          </cell>
          <cell r="U3925" t="str">
            <v>直接购入</v>
          </cell>
          <cell r="V3925" t="str">
            <v>徐建红</v>
          </cell>
          <cell r="W3925" t="str">
            <v>2022.10.11</v>
          </cell>
          <cell r="X3925" t="str">
            <v>记--455</v>
          </cell>
        </row>
        <row r="3925">
          <cell r="AA3925" t="str">
            <v>0310</v>
          </cell>
        </row>
        <row r="3926">
          <cell r="B3926" t="str">
            <v>030700447</v>
          </cell>
          <cell r="C3926" t="str">
            <v>烛式过滤器</v>
          </cell>
          <cell r="D3926" t="str">
            <v>NJLD-ZS-1000-304</v>
          </cell>
          <cell r="E3926">
            <v>132743.36</v>
          </cell>
          <cell r="F3926">
            <v>34513.18</v>
          </cell>
          <cell r="G3926">
            <v>98230.18</v>
          </cell>
          <cell r="H3926">
            <v>0</v>
          </cell>
          <cell r="I3926" t="str">
            <v>2022.10.12</v>
          </cell>
          <cell r="J3926" t="str">
            <v>96</v>
          </cell>
          <cell r="K3926" t="str">
            <v>精喹装置（合成二车间）</v>
          </cell>
          <cell r="L3926" t="str">
            <v>肥东合成分厂</v>
          </cell>
          <cell r="M3926" t="str">
            <v>肥东合成二车间</v>
          </cell>
          <cell r="N3926" t="str">
            <v>南京滤达环保设备有限公司 150000/1.13</v>
          </cell>
          <cell r="O3926" t="str">
            <v>1,327.43</v>
          </cell>
          <cell r="P3926" t="str">
            <v>15,929.16</v>
          </cell>
          <cell r="Q3926" t="str">
            <v>5,309.73</v>
          </cell>
          <cell r="R3926" t="str">
            <v>25</v>
          </cell>
          <cell r="S3926" t="str">
            <v>平均年限法(一)</v>
          </cell>
          <cell r="T3926" t="str">
            <v>在用</v>
          </cell>
          <cell r="U3926" t="str">
            <v>直接购入</v>
          </cell>
          <cell r="V3926" t="str">
            <v>徐建红</v>
          </cell>
          <cell r="W3926" t="str">
            <v>2022.10.12</v>
          </cell>
          <cell r="X3926" t="str">
            <v>记--457</v>
          </cell>
        </row>
        <row r="3926">
          <cell r="AA3926" t="str">
            <v>0307</v>
          </cell>
        </row>
        <row r="3927">
          <cell r="B3927" t="str">
            <v>032500327</v>
          </cell>
          <cell r="C3927" t="str">
            <v>搪玻璃立闭式贮罐</v>
          </cell>
          <cell r="D3927" t="str">
            <v>F2000L，立闭式</v>
          </cell>
          <cell r="E3927">
            <v>20796.46</v>
          </cell>
          <cell r="F3927">
            <v>5406.96</v>
          </cell>
          <cell r="G3927">
            <v>15389.5</v>
          </cell>
          <cell r="H3927">
            <v>0</v>
          </cell>
          <cell r="I3927" t="str">
            <v>2022.10.12</v>
          </cell>
          <cell r="J3927" t="str">
            <v>96</v>
          </cell>
          <cell r="K3927" t="str">
            <v>苯磺隆装置（合成四车间）</v>
          </cell>
          <cell r="L3927" t="str">
            <v>肥东合成分厂</v>
          </cell>
          <cell r="M3927" t="str">
            <v>肥东合成四车间</v>
          </cell>
          <cell r="N3927" t="str">
            <v>靖江市润阳化工设备有限公司 23500/1.13</v>
          </cell>
          <cell r="O3927" t="str">
            <v>207.96</v>
          </cell>
          <cell r="P3927" t="str">
            <v>2,495.52</v>
          </cell>
          <cell r="Q3927" t="str">
            <v>831.86</v>
          </cell>
          <cell r="R3927" t="str">
            <v>25</v>
          </cell>
          <cell r="S3927" t="str">
            <v>平均年限法(一)</v>
          </cell>
          <cell r="T3927" t="str">
            <v>在用</v>
          </cell>
          <cell r="U3927" t="str">
            <v>直接购入</v>
          </cell>
          <cell r="V3927" t="str">
            <v>徐建红</v>
          </cell>
          <cell r="W3927" t="str">
            <v>2022.10.12</v>
          </cell>
          <cell r="X3927" t="str">
            <v>记--459</v>
          </cell>
        </row>
        <row r="3927">
          <cell r="AA3927" t="str">
            <v>0325</v>
          </cell>
        </row>
        <row r="3928">
          <cell r="B3928" t="str">
            <v>032500328</v>
          </cell>
          <cell r="C3928" t="str">
            <v>无尘投料站</v>
          </cell>
          <cell r="D3928" t="str">
            <v>1套定制设备（含投料仓1储料仓1、0.75KW引风机1 过滤1 反吹系统1 气动振动器2 下料口2 等组件），金属制品</v>
          </cell>
          <cell r="E3928">
            <v>22123.89</v>
          </cell>
          <cell r="F3928">
            <v>5752.24</v>
          </cell>
          <cell r="G3928">
            <v>16371.65</v>
          </cell>
          <cell r="H3928">
            <v>0</v>
          </cell>
          <cell r="I3928" t="str">
            <v>2022.10.20</v>
          </cell>
          <cell r="J3928" t="str">
            <v>96</v>
          </cell>
          <cell r="K3928" t="str">
            <v>苯磺隆装置（合成四车间）</v>
          </cell>
          <cell r="L3928" t="str">
            <v>肥东合成分厂</v>
          </cell>
          <cell r="M3928" t="str">
            <v>肥东合成四车间</v>
          </cell>
          <cell r="N3928" t="str">
            <v>合肥市翊昊机械加工制造有限公司 25000/1.13</v>
          </cell>
          <cell r="O3928" t="str">
            <v>221.24</v>
          </cell>
          <cell r="P3928" t="str">
            <v>2,654.88</v>
          </cell>
          <cell r="Q3928" t="str">
            <v>884.96</v>
          </cell>
          <cell r="R3928" t="str">
            <v>25</v>
          </cell>
          <cell r="S3928" t="str">
            <v>平均年限法(一)</v>
          </cell>
          <cell r="T3928" t="str">
            <v>在用</v>
          </cell>
          <cell r="U3928" t="str">
            <v>直接购入</v>
          </cell>
          <cell r="V3928" t="str">
            <v>徐建红</v>
          </cell>
          <cell r="W3928" t="str">
            <v>2022.10.20</v>
          </cell>
          <cell r="X3928" t="str">
            <v>记--469</v>
          </cell>
        </row>
        <row r="3928">
          <cell r="AA3928" t="str">
            <v>0325</v>
          </cell>
        </row>
        <row r="3929">
          <cell r="B3929" t="str">
            <v>032500329</v>
          </cell>
          <cell r="C3929" t="str">
            <v>无尘投料站</v>
          </cell>
          <cell r="D3929" t="str">
            <v>1套定制设备（含投料仓1储料仓1、0.75KW引风机1 过滤1 反吹系统1 气动振动器2 下料口2 等组件），金属制品</v>
          </cell>
          <cell r="E3929">
            <v>22123.9</v>
          </cell>
          <cell r="F3929">
            <v>5752.24</v>
          </cell>
          <cell r="G3929">
            <v>16371.66</v>
          </cell>
          <cell r="H3929">
            <v>0</v>
          </cell>
          <cell r="I3929" t="str">
            <v>2022.10.20</v>
          </cell>
          <cell r="J3929" t="str">
            <v>96</v>
          </cell>
          <cell r="K3929" t="str">
            <v>烟嘧装置（合成一车间）</v>
          </cell>
          <cell r="L3929" t="str">
            <v>肥东合成分厂</v>
          </cell>
          <cell r="M3929" t="str">
            <v>肥东合成一车间</v>
          </cell>
          <cell r="N3929" t="str">
            <v>合肥市翊昊机械加工制造有限公司 25000/1.13</v>
          </cell>
          <cell r="O3929" t="str">
            <v>221.24</v>
          </cell>
          <cell r="P3929" t="str">
            <v>2,654.88</v>
          </cell>
          <cell r="Q3929" t="str">
            <v>884.96</v>
          </cell>
          <cell r="R3929" t="str">
            <v>25</v>
          </cell>
          <cell r="S3929" t="str">
            <v>平均年限法(一)</v>
          </cell>
          <cell r="T3929" t="str">
            <v>在用</v>
          </cell>
          <cell r="U3929" t="str">
            <v>直接购入</v>
          </cell>
          <cell r="V3929" t="str">
            <v>徐建红</v>
          </cell>
          <cell r="W3929" t="str">
            <v>2022.10.20</v>
          </cell>
          <cell r="X3929" t="str">
            <v>记--469</v>
          </cell>
        </row>
        <row r="3929">
          <cell r="AA3929" t="str">
            <v>0308</v>
          </cell>
        </row>
        <row r="3930">
          <cell r="B3930" t="str">
            <v>032500330</v>
          </cell>
          <cell r="C3930" t="str">
            <v>螺旋上料机</v>
          </cell>
          <cell r="D3930" t="str">
            <v>垂直4430型，组件含上料外管1/内管1/料箱1/4KW防爆电机等，内部材质304不锈钢</v>
          </cell>
          <cell r="E3930">
            <v>14690.27</v>
          </cell>
          <cell r="F3930">
            <v>3819.4</v>
          </cell>
          <cell r="G3930">
            <v>10870.87</v>
          </cell>
          <cell r="H3930">
            <v>0</v>
          </cell>
          <cell r="I3930" t="str">
            <v>2022.10.20</v>
          </cell>
          <cell r="J3930" t="str">
            <v>96</v>
          </cell>
          <cell r="K3930" t="str">
            <v>苯磺隆装置（合成四车间）</v>
          </cell>
          <cell r="L3930" t="str">
            <v>肥东合成分厂</v>
          </cell>
          <cell r="M3930" t="str">
            <v>肥东合成四车间</v>
          </cell>
          <cell r="N3930" t="str">
            <v>张家港市辉远机械有限公司 16600/1.13</v>
          </cell>
          <cell r="O3930" t="str">
            <v>146.90</v>
          </cell>
          <cell r="P3930" t="str">
            <v>1,762.80</v>
          </cell>
          <cell r="Q3930" t="str">
            <v>587.61</v>
          </cell>
          <cell r="R3930" t="str">
            <v>25</v>
          </cell>
          <cell r="S3930" t="str">
            <v>平均年限法(一)</v>
          </cell>
          <cell r="T3930" t="str">
            <v>在用</v>
          </cell>
          <cell r="U3930" t="str">
            <v>直接购入</v>
          </cell>
          <cell r="V3930" t="str">
            <v>徐建红</v>
          </cell>
          <cell r="W3930" t="str">
            <v>2022.10.20</v>
          </cell>
          <cell r="X3930" t="str">
            <v>记--471</v>
          </cell>
        </row>
        <row r="3930">
          <cell r="AA3930" t="str">
            <v>0325</v>
          </cell>
        </row>
        <row r="3931">
          <cell r="B3931" t="str">
            <v>032500331</v>
          </cell>
          <cell r="C3931" t="str">
            <v>辅助推料机</v>
          </cell>
          <cell r="D3931" t="str">
            <v>1000型</v>
          </cell>
          <cell r="E3931">
            <v>2654.87</v>
          </cell>
          <cell r="F3931">
            <v>690.3</v>
          </cell>
          <cell r="G3931">
            <v>1964.57</v>
          </cell>
          <cell r="H3931">
            <v>0</v>
          </cell>
          <cell r="I3931" t="str">
            <v>2022.10.20</v>
          </cell>
          <cell r="J3931" t="str">
            <v>96</v>
          </cell>
          <cell r="K3931" t="str">
            <v>苯磺隆装置（合成四车间）</v>
          </cell>
          <cell r="L3931" t="str">
            <v>肥东合成分厂</v>
          </cell>
          <cell r="M3931" t="str">
            <v>肥东合成四车间</v>
          </cell>
          <cell r="N3931" t="str">
            <v>张家港市辉远机械有限公司 3000/1.13</v>
          </cell>
          <cell r="O3931" t="str">
            <v>26.55</v>
          </cell>
          <cell r="P3931" t="str">
            <v>318.60</v>
          </cell>
          <cell r="Q3931" t="str">
            <v>106.19</v>
          </cell>
          <cell r="R3931" t="str">
            <v>25</v>
          </cell>
          <cell r="S3931" t="str">
            <v>平均年限法(一)</v>
          </cell>
          <cell r="T3931" t="str">
            <v>在用</v>
          </cell>
          <cell r="U3931" t="str">
            <v>直接购入</v>
          </cell>
          <cell r="V3931" t="str">
            <v>徐建红</v>
          </cell>
          <cell r="W3931" t="str">
            <v>2022.10.20</v>
          </cell>
          <cell r="X3931" t="str">
            <v>记--471</v>
          </cell>
        </row>
        <row r="3931">
          <cell r="AA3931" t="str">
            <v>0325</v>
          </cell>
        </row>
        <row r="3932">
          <cell r="B3932" t="str">
            <v>031023015</v>
          </cell>
          <cell r="C3932" t="str">
            <v>气动隔膜泵</v>
          </cell>
          <cell r="D3932" t="str">
            <v>666120-344-C/DN25</v>
          </cell>
          <cell r="E3932">
            <v>2035.4</v>
          </cell>
          <cell r="F3932">
            <v>529.1</v>
          </cell>
          <cell r="G3932">
            <v>1487.2</v>
          </cell>
          <cell r="H3932">
            <v>19.1</v>
          </cell>
          <cell r="I3932" t="str">
            <v>2022.10.25</v>
          </cell>
          <cell r="J3932" t="str">
            <v>96</v>
          </cell>
          <cell r="K3932" t="str">
            <v>剂型设备</v>
          </cell>
          <cell r="L3932" t="str">
            <v>肥东制剂分厂</v>
          </cell>
          <cell r="M3932" t="str">
            <v>肥东制剂16#车间</v>
          </cell>
          <cell r="N3932" t="str">
            <v>石家庄华安机电设备有限公司 2300/1.13</v>
          </cell>
          <cell r="O3932" t="str">
            <v>20.35</v>
          </cell>
          <cell r="P3932" t="str">
            <v>244.20</v>
          </cell>
          <cell r="Q3932" t="str">
            <v>81.42</v>
          </cell>
          <cell r="R3932" t="str">
            <v>25</v>
          </cell>
          <cell r="S3932" t="str">
            <v>平均年限法(一)</v>
          </cell>
          <cell r="T3932" t="str">
            <v>在用</v>
          </cell>
          <cell r="U3932" t="str">
            <v>直接购入</v>
          </cell>
          <cell r="V3932" t="str">
            <v>徐建红</v>
          </cell>
          <cell r="W3932" t="str">
            <v>2022.10.25</v>
          </cell>
          <cell r="X3932" t="str">
            <v>记--481</v>
          </cell>
        </row>
        <row r="3932">
          <cell r="AA3932" t="str">
            <v>0310</v>
          </cell>
        </row>
        <row r="3933">
          <cell r="B3933" t="str">
            <v>031023016</v>
          </cell>
          <cell r="C3933" t="str">
            <v>气动隔膜泵</v>
          </cell>
          <cell r="D3933" t="str">
            <v>666120-344-C/DN25</v>
          </cell>
          <cell r="E3933">
            <v>2035.4</v>
          </cell>
          <cell r="F3933">
            <v>529.1</v>
          </cell>
          <cell r="G3933">
            <v>1487.2</v>
          </cell>
          <cell r="H3933">
            <v>19.1</v>
          </cell>
          <cell r="I3933" t="str">
            <v>2022.10.25</v>
          </cell>
          <cell r="J3933" t="str">
            <v>96</v>
          </cell>
          <cell r="K3933" t="str">
            <v>剂型设备</v>
          </cell>
          <cell r="L3933" t="str">
            <v>肥东制剂分厂</v>
          </cell>
          <cell r="M3933" t="str">
            <v>肥东制剂17#车间</v>
          </cell>
          <cell r="N3933" t="str">
            <v>石家庄华安机电设备有限公司 2300/1.13</v>
          </cell>
          <cell r="O3933" t="str">
            <v>20.35</v>
          </cell>
          <cell r="P3933" t="str">
            <v>244.20</v>
          </cell>
          <cell r="Q3933" t="str">
            <v>81.42</v>
          </cell>
          <cell r="R3933" t="str">
            <v>25</v>
          </cell>
          <cell r="S3933" t="str">
            <v>平均年限法(一)</v>
          </cell>
          <cell r="T3933" t="str">
            <v>在用</v>
          </cell>
          <cell r="U3933" t="str">
            <v>直接购入</v>
          </cell>
          <cell r="V3933" t="str">
            <v>徐建红</v>
          </cell>
          <cell r="W3933" t="str">
            <v>2022.10.25</v>
          </cell>
          <cell r="X3933" t="str">
            <v>记--481</v>
          </cell>
        </row>
        <row r="3933">
          <cell r="AA3933" t="str">
            <v>0310</v>
          </cell>
        </row>
        <row r="3934">
          <cell r="B3934" t="str">
            <v>040200305</v>
          </cell>
          <cell r="C3934" t="str">
            <v>联想电脑（台式）</v>
          </cell>
          <cell r="D3934" t="str">
            <v>联想 ThinkE97S /i5 10400/8G/256G 固态/集显，内置音响，无光驱，WIN10，21.5LED</v>
          </cell>
          <cell r="E3934">
            <v>3584.07</v>
          </cell>
          <cell r="F3934">
            <v>1491.1</v>
          </cell>
          <cell r="G3934">
            <v>1891.2</v>
          </cell>
          <cell r="H3934">
            <v>201.77</v>
          </cell>
          <cell r="I3934" t="str">
            <v>2022.10.26</v>
          </cell>
          <cell r="J3934" t="str">
            <v>60</v>
          </cell>
          <cell r="K3934" t="str">
            <v>电脑</v>
          </cell>
          <cell r="L3934" t="str">
            <v>企业管理部</v>
          </cell>
          <cell r="M3934" t="str">
            <v>农化招标专员（程思佳），肥东综合楼2楼</v>
          </cell>
          <cell r="N3934" t="str">
            <v>合肥德众科技有限公司 4050/1.13</v>
          </cell>
          <cell r="O3934" t="str">
            <v>57.35</v>
          </cell>
          <cell r="P3934" t="str">
            <v>688.20</v>
          </cell>
          <cell r="Q3934" t="str">
            <v>143.36</v>
          </cell>
          <cell r="R3934" t="str">
            <v>25</v>
          </cell>
          <cell r="S3934" t="str">
            <v>平均年限法(一)</v>
          </cell>
          <cell r="T3934" t="str">
            <v>在用</v>
          </cell>
          <cell r="U3934" t="str">
            <v>直接购入</v>
          </cell>
          <cell r="V3934" t="str">
            <v>徐建红</v>
          </cell>
          <cell r="W3934" t="str">
            <v>2022.10.26</v>
          </cell>
          <cell r="X3934" t="str">
            <v>记--483</v>
          </cell>
        </row>
        <row r="3934">
          <cell r="AA3934" t="str">
            <v>0402</v>
          </cell>
        </row>
        <row r="3935">
          <cell r="B3935" t="str">
            <v>032500332</v>
          </cell>
          <cell r="C3935" t="str">
            <v>活性炭吸附箱</v>
          </cell>
          <cell r="D3935" t="str">
            <v>风量10000 M3/h，箱体钢板3MM，防腐处理，内置495块蜂窝炭</v>
          </cell>
          <cell r="E3935">
            <v>24778.76</v>
          </cell>
          <cell r="F3935">
            <v>6442.54</v>
          </cell>
          <cell r="G3935">
            <v>18336.22</v>
          </cell>
          <cell r="H3935">
            <v>0</v>
          </cell>
          <cell r="I3935" t="str">
            <v>2022.10.28</v>
          </cell>
          <cell r="J3935" t="str">
            <v>96</v>
          </cell>
          <cell r="K3935" t="str">
            <v>苯磺隆装置（合成四车间）</v>
          </cell>
          <cell r="L3935" t="str">
            <v>肥东合成分厂</v>
          </cell>
          <cell r="M3935" t="str">
            <v>肥东合成四车间</v>
          </cell>
          <cell r="N3935" t="str">
            <v>合肥沐泽环境工程科技有限公司 28000/1.13</v>
          </cell>
          <cell r="O3935" t="str">
            <v>247.79</v>
          </cell>
          <cell r="P3935" t="str">
            <v>2,973.48</v>
          </cell>
          <cell r="Q3935" t="str">
            <v>991.15</v>
          </cell>
          <cell r="R3935" t="str">
            <v>25</v>
          </cell>
          <cell r="S3935" t="str">
            <v>平均年限法(一)</v>
          </cell>
          <cell r="T3935" t="str">
            <v>在用</v>
          </cell>
          <cell r="U3935" t="str">
            <v>直接购入</v>
          </cell>
          <cell r="V3935" t="str">
            <v>徐建红</v>
          </cell>
          <cell r="W3935" t="str">
            <v>2022.10.28</v>
          </cell>
          <cell r="X3935" t="str">
            <v>记--489</v>
          </cell>
        </row>
        <row r="3935">
          <cell r="AA3935" t="str">
            <v>0325</v>
          </cell>
        </row>
        <row r="3936">
          <cell r="B3936" t="str">
            <v>030700448</v>
          </cell>
          <cell r="C3936" t="str">
            <v>玻璃钢风机</v>
          </cell>
          <cell r="D3936" t="str">
            <v>F472-3.6A-2.2KW，右旋90度，防爆电机</v>
          </cell>
          <cell r="E3936">
            <v>5309.73</v>
          </cell>
          <cell r="F3936">
            <v>1327.5</v>
          </cell>
          <cell r="G3936">
            <v>3982.23</v>
          </cell>
          <cell r="H3936">
            <v>0</v>
          </cell>
          <cell r="I3936" t="str">
            <v>2022.11.23</v>
          </cell>
          <cell r="J3936" t="str">
            <v>96</v>
          </cell>
          <cell r="K3936" t="str">
            <v>精喹装置（合成二车间）</v>
          </cell>
          <cell r="L3936" t="str">
            <v>肥东合成分厂</v>
          </cell>
          <cell r="M3936" t="str">
            <v>肥东合成二车间</v>
          </cell>
          <cell r="N3936" t="str">
            <v>宜兴市昌明玻璃钢厂 6000/1.13</v>
          </cell>
          <cell r="O3936" t="str">
            <v>53.10</v>
          </cell>
          <cell r="P3936" t="str">
            <v>637.20</v>
          </cell>
          <cell r="Q3936" t="str">
            <v>212.39</v>
          </cell>
          <cell r="R3936" t="str">
            <v>24</v>
          </cell>
          <cell r="S3936" t="str">
            <v>平均年限法(一)</v>
          </cell>
          <cell r="T3936" t="str">
            <v>在用</v>
          </cell>
          <cell r="U3936" t="str">
            <v>直接购入</v>
          </cell>
          <cell r="V3936" t="str">
            <v>徐建红</v>
          </cell>
          <cell r="W3936" t="str">
            <v>2022.11.23</v>
          </cell>
          <cell r="X3936" t="str">
            <v>记--468</v>
          </cell>
        </row>
        <row r="3936">
          <cell r="AA3936" t="str">
            <v>0307</v>
          </cell>
        </row>
        <row r="3937">
          <cell r="B3937" t="str">
            <v>030100143</v>
          </cell>
          <cell r="C3937" t="str">
            <v>等离子体发射光谱仪</v>
          </cell>
          <cell r="D3937" t="str">
            <v>型号:Prodigy 7，品牌:美国利曼，肥料分析检测仪器</v>
          </cell>
          <cell r="E3937">
            <v>594690.27</v>
          </cell>
          <cell r="F3937">
            <v>148672.5</v>
          </cell>
          <cell r="G3937">
            <v>446017.77</v>
          </cell>
          <cell r="H3937">
            <v>0</v>
          </cell>
          <cell r="I3937" t="str">
            <v>2022.11.25</v>
          </cell>
          <cell r="J3937" t="str">
            <v>96</v>
          </cell>
          <cell r="K3937" t="str">
            <v>质检设备</v>
          </cell>
          <cell r="L3937" t="str">
            <v>质量管理部</v>
          </cell>
          <cell r="M3937" t="str">
            <v>质量管理部（质检室），肥东综合楼3楼</v>
          </cell>
          <cell r="N3937" t="str">
            <v>合肥捷岛科学仪器有限公司 672000/1.13</v>
          </cell>
          <cell r="O3937" t="str">
            <v>5,946.90</v>
          </cell>
          <cell r="P3937" t="str">
            <v>71,362.80</v>
          </cell>
          <cell r="Q3937" t="str">
            <v>23,787.61</v>
          </cell>
          <cell r="R3937" t="str">
            <v>24</v>
          </cell>
          <cell r="S3937" t="str">
            <v>平均年限法(一)</v>
          </cell>
          <cell r="T3937" t="str">
            <v>在用</v>
          </cell>
          <cell r="U3937" t="str">
            <v>直接购入</v>
          </cell>
          <cell r="V3937" t="str">
            <v>徐建红</v>
          </cell>
          <cell r="W3937" t="str">
            <v>2022.11.25</v>
          </cell>
          <cell r="X3937" t="str">
            <v>记--476</v>
          </cell>
        </row>
        <row r="3937">
          <cell r="AA3937" t="str">
            <v>0301</v>
          </cell>
        </row>
        <row r="3938">
          <cell r="B3938" t="str">
            <v>030100144</v>
          </cell>
          <cell r="C3938" t="str">
            <v>全自动凯氏定氮仪</v>
          </cell>
          <cell r="D3938" t="str">
            <v>型号:K9860，品牌:海能，肥料分析检测仪器</v>
          </cell>
          <cell r="E3938">
            <v>78761.06</v>
          </cell>
          <cell r="F3938">
            <v>19690.25</v>
          </cell>
          <cell r="G3938">
            <v>59070.81</v>
          </cell>
          <cell r="H3938">
            <v>0</v>
          </cell>
          <cell r="I3938" t="str">
            <v>2022.11.25</v>
          </cell>
          <cell r="J3938" t="str">
            <v>96</v>
          </cell>
          <cell r="K3938" t="str">
            <v>质检设备</v>
          </cell>
          <cell r="L3938" t="str">
            <v>质量管理部</v>
          </cell>
          <cell r="M3938" t="str">
            <v>质量管理部（质检室），肥东综合楼3楼</v>
          </cell>
          <cell r="N3938" t="str">
            <v>合肥捷岛科学仪器有限公司 89000/1.13</v>
          </cell>
          <cell r="O3938" t="str">
            <v>787.61</v>
          </cell>
          <cell r="P3938" t="str">
            <v>9,451.32</v>
          </cell>
          <cell r="Q3938" t="str">
            <v>3,150.44</v>
          </cell>
          <cell r="R3938" t="str">
            <v>24</v>
          </cell>
          <cell r="S3938" t="str">
            <v>平均年限法(一)</v>
          </cell>
          <cell r="T3938" t="str">
            <v>在用</v>
          </cell>
          <cell r="U3938" t="str">
            <v>直接购入</v>
          </cell>
          <cell r="V3938" t="str">
            <v>徐建红</v>
          </cell>
          <cell r="W3938" t="str">
            <v>2022.11.25</v>
          </cell>
          <cell r="X3938" t="str">
            <v>记--476</v>
          </cell>
        </row>
        <row r="3938">
          <cell r="AA3938" t="str">
            <v>0301</v>
          </cell>
        </row>
        <row r="3939">
          <cell r="B3939" t="str">
            <v>040200306</v>
          </cell>
          <cell r="C3939" t="str">
            <v>联想电脑（台式）</v>
          </cell>
          <cell r="D3939" t="str">
            <v>联想 ThinkCentre E77S，CPU型号i5 10400；内存16G；硬盘1T+256G；集成显卡；WIN10，显示器23.8英寸</v>
          </cell>
          <cell r="E3939">
            <v>4203.54</v>
          </cell>
          <cell r="F3939">
            <v>1614.24</v>
          </cell>
          <cell r="G3939">
            <v>2331.92</v>
          </cell>
          <cell r="H3939">
            <v>257.38</v>
          </cell>
          <cell r="I3939" t="str">
            <v>2022.12.06</v>
          </cell>
          <cell r="J3939" t="str">
            <v>60</v>
          </cell>
          <cell r="K3939" t="str">
            <v>电脑</v>
          </cell>
          <cell r="L3939" t="str">
            <v>综合办</v>
          </cell>
          <cell r="M3939" t="str">
            <v>农化综合办（周良玉），肥东综合楼2楼</v>
          </cell>
          <cell r="N3939" t="str">
            <v>合肥德众科技有限公司 4750/1.13</v>
          </cell>
          <cell r="O3939" t="str">
            <v>67.26</v>
          </cell>
          <cell r="P3939" t="str">
            <v>807.12</v>
          </cell>
          <cell r="Q3939" t="str">
            <v>168.14</v>
          </cell>
          <cell r="R3939" t="str">
            <v>23</v>
          </cell>
          <cell r="S3939" t="str">
            <v>平均年限法(一)</v>
          </cell>
          <cell r="T3939" t="str">
            <v>在用</v>
          </cell>
          <cell r="U3939" t="str">
            <v>直接购入</v>
          </cell>
          <cell r="V3939" t="str">
            <v>徐建红</v>
          </cell>
          <cell r="W3939" t="str">
            <v>2022.12.06</v>
          </cell>
          <cell r="X3939" t="str">
            <v>记--653</v>
          </cell>
        </row>
        <row r="3939">
          <cell r="AA3939" t="str">
            <v>0402</v>
          </cell>
        </row>
        <row r="3940">
          <cell r="B3940" t="str">
            <v>031023017</v>
          </cell>
          <cell r="C3940" t="str">
            <v>不锈钢输送皮带机</v>
          </cell>
          <cell r="D3940" t="str">
            <v>长3000mm*宽300mm*高500mm</v>
          </cell>
          <cell r="E3940">
            <v>15929.2</v>
          </cell>
          <cell r="F3940">
            <v>3822.96</v>
          </cell>
          <cell r="G3940">
            <v>12106.24</v>
          </cell>
          <cell r="H3940">
            <v>0</v>
          </cell>
          <cell r="I3940" t="str">
            <v>2022.12.15</v>
          </cell>
          <cell r="J3940" t="str">
            <v>96</v>
          </cell>
          <cell r="K3940" t="str">
            <v>剂型设备</v>
          </cell>
          <cell r="L3940" t="str">
            <v>肥东制剂分厂</v>
          </cell>
          <cell r="M3940" t="str">
            <v>肥东制剂14#车间</v>
          </cell>
          <cell r="N3940" t="str">
            <v>安徽纳赫智能科技有限公司 18000/1.13</v>
          </cell>
          <cell r="O3940" t="str">
            <v>159.29</v>
          </cell>
          <cell r="P3940" t="str">
            <v>1,911.48</v>
          </cell>
          <cell r="Q3940" t="str">
            <v>637.17</v>
          </cell>
          <cell r="R3940" t="str">
            <v>23</v>
          </cell>
          <cell r="S3940" t="str">
            <v>平均年限法(一)</v>
          </cell>
          <cell r="T3940" t="str">
            <v>在用</v>
          </cell>
          <cell r="U3940" t="str">
            <v>直接购入</v>
          </cell>
          <cell r="V3940" t="str">
            <v>徐建红</v>
          </cell>
          <cell r="W3940" t="str">
            <v>2022.12.15</v>
          </cell>
          <cell r="X3940" t="str">
            <v>记--657</v>
          </cell>
        </row>
        <row r="3940">
          <cell r="AA3940" t="str">
            <v>0310</v>
          </cell>
        </row>
        <row r="3941">
          <cell r="B3941" t="str">
            <v>030200263</v>
          </cell>
          <cell r="C3941" t="str">
            <v>罗茨风机</v>
          </cell>
          <cell r="D3941" t="str">
            <v>HDSR125B，变频防爆电机4P-22KW</v>
          </cell>
          <cell r="E3941">
            <v>11194.69</v>
          </cell>
          <cell r="F3941">
            <v>2686.8</v>
          </cell>
          <cell r="G3941">
            <v>8507.89</v>
          </cell>
          <cell r="H3941">
            <v>0</v>
          </cell>
          <cell r="I3941" t="str">
            <v>2022.12.15</v>
          </cell>
          <cell r="J3941" t="str">
            <v>96</v>
          </cell>
          <cell r="K3941" t="str">
            <v>污水设备</v>
          </cell>
          <cell r="L3941" t="str">
            <v>肥东合成分厂</v>
          </cell>
          <cell r="M3941" t="str">
            <v>肥东合成污水站</v>
          </cell>
          <cell r="N3941" t="str">
            <v>山东华东风机有限公司  12650/1.13</v>
          </cell>
          <cell r="O3941" t="str">
            <v>111.95</v>
          </cell>
          <cell r="P3941" t="str">
            <v>1,343.40</v>
          </cell>
          <cell r="Q3941" t="str">
            <v>447.79</v>
          </cell>
          <cell r="R3941" t="str">
            <v>23</v>
          </cell>
          <cell r="S3941" t="str">
            <v>平均年限法(一)</v>
          </cell>
          <cell r="T3941" t="str">
            <v>在用</v>
          </cell>
          <cell r="U3941" t="str">
            <v>直接购入</v>
          </cell>
          <cell r="V3941" t="str">
            <v>徐建红</v>
          </cell>
          <cell r="W3941" t="str">
            <v>2022.12.15</v>
          </cell>
          <cell r="X3941" t="str">
            <v>记--659</v>
          </cell>
        </row>
        <row r="3941">
          <cell r="AA3941" t="str">
            <v>0302</v>
          </cell>
        </row>
        <row r="3942">
          <cell r="B3942" t="str">
            <v>032500333</v>
          </cell>
          <cell r="C3942" t="str">
            <v>无尘投料站</v>
          </cell>
          <cell r="D3942" t="str">
            <v>1套定制设备（含投料仓1储料仓1、0.75KW引风机1 过滤1 反吹系统1 气动振动器2 下料口2 等组件），金属制品</v>
          </cell>
          <cell r="E3942">
            <v>22123.89</v>
          </cell>
          <cell r="F3942">
            <v>5309.76</v>
          </cell>
          <cell r="G3942">
            <v>16814.13</v>
          </cell>
          <cell r="H3942">
            <v>0</v>
          </cell>
          <cell r="I3942" t="str">
            <v>2022.12.16</v>
          </cell>
          <cell r="J3942" t="str">
            <v>96</v>
          </cell>
          <cell r="K3942" t="str">
            <v>精噁唑装置（合成三车间）</v>
          </cell>
          <cell r="L3942" t="str">
            <v>肥东合成分厂</v>
          </cell>
          <cell r="M3942" t="str">
            <v>肥东合成三车间</v>
          </cell>
          <cell r="N3942" t="str">
            <v>合肥市翊昊机械加工制造有限公司 25000/1.13</v>
          </cell>
          <cell r="O3942" t="str">
            <v>221.24</v>
          </cell>
          <cell r="P3942" t="str">
            <v>2,654.88</v>
          </cell>
          <cell r="Q3942" t="str">
            <v>884.96</v>
          </cell>
          <cell r="R3942" t="str">
            <v>23</v>
          </cell>
          <cell r="S3942" t="str">
            <v>平均年限法(一)</v>
          </cell>
          <cell r="T3942" t="str">
            <v>在用</v>
          </cell>
          <cell r="U3942" t="str">
            <v>直接购入</v>
          </cell>
          <cell r="V3942" t="str">
            <v>徐建红</v>
          </cell>
          <cell r="W3942" t="str">
            <v>2022.12.16</v>
          </cell>
          <cell r="X3942" t="str">
            <v>记--661</v>
          </cell>
        </row>
        <row r="3942">
          <cell r="AA3942" t="str">
            <v>0326</v>
          </cell>
        </row>
        <row r="3943">
          <cell r="B3943" t="str">
            <v>032500334</v>
          </cell>
          <cell r="C3943" t="str">
            <v>无尘投料站</v>
          </cell>
          <cell r="D3943" t="str">
            <v>1套定制设备（含投料仓1储料仓1、0.75KW引风机1 过滤1 反吹系统1 气动振动器2 下料口2 等组件），金属制品</v>
          </cell>
          <cell r="E3943">
            <v>22123.9</v>
          </cell>
          <cell r="F3943">
            <v>5309.76</v>
          </cell>
          <cell r="G3943">
            <v>16814.14</v>
          </cell>
          <cell r="H3943">
            <v>0</v>
          </cell>
          <cell r="I3943" t="str">
            <v>2022.12.16</v>
          </cell>
          <cell r="J3943" t="str">
            <v>96</v>
          </cell>
          <cell r="K3943" t="str">
            <v>精噁唑装置（合成三车间）</v>
          </cell>
          <cell r="L3943" t="str">
            <v>肥东合成分厂</v>
          </cell>
          <cell r="M3943" t="str">
            <v>肥东合成三车间</v>
          </cell>
          <cell r="N3943" t="str">
            <v>合肥市翊昊机械加工制造有限公司 25000/1.13</v>
          </cell>
          <cell r="O3943" t="str">
            <v>221.24</v>
          </cell>
          <cell r="P3943" t="str">
            <v>2,654.88</v>
          </cell>
          <cell r="Q3943" t="str">
            <v>884.96</v>
          </cell>
          <cell r="R3943" t="str">
            <v>23</v>
          </cell>
          <cell r="S3943" t="str">
            <v>平均年限法(一)</v>
          </cell>
          <cell r="T3943" t="str">
            <v>在用</v>
          </cell>
          <cell r="U3943" t="str">
            <v>直接购入</v>
          </cell>
          <cell r="V3943" t="str">
            <v>徐建红</v>
          </cell>
          <cell r="W3943" t="str">
            <v>2022.12.16</v>
          </cell>
          <cell r="X3943" t="str">
            <v>记--661</v>
          </cell>
        </row>
        <row r="3943">
          <cell r="AA3943" t="str">
            <v>0326</v>
          </cell>
        </row>
        <row r="3944">
          <cell r="B3944" t="str">
            <v>030700449</v>
          </cell>
          <cell r="C3944" t="str">
            <v>氟塑料磁力泵</v>
          </cell>
          <cell r="D3944" t="str">
            <v>IMD50-32-160F，4KW 防爆电机</v>
          </cell>
          <cell r="E3944">
            <v>4867.26</v>
          </cell>
          <cell r="F3944">
            <v>1168.08</v>
          </cell>
          <cell r="G3944">
            <v>3699.18</v>
          </cell>
          <cell r="H3944">
            <v>0</v>
          </cell>
          <cell r="I3944" t="str">
            <v>2022.12.16</v>
          </cell>
          <cell r="J3944" t="str">
            <v>96</v>
          </cell>
          <cell r="K3944" t="str">
            <v>精喹装置（合成二车间）</v>
          </cell>
          <cell r="L3944" t="str">
            <v>肥东合成分厂</v>
          </cell>
          <cell r="M3944" t="str">
            <v>肥东合成二车间</v>
          </cell>
          <cell r="N3944" t="str">
            <v>安徽通能泵阀销售有限公司 5500/1.13</v>
          </cell>
          <cell r="O3944" t="str">
            <v>48.67</v>
          </cell>
          <cell r="P3944" t="str">
            <v>584.04</v>
          </cell>
          <cell r="Q3944" t="str">
            <v>194.69</v>
          </cell>
          <cell r="R3944" t="str">
            <v>23</v>
          </cell>
          <cell r="S3944" t="str">
            <v>平均年限法(一)</v>
          </cell>
          <cell r="T3944" t="str">
            <v>在用</v>
          </cell>
          <cell r="U3944" t="str">
            <v>直接购入</v>
          </cell>
          <cell r="V3944" t="str">
            <v>徐建红</v>
          </cell>
          <cell r="W3944" t="str">
            <v>2022.12.16</v>
          </cell>
          <cell r="X3944" t="str">
            <v>记--663</v>
          </cell>
        </row>
        <row r="3944">
          <cell r="AA3944" t="str">
            <v>0307</v>
          </cell>
        </row>
        <row r="3945">
          <cell r="B3945" t="str">
            <v>030700450</v>
          </cell>
          <cell r="C3945" t="str">
            <v>氟塑料磁力泵</v>
          </cell>
          <cell r="D3945" t="str">
            <v>IMD50-32-160F，4KW 防爆电机</v>
          </cell>
          <cell r="E3945">
            <v>4867.26</v>
          </cell>
          <cell r="F3945">
            <v>1168.08</v>
          </cell>
          <cell r="G3945">
            <v>3699.18</v>
          </cell>
          <cell r="H3945">
            <v>0</v>
          </cell>
          <cell r="I3945" t="str">
            <v>2022.12.16</v>
          </cell>
          <cell r="J3945" t="str">
            <v>96</v>
          </cell>
          <cell r="K3945" t="str">
            <v>精喹装置（合成二车间）</v>
          </cell>
          <cell r="L3945" t="str">
            <v>肥东合成分厂</v>
          </cell>
          <cell r="M3945" t="str">
            <v>肥东合成二车间</v>
          </cell>
          <cell r="N3945" t="str">
            <v>安徽通能泵阀销售有限公司 5500/1.13</v>
          </cell>
          <cell r="O3945" t="str">
            <v>48.67</v>
          </cell>
          <cell r="P3945" t="str">
            <v>584.04</v>
          </cell>
          <cell r="Q3945" t="str">
            <v>194.69</v>
          </cell>
          <cell r="R3945" t="str">
            <v>23</v>
          </cell>
          <cell r="S3945" t="str">
            <v>平均年限法(一)</v>
          </cell>
          <cell r="T3945" t="str">
            <v>在用</v>
          </cell>
          <cell r="U3945" t="str">
            <v>直接购入</v>
          </cell>
          <cell r="V3945" t="str">
            <v>徐建红</v>
          </cell>
          <cell r="W3945" t="str">
            <v>2022.12.16</v>
          </cell>
          <cell r="X3945" t="str">
            <v>记--663</v>
          </cell>
        </row>
        <row r="3945">
          <cell r="AA3945" t="str">
            <v>0307</v>
          </cell>
        </row>
        <row r="3946">
          <cell r="B3946" t="str">
            <v>030700451</v>
          </cell>
          <cell r="C3946" t="str">
            <v>氟塑料磁力泵</v>
          </cell>
          <cell r="D3946" t="str">
            <v>IMD50-32-160F，4KW 防爆电机</v>
          </cell>
          <cell r="E3946">
            <v>4867.26</v>
          </cell>
          <cell r="F3946">
            <v>1168.08</v>
          </cell>
          <cell r="G3946">
            <v>3699.18</v>
          </cell>
          <cell r="H3946">
            <v>0</v>
          </cell>
          <cell r="I3946" t="str">
            <v>2022.12.16</v>
          </cell>
          <cell r="J3946" t="str">
            <v>96</v>
          </cell>
          <cell r="K3946" t="str">
            <v>精喹装置（合成二车间）</v>
          </cell>
          <cell r="L3946" t="str">
            <v>肥东合成分厂</v>
          </cell>
          <cell r="M3946" t="str">
            <v>肥东合成二车间</v>
          </cell>
          <cell r="N3946" t="str">
            <v>安徽通能泵阀销售有限公司 5500/1.13</v>
          </cell>
          <cell r="O3946" t="str">
            <v>48.67</v>
          </cell>
          <cell r="P3946" t="str">
            <v>584.04</v>
          </cell>
          <cell r="Q3946" t="str">
            <v>194.69</v>
          </cell>
          <cell r="R3946" t="str">
            <v>23</v>
          </cell>
          <cell r="S3946" t="str">
            <v>平均年限法(一)</v>
          </cell>
          <cell r="T3946" t="str">
            <v>在用</v>
          </cell>
          <cell r="U3946" t="str">
            <v>直接购入</v>
          </cell>
          <cell r="V3946" t="str">
            <v>徐建红</v>
          </cell>
          <cell r="W3946" t="str">
            <v>2022.12.16</v>
          </cell>
          <cell r="X3946" t="str">
            <v>记--663</v>
          </cell>
        </row>
        <row r="3946">
          <cell r="AA3946" t="str">
            <v>0307</v>
          </cell>
        </row>
        <row r="3947">
          <cell r="B3947" t="str">
            <v>030700452</v>
          </cell>
          <cell r="C3947" t="str">
            <v>氟塑料磁力泵</v>
          </cell>
          <cell r="D3947" t="str">
            <v>IMD50-32-160F，4KW 防爆电机</v>
          </cell>
          <cell r="E3947">
            <v>4867.25</v>
          </cell>
          <cell r="F3947">
            <v>1168.08</v>
          </cell>
          <cell r="G3947">
            <v>3699.17</v>
          </cell>
          <cell r="H3947">
            <v>0</v>
          </cell>
          <cell r="I3947" t="str">
            <v>2022.12.16</v>
          </cell>
          <cell r="J3947" t="str">
            <v>96</v>
          </cell>
          <cell r="K3947" t="str">
            <v>精喹装置（合成二车间）</v>
          </cell>
          <cell r="L3947" t="str">
            <v>肥东合成分厂</v>
          </cell>
          <cell r="M3947" t="str">
            <v>肥东合成二车间</v>
          </cell>
          <cell r="N3947" t="str">
            <v>安徽通能泵阀销售有限公司 5500/1.13</v>
          </cell>
          <cell r="O3947" t="str">
            <v>48.67</v>
          </cell>
          <cell r="P3947" t="str">
            <v>584.04</v>
          </cell>
          <cell r="Q3947" t="str">
            <v>194.69</v>
          </cell>
          <cell r="R3947" t="str">
            <v>23</v>
          </cell>
          <cell r="S3947" t="str">
            <v>平均年限法(一)</v>
          </cell>
          <cell r="T3947" t="str">
            <v>在用</v>
          </cell>
          <cell r="U3947" t="str">
            <v>直接购入</v>
          </cell>
          <cell r="V3947" t="str">
            <v>徐建红</v>
          </cell>
          <cell r="W3947" t="str">
            <v>2022.12.16</v>
          </cell>
          <cell r="X3947" t="str">
            <v>记--663</v>
          </cell>
        </row>
        <row r="3947">
          <cell r="AA3947" t="str">
            <v>0307</v>
          </cell>
        </row>
        <row r="3948">
          <cell r="B3948" t="str">
            <v>030700453</v>
          </cell>
          <cell r="C3948" t="str">
            <v>氟塑料磁力泵</v>
          </cell>
          <cell r="D3948" t="str">
            <v>IMD50-32-160F，4KW 防爆电机</v>
          </cell>
          <cell r="E3948">
            <v>4867.25</v>
          </cell>
          <cell r="F3948">
            <v>1168.08</v>
          </cell>
          <cell r="G3948">
            <v>3699.17</v>
          </cell>
          <cell r="H3948">
            <v>0</v>
          </cell>
          <cell r="I3948" t="str">
            <v>2022.12.16</v>
          </cell>
          <cell r="J3948" t="str">
            <v>96</v>
          </cell>
          <cell r="K3948" t="str">
            <v>精喹装置（合成二车间）</v>
          </cell>
          <cell r="L3948" t="str">
            <v>肥东合成分厂</v>
          </cell>
          <cell r="M3948" t="str">
            <v>肥东合成二车间</v>
          </cell>
          <cell r="N3948" t="str">
            <v>安徽通能泵阀销售有限公司 5500/1.13</v>
          </cell>
          <cell r="O3948" t="str">
            <v>48.67</v>
          </cell>
          <cell r="P3948" t="str">
            <v>584.04</v>
          </cell>
          <cell r="Q3948" t="str">
            <v>194.69</v>
          </cell>
          <cell r="R3948" t="str">
            <v>23</v>
          </cell>
          <cell r="S3948" t="str">
            <v>平均年限法(一)</v>
          </cell>
          <cell r="T3948" t="str">
            <v>在用</v>
          </cell>
          <cell r="U3948" t="str">
            <v>直接购入</v>
          </cell>
          <cell r="V3948" t="str">
            <v>徐建红</v>
          </cell>
          <cell r="W3948" t="str">
            <v>2022.12.16</v>
          </cell>
          <cell r="X3948" t="str">
            <v>记--663</v>
          </cell>
        </row>
        <row r="3948">
          <cell r="AA3948" t="str">
            <v>0307</v>
          </cell>
        </row>
        <row r="3949">
          <cell r="B3949" t="str">
            <v>030500068</v>
          </cell>
          <cell r="C3949" t="str">
            <v>箱式变压器（630KVA）</v>
          </cell>
          <cell r="D3949" t="str">
            <v>ZGS11-Z-630KVA</v>
          </cell>
          <cell r="E3949">
            <v>69911.5</v>
          </cell>
          <cell r="F3949">
            <v>16778.88</v>
          </cell>
          <cell r="G3949">
            <v>53132.62</v>
          </cell>
          <cell r="H3949">
            <v>0</v>
          </cell>
          <cell r="I3949" t="str">
            <v>2022.12.19</v>
          </cell>
          <cell r="J3949" t="str">
            <v>96</v>
          </cell>
          <cell r="K3949" t="str">
            <v>电力设备</v>
          </cell>
          <cell r="L3949" t="str">
            <v>肥东制剂分厂</v>
          </cell>
          <cell r="M3949" t="str">
            <v>肥东制剂14#车间门口</v>
          </cell>
          <cell r="N3949" t="str">
            <v>安徽海盟电气科技有限公司 79000/1.13</v>
          </cell>
          <cell r="O3949" t="str">
            <v>699.12</v>
          </cell>
          <cell r="P3949" t="str">
            <v>8,389.44</v>
          </cell>
          <cell r="Q3949" t="str">
            <v>2,796.46</v>
          </cell>
          <cell r="R3949" t="str">
            <v>23</v>
          </cell>
          <cell r="S3949" t="str">
            <v>平均年限法(一)</v>
          </cell>
          <cell r="T3949" t="str">
            <v>在用</v>
          </cell>
          <cell r="U3949" t="str">
            <v>直接购入</v>
          </cell>
          <cell r="V3949" t="str">
            <v>徐建红</v>
          </cell>
          <cell r="W3949" t="str">
            <v>2022.12.19</v>
          </cell>
          <cell r="X3949" t="str">
            <v>记--665</v>
          </cell>
        </row>
        <row r="3949">
          <cell r="AA3949" t="str">
            <v>0305</v>
          </cell>
        </row>
        <row r="3950">
          <cell r="B3950" t="str">
            <v>032500335</v>
          </cell>
          <cell r="C3950" t="str">
            <v>搪玻璃反应釜</v>
          </cell>
          <cell r="D3950" t="str">
            <v>K3000L</v>
          </cell>
          <cell r="E3950">
            <v>34955.75</v>
          </cell>
          <cell r="F3950">
            <v>8389.44</v>
          </cell>
          <cell r="G3950">
            <v>26566.31</v>
          </cell>
          <cell r="H3950">
            <v>0</v>
          </cell>
          <cell r="I3950" t="str">
            <v>2022.12.26</v>
          </cell>
          <cell r="J3950" t="str">
            <v>96</v>
          </cell>
          <cell r="K3950" t="str">
            <v>苯磺隆装置（合成四车间）</v>
          </cell>
          <cell r="L3950" t="str">
            <v>肥东合成分厂</v>
          </cell>
          <cell r="M3950" t="str">
            <v>肥东合成四车间</v>
          </cell>
          <cell r="N3950" t="str">
            <v>江苏扬阳化工设备制造有限公司 39500/1.13</v>
          </cell>
          <cell r="O3950" t="str">
            <v>349.56</v>
          </cell>
          <cell r="P3950" t="str">
            <v>4,194.72</v>
          </cell>
          <cell r="Q3950" t="str">
            <v>1,398.23</v>
          </cell>
          <cell r="R3950" t="str">
            <v>23</v>
          </cell>
          <cell r="S3950" t="str">
            <v>平均年限法(一)</v>
          </cell>
          <cell r="T3950" t="str">
            <v>在用</v>
          </cell>
          <cell r="U3950" t="str">
            <v>直接购入</v>
          </cell>
          <cell r="V3950" t="str">
            <v>徐建红</v>
          </cell>
          <cell r="W3950" t="str">
            <v>2022.12.26</v>
          </cell>
          <cell r="X3950" t="str">
            <v>记--671</v>
          </cell>
        </row>
        <row r="3950">
          <cell r="AA3950" t="str">
            <v>0325</v>
          </cell>
        </row>
        <row r="3951">
          <cell r="B3951" t="str">
            <v>032400061</v>
          </cell>
          <cell r="C3951" t="str">
            <v>防爆暂存柜（集装箱）</v>
          </cell>
          <cell r="D3951" t="str">
            <v>MHFBJZX，3240*2540*2650mm集装箱箱体，钢板满焊，含防爆通风系统/照明系统/报警系统/泄爆系统/灭火装置 等</v>
          </cell>
          <cell r="E3951">
            <v>73451.33</v>
          </cell>
          <cell r="F3951">
            <v>16893.73</v>
          </cell>
          <cell r="G3951">
            <v>56557.6</v>
          </cell>
          <cell r="H3951">
            <v>0</v>
          </cell>
          <cell r="I3951" t="str">
            <v>2023.01.13</v>
          </cell>
          <cell r="J3951" t="str">
            <v>96</v>
          </cell>
          <cell r="K3951" t="str">
            <v>公用设备</v>
          </cell>
          <cell r="L3951" t="str">
            <v>肥东合成分厂</v>
          </cell>
          <cell r="M3951" t="str">
            <v>肥东合成危险品库</v>
          </cell>
          <cell r="N3951" t="str">
            <v>安徽铭航防爆科技有限公司 83000/1.13</v>
          </cell>
          <cell r="O3951" t="str">
            <v>734.51</v>
          </cell>
          <cell r="P3951" t="str">
            <v>8,814.12</v>
          </cell>
          <cell r="Q3951" t="str">
            <v>2,938.05</v>
          </cell>
          <cell r="R3951" t="str">
            <v>22</v>
          </cell>
          <cell r="S3951" t="str">
            <v>平均年限法(一)</v>
          </cell>
          <cell r="T3951" t="str">
            <v>在用</v>
          </cell>
          <cell r="U3951" t="str">
            <v>直接购入</v>
          </cell>
          <cell r="V3951" t="str">
            <v>徐建红</v>
          </cell>
          <cell r="W3951" t="str">
            <v>2023.01.13</v>
          </cell>
          <cell r="X3951" t="str">
            <v>记--416</v>
          </cell>
        </row>
        <row r="3951">
          <cell r="AA3951" t="str">
            <v>0324</v>
          </cell>
        </row>
        <row r="3952">
          <cell r="B3952" t="str">
            <v>040900569</v>
          </cell>
          <cell r="C3952" t="str">
            <v>智能驱动平移门（含车牌识别直杆道闸）</v>
          </cell>
          <cell r="D3952" t="str">
            <v>南大门，红门牌P863C-G，门排18M长*1.5M高，含车牌识别直杆道闸(1进1出)H2QS，智能驱动系统</v>
          </cell>
          <cell r="E3952">
            <v>112427.18</v>
          </cell>
          <cell r="F3952">
            <v>41373.09</v>
          </cell>
          <cell r="G3952">
            <v>71054.09</v>
          </cell>
          <cell r="H3952">
            <v>0</v>
          </cell>
          <cell r="I3952" t="str">
            <v>2023.01.13</v>
          </cell>
          <cell r="J3952" t="str">
            <v>60</v>
          </cell>
          <cell r="K3952" t="str">
            <v>其他</v>
          </cell>
          <cell r="L3952" t="str">
            <v>综合办</v>
          </cell>
          <cell r="M3952" t="str">
            <v>肥东厂区南大门（清泉路）</v>
          </cell>
          <cell r="N3952" t="str">
            <v>合肥虹门智能设备有限公司 115800/1.03</v>
          </cell>
          <cell r="O3952" t="str">
            <v>1,798.83</v>
          </cell>
          <cell r="P3952" t="str">
            <v>21,585.96</v>
          </cell>
          <cell r="Q3952" t="str">
            <v>4,497.09</v>
          </cell>
          <cell r="R3952" t="str">
            <v>22</v>
          </cell>
          <cell r="S3952" t="str">
            <v>平均年限法(一)</v>
          </cell>
          <cell r="T3952" t="str">
            <v>在用</v>
          </cell>
          <cell r="U3952" t="str">
            <v>直接购入</v>
          </cell>
          <cell r="V3952" t="str">
            <v>徐建红</v>
          </cell>
          <cell r="W3952" t="str">
            <v>2023.01.13</v>
          </cell>
          <cell r="X3952" t="str">
            <v>记--418</v>
          </cell>
        </row>
        <row r="3952">
          <cell r="AA3952" t="str">
            <v>0409</v>
          </cell>
        </row>
        <row r="3953">
          <cell r="B3953" t="str">
            <v>040300113</v>
          </cell>
          <cell r="C3953" t="str">
            <v>激光打印机（A4不干胶标贴专用）</v>
          </cell>
          <cell r="D3953" t="str">
            <v>沧田/cumtenn，CTP-2206，激光，A4不干胶标贴</v>
          </cell>
          <cell r="E3953">
            <v>1309.73</v>
          </cell>
          <cell r="F3953">
            <v>482.08</v>
          </cell>
          <cell r="G3953">
            <v>812.32</v>
          </cell>
          <cell r="H3953">
            <v>15.33</v>
          </cell>
          <cell r="I3953" t="str">
            <v>2023.01.18</v>
          </cell>
          <cell r="J3953" t="str">
            <v>60</v>
          </cell>
          <cell r="K3953" t="str">
            <v>打印机</v>
          </cell>
          <cell r="L3953" t="str">
            <v>国际贸易部（外贸）</v>
          </cell>
          <cell r="M3953" t="str">
            <v>国际贸易部办公室，丰乐种业新大楼806室</v>
          </cell>
          <cell r="N3953" t="str">
            <v>合肥德众科技有限公司 1480/1.13</v>
          </cell>
          <cell r="O3953" t="str">
            <v>20.96</v>
          </cell>
          <cell r="P3953" t="str">
            <v>251.52</v>
          </cell>
          <cell r="Q3953" t="str">
            <v>52.39</v>
          </cell>
          <cell r="R3953" t="str">
            <v>22</v>
          </cell>
          <cell r="S3953" t="str">
            <v>平均年限法(一)</v>
          </cell>
          <cell r="T3953" t="str">
            <v>在用</v>
          </cell>
          <cell r="U3953" t="str">
            <v>直接购入</v>
          </cell>
          <cell r="V3953" t="str">
            <v>徐建红</v>
          </cell>
          <cell r="W3953" t="str">
            <v>2023.01.18</v>
          </cell>
          <cell r="X3953" t="str">
            <v>记--430</v>
          </cell>
        </row>
        <row r="3953">
          <cell r="AA3953" t="str">
            <v>0403</v>
          </cell>
        </row>
        <row r="3954">
          <cell r="B3954" t="str">
            <v>030800381</v>
          </cell>
          <cell r="C3954" t="str">
            <v>搪玻璃反应釜</v>
          </cell>
          <cell r="D3954" t="str">
            <v>K6300L，搪瓷反应釜</v>
          </cell>
          <cell r="E3954">
            <v>56637.17</v>
          </cell>
          <cell r="F3954">
            <v>13026.51</v>
          </cell>
          <cell r="G3954">
            <v>43610.66</v>
          </cell>
          <cell r="H3954">
            <v>0</v>
          </cell>
          <cell r="I3954" t="str">
            <v>2023.01.30</v>
          </cell>
          <cell r="J3954" t="str">
            <v>96</v>
          </cell>
          <cell r="K3954" t="str">
            <v>烟嘧装置（合成一车间）</v>
          </cell>
          <cell r="L3954" t="str">
            <v>肥东合成分厂</v>
          </cell>
          <cell r="M3954" t="str">
            <v>肥东合成一车间</v>
          </cell>
          <cell r="N3954" t="str">
            <v>江苏扬阳化工设备制造有限公司 64000/1.13</v>
          </cell>
          <cell r="O3954" t="str">
            <v>566.37</v>
          </cell>
          <cell r="P3954" t="str">
            <v>6,796.44</v>
          </cell>
          <cell r="Q3954" t="str">
            <v>2,265.49</v>
          </cell>
          <cell r="R3954" t="str">
            <v>22</v>
          </cell>
          <cell r="S3954" t="str">
            <v>平均年限法(一)</v>
          </cell>
          <cell r="T3954" t="str">
            <v>在用</v>
          </cell>
          <cell r="U3954" t="str">
            <v>直接购入</v>
          </cell>
          <cell r="V3954" t="str">
            <v>徐建红</v>
          </cell>
          <cell r="W3954" t="str">
            <v>2023.01.30</v>
          </cell>
          <cell r="X3954" t="str">
            <v>记--457</v>
          </cell>
        </row>
        <row r="3954">
          <cell r="AA3954" t="str">
            <v>0308</v>
          </cell>
        </row>
        <row r="3955">
          <cell r="B3955" t="str">
            <v>030800382</v>
          </cell>
          <cell r="C3955" t="str">
            <v>搪玻璃开式储罐</v>
          </cell>
          <cell r="D3955" t="str">
            <v>K5000L，搪瓷储罐</v>
          </cell>
          <cell r="E3955">
            <v>35398.23</v>
          </cell>
          <cell r="F3955">
            <v>8141.54</v>
          </cell>
          <cell r="G3955">
            <v>27256.69</v>
          </cell>
          <cell r="H3955">
            <v>0</v>
          </cell>
          <cell r="I3955" t="str">
            <v>2023.01.30</v>
          </cell>
          <cell r="J3955" t="str">
            <v>96</v>
          </cell>
          <cell r="K3955" t="str">
            <v>烟嘧装置（合成一车间）</v>
          </cell>
          <cell r="L3955" t="str">
            <v>肥东合成分厂</v>
          </cell>
          <cell r="M3955" t="str">
            <v>肥东合成一车间</v>
          </cell>
          <cell r="N3955" t="str">
            <v>江苏扬阳化工设备制造有限公司 40000/1.13</v>
          </cell>
          <cell r="O3955" t="str">
            <v>353.98</v>
          </cell>
          <cell r="P3955" t="str">
            <v>4,247.76</v>
          </cell>
          <cell r="Q3955" t="str">
            <v>1,415.93</v>
          </cell>
          <cell r="R3955" t="str">
            <v>22</v>
          </cell>
          <cell r="S3955" t="str">
            <v>平均年限法(一)</v>
          </cell>
          <cell r="T3955" t="str">
            <v>在用</v>
          </cell>
          <cell r="U3955" t="str">
            <v>直接购入</v>
          </cell>
          <cell r="V3955" t="str">
            <v>徐建红</v>
          </cell>
          <cell r="W3955" t="str">
            <v>2023.01.30</v>
          </cell>
          <cell r="X3955" t="str">
            <v>记--457</v>
          </cell>
        </row>
        <row r="3955">
          <cell r="AA3955" t="str">
            <v>0308</v>
          </cell>
        </row>
        <row r="3956">
          <cell r="B3956" t="str">
            <v>030800383</v>
          </cell>
          <cell r="C3956" t="str">
            <v>搪玻璃开式储罐</v>
          </cell>
          <cell r="D3956" t="str">
            <v>K5000L，搪瓷储罐</v>
          </cell>
          <cell r="E3956">
            <v>35398.23</v>
          </cell>
          <cell r="F3956">
            <v>8141.54</v>
          </cell>
          <cell r="G3956">
            <v>27256.69</v>
          </cell>
          <cell r="H3956">
            <v>0</v>
          </cell>
          <cell r="I3956" t="str">
            <v>2023.01.30</v>
          </cell>
          <cell r="J3956" t="str">
            <v>96</v>
          </cell>
          <cell r="K3956" t="str">
            <v>烟嘧装置（合成一车间）</v>
          </cell>
          <cell r="L3956" t="str">
            <v>肥东合成分厂</v>
          </cell>
          <cell r="M3956" t="str">
            <v>肥东合成一车间</v>
          </cell>
          <cell r="N3956" t="str">
            <v>江苏扬阳化工设备制造有限公司 40000/1.13</v>
          </cell>
          <cell r="O3956" t="str">
            <v>353.98</v>
          </cell>
          <cell r="P3956" t="str">
            <v>4,247.76</v>
          </cell>
          <cell r="Q3956" t="str">
            <v>1,415.93</v>
          </cell>
          <cell r="R3956" t="str">
            <v>22</v>
          </cell>
          <cell r="S3956" t="str">
            <v>平均年限法(一)</v>
          </cell>
          <cell r="T3956" t="str">
            <v>在用</v>
          </cell>
          <cell r="U3956" t="str">
            <v>直接购入</v>
          </cell>
          <cell r="V3956" t="str">
            <v>徐建红</v>
          </cell>
          <cell r="W3956" t="str">
            <v>2023.01.30</v>
          </cell>
          <cell r="X3956" t="str">
            <v>记--457</v>
          </cell>
        </row>
        <row r="3956">
          <cell r="AA3956" t="str">
            <v>0308</v>
          </cell>
        </row>
        <row r="3957">
          <cell r="B3957" t="str">
            <v>030800384</v>
          </cell>
          <cell r="C3957" t="str">
            <v>搪玻璃开式储罐</v>
          </cell>
          <cell r="D3957" t="str">
            <v>K5000L，搪瓷储罐</v>
          </cell>
          <cell r="E3957">
            <v>35398.23</v>
          </cell>
          <cell r="F3957">
            <v>8141.54</v>
          </cell>
          <cell r="G3957">
            <v>27256.69</v>
          </cell>
          <cell r="H3957">
            <v>0</v>
          </cell>
          <cell r="I3957" t="str">
            <v>2023.01.30</v>
          </cell>
          <cell r="J3957" t="str">
            <v>96</v>
          </cell>
          <cell r="K3957" t="str">
            <v>烟嘧装置（合成一车间）</v>
          </cell>
          <cell r="L3957" t="str">
            <v>肥东合成分厂</v>
          </cell>
          <cell r="M3957" t="str">
            <v>肥东合成一车间</v>
          </cell>
          <cell r="N3957" t="str">
            <v>江苏扬阳化工设备制造有限公司 40000/1.13</v>
          </cell>
          <cell r="O3957" t="str">
            <v>353.98</v>
          </cell>
          <cell r="P3957" t="str">
            <v>4,247.76</v>
          </cell>
          <cell r="Q3957" t="str">
            <v>1,415.93</v>
          </cell>
          <cell r="R3957" t="str">
            <v>22</v>
          </cell>
          <cell r="S3957" t="str">
            <v>平均年限法(一)</v>
          </cell>
          <cell r="T3957" t="str">
            <v>在用</v>
          </cell>
          <cell r="U3957" t="str">
            <v>直接购入</v>
          </cell>
          <cell r="V3957" t="str">
            <v>徐建红</v>
          </cell>
          <cell r="W3957" t="str">
            <v>2023.01.30</v>
          </cell>
          <cell r="X3957" t="str">
            <v>记--457</v>
          </cell>
        </row>
        <row r="3957">
          <cell r="AA3957" t="str">
            <v>0308</v>
          </cell>
        </row>
        <row r="3958">
          <cell r="B3958" t="str">
            <v>032400062</v>
          </cell>
          <cell r="C3958" t="str">
            <v>半固定式消防泡沫灭火器罐</v>
          </cell>
          <cell r="D3958" t="str">
            <v>PY8/500L，6%抗溶泡沫，半固定式，可移动，消防设备</v>
          </cell>
          <cell r="E3958">
            <v>6327.43</v>
          </cell>
          <cell r="F3958">
            <v>1391.94</v>
          </cell>
          <cell r="G3958">
            <v>4935.49</v>
          </cell>
          <cell r="H3958">
            <v>0</v>
          </cell>
          <cell r="I3958" t="str">
            <v>2023.02.08</v>
          </cell>
          <cell r="J3958" t="str">
            <v>96</v>
          </cell>
          <cell r="K3958" t="str">
            <v>公用设备</v>
          </cell>
          <cell r="L3958" t="str">
            <v>肥东合成分厂</v>
          </cell>
          <cell r="M3958" t="str">
            <v>肥东合成新罐区，（综合办负责管理）</v>
          </cell>
          <cell r="N3958" t="str">
            <v>合肥羽石安全科技有限公司 7150/1.13</v>
          </cell>
          <cell r="O3958" t="str">
            <v>63.27</v>
          </cell>
          <cell r="P3958" t="str">
            <v>759.24</v>
          </cell>
          <cell r="Q3958" t="str">
            <v>253.10</v>
          </cell>
          <cell r="R3958" t="str">
            <v>21</v>
          </cell>
          <cell r="S3958" t="str">
            <v>平均年限法(一)</v>
          </cell>
          <cell r="T3958" t="str">
            <v>在用</v>
          </cell>
          <cell r="U3958" t="str">
            <v>直接购入</v>
          </cell>
          <cell r="V3958" t="str">
            <v>徐建红</v>
          </cell>
          <cell r="W3958" t="str">
            <v>2023.02.08</v>
          </cell>
          <cell r="X3958" t="str">
            <v>记--501</v>
          </cell>
        </row>
        <row r="3958">
          <cell r="AA3958" t="str">
            <v>0324</v>
          </cell>
        </row>
        <row r="3959">
          <cell r="B3959" t="str">
            <v>032400063</v>
          </cell>
          <cell r="C3959" t="str">
            <v>半固定式消防泡沫灭火器罐</v>
          </cell>
          <cell r="D3959" t="str">
            <v>PY8/500L，6%抗溶泡沫，半固定式，可移动，消防设备</v>
          </cell>
          <cell r="E3959">
            <v>6327.44</v>
          </cell>
          <cell r="F3959">
            <v>1391.94</v>
          </cell>
          <cell r="G3959">
            <v>4935.5</v>
          </cell>
          <cell r="H3959">
            <v>0</v>
          </cell>
          <cell r="I3959" t="str">
            <v>2023.02.08</v>
          </cell>
          <cell r="J3959" t="str">
            <v>96</v>
          </cell>
          <cell r="K3959" t="str">
            <v>公用设备</v>
          </cell>
          <cell r="L3959" t="str">
            <v>肥东合成分厂</v>
          </cell>
          <cell r="M3959" t="str">
            <v>肥东合成新罐区，（综合办负责管理）</v>
          </cell>
          <cell r="N3959" t="str">
            <v>合肥羽石安全科技有限公司 7150/1.13</v>
          </cell>
          <cell r="O3959" t="str">
            <v>63.27</v>
          </cell>
          <cell r="P3959" t="str">
            <v>759.24</v>
          </cell>
          <cell r="Q3959" t="str">
            <v>253.10</v>
          </cell>
          <cell r="R3959" t="str">
            <v>21</v>
          </cell>
          <cell r="S3959" t="str">
            <v>平均年限法(一)</v>
          </cell>
          <cell r="T3959" t="str">
            <v>在用</v>
          </cell>
          <cell r="U3959" t="str">
            <v>直接购入</v>
          </cell>
          <cell r="V3959" t="str">
            <v>徐建红</v>
          </cell>
          <cell r="W3959" t="str">
            <v>2023.02.08</v>
          </cell>
          <cell r="X3959" t="str">
            <v>记--501</v>
          </cell>
        </row>
        <row r="3959">
          <cell r="AA3959" t="str">
            <v>0324</v>
          </cell>
        </row>
        <row r="3960">
          <cell r="B3960" t="str">
            <v>032400064</v>
          </cell>
          <cell r="C3960" t="str">
            <v>新标单级立式消防泵</v>
          </cell>
          <cell r="D3960" t="str">
            <v>XBD7.0/10G-KYL-15KW，防爆，管道栓泵</v>
          </cell>
          <cell r="E3960">
            <v>6460.18</v>
          </cell>
          <cell r="F3960">
            <v>1421.2</v>
          </cell>
          <cell r="G3960">
            <v>5038.98</v>
          </cell>
          <cell r="H3960">
            <v>0</v>
          </cell>
          <cell r="I3960" t="str">
            <v>2023.02.08</v>
          </cell>
          <cell r="J3960" t="str">
            <v>96</v>
          </cell>
          <cell r="K3960" t="str">
            <v>公用设备</v>
          </cell>
          <cell r="L3960" t="str">
            <v>肥东合成分厂</v>
          </cell>
          <cell r="M3960" t="str">
            <v>肥东合成新罐区，（综合办负责管理）</v>
          </cell>
          <cell r="N3960" t="str">
            <v>上海凯源泵业有限公司 7300/1.13</v>
          </cell>
          <cell r="O3960" t="str">
            <v>64.60</v>
          </cell>
          <cell r="P3960" t="str">
            <v>775.20</v>
          </cell>
          <cell r="Q3960" t="str">
            <v>258.41</v>
          </cell>
          <cell r="R3960" t="str">
            <v>21</v>
          </cell>
          <cell r="S3960" t="str">
            <v>平均年限法(一)</v>
          </cell>
          <cell r="T3960" t="str">
            <v>在用</v>
          </cell>
          <cell r="U3960" t="str">
            <v>直接购入</v>
          </cell>
          <cell r="V3960" t="str">
            <v>徐建红</v>
          </cell>
          <cell r="W3960" t="str">
            <v>2023.02.08</v>
          </cell>
          <cell r="X3960" t="str">
            <v>记--503</v>
          </cell>
        </row>
        <row r="3960">
          <cell r="AA3960" t="str">
            <v>0324</v>
          </cell>
        </row>
        <row r="3961">
          <cell r="B3961" t="str">
            <v>030200264</v>
          </cell>
          <cell r="C3961" t="str">
            <v>激光全焊接板式换热器</v>
          </cell>
          <cell r="D3961" t="str">
            <v>HZH22，20平方，板片材质316，口径DN100</v>
          </cell>
          <cell r="E3961">
            <v>8672.57</v>
          </cell>
          <cell r="F3961">
            <v>1908.06</v>
          </cell>
          <cell r="G3961">
            <v>6764.51</v>
          </cell>
          <cell r="H3961">
            <v>0</v>
          </cell>
          <cell r="I3961" t="str">
            <v>2023.02.10</v>
          </cell>
          <cell r="J3961" t="str">
            <v>96</v>
          </cell>
          <cell r="K3961" t="str">
            <v>污水设备</v>
          </cell>
          <cell r="L3961" t="str">
            <v>肥东合成分厂</v>
          </cell>
          <cell r="M3961" t="str">
            <v>肥东合成污水站</v>
          </cell>
          <cell r="N3961" t="str">
            <v>上海霍茨环保设备有限公司 9800/1.13</v>
          </cell>
          <cell r="O3961" t="str">
            <v>86.73</v>
          </cell>
          <cell r="P3961" t="str">
            <v>1,040.76</v>
          </cell>
          <cell r="Q3961" t="str">
            <v>346.90</v>
          </cell>
          <cell r="R3961" t="str">
            <v>21</v>
          </cell>
          <cell r="S3961" t="str">
            <v>平均年限法(一)</v>
          </cell>
          <cell r="T3961" t="str">
            <v>在用</v>
          </cell>
          <cell r="U3961" t="str">
            <v>直接购入</v>
          </cell>
          <cell r="V3961" t="str">
            <v>徐建红</v>
          </cell>
          <cell r="W3961" t="str">
            <v>2023.02.10</v>
          </cell>
          <cell r="X3961" t="str">
            <v>记--505</v>
          </cell>
        </row>
        <row r="3961">
          <cell r="AA3961" t="str">
            <v>0302</v>
          </cell>
        </row>
        <row r="3962">
          <cell r="B3962" t="str">
            <v>040900570</v>
          </cell>
          <cell r="C3962" t="str">
            <v>激光投影仪（宏基）</v>
          </cell>
          <cell r="D3962" t="str">
            <v>品牌:宏基/ACER；型号:V60S；白色；便携式可移动</v>
          </cell>
          <cell r="E3962">
            <v>2168.14</v>
          </cell>
          <cell r="F3962">
            <v>763.18</v>
          </cell>
          <cell r="G3962">
            <v>1404.96</v>
          </cell>
          <cell r="H3962">
            <v>0</v>
          </cell>
          <cell r="I3962" t="str">
            <v>2023.02.16</v>
          </cell>
          <cell r="J3962" t="str">
            <v>60</v>
          </cell>
          <cell r="K3962" t="str">
            <v>其他</v>
          </cell>
          <cell r="L3962" t="str">
            <v>肥东合成分厂</v>
          </cell>
          <cell r="M3962" t="str">
            <v>肥东合成分厂大办公室，保管人（熊天宝）安全培训用</v>
          </cell>
          <cell r="N3962" t="str">
            <v>合肥德众科技有限公司 2450/1.13</v>
          </cell>
          <cell r="O3962" t="str">
            <v>34.69</v>
          </cell>
          <cell r="P3962" t="str">
            <v>416.28</v>
          </cell>
          <cell r="Q3962" t="str">
            <v>86.73</v>
          </cell>
          <cell r="R3962" t="str">
            <v>21</v>
          </cell>
          <cell r="S3962" t="str">
            <v>平均年限法(一)</v>
          </cell>
          <cell r="T3962" t="str">
            <v>在用</v>
          </cell>
          <cell r="U3962" t="str">
            <v>直接购入</v>
          </cell>
          <cell r="V3962" t="str">
            <v>徐建红</v>
          </cell>
          <cell r="W3962" t="str">
            <v>2023.02.16</v>
          </cell>
          <cell r="X3962" t="str">
            <v>记--510</v>
          </cell>
        </row>
        <row r="3962">
          <cell r="AA3962" t="str">
            <v>0409</v>
          </cell>
        </row>
        <row r="3963">
          <cell r="B3963" t="str">
            <v>040100270</v>
          </cell>
          <cell r="C3963" t="str">
            <v>美的空调（72柜机）</v>
          </cell>
          <cell r="D3963" t="str">
            <v>KFR-72LW/BDN8Y-PA401(3)A；颜色:极地白</v>
          </cell>
          <cell r="E3963">
            <v>4247.79</v>
          </cell>
          <cell r="F3963">
            <v>1495.12</v>
          </cell>
          <cell r="G3963">
            <v>2752.67</v>
          </cell>
          <cell r="H3963">
            <v>0</v>
          </cell>
          <cell r="I3963" t="str">
            <v>2023.02.16</v>
          </cell>
          <cell r="J3963" t="str">
            <v>60</v>
          </cell>
          <cell r="K3963" t="str">
            <v>空调</v>
          </cell>
          <cell r="L3963" t="str">
            <v>肥东合成分厂</v>
          </cell>
          <cell r="M3963" t="str">
            <v>肥东合成分厂大办公室</v>
          </cell>
          <cell r="N3963" t="str">
            <v>安徽百大乐普生商厦有限责任公司 4800/1.13</v>
          </cell>
          <cell r="O3963" t="str">
            <v>67.96</v>
          </cell>
          <cell r="P3963" t="str">
            <v>815.52</v>
          </cell>
          <cell r="Q3963" t="str">
            <v>169.91</v>
          </cell>
          <cell r="R3963" t="str">
            <v>21</v>
          </cell>
          <cell r="S3963" t="str">
            <v>平均年限法(一)</v>
          </cell>
          <cell r="T3963" t="str">
            <v>在用</v>
          </cell>
          <cell r="U3963" t="str">
            <v>直接购入</v>
          </cell>
          <cell r="V3963" t="str">
            <v>徐建红</v>
          </cell>
          <cell r="W3963" t="str">
            <v>2023.02.16</v>
          </cell>
          <cell r="X3963" t="str">
            <v>记--512</v>
          </cell>
        </row>
        <row r="3963">
          <cell r="AA3963" t="str">
            <v>0401</v>
          </cell>
        </row>
        <row r="3964">
          <cell r="B3964" t="str">
            <v>032600178</v>
          </cell>
          <cell r="C3964" t="str">
            <v>碳化硅换热器</v>
          </cell>
          <cell r="D3964" t="str">
            <v>5.63平方，HE250V-14/64-A5.63-2000T</v>
          </cell>
          <cell r="E3964">
            <v>29203.54</v>
          </cell>
          <cell r="F3964">
            <v>6424.88</v>
          </cell>
          <cell r="G3964">
            <v>22778.66</v>
          </cell>
          <cell r="H3964">
            <v>0</v>
          </cell>
          <cell r="I3964" t="str">
            <v>2023.02.27</v>
          </cell>
          <cell r="J3964" t="str">
            <v>96</v>
          </cell>
          <cell r="K3964" t="str">
            <v>精噁唑装置（合成三车间）</v>
          </cell>
          <cell r="L3964" t="str">
            <v>肥东合成分厂</v>
          </cell>
          <cell r="M3964" t="str">
            <v>肥东合成三车间</v>
          </cell>
          <cell r="N3964" t="str">
            <v>无锡英罗唯森科技有限公司 33000/1.13</v>
          </cell>
          <cell r="O3964" t="str">
            <v>292.04</v>
          </cell>
          <cell r="P3964" t="str">
            <v>3,504.48</v>
          </cell>
          <cell r="Q3964" t="str">
            <v>1,168.14</v>
          </cell>
          <cell r="R3964" t="str">
            <v>21</v>
          </cell>
          <cell r="S3964" t="str">
            <v>平均年限法(一)</v>
          </cell>
          <cell r="T3964" t="str">
            <v>在用</v>
          </cell>
          <cell r="U3964" t="str">
            <v>直接购入</v>
          </cell>
          <cell r="V3964" t="str">
            <v>徐建红</v>
          </cell>
          <cell r="W3964" t="str">
            <v>2023.02.27</v>
          </cell>
          <cell r="X3964" t="str">
            <v>记--525</v>
          </cell>
        </row>
        <row r="3964">
          <cell r="AA3964" t="str">
            <v>0326</v>
          </cell>
        </row>
        <row r="3965">
          <cell r="B3965" t="str">
            <v>040200307</v>
          </cell>
          <cell r="C3965" t="str">
            <v>联想电脑（台式）</v>
          </cell>
          <cell r="D3965" t="str">
            <v>联想 天逸510S，CPU型号i5 12400；内存16G；硬盘1T+256G；集成显卡；无线Wifi；WIN11系统；显示器21.5英寸黑色；主机银色</v>
          </cell>
          <cell r="E3965">
            <v>4000</v>
          </cell>
          <cell r="F3965">
            <v>1344</v>
          </cell>
          <cell r="G3965">
            <v>2148</v>
          </cell>
          <cell r="H3965">
            <v>508</v>
          </cell>
          <cell r="I3965" t="str">
            <v>2023.03.03</v>
          </cell>
          <cell r="J3965" t="str">
            <v>60</v>
          </cell>
          <cell r="K3965" t="str">
            <v>电脑</v>
          </cell>
          <cell r="L3965" t="str">
            <v>财务部</v>
          </cell>
          <cell r="M3965" t="str">
            <v>农化财务部（现2王慧君，原1袁万里），丰乐种业新大楼803室</v>
          </cell>
          <cell r="N3965" t="str">
            <v>合肥市包河区德众电脑经营部 4000元，普票</v>
          </cell>
          <cell r="O3965" t="str">
            <v>64.00</v>
          </cell>
          <cell r="P3965" t="str">
            <v>768.00</v>
          </cell>
          <cell r="Q3965" t="str">
            <v>160.00</v>
          </cell>
          <cell r="R3965" t="str">
            <v>20</v>
          </cell>
          <cell r="S3965" t="str">
            <v>平均年限法(一)</v>
          </cell>
          <cell r="T3965" t="str">
            <v>在用</v>
          </cell>
          <cell r="U3965" t="str">
            <v>直接购入</v>
          </cell>
          <cell r="V3965" t="str">
            <v>徐建红</v>
          </cell>
          <cell r="W3965" t="str">
            <v>2023.03.03</v>
          </cell>
          <cell r="X3965" t="str">
            <v>记--451</v>
          </cell>
        </row>
        <row r="3965">
          <cell r="AA3965" t="str">
            <v>0402</v>
          </cell>
        </row>
        <row r="3966">
          <cell r="B3966" t="str">
            <v>040200308</v>
          </cell>
          <cell r="C3966" t="str">
            <v>联想电脑（台式）</v>
          </cell>
          <cell r="D3966" t="str">
            <v>联想 天逸510S，CPU型号i5 12400；内存16G；硬盘1T+256G；集成显卡；无线Wifi；WIN11系统；显示器21.5英寸黑色；主机银色</v>
          </cell>
          <cell r="E3966">
            <v>4000</v>
          </cell>
          <cell r="F3966">
            <v>1344</v>
          </cell>
          <cell r="G3966">
            <v>2148</v>
          </cell>
          <cell r="H3966">
            <v>508</v>
          </cell>
          <cell r="I3966" t="str">
            <v>2023.03.03</v>
          </cell>
          <cell r="J3966" t="str">
            <v>60</v>
          </cell>
          <cell r="K3966" t="str">
            <v>电脑</v>
          </cell>
          <cell r="L3966" t="str">
            <v>财务部</v>
          </cell>
          <cell r="M3966" t="str">
            <v>农化财务部（现2赵铭，原1陈诺），丰乐种业新大楼803室</v>
          </cell>
          <cell r="N3966" t="str">
            <v>合肥市包河区德众电脑经营部 4000元，普票</v>
          </cell>
          <cell r="O3966" t="str">
            <v>64.00</v>
          </cell>
          <cell r="P3966" t="str">
            <v>768.00</v>
          </cell>
          <cell r="Q3966" t="str">
            <v>160.00</v>
          </cell>
          <cell r="R3966" t="str">
            <v>20</v>
          </cell>
          <cell r="S3966" t="str">
            <v>平均年限法(一)</v>
          </cell>
          <cell r="T3966" t="str">
            <v>在用</v>
          </cell>
          <cell r="U3966" t="str">
            <v>直接购入</v>
          </cell>
          <cell r="V3966" t="str">
            <v>徐建红</v>
          </cell>
          <cell r="W3966" t="str">
            <v>2023.03.03</v>
          </cell>
          <cell r="X3966" t="str">
            <v>记--451</v>
          </cell>
        </row>
        <row r="3966">
          <cell r="AA3966" t="str">
            <v>0402</v>
          </cell>
        </row>
        <row r="3967">
          <cell r="B3967" t="str">
            <v>030700454</v>
          </cell>
          <cell r="C3967" t="str">
            <v>螺旋上料机</v>
          </cell>
          <cell r="D3967" t="str">
            <v>XHR-159</v>
          </cell>
          <cell r="E3967">
            <v>17256.64</v>
          </cell>
          <cell r="F3967">
            <v>3623.97</v>
          </cell>
          <cell r="G3967">
            <v>13632.67</v>
          </cell>
          <cell r="H3967">
            <v>0</v>
          </cell>
          <cell r="I3967" t="str">
            <v>2023.03.06</v>
          </cell>
          <cell r="J3967" t="str">
            <v>96</v>
          </cell>
          <cell r="K3967" t="str">
            <v>精喹装置（合成二车间）</v>
          </cell>
          <cell r="L3967" t="str">
            <v>肥东合成分厂</v>
          </cell>
          <cell r="M3967" t="str">
            <v>肥东合成二车间</v>
          </cell>
          <cell r="N3967" t="str">
            <v>张家港市鑫华荣精密机械厂 19500/1.13</v>
          </cell>
          <cell r="O3967" t="str">
            <v>172.57</v>
          </cell>
          <cell r="P3967" t="str">
            <v>2,070.84</v>
          </cell>
          <cell r="Q3967" t="str">
            <v>690.27</v>
          </cell>
          <cell r="R3967" t="str">
            <v>20</v>
          </cell>
          <cell r="S3967" t="str">
            <v>平均年限法(一)</v>
          </cell>
          <cell r="T3967" t="str">
            <v>在用</v>
          </cell>
          <cell r="U3967" t="str">
            <v>直接购入</v>
          </cell>
          <cell r="V3967" t="str">
            <v>徐建红</v>
          </cell>
          <cell r="W3967" t="str">
            <v>2023.03.06</v>
          </cell>
          <cell r="X3967" t="str">
            <v>记--452</v>
          </cell>
        </row>
        <row r="3967">
          <cell r="AA3967" t="str">
            <v>0307</v>
          </cell>
        </row>
        <row r="3968">
          <cell r="B3968" t="str">
            <v>030700455</v>
          </cell>
          <cell r="C3968" t="str">
            <v>不锈钢缓冲罐</v>
          </cell>
          <cell r="D3968" t="str">
            <v>200L，DN500*800*6，材质304</v>
          </cell>
          <cell r="E3968">
            <v>4424.78</v>
          </cell>
          <cell r="F3968">
            <v>929.25</v>
          </cell>
          <cell r="G3968">
            <v>3495.53</v>
          </cell>
          <cell r="H3968">
            <v>0</v>
          </cell>
          <cell r="I3968" t="str">
            <v>2023.03.06</v>
          </cell>
          <cell r="J3968" t="str">
            <v>96</v>
          </cell>
          <cell r="K3968" t="str">
            <v>精喹装置（合成二车间）</v>
          </cell>
          <cell r="L3968" t="str">
            <v>肥东合成分厂</v>
          </cell>
          <cell r="M3968" t="str">
            <v>肥东合成二车间</v>
          </cell>
          <cell r="N3968" t="str">
            <v>江苏润驰智造装备科技有限公司 5000/1.13</v>
          </cell>
          <cell r="O3968" t="str">
            <v>44.25</v>
          </cell>
          <cell r="P3968" t="str">
            <v>531.00</v>
          </cell>
          <cell r="Q3968" t="str">
            <v>176.99</v>
          </cell>
          <cell r="R3968" t="str">
            <v>20</v>
          </cell>
          <cell r="S3968" t="str">
            <v>平均年限法(一)</v>
          </cell>
          <cell r="T3968" t="str">
            <v>在用</v>
          </cell>
          <cell r="U3968" t="str">
            <v>直接购入</v>
          </cell>
          <cell r="V3968" t="str">
            <v>徐建红</v>
          </cell>
          <cell r="W3968" t="str">
            <v>2023.03.06</v>
          </cell>
          <cell r="X3968" t="str">
            <v>记--454</v>
          </cell>
        </row>
        <row r="3968">
          <cell r="AA3968" t="str">
            <v>0307</v>
          </cell>
        </row>
        <row r="3969">
          <cell r="B3969" t="str">
            <v>032600179</v>
          </cell>
          <cell r="C3969" t="str">
            <v>防爆电子秤</v>
          </cell>
          <cell r="D3969" t="str">
            <v>TSC-60/100FBZ，60KG，台面30*40CM，材质304不锈钢</v>
          </cell>
          <cell r="E3969">
            <v>5929.2</v>
          </cell>
          <cell r="F3969">
            <v>1245.09</v>
          </cell>
          <cell r="G3969">
            <v>4684.11</v>
          </cell>
          <cell r="H3969">
            <v>0</v>
          </cell>
          <cell r="I3969" t="str">
            <v>2023.03.20</v>
          </cell>
          <cell r="J3969" t="str">
            <v>96</v>
          </cell>
          <cell r="K3969" t="str">
            <v>精噁唑装置（合成三车间）</v>
          </cell>
          <cell r="L3969" t="str">
            <v>肥东合成分厂</v>
          </cell>
          <cell r="M3969" t="str">
            <v>肥东合成三车间</v>
          </cell>
          <cell r="N3969" t="str">
            <v>合肥天和电子衡器设备有限公司 6700/1.13</v>
          </cell>
          <cell r="O3969" t="str">
            <v>59.29</v>
          </cell>
          <cell r="P3969" t="str">
            <v>711.48</v>
          </cell>
          <cell r="Q3969" t="str">
            <v>237.17</v>
          </cell>
          <cell r="R3969" t="str">
            <v>20</v>
          </cell>
          <cell r="S3969" t="str">
            <v>平均年限法(一)</v>
          </cell>
          <cell r="T3969" t="str">
            <v>在用</v>
          </cell>
          <cell r="U3969" t="str">
            <v>直接购入</v>
          </cell>
          <cell r="V3969" t="str">
            <v>徐建红</v>
          </cell>
          <cell r="W3969" t="str">
            <v>2023.03.20</v>
          </cell>
          <cell r="X3969" t="str">
            <v>记--461</v>
          </cell>
        </row>
        <row r="3969">
          <cell r="AA3969" t="str">
            <v>0326</v>
          </cell>
        </row>
        <row r="3970">
          <cell r="B3970" t="str">
            <v>032600180</v>
          </cell>
          <cell r="C3970" t="str">
            <v>气动缝包机</v>
          </cell>
          <cell r="D3970" t="str">
            <v>N600A</v>
          </cell>
          <cell r="E3970">
            <v>5752.21</v>
          </cell>
          <cell r="F3970">
            <v>1207.92</v>
          </cell>
          <cell r="G3970">
            <v>4544.29</v>
          </cell>
          <cell r="H3970">
            <v>0</v>
          </cell>
          <cell r="I3970" t="str">
            <v>2023.03.20</v>
          </cell>
          <cell r="J3970" t="str">
            <v>96</v>
          </cell>
          <cell r="K3970" t="str">
            <v>精噁唑装置（合成三车间）</v>
          </cell>
          <cell r="L3970" t="str">
            <v>肥东合成分厂</v>
          </cell>
          <cell r="M3970" t="str">
            <v>肥东合成三车间</v>
          </cell>
          <cell r="N3970" t="str">
            <v>昆山威克自动化设备有限公司 6500/1.13</v>
          </cell>
          <cell r="O3970" t="str">
            <v>57.52</v>
          </cell>
          <cell r="P3970" t="str">
            <v>690.24</v>
          </cell>
          <cell r="Q3970" t="str">
            <v>230.09</v>
          </cell>
          <cell r="R3970" t="str">
            <v>20</v>
          </cell>
          <cell r="S3970" t="str">
            <v>平均年限法(一)</v>
          </cell>
          <cell r="T3970" t="str">
            <v>在用</v>
          </cell>
          <cell r="U3970" t="str">
            <v>直接购入</v>
          </cell>
          <cell r="V3970" t="str">
            <v>徐建红</v>
          </cell>
          <cell r="W3970" t="str">
            <v>2023.03.20</v>
          </cell>
          <cell r="X3970" t="str">
            <v>记--463</v>
          </cell>
        </row>
        <row r="3970">
          <cell r="AA3970" t="str">
            <v>0326</v>
          </cell>
        </row>
        <row r="3971">
          <cell r="B3971" t="str">
            <v>032600181</v>
          </cell>
          <cell r="C3971" t="str">
            <v>气动缝包机</v>
          </cell>
          <cell r="D3971" t="str">
            <v>N600A</v>
          </cell>
          <cell r="E3971">
            <v>5752.21</v>
          </cell>
          <cell r="F3971">
            <v>1207.92</v>
          </cell>
          <cell r="G3971">
            <v>4544.29</v>
          </cell>
          <cell r="H3971">
            <v>0</v>
          </cell>
          <cell r="I3971" t="str">
            <v>2023.03.20</v>
          </cell>
          <cell r="J3971" t="str">
            <v>96</v>
          </cell>
          <cell r="K3971" t="str">
            <v>精噁唑装置（合成三车间）</v>
          </cell>
          <cell r="L3971" t="str">
            <v>肥东合成分厂</v>
          </cell>
          <cell r="M3971" t="str">
            <v>肥东合成三车间</v>
          </cell>
          <cell r="N3971" t="str">
            <v>昆山威克自动化设备有限公司 6500/1.13</v>
          </cell>
          <cell r="O3971" t="str">
            <v>57.52</v>
          </cell>
          <cell r="P3971" t="str">
            <v>690.24</v>
          </cell>
          <cell r="Q3971" t="str">
            <v>230.09</v>
          </cell>
          <cell r="R3971" t="str">
            <v>20</v>
          </cell>
          <cell r="S3971" t="str">
            <v>平均年限法(一)</v>
          </cell>
          <cell r="T3971" t="str">
            <v>在用</v>
          </cell>
          <cell r="U3971" t="str">
            <v>直接购入</v>
          </cell>
          <cell r="V3971" t="str">
            <v>徐建红</v>
          </cell>
          <cell r="W3971" t="str">
            <v>2023.03.20</v>
          </cell>
          <cell r="X3971" t="str">
            <v>记--463</v>
          </cell>
        </row>
        <row r="3971">
          <cell r="AA3971" t="str">
            <v>0326</v>
          </cell>
        </row>
        <row r="3972">
          <cell r="B3972" t="str">
            <v>031023018</v>
          </cell>
          <cell r="C3972" t="str">
            <v>间歇式高剪切乳化机</v>
          </cell>
          <cell r="D3972" t="str">
            <v>HIJ120</v>
          </cell>
          <cell r="E3972">
            <v>16814.16</v>
          </cell>
          <cell r="F3972">
            <v>3530.94</v>
          </cell>
          <cell r="G3972">
            <v>13283.22</v>
          </cell>
          <cell r="H3972">
            <v>0</v>
          </cell>
          <cell r="I3972" t="str">
            <v>2023.03.21</v>
          </cell>
          <cell r="J3972" t="str">
            <v>96</v>
          </cell>
          <cell r="K3972" t="str">
            <v>剂型设备</v>
          </cell>
          <cell r="L3972" t="str">
            <v>肥东制剂分厂</v>
          </cell>
          <cell r="M3972" t="str">
            <v>肥东制剂12#车间</v>
          </cell>
          <cell r="N3972" t="str">
            <v>合肥华运机械制造有限公司 19000/1.13</v>
          </cell>
          <cell r="O3972" t="str">
            <v>168.14</v>
          </cell>
          <cell r="P3972" t="str">
            <v>2,017.68</v>
          </cell>
          <cell r="Q3972" t="str">
            <v>672.57</v>
          </cell>
          <cell r="R3972" t="str">
            <v>20</v>
          </cell>
          <cell r="S3972" t="str">
            <v>平均年限法(一)</v>
          </cell>
          <cell r="T3972" t="str">
            <v>在用</v>
          </cell>
          <cell r="U3972" t="str">
            <v>直接购入</v>
          </cell>
          <cell r="V3972" t="str">
            <v>徐建红</v>
          </cell>
          <cell r="W3972" t="str">
            <v>2023.03.21</v>
          </cell>
          <cell r="X3972" t="str">
            <v>记--465</v>
          </cell>
        </row>
        <row r="3972">
          <cell r="AA3972" t="str">
            <v>0310</v>
          </cell>
        </row>
        <row r="3973">
          <cell r="B3973" t="str">
            <v>030800385</v>
          </cell>
          <cell r="C3973" t="str">
            <v>搪瓷反应釜</v>
          </cell>
          <cell r="D3973" t="str">
            <v>K5000L</v>
          </cell>
          <cell r="E3973">
            <v>42477.87</v>
          </cell>
          <cell r="F3973">
            <v>8920.38</v>
          </cell>
          <cell r="G3973">
            <v>33557.49</v>
          </cell>
          <cell r="H3973">
            <v>0</v>
          </cell>
          <cell r="I3973" t="str">
            <v>2023.03.27</v>
          </cell>
          <cell r="J3973" t="str">
            <v>96</v>
          </cell>
          <cell r="K3973" t="str">
            <v>烟嘧装置（合成一车间）</v>
          </cell>
          <cell r="L3973" t="str">
            <v>肥东合成分厂</v>
          </cell>
          <cell r="M3973" t="str">
            <v>肥东合成一车间</v>
          </cell>
          <cell r="N3973" t="str">
            <v>临沂宏业化工设备有限公司 48000/1.13</v>
          </cell>
          <cell r="O3973" t="str">
            <v>424.78</v>
          </cell>
          <cell r="P3973" t="str">
            <v>5,097.36</v>
          </cell>
          <cell r="Q3973" t="str">
            <v>1,699.11</v>
          </cell>
          <cell r="R3973" t="str">
            <v>20</v>
          </cell>
          <cell r="S3973" t="str">
            <v>平均年限法(一)</v>
          </cell>
          <cell r="T3973" t="str">
            <v>在用</v>
          </cell>
          <cell r="U3973" t="str">
            <v>直接购入</v>
          </cell>
          <cell r="V3973" t="str">
            <v>徐建红</v>
          </cell>
          <cell r="W3973" t="str">
            <v>2023.03.27</v>
          </cell>
          <cell r="X3973" t="str">
            <v>记--469</v>
          </cell>
        </row>
        <row r="3973">
          <cell r="AA3973" t="str">
            <v>0308</v>
          </cell>
        </row>
        <row r="3974">
          <cell r="B3974" t="str">
            <v>030800386</v>
          </cell>
          <cell r="C3974" t="str">
            <v>搪瓷反应釜</v>
          </cell>
          <cell r="D3974" t="str">
            <v>K5000L</v>
          </cell>
          <cell r="E3974">
            <v>42477.87</v>
          </cell>
          <cell r="F3974">
            <v>8920.38</v>
          </cell>
          <cell r="G3974">
            <v>33557.49</v>
          </cell>
          <cell r="H3974">
            <v>0</v>
          </cell>
          <cell r="I3974" t="str">
            <v>2023.03.27</v>
          </cell>
          <cell r="J3974" t="str">
            <v>96</v>
          </cell>
          <cell r="K3974" t="str">
            <v>烟嘧装置（合成一车间）</v>
          </cell>
          <cell r="L3974" t="str">
            <v>肥东合成分厂</v>
          </cell>
          <cell r="M3974" t="str">
            <v>肥东合成一车间</v>
          </cell>
          <cell r="N3974" t="str">
            <v>临沂宏业化工设备有限公司 48000/1.13</v>
          </cell>
          <cell r="O3974" t="str">
            <v>424.78</v>
          </cell>
          <cell r="P3974" t="str">
            <v>5,097.36</v>
          </cell>
          <cell r="Q3974" t="str">
            <v>1,699.11</v>
          </cell>
          <cell r="R3974" t="str">
            <v>20</v>
          </cell>
          <cell r="S3974" t="str">
            <v>平均年限法(一)</v>
          </cell>
          <cell r="T3974" t="str">
            <v>在用</v>
          </cell>
          <cell r="U3974" t="str">
            <v>直接购入</v>
          </cell>
          <cell r="V3974" t="str">
            <v>徐建红</v>
          </cell>
          <cell r="W3974" t="str">
            <v>2023.03.27</v>
          </cell>
          <cell r="X3974" t="str">
            <v>记--469</v>
          </cell>
        </row>
        <row r="3974">
          <cell r="AA3974" t="str">
            <v>0308</v>
          </cell>
        </row>
        <row r="3975">
          <cell r="B3975" t="str">
            <v>030800387</v>
          </cell>
          <cell r="C3975" t="str">
            <v>搪瓷反应釜</v>
          </cell>
          <cell r="D3975" t="str">
            <v>K5000L</v>
          </cell>
          <cell r="E3975">
            <v>42477.88</v>
          </cell>
          <cell r="F3975">
            <v>8920.38</v>
          </cell>
          <cell r="G3975">
            <v>33557.5</v>
          </cell>
          <cell r="H3975">
            <v>0</v>
          </cell>
          <cell r="I3975" t="str">
            <v>2023.03.27</v>
          </cell>
          <cell r="J3975" t="str">
            <v>96</v>
          </cell>
          <cell r="K3975" t="str">
            <v>烟嘧装置（合成一车间）</v>
          </cell>
          <cell r="L3975" t="str">
            <v>肥东合成分厂</v>
          </cell>
          <cell r="M3975" t="str">
            <v>肥东合成一车间</v>
          </cell>
          <cell r="N3975" t="str">
            <v>临沂宏业化工设备有限公司 48000/1.13</v>
          </cell>
          <cell r="O3975" t="str">
            <v>424.78</v>
          </cell>
          <cell r="P3975" t="str">
            <v>5,097.36</v>
          </cell>
          <cell r="Q3975" t="str">
            <v>1,699.12</v>
          </cell>
          <cell r="R3975" t="str">
            <v>20</v>
          </cell>
          <cell r="S3975" t="str">
            <v>平均年限法(一)</v>
          </cell>
          <cell r="T3975" t="str">
            <v>在用</v>
          </cell>
          <cell r="U3975" t="str">
            <v>直接购入</v>
          </cell>
          <cell r="V3975" t="str">
            <v>徐建红</v>
          </cell>
          <cell r="W3975" t="str">
            <v>2023.03.27</v>
          </cell>
          <cell r="X3975" t="str">
            <v>记--469</v>
          </cell>
        </row>
        <row r="3975">
          <cell r="AA3975" t="str">
            <v>0308</v>
          </cell>
        </row>
        <row r="3976">
          <cell r="B3976" t="str">
            <v>030800388</v>
          </cell>
          <cell r="C3976" t="str">
            <v>搪瓷反应釜</v>
          </cell>
          <cell r="D3976" t="str">
            <v>K5000L</v>
          </cell>
          <cell r="E3976">
            <v>42477.88</v>
          </cell>
          <cell r="F3976">
            <v>8920.38</v>
          </cell>
          <cell r="G3976">
            <v>33557.5</v>
          </cell>
          <cell r="H3976">
            <v>0</v>
          </cell>
          <cell r="I3976" t="str">
            <v>2023.03.27</v>
          </cell>
          <cell r="J3976" t="str">
            <v>96</v>
          </cell>
          <cell r="K3976" t="str">
            <v>烟嘧装置（合成一车间）</v>
          </cell>
          <cell r="L3976" t="str">
            <v>肥东合成分厂</v>
          </cell>
          <cell r="M3976" t="str">
            <v>肥东合成一车间</v>
          </cell>
          <cell r="N3976" t="str">
            <v>临沂宏业化工设备有限公司 48000/1.13</v>
          </cell>
          <cell r="O3976" t="str">
            <v>424.78</v>
          </cell>
          <cell r="P3976" t="str">
            <v>5,097.36</v>
          </cell>
          <cell r="Q3976" t="str">
            <v>1,699.12</v>
          </cell>
          <cell r="R3976" t="str">
            <v>20</v>
          </cell>
          <cell r="S3976" t="str">
            <v>平均年限法(一)</v>
          </cell>
          <cell r="T3976" t="str">
            <v>在用</v>
          </cell>
          <cell r="U3976" t="str">
            <v>直接购入</v>
          </cell>
          <cell r="V3976" t="str">
            <v>徐建红</v>
          </cell>
          <cell r="W3976" t="str">
            <v>2023.03.27</v>
          </cell>
          <cell r="X3976" t="str">
            <v>记--469</v>
          </cell>
        </row>
        <row r="3976">
          <cell r="AA3976" t="str">
            <v>0308</v>
          </cell>
        </row>
        <row r="3977">
          <cell r="B3977" t="str">
            <v>030800389</v>
          </cell>
          <cell r="C3977" t="str">
            <v>搪瓷反应釜</v>
          </cell>
          <cell r="D3977" t="str">
            <v>K5000L</v>
          </cell>
          <cell r="E3977">
            <v>42477.88</v>
          </cell>
          <cell r="F3977">
            <v>8920.38</v>
          </cell>
          <cell r="G3977">
            <v>33557.5</v>
          </cell>
          <cell r="H3977">
            <v>0</v>
          </cell>
          <cell r="I3977" t="str">
            <v>2023.03.27</v>
          </cell>
          <cell r="J3977" t="str">
            <v>96</v>
          </cell>
          <cell r="K3977" t="str">
            <v>烟嘧装置（合成一车间）</v>
          </cell>
          <cell r="L3977" t="str">
            <v>肥东合成分厂</v>
          </cell>
          <cell r="M3977" t="str">
            <v>肥东合成一车间</v>
          </cell>
          <cell r="N3977" t="str">
            <v>临沂宏业化工设备有限公司 48000/1.13</v>
          </cell>
          <cell r="O3977" t="str">
            <v>424.78</v>
          </cell>
          <cell r="P3977" t="str">
            <v>5,097.36</v>
          </cell>
          <cell r="Q3977" t="str">
            <v>1,699.12</v>
          </cell>
          <cell r="R3977" t="str">
            <v>20</v>
          </cell>
          <cell r="S3977" t="str">
            <v>平均年限法(一)</v>
          </cell>
          <cell r="T3977" t="str">
            <v>在用</v>
          </cell>
          <cell r="U3977" t="str">
            <v>直接购入</v>
          </cell>
          <cell r="V3977" t="str">
            <v>徐建红</v>
          </cell>
          <cell r="W3977" t="str">
            <v>2023.03.27</v>
          </cell>
          <cell r="X3977" t="str">
            <v>记--469</v>
          </cell>
        </row>
        <row r="3977">
          <cell r="AA3977" t="str">
            <v>0308</v>
          </cell>
        </row>
        <row r="3978">
          <cell r="B3978" t="str">
            <v>040200309</v>
          </cell>
          <cell r="C3978" t="str">
            <v>联想电脑（台式）</v>
          </cell>
          <cell r="D3978" t="str">
            <v>联想 天逸510S，CPU型号i5 12400；内存16G；硬盘1T+256G；集成显卡；无线Wifi；WIN11系统；显示器21.5英寸黑色；主机银色</v>
          </cell>
          <cell r="E3978">
            <v>3672.57</v>
          </cell>
          <cell r="F3978">
            <v>1233.96</v>
          </cell>
          <cell r="G3978">
            <v>2289.92</v>
          </cell>
          <cell r="H3978">
            <v>148.69</v>
          </cell>
          <cell r="I3978" t="str">
            <v>2023.03.29</v>
          </cell>
          <cell r="J3978" t="str">
            <v>60</v>
          </cell>
          <cell r="K3978" t="str">
            <v>电脑</v>
          </cell>
          <cell r="L3978" t="str">
            <v>财务部</v>
          </cell>
          <cell r="M3978" t="str">
            <v>农化财务部（现2高鹏，原1葛旭东），丰乐种业新大楼803室</v>
          </cell>
          <cell r="N3978" t="str">
            <v>合肥德众科技有限公司 4150/1.13</v>
          </cell>
          <cell r="O3978" t="str">
            <v>58.76</v>
          </cell>
          <cell r="P3978" t="str">
            <v>705.12</v>
          </cell>
          <cell r="Q3978" t="str">
            <v>146.90</v>
          </cell>
          <cell r="R3978" t="str">
            <v>20</v>
          </cell>
          <cell r="S3978" t="str">
            <v>平均年限法(一)</v>
          </cell>
          <cell r="T3978" t="str">
            <v>在用</v>
          </cell>
          <cell r="U3978" t="str">
            <v>直接购入</v>
          </cell>
          <cell r="V3978" t="str">
            <v>徐建红</v>
          </cell>
          <cell r="W3978" t="str">
            <v>2023.03.29</v>
          </cell>
          <cell r="X3978" t="str">
            <v>记--471</v>
          </cell>
        </row>
        <row r="3978">
          <cell r="AA3978" t="str">
            <v>0402</v>
          </cell>
        </row>
        <row r="3979">
          <cell r="B3979" t="str">
            <v>040300114</v>
          </cell>
          <cell r="C3979" t="str">
            <v>打印机（HP 2606）多功能一体机</v>
          </cell>
          <cell r="D3979" t="str">
            <v>惠普 Tank 2606dn，打印复印扫描一体机，黑白激光，A4纸，自动双面打印，网络</v>
          </cell>
          <cell r="E3979">
            <v>1750</v>
          </cell>
          <cell r="F3979">
            <v>588</v>
          </cell>
          <cell r="G3979">
            <v>1006</v>
          </cell>
          <cell r="H3979">
            <v>156</v>
          </cell>
          <cell r="I3979" t="str">
            <v>2023.03.29</v>
          </cell>
          <cell r="J3979" t="str">
            <v>60</v>
          </cell>
          <cell r="K3979" t="str">
            <v>打印机</v>
          </cell>
          <cell r="L3979" t="str">
            <v>企业管理部</v>
          </cell>
          <cell r="M3979" t="str">
            <v>企业管理部办公室，肥东综合楼2楼</v>
          </cell>
          <cell r="N3979" t="str">
            <v>合肥市包河区德众电脑经营部 1750元，普票</v>
          </cell>
          <cell r="O3979" t="str">
            <v>28.00</v>
          </cell>
          <cell r="P3979" t="str">
            <v>336.00</v>
          </cell>
          <cell r="Q3979" t="str">
            <v>70.00</v>
          </cell>
          <cell r="R3979" t="str">
            <v>20</v>
          </cell>
          <cell r="S3979" t="str">
            <v>平均年限法(一)</v>
          </cell>
          <cell r="T3979" t="str">
            <v>在用</v>
          </cell>
          <cell r="U3979" t="str">
            <v>直接购入</v>
          </cell>
          <cell r="V3979" t="str">
            <v>徐建红</v>
          </cell>
          <cell r="W3979" t="str">
            <v>2023.03.29</v>
          </cell>
          <cell r="X3979" t="str">
            <v>记--473</v>
          </cell>
        </row>
        <row r="3979">
          <cell r="AA3979" t="str">
            <v>0403</v>
          </cell>
        </row>
        <row r="3980">
          <cell r="B3980" t="str">
            <v>030800390</v>
          </cell>
          <cell r="C3980" t="str">
            <v>储料仓</v>
          </cell>
          <cell r="D3980" t="str">
            <v>PLD1400NF附9-0，逸盛/316组件，离心机储料仓，壁厚4mm</v>
          </cell>
          <cell r="E3980">
            <v>13274.33</v>
          </cell>
          <cell r="F3980">
            <v>2654.8</v>
          </cell>
          <cell r="G3980">
            <v>10619.53</v>
          </cell>
          <cell r="H3980">
            <v>0</v>
          </cell>
          <cell r="I3980" t="str">
            <v>2023.04.12</v>
          </cell>
          <cell r="J3980" t="str">
            <v>96</v>
          </cell>
          <cell r="K3980" t="str">
            <v>烟嘧装置（合成一车间）</v>
          </cell>
          <cell r="L3980" t="str">
            <v>肥东合成分厂</v>
          </cell>
          <cell r="M3980" t="str">
            <v>肥东合成一车间</v>
          </cell>
          <cell r="N3980" t="str">
            <v>江苏华大离心机制造有限公司 15000/1.13</v>
          </cell>
          <cell r="O3980" t="str">
            <v>132.74</v>
          </cell>
          <cell r="P3980" t="str">
            <v>1,592.88</v>
          </cell>
          <cell r="Q3980" t="str">
            <v>530.97</v>
          </cell>
          <cell r="R3980" t="str">
            <v>19</v>
          </cell>
          <cell r="S3980" t="str">
            <v>平均年限法(一)</v>
          </cell>
          <cell r="T3980" t="str">
            <v>在用</v>
          </cell>
          <cell r="U3980" t="str">
            <v>直接购入</v>
          </cell>
          <cell r="V3980" t="str">
            <v>徐建红</v>
          </cell>
          <cell r="W3980" t="str">
            <v>2023.04.12</v>
          </cell>
          <cell r="X3980" t="str">
            <v>记--616</v>
          </cell>
        </row>
        <row r="3980">
          <cell r="AA3980" t="str">
            <v>0308</v>
          </cell>
        </row>
        <row r="3981">
          <cell r="B3981" t="str">
            <v>030800391</v>
          </cell>
          <cell r="C3981" t="str">
            <v>储料仓</v>
          </cell>
          <cell r="D3981" t="str">
            <v>PLD1400NF附9-0，逸盛/316组件，离心机储料仓，壁厚4mm</v>
          </cell>
          <cell r="E3981">
            <v>13274.34</v>
          </cell>
          <cell r="F3981">
            <v>2654.8</v>
          </cell>
          <cell r="G3981">
            <v>10619.54</v>
          </cell>
          <cell r="H3981">
            <v>0</v>
          </cell>
          <cell r="I3981" t="str">
            <v>2023.04.12</v>
          </cell>
          <cell r="J3981" t="str">
            <v>96</v>
          </cell>
          <cell r="K3981" t="str">
            <v>烟嘧装置（合成一车间）</v>
          </cell>
          <cell r="L3981" t="str">
            <v>肥东合成分厂</v>
          </cell>
          <cell r="M3981" t="str">
            <v>肥东合成一车间</v>
          </cell>
          <cell r="N3981" t="str">
            <v>江苏华大离心机制造有限公司 15000/1.13</v>
          </cell>
          <cell r="O3981" t="str">
            <v>132.74</v>
          </cell>
          <cell r="P3981" t="str">
            <v>1,592.88</v>
          </cell>
          <cell r="Q3981" t="str">
            <v>530.97</v>
          </cell>
          <cell r="R3981" t="str">
            <v>19</v>
          </cell>
          <cell r="S3981" t="str">
            <v>平均年限法(一)</v>
          </cell>
          <cell r="T3981" t="str">
            <v>在用</v>
          </cell>
          <cell r="U3981" t="str">
            <v>直接购入</v>
          </cell>
          <cell r="V3981" t="str">
            <v>徐建红</v>
          </cell>
          <cell r="W3981" t="str">
            <v>2023.04.12</v>
          </cell>
          <cell r="X3981" t="str">
            <v>记--616</v>
          </cell>
        </row>
        <row r="3981">
          <cell r="AA3981" t="str">
            <v>0308</v>
          </cell>
        </row>
        <row r="3982">
          <cell r="B3982" t="str">
            <v>040900571</v>
          </cell>
          <cell r="C3982" t="str">
            <v>美厨消毒柜（肥东食堂）</v>
          </cell>
          <cell r="D3982" t="str">
            <v>RTP720MC-4，品牌:美厨</v>
          </cell>
          <cell r="E3982">
            <v>3982.3</v>
          </cell>
          <cell r="F3982">
            <v>1274.4</v>
          </cell>
          <cell r="G3982">
            <v>2707.9</v>
          </cell>
          <cell r="H3982">
            <v>0</v>
          </cell>
          <cell r="I3982" t="str">
            <v>2023.04.12</v>
          </cell>
          <cell r="J3982" t="str">
            <v>60</v>
          </cell>
          <cell r="K3982" t="str">
            <v>其他</v>
          </cell>
          <cell r="L3982" t="str">
            <v>综合办</v>
          </cell>
          <cell r="M3982" t="str">
            <v>肥东厂区食堂厨房，（综合办）管理</v>
          </cell>
          <cell r="N3982" t="str">
            <v>安徽佰翔厨房设备有限公司 4500</v>
          </cell>
          <cell r="O3982" t="str">
            <v>63.72</v>
          </cell>
          <cell r="P3982" t="str">
            <v>764.64</v>
          </cell>
          <cell r="Q3982" t="str">
            <v>159.29</v>
          </cell>
          <cell r="R3982" t="str">
            <v>19</v>
          </cell>
          <cell r="S3982" t="str">
            <v>平均年限法(一)</v>
          </cell>
          <cell r="T3982" t="str">
            <v>在用</v>
          </cell>
          <cell r="U3982" t="str">
            <v>直接购入</v>
          </cell>
          <cell r="V3982" t="str">
            <v>徐建红</v>
          </cell>
          <cell r="W3982" t="str">
            <v>2023.04.12</v>
          </cell>
          <cell r="X3982" t="str">
            <v>记--618</v>
          </cell>
        </row>
        <row r="3982">
          <cell r="AA3982" t="str">
            <v>0409</v>
          </cell>
        </row>
        <row r="3983">
          <cell r="B3983" t="str">
            <v>040900572</v>
          </cell>
          <cell r="C3983" t="str">
            <v>美厨消毒柜（肥东食堂）</v>
          </cell>
          <cell r="D3983" t="str">
            <v>RTP360MC-3，品牌:美厨</v>
          </cell>
          <cell r="E3983">
            <v>2654.87</v>
          </cell>
          <cell r="F3983">
            <v>849.6</v>
          </cell>
          <cell r="G3983">
            <v>1805.27</v>
          </cell>
          <cell r="H3983">
            <v>0</v>
          </cell>
          <cell r="I3983" t="str">
            <v>2023.04.12</v>
          </cell>
          <cell r="J3983" t="str">
            <v>60</v>
          </cell>
          <cell r="K3983" t="str">
            <v>其他</v>
          </cell>
          <cell r="L3983" t="str">
            <v>综合办</v>
          </cell>
          <cell r="M3983" t="str">
            <v>肥东厂区食堂厨房，（综合办）管理</v>
          </cell>
          <cell r="N3983" t="str">
            <v>安徽佰翔厨房设备有限公司 3000</v>
          </cell>
          <cell r="O3983" t="str">
            <v>42.48</v>
          </cell>
          <cell r="P3983" t="str">
            <v>509.76</v>
          </cell>
          <cell r="Q3983" t="str">
            <v>106.19</v>
          </cell>
          <cell r="R3983" t="str">
            <v>19</v>
          </cell>
          <cell r="S3983" t="str">
            <v>平均年限法(一)</v>
          </cell>
          <cell r="T3983" t="str">
            <v>在用</v>
          </cell>
          <cell r="U3983" t="str">
            <v>直接购入</v>
          </cell>
          <cell r="V3983" t="str">
            <v>徐建红</v>
          </cell>
          <cell r="W3983" t="str">
            <v>2023.04.12</v>
          </cell>
          <cell r="X3983" t="str">
            <v>记--618</v>
          </cell>
        </row>
        <row r="3983">
          <cell r="AA3983" t="str">
            <v>0409</v>
          </cell>
        </row>
        <row r="3984">
          <cell r="B3984" t="str">
            <v>030800392</v>
          </cell>
          <cell r="C3984" t="str">
            <v>聚丙烯PP储罐</v>
          </cell>
          <cell r="D3984" t="str">
            <v>1000*1500mm</v>
          </cell>
          <cell r="E3984">
            <v>3522.12</v>
          </cell>
          <cell r="F3984">
            <v>704.4</v>
          </cell>
          <cell r="G3984">
            <v>2817.72</v>
          </cell>
          <cell r="H3984">
            <v>0</v>
          </cell>
          <cell r="I3984" t="str">
            <v>2023.04.14</v>
          </cell>
          <cell r="J3984" t="str">
            <v>96</v>
          </cell>
          <cell r="K3984" t="str">
            <v>烟嘧装置（合成一车间）</v>
          </cell>
          <cell r="L3984" t="str">
            <v>肥东合成分厂</v>
          </cell>
          <cell r="M3984" t="str">
            <v>肥东合成一车间</v>
          </cell>
          <cell r="N3984" t="str">
            <v>徐州鑫源环保设备有限公司 3980/1.13</v>
          </cell>
          <cell r="O3984" t="str">
            <v>35.22</v>
          </cell>
          <cell r="P3984" t="str">
            <v>422.64</v>
          </cell>
          <cell r="Q3984" t="str">
            <v>140.88</v>
          </cell>
          <cell r="R3984" t="str">
            <v>19</v>
          </cell>
          <cell r="S3984" t="str">
            <v>平均年限法(一)</v>
          </cell>
          <cell r="T3984" t="str">
            <v>在用</v>
          </cell>
          <cell r="U3984" t="str">
            <v>直接购入</v>
          </cell>
          <cell r="V3984" t="str">
            <v>徐建红</v>
          </cell>
          <cell r="W3984" t="str">
            <v>2023.04.14</v>
          </cell>
          <cell r="X3984" t="str">
            <v>记--620</v>
          </cell>
        </row>
        <row r="3984">
          <cell r="AA3984" t="str">
            <v>0308</v>
          </cell>
        </row>
        <row r="3985">
          <cell r="B3985" t="str">
            <v>031023019</v>
          </cell>
          <cell r="C3985" t="str">
            <v>自动化袋式包装机</v>
          </cell>
          <cell r="D3985" t="str">
            <v>DJZ-180B，主材质304不锈钢，包含（伺服下料装置2、双出袋/双联袋功能1、伺服牵袋装置1、取袋计数装置1）</v>
          </cell>
          <cell r="E3985">
            <v>166371.68</v>
          </cell>
          <cell r="F3985">
            <v>33274.4</v>
          </cell>
          <cell r="G3985">
            <v>133097.28</v>
          </cell>
          <cell r="H3985">
            <v>0</v>
          </cell>
          <cell r="I3985" t="str">
            <v>2023.04.14</v>
          </cell>
          <cell r="J3985" t="str">
            <v>96</v>
          </cell>
          <cell r="K3985" t="str">
            <v>剂型设备</v>
          </cell>
          <cell r="L3985" t="str">
            <v>肥东制剂分厂</v>
          </cell>
          <cell r="M3985" t="str">
            <v>肥东制剂12#车间</v>
          </cell>
          <cell r="N3985" t="str">
            <v>江苏汤姆智能装备有限公司 188000/1.13</v>
          </cell>
          <cell r="O3985" t="str">
            <v>1,663.72</v>
          </cell>
          <cell r="P3985" t="str">
            <v>19,964.64</v>
          </cell>
          <cell r="Q3985" t="str">
            <v>6,654.87</v>
          </cell>
          <cell r="R3985" t="str">
            <v>19</v>
          </cell>
          <cell r="S3985" t="str">
            <v>平均年限法(一)</v>
          </cell>
          <cell r="T3985" t="str">
            <v>在用</v>
          </cell>
          <cell r="U3985" t="str">
            <v>直接购入</v>
          </cell>
          <cell r="V3985" t="str">
            <v>徐建红</v>
          </cell>
          <cell r="W3985" t="str">
            <v>2023.04.14</v>
          </cell>
          <cell r="X3985" t="str">
            <v>记--622</v>
          </cell>
        </row>
        <row r="3985">
          <cell r="AA3985" t="str">
            <v>0310</v>
          </cell>
        </row>
        <row r="3986">
          <cell r="B3986" t="str">
            <v>031023020</v>
          </cell>
          <cell r="C3986" t="str">
            <v>自动化袋式包装机</v>
          </cell>
          <cell r="D3986" t="str">
            <v>DJZ-180B，主材质304不锈钢，包含（粉体下料头2、伺服下料装置1、双出袋/双联袋功能1、伺服牵袋装置1、取袋计数装置1）</v>
          </cell>
          <cell r="E3986">
            <v>176991.15</v>
          </cell>
          <cell r="F3986">
            <v>35398.2</v>
          </cell>
          <cell r="G3986">
            <v>141592.95</v>
          </cell>
          <cell r="H3986">
            <v>0</v>
          </cell>
          <cell r="I3986" t="str">
            <v>2023.04.14</v>
          </cell>
          <cell r="J3986" t="str">
            <v>96</v>
          </cell>
          <cell r="K3986" t="str">
            <v>剂型设备</v>
          </cell>
          <cell r="L3986" t="str">
            <v>肥东制剂分厂</v>
          </cell>
          <cell r="M3986" t="str">
            <v>肥东制剂12#车间</v>
          </cell>
          <cell r="N3986" t="str">
            <v>江苏汤姆智能装备有限公司 200000/1.13</v>
          </cell>
          <cell r="O3986" t="str">
            <v>1,769.91</v>
          </cell>
          <cell r="P3986" t="str">
            <v>21,238.92</v>
          </cell>
          <cell r="Q3986" t="str">
            <v>7,079.65</v>
          </cell>
          <cell r="R3986" t="str">
            <v>19</v>
          </cell>
          <cell r="S3986" t="str">
            <v>平均年限法(一)</v>
          </cell>
          <cell r="T3986" t="str">
            <v>在用</v>
          </cell>
          <cell r="U3986" t="str">
            <v>直接购入</v>
          </cell>
          <cell r="V3986" t="str">
            <v>徐建红</v>
          </cell>
          <cell r="W3986" t="str">
            <v>2023.04.14</v>
          </cell>
          <cell r="X3986" t="str">
            <v>记--622</v>
          </cell>
        </row>
        <row r="3986">
          <cell r="AA3986" t="str">
            <v>0310</v>
          </cell>
        </row>
        <row r="3987">
          <cell r="B3987" t="str">
            <v>031023021</v>
          </cell>
          <cell r="C3987" t="str">
            <v>全自动灌装机</v>
          </cell>
          <cell r="D3987" t="str">
            <v>GZH-12DA1，12头直线活塞式，包含（称重反馈系统1）304不锈钢环保封闭外框</v>
          </cell>
          <cell r="E3987">
            <v>97345.13</v>
          </cell>
          <cell r="F3987">
            <v>19469</v>
          </cell>
          <cell r="G3987">
            <v>77876.13</v>
          </cell>
          <cell r="H3987">
            <v>0</v>
          </cell>
          <cell r="I3987" t="str">
            <v>2023.04.14</v>
          </cell>
          <cell r="J3987" t="str">
            <v>96</v>
          </cell>
          <cell r="K3987" t="str">
            <v>剂型设备</v>
          </cell>
          <cell r="L3987" t="str">
            <v>肥东制剂分厂</v>
          </cell>
          <cell r="M3987" t="str">
            <v>肥东制剂14#车间</v>
          </cell>
          <cell r="N3987" t="str">
            <v>江苏汤姆智能装备有限公司 110000/1.13</v>
          </cell>
          <cell r="O3987" t="str">
            <v>973.45</v>
          </cell>
          <cell r="P3987" t="str">
            <v>11,681.40</v>
          </cell>
          <cell r="Q3987" t="str">
            <v>3,893.81</v>
          </cell>
          <cell r="R3987" t="str">
            <v>19</v>
          </cell>
          <cell r="S3987" t="str">
            <v>平均年限法(一)</v>
          </cell>
          <cell r="T3987" t="str">
            <v>在用</v>
          </cell>
          <cell r="U3987" t="str">
            <v>直接购入</v>
          </cell>
          <cell r="V3987" t="str">
            <v>徐建红</v>
          </cell>
          <cell r="W3987" t="str">
            <v>2023.04.14</v>
          </cell>
          <cell r="X3987" t="str">
            <v>记--622</v>
          </cell>
        </row>
        <row r="3987">
          <cell r="AA3987" t="str">
            <v>0310</v>
          </cell>
        </row>
        <row r="3988">
          <cell r="B3988" t="str">
            <v>031023022</v>
          </cell>
          <cell r="C3988" t="str">
            <v>斗式上料机</v>
          </cell>
          <cell r="D3988" t="str">
            <v>USL-00D，一拖二斗式颗粒上料机</v>
          </cell>
          <cell r="E3988">
            <v>24778.76</v>
          </cell>
          <cell r="F3988">
            <v>4955.8</v>
          </cell>
          <cell r="G3988">
            <v>19822.96</v>
          </cell>
          <cell r="H3988">
            <v>0</v>
          </cell>
          <cell r="I3988" t="str">
            <v>2023.04.14</v>
          </cell>
          <cell r="J3988" t="str">
            <v>96</v>
          </cell>
          <cell r="K3988" t="str">
            <v>剂型设备</v>
          </cell>
          <cell r="L3988" t="str">
            <v>肥东制剂分厂</v>
          </cell>
          <cell r="M3988" t="str">
            <v>肥东制剂15#车间</v>
          </cell>
          <cell r="N3988" t="str">
            <v>江苏汤姆智能装备有限公司 28000/1.13</v>
          </cell>
          <cell r="O3988" t="str">
            <v>247.79</v>
          </cell>
          <cell r="P3988" t="str">
            <v>2,973.48</v>
          </cell>
          <cell r="Q3988" t="str">
            <v>991.15</v>
          </cell>
          <cell r="R3988" t="str">
            <v>19</v>
          </cell>
          <cell r="S3988" t="str">
            <v>平均年限法(一)</v>
          </cell>
          <cell r="T3988" t="str">
            <v>在用</v>
          </cell>
          <cell r="U3988" t="str">
            <v>直接购入</v>
          </cell>
          <cell r="V3988" t="str">
            <v>徐建红</v>
          </cell>
          <cell r="W3988" t="str">
            <v>2023.04.14</v>
          </cell>
          <cell r="X3988" t="str">
            <v>记--622</v>
          </cell>
        </row>
        <row r="3988">
          <cell r="AA3988" t="str">
            <v>0310</v>
          </cell>
        </row>
        <row r="3989">
          <cell r="B3989" t="str">
            <v>030100145</v>
          </cell>
          <cell r="C3989" t="str">
            <v>液相色谱仪LC1100（官方翻新）</v>
          </cell>
          <cell r="D3989" t="str">
            <v>安捷伦 LC-1100，官方翻新机</v>
          </cell>
          <cell r="E3989">
            <v>238938.05</v>
          </cell>
          <cell r="F3989">
            <v>47787.6</v>
          </cell>
          <cell r="G3989">
            <v>191150.45</v>
          </cell>
          <cell r="H3989">
            <v>0</v>
          </cell>
          <cell r="I3989" t="str">
            <v>2023.04.17</v>
          </cell>
          <cell r="J3989" t="str">
            <v>96</v>
          </cell>
          <cell r="K3989" t="str">
            <v>质检设备</v>
          </cell>
          <cell r="L3989" t="str">
            <v>质量管理部</v>
          </cell>
          <cell r="M3989" t="str">
            <v>质量管理部（质检室），肥东综合楼3楼</v>
          </cell>
          <cell r="N3989" t="str">
            <v>合肥捷岛科学仪器有限公司 270000/1.13</v>
          </cell>
          <cell r="O3989" t="str">
            <v>2,389.38</v>
          </cell>
          <cell r="P3989" t="str">
            <v>28,672.56</v>
          </cell>
          <cell r="Q3989" t="str">
            <v>9,557.52</v>
          </cell>
          <cell r="R3989" t="str">
            <v>19</v>
          </cell>
          <cell r="S3989" t="str">
            <v>平均年限法(一)</v>
          </cell>
          <cell r="T3989" t="str">
            <v>在用</v>
          </cell>
          <cell r="U3989" t="str">
            <v>直接购入</v>
          </cell>
          <cell r="V3989" t="str">
            <v>徐建红</v>
          </cell>
          <cell r="W3989" t="str">
            <v>2023.04.17</v>
          </cell>
          <cell r="X3989" t="str">
            <v>记--624</v>
          </cell>
        </row>
        <row r="3989">
          <cell r="AA3989" t="str">
            <v>0301</v>
          </cell>
        </row>
        <row r="3990">
          <cell r="B3990" t="str">
            <v>030100146</v>
          </cell>
          <cell r="C3990" t="str">
            <v>便携式浊度仪</v>
          </cell>
          <cell r="D3990" t="str">
            <v>哈希2100Q</v>
          </cell>
          <cell r="E3990">
            <v>11946.9</v>
          </cell>
          <cell r="F3990">
            <v>2389.4</v>
          </cell>
          <cell r="G3990">
            <v>9557.5</v>
          </cell>
          <cell r="H3990">
            <v>0</v>
          </cell>
          <cell r="I3990" t="str">
            <v>2023.04.17</v>
          </cell>
          <cell r="J3990" t="str">
            <v>96</v>
          </cell>
          <cell r="K3990" t="str">
            <v>质检设备</v>
          </cell>
          <cell r="L3990" t="str">
            <v>质量管理部</v>
          </cell>
          <cell r="M3990" t="str">
            <v>质量管理部（质检室），肥东综合楼3楼</v>
          </cell>
          <cell r="N3990" t="str">
            <v>合肥捷岛科学仪器有限公司 13500/1.13</v>
          </cell>
          <cell r="O3990" t="str">
            <v>119.47</v>
          </cell>
          <cell r="P3990" t="str">
            <v>1,433.64</v>
          </cell>
          <cell r="Q3990" t="str">
            <v>477.88</v>
          </cell>
          <cell r="R3990" t="str">
            <v>19</v>
          </cell>
          <cell r="S3990" t="str">
            <v>平均年限法(一)</v>
          </cell>
          <cell r="T3990" t="str">
            <v>在用</v>
          </cell>
          <cell r="U3990" t="str">
            <v>直接购入</v>
          </cell>
          <cell r="V3990" t="str">
            <v>徐建红</v>
          </cell>
          <cell r="W3990" t="str">
            <v>2023.04.17</v>
          </cell>
          <cell r="X3990" t="str">
            <v>记--624</v>
          </cell>
        </row>
        <row r="3990">
          <cell r="AA3990" t="str">
            <v>0301</v>
          </cell>
        </row>
        <row r="3991">
          <cell r="B3991" t="str">
            <v>030100147</v>
          </cell>
          <cell r="C3991" t="str">
            <v>玻璃钢风机</v>
          </cell>
          <cell r="D3991" t="str">
            <v>FRP472-4.5A-5.5KW，右旋180度，防爆电机</v>
          </cell>
          <cell r="E3991">
            <v>7964.6</v>
          </cell>
          <cell r="F3991">
            <v>1593</v>
          </cell>
          <cell r="G3991">
            <v>6371.6</v>
          </cell>
          <cell r="H3991">
            <v>0</v>
          </cell>
          <cell r="I3991" t="str">
            <v>2023.04.24</v>
          </cell>
          <cell r="J3991" t="str">
            <v>96</v>
          </cell>
          <cell r="K3991" t="str">
            <v>质检设备</v>
          </cell>
          <cell r="L3991" t="str">
            <v>质量管理部</v>
          </cell>
          <cell r="M3991" t="str">
            <v>质量管理部（质检室），肥东综合楼对应楼顶</v>
          </cell>
          <cell r="N3991" t="str">
            <v>宜兴市昌明玻璃钢厂 9000/1.13</v>
          </cell>
          <cell r="O3991" t="str">
            <v>79.65</v>
          </cell>
          <cell r="P3991" t="str">
            <v>955.80</v>
          </cell>
          <cell r="Q3991" t="str">
            <v>318.58</v>
          </cell>
          <cell r="R3991" t="str">
            <v>19</v>
          </cell>
          <cell r="S3991" t="str">
            <v>平均年限法(一)</v>
          </cell>
          <cell r="T3991" t="str">
            <v>在用</v>
          </cell>
          <cell r="U3991" t="str">
            <v>直接购入</v>
          </cell>
          <cell r="V3991" t="str">
            <v>徐建红</v>
          </cell>
          <cell r="W3991" t="str">
            <v>2023.04.24</v>
          </cell>
          <cell r="X3991" t="str">
            <v>记--632</v>
          </cell>
        </row>
        <row r="3991">
          <cell r="AA3991" t="str">
            <v>0301</v>
          </cell>
        </row>
        <row r="3992">
          <cell r="B3992" t="str">
            <v>030700456</v>
          </cell>
          <cell r="C3992" t="str">
            <v>玻璃钢风机</v>
          </cell>
          <cell r="D3992" t="str">
            <v>FRP472-5A-7.5KW，右旋90度，防爆电机</v>
          </cell>
          <cell r="E3992">
            <v>7964.6</v>
          </cell>
          <cell r="F3992">
            <v>1593</v>
          </cell>
          <cell r="G3992">
            <v>6371.6</v>
          </cell>
          <cell r="H3992">
            <v>0</v>
          </cell>
          <cell r="I3992" t="str">
            <v>2023.04.24</v>
          </cell>
          <cell r="J3992" t="str">
            <v>96</v>
          </cell>
          <cell r="K3992" t="str">
            <v>精喹装置（合成二车间）</v>
          </cell>
          <cell r="L3992" t="str">
            <v>肥东合成分厂</v>
          </cell>
          <cell r="M3992" t="str">
            <v>肥东合成二车间</v>
          </cell>
          <cell r="N3992" t="str">
            <v>宜兴市昌明玻璃钢厂 9000/1.13</v>
          </cell>
          <cell r="O3992" t="str">
            <v>79.65</v>
          </cell>
          <cell r="P3992" t="str">
            <v>955.80</v>
          </cell>
          <cell r="Q3992" t="str">
            <v>318.58</v>
          </cell>
          <cell r="R3992" t="str">
            <v>19</v>
          </cell>
          <cell r="S3992" t="str">
            <v>平均年限法(一)</v>
          </cell>
          <cell r="T3992" t="str">
            <v>在用</v>
          </cell>
          <cell r="U3992" t="str">
            <v>直接购入</v>
          </cell>
          <cell r="V3992" t="str">
            <v>徐建红</v>
          </cell>
          <cell r="W3992" t="str">
            <v>2023.04.24</v>
          </cell>
          <cell r="X3992" t="str">
            <v>记--632</v>
          </cell>
        </row>
        <row r="3992">
          <cell r="AA3992" t="str">
            <v>0307</v>
          </cell>
        </row>
        <row r="3993">
          <cell r="B3993" t="str">
            <v>032500336</v>
          </cell>
          <cell r="C3993" t="str">
            <v>玻璃钢风机</v>
          </cell>
          <cell r="D3993" t="str">
            <v>FRP472-5A-7.5KW，右旋90度，防爆电机</v>
          </cell>
          <cell r="E3993">
            <v>7964.6</v>
          </cell>
          <cell r="F3993">
            <v>1593</v>
          </cell>
          <cell r="G3993">
            <v>6371.6</v>
          </cell>
          <cell r="H3993">
            <v>0</v>
          </cell>
          <cell r="I3993" t="str">
            <v>2023.04.24</v>
          </cell>
          <cell r="J3993" t="str">
            <v>96</v>
          </cell>
          <cell r="K3993" t="str">
            <v>苯磺隆装置（合成四车间）</v>
          </cell>
          <cell r="L3993" t="str">
            <v>肥东合成分厂</v>
          </cell>
          <cell r="M3993" t="str">
            <v>肥东合成四车间</v>
          </cell>
          <cell r="N3993" t="str">
            <v>宜兴市昌明玻璃钢厂 9000/1.13</v>
          </cell>
          <cell r="O3993" t="str">
            <v>79.65</v>
          </cell>
          <cell r="P3993" t="str">
            <v>955.80</v>
          </cell>
          <cell r="Q3993" t="str">
            <v>318.58</v>
          </cell>
          <cell r="R3993" t="str">
            <v>19</v>
          </cell>
          <cell r="S3993" t="str">
            <v>平均年限法(一)</v>
          </cell>
          <cell r="T3993" t="str">
            <v>在用</v>
          </cell>
          <cell r="U3993" t="str">
            <v>直接购入</v>
          </cell>
          <cell r="V3993" t="str">
            <v>徐建红</v>
          </cell>
          <cell r="W3993" t="str">
            <v>2023.04.24</v>
          </cell>
          <cell r="X3993" t="str">
            <v>记--632</v>
          </cell>
        </row>
        <row r="3993">
          <cell r="AA3993" t="str">
            <v>0325</v>
          </cell>
        </row>
        <row r="3994">
          <cell r="B3994" t="str">
            <v>030700457</v>
          </cell>
          <cell r="C3994" t="str">
            <v>无尘投料站</v>
          </cell>
          <cell r="D3994" t="str">
            <v>1套定制设备（含投料仓1储料仓1、0.75KW引风机1 过滤1 反吹系统1 气动振动器2 下料口 等组件），金属制品</v>
          </cell>
          <cell r="E3994">
            <v>22123.89</v>
          </cell>
          <cell r="F3994">
            <v>4424.8</v>
          </cell>
          <cell r="G3994">
            <v>17699.09</v>
          </cell>
          <cell r="H3994">
            <v>0</v>
          </cell>
          <cell r="I3994" t="str">
            <v>2023.04.24</v>
          </cell>
          <cell r="J3994" t="str">
            <v>96</v>
          </cell>
          <cell r="K3994" t="str">
            <v>精喹装置（合成二车间）</v>
          </cell>
          <cell r="L3994" t="str">
            <v>肥东合成分厂</v>
          </cell>
          <cell r="M3994" t="str">
            <v>肥东合成二车间</v>
          </cell>
          <cell r="N3994" t="str">
            <v>合肥市翊昊机械加工制造有限公司 25000/1.13</v>
          </cell>
          <cell r="O3994" t="str">
            <v>221.24</v>
          </cell>
          <cell r="P3994" t="str">
            <v>2,654.88</v>
          </cell>
          <cell r="Q3994" t="str">
            <v>884.96</v>
          </cell>
          <cell r="R3994" t="str">
            <v>19</v>
          </cell>
          <cell r="S3994" t="str">
            <v>平均年限法(一)</v>
          </cell>
          <cell r="T3994" t="str">
            <v>在用</v>
          </cell>
          <cell r="U3994" t="str">
            <v>直接购入</v>
          </cell>
          <cell r="V3994" t="str">
            <v>徐建红</v>
          </cell>
          <cell r="W3994" t="str">
            <v>2023.04.24</v>
          </cell>
          <cell r="X3994" t="str">
            <v>记--634</v>
          </cell>
        </row>
        <row r="3994">
          <cell r="AA3994" t="str">
            <v>0307</v>
          </cell>
        </row>
        <row r="3995">
          <cell r="B3995" t="str">
            <v>031023023</v>
          </cell>
          <cell r="C3995" t="str">
            <v>造粒机</v>
          </cell>
          <cell r="D3995" t="str">
            <v>CSSE-140A</v>
          </cell>
          <cell r="E3995">
            <v>101769.92</v>
          </cell>
          <cell r="F3995">
            <v>20354</v>
          </cell>
          <cell r="G3995">
            <v>81415.92</v>
          </cell>
          <cell r="H3995">
            <v>0</v>
          </cell>
          <cell r="I3995" t="str">
            <v>2023.04.25</v>
          </cell>
          <cell r="J3995" t="str">
            <v>96</v>
          </cell>
          <cell r="K3995" t="str">
            <v>剂型设备</v>
          </cell>
          <cell r="L3995" t="str">
            <v>肥东制剂分厂</v>
          </cell>
          <cell r="M3995" t="str">
            <v>肥东制剂15#粉剂车间</v>
          </cell>
          <cell r="N3995" t="str">
            <v>江阴市昌盛药化机械有限公司 115000/1.13</v>
          </cell>
          <cell r="O3995" t="str">
            <v>1,017.70</v>
          </cell>
          <cell r="P3995" t="str">
            <v>12,212.40</v>
          </cell>
          <cell r="Q3995" t="str">
            <v>4,070.80</v>
          </cell>
          <cell r="R3995" t="str">
            <v>19</v>
          </cell>
          <cell r="S3995" t="str">
            <v>平均年限法(一)</v>
          </cell>
          <cell r="T3995" t="str">
            <v>在用</v>
          </cell>
          <cell r="U3995" t="str">
            <v>直接购入</v>
          </cell>
          <cell r="V3995" t="str">
            <v>徐建红</v>
          </cell>
          <cell r="W3995" t="str">
            <v>2023.04.25</v>
          </cell>
          <cell r="X3995" t="str">
            <v>记--636</v>
          </cell>
        </row>
        <row r="3995">
          <cell r="AA3995" t="str">
            <v>0310</v>
          </cell>
        </row>
        <row r="3996">
          <cell r="B3996" t="str">
            <v>040900573</v>
          </cell>
          <cell r="C3996" t="str">
            <v>柴油动力植保喷雾机</v>
          </cell>
          <cell r="D3996" t="str">
            <v>全柴ZR180型，组件主要含(电启动)全柴180柴油机1、90三缸农药泵1、60A骆驼电瓶 等</v>
          </cell>
          <cell r="E3996">
            <v>5155</v>
          </cell>
          <cell r="F3996">
            <v>1567.12</v>
          </cell>
          <cell r="G3996">
            <v>3320.16</v>
          </cell>
          <cell r="H3996">
            <v>267.72</v>
          </cell>
          <cell r="I3996" t="str">
            <v>2023.05.05</v>
          </cell>
          <cell r="J3996" t="str">
            <v>60</v>
          </cell>
          <cell r="K3996" t="str">
            <v>其他</v>
          </cell>
          <cell r="L3996" t="str">
            <v>市场管理部</v>
          </cell>
          <cell r="M3996" t="str">
            <v>现2物流中心五金仓库保管，原李昌柱1巢湖水稻种植基地</v>
          </cell>
          <cell r="N3996" t="str">
            <v>巢湖市中垾镇宏扬家庭农场 5155元，普票</v>
          </cell>
          <cell r="O3996" t="str">
            <v>82.48</v>
          </cell>
          <cell r="P3996" t="str">
            <v>989.76</v>
          </cell>
          <cell r="Q3996" t="str">
            <v>206.20</v>
          </cell>
          <cell r="R3996" t="str">
            <v>18</v>
          </cell>
          <cell r="S3996" t="str">
            <v>平均年限法(一)</v>
          </cell>
          <cell r="T3996" t="str">
            <v>在用</v>
          </cell>
          <cell r="U3996" t="str">
            <v>直接购入</v>
          </cell>
          <cell r="V3996" t="str">
            <v>徐建红</v>
          </cell>
          <cell r="W3996" t="str">
            <v>2023.05.05</v>
          </cell>
          <cell r="X3996" t="str">
            <v>记--531</v>
          </cell>
        </row>
        <row r="3996">
          <cell r="AA3996" t="str">
            <v>0409</v>
          </cell>
        </row>
        <row r="3997">
          <cell r="B3997" t="str">
            <v>031023024</v>
          </cell>
          <cell r="C3997" t="str">
            <v>齿轮泵</v>
          </cell>
          <cell r="D3997" t="str">
            <v>FKCB-83.3，功率3KW，防爆电机</v>
          </cell>
          <cell r="E3997">
            <v>2212.39</v>
          </cell>
          <cell r="F3997">
            <v>420.28</v>
          </cell>
          <cell r="G3997">
            <v>1753.04</v>
          </cell>
          <cell r="H3997">
            <v>39.07</v>
          </cell>
          <cell r="I3997" t="str">
            <v>2023.05.05</v>
          </cell>
          <cell r="J3997" t="str">
            <v>96</v>
          </cell>
          <cell r="K3997" t="str">
            <v>剂型设备</v>
          </cell>
          <cell r="L3997" t="str">
            <v>肥东制剂分厂</v>
          </cell>
          <cell r="M3997" t="str">
            <v>肥东制剂15#车间</v>
          </cell>
          <cell r="N3997" t="str">
            <v>安徽通能泵阀销售有限公司 2500/1.13</v>
          </cell>
          <cell r="O3997" t="str">
            <v>22.12</v>
          </cell>
          <cell r="P3997" t="str">
            <v>265.44</v>
          </cell>
          <cell r="Q3997" t="str">
            <v>88.50</v>
          </cell>
          <cell r="R3997" t="str">
            <v>18</v>
          </cell>
          <cell r="S3997" t="str">
            <v>平均年限法(一)</v>
          </cell>
          <cell r="T3997" t="str">
            <v>在用</v>
          </cell>
          <cell r="U3997" t="str">
            <v>直接购入</v>
          </cell>
          <cell r="V3997" t="str">
            <v>徐建红</v>
          </cell>
          <cell r="W3997" t="str">
            <v>2023.05.05</v>
          </cell>
          <cell r="X3997" t="str">
            <v>记--532</v>
          </cell>
        </row>
        <row r="3997">
          <cell r="AA3997" t="str">
            <v>0310</v>
          </cell>
        </row>
        <row r="3998">
          <cell r="B3998" t="str">
            <v>031023025</v>
          </cell>
          <cell r="C3998" t="str">
            <v>热转印打码机</v>
          </cell>
          <cell r="D3998" t="str">
            <v>X40-32MM，马肯依玛士</v>
          </cell>
          <cell r="E3998">
            <v>21946.9</v>
          </cell>
          <cell r="F3998">
            <v>4169.93</v>
          </cell>
          <cell r="G3998">
            <v>17776.97</v>
          </cell>
          <cell r="H3998">
            <v>0</v>
          </cell>
          <cell r="I3998" t="str">
            <v>2023.05.10</v>
          </cell>
          <cell r="J3998" t="str">
            <v>96</v>
          </cell>
          <cell r="K3998" t="str">
            <v>剂型设备</v>
          </cell>
          <cell r="L3998" t="str">
            <v>肥东制剂分厂</v>
          </cell>
          <cell r="M3998" t="str">
            <v>肥东制剂15#车间</v>
          </cell>
          <cell r="N3998" t="str">
            <v>上海晟崟智能科技有限公司 24800/1.13</v>
          </cell>
          <cell r="O3998" t="str">
            <v>219.47</v>
          </cell>
          <cell r="P3998" t="str">
            <v>2,633.64</v>
          </cell>
          <cell r="Q3998" t="str">
            <v>877.88</v>
          </cell>
          <cell r="R3998" t="str">
            <v>18</v>
          </cell>
          <cell r="S3998" t="str">
            <v>平均年限法(一)</v>
          </cell>
          <cell r="T3998" t="str">
            <v>在用</v>
          </cell>
          <cell r="U3998" t="str">
            <v>直接购入</v>
          </cell>
          <cell r="V3998" t="str">
            <v>徐建红</v>
          </cell>
          <cell r="W3998" t="str">
            <v>2023.05.10</v>
          </cell>
          <cell r="X3998" t="str">
            <v>记--534</v>
          </cell>
        </row>
        <row r="3998">
          <cell r="AA3998" t="str">
            <v>0310</v>
          </cell>
        </row>
        <row r="3999">
          <cell r="B3999" t="str">
            <v>031023026</v>
          </cell>
          <cell r="C3999" t="str">
            <v>热转印打码机</v>
          </cell>
          <cell r="D3999" t="str">
            <v>X40-32MM，马肯依玛士</v>
          </cell>
          <cell r="E3999">
            <v>21946.91</v>
          </cell>
          <cell r="F3999">
            <v>4169.93</v>
          </cell>
          <cell r="G3999">
            <v>17776.98</v>
          </cell>
          <cell r="H3999">
            <v>0</v>
          </cell>
          <cell r="I3999" t="str">
            <v>2023.05.10</v>
          </cell>
          <cell r="J3999" t="str">
            <v>96</v>
          </cell>
          <cell r="K3999" t="str">
            <v>剂型设备</v>
          </cell>
          <cell r="L3999" t="str">
            <v>肥东制剂分厂</v>
          </cell>
          <cell r="M3999" t="str">
            <v>肥东制剂17#车间</v>
          </cell>
          <cell r="N3999" t="str">
            <v>上海晟崟智能科技有限公司 24800/1.13</v>
          </cell>
          <cell r="O3999" t="str">
            <v>219.47</v>
          </cell>
          <cell r="P3999" t="str">
            <v>2,633.64</v>
          </cell>
          <cell r="Q3999" t="str">
            <v>877.88</v>
          </cell>
          <cell r="R3999" t="str">
            <v>18</v>
          </cell>
          <cell r="S3999" t="str">
            <v>平均年限法(一)</v>
          </cell>
          <cell r="T3999" t="str">
            <v>在用</v>
          </cell>
          <cell r="U3999" t="str">
            <v>直接购入</v>
          </cell>
          <cell r="V3999" t="str">
            <v>徐建红</v>
          </cell>
          <cell r="W3999" t="str">
            <v>2023.05.10</v>
          </cell>
          <cell r="X3999" t="str">
            <v>记--534</v>
          </cell>
        </row>
        <row r="3999">
          <cell r="AA3999" t="str">
            <v>0310</v>
          </cell>
        </row>
        <row r="4000">
          <cell r="B4000" t="str">
            <v>031023027</v>
          </cell>
          <cell r="C4000" t="str">
            <v>喷码机</v>
          </cell>
          <cell r="D4000" t="str">
            <v>威利W660，含支架</v>
          </cell>
          <cell r="E4000">
            <v>17256.63</v>
          </cell>
          <cell r="F4000">
            <v>3278.83</v>
          </cell>
          <cell r="G4000">
            <v>13977.8</v>
          </cell>
          <cell r="H4000">
            <v>0</v>
          </cell>
          <cell r="I4000" t="str">
            <v>2023.05.25</v>
          </cell>
          <cell r="J4000" t="str">
            <v>96</v>
          </cell>
          <cell r="K4000" t="str">
            <v>剂型设备</v>
          </cell>
          <cell r="L4000" t="str">
            <v>肥东制剂分厂</v>
          </cell>
          <cell r="M4000" t="str">
            <v>肥东制剂14#车间</v>
          </cell>
          <cell r="N4000" t="str">
            <v>合肥唐亚喷码设备有限公司 19500/1.13</v>
          </cell>
          <cell r="O4000" t="str">
            <v>172.57</v>
          </cell>
          <cell r="P4000" t="str">
            <v>2,070.84</v>
          </cell>
          <cell r="Q4000" t="str">
            <v>690.27</v>
          </cell>
          <cell r="R4000" t="str">
            <v>18</v>
          </cell>
          <cell r="S4000" t="str">
            <v>平均年限法(一)</v>
          </cell>
          <cell r="T4000" t="str">
            <v>在用</v>
          </cell>
          <cell r="U4000" t="str">
            <v>直接购入</v>
          </cell>
          <cell r="V4000" t="str">
            <v>徐建红</v>
          </cell>
          <cell r="W4000" t="str">
            <v>2023.05.25</v>
          </cell>
          <cell r="X4000" t="str">
            <v>记--543</v>
          </cell>
        </row>
        <row r="4000">
          <cell r="AA4000" t="str">
            <v>0310</v>
          </cell>
        </row>
        <row r="4001">
          <cell r="B4001" t="str">
            <v>031023028</v>
          </cell>
          <cell r="C4001" t="str">
            <v>喷码机</v>
          </cell>
          <cell r="D4001" t="str">
            <v>威利W660，含支架</v>
          </cell>
          <cell r="E4001">
            <v>17256.64</v>
          </cell>
          <cell r="F4001">
            <v>3278.83</v>
          </cell>
          <cell r="G4001">
            <v>13977.81</v>
          </cell>
          <cell r="H4001">
            <v>0</v>
          </cell>
          <cell r="I4001" t="str">
            <v>2023.05.25</v>
          </cell>
          <cell r="J4001" t="str">
            <v>96</v>
          </cell>
          <cell r="K4001" t="str">
            <v>剂型设备</v>
          </cell>
          <cell r="L4001" t="str">
            <v>肥东制剂分厂</v>
          </cell>
          <cell r="M4001" t="str">
            <v>肥东制剂14#车间</v>
          </cell>
          <cell r="N4001" t="str">
            <v>合肥唐亚喷码设备有限公司 19500/1.13</v>
          </cell>
          <cell r="O4001" t="str">
            <v>172.57</v>
          </cell>
          <cell r="P4001" t="str">
            <v>2,070.84</v>
          </cell>
          <cell r="Q4001" t="str">
            <v>690.27</v>
          </cell>
          <cell r="R4001" t="str">
            <v>18</v>
          </cell>
          <cell r="S4001" t="str">
            <v>平均年限法(一)</v>
          </cell>
          <cell r="T4001" t="str">
            <v>在用</v>
          </cell>
          <cell r="U4001" t="str">
            <v>直接购入</v>
          </cell>
          <cell r="V4001" t="str">
            <v>徐建红</v>
          </cell>
          <cell r="W4001" t="str">
            <v>2023.05.25</v>
          </cell>
          <cell r="X4001" t="str">
            <v>记--543</v>
          </cell>
        </row>
        <row r="4001">
          <cell r="AA4001" t="str">
            <v>0310</v>
          </cell>
        </row>
        <row r="4002">
          <cell r="B4002" t="str">
            <v>030100148</v>
          </cell>
          <cell r="C4002" t="str">
            <v>液相色谱仪LC1100（官方翻新）</v>
          </cell>
          <cell r="D4002" t="str">
            <v>安捷伦 LC-1100，官方翻新机</v>
          </cell>
          <cell r="E4002">
            <v>252212.4</v>
          </cell>
          <cell r="F4002">
            <v>47920.28</v>
          </cell>
          <cell r="G4002">
            <v>204292.12</v>
          </cell>
          <cell r="H4002">
            <v>0</v>
          </cell>
          <cell r="I4002" t="str">
            <v>2023.05.25</v>
          </cell>
          <cell r="J4002" t="str">
            <v>96</v>
          </cell>
          <cell r="K4002" t="str">
            <v>质检设备</v>
          </cell>
          <cell r="L4002" t="str">
            <v>质量管理部</v>
          </cell>
          <cell r="M4002" t="str">
            <v>质量管理部（质检室），肥东综合楼3楼</v>
          </cell>
          <cell r="N4002" t="str">
            <v>合肥捷岛科学仪器有限公司 285000/1.13</v>
          </cell>
          <cell r="O4002" t="str">
            <v>2,522.12</v>
          </cell>
          <cell r="P4002" t="str">
            <v>30,265.44</v>
          </cell>
          <cell r="Q4002" t="str">
            <v>10,088.50</v>
          </cell>
          <cell r="R4002" t="str">
            <v>18</v>
          </cell>
          <cell r="S4002" t="str">
            <v>平均年限法(一)</v>
          </cell>
          <cell r="T4002" t="str">
            <v>在用</v>
          </cell>
          <cell r="U4002" t="str">
            <v>直接购入</v>
          </cell>
          <cell r="V4002" t="str">
            <v>徐建红</v>
          </cell>
          <cell r="W4002" t="str">
            <v>2023.05.25</v>
          </cell>
          <cell r="X4002" t="str">
            <v>记--545</v>
          </cell>
        </row>
        <row r="4002">
          <cell r="AA4002" t="str">
            <v>0301</v>
          </cell>
        </row>
        <row r="4003">
          <cell r="B4003" t="str">
            <v>030100149</v>
          </cell>
          <cell r="C4003" t="str">
            <v>隔水式恒温培养箱</v>
          </cell>
          <cell r="D4003" t="str">
            <v>GNP-9270</v>
          </cell>
          <cell r="E4003">
            <v>4424.78</v>
          </cell>
          <cell r="F4003">
            <v>796.5</v>
          </cell>
          <cell r="G4003">
            <v>3606</v>
          </cell>
          <cell r="H4003">
            <v>22.28</v>
          </cell>
          <cell r="I4003" t="str">
            <v>2023.06.02</v>
          </cell>
          <cell r="J4003" t="str">
            <v>96</v>
          </cell>
          <cell r="K4003" t="str">
            <v>质检设备</v>
          </cell>
          <cell r="L4003" t="str">
            <v>质量管理部</v>
          </cell>
          <cell r="M4003" t="str">
            <v>质量管理部（质检室），肥东综合楼3楼</v>
          </cell>
          <cell r="N4003" t="str">
            <v>合肥瑞博特科技有限公司 5000/1.13</v>
          </cell>
          <cell r="O4003" t="str">
            <v>44.25</v>
          </cell>
          <cell r="P4003" t="str">
            <v>531.00</v>
          </cell>
          <cell r="Q4003" t="str">
            <v>176.99</v>
          </cell>
          <cell r="R4003" t="str">
            <v>17</v>
          </cell>
          <cell r="S4003" t="str">
            <v>平均年限法(一)</v>
          </cell>
          <cell r="T4003" t="str">
            <v>在用</v>
          </cell>
          <cell r="U4003" t="str">
            <v>直接购入</v>
          </cell>
          <cell r="V4003" t="str">
            <v>徐建红</v>
          </cell>
          <cell r="W4003" t="str">
            <v>2023.06.02</v>
          </cell>
          <cell r="X4003" t="str">
            <v>记--652</v>
          </cell>
        </row>
        <row r="4003">
          <cell r="AA4003" t="str">
            <v>0301</v>
          </cell>
        </row>
        <row r="4004">
          <cell r="B4004" t="str">
            <v>030800393</v>
          </cell>
          <cell r="C4004" t="str">
            <v>无重力混合机</v>
          </cell>
          <cell r="D4004" t="str">
            <v>WZL-5M3</v>
          </cell>
          <cell r="E4004">
            <v>135000</v>
          </cell>
          <cell r="F4004">
            <v>24300</v>
          </cell>
          <cell r="G4004">
            <v>110700</v>
          </cell>
          <cell r="H4004">
            <v>0</v>
          </cell>
          <cell r="I4004" t="str">
            <v>2023.06.15</v>
          </cell>
          <cell r="J4004" t="str">
            <v>96</v>
          </cell>
          <cell r="K4004" t="str">
            <v>烟嘧装置（合成一车间）</v>
          </cell>
          <cell r="L4004" t="str">
            <v>肥东合成分厂</v>
          </cell>
          <cell r="M4004" t="str">
            <v>肥东合成一车间</v>
          </cell>
          <cell r="N4004" t="str">
            <v>无锡鑫海干燥粉体设备有限公司 152550/1.13</v>
          </cell>
          <cell r="O4004" t="str">
            <v>1,350.00</v>
          </cell>
          <cell r="P4004" t="str">
            <v>16,200.00</v>
          </cell>
          <cell r="Q4004" t="str">
            <v>5,400.00</v>
          </cell>
          <cell r="R4004" t="str">
            <v>17</v>
          </cell>
          <cell r="S4004" t="str">
            <v>平均年限法(一)</v>
          </cell>
          <cell r="T4004" t="str">
            <v>在用</v>
          </cell>
          <cell r="U4004" t="str">
            <v>直接购入</v>
          </cell>
          <cell r="V4004" t="str">
            <v>徐建红</v>
          </cell>
          <cell r="W4004" t="str">
            <v>2023.06.15</v>
          </cell>
          <cell r="X4004" t="str">
            <v>记--658</v>
          </cell>
        </row>
        <row r="4004">
          <cell r="AA4004" t="str">
            <v>0308</v>
          </cell>
        </row>
        <row r="4005">
          <cell r="B4005" t="str">
            <v>032400065</v>
          </cell>
          <cell r="C4005" t="str">
            <v>氟塑料离心泵</v>
          </cell>
          <cell r="D4005" t="str">
            <v>50FSB-30L，3KW防爆电机，用于液氯库尾气吸收装置</v>
          </cell>
          <cell r="E4005">
            <v>3362.83</v>
          </cell>
          <cell r="F4005">
            <v>605.34</v>
          </cell>
          <cell r="G4005">
            <v>2757.49</v>
          </cell>
          <cell r="H4005">
            <v>0</v>
          </cell>
          <cell r="I4005" t="str">
            <v>2023.06.15</v>
          </cell>
          <cell r="J4005" t="str">
            <v>96</v>
          </cell>
          <cell r="K4005" t="str">
            <v>公用设备</v>
          </cell>
          <cell r="L4005" t="str">
            <v>肥东合成分厂</v>
          </cell>
          <cell r="M4005" t="str">
            <v>肥东合成液氯库</v>
          </cell>
          <cell r="N4005" t="str">
            <v>安徽通能泵阀销售有限公司 3800/1.13</v>
          </cell>
          <cell r="O4005" t="str">
            <v>33.63</v>
          </cell>
          <cell r="P4005" t="str">
            <v>403.56</v>
          </cell>
          <cell r="Q4005" t="str">
            <v>134.51</v>
          </cell>
          <cell r="R4005" t="str">
            <v>17</v>
          </cell>
          <cell r="S4005" t="str">
            <v>平均年限法(一)</v>
          </cell>
          <cell r="T4005" t="str">
            <v>在用</v>
          </cell>
          <cell r="U4005" t="str">
            <v>直接购入</v>
          </cell>
          <cell r="V4005" t="str">
            <v>徐建红</v>
          </cell>
          <cell r="W4005" t="str">
            <v>2023.06.15</v>
          </cell>
          <cell r="X4005" t="str">
            <v>记--660</v>
          </cell>
        </row>
        <row r="4005">
          <cell r="AA4005" t="str">
            <v>0324</v>
          </cell>
        </row>
        <row r="4006">
          <cell r="B4006" t="str">
            <v>032400066</v>
          </cell>
          <cell r="C4006" t="str">
            <v>氟塑料离心泵</v>
          </cell>
          <cell r="D4006" t="str">
            <v>50FSB-30L，3KW防爆电机，用于液氯库尾气吸收装置</v>
          </cell>
          <cell r="E4006">
            <v>3362.83</v>
          </cell>
          <cell r="F4006">
            <v>605.34</v>
          </cell>
          <cell r="G4006">
            <v>2757.49</v>
          </cell>
          <cell r="H4006">
            <v>0</v>
          </cell>
          <cell r="I4006" t="str">
            <v>2023.06.15</v>
          </cell>
          <cell r="J4006" t="str">
            <v>96</v>
          </cell>
          <cell r="K4006" t="str">
            <v>公用设备</v>
          </cell>
          <cell r="L4006" t="str">
            <v>肥东合成分厂</v>
          </cell>
          <cell r="M4006" t="str">
            <v>肥东合成液氯库</v>
          </cell>
          <cell r="N4006" t="str">
            <v>安徽通能泵阀销售有限公司 3800/1.13</v>
          </cell>
          <cell r="O4006" t="str">
            <v>33.63</v>
          </cell>
          <cell r="P4006" t="str">
            <v>403.56</v>
          </cell>
          <cell r="Q4006" t="str">
            <v>134.51</v>
          </cell>
          <cell r="R4006" t="str">
            <v>17</v>
          </cell>
          <cell r="S4006" t="str">
            <v>平均年限法(一)</v>
          </cell>
          <cell r="T4006" t="str">
            <v>在用</v>
          </cell>
          <cell r="U4006" t="str">
            <v>直接购入</v>
          </cell>
          <cell r="V4006" t="str">
            <v>徐建红</v>
          </cell>
          <cell r="W4006" t="str">
            <v>2023.06.15</v>
          </cell>
          <cell r="X4006" t="str">
            <v>记--660</v>
          </cell>
        </row>
        <row r="4006">
          <cell r="AA4006" t="str">
            <v>0324</v>
          </cell>
        </row>
        <row r="4007">
          <cell r="B4007" t="str">
            <v>032400067</v>
          </cell>
          <cell r="C4007" t="str">
            <v>剪叉式高空作业平台车（8米）</v>
          </cell>
          <cell r="D4007" t="str">
            <v>GTJZ0808，8米，锂电，电气防爆</v>
          </cell>
          <cell r="E4007">
            <v>57522.12</v>
          </cell>
          <cell r="F4007">
            <v>10353.96</v>
          </cell>
          <cell r="G4007">
            <v>47168.16</v>
          </cell>
          <cell r="H4007">
            <v>0</v>
          </cell>
          <cell r="I4007" t="str">
            <v>2023.06.19</v>
          </cell>
          <cell r="J4007" t="str">
            <v>96</v>
          </cell>
          <cell r="K4007" t="str">
            <v>公用设备</v>
          </cell>
          <cell r="L4007" t="str">
            <v>生产制造部</v>
          </cell>
          <cell r="M4007" t="str">
            <v>肥东厂区机修车间</v>
          </cell>
          <cell r="N4007" t="str">
            <v>湖南星邦智能装备股份有限公司 65000/1.13</v>
          </cell>
          <cell r="O4007" t="str">
            <v>575.22</v>
          </cell>
          <cell r="P4007" t="str">
            <v>6,902.64</v>
          </cell>
          <cell r="Q4007" t="str">
            <v>2,300.88</v>
          </cell>
          <cell r="R4007" t="str">
            <v>17</v>
          </cell>
          <cell r="S4007" t="str">
            <v>平均年限法(一)</v>
          </cell>
          <cell r="T4007" t="str">
            <v>在用</v>
          </cell>
          <cell r="U4007" t="str">
            <v>直接购入</v>
          </cell>
          <cell r="V4007" t="str">
            <v>徐建红</v>
          </cell>
          <cell r="W4007" t="str">
            <v>2023.06.19</v>
          </cell>
          <cell r="X4007" t="str">
            <v>记--662</v>
          </cell>
        </row>
        <row r="4007">
          <cell r="AA4007" t="str">
            <v>0324</v>
          </cell>
        </row>
        <row r="4008">
          <cell r="B4008" t="str">
            <v>040200310</v>
          </cell>
          <cell r="C4008" t="str">
            <v>台式电脑（戴尔DELL，直播配套）</v>
          </cell>
          <cell r="D4008" t="str">
            <v>戴尔DELL 灵越3020S，i5-13400/16G/512G/集显/WIN11/黑色；显示器21.5英寸；直播用手机支架1.7米高+蓝牙自拍器1套；补光灯1套；麦克风1拖2</v>
          </cell>
          <cell r="E4008">
            <v>4486.73</v>
          </cell>
          <cell r="F4008">
            <v>1292.22</v>
          </cell>
          <cell r="G4008">
            <v>3025.68</v>
          </cell>
          <cell r="H4008">
            <v>168.83</v>
          </cell>
          <cell r="I4008" t="str">
            <v>2023.06.28</v>
          </cell>
          <cell r="J4008" t="str">
            <v>60</v>
          </cell>
          <cell r="K4008" t="str">
            <v>电脑</v>
          </cell>
          <cell r="L4008" t="str">
            <v>作物营养与保护事业部</v>
          </cell>
          <cell r="M4008" t="str">
            <v>作物营养部（陈雪莉）直播销售宣传，丰乐种业新大楼807室</v>
          </cell>
          <cell r="N4008" t="str">
            <v>合肥德众科技有限公司 （3850+1220）/1.13</v>
          </cell>
          <cell r="O4008" t="str">
            <v>71.79</v>
          </cell>
          <cell r="P4008" t="str">
            <v>861.48</v>
          </cell>
          <cell r="Q4008" t="str">
            <v>179.47</v>
          </cell>
          <cell r="R4008" t="str">
            <v>17</v>
          </cell>
          <cell r="S4008" t="str">
            <v>平均年限法(一)</v>
          </cell>
          <cell r="T4008" t="str">
            <v>在用</v>
          </cell>
          <cell r="U4008" t="str">
            <v>直接购入</v>
          </cell>
          <cell r="V4008" t="str">
            <v>徐建红</v>
          </cell>
          <cell r="W4008" t="str">
            <v>2023.06.28</v>
          </cell>
          <cell r="X4008" t="str">
            <v>记--671</v>
          </cell>
        </row>
        <row r="4008">
          <cell r="AA4008" t="str">
            <v>0402</v>
          </cell>
        </row>
        <row r="4009">
          <cell r="B4009" t="str">
            <v>032400068</v>
          </cell>
          <cell r="C4009" t="str">
            <v>数采仪（环境在线监测用）</v>
          </cell>
          <cell r="D4009" t="str">
            <v>WHJJ型，环境在线监测仪器</v>
          </cell>
          <cell r="E4009">
            <v>8407.08</v>
          </cell>
          <cell r="F4009">
            <v>1429.19</v>
          </cell>
          <cell r="G4009">
            <v>6957.44</v>
          </cell>
          <cell r="H4009">
            <v>20.45</v>
          </cell>
          <cell r="I4009" t="str">
            <v>2023.07.15</v>
          </cell>
          <cell r="J4009" t="str">
            <v>96</v>
          </cell>
          <cell r="K4009" t="str">
            <v>公用设备</v>
          </cell>
          <cell r="L4009" t="str">
            <v>肥东合成分厂</v>
          </cell>
          <cell r="M4009" t="str">
            <v>肥东合成污水环境在线监测，合成/安环公用</v>
          </cell>
          <cell r="N4009" t="str">
            <v>安徽省碧水电子技术有限公司 9500/1.13</v>
          </cell>
          <cell r="O4009" t="str">
            <v>84.07</v>
          </cell>
          <cell r="P4009" t="str">
            <v>1,008.84</v>
          </cell>
          <cell r="Q4009" t="str">
            <v>336.28</v>
          </cell>
          <cell r="R4009" t="str">
            <v>16</v>
          </cell>
          <cell r="S4009" t="str">
            <v>平均年限法(一)</v>
          </cell>
          <cell r="T4009" t="str">
            <v>在用</v>
          </cell>
          <cell r="U4009" t="str">
            <v>直接购入</v>
          </cell>
          <cell r="V4009" t="str">
            <v>徐建红</v>
          </cell>
          <cell r="W4009" t="str">
            <v>2023.07.15</v>
          </cell>
          <cell r="X4009" t="str">
            <v>记--629</v>
          </cell>
        </row>
        <row r="4009">
          <cell r="AA4009" t="str">
            <v>0324</v>
          </cell>
        </row>
        <row r="4010">
          <cell r="B4010" t="str">
            <v>040100271</v>
          </cell>
          <cell r="C4010" t="str">
            <v>美的空调（72柜机）</v>
          </cell>
          <cell r="D4010" t="str">
            <v>KFR-72LW/BDNSY-PA401(3)A；颜色:极地白</v>
          </cell>
          <cell r="E4010">
            <v>4247.79</v>
          </cell>
          <cell r="F4010">
            <v>1155.32</v>
          </cell>
          <cell r="G4010">
            <v>3092.47</v>
          </cell>
          <cell r="H4010">
            <v>0</v>
          </cell>
          <cell r="I4010" t="str">
            <v>2023.07.15</v>
          </cell>
          <cell r="J4010" t="str">
            <v>60</v>
          </cell>
          <cell r="K4010" t="str">
            <v>空调</v>
          </cell>
          <cell r="L4010" t="str">
            <v>肥东合成分厂</v>
          </cell>
          <cell r="M4010" t="str">
            <v>肥东合成污水配电房</v>
          </cell>
          <cell r="N4010" t="str">
            <v>合肥百货大楼集团股份有限公司滨湖心悦城购物中心 4800/1.13</v>
          </cell>
          <cell r="O4010" t="str">
            <v>67.96</v>
          </cell>
          <cell r="P4010" t="str">
            <v>815.52</v>
          </cell>
          <cell r="Q4010" t="str">
            <v>169.91</v>
          </cell>
          <cell r="R4010" t="str">
            <v>16</v>
          </cell>
          <cell r="S4010" t="str">
            <v>平均年限法(一)</v>
          </cell>
          <cell r="T4010" t="str">
            <v>在用</v>
          </cell>
          <cell r="U4010" t="str">
            <v>直接购入</v>
          </cell>
          <cell r="V4010" t="str">
            <v>徐建红</v>
          </cell>
          <cell r="W4010" t="str">
            <v>2023.07.15</v>
          </cell>
          <cell r="X4010" t="str">
            <v>记--631</v>
          </cell>
        </row>
        <row r="4010">
          <cell r="AA4010" t="str">
            <v>0401</v>
          </cell>
        </row>
        <row r="4011">
          <cell r="B4011" t="str">
            <v>030700458</v>
          </cell>
          <cell r="C4011" t="str">
            <v>搪瓷反应釜</v>
          </cell>
          <cell r="D4011" t="str">
            <v>K6300L</v>
          </cell>
          <cell r="E4011">
            <v>45398.23</v>
          </cell>
          <cell r="F4011">
            <v>7717.66</v>
          </cell>
          <cell r="G4011">
            <v>37680.57</v>
          </cell>
          <cell r="H4011">
            <v>0</v>
          </cell>
          <cell r="I4011" t="str">
            <v>2023.07.15</v>
          </cell>
          <cell r="J4011" t="str">
            <v>96</v>
          </cell>
          <cell r="K4011" t="str">
            <v>精喹装置（合成二车间）</v>
          </cell>
          <cell r="L4011" t="str">
            <v>肥东合成分厂</v>
          </cell>
          <cell r="M4011" t="str">
            <v>肥东合成二车间</v>
          </cell>
          <cell r="N4011" t="str">
            <v>临沂宏业化工设备有限公司 51300/1.13</v>
          </cell>
          <cell r="O4011" t="str">
            <v>453.98</v>
          </cell>
          <cell r="P4011" t="str">
            <v>5,447.76</v>
          </cell>
          <cell r="Q4011" t="str">
            <v>1,815.93</v>
          </cell>
          <cell r="R4011" t="str">
            <v>16</v>
          </cell>
          <cell r="S4011" t="str">
            <v>平均年限法(一)</v>
          </cell>
          <cell r="T4011" t="str">
            <v>在用</v>
          </cell>
          <cell r="U4011" t="str">
            <v>直接购入</v>
          </cell>
          <cell r="V4011" t="str">
            <v>徐建红</v>
          </cell>
          <cell r="W4011" t="str">
            <v>2023.07.15</v>
          </cell>
          <cell r="X4011" t="str">
            <v>记--633</v>
          </cell>
        </row>
        <row r="4011">
          <cell r="AA4011" t="str">
            <v>0307</v>
          </cell>
        </row>
        <row r="4012">
          <cell r="B4012" t="str">
            <v>030700459</v>
          </cell>
          <cell r="C4012" t="str">
            <v>搪瓷反应釜</v>
          </cell>
          <cell r="D4012" t="str">
            <v>K6300L</v>
          </cell>
          <cell r="E4012">
            <v>45398.23</v>
          </cell>
          <cell r="F4012">
            <v>7717.66</v>
          </cell>
          <cell r="G4012">
            <v>37680.57</v>
          </cell>
          <cell r="H4012">
            <v>0</v>
          </cell>
          <cell r="I4012" t="str">
            <v>2023.07.15</v>
          </cell>
          <cell r="J4012" t="str">
            <v>96</v>
          </cell>
          <cell r="K4012" t="str">
            <v>精喹装置（合成二车间）</v>
          </cell>
          <cell r="L4012" t="str">
            <v>肥东合成分厂</v>
          </cell>
          <cell r="M4012" t="str">
            <v>肥东合成二车间</v>
          </cell>
          <cell r="N4012" t="str">
            <v>临沂宏业化工设备有限公司 51300/1.13</v>
          </cell>
          <cell r="O4012" t="str">
            <v>453.98</v>
          </cell>
          <cell r="P4012" t="str">
            <v>5,447.76</v>
          </cell>
          <cell r="Q4012" t="str">
            <v>1,815.93</v>
          </cell>
          <cell r="R4012" t="str">
            <v>16</v>
          </cell>
          <cell r="S4012" t="str">
            <v>平均年限法(一)</v>
          </cell>
          <cell r="T4012" t="str">
            <v>在用</v>
          </cell>
          <cell r="U4012" t="str">
            <v>直接购入</v>
          </cell>
          <cell r="V4012" t="str">
            <v>徐建红</v>
          </cell>
          <cell r="W4012" t="str">
            <v>2023.07.15</v>
          </cell>
          <cell r="X4012" t="str">
            <v>记--633</v>
          </cell>
        </row>
        <row r="4012">
          <cell r="AA4012" t="str">
            <v>0307</v>
          </cell>
        </row>
        <row r="4013">
          <cell r="B4013" t="str">
            <v>030700460</v>
          </cell>
          <cell r="C4013" t="str">
            <v>搪瓷反应釜</v>
          </cell>
          <cell r="D4013" t="str">
            <v>K6300L</v>
          </cell>
          <cell r="E4013">
            <v>45398.23</v>
          </cell>
          <cell r="F4013">
            <v>7717.66</v>
          </cell>
          <cell r="G4013">
            <v>37680.57</v>
          </cell>
          <cell r="H4013">
            <v>0</v>
          </cell>
          <cell r="I4013" t="str">
            <v>2023.07.15</v>
          </cell>
          <cell r="J4013" t="str">
            <v>96</v>
          </cell>
          <cell r="K4013" t="str">
            <v>精喹装置（合成二车间）</v>
          </cell>
          <cell r="L4013" t="str">
            <v>肥东合成分厂</v>
          </cell>
          <cell r="M4013" t="str">
            <v>肥东合成二车间</v>
          </cell>
          <cell r="N4013" t="str">
            <v>临沂宏业化工设备有限公司 51300/1.13</v>
          </cell>
          <cell r="O4013" t="str">
            <v>453.98</v>
          </cell>
          <cell r="P4013" t="str">
            <v>5,447.76</v>
          </cell>
          <cell r="Q4013" t="str">
            <v>1,815.93</v>
          </cell>
          <cell r="R4013" t="str">
            <v>16</v>
          </cell>
          <cell r="S4013" t="str">
            <v>平均年限法(一)</v>
          </cell>
          <cell r="T4013" t="str">
            <v>在用</v>
          </cell>
          <cell r="U4013" t="str">
            <v>直接购入</v>
          </cell>
          <cell r="V4013" t="str">
            <v>徐建红</v>
          </cell>
          <cell r="W4013" t="str">
            <v>2023.07.15</v>
          </cell>
          <cell r="X4013" t="str">
            <v>记--633</v>
          </cell>
        </row>
        <row r="4013">
          <cell r="AA4013" t="str">
            <v>0307</v>
          </cell>
        </row>
        <row r="4014">
          <cell r="B4014" t="str">
            <v>032600182</v>
          </cell>
          <cell r="C4014" t="str">
            <v>水喷射真空泵</v>
          </cell>
          <cell r="D4014" t="str">
            <v>WVPF500-IIIX，材质:碳喷氟</v>
          </cell>
          <cell r="E4014">
            <v>12566.37</v>
          </cell>
          <cell r="F4014">
            <v>2136.22</v>
          </cell>
          <cell r="G4014">
            <v>10430.15</v>
          </cell>
          <cell r="H4014">
            <v>0</v>
          </cell>
          <cell r="I4014" t="str">
            <v>2023.07.17</v>
          </cell>
          <cell r="J4014" t="str">
            <v>96</v>
          </cell>
          <cell r="K4014" t="str">
            <v>精噁唑装置（合成三车间）</v>
          </cell>
          <cell r="L4014" t="str">
            <v>肥东合成分厂</v>
          </cell>
          <cell r="M4014" t="str">
            <v>肥东合成三车间</v>
          </cell>
          <cell r="N4014" t="str">
            <v>无锡市长庆化工防腐设备有限公司 14200/1.13</v>
          </cell>
          <cell r="O4014" t="str">
            <v>125.66</v>
          </cell>
          <cell r="P4014" t="str">
            <v>1,507.92</v>
          </cell>
          <cell r="Q4014" t="str">
            <v>502.65</v>
          </cell>
          <cell r="R4014" t="str">
            <v>16</v>
          </cell>
          <cell r="S4014" t="str">
            <v>平均年限法(一)</v>
          </cell>
          <cell r="T4014" t="str">
            <v>在用</v>
          </cell>
          <cell r="U4014" t="str">
            <v>直接购入</v>
          </cell>
          <cell r="V4014" t="str">
            <v>徐建红</v>
          </cell>
          <cell r="W4014" t="str">
            <v>2023.07.17</v>
          </cell>
          <cell r="X4014" t="str">
            <v>记--635</v>
          </cell>
        </row>
        <row r="4014">
          <cell r="AA4014" t="str">
            <v>0326</v>
          </cell>
        </row>
        <row r="4015">
          <cell r="B4015" t="str">
            <v>032600183</v>
          </cell>
          <cell r="C4015" t="str">
            <v>水喷射真空泵</v>
          </cell>
          <cell r="D4015" t="str">
            <v>WVPF500-IIIX，材质:碳喷氟</v>
          </cell>
          <cell r="E4015">
            <v>12566.37</v>
          </cell>
          <cell r="F4015">
            <v>2136.22</v>
          </cell>
          <cell r="G4015">
            <v>10430.15</v>
          </cell>
          <cell r="H4015">
            <v>0</v>
          </cell>
          <cell r="I4015" t="str">
            <v>2023.07.17</v>
          </cell>
          <cell r="J4015" t="str">
            <v>96</v>
          </cell>
          <cell r="K4015" t="str">
            <v>精噁唑装置（合成三车间）</v>
          </cell>
          <cell r="L4015" t="str">
            <v>肥东合成分厂</v>
          </cell>
          <cell r="M4015" t="str">
            <v>肥东合成三车间</v>
          </cell>
          <cell r="N4015" t="str">
            <v>无锡市长庆化工防腐设备有限公司 14200/1.13</v>
          </cell>
          <cell r="O4015" t="str">
            <v>125.66</v>
          </cell>
          <cell r="P4015" t="str">
            <v>1,507.92</v>
          </cell>
          <cell r="Q4015" t="str">
            <v>502.65</v>
          </cell>
          <cell r="R4015" t="str">
            <v>16</v>
          </cell>
          <cell r="S4015" t="str">
            <v>平均年限法(一)</v>
          </cell>
          <cell r="T4015" t="str">
            <v>在用</v>
          </cell>
          <cell r="U4015" t="str">
            <v>直接购入</v>
          </cell>
          <cell r="V4015" t="str">
            <v>徐建红</v>
          </cell>
          <cell r="W4015" t="str">
            <v>2023.07.17</v>
          </cell>
          <cell r="X4015" t="str">
            <v>记--635</v>
          </cell>
        </row>
        <row r="4015">
          <cell r="AA4015" t="str">
            <v>0326</v>
          </cell>
        </row>
        <row r="4016">
          <cell r="B4016" t="str">
            <v>030700461</v>
          </cell>
          <cell r="C4016" t="str">
            <v>自吸排污泵</v>
          </cell>
          <cell r="D4016" t="str">
            <v>80ZW40-30，防爆电机7.5KW</v>
          </cell>
          <cell r="E4016">
            <v>4836.28</v>
          </cell>
          <cell r="F4016">
            <v>822.12</v>
          </cell>
          <cell r="G4016">
            <v>4014.16</v>
          </cell>
          <cell r="H4016">
            <v>0</v>
          </cell>
          <cell r="I4016" t="str">
            <v>2023.07.18</v>
          </cell>
          <cell r="J4016" t="str">
            <v>96</v>
          </cell>
          <cell r="K4016" t="str">
            <v>精喹装置（合成二车间）</v>
          </cell>
          <cell r="L4016" t="str">
            <v>肥东合成分厂</v>
          </cell>
          <cell r="M4016" t="str">
            <v>肥东合成二车间</v>
          </cell>
          <cell r="N4016" t="str">
            <v>合肥四联泵业有限公司 5465/1.13</v>
          </cell>
          <cell r="O4016" t="str">
            <v>48.36</v>
          </cell>
          <cell r="P4016" t="str">
            <v>580.32</v>
          </cell>
          <cell r="Q4016" t="str">
            <v>193.45</v>
          </cell>
          <cell r="R4016" t="str">
            <v>16</v>
          </cell>
          <cell r="S4016" t="str">
            <v>平均年限法(一)</v>
          </cell>
          <cell r="T4016" t="str">
            <v>在用</v>
          </cell>
          <cell r="U4016" t="str">
            <v>直接购入</v>
          </cell>
          <cell r="V4016" t="str">
            <v>徐建红</v>
          </cell>
          <cell r="W4016" t="str">
            <v>2023.07.18</v>
          </cell>
          <cell r="X4016" t="str">
            <v>记--637</v>
          </cell>
        </row>
        <row r="4016">
          <cell r="AA4016" t="str">
            <v>0307</v>
          </cell>
        </row>
        <row r="4017">
          <cell r="B4017" t="str">
            <v>030700462</v>
          </cell>
          <cell r="C4017" t="str">
            <v>氟塑料磁力泵</v>
          </cell>
          <cell r="D4017" t="str">
            <v>TMF50-32-160，防爆电机2/4KW</v>
          </cell>
          <cell r="E4017">
            <v>5840.71</v>
          </cell>
          <cell r="F4017">
            <v>992.97</v>
          </cell>
          <cell r="G4017">
            <v>4832.72</v>
          </cell>
          <cell r="H4017">
            <v>15.02</v>
          </cell>
          <cell r="I4017" t="str">
            <v>2023.07.18</v>
          </cell>
          <cell r="J4017" t="str">
            <v>96</v>
          </cell>
          <cell r="K4017" t="str">
            <v>精喹装置（合成二车间）</v>
          </cell>
          <cell r="L4017" t="str">
            <v>肥东合成分厂</v>
          </cell>
          <cell r="M4017" t="str">
            <v>肥东合成二车间</v>
          </cell>
          <cell r="N4017" t="str">
            <v>合肥四联泵业有限公司 6600/1.13</v>
          </cell>
          <cell r="O4017" t="str">
            <v>58.41</v>
          </cell>
          <cell r="P4017" t="str">
            <v>700.92</v>
          </cell>
          <cell r="Q4017" t="str">
            <v>233.63</v>
          </cell>
          <cell r="R4017" t="str">
            <v>16</v>
          </cell>
          <cell r="S4017" t="str">
            <v>平均年限法(一)</v>
          </cell>
          <cell r="T4017" t="str">
            <v>在用</v>
          </cell>
          <cell r="U4017" t="str">
            <v>直接购入</v>
          </cell>
          <cell r="V4017" t="str">
            <v>徐建红</v>
          </cell>
          <cell r="W4017" t="str">
            <v>2023.07.18</v>
          </cell>
          <cell r="X4017" t="str">
            <v>记--637</v>
          </cell>
        </row>
        <row r="4017">
          <cell r="AA4017" t="str">
            <v>0307</v>
          </cell>
        </row>
        <row r="4018">
          <cell r="B4018" t="str">
            <v>032500337</v>
          </cell>
          <cell r="C4018" t="str">
            <v>活性炭吸附箱</v>
          </cell>
          <cell r="D4018" t="str">
            <v>风量20000 M3/h，3100*1300*1300，PP板厚10MM，DN500</v>
          </cell>
          <cell r="E4018">
            <v>14955.75</v>
          </cell>
          <cell r="F4018">
            <v>2542.52</v>
          </cell>
          <cell r="G4018">
            <v>12413.23</v>
          </cell>
          <cell r="H4018">
            <v>0</v>
          </cell>
          <cell r="I4018" t="str">
            <v>2023.07.18</v>
          </cell>
          <cell r="J4018" t="str">
            <v>96</v>
          </cell>
          <cell r="K4018" t="str">
            <v>苯磺隆装置（合成四车间）</v>
          </cell>
          <cell r="L4018" t="str">
            <v>肥东合成分厂</v>
          </cell>
          <cell r="M4018" t="str">
            <v>肥东合成四车间</v>
          </cell>
          <cell r="N4018" t="str">
            <v>合肥沐泽环境工程科技有限公司 16900/1.13</v>
          </cell>
          <cell r="O4018" t="str">
            <v>149.56</v>
          </cell>
          <cell r="P4018" t="str">
            <v>1,794.72</v>
          </cell>
          <cell r="Q4018" t="str">
            <v>598.23</v>
          </cell>
          <cell r="R4018" t="str">
            <v>16</v>
          </cell>
          <cell r="S4018" t="str">
            <v>平均年限法(一)</v>
          </cell>
          <cell r="T4018" t="str">
            <v>在用</v>
          </cell>
          <cell r="U4018" t="str">
            <v>直接购入</v>
          </cell>
          <cell r="V4018" t="str">
            <v>徐建红</v>
          </cell>
          <cell r="W4018" t="str">
            <v>2023.07.18</v>
          </cell>
          <cell r="X4018" t="str">
            <v>记--639</v>
          </cell>
        </row>
        <row r="4018">
          <cell r="AA4018" t="str">
            <v>0325</v>
          </cell>
        </row>
        <row r="4019">
          <cell r="B4019" t="str">
            <v>032500338</v>
          </cell>
          <cell r="C4019" t="str">
            <v>活性炭吸附箱</v>
          </cell>
          <cell r="D4019" t="str">
            <v>风量10000 M3/h，2100*1100*1220，PP板厚10MM，DN300</v>
          </cell>
          <cell r="E4019">
            <v>13141.59</v>
          </cell>
          <cell r="F4019">
            <v>2234.14</v>
          </cell>
          <cell r="G4019">
            <v>10907.45</v>
          </cell>
          <cell r="H4019">
            <v>0</v>
          </cell>
          <cell r="I4019" t="str">
            <v>2023.07.18</v>
          </cell>
          <cell r="J4019" t="str">
            <v>96</v>
          </cell>
          <cell r="K4019" t="str">
            <v>苯磺隆装置（合成四车间）</v>
          </cell>
          <cell r="L4019" t="str">
            <v>肥东合成分厂</v>
          </cell>
          <cell r="M4019" t="str">
            <v>肥东合成四车间</v>
          </cell>
          <cell r="N4019" t="str">
            <v>合肥沐泽环境工程科技有限公司 14850/1.13</v>
          </cell>
          <cell r="O4019" t="str">
            <v>131.42</v>
          </cell>
          <cell r="P4019" t="str">
            <v>1,577.04</v>
          </cell>
          <cell r="Q4019" t="str">
            <v>525.66</v>
          </cell>
          <cell r="R4019" t="str">
            <v>16</v>
          </cell>
          <cell r="S4019" t="str">
            <v>平均年限法(一)</v>
          </cell>
          <cell r="T4019" t="str">
            <v>在用</v>
          </cell>
          <cell r="U4019" t="str">
            <v>直接购入</v>
          </cell>
          <cell r="V4019" t="str">
            <v>徐建红</v>
          </cell>
          <cell r="W4019" t="str">
            <v>2023.07.18</v>
          </cell>
          <cell r="X4019" t="str">
            <v>记--639</v>
          </cell>
        </row>
        <row r="4019">
          <cell r="AA4019" t="str">
            <v>0325</v>
          </cell>
        </row>
        <row r="4020">
          <cell r="B4020" t="str">
            <v>031023029</v>
          </cell>
          <cell r="C4020" t="str">
            <v>不锈钢除尘器</v>
          </cell>
          <cell r="D4020" t="str">
            <v>TUOER-10A-G(￠58)//Y</v>
          </cell>
          <cell r="E4020">
            <v>15929.2</v>
          </cell>
          <cell r="F4020">
            <v>2707.93</v>
          </cell>
          <cell r="G4020">
            <v>13221.27</v>
          </cell>
          <cell r="H4020">
            <v>0</v>
          </cell>
          <cell r="I4020" t="str">
            <v>2023.07.20</v>
          </cell>
          <cell r="J4020" t="str">
            <v>96</v>
          </cell>
          <cell r="K4020" t="str">
            <v>剂型设备</v>
          </cell>
          <cell r="L4020" t="str">
            <v>肥东制剂分厂</v>
          </cell>
          <cell r="M4020" t="str">
            <v>肥东制剂12#车间</v>
          </cell>
          <cell r="N4020" t="str">
            <v>江苏金旺智能科技有限公司 18000/1.13</v>
          </cell>
          <cell r="O4020" t="str">
            <v>159.29</v>
          </cell>
          <cell r="P4020" t="str">
            <v>1,911.48</v>
          </cell>
          <cell r="Q4020" t="str">
            <v>637.17</v>
          </cell>
          <cell r="R4020" t="str">
            <v>16</v>
          </cell>
          <cell r="S4020" t="str">
            <v>平均年限法(一)</v>
          </cell>
          <cell r="T4020" t="str">
            <v>在用</v>
          </cell>
          <cell r="U4020" t="str">
            <v>直接购入</v>
          </cell>
          <cell r="V4020" t="str">
            <v>徐建红</v>
          </cell>
          <cell r="W4020" t="str">
            <v>2023.07.20</v>
          </cell>
          <cell r="X4020" t="str">
            <v>记--641</v>
          </cell>
        </row>
        <row r="4020">
          <cell r="AA4020" t="str">
            <v>0310</v>
          </cell>
        </row>
        <row r="4021">
          <cell r="B4021" t="str">
            <v>032600184</v>
          </cell>
          <cell r="C4021" t="str">
            <v>碳化硅换热器</v>
          </cell>
          <cell r="D4021" t="str">
            <v>HE250V-14/64-A5.63-2000T，5.63平方</v>
          </cell>
          <cell r="E4021">
            <v>29203.54</v>
          </cell>
          <cell r="F4021">
            <v>4672.64</v>
          </cell>
          <cell r="G4021">
            <v>24530.9</v>
          </cell>
          <cell r="H4021">
            <v>0</v>
          </cell>
          <cell r="I4021" t="str">
            <v>2023.08.14</v>
          </cell>
          <cell r="J4021" t="str">
            <v>96</v>
          </cell>
          <cell r="K4021" t="str">
            <v>精噁唑装置（合成三车间）</v>
          </cell>
          <cell r="L4021" t="str">
            <v>肥东合成分厂</v>
          </cell>
          <cell r="M4021" t="str">
            <v>肥东合成三车间</v>
          </cell>
          <cell r="N4021" t="str">
            <v>无锡英罗唯森科技有限公司 33000/1.13</v>
          </cell>
          <cell r="O4021" t="str">
            <v>292.04</v>
          </cell>
          <cell r="P4021" t="str">
            <v>3,504.48</v>
          </cell>
          <cell r="Q4021" t="str">
            <v>1,168.14</v>
          </cell>
          <cell r="R4021" t="str">
            <v>15</v>
          </cell>
          <cell r="S4021" t="str">
            <v>平均年限法(一)</v>
          </cell>
          <cell r="T4021" t="str">
            <v>在用</v>
          </cell>
          <cell r="U4021" t="str">
            <v>直接购入</v>
          </cell>
          <cell r="V4021" t="str">
            <v>徐建红</v>
          </cell>
          <cell r="W4021" t="str">
            <v>2023.08.14</v>
          </cell>
          <cell r="X4021" t="str">
            <v>记--675</v>
          </cell>
        </row>
        <row r="4021">
          <cell r="AA4021" t="str">
            <v>0326</v>
          </cell>
        </row>
        <row r="4022">
          <cell r="B4022" t="str">
            <v>030700463</v>
          </cell>
          <cell r="C4022" t="str">
            <v>真空缓冲罐（1000L）</v>
          </cell>
          <cell r="D4022" t="str">
            <v>1000L，材质304不锈钢</v>
          </cell>
          <cell r="E4022">
            <v>7964.61</v>
          </cell>
          <cell r="F4022">
            <v>1274.4</v>
          </cell>
          <cell r="G4022">
            <v>6690.21</v>
          </cell>
          <cell r="H4022">
            <v>0</v>
          </cell>
          <cell r="I4022" t="str">
            <v>2023.08.14</v>
          </cell>
          <cell r="J4022" t="str">
            <v>96</v>
          </cell>
          <cell r="K4022" t="str">
            <v>精喹装置（合成二车间）</v>
          </cell>
          <cell r="L4022" t="str">
            <v>肥东合成分厂</v>
          </cell>
          <cell r="M4022" t="str">
            <v>肥东合成二车间</v>
          </cell>
          <cell r="N4022" t="str">
            <v>江苏新世纪民生化工设备有限公司 9000/1.13</v>
          </cell>
          <cell r="O4022" t="str">
            <v>79.65</v>
          </cell>
          <cell r="P4022" t="str">
            <v>955.80</v>
          </cell>
          <cell r="Q4022" t="str">
            <v>318.58</v>
          </cell>
          <cell r="R4022" t="str">
            <v>15</v>
          </cell>
          <cell r="S4022" t="str">
            <v>平均年限法(一)</v>
          </cell>
          <cell r="T4022" t="str">
            <v>在用</v>
          </cell>
          <cell r="U4022" t="str">
            <v>直接购入</v>
          </cell>
          <cell r="V4022" t="str">
            <v>徐建红</v>
          </cell>
          <cell r="W4022" t="str">
            <v>2023.08.14</v>
          </cell>
          <cell r="X4022" t="str">
            <v>记--677</v>
          </cell>
        </row>
        <row r="4022">
          <cell r="AA4022" t="str">
            <v>0307</v>
          </cell>
        </row>
        <row r="4023">
          <cell r="B4023" t="str">
            <v>030700464</v>
          </cell>
          <cell r="C4023" t="str">
            <v>真空缓冲罐（1000L）</v>
          </cell>
          <cell r="D4023" t="str">
            <v>1000L，材质304不锈钢</v>
          </cell>
          <cell r="E4023">
            <v>7964.6</v>
          </cell>
          <cell r="F4023">
            <v>1274.4</v>
          </cell>
          <cell r="G4023">
            <v>6690.2</v>
          </cell>
          <cell r="H4023">
            <v>0</v>
          </cell>
          <cell r="I4023" t="str">
            <v>2023.08.14</v>
          </cell>
          <cell r="J4023" t="str">
            <v>96</v>
          </cell>
          <cell r="K4023" t="str">
            <v>精喹装置（合成二车间）</v>
          </cell>
          <cell r="L4023" t="str">
            <v>肥东合成分厂</v>
          </cell>
          <cell r="M4023" t="str">
            <v>肥东合成二车间</v>
          </cell>
          <cell r="N4023" t="str">
            <v>江苏新世纪民生化工设备有限公司 9000/1.13</v>
          </cell>
          <cell r="O4023" t="str">
            <v>79.65</v>
          </cell>
          <cell r="P4023" t="str">
            <v>955.80</v>
          </cell>
          <cell r="Q4023" t="str">
            <v>318.58</v>
          </cell>
          <cell r="R4023" t="str">
            <v>15</v>
          </cell>
          <cell r="S4023" t="str">
            <v>平均年限法(一)</v>
          </cell>
          <cell r="T4023" t="str">
            <v>在用</v>
          </cell>
          <cell r="U4023" t="str">
            <v>直接购入</v>
          </cell>
          <cell r="V4023" t="str">
            <v>徐建红</v>
          </cell>
          <cell r="W4023" t="str">
            <v>2023.08.14</v>
          </cell>
          <cell r="X4023" t="str">
            <v>记--677</v>
          </cell>
        </row>
        <row r="4023">
          <cell r="AA4023" t="str">
            <v>0307</v>
          </cell>
        </row>
        <row r="4024">
          <cell r="B4024" t="str">
            <v>030700465</v>
          </cell>
          <cell r="C4024" t="str">
            <v>真空缓冲罐（1000L）</v>
          </cell>
          <cell r="D4024" t="str">
            <v>1000L，材质304不锈钢</v>
          </cell>
          <cell r="E4024">
            <v>7964.6</v>
          </cell>
          <cell r="F4024">
            <v>1274.4</v>
          </cell>
          <cell r="G4024">
            <v>6690.2</v>
          </cell>
          <cell r="H4024">
            <v>0</v>
          </cell>
          <cell r="I4024" t="str">
            <v>2023.08.14</v>
          </cell>
          <cell r="J4024" t="str">
            <v>96</v>
          </cell>
          <cell r="K4024" t="str">
            <v>精喹装置（合成二车间）</v>
          </cell>
          <cell r="L4024" t="str">
            <v>肥东合成分厂</v>
          </cell>
          <cell r="M4024" t="str">
            <v>肥东合成二车间</v>
          </cell>
          <cell r="N4024" t="str">
            <v>江苏新世纪民生化工设备有限公司 9000/1.13</v>
          </cell>
          <cell r="O4024" t="str">
            <v>79.65</v>
          </cell>
          <cell r="P4024" t="str">
            <v>955.80</v>
          </cell>
          <cell r="Q4024" t="str">
            <v>318.58</v>
          </cell>
          <cell r="R4024" t="str">
            <v>15</v>
          </cell>
          <cell r="S4024" t="str">
            <v>平均年限法(一)</v>
          </cell>
          <cell r="T4024" t="str">
            <v>在用</v>
          </cell>
          <cell r="U4024" t="str">
            <v>直接购入</v>
          </cell>
          <cell r="V4024" t="str">
            <v>徐建红</v>
          </cell>
          <cell r="W4024" t="str">
            <v>2023.08.14</v>
          </cell>
          <cell r="X4024" t="str">
            <v>记--677</v>
          </cell>
        </row>
        <row r="4024">
          <cell r="AA4024" t="str">
            <v>0307</v>
          </cell>
        </row>
        <row r="4025">
          <cell r="B4025" t="str">
            <v>030700466</v>
          </cell>
          <cell r="C4025" t="str">
            <v>真空缓冲罐（200L）</v>
          </cell>
          <cell r="D4025" t="str">
            <v>200L，材质304不锈钢</v>
          </cell>
          <cell r="E4025">
            <v>3982.3</v>
          </cell>
          <cell r="F4025">
            <v>637.12</v>
          </cell>
          <cell r="G4025">
            <v>3345.18</v>
          </cell>
          <cell r="H4025">
            <v>0</v>
          </cell>
          <cell r="I4025" t="str">
            <v>2023.08.14</v>
          </cell>
          <cell r="J4025" t="str">
            <v>96</v>
          </cell>
          <cell r="K4025" t="str">
            <v>精喹装置（合成二车间）</v>
          </cell>
          <cell r="L4025" t="str">
            <v>肥东合成分厂</v>
          </cell>
          <cell r="M4025" t="str">
            <v>肥东合成二车间</v>
          </cell>
          <cell r="N4025" t="str">
            <v>江苏新世纪民生化工设备有限公司 4500/1.13</v>
          </cell>
          <cell r="O4025" t="str">
            <v>39.82</v>
          </cell>
          <cell r="P4025" t="str">
            <v>477.84</v>
          </cell>
          <cell r="Q4025" t="str">
            <v>159.29</v>
          </cell>
          <cell r="R4025" t="str">
            <v>15</v>
          </cell>
          <cell r="S4025" t="str">
            <v>平均年限法(一)</v>
          </cell>
          <cell r="T4025" t="str">
            <v>在用</v>
          </cell>
          <cell r="U4025" t="str">
            <v>直接购入</v>
          </cell>
          <cell r="V4025" t="str">
            <v>徐建红</v>
          </cell>
          <cell r="W4025" t="str">
            <v>2023.08.14</v>
          </cell>
          <cell r="X4025" t="str">
            <v>记--677</v>
          </cell>
        </row>
        <row r="4025">
          <cell r="AA4025" t="str">
            <v>0307</v>
          </cell>
        </row>
        <row r="4026">
          <cell r="B4026" t="str">
            <v>030700467</v>
          </cell>
          <cell r="C4026" t="str">
            <v>真空缓冲罐（200L）</v>
          </cell>
          <cell r="D4026" t="str">
            <v>200L，材质304不锈钢</v>
          </cell>
          <cell r="E4026">
            <v>3982.3</v>
          </cell>
          <cell r="F4026">
            <v>637.12</v>
          </cell>
          <cell r="G4026">
            <v>3345.18</v>
          </cell>
          <cell r="H4026">
            <v>0</v>
          </cell>
          <cell r="I4026" t="str">
            <v>2023.08.14</v>
          </cell>
          <cell r="J4026" t="str">
            <v>96</v>
          </cell>
          <cell r="K4026" t="str">
            <v>精喹装置（合成二车间）</v>
          </cell>
          <cell r="L4026" t="str">
            <v>肥东合成分厂</v>
          </cell>
          <cell r="M4026" t="str">
            <v>肥东合成二车间</v>
          </cell>
          <cell r="N4026" t="str">
            <v>江苏新世纪民生化工设备有限公司 4500/1.13</v>
          </cell>
          <cell r="O4026" t="str">
            <v>39.82</v>
          </cell>
          <cell r="P4026" t="str">
            <v>477.84</v>
          </cell>
          <cell r="Q4026" t="str">
            <v>159.29</v>
          </cell>
          <cell r="R4026" t="str">
            <v>15</v>
          </cell>
          <cell r="S4026" t="str">
            <v>平均年限法(一)</v>
          </cell>
          <cell r="T4026" t="str">
            <v>在用</v>
          </cell>
          <cell r="U4026" t="str">
            <v>直接购入</v>
          </cell>
          <cell r="V4026" t="str">
            <v>徐建红</v>
          </cell>
          <cell r="W4026" t="str">
            <v>2023.08.14</v>
          </cell>
          <cell r="X4026" t="str">
            <v>记--677</v>
          </cell>
        </row>
        <row r="4026">
          <cell r="AA4026" t="str">
            <v>0307</v>
          </cell>
        </row>
        <row r="4027">
          <cell r="B4027" t="str">
            <v>030100150</v>
          </cell>
          <cell r="C4027" t="str">
            <v>氢气发生器</v>
          </cell>
          <cell r="D4027" t="str">
            <v>XYH-500P，纯水型</v>
          </cell>
          <cell r="E4027">
            <v>6637.17</v>
          </cell>
          <cell r="F4027">
            <v>1061.92</v>
          </cell>
          <cell r="G4027">
            <v>5575.25</v>
          </cell>
          <cell r="H4027">
            <v>0</v>
          </cell>
          <cell r="I4027" t="str">
            <v>2023.08.18</v>
          </cell>
          <cell r="J4027" t="str">
            <v>96</v>
          </cell>
          <cell r="K4027" t="str">
            <v>质检设备</v>
          </cell>
          <cell r="L4027" t="str">
            <v>质量管理部</v>
          </cell>
          <cell r="M4027" t="str">
            <v>质量管理部（质检室），肥东综合楼3楼</v>
          </cell>
          <cell r="N4027" t="str">
            <v>合肥捷岛科学仪器有限公司 7500/1.13</v>
          </cell>
          <cell r="O4027" t="str">
            <v>66.37</v>
          </cell>
          <cell r="P4027" t="str">
            <v>796.44</v>
          </cell>
          <cell r="Q4027" t="str">
            <v>265.49</v>
          </cell>
          <cell r="R4027" t="str">
            <v>15</v>
          </cell>
          <cell r="S4027" t="str">
            <v>平均年限法(一)</v>
          </cell>
          <cell r="T4027" t="str">
            <v>在用</v>
          </cell>
          <cell r="U4027" t="str">
            <v>直接购入</v>
          </cell>
          <cell r="V4027" t="str">
            <v>徐建红</v>
          </cell>
          <cell r="W4027" t="str">
            <v>2023.08.18</v>
          </cell>
          <cell r="X4027" t="str">
            <v>记--683</v>
          </cell>
        </row>
        <row r="4027">
          <cell r="AA4027" t="str">
            <v>0301</v>
          </cell>
        </row>
        <row r="4028">
          <cell r="B4028" t="str">
            <v>030100151</v>
          </cell>
          <cell r="C4028" t="str">
            <v>空气发生器</v>
          </cell>
          <cell r="D4028" t="str">
            <v>XYA-5000G，无油型</v>
          </cell>
          <cell r="E4028">
            <v>3716.81</v>
          </cell>
          <cell r="F4028">
            <v>594.72</v>
          </cell>
          <cell r="G4028">
            <v>3122.09</v>
          </cell>
          <cell r="H4028">
            <v>0</v>
          </cell>
          <cell r="I4028" t="str">
            <v>2023.08.18</v>
          </cell>
          <cell r="J4028" t="str">
            <v>96</v>
          </cell>
          <cell r="K4028" t="str">
            <v>质检设备</v>
          </cell>
          <cell r="L4028" t="str">
            <v>质量管理部</v>
          </cell>
          <cell r="M4028" t="str">
            <v>质量管理部（质检室），肥东综合楼3楼</v>
          </cell>
          <cell r="N4028" t="str">
            <v>合肥捷岛科学仪器有限公司 4200/1.13</v>
          </cell>
          <cell r="O4028" t="str">
            <v>37.17</v>
          </cell>
          <cell r="P4028" t="str">
            <v>446.04</v>
          </cell>
          <cell r="Q4028" t="str">
            <v>148.67</v>
          </cell>
          <cell r="R4028" t="str">
            <v>15</v>
          </cell>
          <cell r="S4028" t="str">
            <v>平均年限法(一)</v>
          </cell>
          <cell r="T4028" t="str">
            <v>在用</v>
          </cell>
          <cell r="U4028" t="str">
            <v>直接购入</v>
          </cell>
          <cell r="V4028" t="str">
            <v>徐建红</v>
          </cell>
          <cell r="W4028" t="str">
            <v>2023.08.18</v>
          </cell>
          <cell r="X4028" t="str">
            <v>记--683</v>
          </cell>
        </row>
        <row r="4028">
          <cell r="AA4028" t="str">
            <v>0301</v>
          </cell>
        </row>
        <row r="4029">
          <cell r="B4029" t="str">
            <v>030100152</v>
          </cell>
          <cell r="C4029" t="str">
            <v>空气发生器</v>
          </cell>
          <cell r="D4029" t="str">
            <v>XYA-5000G，无油型</v>
          </cell>
          <cell r="E4029">
            <v>3716.82</v>
          </cell>
          <cell r="F4029">
            <v>594.72</v>
          </cell>
          <cell r="G4029">
            <v>3122.1</v>
          </cell>
          <cell r="H4029">
            <v>0</v>
          </cell>
          <cell r="I4029" t="str">
            <v>2023.08.18</v>
          </cell>
          <cell r="J4029" t="str">
            <v>96</v>
          </cell>
          <cell r="K4029" t="str">
            <v>质检设备</v>
          </cell>
          <cell r="L4029" t="str">
            <v>质量管理部</v>
          </cell>
          <cell r="M4029" t="str">
            <v>质量管理部（质检室），肥东综合楼3楼</v>
          </cell>
          <cell r="N4029" t="str">
            <v>合肥捷岛科学仪器有限公司 4200/1.13</v>
          </cell>
          <cell r="O4029" t="str">
            <v>37.17</v>
          </cell>
          <cell r="P4029" t="str">
            <v>446.04</v>
          </cell>
          <cell r="Q4029" t="str">
            <v>148.67</v>
          </cell>
          <cell r="R4029" t="str">
            <v>15</v>
          </cell>
          <cell r="S4029" t="str">
            <v>平均年限法(一)</v>
          </cell>
          <cell r="T4029" t="str">
            <v>在用</v>
          </cell>
          <cell r="U4029" t="str">
            <v>直接购入</v>
          </cell>
          <cell r="V4029" t="str">
            <v>徐建红</v>
          </cell>
          <cell r="W4029" t="str">
            <v>2023.08.18</v>
          </cell>
          <cell r="X4029" t="str">
            <v>记--683</v>
          </cell>
        </row>
        <row r="4029">
          <cell r="AA4029" t="str">
            <v>0301</v>
          </cell>
        </row>
        <row r="4030">
          <cell r="B4030" t="str">
            <v>032500339</v>
          </cell>
          <cell r="C4030" t="str">
            <v>乙腈计量槽</v>
          </cell>
          <cell r="D4030" t="str">
            <v>￠1400*1600*6，材质304</v>
          </cell>
          <cell r="E4030">
            <v>21238.94</v>
          </cell>
          <cell r="F4030">
            <v>3398.24</v>
          </cell>
          <cell r="G4030">
            <v>17760.88</v>
          </cell>
          <cell r="H4030">
            <v>79.82</v>
          </cell>
          <cell r="I4030" t="str">
            <v>2023.08.18</v>
          </cell>
          <cell r="J4030" t="str">
            <v>96</v>
          </cell>
          <cell r="K4030" t="str">
            <v>苯磺隆装置（合成四车间）</v>
          </cell>
          <cell r="L4030" t="str">
            <v>肥东合成分厂</v>
          </cell>
          <cell r="M4030" t="str">
            <v>肥东合成四车间</v>
          </cell>
          <cell r="N4030" t="str">
            <v>无锡市煜伟石化装备有限公司 24000/1.13</v>
          </cell>
          <cell r="O4030" t="str">
            <v>212.39</v>
          </cell>
          <cell r="P4030" t="str">
            <v>2,548.68</v>
          </cell>
          <cell r="Q4030" t="str">
            <v>849.56</v>
          </cell>
          <cell r="R4030" t="str">
            <v>15</v>
          </cell>
          <cell r="S4030" t="str">
            <v>平均年限法(一)</v>
          </cell>
          <cell r="T4030" t="str">
            <v>在用</v>
          </cell>
          <cell r="U4030" t="str">
            <v>直接购入</v>
          </cell>
          <cell r="V4030" t="str">
            <v>徐建红</v>
          </cell>
          <cell r="W4030" t="str">
            <v>2023.08.18</v>
          </cell>
          <cell r="X4030" t="str">
            <v>记--685</v>
          </cell>
        </row>
        <row r="4030">
          <cell r="AA4030" t="str">
            <v>0325</v>
          </cell>
        </row>
        <row r="4031">
          <cell r="B4031" t="str">
            <v>030700468</v>
          </cell>
          <cell r="C4031" t="str">
            <v>罗茨泵</v>
          </cell>
          <cell r="D4031" t="str">
            <v>ZJ300，5.5KW防爆电机YBX3</v>
          </cell>
          <cell r="E4031">
            <v>13982.3</v>
          </cell>
          <cell r="F4031">
            <v>2237.12</v>
          </cell>
          <cell r="G4031">
            <v>11745.18</v>
          </cell>
          <cell r="H4031">
            <v>0</v>
          </cell>
          <cell r="I4031" t="str">
            <v>2023.08.24</v>
          </cell>
          <cell r="J4031" t="str">
            <v>96</v>
          </cell>
          <cell r="K4031" t="str">
            <v>精喹装置（合成二车间）</v>
          </cell>
          <cell r="L4031" t="str">
            <v>肥东合成分厂</v>
          </cell>
          <cell r="M4031" t="str">
            <v>肥东合成三车间</v>
          </cell>
          <cell r="N4031" t="str">
            <v>南通市威士真空设备有限公司 15800/1.13</v>
          </cell>
          <cell r="O4031" t="str">
            <v>139.82</v>
          </cell>
          <cell r="P4031" t="str">
            <v>1,677.84</v>
          </cell>
          <cell r="Q4031" t="str">
            <v>559.29</v>
          </cell>
          <cell r="R4031" t="str">
            <v>15</v>
          </cell>
          <cell r="S4031" t="str">
            <v>平均年限法(一)</v>
          </cell>
          <cell r="T4031" t="str">
            <v>在用</v>
          </cell>
          <cell r="U4031" t="str">
            <v>直接购入</v>
          </cell>
          <cell r="V4031" t="str">
            <v>徐建红</v>
          </cell>
          <cell r="W4031" t="str">
            <v>2023.08.24</v>
          </cell>
          <cell r="X4031" t="str">
            <v>记--690</v>
          </cell>
        </row>
        <row r="4031">
          <cell r="AA4031" t="str">
            <v>0307</v>
          </cell>
        </row>
        <row r="4032">
          <cell r="B4032" t="str">
            <v>030700469</v>
          </cell>
          <cell r="C4032" t="str">
            <v>真空机组</v>
          </cell>
          <cell r="D4032" t="str">
            <v>JZJWLW300-200，防爆电机</v>
          </cell>
          <cell r="E4032">
            <v>40265.48</v>
          </cell>
          <cell r="F4032">
            <v>6442.4</v>
          </cell>
          <cell r="G4032">
            <v>33823.08</v>
          </cell>
          <cell r="H4032">
            <v>0</v>
          </cell>
          <cell r="I4032" t="str">
            <v>2023.08.29</v>
          </cell>
          <cell r="J4032" t="str">
            <v>96</v>
          </cell>
          <cell r="K4032" t="str">
            <v>精喹装置（合成二车间）</v>
          </cell>
          <cell r="L4032" t="str">
            <v>肥东合成分厂</v>
          </cell>
          <cell r="M4032" t="str">
            <v>肥东合成二车间</v>
          </cell>
          <cell r="N4032" t="str">
            <v>南通市威士真空设备有限公司 45500/1.13</v>
          </cell>
          <cell r="O4032" t="str">
            <v>402.65</v>
          </cell>
          <cell r="P4032" t="str">
            <v>4,831.80</v>
          </cell>
          <cell r="Q4032" t="str">
            <v>1,610.62</v>
          </cell>
          <cell r="R4032" t="str">
            <v>15</v>
          </cell>
          <cell r="S4032" t="str">
            <v>平均年限法(一)</v>
          </cell>
          <cell r="T4032" t="str">
            <v>在用</v>
          </cell>
          <cell r="U4032" t="str">
            <v>直接购入</v>
          </cell>
          <cell r="V4032" t="str">
            <v>徐建红</v>
          </cell>
          <cell r="W4032" t="str">
            <v>2023.08.29</v>
          </cell>
          <cell r="X4032" t="str">
            <v>记--695</v>
          </cell>
        </row>
        <row r="4032">
          <cell r="AA4032" t="str">
            <v>0307</v>
          </cell>
        </row>
        <row r="4033">
          <cell r="B4033" t="str">
            <v>030700470</v>
          </cell>
          <cell r="C4033" t="str">
            <v>真空机组</v>
          </cell>
          <cell r="D4033" t="str">
            <v>JZJWLW300-200，防爆电机</v>
          </cell>
          <cell r="E4033">
            <v>40265.49</v>
          </cell>
          <cell r="F4033">
            <v>6442.4</v>
          </cell>
          <cell r="G4033">
            <v>33823.09</v>
          </cell>
          <cell r="H4033">
            <v>0</v>
          </cell>
          <cell r="I4033" t="str">
            <v>2023.08.29</v>
          </cell>
          <cell r="J4033" t="str">
            <v>96</v>
          </cell>
          <cell r="K4033" t="str">
            <v>精喹装置（合成二车间）</v>
          </cell>
          <cell r="L4033" t="str">
            <v>肥东合成分厂</v>
          </cell>
          <cell r="M4033" t="str">
            <v>肥东合成二车间</v>
          </cell>
          <cell r="N4033" t="str">
            <v>南通市威士真空设备有限公司 45500/1.13</v>
          </cell>
          <cell r="O4033" t="str">
            <v>402.65</v>
          </cell>
          <cell r="P4033" t="str">
            <v>4,831.80</v>
          </cell>
          <cell r="Q4033" t="str">
            <v>1,610.62</v>
          </cell>
          <cell r="R4033" t="str">
            <v>15</v>
          </cell>
          <cell r="S4033" t="str">
            <v>平均年限法(一)</v>
          </cell>
          <cell r="T4033" t="str">
            <v>在用</v>
          </cell>
          <cell r="U4033" t="str">
            <v>直接购入</v>
          </cell>
          <cell r="V4033" t="str">
            <v>徐建红</v>
          </cell>
          <cell r="W4033" t="str">
            <v>2023.08.29</v>
          </cell>
          <cell r="X4033" t="str">
            <v>记--695</v>
          </cell>
        </row>
        <row r="4033">
          <cell r="AA4033" t="str">
            <v>0307</v>
          </cell>
        </row>
        <row r="4034">
          <cell r="B4034" t="str">
            <v>032600185</v>
          </cell>
          <cell r="C4034" t="str">
            <v>活性炭吸附箱（碳钢）</v>
          </cell>
          <cell r="D4034" t="str">
            <v>风量20000 M3/h，3100*1300*1300，材质碳钢，含活性炭过滤纤维棉</v>
          </cell>
          <cell r="E4034">
            <v>23008.85</v>
          </cell>
          <cell r="F4034">
            <v>3681.44</v>
          </cell>
          <cell r="G4034">
            <v>19327.41</v>
          </cell>
          <cell r="H4034">
            <v>0</v>
          </cell>
          <cell r="I4034" t="str">
            <v>2023.08.29</v>
          </cell>
          <cell r="J4034" t="str">
            <v>96</v>
          </cell>
          <cell r="K4034" t="str">
            <v>精噁唑装置（合成三车间）</v>
          </cell>
          <cell r="L4034" t="str">
            <v>肥东合成分厂</v>
          </cell>
          <cell r="M4034" t="str">
            <v>肥东合成三车间</v>
          </cell>
          <cell r="N4034" t="str">
            <v>合肥沐泽环境工程科技有限公司 26000/1.13</v>
          </cell>
          <cell r="O4034" t="str">
            <v>230.09</v>
          </cell>
          <cell r="P4034" t="str">
            <v>2,761.08</v>
          </cell>
          <cell r="Q4034" t="str">
            <v>920.35</v>
          </cell>
          <cell r="R4034" t="str">
            <v>15</v>
          </cell>
          <cell r="S4034" t="str">
            <v>平均年限法(一)</v>
          </cell>
          <cell r="T4034" t="str">
            <v>在用</v>
          </cell>
          <cell r="U4034" t="str">
            <v>直接购入</v>
          </cell>
          <cell r="V4034" t="str">
            <v>徐建红</v>
          </cell>
          <cell r="W4034" t="str">
            <v>2023.08.29</v>
          </cell>
          <cell r="X4034" t="str">
            <v>记--697</v>
          </cell>
        </row>
        <row r="4034">
          <cell r="AA4034" t="str">
            <v>0326</v>
          </cell>
        </row>
        <row r="4035">
          <cell r="B4035" t="str">
            <v>032600186</v>
          </cell>
          <cell r="C4035" t="str">
            <v>活性炭吸附箱（碳钢）</v>
          </cell>
          <cell r="D4035" t="str">
            <v>风量20000 M3/h，3100*1300*1300，材质碳钢，含活性炭过滤纤维棉</v>
          </cell>
          <cell r="E4035">
            <v>23008.85</v>
          </cell>
          <cell r="F4035">
            <v>3681.44</v>
          </cell>
          <cell r="G4035">
            <v>19327.41</v>
          </cell>
          <cell r="H4035">
            <v>0</v>
          </cell>
          <cell r="I4035" t="str">
            <v>2023.08.29</v>
          </cell>
          <cell r="J4035" t="str">
            <v>96</v>
          </cell>
          <cell r="K4035" t="str">
            <v>精噁唑装置（合成三车间）</v>
          </cell>
          <cell r="L4035" t="str">
            <v>肥东合成分厂</v>
          </cell>
          <cell r="M4035" t="str">
            <v>肥东合成三车间</v>
          </cell>
          <cell r="N4035" t="str">
            <v>合肥沐泽环境工程科技有限公司 26000/1.13</v>
          </cell>
          <cell r="O4035" t="str">
            <v>230.09</v>
          </cell>
          <cell r="P4035" t="str">
            <v>2,761.08</v>
          </cell>
          <cell r="Q4035" t="str">
            <v>920.35</v>
          </cell>
          <cell r="R4035" t="str">
            <v>15</v>
          </cell>
          <cell r="S4035" t="str">
            <v>平均年限法(一)</v>
          </cell>
          <cell r="T4035" t="str">
            <v>在用</v>
          </cell>
          <cell r="U4035" t="str">
            <v>直接购入</v>
          </cell>
          <cell r="V4035" t="str">
            <v>徐建红</v>
          </cell>
          <cell r="W4035" t="str">
            <v>2023.08.29</v>
          </cell>
          <cell r="X4035" t="str">
            <v>记--697</v>
          </cell>
        </row>
        <row r="4035">
          <cell r="AA4035" t="str">
            <v>0326</v>
          </cell>
        </row>
        <row r="4036">
          <cell r="B4036" t="str">
            <v>032500340</v>
          </cell>
          <cell r="C4036" t="str">
            <v>活性炭吸附箱（PP聚丙烯）</v>
          </cell>
          <cell r="D4036" t="str">
            <v>风量20000 M3/h，3200*1300*1400，材质聚丙烯，DN500</v>
          </cell>
          <cell r="E4036">
            <v>19469.03</v>
          </cell>
          <cell r="F4036">
            <v>3115.04</v>
          </cell>
          <cell r="G4036">
            <v>16353.99</v>
          </cell>
          <cell r="H4036">
            <v>0</v>
          </cell>
          <cell r="I4036" t="str">
            <v>2023.08.29</v>
          </cell>
          <cell r="J4036" t="str">
            <v>96</v>
          </cell>
          <cell r="K4036" t="str">
            <v>苯磺隆装置（合成四车间）</v>
          </cell>
          <cell r="L4036" t="str">
            <v>肥东合成分厂</v>
          </cell>
          <cell r="M4036" t="str">
            <v>肥东合成四车间</v>
          </cell>
          <cell r="N4036" t="str">
            <v>合肥沐泽环境工程科技有限公司 22000/1.13</v>
          </cell>
          <cell r="O4036" t="str">
            <v>194.69</v>
          </cell>
          <cell r="P4036" t="str">
            <v>2,336.28</v>
          </cell>
          <cell r="Q4036" t="str">
            <v>778.76</v>
          </cell>
          <cell r="R4036" t="str">
            <v>15</v>
          </cell>
          <cell r="S4036" t="str">
            <v>平均年限法(一)</v>
          </cell>
          <cell r="T4036" t="str">
            <v>在用</v>
          </cell>
          <cell r="U4036" t="str">
            <v>直接购入</v>
          </cell>
          <cell r="V4036" t="str">
            <v>徐建红</v>
          </cell>
          <cell r="W4036" t="str">
            <v>2023.08.29</v>
          </cell>
          <cell r="X4036" t="str">
            <v>记--699</v>
          </cell>
        </row>
        <row r="4036">
          <cell r="AA4036" t="str">
            <v>0325</v>
          </cell>
        </row>
        <row r="4037">
          <cell r="B4037" t="str">
            <v>030200265</v>
          </cell>
          <cell r="C4037" t="str">
            <v>活性炭吸附箱（PP聚丙烯）</v>
          </cell>
          <cell r="D4037" t="str">
            <v>风量3000 M3/h，2100*1025*1210，材质聚丙烯，DN500</v>
          </cell>
          <cell r="E4037">
            <v>7522.12</v>
          </cell>
          <cell r="F4037">
            <v>1203.52</v>
          </cell>
          <cell r="G4037">
            <v>6318.6</v>
          </cell>
          <cell r="H4037">
            <v>0</v>
          </cell>
          <cell r="I4037" t="str">
            <v>2023.08.29</v>
          </cell>
          <cell r="J4037" t="str">
            <v>96</v>
          </cell>
          <cell r="K4037" t="str">
            <v>污水设备</v>
          </cell>
          <cell r="L4037" t="str">
            <v>肥东合成分厂</v>
          </cell>
          <cell r="M4037" t="str">
            <v>肥东合成污水站</v>
          </cell>
          <cell r="N4037" t="str">
            <v>合肥沐泽环境工程科技有限公司 8500/1.13</v>
          </cell>
          <cell r="O4037" t="str">
            <v>75.22</v>
          </cell>
          <cell r="P4037" t="str">
            <v>902.64</v>
          </cell>
          <cell r="Q4037" t="str">
            <v>300.88</v>
          </cell>
          <cell r="R4037" t="str">
            <v>15</v>
          </cell>
          <cell r="S4037" t="str">
            <v>平均年限法(一)</v>
          </cell>
          <cell r="T4037" t="str">
            <v>在用</v>
          </cell>
          <cell r="U4037" t="str">
            <v>直接购入</v>
          </cell>
          <cell r="V4037" t="str">
            <v>徐建红</v>
          </cell>
          <cell r="W4037" t="str">
            <v>2023.08.29</v>
          </cell>
          <cell r="X4037" t="str">
            <v>记--699</v>
          </cell>
        </row>
        <row r="4037">
          <cell r="AA4037" t="str">
            <v>0302</v>
          </cell>
        </row>
        <row r="4038">
          <cell r="B4038" t="str">
            <v>032500341</v>
          </cell>
          <cell r="C4038" t="str">
            <v>电动悬臂吊</v>
          </cell>
          <cell r="D4038" t="str">
            <v>YZD1200-0/304，电动葫芦IIBT4，防爆1T，固定式4米</v>
          </cell>
          <cell r="E4038">
            <v>40707.96</v>
          </cell>
          <cell r="F4038">
            <v>6513.28</v>
          </cell>
          <cell r="G4038">
            <v>34194.68</v>
          </cell>
          <cell r="H4038">
            <v>0</v>
          </cell>
          <cell r="I4038" t="str">
            <v>2023.08.29</v>
          </cell>
          <cell r="J4038" t="str">
            <v>96</v>
          </cell>
          <cell r="K4038" t="str">
            <v>苯磺隆装置（合成四车间）</v>
          </cell>
          <cell r="L4038" t="str">
            <v>肥东合成分厂</v>
          </cell>
          <cell r="M4038" t="str">
            <v>肥东合成四车间</v>
          </cell>
          <cell r="N4038" t="str">
            <v>江苏图胜离心机制造有限公司 46000/1.13</v>
          </cell>
          <cell r="O4038" t="str">
            <v>407.08</v>
          </cell>
          <cell r="P4038" t="str">
            <v>4,884.96</v>
          </cell>
          <cell r="Q4038" t="str">
            <v>1,628.32</v>
          </cell>
          <cell r="R4038" t="str">
            <v>15</v>
          </cell>
          <cell r="S4038" t="str">
            <v>平均年限法(一)</v>
          </cell>
          <cell r="T4038" t="str">
            <v>在用</v>
          </cell>
          <cell r="U4038" t="str">
            <v>直接购入</v>
          </cell>
          <cell r="V4038" t="str">
            <v>徐建红</v>
          </cell>
          <cell r="W4038" t="str">
            <v>2023.08.29</v>
          </cell>
          <cell r="X4038" t="str">
            <v>记--1004</v>
          </cell>
        </row>
        <row r="4038">
          <cell r="AA4038" t="str">
            <v>0325</v>
          </cell>
        </row>
        <row r="4039">
          <cell r="B4039" t="str">
            <v>031023042</v>
          </cell>
          <cell r="C4039" t="str">
            <v>不锈钢储罐</v>
          </cell>
          <cell r="D4039" t="str">
            <v>￠2000*2000*5mm，材质304不锈钢</v>
          </cell>
          <cell r="E4039">
            <v>30265.49</v>
          </cell>
          <cell r="F4039">
            <v>4539.75</v>
          </cell>
          <cell r="G4039">
            <v>25725.74</v>
          </cell>
          <cell r="H4039">
            <v>0</v>
          </cell>
          <cell r="I4039" t="str">
            <v>2023.09.14</v>
          </cell>
          <cell r="J4039" t="str">
            <v>96</v>
          </cell>
          <cell r="K4039" t="str">
            <v>剂型设备</v>
          </cell>
          <cell r="L4039" t="str">
            <v>肥东制剂分厂</v>
          </cell>
          <cell r="M4039" t="str">
            <v>肥东制剂12#车间</v>
          </cell>
          <cell r="N4039" t="str">
            <v>合肥市翊昊机械加工制造有限公司 34200/1.13</v>
          </cell>
          <cell r="O4039" t="str">
            <v>302.65</v>
          </cell>
          <cell r="P4039" t="str">
            <v>3,631.80</v>
          </cell>
          <cell r="Q4039" t="str">
            <v>1,210.62</v>
          </cell>
          <cell r="R4039" t="str">
            <v>14</v>
          </cell>
          <cell r="S4039" t="str">
            <v>平均年限法(一)</v>
          </cell>
          <cell r="T4039" t="str">
            <v>在用</v>
          </cell>
          <cell r="U4039" t="str">
            <v>直接购入</v>
          </cell>
          <cell r="V4039" t="str">
            <v>徐建红</v>
          </cell>
          <cell r="W4039" t="str">
            <v>2023.09.14</v>
          </cell>
          <cell r="X4039" t="str">
            <v>记--607</v>
          </cell>
        </row>
        <row r="4039">
          <cell r="AA4039" t="str">
            <v>0310</v>
          </cell>
        </row>
        <row r="4040">
          <cell r="B4040" t="str">
            <v>031023043</v>
          </cell>
          <cell r="C4040" t="str">
            <v>地磅平台秤</v>
          </cell>
          <cell r="D4040" t="str">
            <v>SCS-10T，含地磅控制箱</v>
          </cell>
          <cell r="E4040">
            <v>11044.25</v>
          </cell>
          <cell r="F4040">
            <v>1656.6</v>
          </cell>
          <cell r="G4040">
            <v>9376.48</v>
          </cell>
          <cell r="H4040">
            <v>11.17</v>
          </cell>
          <cell r="I4040" t="str">
            <v>2023.09.14</v>
          </cell>
          <cell r="J4040" t="str">
            <v>96</v>
          </cell>
          <cell r="K4040" t="str">
            <v>剂型设备</v>
          </cell>
          <cell r="L4040" t="str">
            <v>肥东制剂分厂</v>
          </cell>
          <cell r="M4040" t="str">
            <v>肥东制剂12#车间</v>
          </cell>
          <cell r="N4040" t="str">
            <v>合肥天和电子衡器设备有限公司 12480/1.13</v>
          </cell>
          <cell r="O4040" t="str">
            <v>110.44</v>
          </cell>
          <cell r="P4040" t="str">
            <v>1,325.28</v>
          </cell>
          <cell r="Q4040" t="str">
            <v>441.77</v>
          </cell>
          <cell r="R4040" t="str">
            <v>14</v>
          </cell>
          <cell r="S4040" t="str">
            <v>平均年限法(一)</v>
          </cell>
          <cell r="T4040" t="str">
            <v>在用</v>
          </cell>
          <cell r="U4040" t="str">
            <v>直接购入</v>
          </cell>
          <cell r="V4040" t="str">
            <v>徐建红</v>
          </cell>
          <cell r="W4040" t="str">
            <v>2023.09.14</v>
          </cell>
          <cell r="X4040" t="str">
            <v>记--609</v>
          </cell>
        </row>
        <row r="4040">
          <cell r="AA4040" t="str">
            <v>0310</v>
          </cell>
        </row>
        <row r="4041">
          <cell r="B4041" t="str">
            <v>030700471</v>
          </cell>
          <cell r="C4041" t="str">
            <v>搪瓷反应釜</v>
          </cell>
          <cell r="D4041" t="str">
            <v>K6300L</v>
          </cell>
          <cell r="E4041">
            <v>48672.57</v>
          </cell>
          <cell r="F4041">
            <v>7300.95</v>
          </cell>
          <cell r="G4041">
            <v>41371.62</v>
          </cell>
          <cell r="H4041">
            <v>0</v>
          </cell>
          <cell r="I4041" t="str">
            <v>2023.09.15</v>
          </cell>
          <cell r="J4041" t="str">
            <v>96</v>
          </cell>
          <cell r="K4041" t="str">
            <v>精喹装置（合成二车间）</v>
          </cell>
          <cell r="L4041" t="str">
            <v>肥东合成分厂</v>
          </cell>
          <cell r="M4041" t="str">
            <v>肥东合成二车间</v>
          </cell>
          <cell r="N4041" t="str">
            <v>临沂宏业化工设备有限公司 55000/1.13</v>
          </cell>
          <cell r="O4041" t="str">
            <v>486.73</v>
          </cell>
          <cell r="P4041" t="str">
            <v>5,840.76</v>
          </cell>
          <cell r="Q4041" t="str">
            <v>1,946.90</v>
          </cell>
          <cell r="R4041" t="str">
            <v>14</v>
          </cell>
          <cell r="S4041" t="str">
            <v>平均年限法(一)</v>
          </cell>
          <cell r="T4041" t="str">
            <v>在用</v>
          </cell>
          <cell r="U4041" t="str">
            <v>直接购入</v>
          </cell>
          <cell r="V4041" t="str">
            <v>徐建红</v>
          </cell>
          <cell r="W4041" t="str">
            <v>2023.09.15</v>
          </cell>
          <cell r="X4041" t="str">
            <v>记--611</v>
          </cell>
        </row>
        <row r="4041">
          <cell r="AA4041" t="str">
            <v>0307</v>
          </cell>
        </row>
        <row r="4042">
          <cell r="B4042" t="str">
            <v>030700472</v>
          </cell>
          <cell r="C4042" t="str">
            <v>搪瓷反应釜</v>
          </cell>
          <cell r="D4042" t="str">
            <v>K6300L</v>
          </cell>
          <cell r="E4042">
            <v>48672.57</v>
          </cell>
          <cell r="F4042">
            <v>7300.95</v>
          </cell>
          <cell r="G4042">
            <v>41371.62</v>
          </cell>
          <cell r="H4042">
            <v>0</v>
          </cell>
          <cell r="I4042" t="str">
            <v>2023.09.25</v>
          </cell>
          <cell r="J4042" t="str">
            <v>96</v>
          </cell>
          <cell r="K4042" t="str">
            <v>精喹装置（合成二车间）</v>
          </cell>
          <cell r="L4042" t="str">
            <v>肥东合成分厂</v>
          </cell>
          <cell r="M4042" t="str">
            <v>肥东合成二车间</v>
          </cell>
          <cell r="N4042" t="str">
            <v>临沂宏业化工设备有限公司 55000/1.13</v>
          </cell>
          <cell r="O4042" t="str">
            <v>486.73</v>
          </cell>
          <cell r="P4042" t="str">
            <v>5,840.76</v>
          </cell>
          <cell r="Q4042" t="str">
            <v>1,946.90</v>
          </cell>
          <cell r="R4042" t="str">
            <v>14</v>
          </cell>
          <cell r="S4042" t="str">
            <v>平均年限法(一)</v>
          </cell>
          <cell r="T4042" t="str">
            <v>在用</v>
          </cell>
          <cell r="U4042" t="str">
            <v>直接购入</v>
          </cell>
          <cell r="V4042" t="str">
            <v>徐建红</v>
          </cell>
          <cell r="W4042" t="str">
            <v>2023.09.25</v>
          </cell>
          <cell r="X4042" t="str">
            <v>记--625</v>
          </cell>
        </row>
        <row r="4042">
          <cell r="AA4042" t="str">
            <v>0307</v>
          </cell>
        </row>
        <row r="4043">
          <cell r="B4043" t="str">
            <v>032500342</v>
          </cell>
          <cell r="C4043" t="str">
            <v>电动隔膜泵</v>
          </cell>
          <cell r="D4043" t="str">
            <v>DBY-25FF，防爆电机，流体衬四氟</v>
          </cell>
          <cell r="E4043">
            <v>7831.86</v>
          </cell>
          <cell r="F4043">
            <v>1174.8</v>
          </cell>
          <cell r="G4043">
            <v>6657.06</v>
          </cell>
          <cell r="H4043">
            <v>0</v>
          </cell>
          <cell r="I4043" t="str">
            <v>2023.09.25</v>
          </cell>
          <cell r="J4043" t="str">
            <v>96</v>
          </cell>
          <cell r="K4043" t="str">
            <v>苯磺隆装置（合成四车间）</v>
          </cell>
          <cell r="L4043" t="str">
            <v>肥东合成分厂</v>
          </cell>
          <cell r="M4043" t="str">
            <v>肥东合成四车间</v>
          </cell>
          <cell r="N4043" t="str">
            <v>合肥四联泵业有限公司 8850/1.13</v>
          </cell>
          <cell r="O4043" t="str">
            <v>78.32</v>
          </cell>
          <cell r="P4043" t="str">
            <v>939.84</v>
          </cell>
          <cell r="Q4043" t="str">
            <v>313.27</v>
          </cell>
          <cell r="R4043" t="str">
            <v>14</v>
          </cell>
          <cell r="S4043" t="str">
            <v>平均年限法(一)</v>
          </cell>
          <cell r="T4043" t="str">
            <v>在用</v>
          </cell>
          <cell r="U4043" t="str">
            <v>直接购入</v>
          </cell>
          <cell r="V4043" t="str">
            <v>徐建红</v>
          </cell>
          <cell r="W4043" t="str">
            <v>2023.09.25</v>
          </cell>
          <cell r="X4043" t="str">
            <v>记--627</v>
          </cell>
        </row>
        <row r="4043">
          <cell r="AA4043" t="str">
            <v>0325</v>
          </cell>
        </row>
        <row r="4044">
          <cell r="B4044" t="str">
            <v>032500343</v>
          </cell>
          <cell r="C4044" t="str">
            <v>液氯汽化器</v>
          </cell>
          <cell r="D4044" t="str">
            <v>DN500*6</v>
          </cell>
          <cell r="E4044">
            <v>7079.65</v>
          </cell>
          <cell r="F4044">
            <v>991.2</v>
          </cell>
          <cell r="G4044">
            <v>5993.6</v>
          </cell>
          <cell r="H4044">
            <v>94.85</v>
          </cell>
          <cell r="I4044" t="str">
            <v>2023.10.13</v>
          </cell>
          <cell r="J4044" t="str">
            <v>96</v>
          </cell>
          <cell r="K4044" t="str">
            <v>苯磺隆装置（合成四车间）</v>
          </cell>
          <cell r="L4044" t="str">
            <v>肥东合成分厂</v>
          </cell>
          <cell r="M4044" t="str">
            <v>肥东合成四车间</v>
          </cell>
          <cell r="N4044" t="str">
            <v>合肥星火锅炉有限公司 8000/1.13</v>
          </cell>
          <cell r="O4044" t="str">
            <v>70.80</v>
          </cell>
          <cell r="P4044" t="str">
            <v>849.60</v>
          </cell>
          <cell r="Q4044" t="str">
            <v>283.19</v>
          </cell>
          <cell r="R4044" t="str">
            <v>13</v>
          </cell>
          <cell r="S4044" t="str">
            <v>平均年限法(一)</v>
          </cell>
          <cell r="T4044" t="str">
            <v>在用</v>
          </cell>
          <cell r="U4044" t="str">
            <v>直接购入</v>
          </cell>
          <cell r="V4044" t="str">
            <v>徐建红</v>
          </cell>
          <cell r="W4044" t="str">
            <v>2023.10.13</v>
          </cell>
          <cell r="X4044" t="str">
            <v>记--604</v>
          </cell>
        </row>
        <row r="4044">
          <cell r="AA4044" t="str">
            <v>0325</v>
          </cell>
        </row>
        <row r="4045">
          <cell r="B4045" t="str">
            <v>032400069</v>
          </cell>
          <cell r="C4045" t="str">
            <v>活性炭吸附箱</v>
          </cell>
          <cell r="D4045" t="str">
            <v>5000风量，箱体板厚3MM，DN600</v>
          </cell>
          <cell r="E4045">
            <v>12035.4</v>
          </cell>
          <cell r="F4045">
            <v>1684.9</v>
          </cell>
          <cell r="G4045">
            <v>10350.5</v>
          </cell>
          <cell r="H4045">
            <v>0</v>
          </cell>
          <cell r="I4045" t="str">
            <v>2023.10.18</v>
          </cell>
          <cell r="J4045" t="str">
            <v>96</v>
          </cell>
          <cell r="K4045" t="str">
            <v>公用设备</v>
          </cell>
          <cell r="L4045" t="str">
            <v>肥东合成分厂</v>
          </cell>
          <cell r="M4045" t="str">
            <v>肥东合成危险品库1</v>
          </cell>
          <cell r="N4045" t="str">
            <v>合肥展英环境科技有限公司 13600/1.13</v>
          </cell>
          <cell r="O4045" t="str">
            <v>120.35</v>
          </cell>
          <cell r="P4045" t="str">
            <v>1,444.20</v>
          </cell>
          <cell r="Q4045" t="str">
            <v>481.42</v>
          </cell>
          <cell r="R4045" t="str">
            <v>13</v>
          </cell>
          <cell r="S4045" t="str">
            <v>平均年限法(一)</v>
          </cell>
          <cell r="T4045" t="str">
            <v>在用</v>
          </cell>
          <cell r="U4045" t="str">
            <v>直接购入</v>
          </cell>
          <cell r="V4045" t="str">
            <v>徐建红</v>
          </cell>
          <cell r="W4045" t="str">
            <v>2023.10.18</v>
          </cell>
          <cell r="X4045" t="str">
            <v>记--606</v>
          </cell>
        </row>
        <row r="4045">
          <cell r="AA4045" t="str">
            <v>0324</v>
          </cell>
        </row>
        <row r="4046">
          <cell r="B4046" t="str">
            <v>032400070</v>
          </cell>
          <cell r="C4046" t="str">
            <v>活性炭吸附箱</v>
          </cell>
          <cell r="D4046" t="str">
            <v>5000风量，箱体板厚3MM，DN600</v>
          </cell>
          <cell r="E4046">
            <v>12035.4</v>
          </cell>
          <cell r="F4046">
            <v>1684.9</v>
          </cell>
          <cell r="G4046">
            <v>10350.5</v>
          </cell>
          <cell r="H4046">
            <v>0</v>
          </cell>
          <cell r="I4046" t="str">
            <v>2023.10.18</v>
          </cell>
          <cell r="J4046" t="str">
            <v>96</v>
          </cell>
          <cell r="K4046" t="str">
            <v>公用设备</v>
          </cell>
          <cell r="L4046" t="str">
            <v>肥东合成分厂</v>
          </cell>
          <cell r="M4046" t="str">
            <v>肥东合成危险品库1</v>
          </cell>
          <cell r="N4046" t="str">
            <v>合肥展英环境科技有限公司 13600/1.13</v>
          </cell>
          <cell r="O4046" t="str">
            <v>120.35</v>
          </cell>
          <cell r="P4046" t="str">
            <v>1,444.20</v>
          </cell>
          <cell r="Q4046" t="str">
            <v>481.42</v>
          </cell>
          <cell r="R4046" t="str">
            <v>13</v>
          </cell>
          <cell r="S4046" t="str">
            <v>平均年限法(一)</v>
          </cell>
          <cell r="T4046" t="str">
            <v>在用</v>
          </cell>
          <cell r="U4046" t="str">
            <v>直接购入</v>
          </cell>
          <cell r="V4046" t="str">
            <v>徐建红</v>
          </cell>
          <cell r="W4046" t="str">
            <v>2023.10.18</v>
          </cell>
          <cell r="X4046" t="str">
            <v>记--606</v>
          </cell>
        </row>
        <row r="4046">
          <cell r="AA4046" t="str">
            <v>0324</v>
          </cell>
        </row>
        <row r="4047">
          <cell r="B4047" t="str">
            <v>032400071</v>
          </cell>
          <cell r="C4047" t="str">
            <v>活性炭吸附箱</v>
          </cell>
          <cell r="D4047" t="str">
            <v>5000风量，箱体板厚3MM，DN600</v>
          </cell>
          <cell r="E4047">
            <v>12035.4</v>
          </cell>
          <cell r="F4047">
            <v>1684.9</v>
          </cell>
          <cell r="G4047">
            <v>10350.5</v>
          </cell>
          <cell r="H4047">
            <v>0</v>
          </cell>
          <cell r="I4047" t="str">
            <v>2023.10.18</v>
          </cell>
          <cell r="J4047" t="str">
            <v>96</v>
          </cell>
          <cell r="K4047" t="str">
            <v>公用设备</v>
          </cell>
          <cell r="L4047" t="str">
            <v>肥东合成分厂</v>
          </cell>
          <cell r="M4047" t="str">
            <v>肥东合成危险品库2</v>
          </cell>
          <cell r="N4047" t="str">
            <v>合肥展英环境科技有限公司 13600/1.13</v>
          </cell>
          <cell r="O4047" t="str">
            <v>120.35</v>
          </cell>
          <cell r="P4047" t="str">
            <v>1,444.20</v>
          </cell>
          <cell r="Q4047" t="str">
            <v>481.42</v>
          </cell>
          <cell r="R4047" t="str">
            <v>13</v>
          </cell>
          <cell r="S4047" t="str">
            <v>平均年限法(一)</v>
          </cell>
          <cell r="T4047" t="str">
            <v>在用</v>
          </cell>
          <cell r="U4047" t="str">
            <v>直接购入</v>
          </cell>
          <cell r="V4047" t="str">
            <v>徐建红</v>
          </cell>
          <cell r="W4047" t="str">
            <v>2023.10.18</v>
          </cell>
          <cell r="X4047" t="str">
            <v>记--606</v>
          </cell>
        </row>
        <row r="4047">
          <cell r="AA4047" t="str">
            <v>0324</v>
          </cell>
        </row>
        <row r="4048">
          <cell r="B4048" t="str">
            <v>032400072</v>
          </cell>
          <cell r="C4048" t="str">
            <v>活性炭吸附箱</v>
          </cell>
          <cell r="D4048" t="str">
            <v>5000风量，箱体板厚3MM，DN600</v>
          </cell>
          <cell r="E4048">
            <v>12035.4</v>
          </cell>
          <cell r="F4048">
            <v>1684.9</v>
          </cell>
          <cell r="G4048">
            <v>10350.5</v>
          </cell>
          <cell r="H4048">
            <v>0</v>
          </cell>
          <cell r="I4048" t="str">
            <v>2023.10.18</v>
          </cell>
          <cell r="J4048" t="str">
            <v>96</v>
          </cell>
          <cell r="K4048" t="str">
            <v>公用设备</v>
          </cell>
          <cell r="L4048" t="str">
            <v>肥东合成分厂</v>
          </cell>
          <cell r="M4048" t="str">
            <v>肥东合成危险品库2</v>
          </cell>
          <cell r="N4048" t="str">
            <v>合肥展英环境科技有限公司 13600/1.13</v>
          </cell>
          <cell r="O4048" t="str">
            <v>120.35</v>
          </cell>
          <cell r="P4048" t="str">
            <v>1,444.20</v>
          </cell>
          <cell r="Q4048" t="str">
            <v>481.42</v>
          </cell>
          <cell r="R4048" t="str">
            <v>13</v>
          </cell>
          <cell r="S4048" t="str">
            <v>平均年限法(一)</v>
          </cell>
          <cell r="T4048" t="str">
            <v>在用</v>
          </cell>
          <cell r="U4048" t="str">
            <v>直接购入</v>
          </cell>
          <cell r="V4048" t="str">
            <v>徐建红</v>
          </cell>
          <cell r="W4048" t="str">
            <v>2023.10.18</v>
          </cell>
          <cell r="X4048" t="str">
            <v>记--606</v>
          </cell>
        </row>
        <row r="4048">
          <cell r="AA4048" t="str">
            <v>0324</v>
          </cell>
        </row>
        <row r="4049">
          <cell r="B4049" t="str">
            <v>032400073</v>
          </cell>
          <cell r="C4049" t="str">
            <v>活性炭吸附箱</v>
          </cell>
          <cell r="D4049" t="str">
            <v>5000风量，箱体板厚3MM，DN600</v>
          </cell>
          <cell r="E4049">
            <v>12035.4</v>
          </cell>
          <cell r="F4049">
            <v>1684.9</v>
          </cell>
          <cell r="G4049">
            <v>10350.5</v>
          </cell>
          <cell r="H4049">
            <v>0</v>
          </cell>
          <cell r="I4049" t="str">
            <v>2023.10.18</v>
          </cell>
          <cell r="J4049" t="str">
            <v>96</v>
          </cell>
          <cell r="K4049" t="str">
            <v>公用设备</v>
          </cell>
          <cell r="L4049" t="str">
            <v>肥东合成分厂</v>
          </cell>
          <cell r="M4049" t="str">
            <v>肥东合成危废品库</v>
          </cell>
          <cell r="N4049" t="str">
            <v>合肥展英环境科技有限公司 13600/1.13</v>
          </cell>
          <cell r="O4049" t="str">
            <v>120.35</v>
          </cell>
          <cell r="P4049" t="str">
            <v>1,444.20</v>
          </cell>
          <cell r="Q4049" t="str">
            <v>481.42</v>
          </cell>
          <cell r="R4049" t="str">
            <v>13</v>
          </cell>
          <cell r="S4049" t="str">
            <v>平均年限法(一)</v>
          </cell>
          <cell r="T4049" t="str">
            <v>在用</v>
          </cell>
          <cell r="U4049" t="str">
            <v>直接购入</v>
          </cell>
          <cell r="V4049" t="str">
            <v>徐建红</v>
          </cell>
          <cell r="W4049" t="str">
            <v>2023.10.18</v>
          </cell>
          <cell r="X4049" t="str">
            <v>记--606</v>
          </cell>
        </row>
        <row r="4049">
          <cell r="AA4049" t="str">
            <v>0324</v>
          </cell>
        </row>
        <row r="4050">
          <cell r="B4050" t="str">
            <v>032400074</v>
          </cell>
          <cell r="C4050" t="str">
            <v>活性炭吸附箱</v>
          </cell>
          <cell r="D4050" t="str">
            <v>5000风量，箱体板厚3MM，DN600</v>
          </cell>
          <cell r="E4050">
            <v>12035.39</v>
          </cell>
          <cell r="F4050">
            <v>1684.9</v>
          </cell>
          <cell r="G4050">
            <v>10350.49</v>
          </cell>
          <cell r="H4050">
            <v>0</v>
          </cell>
          <cell r="I4050" t="str">
            <v>2023.10.18</v>
          </cell>
          <cell r="J4050" t="str">
            <v>96</v>
          </cell>
          <cell r="K4050" t="str">
            <v>公用设备</v>
          </cell>
          <cell r="L4050" t="str">
            <v>肥东合成分厂</v>
          </cell>
          <cell r="M4050" t="str">
            <v>肥东合成剧毒品库</v>
          </cell>
          <cell r="N4050" t="str">
            <v>合肥展英环境科技有限公司 13600/1.13</v>
          </cell>
          <cell r="O4050" t="str">
            <v>120.35</v>
          </cell>
          <cell r="P4050" t="str">
            <v>1,444.20</v>
          </cell>
          <cell r="Q4050" t="str">
            <v>481.42</v>
          </cell>
          <cell r="R4050" t="str">
            <v>13</v>
          </cell>
          <cell r="S4050" t="str">
            <v>平均年限法(一)</v>
          </cell>
          <cell r="T4050" t="str">
            <v>在用</v>
          </cell>
          <cell r="U4050" t="str">
            <v>直接购入</v>
          </cell>
          <cell r="V4050" t="str">
            <v>徐建红</v>
          </cell>
          <cell r="W4050" t="str">
            <v>2023.10.18</v>
          </cell>
          <cell r="X4050" t="str">
            <v>记--606</v>
          </cell>
        </row>
        <row r="4050">
          <cell r="AA4050" t="str">
            <v>0324</v>
          </cell>
        </row>
        <row r="4051">
          <cell r="B4051" t="str">
            <v>031023044</v>
          </cell>
          <cell r="C4051" t="str">
            <v>活性炭吸附箱</v>
          </cell>
          <cell r="D4051" t="str">
            <v>箱体尺寸1840*1100*1210，箱体板厚3MM，DN250</v>
          </cell>
          <cell r="E4051">
            <v>10619.47</v>
          </cell>
          <cell r="F4051">
            <v>1486.66</v>
          </cell>
          <cell r="G4051">
            <v>9130.48</v>
          </cell>
          <cell r="H4051">
            <v>2.33</v>
          </cell>
          <cell r="I4051" t="str">
            <v>2023.10.18</v>
          </cell>
          <cell r="J4051" t="str">
            <v>96</v>
          </cell>
          <cell r="K4051" t="str">
            <v>剂型设备</v>
          </cell>
          <cell r="L4051" t="str">
            <v>肥东制剂分厂</v>
          </cell>
          <cell r="M4051" t="str">
            <v>肥东制剂11#车间</v>
          </cell>
          <cell r="N4051" t="str">
            <v>合肥展英环境科技有限公司 12000/1.13</v>
          </cell>
          <cell r="O4051" t="str">
            <v>106.19</v>
          </cell>
          <cell r="P4051" t="str">
            <v>1,274.28</v>
          </cell>
          <cell r="Q4051" t="str">
            <v>424.78</v>
          </cell>
          <cell r="R4051" t="str">
            <v>13</v>
          </cell>
          <cell r="S4051" t="str">
            <v>平均年限法(一)</v>
          </cell>
          <cell r="T4051" t="str">
            <v>在用</v>
          </cell>
          <cell r="U4051" t="str">
            <v>直接购入</v>
          </cell>
          <cell r="V4051" t="str">
            <v>徐建红</v>
          </cell>
          <cell r="W4051" t="str">
            <v>2023.10.18</v>
          </cell>
          <cell r="X4051" t="str">
            <v>记--606</v>
          </cell>
        </row>
        <row r="4051">
          <cell r="AA4051" t="str">
            <v>0310</v>
          </cell>
        </row>
        <row r="4052">
          <cell r="B4052" t="str">
            <v>030700473</v>
          </cell>
          <cell r="C4052" t="str">
            <v>无尘投料站</v>
          </cell>
          <cell r="D4052" t="str">
            <v>1套定制设备（含投料仓1储料仓1、0.75KW引风机1 过滤1 反吹系统1 气动振动器2 下料口 等组件），金属制品</v>
          </cell>
          <cell r="E4052">
            <v>22123.89</v>
          </cell>
          <cell r="F4052">
            <v>3097.36</v>
          </cell>
          <cell r="G4052">
            <v>19026.53</v>
          </cell>
          <cell r="H4052">
            <v>0</v>
          </cell>
          <cell r="I4052" t="str">
            <v>2023.10.27</v>
          </cell>
          <cell r="J4052" t="str">
            <v>96</v>
          </cell>
          <cell r="K4052" t="str">
            <v>精喹装置（合成二车间）</v>
          </cell>
          <cell r="L4052" t="str">
            <v>肥东合成分厂</v>
          </cell>
          <cell r="M4052" t="str">
            <v>肥东合成二车间</v>
          </cell>
          <cell r="N4052" t="str">
            <v>合肥市翊昊机械加工制造有限公司 25000/1.13</v>
          </cell>
          <cell r="O4052" t="str">
            <v>221.24</v>
          </cell>
          <cell r="P4052" t="str">
            <v>2,654.88</v>
          </cell>
          <cell r="Q4052" t="str">
            <v>884.96</v>
          </cell>
          <cell r="R4052" t="str">
            <v>13</v>
          </cell>
          <cell r="S4052" t="str">
            <v>平均年限法(一)</v>
          </cell>
          <cell r="T4052" t="str">
            <v>在用</v>
          </cell>
          <cell r="U4052" t="str">
            <v>直接购入</v>
          </cell>
          <cell r="V4052" t="str">
            <v>徐建红</v>
          </cell>
          <cell r="W4052" t="str">
            <v>2023.10.27</v>
          </cell>
          <cell r="X4052" t="str">
            <v>记--647</v>
          </cell>
        </row>
        <row r="4052">
          <cell r="AA4052" t="str">
            <v>0307</v>
          </cell>
        </row>
        <row r="4053">
          <cell r="B4053" t="str">
            <v>030700474</v>
          </cell>
          <cell r="C4053" t="str">
            <v>无尘投料站</v>
          </cell>
          <cell r="D4053" t="str">
            <v>1套定制设备（含投料仓1储料仓1、0.75KW引风机1 过滤1 反吹系统1 气动振动器2 下料口 等组件），金属制品</v>
          </cell>
          <cell r="E4053">
            <v>22123.9</v>
          </cell>
          <cell r="F4053">
            <v>3097.36</v>
          </cell>
          <cell r="G4053">
            <v>19026.54</v>
          </cell>
          <cell r="H4053">
            <v>0</v>
          </cell>
          <cell r="I4053" t="str">
            <v>2023.10.27</v>
          </cell>
          <cell r="J4053" t="str">
            <v>96</v>
          </cell>
          <cell r="K4053" t="str">
            <v>精喹装置（合成二车间）</v>
          </cell>
          <cell r="L4053" t="str">
            <v>肥东合成分厂</v>
          </cell>
          <cell r="M4053" t="str">
            <v>肥东合成二车间</v>
          </cell>
          <cell r="N4053" t="str">
            <v>合肥市翊昊机械加工制造有限公司 25000/1.13</v>
          </cell>
          <cell r="O4053" t="str">
            <v>221.24</v>
          </cell>
          <cell r="P4053" t="str">
            <v>2,654.88</v>
          </cell>
          <cell r="Q4053" t="str">
            <v>884.96</v>
          </cell>
          <cell r="R4053" t="str">
            <v>13</v>
          </cell>
          <cell r="S4053" t="str">
            <v>平均年限法(一)</v>
          </cell>
          <cell r="T4053" t="str">
            <v>在用</v>
          </cell>
          <cell r="U4053" t="str">
            <v>直接购入</v>
          </cell>
          <cell r="V4053" t="str">
            <v>徐建红</v>
          </cell>
          <cell r="W4053" t="str">
            <v>2023.10.27</v>
          </cell>
          <cell r="X4053" t="str">
            <v>记--647</v>
          </cell>
        </row>
        <row r="4053">
          <cell r="AA4053" t="str">
            <v>0307</v>
          </cell>
        </row>
        <row r="4054">
          <cell r="B4054" t="str">
            <v>031023045</v>
          </cell>
          <cell r="C4054" t="str">
            <v>全自动贴标机</v>
          </cell>
          <cell r="D4054" t="str">
            <v>TZB-1DY-A，组件包含自动输送机SL-110mm宽</v>
          </cell>
          <cell r="E4054">
            <v>43982.3</v>
          </cell>
          <cell r="F4054">
            <v>5717.66</v>
          </cell>
          <cell r="G4054">
            <v>37951.44</v>
          </cell>
          <cell r="H4054">
            <v>313.2</v>
          </cell>
          <cell r="I4054" t="str">
            <v>2023.11.08</v>
          </cell>
          <cell r="J4054" t="str">
            <v>96</v>
          </cell>
          <cell r="K4054" t="str">
            <v>剂型设备</v>
          </cell>
          <cell r="L4054" t="str">
            <v>肥东制剂分厂</v>
          </cell>
          <cell r="M4054" t="str">
            <v>肥东制剂13#车间</v>
          </cell>
          <cell r="N4054" t="str">
            <v>江苏汤姆智能装备有限公司 49700/1.13</v>
          </cell>
          <cell r="O4054" t="str">
            <v>439.82</v>
          </cell>
          <cell r="P4054" t="str">
            <v>5,277.84</v>
          </cell>
          <cell r="Q4054" t="str">
            <v>1,759.29</v>
          </cell>
          <cell r="R4054" t="str">
            <v>12</v>
          </cell>
          <cell r="S4054" t="str">
            <v>平均年限法(一)</v>
          </cell>
          <cell r="T4054" t="str">
            <v>在用</v>
          </cell>
          <cell r="U4054" t="str">
            <v>直接购入</v>
          </cell>
          <cell r="V4054" t="str">
            <v>徐建红</v>
          </cell>
          <cell r="W4054" t="str">
            <v>2023.11.08</v>
          </cell>
          <cell r="X4054" t="str">
            <v>记--626</v>
          </cell>
        </row>
        <row r="4054">
          <cell r="AA4054" t="str">
            <v>0310</v>
          </cell>
        </row>
        <row r="4055">
          <cell r="B4055" t="str">
            <v>031023046</v>
          </cell>
          <cell r="C4055" t="str">
            <v>全自动贴标机</v>
          </cell>
          <cell r="D4055" t="str">
            <v>TZB-1DY-A，组件包含自动输送机SL-110mm宽</v>
          </cell>
          <cell r="E4055">
            <v>43982.3</v>
          </cell>
          <cell r="F4055">
            <v>5717.66</v>
          </cell>
          <cell r="G4055">
            <v>37951.44</v>
          </cell>
          <cell r="H4055">
            <v>313.2</v>
          </cell>
          <cell r="I4055" t="str">
            <v>2023.11.08</v>
          </cell>
          <cell r="J4055" t="str">
            <v>96</v>
          </cell>
          <cell r="K4055" t="str">
            <v>剂型设备</v>
          </cell>
          <cell r="L4055" t="str">
            <v>肥东制剂分厂</v>
          </cell>
          <cell r="M4055" t="str">
            <v>肥东制剂14#车间</v>
          </cell>
          <cell r="N4055" t="str">
            <v>江苏汤姆智能装备有限公司 49700/1.13</v>
          </cell>
          <cell r="O4055" t="str">
            <v>439.82</v>
          </cell>
          <cell r="P4055" t="str">
            <v>5,277.84</v>
          </cell>
          <cell r="Q4055" t="str">
            <v>1,759.29</v>
          </cell>
          <cell r="R4055" t="str">
            <v>12</v>
          </cell>
          <cell r="S4055" t="str">
            <v>平均年限法(一)</v>
          </cell>
          <cell r="T4055" t="str">
            <v>在用</v>
          </cell>
          <cell r="U4055" t="str">
            <v>直接购入</v>
          </cell>
          <cell r="V4055" t="str">
            <v>徐建红</v>
          </cell>
          <cell r="W4055" t="str">
            <v>2023.11.08</v>
          </cell>
          <cell r="X4055" t="str">
            <v>记--626</v>
          </cell>
        </row>
        <row r="4055">
          <cell r="AA4055" t="str">
            <v>0310</v>
          </cell>
        </row>
        <row r="4056">
          <cell r="B4056" t="str">
            <v>031023047</v>
          </cell>
          <cell r="C4056" t="str">
            <v>低位螺杆上料机</v>
          </cell>
          <cell r="D4056" t="str">
            <v>USL-00D，材质304不锈钢，上料电机2.2KW</v>
          </cell>
          <cell r="E4056">
            <v>13274.34</v>
          </cell>
          <cell r="F4056">
            <v>1725.62</v>
          </cell>
          <cell r="G4056">
            <v>11518.08</v>
          </cell>
          <cell r="H4056">
            <v>30.64</v>
          </cell>
          <cell r="I4056" t="str">
            <v>2023.11.16</v>
          </cell>
          <cell r="J4056" t="str">
            <v>96</v>
          </cell>
          <cell r="K4056" t="str">
            <v>剂型设备</v>
          </cell>
          <cell r="L4056" t="str">
            <v>肥东制剂分厂</v>
          </cell>
          <cell r="M4056" t="str">
            <v>肥东制剂12#车间</v>
          </cell>
          <cell r="N4056" t="str">
            <v>江苏汤姆智能装备有限公司 15000/1.13</v>
          </cell>
          <cell r="O4056" t="str">
            <v>132.74</v>
          </cell>
          <cell r="P4056" t="str">
            <v>1,592.88</v>
          </cell>
          <cell r="Q4056" t="str">
            <v>530.97</v>
          </cell>
          <cell r="R4056" t="str">
            <v>12</v>
          </cell>
          <cell r="S4056" t="str">
            <v>平均年限法(一)</v>
          </cell>
          <cell r="T4056" t="str">
            <v>在用</v>
          </cell>
          <cell r="U4056" t="str">
            <v>直接购入</v>
          </cell>
          <cell r="V4056" t="str">
            <v>徐建红</v>
          </cell>
          <cell r="W4056" t="str">
            <v>2023.11.16</v>
          </cell>
          <cell r="X4056" t="str">
            <v>记--633</v>
          </cell>
        </row>
        <row r="4056">
          <cell r="AA4056" t="str">
            <v>0310</v>
          </cell>
        </row>
        <row r="4057">
          <cell r="B4057" t="str">
            <v>031023048</v>
          </cell>
          <cell r="C4057" t="str">
            <v>自动套袋机（封切机）</v>
          </cell>
          <cell r="D4057" t="str">
            <v>YS-ZB-5AB</v>
          </cell>
          <cell r="E4057">
            <v>23008.85</v>
          </cell>
          <cell r="F4057">
            <v>2991.17</v>
          </cell>
          <cell r="G4057">
            <v>19949.28</v>
          </cell>
          <cell r="H4057">
            <v>68.4</v>
          </cell>
          <cell r="I4057" t="str">
            <v>2023.11.16</v>
          </cell>
          <cell r="J4057" t="str">
            <v>96</v>
          </cell>
          <cell r="K4057" t="str">
            <v>剂型设备</v>
          </cell>
          <cell r="L4057" t="str">
            <v>肥东制剂分厂</v>
          </cell>
          <cell r="M4057" t="str">
            <v>肥东制剂14#车间</v>
          </cell>
          <cell r="N4057" t="str">
            <v>浙江永创机械有限公司 26000/1.13</v>
          </cell>
          <cell r="O4057" t="str">
            <v>230.09</v>
          </cell>
          <cell r="P4057" t="str">
            <v>2,761.08</v>
          </cell>
          <cell r="Q4057" t="str">
            <v>920.35</v>
          </cell>
          <cell r="R4057" t="str">
            <v>12</v>
          </cell>
          <cell r="S4057" t="str">
            <v>平均年限法(一)</v>
          </cell>
          <cell r="T4057" t="str">
            <v>在用</v>
          </cell>
          <cell r="U4057" t="str">
            <v>直接购入</v>
          </cell>
          <cell r="V4057" t="str">
            <v>徐建红</v>
          </cell>
          <cell r="W4057" t="str">
            <v>2023.11.16</v>
          </cell>
          <cell r="X4057" t="str">
            <v>记--635</v>
          </cell>
        </row>
        <row r="4057">
          <cell r="AA4057" t="str">
            <v>0310</v>
          </cell>
        </row>
        <row r="4058">
          <cell r="B4058" t="str">
            <v>031023049</v>
          </cell>
          <cell r="C4058" t="str">
            <v>热收缩机</v>
          </cell>
          <cell r="D4058" t="str">
            <v>YS-FT-4020</v>
          </cell>
          <cell r="E4058">
            <v>8849.56</v>
          </cell>
          <cell r="F4058">
            <v>1150.5</v>
          </cell>
          <cell r="G4058">
            <v>7642</v>
          </cell>
          <cell r="H4058">
            <v>57.06</v>
          </cell>
          <cell r="I4058" t="str">
            <v>2023.11.16</v>
          </cell>
          <cell r="J4058" t="str">
            <v>96</v>
          </cell>
          <cell r="K4058" t="str">
            <v>剂型设备</v>
          </cell>
          <cell r="L4058" t="str">
            <v>肥东制剂分厂</v>
          </cell>
          <cell r="M4058" t="str">
            <v>肥东制剂14#车间</v>
          </cell>
          <cell r="N4058" t="str">
            <v>浙江永创机械有限公司 10000/1.13</v>
          </cell>
          <cell r="O4058" t="str">
            <v>88.50</v>
          </cell>
          <cell r="P4058" t="str">
            <v>1,062.00</v>
          </cell>
          <cell r="Q4058" t="str">
            <v>353.98</v>
          </cell>
          <cell r="R4058" t="str">
            <v>12</v>
          </cell>
          <cell r="S4058" t="str">
            <v>平均年限法(一)</v>
          </cell>
          <cell r="T4058" t="str">
            <v>在用</v>
          </cell>
          <cell r="U4058" t="str">
            <v>直接购入</v>
          </cell>
          <cell r="V4058" t="str">
            <v>徐建红</v>
          </cell>
          <cell r="W4058" t="str">
            <v>2023.11.16</v>
          </cell>
          <cell r="X4058" t="str">
            <v>记--635</v>
          </cell>
        </row>
        <row r="4058">
          <cell r="AA4058" t="str">
            <v>0310</v>
          </cell>
        </row>
        <row r="4059">
          <cell r="B4059" t="str">
            <v>032600187</v>
          </cell>
          <cell r="C4059" t="str">
            <v>碳化硅换热器（冷凝器）</v>
          </cell>
          <cell r="D4059" t="str">
            <v>5.7平方，CHE50.2300.14-5.7S</v>
          </cell>
          <cell r="E4059">
            <v>24690.27</v>
          </cell>
          <cell r="F4059">
            <v>3209.7</v>
          </cell>
          <cell r="G4059">
            <v>21354.8</v>
          </cell>
          <cell r="H4059">
            <v>125.77</v>
          </cell>
          <cell r="I4059" t="str">
            <v>2023.11.16</v>
          </cell>
          <cell r="J4059" t="str">
            <v>96</v>
          </cell>
          <cell r="K4059" t="str">
            <v>精噁唑装置（合成三车间）</v>
          </cell>
          <cell r="L4059" t="str">
            <v>肥东合成分厂</v>
          </cell>
          <cell r="M4059" t="str">
            <v>肥东合成三车间</v>
          </cell>
          <cell r="N4059" t="str">
            <v>山东豪迈机械制造有限公司 27900/1.13</v>
          </cell>
          <cell r="O4059" t="str">
            <v>246.90</v>
          </cell>
          <cell r="P4059" t="str">
            <v>2,962.80</v>
          </cell>
          <cell r="Q4059" t="str">
            <v>987.61</v>
          </cell>
          <cell r="R4059" t="str">
            <v>12</v>
          </cell>
          <cell r="S4059" t="str">
            <v>平均年限法(一)</v>
          </cell>
          <cell r="T4059" t="str">
            <v>在用</v>
          </cell>
          <cell r="U4059" t="str">
            <v>直接购入</v>
          </cell>
          <cell r="V4059" t="str">
            <v>徐建红</v>
          </cell>
          <cell r="W4059" t="str">
            <v>2023.11.16</v>
          </cell>
          <cell r="X4059" t="str">
            <v>记--637</v>
          </cell>
        </row>
        <row r="4059">
          <cell r="AA4059" t="str">
            <v>0326</v>
          </cell>
        </row>
        <row r="4060">
          <cell r="B4060" t="str">
            <v>032400075</v>
          </cell>
          <cell r="C4060" t="str">
            <v>氟塑料离心泵</v>
          </cell>
          <cell r="D4060" t="str">
            <v>50FSB-30</v>
          </cell>
          <cell r="E4060">
            <v>3362.83</v>
          </cell>
          <cell r="F4060">
            <v>437.19</v>
          </cell>
          <cell r="G4060">
            <v>2925.64</v>
          </cell>
          <cell r="H4060">
            <v>0</v>
          </cell>
          <cell r="I4060" t="str">
            <v>2023.11.28</v>
          </cell>
          <cell r="J4060" t="str">
            <v>96</v>
          </cell>
          <cell r="K4060" t="str">
            <v>公用设备</v>
          </cell>
          <cell r="L4060" t="str">
            <v>肥东合成分厂</v>
          </cell>
          <cell r="M4060" t="str">
            <v>肥东合成危险品库</v>
          </cell>
          <cell r="N4060" t="str">
            <v>安徽通能泵阀销售有限公司 3800/1.13</v>
          </cell>
          <cell r="O4060" t="str">
            <v>33.63</v>
          </cell>
          <cell r="P4060" t="str">
            <v>403.56</v>
          </cell>
          <cell r="Q4060" t="str">
            <v>134.51</v>
          </cell>
          <cell r="R4060" t="str">
            <v>12</v>
          </cell>
          <cell r="S4060" t="str">
            <v>平均年限法(一)</v>
          </cell>
          <cell r="T4060" t="str">
            <v>在用</v>
          </cell>
          <cell r="U4060" t="str">
            <v>直接购入</v>
          </cell>
          <cell r="V4060" t="str">
            <v>徐建红</v>
          </cell>
          <cell r="W4060" t="str">
            <v>2023.11.28</v>
          </cell>
          <cell r="X4060" t="str">
            <v>记--1141</v>
          </cell>
        </row>
        <row r="4060">
          <cell r="AA4060" t="str">
            <v>0324</v>
          </cell>
        </row>
        <row r="4061">
          <cell r="B4061" t="str">
            <v>032400076</v>
          </cell>
          <cell r="C4061" t="str">
            <v>氟塑料离心泵</v>
          </cell>
          <cell r="D4061" t="str">
            <v>50FSB-30</v>
          </cell>
          <cell r="E4061">
            <v>3362.83</v>
          </cell>
          <cell r="F4061">
            <v>437.19</v>
          </cell>
          <cell r="G4061">
            <v>2925.64</v>
          </cell>
          <cell r="H4061">
            <v>0</v>
          </cell>
          <cell r="I4061" t="str">
            <v>2023.11.28</v>
          </cell>
          <cell r="J4061" t="str">
            <v>96</v>
          </cell>
          <cell r="K4061" t="str">
            <v>公用设备</v>
          </cell>
          <cell r="L4061" t="str">
            <v>肥东合成分厂</v>
          </cell>
          <cell r="M4061" t="str">
            <v>肥东合成危险品库</v>
          </cell>
          <cell r="N4061" t="str">
            <v>安徽通能泵阀销售有限公司 3800/1.13</v>
          </cell>
          <cell r="O4061" t="str">
            <v>33.63</v>
          </cell>
          <cell r="P4061" t="str">
            <v>403.56</v>
          </cell>
          <cell r="Q4061" t="str">
            <v>134.51</v>
          </cell>
          <cell r="R4061" t="str">
            <v>12</v>
          </cell>
          <cell r="S4061" t="str">
            <v>平均年限法(一)</v>
          </cell>
          <cell r="T4061" t="str">
            <v>在用</v>
          </cell>
          <cell r="U4061" t="str">
            <v>直接购入</v>
          </cell>
          <cell r="V4061" t="str">
            <v>徐建红</v>
          </cell>
          <cell r="W4061" t="str">
            <v>2023.11.28</v>
          </cell>
          <cell r="X4061" t="str">
            <v>记--1141</v>
          </cell>
        </row>
        <row r="4061">
          <cell r="AA4061" t="str">
            <v>0324</v>
          </cell>
        </row>
        <row r="4062">
          <cell r="B4062" t="str">
            <v>032400077</v>
          </cell>
          <cell r="C4062" t="str">
            <v>氟塑料离心泵</v>
          </cell>
          <cell r="D4062" t="str">
            <v>50FSB-30</v>
          </cell>
          <cell r="E4062">
            <v>3362.84</v>
          </cell>
          <cell r="F4062">
            <v>437.19</v>
          </cell>
          <cell r="G4062">
            <v>2925.65</v>
          </cell>
          <cell r="H4062">
            <v>0</v>
          </cell>
          <cell r="I4062" t="str">
            <v>2023.11.28</v>
          </cell>
          <cell r="J4062" t="str">
            <v>96</v>
          </cell>
          <cell r="K4062" t="str">
            <v>公用设备</v>
          </cell>
          <cell r="L4062" t="str">
            <v>肥东合成分厂</v>
          </cell>
          <cell r="M4062" t="str">
            <v>肥东合成剧毒品库</v>
          </cell>
          <cell r="N4062" t="str">
            <v>安徽通能泵阀销售有限公司 3800/1.13</v>
          </cell>
          <cell r="O4062" t="str">
            <v>33.63</v>
          </cell>
          <cell r="P4062" t="str">
            <v>403.56</v>
          </cell>
          <cell r="Q4062" t="str">
            <v>134.51</v>
          </cell>
          <cell r="R4062" t="str">
            <v>12</v>
          </cell>
          <cell r="S4062" t="str">
            <v>平均年限法(一)</v>
          </cell>
          <cell r="T4062" t="str">
            <v>在用</v>
          </cell>
          <cell r="U4062" t="str">
            <v>直接购入</v>
          </cell>
          <cell r="V4062" t="str">
            <v>徐建红</v>
          </cell>
          <cell r="W4062" t="str">
            <v>2023.11.28</v>
          </cell>
          <cell r="X4062" t="str">
            <v>记--1141</v>
          </cell>
        </row>
        <row r="4062">
          <cell r="AA4062" t="str">
            <v>0324</v>
          </cell>
        </row>
        <row r="4063">
          <cell r="B4063" t="str">
            <v>032400078</v>
          </cell>
          <cell r="C4063" t="str">
            <v>聚丙烯喷淋塔</v>
          </cell>
          <cell r="D4063" t="str">
            <v>￠1000*6300，PP喷淋塔</v>
          </cell>
          <cell r="E4063">
            <v>19734.51</v>
          </cell>
          <cell r="F4063">
            <v>2565.55</v>
          </cell>
          <cell r="G4063">
            <v>17168.96</v>
          </cell>
          <cell r="H4063">
            <v>0</v>
          </cell>
          <cell r="I4063" t="str">
            <v>2023.11.28</v>
          </cell>
          <cell r="J4063" t="str">
            <v>96</v>
          </cell>
          <cell r="K4063" t="str">
            <v>公用设备</v>
          </cell>
          <cell r="L4063" t="str">
            <v>肥东合成分厂</v>
          </cell>
          <cell r="M4063" t="str">
            <v>肥东合成剧毒品库</v>
          </cell>
          <cell r="N4063" t="str">
            <v>合肥广庆防腐设备有限公司 22300/1.13</v>
          </cell>
          <cell r="O4063" t="str">
            <v>197.35</v>
          </cell>
          <cell r="P4063" t="str">
            <v>2,368.20</v>
          </cell>
          <cell r="Q4063" t="str">
            <v>789.38</v>
          </cell>
          <cell r="R4063" t="str">
            <v>12</v>
          </cell>
          <cell r="S4063" t="str">
            <v>平均年限法(一)</v>
          </cell>
          <cell r="T4063" t="str">
            <v>在用</v>
          </cell>
          <cell r="U4063" t="str">
            <v>直接购入</v>
          </cell>
          <cell r="V4063" t="str">
            <v>徐建红</v>
          </cell>
          <cell r="W4063" t="str">
            <v>2023.11.28</v>
          </cell>
          <cell r="X4063" t="str">
            <v>记--1143</v>
          </cell>
        </row>
        <row r="4063">
          <cell r="AA4063" t="str">
            <v>0324</v>
          </cell>
        </row>
        <row r="4064">
          <cell r="B4064" t="str">
            <v>032400079</v>
          </cell>
          <cell r="C4064" t="str">
            <v>聚丙烯喷淋塔</v>
          </cell>
          <cell r="D4064" t="str">
            <v>￠1000*6300，PP喷淋塔</v>
          </cell>
          <cell r="E4064">
            <v>19734.52</v>
          </cell>
          <cell r="F4064">
            <v>2565.55</v>
          </cell>
          <cell r="G4064">
            <v>17168.97</v>
          </cell>
          <cell r="H4064">
            <v>0</v>
          </cell>
          <cell r="I4064" t="str">
            <v>2023.11.28</v>
          </cell>
          <cell r="J4064" t="str">
            <v>96</v>
          </cell>
          <cell r="K4064" t="str">
            <v>公用设备</v>
          </cell>
          <cell r="L4064" t="str">
            <v>肥东合成分厂</v>
          </cell>
          <cell r="M4064" t="str">
            <v>肥东合成危险品库</v>
          </cell>
          <cell r="N4064" t="str">
            <v>合肥广庆防腐设备有限公司 22300/1.13</v>
          </cell>
          <cell r="O4064" t="str">
            <v>197.35</v>
          </cell>
          <cell r="P4064" t="str">
            <v>2,368.20</v>
          </cell>
          <cell r="Q4064" t="str">
            <v>789.38</v>
          </cell>
          <cell r="R4064" t="str">
            <v>12</v>
          </cell>
          <cell r="S4064" t="str">
            <v>平均年限法(一)</v>
          </cell>
          <cell r="T4064" t="str">
            <v>在用</v>
          </cell>
          <cell r="U4064" t="str">
            <v>直接购入</v>
          </cell>
          <cell r="V4064" t="str">
            <v>徐建红</v>
          </cell>
          <cell r="W4064" t="str">
            <v>2023.11.28</v>
          </cell>
          <cell r="X4064" t="str">
            <v>记--1143</v>
          </cell>
        </row>
        <row r="4064">
          <cell r="AA4064" t="str">
            <v>0324</v>
          </cell>
        </row>
        <row r="4065">
          <cell r="B4065" t="str">
            <v>032400080</v>
          </cell>
          <cell r="C4065" t="str">
            <v>聚丙烯喷淋塔</v>
          </cell>
          <cell r="D4065" t="str">
            <v>￠2400*6000，PP喷淋塔</v>
          </cell>
          <cell r="E4065">
            <v>24336.28</v>
          </cell>
          <cell r="F4065">
            <v>3163.68</v>
          </cell>
          <cell r="G4065">
            <v>21172.6</v>
          </cell>
          <cell r="H4065">
            <v>0</v>
          </cell>
          <cell r="I4065" t="str">
            <v>2023.11.28</v>
          </cell>
          <cell r="J4065" t="str">
            <v>96</v>
          </cell>
          <cell r="K4065" t="str">
            <v>公用设备</v>
          </cell>
          <cell r="L4065" t="str">
            <v>肥东合成分厂</v>
          </cell>
          <cell r="M4065" t="str">
            <v>肥东合成危废品库</v>
          </cell>
          <cell r="N4065" t="str">
            <v>合肥广庆防腐设备有限公司 27500/1.13</v>
          </cell>
          <cell r="O4065" t="str">
            <v>243.36</v>
          </cell>
          <cell r="P4065" t="str">
            <v>2,920.32</v>
          </cell>
          <cell r="Q4065" t="str">
            <v>973.45</v>
          </cell>
          <cell r="R4065" t="str">
            <v>12</v>
          </cell>
          <cell r="S4065" t="str">
            <v>平均年限法(一)</v>
          </cell>
          <cell r="T4065" t="str">
            <v>在用</v>
          </cell>
          <cell r="U4065" t="str">
            <v>直接购入</v>
          </cell>
          <cell r="V4065" t="str">
            <v>徐建红</v>
          </cell>
          <cell r="W4065" t="str">
            <v>2023.11.28</v>
          </cell>
          <cell r="X4065" t="str">
            <v>记--1143</v>
          </cell>
        </row>
        <row r="4065">
          <cell r="AA4065" t="str">
            <v>0324</v>
          </cell>
        </row>
        <row r="4066">
          <cell r="B4066" t="str">
            <v>032400081</v>
          </cell>
          <cell r="C4066" t="str">
            <v>聚丙烯喷淋塔</v>
          </cell>
          <cell r="D4066" t="str">
            <v>￠1000*6300，PP喷淋塔</v>
          </cell>
          <cell r="E4066">
            <v>19734.51</v>
          </cell>
          <cell r="F4066">
            <v>2565.55</v>
          </cell>
          <cell r="G4066">
            <v>17168.96</v>
          </cell>
          <cell r="H4066">
            <v>0</v>
          </cell>
          <cell r="I4066" t="str">
            <v>2023.11.28</v>
          </cell>
          <cell r="J4066" t="str">
            <v>96</v>
          </cell>
          <cell r="K4066" t="str">
            <v>公用设备</v>
          </cell>
          <cell r="L4066" t="str">
            <v>肥东合成分厂</v>
          </cell>
          <cell r="M4066" t="str">
            <v>肥东合成危险品库</v>
          </cell>
          <cell r="N4066" t="str">
            <v>合肥广庆防腐设备有限公司 22300/1.13</v>
          </cell>
          <cell r="O4066" t="str">
            <v>197.35</v>
          </cell>
          <cell r="P4066" t="str">
            <v>2,368.20</v>
          </cell>
          <cell r="Q4066" t="str">
            <v>789.38</v>
          </cell>
          <cell r="R4066" t="str">
            <v>12</v>
          </cell>
          <cell r="S4066" t="str">
            <v>平均年限法(一)</v>
          </cell>
          <cell r="T4066" t="str">
            <v>在用</v>
          </cell>
          <cell r="U4066" t="str">
            <v>直接购入</v>
          </cell>
          <cell r="V4066" t="str">
            <v>徐建红</v>
          </cell>
          <cell r="W4066" t="str">
            <v>2023.11.28</v>
          </cell>
          <cell r="X4066" t="str">
            <v>记--1145</v>
          </cell>
        </row>
        <row r="4066">
          <cell r="AA4066" t="str">
            <v>0324</v>
          </cell>
        </row>
        <row r="4067">
          <cell r="B4067" t="str">
            <v>032400082</v>
          </cell>
          <cell r="C4067" t="str">
            <v>聚丙烯喷淋塔</v>
          </cell>
          <cell r="D4067" t="str">
            <v>￠1000*6300，PP喷淋塔</v>
          </cell>
          <cell r="E4067">
            <v>19734.51</v>
          </cell>
          <cell r="F4067">
            <v>2565.55</v>
          </cell>
          <cell r="G4067">
            <v>17168.96</v>
          </cell>
          <cell r="H4067">
            <v>0</v>
          </cell>
          <cell r="I4067" t="str">
            <v>2023.11.28</v>
          </cell>
          <cell r="J4067" t="str">
            <v>96</v>
          </cell>
          <cell r="K4067" t="str">
            <v>公用设备</v>
          </cell>
          <cell r="L4067" t="str">
            <v>肥东合成分厂</v>
          </cell>
          <cell r="M4067" t="str">
            <v>肥东合成剧毒品库</v>
          </cell>
          <cell r="N4067" t="str">
            <v>合肥广庆防腐设备有限公司 22300/1.13</v>
          </cell>
          <cell r="O4067" t="str">
            <v>197.35</v>
          </cell>
          <cell r="P4067" t="str">
            <v>2,368.20</v>
          </cell>
          <cell r="Q4067" t="str">
            <v>789.38</v>
          </cell>
          <cell r="R4067" t="str">
            <v>12</v>
          </cell>
          <cell r="S4067" t="str">
            <v>平均年限法(一)</v>
          </cell>
          <cell r="T4067" t="str">
            <v>在用</v>
          </cell>
          <cell r="U4067" t="str">
            <v>直接购入</v>
          </cell>
          <cell r="V4067" t="str">
            <v>徐建红</v>
          </cell>
          <cell r="W4067" t="str">
            <v>2023.11.28</v>
          </cell>
          <cell r="X4067" t="str">
            <v>记--1145</v>
          </cell>
        </row>
        <row r="4067">
          <cell r="AA4067" t="str">
            <v>0324</v>
          </cell>
        </row>
        <row r="4068">
          <cell r="B4068" t="str">
            <v>030200266</v>
          </cell>
          <cell r="C4068" t="str">
            <v>聚丙烯喷淋塔</v>
          </cell>
          <cell r="D4068" t="str">
            <v>￠1000*6300，PP喷淋塔</v>
          </cell>
          <cell r="E4068">
            <v>19734.52</v>
          </cell>
          <cell r="F4068">
            <v>2565.55</v>
          </cell>
          <cell r="G4068">
            <v>17168.97</v>
          </cell>
          <cell r="H4068">
            <v>0</v>
          </cell>
          <cell r="I4068" t="str">
            <v>2023.11.28</v>
          </cell>
          <cell r="J4068" t="str">
            <v>96</v>
          </cell>
          <cell r="K4068" t="str">
            <v>污水设备</v>
          </cell>
          <cell r="L4068" t="str">
            <v>肥东合成分厂</v>
          </cell>
          <cell r="M4068" t="str">
            <v>肥东合成污水站</v>
          </cell>
          <cell r="N4068" t="str">
            <v>合肥广庆防腐设备有限公司 22300/1.13</v>
          </cell>
          <cell r="O4068" t="str">
            <v>197.35</v>
          </cell>
          <cell r="P4068" t="str">
            <v>2,368.20</v>
          </cell>
          <cell r="Q4068" t="str">
            <v>789.38</v>
          </cell>
          <cell r="R4068" t="str">
            <v>12</v>
          </cell>
          <cell r="S4068" t="str">
            <v>平均年限法(一)</v>
          </cell>
          <cell r="T4068" t="str">
            <v>在用</v>
          </cell>
          <cell r="U4068" t="str">
            <v>直接购入</v>
          </cell>
          <cell r="V4068" t="str">
            <v>徐建红</v>
          </cell>
          <cell r="W4068" t="str">
            <v>2023.11.28</v>
          </cell>
          <cell r="X4068" t="str">
            <v>记--1145</v>
          </cell>
        </row>
        <row r="4068">
          <cell r="AA4068" t="str">
            <v>0302</v>
          </cell>
        </row>
        <row r="4069">
          <cell r="B4069" t="str">
            <v>030200267</v>
          </cell>
          <cell r="C4069" t="str">
            <v>聚丙烯气水分离器</v>
          </cell>
          <cell r="D4069" t="str">
            <v>￠1500*1600，PP气水分离器</v>
          </cell>
          <cell r="E4069">
            <v>6194.69</v>
          </cell>
          <cell r="F4069">
            <v>805.35</v>
          </cell>
          <cell r="G4069">
            <v>5389.34</v>
          </cell>
          <cell r="H4069">
            <v>0</v>
          </cell>
          <cell r="I4069" t="str">
            <v>2023.11.28</v>
          </cell>
          <cell r="J4069" t="str">
            <v>96</v>
          </cell>
          <cell r="K4069" t="str">
            <v>污水设备</v>
          </cell>
          <cell r="L4069" t="str">
            <v>肥东合成分厂</v>
          </cell>
          <cell r="M4069" t="str">
            <v>肥东合成污水站</v>
          </cell>
          <cell r="N4069" t="str">
            <v>合肥广庆防腐设备有限公司 7000/1.13</v>
          </cell>
          <cell r="O4069" t="str">
            <v>61.95</v>
          </cell>
          <cell r="P4069" t="str">
            <v>743.40</v>
          </cell>
          <cell r="Q4069" t="str">
            <v>247.79</v>
          </cell>
          <cell r="R4069" t="str">
            <v>12</v>
          </cell>
          <cell r="S4069" t="str">
            <v>平均年限法(一)</v>
          </cell>
          <cell r="T4069" t="str">
            <v>在用</v>
          </cell>
          <cell r="U4069" t="str">
            <v>直接购入</v>
          </cell>
          <cell r="V4069" t="str">
            <v>徐建红</v>
          </cell>
          <cell r="W4069" t="str">
            <v>2023.11.28</v>
          </cell>
          <cell r="X4069" t="str">
            <v>记--1145</v>
          </cell>
        </row>
        <row r="4069">
          <cell r="AA4069" t="str">
            <v>0302</v>
          </cell>
        </row>
        <row r="4070">
          <cell r="B4070" t="str">
            <v>030200268</v>
          </cell>
          <cell r="C4070" t="str">
            <v>聚丙烯方槽</v>
          </cell>
          <cell r="D4070" t="str">
            <v>￠1000*1000*1000*16mm，PP方槽</v>
          </cell>
          <cell r="E4070">
            <v>3079.65</v>
          </cell>
          <cell r="F4070">
            <v>400.4</v>
          </cell>
          <cell r="G4070">
            <v>2663.6</v>
          </cell>
          <cell r="H4070">
            <v>15.65</v>
          </cell>
          <cell r="I4070" t="str">
            <v>2023.11.28</v>
          </cell>
          <cell r="J4070" t="str">
            <v>96</v>
          </cell>
          <cell r="K4070" t="str">
            <v>污水设备</v>
          </cell>
          <cell r="L4070" t="str">
            <v>肥东合成分厂</v>
          </cell>
          <cell r="M4070" t="str">
            <v>肥东合成污水站</v>
          </cell>
          <cell r="N4070" t="str">
            <v>合肥广庆防腐设备有限公司 3480/1.13</v>
          </cell>
          <cell r="O4070" t="str">
            <v>30.80</v>
          </cell>
          <cell r="P4070" t="str">
            <v>369.60</v>
          </cell>
          <cell r="Q4070" t="str">
            <v>123.19</v>
          </cell>
          <cell r="R4070" t="str">
            <v>12</v>
          </cell>
          <cell r="S4070" t="str">
            <v>平均年限法(一)</v>
          </cell>
          <cell r="T4070" t="str">
            <v>在用</v>
          </cell>
          <cell r="U4070" t="str">
            <v>直接购入</v>
          </cell>
          <cell r="V4070" t="str">
            <v>徐建红</v>
          </cell>
          <cell r="W4070" t="str">
            <v>2023.11.28</v>
          </cell>
          <cell r="X4070" t="str">
            <v>记--1145</v>
          </cell>
        </row>
        <row r="4070">
          <cell r="AA4070" t="str">
            <v>0302</v>
          </cell>
        </row>
        <row r="4071">
          <cell r="B4071" t="str">
            <v>040900574</v>
          </cell>
          <cell r="C4071" t="str">
            <v>物联网32路硬盘录像机</v>
          </cell>
          <cell r="D4071" t="str">
            <v>海康威视 32路4盘位，型号DS-7932N-R4(C)，用于安防物联网系统的外接配套设备</v>
          </cell>
          <cell r="E4071">
            <v>4407.08</v>
          </cell>
          <cell r="F4071">
            <v>916.63</v>
          </cell>
          <cell r="G4071">
            <v>3490.45</v>
          </cell>
          <cell r="H4071">
            <v>0</v>
          </cell>
          <cell r="I4071" t="str">
            <v>2023.11.28</v>
          </cell>
          <cell r="J4071" t="str">
            <v>60</v>
          </cell>
          <cell r="K4071" t="str">
            <v>其他</v>
          </cell>
          <cell r="L4071" t="str">
            <v>安全环保部</v>
          </cell>
          <cell r="M4071" t="str">
            <v>安环部物联网设施，肥东合成老中控室</v>
          </cell>
          <cell r="N4071" t="str">
            <v>合肥恩迪光电科技有限公司 4980/1.13</v>
          </cell>
          <cell r="O4071" t="str">
            <v>70.51</v>
          </cell>
          <cell r="P4071" t="str">
            <v>846.12</v>
          </cell>
          <cell r="Q4071" t="str">
            <v>176.28</v>
          </cell>
          <cell r="R4071" t="str">
            <v>12</v>
          </cell>
          <cell r="S4071" t="str">
            <v>平均年限法(一)</v>
          </cell>
          <cell r="T4071" t="str">
            <v>在用</v>
          </cell>
          <cell r="U4071" t="str">
            <v>直接购入</v>
          </cell>
          <cell r="V4071" t="str">
            <v>徐建红</v>
          </cell>
          <cell r="W4071" t="str">
            <v>2023.11.28</v>
          </cell>
          <cell r="X4071" t="str">
            <v>记--1147</v>
          </cell>
        </row>
        <row r="4071">
          <cell r="AA4071" t="str">
            <v>0409</v>
          </cell>
        </row>
        <row r="4072">
          <cell r="B4072" t="str">
            <v>040200311</v>
          </cell>
          <cell r="C4072" t="str">
            <v>联想电脑（台式）</v>
          </cell>
          <cell r="D4072" t="str">
            <v>联想 启天M450-N000，CPU型号i5 12500；内存8G；硬盘1T；集成显卡；WIN11系统；显示器21.5英寸；黑色</v>
          </cell>
          <cell r="E4072">
            <v>3940</v>
          </cell>
          <cell r="F4072">
            <v>756.48</v>
          </cell>
          <cell r="G4072">
            <v>2585.68</v>
          </cell>
          <cell r="H4072">
            <v>597.84</v>
          </cell>
          <cell r="I4072" t="str">
            <v>2023.12.12</v>
          </cell>
          <cell r="J4072" t="str">
            <v>60</v>
          </cell>
          <cell r="K4072" t="str">
            <v>电脑</v>
          </cell>
          <cell r="L4072" t="str">
            <v>物流中心</v>
          </cell>
          <cell r="M4072" t="str">
            <v>物流中心办公室（王凤），肥东综合楼2楼</v>
          </cell>
          <cell r="N4072" t="str">
            <v>合肥市包河区德众电脑经营部 3940元，普票</v>
          </cell>
          <cell r="O4072" t="str">
            <v>63.04</v>
          </cell>
          <cell r="P4072" t="str">
            <v>756.48</v>
          </cell>
          <cell r="Q4072" t="str">
            <v>157.60</v>
          </cell>
          <cell r="R4072" t="str">
            <v>11</v>
          </cell>
          <cell r="S4072" t="str">
            <v>平均年限法(一)</v>
          </cell>
          <cell r="T4072" t="str">
            <v>在用</v>
          </cell>
          <cell r="U4072" t="str">
            <v>直接购入</v>
          </cell>
          <cell r="V4072" t="str">
            <v>徐建红</v>
          </cell>
          <cell r="W4072" t="str">
            <v>2023.12.12</v>
          </cell>
          <cell r="X4072" t="str">
            <v>记--775</v>
          </cell>
        </row>
        <row r="4072">
          <cell r="AA4072" t="str">
            <v>0402</v>
          </cell>
        </row>
        <row r="4073">
          <cell r="B4073" t="str">
            <v>040300115</v>
          </cell>
          <cell r="C4073" t="str">
            <v>针式打印机（EPSON LQ-2680KII）</v>
          </cell>
          <cell r="D4073" t="str">
            <v>爱普生EPSON LQ-2680KII，针式打印机，白色</v>
          </cell>
          <cell r="E4073">
            <v>2550</v>
          </cell>
          <cell r="F4073">
            <v>489.6</v>
          </cell>
          <cell r="G4073">
            <v>1753.6</v>
          </cell>
          <cell r="H4073">
            <v>306.8</v>
          </cell>
          <cell r="I4073" t="str">
            <v>2023.12.12</v>
          </cell>
          <cell r="J4073" t="str">
            <v>60</v>
          </cell>
          <cell r="K4073" t="str">
            <v>打印机</v>
          </cell>
          <cell r="L4073" t="str">
            <v>物流中心</v>
          </cell>
          <cell r="M4073" t="str">
            <v>物流中心办公室（公用，打印物流单据），肥东综合楼2楼</v>
          </cell>
          <cell r="N4073" t="str">
            <v>合肥市包河区德众电脑经营部 2550元，普票</v>
          </cell>
          <cell r="O4073" t="str">
            <v>40.80</v>
          </cell>
          <cell r="P4073" t="str">
            <v>489.60</v>
          </cell>
          <cell r="Q4073" t="str">
            <v>102.00</v>
          </cell>
          <cell r="R4073" t="str">
            <v>11</v>
          </cell>
          <cell r="S4073" t="str">
            <v>平均年限法(一)</v>
          </cell>
          <cell r="T4073" t="str">
            <v>在用</v>
          </cell>
          <cell r="U4073" t="str">
            <v>直接购入</v>
          </cell>
          <cell r="V4073" t="str">
            <v>徐建红</v>
          </cell>
          <cell r="W4073" t="str">
            <v>2023.12.12</v>
          </cell>
          <cell r="X4073" t="str">
            <v>记--775</v>
          </cell>
        </row>
        <row r="4073">
          <cell r="AA4073" t="str">
            <v>0403</v>
          </cell>
        </row>
        <row r="4074">
          <cell r="B4074" t="str">
            <v>030800397</v>
          </cell>
          <cell r="C4074" t="str">
            <v>碳钢衬氟酸槽</v>
          </cell>
          <cell r="D4074" t="str">
            <v>5立方，￠2000*1500*8mm，衬氟PTFE</v>
          </cell>
          <cell r="E4074">
            <v>51194.69</v>
          </cell>
          <cell r="F4074">
            <v>6143.4</v>
          </cell>
          <cell r="G4074">
            <v>44694.4</v>
          </cell>
          <cell r="H4074">
            <v>356.89</v>
          </cell>
          <cell r="I4074" t="str">
            <v>2023.12.19</v>
          </cell>
          <cell r="J4074" t="str">
            <v>96</v>
          </cell>
          <cell r="K4074" t="str">
            <v>烟嘧装置（合成一车间）</v>
          </cell>
          <cell r="L4074" t="str">
            <v>肥东合成分厂</v>
          </cell>
          <cell r="M4074" t="str">
            <v>肥东合成一车间</v>
          </cell>
          <cell r="N4074" t="str">
            <v>江阴市长泾化工设备有限公司 57850/1.13</v>
          </cell>
          <cell r="O4074" t="str">
            <v>511.95</v>
          </cell>
          <cell r="P4074" t="str">
            <v>6,143.40</v>
          </cell>
          <cell r="Q4074" t="str">
            <v>2,047.79</v>
          </cell>
          <cell r="R4074" t="str">
            <v>11</v>
          </cell>
          <cell r="S4074" t="str">
            <v>平均年限法(一)</v>
          </cell>
          <cell r="T4074" t="str">
            <v>在用</v>
          </cell>
          <cell r="U4074" t="str">
            <v>直接购入</v>
          </cell>
          <cell r="V4074" t="str">
            <v>徐建红</v>
          </cell>
          <cell r="W4074" t="str">
            <v>2023.12.19</v>
          </cell>
          <cell r="X4074" t="str">
            <v>记--783</v>
          </cell>
        </row>
        <row r="4074">
          <cell r="AA4074" t="str">
            <v>0308</v>
          </cell>
        </row>
        <row r="4075">
          <cell r="B4075" t="str">
            <v>030400035</v>
          </cell>
          <cell r="C4075" t="str">
            <v>螺杆式水冷低温机组</v>
          </cell>
          <cell r="D4075" t="str">
            <v>40STD-340WDDC4</v>
          </cell>
          <cell r="E4075">
            <v>564601.77</v>
          </cell>
          <cell r="F4075">
            <v>67752.24</v>
          </cell>
          <cell r="G4075">
            <v>493371.84</v>
          </cell>
          <cell r="H4075">
            <v>3477.69</v>
          </cell>
          <cell r="I4075" t="str">
            <v>2023.12.19</v>
          </cell>
          <cell r="J4075" t="str">
            <v>96</v>
          </cell>
          <cell r="K4075" t="str">
            <v>冷却设备</v>
          </cell>
          <cell r="L4075" t="str">
            <v>肥东合成分厂</v>
          </cell>
          <cell r="M4075" t="str">
            <v>肥东合成冷冻站</v>
          </cell>
          <cell r="N4075" t="str">
            <v>安徽恒星世纪空调制冷设备有限公司 638000/1.13</v>
          </cell>
          <cell r="O4075" t="str">
            <v>5,646.02</v>
          </cell>
          <cell r="P4075" t="str">
            <v>67,752.24</v>
          </cell>
          <cell r="Q4075" t="str">
            <v>22,584.07</v>
          </cell>
          <cell r="R4075" t="str">
            <v>11</v>
          </cell>
          <cell r="S4075" t="str">
            <v>平均年限法(一)</v>
          </cell>
          <cell r="T4075" t="str">
            <v>在用</v>
          </cell>
          <cell r="U4075" t="str">
            <v>直接购入</v>
          </cell>
          <cell r="V4075" t="str">
            <v>徐建红</v>
          </cell>
          <cell r="W4075" t="str">
            <v>2023.12.19</v>
          </cell>
          <cell r="X4075" t="str">
            <v>记--785</v>
          </cell>
        </row>
        <row r="4075">
          <cell r="AA4075" t="str">
            <v>0304</v>
          </cell>
        </row>
        <row r="4076">
          <cell r="B4076" t="str">
            <v>030200269</v>
          </cell>
          <cell r="C4076" t="str">
            <v>玻璃钢离心风机</v>
          </cell>
          <cell r="D4076" t="str">
            <v>F472-5A，右90度，软接，2P-11KW，防爆电机</v>
          </cell>
          <cell r="E4076">
            <v>9292.04</v>
          </cell>
          <cell r="F4076">
            <v>1115.04</v>
          </cell>
          <cell r="G4076">
            <v>6826.64</v>
          </cell>
          <cell r="H4076">
            <v>1350.36</v>
          </cell>
          <cell r="I4076" t="str">
            <v>2023.12.19</v>
          </cell>
          <cell r="J4076" t="str">
            <v>96</v>
          </cell>
          <cell r="K4076" t="str">
            <v>污水设备</v>
          </cell>
          <cell r="L4076" t="str">
            <v>肥东合成分厂</v>
          </cell>
          <cell r="M4076" t="str">
            <v>肥东合成污水站</v>
          </cell>
          <cell r="N4076" t="str">
            <v>宜兴市昌明玻璃钢厂 10500/1.13</v>
          </cell>
          <cell r="O4076" t="str">
            <v>92.92</v>
          </cell>
          <cell r="P4076" t="str">
            <v>1,115.04</v>
          </cell>
          <cell r="Q4076" t="str">
            <v>371.68</v>
          </cell>
          <cell r="R4076" t="str">
            <v>11</v>
          </cell>
          <cell r="S4076" t="str">
            <v>平均年限法(一)</v>
          </cell>
          <cell r="T4076" t="str">
            <v>在用</v>
          </cell>
          <cell r="U4076" t="str">
            <v>直接购入</v>
          </cell>
          <cell r="V4076" t="str">
            <v>徐建红</v>
          </cell>
          <cell r="W4076" t="str">
            <v>2023.12.19</v>
          </cell>
          <cell r="X4076" t="str">
            <v>记--787</v>
          </cell>
        </row>
        <row r="4076">
          <cell r="AA4076" t="str">
            <v>0302</v>
          </cell>
        </row>
        <row r="4077">
          <cell r="B4077" t="str">
            <v>030700475</v>
          </cell>
          <cell r="C4077" t="str">
            <v>搪瓷反应釜</v>
          </cell>
          <cell r="D4077" t="str">
            <v>K5000L</v>
          </cell>
          <cell r="E4077">
            <v>39823.01</v>
          </cell>
          <cell r="F4077">
            <v>4778.76</v>
          </cell>
          <cell r="G4077">
            <v>35044.25</v>
          </cell>
          <cell r="H4077">
            <v>0</v>
          </cell>
          <cell r="I4077" t="str">
            <v>2023.12.19</v>
          </cell>
          <cell r="J4077" t="str">
            <v>96</v>
          </cell>
          <cell r="K4077" t="str">
            <v>精喹装置（合成二车间）</v>
          </cell>
          <cell r="L4077" t="str">
            <v>肥东合成分厂</v>
          </cell>
          <cell r="M4077" t="str">
            <v>肥东合成二车间（备用）</v>
          </cell>
          <cell r="N4077" t="str">
            <v>临沂宏业化工设备有限公司 45000/1.13</v>
          </cell>
          <cell r="O4077" t="str">
            <v>398.23</v>
          </cell>
          <cell r="P4077" t="str">
            <v>4,778.76</v>
          </cell>
          <cell r="Q4077" t="str">
            <v>1,592.92</v>
          </cell>
          <cell r="R4077" t="str">
            <v>11</v>
          </cell>
          <cell r="S4077" t="str">
            <v>平均年限法(一)</v>
          </cell>
          <cell r="T4077" t="str">
            <v>在用</v>
          </cell>
          <cell r="U4077" t="str">
            <v>直接购入</v>
          </cell>
          <cell r="V4077" t="str">
            <v>徐建红</v>
          </cell>
          <cell r="W4077" t="str">
            <v>2023.12.19</v>
          </cell>
          <cell r="X4077" t="str">
            <v>记--789</v>
          </cell>
        </row>
        <row r="4077">
          <cell r="AA4077" t="str">
            <v>0307</v>
          </cell>
        </row>
        <row r="4078">
          <cell r="B4078" t="str">
            <v>030700476</v>
          </cell>
          <cell r="C4078" t="str">
            <v>搪瓷反应釜</v>
          </cell>
          <cell r="D4078" t="str">
            <v>K6300L，含温度计套管</v>
          </cell>
          <cell r="E4078">
            <v>48672.57</v>
          </cell>
          <cell r="F4078">
            <v>5840.76</v>
          </cell>
          <cell r="G4078">
            <v>42831.81</v>
          </cell>
          <cell r="H4078">
            <v>0</v>
          </cell>
          <cell r="I4078" t="str">
            <v>2023.12.19</v>
          </cell>
          <cell r="J4078" t="str">
            <v>96</v>
          </cell>
          <cell r="K4078" t="str">
            <v>精喹装置（合成二车间）</v>
          </cell>
          <cell r="L4078" t="str">
            <v>肥东合成分厂</v>
          </cell>
          <cell r="M4078" t="str">
            <v>肥东合成二车间（备用）</v>
          </cell>
          <cell r="N4078" t="str">
            <v>临沂宏业化工设备有限公司 55000/1.13</v>
          </cell>
          <cell r="O4078" t="str">
            <v>486.73</v>
          </cell>
          <cell r="P4078" t="str">
            <v>5,840.76</v>
          </cell>
          <cell r="Q4078" t="str">
            <v>1,946.90</v>
          </cell>
          <cell r="R4078" t="str">
            <v>11</v>
          </cell>
          <cell r="S4078" t="str">
            <v>平均年限法(一)</v>
          </cell>
          <cell r="T4078" t="str">
            <v>在用</v>
          </cell>
          <cell r="U4078" t="str">
            <v>直接购入</v>
          </cell>
          <cell r="V4078" t="str">
            <v>徐建红</v>
          </cell>
          <cell r="W4078" t="str">
            <v>2023.12.19</v>
          </cell>
          <cell r="X4078" t="str">
            <v>记--789</v>
          </cell>
        </row>
        <row r="4078">
          <cell r="AA4078" t="str">
            <v>0307</v>
          </cell>
        </row>
        <row r="4079">
          <cell r="B4079" t="str">
            <v>032600188</v>
          </cell>
          <cell r="C4079" t="str">
            <v>水喷射真空泵</v>
          </cell>
          <cell r="D4079" t="str">
            <v>WVPF200-I，钢喷氟F40</v>
          </cell>
          <cell r="E4079">
            <v>5044.25</v>
          </cell>
          <cell r="F4079">
            <v>605.28</v>
          </cell>
          <cell r="G4079">
            <v>4438.97</v>
          </cell>
          <cell r="H4079">
            <v>0</v>
          </cell>
          <cell r="I4079" t="str">
            <v>2023.12.25</v>
          </cell>
          <cell r="J4079" t="str">
            <v>96</v>
          </cell>
          <cell r="K4079" t="str">
            <v>精噁唑装置（合成三车间）</v>
          </cell>
          <cell r="L4079" t="str">
            <v>肥东合成分厂</v>
          </cell>
          <cell r="M4079" t="str">
            <v>肥东合成三车间</v>
          </cell>
          <cell r="N4079" t="str">
            <v>无锡市长庆化工防腐设备有限公司 5700/1.13</v>
          </cell>
          <cell r="O4079" t="str">
            <v>50.44</v>
          </cell>
          <cell r="P4079" t="str">
            <v>605.28</v>
          </cell>
          <cell r="Q4079" t="str">
            <v>201.77</v>
          </cell>
          <cell r="R4079" t="str">
            <v>11</v>
          </cell>
          <cell r="S4079" t="str">
            <v>平均年限法(一)</v>
          </cell>
          <cell r="T4079" t="str">
            <v>在用</v>
          </cell>
          <cell r="U4079" t="str">
            <v>直接购入</v>
          </cell>
          <cell r="V4079" t="str">
            <v>徐建红</v>
          </cell>
          <cell r="W4079" t="str">
            <v>2023.12.25</v>
          </cell>
          <cell r="X4079" t="str">
            <v>记--1283</v>
          </cell>
        </row>
        <row r="4079">
          <cell r="AA4079" t="str">
            <v>0326</v>
          </cell>
        </row>
        <row r="4080">
          <cell r="B4080" t="str">
            <v>032600189</v>
          </cell>
          <cell r="C4080" t="str">
            <v>水喷射真空泵</v>
          </cell>
          <cell r="D4080" t="str">
            <v>WVPF200-I，钢喷氟F40</v>
          </cell>
          <cell r="E4080">
            <v>5044.25</v>
          </cell>
          <cell r="F4080">
            <v>605.28</v>
          </cell>
          <cell r="G4080">
            <v>4438.97</v>
          </cell>
          <cell r="H4080">
            <v>0</v>
          </cell>
          <cell r="I4080" t="str">
            <v>2023.12.25</v>
          </cell>
          <cell r="J4080" t="str">
            <v>96</v>
          </cell>
          <cell r="K4080" t="str">
            <v>精噁唑装置（合成三车间）</v>
          </cell>
          <cell r="L4080" t="str">
            <v>肥东合成分厂</v>
          </cell>
          <cell r="M4080" t="str">
            <v>肥东合成三车间</v>
          </cell>
          <cell r="N4080" t="str">
            <v>无锡市长庆化工防腐设备有限公司 5700/1.13</v>
          </cell>
          <cell r="O4080" t="str">
            <v>50.44</v>
          </cell>
          <cell r="P4080" t="str">
            <v>605.28</v>
          </cell>
          <cell r="Q4080" t="str">
            <v>201.77</v>
          </cell>
          <cell r="R4080" t="str">
            <v>11</v>
          </cell>
          <cell r="S4080" t="str">
            <v>平均年限法(一)</v>
          </cell>
          <cell r="T4080" t="str">
            <v>在用</v>
          </cell>
          <cell r="U4080" t="str">
            <v>直接购入</v>
          </cell>
          <cell r="V4080" t="str">
            <v>徐建红</v>
          </cell>
          <cell r="W4080" t="str">
            <v>2023.12.25</v>
          </cell>
          <cell r="X4080" t="str">
            <v>记--1283</v>
          </cell>
        </row>
        <row r="4080">
          <cell r="AA4080" t="str">
            <v>0326</v>
          </cell>
        </row>
        <row r="4081">
          <cell r="B4081" t="str">
            <v>050400006</v>
          </cell>
          <cell r="C4081" t="str">
            <v>雨水明沟工程--雨污水分流改造项目</v>
          </cell>
          <cell r="D4081" t="str">
            <v>雨水明沟工程</v>
          </cell>
          <cell r="E4081">
            <v>2735784.34</v>
          </cell>
          <cell r="F4081">
            <v>262635.24</v>
          </cell>
          <cell r="G4081">
            <v>2473149.1</v>
          </cell>
          <cell r="H4081">
            <v>0</v>
          </cell>
          <cell r="I4081" t="str">
            <v>2023.12.30</v>
          </cell>
          <cell r="J4081" t="str">
            <v>120</v>
          </cell>
          <cell r="K4081" t="str">
            <v>附属工程</v>
          </cell>
          <cell r="L4081" t="str">
            <v>肥东合成分厂/肥东制剂分厂</v>
          </cell>
          <cell r="M4081" t="str">
            <v>肥东厂区</v>
          </cell>
          <cell r="N4081" t="str">
            <v>安徽新桥建设工程有限公司、安徽力天建设有限公司</v>
          </cell>
          <cell r="O4081" t="str">
            <v>21,886.27</v>
          </cell>
          <cell r="P4081" t="str">
            <v>262,635.24</v>
          </cell>
          <cell r="Q4081" t="str">
            <v>109,431.37</v>
          </cell>
          <cell r="R4081" t="str">
            <v>11</v>
          </cell>
          <cell r="S4081" t="str">
            <v>平均年限法(一)</v>
          </cell>
          <cell r="T4081" t="str">
            <v>在用</v>
          </cell>
          <cell r="U4081" t="str">
            <v>在建工程转入</v>
          </cell>
          <cell r="V4081" t="str">
            <v>徐建红</v>
          </cell>
          <cell r="W4081" t="str">
            <v>2023.12.30</v>
          </cell>
          <cell r="X4081" t="str">
            <v>记--1300</v>
          </cell>
          <cell r="Y4081" t="str">
            <v>农化厂区雨污水分流改造项目</v>
          </cell>
        </row>
        <row r="4081">
          <cell r="AA4081" t="str">
            <v>0504</v>
          </cell>
        </row>
        <row r="4082">
          <cell r="B4082" t="str">
            <v>050400007</v>
          </cell>
          <cell r="C4082" t="str">
            <v>提升泵池工程--雨污水分流改造项目</v>
          </cell>
          <cell r="D4082" t="str">
            <v>钢筋混凝土水池，事故水提升泵池附属管道安装</v>
          </cell>
          <cell r="E4082">
            <v>217415.38</v>
          </cell>
          <cell r="F4082">
            <v>20871.84</v>
          </cell>
          <cell r="G4082">
            <v>196543.54</v>
          </cell>
          <cell r="H4082">
            <v>0</v>
          </cell>
          <cell r="I4082" t="str">
            <v>2023.12.30</v>
          </cell>
          <cell r="J4082" t="str">
            <v>120</v>
          </cell>
          <cell r="K4082" t="str">
            <v>附属工程</v>
          </cell>
          <cell r="L4082" t="str">
            <v>肥东合成分厂</v>
          </cell>
          <cell r="M4082" t="str">
            <v>肥东合成</v>
          </cell>
          <cell r="N4082" t="str">
            <v>安徽新桥建设工程有限公司 （127599.86+109382.90）/1.09</v>
          </cell>
          <cell r="O4082" t="str">
            <v>1,739.32</v>
          </cell>
          <cell r="P4082" t="str">
            <v>20,871.84</v>
          </cell>
          <cell r="Q4082" t="str">
            <v>8,696.62</v>
          </cell>
          <cell r="R4082" t="str">
            <v>11</v>
          </cell>
          <cell r="S4082" t="str">
            <v>平均年限法(一)</v>
          </cell>
          <cell r="T4082" t="str">
            <v>在用</v>
          </cell>
          <cell r="U4082" t="str">
            <v>在建工程转入</v>
          </cell>
          <cell r="V4082" t="str">
            <v>徐建红</v>
          </cell>
          <cell r="W4082" t="str">
            <v>2023.12.30</v>
          </cell>
          <cell r="X4082" t="str">
            <v>记--1300</v>
          </cell>
          <cell r="Y4082" t="str">
            <v>农化厂区雨污水分流改造项目</v>
          </cell>
        </row>
        <row r="4082">
          <cell r="AA4082" t="str">
            <v>0504</v>
          </cell>
        </row>
        <row r="4083">
          <cell r="B4083" t="str">
            <v>050400008</v>
          </cell>
          <cell r="C4083" t="str">
            <v>污水泵池工程--雨污水分流改造项目</v>
          </cell>
          <cell r="D4083" t="str">
            <v>钢筋混凝土水池，污水泵池附属管道安装</v>
          </cell>
          <cell r="E4083">
            <v>66973.22</v>
          </cell>
          <cell r="F4083">
            <v>6429.48</v>
          </cell>
          <cell r="G4083">
            <v>60543.74</v>
          </cell>
          <cell r="H4083">
            <v>0</v>
          </cell>
          <cell r="I4083" t="str">
            <v>2023.12.30</v>
          </cell>
          <cell r="J4083" t="str">
            <v>120</v>
          </cell>
          <cell r="K4083" t="str">
            <v>附属工程</v>
          </cell>
          <cell r="L4083" t="str">
            <v>肥东合成分厂</v>
          </cell>
          <cell r="M4083" t="str">
            <v>肥东合成</v>
          </cell>
          <cell r="N4083" t="str">
            <v>安徽新桥建设工程有限公司 （16749.29+56251.52）/1.09</v>
          </cell>
          <cell r="O4083" t="str">
            <v>535.79</v>
          </cell>
          <cell r="P4083" t="str">
            <v>6,429.48</v>
          </cell>
          <cell r="Q4083" t="str">
            <v>2,678.93</v>
          </cell>
          <cell r="R4083" t="str">
            <v>11</v>
          </cell>
          <cell r="S4083" t="str">
            <v>平均年限法(一)</v>
          </cell>
          <cell r="T4083" t="str">
            <v>在用</v>
          </cell>
          <cell r="U4083" t="str">
            <v>在建工程转入</v>
          </cell>
          <cell r="V4083" t="str">
            <v>徐建红</v>
          </cell>
          <cell r="W4083" t="str">
            <v>2023.12.30</v>
          </cell>
          <cell r="X4083" t="str">
            <v>记--1300</v>
          </cell>
          <cell r="Y4083" t="str">
            <v>农化厂区雨污水分流改造项目</v>
          </cell>
        </row>
        <row r="4083">
          <cell r="AA4083" t="str">
            <v>0504</v>
          </cell>
        </row>
        <row r="4084">
          <cell r="B4084" t="str">
            <v>032800044</v>
          </cell>
          <cell r="C4084" t="str">
            <v>VOC气体比例分析仪</v>
          </cell>
          <cell r="D4084" t="str">
            <v>MHC-CENS LEL 0-100%，RTO燃烧炉入口处</v>
          </cell>
          <cell r="E4084">
            <v>66725.66</v>
          </cell>
          <cell r="F4084">
            <v>8007.12</v>
          </cell>
          <cell r="G4084">
            <v>57711.92</v>
          </cell>
          <cell r="H4084">
            <v>1006.62</v>
          </cell>
          <cell r="I4084" t="str">
            <v>2023.12.30</v>
          </cell>
          <cell r="J4084" t="str">
            <v>96</v>
          </cell>
          <cell r="K4084" t="str">
            <v>尾气预处理装置</v>
          </cell>
          <cell r="L4084" t="str">
            <v>肥东合成分厂</v>
          </cell>
          <cell r="M4084" t="str">
            <v>肥东合成RTO装置</v>
          </cell>
          <cell r="N4084" t="str">
            <v>广东瑞星环境科技有限公司安徽分公司 75400/1.13</v>
          </cell>
          <cell r="O4084" t="str">
            <v>667.26</v>
          </cell>
          <cell r="P4084" t="str">
            <v>8,007.12</v>
          </cell>
          <cell r="Q4084" t="str">
            <v>2,669.03</v>
          </cell>
          <cell r="R4084" t="str">
            <v>11</v>
          </cell>
          <cell r="S4084" t="str">
            <v>平均年限法(一)</v>
          </cell>
          <cell r="T4084" t="str">
            <v>在用</v>
          </cell>
          <cell r="U4084" t="str">
            <v>在建工程转入</v>
          </cell>
          <cell r="V4084" t="str">
            <v>徐建红</v>
          </cell>
          <cell r="W4084" t="str">
            <v>2023.12.30</v>
          </cell>
          <cell r="X4084" t="str">
            <v>记--1301</v>
          </cell>
          <cell r="Y4084" t="str">
            <v>农化RTO项目</v>
          </cell>
        </row>
        <row r="4084">
          <cell r="AA4084" t="str">
            <v>0328</v>
          </cell>
        </row>
        <row r="4085">
          <cell r="B4085" t="str">
            <v>032800045</v>
          </cell>
          <cell r="C4085" t="str">
            <v>转轮吸附+RTO燃烧炉装置</v>
          </cell>
          <cell r="D4085" t="str">
            <v>MS-RTO-200C，含RTO设备基础</v>
          </cell>
          <cell r="E4085">
            <v>4592831.37</v>
          </cell>
          <cell r="F4085">
            <v>551139.72</v>
          </cell>
          <cell r="G4085">
            <v>4041691.65</v>
          </cell>
          <cell r="H4085">
            <v>0</v>
          </cell>
          <cell r="I4085" t="str">
            <v>2023.12.30</v>
          </cell>
          <cell r="J4085" t="str">
            <v>96</v>
          </cell>
          <cell r="K4085" t="str">
            <v>尾气预处理装置</v>
          </cell>
          <cell r="L4085" t="str">
            <v>肥东合成分厂</v>
          </cell>
          <cell r="M4085" t="str">
            <v>肥东合成RTO装置</v>
          </cell>
          <cell r="N4085" t="str">
            <v>广东瑞星环境科技有限公司、安徽新桥建设工程有限公司</v>
          </cell>
          <cell r="O4085" t="str">
            <v>45,928.31</v>
          </cell>
          <cell r="P4085" t="str">
            <v>551,139.72</v>
          </cell>
          <cell r="Q4085" t="str">
            <v>183,713.25</v>
          </cell>
          <cell r="R4085" t="str">
            <v>11</v>
          </cell>
          <cell r="S4085" t="str">
            <v>平均年限法(一)</v>
          </cell>
          <cell r="T4085" t="str">
            <v>在用</v>
          </cell>
          <cell r="U4085" t="str">
            <v>在建工程转入</v>
          </cell>
          <cell r="V4085" t="str">
            <v>徐建红</v>
          </cell>
          <cell r="W4085" t="str">
            <v>2023.12.30</v>
          </cell>
          <cell r="X4085" t="str">
            <v>记--1301</v>
          </cell>
          <cell r="Y4085" t="str">
            <v>农化RTO项目</v>
          </cell>
        </row>
        <row r="4085">
          <cell r="AA4085" t="str">
            <v>0328</v>
          </cell>
        </row>
        <row r="4086">
          <cell r="B4086" t="str">
            <v>040200312</v>
          </cell>
          <cell r="C4086" t="str">
            <v>联想电脑（台式）</v>
          </cell>
          <cell r="D4086" t="str">
            <v>联想 扬天T4900KS00台式整机 /i5 10400/8G/512G/集显，WIN11系统，显示器23英寸，黑色</v>
          </cell>
          <cell r="E4086">
            <v>4460</v>
          </cell>
          <cell r="F4086">
            <v>784.96</v>
          </cell>
          <cell r="G4086">
            <v>3209.12</v>
          </cell>
          <cell r="H4086">
            <v>465.92</v>
          </cell>
          <cell r="I4086" t="str">
            <v>2024.01.25</v>
          </cell>
          <cell r="J4086" t="str">
            <v>60</v>
          </cell>
          <cell r="K4086" t="str">
            <v>电脑</v>
          </cell>
          <cell r="L4086" t="str">
            <v>质量管理部</v>
          </cell>
          <cell r="M4086" t="str">
            <v>质量管理部液谱室（仪器配套），肥东综合楼3楼</v>
          </cell>
          <cell r="N4086" t="str">
            <v>合肥市包河区德众电脑经营部 4460元，普票</v>
          </cell>
          <cell r="O4086" t="str">
            <v>71.36</v>
          </cell>
          <cell r="P4086" t="str">
            <v>784.96</v>
          </cell>
          <cell r="Q4086" t="str">
            <v>178.40</v>
          </cell>
          <cell r="R4086" t="str">
            <v>10</v>
          </cell>
          <cell r="S4086" t="str">
            <v>平均年限法(一)</v>
          </cell>
          <cell r="T4086" t="str">
            <v>在用</v>
          </cell>
          <cell r="U4086" t="str">
            <v>直接购入</v>
          </cell>
          <cell r="V4086" t="str">
            <v>徐建红</v>
          </cell>
          <cell r="W4086" t="str">
            <v>2024.01.25</v>
          </cell>
          <cell r="X4086" t="str">
            <v>记--668</v>
          </cell>
        </row>
        <row r="4086">
          <cell r="AA4086" t="str">
            <v>0402</v>
          </cell>
        </row>
        <row r="4087">
          <cell r="B4087" t="str">
            <v>040200313</v>
          </cell>
          <cell r="C4087" t="str">
            <v>联想电脑（台式）</v>
          </cell>
          <cell r="D4087" t="str">
            <v>联想 扬天T4900KS00台式整机 /i5 10400/8G/512G/集显，WIN11系统，显示器23英寸，黑色</v>
          </cell>
          <cell r="E4087">
            <v>4460</v>
          </cell>
          <cell r="F4087">
            <v>784.96</v>
          </cell>
          <cell r="G4087">
            <v>3209.12</v>
          </cell>
          <cell r="H4087">
            <v>465.92</v>
          </cell>
          <cell r="I4087" t="str">
            <v>2024.01.25</v>
          </cell>
          <cell r="J4087" t="str">
            <v>60</v>
          </cell>
          <cell r="K4087" t="str">
            <v>电脑</v>
          </cell>
          <cell r="L4087" t="str">
            <v>质量管理部</v>
          </cell>
          <cell r="M4087" t="str">
            <v>质量管理部液谱室（仪器配套），肥东综合楼3楼</v>
          </cell>
          <cell r="N4087" t="str">
            <v>合肥市包河区德众电脑经营部 4460元，普票</v>
          </cell>
          <cell r="O4087" t="str">
            <v>71.36</v>
          </cell>
          <cell r="P4087" t="str">
            <v>784.96</v>
          </cell>
          <cell r="Q4087" t="str">
            <v>178.40</v>
          </cell>
          <cell r="R4087" t="str">
            <v>10</v>
          </cell>
          <cell r="S4087" t="str">
            <v>平均年限法(一)</v>
          </cell>
          <cell r="T4087" t="str">
            <v>在用</v>
          </cell>
          <cell r="U4087" t="str">
            <v>直接购入</v>
          </cell>
          <cell r="V4087" t="str">
            <v>徐建红</v>
          </cell>
          <cell r="W4087" t="str">
            <v>2024.01.25</v>
          </cell>
          <cell r="X4087" t="str">
            <v>记--668</v>
          </cell>
        </row>
        <row r="4087">
          <cell r="AA4087" t="str">
            <v>0402</v>
          </cell>
        </row>
        <row r="4088">
          <cell r="B4088" t="str">
            <v>040200314</v>
          </cell>
          <cell r="C4088" t="str">
            <v>联想电脑（台式）</v>
          </cell>
          <cell r="D4088" t="str">
            <v>联想 扬天T4900KS00台式整机 /i5 10400/8G/512G/集显，WIN11系统，显示器23英寸，黑色</v>
          </cell>
          <cell r="E4088">
            <v>4460</v>
          </cell>
          <cell r="F4088">
            <v>784.96</v>
          </cell>
          <cell r="G4088">
            <v>3209.12</v>
          </cell>
          <cell r="H4088">
            <v>465.92</v>
          </cell>
          <cell r="I4088" t="str">
            <v>2024.01.25</v>
          </cell>
          <cell r="J4088" t="str">
            <v>60</v>
          </cell>
          <cell r="K4088" t="str">
            <v>电脑</v>
          </cell>
          <cell r="L4088" t="str">
            <v>质量管理部</v>
          </cell>
          <cell r="M4088" t="str">
            <v>质量管理部气谱室（仪器配套），肥东综合楼3楼</v>
          </cell>
          <cell r="N4088" t="str">
            <v>合肥市包河区德众电脑经营部 4460元，普票</v>
          </cell>
          <cell r="O4088" t="str">
            <v>71.36</v>
          </cell>
          <cell r="P4088" t="str">
            <v>784.96</v>
          </cell>
          <cell r="Q4088" t="str">
            <v>178.40</v>
          </cell>
          <cell r="R4088" t="str">
            <v>10</v>
          </cell>
          <cell r="S4088" t="str">
            <v>平均年限法(一)</v>
          </cell>
          <cell r="T4088" t="str">
            <v>在用</v>
          </cell>
          <cell r="U4088" t="str">
            <v>直接购入</v>
          </cell>
          <cell r="V4088" t="str">
            <v>徐建红</v>
          </cell>
          <cell r="W4088" t="str">
            <v>2024.01.25</v>
          </cell>
          <cell r="X4088" t="str">
            <v>记--668</v>
          </cell>
        </row>
        <row r="4088">
          <cell r="AA4088" t="str">
            <v>0402</v>
          </cell>
        </row>
        <row r="4089">
          <cell r="B4089" t="str">
            <v>040200315</v>
          </cell>
          <cell r="C4089" t="str">
            <v>联想电脑（台式）</v>
          </cell>
          <cell r="D4089" t="str">
            <v>联想 扬天T4900KS00台式整机 /i5 10400/8G/512G/集显，WIN11系统，显示器23英寸，黑色</v>
          </cell>
          <cell r="E4089">
            <v>4460</v>
          </cell>
          <cell r="F4089">
            <v>784.96</v>
          </cell>
          <cell r="G4089">
            <v>3209.12</v>
          </cell>
          <cell r="H4089">
            <v>465.92</v>
          </cell>
          <cell r="I4089" t="str">
            <v>2024.01.25</v>
          </cell>
          <cell r="J4089" t="str">
            <v>60</v>
          </cell>
          <cell r="K4089" t="str">
            <v>电脑</v>
          </cell>
          <cell r="L4089" t="str">
            <v>质量管理部</v>
          </cell>
          <cell r="M4089" t="str">
            <v>质量管理部小型仪器室（仪器配套），肥东综合楼3楼</v>
          </cell>
          <cell r="N4089" t="str">
            <v>合肥市包河区德众电脑经营部 4460元，普票</v>
          </cell>
          <cell r="O4089" t="str">
            <v>71.36</v>
          </cell>
          <cell r="P4089" t="str">
            <v>784.96</v>
          </cell>
          <cell r="Q4089" t="str">
            <v>178.40</v>
          </cell>
          <cell r="R4089" t="str">
            <v>10</v>
          </cell>
          <cell r="S4089" t="str">
            <v>平均年限法(一)</v>
          </cell>
          <cell r="T4089" t="str">
            <v>在用</v>
          </cell>
          <cell r="U4089" t="str">
            <v>直接购入</v>
          </cell>
          <cell r="V4089" t="str">
            <v>徐建红</v>
          </cell>
          <cell r="W4089" t="str">
            <v>2024.01.25</v>
          </cell>
          <cell r="X4089" t="str">
            <v>记--668</v>
          </cell>
        </row>
        <row r="4089">
          <cell r="AA4089" t="str">
            <v>0402</v>
          </cell>
        </row>
        <row r="4090">
          <cell r="B4090" t="str">
            <v>032600190</v>
          </cell>
          <cell r="C4090" t="str">
            <v>聚丙烯PP喷淋塔</v>
          </cell>
          <cell r="D4090" t="str">
            <v>￠1000*6000*15MM</v>
          </cell>
          <cell r="E4090">
            <v>15929.2</v>
          </cell>
          <cell r="F4090">
            <v>1752.19</v>
          </cell>
          <cell r="G4090">
            <v>14177.01</v>
          </cell>
          <cell r="H4090">
            <v>0</v>
          </cell>
          <cell r="I4090" t="str">
            <v>2024.01.27</v>
          </cell>
          <cell r="J4090" t="str">
            <v>96</v>
          </cell>
          <cell r="K4090" t="str">
            <v>精噁唑装置（合成三车间）</v>
          </cell>
          <cell r="L4090" t="str">
            <v>肥东合成分厂</v>
          </cell>
          <cell r="M4090" t="str">
            <v>肥东合成三车间</v>
          </cell>
          <cell r="N4090" t="str">
            <v>合肥广庆防腐设备有限公司 18000/1.13</v>
          </cell>
          <cell r="O4090" t="str">
            <v>159.29</v>
          </cell>
          <cell r="P4090" t="str">
            <v>1,752.19</v>
          </cell>
          <cell r="Q4090" t="str">
            <v>637.17</v>
          </cell>
          <cell r="R4090" t="str">
            <v>10</v>
          </cell>
          <cell r="S4090" t="str">
            <v>平均年限法(一)</v>
          </cell>
          <cell r="T4090" t="str">
            <v>在用</v>
          </cell>
          <cell r="U4090" t="str">
            <v>直接购入</v>
          </cell>
          <cell r="V4090" t="str">
            <v>徐建红</v>
          </cell>
          <cell r="W4090" t="str">
            <v>2024.01.27</v>
          </cell>
          <cell r="X4090" t="str">
            <v>记--710</v>
          </cell>
        </row>
        <row r="4090">
          <cell r="AA4090" t="str">
            <v>0326</v>
          </cell>
        </row>
        <row r="4091">
          <cell r="B4091" t="str">
            <v>032600191</v>
          </cell>
          <cell r="C4091" t="str">
            <v>聚丙烯PP喷淋塔</v>
          </cell>
          <cell r="D4091" t="str">
            <v>￠1000*6000*15MM</v>
          </cell>
          <cell r="E4091">
            <v>15929.21</v>
          </cell>
          <cell r="F4091">
            <v>1752.19</v>
          </cell>
          <cell r="G4091">
            <v>14177.02</v>
          </cell>
          <cell r="H4091">
            <v>0</v>
          </cell>
          <cell r="I4091" t="str">
            <v>2024.01.27</v>
          </cell>
          <cell r="J4091" t="str">
            <v>96</v>
          </cell>
          <cell r="K4091" t="str">
            <v>精噁唑装置（合成三车间）</v>
          </cell>
          <cell r="L4091" t="str">
            <v>肥东合成分厂</v>
          </cell>
          <cell r="M4091" t="str">
            <v>肥东合成三车间</v>
          </cell>
          <cell r="N4091" t="str">
            <v>合肥广庆防腐设备有限公司 18000/1.13</v>
          </cell>
          <cell r="O4091" t="str">
            <v>159.29</v>
          </cell>
          <cell r="P4091" t="str">
            <v>1,752.19</v>
          </cell>
          <cell r="Q4091" t="str">
            <v>637.17</v>
          </cell>
          <cell r="R4091" t="str">
            <v>10</v>
          </cell>
          <cell r="S4091" t="str">
            <v>平均年限法(一)</v>
          </cell>
          <cell r="T4091" t="str">
            <v>在用</v>
          </cell>
          <cell r="U4091" t="str">
            <v>直接购入</v>
          </cell>
          <cell r="V4091" t="str">
            <v>徐建红</v>
          </cell>
          <cell r="W4091" t="str">
            <v>2024.01.27</v>
          </cell>
          <cell r="X4091" t="str">
            <v>记--710</v>
          </cell>
        </row>
        <row r="4091">
          <cell r="AA4091" t="str">
            <v>0326</v>
          </cell>
        </row>
        <row r="4092">
          <cell r="B4092" t="str">
            <v>030800398</v>
          </cell>
          <cell r="C4092" t="str">
            <v>聚丙烯PP方槽</v>
          </cell>
          <cell r="D4092" t="str">
            <v>￠1000*6000*15MM</v>
          </cell>
          <cell r="E4092">
            <v>25132.74</v>
          </cell>
          <cell r="F4092">
            <v>2764.63</v>
          </cell>
          <cell r="G4092">
            <v>22368.11</v>
          </cell>
          <cell r="H4092">
            <v>0</v>
          </cell>
          <cell r="I4092" t="str">
            <v>2024.01.27</v>
          </cell>
          <cell r="J4092" t="str">
            <v>96</v>
          </cell>
          <cell r="K4092" t="str">
            <v>烟嘧装置（合成一车间）</v>
          </cell>
          <cell r="L4092" t="str">
            <v>肥东合成分厂</v>
          </cell>
          <cell r="M4092" t="str">
            <v>肥东合成一车间</v>
          </cell>
          <cell r="N4092" t="str">
            <v>合肥广庆防腐设备有限公司 28400/1.13</v>
          </cell>
          <cell r="O4092" t="str">
            <v>251.33</v>
          </cell>
          <cell r="P4092" t="str">
            <v>2,764.63</v>
          </cell>
          <cell r="Q4092" t="str">
            <v>1,005.31</v>
          </cell>
          <cell r="R4092" t="str">
            <v>10</v>
          </cell>
          <cell r="S4092" t="str">
            <v>平均年限法(一)</v>
          </cell>
          <cell r="T4092" t="str">
            <v>在用</v>
          </cell>
          <cell r="U4092" t="str">
            <v>直接购入</v>
          </cell>
          <cell r="V4092" t="str">
            <v>徐建红</v>
          </cell>
          <cell r="W4092" t="str">
            <v>2024.01.27</v>
          </cell>
          <cell r="X4092" t="str">
            <v>记--712</v>
          </cell>
        </row>
        <row r="4092">
          <cell r="AA4092" t="str">
            <v>0308</v>
          </cell>
        </row>
        <row r="4093">
          <cell r="B4093" t="str">
            <v>040100272</v>
          </cell>
          <cell r="C4093" t="str">
            <v>海尔空调（72柜机）</v>
          </cell>
          <cell r="D4093" t="str">
            <v>海尔/Haier；KFR-72LW/02XDD83；颜色:白色；变频冷暖立柜式空调</v>
          </cell>
          <cell r="E4093">
            <v>4850.5</v>
          </cell>
          <cell r="F4093">
            <v>776.1</v>
          </cell>
          <cell r="G4093">
            <v>4019.12</v>
          </cell>
          <cell r="H4093">
            <v>55.28</v>
          </cell>
          <cell r="I4093" t="str">
            <v>2024.02.04</v>
          </cell>
          <cell r="J4093" t="str">
            <v>60</v>
          </cell>
          <cell r="K4093" t="str">
            <v>空调</v>
          </cell>
          <cell r="L4093" t="str">
            <v>肥东制剂分厂</v>
          </cell>
          <cell r="M4093" t="str">
            <v>肥东制剂分厂一楼会议室</v>
          </cell>
          <cell r="N4093" t="str">
            <v>合肥励耕志商贸有限责任公司 4899/1.01</v>
          </cell>
          <cell r="O4093" t="str">
            <v>77.61</v>
          </cell>
          <cell r="P4093" t="str">
            <v>776.10</v>
          </cell>
          <cell r="Q4093" t="str">
            <v>194.02</v>
          </cell>
          <cell r="R4093" t="str">
            <v>9</v>
          </cell>
          <cell r="S4093" t="str">
            <v>平均年限法(一)</v>
          </cell>
          <cell r="T4093" t="str">
            <v>在用</v>
          </cell>
          <cell r="U4093" t="str">
            <v>直接购入</v>
          </cell>
          <cell r="V4093" t="str">
            <v>徐建红</v>
          </cell>
          <cell r="W4093" t="str">
            <v>2024.02.04</v>
          </cell>
          <cell r="X4093" t="str">
            <v>记--502</v>
          </cell>
        </row>
        <row r="4093">
          <cell r="AA4093" t="str">
            <v>0401</v>
          </cell>
        </row>
        <row r="4094">
          <cell r="B4094" t="str">
            <v>031023050</v>
          </cell>
          <cell r="C4094" t="str">
            <v>玻璃钢风机</v>
          </cell>
          <cell r="D4094" t="str">
            <v>FRP472-5.5A-15KW，右旋90度，防爆电机</v>
          </cell>
          <cell r="E4094">
            <v>9734.51</v>
          </cell>
          <cell r="F4094">
            <v>973.5</v>
          </cell>
          <cell r="G4094">
            <v>8761.01</v>
          </cell>
          <cell r="H4094">
            <v>0</v>
          </cell>
          <cell r="I4094" t="str">
            <v>2024.02.19</v>
          </cell>
          <cell r="J4094" t="str">
            <v>96</v>
          </cell>
          <cell r="K4094" t="str">
            <v>剂型设备</v>
          </cell>
          <cell r="L4094" t="str">
            <v>肥东制剂分厂</v>
          </cell>
          <cell r="M4094" t="str">
            <v>肥东制剂15#车间</v>
          </cell>
          <cell r="N4094" t="str">
            <v>宜兴市昌明玻璃钢厂 11000/1.13</v>
          </cell>
          <cell r="O4094" t="str">
            <v>97.35</v>
          </cell>
          <cell r="P4094" t="str">
            <v>973.50</v>
          </cell>
          <cell r="Q4094" t="str">
            <v>389.38</v>
          </cell>
          <cell r="R4094" t="str">
            <v>9</v>
          </cell>
          <cell r="S4094" t="str">
            <v>平均年限法(一)</v>
          </cell>
          <cell r="T4094" t="str">
            <v>在用</v>
          </cell>
          <cell r="U4094" t="str">
            <v>直接购入</v>
          </cell>
          <cell r="V4094" t="str">
            <v>徐建红</v>
          </cell>
          <cell r="W4094" t="str">
            <v>2024.02.19</v>
          </cell>
          <cell r="X4094" t="str">
            <v>记--509</v>
          </cell>
        </row>
        <row r="4094">
          <cell r="AA4094" t="str">
            <v>0310</v>
          </cell>
        </row>
        <row r="4095">
          <cell r="B4095" t="str">
            <v>030200270</v>
          </cell>
          <cell r="C4095" t="str">
            <v>玻璃钢风机</v>
          </cell>
          <cell r="D4095" t="str">
            <v>FRP472-5A-7.5KW，右旋90度，防爆电机</v>
          </cell>
          <cell r="E4095">
            <v>7964.6</v>
          </cell>
          <cell r="F4095">
            <v>796.5</v>
          </cell>
          <cell r="G4095">
            <v>7168.1</v>
          </cell>
          <cell r="H4095">
            <v>0</v>
          </cell>
          <cell r="I4095" t="str">
            <v>2024.02.19</v>
          </cell>
          <cell r="J4095" t="str">
            <v>96</v>
          </cell>
          <cell r="K4095" t="str">
            <v>污水设备</v>
          </cell>
          <cell r="L4095" t="str">
            <v>肥东合成分厂</v>
          </cell>
          <cell r="M4095" t="str">
            <v>肥东合成污水站</v>
          </cell>
          <cell r="N4095" t="str">
            <v>宜兴市昌明玻璃钢厂 9000/1.13</v>
          </cell>
          <cell r="O4095" t="str">
            <v>79.65</v>
          </cell>
          <cell r="P4095" t="str">
            <v>796.50</v>
          </cell>
          <cell r="Q4095" t="str">
            <v>318.58</v>
          </cell>
          <cell r="R4095" t="str">
            <v>9</v>
          </cell>
          <cell r="S4095" t="str">
            <v>平均年限法(一)</v>
          </cell>
          <cell r="T4095" t="str">
            <v>在用</v>
          </cell>
          <cell r="U4095" t="str">
            <v>直接购入</v>
          </cell>
          <cell r="V4095" t="str">
            <v>徐建红</v>
          </cell>
          <cell r="W4095" t="str">
            <v>2024.02.19</v>
          </cell>
          <cell r="X4095" t="str">
            <v>记--511</v>
          </cell>
        </row>
        <row r="4095">
          <cell r="AA4095" t="str">
            <v>0302</v>
          </cell>
        </row>
        <row r="4096">
          <cell r="B4096" t="str">
            <v>032400083</v>
          </cell>
          <cell r="C4096" t="str">
            <v>玻璃钢风机</v>
          </cell>
          <cell r="D4096" t="str">
            <v>FRP472-6C-15KW，右旋90度，防爆电机</v>
          </cell>
          <cell r="E4096">
            <v>14159.29</v>
          </cell>
          <cell r="F4096">
            <v>1274.31</v>
          </cell>
          <cell r="G4096">
            <v>12884.98</v>
          </cell>
          <cell r="H4096">
            <v>0</v>
          </cell>
          <cell r="I4096" t="str">
            <v>2024.03.22</v>
          </cell>
          <cell r="J4096" t="str">
            <v>96</v>
          </cell>
          <cell r="K4096" t="str">
            <v>公用设备</v>
          </cell>
          <cell r="L4096" t="str">
            <v>肥东合成分厂</v>
          </cell>
          <cell r="M4096" t="str">
            <v>肥东合成剧毒品库</v>
          </cell>
          <cell r="N4096" t="str">
            <v>宜兴市昌明玻璃钢厂 16000/1.13</v>
          </cell>
          <cell r="O4096" t="str">
            <v>141.59</v>
          </cell>
          <cell r="P4096" t="str">
            <v>1,274.31</v>
          </cell>
          <cell r="Q4096" t="str">
            <v>566.37</v>
          </cell>
          <cell r="R4096" t="str">
            <v>8</v>
          </cell>
          <cell r="S4096" t="str">
            <v>平均年限法(一)</v>
          </cell>
          <cell r="T4096" t="str">
            <v>在用</v>
          </cell>
          <cell r="U4096" t="str">
            <v>直接购入</v>
          </cell>
          <cell r="V4096" t="str">
            <v>徐建红</v>
          </cell>
          <cell r="W4096" t="str">
            <v>2024.03.22</v>
          </cell>
          <cell r="X4096" t="str">
            <v>记--657</v>
          </cell>
        </row>
        <row r="4096">
          <cell r="AA4096" t="str">
            <v>0324</v>
          </cell>
        </row>
        <row r="4097">
          <cell r="B4097" t="str">
            <v>031023051</v>
          </cell>
          <cell r="C4097" t="str">
            <v>真空泵（进口）</v>
          </cell>
          <cell r="D4097" t="str">
            <v>JS9024K</v>
          </cell>
          <cell r="E4097">
            <v>11504.42</v>
          </cell>
          <cell r="F4097">
            <v>1035.36</v>
          </cell>
          <cell r="G4097">
            <v>10469.06</v>
          </cell>
          <cell r="H4097">
            <v>0</v>
          </cell>
          <cell r="I4097" t="str">
            <v>2024.03.27</v>
          </cell>
          <cell r="J4097" t="str">
            <v>96</v>
          </cell>
          <cell r="K4097" t="str">
            <v>剂型设备</v>
          </cell>
          <cell r="L4097" t="str">
            <v>肥东制剂分厂</v>
          </cell>
          <cell r="M4097" t="str">
            <v>肥东制剂15#车间</v>
          </cell>
          <cell r="N4097" t="str">
            <v>温州凯祥包装机械有限公司 13000/1.13</v>
          </cell>
          <cell r="O4097" t="str">
            <v>115.04</v>
          </cell>
          <cell r="P4097" t="str">
            <v>1,035.36</v>
          </cell>
          <cell r="Q4097" t="str">
            <v>460.18</v>
          </cell>
          <cell r="R4097" t="str">
            <v>8</v>
          </cell>
          <cell r="S4097" t="str">
            <v>平均年限法(一)</v>
          </cell>
          <cell r="T4097" t="str">
            <v>在用</v>
          </cell>
          <cell r="U4097" t="str">
            <v>直接购入</v>
          </cell>
          <cell r="V4097" t="str">
            <v>徐建红</v>
          </cell>
          <cell r="W4097" t="str">
            <v>2024.03.27</v>
          </cell>
          <cell r="X4097" t="str">
            <v>记--661</v>
          </cell>
        </row>
        <row r="4097">
          <cell r="AA4097" t="str">
            <v>0310</v>
          </cell>
        </row>
        <row r="4098">
          <cell r="B4098" t="str">
            <v>031023052</v>
          </cell>
          <cell r="C4098" t="str">
            <v>真空泵（进口）</v>
          </cell>
          <cell r="D4098" t="str">
            <v>JS9024K</v>
          </cell>
          <cell r="E4098">
            <v>11504.43</v>
          </cell>
          <cell r="F4098">
            <v>1035.36</v>
          </cell>
          <cell r="G4098">
            <v>10469.07</v>
          </cell>
          <cell r="H4098">
            <v>0</v>
          </cell>
          <cell r="I4098" t="str">
            <v>2024.03.27</v>
          </cell>
          <cell r="J4098" t="str">
            <v>96</v>
          </cell>
          <cell r="K4098" t="str">
            <v>剂型设备</v>
          </cell>
          <cell r="L4098" t="str">
            <v>肥东制剂分厂</v>
          </cell>
          <cell r="M4098" t="str">
            <v>肥东制剂15#车间</v>
          </cell>
          <cell r="N4098" t="str">
            <v>温州凯祥包装机械有限公司 13000/1.13</v>
          </cell>
          <cell r="O4098" t="str">
            <v>115.04</v>
          </cell>
          <cell r="P4098" t="str">
            <v>1,035.36</v>
          </cell>
          <cell r="Q4098" t="str">
            <v>460.18</v>
          </cell>
          <cell r="R4098" t="str">
            <v>8</v>
          </cell>
          <cell r="S4098" t="str">
            <v>平均年限法(一)</v>
          </cell>
          <cell r="T4098" t="str">
            <v>在用</v>
          </cell>
          <cell r="U4098" t="str">
            <v>直接购入</v>
          </cell>
          <cell r="V4098" t="str">
            <v>徐建红</v>
          </cell>
          <cell r="W4098" t="str">
            <v>2024.03.27</v>
          </cell>
          <cell r="X4098" t="str">
            <v>记--661</v>
          </cell>
        </row>
        <row r="4098">
          <cell r="AA4098" t="str">
            <v>0310</v>
          </cell>
        </row>
        <row r="4099">
          <cell r="B4099" t="str">
            <v>032400084</v>
          </cell>
          <cell r="C4099" t="str">
            <v>氟塑料合金泵</v>
          </cell>
          <cell r="D4099" t="str">
            <v>50FSB-30L</v>
          </cell>
          <cell r="E4099">
            <v>3362.83</v>
          </cell>
          <cell r="F4099">
            <v>302.67</v>
          </cell>
          <cell r="G4099">
            <v>3060.16</v>
          </cell>
          <cell r="H4099">
            <v>0</v>
          </cell>
          <cell r="I4099" t="str">
            <v>2024.03.27</v>
          </cell>
          <cell r="J4099" t="str">
            <v>96</v>
          </cell>
          <cell r="K4099" t="str">
            <v>公用设备</v>
          </cell>
          <cell r="L4099" t="str">
            <v>肥东合成分厂</v>
          </cell>
          <cell r="M4099" t="str">
            <v>肥东合成剧毒品库</v>
          </cell>
          <cell r="N4099" t="str">
            <v>安徽通能泵阀销售有限公司 3800/1.13</v>
          </cell>
          <cell r="O4099" t="str">
            <v>33.63</v>
          </cell>
          <cell r="P4099" t="str">
            <v>302.67</v>
          </cell>
          <cell r="Q4099" t="str">
            <v>134.51</v>
          </cell>
          <cell r="R4099" t="str">
            <v>8</v>
          </cell>
          <cell r="S4099" t="str">
            <v>平均年限法(一)</v>
          </cell>
          <cell r="T4099" t="str">
            <v>在用</v>
          </cell>
          <cell r="U4099" t="str">
            <v>直接购入</v>
          </cell>
          <cell r="V4099" t="str">
            <v>徐建红</v>
          </cell>
          <cell r="W4099" t="str">
            <v>2024.03.27</v>
          </cell>
          <cell r="X4099" t="str">
            <v>记--663</v>
          </cell>
        </row>
        <row r="4099">
          <cell r="AA4099" t="str">
            <v>0324</v>
          </cell>
        </row>
        <row r="4100">
          <cell r="B4100" t="str">
            <v>032400085</v>
          </cell>
          <cell r="C4100" t="str">
            <v>氟塑料合金泵</v>
          </cell>
          <cell r="D4100" t="str">
            <v>50FSB-30L</v>
          </cell>
          <cell r="E4100">
            <v>3362.83</v>
          </cell>
          <cell r="F4100">
            <v>302.67</v>
          </cell>
          <cell r="G4100">
            <v>3060.16</v>
          </cell>
          <cell r="H4100">
            <v>0</v>
          </cell>
          <cell r="I4100" t="str">
            <v>2024.03.27</v>
          </cell>
          <cell r="J4100" t="str">
            <v>96</v>
          </cell>
          <cell r="K4100" t="str">
            <v>公用设备</v>
          </cell>
          <cell r="L4100" t="str">
            <v>肥东合成分厂</v>
          </cell>
          <cell r="M4100" t="str">
            <v>肥东合成剧毒品库</v>
          </cell>
          <cell r="N4100" t="str">
            <v>安徽通能泵阀销售有限公司 3800/1.13</v>
          </cell>
          <cell r="O4100" t="str">
            <v>33.63</v>
          </cell>
          <cell r="P4100" t="str">
            <v>302.67</v>
          </cell>
          <cell r="Q4100" t="str">
            <v>134.51</v>
          </cell>
          <cell r="R4100" t="str">
            <v>8</v>
          </cell>
          <cell r="S4100" t="str">
            <v>平均年限法(一)</v>
          </cell>
          <cell r="T4100" t="str">
            <v>在用</v>
          </cell>
          <cell r="U4100" t="str">
            <v>直接购入</v>
          </cell>
          <cell r="V4100" t="str">
            <v>徐建红</v>
          </cell>
          <cell r="W4100" t="str">
            <v>2024.03.27</v>
          </cell>
          <cell r="X4100" t="str">
            <v>记--663</v>
          </cell>
        </row>
        <row r="4100">
          <cell r="AA4100" t="str">
            <v>0324</v>
          </cell>
        </row>
        <row r="4101">
          <cell r="B4101" t="str">
            <v>040200316</v>
          </cell>
          <cell r="C4101" t="str">
            <v>联想电脑（台式）</v>
          </cell>
          <cell r="D4101" t="str">
            <v>联想 ThinkCentre E700-001台式整机 /i5 12400/8G/512G/集显，WIN11系统，显示器27英寸，黑色</v>
          </cell>
          <cell r="E4101">
            <v>3796.46</v>
          </cell>
          <cell r="F4101">
            <v>546.66</v>
          </cell>
          <cell r="G4101">
            <v>3244.08</v>
          </cell>
          <cell r="H4101">
            <v>5.72</v>
          </cell>
          <cell r="I4101" t="str">
            <v>2024.03.27</v>
          </cell>
          <cell r="J4101" t="str">
            <v>60</v>
          </cell>
          <cell r="K4101" t="str">
            <v>电脑</v>
          </cell>
          <cell r="L4101" t="str">
            <v>供应公司/采购部</v>
          </cell>
          <cell r="M4101" t="str">
            <v>供应公司（胡亚民），肥东综合楼2楼</v>
          </cell>
          <cell r="N4101" t="str">
            <v>合肥德众科技有限公司 4290/1.13</v>
          </cell>
          <cell r="O4101" t="str">
            <v>60.74</v>
          </cell>
          <cell r="P4101" t="str">
            <v>546.66</v>
          </cell>
          <cell r="Q4101" t="str">
            <v>151.86</v>
          </cell>
          <cell r="R4101" t="str">
            <v>8</v>
          </cell>
          <cell r="S4101" t="str">
            <v>平均年限法(一)</v>
          </cell>
          <cell r="T4101" t="str">
            <v>在用</v>
          </cell>
          <cell r="U4101" t="str">
            <v>直接购入</v>
          </cell>
          <cell r="V4101" t="str">
            <v>徐建红</v>
          </cell>
          <cell r="W4101" t="str">
            <v>2024.03.27</v>
          </cell>
          <cell r="X4101" t="str">
            <v>记--666</v>
          </cell>
        </row>
        <row r="4101">
          <cell r="AA4101" t="str">
            <v>0402</v>
          </cell>
        </row>
        <row r="4102">
          <cell r="B4102" t="str">
            <v>031400098</v>
          </cell>
          <cell r="C4102" t="str">
            <v>篮式研磨机（实验室用）</v>
          </cell>
          <cell r="D4102" t="str">
            <v>YTML-10L，料缸10L，304不锈钢，电动升降350mm</v>
          </cell>
          <cell r="E4102">
            <v>13274.34</v>
          </cell>
          <cell r="F4102">
            <v>1061.92</v>
          </cell>
          <cell r="G4102">
            <v>12212.42</v>
          </cell>
          <cell r="H4102">
            <v>0</v>
          </cell>
          <cell r="I4102" t="str">
            <v>2024.04.05</v>
          </cell>
          <cell r="J4102" t="str">
            <v>96</v>
          </cell>
          <cell r="K4102" t="str">
            <v>研发设备</v>
          </cell>
          <cell r="L4102" t="str">
            <v>研发中心</v>
          </cell>
          <cell r="M4102" t="str">
            <v>肥东研发中心实验室，肥东综合楼4楼</v>
          </cell>
          <cell r="N4102" t="str">
            <v>上海宜资达机电科技有限公司 15000/1.13</v>
          </cell>
          <cell r="O4102" t="str">
            <v>132.74</v>
          </cell>
          <cell r="P4102" t="str">
            <v>1,061.92</v>
          </cell>
          <cell r="Q4102" t="str">
            <v>530.97</v>
          </cell>
          <cell r="R4102" t="str">
            <v>7</v>
          </cell>
          <cell r="S4102" t="str">
            <v>平均年限法(一)</v>
          </cell>
          <cell r="T4102" t="str">
            <v>在用</v>
          </cell>
          <cell r="U4102" t="str">
            <v>直接购入</v>
          </cell>
          <cell r="V4102" t="str">
            <v>徐建红</v>
          </cell>
          <cell r="W4102" t="str">
            <v>2024.04.05</v>
          </cell>
          <cell r="X4102" t="str">
            <v>记--801</v>
          </cell>
        </row>
        <row r="4102">
          <cell r="AA4102" t="str">
            <v>0314</v>
          </cell>
        </row>
        <row r="4103">
          <cell r="B4103" t="str">
            <v>032600192</v>
          </cell>
          <cell r="C4103" t="str">
            <v>水喷射真空泵</v>
          </cell>
          <cell r="D4103" t="str">
            <v>WVPF200-I，材质：钢喷氟F40</v>
          </cell>
          <cell r="E4103">
            <v>5663.71</v>
          </cell>
          <cell r="F4103">
            <v>396.48</v>
          </cell>
          <cell r="G4103">
            <v>5267.23</v>
          </cell>
          <cell r="H4103">
            <v>0</v>
          </cell>
          <cell r="I4103" t="str">
            <v>2024.05.22</v>
          </cell>
          <cell r="J4103" t="str">
            <v>96</v>
          </cell>
          <cell r="K4103" t="str">
            <v>精噁唑装置（合成三车间）</v>
          </cell>
          <cell r="L4103" t="str">
            <v>肥东合成分厂</v>
          </cell>
          <cell r="M4103" t="str">
            <v>肥东合成三车间</v>
          </cell>
          <cell r="N4103" t="str">
            <v>无锡市长庆化工防腐设备有限公司 6400/1.13</v>
          </cell>
          <cell r="O4103" t="str">
            <v>56.64</v>
          </cell>
          <cell r="P4103" t="str">
            <v>396.48</v>
          </cell>
          <cell r="Q4103" t="str">
            <v>226.55</v>
          </cell>
          <cell r="R4103" t="str">
            <v>6</v>
          </cell>
          <cell r="S4103" t="str">
            <v>平均年限法(一)</v>
          </cell>
          <cell r="T4103" t="str">
            <v>在用</v>
          </cell>
          <cell r="U4103" t="str">
            <v>直接购入</v>
          </cell>
          <cell r="V4103" t="str">
            <v>徐建红</v>
          </cell>
          <cell r="W4103" t="str">
            <v>2024.05.22</v>
          </cell>
          <cell r="X4103" t="str">
            <v>记--417</v>
          </cell>
        </row>
        <row r="4103">
          <cell r="AA4103" t="str">
            <v>0326</v>
          </cell>
        </row>
        <row r="4104">
          <cell r="B4104" t="str">
            <v>032600193</v>
          </cell>
          <cell r="C4104" t="str">
            <v>水喷射真空泵</v>
          </cell>
          <cell r="D4104" t="str">
            <v>WVPF200-I，材质：钢喷氟F40</v>
          </cell>
          <cell r="E4104">
            <v>5663.72</v>
          </cell>
          <cell r="F4104">
            <v>396.48</v>
          </cell>
          <cell r="G4104">
            <v>5267.24</v>
          </cell>
          <cell r="H4104">
            <v>0</v>
          </cell>
          <cell r="I4104" t="str">
            <v>2024.05.22</v>
          </cell>
          <cell r="J4104" t="str">
            <v>96</v>
          </cell>
          <cell r="K4104" t="str">
            <v>精噁唑装置（合成三车间）</v>
          </cell>
          <cell r="L4104" t="str">
            <v>肥东合成分厂</v>
          </cell>
          <cell r="M4104" t="str">
            <v>肥东合成三车间</v>
          </cell>
          <cell r="N4104" t="str">
            <v>无锡市长庆化工防腐设备有限公司 6400/1.13</v>
          </cell>
          <cell r="O4104" t="str">
            <v>56.64</v>
          </cell>
          <cell r="P4104" t="str">
            <v>396.48</v>
          </cell>
          <cell r="Q4104" t="str">
            <v>226.55</v>
          </cell>
          <cell r="R4104" t="str">
            <v>6</v>
          </cell>
          <cell r="S4104" t="str">
            <v>平均年限法(一)</v>
          </cell>
          <cell r="T4104" t="str">
            <v>在用</v>
          </cell>
          <cell r="U4104" t="str">
            <v>直接购入</v>
          </cell>
          <cell r="V4104" t="str">
            <v>徐建红</v>
          </cell>
          <cell r="W4104" t="str">
            <v>2024.05.22</v>
          </cell>
          <cell r="X4104" t="str">
            <v>记--417</v>
          </cell>
        </row>
        <row r="4104">
          <cell r="AA4104" t="str">
            <v>0326</v>
          </cell>
        </row>
        <row r="4105">
          <cell r="B4105" t="str">
            <v>032500344</v>
          </cell>
          <cell r="C4105" t="str">
            <v>水喷射真空泵</v>
          </cell>
          <cell r="D4105" t="str">
            <v>WVPB200-I，材质：316L</v>
          </cell>
          <cell r="E4105">
            <v>5575.22</v>
          </cell>
          <cell r="F4105">
            <v>390.25</v>
          </cell>
          <cell r="G4105">
            <v>5184.97</v>
          </cell>
          <cell r="H4105">
            <v>0</v>
          </cell>
          <cell r="I4105" t="str">
            <v>2024.05.22</v>
          </cell>
          <cell r="J4105" t="str">
            <v>96</v>
          </cell>
          <cell r="K4105" t="str">
            <v>苯磺隆装置（合成四车间）</v>
          </cell>
          <cell r="L4105" t="str">
            <v>肥东合成分厂</v>
          </cell>
          <cell r="M4105" t="str">
            <v>肥东合成四车间</v>
          </cell>
          <cell r="N4105" t="str">
            <v>无锡市长庆化工防腐设备有限公司 6300/1.13</v>
          </cell>
          <cell r="O4105" t="str">
            <v>55.75</v>
          </cell>
          <cell r="P4105" t="str">
            <v>390.25</v>
          </cell>
          <cell r="Q4105" t="str">
            <v>223.01</v>
          </cell>
          <cell r="R4105" t="str">
            <v>6</v>
          </cell>
          <cell r="S4105" t="str">
            <v>平均年限法(一)</v>
          </cell>
          <cell r="T4105" t="str">
            <v>在用</v>
          </cell>
          <cell r="U4105" t="str">
            <v>直接购入</v>
          </cell>
          <cell r="V4105" t="str">
            <v>徐建红</v>
          </cell>
          <cell r="W4105" t="str">
            <v>2024.05.22</v>
          </cell>
          <cell r="X4105" t="str">
            <v>记--417</v>
          </cell>
        </row>
        <row r="4105">
          <cell r="AA4105" t="str">
            <v>0325</v>
          </cell>
        </row>
        <row r="4106">
          <cell r="B4106" t="str">
            <v>032500345</v>
          </cell>
          <cell r="C4106" t="str">
            <v>水喷射真空泵</v>
          </cell>
          <cell r="D4106" t="str">
            <v>WVPB200-I，材质：316L</v>
          </cell>
          <cell r="E4106">
            <v>5575.22</v>
          </cell>
          <cell r="F4106">
            <v>390.25</v>
          </cell>
          <cell r="G4106">
            <v>5184.97</v>
          </cell>
          <cell r="H4106">
            <v>0</v>
          </cell>
          <cell r="I4106" t="str">
            <v>2024.05.22</v>
          </cell>
          <cell r="J4106" t="str">
            <v>96</v>
          </cell>
          <cell r="K4106" t="str">
            <v>苯磺隆装置（合成四车间）</v>
          </cell>
          <cell r="L4106" t="str">
            <v>肥东合成分厂</v>
          </cell>
          <cell r="M4106" t="str">
            <v>肥东合成四车间</v>
          </cell>
          <cell r="N4106" t="str">
            <v>无锡市长庆化工防腐设备有限公司 6300/1.13</v>
          </cell>
          <cell r="O4106" t="str">
            <v>55.75</v>
          </cell>
          <cell r="P4106" t="str">
            <v>390.25</v>
          </cell>
          <cell r="Q4106" t="str">
            <v>223.01</v>
          </cell>
          <cell r="R4106" t="str">
            <v>6</v>
          </cell>
          <cell r="S4106" t="str">
            <v>平均年限法(一)</v>
          </cell>
          <cell r="T4106" t="str">
            <v>在用</v>
          </cell>
          <cell r="U4106" t="str">
            <v>直接购入</v>
          </cell>
          <cell r="V4106" t="str">
            <v>徐建红</v>
          </cell>
          <cell r="W4106" t="str">
            <v>2024.05.22</v>
          </cell>
          <cell r="X4106" t="str">
            <v>记--417</v>
          </cell>
        </row>
        <row r="4106">
          <cell r="AA4106" t="str">
            <v>0325</v>
          </cell>
        </row>
        <row r="4107">
          <cell r="B4107" t="str">
            <v>032800046</v>
          </cell>
          <cell r="C4107" t="str">
            <v>活性炭吸附箱</v>
          </cell>
          <cell r="D4107" t="str">
            <v>箱体尺寸1320*1050*2380mm，法兰厚8mm箱体5mm，活性炭0.5立方，碘值800</v>
          </cell>
          <cell r="E4107">
            <v>17256.63</v>
          </cell>
          <cell r="F4107">
            <v>1207.99</v>
          </cell>
          <cell r="G4107">
            <v>16048.64</v>
          </cell>
          <cell r="H4107">
            <v>0</v>
          </cell>
          <cell r="I4107" t="str">
            <v>2024.05.23</v>
          </cell>
          <cell r="J4107" t="str">
            <v>96</v>
          </cell>
          <cell r="K4107" t="str">
            <v>尾气预处理装置</v>
          </cell>
          <cell r="L4107" t="str">
            <v>肥东合成分厂</v>
          </cell>
          <cell r="M4107" t="str">
            <v>肥东合成RTO装置</v>
          </cell>
          <cell r="N4107" t="str">
            <v>合肥展英环境科技有限公司 19500/1.13</v>
          </cell>
          <cell r="O4107" t="str">
            <v>172.57</v>
          </cell>
          <cell r="P4107" t="str">
            <v>1,207.99</v>
          </cell>
          <cell r="Q4107" t="str">
            <v>690.27</v>
          </cell>
          <cell r="R4107" t="str">
            <v>6</v>
          </cell>
          <cell r="S4107" t="str">
            <v>平均年限法(一)</v>
          </cell>
          <cell r="T4107" t="str">
            <v>在用</v>
          </cell>
          <cell r="U4107" t="str">
            <v>直接购入</v>
          </cell>
          <cell r="V4107" t="str">
            <v>徐建红</v>
          </cell>
          <cell r="W4107" t="str">
            <v>2024.05.23</v>
          </cell>
          <cell r="X4107" t="str">
            <v>记--419</v>
          </cell>
        </row>
        <row r="4107">
          <cell r="AA4107" t="str">
            <v>0328</v>
          </cell>
        </row>
        <row r="4108">
          <cell r="B4108" t="str">
            <v>032800047</v>
          </cell>
          <cell r="C4108" t="str">
            <v>活性炭吸附箱</v>
          </cell>
          <cell r="D4108" t="str">
            <v>箱体尺寸1320*1050*2380mm，法兰厚8mm箱体5mm，活性炭0.5立方，碘值800</v>
          </cell>
          <cell r="E4108">
            <v>17256.64</v>
          </cell>
          <cell r="F4108">
            <v>1207.99</v>
          </cell>
          <cell r="G4108">
            <v>16048.65</v>
          </cell>
          <cell r="H4108">
            <v>0</v>
          </cell>
          <cell r="I4108" t="str">
            <v>2024.05.23</v>
          </cell>
          <cell r="J4108" t="str">
            <v>96</v>
          </cell>
          <cell r="K4108" t="str">
            <v>尾气预处理装置</v>
          </cell>
          <cell r="L4108" t="str">
            <v>肥东合成分厂</v>
          </cell>
          <cell r="M4108" t="str">
            <v>肥东合成RTO装置</v>
          </cell>
          <cell r="N4108" t="str">
            <v>合肥展英环境科技有限公司 19500/1.13</v>
          </cell>
          <cell r="O4108" t="str">
            <v>172.57</v>
          </cell>
          <cell r="P4108" t="str">
            <v>1,207.99</v>
          </cell>
          <cell r="Q4108" t="str">
            <v>690.27</v>
          </cell>
          <cell r="R4108" t="str">
            <v>6</v>
          </cell>
          <cell r="S4108" t="str">
            <v>平均年限法(一)</v>
          </cell>
          <cell r="T4108" t="str">
            <v>在用</v>
          </cell>
          <cell r="U4108" t="str">
            <v>直接购入</v>
          </cell>
          <cell r="V4108" t="str">
            <v>徐建红</v>
          </cell>
          <cell r="W4108" t="str">
            <v>2024.05.23</v>
          </cell>
          <cell r="X4108" t="str">
            <v>记--419</v>
          </cell>
        </row>
        <row r="4108">
          <cell r="AA4108" t="str">
            <v>0328</v>
          </cell>
        </row>
        <row r="4109">
          <cell r="B4109" t="str">
            <v>032400086</v>
          </cell>
          <cell r="C4109" t="str">
            <v>分汽包（分汽缸）</v>
          </cell>
          <cell r="D4109" t="str">
            <v>￠530*3915，用于蒸汽管道分流至各车间</v>
          </cell>
          <cell r="E4109">
            <v>11504.42</v>
          </cell>
          <cell r="F4109">
            <v>805.28</v>
          </cell>
          <cell r="G4109">
            <v>10699.14</v>
          </cell>
          <cell r="H4109">
            <v>0</v>
          </cell>
          <cell r="I4109" t="str">
            <v>2024.05.23</v>
          </cell>
          <cell r="J4109" t="str">
            <v>96</v>
          </cell>
          <cell r="K4109" t="str">
            <v>公用设备</v>
          </cell>
          <cell r="L4109" t="str">
            <v>肥东合成分厂</v>
          </cell>
          <cell r="M4109" t="str">
            <v>肥东合成锅炉房</v>
          </cell>
          <cell r="N4109" t="str">
            <v>江苏新世纪民生化工设备有限公司 13000/1.13</v>
          </cell>
          <cell r="O4109" t="str">
            <v>115.04</v>
          </cell>
          <cell r="P4109" t="str">
            <v>805.28</v>
          </cell>
          <cell r="Q4109" t="str">
            <v>460.18</v>
          </cell>
          <cell r="R4109" t="str">
            <v>6</v>
          </cell>
          <cell r="S4109" t="str">
            <v>平均年限法(一)</v>
          </cell>
          <cell r="T4109" t="str">
            <v>在用</v>
          </cell>
          <cell r="U4109" t="str">
            <v>直接购入</v>
          </cell>
          <cell r="V4109" t="str">
            <v>徐建红</v>
          </cell>
          <cell r="W4109" t="str">
            <v>2024.05.23</v>
          </cell>
          <cell r="X4109" t="str">
            <v>记--421</v>
          </cell>
        </row>
        <row r="4109">
          <cell r="AA4109" t="str">
            <v>0324</v>
          </cell>
        </row>
        <row r="4110">
          <cell r="B4110" t="str">
            <v>032500346</v>
          </cell>
          <cell r="C4110" t="str">
            <v>无尘投料站</v>
          </cell>
          <cell r="D4110" t="str">
            <v>1套定制设备（含投料仓1储料仓1、0.75KW引风机1 过滤1 反吹系统1 气动振动器2 下料口+铰龙1 等组件），金属制品</v>
          </cell>
          <cell r="E4110">
            <v>44247.79</v>
          </cell>
          <cell r="F4110">
            <v>3097.36</v>
          </cell>
          <cell r="G4110">
            <v>41150.43</v>
          </cell>
          <cell r="H4110">
            <v>0</v>
          </cell>
          <cell r="I4110" t="str">
            <v>2024.05.23</v>
          </cell>
          <cell r="J4110" t="str">
            <v>96</v>
          </cell>
          <cell r="K4110" t="str">
            <v>苯磺隆装置（合成四车间）</v>
          </cell>
          <cell r="L4110" t="str">
            <v>肥东合成分厂</v>
          </cell>
          <cell r="M4110" t="str">
            <v>肥东合成四车间</v>
          </cell>
          <cell r="N4110" t="str">
            <v>合肥市翊昊机械加工制造有限公司 50000/1.13</v>
          </cell>
          <cell r="O4110" t="str">
            <v>442.48</v>
          </cell>
          <cell r="P4110" t="str">
            <v>3,097.36</v>
          </cell>
          <cell r="Q4110" t="str">
            <v>1,769.91</v>
          </cell>
          <cell r="R4110" t="str">
            <v>6</v>
          </cell>
          <cell r="S4110" t="str">
            <v>平均年限法(一)</v>
          </cell>
          <cell r="T4110" t="str">
            <v>在用</v>
          </cell>
          <cell r="U4110" t="str">
            <v>直接购入</v>
          </cell>
          <cell r="V4110" t="str">
            <v>徐建红</v>
          </cell>
          <cell r="W4110" t="str">
            <v>2024.05.23</v>
          </cell>
          <cell r="X4110" t="str">
            <v>记--423</v>
          </cell>
        </row>
        <row r="4110">
          <cell r="AA4110" t="str">
            <v>0325</v>
          </cell>
        </row>
        <row r="4111">
          <cell r="B4111" t="str">
            <v>032600195</v>
          </cell>
          <cell r="C4111" t="str">
            <v>无尘投料站</v>
          </cell>
          <cell r="D4111" t="str">
            <v>1套定制设备（含投料仓1储料仓1、0.75KW引风机1 过滤1 反吹系统1 气动振动器2 下料口1、另配铰龙1套 等组件），金属制品</v>
          </cell>
          <cell r="E4111">
            <v>54867.26</v>
          </cell>
          <cell r="F4111">
            <v>3840.69</v>
          </cell>
          <cell r="G4111">
            <v>51026.57</v>
          </cell>
          <cell r="H4111">
            <v>0</v>
          </cell>
          <cell r="I4111" t="str">
            <v>2024.05.23</v>
          </cell>
          <cell r="J4111" t="str">
            <v>96</v>
          </cell>
          <cell r="K4111" t="str">
            <v>精噁唑装置（合成三车间）</v>
          </cell>
          <cell r="L4111" t="str">
            <v>肥东合成分厂</v>
          </cell>
          <cell r="M4111" t="str">
            <v>肥东合成三车间</v>
          </cell>
          <cell r="N4111" t="str">
            <v>合肥市翊昊机械加工制造有限公司 （43000+19000）/1.13</v>
          </cell>
          <cell r="O4111" t="str">
            <v>548.67</v>
          </cell>
          <cell r="P4111" t="str">
            <v>3,840.69</v>
          </cell>
          <cell r="Q4111" t="str">
            <v>2,194.69</v>
          </cell>
          <cell r="R4111" t="str">
            <v>6</v>
          </cell>
          <cell r="S4111" t="str">
            <v>平均年限法(一)</v>
          </cell>
          <cell r="T4111" t="str">
            <v>在用</v>
          </cell>
          <cell r="U4111" t="str">
            <v>直接购入</v>
          </cell>
          <cell r="V4111" t="str">
            <v>徐建红</v>
          </cell>
          <cell r="W4111" t="str">
            <v>2024.05.23</v>
          </cell>
          <cell r="X4111" t="str">
            <v>记--423</v>
          </cell>
        </row>
        <row r="4111">
          <cell r="AA4111" t="str">
            <v>0326</v>
          </cell>
        </row>
        <row r="4112">
          <cell r="B4112" t="str">
            <v>031023053</v>
          </cell>
          <cell r="C4112" t="str">
            <v>活性炭吸附箱</v>
          </cell>
          <cell r="D4112" t="str">
            <v>箱体尺寸1100*1000*2000mm，材质碳钢，箱体板厚3mm，进出口DN500，5000风量</v>
          </cell>
          <cell r="E4112">
            <v>12035.4</v>
          </cell>
          <cell r="F4112">
            <v>722.1</v>
          </cell>
          <cell r="G4112">
            <v>11313.3</v>
          </cell>
          <cell r="H4112">
            <v>0</v>
          </cell>
          <cell r="I4112" t="str">
            <v>2024.06.07</v>
          </cell>
          <cell r="J4112" t="str">
            <v>96</v>
          </cell>
          <cell r="K4112" t="str">
            <v>剂型设备</v>
          </cell>
          <cell r="L4112" t="str">
            <v>肥东制剂分厂</v>
          </cell>
          <cell r="M4112" t="str">
            <v>肥东制剂14#车间</v>
          </cell>
          <cell r="N4112" t="str">
            <v>安徽创清环保科技有限公司 13600/1.13</v>
          </cell>
          <cell r="O4112" t="str">
            <v>120.35</v>
          </cell>
          <cell r="P4112" t="str">
            <v>722.10</v>
          </cell>
          <cell r="Q4112" t="str">
            <v>481.42</v>
          </cell>
          <cell r="R4112" t="str">
            <v>5</v>
          </cell>
          <cell r="S4112" t="str">
            <v>平均年限法(一)</v>
          </cell>
          <cell r="T4112" t="str">
            <v>在用</v>
          </cell>
          <cell r="U4112" t="str">
            <v>直接购入</v>
          </cell>
          <cell r="V4112" t="str">
            <v>徐建红</v>
          </cell>
          <cell r="W4112" t="str">
            <v>2024.06.07</v>
          </cell>
          <cell r="X4112" t="str">
            <v>记--656</v>
          </cell>
        </row>
        <row r="4112">
          <cell r="AA4112" t="str">
            <v>0310</v>
          </cell>
        </row>
        <row r="4113">
          <cell r="B4113" t="str">
            <v>031023054</v>
          </cell>
          <cell r="C4113" t="str">
            <v>活性炭吸附箱</v>
          </cell>
          <cell r="D4113" t="str">
            <v>箱体尺寸1100*1000*2000mm，材质碳钢，箱体板厚3mm，进出口DN500，5000风量</v>
          </cell>
          <cell r="E4113">
            <v>12035.4</v>
          </cell>
          <cell r="F4113">
            <v>722.1</v>
          </cell>
          <cell r="G4113">
            <v>11313.3</v>
          </cell>
          <cell r="H4113">
            <v>0</v>
          </cell>
          <cell r="I4113" t="str">
            <v>2024.06.07</v>
          </cell>
          <cell r="J4113" t="str">
            <v>96</v>
          </cell>
          <cell r="K4113" t="str">
            <v>剂型设备</v>
          </cell>
          <cell r="L4113" t="str">
            <v>肥东制剂分厂</v>
          </cell>
          <cell r="M4113" t="str">
            <v>肥东制剂14#车间</v>
          </cell>
          <cell r="N4113" t="str">
            <v>安徽创清环保科技有限公司 13600/1.13</v>
          </cell>
          <cell r="O4113" t="str">
            <v>120.35</v>
          </cell>
          <cell r="P4113" t="str">
            <v>722.10</v>
          </cell>
          <cell r="Q4113" t="str">
            <v>481.42</v>
          </cell>
          <cell r="R4113" t="str">
            <v>5</v>
          </cell>
          <cell r="S4113" t="str">
            <v>平均年限法(一)</v>
          </cell>
          <cell r="T4113" t="str">
            <v>在用</v>
          </cell>
          <cell r="U4113" t="str">
            <v>直接购入</v>
          </cell>
          <cell r="V4113" t="str">
            <v>徐建红</v>
          </cell>
          <cell r="W4113" t="str">
            <v>2024.06.07</v>
          </cell>
          <cell r="X4113" t="str">
            <v>记--656</v>
          </cell>
        </row>
        <row r="4113">
          <cell r="AA4113" t="str">
            <v>0310</v>
          </cell>
        </row>
        <row r="4114">
          <cell r="B4114" t="str">
            <v>031023055</v>
          </cell>
          <cell r="C4114" t="str">
            <v>活性炭吸附箱</v>
          </cell>
          <cell r="D4114" t="str">
            <v>箱体尺寸1100*1000*2000mm，材质碳钢，箱体板厚3mm，进出口DN500，5000风量</v>
          </cell>
          <cell r="E4114">
            <v>12035.4</v>
          </cell>
          <cell r="F4114">
            <v>722.1</v>
          </cell>
          <cell r="G4114">
            <v>11313.3</v>
          </cell>
          <cell r="H4114">
            <v>0</v>
          </cell>
          <cell r="I4114" t="str">
            <v>2024.06.07</v>
          </cell>
          <cell r="J4114" t="str">
            <v>96</v>
          </cell>
          <cell r="K4114" t="str">
            <v>剂型设备</v>
          </cell>
          <cell r="L4114" t="str">
            <v>肥东制剂分厂</v>
          </cell>
          <cell r="M4114" t="str">
            <v>肥东制剂11#车间</v>
          </cell>
          <cell r="N4114" t="str">
            <v>合肥展英环境科技有限公司 13600/1.13</v>
          </cell>
          <cell r="O4114" t="str">
            <v>120.35</v>
          </cell>
          <cell r="P4114" t="str">
            <v>722.10</v>
          </cell>
          <cell r="Q4114" t="str">
            <v>481.42</v>
          </cell>
          <cell r="R4114" t="str">
            <v>5</v>
          </cell>
          <cell r="S4114" t="str">
            <v>平均年限法(一)</v>
          </cell>
          <cell r="T4114" t="str">
            <v>在用</v>
          </cell>
          <cell r="U4114" t="str">
            <v>直接购入</v>
          </cell>
          <cell r="V4114" t="str">
            <v>徐建红</v>
          </cell>
          <cell r="W4114" t="str">
            <v>2024.06.07</v>
          </cell>
          <cell r="X4114" t="str">
            <v>记--658</v>
          </cell>
        </row>
        <row r="4114">
          <cell r="AA4114" t="str">
            <v>0310</v>
          </cell>
        </row>
        <row r="4115">
          <cell r="B4115" t="str">
            <v>031023056</v>
          </cell>
          <cell r="C4115" t="str">
            <v>活性炭吸附箱</v>
          </cell>
          <cell r="D4115" t="str">
            <v>箱体尺寸1100*1000*2000mm，材质碳钢，箱体板厚3mm，进出口DN500，5000风量</v>
          </cell>
          <cell r="E4115">
            <v>12035.4</v>
          </cell>
          <cell r="F4115">
            <v>722.1</v>
          </cell>
          <cell r="G4115">
            <v>11313.3</v>
          </cell>
          <cell r="H4115">
            <v>0</v>
          </cell>
          <cell r="I4115" t="str">
            <v>2024.06.07</v>
          </cell>
          <cell r="J4115" t="str">
            <v>96</v>
          </cell>
          <cell r="K4115" t="str">
            <v>剂型设备</v>
          </cell>
          <cell r="L4115" t="str">
            <v>肥东制剂分厂</v>
          </cell>
          <cell r="M4115" t="str">
            <v>肥东制剂11#车间</v>
          </cell>
          <cell r="N4115" t="str">
            <v>合肥展英环境科技有限公司 13600/1.13</v>
          </cell>
          <cell r="O4115" t="str">
            <v>120.35</v>
          </cell>
          <cell r="P4115" t="str">
            <v>722.10</v>
          </cell>
          <cell r="Q4115" t="str">
            <v>481.42</v>
          </cell>
          <cell r="R4115" t="str">
            <v>5</v>
          </cell>
          <cell r="S4115" t="str">
            <v>平均年限法(一)</v>
          </cell>
          <cell r="T4115" t="str">
            <v>在用</v>
          </cell>
          <cell r="U4115" t="str">
            <v>直接购入</v>
          </cell>
          <cell r="V4115" t="str">
            <v>徐建红</v>
          </cell>
          <cell r="W4115" t="str">
            <v>2024.06.07</v>
          </cell>
          <cell r="X4115" t="str">
            <v>记--658</v>
          </cell>
        </row>
        <row r="4115">
          <cell r="AA4115" t="str">
            <v>0310</v>
          </cell>
        </row>
        <row r="4116">
          <cell r="B4116" t="str">
            <v>031023057</v>
          </cell>
          <cell r="C4116" t="str">
            <v>活性炭吸附箱</v>
          </cell>
          <cell r="D4116" t="str">
            <v>箱体尺寸1840*1100*1210mm，材质碳钢，箱体板厚3mm，进出口DN300</v>
          </cell>
          <cell r="E4116">
            <v>10619.47</v>
          </cell>
          <cell r="F4116">
            <v>637.14</v>
          </cell>
          <cell r="G4116">
            <v>9982.33</v>
          </cell>
          <cell r="H4116">
            <v>0</v>
          </cell>
          <cell r="I4116" t="str">
            <v>2024.06.07</v>
          </cell>
          <cell r="J4116" t="str">
            <v>96</v>
          </cell>
          <cell r="K4116" t="str">
            <v>剂型设备</v>
          </cell>
          <cell r="L4116" t="str">
            <v>肥东制剂分厂</v>
          </cell>
          <cell r="M4116" t="str">
            <v>肥东制剂11#车间</v>
          </cell>
          <cell r="N4116" t="str">
            <v>合肥展英环境科技有限公司 12000/1.13</v>
          </cell>
          <cell r="O4116" t="str">
            <v>106.19</v>
          </cell>
          <cell r="P4116" t="str">
            <v>637.14</v>
          </cell>
          <cell r="Q4116" t="str">
            <v>424.78</v>
          </cell>
          <cell r="R4116" t="str">
            <v>5</v>
          </cell>
          <cell r="S4116" t="str">
            <v>平均年限法(一)</v>
          </cell>
          <cell r="T4116" t="str">
            <v>在用</v>
          </cell>
          <cell r="U4116" t="str">
            <v>直接购入</v>
          </cell>
          <cell r="V4116" t="str">
            <v>徐建红</v>
          </cell>
          <cell r="W4116" t="str">
            <v>2024.06.07</v>
          </cell>
          <cell r="X4116" t="str">
            <v>记--658</v>
          </cell>
        </row>
        <row r="4116">
          <cell r="AA4116" t="str">
            <v>0310</v>
          </cell>
        </row>
        <row r="4117">
          <cell r="B4117" t="str">
            <v>030200271</v>
          </cell>
          <cell r="C4117" t="str">
            <v>螺杆泵</v>
          </cell>
          <cell r="D4117" t="str">
            <v>GR40SMT16B150LSXT2，品牌：HELNCO海林柯</v>
          </cell>
          <cell r="E4117">
            <v>5495.58</v>
          </cell>
          <cell r="F4117">
            <v>329.76</v>
          </cell>
          <cell r="G4117">
            <v>5165.82</v>
          </cell>
          <cell r="H4117">
            <v>0</v>
          </cell>
          <cell r="I4117" t="str">
            <v>2024.06.11</v>
          </cell>
          <cell r="J4117" t="str">
            <v>96</v>
          </cell>
          <cell r="K4117" t="str">
            <v>污水设备</v>
          </cell>
          <cell r="L4117" t="str">
            <v>肥东合成分厂</v>
          </cell>
          <cell r="M4117" t="str">
            <v>肥东合成污水站</v>
          </cell>
          <cell r="N4117" t="str">
            <v>海林柯液压技术（天津）有限责任公司 6210/1.13</v>
          </cell>
          <cell r="O4117" t="str">
            <v>54.96</v>
          </cell>
          <cell r="P4117" t="str">
            <v>329.76</v>
          </cell>
          <cell r="Q4117" t="str">
            <v>219.82</v>
          </cell>
          <cell r="R4117" t="str">
            <v>5</v>
          </cell>
          <cell r="S4117" t="str">
            <v>平均年限法(一)</v>
          </cell>
          <cell r="T4117" t="str">
            <v>在用</v>
          </cell>
          <cell r="U4117" t="str">
            <v>直接购入</v>
          </cell>
          <cell r="V4117" t="str">
            <v>徐建红</v>
          </cell>
          <cell r="W4117" t="str">
            <v>2024.06.11</v>
          </cell>
          <cell r="X4117" t="str">
            <v>记--660</v>
          </cell>
        </row>
        <row r="4117">
          <cell r="AA4117" t="str">
            <v>0302</v>
          </cell>
        </row>
        <row r="4118">
          <cell r="B4118" t="str">
            <v>031400099</v>
          </cell>
          <cell r="C4118" t="str">
            <v>液相色谱仪 LC1200（官方翻新）</v>
          </cell>
          <cell r="D4118" t="str">
            <v>安捷伦 LC1200，官方翻新机，1套设备</v>
          </cell>
          <cell r="E4118">
            <v>256637.17</v>
          </cell>
          <cell r="F4118">
            <v>15398.22</v>
          </cell>
          <cell r="G4118">
            <v>241238.95</v>
          </cell>
          <cell r="H4118">
            <v>0</v>
          </cell>
          <cell r="I4118" t="str">
            <v>2024.06.11</v>
          </cell>
          <cell r="J4118" t="str">
            <v>96</v>
          </cell>
          <cell r="K4118" t="str">
            <v>研发设备</v>
          </cell>
          <cell r="L4118" t="str">
            <v>研发中心</v>
          </cell>
          <cell r="M4118" t="str">
            <v>肥东研发中心实验室，肥东综合楼4楼</v>
          </cell>
          <cell r="N4118" t="str">
            <v>合肥捷岛科学仪器有限公司 290000/1.13</v>
          </cell>
          <cell r="O4118" t="str">
            <v>2,566.37</v>
          </cell>
          <cell r="P4118" t="str">
            <v>15,398.22</v>
          </cell>
          <cell r="Q4118" t="str">
            <v>10,265.49</v>
          </cell>
          <cell r="R4118" t="str">
            <v>5</v>
          </cell>
          <cell r="S4118" t="str">
            <v>平均年限法(一)</v>
          </cell>
          <cell r="T4118" t="str">
            <v>在用</v>
          </cell>
          <cell r="U4118" t="str">
            <v>直接购入</v>
          </cell>
          <cell r="V4118" t="str">
            <v>徐建红</v>
          </cell>
          <cell r="W4118" t="str">
            <v>2024.06.11</v>
          </cell>
          <cell r="X4118" t="str">
            <v>记--662</v>
          </cell>
        </row>
        <row r="4118">
          <cell r="AA4118" t="str">
            <v>0314</v>
          </cell>
        </row>
        <row r="4119">
          <cell r="B4119" t="str">
            <v>040900575</v>
          </cell>
          <cell r="C4119" t="str">
            <v>冰柜（肥东食堂）</v>
          </cell>
          <cell r="D4119" t="str">
            <v>凯美，四开门冷冻冷藏冰柜，1200*700*1900</v>
          </cell>
          <cell r="E4119">
            <v>2600</v>
          </cell>
          <cell r="F4119">
            <v>249.6</v>
          </cell>
          <cell r="G4119">
            <v>2350.4</v>
          </cell>
          <cell r="H4119">
            <v>0</v>
          </cell>
          <cell r="I4119" t="str">
            <v>2024.06.11</v>
          </cell>
          <cell r="J4119" t="str">
            <v>60</v>
          </cell>
          <cell r="K4119" t="str">
            <v>其他</v>
          </cell>
          <cell r="L4119" t="str">
            <v>综合办</v>
          </cell>
          <cell r="M4119" t="str">
            <v>肥东厂区食堂厨房，（综合办）管理</v>
          </cell>
          <cell r="N4119" t="str">
            <v>合肥捷厨厨房设备有限公司 2600</v>
          </cell>
          <cell r="O4119" t="str">
            <v>41.60</v>
          </cell>
          <cell r="P4119" t="str">
            <v>249.60</v>
          </cell>
          <cell r="Q4119" t="str">
            <v>104.00</v>
          </cell>
          <cell r="R4119" t="str">
            <v>5</v>
          </cell>
          <cell r="S4119" t="str">
            <v>平均年限法(一)</v>
          </cell>
          <cell r="T4119" t="str">
            <v>在用</v>
          </cell>
          <cell r="U4119" t="str">
            <v>直接购入</v>
          </cell>
          <cell r="V4119" t="str">
            <v>徐建红</v>
          </cell>
          <cell r="W4119" t="str">
            <v>2024.06.11</v>
          </cell>
          <cell r="X4119" t="str">
            <v>记--664</v>
          </cell>
        </row>
        <row r="4119">
          <cell r="AA4119" t="str">
            <v>0409</v>
          </cell>
        </row>
        <row r="4120">
          <cell r="B4120" t="str">
            <v>031023058</v>
          </cell>
          <cell r="C4120" t="str">
            <v>分页机</v>
          </cell>
          <cell r="D4120" t="str">
            <v>9011A</v>
          </cell>
          <cell r="E4120">
            <v>5486.73</v>
          </cell>
          <cell r="F4120">
            <v>329.22</v>
          </cell>
          <cell r="G4120">
            <v>5157.51</v>
          </cell>
          <cell r="H4120">
            <v>0</v>
          </cell>
          <cell r="I4120" t="str">
            <v>2024.06.20</v>
          </cell>
          <cell r="J4120" t="str">
            <v>96</v>
          </cell>
          <cell r="K4120" t="str">
            <v>剂型设备</v>
          </cell>
          <cell r="L4120" t="str">
            <v>肥东制剂分厂</v>
          </cell>
          <cell r="M4120" t="str">
            <v>肥东制剂17#车间</v>
          </cell>
          <cell r="N4120" t="str">
            <v>合肥友高物联网标识设备有限公司 6200/1.13</v>
          </cell>
          <cell r="O4120" t="str">
            <v>54.87</v>
          </cell>
          <cell r="P4120" t="str">
            <v>329.22</v>
          </cell>
          <cell r="Q4120" t="str">
            <v>219.47</v>
          </cell>
          <cell r="R4120" t="str">
            <v>5</v>
          </cell>
          <cell r="S4120" t="str">
            <v>平均年限法(一)</v>
          </cell>
          <cell r="T4120" t="str">
            <v>在用</v>
          </cell>
          <cell r="U4120" t="str">
            <v>直接购入</v>
          </cell>
          <cell r="V4120" t="str">
            <v>徐建红</v>
          </cell>
          <cell r="W4120" t="str">
            <v>2024.06.20</v>
          </cell>
          <cell r="X4120" t="str">
            <v>记--672</v>
          </cell>
        </row>
        <row r="4120">
          <cell r="AA4120" t="str">
            <v>0310</v>
          </cell>
        </row>
        <row r="4121">
          <cell r="B4121" t="str">
            <v>031023059</v>
          </cell>
          <cell r="C4121" t="str">
            <v>喷码机</v>
          </cell>
          <cell r="D4121" t="str">
            <v>威利W660，含支架</v>
          </cell>
          <cell r="E4121">
            <v>17256.64</v>
          </cell>
          <cell r="F4121">
            <v>1035.42</v>
          </cell>
          <cell r="G4121">
            <v>16221.22</v>
          </cell>
          <cell r="H4121">
            <v>0</v>
          </cell>
          <cell r="I4121" t="str">
            <v>2024.06.21</v>
          </cell>
          <cell r="J4121" t="str">
            <v>96</v>
          </cell>
          <cell r="K4121" t="str">
            <v>剂型设备</v>
          </cell>
          <cell r="L4121" t="str">
            <v>肥东制剂分厂</v>
          </cell>
          <cell r="M4121" t="str">
            <v>肥东制剂13#车间</v>
          </cell>
          <cell r="N4121" t="str">
            <v>合肥唐亚喷码设备有限公司 19500/1.13</v>
          </cell>
          <cell r="O4121" t="str">
            <v>172.57</v>
          </cell>
          <cell r="P4121" t="str">
            <v>1,035.42</v>
          </cell>
          <cell r="Q4121" t="str">
            <v>690.27</v>
          </cell>
          <cell r="R4121" t="str">
            <v>5</v>
          </cell>
          <cell r="S4121" t="str">
            <v>平均年限法(一)</v>
          </cell>
          <cell r="T4121" t="str">
            <v>在用</v>
          </cell>
          <cell r="U4121" t="str">
            <v>直接购入</v>
          </cell>
          <cell r="V4121" t="str">
            <v>徐建红</v>
          </cell>
          <cell r="W4121" t="str">
            <v>2024.06.21</v>
          </cell>
          <cell r="X4121" t="str">
            <v>记--674</v>
          </cell>
        </row>
        <row r="4121">
          <cell r="AA4121" t="str">
            <v>0310</v>
          </cell>
        </row>
        <row r="4122">
          <cell r="B4122" t="str">
            <v>032400087</v>
          </cell>
          <cell r="C4122" t="str">
            <v>氟塑料磁力泵</v>
          </cell>
          <cell r="D4122" t="str">
            <v>CQB65-50-160FL，7.5KW 防爆电机</v>
          </cell>
          <cell r="E4122">
            <v>9646.02</v>
          </cell>
          <cell r="F4122">
            <v>578.76</v>
          </cell>
          <cell r="G4122">
            <v>9067.26</v>
          </cell>
          <cell r="H4122">
            <v>0</v>
          </cell>
          <cell r="I4122" t="str">
            <v>2024.06.21</v>
          </cell>
          <cell r="J4122" t="str">
            <v>96</v>
          </cell>
          <cell r="K4122" t="str">
            <v>公用设备</v>
          </cell>
          <cell r="L4122" t="str">
            <v>肥东合成分厂</v>
          </cell>
          <cell r="M4122" t="str">
            <v>肥东合成罐区（物流中心管理）</v>
          </cell>
          <cell r="N4122" t="str">
            <v>安徽通能泵阀销售有限公司 10900/1.13</v>
          </cell>
          <cell r="O4122" t="str">
            <v>96.46</v>
          </cell>
          <cell r="P4122" t="str">
            <v>578.76</v>
          </cell>
          <cell r="Q4122" t="str">
            <v>385.84</v>
          </cell>
          <cell r="R4122" t="str">
            <v>5</v>
          </cell>
          <cell r="S4122" t="str">
            <v>平均年限法(一)</v>
          </cell>
          <cell r="T4122" t="str">
            <v>在用</v>
          </cell>
          <cell r="U4122" t="str">
            <v>直接购入</v>
          </cell>
          <cell r="V4122" t="str">
            <v>徐建红</v>
          </cell>
          <cell r="W4122" t="str">
            <v>2024.06.21</v>
          </cell>
          <cell r="X4122" t="str">
            <v>记--676</v>
          </cell>
        </row>
        <row r="4122">
          <cell r="AA4122" t="str">
            <v>0324</v>
          </cell>
        </row>
        <row r="4123">
          <cell r="B4123" t="str">
            <v>032400088</v>
          </cell>
          <cell r="C4123" t="str">
            <v>氟塑料磁力泵</v>
          </cell>
          <cell r="D4123" t="str">
            <v>CQB65-50-160FL，7.5KW 防爆电机</v>
          </cell>
          <cell r="E4123">
            <v>9646.02</v>
          </cell>
          <cell r="F4123">
            <v>578.76</v>
          </cell>
          <cell r="G4123">
            <v>9067.26</v>
          </cell>
          <cell r="H4123">
            <v>0</v>
          </cell>
          <cell r="I4123" t="str">
            <v>2024.06.21</v>
          </cell>
          <cell r="J4123" t="str">
            <v>96</v>
          </cell>
          <cell r="K4123" t="str">
            <v>公用设备</v>
          </cell>
          <cell r="L4123" t="str">
            <v>肥东合成分厂</v>
          </cell>
          <cell r="M4123" t="str">
            <v>肥东合成罐区（物流中心管理）</v>
          </cell>
          <cell r="N4123" t="str">
            <v>安徽通能泵阀销售有限公司 10900/1.13</v>
          </cell>
          <cell r="O4123" t="str">
            <v>96.46</v>
          </cell>
          <cell r="P4123" t="str">
            <v>578.76</v>
          </cell>
          <cell r="Q4123" t="str">
            <v>385.84</v>
          </cell>
          <cell r="R4123" t="str">
            <v>5</v>
          </cell>
          <cell r="S4123" t="str">
            <v>平均年限法(一)</v>
          </cell>
          <cell r="T4123" t="str">
            <v>在用</v>
          </cell>
          <cell r="U4123" t="str">
            <v>直接购入</v>
          </cell>
          <cell r="V4123" t="str">
            <v>徐建红</v>
          </cell>
          <cell r="W4123" t="str">
            <v>2024.06.21</v>
          </cell>
          <cell r="X4123" t="str">
            <v>记--676</v>
          </cell>
        </row>
        <row r="4123">
          <cell r="AA4123" t="str">
            <v>0324</v>
          </cell>
        </row>
        <row r="4124">
          <cell r="B4124" t="str">
            <v>032400089</v>
          </cell>
          <cell r="C4124" t="str">
            <v>氟塑料磁力泵</v>
          </cell>
          <cell r="D4124" t="str">
            <v>CQB65-50-160FL，7.5KW 防爆电机</v>
          </cell>
          <cell r="E4124">
            <v>9646.01</v>
          </cell>
          <cell r="F4124">
            <v>578.76</v>
          </cell>
          <cell r="G4124">
            <v>9067.25</v>
          </cell>
          <cell r="H4124">
            <v>0</v>
          </cell>
          <cell r="I4124" t="str">
            <v>2024.06.21</v>
          </cell>
          <cell r="J4124" t="str">
            <v>96</v>
          </cell>
          <cell r="K4124" t="str">
            <v>公用设备</v>
          </cell>
          <cell r="L4124" t="str">
            <v>肥东合成分厂</v>
          </cell>
          <cell r="M4124" t="str">
            <v>肥东合成罐区（物流中心管理）</v>
          </cell>
          <cell r="N4124" t="str">
            <v>安徽通能泵阀销售有限公司 10900/1.13</v>
          </cell>
          <cell r="O4124" t="str">
            <v>96.46</v>
          </cell>
          <cell r="P4124" t="str">
            <v>578.76</v>
          </cell>
          <cell r="Q4124" t="str">
            <v>385.84</v>
          </cell>
          <cell r="R4124" t="str">
            <v>5</v>
          </cell>
          <cell r="S4124" t="str">
            <v>平均年限法(一)</v>
          </cell>
          <cell r="T4124" t="str">
            <v>在用</v>
          </cell>
          <cell r="U4124" t="str">
            <v>直接购入</v>
          </cell>
          <cell r="V4124" t="str">
            <v>徐建红</v>
          </cell>
          <cell r="W4124" t="str">
            <v>2024.06.21</v>
          </cell>
          <cell r="X4124" t="str">
            <v>记--676</v>
          </cell>
        </row>
        <row r="4124">
          <cell r="AA4124" t="str">
            <v>0324</v>
          </cell>
        </row>
        <row r="4125">
          <cell r="B4125" t="str">
            <v>040100273</v>
          </cell>
          <cell r="C4125" t="str">
            <v>格力空调（72柜机）</v>
          </cell>
          <cell r="D4125" t="str">
            <v>格力柜机，KFR-72LW/(72536)NhAc-B3JY01，白色</v>
          </cell>
          <cell r="E4125">
            <v>5900</v>
          </cell>
          <cell r="F4125">
            <v>566.4</v>
          </cell>
          <cell r="G4125">
            <v>5333.6</v>
          </cell>
          <cell r="H4125">
            <v>0</v>
          </cell>
          <cell r="I4125" t="str">
            <v>2024.06.25</v>
          </cell>
          <cell r="J4125" t="str">
            <v>60</v>
          </cell>
          <cell r="K4125" t="str">
            <v>空调</v>
          </cell>
          <cell r="L4125" t="str">
            <v>生产制造部</v>
          </cell>
          <cell r="M4125" t="str">
            <v>肥东生产制造部（机修车间）</v>
          </cell>
          <cell r="N4125" t="str">
            <v>合肥励耕志商贸有限责任公司 5900</v>
          </cell>
          <cell r="O4125" t="str">
            <v>94.40</v>
          </cell>
          <cell r="P4125" t="str">
            <v>566.40</v>
          </cell>
          <cell r="Q4125" t="str">
            <v>236.00</v>
          </cell>
          <cell r="R4125" t="str">
            <v>5</v>
          </cell>
          <cell r="S4125" t="str">
            <v>平均年限法(一)</v>
          </cell>
          <cell r="T4125" t="str">
            <v>在用</v>
          </cell>
          <cell r="U4125" t="str">
            <v>直接购入</v>
          </cell>
          <cell r="V4125" t="str">
            <v>徐建红</v>
          </cell>
          <cell r="W4125" t="str">
            <v>2024.06.25</v>
          </cell>
          <cell r="X4125" t="str">
            <v>记--918</v>
          </cell>
        </row>
        <row r="4125">
          <cell r="AA4125" t="str">
            <v>0401</v>
          </cell>
        </row>
        <row r="4126">
          <cell r="B4126" t="str">
            <v>040100274</v>
          </cell>
          <cell r="C4126" t="str">
            <v>格力空调（120柜机）</v>
          </cell>
          <cell r="D4126" t="str">
            <v>格力柜机，RF120WQ/NhA-N3JY01，白色</v>
          </cell>
          <cell r="E4126">
            <v>9000</v>
          </cell>
          <cell r="F4126">
            <v>864</v>
          </cell>
          <cell r="G4126">
            <v>8136</v>
          </cell>
          <cell r="H4126">
            <v>0</v>
          </cell>
          <cell r="I4126" t="str">
            <v>2024.06.25</v>
          </cell>
          <cell r="J4126" t="str">
            <v>60</v>
          </cell>
          <cell r="K4126" t="str">
            <v>空调</v>
          </cell>
          <cell r="L4126" t="str">
            <v>物流中心</v>
          </cell>
          <cell r="M4126" t="str">
            <v>肥东物流中心6#仓库（合成原药成品库）</v>
          </cell>
          <cell r="N4126" t="str">
            <v>合肥励耕志商贸有限责任公司 9000</v>
          </cell>
          <cell r="O4126" t="str">
            <v>144.00</v>
          </cell>
          <cell r="P4126" t="str">
            <v>864.00</v>
          </cell>
          <cell r="Q4126" t="str">
            <v>360.00</v>
          </cell>
          <cell r="R4126" t="str">
            <v>5</v>
          </cell>
          <cell r="S4126" t="str">
            <v>平均年限法(一)</v>
          </cell>
          <cell r="T4126" t="str">
            <v>在用</v>
          </cell>
          <cell r="U4126" t="str">
            <v>直接购入</v>
          </cell>
          <cell r="V4126" t="str">
            <v>徐建红</v>
          </cell>
          <cell r="W4126" t="str">
            <v>2024.06.25</v>
          </cell>
          <cell r="X4126" t="str">
            <v>记--918</v>
          </cell>
        </row>
        <row r="4126">
          <cell r="AA4126" t="str">
            <v>0401</v>
          </cell>
        </row>
        <row r="4127">
          <cell r="B4127" t="str">
            <v>040200317</v>
          </cell>
          <cell r="C4127" t="str">
            <v>联想电脑（台式）</v>
          </cell>
          <cell r="D4127" t="str">
            <v>联想 天逸510S-071AB，CPU型号i5 12400；内存16G；硬盘512SSD；集成显卡；无线Wifi；WIN11系统；显示器21.5英寸黑色；主机银灰色</v>
          </cell>
          <cell r="E4127">
            <v>3398.23</v>
          </cell>
          <cell r="F4127">
            <v>271.85</v>
          </cell>
          <cell r="G4127">
            <v>3126.38</v>
          </cell>
          <cell r="H4127">
            <v>0</v>
          </cell>
          <cell r="I4127" t="str">
            <v>2024.07.01</v>
          </cell>
          <cell r="J4127" t="str">
            <v>60</v>
          </cell>
          <cell r="K4127" t="str">
            <v>电脑</v>
          </cell>
          <cell r="L4127" t="str">
            <v>财务部</v>
          </cell>
          <cell r="M4127" t="str">
            <v>农化财务部（朱佳），丰乐种业新大楼803室</v>
          </cell>
          <cell r="N4127" t="str">
            <v>合肥德众科技有限公司 3840/1.13</v>
          </cell>
          <cell r="O4127" t="str">
            <v>54.37</v>
          </cell>
          <cell r="P4127" t="str">
            <v>271.85</v>
          </cell>
          <cell r="Q4127" t="str">
            <v>135.93</v>
          </cell>
          <cell r="R4127" t="str">
            <v>4</v>
          </cell>
          <cell r="S4127" t="str">
            <v>平均年限法(一)</v>
          </cell>
          <cell r="T4127" t="str">
            <v>在用</v>
          </cell>
          <cell r="U4127" t="str">
            <v>直接购入</v>
          </cell>
          <cell r="V4127" t="str">
            <v>徐建红</v>
          </cell>
          <cell r="W4127" t="str">
            <v>2024.07.01</v>
          </cell>
          <cell r="X4127" t="str">
            <v>记--701</v>
          </cell>
        </row>
        <row r="4127">
          <cell r="AA4127" t="str">
            <v>0402</v>
          </cell>
        </row>
        <row r="4128">
          <cell r="B4128" t="str">
            <v>040200318</v>
          </cell>
          <cell r="C4128" t="str">
            <v>联想电脑（台式）</v>
          </cell>
          <cell r="D4128" t="str">
            <v>联想 天逸510S-071AB，CPU型号i5 12400；内存16G；硬盘512SSD；集成显卡；无线Wifi；WIN11系统；显示器21.5英寸黑色；主机银灰色</v>
          </cell>
          <cell r="E4128">
            <v>3398.23</v>
          </cell>
          <cell r="F4128">
            <v>271.85</v>
          </cell>
          <cell r="G4128">
            <v>3126.38</v>
          </cell>
          <cell r="H4128">
            <v>0</v>
          </cell>
          <cell r="I4128" t="str">
            <v>2024.07.01</v>
          </cell>
          <cell r="J4128" t="str">
            <v>60</v>
          </cell>
          <cell r="K4128" t="str">
            <v>电脑</v>
          </cell>
          <cell r="L4128" t="str">
            <v>财务部</v>
          </cell>
          <cell r="M4128" t="str">
            <v>农化财务部（现2吴迪，原1文诚），丰乐种业新大楼803室</v>
          </cell>
          <cell r="N4128" t="str">
            <v>合肥德众科技有限公司 3840/1.13</v>
          </cell>
          <cell r="O4128" t="str">
            <v>54.37</v>
          </cell>
          <cell r="P4128" t="str">
            <v>271.85</v>
          </cell>
          <cell r="Q4128" t="str">
            <v>135.93</v>
          </cell>
          <cell r="R4128" t="str">
            <v>4</v>
          </cell>
          <cell r="S4128" t="str">
            <v>平均年限法(一)</v>
          </cell>
          <cell r="T4128" t="str">
            <v>在用</v>
          </cell>
          <cell r="U4128" t="str">
            <v>直接购入</v>
          </cell>
          <cell r="V4128" t="str">
            <v>徐建红</v>
          </cell>
          <cell r="W4128" t="str">
            <v>2024.07.01</v>
          </cell>
          <cell r="X4128" t="str">
            <v>记--701</v>
          </cell>
        </row>
        <row r="4128">
          <cell r="AA4128" t="str">
            <v>0402</v>
          </cell>
        </row>
        <row r="4129">
          <cell r="B4129" t="str">
            <v>040200319</v>
          </cell>
          <cell r="C4129" t="str">
            <v>联想电脑（台式）</v>
          </cell>
          <cell r="D4129" t="str">
            <v>联想 天逸510S-071AB，CPU型号i5 12400；内存16G；硬盘512SSD；集成显卡；无线Wifi；WIN11系统；显示器21.5英寸黑色；主机银灰色</v>
          </cell>
          <cell r="E4129">
            <v>3398.23</v>
          </cell>
          <cell r="F4129">
            <v>271.85</v>
          </cell>
          <cell r="G4129">
            <v>3126.38</v>
          </cell>
          <cell r="H4129">
            <v>0</v>
          </cell>
          <cell r="I4129" t="str">
            <v>2024.07.01</v>
          </cell>
          <cell r="J4129" t="str">
            <v>60</v>
          </cell>
          <cell r="K4129" t="str">
            <v>电脑</v>
          </cell>
          <cell r="L4129" t="str">
            <v>财务部</v>
          </cell>
          <cell r="M4129" t="str">
            <v>农化财务部（王桂珍），丰乐种业新大楼803室</v>
          </cell>
          <cell r="N4129" t="str">
            <v>合肥德众科技有限公司 3840/1.13</v>
          </cell>
          <cell r="O4129" t="str">
            <v>54.37</v>
          </cell>
          <cell r="P4129" t="str">
            <v>271.85</v>
          </cell>
          <cell r="Q4129" t="str">
            <v>135.93</v>
          </cell>
          <cell r="R4129" t="str">
            <v>4</v>
          </cell>
          <cell r="S4129" t="str">
            <v>平均年限法(一)</v>
          </cell>
          <cell r="T4129" t="str">
            <v>在用</v>
          </cell>
          <cell r="U4129" t="str">
            <v>直接购入</v>
          </cell>
          <cell r="V4129" t="str">
            <v>徐建红</v>
          </cell>
          <cell r="W4129" t="str">
            <v>2024.07.01</v>
          </cell>
          <cell r="X4129" t="str">
            <v>记--701</v>
          </cell>
        </row>
        <row r="4129">
          <cell r="AA4129" t="str">
            <v>0402</v>
          </cell>
        </row>
        <row r="4130">
          <cell r="B4130" t="str">
            <v>040200320</v>
          </cell>
          <cell r="C4130" t="str">
            <v>联想电脑（台式）</v>
          </cell>
          <cell r="D4130" t="str">
            <v>联想 天逸510S-071AB，CPU型号i5 12400；内存16G；硬盘512SSD；集成显卡；无线Wifi；WIN11系统；显示器21.5英寸黑色；主机银灰色</v>
          </cell>
          <cell r="E4130">
            <v>3398.23</v>
          </cell>
          <cell r="F4130">
            <v>271.85</v>
          </cell>
          <cell r="G4130">
            <v>3126.38</v>
          </cell>
          <cell r="H4130">
            <v>0</v>
          </cell>
          <cell r="I4130" t="str">
            <v>2024.07.01</v>
          </cell>
          <cell r="J4130" t="str">
            <v>60</v>
          </cell>
          <cell r="K4130" t="str">
            <v>电脑</v>
          </cell>
          <cell r="L4130" t="str">
            <v>财务部</v>
          </cell>
          <cell r="M4130" t="str">
            <v>农化财务部（徐建红），丰乐种业新大楼803室</v>
          </cell>
          <cell r="N4130" t="str">
            <v>合肥德众科技有限公司 3840/1.13</v>
          </cell>
          <cell r="O4130" t="str">
            <v>54.37</v>
          </cell>
          <cell r="P4130" t="str">
            <v>271.85</v>
          </cell>
          <cell r="Q4130" t="str">
            <v>135.93</v>
          </cell>
          <cell r="R4130" t="str">
            <v>4</v>
          </cell>
          <cell r="S4130" t="str">
            <v>平均年限法(一)</v>
          </cell>
          <cell r="T4130" t="str">
            <v>在用</v>
          </cell>
          <cell r="U4130" t="str">
            <v>直接购入</v>
          </cell>
          <cell r="V4130" t="str">
            <v>徐建红</v>
          </cell>
          <cell r="W4130" t="str">
            <v>2024.07.01</v>
          </cell>
          <cell r="X4130" t="str">
            <v>记--701</v>
          </cell>
        </row>
        <row r="4130">
          <cell r="AA4130" t="str">
            <v>0402</v>
          </cell>
        </row>
        <row r="4131">
          <cell r="B4131" t="str">
            <v>031023060</v>
          </cell>
          <cell r="C4131" t="str">
            <v>全自动灌装机</v>
          </cell>
          <cell r="D4131" t="str">
            <v>GZH-12DA1，机身内部316L其余304不锈钢，组件带进瓶计数和称重反馈功能，灌装容量50ml-1000ml</v>
          </cell>
          <cell r="E4131">
            <v>101769.91</v>
          </cell>
          <cell r="F4131">
            <v>5088.5</v>
          </cell>
          <cell r="G4131">
            <v>96681.41</v>
          </cell>
          <cell r="H4131">
            <v>0</v>
          </cell>
          <cell r="I4131" t="str">
            <v>2024.07.04</v>
          </cell>
          <cell r="J4131" t="str">
            <v>96</v>
          </cell>
          <cell r="K4131" t="str">
            <v>剂型设备</v>
          </cell>
          <cell r="L4131" t="str">
            <v>肥东制剂分厂</v>
          </cell>
          <cell r="M4131" t="str">
            <v>肥东制剂11#车间</v>
          </cell>
          <cell r="N4131" t="str">
            <v>江苏汤姆智能装备有限公司 115000/1.13</v>
          </cell>
          <cell r="O4131" t="str">
            <v>1,017.70</v>
          </cell>
          <cell r="P4131" t="str">
            <v>5,088.50</v>
          </cell>
          <cell r="Q4131" t="str">
            <v>4,070.80</v>
          </cell>
          <cell r="R4131" t="str">
            <v>4</v>
          </cell>
          <cell r="S4131" t="str">
            <v>平均年限法(一)</v>
          </cell>
          <cell r="T4131" t="str">
            <v>在用</v>
          </cell>
          <cell r="U4131" t="str">
            <v>直接购入</v>
          </cell>
          <cell r="V4131" t="str">
            <v>徐建红</v>
          </cell>
          <cell r="W4131" t="str">
            <v>2024.07.04</v>
          </cell>
          <cell r="X4131" t="str">
            <v>记--702</v>
          </cell>
        </row>
        <row r="4131">
          <cell r="AA4131" t="str">
            <v>0310</v>
          </cell>
        </row>
        <row r="4132">
          <cell r="B4132" t="str">
            <v>031023061</v>
          </cell>
          <cell r="C4132" t="str">
            <v>全自动灌装机</v>
          </cell>
          <cell r="D4132" t="str">
            <v>GZH-12DA1，机身内部316L其余304不锈钢，组件带进瓶计数和称重反馈功能，灌装容量50ml-1000ml</v>
          </cell>
          <cell r="E4132">
            <v>101769.91</v>
          </cell>
          <cell r="F4132">
            <v>5088.5</v>
          </cell>
          <cell r="G4132">
            <v>96681.41</v>
          </cell>
          <cell r="H4132">
            <v>0</v>
          </cell>
          <cell r="I4132" t="str">
            <v>2024.07.04</v>
          </cell>
          <cell r="J4132" t="str">
            <v>96</v>
          </cell>
          <cell r="K4132" t="str">
            <v>剂型设备</v>
          </cell>
          <cell r="L4132" t="str">
            <v>肥东制剂分厂</v>
          </cell>
          <cell r="M4132" t="str">
            <v>肥东制剂13#车间</v>
          </cell>
          <cell r="N4132" t="str">
            <v>江苏汤姆智能装备有限公司 115000/1.13</v>
          </cell>
          <cell r="O4132" t="str">
            <v>1,017.70</v>
          </cell>
          <cell r="P4132" t="str">
            <v>5,088.50</v>
          </cell>
          <cell r="Q4132" t="str">
            <v>4,070.80</v>
          </cell>
          <cell r="R4132" t="str">
            <v>4</v>
          </cell>
          <cell r="S4132" t="str">
            <v>平均年限法(一)</v>
          </cell>
          <cell r="T4132" t="str">
            <v>在用</v>
          </cell>
          <cell r="U4132" t="str">
            <v>直接购入</v>
          </cell>
          <cell r="V4132" t="str">
            <v>徐建红</v>
          </cell>
          <cell r="W4132" t="str">
            <v>2024.07.04</v>
          </cell>
          <cell r="X4132" t="str">
            <v>记--702</v>
          </cell>
        </row>
        <row r="4132">
          <cell r="AA4132" t="str">
            <v>0310</v>
          </cell>
        </row>
        <row r="4133">
          <cell r="B4133" t="str">
            <v>031023062</v>
          </cell>
          <cell r="C4133" t="str">
            <v>聚丙烯喷淋塔</v>
          </cell>
          <cell r="D4133" t="str">
            <v>￠1000*6000MM，材质PP塑料</v>
          </cell>
          <cell r="E4133">
            <v>19292.04</v>
          </cell>
          <cell r="F4133">
            <v>964.6</v>
          </cell>
          <cell r="G4133">
            <v>18327.44</v>
          </cell>
          <cell r="H4133">
            <v>0</v>
          </cell>
          <cell r="I4133" t="str">
            <v>2024.07.04</v>
          </cell>
          <cell r="J4133" t="str">
            <v>96</v>
          </cell>
          <cell r="K4133" t="str">
            <v>剂型设备</v>
          </cell>
          <cell r="L4133" t="str">
            <v>肥东制剂分厂</v>
          </cell>
          <cell r="M4133" t="str">
            <v>肥东制剂12#车间</v>
          </cell>
          <cell r="N4133" t="str">
            <v>合肥广庆防腐设备有限公司 21800/1.13</v>
          </cell>
          <cell r="O4133" t="str">
            <v>192.92</v>
          </cell>
          <cell r="P4133" t="str">
            <v>964.60</v>
          </cell>
          <cell r="Q4133" t="str">
            <v>771.68</v>
          </cell>
          <cell r="R4133" t="str">
            <v>4</v>
          </cell>
          <cell r="S4133" t="str">
            <v>平均年限法(一)</v>
          </cell>
          <cell r="T4133" t="str">
            <v>在用</v>
          </cell>
          <cell r="U4133" t="str">
            <v>直接购入</v>
          </cell>
          <cell r="V4133" t="str">
            <v>徐建红</v>
          </cell>
          <cell r="W4133" t="str">
            <v>2024.07.04</v>
          </cell>
          <cell r="X4133" t="str">
            <v>记--704</v>
          </cell>
        </row>
        <row r="4133">
          <cell r="AA4133" t="str">
            <v>0310</v>
          </cell>
        </row>
        <row r="4134">
          <cell r="B4134" t="str">
            <v>031023063</v>
          </cell>
          <cell r="C4134" t="str">
            <v>玻璃钢风机</v>
          </cell>
          <cell r="D4134" t="str">
            <v>FRP472-5A-11KW，防爆电机，左旋90度</v>
          </cell>
          <cell r="E4134">
            <v>8407.08</v>
          </cell>
          <cell r="F4134">
            <v>420.35</v>
          </cell>
          <cell r="G4134">
            <v>7986.73</v>
          </cell>
          <cell r="H4134">
            <v>0</v>
          </cell>
          <cell r="I4134" t="str">
            <v>2024.07.05</v>
          </cell>
          <cell r="J4134" t="str">
            <v>96</v>
          </cell>
          <cell r="K4134" t="str">
            <v>剂型设备</v>
          </cell>
          <cell r="L4134" t="str">
            <v>肥东制剂分厂</v>
          </cell>
          <cell r="M4134" t="str">
            <v>肥东制剂11#车间</v>
          </cell>
          <cell r="N4134" t="str">
            <v>宜兴市昌明玻璃钢厂 9500/1.13</v>
          </cell>
          <cell r="O4134" t="str">
            <v>84.07</v>
          </cell>
          <cell r="P4134" t="str">
            <v>420.35</v>
          </cell>
          <cell r="Q4134" t="str">
            <v>336.28</v>
          </cell>
          <cell r="R4134" t="str">
            <v>4</v>
          </cell>
          <cell r="S4134" t="str">
            <v>平均年限法(一)</v>
          </cell>
          <cell r="T4134" t="str">
            <v>在用</v>
          </cell>
          <cell r="U4134" t="str">
            <v>直接购入</v>
          </cell>
          <cell r="V4134" t="str">
            <v>徐建红</v>
          </cell>
          <cell r="W4134" t="str">
            <v>2024.07.05</v>
          </cell>
          <cell r="X4134" t="str">
            <v>记--706</v>
          </cell>
        </row>
        <row r="4134">
          <cell r="AA4134" t="str">
            <v>0310</v>
          </cell>
        </row>
        <row r="4135">
          <cell r="B4135" t="str">
            <v>031023064</v>
          </cell>
          <cell r="C4135" t="str">
            <v>玻璃钢风机</v>
          </cell>
          <cell r="D4135" t="str">
            <v>FRP472-5A-11KW，防爆电机，左旋90度</v>
          </cell>
          <cell r="E4135">
            <v>8407.08</v>
          </cell>
          <cell r="F4135">
            <v>420.35</v>
          </cell>
          <cell r="G4135">
            <v>7986.73</v>
          </cell>
          <cell r="H4135">
            <v>0</v>
          </cell>
          <cell r="I4135" t="str">
            <v>2024.07.05</v>
          </cell>
          <cell r="J4135" t="str">
            <v>96</v>
          </cell>
          <cell r="K4135" t="str">
            <v>剂型设备</v>
          </cell>
          <cell r="L4135" t="str">
            <v>肥东制剂分厂</v>
          </cell>
          <cell r="M4135" t="str">
            <v>肥东制剂11#车间</v>
          </cell>
          <cell r="N4135" t="str">
            <v>宜兴市昌明玻璃钢厂 9500/1.13</v>
          </cell>
          <cell r="O4135" t="str">
            <v>84.07</v>
          </cell>
          <cell r="P4135" t="str">
            <v>420.35</v>
          </cell>
          <cell r="Q4135" t="str">
            <v>336.28</v>
          </cell>
          <cell r="R4135" t="str">
            <v>4</v>
          </cell>
          <cell r="S4135" t="str">
            <v>平均年限法(一)</v>
          </cell>
          <cell r="T4135" t="str">
            <v>在用</v>
          </cell>
          <cell r="U4135" t="str">
            <v>直接购入</v>
          </cell>
          <cell r="V4135" t="str">
            <v>徐建红</v>
          </cell>
          <cell r="W4135" t="str">
            <v>2024.07.05</v>
          </cell>
          <cell r="X4135" t="str">
            <v>记--706</v>
          </cell>
        </row>
        <row r="4135">
          <cell r="AA4135" t="str">
            <v>0310</v>
          </cell>
        </row>
        <row r="4136">
          <cell r="B4136" t="str">
            <v>031023065</v>
          </cell>
          <cell r="C4136" t="str">
            <v>玻璃钢风机</v>
          </cell>
          <cell r="D4136" t="str">
            <v>FRP472-5A-11KW，防爆电机，左旋90度</v>
          </cell>
          <cell r="E4136">
            <v>8407.08</v>
          </cell>
          <cell r="F4136">
            <v>420.35</v>
          </cell>
          <cell r="G4136">
            <v>7986.73</v>
          </cell>
          <cell r="H4136">
            <v>0</v>
          </cell>
          <cell r="I4136" t="str">
            <v>2024.07.05</v>
          </cell>
          <cell r="J4136" t="str">
            <v>96</v>
          </cell>
          <cell r="K4136" t="str">
            <v>剂型设备</v>
          </cell>
          <cell r="L4136" t="str">
            <v>肥东制剂分厂</v>
          </cell>
          <cell r="M4136" t="str">
            <v>肥东制剂14#车间</v>
          </cell>
          <cell r="N4136" t="str">
            <v>宜兴市昌明玻璃钢厂 9500/1.13</v>
          </cell>
          <cell r="O4136" t="str">
            <v>84.07</v>
          </cell>
          <cell r="P4136" t="str">
            <v>420.35</v>
          </cell>
          <cell r="Q4136" t="str">
            <v>336.28</v>
          </cell>
          <cell r="R4136" t="str">
            <v>4</v>
          </cell>
          <cell r="S4136" t="str">
            <v>平均年限法(一)</v>
          </cell>
          <cell r="T4136" t="str">
            <v>在用</v>
          </cell>
          <cell r="U4136" t="str">
            <v>直接购入</v>
          </cell>
          <cell r="V4136" t="str">
            <v>徐建红</v>
          </cell>
          <cell r="W4136" t="str">
            <v>2024.07.05</v>
          </cell>
          <cell r="X4136" t="str">
            <v>记--706</v>
          </cell>
        </row>
        <row r="4136">
          <cell r="AA4136" t="str">
            <v>0310</v>
          </cell>
        </row>
        <row r="4137">
          <cell r="B4137" t="str">
            <v>030700477</v>
          </cell>
          <cell r="C4137" t="str">
            <v>防爆电动葫芦</v>
          </cell>
          <cell r="D4137" t="str">
            <v>HB2T-9米，小型起重设备，双防爆证（防气体防粉尘）</v>
          </cell>
          <cell r="E4137">
            <v>5663.72</v>
          </cell>
          <cell r="F4137">
            <v>283.2</v>
          </cell>
          <cell r="G4137">
            <v>5380.52</v>
          </cell>
          <cell r="H4137">
            <v>0</v>
          </cell>
          <cell r="I4137" t="str">
            <v>2024.07.12</v>
          </cell>
          <cell r="J4137" t="str">
            <v>96</v>
          </cell>
          <cell r="K4137" t="str">
            <v>精喹装置（合成二车间）</v>
          </cell>
          <cell r="L4137" t="str">
            <v>肥东合成分厂</v>
          </cell>
          <cell r="M4137" t="str">
            <v>肥东合成二车间</v>
          </cell>
          <cell r="N4137" t="str">
            <v>安徽东起起重设备有限公司 6400/1.13</v>
          </cell>
          <cell r="O4137" t="str">
            <v>56.64</v>
          </cell>
          <cell r="P4137" t="str">
            <v>283.20</v>
          </cell>
          <cell r="Q4137" t="str">
            <v>226.55</v>
          </cell>
          <cell r="R4137" t="str">
            <v>4</v>
          </cell>
          <cell r="S4137" t="str">
            <v>平均年限法(一)</v>
          </cell>
          <cell r="T4137" t="str">
            <v>在用</v>
          </cell>
          <cell r="U4137" t="str">
            <v>直接购入</v>
          </cell>
          <cell r="V4137" t="str">
            <v>徐建红</v>
          </cell>
          <cell r="W4137" t="str">
            <v>2024.07.12</v>
          </cell>
          <cell r="X4137" t="str">
            <v>记--711</v>
          </cell>
        </row>
        <row r="4137">
          <cell r="AA4137" t="str">
            <v>0307</v>
          </cell>
        </row>
        <row r="4138">
          <cell r="B4138" t="str">
            <v>031023066</v>
          </cell>
          <cell r="C4138" t="str">
            <v>不锈钢引风集气罩</v>
          </cell>
          <cell r="D4138" t="str">
            <v>定制加工1套，1.76m*1.27m*0.85m，材质304</v>
          </cell>
          <cell r="E4138">
            <v>4554.46</v>
          </cell>
          <cell r="F4138">
            <v>227.7</v>
          </cell>
          <cell r="G4138">
            <v>4326.76</v>
          </cell>
          <cell r="H4138">
            <v>0</v>
          </cell>
          <cell r="I4138" t="str">
            <v>2024.07.12</v>
          </cell>
          <cell r="J4138" t="str">
            <v>96</v>
          </cell>
          <cell r="K4138" t="str">
            <v>剂型设备</v>
          </cell>
          <cell r="L4138" t="str">
            <v>肥东制剂分厂</v>
          </cell>
          <cell r="M4138" t="str">
            <v>肥东制剂13#车间，A5线输送带集气密封罩</v>
          </cell>
          <cell r="N4138" t="str">
            <v>合肥瑶海区艺固不锈钢经营部 4600/1.13</v>
          </cell>
          <cell r="O4138" t="str">
            <v>45.54</v>
          </cell>
          <cell r="P4138" t="str">
            <v>227.70</v>
          </cell>
          <cell r="Q4138" t="str">
            <v>182.18</v>
          </cell>
          <cell r="R4138" t="str">
            <v>4</v>
          </cell>
          <cell r="S4138" t="str">
            <v>平均年限法(一)</v>
          </cell>
          <cell r="T4138" t="str">
            <v>在用</v>
          </cell>
          <cell r="U4138" t="str">
            <v>直接购入</v>
          </cell>
          <cell r="V4138" t="str">
            <v>徐建红</v>
          </cell>
          <cell r="W4138" t="str">
            <v>2024.07.12</v>
          </cell>
          <cell r="X4138" t="str">
            <v>记--713</v>
          </cell>
        </row>
        <row r="4138">
          <cell r="AA4138" t="str">
            <v>0310</v>
          </cell>
        </row>
        <row r="4139">
          <cell r="B4139" t="str">
            <v>031023067</v>
          </cell>
          <cell r="C4139" t="str">
            <v>分页机</v>
          </cell>
          <cell r="D4139" t="str">
            <v>9011A</v>
          </cell>
          <cell r="E4139">
            <v>5486.73</v>
          </cell>
          <cell r="F4139">
            <v>274.35</v>
          </cell>
          <cell r="G4139">
            <v>5212.38</v>
          </cell>
          <cell r="H4139">
            <v>0</v>
          </cell>
          <cell r="I4139" t="str">
            <v>2024.07.19</v>
          </cell>
          <cell r="J4139" t="str">
            <v>96</v>
          </cell>
          <cell r="K4139" t="str">
            <v>剂型设备</v>
          </cell>
          <cell r="L4139" t="str">
            <v>肥东制剂分厂</v>
          </cell>
          <cell r="M4139" t="str">
            <v>肥东制剂17#车间</v>
          </cell>
          <cell r="N4139" t="str">
            <v>合肥友高物联网标识设备有限公司 6200/1.13</v>
          </cell>
          <cell r="O4139" t="str">
            <v>54.87</v>
          </cell>
          <cell r="P4139" t="str">
            <v>274.35</v>
          </cell>
          <cell r="Q4139" t="str">
            <v>219.47</v>
          </cell>
          <cell r="R4139" t="str">
            <v>4</v>
          </cell>
          <cell r="S4139" t="str">
            <v>平均年限法(一)</v>
          </cell>
          <cell r="T4139" t="str">
            <v>在用</v>
          </cell>
          <cell r="U4139" t="str">
            <v>直接购入</v>
          </cell>
          <cell r="V4139" t="str">
            <v>徐建红</v>
          </cell>
          <cell r="W4139" t="str">
            <v>2024.07.19</v>
          </cell>
          <cell r="X4139" t="str">
            <v>记--721</v>
          </cell>
        </row>
        <row r="4139">
          <cell r="AA4139" t="str">
            <v>0310</v>
          </cell>
        </row>
        <row r="4140">
          <cell r="B4140" t="str">
            <v>031023068</v>
          </cell>
          <cell r="C4140" t="str">
            <v>前出料造粒机</v>
          </cell>
          <cell r="D4140" t="str">
            <v>SET-140</v>
          </cell>
          <cell r="E4140">
            <v>100000</v>
          </cell>
          <cell r="F4140">
            <v>5000</v>
          </cell>
          <cell r="G4140">
            <v>95000</v>
          </cell>
          <cell r="H4140">
            <v>0</v>
          </cell>
          <cell r="I4140" t="str">
            <v>2024.07.22</v>
          </cell>
          <cell r="J4140" t="str">
            <v>96</v>
          </cell>
          <cell r="K4140" t="str">
            <v>剂型设备</v>
          </cell>
          <cell r="L4140" t="str">
            <v>肥东制剂分厂</v>
          </cell>
          <cell r="M4140" t="str">
            <v>肥东制剂15#车间</v>
          </cell>
          <cell r="N4140" t="str">
            <v>江阴市昌盛药化机械有限公司 113000/1.13</v>
          </cell>
          <cell r="O4140" t="str">
            <v>1,000.00</v>
          </cell>
          <cell r="P4140" t="str">
            <v>5,000.00</v>
          </cell>
          <cell r="Q4140" t="str">
            <v>4,000.00</v>
          </cell>
          <cell r="R4140" t="str">
            <v>4</v>
          </cell>
          <cell r="S4140" t="str">
            <v>平均年限法(一)</v>
          </cell>
          <cell r="T4140" t="str">
            <v>在用</v>
          </cell>
          <cell r="U4140" t="str">
            <v>直接购入</v>
          </cell>
          <cell r="V4140" t="str">
            <v>徐建红</v>
          </cell>
          <cell r="W4140" t="str">
            <v>2024.07.22</v>
          </cell>
          <cell r="X4140" t="str">
            <v>记--723</v>
          </cell>
        </row>
        <row r="4140">
          <cell r="AA4140" t="str">
            <v>0310</v>
          </cell>
        </row>
        <row r="4141">
          <cell r="B4141" t="str">
            <v>040100275</v>
          </cell>
          <cell r="C4141" t="str">
            <v>格力空调（120柜机）</v>
          </cell>
          <cell r="D4141" t="str">
            <v>格力柜机，RF120WQ/NhA-N3JY01，白色，5匹，380V定频冷暖</v>
          </cell>
          <cell r="E4141">
            <v>9000</v>
          </cell>
          <cell r="F4141">
            <v>720</v>
          </cell>
          <cell r="G4141">
            <v>8280</v>
          </cell>
          <cell r="H4141">
            <v>0</v>
          </cell>
          <cell r="I4141" t="str">
            <v>2024.07.22</v>
          </cell>
          <cell r="J4141" t="str">
            <v>60</v>
          </cell>
          <cell r="K4141" t="str">
            <v>空调</v>
          </cell>
          <cell r="L4141" t="str">
            <v>物流中心</v>
          </cell>
          <cell r="M4141" t="str">
            <v>肥东物流中心5#仓库（合成原药成品库）</v>
          </cell>
          <cell r="N4141" t="str">
            <v>合肥励耕志商贸有限责任公司 9000</v>
          </cell>
          <cell r="O4141" t="str">
            <v>144.00</v>
          </cell>
          <cell r="P4141" t="str">
            <v>720.00</v>
          </cell>
          <cell r="Q4141" t="str">
            <v>360.00</v>
          </cell>
          <cell r="R4141" t="str">
            <v>4</v>
          </cell>
          <cell r="S4141" t="str">
            <v>平均年限法(一)</v>
          </cell>
          <cell r="T4141" t="str">
            <v>在用</v>
          </cell>
          <cell r="U4141" t="str">
            <v>直接购入</v>
          </cell>
          <cell r="V4141" t="str">
            <v>徐建红</v>
          </cell>
          <cell r="W4141" t="str">
            <v>2024.07.22</v>
          </cell>
          <cell r="X4141" t="str">
            <v>记--726</v>
          </cell>
        </row>
        <row r="4141">
          <cell r="AA4141" t="str">
            <v>0401</v>
          </cell>
        </row>
        <row r="4142">
          <cell r="B4142" t="str">
            <v>040900576</v>
          </cell>
          <cell r="C4142" t="str">
            <v>数码单反相机（索尼）</v>
          </cell>
          <cell r="D4142" t="str">
            <v>索尼SONY，型号ILCE-7M4，专业数码单反，索尼镜头FE24-70mm F2.8；配相机支架1个(云腾VCT-880)</v>
          </cell>
          <cell r="E4142">
            <v>25575.22</v>
          </cell>
          <cell r="F4142">
            <v>2046</v>
          </cell>
          <cell r="G4142">
            <v>23529.22</v>
          </cell>
          <cell r="H4142">
            <v>0</v>
          </cell>
          <cell r="I4142" t="str">
            <v>2024.07.22</v>
          </cell>
          <cell r="J4142" t="str">
            <v>60</v>
          </cell>
          <cell r="K4142" t="str">
            <v>其他</v>
          </cell>
          <cell r="L4142" t="str">
            <v>销售服务部</v>
          </cell>
          <cell r="M4142" t="str">
            <v>销售服务部（陈曦），丰乐种业新大楼703室，销售宣传直播间用</v>
          </cell>
          <cell r="N4142" t="str">
            <v>合肥德众科技有限公司 28900/1.13</v>
          </cell>
          <cell r="O4142" t="str">
            <v>409.20</v>
          </cell>
          <cell r="P4142" t="str">
            <v>2,046.00</v>
          </cell>
          <cell r="Q4142" t="str">
            <v>1,023.01</v>
          </cell>
          <cell r="R4142" t="str">
            <v>4</v>
          </cell>
          <cell r="S4142" t="str">
            <v>平均年限法(一)</v>
          </cell>
          <cell r="T4142" t="str">
            <v>在用</v>
          </cell>
          <cell r="U4142" t="str">
            <v>直接购入</v>
          </cell>
          <cell r="V4142" t="str">
            <v>徐建红</v>
          </cell>
          <cell r="W4142" t="str">
            <v>2024.07.22</v>
          </cell>
          <cell r="X4142" t="str">
            <v>记--727</v>
          </cell>
        </row>
        <row r="4142">
          <cell r="AA4142" t="str">
            <v>0409</v>
          </cell>
        </row>
        <row r="4143">
          <cell r="B4143" t="str">
            <v>030500069</v>
          </cell>
          <cell r="C4143" t="str">
            <v>高压进线隔离柜</v>
          </cell>
          <cell r="D4143" t="str">
            <v>RM6-12</v>
          </cell>
          <cell r="E4143">
            <v>17420.35</v>
          </cell>
          <cell r="F4143">
            <v>871</v>
          </cell>
          <cell r="G4143">
            <v>16549.35</v>
          </cell>
          <cell r="H4143">
            <v>0</v>
          </cell>
          <cell r="I4143" t="str">
            <v>2024.07.29</v>
          </cell>
          <cell r="J4143" t="str">
            <v>96</v>
          </cell>
          <cell r="K4143" t="str">
            <v>电力设备</v>
          </cell>
          <cell r="L4143" t="str">
            <v>肥东合成分厂</v>
          </cell>
          <cell r="M4143" t="str">
            <v>肥东配电室1，10KV专线</v>
          </cell>
          <cell r="N4143" t="str">
            <v>安徽海盟电气科技有限公司</v>
          </cell>
          <cell r="O4143" t="str">
            <v>174.20</v>
          </cell>
          <cell r="P4143" t="str">
            <v>871.00</v>
          </cell>
          <cell r="Q4143" t="str">
            <v>696.81</v>
          </cell>
          <cell r="R4143" t="str">
            <v>4</v>
          </cell>
          <cell r="S4143" t="str">
            <v>平均年限法(一)</v>
          </cell>
          <cell r="T4143" t="str">
            <v>在用</v>
          </cell>
          <cell r="U4143" t="str">
            <v>在建工程转入</v>
          </cell>
          <cell r="V4143" t="str">
            <v>徐建红</v>
          </cell>
          <cell r="W4143" t="str">
            <v>2024.07.29</v>
          </cell>
          <cell r="X4143" t="str">
            <v>记--1149</v>
          </cell>
          <cell r="Y4143" t="str">
            <v>2400吨原药技改项目</v>
          </cell>
        </row>
        <row r="4143">
          <cell r="AA4143" t="str">
            <v>0305</v>
          </cell>
        </row>
        <row r="4144">
          <cell r="B4144" t="str">
            <v>030500070</v>
          </cell>
          <cell r="C4144" t="str">
            <v>高压进线隔离柜</v>
          </cell>
          <cell r="D4144" t="str">
            <v>RM6-12</v>
          </cell>
          <cell r="E4144">
            <v>17420.35</v>
          </cell>
          <cell r="F4144">
            <v>871</v>
          </cell>
          <cell r="G4144">
            <v>16549.35</v>
          </cell>
          <cell r="H4144">
            <v>0</v>
          </cell>
          <cell r="I4144" t="str">
            <v>2024.07.29</v>
          </cell>
          <cell r="J4144" t="str">
            <v>96</v>
          </cell>
          <cell r="K4144" t="str">
            <v>电力设备</v>
          </cell>
          <cell r="L4144" t="str">
            <v>肥东合成分厂</v>
          </cell>
          <cell r="M4144" t="str">
            <v>肥东配电室1，10KV专线</v>
          </cell>
          <cell r="N4144" t="str">
            <v>安徽海盟电气科技有限公司</v>
          </cell>
          <cell r="O4144" t="str">
            <v>174.20</v>
          </cell>
          <cell r="P4144" t="str">
            <v>871.00</v>
          </cell>
          <cell r="Q4144" t="str">
            <v>696.81</v>
          </cell>
          <cell r="R4144" t="str">
            <v>4</v>
          </cell>
          <cell r="S4144" t="str">
            <v>平均年限法(一)</v>
          </cell>
          <cell r="T4144" t="str">
            <v>在用</v>
          </cell>
          <cell r="U4144" t="str">
            <v>在建工程转入</v>
          </cell>
          <cell r="V4144" t="str">
            <v>徐建红</v>
          </cell>
          <cell r="W4144" t="str">
            <v>2024.07.29</v>
          </cell>
          <cell r="X4144" t="str">
            <v>记--1149</v>
          </cell>
          <cell r="Y4144" t="str">
            <v>2400吨原药技改项目</v>
          </cell>
        </row>
        <row r="4144">
          <cell r="AA4144" t="str">
            <v>0305</v>
          </cell>
        </row>
        <row r="4145">
          <cell r="B4145" t="str">
            <v>030500071</v>
          </cell>
          <cell r="C4145" t="str">
            <v>高压计量柜</v>
          </cell>
          <cell r="D4145" t="str">
            <v>RM6-12</v>
          </cell>
          <cell r="E4145">
            <v>15392.04</v>
          </cell>
          <cell r="F4145">
            <v>769.6</v>
          </cell>
          <cell r="G4145">
            <v>14622.44</v>
          </cell>
          <cell r="H4145">
            <v>0</v>
          </cell>
          <cell r="I4145" t="str">
            <v>2024.07.29</v>
          </cell>
          <cell r="J4145" t="str">
            <v>96</v>
          </cell>
          <cell r="K4145" t="str">
            <v>电力设备</v>
          </cell>
          <cell r="L4145" t="str">
            <v>肥东合成分厂</v>
          </cell>
          <cell r="M4145" t="str">
            <v>肥东配电室1，10KV专线</v>
          </cell>
          <cell r="N4145" t="str">
            <v>安徽海盟电气科技有限公司</v>
          </cell>
          <cell r="O4145" t="str">
            <v>153.92</v>
          </cell>
          <cell r="P4145" t="str">
            <v>769.60</v>
          </cell>
          <cell r="Q4145" t="str">
            <v>615.68</v>
          </cell>
          <cell r="R4145" t="str">
            <v>4</v>
          </cell>
          <cell r="S4145" t="str">
            <v>平均年限法(一)</v>
          </cell>
          <cell r="T4145" t="str">
            <v>在用</v>
          </cell>
          <cell r="U4145" t="str">
            <v>在建工程转入</v>
          </cell>
          <cell r="V4145" t="str">
            <v>徐建红</v>
          </cell>
          <cell r="W4145" t="str">
            <v>2024.07.29</v>
          </cell>
          <cell r="X4145" t="str">
            <v>记--1149</v>
          </cell>
          <cell r="Y4145" t="str">
            <v>2400吨原药技改项目</v>
          </cell>
        </row>
        <row r="4145">
          <cell r="AA4145" t="str">
            <v>0305</v>
          </cell>
        </row>
        <row r="4146">
          <cell r="B4146" t="str">
            <v>030500072</v>
          </cell>
          <cell r="C4146" t="str">
            <v>高压计量柜</v>
          </cell>
          <cell r="D4146" t="str">
            <v>RM6-12</v>
          </cell>
          <cell r="E4146">
            <v>15392.04</v>
          </cell>
          <cell r="F4146">
            <v>769.6</v>
          </cell>
          <cell r="G4146">
            <v>14622.44</v>
          </cell>
          <cell r="H4146">
            <v>0</v>
          </cell>
          <cell r="I4146" t="str">
            <v>2024.07.29</v>
          </cell>
          <cell r="J4146" t="str">
            <v>96</v>
          </cell>
          <cell r="K4146" t="str">
            <v>电力设备</v>
          </cell>
          <cell r="L4146" t="str">
            <v>肥东合成分厂</v>
          </cell>
          <cell r="M4146" t="str">
            <v>肥东配电室1，10KV专线</v>
          </cell>
          <cell r="N4146" t="str">
            <v>安徽海盟电气科技有限公司</v>
          </cell>
          <cell r="O4146" t="str">
            <v>153.92</v>
          </cell>
          <cell r="P4146" t="str">
            <v>769.60</v>
          </cell>
          <cell r="Q4146" t="str">
            <v>615.68</v>
          </cell>
          <cell r="R4146" t="str">
            <v>4</v>
          </cell>
          <cell r="S4146" t="str">
            <v>平均年限法(一)</v>
          </cell>
          <cell r="T4146" t="str">
            <v>在用</v>
          </cell>
          <cell r="U4146" t="str">
            <v>在建工程转入</v>
          </cell>
          <cell r="V4146" t="str">
            <v>徐建红</v>
          </cell>
          <cell r="W4146" t="str">
            <v>2024.07.29</v>
          </cell>
          <cell r="X4146" t="str">
            <v>记--1149</v>
          </cell>
          <cell r="Y4146" t="str">
            <v>2400吨原药技改项目</v>
          </cell>
        </row>
        <row r="4146">
          <cell r="AA4146" t="str">
            <v>0305</v>
          </cell>
        </row>
        <row r="4147">
          <cell r="B4147" t="str">
            <v>030500073</v>
          </cell>
          <cell r="C4147" t="str">
            <v>高压进线总柜</v>
          </cell>
          <cell r="D4147" t="str">
            <v>RM6-12</v>
          </cell>
          <cell r="E4147">
            <v>30532.74</v>
          </cell>
          <cell r="F4147">
            <v>1526.65</v>
          </cell>
          <cell r="G4147">
            <v>29006.09</v>
          </cell>
          <cell r="H4147">
            <v>0</v>
          </cell>
          <cell r="I4147" t="str">
            <v>2024.07.29</v>
          </cell>
          <cell r="J4147" t="str">
            <v>96</v>
          </cell>
          <cell r="K4147" t="str">
            <v>电力设备</v>
          </cell>
          <cell r="L4147" t="str">
            <v>肥东合成分厂</v>
          </cell>
          <cell r="M4147" t="str">
            <v>肥东配电室1，10KV专线</v>
          </cell>
          <cell r="N4147" t="str">
            <v>安徽海盟电气科技有限公司</v>
          </cell>
          <cell r="O4147" t="str">
            <v>305.33</v>
          </cell>
          <cell r="P4147" t="str">
            <v>1,526.65</v>
          </cell>
          <cell r="Q4147" t="str">
            <v>1,221.31</v>
          </cell>
          <cell r="R4147" t="str">
            <v>4</v>
          </cell>
          <cell r="S4147" t="str">
            <v>平均年限法(一)</v>
          </cell>
          <cell r="T4147" t="str">
            <v>在用</v>
          </cell>
          <cell r="U4147" t="str">
            <v>在建工程转入</v>
          </cell>
          <cell r="V4147" t="str">
            <v>徐建红</v>
          </cell>
          <cell r="W4147" t="str">
            <v>2024.07.29</v>
          </cell>
          <cell r="X4147" t="str">
            <v>记--1149</v>
          </cell>
          <cell r="Y4147" t="str">
            <v>2400吨原药技改项目</v>
          </cell>
        </row>
        <row r="4147">
          <cell r="AA4147" t="str">
            <v>0305</v>
          </cell>
        </row>
        <row r="4148">
          <cell r="B4148" t="str">
            <v>030500074</v>
          </cell>
          <cell r="C4148" t="str">
            <v>高压进线总柜</v>
          </cell>
          <cell r="D4148" t="str">
            <v>RM6-12</v>
          </cell>
          <cell r="E4148">
            <v>30532.74</v>
          </cell>
          <cell r="F4148">
            <v>1526.65</v>
          </cell>
          <cell r="G4148">
            <v>29006.09</v>
          </cell>
          <cell r="H4148">
            <v>0</v>
          </cell>
          <cell r="I4148" t="str">
            <v>2024.07.29</v>
          </cell>
          <cell r="J4148" t="str">
            <v>96</v>
          </cell>
          <cell r="K4148" t="str">
            <v>电力设备</v>
          </cell>
          <cell r="L4148" t="str">
            <v>肥东合成分厂</v>
          </cell>
          <cell r="M4148" t="str">
            <v>肥东配电室1，10KV专线</v>
          </cell>
          <cell r="N4148" t="str">
            <v>安徽海盟电气科技有限公司</v>
          </cell>
          <cell r="O4148" t="str">
            <v>305.33</v>
          </cell>
          <cell r="P4148" t="str">
            <v>1,526.65</v>
          </cell>
          <cell r="Q4148" t="str">
            <v>1,221.31</v>
          </cell>
          <cell r="R4148" t="str">
            <v>4</v>
          </cell>
          <cell r="S4148" t="str">
            <v>平均年限法(一)</v>
          </cell>
          <cell r="T4148" t="str">
            <v>在用</v>
          </cell>
          <cell r="U4148" t="str">
            <v>在建工程转入</v>
          </cell>
          <cell r="V4148" t="str">
            <v>徐建红</v>
          </cell>
          <cell r="W4148" t="str">
            <v>2024.07.29</v>
          </cell>
          <cell r="X4148" t="str">
            <v>记--1149</v>
          </cell>
          <cell r="Y4148" t="str">
            <v>2400吨原药技改项目</v>
          </cell>
        </row>
        <row r="4148">
          <cell r="AA4148" t="str">
            <v>0305</v>
          </cell>
        </row>
        <row r="4149">
          <cell r="B4149" t="str">
            <v>030500075</v>
          </cell>
          <cell r="C4149" t="str">
            <v>高压出线柜</v>
          </cell>
          <cell r="D4149" t="str">
            <v>RM6-12</v>
          </cell>
          <cell r="E4149">
            <v>29998.23</v>
          </cell>
          <cell r="F4149">
            <v>1499.9</v>
          </cell>
          <cell r="G4149">
            <v>28498.33</v>
          </cell>
          <cell r="H4149">
            <v>0</v>
          </cell>
          <cell r="I4149" t="str">
            <v>2024.07.29</v>
          </cell>
          <cell r="J4149" t="str">
            <v>96</v>
          </cell>
          <cell r="K4149" t="str">
            <v>电力设备</v>
          </cell>
          <cell r="L4149" t="str">
            <v>肥东合成分厂</v>
          </cell>
          <cell r="M4149" t="str">
            <v>肥东配电室1，10KV专线</v>
          </cell>
          <cell r="N4149" t="str">
            <v>安徽海盟电气科技有限公司</v>
          </cell>
          <cell r="O4149" t="str">
            <v>299.98</v>
          </cell>
          <cell r="P4149" t="str">
            <v>1,499.90</v>
          </cell>
          <cell r="Q4149" t="str">
            <v>1,199.93</v>
          </cell>
          <cell r="R4149" t="str">
            <v>4</v>
          </cell>
          <cell r="S4149" t="str">
            <v>平均年限法(一)</v>
          </cell>
          <cell r="T4149" t="str">
            <v>在用</v>
          </cell>
          <cell r="U4149" t="str">
            <v>在建工程转入</v>
          </cell>
          <cell r="V4149" t="str">
            <v>徐建红</v>
          </cell>
          <cell r="W4149" t="str">
            <v>2024.07.29</v>
          </cell>
          <cell r="X4149" t="str">
            <v>记--1149</v>
          </cell>
          <cell r="Y4149" t="str">
            <v>2400吨原药技改项目</v>
          </cell>
        </row>
        <row r="4149">
          <cell r="AA4149" t="str">
            <v>0305</v>
          </cell>
        </row>
        <row r="4150">
          <cell r="B4150" t="str">
            <v>030500076</v>
          </cell>
          <cell r="C4150" t="str">
            <v>高压出线柜</v>
          </cell>
          <cell r="D4150" t="str">
            <v>RM6-12</v>
          </cell>
          <cell r="E4150">
            <v>29998.23</v>
          </cell>
          <cell r="F4150">
            <v>1499.9</v>
          </cell>
          <cell r="G4150">
            <v>28498.33</v>
          </cell>
          <cell r="H4150">
            <v>0</v>
          </cell>
          <cell r="I4150" t="str">
            <v>2024.07.29</v>
          </cell>
          <cell r="J4150" t="str">
            <v>96</v>
          </cell>
          <cell r="K4150" t="str">
            <v>电力设备</v>
          </cell>
          <cell r="L4150" t="str">
            <v>肥东合成分厂</v>
          </cell>
          <cell r="M4150" t="str">
            <v>肥东配电室1，10KV专线</v>
          </cell>
          <cell r="N4150" t="str">
            <v>安徽海盟电气科技有限公司</v>
          </cell>
          <cell r="O4150" t="str">
            <v>299.98</v>
          </cell>
          <cell r="P4150" t="str">
            <v>1,499.90</v>
          </cell>
          <cell r="Q4150" t="str">
            <v>1,199.93</v>
          </cell>
          <cell r="R4150" t="str">
            <v>4</v>
          </cell>
          <cell r="S4150" t="str">
            <v>平均年限法(一)</v>
          </cell>
          <cell r="T4150" t="str">
            <v>在用</v>
          </cell>
          <cell r="U4150" t="str">
            <v>在建工程转入</v>
          </cell>
          <cell r="V4150" t="str">
            <v>徐建红</v>
          </cell>
          <cell r="W4150" t="str">
            <v>2024.07.29</v>
          </cell>
          <cell r="X4150" t="str">
            <v>记--1149</v>
          </cell>
          <cell r="Y4150" t="str">
            <v>2400吨原药技改项目</v>
          </cell>
        </row>
        <row r="4150">
          <cell r="AA4150" t="str">
            <v>0305</v>
          </cell>
        </row>
        <row r="4151">
          <cell r="B4151" t="str">
            <v>030500077</v>
          </cell>
          <cell r="C4151" t="str">
            <v>高压出线柜</v>
          </cell>
          <cell r="D4151" t="str">
            <v>RM6-12</v>
          </cell>
          <cell r="E4151">
            <v>29998.23</v>
          </cell>
          <cell r="F4151">
            <v>1499.9</v>
          </cell>
          <cell r="G4151">
            <v>28498.33</v>
          </cell>
          <cell r="H4151">
            <v>0</v>
          </cell>
          <cell r="I4151" t="str">
            <v>2024.07.29</v>
          </cell>
          <cell r="J4151" t="str">
            <v>96</v>
          </cell>
          <cell r="K4151" t="str">
            <v>电力设备</v>
          </cell>
          <cell r="L4151" t="str">
            <v>肥东合成分厂</v>
          </cell>
          <cell r="M4151" t="str">
            <v>肥东配电室1，10KV专线</v>
          </cell>
          <cell r="N4151" t="str">
            <v>安徽海盟电气科技有限公司</v>
          </cell>
          <cell r="O4151" t="str">
            <v>299.98</v>
          </cell>
          <cell r="P4151" t="str">
            <v>1,499.90</v>
          </cell>
          <cell r="Q4151" t="str">
            <v>1,199.93</v>
          </cell>
          <cell r="R4151" t="str">
            <v>4</v>
          </cell>
          <cell r="S4151" t="str">
            <v>平均年限法(一)</v>
          </cell>
          <cell r="T4151" t="str">
            <v>在用</v>
          </cell>
          <cell r="U4151" t="str">
            <v>在建工程转入</v>
          </cell>
          <cell r="V4151" t="str">
            <v>徐建红</v>
          </cell>
          <cell r="W4151" t="str">
            <v>2024.07.29</v>
          </cell>
          <cell r="X4151" t="str">
            <v>记--1149</v>
          </cell>
          <cell r="Y4151" t="str">
            <v>2400吨原药技改项目</v>
          </cell>
        </row>
        <row r="4151">
          <cell r="AA4151" t="str">
            <v>0305</v>
          </cell>
        </row>
        <row r="4152">
          <cell r="B4152" t="str">
            <v>030500078</v>
          </cell>
          <cell r="C4152" t="str">
            <v>高压出线柜</v>
          </cell>
          <cell r="D4152" t="str">
            <v>RM6-12</v>
          </cell>
          <cell r="E4152">
            <v>29998.23</v>
          </cell>
          <cell r="F4152">
            <v>1499.9</v>
          </cell>
          <cell r="G4152">
            <v>28498.33</v>
          </cell>
          <cell r="H4152">
            <v>0</v>
          </cell>
          <cell r="I4152" t="str">
            <v>2024.07.29</v>
          </cell>
          <cell r="J4152" t="str">
            <v>96</v>
          </cell>
          <cell r="K4152" t="str">
            <v>电力设备</v>
          </cell>
          <cell r="L4152" t="str">
            <v>肥东合成分厂</v>
          </cell>
          <cell r="M4152" t="str">
            <v>肥东配电室1，10KV专线</v>
          </cell>
          <cell r="N4152" t="str">
            <v>安徽海盟电气科技有限公司</v>
          </cell>
          <cell r="O4152" t="str">
            <v>299.98</v>
          </cell>
          <cell r="P4152" t="str">
            <v>1,499.90</v>
          </cell>
          <cell r="Q4152" t="str">
            <v>1,199.93</v>
          </cell>
          <cell r="R4152" t="str">
            <v>4</v>
          </cell>
          <cell r="S4152" t="str">
            <v>平均年限法(一)</v>
          </cell>
          <cell r="T4152" t="str">
            <v>在用</v>
          </cell>
          <cell r="U4152" t="str">
            <v>在建工程转入</v>
          </cell>
          <cell r="V4152" t="str">
            <v>徐建红</v>
          </cell>
          <cell r="W4152" t="str">
            <v>2024.07.29</v>
          </cell>
          <cell r="X4152" t="str">
            <v>记--1149</v>
          </cell>
          <cell r="Y4152" t="str">
            <v>2400吨原药技改项目</v>
          </cell>
        </row>
        <row r="4152">
          <cell r="AA4152" t="str">
            <v>0305</v>
          </cell>
        </row>
        <row r="4153">
          <cell r="B4153" t="str">
            <v>030500079</v>
          </cell>
          <cell r="C4153" t="str">
            <v>高压出线柜</v>
          </cell>
          <cell r="D4153" t="str">
            <v>RM6-12</v>
          </cell>
          <cell r="E4153">
            <v>29998.23</v>
          </cell>
          <cell r="F4153">
            <v>1499.9</v>
          </cell>
          <cell r="G4153">
            <v>28498.33</v>
          </cell>
          <cell r="H4153">
            <v>0</v>
          </cell>
          <cell r="I4153" t="str">
            <v>2024.07.29</v>
          </cell>
          <cell r="J4153" t="str">
            <v>96</v>
          </cell>
          <cell r="K4153" t="str">
            <v>电力设备</v>
          </cell>
          <cell r="L4153" t="str">
            <v>肥东合成分厂</v>
          </cell>
          <cell r="M4153" t="str">
            <v>肥东配电室1，10KV专线</v>
          </cell>
          <cell r="N4153" t="str">
            <v>安徽海盟电气科技有限公司</v>
          </cell>
          <cell r="O4153" t="str">
            <v>299.98</v>
          </cell>
          <cell r="P4153" t="str">
            <v>1,499.90</v>
          </cell>
          <cell r="Q4153" t="str">
            <v>1,199.93</v>
          </cell>
          <cell r="R4153" t="str">
            <v>4</v>
          </cell>
          <cell r="S4153" t="str">
            <v>平均年限法(一)</v>
          </cell>
          <cell r="T4153" t="str">
            <v>在用</v>
          </cell>
          <cell r="U4153" t="str">
            <v>在建工程转入</v>
          </cell>
          <cell r="V4153" t="str">
            <v>徐建红</v>
          </cell>
          <cell r="W4153" t="str">
            <v>2024.07.29</v>
          </cell>
          <cell r="X4153" t="str">
            <v>记--1149</v>
          </cell>
          <cell r="Y4153" t="str">
            <v>2400吨原药技改项目</v>
          </cell>
        </row>
        <row r="4153">
          <cell r="AA4153" t="str">
            <v>0305</v>
          </cell>
        </row>
        <row r="4154">
          <cell r="B4154" t="str">
            <v>030500080</v>
          </cell>
          <cell r="C4154" t="str">
            <v>高压出线柜</v>
          </cell>
          <cell r="D4154" t="str">
            <v>RM6-12</v>
          </cell>
          <cell r="E4154">
            <v>29998.23</v>
          </cell>
          <cell r="F4154">
            <v>1499.9</v>
          </cell>
          <cell r="G4154">
            <v>28498.33</v>
          </cell>
          <cell r="H4154">
            <v>0</v>
          </cell>
          <cell r="I4154" t="str">
            <v>2024.07.29</v>
          </cell>
          <cell r="J4154" t="str">
            <v>96</v>
          </cell>
          <cell r="K4154" t="str">
            <v>电力设备</v>
          </cell>
          <cell r="L4154" t="str">
            <v>肥东合成分厂</v>
          </cell>
          <cell r="M4154" t="str">
            <v>肥东配电室1，10KV专线</v>
          </cell>
          <cell r="N4154" t="str">
            <v>安徽海盟电气科技有限公司</v>
          </cell>
          <cell r="O4154" t="str">
            <v>299.98</v>
          </cell>
          <cell r="P4154" t="str">
            <v>1,499.90</v>
          </cell>
          <cell r="Q4154" t="str">
            <v>1,199.93</v>
          </cell>
          <cell r="R4154" t="str">
            <v>4</v>
          </cell>
          <cell r="S4154" t="str">
            <v>平均年限法(一)</v>
          </cell>
          <cell r="T4154" t="str">
            <v>在用</v>
          </cell>
          <cell r="U4154" t="str">
            <v>在建工程转入</v>
          </cell>
          <cell r="V4154" t="str">
            <v>徐建红</v>
          </cell>
          <cell r="W4154" t="str">
            <v>2024.07.29</v>
          </cell>
          <cell r="X4154" t="str">
            <v>记--1149</v>
          </cell>
          <cell r="Y4154" t="str">
            <v>2400吨原药技改项目</v>
          </cell>
        </row>
        <row r="4154">
          <cell r="AA4154" t="str">
            <v>0305</v>
          </cell>
        </row>
        <row r="4155">
          <cell r="B4155" t="str">
            <v>030500081</v>
          </cell>
          <cell r="C4155" t="str">
            <v>高压出线柜</v>
          </cell>
          <cell r="D4155" t="str">
            <v>RM6-12</v>
          </cell>
          <cell r="E4155">
            <v>29998.23</v>
          </cell>
          <cell r="F4155">
            <v>1499.9</v>
          </cell>
          <cell r="G4155">
            <v>28498.33</v>
          </cell>
          <cell r="H4155">
            <v>0</v>
          </cell>
          <cell r="I4155" t="str">
            <v>2024.07.29</v>
          </cell>
          <cell r="J4155" t="str">
            <v>96</v>
          </cell>
          <cell r="K4155" t="str">
            <v>电力设备</v>
          </cell>
          <cell r="L4155" t="str">
            <v>肥东合成分厂</v>
          </cell>
          <cell r="M4155" t="str">
            <v>肥东配电室1，10KV专线</v>
          </cell>
          <cell r="N4155" t="str">
            <v>安徽海盟电气科技有限公司</v>
          </cell>
          <cell r="O4155" t="str">
            <v>299.98</v>
          </cell>
          <cell r="P4155" t="str">
            <v>1,499.90</v>
          </cell>
          <cell r="Q4155" t="str">
            <v>1,199.93</v>
          </cell>
          <cell r="R4155" t="str">
            <v>4</v>
          </cell>
          <cell r="S4155" t="str">
            <v>平均年限法(一)</v>
          </cell>
          <cell r="T4155" t="str">
            <v>在用</v>
          </cell>
          <cell r="U4155" t="str">
            <v>在建工程转入</v>
          </cell>
          <cell r="V4155" t="str">
            <v>徐建红</v>
          </cell>
          <cell r="W4155" t="str">
            <v>2024.07.29</v>
          </cell>
          <cell r="X4155" t="str">
            <v>记--1149</v>
          </cell>
          <cell r="Y4155" t="str">
            <v>2400吨原药技改项目</v>
          </cell>
        </row>
        <row r="4155">
          <cell r="AA4155" t="str">
            <v>0305</v>
          </cell>
        </row>
        <row r="4156">
          <cell r="B4156" t="str">
            <v>030500082</v>
          </cell>
          <cell r="C4156" t="str">
            <v>高压出线柜</v>
          </cell>
          <cell r="D4156" t="str">
            <v>RM6-12</v>
          </cell>
          <cell r="E4156">
            <v>29998.23</v>
          </cell>
          <cell r="F4156">
            <v>1499.9</v>
          </cell>
          <cell r="G4156">
            <v>28498.33</v>
          </cell>
          <cell r="H4156">
            <v>0</v>
          </cell>
          <cell r="I4156" t="str">
            <v>2024.07.29</v>
          </cell>
          <cell r="J4156" t="str">
            <v>96</v>
          </cell>
          <cell r="K4156" t="str">
            <v>电力设备</v>
          </cell>
          <cell r="L4156" t="str">
            <v>肥东合成分厂</v>
          </cell>
          <cell r="M4156" t="str">
            <v>肥东配电室1，10KV专线</v>
          </cell>
          <cell r="N4156" t="str">
            <v>安徽海盟电气科技有限公司</v>
          </cell>
          <cell r="O4156" t="str">
            <v>299.98</v>
          </cell>
          <cell r="P4156" t="str">
            <v>1,499.90</v>
          </cell>
          <cell r="Q4156" t="str">
            <v>1,199.93</v>
          </cell>
          <cell r="R4156" t="str">
            <v>4</v>
          </cell>
          <cell r="S4156" t="str">
            <v>平均年限法(一)</v>
          </cell>
          <cell r="T4156" t="str">
            <v>在用</v>
          </cell>
          <cell r="U4156" t="str">
            <v>在建工程转入</v>
          </cell>
          <cell r="V4156" t="str">
            <v>徐建红</v>
          </cell>
          <cell r="W4156" t="str">
            <v>2024.07.29</v>
          </cell>
          <cell r="X4156" t="str">
            <v>记--1149</v>
          </cell>
          <cell r="Y4156" t="str">
            <v>2400吨原药技改项目</v>
          </cell>
        </row>
        <row r="4156">
          <cell r="AA4156" t="str">
            <v>0305</v>
          </cell>
        </row>
        <row r="4157">
          <cell r="B4157" t="str">
            <v>030500083</v>
          </cell>
          <cell r="C4157" t="str">
            <v>高压PT柜</v>
          </cell>
          <cell r="D4157" t="str">
            <v>RM6-12</v>
          </cell>
          <cell r="E4157">
            <v>17929.2</v>
          </cell>
          <cell r="F4157">
            <v>896.45</v>
          </cell>
          <cell r="G4157">
            <v>17032.75</v>
          </cell>
          <cell r="H4157">
            <v>0</v>
          </cell>
          <cell r="I4157" t="str">
            <v>2024.07.29</v>
          </cell>
          <cell r="J4157" t="str">
            <v>96</v>
          </cell>
          <cell r="K4157" t="str">
            <v>电力设备</v>
          </cell>
          <cell r="L4157" t="str">
            <v>肥东合成分厂</v>
          </cell>
          <cell r="M4157" t="str">
            <v>肥东配电室1，10KV专线</v>
          </cell>
          <cell r="N4157" t="str">
            <v>安徽海盟电气科技有限公司</v>
          </cell>
          <cell r="O4157" t="str">
            <v>179.29</v>
          </cell>
          <cell r="P4157" t="str">
            <v>896.45</v>
          </cell>
          <cell r="Q4157" t="str">
            <v>717.17</v>
          </cell>
          <cell r="R4157" t="str">
            <v>4</v>
          </cell>
          <cell r="S4157" t="str">
            <v>平均年限法(一)</v>
          </cell>
          <cell r="T4157" t="str">
            <v>在用</v>
          </cell>
          <cell r="U4157" t="str">
            <v>在建工程转入</v>
          </cell>
          <cell r="V4157" t="str">
            <v>徐建红</v>
          </cell>
          <cell r="W4157" t="str">
            <v>2024.07.29</v>
          </cell>
          <cell r="X4157" t="str">
            <v>记--1149</v>
          </cell>
          <cell r="Y4157" t="str">
            <v>2400吨原药技改项目</v>
          </cell>
        </row>
        <row r="4157">
          <cell r="AA4157" t="str">
            <v>0305</v>
          </cell>
        </row>
        <row r="4158">
          <cell r="B4158" t="str">
            <v>030500084</v>
          </cell>
          <cell r="C4158" t="str">
            <v>高压PT柜</v>
          </cell>
          <cell r="D4158" t="str">
            <v>RM6-12</v>
          </cell>
          <cell r="E4158">
            <v>17929.2</v>
          </cell>
          <cell r="F4158">
            <v>896.45</v>
          </cell>
          <cell r="G4158">
            <v>17032.75</v>
          </cell>
          <cell r="H4158">
            <v>0</v>
          </cell>
          <cell r="I4158" t="str">
            <v>2024.07.29</v>
          </cell>
          <cell r="J4158" t="str">
            <v>96</v>
          </cell>
          <cell r="K4158" t="str">
            <v>电力设备</v>
          </cell>
          <cell r="L4158" t="str">
            <v>肥东合成分厂</v>
          </cell>
          <cell r="M4158" t="str">
            <v>肥东配电室1，10KV专线</v>
          </cell>
          <cell r="N4158" t="str">
            <v>安徽海盟电气科技有限公司</v>
          </cell>
          <cell r="O4158" t="str">
            <v>179.29</v>
          </cell>
          <cell r="P4158" t="str">
            <v>896.45</v>
          </cell>
          <cell r="Q4158" t="str">
            <v>717.17</v>
          </cell>
          <cell r="R4158" t="str">
            <v>4</v>
          </cell>
          <cell r="S4158" t="str">
            <v>平均年限法(一)</v>
          </cell>
          <cell r="T4158" t="str">
            <v>在用</v>
          </cell>
          <cell r="U4158" t="str">
            <v>在建工程转入</v>
          </cell>
          <cell r="V4158" t="str">
            <v>徐建红</v>
          </cell>
          <cell r="W4158" t="str">
            <v>2024.07.29</v>
          </cell>
          <cell r="X4158" t="str">
            <v>记--1149</v>
          </cell>
          <cell r="Y4158" t="str">
            <v>2400吨原药技改项目</v>
          </cell>
        </row>
        <row r="4158">
          <cell r="AA4158" t="str">
            <v>0305</v>
          </cell>
        </row>
        <row r="4159">
          <cell r="B4159" t="str">
            <v>030500085</v>
          </cell>
          <cell r="C4159" t="str">
            <v>高压联络柜</v>
          </cell>
          <cell r="D4159" t="str">
            <v>RM6-12</v>
          </cell>
          <cell r="E4159">
            <v>30532.74</v>
          </cell>
          <cell r="F4159">
            <v>1526.65</v>
          </cell>
          <cell r="G4159">
            <v>29006.09</v>
          </cell>
          <cell r="H4159">
            <v>0</v>
          </cell>
          <cell r="I4159" t="str">
            <v>2024.07.29</v>
          </cell>
          <cell r="J4159" t="str">
            <v>96</v>
          </cell>
          <cell r="K4159" t="str">
            <v>电力设备</v>
          </cell>
          <cell r="L4159" t="str">
            <v>肥东合成分厂</v>
          </cell>
          <cell r="M4159" t="str">
            <v>肥东配电室1，10KV专线</v>
          </cell>
          <cell r="N4159" t="str">
            <v>安徽海盟电气科技有限公司</v>
          </cell>
          <cell r="O4159" t="str">
            <v>305.33</v>
          </cell>
          <cell r="P4159" t="str">
            <v>1,526.65</v>
          </cell>
          <cell r="Q4159" t="str">
            <v>1,221.31</v>
          </cell>
          <cell r="R4159" t="str">
            <v>4</v>
          </cell>
          <cell r="S4159" t="str">
            <v>平均年限法(一)</v>
          </cell>
          <cell r="T4159" t="str">
            <v>在用</v>
          </cell>
          <cell r="U4159" t="str">
            <v>在建工程转入</v>
          </cell>
          <cell r="V4159" t="str">
            <v>徐建红</v>
          </cell>
          <cell r="W4159" t="str">
            <v>2024.07.29</v>
          </cell>
          <cell r="X4159" t="str">
            <v>记--1149</v>
          </cell>
          <cell r="Y4159" t="str">
            <v>2400吨原药技改项目</v>
          </cell>
        </row>
        <row r="4159">
          <cell r="AA4159" t="str">
            <v>0305</v>
          </cell>
        </row>
        <row r="4160">
          <cell r="B4160" t="str">
            <v>030500086</v>
          </cell>
          <cell r="C4160" t="str">
            <v>高压提升柜</v>
          </cell>
          <cell r="D4160" t="str">
            <v>RM6-12</v>
          </cell>
          <cell r="E4160">
            <v>17420.36</v>
          </cell>
          <cell r="F4160">
            <v>871</v>
          </cell>
          <cell r="G4160">
            <v>16549.36</v>
          </cell>
          <cell r="H4160">
            <v>0</v>
          </cell>
          <cell r="I4160" t="str">
            <v>2024.07.29</v>
          </cell>
          <cell r="J4160" t="str">
            <v>96</v>
          </cell>
          <cell r="K4160" t="str">
            <v>电力设备</v>
          </cell>
          <cell r="L4160" t="str">
            <v>肥东合成分厂</v>
          </cell>
          <cell r="M4160" t="str">
            <v>肥东配电室1，10KV专线</v>
          </cell>
          <cell r="N4160" t="str">
            <v>安徽海盟电气科技有限公司</v>
          </cell>
          <cell r="O4160" t="str">
            <v>174.20</v>
          </cell>
          <cell r="P4160" t="str">
            <v>871.00</v>
          </cell>
          <cell r="Q4160" t="str">
            <v>696.81</v>
          </cell>
          <cell r="R4160" t="str">
            <v>4</v>
          </cell>
          <cell r="S4160" t="str">
            <v>平均年限法(一)</v>
          </cell>
          <cell r="T4160" t="str">
            <v>在用</v>
          </cell>
          <cell r="U4160" t="str">
            <v>在建工程转入</v>
          </cell>
          <cell r="V4160" t="str">
            <v>徐建红</v>
          </cell>
          <cell r="W4160" t="str">
            <v>2024.07.29</v>
          </cell>
          <cell r="X4160" t="str">
            <v>记--1149</v>
          </cell>
          <cell r="Y4160" t="str">
            <v>2400吨原药技改项目</v>
          </cell>
        </row>
        <row r="4160">
          <cell r="AA4160" t="str">
            <v>0305</v>
          </cell>
        </row>
        <row r="4161">
          <cell r="B4161" t="str">
            <v>030500087</v>
          </cell>
          <cell r="C4161" t="str">
            <v>高压提升柜</v>
          </cell>
          <cell r="D4161" t="str">
            <v>RM6-12</v>
          </cell>
          <cell r="E4161">
            <v>17420.36</v>
          </cell>
          <cell r="F4161">
            <v>871</v>
          </cell>
          <cell r="G4161">
            <v>16549.36</v>
          </cell>
          <cell r="H4161">
            <v>0</v>
          </cell>
          <cell r="I4161" t="str">
            <v>2024.07.29</v>
          </cell>
          <cell r="J4161" t="str">
            <v>96</v>
          </cell>
          <cell r="K4161" t="str">
            <v>电力设备</v>
          </cell>
          <cell r="L4161" t="str">
            <v>肥东合成分厂</v>
          </cell>
          <cell r="M4161" t="str">
            <v>肥东配电室1，10KV专线</v>
          </cell>
          <cell r="N4161" t="str">
            <v>安徽海盟电气科技有限公司</v>
          </cell>
          <cell r="O4161" t="str">
            <v>174.20</v>
          </cell>
          <cell r="P4161" t="str">
            <v>871.00</v>
          </cell>
          <cell r="Q4161" t="str">
            <v>696.81</v>
          </cell>
          <cell r="R4161" t="str">
            <v>4</v>
          </cell>
          <cell r="S4161" t="str">
            <v>平均年限法(一)</v>
          </cell>
          <cell r="T4161" t="str">
            <v>在用</v>
          </cell>
          <cell r="U4161" t="str">
            <v>在建工程转入</v>
          </cell>
          <cell r="V4161" t="str">
            <v>徐建红</v>
          </cell>
          <cell r="W4161" t="str">
            <v>2024.07.29</v>
          </cell>
          <cell r="X4161" t="str">
            <v>记--1149</v>
          </cell>
          <cell r="Y4161" t="str">
            <v>2400吨原药技改项目</v>
          </cell>
        </row>
        <row r="4161">
          <cell r="AA4161" t="str">
            <v>0305</v>
          </cell>
        </row>
        <row r="4162">
          <cell r="B4162" t="str">
            <v>030500088</v>
          </cell>
          <cell r="C4162" t="str">
            <v>高压提升柜</v>
          </cell>
          <cell r="D4162" t="str">
            <v>RM6-12</v>
          </cell>
          <cell r="E4162">
            <v>17420.36</v>
          </cell>
          <cell r="F4162">
            <v>871</v>
          </cell>
          <cell r="G4162">
            <v>16549.36</v>
          </cell>
          <cell r="H4162">
            <v>0</v>
          </cell>
          <cell r="I4162" t="str">
            <v>2024.07.29</v>
          </cell>
          <cell r="J4162" t="str">
            <v>96</v>
          </cell>
          <cell r="K4162" t="str">
            <v>电力设备</v>
          </cell>
          <cell r="L4162" t="str">
            <v>肥东合成分厂</v>
          </cell>
          <cell r="M4162" t="str">
            <v>肥东配电室1，10KV专线</v>
          </cell>
          <cell r="N4162" t="str">
            <v>安徽海盟电气科技有限公司</v>
          </cell>
          <cell r="O4162" t="str">
            <v>174.20</v>
          </cell>
          <cell r="P4162" t="str">
            <v>871.00</v>
          </cell>
          <cell r="Q4162" t="str">
            <v>696.81</v>
          </cell>
          <cell r="R4162" t="str">
            <v>4</v>
          </cell>
          <cell r="S4162" t="str">
            <v>平均年限法(一)</v>
          </cell>
          <cell r="T4162" t="str">
            <v>在用</v>
          </cell>
          <cell r="U4162" t="str">
            <v>在建工程转入</v>
          </cell>
          <cell r="V4162" t="str">
            <v>徐建红</v>
          </cell>
          <cell r="W4162" t="str">
            <v>2024.07.29</v>
          </cell>
          <cell r="X4162" t="str">
            <v>记--1149</v>
          </cell>
          <cell r="Y4162" t="str">
            <v>2400吨原药技改项目</v>
          </cell>
        </row>
        <row r="4162">
          <cell r="AA4162" t="str">
            <v>0305</v>
          </cell>
        </row>
        <row r="4163">
          <cell r="B4163" t="str">
            <v>030500089</v>
          </cell>
          <cell r="C4163" t="str">
            <v>直流屏（壁挂式）</v>
          </cell>
          <cell r="D4163" t="str">
            <v>40AH</v>
          </cell>
          <cell r="E4163">
            <v>10584.07</v>
          </cell>
          <cell r="F4163">
            <v>529.2</v>
          </cell>
          <cell r="G4163">
            <v>10054.87</v>
          </cell>
          <cell r="H4163">
            <v>0</v>
          </cell>
          <cell r="I4163" t="str">
            <v>2024.07.29</v>
          </cell>
          <cell r="J4163" t="str">
            <v>96</v>
          </cell>
          <cell r="K4163" t="str">
            <v>电力设备</v>
          </cell>
          <cell r="L4163" t="str">
            <v>肥东合成分厂</v>
          </cell>
          <cell r="M4163" t="str">
            <v>肥东配电室1，10KV专线</v>
          </cell>
          <cell r="N4163" t="str">
            <v>安徽海盟电气科技有限公司</v>
          </cell>
          <cell r="O4163" t="str">
            <v>105.84</v>
          </cell>
          <cell r="P4163" t="str">
            <v>529.20</v>
          </cell>
          <cell r="Q4163" t="str">
            <v>423.36</v>
          </cell>
          <cell r="R4163" t="str">
            <v>4</v>
          </cell>
          <cell r="S4163" t="str">
            <v>平均年限法(一)</v>
          </cell>
          <cell r="T4163" t="str">
            <v>在用</v>
          </cell>
          <cell r="U4163" t="str">
            <v>在建工程转入</v>
          </cell>
          <cell r="V4163" t="str">
            <v>徐建红</v>
          </cell>
          <cell r="W4163" t="str">
            <v>2024.07.29</v>
          </cell>
          <cell r="X4163" t="str">
            <v>记--1149</v>
          </cell>
          <cell r="Y4163" t="str">
            <v>2400吨原药技改项目</v>
          </cell>
        </row>
        <row r="4163">
          <cell r="AA4163" t="str">
            <v>0305</v>
          </cell>
        </row>
        <row r="4164">
          <cell r="B4164" t="str">
            <v>030500090</v>
          </cell>
          <cell r="C4164" t="str">
            <v>环网型箱式变电站</v>
          </cell>
          <cell r="D4164" t="str">
            <v>ZGS11-Z-630</v>
          </cell>
          <cell r="E4164">
            <v>57301.77</v>
          </cell>
          <cell r="F4164">
            <v>2865.1</v>
          </cell>
          <cell r="G4164">
            <v>54436.67</v>
          </cell>
          <cell r="H4164">
            <v>0</v>
          </cell>
          <cell r="I4164" t="str">
            <v>2024.07.29</v>
          </cell>
          <cell r="J4164" t="str">
            <v>96</v>
          </cell>
          <cell r="K4164" t="str">
            <v>电力设备</v>
          </cell>
          <cell r="L4164" t="str">
            <v>肥东合成分厂</v>
          </cell>
          <cell r="M4164" t="str">
            <v>肥东配电室1，10KV专线</v>
          </cell>
          <cell r="N4164" t="str">
            <v>安徽海盟电气科技有限公司</v>
          </cell>
          <cell r="O4164" t="str">
            <v>573.02</v>
          </cell>
          <cell r="P4164" t="str">
            <v>2,865.10</v>
          </cell>
          <cell r="Q4164" t="str">
            <v>2,292.07</v>
          </cell>
          <cell r="R4164" t="str">
            <v>4</v>
          </cell>
          <cell r="S4164" t="str">
            <v>平均年限法(一)</v>
          </cell>
          <cell r="T4164" t="str">
            <v>在用</v>
          </cell>
          <cell r="U4164" t="str">
            <v>在建工程转入</v>
          </cell>
          <cell r="V4164" t="str">
            <v>徐建红</v>
          </cell>
          <cell r="W4164" t="str">
            <v>2024.07.29</v>
          </cell>
          <cell r="X4164" t="str">
            <v>记--1149</v>
          </cell>
          <cell r="Y4164" t="str">
            <v>2400吨原药技改项目</v>
          </cell>
        </row>
        <row r="4164">
          <cell r="AA4164" t="str">
            <v>0305</v>
          </cell>
        </row>
        <row r="4165">
          <cell r="B4165" t="str">
            <v>030500091</v>
          </cell>
          <cell r="C4165" t="str">
            <v>环网型箱式变电站</v>
          </cell>
          <cell r="D4165" t="str">
            <v>ZGS11-Z-630</v>
          </cell>
          <cell r="E4165">
            <v>57301.77</v>
          </cell>
          <cell r="F4165">
            <v>2865.1</v>
          </cell>
          <cell r="G4165">
            <v>54436.67</v>
          </cell>
          <cell r="H4165">
            <v>0</v>
          </cell>
          <cell r="I4165" t="str">
            <v>2024.07.29</v>
          </cell>
          <cell r="J4165" t="str">
            <v>96</v>
          </cell>
          <cell r="K4165" t="str">
            <v>电力设备</v>
          </cell>
          <cell r="L4165" t="str">
            <v>肥东合成分厂</v>
          </cell>
          <cell r="M4165" t="str">
            <v>肥东配电室1，10KV专线</v>
          </cell>
          <cell r="N4165" t="str">
            <v>安徽海盟电气科技有限公司</v>
          </cell>
          <cell r="O4165" t="str">
            <v>573.02</v>
          </cell>
          <cell r="P4165" t="str">
            <v>2,865.10</v>
          </cell>
          <cell r="Q4165" t="str">
            <v>2,292.07</v>
          </cell>
          <cell r="R4165" t="str">
            <v>4</v>
          </cell>
          <cell r="S4165" t="str">
            <v>平均年限法(一)</v>
          </cell>
          <cell r="T4165" t="str">
            <v>在用</v>
          </cell>
          <cell r="U4165" t="str">
            <v>在建工程转入</v>
          </cell>
          <cell r="V4165" t="str">
            <v>徐建红</v>
          </cell>
          <cell r="W4165" t="str">
            <v>2024.07.29</v>
          </cell>
          <cell r="X4165" t="str">
            <v>记--1149</v>
          </cell>
          <cell r="Y4165" t="str">
            <v>2400吨原药技改项目</v>
          </cell>
        </row>
        <row r="4165">
          <cell r="AA4165" t="str">
            <v>0305</v>
          </cell>
        </row>
        <row r="4166">
          <cell r="B4166" t="str">
            <v>030500092</v>
          </cell>
          <cell r="C4166" t="str">
            <v>柱上真空开关（10KV进线开关）</v>
          </cell>
          <cell r="D4166" t="str">
            <v>ZW43-12F/630-20KA</v>
          </cell>
          <cell r="E4166">
            <v>7522.12</v>
          </cell>
          <cell r="F4166">
            <v>376.1</v>
          </cell>
          <cell r="G4166">
            <v>7146.02</v>
          </cell>
          <cell r="H4166">
            <v>0</v>
          </cell>
          <cell r="I4166" t="str">
            <v>2024.07.29</v>
          </cell>
          <cell r="J4166" t="str">
            <v>96</v>
          </cell>
          <cell r="K4166" t="str">
            <v>电力设备</v>
          </cell>
          <cell r="L4166" t="str">
            <v>肥东合成分厂</v>
          </cell>
          <cell r="M4166" t="str">
            <v>肥东厂区北围墙外高压进线杆上端，10KV专线</v>
          </cell>
          <cell r="N4166" t="str">
            <v>安徽海盟电气科技有限公司</v>
          </cell>
          <cell r="O4166" t="str">
            <v>75.22</v>
          </cell>
          <cell r="P4166" t="str">
            <v>376.10</v>
          </cell>
          <cell r="Q4166" t="str">
            <v>300.88</v>
          </cell>
          <cell r="R4166" t="str">
            <v>4</v>
          </cell>
          <cell r="S4166" t="str">
            <v>平均年限法(一)</v>
          </cell>
          <cell r="T4166" t="str">
            <v>在用</v>
          </cell>
          <cell r="U4166" t="str">
            <v>在建工程转入</v>
          </cell>
          <cell r="V4166" t="str">
            <v>徐建红</v>
          </cell>
          <cell r="W4166" t="str">
            <v>2024.07.29</v>
          </cell>
          <cell r="X4166" t="str">
            <v>记--1149</v>
          </cell>
          <cell r="Y4166" t="str">
            <v>2400吨原药技改项目</v>
          </cell>
        </row>
        <row r="4166">
          <cell r="AA4166" t="str">
            <v>0305</v>
          </cell>
        </row>
        <row r="4167">
          <cell r="B4167" t="str">
            <v>032900001</v>
          </cell>
          <cell r="C4167" t="str">
            <v>氯化釜</v>
          </cell>
          <cell r="D4167" t="str">
            <v>K6300L，内衬搪玻璃</v>
          </cell>
          <cell r="E4167">
            <v>77876.11</v>
          </cell>
          <cell r="F4167">
            <v>3893.8</v>
          </cell>
          <cell r="G4167">
            <v>73982.31</v>
          </cell>
          <cell r="H4167">
            <v>0</v>
          </cell>
          <cell r="I4167" t="str">
            <v>2024.07.29</v>
          </cell>
          <cell r="J4167" t="str">
            <v>96</v>
          </cell>
          <cell r="K4167" t="str">
            <v>合成五车间（技改车间）</v>
          </cell>
          <cell r="L4167" t="str">
            <v>肥东合成分厂</v>
          </cell>
          <cell r="M4167" t="str">
            <v>肥东合成五车间（技改车间），R-0301A</v>
          </cell>
          <cell r="N4167" t="str">
            <v>江苏扬阳化工设备制造有限公司</v>
          </cell>
          <cell r="O4167" t="str">
            <v>778.76</v>
          </cell>
          <cell r="P4167" t="str">
            <v>3,893.80</v>
          </cell>
          <cell r="Q4167" t="str">
            <v>3,115.04</v>
          </cell>
          <cell r="R4167" t="str">
            <v>4</v>
          </cell>
          <cell r="S4167" t="str">
            <v>平均年限法(一)</v>
          </cell>
          <cell r="T4167" t="str">
            <v>在用</v>
          </cell>
          <cell r="U4167" t="str">
            <v>在建工程转入</v>
          </cell>
          <cell r="V4167" t="str">
            <v>徐建红</v>
          </cell>
          <cell r="W4167" t="str">
            <v>2024.07.29</v>
          </cell>
          <cell r="X4167" t="str">
            <v>记--1149</v>
          </cell>
          <cell r="Y4167" t="str">
            <v>2400吨原药技改项目</v>
          </cell>
        </row>
        <row r="4167">
          <cell r="AA4167" t="str">
            <v>0329</v>
          </cell>
        </row>
        <row r="4168">
          <cell r="B4168" t="str">
            <v>032900002</v>
          </cell>
          <cell r="C4168" t="str">
            <v>氯化釜</v>
          </cell>
          <cell r="D4168" t="str">
            <v>K6300L，内衬搪玻璃</v>
          </cell>
          <cell r="E4168">
            <v>77876.11</v>
          </cell>
          <cell r="F4168">
            <v>3893.8</v>
          </cell>
          <cell r="G4168">
            <v>73982.31</v>
          </cell>
          <cell r="H4168">
            <v>0</v>
          </cell>
          <cell r="I4168" t="str">
            <v>2024.07.29</v>
          </cell>
          <cell r="J4168" t="str">
            <v>96</v>
          </cell>
          <cell r="K4168" t="str">
            <v>合成五车间（技改车间）</v>
          </cell>
          <cell r="L4168" t="str">
            <v>肥东合成分厂</v>
          </cell>
          <cell r="M4168" t="str">
            <v>肥东合成五车间（技改车间），R-0301B</v>
          </cell>
          <cell r="N4168" t="str">
            <v>江苏扬阳化工设备制造有限公司</v>
          </cell>
          <cell r="O4168" t="str">
            <v>778.76</v>
          </cell>
          <cell r="P4168" t="str">
            <v>3,893.80</v>
          </cell>
          <cell r="Q4168" t="str">
            <v>3,115.04</v>
          </cell>
          <cell r="R4168" t="str">
            <v>4</v>
          </cell>
          <cell r="S4168" t="str">
            <v>平均年限法(一)</v>
          </cell>
          <cell r="T4168" t="str">
            <v>在用</v>
          </cell>
          <cell r="U4168" t="str">
            <v>在建工程转入</v>
          </cell>
          <cell r="V4168" t="str">
            <v>徐建红</v>
          </cell>
          <cell r="W4168" t="str">
            <v>2024.07.29</v>
          </cell>
          <cell r="X4168" t="str">
            <v>记--1149</v>
          </cell>
          <cell r="Y4168" t="str">
            <v>2400吨原药技改项目</v>
          </cell>
        </row>
        <row r="4168">
          <cell r="AA4168" t="str">
            <v>0329</v>
          </cell>
        </row>
        <row r="4169">
          <cell r="B4169" t="str">
            <v>032900003</v>
          </cell>
          <cell r="C4169" t="str">
            <v>中和釜</v>
          </cell>
          <cell r="D4169" t="str">
            <v>K6300L，内衬搪玻璃</v>
          </cell>
          <cell r="E4169">
            <v>76991.15</v>
          </cell>
          <cell r="F4169">
            <v>3849.55</v>
          </cell>
          <cell r="G4169">
            <v>73141.6</v>
          </cell>
          <cell r="H4169">
            <v>0</v>
          </cell>
          <cell r="I4169" t="str">
            <v>2024.07.29</v>
          </cell>
          <cell r="J4169" t="str">
            <v>96</v>
          </cell>
          <cell r="K4169" t="str">
            <v>合成五车间（技改车间）</v>
          </cell>
          <cell r="L4169" t="str">
            <v>肥东合成分厂</v>
          </cell>
          <cell r="M4169" t="str">
            <v>肥东合成五车间（技改车间），R-0302</v>
          </cell>
          <cell r="N4169" t="str">
            <v>江苏扬阳化工设备制造有限公司</v>
          </cell>
          <cell r="O4169" t="str">
            <v>769.91</v>
          </cell>
          <cell r="P4169" t="str">
            <v>3,849.55</v>
          </cell>
          <cell r="Q4169" t="str">
            <v>3,079.65</v>
          </cell>
          <cell r="R4169" t="str">
            <v>4</v>
          </cell>
          <cell r="S4169" t="str">
            <v>平均年限法(一)</v>
          </cell>
          <cell r="T4169" t="str">
            <v>在用</v>
          </cell>
          <cell r="U4169" t="str">
            <v>在建工程转入</v>
          </cell>
          <cell r="V4169" t="str">
            <v>徐建红</v>
          </cell>
          <cell r="W4169" t="str">
            <v>2024.07.29</v>
          </cell>
          <cell r="X4169" t="str">
            <v>记--1149</v>
          </cell>
          <cell r="Y4169" t="str">
            <v>2400吨原药技改项目</v>
          </cell>
        </row>
        <row r="4169">
          <cell r="AA4169" t="str">
            <v>0329</v>
          </cell>
        </row>
        <row r="4170">
          <cell r="B4170" t="str">
            <v>032900004</v>
          </cell>
          <cell r="C4170" t="str">
            <v>蒸馏釜</v>
          </cell>
          <cell r="D4170" t="str">
            <v>K8000L，内衬搪玻璃</v>
          </cell>
          <cell r="E4170">
            <v>105309.73</v>
          </cell>
          <cell r="F4170">
            <v>5265.5</v>
          </cell>
          <cell r="G4170">
            <v>100044.23</v>
          </cell>
          <cell r="H4170">
            <v>0</v>
          </cell>
          <cell r="I4170" t="str">
            <v>2024.07.29</v>
          </cell>
          <cell r="J4170" t="str">
            <v>96</v>
          </cell>
          <cell r="K4170" t="str">
            <v>合成五车间（技改车间）</v>
          </cell>
          <cell r="L4170" t="str">
            <v>肥东合成分厂</v>
          </cell>
          <cell r="M4170" t="str">
            <v>肥东合成五车间（技改车间），R-0303A</v>
          </cell>
          <cell r="N4170" t="str">
            <v>江苏扬阳化工设备制造有限公司</v>
          </cell>
          <cell r="O4170" t="str">
            <v>1,053.10</v>
          </cell>
          <cell r="P4170" t="str">
            <v>5,265.50</v>
          </cell>
          <cell r="Q4170" t="str">
            <v>4,212.39</v>
          </cell>
          <cell r="R4170" t="str">
            <v>4</v>
          </cell>
          <cell r="S4170" t="str">
            <v>平均年限法(一)</v>
          </cell>
          <cell r="T4170" t="str">
            <v>在用</v>
          </cell>
          <cell r="U4170" t="str">
            <v>在建工程转入</v>
          </cell>
          <cell r="V4170" t="str">
            <v>徐建红</v>
          </cell>
          <cell r="W4170" t="str">
            <v>2024.07.29</v>
          </cell>
          <cell r="X4170" t="str">
            <v>记--1149</v>
          </cell>
          <cell r="Y4170" t="str">
            <v>2400吨原药技改项目</v>
          </cell>
        </row>
        <row r="4170">
          <cell r="AA4170" t="str">
            <v>0329</v>
          </cell>
        </row>
        <row r="4171">
          <cell r="B4171" t="str">
            <v>032900005</v>
          </cell>
          <cell r="C4171" t="str">
            <v>蒸馏釜</v>
          </cell>
          <cell r="D4171" t="str">
            <v>K8000L，内衬搪玻璃</v>
          </cell>
          <cell r="E4171">
            <v>105309.73</v>
          </cell>
          <cell r="F4171">
            <v>5265.5</v>
          </cell>
          <cell r="G4171">
            <v>100044.23</v>
          </cell>
          <cell r="H4171">
            <v>0</v>
          </cell>
          <cell r="I4171" t="str">
            <v>2024.07.29</v>
          </cell>
          <cell r="J4171" t="str">
            <v>96</v>
          </cell>
          <cell r="K4171" t="str">
            <v>合成五车间（技改车间）</v>
          </cell>
          <cell r="L4171" t="str">
            <v>肥东合成分厂</v>
          </cell>
          <cell r="M4171" t="str">
            <v>肥东合成五车间（技改车间），R-0303B</v>
          </cell>
          <cell r="N4171" t="str">
            <v>江苏扬阳化工设备制造有限公司</v>
          </cell>
          <cell r="O4171" t="str">
            <v>1,053.10</v>
          </cell>
          <cell r="P4171" t="str">
            <v>5,265.50</v>
          </cell>
          <cell r="Q4171" t="str">
            <v>4,212.39</v>
          </cell>
          <cell r="R4171" t="str">
            <v>4</v>
          </cell>
          <cell r="S4171" t="str">
            <v>平均年限法(一)</v>
          </cell>
          <cell r="T4171" t="str">
            <v>在用</v>
          </cell>
          <cell r="U4171" t="str">
            <v>在建工程转入</v>
          </cell>
          <cell r="V4171" t="str">
            <v>徐建红</v>
          </cell>
          <cell r="W4171" t="str">
            <v>2024.07.29</v>
          </cell>
          <cell r="X4171" t="str">
            <v>记--1149</v>
          </cell>
          <cell r="Y4171" t="str">
            <v>2400吨原药技改项目</v>
          </cell>
        </row>
        <row r="4171">
          <cell r="AA4171" t="str">
            <v>0329</v>
          </cell>
        </row>
        <row r="4172">
          <cell r="B4172" t="str">
            <v>032900006</v>
          </cell>
          <cell r="C4172" t="str">
            <v>滤液釜</v>
          </cell>
          <cell r="D4172" t="str">
            <v>K6300L，内衬搪玻璃</v>
          </cell>
          <cell r="E4172">
            <v>75221.24</v>
          </cell>
          <cell r="F4172">
            <v>3761.05</v>
          </cell>
          <cell r="G4172">
            <v>71460.19</v>
          </cell>
          <cell r="H4172">
            <v>0</v>
          </cell>
          <cell r="I4172" t="str">
            <v>2024.07.29</v>
          </cell>
          <cell r="J4172" t="str">
            <v>96</v>
          </cell>
          <cell r="K4172" t="str">
            <v>合成五车间（技改车间）</v>
          </cell>
          <cell r="L4172" t="str">
            <v>肥东合成分厂</v>
          </cell>
          <cell r="M4172" t="str">
            <v>肥东合成五车间（技改车间），R-0304</v>
          </cell>
          <cell r="N4172" t="str">
            <v>江苏扬阳化工设备制造有限公司</v>
          </cell>
          <cell r="O4172" t="str">
            <v>752.21</v>
          </cell>
          <cell r="P4172" t="str">
            <v>3,761.05</v>
          </cell>
          <cell r="Q4172" t="str">
            <v>3,008.85</v>
          </cell>
          <cell r="R4172" t="str">
            <v>4</v>
          </cell>
          <cell r="S4172" t="str">
            <v>平均年限法(一)</v>
          </cell>
          <cell r="T4172" t="str">
            <v>在用</v>
          </cell>
          <cell r="U4172" t="str">
            <v>在建工程转入</v>
          </cell>
          <cell r="V4172" t="str">
            <v>徐建红</v>
          </cell>
          <cell r="W4172" t="str">
            <v>2024.07.29</v>
          </cell>
          <cell r="X4172" t="str">
            <v>记--1149</v>
          </cell>
          <cell r="Y4172" t="str">
            <v>2400吨原药技改项目</v>
          </cell>
        </row>
        <row r="4172">
          <cell r="AA4172" t="str">
            <v>0329</v>
          </cell>
        </row>
        <row r="4173">
          <cell r="B4173" t="str">
            <v>032900007</v>
          </cell>
          <cell r="C4173" t="str">
            <v>处理釜</v>
          </cell>
          <cell r="D4173" t="str">
            <v>K6300L，内衬搪玻璃</v>
          </cell>
          <cell r="E4173">
            <v>76106.19</v>
          </cell>
          <cell r="F4173">
            <v>3805.3</v>
          </cell>
          <cell r="G4173">
            <v>72300.89</v>
          </cell>
          <cell r="H4173">
            <v>0</v>
          </cell>
          <cell r="I4173" t="str">
            <v>2024.07.29</v>
          </cell>
          <cell r="J4173" t="str">
            <v>96</v>
          </cell>
          <cell r="K4173" t="str">
            <v>合成五车间（技改车间）</v>
          </cell>
          <cell r="L4173" t="str">
            <v>肥东合成分厂</v>
          </cell>
          <cell r="M4173" t="str">
            <v>肥东合成五车间（技改车间），R-0305</v>
          </cell>
          <cell r="N4173" t="str">
            <v>江苏扬阳化工设备制造有限公司</v>
          </cell>
          <cell r="O4173" t="str">
            <v>761.06</v>
          </cell>
          <cell r="P4173" t="str">
            <v>3,805.30</v>
          </cell>
          <cell r="Q4173" t="str">
            <v>3,044.25</v>
          </cell>
          <cell r="R4173" t="str">
            <v>4</v>
          </cell>
          <cell r="S4173" t="str">
            <v>平均年限法(一)</v>
          </cell>
          <cell r="T4173" t="str">
            <v>在用</v>
          </cell>
          <cell r="U4173" t="str">
            <v>在建工程转入</v>
          </cell>
          <cell r="V4173" t="str">
            <v>徐建红</v>
          </cell>
          <cell r="W4173" t="str">
            <v>2024.07.29</v>
          </cell>
          <cell r="X4173" t="str">
            <v>记--1149</v>
          </cell>
          <cell r="Y4173" t="str">
            <v>2400吨原药技改项目</v>
          </cell>
        </row>
        <row r="4173">
          <cell r="AA4173" t="str">
            <v>0329</v>
          </cell>
        </row>
        <row r="4174">
          <cell r="B4174" t="str">
            <v>032900008</v>
          </cell>
          <cell r="C4174" t="str">
            <v>胺酯反应釜</v>
          </cell>
          <cell r="D4174" t="str">
            <v>K6300L，内衬搪玻璃</v>
          </cell>
          <cell r="E4174">
            <v>77876.1</v>
          </cell>
          <cell r="F4174">
            <v>3893.8</v>
          </cell>
          <cell r="G4174">
            <v>73982.3</v>
          </cell>
          <cell r="H4174">
            <v>0</v>
          </cell>
          <cell r="I4174" t="str">
            <v>2024.07.29</v>
          </cell>
          <cell r="J4174" t="str">
            <v>96</v>
          </cell>
          <cell r="K4174" t="str">
            <v>合成五车间（技改车间）</v>
          </cell>
          <cell r="L4174" t="str">
            <v>肥东合成分厂</v>
          </cell>
          <cell r="M4174" t="str">
            <v>肥东合成五车间（技改车间），R-0309A</v>
          </cell>
          <cell r="N4174" t="str">
            <v>江苏扬阳化工设备制造有限公司</v>
          </cell>
          <cell r="O4174" t="str">
            <v>778.76</v>
          </cell>
          <cell r="P4174" t="str">
            <v>3,893.80</v>
          </cell>
          <cell r="Q4174" t="str">
            <v>3,115.04</v>
          </cell>
          <cell r="R4174" t="str">
            <v>4</v>
          </cell>
          <cell r="S4174" t="str">
            <v>平均年限法(一)</v>
          </cell>
          <cell r="T4174" t="str">
            <v>在用</v>
          </cell>
          <cell r="U4174" t="str">
            <v>在建工程转入</v>
          </cell>
          <cell r="V4174" t="str">
            <v>徐建红</v>
          </cell>
          <cell r="W4174" t="str">
            <v>2024.07.29</v>
          </cell>
          <cell r="X4174" t="str">
            <v>记--1149</v>
          </cell>
          <cell r="Y4174" t="str">
            <v>2400吨原药技改项目</v>
          </cell>
        </row>
        <row r="4174">
          <cell r="AA4174" t="str">
            <v>0329</v>
          </cell>
        </row>
        <row r="4175">
          <cell r="B4175" t="str">
            <v>032900009</v>
          </cell>
          <cell r="C4175" t="str">
            <v>胺酯反应釜</v>
          </cell>
          <cell r="D4175" t="str">
            <v>K6300L，内衬搪玻璃</v>
          </cell>
          <cell r="E4175">
            <v>77876.1</v>
          </cell>
          <cell r="F4175">
            <v>3893.8</v>
          </cell>
          <cell r="G4175">
            <v>73982.3</v>
          </cell>
          <cell r="H4175">
            <v>0</v>
          </cell>
          <cell r="I4175" t="str">
            <v>2024.07.29</v>
          </cell>
          <cell r="J4175" t="str">
            <v>96</v>
          </cell>
          <cell r="K4175" t="str">
            <v>合成五车间（技改车间）</v>
          </cell>
          <cell r="L4175" t="str">
            <v>肥东合成分厂</v>
          </cell>
          <cell r="M4175" t="str">
            <v>肥东合成五车间（技改车间），R-0309B</v>
          </cell>
          <cell r="N4175" t="str">
            <v>江苏扬阳化工设备制造有限公司</v>
          </cell>
          <cell r="O4175" t="str">
            <v>778.76</v>
          </cell>
          <cell r="P4175" t="str">
            <v>3,893.80</v>
          </cell>
          <cell r="Q4175" t="str">
            <v>3,115.04</v>
          </cell>
          <cell r="R4175" t="str">
            <v>4</v>
          </cell>
          <cell r="S4175" t="str">
            <v>平均年限法(一)</v>
          </cell>
          <cell r="T4175" t="str">
            <v>在用</v>
          </cell>
          <cell r="U4175" t="str">
            <v>在建工程转入</v>
          </cell>
          <cell r="V4175" t="str">
            <v>徐建红</v>
          </cell>
          <cell r="W4175" t="str">
            <v>2024.07.29</v>
          </cell>
          <cell r="X4175" t="str">
            <v>记--1149</v>
          </cell>
          <cell r="Y4175" t="str">
            <v>2400吨原药技改项目</v>
          </cell>
        </row>
        <row r="4175">
          <cell r="AA4175" t="str">
            <v>0329</v>
          </cell>
        </row>
        <row r="4176">
          <cell r="B4176" t="str">
            <v>032900010</v>
          </cell>
          <cell r="C4176" t="str">
            <v>胺酯反应釜</v>
          </cell>
          <cell r="D4176" t="str">
            <v>K6300L，内衬搪玻璃</v>
          </cell>
          <cell r="E4176">
            <v>77876.1</v>
          </cell>
          <cell r="F4176">
            <v>3893.8</v>
          </cell>
          <cell r="G4176">
            <v>73982.3</v>
          </cell>
          <cell r="H4176">
            <v>0</v>
          </cell>
          <cell r="I4176" t="str">
            <v>2024.07.29</v>
          </cell>
          <cell r="J4176" t="str">
            <v>96</v>
          </cell>
          <cell r="K4176" t="str">
            <v>合成五车间（技改车间）</v>
          </cell>
          <cell r="L4176" t="str">
            <v>肥东合成分厂</v>
          </cell>
          <cell r="M4176" t="str">
            <v>肥东合成五车间（技改车间），R-0309C</v>
          </cell>
          <cell r="N4176" t="str">
            <v>江苏扬阳化工设备制造有限公司</v>
          </cell>
          <cell r="O4176" t="str">
            <v>778.76</v>
          </cell>
          <cell r="P4176" t="str">
            <v>3,893.80</v>
          </cell>
          <cell r="Q4176" t="str">
            <v>3,115.04</v>
          </cell>
          <cell r="R4176" t="str">
            <v>4</v>
          </cell>
          <cell r="S4176" t="str">
            <v>平均年限法(一)</v>
          </cell>
          <cell r="T4176" t="str">
            <v>在用</v>
          </cell>
          <cell r="U4176" t="str">
            <v>在建工程转入</v>
          </cell>
          <cell r="V4176" t="str">
            <v>徐建红</v>
          </cell>
          <cell r="W4176" t="str">
            <v>2024.07.29</v>
          </cell>
          <cell r="X4176" t="str">
            <v>记--1149</v>
          </cell>
          <cell r="Y4176" t="str">
            <v>2400吨原药技改项目</v>
          </cell>
        </row>
        <row r="4176">
          <cell r="AA4176" t="str">
            <v>0329</v>
          </cell>
        </row>
        <row r="4177">
          <cell r="B4177" t="str">
            <v>032900011</v>
          </cell>
          <cell r="C4177" t="str">
            <v>胺酯反应釜</v>
          </cell>
          <cell r="D4177" t="str">
            <v>K6300L，内衬搪玻璃</v>
          </cell>
          <cell r="E4177">
            <v>77876.1</v>
          </cell>
          <cell r="F4177">
            <v>3893.8</v>
          </cell>
          <cell r="G4177">
            <v>73982.3</v>
          </cell>
          <cell r="H4177">
            <v>0</v>
          </cell>
          <cell r="I4177" t="str">
            <v>2024.07.29</v>
          </cell>
          <cell r="J4177" t="str">
            <v>96</v>
          </cell>
          <cell r="K4177" t="str">
            <v>合成五车间（技改车间）</v>
          </cell>
          <cell r="L4177" t="str">
            <v>肥东合成分厂</v>
          </cell>
          <cell r="M4177" t="str">
            <v>肥东合成五车间（技改车间），R-0309D</v>
          </cell>
          <cell r="N4177" t="str">
            <v>江苏扬阳化工设备制造有限公司</v>
          </cell>
          <cell r="O4177" t="str">
            <v>778.76</v>
          </cell>
          <cell r="P4177" t="str">
            <v>3,893.80</v>
          </cell>
          <cell r="Q4177" t="str">
            <v>3,115.04</v>
          </cell>
          <cell r="R4177" t="str">
            <v>4</v>
          </cell>
          <cell r="S4177" t="str">
            <v>平均年限法(一)</v>
          </cell>
          <cell r="T4177" t="str">
            <v>在用</v>
          </cell>
          <cell r="U4177" t="str">
            <v>在建工程转入</v>
          </cell>
          <cell r="V4177" t="str">
            <v>徐建红</v>
          </cell>
          <cell r="W4177" t="str">
            <v>2024.07.29</v>
          </cell>
          <cell r="X4177" t="str">
            <v>记--1149</v>
          </cell>
          <cell r="Y4177" t="str">
            <v>2400吨原药技改项目</v>
          </cell>
        </row>
        <row r="4177">
          <cell r="AA4177" t="str">
            <v>0329</v>
          </cell>
        </row>
        <row r="4178">
          <cell r="B4178" t="str">
            <v>032900012</v>
          </cell>
          <cell r="C4178" t="str">
            <v>蒸馏釜</v>
          </cell>
          <cell r="D4178" t="str">
            <v>K6300L，内衬搪玻璃</v>
          </cell>
          <cell r="E4178">
            <v>77876.11</v>
          </cell>
          <cell r="F4178">
            <v>3893.8</v>
          </cell>
          <cell r="G4178">
            <v>73982.31</v>
          </cell>
          <cell r="H4178">
            <v>0</v>
          </cell>
          <cell r="I4178" t="str">
            <v>2024.07.29</v>
          </cell>
          <cell r="J4178" t="str">
            <v>96</v>
          </cell>
          <cell r="K4178" t="str">
            <v>合成五车间（技改车间）</v>
          </cell>
          <cell r="L4178" t="str">
            <v>肥东合成分厂</v>
          </cell>
          <cell r="M4178" t="str">
            <v>肥东合成五车间（技改车间），R-0310A</v>
          </cell>
          <cell r="N4178" t="str">
            <v>江苏扬阳化工设备制造有限公司</v>
          </cell>
          <cell r="O4178" t="str">
            <v>778.76</v>
          </cell>
          <cell r="P4178" t="str">
            <v>3,893.80</v>
          </cell>
          <cell r="Q4178" t="str">
            <v>3,115.04</v>
          </cell>
          <cell r="R4178" t="str">
            <v>4</v>
          </cell>
          <cell r="S4178" t="str">
            <v>平均年限法(一)</v>
          </cell>
          <cell r="T4178" t="str">
            <v>在用</v>
          </cell>
          <cell r="U4178" t="str">
            <v>在建工程转入</v>
          </cell>
          <cell r="V4178" t="str">
            <v>徐建红</v>
          </cell>
          <cell r="W4178" t="str">
            <v>2024.07.29</v>
          </cell>
          <cell r="X4178" t="str">
            <v>记--1149</v>
          </cell>
          <cell r="Y4178" t="str">
            <v>2400吨原药技改项目</v>
          </cell>
        </row>
        <row r="4178">
          <cell r="AA4178" t="str">
            <v>0329</v>
          </cell>
        </row>
        <row r="4179">
          <cell r="B4179" t="str">
            <v>032900013</v>
          </cell>
          <cell r="C4179" t="str">
            <v>蒸馏釜</v>
          </cell>
          <cell r="D4179" t="str">
            <v>K6300L，内衬搪玻璃</v>
          </cell>
          <cell r="E4179">
            <v>77876.11</v>
          </cell>
          <cell r="F4179">
            <v>3893.8</v>
          </cell>
          <cell r="G4179">
            <v>73982.31</v>
          </cell>
          <cell r="H4179">
            <v>0</v>
          </cell>
          <cell r="I4179" t="str">
            <v>2024.07.29</v>
          </cell>
          <cell r="J4179" t="str">
            <v>96</v>
          </cell>
          <cell r="K4179" t="str">
            <v>合成五车间（技改车间）</v>
          </cell>
          <cell r="L4179" t="str">
            <v>肥东合成分厂</v>
          </cell>
          <cell r="M4179" t="str">
            <v>肥东合成五车间（技改车间），R-0310B</v>
          </cell>
          <cell r="N4179" t="str">
            <v>江苏扬阳化工设备制造有限公司</v>
          </cell>
          <cell r="O4179" t="str">
            <v>778.76</v>
          </cell>
          <cell r="P4179" t="str">
            <v>3,893.80</v>
          </cell>
          <cell r="Q4179" t="str">
            <v>3,115.04</v>
          </cell>
          <cell r="R4179" t="str">
            <v>4</v>
          </cell>
          <cell r="S4179" t="str">
            <v>平均年限法(一)</v>
          </cell>
          <cell r="T4179" t="str">
            <v>在用</v>
          </cell>
          <cell r="U4179" t="str">
            <v>在建工程转入</v>
          </cell>
          <cell r="V4179" t="str">
            <v>徐建红</v>
          </cell>
          <cell r="W4179" t="str">
            <v>2024.07.29</v>
          </cell>
          <cell r="X4179" t="str">
            <v>记--1149</v>
          </cell>
          <cell r="Y4179" t="str">
            <v>2400吨原药技改项目</v>
          </cell>
        </row>
        <row r="4179">
          <cell r="AA4179" t="str">
            <v>0329</v>
          </cell>
        </row>
        <row r="4180">
          <cell r="B4180" t="str">
            <v>032900014</v>
          </cell>
          <cell r="C4180" t="str">
            <v>酸化釜</v>
          </cell>
          <cell r="D4180" t="str">
            <v>K6300L，内衬搪玻璃</v>
          </cell>
          <cell r="E4180">
            <v>77876.11</v>
          </cell>
          <cell r="F4180">
            <v>3893.8</v>
          </cell>
          <cell r="G4180">
            <v>73982.31</v>
          </cell>
          <cell r="H4180">
            <v>0</v>
          </cell>
          <cell r="I4180" t="str">
            <v>2024.07.29</v>
          </cell>
          <cell r="J4180" t="str">
            <v>96</v>
          </cell>
          <cell r="K4180" t="str">
            <v>合成五车间（技改车间）</v>
          </cell>
          <cell r="L4180" t="str">
            <v>肥东合成分厂</v>
          </cell>
          <cell r="M4180" t="str">
            <v>肥东合成五车间（技改车间），R-0311A</v>
          </cell>
          <cell r="N4180" t="str">
            <v>江苏扬阳化工设备制造有限公司</v>
          </cell>
          <cell r="O4180" t="str">
            <v>778.76</v>
          </cell>
          <cell r="P4180" t="str">
            <v>3,893.80</v>
          </cell>
          <cell r="Q4180" t="str">
            <v>3,115.04</v>
          </cell>
          <cell r="R4180" t="str">
            <v>4</v>
          </cell>
          <cell r="S4180" t="str">
            <v>平均年限法(一)</v>
          </cell>
          <cell r="T4180" t="str">
            <v>在用</v>
          </cell>
          <cell r="U4180" t="str">
            <v>在建工程转入</v>
          </cell>
          <cell r="V4180" t="str">
            <v>徐建红</v>
          </cell>
          <cell r="W4180" t="str">
            <v>2024.07.29</v>
          </cell>
          <cell r="X4180" t="str">
            <v>记--1149</v>
          </cell>
          <cell r="Y4180" t="str">
            <v>2400吨原药技改项目</v>
          </cell>
        </row>
        <row r="4180">
          <cell r="AA4180" t="str">
            <v>0329</v>
          </cell>
        </row>
        <row r="4181">
          <cell r="B4181" t="str">
            <v>032900015</v>
          </cell>
          <cell r="C4181" t="str">
            <v>酸化釜</v>
          </cell>
          <cell r="D4181" t="str">
            <v>K6300L，内衬搪玻璃</v>
          </cell>
          <cell r="E4181">
            <v>77876.11</v>
          </cell>
          <cell r="F4181">
            <v>3893.8</v>
          </cell>
          <cell r="G4181">
            <v>73982.31</v>
          </cell>
          <cell r="H4181">
            <v>0</v>
          </cell>
          <cell r="I4181" t="str">
            <v>2024.07.29</v>
          </cell>
          <cell r="J4181" t="str">
            <v>96</v>
          </cell>
          <cell r="K4181" t="str">
            <v>合成五车间（技改车间）</v>
          </cell>
          <cell r="L4181" t="str">
            <v>肥东合成分厂</v>
          </cell>
          <cell r="M4181" t="str">
            <v>肥东合成五车间（技改车间），R-0311B</v>
          </cell>
          <cell r="N4181" t="str">
            <v>江苏扬阳化工设备制造有限公司</v>
          </cell>
          <cell r="O4181" t="str">
            <v>778.76</v>
          </cell>
          <cell r="P4181" t="str">
            <v>3,893.80</v>
          </cell>
          <cell r="Q4181" t="str">
            <v>3,115.04</v>
          </cell>
          <cell r="R4181" t="str">
            <v>4</v>
          </cell>
          <cell r="S4181" t="str">
            <v>平均年限法(一)</v>
          </cell>
          <cell r="T4181" t="str">
            <v>在用</v>
          </cell>
          <cell r="U4181" t="str">
            <v>在建工程转入</v>
          </cell>
          <cell r="V4181" t="str">
            <v>徐建红</v>
          </cell>
          <cell r="W4181" t="str">
            <v>2024.07.29</v>
          </cell>
          <cell r="X4181" t="str">
            <v>记--1149</v>
          </cell>
          <cell r="Y4181" t="str">
            <v>2400吨原药技改项目</v>
          </cell>
        </row>
        <row r="4181">
          <cell r="AA4181" t="str">
            <v>0329</v>
          </cell>
        </row>
        <row r="4182">
          <cell r="B4182" t="str">
            <v>033000001</v>
          </cell>
          <cell r="C4182" t="str">
            <v>缩合釜</v>
          </cell>
          <cell r="D4182" t="str">
            <v>K5000L，内衬搪玻璃</v>
          </cell>
          <cell r="E4182">
            <v>63716.81</v>
          </cell>
          <cell r="F4182">
            <v>3185.85</v>
          </cell>
          <cell r="G4182">
            <v>60530.96</v>
          </cell>
          <cell r="H4182">
            <v>0</v>
          </cell>
          <cell r="I4182" t="str">
            <v>2024.07.29</v>
          </cell>
          <cell r="J4182" t="str">
            <v>96</v>
          </cell>
          <cell r="K4182" t="str">
            <v>合成六车间（使它隆车间）</v>
          </cell>
          <cell r="L4182" t="str">
            <v>肥东合成分厂</v>
          </cell>
          <cell r="M4182" t="str">
            <v>肥东合成六车间（使它隆），R-4607A</v>
          </cell>
          <cell r="N4182" t="str">
            <v>江苏扬阳化工设备制造有限公司</v>
          </cell>
          <cell r="O4182" t="str">
            <v>637.17</v>
          </cell>
          <cell r="P4182" t="str">
            <v>3,185.85</v>
          </cell>
          <cell r="Q4182" t="str">
            <v>2,548.67</v>
          </cell>
          <cell r="R4182" t="str">
            <v>4</v>
          </cell>
          <cell r="S4182" t="str">
            <v>平均年限法(一)</v>
          </cell>
          <cell r="T4182" t="str">
            <v>在用</v>
          </cell>
          <cell r="U4182" t="str">
            <v>在建工程转入</v>
          </cell>
          <cell r="V4182" t="str">
            <v>徐建红</v>
          </cell>
          <cell r="W4182" t="str">
            <v>2024.07.29</v>
          </cell>
          <cell r="X4182" t="str">
            <v>记--1149</v>
          </cell>
          <cell r="Y4182" t="str">
            <v>2400吨原药技改项目</v>
          </cell>
        </row>
        <row r="4182">
          <cell r="AA4182" t="str">
            <v>0330</v>
          </cell>
        </row>
        <row r="4183">
          <cell r="B4183" t="str">
            <v>033000002</v>
          </cell>
          <cell r="C4183" t="str">
            <v>缩合釜</v>
          </cell>
          <cell r="D4183" t="str">
            <v>K5000L，内衬搪玻璃</v>
          </cell>
          <cell r="E4183">
            <v>63716.81</v>
          </cell>
          <cell r="F4183">
            <v>3185.85</v>
          </cell>
          <cell r="G4183">
            <v>60530.96</v>
          </cell>
          <cell r="H4183">
            <v>0</v>
          </cell>
          <cell r="I4183" t="str">
            <v>2024.07.29</v>
          </cell>
          <cell r="J4183" t="str">
            <v>96</v>
          </cell>
          <cell r="K4183" t="str">
            <v>合成六车间（使它隆车间）</v>
          </cell>
          <cell r="L4183" t="str">
            <v>肥东合成分厂</v>
          </cell>
          <cell r="M4183" t="str">
            <v>肥东合成六车间（使它隆），R-4607B</v>
          </cell>
          <cell r="N4183" t="str">
            <v>江苏扬阳化工设备制造有限公司</v>
          </cell>
          <cell r="O4183" t="str">
            <v>637.17</v>
          </cell>
          <cell r="P4183" t="str">
            <v>3,185.85</v>
          </cell>
          <cell r="Q4183" t="str">
            <v>2,548.67</v>
          </cell>
          <cell r="R4183" t="str">
            <v>4</v>
          </cell>
          <cell r="S4183" t="str">
            <v>平均年限法(一)</v>
          </cell>
          <cell r="T4183" t="str">
            <v>在用</v>
          </cell>
          <cell r="U4183" t="str">
            <v>在建工程转入</v>
          </cell>
          <cell r="V4183" t="str">
            <v>徐建红</v>
          </cell>
          <cell r="W4183" t="str">
            <v>2024.07.29</v>
          </cell>
          <cell r="X4183" t="str">
            <v>记--1149</v>
          </cell>
          <cell r="Y4183" t="str">
            <v>2400吨原药技改项目</v>
          </cell>
        </row>
        <row r="4183">
          <cell r="AA4183" t="str">
            <v>0330</v>
          </cell>
        </row>
        <row r="4184">
          <cell r="B4184" t="str">
            <v>033000003</v>
          </cell>
          <cell r="C4184" t="str">
            <v>水洗釜</v>
          </cell>
          <cell r="D4184" t="str">
            <v>K5000L，内衬搪玻璃</v>
          </cell>
          <cell r="E4184">
            <v>62831.86</v>
          </cell>
          <cell r="F4184">
            <v>3141.6</v>
          </cell>
          <cell r="G4184">
            <v>59690.26</v>
          </cell>
          <cell r="H4184">
            <v>0</v>
          </cell>
          <cell r="I4184" t="str">
            <v>2024.07.29</v>
          </cell>
          <cell r="J4184" t="str">
            <v>96</v>
          </cell>
          <cell r="K4184" t="str">
            <v>合成六车间（使它隆车间）</v>
          </cell>
          <cell r="L4184" t="str">
            <v>肥东合成分厂</v>
          </cell>
          <cell r="M4184" t="str">
            <v>肥东合成六车间（使它隆），R-4608</v>
          </cell>
          <cell r="N4184" t="str">
            <v>江苏扬阳化工设备制造有限公司</v>
          </cell>
          <cell r="O4184" t="str">
            <v>628.32</v>
          </cell>
          <cell r="P4184" t="str">
            <v>3,141.60</v>
          </cell>
          <cell r="Q4184" t="str">
            <v>2,513.27</v>
          </cell>
          <cell r="R4184" t="str">
            <v>4</v>
          </cell>
          <cell r="S4184" t="str">
            <v>平均年限法(一)</v>
          </cell>
          <cell r="T4184" t="str">
            <v>在用</v>
          </cell>
          <cell r="U4184" t="str">
            <v>在建工程转入</v>
          </cell>
          <cell r="V4184" t="str">
            <v>徐建红</v>
          </cell>
          <cell r="W4184" t="str">
            <v>2024.07.29</v>
          </cell>
          <cell r="X4184" t="str">
            <v>记--1149</v>
          </cell>
          <cell r="Y4184" t="str">
            <v>2400吨原药技改项目</v>
          </cell>
        </row>
        <row r="4184">
          <cell r="AA4184" t="str">
            <v>0330</v>
          </cell>
        </row>
        <row r="4185">
          <cell r="B4185" t="str">
            <v>033000004</v>
          </cell>
          <cell r="C4185" t="str">
            <v>脱水釜</v>
          </cell>
          <cell r="D4185" t="str">
            <v>K6300L，内衬搪玻璃</v>
          </cell>
          <cell r="E4185">
            <v>76106.19</v>
          </cell>
          <cell r="F4185">
            <v>3805.3</v>
          </cell>
          <cell r="G4185">
            <v>72300.89</v>
          </cell>
          <cell r="H4185">
            <v>0</v>
          </cell>
          <cell r="I4185" t="str">
            <v>2024.07.29</v>
          </cell>
          <cell r="J4185" t="str">
            <v>96</v>
          </cell>
          <cell r="K4185" t="str">
            <v>合成六车间（使它隆车间）</v>
          </cell>
          <cell r="L4185" t="str">
            <v>肥东合成分厂</v>
          </cell>
          <cell r="M4185" t="str">
            <v>肥东合成六车间（使它隆），R-4609</v>
          </cell>
          <cell r="N4185" t="str">
            <v>江苏扬阳化工设备制造有限公司</v>
          </cell>
          <cell r="O4185" t="str">
            <v>761.06</v>
          </cell>
          <cell r="P4185" t="str">
            <v>3,805.30</v>
          </cell>
          <cell r="Q4185" t="str">
            <v>3,044.25</v>
          </cell>
          <cell r="R4185" t="str">
            <v>4</v>
          </cell>
          <cell r="S4185" t="str">
            <v>平均年限法(一)</v>
          </cell>
          <cell r="T4185" t="str">
            <v>在用</v>
          </cell>
          <cell r="U4185" t="str">
            <v>在建工程转入</v>
          </cell>
          <cell r="V4185" t="str">
            <v>徐建红</v>
          </cell>
          <cell r="W4185" t="str">
            <v>2024.07.29</v>
          </cell>
          <cell r="X4185" t="str">
            <v>记--1149</v>
          </cell>
          <cell r="Y4185" t="str">
            <v>2400吨原药技改项目</v>
          </cell>
        </row>
        <row r="4185">
          <cell r="AA4185" t="str">
            <v>0330</v>
          </cell>
        </row>
        <row r="4186">
          <cell r="B4186" t="str">
            <v>033000005</v>
          </cell>
          <cell r="C4186" t="str">
            <v>溶解釜</v>
          </cell>
          <cell r="D4186" t="str">
            <v>K5000L，内衬搪玻璃</v>
          </cell>
          <cell r="E4186">
            <v>62831.86</v>
          </cell>
          <cell r="F4186">
            <v>3141.6</v>
          </cell>
          <cell r="G4186">
            <v>59690.26</v>
          </cell>
          <cell r="H4186">
            <v>0</v>
          </cell>
          <cell r="I4186" t="str">
            <v>2024.07.29</v>
          </cell>
          <cell r="J4186" t="str">
            <v>96</v>
          </cell>
          <cell r="K4186" t="str">
            <v>合成六车间（使它隆车间）</v>
          </cell>
          <cell r="L4186" t="str">
            <v>肥东合成分厂</v>
          </cell>
          <cell r="M4186" t="str">
            <v>肥东合成六车间（使它隆），R-4610A</v>
          </cell>
          <cell r="N4186" t="str">
            <v>江苏扬阳化工设备制造有限公司</v>
          </cell>
          <cell r="O4186" t="str">
            <v>628.32</v>
          </cell>
          <cell r="P4186" t="str">
            <v>3,141.60</v>
          </cell>
          <cell r="Q4186" t="str">
            <v>2,513.27</v>
          </cell>
          <cell r="R4186" t="str">
            <v>4</v>
          </cell>
          <cell r="S4186" t="str">
            <v>平均年限法(一)</v>
          </cell>
          <cell r="T4186" t="str">
            <v>在用</v>
          </cell>
          <cell r="U4186" t="str">
            <v>在建工程转入</v>
          </cell>
          <cell r="V4186" t="str">
            <v>徐建红</v>
          </cell>
          <cell r="W4186" t="str">
            <v>2024.07.29</v>
          </cell>
          <cell r="X4186" t="str">
            <v>记--1149</v>
          </cell>
          <cell r="Y4186" t="str">
            <v>2400吨原药技改项目</v>
          </cell>
        </row>
        <row r="4186">
          <cell r="AA4186" t="str">
            <v>0330</v>
          </cell>
        </row>
        <row r="4187">
          <cell r="B4187" t="str">
            <v>033000006</v>
          </cell>
          <cell r="C4187" t="str">
            <v>重结晶釜</v>
          </cell>
          <cell r="D4187" t="str">
            <v>K5000L，内衬搪玻璃</v>
          </cell>
          <cell r="E4187">
            <v>65309.73</v>
          </cell>
          <cell r="F4187">
            <v>3265.5</v>
          </cell>
          <cell r="G4187">
            <v>62044.23</v>
          </cell>
          <cell r="H4187">
            <v>0</v>
          </cell>
          <cell r="I4187" t="str">
            <v>2024.07.29</v>
          </cell>
          <cell r="J4187" t="str">
            <v>96</v>
          </cell>
          <cell r="K4187" t="str">
            <v>合成六车间（使它隆车间）</v>
          </cell>
          <cell r="L4187" t="str">
            <v>肥东合成分厂</v>
          </cell>
          <cell r="M4187" t="str">
            <v>肥东合成六车间（使它隆），R-4610B</v>
          </cell>
          <cell r="N4187" t="str">
            <v>江苏扬阳化工设备制造有限公司</v>
          </cell>
          <cell r="O4187" t="str">
            <v>653.10</v>
          </cell>
          <cell r="P4187" t="str">
            <v>3,265.50</v>
          </cell>
          <cell r="Q4187" t="str">
            <v>2,612.39</v>
          </cell>
          <cell r="R4187" t="str">
            <v>4</v>
          </cell>
          <cell r="S4187" t="str">
            <v>平均年限法(一)</v>
          </cell>
          <cell r="T4187" t="str">
            <v>在用</v>
          </cell>
          <cell r="U4187" t="str">
            <v>在建工程转入</v>
          </cell>
          <cell r="V4187" t="str">
            <v>徐建红</v>
          </cell>
          <cell r="W4187" t="str">
            <v>2024.07.29</v>
          </cell>
          <cell r="X4187" t="str">
            <v>记--1149</v>
          </cell>
          <cell r="Y4187" t="str">
            <v>2400吨原药技改项目</v>
          </cell>
        </row>
        <row r="4187">
          <cell r="AA4187" t="str">
            <v>0330</v>
          </cell>
        </row>
        <row r="4188">
          <cell r="B4188" t="str">
            <v>033000007</v>
          </cell>
          <cell r="C4188" t="str">
            <v>乙醇蒸馏釜</v>
          </cell>
          <cell r="D4188" t="str">
            <v>K5000L，内衬搪玻璃</v>
          </cell>
          <cell r="E4188">
            <v>63716.81</v>
          </cell>
          <cell r="F4188">
            <v>3185.85</v>
          </cell>
          <cell r="G4188">
            <v>60530.96</v>
          </cell>
          <cell r="H4188">
            <v>0</v>
          </cell>
          <cell r="I4188" t="str">
            <v>2024.07.29</v>
          </cell>
          <cell r="J4188" t="str">
            <v>96</v>
          </cell>
          <cell r="K4188" t="str">
            <v>合成六车间（使它隆车间）</v>
          </cell>
          <cell r="L4188" t="str">
            <v>肥东合成分厂</v>
          </cell>
          <cell r="M4188" t="str">
            <v>肥东合成六车间（使它隆），R-4611</v>
          </cell>
          <cell r="N4188" t="str">
            <v>江苏扬阳化工设备制造有限公司</v>
          </cell>
          <cell r="O4188" t="str">
            <v>637.17</v>
          </cell>
          <cell r="P4188" t="str">
            <v>3,185.85</v>
          </cell>
          <cell r="Q4188" t="str">
            <v>2,548.67</v>
          </cell>
          <cell r="R4188" t="str">
            <v>4</v>
          </cell>
          <cell r="S4188" t="str">
            <v>平均年限法(一)</v>
          </cell>
          <cell r="T4188" t="str">
            <v>在用</v>
          </cell>
          <cell r="U4188" t="str">
            <v>在建工程转入</v>
          </cell>
          <cell r="V4188" t="str">
            <v>徐建红</v>
          </cell>
          <cell r="W4188" t="str">
            <v>2024.07.29</v>
          </cell>
          <cell r="X4188" t="str">
            <v>记--1149</v>
          </cell>
          <cell r="Y4188" t="str">
            <v>2400吨原药技改项目</v>
          </cell>
        </row>
        <row r="4188">
          <cell r="AA4188" t="str">
            <v>0330</v>
          </cell>
        </row>
        <row r="4189">
          <cell r="B4189" t="str">
            <v>033000008</v>
          </cell>
          <cell r="C4189" t="str">
            <v>酯化釜</v>
          </cell>
          <cell r="D4189" t="str">
            <v>K5000L，内衬搪玻璃</v>
          </cell>
          <cell r="E4189">
            <v>63716.81</v>
          </cell>
          <cell r="F4189">
            <v>3185.85</v>
          </cell>
          <cell r="G4189">
            <v>60530.96</v>
          </cell>
          <cell r="H4189">
            <v>0</v>
          </cell>
          <cell r="I4189" t="str">
            <v>2024.07.29</v>
          </cell>
          <cell r="J4189" t="str">
            <v>96</v>
          </cell>
          <cell r="K4189" t="str">
            <v>合成六车间（使它隆车间）</v>
          </cell>
          <cell r="L4189" t="str">
            <v>肥东合成分厂</v>
          </cell>
          <cell r="M4189" t="str">
            <v>肥东合成六车间（使它隆），R-4612A</v>
          </cell>
          <cell r="N4189" t="str">
            <v>江苏扬阳化工设备制造有限公司</v>
          </cell>
          <cell r="O4189" t="str">
            <v>637.17</v>
          </cell>
          <cell r="P4189" t="str">
            <v>3,185.85</v>
          </cell>
          <cell r="Q4189" t="str">
            <v>2,548.67</v>
          </cell>
          <cell r="R4189" t="str">
            <v>4</v>
          </cell>
          <cell r="S4189" t="str">
            <v>平均年限法(一)</v>
          </cell>
          <cell r="T4189" t="str">
            <v>在用</v>
          </cell>
          <cell r="U4189" t="str">
            <v>在建工程转入</v>
          </cell>
          <cell r="V4189" t="str">
            <v>徐建红</v>
          </cell>
          <cell r="W4189" t="str">
            <v>2024.07.29</v>
          </cell>
          <cell r="X4189" t="str">
            <v>记--1149</v>
          </cell>
          <cell r="Y4189" t="str">
            <v>2400吨原药技改项目</v>
          </cell>
        </row>
        <row r="4189">
          <cell r="AA4189" t="str">
            <v>0330</v>
          </cell>
        </row>
        <row r="4190">
          <cell r="B4190" t="str">
            <v>033000009</v>
          </cell>
          <cell r="C4190" t="str">
            <v>酯化釜</v>
          </cell>
          <cell r="D4190" t="str">
            <v>K5000L，内衬搪玻璃</v>
          </cell>
          <cell r="E4190">
            <v>63716.81</v>
          </cell>
          <cell r="F4190">
            <v>3185.85</v>
          </cell>
          <cell r="G4190">
            <v>60530.96</v>
          </cell>
          <cell r="H4190">
            <v>0</v>
          </cell>
          <cell r="I4190" t="str">
            <v>2024.07.29</v>
          </cell>
          <cell r="J4190" t="str">
            <v>96</v>
          </cell>
          <cell r="K4190" t="str">
            <v>合成六车间（使它隆车间）</v>
          </cell>
          <cell r="L4190" t="str">
            <v>肥东合成分厂</v>
          </cell>
          <cell r="M4190" t="str">
            <v>肥东合成六车间（使它隆），R-4612B</v>
          </cell>
          <cell r="N4190" t="str">
            <v>江苏扬阳化工设备制造有限公司</v>
          </cell>
          <cell r="O4190" t="str">
            <v>637.17</v>
          </cell>
          <cell r="P4190" t="str">
            <v>3,185.85</v>
          </cell>
          <cell r="Q4190" t="str">
            <v>2,548.67</v>
          </cell>
          <cell r="R4190" t="str">
            <v>4</v>
          </cell>
          <cell r="S4190" t="str">
            <v>平均年限法(一)</v>
          </cell>
          <cell r="T4190" t="str">
            <v>在用</v>
          </cell>
          <cell r="U4190" t="str">
            <v>在建工程转入</v>
          </cell>
          <cell r="V4190" t="str">
            <v>徐建红</v>
          </cell>
          <cell r="W4190" t="str">
            <v>2024.07.29</v>
          </cell>
          <cell r="X4190" t="str">
            <v>记--1149</v>
          </cell>
          <cell r="Y4190" t="str">
            <v>2400吨原药技改项目</v>
          </cell>
        </row>
        <row r="4190">
          <cell r="AA4190" t="str">
            <v>0330</v>
          </cell>
        </row>
        <row r="4191">
          <cell r="B4191" t="str">
            <v>033000010</v>
          </cell>
          <cell r="C4191" t="str">
            <v>氟化釜</v>
          </cell>
          <cell r="D4191" t="str">
            <v>F5000L，材质304</v>
          </cell>
          <cell r="E4191">
            <v>128318.58</v>
          </cell>
          <cell r="F4191">
            <v>6415.95</v>
          </cell>
          <cell r="G4191">
            <v>121902.63</v>
          </cell>
          <cell r="H4191">
            <v>0</v>
          </cell>
          <cell r="I4191" t="str">
            <v>2024.07.29</v>
          </cell>
          <cell r="J4191" t="str">
            <v>96</v>
          </cell>
          <cell r="K4191" t="str">
            <v>合成六车间（使它隆车间）</v>
          </cell>
          <cell r="L4191" t="str">
            <v>肥东合成分厂</v>
          </cell>
          <cell r="M4191" t="str">
            <v>肥东合成六车间（使它隆），R-4601A</v>
          </cell>
          <cell r="N4191" t="str">
            <v>江苏扬阳化工设备制造有限公司</v>
          </cell>
          <cell r="O4191" t="str">
            <v>1,283.19</v>
          </cell>
          <cell r="P4191" t="str">
            <v>6,415.95</v>
          </cell>
          <cell r="Q4191" t="str">
            <v>5,132.74</v>
          </cell>
          <cell r="R4191" t="str">
            <v>4</v>
          </cell>
          <cell r="S4191" t="str">
            <v>平均年限法(一)</v>
          </cell>
          <cell r="T4191" t="str">
            <v>在用</v>
          </cell>
          <cell r="U4191" t="str">
            <v>在建工程转入</v>
          </cell>
          <cell r="V4191" t="str">
            <v>徐建红</v>
          </cell>
          <cell r="W4191" t="str">
            <v>2024.07.29</v>
          </cell>
          <cell r="X4191" t="str">
            <v>记--1149</v>
          </cell>
          <cell r="Y4191" t="str">
            <v>2400吨原药技改项目</v>
          </cell>
        </row>
        <row r="4191">
          <cell r="AA4191" t="str">
            <v>0330</v>
          </cell>
        </row>
        <row r="4192">
          <cell r="B4192" t="str">
            <v>033000011</v>
          </cell>
          <cell r="C4192" t="str">
            <v>氟化釜</v>
          </cell>
          <cell r="D4192" t="str">
            <v>F5000L，材质304</v>
          </cell>
          <cell r="E4192">
            <v>128318.58</v>
          </cell>
          <cell r="F4192">
            <v>6415.95</v>
          </cell>
          <cell r="G4192">
            <v>121902.63</v>
          </cell>
          <cell r="H4192">
            <v>0</v>
          </cell>
          <cell r="I4192" t="str">
            <v>2024.07.29</v>
          </cell>
          <cell r="J4192" t="str">
            <v>96</v>
          </cell>
          <cell r="K4192" t="str">
            <v>合成六车间（使它隆车间）</v>
          </cell>
          <cell r="L4192" t="str">
            <v>肥东合成分厂</v>
          </cell>
          <cell r="M4192" t="str">
            <v>肥东合成六车间（使它隆），R-4601B</v>
          </cell>
          <cell r="N4192" t="str">
            <v>江苏扬阳化工设备制造有限公司</v>
          </cell>
          <cell r="O4192" t="str">
            <v>1,283.19</v>
          </cell>
          <cell r="P4192" t="str">
            <v>6,415.95</v>
          </cell>
          <cell r="Q4192" t="str">
            <v>5,132.74</v>
          </cell>
          <cell r="R4192" t="str">
            <v>4</v>
          </cell>
          <cell r="S4192" t="str">
            <v>平均年限法(一)</v>
          </cell>
          <cell r="T4192" t="str">
            <v>在用</v>
          </cell>
          <cell r="U4192" t="str">
            <v>在建工程转入</v>
          </cell>
          <cell r="V4192" t="str">
            <v>徐建红</v>
          </cell>
          <cell r="W4192" t="str">
            <v>2024.07.29</v>
          </cell>
          <cell r="X4192" t="str">
            <v>记--1149</v>
          </cell>
          <cell r="Y4192" t="str">
            <v>2400吨原药技改项目</v>
          </cell>
        </row>
        <row r="4192">
          <cell r="AA4192" t="str">
            <v>0330</v>
          </cell>
        </row>
        <row r="4193">
          <cell r="B4193" t="str">
            <v>033000012</v>
          </cell>
          <cell r="C4193" t="str">
            <v>氟化釜</v>
          </cell>
          <cell r="D4193" t="str">
            <v>F5000L，材质304</v>
          </cell>
          <cell r="E4193">
            <v>128318.58</v>
          </cell>
          <cell r="F4193">
            <v>6415.95</v>
          </cell>
          <cell r="G4193">
            <v>121902.63</v>
          </cell>
          <cell r="H4193">
            <v>0</v>
          </cell>
          <cell r="I4193" t="str">
            <v>2024.07.29</v>
          </cell>
          <cell r="J4193" t="str">
            <v>96</v>
          </cell>
          <cell r="K4193" t="str">
            <v>合成六车间（使它隆车间）</v>
          </cell>
          <cell r="L4193" t="str">
            <v>肥东合成分厂</v>
          </cell>
          <cell r="M4193" t="str">
            <v>肥东合成六车间（使它隆），R-4601C</v>
          </cell>
          <cell r="N4193" t="str">
            <v>江苏扬阳化工设备制造有限公司</v>
          </cell>
          <cell r="O4193" t="str">
            <v>1,283.19</v>
          </cell>
          <cell r="P4193" t="str">
            <v>6,415.95</v>
          </cell>
          <cell r="Q4193" t="str">
            <v>5,132.74</v>
          </cell>
          <cell r="R4193" t="str">
            <v>4</v>
          </cell>
          <cell r="S4193" t="str">
            <v>平均年限法(一)</v>
          </cell>
          <cell r="T4193" t="str">
            <v>在用</v>
          </cell>
          <cell r="U4193" t="str">
            <v>在建工程转入</v>
          </cell>
          <cell r="V4193" t="str">
            <v>徐建红</v>
          </cell>
          <cell r="W4193" t="str">
            <v>2024.07.29</v>
          </cell>
          <cell r="X4193" t="str">
            <v>记--1149</v>
          </cell>
          <cell r="Y4193" t="str">
            <v>2400吨原药技改项目</v>
          </cell>
        </row>
        <row r="4193">
          <cell r="AA4193" t="str">
            <v>0330</v>
          </cell>
        </row>
        <row r="4194">
          <cell r="B4194" t="str">
            <v>033000013</v>
          </cell>
          <cell r="C4194" t="str">
            <v>胺化釜</v>
          </cell>
          <cell r="D4194" t="str">
            <v>F5000L，材质304</v>
          </cell>
          <cell r="E4194">
            <v>128318.58</v>
          </cell>
          <cell r="F4194">
            <v>6415.95</v>
          </cell>
          <cell r="G4194">
            <v>121902.63</v>
          </cell>
          <cell r="H4194">
            <v>0</v>
          </cell>
          <cell r="I4194" t="str">
            <v>2024.07.29</v>
          </cell>
          <cell r="J4194" t="str">
            <v>96</v>
          </cell>
          <cell r="K4194" t="str">
            <v>合成六车间（使它隆车间）</v>
          </cell>
          <cell r="L4194" t="str">
            <v>肥东合成分厂</v>
          </cell>
          <cell r="M4194" t="str">
            <v>肥东合成六车间（使它隆），R-4603</v>
          </cell>
          <cell r="N4194" t="str">
            <v>江苏扬阳化工设备制造有限公司</v>
          </cell>
          <cell r="O4194" t="str">
            <v>1,283.19</v>
          </cell>
          <cell r="P4194" t="str">
            <v>6,415.95</v>
          </cell>
          <cell r="Q4194" t="str">
            <v>5,132.74</v>
          </cell>
          <cell r="R4194" t="str">
            <v>4</v>
          </cell>
          <cell r="S4194" t="str">
            <v>平均年限法(一)</v>
          </cell>
          <cell r="T4194" t="str">
            <v>在用</v>
          </cell>
          <cell r="U4194" t="str">
            <v>在建工程转入</v>
          </cell>
          <cell r="V4194" t="str">
            <v>徐建红</v>
          </cell>
          <cell r="W4194" t="str">
            <v>2024.07.29</v>
          </cell>
          <cell r="X4194" t="str">
            <v>记--1149</v>
          </cell>
          <cell r="Y4194" t="str">
            <v>2400吨原药技改项目</v>
          </cell>
        </row>
        <row r="4194">
          <cell r="AA4194" t="str">
            <v>0330</v>
          </cell>
        </row>
        <row r="4195">
          <cell r="B4195" t="str">
            <v>033000014</v>
          </cell>
          <cell r="C4195" t="str">
            <v>羟化釜</v>
          </cell>
          <cell r="D4195" t="str">
            <v>F5000L，材质304</v>
          </cell>
          <cell r="E4195">
            <v>128318.58</v>
          </cell>
          <cell r="F4195">
            <v>6415.95</v>
          </cell>
          <cell r="G4195">
            <v>121902.63</v>
          </cell>
          <cell r="H4195">
            <v>0</v>
          </cell>
          <cell r="I4195" t="str">
            <v>2024.07.29</v>
          </cell>
          <cell r="J4195" t="str">
            <v>96</v>
          </cell>
          <cell r="K4195" t="str">
            <v>合成六车间（使它隆车间）</v>
          </cell>
          <cell r="L4195" t="str">
            <v>肥东合成分厂</v>
          </cell>
          <cell r="M4195" t="str">
            <v>肥东合成六车间（使它隆），R-4605</v>
          </cell>
          <cell r="N4195" t="str">
            <v>江苏扬阳化工设备制造有限公司</v>
          </cell>
          <cell r="O4195" t="str">
            <v>1,283.19</v>
          </cell>
          <cell r="P4195" t="str">
            <v>6,415.95</v>
          </cell>
          <cell r="Q4195" t="str">
            <v>5,132.74</v>
          </cell>
          <cell r="R4195" t="str">
            <v>4</v>
          </cell>
          <cell r="S4195" t="str">
            <v>平均年限法(一)</v>
          </cell>
          <cell r="T4195" t="str">
            <v>在用</v>
          </cell>
          <cell r="U4195" t="str">
            <v>在建工程转入</v>
          </cell>
          <cell r="V4195" t="str">
            <v>徐建红</v>
          </cell>
          <cell r="W4195" t="str">
            <v>2024.07.29</v>
          </cell>
          <cell r="X4195" t="str">
            <v>记--1149</v>
          </cell>
          <cell r="Y4195" t="str">
            <v>2400吨原药技改项目</v>
          </cell>
        </row>
        <row r="4195">
          <cell r="AA4195" t="str">
            <v>0330</v>
          </cell>
        </row>
        <row r="4196">
          <cell r="B4196" t="str">
            <v>033000015</v>
          </cell>
          <cell r="C4196" t="str">
            <v>中间体洗涤釜</v>
          </cell>
          <cell r="D4196" t="str">
            <v>F2000L，材质304</v>
          </cell>
          <cell r="E4196">
            <v>66371.68</v>
          </cell>
          <cell r="F4196">
            <v>3318.6</v>
          </cell>
          <cell r="G4196">
            <v>63053.08</v>
          </cell>
          <cell r="H4196">
            <v>0</v>
          </cell>
          <cell r="I4196" t="str">
            <v>2024.07.29</v>
          </cell>
          <cell r="J4196" t="str">
            <v>96</v>
          </cell>
          <cell r="K4196" t="str">
            <v>合成六车间（使它隆车间）</v>
          </cell>
          <cell r="L4196" t="str">
            <v>肥东合成分厂</v>
          </cell>
          <cell r="M4196" t="str">
            <v>肥东合成六车间（使它隆），R-4613A</v>
          </cell>
          <cell r="N4196" t="str">
            <v>江苏扬阳化工设备制造有限公司</v>
          </cell>
          <cell r="O4196" t="str">
            <v>663.72</v>
          </cell>
          <cell r="P4196" t="str">
            <v>3,318.60</v>
          </cell>
          <cell r="Q4196" t="str">
            <v>2,654.87</v>
          </cell>
          <cell r="R4196" t="str">
            <v>4</v>
          </cell>
          <cell r="S4196" t="str">
            <v>平均年限法(一)</v>
          </cell>
          <cell r="T4196" t="str">
            <v>在用</v>
          </cell>
          <cell r="U4196" t="str">
            <v>在建工程转入</v>
          </cell>
          <cell r="V4196" t="str">
            <v>徐建红</v>
          </cell>
          <cell r="W4196" t="str">
            <v>2024.07.29</v>
          </cell>
          <cell r="X4196" t="str">
            <v>记--1149</v>
          </cell>
          <cell r="Y4196" t="str">
            <v>2400吨原药技改项目</v>
          </cell>
        </row>
        <row r="4196">
          <cell r="AA4196" t="str">
            <v>0330</v>
          </cell>
        </row>
        <row r="4197">
          <cell r="B4197" t="str">
            <v>033000016</v>
          </cell>
          <cell r="C4197" t="str">
            <v>中间体洗涤釜</v>
          </cell>
          <cell r="D4197" t="str">
            <v>F2000L，材质304</v>
          </cell>
          <cell r="E4197">
            <v>66371.68</v>
          </cell>
          <cell r="F4197">
            <v>3318.6</v>
          </cell>
          <cell r="G4197">
            <v>63053.08</v>
          </cell>
          <cell r="H4197">
            <v>0</v>
          </cell>
          <cell r="I4197" t="str">
            <v>2024.07.29</v>
          </cell>
          <cell r="J4197" t="str">
            <v>96</v>
          </cell>
          <cell r="K4197" t="str">
            <v>合成六车间（使它隆车间）</v>
          </cell>
          <cell r="L4197" t="str">
            <v>肥东合成分厂</v>
          </cell>
          <cell r="M4197" t="str">
            <v>肥东合成六车间（使它隆），R-4613B</v>
          </cell>
          <cell r="N4197" t="str">
            <v>江苏扬阳化工设备制造有限公司</v>
          </cell>
          <cell r="O4197" t="str">
            <v>663.72</v>
          </cell>
          <cell r="P4197" t="str">
            <v>3,318.60</v>
          </cell>
          <cell r="Q4197" t="str">
            <v>2,654.87</v>
          </cell>
          <cell r="R4197" t="str">
            <v>4</v>
          </cell>
          <cell r="S4197" t="str">
            <v>平均年限法(一)</v>
          </cell>
          <cell r="T4197" t="str">
            <v>在用</v>
          </cell>
          <cell r="U4197" t="str">
            <v>在建工程转入</v>
          </cell>
          <cell r="V4197" t="str">
            <v>徐建红</v>
          </cell>
          <cell r="W4197" t="str">
            <v>2024.07.29</v>
          </cell>
          <cell r="X4197" t="str">
            <v>记--1149</v>
          </cell>
          <cell r="Y4197" t="str">
            <v>2400吨原药技改项目</v>
          </cell>
        </row>
        <row r="4197">
          <cell r="AA4197" t="str">
            <v>0330</v>
          </cell>
        </row>
        <row r="4198">
          <cell r="B4198" t="str">
            <v>033000017</v>
          </cell>
          <cell r="C4198" t="str">
            <v>二甲亚砜蒸馏釜</v>
          </cell>
          <cell r="D4198" t="str">
            <v>F5000L，材质304</v>
          </cell>
          <cell r="E4198">
            <v>123893.81</v>
          </cell>
          <cell r="F4198">
            <v>6194.7</v>
          </cell>
          <cell r="G4198">
            <v>117699.11</v>
          </cell>
          <cell r="H4198">
            <v>0</v>
          </cell>
          <cell r="I4198" t="str">
            <v>2024.07.29</v>
          </cell>
          <cell r="J4198" t="str">
            <v>96</v>
          </cell>
          <cell r="K4198" t="str">
            <v>合成六车间（使它隆车间）</v>
          </cell>
          <cell r="L4198" t="str">
            <v>肥东合成分厂</v>
          </cell>
          <cell r="M4198" t="str">
            <v>肥东合成六车间（使它隆），R-4602</v>
          </cell>
          <cell r="N4198" t="str">
            <v>江苏扬阳化工设备制造有限公司</v>
          </cell>
          <cell r="O4198" t="str">
            <v>1,238.94</v>
          </cell>
          <cell r="P4198" t="str">
            <v>6,194.70</v>
          </cell>
          <cell r="Q4198" t="str">
            <v>4,955.75</v>
          </cell>
          <cell r="R4198" t="str">
            <v>4</v>
          </cell>
          <cell r="S4198" t="str">
            <v>平均年限法(一)</v>
          </cell>
          <cell r="T4198" t="str">
            <v>在用</v>
          </cell>
          <cell r="U4198" t="str">
            <v>在建工程转入</v>
          </cell>
          <cell r="V4198" t="str">
            <v>徐建红</v>
          </cell>
          <cell r="W4198" t="str">
            <v>2024.07.29</v>
          </cell>
          <cell r="X4198" t="str">
            <v>记--1149</v>
          </cell>
          <cell r="Y4198" t="str">
            <v>2400吨原药技改项目</v>
          </cell>
        </row>
        <row r="4198">
          <cell r="AA4198" t="str">
            <v>0330</v>
          </cell>
        </row>
        <row r="4199">
          <cell r="B4199" t="str">
            <v>033000018</v>
          </cell>
          <cell r="C4199" t="str">
            <v>胺化结晶釜</v>
          </cell>
          <cell r="D4199" t="str">
            <v>F5000L，材质304</v>
          </cell>
          <cell r="E4199">
            <v>126548.67</v>
          </cell>
          <cell r="F4199">
            <v>6327.45</v>
          </cell>
          <cell r="G4199">
            <v>120221.22</v>
          </cell>
          <cell r="H4199">
            <v>0</v>
          </cell>
          <cell r="I4199" t="str">
            <v>2024.07.29</v>
          </cell>
          <cell r="J4199" t="str">
            <v>96</v>
          </cell>
          <cell r="K4199" t="str">
            <v>合成六车间（使它隆车间）</v>
          </cell>
          <cell r="L4199" t="str">
            <v>肥东合成分厂</v>
          </cell>
          <cell r="M4199" t="str">
            <v>肥东合成六车间（使它隆），R-4604</v>
          </cell>
          <cell r="N4199" t="str">
            <v>江苏扬阳化工设备制造有限公司</v>
          </cell>
          <cell r="O4199" t="str">
            <v>1,265.49</v>
          </cell>
          <cell r="P4199" t="str">
            <v>6,327.45</v>
          </cell>
          <cell r="Q4199" t="str">
            <v>5,061.95</v>
          </cell>
          <cell r="R4199" t="str">
            <v>4</v>
          </cell>
          <cell r="S4199" t="str">
            <v>平均年限法(一)</v>
          </cell>
          <cell r="T4199" t="str">
            <v>在用</v>
          </cell>
          <cell r="U4199" t="str">
            <v>在建工程转入</v>
          </cell>
          <cell r="V4199" t="str">
            <v>徐建红</v>
          </cell>
          <cell r="W4199" t="str">
            <v>2024.07.29</v>
          </cell>
          <cell r="X4199" t="str">
            <v>记--1149</v>
          </cell>
          <cell r="Y4199" t="str">
            <v>2400吨原药技改项目</v>
          </cell>
        </row>
        <row r="4199">
          <cell r="AA4199" t="str">
            <v>0330</v>
          </cell>
        </row>
        <row r="4200">
          <cell r="B4200" t="str">
            <v>033000019</v>
          </cell>
          <cell r="C4200" t="str">
            <v>羟化结晶釜</v>
          </cell>
          <cell r="D4200" t="str">
            <v>F5000L，材质304</v>
          </cell>
          <cell r="E4200">
            <v>126548.67</v>
          </cell>
          <cell r="F4200">
            <v>6327.45</v>
          </cell>
          <cell r="G4200">
            <v>120221.22</v>
          </cell>
          <cell r="H4200">
            <v>0</v>
          </cell>
          <cell r="I4200" t="str">
            <v>2024.07.29</v>
          </cell>
          <cell r="J4200" t="str">
            <v>96</v>
          </cell>
          <cell r="K4200" t="str">
            <v>合成六车间（使它隆车间）</v>
          </cell>
          <cell r="L4200" t="str">
            <v>肥东合成分厂</v>
          </cell>
          <cell r="M4200" t="str">
            <v>肥东合成六车间（使它隆），R-4606</v>
          </cell>
          <cell r="N4200" t="str">
            <v>江苏扬阳化工设备制造有限公司</v>
          </cell>
          <cell r="O4200" t="str">
            <v>1,265.49</v>
          </cell>
          <cell r="P4200" t="str">
            <v>6,327.45</v>
          </cell>
          <cell r="Q4200" t="str">
            <v>5,061.95</v>
          </cell>
          <cell r="R4200" t="str">
            <v>4</v>
          </cell>
          <cell r="S4200" t="str">
            <v>平均年限法(一)</v>
          </cell>
          <cell r="T4200" t="str">
            <v>在用</v>
          </cell>
          <cell r="U4200" t="str">
            <v>在建工程转入</v>
          </cell>
          <cell r="V4200" t="str">
            <v>徐建红</v>
          </cell>
          <cell r="W4200" t="str">
            <v>2024.07.29</v>
          </cell>
          <cell r="X4200" t="str">
            <v>记--1149</v>
          </cell>
          <cell r="Y4200" t="str">
            <v>2400吨原药技改项目</v>
          </cell>
        </row>
        <row r="4200">
          <cell r="AA4200" t="str">
            <v>0330</v>
          </cell>
        </row>
        <row r="4201">
          <cell r="B4201" t="str">
            <v>033000020</v>
          </cell>
          <cell r="C4201" t="str">
            <v>酯化物接收罐</v>
          </cell>
          <cell r="D4201" t="str">
            <v>V=5000L，内衬搪玻璃</v>
          </cell>
          <cell r="E4201">
            <v>37168.14</v>
          </cell>
          <cell r="F4201">
            <v>1858.4</v>
          </cell>
          <cell r="G4201">
            <v>35309.74</v>
          </cell>
          <cell r="H4201">
            <v>0</v>
          </cell>
          <cell r="I4201" t="str">
            <v>2024.07.29</v>
          </cell>
          <cell r="J4201" t="str">
            <v>96</v>
          </cell>
          <cell r="K4201" t="str">
            <v>合成六车间（使它隆车间）</v>
          </cell>
          <cell r="L4201" t="str">
            <v>肥东合成分厂</v>
          </cell>
          <cell r="M4201" t="str">
            <v>肥东合成六车间（使它隆），V-4619A</v>
          </cell>
          <cell r="N4201" t="str">
            <v>江苏扬阳化工设备制造有限公司</v>
          </cell>
          <cell r="O4201" t="str">
            <v>371.68</v>
          </cell>
          <cell r="P4201" t="str">
            <v>1,858.40</v>
          </cell>
          <cell r="Q4201" t="str">
            <v>1,486.73</v>
          </cell>
          <cell r="R4201" t="str">
            <v>4</v>
          </cell>
          <cell r="S4201" t="str">
            <v>平均年限法(一)</v>
          </cell>
          <cell r="T4201" t="str">
            <v>在用</v>
          </cell>
          <cell r="U4201" t="str">
            <v>在建工程转入</v>
          </cell>
          <cell r="V4201" t="str">
            <v>徐建红</v>
          </cell>
          <cell r="W4201" t="str">
            <v>2024.07.29</v>
          </cell>
          <cell r="X4201" t="str">
            <v>记--1149</v>
          </cell>
          <cell r="Y4201" t="str">
            <v>2400吨原药技改项目</v>
          </cell>
        </row>
        <row r="4201">
          <cell r="AA4201" t="str">
            <v>0330</v>
          </cell>
        </row>
        <row r="4202">
          <cell r="B4202" t="str">
            <v>033000021</v>
          </cell>
          <cell r="C4202" t="str">
            <v>酯化物接收罐</v>
          </cell>
          <cell r="D4202" t="str">
            <v>V=5000L，内衬搪玻璃</v>
          </cell>
          <cell r="E4202">
            <v>37168.14</v>
          </cell>
          <cell r="F4202">
            <v>1858.4</v>
          </cell>
          <cell r="G4202">
            <v>35309.74</v>
          </cell>
          <cell r="H4202">
            <v>0</v>
          </cell>
          <cell r="I4202" t="str">
            <v>2024.07.29</v>
          </cell>
          <cell r="J4202" t="str">
            <v>96</v>
          </cell>
          <cell r="K4202" t="str">
            <v>合成六车间（使它隆车间）</v>
          </cell>
          <cell r="L4202" t="str">
            <v>肥东合成分厂</v>
          </cell>
          <cell r="M4202" t="str">
            <v>肥东合成六车间（使它隆），V-4619B</v>
          </cell>
          <cell r="N4202" t="str">
            <v>江苏扬阳化工设备制造有限公司</v>
          </cell>
          <cell r="O4202" t="str">
            <v>371.68</v>
          </cell>
          <cell r="P4202" t="str">
            <v>1,858.40</v>
          </cell>
          <cell r="Q4202" t="str">
            <v>1,486.73</v>
          </cell>
          <cell r="R4202" t="str">
            <v>4</v>
          </cell>
          <cell r="S4202" t="str">
            <v>平均年限法(一)</v>
          </cell>
          <cell r="T4202" t="str">
            <v>在用</v>
          </cell>
          <cell r="U4202" t="str">
            <v>在建工程转入</v>
          </cell>
          <cell r="V4202" t="str">
            <v>徐建红</v>
          </cell>
          <cell r="W4202" t="str">
            <v>2024.07.29</v>
          </cell>
          <cell r="X4202" t="str">
            <v>记--1149</v>
          </cell>
          <cell r="Y4202" t="str">
            <v>2400吨原药技改项目</v>
          </cell>
        </row>
        <row r="4202">
          <cell r="AA4202" t="str">
            <v>0330</v>
          </cell>
        </row>
        <row r="4203">
          <cell r="B4203" t="str">
            <v>032900016</v>
          </cell>
          <cell r="C4203" t="str">
            <v>母液罐</v>
          </cell>
          <cell r="D4203" t="str">
            <v>V=5000L，内衬搪玻璃</v>
          </cell>
          <cell r="E4203">
            <v>37168.14</v>
          </cell>
          <cell r="F4203">
            <v>1858.4</v>
          </cell>
          <cell r="G4203">
            <v>35309.74</v>
          </cell>
          <cell r="H4203">
            <v>0</v>
          </cell>
          <cell r="I4203" t="str">
            <v>2024.07.29</v>
          </cell>
          <cell r="J4203" t="str">
            <v>96</v>
          </cell>
          <cell r="K4203" t="str">
            <v>合成五车间（技改车间）</v>
          </cell>
          <cell r="L4203" t="str">
            <v>肥东合成分厂</v>
          </cell>
          <cell r="M4203" t="str">
            <v>肥东合成五车间（技改车间），V-0302A</v>
          </cell>
          <cell r="N4203" t="str">
            <v>江苏扬阳化工设备制造有限公司</v>
          </cell>
          <cell r="O4203" t="str">
            <v>371.68</v>
          </cell>
          <cell r="P4203" t="str">
            <v>1,858.40</v>
          </cell>
          <cell r="Q4203" t="str">
            <v>1,486.73</v>
          </cell>
          <cell r="R4203" t="str">
            <v>4</v>
          </cell>
          <cell r="S4203" t="str">
            <v>平均年限法(一)</v>
          </cell>
          <cell r="T4203" t="str">
            <v>在用</v>
          </cell>
          <cell r="U4203" t="str">
            <v>在建工程转入</v>
          </cell>
          <cell r="V4203" t="str">
            <v>徐建红</v>
          </cell>
          <cell r="W4203" t="str">
            <v>2024.07.29</v>
          </cell>
          <cell r="X4203" t="str">
            <v>记--1149</v>
          </cell>
          <cell r="Y4203" t="str">
            <v>2400吨原药技改项目</v>
          </cell>
        </row>
        <row r="4203">
          <cell r="AA4203" t="str">
            <v>0329</v>
          </cell>
        </row>
        <row r="4204">
          <cell r="B4204" t="str">
            <v>032900017</v>
          </cell>
          <cell r="C4204" t="str">
            <v>母液罐</v>
          </cell>
          <cell r="D4204" t="str">
            <v>V=5000L，内衬搪玻璃</v>
          </cell>
          <cell r="E4204">
            <v>37168.14</v>
          </cell>
          <cell r="F4204">
            <v>1858.4</v>
          </cell>
          <cell r="G4204">
            <v>35309.74</v>
          </cell>
          <cell r="H4204">
            <v>0</v>
          </cell>
          <cell r="I4204" t="str">
            <v>2024.07.29</v>
          </cell>
          <cell r="J4204" t="str">
            <v>96</v>
          </cell>
          <cell r="K4204" t="str">
            <v>合成五车间（技改车间）</v>
          </cell>
          <cell r="L4204" t="str">
            <v>肥东合成分厂</v>
          </cell>
          <cell r="M4204" t="str">
            <v>肥东合成五车间（技改车间），V-0302B</v>
          </cell>
          <cell r="N4204" t="str">
            <v>江苏扬阳化工设备制造有限公司</v>
          </cell>
          <cell r="O4204" t="str">
            <v>371.68</v>
          </cell>
          <cell r="P4204" t="str">
            <v>1,858.40</v>
          </cell>
          <cell r="Q4204" t="str">
            <v>1,486.73</v>
          </cell>
          <cell r="R4204" t="str">
            <v>4</v>
          </cell>
          <cell r="S4204" t="str">
            <v>平均年限法(一)</v>
          </cell>
          <cell r="T4204" t="str">
            <v>在用</v>
          </cell>
          <cell r="U4204" t="str">
            <v>在建工程转入</v>
          </cell>
          <cell r="V4204" t="str">
            <v>徐建红</v>
          </cell>
          <cell r="W4204" t="str">
            <v>2024.07.29</v>
          </cell>
          <cell r="X4204" t="str">
            <v>记--1149</v>
          </cell>
          <cell r="Y4204" t="str">
            <v>2400吨原药技改项目</v>
          </cell>
        </row>
        <row r="4204">
          <cell r="AA4204" t="str">
            <v>0329</v>
          </cell>
        </row>
        <row r="4205">
          <cell r="B4205" t="str">
            <v>032900018</v>
          </cell>
          <cell r="C4205" t="str">
            <v>氯甲酸乙酯计量罐</v>
          </cell>
          <cell r="D4205" t="str">
            <v>V=1000L，内衬搪玻璃</v>
          </cell>
          <cell r="E4205">
            <v>14601.77</v>
          </cell>
          <cell r="F4205">
            <v>730.1</v>
          </cell>
          <cell r="G4205">
            <v>13871.67</v>
          </cell>
          <cell r="H4205">
            <v>0</v>
          </cell>
          <cell r="I4205" t="str">
            <v>2024.07.29</v>
          </cell>
          <cell r="J4205" t="str">
            <v>96</v>
          </cell>
          <cell r="K4205" t="str">
            <v>合成五车间（技改车间）</v>
          </cell>
          <cell r="L4205" t="str">
            <v>肥东合成分厂</v>
          </cell>
          <cell r="M4205" t="str">
            <v>肥东合成五车间（技改车间），V-0331A</v>
          </cell>
          <cell r="N4205" t="str">
            <v>江苏扬阳化工设备制造有限公司</v>
          </cell>
          <cell r="O4205" t="str">
            <v>146.02</v>
          </cell>
          <cell r="P4205" t="str">
            <v>730.10</v>
          </cell>
          <cell r="Q4205" t="str">
            <v>584.07</v>
          </cell>
          <cell r="R4205" t="str">
            <v>4</v>
          </cell>
          <cell r="S4205" t="str">
            <v>平均年限法(一)</v>
          </cell>
          <cell r="T4205" t="str">
            <v>在用</v>
          </cell>
          <cell r="U4205" t="str">
            <v>在建工程转入</v>
          </cell>
          <cell r="V4205" t="str">
            <v>徐建红</v>
          </cell>
          <cell r="W4205" t="str">
            <v>2024.07.29</v>
          </cell>
          <cell r="X4205" t="str">
            <v>记--1149</v>
          </cell>
          <cell r="Y4205" t="str">
            <v>2400吨原药技改项目</v>
          </cell>
        </row>
        <row r="4205">
          <cell r="AA4205" t="str">
            <v>0329</v>
          </cell>
        </row>
        <row r="4206">
          <cell r="B4206" t="str">
            <v>032900019</v>
          </cell>
          <cell r="C4206" t="str">
            <v>氯甲酸乙酯计量罐</v>
          </cell>
          <cell r="D4206" t="str">
            <v>V=1000L，内衬搪玻璃</v>
          </cell>
          <cell r="E4206">
            <v>14601.77</v>
          </cell>
          <cell r="F4206">
            <v>730.1</v>
          </cell>
          <cell r="G4206">
            <v>13871.67</v>
          </cell>
          <cell r="H4206">
            <v>0</v>
          </cell>
          <cell r="I4206" t="str">
            <v>2024.07.29</v>
          </cell>
          <cell r="J4206" t="str">
            <v>96</v>
          </cell>
          <cell r="K4206" t="str">
            <v>合成五车间（技改车间）</v>
          </cell>
          <cell r="L4206" t="str">
            <v>肥东合成分厂</v>
          </cell>
          <cell r="M4206" t="str">
            <v>肥东合成五车间（技改车间），V-0331B</v>
          </cell>
          <cell r="N4206" t="str">
            <v>江苏扬阳化工设备制造有限公司</v>
          </cell>
          <cell r="O4206" t="str">
            <v>146.02</v>
          </cell>
          <cell r="P4206" t="str">
            <v>730.10</v>
          </cell>
          <cell r="Q4206" t="str">
            <v>584.07</v>
          </cell>
          <cell r="R4206" t="str">
            <v>4</v>
          </cell>
          <cell r="S4206" t="str">
            <v>平均年限法(一)</v>
          </cell>
          <cell r="T4206" t="str">
            <v>在用</v>
          </cell>
          <cell r="U4206" t="str">
            <v>在建工程转入</v>
          </cell>
          <cell r="V4206" t="str">
            <v>徐建红</v>
          </cell>
          <cell r="W4206" t="str">
            <v>2024.07.29</v>
          </cell>
          <cell r="X4206" t="str">
            <v>记--1149</v>
          </cell>
          <cell r="Y4206" t="str">
            <v>2400吨原药技改项目</v>
          </cell>
        </row>
        <row r="4206">
          <cell r="AA4206" t="str">
            <v>0329</v>
          </cell>
        </row>
        <row r="4207">
          <cell r="B4207" t="str">
            <v>032900020</v>
          </cell>
          <cell r="C4207" t="str">
            <v>母液槽（埋地罐）</v>
          </cell>
          <cell r="D4207" t="str">
            <v>V=5㎥，内衬搪玻璃</v>
          </cell>
          <cell r="E4207">
            <v>42035.4</v>
          </cell>
          <cell r="F4207">
            <v>2101.75</v>
          </cell>
          <cell r="G4207">
            <v>39933.65</v>
          </cell>
          <cell r="H4207">
            <v>0</v>
          </cell>
          <cell r="I4207" t="str">
            <v>2024.07.29</v>
          </cell>
          <cell r="J4207" t="str">
            <v>96</v>
          </cell>
          <cell r="K4207" t="str">
            <v>合成五车间（技改车间）</v>
          </cell>
          <cell r="L4207" t="str">
            <v>肥东合成分厂</v>
          </cell>
          <cell r="M4207" t="str">
            <v>肥东合成五车间（技改车间），V-0308A</v>
          </cell>
          <cell r="N4207" t="str">
            <v>江苏扬阳化工设备制造有限公司</v>
          </cell>
          <cell r="O4207" t="str">
            <v>420.35</v>
          </cell>
          <cell r="P4207" t="str">
            <v>2,101.75</v>
          </cell>
          <cell r="Q4207" t="str">
            <v>1,681.42</v>
          </cell>
          <cell r="R4207" t="str">
            <v>4</v>
          </cell>
          <cell r="S4207" t="str">
            <v>平均年限法(一)</v>
          </cell>
          <cell r="T4207" t="str">
            <v>在用</v>
          </cell>
          <cell r="U4207" t="str">
            <v>在建工程转入</v>
          </cell>
          <cell r="V4207" t="str">
            <v>徐建红</v>
          </cell>
          <cell r="W4207" t="str">
            <v>2024.07.29</v>
          </cell>
          <cell r="X4207" t="str">
            <v>记--1149</v>
          </cell>
          <cell r="Y4207" t="str">
            <v>2400吨原药技改项目</v>
          </cell>
        </row>
        <row r="4207">
          <cell r="AA4207" t="str">
            <v>0329</v>
          </cell>
        </row>
        <row r="4208">
          <cell r="B4208" t="str">
            <v>032900021</v>
          </cell>
          <cell r="C4208" t="str">
            <v>母液槽（埋地罐）</v>
          </cell>
          <cell r="D4208" t="str">
            <v>V=5㎥，内衬搪玻璃</v>
          </cell>
          <cell r="E4208">
            <v>42035.4</v>
          </cell>
          <cell r="F4208">
            <v>2101.75</v>
          </cell>
          <cell r="G4208">
            <v>39933.65</v>
          </cell>
          <cell r="H4208">
            <v>0</v>
          </cell>
          <cell r="I4208" t="str">
            <v>2024.07.29</v>
          </cell>
          <cell r="J4208" t="str">
            <v>96</v>
          </cell>
          <cell r="K4208" t="str">
            <v>合成五车间（技改车间）</v>
          </cell>
          <cell r="L4208" t="str">
            <v>肥东合成分厂</v>
          </cell>
          <cell r="M4208" t="str">
            <v>肥东合成五车间（技改车间），V-0335A</v>
          </cell>
          <cell r="N4208" t="str">
            <v>江苏扬阳化工设备制造有限公司</v>
          </cell>
          <cell r="O4208" t="str">
            <v>420.35</v>
          </cell>
          <cell r="P4208" t="str">
            <v>2,101.75</v>
          </cell>
          <cell r="Q4208" t="str">
            <v>1,681.42</v>
          </cell>
          <cell r="R4208" t="str">
            <v>4</v>
          </cell>
          <cell r="S4208" t="str">
            <v>平均年限法(一)</v>
          </cell>
          <cell r="T4208" t="str">
            <v>在用</v>
          </cell>
          <cell r="U4208" t="str">
            <v>在建工程转入</v>
          </cell>
          <cell r="V4208" t="str">
            <v>徐建红</v>
          </cell>
          <cell r="W4208" t="str">
            <v>2024.07.29</v>
          </cell>
          <cell r="X4208" t="str">
            <v>记--1149</v>
          </cell>
          <cell r="Y4208" t="str">
            <v>2400吨原药技改项目</v>
          </cell>
        </row>
        <row r="4208">
          <cell r="AA4208" t="str">
            <v>0329</v>
          </cell>
        </row>
        <row r="4209">
          <cell r="B4209" t="str">
            <v>032900022</v>
          </cell>
          <cell r="C4209" t="str">
            <v>母液槽（埋地罐）</v>
          </cell>
          <cell r="D4209" t="str">
            <v>V=5㎥，内衬搪玻璃</v>
          </cell>
          <cell r="E4209">
            <v>42035.4</v>
          </cell>
          <cell r="F4209">
            <v>2101.75</v>
          </cell>
          <cell r="G4209">
            <v>39933.65</v>
          </cell>
          <cell r="H4209">
            <v>0</v>
          </cell>
          <cell r="I4209" t="str">
            <v>2024.07.29</v>
          </cell>
          <cell r="J4209" t="str">
            <v>96</v>
          </cell>
          <cell r="K4209" t="str">
            <v>合成五车间（技改车间）</v>
          </cell>
          <cell r="L4209" t="str">
            <v>肥东合成分厂</v>
          </cell>
          <cell r="M4209" t="str">
            <v>肥东合成五车间（技改车间），V-0335B</v>
          </cell>
          <cell r="N4209" t="str">
            <v>江苏扬阳化工设备制造有限公司</v>
          </cell>
          <cell r="O4209" t="str">
            <v>420.35</v>
          </cell>
          <cell r="P4209" t="str">
            <v>2,101.75</v>
          </cell>
          <cell r="Q4209" t="str">
            <v>1,681.42</v>
          </cell>
          <cell r="R4209" t="str">
            <v>4</v>
          </cell>
          <cell r="S4209" t="str">
            <v>平均年限法(一)</v>
          </cell>
          <cell r="T4209" t="str">
            <v>在用</v>
          </cell>
          <cell r="U4209" t="str">
            <v>在建工程转入</v>
          </cell>
          <cell r="V4209" t="str">
            <v>徐建红</v>
          </cell>
          <cell r="W4209" t="str">
            <v>2024.07.29</v>
          </cell>
          <cell r="X4209" t="str">
            <v>记--1149</v>
          </cell>
          <cell r="Y4209" t="str">
            <v>2400吨原药技改项目</v>
          </cell>
        </row>
        <row r="4209">
          <cell r="AA4209" t="str">
            <v>0329</v>
          </cell>
        </row>
        <row r="4210">
          <cell r="B4210" t="str">
            <v>033000022</v>
          </cell>
          <cell r="C4210" t="str">
            <v>母液槽（埋地罐）</v>
          </cell>
          <cell r="D4210" t="str">
            <v>V=5㎥，内衬搪玻璃</v>
          </cell>
          <cell r="E4210">
            <v>42035.4</v>
          </cell>
          <cell r="F4210">
            <v>2101.75</v>
          </cell>
          <cell r="G4210">
            <v>39933.65</v>
          </cell>
          <cell r="H4210">
            <v>0</v>
          </cell>
          <cell r="I4210" t="str">
            <v>2024.07.29</v>
          </cell>
          <cell r="J4210" t="str">
            <v>96</v>
          </cell>
          <cell r="K4210" t="str">
            <v>合成六车间（使它隆车间）</v>
          </cell>
          <cell r="L4210" t="str">
            <v>肥东合成分厂</v>
          </cell>
          <cell r="M4210" t="str">
            <v>肥东合成六车间（使它隆），V-4606</v>
          </cell>
          <cell r="N4210" t="str">
            <v>江苏扬阳化工设备制造有限公司</v>
          </cell>
          <cell r="O4210" t="str">
            <v>420.35</v>
          </cell>
          <cell r="P4210" t="str">
            <v>2,101.75</v>
          </cell>
          <cell r="Q4210" t="str">
            <v>1,681.42</v>
          </cell>
          <cell r="R4210" t="str">
            <v>4</v>
          </cell>
          <cell r="S4210" t="str">
            <v>平均年限法(一)</v>
          </cell>
          <cell r="T4210" t="str">
            <v>在用</v>
          </cell>
          <cell r="U4210" t="str">
            <v>在建工程转入</v>
          </cell>
          <cell r="V4210" t="str">
            <v>徐建红</v>
          </cell>
          <cell r="W4210" t="str">
            <v>2024.07.29</v>
          </cell>
          <cell r="X4210" t="str">
            <v>记--1149</v>
          </cell>
          <cell r="Y4210" t="str">
            <v>2400吨原药技改项目</v>
          </cell>
        </row>
        <row r="4210">
          <cell r="AA4210" t="str">
            <v>0330</v>
          </cell>
        </row>
        <row r="4211">
          <cell r="B4211" t="str">
            <v>033000023</v>
          </cell>
          <cell r="C4211" t="str">
            <v>母液槽（埋地罐）</v>
          </cell>
          <cell r="D4211" t="str">
            <v>V=5㎥，内衬搪玻璃</v>
          </cell>
          <cell r="E4211">
            <v>42035.4</v>
          </cell>
          <cell r="F4211">
            <v>2101.75</v>
          </cell>
          <cell r="G4211">
            <v>39933.65</v>
          </cell>
          <cell r="H4211">
            <v>0</v>
          </cell>
          <cell r="I4211" t="str">
            <v>2024.07.29</v>
          </cell>
          <cell r="J4211" t="str">
            <v>96</v>
          </cell>
          <cell r="K4211" t="str">
            <v>合成六车间（使它隆车间）</v>
          </cell>
          <cell r="L4211" t="str">
            <v>肥东合成分厂</v>
          </cell>
          <cell r="M4211" t="str">
            <v>肥东合成六车间（使它隆），V-4607</v>
          </cell>
          <cell r="N4211" t="str">
            <v>江苏扬阳化工设备制造有限公司</v>
          </cell>
          <cell r="O4211" t="str">
            <v>420.35</v>
          </cell>
          <cell r="P4211" t="str">
            <v>2,101.75</v>
          </cell>
          <cell r="Q4211" t="str">
            <v>1,681.42</v>
          </cell>
          <cell r="R4211" t="str">
            <v>4</v>
          </cell>
          <cell r="S4211" t="str">
            <v>平均年限法(一)</v>
          </cell>
          <cell r="T4211" t="str">
            <v>在用</v>
          </cell>
          <cell r="U4211" t="str">
            <v>在建工程转入</v>
          </cell>
          <cell r="V4211" t="str">
            <v>徐建红</v>
          </cell>
          <cell r="W4211" t="str">
            <v>2024.07.29</v>
          </cell>
          <cell r="X4211" t="str">
            <v>记--1149</v>
          </cell>
          <cell r="Y4211" t="str">
            <v>2400吨原药技改项目</v>
          </cell>
        </row>
        <row r="4211">
          <cell r="AA4211" t="str">
            <v>0330</v>
          </cell>
        </row>
        <row r="4212">
          <cell r="B4212" t="str">
            <v>033000024</v>
          </cell>
          <cell r="C4212" t="str">
            <v>母液槽（埋地罐）</v>
          </cell>
          <cell r="D4212" t="str">
            <v>V=5㎥，内衬搪玻璃</v>
          </cell>
          <cell r="E4212">
            <v>42035.4</v>
          </cell>
          <cell r="F4212">
            <v>2101.75</v>
          </cell>
          <cell r="G4212">
            <v>39933.65</v>
          </cell>
          <cell r="H4212">
            <v>0</v>
          </cell>
          <cell r="I4212" t="str">
            <v>2024.07.29</v>
          </cell>
          <cell r="J4212" t="str">
            <v>96</v>
          </cell>
          <cell r="K4212" t="str">
            <v>合成六车间（使它隆车间）</v>
          </cell>
          <cell r="L4212" t="str">
            <v>肥东合成分厂</v>
          </cell>
          <cell r="M4212" t="str">
            <v>肥东合成六车间（使它隆），V-4609</v>
          </cell>
          <cell r="N4212" t="str">
            <v>江苏扬阳化工设备制造有限公司</v>
          </cell>
          <cell r="O4212" t="str">
            <v>420.35</v>
          </cell>
          <cell r="P4212" t="str">
            <v>2,101.75</v>
          </cell>
          <cell r="Q4212" t="str">
            <v>1,681.42</v>
          </cell>
          <cell r="R4212" t="str">
            <v>4</v>
          </cell>
          <cell r="S4212" t="str">
            <v>平均年限法(一)</v>
          </cell>
          <cell r="T4212" t="str">
            <v>在用</v>
          </cell>
          <cell r="U4212" t="str">
            <v>在建工程转入</v>
          </cell>
          <cell r="V4212" t="str">
            <v>徐建红</v>
          </cell>
          <cell r="W4212" t="str">
            <v>2024.07.29</v>
          </cell>
          <cell r="X4212" t="str">
            <v>记--1149</v>
          </cell>
          <cell r="Y4212" t="str">
            <v>2400吨原药技改项目</v>
          </cell>
        </row>
        <row r="4212">
          <cell r="AA4212" t="str">
            <v>0330</v>
          </cell>
        </row>
        <row r="4213">
          <cell r="B4213" t="str">
            <v>033000025</v>
          </cell>
          <cell r="C4213" t="str">
            <v>母液槽（埋地罐）</v>
          </cell>
          <cell r="D4213" t="str">
            <v>V=5㎥，内衬搪玻璃</v>
          </cell>
          <cell r="E4213">
            <v>42035.4</v>
          </cell>
          <cell r="F4213">
            <v>2101.75</v>
          </cell>
          <cell r="G4213">
            <v>39933.65</v>
          </cell>
          <cell r="H4213">
            <v>0</v>
          </cell>
          <cell r="I4213" t="str">
            <v>2024.07.29</v>
          </cell>
          <cell r="J4213" t="str">
            <v>96</v>
          </cell>
          <cell r="K4213" t="str">
            <v>合成六车间（使它隆车间）</v>
          </cell>
          <cell r="L4213" t="str">
            <v>肥东合成分厂</v>
          </cell>
          <cell r="M4213" t="str">
            <v>肥东合成六车间（使它隆），V-4615</v>
          </cell>
          <cell r="N4213" t="str">
            <v>江苏扬阳化工设备制造有限公司</v>
          </cell>
          <cell r="O4213" t="str">
            <v>420.35</v>
          </cell>
          <cell r="P4213" t="str">
            <v>2,101.75</v>
          </cell>
          <cell r="Q4213" t="str">
            <v>1,681.42</v>
          </cell>
          <cell r="R4213" t="str">
            <v>4</v>
          </cell>
          <cell r="S4213" t="str">
            <v>平均年限法(一)</v>
          </cell>
          <cell r="T4213" t="str">
            <v>在用</v>
          </cell>
          <cell r="U4213" t="str">
            <v>在建工程转入</v>
          </cell>
          <cell r="V4213" t="str">
            <v>徐建红</v>
          </cell>
          <cell r="W4213" t="str">
            <v>2024.07.29</v>
          </cell>
          <cell r="X4213" t="str">
            <v>记--1149</v>
          </cell>
          <cell r="Y4213" t="str">
            <v>2400吨原药技改项目</v>
          </cell>
        </row>
        <row r="4213">
          <cell r="AA4213" t="str">
            <v>0330</v>
          </cell>
        </row>
        <row r="4214">
          <cell r="B4214" t="str">
            <v>033000026</v>
          </cell>
          <cell r="C4214" t="str">
            <v>真空缓冲罐</v>
          </cell>
          <cell r="D4214" t="str">
            <v>V=300L，内衬搪玻璃</v>
          </cell>
          <cell r="E4214">
            <v>11061.95</v>
          </cell>
          <cell r="F4214">
            <v>553.1</v>
          </cell>
          <cell r="G4214">
            <v>10508.85</v>
          </cell>
          <cell r="H4214">
            <v>0</v>
          </cell>
          <cell r="I4214" t="str">
            <v>2024.07.29</v>
          </cell>
          <cell r="J4214" t="str">
            <v>96</v>
          </cell>
          <cell r="K4214" t="str">
            <v>合成六车间（使它隆车间）</v>
          </cell>
          <cell r="L4214" t="str">
            <v>肥东合成分厂</v>
          </cell>
          <cell r="M4214" t="str">
            <v>肥东合成六车间（使它隆），V-4620H</v>
          </cell>
          <cell r="N4214" t="str">
            <v>江苏扬阳化工设备制造有限公司</v>
          </cell>
          <cell r="O4214" t="str">
            <v>110.62</v>
          </cell>
          <cell r="P4214" t="str">
            <v>553.10</v>
          </cell>
          <cell r="Q4214" t="str">
            <v>442.48</v>
          </cell>
          <cell r="R4214" t="str">
            <v>4</v>
          </cell>
          <cell r="S4214" t="str">
            <v>平均年限法(一)</v>
          </cell>
          <cell r="T4214" t="str">
            <v>在用</v>
          </cell>
          <cell r="U4214" t="str">
            <v>在建工程转入</v>
          </cell>
          <cell r="V4214" t="str">
            <v>徐建红</v>
          </cell>
          <cell r="W4214" t="str">
            <v>2024.07.29</v>
          </cell>
          <cell r="X4214" t="str">
            <v>记--1149</v>
          </cell>
          <cell r="Y4214" t="str">
            <v>2400吨原药技改项目</v>
          </cell>
        </row>
        <row r="4214">
          <cell r="AA4214" t="str">
            <v>0330</v>
          </cell>
        </row>
        <row r="4215">
          <cell r="B4215" t="str">
            <v>033000027</v>
          </cell>
          <cell r="C4215" t="str">
            <v>真空缓冲罐</v>
          </cell>
          <cell r="D4215" t="str">
            <v>V=300L，内衬搪玻璃</v>
          </cell>
          <cell r="E4215">
            <v>11061.95</v>
          </cell>
          <cell r="F4215">
            <v>553.1</v>
          </cell>
          <cell r="G4215">
            <v>10508.85</v>
          </cell>
          <cell r="H4215">
            <v>0</v>
          </cell>
          <cell r="I4215" t="str">
            <v>2024.07.29</v>
          </cell>
          <cell r="J4215" t="str">
            <v>96</v>
          </cell>
          <cell r="K4215" t="str">
            <v>合成六车间（使它隆车间）</v>
          </cell>
          <cell r="L4215" t="str">
            <v>肥东合成分厂</v>
          </cell>
          <cell r="M4215" t="str">
            <v>肥东合成六车间（使它隆），V-4620I</v>
          </cell>
          <cell r="N4215" t="str">
            <v>江苏扬阳化工设备制造有限公司</v>
          </cell>
          <cell r="O4215" t="str">
            <v>110.62</v>
          </cell>
          <cell r="P4215" t="str">
            <v>553.10</v>
          </cell>
          <cell r="Q4215" t="str">
            <v>442.48</v>
          </cell>
          <cell r="R4215" t="str">
            <v>4</v>
          </cell>
          <cell r="S4215" t="str">
            <v>平均年限法(一)</v>
          </cell>
          <cell r="T4215" t="str">
            <v>在用</v>
          </cell>
          <cell r="U4215" t="str">
            <v>在建工程转入</v>
          </cell>
          <cell r="V4215" t="str">
            <v>徐建红</v>
          </cell>
          <cell r="W4215" t="str">
            <v>2024.07.29</v>
          </cell>
          <cell r="X4215" t="str">
            <v>记--1149</v>
          </cell>
          <cell r="Y4215" t="str">
            <v>2400吨原药技改项目</v>
          </cell>
        </row>
        <row r="4215">
          <cell r="AA4215" t="str">
            <v>0330</v>
          </cell>
        </row>
        <row r="4216">
          <cell r="B4216" t="str">
            <v>033000028</v>
          </cell>
          <cell r="C4216" t="str">
            <v>真空缓冲罐</v>
          </cell>
          <cell r="D4216" t="str">
            <v>V=300L，内衬搪玻璃</v>
          </cell>
          <cell r="E4216">
            <v>11061.95</v>
          </cell>
          <cell r="F4216">
            <v>553.1</v>
          </cell>
          <cell r="G4216">
            <v>10508.85</v>
          </cell>
          <cell r="H4216">
            <v>0</v>
          </cell>
          <cell r="I4216" t="str">
            <v>2024.07.29</v>
          </cell>
          <cell r="J4216" t="str">
            <v>96</v>
          </cell>
          <cell r="K4216" t="str">
            <v>合成六车间（使它隆车间）</v>
          </cell>
          <cell r="L4216" t="str">
            <v>肥东合成分厂</v>
          </cell>
          <cell r="M4216" t="str">
            <v>肥东合成六车间（使它隆），V-4620J</v>
          </cell>
          <cell r="N4216" t="str">
            <v>江苏扬阳化工设备制造有限公司</v>
          </cell>
          <cell r="O4216" t="str">
            <v>110.62</v>
          </cell>
          <cell r="P4216" t="str">
            <v>553.10</v>
          </cell>
          <cell r="Q4216" t="str">
            <v>442.48</v>
          </cell>
          <cell r="R4216" t="str">
            <v>4</v>
          </cell>
          <cell r="S4216" t="str">
            <v>平均年限法(一)</v>
          </cell>
          <cell r="T4216" t="str">
            <v>在用</v>
          </cell>
          <cell r="U4216" t="str">
            <v>在建工程转入</v>
          </cell>
          <cell r="V4216" t="str">
            <v>徐建红</v>
          </cell>
          <cell r="W4216" t="str">
            <v>2024.07.29</v>
          </cell>
          <cell r="X4216" t="str">
            <v>记--1149</v>
          </cell>
          <cell r="Y4216" t="str">
            <v>2400吨原药技改项目</v>
          </cell>
        </row>
        <row r="4216">
          <cell r="AA4216" t="str">
            <v>0330</v>
          </cell>
        </row>
        <row r="4217">
          <cell r="B4217" t="str">
            <v>033000029</v>
          </cell>
          <cell r="C4217" t="str">
            <v>真空缓冲罐</v>
          </cell>
          <cell r="D4217" t="str">
            <v>V=300L，内衬搪玻璃</v>
          </cell>
          <cell r="E4217">
            <v>11061.95</v>
          </cell>
          <cell r="F4217">
            <v>553.1</v>
          </cell>
          <cell r="G4217">
            <v>10508.85</v>
          </cell>
          <cell r="H4217">
            <v>0</v>
          </cell>
          <cell r="I4217" t="str">
            <v>2024.07.29</v>
          </cell>
          <cell r="J4217" t="str">
            <v>96</v>
          </cell>
          <cell r="K4217" t="str">
            <v>合成六车间（使它隆车间）</v>
          </cell>
          <cell r="L4217" t="str">
            <v>肥东合成分厂</v>
          </cell>
          <cell r="M4217" t="str">
            <v>肥东合成六车间（使它隆），V-4620D</v>
          </cell>
          <cell r="N4217" t="str">
            <v>江苏扬阳化工设备制造有限公司</v>
          </cell>
          <cell r="O4217" t="str">
            <v>110.62</v>
          </cell>
          <cell r="P4217" t="str">
            <v>553.10</v>
          </cell>
          <cell r="Q4217" t="str">
            <v>442.48</v>
          </cell>
          <cell r="R4217" t="str">
            <v>4</v>
          </cell>
          <cell r="S4217" t="str">
            <v>平均年限法(一)</v>
          </cell>
          <cell r="T4217" t="str">
            <v>在用</v>
          </cell>
          <cell r="U4217" t="str">
            <v>在建工程转入</v>
          </cell>
          <cell r="V4217" t="str">
            <v>徐建红</v>
          </cell>
          <cell r="W4217" t="str">
            <v>2024.07.29</v>
          </cell>
          <cell r="X4217" t="str">
            <v>记--1149</v>
          </cell>
          <cell r="Y4217" t="str">
            <v>2400吨原药技改项目</v>
          </cell>
        </row>
        <row r="4217">
          <cell r="AA4217" t="str">
            <v>0330</v>
          </cell>
        </row>
        <row r="4218">
          <cell r="B4218" t="str">
            <v>033000030</v>
          </cell>
          <cell r="C4218" t="str">
            <v>真空缓冲罐</v>
          </cell>
          <cell r="D4218" t="str">
            <v>V=300L，内衬搪玻璃</v>
          </cell>
          <cell r="E4218">
            <v>11061.95</v>
          </cell>
          <cell r="F4218">
            <v>553.1</v>
          </cell>
          <cell r="G4218">
            <v>10508.85</v>
          </cell>
          <cell r="H4218">
            <v>0</v>
          </cell>
          <cell r="I4218" t="str">
            <v>2024.07.29</v>
          </cell>
          <cell r="J4218" t="str">
            <v>96</v>
          </cell>
          <cell r="K4218" t="str">
            <v>合成六车间（使它隆车间）</v>
          </cell>
          <cell r="L4218" t="str">
            <v>肥东合成分厂</v>
          </cell>
          <cell r="M4218" t="str">
            <v>肥东合成六车间（使它隆），V-4620E</v>
          </cell>
          <cell r="N4218" t="str">
            <v>江苏扬阳化工设备制造有限公司</v>
          </cell>
          <cell r="O4218" t="str">
            <v>110.62</v>
          </cell>
          <cell r="P4218" t="str">
            <v>553.10</v>
          </cell>
          <cell r="Q4218" t="str">
            <v>442.48</v>
          </cell>
          <cell r="R4218" t="str">
            <v>4</v>
          </cell>
          <cell r="S4218" t="str">
            <v>平均年限法(一)</v>
          </cell>
          <cell r="T4218" t="str">
            <v>在用</v>
          </cell>
          <cell r="U4218" t="str">
            <v>在建工程转入</v>
          </cell>
          <cell r="V4218" t="str">
            <v>徐建红</v>
          </cell>
          <cell r="W4218" t="str">
            <v>2024.07.29</v>
          </cell>
          <cell r="X4218" t="str">
            <v>记--1149</v>
          </cell>
          <cell r="Y4218" t="str">
            <v>2400吨原药技改项目</v>
          </cell>
        </row>
        <row r="4218">
          <cell r="AA4218" t="str">
            <v>0330</v>
          </cell>
        </row>
        <row r="4219">
          <cell r="B4219" t="str">
            <v>033000031</v>
          </cell>
          <cell r="C4219" t="str">
            <v>真空缓冲罐</v>
          </cell>
          <cell r="D4219" t="str">
            <v>V=300L，内衬搪玻璃</v>
          </cell>
          <cell r="E4219">
            <v>11061.95</v>
          </cell>
          <cell r="F4219">
            <v>553.1</v>
          </cell>
          <cell r="G4219">
            <v>10508.85</v>
          </cell>
          <cell r="H4219">
            <v>0</v>
          </cell>
          <cell r="I4219" t="str">
            <v>2024.07.29</v>
          </cell>
          <cell r="J4219" t="str">
            <v>96</v>
          </cell>
          <cell r="K4219" t="str">
            <v>合成六车间（使它隆车间）</v>
          </cell>
          <cell r="L4219" t="str">
            <v>肥东合成分厂</v>
          </cell>
          <cell r="M4219" t="str">
            <v>肥东合成六车间（使它隆），V-4620F</v>
          </cell>
          <cell r="N4219" t="str">
            <v>江苏扬阳化工设备制造有限公司</v>
          </cell>
          <cell r="O4219" t="str">
            <v>110.62</v>
          </cell>
          <cell r="P4219" t="str">
            <v>553.10</v>
          </cell>
          <cell r="Q4219" t="str">
            <v>442.48</v>
          </cell>
          <cell r="R4219" t="str">
            <v>4</v>
          </cell>
          <cell r="S4219" t="str">
            <v>平均年限法(一)</v>
          </cell>
          <cell r="T4219" t="str">
            <v>在用</v>
          </cell>
          <cell r="U4219" t="str">
            <v>在建工程转入</v>
          </cell>
          <cell r="V4219" t="str">
            <v>徐建红</v>
          </cell>
          <cell r="W4219" t="str">
            <v>2024.07.29</v>
          </cell>
          <cell r="X4219" t="str">
            <v>记--1149</v>
          </cell>
          <cell r="Y4219" t="str">
            <v>2400吨原药技改项目</v>
          </cell>
        </row>
        <row r="4219">
          <cell r="AA4219" t="str">
            <v>0330</v>
          </cell>
        </row>
        <row r="4220">
          <cell r="B4220" t="str">
            <v>033000032</v>
          </cell>
          <cell r="C4220" t="str">
            <v>真空缓冲罐</v>
          </cell>
          <cell r="D4220" t="str">
            <v>V=300L，内衬搪玻璃</v>
          </cell>
          <cell r="E4220">
            <v>11061.95</v>
          </cell>
          <cell r="F4220">
            <v>553.1</v>
          </cell>
          <cell r="G4220">
            <v>10508.85</v>
          </cell>
          <cell r="H4220">
            <v>0</v>
          </cell>
          <cell r="I4220" t="str">
            <v>2024.07.29</v>
          </cell>
          <cell r="J4220" t="str">
            <v>96</v>
          </cell>
          <cell r="K4220" t="str">
            <v>合成六车间（使它隆车间）</v>
          </cell>
          <cell r="L4220" t="str">
            <v>肥东合成分厂</v>
          </cell>
          <cell r="M4220" t="str">
            <v>肥东合成六车间（使它隆），V-4620G</v>
          </cell>
          <cell r="N4220" t="str">
            <v>江苏扬阳化工设备制造有限公司</v>
          </cell>
          <cell r="O4220" t="str">
            <v>110.62</v>
          </cell>
          <cell r="P4220" t="str">
            <v>553.10</v>
          </cell>
          <cell r="Q4220" t="str">
            <v>442.48</v>
          </cell>
          <cell r="R4220" t="str">
            <v>4</v>
          </cell>
          <cell r="S4220" t="str">
            <v>平均年限法(一)</v>
          </cell>
          <cell r="T4220" t="str">
            <v>在用</v>
          </cell>
          <cell r="U4220" t="str">
            <v>在建工程转入</v>
          </cell>
          <cell r="V4220" t="str">
            <v>徐建红</v>
          </cell>
          <cell r="W4220" t="str">
            <v>2024.07.29</v>
          </cell>
          <cell r="X4220" t="str">
            <v>记--1149</v>
          </cell>
          <cell r="Y4220" t="str">
            <v>2400吨原药技改项目</v>
          </cell>
        </row>
        <row r="4220">
          <cell r="AA4220" t="str">
            <v>0330</v>
          </cell>
        </row>
        <row r="4221">
          <cell r="B4221" t="str">
            <v>032900023</v>
          </cell>
          <cell r="C4221" t="str">
            <v>真空缓冲罐</v>
          </cell>
          <cell r="D4221" t="str">
            <v>V=300L，内衬搪玻璃</v>
          </cell>
          <cell r="E4221">
            <v>11061.95</v>
          </cell>
          <cell r="F4221">
            <v>553.1</v>
          </cell>
          <cell r="G4221">
            <v>10508.85</v>
          </cell>
          <cell r="H4221">
            <v>0</v>
          </cell>
          <cell r="I4221" t="str">
            <v>2024.07.29</v>
          </cell>
          <cell r="J4221" t="str">
            <v>96</v>
          </cell>
          <cell r="K4221" t="str">
            <v>合成五车间（技改车间）</v>
          </cell>
          <cell r="L4221" t="str">
            <v>肥东合成分厂</v>
          </cell>
          <cell r="M4221" t="str">
            <v>肥东合成五车间（技改车间），V-0340A</v>
          </cell>
          <cell r="N4221" t="str">
            <v>江苏扬阳化工设备制造有限公司</v>
          </cell>
          <cell r="O4221" t="str">
            <v>110.62</v>
          </cell>
          <cell r="P4221" t="str">
            <v>553.10</v>
          </cell>
          <cell r="Q4221" t="str">
            <v>442.48</v>
          </cell>
          <cell r="R4221" t="str">
            <v>4</v>
          </cell>
          <cell r="S4221" t="str">
            <v>平均年限法(一)</v>
          </cell>
          <cell r="T4221" t="str">
            <v>在用</v>
          </cell>
          <cell r="U4221" t="str">
            <v>在建工程转入</v>
          </cell>
          <cell r="V4221" t="str">
            <v>徐建红</v>
          </cell>
          <cell r="W4221" t="str">
            <v>2024.07.29</v>
          </cell>
          <cell r="X4221" t="str">
            <v>记--1149</v>
          </cell>
          <cell r="Y4221" t="str">
            <v>2400吨原药技改项目</v>
          </cell>
        </row>
        <row r="4221">
          <cell r="AA4221" t="str">
            <v>0329</v>
          </cell>
        </row>
        <row r="4222">
          <cell r="B4222" t="str">
            <v>032900024</v>
          </cell>
          <cell r="C4222" t="str">
            <v>真空缓冲罐</v>
          </cell>
          <cell r="D4222" t="str">
            <v>V=300L，内衬搪玻璃</v>
          </cell>
          <cell r="E4222">
            <v>11061.95</v>
          </cell>
          <cell r="F4222">
            <v>553.1</v>
          </cell>
          <cell r="G4222">
            <v>10508.85</v>
          </cell>
          <cell r="H4222">
            <v>0</v>
          </cell>
          <cell r="I4222" t="str">
            <v>2024.07.29</v>
          </cell>
          <cell r="J4222" t="str">
            <v>96</v>
          </cell>
          <cell r="K4222" t="str">
            <v>合成五车间（技改车间）</v>
          </cell>
          <cell r="L4222" t="str">
            <v>肥东合成分厂</v>
          </cell>
          <cell r="M4222" t="str">
            <v>肥东合成五车间（技改车间），V-0340B</v>
          </cell>
          <cell r="N4222" t="str">
            <v>江苏扬阳化工设备制造有限公司</v>
          </cell>
          <cell r="O4222" t="str">
            <v>110.62</v>
          </cell>
          <cell r="P4222" t="str">
            <v>553.10</v>
          </cell>
          <cell r="Q4222" t="str">
            <v>442.48</v>
          </cell>
          <cell r="R4222" t="str">
            <v>4</v>
          </cell>
          <cell r="S4222" t="str">
            <v>平均年限法(一)</v>
          </cell>
          <cell r="T4222" t="str">
            <v>在用</v>
          </cell>
          <cell r="U4222" t="str">
            <v>在建工程转入</v>
          </cell>
          <cell r="V4222" t="str">
            <v>徐建红</v>
          </cell>
          <cell r="W4222" t="str">
            <v>2024.07.29</v>
          </cell>
          <cell r="X4222" t="str">
            <v>记--1149</v>
          </cell>
          <cell r="Y4222" t="str">
            <v>2400吨原药技改项目</v>
          </cell>
        </row>
        <row r="4222">
          <cell r="AA4222" t="str">
            <v>0329</v>
          </cell>
        </row>
        <row r="4223">
          <cell r="B4223" t="str">
            <v>032900025</v>
          </cell>
          <cell r="C4223" t="str">
            <v>真空缓冲罐</v>
          </cell>
          <cell r="D4223" t="str">
            <v>V=300L，内衬搪玻璃</v>
          </cell>
          <cell r="E4223">
            <v>11061.95</v>
          </cell>
          <cell r="F4223">
            <v>553.1</v>
          </cell>
          <cell r="G4223">
            <v>10508.85</v>
          </cell>
          <cell r="H4223">
            <v>0</v>
          </cell>
          <cell r="I4223" t="str">
            <v>2024.07.29</v>
          </cell>
          <cell r="J4223" t="str">
            <v>96</v>
          </cell>
          <cell r="K4223" t="str">
            <v>合成五车间（技改车间）</v>
          </cell>
          <cell r="L4223" t="str">
            <v>肥东合成分厂</v>
          </cell>
          <cell r="M4223" t="str">
            <v>肥东合成五车间（技改车间），V-0315</v>
          </cell>
          <cell r="N4223" t="str">
            <v>江苏扬阳化工设备制造有限公司</v>
          </cell>
          <cell r="O4223" t="str">
            <v>110.62</v>
          </cell>
          <cell r="P4223" t="str">
            <v>553.10</v>
          </cell>
          <cell r="Q4223" t="str">
            <v>442.48</v>
          </cell>
          <cell r="R4223" t="str">
            <v>4</v>
          </cell>
          <cell r="S4223" t="str">
            <v>平均年限法(一)</v>
          </cell>
          <cell r="T4223" t="str">
            <v>在用</v>
          </cell>
          <cell r="U4223" t="str">
            <v>在建工程转入</v>
          </cell>
          <cell r="V4223" t="str">
            <v>徐建红</v>
          </cell>
          <cell r="W4223" t="str">
            <v>2024.07.29</v>
          </cell>
          <cell r="X4223" t="str">
            <v>记--1149</v>
          </cell>
          <cell r="Y4223" t="str">
            <v>2400吨原药技改项目</v>
          </cell>
        </row>
        <row r="4223">
          <cell r="AA4223" t="str">
            <v>0329</v>
          </cell>
        </row>
        <row r="4224">
          <cell r="B4224" t="str">
            <v>032900026</v>
          </cell>
          <cell r="C4224" t="str">
            <v>真空缓冲罐</v>
          </cell>
          <cell r="D4224" t="str">
            <v>V=300L，内衬搪玻璃</v>
          </cell>
          <cell r="E4224">
            <v>11061.95</v>
          </cell>
          <cell r="F4224">
            <v>553.1</v>
          </cell>
          <cell r="G4224">
            <v>10508.85</v>
          </cell>
          <cell r="H4224">
            <v>0</v>
          </cell>
          <cell r="I4224" t="str">
            <v>2024.07.29</v>
          </cell>
          <cell r="J4224" t="str">
            <v>96</v>
          </cell>
          <cell r="K4224" t="str">
            <v>合成五车间（技改车间）</v>
          </cell>
          <cell r="L4224" t="str">
            <v>肥东合成分厂</v>
          </cell>
          <cell r="M4224" t="str">
            <v>肥东合成五车间（技改车间），V-0316</v>
          </cell>
          <cell r="N4224" t="str">
            <v>江苏扬阳化工设备制造有限公司</v>
          </cell>
          <cell r="O4224" t="str">
            <v>110.62</v>
          </cell>
          <cell r="P4224" t="str">
            <v>553.10</v>
          </cell>
          <cell r="Q4224" t="str">
            <v>442.48</v>
          </cell>
          <cell r="R4224" t="str">
            <v>4</v>
          </cell>
          <cell r="S4224" t="str">
            <v>平均年限法(一)</v>
          </cell>
          <cell r="T4224" t="str">
            <v>在用</v>
          </cell>
          <cell r="U4224" t="str">
            <v>在建工程转入</v>
          </cell>
          <cell r="V4224" t="str">
            <v>徐建红</v>
          </cell>
          <cell r="W4224" t="str">
            <v>2024.07.29</v>
          </cell>
          <cell r="X4224" t="str">
            <v>记--1149</v>
          </cell>
          <cell r="Y4224" t="str">
            <v>2400吨原药技改项目</v>
          </cell>
        </row>
        <row r="4224">
          <cell r="AA4224" t="str">
            <v>0329</v>
          </cell>
        </row>
        <row r="4225">
          <cell r="B4225" t="str">
            <v>032900027</v>
          </cell>
          <cell r="C4225" t="str">
            <v>真空缓冲罐</v>
          </cell>
          <cell r="D4225" t="str">
            <v>V=300L，内衬搪玻璃</v>
          </cell>
          <cell r="E4225">
            <v>11061.95</v>
          </cell>
          <cell r="F4225">
            <v>553.1</v>
          </cell>
          <cell r="G4225">
            <v>10508.85</v>
          </cell>
          <cell r="H4225">
            <v>0</v>
          </cell>
          <cell r="I4225" t="str">
            <v>2024.07.29</v>
          </cell>
          <cell r="J4225" t="str">
            <v>96</v>
          </cell>
          <cell r="K4225" t="str">
            <v>合成五车间（技改车间）</v>
          </cell>
          <cell r="L4225" t="str">
            <v>肥东合成分厂</v>
          </cell>
          <cell r="M4225" t="str">
            <v>肥东合成五车间（技改车间），V-0317</v>
          </cell>
          <cell r="N4225" t="str">
            <v>江苏扬阳化工设备制造有限公司</v>
          </cell>
          <cell r="O4225" t="str">
            <v>110.62</v>
          </cell>
          <cell r="P4225" t="str">
            <v>553.10</v>
          </cell>
          <cell r="Q4225" t="str">
            <v>442.48</v>
          </cell>
          <cell r="R4225" t="str">
            <v>4</v>
          </cell>
          <cell r="S4225" t="str">
            <v>平均年限法(一)</v>
          </cell>
          <cell r="T4225" t="str">
            <v>在用</v>
          </cell>
          <cell r="U4225" t="str">
            <v>在建工程转入</v>
          </cell>
          <cell r="V4225" t="str">
            <v>徐建红</v>
          </cell>
          <cell r="W4225" t="str">
            <v>2024.07.29</v>
          </cell>
          <cell r="X4225" t="str">
            <v>记--1149</v>
          </cell>
          <cell r="Y4225" t="str">
            <v>2400吨原药技改项目</v>
          </cell>
        </row>
        <row r="4225">
          <cell r="AA4225" t="str">
            <v>0329</v>
          </cell>
        </row>
        <row r="4226">
          <cell r="B4226" t="str">
            <v>032900028</v>
          </cell>
          <cell r="C4226" t="str">
            <v>真空缓冲罐</v>
          </cell>
          <cell r="D4226" t="str">
            <v>V=300L，内衬搪玻璃</v>
          </cell>
          <cell r="E4226">
            <v>11061.95</v>
          </cell>
          <cell r="F4226">
            <v>553.1</v>
          </cell>
          <cell r="G4226">
            <v>10508.85</v>
          </cell>
          <cell r="H4226">
            <v>0</v>
          </cell>
          <cell r="I4226" t="str">
            <v>2024.07.29</v>
          </cell>
          <cell r="J4226" t="str">
            <v>96</v>
          </cell>
          <cell r="K4226" t="str">
            <v>合成五车间（技改车间）</v>
          </cell>
          <cell r="L4226" t="str">
            <v>肥东合成分厂</v>
          </cell>
          <cell r="M4226" t="str">
            <v>肥东合成五车间（技改车间），V-0318</v>
          </cell>
          <cell r="N4226" t="str">
            <v>江苏扬阳化工设备制造有限公司</v>
          </cell>
          <cell r="O4226" t="str">
            <v>110.62</v>
          </cell>
          <cell r="P4226" t="str">
            <v>553.10</v>
          </cell>
          <cell r="Q4226" t="str">
            <v>442.48</v>
          </cell>
          <cell r="R4226" t="str">
            <v>4</v>
          </cell>
          <cell r="S4226" t="str">
            <v>平均年限法(一)</v>
          </cell>
          <cell r="T4226" t="str">
            <v>在用</v>
          </cell>
          <cell r="U4226" t="str">
            <v>在建工程转入</v>
          </cell>
          <cell r="V4226" t="str">
            <v>徐建红</v>
          </cell>
          <cell r="W4226" t="str">
            <v>2024.07.29</v>
          </cell>
          <cell r="X4226" t="str">
            <v>记--1149</v>
          </cell>
          <cell r="Y4226" t="str">
            <v>2400吨原药技改项目</v>
          </cell>
        </row>
        <row r="4226">
          <cell r="AA4226" t="str">
            <v>0329</v>
          </cell>
        </row>
        <row r="4227">
          <cell r="B4227" t="str">
            <v>032900029</v>
          </cell>
          <cell r="C4227" t="str">
            <v>真空缓冲罐</v>
          </cell>
          <cell r="D4227" t="str">
            <v>V=300L，内衬搪玻璃</v>
          </cell>
          <cell r="E4227">
            <v>11061.95</v>
          </cell>
          <cell r="F4227">
            <v>553.1</v>
          </cell>
          <cell r="G4227">
            <v>10508.85</v>
          </cell>
          <cell r="H4227">
            <v>0</v>
          </cell>
          <cell r="I4227" t="str">
            <v>2024.07.29</v>
          </cell>
          <cell r="J4227" t="str">
            <v>96</v>
          </cell>
          <cell r="K4227" t="str">
            <v>合成五车间（技改车间）</v>
          </cell>
          <cell r="L4227" t="str">
            <v>肥东合成分厂</v>
          </cell>
          <cell r="M4227" t="str">
            <v>肥东合成五车间（技改车间），V-0337A</v>
          </cell>
          <cell r="N4227" t="str">
            <v>江苏扬阳化工设备制造有限公司</v>
          </cell>
          <cell r="O4227" t="str">
            <v>110.62</v>
          </cell>
          <cell r="P4227" t="str">
            <v>553.10</v>
          </cell>
          <cell r="Q4227" t="str">
            <v>442.48</v>
          </cell>
          <cell r="R4227" t="str">
            <v>4</v>
          </cell>
          <cell r="S4227" t="str">
            <v>平均年限法(一)</v>
          </cell>
          <cell r="T4227" t="str">
            <v>在用</v>
          </cell>
          <cell r="U4227" t="str">
            <v>在建工程转入</v>
          </cell>
          <cell r="V4227" t="str">
            <v>徐建红</v>
          </cell>
          <cell r="W4227" t="str">
            <v>2024.07.29</v>
          </cell>
          <cell r="X4227" t="str">
            <v>记--1149</v>
          </cell>
          <cell r="Y4227" t="str">
            <v>2400吨原药技改项目</v>
          </cell>
        </row>
        <row r="4227">
          <cell r="AA4227" t="str">
            <v>0329</v>
          </cell>
        </row>
        <row r="4228">
          <cell r="B4228" t="str">
            <v>032900030</v>
          </cell>
          <cell r="C4228" t="str">
            <v>真空缓冲罐</v>
          </cell>
          <cell r="D4228" t="str">
            <v>V=300L，内衬搪玻璃</v>
          </cell>
          <cell r="E4228">
            <v>11061.95</v>
          </cell>
          <cell r="F4228">
            <v>553.1</v>
          </cell>
          <cell r="G4228">
            <v>10508.85</v>
          </cell>
          <cell r="H4228">
            <v>0</v>
          </cell>
          <cell r="I4228" t="str">
            <v>2024.07.29</v>
          </cell>
          <cell r="J4228" t="str">
            <v>96</v>
          </cell>
          <cell r="K4228" t="str">
            <v>合成五车间（技改车间）</v>
          </cell>
          <cell r="L4228" t="str">
            <v>肥东合成分厂</v>
          </cell>
          <cell r="M4228" t="str">
            <v>肥东合成五车间（技改车间），V-0337B</v>
          </cell>
          <cell r="N4228" t="str">
            <v>江苏扬阳化工设备制造有限公司</v>
          </cell>
          <cell r="O4228" t="str">
            <v>110.62</v>
          </cell>
          <cell r="P4228" t="str">
            <v>553.10</v>
          </cell>
          <cell r="Q4228" t="str">
            <v>442.48</v>
          </cell>
          <cell r="R4228" t="str">
            <v>4</v>
          </cell>
          <cell r="S4228" t="str">
            <v>平均年限法(一)</v>
          </cell>
          <cell r="T4228" t="str">
            <v>在用</v>
          </cell>
          <cell r="U4228" t="str">
            <v>在建工程转入</v>
          </cell>
          <cell r="V4228" t="str">
            <v>徐建红</v>
          </cell>
          <cell r="W4228" t="str">
            <v>2024.07.29</v>
          </cell>
          <cell r="X4228" t="str">
            <v>记--1149</v>
          </cell>
          <cell r="Y4228" t="str">
            <v>2400吨原药技改项目</v>
          </cell>
        </row>
        <row r="4228">
          <cell r="AA4228" t="str">
            <v>0329</v>
          </cell>
        </row>
        <row r="4229">
          <cell r="B4229" t="str">
            <v>032900031</v>
          </cell>
          <cell r="C4229" t="str">
            <v>真空缓冲罐</v>
          </cell>
          <cell r="D4229" t="str">
            <v>V=300L，内衬搪玻璃</v>
          </cell>
          <cell r="E4229">
            <v>11061.95</v>
          </cell>
          <cell r="F4229">
            <v>553.1</v>
          </cell>
          <cell r="G4229">
            <v>10508.85</v>
          </cell>
          <cell r="H4229">
            <v>0</v>
          </cell>
          <cell r="I4229" t="str">
            <v>2024.07.29</v>
          </cell>
          <cell r="J4229" t="str">
            <v>96</v>
          </cell>
          <cell r="K4229" t="str">
            <v>合成五车间（技改车间）</v>
          </cell>
          <cell r="L4229" t="str">
            <v>肥东合成分厂</v>
          </cell>
          <cell r="M4229" t="str">
            <v>肥东合成五车间（技改车间），V-0337C</v>
          </cell>
          <cell r="N4229" t="str">
            <v>江苏扬阳化工设备制造有限公司</v>
          </cell>
          <cell r="O4229" t="str">
            <v>110.62</v>
          </cell>
          <cell r="P4229" t="str">
            <v>553.10</v>
          </cell>
          <cell r="Q4229" t="str">
            <v>442.48</v>
          </cell>
          <cell r="R4229" t="str">
            <v>4</v>
          </cell>
          <cell r="S4229" t="str">
            <v>平均年限法(一)</v>
          </cell>
          <cell r="T4229" t="str">
            <v>在用</v>
          </cell>
          <cell r="U4229" t="str">
            <v>在建工程转入</v>
          </cell>
          <cell r="V4229" t="str">
            <v>徐建红</v>
          </cell>
          <cell r="W4229" t="str">
            <v>2024.07.29</v>
          </cell>
          <cell r="X4229" t="str">
            <v>记--1149</v>
          </cell>
          <cell r="Y4229" t="str">
            <v>2400吨原药技改项目</v>
          </cell>
        </row>
        <row r="4229">
          <cell r="AA4229" t="str">
            <v>0329</v>
          </cell>
        </row>
        <row r="4230">
          <cell r="B4230" t="str">
            <v>032900032</v>
          </cell>
          <cell r="C4230" t="str">
            <v>安全缓冲罐</v>
          </cell>
          <cell r="D4230" t="str">
            <v>V=2㎥，内衬搪玻璃</v>
          </cell>
          <cell r="E4230">
            <v>20973.45</v>
          </cell>
          <cell r="F4230">
            <v>1048.65</v>
          </cell>
          <cell r="G4230">
            <v>19924.8</v>
          </cell>
          <cell r="H4230">
            <v>0</v>
          </cell>
          <cell r="I4230" t="str">
            <v>2024.07.29</v>
          </cell>
          <cell r="J4230" t="str">
            <v>96</v>
          </cell>
          <cell r="K4230" t="str">
            <v>合成五车间（技改车间）</v>
          </cell>
          <cell r="L4230" t="str">
            <v>肥东合成分厂</v>
          </cell>
          <cell r="M4230" t="str">
            <v>肥东合成五车间（技改车间），V-0341</v>
          </cell>
          <cell r="N4230" t="str">
            <v>江苏扬阳化工设备制造有限公司</v>
          </cell>
          <cell r="O4230" t="str">
            <v>209.73</v>
          </cell>
          <cell r="P4230" t="str">
            <v>1,048.65</v>
          </cell>
          <cell r="Q4230" t="str">
            <v>838.94</v>
          </cell>
          <cell r="R4230" t="str">
            <v>4</v>
          </cell>
          <cell r="S4230" t="str">
            <v>平均年限法(一)</v>
          </cell>
          <cell r="T4230" t="str">
            <v>在用</v>
          </cell>
          <cell r="U4230" t="str">
            <v>在建工程转入</v>
          </cell>
          <cell r="V4230" t="str">
            <v>徐建红</v>
          </cell>
          <cell r="W4230" t="str">
            <v>2024.07.29</v>
          </cell>
          <cell r="X4230" t="str">
            <v>记--1149</v>
          </cell>
          <cell r="Y4230" t="str">
            <v>2400吨原药技改项目</v>
          </cell>
        </row>
        <row r="4230">
          <cell r="AA4230" t="str">
            <v>0329</v>
          </cell>
        </row>
        <row r="4231">
          <cell r="B4231" t="str">
            <v>033000033</v>
          </cell>
          <cell r="C4231" t="str">
            <v>真空缓冲罐</v>
          </cell>
          <cell r="D4231" t="str">
            <v>500L，内衬搪玻璃</v>
          </cell>
          <cell r="E4231">
            <v>11946.9</v>
          </cell>
          <cell r="F4231">
            <v>597.35</v>
          </cell>
          <cell r="G4231">
            <v>11349.55</v>
          </cell>
          <cell r="H4231">
            <v>0</v>
          </cell>
          <cell r="I4231" t="str">
            <v>2024.07.29</v>
          </cell>
          <cell r="J4231" t="str">
            <v>96</v>
          </cell>
          <cell r="K4231" t="str">
            <v>合成六车间（使它隆车间）</v>
          </cell>
          <cell r="L4231" t="str">
            <v>肥东合成分厂</v>
          </cell>
          <cell r="M4231" t="str">
            <v>肥东合成六车间（使它隆），V-4620A</v>
          </cell>
          <cell r="N4231" t="str">
            <v>江苏扬阳化工设备制造有限公司</v>
          </cell>
          <cell r="O4231" t="str">
            <v>119.47</v>
          </cell>
          <cell r="P4231" t="str">
            <v>597.35</v>
          </cell>
          <cell r="Q4231" t="str">
            <v>477.88</v>
          </cell>
          <cell r="R4231" t="str">
            <v>4</v>
          </cell>
          <cell r="S4231" t="str">
            <v>平均年限法(一)</v>
          </cell>
          <cell r="T4231" t="str">
            <v>在用</v>
          </cell>
          <cell r="U4231" t="str">
            <v>在建工程转入</v>
          </cell>
          <cell r="V4231" t="str">
            <v>徐建红</v>
          </cell>
          <cell r="W4231" t="str">
            <v>2024.07.29</v>
          </cell>
          <cell r="X4231" t="str">
            <v>记--1149</v>
          </cell>
          <cell r="Y4231" t="str">
            <v>2400吨原药技改项目</v>
          </cell>
        </row>
        <row r="4231">
          <cell r="AA4231" t="str">
            <v>0330</v>
          </cell>
        </row>
        <row r="4232">
          <cell r="B4232" t="str">
            <v>033000034</v>
          </cell>
          <cell r="C4232" t="str">
            <v>真空缓冲罐</v>
          </cell>
          <cell r="D4232" t="str">
            <v>500L，内衬搪玻璃</v>
          </cell>
          <cell r="E4232">
            <v>11946.9</v>
          </cell>
          <cell r="F4232">
            <v>597.35</v>
          </cell>
          <cell r="G4232">
            <v>11349.55</v>
          </cell>
          <cell r="H4232">
            <v>0</v>
          </cell>
          <cell r="I4232" t="str">
            <v>2024.07.29</v>
          </cell>
          <cell r="J4232" t="str">
            <v>96</v>
          </cell>
          <cell r="K4232" t="str">
            <v>合成六车间（使它隆车间）</v>
          </cell>
          <cell r="L4232" t="str">
            <v>肥东合成分厂</v>
          </cell>
          <cell r="M4232" t="str">
            <v>肥东合成六车间（使它隆），V-4620B</v>
          </cell>
          <cell r="N4232" t="str">
            <v>江苏扬阳化工设备制造有限公司</v>
          </cell>
          <cell r="O4232" t="str">
            <v>119.47</v>
          </cell>
          <cell r="P4232" t="str">
            <v>597.35</v>
          </cell>
          <cell r="Q4232" t="str">
            <v>477.88</v>
          </cell>
          <cell r="R4232" t="str">
            <v>4</v>
          </cell>
          <cell r="S4232" t="str">
            <v>平均年限法(一)</v>
          </cell>
          <cell r="T4232" t="str">
            <v>在用</v>
          </cell>
          <cell r="U4232" t="str">
            <v>在建工程转入</v>
          </cell>
          <cell r="V4232" t="str">
            <v>徐建红</v>
          </cell>
          <cell r="W4232" t="str">
            <v>2024.07.29</v>
          </cell>
          <cell r="X4232" t="str">
            <v>记--1149</v>
          </cell>
          <cell r="Y4232" t="str">
            <v>2400吨原药技改项目</v>
          </cell>
        </row>
        <row r="4232">
          <cell r="AA4232" t="str">
            <v>0330</v>
          </cell>
        </row>
        <row r="4233">
          <cell r="B4233" t="str">
            <v>033000035</v>
          </cell>
          <cell r="C4233" t="str">
            <v>真空缓冲罐</v>
          </cell>
          <cell r="D4233" t="str">
            <v>500L，内衬搪玻璃</v>
          </cell>
          <cell r="E4233">
            <v>11946.9</v>
          </cell>
          <cell r="F4233">
            <v>597.35</v>
          </cell>
          <cell r="G4233">
            <v>11349.55</v>
          </cell>
          <cell r="H4233">
            <v>0</v>
          </cell>
          <cell r="I4233" t="str">
            <v>2024.07.29</v>
          </cell>
          <cell r="J4233" t="str">
            <v>96</v>
          </cell>
          <cell r="K4233" t="str">
            <v>合成六车间（使它隆车间）</v>
          </cell>
          <cell r="L4233" t="str">
            <v>肥东合成分厂</v>
          </cell>
          <cell r="M4233" t="str">
            <v>肥东合成六车间（使它隆），V-4620C</v>
          </cell>
          <cell r="N4233" t="str">
            <v>江苏扬阳化工设备制造有限公司</v>
          </cell>
          <cell r="O4233" t="str">
            <v>119.47</v>
          </cell>
          <cell r="P4233" t="str">
            <v>597.35</v>
          </cell>
          <cell r="Q4233" t="str">
            <v>477.88</v>
          </cell>
          <cell r="R4233" t="str">
            <v>4</v>
          </cell>
          <cell r="S4233" t="str">
            <v>平均年限法(一)</v>
          </cell>
          <cell r="T4233" t="str">
            <v>在用</v>
          </cell>
          <cell r="U4233" t="str">
            <v>在建工程转入</v>
          </cell>
          <cell r="V4233" t="str">
            <v>徐建红</v>
          </cell>
          <cell r="W4233" t="str">
            <v>2024.07.29</v>
          </cell>
          <cell r="X4233" t="str">
            <v>记--1149</v>
          </cell>
          <cell r="Y4233" t="str">
            <v>2400吨原药技改项目</v>
          </cell>
        </row>
        <row r="4233">
          <cell r="AA4233" t="str">
            <v>0330</v>
          </cell>
        </row>
        <row r="4234">
          <cell r="B4234" t="str">
            <v>033000036</v>
          </cell>
          <cell r="C4234" t="str">
            <v>仲辛醇接收罐</v>
          </cell>
          <cell r="D4234" t="str">
            <v>2000L，内衬搪玻璃</v>
          </cell>
          <cell r="E4234">
            <v>11946.9</v>
          </cell>
          <cell r="F4234">
            <v>597.35</v>
          </cell>
          <cell r="G4234">
            <v>11349.55</v>
          </cell>
          <cell r="H4234">
            <v>0</v>
          </cell>
          <cell r="I4234" t="str">
            <v>2024.07.29</v>
          </cell>
          <cell r="J4234" t="str">
            <v>96</v>
          </cell>
          <cell r="K4234" t="str">
            <v>合成六车间（使它隆车间）</v>
          </cell>
          <cell r="L4234" t="str">
            <v>肥东合成分厂</v>
          </cell>
          <cell r="M4234" t="str">
            <v>肥东合成六车间（使它隆），V-4618A和V-4618B 改用旧罐2000L，更换原500L</v>
          </cell>
          <cell r="N4234" t="str">
            <v>江苏扬阳化工设备制造有限公司</v>
          </cell>
          <cell r="O4234" t="str">
            <v>119.47</v>
          </cell>
          <cell r="P4234" t="str">
            <v>597.35</v>
          </cell>
          <cell r="Q4234" t="str">
            <v>477.88</v>
          </cell>
          <cell r="R4234" t="str">
            <v>4</v>
          </cell>
          <cell r="S4234" t="str">
            <v>平均年限法(一)</v>
          </cell>
          <cell r="T4234" t="str">
            <v>在用</v>
          </cell>
          <cell r="U4234" t="str">
            <v>在建工程转入</v>
          </cell>
          <cell r="V4234" t="str">
            <v>徐建红</v>
          </cell>
          <cell r="W4234" t="str">
            <v>2024.07.29</v>
          </cell>
          <cell r="X4234" t="str">
            <v>记--1149</v>
          </cell>
          <cell r="Y4234" t="str">
            <v>2400吨原药技改项目</v>
          </cell>
        </row>
        <row r="4234">
          <cell r="AA4234" t="str">
            <v>0330</v>
          </cell>
        </row>
        <row r="4235">
          <cell r="B4235" t="str">
            <v>032900033</v>
          </cell>
          <cell r="C4235" t="str">
            <v>石墨冷凝器</v>
          </cell>
          <cell r="D4235" t="str">
            <v>YKC40-10㎡-II，碳钢/石墨</v>
          </cell>
          <cell r="E4235">
            <v>7787.61</v>
          </cell>
          <cell r="F4235">
            <v>389.4</v>
          </cell>
          <cell r="G4235">
            <v>7398.21</v>
          </cell>
          <cell r="H4235">
            <v>0</v>
          </cell>
          <cell r="I4235" t="str">
            <v>2024.07.29</v>
          </cell>
          <cell r="J4235" t="str">
            <v>96</v>
          </cell>
          <cell r="K4235" t="str">
            <v>合成五车间（技改车间）</v>
          </cell>
          <cell r="L4235" t="str">
            <v>肥东合成分厂</v>
          </cell>
          <cell r="M4235" t="str">
            <v>肥东合成五车间（技改车间），E-4607A</v>
          </cell>
          <cell r="N4235" t="str">
            <v>东台市西达石墨设备有限公司</v>
          </cell>
          <cell r="O4235" t="str">
            <v>77.88</v>
          </cell>
          <cell r="P4235" t="str">
            <v>389.40</v>
          </cell>
          <cell r="Q4235" t="str">
            <v>311.50</v>
          </cell>
          <cell r="R4235" t="str">
            <v>4</v>
          </cell>
          <cell r="S4235" t="str">
            <v>平均年限法(一)</v>
          </cell>
          <cell r="T4235" t="str">
            <v>在用</v>
          </cell>
          <cell r="U4235" t="str">
            <v>在建工程转入</v>
          </cell>
          <cell r="V4235" t="str">
            <v>徐建红</v>
          </cell>
          <cell r="W4235" t="str">
            <v>2024.07.29</v>
          </cell>
          <cell r="X4235" t="str">
            <v>记--1149</v>
          </cell>
          <cell r="Y4235" t="str">
            <v>2400吨原药技改项目</v>
          </cell>
        </row>
        <row r="4235">
          <cell r="AA4235" t="str">
            <v>0329</v>
          </cell>
        </row>
        <row r="4236">
          <cell r="B4236" t="str">
            <v>032900034</v>
          </cell>
          <cell r="C4236" t="str">
            <v>石墨冷凝器</v>
          </cell>
          <cell r="D4236" t="str">
            <v>YKC40-10㎡-II，碳钢/石墨</v>
          </cell>
          <cell r="E4236">
            <v>7787.61</v>
          </cell>
          <cell r="F4236">
            <v>389.4</v>
          </cell>
          <cell r="G4236">
            <v>7398.21</v>
          </cell>
          <cell r="H4236">
            <v>0</v>
          </cell>
          <cell r="I4236" t="str">
            <v>2024.07.29</v>
          </cell>
          <cell r="J4236" t="str">
            <v>96</v>
          </cell>
          <cell r="K4236" t="str">
            <v>合成五车间（技改车间）</v>
          </cell>
          <cell r="L4236" t="str">
            <v>肥东合成分厂</v>
          </cell>
          <cell r="M4236" t="str">
            <v>肥东合成五车间（技改车间），E-4607B</v>
          </cell>
          <cell r="N4236" t="str">
            <v>东台市西达石墨设备有限公司</v>
          </cell>
          <cell r="O4236" t="str">
            <v>77.88</v>
          </cell>
          <cell r="P4236" t="str">
            <v>389.40</v>
          </cell>
          <cell r="Q4236" t="str">
            <v>311.50</v>
          </cell>
          <cell r="R4236" t="str">
            <v>4</v>
          </cell>
          <cell r="S4236" t="str">
            <v>平均年限法(一)</v>
          </cell>
          <cell r="T4236" t="str">
            <v>在用</v>
          </cell>
          <cell r="U4236" t="str">
            <v>在建工程转入</v>
          </cell>
          <cell r="V4236" t="str">
            <v>徐建红</v>
          </cell>
          <cell r="W4236" t="str">
            <v>2024.07.29</v>
          </cell>
          <cell r="X4236" t="str">
            <v>记--1149</v>
          </cell>
          <cell r="Y4236" t="str">
            <v>2400吨原药技改项目</v>
          </cell>
        </row>
        <row r="4236">
          <cell r="AA4236" t="str">
            <v>0329</v>
          </cell>
        </row>
        <row r="4237">
          <cell r="B4237" t="str">
            <v>032900035</v>
          </cell>
          <cell r="C4237" t="str">
            <v>石墨冷凝器</v>
          </cell>
          <cell r="D4237" t="str">
            <v>YKC40-10㎡-II，碳钢/石墨</v>
          </cell>
          <cell r="E4237">
            <v>7787.61</v>
          </cell>
          <cell r="F4237">
            <v>389.4</v>
          </cell>
          <cell r="G4237">
            <v>7398.21</v>
          </cell>
          <cell r="H4237">
            <v>0</v>
          </cell>
          <cell r="I4237" t="str">
            <v>2024.07.29</v>
          </cell>
          <cell r="J4237" t="str">
            <v>96</v>
          </cell>
          <cell r="K4237" t="str">
            <v>合成五车间（技改车间）</v>
          </cell>
          <cell r="L4237" t="str">
            <v>肥东合成分厂</v>
          </cell>
          <cell r="M4237" t="str">
            <v>肥东合成五车间（技改车间），E-4608A</v>
          </cell>
          <cell r="N4237" t="str">
            <v>东台市西达石墨设备有限公司</v>
          </cell>
          <cell r="O4237" t="str">
            <v>77.88</v>
          </cell>
          <cell r="P4237" t="str">
            <v>389.40</v>
          </cell>
          <cell r="Q4237" t="str">
            <v>311.50</v>
          </cell>
          <cell r="R4237" t="str">
            <v>4</v>
          </cell>
          <cell r="S4237" t="str">
            <v>平均年限法(一)</v>
          </cell>
          <cell r="T4237" t="str">
            <v>在用</v>
          </cell>
          <cell r="U4237" t="str">
            <v>在建工程转入</v>
          </cell>
          <cell r="V4237" t="str">
            <v>徐建红</v>
          </cell>
          <cell r="W4237" t="str">
            <v>2024.07.29</v>
          </cell>
          <cell r="X4237" t="str">
            <v>记--1149</v>
          </cell>
          <cell r="Y4237" t="str">
            <v>2400吨原药技改项目</v>
          </cell>
        </row>
        <row r="4237">
          <cell r="AA4237" t="str">
            <v>0329</v>
          </cell>
        </row>
        <row r="4238">
          <cell r="B4238" t="str">
            <v>032900036</v>
          </cell>
          <cell r="C4238" t="str">
            <v>石墨冷凝器</v>
          </cell>
          <cell r="D4238" t="str">
            <v>YKC40-10㎡-II，碳钢/石墨</v>
          </cell>
          <cell r="E4238">
            <v>7787.61</v>
          </cell>
          <cell r="F4238">
            <v>389.4</v>
          </cell>
          <cell r="G4238">
            <v>7398.21</v>
          </cell>
          <cell r="H4238">
            <v>0</v>
          </cell>
          <cell r="I4238" t="str">
            <v>2024.07.29</v>
          </cell>
          <cell r="J4238" t="str">
            <v>96</v>
          </cell>
          <cell r="K4238" t="str">
            <v>合成五车间（技改车间）</v>
          </cell>
          <cell r="L4238" t="str">
            <v>肥东合成分厂</v>
          </cell>
          <cell r="M4238" t="str">
            <v>肥东合成五车间（技改车间），E-4608B</v>
          </cell>
          <cell r="N4238" t="str">
            <v>东台市西达石墨设备有限公司</v>
          </cell>
          <cell r="O4238" t="str">
            <v>77.88</v>
          </cell>
          <cell r="P4238" t="str">
            <v>389.40</v>
          </cell>
          <cell r="Q4238" t="str">
            <v>311.50</v>
          </cell>
          <cell r="R4238" t="str">
            <v>4</v>
          </cell>
          <cell r="S4238" t="str">
            <v>平均年限法(一)</v>
          </cell>
          <cell r="T4238" t="str">
            <v>在用</v>
          </cell>
          <cell r="U4238" t="str">
            <v>在建工程转入</v>
          </cell>
          <cell r="V4238" t="str">
            <v>徐建红</v>
          </cell>
          <cell r="W4238" t="str">
            <v>2024.07.29</v>
          </cell>
          <cell r="X4238" t="str">
            <v>记--1149</v>
          </cell>
          <cell r="Y4238" t="str">
            <v>2400吨原药技改项目</v>
          </cell>
        </row>
        <row r="4238">
          <cell r="AA4238" t="str">
            <v>0329</v>
          </cell>
        </row>
        <row r="4239">
          <cell r="B4239" t="str">
            <v>032900037</v>
          </cell>
          <cell r="C4239" t="str">
            <v>石墨冷凝器</v>
          </cell>
          <cell r="D4239" t="str">
            <v>YKC50-20㎡-II，碳钢/石墨</v>
          </cell>
          <cell r="E4239">
            <v>15575.22</v>
          </cell>
          <cell r="F4239">
            <v>778.75</v>
          </cell>
          <cell r="G4239">
            <v>14796.47</v>
          </cell>
          <cell r="H4239">
            <v>0</v>
          </cell>
          <cell r="I4239" t="str">
            <v>2024.07.29</v>
          </cell>
          <cell r="J4239" t="str">
            <v>96</v>
          </cell>
          <cell r="K4239" t="str">
            <v>合成五车间（技改车间）</v>
          </cell>
          <cell r="L4239" t="str">
            <v>肥东合成分厂</v>
          </cell>
          <cell r="M4239" t="str">
            <v>肥东合成五车间（技改车间），E-0301A</v>
          </cell>
          <cell r="N4239" t="str">
            <v>东台市西达石墨设备有限公司</v>
          </cell>
          <cell r="O4239" t="str">
            <v>155.75</v>
          </cell>
          <cell r="P4239" t="str">
            <v>778.75</v>
          </cell>
          <cell r="Q4239" t="str">
            <v>623.01</v>
          </cell>
          <cell r="R4239" t="str">
            <v>4</v>
          </cell>
          <cell r="S4239" t="str">
            <v>平均年限法(一)</v>
          </cell>
          <cell r="T4239" t="str">
            <v>在用</v>
          </cell>
          <cell r="U4239" t="str">
            <v>在建工程转入</v>
          </cell>
          <cell r="V4239" t="str">
            <v>徐建红</v>
          </cell>
          <cell r="W4239" t="str">
            <v>2024.07.29</v>
          </cell>
          <cell r="X4239" t="str">
            <v>记--1149</v>
          </cell>
          <cell r="Y4239" t="str">
            <v>2400吨原药技改项目</v>
          </cell>
        </row>
        <row r="4239">
          <cell r="AA4239" t="str">
            <v>0329</v>
          </cell>
        </row>
        <row r="4240">
          <cell r="B4240" t="str">
            <v>032900038</v>
          </cell>
          <cell r="C4240" t="str">
            <v>石墨冷凝器</v>
          </cell>
          <cell r="D4240" t="str">
            <v>YKC50-20㎡-II，碳钢/石墨</v>
          </cell>
          <cell r="E4240">
            <v>15575.22</v>
          </cell>
          <cell r="F4240">
            <v>778.75</v>
          </cell>
          <cell r="G4240">
            <v>14796.47</v>
          </cell>
          <cell r="H4240">
            <v>0</v>
          </cell>
          <cell r="I4240" t="str">
            <v>2024.07.29</v>
          </cell>
          <cell r="J4240" t="str">
            <v>96</v>
          </cell>
          <cell r="K4240" t="str">
            <v>合成五车间（技改车间）</v>
          </cell>
          <cell r="L4240" t="str">
            <v>肥东合成分厂</v>
          </cell>
          <cell r="M4240" t="str">
            <v>肥东合成五车间（技改车间），E-0301B</v>
          </cell>
          <cell r="N4240" t="str">
            <v>东台市西达石墨设备有限公司</v>
          </cell>
          <cell r="O4240" t="str">
            <v>155.75</v>
          </cell>
          <cell r="P4240" t="str">
            <v>778.75</v>
          </cell>
          <cell r="Q4240" t="str">
            <v>623.01</v>
          </cell>
          <cell r="R4240" t="str">
            <v>4</v>
          </cell>
          <cell r="S4240" t="str">
            <v>平均年限法(一)</v>
          </cell>
          <cell r="T4240" t="str">
            <v>在用</v>
          </cell>
          <cell r="U4240" t="str">
            <v>在建工程转入</v>
          </cell>
          <cell r="V4240" t="str">
            <v>徐建红</v>
          </cell>
          <cell r="W4240" t="str">
            <v>2024.07.29</v>
          </cell>
          <cell r="X4240" t="str">
            <v>记--1149</v>
          </cell>
          <cell r="Y4240" t="str">
            <v>2400吨原药技改项目</v>
          </cell>
        </row>
        <row r="4240">
          <cell r="AA4240" t="str">
            <v>0329</v>
          </cell>
        </row>
        <row r="4241">
          <cell r="B4241" t="str">
            <v>032900039</v>
          </cell>
          <cell r="C4241" t="str">
            <v>石墨冷凝器</v>
          </cell>
          <cell r="D4241" t="str">
            <v>YKC50-20㎡-II，碳钢/石墨</v>
          </cell>
          <cell r="E4241">
            <v>15575.22</v>
          </cell>
          <cell r="F4241">
            <v>778.75</v>
          </cell>
          <cell r="G4241">
            <v>14796.47</v>
          </cell>
          <cell r="H4241">
            <v>0</v>
          </cell>
          <cell r="I4241" t="str">
            <v>2024.07.29</v>
          </cell>
          <cell r="J4241" t="str">
            <v>96</v>
          </cell>
          <cell r="K4241" t="str">
            <v>合成五车间（技改车间）</v>
          </cell>
          <cell r="L4241" t="str">
            <v>肥东合成分厂</v>
          </cell>
          <cell r="M4241" t="str">
            <v>肥东合成五车间（技改车间），E-0302A</v>
          </cell>
          <cell r="N4241" t="str">
            <v>东台市西达石墨设备有限公司</v>
          </cell>
          <cell r="O4241" t="str">
            <v>155.75</v>
          </cell>
          <cell r="P4241" t="str">
            <v>778.75</v>
          </cell>
          <cell r="Q4241" t="str">
            <v>623.01</v>
          </cell>
          <cell r="R4241" t="str">
            <v>4</v>
          </cell>
          <cell r="S4241" t="str">
            <v>平均年限法(一)</v>
          </cell>
          <cell r="T4241" t="str">
            <v>在用</v>
          </cell>
          <cell r="U4241" t="str">
            <v>在建工程转入</v>
          </cell>
          <cell r="V4241" t="str">
            <v>徐建红</v>
          </cell>
          <cell r="W4241" t="str">
            <v>2024.07.29</v>
          </cell>
          <cell r="X4241" t="str">
            <v>记--1149</v>
          </cell>
          <cell r="Y4241" t="str">
            <v>2400吨原药技改项目</v>
          </cell>
        </row>
        <row r="4241">
          <cell r="AA4241" t="str">
            <v>0329</v>
          </cell>
        </row>
        <row r="4242">
          <cell r="B4242" t="str">
            <v>032900040</v>
          </cell>
          <cell r="C4242" t="str">
            <v>石墨冷凝器</v>
          </cell>
          <cell r="D4242" t="str">
            <v>YKC50-20㎡-II，碳钢/石墨</v>
          </cell>
          <cell r="E4242">
            <v>15575.22</v>
          </cell>
          <cell r="F4242">
            <v>778.75</v>
          </cell>
          <cell r="G4242">
            <v>14796.47</v>
          </cell>
          <cell r="H4242">
            <v>0</v>
          </cell>
          <cell r="I4242" t="str">
            <v>2024.07.29</v>
          </cell>
          <cell r="J4242" t="str">
            <v>96</v>
          </cell>
          <cell r="K4242" t="str">
            <v>合成五车间（技改车间）</v>
          </cell>
          <cell r="L4242" t="str">
            <v>肥东合成分厂</v>
          </cell>
          <cell r="M4242" t="str">
            <v>肥东合成五车间（技改车间），E-0302B</v>
          </cell>
          <cell r="N4242" t="str">
            <v>东台市西达石墨设备有限公司</v>
          </cell>
          <cell r="O4242" t="str">
            <v>155.75</v>
          </cell>
          <cell r="P4242" t="str">
            <v>778.75</v>
          </cell>
          <cell r="Q4242" t="str">
            <v>623.01</v>
          </cell>
          <cell r="R4242" t="str">
            <v>4</v>
          </cell>
          <cell r="S4242" t="str">
            <v>平均年限法(一)</v>
          </cell>
          <cell r="T4242" t="str">
            <v>在用</v>
          </cell>
          <cell r="U4242" t="str">
            <v>在建工程转入</v>
          </cell>
          <cell r="V4242" t="str">
            <v>徐建红</v>
          </cell>
          <cell r="W4242" t="str">
            <v>2024.07.29</v>
          </cell>
          <cell r="X4242" t="str">
            <v>记--1149</v>
          </cell>
          <cell r="Y4242" t="str">
            <v>2400吨原药技改项目</v>
          </cell>
        </row>
        <row r="4242">
          <cell r="AA4242" t="str">
            <v>0329</v>
          </cell>
        </row>
        <row r="4243">
          <cell r="B4243" t="str">
            <v>032900041</v>
          </cell>
          <cell r="C4243" t="str">
            <v>石墨冷凝器</v>
          </cell>
          <cell r="D4243" t="str">
            <v>YKC50-20㎡-II，碳钢/石墨</v>
          </cell>
          <cell r="E4243">
            <v>15575.22</v>
          </cell>
          <cell r="F4243">
            <v>778.75</v>
          </cell>
          <cell r="G4243">
            <v>14796.47</v>
          </cell>
          <cell r="H4243">
            <v>0</v>
          </cell>
          <cell r="I4243" t="str">
            <v>2024.07.29</v>
          </cell>
          <cell r="J4243" t="str">
            <v>96</v>
          </cell>
          <cell r="K4243" t="str">
            <v>合成五车间（技改车间）</v>
          </cell>
          <cell r="L4243" t="str">
            <v>肥东合成分厂</v>
          </cell>
          <cell r="M4243" t="str">
            <v>肥东合成五车间（技改车间），E-0303</v>
          </cell>
          <cell r="N4243" t="str">
            <v>东台市西达石墨设备有限公司</v>
          </cell>
          <cell r="O4243" t="str">
            <v>155.75</v>
          </cell>
          <cell r="P4243" t="str">
            <v>778.75</v>
          </cell>
          <cell r="Q4243" t="str">
            <v>623.01</v>
          </cell>
          <cell r="R4243" t="str">
            <v>4</v>
          </cell>
          <cell r="S4243" t="str">
            <v>平均年限法(一)</v>
          </cell>
          <cell r="T4243" t="str">
            <v>在用</v>
          </cell>
          <cell r="U4243" t="str">
            <v>在建工程转入</v>
          </cell>
          <cell r="V4243" t="str">
            <v>徐建红</v>
          </cell>
          <cell r="W4243" t="str">
            <v>2024.07.29</v>
          </cell>
          <cell r="X4243" t="str">
            <v>记--1149</v>
          </cell>
          <cell r="Y4243" t="str">
            <v>2400吨原药技改项目</v>
          </cell>
        </row>
        <row r="4243">
          <cell r="AA4243" t="str">
            <v>0329</v>
          </cell>
        </row>
        <row r="4244">
          <cell r="B4244" t="str">
            <v>032900042</v>
          </cell>
          <cell r="C4244" t="str">
            <v>石墨冷凝器</v>
          </cell>
          <cell r="D4244" t="str">
            <v>YKC50-20㎡-II，碳钢/石墨</v>
          </cell>
          <cell r="E4244">
            <v>15575.22</v>
          </cell>
          <cell r="F4244">
            <v>778.75</v>
          </cell>
          <cell r="G4244">
            <v>14796.47</v>
          </cell>
          <cell r="H4244">
            <v>0</v>
          </cell>
          <cell r="I4244" t="str">
            <v>2024.07.29</v>
          </cell>
          <cell r="J4244" t="str">
            <v>96</v>
          </cell>
          <cell r="K4244" t="str">
            <v>合成五车间（技改车间）</v>
          </cell>
          <cell r="L4244" t="str">
            <v>肥东合成分厂</v>
          </cell>
          <cell r="M4244" t="str">
            <v>肥东合成五车间（技改车间），E-0304</v>
          </cell>
          <cell r="N4244" t="str">
            <v>东台市西达石墨设备有限公司</v>
          </cell>
          <cell r="O4244" t="str">
            <v>155.75</v>
          </cell>
          <cell r="P4244" t="str">
            <v>778.75</v>
          </cell>
          <cell r="Q4244" t="str">
            <v>623.01</v>
          </cell>
          <cell r="R4244" t="str">
            <v>4</v>
          </cell>
          <cell r="S4244" t="str">
            <v>平均年限法(一)</v>
          </cell>
          <cell r="T4244" t="str">
            <v>在用</v>
          </cell>
          <cell r="U4244" t="str">
            <v>在建工程转入</v>
          </cell>
          <cell r="V4244" t="str">
            <v>徐建红</v>
          </cell>
          <cell r="W4244" t="str">
            <v>2024.07.29</v>
          </cell>
          <cell r="X4244" t="str">
            <v>记--1149</v>
          </cell>
          <cell r="Y4244" t="str">
            <v>2400吨原药技改项目</v>
          </cell>
        </row>
        <row r="4244">
          <cell r="AA4244" t="str">
            <v>0329</v>
          </cell>
        </row>
        <row r="4245">
          <cell r="B4245" t="str">
            <v>032900043</v>
          </cell>
          <cell r="C4245" t="str">
            <v>石墨冷凝器</v>
          </cell>
          <cell r="D4245" t="str">
            <v>YKC50-20㎡-II，碳钢/石墨</v>
          </cell>
          <cell r="E4245">
            <v>15575.22</v>
          </cell>
          <cell r="F4245">
            <v>778.75</v>
          </cell>
          <cell r="G4245">
            <v>14796.47</v>
          </cell>
          <cell r="H4245">
            <v>0</v>
          </cell>
          <cell r="I4245" t="str">
            <v>2024.07.29</v>
          </cell>
          <cell r="J4245" t="str">
            <v>96</v>
          </cell>
          <cell r="K4245" t="str">
            <v>合成五车间（技改车间）</v>
          </cell>
          <cell r="L4245" t="str">
            <v>肥东合成分厂</v>
          </cell>
          <cell r="M4245" t="str">
            <v>肥东合成五车间（技改车间），E-0305A</v>
          </cell>
          <cell r="N4245" t="str">
            <v>东台市西达石墨设备有限公司</v>
          </cell>
          <cell r="O4245" t="str">
            <v>155.75</v>
          </cell>
          <cell r="P4245" t="str">
            <v>778.75</v>
          </cell>
          <cell r="Q4245" t="str">
            <v>623.01</v>
          </cell>
          <cell r="R4245" t="str">
            <v>4</v>
          </cell>
          <cell r="S4245" t="str">
            <v>平均年限法(一)</v>
          </cell>
          <cell r="T4245" t="str">
            <v>在用</v>
          </cell>
          <cell r="U4245" t="str">
            <v>在建工程转入</v>
          </cell>
          <cell r="V4245" t="str">
            <v>徐建红</v>
          </cell>
          <cell r="W4245" t="str">
            <v>2024.07.29</v>
          </cell>
          <cell r="X4245" t="str">
            <v>记--1149</v>
          </cell>
          <cell r="Y4245" t="str">
            <v>2400吨原药技改项目</v>
          </cell>
        </row>
        <row r="4245">
          <cell r="AA4245" t="str">
            <v>0329</v>
          </cell>
        </row>
        <row r="4246">
          <cell r="B4246" t="str">
            <v>032900044</v>
          </cell>
          <cell r="C4246" t="str">
            <v>石墨冷凝器</v>
          </cell>
          <cell r="D4246" t="str">
            <v>YKC50-20㎡-II，碳钢/石墨</v>
          </cell>
          <cell r="E4246">
            <v>15575.22</v>
          </cell>
          <cell r="F4246">
            <v>778.75</v>
          </cell>
          <cell r="G4246">
            <v>14796.47</v>
          </cell>
          <cell r="H4246">
            <v>0</v>
          </cell>
          <cell r="I4246" t="str">
            <v>2024.07.29</v>
          </cell>
          <cell r="J4246" t="str">
            <v>96</v>
          </cell>
          <cell r="K4246" t="str">
            <v>合成五车间（技改车间）</v>
          </cell>
          <cell r="L4246" t="str">
            <v>肥东合成分厂</v>
          </cell>
          <cell r="M4246" t="str">
            <v>肥东合成五车间（技改车间），E-0305B</v>
          </cell>
          <cell r="N4246" t="str">
            <v>东台市西达石墨设备有限公司</v>
          </cell>
          <cell r="O4246" t="str">
            <v>155.75</v>
          </cell>
          <cell r="P4246" t="str">
            <v>778.75</v>
          </cell>
          <cell r="Q4246" t="str">
            <v>623.01</v>
          </cell>
          <cell r="R4246" t="str">
            <v>4</v>
          </cell>
          <cell r="S4246" t="str">
            <v>平均年限法(一)</v>
          </cell>
          <cell r="T4246" t="str">
            <v>在用</v>
          </cell>
          <cell r="U4246" t="str">
            <v>在建工程转入</v>
          </cell>
          <cell r="V4246" t="str">
            <v>徐建红</v>
          </cell>
          <cell r="W4246" t="str">
            <v>2024.07.29</v>
          </cell>
          <cell r="X4246" t="str">
            <v>记--1149</v>
          </cell>
          <cell r="Y4246" t="str">
            <v>2400吨原药技改项目</v>
          </cell>
        </row>
        <row r="4246">
          <cell r="AA4246" t="str">
            <v>0329</v>
          </cell>
        </row>
        <row r="4247">
          <cell r="B4247" t="str">
            <v>032900045</v>
          </cell>
          <cell r="C4247" t="str">
            <v>石墨冷凝器</v>
          </cell>
          <cell r="D4247" t="str">
            <v>YKC50-20㎡-II，碳钢/石墨</v>
          </cell>
          <cell r="E4247">
            <v>15575.22</v>
          </cell>
          <cell r="F4247">
            <v>778.75</v>
          </cell>
          <cell r="G4247">
            <v>14796.47</v>
          </cell>
          <cell r="H4247">
            <v>0</v>
          </cell>
          <cell r="I4247" t="str">
            <v>2024.07.29</v>
          </cell>
          <cell r="J4247" t="str">
            <v>96</v>
          </cell>
          <cell r="K4247" t="str">
            <v>合成五车间（技改车间）</v>
          </cell>
          <cell r="L4247" t="str">
            <v>肥东合成分厂</v>
          </cell>
          <cell r="M4247" t="str">
            <v>肥东合成五车间（技改车间），E-0306A</v>
          </cell>
          <cell r="N4247" t="str">
            <v>东台市西达石墨设备有限公司</v>
          </cell>
          <cell r="O4247" t="str">
            <v>155.75</v>
          </cell>
          <cell r="P4247" t="str">
            <v>778.75</v>
          </cell>
          <cell r="Q4247" t="str">
            <v>623.01</v>
          </cell>
          <cell r="R4247" t="str">
            <v>4</v>
          </cell>
          <cell r="S4247" t="str">
            <v>平均年限法(一)</v>
          </cell>
          <cell r="T4247" t="str">
            <v>在用</v>
          </cell>
          <cell r="U4247" t="str">
            <v>在建工程转入</v>
          </cell>
          <cell r="V4247" t="str">
            <v>徐建红</v>
          </cell>
          <cell r="W4247" t="str">
            <v>2024.07.29</v>
          </cell>
          <cell r="X4247" t="str">
            <v>记--1149</v>
          </cell>
          <cell r="Y4247" t="str">
            <v>2400吨原药技改项目</v>
          </cell>
        </row>
        <row r="4247">
          <cell r="AA4247" t="str">
            <v>0329</v>
          </cell>
        </row>
        <row r="4248">
          <cell r="B4248" t="str">
            <v>032900046</v>
          </cell>
          <cell r="C4248" t="str">
            <v>石墨冷凝器</v>
          </cell>
          <cell r="D4248" t="str">
            <v>YKC50-20㎡-II，碳钢/石墨</v>
          </cell>
          <cell r="E4248">
            <v>15575.22</v>
          </cell>
          <cell r="F4248">
            <v>778.75</v>
          </cell>
          <cell r="G4248">
            <v>14796.47</v>
          </cell>
          <cell r="H4248">
            <v>0</v>
          </cell>
          <cell r="I4248" t="str">
            <v>2024.07.29</v>
          </cell>
          <cell r="J4248" t="str">
            <v>96</v>
          </cell>
          <cell r="K4248" t="str">
            <v>合成五车间（技改车间）</v>
          </cell>
          <cell r="L4248" t="str">
            <v>肥东合成分厂</v>
          </cell>
          <cell r="M4248" t="str">
            <v>肥东合成五车间（技改车间），E-0306B</v>
          </cell>
          <cell r="N4248" t="str">
            <v>东台市西达石墨设备有限公司</v>
          </cell>
          <cell r="O4248" t="str">
            <v>155.75</v>
          </cell>
          <cell r="P4248" t="str">
            <v>778.75</v>
          </cell>
          <cell r="Q4248" t="str">
            <v>623.01</v>
          </cell>
          <cell r="R4248" t="str">
            <v>4</v>
          </cell>
          <cell r="S4248" t="str">
            <v>平均年限法(一)</v>
          </cell>
          <cell r="T4248" t="str">
            <v>在用</v>
          </cell>
          <cell r="U4248" t="str">
            <v>在建工程转入</v>
          </cell>
          <cell r="V4248" t="str">
            <v>徐建红</v>
          </cell>
          <cell r="W4248" t="str">
            <v>2024.07.29</v>
          </cell>
          <cell r="X4248" t="str">
            <v>记--1149</v>
          </cell>
          <cell r="Y4248" t="str">
            <v>2400吨原药技改项目</v>
          </cell>
        </row>
        <row r="4248">
          <cell r="AA4248" t="str">
            <v>0329</v>
          </cell>
        </row>
        <row r="4249">
          <cell r="B4249" t="str">
            <v>032900047</v>
          </cell>
          <cell r="C4249" t="str">
            <v>石墨冷凝器</v>
          </cell>
          <cell r="D4249" t="str">
            <v>YKC50-20㎡-II，碳钢/石墨</v>
          </cell>
          <cell r="E4249">
            <v>15575.22</v>
          </cell>
          <cell r="F4249">
            <v>778.75</v>
          </cell>
          <cell r="G4249">
            <v>14796.47</v>
          </cell>
          <cell r="H4249">
            <v>0</v>
          </cell>
          <cell r="I4249" t="str">
            <v>2024.07.29</v>
          </cell>
          <cell r="J4249" t="str">
            <v>96</v>
          </cell>
          <cell r="K4249" t="str">
            <v>合成五车间（技改车间）</v>
          </cell>
          <cell r="L4249" t="str">
            <v>肥东合成分厂</v>
          </cell>
          <cell r="M4249" t="str">
            <v>肥东合成五车间（技改车间），E-0307</v>
          </cell>
          <cell r="N4249" t="str">
            <v>东台市西达石墨设备有限公司</v>
          </cell>
          <cell r="O4249" t="str">
            <v>155.75</v>
          </cell>
          <cell r="P4249" t="str">
            <v>778.75</v>
          </cell>
          <cell r="Q4249" t="str">
            <v>623.01</v>
          </cell>
          <cell r="R4249" t="str">
            <v>4</v>
          </cell>
          <cell r="S4249" t="str">
            <v>平均年限法(一)</v>
          </cell>
          <cell r="T4249" t="str">
            <v>在用</v>
          </cell>
          <cell r="U4249" t="str">
            <v>在建工程转入</v>
          </cell>
          <cell r="V4249" t="str">
            <v>徐建红</v>
          </cell>
          <cell r="W4249" t="str">
            <v>2024.07.29</v>
          </cell>
          <cell r="X4249" t="str">
            <v>记--1149</v>
          </cell>
          <cell r="Y4249" t="str">
            <v>2400吨原药技改项目</v>
          </cell>
        </row>
        <row r="4249">
          <cell r="AA4249" t="str">
            <v>0329</v>
          </cell>
        </row>
        <row r="4250">
          <cell r="B4250" t="str">
            <v>032900048</v>
          </cell>
          <cell r="C4250" t="str">
            <v>石墨冷凝器</v>
          </cell>
          <cell r="D4250" t="str">
            <v>YKC50-20㎡-II，碳钢/石墨</v>
          </cell>
          <cell r="E4250">
            <v>15575.22</v>
          </cell>
          <cell r="F4250">
            <v>778.75</v>
          </cell>
          <cell r="G4250">
            <v>14796.47</v>
          </cell>
          <cell r="H4250">
            <v>0</v>
          </cell>
          <cell r="I4250" t="str">
            <v>2024.07.29</v>
          </cell>
          <cell r="J4250" t="str">
            <v>96</v>
          </cell>
          <cell r="K4250" t="str">
            <v>合成五车间（技改车间）</v>
          </cell>
          <cell r="L4250" t="str">
            <v>肥东合成分厂</v>
          </cell>
          <cell r="M4250" t="str">
            <v>肥东合成五车间（技改车间），E-0308</v>
          </cell>
          <cell r="N4250" t="str">
            <v>东台市西达石墨设备有限公司</v>
          </cell>
          <cell r="O4250" t="str">
            <v>155.75</v>
          </cell>
          <cell r="P4250" t="str">
            <v>778.75</v>
          </cell>
          <cell r="Q4250" t="str">
            <v>623.01</v>
          </cell>
          <cell r="R4250" t="str">
            <v>4</v>
          </cell>
          <cell r="S4250" t="str">
            <v>平均年限法(一)</v>
          </cell>
          <cell r="T4250" t="str">
            <v>在用</v>
          </cell>
          <cell r="U4250" t="str">
            <v>在建工程转入</v>
          </cell>
          <cell r="V4250" t="str">
            <v>徐建红</v>
          </cell>
          <cell r="W4250" t="str">
            <v>2024.07.29</v>
          </cell>
          <cell r="X4250" t="str">
            <v>记--1149</v>
          </cell>
          <cell r="Y4250" t="str">
            <v>2400吨原药技改项目</v>
          </cell>
        </row>
        <row r="4250">
          <cell r="AA4250" t="str">
            <v>0329</v>
          </cell>
        </row>
        <row r="4251">
          <cell r="B4251" t="str">
            <v>032900049</v>
          </cell>
          <cell r="C4251" t="str">
            <v>石墨冷凝器</v>
          </cell>
          <cell r="D4251" t="str">
            <v>YKC50-20㎡-II，碳钢/石墨</v>
          </cell>
          <cell r="E4251">
            <v>15575.23</v>
          </cell>
          <cell r="F4251">
            <v>778.75</v>
          </cell>
          <cell r="G4251">
            <v>14796.48</v>
          </cell>
          <cell r="H4251">
            <v>0</v>
          </cell>
          <cell r="I4251" t="str">
            <v>2024.07.29</v>
          </cell>
          <cell r="J4251" t="str">
            <v>96</v>
          </cell>
          <cell r="K4251" t="str">
            <v>合成五车间（技改车间）</v>
          </cell>
          <cell r="L4251" t="str">
            <v>肥东合成分厂</v>
          </cell>
          <cell r="M4251" t="str">
            <v>肥东合成五车间（技改车间），E-0309</v>
          </cell>
          <cell r="N4251" t="str">
            <v>东台市西达石墨设备有限公司</v>
          </cell>
          <cell r="O4251" t="str">
            <v>155.75</v>
          </cell>
          <cell r="P4251" t="str">
            <v>778.75</v>
          </cell>
          <cell r="Q4251" t="str">
            <v>623.01</v>
          </cell>
          <cell r="R4251" t="str">
            <v>4</v>
          </cell>
          <cell r="S4251" t="str">
            <v>平均年限法(一)</v>
          </cell>
          <cell r="T4251" t="str">
            <v>在用</v>
          </cell>
          <cell r="U4251" t="str">
            <v>在建工程转入</v>
          </cell>
          <cell r="V4251" t="str">
            <v>徐建红</v>
          </cell>
          <cell r="W4251" t="str">
            <v>2024.07.29</v>
          </cell>
          <cell r="X4251" t="str">
            <v>记--1149</v>
          </cell>
          <cell r="Y4251" t="str">
            <v>2400吨原药技改项目</v>
          </cell>
        </row>
        <row r="4251">
          <cell r="AA4251" t="str">
            <v>0329</v>
          </cell>
        </row>
        <row r="4252">
          <cell r="B4252" t="str">
            <v>032900050</v>
          </cell>
          <cell r="C4252" t="str">
            <v>石墨冷凝器</v>
          </cell>
          <cell r="D4252" t="str">
            <v>YKC50-20㎡-II，碳钢/石墨</v>
          </cell>
          <cell r="E4252">
            <v>15575.23</v>
          </cell>
          <cell r="F4252">
            <v>778.75</v>
          </cell>
          <cell r="G4252">
            <v>14796.48</v>
          </cell>
          <cell r="H4252">
            <v>0</v>
          </cell>
          <cell r="I4252" t="str">
            <v>2024.07.29</v>
          </cell>
          <cell r="J4252" t="str">
            <v>96</v>
          </cell>
          <cell r="K4252" t="str">
            <v>合成五车间（技改车间）</v>
          </cell>
          <cell r="L4252" t="str">
            <v>肥东合成分厂</v>
          </cell>
          <cell r="M4252" t="str">
            <v>肥东合成五车间（技改车间），E-0310</v>
          </cell>
          <cell r="N4252" t="str">
            <v>东台市西达石墨设备有限公司</v>
          </cell>
          <cell r="O4252" t="str">
            <v>155.75</v>
          </cell>
          <cell r="P4252" t="str">
            <v>778.75</v>
          </cell>
          <cell r="Q4252" t="str">
            <v>623.01</v>
          </cell>
          <cell r="R4252" t="str">
            <v>4</v>
          </cell>
          <cell r="S4252" t="str">
            <v>平均年限法(一)</v>
          </cell>
          <cell r="T4252" t="str">
            <v>在用</v>
          </cell>
          <cell r="U4252" t="str">
            <v>在建工程转入</v>
          </cell>
          <cell r="V4252" t="str">
            <v>徐建红</v>
          </cell>
          <cell r="W4252" t="str">
            <v>2024.07.29</v>
          </cell>
          <cell r="X4252" t="str">
            <v>记--1149</v>
          </cell>
          <cell r="Y4252" t="str">
            <v>2400吨原药技改项目</v>
          </cell>
        </row>
        <row r="4252">
          <cell r="AA4252" t="str">
            <v>0329</v>
          </cell>
        </row>
        <row r="4253">
          <cell r="B4253" t="str">
            <v>033000037</v>
          </cell>
          <cell r="C4253" t="str">
            <v>平板式刮刀辅助拉袋自动下卸料离心机</v>
          </cell>
          <cell r="D4253" t="str">
            <v>PLD1600NF，材质304</v>
          </cell>
          <cell r="E4253">
            <v>299115.04</v>
          </cell>
          <cell r="F4253">
            <v>14955.75</v>
          </cell>
          <cell r="G4253">
            <v>284159.29</v>
          </cell>
          <cell r="H4253">
            <v>0</v>
          </cell>
          <cell r="I4253" t="str">
            <v>2024.07.29</v>
          </cell>
          <cell r="J4253" t="str">
            <v>96</v>
          </cell>
          <cell r="K4253" t="str">
            <v>合成六车间（使它隆车间）</v>
          </cell>
          <cell r="L4253" t="str">
            <v>肥东合成分厂</v>
          </cell>
          <cell r="M4253" t="str">
            <v>肥东合成六车间（使它隆）</v>
          </cell>
          <cell r="N4253" t="str">
            <v>江苏华大离心机制造有限公司</v>
          </cell>
          <cell r="O4253" t="str">
            <v>2,991.15</v>
          </cell>
          <cell r="P4253" t="str">
            <v>14,955.75</v>
          </cell>
          <cell r="Q4253" t="str">
            <v>11,964.60</v>
          </cell>
          <cell r="R4253" t="str">
            <v>4</v>
          </cell>
          <cell r="S4253" t="str">
            <v>平均年限法(一)</v>
          </cell>
          <cell r="T4253" t="str">
            <v>在用</v>
          </cell>
          <cell r="U4253" t="str">
            <v>在建工程转入</v>
          </cell>
          <cell r="V4253" t="str">
            <v>徐建红</v>
          </cell>
          <cell r="W4253" t="str">
            <v>2024.07.29</v>
          </cell>
          <cell r="X4253" t="str">
            <v>记--1149</v>
          </cell>
          <cell r="Y4253" t="str">
            <v>2400吨原药技改项目</v>
          </cell>
        </row>
        <row r="4253">
          <cell r="AA4253" t="str">
            <v>0330</v>
          </cell>
        </row>
        <row r="4254">
          <cell r="B4254" t="str">
            <v>033000038</v>
          </cell>
          <cell r="C4254" t="str">
            <v>平板式刮刀辅助拉袋自动下卸料离心机</v>
          </cell>
          <cell r="D4254" t="str">
            <v>PLD1600NF，材质304</v>
          </cell>
          <cell r="E4254">
            <v>299115.04</v>
          </cell>
          <cell r="F4254">
            <v>14955.75</v>
          </cell>
          <cell r="G4254">
            <v>284159.29</v>
          </cell>
          <cell r="H4254">
            <v>0</v>
          </cell>
          <cell r="I4254" t="str">
            <v>2024.07.29</v>
          </cell>
          <cell r="J4254" t="str">
            <v>96</v>
          </cell>
          <cell r="K4254" t="str">
            <v>合成六车间（使它隆车间）</v>
          </cell>
          <cell r="L4254" t="str">
            <v>肥东合成分厂</v>
          </cell>
          <cell r="M4254" t="str">
            <v>肥东合成六车间（使它隆）</v>
          </cell>
          <cell r="N4254" t="str">
            <v>江苏华大离心机制造有限公司</v>
          </cell>
          <cell r="O4254" t="str">
            <v>2,991.15</v>
          </cell>
          <cell r="P4254" t="str">
            <v>14,955.75</v>
          </cell>
          <cell r="Q4254" t="str">
            <v>11,964.60</v>
          </cell>
          <cell r="R4254" t="str">
            <v>4</v>
          </cell>
          <cell r="S4254" t="str">
            <v>平均年限法(一)</v>
          </cell>
          <cell r="T4254" t="str">
            <v>在用</v>
          </cell>
          <cell r="U4254" t="str">
            <v>在建工程转入</v>
          </cell>
          <cell r="V4254" t="str">
            <v>徐建红</v>
          </cell>
          <cell r="W4254" t="str">
            <v>2024.07.29</v>
          </cell>
          <cell r="X4254" t="str">
            <v>记--1149</v>
          </cell>
          <cell r="Y4254" t="str">
            <v>2400吨原药技改项目</v>
          </cell>
        </row>
        <row r="4254">
          <cell r="AA4254" t="str">
            <v>0330</v>
          </cell>
        </row>
        <row r="4255">
          <cell r="B4255" t="str">
            <v>033000039</v>
          </cell>
          <cell r="C4255" t="str">
            <v>平板式刮刀辅助拉袋自动下卸料离心机</v>
          </cell>
          <cell r="D4255" t="str">
            <v>PLD1600NF，材质304</v>
          </cell>
          <cell r="E4255">
            <v>299115.04</v>
          </cell>
          <cell r="F4255">
            <v>14955.75</v>
          </cell>
          <cell r="G4255">
            <v>284159.29</v>
          </cell>
          <cell r="H4255">
            <v>0</v>
          </cell>
          <cell r="I4255" t="str">
            <v>2024.07.29</v>
          </cell>
          <cell r="J4255" t="str">
            <v>96</v>
          </cell>
          <cell r="K4255" t="str">
            <v>合成六车间（使它隆车间）</v>
          </cell>
          <cell r="L4255" t="str">
            <v>肥东合成分厂</v>
          </cell>
          <cell r="M4255" t="str">
            <v>肥东合成六车间（使它隆）</v>
          </cell>
          <cell r="N4255" t="str">
            <v>江苏华大离心机制造有限公司</v>
          </cell>
          <cell r="O4255" t="str">
            <v>2,991.15</v>
          </cell>
          <cell r="P4255" t="str">
            <v>14,955.75</v>
          </cell>
          <cell r="Q4255" t="str">
            <v>11,964.60</v>
          </cell>
          <cell r="R4255" t="str">
            <v>4</v>
          </cell>
          <cell r="S4255" t="str">
            <v>平均年限法(一)</v>
          </cell>
          <cell r="T4255" t="str">
            <v>在用</v>
          </cell>
          <cell r="U4255" t="str">
            <v>在建工程转入</v>
          </cell>
          <cell r="V4255" t="str">
            <v>徐建红</v>
          </cell>
          <cell r="W4255" t="str">
            <v>2024.07.29</v>
          </cell>
          <cell r="X4255" t="str">
            <v>记--1149</v>
          </cell>
          <cell r="Y4255" t="str">
            <v>2400吨原药技改项目</v>
          </cell>
        </row>
        <row r="4255">
          <cell r="AA4255" t="str">
            <v>0330</v>
          </cell>
        </row>
        <row r="4256">
          <cell r="B4256" t="str">
            <v>033000040</v>
          </cell>
          <cell r="C4256" t="str">
            <v>平板式刮刀辅助拉袋自动下卸料离心机</v>
          </cell>
          <cell r="D4256" t="str">
            <v>PLD1600NF，材质304</v>
          </cell>
          <cell r="E4256">
            <v>299115.04</v>
          </cell>
          <cell r="F4256">
            <v>14955.75</v>
          </cell>
          <cell r="G4256">
            <v>284159.29</v>
          </cell>
          <cell r="H4256">
            <v>0</v>
          </cell>
          <cell r="I4256" t="str">
            <v>2024.07.29</v>
          </cell>
          <cell r="J4256" t="str">
            <v>96</v>
          </cell>
          <cell r="K4256" t="str">
            <v>合成六车间（使它隆车间）</v>
          </cell>
          <cell r="L4256" t="str">
            <v>肥东合成分厂</v>
          </cell>
          <cell r="M4256" t="str">
            <v>肥东合成六车间（使它隆）</v>
          </cell>
          <cell r="N4256" t="str">
            <v>江苏华大离心机制造有限公司</v>
          </cell>
          <cell r="O4256" t="str">
            <v>2,991.15</v>
          </cell>
          <cell r="P4256" t="str">
            <v>14,955.75</v>
          </cell>
          <cell r="Q4256" t="str">
            <v>11,964.60</v>
          </cell>
          <cell r="R4256" t="str">
            <v>4</v>
          </cell>
          <cell r="S4256" t="str">
            <v>平均年限法(一)</v>
          </cell>
          <cell r="T4256" t="str">
            <v>在用</v>
          </cell>
          <cell r="U4256" t="str">
            <v>在建工程转入</v>
          </cell>
          <cell r="V4256" t="str">
            <v>徐建红</v>
          </cell>
          <cell r="W4256" t="str">
            <v>2024.07.29</v>
          </cell>
          <cell r="X4256" t="str">
            <v>记--1149</v>
          </cell>
          <cell r="Y4256" t="str">
            <v>2400吨原药技改项目</v>
          </cell>
        </row>
        <row r="4256">
          <cell r="AA4256" t="str">
            <v>0330</v>
          </cell>
        </row>
        <row r="4257">
          <cell r="B4257" t="str">
            <v>032900051</v>
          </cell>
          <cell r="C4257" t="str">
            <v>平板式刮刀辅助拉袋自动下卸料离心机</v>
          </cell>
          <cell r="D4257" t="str">
            <v>PLD1600NF，材质304</v>
          </cell>
          <cell r="E4257">
            <v>299115.06</v>
          </cell>
          <cell r="F4257">
            <v>14955.75</v>
          </cell>
          <cell r="G4257">
            <v>284159.31</v>
          </cell>
          <cell r="H4257">
            <v>0</v>
          </cell>
          <cell r="I4257" t="str">
            <v>2024.07.29</v>
          </cell>
          <cell r="J4257" t="str">
            <v>96</v>
          </cell>
          <cell r="K4257" t="str">
            <v>合成五车间（技改车间）</v>
          </cell>
          <cell r="L4257" t="str">
            <v>肥东合成分厂</v>
          </cell>
          <cell r="M4257" t="str">
            <v>肥东合成五车间（技改车间）</v>
          </cell>
          <cell r="N4257" t="str">
            <v>江苏华大离心机制造有限公司</v>
          </cell>
          <cell r="O4257" t="str">
            <v>2,991.15</v>
          </cell>
          <cell r="P4257" t="str">
            <v>14,955.75</v>
          </cell>
          <cell r="Q4257" t="str">
            <v>11,964.60</v>
          </cell>
          <cell r="R4257" t="str">
            <v>4</v>
          </cell>
          <cell r="S4257" t="str">
            <v>平均年限法(一)</v>
          </cell>
          <cell r="T4257" t="str">
            <v>在用</v>
          </cell>
          <cell r="U4257" t="str">
            <v>在建工程转入</v>
          </cell>
          <cell r="V4257" t="str">
            <v>徐建红</v>
          </cell>
          <cell r="W4257" t="str">
            <v>2024.07.29</v>
          </cell>
          <cell r="X4257" t="str">
            <v>记--1149</v>
          </cell>
          <cell r="Y4257" t="str">
            <v>2400吨原药技改项目</v>
          </cell>
        </row>
        <row r="4257">
          <cell r="AA4257" t="str">
            <v>0329</v>
          </cell>
        </row>
        <row r="4258">
          <cell r="B4258" t="str">
            <v>032900052</v>
          </cell>
          <cell r="C4258" t="str">
            <v>平板式上卸料吊带密闭离心机</v>
          </cell>
          <cell r="D4258" t="str">
            <v>PSD1500I，材质TA2</v>
          </cell>
          <cell r="E4258">
            <v>246017.7</v>
          </cell>
          <cell r="F4258">
            <v>12300.9</v>
          </cell>
          <cell r="G4258">
            <v>233716.8</v>
          </cell>
          <cell r="H4258">
            <v>0</v>
          </cell>
          <cell r="I4258" t="str">
            <v>2024.07.29</v>
          </cell>
          <cell r="J4258" t="str">
            <v>96</v>
          </cell>
          <cell r="K4258" t="str">
            <v>合成五车间（技改车间）</v>
          </cell>
          <cell r="L4258" t="str">
            <v>肥东合成分厂</v>
          </cell>
          <cell r="M4258" t="str">
            <v>肥东合成五车间（技改车间）</v>
          </cell>
          <cell r="N4258" t="str">
            <v>江苏华大离心机制造有限公司</v>
          </cell>
          <cell r="O4258" t="str">
            <v>2,460.18</v>
          </cell>
          <cell r="P4258" t="str">
            <v>12,300.90</v>
          </cell>
          <cell r="Q4258" t="str">
            <v>9,840.71</v>
          </cell>
          <cell r="R4258" t="str">
            <v>4</v>
          </cell>
          <cell r="S4258" t="str">
            <v>平均年限法(一)</v>
          </cell>
          <cell r="T4258" t="str">
            <v>在用</v>
          </cell>
          <cell r="U4258" t="str">
            <v>在建工程转入</v>
          </cell>
          <cell r="V4258" t="str">
            <v>徐建红</v>
          </cell>
          <cell r="W4258" t="str">
            <v>2024.07.29</v>
          </cell>
          <cell r="X4258" t="str">
            <v>记--1149</v>
          </cell>
          <cell r="Y4258" t="str">
            <v>2400吨原药技改项目</v>
          </cell>
        </row>
        <row r="4258">
          <cell r="AA4258" t="str">
            <v>0329</v>
          </cell>
        </row>
        <row r="4259">
          <cell r="B4259" t="str">
            <v>032900053</v>
          </cell>
          <cell r="C4259" t="str">
            <v>平板式上卸料吊带密闭离心机</v>
          </cell>
          <cell r="D4259" t="str">
            <v>PSD1500I，材质TA2</v>
          </cell>
          <cell r="E4259">
            <v>246017.7</v>
          </cell>
          <cell r="F4259">
            <v>12300.9</v>
          </cell>
          <cell r="G4259">
            <v>233716.8</v>
          </cell>
          <cell r="H4259">
            <v>0</v>
          </cell>
          <cell r="I4259" t="str">
            <v>2024.07.29</v>
          </cell>
          <cell r="J4259" t="str">
            <v>96</v>
          </cell>
          <cell r="K4259" t="str">
            <v>合成五车间（技改车间）</v>
          </cell>
          <cell r="L4259" t="str">
            <v>肥东合成分厂</v>
          </cell>
          <cell r="M4259" t="str">
            <v>肥东合成五车间（技改车间）</v>
          </cell>
          <cell r="N4259" t="str">
            <v>江苏华大离心机制造有限公司</v>
          </cell>
          <cell r="O4259" t="str">
            <v>2,460.18</v>
          </cell>
          <cell r="P4259" t="str">
            <v>12,300.90</v>
          </cell>
          <cell r="Q4259" t="str">
            <v>9,840.71</v>
          </cell>
          <cell r="R4259" t="str">
            <v>4</v>
          </cell>
          <cell r="S4259" t="str">
            <v>平均年限法(一)</v>
          </cell>
          <cell r="T4259" t="str">
            <v>在用</v>
          </cell>
          <cell r="U4259" t="str">
            <v>在建工程转入</v>
          </cell>
          <cell r="V4259" t="str">
            <v>徐建红</v>
          </cell>
          <cell r="W4259" t="str">
            <v>2024.07.29</v>
          </cell>
          <cell r="X4259" t="str">
            <v>记--1149</v>
          </cell>
          <cell r="Y4259" t="str">
            <v>2400吨原药技改项目</v>
          </cell>
        </row>
        <row r="4259">
          <cell r="AA4259" t="str">
            <v>0329</v>
          </cell>
        </row>
        <row r="4260">
          <cell r="B4260" t="str">
            <v>032900054</v>
          </cell>
          <cell r="C4260" t="str">
            <v>高效沸腾干燥机</v>
          </cell>
          <cell r="D4260" t="str">
            <v>GFG-500，材质304，一楼</v>
          </cell>
          <cell r="E4260">
            <v>205176.99</v>
          </cell>
          <cell r="F4260">
            <v>10258.85</v>
          </cell>
          <cell r="G4260">
            <v>194918.14</v>
          </cell>
          <cell r="H4260">
            <v>0</v>
          </cell>
          <cell r="I4260" t="str">
            <v>2024.07.29</v>
          </cell>
          <cell r="J4260" t="str">
            <v>96</v>
          </cell>
          <cell r="K4260" t="str">
            <v>合成五车间（技改车间）</v>
          </cell>
          <cell r="L4260" t="str">
            <v>肥东合成分厂</v>
          </cell>
          <cell r="M4260" t="str">
            <v>肥东合成五车间（技改车间）</v>
          </cell>
          <cell r="N4260" t="str">
            <v>常州市强迪干燥设备有限公司</v>
          </cell>
          <cell r="O4260" t="str">
            <v>2,051.77</v>
          </cell>
          <cell r="P4260" t="str">
            <v>10,258.85</v>
          </cell>
          <cell r="Q4260" t="str">
            <v>8,207.08</v>
          </cell>
          <cell r="R4260" t="str">
            <v>4</v>
          </cell>
          <cell r="S4260" t="str">
            <v>平均年限法(一)</v>
          </cell>
          <cell r="T4260" t="str">
            <v>在用</v>
          </cell>
          <cell r="U4260" t="str">
            <v>在建工程转入</v>
          </cell>
          <cell r="V4260" t="str">
            <v>徐建红</v>
          </cell>
          <cell r="W4260" t="str">
            <v>2024.07.29</v>
          </cell>
          <cell r="X4260" t="str">
            <v>记--1149</v>
          </cell>
          <cell r="Y4260" t="str">
            <v>2400吨原药技改项目</v>
          </cell>
        </row>
        <row r="4260">
          <cell r="AA4260" t="str">
            <v>0329</v>
          </cell>
        </row>
        <row r="4261">
          <cell r="B4261" t="str">
            <v>032900055</v>
          </cell>
          <cell r="C4261" t="str">
            <v>高效沸腾干燥机</v>
          </cell>
          <cell r="D4261" t="str">
            <v>GFG-500，材质304，一楼</v>
          </cell>
          <cell r="E4261">
            <v>205176.99</v>
          </cell>
          <cell r="F4261">
            <v>10258.85</v>
          </cell>
          <cell r="G4261">
            <v>194918.14</v>
          </cell>
          <cell r="H4261">
            <v>0</v>
          </cell>
          <cell r="I4261" t="str">
            <v>2024.07.29</v>
          </cell>
          <cell r="J4261" t="str">
            <v>96</v>
          </cell>
          <cell r="K4261" t="str">
            <v>合成五车间（技改车间）</v>
          </cell>
          <cell r="L4261" t="str">
            <v>肥东合成分厂</v>
          </cell>
          <cell r="M4261" t="str">
            <v>肥东合成五车间（技改车间）</v>
          </cell>
          <cell r="N4261" t="str">
            <v>常州市强迪干燥设备有限公司</v>
          </cell>
          <cell r="O4261" t="str">
            <v>2,051.77</v>
          </cell>
          <cell r="P4261" t="str">
            <v>10,258.85</v>
          </cell>
          <cell r="Q4261" t="str">
            <v>8,207.08</v>
          </cell>
          <cell r="R4261" t="str">
            <v>4</v>
          </cell>
          <cell r="S4261" t="str">
            <v>平均年限法(一)</v>
          </cell>
          <cell r="T4261" t="str">
            <v>在用</v>
          </cell>
          <cell r="U4261" t="str">
            <v>在建工程转入</v>
          </cell>
          <cell r="V4261" t="str">
            <v>徐建红</v>
          </cell>
          <cell r="W4261" t="str">
            <v>2024.07.29</v>
          </cell>
          <cell r="X4261" t="str">
            <v>记--1149</v>
          </cell>
          <cell r="Y4261" t="str">
            <v>2400吨原药技改项目</v>
          </cell>
        </row>
        <row r="4261">
          <cell r="AA4261" t="str">
            <v>0329</v>
          </cell>
        </row>
        <row r="4262">
          <cell r="B4262" t="str">
            <v>033000041</v>
          </cell>
          <cell r="C4262" t="str">
            <v>高效沸腾干燥机</v>
          </cell>
          <cell r="D4262" t="str">
            <v>GFG-500，材质304，三楼</v>
          </cell>
          <cell r="E4262">
            <v>214911.5</v>
          </cell>
          <cell r="F4262">
            <v>10745.6</v>
          </cell>
          <cell r="G4262">
            <v>204165.9</v>
          </cell>
          <cell r="H4262">
            <v>0</v>
          </cell>
          <cell r="I4262" t="str">
            <v>2024.07.29</v>
          </cell>
          <cell r="J4262" t="str">
            <v>96</v>
          </cell>
          <cell r="K4262" t="str">
            <v>合成六车间（使它隆车间）</v>
          </cell>
          <cell r="L4262" t="str">
            <v>肥东合成分厂</v>
          </cell>
          <cell r="M4262" t="str">
            <v>肥东合成六车间（使它隆）</v>
          </cell>
          <cell r="N4262" t="str">
            <v>常州市强迪干燥设备有限公司</v>
          </cell>
          <cell r="O4262" t="str">
            <v>2,149.12</v>
          </cell>
          <cell r="P4262" t="str">
            <v>10,745.60</v>
          </cell>
          <cell r="Q4262" t="str">
            <v>8,596.46</v>
          </cell>
          <cell r="R4262" t="str">
            <v>4</v>
          </cell>
          <cell r="S4262" t="str">
            <v>平均年限法(一)</v>
          </cell>
          <cell r="T4262" t="str">
            <v>在用</v>
          </cell>
          <cell r="U4262" t="str">
            <v>在建工程转入</v>
          </cell>
          <cell r="V4262" t="str">
            <v>徐建红</v>
          </cell>
          <cell r="W4262" t="str">
            <v>2024.07.29</v>
          </cell>
          <cell r="X4262" t="str">
            <v>记--1149</v>
          </cell>
          <cell r="Y4262" t="str">
            <v>2400吨原药技改项目</v>
          </cell>
        </row>
        <row r="4262">
          <cell r="AA4262" t="str">
            <v>0330</v>
          </cell>
        </row>
        <row r="4263">
          <cell r="B4263" t="str">
            <v>033000042</v>
          </cell>
          <cell r="C4263" t="str">
            <v>旋转闪蒸干燥机</v>
          </cell>
          <cell r="D4263" t="str">
            <v>XSG-800，材质304/碳钢，一楼</v>
          </cell>
          <cell r="E4263">
            <v>274734.52</v>
          </cell>
          <cell r="F4263">
            <v>13736.75</v>
          </cell>
          <cell r="G4263">
            <v>260997.77</v>
          </cell>
          <cell r="H4263">
            <v>0</v>
          </cell>
          <cell r="I4263" t="str">
            <v>2024.07.29</v>
          </cell>
          <cell r="J4263" t="str">
            <v>96</v>
          </cell>
          <cell r="K4263" t="str">
            <v>合成六车间（使它隆车间）</v>
          </cell>
          <cell r="L4263" t="str">
            <v>肥东合成分厂</v>
          </cell>
          <cell r="M4263" t="str">
            <v>肥东合成六车间（使它隆）</v>
          </cell>
          <cell r="N4263" t="str">
            <v>常州市强迪干燥设备有限公司</v>
          </cell>
          <cell r="O4263" t="str">
            <v>2,747.35</v>
          </cell>
          <cell r="P4263" t="str">
            <v>13,736.75</v>
          </cell>
          <cell r="Q4263" t="str">
            <v>10,989.38</v>
          </cell>
          <cell r="R4263" t="str">
            <v>4</v>
          </cell>
          <cell r="S4263" t="str">
            <v>平均年限法(一)</v>
          </cell>
          <cell r="T4263" t="str">
            <v>在用</v>
          </cell>
          <cell r="U4263" t="str">
            <v>在建工程转入</v>
          </cell>
          <cell r="V4263" t="str">
            <v>徐建红</v>
          </cell>
          <cell r="W4263" t="str">
            <v>2024.07.29</v>
          </cell>
          <cell r="X4263" t="str">
            <v>记--1149</v>
          </cell>
          <cell r="Y4263" t="str">
            <v>2400吨原药技改项目</v>
          </cell>
        </row>
        <row r="4263">
          <cell r="AA4263" t="str">
            <v>0330</v>
          </cell>
        </row>
        <row r="4264">
          <cell r="B4264" t="str">
            <v>032900056</v>
          </cell>
          <cell r="C4264" t="str">
            <v>水喷射泵</v>
          </cell>
          <cell r="D4264" t="str">
            <v>WVPF200-I，钢衬氟</v>
          </cell>
          <cell r="E4264">
            <v>4690.27</v>
          </cell>
          <cell r="F4264">
            <v>234.5</v>
          </cell>
          <cell r="G4264">
            <v>4455.77</v>
          </cell>
          <cell r="H4264">
            <v>0</v>
          </cell>
          <cell r="I4264" t="str">
            <v>2024.07.29</v>
          </cell>
          <cell r="J4264" t="str">
            <v>96</v>
          </cell>
          <cell r="K4264" t="str">
            <v>合成五车间（技改车间）</v>
          </cell>
          <cell r="L4264" t="str">
            <v>肥东合成分厂</v>
          </cell>
          <cell r="M4264" t="str">
            <v>肥东合成五车间（技改车间）</v>
          </cell>
          <cell r="N4264" t="str">
            <v>无锡市长庆化工防腐设备有限公司</v>
          </cell>
          <cell r="O4264" t="str">
            <v>46.90</v>
          </cell>
          <cell r="P4264" t="str">
            <v>234.50</v>
          </cell>
          <cell r="Q4264" t="str">
            <v>187.61</v>
          </cell>
          <cell r="R4264" t="str">
            <v>4</v>
          </cell>
          <cell r="S4264" t="str">
            <v>平均年限法(一)</v>
          </cell>
          <cell r="T4264" t="str">
            <v>在用</v>
          </cell>
          <cell r="U4264" t="str">
            <v>在建工程转入</v>
          </cell>
          <cell r="V4264" t="str">
            <v>徐建红</v>
          </cell>
          <cell r="W4264" t="str">
            <v>2024.07.29</v>
          </cell>
          <cell r="X4264" t="str">
            <v>记--1149</v>
          </cell>
          <cell r="Y4264" t="str">
            <v>2400吨原药技改项目</v>
          </cell>
        </row>
        <row r="4264">
          <cell r="AA4264" t="str">
            <v>0329</v>
          </cell>
        </row>
        <row r="4265">
          <cell r="B4265" t="str">
            <v>032900057</v>
          </cell>
          <cell r="C4265" t="str">
            <v>水喷射泵</v>
          </cell>
          <cell r="D4265" t="str">
            <v>WVPF200-I，钢衬氟</v>
          </cell>
          <cell r="E4265">
            <v>4690.27</v>
          </cell>
          <cell r="F4265">
            <v>234.5</v>
          </cell>
          <cell r="G4265">
            <v>4455.77</v>
          </cell>
          <cell r="H4265">
            <v>0</v>
          </cell>
          <cell r="I4265" t="str">
            <v>2024.07.29</v>
          </cell>
          <cell r="J4265" t="str">
            <v>96</v>
          </cell>
          <cell r="K4265" t="str">
            <v>合成五车间（技改车间）</v>
          </cell>
          <cell r="L4265" t="str">
            <v>肥东合成分厂</v>
          </cell>
          <cell r="M4265" t="str">
            <v>肥东合成五车间（技改车间）</v>
          </cell>
          <cell r="N4265" t="str">
            <v>无锡市长庆化工防腐设备有限公司</v>
          </cell>
          <cell r="O4265" t="str">
            <v>46.90</v>
          </cell>
          <cell r="P4265" t="str">
            <v>234.50</v>
          </cell>
          <cell r="Q4265" t="str">
            <v>187.61</v>
          </cell>
          <cell r="R4265" t="str">
            <v>4</v>
          </cell>
          <cell r="S4265" t="str">
            <v>平均年限法(一)</v>
          </cell>
          <cell r="T4265" t="str">
            <v>在用</v>
          </cell>
          <cell r="U4265" t="str">
            <v>在建工程转入</v>
          </cell>
          <cell r="V4265" t="str">
            <v>徐建红</v>
          </cell>
          <cell r="W4265" t="str">
            <v>2024.07.29</v>
          </cell>
          <cell r="X4265" t="str">
            <v>记--1149</v>
          </cell>
          <cell r="Y4265" t="str">
            <v>2400吨原药技改项目</v>
          </cell>
        </row>
        <row r="4265">
          <cell r="AA4265" t="str">
            <v>0329</v>
          </cell>
        </row>
        <row r="4266">
          <cell r="B4266" t="str">
            <v>032900058</v>
          </cell>
          <cell r="C4266" t="str">
            <v>水喷射泵</v>
          </cell>
          <cell r="D4266" t="str">
            <v>WVPF200-I，钢衬氟</v>
          </cell>
          <cell r="E4266">
            <v>4690.27</v>
          </cell>
          <cell r="F4266">
            <v>234.5</v>
          </cell>
          <cell r="G4266">
            <v>4455.77</v>
          </cell>
          <cell r="H4266">
            <v>0</v>
          </cell>
          <cell r="I4266" t="str">
            <v>2024.07.29</v>
          </cell>
          <cell r="J4266" t="str">
            <v>96</v>
          </cell>
          <cell r="K4266" t="str">
            <v>合成五车间（技改车间）</v>
          </cell>
          <cell r="L4266" t="str">
            <v>肥东合成分厂</v>
          </cell>
          <cell r="M4266" t="str">
            <v>肥东合成五车间（技改车间）</v>
          </cell>
          <cell r="N4266" t="str">
            <v>无锡市长庆化工防腐设备有限公司</v>
          </cell>
          <cell r="O4266" t="str">
            <v>46.90</v>
          </cell>
          <cell r="P4266" t="str">
            <v>234.50</v>
          </cell>
          <cell r="Q4266" t="str">
            <v>187.61</v>
          </cell>
          <cell r="R4266" t="str">
            <v>4</v>
          </cell>
          <cell r="S4266" t="str">
            <v>平均年限法(一)</v>
          </cell>
          <cell r="T4266" t="str">
            <v>在用</v>
          </cell>
          <cell r="U4266" t="str">
            <v>在建工程转入</v>
          </cell>
          <cell r="V4266" t="str">
            <v>徐建红</v>
          </cell>
          <cell r="W4266" t="str">
            <v>2024.07.29</v>
          </cell>
          <cell r="X4266" t="str">
            <v>记--1149</v>
          </cell>
          <cell r="Y4266" t="str">
            <v>2400吨原药技改项目</v>
          </cell>
        </row>
        <row r="4266">
          <cell r="AA4266" t="str">
            <v>0329</v>
          </cell>
        </row>
        <row r="4267">
          <cell r="B4267" t="str">
            <v>032900059</v>
          </cell>
          <cell r="C4267" t="str">
            <v>水喷射泵</v>
          </cell>
          <cell r="D4267" t="str">
            <v>WVPF200-I，钢衬氟</v>
          </cell>
          <cell r="E4267">
            <v>4690.27</v>
          </cell>
          <cell r="F4267">
            <v>234.5</v>
          </cell>
          <cell r="G4267">
            <v>4455.77</v>
          </cell>
          <cell r="H4267">
            <v>0</v>
          </cell>
          <cell r="I4267" t="str">
            <v>2024.07.29</v>
          </cell>
          <cell r="J4267" t="str">
            <v>96</v>
          </cell>
          <cell r="K4267" t="str">
            <v>合成五车间（技改车间）</v>
          </cell>
          <cell r="L4267" t="str">
            <v>肥东合成分厂</v>
          </cell>
          <cell r="M4267" t="str">
            <v>肥东合成五车间（技改车间）</v>
          </cell>
          <cell r="N4267" t="str">
            <v>无锡市长庆化工防腐设备有限公司</v>
          </cell>
          <cell r="O4267" t="str">
            <v>46.90</v>
          </cell>
          <cell r="P4267" t="str">
            <v>234.50</v>
          </cell>
          <cell r="Q4267" t="str">
            <v>187.61</v>
          </cell>
          <cell r="R4267" t="str">
            <v>4</v>
          </cell>
          <cell r="S4267" t="str">
            <v>平均年限法(一)</v>
          </cell>
          <cell r="T4267" t="str">
            <v>在用</v>
          </cell>
          <cell r="U4267" t="str">
            <v>在建工程转入</v>
          </cell>
          <cell r="V4267" t="str">
            <v>徐建红</v>
          </cell>
          <cell r="W4267" t="str">
            <v>2024.07.29</v>
          </cell>
          <cell r="X4267" t="str">
            <v>记--1149</v>
          </cell>
          <cell r="Y4267" t="str">
            <v>2400吨原药技改项目</v>
          </cell>
        </row>
        <row r="4267">
          <cell r="AA4267" t="str">
            <v>0329</v>
          </cell>
        </row>
        <row r="4268">
          <cell r="B4268" t="str">
            <v>032900060</v>
          </cell>
          <cell r="C4268" t="str">
            <v>水喷射泵</v>
          </cell>
          <cell r="D4268" t="str">
            <v>WVPF200-I，钢衬氟</v>
          </cell>
          <cell r="E4268">
            <v>4690.27</v>
          </cell>
          <cell r="F4268">
            <v>234.5</v>
          </cell>
          <cell r="G4268">
            <v>4455.77</v>
          </cell>
          <cell r="H4268">
            <v>0</v>
          </cell>
          <cell r="I4268" t="str">
            <v>2024.07.29</v>
          </cell>
          <cell r="J4268" t="str">
            <v>96</v>
          </cell>
          <cell r="K4268" t="str">
            <v>合成五车间（技改车间）</v>
          </cell>
          <cell r="L4268" t="str">
            <v>肥东合成分厂</v>
          </cell>
          <cell r="M4268" t="str">
            <v>肥东合成五车间（技改车间）</v>
          </cell>
          <cell r="N4268" t="str">
            <v>无锡市长庆化工防腐设备有限公司</v>
          </cell>
          <cell r="O4268" t="str">
            <v>46.90</v>
          </cell>
          <cell r="P4268" t="str">
            <v>234.50</v>
          </cell>
          <cell r="Q4268" t="str">
            <v>187.61</v>
          </cell>
          <cell r="R4268" t="str">
            <v>4</v>
          </cell>
          <cell r="S4268" t="str">
            <v>平均年限法(一)</v>
          </cell>
          <cell r="T4268" t="str">
            <v>在用</v>
          </cell>
          <cell r="U4268" t="str">
            <v>在建工程转入</v>
          </cell>
          <cell r="V4268" t="str">
            <v>徐建红</v>
          </cell>
          <cell r="W4268" t="str">
            <v>2024.07.29</v>
          </cell>
          <cell r="X4268" t="str">
            <v>记--1149</v>
          </cell>
          <cell r="Y4268" t="str">
            <v>2400吨原药技改项目</v>
          </cell>
        </row>
        <row r="4268">
          <cell r="AA4268" t="str">
            <v>0329</v>
          </cell>
        </row>
        <row r="4269">
          <cell r="B4269" t="str">
            <v>032900061</v>
          </cell>
          <cell r="C4269" t="str">
            <v>水喷射泵</v>
          </cell>
          <cell r="D4269" t="str">
            <v>WVPF200-I，钢衬氟</v>
          </cell>
          <cell r="E4269">
            <v>4690.26</v>
          </cell>
          <cell r="F4269">
            <v>234.5</v>
          </cell>
          <cell r="G4269">
            <v>4455.76</v>
          </cell>
          <cell r="H4269">
            <v>0</v>
          </cell>
          <cell r="I4269" t="str">
            <v>2024.07.29</v>
          </cell>
          <cell r="J4269" t="str">
            <v>96</v>
          </cell>
          <cell r="K4269" t="str">
            <v>合成五车间（技改车间）</v>
          </cell>
          <cell r="L4269" t="str">
            <v>肥东合成分厂</v>
          </cell>
          <cell r="M4269" t="str">
            <v>肥东合成五车间（技改车间）</v>
          </cell>
          <cell r="N4269" t="str">
            <v>无锡市长庆化工防腐设备有限公司</v>
          </cell>
          <cell r="O4269" t="str">
            <v>46.90</v>
          </cell>
          <cell r="P4269" t="str">
            <v>234.50</v>
          </cell>
          <cell r="Q4269" t="str">
            <v>187.61</v>
          </cell>
          <cell r="R4269" t="str">
            <v>4</v>
          </cell>
          <cell r="S4269" t="str">
            <v>平均年限法(一)</v>
          </cell>
          <cell r="T4269" t="str">
            <v>在用</v>
          </cell>
          <cell r="U4269" t="str">
            <v>在建工程转入</v>
          </cell>
          <cell r="V4269" t="str">
            <v>徐建红</v>
          </cell>
          <cell r="W4269" t="str">
            <v>2024.07.29</v>
          </cell>
          <cell r="X4269" t="str">
            <v>记--1149</v>
          </cell>
          <cell r="Y4269" t="str">
            <v>2400吨原药技改项目</v>
          </cell>
        </row>
        <row r="4269">
          <cell r="AA4269" t="str">
            <v>0329</v>
          </cell>
        </row>
        <row r="4270">
          <cell r="B4270" t="str">
            <v>032900062</v>
          </cell>
          <cell r="C4270" t="str">
            <v>水喷射泵</v>
          </cell>
          <cell r="D4270" t="str">
            <v>WVPF200-I，钢衬氟</v>
          </cell>
          <cell r="E4270">
            <v>4690.26</v>
          </cell>
          <cell r="F4270">
            <v>234.5</v>
          </cell>
          <cell r="G4270">
            <v>4455.76</v>
          </cell>
          <cell r="H4270">
            <v>0</v>
          </cell>
          <cell r="I4270" t="str">
            <v>2024.07.29</v>
          </cell>
          <cell r="J4270" t="str">
            <v>96</v>
          </cell>
          <cell r="K4270" t="str">
            <v>合成五车间（技改车间）</v>
          </cell>
          <cell r="L4270" t="str">
            <v>肥东合成分厂</v>
          </cell>
          <cell r="M4270" t="str">
            <v>肥东合成五车间（技改车间）</v>
          </cell>
          <cell r="N4270" t="str">
            <v>无锡市长庆化工防腐设备有限公司</v>
          </cell>
          <cell r="O4270" t="str">
            <v>46.90</v>
          </cell>
          <cell r="P4270" t="str">
            <v>234.50</v>
          </cell>
          <cell r="Q4270" t="str">
            <v>187.61</v>
          </cell>
          <cell r="R4270" t="str">
            <v>4</v>
          </cell>
          <cell r="S4270" t="str">
            <v>平均年限法(一)</v>
          </cell>
          <cell r="T4270" t="str">
            <v>在用</v>
          </cell>
          <cell r="U4270" t="str">
            <v>在建工程转入</v>
          </cell>
          <cell r="V4270" t="str">
            <v>徐建红</v>
          </cell>
          <cell r="W4270" t="str">
            <v>2024.07.29</v>
          </cell>
          <cell r="X4270" t="str">
            <v>记--1149</v>
          </cell>
          <cell r="Y4270" t="str">
            <v>2400吨原药技改项目</v>
          </cell>
        </row>
        <row r="4270">
          <cell r="AA4270" t="str">
            <v>0329</v>
          </cell>
        </row>
        <row r="4271">
          <cell r="B4271" t="str">
            <v>032900063</v>
          </cell>
          <cell r="C4271" t="str">
            <v>水喷射泵</v>
          </cell>
          <cell r="D4271" t="str">
            <v>WVPF200-I，钢衬氟</v>
          </cell>
          <cell r="E4271">
            <v>4690.26</v>
          </cell>
          <cell r="F4271">
            <v>234.5</v>
          </cell>
          <cell r="G4271">
            <v>4455.76</v>
          </cell>
          <cell r="H4271">
            <v>0</v>
          </cell>
          <cell r="I4271" t="str">
            <v>2024.07.29</v>
          </cell>
          <cell r="J4271" t="str">
            <v>96</v>
          </cell>
          <cell r="K4271" t="str">
            <v>合成五车间（技改车间）</v>
          </cell>
          <cell r="L4271" t="str">
            <v>肥东合成分厂</v>
          </cell>
          <cell r="M4271" t="str">
            <v>肥东合成五车间（技改车间）</v>
          </cell>
          <cell r="N4271" t="str">
            <v>无锡市长庆化工防腐设备有限公司</v>
          </cell>
          <cell r="O4271" t="str">
            <v>46.90</v>
          </cell>
          <cell r="P4271" t="str">
            <v>234.50</v>
          </cell>
          <cell r="Q4271" t="str">
            <v>187.61</v>
          </cell>
          <cell r="R4271" t="str">
            <v>4</v>
          </cell>
          <cell r="S4271" t="str">
            <v>平均年限法(一)</v>
          </cell>
          <cell r="T4271" t="str">
            <v>在用</v>
          </cell>
          <cell r="U4271" t="str">
            <v>在建工程转入</v>
          </cell>
          <cell r="V4271" t="str">
            <v>徐建红</v>
          </cell>
          <cell r="W4271" t="str">
            <v>2024.07.29</v>
          </cell>
          <cell r="X4271" t="str">
            <v>记--1149</v>
          </cell>
          <cell r="Y4271" t="str">
            <v>2400吨原药技改项目</v>
          </cell>
        </row>
        <row r="4271">
          <cell r="AA4271" t="str">
            <v>0329</v>
          </cell>
        </row>
        <row r="4272">
          <cell r="B4272" t="str">
            <v>032900064</v>
          </cell>
          <cell r="C4272" t="str">
            <v>水喷射泵</v>
          </cell>
          <cell r="D4272" t="str">
            <v>WVPF200-I，钢衬氟</v>
          </cell>
          <cell r="E4272">
            <v>4690.26</v>
          </cell>
          <cell r="F4272">
            <v>234.5</v>
          </cell>
          <cell r="G4272">
            <v>4455.76</v>
          </cell>
          <cell r="H4272">
            <v>0</v>
          </cell>
          <cell r="I4272" t="str">
            <v>2024.07.29</v>
          </cell>
          <cell r="J4272" t="str">
            <v>96</v>
          </cell>
          <cell r="K4272" t="str">
            <v>合成五车间（技改车间）</v>
          </cell>
          <cell r="L4272" t="str">
            <v>肥东合成分厂</v>
          </cell>
          <cell r="M4272" t="str">
            <v>肥东合成五车间（技改车间）</v>
          </cell>
          <cell r="N4272" t="str">
            <v>无锡市长庆化工防腐设备有限公司</v>
          </cell>
          <cell r="O4272" t="str">
            <v>46.90</v>
          </cell>
          <cell r="P4272" t="str">
            <v>234.50</v>
          </cell>
          <cell r="Q4272" t="str">
            <v>187.61</v>
          </cell>
          <cell r="R4272" t="str">
            <v>4</v>
          </cell>
          <cell r="S4272" t="str">
            <v>平均年限法(一)</v>
          </cell>
          <cell r="T4272" t="str">
            <v>在用</v>
          </cell>
          <cell r="U4272" t="str">
            <v>在建工程转入</v>
          </cell>
          <cell r="V4272" t="str">
            <v>徐建红</v>
          </cell>
          <cell r="W4272" t="str">
            <v>2024.07.29</v>
          </cell>
          <cell r="X4272" t="str">
            <v>记--1149</v>
          </cell>
          <cell r="Y4272" t="str">
            <v>2400吨原药技改项目</v>
          </cell>
        </row>
        <row r="4272">
          <cell r="AA4272" t="str">
            <v>0329</v>
          </cell>
        </row>
        <row r="4273">
          <cell r="B4273" t="str">
            <v>032900065</v>
          </cell>
          <cell r="C4273" t="str">
            <v>水喷射泵</v>
          </cell>
          <cell r="D4273" t="str">
            <v>WVPF200-I，钢衬氟</v>
          </cell>
          <cell r="E4273">
            <v>4690.26</v>
          </cell>
          <cell r="F4273">
            <v>234.5</v>
          </cell>
          <cell r="G4273">
            <v>4455.76</v>
          </cell>
          <cell r="H4273">
            <v>0</v>
          </cell>
          <cell r="I4273" t="str">
            <v>2024.07.29</v>
          </cell>
          <cell r="J4273" t="str">
            <v>96</v>
          </cell>
          <cell r="K4273" t="str">
            <v>合成五车间（技改车间）</v>
          </cell>
          <cell r="L4273" t="str">
            <v>肥东合成分厂</v>
          </cell>
          <cell r="M4273" t="str">
            <v>肥东合成五车间（技改车间）</v>
          </cell>
          <cell r="N4273" t="str">
            <v>无锡市长庆化工防腐设备有限公司</v>
          </cell>
          <cell r="O4273" t="str">
            <v>46.90</v>
          </cell>
          <cell r="P4273" t="str">
            <v>234.50</v>
          </cell>
          <cell r="Q4273" t="str">
            <v>187.61</v>
          </cell>
          <cell r="R4273" t="str">
            <v>4</v>
          </cell>
          <cell r="S4273" t="str">
            <v>平均年限法(一)</v>
          </cell>
          <cell r="T4273" t="str">
            <v>在用</v>
          </cell>
          <cell r="U4273" t="str">
            <v>在建工程转入</v>
          </cell>
          <cell r="V4273" t="str">
            <v>徐建红</v>
          </cell>
          <cell r="W4273" t="str">
            <v>2024.07.29</v>
          </cell>
          <cell r="X4273" t="str">
            <v>记--1149</v>
          </cell>
          <cell r="Y4273" t="str">
            <v>2400吨原药技改项目</v>
          </cell>
        </row>
        <row r="4273">
          <cell r="AA4273" t="str">
            <v>0329</v>
          </cell>
        </row>
        <row r="4274">
          <cell r="B4274" t="str">
            <v>032900066</v>
          </cell>
          <cell r="C4274" t="str">
            <v>甲苯中间罐</v>
          </cell>
          <cell r="D4274" t="str">
            <v>V=10m3，碳钢</v>
          </cell>
          <cell r="E4274">
            <v>28318.58</v>
          </cell>
          <cell r="F4274">
            <v>1415.95</v>
          </cell>
          <cell r="G4274">
            <v>26902.63</v>
          </cell>
          <cell r="H4274">
            <v>0</v>
          </cell>
          <cell r="I4274" t="str">
            <v>2024.07.29</v>
          </cell>
          <cell r="J4274" t="str">
            <v>96</v>
          </cell>
          <cell r="K4274" t="str">
            <v>合成五车间（技改车间）</v>
          </cell>
          <cell r="L4274" t="str">
            <v>肥东合成分厂</v>
          </cell>
          <cell r="M4274" t="str">
            <v>肥东合成五车间（技改车间），V-0301</v>
          </cell>
          <cell r="N4274" t="str">
            <v>无锡市煜伟石化装备有限公司</v>
          </cell>
          <cell r="O4274" t="str">
            <v>283.19</v>
          </cell>
          <cell r="P4274" t="str">
            <v>1,415.95</v>
          </cell>
          <cell r="Q4274" t="str">
            <v>1,132.74</v>
          </cell>
          <cell r="R4274" t="str">
            <v>4</v>
          </cell>
          <cell r="S4274" t="str">
            <v>平均年限法(一)</v>
          </cell>
          <cell r="T4274" t="str">
            <v>在用</v>
          </cell>
          <cell r="U4274" t="str">
            <v>在建工程转入</v>
          </cell>
          <cell r="V4274" t="str">
            <v>徐建红</v>
          </cell>
          <cell r="W4274" t="str">
            <v>2024.07.29</v>
          </cell>
          <cell r="X4274" t="str">
            <v>记--1149</v>
          </cell>
          <cell r="Y4274" t="str">
            <v>2400吨原药技改项目</v>
          </cell>
        </row>
        <row r="4274">
          <cell r="AA4274" t="str">
            <v>0329</v>
          </cell>
        </row>
        <row r="4275">
          <cell r="B4275" t="str">
            <v>032900067</v>
          </cell>
          <cell r="C4275" t="str">
            <v>液碱中间罐</v>
          </cell>
          <cell r="D4275" t="str">
            <v>V=20m3，碳钢</v>
          </cell>
          <cell r="E4275">
            <v>66371.68</v>
          </cell>
          <cell r="F4275">
            <v>3318.6</v>
          </cell>
          <cell r="G4275">
            <v>63053.08</v>
          </cell>
          <cell r="H4275">
            <v>0</v>
          </cell>
          <cell r="I4275" t="str">
            <v>2024.07.29</v>
          </cell>
          <cell r="J4275" t="str">
            <v>96</v>
          </cell>
          <cell r="K4275" t="str">
            <v>合成五车间（技改车间）</v>
          </cell>
          <cell r="L4275" t="str">
            <v>肥东合成分厂</v>
          </cell>
          <cell r="M4275" t="str">
            <v>肥东合成五车间（技改车间），V-0303</v>
          </cell>
          <cell r="N4275" t="str">
            <v>无锡市煜伟石化装备有限公司</v>
          </cell>
          <cell r="O4275" t="str">
            <v>663.72</v>
          </cell>
          <cell r="P4275" t="str">
            <v>3,318.60</v>
          </cell>
          <cell r="Q4275" t="str">
            <v>2,654.87</v>
          </cell>
          <cell r="R4275" t="str">
            <v>4</v>
          </cell>
          <cell r="S4275" t="str">
            <v>平均年限法(一)</v>
          </cell>
          <cell r="T4275" t="str">
            <v>在用</v>
          </cell>
          <cell r="U4275" t="str">
            <v>在建工程转入</v>
          </cell>
          <cell r="V4275" t="str">
            <v>徐建红</v>
          </cell>
          <cell r="W4275" t="str">
            <v>2024.07.29</v>
          </cell>
          <cell r="X4275" t="str">
            <v>记--1149</v>
          </cell>
          <cell r="Y4275" t="str">
            <v>2400吨原药技改项目</v>
          </cell>
        </row>
        <row r="4275">
          <cell r="AA4275" t="str">
            <v>0329</v>
          </cell>
        </row>
        <row r="4276">
          <cell r="B4276" t="str">
            <v>032900068</v>
          </cell>
          <cell r="C4276" t="str">
            <v>甲苯接收罐</v>
          </cell>
          <cell r="D4276" t="str">
            <v>V=20m3，碳钢</v>
          </cell>
          <cell r="E4276">
            <v>66371.68</v>
          </cell>
          <cell r="F4276">
            <v>3318.6</v>
          </cell>
          <cell r="G4276">
            <v>63053.08</v>
          </cell>
          <cell r="H4276">
            <v>0</v>
          </cell>
          <cell r="I4276" t="str">
            <v>2024.07.29</v>
          </cell>
          <cell r="J4276" t="str">
            <v>96</v>
          </cell>
          <cell r="K4276" t="str">
            <v>合成五车间（技改车间）</v>
          </cell>
          <cell r="L4276" t="str">
            <v>肥东合成分厂</v>
          </cell>
          <cell r="M4276" t="str">
            <v>肥东合成五车间（技改车间），V-0307</v>
          </cell>
          <cell r="N4276" t="str">
            <v>无锡市煜伟石化装备有限公司</v>
          </cell>
          <cell r="O4276" t="str">
            <v>663.72</v>
          </cell>
          <cell r="P4276" t="str">
            <v>3,318.60</v>
          </cell>
          <cell r="Q4276" t="str">
            <v>2,654.87</v>
          </cell>
          <cell r="R4276" t="str">
            <v>4</v>
          </cell>
          <cell r="S4276" t="str">
            <v>平均年限法(一)</v>
          </cell>
          <cell r="T4276" t="str">
            <v>在用</v>
          </cell>
          <cell r="U4276" t="str">
            <v>在建工程转入</v>
          </cell>
          <cell r="V4276" t="str">
            <v>徐建红</v>
          </cell>
          <cell r="W4276" t="str">
            <v>2024.07.29</v>
          </cell>
          <cell r="X4276" t="str">
            <v>记--1149</v>
          </cell>
          <cell r="Y4276" t="str">
            <v>2400吨原药技改项目</v>
          </cell>
        </row>
        <row r="4276">
          <cell r="AA4276" t="str">
            <v>0329</v>
          </cell>
        </row>
        <row r="4277">
          <cell r="B4277" t="str">
            <v>032900069</v>
          </cell>
          <cell r="C4277" t="str">
            <v>冰水槽</v>
          </cell>
          <cell r="D4277" t="str">
            <v>V=5000L，碳钢</v>
          </cell>
          <cell r="E4277">
            <v>28318.59</v>
          </cell>
          <cell r="F4277">
            <v>1415.95</v>
          </cell>
          <cell r="G4277">
            <v>26902.64</v>
          </cell>
          <cell r="H4277">
            <v>0</v>
          </cell>
          <cell r="I4277" t="str">
            <v>2024.07.29</v>
          </cell>
          <cell r="J4277" t="str">
            <v>96</v>
          </cell>
          <cell r="K4277" t="str">
            <v>合成五车间（技改车间）</v>
          </cell>
          <cell r="L4277" t="str">
            <v>肥东合成分厂</v>
          </cell>
          <cell r="M4277" t="str">
            <v>肥东合成五车间（技改车间），V-0305</v>
          </cell>
          <cell r="N4277" t="str">
            <v>无锡市煜伟石化装备有限公司</v>
          </cell>
          <cell r="O4277" t="str">
            <v>283.19</v>
          </cell>
          <cell r="P4277" t="str">
            <v>1,415.95</v>
          </cell>
          <cell r="Q4277" t="str">
            <v>1,132.74</v>
          </cell>
          <cell r="R4277" t="str">
            <v>4</v>
          </cell>
          <cell r="S4277" t="str">
            <v>平均年限法(一)</v>
          </cell>
          <cell r="T4277" t="str">
            <v>在用</v>
          </cell>
          <cell r="U4277" t="str">
            <v>在建工程转入</v>
          </cell>
          <cell r="V4277" t="str">
            <v>徐建红</v>
          </cell>
          <cell r="W4277" t="str">
            <v>2024.07.29</v>
          </cell>
          <cell r="X4277" t="str">
            <v>记--1149</v>
          </cell>
          <cell r="Y4277" t="str">
            <v>2400吨原药技改项目</v>
          </cell>
        </row>
        <row r="4277">
          <cell r="AA4277" t="str">
            <v>0329</v>
          </cell>
        </row>
        <row r="4278">
          <cell r="B4278" t="str">
            <v>033000043</v>
          </cell>
          <cell r="C4278" t="str">
            <v>温水槽</v>
          </cell>
          <cell r="D4278" t="str">
            <v>V=5000L，碳钢</v>
          </cell>
          <cell r="E4278">
            <v>28318.59</v>
          </cell>
          <cell r="F4278">
            <v>1415.95</v>
          </cell>
          <cell r="G4278">
            <v>26902.64</v>
          </cell>
          <cell r="H4278">
            <v>0</v>
          </cell>
          <cell r="I4278" t="str">
            <v>2024.07.29</v>
          </cell>
          <cell r="J4278" t="str">
            <v>96</v>
          </cell>
          <cell r="K4278" t="str">
            <v>合成六车间（使它隆车间）</v>
          </cell>
          <cell r="L4278" t="str">
            <v>肥东合成分厂</v>
          </cell>
          <cell r="M4278" t="str">
            <v>肥东合成六车间（使它隆），V-4606</v>
          </cell>
          <cell r="N4278" t="str">
            <v>无锡市煜伟石化装备有限公司</v>
          </cell>
          <cell r="O4278" t="str">
            <v>283.19</v>
          </cell>
          <cell r="P4278" t="str">
            <v>1,415.95</v>
          </cell>
          <cell r="Q4278" t="str">
            <v>1,132.74</v>
          </cell>
          <cell r="R4278" t="str">
            <v>4</v>
          </cell>
          <cell r="S4278" t="str">
            <v>平均年限法(一)</v>
          </cell>
          <cell r="T4278" t="str">
            <v>在用</v>
          </cell>
          <cell r="U4278" t="str">
            <v>在建工程转入</v>
          </cell>
          <cell r="V4278" t="str">
            <v>徐建红</v>
          </cell>
          <cell r="W4278" t="str">
            <v>2024.07.29</v>
          </cell>
          <cell r="X4278" t="str">
            <v>记--1149</v>
          </cell>
          <cell r="Y4278" t="str">
            <v>2400吨原药技改项目</v>
          </cell>
        </row>
        <row r="4278">
          <cell r="AA4278" t="str">
            <v>0330</v>
          </cell>
        </row>
        <row r="4279">
          <cell r="B4279" t="str">
            <v>032900070</v>
          </cell>
          <cell r="C4279" t="str">
            <v>液碱计量罐</v>
          </cell>
          <cell r="D4279" t="str">
            <v>V=1000L，碳钢</v>
          </cell>
          <cell r="E4279">
            <v>8849.56</v>
          </cell>
          <cell r="F4279">
            <v>442.5</v>
          </cell>
          <cell r="G4279">
            <v>8407.06</v>
          </cell>
          <cell r="H4279">
            <v>0</v>
          </cell>
          <cell r="I4279" t="str">
            <v>2024.07.29</v>
          </cell>
          <cell r="J4279" t="str">
            <v>96</v>
          </cell>
          <cell r="K4279" t="str">
            <v>合成五车间（技改车间）</v>
          </cell>
          <cell r="L4279" t="str">
            <v>肥东合成分厂</v>
          </cell>
          <cell r="M4279" t="str">
            <v>肥东合成五车间（技改车间），V-0304</v>
          </cell>
          <cell r="N4279" t="str">
            <v>无锡市煜伟石化装备有限公司</v>
          </cell>
          <cell r="O4279" t="str">
            <v>88.50</v>
          </cell>
          <cell r="P4279" t="str">
            <v>442.50</v>
          </cell>
          <cell r="Q4279" t="str">
            <v>353.98</v>
          </cell>
          <cell r="R4279" t="str">
            <v>4</v>
          </cell>
          <cell r="S4279" t="str">
            <v>平均年限法(一)</v>
          </cell>
          <cell r="T4279" t="str">
            <v>在用</v>
          </cell>
          <cell r="U4279" t="str">
            <v>在建工程转入</v>
          </cell>
          <cell r="V4279" t="str">
            <v>徐建红</v>
          </cell>
          <cell r="W4279" t="str">
            <v>2024.07.29</v>
          </cell>
          <cell r="X4279" t="str">
            <v>记--1149</v>
          </cell>
          <cell r="Y4279" t="str">
            <v>2400吨原药技改项目</v>
          </cell>
        </row>
        <row r="4279">
          <cell r="AA4279" t="str">
            <v>0329</v>
          </cell>
        </row>
        <row r="4280">
          <cell r="B4280" t="str">
            <v>032900071</v>
          </cell>
          <cell r="C4280" t="str">
            <v>污水槽</v>
          </cell>
          <cell r="D4280" t="str">
            <v>V=8m3，碳钢</v>
          </cell>
          <cell r="E4280">
            <v>26548.67</v>
          </cell>
          <cell r="F4280">
            <v>1327.45</v>
          </cell>
          <cell r="G4280">
            <v>25221.22</v>
          </cell>
          <cell r="H4280">
            <v>0</v>
          </cell>
          <cell r="I4280" t="str">
            <v>2024.07.29</v>
          </cell>
          <cell r="J4280" t="str">
            <v>96</v>
          </cell>
          <cell r="K4280" t="str">
            <v>合成五车间（技改车间）</v>
          </cell>
          <cell r="L4280" t="str">
            <v>肥东合成分厂</v>
          </cell>
          <cell r="M4280" t="str">
            <v>肥东合成五车间（技改车间），V-0339</v>
          </cell>
          <cell r="N4280" t="str">
            <v>无锡市煜伟石化装备有限公司</v>
          </cell>
          <cell r="O4280" t="str">
            <v>265.49</v>
          </cell>
          <cell r="P4280" t="str">
            <v>1,327.45</v>
          </cell>
          <cell r="Q4280" t="str">
            <v>1,061.95</v>
          </cell>
          <cell r="R4280" t="str">
            <v>4</v>
          </cell>
          <cell r="S4280" t="str">
            <v>平均年限法(一)</v>
          </cell>
          <cell r="T4280" t="str">
            <v>在用</v>
          </cell>
          <cell r="U4280" t="str">
            <v>在建工程转入</v>
          </cell>
          <cell r="V4280" t="str">
            <v>徐建红</v>
          </cell>
          <cell r="W4280" t="str">
            <v>2024.07.29</v>
          </cell>
          <cell r="X4280" t="str">
            <v>记--1149</v>
          </cell>
          <cell r="Y4280" t="str">
            <v>2400吨原药技改项目</v>
          </cell>
        </row>
        <row r="4280">
          <cell r="AA4280" t="str">
            <v>0329</v>
          </cell>
        </row>
        <row r="4281">
          <cell r="B4281" t="str">
            <v>033000044</v>
          </cell>
          <cell r="C4281" t="str">
            <v>污水槽</v>
          </cell>
          <cell r="D4281" t="str">
            <v>V=8m3，碳钢</v>
          </cell>
          <cell r="E4281">
            <v>26548.67</v>
          </cell>
          <cell r="F4281">
            <v>1327.45</v>
          </cell>
          <cell r="G4281">
            <v>25221.22</v>
          </cell>
          <cell r="H4281">
            <v>0</v>
          </cell>
          <cell r="I4281" t="str">
            <v>2024.07.29</v>
          </cell>
          <cell r="J4281" t="str">
            <v>96</v>
          </cell>
          <cell r="K4281" t="str">
            <v>合成六车间（使它隆车间）</v>
          </cell>
          <cell r="L4281" t="str">
            <v>肥东合成分厂</v>
          </cell>
          <cell r="M4281" t="str">
            <v>肥东合成六车间（使它隆），V-4622</v>
          </cell>
          <cell r="N4281" t="str">
            <v>无锡市煜伟石化装备有限公司</v>
          </cell>
          <cell r="O4281" t="str">
            <v>265.49</v>
          </cell>
          <cell r="P4281" t="str">
            <v>1,327.45</v>
          </cell>
          <cell r="Q4281" t="str">
            <v>1,061.95</v>
          </cell>
          <cell r="R4281" t="str">
            <v>4</v>
          </cell>
          <cell r="S4281" t="str">
            <v>平均年限法(一)</v>
          </cell>
          <cell r="T4281" t="str">
            <v>在用</v>
          </cell>
          <cell r="U4281" t="str">
            <v>在建工程转入</v>
          </cell>
          <cell r="V4281" t="str">
            <v>徐建红</v>
          </cell>
          <cell r="W4281" t="str">
            <v>2024.07.29</v>
          </cell>
          <cell r="X4281" t="str">
            <v>记--1149</v>
          </cell>
          <cell r="Y4281" t="str">
            <v>2400吨原药技改项目</v>
          </cell>
        </row>
        <row r="4281">
          <cell r="AA4281" t="str">
            <v>0330</v>
          </cell>
        </row>
        <row r="4282">
          <cell r="B4282" t="str">
            <v>033000045</v>
          </cell>
          <cell r="C4282" t="str">
            <v>冷凝水槽</v>
          </cell>
          <cell r="D4282" t="str">
            <v>V=8m3，碳钢</v>
          </cell>
          <cell r="E4282">
            <v>26548.67</v>
          </cell>
          <cell r="F4282">
            <v>1327.45</v>
          </cell>
          <cell r="G4282">
            <v>25221.22</v>
          </cell>
          <cell r="H4282">
            <v>0</v>
          </cell>
          <cell r="I4282" t="str">
            <v>2024.07.29</v>
          </cell>
          <cell r="J4282" t="str">
            <v>96</v>
          </cell>
          <cell r="K4282" t="str">
            <v>合成六车间（使它隆车间）</v>
          </cell>
          <cell r="L4282" t="str">
            <v>肥东合成分厂</v>
          </cell>
          <cell r="M4282" t="str">
            <v>肥东合成六车间（使它隆），V-4623</v>
          </cell>
          <cell r="N4282" t="str">
            <v>无锡市煜伟石化装备有限公司</v>
          </cell>
          <cell r="O4282" t="str">
            <v>265.49</v>
          </cell>
          <cell r="P4282" t="str">
            <v>1,327.45</v>
          </cell>
          <cell r="Q4282" t="str">
            <v>1,061.95</v>
          </cell>
          <cell r="R4282" t="str">
            <v>4</v>
          </cell>
          <cell r="S4282" t="str">
            <v>平均年限法(一)</v>
          </cell>
          <cell r="T4282" t="str">
            <v>在用</v>
          </cell>
          <cell r="U4282" t="str">
            <v>在建工程转入</v>
          </cell>
          <cell r="V4282" t="str">
            <v>徐建红</v>
          </cell>
          <cell r="W4282" t="str">
            <v>2024.07.29</v>
          </cell>
          <cell r="X4282" t="str">
            <v>记--1149</v>
          </cell>
          <cell r="Y4282" t="str">
            <v>2400吨原药技改项目</v>
          </cell>
        </row>
        <row r="4282">
          <cell r="AA4282" t="str">
            <v>0330</v>
          </cell>
        </row>
        <row r="4283">
          <cell r="B4283" t="str">
            <v>032900072</v>
          </cell>
          <cell r="C4283" t="str">
            <v>碱洗吸收罐</v>
          </cell>
          <cell r="D4283" t="str">
            <v>V=8m3，碳钢</v>
          </cell>
          <cell r="E4283">
            <v>48672.57</v>
          </cell>
          <cell r="F4283">
            <v>2433.65</v>
          </cell>
          <cell r="G4283">
            <v>46238.92</v>
          </cell>
          <cell r="H4283">
            <v>0</v>
          </cell>
          <cell r="I4283" t="str">
            <v>2024.07.29</v>
          </cell>
          <cell r="J4283" t="str">
            <v>96</v>
          </cell>
          <cell r="K4283" t="str">
            <v>合成五车间（技改车间）</v>
          </cell>
          <cell r="L4283" t="str">
            <v>肥东合成分厂</v>
          </cell>
          <cell r="M4283" t="str">
            <v>肥东合成五车间（技改车间），V-0311</v>
          </cell>
          <cell r="N4283" t="str">
            <v>无锡市煜伟石化装备有限公司</v>
          </cell>
          <cell r="O4283" t="str">
            <v>486.73</v>
          </cell>
          <cell r="P4283" t="str">
            <v>2,433.65</v>
          </cell>
          <cell r="Q4283" t="str">
            <v>1,946.90</v>
          </cell>
          <cell r="R4283" t="str">
            <v>4</v>
          </cell>
          <cell r="S4283" t="str">
            <v>平均年限法(一)</v>
          </cell>
          <cell r="T4283" t="str">
            <v>在用</v>
          </cell>
          <cell r="U4283" t="str">
            <v>在建工程转入</v>
          </cell>
          <cell r="V4283" t="str">
            <v>徐建红</v>
          </cell>
          <cell r="W4283" t="str">
            <v>2024.07.29</v>
          </cell>
          <cell r="X4283" t="str">
            <v>记--1149</v>
          </cell>
          <cell r="Y4283" t="str">
            <v>2400吨原药技改项目</v>
          </cell>
        </row>
        <row r="4283">
          <cell r="AA4283" t="str">
            <v>0329</v>
          </cell>
        </row>
        <row r="4284">
          <cell r="B4284" t="str">
            <v>032900073</v>
          </cell>
          <cell r="C4284" t="str">
            <v>碱洗吸收罐</v>
          </cell>
          <cell r="D4284" t="str">
            <v>V=8m3，碳钢</v>
          </cell>
          <cell r="E4284">
            <v>48672.57</v>
          </cell>
          <cell r="F4284">
            <v>2433.65</v>
          </cell>
          <cell r="G4284">
            <v>46238.92</v>
          </cell>
          <cell r="H4284">
            <v>0</v>
          </cell>
          <cell r="I4284" t="str">
            <v>2024.07.29</v>
          </cell>
          <cell r="J4284" t="str">
            <v>96</v>
          </cell>
          <cell r="K4284" t="str">
            <v>合成五车间（技改车间）</v>
          </cell>
          <cell r="L4284" t="str">
            <v>肥东合成分厂</v>
          </cell>
          <cell r="M4284" t="str">
            <v>肥东合成五车间（技改车间），V-0312</v>
          </cell>
          <cell r="N4284" t="str">
            <v>无锡市煜伟石化装备有限公司</v>
          </cell>
          <cell r="O4284" t="str">
            <v>486.73</v>
          </cell>
          <cell r="P4284" t="str">
            <v>2,433.65</v>
          </cell>
          <cell r="Q4284" t="str">
            <v>1,946.90</v>
          </cell>
          <cell r="R4284" t="str">
            <v>4</v>
          </cell>
          <cell r="S4284" t="str">
            <v>平均年限法(一)</v>
          </cell>
          <cell r="T4284" t="str">
            <v>在用</v>
          </cell>
          <cell r="U4284" t="str">
            <v>在建工程转入</v>
          </cell>
          <cell r="V4284" t="str">
            <v>徐建红</v>
          </cell>
          <cell r="W4284" t="str">
            <v>2024.07.29</v>
          </cell>
          <cell r="X4284" t="str">
            <v>记--1149</v>
          </cell>
          <cell r="Y4284" t="str">
            <v>2400吨原药技改项目</v>
          </cell>
        </row>
        <row r="4284">
          <cell r="AA4284" t="str">
            <v>0329</v>
          </cell>
        </row>
        <row r="4285">
          <cell r="B4285" t="str">
            <v>032900074</v>
          </cell>
          <cell r="C4285" t="str">
            <v>碱洗吸收罐</v>
          </cell>
          <cell r="D4285" t="str">
            <v>V=8m3，碳钢</v>
          </cell>
          <cell r="E4285">
            <v>48672.57</v>
          </cell>
          <cell r="F4285">
            <v>2433.65</v>
          </cell>
          <cell r="G4285">
            <v>46238.92</v>
          </cell>
          <cell r="H4285">
            <v>0</v>
          </cell>
          <cell r="I4285" t="str">
            <v>2024.07.29</v>
          </cell>
          <cell r="J4285" t="str">
            <v>96</v>
          </cell>
          <cell r="K4285" t="str">
            <v>合成五车间（技改车间）</v>
          </cell>
          <cell r="L4285" t="str">
            <v>肥东合成分厂</v>
          </cell>
          <cell r="M4285" t="str">
            <v>肥东合成五车间（技改车间），V-0313</v>
          </cell>
          <cell r="N4285" t="str">
            <v>无锡市煜伟石化装备有限公司</v>
          </cell>
          <cell r="O4285" t="str">
            <v>486.73</v>
          </cell>
          <cell r="P4285" t="str">
            <v>2,433.65</v>
          </cell>
          <cell r="Q4285" t="str">
            <v>1,946.90</v>
          </cell>
          <cell r="R4285" t="str">
            <v>4</v>
          </cell>
          <cell r="S4285" t="str">
            <v>平均年限法(一)</v>
          </cell>
          <cell r="T4285" t="str">
            <v>在用</v>
          </cell>
          <cell r="U4285" t="str">
            <v>在建工程转入</v>
          </cell>
          <cell r="V4285" t="str">
            <v>徐建红</v>
          </cell>
          <cell r="W4285" t="str">
            <v>2024.07.29</v>
          </cell>
          <cell r="X4285" t="str">
            <v>记--1149</v>
          </cell>
          <cell r="Y4285" t="str">
            <v>2400吨原药技改项目</v>
          </cell>
        </row>
        <row r="4285">
          <cell r="AA4285" t="str">
            <v>0329</v>
          </cell>
        </row>
        <row r="4286">
          <cell r="B4286" t="str">
            <v>032900075</v>
          </cell>
          <cell r="C4286" t="str">
            <v>碱洗吸收罐</v>
          </cell>
          <cell r="D4286" t="str">
            <v>V=8m3，碳钢</v>
          </cell>
          <cell r="E4286">
            <v>48672.57</v>
          </cell>
          <cell r="F4286">
            <v>2433.65</v>
          </cell>
          <cell r="G4286">
            <v>46238.92</v>
          </cell>
          <cell r="H4286">
            <v>0</v>
          </cell>
          <cell r="I4286" t="str">
            <v>2024.07.29</v>
          </cell>
          <cell r="J4286" t="str">
            <v>96</v>
          </cell>
          <cell r="K4286" t="str">
            <v>合成五车间（技改车间）</v>
          </cell>
          <cell r="L4286" t="str">
            <v>肥东合成分厂</v>
          </cell>
          <cell r="M4286" t="str">
            <v>肥东合成五车间（技改车间），V-0314</v>
          </cell>
          <cell r="N4286" t="str">
            <v>无锡市煜伟石化装备有限公司</v>
          </cell>
          <cell r="O4286" t="str">
            <v>486.73</v>
          </cell>
          <cell r="P4286" t="str">
            <v>2,433.65</v>
          </cell>
          <cell r="Q4286" t="str">
            <v>1,946.90</v>
          </cell>
          <cell r="R4286" t="str">
            <v>4</v>
          </cell>
          <cell r="S4286" t="str">
            <v>平均年限法(一)</v>
          </cell>
          <cell r="T4286" t="str">
            <v>在用</v>
          </cell>
          <cell r="U4286" t="str">
            <v>在建工程转入</v>
          </cell>
          <cell r="V4286" t="str">
            <v>徐建红</v>
          </cell>
          <cell r="W4286" t="str">
            <v>2024.07.29</v>
          </cell>
          <cell r="X4286" t="str">
            <v>记--1149</v>
          </cell>
          <cell r="Y4286" t="str">
            <v>2400吨原药技改项目</v>
          </cell>
        </row>
        <row r="4286">
          <cell r="AA4286" t="str">
            <v>0329</v>
          </cell>
        </row>
        <row r="4287">
          <cell r="B4287" t="str">
            <v>032900076</v>
          </cell>
          <cell r="C4287" t="str">
            <v>碱洗吸收罐</v>
          </cell>
          <cell r="D4287" t="str">
            <v>V=8m3，碳钢</v>
          </cell>
          <cell r="E4287">
            <v>48672.57</v>
          </cell>
          <cell r="F4287">
            <v>2433.65</v>
          </cell>
          <cell r="G4287">
            <v>46238.92</v>
          </cell>
          <cell r="H4287">
            <v>0</v>
          </cell>
          <cell r="I4287" t="str">
            <v>2024.07.29</v>
          </cell>
          <cell r="J4287" t="str">
            <v>96</v>
          </cell>
          <cell r="K4287" t="str">
            <v>合成五车间（技改车间）</v>
          </cell>
          <cell r="L4287" t="str">
            <v>肥东合成分厂</v>
          </cell>
          <cell r="M4287" t="str">
            <v>肥东合成五车间（技改车间），V-0336A</v>
          </cell>
          <cell r="N4287" t="str">
            <v>无锡市煜伟石化装备有限公司</v>
          </cell>
          <cell r="O4287" t="str">
            <v>486.73</v>
          </cell>
          <cell r="P4287" t="str">
            <v>2,433.65</v>
          </cell>
          <cell r="Q4287" t="str">
            <v>1,946.90</v>
          </cell>
          <cell r="R4287" t="str">
            <v>4</v>
          </cell>
          <cell r="S4287" t="str">
            <v>平均年限法(一)</v>
          </cell>
          <cell r="T4287" t="str">
            <v>在用</v>
          </cell>
          <cell r="U4287" t="str">
            <v>在建工程转入</v>
          </cell>
          <cell r="V4287" t="str">
            <v>徐建红</v>
          </cell>
          <cell r="W4287" t="str">
            <v>2024.07.29</v>
          </cell>
          <cell r="X4287" t="str">
            <v>记--1149</v>
          </cell>
          <cell r="Y4287" t="str">
            <v>2400吨原药技改项目</v>
          </cell>
        </row>
        <row r="4287">
          <cell r="AA4287" t="str">
            <v>0329</v>
          </cell>
        </row>
        <row r="4288">
          <cell r="B4288" t="str">
            <v>032900077</v>
          </cell>
          <cell r="C4288" t="str">
            <v>碱洗吸收罐</v>
          </cell>
          <cell r="D4288" t="str">
            <v>V=8m3，碳钢</v>
          </cell>
          <cell r="E4288">
            <v>48672.57</v>
          </cell>
          <cell r="F4288">
            <v>2433.65</v>
          </cell>
          <cell r="G4288">
            <v>46238.92</v>
          </cell>
          <cell r="H4288">
            <v>0</v>
          </cell>
          <cell r="I4288" t="str">
            <v>2024.07.29</v>
          </cell>
          <cell r="J4288" t="str">
            <v>96</v>
          </cell>
          <cell r="K4288" t="str">
            <v>合成五车间（技改车间）</v>
          </cell>
          <cell r="L4288" t="str">
            <v>肥东合成分厂</v>
          </cell>
          <cell r="M4288" t="str">
            <v>肥东合成五车间（技改车间），V-0336B</v>
          </cell>
          <cell r="N4288" t="str">
            <v>无锡市煜伟石化装备有限公司</v>
          </cell>
          <cell r="O4288" t="str">
            <v>486.73</v>
          </cell>
          <cell r="P4288" t="str">
            <v>2,433.65</v>
          </cell>
          <cell r="Q4288" t="str">
            <v>1,946.90</v>
          </cell>
          <cell r="R4288" t="str">
            <v>4</v>
          </cell>
          <cell r="S4288" t="str">
            <v>平均年限法(一)</v>
          </cell>
          <cell r="T4288" t="str">
            <v>在用</v>
          </cell>
          <cell r="U4288" t="str">
            <v>在建工程转入</v>
          </cell>
          <cell r="V4288" t="str">
            <v>徐建红</v>
          </cell>
          <cell r="W4288" t="str">
            <v>2024.07.29</v>
          </cell>
          <cell r="X4288" t="str">
            <v>记--1149</v>
          </cell>
          <cell r="Y4288" t="str">
            <v>2400吨原药技改项目</v>
          </cell>
        </row>
        <row r="4288">
          <cell r="AA4288" t="str">
            <v>0329</v>
          </cell>
        </row>
        <row r="4289">
          <cell r="B4289" t="str">
            <v>032900078</v>
          </cell>
          <cell r="C4289" t="str">
            <v>碱洗吸收罐</v>
          </cell>
          <cell r="D4289" t="str">
            <v>V=8m3，碳钢</v>
          </cell>
          <cell r="E4289">
            <v>48672.57</v>
          </cell>
          <cell r="F4289">
            <v>2433.65</v>
          </cell>
          <cell r="G4289">
            <v>46238.92</v>
          </cell>
          <cell r="H4289">
            <v>0</v>
          </cell>
          <cell r="I4289" t="str">
            <v>2024.07.29</v>
          </cell>
          <cell r="J4289" t="str">
            <v>96</v>
          </cell>
          <cell r="K4289" t="str">
            <v>合成五车间（技改车间）</v>
          </cell>
          <cell r="L4289" t="str">
            <v>肥东合成分厂</v>
          </cell>
          <cell r="M4289" t="str">
            <v>肥东合成五车间（技改车间），V-0336C</v>
          </cell>
          <cell r="N4289" t="str">
            <v>无锡市煜伟石化装备有限公司</v>
          </cell>
          <cell r="O4289" t="str">
            <v>486.73</v>
          </cell>
          <cell r="P4289" t="str">
            <v>2,433.65</v>
          </cell>
          <cell r="Q4289" t="str">
            <v>1,946.90</v>
          </cell>
          <cell r="R4289" t="str">
            <v>4</v>
          </cell>
          <cell r="S4289" t="str">
            <v>平均年限法(一)</v>
          </cell>
          <cell r="T4289" t="str">
            <v>在用</v>
          </cell>
          <cell r="U4289" t="str">
            <v>在建工程转入</v>
          </cell>
          <cell r="V4289" t="str">
            <v>徐建红</v>
          </cell>
          <cell r="W4289" t="str">
            <v>2024.07.29</v>
          </cell>
          <cell r="X4289" t="str">
            <v>记--1149</v>
          </cell>
          <cell r="Y4289" t="str">
            <v>2400吨原药技改项目</v>
          </cell>
        </row>
        <row r="4289">
          <cell r="AA4289" t="str">
            <v>0329</v>
          </cell>
        </row>
        <row r="4290">
          <cell r="B4290" t="str">
            <v>033000046</v>
          </cell>
          <cell r="C4290" t="str">
            <v>碱洗吸收罐</v>
          </cell>
          <cell r="D4290" t="str">
            <v>V=8m3，碳钢</v>
          </cell>
          <cell r="E4290">
            <v>48672.57</v>
          </cell>
          <cell r="F4290">
            <v>2433.65</v>
          </cell>
          <cell r="G4290">
            <v>46238.92</v>
          </cell>
          <cell r="H4290">
            <v>0</v>
          </cell>
          <cell r="I4290" t="str">
            <v>2024.07.29</v>
          </cell>
          <cell r="J4290" t="str">
            <v>96</v>
          </cell>
          <cell r="K4290" t="str">
            <v>合成六车间（使它隆车间）</v>
          </cell>
          <cell r="L4290" t="str">
            <v>肥东合成分厂</v>
          </cell>
          <cell r="M4290" t="str">
            <v>肥东合成六车间（使它隆），V-4621</v>
          </cell>
          <cell r="N4290" t="str">
            <v>无锡市煜伟石化装备有限公司</v>
          </cell>
          <cell r="O4290" t="str">
            <v>486.73</v>
          </cell>
          <cell r="P4290" t="str">
            <v>2,433.65</v>
          </cell>
          <cell r="Q4290" t="str">
            <v>1,946.90</v>
          </cell>
          <cell r="R4290" t="str">
            <v>4</v>
          </cell>
          <cell r="S4290" t="str">
            <v>平均年限法(一)</v>
          </cell>
          <cell r="T4290" t="str">
            <v>在用</v>
          </cell>
          <cell r="U4290" t="str">
            <v>在建工程转入</v>
          </cell>
          <cell r="V4290" t="str">
            <v>徐建红</v>
          </cell>
          <cell r="W4290" t="str">
            <v>2024.07.29</v>
          </cell>
          <cell r="X4290" t="str">
            <v>记--1149</v>
          </cell>
          <cell r="Y4290" t="str">
            <v>2400吨原药技改项目</v>
          </cell>
        </row>
        <row r="4290">
          <cell r="AA4290" t="str">
            <v>0330</v>
          </cell>
        </row>
        <row r="4291">
          <cell r="B4291" t="str">
            <v>032900079</v>
          </cell>
          <cell r="C4291" t="str">
            <v>氢氧化钠计量罐</v>
          </cell>
          <cell r="D4291" t="str">
            <v>V=1500L，碳钢</v>
          </cell>
          <cell r="E4291">
            <v>11504.42</v>
          </cell>
          <cell r="F4291">
            <v>575.2</v>
          </cell>
          <cell r="G4291">
            <v>10929.22</v>
          </cell>
          <cell r="H4291">
            <v>0</v>
          </cell>
          <cell r="I4291" t="str">
            <v>2024.07.29</v>
          </cell>
          <cell r="J4291" t="str">
            <v>96</v>
          </cell>
          <cell r="K4291" t="str">
            <v>合成五车间（技改车间）</v>
          </cell>
          <cell r="L4291" t="str">
            <v>肥东合成分厂</v>
          </cell>
          <cell r="M4291" t="str">
            <v>肥东合成五车间（技改车间），V-0330A</v>
          </cell>
          <cell r="N4291" t="str">
            <v>无锡市煜伟石化装备有限公司</v>
          </cell>
          <cell r="O4291" t="str">
            <v>115.04</v>
          </cell>
          <cell r="P4291" t="str">
            <v>575.20</v>
          </cell>
          <cell r="Q4291" t="str">
            <v>460.18</v>
          </cell>
          <cell r="R4291" t="str">
            <v>4</v>
          </cell>
          <cell r="S4291" t="str">
            <v>平均年限法(一)</v>
          </cell>
          <cell r="T4291" t="str">
            <v>在用</v>
          </cell>
          <cell r="U4291" t="str">
            <v>在建工程转入</v>
          </cell>
          <cell r="V4291" t="str">
            <v>徐建红</v>
          </cell>
          <cell r="W4291" t="str">
            <v>2024.07.29</v>
          </cell>
          <cell r="X4291" t="str">
            <v>记--1149</v>
          </cell>
          <cell r="Y4291" t="str">
            <v>2400吨原药技改项目</v>
          </cell>
        </row>
        <row r="4291">
          <cell r="AA4291" t="str">
            <v>0329</v>
          </cell>
        </row>
        <row r="4292">
          <cell r="B4292" t="str">
            <v>032900080</v>
          </cell>
          <cell r="C4292" t="str">
            <v>氢氧化钠计量罐</v>
          </cell>
          <cell r="D4292" t="str">
            <v>V=1500L，碳钢</v>
          </cell>
          <cell r="E4292">
            <v>11504.42</v>
          </cell>
          <cell r="F4292">
            <v>575.2</v>
          </cell>
          <cell r="G4292">
            <v>10929.22</v>
          </cell>
          <cell r="H4292">
            <v>0</v>
          </cell>
          <cell r="I4292" t="str">
            <v>2024.07.29</v>
          </cell>
          <cell r="J4292" t="str">
            <v>96</v>
          </cell>
          <cell r="K4292" t="str">
            <v>合成五车间（技改车间）</v>
          </cell>
          <cell r="L4292" t="str">
            <v>肥东合成分厂</v>
          </cell>
          <cell r="M4292" t="str">
            <v>肥东合成五车间（技改车间），V-0330B</v>
          </cell>
          <cell r="N4292" t="str">
            <v>无锡市煜伟石化装备有限公司</v>
          </cell>
          <cell r="O4292" t="str">
            <v>115.04</v>
          </cell>
          <cell r="P4292" t="str">
            <v>575.20</v>
          </cell>
          <cell r="Q4292" t="str">
            <v>460.18</v>
          </cell>
          <cell r="R4292" t="str">
            <v>4</v>
          </cell>
          <cell r="S4292" t="str">
            <v>平均年限法(一)</v>
          </cell>
          <cell r="T4292" t="str">
            <v>在用</v>
          </cell>
          <cell r="U4292" t="str">
            <v>在建工程转入</v>
          </cell>
          <cell r="V4292" t="str">
            <v>徐建红</v>
          </cell>
          <cell r="W4292" t="str">
            <v>2024.07.29</v>
          </cell>
          <cell r="X4292" t="str">
            <v>记--1149</v>
          </cell>
          <cell r="Y4292" t="str">
            <v>2400吨原药技改项目</v>
          </cell>
        </row>
        <row r="4292">
          <cell r="AA4292" t="str">
            <v>0329</v>
          </cell>
        </row>
        <row r="4293">
          <cell r="B4293" t="str">
            <v>032900081</v>
          </cell>
          <cell r="C4293" t="str">
            <v>丙酮接收罐</v>
          </cell>
          <cell r="D4293" t="str">
            <v>V=5m3，材质304</v>
          </cell>
          <cell r="E4293">
            <v>39823.01</v>
          </cell>
          <cell r="F4293">
            <v>1991.15</v>
          </cell>
          <cell r="G4293">
            <v>37831.86</v>
          </cell>
          <cell r="H4293">
            <v>0</v>
          </cell>
          <cell r="I4293" t="str">
            <v>2024.07.29</v>
          </cell>
          <cell r="J4293" t="str">
            <v>96</v>
          </cell>
          <cell r="K4293" t="str">
            <v>合成五车间（技改车间）</v>
          </cell>
          <cell r="L4293" t="str">
            <v>肥东合成分厂</v>
          </cell>
          <cell r="M4293" t="str">
            <v>肥东合成五车间（技改车间），V-0332A</v>
          </cell>
          <cell r="N4293" t="str">
            <v>无锡市煜伟石化装备有限公司</v>
          </cell>
          <cell r="O4293" t="str">
            <v>398.23</v>
          </cell>
          <cell r="P4293" t="str">
            <v>1,991.15</v>
          </cell>
          <cell r="Q4293" t="str">
            <v>1,592.92</v>
          </cell>
          <cell r="R4293" t="str">
            <v>4</v>
          </cell>
          <cell r="S4293" t="str">
            <v>平均年限法(一)</v>
          </cell>
          <cell r="T4293" t="str">
            <v>在用</v>
          </cell>
          <cell r="U4293" t="str">
            <v>在建工程转入</v>
          </cell>
          <cell r="V4293" t="str">
            <v>徐建红</v>
          </cell>
          <cell r="W4293" t="str">
            <v>2024.07.29</v>
          </cell>
          <cell r="X4293" t="str">
            <v>记--1149</v>
          </cell>
          <cell r="Y4293" t="str">
            <v>2400吨原药技改项目</v>
          </cell>
        </row>
        <row r="4293">
          <cell r="AA4293" t="str">
            <v>0329</v>
          </cell>
        </row>
        <row r="4294">
          <cell r="B4294" t="str">
            <v>032900082</v>
          </cell>
          <cell r="C4294" t="str">
            <v>丙酮接收罐</v>
          </cell>
          <cell r="D4294" t="str">
            <v>V=5m3，材质304</v>
          </cell>
          <cell r="E4294">
            <v>39823.01</v>
          </cell>
          <cell r="F4294">
            <v>1991.15</v>
          </cell>
          <cell r="G4294">
            <v>37831.86</v>
          </cell>
          <cell r="H4294">
            <v>0</v>
          </cell>
          <cell r="I4294" t="str">
            <v>2024.07.29</v>
          </cell>
          <cell r="J4294" t="str">
            <v>96</v>
          </cell>
          <cell r="K4294" t="str">
            <v>合成五车间（技改车间）</v>
          </cell>
          <cell r="L4294" t="str">
            <v>肥东合成分厂</v>
          </cell>
          <cell r="M4294" t="str">
            <v>肥东合成五车间（技改车间），V-0332B</v>
          </cell>
          <cell r="N4294" t="str">
            <v>无锡市煜伟石化装备有限公司</v>
          </cell>
          <cell r="O4294" t="str">
            <v>398.23</v>
          </cell>
          <cell r="P4294" t="str">
            <v>1,991.15</v>
          </cell>
          <cell r="Q4294" t="str">
            <v>1,592.92</v>
          </cell>
          <cell r="R4294" t="str">
            <v>4</v>
          </cell>
          <cell r="S4294" t="str">
            <v>平均年限法(一)</v>
          </cell>
          <cell r="T4294" t="str">
            <v>在用</v>
          </cell>
          <cell r="U4294" t="str">
            <v>在建工程转入</v>
          </cell>
          <cell r="V4294" t="str">
            <v>徐建红</v>
          </cell>
          <cell r="W4294" t="str">
            <v>2024.07.29</v>
          </cell>
          <cell r="X4294" t="str">
            <v>记--1149</v>
          </cell>
          <cell r="Y4294" t="str">
            <v>2400吨原药技改项目</v>
          </cell>
        </row>
        <row r="4294">
          <cell r="AA4294" t="str">
            <v>0329</v>
          </cell>
        </row>
        <row r="4295">
          <cell r="B4295" t="str">
            <v>033000047</v>
          </cell>
          <cell r="C4295" t="str">
            <v>乙醇接收槽</v>
          </cell>
          <cell r="D4295" t="str">
            <v>V=5m3，材质304</v>
          </cell>
          <cell r="E4295">
            <v>39823.01</v>
          </cell>
          <cell r="F4295">
            <v>1991.15</v>
          </cell>
          <cell r="G4295">
            <v>37831.86</v>
          </cell>
          <cell r="H4295">
            <v>0</v>
          </cell>
          <cell r="I4295" t="str">
            <v>2024.07.29</v>
          </cell>
          <cell r="J4295" t="str">
            <v>96</v>
          </cell>
          <cell r="K4295" t="str">
            <v>合成六车间（使它隆车间）</v>
          </cell>
          <cell r="L4295" t="str">
            <v>肥东合成分厂</v>
          </cell>
          <cell r="M4295" t="str">
            <v>肥东合成六车间（使它隆），V-4616</v>
          </cell>
          <cell r="N4295" t="str">
            <v>无锡市煜伟石化装备有限公司</v>
          </cell>
          <cell r="O4295" t="str">
            <v>398.23</v>
          </cell>
          <cell r="P4295" t="str">
            <v>1,991.15</v>
          </cell>
          <cell r="Q4295" t="str">
            <v>1,592.92</v>
          </cell>
          <cell r="R4295" t="str">
            <v>4</v>
          </cell>
          <cell r="S4295" t="str">
            <v>平均年限法(一)</v>
          </cell>
          <cell r="T4295" t="str">
            <v>在用</v>
          </cell>
          <cell r="U4295" t="str">
            <v>在建工程转入</v>
          </cell>
          <cell r="V4295" t="str">
            <v>徐建红</v>
          </cell>
          <cell r="W4295" t="str">
            <v>2024.07.29</v>
          </cell>
          <cell r="X4295" t="str">
            <v>记--1149</v>
          </cell>
          <cell r="Y4295" t="str">
            <v>2400吨原药技改项目</v>
          </cell>
        </row>
        <row r="4295">
          <cell r="AA4295" t="str">
            <v>0330</v>
          </cell>
        </row>
        <row r="4296">
          <cell r="B4296" t="str">
            <v>033000048</v>
          </cell>
          <cell r="C4296" t="str">
            <v>氨水罐</v>
          </cell>
          <cell r="D4296" t="str">
            <v>V=5m3，材质304</v>
          </cell>
          <cell r="E4296">
            <v>39823.01</v>
          </cell>
          <cell r="F4296">
            <v>1991.15</v>
          </cell>
          <cell r="G4296">
            <v>37831.86</v>
          </cell>
          <cell r="H4296">
            <v>0</v>
          </cell>
          <cell r="I4296" t="str">
            <v>2024.07.29</v>
          </cell>
          <cell r="J4296" t="str">
            <v>96</v>
          </cell>
          <cell r="K4296" t="str">
            <v>合成六车间（使它隆车间）</v>
          </cell>
          <cell r="L4296" t="str">
            <v>肥东合成分厂</v>
          </cell>
          <cell r="M4296" t="str">
            <v>肥东合成六车间（使它隆），V-4608A</v>
          </cell>
          <cell r="N4296" t="str">
            <v>无锡市煜伟石化装备有限公司</v>
          </cell>
          <cell r="O4296" t="str">
            <v>398.23</v>
          </cell>
          <cell r="P4296" t="str">
            <v>1,991.15</v>
          </cell>
          <cell r="Q4296" t="str">
            <v>1,592.92</v>
          </cell>
          <cell r="R4296" t="str">
            <v>4</v>
          </cell>
          <cell r="S4296" t="str">
            <v>平均年限法(一)</v>
          </cell>
          <cell r="T4296" t="str">
            <v>在用</v>
          </cell>
          <cell r="U4296" t="str">
            <v>在建工程转入</v>
          </cell>
          <cell r="V4296" t="str">
            <v>徐建红</v>
          </cell>
          <cell r="W4296" t="str">
            <v>2024.07.29</v>
          </cell>
          <cell r="X4296" t="str">
            <v>记--1149</v>
          </cell>
          <cell r="Y4296" t="str">
            <v>2400吨原药技改项目</v>
          </cell>
        </row>
        <row r="4296">
          <cell r="AA4296" t="str">
            <v>0330</v>
          </cell>
        </row>
        <row r="4297">
          <cell r="B4297" t="str">
            <v>033000049</v>
          </cell>
          <cell r="C4297" t="str">
            <v>DMSO中间罐</v>
          </cell>
          <cell r="D4297" t="str">
            <v>V=5m3，材质304</v>
          </cell>
          <cell r="E4297">
            <v>61946.9</v>
          </cell>
          <cell r="F4297">
            <v>3097.35</v>
          </cell>
          <cell r="G4297">
            <v>58849.55</v>
          </cell>
          <cell r="H4297">
            <v>0</v>
          </cell>
          <cell r="I4297" t="str">
            <v>2024.07.29</v>
          </cell>
          <cell r="J4297" t="str">
            <v>96</v>
          </cell>
          <cell r="K4297" t="str">
            <v>合成六车间（使它隆车间）</v>
          </cell>
          <cell r="L4297" t="str">
            <v>肥东合成分厂</v>
          </cell>
          <cell r="M4297" t="str">
            <v>肥东合成六车间（使它隆），V-4613</v>
          </cell>
          <cell r="N4297" t="str">
            <v>无锡市煜伟石化装备有限公司</v>
          </cell>
          <cell r="O4297" t="str">
            <v>619.47</v>
          </cell>
          <cell r="P4297" t="str">
            <v>3,097.35</v>
          </cell>
          <cell r="Q4297" t="str">
            <v>2,477.88</v>
          </cell>
          <cell r="R4297" t="str">
            <v>4</v>
          </cell>
          <cell r="S4297" t="str">
            <v>平均年限法(一)</v>
          </cell>
          <cell r="T4297" t="str">
            <v>在用</v>
          </cell>
          <cell r="U4297" t="str">
            <v>在建工程转入</v>
          </cell>
          <cell r="V4297" t="str">
            <v>徐建红</v>
          </cell>
          <cell r="W4297" t="str">
            <v>2024.07.29</v>
          </cell>
          <cell r="X4297" t="str">
            <v>记--1149</v>
          </cell>
          <cell r="Y4297" t="str">
            <v>2400吨原药技改项目</v>
          </cell>
        </row>
        <row r="4297">
          <cell r="AA4297" t="str">
            <v>0330</v>
          </cell>
        </row>
        <row r="4298">
          <cell r="B4298" t="str">
            <v>033000050</v>
          </cell>
          <cell r="C4298" t="str">
            <v>二甲亚砜接收罐</v>
          </cell>
          <cell r="D4298" t="str">
            <v>V=5m3，材质304</v>
          </cell>
          <cell r="E4298">
            <v>92920.35</v>
          </cell>
          <cell r="F4298">
            <v>4646</v>
          </cell>
          <cell r="G4298">
            <v>88274.35</v>
          </cell>
          <cell r="H4298">
            <v>0</v>
          </cell>
          <cell r="I4298" t="str">
            <v>2024.07.29</v>
          </cell>
          <cell r="J4298" t="str">
            <v>96</v>
          </cell>
          <cell r="K4298" t="str">
            <v>合成六车间（使它隆车间）</v>
          </cell>
          <cell r="L4298" t="str">
            <v>肥东合成分厂</v>
          </cell>
          <cell r="M4298" t="str">
            <v>肥东合成六车间（使它隆），V-4605</v>
          </cell>
          <cell r="N4298" t="str">
            <v>无锡市煜伟石化装备有限公司</v>
          </cell>
          <cell r="O4298" t="str">
            <v>929.20</v>
          </cell>
          <cell r="P4298" t="str">
            <v>4,646.00</v>
          </cell>
          <cell r="Q4298" t="str">
            <v>3,716.81</v>
          </cell>
          <cell r="R4298" t="str">
            <v>4</v>
          </cell>
          <cell r="S4298" t="str">
            <v>平均年限法(一)</v>
          </cell>
          <cell r="T4298" t="str">
            <v>在用</v>
          </cell>
          <cell r="U4298" t="str">
            <v>在建工程转入</v>
          </cell>
          <cell r="V4298" t="str">
            <v>徐建红</v>
          </cell>
          <cell r="W4298" t="str">
            <v>2024.07.29</v>
          </cell>
          <cell r="X4298" t="str">
            <v>记--1149</v>
          </cell>
          <cell r="Y4298" t="str">
            <v>2400吨原药技改项目</v>
          </cell>
        </row>
        <row r="4298">
          <cell r="AA4298" t="str">
            <v>0330</v>
          </cell>
        </row>
        <row r="4299">
          <cell r="B4299" t="str">
            <v>033000051</v>
          </cell>
          <cell r="C4299" t="str">
            <v>DMSO接收罐</v>
          </cell>
          <cell r="D4299" t="str">
            <v>3000L，材质304</v>
          </cell>
          <cell r="E4299">
            <v>79646.02</v>
          </cell>
          <cell r="F4299">
            <v>3982.3</v>
          </cell>
          <cell r="G4299">
            <v>75663.72</v>
          </cell>
          <cell r="H4299">
            <v>0</v>
          </cell>
          <cell r="I4299" t="str">
            <v>2024.07.29</v>
          </cell>
          <cell r="J4299" t="str">
            <v>96</v>
          </cell>
          <cell r="K4299" t="str">
            <v>合成六车间（使它隆车间）</v>
          </cell>
          <cell r="L4299" t="str">
            <v>肥东合成分厂</v>
          </cell>
          <cell r="M4299" t="str">
            <v>肥东合成六车间（使它隆），V-4611</v>
          </cell>
          <cell r="N4299" t="str">
            <v>无锡市煜伟石化装备有限公司</v>
          </cell>
          <cell r="O4299" t="str">
            <v>796.46</v>
          </cell>
          <cell r="P4299" t="str">
            <v>3,982.30</v>
          </cell>
          <cell r="Q4299" t="str">
            <v>3,185.84</v>
          </cell>
          <cell r="R4299" t="str">
            <v>4</v>
          </cell>
          <cell r="S4299" t="str">
            <v>平均年限法(一)</v>
          </cell>
          <cell r="T4299" t="str">
            <v>在用</v>
          </cell>
          <cell r="U4299" t="str">
            <v>在建工程转入</v>
          </cell>
          <cell r="V4299" t="str">
            <v>徐建红</v>
          </cell>
          <cell r="W4299" t="str">
            <v>2024.07.29</v>
          </cell>
          <cell r="X4299" t="str">
            <v>记--1149</v>
          </cell>
          <cell r="Y4299" t="str">
            <v>2400吨原药技改项目</v>
          </cell>
        </row>
        <row r="4299">
          <cell r="AA4299" t="str">
            <v>0330</v>
          </cell>
        </row>
        <row r="4300">
          <cell r="B4300" t="str">
            <v>033000052</v>
          </cell>
          <cell r="C4300" t="str">
            <v>回收水接收罐</v>
          </cell>
          <cell r="D4300" t="str">
            <v>3000L，材质304</v>
          </cell>
          <cell r="E4300">
            <v>28318.58</v>
          </cell>
          <cell r="F4300">
            <v>1415.95</v>
          </cell>
          <cell r="G4300">
            <v>26902.63</v>
          </cell>
          <cell r="H4300">
            <v>0</v>
          </cell>
          <cell r="I4300" t="str">
            <v>2024.07.29</v>
          </cell>
          <cell r="J4300" t="str">
            <v>96</v>
          </cell>
          <cell r="K4300" t="str">
            <v>合成六车间（使它隆车间）</v>
          </cell>
          <cell r="L4300" t="str">
            <v>肥东合成分厂</v>
          </cell>
          <cell r="M4300" t="str">
            <v>肥东合成六车间（使它隆），V-4612</v>
          </cell>
          <cell r="N4300" t="str">
            <v>无锡市煜伟石化装备有限公司</v>
          </cell>
          <cell r="O4300" t="str">
            <v>283.19</v>
          </cell>
          <cell r="P4300" t="str">
            <v>1,415.95</v>
          </cell>
          <cell r="Q4300" t="str">
            <v>1,132.74</v>
          </cell>
          <cell r="R4300" t="str">
            <v>4</v>
          </cell>
          <cell r="S4300" t="str">
            <v>平均年限法(一)</v>
          </cell>
          <cell r="T4300" t="str">
            <v>在用</v>
          </cell>
          <cell r="U4300" t="str">
            <v>在建工程转入</v>
          </cell>
          <cell r="V4300" t="str">
            <v>徐建红</v>
          </cell>
          <cell r="W4300" t="str">
            <v>2024.07.29</v>
          </cell>
          <cell r="X4300" t="str">
            <v>记--1149</v>
          </cell>
          <cell r="Y4300" t="str">
            <v>2400吨原药技改项目</v>
          </cell>
        </row>
        <row r="4300">
          <cell r="AA4300" t="str">
            <v>0330</v>
          </cell>
        </row>
        <row r="4301">
          <cell r="B4301" t="str">
            <v>033000053</v>
          </cell>
          <cell r="C4301" t="str">
            <v>脱水接收罐</v>
          </cell>
          <cell r="D4301" t="str">
            <v>500L，材质304</v>
          </cell>
          <cell r="E4301">
            <v>7964.6</v>
          </cell>
          <cell r="F4301">
            <v>398.25</v>
          </cell>
          <cell r="G4301">
            <v>7566.35</v>
          </cell>
          <cell r="H4301">
            <v>0</v>
          </cell>
          <cell r="I4301" t="str">
            <v>2024.07.29</v>
          </cell>
          <cell r="J4301" t="str">
            <v>96</v>
          </cell>
          <cell r="K4301" t="str">
            <v>合成六车间（使它隆车间）</v>
          </cell>
          <cell r="L4301" t="str">
            <v>肥东合成分厂</v>
          </cell>
          <cell r="M4301" t="str">
            <v>肥东合成六车间（使它隆），V-4601A</v>
          </cell>
          <cell r="N4301" t="str">
            <v>无锡市煜伟石化装备有限公司</v>
          </cell>
          <cell r="O4301" t="str">
            <v>79.65</v>
          </cell>
          <cell r="P4301" t="str">
            <v>398.25</v>
          </cell>
          <cell r="Q4301" t="str">
            <v>318.58</v>
          </cell>
          <cell r="R4301" t="str">
            <v>4</v>
          </cell>
          <cell r="S4301" t="str">
            <v>平均年限法(一)</v>
          </cell>
          <cell r="T4301" t="str">
            <v>在用</v>
          </cell>
          <cell r="U4301" t="str">
            <v>在建工程转入</v>
          </cell>
          <cell r="V4301" t="str">
            <v>徐建红</v>
          </cell>
          <cell r="W4301" t="str">
            <v>2024.07.29</v>
          </cell>
          <cell r="X4301" t="str">
            <v>记--1149</v>
          </cell>
          <cell r="Y4301" t="str">
            <v>2400吨原药技改项目</v>
          </cell>
        </row>
        <row r="4301">
          <cell r="AA4301" t="str">
            <v>0330</v>
          </cell>
        </row>
        <row r="4302">
          <cell r="B4302" t="str">
            <v>033000054</v>
          </cell>
          <cell r="C4302" t="str">
            <v>脱水接收罐</v>
          </cell>
          <cell r="D4302" t="str">
            <v>500L，材质304</v>
          </cell>
          <cell r="E4302">
            <v>7964.6</v>
          </cell>
          <cell r="F4302">
            <v>398.25</v>
          </cell>
          <cell r="G4302">
            <v>7566.35</v>
          </cell>
          <cell r="H4302">
            <v>0</v>
          </cell>
          <cell r="I4302" t="str">
            <v>2024.07.29</v>
          </cell>
          <cell r="J4302" t="str">
            <v>96</v>
          </cell>
          <cell r="K4302" t="str">
            <v>合成六车间（使它隆车间）</v>
          </cell>
          <cell r="L4302" t="str">
            <v>肥东合成分厂</v>
          </cell>
          <cell r="M4302" t="str">
            <v>肥东合成六车间（使它隆），V-4601B</v>
          </cell>
          <cell r="N4302" t="str">
            <v>无锡市煜伟石化装备有限公司</v>
          </cell>
          <cell r="O4302" t="str">
            <v>79.65</v>
          </cell>
          <cell r="P4302" t="str">
            <v>398.25</v>
          </cell>
          <cell r="Q4302" t="str">
            <v>318.58</v>
          </cell>
          <cell r="R4302" t="str">
            <v>4</v>
          </cell>
          <cell r="S4302" t="str">
            <v>平均年限法(一)</v>
          </cell>
          <cell r="T4302" t="str">
            <v>在用</v>
          </cell>
          <cell r="U4302" t="str">
            <v>在建工程转入</v>
          </cell>
          <cell r="V4302" t="str">
            <v>徐建红</v>
          </cell>
          <cell r="W4302" t="str">
            <v>2024.07.29</v>
          </cell>
          <cell r="X4302" t="str">
            <v>记--1149</v>
          </cell>
          <cell r="Y4302" t="str">
            <v>2400吨原药技改项目</v>
          </cell>
        </row>
        <row r="4302">
          <cell r="AA4302" t="str">
            <v>0330</v>
          </cell>
        </row>
        <row r="4303">
          <cell r="B4303" t="str">
            <v>033000055</v>
          </cell>
          <cell r="C4303" t="str">
            <v>脱水接收罐</v>
          </cell>
          <cell r="D4303" t="str">
            <v>500L，材质304</v>
          </cell>
          <cell r="E4303">
            <v>7964.6</v>
          </cell>
          <cell r="F4303">
            <v>398.25</v>
          </cell>
          <cell r="G4303">
            <v>7566.35</v>
          </cell>
          <cell r="H4303">
            <v>0</v>
          </cell>
          <cell r="I4303" t="str">
            <v>2024.07.29</v>
          </cell>
          <cell r="J4303" t="str">
            <v>96</v>
          </cell>
          <cell r="K4303" t="str">
            <v>合成六车间（使它隆车间）</v>
          </cell>
          <cell r="L4303" t="str">
            <v>肥东合成分厂</v>
          </cell>
          <cell r="M4303" t="str">
            <v>肥东合成六车间（使它隆），V-4601C</v>
          </cell>
          <cell r="N4303" t="str">
            <v>无锡市煜伟石化装备有限公司</v>
          </cell>
          <cell r="O4303" t="str">
            <v>79.65</v>
          </cell>
          <cell r="P4303" t="str">
            <v>398.25</v>
          </cell>
          <cell r="Q4303" t="str">
            <v>318.58</v>
          </cell>
          <cell r="R4303" t="str">
            <v>4</v>
          </cell>
          <cell r="S4303" t="str">
            <v>平均年限法(一)</v>
          </cell>
          <cell r="T4303" t="str">
            <v>在用</v>
          </cell>
          <cell r="U4303" t="str">
            <v>在建工程转入</v>
          </cell>
          <cell r="V4303" t="str">
            <v>徐建红</v>
          </cell>
          <cell r="W4303" t="str">
            <v>2024.07.29</v>
          </cell>
          <cell r="X4303" t="str">
            <v>记--1149</v>
          </cell>
          <cell r="Y4303" t="str">
            <v>2400吨原药技改项目</v>
          </cell>
        </row>
        <row r="4303">
          <cell r="AA4303" t="str">
            <v>0330</v>
          </cell>
        </row>
        <row r="4304">
          <cell r="B4304" t="str">
            <v>033000056</v>
          </cell>
          <cell r="C4304" t="str">
            <v>中间体计量罐</v>
          </cell>
          <cell r="D4304" t="str">
            <v>10000L，材质304</v>
          </cell>
          <cell r="E4304">
            <v>190265.49</v>
          </cell>
          <cell r="F4304">
            <v>9513.25</v>
          </cell>
          <cell r="G4304">
            <v>180752.24</v>
          </cell>
          <cell r="H4304">
            <v>0</v>
          </cell>
          <cell r="I4304" t="str">
            <v>2024.07.29</v>
          </cell>
          <cell r="J4304" t="str">
            <v>96</v>
          </cell>
          <cell r="K4304" t="str">
            <v>合成六车间（使它隆车间）</v>
          </cell>
          <cell r="L4304" t="str">
            <v>肥东合成分厂</v>
          </cell>
          <cell r="M4304" t="str">
            <v>肥东合成六车间（使它隆），V-4602</v>
          </cell>
          <cell r="N4304" t="str">
            <v>无锡市煜伟石化装备有限公司</v>
          </cell>
          <cell r="O4304" t="str">
            <v>1,902.65</v>
          </cell>
          <cell r="P4304" t="str">
            <v>9,513.25</v>
          </cell>
          <cell r="Q4304" t="str">
            <v>7,610.62</v>
          </cell>
          <cell r="R4304" t="str">
            <v>4</v>
          </cell>
          <cell r="S4304" t="str">
            <v>平均年限法(一)</v>
          </cell>
          <cell r="T4304" t="str">
            <v>在用</v>
          </cell>
          <cell r="U4304" t="str">
            <v>在建工程转入</v>
          </cell>
          <cell r="V4304" t="str">
            <v>徐建红</v>
          </cell>
          <cell r="W4304" t="str">
            <v>2024.07.29</v>
          </cell>
          <cell r="X4304" t="str">
            <v>记--1149</v>
          </cell>
          <cell r="Y4304" t="str">
            <v>2400吨原药技改项目</v>
          </cell>
        </row>
        <row r="4304">
          <cell r="AA4304" t="str">
            <v>0330</v>
          </cell>
        </row>
        <row r="4305">
          <cell r="B4305" t="str">
            <v>033000057</v>
          </cell>
          <cell r="C4305" t="str">
            <v>二次精馏接收罐</v>
          </cell>
          <cell r="D4305" t="str">
            <v>V=1000L，材质304</v>
          </cell>
          <cell r="E4305">
            <v>26548.67</v>
          </cell>
          <cell r="F4305">
            <v>1327.45</v>
          </cell>
          <cell r="G4305">
            <v>25221.22</v>
          </cell>
          <cell r="H4305">
            <v>0</v>
          </cell>
          <cell r="I4305" t="str">
            <v>2024.07.29</v>
          </cell>
          <cell r="J4305" t="str">
            <v>96</v>
          </cell>
          <cell r="K4305" t="str">
            <v>合成六车间（使它隆车间）</v>
          </cell>
          <cell r="L4305" t="str">
            <v>肥东合成分厂</v>
          </cell>
          <cell r="M4305" t="str">
            <v>肥东合成六车间（使它隆），V-4603A</v>
          </cell>
          <cell r="N4305" t="str">
            <v>无锡市煜伟石化装备有限公司</v>
          </cell>
          <cell r="O4305" t="str">
            <v>265.49</v>
          </cell>
          <cell r="P4305" t="str">
            <v>1,327.45</v>
          </cell>
          <cell r="Q4305" t="str">
            <v>1,061.95</v>
          </cell>
          <cell r="R4305" t="str">
            <v>4</v>
          </cell>
          <cell r="S4305" t="str">
            <v>平均年限法(一)</v>
          </cell>
          <cell r="T4305" t="str">
            <v>在用</v>
          </cell>
          <cell r="U4305" t="str">
            <v>在建工程转入</v>
          </cell>
          <cell r="V4305" t="str">
            <v>徐建红</v>
          </cell>
          <cell r="W4305" t="str">
            <v>2024.07.29</v>
          </cell>
          <cell r="X4305" t="str">
            <v>记--1149</v>
          </cell>
          <cell r="Y4305" t="str">
            <v>2400吨原药技改项目</v>
          </cell>
        </row>
        <row r="4305">
          <cell r="AA4305" t="str">
            <v>0330</v>
          </cell>
        </row>
        <row r="4306">
          <cell r="B4306" t="str">
            <v>033000058</v>
          </cell>
          <cell r="C4306" t="str">
            <v>二次精馏接收罐</v>
          </cell>
          <cell r="D4306" t="str">
            <v>V=1000L，材质304</v>
          </cell>
          <cell r="E4306">
            <v>26548.67</v>
          </cell>
          <cell r="F4306">
            <v>1327.45</v>
          </cell>
          <cell r="G4306">
            <v>25221.22</v>
          </cell>
          <cell r="H4306">
            <v>0</v>
          </cell>
          <cell r="I4306" t="str">
            <v>2024.07.29</v>
          </cell>
          <cell r="J4306" t="str">
            <v>96</v>
          </cell>
          <cell r="K4306" t="str">
            <v>合成六车间（使它隆车间）</v>
          </cell>
          <cell r="L4306" t="str">
            <v>肥东合成分厂</v>
          </cell>
          <cell r="M4306" t="str">
            <v>肥东合成六车间（使它隆），V-4603B</v>
          </cell>
          <cell r="N4306" t="str">
            <v>无锡市煜伟石化装备有限公司</v>
          </cell>
          <cell r="O4306" t="str">
            <v>265.49</v>
          </cell>
          <cell r="P4306" t="str">
            <v>1,327.45</v>
          </cell>
          <cell r="Q4306" t="str">
            <v>1,061.95</v>
          </cell>
          <cell r="R4306" t="str">
            <v>4</v>
          </cell>
          <cell r="S4306" t="str">
            <v>平均年限法(一)</v>
          </cell>
          <cell r="T4306" t="str">
            <v>在用</v>
          </cell>
          <cell r="U4306" t="str">
            <v>在建工程转入</v>
          </cell>
          <cell r="V4306" t="str">
            <v>徐建红</v>
          </cell>
          <cell r="W4306" t="str">
            <v>2024.07.29</v>
          </cell>
          <cell r="X4306" t="str">
            <v>记--1149</v>
          </cell>
          <cell r="Y4306" t="str">
            <v>2400吨原药技改项目</v>
          </cell>
        </row>
        <row r="4306">
          <cell r="AA4306" t="str">
            <v>0330</v>
          </cell>
        </row>
        <row r="4307">
          <cell r="B4307" t="str">
            <v>033000059</v>
          </cell>
          <cell r="C4307" t="str">
            <v>二次精馏接收罐</v>
          </cell>
          <cell r="D4307" t="str">
            <v>V=1000L，材质304</v>
          </cell>
          <cell r="E4307">
            <v>26548.67</v>
          </cell>
          <cell r="F4307">
            <v>1327.45</v>
          </cell>
          <cell r="G4307">
            <v>25221.22</v>
          </cell>
          <cell r="H4307">
            <v>0</v>
          </cell>
          <cell r="I4307" t="str">
            <v>2024.07.29</v>
          </cell>
          <cell r="J4307" t="str">
            <v>96</v>
          </cell>
          <cell r="K4307" t="str">
            <v>合成六车间（使它隆车间）</v>
          </cell>
          <cell r="L4307" t="str">
            <v>肥东合成分厂</v>
          </cell>
          <cell r="M4307" t="str">
            <v>肥东合成六车间（使它隆），V-4603C</v>
          </cell>
          <cell r="N4307" t="str">
            <v>无锡市煜伟石化装备有限公司</v>
          </cell>
          <cell r="O4307" t="str">
            <v>265.49</v>
          </cell>
          <cell r="P4307" t="str">
            <v>1,327.45</v>
          </cell>
          <cell r="Q4307" t="str">
            <v>1,061.95</v>
          </cell>
          <cell r="R4307" t="str">
            <v>4</v>
          </cell>
          <cell r="S4307" t="str">
            <v>平均年限法(一)</v>
          </cell>
          <cell r="T4307" t="str">
            <v>在用</v>
          </cell>
          <cell r="U4307" t="str">
            <v>在建工程转入</v>
          </cell>
          <cell r="V4307" t="str">
            <v>徐建红</v>
          </cell>
          <cell r="W4307" t="str">
            <v>2024.07.29</v>
          </cell>
          <cell r="X4307" t="str">
            <v>记--1149</v>
          </cell>
          <cell r="Y4307" t="str">
            <v>2400吨原药技改项目</v>
          </cell>
        </row>
        <row r="4307">
          <cell r="AA4307" t="str">
            <v>0330</v>
          </cell>
        </row>
        <row r="4308">
          <cell r="B4308" t="str">
            <v>032900083</v>
          </cell>
          <cell r="C4308" t="str">
            <v>螺旋板冷凝器</v>
          </cell>
          <cell r="D4308" t="str">
            <v>换热面积F=20m2，材质304</v>
          </cell>
          <cell r="E4308">
            <v>26548.67</v>
          </cell>
          <cell r="F4308">
            <v>1327.45</v>
          </cell>
          <cell r="G4308">
            <v>25221.22</v>
          </cell>
          <cell r="H4308">
            <v>0</v>
          </cell>
          <cell r="I4308" t="str">
            <v>2024.07.29</v>
          </cell>
          <cell r="J4308" t="str">
            <v>96</v>
          </cell>
          <cell r="K4308" t="str">
            <v>合成五车间（技改车间）</v>
          </cell>
          <cell r="L4308" t="str">
            <v>肥东合成分厂</v>
          </cell>
          <cell r="M4308" t="str">
            <v>肥东合成五车间（技改车间），E-0317A</v>
          </cell>
          <cell r="N4308" t="str">
            <v>无锡市煜伟石化装备有限公司</v>
          </cell>
          <cell r="O4308" t="str">
            <v>265.49</v>
          </cell>
          <cell r="P4308" t="str">
            <v>1,327.45</v>
          </cell>
          <cell r="Q4308" t="str">
            <v>1,061.95</v>
          </cell>
          <cell r="R4308" t="str">
            <v>4</v>
          </cell>
          <cell r="S4308" t="str">
            <v>平均年限法(一)</v>
          </cell>
          <cell r="T4308" t="str">
            <v>在用</v>
          </cell>
          <cell r="U4308" t="str">
            <v>在建工程转入</v>
          </cell>
          <cell r="V4308" t="str">
            <v>徐建红</v>
          </cell>
          <cell r="W4308" t="str">
            <v>2024.07.29</v>
          </cell>
          <cell r="X4308" t="str">
            <v>记--1149</v>
          </cell>
          <cell r="Y4308" t="str">
            <v>2400吨原药技改项目</v>
          </cell>
        </row>
        <row r="4308">
          <cell r="AA4308" t="str">
            <v>0329</v>
          </cell>
        </row>
        <row r="4309">
          <cell r="B4309" t="str">
            <v>032900084</v>
          </cell>
          <cell r="C4309" t="str">
            <v>螺旋板冷凝器</v>
          </cell>
          <cell r="D4309" t="str">
            <v>换热面积F=20m2，材质304</v>
          </cell>
          <cell r="E4309">
            <v>26548.67</v>
          </cell>
          <cell r="F4309">
            <v>1327.45</v>
          </cell>
          <cell r="G4309">
            <v>25221.22</v>
          </cell>
          <cell r="H4309">
            <v>0</v>
          </cell>
          <cell r="I4309" t="str">
            <v>2024.07.29</v>
          </cell>
          <cell r="J4309" t="str">
            <v>96</v>
          </cell>
          <cell r="K4309" t="str">
            <v>合成五车间（技改车间）</v>
          </cell>
          <cell r="L4309" t="str">
            <v>肥东合成分厂</v>
          </cell>
          <cell r="M4309" t="str">
            <v>肥东合成五车间（技改车间），E-0317B</v>
          </cell>
          <cell r="N4309" t="str">
            <v>无锡市煜伟石化装备有限公司</v>
          </cell>
          <cell r="O4309" t="str">
            <v>265.49</v>
          </cell>
          <cell r="P4309" t="str">
            <v>1,327.45</v>
          </cell>
          <cell r="Q4309" t="str">
            <v>1,061.95</v>
          </cell>
          <cell r="R4309" t="str">
            <v>4</v>
          </cell>
          <cell r="S4309" t="str">
            <v>平均年限法(一)</v>
          </cell>
          <cell r="T4309" t="str">
            <v>在用</v>
          </cell>
          <cell r="U4309" t="str">
            <v>在建工程转入</v>
          </cell>
          <cell r="V4309" t="str">
            <v>徐建红</v>
          </cell>
          <cell r="W4309" t="str">
            <v>2024.07.29</v>
          </cell>
          <cell r="X4309" t="str">
            <v>记--1149</v>
          </cell>
          <cell r="Y4309" t="str">
            <v>2400吨原药技改项目</v>
          </cell>
        </row>
        <row r="4309">
          <cell r="AA4309" t="str">
            <v>0329</v>
          </cell>
        </row>
        <row r="4310">
          <cell r="B4310" t="str">
            <v>032900085</v>
          </cell>
          <cell r="C4310" t="str">
            <v>螺旋板冷凝器</v>
          </cell>
          <cell r="D4310" t="str">
            <v>换热面积F=10m2，材质304</v>
          </cell>
          <cell r="E4310">
            <v>13274.34</v>
          </cell>
          <cell r="F4310">
            <v>663.7</v>
          </cell>
          <cell r="G4310">
            <v>12610.64</v>
          </cell>
          <cell r="H4310">
            <v>0</v>
          </cell>
          <cell r="I4310" t="str">
            <v>2024.07.29</v>
          </cell>
          <cell r="J4310" t="str">
            <v>96</v>
          </cell>
          <cell r="K4310" t="str">
            <v>合成五车间（技改车间）</v>
          </cell>
          <cell r="L4310" t="str">
            <v>肥东合成分厂</v>
          </cell>
          <cell r="M4310" t="str">
            <v>肥东合成五车间（技改车间），E-0318A</v>
          </cell>
          <cell r="N4310" t="str">
            <v>无锡市煜伟石化装备有限公司</v>
          </cell>
          <cell r="O4310" t="str">
            <v>132.74</v>
          </cell>
          <cell r="P4310" t="str">
            <v>663.70</v>
          </cell>
          <cell r="Q4310" t="str">
            <v>530.97</v>
          </cell>
          <cell r="R4310" t="str">
            <v>4</v>
          </cell>
          <cell r="S4310" t="str">
            <v>平均年限法(一)</v>
          </cell>
          <cell r="T4310" t="str">
            <v>在用</v>
          </cell>
          <cell r="U4310" t="str">
            <v>在建工程转入</v>
          </cell>
          <cell r="V4310" t="str">
            <v>徐建红</v>
          </cell>
          <cell r="W4310" t="str">
            <v>2024.07.29</v>
          </cell>
          <cell r="X4310" t="str">
            <v>记--1149</v>
          </cell>
          <cell r="Y4310" t="str">
            <v>2400吨原药技改项目</v>
          </cell>
        </row>
        <row r="4310">
          <cell r="AA4310" t="str">
            <v>0329</v>
          </cell>
        </row>
        <row r="4311">
          <cell r="B4311" t="str">
            <v>032900086</v>
          </cell>
          <cell r="C4311" t="str">
            <v>螺旋板冷凝器</v>
          </cell>
          <cell r="D4311" t="str">
            <v>换热面积F=10m2，材质304</v>
          </cell>
          <cell r="E4311">
            <v>13274.34</v>
          </cell>
          <cell r="F4311">
            <v>663.7</v>
          </cell>
          <cell r="G4311">
            <v>12610.64</v>
          </cell>
          <cell r="H4311">
            <v>0</v>
          </cell>
          <cell r="I4311" t="str">
            <v>2024.07.29</v>
          </cell>
          <cell r="J4311" t="str">
            <v>96</v>
          </cell>
          <cell r="K4311" t="str">
            <v>合成五车间（技改车间）</v>
          </cell>
          <cell r="L4311" t="str">
            <v>肥东合成分厂</v>
          </cell>
          <cell r="M4311" t="str">
            <v>肥东合成五车间（技改车间），E-0318B</v>
          </cell>
          <cell r="N4311" t="str">
            <v>无锡市煜伟石化装备有限公司</v>
          </cell>
          <cell r="O4311" t="str">
            <v>132.74</v>
          </cell>
          <cell r="P4311" t="str">
            <v>663.70</v>
          </cell>
          <cell r="Q4311" t="str">
            <v>530.97</v>
          </cell>
          <cell r="R4311" t="str">
            <v>4</v>
          </cell>
          <cell r="S4311" t="str">
            <v>平均年限法(一)</v>
          </cell>
          <cell r="T4311" t="str">
            <v>在用</v>
          </cell>
          <cell r="U4311" t="str">
            <v>在建工程转入</v>
          </cell>
          <cell r="V4311" t="str">
            <v>徐建红</v>
          </cell>
          <cell r="W4311" t="str">
            <v>2024.07.29</v>
          </cell>
          <cell r="X4311" t="str">
            <v>记--1149</v>
          </cell>
          <cell r="Y4311" t="str">
            <v>2400吨原药技改项目</v>
          </cell>
        </row>
        <row r="4311">
          <cell r="AA4311" t="str">
            <v>0329</v>
          </cell>
        </row>
        <row r="4312">
          <cell r="B4312" t="str">
            <v>033000060</v>
          </cell>
          <cell r="C4312" t="str">
            <v>冷凝器</v>
          </cell>
          <cell r="D4312" t="str">
            <v>换热面积F=20m2，材质304</v>
          </cell>
          <cell r="E4312">
            <v>24778.76</v>
          </cell>
          <cell r="F4312">
            <v>1238.95</v>
          </cell>
          <cell r="G4312">
            <v>23539.81</v>
          </cell>
          <cell r="H4312">
            <v>0</v>
          </cell>
          <cell r="I4312" t="str">
            <v>2024.07.29</v>
          </cell>
          <cell r="J4312" t="str">
            <v>96</v>
          </cell>
          <cell r="K4312" t="str">
            <v>合成六车间（使它隆车间）</v>
          </cell>
          <cell r="L4312" t="str">
            <v>肥东合成分厂</v>
          </cell>
          <cell r="M4312" t="str">
            <v>肥东合成六车间（使它隆），E-4601A</v>
          </cell>
          <cell r="N4312" t="str">
            <v>无锡市煜伟石化装备有限公司</v>
          </cell>
          <cell r="O4312" t="str">
            <v>247.79</v>
          </cell>
          <cell r="P4312" t="str">
            <v>1,238.95</v>
          </cell>
          <cell r="Q4312" t="str">
            <v>991.15</v>
          </cell>
          <cell r="R4312" t="str">
            <v>4</v>
          </cell>
          <cell r="S4312" t="str">
            <v>平均年限法(一)</v>
          </cell>
          <cell r="T4312" t="str">
            <v>在用</v>
          </cell>
          <cell r="U4312" t="str">
            <v>在建工程转入</v>
          </cell>
          <cell r="V4312" t="str">
            <v>徐建红</v>
          </cell>
          <cell r="W4312" t="str">
            <v>2024.07.29</v>
          </cell>
          <cell r="X4312" t="str">
            <v>记--1149</v>
          </cell>
          <cell r="Y4312" t="str">
            <v>2400吨原药技改项目</v>
          </cell>
        </row>
        <row r="4312">
          <cell r="AA4312" t="str">
            <v>0330</v>
          </cell>
        </row>
        <row r="4313">
          <cell r="B4313" t="str">
            <v>033000061</v>
          </cell>
          <cell r="C4313" t="str">
            <v>冷凝器</v>
          </cell>
          <cell r="D4313" t="str">
            <v>换热面积F=20m2，材质304</v>
          </cell>
          <cell r="E4313">
            <v>24778.76</v>
          </cell>
          <cell r="F4313">
            <v>1238.95</v>
          </cell>
          <cell r="G4313">
            <v>23539.81</v>
          </cell>
          <cell r="H4313">
            <v>0</v>
          </cell>
          <cell r="I4313" t="str">
            <v>2024.07.29</v>
          </cell>
          <cell r="J4313" t="str">
            <v>96</v>
          </cell>
          <cell r="K4313" t="str">
            <v>合成六车间（使它隆车间）</v>
          </cell>
          <cell r="L4313" t="str">
            <v>肥东合成分厂</v>
          </cell>
          <cell r="M4313" t="str">
            <v>肥东合成六车间（使它隆），E-4601B</v>
          </cell>
          <cell r="N4313" t="str">
            <v>无锡市煜伟石化装备有限公司</v>
          </cell>
          <cell r="O4313" t="str">
            <v>247.79</v>
          </cell>
          <cell r="P4313" t="str">
            <v>1,238.95</v>
          </cell>
          <cell r="Q4313" t="str">
            <v>991.15</v>
          </cell>
          <cell r="R4313" t="str">
            <v>4</v>
          </cell>
          <cell r="S4313" t="str">
            <v>平均年限法(一)</v>
          </cell>
          <cell r="T4313" t="str">
            <v>在用</v>
          </cell>
          <cell r="U4313" t="str">
            <v>在建工程转入</v>
          </cell>
          <cell r="V4313" t="str">
            <v>徐建红</v>
          </cell>
          <cell r="W4313" t="str">
            <v>2024.07.29</v>
          </cell>
          <cell r="X4313" t="str">
            <v>记--1149</v>
          </cell>
          <cell r="Y4313" t="str">
            <v>2400吨原药技改项目</v>
          </cell>
        </row>
        <row r="4313">
          <cell r="AA4313" t="str">
            <v>0330</v>
          </cell>
        </row>
        <row r="4314">
          <cell r="B4314" t="str">
            <v>033000062</v>
          </cell>
          <cell r="C4314" t="str">
            <v>冷凝器</v>
          </cell>
          <cell r="D4314" t="str">
            <v>换热面积F=20m2，材质304</v>
          </cell>
          <cell r="E4314">
            <v>24778.76</v>
          </cell>
          <cell r="F4314">
            <v>1238.95</v>
          </cell>
          <cell r="G4314">
            <v>23539.81</v>
          </cell>
          <cell r="H4314">
            <v>0</v>
          </cell>
          <cell r="I4314" t="str">
            <v>2024.07.29</v>
          </cell>
          <cell r="J4314" t="str">
            <v>96</v>
          </cell>
          <cell r="K4314" t="str">
            <v>合成六车间（使它隆车间）</v>
          </cell>
          <cell r="L4314" t="str">
            <v>肥东合成分厂</v>
          </cell>
          <cell r="M4314" t="str">
            <v>肥东合成六车间（使它隆），E-4601C</v>
          </cell>
          <cell r="N4314" t="str">
            <v>无锡市煜伟石化装备有限公司</v>
          </cell>
          <cell r="O4314" t="str">
            <v>247.79</v>
          </cell>
          <cell r="P4314" t="str">
            <v>1,238.95</v>
          </cell>
          <cell r="Q4314" t="str">
            <v>991.15</v>
          </cell>
          <cell r="R4314" t="str">
            <v>4</v>
          </cell>
          <cell r="S4314" t="str">
            <v>平均年限法(一)</v>
          </cell>
          <cell r="T4314" t="str">
            <v>在用</v>
          </cell>
          <cell r="U4314" t="str">
            <v>在建工程转入</v>
          </cell>
          <cell r="V4314" t="str">
            <v>徐建红</v>
          </cell>
          <cell r="W4314" t="str">
            <v>2024.07.29</v>
          </cell>
          <cell r="X4314" t="str">
            <v>记--1149</v>
          </cell>
          <cell r="Y4314" t="str">
            <v>2400吨原药技改项目</v>
          </cell>
        </row>
        <row r="4314">
          <cell r="AA4314" t="str">
            <v>0330</v>
          </cell>
        </row>
        <row r="4315">
          <cell r="B4315" t="str">
            <v>033000063</v>
          </cell>
          <cell r="C4315" t="str">
            <v>冷凝器</v>
          </cell>
          <cell r="D4315" t="str">
            <v>换热面积F=20m2，材质304</v>
          </cell>
          <cell r="E4315">
            <v>24778.76</v>
          </cell>
          <cell r="F4315">
            <v>1238.95</v>
          </cell>
          <cell r="G4315">
            <v>23539.81</v>
          </cell>
          <cell r="H4315">
            <v>0</v>
          </cell>
          <cell r="I4315" t="str">
            <v>2024.07.29</v>
          </cell>
          <cell r="J4315" t="str">
            <v>96</v>
          </cell>
          <cell r="K4315" t="str">
            <v>合成六车间（使它隆车间）</v>
          </cell>
          <cell r="L4315" t="str">
            <v>肥东合成分厂</v>
          </cell>
          <cell r="M4315" t="str">
            <v>肥东合成六车间（使它隆），E-4602</v>
          </cell>
          <cell r="N4315" t="str">
            <v>无锡市煜伟石化装备有限公司</v>
          </cell>
          <cell r="O4315" t="str">
            <v>247.79</v>
          </cell>
          <cell r="P4315" t="str">
            <v>1,238.95</v>
          </cell>
          <cell r="Q4315" t="str">
            <v>991.15</v>
          </cell>
          <cell r="R4315" t="str">
            <v>4</v>
          </cell>
          <cell r="S4315" t="str">
            <v>平均年限法(一)</v>
          </cell>
          <cell r="T4315" t="str">
            <v>在用</v>
          </cell>
          <cell r="U4315" t="str">
            <v>在建工程转入</v>
          </cell>
          <cell r="V4315" t="str">
            <v>徐建红</v>
          </cell>
          <cell r="W4315" t="str">
            <v>2024.07.29</v>
          </cell>
          <cell r="X4315" t="str">
            <v>记--1149</v>
          </cell>
          <cell r="Y4315" t="str">
            <v>2400吨原药技改项目</v>
          </cell>
        </row>
        <row r="4315">
          <cell r="AA4315" t="str">
            <v>0330</v>
          </cell>
        </row>
        <row r="4316">
          <cell r="B4316" t="str">
            <v>033000064</v>
          </cell>
          <cell r="C4316" t="str">
            <v>冷凝器</v>
          </cell>
          <cell r="D4316" t="str">
            <v>换热面积F=20m2，材质304</v>
          </cell>
          <cell r="E4316">
            <v>24778.76</v>
          </cell>
          <cell r="F4316">
            <v>1238.95</v>
          </cell>
          <cell r="G4316">
            <v>23539.81</v>
          </cell>
          <cell r="H4316">
            <v>0</v>
          </cell>
          <cell r="I4316" t="str">
            <v>2024.07.29</v>
          </cell>
          <cell r="J4316" t="str">
            <v>96</v>
          </cell>
          <cell r="K4316" t="str">
            <v>合成六车间（使它隆车间）</v>
          </cell>
          <cell r="L4316" t="str">
            <v>肥东合成分厂</v>
          </cell>
          <cell r="M4316" t="str">
            <v>肥东合成六车间（使它隆），E-4605</v>
          </cell>
          <cell r="N4316" t="str">
            <v>无锡市煜伟石化装备有限公司</v>
          </cell>
          <cell r="O4316" t="str">
            <v>247.79</v>
          </cell>
          <cell r="P4316" t="str">
            <v>1,238.95</v>
          </cell>
          <cell r="Q4316" t="str">
            <v>991.15</v>
          </cell>
          <cell r="R4316" t="str">
            <v>4</v>
          </cell>
          <cell r="S4316" t="str">
            <v>平均年限法(一)</v>
          </cell>
          <cell r="T4316" t="str">
            <v>在用</v>
          </cell>
          <cell r="U4316" t="str">
            <v>在建工程转入</v>
          </cell>
          <cell r="V4316" t="str">
            <v>徐建红</v>
          </cell>
          <cell r="W4316" t="str">
            <v>2024.07.29</v>
          </cell>
          <cell r="X4316" t="str">
            <v>记--1149</v>
          </cell>
          <cell r="Y4316" t="str">
            <v>2400吨原药技改项目</v>
          </cell>
        </row>
        <row r="4316">
          <cell r="AA4316" t="str">
            <v>0330</v>
          </cell>
        </row>
        <row r="4317">
          <cell r="B4317" t="str">
            <v>033000065</v>
          </cell>
          <cell r="C4317" t="str">
            <v>冷凝器</v>
          </cell>
          <cell r="D4317" t="str">
            <v>换热面积F=20m2，材质304</v>
          </cell>
          <cell r="E4317">
            <v>24778.76</v>
          </cell>
          <cell r="F4317">
            <v>1238.95</v>
          </cell>
          <cell r="G4317">
            <v>23539.81</v>
          </cell>
          <cell r="H4317">
            <v>0</v>
          </cell>
          <cell r="I4317" t="str">
            <v>2024.07.29</v>
          </cell>
          <cell r="J4317" t="str">
            <v>96</v>
          </cell>
          <cell r="K4317" t="str">
            <v>合成六车间（使它隆车间）</v>
          </cell>
          <cell r="L4317" t="str">
            <v>肥东合成分厂</v>
          </cell>
          <cell r="M4317" t="str">
            <v>肥东合成六车间（使它隆），E-4606</v>
          </cell>
          <cell r="N4317" t="str">
            <v>无锡市煜伟石化装备有限公司</v>
          </cell>
          <cell r="O4317" t="str">
            <v>247.79</v>
          </cell>
          <cell r="P4317" t="str">
            <v>1,238.95</v>
          </cell>
          <cell r="Q4317" t="str">
            <v>991.15</v>
          </cell>
          <cell r="R4317" t="str">
            <v>4</v>
          </cell>
          <cell r="S4317" t="str">
            <v>平均年限法(一)</v>
          </cell>
          <cell r="T4317" t="str">
            <v>在用</v>
          </cell>
          <cell r="U4317" t="str">
            <v>在建工程转入</v>
          </cell>
          <cell r="V4317" t="str">
            <v>徐建红</v>
          </cell>
          <cell r="W4317" t="str">
            <v>2024.07.29</v>
          </cell>
          <cell r="X4317" t="str">
            <v>记--1149</v>
          </cell>
          <cell r="Y4317" t="str">
            <v>2400吨原药技改项目</v>
          </cell>
        </row>
        <row r="4317">
          <cell r="AA4317" t="str">
            <v>0330</v>
          </cell>
        </row>
        <row r="4318">
          <cell r="B4318" t="str">
            <v>033000066</v>
          </cell>
          <cell r="C4318" t="str">
            <v>冷凝器</v>
          </cell>
          <cell r="D4318" t="str">
            <v>换热面积F=10m2，材质304</v>
          </cell>
          <cell r="E4318">
            <v>11504.42</v>
          </cell>
          <cell r="F4318">
            <v>575.2</v>
          </cell>
          <cell r="G4318">
            <v>10929.22</v>
          </cell>
          <cell r="H4318">
            <v>0</v>
          </cell>
          <cell r="I4318" t="str">
            <v>2024.07.29</v>
          </cell>
          <cell r="J4318" t="str">
            <v>96</v>
          </cell>
          <cell r="K4318" t="str">
            <v>合成六车间（使它隆车间）</v>
          </cell>
          <cell r="L4318" t="str">
            <v>肥东合成分厂</v>
          </cell>
          <cell r="M4318" t="str">
            <v>肥东合成六车间（使它隆），E-4604</v>
          </cell>
          <cell r="N4318" t="str">
            <v>无锡市煜伟石化装备有限公司</v>
          </cell>
          <cell r="O4318" t="str">
            <v>115.04</v>
          </cell>
          <cell r="P4318" t="str">
            <v>575.20</v>
          </cell>
          <cell r="Q4318" t="str">
            <v>460.18</v>
          </cell>
          <cell r="R4318" t="str">
            <v>4</v>
          </cell>
          <cell r="S4318" t="str">
            <v>平均年限法(一)</v>
          </cell>
          <cell r="T4318" t="str">
            <v>在用</v>
          </cell>
          <cell r="U4318" t="str">
            <v>在建工程转入</v>
          </cell>
          <cell r="V4318" t="str">
            <v>徐建红</v>
          </cell>
          <cell r="W4318" t="str">
            <v>2024.07.29</v>
          </cell>
          <cell r="X4318" t="str">
            <v>记--1149</v>
          </cell>
          <cell r="Y4318" t="str">
            <v>2400吨原药技改项目</v>
          </cell>
        </row>
        <row r="4318">
          <cell r="AA4318" t="str">
            <v>0330</v>
          </cell>
        </row>
        <row r="4319">
          <cell r="B4319" t="str">
            <v>033000067</v>
          </cell>
          <cell r="C4319" t="str">
            <v>冷凝器</v>
          </cell>
          <cell r="D4319" t="str">
            <v>换热面积F=10m2，材质304</v>
          </cell>
          <cell r="E4319">
            <v>11504.42</v>
          </cell>
          <cell r="F4319">
            <v>575.2</v>
          </cell>
          <cell r="G4319">
            <v>10929.22</v>
          </cell>
          <cell r="H4319">
            <v>0</v>
          </cell>
          <cell r="I4319" t="str">
            <v>2024.07.29</v>
          </cell>
          <cell r="J4319" t="str">
            <v>96</v>
          </cell>
          <cell r="K4319" t="str">
            <v>合成六车间（使它隆车间）</v>
          </cell>
          <cell r="L4319" t="str">
            <v>肥东合成分厂</v>
          </cell>
          <cell r="M4319" t="str">
            <v>肥东合成六车间（使它隆），E-4611</v>
          </cell>
          <cell r="N4319" t="str">
            <v>无锡市煜伟石化装备有限公司</v>
          </cell>
          <cell r="O4319" t="str">
            <v>115.04</v>
          </cell>
          <cell r="P4319" t="str">
            <v>575.20</v>
          </cell>
          <cell r="Q4319" t="str">
            <v>460.18</v>
          </cell>
          <cell r="R4319" t="str">
            <v>4</v>
          </cell>
          <cell r="S4319" t="str">
            <v>平均年限法(一)</v>
          </cell>
          <cell r="T4319" t="str">
            <v>在用</v>
          </cell>
          <cell r="U4319" t="str">
            <v>在建工程转入</v>
          </cell>
          <cell r="V4319" t="str">
            <v>徐建红</v>
          </cell>
          <cell r="W4319" t="str">
            <v>2024.07.29</v>
          </cell>
          <cell r="X4319" t="str">
            <v>记--1149</v>
          </cell>
          <cell r="Y4319" t="str">
            <v>2400吨原药技改项目</v>
          </cell>
        </row>
        <row r="4319">
          <cell r="AA4319" t="str">
            <v>0330</v>
          </cell>
        </row>
        <row r="4320">
          <cell r="B4320" t="str">
            <v>033000068</v>
          </cell>
          <cell r="C4320" t="str">
            <v>冷凝器</v>
          </cell>
          <cell r="D4320" t="str">
            <v>换热面积F=10m2，材质304</v>
          </cell>
          <cell r="E4320">
            <v>11504.42</v>
          </cell>
          <cell r="F4320">
            <v>575.2</v>
          </cell>
          <cell r="G4320">
            <v>10929.22</v>
          </cell>
          <cell r="H4320">
            <v>0</v>
          </cell>
          <cell r="I4320" t="str">
            <v>2024.07.29</v>
          </cell>
          <cell r="J4320" t="str">
            <v>96</v>
          </cell>
          <cell r="K4320" t="str">
            <v>合成六车间（使它隆车间）</v>
          </cell>
          <cell r="L4320" t="str">
            <v>肥东合成分厂</v>
          </cell>
          <cell r="M4320" t="str">
            <v>肥东合成六车间（使它隆），E-4609A</v>
          </cell>
          <cell r="N4320" t="str">
            <v>无锡市煜伟石化装备有限公司</v>
          </cell>
          <cell r="O4320" t="str">
            <v>115.04</v>
          </cell>
          <cell r="P4320" t="str">
            <v>575.20</v>
          </cell>
          <cell r="Q4320" t="str">
            <v>460.18</v>
          </cell>
          <cell r="R4320" t="str">
            <v>4</v>
          </cell>
          <cell r="S4320" t="str">
            <v>平均年限法(一)</v>
          </cell>
          <cell r="T4320" t="str">
            <v>在用</v>
          </cell>
          <cell r="U4320" t="str">
            <v>在建工程转入</v>
          </cell>
          <cell r="V4320" t="str">
            <v>徐建红</v>
          </cell>
          <cell r="W4320" t="str">
            <v>2024.07.29</v>
          </cell>
          <cell r="X4320" t="str">
            <v>记--1149</v>
          </cell>
          <cell r="Y4320" t="str">
            <v>2400吨原药技改项目</v>
          </cell>
        </row>
        <row r="4320">
          <cell r="AA4320" t="str">
            <v>0330</v>
          </cell>
        </row>
        <row r="4321">
          <cell r="B4321" t="str">
            <v>033000069</v>
          </cell>
          <cell r="C4321" t="str">
            <v>冷凝器</v>
          </cell>
          <cell r="D4321" t="str">
            <v>换热面积F=10m2，材质304</v>
          </cell>
          <cell r="E4321">
            <v>11504.42</v>
          </cell>
          <cell r="F4321">
            <v>575.2</v>
          </cell>
          <cell r="G4321">
            <v>10929.22</v>
          </cell>
          <cell r="H4321">
            <v>0</v>
          </cell>
          <cell r="I4321" t="str">
            <v>2024.07.29</v>
          </cell>
          <cell r="J4321" t="str">
            <v>96</v>
          </cell>
          <cell r="K4321" t="str">
            <v>合成六车间（使它隆车间）</v>
          </cell>
          <cell r="L4321" t="str">
            <v>肥东合成分厂</v>
          </cell>
          <cell r="M4321" t="str">
            <v>肥东合成六车间（使它隆），E-4609B</v>
          </cell>
          <cell r="N4321" t="str">
            <v>无锡市煜伟石化装备有限公司</v>
          </cell>
          <cell r="O4321" t="str">
            <v>115.04</v>
          </cell>
          <cell r="P4321" t="str">
            <v>575.20</v>
          </cell>
          <cell r="Q4321" t="str">
            <v>460.18</v>
          </cell>
          <cell r="R4321" t="str">
            <v>4</v>
          </cell>
          <cell r="S4321" t="str">
            <v>平均年限法(一)</v>
          </cell>
          <cell r="T4321" t="str">
            <v>在用</v>
          </cell>
          <cell r="U4321" t="str">
            <v>在建工程转入</v>
          </cell>
          <cell r="V4321" t="str">
            <v>徐建红</v>
          </cell>
          <cell r="W4321" t="str">
            <v>2024.07.29</v>
          </cell>
          <cell r="X4321" t="str">
            <v>记--1149</v>
          </cell>
          <cell r="Y4321" t="str">
            <v>2400吨原药技改项目</v>
          </cell>
        </row>
        <row r="4321">
          <cell r="AA4321" t="str">
            <v>0330</v>
          </cell>
        </row>
        <row r="4322">
          <cell r="B4322" t="str">
            <v>033000070</v>
          </cell>
          <cell r="C4322" t="str">
            <v>冷凝器</v>
          </cell>
          <cell r="D4322" t="str">
            <v>换热面积F=10m2，材质304</v>
          </cell>
          <cell r="E4322">
            <v>11504.42</v>
          </cell>
          <cell r="F4322">
            <v>575.2</v>
          </cell>
          <cell r="G4322">
            <v>10929.22</v>
          </cell>
          <cell r="H4322">
            <v>0</v>
          </cell>
          <cell r="I4322" t="str">
            <v>2024.07.29</v>
          </cell>
          <cell r="J4322" t="str">
            <v>96</v>
          </cell>
          <cell r="K4322" t="str">
            <v>合成六车间（使它隆车间）</v>
          </cell>
          <cell r="L4322" t="str">
            <v>肥东合成分厂</v>
          </cell>
          <cell r="M4322" t="str">
            <v>肥东合成六车间（使它隆），E-4610</v>
          </cell>
          <cell r="N4322" t="str">
            <v>无锡市煜伟石化装备有限公司</v>
          </cell>
          <cell r="O4322" t="str">
            <v>115.04</v>
          </cell>
          <cell r="P4322" t="str">
            <v>575.20</v>
          </cell>
          <cell r="Q4322" t="str">
            <v>460.18</v>
          </cell>
          <cell r="R4322" t="str">
            <v>4</v>
          </cell>
          <cell r="S4322" t="str">
            <v>平均年限法(一)</v>
          </cell>
          <cell r="T4322" t="str">
            <v>在用</v>
          </cell>
          <cell r="U4322" t="str">
            <v>在建工程转入</v>
          </cell>
          <cell r="V4322" t="str">
            <v>徐建红</v>
          </cell>
          <cell r="W4322" t="str">
            <v>2024.07.29</v>
          </cell>
          <cell r="X4322" t="str">
            <v>记--1149</v>
          </cell>
          <cell r="Y4322" t="str">
            <v>2400吨原药技改项目</v>
          </cell>
        </row>
        <row r="4322">
          <cell r="AA4322" t="str">
            <v>0330</v>
          </cell>
        </row>
        <row r="4323">
          <cell r="B4323" t="str">
            <v>033000071</v>
          </cell>
          <cell r="C4323" t="str">
            <v>胺化冷凝器</v>
          </cell>
          <cell r="D4323" t="str">
            <v>换热面积F=5m2，材质304</v>
          </cell>
          <cell r="E4323">
            <v>8849.56</v>
          </cell>
          <cell r="F4323">
            <v>442.5</v>
          </cell>
          <cell r="G4323">
            <v>8407.06</v>
          </cell>
          <cell r="H4323">
            <v>0</v>
          </cell>
          <cell r="I4323" t="str">
            <v>2024.07.29</v>
          </cell>
          <cell r="J4323" t="str">
            <v>96</v>
          </cell>
          <cell r="K4323" t="str">
            <v>合成六车间（使它隆车间）</v>
          </cell>
          <cell r="L4323" t="str">
            <v>肥东合成分厂</v>
          </cell>
          <cell r="M4323" t="str">
            <v>肥东合成六车间（使它隆），E-4603</v>
          </cell>
          <cell r="N4323" t="str">
            <v>无锡市煜伟石化装备有限公司</v>
          </cell>
          <cell r="O4323" t="str">
            <v>88.50</v>
          </cell>
          <cell r="P4323" t="str">
            <v>442.50</v>
          </cell>
          <cell r="Q4323" t="str">
            <v>353.98</v>
          </cell>
          <cell r="R4323" t="str">
            <v>4</v>
          </cell>
          <cell r="S4323" t="str">
            <v>平均年限法(一)</v>
          </cell>
          <cell r="T4323" t="str">
            <v>在用</v>
          </cell>
          <cell r="U4323" t="str">
            <v>在建工程转入</v>
          </cell>
          <cell r="V4323" t="str">
            <v>徐建红</v>
          </cell>
          <cell r="W4323" t="str">
            <v>2024.07.29</v>
          </cell>
          <cell r="X4323" t="str">
            <v>记--1149</v>
          </cell>
          <cell r="Y4323" t="str">
            <v>2400吨原药技改项目</v>
          </cell>
        </row>
        <row r="4323">
          <cell r="AA4323" t="str">
            <v>0330</v>
          </cell>
        </row>
        <row r="4324">
          <cell r="B4324" t="str">
            <v>033000072</v>
          </cell>
          <cell r="C4324" t="str">
            <v>氟化精馏塔</v>
          </cell>
          <cell r="D4324" t="str">
            <v>φ500，H=6m，材质304</v>
          </cell>
          <cell r="E4324">
            <v>49557.52</v>
          </cell>
          <cell r="F4324">
            <v>2477.9</v>
          </cell>
          <cell r="G4324">
            <v>47079.62</v>
          </cell>
          <cell r="H4324">
            <v>0</v>
          </cell>
          <cell r="I4324" t="str">
            <v>2024.07.29</v>
          </cell>
          <cell r="J4324" t="str">
            <v>96</v>
          </cell>
          <cell r="K4324" t="str">
            <v>合成六车间（使它隆车间）</v>
          </cell>
          <cell r="L4324" t="str">
            <v>肥东合成分厂</v>
          </cell>
          <cell r="M4324" t="str">
            <v>肥东合成六车间（使它隆），T-4601A</v>
          </cell>
          <cell r="N4324" t="str">
            <v>无锡市煜伟石化装备有限公司</v>
          </cell>
          <cell r="O4324" t="str">
            <v>495.58</v>
          </cell>
          <cell r="P4324" t="str">
            <v>2,477.90</v>
          </cell>
          <cell r="Q4324" t="str">
            <v>1,982.30</v>
          </cell>
          <cell r="R4324" t="str">
            <v>4</v>
          </cell>
          <cell r="S4324" t="str">
            <v>平均年限法(一)</v>
          </cell>
          <cell r="T4324" t="str">
            <v>在用</v>
          </cell>
          <cell r="U4324" t="str">
            <v>在建工程转入</v>
          </cell>
          <cell r="V4324" t="str">
            <v>徐建红</v>
          </cell>
          <cell r="W4324" t="str">
            <v>2024.07.29</v>
          </cell>
          <cell r="X4324" t="str">
            <v>记--1149</v>
          </cell>
          <cell r="Y4324" t="str">
            <v>2400吨原药技改项目</v>
          </cell>
        </row>
        <row r="4324">
          <cell r="AA4324" t="str">
            <v>0330</v>
          </cell>
        </row>
        <row r="4325">
          <cell r="B4325" t="str">
            <v>033000073</v>
          </cell>
          <cell r="C4325" t="str">
            <v>氟化精馏塔</v>
          </cell>
          <cell r="D4325" t="str">
            <v>φ500，H=6m，材质304</v>
          </cell>
          <cell r="E4325">
            <v>49557.52</v>
          </cell>
          <cell r="F4325">
            <v>2477.9</v>
          </cell>
          <cell r="G4325">
            <v>47079.62</v>
          </cell>
          <cell r="H4325">
            <v>0</v>
          </cell>
          <cell r="I4325" t="str">
            <v>2024.07.29</v>
          </cell>
          <cell r="J4325" t="str">
            <v>96</v>
          </cell>
          <cell r="K4325" t="str">
            <v>合成六车间（使它隆车间）</v>
          </cell>
          <cell r="L4325" t="str">
            <v>肥东合成分厂</v>
          </cell>
          <cell r="M4325" t="str">
            <v>肥东合成六车间（使它隆），T-4601B</v>
          </cell>
          <cell r="N4325" t="str">
            <v>无锡市煜伟石化装备有限公司</v>
          </cell>
          <cell r="O4325" t="str">
            <v>495.58</v>
          </cell>
          <cell r="P4325" t="str">
            <v>2,477.90</v>
          </cell>
          <cell r="Q4325" t="str">
            <v>1,982.30</v>
          </cell>
          <cell r="R4325" t="str">
            <v>4</v>
          </cell>
          <cell r="S4325" t="str">
            <v>平均年限法(一)</v>
          </cell>
          <cell r="T4325" t="str">
            <v>在用</v>
          </cell>
          <cell r="U4325" t="str">
            <v>在建工程转入</v>
          </cell>
          <cell r="V4325" t="str">
            <v>徐建红</v>
          </cell>
          <cell r="W4325" t="str">
            <v>2024.07.29</v>
          </cell>
          <cell r="X4325" t="str">
            <v>记--1149</v>
          </cell>
          <cell r="Y4325" t="str">
            <v>2400吨原药技改项目</v>
          </cell>
        </row>
        <row r="4325">
          <cell r="AA4325" t="str">
            <v>0330</v>
          </cell>
        </row>
        <row r="4326">
          <cell r="B4326" t="str">
            <v>033000074</v>
          </cell>
          <cell r="C4326" t="str">
            <v>氟化精馏塔</v>
          </cell>
          <cell r="D4326" t="str">
            <v>φ500，H=6m，材质304</v>
          </cell>
          <cell r="E4326">
            <v>49557.52</v>
          </cell>
          <cell r="F4326">
            <v>2477.9</v>
          </cell>
          <cell r="G4326">
            <v>47079.62</v>
          </cell>
          <cell r="H4326">
            <v>0</v>
          </cell>
          <cell r="I4326" t="str">
            <v>2024.07.29</v>
          </cell>
          <cell r="J4326" t="str">
            <v>96</v>
          </cell>
          <cell r="K4326" t="str">
            <v>合成六车间（使它隆车间）</v>
          </cell>
          <cell r="L4326" t="str">
            <v>肥东合成分厂</v>
          </cell>
          <cell r="M4326" t="str">
            <v>肥东合成六车间（使它隆），T-4601C</v>
          </cell>
          <cell r="N4326" t="str">
            <v>无锡市煜伟石化装备有限公司</v>
          </cell>
          <cell r="O4326" t="str">
            <v>495.58</v>
          </cell>
          <cell r="P4326" t="str">
            <v>2,477.90</v>
          </cell>
          <cell r="Q4326" t="str">
            <v>1,982.30</v>
          </cell>
          <cell r="R4326" t="str">
            <v>4</v>
          </cell>
          <cell r="S4326" t="str">
            <v>平均年限法(一)</v>
          </cell>
          <cell r="T4326" t="str">
            <v>在用</v>
          </cell>
          <cell r="U4326" t="str">
            <v>在建工程转入</v>
          </cell>
          <cell r="V4326" t="str">
            <v>徐建红</v>
          </cell>
          <cell r="W4326" t="str">
            <v>2024.07.29</v>
          </cell>
          <cell r="X4326" t="str">
            <v>记--1149</v>
          </cell>
          <cell r="Y4326" t="str">
            <v>2400吨原药技改项目</v>
          </cell>
        </row>
        <row r="4326">
          <cell r="AA4326" t="str">
            <v>0330</v>
          </cell>
        </row>
        <row r="4327">
          <cell r="B4327" t="str">
            <v>033000075</v>
          </cell>
          <cell r="C4327" t="str">
            <v>脱水釜精馏塔</v>
          </cell>
          <cell r="D4327" t="str">
            <v>φ500，H=6m，材质304</v>
          </cell>
          <cell r="E4327">
            <v>49557.52</v>
          </cell>
          <cell r="F4327">
            <v>2477.9</v>
          </cell>
          <cell r="G4327">
            <v>47079.62</v>
          </cell>
          <cell r="H4327">
            <v>0</v>
          </cell>
          <cell r="I4327" t="str">
            <v>2024.07.29</v>
          </cell>
          <cell r="J4327" t="str">
            <v>96</v>
          </cell>
          <cell r="K4327" t="str">
            <v>合成六车间（使它隆车间）</v>
          </cell>
          <cell r="L4327" t="str">
            <v>肥东合成分厂</v>
          </cell>
          <cell r="M4327" t="str">
            <v>肥东合成六车间（使它隆），T-4602</v>
          </cell>
          <cell r="N4327" t="str">
            <v>无锡市煜伟石化装备有限公司</v>
          </cell>
          <cell r="O4327" t="str">
            <v>495.58</v>
          </cell>
          <cell r="P4327" t="str">
            <v>2,477.90</v>
          </cell>
          <cell r="Q4327" t="str">
            <v>1,982.30</v>
          </cell>
          <cell r="R4327" t="str">
            <v>4</v>
          </cell>
          <cell r="S4327" t="str">
            <v>平均年限法(一)</v>
          </cell>
          <cell r="T4327" t="str">
            <v>在用</v>
          </cell>
          <cell r="U4327" t="str">
            <v>在建工程转入</v>
          </cell>
          <cell r="V4327" t="str">
            <v>徐建红</v>
          </cell>
          <cell r="W4327" t="str">
            <v>2024.07.29</v>
          </cell>
          <cell r="X4327" t="str">
            <v>记--1149</v>
          </cell>
          <cell r="Y4327" t="str">
            <v>2400吨原药技改项目</v>
          </cell>
        </row>
        <row r="4327">
          <cell r="AA4327" t="str">
            <v>0330</v>
          </cell>
        </row>
        <row r="4328">
          <cell r="B4328" t="str">
            <v>033000076</v>
          </cell>
          <cell r="C4328" t="str">
            <v>立式无油真空泵</v>
          </cell>
          <cell r="D4328" t="str">
            <v>WLW-100BC，11KW防爆电机，材质：铸铁不锈钢</v>
          </cell>
          <cell r="E4328">
            <v>11681.42</v>
          </cell>
          <cell r="F4328">
            <v>584.05</v>
          </cell>
          <cell r="G4328">
            <v>11097.37</v>
          </cell>
          <cell r="H4328">
            <v>0</v>
          </cell>
          <cell r="I4328" t="str">
            <v>2024.07.29</v>
          </cell>
          <cell r="J4328" t="str">
            <v>96</v>
          </cell>
          <cell r="K4328" t="str">
            <v>合成六车间（使它隆车间）</v>
          </cell>
          <cell r="L4328" t="str">
            <v>肥东合成分厂</v>
          </cell>
          <cell r="M4328" t="str">
            <v>肥东合成六车间（使它隆）</v>
          </cell>
          <cell r="N4328" t="str">
            <v>南通市天奕真空设备有限公司</v>
          </cell>
          <cell r="O4328" t="str">
            <v>116.81</v>
          </cell>
          <cell r="P4328" t="str">
            <v>584.05</v>
          </cell>
          <cell r="Q4328" t="str">
            <v>467.26</v>
          </cell>
          <cell r="R4328" t="str">
            <v>4</v>
          </cell>
          <cell r="S4328" t="str">
            <v>平均年限法(一)</v>
          </cell>
          <cell r="T4328" t="str">
            <v>在用</v>
          </cell>
          <cell r="U4328" t="str">
            <v>在建工程转入</v>
          </cell>
          <cell r="V4328" t="str">
            <v>徐建红</v>
          </cell>
          <cell r="W4328" t="str">
            <v>2024.07.29</v>
          </cell>
          <cell r="X4328" t="str">
            <v>记--1149</v>
          </cell>
          <cell r="Y4328" t="str">
            <v>2400吨原药技改项目</v>
          </cell>
        </row>
        <row r="4328">
          <cell r="AA4328" t="str">
            <v>0330</v>
          </cell>
        </row>
        <row r="4329">
          <cell r="B4329" t="str">
            <v>033000077</v>
          </cell>
          <cell r="C4329" t="str">
            <v>立式无油真空泵</v>
          </cell>
          <cell r="D4329" t="str">
            <v>WLW-100BC，11KW防爆电机，材质：铸铁不锈钢</v>
          </cell>
          <cell r="E4329">
            <v>11681.42</v>
          </cell>
          <cell r="F4329">
            <v>584.05</v>
          </cell>
          <cell r="G4329">
            <v>11097.37</v>
          </cell>
          <cell r="H4329">
            <v>0</v>
          </cell>
          <cell r="I4329" t="str">
            <v>2024.07.29</v>
          </cell>
          <cell r="J4329" t="str">
            <v>96</v>
          </cell>
          <cell r="K4329" t="str">
            <v>合成六车间（使它隆车间）</v>
          </cell>
          <cell r="L4329" t="str">
            <v>肥东合成分厂</v>
          </cell>
          <cell r="M4329" t="str">
            <v>肥东合成六车间（使它隆）</v>
          </cell>
          <cell r="N4329" t="str">
            <v>南通市天奕真空设备有限公司</v>
          </cell>
          <cell r="O4329" t="str">
            <v>116.81</v>
          </cell>
          <cell r="P4329" t="str">
            <v>584.05</v>
          </cell>
          <cell r="Q4329" t="str">
            <v>467.26</v>
          </cell>
          <cell r="R4329" t="str">
            <v>4</v>
          </cell>
          <cell r="S4329" t="str">
            <v>平均年限法(一)</v>
          </cell>
          <cell r="T4329" t="str">
            <v>在用</v>
          </cell>
          <cell r="U4329" t="str">
            <v>在建工程转入</v>
          </cell>
          <cell r="V4329" t="str">
            <v>徐建红</v>
          </cell>
          <cell r="W4329" t="str">
            <v>2024.07.29</v>
          </cell>
          <cell r="X4329" t="str">
            <v>记--1149</v>
          </cell>
          <cell r="Y4329" t="str">
            <v>2400吨原药技改项目</v>
          </cell>
        </row>
        <row r="4329">
          <cell r="AA4329" t="str">
            <v>0330</v>
          </cell>
        </row>
        <row r="4330">
          <cell r="B4330" t="str">
            <v>033000078</v>
          </cell>
          <cell r="C4330" t="str">
            <v>立式无油真空泵</v>
          </cell>
          <cell r="D4330" t="str">
            <v>WLW-100BC，11KW防爆电机，材质：铸铁不锈钢</v>
          </cell>
          <cell r="E4330">
            <v>11681.42</v>
          </cell>
          <cell r="F4330">
            <v>584.05</v>
          </cell>
          <cell r="G4330">
            <v>11097.37</v>
          </cell>
          <cell r="H4330">
            <v>0</v>
          </cell>
          <cell r="I4330" t="str">
            <v>2024.07.29</v>
          </cell>
          <cell r="J4330" t="str">
            <v>96</v>
          </cell>
          <cell r="K4330" t="str">
            <v>合成六车间（使它隆车间）</v>
          </cell>
          <cell r="L4330" t="str">
            <v>肥东合成分厂</v>
          </cell>
          <cell r="M4330" t="str">
            <v>肥东合成六车间（使它隆）</v>
          </cell>
          <cell r="N4330" t="str">
            <v>南通市天奕真空设备有限公司</v>
          </cell>
          <cell r="O4330" t="str">
            <v>116.81</v>
          </cell>
          <cell r="P4330" t="str">
            <v>584.05</v>
          </cell>
          <cell r="Q4330" t="str">
            <v>467.26</v>
          </cell>
          <cell r="R4330" t="str">
            <v>4</v>
          </cell>
          <cell r="S4330" t="str">
            <v>平均年限法(一)</v>
          </cell>
          <cell r="T4330" t="str">
            <v>在用</v>
          </cell>
          <cell r="U4330" t="str">
            <v>在建工程转入</v>
          </cell>
          <cell r="V4330" t="str">
            <v>徐建红</v>
          </cell>
          <cell r="W4330" t="str">
            <v>2024.07.29</v>
          </cell>
          <cell r="X4330" t="str">
            <v>记--1149</v>
          </cell>
          <cell r="Y4330" t="str">
            <v>2400吨原药技改项目</v>
          </cell>
        </row>
        <row r="4330">
          <cell r="AA4330" t="str">
            <v>0330</v>
          </cell>
        </row>
        <row r="4331">
          <cell r="B4331" t="str">
            <v>033000079</v>
          </cell>
          <cell r="C4331" t="str">
            <v>立式无油真空泵</v>
          </cell>
          <cell r="D4331" t="str">
            <v>WLW-100BC，11KW防爆电机，材质：铸铁不锈钢</v>
          </cell>
          <cell r="E4331">
            <v>11681.41</v>
          </cell>
          <cell r="F4331">
            <v>584.05</v>
          </cell>
          <cell r="G4331">
            <v>11097.36</v>
          </cell>
          <cell r="H4331">
            <v>0</v>
          </cell>
          <cell r="I4331" t="str">
            <v>2024.07.29</v>
          </cell>
          <cell r="J4331" t="str">
            <v>96</v>
          </cell>
          <cell r="K4331" t="str">
            <v>合成六车间（使它隆车间）</v>
          </cell>
          <cell r="L4331" t="str">
            <v>肥东合成分厂</v>
          </cell>
          <cell r="M4331" t="str">
            <v>肥东合成六车间（使它隆）</v>
          </cell>
          <cell r="N4331" t="str">
            <v>南通市天奕真空设备有限公司</v>
          </cell>
          <cell r="O4331" t="str">
            <v>116.81</v>
          </cell>
          <cell r="P4331" t="str">
            <v>584.05</v>
          </cell>
          <cell r="Q4331" t="str">
            <v>467.26</v>
          </cell>
          <cell r="R4331" t="str">
            <v>4</v>
          </cell>
          <cell r="S4331" t="str">
            <v>平均年限法(一)</v>
          </cell>
          <cell r="T4331" t="str">
            <v>在用</v>
          </cell>
          <cell r="U4331" t="str">
            <v>在建工程转入</v>
          </cell>
          <cell r="V4331" t="str">
            <v>徐建红</v>
          </cell>
          <cell r="W4331" t="str">
            <v>2024.07.29</v>
          </cell>
          <cell r="X4331" t="str">
            <v>记--1149</v>
          </cell>
          <cell r="Y4331" t="str">
            <v>2400吨原药技改项目</v>
          </cell>
        </row>
        <row r="4331">
          <cell r="AA4331" t="str">
            <v>0330</v>
          </cell>
        </row>
        <row r="4332">
          <cell r="B4332" t="str">
            <v>033000080</v>
          </cell>
          <cell r="C4332" t="str">
            <v>立式无油真空泵</v>
          </cell>
          <cell r="D4332" t="str">
            <v>WLW-100BC，11KW防爆电机，材质：铸铁不锈钢</v>
          </cell>
          <cell r="E4332">
            <v>11681.41</v>
          </cell>
          <cell r="F4332">
            <v>584.05</v>
          </cell>
          <cell r="G4332">
            <v>11097.36</v>
          </cell>
          <cell r="H4332">
            <v>0</v>
          </cell>
          <cell r="I4332" t="str">
            <v>2024.07.29</v>
          </cell>
          <cell r="J4332" t="str">
            <v>96</v>
          </cell>
          <cell r="K4332" t="str">
            <v>合成六车间（使它隆车间）</v>
          </cell>
          <cell r="L4332" t="str">
            <v>肥东合成分厂</v>
          </cell>
          <cell r="M4332" t="str">
            <v>肥东合成六车间（使它隆）</v>
          </cell>
          <cell r="N4332" t="str">
            <v>南通市天奕真空设备有限公司</v>
          </cell>
          <cell r="O4332" t="str">
            <v>116.81</v>
          </cell>
          <cell r="P4332" t="str">
            <v>584.05</v>
          </cell>
          <cell r="Q4332" t="str">
            <v>467.26</v>
          </cell>
          <cell r="R4332" t="str">
            <v>4</v>
          </cell>
          <cell r="S4332" t="str">
            <v>平均年限法(一)</v>
          </cell>
          <cell r="T4332" t="str">
            <v>在用</v>
          </cell>
          <cell r="U4332" t="str">
            <v>在建工程转入</v>
          </cell>
          <cell r="V4332" t="str">
            <v>徐建红</v>
          </cell>
          <cell r="W4332" t="str">
            <v>2024.07.29</v>
          </cell>
          <cell r="X4332" t="str">
            <v>记--1149</v>
          </cell>
          <cell r="Y4332" t="str">
            <v>2400吨原药技改项目</v>
          </cell>
        </row>
        <row r="4332">
          <cell r="AA4332" t="str">
            <v>0330</v>
          </cell>
        </row>
        <row r="4333">
          <cell r="B4333" t="str">
            <v>033000081</v>
          </cell>
          <cell r="C4333" t="str">
            <v>真空机组</v>
          </cell>
          <cell r="D4333" t="str">
            <v>WLW-200BC+ZJ-300，18.5KW防爆电机</v>
          </cell>
          <cell r="E4333">
            <v>38230.09</v>
          </cell>
          <cell r="F4333">
            <v>1911.5</v>
          </cell>
          <cell r="G4333">
            <v>36318.59</v>
          </cell>
          <cell r="H4333">
            <v>0</v>
          </cell>
          <cell r="I4333" t="str">
            <v>2024.07.29</v>
          </cell>
          <cell r="J4333" t="str">
            <v>96</v>
          </cell>
          <cell r="K4333" t="str">
            <v>合成六车间（使它隆车间）</v>
          </cell>
          <cell r="L4333" t="str">
            <v>肥东合成分厂</v>
          </cell>
          <cell r="M4333" t="str">
            <v>肥东合成六车间（使它隆）</v>
          </cell>
          <cell r="N4333" t="str">
            <v>南通市天奕真空设备有限公司</v>
          </cell>
          <cell r="O4333" t="str">
            <v>382.30</v>
          </cell>
          <cell r="P4333" t="str">
            <v>1,911.50</v>
          </cell>
          <cell r="Q4333" t="str">
            <v>1,529.20</v>
          </cell>
          <cell r="R4333" t="str">
            <v>4</v>
          </cell>
          <cell r="S4333" t="str">
            <v>平均年限法(一)</v>
          </cell>
          <cell r="T4333" t="str">
            <v>在用</v>
          </cell>
          <cell r="U4333" t="str">
            <v>在建工程转入</v>
          </cell>
          <cell r="V4333" t="str">
            <v>徐建红</v>
          </cell>
          <cell r="W4333" t="str">
            <v>2024.07.29</v>
          </cell>
          <cell r="X4333" t="str">
            <v>记--1149</v>
          </cell>
          <cell r="Y4333" t="str">
            <v>2400吨原药技改项目</v>
          </cell>
        </row>
        <row r="4333">
          <cell r="AA4333" t="str">
            <v>0330</v>
          </cell>
        </row>
        <row r="4334">
          <cell r="B4334" t="str">
            <v>032900087</v>
          </cell>
          <cell r="C4334" t="str">
            <v>冷却塔循环水管道泵</v>
          </cell>
          <cell r="D4334" t="str">
            <v>ISG200-315，55KW防爆电机，泵过流材质为铸铁，流量400㎥/h</v>
          </cell>
          <cell r="E4334">
            <v>19964.6</v>
          </cell>
          <cell r="F4334">
            <v>998.25</v>
          </cell>
          <cell r="G4334">
            <v>18966.35</v>
          </cell>
          <cell r="H4334">
            <v>0</v>
          </cell>
          <cell r="I4334" t="str">
            <v>2024.07.29</v>
          </cell>
          <cell r="J4334" t="str">
            <v>96</v>
          </cell>
          <cell r="K4334" t="str">
            <v>合成五车间（技改车间）</v>
          </cell>
          <cell r="L4334" t="str">
            <v>肥东合成分厂</v>
          </cell>
          <cell r="M4334" t="str">
            <v>肥东合成五车间（技改车间）</v>
          </cell>
          <cell r="N4334" t="str">
            <v>安徽奥利威泵阀机械有限公司</v>
          </cell>
          <cell r="O4334" t="str">
            <v>199.65</v>
          </cell>
          <cell r="P4334" t="str">
            <v>998.25</v>
          </cell>
          <cell r="Q4334" t="str">
            <v>798.58</v>
          </cell>
          <cell r="R4334" t="str">
            <v>4</v>
          </cell>
          <cell r="S4334" t="str">
            <v>平均年限法(一)</v>
          </cell>
          <cell r="T4334" t="str">
            <v>在用</v>
          </cell>
          <cell r="U4334" t="str">
            <v>在建工程转入</v>
          </cell>
          <cell r="V4334" t="str">
            <v>徐建红</v>
          </cell>
          <cell r="W4334" t="str">
            <v>2024.07.29</v>
          </cell>
          <cell r="X4334" t="str">
            <v>记--1149</v>
          </cell>
          <cell r="Y4334" t="str">
            <v>2400吨原药技改项目</v>
          </cell>
        </row>
        <row r="4334">
          <cell r="AA4334" t="str">
            <v>0329</v>
          </cell>
        </row>
        <row r="4335">
          <cell r="B4335" t="str">
            <v>032900088</v>
          </cell>
          <cell r="C4335" t="str">
            <v>冷却塔循环水管道泵</v>
          </cell>
          <cell r="D4335" t="str">
            <v>ISG200-315，55KW防爆电机，泵过流材质为铸铁，流量400㎥/h</v>
          </cell>
          <cell r="E4335">
            <v>19964.6</v>
          </cell>
          <cell r="F4335">
            <v>998.25</v>
          </cell>
          <cell r="G4335">
            <v>18966.35</v>
          </cell>
          <cell r="H4335">
            <v>0</v>
          </cell>
          <cell r="I4335" t="str">
            <v>2024.07.29</v>
          </cell>
          <cell r="J4335" t="str">
            <v>96</v>
          </cell>
          <cell r="K4335" t="str">
            <v>合成五车间（技改车间）</v>
          </cell>
          <cell r="L4335" t="str">
            <v>肥东合成分厂</v>
          </cell>
          <cell r="M4335" t="str">
            <v>肥东合成五车间（技改车间）</v>
          </cell>
          <cell r="N4335" t="str">
            <v>安徽奥利威泵阀机械有限公司</v>
          </cell>
          <cell r="O4335" t="str">
            <v>199.65</v>
          </cell>
          <cell r="P4335" t="str">
            <v>998.25</v>
          </cell>
          <cell r="Q4335" t="str">
            <v>798.58</v>
          </cell>
          <cell r="R4335" t="str">
            <v>4</v>
          </cell>
          <cell r="S4335" t="str">
            <v>平均年限法(一)</v>
          </cell>
          <cell r="T4335" t="str">
            <v>在用</v>
          </cell>
          <cell r="U4335" t="str">
            <v>在建工程转入</v>
          </cell>
          <cell r="V4335" t="str">
            <v>徐建红</v>
          </cell>
          <cell r="W4335" t="str">
            <v>2024.07.29</v>
          </cell>
          <cell r="X4335" t="str">
            <v>记--1149</v>
          </cell>
          <cell r="Y4335" t="str">
            <v>2400吨原药技改项目</v>
          </cell>
        </row>
        <row r="4335">
          <cell r="AA4335" t="str">
            <v>0329</v>
          </cell>
        </row>
        <row r="4336">
          <cell r="B4336" t="str">
            <v>032900089</v>
          </cell>
          <cell r="C4336" t="str">
            <v>碱循环泵</v>
          </cell>
          <cell r="D4336" t="str">
            <v>MJ100-80-160，18.5KW防爆电机，泵过流材质为SS321不锈钢，流量100㎥/h</v>
          </cell>
          <cell r="E4336">
            <v>11938.06</v>
          </cell>
          <cell r="F4336">
            <v>596.9</v>
          </cell>
          <cell r="G4336">
            <v>11341.16</v>
          </cell>
          <cell r="H4336">
            <v>0</v>
          </cell>
          <cell r="I4336" t="str">
            <v>2024.07.29</v>
          </cell>
          <cell r="J4336" t="str">
            <v>96</v>
          </cell>
          <cell r="K4336" t="str">
            <v>合成五车间（技改车间）</v>
          </cell>
          <cell r="L4336" t="str">
            <v>肥东合成分厂</v>
          </cell>
          <cell r="M4336" t="str">
            <v>肥东合成五车间（技改车间），P-0312</v>
          </cell>
          <cell r="N4336" t="str">
            <v>烟台德瑞博泵业有限公司</v>
          </cell>
          <cell r="O4336" t="str">
            <v>119.38</v>
          </cell>
          <cell r="P4336" t="str">
            <v>596.90</v>
          </cell>
          <cell r="Q4336" t="str">
            <v>477.52</v>
          </cell>
          <cell r="R4336" t="str">
            <v>4</v>
          </cell>
          <cell r="S4336" t="str">
            <v>平均年限法(一)</v>
          </cell>
          <cell r="T4336" t="str">
            <v>在用</v>
          </cell>
          <cell r="U4336" t="str">
            <v>在建工程转入</v>
          </cell>
          <cell r="V4336" t="str">
            <v>徐建红</v>
          </cell>
          <cell r="W4336" t="str">
            <v>2024.07.29</v>
          </cell>
          <cell r="X4336" t="str">
            <v>记--1149</v>
          </cell>
          <cell r="Y4336" t="str">
            <v>2400吨原药技改项目</v>
          </cell>
        </row>
        <row r="4336">
          <cell r="AA4336" t="str">
            <v>0329</v>
          </cell>
        </row>
        <row r="4337">
          <cell r="B4337" t="str">
            <v>032900090</v>
          </cell>
          <cell r="C4337" t="str">
            <v>碱循环泵</v>
          </cell>
          <cell r="D4337" t="str">
            <v>MJ100-80-160，18.5KW防爆电机，泵过流材质为SS321不锈钢，流量100㎥/h</v>
          </cell>
          <cell r="E4337">
            <v>11938.06</v>
          </cell>
          <cell r="F4337">
            <v>596.9</v>
          </cell>
          <cell r="G4337">
            <v>11341.16</v>
          </cell>
          <cell r="H4337">
            <v>0</v>
          </cell>
          <cell r="I4337" t="str">
            <v>2024.07.29</v>
          </cell>
          <cell r="J4337" t="str">
            <v>96</v>
          </cell>
          <cell r="K4337" t="str">
            <v>合成五车间（技改车间）</v>
          </cell>
          <cell r="L4337" t="str">
            <v>肥东合成分厂</v>
          </cell>
          <cell r="M4337" t="str">
            <v>肥东合成五车间（技改车间），P-0313</v>
          </cell>
          <cell r="N4337" t="str">
            <v>烟台德瑞博泵业有限公司</v>
          </cell>
          <cell r="O4337" t="str">
            <v>119.38</v>
          </cell>
          <cell r="P4337" t="str">
            <v>596.90</v>
          </cell>
          <cell r="Q4337" t="str">
            <v>477.52</v>
          </cell>
          <cell r="R4337" t="str">
            <v>4</v>
          </cell>
          <cell r="S4337" t="str">
            <v>平均年限法(一)</v>
          </cell>
          <cell r="T4337" t="str">
            <v>在用</v>
          </cell>
          <cell r="U4337" t="str">
            <v>在建工程转入</v>
          </cell>
          <cell r="V4337" t="str">
            <v>徐建红</v>
          </cell>
          <cell r="W4337" t="str">
            <v>2024.07.29</v>
          </cell>
          <cell r="X4337" t="str">
            <v>记--1149</v>
          </cell>
          <cell r="Y4337" t="str">
            <v>2400吨原药技改项目</v>
          </cell>
        </row>
        <row r="4337">
          <cell r="AA4337" t="str">
            <v>0329</v>
          </cell>
        </row>
        <row r="4338">
          <cell r="B4338" t="str">
            <v>032900091</v>
          </cell>
          <cell r="C4338" t="str">
            <v>碱循环泵</v>
          </cell>
          <cell r="D4338" t="str">
            <v>MJ80-65-160，11KW防爆电机，泵过流材质为SS321不锈钢，流量50㎥/h</v>
          </cell>
          <cell r="E4338">
            <v>9668.14</v>
          </cell>
          <cell r="F4338">
            <v>483.4</v>
          </cell>
          <cell r="G4338">
            <v>9184.74</v>
          </cell>
          <cell r="H4338">
            <v>0</v>
          </cell>
          <cell r="I4338" t="str">
            <v>2024.07.29</v>
          </cell>
          <cell r="J4338" t="str">
            <v>96</v>
          </cell>
          <cell r="K4338" t="str">
            <v>合成五车间（技改车间）</v>
          </cell>
          <cell r="L4338" t="str">
            <v>肥东合成分厂</v>
          </cell>
          <cell r="M4338" t="str">
            <v>肥东合成五车间（技改车间），P-0314</v>
          </cell>
          <cell r="N4338" t="str">
            <v>烟台德瑞博泵业有限公司</v>
          </cell>
          <cell r="O4338" t="str">
            <v>96.68</v>
          </cell>
          <cell r="P4338" t="str">
            <v>483.40</v>
          </cell>
          <cell r="Q4338" t="str">
            <v>386.73</v>
          </cell>
          <cell r="R4338" t="str">
            <v>4</v>
          </cell>
          <cell r="S4338" t="str">
            <v>平均年限法(一)</v>
          </cell>
          <cell r="T4338" t="str">
            <v>在用</v>
          </cell>
          <cell r="U4338" t="str">
            <v>在建工程转入</v>
          </cell>
          <cell r="V4338" t="str">
            <v>徐建红</v>
          </cell>
          <cell r="W4338" t="str">
            <v>2024.07.29</v>
          </cell>
          <cell r="X4338" t="str">
            <v>记--1149</v>
          </cell>
          <cell r="Y4338" t="str">
            <v>2400吨原药技改项目</v>
          </cell>
        </row>
        <row r="4338">
          <cell r="AA4338" t="str">
            <v>0329</v>
          </cell>
        </row>
        <row r="4339">
          <cell r="B4339" t="str">
            <v>032900092</v>
          </cell>
          <cell r="C4339" t="str">
            <v>碱循环泵</v>
          </cell>
          <cell r="D4339" t="str">
            <v>MJ80-65-160，11KW防爆电机，泵过流材质为SS321不锈钢，流量50㎥/h</v>
          </cell>
          <cell r="E4339">
            <v>9668.14</v>
          </cell>
          <cell r="F4339">
            <v>483.4</v>
          </cell>
          <cell r="G4339">
            <v>9184.74</v>
          </cell>
          <cell r="H4339">
            <v>0</v>
          </cell>
          <cell r="I4339" t="str">
            <v>2024.07.29</v>
          </cell>
          <cell r="J4339" t="str">
            <v>96</v>
          </cell>
          <cell r="K4339" t="str">
            <v>合成五车间（技改车间）</v>
          </cell>
          <cell r="L4339" t="str">
            <v>肥东合成分厂</v>
          </cell>
          <cell r="M4339" t="str">
            <v>肥东合成五车间（技改车间），P-0315</v>
          </cell>
          <cell r="N4339" t="str">
            <v>烟台德瑞博泵业有限公司</v>
          </cell>
          <cell r="O4339" t="str">
            <v>96.68</v>
          </cell>
          <cell r="P4339" t="str">
            <v>483.40</v>
          </cell>
          <cell r="Q4339" t="str">
            <v>386.73</v>
          </cell>
          <cell r="R4339" t="str">
            <v>4</v>
          </cell>
          <cell r="S4339" t="str">
            <v>平均年限法(一)</v>
          </cell>
          <cell r="T4339" t="str">
            <v>在用</v>
          </cell>
          <cell r="U4339" t="str">
            <v>在建工程转入</v>
          </cell>
          <cell r="V4339" t="str">
            <v>徐建红</v>
          </cell>
          <cell r="W4339" t="str">
            <v>2024.07.29</v>
          </cell>
          <cell r="X4339" t="str">
            <v>记--1149</v>
          </cell>
          <cell r="Y4339" t="str">
            <v>2400吨原药技改项目</v>
          </cell>
        </row>
        <row r="4339">
          <cell r="AA4339" t="str">
            <v>0329</v>
          </cell>
        </row>
        <row r="4340">
          <cell r="B4340" t="str">
            <v>032900093</v>
          </cell>
          <cell r="C4340" t="str">
            <v>碱循环泵</v>
          </cell>
          <cell r="D4340" t="str">
            <v>MJ80-65-160，11KW防爆电机，泵过流材质为SS321不锈钢，流量50㎥/h</v>
          </cell>
          <cell r="E4340">
            <v>9668.14</v>
          </cell>
          <cell r="F4340">
            <v>483.4</v>
          </cell>
          <cell r="G4340">
            <v>9184.74</v>
          </cell>
          <cell r="H4340">
            <v>0</v>
          </cell>
          <cell r="I4340" t="str">
            <v>2024.07.29</v>
          </cell>
          <cell r="J4340" t="str">
            <v>96</v>
          </cell>
          <cell r="K4340" t="str">
            <v>合成五车间（技改车间）</v>
          </cell>
          <cell r="L4340" t="str">
            <v>肥东合成分厂</v>
          </cell>
          <cell r="M4340" t="str">
            <v>肥东合成五车间（技改车间），P-0328A</v>
          </cell>
          <cell r="N4340" t="str">
            <v>烟台德瑞博泵业有限公司</v>
          </cell>
          <cell r="O4340" t="str">
            <v>96.68</v>
          </cell>
          <cell r="P4340" t="str">
            <v>483.40</v>
          </cell>
          <cell r="Q4340" t="str">
            <v>386.73</v>
          </cell>
          <cell r="R4340" t="str">
            <v>4</v>
          </cell>
          <cell r="S4340" t="str">
            <v>平均年限法(一)</v>
          </cell>
          <cell r="T4340" t="str">
            <v>在用</v>
          </cell>
          <cell r="U4340" t="str">
            <v>在建工程转入</v>
          </cell>
          <cell r="V4340" t="str">
            <v>徐建红</v>
          </cell>
          <cell r="W4340" t="str">
            <v>2024.07.29</v>
          </cell>
          <cell r="X4340" t="str">
            <v>记--1149</v>
          </cell>
          <cell r="Y4340" t="str">
            <v>2400吨原药技改项目</v>
          </cell>
        </row>
        <row r="4340">
          <cell r="AA4340" t="str">
            <v>0329</v>
          </cell>
        </row>
        <row r="4341">
          <cell r="B4341" t="str">
            <v>032900094</v>
          </cell>
          <cell r="C4341" t="str">
            <v>碱循环泵</v>
          </cell>
          <cell r="D4341" t="str">
            <v>MJ80-65-160，11KW防爆电机，泵过流材质为SS321不锈钢，流量50㎥/h</v>
          </cell>
          <cell r="E4341">
            <v>9668.14</v>
          </cell>
          <cell r="F4341">
            <v>483.4</v>
          </cell>
          <cell r="G4341">
            <v>9184.74</v>
          </cell>
          <cell r="H4341">
            <v>0</v>
          </cell>
          <cell r="I4341" t="str">
            <v>2024.07.29</v>
          </cell>
          <cell r="J4341" t="str">
            <v>96</v>
          </cell>
          <cell r="K4341" t="str">
            <v>合成五车间（技改车间）</v>
          </cell>
          <cell r="L4341" t="str">
            <v>肥东合成分厂</v>
          </cell>
          <cell r="M4341" t="str">
            <v>肥东合成五车间（技改车间），P-0328B</v>
          </cell>
          <cell r="N4341" t="str">
            <v>烟台德瑞博泵业有限公司</v>
          </cell>
          <cell r="O4341" t="str">
            <v>96.68</v>
          </cell>
          <cell r="P4341" t="str">
            <v>483.40</v>
          </cell>
          <cell r="Q4341" t="str">
            <v>386.73</v>
          </cell>
          <cell r="R4341" t="str">
            <v>4</v>
          </cell>
          <cell r="S4341" t="str">
            <v>平均年限法(一)</v>
          </cell>
          <cell r="T4341" t="str">
            <v>在用</v>
          </cell>
          <cell r="U4341" t="str">
            <v>在建工程转入</v>
          </cell>
          <cell r="V4341" t="str">
            <v>徐建红</v>
          </cell>
          <cell r="W4341" t="str">
            <v>2024.07.29</v>
          </cell>
          <cell r="X4341" t="str">
            <v>记--1149</v>
          </cell>
          <cell r="Y4341" t="str">
            <v>2400吨原药技改项目</v>
          </cell>
        </row>
        <row r="4341">
          <cell r="AA4341" t="str">
            <v>0329</v>
          </cell>
        </row>
        <row r="4342">
          <cell r="B4342" t="str">
            <v>032900095</v>
          </cell>
          <cell r="C4342" t="str">
            <v>碱循环泵</v>
          </cell>
          <cell r="D4342" t="str">
            <v>MJ80-65-160，11KW防爆电机，泵过流材质为SS321不锈钢，流量50㎥/h</v>
          </cell>
          <cell r="E4342">
            <v>9668.14</v>
          </cell>
          <cell r="F4342">
            <v>483.4</v>
          </cell>
          <cell r="G4342">
            <v>9184.74</v>
          </cell>
          <cell r="H4342">
            <v>0</v>
          </cell>
          <cell r="I4342" t="str">
            <v>2024.07.29</v>
          </cell>
          <cell r="J4342" t="str">
            <v>96</v>
          </cell>
          <cell r="K4342" t="str">
            <v>合成五车间（技改车间）</v>
          </cell>
          <cell r="L4342" t="str">
            <v>肥东合成分厂</v>
          </cell>
          <cell r="M4342" t="str">
            <v>肥东合成五车间（技改车间），P-0328C</v>
          </cell>
          <cell r="N4342" t="str">
            <v>烟台德瑞博泵业有限公司</v>
          </cell>
          <cell r="O4342" t="str">
            <v>96.68</v>
          </cell>
          <cell r="P4342" t="str">
            <v>483.40</v>
          </cell>
          <cell r="Q4342" t="str">
            <v>386.73</v>
          </cell>
          <cell r="R4342" t="str">
            <v>4</v>
          </cell>
          <cell r="S4342" t="str">
            <v>平均年限法(一)</v>
          </cell>
          <cell r="T4342" t="str">
            <v>在用</v>
          </cell>
          <cell r="U4342" t="str">
            <v>在建工程转入</v>
          </cell>
          <cell r="V4342" t="str">
            <v>徐建红</v>
          </cell>
          <cell r="W4342" t="str">
            <v>2024.07.29</v>
          </cell>
          <cell r="X4342" t="str">
            <v>记--1149</v>
          </cell>
          <cell r="Y4342" t="str">
            <v>2400吨原药技改项目</v>
          </cell>
        </row>
        <row r="4342">
          <cell r="AA4342" t="str">
            <v>0329</v>
          </cell>
        </row>
        <row r="4343">
          <cell r="B4343" t="str">
            <v>033000082</v>
          </cell>
          <cell r="C4343" t="str">
            <v>碱循环泵</v>
          </cell>
          <cell r="D4343" t="str">
            <v>MJ80-65-160，11KW防爆电机，泵过流材质为SS321不锈钢，流量50㎥/h</v>
          </cell>
          <cell r="E4343">
            <v>9668.14</v>
          </cell>
          <cell r="F4343">
            <v>483.4</v>
          </cell>
          <cell r="G4343">
            <v>9184.74</v>
          </cell>
          <cell r="H4343">
            <v>0</v>
          </cell>
          <cell r="I4343" t="str">
            <v>2024.07.29</v>
          </cell>
          <cell r="J4343" t="str">
            <v>96</v>
          </cell>
          <cell r="K4343" t="str">
            <v>合成六车间（使它隆车间）</v>
          </cell>
          <cell r="L4343" t="str">
            <v>肥东合成分厂</v>
          </cell>
          <cell r="M4343" t="str">
            <v>肥东合成六车间（使它隆），P-4618A</v>
          </cell>
          <cell r="N4343" t="str">
            <v>烟台德瑞博泵业有限公司</v>
          </cell>
          <cell r="O4343" t="str">
            <v>96.68</v>
          </cell>
          <cell r="P4343" t="str">
            <v>483.40</v>
          </cell>
          <cell r="Q4343" t="str">
            <v>386.73</v>
          </cell>
          <cell r="R4343" t="str">
            <v>4</v>
          </cell>
          <cell r="S4343" t="str">
            <v>平均年限法(一)</v>
          </cell>
          <cell r="T4343" t="str">
            <v>在用</v>
          </cell>
          <cell r="U4343" t="str">
            <v>在建工程转入</v>
          </cell>
          <cell r="V4343" t="str">
            <v>徐建红</v>
          </cell>
          <cell r="W4343" t="str">
            <v>2024.07.29</v>
          </cell>
          <cell r="X4343" t="str">
            <v>记--1149</v>
          </cell>
          <cell r="Y4343" t="str">
            <v>2400吨原药技改项目</v>
          </cell>
        </row>
        <row r="4343">
          <cell r="AA4343" t="str">
            <v>0330</v>
          </cell>
        </row>
        <row r="4344">
          <cell r="B4344" t="str">
            <v>033000083</v>
          </cell>
          <cell r="C4344" t="str">
            <v>碱循环泵</v>
          </cell>
          <cell r="D4344" t="str">
            <v>MJ80-65-160，11KW防爆电机，泵过流材质为SS321不锈钢，流量50㎥/h</v>
          </cell>
          <cell r="E4344">
            <v>9668.14</v>
          </cell>
          <cell r="F4344">
            <v>483.4</v>
          </cell>
          <cell r="G4344">
            <v>9184.74</v>
          </cell>
          <cell r="H4344">
            <v>0</v>
          </cell>
          <cell r="I4344" t="str">
            <v>2024.07.29</v>
          </cell>
          <cell r="J4344" t="str">
            <v>96</v>
          </cell>
          <cell r="K4344" t="str">
            <v>合成六车间（使它隆车间）</v>
          </cell>
          <cell r="L4344" t="str">
            <v>肥东合成分厂</v>
          </cell>
          <cell r="M4344" t="str">
            <v>肥东合成六车间（使它隆），P-4618B</v>
          </cell>
          <cell r="N4344" t="str">
            <v>烟台德瑞博泵业有限公司</v>
          </cell>
          <cell r="O4344" t="str">
            <v>96.68</v>
          </cell>
          <cell r="P4344" t="str">
            <v>483.40</v>
          </cell>
          <cell r="Q4344" t="str">
            <v>386.73</v>
          </cell>
          <cell r="R4344" t="str">
            <v>4</v>
          </cell>
          <cell r="S4344" t="str">
            <v>平均年限法(一)</v>
          </cell>
          <cell r="T4344" t="str">
            <v>在用</v>
          </cell>
          <cell r="U4344" t="str">
            <v>在建工程转入</v>
          </cell>
          <cell r="V4344" t="str">
            <v>徐建红</v>
          </cell>
          <cell r="W4344" t="str">
            <v>2024.07.29</v>
          </cell>
          <cell r="X4344" t="str">
            <v>记--1149</v>
          </cell>
          <cell r="Y4344" t="str">
            <v>2400吨原药技改项目</v>
          </cell>
        </row>
        <row r="4344">
          <cell r="AA4344" t="str">
            <v>0330</v>
          </cell>
        </row>
        <row r="4345">
          <cell r="B4345" t="str">
            <v>032900096</v>
          </cell>
          <cell r="C4345" t="str">
            <v>聚丙烯喷淋塔</v>
          </cell>
          <cell r="D4345" t="str">
            <v>₵1000*6000*15mm，材质PP聚丙烯</v>
          </cell>
          <cell r="E4345">
            <v>15929.2</v>
          </cell>
          <cell r="F4345">
            <v>796.45</v>
          </cell>
          <cell r="G4345">
            <v>15132.75</v>
          </cell>
          <cell r="H4345">
            <v>0</v>
          </cell>
          <cell r="I4345" t="str">
            <v>2024.07.29</v>
          </cell>
          <cell r="J4345" t="str">
            <v>96</v>
          </cell>
          <cell r="K4345" t="str">
            <v>合成五车间（技改车间）</v>
          </cell>
          <cell r="L4345" t="str">
            <v>肥东合成分厂</v>
          </cell>
          <cell r="M4345" t="str">
            <v>肥东合成五车间（技改车间）</v>
          </cell>
          <cell r="N4345" t="str">
            <v>合肥广庆防腐设备有限公司</v>
          </cell>
          <cell r="O4345" t="str">
            <v>159.29</v>
          </cell>
          <cell r="P4345" t="str">
            <v>796.45</v>
          </cell>
          <cell r="Q4345" t="str">
            <v>637.17</v>
          </cell>
          <cell r="R4345" t="str">
            <v>4</v>
          </cell>
          <cell r="S4345" t="str">
            <v>平均年限法(一)</v>
          </cell>
          <cell r="T4345" t="str">
            <v>在用</v>
          </cell>
          <cell r="U4345" t="str">
            <v>在建工程转入</v>
          </cell>
          <cell r="V4345" t="str">
            <v>徐建红</v>
          </cell>
          <cell r="W4345" t="str">
            <v>2024.07.29</v>
          </cell>
          <cell r="X4345" t="str">
            <v>记--1149</v>
          </cell>
          <cell r="Y4345" t="str">
            <v>2400吨原药技改项目</v>
          </cell>
        </row>
        <row r="4345">
          <cell r="AA4345" t="str">
            <v>0329</v>
          </cell>
        </row>
        <row r="4346">
          <cell r="B4346" t="str">
            <v>033000084</v>
          </cell>
          <cell r="C4346" t="str">
            <v>聚丙烯喷淋塔</v>
          </cell>
          <cell r="D4346" t="str">
            <v>₵1000*6000*15mm，材质PP聚丙烯</v>
          </cell>
          <cell r="E4346">
            <v>15929.2</v>
          </cell>
          <cell r="F4346">
            <v>796.45</v>
          </cell>
          <cell r="G4346">
            <v>15132.75</v>
          </cell>
          <cell r="H4346">
            <v>0</v>
          </cell>
          <cell r="I4346" t="str">
            <v>2024.07.29</v>
          </cell>
          <cell r="J4346" t="str">
            <v>96</v>
          </cell>
          <cell r="K4346" t="str">
            <v>合成六车间（使它隆车间）</v>
          </cell>
          <cell r="L4346" t="str">
            <v>肥东合成分厂</v>
          </cell>
          <cell r="M4346" t="str">
            <v>肥东合成六车间（使它隆）</v>
          </cell>
          <cell r="N4346" t="str">
            <v>合肥广庆防腐设备有限公司</v>
          </cell>
          <cell r="O4346" t="str">
            <v>159.29</v>
          </cell>
          <cell r="P4346" t="str">
            <v>796.45</v>
          </cell>
          <cell r="Q4346" t="str">
            <v>637.17</v>
          </cell>
          <cell r="R4346" t="str">
            <v>4</v>
          </cell>
          <cell r="S4346" t="str">
            <v>平均年限法(一)</v>
          </cell>
          <cell r="T4346" t="str">
            <v>在用</v>
          </cell>
          <cell r="U4346" t="str">
            <v>在建工程转入</v>
          </cell>
          <cell r="V4346" t="str">
            <v>徐建红</v>
          </cell>
          <cell r="W4346" t="str">
            <v>2024.07.29</v>
          </cell>
          <cell r="X4346" t="str">
            <v>记--1149</v>
          </cell>
          <cell r="Y4346" t="str">
            <v>2400吨原药技改项目</v>
          </cell>
        </row>
        <row r="4346">
          <cell r="AA4346" t="str">
            <v>0330</v>
          </cell>
        </row>
        <row r="4347">
          <cell r="B4347" t="str">
            <v>032900097</v>
          </cell>
          <cell r="C4347" t="str">
            <v>聚丙烯喷淋塔</v>
          </cell>
          <cell r="D4347" t="str">
            <v>₵1000*6300*15mm，材质PP聚丙烯，配套含离心泵50FP-25-3kw</v>
          </cell>
          <cell r="E4347">
            <v>22831.86</v>
          </cell>
          <cell r="F4347">
            <v>1141.6</v>
          </cell>
          <cell r="G4347">
            <v>21690.26</v>
          </cell>
          <cell r="H4347">
            <v>0</v>
          </cell>
          <cell r="I4347" t="str">
            <v>2024.07.29</v>
          </cell>
          <cell r="J4347" t="str">
            <v>96</v>
          </cell>
          <cell r="K4347" t="str">
            <v>合成五车间（技改车间）</v>
          </cell>
          <cell r="L4347" t="str">
            <v>肥东合成分厂</v>
          </cell>
          <cell r="M4347" t="str">
            <v>肥东合成五车间（技改车间）</v>
          </cell>
          <cell r="N4347" t="str">
            <v>合肥广庆防腐设备有限公司</v>
          </cell>
          <cell r="O4347" t="str">
            <v>228.32</v>
          </cell>
          <cell r="P4347" t="str">
            <v>1,141.60</v>
          </cell>
          <cell r="Q4347" t="str">
            <v>913.27</v>
          </cell>
          <cell r="R4347" t="str">
            <v>4</v>
          </cell>
          <cell r="S4347" t="str">
            <v>平均年限法(一)</v>
          </cell>
          <cell r="T4347" t="str">
            <v>在用</v>
          </cell>
          <cell r="U4347" t="str">
            <v>在建工程转入</v>
          </cell>
          <cell r="V4347" t="str">
            <v>徐建红</v>
          </cell>
          <cell r="W4347" t="str">
            <v>2024.07.29</v>
          </cell>
          <cell r="X4347" t="str">
            <v>记--1149</v>
          </cell>
          <cell r="Y4347" t="str">
            <v>2400吨原药技改项目</v>
          </cell>
        </row>
        <row r="4347">
          <cell r="AA4347" t="str">
            <v>0329</v>
          </cell>
        </row>
        <row r="4348">
          <cell r="B4348" t="str">
            <v>033000085</v>
          </cell>
          <cell r="C4348" t="str">
            <v>聚丙烯喷淋塔</v>
          </cell>
          <cell r="D4348" t="str">
            <v>₵1000*6300*15mm，材质PP聚丙烯，配套含离心泵50FP-25-3kw</v>
          </cell>
          <cell r="E4348">
            <v>22831.86</v>
          </cell>
          <cell r="F4348">
            <v>1141.6</v>
          </cell>
          <cell r="G4348">
            <v>21690.26</v>
          </cell>
          <cell r="H4348">
            <v>0</v>
          </cell>
          <cell r="I4348" t="str">
            <v>2024.07.29</v>
          </cell>
          <cell r="J4348" t="str">
            <v>96</v>
          </cell>
          <cell r="K4348" t="str">
            <v>合成六车间（使它隆车间）</v>
          </cell>
          <cell r="L4348" t="str">
            <v>肥东合成分厂</v>
          </cell>
          <cell r="M4348" t="str">
            <v>肥东合成六车间（使它隆）</v>
          </cell>
          <cell r="N4348" t="str">
            <v>合肥广庆防腐设备有限公司</v>
          </cell>
          <cell r="O4348" t="str">
            <v>228.32</v>
          </cell>
          <cell r="P4348" t="str">
            <v>1,141.60</v>
          </cell>
          <cell r="Q4348" t="str">
            <v>913.27</v>
          </cell>
          <cell r="R4348" t="str">
            <v>4</v>
          </cell>
          <cell r="S4348" t="str">
            <v>平均年限法(一)</v>
          </cell>
          <cell r="T4348" t="str">
            <v>在用</v>
          </cell>
          <cell r="U4348" t="str">
            <v>在建工程转入</v>
          </cell>
          <cell r="V4348" t="str">
            <v>徐建红</v>
          </cell>
          <cell r="W4348" t="str">
            <v>2024.07.29</v>
          </cell>
          <cell r="X4348" t="str">
            <v>记--1149</v>
          </cell>
          <cell r="Y4348" t="str">
            <v>2400吨原药技改项目</v>
          </cell>
        </row>
        <row r="4348">
          <cell r="AA4348" t="str">
            <v>0330</v>
          </cell>
        </row>
        <row r="4349">
          <cell r="B4349" t="str">
            <v>032900098</v>
          </cell>
          <cell r="C4349" t="str">
            <v>玻璃钢储罐</v>
          </cell>
          <cell r="D4349" t="str">
            <v>DN1000*1400</v>
          </cell>
          <cell r="E4349">
            <v>5752.21</v>
          </cell>
          <cell r="F4349">
            <v>287.6</v>
          </cell>
          <cell r="G4349">
            <v>5464.61</v>
          </cell>
          <cell r="H4349">
            <v>0</v>
          </cell>
          <cell r="I4349" t="str">
            <v>2024.07.29</v>
          </cell>
          <cell r="J4349" t="str">
            <v>96</v>
          </cell>
          <cell r="K4349" t="str">
            <v>合成五车间（技改车间）</v>
          </cell>
          <cell r="L4349" t="str">
            <v>肥东合成分厂</v>
          </cell>
          <cell r="M4349" t="str">
            <v>肥东合成五车间（技改车间）</v>
          </cell>
          <cell r="N4349" t="str">
            <v>江苏森之源环保科技有限公司</v>
          </cell>
          <cell r="O4349" t="str">
            <v>57.52</v>
          </cell>
          <cell r="P4349" t="str">
            <v>287.60</v>
          </cell>
          <cell r="Q4349" t="str">
            <v>230.09</v>
          </cell>
          <cell r="R4349" t="str">
            <v>4</v>
          </cell>
          <cell r="S4349" t="str">
            <v>平均年限法(一)</v>
          </cell>
          <cell r="T4349" t="str">
            <v>在用</v>
          </cell>
          <cell r="U4349" t="str">
            <v>在建工程转入</v>
          </cell>
          <cell r="V4349" t="str">
            <v>徐建红</v>
          </cell>
          <cell r="W4349" t="str">
            <v>2024.07.29</v>
          </cell>
          <cell r="X4349" t="str">
            <v>记--1149</v>
          </cell>
          <cell r="Y4349" t="str">
            <v>2400吨原药技改项目</v>
          </cell>
        </row>
        <row r="4349">
          <cell r="AA4349" t="str">
            <v>0329</v>
          </cell>
        </row>
        <row r="4350">
          <cell r="B4350" t="str">
            <v>032900099</v>
          </cell>
          <cell r="C4350" t="str">
            <v>玻璃钢储罐</v>
          </cell>
          <cell r="D4350" t="str">
            <v>DN1000*1400</v>
          </cell>
          <cell r="E4350">
            <v>5752.21</v>
          </cell>
          <cell r="F4350">
            <v>287.6</v>
          </cell>
          <cell r="G4350">
            <v>5464.61</v>
          </cell>
          <cell r="H4350">
            <v>0</v>
          </cell>
          <cell r="I4350" t="str">
            <v>2024.07.29</v>
          </cell>
          <cell r="J4350" t="str">
            <v>96</v>
          </cell>
          <cell r="K4350" t="str">
            <v>合成五车间（技改车间）</v>
          </cell>
          <cell r="L4350" t="str">
            <v>肥东合成分厂</v>
          </cell>
          <cell r="M4350" t="str">
            <v>肥东合成五车间（技改车间）</v>
          </cell>
          <cell r="N4350" t="str">
            <v>江苏森之源环保科技有限公司</v>
          </cell>
          <cell r="O4350" t="str">
            <v>57.52</v>
          </cell>
          <cell r="P4350" t="str">
            <v>287.60</v>
          </cell>
          <cell r="Q4350" t="str">
            <v>230.09</v>
          </cell>
          <cell r="R4350" t="str">
            <v>4</v>
          </cell>
          <cell r="S4350" t="str">
            <v>平均年限法(一)</v>
          </cell>
          <cell r="T4350" t="str">
            <v>在用</v>
          </cell>
          <cell r="U4350" t="str">
            <v>在建工程转入</v>
          </cell>
          <cell r="V4350" t="str">
            <v>徐建红</v>
          </cell>
          <cell r="W4350" t="str">
            <v>2024.07.29</v>
          </cell>
          <cell r="X4350" t="str">
            <v>记--1149</v>
          </cell>
          <cell r="Y4350" t="str">
            <v>2400吨原药技改项目</v>
          </cell>
        </row>
        <row r="4350">
          <cell r="AA4350" t="str">
            <v>0329</v>
          </cell>
        </row>
        <row r="4351">
          <cell r="B4351" t="str">
            <v>032900100</v>
          </cell>
          <cell r="C4351" t="str">
            <v>玻璃钢储罐</v>
          </cell>
          <cell r="D4351" t="str">
            <v>DN1800*2000</v>
          </cell>
          <cell r="E4351">
            <v>12831.86</v>
          </cell>
          <cell r="F4351">
            <v>641.6</v>
          </cell>
          <cell r="G4351">
            <v>12190.26</v>
          </cell>
          <cell r="H4351">
            <v>0</v>
          </cell>
          <cell r="I4351" t="str">
            <v>2024.07.29</v>
          </cell>
          <cell r="J4351" t="str">
            <v>96</v>
          </cell>
          <cell r="K4351" t="str">
            <v>合成五车间（技改车间）</v>
          </cell>
          <cell r="L4351" t="str">
            <v>肥东合成分厂</v>
          </cell>
          <cell r="M4351" t="str">
            <v>肥东合成五车间（技改车间）</v>
          </cell>
          <cell r="N4351" t="str">
            <v>江苏森之源环保科技有限公司</v>
          </cell>
          <cell r="O4351" t="str">
            <v>128.32</v>
          </cell>
          <cell r="P4351" t="str">
            <v>641.60</v>
          </cell>
          <cell r="Q4351" t="str">
            <v>513.27</v>
          </cell>
          <cell r="R4351" t="str">
            <v>4</v>
          </cell>
          <cell r="S4351" t="str">
            <v>平均年限法(一)</v>
          </cell>
          <cell r="T4351" t="str">
            <v>在用</v>
          </cell>
          <cell r="U4351" t="str">
            <v>在建工程转入</v>
          </cell>
          <cell r="V4351" t="str">
            <v>徐建红</v>
          </cell>
          <cell r="W4351" t="str">
            <v>2024.07.29</v>
          </cell>
          <cell r="X4351" t="str">
            <v>记--1149</v>
          </cell>
          <cell r="Y4351" t="str">
            <v>2400吨原药技改项目</v>
          </cell>
        </row>
        <row r="4351">
          <cell r="AA4351" t="str">
            <v>0329</v>
          </cell>
        </row>
        <row r="4352">
          <cell r="B4352" t="str">
            <v>032900101</v>
          </cell>
          <cell r="C4352" t="str">
            <v>玻璃钢储罐</v>
          </cell>
          <cell r="D4352" t="str">
            <v>DN1800*2000</v>
          </cell>
          <cell r="E4352">
            <v>12831.86</v>
          </cell>
          <cell r="F4352">
            <v>641.6</v>
          </cell>
          <cell r="G4352">
            <v>12190.26</v>
          </cell>
          <cell r="H4352">
            <v>0</v>
          </cell>
          <cell r="I4352" t="str">
            <v>2024.07.29</v>
          </cell>
          <cell r="J4352" t="str">
            <v>96</v>
          </cell>
          <cell r="K4352" t="str">
            <v>合成五车间（技改车间）</v>
          </cell>
          <cell r="L4352" t="str">
            <v>肥东合成分厂</v>
          </cell>
          <cell r="M4352" t="str">
            <v>肥东合成五车间（技改车间）</v>
          </cell>
          <cell r="N4352" t="str">
            <v>江苏森之源环保科技有限公司</v>
          </cell>
          <cell r="O4352" t="str">
            <v>128.32</v>
          </cell>
          <cell r="P4352" t="str">
            <v>641.60</v>
          </cell>
          <cell r="Q4352" t="str">
            <v>513.27</v>
          </cell>
          <cell r="R4352" t="str">
            <v>4</v>
          </cell>
          <cell r="S4352" t="str">
            <v>平均年限法(一)</v>
          </cell>
          <cell r="T4352" t="str">
            <v>在用</v>
          </cell>
          <cell r="U4352" t="str">
            <v>在建工程转入</v>
          </cell>
          <cell r="V4352" t="str">
            <v>徐建红</v>
          </cell>
          <cell r="W4352" t="str">
            <v>2024.07.29</v>
          </cell>
          <cell r="X4352" t="str">
            <v>记--1149</v>
          </cell>
          <cell r="Y4352" t="str">
            <v>2400吨原药技改项目</v>
          </cell>
        </row>
        <row r="4352">
          <cell r="AA4352" t="str">
            <v>0329</v>
          </cell>
        </row>
        <row r="4353">
          <cell r="B4353" t="str">
            <v>032900102</v>
          </cell>
          <cell r="C4353" t="str">
            <v>玻璃钢储罐</v>
          </cell>
          <cell r="D4353" t="str">
            <v>DN2000*2600</v>
          </cell>
          <cell r="E4353">
            <v>15044.25</v>
          </cell>
          <cell r="F4353">
            <v>752.2</v>
          </cell>
          <cell r="G4353">
            <v>14292.05</v>
          </cell>
          <cell r="H4353">
            <v>0</v>
          </cell>
          <cell r="I4353" t="str">
            <v>2024.07.29</v>
          </cell>
          <cell r="J4353" t="str">
            <v>96</v>
          </cell>
          <cell r="K4353" t="str">
            <v>合成五车间（技改车间）</v>
          </cell>
          <cell r="L4353" t="str">
            <v>肥东合成分厂</v>
          </cell>
          <cell r="M4353" t="str">
            <v>肥东合成五车间（技改车间）</v>
          </cell>
          <cell r="N4353" t="str">
            <v>江苏森之源环保科技有限公司</v>
          </cell>
          <cell r="O4353" t="str">
            <v>150.44</v>
          </cell>
          <cell r="P4353" t="str">
            <v>752.20</v>
          </cell>
          <cell r="Q4353" t="str">
            <v>601.77</v>
          </cell>
          <cell r="R4353" t="str">
            <v>4</v>
          </cell>
          <cell r="S4353" t="str">
            <v>平均年限法(一)</v>
          </cell>
          <cell r="T4353" t="str">
            <v>在用</v>
          </cell>
          <cell r="U4353" t="str">
            <v>在建工程转入</v>
          </cell>
          <cell r="V4353" t="str">
            <v>徐建红</v>
          </cell>
          <cell r="W4353" t="str">
            <v>2024.07.29</v>
          </cell>
          <cell r="X4353" t="str">
            <v>记--1149</v>
          </cell>
          <cell r="Y4353" t="str">
            <v>2400吨原药技改项目</v>
          </cell>
        </row>
        <row r="4353">
          <cell r="AA4353" t="str">
            <v>0329</v>
          </cell>
        </row>
        <row r="4354">
          <cell r="B4354" t="str">
            <v>032900103</v>
          </cell>
          <cell r="C4354" t="str">
            <v>玻璃钢储罐</v>
          </cell>
          <cell r="D4354" t="str">
            <v>DN2200*2600</v>
          </cell>
          <cell r="E4354">
            <v>23008.85</v>
          </cell>
          <cell r="F4354">
            <v>1150.45</v>
          </cell>
          <cell r="G4354">
            <v>21858.4</v>
          </cell>
          <cell r="H4354">
            <v>0</v>
          </cell>
          <cell r="I4354" t="str">
            <v>2024.07.29</v>
          </cell>
          <cell r="J4354" t="str">
            <v>96</v>
          </cell>
          <cell r="K4354" t="str">
            <v>合成五车间（技改车间）</v>
          </cell>
          <cell r="L4354" t="str">
            <v>肥东合成分厂</v>
          </cell>
          <cell r="M4354" t="str">
            <v>肥东合成五车间（技改车间）</v>
          </cell>
          <cell r="N4354" t="str">
            <v>江苏森之源环保科技有限公司</v>
          </cell>
          <cell r="O4354" t="str">
            <v>230.09</v>
          </cell>
          <cell r="P4354" t="str">
            <v>1,150.45</v>
          </cell>
          <cell r="Q4354" t="str">
            <v>920.35</v>
          </cell>
          <cell r="R4354" t="str">
            <v>4</v>
          </cell>
          <cell r="S4354" t="str">
            <v>平均年限法(一)</v>
          </cell>
          <cell r="T4354" t="str">
            <v>在用</v>
          </cell>
          <cell r="U4354" t="str">
            <v>在建工程转入</v>
          </cell>
          <cell r="V4354" t="str">
            <v>徐建红</v>
          </cell>
          <cell r="W4354" t="str">
            <v>2024.07.29</v>
          </cell>
          <cell r="X4354" t="str">
            <v>记--1149</v>
          </cell>
          <cell r="Y4354" t="str">
            <v>2400吨原药技改项目</v>
          </cell>
        </row>
        <row r="4354">
          <cell r="AA4354" t="str">
            <v>0329</v>
          </cell>
        </row>
        <row r="4355">
          <cell r="B4355" t="str">
            <v>032900104</v>
          </cell>
          <cell r="C4355" t="str">
            <v>输送泵</v>
          </cell>
          <cell r="D4355" t="str">
            <v>50FSB-30，3KW防爆电机，材质为氟塑料，流量12.5㎥/h</v>
          </cell>
          <cell r="E4355">
            <v>1946.9</v>
          </cell>
          <cell r="F4355">
            <v>97.35</v>
          </cell>
          <cell r="G4355">
            <v>1849.55</v>
          </cell>
          <cell r="H4355">
            <v>0</v>
          </cell>
          <cell r="I4355" t="str">
            <v>2024.07.29</v>
          </cell>
          <cell r="J4355" t="str">
            <v>96</v>
          </cell>
          <cell r="K4355" t="str">
            <v>合成五车间（技改车间）</v>
          </cell>
          <cell r="L4355" t="str">
            <v>肥东合成分厂</v>
          </cell>
          <cell r="M4355" t="str">
            <v>肥东合成五车间（技改车间），P-0303</v>
          </cell>
          <cell r="N4355" t="str">
            <v>天长市金马机械设备制造有限公司</v>
          </cell>
          <cell r="O4355" t="str">
            <v>19.47</v>
          </cell>
          <cell r="P4355" t="str">
            <v>97.35</v>
          </cell>
          <cell r="Q4355" t="str">
            <v>77.88</v>
          </cell>
          <cell r="R4355" t="str">
            <v>4</v>
          </cell>
          <cell r="S4355" t="str">
            <v>平均年限法(一)</v>
          </cell>
          <cell r="T4355" t="str">
            <v>在用</v>
          </cell>
          <cell r="U4355" t="str">
            <v>在建工程转入</v>
          </cell>
          <cell r="V4355" t="str">
            <v>徐建红</v>
          </cell>
          <cell r="W4355" t="str">
            <v>2024.07.29</v>
          </cell>
          <cell r="X4355" t="str">
            <v>记--1149</v>
          </cell>
          <cell r="Y4355" t="str">
            <v>2400吨原药技改项目</v>
          </cell>
        </row>
        <row r="4355">
          <cell r="AA4355" t="str">
            <v>0329</v>
          </cell>
        </row>
        <row r="4356">
          <cell r="B4356" t="str">
            <v>032900105</v>
          </cell>
          <cell r="C4356" t="str">
            <v>输送泵</v>
          </cell>
          <cell r="D4356" t="str">
            <v>50FSB-30，3KW防爆电机，材质为氟塑料，流量12.5㎥/h</v>
          </cell>
          <cell r="E4356">
            <v>1946.9</v>
          </cell>
          <cell r="F4356">
            <v>97.35</v>
          </cell>
          <cell r="G4356">
            <v>1849.55</v>
          </cell>
          <cell r="H4356">
            <v>0</v>
          </cell>
          <cell r="I4356" t="str">
            <v>2024.07.29</v>
          </cell>
          <cell r="J4356" t="str">
            <v>96</v>
          </cell>
          <cell r="K4356" t="str">
            <v>合成五车间（技改车间）</v>
          </cell>
          <cell r="L4356" t="str">
            <v>肥东合成分厂</v>
          </cell>
          <cell r="M4356" t="str">
            <v>肥东合成五车间（技改车间），P-0325</v>
          </cell>
          <cell r="N4356" t="str">
            <v>天长市金马机械设备制造有限公司</v>
          </cell>
          <cell r="O4356" t="str">
            <v>19.47</v>
          </cell>
          <cell r="P4356" t="str">
            <v>97.35</v>
          </cell>
          <cell r="Q4356" t="str">
            <v>77.88</v>
          </cell>
          <cell r="R4356" t="str">
            <v>4</v>
          </cell>
          <cell r="S4356" t="str">
            <v>平均年限法(一)</v>
          </cell>
          <cell r="T4356" t="str">
            <v>在用</v>
          </cell>
          <cell r="U4356" t="str">
            <v>在建工程转入</v>
          </cell>
          <cell r="V4356" t="str">
            <v>徐建红</v>
          </cell>
          <cell r="W4356" t="str">
            <v>2024.07.29</v>
          </cell>
          <cell r="X4356" t="str">
            <v>记--1149</v>
          </cell>
          <cell r="Y4356" t="str">
            <v>2400吨原药技改项目</v>
          </cell>
        </row>
        <row r="4356">
          <cell r="AA4356" t="str">
            <v>0329</v>
          </cell>
        </row>
        <row r="4357">
          <cell r="B4357" t="str">
            <v>033000086</v>
          </cell>
          <cell r="C4357" t="str">
            <v>输送泵</v>
          </cell>
          <cell r="D4357" t="str">
            <v>50FSB-30，3KW防爆电机，材质为氟塑料，流量12.5㎥/h</v>
          </cell>
          <cell r="E4357">
            <v>1946.9</v>
          </cell>
          <cell r="F4357">
            <v>97.35</v>
          </cell>
          <cell r="G4357">
            <v>1849.55</v>
          </cell>
          <cell r="H4357">
            <v>0</v>
          </cell>
          <cell r="I4357" t="str">
            <v>2024.07.29</v>
          </cell>
          <cell r="J4357" t="str">
            <v>96</v>
          </cell>
          <cell r="K4357" t="str">
            <v>合成六车间（使它隆车间）</v>
          </cell>
          <cell r="L4357" t="str">
            <v>肥东合成分厂</v>
          </cell>
          <cell r="M4357" t="str">
            <v>肥东合成六车间（使它隆），P-4611</v>
          </cell>
          <cell r="N4357" t="str">
            <v>天长市金马机械设备制造有限公司</v>
          </cell>
          <cell r="O4357" t="str">
            <v>19.47</v>
          </cell>
          <cell r="P4357" t="str">
            <v>97.35</v>
          </cell>
          <cell r="Q4357" t="str">
            <v>77.88</v>
          </cell>
          <cell r="R4357" t="str">
            <v>4</v>
          </cell>
          <cell r="S4357" t="str">
            <v>平均年限法(一)</v>
          </cell>
          <cell r="T4357" t="str">
            <v>在用</v>
          </cell>
          <cell r="U4357" t="str">
            <v>在建工程转入</v>
          </cell>
          <cell r="V4357" t="str">
            <v>徐建红</v>
          </cell>
          <cell r="W4357" t="str">
            <v>2024.07.29</v>
          </cell>
          <cell r="X4357" t="str">
            <v>记--1149</v>
          </cell>
          <cell r="Y4357" t="str">
            <v>2400吨原药技改项目</v>
          </cell>
        </row>
        <row r="4357">
          <cell r="AA4357" t="str">
            <v>0330</v>
          </cell>
        </row>
        <row r="4358">
          <cell r="B4358" t="str">
            <v>033000087</v>
          </cell>
          <cell r="C4358" t="str">
            <v>输送泵</v>
          </cell>
          <cell r="D4358" t="str">
            <v>50FSB-30，3KW防爆电机，材质为氟塑料，流量12.5㎥/h</v>
          </cell>
          <cell r="E4358">
            <v>1946.9</v>
          </cell>
          <cell r="F4358">
            <v>97.35</v>
          </cell>
          <cell r="G4358">
            <v>1849.55</v>
          </cell>
          <cell r="H4358">
            <v>0</v>
          </cell>
          <cell r="I4358" t="str">
            <v>2024.07.29</v>
          </cell>
          <cell r="J4358" t="str">
            <v>96</v>
          </cell>
          <cell r="K4358" t="str">
            <v>合成六车间（使它隆车间）</v>
          </cell>
          <cell r="L4358" t="str">
            <v>肥东合成分厂</v>
          </cell>
          <cell r="M4358" t="str">
            <v>肥东合成六车间（使它隆），P-4612</v>
          </cell>
          <cell r="N4358" t="str">
            <v>天长市金马机械设备制造有限公司</v>
          </cell>
          <cell r="O4358" t="str">
            <v>19.47</v>
          </cell>
          <cell r="P4358" t="str">
            <v>97.35</v>
          </cell>
          <cell r="Q4358" t="str">
            <v>77.88</v>
          </cell>
          <cell r="R4358" t="str">
            <v>4</v>
          </cell>
          <cell r="S4358" t="str">
            <v>平均年限法(一)</v>
          </cell>
          <cell r="T4358" t="str">
            <v>在用</v>
          </cell>
          <cell r="U4358" t="str">
            <v>在建工程转入</v>
          </cell>
          <cell r="V4358" t="str">
            <v>徐建红</v>
          </cell>
          <cell r="W4358" t="str">
            <v>2024.07.29</v>
          </cell>
          <cell r="X4358" t="str">
            <v>记--1149</v>
          </cell>
          <cell r="Y4358" t="str">
            <v>2400吨原药技改项目</v>
          </cell>
        </row>
        <row r="4358">
          <cell r="AA4358" t="str">
            <v>0330</v>
          </cell>
        </row>
        <row r="4359">
          <cell r="B4359" t="str">
            <v>033000088</v>
          </cell>
          <cell r="C4359" t="str">
            <v>输送泵</v>
          </cell>
          <cell r="D4359" t="str">
            <v>50FSB-30，3KW防爆电机，材质为氟塑料，流量12.5㎥/h</v>
          </cell>
          <cell r="E4359">
            <v>1946.9</v>
          </cell>
          <cell r="F4359">
            <v>97.35</v>
          </cell>
          <cell r="G4359">
            <v>1849.55</v>
          </cell>
          <cell r="H4359">
            <v>0</v>
          </cell>
          <cell r="I4359" t="str">
            <v>2024.07.29</v>
          </cell>
          <cell r="J4359" t="str">
            <v>96</v>
          </cell>
          <cell r="K4359" t="str">
            <v>合成六车间（使它隆车间）</v>
          </cell>
          <cell r="L4359" t="str">
            <v>肥东合成分厂</v>
          </cell>
          <cell r="M4359" t="str">
            <v>肥东合成六车间（使它隆），P-4613</v>
          </cell>
          <cell r="N4359" t="str">
            <v>天长市金马机械设备制造有限公司</v>
          </cell>
          <cell r="O4359" t="str">
            <v>19.47</v>
          </cell>
          <cell r="P4359" t="str">
            <v>97.35</v>
          </cell>
          <cell r="Q4359" t="str">
            <v>77.88</v>
          </cell>
          <cell r="R4359" t="str">
            <v>4</v>
          </cell>
          <cell r="S4359" t="str">
            <v>平均年限法(一)</v>
          </cell>
          <cell r="T4359" t="str">
            <v>在用</v>
          </cell>
          <cell r="U4359" t="str">
            <v>在建工程转入</v>
          </cell>
          <cell r="V4359" t="str">
            <v>徐建红</v>
          </cell>
          <cell r="W4359" t="str">
            <v>2024.07.29</v>
          </cell>
          <cell r="X4359" t="str">
            <v>记--1149</v>
          </cell>
          <cell r="Y4359" t="str">
            <v>2400吨原药技改项目</v>
          </cell>
        </row>
        <row r="4359">
          <cell r="AA4359" t="str">
            <v>0330</v>
          </cell>
        </row>
        <row r="4360">
          <cell r="B4360" t="str">
            <v>032900106</v>
          </cell>
          <cell r="C4360" t="str">
            <v>母液输送泵</v>
          </cell>
          <cell r="D4360" t="str">
            <v>FSJB50-32，3KW防爆电机，材质为氟塑料合金，流量11㎥/h</v>
          </cell>
          <cell r="E4360">
            <v>2619.47</v>
          </cell>
          <cell r="F4360">
            <v>130.95</v>
          </cell>
          <cell r="G4360">
            <v>2488.52</v>
          </cell>
          <cell r="H4360">
            <v>0</v>
          </cell>
          <cell r="I4360" t="str">
            <v>2024.07.29</v>
          </cell>
          <cell r="J4360" t="str">
            <v>96</v>
          </cell>
          <cell r="K4360" t="str">
            <v>合成五车间（技改车间）</v>
          </cell>
          <cell r="L4360" t="str">
            <v>肥东合成分厂</v>
          </cell>
          <cell r="M4360" t="str">
            <v>肥东合成五车间（技改车间），P-0310</v>
          </cell>
          <cell r="N4360" t="str">
            <v>天长市金马机械设备制造有限公司</v>
          </cell>
          <cell r="O4360" t="str">
            <v>26.19</v>
          </cell>
          <cell r="P4360" t="str">
            <v>130.95</v>
          </cell>
          <cell r="Q4360" t="str">
            <v>104.78</v>
          </cell>
          <cell r="R4360" t="str">
            <v>4</v>
          </cell>
          <cell r="S4360" t="str">
            <v>平均年限法(一)</v>
          </cell>
          <cell r="T4360" t="str">
            <v>在用</v>
          </cell>
          <cell r="U4360" t="str">
            <v>在建工程转入</v>
          </cell>
          <cell r="V4360" t="str">
            <v>徐建红</v>
          </cell>
          <cell r="W4360" t="str">
            <v>2024.07.29</v>
          </cell>
          <cell r="X4360" t="str">
            <v>记--1149</v>
          </cell>
          <cell r="Y4360" t="str">
            <v>2400吨原药技改项目</v>
          </cell>
        </row>
        <row r="4360">
          <cell r="AA4360" t="str">
            <v>0329</v>
          </cell>
        </row>
        <row r="4361">
          <cell r="B4361" t="str">
            <v>032900107</v>
          </cell>
          <cell r="C4361" t="str">
            <v>水洗循环泵</v>
          </cell>
          <cell r="D4361" t="str">
            <v>FSJB50-32，3KW防爆电机，材质为氟塑料合金，流量11㎥/h</v>
          </cell>
          <cell r="E4361">
            <v>2619.47</v>
          </cell>
          <cell r="F4361">
            <v>130.95</v>
          </cell>
          <cell r="G4361">
            <v>2488.52</v>
          </cell>
          <cell r="H4361">
            <v>0</v>
          </cell>
          <cell r="I4361" t="str">
            <v>2024.07.29</v>
          </cell>
          <cell r="J4361" t="str">
            <v>96</v>
          </cell>
          <cell r="K4361" t="str">
            <v>合成五车间（技改车间）</v>
          </cell>
          <cell r="L4361" t="str">
            <v>肥东合成分厂</v>
          </cell>
          <cell r="M4361" t="str">
            <v>肥东合成五车间（技改车间），P-0311</v>
          </cell>
          <cell r="N4361" t="str">
            <v>天长市金马机械设备制造有限公司</v>
          </cell>
          <cell r="O4361" t="str">
            <v>26.19</v>
          </cell>
          <cell r="P4361" t="str">
            <v>130.95</v>
          </cell>
          <cell r="Q4361" t="str">
            <v>104.78</v>
          </cell>
          <cell r="R4361" t="str">
            <v>4</v>
          </cell>
          <cell r="S4361" t="str">
            <v>平均年限法(一)</v>
          </cell>
          <cell r="T4361" t="str">
            <v>在用</v>
          </cell>
          <cell r="U4361" t="str">
            <v>在建工程转入</v>
          </cell>
          <cell r="V4361" t="str">
            <v>徐建红</v>
          </cell>
          <cell r="W4361" t="str">
            <v>2024.07.29</v>
          </cell>
          <cell r="X4361" t="str">
            <v>记--1149</v>
          </cell>
          <cell r="Y4361" t="str">
            <v>2400吨原药技改项目</v>
          </cell>
        </row>
        <row r="4361">
          <cell r="AA4361" t="str">
            <v>0329</v>
          </cell>
        </row>
        <row r="4362">
          <cell r="B4362" t="str">
            <v>032900108</v>
          </cell>
          <cell r="C4362" t="str">
            <v>循环泵、物料输送泵</v>
          </cell>
          <cell r="D4362" t="str">
            <v>IHF65-50-160，5.5KW防爆电机，材质为衬46，流量25㎥/h</v>
          </cell>
          <cell r="E4362">
            <v>4646.01</v>
          </cell>
          <cell r="F4362">
            <v>232.3</v>
          </cell>
          <cell r="G4362">
            <v>4413.71</v>
          </cell>
          <cell r="H4362">
            <v>0</v>
          </cell>
          <cell r="I4362" t="str">
            <v>2024.07.29</v>
          </cell>
          <cell r="J4362" t="str">
            <v>96</v>
          </cell>
          <cell r="K4362" t="str">
            <v>合成五车间（技改车间）</v>
          </cell>
          <cell r="L4362" t="str">
            <v>肥东合成分厂</v>
          </cell>
          <cell r="M4362" t="str">
            <v>肥东合成五车间（技改车间），P-0304</v>
          </cell>
          <cell r="N4362" t="str">
            <v>天长市金马机械设备制造有限公司</v>
          </cell>
          <cell r="O4362" t="str">
            <v>46.46</v>
          </cell>
          <cell r="P4362" t="str">
            <v>232.30</v>
          </cell>
          <cell r="Q4362" t="str">
            <v>185.84</v>
          </cell>
          <cell r="R4362" t="str">
            <v>4</v>
          </cell>
          <cell r="S4362" t="str">
            <v>平均年限法(一)</v>
          </cell>
          <cell r="T4362" t="str">
            <v>在用</v>
          </cell>
          <cell r="U4362" t="str">
            <v>在建工程转入</v>
          </cell>
          <cell r="V4362" t="str">
            <v>徐建红</v>
          </cell>
          <cell r="W4362" t="str">
            <v>2024.07.29</v>
          </cell>
          <cell r="X4362" t="str">
            <v>记--1149</v>
          </cell>
          <cell r="Y4362" t="str">
            <v>2400吨原药技改项目</v>
          </cell>
        </row>
        <row r="4362">
          <cell r="AA4362" t="str">
            <v>0329</v>
          </cell>
        </row>
        <row r="4363">
          <cell r="B4363" t="str">
            <v>033000089</v>
          </cell>
          <cell r="C4363" t="str">
            <v>循环泵、物料输送泵</v>
          </cell>
          <cell r="D4363" t="str">
            <v>IHF65-50-160，5.5KW防爆电机，材质为衬46，流量25㎥/h</v>
          </cell>
          <cell r="E4363">
            <v>4646.01</v>
          </cell>
          <cell r="F4363">
            <v>232.3</v>
          </cell>
          <cell r="G4363">
            <v>4413.71</v>
          </cell>
          <cell r="H4363">
            <v>0</v>
          </cell>
          <cell r="I4363" t="str">
            <v>2024.07.29</v>
          </cell>
          <cell r="J4363" t="str">
            <v>96</v>
          </cell>
          <cell r="K4363" t="str">
            <v>合成六车间（使它隆车间）</v>
          </cell>
          <cell r="L4363" t="str">
            <v>肥东合成分厂</v>
          </cell>
          <cell r="M4363" t="str">
            <v>肥东合成六车间（使它隆），P-4602</v>
          </cell>
          <cell r="N4363" t="str">
            <v>天长市金马机械设备制造有限公司</v>
          </cell>
          <cell r="O4363" t="str">
            <v>46.46</v>
          </cell>
          <cell r="P4363" t="str">
            <v>232.30</v>
          </cell>
          <cell r="Q4363" t="str">
            <v>185.84</v>
          </cell>
          <cell r="R4363" t="str">
            <v>4</v>
          </cell>
          <cell r="S4363" t="str">
            <v>平均年限法(一)</v>
          </cell>
          <cell r="T4363" t="str">
            <v>在用</v>
          </cell>
          <cell r="U4363" t="str">
            <v>在建工程转入</v>
          </cell>
          <cell r="V4363" t="str">
            <v>徐建红</v>
          </cell>
          <cell r="W4363" t="str">
            <v>2024.07.29</v>
          </cell>
          <cell r="X4363" t="str">
            <v>记--1149</v>
          </cell>
          <cell r="Y4363" t="str">
            <v>2400吨原药技改项目</v>
          </cell>
        </row>
        <row r="4363">
          <cell r="AA4363" t="str">
            <v>0330</v>
          </cell>
        </row>
        <row r="4364">
          <cell r="B4364" t="str">
            <v>033000090</v>
          </cell>
          <cell r="C4364" t="str">
            <v>循环泵、物料输送泵</v>
          </cell>
          <cell r="D4364" t="str">
            <v>IHF65-50-160，5.5KW防爆电机，材质为衬46，流量25㎥/h</v>
          </cell>
          <cell r="E4364">
            <v>4646.01</v>
          </cell>
          <cell r="F4364">
            <v>232.3</v>
          </cell>
          <cell r="G4364">
            <v>4413.71</v>
          </cell>
          <cell r="H4364">
            <v>0</v>
          </cell>
          <cell r="I4364" t="str">
            <v>2024.07.29</v>
          </cell>
          <cell r="J4364" t="str">
            <v>96</v>
          </cell>
          <cell r="K4364" t="str">
            <v>合成六车间（使它隆车间）</v>
          </cell>
          <cell r="L4364" t="str">
            <v>肥东合成分厂</v>
          </cell>
          <cell r="M4364" t="str">
            <v>肥东合成六车间（使它隆），P-4604</v>
          </cell>
          <cell r="N4364" t="str">
            <v>天长市金马机械设备制造有限公司</v>
          </cell>
          <cell r="O4364" t="str">
            <v>46.46</v>
          </cell>
          <cell r="P4364" t="str">
            <v>232.30</v>
          </cell>
          <cell r="Q4364" t="str">
            <v>185.84</v>
          </cell>
          <cell r="R4364" t="str">
            <v>4</v>
          </cell>
          <cell r="S4364" t="str">
            <v>平均年限法(一)</v>
          </cell>
          <cell r="T4364" t="str">
            <v>在用</v>
          </cell>
          <cell r="U4364" t="str">
            <v>在建工程转入</v>
          </cell>
          <cell r="V4364" t="str">
            <v>徐建红</v>
          </cell>
          <cell r="W4364" t="str">
            <v>2024.07.29</v>
          </cell>
          <cell r="X4364" t="str">
            <v>记--1149</v>
          </cell>
          <cell r="Y4364" t="str">
            <v>2400吨原药技改项目</v>
          </cell>
        </row>
        <row r="4364">
          <cell r="AA4364" t="str">
            <v>0330</v>
          </cell>
        </row>
        <row r="4365">
          <cell r="B4365" t="str">
            <v>033000091</v>
          </cell>
          <cell r="C4365" t="str">
            <v>循环泵、物料输送泵</v>
          </cell>
          <cell r="D4365" t="str">
            <v>IHF65-50-160，5.5KW防爆电机，材质为衬46，流量25㎥/h</v>
          </cell>
          <cell r="E4365">
            <v>4646.01</v>
          </cell>
          <cell r="F4365">
            <v>232.3</v>
          </cell>
          <cell r="G4365">
            <v>4413.71</v>
          </cell>
          <cell r="H4365">
            <v>0</v>
          </cell>
          <cell r="I4365" t="str">
            <v>2024.07.29</v>
          </cell>
          <cell r="J4365" t="str">
            <v>96</v>
          </cell>
          <cell r="K4365" t="str">
            <v>合成六车间（使它隆车间）</v>
          </cell>
          <cell r="L4365" t="str">
            <v>肥东合成分厂</v>
          </cell>
          <cell r="M4365" t="str">
            <v>肥东合成六车间（使它隆），P-4605</v>
          </cell>
          <cell r="N4365" t="str">
            <v>天长市金马机械设备制造有限公司</v>
          </cell>
          <cell r="O4365" t="str">
            <v>46.46</v>
          </cell>
          <cell r="P4365" t="str">
            <v>232.30</v>
          </cell>
          <cell r="Q4365" t="str">
            <v>185.84</v>
          </cell>
          <cell r="R4365" t="str">
            <v>4</v>
          </cell>
          <cell r="S4365" t="str">
            <v>平均年限法(一)</v>
          </cell>
          <cell r="T4365" t="str">
            <v>在用</v>
          </cell>
          <cell r="U4365" t="str">
            <v>在建工程转入</v>
          </cell>
          <cell r="V4365" t="str">
            <v>徐建红</v>
          </cell>
          <cell r="W4365" t="str">
            <v>2024.07.29</v>
          </cell>
          <cell r="X4365" t="str">
            <v>记--1149</v>
          </cell>
          <cell r="Y4365" t="str">
            <v>2400吨原药技改项目</v>
          </cell>
        </row>
        <row r="4365">
          <cell r="AA4365" t="str">
            <v>0330</v>
          </cell>
        </row>
        <row r="4366">
          <cell r="B4366" t="str">
            <v>033000092</v>
          </cell>
          <cell r="C4366" t="str">
            <v>循环泵、物料输送泵</v>
          </cell>
          <cell r="D4366" t="str">
            <v>IHF65-50-160，5.5KW防爆电机，材质为衬46，流量25㎥/h</v>
          </cell>
          <cell r="E4366">
            <v>4646.01</v>
          </cell>
          <cell r="F4366">
            <v>232.3</v>
          </cell>
          <cell r="G4366">
            <v>4413.71</v>
          </cell>
          <cell r="H4366">
            <v>0</v>
          </cell>
          <cell r="I4366" t="str">
            <v>2024.07.29</v>
          </cell>
          <cell r="J4366" t="str">
            <v>96</v>
          </cell>
          <cell r="K4366" t="str">
            <v>合成六车间（使它隆车间）</v>
          </cell>
          <cell r="L4366" t="str">
            <v>肥东合成分厂</v>
          </cell>
          <cell r="M4366" t="str">
            <v>肥东合成六车间（使它隆），P-4608</v>
          </cell>
          <cell r="N4366" t="str">
            <v>天长市金马机械设备制造有限公司</v>
          </cell>
          <cell r="O4366" t="str">
            <v>46.46</v>
          </cell>
          <cell r="P4366" t="str">
            <v>232.30</v>
          </cell>
          <cell r="Q4366" t="str">
            <v>185.84</v>
          </cell>
          <cell r="R4366" t="str">
            <v>4</v>
          </cell>
          <cell r="S4366" t="str">
            <v>平均年限法(一)</v>
          </cell>
          <cell r="T4366" t="str">
            <v>在用</v>
          </cell>
          <cell r="U4366" t="str">
            <v>在建工程转入</v>
          </cell>
          <cell r="V4366" t="str">
            <v>徐建红</v>
          </cell>
          <cell r="W4366" t="str">
            <v>2024.07.29</v>
          </cell>
          <cell r="X4366" t="str">
            <v>记--1149</v>
          </cell>
          <cell r="Y4366" t="str">
            <v>2400吨原药技改项目</v>
          </cell>
        </row>
        <row r="4366">
          <cell r="AA4366" t="str">
            <v>0330</v>
          </cell>
        </row>
        <row r="4367">
          <cell r="B4367" t="str">
            <v>033000093</v>
          </cell>
          <cell r="C4367" t="str">
            <v>循环泵、物料输送泵</v>
          </cell>
          <cell r="D4367" t="str">
            <v>IHF65-50-160，5.5KW防爆电机，材质为衬46，流量25㎥/h</v>
          </cell>
          <cell r="E4367">
            <v>4646.01</v>
          </cell>
          <cell r="F4367">
            <v>232.3</v>
          </cell>
          <cell r="G4367">
            <v>4413.71</v>
          </cell>
          <cell r="H4367">
            <v>0</v>
          </cell>
          <cell r="I4367" t="str">
            <v>2024.07.29</v>
          </cell>
          <cell r="J4367" t="str">
            <v>96</v>
          </cell>
          <cell r="K4367" t="str">
            <v>合成六车间（使它隆车间）</v>
          </cell>
          <cell r="L4367" t="str">
            <v>肥东合成分厂</v>
          </cell>
          <cell r="M4367" t="str">
            <v>肥东合成六车间（使它隆），P-4610</v>
          </cell>
          <cell r="N4367" t="str">
            <v>天长市金马机械设备制造有限公司</v>
          </cell>
          <cell r="O4367" t="str">
            <v>46.46</v>
          </cell>
          <cell r="P4367" t="str">
            <v>232.30</v>
          </cell>
          <cell r="Q4367" t="str">
            <v>185.84</v>
          </cell>
          <cell r="R4367" t="str">
            <v>4</v>
          </cell>
          <cell r="S4367" t="str">
            <v>平均年限法(一)</v>
          </cell>
          <cell r="T4367" t="str">
            <v>在用</v>
          </cell>
          <cell r="U4367" t="str">
            <v>在建工程转入</v>
          </cell>
          <cell r="V4367" t="str">
            <v>徐建红</v>
          </cell>
          <cell r="W4367" t="str">
            <v>2024.07.29</v>
          </cell>
          <cell r="X4367" t="str">
            <v>记--1149</v>
          </cell>
          <cell r="Y4367" t="str">
            <v>2400吨原药技改项目</v>
          </cell>
        </row>
        <row r="4367">
          <cell r="AA4367" t="str">
            <v>0330</v>
          </cell>
        </row>
        <row r="4368">
          <cell r="B4368" t="str">
            <v>033000094</v>
          </cell>
          <cell r="C4368" t="str">
            <v>循环泵、物料输送泵</v>
          </cell>
          <cell r="D4368" t="str">
            <v>IHF65-50-160，5.5KW防爆电机，材质为衬46，流量25㎥/h</v>
          </cell>
          <cell r="E4368">
            <v>4646.02</v>
          </cell>
          <cell r="F4368">
            <v>232.3</v>
          </cell>
          <cell r="G4368">
            <v>4413.72</v>
          </cell>
          <cell r="H4368">
            <v>0</v>
          </cell>
          <cell r="I4368" t="str">
            <v>2024.07.29</v>
          </cell>
          <cell r="J4368" t="str">
            <v>96</v>
          </cell>
          <cell r="K4368" t="str">
            <v>合成六车间（使它隆车间）</v>
          </cell>
          <cell r="L4368" t="str">
            <v>肥东合成分厂</v>
          </cell>
          <cell r="M4368" t="str">
            <v>肥东合成六车间（使它隆），P-4626</v>
          </cell>
          <cell r="N4368" t="str">
            <v>天长市金马机械设备制造有限公司</v>
          </cell>
          <cell r="O4368" t="str">
            <v>46.46</v>
          </cell>
          <cell r="P4368" t="str">
            <v>232.30</v>
          </cell>
          <cell r="Q4368" t="str">
            <v>185.84</v>
          </cell>
          <cell r="R4368" t="str">
            <v>4</v>
          </cell>
          <cell r="S4368" t="str">
            <v>平均年限法(一)</v>
          </cell>
          <cell r="T4368" t="str">
            <v>在用</v>
          </cell>
          <cell r="U4368" t="str">
            <v>在建工程转入</v>
          </cell>
          <cell r="V4368" t="str">
            <v>徐建红</v>
          </cell>
          <cell r="W4368" t="str">
            <v>2024.07.29</v>
          </cell>
          <cell r="X4368" t="str">
            <v>记--1149</v>
          </cell>
          <cell r="Y4368" t="str">
            <v>2400吨原药技改项目</v>
          </cell>
        </row>
        <row r="4368">
          <cell r="AA4368" t="str">
            <v>0330</v>
          </cell>
        </row>
        <row r="4369">
          <cell r="B4369" t="str">
            <v>033000095</v>
          </cell>
          <cell r="C4369" t="str">
            <v>循环泵、物料输送泵</v>
          </cell>
          <cell r="D4369" t="str">
            <v>IHF65-50-160，5.5KW防爆电机，材质为衬46，流量25㎥/h</v>
          </cell>
          <cell r="E4369">
            <v>4646.02</v>
          </cell>
          <cell r="F4369">
            <v>232.3</v>
          </cell>
          <cell r="G4369">
            <v>4413.72</v>
          </cell>
          <cell r="H4369">
            <v>0</v>
          </cell>
          <cell r="I4369" t="str">
            <v>2024.07.29</v>
          </cell>
          <cell r="J4369" t="str">
            <v>96</v>
          </cell>
          <cell r="K4369" t="str">
            <v>合成六车间（使它隆车间）</v>
          </cell>
          <cell r="L4369" t="str">
            <v>肥东合成分厂</v>
          </cell>
          <cell r="M4369" t="str">
            <v>肥东合成六车间（使它隆），P-4627</v>
          </cell>
          <cell r="N4369" t="str">
            <v>天长市金马机械设备制造有限公司</v>
          </cell>
          <cell r="O4369" t="str">
            <v>46.46</v>
          </cell>
          <cell r="P4369" t="str">
            <v>232.30</v>
          </cell>
          <cell r="Q4369" t="str">
            <v>185.84</v>
          </cell>
          <cell r="R4369" t="str">
            <v>4</v>
          </cell>
          <cell r="S4369" t="str">
            <v>平均年限法(一)</v>
          </cell>
          <cell r="T4369" t="str">
            <v>在用</v>
          </cell>
          <cell r="U4369" t="str">
            <v>在建工程转入</v>
          </cell>
          <cell r="V4369" t="str">
            <v>徐建红</v>
          </cell>
          <cell r="W4369" t="str">
            <v>2024.07.29</v>
          </cell>
          <cell r="X4369" t="str">
            <v>记--1149</v>
          </cell>
          <cell r="Y4369" t="str">
            <v>2400吨原药技改项目</v>
          </cell>
        </row>
        <row r="4369">
          <cell r="AA4369" t="str">
            <v>0330</v>
          </cell>
        </row>
        <row r="4370">
          <cell r="B4370" t="str">
            <v>032900109</v>
          </cell>
          <cell r="C4370" t="str">
            <v>物料输送泵</v>
          </cell>
          <cell r="D4370" t="str">
            <v>IHF80-65-160，11KW防爆电机，材质为衬46，流量50㎥/h</v>
          </cell>
          <cell r="E4370">
            <v>6176.99</v>
          </cell>
          <cell r="F4370">
            <v>308.85</v>
          </cell>
          <cell r="G4370">
            <v>5868.14</v>
          </cell>
          <cell r="H4370">
            <v>0</v>
          </cell>
          <cell r="I4370" t="str">
            <v>2024.07.29</v>
          </cell>
          <cell r="J4370" t="str">
            <v>96</v>
          </cell>
          <cell r="K4370" t="str">
            <v>合成五车间（技改车间）</v>
          </cell>
          <cell r="L4370" t="str">
            <v>肥东合成分厂</v>
          </cell>
          <cell r="M4370" t="str">
            <v>肥东合成五车间（技改车间），P-0305</v>
          </cell>
          <cell r="N4370" t="str">
            <v>天长市金马机械设备制造有限公司</v>
          </cell>
          <cell r="O4370" t="str">
            <v>61.77</v>
          </cell>
          <cell r="P4370" t="str">
            <v>308.85</v>
          </cell>
          <cell r="Q4370" t="str">
            <v>247.08</v>
          </cell>
          <cell r="R4370" t="str">
            <v>4</v>
          </cell>
          <cell r="S4370" t="str">
            <v>平均年限法(一)</v>
          </cell>
          <cell r="T4370" t="str">
            <v>在用</v>
          </cell>
          <cell r="U4370" t="str">
            <v>在建工程转入</v>
          </cell>
          <cell r="V4370" t="str">
            <v>徐建红</v>
          </cell>
          <cell r="W4370" t="str">
            <v>2024.07.29</v>
          </cell>
          <cell r="X4370" t="str">
            <v>记--1149</v>
          </cell>
          <cell r="Y4370" t="str">
            <v>2400吨原药技改项目</v>
          </cell>
        </row>
        <row r="4370">
          <cell r="AA4370" t="str">
            <v>0329</v>
          </cell>
        </row>
        <row r="4371">
          <cell r="B4371" t="str">
            <v>032900110</v>
          </cell>
          <cell r="C4371" t="str">
            <v>物料输送泵</v>
          </cell>
          <cell r="D4371" t="str">
            <v>IHF80-65-160，11KW防爆电机，材质为衬46，流量50㎥/h</v>
          </cell>
          <cell r="E4371">
            <v>6176.99</v>
          </cell>
          <cell r="F4371">
            <v>308.85</v>
          </cell>
          <cell r="G4371">
            <v>5868.14</v>
          </cell>
          <cell r="H4371">
            <v>0</v>
          </cell>
          <cell r="I4371" t="str">
            <v>2024.07.29</v>
          </cell>
          <cell r="J4371" t="str">
            <v>96</v>
          </cell>
          <cell r="K4371" t="str">
            <v>合成五车间（技改车间）</v>
          </cell>
          <cell r="L4371" t="str">
            <v>肥东合成分厂</v>
          </cell>
          <cell r="M4371" t="str">
            <v>肥东合成五车间（技改车间），P-0307</v>
          </cell>
          <cell r="N4371" t="str">
            <v>天长市金马机械设备制造有限公司</v>
          </cell>
          <cell r="O4371" t="str">
            <v>61.77</v>
          </cell>
          <cell r="P4371" t="str">
            <v>308.85</v>
          </cell>
          <cell r="Q4371" t="str">
            <v>247.08</v>
          </cell>
          <cell r="R4371" t="str">
            <v>4</v>
          </cell>
          <cell r="S4371" t="str">
            <v>平均年限法(一)</v>
          </cell>
          <cell r="T4371" t="str">
            <v>在用</v>
          </cell>
          <cell r="U4371" t="str">
            <v>在建工程转入</v>
          </cell>
          <cell r="V4371" t="str">
            <v>徐建红</v>
          </cell>
          <cell r="W4371" t="str">
            <v>2024.07.29</v>
          </cell>
          <cell r="X4371" t="str">
            <v>记--1149</v>
          </cell>
          <cell r="Y4371" t="str">
            <v>2400吨原药技改项目</v>
          </cell>
        </row>
        <row r="4371">
          <cell r="AA4371" t="str">
            <v>0329</v>
          </cell>
        </row>
        <row r="4372">
          <cell r="B4372" t="str">
            <v>032900111</v>
          </cell>
          <cell r="C4372" t="str">
            <v>物料输送泵</v>
          </cell>
          <cell r="D4372" t="str">
            <v>IHF80-65-160，11KW防爆电机，材质为衬46，流量50㎥/h</v>
          </cell>
          <cell r="E4372">
            <v>6176.99</v>
          </cell>
          <cell r="F4372">
            <v>308.85</v>
          </cell>
          <cell r="G4372">
            <v>5868.14</v>
          </cell>
          <cell r="H4372">
            <v>0</v>
          </cell>
          <cell r="I4372" t="str">
            <v>2024.07.29</v>
          </cell>
          <cell r="J4372" t="str">
            <v>96</v>
          </cell>
          <cell r="K4372" t="str">
            <v>合成五车间（技改车间）</v>
          </cell>
          <cell r="L4372" t="str">
            <v>肥东合成分厂</v>
          </cell>
          <cell r="M4372" t="str">
            <v>肥东合成五车间（技改车间），P-0309</v>
          </cell>
          <cell r="N4372" t="str">
            <v>天长市金马机械设备制造有限公司</v>
          </cell>
          <cell r="O4372" t="str">
            <v>61.77</v>
          </cell>
          <cell r="P4372" t="str">
            <v>308.85</v>
          </cell>
          <cell r="Q4372" t="str">
            <v>247.08</v>
          </cell>
          <cell r="R4372" t="str">
            <v>4</v>
          </cell>
          <cell r="S4372" t="str">
            <v>平均年限法(一)</v>
          </cell>
          <cell r="T4372" t="str">
            <v>在用</v>
          </cell>
          <cell r="U4372" t="str">
            <v>在建工程转入</v>
          </cell>
          <cell r="V4372" t="str">
            <v>徐建红</v>
          </cell>
          <cell r="W4372" t="str">
            <v>2024.07.29</v>
          </cell>
          <cell r="X4372" t="str">
            <v>记--1149</v>
          </cell>
          <cell r="Y4372" t="str">
            <v>2400吨原药技改项目</v>
          </cell>
        </row>
        <row r="4372">
          <cell r="AA4372" t="str">
            <v>0329</v>
          </cell>
        </row>
        <row r="4373">
          <cell r="B4373" t="str">
            <v>032900112</v>
          </cell>
          <cell r="C4373" t="str">
            <v>物料输送泵</v>
          </cell>
          <cell r="D4373" t="str">
            <v>IHF80-65-160，11KW防爆电机，材质为衬46，流量50㎥/h</v>
          </cell>
          <cell r="E4373">
            <v>6176.99</v>
          </cell>
          <cell r="F4373">
            <v>308.85</v>
          </cell>
          <cell r="G4373">
            <v>5868.14</v>
          </cell>
          <cell r="H4373">
            <v>0</v>
          </cell>
          <cell r="I4373" t="str">
            <v>2024.07.29</v>
          </cell>
          <cell r="J4373" t="str">
            <v>96</v>
          </cell>
          <cell r="K4373" t="str">
            <v>合成五车间（技改车间）</v>
          </cell>
          <cell r="L4373" t="str">
            <v>肥东合成分厂</v>
          </cell>
          <cell r="M4373" t="str">
            <v>肥东合成五车间（技改车间），P-0326</v>
          </cell>
          <cell r="N4373" t="str">
            <v>天长市金马机械设备制造有限公司</v>
          </cell>
          <cell r="O4373" t="str">
            <v>61.77</v>
          </cell>
          <cell r="P4373" t="str">
            <v>308.85</v>
          </cell>
          <cell r="Q4373" t="str">
            <v>247.08</v>
          </cell>
          <cell r="R4373" t="str">
            <v>4</v>
          </cell>
          <cell r="S4373" t="str">
            <v>平均年限法(一)</v>
          </cell>
          <cell r="T4373" t="str">
            <v>在用</v>
          </cell>
          <cell r="U4373" t="str">
            <v>在建工程转入</v>
          </cell>
          <cell r="V4373" t="str">
            <v>徐建红</v>
          </cell>
          <cell r="W4373" t="str">
            <v>2024.07.29</v>
          </cell>
          <cell r="X4373" t="str">
            <v>记--1149</v>
          </cell>
          <cell r="Y4373" t="str">
            <v>2400吨原药技改项目</v>
          </cell>
        </row>
        <row r="4373">
          <cell r="AA4373" t="str">
            <v>0329</v>
          </cell>
        </row>
        <row r="4374">
          <cell r="B4374" t="str">
            <v>032900113</v>
          </cell>
          <cell r="C4374" t="str">
            <v>母液输送泵（自吸泵）</v>
          </cell>
          <cell r="D4374" t="str">
            <v>50FZB-30，4KW防爆电机，材质为全氟，流量12.5㎥/h</v>
          </cell>
          <cell r="E4374">
            <v>2884.96</v>
          </cell>
          <cell r="F4374">
            <v>144.25</v>
          </cell>
          <cell r="G4374">
            <v>2740.71</v>
          </cell>
          <cell r="H4374">
            <v>0</v>
          </cell>
          <cell r="I4374" t="str">
            <v>2024.07.29</v>
          </cell>
          <cell r="J4374" t="str">
            <v>96</v>
          </cell>
          <cell r="K4374" t="str">
            <v>合成五车间（技改车间）</v>
          </cell>
          <cell r="L4374" t="str">
            <v>肥东合成分厂</v>
          </cell>
          <cell r="M4374" t="str">
            <v>肥东合成五车间（技改车间），P-0308A</v>
          </cell>
          <cell r="N4374" t="str">
            <v>天长市金马机械设备制造有限公司</v>
          </cell>
          <cell r="O4374" t="str">
            <v>28.85</v>
          </cell>
          <cell r="P4374" t="str">
            <v>144.25</v>
          </cell>
          <cell r="Q4374" t="str">
            <v>115.40</v>
          </cell>
          <cell r="R4374" t="str">
            <v>4</v>
          </cell>
          <cell r="S4374" t="str">
            <v>平均年限法(一)</v>
          </cell>
          <cell r="T4374" t="str">
            <v>在用</v>
          </cell>
          <cell r="U4374" t="str">
            <v>在建工程转入</v>
          </cell>
          <cell r="V4374" t="str">
            <v>徐建红</v>
          </cell>
          <cell r="W4374" t="str">
            <v>2024.07.29</v>
          </cell>
          <cell r="X4374" t="str">
            <v>记--1149</v>
          </cell>
          <cell r="Y4374" t="str">
            <v>2400吨原药技改项目</v>
          </cell>
        </row>
        <row r="4374">
          <cell r="AA4374" t="str">
            <v>0329</v>
          </cell>
        </row>
        <row r="4375">
          <cell r="B4375" t="str">
            <v>033000096</v>
          </cell>
          <cell r="C4375" t="str">
            <v>母液输送泵（自吸泵）</v>
          </cell>
          <cell r="D4375" t="str">
            <v>50FZB-30，4KW防爆电机，材质为全氟，流量12.5㎥/h</v>
          </cell>
          <cell r="E4375">
            <v>2884.96</v>
          </cell>
          <cell r="F4375">
            <v>144.25</v>
          </cell>
          <cell r="G4375">
            <v>2740.71</v>
          </cell>
          <cell r="H4375">
            <v>0</v>
          </cell>
          <cell r="I4375" t="str">
            <v>2024.07.29</v>
          </cell>
          <cell r="J4375" t="str">
            <v>96</v>
          </cell>
          <cell r="K4375" t="str">
            <v>合成六车间（使它隆车间）</v>
          </cell>
          <cell r="L4375" t="str">
            <v>肥东合成分厂</v>
          </cell>
          <cell r="M4375" t="str">
            <v>肥东合成六车间（使它隆），P-4603</v>
          </cell>
          <cell r="N4375" t="str">
            <v>天长市金马机械设备制造有限公司</v>
          </cell>
          <cell r="O4375" t="str">
            <v>28.85</v>
          </cell>
          <cell r="P4375" t="str">
            <v>144.25</v>
          </cell>
          <cell r="Q4375" t="str">
            <v>115.40</v>
          </cell>
          <cell r="R4375" t="str">
            <v>4</v>
          </cell>
          <cell r="S4375" t="str">
            <v>平均年限法(一)</v>
          </cell>
          <cell r="T4375" t="str">
            <v>在用</v>
          </cell>
          <cell r="U4375" t="str">
            <v>在建工程转入</v>
          </cell>
          <cell r="V4375" t="str">
            <v>徐建红</v>
          </cell>
          <cell r="W4375" t="str">
            <v>2024.07.29</v>
          </cell>
          <cell r="X4375" t="str">
            <v>记--1149</v>
          </cell>
          <cell r="Y4375" t="str">
            <v>2400吨原药技改项目</v>
          </cell>
        </row>
        <row r="4375">
          <cell r="AA4375" t="str">
            <v>0330</v>
          </cell>
        </row>
        <row r="4376">
          <cell r="B4376" t="str">
            <v>033000097</v>
          </cell>
          <cell r="C4376" t="str">
            <v>母液输送泵（自吸泵）</v>
          </cell>
          <cell r="D4376" t="str">
            <v>50FZB-30，4KW防爆电机，材质为全氟，流量12.5㎥/h</v>
          </cell>
          <cell r="E4376">
            <v>2884.96</v>
          </cell>
          <cell r="F4376">
            <v>144.25</v>
          </cell>
          <cell r="G4376">
            <v>2740.71</v>
          </cell>
          <cell r="H4376">
            <v>0</v>
          </cell>
          <cell r="I4376" t="str">
            <v>2024.07.29</v>
          </cell>
          <cell r="J4376" t="str">
            <v>96</v>
          </cell>
          <cell r="K4376" t="str">
            <v>合成六车间（使它隆车间）</v>
          </cell>
          <cell r="L4376" t="str">
            <v>肥东合成分厂</v>
          </cell>
          <cell r="M4376" t="str">
            <v>肥东合成六车间（使它隆），P-4606</v>
          </cell>
          <cell r="N4376" t="str">
            <v>天长市金马机械设备制造有限公司</v>
          </cell>
          <cell r="O4376" t="str">
            <v>28.85</v>
          </cell>
          <cell r="P4376" t="str">
            <v>144.25</v>
          </cell>
          <cell r="Q4376" t="str">
            <v>115.40</v>
          </cell>
          <cell r="R4376" t="str">
            <v>4</v>
          </cell>
          <cell r="S4376" t="str">
            <v>平均年限法(一)</v>
          </cell>
          <cell r="T4376" t="str">
            <v>在用</v>
          </cell>
          <cell r="U4376" t="str">
            <v>在建工程转入</v>
          </cell>
          <cell r="V4376" t="str">
            <v>徐建红</v>
          </cell>
          <cell r="W4376" t="str">
            <v>2024.07.29</v>
          </cell>
          <cell r="X4376" t="str">
            <v>记--1149</v>
          </cell>
          <cell r="Y4376" t="str">
            <v>2400吨原药技改项目</v>
          </cell>
        </row>
        <row r="4376">
          <cell r="AA4376" t="str">
            <v>0330</v>
          </cell>
        </row>
        <row r="4377">
          <cell r="B4377" t="str">
            <v>033000098</v>
          </cell>
          <cell r="C4377" t="str">
            <v>母液输送泵（自吸泵）</v>
          </cell>
          <cell r="D4377" t="str">
            <v>50FZB-30，4KW防爆电机，材质为全氟，流量12.5㎥/h</v>
          </cell>
          <cell r="E4377">
            <v>2884.96</v>
          </cell>
          <cell r="F4377">
            <v>144.25</v>
          </cell>
          <cell r="G4377">
            <v>2740.71</v>
          </cell>
          <cell r="H4377">
            <v>0</v>
          </cell>
          <cell r="I4377" t="str">
            <v>2024.07.29</v>
          </cell>
          <cell r="J4377" t="str">
            <v>96</v>
          </cell>
          <cell r="K4377" t="str">
            <v>合成六车间（使它隆车间）</v>
          </cell>
          <cell r="L4377" t="str">
            <v>肥东合成分厂</v>
          </cell>
          <cell r="M4377" t="str">
            <v>肥东合成六车间（使它隆），P-4609</v>
          </cell>
          <cell r="N4377" t="str">
            <v>天长市金马机械设备制造有限公司</v>
          </cell>
          <cell r="O4377" t="str">
            <v>28.85</v>
          </cell>
          <cell r="P4377" t="str">
            <v>144.25</v>
          </cell>
          <cell r="Q4377" t="str">
            <v>115.40</v>
          </cell>
          <cell r="R4377" t="str">
            <v>4</v>
          </cell>
          <cell r="S4377" t="str">
            <v>平均年限法(一)</v>
          </cell>
          <cell r="T4377" t="str">
            <v>在用</v>
          </cell>
          <cell r="U4377" t="str">
            <v>在建工程转入</v>
          </cell>
          <cell r="V4377" t="str">
            <v>徐建红</v>
          </cell>
          <cell r="W4377" t="str">
            <v>2024.07.29</v>
          </cell>
          <cell r="X4377" t="str">
            <v>记--1149</v>
          </cell>
          <cell r="Y4377" t="str">
            <v>2400吨原药技改项目</v>
          </cell>
        </row>
        <row r="4377">
          <cell r="AA4377" t="str">
            <v>0330</v>
          </cell>
        </row>
        <row r="4378">
          <cell r="B4378" t="str">
            <v>033000099</v>
          </cell>
          <cell r="C4378" t="str">
            <v>母液输送泵（自吸泵）</v>
          </cell>
          <cell r="D4378" t="str">
            <v>50FZB-30，4KW防爆电机，材质为全氟，流量12.5㎥/h</v>
          </cell>
          <cell r="E4378">
            <v>2884.96</v>
          </cell>
          <cell r="F4378">
            <v>144.25</v>
          </cell>
          <cell r="G4378">
            <v>2740.71</v>
          </cell>
          <cell r="H4378">
            <v>0</v>
          </cell>
          <cell r="I4378" t="str">
            <v>2024.07.29</v>
          </cell>
          <cell r="J4378" t="str">
            <v>96</v>
          </cell>
          <cell r="K4378" t="str">
            <v>合成六车间（使它隆车间）</v>
          </cell>
          <cell r="L4378" t="str">
            <v>肥东合成分厂</v>
          </cell>
          <cell r="M4378" t="str">
            <v>肥东合成六车间（使它隆），P-4616</v>
          </cell>
          <cell r="N4378" t="str">
            <v>天长市金马机械设备制造有限公司</v>
          </cell>
          <cell r="O4378" t="str">
            <v>28.85</v>
          </cell>
          <cell r="P4378" t="str">
            <v>144.25</v>
          </cell>
          <cell r="Q4378" t="str">
            <v>115.40</v>
          </cell>
          <cell r="R4378" t="str">
            <v>4</v>
          </cell>
          <cell r="S4378" t="str">
            <v>平均年限法(一)</v>
          </cell>
          <cell r="T4378" t="str">
            <v>在用</v>
          </cell>
          <cell r="U4378" t="str">
            <v>在建工程转入</v>
          </cell>
          <cell r="V4378" t="str">
            <v>徐建红</v>
          </cell>
          <cell r="W4378" t="str">
            <v>2024.07.29</v>
          </cell>
          <cell r="X4378" t="str">
            <v>记--1149</v>
          </cell>
          <cell r="Y4378" t="str">
            <v>2400吨原药技改项目</v>
          </cell>
        </row>
        <row r="4378">
          <cell r="AA4378" t="str">
            <v>0330</v>
          </cell>
        </row>
        <row r="4379">
          <cell r="B4379" t="str">
            <v>033000100</v>
          </cell>
          <cell r="C4379" t="str">
            <v>母液输送泵（自吸泵）</v>
          </cell>
          <cell r="D4379" t="str">
            <v>50FZB-30，4KW防爆电机，材质为全氟，流量12.5㎥/h</v>
          </cell>
          <cell r="E4379">
            <v>2884.96</v>
          </cell>
          <cell r="F4379">
            <v>144.25</v>
          </cell>
          <cell r="G4379">
            <v>2740.71</v>
          </cell>
          <cell r="H4379">
            <v>0</v>
          </cell>
          <cell r="I4379" t="str">
            <v>2024.07.29</v>
          </cell>
          <cell r="J4379" t="str">
            <v>96</v>
          </cell>
          <cell r="K4379" t="str">
            <v>合成六车间（使它隆车间）</v>
          </cell>
          <cell r="L4379" t="str">
            <v>肥东合成分厂</v>
          </cell>
          <cell r="M4379" t="str">
            <v>肥东合成六车间（使它隆），P-4619</v>
          </cell>
          <cell r="N4379" t="str">
            <v>天长市金马机械设备制造有限公司</v>
          </cell>
          <cell r="O4379" t="str">
            <v>28.85</v>
          </cell>
          <cell r="P4379" t="str">
            <v>144.25</v>
          </cell>
          <cell r="Q4379" t="str">
            <v>115.40</v>
          </cell>
          <cell r="R4379" t="str">
            <v>4</v>
          </cell>
          <cell r="S4379" t="str">
            <v>平均年限法(一)</v>
          </cell>
          <cell r="T4379" t="str">
            <v>在用</v>
          </cell>
          <cell r="U4379" t="str">
            <v>在建工程转入</v>
          </cell>
          <cell r="V4379" t="str">
            <v>徐建红</v>
          </cell>
          <cell r="W4379" t="str">
            <v>2024.07.29</v>
          </cell>
          <cell r="X4379" t="str">
            <v>记--1149</v>
          </cell>
          <cell r="Y4379" t="str">
            <v>2400吨原药技改项目</v>
          </cell>
        </row>
        <row r="4379">
          <cell r="AA4379" t="str">
            <v>0330</v>
          </cell>
        </row>
        <row r="4380">
          <cell r="B4380" t="str">
            <v>033000101</v>
          </cell>
          <cell r="C4380" t="str">
            <v>母液输送泵（自吸泵）</v>
          </cell>
          <cell r="D4380" t="str">
            <v>50FZB-30，4KW防爆电机，材质为全氟，流量12.5㎥/h</v>
          </cell>
          <cell r="E4380">
            <v>2884.96</v>
          </cell>
          <cell r="F4380">
            <v>144.25</v>
          </cell>
          <cell r="G4380">
            <v>2740.71</v>
          </cell>
          <cell r="H4380">
            <v>0</v>
          </cell>
          <cell r="I4380" t="str">
            <v>2024.07.29</v>
          </cell>
          <cell r="J4380" t="str">
            <v>96</v>
          </cell>
          <cell r="K4380" t="str">
            <v>合成六车间（使它隆车间）</v>
          </cell>
          <cell r="L4380" t="str">
            <v>肥东合成分厂</v>
          </cell>
          <cell r="M4380" t="str">
            <v>肥东合成六车间（使它隆），P-4620</v>
          </cell>
          <cell r="N4380" t="str">
            <v>天长市金马机械设备制造有限公司</v>
          </cell>
          <cell r="O4380" t="str">
            <v>28.85</v>
          </cell>
          <cell r="P4380" t="str">
            <v>144.25</v>
          </cell>
          <cell r="Q4380" t="str">
            <v>115.40</v>
          </cell>
          <cell r="R4380" t="str">
            <v>4</v>
          </cell>
          <cell r="S4380" t="str">
            <v>平均年限法(一)</v>
          </cell>
          <cell r="T4380" t="str">
            <v>在用</v>
          </cell>
          <cell r="U4380" t="str">
            <v>在建工程转入</v>
          </cell>
          <cell r="V4380" t="str">
            <v>徐建红</v>
          </cell>
          <cell r="W4380" t="str">
            <v>2024.07.29</v>
          </cell>
          <cell r="X4380" t="str">
            <v>记--1149</v>
          </cell>
          <cell r="Y4380" t="str">
            <v>2400吨原药技改项目</v>
          </cell>
        </row>
        <row r="4380">
          <cell r="AA4380" t="str">
            <v>0330</v>
          </cell>
        </row>
        <row r="4381">
          <cell r="B4381" t="str">
            <v>033000102</v>
          </cell>
          <cell r="C4381" t="str">
            <v>母液输送泵（自吸泵）</v>
          </cell>
          <cell r="D4381" t="str">
            <v>50FZB-30，4KW防爆电机，材质为全氟，流量12.5㎥/h</v>
          </cell>
          <cell r="E4381">
            <v>2884.96</v>
          </cell>
          <cell r="F4381">
            <v>144.25</v>
          </cell>
          <cell r="G4381">
            <v>2740.71</v>
          </cell>
          <cell r="H4381">
            <v>0</v>
          </cell>
          <cell r="I4381" t="str">
            <v>2024.07.29</v>
          </cell>
          <cell r="J4381" t="str">
            <v>96</v>
          </cell>
          <cell r="K4381" t="str">
            <v>合成六车间（使它隆车间）</v>
          </cell>
          <cell r="L4381" t="str">
            <v>肥东合成分厂</v>
          </cell>
          <cell r="M4381" t="str">
            <v>肥东合成六车间（使它隆），P-0327A</v>
          </cell>
          <cell r="N4381" t="str">
            <v>天长市金马机械设备制造有限公司</v>
          </cell>
          <cell r="O4381" t="str">
            <v>28.85</v>
          </cell>
          <cell r="P4381" t="str">
            <v>144.25</v>
          </cell>
          <cell r="Q4381" t="str">
            <v>115.40</v>
          </cell>
          <cell r="R4381" t="str">
            <v>4</v>
          </cell>
          <cell r="S4381" t="str">
            <v>平均年限法(一)</v>
          </cell>
          <cell r="T4381" t="str">
            <v>在用</v>
          </cell>
          <cell r="U4381" t="str">
            <v>在建工程转入</v>
          </cell>
          <cell r="V4381" t="str">
            <v>徐建红</v>
          </cell>
          <cell r="W4381" t="str">
            <v>2024.07.29</v>
          </cell>
          <cell r="X4381" t="str">
            <v>记--1149</v>
          </cell>
          <cell r="Y4381" t="str">
            <v>2400吨原药技改项目</v>
          </cell>
        </row>
        <row r="4381">
          <cell r="AA4381" t="str">
            <v>0330</v>
          </cell>
        </row>
        <row r="4382">
          <cell r="B4382" t="str">
            <v>033000103</v>
          </cell>
          <cell r="C4382" t="str">
            <v>母液输送泵（自吸泵）</v>
          </cell>
          <cell r="D4382" t="str">
            <v>50FZB-30，4KW防爆电机，材质为全氟，流量12.5㎥/h</v>
          </cell>
          <cell r="E4382">
            <v>2884.96</v>
          </cell>
          <cell r="F4382">
            <v>144.25</v>
          </cell>
          <cell r="G4382">
            <v>2740.71</v>
          </cell>
          <cell r="H4382">
            <v>0</v>
          </cell>
          <cell r="I4382" t="str">
            <v>2024.07.29</v>
          </cell>
          <cell r="J4382" t="str">
            <v>96</v>
          </cell>
          <cell r="K4382" t="str">
            <v>合成六车间（使它隆车间）</v>
          </cell>
          <cell r="L4382" t="str">
            <v>肥东合成分厂</v>
          </cell>
          <cell r="M4382" t="str">
            <v>肥东合成六车间（使它隆），P-0330</v>
          </cell>
          <cell r="N4382" t="str">
            <v>天长市金马机械设备制造有限公司</v>
          </cell>
          <cell r="O4382" t="str">
            <v>28.85</v>
          </cell>
          <cell r="P4382" t="str">
            <v>144.25</v>
          </cell>
          <cell r="Q4382" t="str">
            <v>115.40</v>
          </cell>
          <cell r="R4382" t="str">
            <v>4</v>
          </cell>
          <cell r="S4382" t="str">
            <v>平均年限法(一)</v>
          </cell>
          <cell r="T4382" t="str">
            <v>在用</v>
          </cell>
          <cell r="U4382" t="str">
            <v>在建工程转入</v>
          </cell>
          <cell r="V4382" t="str">
            <v>徐建红</v>
          </cell>
          <cell r="W4382" t="str">
            <v>2024.07.29</v>
          </cell>
          <cell r="X4382" t="str">
            <v>记--1149</v>
          </cell>
          <cell r="Y4382" t="str">
            <v>2400吨原药技改项目</v>
          </cell>
        </row>
        <row r="4382">
          <cell r="AA4382" t="str">
            <v>0330</v>
          </cell>
        </row>
        <row r="4383">
          <cell r="B4383" t="str">
            <v>032900114</v>
          </cell>
          <cell r="C4383" t="str">
            <v>输送泵</v>
          </cell>
          <cell r="D4383" t="str">
            <v>IHF32-25-125A，1.1KW防爆电机，材质为衬46，流量3㎥/h</v>
          </cell>
          <cell r="E4383">
            <v>2566.37</v>
          </cell>
          <cell r="F4383">
            <v>128.3</v>
          </cell>
          <cell r="G4383">
            <v>2438.07</v>
          </cell>
          <cell r="H4383">
            <v>0</v>
          </cell>
          <cell r="I4383" t="str">
            <v>2024.07.29</v>
          </cell>
          <cell r="J4383" t="str">
            <v>96</v>
          </cell>
          <cell r="K4383" t="str">
            <v>合成五车间（技改车间）</v>
          </cell>
          <cell r="L4383" t="str">
            <v>肥东合成分厂</v>
          </cell>
          <cell r="M4383" t="str">
            <v>肥东合成五车间（技改车间），P-3025</v>
          </cell>
          <cell r="N4383" t="str">
            <v>天长市金马机械设备制造有限公司</v>
          </cell>
          <cell r="O4383" t="str">
            <v>25.66</v>
          </cell>
          <cell r="P4383" t="str">
            <v>128.30</v>
          </cell>
          <cell r="Q4383" t="str">
            <v>102.65</v>
          </cell>
          <cell r="R4383" t="str">
            <v>4</v>
          </cell>
          <cell r="S4383" t="str">
            <v>平均年限法(一)</v>
          </cell>
          <cell r="T4383" t="str">
            <v>在用</v>
          </cell>
          <cell r="U4383" t="str">
            <v>在建工程转入</v>
          </cell>
          <cell r="V4383" t="str">
            <v>徐建红</v>
          </cell>
          <cell r="W4383" t="str">
            <v>2024.07.29</v>
          </cell>
          <cell r="X4383" t="str">
            <v>记--1149</v>
          </cell>
          <cell r="Y4383" t="str">
            <v>2400吨原药技改项目</v>
          </cell>
        </row>
        <row r="4383">
          <cell r="AA4383" t="str">
            <v>0329</v>
          </cell>
        </row>
        <row r="4384">
          <cell r="B4384" t="str">
            <v>033000104</v>
          </cell>
          <cell r="C4384" t="str">
            <v>输送泵</v>
          </cell>
          <cell r="D4384" t="str">
            <v>IHF32-25-125A，1.1KW防爆电机，材质为衬46，流量3㎥/h</v>
          </cell>
          <cell r="E4384">
            <v>2566.37</v>
          </cell>
          <cell r="F4384">
            <v>128.3</v>
          </cell>
          <cell r="G4384">
            <v>2438.07</v>
          </cell>
          <cell r="H4384">
            <v>0</v>
          </cell>
          <cell r="I4384" t="str">
            <v>2024.07.29</v>
          </cell>
          <cell r="J4384" t="str">
            <v>96</v>
          </cell>
          <cell r="K4384" t="str">
            <v>合成六车间（使它隆车间）</v>
          </cell>
          <cell r="L4384" t="str">
            <v>肥东合成分厂</v>
          </cell>
          <cell r="M4384" t="str">
            <v>肥东合成六车间（使它隆），P-4601A</v>
          </cell>
          <cell r="N4384" t="str">
            <v>天长市金马机械设备制造有限公司</v>
          </cell>
          <cell r="O4384" t="str">
            <v>25.66</v>
          </cell>
          <cell r="P4384" t="str">
            <v>128.30</v>
          </cell>
          <cell r="Q4384" t="str">
            <v>102.65</v>
          </cell>
          <cell r="R4384" t="str">
            <v>4</v>
          </cell>
          <cell r="S4384" t="str">
            <v>平均年限法(一)</v>
          </cell>
          <cell r="T4384" t="str">
            <v>在用</v>
          </cell>
          <cell r="U4384" t="str">
            <v>在建工程转入</v>
          </cell>
          <cell r="V4384" t="str">
            <v>徐建红</v>
          </cell>
          <cell r="W4384" t="str">
            <v>2024.07.29</v>
          </cell>
          <cell r="X4384" t="str">
            <v>记--1149</v>
          </cell>
          <cell r="Y4384" t="str">
            <v>2400吨原药技改项目</v>
          </cell>
        </row>
        <row r="4384">
          <cell r="AA4384" t="str">
            <v>0330</v>
          </cell>
        </row>
        <row r="4385">
          <cell r="B4385" t="str">
            <v>033000105</v>
          </cell>
          <cell r="C4385" t="str">
            <v>输送泵</v>
          </cell>
          <cell r="D4385" t="str">
            <v>IHF32-25-125A，1.1KW防爆电机，材质为衬46，流量3㎥/h</v>
          </cell>
          <cell r="E4385">
            <v>2566.37</v>
          </cell>
          <cell r="F4385">
            <v>128.3</v>
          </cell>
          <cell r="G4385">
            <v>2438.07</v>
          </cell>
          <cell r="H4385">
            <v>0</v>
          </cell>
          <cell r="I4385" t="str">
            <v>2024.07.29</v>
          </cell>
          <cell r="J4385" t="str">
            <v>96</v>
          </cell>
          <cell r="K4385" t="str">
            <v>合成六车间（使它隆车间）</v>
          </cell>
          <cell r="L4385" t="str">
            <v>肥东合成分厂</v>
          </cell>
          <cell r="M4385" t="str">
            <v>肥东合成六车间（使它隆），P-4601B</v>
          </cell>
          <cell r="N4385" t="str">
            <v>天长市金马机械设备制造有限公司</v>
          </cell>
          <cell r="O4385" t="str">
            <v>25.66</v>
          </cell>
          <cell r="P4385" t="str">
            <v>128.30</v>
          </cell>
          <cell r="Q4385" t="str">
            <v>102.65</v>
          </cell>
          <cell r="R4385" t="str">
            <v>4</v>
          </cell>
          <cell r="S4385" t="str">
            <v>平均年限法(一)</v>
          </cell>
          <cell r="T4385" t="str">
            <v>在用</v>
          </cell>
          <cell r="U4385" t="str">
            <v>在建工程转入</v>
          </cell>
          <cell r="V4385" t="str">
            <v>徐建红</v>
          </cell>
          <cell r="W4385" t="str">
            <v>2024.07.29</v>
          </cell>
          <cell r="X4385" t="str">
            <v>记--1149</v>
          </cell>
          <cell r="Y4385" t="str">
            <v>2400吨原药技改项目</v>
          </cell>
        </row>
        <row r="4385">
          <cell r="AA4385" t="str">
            <v>0330</v>
          </cell>
        </row>
        <row r="4386">
          <cell r="B4386" t="str">
            <v>033000106</v>
          </cell>
          <cell r="C4386" t="str">
            <v>输送泵</v>
          </cell>
          <cell r="D4386" t="str">
            <v>IHF32-25-125A，1.1KW防爆电机，材质为衬46，流量3㎥/h</v>
          </cell>
          <cell r="E4386">
            <v>2566.37</v>
          </cell>
          <cell r="F4386">
            <v>128.3</v>
          </cell>
          <cell r="G4386">
            <v>2438.07</v>
          </cell>
          <cell r="H4386">
            <v>0</v>
          </cell>
          <cell r="I4386" t="str">
            <v>2024.07.29</v>
          </cell>
          <cell r="J4386" t="str">
            <v>96</v>
          </cell>
          <cell r="K4386" t="str">
            <v>合成六车间（使它隆车间）</v>
          </cell>
          <cell r="L4386" t="str">
            <v>肥东合成分厂</v>
          </cell>
          <cell r="M4386" t="str">
            <v>肥东合成六车间（使它隆），P-4623</v>
          </cell>
          <cell r="N4386" t="str">
            <v>天长市金马机械设备制造有限公司</v>
          </cell>
          <cell r="O4386" t="str">
            <v>25.66</v>
          </cell>
          <cell r="P4386" t="str">
            <v>128.30</v>
          </cell>
          <cell r="Q4386" t="str">
            <v>102.65</v>
          </cell>
          <cell r="R4386" t="str">
            <v>4</v>
          </cell>
          <cell r="S4386" t="str">
            <v>平均年限法(一)</v>
          </cell>
          <cell r="T4386" t="str">
            <v>在用</v>
          </cell>
          <cell r="U4386" t="str">
            <v>在建工程转入</v>
          </cell>
          <cell r="V4386" t="str">
            <v>徐建红</v>
          </cell>
          <cell r="W4386" t="str">
            <v>2024.07.29</v>
          </cell>
          <cell r="X4386" t="str">
            <v>记--1149</v>
          </cell>
          <cell r="Y4386" t="str">
            <v>2400吨原药技改项目</v>
          </cell>
        </row>
        <row r="4386">
          <cell r="AA4386" t="str">
            <v>0330</v>
          </cell>
        </row>
        <row r="4387">
          <cell r="B4387" t="str">
            <v>033000107</v>
          </cell>
          <cell r="C4387" t="str">
            <v>输送泵</v>
          </cell>
          <cell r="D4387" t="str">
            <v>IHF50-32-160，3KW防爆电机，材质为衬46，流量12.5㎥/h</v>
          </cell>
          <cell r="E4387">
            <v>3628.32</v>
          </cell>
          <cell r="F4387">
            <v>181.4</v>
          </cell>
          <cell r="G4387">
            <v>3446.92</v>
          </cell>
          <cell r="H4387">
            <v>0</v>
          </cell>
          <cell r="I4387" t="str">
            <v>2024.07.29</v>
          </cell>
          <cell r="J4387" t="str">
            <v>96</v>
          </cell>
          <cell r="K4387" t="str">
            <v>合成六车间（使它隆车间）</v>
          </cell>
          <cell r="L4387" t="str">
            <v>肥东合成分厂</v>
          </cell>
          <cell r="M4387" t="str">
            <v>肥东合成六车间（使它隆），P-E4611</v>
          </cell>
          <cell r="N4387" t="str">
            <v>天长市金马机械设备制造有限公司</v>
          </cell>
          <cell r="O4387" t="str">
            <v>36.28</v>
          </cell>
          <cell r="P4387" t="str">
            <v>181.40</v>
          </cell>
          <cell r="Q4387" t="str">
            <v>145.13</v>
          </cell>
          <cell r="R4387" t="str">
            <v>4</v>
          </cell>
          <cell r="S4387" t="str">
            <v>平均年限法(一)</v>
          </cell>
          <cell r="T4387" t="str">
            <v>在用</v>
          </cell>
          <cell r="U4387" t="str">
            <v>在建工程转入</v>
          </cell>
          <cell r="V4387" t="str">
            <v>徐建红</v>
          </cell>
          <cell r="W4387" t="str">
            <v>2024.07.29</v>
          </cell>
          <cell r="X4387" t="str">
            <v>记--1149</v>
          </cell>
          <cell r="Y4387" t="str">
            <v>2400吨原药技改项目</v>
          </cell>
        </row>
        <row r="4387">
          <cell r="AA4387" t="str">
            <v>0330</v>
          </cell>
        </row>
        <row r="4388">
          <cell r="B4388" t="str">
            <v>033000108</v>
          </cell>
          <cell r="C4388" t="str">
            <v>输送泵</v>
          </cell>
          <cell r="D4388" t="str">
            <v>IHF50-32-160，3KW防爆电机，材质为衬46，流量12.5㎥/h</v>
          </cell>
          <cell r="E4388">
            <v>3628.32</v>
          </cell>
          <cell r="F4388">
            <v>181.4</v>
          </cell>
          <cell r="G4388">
            <v>3446.92</v>
          </cell>
          <cell r="H4388">
            <v>0</v>
          </cell>
          <cell r="I4388" t="str">
            <v>2024.07.29</v>
          </cell>
          <cell r="J4388" t="str">
            <v>96</v>
          </cell>
          <cell r="K4388" t="str">
            <v>合成六车间（使它隆车间）</v>
          </cell>
          <cell r="L4388" t="str">
            <v>肥东合成分厂</v>
          </cell>
          <cell r="M4388" t="str">
            <v>肥东合成六车间（使它隆），P-E4611</v>
          </cell>
          <cell r="N4388" t="str">
            <v>天长市金马机械设备制造有限公司</v>
          </cell>
          <cell r="O4388" t="str">
            <v>36.28</v>
          </cell>
          <cell r="P4388" t="str">
            <v>181.40</v>
          </cell>
          <cell r="Q4388" t="str">
            <v>145.13</v>
          </cell>
          <cell r="R4388" t="str">
            <v>4</v>
          </cell>
          <cell r="S4388" t="str">
            <v>平均年限法(一)</v>
          </cell>
          <cell r="T4388" t="str">
            <v>在用</v>
          </cell>
          <cell r="U4388" t="str">
            <v>在建工程转入</v>
          </cell>
          <cell r="V4388" t="str">
            <v>徐建红</v>
          </cell>
          <cell r="W4388" t="str">
            <v>2024.07.29</v>
          </cell>
          <cell r="X4388" t="str">
            <v>记--1149</v>
          </cell>
          <cell r="Y4388" t="str">
            <v>2400吨原药技改项目</v>
          </cell>
        </row>
        <row r="4388">
          <cell r="AA4388" t="str">
            <v>0330</v>
          </cell>
        </row>
        <row r="4389">
          <cell r="B4389" t="str">
            <v>032900115</v>
          </cell>
          <cell r="C4389" t="str">
            <v>氟塑料磁力泵</v>
          </cell>
          <cell r="D4389" t="str">
            <v>IMD50-32-160F，4KW防爆电机，材质为衬46，流量12.5㎥/h</v>
          </cell>
          <cell r="E4389">
            <v>5433.63</v>
          </cell>
          <cell r="F4389">
            <v>271.7</v>
          </cell>
          <cell r="G4389">
            <v>5161.93</v>
          </cell>
          <cell r="H4389">
            <v>0</v>
          </cell>
          <cell r="I4389" t="str">
            <v>2024.07.29</v>
          </cell>
          <cell r="J4389" t="str">
            <v>96</v>
          </cell>
          <cell r="K4389" t="str">
            <v>合成五车间（技改车间）</v>
          </cell>
          <cell r="L4389" t="str">
            <v>肥东合成分厂</v>
          </cell>
          <cell r="M4389" t="str">
            <v>肥东合成五车间（技改车间），P-0301</v>
          </cell>
          <cell r="N4389" t="str">
            <v>天长市金马机械设备制造有限公司</v>
          </cell>
          <cell r="O4389" t="str">
            <v>54.34</v>
          </cell>
          <cell r="P4389" t="str">
            <v>271.70</v>
          </cell>
          <cell r="Q4389" t="str">
            <v>217.35</v>
          </cell>
          <cell r="R4389" t="str">
            <v>4</v>
          </cell>
          <cell r="S4389" t="str">
            <v>平均年限法(一)</v>
          </cell>
          <cell r="T4389" t="str">
            <v>在用</v>
          </cell>
          <cell r="U4389" t="str">
            <v>在建工程转入</v>
          </cell>
          <cell r="V4389" t="str">
            <v>徐建红</v>
          </cell>
          <cell r="W4389" t="str">
            <v>2024.07.29</v>
          </cell>
          <cell r="X4389" t="str">
            <v>记--1149</v>
          </cell>
          <cell r="Y4389" t="str">
            <v>2400吨原药技改项目</v>
          </cell>
        </row>
        <row r="4389">
          <cell r="AA4389" t="str">
            <v>0329</v>
          </cell>
        </row>
        <row r="4390">
          <cell r="B4390" t="str">
            <v>032900116</v>
          </cell>
          <cell r="C4390" t="str">
            <v>氟塑料磁力泵</v>
          </cell>
          <cell r="D4390" t="str">
            <v>IMD50-32-160F，4KW防爆电机，材质为衬46，流量12.5㎥/h</v>
          </cell>
          <cell r="E4390">
            <v>5433.63</v>
          </cell>
          <cell r="F4390">
            <v>271.7</v>
          </cell>
          <cell r="G4390">
            <v>5161.93</v>
          </cell>
          <cell r="H4390">
            <v>0</v>
          </cell>
          <cell r="I4390" t="str">
            <v>2024.07.29</v>
          </cell>
          <cell r="J4390" t="str">
            <v>96</v>
          </cell>
          <cell r="K4390" t="str">
            <v>合成五车间（技改车间）</v>
          </cell>
          <cell r="L4390" t="str">
            <v>肥东合成分厂</v>
          </cell>
          <cell r="M4390" t="str">
            <v>肥东合成五车间（技改车间），P-0302</v>
          </cell>
          <cell r="N4390" t="str">
            <v>天长市金马机械设备制造有限公司</v>
          </cell>
          <cell r="O4390" t="str">
            <v>54.34</v>
          </cell>
          <cell r="P4390" t="str">
            <v>271.70</v>
          </cell>
          <cell r="Q4390" t="str">
            <v>217.35</v>
          </cell>
          <cell r="R4390" t="str">
            <v>4</v>
          </cell>
          <cell r="S4390" t="str">
            <v>平均年限法(一)</v>
          </cell>
          <cell r="T4390" t="str">
            <v>在用</v>
          </cell>
          <cell r="U4390" t="str">
            <v>在建工程转入</v>
          </cell>
          <cell r="V4390" t="str">
            <v>徐建红</v>
          </cell>
          <cell r="W4390" t="str">
            <v>2024.07.29</v>
          </cell>
          <cell r="X4390" t="str">
            <v>记--1149</v>
          </cell>
          <cell r="Y4390" t="str">
            <v>2400吨原药技改项目</v>
          </cell>
        </row>
        <row r="4390">
          <cell r="AA4390" t="str">
            <v>0329</v>
          </cell>
        </row>
        <row r="4391">
          <cell r="B4391" t="str">
            <v>032900117</v>
          </cell>
          <cell r="C4391" t="str">
            <v>氟塑料磁力泵</v>
          </cell>
          <cell r="D4391" t="str">
            <v>IMD50-32-160F，4KW防爆电机，材质为衬46，流量12.5㎥/h</v>
          </cell>
          <cell r="E4391">
            <v>5433.63</v>
          </cell>
          <cell r="F4391">
            <v>271.7</v>
          </cell>
          <cell r="G4391">
            <v>5161.93</v>
          </cell>
          <cell r="H4391">
            <v>0</v>
          </cell>
          <cell r="I4391" t="str">
            <v>2024.07.29</v>
          </cell>
          <cell r="J4391" t="str">
            <v>96</v>
          </cell>
          <cell r="K4391" t="str">
            <v>合成五车间（技改车间）</v>
          </cell>
          <cell r="L4391" t="str">
            <v>肥东合成分厂</v>
          </cell>
          <cell r="M4391" t="str">
            <v>肥东合成五车间（技改车间），P-0306</v>
          </cell>
          <cell r="N4391" t="str">
            <v>天长市金马机械设备制造有限公司</v>
          </cell>
          <cell r="O4391" t="str">
            <v>54.34</v>
          </cell>
          <cell r="P4391" t="str">
            <v>271.70</v>
          </cell>
          <cell r="Q4391" t="str">
            <v>217.35</v>
          </cell>
          <cell r="R4391" t="str">
            <v>4</v>
          </cell>
          <cell r="S4391" t="str">
            <v>平均年限法(一)</v>
          </cell>
          <cell r="T4391" t="str">
            <v>在用</v>
          </cell>
          <cell r="U4391" t="str">
            <v>在建工程转入</v>
          </cell>
          <cell r="V4391" t="str">
            <v>徐建红</v>
          </cell>
          <cell r="W4391" t="str">
            <v>2024.07.29</v>
          </cell>
          <cell r="X4391" t="str">
            <v>记--1149</v>
          </cell>
          <cell r="Y4391" t="str">
            <v>2400吨原药技改项目</v>
          </cell>
        </row>
        <row r="4391">
          <cell r="AA4391" t="str">
            <v>0329</v>
          </cell>
        </row>
        <row r="4392">
          <cell r="B4392" t="str">
            <v>032900118</v>
          </cell>
          <cell r="C4392" t="str">
            <v>氟塑料磁力泵</v>
          </cell>
          <cell r="D4392" t="str">
            <v>IMD50-32-160F，4KW防爆电机，材质为衬46，流量12.5㎥/h</v>
          </cell>
          <cell r="E4392">
            <v>5433.63</v>
          </cell>
          <cell r="F4392">
            <v>271.7</v>
          </cell>
          <cell r="G4392">
            <v>5161.93</v>
          </cell>
          <cell r="H4392">
            <v>0</v>
          </cell>
          <cell r="I4392" t="str">
            <v>2024.07.29</v>
          </cell>
          <cell r="J4392" t="str">
            <v>96</v>
          </cell>
          <cell r="K4392" t="str">
            <v>合成五车间（技改车间）</v>
          </cell>
          <cell r="L4392" t="str">
            <v>肥东合成分厂</v>
          </cell>
          <cell r="M4392" t="str">
            <v>肥东合成五车间（技改车间），P-0324A</v>
          </cell>
          <cell r="N4392" t="str">
            <v>天长市金马机械设备制造有限公司</v>
          </cell>
          <cell r="O4392" t="str">
            <v>54.34</v>
          </cell>
          <cell r="P4392" t="str">
            <v>271.70</v>
          </cell>
          <cell r="Q4392" t="str">
            <v>217.35</v>
          </cell>
          <cell r="R4392" t="str">
            <v>4</v>
          </cell>
          <cell r="S4392" t="str">
            <v>平均年限法(一)</v>
          </cell>
          <cell r="T4392" t="str">
            <v>在用</v>
          </cell>
          <cell r="U4392" t="str">
            <v>在建工程转入</v>
          </cell>
          <cell r="V4392" t="str">
            <v>徐建红</v>
          </cell>
          <cell r="W4392" t="str">
            <v>2024.07.29</v>
          </cell>
          <cell r="X4392" t="str">
            <v>记--1149</v>
          </cell>
          <cell r="Y4392" t="str">
            <v>2400吨原药技改项目</v>
          </cell>
        </row>
        <row r="4392">
          <cell r="AA4392" t="str">
            <v>0329</v>
          </cell>
        </row>
        <row r="4393">
          <cell r="B4393" t="str">
            <v>032900119</v>
          </cell>
          <cell r="C4393" t="str">
            <v>氟塑料磁力泵</v>
          </cell>
          <cell r="D4393" t="str">
            <v>IMD50-32-160F，4KW防爆电机，材质为衬46，流量12.5㎥/h</v>
          </cell>
          <cell r="E4393">
            <v>5433.63</v>
          </cell>
          <cell r="F4393">
            <v>271.7</v>
          </cell>
          <cell r="G4393">
            <v>5161.93</v>
          </cell>
          <cell r="H4393">
            <v>0</v>
          </cell>
          <cell r="I4393" t="str">
            <v>2024.07.29</v>
          </cell>
          <cell r="J4393" t="str">
            <v>96</v>
          </cell>
          <cell r="K4393" t="str">
            <v>合成五车间（技改车间）</v>
          </cell>
          <cell r="L4393" t="str">
            <v>肥东合成分厂</v>
          </cell>
          <cell r="M4393" t="str">
            <v>肥东合成五车间（技改车间），P-0324B</v>
          </cell>
          <cell r="N4393" t="str">
            <v>天长市金马机械设备制造有限公司</v>
          </cell>
          <cell r="O4393" t="str">
            <v>54.34</v>
          </cell>
          <cell r="P4393" t="str">
            <v>271.70</v>
          </cell>
          <cell r="Q4393" t="str">
            <v>217.35</v>
          </cell>
          <cell r="R4393" t="str">
            <v>4</v>
          </cell>
          <cell r="S4393" t="str">
            <v>平均年限法(一)</v>
          </cell>
          <cell r="T4393" t="str">
            <v>在用</v>
          </cell>
          <cell r="U4393" t="str">
            <v>在建工程转入</v>
          </cell>
          <cell r="V4393" t="str">
            <v>徐建红</v>
          </cell>
          <cell r="W4393" t="str">
            <v>2024.07.29</v>
          </cell>
          <cell r="X4393" t="str">
            <v>记--1149</v>
          </cell>
          <cell r="Y4393" t="str">
            <v>2400吨原药技改项目</v>
          </cell>
        </row>
        <row r="4393">
          <cell r="AA4393" t="str">
            <v>0329</v>
          </cell>
        </row>
        <row r="4394">
          <cell r="B4394" t="str">
            <v>033000109</v>
          </cell>
          <cell r="C4394" t="str">
            <v>氟塑料磁力泵</v>
          </cell>
          <cell r="D4394" t="str">
            <v>IMD50-32-160F，4KW防爆电机，材质为衬46，流量12.5㎥/h</v>
          </cell>
          <cell r="E4394">
            <v>5433.63</v>
          </cell>
          <cell r="F4394">
            <v>271.7</v>
          </cell>
          <cell r="G4394">
            <v>5161.93</v>
          </cell>
          <cell r="H4394">
            <v>0</v>
          </cell>
          <cell r="I4394" t="str">
            <v>2024.07.29</v>
          </cell>
          <cell r="J4394" t="str">
            <v>96</v>
          </cell>
          <cell r="K4394" t="str">
            <v>合成六车间（使它隆车间）</v>
          </cell>
          <cell r="L4394" t="str">
            <v>肥东合成分厂</v>
          </cell>
          <cell r="M4394" t="str">
            <v>肥东合成六车间（使它隆），P-4624</v>
          </cell>
          <cell r="N4394" t="str">
            <v>天长市金马机械设备制造有限公司</v>
          </cell>
          <cell r="O4394" t="str">
            <v>54.34</v>
          </cell>
          <cell r="P4394" t="str">
            <v>271.70</v>
          </cell>
          <cell r="Q4394" t="str">
            <v>217.35</v>
          </cell>
          <cell r="R4394" t="str">
            <v>4</v>
          </cell>
          <cell r="S4394" t="str">
            <v>平均年限法(一)</v>
          </cell>
          <cell r="T4394" t="str">
            <v>在用</v>
          </cell>
          <cell r="U4394" t="str">
            <v>在建工程转入</v>
          </cell>
          <cell r="V4394" t="str">
            <v>徐建红</v>
          </cell>
          <cell r="W4394" t="str">
            <v>2024.07.29</v>
          </cell>
          <cell r="X4394" t="str">
            <v>记--1149</v>
          </cell>
          <cell r="Y4394" t="str">
            <v>2400吨原药技改项目</v>
          </cell>
        </row>
        <row r="4394">
          <cell r="AA4394" t="str">
            <v>0330</v>
          </cell>
        </row>
        <row r="4395">
          <cell r="B4395" t="str">
            <v>033000110</v>
          </cell>
          <cell r="C4395" t="str">
            <v>氟塑料磁力泵</v>
          </cell>
          <cell r="D4395" t="str">
            <v>IMD50-32-160F，4KW防爆电机，材质为衬46，流量12.5㎥/h</v>
          </cell>
          <cell r="E4395">
            <v>5433.63</v>
          </cell>
          <cell r="F4395">
            <v>271.7</v>
          </cell>
          <cell r="G4395">
            <v>5161.93</v>
          </cell>
          <cell r="H4395">
            <v>0</v>
          </cell>
          <cell r="I4395" t="str">
            <v>2024.07.29</v>
          </cell>
          <cell r="J4395" t="str">
            <v>96</v>
          </cell>
          <cell r="K4395" t="str">
            <v>合成六车间（使它隆车间）</v>
          </cell>
          <cell r="L4395" t="str">
            <v>肥东合成分厂</v>
          </cell>
          <cell r="M4395" t="str">
            <v>肥东合成六车间（使它隆），P-4625A</v>
          </cell>
          <cell r="N4395" t="str">
            <v>天长市金马机械设备制造有限公司</v>
          </cell>
          <cell r="O4395" t="str">
            <v>54.34</v>
          </cell>
          <cell r="P4395" t="str">
            <v>271.70</v>
          </cell>
          <cell r="Q4395" t="str">
            <v>217.35</v>
          </cell>
          <cell r="R4395" t="str">
            <v>4</v>
          </cell>
          <cell r="S4395" t="str">
            <v>平均年限法(一)</v>
          </cell>
          <cell r="T4395" t="str">
            <v>在用</v>
          </cell>
          <cell r="U4395" t="str">
            <v>在建工程转入</v>
          </cell>
          <cell r="V4395" t="str">
            <v>徐建红</v>
          </cell>
          <cell r="W4395" t="str">
            <v>2024.07.29</v>
          </cell>
          <cell r="X4395" t="str">
            <v>记--1149</v>
          </cell>
          <cell r="Y4395" t="str">
            <v>2400吨原药技改项目</v>
          </cell>
        </row>
        <row r="4395">
          <cell r="AA4395" t="str">
            <v>0330</v>
          </cell>
        </row>
        <row r="4396">
          <cell r="B4396" t="str">
            <v>033000111</v>
          </cell>
          <cell r="C4396" t="str">
            <v>氟塑料磁力泵</v>
          </cell>
          <cell r="D4396" t="str">
            <v>IMD50-32-160F，4KW防爆电机，材质为衬46，流量12.5㎥/h</v>
          </cell>
          <cell r="E4396">
            <v>5433.63</v>
          </cell>
          <cell r="F4396">
            <v>271.7</v>
          </cell>
          <cell r="G4396">
            <v>5161.93</v>
          </cell>
          <cell r="H4396">
            <v>0</v>
          </cell>
          <cell r="I4396" t="str">
            <v>2024.07.29</v>
          </cell>
          <cell r="J4396" t="str">
            <v>96</v>
          </cell>
          <cell r="K4396" t="str">
            <v>合成六车间（使它隆车间）</v>
          </cell>
          <cell r="L4396" t="str">
            <v>肥东合成分厂</v>
          </cell>
          <cell r="M4396" t="str">
            <v>肥东合成六车间（使它隆），P-4625B</v>
          </cell>
          <cell r="N4396" t="str">
            <v>天长市金马机械设备制造有限公司</v>
          </cell>
          <cell r="O4396" t="str">
            <v>54.34</v>
          </cell>
          <cell r="P4396" t="str">
            <v>271.70</v>
          </cell>
          <cell r="Q4396" t="str">
            <v>217.35</v>
          </cell>
          <cell r="R4396" t="str">
            <v>4</v>
          </cell>
          <cell r="S4396" t="str">
            <v>平均年限法(一)</v>
          </cell>
          <cell r="T4396" t="str">
            <v>在用</v>
          </cell>
          <cell r="U4396" t="str">
            <v>在建工程转入</v>
          </cell>
          <cell r="V4396" t="str">
            <v>徐建红</v>
          </cell>
          <cell r="W4396" t="str">
            <v>2024.07.29</v>
          </cell>
          <cell r="X4396" t="str">
            <v>记--1149</v>
          </cell>
          <cell r="Y4396" t="str">
            <v>2400吨原药技改项目</v>
          </cell>
        </row>
        <row r="4396">
          <cell r="AA4396" t="str">
            <v>0330</v>
          </cell>
        </row>
        <row r="4397">
          <cell r="B4397" t="str">
            <v>033000112</v>
          </cell>
          <cell r="C4397" t="str">
            <v>氟塑料磁力泵</v>
          </cell>
          <cell r="D4397" t="str">
            <v>IMD50-32-160F，4KW防爆电机，材质为衬46，流量12.5㎥/h</v>
          </cell>
          <cell r="E4397">
            <v>5433.63</v>
          </cell>
          <cell r="F4397">
            <v>271.7</v>
          </cell>
          <cell r="G4397">
            <v>5161.93</v>
          </cell>
          <cell r="H4397">
            <v>0</v>
          </cell>
          <cell r="I4397" t="str">
            <v>2024.07.29</v>
          </cell>
          <cell r="J4397" t="str">
            <v>96</v>
          </cell>
          <cell r="K4397" t="str">
            <v>合成六车间（使它隆车间）</v>
          </cell>
          <cell r="L4397" t="str">
            <v>肥东合成分厂</v>
          </cell>
          <cell r="M4397" t="str">
            <v>肥东合成六车间（使它隆），P-4607A</v>
          </cell>
          <cell r="N4397" t="str">
            <v>天长市金马机械设备制造有限公司</v>
          </cell>
          <cell r="O4397" t="str">
            <v>54.34</v>
          </cell>
          <cell r="P4397" t="str">
            <v>271.70</v>
          </cell>
          <cell r="Q4397" t="str">
            <v>217.35</v>
          </cell>
          <cell r="R4397" t="str">
            <v>4</v>
          </cell>
          <cell r="S4397" t="str">
            <v>平均年限法(一)</v>
          </cell>
          <cell r="T4397" t="str">
            <v>在用</v>
          </cell>
          <cell r="U4397" t="str">
            <v>在建工程转入</v>
          </cell>
          <cell r="V4397" t="str">
            <v>徐建红</v>
          </cell>
          <cell r="W4397" t="str">
            <v>2024.07.29</v>
          </cell>
          <cell r="X4397" t="str">
            <v>记--1149</v>
          </cell>
          <cell r="Y4397" t="str">
            <v>2400吨原药技改项目</v>
          </cell>
        </row>
        <row r="4397">
          <cell r="AA4397" t="str">
            <v>0330</v>
          </cell>
        </row>
        <row r="4398">
          <cell r="B4398" t="str">
            <v>033000113</v>
          </cell>
          <cell r="C4398" t="str">
            <v>氟塑料磁力泵</v>
          </cell>
          <cell r="D4398" t="str">
            <v>IMD50-32-160F，4KW防爆电机，材质为衬46，流量12.5㎥/h</v>
          </cell>
          <cell r="E4398">
            <v>5433.63</v>
          </cell>
          <cell r="F4398">
            <v>271.7</v>
          </cell>
          <cell r="G4398">
            <v>5161.93</v>
          </cell>
          <cell r="H4398">
            <v>0</v>
          </cell>
          <cell r="I4398" t="str">
            <v>2024.07.29</v>
          </cell>
          <cell r="J4398" t="str">
            <v>96</v>
          </cell>
          <cell r="K4398" t="str">
            <v>合成六车间（使它隆车间）</v>
          </cell>
          <cell r="L4398" t="str">
            <v>肥东合成分厂</v>
          </cell>
          <cell r="M4398" t="str">
            <v>肥东合成六车间（使它隆），P-4607B</v>
          </cell>
          <cell r="N4398" t="str">
            <v>天长市金马机械设备制造有限公司</v>
          </cell>
          <cell r="O4398" t="str">
            <v>54.34</v>
          </cell>
          <cell r="P4398" t="str">
            <v>271.70</v>
          </cell>
          <cell r="Q4398" t="str">
            <v>217.35</v>
          </cell>
          <cell r="R4398" t="str">
            <v>4</v>
          </cell>
          <cell r="S4398" t="str">
            <v>平均年限法(一)</v>
          </cell>
          <cell r="T4398" t="str">
            <v>在用</v>
          </cell>
          <cell r="U4398" t="str">
            <v>在建工程转入</v>
          </cell>
          <cell r="V4398" t="str">
            <v>徐建红</v>
          </cell>
          <cell r="W4398" t="str">
            <v>2024.07.29</v>
          </cell>
          <cell r="X4398" t="str">
            <v>记--1149</v>
          </cell>
          <cell r="Y4398" t="str">
            <v>2400吨原药技改项目</v>
          </cell>
        </row>
        <row r="4398">
          <cell r="AA4398" t="str">
            <v>0330</v>
          </cell>
        </row>
        <row r="4399">
          <cell r="B4399" t="str">
            <v>033000114</v>
          </cell>
          <cell r="C4399" t="str">
            <v>氟塑料磁力泵</v>
          </cell>
          <cell r="D4399" t="str">
            <v>IMD50-32-160F，4KW防爆电机，材质为衬46，流量12.5㎥/h</v>
          </cell>
          <cell r="E4399">
            <v>5433.63</v>
          </cell>
          <cell r="F4399">
            <v>271.7</v>
          </cell>
          <cell r="G4399">
            <v>5161.93</v>
          </cell>
          <cell r="H4399">
            <v>0</v>
          </cell>
          <cell r="I4399" t="str">
            <v>2024.07.29</v>
          </cell>
          <cell r="J4399" t="str">
            <v>96</v>
          </cell>
          <cell r="K4399" t="str">
            <v>合成六车间（使它隆车间）</v>
          </cell>
          <cell r="L4399" t="str">
            <v>肥东合成分厂</v>
          </cell>
          <cell r="M4399" t="str">
            <v>肥东合成六车间（使它隆），P-4614</v>
          </cell>
          <cell r="N4399" t="str">
            <v>天长市金马机械设备制造有限公司</v>
          </cell>
          <cell r="O4399" t="str">
            <v>54.34</v>
          </cell>
          <cell r="P4399" t="str">
            <v>271.70</v>
          </cell>
          <cell r="Q4399" t="str">
            <v>217.35</v>
          </cell>
          <cell r="R4399" t="str">
            <v>4</v>
          </cell>
          <cell r="S4399" t="str">
            <v>平均年限法(一)</v>
          </cell>
          <cell r="T4399" t="str">
            <v>在用</v>
          </cell>
          <cell r="U4399" t="str">
            <v>在建工程转入</v>
          </cell>
          <cell r="V4399" t="str">
            <v>徐建红</v>
          </cell>
          <cell r="W4399" t="str">
            <v>2024.07.29</v>
          </cell>
          <cell r="X4399" t="str">
            <v>记--1149</v>
          </cell>
          <cell r="Y4399" t="str">
            <v>2400吨原药技改项目</v>
          </cell>
        </row>
        <row r="4399">
          <cell r="AA4399" t="str">
            <v>0330</v>
          </cell>
        </row>
        <row r="4400">
          <cell r="B4400" t="str">
            <v>033000115</v>
          </cell>
          <cell r="C4400" t="str">
            <v>氟塑料磁力泵</v>
          </cell>
          <cell r="D4400" t="str">
            <v>IMD50-32-160F，4KW防爆电机，材质为衬46，流量12.5㎥/h</v>
          </cell>
          <cell r="E4400">
            <v>5433.63</v>
          </cell>
          <cell r="F4400">
            <v>271.7</v>
          </cell>
          <cell r="G4400">
            <v>5161.93</v>
          </cell>
          <cell r="H4400">
            <v>0</v>
          </cell>
          <cell r="I4400" t="str">
            <v>2024.07.29</v>
          </cell>
          <cell r="J4400" t="str">
            <v>96</v>
          </cell>
          <cell r="K4400" t="str">
            <v>合成六车间（使它隆车间）</v>
          </cell>
          <cell r="L4400" t="str">
            <v>肥东合成分厂</v>
          </cell>
          <cell r="M4400" t="str">
            <v>肥东合成六车间（使它隆），P-4615</v>
          </cell>
          <cell r="N4400" t="str">
            <v>天长市金马机械设备制造有限公司</v>
          </cell>
          <cell r="O4400" t="str">
            <v>54.34</v>
          </cell>
          <cell r="P4400" t="str">
            <v>271.70</v>
          </cell>
          <cell r="Q4400" t="str">
            <v>217.35</v>
          </cell>
          <cell r="R4400" t="str">
            <v>4</v>
          </cell>
          <cell r="S4400" t="str">
            <v>平均年限法(一)</v>
          </cell>
          <cell r="T4400" t="str">
            <v>在用</v>
          </cell>
          <cell r="U4400" t="str">
            <v>在建工程转入</v>
          </cell>
          <cell r="V4400" t="str">
            <v>徐建红</v>
          </cell>
          <cell r="W4400" t="str">
            <v>2024.07.29</v>
          </cell>
          <cell r="X4400" t="str">
            <v>记--1149</v>
          </cell>
          <cell r="Y4400" t="str">
            <v>2400吨原药技改项目</v>
          </cell>
        </row>
        <row r="4400">
          <cell r="AA4400" t="str">
            <v>0330</v>
          </cell>
        </row>
        <row r="4401">
          <cell r="B4401" t="str">
            <v>033000116</v>
          </cell>
          <cell r="C4401" t="str">
            <v>氟塑料磁力泵</v>
          </cell>
          <cell r="D4401" t="str">
            <v>IMD50-32-160F，4KW防爆电机，材质为衬46，流量12.5㎥/h</v>
          </cell>
          <cell r="E4401">
            <v>5433.63</v>
          </cell>
          <cell r="F4401">
            <v>271.7</v>
          </cell>
          <cell r="G4401">
            <v>5161.93</v>
          </cell>
          <cell r="H4401">
            <v>0</v>
          </cell>
          <cell r="I4401" t="str">
            <v>2024.07.29</v>
          </cell>
          <cell r="J4401" t="str">
            <v>96</v>
          </cell>
          <cell r="K4401" t="str">
            <v>合成六车间（使它隆车间）</v>
          </cell>
          <cell r="L4401" t="str">
            <v>肥东合成分厂</v>
          </cell>
          <cell r="M4401" t="str">
            <v>肥东合成六车间（使它隆），P-4617</v>
          </cell>
          <cell r="N4401" t="str">
            <v>天长市金马机械设备制造有限公司</v>
          </cell>
          <cell r="O4401" t="str">
            <v>54.34</v>
          </cell>
          <cell r="P4401" t="str">
            <v>271.70</v>
          </cell>
          <cell r="Q4401" t="str">
            <v>217.35</v>
          </cell>
          <cell r="R4401" t="str">
            <v>4</v>
          </cell>
          <cell r="S4401" t="str">
            <v>平均年限法(一)</v>
          </cell>
          <cell r="T4401" t="str">
            <v>在用</v>
          </cell>
          <cell r="U4401" t="str">
            <v>在建工程转入</v>
          </cell>
          <cell r="V4401" t="str">
            <v>徐建红</v>
          </cell>
          <cell r="W4401" t="str">
            <v>2024.07.29</v>
          </cell>
          <cell r="X4401" t="str">
            <v>记--1149</v>
          </cell>
          <cell r="Y4401" t="str">
            <v>2400吨原药技改项目</v>
          </cell>
        </row>
        <row r="4401">
          <cell r="AA4401" t="str">
            <v>0330</v>
          </cell>
        </row>
        <row r="4402">
          <cell r="B4402" t="str">
            <v>032900120</v>
          </cell>
          <cell r="C4402" t="str">
            <v>防爆检修电源箱</v>
          </cell>
          <cell r="D4402" t="str">
            <v>尺寸400*800*160，铸铝式，下进线DN40，下出线DN25，防爆等级EdxII AT3 Gb</v>
          </cell>
          <cell r="E4402">
            <v>4916.81</v>
          </cell>
          <cell r="F4402">
            <v>245.85</v>
          </cell>
          <cell r="G4402">
            <v>4670.96</v>
          </cell>
          <cell r="H4402">
            <v>0</v>
          </cell>
          <cell r="I4402" t="str">
            <v>2024.07.29</v>
          </cell>
          <cell r="J4402" t="str">
            <v>96</v>
          </cell>
          <cell r="K4402" t="str">
            <v>合成五车间（技改车间）</v>
          </cell>
          <cell r="L4402" t="str">
            <v>肥东合成分厂</v>
          </cell>
          <cell r="M4402" t="str">
            <v>肥东合成五车间（技改车间）</v>
          </cell>
          <cell r="N4402" t="str">
            <v>合肥辉朗电气有限责任公司</v>
          </cell>
          <cell r="O4402" t="str">
            <v>49.17</v>
          </cell>
          <cell r="P4402" t="str">
            <v>245.85</v>
          </cell>
          <cell r="Q4402" t="str">
            <v>196.67</v>
          </cell>
          <cell r="R4402" t="str">
            <v>4</v>
          </cell>
          <cell r="S4402" t="str">
            <v>平均年限法(一)</v>
          </cell>
          <cell r="T4402" t="str">
            <v>在用</v>
          </cell>
          <cell r="U4402" t="str">
            <v>在建工程转入</v>
          </cell>
          <cell r="V4402" t="str">
            <v>徐建红</v>
          </cell>
          <cell r="W4402" t="str">
            <v>2024.07.29</v>
          </cell>
          <cell r="X4402" t="str">
            <v>记--1149</v>
          </cell>
          <cell r="Y4402" t="str">
            <v>2400吨原药技改项目</v>
          </cell>
        </row>
        <row r="4402">
          <cell r="AA4402" t="str">
            <v>0329</v>
          </cell>
        </row>
        <row r="4403">
          <cell r="B4403" t="str">
            <v>032900121</v>
          </cell>
          <cell r="C4403" t="str">
            <v>防爆检修电源箱</v>
          </cell>
          <cell r="D4403" t="str">
            <v>尺寸400*800*160，铸铝式，下进线DN40，下出线DN25，防爆等级EdxII AT3 Gb</v>
          </cell>
          <cell r="E4403">
            <v>4916.81</v>
          </cell>
          <cell r="F4403">
            <v>245.85</v>
          </cell>
          <cell r="G4403">
            <v>4670.96</v>
          </cell>
          <cell r="H4403">
            <v>0</v>
          </cell>
          <cell r="I4403" t="str">
            <v>2024.07.29</v>
          </cell>
          <cell r="J4403" t="str">
            <v>96</v>
          </cell>
          <cell r="K4403" t="str">
            <v>合成五车间（技改车间）</v>
          </cell>
          <cell r="L4403" t="str">
            <v>肥东合成分厂</v>
          </cell>
          <cell r="M4403" t="str">
            <v>肥东合成五车间（技改车间）</v>
          </cell>
          <cell r="N4403" t="str">
            <v>合肥辉朗电气有限责任公司</v>
          </cell>
          <cell r="O4403" t="str">
            <v>49.17</v>
          </cell>
          <cell r="P4403" t="str">
            <v>245.85</v>
          </cell>
          <cell r="Q4403" t="str">
            <v>196.67</v>
          </cell>
          <cell r="R4403" t="str">
            <v>4</v>
          </cell>
          <cell r="S4403" t="str">
            <v>平均年限法(一)</v>
          </cell>
          <cell r="T4403" t="str">
            <v>在用</v>
          </cell>
          <cell r="U4403" t="str">
            <v>在建工程转入</v>
          </cell>
          <cell r="V4403" t="str">
            <v>徐建红</v>
          </cell>
          <cell r="W4403" t="str">
            <v>2024.07.29</v>
          </cell>
          <cell r="X4403" t="str">
            <v>记--1149</v>
          </cell>
          <cell r="Y4403" t="str">
            <v>2400吨原药技改项目</v>
          </cell>
        </row>
        <row r="4403">
          <cell r="AA4403" t="str">
            <v>0329</v>
          </cell>
        </row>
        <row r="4404">
          <cell r="B4404" t="str">
            <v>033000117</v>
          </cell>
          <cell r="C4404" t="str">
            <v>防爆检修电源箱</v>
          </cell>
          <cell r="D4404" t="str">
            <v>尺寸400*800*160，铸铝式，下进线DN40，下出线DN25，防爆等级EdxII AT3 Gb</v>
          </cell>
          <cell r="E4404">
            <v>4916.82</v>
          </cell>
          <cell r="F4404">
            <v>245.85</v>
          </cell>
          <cell r="G4404">
            <v>4670.97</v>
          </cell>
          <cell r="H4404">
            <v>0</v>
          </cell>
          <cell r="I4404" t="str">
            <v>2024.07.29</v>
          </cell>
          <cell r="J4404" t="str">
            <v>96</v>
          </cell>
          <cell r="K4404" t="str">
            <v>合成六车间（使它隆车间）</v>
          </cell>
          <cell r="L4404" t="str">
            <v>肥东合成分厂</v>
          </cell>
          <cell r="M4404" t="str">
            <v>肥东合成六车间（使它隆）</v>
          </cell>
          <cell r="N4404" t="str">
            <v>合肥辉朗电气有限责任公司</v>
          </cell>
          <cell r="O4404" t="str">
            <v>49.17</v>
          </cell>
          <cell r="P4404" t="str">
            <v>245.85</v>
          </cell>
          <cell r="Q4404" t="str">
            <v>196.67</v>
          </cell>
          <cell r="R4404" t="str">
            <v>4</v>
          </cell>
          <cell r="S4404" t="str">
            <v>平均年限法(一)</v>
          </cell>
          <cell r="T4404" t="str">
            <v>在用</v>
          </cell>
          <cell r="U4404" t="str">
            <v>在建工程转入</v>
          </cell>
          <cell r="V4404" t="str">
            <v>徐建红</v>
          </cell>
          <cell r="W4404" t="str">
            <v>2024.07.29</v>
          </cell>
          <cell r="X4404" t="str">
            <v>记--1149</v>
          </cell>
          <cell r="Y4404" t="str">
            <v>2400吨原药技改项目</v>
          </cell>
        </row>
        <row r="4404">
          <cell r="AA4404" t="str">
            <v>0330</v>
          </cell>
        </row>
        <row r="4405">
          <cell r="B4405" t="str">
            <v>033000118</v>
          </cell>
          <cell r="C4405" t="str">
            <v>防爆检修电源箱</v>
          </cell>
          <cell r="D4405" t="str">
            <v>尺寸400*800*160，铸铝式，下进线DN40，下出线DN25，防爆等级EdxII AT3 Gb</v>
          </cell>
          <cell r="E4405">
            <v>4916.82</v>
          </cell>
          <cell r="F4405">
            <v>245.85</v>
          </cell>
          <cell r="G4405">
            <v>4670.97</v>
          </cell>
          <cell r="H4405">
            <v>0</v>
          </cell>
          <cell r="I4405" t="str">
            <v>2024.07.29</v>
          </cell>
          <cell r="J4405" t="str">
            <v>96</v>
          </cell>
          <cell r="K4405" t="str">
            <v>合成六车间（使它隆车间）</v>
          </cell>
          <cell r="L4405" t="str">
            <v>肥东合成分厂</v>
          </cell>
          <cell r="M4405" t="str">
            <v>肥东合成六车间（使它隆）</v>
          </cell>
          <cell r="N4405" t="str">
            <v>合肥辉朗电气有限责任公司</v>
          </cell>
          <cell r="O4405" t="str">
            <v>49.17</v>
          </cell>
          <cell r="P4405" t="str">
            <v>245.85</v>
          </cell>
          <cell r="Q4405" t="str">
            <v>196.67</v>
          </cell>
          <cell r="R4405" t="str">
            <v>4</v>
          </cell>
          <cell r="S4405" t="str">
            <v>平均年限法(一)</v>
          </cell>
          <cell r="T4405" t="str">
            <v>在用</v>
          </cell>
          <cell r="U4405" t="str">
            <v>在建工程转入</v>
          </cell>
          <cell r="V4405" t="str">
            <v>徐建红</v>
          </cell>
          <cell r="W4405" t="str">
            <v>2024.07.29</v>
          </cell>
          <cell r="X4405" t="str">
            <v>记--1149</v>
          </cell>
          <cell r="Y4405" t="str">
            <v>2400吨原药技改项目</v>
          </cell>
        </row>
        <row r="4405">
          <cell r="AA4405" t="str">
            <v>0330</v>
          </cell>
        </row>
        <row r="4406">
          <cell r="B4406" t="str">
            <v>032900122</v>
          </cell>
          <cell r="C4406" t="str">
            <v>防爆成套控制柜</v>
          </cell>
          <cell r="D4406" t="str">
            <v>尺寸800*800*160，铸铝式，下进线DN50，下出线DN25，防爆等级EdxII AT2 Gb</v>
          </cell>
          <cell r="E4406">
            <v>9559.29</v>
          </cell>
          <cell r="F4406">
            <v>477.95</v>
          </cell>
          <cell r="G4406">
            <v>9081.34</v>
          </cell>
          <cell r="H4406">
            <v>0</v>
          </cell>
          <cell r="I4406" t="str">
            <v>2024.07.29</v>
          </cell>
          <cell r="J4406" t="str">
            <v>96</v>
          </cell>
          <cell r="K4406" t="str">
            <v>合成五车间（技改车间）</v>
          </cell>
          <cell r="L4406" t="str">
            <v>肥东合成分厂</v>
          </cell>
          <cell r="M4406" t="str">
            <v>肥东合成五车间（技改车间）</v>
          </cell>
          <cell r="N4406" t="str">
            <v>合肥辉朗电气有限责任公司</v>
          </cell>
          <cell r="O4406" t="str">
            <v>95.59</v>
          </cell>
          <cell r="P4406" t="str">
            <v>477.95</v>
          </cell>
          <cell r="Q4406" t="str">
            <v>382.37</v>
          </cell>
          <cell r="R4406" t="str">
            <v>4</v>
          </cell>
          <cell r="S4406" t="str">
            <v>平均年限法(一)</v>
          </cell>
          <cell r="T4406" t="str">
            <v>在用</v>
          </cell>
          <cell r="U4406" t="str">
            <v>在建工程转入</v>
          </cell>
          <cell r="V4406" t="str">
            <v>徐建红</v>
          </cell>
          <cell r="W4406" t="str">
            <v>2024.07.29</v>
          </cell>
          <cell r="X4406" t="str">
            <v>记--1149</v>
          </cell>
          <cell r="Y4406" t="str">
            <v>2400吨原药技改项目</v>
          </cell>
        </row>
        <row r="4406">
          <cell r="AA4406" t="str">
            <v>0329</v>
          </cell>
        </row>
        <row r="4407">
          <cell r="B4407" t="str">
            <v>033000119</v>
          </cell>
          <cell r="C4407" t="str">
            <v>防爆成套控制柜</v>
          </cell>
          <cell r="D4407" t="str">
            <v>尺寸800*800*160，铸铝式，下进线DN50，下出线DN25，防爆等级EdxII AT2 Gb</v>
          </cell>
          <cell r="E4407">
            <v>9559.29</v>
          </cell>
          <cell r="F4407">
            <v>477.95</v>
          </cell>
          <cell r="G4407">
            <v>9081.34</v>
          </cell>
          <cell r="H4407">
            <v>0</v>
          </cell>
          <cell r="I4407" t="str">
            <v>2024.07.29</v>
          </cell>
          <cell r="J4407" t="str">
            <v>96</v>
          </cell>
          <cell r="K4407" t="str">
            <v>合成六车间（使它隆车间）</v>
          </cell>
          <cell r="L4407" t="str">
            <v>肥东合成分厂</v>
          </cell>
          <cell r="M4407" t="str">
            <v>肥东合成六车间（使它隆）</v>
          </cell>
          <cell r="N4407" t="str">
            <v>合肥辉朗电气有限责任公司</v>
          </cell>
          <cell r="O4407" t="str">
            <v>95.59</v>
          </cell>
          <cell r="P4407" t="str">
            <v>477.95</v>
          </cell>
          <cell r="Q4407" t="str">
            <v>382.37</v>
          </cell>
          <cell r="R4407" t="str">
            <v>4</v>
          </cell>
          <cell r="S4407" t="str">
            <v>平均年限法(一)</v>
          </cell>
          <cell r="T4407" t="str">
            <v>在用</v>
          </cell>
          <cell r="U4407" t="str">
            <v>在建工程转入</v>
          </cell>
          <cell r="V4407" t="str">
            <v>徐建红</v>
          </cell>
          <cell r="W4407" t="str">
            <v>2024.07.29</v>
          </cell>
          <cell r="X4407" t="str">
            <v>记--1149</v>
          </cell>
          <cell r="Y4407" t="str">
            <v>2400吨原药技改项目</v>
          </cell>
        </row>
        <row r="4407">
          <cell r="AA4407" t="str">
            <v>0330</v>
          </cell>
        </row>
        <row r="4408">
          <cell r="B4408" t="str">
            <v>033000120</v>
          </cell>
          <cell r="C4408" t="str">
            <v>防爆电动葫芦</v>
          </cell>
          <cell r="D4408" t="str">
            <v>BCD2T-15M，小型起重设备</v>
          </cell>
          <cell r="E4408">
            <v>6061.95</v>
          </cell>
          <cell r="F4408">
            <v>303.1</v>
          </cell>
          <cell r="G4408">
            <v>5758.85</v>
          </cell>
          <cell r="H4408">
            <v>0</v>
          </cell>
          <cell r="I4408" t="str">
            <v>2024.07.29</v>
          </cell>
          <cell r="J4408" t="str">
            <v>96</v>
          </cell>
          <cell r="K4408" t="str">
            <v>合成六车间（使它隆车间）</v>
          </cell>
          <cell r="L4408" t="str">
            <v>肥东合成分厂</v>
          </cell>
          <cell r="M4408" t="str">
            <v>肥东合成六车间（使它隆）</v>
          </cell>
          <cell r="N4408" t="str">
            <v>河南省发达起重机有限责任公司</v>
          </cell>
          <cell r="O4408" t="str">
            <v>60.62</v>
          </cell>
          <cell r="P4408" t="str">
            <v>303.10</v>
          </cell>
          <cell r="Q4408" t="str">
            <v>242.48</v>
          </cell>
          <cell r="R4408" t="str">
            <v>4</v>
          </cell>
          <cell r="S4408" t="str">
            <v>平均年限法(一)</v>
          </cell>
          <cell r="T4408" t="str">
            <v>在用</v>
          </cell>
          <cell r="U4408" t="str">
            <v>在建工程转入</v>
          </cell>
          <cell r="V4408" t="str">
            <v>徐建红</v>
          </cell>
          <cell r="W4408" t="str">
            <v>2024.07.29</v>
          </cell>
          <cell r="X4408" t="str">
            <v>记--1149</v>
          </cell>
          <cell r="Y4408" t="str">
            <v>2400吨原药技改项目</v>
          </cell>
        </row>
        <row r="4408">
          <cell r="AA4408" t="str">
            <v>0330</v>
          </cell>
        </row>
        <row r="4409">
          <cell r="B4409" t="str">
            <v>032900123</v>
          </cell>
          <cell r="C4409" t="str">
            <v>防爆电动葫芦</v>
          </cell>
          <cell r="D4409" t="str">
            <v>BCD2T-15M，小型起重设备</v>
          </cell>
          <cell r="E4409">
            <v>6061.94</v>
          </cell>
          <cell r="F4409">
            <v>303.1</v>
          </cell>
          <cell r="G4409">
            <v>5758.84</v>
          </cell>
          <cell r="H4409">
            <v>0</v>
          </cell>
          <cell r="I4409" t="str">
            <v>2024.07.29</v>
          </cell>
          <cell r="J4409" t="str">
            <v>96</v>
          </cell>
          <cell r="K4409" t="str">
            <v>合成五车间（技改车间）</v>
          </cell>
          <cell r="L4409" t="str">
            <v>肥东合成分厂</v>
          </cell>
          <cell r="M4409" t="str">
            <v>肥东合成五车间（技改车间）</v>
          </cell>
          <cell r="N4409" t="str">
            <v>河南省发达起重机有限责任公司</v>
          </cell>
          <cell r="O4409" t="str">
            <v>60.62</v>
          </cell>
          <cell r="P4409" t="str">
            <v>303.10</v>
          </cell>
          <cell r="Q4409" t="str">
            <v>242.48</v>
          </cell>
          <cell r="R4409" t="str">
            <v>4</v>
          </cell>
          <cell r="S4409" t="str">
            <v>平均年限法(一)</v>
          </cell>
          <cell r="T4409" t="str">
            <v>在用</v>
          </cell>
          <cell r="U4409" t="str">
            <v>在建工程转入</v>
          </cell>
          <cell r="V4409" t="str">
            <v>徐建红</v>
          </cell>
          <cell r="W4409" t="str">
            <v>2024.07.29</v>
          </cell>
          <cell r="X4409" t="str">
            <v>记--1149</v>
          </cell>
          <cell r="Y4409" t="str">
            <v>2400吨原药技改项目</v>
          </cell>
        </row>
        <row r="4409">
          <cell r="AA4409" t="str">
            <v>0329</v>
          </cell>
        </row>
        <row r="4410">
          <cell r="B4410" t="str">
            <v>032900124</v>
          </cell>
          <cell r="C4410" t="str">
            <v>三效蒸发器</v>
          </cell>
          <cell r="D4410" t="str">
            <v>3T/h，钛材质</v>
          </cell>
          <cell r="E4410">
            <v>1725663.72</v>
          </cell>
          <cell r="F4410">
            <v>86283.2</v>
          </cell>
          <cell r="G4410">
            <v>1639380.52</v>
          </cell>
          <cell r="H4410">
            <v>0</v>
          </cell>
          <cell r="I4410" t="str">
            <v>2024.07.29</v>
          </cell>
          <cell r="J4410" t="str">
            <v>96</v>
          </cell>
          <cell r="K4410" t="str">
            <v>合成五车间（技改车间）</v>
          </cell>
          <cell r="L4410" t="str">
            <v>肥东合成分厂</v>
          </cell>
          <cell r="M4410" t="str">
            <v>肥东合成五车间（技改车间）</v>
          </cell>
          <cell r="N4410" t="str">
            <v>安徽润恩环境科技有限公司</v>
          </cell>
          <cell r="O4410" t="str">
            <v>17,256.64</v>
          </cell>
          <cell r="P4410" t="str">
            <v>86,283.20</v>
          </cell>
          <cell r="Q4410" t="str">
            <v>69,026.55</v>
          </cell>
          <cell r="R4410" t="str">
            <v>4</v>
          </cell>
          <cell r="S4410" t="str">
            <v>平均年限法(一)</v>
          </cell>
          <cell r="T4410" t="str">
            <v>在用</v>
          </cell>
          <cell r="U4410" t="str">
            <v>在建工程转入</v>
          </cell>
          <cell r="V4410" t="str">
            <v>徐建红</v>
          </cell>
          <cell r="W4410" t="str">
            <v>2024.07.29</v>
          </cell>
          <cell r="X4410" t="str">
            <v>记--1149</v>
          </cell>
          <cell r="Y4410" t="str">
            <v>2400吨原药技改项目</v>
          </cell>
        </row>
        <row r="4410">
          <cell r="AA4410" t="str">
            <v>0329</v>
          </cell>
        </row>
        <row r="4411">
          <cell r="B4411" t="str">
            <v>032900125</v>
          </cell>
          <cell r="C4411" t="str">
            <v>三效蒸发器</v>
          </cell>
          <cell r="D4411" t="str">
            <v>3T/h，碳钢材质</v>
          </cell>
          <cell r="E4411">
            <v>847787.6</v>
          </cell>
          <cell r="F4411">
            <v>42389.4</v>
          </cell>
          <cell r="G4411">
            <v>805398.2</v>
          </cell>
          <cell r="H4411">
            <v>0</v>
          </cell>
          <cell r="I4411" t="str">
            <v>2024.07.29</v>
          </cell>
          <cell r="J4411" t="str">
            <v>96</v>
          </cell>
          <cell r="K4411" t="str">
            <v>合成五车间（技改车间）</v>
          </cell>
          <cell r="L4411" t="str">
            <v>肥东合成分厂</v>
          </cell>
          <cell r="M4411" t="str">
            <v>肥东合成五车间（技改车间）</v>
          </cell>
          <cell r="N4411" t="str">
            <v>安徽润恩环境科技有限公司</v>
          </cell>
          <cell r="O4411" t="str">
            <v>8,477.88</v>
          </cell>
          <cell r="P4411" t="str">
            <v>42,389.40</v>
          </cell>
          <cell r="Q4411" t="str">
            <v>33,911.50</v>
          </cell>
          <cell r="R4411" t="str">
            <v>4</v>
          </cell>
          <cell r="S4411" t="str">
            <v>平均年限法(一)</v>
          </cell>
          <cell r="T4411" t="str">
            <v>在用</v>
          </cell>
          <cell r="U4411" t="str">
            <v>在建工程转入</v>
          </cell>
          <cell r="V4411" t="str">
            <v>徐建红</v>
          </cell>
          <cell r="W4411" t="str">
            <v>2024.07.29</v>
          </cell>
          <cell r="X4411" t="str">
            <v>记--1149</v>
          </cell>
          <cell r="Y4411" t="str">
            <v>2400吨原药技改项目</v>
          </cell>
        </row>
        <row r="4411">
          <cell r="AA4411" t="str">
            <v>0329</v>
          </cell>
        </row>
        <row r="4412">
          <cell r="B4412" t="str">
            <v>033000121</v>
          </cell>
          <cell r="C4412" t="str">
            <v>石墨降膜吸收器</v>
          </cell>
          <cell r="D4412" t="str">
            <v>YKX40-10㎥</v>
          </cell>
          <cell r="E4412">
            <v>11946.9</v>
          </cell>
          <cell r="F4412">
            <v>597.35</v>
          </cell>
          <cell r="G4412">
            <v>11349.55</v>
          </cell>
          <cell r="H4412">
            <v>0</v>
          </cell>
          <cell r="I4412" t="str">
            <v>2024.07.29</v>
          </cell>
          <cell r="J4412" t="str">
            <v>96</v>
          </cell>
          <cell r="K4412" t="str">
            <v>合成六车间（使它隆车间）</v>
          </cell>
          <cell r="L4412" t="str">
            <v>肥东合成分厂</v>
          </cell>
          <cell r="M4412" t="str">
            <v>肥东合成六车间（使它隆）</v>
          </cell>
          <cell r="N4412" t="str">
            <v>东台市西达石墨设备有限公司</v>
          </cell>
          <cell r="O4412" t="str">
            <v>119.47</v>
          </cell>
          <cell r="P4412" t="str">
            <v>597.35</v>
          </cell>
          <cell r="Q4412" t="str">
            <v>477.88</v>
          </cell>
          <cell r="R4412" t="str">
            <v>4</v>
          </cell>
          <cell r="S4412" t="str">
            <v>平均年限法(一)</v>
          </cell>
          <cell r="T4412" t="str">
            <v>在用</v>
          </cell>
          <cell r="U4412" t="str">
            <v>在建工程转入</v>
          </cell>
          <cell r="V4412" t="str">
            <v>徐建红</v>
          </cell>
          <cell r="W4412" t="str">
            <v>2024.07.29</v>
          </cell>
          <cell r="X4412" t="str">
            <v>记--1149</v>
          </cell>
          <cell r="Y4412" t="str">
            <v>2400吨原药技改项目</v>
          </cell>
        </row>
        <row r="4412">
          <cell r="AA4412" t="str">
            <v>0330</v>
          </cell>
        </row>
        <row r="4413">
          <cell r="B4413" t="str">
            <v>033000122</v>
          </cell>
          <cell r="C4413" t="str">
            <v>石墨降膜吸收器</v>
          </cell>
          <cell r="D4413" t="str">
            <v>YKX40-10㎥</v>
          </cell>
          <cell r="E4413">
            <v>11946.91</v>
          </cell>
          <cell r="F4413">
            <v>597.35</v>
          </cell>
          <cell r="G4413">
            <v>11349.56</v>
          </cell>
          <cell r="H4413">
            <v>0</v>
          </cell>
          <cell r="I4413" t="str">
            <v>2024.07.29</v>
          </cell>
          <cell r="J4413" t="str">
            <v>96</v>
          </cell>
          <cell r="K4413" t="str">
            <v>合成六车间（使它隆车间）</v>
          </cell>
          <cell r="L4413" t="str">
            <v>肥东合成分厂</v>
          </cell>
          <cell r="M4413" t="str">
            <v>肥东合成六车间（使它隆）</v>
          </cell>
          <cell r="N4413" t="str">
            <v>东台市西达石墨设备有限公司</v>
          </cell>
          <cell r="O4413" t="str">
            <v>119.47</v>
          </cell>
          <cell r="P4413" t="str">
            <v>597.35</v>
          </cell>
          <cell r="Q4413" t="str">
            <v>477.88</v>
          </cell>
          <cell r="R4413" t="str">
            <v>4</v>
          </cell>
          <cell r="S4413" t="str">
            <v>平均年限法(一)</v>
          </cell>
          <cell r="T4413" t="str">
            <v>在用</v>
          </cell>
          <cell r="U4413" t="str">
            <v>在建工程转入</v>
          </cell>
          <cell r="V4413" t="str">
            <v>徐建红</v>
          </cell>
          <cell r="W4413" t="str">
            <v>2024.07.29</v>
          </cell>
          <cell r="X4413" t="str">
            <v>记--1149</v>
          </cell>
          <cell r="Y4413" t="str">
            <v>2400吨原药技改项目</v>
          </cell>
        </row>
        <row r="4413">
          <cell r="AA4413" t="str">
            <v>0330</v>
          </cell>
        </row>
        <row r="4414">
          <cell r="B4414" t="str">
            <v>032900126</v>
          </cell>
          <cell r="C4414" t="str">
            <v>石墨降膜吸收器</v>
          </cell>
          <cell r="D4414" t="str">
            <v>YKX50-20㎥</v>
          </cell>
          <cell r="E4414">
            <v>23008.85</v>
          </cell>
          <cell r="F4414">
            <v>1150.45</v>
          </cell>
          <cell r="G4414">
            <v>21858.4</v>
          </cell>
          <cell r="H4414">
            <v>0</v>
          </cell>
          <cell r="I4414" t="str">
            <v>2024.07.29</v>
          </cell>
          <cell r="J4414" t="str">
            <v>96</v>
          </cell>
          <cell r="K4414" t="str">
            <v>合成五车间（技改车间）</v>
          </cell>
          <cell r="L4414" t="str">
            <v>肥东合成分厂</v>
          </cell>
          <cell r="M4414" t="str">
            <v>肥东合成五车间（技改车间）</v>
          </cell>
          <cell r="N4414" t="str">
            <v>东台市西达石墨设备有限公司</v>
          </cell>
          <cell r="O4414" t="str">
            <v>230.09</v>
          </cell>
          <cell r="P4414" t="str">
            <v>1,150.45</v>
          </cell>
          <cell r="Q4414" t="str">
            <v>920.35</v>
          </cell>
          <cell r="R4414" t="str">
            <v>4</v>
          </cell>
          <cell r="S4414" t="str">
            <v>平均年限法(一)</v>
          </cell>
          <cell r="T4414" t="str">
            <v>在用</v>
          </cell>
          <cell r="U4414" t="str">
            <v>在建工程转入</v>
          </cell>
          <cell r="V4414" t="str">
            <v>徐建红</v>
          </cell>
          <cell r="W4414" t="str">
            <v>2024.07.29</v>
          </cell>
          <cell r="X4414" t="str">
            <v>记--1149</v>
          </cell>
          <cell r="Y4414" t="str">
            <v>2400吨原药技改项目</v>
          </cell>
        </row>
        <row r="4414">
          <cell r="AA4414" t="str">
            <v>0329</v>
          </cell>
        </row>
        <row r="4415">
          <cell r="B4415" t="str">
            <v>032900127</v>
          </cell>
          <cell r="C4415" t="str">
            <v>石墨降膜吸收器</v>
          </cell>
          <cell r="D4415" t="str">
            <v>YKX50-20㎥</v>
          </cell>
          <cell r="E4415">
            <v>23008.85</v>
          </cell>
          <cell r="F4415">
            <v>1150.45</v>
          </cell>
          <cell r="G4415">
            <v>21858.4</v>
          </cell>
          <cell r="H4415">
            <v>0</v>
          </cell>
          <cell r="I4415" t="str">
            <v>2024.07.29</v>
          </cell>
          <cell r="J4415" t="str">
            <v>96</v>
          </cell>
          <cell r="K4415" t="str">
            <v>合成五车间（技改车间）</v>
          </cell>
          <cell r="L4415" t="str">
            <v>肥东合成分厂</v>
          </cell>
          <cell r="M4415" t="str">
            <v>肥东合成五车间（技改车间）</v>
          </cell>
          <cell r="N4415" t="str">
            <v>东台市西达石墨设备有限公司</v>
          </cell>
          <cell r="O4415" t="str">
            <v>230.09</v>
          </cell>
          <cell r="P4415" t="str">
            <v>1,150.45</v>
          </cell>
          <cell r="Q4415" t="str">
            <v>920.35</v>
          </cell>
          <cell r="R4415" t="str">
            <v>4</v>
          </cell>
          <cell r="S4415" t="str">
            <v>平均年限法(一)</v>
          </cell>
          <cell r="T4415" t="str">
            <v>在用</v>
          </cell>
          <cell r="U4415" t="str">
            <v>在建工程转入</v>
          </cell>
          <cell r="V4415" t="str">
            <v>徐建红</v>
          </cell>
          <cell r="W4415" t="str">
            <v>2024.07.29</v>
          </cell>
          <cell r="X4415" t="str">
            <v>记--1149</v>
          </cell>
          <cell r="Y4415" t="str">
            <v>2400吨原药技改项目</v>
          </cell>
        </row>
        <row r="4415">
          <cell r="AA4415" t="str">
            <v>0329</v>
          </cell>
        </row>
        <row r="4416">
          <cell r="B4416" t="str">
            <v>032900128</v>
          </cell>
          <cell r="C4416" t="str">
            <v>玻璃钢高压风机</v>
          </cell>
          <cell r="D4416" t="str">
            <v>HT-4A-3KW，防爆电机</v>
          </cell>
          <cell r="E4416">
            <v>7079.65</v>
          </cell>
          <cell r="F4416">
            <v>354</v>
          </cell>
          <cell r="G4416">
            <v>6725.65</v>
          </cell>
          <cell r="H4416">
            <v>0</v>
          </cell>
          <cell r="I4416" t="str">
            <v>2024.07.29</v>
          </cell>
          <cell r="J4416" t="str">
            <v>96</v>
          </cell>
          <cell r="K4416" t="str">
            <v>合成五车间（技改车间）</v>
          </cell>
          <cell r="L4416" t="str">
            <v>肥东合成分厂</v>
          </cell>
          <cell r="M4416" t="str">
            <v>肥东合成五车间（技改车间）</v>
          </cell>
          <cell r="N4416" t="str">
            <v>宜兴市昌明玻璃钢厂</v>
          </cell>
          <cell r="O4416" t="str">
            <v>70.80</v>
          </cell>
          <cell r="P4416" t="str">
            <v>354.00</v>
          </cell>
          <cell r="Q4416" t="str">
            <v>283.19</v>
          </cell>
          <cell r="R4416" t="str">
            <v>4</v>
          </cell>
          <cell r="S4416" t="str">
            <v>平均年限法(一)</v>
          </cell>
          <cell r="T4416" t="str">
            <v>在用</v>
          </cell>
          <cell r="U4416" t="str">
            <v>在建工程转入</v>
          </cell>
          <cell r="V4416" t="str">
            <v>徐建红</v>
          </cell>
          <cell r="W4416" t="str">
            <v>2024.07.29</v>
          </cell>
          <cell r="X4416" t="str">
            <v>记--1149</v>
          </cell>
          <cell r="Y4416" t="str">
            <v>2400吨原药技改项目</v>
          </cell>
        </row>
        <row r="4416">
          <cell r="AA4416" t="str">
            <v>0329</v>
          </cell>
        </row>
        <row r="4417">
          <cell r="B4417" t="str">
            <v>033000123</v>
          </cell>
          <cell r="C4417" t="str">
            <v>玻璃钢高压风机</v>
          </cell>
          <cell r="D4417" t="str">
            <v>HT-5A-5.5KW，防爆电机</v>
          </cell>
          <cell r="E4417">
            <v>8407.08</v>
          </cell>
          <cell r="F4417">
            <v>420.35</v>
          </cell>
          <cell r="G4417">
            <v>7986.73</v>
          </cell>
          <cell r="H4417">
            <v>0</v>
          </cell>
          <cell r="I4417" t="str">
            <v>2024.07.29</v>
          </cell>
          <cell r="J4417" t="str">
            <v>96</v>
          </cell>
          <cell r="K4417" t="str">
            <v>合成六车间（使它隆车间）</v>
          </cell>
          <cell r="L4417" t="str">
            <v>肥东合成分厂</v>
          </cell>
          <cell r="M4417" t="str">
            <v>肥东合成六车间（使它隆）</v>
          </cell>
          <cell r="N4417" t="str">
            <v>宜兴市昌明玻璃钢厂</v>
          </cell>
          <cell r="O4417" t="str">
            <v>84.07</v>
          </cell>
          <cell r="P4417" t="str">
            <v>420.35</v>
          </cell>
          <cell r="Q4417" t="str">
            <v>336.28</v>
          </cell>
          <cell r="R4417" t="str">
            <v>4</v>
          </cell>
          <cell r="S4417" t="str">
            <v>平均年限法(一)</v>
          </cell>
          <cell r="T4417" t="str">
            <v>在用</v>
          </cell>
          <cell r="U4417" t="str">
            <v>在建工程转入</v>
          </cell>
          <cell r="V4417" t="str">
            <v>徐建红</v>
          </cell>
          <cell r="W4417" t="str">
            <v>2024.07.29</v>
          </cell>
          <cell r="X4417" t="str">
            <v>记--1149</v>
          </cell>
          <cell r="Y4417" t="str">
            <v>2400吨原药技改项目</v>
          </cell>
        </row>
        <row r="4417">
          <cell r="AA4417" t="str">
            <v>0330</v>
          </cell>
        </row>
        <row r="4418">
          <cell r="B4418" t="str">
            <v>032900129</v>
          </cell>
          <cell r="C4418" t="str">
            <v>玻璃钢离心风机</v>
          </cell>
          <cell r="D4418" t="str">
            <v>FRP472-5A-7.5KW，防爆电机</v>
          </cell>
          <cell r="E4418">
            <v>7964.6</v>
          </cell>
          <cell r="F4418">
            <v>398.25</v>
          </cell>
          <cell r="G4418">
            <v>7566.35</v>
          </cell>
          <cell r="H4418">
            <v>0</v>
          </cell>
          <cell r="I4418" t="str">
            <v>2024.07.29</v>
          </cell>
          <cell r="J4418" t="str">
            <v>96</v>
          </cell>
          <cell r="K4418" t="str">
            <v>合成五车间（技改车间）</v>
          </cell>
          <cell r="L4418" t="str">
            <v>肥东合成分厂</v>
          </cell>
          <cell r="M4418" t="str">
            <v>肥东合成五车间（技改车间）</v>
          </cell>
          <cell r="N4418" t="str">
            <v>宜兴市昌明玻璃钢厂</v>
          </cell>
          <cell r="O4418" t="str">
            <v>79.65</v>
          </cell>
          <cell r="P4418" t="str">
            <v>398.25</v>
          </cell>
          <cell r="Q4418" t="str">
            <v>318.58</v>
          </cell>
          <cell r="R4418" t="str">
            <v>4</v>
          </cell>
          <cell r="S4418" t="str">
            <v>平均年限法(一)</v>
          </cell>
          <cell r="T4418" t="str">
            <v>在用</v>
          </cell>
          <cell r="U4418" t="str">
            <v>在建工程转入</v>
          </cell>
          <cell r="V4418" t="str">
            <v>徐建红</v>
          </cell>
          <cell r="W4418" t="str">
            <v>2024.07.29</v>
          </cell>
          <cell r="X4418" t="str">
            <v>记--1149</v>
          </cell>
          <cell r="Y4418" t="str">
            <v>2400吨原药技改项目</v>
          </cell>
        </row>
        <row r="4418">
          <cell r="AA4418" t="str">
            <v>0329</v>
          </cell>
        </row>
        <row r="4419">
          <cell r="B4419" t="str">
            <v>033000124</v>
          </cell>
          <cell r="C4419" t="str">
            <v>玻璃钢离心风机</v>
          </cell>
          <cell r="D4419" t="str">
            <v>FRP472-7C-22KW，防爆电机</v>
          </cell>
          <cell r="E4419">
            <v>19469.03</v>
          </cell>
          <cell r="F4419">
            <v>973.45</v>
          </cell>
          <cell r="G4419">
            <v>18495.58</v>
          </cell>
          <cell r="H4419">
            <v>0</v>
          </cell>
          <cell r="I4419" t="str">
            <v>2024.07.29</v>
          </cell>
          <cell r="J4419" t="str">
            <v>96</v>
          </cell>
          <cell r="K4419" t="str">
            <v>合成六车间（使它隆车间）</v>
          </cell>
          <cell r="L4419" t="str">
            <v>肥东合成分厂</v>
          </cell>
          <cell r="M4419" t="str">
            <v>肥东合成六车间（使它隆）</v>
          </cell>
          <cell r="N4419" t="str">
            <v>宜兴市昌明玻璃钢厂</v>
          </cell>
          <cell r="O4419" t="str">
            <v>194.69</v>
          </cell>
          <cell r="P4419" t="str">
            <v>973.45</v>
          </cell>
          <cell r="Q4419" t="str">
            <v>778.76</v>
          </cell>
          <cell r="R4419" t="str">
            <v>4</v>
          </cell>
          <cell r="S4419" t="str">
            <v>平均年限法(一)</v>
          </cell>
          <cell r="T4419" t="str">
            <v>在用</v>
          </cell>
          <cell r="U4419" t="str">
            <v>在建工程转入</v>
          </cell>
          <cell r="V4419" t="str">
            <v>徐建红</v>
          </cell>
          <cell r="W4419" t="str">
            <v>2024.07.29</v>
          </cell>
          <cell r="X4419" t="str">
            <v>记--1149</v>
          </cell>
          <cell r="Y4419" t="str">
            <v>2400吨原药技改项目</v>
          </cell>
        </row>
        <row r="4419">
          <cell r="AA4419" t="str">
            <v>0330</v>
          </cell>
        </row>
        <row r="4420">
          <cell r="B4420" t="str">
            <v>032400090</v>
          </cell>
          <cell r="C4420" t="str">
            <v>物料输送泵</v>
          </cell>
          <cell r="D4420" t="str">
            <v>IHF65-50-160，5.5KW防爆电机，材质为衬46，流量25㎥/h</v>
          </cell>
          <cell r="E4420">
            <v>4026.55</v>
          </cell>
          <cell r="F4420">
            <v>201.35</v>
          </cell>
          <cell r="G4420">
            <v>3825.2</v>
          </cell>
          <cell r="H4420">
            <v>0</v>
          </cell>
          <cell r="I4420" t="str">
            <v>2024.07.29</v>
          </cell>
          <cell r="J4420" t="str">
            <v>96</v>
          </cell>
          <cell r="K4420" t="str">
            <v>公用设备</v>
          </cell>
          <cell r="L4420" t="str">
            <v>肥东合成分厂</v>
          </cell>
          <cell r="M4420" t="str">
            <v>新罐区</v>
          </cell>
          <cell r="N4420" t="str">
            <v>安徽江南泵阀集团有限公司</v>
          </cell>
          <cell r="O4420" t="str">
            <v>40.27</v>
          </cell>
          <cell r="P4420" t="str">
            <v>201.35</v>
          </cell>
          <cell r="Q4420" t="str">
            <v>161.06</v>
          </cell>
          <cell r="R4420" t="str">
            <v>4</v>
          </cell>
          <cell r="S4420" t="str">
            <v>平均年限法(一)</v>
          </cell>
          <cell r="T4420" t="str">
            <v>在用</v>
          </cell>
          <cell r="U4420" t="str">
            <v>在建工程转入</v>
          </cell>
          <cell r="V4420" t="str">
            <v>徐建红</v>
          </cell>
          <cell r="W4420" t="str">
            <v>2024.07.29</v>
          </cell>
          <cell r="X4420" t="str">
            <v>记--1149</v>
          </cell>
          <cell r="Y4420" t="str">
            <v>2400吨原药技改项目</v>
          </cell>
        </row>
        <row r="4420">
          <cell r="AA4420" t="str">
            <v>0324</v>
          </cell>
        </row>
        <row r="4421">
          <cell r="B4421" t="str">
            <v>032400091</v>
          </cell>
          <cell r="C4421" t="str">
            <v>物料输送泵</v>
          </cell>
          <cell r="D4421" t="str">
            <v>IHF65-50-160，5.5KW防爆电机，材质为衬46，流量25㎥/h</v>
          </cell>
          <cell r="E4421">
            <v>4026.55</v>
          </cell>
          <cell r="F4421">
            <v>201.35</v>
          </cell>
          <cell r="G4421">
            <v>3825.2</v>
          </cell>
          <cell r="H4421">
            <v>0</v>
          </cell>
          <cell r="I4421" t="str">
            <v>2024.07.29</v>
          </cell>
          <cell r="J4421" t="str">
            <v>96</v>
          </cell>
          <cell r="K4421" t="str">
            <v>公用设备</v>
          </cell>
          <cell r="L4421" t="str">
            <v>肥东合成分厂</v>
          </cell>
          <cell r="M4421" t="str">
            <v>新罐区</v>
          </cell>
          <cell r="N4421" t="str">
            <v>安徽江南泵阀集团有限公司</v>
          </cell>
          <cell r="O4421" t="str">
            <v>40.27</v>
          </cell>
          <cell r="P4421" t="str">
            <v>201.35</v>
          </cell>
          <cell r="Q4421" t="str">
            <v>161.06</v>
          </cell>
          <cell r="R4421" t="str">
            <v>4</v>
          </cell>
          <cell r="S4421" t="str">
            <v>平均年限法(一)</v>
          </cell>
          <cell r="T4421" t="str">
            <v>在用</v>
          </cell>
          <cell r="U4421" t="str">
            <v>在建工程转入</v>
          </cell>
          <cell r="V4421" t="str">
            <v>徐建红</v>
          </cell>
          <cell r="W4421" t="str">
            <v>2024.07.29</v>
          </cell>
          <cell r="X4421" t="str">
            <v>记--1149</v>
          </cell>
          <cell r="Y4421" t="str">
            <v>2400吨原药技改项目</v>
          </cell>
        </row>
        <row r="4421">
          <cell r="AA4421" t="str">
            <v>0324</v>
          </cell>
        </row>
        <row r="4422">
          <cell r="B4422" t="str">
            <v>032400092</v>
          </cell>
          <cell r="C4422" t="str">
            <v>物料输送泵</v>
          </cell>
          <cell r="D4422" t="str">
            <v>IHF65-50-160，5.5KW防爆电机，材质为衬46，流量25㎥/h</v>
          </cell>
          <cell r="E4422">
            <v>4026.55</v>
          </cell>
          <cell r="F4422">
            <v>201.35</v>
          </cell>
          <cell r="G4422">
            <v>3825.2</v>
          </cell>
          <cell r="H4422">
            <v>0</v>
          </cell>
          <cell r="I4422" t="str">
            <v>2024.07.29</v>
          </cell>
          <cell r="J4422" t="str">
            <v>96</v>
          </cell>
          <cell r="K4422" t="str">
            <v>公用设备</v>
          </cell>
          <cell r="L4422" t="str">
            <v>肥东合成分厂</v>
          </cell>
          <cell r="M4422" t="str">
            <v>新罐区</v>
          </cell>
          <cell r="N4422" t="str">
            <v>安徽江南泵阀集团有限公司</v>
          </cell>
          <cell r="O4422" t="str">
            <v>40.27</v>
          </cell>
          <cell r="P4422" t="str">
            <v>201.35</v>
          </cell>
          <cell r="Q4422" t="str">
            <v>161.06</v>
          </cell>
          <cell r="R4422" t="str">
            <v>4</v>
          </cell>
          <cell r="S4422" t="str">
            <v>平均年限法(一)</v>
          </cell>
          <cell r="T4422" t="str">
            <v>在用</v>
          </cell>
          <cell r="U4422" t="str">
            <v>在建工程转入</v>
          </cell>
          <cell r="V4422" t="str">
            <v>徐建红</v>
          </cell>
          <cell r="W4422" t="str">
            <v>2024.07.29</v>
          </cell>
          <cell r="X4422" t="str">
            <v>记--1149</v>
          </cell>
          <cell r="Y4422" t="str">
            <v>2400吨原药技改项目</v>
          </cell>
        </row>
        <row r="4422">
          <cell r="AA4422" t="str">
            <v>0324</v>
          </cell>
        </row>
        <row r="4423">
          <cell r="B4423" t="str">
            <v>032400093</v>
          </cell>
          <cell r="C4423" t="str">
            <v>物料输送泵</v>
          </cell>
          <cell r="D4423" t="str">
            <v>IHF65-50-160，5.5KW防爆电机，材质为衬46，流量25㎥/h</v>
          </cell>
          <cell r="E4423">
            <v>4026.55</v>
          </cell>
          <cell r="F4423">
            <v>201.35</v>
          </cell>
          <cell r="G4423">
            <v>3825.2</v>
          </cell>
          <cell r="H4423">
            <v>0</v>
          </cell>
          <cell r="I4423" t="str">
            <v>2024.07.29</v>
          </cell>
          <cell r="J4423" t="str">
            <v>96</v>
          </cell>
          <cell r="K4423" t="str">
            <v>公用设备</v>
          </cell>
          <cell r="L4423" t="str">
            <v>肥东合成分厂</v>
          </cell>
          <cell r="M4423" t="str">
            <v>新罐区</v>
          </cell>
          <cell r="N4423" t="str">
            <v>安徽江南泵阀集团有限公司</v>
          </cell>
          <cell r="O4423" t="str">
            <v>40.27</v>
          </cell>
          <cell r="P4423" t="str">
            <v>201.35</v>
          </cell>
          <cell r="Q4423" t="str">
            <v>161.06</v>
          </cell>
          <cell r="R4423" t="str">
            <v>4</v>
          </cell>
          <cell r="S4423" t="str">
            <v>平均年限法(一)</v>
          </cell>
          <cell r="T4423" t="str">
            <v>在用</v>
          </cell>
          <cell r="U4423" t="str">
            <v>在建工程转入</v>
          </cell>
          <cell r="V4423" t="str">
            <v>徐建红</v>
          </cell>
          <cell r="W4423" t="str">
            <v>2024.07.29</v>
          </cell>
          <cell r="X4423" t="str">
            <v>记--1149</v>
          </cell>
          <cell r="Y4423" t="str">
            <v>2400吨原药技改项目</v>
          </cell>
        </row>
        <row r="4423">
          <cell r="AA4423" t="str">
            <v>0324</v>
          </cell>
        </row>
        <row r="4424">
          <cell r="B4424" t="str">
            <v>032400094</v>
          </cell>
          <cell r="C4424" t="str">
            <v>物料输送泵</v>
          </cell>
          <cell r="D4424" t="str">
            <v>IHF65-50-160，5.5KW防爆电机，材质为衬46，流量25㎥/h</v>
          </cell>
          <cell r="E4424">
            <v>4026.55</v>
          </cell>
          <cell r="F4424">
            <v>201.35</v>
          </cell>
          <cell r="G4424">
            <v>3825.2</v>
          </cell>
          <cell r="H4424">
            <v>0</v>
          </cell>
          <cell r="I4424" t="str">
            <v>2024.07.29</v>
          </cell>
          <cell r="J4424" t="str">
            <v>96</v>
          </cell>
          <cell r="K4424" t="str">
            <v>公用设备</v>
          </cell>
          <cell r="L4424" t="str">
            <v>肥东合成分厂</v>
          </cell>
          <cell r="M4424" t="str">
            <v>新罐区</v>
          </cell>
          <cell r="N4424" t="str">
            <v>安徽江南泵阀集团有限公司</v>
          </cell>
          <cell r="O4424" t="str">
            <v>40.27</v>
          </cell>
          <cell r="P4424" t="str">
            <v>201.35</v>
          </cell>
          <cell r="Q4424" t="str">
            <v>161.06</v>
          </cell>
          <cell r="R4424" t="str">
            <v>4</v>
          </cell>
          <cell r="S4424" t="str">
            <v>平均年限法(一)</v>
          </cell>
          <cell r="T4424" t="str">
            <v>在用</v>
          </cell>
          <cell r="U4424" t="str">
            <v>在建工程转入</v>
          </cell>
          <cell r="V4424" t="str">
            <v>徐建红</v>
          </cell>
          <cell r="W4424" t="str">
            <v>2024.07.29</v>
          </cell>
          <cell r="X4424" t="str">
            <v>记--1149</v>
          </cell>
          <cell r="Y4424" t="str">
            <v>2400吨原药技改项目</v>
          </cell>
        </row>
        <row r="4424">
          <cell r="AA4424" t="str">
            <v>0324</v>
          </cell>
        </row>
        <row r="4425">
          <cell r="B4425" t="str">
            <v>032400095</v>
          </cell>
          <cell r="C4425" t="str">
            <v>物料输送泵</v>
          </cell>
          <cell r="D4425" t="str">
            <v>IHF65-50-160，5.5KW防爆电机，材质为衬46，流量25㎥/h</v>
          </cell>
          <cell r="E4425">
            <v>4026.55</v>
          </cell>
          <cell r="F4425">
            <v>201.35</v>
          </cell>
          <cell r="G4425">
            <v>3825.2</v>
          </cell>
          <cell r="H4425">
            <v>0</v>
          </cell>
          <cell r="I4425" t="str">
            <v>2024.07.29</v>
          </cell>
          <cell r="J4425" t="str">
            <v>96</v>
          </cell>
          <cell r="K4425" t="str">
            <v>公用设备</v>
          </cell>
          <cell r="L4425" t="str">
            <v>肥东合成分厂</v>
          </cell>
          <cell r="M4425" t="str">
            <v>新罐区</v>
          </cell>
          <cell r="N4425" t="str">
            <v>安徽江南泵阀集团有限公司</v>
          </cell>
          <cell r="O4425" t="str">
            <v>40.27</v>
          </cell>
          <cell r="P4425" t="str">
            <v>201.35</v>
          </cell>
          <cell r="Q4425" t="str">
            <v>161.06</v>
          </cell>
          <cell r="R4425" t="str">
            <v>4</v>
          </cell>
          <cell r="S4425" t="str">
            <v>平均年限法(一)</v>
          </cell>
          <cell r="T4425" t="str">
            <v>在用</v>
          </cell>
          <cell r="U4425" t="str">
            <v>在建工程转入</v>
          </cell>
          <cell r="V4425" t="str">
            <v>徐建红</v>
          </cell>
          <cell r="W4425" t="str">
            <v>2024.07.29</v>
          </cell>
          <cell r="X4425" t="str">
            <v>记--1149</v>
          </cell>
          <cell r="Y4425" t="str">
            <v>2400吨原药技改项目</v>
          </cell>
        </row>
        <row r="4425">
          <cell r="AA4425" t="str">
            <v>0324</v>
          </cell>
        </row>
        <row r="4426">
          <cell r="B4426" t="str">
            <v>032400096</v>
          </cell>
          <cell r="C4426" t="str">
            <v>物料输送泵</v>
          </cell>
          <cell r="D4426" t="str">
            <v>IHF65-50-160，5.5KW防爆电机，材质为衬46，流量25㎥/h</v>
          </cell>
          <cell r="E4426">
            <v>4026.55</v>
          </cell>
          <cell r="F4426">
            <v>201.35</v>
          </cell>
          <cell r="G4426">
            <v>3825.2</v>
          </cell>
          <cell r="H4426">
            <v>0</v>
          </cell>
          <cell r="I4426" t="str">
            <v>2024.07.29</v>
          </cell>
          <cell r="J4426" t="str">
            <v>96</v>
          </cell>
          <cell r="K4426" t="str">
            <v>公用设备</v>
          </cell>
          <cell r="L4426" t="str">
            <v>肥东合成分厂</v>
          </cell>
          <cell r="M4426" t="str">
            <v>新罐区</v>
          </cell>
          <cell r="N4426" t="str">
            <v>安徽江南泵阀集团有限公司</v>
          </cell>
          <cell r="O4426" t="str">
            <v>40.27</v>
          </cell>
          <cell r="P4426" t="str">
            <v>201.35</v>
          </cell>
          <cell r="Q4426" t="str">
            <v>161.06</v>
          </cell>
          <cell r="R4426" t="str">
            <v>4</v>
          </cell>
          <cell r="S4426" t="str">
            <v>平均年限法(一)</v>
          </cell>
          <cell r="T4426" t="str">
            <v>在用</v>
          </cell>
          <cell r="U4426" t="str">
            <v>在建工程转入</v>
          </cell>
          <cell r="V4426" t="str">
            <v>徐建红</v>
          </cell>
          <cell r="W4426" t="str">
            <v>2024.07.29</v>
          </cell>
          <cell r="X4426" t="str">
            <v>记--1149</v>
          </cell>
          <cell r="Y4426" t="str">
            <v>2400吨原药技改项目</v>
          </cell>
        </row>
        <row r="4426">
          <cell r="AA4426" t="str">
            <v>0324</v>
          </cell>
        </row>
        <row r="4427">
          <cell r="B4427" t="str">
            <v>032400097</v>
          </cell>
          <cell r="C4427" t="str">
            <v>物料输送泵</v>
          </cell>
          <cell r="D4427" t="str">
            <v>IHF65-50-160，5.5KW防爆电机，材质为衬46，流量25㎥/h</v>
          </cell>
          <cell r="E4427">
            <v>4026.55</v>
          </cell>
          <cell r="F4427">
            <v>201.35</v>
          </cell>
          <cell r="G4427">
            <v>3825.2</v>
          </cell>
          <cell r="H4427">
            <v>0</v>
          </cell>
          <cell r="I4427" t="str">
            <v>2024.07.29</v>
          </cell>
          <cell r="J4427" t="str">
            <v>96</v>
          </cell>
          <cell r="K4427" t="str">
            <v>公用设备</v>
          </cell>
          <cell r="L4427" t="str">
            <v>肥东合成分厂</v>
          </cell>
          <cell r="M4427" t="str">
            <v>新罐区</v>
          </cell>
          <cell r="N4427" t="str">
            <v>安徽江南泵阀集团有限公司</v>
          </cell>
          <cell r="O4427" t="str">
            <v>40.27</v>
          </cell>
          <cell r="P4427" t="str">
            <v>201.35</v>
          </cell>
          <cell r="Q4427" t="str">
            <v>161.06</v>
          </cell>
          <cell r="R4427" t="str">
            <v>4</v>
          </cell>
          <cell r="S4427" t="str">
            <v>平均年限法(一)</v>
          </cell>
          <cell r="T4427" t="str">
            <v>在用</v>
          </cell>
          <cell r="U4427" t="str">
            <v>在建工程转入</v>
          </cell>
          <cell r="V4427" t="str">
            <v>徐建红</v>
          </cell>
          <cell r="W4427" t="str">
            <v>2024.07.29</v>
          </cell>
          <cell r="X4427" t="str">
            <v>记--1149</v>
          </cell>
          <cell r="Y4427" t="str">
            <v>2400吨原药技改项目</v>
          </cell>
        </row>
        <row r="4427">
          <cell r="AA4427" t="str">
            <v>0324</v>
          </cell>
        </row>
        <row r="4428">
          <cell r="B4428" t="str">
            <v>033000125</v>
          </cell>
          <cell r="C4428" t="str">
            <v>自吸泵</v>
          </cell>
          <cell r="D4428" t="str">
            <v>50FZB-30，4KW防爆电机，材质为全氟，流量12.5㎥/h</v>
          </cell>
          <cell r="E4428">
            <v>4955.75</v>
          </cell>
          <cell r="F4428">
            <v>247.8</v>
          </cell>
          <cell r="G4428">
            <v>4707.95</v>
          </cell>
          <cell r="H4428">
            <v>0</v>
          </cell>
          <cell r="I4428" t="str">
            <v>2024.07.29</v>
          </cell>
          <cell r="J4428" t="str">
            <v>96</v>
          </cell>
          <cell r="K4428" t="str">
            <v>合成六车间（使它隆车间）</v>
          </cell>
          <cell r="L4428" t="str">
            <v>肥东合成分厂</v>
          </cell>
          <cell r="M4428" t="str">
            <v>肥东合成六车间（使它隆）</v>
          </cell>
          <cell r="N4428" t="str">
            <v>安徽江南泵阀集团有限公司</v>
          </cell>
          <cell r="O4428" t="str">
            <v>49.56</v>
          </cell>
          <cell r="P4428" t="str">
            <v>247.80</v>
          </cell>
          <cell r="Q4428" t="str">
            <v>198.23</v>
          </cell>
          <cell r="R4428" t="str">
            <v>4</v>
          </cell>
          <cell r="S4428" t="str">
            <v>平均年限法(一)</v>
          </cell>
          <cell r="T4428" t="str">
            <v>在用</v>
          </cell>
          <cell r="U4428" t="str">
            <v>在建工程转入</v>
          </cell>
          <cell r="V4428" t="str">
            <v>徐建红</v>
          </cell>
          <cell r="W4428" t="str">
            <v>2024.07.29</v>
          </cell>
          <cell r="X4428" t="str">
            <v>记--1149</v>
          </cell>
          <cell r="Y4428" t="str">
            <v>2400吨原药技改项目</v>
          </cell>
        </row>
        <row r="4428">
          <cell r="AA4428" t="str">
            <v>0330</v>
          </cell>
        </row>
        <row r="4429">
          <cell r="B4429" t="str">
            <v>033000126</v>
          </cell>
          <cell r="C4429" t="str">
            <v>自吸泵</v>
          </cell>
          <cell r="D4429" t="str">
            <v>50FZB-30，4KW防爆电机，材质为全氟，流量12.5㎥/h</v>
          </cell>
          <cell r="E4429">
            <v>4955.75</v>
          </cell>
          <cell r="F4429">
            <v>247.8</v>
          </cell>
          <cell r="G4429">
            <v>4707.95</v>
          </cell>
          <cell r="H4429">
            <v>0</v>
          </cell>
          <cell r="I4429" t="str">
            <v>2024.07.29</v>
          </cell>
          <cell r="J4429" t="str">
            <v>96</v>
          </cell>
          <cell r="K4429" t="str">
            <v>合成六车间（使它隆车间）</v>
          </cell>
          <cell r="L4429" t="str">
            <v>肥东合成分厂</v>
          </cell>
          <cell r="M4429" t="str">
            <v>肥东合成六车间（使它隆）</v>
          </cell>
          <cell r="N4429" t="str">
            <v>安徽江南泵阀集团有限公司</v>
          </cell>
          <cell r="O4429" t="str">
            <v>49.56</v>
          </cell>
          <cell r="P4429" t="str">
            <v>247.80</v>
          </cell>
          <cell r="Q4429" t="str">
            <v>198.23</v>
          </cell>
          <cell r="R4429" t="str">
            <v>4</v>
          </cell>
          <cell r="S4429" t="str">
            <v>平均年限法(一)</v>
          </cell>
          <cell r="T4429" t="str">
            <v>在用</v>
          </cell>
          <cell r="U4429" t="str">
            <v>在建工程转入</v>
          </cell>
          <cell r="V4429" t="str">
            <v>徐建红</v>
          </cell>
          <cell r="W4429" t="str">
            <v>2024.07.29</v>
          </cell>
          <cell r="X4429" t="str">
            <v>记--1149</v>
          </cell>
          <cell r="Y4429" t="str">
            <v>2400吨原药技改项目</v>
          </cell>
        </row>
        <row r="4429">
          <cell r="AA4429" t="str">
            <v>0330</v>
          </cell>
        </row>
        <row r="4430">
          <cell r="B4430" t="str">
            <v>033000127</v>
          </cell>
          <cell r="C4430" t="str">
            <v>自吸泵</v>
          </cell>
          <cell r="D4430" t="str">
            <v>50FZB-30，4KW防爆电机，材质为全氟，流量12.5㎥/h</v>
          </cell>
          <cell r="E4430">
            <v>4955.75</v>
          </cell>
          <cell r="F4430">
            <v>247.8</v>
          </cell>
          <cell r="G4430">
            <v>4707.95</v>
          </cell>
          <cell r="H4430">
            <v>0</v>
          </cell>
          <cell r="I4430" t="str">
            <v>2024.07.29</v>
          </cell>
          <cell r="J4430" t="str">
            <v>96</v>
          </cell>
          <cell r="K4430" t="str">
            <v>合成六车间（使它隆车间）</v>
          </cell>
          <cell r="L4430" t="str">
            <v>肥东合成分厂</v>
          </cell>
          <cell r="M4430" t="str">
            <v>肥东合成六车间（使它隆）</v>
          </cell>
          <cell r="N4430" t="str">
            <v>安徽江南泵阀集团有限公司</v>
          </cell>
          <cell r="O4430" t="str">
            <v>49.56</v>
          </cell>
          <cell r="P4430" t="str">
            <v>247.80</v>
          </cell>
          <cell r="Q4430" t="str">
            <v>198.23</v>
          </cell>
          <cell r="R4430" t="str">
            <v>4</v>
          </cell>
          <cell r="S4430" t="str">
            <v>平均年限法(一)</v>
          </cell>
          <cell r="T4430" t="str">
            <v>在用</v>
          </cell>
          <cell r="U4430" t="str">
            <v>在建工程转入</v>
          </cell>
          <cell r="V4430" t="str">
            <v>徐建红</v>
          </cell>
          <cell r="W4430" t="str">
            <v>2024.07.29</v>
          </cell>
          <cell r="X4430" t="str">
            <v>记--1149</v>
          </cell>
          <cell r="Y4430" t="str">
            <v>2400吨原药技改项目</v>
          </cell>
        </row>
        <row r="4430">
          <cell r="AA4430" t="str">
            <v>0330</v>
          </cell>
        </row>
        <row r="4431">
          <cell r="B4431" t="str">
            <v>032400098</v>
          </cell>
          <cell r="C4431" t="str">
            <v>自吸泵</v>
          </cell>
          <cell r="D4431" t="str">
            <v>50FZB-30，4KW防爆电机，材质为全氟，流量12.5㎥/h</v>
          </cell>
          <cell r="E4431">
            <v>4955.75</v>
          </cell>
          <cell r="F4431">
            <v>247.8</v>
          </cell>
          <cell r="G4431">
            <v>4707.95</v>
          </cell>
          <cell r="H4431">
            <v>0</v>
          </cell>
          <cell r="I4431" t="str">
            <v>2024.07.29</v>
          </cell>
          <cell r="J4431" t="str">
            <v>96</v>
          </cell>
          <cell r="K4431" t="str">
            <v>公用设备</v>
          </cell>
          <cell r="L4431" t="str">
            <v>肥东合成分厂</v>
          </cell>
          <cell r="M4431" t="str">
            <v>新罐区</v>
          </cell>
          <cell r="N4431" t="str">
            <v>安徽江南泵阀集团有限公司</v>
          </cell>
          <cell r="O4431" t="str">
            <v>49.56</v>
          </cell>
          <cell r="P4431" t="str">
            <v>247.80</v>
          </cell>
          <cell r="Q4431" t="str">
            <v>198.23</v>
          </cell>
          <cell r="R4431" t="str">
            <v>4</v>
          </cell>
          <cell r="S4431" t="str">
            <v>平均年限法(一)</v>
          </cell>
          <cell r="T4431" t="str">
            <v>在用</v>
          </cell>
          <cell r="U4431" t="str">
            <v>在建工程转入</v>
          </cell>
          <cell r="V4431" t="str">
            <v>徐建红</v>
          </cell>
          <cell r="W4431" t="str">
            <v>2024.07.29</v>
          </cell>
          <cell r="X4431" t="str">
            <v>记--1149</v>
          </cell>
          <cell r="Y4431" t="str">
            <v>2400吨原药技改项目</v>
          </cell>
        </row>
        <row r="4431">
          <cell r="AA4431" t="str">
            <v>0324</v>
          </cell>
        </row>
        <row r="4432">
          <cell r="B4432" t="str">
            <v>032400099</v>
          </cell>
          <cell r="C4432" t="str">
            <v>磁力泵</v>
          </cell>
          <cell r="D4432" t="str">
            <v>CQB80-65-160，11KW防爆电机，材质为衬46，流量50㎥/h</v>
          </cell>
          <cell r="E4432">
            <v>9292.04</v>
          </cell>
          <cell r="F4432">
            <v>464.6</v>
          </cell>
          <cell r="G4432">
            <v>8827.44</v>
          </cell>
          <cell r="H4432">
            <v>0</v>
          </cell>
          <cell r="I4432" t="str">
            <v>2024.07.29</v>
          </cell>
          <cell r="J4432" t="str">
            <v>96</v>
          </cell>
          <cell r="K4432" t="str">
            <v>公用设备</v>
          </cell>
          <cell r="L4432" t="str">
            <v>肥东合成分厂</v>
          </cell>
          <cell r="M4432" t="str">
            <v>新罐区</v>
          </cell>
          <cell r="N4432" t="str">
            <v>安徽江南泵阀集团有限公司</v>
          </cell>
          <cell r="O4432" t="str">
            <v>92.92</v>
          </cell>
          <cell r="P4432" t="str">
            <v>464.60</v>
          </cell>
          <cell r="Q4432" t="str">
            <v>371.68</v>
          </cell>
          <cell r="R4432" t="str">
            <v>4</v>
          </cell>
          <cell r="S4432" t="str">
            <v>平均年限法(一)</v>
          </cell>
          <cell r="T4432" t="str">
            <v>在用</v>
          </cell>
          <cell r="U4432" t="str">
            <v>在建工程转入</v>
          </cell>
          <cell r="V4432" t="str">
            <v>徐建红</v>
          </cell>
          <cell r="W4432" t="str">
            <v>2024.07.29</v>
          </cell>
          <cell r="X4432" t="str">
            <v>记--1149</v>
          </cell>
          <cell r="Y4432" t="str">
            <v>2400吨原药技改项目</v>
          </cell>
        </row>
        <row r="4432">
          <cell r="AA4432" t="str">
            <v>0324</v>
          </cell>
        </row>
        <row r="4433">
          <cell r="B4433" t="str">
            <v>032400100</v>
          </cell>
          <cell r="C4433" t="str">
            <v>磁力泵</v>
          </cell>
          <cell r="D4433" t="str">
            <v>CQB80-65-160，11KW防爆电机，材质为衬46，流量50㎥/h</v>
          </cell>
          <cell r="E4433">
            <v>9292.03</v>
          </cell>
          <cell r="F4433">
            <v>464.6</v>
          </cell>
          <cell r="G4433">
            <v>8827.43</v>
          </cell>
          <cell r="H4433">
            <v>0</v>
          </cell>
          <cell r="I4433" t="str">
            <v>2024.07.29</v>
          </cell>
          <cell r="J4433" t="str">
            <v>96</v>
          </cell>
          <cell r="K4433" t="str">
            <v>公用设备</v>
          </cell>
          <cell r="L4433" t="str">
            <v>肥东合成分厂</v>
          </cell>
          <cell r="M4433" t="str">
            <v>新罐区</v>
          </cell>
          <cell r="N4433" t="str">
            <v>安徽江南泵阀集团有限公司</v>
          </cell>
          <cell r="O4433" t="str">
            <v>92.92</v>
          </cell>
          <cell r="P4433" t="str">
            <v>464.60</v>
          </cell>
          <cell r="Q4433" t="str">
            <v>371.68</v>
          </cell>
          <cell r="R4433" t="str">
            <v>4</v>
          </cell>
          <cell r="S4433" t="str">
            <v>平均年限法(一)</v>
          </cell>
          <cell r="T4433" t="str">
            <v>在用</v>
          </cell>
          <cell r="U4433" t="str">
            <v>在建工程转入</v>
          </cell>
          <cell r="V4433" t="str">
            <v>徐建红</v>
          </cell>
          <cell r="W4433" t="str">
            <v>2024.07.29</v>
          </cell>
          <cell r="X4433" t="str">
            <v>记--1149</v>
          </cell>
          <cell r="Y4433" t="str">
            <v>2400吨原药技改项目</v>
          </cell>
        </row>
        <row r="4433">
          <cell r="AA4433" t="str">
            <v>0324</v>
          </cell>
        </row>
        <row r="4434">
          <cell r="B4434" t="str">
            <v>030500093</v>
          </cell>
          <cell r="C4434" t="str">
            <v>低压进线柜（1AA01）</v>
          </cell>
          <cell r="D4434" t="str">
            <v>MNS，柜体1000*1000*2200</v>
          </cell>
          <cell r="E4434">
            <v>26395.58</v>
          </cell>
          <cell r="F4434">
            <v>1319.8</v>
          </cell>
          <cell r="G4434">
            <v>25075.78</v>
          </cell>
          <cell r="H4434">
            <v>0</v>
          </cell>
          <cell r="I4434" t="str">
            <v>2024.07.29</v>
          </cell>
          <cell r="J4434" t="str">
            <v>96</v>
          </cell>
          <cell r="K4434" t="str">
            <v>电力设备</v>
          </cell>
          <cell r="L4434" t="str">
            <v>肥东合成分厂</v>
          </cell>
          <cell r="M4434" t="str">
            <v>配电室3，1AA01</v>
          </cell>
          <cell r="N4434" t="str">
            <v>合肥兴东电器开关有限责任公司</v>
          </cell>
          <cell r="O4434" t="str">
            <v>263.96</v>
          </cell>
          <cell r="P4434" t="str">
            <v>1,319.80</v>
          </cell>
          <cell r="Q4434" t="str">
            <v>1,055.82</v>
          </cell>
          <cell r="R4434" t="str">
            <v>4</v>
          </cell>
          <cell r="S4434" t="str">
            <v>平均年限法(一)</v>
          </cell>
          <cell r="T4434" t="str">
            <v>在用</v>
          </cell>
          <cell r="U4434" t="str">
            <v>在建工程转入</v>
          </cell>
          <cell r="V4434" t="str">
            <v>徐建红</v>
          </cell>
          <cell r="W4434" t="str">
            <v>2024.07.29</v>
          </cell>
          <cell r="X4434" t="str">
            <v>记--1149</v>
          </cell>
          <cell r="Y4434" t="str">
            <v>2400吨原药技改项目</v>
          </cell>
        </row>
        <row r="4434">
          <cell r="AA4434" t="str">
            <v>0305</v>
          </cell>
        </row>
        <row r="4435">
          <cell r="B4435" t="str">
            <v>030500094</v>
          </cell>
          <cell r="C4435" t="str">
            <v>电容柜（1AA02）</v>
          </cell>
          <cell r="D4435" t="str">
            <v>MNS，柜体800*1000*2200</v>
          </cell>
          <cell r="E4435">
            <v>123071.68</v>
          </cell>
          <cell r="F4435">
            <v>6153.6</v>
          </cell>
          <cell r="G4435">
            <v>116918.08</v>
          </cell>
          <cell r="H4435">
            <v>0</v>
          </cell>
          <cell r="I4435" t="str">
            <v>2024.07.29</v>
          </cell>
          <cell r="J4435" t="str">
            <v>96</v>
          </cell>
          <cell r="K4435" t="str">
            <v>电力设备</v>
          </cell>
          <cell r="L4435" t="str">
            <v>肥东合成分厂</v>
          </cell>
          <cell r="M4435" t="str">
            <v>配电室3，1AA02</v>
          </cell>
          <cell r="N4435" t="str">
            <v>合肥兴东电器开关有限责任公司</v>
          </cell>
          <cell r="O4435" t="str">
            <v>1,230.72</v>
          </cell>
          <cell r="P4435" t="str">
            <v>6,153.60</v>
          </cell>
          <cell r="Q4435" t="str">
            <v>4,922.87</v>
          </cell>
          <cell r="R4435" t="str">
            <v>4</v>
          </cell>
          <cell r="S4435" t="str">
            <v>平均年限法(一)</v>
          </cell>
          <cell r="T4435" t="str">
            <v>在用</v>
          </cell>
          <cell r="U4435" t="str">
            <v>在建工程转入</v>
          </cell>
          <cell r="V4435" t="str">
            <v>徐建红</v>
          </cell>
          <cell r="W4435" t="str">
            <v>2024.07.29</v>
          </cell>
          <cell r="X4435" t="str">
            <v>记--1149</v>
          </cell>
          <cell r="Y4435" t="str">
            <v>2400吨原药技改项目</v>
          </cell>
        </row>
        <row r="4435">
          <cell r="AA4435" t="str">
            <v>0305</v>
          </cell>
        </row>
        <row r="4436">
          <cell r="B4436" t="str">
            <v>030500095</v>
          </cell>
          <cell r="C4436" t="str">
            <v>低压出线柜（1AA03）</v>
          </cell>
          <cell r="D4436" t="str">
            <v>MNS，柜体600*1000*2200</v>
          </cell>
          <cell r="E4436">
            <v>14697.35</v>
          </cell>
          <cell r="F4436">
            <v>734.85</v>
          </cell>
          <cell r="G4436">
            <v>13962.5</v>
          </cell>
          <cell r="H4436">
            <v>0</v>
          </cell>
          <cell r="I4436" t="str">
            <v>2024.07.29</v>
          </cell>
          <cell r="J4436" t="str">
            <v>96</v>
          </cell>
          <cell r="K4436" t="str">
            <v>电力设备</v>
          </cell>
          <cell r="L4436" t="str">
            <v>肥东合成分厂</v>
          </cell>
          <cell r="M4436" t="str">
            <v>配电室3，1AA03</v>
          </cell>
          <cell r="N4436" t="str">
            <v>合肥兴东电器开关有限责任公司</v>
          </cell>
          <cell r="O4436" t="str">
            <v>146.97</v>
          </cell>
          <cell r="P4436" t="str">
            <v>734.85</v>
          </cell>
          <cell r="Q4436" t="str">
            <v>587.89</v>
          </cell>
          <cell r="R4436" t="str">
            <v>4</v>
          </cell>
          <cell r="S4436" t="str">
            <v>平均年限法(一)</v>
          </cell>
          <cell r="T4436" t="str">
            <v>在用</v>
          </cell>
          <cell r="U4436" t="str">
            <v>在建工程转入</v>
          </cell>
          <cell r="V4436" t="str">
            <v>徐建红</v>
          </cell>
          <cell r="W4436" t="str">
            <v>2024.07.29</v>
          </cell>
          <cell r="X4436" t="str">
            <v>记--1149</v>
          </cell>
          <cell r="Y4436" t="str">
            <v>2400吨原药技改项目</v>
          </cell>
        </row>
        <row r="4436">
          <cell r="AA4436" t="str">
            <v>0305</v>
          </cell>
        </row>
        <row r="4437">
          <cell r="B4437" t="str">
            <v>030500096</v>
          </cell>
          <cell r="C4437" t="str">
            <v>低压出线柜（1AA04）</v>
          </cell>
          <cell r="D4437" t="str">
            <v>MNS，柜体600*1000*2200</v>
          </cell>
          <cell r="E4437">
            <v>19399.12</v>
          </cell>
          <cell r="F4437">
            <v>969.95</v>
          </cell>
          <cell r="G4437">
            <v>18429.17</v>
          </cell>
          <cell r="H4437">
            <v>0</v>
          </cell>
          <cell r="I4437" t="str">
            <v>2024.07.29</v>
          </cell>
          <cell r="J4437" t="str">
            <v>96</v>
          </cell>
          <cell r="K4437" t="str">
            <v>电力设备</v>
          </cell>
          <cell r="L4437" t="str">
            <v>肥东合成分厂</v>
          </cell>
          <cell r="M4437" t="str">
            <v>配电室3，1AA04</v>
          </cell>
          <cell r="N4437" t="str">
            <v>合肥兴东电器开关有限责任公司</v>
          </cell>
          <cell r="O4437" t="str">
            <v>193.99</v>
          </cell>
          <cell r="P4437" t="str">
            <v>969.95</v>
          </cell>
          <cell r="Q4437" t="str">
            <v>775.96</v>
          </cell>
          <cell r="R4437" t="str">
            <v>4</v>
          </cell>
          <cell r="S4437" t="str">
            <v>平均年限法(一)</v>
          </cell>
          <cell r="T4437" t="str">
            <v>在用</v>
          </cell>
          <cell r="U4437" t="str">
            <v>在建工程转入</v>
          </cell>
          <cell r="V4437" t="str">
            <v>徐建红</v>
          </cell>
          <cell r="W4437" t="str">
            <v>2024.07.29</v>
          </cell>
          <cell r="X4437" t="str">
            <v>记--1149</v>
          </cell>
          <cell r="Y4437" t="str">
            <v>2400吨原药技改项目</v>
          </cell>
        </row>
        <row r="4437">
          <cell r="AA4437" t="str">
            <v>0305</v>
          </cell>
        </row>
        <row r="4438">
          <cell r="B4438" t="str">
            <v>030500097</v>
          </cell>
          <cell r="C4438" t="str">
            <v>低压出线柜（1AA05）</v>
          </cell>
          <cell r="D4438" t="str">
            <v>MNS，柜体600*1000*2200</v>
          </cell>
          <cell r="E4438">
            <v>19581.42</v>
          </cell>
          <cell r="F4438">
            <v>979.05</v>
          </cell>
          <cell r="G4438">
            <v>18602.37</v>
          </cell>
          <cell r="H4438">
            <v>0</v>
          </cell>
          <cell r="I4438" t="str">
            <v>2024.07.29</v>
          </cell>
          <cell r="J4438" t="str">
            <v>96</v>
          </cell>
          <cell r="K4438" t="str">
            <v>电力设备</v>
          </cell>
          <cell r="L4438" t="str">
            <v>肥东合成分厂</v>
          </cell>
          <cell r="M4438" t="str">
            <v>配电室3，1AA05</v>
          </cell>
          <cell r="N4438" t="str">
            <v>合肥兴东电器开关有限责任公司</v>
          </cell>
          <cell r="O4438" t="str">
            <v>195.81</v>
          </cell>
          <cell r="P4438" t="str">
            <v>979.05</v>
          </cell>
          <cell r="Q4438" t="str">
            <v>783.26</v>
          </cell>
          <cell r="R4438" t="str">
            <v>4</v>
          </cell>
          <cell r="S4438" t="str">
            <v>平均年限法(一)</v>
          </cell>
          <cell r="T4438" t="str">
            <v>在用</v>
          </cell>
          <cell r="U4438" t="str">
            <v>在建工程转入</v>
          </cell>
          <cell r="V4438" t="str">
            <v>徐建红</v>
          </cell>
          <cell r="W4438" t="str">
            <v>2024.07.29</v>
          </cell>
          <cell r="X4438" t="str">
            <v>记--1149</v>
          </cell>
          <cell r="Y4438" t="str">
            <v>2400吨原药技改项目</v>
          </cell>
        </row>
        <row r="4438">
          <cell r="AA4438" t="str">
            <v>0305</v>
          </cell>
        </row>
        <row r="4439">
          <cell r="B4439" t="str">
            <v>030500098</v>
          </cell>
          <cell r="C4439" t="str">
            <v>低压联络柜（1AA06）</v>
          </cell>
          <cell r="D4439" t="str">
            <v>MNS，柜体800*1000*2200</v>
          </cell>
          <cell r="E4439">
            <v>26294.69</v>
          </cell>
          <cell r="F4439">
            <v>1314.75</v>
          </cell>
          <cell r="G4439">
            <v>24979.94</v>
          </cell>
          <cell r="H4439">
            <v>0</v>
          </cell>
          <cell r="I4439" t="str">
            <v>2024.07.29</v>
          </cell>
          <cell r="J4439" t="str">
            <v>96</v>
          </cell>
          <cell r="K4439" t="str">
            <v>电力设备</v>
          </cell>
          <cell r="L4439" t="str">
            <v>肥东合成分厂</v>
          </cell>
          <cell r="M4439" t="str">
            <v>配电室3，1AA06</v>
          </cell>
          <cell r="N4439" t="str">
            <v>合肥兴东电器开关有限责任公司</v>
          </cell>
          <cell r="O4439" t="str">
            <v>262.95</v>
          </cell>
          <cell r="P4439" t="str">
            <v>1,314.75</v>
          </cell>
          <cell r="Q4439" t="str">
            <v>1,051.79</v>
          </cell>
          <cell r="R4439" t="str">
            <v>4</v>
          </cell>
          <cell r="S4439" t="str">
            <v>平均年限法(一)</v>
          </cell>
          <cell r="T4439" t="str">
            <v>在用</v>
          </cell>
          <cell r="U4439" t="str">
            <v>在建工程转入</v>
          </cell>
          <cell r="V4439" t="str">
            <v>徐建红</v>
          </cell>
          <cell r="W4439" t="str">
            <v>2024.07.29</v>
          </cell>
          <cell r="X4439" t="str">
            <v>记--1149</v>
          </cell>
          <cell r="Y4439" t="str">
            <v>2400吨原药技改项目</v>
          </cell>
        </row>
        <row r="4439">
          <cell r="AA4439" t="str">
            <v>0305</v>
          </cell>
        </row>
        <row r="4440">
          <cell r="B4440" t="str">
            <v>030500099</v>
          </cell>
          <cell r="C4440" t="str">
            <v>低压出线柜（1AA07）</v>
          </cell>
          <cell r="D4440" t="str">
            <v>MNS，柜体600*1000*2200</v>
          </cell>
          <cell r="E4440">
            <v>30626.55</v>
          </cell>
          <cell r="F4440">
            <v>1531.35</v>
          </cell>
          <cell r="G4440">
            <v>29095.2</v>
          </cell>
          <cell r="H4440">
            <v>0</v>
          </cell>
          <cell r="I4440" t="str">
            <v>2024.07.29</v>
          </cell>
          <cell r="J4440" t="str">
            <v>96</v>
          </cell>
          <cell r="K4440" t="str">
            <v>电力设备</v>
          </cell>
          <cell r="L4440" t="str">
            <v>肥东合成分厂</v>
          </cell>
          <cell r="M4440" t="str">
            <v>配电室3，1AA07</v>
          </cell>
          <cell r="N4440" t="str">
            <v>合肥兴东电器开关有限责任公司</v>
          </cell>
          <cell r="O4440" t="str">
            <v>306.27</v>
          </cell>
          <cell r="P4440" t="str">
            <v>1,531.35</v>
          </cell>
          <cell r="Q4440" t="str">
            <v>1,225.06</v>
          </cell>
          <cell r="R4440" t="str">
            <v>4</v>
          </cell>
          <cell r="S4440" t="str">
            <v>平均年限法(一)</v>
          </cell>
          <cell r="T4440" t="str">
            <v>在用</v>
          </cell>
          <cell r="U4440" t="str">
            <v>在建工程转入</v>
          </cell>
          <cell r="V4440" t="str">
            <v>徐建红</v>
          </cell>
          <cell r="W4440" t="str">
            <v>2024.07.29</v>
          </cell>
          <cell r="X4440" t="str">
            <v>记--1149</v>
          </cell>
          <cell r="Y4440" t="str">
            <v>2400吨原药技改项目</v>
          </cell>
        </row>
        <row r="4440">
          <cell r="AA4440" t="str">
            <v>0305</v>
          </cell>
        </row>
        <row r="4441">
          <cell r="B4441" t="str">
            <v>030500100</v>
          </cell>
          <cell r="C4441" t="str">
            <v>低压出线柜（1AA08）</v>
          </cell>
          <cell r="D4441" t="str">
            <v>MNS，柜体600*1000*2200</v>
          </cell>
          <cell r="E4441">
            <v>30524.78</v>
          </cell>
          <cell r="F4441">
            <v>1526.25</v>
          </cell>
          <cell r="G4441">
            <v>28998.53</v>
          </cell>
          <cell r="H4441">
            <v>0</v>
          </cell>
          <cell r="I4441" t="str">
            <v>2024.07.29</v>
          </cell>
          <cell r="J4441" t="str">
            <v>96</v>
          </cell>
          <cell r="K4441" t="str">
            <v>电力设备</v>
          </cell>
          <cell r="L4441" t="str">
            <v>肥东合成分厂</v>
          </cell>
          <cell r="M4441" t="str">
            <v>配电室3，1AA08</v>
          </cell>
          <cell r="N4441" t="str">
            <v>合肥兴东电器开关有限责任公司</v>
          </cell>
          <cell r="O4441" t="str">
            <v>305.25</v>
          </cell>
          <cell r="P4441" t="str">
            <v>1,526.25</v>
          </cell>
          <cell r="Q4441" t="str">
            <v>1,220.99</v>
          </cell>
          <cell r="R4441" t="str">
            <v>4</v>
          </cell>
          <cell r="S4441" t="str">
            <v>平均年限法(一)</v>
          </cell>
          <cell r="T4441" t="str">
            <v>在用</v>
          </cell>
          <cell r="U4441" t="str">
            <v>在建工程转入</v>
          </cell>
          <cell r="V4441" t="str">
            <v>徐建红</v>
          </cell>
          <cell r="W4441" t="str">
            <v>2024.07.29</v>
          </cell>
          <cell r="X4441" t="str">
            <v>记--1149</v>
          </cell>
          <cell r="Y4441" t="str">
            <v>2400吨原药技改项目</v>
          </cell>
        </row>
        <row r="4441">
          <cell r="AA4441" t="str">
            <v>0305</v>
          </cell>
        </row>
        <row r="4442">
          <cell r="B4442" t="str">
            <v>030500101</v>
          </cell>
          <cell r="C4442" t="str">
            <v>低压出线柜（1AA09）</v>
          </cell>
          <cell r="D4442" t="str">
            <v>MNS，柜体600*1000*2200</v>
          </cell>
          <cell r="E4442">
            <v>28495.58</v>
          </cell>
          <cell r="F4442">
            <v>1424.8</v>
          </cell>
          <cell r="G4442">
            <v>27070.78</v>
          </cell>
          <cell r="H4442">
            <v>0</v>
          </cell>
          <cell r="I4442" t="str">
            <v>2024.07.29</v>
          </cell>
          <cell r="J4442" t="str">
            <v>96</v>
          </cell>
          <cell r="K4442" t="str">
            <v>电力设备</v>
          </cell>
          <cell r="L4442" t="str">
            <v>肥东合成分厂</v>
          </cell>
          <cell r="M4442" t="str">
            <v>配电室3，1AA09</v>
          </cell>
          <cell r="N4442" t="str">
            <v>合肥兴东电器开关有限责任公司</v>
          </cell>
          <cell r="O4442" t="str">
            <v>284.96</v>
          </cell>
          <cell r="P4442" t="str">
            <v>1,424.80</v>
          </cell>
          <cell r="Q4442" t="str">
            <v>1,139.82</v>
          </cell>
          <cell r="R4442" t="str">
            <v>4</v>
          </cell>
          <cell r="S4442" t="str">
            <v>平均年限法(一)</v>
          </cell>
          <cell r="T4442" t="str">
            <v>在用</v>
          </cell>
          <cell r="U4442" t="str">
            <v>在建工程转入</v>
          </cell>
          <cell r="V4442" t="str">
            <v>徐建红</v>
          </cell>
          <cell r="W4442" t="str">
            <v>2024.07.29</v>
          </cell>
          <cell r="X4442" t="str">
            <v>记--1149</v>
          </cell>
          <cell r="Y4442" t="str">
            <v>2400吨原药技改项目</v>
          </cell>
        </row>
        <row r="4442">
          <cell r="AA4442" t="str">
            <v>0305</v>
          </cell>
        </row>
        <row r="4443">
          <cell r="B4443" t="str">
            <v>030500102</v>
          </cell>
          <cell r="C4443" t="str">
            <v>低压出线柜（1AA10）</v>
          </cell>
          <cell r="D4443" t="str">
            <v>MNS，柜体600*1000*2200</v>
          </cell>
          <cell r="E4443">
            <v>29028.32</v>
          </cell>
          <cell r="F4443">
            <v>1451.4</v>
          </cell>
          <cell r="G4443">
            <v>27576.92</v>
          </cell>
          <cell r="H4443">
            <v>0</v>
          </cell>
          <cell r="I4443" t="str">
            <v>2024.07.29</v>
          </cell>
          <cell r="J4443" t="str">
            <v>96</v>
          </cell>
          <cell r="K4443" t="str">
            <v>电力设备</v>
          </cell>
          <cell r="L4443" t="str">
            <v>肥东合成分厂</v>
          </cell>
          <cell r="M4443" t="str">
            <v>配电室3，1AA10</v>
          </cell>
          <cell r="N4443" t="str">
            <v>合肥兴东电器开关有限责任公司</v>
          </cell>
          <cell r="O4443" t="str">
            <v>290.28</v>
          </cell>
          <cell r="P4443" t="str">
            <v>1,451.40</v>
          </cell>
          <cell r="Q4443" t="str">
            <v>1,161.13</v>
          </cell>
          <cell r="R4443" t="str">
            <v>4</v>
          </cell>
          <cell r="S4443" t="str">
            <v>平均年限法(一)</v>
          </cell>
          <cell r="T4443" t="str">
            <v>在用</v>
          </cell>
          <cell r="U4443" t="str">
            <v>在建工程转入</v>
          </cell>
          <cell r="V4443" t="str">
            <v>徐建红</v>
          </cell>
          <cell r="W4443" t="str">
            <v>2024.07.29</v>
          </cell>
          <cell r="X4443" t="str">
            <v>记--1149</v>
          </cell>
          <cell r="Y4443" t="str">
            <v>2400吨原药技改项目</v>
          </cell>
        </row>
        <row r="4443">
          <cell r="AA4443" t="str">
            <v>0305</v>
          </cell>
        </row>
        <row r="4444">
          <cell r="B4444" t="str">
            <v>030500103</v>
          </cell>
          <cell r="C4444" t="str">
            <v>低压出线柜（1AA11）</v>
          </cell>
          <cell r="D4444" t="str">
            <v>MNS，柜体600*1000*2200</v>
          </cell>
          <cell r="E4444">
            <v>30541.59</v>
          </cell>
          <cell r="F4444">
            <v>1527.1</v>
          </cell>
          <cell r="G4444">
            <v>29014.49</v>
          </cell>
          <cell r="H4444">
            <v>0</v>
          </cell>
          <cell r="I4444" t="str">
            <v>2024.07.29</v>
          </cell>
          <cell r="J4444" t="str">
            <v>96</v>
          </cell>
          <cell r="K4444" t="str">
            <v>电力设备</v>
          </cell>
          <cell r="L4444" t="str">
            <v>肥东合成分厂</v>
          </cell>
          <cell r="M4444" t="str">
            <v>配电室3，1AA11</v>
          </cell>
          <cell r="N4444" t="str">
            <v>合肥兴东电器开关有限责任公司</v>
          </cell>
          <cell r="O4444" t="str">
            <v>305.42</v>
          </cell>
          <cell r="P4444" t="str">
            <v>1,527.10</v>
          </cell>
          <cell r="Q4444" t="str">
            <v>1,221.66</v>
          </cell>
          <cell r="R4444" t="str">
            <v>4</v>
          </cell>
          <cell r="S4444" t="str">
            <v>平均年限法(一)</v>
          </cell>
          <cell r="T4444" t="str">
            <v>在用</v>
          </cell>
          <cell r="U4444" t="str">
            <v>在建工程转入</v>
          </cell>
          <cell r="V4444" t="str">
            <v>徐建红</v>
          </cell>
          <cell r="W4444" t="str">
            <v>2024.07.29</v>
          </cell>
          <cell r="X4444" t="str">
            <v>记--1149</v>
          </cell>
          <cell r="Y4444" t="str">
            <v>2400吨原药技改项目</v>
          </cell>
        </row>
        <row r="4444">
          <cell r="AA4444" t="str">
            <v>0305</v>
          </cell>
        </row>
        <row r="4445">
          <cell r="B4445" t="str">
            <v>030500104</v>
          </cell>
          <cell r="C4445" t="str">
            <v>低压出线柜（1AA12）</v>
          </cell>
          <cell r="D4445" t="str">
            <v>MNS，柜体600*1000*2200</v>
          </cell>
          <cell r="E4445">
            <v>25352.21</v>
          </cell>
          <cell r="F4445">
            <v>1267.6</v>
          </cell>
          <cell r="G4445">
            <v>24084.61</v>
          </cell>
          <cell r="H4445">
            <v>0</v>
          </cell>
          <cell r="I4445" t="str">
            <v>2024.07.29</v>
          </cell>
          <cell r="J4445" t="str">
            <v>96</v>
          </cell>
          <cell r="K4445" t="str">
            <v>电力设备</v>
          </cell>
          <cell r="L4445" t="str">
            <v>肥东合成分厂</v>
          </cell>
          <cell r="M4445" t="str">
            <v>配电室3，1AA12</v>
          </cell>
          <cell r="N4445" t="str">
            <v>合肥兴东电器开关有限责任公司</v>
          </cell>
          <cell r="O4445" t="str">
            <v>253.52</v>
          </cell>
          <cell r="P4445" t="str">
            <v>1,267.60</v>
          </cell>
          <cell r="Q4445" t="str">
            <v>1,014.09</v>
          </cell>
          <cell r="R4445" t="str">
            <v>4</v>
          </cell>
          <cell r="S4445" t="str">
            <v>平均年限法(一)</v>
          </cell>
          <cell r="T4445" t="str">
            <v>在用</v>
          </cell>
          <cell r="U4445" t="str">
            <v>在建工程转入</v>
          </cell>
          <cell r="V4445" t="str">
            <v>徐建红</v>
          </cell>
          <cell r="W4445" t="str">
            <v>2024.07.29</v>
          </cell>
          <cell r="X4445" t="str">
            <v>记--1149</v>
          </cell>
          <cell r="Y4445" t="str">
            <v>2400吨原药技改项目</v>
          </cell>
        </row>
        <row r="4445">
          <cell r="AA4445" t="str">
            <v>0305</v>
          </cell>
        </row>
        <row r="4446">
          <cell r="B4446" t="str">
            <v>030500105</v>
          </cell>
          <cell r="C4446" t="str">
            <v>低压出线柜（1AA13）</v>
          </cell>
          <cell r="D4446" t="str">
            <v>MNS，柜体600*1000*2200</v>
          </cell>
          <cell r="E4446">
            <v>25560.18</v>
          </cell>
          <cell r="F4446">
            <v>1278</v>
          </cell>
          <cell r="G4446">
            <v>24282.18</v>
          </cell>
          <cell r="H4446">
            <v>0</v>
          </cell>
          <cell r="I4446" t="str">
            <v>2024.07.29</v>
          </cell>
          <cell r="J4446" t="str">
            <v>96</v>
          </cell>
          <cell r="K4446" t="str">
            <v>电力设备</v>
          </cell>
          <cell r="L4446" t="str">
            <v>肥东合成分厂</v>
          </cell>
          <cell r="M4446" t="str">
            <v>配电室3，1AA13</v>
          </cell>
          <cell r="N4446" t="str">
            <v>合肥兴东电器开关有限责任公司</v>
          </cell>
          <cell r="O4446" t="str">
            <v>255.60</v>
          </cell>
          <cell r="P4446" t="str">
            <v>1,278.00</v>
          </cell>
          <cell r="Q4446" t="str">
            <v>1,022.41</v>
          </cell>
          <cell r="R4446" t="str">
            <v>4</v>
          </cell>
          <cell r="S4446" t="str">
            <v>平均年限法(一)</v>
          </cell>
          <cell r="T4446" t="str">
            <v>在用</v>
          </cell>
          <cell r="U4446" t="str">
            <v>在建工程转入</v>
          </cell>
          <cell r="V4446" t="str">
            <v>徐建红</v>
          </cell>
          <cell r="W4446" t="str">
            <v>2024.07.29</v>
          </cell>
          <cell r="X4446" t="str">
            <v>记--1149</v>
          </cell>
          <cell r="Y4446" t="str">
            <v>2400吨原药技改项目</v>
          </cell>
        </row>
        <row r="4446">
          <cell r="AA4446" t="str">
            <v>0305</v>
          </cell>
        </row>
        <row r="4447">
          <cell r="B4447" t="str">
            <v>030500106</v>
          </cell>
          <cell r="C4447" t="str">
            <v>低压出线柜（1AA14）</v>
          </cell>
          <cell r="D4447" t="str">
            <v>MNS，柜体600*1000*2200</v>
          </cell>
          <cell r="E4447">
            <v>23149.56</v>
          </cell>
          <cell r="F4447">
            <v>1157.5</v>
          </cell>
          <cell r="G4447">
            <v>21992.06</v>
          </cell>
          <cell r="H4447">
            <v>0</v>
          </cell>
          <cell r="I4447" t="str">
            <v>2024.07.29</v>
          </cell>
          <cell r="J4447" t="str">
            <v>96</v>
          </cell>
          <cell r="K4447" t="str">
            <v>电力设备</v>
          </cell>
          <cell r="L4447" t="str">
            <v>肥东合成分厂</v>
          </cell>
          <cell r="M4447" t="str">
            <v>配电室3，1AA14</v>
          </cell>
          <cell r="N4447" t="str">
            <v>合肥兴东电器开关有限责任公司</v>
          </cell>
          <cell r="O4447" t="str">
            <v>231.50</v>
          </cell>
          <cell r="P4447" t="str">
            <v>1,157.50</v>
          </cell>
          <cell r="Q4447" t="str">
            <v>925.98</v>
          </cell>
          <cell r="R4447" t="str">
            <v>4</v>
          </cell>
          <cell r="S4447" t="str">
            <v>平均年限法(一)</v>
          </cell>
          <cell r="T4447" t="str">
            <v>在用</v>
          </cell>
          <cell r="U4447" t="str">
            <v>在建工程转入</v>
          </cell>
          <cell r="V4447" t="str">
            <v>徐建红</v>
          </cell>
          <cell r="W4447" t="str">
            <v>2024.07.29</v>
          </cell>
          <cell r="X4447" t="str">
            <v>记--1149</v>
          </cell>
          <cell r="Y4447" t="str">
            <v>2400吨原药技改项目</v>
          </cell>
        </row>
        <row r="4447">
          <cell r="AA4447" t="str">
            <v>0305</v>
          </cell>
        </row>
        <row r="4448">
          <cell r="B4448" t="str">
            <v>030500107</v>
          </cell>
          <cell r="C4448" t="str">
            <v>低压进线柜（2AA01）</v>
          </cell>
          <cell r="D4448" t="str">
            <v>MNS，柜体800*1000*2200</v>
          </cell>
          <cell r="E4448">
            <v>26082.3</v>
          </cell>
          <cell r="F4448">
            <v>1304.1</v>
          </cell>
          <cell r="G4448">
            <v>24778.2</v>
          </cell>
          <cell r="H4448">
            <v>0</v>
          </cell>
          <cell r="I4448" t="str">
            <v>2024.07.29</v>
          </cell>
          <cell r="J4448" t="str">
            <v>96</v>
          </cell>
          <cell r="K4448" t="str">
            <v>电力设备</v>
          </cell>
          <cell r="L4448" t="str">
            <v>肥东合成分厂</v>
          </cell>
          <cell r="M4448" t="str">
            <v>配电室3，2AA01</v>
          </cell>
          <cell r="N4448" t="str">
            <v>合肥兴东电器开关有限责任公司</v>
          </cell>
          <cell r="O4448" t="str">
            <v>260.82</v>
          </cell>
          <cell r="P4448" t="str">
            <v>1,304.10</v>
          </cell>
          <cell r="Q4448" t="str">
            <v>1,043.29</v>
          </cell>
          <cell r="R4448" t="str">
            <v>4</v>
          </cell>
          <cell r="S4448" t="str">
            <v>平均年限法(一)</v>
          </cell>
          <cell r="T4448" t="str">
            <v>在用</v>
          </cell>
          <cell r="U4448" t="str">
            <v>在建工程转入</v>
          </cell>
          <cell r="V4448" t="str">
            <v>徐建红</v>
          </cell>
          <cell r="W4448" t="str">
            <v>2024.07.29</v>
          </cell>
          <cell r="X4448" t="str">
            <v>记--1149</v>
          </cell>
          <cell r="Y4448" t="str">
            <v>2400吨原药技改项目</v>
          </cell>
        </row>
        <row r="4448">
          <cell r="AA4448" t="str">
            <v>0305</v>
          </cell>
        </row>
        <row r="4449">
          <cell r="B4449" t="str">
            <v>030500108</v>
          </cell>
          <cell r="C4449" t="str">
            <v>低压出线柜（2AA02）</v>
          </cell>
          <cell r="D4449" t="str">
            <v>MNS，柜体600*1000*2200</v>
          </cell>
          <cell r="E4449">
            <v>30568.14</v>
          </cell>
          <cell r="F4449">
            <v>1528.4</v>
          </cell>
          <cell r="G4449">
            <v>29039.74</v>
          </cell>
          <cell r="H4449">
            <v>0</v>
          </cell>
          <cell r="I4449" t="str">
            <v>2024.07.29</v>
          </cell>
          <cell r="J4449" t="str">
            <v>96</v>
          </cell>
          <cell r="K4449" t="str">
            <v>电力设备</v>
          </cell>
          <cell r="L4449" t="str">
            <v>肥东合成分厂</v>
          </cell>
          <cell r="M4449" t="str">
            <v>配电室3，2AA02</v>
          </cell>
          <cell r="N4449" t="str">
            <v>合肥兴东电器开关有限责任公司</v>
          </cell>
          <cell r="O4449" t="str">
            <v>305.68</v>
          </cell>
          <cell r="P4449" t="str">
            <v>1,528.40</v>
          </cell>
          <cell r="Q4449" t="str">
            <v>1,222.73</v>
          </cell>
          <cell r="R4449" t="str">
            <v>4</v>
          </cell>
          <cell r="S4449" t="str">
            <v>平均年限法(一)</v>
          </cell>
          <cell r="T4449" t="str">
            <v>在用</v>
          </cell>
          <cell r="U4449" t="str">
            <v>在建工程转入</v>
          </cell>
          <cell r="V4449" t="str">
            <v>徐建红</v>
          </cell>
          <cell r="W4449" t="str">
            <v>2024.07.29</v>
          </cell>
          <cell r="X4449" t="str">
            <v>记--1149</v>
          </cell>
          <cell r="Y4449" t="str">
            <v>2400吨原药技改项目</v>
          </cell>
        </row>
        <row r="4449">
          <cell r="AA4449" t="str">
            <v>0305</v>
          </cell>
        </row>
        <row r="4450">
          <cell r="B4450" t="str">
            <v>030500109</v>
          </cell>
          <cell r="C4450" t="str">
            <v>低压出线柜（2AA03）</v>
          </cell>
          <cell r="D4450" t="str">
            <v>MNS，柜体600*1000*2200</v>
          </cell>
          <cell r="E4450">
            <v>30696.46</v>
          </cell>
          <cell r="F4450">
            <v>1534.8</v>
          </cell>
          <cell r="G4450">
            <v>29161.66</v>
          </cell>
          <cell r="H4450">
            <v>0</v>
          </cell>
          <cell r="I4450" t="str">
            <v>2024.07.29</v>
          </cell>
          <cell r="J4450" t="str">
            <v>96</v>
          </cell>
          <cell r="K4450" t="str">
            <v>电力设备</v>
          </cell>
          <cell r="L4450" t="str">
            <v>肥东合成分厂</v>
          </cell>
          <cell r="M4450" t="str">
            <v>配电室3，2AA03</v>
          </cell>
          <cell r="N4450" t="str">
            <v>合肥兴东电器开关有限责任公司</v>
          </cell>
          <cell r="O4450" t="str">
            <v>306.96</v>
          </cell>
          <cell r="P4450" t="str">
            <v>1,534.80</v>
          </cell>
          <cell r="Q4450" t="str">
            <v>1,227.86</v>
          </cell>
          <cell r="R4450" t="str">
            <v>4</v>
          </cell>
          <cell r="S4450" t="str">
            <v>平均年限法(一)</v>
          </cell>
          <cell r="T4450" t="str">
            <v>在用</v>
          </cell>
          <cell r="U4450" t="str">
            <v>在建工程转入</v>
          </cell>
          <cell r="V4450" t="str">
            <v>徐建红</v>
          </cell>
          <cell r="W4450" t="str">
            <v>2024.07.29</v>
          </cell>
          <cell r="X4450" t="str">
            <v>记--1149</v>
          </cell>
          <cell r="Y4450" t="str">
            <v>2400吨原药技改项目</v>
          </cell>
        </row>
        <row r="4450">
          <cell r="AA4450" t="str">
            <v>0305</v>
          </cell>
        </row>
        <row r="4451">
          <cell r="B4451" t="str">
            <v>030500110</v>
          </cell>
          <cell r="C4451" t="str">
            <v>低压出线柜（2AA04）</v>
          </cell>
          <cell r="D4451" t="str">
            <v>MNS，柜体600*1000*2200</v>
          </cell>
          <cell r="E4451">
            <v>30521.24</v>
          </cell>
          <cell r="F4451">
            <v>1526.05</v>
          </cell>
          <cell r="G4451">
            <v>28995.19</v>
          </cell>
          <cell r="H4451">
            <v>0</v>
          </cell>
          <cell r="I4451" t="str">
            <v>2024.07.29</v>
          </cell>
          <cell r="J4451" t="str">
            <v>96</v>
          </cell>
          <cell r="K4451" t="str">
            <v>电力设备</v>
          </cell>
          <cell r="L4451" t="str">
            <v>肥东合成分厂</v>
          </cell>
          <cell r="M4451" t="str">
            <v>配电室3，2AA04</v>
          </cell>
          <cell r="N4451" t="str">
            <v>合肥兴东电器开关有限责任公司</v>
          </cell>
          <cell r="O4451" t="str">
            <v>305.21</v>
          </cell>
          <cell r="P4451" t="str">
            <v>1,526.05</v>
          </cell>
          <cell r="Q4451" t="str">
            <v>1,220.85</v>
          </cell>
          <cell r="R4451" t="str">
            <v>4</v>
          </cell>
          <cell r="S4451" t="str">
            <v>平均年限法(一)</v>
          </cell>
          <cell r="T4451" t="str">
            <v>在用</v>
          </cell>
          <cell r="U4451" t="str">
            <v>在建工程转入</v>
          </cell>
          <cell r="V4451" t="str">
            <v>徐建红</v>
          </cell>
          <cell r="W4451" t="str">
            <v>2024.07.29</v>
          </cell>
          <cell r="X4451" t="str">
            <v>记--1149</v>
          </cell>
          <cell r="Y4451" t="str">
            <v>2400吨原药技改项目</v>
          </cell>
        </row>
        <row r="4451">
          <cell r="AA4451" t="str">
            <v>0305</v>
          </cell>
        </row>
        <row r="4452">
          <cell r="B4452" t="str">
            <v>030500111</v>
          </cell>
          <cell r="C4452" t="str">
            <v>低压出线柜（2AA05）</v>
          </cell>
          <cell r="D4452" t="str">
            <v>MNS，柜体600*1000*2200</v>
          </cell>
          <cell r="E4452">
            <v>30463.72</v>
          </cell>
          <cell r="F4452">
            <v>1523.2</v>
          </cell>
          <cell r="G4452">
            <v>28940.52</v>
          </cell>
          <cell r="H4452">
            <v>0</v>
          </cell>
          <cell r="I4452" t="str">
            <v>2024.07.29</v>
          </cell>
          <cell r="J4452" t="str">
            <v>96</v>
          </cell>
          <cell r="K4452" t="str">
            <v>电力设备</v>
          </cell>
          <cell r="L4452" t="str">
            <v>肥东合成分厂</v>
          </cell>
          <cell r="M4452" t="str">
            <v>配电室3，2AA05</v>
          </cell>
          <cell r="N4452" t="str">
            <v>合肥兴东电器开关有限责任公司</v>
          </cell>
          <cell r="O4452" t="str">
            <v>304.64</v>
          </cell>
          <cell r="P4452" t="str">
            <v>1,523.20</v>
          </cell>
          <cell r="Q4452" t="str">
            <v>1,218.55</v>
          </cell>
          <cell r="R4452" t="str">
            <v>4</v>
          </cell>
          <cell r="S4452" t="str">
            <v>平均年限法(一)</v>
          </cell>
          <cell r="T4452" t="str">
            <v>在用</v>
          </cell>
          <cell r="U4452" t="str">
            <v>在建工程转入</v>
          </cell>
          <cell r="V4452" t="str">
            <v>徐建红</v>
          </cell>
          <cell r="W4452" t="str">
            <v>2024.07.29</v>
          </cell>
          <cell r="X4452" t="str">
            <v>记--1149</v>
          </cell>
          <cell r="Y4452" t="str">
            <v>2400吨原药技改项目</v>
          </cell>
        </row>
        <row r="4452">
          <cell r="AA4452" t="str">
            <v>0305</v>
          </cell>
        </row>
        <row r="4453">
          <cell r="B4453" t="str">
            <v>030500112</v>
          </cell>
          <cell r="C4453" t="str">
            <v>低压出线柜（2AA06）</v>
          </cell>
          <cell r="D4453" t="str">
            <v>MNS，柜体600*1000*2200</v>
          </cell>
          <cell r="E4453">
            <v>30460.18</v>
          </cell>
          <cell r="F4453">
            <v>1523</v>
          </cell>
          <cell r="G4453">
            <v>28937.18</v>
          </cell>
          <cell r="H4453">
            <v>0</v>
          </cell>
          <cell r="I4453" t="str">
            <v>2024.07.29</v>
          </cell>
          <cell r="J4453" t="str">
            <v>96</v>
          </cell>
          <cell r="K4453" t="str">
            <v>电力设备</v>
          </cell>
          <cell r="L4453" t="str">
            <v>肥东合成分厂</v>
          </cell>
          <cell r="M4453" t="str">
            <v>配电室3，2AA06</v>
          </cell>
          <cell r="N4453" t="str">
            <v>合肥兴东电器开关有限责任公司</v>
          </cell>
          <cell r="O4453" t="str">
            <v>304.60</v>
          </cell>
          <cell r="P4453" t="str">
            <v>1,523.00</v>
          </cell>
          <cell r="Q4453" t="str">
            <v>1,218.41</v>
          </cell>
          <cell r="R4453" t="str">
            <v>4</v>
          </cell>
          <cell r="S4453" t="str">
            <v>平均年限法(一)</v>
          </cell>
          <cell r="T4453" t="str">
            <v>在用</v>
          </cell>
          <cell r="U4453" t="str">
            <v>在建工程转入</v>
          </cell>
          <cell r="V4453" t="str">
            <v>徐建红</v>
          </cell>
          <cell r="W4453" t="str">
            <v>2024.07.29</v>
          </cell>
          <cell r="X4453" t="str">
            <v>记--1149</v>
          </cell>
          <cell r="Y4453" t="str">
            <v>2400吨原药技改项目</v>
          </cell>
        </row>
        <row r="4453">
          <cell r="AA4453" t="str">
            <v>0305</v>
          </cell>
        </row>
        <row r="4454">
          <cell r="B4454" t="str">
            <v>030500113</v>
          </cell>
          <cell r="C4454" t="str">
            <v>低压出线柜（2AA07）</v>
          </cell>
          <cell r="D4454" t="str">
            <v>MNS，柜体600*1000*2200</v>
          </cell>
          <cell r="E4454">
            <v>30466.37</v>
          </cell>
          <cell r="F4454">
            <v>1523.3</v>
          </cell>
          <cell r="G4454">
            <v>28943.07</v>
          </cell>
          <cell r="H4454">
            <v>0</v>
          </cell>
          <cell r="I4454" t="str">
            <v>2024.07.29</v>
          </cell>
          <cell r="J4454" t="str">
            <v>96</v>
          </cell>
          <cell r="K4454" t="str">
            <v>电力设备</v>
          </cell>
          <cell r="L4454" t="str">
            <v>肥东合成分厂</v>
          </cell>
          <cell r="M4454" t="str">
            <v>配电室3，2AA07</v>
          </cell>
          <cell r="N4454" t="str">
            <v>合肥兴东电器开关有限责任公司</v>
          </cell>
          <cell r="O4454" t="str">
            <v>304.66</v>
          </cell>
          <cell r="P4454" t="str">
            <v>1,523.30</v>
          </cell>
          <cell r="Q4454" t="str">
            <v>1,218.65</v>
          </cell>
          <cell r="R4454" t="str">
            <v>4</v>
          </cell>
          <cell r="S4454" t="str">
            <v>平均年限法(一)</v>
          </cell>
          <cell r="T4454" t="str">
            <v>在用</v>
          </cell>
          <cell r="U4454" t="str">
            <v>在建工程转入</v>
          </cell>
          <cell r="V4454" t="str">
            <v>徐建红</v>
          </cell>
          <cell r="W4454" t="str">
            <v>2024.07.29</v>
          </cell>
          <cell r="X4454" t="str">
            <v>记--1149</v>
          </cell>
          <cell r="Y4454" t="str">
            <v>2400吨原药技改项目</v>
          </cell>
        </row>
        <row r="4454">
          <cell r="AA4454" t="str">
            <v>0305</v>
          </cell>
        </row>
        <row r="4455">
          <cell r="B4455" t="str">
            <v>030500114</v>
          </cell>
          <cell r="C4455" t="str">
            <v>低压出线柜（2AA08）</v>
          </cell>
          <cell r="D4455" t="str">
            <v>MNS，柜体600*1000*2200</v>
          </cell>
          <cell r="E4455">
            <v>30962.83</v>
          </cell>
          <cell r="F4455">
            <v>1548.15</v>
          </cell>
          <cell r="G4455">
            <v>29414.68</v>
          </cell>
          <cell r="H4455">
            <v>0</v>
          </cell>
          <cell r="I4455" t="str">
            <v>2024.07.29</v>
          </cell>
          <cell r="J4455" t="str">
            <v>96</v>
          </cell>
          <cell r="K4455" t="str">
            <v>电力设备</v>
          </cell>
          <cell r="L4455" t="str">
            <v>肥东合成分厂</v>
          </cell>
          <cell r="M4455" t="str">
            <v>配电室3，2AA08</v>
          </cell>
          <cell r="N4455" t="str">
            <v>合肥兴东电器开关有限责任公司</v>
          </cell>
          <cell r="O4455" t="str">
            <v>309.63</v>
          </cell>
          <cell r="P4455" t="str">
            <v>1,548.15</v>
          </cell>
          <cell r="Q4455" t="str">
            <v>1,238.51</v>
          </cell>
          <cell r="R4455" t="str">
            <v>4</v>
          </cell>
          <cell r="S4455" t="str">
            <v>平均年限法(一)</v>
          </cell>
          <cell r="T4455" t="str">
            <v>在用</v>
          </cell>
          <cell r="U4455" t="str">
            <v>在建工程转入</v>
          </cell>
          <cell r="V4455" t="str">
            <v>徐建红</v>
          </cell>
          <cell r="W4455" t="str">
            <v>2024.07.29</v>
          </cell>
          <cell r="X4455" t="str">
            <v>记--1149</v>
          </cell>
          <cell r="Y4455" t="str">
            <v>2400吨原药技改项目</v>
          </cell>
        </row>
        <row r="4455">
          <cell r="AA4455" t="str">
            <v>0305</v>
          </cell>
        </row>
        <row r="4456">
          <cell r="B4456" t="str">
            <v>030500115</v>
          </cell>
          <cell r="C4456" t="str">
            <v>低压出线柜（2AA09）</v>
          </cell>
          <cell r="D4456" t="str">
            <v>MNS，柜体600*1000*2200</v>
          </cell>
          <cell r="E4456">
            <v>16033.63</v>
          </cell>
          <cell r="F4456">
            <v>801.7</v>
          </cell>
          <cell r="G4456">
            <v>15231.93</v>
          </cell>
          <cell r="H4456">
            <v>0</v>
          </cell>
          <cell r="I4456" t="str">
            <v>2024.07.29</v>
          </cell>
          <cell r="J4456" t="str">
            <v>96</v>
          </cell>
          <cell r="K4456" t="str">
            <v>电力设备</v>
          </cell>
          <cell r="L4456" t="str">
            <v>肥东合成分厂</v>
          </cell>
          <cell r="M4456" t="str">
            <v>配电室3，2AA09</v>
          </cell>
          <cell r="N4456" t="str">
            <v>合肥兴东电器开关有限责任公司</v>
          </cell>
          <cell r="O4456" t="str">
            <v>160.34</v>
          </cell>
          <cell r="P4456" t="str">
            <v>801.70</v>
          </cell>
          <cell r="Q4456" t="str">
            <v>641.35</v>
          </cell>
          <cell r="R4456" t="str">
            <v>4</v>
          </cell>
          <cell r="S4456" t="str">
            <v>平均年限法(一)</v>
          </cell>
          <cell r="T4456" t="str">
            <v>在用</v>
          </cell>
          <cell r="U4456" t="str">
            <v>在建工程转入</v>
          </cell>
          <cell r="V4456" t="str">
            <v>徐建红</v>
          </cell>
          <cell r="W4456" t="str">
            <v>2024.07.29</v>
          </cell>
          <cell r="X4456" t="str">
            <v>记--1149</v>
          </cell>
          <cell r="Y4456" t="str">
            <v>2400吨原药技改项目</v>
          </cell>
        </row>
        <row r="4456">
          <cell r="AA4456" t="str">
            <v>0305</v>
          </cell>
        </row>
        <row r="4457">
          <cell r="B4457" t="str">
            <v>030500116</v>
          </cell>
          <cell r="C4457" t="str">
            <v>低压出线柜（2AA10）</v>
          </cell>
          <cell r="D4457" t="str">
            <v>MNS，柜体600*1000*2200</v>
          </cell>
          <cell r="E4457">
            <v>23769.03</v>
          </cell>
          <cell r="F4457">
            <v>1188.45</v>
          </cell>
          <cell r="G4457">
            <v>22580.58</v>
          </cell>
          <cell r="H4457">
            <v>0</v>
          </cell>
          <cell r="I4457" t="str">
            <v>2024.07.29</v>
          </cell>
          <cell r="J4457" t="str">
            <v>96</v>
          </cell>
          <cell r="K4457" t="str">
            <v>电力设备</v>
          </cell>
          <cell r="L4457" t="str">
            <v>肥东合成分厂</v>
          </cell>
          <cell r="M4457" t="str">
            <v>配电室3，2AA10</v>
          </cell>
          <cell r="N4457" t="str">
            <v>合肥兴东电器开关有限责任公司</v>
          </cell>
          <cell r="O4457" t="str">
            <v>237.69</v>
          </cell>
          <cell r="P4457" t="str">
            <v>1,188.45</v>
          </cell>
          <cell r="Q4457" t="str">
            <v>950.76</v>
          </cell>
          <cell r="R4457" t="str">
            <v>4</v>
          </cell>
          <cell r="S4457" t="str">
            <v>平均年限法(一)</v>
          </cell>
          <cell r="T4457" t="str">
            <v>在用</v>
          </cell>
          <cell r="U4457" t="str">
            <v>在建工程转入</v>
          </cell>
          <cell r="V4457" t="str">
            <v>徐建红</v>
          </cell>
          <cell r="W4457" t="str">
            <v>2024.07.29</v>
          </cell>
          <cell r="X4457" t="str">
            <v>记--1149</v>
          </cell>
          <cell r="Y4457" t="str">
            <v>2400吨原药技改项目</v>
          </cell>
        </row>
        <row r="4457">
          <cell r="AA4457" t="str">
            <v>0305</v>
          </cell>
        </row>
        <row r="4458">
          <cell r="B4458" t="str">
            <v>030500117</v>
          </cell>
          <cell r="C4458" t="str">
            <v>低压出线柜（2AA11）</v>
          </cell>
          <cell r="D4458" t="str">
            <v>MNS，柜体600*1000*2200</v>
          </cell>
          <cell r="E4458">
            <v>24815.93</v>
          </cell>
          <cell r="F4458">
            <v>1240.8</v>
          </cell>
          <cell r="G4458">
            <v>23575.13</v>
          </cell>
          <cell r="H4458">
            <v>0</v>
          </cell>
          <cell r="I4458" t="str">
            <v>2024.07.29</v>
          </cell>
          <cell r="J4458" t="str">
            <v>96</v>
          </cell>
          <cell r="K4458" t="str">
            <v>电力设备</v>
          </cell>
          <cell r="L4458" t="str">
            <v>肥东合成分厂</v>
          </cell>
          <cell r="M4458" t="str">
            <v>配电室3，2AA11</v>
          </cell>
          <cell r="N4458" t="str">
            <v>合肥兴东电器开关有限责任公司</v>
          </cell>
          <cell r="O4458" t="str">
            <v>248.16</v>
          </cell>
          <cell r="P4458" t="str">
            <v>1,240.80</v>
          </cell>
          <cell r="Q4458" t="str">
            <v>992.64</v>
          </cell>
          <cell r="R4458" t="str">
            <v>4</v>
          </cell>
          <cell r="S4458" t="str">
            <v>平均年限法(一)</v>
          </cell>
          <cell r="T4458" t="str">
            <v>在用</v>
          </cell>
          <cell r="U4458" t="str">
            <v>在建工程转入</v>
          </cell>
          <cell r="V4458" t="str">
            <v>徐建红</v>
          </cell>
          <cell r="W4458" t="str">
            <v>2024.07.29</v>
          </cell>
          <cell r="X4458" t="str">
            <v>记--1149</v>
          </cell>
          <cell r="Y4458" t="str">
            <v>2400吨原药技改项目</v>
          </cell>
        </row>
        <row r="4458">
          <cell r="AA4458" t="str">
            <v>0305</v>
          </cell>
        </row>
        <row r="4459">
          <cell r="B4459" t="str">
            <v>030500118</v>
          </cell>
          <cell r="C4459" t="str">
            <v>低压出线柜（2AA12）</v>
          </cell>
          <cell r="D4459" t="str">
            <v>MNS，柜体600*1000*2200</v>
          </cell>
          <cell r="E4459">
            <v>32936.28</v>
          </cell>
          <cell r="F4459">
            <v>1646.8</v>
          </cell>
          <cell r="G4459">
            <v>31289.48</v>
          </cell>
          <cell r="H4459">
            <v>0</v>
          </cell>
          <cell r="I4459" t="str">
            <v>2024.07.29</v>
          </cell>
          <cell r="J4459" t="str">
            <v>96</v>
          </cell>
          <cell r="K4459" t="str">
            <v>电力设备</v>
          </cell>
          <cell r="L4459" t="str">
            <v>肥东合成分厂</v>
          </cell>
          <cell r="M4459" t="str">
            <v>配电室3，2AA12</v>
          </cell>
          <cell r="N4459" t="str">
            <v>合肥兴东电器开关有限责任公司</v>
          </cell>
          <cell r="O4459" t="str">
            <v>329.36</v>
          </cell>
          <cell r="P4459" t="str">
            <v>1,646.80</v>
          </cell>
          <cell r="Q4459" t="str">
            <v>1,317.45</v>
          </cell>
          <cell r="R4459" t="str">
            <v>4</v>
          </cell>
          <cell r="S4459" t="str">
            <v>平均年限法(一)</v>
          </cell>
          <cell r="T4459" t="str">
            <v>在用</v>
          </cell>
          <cell r="U4459" t="str">
            <v>在建工程转入</v>
          </cell>
          <cell r="V4459" t="str">
            <v>徐建红</v>
          </cell>
          <cell r="W4459" t="str">
            <v>2024.07.29</v>
          </cell>
          <cell r="X4459" t="str">
            <v>记--1149</v>
          </cell>
          <cell r="Y4459" t="str">
            <v>2400吨原药技改项目</v>
          </cell>
        </row>
        <row r="4459">
          <cell r="AA4459" t="str">
            <v>0305</v>
          </cell>
        </row>
        <row r="4460">
          <cell r="B4460" t="str">
            <v>030500119</v>
          </cell>
          <cell r="C4460" t="str">
            <v>低压进线柜（0AA01）</v>
          </cell>
          <cell r="D4460" t="str">
            <v>MNS，柜体600*1000*2200</v>
          </cell>
          <cell r="E4460">
            <v>29995.58</v>
          </cell>
          <cell r="F4460">
            <v>1499.8</v>
          </cell>
          <cell r="G4460">
            <v>28495.78</v>
          </cell>
          <cell r="H4460">
            <v>0</v>
          </cell>
          <cell r="I4460" t="str">
            <v>2024.07.29</v>
          </cell>
          <cell r="J4460" t="str">
            <v>96</v>
          </cell>
          <cell r="K4460" t="str">
            <v>电力设备</v>
          </cell>
          <cell r="L4460" t="str">
            <v>肥东合成分厂</v>
          </cell>
          <cell r="M4460" t="str">
            <v>配电室3，0AA01</v>
          </cell>
          <cell r="N4460" t="str">
            <v>合肥兴东电器开关有限责任公司</v>
          </cell>
          <cell r="O4460" t="str">
            <v>299.96</v>
          </cell>
          <cell r="P4460" t="str">
            <v>1,499.80</v>
          </cell>
          <cell r="Q4460" t="str">
            <v>1,199.82</v>
          </cell>
          <cell r="R4460" t="str">
            <v>4</v>
          </cell>
          <cell r="S4460" t="str">
            <v>平均年限法(一)</v>
          </cell>
          <cell r="T4460" t="str">
            <v>在用</v>
          </cell>
          <cell r="U4460" t="str">
            <v>在建工程转入</v>
          </cell>
          <cell r="V4460" t="str">
            <v>徐建红</v>
          </cell>
          <cell r="W4460" t="str">
            <v>2024.07.29</v>
          </cell>
          <cell r="X4460" t="str">
            <v>记--1149</v>
          </cell>
          <cell r="Y4460" t="str">
            <v>2400吨原药技改项目</v>
          </cell>
        </row>
        <row r="4460">
          <cell r="AA4460" t="str">
            <v>0305</v>
          </cell>
        </row>
        <row r="4461">
          <cell r="B4461" t="str">
            <v>030500120</v>
          </cell>
          <cell r="C4461" t="str">
            <v>低压出线柜（0AA02）</v>
          </cell>
          <cell r="D4461" t="str">
            <v>MNS，柜体600*1000*2200</v>
          </cell>
          <cell r="E4461">
            <v>14114.16</v>
          </cell>
          <cell r="F4461">
            <v>705.7</v>
          </cell>
          <cell r="G4461">
            <v>13408.46</v>
          </cell>
          <cell r="H4461">
            <v>0</v>
          </cell>
          <cell r="I4461" t="str">
            <v>2024.07.29</v>
          </cell>
          <cell r="J4461" t="str">
            <v>96</v>
          </cell>
          <cell r="K4461" t="str">
            <v>电力设备</v>
          </cell>
          <cell r="L4461" t="str">
            <v>肥东合成分厂</v>
          </cell>
          <cell r="M4461" t="str">
            <v>配电室3，0AA02</v>
          </cell>
          <cell r="N4461" t="str">
            <v>合肥兴东电器开关有限责任公司</v>
          </cell>
          <cell r="O4461" t="str">
            <v>141.14</v>
          </cell>
          <cell r="P4461" t="str">
            <v>705.70</v>
          </cell>
          <cell r="Q4461" t="str">
            <v>564.57</v>
          </cell>
          <cell r="R4461" t="str">
            <v>4</v>
          </cell>
          <cell r="S4461" t="str">
            <v>平均年限法(一)</v>
          </cell>
          <cell r="T4461" t="str">
            <v>在用</v>
          </cell>
          <cell r="U4461" t="str">
            <v>在建工程转入</v>
          </cell>
          <cell r="V4461" t="str">
            <v>徐建红</v>
          </cell>
          <cell r="W4461" t="str">
            <v>2024.07.29</v>
          </cell>
          <cell r="X4461" t="str">
            <v>记--1149</v>
          </cell>
          <cell r="Y4461" t="str">
            <v>2400吨原药技改项目</v>
          </cell>
        </row>
        <row r="4461">
          <cell r="AA4461" t="str">
            <v>0305</v>
          </cell>
        </row>
        <row r="4462">
          <cell r="B4462" t="str">
            <v>030500121</v>
          </cell>
          <cell r="C4462" t="str">
            <v>低压出线柜（0AA03）</v>
          </cell>
          <cell r="D4462" t="str">
            <v>MNS，柜体600*1000*2200</v>
          </cell>
          <cell r="E4462">
            <v>21881.42</v>
          </cell>
          <cell r="F4462">
            <v>1094.05</v>
          </cell>
          <cell r="G4462">
            <v>20787.37</v>
          </cell>
          <cell r="H4462">
            <v>0</v>
          </cell>
          <cell r="I4462" t="str">
            <v>2024.07.29</v>
          </cell>
          <cell r="J4462" t="str">
            <v>96</v>
          </cell>
          <cell r="K4462" t="str">
            <v>电力设备</v>
          </cell>
          <cell r="L4462" t="str">
            <v>肥东合成分厂</v>
          </cell>
          <cell r="M4462" t="str">
            <v>配电室3，0AA03</v>
          </cell>
          <cell r="N4462" t="str">
            <v>合肥兴东电器开关有限责任公司</v>
          </cell>
          <cell r="O4462" t="str">
            <v>218.81</v>
          </cell>
          <cell r="P4462" t="str">
            <v>1,094.05</v>
          </cell>
          <cell r="Q4462" t="str">
            <v>875.26</v>
          </cell>
          <cell r="R4462" t="str">
            <v>4</v>
          </cell>
          <cell r="S4462" t="str">
            <v>平均年限法(一)</v>
          </cell>
          <cell r="T4462" t="str">
            <v>在用</v>
          </cell>
          <cell r="U4462" t="str">
            <v>在建工程转入</v>
          </cell>
          <cell r="V4462" t="str">
            <v>徐建红</v>
          </cell>
          <cell r="W4462" t="str">
            <v>2024.07.29</v>
          </cell>
          <cell r="X4462" t="str">
            <v>记--1149</v>
          </cell>
          <cell r="Y4462" t="str">
            <v>2400吨原药技改项目</v>
          </cell>
        </row>
        <row r="4462">
          <cell r="AA4462" t="str">
            <v>0305</v>
          </cell>
        </row>
        <row r="4463">
          <cell r="B4463" t="str">
            <v>030500122</v>
          </cell>
          <cell r="C4463" t="str">
            <v>密集型母线槽+10#槽钢</v>
          </cell>
          <cell r="D4463" t="str">
            <v>2500A/4P母线槽7米，10#槽钢68米</v>
          </cell>
          <cell r="E4463">
            <v>35316.81</v>
          </cell>
          <cell r="F4463">
            <v>1765.85</v>
          </cell>
          <cell r="G4463">
            <v>33550.96</v>
          </cell>
          <cell r="H4463">
            <v>0</v>
          </cell>
          <cell r="I4463" t="str">
            <v>2024.07.29</v>
          </cell>
          <cell r="J4463" t="str">
            <v>96</v>
          </cell>
          <cell r="K4463" t="str">
            <v>电力设备</v>
          </cell>
          <cell r="L4463" t="str">
            <v>肥东合成分厂</v>
          </cell>
          <cell r="M4463" t="str">
            <v>配电室3</v>
          </cell>
          <cell r="N4463" t="str">
            <v>合肥兴东电器开关有限责任公司</v>
          </cell>
          <cell r="O4463" t="str">
            <v>353.17</v>
          </cell>
          <cell r="P4463" t="str">
            <v>1,765.85</v>
          </cell>
          <cell r="Q4463" t="str">
            <v>1,412.67</v>
          </cell>
          <cell r="R4463" t="str">
            <v>4</v>
          </cell>
          <cell r="S4463" t="str">
            <v>平均年限法(一)</v>
          </cell>
          <cell r="T4463" t="str">
            <v>在用</v>
          </cell>
          <cell r="U4463" t="str">
            <v>在建工程转入</v>
          </cell>
          <cell r="V4463" t="str">
            <v>徐建红</v>
          </cell>
          <cell r="W4463" t="str">
            <v>2024.07.29</v>
          </cell>
          <cell r="X4463" t="str">
            <v>记--1149</v>
          </cell>
          <cell r="Y4463" t="str">
            <v>2400吨原药技改项目</v>
          </cell>
        </row>
        <row r="4463">
          <cell r="AA4463" t="str">
            <v>0305</v>
          </cell>
        </row>
        <row r="4464">
          <cell r="B4464" t="str">
            <v>033000128</v>
          </cell>
          <cell r="C4464" t="str">
            <v>活性炭吸附箱+炭纤维过滤箱</v>
          </cell>
          <cell r="D4464" t="str">
            <v>风量2000?/h，含活性炭过滤纤维棉</v>
          </cell>
          <cell r="E4464">
            <v>9557.52</v>
          </cell>
          <cell r="F4464">
            <v>477.9</v>
          </cell>
          <cell r="G4464">
            <v>9079.62</v>
          </cell>
          <cell r="H4464">
            <v>0</v>
          </cell>
          <cell r="I4464" t="str">
            <v>2024.07.29</v>
          </cell>
          <cell r="J4464" t="str">
            <v>96</v>
          </cell>
          <cell r="K4464" t="str">
            <v>合成六车间（使它隆车间）</v>
          </cell>
          <cell r="L4464" t="str">
            <v>肥东合成分厂</v>
          </cell>
          <cell r="M4464" t="str">
            <v>肥东合成六车间（使它隆）</v>
          </cell>
          <cell r="N4464" t="str">
            <v>安徽国硕环境工程有限公司</v>
          </cell>
          <cell r="O4464" t="str">
            <v>95.58</v>
          </cell>
          <cell r="P4464" t="str">
            <v>477.90</v>
          </cell>
          <cell r="Q4464" t="str">
            <v>382.30</v>
          </cell>
          <cell r="R4464" t="str">
            <v>4</v>
          </cell>
          <cell r="S4464" t="str">
            <v>平均年限法(一)</v>
          </cell>
          <cell r="T4464" t="str">
            <v>在用</v>
          </cell>
          <cell r="U4464" t="str">
            <v>在建工程转入</v>
          </cell>
          <cell r="V4464" t="str">
            <v>徐建红</v>
          </cell>
          <cell r="W4464" t="str">
            <v>2024.07.29</v>
          </cell>
          <cell r="X4464" t="str">
            <v>记--1149</v>
          </cell>
          <cell r="Y4464" t="str">
            <v>2400吨原药技改项目</v>
          </cell>
        </row>
        <row r="4464">
          <cell r="AA4464" t="str">
            <v>0330</v>
          </cell>
        </row>
        <row r="4465">
          <cell r="B4465" t="str">
            <v>032900130</v>
          </cell>
          <cell r="C4465" t="str">
            <v>活性炭吸附箱+炭纤维过滤箱</v>
          </cell>
          <cell r="D4465" t="str">
            <v>风量2000㎥/h，含活性炭过滤纤维棉</v>
          </cell>
          <cell r="E4465">
            <v>9557.52</v>
          </cell>
          <cell r="F4465">
            <v>477.9</v>
          </cell>
          <cell r="G4465">
            <v>9079.62</v>
          </cell>
          <cell r="H4465">
            <v>0</v>
          </cell>
          <cell r="I4465" t="str">
            <v>2024.07.29</v>
          </cell>
          <cell r="J4465" t="str">
            <v>96</v>
          </cell>
          <cell r="K4465" t="str">
            <v>合成五车间（技改车间）</v>
          </cell>
          <cell r="L4465" t="str">
            <v>肥东合成分厂</v>
          </cell>
          <cell r="M4465" t="str">
            <v>肥东合成五车间（技改车间）</v>
          </cell>
          <cell r="N4465" t="str">
            <v>安徽国硕环境工程有限公司</v>
          </cell>
          <cell r="O4465" t="str">
            <v>95.58</v>
          </cell>
          <cell r="P4465" t="str">
            <v>477.90</v>
          </cell>
          <cell r="Q4465" t="str">
            <v>382.30</v>
          </cell>
          <cell r="R4465" t="str">
            <v>4</v>
          </cell>
          <cell r="S4465" t="str">
            <v>平均年限法(一)</v>
          </cell>
          <cell r="T4465" t="str">
            <v>在用</v>
          </cell>
          <cell r="U4465" t="str">
            <v>在建工程转入</v>
          </cell>
          <cell r="V4465" t="str">
            <v>徐建红</v>
          </cell>
          <cell r="W4465" t="str">
            <v>2024.07.29</v>
          </cell>
          <cell r="X4465" t="str">
            <v>记--1149</v>
          </cell>
          <cell r="Y4465" t="str">
            <v>2400吨原药技改项目</v>
          </cell>
        </row>
        <row r="4465">
          <cell r="AA4465" t="str">
            <v>0329</v>
          </cell>
        </row>
        <row r="4466">
          <cell r="B4466" t="str">
            <v>032900131</v>
          </cell>
          <cell r="C4466" t="str">
            <v>活性炭吸附箱+炭纤维过滤箱</v>
          </cell>
          <cell r="D4466" t="str">
            <v>风量10000㎥/h，含活性炭过滤纤维棉</v>
          </cell>
          <cell r="E4466">
            <v>46017.7</v>
          </cell>
          <cell r="F4466">
            <v>2300.9</v>
          </cell>
          <cell r="G4466">
            <v>43716.8</v>
          </cell>
          <cell r="H4466">
            <v>0</v>
          </cell>
          <cell r="I4466" t="str">
            <v>2024.07.29</v>
          </cell>
          <cell r="J4466" t="str">
            <v>96</v>
          </cell>
          <cell r="K4466" t="str">
            <v>合成五车间（技改车间）</v>
          </cell>
          <cell r="L4466" t="str">
            <v>肥东合成分厂</v>
          </cell>
          <cell r="M4466" t="str">
            <v>肥东合成五车间（技改车间）</v>
          </cell>
          <cell r="N4466" t="str">
            <v>安徽国硕环境工程有限公司</v>
          </cell>
          <cell r="O4466" t="str">
            <v>460.18</v>
          </cell>
          <cell r="P4466" t="str">
            <v>2,300.90</v>
          </cell>
          <cell r="Q4466" t="str">
            <v>1,840.71</v>
          </cell>
          <cell r="R4466" t="str">
            <v>4</v>
          </cell>
          <cell r="S4466" t="str">
            <v>平均年限法(一)</v>
          </cell>
          <cell r="T4466" t="str">
            <v>在用</v>
          </cell>
          <cell r="U4466" t="str">
            <v>在建工程转入</v>
          </cell>
          <cell r="V4466" t="str">
            <v>徐建红</v>
          </cell>
          <cell r="W4466" t="str">
            <v>2024.07.29</v>
          </cell>
          <cell r="X4466" t="str">
            <v>记--1149</v>
          </cell>
          <cell r="Y4466" t="str">
            <v>2400吨原药技改项目</v>
          </cell>
        </row>
        <row r="4466">
          <cell r="AA4466" t="str">
            <v>0329</v>
          </cell>
        </row>
        <row r="4467">
          <cell r="B4467" t="str">
            <v>033000129</v>
          </cell>
          <cell r="C4467" t="str">
            <v>活性炭吸附箱+炭纤维过滤箱</v>
          </cell>
          <cell r="D4467" t="str">
            <v>风量20000?/h，含活性炭过滤纤维棉</v>
          </cell>
          <cell r="E4467">
            <v>78938.05</v>
          </cell>
          <cell r="F4467">
            <v>3946.9</v>
          </cell>
          <cell r="G4467">
            <v>74991.15</v>
          </cell>
          <cell r="H4467">
            <v>0</v>
          </cell>
          <cell r="I4467" t="str">
            <v>2024.07.29</v>
          </cell>
          <cell r="J4467" t="str">
            <v>96</v>
          </cell>
          <cell r="K4467" t="str">
            <v>合成六车间（使它隆车间）</v>
          </cell>
          <cell r="L4467" t="str">
            <v>肥东合成分厂</v>
          </cell>
          <cell r="M4467" t="str">
            <v>肥东合成六车间（使它隆）</v>
          </cell>
          <cell r="N4467" t="str">
            <v>安徽国硕环境工程有限公司</v>
          </cell>
          <cell r="O4467" t="str">
            <v>789.38</v>
          </cell>
          <cell r="P4467" t="str">
            <v>3,946.90</v>
          </cell>
          <cell r="Q4467" t="str">
            <v>3,157.52</v>
          </cell>
          <cell r="R4467" t="str">
            <v>4</v>
          </cell>
          <cell r="S4467" t="str">
            <v>平均年限法(一)</v>
          </cell>
          <cell r="T4467" t="str">
            <v>在用</v>
          </cell>
          <cell r="U4467" t="str">
            <v>在建工程转入</v>
          </cell>
          <cell r="V4467" t="str">
            <v>徐建红</v>
          </cell>
          <cell r="W4467" t="str">
            <v>2024.07.29</v>
          </cell>
          <cell r="X4467" t="str">
            <v>记--1149</v>
          </cell>
          <cell r="Y4467" t="str">
            <v>2400吨原药技改项目</v>
          </cell>
        </row>
        <row r="4467">
          <cell r="AA4467" t="str">
            <v>0330</v>
          </cell>
        </row>
        <row r="4468">
          <cell r="B4468" t="str">
            <v>032900132</v>
          </cell>
          <cell r="C4468" t="str">
            <v>管道泵</v>
          </cell>
          <cell r="D4468" t="str">
            <v>ISG200-315，55KW防爆电机，材质为铸铁，流量400㎥/h</v>
          </cell>
          <cell r="E4468">
            <v>15309.73</v>
          </cell>
          <cell r="F4468">
            <v>765.5</v>
          </cell>
          <cell r="G4468">
            <v>14544.23</v>
          </cell>
          <cell r="H4468">
            <v>0</v>
          </cell>
          <cell r="I4468" t="str">
            <v>2024.07.29</v>
          </cell>
          <cell r="J4468" t="str">
            <v>96</v>
          </cell>
          <cell r="K4468" t="str">
            <v>合成五车间（技改车间）</v>
          </cell>
          <cell r="L4468" t="str">
            <v>肥东合成分厂</v>
          </cell>
          <cell r="M4468" t="str">
            <v>肥东合成五车间（技改车间）</v>
          </cell>
          <cell r="N4468" t="str">
            <v>安徽盛宏泵阀有限公司</v>
          </cell>
          <cell r="O4468" t="str">
            <v>153.10</v>
          </cell>
          <cell r="P4468" t="str">
            <v>765.50</v>
          </cell>
          <cell r="Q4468" t="str">
            <v>612.39</v>
          </cell>
          <cell r="R4468" t="str">
            <v>4</v>
          </cell>
          <cell r="S4468" t="str">
            <v>平均年限法(一)</v>
          </cell>
          <cell r="T4468" t="str">
            <v>在用</v>
          </cell>
          <cell r="U4468" t="str">
            <v>在建工程转入</v>
          </cell>
          <cell r="V4468" t="str">
            <v>徐建红</v>
          </cell>
          <cell r="W4468" t="str">
            <v>2024.07.29</v>
          </cell>
          <cell r="X4468" t="str">
            <v>记--1149</v>
          </cell>
          <cell r="Y4468" t="str">
            <v>2400吨原药技改项目</v>
          </cell>
        </row>
        <row r="4468">
          <cell r="AA4468" t="str">
            <v>0329</v>
          </cell>
        </row>
        <row r="4469">
          <cell r="B4469" t="str">
            <v>032900133</v>
          </cell>
          <cell r="C4469" t="str">
            <v>软启动配电柜</v>
          </cell>
          <cell r="D4469" t="str">
            <v>GGD，55KW</v>
          </cell>
          <cell r="E4469">
            <v>19292.04</v>
          </cell>
          <cell r="F4469">
            <v>964.6</v>
          </cell>
          <cell r="G4469">
            <v>18327.44</v>
          </cell>
          <cell r="H4469">
            <v>0</v>
          </cell>
          <cell r="I4469" t="str">
            <v>2024.07.29</v>
          </cell>
          <cell r="J4469" t="str">
            <v>96</v>
          </cell>
          <cell r="K4469" t="str">
            <v>合成五车间（技改车间）</v>
          </cell>
          <cell r="L4469" t="str">
            <v>肥东合成分厂</v>
          </cell>
          <cell r="M4469" t="str">
            <v>配电室3，对应肥东合成五车间</v>
          </cell>
          <cell r="N4469" t="str">
            <v>上海人民企业集团电器有限公司合肥销售分公司</v>
          </cell>
          <cell r="O4469" t="str">
            <v>192.92</v>
          </cell>
          <cell r="P4469" t="str">
            <v>964.60</v>
          </cell>
          <cell r="Q4469" t="str">
            <v>771.68</v>
          </cell>
          <cell r="R4469" t="str">
            <v>4</v>
          </cell>
          <cell r="S4469" t="str">
            <v>平均年限法(一)</v>
          </cell>
          <cell r="T4469" t="str">
            <v>在用</v>
          </cell>
          <cell r="U4469" t="str">
            <v>在建工程转入</v>
          </cell>
          <cell r="V4469" t="str">
            <v>徐建红</v>
          </cell>
          <cell r="W4469" t="str">
            <v>2024.07.29</v>
          </cell>
          <cell r="X4469" t="str">
            <v>记--1149</v>
          </cell>
          <cell r="Y4469" t="str">
            <v>2400吨原药技改项目</v>
          </cell>
        </row>
        <row r="4469">
          <cell r="AA4469" t="str">
            <v>0329</v>
          </cell>
        </row>
        <row r="4470">
          <cell r="B4470" t="str">
            <v>032400101</v>
          </cell>
          <cell r="C4470" t="str">
            <v>装卸鹤管</v>
          </cell>
          <cell r="D4470" t="str">
            <v>AL2503（DN80，PN16）20#；配套含1个拉断阀HF-ERC-80（DN80，PN16）304不锈钢</v>
          </cell>
          <cell r="E4470">
            <v>7433.63</v>
          </cell>
          <cell r="F4470">
            <v>371.7</v>
          </cell>
          <cell r="G4470">
            <v>7061.93</v>
          </cell>
          <cell r="H4470">
            <v>0</v>
          </cell>
          <cell r="I4470" t="str">
            <v>2024.07.29</v>
          </cell>
          <cell r="J4470" t="str">
            <v>96</v>
          </cell>
          <cell r="K4470" t="str">
            <v>公用设备</v>
          </cell>
          <cell r="L4470" t="str">
            <v>肥东合成分厂</v>
          </cell>
          <cell r="M4470" t="str">
            <v>新罐区</v>
          </cell>
          <cell r="N4470" t="str">
            <v>连云港奇胜流体科技有限公司</v>
          </cell>
          <cell r="O4470" t="str">
            <v>74.34</v>
          </cell>
          <cell r="P4470" t="str">
            <v>371.70</v>
          </cell>
          <cell r="Q4470" t="str">
            <v>297.35</v>
          </cell>
          <cell r="R4470" t="str">
            <v>4</v>
          </cell>
          <cell r="S4470" t="str">
            <v>平均年限法(一)</v>
          </cell>
          <cell r="T4470" t="str">
            <v>在用</v>
          </cell>
          <cell r="U4470" t="str">
            <v>在建工程转入</v>
          </cell>
          <cell r="V4470" t="str">
            <v>徐建红</v>
          </cell>
          <cell r="W4470" t="str">
            <v>2024.07.29</v>
          </cell>
          <cell r="X4470" t="str">
            <v>记--1149</v>
          </cell>
          <cell r="Y4470" t="str">
            <v>2400吨原药技改项目</v>
          </cell>
        </row>
        <row r="4470">
          <cell r="AA4470" t="str">
            <v>0324</v>
          </cell>
        </row>
        <row r="4471">
          <cell r="B4471" t="str">
            <v>032400102</v>
          </cell>
          <cell r="C4471" t="str">
            <v>装卸鹤管</v>
          </cell>
          <cell r="D4471" t="str">
            <v>AL2503（DN80，PN16）20#；配套含2个拉断阀HF-ERC-80（DN80，PN16）304不锈钢</v>
          </cell>
          <cell r="E4471">
            <v>8778.76</v>
          </cell>
          <cell r="F4471">
            <v>438.95</v>
          </cell>
          <cell r="G4471">
            <v>8339.81</v>
          </cell>
          <cell r="H4471">
            <v>0</v>
          </cell>
          <cell r="I4471" t="str">
            <v>2024.07.29</v>
          </cell>
          <cell r="J4471" t="str">
            <v>96</v>
          </cell>
          <cell r="K4471" t="str">
            <v>公用设备</v>
          </cell>
          <cell r="L4471" t="str">
            <v>肥东合成分厂</v>
          </cell>
          <cell r="M4471" t="str">
            <v>新罐区</v>
          </cell>
          <cell r="N4471" t="str">
            <v>连云港奇胜流体科技有限公司</v>
          </cell>
          <cell r="O4471" t="str">
            <v>87.79</v>
          </cell>
          <cell r="P4471" t="str">
            <v>438.95</v>
          </cell>
          <cell r="Q4471" t="str">
            <v>351.15</v>
          </cell>
          <cell r="R4471" t="str">
            <v>4</v>
          </cell>
          <cell r="S4471" t="str">
            <v>平均年限法(一)</v>
          </cell>
          <cell r="T4471" t="str">
            <v>在用</v>
          </cell>
          <cell r="U4471" t="str">
            <v>在建工程转入</v>
          </cell>
          <cell r="V4471" t="str">
            <v>徐建红</v>
          </cell>
          <cell r="W4471" t="str">
            <v>2024.07.29</v>
          </cell>
          <cell r="X4471" t="str">
            <v>记--1149</v>
          </cell>
          <cell r="Y4471" t="str">
            <v>2400吨原药技改项目</v>
          </cell>
        </row>
        <row r="4471">
          <cell r="AA4471" t="str">
            <v>0324</v>
          </cell>
        </row>
        <row r="4472">
          <cell r="B4472" t="str">
            <v>032400103</v>
          </cell>
          <cell r="C4472" t="str">
            <v>装卸鹤管</v>
          </cell>
          <cell r="D4472" t="str">
            <v>AL2503（DN80，PN16）20#；配套含2个拉断阀HF-ERC-80（DN80，PN16）304不锈钢</v>
          </cell>
          <cell r="E4472">
            <v>8778.76</v>
          </cell>
          <cell r="F4472">
            <v>438.95</v>
          </cell>
          <cell r="G4472">
            <v>8339.81</v>
          </cell>
          <cell r="H4472">
            <v>0</v>
          </cell>
          <cell r="I4472" t="str">
            <v>2024.07.29</v>
          </cell>
          <cell r="J4472" t="str">
            <v>96</v>
          </cell>
          <cell r="K4472" t="str">
            <v>公用设备</v>
          </cell>
          <cell r="L4472" t="str">
            <v>肥东合成分厂</v>
          </cell>
          <cell r="M4472" t="str">
            <v>新罐区</v>
          </cell>
          <cell r="N4472" t="str">
            <v>连云港奇胜流体科技有限公司</v>
          </cell>
          <cell r="O4472" t="str">
            <v>87.79</v>
          </cell>
          <cell r="P4472" t="str">
            <v>438.95</v>
          </cell>
          <cell r="Q4472" t="str">
            <v>351.15</v>
          </cell>
          <cell r="R4472" t="str">
            <v>4</v>
          </cell>
          <cell r="S4472" t="str">
            <v>平均年限法(一)</v>
          </cell>
          <cell r="T4472" t="str">
            <v>在用</v>
          </cell>
          <cell r="U4472" t="str">
            <v>在建工程转入</v>
          </cell>
          <cell r="V4472" t="str">
            <v>徐建红</v>
          </cell>
          <cell r="W4472" t="str">
            <v>2024.07.29</v>
          </cell>
          <cell r="X4472" t="str">
            <v>记--1149</v>
          </cell>
          <cell r="Y4472" t="str">
            <v>2400吨原药技改项目</v>
          </cell>
        </row>
        <row r="4472">
          <cell r="AA4472" t="str">
            <v>0324</v>
          </cell>
        </row>
        <row r="4473">
          <cell r="B4473" t="str">
            <v>032900134</v>
          </cell>
          <cell r="C4473" t="str">
            <v>聚丙烯喷淋塔</v>
          </cell>
          <cell r="D4473" t="str">
            <v>₵1800*6300*15mm，材质PP聚丙烯，配套含氟塑料泵2.2kw</v>
          </cell>
          <cell r="E4473">
            <v>19148.67</v>
          </cell>
          <cell r="F4473">
            <v>957.45</v>
          </cell>
          <cell r="G4473">
            <v>18191.22</v>
          </cell>
          <cell r="H4473">
            <v>0</v>
          </cell>
          <cell r="I4473" t="str">
            <v>2024.07.29</v>
          </cell>
          <cell r="J4473" t="str">
            <v>96</v>
          </cell>
          <cell r="K4473" t="str">
            <v>合成五车间（技改车间）</v>
          </cell>
          <cell r="L4473" t="str">
            <v>肥东合成分厂</v>
          </cell>
          <cell r="M4473" t="str">
            <v>肥东合成五车间（技改车间）</v>
          </cell>
          <cell r="N4473" t="str">
            <v>上海延庆环保科技股份有限公司</v>
          </cell>
          <cell r="O4473" t="str">
            <v>191.49</v>
          </cell>
          <cell r="P4473" t="str">
            <v>957.45</v>
          </cell>
          <cell r="Q4473" t="str">
            <v>765.95</v>
          </cell>
          <cell r="R4473" t="str">
            <v>4</v>
          </cell>
          <cell r="S4473" t="str">
            <v>平均年限法(一)</v>
          </cell>
          <cell r="T4473" t="str">
            <v>在用</v>
          </cell>
          <cell r="U4473" t="str">
            <v>在建工程转入</v>
          </cell>
          <cell r="V4473" t="str">
            <v>徐建红</v>
          </cell>
          <cell r="W4473" t="str">
            <v>2024.07.29</v>
          </cell>
          <cell r="X4473" t="str">
            <v>记--1149</v>
          </cell>
          <cell r="Y4473" t="str">
            <v>2400吨原药技改项目</v>
          </cell>
        </row>
        <row r="4473">
          <cell r="AA4473" t="str">
            <v>0329</v>
          </cell>
        </row>
        <row r="4474">
          <cell r="B4474" t="str">
            <v>033000130</v>
          </cell>
          <cell r="C4474" t="str">
            <v>聚丙烯喷淋塔</v>
          </cell>
          <cell r="D4474" t="str">
            <v>₵1800*6300*15mm，材质PP聚丙烯，配套含氟塑料泵2.2kw</v>
          </cell>
          <cell r="E4474">
            <v>19148.68</v>
          </cell>
          <cell r="F4474">
            <v>957.45</v>
          </cell>
          <cell r="G4474">
            <v>18191.23</v>
          </cell>
          <cell r="H4474">
            <v>0</v>
          </cell>
          <cell r="I4474" t="str">
            <v>2024.07.29</v>
          </cell>
          <cell r="J4474" t="str">
            <v>96</v>
          </cell>
          <cell r="K4474" t="str">
            <v>合成六车间（使它隆车间）</v>
          </cell>
          <cell r="L4474" t="str">
            <v>肥东合成分厂</v>
          </cell>
          <cell r="M4474" t="str">
            <v>肥东合成六车间（使它隆）</v>
          </cell>
          <cell r="N4474" t="str">
            <v>上海延庆环保科技股份有限公司</v>
          </cell>
          <cell r="O4474" t="str">
            <v>191.49</v>
          </cell>
          <cell r="P4474" t="str">
            <v>957.45</v>
          </cell>
          <cell r="Q4474" t="str">
            <v>765.95</v>
          </cell>
          <cell r="R4474" t="str">
            <v>4</v>
          </cell>
          <cell r="S4474" t="str">
            <v>平均年限法(一)</v>
          </cell>
          <cell r="T4474" t="str">
            <v>在用</v>
          </cell>
          <cell r="U4474" t="str">
            <v>在建工程转入</v>
          </cell>
          <cell r="V4474" t="str">
            <v>徐建红</v>
          </cell>
          <cell r="W4474" t="str">
            <v>2024.07.29</v>
          </cell>
          <cell r="X4474" t="str">
            <v>记--1149</v>
          </cell>
          <cell r="Y4474" t="str">
            <v>2400吨原药技改项目</v>
          </cell>
        </row>
        <row r="4474">
          <cell r="AA4474" t="str">
            <v>0330</v>
          </cell>
        </row>
        <row r="4475">
          <cell r="B4475" t="str">
            <v>032400104</v>
          </cell>
          <cell r="C4475" t="str">
            <v>盐酸储罐</v>
          </cell>
          <cell r="D4475" t="str">
            <v>88立方，₵4000*7000mm，材质FRPP</v>
          </cell>
          <cell r="E4475">
            <v>113274.34</v>
          </cell>
          <cell r="F4475">
            <v>5663.7</v>
          </cell>
          <cell r="G4475">
            <v>107610.64</v>
          </cell>
          <cell r="H4475">
            <v>0</v>
          </cell>
          <cell r="I4475" t="str">
            <v>2024.07.29</v>
          </cell>
          <cell r="J4475" t="str">
            <v>96</v>
          </cell>
          <cell r="K4475" t="str">
            <v>公用设备</v>
          </cell>
          <cell r="L4475" t="str">
            <v>肥东合成分厂</v>
          </cell>
          <cell r="M4475" t="str">
            <v>新罐区</v>
          </cell>
          <cell r="N4475" t="str">
            <v>徐州鑫源环保设备有限公司</v>
          </cell>
          <cell r="O4475" t="str">
            <v>1,132.74</v>
          </cell>
          <cell r="P4475" t="str">
            <v>5,663.70</v>
          </cell>
          <cell r="Q4475" t="str">
            <v>4,530.97</v>
          </cell>
          <cell r="R4475" t="str">
            <v>4</v>
          </cell>
          <cell r="S4475" t="str">
            <v>平均年限法(一)</v>
          </cell>
          <cell r="T4475" t="str">
            <v>在用</v>
          </cell>
          <cell r="U4475" t="str">
            <v>在建工程转入</v>
          </cell>
          <cell r="V4475" t="str">
            <v>徐建红</v>
          </cell>
          <cell r="W4475" t="str">
            <v>2024.07.29</v>
          </cell>
          <cell r="X4475" t="str">
            <v>记--1149</v>
          </cell>
          <cell r="Y4475" t="str">
            <v>2400吨原药技改项目</v>
          </cell>
        </row>
        <row r="4475">
          <cell r="AA4475" t="str">
            <v>0324</v>
          </cell>
        </row>
        <row r="4476">
          <cell r="B4476" t="str">
            <v>033000131</v>
          </cell>
          <cell r="C4476" t="str">
            <v>防爆自吸泵</v>
          </cell>
          <cell r="D4476" t="str">
            <v>40FBZ-42</v>
          </cell>
          <cell r="E4476">
            <v>3787.61</v>
          </cell>
          <cell r="F4476">
            <v>189.4</v>
          </cell>
          <cell r="G4476">
            <v>3598.21</v>
          </cell>
          <cell r="H4476">
            <v>0</v>
          </cell>
          <cell r="I4476" t="str">
            <v>2024.07.29</v>
          </cell>
          <cell r="J4476" t="str">
            <v>96</v>
          </cell>
          <cell r="K4476" t="str">
            <v>合成六车间（使它隆车间）</v>
          </cell>
          <cell r="L4476" t="str">
            <v>肥东合成分厂</v>
          </cell>
          <cell r="M4476" t="str">
            <v>肥东合成六车间（使它隆）</v>
          </cell>
          <cell r="N4476" t="str">
            <v>天长市金马机械设备制造有限公司</v>
          </cell>
          <cell r="O4476" t="str">
            <v>37.88</v>
          </cell>
          <cell r="P4476" t="str">
            <v>189.40</v>
          </cell>
          <cell r="Q4476" t="str">
            <v>151.50</v>
          </cell>
          <cell r="R4476" t="str">
            <v>4</v>
          </cell>
          <cell r="S4476" t="str">
            <v>平均年限法(一)</v>
          </cell>
          <cell r="T4476" t="str">
            <v>在用</v>
          </cell>
          <cell r="U4476" t="str">
            <v>在建工程转入</v>
          </cell>
          <cell r="V4476" t="str">
            <v>徐建红</v>
          </cell>
          <cell r="W4476" t="str">
            <v>2024.07.29</v>
          </cell>
          <cell r="X4476" t="str">
            <v>记--1149</v>
          </cell>
          <cell r="Y4476" t="str">
            <v>2400吨原药技改项目</v>
          </cell>
        </row>
        <row r="4476">
          <cell r="AA4476" t="str">
            <v>0330</v>
          </cell>
        </row>
        <row r="4477">
          <cell r="B4477" t="str">
            <v>033000132</v>
          </cell>
          <cell r="C4477" t="str">
            <v>防爆自吸泵</v>
          </cell>
          <cell r="D4477" t="str">
            <v>40FBZ-42</v>
          </cell>
          <cell r="E4477">
            <v>3787.61</v>
          </cell>
          <cell r="F4477">
            <v>189.4</v>
          </cell>
          <cell r="G4477">
            <v>3598.21</v>
          </cell>
          <cell r="H4477">
            <v>0</v>
          </cell>
          <cell r="I4477" t="str">
            <v>2024.07.29</v>
          </cell>
          <cell r="J4477" t="str">
            <v>96</v>
          </cell>
          <cell r="K4477" t="str">
            <v>合成六车间（使它隆车间）</v>
          </cell>
          <cell r="L4477" t="str">
            <v>肥东合成分厂</v>
          </cell>
          <cell r="M4477" t="str">
            <v>肥东合成六车间（使它隆）</v>
          </cell>
          <cell r="N4477" t="str">
            <v>天长市金马机械设备制造有限公司</v>
          </cell>
          <cell r="O4477" t="str">
            <v>37.88</v>
          </cell>
          <cell r="P4477" t="str">
            <v>189.40</v>
          </cell>
          <cell r="Q4477" t="str">
            <v>151.50</v>
          </cell>
          <cell r="R4477" t="str">
            <v>4</v>
          </cell>
          <cell r="S4477" t="str">
            <v>平均年限法(一)</v>
          </cell>
          <cell r="T4477" t="str">
            <v>在用</v>
          </cell>
          <cell r="U4477" t="str">
            <v>在建工程转入</v>
          </cell>
          <cell r="V4477" t="str">
            <v>徐建红</v>
          </cell>
          <cell r="W4477" t="str">
            <v>2024.07.29</v>
          </cell>
          <cell r="X4477" t="str">
            <v>记--1149</v>
          </cell>
          <cell r="Y4477" t="str">
            <v>2400吨原药技改项目</v>
          </cell>
        </row>
        <row r="4477">
          <cell r="AA4477" t="str">
            <v>0330</v>
          </cell>
        </row>
        <row r="4478">
          <cell r="B4478" t="str">
            <v>030500123</v>
          </cell>
          <cell r="C4478" t="str">
            <v>软启动配电柜</v>
          </cell>
          <cell r="D4478" t="str">
            <v>定制，见图纸</v>
          </cell>
          <cell r="E4478">
            <v>13699.12</v>
          </cell>
          <cell r="F4478">
            <v>684.95</v>
          </cell>
          <cell r="G4478">
            <v>13014.17</v>
          </cell>
          <cell r="H4478">
            <v>0</v>
          </cell>
          <cell r="I4478" t="str">
            <v>2024.07.29</v>
          </cell>
          <cell r="J4478" t="str">
            <v>96</v>
          </cell>
          <cell r="K4478" t="str">
            <v>电力设备</v>
          </cell>
          <cell r="L4478" t="str">
            <v>肥东合成分厂</v>
          </cell>
          <cell r="M4478" t="str">
            <v>配电室3，对应肥东合成六车间</v>
          </cell>
          <cell r="N4478" t="str">
            <v>上海人民企业集团电器有限公司合肥销售分公司</v>
          </cell>
          <cell r="O4478" t="str">
            <v>136.99</v>
          </cell>
          <cell r="P4478" t="str">
            <v>684.95</v>
          </cell>
          <cell r="Q4478" t="str">
            <v>547.96</v>
          </cell>
          <cell r="R4478" t="str">
            <v>4</v>
          </cell>
          <cell r="S4478" t="str">
            <v>平均年限法(一)</v>
          </cell>
          <cell r="T4478" t="str">
            <v>在用</v>
          </cell>
          <cell r="U4478" t="str">
            <v>在建工程转入</v>
          </cell>
          <cell r="V4478" t="str">
            <v>徐建红</v>
          </cell>
          <cell r="W4478" t="str">
            <v>2024.07.29</v>
          </cell>
          <cell r="X4478" t="str">
            <v>记--1149</v>
          </cell>
          <cell r="Y4478" t="str">
            <v>2400吨原药技改项目</v>
          </cell>
        </row>
        <row r="4478">
          <cell r="AA4478" t="str">
            <v>0305</v>
          </cell>
        </row>
        <row r="4479">
          <cell r="B4479" t="str">
            <v>030500124</v>
          </cell>
          <cell r="C4479" t="str">
            <v>防爆控制柜</v>
          </cell>
          <cell r="D4479" t="str">
            <v>定制，见图纸</v>
          </cell>
          <cell r="E4479">
            <v>9752.21</v>
          </cell>
          <cell r="F4479">
            <v>487.6</v>
          </cell>
          <cell r="G4479">
            <v>9264.61</v>
          </cell>
          <cell r="H4479">
            <v>0</v>
          </cell>
          <cell r="I4479" t="str">
            <v>2024.07.29</v>
          </cell>
          <cell r="J4479" t="str">
            <v>96</v>
          </cell>
          <cell r="K4479" t="str">
            <v>电力设备</v>
          </cell>
          <cell r="L4479" t="str">
            <v>肥东合成分厂</v>
          </cell>
          <cell r="M4479" t="str">
            <v>配电室3</v>
          </cell>
          <cell r="N4479" t="str">
            <v>上海人民企业集团电器有限公司合肥销售分公司</v>
          </cell>
          <cell r="O4479" t="str">
            <v>97.52</v>
          </cell>
          <cell r="P4479" t="str">
            <v>487.60</v>
          </cell>
          <cell r="Q4479" t="str">
            <v>390.09</v>
          </cell>
          <cell r="R4479" t="str">
            <v>4</v>
          </cell>
          <cell r="S4479" t="str">
            <v>平均年限法(一)</v>
          </cell>
          <cell r="T4479" t="str">
            <v>在用</v>
          </cell>
          <cell r="U4479" t="str">
            <v>在建工程转入</v>
          </cell>
          <cell r="V4479" t="str">
            <v>徐建红</v>
          </cell>
          <cell r="W4479" t="str">
            <v>2024.07.29</v>
          </cell>
          <cell r="X4479" t="str">
            <v>记--1149</v>
          </cell>
          <cell r="Y4479" t="str">
            <v>2400吨原药技改项目</v>
          </cell>
        </row>
        <row r="4479">
          <cell r="AA4479" t="str">
            <v>0305</v>
          </cell>
        </row>
        <row r="4480">
          <cell r="B4480" t="str">
            <v>032400105</v>
          </cell>
          <cell r="C4480" t="str">
            <v>盐酸储罐</v>
          </cell>
          <cell r="D4480" t="str">
            <v>50立方，DN3500*5200mm，材质PPH</v>
          </cell>
          <cell r="E4480">
            <v>55752.21</v>
          </cell>
          <cell r="F4480">
            <v>2787.6</v>
          </cell>
          <cell r="G4480">
            <v>52964.61</v>
          </cell>
          <cell r="H4480">
            <v>0</v>
          </cell>
          <cell r="I4480" t="str">
            <v>2024.07.29</v>
          </cell>
          <cell r="J4480" t="str">
            <v>96</v>
          </cell>
          <cell r="K4480" t="str">
            <v>公用设备</v>
          </cell>
          <cell r="L4480" t="str">
            <v>肥东合成分厂</v>
          </cell>
          <cell r="M4480" t="str">
            <v>新罐区</v>
          </cell>
          <cell r="N4480" t="str">
            <v>安徽益科赛装备科技有限公司</v>
          </cell>
          <cell r="O4480" t="str">
            <v>557.52</v>
          </cell>
          <cell r="P4480" t="str">
            <v>2,787.60</v>
          </cell>
          <cell r="Q4480" t="str">
            <v>2,230.09</v>
          </cell>
          <cell r="R4480" t="str">
            <v>4</v>
          </cell>
          <cell r="S4480" t="str">
            <v>平均年限法(一)</v>
          </cell>
          <cell r="T4480" t="str">
            <v>在用</v>
          </cell>
          <cell r="U4480" t="str">
            <v>在建工程转入</v>
          </cell>
          <cell r="V4480" t="str">
            <v>徐建红</v>
          </cell>
          <cell r="W4480" t="str">
            <v>2024.07.29</v>
          </cell>
          <cell r="X4480" t="str">
            <v>记--1149</v>
          </cell>
          <cell r="Y4480" t="str">
            <v>2400吨原药技改项目</v>
          </cell>
        </row>
        <row r="4480">
          <cell r="AA4480" t="str">
            <v>0324</v>
          </cell>
        </row>
        <row r="4481">
          <cell r="B4481" t="str">
            <v>032400106</v>
          </cell>
          <cell r="C4481" t="str">
            <v>玻璃钢储罐（氨水储罐）</v>
          </cell>
          <cell r="D4481" t="str">
            <v>30立方，DN3000*4200mm，材质FRP</v>
          </cell>
          <cell r="E4481">
            <v>32000</v>
          </cell>
          <cell r="F4481">
            <v>1600</v>
          </cell>
          <cell r="G4481">
            <v>30400</v>
          </cell>
          <cell r="H4481">
            <v>0</v>
          </cell>
          <cell r="I4481" t="str">
            <v>2024.07.29</v>
          </cell>
          <cell r="J4481" t="str">
            <v>96</v>
          </cell>
          <cell r="K4481" t="str">
            <v>公用设备</v>
          </cell>
          <cell r="L4481" t="str">
            <v>肥东制剂分厂</v>
          </cell>
          <cell r="M4481" t="str">
            <v>新罐区</v>
          </cell>
          <cell r="N4481" t="str">
            <v>连云港明锦复合材料有限公司</v>
          </cell>
          <cell r="O4481" t="str">
            <v>320.00</v>
          </cell>
          <cell r="P4481" t="str">
            <v>1,600.00</v>
          </cell>
          <cell r="Q4481" t="str">
            <v>1,280.00</v>
          </cell>
          <cell r="R4481" t="str">
            <v>4</v>
          </cell>
          <cell r="S4481" t="str">
            <v>平均年限法(一)</v>
          </cell>
          <cell r="T4481" t="str">
            <v>在用</v>
          </cell>
          <cell r="U4481" t="str">
            <v>在建工程转入</v>
          </cell>
          <cell r="V4481" t="str">
            <v>徐建红</v>
          </cell>
          <cell r="W4481" t="str">
            <v>2024.07.29</v>
          </cell>
          <cell r="X4481" t="str">
            <v>记--1149</v>
          </cell>
          <cell r="Y4481" t="str">
            <v>2400吨原药技改项目</v>
          </cell>
        </row>
        <row r="4481">
          <cell r="AA4481" t="str">
            <v>0324</v>
          </cell>
        </row>
        <row r="4482">
          <cell r="B4482" t="str">
            <v>032400107</v>
          </cell>
          <cell r="C4482" t="str">
            <v>碳钢储罐（液碱储罐）</v>
          </cell>
          <cell r="D4482" t="str">
            <v>50立方，DN3500*5200mm，材质碳钢</v>
          </cell>
          <cell r="E4482">
            <v>52212.39</v>
          </cell>
          <cell r="F4482">
            <v>2610.6</v>
          </cell>
          <cell r="G4482">
            <v>49601.79</v>
          </cell>
          <cell r="H4482">
            <v>0</v>
          </cell>
          <cell r="I4482" t="str">
            <v>2024.07.29</v>
          </cell>
          <cell r="J4482" t="str">
            <v>96</v>
          </cell>
          <cell r="K4482" t="str">
            <v>公用设备</v>
          </cell>
          <cell r="L4482" t="str">
            <v>肥东合成分厂</v>
          </cell>
          <cell r="M4482" t="str">
            <v>新罐区</v>
          </cell>
          <cell r="N4482" t="str">
            <v>合肥星火锅炉有限公司</v>
          </cell>
          <cell r="O4482" t="str">
            <v>522.12</v>
          </cell>
          <cell r="P4482" t="str">
            <v>2,610.60</v>
          </cell>
          <cell r="Q4482" t="str">
            <v>2,088.50</v>
          </cell>
          <cell r="R4482" t="str">
            <v>4</v>
          </cell>
          <cell r="S4482" t="str">
            <v>平均年限法(一)</v>
          </cell>
          <cell r="T4482" t="str">
            <v>在用</v>
          </cell>
          <cell r="U4482" t="str">
            <v>在建工程转入</v>
          </cell>
          <cell r="V4482" t="str">
            <v>徐建红</v>
          </cell>
          <cell r="W4482" t="str">
            <v>2024.07.29</v>
          </cell>
          <cell r="X4482" t="str">
            <v>记--1149</v>
          </cell>
          <cell r="Y4482" t="str">
            <v>2400吨原药技改项目</v>
          </cell>
        </row>
        <row r="4482">
          <cell r="AA4482" t="str">
            <v>0324</v>
          </cell>
        </row>
        <row r="4483">
          <cell r="B4483" t="str">
            <v>032400108</v>
          </cell>
          <cell r="C4483" t="str">
            <v>装卸鹤管</v>
          </cell>
          <cell r="D4483" t="str">
            <v>AL2503（DN80，PN16）20#</v>
          </cell>
          <cell r="E4483">
            <v>7495.58</v>
          </cell>
          <cell r="F4483">
            <v>374.8</v>
          </cell>
          <cell r="G4483">
            <v>7120.78</v>
          </cell>
          <cell r="H4483">
            <v>0</v>
          </cell>
          <cell r="I4483" t="str">
            <v>2024.07.29</v>
          </cell>
          <cell r="J4483" t="str">
            <v>96</v>
          </cell>
          <cell r="K4483" t="str">
            <v>公用设备</v>
          </cell>
          <cell r="L4483" t="str">
            <v>肥东合成分厂</v>
          </cell>
          <cell r="M4483" t="str">
            <v>新罐区</v>
          </cell>
          <cell r="N4483" t="str">
            <v>连云港奇胜流体科技有限公司</v>
          </cell>
          <cell r="O4483" t="str">
            <v>74.96</v>
          </cell>
          <cell r="P4483" t="str">
            <v>374.80</v>
          </cell>
          <cell r="Q4483" t="str">
            <v>299.82</v>
          </cell>
          <cell r="R4483" t="str">
            <v>4</v>
          </cell>
          <cell r="S4483" t="str">
            <v>平均年限法(一)</v>
          </cell>
          <cell r="T4483" t="str">
            <v>在用</v>
          </cell>
          <cell r="U4483" t="str">
            <v>在建工程转入</v>
          </cell>
          <cell r="V4483" t="str">
            <v>徐建红</v>
          </cell>
          <cell r="W4483" t="str">
            <v>2024.07.29</v>
          </cell>
          <cell r="X4483" t="str">
            <v>记--1149</v>
          </cell>
          <cell r="Y4483" t="str">
            <v>2400吨原药技改项目</v>
          </cell>
        </row>
        <row r="4483">
          <cell r="AA4483" t="str">
            <v>0324</v>
          </cell>
        </row>
        <row r="4484">
          <cell r="B4484" t="str">
            <v>032400109</v>
          </cell>
          <cell r="C4484" t="str">
            <v>装卸鹤管</v>
          </cell>
          <cell r="D4484" t="str">
            <v>AL2503（DN80，PN16）20#</v>
          </cell>
          <cell r="E4484">
            <v>7495.58</v>
          </cell>
          <cell r="F4484">
            <v>374.8</v>
          </cell>
          <cell r="G4484">
            <v>7120.78</v>
          </cell>
          <cell r="H4484">
            <v>0</v>
          </cell>
          <cell r="I4484" t="str">
            <v>2024.07.29</v>
          </cell>
          <cell r="J4484" t="str">
            <v>96</v>
          </cell>
          <cell r="K4484" t="str">
            <v>公用设备</v>
          </cell>
          <cell r="L4484" t="str">
            <v>肥东合成分厂</v>
          </cell>
          <cell r="M4484" t="str">
            <v>新罐区</v>
          </cell>
          <cell r="N4484" t="str">
            <v>连云港奇胜流体科技有限公司</v>
          </cell>
          <cell r="O4484" t="str">
            <v>74.96</v>
          </cell>
          <cell r="P4484" t="str">
            <v>374.80</v>
          </cell>
          <cell r="Q4484" t="str">
            <v>299.82</v>
          </cell>
          <cell r="R4484" t="str">
            <v>4</v>
          </cell>
          <cell r="S4484" t="str">
            <v>平均年限法(一)</v>
          </cell>
          <cell r="T4484" t="str">
            <v>在用</v>
          </cell>
          <cell r="U4484" t="str">
            <v>在建工程转入</v>
          </cell>
          <cell r="V4484" t="str">
            <v>徐建红</v>
          </cell>
          <cell r="W4484" t="str">
            <v>2024.07.29</v>
          </cell>
          <cell r="X4484" t="str">
            <v>记--1149</v>
          </cell>
          <cell r="Y4484" t="str">
            <v>2400吨原药技改项目</v>
          </cell>
        </row>
        <row r="4484">
          <cell r="AA4484" t="str">
            <v>0324</v>
          </cell>
        </row>
        <row r="4485">
          <cell r="B4485" t="str">
            <v>032400110</v>
          </cell>
          <cell r="C4485" t="str">
            <v>装卸鹤管</v>
          </cell>
          <cell r="D4485" t="str">
            <v>AL2503（DN80，PN16）20#</v>
          </cell>
          <cell r="E4485">
            <v>7495.57</v>
          </cell>
          <cell r="F4485">
            <v>374.8</v>
          </cell>
          <cell r="G4485">
            <v>7120.77</v>
          </cell>
          <cell r="H4485">
            <v>0</v>
          </cell>
          <cell r="I4485" t="str">
            <v>2024.07.29</v>
          </cell>
          <cell r="J4485" t="str">
            <v>96</v>
          </cell>
          <cell r="K4485" t="str">
            <v>公用设备</v>
          </cell>
          <cell r="L4485" t="str">
            <v>肥东合成分厂</v>
          </cell>
          <cell r="M4485" t="str">
            <v>新罐区</v>
          </cell>
          <cell r="N4485" t="str">
            <v>连云港奇胜流体科技有限公司</v>
          </cell>
          <cell r="O4485" t="str">
            <v>74.96</v>
          </cell>
          <cell r="P4485" t="str">
            <v>374.80</v>
          </cell>
          <cell r="Q4485" t="str">
            <v>299.82</v>
          </cell>
          <cell r="R4485" t="str">
            <v>4</v>
          </cell>
          <cell r="S4485" t="str">
            <v>平均年限法(一)</v>
          </cell>
          <cell r="T4485" t="str">
            <v>在用</v>
          </cell>
          <cell r="U4485" t="str">
            <v>在建工程转入</v>
          </cell>
          <cell r="V4485" t="str">
            <v>徐建红</v>
          </cell>
          <cell r="W4485" t="str">
            <v>2024.07.29</v>
          </cell>
          <cell r="X4485" t="str">
            <v>记--1149</v>
          </cell>
          <cell r="Y4485" t="str">
            <v>2400吨原药技改项目</v>
          </cell>
        </row>
        <row r="4485">
          <cell r="AA4485" t="str">
            <v>0324</v>
          </cell>
        </row>
        <row r="4486">
          <cell r="B4486" t="str">
            <v>033000133</v>
          </cell>
          <cell r="C4486" t="str">
            <v>除尘器</v>
          </cell>
          <cell r="D4486" t="str">
            <v>MC-24，材质SUS304，风量2000㎥/h，筒布袋尺寸120*2000mm</v>
          </cell>
          <cell r="E4486">
            <v>13274.34</v>
          </cell>
          <cell r="F4486">
            <v>663.7</v>
          </cell>
          <cell r="G4486">
            <v>12610.64</v>
          </cell>
          <cell r="H4486">
            <v>0</v>
          </cell>
          <cell r="I4486" t="str">
            <v>2024.07.29</v>
          </cell>
          <cell r="J4486" t="str">
            <v>96</v>
          </cell>
          <cell r="K4486" t="str">
            <v>合成六车间（使它隆车间）</v>
          </cell>
          <cell r="L4486" t="str">
            <v>肥东合成分厂</v>
          </cell>
          <cell r="M4486" t="str">
            <v>肥东合成六车间（使它隆）</v>
          </cell>
          <cell r="N4486" t="str">
            <v>常州市强迪干燥设备有限公司</v>
          </cell>
          <cell r="O4486" t="str">
            <v>132.74</v>
          </cell>
          <cell r="P4486" t="str">
            <v>663.70</v>
          </cell>
          <cell r="Q4486" t="str">
            <v>530.97</v>
          </cell>
          <cell r="R4486" t="str">
            <v>4</v>
          </cell>
          <cell r="S4486" t="str">
            <v>平均年限法(一)</v>
          </cell>
          <cell r="T4486" t="str">
            <v>在用</v>
          </cell>
          <cell r="U4486" t="str">
            <v>在建工程转入</v>
          </cell>
          <cell r="V4486" t="str">
            <v>徐建红</v>
          </cell>
          <cell r="W4486" t="str">
            <v>2024.07.29</v>
          </cell>
          <cell r="X4486" t="str">
            <v>记--1149</v>
          </cell>
          <cell r="Y4486" t="str">
            <v>2400吨原药技改项目</v>
          </cell>
        </row>
        <row r="4486">
          <cell r="AA4486" t="str">
            <v>0330</v>
          </cell>
        </row>
        <row r="4487">
          <cell r="B4487" t="str">
            <v>032400111</v>
          </cell>
          <cell r="C4487" t="str">
            <v>氟塑料磁力泵</v>
          </cell>
          <cell r="D4487" t="str">
            <v>CQB80-65-160F，11KW防爆电机</v>
          </cell>
          <cell r="E4487">
            <v>11946.9</v>
          </cell>
          <cell r="F4487">
            <v>597.35</v>
          </cell>
          <cell r="G4487">
            <v>11349.55</v>
          </cell>
          <cell r="H4487">
            <v>0</v>
          </cell>
          <cell r="I4487" t="str">
            <v>2024.07.29</v>
          </cell>
          <cell r="J4487" t="str">
            <v>96</v>
          </cell>
          <cell r="K4487" t="str">
            <v>公用设备</v>
          </cell>
          <cell r="L4487" t="str">
            <v>肥东合成分厂</v>
          </cell>
          <cell r="M4487" t="str">
            <v>新罐区</v>
          </cell>
          <cell r="N4487" t="str">
            <v>安徽通能泵阀销售有限公司</v>
          </cell>
          <cell r="O4487" t="str">
            <v>119.47</v>
          </cell>
          <cell r="P4487" t="str">
            <v>597.35</v>
          </cell>
          <cell r="Q4487" t="str">
            <v>477.88</v>
          </cell>
          <cell r="R4487" t="str">
            <v>4</v>
          </cell>
          <cell r="S4487" t="str">
            <v>平均年限法(一)</v>
          </cell>
          <cell r="T4487" t="str">
            <v>在用</v>
          </cell>
          <cell r="U4487" t="str">
            <v>在建工程转入</v>
          </cell>
          <cell r="V4487" t="str">
            <v>徐建红</v>
          </cell>
          <cell r="W4487" t="str">
            <v>2024.07.29</v>
          </cell>
          <cell r="X4487" t="str">
            <v>记--1149</v>
          </cell>
          <cell r="Y4487" t="str">
            <v>2400吨原药技改项目</v>
          </cell>
        </row>
        <row r="4487">
          <cell r="AA4487" t="str">
            <v>0324</v>
          </cell>
        </row>
        <row r="4488">
          <cell r="B4488" t="str">
            <v>032400112</v>
          </cell>
          <cell r="C4488" t="str">
            <v>氟塑料磁力泵</v>
          </cell>
          <cell r="D4488" t="str">
            <v>CQB80-65-160F，11KW防爆电机</v>
          </cell>
          <cell r="E4488">
            <v>11946.91</v>
          </cell>
          <cell r="F4488">
            <v>597.35</v>
          </cell>
          <cell r="G4488">
            <v>11349.56</v>
          </cell>
          <cell r="H4488">
            <v>0</v>
          </cell>
          <cell r="I4488" t="str">
            <v>2024.07.29</v>
          </cell>
          <cell r="J4488" t="str">
            <v>96</v>
          </cell>
          <cell r="K4488" t="str">
            <v>公用设备</v>
          </cell>
          <cell r="L4488" t="str">
            <v>肥东合成分厂</v>
          </cell>
          <cell r="M4488" t="str">
            <v>新罐区</v>
          </cell>
          <cell r="N4488" t="str">
            <v>安徽通能泵阀销售有限公司</v>
          </cell>
          <cell r="O4488" t="str">
            <v>119.47</v>
          </cell>
          <cell r="P4488" t="str">
            <v>597.35</v>
          </cell>
          <cell r="Q4488" t="str">
            <v>477.88</v>
          </cell>
          <cell r="R4488" t="str">
            <v>4</v>
          </cell>
          <cell r="S4488" t="str">
            <v>平均年限法(一)</v>
          </cell>
          <cell r="T4488" t="str">
            <v>在用</v>
          </cell>
          <cell r="U4488" t="str">
            <v>在建工程转入</v>
          </cell>
          <cell r="V4488" t="str">
            <v>徐建红</v>
          </cell>
          <cell r="W4488" t="str">
            <v>2024.07.29</v>
          </cell>
          <cell r="X4488" t="str">
            <v>记--1149</v>
          </cell>
          <cell r="Y4488" t="str">
            <v>2400吨原药技改项目</v>
          </cell>
        </row>
        <row r="4488">
          <cell r="AA4488" t="str">
            <v>0324</v>
          </cell>
        </row>
        <row r="4489">
          <cell r="B4489" t="str">
            <v>033000134</v>
          </cell>
          <cell r="C4489" t="str">
            <v>无尘投料站</v>
          </cell>
          <cell r="D4489" t="str">
            <v>1套定制设备（含引风机1、过滤装置1、反吹装置1、投料仓1、储料仓1、气动振动器2、控制装置1、下料口装置1等组件），金属制品</v>
          </cell>
          <cell r="E4489">
            <v>22123.89</v>
          </cell>
          <cell r="F4489">
            <v>1106.2</v>
          </cell>
          <cell r="G4489">
            <v>21017.69</v>
          </cell>
          <cell r="H4489">
            <v>0</v>
          </cell>
          <cell r="I4489" t="str">
            <v>2024.07.29</v>
          </cell>
          <cell r="J4489" t="str">
            <v>96</v>
          </cell>
          <cell r="K4489" t="str">
            <v>合成六车间（使它隆车间）</v>
          </cell>
          <cell r="L4489" t="str">
            <v>肥东合成分厂</v>
          </cell>
          <cell r="M4489" t="str">
            <v>肥东合成六车间（使它隆）</v>
          </cell>
          <cell r="N4489" t="str">
            <v>合肥市翊昊机械加工制造有限公司</v>
          </cell>
          <cell r="O4489" t="str">
            <v>221.24</v>
          </cell>
          <cell r="P4489" t="str">
            <v>1,106.20</v>
          </cell>
          <cell r="Q4489" t="str">
            <v>884.96</v>
          </cell>
          <cell r="R4489" t="str">
            <v>4</v>
          </cell>
          <cell r="S4489" t="str">
            <v>平均年限法(一)</v>
          </cell>
          <cell r="T4489" t="str">
            <v>在用</v>
          </cell>
          <cell r="U4489" t="str">
            <v>在建工程转入</v>
          </cell>
          <cell r="V4489" t="str">
            <v>徐建红</v>
          </cell>
          <cell r="W4489" t="str">
            <v>2024.07.29</v>
          </cell>
          <cell r="X4489" t="str">
            <v>记--1149</v>
          </cell>
          <cell r="Y4489" t="str">
            <v>2400吨原药技改项目</v>
          </cell>
        </row>
        <row r="4489">
          <cell r="AA4489" t="str">
            <v>0330</v>
          </cell>
        </row>
        <row r="4490">
          <cell r="B4490" t="str">
            <v>033000135</v>
          </cell>
          <cell r="C4490" t="str">
            <v>无尘投料站</v>
          </cell>
          <cell r="D4490" t="str">
            <v>1套定制设备（含引风机1、过滤装置1、反吹装置1、投料仓1、储料仓1、气动振动器2、控制装置1、下料口装置1等组件），金属制品</v>
          </cell>
          <cell r="E4490">
            <v>22123.89</v>
          </cell>
          <cell r="F4490">
            <v>1106.2</v>
          </cell>
          <cell r="G4490">
            <v>21017.69</v>
          </cell>
          <cell r="H4490">
            <v>0</v>
          </cell>
          <cell r="I4490" t="str">
            <v>2024.07.29</v>
          </cell>
          <cell r="J4490" t="str">
            <v>96</v>
          </cell>
          <cell r="K4490" t="str">
            <v>合成六车间（使它隆车间）</v>
          </cell>
          <cell r="L4490" t="str">
            <v>肥东合成分厂</v>
          </cell>
          <cell r="M4490" t="str">
            <v>肥东合成六车间（使它隆）</v>
          </cell>
          <cell r="N4490" t="str">
            <v>合肥市翊昊机械加工制造有限公司</v>
          </cell>
          <cell r="O4490" t="str">
            <v>221.24</v>
          </cell>
          <cell r="P4490" t="str">
            <v>1,106.20</v>
          </cell>
          <cell r="Q4490" t="str">
            <v>884.96</v>
          </cell>
          <cell r="R4490" t="str">
            <v>4</v>
          </cell>
          <cell r="S4490" t="str">
            <v>平均年限法(一)</v>
          </cell>
          <cell r="T4490" t="str">
            <v>在用</v>
          </cell>
          <cell r="U4490" t="str">
            <v>在建工程转入</v>
          </cell>
          <cell r="V4490" t="str">
            <v>徐建红</v>
          </cell>
          <cell r="W4490" t="str">
            <v>2024.07.29</v>
          </cell>
          <cell r="X4490" t="str">
            <v>记--1149</v>
          </cell>
          <cell r="Y4490" t="str">
            <v>2400吨原药技改项目</v>
          </cell>
        </row>
        <row r="4490">
          <cell r="AA4490" t="str">
            <v>0330</v>
          </cell>
        </row>
        <row r="4491">
          <cell r="B4491" t="str">
            <v>033000136</v>
          </cell>
          <cell r="C4491" t="str">
            <v>无尘投料站</v>
          </cell>
          <cell r="D4491" t="str">
            <v>1套定制设备（含引风机1、过滤装置1、反吹装置1、投料仓1、储料仓1、气动振动器2、控制装置1、下料口装置1等组件），金属制品</v>
          </cell>
          <cell r="E4491">
            <v>22123.89</v>
          </cell>
          <cell r="F4491">
            <v>1106.2</v>
          </cell>
          <cell r="G4491">
            <v>21017.69</v>
          </cell>
          <cell r="H4491">
            <v>0</v>
          </cell>
          <cell r="I4491" t="str">
            <v>2024.07.29</v>
          </cell>
          <cell r="J4491" t="str">
            <v>96</v>
          </cell>
          <cell r="K4491" t="str">
            <v>合成六车间（使它隆车间）</v>
          </cell>
          <cell r="L4491" t="str">
            <v>肥东合成分厂</v>
          </cell>
          <cell r="M4491" t="str">
            <v>肥东合成六车间（使它隆）</v>
          </cell>
          <cell r="N4491" t="str">
            <v>合肥市翊昊机械加工制造有限公司</v>
          </cell>
          <cell r="O4491" t="str">
            <v>221.24</v>
          </cell>
          <cell r="P4491" t="str">
            <v>1,106.20</v>
          </cell>
          <cell r="Q4491" t="str">
            <v>884.96</v>
          </cell>
          <cell r="R4491" t="str">
            <v>4</v>
          </cell>
          <cell r="S4491" t="str">
            <v>平均年限法(一)</v>
          </cell>
          <cell r="T4491" t="str">
            <v>在用</v>
          </cell>
          <cell r="U4491" t="str">
            <v>在建工程转入</v>
          </cell>
          <cell r="V4491" t="str">
            <v>徐建红</v>
          </cell>
          <cell r="W4491" t="str">
            <v>2024.07.29</v>
          </cell>
          <cell r="X4491" t="str">
            <v>记--1149</v>
          </cell>
          <cell r="Y4491" t="str">
            <v>2400吨原药技改项目</v>
          </cell>
        </row>
        <row r="4491">
          <cell r="AA4491" t="str">
            <v>0330</v>
          </cell>
        </row>
        <row r="4492">
          <cell r="B4492" t="str">
            <v>033000137</v>
          </cell>
          <cell r="C4492" t="str">
            <v>无尘投料站</v>
          </cell>
          <cell r="D4492" t="str">
            <v>1套定制设备（含引风机1、过滤装置1、反吹装置1、投料仓1、储料仓1、气动振动器2、控制装置1、下料口装置1等组件），金属制品</v>
          </cell>
          <cell r="E4492">
            <v>22123.89</v>
          </cell>
          <cell r="F4492">
            <v>1106.2</v>
          </cell>
          <cell r="G4492">
            <v>21017.69</v>
          </cell>
          <cell r="H4492">
            <v>0</v>
          </cell>
          <cell r="I4492" t="str">
            <v>2024.07.29</v>
          </cell>
          <cell r="J4492" t="str">
            <v>96</v>
          </cell>
          <cell r="K4492" t="str">
            <v>合成六车间（使它隆车间）</v>
          </cell>
          <cell r="L4492" t="str">
            <v>肥东合成分厂</v>
          </cell>
          <cell r="M4492" t="str">
            <v>肥东合成六车间（使它隆）</v>
          </cell>
          <cell r="N4492" t="str">
            <v>合肥市翊昊机械加工制造有限公司</v>
          </cell>
          <cell r="O4492" t="str">
            <v>221.24</v>
          </cell>
          <cell r="P4492" t="str">
            <v>1,106.20</v>
          </cell>
          <cell r="Q4492" t="str">
            <v>884.96</v>
          </cell>
          <cell r="R4492" t="str">
            <v>4</v>
          </cell>
          <cell r="S4492" t="str">
            <v>平均年限法(一)</v>
          </cell>
          <cell r="T4492" t="str">
            <v>在用</v>
          </cell>
          <cell r="U4492" t="str">
            <v>在建工程转入</v>
          </cell>
          <cell r="V4492" t="str">
            <v>徐建红</v>
          </cell>
          <cell r="W4492" t="str">
            <v>2024.07.29</v>
          </cell>
          <cell r="X4492" t="str">
            <v>记--1149</v>
          </cell>
          <cell r="Y4492" t="str">
            <v>2400吨原药技改项目</v>
          </cell>
        </row>
        <row r="4492">
          <cell r="AA4492" t="str">
            <v>0330</v>
          </cell>
        </row>
        <row r="4493">
          <cell r="B4493" t="str">
            <v>033000138</v>
          </cell>
          <cell r="C4493" t="str">
            <v>无尘投料站</v>
          </cell>
          <cell r="D4493" t="str">
            <v>1套定制设备（含引风机1、过滤装置1、反吹装置1、投料仓1、储料仓1、气动振动器2、控制装置1、下料口装置1等组件），金属制品</v>
          </cell>
          <cell r="E4493">
            <v>22123.9</v>
          </cell>
          <cell r="F4493">
            <v>1106.2</v>
          </cell>
          <cell r="G4493">
            <v>21017.7</v>
          </cell>
          <cell r="H4493">
            <v>0</v>
          </cell>
          <cell r="I4493" t="str">
            <v>2024.07.29</v>
          </cell>
          <cell r="J4493" t="str">
            <v>96</v>
          </cell>
          <cell r="K4493" t="str">
            <v>合成六车间（使它隆车间）</v>
          </cell>
          <cell r="L4493" t="str">
            <v>肥东合成分厂</v>
          </cell>
          <cell r="M4493" t="str">
            <v>肥东合成六车间（使它隆）</v>
          </cell>
          <cell r="N4493" t="str">
            <v>合肥市翊昊机械加工制造有限公司</v>
          </cell>
          <cell r="O4493" t="str">
            <v>221.24</v>
          </cell>
          <cell r="P4493" t="str">
            <v>1,106.20</v>
          </cell>
          <cell r="Q4493" t="str">
            <v>884.96</v>
          </cell>
          <cell r="R4493" t="str">
            <v>4</v>
          </cell>
          <cell r="S4493" t="str">
            <v>平均年限法(一)</v>
          </cell>
          <cell r="T4493" t="str">
            <v>在用</v>
          </cell>
          <cell r="U4493" t="str">
            <v>在建工程转入</v>
          </cell>
          <cell r="V4493" t="str">
            <v>徐建红</v>
          </cell>
          <cell r="W4493" t="str">
            <v>2024.07.29</v>
          </cell>
          <cell r="X4493" t="str">
            <v>记--1149</v>
          </cell>
          <cell r="Y4493" t="str">
            <v>2400吨原药技改项目</v>
          </cell>
        </row>
        <row r="4493">
          <cell r="AA4493" t="str">
            <v>0330</v>
          </cell>
        </row>
        <row r="4494">
          <cell r="B4494" t="str">
            <v>033000139</v>
          </cell>
          <cell r="C4494" t="str">
            <v>无尘投料站</v>
          </cell>
          <cell r="D4494" t="str">
            <v>1套定制设备（含引风机1、过滤装置1、反吹装置1、投料仓1、储料仓1、气动振动器2、控制装置1、下料口装置1等组件），金属制品</v>
          </cell>
          <cell r="E4494">
            <v>22123.9</v>
          </cell>
          <cell r="F4494">
            <v>1106.2</v>
          </cell>
          <cell r="G4494">
            <v>21017.7</v>
          </cell>
          <cell r="H4494">
            <v>0</v>
          </cell>
          <cell r="I4494" t="str">
            <v>2024.07.29</v>
          </cell>
          <cell r="J4494" t="str">
            <v>96</v>
          </cell>
          <cell r="K4494" t="str">
            <v>合成六车间（使它隆车间）</v>
          </cell>
          <cell r="L4494" t="str">
            <v>肥东合成分厂</v>
          </cell>
          <cell r="M4494" t="str">
            <v>肥东合成六车间（使它隆）</v>
          </cell>
          <cell r="N4494" t="str">
            <v>合肥市翊昊机械加工制造有限公司</v>
          </cell>
          <cell r="O4494" t="str">
            <v>221.24</v>
          </cell>
          <cell r="P4494" t="str">
            <v>1,106.20</v>
          </cell>
          <cell r="Q4494" t="str">
            <v>884.96</v>
          </cell>
          <cell r="R4494" t="str">
            <v>4</v>
          </cell>
          <cell r="S4494" t="str">
            <v>平均年限法(一)</v>
          </cell>
          <cell r="T4494" t="str">
            <v>在用</v>
          </cell>
          <cell r="U4494" t="str">
            <v>在建工程转入</v>
          </cell>
          <cell r="V4494" t="str">
            <v>徐建红</v>
          </cell>
          <cell r="W4494" t="str">
            <v>2024.07.29</v>
          </cell>
          <cell r="X4494" t="str">
            <v>记--1149</v>
          </cell>
          <cell r="Y4494" t="str">
            <v>2400吨原药技改项目</v>
          </cell>
        </row>
        <row r="4494">
          <cell r="AA4494" t="str">
            <v>0330</v>
          </cell>
        </row>
        <row r="4495">
          <cell r="B4495" t="str">
            <v>033000140</v>
          </cell>
          <cell r="C4495" t="str">
            <v>无尘投料站</v>
          </cell>
          <cell r="D4495" t="str">
            <v>1套定制设备（含引风机1、过滤装置1、反吹装置1、投料仓1、储料仓1、气动振动器2、控制装置1、下料口装置1等组件），金属制品</v>
          </cell>
          <cell r="E4495">
            <v>22123.9</v>
          </cell>
          <cell r="F4495">
            <v>1106.2</v>
          </cell>
          <cell r="G4495">
            <v>21017.7</v>
          </cell>
          <cell r="H4495">
            <v>0</v>
          </cell>
          <cell r="I4495" t="str">
            <v>2024.07.29</v>
          </cell>
          <cell r="J4495" t="str">
            <v>96</v>
          </cell>
          <cell r="K4495" t="str">
            <v>合成六车间（使它隆车间）</v>
          </cell>
          <cell r="L4495" t="str">
            <v>肥东合成分厂</v>
          </cell>
          <cell r="M4495" t="str">
            <v>肥东合成六车间（使它隆）</v>
          </cell>
          <cell r="N4495" t="str">
            <v>合肥市翊昊机械加工制造有限公司</v>
          </cell>
          <cell r="O4495" t="str">
            <v>221.24</v>
          </cell>
          <cell r="P4495" t="str">
            <v>1,106.20</v>
          </cell>
          <cell r="Q4495" t="str">
            <v>884.96</v>
          </cell>
          <cell r="R4495" t="str">
            <v>4</v>
          </cell>
          <cell r="S4495" t="str">
            <v>平均年限法(一)</v>
          </cell>
          <cell r="T4495" t="str">
            <v>在用</v>
          </cell>
          <cell r="U4495" t="str">
            <v>在建工程转入</v>
          </cell>
          <cell r="V4495" t="str">
            <v>徐建红</v>
          </cell>
          <cell r="W4495" t="str">
            <v>2024.07.29</v>
          </cell>
          <cell r="X4495" t="str">
            <v>记--1149</v>
          </cell>
          <cell r="Y4495" t="str">
            <v>2400吨原药技改项目</v>
          </cell>
        </row>
        <row r="4495">
          <cell r="AA4495" t="str">
            <v>0330</v>
          </cell>
        </row>
        <row r="4496">
          <cell r="B4496" t="str">
            <v>033000141</v>
          </cell>
          <cell r="C4496" t="str">
            <v>无尘投料站</v>
          </cell>
          <cell r="D4496" t="str">
            <v>1套定制设备（含引风机1、过滤装置1、反吹装置1、投料仓1、储料仓1、气动振动器2、控制装置1、下料口装置1等组件），金属制品</v>
          </cell>
          <cell r="E4496">
            <v>22123.9</v>
          </cell>
          <cell r="F4496">
            <v>1106.2</v>
          </cell>
          <cell r="G4496">
            <v>21017.7</v>
          </cell>
          <cell r="H4496">
            <v>0</v>
          </cell>
          <cell r="I4496" t="str">
            <v>2024.07.29</v>
          </cell>
          <cell r="J4496" t="str">
            <v>96</v>
          </cell>
          <cell r="K4496" t="str">
            <v>合成六车间（使它隆车间）</v>
          </cell>
          <cell r="L4496" t="str">
            <v>肥东合成分厂</v>
          </cell>
          <cell r="M4496" t="str">
            <v>肥东合成六车间（使它隆）</v>
          </cell>
          <cell r="N4496" t="str">
            <v>合肥市翊昊机械加工制造有限公司</v>
          </cell>
          <cell r="O4496" t="str">
            <v>221.24</v>
          </cell>
          <cell r="P4496" t="str">
            <v>1,106.20</v>
          </cell>
          <cell r="Q4496" t="str">
            <v>884.96</v>
          </cell>
          <cell r="R4496" t="str">
            <v>4</v>
          </cell>
          <cell r="S4496" t="str">
            <v>平均年限法(一)</v>
          </cell>
          <cell r="T4496" t="str">
            <v>在用</v>
          </cell>
          <cell r="U4496" t="str">
            <v>在建工程转入</v>
          </cell>
          <cell r="V4496" t="str">
            <v>徐建红</v>
          </cell>
          <cell r="W4496" t="str">
            <v>2024.07.29</v>
          </cell>
          <cell r="X4496" t="str">
            <v>记--1149</v>
          </cell>
          <cell r="Y4496" t="str">
            <v>2400吨原药技改项目</v>
          </cell>
        </row>
        <row r="4496">
          <cell r="AA4496" t="str">
            <v>0330</v>
          </cell>
        </row>
        <row r="4497">
          <cell r="B4497" t="str">
            <v>032400113</v>
          </cell>
          <cell r="C4497" t="str">
            <v>玻璃钢风机</v>
          </cell>
          <cell r="D4497" t="str">
            <v>风量5000㎥/h，防爆电机，叶轮日本昭和630树酯</v>
          </cell>
          <cell r="E4497">
            <v>5929.2</v>
          </cell>
          <cell r="F4497">
            <v>296.45</v>
          </cell>
          <cell r="G4497">
            <v>5632.75</v>
          </cell>
          <cell r="H4497">
            <v>0</v>
          </cell>
          <cell r="I4497" t="str">
            <v>2024.07.29</v>
          </cell>
          <cell r="J4497" t="str">
            <v>96</v>
          </cell>
          <cell r="K4497" t="str">
            <v>公用设备</v>
          </cell>
          <cell r="L4497" t="str">
            <v>肥东合成分厂</v>
          </cell>
          <cell r="M4497" t="str">
            <v>新罐区</v>
          </cell>
          <cell r="N4497" t="str">
            <v>安徽晟美新材料科技有限公司</v>
          </cell>
          <cell r="O4497" t="str">
            <v>59.29</v>
          </cell>
          <cell r="P4497" t="str">
            <v>296.45</v>
          </cell>
          <cell r="Q4497" t="str">
            <v>237.17</v>
          </cell>
          <cell r="R4497" t="str">
            <v>4</v>
          </cell>
          <cell r="S4497" t="str">
            <v>平均年限法(一)</v>
          </cell>
          <cell r="T4497" t="str">
            <v>在用</v>
          </cell>
          <cell r="U4497" t="str">
            <v>在建工程转入</v>
          </cell>
          <cell r="V4497" t="str">
            <v>徐建红</v>
          </cell>
          <cell r="W4497" t="str">
            <v>2024.07.29</v>
          </cell>
          <cell r="X4497" t="str">
            <v>记--1149</v>
          </cell>
          <cell r="Y4497" t="str">
            <v>2400吨原药技改项目</v>
          </cell>
        </row>
        <row r="4497">
          <cell r="AA4497" t="str">
            <v>0324</v>
          </cell>
        </row>
        <row r="4498">
          <cell r="B4498" t="str">
            <v>032400114</v>
          </cell>
          <cell r="C4498" t="str">
            <v>一二级活性炭吸附箱</v>
          </cell>
          <cell r="D4498" t="str">
            <v>风量5000㎥/h，进口DN300、出口DN400，箱体板厚3mm，含1000块活性炭</v>
          </cell>
          <cell r="E4498">
            <v>11327.43</v>
          </cell>
          <cell r="F4498">
            <v>566.35</v>
          </cell>
          <cell r="G4498">
            <v>10761.08</v>
          </cell>
          <cell r="H4498">
            <v>0</v>
          </cell>
          <cell r="I4498" t="str">
            <v>2024.07.29</v>
          </cell>
          <cell r="J4498" t="str">
            <v>96</v>
          </cell>
          <cell r="K4498" t="str">
            <v>公用设备</v>
          </cell>
          <cell r="L4498" t="str">
            <v>肥东合成分厂</v>
          </cell>
          <cell r="M4498" t="str">
            <v>新罐区</v>
          </cell>
          <cell r="N4498" t="str">
            <v>安徽晟美新材料科技有限公司</v>
          </cell>
          <cell r="O4498" t="str">
            <v>113.27</v>
          </cell>
          <cell r="P4498" t="str">
            <v>566.35</v>
          </cell>
          <cell r="Q4498" t="str">
            <v>453.10</v>
          </cell>
          <cell r="R4498" t="str">
            <v>4</v>
          </cell>
          <cell r="S4498" t="str">
            <v>平均年限法(一)</v>
          </cell>
          <cell r="T4498" t="str">
            <v>在用</v>
          </cell>
          <cell r="U4498" t="str">
            <v>在建工程转入</v>
          </cell>
          <cell r="V4498" t="str">
            <v>徐建红</v>
          </cell>
          <cell r="W4498" t="str">
            <v>2024.07.29</v>
          </cell>
          <cell r="X4498" t="str">
            <v>记--1149</v>
          </cell>
          <cell r="Y4498" t="str">
            <v>2400吨原药技改项目</v>
          </cell>
        </row>
        <row r="4498">
          <cell r="AA4498" t="str">
            <v>0324</v>
          </cell>
        </row>
        <row r="4499">
          <cell r="B4499" t="str">
            <v>033000142</v>
          </cell>
          <cell r="C4499" t="str">
            <v>无尘投料站</v>
          </cell>
          <cell r="D4499" t="str">
            <v>1套定制设备（含引风机1、过滤装置1、反吹装置1、投料仓1、储料仓1、气动振动器2、控制装置1、下料口装置1等组件），金属制品</v>
          </cell>
          <cell r="E4499">
            <v>22123.89</v>
          </cell>
          <cell r="F4499">
            <v>1106.2</v>
          </cell>
          <cell r="G4499">
            <v>21017.69</v>
          </cell>
          <cell r="H4499">
            <v>0</v>
          </cell>
          <cell r="I4499" t="str">
            <v>2024.07.29</v>
          </cell>
          <cell r="J4499" t="str">
            <v>96</v>
          </cell>
          <cell r="K4499" t="str">
            <v>合成六车间（使它隆车间）</v>
          </cell>
          <cell r="L4499" t="str">
            <v>肥东合成分厂</v>
          </cell>
          <cell r="M4499" t="str">
            <v>肥东合成六车间（使它隆）</v>
          </cell>
          <cell r="N4499" t="str">
            <v>合肥市翊昊机械加工制造有限公司</v>
          </cell>
          <cell r="O4499" t="str">
            <v>221.24</v>
          </cell>
          <cell r="P4499" t="str">
            <v>1,106.20</v>
          </cell>
          <cell r="Q4499" t="str">
            <v>884.96</v>
          </cell>
          <cell r="R4499" t="str">
            <v>4</v>
          </cell>
          <cell r="S4499" t="str">
            <v>平均年限法(一)</v>
          </cell>
          <cell r="T4499" t="str">
            <v>在用</v>
          </cell>
          <cell r="U4499" t="str">
            <v>在建工程转入</v>
          </cell>
          <cell r="V4499" t="str">
            <v>徐建红</v>
          </cell>
          <cell r="W4499" t="str">
            <v>2024.07.29</v>
          </cell>
          <cell r="X4499" t="str">
            <v>记--1149</v>
          </cell>
          <cell r="Y4499" t="str">
            <v>2400吨原药技改项目</v>
          </cell>
        </row>
        <row r="4499">
          <cell r="AA4499" t="str">
            <v>0330</v>
          </cell>
        </row>
        <row r="4500">
          <cell r="B4500" t="str">
            <v>032900135</v>
          </cell>
          <cell r="C4500" t="str">
            <v>无尘投料站</v>
          </cell>
          <cell r="D4500" t="str">
            <v>1套定制设备（含引风机1、过滤装置1、反吹装置1、投料仓1、储料仓1、气动振动器2、控制装置1、下料口装置1等组件），金属制品</v>
          </cell>
          <cell r="E4500">
            <v>22123.89</v>
          </cell>
          <cell r="F4500">
            <v>1106.2</v>
          </cell>
          <cell r="G4500">
            <v>21017.69</v>
          </cell>
          <cell r="H4500">
            <v>0</v>
          </cell>
          <cell r="I4500" t="str">
            <v>2024.07.29</v>
          </cell>
          <cell r="J4500" t="str">
            <v>96</v>
          </cell>
          <cell r="K4500" t="str">
            <v>合成五车间（技改车间）</v>
          </cell>
          <cell r="L4500" t="str">
            <v>肥东合成分厂</v>
          </cell>
          <cell r="M4500" t="str">
            <v>肥东合成五车间（技改车间）</v>
          </cell>
          <cell r="N4500" t="str">
            <v>合肥市翊昊机械加工制造有限公司</v>
          </cell>
          <cell r="O4500" t="str">
            <v>221.24</v>
          </cell>
          <cell r="P4500" t="str">
            <v>1,106.20</v>
          </cell>
          <cell r="Q4500" t="str">
            <v>884.96</v>
          </cell>
          <cell r="R4500" t="str">
            <v>4</v>
          </cell>
          <cell r="S4500" t="str">
            <v>平均年限法(一)</v>
          </cell>
          <cell r="T4500" t="str">
            <v>在用</v>
          </cell>
          <cell r="U4500" t="str">
            <v>在建工程转入</v>
          </cell>
          <cell r="V4500" t="str">
            <v>徐建红</v>
          </cell>
          <cell r="W4500" t="str">
            <v>2024.07.29</v>
          </cell>
          <cell r="X4500" t="str">
            <v>记--1149</v>
          </cell>
          <cell r="Y4500" t="str">
            <v>2400吨原药技改项目</v>
          </cell>
        </row>
        <row r="4500">
          <cell r="AA4500" t="str">
            <v>0329</v>
          </cell>
        </row>
        <row r="4501">
          <cell r="B4501" t="str">
            <v>032900136</v>
          </cell>
          <cell r="C4501" t="str">
            <v>无尘投料站</v>
          </cell>
          <cell r="D4501" t="str">
            <v>1套定制设备（含引风机1、过滤装置1、反吹装置1、投料仓1、储料仓1、气动振动器2、控制装置1、下料口装置1等组件），金属制品</v>
          </cell>
          <cell r="E4501">
            <v>22123.89</v>
          </cell>
          <cell r="F4501">
            <v>1106.2</v>
          </cell>
          <cell r="G4501">
            <v>21017.69</v>
          </cell>
          <cell r="H4501">
            <v>0</v>
          </cell>
          <cell r="I4501" t="str">
            <v>2024.07.29</v>
          </cell>
          <cell r="J4501" t="str">
            <v>96</v>
          </cell>
          <cell r="K4501" t="str">
            <v>合成五车间（技改车间）</v>
          </cell>
          <cell r="L4501" t="str">
            <v>肥东合成分厂</v>
          </cell>
          <cell r="M4501" t="str">
            <v>肥东合成五车间（技改车间）</v>
          </cell>
          <cell r="N4501" t="str">
            <v>合肥市翊昊机械加工制造有限公司</v>
          </cell>
          <cell r="O4501" t="str">
            <v>221.24</v>
          </cell>
          <cell r="P4501" t="str">
            <v>1,106.20</v>
          </cell>
          <cell r="Q4501" t="str">
            <v>884.96</v>
          </cell>
          <cell r="R4501" t="str">
            <v>4</v>
          </cell>
          <cell r="S4501" t="str">
            <v>平均年限法(一)</v>
          </cell>
          <cell r="T4501" t="str">
            <v>在用</v>
          </cell>
          <cell r="U4501" t="str">
            <v>在建工程转入</v>
          </cell>
          <cell r="V4501" t="str">
            <v>徐建红</v>
          </cell>
          <cell r="W4501" t="str">
            <v>2024.07.29</v>
          </cell>
          <cell r="X4501" t="str">
            <v>记--1149</v>
          </cell>
          <cell r="Y4501" t="str">
            <v>2400吨原药技改项目</v>
          </cell>
        </row>
        <row r="4501">
          <cell r="AA4501" t="str">
            <v>0329</v>
          </cell>
        </row>
        <row r="4502">
          <cell r="B4502" t="str">
            <v>032900137</v>
          </cell>
          <cell r="C4502" t="str">
            <v>无尘投料站</v>
          </cell>
          <cell r="D4502" t="str">
            <v>1套定制设备（含引风机1、过滤装置1、反吹装置1、投料仓1、储料仓1、气动振动器2、控制装置1、下料口装置1等组件），金属制品</v>
          </cell>
          <cell r="E4502">
            <v>22123.89</v>
          </cell>
          <cell r="F4502">
            <v>1106.2</v>
          </cell>
          <cell r="G4502">
            <v>21017.69</v>
          </cell>
          <cell r="H4502">
            <v>0</v>
          </cell>
          <cell r="I4502" t="str">
            <v>2024.07.29</v>
          </cell>
          <cell r="J4502" t="str">
            <v>96</v>
          </cell>
          <cell r="K4502" t="str">
            <v>合成五车间（技改车间）</v>
          </cell>
          <cell r="L4502" t="str">
            <v>肥东合成分厂</v>
          </cell>
          <cell r="M4502" t="str">
            <v>肥东合成五车间（技改车间）</v>
          </cell>
          <cell r="N4502" t="str">
            <v>合肥市翊昊机械加工制造有限公司</v>
          </cell>
          <cell r="O4502" t="str">
            <v>221.24</v>
          </cell>
          <cell r="P4502" t="str">
            <v>1,106.20</v>
          </cell>
          <cell r="Q4502" t="str">
            <v>884.96</v>
          </cell>
          <cell r="R4502" t="str">
            <v>4</v>
          </cell>
          <cell r="S4502" t="str">
            <v>平均年限法(一)</v>
          </cell>
          <cell r="T4502" t="str">
            <v>在用</v>
          </cell>
          <cell r="U4502" t="str">
            <v>在建工程转入</v>
          </cell>
          <cell r="V4502" t="str">
            <v>徐建红</v>
          </cell>
          <cell r="W4502" t="str">
            <v>2024.07.29</v>
          </cell>
          <cell r="X4502" t="str">
            <v>记--1149</v>
          </cell>
          <cell r="Y4502" t="str">
            <v>2400吨原药技改项目</v>
          </cell>
        </row>
        <row r="4502">
          <cell r="AA4502" t="str">
            <v>0329</v>
          </cell>
        </row>
        <row r="4503">
          <cell r="B4503" t="str">
            <v>032900138</v>
          </cell>
          <cell r="C4503" t="str">
            <v>无尘投料站</v>
          </cell>
          <cell r="D4503" t="str">
            <v>1套定制设备（含引风机1、过滤装置1、反吹装置1、投料仓1、储料仓1、气动振动器2、控制装置1、下料口装置1等组件），金属制品</v>
          </cell>
          <cell r="E4503">
            <v>22123.9</v>
          </cell>
          <cell r="F4503">
            <v>1106.2</v>
          </cell>
          <cell r="G4503">
            <v>21017.7</v>
          </cell>
          <cell r="H4503">
            <v>0</v>
          </cell>
          <cell r="I4503" t="str">
            <v>2024.07.29</v>
          </cell>
          <cell r="J4503" t="str">
            <v>96</v>
          </cell>
          <cell r="K4503" t="str">
            <v>合成五车间（技改车间）</v>
          </cell>
          <cell r="L4503" t="str">
            <v>肥东合成分厂</v>
          </cell>
          <cell r="M4503" t="str">
            <v>肥东合成五车间（技改车间）</v>
          </cell>
          <cell r="N4503" t="str">
            <v>合肥市翊昊机械加工制造有限公司</v>
          </cell>
          <cell r="O4503" t="str">
            <v>221.24</v>
          </cell>
          <cell r="P4503" t="str">
            <v>1,106.20</v>
          </cell>
          <cell r="Q4503" t="str">
            <v>884.96</v>
          </cell>
          <cell r="R4503" t="str">
            <v>4</v>
          </cell>
          <cell r="S4503" t="str">
            <v>平均年限法(一)</v>
          </cell>
          <cell r="T4503" t="str">
            <v>在用</v>
          </cell>
          <cell r="U4503" t="str">
            <v>在建工程转入</v>
          </cell>
          <cell r="V4503" t="str">
            <v>徐建红</v>
          </cell>
          <cell r="W4503" t="str">
            <v>2024.07.29</v>
          </cell>
          <cell r="X4503" t="str">
            <v>记--1149</v>
          </cell>
          <cell r="Y4503" t="str">
            <v>2400吨原药技改项目</v>
          </cell>
        </row>
        <row r="4503">
          <cell r="AA4503" t="str">
            <v>0329</v>
          </cell>
        </row>
        <row r="4504">
          <cell r="B4504" t="str">
            <v>032900139</v>
          </cell>
          <cell r="C4504" t="str">
            <v>无尘投料站</v>
          </cell>
          <cell r="D4504" t="str">
            <v>1套定制设备（含引风机1、过滤装置1、反吹装置1、投料仓1、储料仓1、气动振动器2、控制装置1、下料口装置1等组件），金属制品</v>
          </cell>
          <cell r="E4504">
            <v>22123.9</v>
          </cell>
          <cell r="F4504">
            <v>1106.2</v>
          </cell>
          <cell r="G4504">
            <v>21017.7</v>
          </cell>
          <cell r="H4504">
            <v>0</v>
          </cell>
          <cell r="I4504" t="str">
            <v>2024.07.29</v>
          </cell>
          <cell r="J4504" t="str">
            <v>96</v>
          </cell>
          <cell r="K4504" t="str">
            <v>合成五车间（技改车间）</v>
          </cell>
          <cell r="L4504" t="str">
            <v>肥东合成分厂</v>
          </cell>
          <cell r="M4504" t="str">
            <v>肥东合成五车间（技改车间）</v>
          </cell>
          <cell r="N4504" t="str">
            <v>合肥市翊昊机械加工制造有限公司</v>
          </cell>
          <cell r="O4504" t="str">
            <v>221.24</v>
          </cell>
          <cell r="P4504" t="str">
            <v>1,106.20</v>
          </cell>
          <cell r="Q4504" t="str">
            <v>884.96</v>
          </cell>
          <cell r="R4504" t="str">
            <v>4</v>
          </cell>
          <cell r="S4504" t="str">
            <v>平均年限法(一)</v>
          </cell>
          <cell r="T4504" t="str">
            <v>在用</v>
          </cell>
          <cell r="U4504" t="str">
            <v>在建工程转入</v>
          </cell>
          <cell r="V4504" t="str">
            <v>徐建红</v>
          </cell>
          <cell r="W4504" t="str">
            <v>2024.07.29</v>
          </cell>
          <cell r="X4504" t="str">
            <v>记--1149</v>
          </cell>
          <cell r="Y4504" t="str">
            <v>2400吨原药技改项目</v>
          </cell>
        </row>
        <row r="4504">
          <cell r="AA4504" t="str">
            <v>0329</v>
          </cell>
        </row>
        <row r="4505">
          <cell r="B4505" t="str">
            <v>032900140</v>
          </cell>
          <cell r="C4505" t="str">
            <v>无尘投料站</v>
          </cell>
          <cell r="D4505" t="str">
            <v>1套定制设备（含引风机1、过滤装置1、反吹装置1、投料仓1、储料仓1、气动振动器2、控制装置1、下料口装置1等组件），金属制品</v>
          </cell>
          <cell r="E4505">
            <v>22123.9</v>
          </cell>
          <cell r="F4505">
            <v>1106.2</v>
          </cell>
          <cell r="G4505">
            <v>21017.7</v>
          </cell>
          <cell r="H4505">
            <v>0</v>
          </cell>
          <cell r="I4505" t="str">
            <v>2024.07.29</v>
          </cell>
          <cell r="J4505" t="str">
            <v>96</v>
          </cell>
          <cell r="K4505" t="str">
            <v>合成五车间（技改车间）</v>
          </cell>
          <cell r="L4505" t="str">
            <v>肥东合成分厂</v>
          </cell>
          <cell r="M4505" t="str">
            <v>肥东合成五车间（技改车间）</v>
          </cell>
          <cell r="N4505" t="str">
            <v>合肥市翊昊机械加工制造有限公司</v>
          </cell>
          <cell r="O4505" t="str">
            <v>221.24</v>
          </cell>
          <cell r="P4505" t="str">
            <v>1,106.20</v>
          </cell>
          <cell r="Q4505" t="str">
            <v>884.96</v>
          </cell>
          <cell r="R4505" t="str">
            <v>4</v>
          </cell>
          <cell r="S4505" t="str">
            <v>平均年限法(一)</v>
          </cell>
          <cell r="T4505" t="str">
            <v>在用</v>
          </cell>
          <cell r="U4505" t="str">
            <v>在建工程转入</v>
          </cell>
          <cell r="V4505" t="str">
            <v>徐建红</v>
          </cell>
          <cell r="W4505" t="str">
            <v>2024.07.29</v>
          </cell>
          <cell r="X4505" t="str">
            <v>记--1149</v>
          </cell>
          <cell r="Y4505" t="str">
            <v>2400吨原药技改项目</v>
          </cell>
        </row>
        <row r="4505">
          <cell r="AA4505" t="str">
            <v>0329</v>
          </cell>
        </row>
        <row r="4506">
          <cell r="B4506" t="str">
            <v>032400115</v>
          </cell>
          <cell r="C4506" t="str">
            <v>玻璃钢冷却塔</v>
          </cell>
          <cell r="D4506" t="str">
            <v>JFHT-2X200型，方形横流式</v>
          </cell>
          <cell r="E4506">
            <v>92920.35</v>
          </cell>
          <cell r="F4506">
            <v>4646</v>
          </cell>
          <cell r="G4506">
            <v>88274.35</v>
          </cell>
          <cell r="H4506">
            <v>0</v>
          </cell>
          <cell r="I4506" t="str">
            <v>2024.07.29</v>
          </cell>
          <cell r="J4506" t="str">
            <v>96</v>
          </cell>
          <cell r="K4506" t="str">
            <v>公用设备</v>
          </cell>
          <cell r="L4506" t="str">
            <v>肥东合成分厂</v>
          </cell>
          <cell r="M4506" t="str">
            <v>肥东合成循环水站</v>
          </cell>
          <cell r="N4506" t="str">
            <v>常州江帆冷却塔有限公司</v>
          </cell>
          <cell r="O4506" t="str">
            <v>929.20</v>
          </cell>
          <cell r="P4506" t="str">
            <v>4,646.00</v>
          </cell>
          <cell r="Q4506" t="str">
            <v>3,716.81</v>
          </cell>
          <cell r="R4506" t="str">
            <v>4</v>
          </cell>
          <cell r="S4506" t="str">
            <v>平均年限法(一)</v>
          </cell>
          <cell r="T4506" t="str">
            <v>在用</v>
          </cell>
          <cell r="U4506" t="str">
            <v>在建工程转入</v>
          </cell>
          <cell r="V4506" t="str">
            <v>徐建红</v>
          </cell>
          <cell r="W4506" t="str">
            <v>2024.07.29</v>
          </cell>
          <cell r="X4506" t="str">
            <v>记--1149</v>
          </cell>
          <cell r="Y4506" t="str">
            <v>2400吨原药技改项目</v>
          </cell>
        </row>
        <row r="4506">
          <cell r="AA4506" t="str">
            <v>0324</v>
          </cell>
        </row>
        <row r="4507">
          <cell r="B4507" t="str">
            <v>032400116</v>
          </cell>
          <cell r="C4507" t="str">
            <v>玻璃钢冷却塔</v>
          </cell>
          <cell r="D4507" t="str">
            <v>JFHT-2X200型，方形横流式</v>
          </cell>
          <cell r="E4507">
            <v>92920.36</v>
          </cell>
          <cell r="F4507">
            <v>4646</v>
          </cell>
          <cell r="G4507">
            <v>88274.36</v>
          </cell>
          <cell r="H4507">
            <v>0</v>
          </cell>
          <cell r="I4507" t="str">
            <v>2024.07.29</v>
          </cell>
          <cell r="J4507" t="str">
            <v>96</v>
          </cell>
          <cell r="K4507" t="str">
            <v>公用设备</v>
          </cell>
          <cell r="L4507" t="str">
            <v>肥东合成分厂</v>
          </cell>
          <cell r="M4507" t="str">
            <v>肥东合成污水站</v>
          </cell>
          <cell r="N4507" t="str">
            <v>常州江帆冷却塔有限公司</v>
          </cell>
          <cell r="O4507" t="str">
            <v>929.20</v>
          </cell>
          <cell r="P4507" t="str">
            <v>4,646.00</v>
          </cell>
          <cell r="Q4507" t="str">
            <v>3,716.81</v>
          </cell>
          <cell r="R4507" t="str">
            <v>4</v>
          </cell>
          <cell r="S4507" t="str">
            <v>平均年限法(一)</v>
          </cell>
          <cell r="T4507" t="str">
            <v>在用</v>
          </cell>
          <cell r="U4507" t="str">
            <v>在建工程转入</v>
          </cell>
          <cell r="V4507" t="str">
            <v>徐建红</v>
          </cell>
          <cell r="W4507" t="str">
            <v>2024.07.29</v>
          </cell>
          <cell r="X4507" t="str">
            <v>记--1149</v>
          </cell>
          <cell r="Y4507" t="str">
            <v>2400吨原药技改项目</v>
          </cell>
        </row>
        <row r="4507">
          <cell r="AA4507" t="str">
            <v>0324</v>
          </cell>
        </row>
        <row r="4508">
          <cell r="B4508" t="str">
            <v>032900141</v>
          </cell>
          <cell r="C4508" t="str">
            <v>蒸发式冷风机</v>
          </cell>
          <cell r="D4508" t="str">
            <v>YS-11，1.1KW，防爆</v>
          </cell>
          <cell r="E4508">
            <v>3097.35</v>
          </cell>
          <cell r="F4508">
            <v>154.85</v>
          </cell>
          <cell r="G4508">
            <v>2942.5</v>
          </cell>
          <cell r="H4508">
            <v>0</v>
          </cell>
          <cell r="I4508" t="str">
            <v>2024.07.29</v>
          </cell>
          <cell r="J4508" t="str">
            <v>96</v>
          </cell>
          <cell r="K4508" t="str">
            <v>合成五车间（技改车间）</v>
          </cell>
          <cell r="L4508" t="str">
            <v>肥东合成分厂</v>
          </cell>
          <cell r="M4508" t="str">
            <v>肥东合成五车间（技改车间）</v>
          </cell>
          <cell r="N4508" t="str">
            <v>蚌埠新开泰环境设备有限公司</v>
          </cell>
          <cell r="O4508" t="str">
            <v>30.97</v>
          </cell>
          <cell r="P4508" t="str">
            <v>154.85</v>
          </cell>
          <cell r="Q4508" t="str">
            <v>123.89</v>
          </cell>
          <cell r="R4508" t="str">
            <v>4</v>
          </cell>
          <cell r="S4508" t="str">
            <v>平均年限法(一)</v>
          </cell>
          <cell r="T4508" t="str">
            <v>在用</v>
          </cell>
          <cell r="U4508" t="str">
            <v>在建工程转入</v>
          </cell>
          <cell r="V4508" t="str">
            <v>徐建红</v>
          </cell>
          <cell r="W4508" t="str">
            <v>2024.07.29</v>
          </cell>
          <cell r="X4508" t="str">
            <v>记--1149</v>
          </cell>
          <cell r="Y4508" t="str">
            <v>2400吨原药技改项目</v>
          </cell>
        </row>
        <row r="4508">
          <cell r="AA4508" t="str">
            <v>0329</v>
          </cell>
        </row>
        <row r="4509">
          <cell r="B4509" t="str">
            <v>033000143</v>
          </cell>
          <cell r="C4509" t="str">
            <v>蒸发式冷风机</v>
          </cell>
          <cell r="D4509" t="str">
            <v>YS-11，1.1KW，防爆</v>
          </cell>
          <cell r="E4509">
            <v>3097.35</v>
          </cell>
          <cell r="F4509">
            <v>154.85</v>
          </cell>
          <cell r="G4509">
            <v>2942.5</v>
          </cell>
          <cell r="H4509">
            <v>0</v>
          </cell>
          <cell r="I4509" t="str">
            <v>2024.07.29</v>
          </cell>
          <cell r="J4509" t="str">
            <v>96</v>
          </cell>
          <cell r="K4509" t="str">
            <v>合成六车间（使它隆车间）</v>
          </cell>
          <cell r="L4509" t="str">
            <v>肥东合成分厂</v>
          </cell>
          <cell r="M4509" t="str">
            <v>肥东合成六车间（使它隆）</v>
          </cell>
          <cell r="N4509" t="str">
            <v>蚌埠新开泰环境设备有限公司</v>
          </cell>
          <cell r="O4509" t="str">
            <v>30.97</v>
          </cell>
          <cell r="P4509" t="str">
            <v>154.85</v>
          </cell>
          <cell r="Q4509" t="str">
            <v>123.89</v>
          </cell>
          <cell r="R4509" t="str">
            <v>4</v>
          </cell>
          <cell r="S4509" t="str">
            <v>平均年限法(一)</v>
          </cell>
          <cell r="T4509" t="str">
            <v>在用</v>
          </cell>
          <cell r="U4509" t="str">
            <v>在建工程转入</v>
          </cell>
          <cell r="V4509" t="str">
            <v>徐建红</v>
          </cell>
          <cell r="W4509" t="str">
            <v>2024.07.29</v>
          </cell>
          <cell r="X4509" t="str">
            <v>记--1149</v>
          </cell>
          <cell r="Y4509" t="str">
            <v>2400吨原药技改项目</v>
          </cell>
        </row>
        <row r="4509">
          <cell r="AA4509" t="str">
            <v>0330</v>
          </cell>
        </row>
        <row r="4510">
          <cell r="B4510" t="str">
            <v>033000144</v>
          </cell>
          <cell r="C4510" t="str">
            <v>蒸发式冷风机</v>
          </cell>
          <cell r="D4510" t="str">
            <v>YS-11，1.1KW，防爆</v>
          </cell>
          <cell r="E4510">
            <v>3097.34</v>
          </cell>
          <cell r="F4510">
            <v>154.85</v>
          </cell>
          <cell r="G4510">
            <v>2942.49</v>
          </cell>
          <cell r="H4510">
            <v>0</v>
          </cell>
          <cell r="I4510" t="str">
            <v>2024.07.29</v>
          </cell>
          <cell r="J4510" t="str">
            <v>96</v>
          </cell>
          <cell r="K4510" t="str">
            <v>合成六车间（使它隆车间）</v>
          </cell>
          <cell r="L4510" t="str">
            <v>肥东合成分厂</v>
          </cell>
          <cell r="M4510" t="str">
            <v>肥东合成六车间（使它隆）</v>
          </cell>
          <cell r="N4510" t="str">
            <v>蚌埠新开泰环境设备有限公司</v>
          </cell>
          <cell r="O4510" t="str">
            <v>30.97</v>
          </cell>
          <cell r="P4510" t="str">
            <v>154.85</v>
          </cell>
          <cell r="Q4510" t="str">
            <v>123.89</v>
          </cell>
          <cell r="R4510" t="str">
            <v>4</v>
          </cell>
          <cell r="S4510" t="str">
            <v>平均年限法(一)</v>
          </cell>
          <cell r="T4510" t="str">
            <v>在用</v>
          </cell>
          <cell r="U4510" t="str">
            <v>在建工程转入</v>
          </cell>
          <cell r="V4510" t="str">
            <v>徐建红</v>
          </cell>
          <cell r="W4510" t="str">
            <v>2024.07.29</v>
          </cell>
          <cell r="X4510" t="str">
            <v>记--1149</v>
          </cell>
          <cell r="Y4510" t="str">
            <v>2400吨原药技改项目</v>
          </cell>
        </row>
        <row r="4510">
          <cell r="AA4510" t="str">
            <v>0330</v>
          </cell>
        </row>
        <row r="4511">
          <cell r="B4511" t="str">
            <v>033000145</v>
          </cell>
          <cell r="C4511" t="str">
            <v>碳纤维过滤箱</v>
          </cell>
          <cell r="D4511" t="str">
            <v>风量10000㎥/h，材质碳钢，板厚3mm，箱体600*1000*1500，进出口DN500，碳纤维过滤棉2道</v>
          </cell>
          <cell r="E4511">
            <v>4513.27</v>
          </cell>
          <cell r="F4511">
            <v>225.65</v>
          </cell>
          <cell r="G4511">
            <v>4287.62</v>
          </cell>
          <cell r="H4511">
            <v>0</v>
          </cell>
          <cell r="I4511" t="str">
            <v>2024.07.29</v>
          </cell>
          <cell r="J4511" t="str">
            <v>96</v>
          </cell>
          <cell r="K4511" t="str">
            <v>合成六车间（使它隆车间）</v>
          </cell>
          <cell r="L4511" t="str">
            <v>肥东合成分厂</v>
          </cell>
          <cell r="M4511" t="str">
            <v>肥东合成六车间（使它隆）</v>
          </cell>
          <cell r="N4511" t="str">
            <v>合肥展英环境科技有限公司</v>
          </cell>
          <cell r="O4511" t="str">
            <v>45.13</v>
          </cell>
          <cell r="P4511" t="str">
            <v>225.65</v>
          </cell>
          <cell r="Q4511" t="str">
            <v>180.53</v>
          </cell>
          <cell r="R4511" t="str">
            <v>4</v>
          </cell>
          <cell r="S4511" t="str">
            <v>平均年限法(一)</v>
          </cell>
          <cell r="T4511" t="str">
            <v>在用</v>
          </cell>
          <cell r="U4511" t="str">
            <v>在建工程转入</v>
          </cell>
          <cell r="V4511" t="str">
            <v>徐建红</v>
          </cell>
          <cell r="W4511" t="str">
            <v>2024.07.29</v>
          </cell>
          <cell r="X4511" t="str">
            <v>记--1149</v>
          </cell>
          <cell r="Y4511" t="str">
            <v>2400吨原药技改项目</v>
          </cell>
        </row>
        <row r="4511">
          <cell r="AA4511" t="str">
            <v>0330</v>
          </cell>
        </row>
        <row r="4512">
          <cell r="B4512" t="str">
            <v>032900142</v>
          </cell>
          <cell r="C4512" t="str">
            <v>碳纤维过滤箱</v>
          </cell>
          <cell r="D4512" t="str">
            <v>风量10000㎥/h，材质碳钢，板厚3mm，箱体600*1000*1500，进出口DN700，碳纤维过滤棉2道</v>
          </cell>
          <cell r="E4512">
            <v>4513.28</v>
          </cell>
          <cell r="F4512">
            <v>225.65</v>
          </cell>
          <cell r="G4512">
            <v>4287.63</v>
          </cell>
          <cell r="H4512">
            <v>0</v>
          </cell>
          <cell r="I4512" t="str">
            <v>2024.07.29</v>
          </cell>
          <cell r="J4512" t="str">
            <v>96</v>
          </cell>
          <cell r="K4512" t="str">
            <v>合成五车间（技改车间）</v>
          </cell>
          <cell r="L4512" t="str">
            <v>肥东合成分厂</v>
          </cell>
          <cell r="M4512" t="str">
            <v>肥东合成五车间（技改车间）</v>
          </cell>
          <cell r="N4512" t="str">
            <v>合肥展英环境科技有限公司</v>
          </cell>
          <cell r="O4512" t="str">
            <v>45.13</v>
          </cell>
          <cell r="P4512" t="str">
            <v>225.65</v>
          </cell>
          <cell r="Q4512" t="str">
            <v>180.53</v>
          </cell>
          <cell r="R4512" t="str">
            <v>4</v>
          </cell>
          <cell r="S4512" t="str">
            <v>平均年限法(一)</v>
          </cell>
          <cell r="T4512" t="str">
            <v>在用</v>
          </cell>
          <cell r="U4512" t="str">
            <v>在建工程转入</v>
          </cell>
          <cell r="V4512" t="str">
            <v>徐建红</v>
          </cell>
          <cell r="W4512" t="str">
            <v>2024.07.29</v>
          </cell>
          <cell r="X4512" t="str">
            <v>记--1149</v>
          </cell>
          <cell r="Y4512" t="str">
            <v>2400吨原药技改项目</v>
          </cell>
        </row>
        <row r="4512">
          <cell r="AA4512" t="str">
            <v>0329</v>
          </cell>
        </row>
        <row r="4513">
          <cell r="B4513" t="str">
            <v>032900143</v>
          </cell>
          <cell r="C4513" t="str">
            <v>活性炭吸附箱+炭纤维过滤箱</v>
          </cell>
          <cell r="D4513" t="str">
            <v>风量20000㎥/h，材质碳钢，板厚3mm，箱体3400*1500*1320，进出口DN600，装填量1.5M3，碳纤维过滤棉1道</v>
          </cell>
          <cell r="E4513">
            <v>34955.75</v>
          </cell>
          <cell r="F4513">
            <v>1747.8</v>
          </cell>
          <cell r="G4513">
            <v>33207.95</v>
          </cell>
          <cell r="H4513">
            <v>0</v>
          </cell>
          <cell r="I4513" t="str">
            <v>2024.07.29</v>
          </cell>
          <cell r="J4513" t="str">
            <v>96</v>
          </cell>
          <cell r="K4513" t="str">
            <v>合成五车间（技改车间）</v>
          </cell>
          <cell r="L4513" t="str">
            <v>肥东合成分厂</v>
          </cell>
          <cell r="M4513" t="str">
            <v>肥东合成五车间（技改车间）</v>
          </cell>
          <cell r="N4513" t="str">
            <v>合肥沐泽环境工程科技有限公司</v>
          </cell>
          <cell r="O4513" t="str">
            <v>349.56</v>
          </cell>
          <cell r="P4513" t="str">
            <v>1,747.80</v>
          </cell>
          <cell r="Q4513" t="str">
            <v>1,398.23</v>
          </cell>
          <cell r="R4513" t="str">
            <v>4</v>
          </cell>
          <cell r="S4513" t="str">
            <v>平均年限法(一)</v>
          </cell>
          <cell r="T4513" t="str">
            <v>在用</v>
          </cell>
          <cell r="U4513" t="str">
            <v>在建工程转入</v>
          </cell>
          <cell r="V4513" t="str">
            <v>徐建红</v>
          </cell>
          <cell r="W4513" t="str">
            <v>2024.07.29</v>
          </cell>
          <cell r="X4513" t="str">
            <v>记--1149</v>
          </cell>
          <cell r="Y4513" t="str">
            <v>2400吨原药技改项目</v>
          </cell>
        </row>
        <row r="4513">
          <cell r="AA4513" t="str">
            <v>0329</v>
          </cell>
        </row>
        <row r="4514">
          <cell r="B4514" t="str">
            <v>033000146</v>
          </cell>
          <cell r="C4514" t="str">
            <v>活性炭吸附箱+炭纤维过滤箱</v>
          </cell>
          <cell r="D4514" t="str">
            <v>风量10000㎥/h，材质碳钢，板厚3mm，箱体3400*1300*1400，进出口DN600，装填量1.0M3，碳纤维过滤棉1道</v>
          </cell>
          <cell r="E4514">
            <v>27433.63</v>
          </cell>
          <cell r="F4514">
            <v>1371.7</v>
          </cell>
          <cell r="G4514">
            <v>26061.93</v>
          </cell>
          <cell r="H4514">
            <v>0</v>
          </cell>
          <cell r="I4514" t="str">
            <v>2024.07.29</v>
          </cell>
          <cell r="J4514" t="str">
            <v>96</v>
          </cell>
          <cell r="K4514" t="str">
            <v>合成六车间（使它隆车间）</v>
          </cell>
          <cell r="L4514" t="str">
            <v>肥东合成分厂</v>
          </cell>
          <cell r="M4514" t="str">
            <v>肥东合成六车间（使它隆）</v>
          </cell>
          <cell r="N4514" t="str">
            <v>合肥沐泽环境工程科技有限公司</v>
          </cell>
          <cell r="O4514" t="str">
            <v>274.34</v>
          </cell>
          <cell r="P4514" t="str">
            <v>1,371.70</v>
          </cell>
          <cell r="Q4514" t="str">
            <v>1,097.35</v>
          </cell>
          <cell r="R4514" t="str">
            <v>4</v>
          </cell>
          <cell r="S4514" t="str">
            <v>平均年限法(一)</v>
          </cell>
          <cell r="T4514" t="str">
            <v>在用</v>
          </cell>
          <cell r="U4514" t="str">
            <v>在建工程转入</v>
          </cell>
          <cell r="V4514" t="str">
            <v>徐建红</v>
          </cell>
          <cell r="W4514" t="str">
            <v>2024.07.29</v>
          </cell>
          <cell r="X4514" t="str">
            <v>记--1149</v>
          </cell>
          <cell r="Y4514" t="str">
            <v>2400吨原药技改项目</v>
          </cell>
        </row>
        <row r="4514">
          <cell r="AA4514" t="str">
            <v>0330</v>
          </cell>
        </row>
        <row r="4515">
          <cell r="B4515" t="str">
            <v>033000147</v>
          </cell>
          <cell r="C4515" t="str">
            <v>活性炭吸附箱</v>
          </cell>
          <cell r="D4515" t="str">
            <v>风量20000㎥/h，材质碳钢，板厚3mm，箱体3400*1300*1300，进出口DN600，装填量1.0?，碳纤维过滤棉1道</v>
          </cell>
          <cell r="E4515">
            <v>23008.85</v>
          </cell>
          <cell r="F4515">
            <v>1150.45</v>
          </cell>
          <cell r="G4515">
            <v>21858.4</v>
          </cell>
          <cell r="H4515">
            <v>0</v>
          </cell>
          <cell r="I4515" t="str">
            <v>2024.07.29</v>
          </cell>
          <cell r="J4515" t="str">
            <v>96</v>
          </cell>
          <cell r="K4515" t="str">
            <v>合成六车间（使它隆车间）</v>
          </cell>
          <cell r="L4515" t="str">
            <v>肥东合成分厂</v>
          </cell>
          <cell r="M4515" t="str">
            <v>肥东合成六车间（使它隆）</v>
          </cell>
          <cell r="N4515" t="str">
            <v>合肥沐泽环境工程科技有限公司</v>
          </cell>
          <cell r="O4515" t="str">
            <v>230.09</v>
          </cell>
          <cell r="P4515" t="str">
            <v>1,150.45</v>
          </cell>
          <cell r="Q4515" t="str">
            <v>920.35</v>
          </cell>
          <cell r="R4515" t="str">
            <v>4</v>
          </cell>
          <cell r="S4515" t="str">
            <v>平均年限法(一)</v>
          </cell>
          <cell r="T4515" t="str">
            <v>在用</v>
          </cell>
          <cell r="U4515" t="str">
            <v>在建工程转入</v>
          </cell>
          <cell r="V4515" t="str">
            <v>徐建红</v>
          </cell>
          <cell r="W4515" t="str">
            <v>2024.07.29</v>
          </cell>
          <cell r="X4515" t="str">
            <v>记--1149</v>
          </cell>
          <cell r="Y4515" t="str">
            <v>2400吨原药技改项目</v>
          </cell>
        </row>
        <row r="4515">
          <cell r="AA4515" t="str">
            <v>0330</v>
          </cell>
        </row>
        <row r="4516">
          <cell r="B4516" t="str">
            <v>033000148</v>
          </cell>
          <cell r="C4516" t="str">
            <v>玻璃钢离心风机</v>
          </cell>
          <cell r="D4516" t="str">
            <v>FRP472-7C-18.5KW，防爆电机，左旋90度，配DN300关风阀1只</v>
          </cell>
          <cell r="E4516">
            <v>19026.55</v>
          </cell>
          <cell r="F4516">
            <v>951.35</v>
          </cell>
          <cell r="G4516">
            <v>18075.2</v>
          </cell>
          <cell r="H4516">
            <v>0</v>
          </cell>
          <cell r="I4516" t="str">
            <v>2024.07.29</v>
          </cell>
          <cell r="J4516" t="str">
            <v>96</v>
          </cell>
          <cell r="K4516" t="str">
            <v>合成六车间（使它隆车间）</v>
          </cell>
          <cell r="L4516" t="str">
            <v>肥东合成分厂</v>
          </cell>
          <cell r="M4516" t="str">
            <v>肥东合成六车间（使它隆）</v>
          </cell>
          <cell r="N4516" t="str">
            <v>宜兴市昌明玻璃钢厂</v>
          </cell>
          <cell r="O4516" t="str">
            <v>190.27</v>
          </cell>
          <cell r="P4516" t="str">
            <v>951.35</v>
          </cell>
          <cell r="Q4516" t="str">
            <v>761.06</v>
          </cell>
          <cell r="R4516" t="str">
            <v>4</v>
          </cell>
          <cell r="S4516" t="str">
            <v>平均年限法(一)</v>
          </cell>
          <cell r="T4516" t="str">
            <v>在用</v>
          </cell>
          <cell r="U4516" t="str">
            <v>在建工程转入</v>
          </cell>
          <cell r="V4516" t="str">
            <v>徐建红</v>
          </cell>
          <cell r="W4516" t="str">
            <v>2024.07.29</v>
          </cell>
          <cell r="X4516" t="str">
            <v>记--1149</v>
          </cell>
          <cell r="Y4516" t="str">
            <v>2400吨原药技改项目</v>
          </cell>
        </row>
        <row r="4516">
          <cell r="AA4516" t="str">
            <v>0330</v>
          </cell>
        </row>
        <row r="4517">
          <cell r="B4517" t="str">
            <v>032900144</v>
          </cell>
          <cell r="C4517" t="str">
            <v>玻璃钢离心风机</v>
          </cell>
          <cell r="D4517" t="str">
            <v>FRP472-7C-18.5KW，防爆电机，左旋90度，配DN300关风阀1只</v>
          </cell>
          <cell r="E4517">
            <v>19026.55</v>
          </cell>
          <cell r="F4517">
            <v>951.35</v>
          </cell>
          <cell r="G4517">
            <v>18075.2</v>
          </cell>
          <cell r="H4517">
            <v>0</v>
          </cell>
          <cell r="I4517" t="str">
            <v>2024.07.29</v>
          </cell>
          <cell r="J4517" t="str">
            <v>96</v>
          </cell>
          <cell r="K4517" t="str">
            <v>合成五车间（技改车间）</v>
          </cell>
          <cell r="L4517" t="str">
            <v>肥东合成分厂</v>
          </cell>
          <cell r="M4517" t="str">
            <v>肥东合成五车间（技改车间）</v>
          </cell>
          <cell r="N4517" t="str">
            <v>宜兴市昌明玻璃钢厂</v>
          </cell>
          <cell r="O4517" t="str">
            <v>190.27</v>
          </cell>
          <cell r="P4517" t="str">
            <v>951.35</v>
          </cell>
          <cell r="Q4517" t="str">
            <v>761.06</v>
          </cell>
          <cell r="R4517" t="str">
            <v>4</v>
          </cell>
          <cell r="S4517" t="str">
            <v>平均年限法(一)</v>
          </cell>
          <cell r="T4517" t="str">
            <v>在用</v>
          </cell>
          <cell r="U4517" t="str">
            <v>在建工程转入</v>
          </cell>
          <cell r="V4517" t="str">
            <v>徐建红</v>
          </cell>
          <cell r="W4517" t="str">
            <v>2024.07.29</v>
          </cell>
          <cell r="X4517" t="str">
            <v>记--1149</v>
          </cell>
          <cell r="Y4517" t="str">
            <v>2400吨原药技改项目</v>
          </cell>
        </row>
        <row r="4517">
          <cell r="AA4517" t="str">
            <v>0329</v>
          </cell>
        </row>
        <row r="4518">
          <cell r="B4518" t="str">
            <v>032400117</v>
          </cell>
          <cell r="C4518" t="str">
            <v>活性炭吸附箱</v>
          </cell>
          <cell r="D4518" t="str">
            <v>风量20000㎥/h，材质碳钢，板厚3mm，进出口DN600，装填量1.5㎥</v>
          </cell>
          <cell r="E4518">
            <v>25221.24</v>
          </cell>
          <cell r="F4518">
            <v>1261.05</v>
          </cell>
          <cell r="G4518">
            <v>23960.19</v>
          </cell>
          <cell r="H4518">
            <v>0</v>
          </cell>
          <cell r="I4518" t="str">
            <v>2024.07.29</v>
          </cell>
          <cell r="J4518" t="str">
            <v>96</v>
          </cell>
          <cell r="K4518" t="str">
            <v>公用设备</v>
          </cell>
          <cell r="L4518" t="str">
            <v>肥东合成分厂</v>
          </cell>
          <cell r="M4518" t="str">
            <v>危险品库2</v>
          </cell>
          <cell r="N4518" t="str">
            <v>安徽创清环保科技有限公司</v>
          </cell>
          <cell r="O4518" t="str">
            <v>252.21</v>
          </cell>
          <cell r="P4518" t="str">
            <v>1,261.05</v>
          </cell>
          <cell r="Q4518" t="str">
            <v>1,008.85</v>
          </cell>
          <cell r="R4518" t="str">
            <v>4</v>
          </cell>
          <cell r="S4518" t="str">
            <v>平均年限法(一)</v>
          </cell>
          <cell r="T4518" t="str">
            <v>在用</v>
          </cell>
          <cell r="U4518" t="str">
            <v>在建工程转入</v>
          </cell>
          <cell r="V4518" t="str">
            <v>徐建红</v>
          </cell>
          <cell r="W4518" t="str">
            <v>2024.07.29</v>
          </cell>
          <cell r="X4518" t="str">
            <v>记--1149</v>
          </cell>
          <cell r="Y4518" t="str">
            <v>2400吨原药技改项目</v>
          </cell>
        </row>
        <row r="4518">
          <cell r="AA4518" t="str">
            <v>0324</v>
          </cell>
        </row>
        <row r="4519">
          <cell r="B4519" t="str">
            <v>032400118</v>
          </cell>
          <cell r="C4519" t="str">
            <v>活性炭吸附箱</v>
          </cell>
          <cell r="D4519" t="str">
            <v>风量20000㎥/h，材质碳钢，板厚3mm，进出口DN700，装填量1.5㎥</v>
          </cell>
          <cell r="E4519">
            <v>25221.24</v>
          </cell>
          <cell r="F4519">
            <v>1261.05</v>
          </cell>
          <cell r="G4519">
            <v>23960.19</v>
          </cell>
          <cell r="H4519">
            <v>0</v>
          </cell>
          <cell r="I4519" t="str">
            <v>2024.07.29</v>
          </cell>
          <cell r="J4519" t="str">
            <v>96</v>
          </cell>
          <cell r="K4519" t="str">
            <v>公用设备</v>
          </cell>
          <cell r="L4519" t="str">
            <v>肥东合成分厂</v>
          </cell>
          <cell r="M4519" t="str">
            <v>危险品库2</v>
          </cell>
          <cell r="N4519" t="str">
            <v>安徽创清环保科技有限公司</v>
          </cell>
          <cell r="O4519" t="str">
            <v>252.21</v>
          </cell>
          <cell r="P4519" t="str">
            <v>1,261.05</v>
          </cell>
          <cell r="Q4519" t="str">
            <v>1,008.85</v>
          </cell>
          <cell r="R4519" t="str">
            <v>4</v>
          </cell>
          <cell r="S4519" t="str">
            <v>平均年限法(一)</v>
          </cell>
          <cell r="T4519" t="str">
            <v>在用</v>
          </cell>
          <cell r="U4519" t="str">
            <v>在建工程转入</v>
          </cell>
          <cell r="V4519" t="str">
            <v>徐建红</v>
          </cell>
          <cell r="W4519" t="str">
            <v>2024.07.29</v>
          </cell>
          <cell r="X4519" t="str">
            <v>记--1149</v>
          </cell>
          <cell r="Y4519" t="str">
            <v>2400吨原药技改项目</v>
          </cell>
        </row>
        <row r="4519">
          <cell r="AA4519" t="str">
            <v>0324</v>
          </cell>
        </row>
        <row r="4520">
          <cell r="B4520" t="str">
            <v>032400119</v>
          </cell>
          <cell r="C4520" t="str">
            <v>活性炭吸附箱</v>
          </cell>
          <cell r="D4520" t="str">
            <v>风量20000㎥/h，材质碳钢，板厚3mm，进出口DN700，装填量1.5㎥</v>
          </cell>
          <cell r="E4520">
            <v>25221.24</v>
          </cell>
          <cell r="F4520">
            <v>1261.05</v>
          </cell>
          <cell r="G4520">
            <v>23960.19</v>
          </cell>
          <cell r="H4520">
            <v>0</v>
          </cell>
          <cell r="I4520" t="str">
            <v>2024.07.29</v>
          </cell>
          <cell r="J4520" t="str">
            <v>96</v>
          </cell>
          <cell r="K4520" t="str">
            <v>公用设备</v>
          </cell>
          <cell r="L4520" t="str">
            <v>肥东合成分厂</v>
          </cell>
          <cell r="M4520" t="str">
            <v>危险品库</v>
          </cell>
          <cell r="N4520" t="str">
            <v>安徽创清环保科技有限公司</v>
          </cell>
          <cell r="O4520" t="str">
            <v>252.21</v>
          </cell>
          <cell r="P4520" t="str">
            <v>1,261.05</v>
          </cell>
          <cell r="Q4520" t="str">
            <v>1,008.85</v>
          </cell>
          <cell r="R4520" t="str">
            <v>4</v>
          </cell>
          <cell r="S4520" t="str">
            <v>平均年限法(一)</v>
          </cell>
          <cell r="T4520" t="str">
            <v>在用</v>
          </cell>
          <cell r="U4520" t="str">
            <v>在建工程转入</v>
          </cell>
          <cell r="V4520" t="str">
            <v>徐建红</v>
          </cell>
          <cell r="W4520" t="str">
            <v>2024.07.29</v>
          </cell>
          <cell r="X4520" t="str">
            <v>记--1149</v>
          </cell>
          <cell r="Y4520" t="str">
            <v>2400吨原药技改项目</v>
          </cell>
        </row>
        <row r="4520">
          <cell r="AA4520" t="str">
            <v>0324</v>
          </cell>
        </row>
        <row r="4521">
          <cell r="B4521" t="str">
            <v>032400120</v>
          </cell>
          <cell r="C4521" t="str">
            <v>活性炭吸附箱</v>
          </cell>
          <cell r="D4521" t="str">
            <v>风量10000㎥/h，材质碳钢，板厚3mm，进出口DN700，装填量1.0㎥</v>
          </cell>
          <cell r="E4521">
            <v>22566.37</v>
          </cell>
          <cell r="F4521">
            <v>1128.3</v>
          </cell>
          <cell r="G4521">
            <v>21438.07</v>
          </cell>
          <cell r="H4521">
            <v>0</v>
          </cell>
          <cell r="I4521" t="str">
            <v>2024.07.29</v>
          </cell>
          <cell r="J4521" t="str">
            <v>96</v>
          </cell>
          <cell r="K4521" t="str">
            <v>公用设备</v>
          </cell>
          <cell r="L4521" t="str">
            <v>肥东合成分厂</v>
          </cell>
          <cell r="M4521" t="str">
            <v>危险品库</v>
          </cell>
          <cell r="N4521" t="str">
            <v>安徽创清环保科技有限公司</v>
          </cell>
          <cell r="O4521" t="str">
            <v>225.66</v>
          </cell>
          <cell r="P4521" t="str">
            <v>1,128.30</v>
          </cell>
          <cell r="Q4521" t="str">
            <v>902.65</v>
          </cell>
          <cell r="R4521" t="str">
            <v>4</v>
          </cell>
          <cell r="S4521" t="str">
            <v>平均年限法(一)</v>
          </cell>
          <cell r="T4521" t="str">
            <v>在用</v>
          </cell>
          <cell r="U4521" t="str">
            <v>在建工程转入</v>
          </cell>
          <cell r="V4521" t="str">
            <v>徐建红</v>
          </cell>
          <cell r="W4521" t="str">
            <v>2024.07.29</v>
          </cell>
          <cell r="X4521" t="str">
            <v>记--1149</v>
          </cell>
          <cell r="Y4521" t="str">
            <v>2400吨原药技改项目</v>
          </cell>
        </row>
        <row r="4521">
          <cell r="AA4521" t="str">
            <v>0324</v>
          </cell>
        </row>
        <row r="4522">
          <cell r="B4522" t="str">
            <v>032400121</v>
          </cell>
          <cell r="C4522" t="str">
            <v>活性炭吸附箱</v>
          </cell>
          <cell r="D4522" t="str">
            <v>风量10000㎥/h，材质碳钢，板厚3mm，进出口DN700，装填量1.0㎥</v>
          </cell>
          <cell r="E4522">
            <v>22566.37</v>
          </cell>
          <cell r="F4522">
            <v>1128.3</v>
          </cell>
          <cell r="G4522">
            <v>21438.07</v>
          </cell>
          <cell r="H4522">
            <v>0</v>
          </cell>
          <cell r="I4522" t="str">
            <v>2024.07.29</v>
          </cell>
          <cell r="J4522" t="str">
            <v>96</v>
          </cell>
          <cell r="K4522" t="str">
            <v>公用设备</v>
          </cell>
          <cell r="L4522" t="str">
            <v>肥东合成分厂</v>
          </cell>
          <cell r="M4522" t="str">
            <v>剧毒品库</v>
          </cell>
          <cell r="N4522" t="str">
            <v>安徽创清环保科技有限公司</v>
          </cell>
          <cell r="O4522" t="str">
            <v>225.66</v>
          </cell>
          <cell r="P4522" t="str">
            <v>1,128.30</v>
          </cell>
          <cell r="Q4522" t="str">
            <v>902.65</v>
          </cell>
          <cell r="R4522" t="str">
            <v>4</v>
          </cell>
          <cell r="S4522" t="str">
            <v>平均年限法(一)</v>
          </cell>
          <cell r="T4522" t="str">
            <v>在用</v>
          </cell>
          <cell r="U4522" t="str">
            <v>在建工程转入</v>
          </cell>
          <cell r="V4522" t="str">
            <v>徐建红</v>
          </cell>
          <cell r="W4522" t="str">
            <v>2024.07.29</v>
          </cell>
          <cell r="X4522" t="str">
            <v>记--1149</v>
          </cell>
          <cell r="Y4522" t="str">
            <v>2400吨原药技改项目</v>
          </cell>
        </row>
        <row r="4522">
          <cell r="AA4522" t="str">
            <v>0324</v>
          </cell>
        </row>
        <row r="4523">
          <cell r="B4523" t="str">
            <v>032400122</v>
          </cell>
          <cell r="C4523" t="str">
            <v>载货电梯（综合仓库2）</v>
          </cell>
          <cell r="D4523" t="str">
            <v>杭州奥立达AEF300，2层2站2门，无机房2T货梯</v>
          </cell>
          <cell r="E4523">
            <v>228318.6</v>
          </cell>
          <cell r="F4523">
            <v>11415.95</v>
          </cell>
          <cell r="G4523">
            <v>216902.65</v>
          </cell>
          <cell r="H4523">
            <v>0</v>
          </cell>
          <cell r="I4523" t="str">
            <v>2024.07.29</v>
          </cell>
          <cell r="J4523" t="str">
            <v>96</v>
          </cell>
          <cell r="K4523" t="str">
            <v>公用设备</v>
          </cell>
          <cell r="L4523" t="str">
            <v>肥东制剂分厂</v>
          </cell>
          <cell r="M4523" t="str">
            <v>综合仓库二</v>
          </cell>
          <cell r="N4523" t="str">
            <v>安徽日峰机电设备有限公司</v>
          </cell>
          <cell r="O4523" t="str">
            <v>2,283.19</v>
          </cell>
          <cell r="P4523" t="str">
            <v>11,415.95</v>
          </cell>
          <cell r="Q4523" t="str">
            <v>9,132.74</v>
          </cell>
          <cell r="R4523" t="str">
            <v>4</v>
          </cell>
          <cell r="S4523" t="str">
            <v>平均年限法(一)</v>
          </cell>
          <cell r="T4523" t="str">
            <v>在用</v>
          </cell>
          <cell r="U4523" t="str">
            <v>在建工程转入</v>
          </cell>
          <cell r="V4523" t="str">
            <v>徐建红</v>
          </cell>
          <cell r="W4523" t="str">
            <v>2024.07.29</v>
          </cell>
          <cell r="X4523" t="str">
            <v>记--1149</v>
          </cell>
          <cell r="Y4523" t="str">
            <v>2400吨原药技改项目</v>
          </cell>
        </row>
        <row r="4523">
          <cell r="AA4523" t="str">
            <v>0324</v>
          </cell>
        </row>
        <row r="4524">
          <cell r="B4524" t="str">
            <v>032900145</v>
          </cell>
          <cell r="C4524" t="str">
            <v>炭纤维过滤箱</v>
          </cell>
          <cell r="D4524" t="str">
            <v>风量20000㎥/h，材质碳钢，板厚3mm，进出口DN700，碳纤维过滤棉2道</v>
          </cell>
          <cell r="E4524">
            <v>4092.92</v>
          </cell>
          <cell r="F4524">
            <v>204.65</v>
          </cell>
          <cell r="G4524">
            <v>3888.27</v>
          </cell>
          <cell r="H4524">
            <v>0</v>
          </cell>
          <cell r="I4524" t="str">
            <v>2024.07.29</v>
          </cell>
          <cell r="J4524" t="str">
            <v>96</v>
          </cell>
          <cell r="K4524" t="str">
            <v>合成五车间（技改车间）</v>
          </cell>
          <cell r="L4524" t="str">
            <v>肥东合成分厂</v>
          </cell>
          <cell r="M4524" t="str">
            <v>肥东合成五车间（技改车间）</v>
          </cell>
          <cell r="N4524" t="str">
            <v>安徽创清环保科技有限公司</v>
          </cell>
          <cell r="O4524" t="str">
            <v>40.93</v>
          </cell>
          <cell r="P4524" t="str">
            <v>204.65</v>
          </cell>
          <cell r="Q4524" t="str">
            <v>163.72</v>
          </cell>
          <cell r="R4524" t="str">
            <v>4</v>
          </cell>
          <cell r="S4524" t="str">
            <v>平均年限法(一)</v>
          </cell>
          <cell r="T4524" t="str">
            <v>在用</v>
          </cell>
          <cell r="U4524" t="str">
            <v>在建工程转入</v>
          </cell>
          <cell r="V4524" t="str">
            <v>徐建红</v>
          </cell>
          <cell r="W4524" t="str">
            <v>2024.07.29</v>
          </cell>
          <cell r="X4524" t="str">
            <v>记--1149</v>
          </cell>
          <cell r="Y4524" t="str">
            <v>2400吨原药技改项目</v>
          </cell>
        </row>
        <row r="4524">
          <cell r="AA4524" t="str">
            <v>0329</v>
          </cell>
        </row>
        <row r="4525">
          <cell r="B4525" t="str">
            <v>032900146</v>
          </cell>
          <cell r="C4525" t="str">
            <v>炭纤维过滤箱</v>
          </cell>
          <cell r="D4525" t="str">
            <v>风量20000㎥/h，材质碳钢，板厚3mm，进出口DN700，碳纤维过滤棉2道</v>
          </cell>
          <cell r="E4525">
            <v>4092.92</v>
          </cell>
          <cell r="F4525">
            <v>204.65</v>
          </cell>
          <cell r="G4525">
            <v>3888.27</v>
          </cell>
          <cell r="H4525">
            <v>0</v>
          </cell>
          <cell r="I4525" t="str">
            <v>2024.07.29</v>
          </cell>
          <cell r="J4525" t="str">
            <v>96</v>
          </cell>
          <cell r="K4525" t="str">
            <v>合成五车间（技改车间）</v>
          </cell>
          <cell r="L4525" t="str">
            <v>肥东合成分厂</v>
          </cell>
          <cell r="M4525" t="str">
            <v>肥东合成五车间（技改车间）</v>
          </cell>
          <cell r="N4525" t="str">
            <v>安徽创清环保科技有限公司</v>
          </cell>
          <cell r="O4525" t="str">
            <v>40.93</v>
          </cell>
          <cell r="P4525" t="str">
            <v>204.65</v>
          </cell>
          <cell r="Q4525" t="str">
            <v>163.72</v>
          </cell>
          <cell r="R4525" t="str">
            <v>4</v>
          </cell>
          <cell r="S4525" t="str">
            <v>平均年限法(一)</v>
          </cell>
          <cell r="T4525" t="str">
            <v>在用</v>
          </cell>
          <cell r="U4525" t="str">
            <v>在建工程转入</v>
          </cell>
          <cell r="V4525" t="str">
            <v>徐建红</v>
          </cell>
          <cell r="W4525" t="str">
            <v>2024.07.29</v>
          </cell>
          <cell r="X4525" t="str">
            <v>记--1149</v>
          </cell>
          <cell r="Y4525" t="str">
            <v>2400吨原药技改项目</v>
          </cell>
        </row>
        <row r="4525">
          <cell r="AA4525" t="str">
            <v>0329</v>
          </cell>
        </row>
        <row r="4526">
          <cell r="B4526" t="str">
            <v>033000149</v>
          </cell>
          <cell r="C4526" t="str">
            <v>炭纤维过滤箱</v>
          </cell>
          <cell r="D4526" t="str">
            <v>风量20000㎥/h，材质碳钢，板厚3mm，进出口DN600，碳纤维过滤棉2道</v>
          </cell>
          <cell r="E4526">
            <v>4092.92</v>
          </cell>
          <cell r="F4526">
            <v>204.65</v>
          </cell>
          <cell r="G4526">
            <v>3888.27</v>
          </cell>
          <cell r="H4526">
            <v>0</v>
          </cell>
          <cell r="I4526" t="str">
            <v>2024.07.29</v>
          </cell>
          <cell r="J4526" t="str">
            <v>96</v>
          </cell>
          <cell r="K4526" t="str">
            <v>合成六车间（使它隆车间）</v>
          </cell>
          <cell r="L4526" t="str">
            <v>肥东合成分厂</v>
          </cell>
          <cell r="M4526" t="str">
            <v>肥东合成六车间（使它隆）</v>
          </cell>
          <cell r="N4526" t="str">
            <v>安徽创清环保科技有限公司</v>
          </cell>
          <cell r="O4526" t="str">
            <v>40.93</v>
          </cell>
          <cell r="P4526" t="str">
            <v>204.65</v>
          </cell>
          <cell r="Q4526" t="str">
            <v>163.72</v>
          </cell>
          <cell r="R4526" t="str">
            <v>4</v>
          </cell>
          <cell r="S4526" t="str">
            <v>平均年限法(一)</v>
          </cell>
          <cell r="T4526" t="str">
            <v>在用</v>
          </cell>
          <cell r="U4526" t="str">
            <v>在建工程转入</v>
          </cell>
          <cell r="V4526" t="str">
            <v>徐建红</v>
          </cell>
          <cell r="W4526" t="str">
            <v>2024.07.29</v>
          </cell>
          <cell r="X4526" t="str">
            <v>记--1149</v>
          </cell>
          <cell r="Y4526" t="str">
            <v>2400吨原药技改项目</v>
          </cell>
        </row>
        <row r="4526">
          <cell r="AA4526" t="str">
            <v>0330</v>
          </cell>
        </row>
        <row r="4527">
          <cell r="B4527" t="str">
            <v>033000150</v>
          </cell>
          <cell r="C4527" t="str">
            <v>炭纤维过滤箱</v>
          </cell>
          <cell r="D4527" t="str">
            <v>风量20000㎥/h，材质碳钢，板厚3mm，进出口DN600，碳纤维过滤棉2道</v>
          </cell>
          <cell r="E4527">
            <v>4092.92</v>
          </cell>
          <cell r="F4527">
            <v>204.65</v>
          </cell>
          <cell r="G4527">
            <v>3888.27</v>
          </cell>
          <cell r="H4527">
            <v>0</v>
          </cell>
          <cell r="I4527" t="str">
            <v>2024.07.29</v>
          </cell>
          <cell r="J4527" t="str">
            <v>96</v>
          </cell>
          <cell r="K4527" t="str">
            <v>合成六车间（使它隆车间）</v>
          </cell>
          <cell r="L4527" t="str">
            <v>肥东合成分厂</v>
          </cell>
          <cell r="M4527" t="str">
            <v>肥东合成六车间（使它隆）</v>
          </cell>
          <cell r="N4527" t="str">
            <v>安徽创清环保科技有限公司</v>
          </cell>
          <cell r="O4527" t="str">
            <v>40.93</v>
          </cell>
          <cell r="P4527" t="str">
            <v>204.65</v>
          </cell>
          <cell r="Q4527" t="str">
            <v>163.72</v>
          </cell>
          <cell r="R4527" t="str">
            <v>4</v>
          </cell>
          <cell r="S4527" t="str">
            <v>平均年限法(一)</v>
          </cell>
          <cell r="T4527" t="str">
            <v>在用</v>
          </cell>
          <cell r="U4527" t="str">
            <v>在建工程转入</v>
          </cell>
          <cell r="V4527" t="str">
            <v>徐建红</v>
          </cell>
          <cell r="W4527" t="str">
            <v>2024.07.29</v>
          </cell>
          <cell r="X4527" t="str">
            <v>记--1149</v>
          </cell>
          <cell r="Y4527" t="str">
            <v>2400吨原药技改项目</v>
          </cell>
        </row>
        <row r="4527">
          <cell r="AA4527" t="str">
            <v>0330</v>
          </cell>
        </row>
        <row r="4528">
          <cell r="B4528" t="str">
            <v>033000151</v>
          </cell>
          <cell r="C4528" t="str">
            <v>精馏塔</v>
          </cell>
          <cell r="D4528" t="str">
            <v>DN400*5000*5mm，材质304</v>
          </cell>
          <cell r="E4528">
            <v>28318.58</v>
          </cell>
          <cell r="F4528">
            <v>1415.95</v>
          </cell>
          <cell r="G4528">
            <v>26902.63</v>
          </cell>
          <cell r="H4528">
            <v>0</v>
          </cell>
          <cell r="I4528" t="str">
            <v>2024.07.29</v>
          </cell>
          <cell r="J4528" t="str">
            <v>96</v>
          </cell>
          <cell r="K4528" t="str">
            <v>合成六车间（使它隆车间）</v>
          </cell>
          <cell r="L4528" t="str">
            <v>肥东合成分厂</v>
          </cell>
          <cell r="M4528" t="str">
            <v>肥东合成六车间（使它隆）</v>
          </cell>
          <cell r="N4528" t="str">
            <v>无锡市煜伟石化装备有限公司</v>
          </cell>
          <cell r="O4528" t="str">
            <v>283.19</v>
          </cell>
          <cell r="P4528" t="str">
            <v>1,415.95</v>
          </cell>
          <cell r="Q4528" t="str">
            <v>1,132.74</v>
          </cell>
          <cell r="R4528" t="str">
            <v>4</v>
          </cell>
          <cell r="S4528" t="str">
            <v>平均年限法(一)</v>
          </cell>
          <cell r="T4528" t="str">
            <v>在用</v>
          </cell>
          <cell r="U4528" t="str">
            <v>在建工程转入</v>
          </cell>
          <cell r="V4528" t="str">
            <v>徐建红</v>
          </cell>
          <cell r="W4528" t="str">
            <v>2024.07.29</v>
          </cell>
          <cell r="X4528" t="str">
            <v>记--1149</v>
          </cell>
          <cell r="Y4528" t="str">
            <v>2400吨原药技改项目</v>
          </cell>
        </row>
        <row r="4528">
          <cell r="AA4528" t="str">
            <v>0330</v>
          </cell>
        </row>
        <row r="4529">
          <cell r="B4529" t="str">
            <v>033000152</v>
          </cell>
          <cell r="C4529" t="str">
            <v>精馏塔</v>
          </cell>
          <cell r="D4529" t="str">
            <v>DN500</v>
          </cell>
          <cell r="E4529">
            <v>33628.32</v>
          </cell>
          <cell r="F4529">
            <v>1681.4</v>
          </cell>
          <cell r="G4529">
            <v>31946.92</v>
          </cell>
          <cell r="H4529">
            <v>0</v>
          </cell>
          <cell r="I4529" t="str">
            <v>2024.07.29</v>
          </cell>
          <cell r="J4529" t="str">
            <v>96</v>
          </cell>
          <cell r="K4529" t="str">
            <v>合成六车间（使它隆车间）</v>
          </cell>
          <cell r="L4529" t="str">
            <v>肥东合成分厂</v>
          </cell>
          <cell r="M4529" t="str">
            <v>肥东合成六车间（使它隆）</v>
          </cell>
          <cell r="N4529" t="str">
            <v>江苏新世纪民生化工设备有限公司</v>
          </cell>
          <cell r="O4529" t="str">
            <v>336.28</v>
          </cell>
          <cell r="P4529" t="str">
            <v>1,681.40</v>
          </cell>
          <cell r="Q4529" t="str">
            <v>1,345.13</v>
          </cell>
          <cell r="R4529" t="str">
            <v>4</v>
          </cell>
          <cell r="S4529" t="str">
            <v>平均年限法(一)</v>
          </cell>
          <cell r="T4529" t="str">
            <v>在用</v>
          </cell>
          <cell r="U4529" t="str">
            <v>在建工程转入</v>
          </cell>
          <cell r="V4529" t="str">
            <v>徐建红</v>
          </cell>
          <cell r="W4529" t="str">
            <v>2024.07.29</v>
          </cell>
          <cell r="X4529" t="str">
            <v>记--1149</v>
          </cell>
          <cell r="Y4529" t="str">
            <v>2400吨原药技改项目</v>
          </cell>
        </row>
        <row r="4529">
          <cell r="AA4529" t="str">
            <v>0330</v>
          </cell>
        </row>
        <row r="4530">
          <cell r="B4530" t="str">
            <v>033000153</v>
          </cell>
          <cell r="C4530" t="str">
            <v>防爆电动葫芦</v>
          </cell>
          <cell r="D4530" t="str">
            <v>BCD1T-9M，小型起重设备</v>
          </cell>
          <cell r="E4530">
            <v>3628.32</v>
          </cell>
          <cell r="F4530">
            <v>181.4</v>
          </cell>
          <cell r="G4530">
            <v>3446.92</v>
          </cell>
          <cell r="H4530">
            <v>0</v>
          </cell>
          <cell r="I4530" t="str">
            <v>2024.07.29</v>
          </cell>
          <cell r="J4530" t="str">
            <v>96</v>
          </cell>
          <cell r="K4530" t="str">
            <v>合成六车间（使它隆车间）</v>
          </cell>
          <cell r="L4530" t="str">
            <v>肥东合成分厂</v>
          </cell>
          <cell r="M4530" t="str">
            <v>肥东合成六车间（使它隆）</v>
          </cell>
          <cell r="N4530" t="str">
            <v>安徽东起起重设备有限公司</v>
          </cell>
          <cell r="O4530" t="str">
            <v>36.28</v>
          </cell>
          <cell r="P4530" t="str">
            <v>181.40</v>
          </cell>
          <cell r="Q4530" t="str">
            <v>145.13</v>
          </cell>
          <cell r="R4530" t="str">
            <v>4</v>
          </cell>
          <cell r="S4530" t="str">
            <v>平均年限法(一)</v>
          </cell>
          <cell r="T4530" t="str">
            <v>在用</v>
          </cell>
          <cell r="U4530" t="str">
            <v>在建工程转入</v>
          </cell>
          <cell r="V4530" t="str">
            <v>徐建红</v>
          </cell>
          <cell r="W4530" t="str">
            <v>2024.07.29</v>
          </cell>
          <cell r="X4530" t="str">
            <v>记--1149</v>
          </cell>
          <cell r="Y4530" t="str">
            <v>2400吨原药技改项目</v>
          </cell>
        </row>
        <row r="4530">
          <cell r="AA4530" t="str">
            <v>0330</v>
          </cell>
        </row>
        <row r="4531">
          <cell r="B4531" t="str">
            <v>033000154</v>
          </cell>
          <cell r="C4531" t="str">
            <v>合成干燥成品自动化包装机</v>
          </cell>
          <cell r="D4531" t="str">
            <v>成套设备，材质304不锈钢，包装规格25KG/袋，组件含粉剂自动定量称重包装秤（WYD-F50WA）1台、搅拌装置及暂存料仓（0.3立方米）1台、供料螺旋管（DN133*1800mm）1台</v>
          </cell>
          <cell r="E4531">
            <v>119292.04</v>
          </cell>
          <cell r="F4531">
            <v>5964.6</v>
          </cell>
          <cell r="G4531">
            <v>113327.44</v>
          </cell>
          <cell r="H4531">
            <v>0</v>
          </cell>
          <cell r="I4531" t="str">
            <v>2024.07.29</v>
          </cell>
          <cell r="J4531" t="str">
            <v>96</v>
          </cell>
          <cell r="K4531" t="str">
            <v>合成六车间（使它隆车间）</v>
          </cell>
          <cell r="L4531" t="str">
            <v>肥东合成分厂</v>
          </cell>
          <cell r="M4531" t="str">
            <v>肥东合成六车间（使它隆）</v>
          </cell>
          <cell r="N4531" t="str">
            <v>安徽稳易达智能设备技术有限公司</v>
          </cell>
          <cell r="O4531" t="str">
            <v>1,192.92</v>
          </cell>
          <cell r="P4531" t="str">
            <v>5,964.60</v>
          </cell>
          <cell r="Q4531" t="str">
            <v>4,771.68</v>
          </cell>
          <cell r="R4531" t="str">
            <v>4</v>
          </cell>
          <cell r="S4531" t="str">
            <v>平均年限法(一)</v>
          </cell>
          <cell r="T4531" t="str">
            <v>在用</v>
          </cell>
          <cell r="U4531" t="str">
            <v>在建工程转入</v>
          </cell>
          <cell r="V4531" t="str">
            <v>徐建红</v>
          </cell>
          <cell r="W4531" t="str">
            <v>2024.07.29</v>
          </cell>
          <cell r="X4531" t="str">
            <v>记--1149</v>
          </cell>
          <cell r="Y4531" t="str">
            <v>2400吨原药技改项目</v>
          </cell>
        </row>
        <row r="4531">
          <cell r="AA4531" t="str">
            <v>0330</v>
          </cell>
        </row>
        <row r="4532">
          <cell r="B4532" t="str">
            <v>033000155</v>
          </cell>
          <cell r="C4532" t="str">
            <v>真空缓冲罐</v>
          </cell>
          <cell r="D4532" t="str">
            <v>V=300L，内衬搪玻璃，立开式贮罐</v>
          </cell>
          <cell r="E4532">
            <v>8008.85</v>
          </cell>
          <cell r="F4532">
            <v>400.45</v>
          </cell>
          <cell r="G4532">
            <v>7608.4</v>
          </cell>
          <cell r="H4532">
            <v>0</v>
          </cell>
          <cell r="I4532" t="str">
            <v>2024.07.29</v>
          </cell>
          <cell r="J4532" t="str">
            <v>96</v>
          </cell>
          <cell r="K4532" t="str">
            <v>合成六车间（使它隆车间）</v>
          </cell>
          <cell r="L4532" t="str">
            <v>肥东合成分厂</v>
          </cell>
          <cell r="M4532" t="str">
            <v>肥东合成六车间（使它隆），V-4617A</v>
          </cell>
          <cell r="N4532" t="str">
            <v>无锡亿鑫昌化工设备有限公司</v>
          </cell>
          <cell r="O4532" t="str">
            <v>80.09</v>
          </cell>
          <cell r="P4532" t="str">
            <v>400.45</v>
          </cell>
          <cell r="Q4532" t="str">
            <v>320.35</v>
          </cell>
          <cell r="R4532" t="str">
            <v>4</v>
          </cell>
          <cell r="S4532" t="str">
            <v>平均年限法(一)</v>
          </cell>
          <cell r="T4532" t="str">
            <v>在用</v>
          </cell>
          <cell r="U4532" t="str">
            <v>在建工程转入</v>
          </cell>
          <cell r="V4532" t="str">
            <v>徐建红</v>
          </cell>
          <cell r="W4532" t="str">
            <v>2024.07.29</v>
          </cell>
          <cell r="X4532" t="str">
            <v>记--1149</v>
          </cell>
          <cell r="Y4532" t="str">
            <v>2400吨原药技改项目</v>
          </cell>
        </row>
        <row r="4532">
          <cell r="AA4532" t="str">
            <v>0330</v>
          </cell>
        </row>
        <row r="4533">
          <cell r="B4533" t="str">
            <v>033000156</v>
          </cell>
          <cell r="C4533" t="str">
            <v>真空缓冲罐</v>
          </cell>
          <cell r="D4533" t="str">
            <v>V=300L，内衬搪玻璃，立开式贮罐</v>
          </cell>
          <cell r="E4533">
            <v>8008.85</v>
          </cell>
          <cell r="F4533">
            <v>400.45</v>
          </cell>
          <cell r="G4533">
            <v>7608.4</v>
          </cell>
          <cell r="H4533">
            <v>0</v>
          </cell>
          <cell r="I4533" t="str">
            <v>2024.07.29</v>
          </cell>
          <cell r="J4533" t="str">
            <v>96</v>
          </cell>
          <cell r="K4533" t="str">
            <v>合成六车间（使它隆车间）</v>
          </cell>
          <cell r="L4533" t="str">
            <v>肥东合成分厂</v>
          </cell>
          <cell r="M4533" t="str">
            <v>肥东合成六车间（使它隆），V-4617B</v>
          </cell>
          <cell r="N4533" t="str">
            <v>无锡亿鑫昌化工设备有限公司</v>
          </cell>
          <cell r="O4533" t="str">
            <v>80.09</v>
          </cell>
          <cell r="P4533" t="str">
            <v>400.45</v>
          </cell>
          <cell r="Q4533" t="str">
            <v>320.35</v>
          </cell>
          <cell r="R4533" t="str">
            <v>4</v>
          </cell>
          <cell r="S4533" t="str">
            <v>平均年限法(一)</v>
          </cell>
          <cell r="T4533" t="str">
            <v>在用</v>
          </cell>
          <cell r="U4533" t="str">
            <v>在建工程转入</v>
          </cell>
          <cell r="V4533" t="str">
            <v>徐建红</v>
          </cell>
          <cell r="W4533" t="str">
            <v>2024.07.29</v>
          </cell>
          <cell r="X4533" t="str">
            <v>记--1149</v>
          </cell>
          <cell r="Y4533" t="str">
            <v>2400吨原药技改项目</v>
          </cell>
        </row>
        <row r="4533">
          <cell r="AA4533" t="str">
            <v>0330</v>
          </cell>
        </row>
        <row r="4534">
          <cell r="B4534" t="str">
            <v>032900147</v>
          </cell>
          <cell r="C4534" t="str">
            <v>自控仪表（技改车间）</v>
          </cell>
          <cell r="D4534" t="str">
            <v>2400吨项目，分摊16040217安装材料-仪表</v>
          </cell>
          <cell r="E4534">
            <v>2424248.89</v>
          </cell>
          <cell r="F4534">
            <v>121212.45</v>
          </cell>
          <cell r="G4534">
            <v>2303036.44</v>
          </cell>
          <cell r="H4534">
            <v>0</v>
          </cell>
          <cell r="I4534" t="str">
            <v>2024.07.29</v>
          </cell>
          <cell r="J4534" t="str">
            <v>96</v>
          </cell>
          <cell r="K4534" t="str">
            <v>合成五车间（技改车间）</v>
          </cell>
          <cell r="L4534" t="str">
            <v>肥东合成分厂</v>
          </cell>
          <cell r="M4534" t="str">
            <v>肥东合成五车间（技改车间）</v>
          </cell>
          <cell r="N4534" t="str">
            <v>浙江中控技术股份有限公司、安徽洛克威诺自控技术有限公司、淮北卓越市政工程有限公司</v>
          </cell>
          <cell r="O4534" t="str">
            <v>24,242.49</v>
          </cell>
          <cell r="P4534" t="str">
            <v>121,212.45</v>
          </cell>
          <cell r="Q4534" t="str">
            <v>96,969.96</v>
          </cell>
          <cell r="R4534" t="str">
            <v>4</v>
          </cell>
          <cell r="S4534" t="str">
            <v>平均年限法(一)</v>
          </cell>
          <cell r="T4534" t="str">
            <v>在用</v>
          </cell>
          <cell r="U4534" t="str">
            <v>在建工程转入</v>
          </cell>
          <cell r="V4534" t="str">
            <v>徐建红</v>
          </cell>
          <cell r="W4534" t="str">
            <v>2024.07.29</v>
          </cell>
          <cell r="X4534" t="str">
            <v>记--1149</v>
          </cell>
          <cell r="Y4534" t="str">
            <v>2400吨原药技改项目</v>
          </cell>
        </row>
        <row r="4534">
          <cell r="AA4534" t="str">
            <v>0329</v>
          </cell>
        </row>
        <row r="4535">
          <cell r="B4535" t="str">
            <v>033000157</v>
          </cell>
          <cell r="C4535" t="str">
            <v>自控仪表（使它隆车间）</v>
          </cell>
          <cell r="D4535" t="str">
            <v>2400吨项目，分摊16040217安装材料-仪表</v>
          </cell>
          <cell r="E4535">
            <v>3656946.49</v>
          </cell>
          <cell r="F4535">
            <v>182847.3</v>
          </cell>
          <cell r="G4535">
            <v>3474099.19</v>
          </cell>
          <cell r="H4535">
            <v>0</v>
          </cell>
          <cell r="I4535" t="str">
            <v>2024.07.29</v>
          </cell>
          <cell r="J4535" t="str">
            <v>96</v>
          </cell>
          <cell r="K4535" t="str">
            <v>合成六车间（使它隆车间）</v>
          </cell>
          <cell r="L4535" t="str">
            <v>肥东合成分厂</v>
          </cell>
          <cell r="M4535" t="str">
            <v>肥东合成六车间（使它隆）</v>
          </cell>
          <cell r="N4535" t="str">
            <v>浙江中控技术股份有限公司、安徽洛克威诺自控技术有限公司、淮北卓越市政工程有限公司</v>
          </cell>
          <cell r="O4535" t="str">
            <v>36,569.46</v>
          </cell>
          <cell r="P4535" t="str">
            <v>182,847.30</v>
          </cell>
          <cell r="Q4535" t="str">
            <v>146,277.86</v>
          </cell>
          <cell r="R4535" t="str">
            <v>4</v>
          </cell>
          <cell r="S4535" t="str">
            <v>平均年限法(一)</v>
          </cell>
          <cell r="T4535" t="str">
            <v>在用</v>
          </cell>
          <cell r="U4535" t="str">
            <v>在建工程转入</v>
          </cell>
          <cell r="V4535" t="str">
            <v>徐建红</v>
          </cell>
          <cell r="W4535" t="str">
            <v>2024.07.29</v>
          </cell>
          <cell r="X4535" t="str">
            <v>记--1149</v>
          </cell>
          <cell r="Y4535" t="str">
            <v>2400吨原药技改项目</v>
          </cell>
        </row>
        <row r="4535">
          <cell r="AA4535" t="str">
            <v>0330</v>
          </cell>
        </row>
        <row r="4536">
          <cell r="B4536" t="str">
            <v>032400123</v>
          </cell>
          <cell r="C4536" t="str">
            <v>自控仪表系统工程（总控室）</v>
          </cell>
          <cell r="D4536" t="str">
            <v>2400吨项目，分摊16040217安装材料-仪表</v>
          </cell>
          <cell r="E4536">
            <v>1588842.58</v>
          </cell>
          <cell r="F4536">
            <v>79442.15</v>
          </cell>
          <cell r="G4536">
            <v>1509400.43</v>
          </cell>
          <cell r="H4536">
            <v>0</v>
          </cell>
          <cell r="I4536" t="str">
            <v>2024.07.29</v>
          </cell>
          <cell r="J4536" t="str">
            <v>96</v>
          </cell>
          <cell r="K4536" t="str">
            <v>公用设备</v>
          </cell>
          <cell r="L4536" t="str">
            <v>肥东合成分厂</v>
          </cell>
          <cell r="M4536" t="str">
            <v>肥东总控室</v>
          </cell>
          <cell r="N4536" t="str">
            <v>浙江中控技术股份有限公司</v>
          </cell>
          <cell r="O4536" t="str">
            <v>15,888.43</v>
          </cell>
          <cell r="P4536" t="str">
            <v>79,442.15</v>
          </cell>
          <cell r="Q4536" t="str">
            <v>63,553.70</v>
          </cell>
          <cell r="R4536" t="str">
            <v>4</v>
          </cell>
          <cell r="S4536" t="str">
            <v>平均年限法(一)</v>
          </cell>
          <cell r="T4536" t="str">
            <v>在用</v>
          </cell>
          <cell r="U4536" t="str">
            <v>在建工程转入</v>
          </cell>
          <cell r="V4536" t="str">
            <v>徐建红</v>
          </cell>
          <cell r="W4536" t="str">
            <v>2024.07.29</v>
          </cell>
          <cell r="X4536" t="str">
            <v>记--1149</v>
          </cell>
          <cell r="Y4536" t="str">
            <v>2400吨原药技改项目</v>
          </cell>
        </row>
        <row r="4536">
          <cell r="AA4536" t="str">
            <v>0324</v>
          </cell>
        </row>
        <row r="4537">
          <cell r="B4537" t="str">
            <v>030500125</v>
          </cell>
          <cell r="C4537" t="str">
            <v>公用配电10KV专线</v>
          </cell>
          <cell r="D4537" t="str">
            <v>2400吨项目，分摊16040217安装材料-10KV专线</v>
          </cell>
          <cell r="E4537">
            <v>2466314.64</v>
          </cell>
          <cell r="F4537">
            <v>123315.75</v>
          </cell>
          <cell r="G4537">
            <v>2342998.89</v>
          </cell>
          <cell r="H4537">
            <v>0</v>
          </cell>
          <cell r="I4537" t="str">
            <v>2024.07.29</v>
          </cell>
          <cell r="J4537" t="str">
            <v>96</v>
          </cell>
          <cell r="K4537" t="str">
            <v>电力设备</v>
          </cell>
          <cell r="L4537" t="str">
            <v>肥东合成分厂/肥东制剂分厂</v>
          </cell>
          <cell r="M4537" t="str">
            <v>公用配电10KV专线</v>
          </cell>
          <cell r="N4537" t="str">
            <v>安徽伟光电缆股份有限公司、安徽龙吟电力安装有限公司</v>
          </cell>
          <cell r="O4537" t="str">
            <v>24,663.15</v>
          </cell>
          <cell r="P4537" t="str">
            <v>123,315.75</v>
          </cell>
          <cell r="Q4537" t="str">
            <v>98,652.59</v>
          </cell>
          <cell r="R4537" t="str">
            <v>4</v>
          </cell>
          <cell r="S4537" t="str">
            <v>平均年限法(一)</v>
          </cell>
          <cell r="T4537" t="str">
            <v>在用</v>
          </cell>
          <cell r="U4537" t="str">
            <v>在建工程转入</v>
          </cell>
          <cell r="V4537" t="str">
            <v>徐建红</v>
          </cell>
          <cell r="W4537" t="str">
            <v>2024.07.29</v>
          </cell>
          <cell r="X4537" t="str">
            <v>记--1149</v>
          </cell>
          <cell r="Y4537" t="str">
            <v>2400吨原药技改项目</v>
          </cell>
        </row>
        <row r="4537">
          <cell r="AA4537" t="str">
            <v>0305</v>
          </cell>
        </row>
        <row r="4538">
          <cell r="B4538" t="str">
            <v>032400124</v>
          </cell>
          <cell r="C4538" t="str">
            <v>公用管廊（2400吨项目）</v>
          </cell>
          <cell r="D4538" t="str">
            <v>2400吨项目，分摊16040217安装材料-管廊</v>
          </cell>
          <cell r="E4538">
            <v>2689357.85</v>
          </cell>
          <cell r="F4538">
            <v>134467.9</v>
          </cell>
          <cell r="G4538">
            <v>2554889.95</v>
          </cell>
          <cell r="H4538">
            <v>0</v>
          </cell>
          <cell r="I4538" t="str">
            <v>2024.07.29</v>
          </cell>
          <cell r="J4538" t="str">
            <v>96</v>
          </cell>
          <cell r="K4538" t="str">
            <v>公用设备</v>
          </cell>
          <cell r="L4538" t="str">
            <v>肥东合成分厂</v>
          </cell>
          <cell r="M4538" t="str">
            <v>公用管廊/外管架（2400吨项目）</v>
          </cell>
          <cell r="N4538" t="str">
            <v>合肥科安设备安装有限公司、合肥博富物资贸易有限公司</v>
          </cell>
          <cell r="O4538" t="str">
            <v>26,893.58</v>
          </cell>
          <cell r="P4538" t="str">
            <v>134,467.90</v>
          </cell>
          <cell r="Q4538" t="str">
            <v>107,574.31</v>
          </cell>
          <cell r="R4538" t="str">
            <v>4</v>
          </cell>
          <cell r="S4538" t="str">
            <v>平均年限法(一)</v>
          </cell>
          <cell r="T4538" t="str">
            <v>在用</v>
          </cell>
          <cell r="U4538" t="str">
            <v>在建工程转入</v>
          </cell>
          <cell r="V4538" t="str">
            <v>徐建红</v>
          </cell>
          <cell r="W4538" t="str">
            <v>2024.07.29</v>
          </cell>
          <cell r="X4538" t="str">
            <v>记--1149</v>
          </cell>
          <cell r="Y4538" t="str">
            <v>2400吨原药技改项目</v>
          </cell>
        </row>
        <row r="4538">
          <cell r="AA4538" t="str">
            <v>0324</v>
          </cell>
        </row>
        <row r="4539">
          <cell r="B4539" t="str">
            <v>032900148</v>
          </cell>
          <cell r="C4539" t="str">
            <v>设备管道安装工程（技改车间）</v>
          </cell>
          <cell r="D4539" t="str">
            <v>2400吨项目，分摊16040217安装材料-工程物资</v>
          </cell>
          <cell r="E4539">
            <v>5070893.63</v>
          </cell>
          <cell r="F4539">
            <v>253544.7</v>
          </cell>
          <cell r="G4539">
            <v>4817348.93</v>
          </cell>
          <cell r="H4539">
            <v>0</v>
          </cell>
          <cell r="I4539" t="str">
            <v>2024.07.29</v>
          </cell>
          <cell r="J4539" t="str">
            <v>96</v>
          </cell>
          <cell r="K4539" t="str">
            <v>合成五车间（技改车间）</v>
          </cell>
          <cell r="L4539" t="str">
            <v>肥东合成分厂</v>
          </cell>
          <cell r="M4539" t="str">
            <v>肥东合成五车间（技改车间）</v>
          </cell>
          <cell r="N4539" t="str">
            <v>安徽庆森建设工程有限公司、宏基伟业集团有限公司、安徽丰洲生态科技有限公司、安徽伟光电缆股份有限公司、合肥博富物资贸易有限公司</v>
          </cell>
          <cell r="O4539" t="str">
            <v>50,708.94</v>
          </cell>
          <cell r="P4539" t="str">
            <v>253,544.70</v>
          </cell>
          <cell r="Q4539" t="str">
            <v>202,835.75</v>
          </cell>
          <cell r="R4539" t="str">
            <v>4</v>
          </cell>
          <cell r="S4539" t="str">
            <v>平均年限法(一)</v>
          </cell>
          <cell r="T4539" t="str">
            <v>在用</v>
          </cell>
          <cell r="U4539" t="str">
            <v>在建工程转入</v>
          </cell>
          <cell r="V4539" t="str">
            <v>徐建红</v>
          </cell>
          <cell r="W4539" t="str">
            <v>2024.07.29</v>
          </cell>
          <cell r="X4539" t="str">
            <v>记--1149</v>
          </cell>
          <cell r="Y4539" t="str">
            <v>2400吨原药技改项目</v>
          </cell>
        </row>
        <row r="4539">
          <cell r="AA4539" t="str">
            <v>0329</v>
          </cell>
        </row>
        <row r="4540">
          <cell r="B4540" t="str">
            <v>033000158</v>
          </cell>
          <cell r="C4540" t="str">
            <v>设备管道安装工程（使它隆车间）</v>
          </cell>
          <cell r="D4540" t="str">
            <v>2400吨项目，分摊16040217安装材料-工程物资</v>
          </cell>
          <cell r="E4540">
            <v>6201159.48</v>
          </cell>
          <cell r="F4540">
            <v>310057.95</v>
          </cell>
          <cell r="G4540">
            <v>5891101.53</v>
          </cell>
          <cell r="H4540">
            <v>0</v>
          </cell>
          <cell r="I4540" t="str">
            <v>2024.07.29</v>
          </cell>
          <cell r="J4540" t="str">
            <v>96</v>
          </cell>
          <cell r="K4540" t="str">
            <v>合成六车间（使它隆车间）</v>
          </cell>
          <cell r="L4540" t="str">
            <v>肥东合成分厂</v>
          </cell>
          <cell r="M4540" t="str">
            <v>肥东合成六车间（使它隆）</v>
          </cell>
          <cell r="N4540" t="str">
            <v>安徽庆森建设工程有限公司、宏基伟业集团有限公司、安徽丰洲生态科技有限公司、安徽伟光电缆股份有限公司、合肥博富物资贸易有限公司</v>
          </cell>
          <cell r="O4540" t="str">
            <v>62,011.59</v>
          </cell>
          <cell r="P4540" t="str">
            <v>310,057.95</v>
          </cell>
          <cell r="Q4540" t="str">
            <v>248,046.38</v>
          </cell>
          <cell r="R4540" t="str">
            <v>4</v>
          </cell>
          <cell r="S4540" t="str">
            <v>平均年限法(一)</v>
          </cell>
          <cell r="T4540" t="str">
            <v>在用</v>
          </cell>
          <cell r="U4540" t="str">
            <v>在建工程转入</v>
          </cell>
          <cell r="V4540" t="str">
            <v>徐建红</v>
          </cell>
          <cell r="W4540" t="str">
            <v>2024.07.29</v>
          </cell>
          <cell r="X4540" t="str">
            <v>记--1149</v>
          </cell>
          <cell r="Y4540" t="str">
            <v>2400吨原药技改项目</v>
          </cell>
        </row>
        <row r="4540">
          <cell r="AA4540" t="str">
            <v>0330</v>
          </cell>
        </row>
        <row r="4541">
          <cell r="B4541" t="str">
            <v>0100068</v>
          </cell>
          <cell r="C4541" t="str">
            <v>技改车间</v>
          </cell>
          <cell r="D4541" t="str">
            <v>框架，标准三层，建筑面积1396.44㎡（在广灭灵车间南侧扩建，占地面积465.48㎡）</v>
          </cell>
          <cell r="E4541">
            <v>3930321.15</v>
          </cell>
          <cell r="F4541">
            <v>39303.2</v>
          </cell>
          <cell r="G4541">
            <v>3891017.95</v>
          </cell>
          <cell r="H4541">
            <v>0</v>
          </cell>
          <cell r="I4541" t="str">
            <v>2024.07.29</v>
          </cell>
          <cell r="J4541" t="str">
            <v>480</v>
          </cell>
          <cell r="K4541" t="str">
            <v>房屋建筑</v>
          </cell>
          <cell r="L4541" t="str">
            <v>肥东合成分厂</v>
          </cell>
          <cell r="M4541" t="str">
            <v>肥东厂区</v>
          </cell>
          <cell r="N4541" t="str">
            <v>安徽君祺建设工程有限公司</v>
          </cell>
          <cell r="O4541" t="str">
            <v>7,860.64</v>
          </cell>
          <cell r="P4541" t="str">
            <v>39,303.20</v>
          </cell>
          <cell r="Q4541" t="str">
            <v>157,212.85</v>
          </cell>
          <cell r="R4541" t="str">
            <v>4</v>
          </cell>
          <cell r="S4541" t="str">
            <v>平均年限法(一)</v>
          </cell>
          <cell r="T4541" t="str">
            <v>在用</v>
          </cell>
          <cell r="U4541" t="str">
            <v>在建工程转入</v>
          </cell>
          <cell r="V4541" t="str">
            <v>徐建红</v>
          </cell>
          <cell r="W4541" t="str">
            <v>2024.07.29</v>
          </cell>
          <cell r="X4541" t="str">
            <v>记--1149</v>
          </cell>
          <cell r="Y4541" t="str">
            <v>2400吨原药技改项目</v>
          </cell>
        </row>
        <row r="4541">
          <cell r="AA4541" t="str">
            <v>01</v>
          </cell>
        </row>
        <row r="4542">
          <cell r="B4542" t="str">
            <v>0100069</v>
          </cell>
          <cell r="C4542" t="str">
            <v>使它隆车间</v>
          </cell>
          <cell r="D4542" t="str">
            <v>皖（2024）肥东县不动产权第0049802号，建筑面积1679.95㎡，钢混结构，标准三层</v>
          </cell>
          <cell r="E4542">
            <v>6626678.87</v>
          </cell>
          <cell r="F4542">
            <v>66266.8</v>
          </cell>
          <cell r="G4542">
            <v>6560412.07</v>
          </cell>
          <cell r="H4542">
            <v>0</v>
          </cell>
          <cell r="I4542" t="str">
            <v>2024.07.29</v>
          </cell>
          <cell r="J4542" t="str">
            <v>480</v>
          </cell>
          <cell r="K4542" t="str">
            <v>房屋建筑</v>
          </cell>
          <cell r="L4542" t="str">
            <v>肥东合成分厂</v>
          </cell>
          <cell r="M4542" t="str">
            <v>肥东厂区</v>
          </cell>
          <cell r="N4542" t="str">
            <v>安徽创升建设工程有限公司</v>
          </cell>
          <cell r="O4542" t="str">
            <v>13,253.36</v>
          </cell>
          <cell r="P4542" t="str">
            <v>66,266.80</v>
          </cell>
          <cell r="Q4542" t="str">
            <v>265,067.15</v>
          </cell>
          <cell r="R4542" t="str">
            <v>4</v>
          </cell>
          <cell r="S4542" t="str">
            <v>平均年限法(一)</v>
          </cell>
          <cell r="T4542" t="str">
            <v>在用</v>
          </cell>
          <cell r="U4542" t="str">
            <v>在建工程转入</v>
          </cell>
          <cell r="V4542" t="str">
            <v>徐建红</v>
          </cell>
          <cell r="W4542" t="str">
            <v>2024.07.29</v>
          </cell>
          <cell r="X4542" t="str">
            <v>记--1149</v>
          </cell>
          <cell r="Y4542" t="str">
            <v>2400吨原药技改项目</v>
          </cell>
        </row>
        <row r="4542">
          <cell r="AA4542" t="str">
            <v>01</v>
          </cell>
        </row>
        <row r="4543">
          <cell r="B4543" t="str">
            <v>0100070</v>
          </cell>
          <cell r="C4543" t="str">
            <v>综合仓库2</v>
          </cell>
          <cell r="D4543" t="str">
            <v>皖（2024）肥东县不动产权第0049804号，建筑面积2383.80㎡，钢结构，二层</v>
          </cell>
          <cell r="E4543">
            <v>5319356.84</v>
          </cell>
          <cell r="F4543">
            <v>53193.55</v>
          </cell>
          <cell r="G4543">
            <v>5266163.29</v>
          </cell>
          <cell r="H4543">
            <v>0</v>
          </cell>
          <cell r="I4543" t="str">
            <v>2024.07.29</v>
          </cell>
          <cell r="J4543" t="str">
            <v>480</v>
          </cell>
          <cell r="K4543" t="str">
            <v>房屋建筑</v>
          </cell>
          <cell r="L4543" t="str">
            <v>肥东制剂分厂</v>
          </cell>
          <cell r="M4543" t="str">
            <v>肥东厂区</v>
          </cell>
          <cell r="N4543" t="str">
            <v>安徽盛风建设工程有限公司</v>
          </cell>
          <cell r="O4543" t="str">
            <v>10,638.71</v>
          </cell>
          <cell r="P4543" t="str">
            <v>53,193.55</v>
          </cell>
          <cell r="Q4543" t="str">
            <v>212,774.27</v>
          </cell>
          <cell r="R4543" t="str">
            <v>4</v>
          </cell>
          <cell r="S4543" t="str">
            <v>平均年限法(一)</v>
          </cell>
          <cell r="T4543" t="str">
            <v>在用</v>
          </cell>
          <cell r="U4543" t="str">
            <v>在建工程转入</v>
          </cell>
          <cell r="V4543" t="str">
            <v>徐建红</v>
          </cell>
          <cell r="W4543" t="str">
            <v>2024.07.29</v>
          </cell>
          <cell r="X4543" t="str">
            <v>记--1149</v>
          </cell>
          <cell r="Y4543" t="str">
            <v>2400吨原药技改项目</v>
          </cell>
        </row>
        <row r="4543">
          <cell r="AA4543" t="str">
            <v>01</v>
          </cell>
        </row>
        <row r="4544">
          <cell r="B4544" t="str">
            <v>0100071</v>
          </cell>
          <cell r="C4544" t="str">
            <v>配电室3</v>
          </cell>
          <cell r="D4544" t="str">
            <v>皖（2024）肥东县不动产权第0049809号，建筑面积542.16㎡，钢混结构，二层</v>
          </cell>
          <cell r="E4544">
            <v>2372047.79</v>
          </cell>
          <cell r="F4544">
            <v>23720.5</v>
          </cell>
          <cell r="G4544">
            <v>2348327.29</v>
          </cell>
          <cell r="H4544">
            <v>0</v>
          </cell>
          <cell r="I4544" t="str">
            <v>2024.07.29</v>
          </cell>
          <cell r="J4544" t="str">
            <v>480</v>
          </cell>
          <cell r="K4544" t="str">
            <v>房屋建筑</v>
          </cell>
          <cell r="L4544" t="str">
            <v>肥东合成分厂</v>
          </cell>
          <cell r="M4544" t="str">
            <v>肥东厂区</v>
          </cell>
          <cell r="N4544" t="str">
            <v>安徽盛风建设工程有限公司</v>
          </cell>
          <cell r="O4544" t="str">
            <v>4,744.10</v>
          </cell>
          <cell r="P4544" t="str">
            <v>23,720.50</v>
          </cell>
          <cell r="Q4544" t="str">
            <v>94,881.91</v>
          </cell>
          <cell r="R4544" t="str">
            <v>4</v>
          </cell>
          <cell r="S4544" t="str">
            <v>平均年限法(一)</v>
          </cell>
          <cell r="T4544" t="str">
            <v>在用</v>
          </cell>
          <cell r="U4544" t="str">
            <v>在建工程转入</v>
          </cell>
          <cell r="V4544" t="str">
            <v>徐建红</v>
          </cell>
          <cell r="W4544" t="str">
            <v>2024.07.29</v>
          </cell>
          <cell r="X4544" t="str">
            <v>记--1149</v>
          </cell>
          <cell r="Y4544" t="str">
            <v>2400吨原药技改项目</v>
          </cell>
        </row>
        <row r="4544">
          <cell r="AA4544" t="str">
            <v>01</v>
          </cell>
        </row>
        <row r="4545">
          <cell r="B4545" t="str">
            <v>0100072</v>
          </cell>
          <cell r="C4545" t="str">
            <v>总控制室</v>
          </cell>
          <cell r="D4545" t="str">
            <v>皖（2024）肥东县不动产权第0049810号，建筑面积386.64㎡，钢混结构，单层</v>
          </cell>
          <cell r="E4545">
            <v>3228178.38</v>
          </cell>
          <cell r="F4545">
            <v>32281.8</v>
          </cell>
          <cell r="G4545">
            <v>3195896.58</v>
          </cell>
          <cell r="H4545">
            <v>0</v>
          </cell>
          <cell r="I4545" t="str">
            <v>2024.07.29</v>
          </cell>
          <cell r="J4545" t="str">
            <v>480</v>
          </cell>
          <cell r="K4545" t="str">
            <v>房屋建筑</v>
          </cell>
          <cell r="L4545" t="str">
            <v>肥东合成分厂</v>
          </cell>
          <cell r="M4545" t="str">
            <v>肥东厂区</v>
          </cell>
          <cell r="N4545" t="str">
            <v>安徽安筑建设有限公司</v>
          </cell>
          <cell r="O4545" t="str">
            <v>6,456.36</v>
          </cell>
          <cell r="P4545" t="str">
            <v>32,281.80</v>
          </cell>
          <cell r="Q4545" t="str">
            <v>129,127.14</v>
          </cell>
          <cell r="R4545" t="str">
            <v>4</v>
          </cell>
          <cell r="S4545" t="str">
            <v>平均年限法(一)</v>
          </cell>
          <cell r="T4545" t="str">
            <v>在用</v>
          </cell>
          <cell r="U4545" t="str">
            <v>在建工程转入</v>
          </cell>
          <cell r="V4545" t="str">
            <v>徐建红</v>
          </cell>
          <cell r="W4545" t="str">
            <v>2024.07.29</v>
          </cell>
          <cell r="X4545" t="str">
            <v>记--1149</v>
          </cell>
          <cell r="Y4545" t="str">
            <v>2400吨原药技改项目</v>
          </cell>
        </row>
        <row r="4545">
          <cell r="AA4545" t="str">
            <v>01</v>
          </cell>
        </row>
        <row r="4546">
          <cell r="B4546" t="str">
            <v>050400009</v>
          </cell>
          <cell r="C4546" t="str">
            <v>新罐区</v>
          </cell>
          <cell r="D4546" t="str">
            <v>构筑物，占地面积872.91㎡</v>
          </cell>
          <cell r="E4546">
            <v>2609536.05</v>
          </cell>
          <cell r="F4546">
            <v>104381.45</v>
          </cell>
          <cell r="G4546">
            <v>2505154.6</v>
          </cell>
          <cell r="H4546">
            <v>0</v>
          </cell>
          <cell r="I4546" t="str">
            <v>2024.07.29</v>
          </cell>
          <cell r="J4546" t="str">
            <v>120</v>
          </cell>
          <cell r="K4546" t="str">
            <v>附属工程</v>
          </cell>
          <cell r="L4546" t="str">
            <v>肥东合成分厂</v>
          </cell>
          <cell r="M4546" t="str">
            <v>肥东厂区</v>
          </cell>
          <cell r="N4546" t="str">
            <v>安徽安筑建设有限公司</v>
          </cell>
          <cell r="O4546" t="str">
            <v>20,876.29</v>
          </cell>
          <cell r="P4546" t="str">
            <v>104,381.45</v>
          </cell>
          <cell r="Q4546" t="str">
            <v>104,381.44</v>
          </cell>
          <cell r="R4546" t="str">
            <v>4</v>
          </cell>
          <cell r="S4546" t="str">
            <v>平均年限法(一)</v>
          </cell>
          <cell r="T4546" t="str">
            <v>在用</v>
          </cell>
          <cell r="U4546" t="str">
            <v>在建工程转入</v>
          </cell>
          <cell r="V4546" t="str">
            <v>徐建红</v>
          </cell>
          <cell r="W4546" t="str">
            <v>2024.07.29</v>
          </cell>
          <cell r="X4546" t="str">
            <v>记--1149</v>
          </cell>
          <cell r="Y4546" t="str">
            <v>2400吨原药技改项目</v>
          </cell>
        </row>
        <row r="4546">
          <cell r="AA4546" t="str">
            <v>0504</v>
          </cell>
        </row>
        <row r="4547">
          <cell r="B4547" t="str">
            <v>050100003</v>
          </cell>
          <cell r="C4547" t="str">
            <v>罐区装卸区硬化及循环道路</v>
          </cell>
          <cell r="D4547" t="str">
            <v>构筑物</v>
          </cell>
          <cell r="E4547">
            <v>342849.04</v>
          </cell>
          <cell r="F4547">
            <v>13713.95</v>
          </cell>
          <cell r="G4547">
            <v>329135.09</v>
          </cell>
          <cell r="H4547">
            <v>0</v>
          </cell>
          <cell r="I4547" t="str">
            <v>2024.07.29</v>
          </cell>
          <cell r="J4547" t="str">
            <v>120</v>
          </cell>
          <cell r="K4547" t="str">
            <v>厂区道路</v>
          </cell>
          <cell r="L4547" t="str">
            <v>肥东合成分厂</v>
          </cell>
          <cell r="M4547" t="str">
            <v>肥东厂区</v>
          </cell>
          <cell r="N4547" t="str">
            <v>安徽恒江建设有限公司</v>
          </cell>
          <cell r="O4547" t="str">
            <v>2,742.79</v>
          </cell>
          <cell r="P4547" t="str">
            <v>13,713.95</v>
          </cell>
          <cell r="Q4547" t="str">
            <v>13,713.96</v>
          </cell>
          <cell r="R4547" t="str">
            <v>4</v>
          </cell>
          <cell r="S4547" t="str">
            <v>平均年限法(一)</v>
          </cell>
          <cell r="T4547" t="str">
            <v>在用</v>
          </cell>
          <cell r="U4547" t="str">
            <v>在建工程转入</v>
          </cell>
          <cell r="V4547" t="str">
            <v>徐建红</v>
          </cell>
          <cell r="W4547" t="str">
            <v>2024.07.29</v>
          </cell>
          <cell r="X4547" t="str">
            <v>记--1149</v>
          </cell>
          <cell r="Y4547" t="str">
            <v>2400吨原药技改项目</v>
          </cell>
        </row>
        <row r="4547">
          <cell r="AA4547" t="str">
            <v>0501</v>
          </cell>
        </row>
        <row r="4548">
          <cell r="B4548" t="str">
            <v>050100004</v>
          </cell>
          <cell r="C4548" t="str">
            <v>综合仓库2回车场硬化道路</v>
          </cell>
          <cell r="D4548" t="str">
            <v>构筑物</v>
          </cell>
          <cell r="E4548">
            <v>520801.47</v>
          </cell>
          <cell r="F4548">
            <v>20832.05</v>
          </cell>
          <cell r="G4548">
            <v>499969.42</v>
          </cell>
          <cell r="H4548">
            <v>0</v>
          </cell>
          <cell r="I4548" t="str">
            <v>2024.07.29</v>
          </cell>
          <cell r="J4548" t="str">
            <v>120</v>
          </cell>
          <cell r="K4548" t="str">
            <v>厂区道路</v>
          </cell>
          <cell r="L4548" t="str">
            <v>肥东制剂分厂</v>
          </cell>
          <cell r="M4548" t="str">
            <v>肥东厂区</v>
          </cell>
          <cell r="N4548" t="str">
            <v>安徽恒江建设有限公司</v>
          </cell>
          <cell r="O4548" t="str">
            <v>4,166.41</v>
          </cell>
          <cell r="P4548" t="str">
            <v>20,832.05</v>
          </cell>
          <cell r="Q4548" t="str">
            <v>20,832.06</v>
          </cell>
          <cell r="R4548" t="str">
            <v>4</v>
          </cell>
          <cell r="S4548" t="str">
            <v>平均年限法(一)</v>
          </cell>
          <cell r="T4548" t="str">
            <v>在用</v>
          </cell>
          <cell r="U4548" t="str">
            <v>在建工程转入</v>
          </cell>
          <cell r="V4548" t="str">
            <v>徐建红</v>
          </cell>
          <cell r="W4548" t="str">
            <v>2024.07.29</v>
          </cell>
          <cell r="X4548" t="str">
            <v>记--1149</v>
          </cell>
          <cell r="Y4548" t="str">
            <v>2400吨原药技改项目</v>
          </cell>
        </row>
        <row r="4548">
          <cell r="AA4548" t="str">
            <v>0501</v>
          </cell>
        </row>
        <row r="4549">
          <cell r="B4549" t="str">
            <v>032400126</v>
          </cell>
          <cell r="C4549" t="str">
            <v>全彩显示大屏幕（总控室）</v>
          </cell>
          <cell r="D4549" t="str">
            <v>室内P（Q）1.5，LED屏幕尺寸31.13㎡，含视频处理器1套、接收卡120块、开关电源5V40A</v>
          </cell>
          <cell r="E4549">
            <v>409697.2</v>
          </cell>
          <cell r="F4549">
            <v>20484.85</v>
          </cell>
          <cell r="G4549">
            <v>389212.35</v>
          </cell>
          <cell r="H4549">
            <v>0</v>
          </cell>
          <cell r="I4549" t="str">
            <v>2024.07.29</v>
          </cell>
          <cell r="J4549" t="str">
            <v>96</v>
          </cell>
          <cell r="K4549" t="str">
            <v>公用设备</v>
          </cell>
          <cell r="L4549" t="str">
            <v>肥东合成分厂</v>
          </cell>
          <cell r="M4549" t="str">
            <v>肥东总控室</v>
          </cell>
          <cell r="N4549" t="str">
            <v>合肥新凯建筑装饰有限公司</v>
          </cell>
          <cell r="O4549" t="str">
            <v>4,096.97</v>
          </cell>
          <cell r="P4549" t="str">
            <v>20,484.85</v>
          </cell>
          <cell r="Q4549" t="str">
            <v>16,387.89</v>
          </cell>
          <cell r="R4549" t="str">
            <v>4</v>
          </cell>
          <cell r="S4549" t="str">
            <v>平均年限法(一)</v>
          </cell>
          <cell r="T4549" t="str">
            <v>在用</v>
          </cell>
          <cell r="U4549" t="str">
            <v>在建工程转入</v>
          </cell>
          <cell r="V4549" t="str">
            <v>徐建红</v>
          </cell>
          <cell r="W4549" t="str">
            <v>2024.07.29</v>
          </cell>
          <cell r="X4549" t="str">
            <v>记--1150</v>
          </cell>
          <cell r="Y4549" t="str">
            <v>中控室搬迁项目</v>
          </cell>
        </row>
        <row r="4549">
          <cell r="AA4549" t="str">
            <v>0324</v>
          </cell>
        </row>
        <row r="4550">
          <cell r="B4550" t="str">
            <v>032400127</v>
          </cell>
          <cell r="C4550" t="str">
            <v>新增监控系统设施（2400项目）</v>
          </cell>
          <cell r="D4550" t="str">
            <v>新增监控（2400项目新建合成五六车间、新罐区、综合仓库二等）</v>
          </cell>
          <cell r="E4550">
            <v>305403.65</v>
          </cell>
          <cell r="F4550">
            <v>15270.2</v>
          </cell>
          <cell r="G4550">
            <v>290133.45</v>
          </cell>
          <cell r="H4550">
            <v>0</v>
          </cell>
          <cell r="I4550" t="str">
            <v>2024.07.29</v>
          </cell>
          <cell r="J4550" t="str">
            <v>96</v>
          </cell>
          <cell r="K4550" t="str">
            <v>公用设备</v>
          </cell>
          <cell r="L4550" t="str">
            <v>肥东合成分厂</v>
          </cell>
          <cell r="M4550" t="str">
            <v>肥东总控室</v>
          </cell>
          <cell r="N4550" t="str">
            <v>合肥新凯建筑装饰</v>
          </cell>
          <cell r="O4550" t="str">
            <v>3,054.04</v>
          </cell>
          <cell r="P4550" t="str">
            <v>15,270.20</v>
          </cell>
          <cell r="Q4550" t="str">
            <v>12,216.15</v>
          </cell>
          <cell r="R4550" t="str">
            <v>4</v>
          </cell>
          <cell r="S4550" t="str">
            <v>平均年限法(一)</v>
          </cell>
          <cell r="T4550" t="str">
            <v>在用</v>
          </cell>
          <cell r="U4550" t="str">
            <v>在建工程转入</v>
          </cell>
          <cell r="V4550" t="str">
            <v>徐建红</v>
          </cell>
          <cell r="W4550" t="str">
            <v>2024.07.29</v>
          </cell>
          <cell r="X4550" t="str">
            <v>记--1150</v>
          </cell>
          <cell r="Y4550" t="str">
            <v>中控室搬迁项目</v>
          </cell>
        </row>
        <row r="4550">
          <cell r="AA4550" t="str">
            <v>0324</v>
          </cell>
        </row>
        <row r="4551">
          <cell r="B4551" t="str">
            <v>032400133</v>
          </cell>
          <cell r="C4551" t="str">
            <v>设备管道安装工程（新罐区）</v>
          </cell>
          <cell r="D4551" t="str">
            <v>2400吨项目，分摊16040217安装材料-工程物资</v>
          </cell>
          <cell r="E4551">
            <v>1358337.66</v>
          </cell>
          <cell r="F4551">
            <v>67916.81</v>
          </cell>
          <cell r="G4551">
            <v>1290420.85</v>
          </cell>
          <cell r="H4551">
            <v>0</v>
          </cell>
          <cell r="I4551" t="str">
            <v>2024.07.29</v>
          </cell>
          <cell r="J4551" t="str">
            <v>96</v>
          </cell>
          <cell r="K4551" t="str">
            <v>公用设备</v>
          </cell>
          <cell r="L4551" t="str">
            <v>肥东合成分厂/肥东制剂分厂</v>
          </cell>
          <cell r="M4551" t="str">
            <v>新罐区</v>
          </cell>
          <cell r="N4551" t="str">
            <v>宏基伟业集团有限公司、合肥科安设备安装有限公司、合肥博富物资贸易有限公司</v>
          </cell>
          <cell r="O4551" t="str">
            <v>13,583.38</v>
          </cell>
          <cell r="P4551" t="str">
            <v>27,166.76</v>
          </cell>
          <cell r="Q4551" t="str">
            <v>54,333.48</v>
          </cell>
          <cell r="R4551" t="str">
            <v>4</v>
          </cell>
          <cell r="S4551" t="str">
            <v>平均年限法(一)</v>
          </cell>
          <cell r="T4551" t="str">
            <v>在用</v>
          </cell>
          <cell r="U4551" t="str">
            <v>在建工程转入</v>
          </cell>
          <cell r="V4551" t="str">
            <v>徐建红</v>
          </cell>
          <cell r="W4551" t="str">
            <v>2024.11.22</v>
          </cell>
        </row>
        <row r="4551">
          <cell r="Y4551" t="str">
            <v>2400吨原药技改项目</v>
          </cell>
        </row>
        <row r="4551">
          <cell r="AA4551" t="str">
            <v>0324</v>
          </cell>
        </row>
        <row r="4552">
          <cell r="B4552" t="str">
            <v>032400134</v>
          </cell>
          <cell r="C4552" t="str">
            <v>碳钢储罐1（150#溶剂油）</v>
          </cell>
          <cell r="D4552" t="str">
            <v>63立方，DN3800*5400mm，材质碳钢，重量6.5吨，购钢材现场制作</v>
          </cell>
          <cell r="E4552">
            <v>66371.68</v>
          </cell>
          <cell r="F4552">
            <v>3318.6</v>
          </cell>
          <cell r="G4552">
            <v>63053.08</v>
          </cell>
          <cell r="H4552">
            <v>0</v>
          </cell>
          <cell r="I4552" t="str">
            <v>2024.07.29</v>
          </cell>
          <cell r="J4552" t="str">
            <v>96</v>
          </cell>
          <cell r="K4552" t="str">
            <v>公用设备</v>
          </cell>
          <cell r="L4552" t="str">
            <v>肥东制剂分厂</v>
          </cell>
          <cell r="M4552" t="str">
            <v>新罐区，V-3501</v>
          </cell>
          <cell r="N4552" t="str">
            <v>合肥科安设备安装有限公司、合肥博富物资贸易有限公司 75000/1.13</v>
          </cell>
          <cell r="O4552" t="str">
            <v>663.72</v>
          </cell>
          <cell r="P4552" t="str">
            <v>1,327.44</v>
          </cell>
          <cell r="Q4552" t="str">
            <v>2,654.87</v>
          </cell>
          <cell r="R4552" t="str">
            <v>4</v>
          </cell>
          <cell r="S4552" t="str">
            <v>平均年限法(一)</v>
          </cell>
          <cell r="T4552" t="str">
            <v>在用</v>
          </cell>
          <cell r="U4552" t="str">
            <v>在建工程转入</v>
          </cell>
          <cell r="V4552" t="str">
            <v>徐建红</v>
          </cell>
          <cell r="W4552" t="str">
            <v>2024.11.22</v>
          </cell>
        </row>
        <row r="4552">
          <cell r="Y4552" t="str">
            <v>2400吨原药技改项目</v>
          </cell>
        </row>
        <row r="4552">
          <cell r="AA4552" t="str">
            <v>0324</v>
          </cell>
        </row>
        <row r="4553">
          <cell r="B4553" t="str">
            <v>032400135</v>
          </cell>
          <cell r="C4553" t="str">
            <v>碳钢储罐2（甲苯）</v>
          </cell>
          <cell r="D4553" t="str">
            <v>63立方，DN3800*5400mm，材质碳钢，重量6.5吨，购钢材现场制作</v>
          </cell>
          <cell r="E4553">
            <v>66371.68</v>
          </cell>
          <cell r="F4553">
            <v>3318.6</v>
          </cell>
          <cell r="G4553">
            <v>63053.08</v>
          </cell>
          <cell r="H4553">
            <v>0</v>
          </cell>
          <cell r="I4553" t="str">
            <v>2024.07.29</v>
          </cell>
          <cell r="J4553" t="str">
            <v>96</v>
          </cell>
          <cell r="K4553" t="str">
            <v>公用设备</v>
          </cell>
          <cell r="L4553" t="str">
            <v>肥东合成分厂</v>
          </cell>
          <cell r="M4553" t="str">
            <v>新罐区，V-3502</v>
          </cell>
          <cell r="N4553" t="str">
            <v>合肥科安设备安装有限公司、合肥博富物资贸易有限公司 75000/1.13</v>
          </cell>
          <cell r="O4553" t="str">
            <v>663.72</v>
          </cell>
          <cell r="P4553" t="str">
            <v>1,327.44</v>
          </cell>
          <cell r="Q4553" t="str">
            <v>2,654.87</v>
          </cell>
          <cell r="R4553" t="str">
            <v>4</v>
          </cell>
          <cell r="S4553" t="str">
            <v>平均年限法(一)</v>
          </cell>
          <cell r="T4553" t="str">
            <v>在用</v>
          </cell>
          <cell r="U4553" t="str">
            <v>在建工程转入</v>
          </cell>
          <cell r="V4553" t="str">
            <v>徐建红</v>
          </cell>
          <cell r="W4553" t="str">
            <v>2024.11.22</v>
          </cell>
        </row>
        <row r="4553">
          <cell r="Y4553" t="str">
            <v>2400吨原药技改项目</v>
          </cell>
        </row>
        <row r="4553">
          <cell r="AA4553" t="str">
            <v>0324</v>
          </cell>
        </row>
        <row r="4554">
          <cell r="B4554" t="str">
            <v>032400136</v>
          </cell>
          <cell r="C4554" t="str">
            <v>碳钢储罐3（乙醇）</v>
          </cell>
          <cell r="D4554" t="str">
            <v>63立方，DN3800*5400mm，材质碳钢，重量6.5吨，购钢材现场制作</v>
          </cell>
          <cell r="E4554">
            <v>66371.68</v>
          </cell>
          <cell r="F4554">
            <v>3318.6</v>
          </cell>
          <cell r="G4554">
            <v>63053.08</v>
          </cell>
          <cell r="H4554">
            <v>0</v>
          </cell>
          <cell r="I4554" t="str">
            <v>2024.07.29</v>
          </cell>
          <cell r="J4554" t="str">
            <v>96</v>
          </cell>
          <cell r="K4554" t="str">
            <v>公用设备</v>
          </cell>
          <cell r="L4554" t="str">
            <v>肥东合成分厂</v>
          </cell>
          <cell r="M4554" t="str">
            <v>新罐区，V-3503</v>
          </cell>
          <cell r="N4554" t="str">
            <v>合肥科安设备安装有限公司、合肥博富物资贸易有限公司 75000/1.13</v>
          </cell>
          <cell r="O4554" t="str">
            <v>663.72</v>
          </cell>
          <cell r="P4554" t="str">
            <v>1,327.44</v>
          </cell>
          <cell r="Q4554" t="str">
            <v>2,654.87</v>
          </cell>
          <cell r="R4554" t="str">
            <v>4</v>
          </cell>
          <cell r="S4554" t="str">
            <v>平均年限法(一)</v>
          </cell>
          <cell r="T4554" t="str">
            <v>在用</v>
          </cell>
          <cell r="U4554" t="str">
            <v>在建工程转入</v>
          </cell>
          <cell r="V4554" t="str">
            <v>徐建红</v>
          </cell>
          <cell r="W4554" t="str">
            <v>2024.11.22</v>
          </cell>
        </row>
        <row r="4554">
          <cell r="Y4554" t="str">
            <v>2400吨原药技改项目</v>
          </cell>
        </row>
        <row r="4554">
          <cell r="AA4554" t="str">
            <v>0324</v>
          </cell>
        </row>
        <row r="4555">
          <cell r="B4555" t="str">
            <v>032400137</v>
          </cell>
          <cell r="C4555" t="str">
            <v>碳钢储罐4（油酸甲酯）</v>
          </cell>
          <cell r="D4555" t="str">
            <v>63立方，DN3800*5400mm，材质碳钢，重量6.5吨，购钢材现场制作</v>
          </cell>
          <cell r="E4555">
            <v>66371.68</v>
          </cell>
          <cell r="F4555">
            <v>3318.6</v>
          </cell>
          <cell r="G4555">
            <v>63053.08</v>
          </cell>
          <cell r="H4555">
            <v>0</v>
          </cell>
          <cell r="I4555" t="str">
            <v>2024.07.29</v>
          </cell>
          <cell r="J4555" t="str">
            <v>96</v>
          </cell>
          <cell r="K4555" t="str">
            <v>公用设备</v>
          </cell>
          <cell r="L4555" t="str">
            <v>肥东制剂分厂</v>
          </cell>
          <cell r="M4555" t="str">
            <v>新罐区，V-3504</v>
          </cell>
          <cell r="N4555" t="str">
            <v>合肥科安设备安装有限公司、合肥博富物资贸易有限公司 75000/1.13</v>
          </cell>
          <cell r="O4555" t="str">
            <v>663.72</v>
          </cell>
          <cell r="P4555" t="str">
            <v>1,327.44</v>
          </cell>
          <cell r="Q4555" t="str">
            <v>2,654.87</v>
          </cell>
          <cell r="R4555" t="str">
            <v>4</v>
          </cell>
          <cell r="S4555" t="str">
            <v>平均年限法(一)</v>
          </cell>
          <cell r="T4555" t="str">
            <v>在用</v>
          </cell>
          <cell r="U4555" t="str">
            <v>在建工程转入</v>
          </cell>
          <cell r="V4555" t="str">
            <v>徐建红</v>
          </cell>
          <cell r="W4555" t="str">
            <v>2024.11.22</v>
          </cell>
        </row>
        <row r="4555">
          <cell r="Y4555" t="str">
            <v>2400吨原药技改项目</v>
          </cell>
        </row>
        <row r="4555">
          <cell r="AA4555" t="str">
            <v>0324</v>
          </cell>
        </row>
        <row r="4556">
          <cell r="B4556" t="str">
            <v>032400138</v>
          </cell>
          <cell r="C4556" t="str">
            <v>碳钢储罐5（二甲苯）</v>
          </cell>
          <cell r="D4556" t="str">
            <v>63立方，DN3800*5400mm，材质碳钢，重量6.5吨，购钢材现场制作</v>
          </cell>
          <cell r="E4556">
            <v>66371.68</v>
          </cell>
          <cell r="F4556">
            <v>3318.6</v>
          </cell>
          <cell r="G4556">
            <v>63053.08</v>
          </cell>
          <cell r="H4556">
            <v>0</v>
          </cell>
          <cell r="I4556" t="str">
            <v>2024.07.29</v>
          </cell>
          <cell r="J4556" t="str">
            <v>96</v>
          </cell>
          <cell r="K4556" t="str">
            <v>公用设备</v>
          </cell>
          <cell r="L4556" t="str">
            <v>肥东制剂分厂</v>
          </cell>
          <cell r="M4556" t="str">
            <v>新罐区，V-3505</v>
          </cell>
          <cell r="N4556" t="str">
            <v>合肥科安设备安装有限公司、合肥博富物资贸易有限公司 75000/1.13</v>
          </cell>
          <cell r="O4556" t="str">
            <v>663.72</v>
          </cell>
          <cell r="P4556" t="str">
            <v>1,327.44</v>
          </cell>
          <cell r="Q4556" t="str">
            <v>2,654.87</v>
          </cell>
          <cell r="R4556" t="str">
            <v>4</v>
          </cell>
          <cell r="S4556" t="str">
            <v>平均年限法(一)</v>
          </cell>
          <cell r="T4556" t="str">
            <v>在用</v>
          </cell>
          <cell r="U4556" t="str">
            <v>在建工程转入</v>
          </cell>
          <cell r="V4556" t="str">
            <v>徐建红</v>
          </cell>
          <cell r="W4556" t="str">
            <v>2024.11.22</v>
          </cell>
        </row>
        <row r="4556">
          <cell r="Y4556" t="str">
            <v>2400吨原药技改项目</v>
          </cell>
        </row>
        <row r="4556">
          <cell r="AA4556" t="str">
            <v>0324</v>
          </cell>
        </row>
        <row r="4557">
          <cell r="B4557" t="str">
            <v>032400139</v>
          </cell>
          <cell r="C4557" t="str">
            <v>碳钢储罐6（大豆油）</v>
          </cell>
          <cell r="D4557" t="str">
            <v>63立方，DN3800*5400mm，材质碳钢，重量6.5吨，购钢材现场制作</v>
          </cell>
          <cell r="E4557">
            <v>66371.68</v>
          </cell>
          <cell r="F4557">
            <v>3318.6</v>
          </cell>
          <cell r="G4557">
            <v>63053.08</v>
          </cell>
          <cell r="H4557">
            <v>0</v>
          </cell>
          <cell r="I4557" t="str">
            <v>2024.07.29</v>
          </cell>
          <cell r="J4557" t="str">
            <v>96</v>
          </cell>
          <cell r="K4557" t="str">
            <v>公用设备</v>
          </cell>
          <cell r="L4557" t="str">
            <v>肥东制剂分厂</v>
          </cell>
          <cell r="M4557" t="str">
            <v>新罐区，V-3506</v>
          </cell>
          <cell r="N4557" t="str">
            <v>合肥科安设备安装有限公司、合肥博富物资贸易有限公司 75000/1.13</v>
          </cell>
          <cell r="O4557" t="str">
            <v>663.72</v>
          </cell>
          <cell r="P4557" t="str">
            <v>1,327.44</v>
          </cell>
          <cell r="Q4557" t="str">
            <v>2,654.87</v>
          </cell>
          <cell r="R4557" t="str">
            <v>4</v>
          </cell>
          <cell r="S4557" t="str">
            <v>平均年限法(一)</v>
          </cell>
          <cell r="T4557" t="str">
            <v>在用</v>
          </cell>
          <cell r="U4557" t="str">
            <v>在建工程转入</v>
          </cell>
          <cell r="V4557" t="str">
            <v>徐建红</v>
          </cell>
          <cell r="W4557" t="str">
            <v>2024.11.22</v>
          </cell>
        </row>
        <row r="4557">
          <cell r="Y4557" t="str">
            <v>2400吨原药技改项目</v>
          </cell>
        </row>
        <row r="4557">
          <cell r="AA4557" t="str">
            <v>0324</v>
          </cell>
        </row>
        <row r="4558">
          <cell r="B4558" t="str">
            <v>032400140</v>
          </cell>
          <cell r="C4558" t="str">
            <v>碳钢储罐7（甲醇）</v>
          </cell>
          <cell r="D4558" t="str">
            <v>63立方，DN3800*5400mm，材质碳钢，重量6.5吨，购钢材现场制作</v>
          </cell>
          <cell r="E4558">
            <v>66371.68</v>
          </cell>
          <cell r="F4558">
            <v>3318.6</v>
          </cell>
          <cell r="G4558">
            <v>63053.08</v>
          </cell>
          <cell r="H4558">
            <v>0</v>
          </cell>
          <cell r="I4558" t="str">
            <v>2024.07.29</v>
          </cell>
          <cell r="J4558" t="str">
            <v>96</v>
          </cell>
          <cell r="K4558" t="str">
            <v>公用设备</v>
          </cell>
          <cell r="L4558" t="str">
            <v>肥东合成分厂</v>
          </cell>
          <cell r="M4558" t="str">
            <v>新罐区，V-3507</v>
          </cell>
          <cell r="N4558" t="str">
            <v>合肥科安设备安装有限公司、合肥博富物资贸易有限公司 75000/1.13</v>
          </cell>
          <cell r="O4558" t="str">
            <v>663.72</v>
          </cell>
          <cell r="P4558" t="str">
            <v>1,327.44</v>
          </cell>
          <cell r="Q4558" t="str">
            <v>2,654.87</v>
          </cell>
          <cell r="R4558" t="str">
            <v>4</v>
          </cell>
          <cell r="S4558" t="str">
            <v>平均年限法(一)</v>
          </cell>
          <cell r="T4558" t="str">
            <v>在用</v>
          </cell>
          <cell r="U4558" t="str">
            <v>在建工程转入</v>
          </cell>
          <cell r="V4558" t="str">
            <v>徐建红</v>
          </cell>
          <cell r="W4558" t="str">
            <v>2024.11.22</v>
          </cell>
        </row>
        <row r="4558">
          <cell r="Y4558" t="str">
            <v>2400吨原药技改项目</v>
          </cell>
        </row>
        <row r="4558">
          <cell r="AA4558" t="str">
            <v>0324</v>
          </cell>
        </row>
        <row r="4559">
          <cell r="B4559" t="str">
            <v>032400141</v>
          </cell>
          <cell r="C4559" t="str">
            <v>碳钢储罐8（乙腈）</v>
          </cell>
          <cell r="D4559" t="str">
            <v>63立方，DN3800*5400mm，材质碳钢，重量6.5吨，购钢材现场制作</v>
          </cell>
          <cell r="E4559">
            <v>66371.68</v>
          </cell>
          <cell r="F4559">
            <v>3318.6</v>
          </cell>
          <cell r="G4559">
            <v>63053.08</v>
          </cell>
          <cell r="H4559">
            <v>0</v>
          </cell>
          <cell r="I4559" t="str">
            <v>2024.07.29</v>
          </cell>
          <cell r="J4559" t="str">
            <v>96</v>
          </cell>
          <cell r="K4559" t="str">
            <v>公用设备</v>
          </cell>
          <cell r="L4559" t="str">
            <v>肥东合成分厂</v>
          </cell>
          <cell r="M4559" t="str">
            <v>新罐区，V-3508</v>
          </cell>
          <cell r="N4559" t="str">
            <v>合肥科安设备安装有限公司、合肥博富物资贸易有限公司 75000/1.13</v>
          </cell>
          <cell r="O4559" t="str">
            <v>663.72</v>
          </cell>
          <cell r="P4559" t="str">
            <v>1,327.44</v>
          </cell>
          <cell r="Q4559" t="str">
            <v>2,654.87</v>
          </cell>
          <cell r="R4559" t="str">
            <v>4</v>
          </cell>
          <cell r="S4559" t="str">
            <v>平均年限法(一)</v>
          </cell>
          <cell r="T4559" t="str">
            <v>在用</v>
          </cell>
          <cell r="U4559" t="str">
            <v>在建工程转入</v>
          </cell>
          <cell r="V4559" t="str">
            <v>徐建红</v>
          </cell>
          <cell r="W4559" t="str">
            <v>2024.11.22</v>
          </cell>
        </row>
        <row r="4559">
          <cell r="Y4559" t="str">
            <v>2400吨原药技改项目</v>
          </cell>
        </row>
        <row r="4559">
          <cell r="AA4559" t="str">
            <v>0324</v>
          </cell>
        </row>
        <row r="4560">
          <cell r="B4560" t="str">
            <v>032400142</v>
          </cell>
          <cell r="C4560" t="str">
            <v>碳钢储罐9（备）</v>
          </cell>
          <cell r="D4560" t="str">
            <v>63立方，DN3800*5400mm，材质碳钢，重量6.5吨，购钢材现场制作</v>
          </cell>
          <cell r="E4560">
            <v>66371.68</v>
          </cell>
          <cell r="F4560">
            <v>3318.6</v>
          </cell>
          <cell r="G4560">
            <v>63053.08</v>
          </cell>
          <cell r="H4560">
            <v>0</v>
          </cell>
          <cell r="I4560" t="str">
            <v>2024.07.29</v>
          </cell>
          <cell r="J4560" t="str">
            <v>96</v>
          </cell>
          <cell r="K4560" t="str">
            <v>公用设备</v>
          </cell>
          <cell r="L4560" t="str">
            <v>肥东合成分厂</v>
          </cell>
          <cell r="M4560" t="str">
            <v>新罐区，V-3509</v>
          </cell>
          <cell r="N4560" t="str">
            <v>合肥科安设备安装有限公司、合肥博富物资贸易有限公司 75000/1.13</v>
          </cell>
          <cell r="O4560" t="str">
            <v>663.72</v>
          </cell>
          <cell r="P4560" t="str">
            <v>1,327.44</v>
          </cell>
          <cell r="Q4560" t="str">
            <v>2,654.87</v>
          </cell>
          <cell r="R4560" t="str">
            <v>4</v>
          </cell>
          <cell r="S4560" t="str">
            <v>平均年限法(一)</v>
          </cell>
          <cell r="T4560" t="str">
            <v>在用</v>
          </cell>
          <cell r="U4560" t="str">
            <v>在建工程转入</v>
          </cell>
          <cell r="V4560" t="str">
            <v>徐建红</v>
          </cell>
          <cell r="W4560" t="str">
            <v>2024.11.22</v>
          </cell>
        </row>
        <row r="4560">
          <cell r="Y4560" t="str">
            <v>2400吨原药技改项目</v>
          </cell>
        </row>
        <row r="4560">
          <cell r="AA4560" t="str">
            <v>0324</v>
          </cell>
        </row>
        <row r="4561">
          <cell r="B4561" t="str">
            <v>040200321</v>
          </cell>
          <cell r="C4561" t="str">
            <v>笔记本电脑（联想 Y7000）</v>
          </cell>
          <cell r="D4561" t="str">
            <v>联想笔记本 拯救者Y7000，CPU型号i7 13650；内存24G；硬盘512G SSD；显卡RTX4060；15.6英寸；灰色</v>
          </cell>
          <cell r="E4561">
            <v>6318.58</v>
          </cell>
          <cell r="F4561">
            <v>404.4</v>
          </cell>
          <cell r="G4561">
            <v>5914.18</v>
          </cell>
          <cell r="H4561">
            <v>0</v>
          </cell>
          <cell r="I4561" t="str">
            <v>2024.08.08</v>
          </cell>
          <cell r="J4561" t="str">
            <v>60</v>
          </cell>
          <cell r="K4561" t="str">
            <v>电脑</v>
          </cell>
          <cell r="L4561" t="str">
            <v>销售服务部</v>
          </cell>
          <cell r="M4561" t="str">
            <v>销售服务部（陈曦），丰乐种业新大楼703室，销售宣传直播间用</v>
          </cell>
          <cell r="N4561" t="str">
            <v>合肥德众科技有限公司 7140/1.13</v>
          </cell>
          <cell r="O4561" t="str">
            <v>101.10</v>
          </cell>
          <cell r="P4561" t="str">
            <v>404.40</v>
          </cell>
          <cell r="Q4561" t="str">
            <v>252.74</v>
          </cell>
          <cell r="R4561" t="str">
            <v>3</v>
          </cell>
          <cell r="S4561" t="str">
            <v>平均年限法(一)</v>
          </cell>
          <cell r="T4561" t="str">
            <v>在用</v>
          </cell>
          <cell r="U4561" t="str">
            <v>直接购入</v>
          </cell>
          <cell r="V4561" t="str">
            <v>徐建红</v>
          </cell>
          <cell r="W4561" t="str">
            <v>2024.08.08</v>
          </cell>
          <cell r="X4561" t="str">
            <v>记--477</v>
          </cell>
        </row>
        <row r="4561">
          <cell r="AA4561" t="str">
            <v>0402</v>
          </cell>
        </row>
        <row r="4562">
          <cell r="B4562" t="str">
            <v>030200272</v>
          </cell>
          <cell r="C4562" t="str">
            <v>化学滤料异味处理单元装置</v>
          </cell>
          <cell r="D4562" t="str">
            <v>型号ZNDBS3000，进出风口DN300，箱体材质PP，1300*1000*1115，板材厚度12mm</v>
          </cell>
          <cell r="E4562">
            <v>39823.01</v>
          </cell>
          <cell r="F4562">
            <v>1592.92</v>
          </cell>
          <cell r="G4562">
            <v>38230.09</v>
          </cell>
          <cell r="H4562">
            <v>0</v>
          </cell>
          <cell r="I4562" t="str">
            <v>2024.08.12</v>
          </cell>
          <cell r="J4562" t="str">
            <v>96</v>
          </cell>
          <cell r="K4562" t="str">
            <v>污水设备</v>
          </cell>
          <cell r="L4562" t="str">
            <v>肥东合成分厂</v>
          </cell>
          <cell r="M4562" t="str">
            <v>肥东合成污水站</v>
          </cell>
          <cell r="N4562" t="str">
            <v>南京卓宁清宇环境科技有限公司 45000/1.13</v>
          </cell>
          <cell r="O4562" t="str">
            <v>398.23</v>
          </cell>
          <cell r="P4562" t="str">
            <v>1,592.92</v>
          </cell>
          <cell r="Q4562" t="str">
            <v>1,592.92</v>
          </cell>
          <cell r="R4562" t="str">
            <v>3</v>
          </cell>
          <cell r="S4562" t="str">
            <v>平均年限法(一)</v>
          </cell>
          <cell r="T4562" t="str">
            <v>在用</v>
          </cell>
          <cell r="U4562" t="str">
            <v>直接购入</v>
          </cell>
          <cell r="V4562" t="str">
            <v>徐建红</v>
          </cell>
          <cell r="W4562" t="str">
            <v>2024.08.12</v>
          </cell>
          <cell r="X4562" t="str">
            <v>记--478</v>
          </cell>
        </row>
        <row r="4562">
          <cell r="AA4562" t="str">
            <v>0302</v>
          </cell>
        </row>
        <row r="4563">
          <cell r="B4563" t="str">
            <v>031023069</v>
          </cell>
          <cell r="C4563" t="str">
            <v>不锈钢方形储罐</v>
          </cell>
          <cell r="D4563" t="str">
            <v>DN630*1000*600*3，材质304不锈钢</v>
          </cell>
          <cell r="E4563">
            <v>4336.28</v>
          </cell>
          <cell r="F4563">
            <v>277.52</v>
          </cell>
          <cell r="G4563">
            <v>4058.76</v>
          </cell>
          <cell r="H4563">
            <v>0</v>
          </cell>
          <cell r="I4563" t="str">
            <v>2024.08.12</v>
          </cell>
          <cell r="J4563" t="str">
            <v>60</v>
          </cell>
          <cell r="K4563" t="str">
            <v>剂型设备</v>
          </cell>
          <cell r="L4563" t="str">
            <v>肥东制剂分厂</v>
          </cell>
          <cell r="M4563" t="str">
            <v>肥东制剂16#车间</v>
          </cell>
          <cell r="N4563" t="str">
            <v>合肥市翊昊机械加工制造有限公司 4900/1.13</v>
          </cell>
          <cell r="O4563" t="str">
            <v>69.38</v>
          </cell>
          <cell r="P4563" t="str">
            <v>277.52</v>
          </cell>
          <cell r="Q4563" t="str">
            <v>173.45</v>
          </cell>
          <cell r="R4563" t="str">
            <v>3</v>
          </cell>
          <cell r="S4563" t="str">
            <v>平均年限法(一)</v>
          </cell>
          <cell r="T4563" t="str">
            <v>在用</v>
          </cell>
          <cell r="U4563" t="str">
            <v>直接购入</v>
          </cell>
          <cell r="V4563" t="str">
            <v>徐建红</v>
          </cell>
          <cell r="W4563" t="str">
            <v>2024.08.12</v>
          </cell>
          <cell r="X4563" t="str">
            <v>记--480</v>
          </cell>
        </row>
        <row r="4563">
          <cell r="AA4563" t="str">
            <v>0310</v>
          </cell>
        </row>
        <row r="4564">
          <cell r="B4564" t="str">
            <v>031023070</v>
          </cell>
          <cell r="C4564" t="str">
            <v>不锈钢圆形储罐</v>
          </cell>
          <cell r="D4564" t="str">
            <v>DN500*700*3，材质304不锈钢</v>
          </cell>
          <cell r="E4564">
            <v>2610.62</v>
          </cell>
          <cell r="F4564">
            <v>167.08</v>
          </cell>
          <cell r="G4564">
            <v>2443.54</v>
          </cell>
          <cell r="H4564">
            <v>0</v>
          </cell>
          <cell r="I4564" t="str">
            <v>2024.08.12</v>
          </cell>
          <cell r="J4564" t="str">
            <v>60</v>
          </cell>
          <cell r="K4564" t="str">
            <v>剂型设备</v>
          </cell>
          <cell r="L4564" t="str">
            <v>肥东制剂分厂</v>
          </cell>
          <cell r="M4564" t="str">
            <v>肥东制剂16#车间</v>
          </cell>
          <cell r="N4564" t="str">
            <v>合肥市翊昊机械加工制造有限公司 2950/1.13</v>
          </cell>
          <cell r="O4564" t="str">
            <v>41.77</v>
          </cell>
          <cell r="P4564" t="str">
            <v>167.08</v>
          </cell>
          <cell r="Q4564" t="str">
            <v>104.42</v>
          </cell>
          <cell r="R4564" t="str">
            <v>3</v>
          </cell>
          <cell r="S4564" t="str">
            <v>平均年限法(一)</v>
          </cell>
          <cell r="T4564" t="str">
            <v>在用</v>
          </cell>
          <cell r="U4564" t="str">
            <v>直接购入</v>
          </cell>
          <cell r="V4564" t="str">
            <v>徐建红</v>
          </cell>
          <cell r="W4564" t="str">
            <v>2024.08.12</v>
          </cell>
          <cell r="X4564" t="str">
            <v>记--480</v>
          </cell>
        </row>
        <row r="4564">
          <cell r="AA4564" t="str">
            <v>0310</v>
          </cell>
        </row>
        <row r="4565">
          <cell r="B4565" t="str">
            <v>031023071</v>
          </cell>
          <cell r="C4565" t="str">
            <v>不锈钢圆形储罐</v>
          </cell>
          <cell r="D4565" t="str">
            <v>DN500*700*3，材质304不锈钢</v>
          </cell>
          <cell r="E4565">
            <v>2610.62</v>
          </cell>
          <cell r="F4565">
            <v>167.08</v>
          </cell>
          <cell r="G4565">
            <v>2443.54</v>
          </cell>
          <cell r="H4565">
            <v>0</v>
          </cell>
          <cell r="I4565" t="str">
            <v>2024.08.12</v>
          </cell>
          <cell r="J4565" t="str">
            <v>60</v>
          </cell>
          <cell r="K4565" t="str">
            <v>剂型设备</v>
          </cell>
          <cell r="L4565" t="str">
            <v>肥东制剂分厂</v>
          </cell>
          <cell r="M4565" t="str">
            <v>肥东制剂16#车间</v>
          </cell>
          <cell r="N4565" t="str">
            <v>合肥市翊昊机械加工制造有限公司 2950/1.13</v>
          </cell>
          <cell r="O4565" t="str">
            <v>41.77</v>
          </cell>
          <cell r="P4565" t="str">
            <v>167.08</v>
          </cell>
          <cell r="Q4565" t="str">
            <v>104.42</v>
          </cell>
          <cell r="R4565" t="str">
            <v>3</v>
          </cell>
          <cell r="S4565" t="str">
            <v>平均年限法(一)</v>
          </cell>
          <cell r="T4565" t="str">
            <v>在用</v>
          </cell>
          <cell r="U4565" t="str">
            <v>直接购入</v>
          </cell>
          <cell r="V4565" t="str">
            <v>徐建红</v>
          </cell>
          <cell r="W4565" t="str">
            <v>2024.08.12</v>
          </cell>
          <cell r="X4565" t="str">
            <v>记--480</v>
          </cell>
        </row>
        <row r="4565">
          <cell r="AA4565" t="str">
            <v>0310</v>
          </cell>
        </row>
        <row r="4566">
          <cell r="B4566" t="str">
            <v>031023072</v>
          </cell>
          <cell r="C4566" t="str">
            <v>不锈钢圆形储罐</v>
          </cell>
          <cell r="D4566" t="str">
            <v>DN500*700*3，材质304不锈钢</v>
          </cell>
          <cell r="E4566">
            <v>2610.62</v>
          </cell>
          <cell r="F4566">
            <v>167.08</v>
          </cell>
          <cell r="G4566">
            <v>2443.54</v>
          </cell>
          <cell r="H4566">
            <v>0</v>
          </cell>
          <cell r="I4566" t="str">
            <v>2024.08.12</v>
          </cell>
          <cell r="J4566" t="str">
            <v>60</v>
          </cell>
          <cell r="K4566" t="str">
            <v>剂型设备</v>
          </cell>
          <cell r="L4566" t="str">
            <v>肥东制剂分厂</v>
          </cell>
          <cell r="M4566" t="str">
            <v>肥东制剂16#车间</v>
          </cell>
          <cell r="N4566" t="str">
            <v>合肥市翊昊机械加工制造有限公司 2950/1.13</v>
          </cell>
          <cell r="O4566" t="str">
            <v>41.77</v>
          </cell>
          <cell r="P4566" t="str">
            <v>167.08</v>
          </cell>
          <cell r="Q4566" t="str">
            <v>104.42</v>
          </cell>
          <cell r="R4566" t="str">
            <v>3</v>
          </cell>
          <cell r="S4566" t="str">
            <v>平均年限法(一)</v>
          </cell>
          <cell r="T4566" t="str">
            <v>在用</v>
          </cell>
          <cell r="U4566" t="str">
            <v>直接购入</v>
          </cell>
          <cell r="V4566" t="str">
            <v>徐建红</v>
          </cell>
          <cell r="W4566" t="str">
            <v>2024.08.12</v>
          </cell>
          <cell r="X4566" t="str">
            <v>记--480</v>
          </cell>
        </row>
        <row r="4566">
          <cell r="AA4566" t="str">
            <v>0310</v>
          </cell>
        </row>
        <row r="4567">
          <cell r="B4567" t="str">
            <v>032400128</v>
          </cell>
          <cell r="C4567" t="str">
            <v>通讯联络机柜（总控室）</v>
          </cell>
          <cell r="D4567" t="str">
            <v>机柜:高2100*宽800*深600mm；型号:中控-XP202X</v>
          </cell>
          <cell r="E4567">
            <v>118805.31</v>
          </cell>
          <cell r="F4567">
            <v>4752.2</v>
          </cell>
          <cell r="G4567">
            <v>114053.11</v>
          </cell>
          <cell r="H4567">
            <v>0</v>
          </cell>
          <cell r="I4567" t="str">
            <v>2024.08.20</v>
          </cell>
          <cell r="J4567" t="str">
            <v>96</v>
          </cell>
          <cell r="K4567" t="str">
            <v>公用设备</v>
          </cell>
          <cell r="L4567" t="str">
            <v>肥东合成分厂</v>
          </cell>
          <cell r="M4567" t="str">
            <v>肥东总控室</v>
          </cell>
          <cell r="N4567" t="str">
            <v>合肥右一工程科技有限公司 134250/1.13</v>
          </cell>
          <cell r="O4567" t="str">
            <v>1,188.05</v>
          </cell>
          <cell r="P4567" t="str">
            <v>4,752.20</v>
          </cell>
          <cell r="Q4567" t="str">
            <v>4,752.21</v>
          </cell>
          <cell r="R4567" t="str">
            <v>3</v>
          </cell>
          <cell r="S4567" t="str">
            <v>平均年限法(一)</v>
          </cell>
          <cell r="T4567" t="str">
            <v>在用</v>
          </cell>
          <cell r="U4567" t="str">
            <v>在建工程转入</v>
          </cell>
          <cell r="V4567" t="str">
            <v>徐建红</v>
          </cell>
          <cell r="W4567" t="str">
            <v>2024.08.20</v>
          </cell>
          <cell r="X4567" t="str">
            <v>记--488</v>
          </cell>
          <cell r="Y4567" t="str">
            <v>合成一二车间改造项目</v>
          </cell>
        </row>
        <row r="4567">
          <cell r="AA4567" t="str">
            <v>0324</v>
          </cell>
        </row>
        <row r="4568">
          <cell r="B4568" t="str">
            <v>032400129</v>
          </cell>
          <cell r="C4568" t="str">
            <v>通讯联络机柜（总控室）</v>
          </cell>
          <cell r="D4568" t="str">
            <v>机柜:高2100*宽800*深600mm；型号:中控-XP202X</v>
          </cell>
          <cell r="E4568">
            <v>118805.32</v>
          </cell>
          <cell r="F4568">
            <v>4752.2</v>
          </cell>
          <cell r="G4568">
            <v>114053.12</v>
          </cell>
          <cell r="H4568">
            <v>0</v>
          </cell>
          <cell r="I4568" t="str">
            <v>2024.08.20</v>
          </cell>
          <cell r="J4568" t="str">
            <v>96</v>
          </cell>
          <cell r="K4568" t="str">
            <v>公用设备</v>
          </cell>
          <cell r="L4568" t="str">
            <v>肥东合成分厂</v>
          </cell>
          <cell r="M4568" t="str">
            <v>肥东总控室</v>
          </cell>
          <cell r="N4568" t="str">
            <v>合肥右一工程科技有限公司 134250/1.13</v>
          </cell>
          <cell r="O4568" t="str">
            <v>1,188.05</v>
          </cell>
          <cell r="P4568" t="str">
            <v>4,752.20</v>
          </cell>
          <cell r="Q4568" t="str">
            <v>4,752.21</v>
          </cell>
          <cell r="R4568" t="str">
            <v>3</v>
          </cell>
          <cell r="S4568" t="str">
            <v>平均年限法(一)</v>
          </cell>
          <cell r="T4568" t="str">
            <v>在用</v>
          </cell>
          <cell r="U4568" t="str">
            <v>在建工程转入</v>
          </cell>
          <cell r="V4568" t="str">
            <v>徐建红</v>
          </cell>
          <cell r="W4568" t="str">
            <v>2024.08.20</v>
          </cell>
          <cell r="X4568" t="str">
            <v>记--488</v>
          </cell>
          <cell r="Y4568" t="str">
            <v>合成一二车间改造项目</v>
          </cell>
        </row>
        <row r="4568">
          <cell r="AA4568" t="str">
            <v>0324</v>
          </cell>
        </row>
        <row r="4569">
          <cell r="B4569" t="str">
            <v>030800399</v>
          </cell>
          <cell r="C4569" t="str">
            <v>合成一车间（烟嘧）技改工程</v>
          </cell>
          <cell r="D4569" t="str">
            <v>合成一车间（烟嘧装置）电气改造、自控仪表改造</v>
          </cell>
          <cell r="E4569">
            <v>1117527.66</v>
          </cell>
          <cell r="F4569">
            <v>44701.12</v>
          </cell>
          <cell r="G4569">
            <v>1072826.54</v>
          </cell>
          <cell r="H4569">
            <v>0</v>
          </cell>
          <cell r="I4569" t="str">
            <v>2024.08.20</v>
          </cell>
          <cell r="J4569" t="str">
            <v>96</v>
          </cell>
          <cell r="K4569" t="str">
            <v>烟嘧装置（合成一车间）</v>
          </cell>
          <cell r="L4569" t="str">
            <v>肥东合成分厂</v>
          </cell>
          <cell r="M4569" t="str">
            <v>肥东合成一车间</v>
          </cell>
          <cell r="N4569" t="str">
            <v>安徽龙振建设有限公司、安徽红华电力工程有限公司、安徽华墨电缆有限公司</v>
          </cell>
          <cell r="O4569" t="str">
            <v>11,175.28</v>
          </cell>
          <cell r="P4569" t="str">
            <v>44,701.12</v>
          </cell>
          <cell r="Q4569" t="str">
            <v>44,701.11</v>
          </cell>
          <cell r="R4569" t="str">
            <v>3</v>
          </cell>
          <cell r="S4569" t="str">
            <v>平均年限法(一)</v>
          </cell>
          <cell r="T4569" t="str">
            <v>在用</v>
          </cell>
          <cell r="U4569" t="str">
            <v>在建工程转入</v>
          </cell>
          <cell r="V4569" t="str">
            <v>徐建红</v>
          </cell>
          <cell r="W4569" t="str">
            <v>2024.08.20</v>
          </cell>
          <cell r="X4569" t="str">
            <v>记--488</v>
          </cell>
          <cell r="Y4569" t="str">
            <v>合成一二车间改造项目</v>
          </cell>
        </row>
        <row r="4569">
          <cell r="AA4569" t="str">
            <v>0308</v>
          </cell>
        </row>
        <row r="4570">
          <cell r="B4570" t="str">
            <v>030700478</v>
          </cell>
          <cell r="C4570" t="str">
            <v>合成二车间（精喹）技改工程</v>
          </cell>
          <cell r="D4570" t="str">
            <v>合成二车间（精喹装置）电气改造、自控仪表改造</v>
          </cell>
          <cell r="E4570">
            <v>1308947.11</v>
          </cell>
          <cell r="F4570">
            <v>52357.88</v>
          </cell>
          <cell r="G4570">
            <v>1256589.23</v>
          </cell>
          <cell r="H4570">
            <v>0</v>
          </cell>
          <cell r="I4570" t="str">
            <v>2024.08.20</v>
          </cell>
          <cell r="J4570" t="str">
            <v>96</v>
          </cell>
          <cell r="K4570" t="str">
            <v>精喹装置（合成二车间）</v>
          </cell>
          <cell r="L4570" t="str">
            <v>肥东合成分厂</v>
          </cell>
          <cell r="M4570" t="str">
            <v>肥东合成二车间</v>
          </cell>
          <cell r="N4570" t="str">
            <v>安徽龙振建设有限公司、安徽红华电力工程有限公司</v>
          </cell>
          <cell r="O4570" t="str">
            <v>13,089.47</v>
          </cell>
          <cell r="P4570" t="str">
            <v>52,541.66</v>
          </cell>
          <cell r="Q4570" t="str">
            <v>52,357.89</v>
          </cell>
          <cell r="R4570" t="str">
            <v>3</v>
          </cell>
          <cell r="S4570" t="str">
            <v>平均年限法(一)</v>
          </cell>
          <cell r="T4570" t="str">
            <v>在用</v>
          </cell>
          <cell r="U4570" t="str">
            <v>在建工程转入</v>
          </cell>
          <cell r="V4570" t="str">
            <v>徐建红</v>
          </cell>
          <cell r="W4570" t="str">
            <v>2024.08.20</v>
          </cell>
          <cell r="X4570" t="str">
            <v>记--488</v>
          </cell>
          <cell r="Y4570" t="str">
            <v>合成一二车间改造项目</v>
          </cell>
        </row>
        <row r="4570">
          <cell r="AA4570" t="str">
            <v>0307</v>
          </cell>
        </row>
        <row r="4571">
          <cell r="B4571" t="str">
            <v>032800048</v>
          </cell>
          <cell r="C4571" t="str">
            <v>RTO排放口烟气在线监测系统设备</v>
          </cell>
          <cell r="D4571" t="str">
            <v>皖仪CEMS-1200，配置组件含皖仪SG1200气体分析仪1台、皖仪LD1200A颗粒物监测仪1台、广州博控K37数采仪1台等安装组件</v>
          </cell>
          <cell r="E4571">
            <v>237760.44</v>
          </cell>
          <cell r="F4571">
            <v>9510.4</v>
          </cell>
          <cell r="G4571">
            <v>228250.04</v>
          </cell>
          <cell r="H4571">
            <v>0</v>
          </cell>
          <cell r="I4571" t="str">
            <v>2024.08.23</v>
          </cell>
          <cell r="J4571" t="str">
            <v>96</v>
          </cell>
          <cell r="K4571" t="str">
            <v>尾气预处理装置</v>
          </cell>
          <cell r="L4571" t="str">
            <v>肥东合成分厂</v>
          </cell>
          <cell r="M4571" t="str">
            <v>肥东合成RTO装置烟气排放口</v>
          </cell>
          <cell r="N4571" t="str">
            <v>安徽科欣环保股份有限公司 265000</v>
          </cell>
          <cell r="O4571" t="str">
            <v>2,377.60</v>
          </cell>
          <cell r="P4571" t="str">
            <v>9,510.40</v>
          </cell>
          <cell r="Q4571" t="str">
            <v>9,510.42</v>
          </cell>
          <cell r="R4571" t="str">
            <v>3</v>
          </cell>
          <cell r="S4571" t="str">
            <v>平均年限法(一)</v>
          </cell>
          <cell r="T4571" t="str">
            <v>在用</v>
          </cell>
          <cell r="U4571" t="str">
            <v>直接购入</v>
          </cell>
          <cell r="V4571" t="str">
            <v>徐建红</v>
          </cell>
          <cell r="W4571" t="str">
            <v>2024.08.23</v>
          </cell>
          <cell r="X4571" t="str">
            <v>记--492</v>
          </cell>
        </row>
        <row r="4571">
          <cell r="AA4571" t="str">
            <v>0328</v>
          </cell>
        </row>
        <row r="4572">
          <cell r="B4572" t="str">
            <v>031023073</v>
          </cell>
          <cell r="C4572" t="str">
            <v>铝箔封口机</v>
          </cell>
          <cell r="D4572" t="str">
            <v>功率3.0KW，机架为304不锈钢</v>
          </cell>
          <cell r="E4572">
            <v>88318.58</v>
          </cell>
          <cell r="F4572">
            <v>2649.57</v>
          </cell>
          <cell r="G4572">
            <v>85669.01</v>
          </cell>
          <cell r="H4572">
            <v>0</v>
          </cell>
          <cell r="I4572" t="str">
            <v>2024.09.09</v>
          </cell>
          <cell r="J4572" t="str">
            <v>96</v>
          </cell>
          <cell r="K4572" t="str">
            <v>剂型设备</v>
          </cell>
          <cell r="L4572" t="str">
            <v>肥东制剂分厂</v>
          </cell>
          <cell r="M4572" t="str">
            <v>肥东制剂11#车间</v>
          </cell>
          <cell r="N4572" t="str">
            <v>广州国益包装科技有限公司 99800/1.13</v>
          </cell>
          <cell r="O4572" t="str">
            <v>883.19</v>
          </cell>
          <cell r="P4572" t="str">
            <v>2,649.57</v>
          </cell>
          <cell r="Q4572" t="str">
            <v>3,532.74</v>
          </cell>
          <cell r="R4572" t="str">
            <v>2</v>
          </cell>
          <cell r="S4572" t="str">
            <v>平均年限法(一)</v>
          </cell>
          <cell r="T4572" t="str">
            <v>在用</v>
          </cell>
          <cell r="U4572" t="str">
            <v>直接购入</v>
          </cell>
          <cell r="V4572" t="str">
            <v>徐建红</v>
          </cell>
          <cell r="W4572" t="str">
            <v>2024.09.09</v>
          </cell>
          <cell r="X4572" t="str">
            <v>记--733</v>
          </cell>
        </row>
        <row r="4572">
          <cell r="AA4572" t="str">
            <v>0310</v>
          </cell>
        </row>
        <row r="4573">
          <cell r="B4573" t="str">
            <v>030100153</v>
          </cell>
          <cell r="C4573" t="str">
            <v>多气体检测仪（手持式）</v>
          </cell>
          <cell r="D4573" t="str">
            <v>TY2000-D，手持式，环境监测仪器</v>
          </cell>
          <cell r="E4573">
            <v>17699.12</v>
          </cell>
          <cell r="F4573">
            <v>530.97</v>
          </cell>
          <cell r="G4573">
            <v>17168.15</v>
          </cell>
          <cell r="H4573">
            <v>0</v>
          </cell>
          <cell r="I4573" t="str">
            <v>2024.09.13</v>
          </cell>
          <cell r="J4573" t="str">
            <v>96</v>
          </cell>
          <cell r="K4573" t="str">
            <v>质检设备</v>
          </cell>
          <cell r="L4573" t="str">
            <v>质量管理部</v>
          </cell>
          <cell r="M4573" t="str">
            <v>质量管理部（质检室），肥东综合楼3楼</v>
          </cell>
          <cell r="N4573" t="str">
            <v>青岛明华电子仪器有限公司 20000/1.13</v>
          </cell>
          <cell r="O4573" t="str">
            <v>176.99</v>
          </cell>
          <cell r="P4573" t="str">
            <v>530.97</v>
          </cell>
          <cell r="Q4573" t="str">
            <v>707.96</v>
          </cell>
          <cell r="R4573" t="str">
            <v>2</v>
          </cell>
          <cell r="S4573" t="str">
            <v>平均年限法(一)</v>
          </cell>
          <cell r="T4573" t="str">
            <v>在用</v>
          </cell>
          <cell r="U4573" t="str">
            <v>直接购入</v>
          </cell>
          <cell r="V4573" t="str">
            <v>徐建红</v>
          </cell>
          <cell r="W4573" t="str">
            <v>2024.09.13</v>
          </cell>
          <cell r="X4573" t="str">
            <v>记--738</v>
          </cell>
        </row>
        <row r="4573">
          <cell r="AA4573" t="str">
            <v>0301</v>
          </cell>
        </row>
        <row r="4574">
          <cell r="B4574" t="str">
            <v>031400100</v>
          </cell>
          <cell r="C4574" t="str">
            <v>储气罐（实验室用）</v>
          </cell>
          <cell r="D4574" t="str">
            <v>C-0.3/8，材质:碳钢</v>
          </cell>
          <cell r="E4574">
            <v>2566.37</v>
          </cell>
          <cell r="F4574">
            <v>76.98</v>
          </cell>
          <cell r="G4574">
            <v>2489.39</v>
          </cell>
          <cell r="H4574">
            <v>0</v>
          </cell>
          <cell r="I4574" t="str">
            <v>2024.09.13</v>
          </cell>
          <cell r="J4574" t="str">
            <v>96</v>
          </cell>
          <cell r="K4574" t="str">
            <v>研发设备</v>
          </cell>
          <cell r="L4574" t="str">
            <v>研发中心</v>
          </cell>
          <cell r="M4574" t="str">
            <v>肥东研发中心实验室，肥东综合楼4楼</v>
          </cell>
          <cell r="N4574" t="str">
            <v>安徽德蒙压缩机有限公司 2900/1.13</v>
          </cell>
          <cell r="O4574" t="str">
            <v>25.66</v>
          </cell>
          <cell r="P4574" t="str">
            <v>76.98</v>
          </cell>
          <cell r="Q4574" t="str">
            <v>102.65</v>
          </cell>
          <cell r="R4574" t="str">
            <v>2</v>
          </cell>
          <cell r="S4574" t="str">
            <v>平均年限法(一)</v>
          </cell>
          <cell r="T4574" t="str">
            <v>在用</v>
          </cell>
          <cell r="U4574" t="str">
            <v>直接购入</v>
          </cell>
          <cell r="V4574" t="str">
            <v>徐建红</v>
          </cell>
          <cell r="W4574" t="str">
            <v>2024.09.13</v>
          </cell>
          <cell r="X4574" t="str">
            <v>记--740</v>
          </cell>
        </row>
        <row r="4574">
          <cell r="AA4574" t="str">
            <v>0314</v>
          </cell>
        </row>
        <row r="4575">
          <cell r="B4575" t="str">
            <v>033000159</v>
          </cell>
          <cell r="C4575" t="str">
            <v>乙腈计量槽</v>
          </cell>
          <cell r="D4575" t="str">
            <v>3立方，材质304</v>
          </cell>
          <cell r="E4575">
            <v>21238.94</v>
          </cell>
          <cell r="F4575">
            <v>637.17</v>
          </cell>
          <cell r="G4575">
            <v>20601.77</v>
          </cell>
          <cell r="H4575">
            <v>0</v>
          </cell>
          <cell r="I4575" t="str">
            <v>2024.09.18</v>
          </cell>
          <cell r="J4575" t="str">
            <v>96</v>
          </cell>
          <cell r="K4575" t="str">
            <v>合成六车间（使它隆车间）</v>
          </cell>
          <cell r="L4575" t="str">
            <v>肥东合成分厂</v>
          </cell>
          <cell r="M4575" t="str">
            <v>肥东合成六车间</v>
          </cell>
          <cell r="N4575" t="str">
            <v>无锡市煜伟石化装备有限公司 24000/1.13</v>
          </cell>
          <cell r="O4575" t="str">
            <v>212.39</v>
          </cell>
          <cell r="P4575" t="str">
            <v>637.17</v>
          </cell>
          <cell r="Q4575" t="str">
            <v>849.56</v>
          </cell>
          <cell r="R4575" t="str">
            <v>2</v>
          </cell>
          <cell r="S4575" t="str">
            <v>平均年限法(一)</v>
          </cell>
          <cell r="T4575" t="str">
            <v>在用</v>
          </cell>
          <cell r="U4575" t="str">
            <v>直接购入</v>
          </cell>
          <cell r="V4575" t="str">
            <v>徐建红</v>
          </cell>
          <cell r="W4575" t="str">
            <v>2024.09.18</v>
          </cell>
          <cell r="X4575" t="str">
            <v>记--742</v>
          </cell>
        </row>
        <row r="4575">
          <cell r="AA4575" t="str">
            <v>0330</v>
          </cell>
        </row>
        <row r="4576">
          <cell r="B4576" t="str">
            <v>031023074</v>
          </cell>
          <cell r="C4576" t="str">
            <v>螺旋上料机</v>
          </cell>
          <cell r="D4576" t="str">
            <v>USL-00L，电机2.2KW，材质304不锈钢</v>
          </cell>
          <cell r="E4576">
            <v>13274.34</v>
          </cell>
          <cell r="F4576">
            <v>398.22</v>
          </cell>
          <cell r="G4576">
            <v>12876.12</v>
          </cell>
          <cell r="H4576">
            <v>0</v>
          </cell>
          <cell r="I4576" t="str">
            <v>2024.09.24</v>
          </cell>
          <cell r="J4576" t="str">
            <v>96</v>
          </cell>
          <cell r="K4576" t="str">
            <v>剂型设备</v>
          </cell>
          <cell r="L4576" t="str">
            <v>肥东制剂分厂</v>
          </cell>
          <cell r="M4576" t="str">
            <v>肥东制剂15#车间</v>
          </cell>
          <cell r="N4576" t="str">
            <v>江苏汤姆智能装备有限公司 15000/1.13</v>
          </cell>
          <cell r="O4576" t="str">
            <v>132.74</v>
          </cell>
          <cell r="P4576" t="str">
            <v>398.22</v>
          </cell>
          <cell r="Q4576" t="str">
            <v>530.97</v>
          </cell>
          <cell r="R4576" t="str">
            <v>2</v>
          </cell>
          <cell r="S4576" t="str">
            <v>平均年限法(一)</v>
          </cell>
          <cell r="T4576" t="str">
            <v>在用</v>
          </cell>
          <cell r="U4576" t="str">
            <v>直接购入</v>
          </cell>
          <cell r="V4576" t="str">
            <v>徐建红</v>
          </cell>
          <cell r="W4576" t="str">
            <v>2024.09.24</v>
          </cell>
          <cell r="X4576" t="str">
            <v>记--817</v>
          </cell>
        </row>
        <row r="4576">
          <cell r="AA4576" t="str">
            <v>0310</v>
          </cell>
        </row>
        <row r="4577">
          <cell r="B4577" t="str">
            <v>040900577</v>
          </cell>
          <cell r="C4577" t="str">
            <v>电动伸缩门</v>
          </cell>
          <cell r="D4577" t="str">
            <v>北大门，金刚C型，门体16米，含电机控制系统</v>
          </cell>
          <cell r="E4577">
            <v>38495.58</v>
          </cell>
          <cell r="F4577">
            <v>1231.86</v>
          </cell>
          <cell r="G4577">
            <v>37263.72</v>
          </cell>
          <cell r="H4577">
            <v>0</v>
          </cell>
          <cell r="I4577" t="str">
            <v>2024.10.10</v>
          </cell>
          <cell r="J4577" t="str">
            <v>60</v>
          </cell>
          <cell r="K4577" t="str">
            <v>其他</v>
          </cell>
          <cell r="L4577" t="str">
            <v>综合办</v>
          </cell>
          <cell r="M4577" t="str">
            <v>肥东厂区北大门（宏图大道）</v>
          </cell>
          <cell r="N4577" t="str">
            <v>合肥兴门机电设备有限公司 43500/1.13</v>
          </cell>
          <cell r="O4577" t="str">
            <v>615.93</v>
          </cell>
          <cell r="P4577" t="str">
            <v>1,231.86</v>
          </cell>
          <cell r="Q4577" t="str">
            <v>1,539.82</v>
          </cell>
          <cell r="R4577" t="str">
            <v>1</v>
          </cell>
          <cell r="S4577" t="str">
            <v>平均年限法(一)</v>
          </cell>
          <cell r="T4577" t="str">
            <v>在用</v>
          </cell>
          <cell r="U4577" t="str">
            <v>直接购入</v>
          </cell>
          <cell r="V4577" t="str">
            <v>徐建红</v>
          </cell>
          <cell r="W4577" t="str">
            <v>2024.10.10</v>
          </cell>
          <cell r="X4577" t="str">
            <v>记--703</v>
          </cell>
        </row>
        <row r="4577">
          <cell r="AA4577" t="str">
            <v>0409</v>
          </cell>
        </row>
        <row r="4578">
          <cell r="B4578" t="str">
            <v>031023075</v>
          </cell>
          <cell r="C4578" t="str">
            <v>活性炭吸附箱</v>
          </cell>
          <cell r="D4578" t="str">
            <v>风量11000m3/h，箱体1080*800*2400mm，箱体厚度3mm，进出口法兰DN300，装填量0.6m3</v>
          </cell>
          <cell r="E4578">
            <v>10619.46</v>
          </cell>
          <cell r="F4578">
            <v>212.38</v>
          </cell>
          <cell r="G4578">
            <v>10407.08</v>
          </cell>
          <cell r="H4578">
            <v>0</v>
          </cell>
          <cell r="I4578" t="str">
            <v>2024.10.17</v>
          </cell>
          <cell r="J4578" t="str">
            <v>96</v>
          </cell>
          <cell r="K4578" t="str">
            <v>剂型设备</v>
          </cell>
          <cell r="L4578" t="str">
            <v>肥东制剂分厂</v>
          </cell>
          <cell r="M4578" t="str">
            <v>肥东制剂12#车间</v>
          </cell>
          <cell r="N4578" t="str">
            <v>安徽创清环保科技有限公司 12000/1.13</v>
          </cell>
          <cell r="O4578" t="str">
            <v>106.19</v>
          </cell>
          <cell r="P4578" t="str">
            <v>212.38</v>
          </cell>
          <cell r="Q4578" t="str">
            <v>424.78</v>
          </cell>
          <cell r="R4578" t="str">
            <v>1</v>
          </cell>
          <cell r="S4578" t="str">
            <v>平均年限法(一)</v>
          </cell>
          <cell r="T4578" t="str">
            <v>在用</v>
          </cell>
          <cell r="U4578" t="str">
            <v>直接购入</v>
          </cell>
          <cell r="V4578" t="str">
            <v>徐建红</v>
          </cell>
          <cell r="W4578" t="str">
            <v>2024.10.17</v>
          </cell>
          <cell r="X4578" t="str">
            <v>记--711</v>
          </cell>
        </row>
        <row r="4578">
          <cell r="AA4578" t="str">
            <v>0310</v>
          </cell>
        </row>
        <row r="4579">
          <cell r="B4579" t="str">
            <v>031023076</v>
          </cell>
          <cell r="C4579" t="str">
            <v>活性炭吸附箱</v>
          </cell>
          <cell r="D4579" t="str">
            <v>风量11000m3/h，箱体1080*800*2400mm，箱体厚度3mm，进出口法兰DN300，装填量0.6m3</v>
          </cell>
          <cell r="E4579">
            <v>10619.46</v>
          </cell>
          <cell r="F4579">
            <v>212.38</v>
          </cell>
          <cell r="G4579">
            <v>10407.08</v>
          </cell>
          <cell r="H4579">
            <v>0</v>
          </cell>
          <cell r="I4579" t="str">
            <v>2024.10.17</v>
          </cell>
          <cell r="J4579" t="str">
            <v>96</v>
          </cell>
          <cell r="K4579" t="str">
            <v>剂型设备</v>
          </cell>
          <cell r="L4579" t="str">
            <v>肥东制剂分厂</v>
          </cell>
          <cell r="M4579" t="str">
            <v>肥东制剂12#车间</v>
          </cell>
          <cell r="N4579" t="str">
            <v>安徽创清环保科技有限公司 12000/1.13</v>
          </cell>
          <cell r="O4579" t="str">
            <v>106.19</v>
          </cell>
          <cell r="P4579" t="str">
            <v>212.38</v>
          </cell>
          <cell r="Q4579" t="str">
            <v>424.78</v>
          </cell>
          <cell r="R4579" t="str">
            <v>1</v>
          </cell>
          <cell r="S4579" t="str">
            <v>平均年限法(一)</v>
          </cell>
          <cell r="T4579" t="str">
            <v>在用</v>
          </cell>
          <cell r="U4579" t="str">
            <v>直接购入</v>
          </cell>
          <cell r="V4579" t="str">
            <v>徐建红</v>
          </cell>
          <cell r="W4579" t="str">
            <v>2024.10.17</v>
          </cell>
          <cell r="X4579" t="str">
            <v>记--711</v>
          </cell>
        </row>
        <row r="4579">
          <cell r="AA4579" t="str">
            <v>0310</v>
          </cell>
        </row>
        <row r="4580">
          <cell r="B4580" t="str">
            <v>031023077</v>
          </cell>
          <cell r="C4580" t="str">
            <v>活性炭吸附箱</v>
          </cell>
          <cell r="D4580" t="str">
            <v>风量11000m3/h，箱体1080*800*2400mm，箱体厚度3mm，进出口法兰DN500，装填量0.6m3</v>
          </cell>
          <cell r="E4580">
            <v>10619.47</v>
          </cell>
          <cell r="F4580">
            <v>212.38</v>
          </cell>
          <cell r="G4580">
            <v>10407.09</v>
          </cell>
          <cell r="H4580">
            <v>0</v>
          </cell>
          <cell r="I4580" t="str">
            <v>2024.10.17</v>
          </cell>
          <cell r="J4580" t="str">
            <v>96</v>
          </cell>
          <cell r="K4580" t="str">
            <v>剂型设备</v>
          </cell>
          <cell r="L4580" t="str">
            <v>肥东制剂分厂</v>
          </cell>
          <cell r="M4580" t="str">
            <v>肥东制剂12#车间</v>
          </cell>
          <cell r="N4580" t="str">
            <v>安徽创清环保科技有限公司 12000/1.13</v>
          </cell>
          <cell r="O4580" t="str">
            <v>106.19</v>
          </cell>
          <cell r="P4580" t="str">
            <v>212.38</v>
          </cell>
          <cell r="Q4580" t="str">
            <v>424.78</v>
          </cell>
          <cell r="R4580" t="str">
            <v>1</v>
          </cell>
          <cell r="S4580" t="str">
            <v>平均年限法(一)</v>
          </cell>
          <cell r="T4580" t="str">
            <v>在用</v>
          </cell>
          <cell r="U4580" t="str">
            <v>直接购入</v>
          </cell>
          <cell r="V4580" t="str">
            <v>徐建红</v>
          </cell>
          <cell r="W4580" t="str">
            <v>2024.10.17</v>
          </cell>
          <cell r="X4580" t="str">
            <v>记--711</v>
          </cell>
        </row>
        <row r="4580">
          <cell r="AA4580" t="str">
            <v>0310</v>
          </cell>
        </row>
        <row r="4581">
          <cell r="B4581" t="str">
            <v>031023078</v>
          </cell>
          <cell r="C4581" t="str">
            <v>活性炭吸附箱</v>
          </cell>
          <cell r="D4581" t="str">
            <v>风量11000m3/h，箱体1080*800*2400mm，箱体厚度3mm，进出口法兰DN500，装填量0.6m3</v>
          </cell>
          <cell r="E4581">
            <v>10619.47</v>
          </cell>
          <cell r="F4581">
            <v>212.38</v>
          </cell>
          <cell r="G4581">
            <v>10407.09</v>
          </cell>
          <cell r="H4581">
            <v>0</v>
          </cell>
          <cell r="I4581" t="str">
            <v>2024.10.17</v>
          </cell>
          <cell r="J4581" t="str">
            <v>96</v>
          </cell>
          <cell r="K4581" t="str">
            <v>剂型设备</v>
          </cell>
          <cell r="L4581" t="str">
            <v>肥东制剂分厂</v>
          </cell>
          <cell r="M4581" t="str">
            <v>肥东制剂12#车间</v>
          </cell>
          <cell r="N4581" t="str">
            <v>安徽创清环保科技有限公司 12000/1.13</v>
          </cell>
          <cell r="O4581" t="str">
            <v>106.19</v>
          </cell>
          <cell r="P4581" t="str">
            <v>212.38</v>
          </cell>
          <cell r="Q4581" t="str">
            <v>424.78</v>
          </cell>
          <cell r="R4581" t="str">
            <v>1</v>
          </cell>
          <cell r="S4581" t="str">
            <v>平均年限法(一)</v>
          </cell>
          <cell r="T4581" t="str">
            <v>在用</v>
          </cell>
          <cell r="U4581" t="str">
            <v>直接购入</v>
          </cell>
          <cell r="V4581" t="str">
            <v>徐建红</v>
          </cell>
          <cell r="W4581" t="str">
            <v>2024.10.17</v>
          </cell>
          <cell r="X4581" t="str">
            <v>记--711</v>
          </cell>
        </row>
        <row r="4581">
          <cell r="AA4581" t="str">
            <v>0310</v>
          </cell>
        </row>
        <row r="4582">
          <cell r="B4582" t="str">
            <v>031023079</v>
          </cell>
          <cell r="C4582" t="str">
            <v>活性炭吸附箱</v>
          </cell>
          <cell r="D4582" t="str">
            <v>风量11000m3/h，箱体1080*800*2400mm，箱体厚度3mm，进出口法兰DN500，装填量0.6m3</v>
          </cell>
          <cell r="E4582">
            <v>10619.47</v>
          </cell>
          <cell r="F4582">
            <v>212.38</v>
          </cell>
          <cell r="G4582">
            <v>10407.09</v>
          </cell>
          <cell r="H4582">
            <v>0</v>
          </cell>
          <cell r="I4582" t="str">
            <v>2024.10.17</v>
          </cell>
          <cell r="J4582" t="str">
            <v>96</v>
          </cell>
          <cell r="K4582" t="str">
            <v>剂型设备</v>
          </cell>
          <cell r="L4582" t="str">
            <v>肥东制剂分厂</v>
          </cell>
          <cell r="M4582" t="str">
            <v>肥东制剂12#车间</v>
          </cell>
          <cell r="N4582" t="str">
            <v>安徽创清环保科技有限公司 12000/1.13</v>
          </cell>
          <cell r="O4582" t="str">
            <v>106.19</v>
          </cell>
          <cell r="P4582" t="str">
            <v>212.38</v>
          </cell>
          <cell r="Q4582" t="str">
            <v>424.78</v>
          </cell>
          <cell r="R4582" t="str">
            <v>1</v>
          </cell>
          <cell r="S4582" t="str">
            <v>平均年限法(一)</v>
          </cell>
          <cell r="T4582" t="str">
            <v>在用</v>
          </cell>
          <cell r="U4582" t="str">
            <v>直接购入</v>
          </cell>
          <cell r="V4582" t="str">
            <v>徐建红</v>
          </cell>
          <cell r="W4582" t="str">
            <v>2024.10.17</v>
          </cell>
          <cell r="X4582" t="str">
            <v>记--711</v>
          </cell>
        </row>
        <row r="4582">
          <cell r="AA4582" t="str">
            <v>0310</v>
          </cell>
        </row>
        <row r="4583">
          <cell r="B4583" t="str">
            <v>031023080</v>
          </cell>
          <cell r="C4583" t="str">
            <v>活性炭吸附箱</v>
          </cell>
          <cell r="D4583" t="str">
            <v>风量11000m3/h，箱体1080*800*2400mm，箱体厚度3mm，进出口法兰DN500，装填量0.6m3</v>
          </cell>
          <cell r="E4583">
            <v>10619.47</v>
          </cell>
          <cell r="F4583">
            <v>212.38</v>
          </cell>
          <cell r="G4583">
            <v>10407.09</v>
          </cell>
          <cell r="H4583">
            <v>0</v>
          </cell>
          <cell r="I4583" t="str">
            <v>2024.10.17</v>
          </cell>
          <cell r="J4583" t="str">
            <v>96</v>
          </cell>
          <cell r="K4583" t="str">
            <v>剂型设备</v>
          </cell>
          <cell r="L4583" t="str">
            <v>肥东制剂分厂</v>
          </cell>
          <cell r="M4583" t="str">
            <v>肥东制剂12#车间</v>
          </cell>
          <cell r="N4583" t="str">
            <v>安徽创清环保科技有限公司 12000/1.13</v>
          </cell>
          <cell r="O4583" t="str">
            <v>106.19</v>
          </cell>
          <cell r="P4583" t="str">
            <v>212.38</v>
          </cell>
          <cell r="Q4583" t="str">
            <v>424.78</v>
          </cell>
          <cell r="R4583" t="str">
            <v>1</v>
          </cell>
          <cell r="S4583" t="str">
            <v>平均年限法(一)</v>
          </cell>
          <cell r="T4583" t="str">
            <v>在用</v>
          </cell>
          <cell r="U4583" t="str">
            <v>直接购入</v>
          </cell>
          <cell r="V4583" t="str">
            <v>徐建红</v>
          </cell>
          <cell r="W4583" t="str">
            <v>2024.10.17</v>
          </cell>
          <cell r="X4583" t="str">
            <v>记--711</v>
          </cell>
        </row>
        <row r="4583">
          <cell r="AA4583" t="str">
            <v>0310</v>
          </cell>
        </row>
        <row r="4584">
          <cell r="B4584" t="str">
            <v>031023081</v>
          </cell>
          <cell r="C4584" t="str">
            <v>活性炭吸附箱</v>
          </cell>
          <cell r="D4584" t="str">
            <v>风量11000m3/h，箱体1080*800*2400mm，箱体厚度3mm，进出口法兰DN500，装填量0.6m3</v>
          </cell>
          <cell r="E4584">
            <v>10619.47</v>
          </cell>
          <cell r="F4584">
            <v>212.38</v>
          </cell>
          <cell r="G4584">
            <v>10407.09</v>
          </cell>
          <cell r="H4584">
            <v>0</v>
          </cell>
          <cell r="I4584" t="str">
            <v>2024.10.17</v>
          </cell>
          <cell r="J4584" t="str">
            <v>96</v>
          </cell>
          <cell r="K4584" t="str">
            <v>剂型设备</v>
          </cell>
          <cell r="L4584" t="str">
            <v>肥东制剂分厂</v>
          </cell>
          <cell r="M4584" t="str">
            <v>肥东制剂13#车间</v>
          </cell>
          <cell r="N4584" t="str">
            <v>安徽创清环保科技有限公司 12000/1.13</v>
          </cell>
          <cell r="O4584" t="str">
            <v>106.19</v>
          </cell>
          <cell r="P4584" t="str">
            <v>212.38</v>
          </cell>
          <cell r="Q4584" t="str">
            <v>424.78</v>
          </cell>
          <cell r="R4584" t="str">
            <v>1</v>
          </cell>
          <cell r="S4584" t="str">
            <v>平均年限法(一)</v>
          </cell>
          <cell r="T4584" t="str">
            <v>在用</v>
          </cell>
          <cell r="U4584" t="str">
            <v>直接购入</v>
          </cell>
          <cell r="V4584" t="str">
            <v>徐建红</v>
          </cell>
          <cell r="W4584" t="str">
            <v>2024.10.17</v>
          </cell>
          <cell r="X4584" t="str">
            <v>记--711</v>
          </cell>
        </row>
        <row r="4584">
          <cell r="AA4584" t="str">
            <v>0310</v>
          </cell>
        </row>
        <row r="4585">
          <cell r="B4585" t="str">
            <v>031023082</v>
          </cell>
          <cell r="C4585" t="str">
            <v>活性炭吸附箱</v>
          </cell>
          <cell r="D4585" t="str">
            <v>风量11000m3/h，箱体1080*800*2400mm，箱体厚度3mm，进出口法兰DN500，装填量0.6m3</v>
          </cell>
          <cell r="E4585">
            <v>10619.47</v>
          </cell>
          <cell r="F4585">
            <v>212.38</v>
          </cell>
          <cell r="G4585">
            <v>10407.09</v>
          </cell>
          <cell r="H4585">
            <v>0</v>
          </cell>
          <cell r="I4585" t="str">
            <v>2024.10.17</v>
          </cell>
          <cell r="J4585" t="str">
            <v>96</v>
          </cell>
          <cell r="K4585" t="str">
            <v>剂型设备</v>
          </cell>
          <cell r="L4585" t="str">
            <v>肥东制剂分厂</v>
          </cell>
          <cell r="M4585" t="str">
            <v>肥东制剂13#车间</v>
          </cell>
          <cell r="N4585" t="str">
            <v>安徽创清环保科技有限公司 12000/1.13</v>
          </cell>
          <cell r="O4585" t="str">
            <v>106.19</v>
          </cell>
          <cell r="P4585" t="str">
            <v>212.38</v>
          </cell>
          <cell r="Q4585" t="str">
            <v>424.78</v>
          </cell>
          <cell r="R4585" t="str">
            <v>1</v>
          </cell>
          <cell r="S4585" t="str">
            <v>平均年限法(一)</v>
          </cell>
          <cell r="T4585" t="str">
            <v>在用</v>
          </cell>
          <cell r="U4585" t="str">
            <v>直接购入</v>
          </cell>
          <cell r="V4585" t="str">
            <v>徐建红</v>
          </cell>
          <cell r="W4585" t="str">
            <v>2024.10.17</v>
          </cell>
          <cell r="X4585" t="str">
            <v>记--711</v>
          </cell>
        </row>
        <row r="4585">
          <cell r="AA4585" t="str">
            <v>0310</v>
          </cell>
        </row>
        <row r="4586">
          <cell r="B4586" t="str">
            <v>031023083</v>
          </cell>
          <cell r="C4586" t="str">
            <v>活性炭吸附箱</v>
          </cell>
          <cell r="D4586" t="str">
            <v>风量11000m3/h，箱体1080*800*2400mm，箱体厚度3mm，进出口法兰DN300，装填量0.6m3</v>
          </cell>
          <cell r="E4586">
            <v>10619.47</v>
          </cell>
          <cell r="F4586">
            <v>212.38</v>
          </cell>
          <cell r="G4586">
            <v>10407.09</v>
          </cell>
          <cell r="H4586">
            <v>0</v>
          </cell>
          <cell r="I4586" t="str">
            <v>2024.10.17</v>
          </cell>
          <cell r="J4586" t="str">
            <v>96</v>
          </cell>
          <cell r="K4586" t="str">
            <v>剂型设备</v>
          </cell>
          <cell r="L4586" t="str">
            <v>肥东制剂分厂</v>
          </cell>
          <cell r="M4586" t="str">
            <v>肥东制剂13#车间</v>
          </cell>
          <cell r="N4586" t="str">
            <v>安徽创清环保科技有限公司 12000/1.13</v>
          </cell>
          <cell r="O4586" t="str">
            <v>106.19</v>
          </cell>
          <cell r="P4586" t="str">
            <v>212.38</v>
          </cell>
          <cell r="Q4586" t="str">
            <v>424.78</v>
          </cell>
          <cell r="R4586" t="str">
            <v>1</v>
          </cell>
          <cell r="S4586" t="str">
            <v>平均年限法(一)</v>
          </cell>
          <cell r="T4586" t="str">
            <v>在用</v>
          </cell>
          <cell r="U4586" t="str">
            <v>直接购入</v>
          </cell>
          <cell r="V4586" t="str">
            <v>徐建红</v>
          </cell>
          <cell r="W4586" t="str">
            <v>2024.10.17</v>
          </cell>
          <cell r="X4586" t="str">
            <v>记--711</v>
          </cell>
        </row>
        <row r="4586">
          <cell r="AA4586" t="str">
            <v>0310</v>
          </cell>
        </row>
        <row r="4587">
          <cell r="B4587" t="str">
            <v>031023084</v>
          </cell>
          <cell r="C4587" t="str">
            <v>活性炭吸附箱</v>
          </cell>
          <cell r="D4587" t="str">
            <v>风量11000m3/h，箱体1080*800*2400mm，箱体厚度3mm，进出口法兰DN300，装填量0.6m3</v>
          </cell>
          <cell r="E4587">
            <v>10619.47</v>
          </cell>
          <cell r="F4587">
            <v>212.38</v>
          </cell>
          <cell r="G4587">
            <v>10407.09</v>
          </cell>
          <cell r="H4587">
            <v>0</v>
          </cell>
          <cell r="I4587" t="str">
            <v>2024.10.17</v>
          </cell>
          <cell r="J4587" t="str">
            <v>96</v>
          </cell>
          <cell r="K4587" t="str">
            <v>剂型设备</v>
          </cell>
          <cell r="L4587" t="str">
            <v>肥东制剂分厂</v>
          </cell>
          <cell r="M4587" t="str">
            <v>肥东制剂13#车间</v>
          </cell>
          <cell r="N4587" t="str">
            <v>安徽创清环保科技有限公司 12000/1.13</v>
          </cell>
          <cell r="O4587" t="str">
            <v>106.19</v>
          </cell>
          <cell r="P4587" t="str">
            <v>212.38</v>
          </cell>
          <cell r="Q4587" t="str">
            <v>424.78</v>
          </cell>
          <cell r="R4587" t="str">
            <v>1</v>
          </cell>
          <cell r="S4587" t="str">
            <v>平均年限法(一)</v>
          </cell>
          <cell r="T4587" t="str">
            <v>在用</v>
          </cell>
          <cell r="U4587" t="str">
            <v>直接购入</v>
          </cell>
          <cell r="V4587" t="str">
            <v>徐建红</v>
          </cell>
          <cell r="W4587" t="str">
            <v>2024.10.17</v>
          </cell>
          <cell r="X4587" t="str">
            <v>记--711</v>
          </cell>
        </row>
        <row r="4587">
          <cell r="AA4587" t="str">
            <v>0310</v>
          </cell>
        </row>
        <row r="4588">
          <cell r="B4588" t="str">
            <v>031023085</v>
          </cell>
          <cell r="C4588" t="str">
            <v>活性炭吸附箱</v>
          </cell>
          <cell r="D4588" t="str">
            <v>风量11000m3/h，箱体1080*800*2400mm，箱体厚度3mm，进出口法兰DN300，装填量0.6m3</v>
          </cell>
          <cell r="E4588">
            <v>10619.47</v>
          </cell>
          <cell r="F4588">
            <v>212.38</v>
          </cell>
          <cell r="G4588">
            <v>10407.09</v>
          </cell>
          <cell r="H4588">
            <v>0</v>
          </cell>
          <cell r="I4588" t="str">
            <v>2024.10.17</v>
          </cell>
          <cell r="J4588" t="str">
            <v>96</v>
          </cell>
          <cell r="K4588" t="str">
            <v>剂型设备</v>
          </cell>
          <cell r="L4588" t="str">
            <v>肥东制剂分厂</v>
          </cell>
          <cell r="M4588" t="str">
            <v>肥东制剂16#车间</v>
          </cell>
          <cell r="N4588" t="str">
            <v>安徽创清环保科技有限公司 12000/1.13</v>
          </cell>
          <cell r="O4588" t="str">
            <v>106.19</v>
          </cell>
          <cell r="P4588" t="str">
            <v>212.38</v>
          </cell>
          <cell r="Q4588" t="str">
            <v>424.78</v>
          </cell>
          <cell r="R4588" t="str">
            <v>1</v>
          </cell>
          <cell r="S4588" t="str">
            <v>平均年限法(一)</v>
          </cell>
          <cell r="T4588" t="str">
            <v>在用</v>
          </cell>
          <cell r="U4588" t="str">
            <v>直接购入</v>
          </cell>
          <cell r="V4588" t="str">
            <v>徐建红</v>
          </cell>
          <cell r="W4588" t="str">
            <v>2024.10.17</v>
          </cell>
          <cell r="X4588" t="str">
            <v>记--711</v>
          </cell>
        </row>
        <row r="4588">
          <cell r="AA4588" t="str">
            <v>0310</v>
          </cell>
        </row>
        <row r="4589">
          <cell r="B4589" t="str">
            <v>031023086</v>
          </cell>
          <cell r="C4589" t="str">
            <v>活性炭吸附箱</v>
          </cell>
          <cell r="D4589" t="str">
            <v>风量11000m3/h，箱体1080*800*2400mm，箱体厚度3mm，进出口法兰DN300，装填量0.6m3</v>
          </cell>
          <cell r="E4589">
            <v>10619.47</v>
          </cell>
          <cell r="F4589">
            <v>212.38</v>
          </cell>
          <cell r="G4589">
            <v>10407.09</v>
          </cell>
          <cell r="H4589">
            <v>0</v>
          </cell>
          <cell r="I4589" t="str">
            <v>2024.10.17</v>
          </cell>
          <cell r="J4589" t="str">
            <v>96</v>
          </cell>
          <cell r="K4589" t="str">
            <v>剂型设备</v>
          </cell>
          <cell r="L4589" t="str">
            <v>肥东制剂分厂</v>
          </cell>
          <cell r="M4589" t="str">
            <v>肥东制剂16#车间</v>
          </cell>
          <cell r="N4589" t="str">
            <v>安徽创清环保科技有限公司 12000/1.13</v>
          </cell>
          <cell r="O4589" t="str">
            <v>106.19</v>
          </cell>
          <cell r="P4589" t="str">
            <v>212.38</v>
          </cell>
          <cell r="Q4589" t="str">
            <v>424.78</v>
          </cell>
          <cell r="R4589" t="str">
            <v>1</v>
          </cell>
          <cell r="S4589" t="str">
            <v>平均年限法(一)</v>
          </cell>
          <cell r="T4589" t="str">
            <v>在用</v>
          </cell>
          <cell r="U4589" t="str">
            <v>直接购入</v>
          </cell>
          <cell r="V4589" t="str">
            <v>徐建红</v>
          </cell>
          <cell r="W4589" t="str">
            <v>2024.10.17</v>
          </cell>
          <cell r="X4589" t="str">
            <v>记--711</v>
          </cell>
        </row>
        <row r="4589">
          <cell r="AA4589" t="str">
            <v>0310</v>
          </cell>
        </row>
        <row r="4590">
          <cell r="B4590" t="str">
            <v>031023087</v>
          </cell>
          <cell r="C4590" t="str">
            <v>活性炭吸附箱</v>
          </cell>
          <cell r="D4590" t="str">
            <v>风量11000m3/h，箱体1080*800*2400mm，箱体厚度3mm，进出口法兰DN300，装填量0.6m3</v>
          </cell>
          <cell r="E4590">
            <v>10619.47</v>
          </cell>
          <cell r="F4590">
            <v>212.38</v>
          </cell>
          <cell r="G4590">
            <v>10407.09</v>
          </cell>
          <cell r="H4590">
            <v>0</v>
          </cell>
          <cell r="I4590" t="str">
            <v>2024.10.17</v>
          </cell>
          <cell r="J4590" t="str">
            <v>96</v>
          </cell>
          <cell r="K4590" t="str">
            <v>剂型设备</v>
          </cell>
          <cell r="L4590" t="str">
            <v>肥东制剂分厂</v>
          </cell>
          <cell r="M4590" t="str">
            <v>肥东制剂17#车间</v>
          </cell>
          <cell r="N4590" t="str">
            <v>安徽创清环保科技有限公司 12000/1.13</v>
          </cell>
          <cell r="O4590" t="str">
            <v>106.19</v>
          </cell>
          <cell r="P4590" t="str">
            <v>212.38</v>
          </cell>
          <cell r="Q4590" t="str">
            <v>424.78</v>
          </cell>
          <cell r="R4590" t="str">
            <v>1</v>
          </cell>
          <cell r="S4590" t="str">
            <v>平均年限法(一)</v>
          </cell>
          <cell r="T4590" t="str">
            <v>在用</v>
          </cell>
          <cell r="U4590" t="str">
            <v>直接购入</v>
          </cell>
          <cell r="V4590" t="str">
            <v>徐建红</v>
          </cell>
          <cell r="W4590" t="str">
            <v>2024.10.17</v>
          </cell>
          <cell r="X4590" t="str">
            <v>记--711</v>
          </cell>
        </row>
        <row r="4590">
          <cell r="AA4590" t="str">
            <v>0310</v>
          </cell>
        </row>
        <row r="4591">
          <cell r="B4591" t="str">
            <v>031023088</v>
          </cell>
          <cell r="C4591" t="str">
            <v>活性炭吸附箱</v>
          </cell>
          <cell r="D4591" t="str">
            <v>风量11000m3/h，箱体1080*800*2400mm，箱体厚度3mm，进出口法兰DN300，装填量0.6m3</v>
          </cell>
          <cell r="E4591">
            <v>10619.47</v>
          </cell>
          <cell r="F4591">
            <v>212.38</v>
          </cell>
          <cell r="G4591">
            <v>10407.09</v>
          </cell>
          <cell r="H4591">
            <v>0</v>
          </cell>
          <cell r="I4591" t="str">
            <v>2024.10.17</v>
          </cell>
          <cell r="J4591" t="str">
            <v>96</v>
          </cell>
          <cell r="K4591" t="str">
            <v>剂型设备</v>
          </cell>
          <cell r="L4591" t="str">
            <v>肥东制剂分厂</v>
          </cell>
          <cell r="M4591" t="str">
            <v>肥东制剂17#车间</v>
          </cell>
          <cell r="N4591" t="str">
            <v>安徽创清环保科技有限公司 12000/1.13</v>
          </cell>
          <cell r="O4591" t="str">
            <v>106.19</v>
          </cell>
          <cell r="P4591" t="str">
            <v>212.38</v>
          </cell>
          <cell r="Q4591" t="str">
            <v>424.78</v>
          </cell>
          <cell r="R4591" t="str">
            <v>1</v>
          </cell>
          <cell r="S4591" t="str">
            <v>平均年限法(一)</v>
          </cell>
          <cell r="T4591" t="str">
            <v>在用</v>
          </cell>
          <cell r="U4591" t="str">
            <v>直接购入</v>
          </cell>
          <cell r="V4591" t="str">
            <v>徐建红</v>
          </cell>
          <cell r="W4591" t="str">
            <v>2024.10.17</v>
          </cell>
          <cell r="X4591" t="str">
            <v>记--711</v>
          </cell>
        </row>
        <row r="4591">
          <cell r="AA4591" t="str">
            <v>0310</v>
          </cell>
        </row>
        <row r="4592">
          <cell r="B4592" t="str">
            <v>050600014</v>
          </cell>
          <cell r="C4592" t="str">
            <v>打包厢式集装房（生产服务临时办公场所）</v>
          </cell>
          <cell r="D4592" t="str">
            <v>采购成品且包安装，打包型集装箱房，分上下2层*各11间共22间，每间3*6米，两侧楼梯带遮阳棚，不封过道及护栏，四坡五脊盖顶，防雷接地处理</v>
          </cell>
          <cell r="E4592">
            <v>261504.43</v>
          </cell>
          <cell r="F4592">
            <v>8368.14</v>
          </cell>
          <cell r="G4592">
            <v>253136.29</v>
          </cell>
          <cell r="H4592">
            <v>0</v>
          </cell>
          <cell r="I4592" t="str">
            <v>2024.10.18</v>
          </cell>
          <cell r="J4592" t="str">
            <v>60</v>
          </cell>
          <cell r="K4592" t="str">
            <v>厂区临时设施</v>
          </cell>
          <cell r="L4592" t="str">
            <v>肥东合成分厂/肥东制剂分厂</v>
          </cell>
          <cell r="M4592" t="str">
            <v>肥东厂区总控室南侧，即小花园旧址</v>
          </cell>
          <cell r="N4592" t="str">
            <v>合肥亚邦集成房屋有限公司 295500/1.13</v>
          </cell>
          <cell r="O4592" t="str">
            <v>4,184.07</v>
          </cell>
          <cell r="P4592" t="str">
            <v>8,368.14</v>
          </cell>
          <cell r="Q4592" t="str">
            <v>10,460.18</v>
          </cell>
          <cell r="R4592" t="str">
            <v>1</v>
          </cell>
          <cell r="S4592" t="str">
            <v>平均年限法(一)</v>
          </cell>
          <cell r="T4592" t="str">
            <v>在用</v>
          </cell>
          <cell r="U4592" t="str">
            <v>直接购入</v>
          </cell>
          <cell r="V4592" t="str">
            <v>徐建红</v>
          </cell>
          <cell r="W4592" t="str">
            <v>2024.10.18</v>
          </cell>
          <cell r="X4592" t="str">
            <v>记--713</v>
          </cell>
        </row>
        <row r="4592">
          <cell r="AA4592" t="str">
            <v>0506</v>
          </cell>
        </row>
        <row r="4593">
          <cell r="B4593" t="str">
            <v>032500347</v>
          </cell>
          <cell r="C4593" t="str">
            <v>搪玻璃反应釜</v>
          </cell>
          <cell r="D4593" t="str">
            <v>K5000L</v>
          </cell>
          <cell r="E4593">
            <v>40707.96</v>
          </cell>
          <cell r="F4593">
            <v>814.16</v>
          </cell>
          <cell r="G4593">
            <v>39893.8</v>
          </cell>
          <cell r="H4593">
            <v>0</v>
          </cell>
          <cell r="I4593" t="str">
            <v>2024.10.21</v>
          </cell>
          <cell r="J4593" t="str">
            <v>96</v>
          </cell>
          <cell r="K4593" t="str">
            <v>苯磺隆装置（合成四车间）</v>
          </cell>
          <cell r="L4593" t="str">
            <v>肥东合成分厂</v>
          </cell>
          <cell r="M4593" t="str">
            <v>肥东合成四车间</v>
          </cell>
          <cell r="N4593" t="str">
            <v>临沂宏业化工设备有限公司 46000/1.13</v>
          </cell>
          <cell r="O4593" t="str">
            <v>407.08</v>
          </cell>
          <cell r="P4593" t="str">
            <v>814.16</v>
          </cell>
          <cell r="Q4593" t="str">
            <v>1,628.32</v>
          </cell>
          <cell r="R4593" t="str">
            <v>1</v>
          </cell>
          <cell r="S4593" t="str">
            <v>平均年限法(一)</v>
          </cell>
          <cell r="T4593" t="str">
            <v>在用</v>
          </cell>
          <cell r="U4593" t="str">
            <v>直接购入</v>
          </cell>
          <cell r="V4593" t="str">
            <v>徐建红</v>
          </cell>
          <cell r="W4593" t="str">
            <v>2024.10.21</v>
          </cell>
          <cell r="X4593" t="str">
            <v>记--499</v>
          </cell>
        </row>
        <row r="4593">
          <cell r="AA4593" t="str">
            <v>0325</v>
          </cell>
        </row>
        <row r="4594">
          <cell r="B4594" t="str">
            <v>040900578</v>
          </cell>
          <cell r="C4594" t="str">
            <v>蒸饭箱（肥东食堂）</v>
          </cell>
          <cell r="D4594" t="str">
            <v>ZC-9，双门24盘/台，品牌：美厨，节能电热蒸柜</v>
          </cell>
          <cell r="E4594">
            <v>4700</v>
          </cell>
          <cell r="F4594">
            <v>150.4</v>
          </cell>
          <cell r="G4594">
            <v>4549.6</v>
          </cell>
          <cell r="H4594">
            <v>0</v>
          </cell>
          <cell r="I4594" t="str">
            <v>2024.10.21</v>
          </cell>
          <cell r="J4594" t="str">
            <v>60</v>
          </cell>
          <cell r="K4594" t="str">
            <v>其他</v>
          </cell>
          <cell r="L4594" t="str">
            <v>综合办</v>
          </cell>
          <cell r="M4594" t="str">
            <v>肥东厂区食堂厨房，（综合办）管理</v>
          </cell>
          <cell r="N4594" t="str">
            <v>合肥捷厨厨房设备有限公司 4700</v>
          </cell>
          <cell r="O4594" t="str">
            <v>75.20</v>
          </cell>
          <cell r="P4594" t="str">
            <v>150.40</v>
          </cell>
          <cell r="Q4594" t="str">
            <v>188.00</v>
          </cell>
          <cell r="R4594" t="str">
            <v>1</v>
          </cell>
          <cell r="S4594" t="str">
            <v>平均年限法(一)</v>
          </cell>
          <cell r="T4594" t="str">
            <v>在用</v>
          </cell>
          <cell r="U4594" t="str">
            <v>直接购入</v>
          </cell>
          <cell r="V4594" t="str">
            <v>徐建红</v>
          </cell>
          <cell r="W4594" t="str">
            <v>2024.10.21</v>
          </cell>
          <cell r="X4594" t="str">
            <v>记--715</v>
          </cell>
        </row>
        <row r="4594">
          <cell r="AA4594" t="str">
            <v>0409</v>
          </cell>
        </row>
        <row r="4595">
          <cell r="B4595" t="str">
            <v>040900579</v>
          </cell>
          <cell r="C4595" t="str">
            <v>红门翼闸（肥东工厂二道门两侧人行道闸）</v>
          </cell>
          <cell r="D4595" t="str">
            <v>二道门两侧道闸，HTY03红门翼闸6个（两侧各3个），人脸识别机8100型4个（两侧各2个），人员出入控制显示</v>
          </cell>
          <cell r="E4595">
            <v>75044.24</v>
          </cell>
          <cell r="F4595">
            <v>2401.42</v>
          </cell>
          <cell r="G4595">
            <v>72642.82</v>
          </cell>
          <cell r="H4595">
            <v>0</v>
          </cell>
          <cell r="I4595" t="str">
            <v>2024.10.21</v>
          </cell>
          <cell r="J4595" t="str">
            <v>60</v>
          </cell>
          <cell r="K4595" t="str">
            <v>其他</v>
          </cell>
          <cell r="L4595" t="str">
            <v>综合办</v>
          </cell>
          <cell r="M4595" t="str">
            <v>肥东工厂生产区域主干道南入口，二道门两侧人行道闸</v>
          </cell>
          <cell r="N4595" t="str">
            <v>合肥兴门机电设备有限公司 84800/1.13</v>
          </cell>
          <cell r="O4595" t="str">
            <v>1,200.71</v>
          </cell>
          <cell r="P4595" t="str">
            <v>2,401.42</v>
          </cell>
          <cell r="Q4595" t="str">
            <v>3,001.77</v>
          </cell>
          <cell r="R4595" t="str">
            <v>1</v>
          </cell>
          <cell r="S4595" t="str">
            <v>平均年限法(一)</v>
          </cell>
          <cell r="T4595" t="str">
            <v>在用</v>
          </cell>
          <cell r="U4595" t="str">
            <v>直接购入</v>
          </cell>
          <cell r="V4595" t="str">
            <v>徐建红</v>
          </cell>
          <cell r="W4595" t="str">
            <v>2024.10.21</v>
          </cell>
          <cell r="X4595" t="str">
            <v>记--716</v>
          </cell>
        </row>
        <row r="4595">
          <cell r="AA4595" t="str">
            <v>0409</v>
          </cell>
        </row>
        <row r="4596">
          <cell r="B4596" t="str">
            <v>030200273</v>
          </cell>
          <cell r="C4596" t="str">
            <v>螺旋板冷凝器</v>
          </cell>
          <cell r="D4596" t="str">
            <v>F=20㎡，材质：304不锈钢，板厚4mm</v>
          </cell>
          <cell r="E4596">
            <v>16371.68</v>
          </cell>
          <cell r="F4596">
            <v>163.72</v>
          </cell>
          <cell r="G4596">
            <v>16207.96</v>
          </cell>
          <cell r="H4596">
            <v>0</v>
          </cell>
          <cell r="I4596" t="str">
            <v>2024.11.11</v>
          </cell>
          <cell r="J4596" t="str">
            <v>96</v>
          </cell>
          <cell r="K4596" t="str">
            <v>污水设备</v>
          </cell>
          <cell r="L4596" t="str">
            <v>肥东合成分厂</v>
          </cell>
          <cell r="M4596" t="str">
            <v>肥东合成污水站</v>
          </cell>
          <cell r="N4596" t="str">
            <v>无锡新同越智能装备制造有限公司 18500/1.13</v>
          </cell>
          <cell r="O4596" t="str">
            <v>163.72</v>
          </cell>
          <cell r="P4596" t="str">
            <v>163.72</v>
          </cell>
          <cell r="Q4596" t="str">
            <v>654.87</v>
          </cell>
          <cell r="R4596" t="str">
            <v>0</v>
          </cell>
          <cell r="S4596" t="str">
            <v>平均年限法(一)</v>
          </cell>
          <cell r="T4596" t="str">
            <v>在用</v>
          </cell>
          <cell r="U4596" t="str">
            <v>直接购入</v>
          </cell>
          <cell r="V4596" t="str">
            <v>徐建红</v>
          </cell>
          <cell r="W4596" t="str">
            <v>2024.11.11</v>
          </cell>
          <cell r="X4596" t="str">
            <v>记--555</v>
          </cell>
        </row>
        <row r="4596">
          <cell r="AA4596" t="str">
            <v>0302</v>
          </cell>
        </row>
        <row r="4597">
          <cell r="B4597" t="str">
            <v>032400130</v>
          </cell>
          <cell r="C4597" t="str">
            <v>活性炭吸附箱</v>
          </cell>
          <cell r="D4597" t="str">
            <v>风量10000m3/h，箱体1850*1000*1260mm，箱体厚度3.5mm，进出口法兰DN300</v>
          </cell>
          <cell r="E4597">
            <v>11946.9</v>
          </cell>
          <cell r="F4597">
            <v>119.47</v>
          </cell>
          <cell r="G4597">
            <v>11827.43</v>
          </cell>
          <cell r="H4597">
            <v>0</v>
          </cell>
          <cell r="I4597" t="str">
            <v>2024.11.11</v>
          </cell>
          <cell r="J4597" t="str">
            <v>96</v>
          </cell>
          <cell r="K4597" t="str">
            <v>公用设备</v>
          </cell>
          <cell r="L4597" t="str">
            <v>肥东合成分厂</v>
          </cell>
          <cell r="M4597" t="str">
            <v>新罐区</v>
          </cell>
          <cell r="N4597" t="str">
            <v>安徽创清环保科技有限公司 13500/1.13</v>
          </cell>
          <cell r="O4597" t="str">
            <v>119.47</v>
          </cell>
          <cell r="P4597" t="str">
            <v>119.47</v>
          </cell>
          <cell r="Q4597" t="str">
            <v>477.88</v>
          </cell>
          <cell r="R4597" t="str">
            <v>0</v>
          </cell>
          <cell r="S4597" t="str">
            <v>平均年限法(一)</v>
          </cell>
          <cell r="T4597" t="str">
            <v>在用</v>
          </cell>
          <cell r="U4597" t="str">
            <v>直接购入</v>
          </cell>
          <cell r="V4597" t="str">
            <v>徐建红</v>
          </cell>
          <cell r="W4597" t="str">
            <v>2024.11.11</v>
          </cell>
          <cell r="X4597" t="str">
            <v>记--557</v>
          </cell>
        </row>
        <row r="4597">
          <cell r="AA4597" t="str">
            <v>0324</v>
          </cell>
        </row>
        <row r="4598">
          <cell r="B4598" t="str">
            <v>032400131</v>
          </cell>
          <cell r="C4598" t="str">
            <v>活性炭吸附箱</v>
          </cell>
          <cell r="D4598" t="str">
            <v>风量10000m3/h，箱体1850*1000*1260mm，箱体厚度3.5mm，进出口法兰DN300</v>
          </cell>
          <cell r="E4598">
            <v>11946.91</v>
          </cell>
          <cell r="F4598">
            <v>119.47</v>
          </cell>
          <cell r="G4598">
            <v>11827.44</v>
          </cell>
          <cell r="H4598">
            <v>0</v>
          </cell>
          <cell r="I4598" t="str">
            <v>2024.11.11</v>
          </cell>
          <cell r="J4598" t="str">
            <v>96</v>
          </cell>
          <cell r="K4598" t="str">
            <v>公用设备</v>
          </cell>
          <cell r="L4598" t="str">
            <v>肥东合成分厂</v>
          </cell>
          <cell r="M4598" t="str">
            <v>新罐区</v>
          </cell>
          <cell r="N4598" t="str">
            <v>安徽创清环保科技有限公司 13500/1.13</v>
          </cell>
          <cell r="O4598" t="str">
            <v>119.47</v>
          </cell>
          <cell r="P4598" t="str">
            <v>119.47</v>
          </cell>
          <cell r="Q4598" t="str">
            <v>477.88</v>
          </cell>
          <cell r="R4598" t="str">
            <v>0</v>
          </cell>
          <cell r="S4598" t="str">
            <v>平均年限法(一)</v>
          </cell>
          <cell r="T4598" t="str">
            <v>在用</v>
          </cell>
          <cell r="U4598" t="str">
            <v>直接购入</v>
          </cell>
          <cell r="V4598" t="str">
            <v>徐建红</v>
          </cell>
          <cell r="W4598" t="str">
            <v>2024.11.11</v>
          </cell>
          <cell r="X4598" t="str">
            <v>记--557</v>
          </cell>
        </row>
        <row r="4598">
          <cell r="AA4598" t="str">
            <v>0324</v>
          </cell>
        </row>
        <row r="4599">
          <cell r="B4599" t="str">
            <v>032400132</v>
          </cell>
          <cell r="C4599" t="str">
            <v>干式过滤器</v>
          </cell>
          <cell r="D4599" t="str">
            <v>1400*1025*1320，箱体和框架材质316L，进出口法兰DN300</v>
          </cell>
          <cell r="E4599">
            <v>12566.37</v>
          </cell>
          <cell r="F4599">
            <v>125.66</v>
          </cell>
          <cell r="G4599">
            <v>12440.71</v>
          </cell>
          <cell r="H4599">
            <v>0</v>
          </cell>
          <cell r="I4599" t="str">
            <v>2024.11.11</v>
          </cell>
          <cell r="J4599" t="str">
            <v>96</v>
          </cell>
          <cell r="K4599" t="str">
            <v>公用设备</v>
          </cell>
          <cell r="L4599" t="str">
            <v>肥东合成分厂</v>
          </cell>
          <cell r="M4599" t="str">
            <v>新罐区</v>
          </cell>
          <cell r="N4599" t="str">
            <v>安徽创清环保科技有限公司 14200/1.13</v>
          </cell>
          <cell r="O4599" t="str">
            <v>125.66</v>
          </cell>
          <cell r="P4599" t="str">
            <v>125.66</v>
          </cell>
          <cell r="Q4599" t="str">
            <v>502.65</v>
          </cell>
          <cell r="R4599" t="str">
            <v>0</v>
          </cell>
          <cell r="S4599" t="str">
            <v>平均年限法(一)</v>
          </cell>
          <cell r="T4599" t="str">
            <v>在用</v>
          </cell>
          <cell r="U4599" t="str">
            <v>直接购入</v>
          </cell>
          <cell r="V4599" t="str">
            <v>徐建红</v>
          </cell>
          <cell r="W4599" t="str">
            <v>2024.11.11</v>
          </cell>
          <cell r="X4599" t="str">
            <v>记--557</v>
          </cell>
        </row>
        <row r="4599">
          <cell r="AA4599" t="str">
            <v>0324</v>
          </cell>
        </row>
        <row r="4600">
          <cell r="B4600" t="str">
            <v>030800400</v>
          </cell>
          <cell r="C4600" t="str">
            <v>列管式冷凝器</v>
          </cell>
          <cell r="D4600" t="str">
            <v>F=30㎡，材质：304不锈钢</v>
          </cell>
          <cell r="E4600">
            <v>39380.53</v>
          </cell>
          <cell r="F4600">
            <v>393.81</v>
          </cell>
          <cell r="G4600">
            <v>38986.72</v>
          </cell>
          <cell r="H4600">
            <v>0</v>
          </cell>
          <cell r="I4600" t="str">
            <v>2024.11.19</v>
          </cell>
          <cell r="J4600" t="str">
            <v>96</v>
          </cell>
          <cell r="K4600" t="str">
            <v>烟嘧装置（合成一车间）</v>
          </cell>
          <cell r="L4600" t="str">
            <v>肥东合成分厂</v>
          </cell>
          <cell r="M4600" t="str">
            <v>肥东合成一车间</v>
          </cell>
          <cell r="N4600" t="str">
            <v>无锡新同越智能装备制造有限公司 44500/1.13</v>
          </cell>
          <cell r="O4600" t="str">
            <v>393.81</v>
          </cell>
          <cell r="P4600" t="str">
            <v>393.81</v>
          </cell>
          <cell r="Q4600" t="str">
            <v>1,575.22</v>
          </cell>
          <cell r="R4600" t="str">
            <v>0</v>
          </cell>
          <cell r="S4600" t="str">
            <v>平均年限法(一)</v>
          </cell>
          <cell r="T4600" t="str">
            <v>在用</v>
          </cell>
          <cell r="U4600" t="str">
            <v>直接购入</v>
          </cell>
          <cell r="V4600" t="str">
            <v>徐建红</v>
          </cell>
          <cell r="W4600" t="str">
            <v>2024.11.19</v>
          </cell>
          <cell r="X4600" t="str">
            <v>记--565</v>
          </cell>
        </row>
        <row r="4600">
          <cell r="AA4600" t="str">
            <v>0308</v>
          </cell>
        </row>
        <row r="4601">
          <cell r="B4601" t="str">
            <v>030700479</v>
          </cell>
          <cell r="C4601" t="str">
            <v>列管式冷凝器</v>
          </cell>
          <cell r="D4601" t="str">
            <v>F=30㎡，材质：304不锈钢</v>
          </cell>
          <cell r="E4601">
            <v>39380.53</v>
          </cell>
          <cell r="F4601">
            <v>393.81</v>
          </cell>
          <cell r="G4601">
            <v>38986.72</v>
          </cell>
          <cell r="H4601">
            <v>0</v>
          </cell>
          <cell r="I4601" t="str">
            <v>2024.11.19</v>
          </cell>
          <cell r="J4601" t="str">
            <v>96</v>
          </cell>
          <cell r="K4601" t="str">
            <v>精喹装置（合成二车间）</v>
          </cell>
          <cell r="L4601" t="str">
            <v>肥东合成分厂</v>
          </cell>
          <cell r="M4601" t="str">
            <v>肥东合成二车间</v>
          </cell>
          <cell r="N4601" t="str">
            <v>无锡新同越智能装备制造有限公司 44500/1.13</v>
          </cell>
          <cell r="O4601" t="str">
            <v>393.81</v>
          </cell>
          <cell r="P4601" t="str">
            <v>393.81</v>
          </cell>
          <cell r="Q4601" t="str">
            <v>1,575.22</v>
          </cell>
          <cell r="R4601" t="str">
            <v>0</v>
          </cell>
          <cell r="S4601" t="str">
            <v>平均年限法(一)</v>
          </cell>
          <cell r="T4601" t="str">
            <v>在用</v>
          </cell>
          <cell r="U4601" t="str">
            <v>直接购入</v>
          </cell>
          <cell r="V4601" t="str">
            <v>徐建红</v>
          </cell>
          <cell r="W4601" t="str">
            <v>2024.11.19</v>
          </cell>
          <cell r="X4601" t="str">
            <v>记--565</v>
          </cell>
        </row>
        <row r="4601">
          <cell r="AA4601" t="str">
            <v>0307</v>
          </cell>
        </row>
        <row r="4602">
          <cell r="B4602" t="str">
            <v>030800401</v>
          </cell>
          <cell r="C4602" t="str">
            <v>螺旋板冷凝器</v>
          </cell>
          <cell r="D4602" t="str">
            <v>F=10㎡，材质：304不锈钢，板厚4mm</v>
          </cell>
          <cell r="E4602">
            <v>8141.59</v>
          </cell>
          <cell r="F4602">
            <v>81.42</v>
          </cell>
          <cell r="G4602">
            <v>8060.17</v>
          </cell>
          <cell r="H4602">
            <v>0</v>
          </cell>
          <cell r="I4602" t="str">
            <v>2024.11.19</v>
          </cell>
          <cell r="J4602" t="str">
            <v>96</v>
          </cell>
          <cell r="K4602" t="str">
            <v>烟嘧装置（合成一车间）</v>
          </cell>
          <cell r="L4602" t="str">
            <v>肥东合成分厂</v>
          </cell>
          <cell r="M4602" t="str">
            <v>肥东合成一车间</v>
          </cell>
          <cell r="N4602" t="str">
            <v>无锡市煜伟石化装备有限公司 9200/1.13</v>
          </cell>
          <cell r="O4602" t="str">
            <v>81.42</v>
          </cell>
          <cell r="P4602" t="str">
            <v>81.42</v>
          </cell>
          <cell r="Q4602" t="str">
            <v>325.66</v>
          </cell>
          <cell r="R4602" t="str">
            <v>0</v>
          </cell>
          <cell r="S4602" t="str">
            <v>平均年限法(一)</v>
          </cell>
          <cell r="T4602" t="str">
            <v>在用</v>
          </cell>
          <cell r="U4602" t="str">
            <v>直接购入</v>
          </cell>
          <cell r="V4602" t="str">
            <v>徐建红</v>
          </cell>
          <cell r="W4602" t="str">
            <v>2024.11.19</v>
          </cell>
          <cell r="X4602" t="str">
            <v>记--567</v>
          </cell>
        </row>
        <row r="4602">
          <cell r="AA4602" t="str">
            <v>0308</v>
          </cell>
        </row>
        <row r="4603">
          <cell r="B4603" t="str">
            <v>030800402</v>
          </cell>
          <cell r="C4603" t="str">
            <v>螺旋板冷凝器</v>
          </cell>
          <cell r="D4603" t="str">
            <v>F=10㎡，材质：304不锈钢，板厚4mm</v>
          </cell>
          <cell r="E4603">
            <v>8141.59</v>
          </cell>
          <cell r="F4603">
            <v>81.42</v>
          </cell>
          <cell r="G4603">
            <v>8060.17</v>
          </cell>
          <cell r="H4603">
            <v>0</v>
          </cell>
          <cell r="I4603" t="str">
            <v>2024.11.19</v>
          </cell>
          <cell r="J4603" t="str">
            <v>96</v>
          </cell>
          <cell r="K4603" t="str">
            <v>烟嘧装置（合成一车间）</v>
          </cell>
          <cell r="L4603" t="str">
            <v>肥东合成分厂</v>
          </cell>
          <cell r="M4603" t="str">
            <v>肥东合成一车间</v>
          </cell>
          <cell r="N4603" t="str">
            <v>无锡市煜伟石化装备有限公司 9200/1.13</v>
          </cell>
          <cell r="O4603" t="str">
            <v>81.42</v>
          </cell>
          <cell r="P4603" t="str">
            <v>81.42</v>
          </cell>
          <cell r="Q4603" t="str">
            <v>325.66</v>
          </cell>
          <cell r="R4603" t="str">
            <v>0</v>
          </cell>
          <cell r="S4603" t="str">
            <v>平均年限法(一)</v>
          </cell>
          <cell r="T4603" t="str">
            <v>在用</v>
          </cell>
          <cell r="U4603" t="str">
            <v>直接购入</v>
          </cell>
          <cell r="V4603" t="str">
            <v>徐建红</v>
          </cell>
          <cell r="W4603" t="str">
            <v>2024.11.19</v>
          </cell>
          <cell r="X4603" t="str">
            <v>记--567</v>
          </cell>
        </row>
        <row r="4603">
          <cell r="AA4603" t="str">
            <v>0308</v>
          </cell>
        </row>
        <row r="4604">
          <cell r="B4604" t="str">
            <v>030700480</v>
          </cell>
          <cell r="C4604" t="str">
            <v>螺旋板冷凝器</v>
          </cell>
          <cell r="D4604" t="str">
            <v>F=10㎡，材质：304不锈钢，板厚4mm</v>
          </cell>
          <cell r="E4604">
            <v>8141.59</v>
          </cell>
          <cell r="F4604">
            <v>81.42</v>
          </cell>
          <cell r="G4604">
            <v>8060.17</v>
          </cell>
          <cell r="H4604">
            <v>0</v>
          </cell>
          <cell r="I4604" t="str">
            <v>2024.11.19</v>
          </cell>
          <cell r="J4604" t="str">
            <v>96</v>
          </cell>
          <cell r="K4604" t="str">
            <v>精喹装置（合成二车间）</v>
          </cell>
          <cell r="L4604" t="str">
            <v>肥东合成分厂</v>
          </cell>
          <cell r="M4604" t="str">
            <v>肥东合成二车间</v>
          </cell>
          <cell r="N4604" t="str">
            <v>无锡市煜伟石化装备有限公司 9200/1.13</v>
          </cell>
          <cell r="O4604" t="str">
            <v>81.42</v>
          </cell>
          <cell r="P4604" t="str">
            <v>81.42</v>
          </cell>
          <cell r="Q4604" t="str">
            <v>325.66</v>
          </cell>
          <cell r="R4604" t="str">
            <v>0</v>
          </cell>
          <cell r="S4604" t="str">
            <v>平均年限法(一)</v>
          </cell>
          <cell r="T4604" t="str">
            <v>在用</v>
          </cell>
          <cell r="U4604" t="str">
            <v>直接购入</v>
          </cell>
          <cell r="V4604" t="str">
            <v>徐建红</v>
          </cell>
          <cell r="W4604" t="str">
            <v>2024.11.19</v>
          </cell>
          <cell r="X4604" t="str">
            <v>记--567</v>
          </cell>
        </row>
        <row r="4604">
          <cell r="AA4604" t="str">
            <v>0307</v>
          </cell>
        </row>
        <row r="4605">
          <cell r="B4605" t="str">
            <v>030700481</v>
          </cell>
          <cell r="C4605" t="str">
            <v>螺旋板冷凝器</v>
          </cell>
          <cell r="D4605" t="str">
            <v>F=10㎡，材质：304不锈钢，板厚4mm</v>
          </cell>
          <cell r="E4605">
            <v>8141.6</v>
          </cell>
          <cell r="F4605">
            <v>81.42</v>
          </cell>
          <cell r="G4605">
            <v>8060.18</v>
          </cell>
          <cell r="H4605">
            <v>0</v>
          </cell>
          <cell r="I4605" t="str">
            <v>2024.11.19</v>
          </cell>
          <cell r="J4605" t="str">
            <v>96</v>
          </cell>
          <cell r="K4605" t="str">
            <v>精喹装置（合成二车间）</v>
          </cell>
          <cell r="L4605" t="str">
            <v>肥东合成分厂</v>
          </cell>
          <cell r="M4605" t="str">
            <v>肥东合成二车间</v>
          </cell>
          <cell r="N4605" t="str">
            <v>无锡市煜伟石化装备有限公司 9200/1.13</v>
          </cell>
          <cell r="O4605" t="str">
            <v>81.42</v>
          </cell>
          <cell r="P4605" t="str">
            <v>81.42</v>
          </cell>
          <cell r="Q4605" t="str">
            <v>325.66</v>
          </cell>
          <cell r="R4605" t="str">
            <v>0</v>
          </cell>
          <cell r="S4605" t="str">
            <v>平均年限法(一)</v>
          </cell>
          <cell r="T4605" t="str">
            <v>在用</v>
          </cell>
          <cell r="U4605" t="str">
            <v>直接购入</v>
          </cell>
          <cell r="V4605" t="str">
            <v>徐建红</v>
          </cell>
          <cell r="W4605" t="str">
            <v>2024.11.19</v>
          </cell>
          <cell r="X4605" t="str">
            <v>记--567</v>
          </cell>
        </row>
        <row r="4605">
          <cell r="AA4605" t="str">
            <v>0307</v>
          </cell>
        </row>
        <row r="4606">
          <cell r="B4606" t="str">
            <v>050400010</v>
          </cell>
          <cell r="C4606" t="str">
            <v>综合楼生活污水收集改造工程</v>
          </cell>
          <cell r="D4606" t="str">
            <v>埋地安装一座玻璃钢成品化粪池(4m3)和一座污水池(5m3)、埋地暗敷安装50米DN300钢筋混凝土承插管道、500米¢76碳钢污水管道</v>
          </cell>
          <cell r="E4606">
            <v>73166.51</v>
          </cell>
          <cell r="F4606">
            <v>585.33</v>
          </cell>
          <cell r="G4606">
            <v>72581.18</v>
          </cell>
          <cell r="H4606">
            <v>0</v>
          </cell>
          <cell r="I4606" t="str">
            <v>2024.11.20</v>
          </cell>
          <cell r="J4606" t="str">
            <v>120</v>
          </cell>
          <cell r="K4606" t="str">
            <v>附属工程</v>
          </cell>
          <cell r="L4606" t="str">
            <v>肥东合成分厂/肥东制剂分厂</v>
          </cell>
          <cell r="M4606" t="str">
            <v>肥东综合楼与生产办公区域生活污水管道</v>
          </cell>
          <cell r="N4606" t="str">
            <v>安徽新桥建设工程有限公司 79751.50/1.09</v>
          </cell>
          <cell r="O4606" t="str">
            <v>585.33</v>
          </cell>
          <cell r="P4606" t="str">
            <v>585.33</v>
          </cell>
          <cell r="Q4606" t="str">
            <v>2,926.66</v>
          </cell>
          <cell r="R4606" t="str">
            <v>0</v>
          </cell>
          <cell r="S4606" t="str">
            <v>平均年限法(一)</v>
          </cell>
          <cell r="T4606" t="str">
            <v>在用</v>
          </cell>
          <cell r="U4606" t="str">
            <v>直接购入</v>
          </cell>
          <cell r="V4606" t="str">
            <v>徐建红</v>
          </cell>
          <cell r="W4606" t="str">
            <v>2024.11.20</v>
          </cell>
          <cell r="X4606" t="str">
            <v>记--569</v>
          </cell>
        </row>
        <row r="4606">
          <cell r="AA4606" t="str">
            <v>0504</v>
          </cell>
        </row>
        <row r="4607">
          <cell r="B4607" t="str">
            <v>032500348</v>
          </cell>
          <cell r="C4607" t="str">
            <v>搪瓷反应釜</v>
          </cell>
          <cell r="D4607" t="str">
            <v>K5000L</v>
          </cell>
          <cell r="E4607">
            <v>41592.92</v>
          </cell>
          <cell r="F4607">
            <v>0</v>
          </cell>
          <cell r="G4607">
            <v>41592.92</v>
          </cell>
          <cell r="H4607">
            <v>0</v>
          </cell>
          <cell r="I4607" t="str">
            <v>2024.12.06</v>
          </cell>
          <cell r="J4607" t="str">
            <v>96</v>
          </cell>
          <cell r="K4607" t="str">
            <v>苯磺隆装置（合成四车间）</v>
          </cell>
          <cell r="L4607" t="str">
            <v>肥东合成分厂</v>
          </cell>
          <cell r="M4607" t="str">
            <v>肥东合成四车间</v>
          </cell>
          <cell r="N4607" t="str">
            <v>淄博太极工业搪瓷有限公司 47000/1.13</v>
          </cell>
          <cell r="O4607" t="str">
            <v>0.00</v>
          </cell>
          <cell r="P4607" t="str">
            <v>0.00</v>
          </cell>
          <cell r="Q4607" t="str">
            <v>1,663.72</v>
          </cell>
          <cell r="R4607" t="str">
            <v>0</v>
          </cell>
          <cell r="S4607" t="str">
            <v>平均年限法(一)</v>
          </cell>
          <cell r="T4607" t="str">
            <v>在用</v>
          </cell>
          <cell r="U4607" t="str">
            <v>直接购入</v>
          </cell>
          <cell r="V4607" t="str">
            <v>徐建红</v>
          </cell>
          <cell r="W4607" t="str">
            <v>2024.12.06</v>
          </cell>
          <cell r="X4607" t="str">
            <v>记--606</v>
          </cell>
        </row>
        <row r="4607">
          <cell r="AA4607" t="str">
            <v>0325</v>
          </cell>
        </row>
        <row r="4608">
          <cell r="B4608" t="str">
            <v>030800403</v>
          </cell>
          <cell r="C4608" t="str">
            <v>离心机氧含量分析仪</v>
          </cell>
          <cell r="D4608" t="str">
            <v>品牌：赛氟美，规格DK-2-0/304；配套安装至江苏华大PSD1500N离心机控制柜内</v>
          </cell>
          <cell r="E4608">
            <v>19327.43</v>
          </cell>
          <cell r="F4608">
            <v>0</v>
          </cell>
          <cell r="G4608">
            <v>19327.43</v>
          </cell>
          <cell r="H4608">
            <v>0</v>
          </cell>
          <cell r="I4608" t="str">
            <v>2024.12.09</v>
          </cell>
          <cell r="J4608" t="str">
            <v>96</v>
          </cell>
          <cell r="K4608" t="str">
            <v>烟嘧装置（合成一车间）</v>
          </cell>
          <cell r="L4608" t="str">
            <v>肥东合成分厂</v>
          </cell>
          <cell r="M4608" t="str">
            <v>肥东合成一车间</v>
          </cell>
          <cell r="N4608" t="str">
            <v>江苏图胜离心机制造有限公司 21840/1.13</v>
          </cell>
          <cell r="O4608" t="str">
            <v>0.00</v>
          </cell>
          <cell r="P4608" t="str">
            <v>0.00</v>
          </cell>
          <cell r="Q4608" t="str">
            <v>773.10</v>
          </cell>
          <cell r="R4608" t="str">
            <v>0</v>
          </cell>
          <cell r="S4608" t="str">
            <v>平均年限法(一)</v>
          </cell>
          <cell r="T4608" t="str">
            <v>在用</v>
          </cell>
          <cell r="U4608" t="str">
            <v>直接购入</v>
          </cell>
          <cell r="V4608" t="str">
            <v>徐建红</v>
          </cell>
          <cell r="W4608" t="str">
            <v>2024.12.09</v>
          </cell>
          <cell r="X4608" t="str">
            <v>记--608</v>
          </cell>
        </row>
        <row r="4608">
          <cell r="AA4608" t="str">
            <v>0308</v>
          </cell>
        </row>
        <row r="4609">
          <cell r="B4609" t="str">
            <v>033000160</v>
          </cell>
          <cell r="C4609" t="str">
            <v>离心机氧含量分析仪</v>
          </cell>
          <cell r="D4609" t="str">
            <v>品牌：赛氟美，规格DK-2-0/304；配套安装至江苏华大PSD1500N离心机控制柜内</v>
          </cell>
          <cell r="E4609">
            <v>19327.44</v>
          </cell>
          <cell r="F4609">
            <v>0</v>
          </cell>
          <cell r="G4609">
            <v>19327.44</v>
          </cell>
          <cell r="H4609">
            <v>0</v>
          </cell>
          <cell r="I4609" t="str">
            <v>2024.12.09</v>
          </cell>
          <cell r="J4609" t="str">
            <v>96</v>
          </cell>
          <cell r="K4609" t="str">
            <v>合成六车间（使它隆车间）</v>
          </cell>
          <cell r="L4609" t="str">
            <v>肥东合成分厂</v>
          </cell>
          <cell r="M4609" t="str">
            <v>肥东合成六车间</v>
          </cell>
          <cell r="N4609" t="str">
            <v>江苏图胜离心机制造有限公司 21840/1.13</v>
          </cell>
          <cell r="O4609" t="str">
            <v>0.00</v>
          </cell>
          <cell r="P4609" t="str">
            <v>0.00</v>
          </cell>
          <cell r="Q4609" t="str">
            <v>773.10</v>
          </cell>
          <cell r="R4609" t="str">
            <v>0</v>
          </cell>
          <cell r="S4609" t="str">
            <v>平均年限法(一)</v>
          </cell>
          <cell r="T4609" t="str">
            <v>在用</v>
          </cell>
          <cell r="U4609" t="str">
            <v>直接购入</v>
          </cell>
          <cell r="V4609" t="str">
            <v>徐建红</v>
          </cell>
          <cell r="W4609" t="str">
            <v>2024.12.09</v>
          </cell>
          <cell r="X4609" t="str">
            <v>记--608</v>
          </cell>
        </row>
        <row r="4609">
          <cell r="AA4609" t="str">
            <v>0330</v>
          </cell>
        </row>
        <row r="4610">
          <cell r="B4610" t="str">
            <v>031023089</v>
          </cell>
          <cell r="C4610" t="str">
            <v>不锈钢架皮带输送机</v>
          </cell>
          <cell r="D4610" t="str">
            <v>长5米高3米</v>
          </cell>
          <cell r="E4610">
            <v>16061.95</v>
          </cell>
          <cell r="F4610">
            <v>0</v>
          </cell>
          <cell r="G4610">
            <v>16061.95</v>
          </cell>
          <cell r="H4610">
            <v>0</v>
          </cell>
          <cell r="I4610" t="str">
            <v>2024.12.09</v>
          </cell>
          <cell r="J4610" t="str">
            <v>96</v>
          </cell>
          <cell r="K4610" t="str">
            <v>剂型设备</v>
          </cell>
          <cell r="L4610" t="str">
            <v>肥东制剂分厂</v>
          </cell>
          <cell r="M4610" t="str">
            <v>肥东制剂15#粉剂车间</v>
          </cell>
          <cell r="N4610" t="str">
            <v>合肥瑞阳机械设备配套有限公司 18150/1.13</v>
          </cell>
          <cell r="O4610" t="str">
            <v>0.00</v>
          </cell>
          <cell r="P4610" t="str">
            <v>0.00</v>
          </cell>
          <cell r="Q4610" t="str">
            <v>642.48</v>
          </cell>
          <cell r="R4610" t="str">
            <v>0</v>
          </cell>
          <cell r="S4610" t="str">
            <v>平均年限法(一)</v>
          </cell>
          <cell r="T4610" t="str">
            <v>在用</v>
          </cell>
          <cell r="U4610" t="str">
            <v>直接购入</v>
          </cell>
          <cell r="V4610" t="str">
            <v>徐建红</v>
          </cell>
          <cell r="W4610" t="str">
            <v>2024.12.09</v>
          </cell>
          <cell r="X4610" t="str">
            <v>记--610</v>
          </cell>
        </row>
        <row r="4610">
          <cell r="AA4610" t="str">
            <v>0310</v>
          </cell>
        </row>
        <row r="4611">
          <cell r="B4611" t="str">
            <v>050400011</v>
          </cell>
          <cell r="C4611" t="str">
            <v>消防水管网改造工程（2024年）</v>
          </cell>
        </row>
        <row r="4611">
          <cell r="E4611">
            <v>3010685.85</v>
          </cell>
          <cell r="F4611">
            <v>0</v>
          </cell>
          <cell r="G4611">
            <v>3010685.85</v>
          </cell>
          <cell r="H4611">
            <v>0</v>
          </cell>
          <cell r="I4611" t="str">
            <v>2024.12.25</v>
          </cell>
          <cell r="J4611" t="str">
            <v>120</v>
          </cell>
          <cell r="K4611" t="str">
            <v>附属工程</v>
          </cell>
          <cell r="L4611" t="str">
            <v>肥东合成分厂/肥东制剂分厂</v>
          </cell>
          <cell r="M4611" t="str">
            <v>肥东厂区</v>
          </cell>
          <cell r="N4611" t="str">
            <v>安徽省梓凡建筑安装工程有限公司</v>
          </cell>
          <cell r="O4611" t="str">
            <v>0.00</v>
          </cell>
          <cell r="P4611" t="str">
            <v>0.00</v>
          </cell>
          <cell r="Q4611" t="str">
            <v>120,427.43</v>
          </cell>
          <cell r="R4611" t="str">
            <v>0</v>
          </cell>
          <cell r="S4611" t="str">
            <v>平均年限法(一)</v>
          </cell>
          <cell r="T4611" t="str">
            <v>在用</v>
          </cell>
          <cell r="U4611" t="str">
            <v>在建工程转入</v>
          </cell>
          <cell r="V4611" t="str">
            <v>徐建红</v>
          </cell>
          <cell r="W4611" t="str">
            <v>2024.12.25</v>
          </cell>
          <cell r="X4611" t="str">
            <v>记--1260</v>
          </cell>
          <cell r="Y4611" t="str">
            <v>消防水管网改造工程</v>
          </cell>
        </row>
        <row r="4611">
          <cell r="AA4611" t="str">
            <v>0504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38"/>
  <sheetViews>
    <sheetView tabSelected="1" view="pageBreakPreview" zoomScaleNormal="100" workbookViewId="0">
      <pane xSplit="5" ySplit="4" topLeftCell="F5" activePane="bottomRight" state="frozen"/>
      <selection/>
      <selection pane="topRight"/>
      <selection pane="bottomLeft"/>
      <selection pane="bottomRight" activeCell="F5" sqref="F5"/>
    </sheetView>
  </sheetViews>
  <sheetFormatPr defaultColWidth="9.07" defaultRowHeight="16.05" customHeight="1"/>
  <cols>
    <col min="1" max="1" width="4.29" style="7" customWidth="1"/>
    <col min="2" max="2" width="11.57" style="7" customWidth="1"/>
    <col min="3" max="3" width="14.5" style="168" customWidth="1"/>
    <col min="4" max="4" width="22.43" style="7" customWidth="1"/>
    <col min="5" max="5" width="14.43" style="7" customWidth="1"/>
    <col min="6" max="6" width="8.29" style="8" customWidth="1" outlineLevel="1"/>
    <col min="7" max="7" width="15" style="169" customWidth="1"/>
    <col min="8" max="8" width="5.43" style="10" customWidth="1"/>
    <col min="9" max="9" width="4.29" style="10" customWidth="1"/>
    <col min="10" max="10" width="11.43" style="11" customWidth="1"/>
    <col min="11" max="11" width="12.43" style="10" customWidth="1"/>
    <col min="12" max="13" width="12.71" style="10" hidden="1" customWidth="1" outlineLevel="1"/>
    <col min="14" max="14" width="11.29" style="10" hidden="1" customWidth="1" outlineLevel="1"/>
    <col min="15" max="15" width="10.43" style="10" hidden="1" customWidth="1" outlineLevel="1"/>
    <col min="16" max="16" width="13.29" style="12" customWidth="1" collapsed="1"/>
    <col min="17" max="17" width="13.21" style="12" customWidth="1"/>
    <col min="18" max="18" width="13.93" style="12" customWidth="1"/>
    <col min="19" max="19" width="12.71" style="12" customWidth="1"/>
    <col min="20" max="20" width="7.5" style="12" hidden="1" customWidth="1"/>
    <col min="21" max="21" width="10.71" style="12" hidden="1" customWidth="1"/>
    <col min="22" max="22" width="8" style="13" hidden="1" customWidth="1"/>
    <col min="23" max="23" width="12.07" style="12" hidden="1" customWidth="1"/>
    <col min="24" max="24" width="5.71" style="12" hidden="1" customWidth="1"/>
    <col min="25" max="25" width="14.71" style="7" customWidth="1"/>
    <col min="26" max="26" width="11.57" style="8" hidden="1" customWidth="1" outlineLevel="1"/>
    <col min="27" max="27" width="6.86" style="8" hidden="1" customWidth="1" outlineLevel="1"/>
    <col min="28" max="28" width="7.29" style="7" hidden="1" customWidth="1" outlineLevel="1"/>
    <col min="29" max="29" width="9.79" style="7" hidden="1" customWidth="1" collapsed="1"/>
    <col min="30" max="30" width="10.57" style="7" hidden="1" customWidth="1"/>
    <col min="31" max="37" width="12.71" style="7" customWidth="1"/>
    <col min="38" max="39" width="12.29" style="7" customWidth="1"/>
    <col min="40" max="40" width="18.5" style="7" customWidth="1"/>
    <col min="41" max="44" width="15.21" style="7" customWidth="1"/>
    <col min="45" max="45" width="13.07" style="7" customWidth="1"/>
    <col min="46" max="50" width="15.21" style="7" customWidth="1"/>
    <col min="51" max="51" width="15" style="7" customWidth="1"/>
    <col min="52" max="52" width="8.86" style="7" customWidth="1"/>
    <col min="53" max="53" width="20.07" style="7" customWidth="1"/>
    <col min="54" max="58" width="8.86" style="7" customWidth="1"/>
    <col min="59" max="59" width="10.57" style="7" customWidth="1"/>
    <col min="60" max="16384" width="9.07" style="7"/>
  </cols>
  <sheetData>
    <row r="1" s="1" customFormat="1" ht="25.05" customHeight="1" spans="1:59">
      <c r="B1" s="14"/>
      <c r="C1" s="170"/>
      <c r="D1" s="14"/>
      <c r="E1" s="14"/>
      <c r="F1" s="171" t="s">
        <v>0</v>
      </c>
      <c r="G1" s="172"/>
      <c r="H1" s="14"/>
      <c r="I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6"/>
      <c r="AA1" s="16"/>
    </row>
    <row r="2" ht="19.05" customHeight="1" spans="1:59">
      <c r="A2" s="17"/>
      <c r="B2" s="18"/>
      <c r="C2" s="173" t="s">
        <v>1</v>
      </c>
      <c r="D2" s="17"/>
      <c r="E2" s="17"/>
      <c r="F2" s="19"/>
      <c r="G2" s="174"/>
      <c r="H2" s="19"/>
      <c r="I2" s="19"/>
      <c r="J2" s="20"/>
      <c r="K2" s="21"/>
      <c r="P2" s="175" t="s">
        <v>2</v>
      </c>
      <c r="Q2" s="175"/>
      <c r="R2" s="175"/>
      <c r="S2" s="7"/>
      <c r="T2" s="23"/>
      <c r="Y2" s="176" t="s">
        <v>3</v>
      </c>
    </row>
    <row r="3" s="2" customFormat="1" ht="22.05" customHeight="1" spans="1:59">
      <c r="A3" s="177" t="s">
        <v>4</v>
      </c>
      <c r="B3" s="178" t="s">
        <v>5</v>
      </c>
      <c r="C3" s="178" t="s">
        <v>6</v>
      </c>
      <c r="D3" s="177" t="s">
        <v>7</v>
      </c>
      <c r="E3" s="178" t="s">
        <v>8</v>
      </c>
      <c r="F3" s="178" t="s">
        <v>9</v>
      </c>
      <c r="G3" s="179" t="s">
        <v>10</v>
      </c>
      <c r="H3" s="179" t="s">
        <v>11</v>
      </c>
      <c r="I3" s="179" t="s">
        <v>12</v>
      </c>
      <c r="J3" s="180" t="s">
        <v>13</v>
      </c>
      <c r="K3" s="179" t="s">
        <v>14</v>
      </c>
      <c r="L3" s="181" t="s">
        <v>15</v>
      </c>
      <c r="M3" s="181"/>
      <c r="N3" s="181" t="s">
        <v>16</v>
      </c>
      <c r="O3" s="181"/>
      <c r="P3" s="182" t="s">
        <v>17</v>
      </c>
      <c r="Q3" s="182"/>
      <c r="R3" s="182"/>
      <c r="S3" s="183"/>
      <c r="T3" s="184" t="s">
        <v>18</v>
      </c>
      <c r="U3" s="184"/>
      <c r="V3" s="184"/>
      <c r="W3" s="184"/>
      <c r="X3" s="185" t="s">
        <v>19</v>
      </c>
      <c r="Y3" s="178" t="s">
        <v>20</v>
      </c>
      <c r="Z3" s="186" t="s">
        <v>21</v>
      </c>
      <c r="AA3" s="39" t="s">
        <v>22</v>
      </c>
      <c r="AB3" s="39" t="s">
        <v>23</v>
      </c>
    </row>
    <row r="4" s="2" customFormat="1" ht="25.05" customHeight="1" spans="1:59">
      <c r="A4" s="187"/>
      <c r="B4" s="188"/>
      <c r="C4" s="188"/>
      <c r="D4" s="187"/>
      <c r="E4" s="188"/>
      <c r="F4" s="188"/>
      <c r="G4" s="189"/>
      <c r="H4" s="189"/>
      <c r="I4" s="189"/>
      <c r="J4" s="190"/>
      <c r="K4" s="189"/>
      <c r="L4" s="48" t="s">
        <v>24</v>
      </c>
      <c r="M4" s="48" t="s">
        <v>25</v>
      </c>
      <c r="N4" s="48" t="s">
        <v>24</v>
      </c>
      <c r="O4" s="48" t="s">
        <v>25</v>
      </c>
      <c r="P4" s="191" t="s">
        <v>24</v>
      </c>
      <c r="Q4" s="191" t="s">
        <v>26</v>
      </c>
      <c r="R4" s="192" t="s">
        <v>27</v>
      </c>
      <c r="S4" s="191" t="s">
        <v>28</v>
      </c>
      <c r="T4" s="193" t="s">
        <v>29</v>
      </c>
      <c r="U4" s="191" t="s">
        <v>30</v>
      </c>
      <c r="V4" s="194" t="s">
        <v>31</v>
      </c>
      <c r="W4" s="191" t="s">
        <v>18</v>
      </c>
      <c r="X4" s="195"/>
      <c r="Y4" s="188"/>
      <c r="Z4" s="196"/>
      <c r="AA4" s="52"/>
      <c r="AB4" s="52"/>
      <c r="AL4" s="197" t="s">
        <v>32</v>
      </c>
      <c r="AM4" s="197" t="s">
        <v>33</v>
      </c>
      <c r="AN4" s="198" t="s">
        <v>6</v>
      </c>
      <c r="AO4" s="198" t="s">
        <v>34</v>
      </c>
      <c r="AP4" s="198" t="s">
        <v>35</v>
      </c>
      <c r="AQ4" s="198" t="s">
        <v>36</v>
      </c>
      <c r="AR4" s="199" t="s">
        <v>37</v>
      </c>
      <c r="AS4" s="200" t="s">
        <v>38</v>
      </c>
      <c r="AT4" s="200" t="s">
        <v>39</v>
      </c>
      <c r="AU4" s="199" t="s">
        <v>40</v>
      </c>
      <c r="AV4" s="200" t="s">
        <v>41</v>
      </c>
      <c r="AW4" s="200" t="s">
        <v>42</v>
      </c>
      <c r="AX4" s="199" t="s">
        <v>43</v>
      </c>
      <c r="AY4" s="199" t="s">
        <v>44</v>
      </c>
      <c r="AZ4" s="198" t="s">
        <v>45</v>
      </c>
      <c r="BA4" s="198" t="s">
        <v>46</v>
      </c>
    </row>
    <row r="5" s="3" customFormat="1" ht="22.05" customHeight="1" spans="1:59">
      <c r="A5" s="201">
        <v>1</v>
      </c>
      <c r="B5" s="322" t="s">
        <v>47</v>
      </c>
      <c r="C5" s="203" t="s">
        <v>48</v>
      </c>
      <c r="D5" s="204" t="s">
        <v>49</v>
      </c>
      <c r="E5" s="323" t="s">
        <v>50</v>
      </c>
      <c r="F5" s="324" t="s">
        <v>51</v>
      </c>
      <c r="G5" s="325" t="s">
        <v>52</v>
      </c>
      <c r="H5" s="208" t="s">
        <v>53</v>
      </c>
      <c r="I5" s="208" t="s">
        <v>54</v>
      </c>
      <c r="J5" s="209" t="s">
        <v>55</v>
      </c>
      <c r="K5" s="209" t="s">
        <v>55</v>
      </c>
      <c r="L5" s="210"/>
      <c r="M5" s="210"/>
      <c r="N5" s="210"/>
      <c r="O5" s="210"/>
      <c r="P5" s="211">
        <v>4358.97</v>
      </c>
      <c r="Q5" s="211">
        <v>4184.61</v>
      </c>
      <c r="R5" s="211">
        <v>174.36</v>
      </c>
      <c r="S5" s="211">
        <v>174.36</v>
      </c>
      <c r="T5" s="212"/>
      <c r="U5" s="212"/>
      <c r="V5" s="213"/>
      <c r="W5" s="214"/>
      <c r="X5" s="215"/>
      <c r="Y5" s="216"/>
      <c r="Z5" s="217"/>
      <c r="AA5" s="55"/>
      <c r="AB5" s="69"/>
      <c r="AD5" s="218"/>
      <c r="AE5" s="218"/>
      <c r="AF5" s="218"/>
      <c r="AG5" s="218"/>
      <c r="AH5" s="218"/>
      <c r="AI5" s="218"/>
      <c r="AL5" s="3" t="str">
        <f>VLOOKUP(B5,固台账20260430!$E$9:$BG$4600,2,FALSE)</f>
        <v>固定资产.机器设备</v>
      </c>
      <c r="AM5" s="326" t="str">
        <f>VLOOKUP(B5,固台账20260430!$E$9:$BG$4600,1,FALSE)</f>
        <v>031400029</v>
      </c>
      <c r="AN5" s="3" t="str">
        <f>VLOOKUP(B5,固台账20260430!$E$9:$BG$4600,3,FALSE)</f>
        <v>01042601230000063884</v>
      </c>
      <c r="AO5" s="3" t="str">
        <f>VLOOKUP(B5,固台账20260430!$E$9:$BG$4600,4,FALSE)</f>
        <v>砂磨分散多用金</v>
      </c>
      <c r="AP5" s="3" t="str">
        <f>VLOOKUP(B5,固台账20260430!$E$9:$BG$4600,5,FALSE)</f>
        <v>SFG-400</v>
      </c>
      <c r="AQ5" s="3" t="str">
        <f>VLOOKUP(B5,固台账20260430!$E$9:$BG$4600,16,FALSE)</f>
        <v>2016-12-07</v>
      </c>
      <c r="AR5" s="3">
        <f>VLOOKUP(B5,固台账20260430!$E$9:$BG$4600,44,FALSE)</f>
        <v>4358.97</v>
      </c>
      <c r="AS5" s="3">
        <f>VLOOKUP(B5,固台账20260430!$E$9:$BG$4600,45,FALSE)</f>
        <v>174.36</v>
      </c>
      <c r="AT5" s="3">
        <f>VLOOKUP(B5,固台账20260430!$E$9:$BG$4600,49,FALSE)</f>
        <v>0</v>
      </c>
      <c r="AU5" s="3">
        <f>VLOOKUP(B5,固台账20260430!$E$9:$BG$4600,50,FALSE)</f>
        <v>4184.61</v>
      </c>
      <c r="AV5" s="3">
        <f>VLOOKUP(B5,固台账20260430!$E$9:$BG$4600,51,FALSE)</f>
        <v>174.36</v>
      </c>
      <c r="AW5" s="3">
        <f>VLOOKUP(B5,固台账20260430!$E$9:$BG$4600,52,FALSE)</f>
        <v>174.36</v>
      </c>
      <c r="AX5" s="3">
        <f>VLOOKUP(B5,固台账20260430!$E$9:$BG$4600,53,FALSE)</f>
        <v>174.36</v>
      </c>
      <c r="AY5" s="3">
        <f>VLOOKUP(B5,固台账20260430!$E$9:$BG$4600,54,FALSE)</f>
        <v>0</v>
      </c>
      <c r="AZ5" s="3" t="str">
        <f>VLOOKUP(B5,固台账20260430!$E$9:$BG$4600,20,FALSE)</f>
        <v>研发中心</v>
      </c>
      <c r="BA5" s="3" t="str">
        <f>VLOOKUP(B5,固台账20260430!$E$9:$BG$4600,15,FALSE)</f>
        <v>待梳理事项</v>
      </c>
    </row>
    <row r="6" s="3" customFormat="1" ht="22.05" customHeight="1" spans="1:59">
      <c r="A6" s="201">
        <v>2</v>
      </c>
      <c r="B6" s="322" t="s">
        <v>56</v>
      </c>
      <c r="C6" s="203" t="s">
        <v>57</v>
      </c>
      <c r="D6" s="204" t="s">
        <v>49</v>
      </c>
      <c r="E6" s="323" t="s">
        <v>50</v>
      </c>
      <c r="F6" s="324" t="s">
        <v>51</v>
      </c>
      <c r="G6" s="325" t="s">
        <v>52</v>
      </c>
      <c r="H6" s="208" t="s">
        <v>53</v>
      </c>
      <c r="I6" s="208" t="s">
        <v>54</v>
      </c>
      <c r="J6" s="209" t="s">
        <v>55</v>
      </c>
      <c r="K6" s="209" t="s">
        <v>55</v>
      </c>
      <c r="L6" s="210"/>
      <c r="M6" s="210"/>
      <c r="N6" s="210"/>
      <c r="O6" s="210"/>
      <c r="P6" s="211">
        <v>4358.98</v>
      </c>
      <c r="Q6" s="211">
        <v>4184.62</v>
      </c>
      <c r="R6" s="211">
        <v>174.36</v>
      </c>
      <c r="S6" s="211">
        <v>174.36</v>
      </c>
      <c r="T6" s="212"/>
      <c r="U6" s="212"/>
      <c r="V6" s="213"/>
      <c r="W6" s="214"/>
      <c r="X6" s="215"/>
      <c r="Y6" s="216"/>
      <c r="Z6" s="217"/>
      <c r="AA6" s="55"/>
      <c r="AB6" s="69"/>
      <c r="AD6" s="218"/>
      <c r="AE6" s="218"/>
      <c r="AF6" s="218"/>
      <c r="AG6" s="218"/>
      <c r="AH6" s="218"/>
      <c r="AI6" s="218"/>
      <c r="AL6" s="3" t="str">
        <f>VLOOKUP(B6,固台账20260430!$E$9:$BG$4600,2,FALSE)</f>
        <v>固定资产.机器设备</v>
      </c>
      <c r="AM6" s="326" t="str">
        <f>VLOOKUP(B6,固台账20260430!$E$9:$BG$4600,1,FALSE)</f>
        <v>031400030</v>
      </c>
      <c r="AN6" s="3" t="str">
        <f>VLOOKUP(B6,固台账20260430!$E$9:$BG$4600,3,FALSE)</f>
        <v>01042601230000063890</v>
      </c>
      <c r="AO6" s="3" t="str">
        <f>VLOOKUP(B6,固台账20260430!$E$9:$BG$4600,4,FALSE)</f>
        <v>砂磨分散多用金</v>
      </c>
      <c r="AP6" s="3" t="str">
        <f>VLOOKUP(B6,固台账20260430!$E$9:$BG$4600,5,FALSE)</f>
        <v>SFG-400</v>
      </c>
      <c r="AQ6" s="3" t="str">
        <f>VLOOKUP(B6,固台账20260430!$E$9:$BG$4600,16,FALSE)</f>
        <v>2016-12-07</v>
      </c>
      <c r="AR6" s="3">
        <f>VLOOKUP(B6,固台账20260430!$E$9:$BG$4600,44,FALSE)</f>
        <v>4358.98</v>
      </c>
      <c r="AS6" s="3">
        <f>VLOOKUP(B6,固台账20260430!$E$9:$BG$4600,45,FALSE)</f>
        <v>174.36</v>
      </c>
      <c r="AT6" s="3">
        <f>VLOOKUP(B6,固台账20260430!$E$9:$BG$4600,49,FALSE)</f>
        <v>0</v>
      </c>
      <c r="AU6" s="3">
        <f>VLOOKUP(B6,固台账20260430!$E$9:$BG$4600,50,FALSE)</f>
        <v>4184.62</v>
      </c>
      <c r="AV6" s="3">
        <f>VLOOKUP(B6,固台账20260430!$E$9:$BG$4600,51,FALSE)</f>
        <v>174.36</v>
      </c>
      <c r="AW6" s="3">
        <f>VLOOKUP(B6,固台账20260430!$E$9:$BG$4600,52,FALSE)</f>
        <v>174.36</v>
      </c>
      <c r="AX6" s="3">
        <f>VLOOKUP(B6,固台账20260430!$E$9:$BG$4600,53,FALSE)</f>
        <v>174.36</v>
      </c>
      <c r="AY6" s="3">
        <f>VLOOKUP(B6,固台账20260430!$E$9:$BG$4600,54,FALSE)</f>
        <v>0</v>
      </c>
      <c r="AZ6" s="3" t="str">
        <f>VLOOKUP(B6,固台账20260430!$E$9:$BG$4600,20,FALSE)</f>
        <v>研发中心</v>
      </c>
      <c r="BA6" s="3" t="str">
        <f>VLOOKUP(B6,固台账20260430!$E$9:$BG$4600,15,FALSE)</f>
        <v>待梳理事项</v>
      </c>
    </row>
    <row r="7" s="3" customFormat="1" ht="22.05" customHeight="1" spans="1:59">
      <c r="A7" s="201">
        <v>3</v>
      </c>
      <c r="B7" s="322" t="s">
        <v>58</v>
      </c>
      <c r="C7" s="203" t="s">
        <v>59</v>
      </c>
      <c r="D7" s="327" t="s">
        <v>60</v>
      </c>
      <c r="E7" s="323" t="s">
        <v>61</v>
      </c>
      <c r="F7" s="324" t="s">
        <v>62</v>
      </c>
      <c r="G7" s="207" t="s">
        <v>63</v>
      </c>
      <c r="H7" s="208" t="s">
        <v>53</v>
      </c>
      <c r="I7" s="208" t="s">
        <v>54</v>
      </c>
      <c r="J7" s="209" t="s">
        <v>64</v>
      </c>
      <c r="K7" s="209" t="s">
        <v>64</v>
      </c>
      <c r="L7" s="210"/>
      <c r="M7" s="210"/>
      <c r="N7" s="210"/>
      <c r="O7" s="210"/>
      <c r="P7" s="211">
        <v>4957.26</v>
      </c>
      <c r="Q7" s="211">
        <v>4758.97</v>
      </c>
      <c r="R7" s="211">
        <v>198.29</v>
      </c>
      <c r="S7" s="211">
        <v>198.29</v>
      </c>
      <c r="T7" s="212"/>
      <c r="U7" s="212"/>
      <c r="V7" s="213"/>
      <c r="W7" s="214"/>
      <c r="X7" s="215"/>
      <c r="Y7" s="216"/>
      <c r="Z7" s="217"/>
      <c r="AA7" s="55"/>
      <c r="AB7" s="69"/>
      <c r="AD7" s="218"/>
      <c r="AE7" s="218"/>
      <c r="AF7" s="218"/>
      <c r="AG7" s="218"/>
      <c r="AH7" s="218"/>
      <c r="AI7" s="218"/>
      <c r="AL7" s="3" t="str">
        <f>VLOOKUP(B7,固台账20260430!$E$9:$BG$4600,2,FALSE)</f>
        <v>固定资产.机器设备</v>
      </c>
      <c r="AM7" s="326" t="str">
        <f>VLOOKUP(B7,固台账20260430!$E$9:$BG$4600,1,FALSE)</f>
        <v>031000177</v>
      </c>
      <c r="AN7" s="3" t="str">
        <f>VLOOKUP(B7,固台账20260430!$E$9:$BG$4600,3,FALSE)</f>
        <v>01042601230000062196</v>
      </c>
      <c r="AO7" s="3" t="str">
        <f>VLOOKUP(B7,固台账20260430!$E$9:$BG$4600,4,FALSE)</f>
        <v>智能光照培养箱</v>
      </c>
      <c r="AP7" s="3" t="str">
        <f>VLOOKUP(B7,固台账20260430!$E$9:$BG$4600,5,FALSE)</f>
        <v>GZP-250A</v>
      </c>
      <c r="AQ7" s="3" t="str">
        <f>VLOOKUP(B7,固台账20260430!$E$9:$BG$4600,16,FALSE)</f>
        <v>2012-06-30</v>
      </c>
      <c r="AR7" s="3">
        <f>VLOOKUP(B7,固台账20260430!$E$9:$BG$4600,44,FALSE)</f>
        <v>4957.26</v>
      </c>
      <c r="AS7" s="3">
        <f>VLOOKUP(B7,固台账20260430!$E$9:$BG$4600,45,FALSE)</f>
        <v>198.29</v>
      </c>
      <c r="AT7" s="3">
        <f>VLOOKUP(B7,固台账20260430!$E$9:$BG$4600,49,FALSE)</f>
        <v>0</v>
      </c>
      <c r="AU7" s="3">
        <f>VLOOKUP(B7,固台账20260430!$E$9:$BG$4600,50,FALSE)</f>
        <v>4758.97</v>
      </c>
      <c r="AV7" s="3">
        <f>VLOOKUP(B7,固台账20260430!$E$9:$BG$4600,51,FALSE)</f>
        <v>198.29</v>
      </c>
      <c r="AW7" s="3">
        <f>VLOOKUP(B7,固台账20260430!$E$9:$BG$4600,52,FALSE)</f>
        <v>198.29</v>
      </c>
      <c r="AX7" s="3">
        <f>VLOOKUP(B7,固台账20260430!$E$9:$BG$4600,53,FALSE)</f>
        <v>198.29</v>
      </c>
      <c r="AY7" s="3">
        <f>VLOOKUP(B7,固台账20260430!$E$9:$BG$4600,54,FALSE)</f>
        <v>0</v>
      </c>
      <c r="AZ7" s="3" t="str">
        <f>VLOOKUP(B7,固台账20260430!$E$9:$BG$4600,20,FALSE)</f>
        <v>制剂分厂</v>
      </c>
      <c r="BA7" s="3" t="str">
        <f>VLOOKUP(B7,固台账20260430!$E$9:$BG$4600,15,FALSE)</f>
        <v>待梳理事项</v>
      </c>
    </row>
    <row r="8" s="3" customFormat="1" ht="22.05" customHeight="1" spans="1:59">
      <c r="A8" s="201">
        <v>4</v>
      </c>
      <c r="B8" s="322" t="s">
        <v>65</v>
      </c>
      <c r="C8" s="203" t="s">
        <v>66</v>
      </c>
      <c r="D8" s="327" t="s">
        <v>67</v>
      </c>
      <c r="E8" s="323" t="s">
        <v>68</v>
      </c>
      <c r="F8" s="324" t="s">
        <v>51</v>
      </c>
      <c r="G8" s="325" t="s">
        <v>69</v>
      </c>
      <c r="H8" s="208" t="s">
        <v>53</v>
      </c>
      <c r="I8" s="208" t="s">
        <v>54</v>
      </c>
      <c r="J8" s="209">
        <v>42349</v>
      </c>
      <c r="K8" s="209" t="s">
        <v>70</v>
      </c>
      <c r="L8" s="210"/>
      <c r="M8" s="210"/>
      <c r="N8" s="210"/>
      <c r="O8" s="210"/>
      <c r="P8" s="211">
        <v>21367.52</v>
      </c>
      <c r="Q8" s="211">
        <v>20512.82</v>
      </c>
      <c r="R8" s="211">
        <v>854.7</v>
      </c>
      <c r="S8" s="211">
        <v>854.7</v>
      </c>
      <c r="T8" s="212"/>
      <c r="U8" s="212"/>
      <c r="V8" s="213"/>
      <c r="W8" s="214"/>
      <c r="X8" s="215"/>
      <c r="Y8" s="216"/>
      <c r="Z8" s="217"/>
      <c r="AA8" s="55"/>
      <c r="AB8" s="69"/>
      <c r="AD8" s="218"/>
      <c r="AE8" s="218"/>
      <c r="AF8" s="218"/>
      <c r="AG8" s="218"/>
      <c r="AH8" s="218"/>
      <c r="AI8" s="218"/>
      <c r="AL8" s="3" t="str">
        <f>VLOOKUP(B8,固台账20260430!$E$9:$BG$4600,2,FALSE)</f>
        <v>固定资产.机器设备</v>
      </c>
      <c r="AM8" s="326" t="str">
        <f>VLOOKUP(B8,固台账20260430!$E$9:$BG$4600,1,FALSE)</f>
        <v>031400025</v>
      </c>
      <c r="AN8" s="3" t="str">
        <f>VLOOKUP(B8,固台账20260430!$E$9:$BG$4600,3,FALSE)</f>
        <v>01042601230000063529</v>
      </c>
      <c r="AO8" s="3" t="str">
        <f>VLOOKUP(B8,固台账20260430!$E$9:$BG$4600,4,FALSE)</f>
        <v>0.5H卧式砂磨机一台</v>
      </c>
      <c r="AP8" s="3" t="str">
        <f>VLOOKUP(B8,固台账20260430!$E$9:$BG$4600,5,FALSE)</f>
        <v>RT-0.5H</v>
      </c>
      <c r="AQ8" s="3" t="str">
        <f>VLOOKUP(B8,固台账20260430!$E$9:$BG$4600,16,FALSE)</f>
        <v>2015-12-11</v>
      </c>
      <c r="AR8" s="3">
        <f>VLOOKUP(B8,固台账20260430!$E$9:$BG$4600,44,FALSE)</f>
        <v>21367.52</v>
      </c>
      <c r="AS8" s="3">
        <f>VLOOKUP(B8,固台账20260430!$E$9:$BG$4600,45,FALSE)</f>
        <v>854.7</v>
      </c>
      <c r="AT8" s="3">
        <f>VLOOKUP(B8,固台账20260430!$E$9:$BG$4600,49,FALSE)</f>
        <v>0</v>
      </c>
      <c r="AU8" s="3">
        <f>VLOOKUP(B8,固台账20260430!$E$9:$BG$4600,50,FALSE)</f>
        <v>20512.82</v>
      </c>
      <c r="AV8" s="3">
        <f>VLOOKUP(B8,固台账20260430!$E$9:$BG$4600,51,FALSE)</f>
        <v>854.7</v>
      </c>
      <c r="AW8" s="3">
        <f>VLOOKUP(B8,固台账20260430!$E$9:$BG$4600,52,FALSE)</f>
        <v>854.7</v>
      </c>
      <c r="AX8" s="3">
        <f>VLOOKUP(B8,固台账20260430!$E$9:$BG$4600,53,FALSE)</f>
        <v>854.7</v>
      </c>
      <c r="AY8" s="3">
        <f>VLOOKUP(B8,固台账20260430!$E$9:$BG$4600,54,FALSE)</f>
        <v>0</v>
      </c>
      <c r="AZ8" s="3" t="str">
        <f>VLOOKUP(B8,固台账20260430!$E$9:$BG$4600,20,FALSE)</f>
        <v>研发中心</v>
      </c>
      <c r="BA8" s="3" t="str">
        <f>VLOOKUP(B8,固台账20260430!$E$9:$BG$4600,15,FALSE)</f>
        <v>上海儒特机电设备有限公司</v>
      </c>
    </row>
    <row r="9" s="3" customFormat="1" ht="22.05" customHeight="1" spans="1:59">
      <c r="A9" s="201">
        <v>5</v>
      </c>
      <c r="B9" s="328" t="s">
        <v>71</v>
      </c>
      <c r="C9" s="220" t="s">
        <v>72</v>
      </c>
      <c r="D9" s="329" t="s">
        <v>73</v>
      </c>
      <c r="E9" s="330" t="s">
        <v>74</v>
      </c>
      <c r="F9" s="329" t="s">
        <v>62</v>
      </c>
      <c r="G9" s="207" t="s">
        <v>75</v>
      </c>
      <c r="H9" s="208" t="s">
        <v>53</v>
      </c>
      <c r="I9" s="223">
        <v>1</v>
      </c>
      <c r="J9" s="209" t="s">
        <v>76</v>
      </c>
      <c r="K9" s="209" t="s">
        <v>76</v>
      </c>
      <c r="L9" s="210"/>
      <c r="M9" s="210"/>
      <c r="N9" s="210"/>
      <c r="O9" s="210"/>
      <c r="P9" s="211">
        <v>102564.1</v>
      </c>
      <c r="Q9" s="211">
        <v>98461.54</v>
      </c>
      <c r="R9" s="211">
        <v>4102.56</v>
      </c>
      <c r="S9" s="211">
        <v>4102.56</v>
      </c>
      <c r="T9" s="212"/>
      <c r="U9" s="212"/>
      <c r="V9" s="213"/>
      <c r="W9" s="214"/>
      <c r="X9" s="215"/>
      <c r="Y9" s="216"/>
      <c r="Z9" s="217"/>
      <c r="AA9" s="55"/>
      <c r="AB9" s="69"/>
      <c r="AD9" s="218"/>
      <c r="AE9" s="218"/>
      <c r="AF9" s="218"/>
      <c r="AG9" s="218"/>
      <c r="AH9" s="218"/>
      <c r="AI9" s="218"/>
      <c r="AL9" s="3" t="str">
        <f>VLOOKUP(B9,固台账20260430!$E$9:$BG$4600,2,FALSE)</f>
        <v>固定资产.机器设备</v>
      </c>
      <c r="AM9" s="326" t="str">
        <f>VLOOKUP(B9,固台账20260430!$E$9:$BG$4600,1,FALSE)</f>
        <v>031800018</v>
      </c>
      <c r="AN9" s="3" t="str">
        <f>VLOOKUP(B9,固台账20260430!$E$9:$BG$4600,3,FALSE)</f>
        <v>01042601230000063891</v>
      </c>
      <c r="AO9" s="3" t="str">
        <f>VLOOKUP(B9,固台账20260430!$E$9:$BG$4600,4,FALSE)</f>
        <v>工业用螺杆冷水机组及附件</v>
      </c>
      <c r="AP9" s="3" t="str">
        <f>VLOOKUP(B9,固台账20260430!$E$9:$BG$4600,5,FALSE)</f>
        <v>ICW100</v>
      </c>
      <c r="AQ9" s="3" t="str">
        <f>VLOOKUP(B9,固台账20260430!$E$9:$BG$4600,16,FALSE)</f>
        <v>2016-12-12</v>
      </c>
      <c r="AR9" s="3">
        <f>VLOOKUP(B9,固台账20260430!$E$9:$BG$4600,44,FALSE)</f>
        <v>102564.1</v>
      </c>
      <c r="AS9" s="3">
        <f>VLOOKUP(B9,固台账20260430!$E$9:$BG$4600,45,FALSE)</f>
        <v>4102.56</v>
      </c>
      <c r="AT9" s="3">
        <f>VLOOKUP(B9,固台账20260430!$E$9:$BG$4600,49,FALSE)</f>
        <v>0</v>
      </c>
      <c r="AU9" s="3">
        <f>VLOOKUP(B9,固台账20260430!$E$9:$BG$4600,50,FALSE)</f>
        <v>98461.54</v>
      </c>
      <c r="AV9" s="3">
        <f>VLOOKUP(B9,固台账20260430!$E$9:$BG$4600,51,FALSE)</f>
        <v>4102.56</v>
      </c>
      <c r="AW9" s="3">
        <f>VLOOKUP(B9,固台账20260430!$E$9:$BG$4600,52,FALSE)</f>
        <v>4102.56</v>
      </c>
      <c r="AX9" s="3">
        <f>VLOOKUP(B9,固台账20260430!$E$9:$BG$4600,53,FALSE)</f>
        <v>4102.56</v>
      </c>
      <c r="AY9" s="3">
        <f>VLOOKUP(B9,固台账20260430!$E$9:$BG$4600,54,FALSE)</f>
        <v>0</v>
      </c>
      <c r="AZ9" s="3" t="str">
        <f>VLOOKUP(B9,固台账20260430!$E$9:$BG$4600,20,FALSE)</f>
        <v>制剂分厂</v>
      </c>
      <c r="BA9" s="3" t="str">
        <f>VLOOKUP(B9,固台账20260430!$E$9:$BG$4600,15,FALSE)</f>
        <v>南京久鼎环境科技股份有限公司</v>
      </c>
    </row>
    <row r="10" s="3" customFormat="1" ht="22.05" customHeight="1" spans="1:59">
      <c r="A10" s="201">
        <v>6</v>
      </c>
      <c r="B10" s="331" t="s">
        <v>77</v>
      </c>
      <c r="C10" s="225" t="s">
        <v>78</v>
      </c>
      <c r="D10" s="332" t="s">
        <v>79</v>
      </c>
      <c r="E10" s="333" t="s">
        <v>80</v>
      </c>
      <c r="F10" s="332" t="s">
        <v>62</v>
      </c>
      <c r="G10" s="207" t="s">
        <v>81</v>
      </c>
      <c r="H10" s="208" t="s">
        <v>53</v>
      </c>
      <c r="I10" s="228">
        <v>1</v>
      </c>
      <c r="J10" s="229" t="s">
        <v>82</v>
      </c>
      <c r="K10" s="229" t="s">
        <v>82</v>
      </c>
      <c r="L10" s="210"/>
      <c r="M10" s="210"/>
      <c r="N10" s="210"/>
      <c r="O10" s="210"/>
      <c r="P10" s="211">
        <v>47863.24</v>
      </c>
      <c r="Q10" s="211">
        <v>45948.71</v>
      </c>
      <c r="R10" s="211">
        <v>1914.53</v>
      </c>
      <c r="S10" s="211">
        <v>1914.53</v>
      </c>
      <c r="T10" s="212"/>
      <c r="U10" s="212"/>
      <c r="V10" s="213"/>
      <c r="W10" s="214"/>
      <c r="X10" s="215"/>
      <c r="Y10" s="230" t="s">
        <v>83</v>
      </c>
      <c r="Z10" s="217"/>
      <c r="AA10" s="55"/>
      <c r="AB10" s="69"/>
      <c r="AC10" s="231"/>
      <c r="AD10" s="218"/>
      <c r="AE10" s="231"/>
      <c r="AF10" s="231"/>
      <c r="AG10" s="231"/>
      <c r="AH10" s="231"/>
      <c r="AI10" s="231"/>
      <c r="AL10" s="3" t="str">
        <f>VLOOKUP(B10,固台账20260430!$E$9:$BG$4600,2,FALSE)</f>
        <v>固定资产.机器设备</v>
      </c>
      <c r="AM10" s="326" t="str">
        <f>VLOOKUP(B10,固台账20260430!$E$9:$BG$4600,1,FALSE)</f>
        <v>031000224-4</v>
      </c>
      <c r="AN10" s="3" t="str">
        <f>VLOOKUP(B10,固台账20260430!$E$9:$BG$4600,3,FALSE)</f>
        <v>01042604270000000384</v>
      </c>
      <c r="AO10" s="3" t="str">
        <f>VLOOKUP(B10,固台账20260430!$E$9:$BG$4600,4,FALSE)</f>
        <v>直列式灌装机（原卡拆分4张-04）</v>
      </c>
      <c r="AP10" s="3" t="str">
        <f>VLOOKUP(B10,固台账20260430!$E$9:$BG$4600,5,FALSE)</f>
        <v>CDP-16B</v>
      </c>
      <c r="AQ10" s="3" t="str">
        <f>VLOOKUP(B10,固台账20260430!$E$9:$BG$4600,16,FALSE)</f>
        <v>2012-10-31</v>
      </c>
      <c r="AR10" s="3">
        <f>VLOOKUP(B10,固台账20260430!$E$9:$BG$4600,44,FALSE)</f>
        <v>47863.24</v>
      </c>
      <c r="AS10" s="3">
        <f>VLOOKUP(B10,固台账20260430!$E$9:$BG$4600,45,FALSE)</f>
        <v>1914.53</v>
      </c>
      <c r="AT10" s="3">
        <f>VLOOKUP(B10,固台账20260430!$E$9:$BG$4600,49,FALSE)</f>
        <v>0</v>
      </c>
      <c r="AU10" s="3">
        <f>VLOOKUP(B10,固台账20260430!$E$9:$BG$4600,50,FALSE)</f>
        <v>45948.71</v>
      </c>
      <c r="AV10" s="3" t="str">
        <f>VLOOKUP(B10,固台账20260430!$E$9:$BG$4600,51,FALSE)</f>
        <v>-</v>
      </c>
      <c r="AW10" s="3">
        <f>VLOOKUP(B10,固台账20260430!$E$9:$BG$4600,52,FALSE)</f>
        <v>1914.53</v>
      </c>
      <c r="AX10" s="3">
        <f>VLOOKUP(B10,固台账20260430!$E$9:$BG$4600,53,FALSE)</f>
        <v>1914.53</v>
      </c>
      <c r="AY10" s="3">
        <f>VLOOKUP(B10,固台账20260430!$E$9:$BG$4600,54,FALSE)</f>
        <v>0</v>
      </c>
      <c r="AZ10" s="3" t="str">
        <f>VLOOKUP(B10,固台账20260430!$E$9:$BG$4600,20,FALSE)</f>
        <v>制剂分厂</v>
      </c>
      <c r="BA10" s="3" t="str">
        <f>VLOOKUP(B10,固台账20260430!$E$9:$BG$4600,15,FALSE)</f>
        <v>待梳理事项</v>
      </c>
    </row>
    <row r="11" s="4" customFormat="1" ht="22.05" customHeight="1" spans="1:59">
      <c r="A11" s="201">
        <v>7</v>
      </c>
      <c r="B11" s="334" t="s">
        <v>84</v>
      </c>
      <c r="C11" s="233" t="s">
        <v>85</v>
      </c>
      <c r="D11" s="332" t="s">
        <v>86</v>
      </c>
      <c r="E11" s="333" t="s">
        <v>87</v>
      </c>
      <c r="F11" s="332" t="s">
        <v>62</v>
      </c>
      <c r="G11" s="207" t="s">
        <v>88</v>
      </c>
      <c r="H11" s="208" t="s">
        <v>53</v>
      </c>
      <c r="I11" s="228">
        <v>1</v>
      </c>
      <c r="J11" s="104" t="s">
        <v>89</v>
      </c>
      <c r="K11" s="104" t="s">
        <v>89</v>
      </c>
      <c r="L11" s="210"/>
      <c r="M11" s="210"/>
      <c r="N11" s="210"/>
      <c r="O11" s="210"/>
      <c r="P11" s="211">
        <v>264500</v>
      </c>
      <c r="Q11" s="211">
        <v>253920</v>
      </c>
      <c r="R11" s="211">
        <v>10580</v>
      </c>
      <c r="S11" s="211">
        <v>10580</v>
      </c>
      <c r="T11" s="212"/>
      <c r="U11" s="212"/>
      <c r="V11" s="213"/>
      <c r="W11" s="214"/>
      <c r="X11" s="215"/>
      <c r="Y11" s="69"/>
      <c r="Z11" s="234"/>
      <c r="AA11" s="85"/>
      <c r="AB11" s="69"/>
      <c r="AC11" s="3"/>
      <c r="AD11" s="218"/>
      <c r="AE11" s="3"/>
      <c r="AF11" s="3"/>
      <c r="AG11" s="3"/>
      <c r="AH11" s="3"/>
      <c r="AI11" s="3"/>
      <c r="AJ11" s="3"/>
      <c r="AK11" s="3"/>
      <c r="AL11" s="3" t="str">
        <f>VLOOKUP(B11,固台账20260430!$E$9:$BG$4600,2,FALSE)</f>
        <v>固定资产.机器设备</v>
      </c>
      <c r="AM11" s="326" t="str">
        <f>VLOOKUP(B11,固台账20260430!$E$9:$BG$4600,1,FALSE)</f>
        <v>031000257</v>
      </c>
      <c r="AN11" s="3" t="str">
        <f>VLOOKUP(B11,固台账20260430!$E$9:$BG$4600,3,FALSE)</f>
        <v>01042601230000062432</v>
      </c>
      <c r="AO11" s="3" t="str">
        <f>VLOOKUP(B11,固台账20260430!$E$9:$BG$4600,4,FALSE)</f>
        <v>剂型液剂包装自动线</v>
      </c>
      <c r="AP11" s="3" t="str">
        <f>VLOOKUP(B11,固台账20260430!$E$9:$BG$4600,5,FALSE)</f>
        <v>KZP.ZXT-2A</v>
      </c>
      <c r="AQ11" s="3" t="str">
        <f>VLOOKUP(B11,固台账20260430!$E$9:$BG$4600,16,FALSE)</f>
        <v>2012-12-29</v>
      </c>
      <c r="AR11" s="3">
        <f>VLOOKUP(B11,固台账20260430!$E$9:$BG$4600,44,FALSE)</f>
        <v>264500</v>
      </c>
      <c r="AS11" s="3">
        <f>VLOOKUP(B11,固台账20260430!$E$9:$BG$4600,45,FALSE)</f>
        <v>10580</v>
      </c>
      <c r="AT11" s="3">
        <f>VLOOKUP(B11,固台账20260430!$E$9:$BG$4600,49,FALSE)</f>
        <v>0</v>
      </c>
      <c r="AU11" s="3">
        <f>VLOOKUP(B11,固台账20260430!$E$9:$BG$4600,50,FALSE)</f>
        <v>253920</v>
      </c>
      <c r="AV11" s="3">
        <f>VLOOKUP(B11,固台账20260430!$E$9:$BG$4600,51,FALSE)</f>
        <v>10580</v>
      </c>
      <c r="AW11" s="3">
        <f>VLOOKUP(B11,固台账20260430!$E$9:$BG$4600,52,FALSE)</f>
        <v>10580</v>
      </c>
      <c r="AX11" s="3">
        <f>VLOOKUP(B11,固台账20260430!$E$9:$BG$4600,53,FALSE)</f>
        <v>10580</v>
      </c>
      <c r="AY11" s="3">
        <f>VLOOKUP(B11,固台账20260430!$E$9:$BG$4600,54,FALSE)</f>
        <v>0</v>
      </c>
      <c r="AZ11" s="3" t="str">
        <f>VLOOKUP(B11,固台账20260430!$E$9:$BG$4600,20,FALSE)</f>
        <v>制剂分厂</v>
      </c>
      <c r="BA11" s="3" t="str">
        <f>VLOOKUP(B11,固台账20260430!$E$9:$BG$4600,15,FALSE)</f>
        <v>待梳理事项</v>
      </c>
      <c r="BB11" s="3"/>
      <c r="BC11" s="3"/>
      <c r="BD11" s="3"/>
      <c r="BE11" s="3"/>
      <c r="BF11" s="3"/>
      <c r="BG11" s="3"/>
    </row>
    <row r="12" s="166" customFormat="1" ht="22.05" customHeight="1" spans="1:59">
      <c r="A12" s="235">
        <v>8</v>
      </c>
      <c r="B12" s="236" t="s">
        <v>90</v>
      </c>
      <c r="C12" s="237" t="s">
        <v>91</v>
      </c>
      <c r="D12" s="335" t="s">
        <v>92</v>
      </c>
      <c r="E12" s="336" t="s">
        <v>93</v>
      </c>
      <c r="F12" s="335" t="s">
        <v>62</v>
      </c>
      <c r="G12" s="240" t="s">
        <v>94</v>
      </c>
      <c r="H12" s="241" t="s">
        <v>53</v>
      </c>
      <c r="I12" s="242">
        <v>1</v>
      </c>
      <c r="J12" s="243" t="s">
        <v>95</v>
      </c>
      <c r="K12" s="243" t="s">
        <v>95</v>
      </c>
      <c r="L12" s="244"/>
      <c r="M12" s="244"/>
      <c r="N12" s="244"/>
      <c r="O12" s="244"/>
      <c r="P12" s="245">
        <v>8189.66</v>
      </c>
      <c r="Q12" s="246">
        <v>6731.1</v>
      </c>
      <c r="R12" s="246">
        <v>1458.56</v>
      </c>
      <c r="S12" s="246">
        <v>1458.56</v>
      </c>
      <c r="T12" s="247"/>
      <c r="U12" s="247"/>
      <c r="V12" s="248"/>
      <c r="W12" s="249"/>
      <c r="X12" s="250"/>
      <c r="Y12" s="251"/>
      <c r="Z12" s="252"/>
      <c r="AA12" s="253"/>
      <c r="AB12" s="254"/>
      <c r="AD12" s="255"/>
      <c r="AL12" s="166" t="str">
        <f>VLOOKUP(B12,固台账20260430!$E$9:$BG$4600,2,FALSE)</f>
        <v>固定资产.机器设备</v>
      </c>
      <c r="AM12" s="337" t="str">
        <f>VLOOKUP(B12,固台账20260430!$E$9:$BG$4600,1,FALSE)</f>
        <v>031022737</v>
      </c>
      <c r="AN12" s="166" t="str">
        <f>VLOOKUP(B12,固台账20260430!$E$9:$BG$4600,3,FALSE)</f>
        <v>01042601230000061668</v>
      </c>
      <c r="AO12" s="166" t="str">
        <f>VLOOKUP(B12,固台账20260430!$E$9:$BG$4600,4,FALSE)</f>
        <v>电动隔膜泵</v>
      </c>
      <c r="AP12" s="166" t="str">
        <f>VLOOKUP(B12,固台账20260430!$E$9:$BG$4600,5,FALSE)</f>
        <v>DBY-65ZF(防爆）</v>
      </c>
      <c r="AQ12" s="166" t="str">
        <f>VLOOKUP(B12,固台账20260430!$E$9:$BG$4600,16,FALSE)</f>
        <v>2019-05-31</v>
      </c>
      <c r="AR12" s="166">
        <f>VLOOKUP(B12,固台账20260430!$E$9:$BG$4600,44,FALSE)</f>
        <v>8189.66</v>
      </c>
      <c r="AS12" s="166">
        <f>VLOOKUP(B12,固台账20260430!$E$9:$BG$4600,45,FALSE)</f>
        <v>327.59</v>
      </c>
      <c r="AT12" s="166">
        <f>VLOOKUP(B12,固台账20260430!$E$9:$BG$4600,49,FALSE)</f>
        <v>261</v>
      </c>
      <c r="AU12" s="166">
        <f>VLOOKUP(B12,固台账20260430!$E$9:$BG$4600,50,FALSE)</f>
        <v>6731.1</v>
      </c>
      <c r="AV12" s="166">
        <f>VLOOKUP(B12,固台账20260430!$E$9:$BG$4600,51,FALSE)</f>
        <v>1458.56</v>
      </c>
      <c r="AW12" s="166">
        <f>VLOOKUP(B12,固台账20260430!$E$9:$BG$4600,52,FALSE)</f>
        <v>1458.56</v>
      </c>
      <c r="AX12" s="166">
        <f>VLOOKUP(B12,固台账20260430!$E$9:$BG$4600,53,FALSE)</f>
        <v>1458.56</v>
      </c>
      <c r="AY12" s="166">
        <f>VLOOKUP(B12,固台账20260430!$E$9:$BG$4600,54,FALSE)</f>
        <v>0</v>
      </c>
      <c r="AZ12" s="166" t="str">
        <f>VLOOKUP(B12,固台账20260430!$E$9:$BG$4600,20,FALSE)</f>
        <v>制剂分厂</v>
      </c>
      <c r="BA12" s="166" t="str">
        <f>VLOOKUP(B12,固台账20260430!$E$9:$BG$4600,15,FALSE)</f>
        <v>上海华工水泵厂</v>
      </c>
    </row>
    <row r="13" s="3" customFormat="1" ht="22.05" customHeight="1" spans="1:59">
      <c r="A13" s="201">
        <v>9</v>
      </c>
      <c r="B13" s="331" t="s">
        <v>96</v>
      </c>
      <c r="C13" s="225" t="s">
        <v>97</v>
      </c>
      <c r="D13" s="332" t="s">
        <v>98</v>
      </c>
      <c r="E13" s="333" t="s">
        <v>99</v>
      </c>
      <c r="F13" s="332" t="s">
        <v>62</v>
      </c>
      <c r="G13" s="207" t="s">
        <v>100</v>
      </c>
      <c r="H13" s="208" t="s">
        <v>53</v>
      </c>
      <c r="I13" s="228">
        <v>1</v>
      </c>
      <c r="J13" s="229" t="s">
        <v>82</v>
      </c>
      <c r="K13" s="229" t="s">
        <v>82</v>
      </c>
      <c r="L13" s="210"/>
      <c r="M13" s="210"/>
      <c r="N13" s="210"/>
      <c r="O13" s="210"/>
      <c r="P13" s="211">
        <v>8547.01</v>
      </c>
      <c r="Q13" s="211">
        <v>8205.13</v>
      </c>
      <c r="R13" s="211">
        <v>341.88</v>
      </c>
      <c r="S13" s="211">
        <v>341.88</v>
      </c>
      <c r="T13" s="212"/>
      <c r="U13" s="212"/>
      <c r="V13" s="213"/>
      <c r="W13" s="214"/>
      <c r="X13" s="215"/>
      <c r="Y13" s="230" t="s">
        <v>101</v>
      </c>
      <c r="Z13" s="217"/>
      <c r="AA13" s="55"/>
      <c r="AB13" s="69"/>
      <c r="AC13" s="231"/>
      <c r="AD13" s="218"/>
      <c r="AE13" s="231"/>
      <c r="AF13" s="231"/>
      <c r="AG13" s="231"/>
      <c r="AH13" s="231"/>
      <c r="AI13" s="231"/>
      <c r="AL13" s="3" t="str">
        <f>VLOOKUP(B13,固台账20260430!$E$9:$BG$4600,2,FALSE)</f>
        <v>固定资产.机器设备</v>
      </c>
      <c r="AM13" s="326" t="str">
        <f>VLOOKUP(B13,固台账20260430!$E$9:$BG$4600,1,FALSE)</f>
        <v>031000226-7</v>
      </c>
      <c r="AN13" s="3" t="str">
        <f>VLOOKUP(B13,固台账20260430!$E$9:$BG$4600,3,FALSE)</f>
        <v>01042604270000000392</v>
      </c>
      <c r="AO13" s="3" t="str">
        <f>VLOOKUP(B13,固台账20260430!$E$9:$BG$4600,4,FALSE)</f>
        <v>全自动上盖机（原卡拆分8张-07）</v>
      </c>
      <c r="AP13" s="3" t="str">
        <f>VLOOKUP(B13,固台账20260430!$E$9:$BG$4600,5,FALSE)</f>
        <v>SGJ-2</v>
      </c>
      <c r="AQ13" s="3" t="str">
        <f>VLOOKUP(B13,固台账20260430!$E$9:$BG$4600,16,FALSE)</f>
        <v>2012-10-31</v>
      </c>
      <c r="AR13" s="3">
        <f>VLOOKUP(B13,固台账20260430!$E$9:$BG$4600,44,FALSE)</f>
        <v>8547.01</v>
      </c>
      <c r="AS13" s="3">
        <f>VLOOKUP(B13,固台账20260430!$E$9:$BG$4600,45,FALSE)</f>
        <v>341.88</v>
      </c>
      <c r="AT13" s="3">
        <f>VLOOKUP(B13,固台账20260430!$E$9:$BG$4600,49,FALSE)</f>
        <v>0</v>
      </c>
      <c r="AU13" s="3">
        <f>VLOOKUP(B13,固台账20260430!$E$9:$BG$4600,50,FALSE)</f>
        <v>8205.13</v>
      </c>
      <c r="AV13" s="3" t="str">
        <f>VLOOKUP(B13,固台账20260430!$E$9:$BG$4600,51,FALSE)</f>
        <v>-</v>
      </c>
      <c r="AW13" s="3">
        <f>VLOOKUP(B13,固台账20260430!$E$9:$BG$4600,52,FALSE)</f>
        <v>341.88</v>
      </c>
      <c r="AX13" s="3">
        <f>VLOOKUP(B13,固台账20260430!$E$9:$BG$4600,53,FALSE)</f>
        <v>341.88</v>
      </c>
      <c r="AY13" s="3">
        <f>VLOOKUP(B13,固台账20260430!$E$9:$BG$4600,54,FALSE)</f>
        <v>0</v>
      </c>
      <c r="AZ13" s="3" t="str">
        <f>VLOOKUP(B13,固台账20260430!$E$9:$BG$4600,20,FALSE)</f>
        <v>制剂分厂</v>
      </c>
      <c r="BA13" s="3" t="str">
        <f>VLOOKUP(B13,固台账20260430!$E$9:$BG$4600,15,FALSE)</f>
        <v>待梳理事项</v>
      </c>
    </row>
    <row r="14" s="3" customFormat="1" ht="22.05" customHeight="1" spans="1:59">
      <c r="A14" s="201">
        <v>10</v>
      </c>
      <c r="B14" s="331" t="s">
        <v>102</v>
      </c>
      <c r="C14" s="225" t="s">
        <v>103</v>
      </c>
      <c r="D14" s="332" t="s">
        <v>98</v>
      </c>
      <c r="E14" s="333" t="s">
        <v>99</v>
      </c>
      <c r="F14" s="332" t="s">
        <v>62</v>
      </c>
      <c r="G14" s="207" t="s">
        <v>100</v>
      </c>
      <c r="H14" s="208" t="s">
        <v>53</v>
      </c>
      <c r="I14" s="228">
        <v>1</v>
      </c>
      <c r="J14" s="229" t="s">
        <v>82</v>
      </c>
      <c r="K14" s="229" t="s">
        <v>82</v>
      </c>
      <c r="L14" s="210"/>
      <c r="M14" s="210"/>
      <c r="N14" s="210"/>
      <c r="O14" s="210"/>
      <c r="P14" s="211">
        <v>8547</v>
      </c>
      <c r="Q14" s="211">
        <v>8205.12</v>
      </c>
      <c r="R14" s="211">
        <v>341.88</v>
      </c>
      <c r="S14" s="211">
        <v>341.88</v>
      </c>
      <c r="T14" s="212"/>
      <c r="U14" s="212"/>
      <c r="V14" s="213"/>
      <c r="W14" s="214"/>
      <c r="X14" s="215"/>
      <c r="Y14" s="230" t="s">
        <v>104</v>
      </c>
      <c r="Z14" s="217"/>
      <c r="AA14" s="55"/>
      <c r="AB14" s="69"/>
      <c r="AC14" s="231"/>
      <c r="AD14" s="218"/>
      <c r="AE14" s="231"/>
      <c r="AF14" s="231"/>
      <c r="AG14" s="231"/>
      <c r="AH14" s="231"/>
      <c r="AI14" s="231"/>
      <c r="AL14" s="3" t="str">
        <f>VLOOKUP(B14,固台账20260430!$E$9:$BG$4600,2,FALSE)</f>
        <v>固定资产.机器设备</v>
      </c>
      <c r="AM14" s="326" t="str">
        <f>VLOOKUP(B14,固台账20260430!$E$9:$BG$4600,1,FALSE)</f>
        <v>031000226-8</v>
      </c>
      <c r="AN14" s="3" t="str">
        <f>VLOOKUP(B14,固台账20260430!$E$9:$BG$4600,3,FALSE)</f>
        <v>01042604270000000393</v>
      </c>
      <c r="AO14" s="3" t="str">
        <f>VLOOKUP(B14,固台账20260430!$E$9:$BG$4600,4,FALSE)</f>
        <v>全自动上盖机（原卡拆分8张-08）</v>
      </c>
      <c r="AP14" s="3" t="str">
        <f>VLOOKUP(B14,固台账20260430!$E$9:$BG$4600,5,FALSE)</f>
        <v>SGJ-2</v>
      </c>
      <c r="AQ14" s="3" t="str">
        <f>VLOOKUP(B14,固台账20260430!$E$9:$BG$4600,16,FALSE)</f>
        <v>2012-10-31</v>
      </c>
      <c r="AR14" s="3">
        <f>VLOOKUP(B14,固台账20260430!$E$9:$BG$4600,44,FALSE)</f>
        <v>8547</v>
      </c>
      <c r="AS14" s="3">
        <f>VLOOKUP(B14,固台账20260430!$E$9:$BG$4600,45,FALSE)</f>
        <v>341.88</v>
      </c>
      <c r="AT14" s="3">
        <f>VLOOKUP(B14,固台账20260430!$E$9:$BG$4600,49,FALSE)</f>
        <v>0</v>
      </c>
      <c r="AU14" s="3">
        <f>VLOOKUP(B14,固台账20260430!$E$9:$BG$4600,50,FALSE)</f>
        <v>8205.12</v>
      </c>
      <c r="AV14" s="3" t="str">
        <f>VLOOKUP(B14,固台账20260430!$E$9:$BG$4600,51,FALSE)</f>
        <v>-</v>
      </c>
      <c r="AW14" s="3">
        <f>VLOOKUP(B14,固台账20260430!$E$9:$BG$4600,52,FALSE)</f>
        <v>341.88</v>
      </c>
      <c r="AX14" s="3">
        <f>VLOOKUP(B14,固台账20260430!$E$9:$BG$4600,53,FALSE)</f>
        <v>341.88</v>
      </c>
      <c r="AY14" s="3">
        <f>VLOOKUP(B14,固台账20260430!$E$9:$BG$4600,54,FALSE)</f>
        <v>0</v>
      </c>
      <c r="AZ14" s="3" t="str">
        <f>VLOOKUP(B14,固台账20260430!$E$9:$BG$4600,20,FALSE)</f>
        <v>制剂分厂</v>
      </c>
      <c r="BA14" s="3" t="str">
        <f>VLOOKUP(B14,固台账20260430!$E$9:$BG$4600,15,FALSE)</f>
        <v>待梳理事项</v>
      </c>
    </row>
    <row r="15" s="3" customFormat="1" ht="22.05" customHeight="1" spans="1:59">
      <c r="A15" s="201">
        <v>11</v>
      </c>
      <c r="B15" s="331" t="s">
        <v>105</v>
      </c>
      <c r="C15" s="225" t="s">
        <v>106</v>
      </c>
      <c r="D15" s="332" t="s">
        <v>107</v>
      </c>
      <c r="E15" s="227"/>
      <c r="F15" s="332" t="s">
        <v>62</v>
      </c>
      <c r="G15" s="207"/>
      <c r="H15" s="208" t="s">
        <v>53</v>
      </c>
      <c r="I15" s="228">
        <v>1</v>
      </c>
      <c r="J15" s="229" t="s">
        <v>108</v>
      </c>
      <c r="K15" s="229" t="s">
        <v>108</v>
      </c>
      <c r="L15" s="210"/>
      <c r="M15" s="210"/>
      <c r="N15" s="210"/>
      <c r="O15" s="210"/>
      <c r="P15" s="211">
        <v>12820.51</v>
      </c>
      <c r="Q15" s="211">
        <v>12307.69</v>
      </c>
      <c r="R15" s="211">
        <v>512.82</v>
      </c>
      <c r="S15" s="211">
        <v>512.82</v>
      </c>
      <c r="T15" s="212"/>
      <c r="U15" s="212"/>
      <c r="V15" s="213"/>
      <c r="W15" s="214"/>
      <c r="X15" s="215"/>
      <c r="Y15" s="230" t="s">
        <v>109</v>
      </c>
      <c r="Z15" s="217"/>
      <c r="AA15" s="55"/>
      <c r="AB15" s="69"/>
      <c r="AC15" s="231"/>
      <c r="AD15" s="218"/>
      <c r="AE15" s="231"/>
      <c r="AF15" s="231"/>
      <c r="AG15" s="231"/>
      <c r="AH15" s="231"/>
      <c r="AI15" s="231"/>
      <c r="AL15" s="3" t="str">
        <f>VLOOKUP(B15,固台账20260430!$E$9:$BG$4600,2,FALSE)</f>
        <v>固定资产.机器设备</v>
      </c>
      <c r="AM15" s="326" t="str">
        <f>VLOOKUP(B15,固台账20260430!$E$9:$BG$4600,1,FALSE)</f>
        <v>031000167-1</v>
      </c>
      <c r="AN15" s="3" t="str">
        <f>VLOOKUP(B15,固台账20260430!$E$9:$BG$4600,3,FALSE)</f>
        <v>01042604270000000394</v>
      </c>
      <c r="AO15" s="3" t="str">
        <f>VLOOKUP(B15,固台账20260430!$E$9:$BG$4600,4,FALSE)</f>
        <v>上料机（原卡拆分3张-01）</v>
      </c>
      <c r="AP15" s="3">
        <f>VLOOKUP(B15,固台账20260430!$E$9:$BG$4600,5,FALSE)</f>
        <v>0</v>
      </c>
      <c r="AQ15" s="3" t="str">
        <f>VLOOKUP(B15,固台账20260430!$E$9:$BG$4600,16,FALSE)</f>
        <v>2010-05-20</v>
      </c>
      <c r="AR15" s="3">
        <f>VLOOKUP(B15,固台账20260430!$E$9:$BG$4600,44,FALSE)</f>
        <v>12820.51</v>
      </c>
      <c r="AS15" s="3">
        <f>VLOOKUP(B15,固台账20260430!$E$9:$BG$4600,45,FALSE)</f>
        <v>512.82</v>
      </c>
      <c r="AT15" s="3">
        <f>VLOOKUP(B15,固台账20260430!$E$9:$BG$4600,49,FALSE)</f>
        <v>0</v>
      </c>
      <c r="AU15" s="3">
        <f>VLOOKUP(B15,固台账20260430!$E$9:$BG$4600,50,FALSE)</f>
        <v>12307.69</v>
      </c>
      <c r="AV15" s="3" t="str">
        <f>VLOOKUP(B15,固台账20260430!$E$9:$BG$4600,51,FALSE)</f>
        <v>-</v>
      </c>
      <c r="AW15" s="3">
        <f>VLOOKUP(B15,固台账20260430!$E$9:$BG$4600,52,FALSE)</f>
        <v>512.82</v>
      </c>
      <c r="AX15" s="3">
        <f>VLOOKUP(B15,固台账20260430!$E$9:$BG$4600,53,FALSE)</f>
        <v>512.82</v>
      </c>
      <c r="AY15" s="3">
        <f>VLOOKUP(B15,固台账20260430!$E$9:$BG$4600,54,FALSE)</f>
        <v>0</v>
      </c>
      <c r="AZ15" s="3" t="str">
        <f>VLOOKUP(B15,固台账20260430!$E$9:$BG$4600,20,FALSE)</f>
        <v>制剂分厂</v>
      </c>
      <c r="BA15" s="3" t="str">
        <f>VLOOKUP(B15,固台账20260430!$E$9:$BG$4600,15,FALSE)</f>
        <v>待梳理事项</v>
      </c>
    </row>
    <row r="16" s="3" customFormat="1" ht="22.05" customHeight="1" spans="1:59">
      <c r="A16" s="201">
        <v>12</v>
      </c>
      <c r="B16" s="331" t="s">
        <v>110</v>
      </c>
      <c r="C16" s="225" t="s">
        <v>111</v>
      </c>
      <c r="D16" s="332" t="s">
        <v>107</v>
      </c>
      <c r="E16" s="227"/>
      <c r="F16" s="332" t="s">
        <v>62</v>
      </c>
      <c r="G16" s="207"/>
      <c r="H16" s="208" t="s">
        <v>53</v>
      </c>
      <c r="I16" s="228">
        <v>1</v>
      </c>
      <c r="J16" s="229" t="s">
        <v>108</v>
      </c>
      <c r="K16" s="229" t="s">
        <v>108</v>
      </c>
      <c r="L16" s="210"/>
      <c r="M16" s="210"/>
      <c r="N16" s="210"/>
      <c r="O16" s="210"/>
      <c r="P16" s="211">
        <v>12820.51</v>
      </c>
      <c r="Q16" s="211">
        <v>12307.69</v>
      </c>
      <c r="R16" s="211">
        <v>512.82</v>
      </c>
      <c r="S16" s="211">
        <v>512.82</v>
      </c>
      <c r="T16" s="212"/>
      <c r="U16" s="212"/>
      <c r="V16" s="213"/>
      <c r="W16" s="214"/>
      <c r="X16" s="215"/>
      <c r="Y16" s="230" t="s">
        <v>112</v>
      </c>
      <c r="Z16" s="217"/>
      <c r="AA16" s="55"/>
      <c r="AB16" s="69"/>
      <c r="AC16" s="231"/>
      <c r="AD16" s="218"/>
      <c r="AE16" s="231"/>
      <c r="AF16" s="231"/>
      <c r="AG16" s="231"/>
      <c r="AH16" s="231"/>
      <c r="AI16" s="231"/>
      <c r="AL16" s="3" t="str">
        <f>VLOOKUP(B16,固台账20260430!$E$9:$BG$4600,2,FALSE)</f>
        <v>固定资产.机器设备</v>
      </c>
      <c r="AM16" s="326" t="str">
        <f>VLOOKUP(B16,固台账20260430!$E$9:$BG$4600,1,FALSE)</f>
        <v>031000167-2</v>
      </c>
      <c r="AN16" s="3" t="str">
        <f>VLOOKUP(B16,固台账20260430!$E$9:$BG$4600,3,FALSE)</f>
        <v>01042604270000000395</v>
      </c>
      <c r="AO16" s="3" t="str">
        <f>VLOOKUP(B16,固台账20260430!$E$9:$BG$4600,4,FALSE)</f>
        <v>上料机（原卡拆分3张-02）</v>
      </c>
      <c r="AP16" s="3">
        <f>VLOOKUP(B16,固台账20260430!$E$9:$BG$4600,5,FALSE)</f>
        <v>0</v>
      </c>
      <c r="AQ16" s="3" t="str">
        <f>VLOOKUP(B16,固台账20260430!$E$9:$BG$4600,16,FALSE)</f>
        <v>2010-05-20</v>
      </c>
      <c r="AR16" s="3">
        <f>VLOOKUP(B16,固台账20260430!$E$9:$BG$4600,44,FALSE)</f>
        <v>12820.51</v>
      </c>
      <c r="AS16" s="3">
        <f>VLOOKUP(B16,固台账20260430!$E$9:$BG$4600,45,FALSE)</f>
        <v>512.82</v>
      </c>
      <c r="AT16" s="3">
        <f>VLOOKUP(B16,固台账20260430!$E$9:$BG$4600,49,FALSE)</f>
        <v>0</v>
      </c>
      <c r="AU16" s="3">
        <f>VLOOKUP(B16,固台账20260430!$E$9:$BG$4600,50,FALSE)</f>
        <v>12307.69</v>
      </c>
      <c r="AV16" s="3" t="str">
        <f>VLOOKUP(B16,固台账20260430!$E$9:$BG$4600,51,FALSE)</f>
        <v>-</v>
      </c>
      <c r="AW16" s="3">
        <f>VLOOKUP(B16,固台账20260430!$E$9:$BG$4600,52,FALSE)</f>
        <v>512.82</v>
      </c>
      <c r="AX16" s="3">
        <f>VLOOKUP(B16,固台账20260430!$E$9:$BG$4600,53,FALSE)</f>
        <v>512.82</v>
      </c>
      <c r="AY16" s="3">
        <f>VLOOKUP(B16,固台账20260430!$E$9:$BG$4600,54,FALSE)</f>
        <v>0</v>
      </c>
      <c r="AZ16" s="3" t="str">
        <f>VLOOKUP(B16,固台账20260430!$E$9:$BG$4600,20,FALSE)</f>
        <v>制剂分厂</v>
      </c>
      <c r="BA16" s="3" t="str">
        <f>VLOOKUP(B16,固台账20260430!$E$9:$BG$4600,15,FALSE)</f>
        <v>待梳理事项</v>
      </c>
    </row>
    <row r="17" s="3" customFormat="1" ht="22.05" customHeight="1" spans="1:53">
      <c r="A17" s="201">
        <v>13</v>
      </c>
      <c r="B17" s="331" t="s">
        <v>113</v>
      </c>
      <c r="C17" s="225" t="s">
        <v>114</v>
      </c>
      <c r="D17" s="332" t="s">
        <v>107</v>
      </c>
      <c r="E17" s="227"/>
      <c r="F17" s="332" t="s">
        <v>62</v>
      </c>
      <c r="G17" s="207"/>
      <c r="H17" s="208" t="s">
        <v>53</v>
      </c>
      <c r="I17" s="228">
        <v>1</v>
      </c>
      <c r="J17" s="229" t="s">
        <v>108</v>
      </c>
      <c r="K17" s="229" t="s">
        <v>108</v>
      </c>
      <c r="L17" s="210"/>
      <c r="M17" s="210"/>
      <c r="N17" s="210"/>
      <c r="O17" s="210"/>
      <c r="P17" s="211">
        <v>12820.52</v>
      </c>
      <c r="Q17" s="211">
        <v>12307.7</v>
      </c>
      <c r="R17" s="211">
        <v>512.82</v>
      </c>
      <c r="S17" s="211">
        <v>512.82</v>
      </c>
      <c r="T17" s="212"/>
      <c r="U17" s="212"/>
      <c r="V17" s="213"/>
      <c r="W17" s="214"/>
      <c r="X17" s="215"/>
      <c r="Y17" s="230" t="s">
        <v>115</v>
      </c>
      <c r="Z17" s="217"/>
      <c r="AA17" s="55"/>
      <c r="AB17" s="69"/>
      <c r="AC17" s="231"/>
      <c r="AD17" s="218"/>
      <c r="AE17" s="231"/>
      <c r="AF17" s="231"/>
      <c r="AG17" s="231"/>
      <c r="AH17" s="231"/>
      <c r="AI17" s="231"/>
      <c r="AL17" s="3" t="str">
        <f>VLOOKUP(B17,固台账20260430!$E$9:$BG$4600,2,FALSE)</f>
        <v>固定资产.机器设备</v>
      </c>
      <c r="AM17" s="326" t="str">
        <f>VLOOKUP(B17,固台账20260430!$E$9:$BG$4600,1,FALSE)</f>
        <v>031000167-3</v>
      </c>
      <c r="AN17" s="3" t="str">
        <f>VLOOKUP(B17,固台账20260430!$E$9:$BG$4600,3,FALSE)</f>
        <v>01042604270000000396</v>
      </c>
      <c r="AO17" s="3" t="str">
        <f>VLOOKUP(B17,固台账20260430!$E$9:$BG$4600,4,FALSE)</f>
        <v>上料机（原卡拆分3张-03）</v>
      </c>
      <c r="AP17" s="3">
        <f>VLOOKUP(B17,固台账20260430!$E$9:$BG$4600,5,FALSE)</f>
        <v>0</v>
      </c>
      <c r="AQ17" s="3" t="str">
        <f>VLOOKUP(B17,固台账20260430!$E$9:$BG$4600,16,FALSE)</f>
        <v>2010-05-20</v>
      </c>
      <c r="AR17" s="3">
        <f>VLOOKUP(B17,固台账20260430!$E$9:$BG$4600,44,FALSE)</f>
        <v>12820.52</v>
      </c>
      <c r="AS17" s="3">
        <f>VLOOKUP(B17,固台账20260430!$E$9:$BG$4600,45,FALSE)</f>
        <v>512.82</v>
      </c>
      <c r="AT17" s="3">
        <f>VLOOKUP(B17,固台账20260430!$E$9:$BG$4600,49,FALSE)</f>
        <v>0</v>
      </c>
      <c r="AU17" s="3">
        <f>VLOOKUP(B17,固台账20260430!$E$9:$BG$4600,50,FALSE)</f>
        <v>12307.7</v>
      </c>
      <c r="AV17" s="3" t="str">
        <f>VLOOKUP(B17,固台账20260430!$E$9:$BG$4600,51,FALSE)</f>
        <v>-</v>
      </c>
      <c r="AW17" s="3">
        <f>VLOOKUP(B17,固台账20260430!$E$9:$BG$4600,52,FALSE)</f>
        <v>512.82</v>
      </c>
      <c r="AX17" s="3">
        <f>VLOOKUP(B17,固台账20260430!$E$9:$BG$4600,53,FALSE)</f>
        <v>512.82</v>
      </c>
      <c r="AY17" s="3">
        <f>VLOOKUP(B17,固台账20260430!$E$9:$BG$4600,54,FALSE)</f>
        <v>0</v>
      </c>
      <c r="AZ17" s="3" t="str">
        <f>VLOOKUP(B17,固台账20260430!$E$9:$BG$4600,20,FALSE)</f>
        <v>制剂分厂</v>
      </c>
      <c r="BA17" s="3" t="str">
        <f>VLOOKUP(B17,固台账20260430!$E$9:$BG$4600,15,FALSE)</f>
        <v>待梳理事项</v>
      </c>
    </row>
    <row r="18" s="3" customFormat="1" ht="22.05" customHeight="1" spans="1:53">
      <c r="A18" s="201">
        <v>14</v>
      </c>
      <c r="B18" s="334" t="s">
        <v>116</v>
      </c>
      <c r="C18" s="233" t="s">
        <v>117</v>
      </c>
      <c r="D18" s="332" t="s">
        <v>118</v>
      </c>
      <c r="E18" s="227"/>
      <c r="F18" s="332" t="s">
        <v>62</v>
      </c>
      <c r="G18" s="207" t="s">
        <v>119</v>
      </c>
      <c r="H18" s="208" t="s">
        <v>53</v>
      </c>
      <c r="I18" s="228">
        <v>1</v>
      </c>
      <c r="J18" s="209" t="s">
        <v>120</v>
      </c>
      <c r="K18" s="209" t="s">
        <v>120</v>
      </c>
      <c r="L18" s="210"/>
      <c r="M18" s="210"/>
      <c r="N18" s="210"/>
      <c r="O18" s="210"/>
      <c r="P18" s="211">
        <v>9401.71</v>
      </c>
      <c r="Q18" s="211">
        <v>9025.64</v>
      </c>
      <c r="R18" s="211">
        <v>376.07</v>
      </c>
      <c r="S18" s="211">
        <v>376.07</v>
      </c>
      <c r="T18" s="212"/>
      <c r="U18" s="212"/>
      <c r="V18" s="213"/>
      <c r="W18" s="214"/>
      <c r="X18" s="215"/>
      <c r="Y18" s="216"/>
      <c r="Z18" s="217"/>
      <c r="AA18" s="55"/>
      <c r="AB18" s="69"/>
      <c r="AD18" s="218"/>
      <c r="AE18" s="218"/>
      <c r="AF18" s="218"/>
      <c r="AG18" s="218"/>
      <c r="AH18" s="218"/>
      <c r="AI18" s="218"/>
      <c r="AL18" s="3" t="str">
        <f>VLOOKUP(B18,固台账20260430!$E$9:$BG$4600,2,FALSE)</f>
        <v>固定资产.机器设备</v>
      </c>
      <c r="AM18" s="326" t="str">
        <f>VLOOKUP(B18,固台账20260430!$E$9:$BG$4600,1,FALSE)</f>
        <v>031900042</v>
      </c>
      <c r="AN18" s="3" t="str">
        <f>VLOOKUP(B18,固台账20260430!$E$9:$BG$4600,3,FALSE)</f>
        <v>01042601230000062958</v>
      </c>
      <c r="AO18" s="3" t="str">
        <f>VLOOKUP(B18,固台账20260430!$E$9:$BG$4600,4,FALSE)</f>
        <v>苯磺隆颗粒剂成装置--负压上料机</v>
      </c>
      <c r="AP18" s="3">
        <f>VLOOKUP(B18,固台账20260430!$E$9:$BG$4600,5,FALSE)</f>
        <v>0</v>
      </c>
      <c r="AQ18" s="3" t="str">
        <f>VLOOKUP(B18,固台账20260430!$E$9:$BG$4600,16,FALSE)</f>
        <v>2017-10-12</v>
      </c>
      <c r="AR18" s="3">
        <f>VLOOKUP(B18,固台账20260430!$E$9:$BG$4600,44,FALSE)</f>
        <v>9401.71</v>
      </c>
      <c r="AS18" s="3">
        <f>VLOOKUP(B18,固台账20260430!$E$9:$BG$4600,45,FALSE)</f>
        <v>376.07</v>
      </c>
      <c r="AT18" s="3">
        <f>VLOOKUP(B18,固台账20260430!$E$9:$BG$4600,49,FALSE)</f>
        <v>0</v>
      </c>
      <c r="AU18" s="3">
        <f>VLOOKUP(B18,固台账20260430!$E$9:$BG$4600,50,FALSE)</f>
        <v>9025.64</v>
      </c>
      <c r="AV18" s="3">
        <f>VLOOKUP(B18,固台账20260430!$E$9:$BG$4600,51,FALSE)</f>
        <v>376.07</v>
      </c>
      <c r="AW18" s="3">
        <f>VLOOKUP(B18,固台账20260430!$E$9:$BG$4600,52,FALSE)</f>
        <v>376.07</v>
      </c>
      <c r="AX18" s="3">
        <f>VLOOKUP(B18,固台账20260430!$E$9:$BG$4600,53,FALSE)</f>
        <v>376.07</v>
      </c>
      <c r="AY18" s="3">
        <f>VLOOKUP(B18,固台账20260430!$E$9:$BG$4600,54,FALSE)</f>
        <v>0</v>
      </c>
      <c r="AZ18" s="3" t="str">
        <f>VLOOKUP(B18,固台账20260430!$E$9:$BG$4600,20,FALSE)</f>
        <v>制剂分厂</v>
      </c>
      <c r="BA18" s="3" t="str">
        <f>VLOOKUP(B18,固台账20260430!$E$9:$BG$4600,15,FALSE)</f>
        <v>江阴市昌盛药化机械有限公司</v>
      </c>
    </row>
    <row r="19" s="3" customFormat="1" ht="22.05" customHeight="1" spans="1:53">
      <c r="A19" s="201">
        <v>15</v>
      </c>
      <c r="B19" s="334" t="s">
        <v>121</v>
      </c>
      <c r="C19" s="233" t="s">
        <v>122</v>
      </c>
      <c r="D19" s="332" t="s">
        <v>123</v>
      </c>
      <c r="E19" s="333" t="s">
        <v>124</v>
      </c>
      <c r="F19" s="332" t="s">
        <v>62</v>
      </c>
      <c r="G19" s="207" t="s">
        <v>119</v>
      </c>
      <c r="H19" s="208" t="s">
        <v>53</v>
      </c>
      <c r="I19" s="228">
        <v>1</v>
      </c>
      <c r="J19" s="209" t="s">
        <v>120</v>
      </c>
      <c r="K19" s="209" t="s">
        <v>120</v>
      </c>
      <c r="L19" s="210"/>
      <c r="M19" s="210"/>
      <c r="N19" s="210"/>
      <c r="O19" s="210"/>
      <c r="P19" s="211">
        <v>2136.75</v>
      </c>
      <c r="Q19" s="211">
        <v>2051.28</v>
      </c>
      <c r="R19" s="211">
        <v>85.47</v>
      </c>
      <c r="S19" s="211">
        <v>85.47</v>
      </c>
      <c r="T19" s="212"/>
      <c r="U19" s="212"/>
      <c r="V19" s="213"/>
      <c r="W19" s="214"/>
      <c r="X19" s="215"/>
      <c r="Y19" s="216"/>
      <c r="Z19" s="217"/>
      <c r="AA19" s="55"/>
      <c r="AB19" s="69"/>
      <c r="AD19" s="218"/>
      <c r="AE19" s="218"/>
      <c r="AF19" s="218"/>
      <c r="AG19" s="218"/>
      <c r="AH19" s="218"/>
      <c r="AI19" s="218"/>
      <c r="AL19" s="3" t="str">
        <f>VLOOKUP(B19,固台账20260430!$E$9:$BG$4600,2,FALSE)</f>
        <v>固定资产.机器设备</v>
      </c>
      <c r="AM19" s="326" t="str">
        <f>VLOOKUP(B19,固台账20260430!$E$9:$BG$4600,1,FALSE)</f>
        <v>031900044</v>
      </c>
      <c r="AN19" s="3" t="str">
        <f>VLOOKUP(B19,固台账20260430!$E$9:$BG$4600,3,FALSE)</f>
        <v>01042601230000062969</v>
      </c>
      <c r="AO19" s="3" t="str">
        <f>VLOOKUP(B19,固台账20260430!$E$9:$BG$4600,4,FALSE)</f>
        <v>苯磺隆颗粒剂成装置--料仓</v>
      </c>
      <c r="AP19" s="3" t="str">
        <f>VLOOKUP(B19,固台账20260430!$E$9:$BG$4600,5,FALSE)</f>
        <v>200L</v>
      </c>
      <c r="AQ19" s="3" t="str">
        <f>VLOOKUP(B19,固台账20260430!$E$9:$BG$4600,16,FALSE)</f>
        <v>2017-10-12</v>
      </c>
      <c r="AR19" s="3">
        <f>VLOOKUP(B19,固台账20260430!$E$9:$BG$4600,44,FALSE)</f>
        <v>2136.75</v>
      </c>
      <c r="AS19" s="3">
        <f>VLOOKUP(B19,固台账20260430!$E$9:$BG$4600,45,FALSE)</f>
        <v>85.47</v>
      </c>
      <c r="AT19" s="3">
        <f>VLOOKUP(B19,固台账20260430!$E$9:$BG$4600,49,FALSE)</f>
        <v>0</v>
      </c>
      <c r="AU19" s="3">
        <f>VLOOKUP(B19,固台账20260430!$E$9:$BG$4600,50,FALSE)</f>
        <v>2051.28</v>
      </c>
      <c r="AV19" s="3">
        <f>VLOOKUP(B19,固台账20260430!$E$9:$BG$4600,51,FALSE)</f>
        <v>85.47</v>
      </c>
      <c r="AW19" s="3">
        <f>VLOOKUP(B19,固台账20260430!$E$9:$BG$4600,52,FALSE)</f>
        <v>85.47</v>
      </c>
      <c r="AX19" s="3">
        <f>VLOOKUP(B19,固台账20260430!$E$9:$BG$4600,53,FALSE)</f>
        <v>85.47</v>
      </c>
      <c r="AY19" s="3">
        <f>VLOOKUP(B19,固台账20260430!$E$9:$BG$4600,54,FALSE)</f>
        <v>0</v>
      </c>
      <c r="AZ19" s="3" t="str">
        <f>VLOOKUP(B19,固台账20260430!$E$9:$BG$4600,20,FALSE)</f>
        <v>制剂分厂</v>
      </c>
      <c r="BA19" s="3" t="str">
        <f>VLOOKUP(B19,固台账20260430!$E$9:$BG$4600,15,FALSE)</f>
        <v>江阴市昌盛药化机械有限公司</v>
      </c>
    </row>
    <row r="20" s="3" customFormat="1" ht="22.05" customHeight="1" spans="1:53">
      <c r="A20" s="201">
        <v>16</v>
      </c>
      <c r="B20" s="334" t="s">
        <v>125</v>
      </c>
      <c r="C20" s="233" t="s">
        <v>126</v>
      </c>
      <c r="D20" s="332" t="s">
        <v>127</v>
      </c>
      <c r="E20" s="333" t="s">
        <v>128</v>
      </c>
      <c r="F20" s="332" t="s">
        <v>62</v>
      </c>
      <c r="G20" s="207" t="s">
        <v>119</v>
      </c>
      <c r="H20" s="208" t="s">
        <v>53</v>
      </c>
      <c r="I20" s="228">
        <v>1</v>
      </c>
      <c r="J20" s="209" t="s">
        <v>120</v>
      </c>
      <c r="K20" s="209" t="s">
        <v>120</v>
      </c>
      <c r="L20" s="210"/>
      <c r="M20" s="210"/>
      <c r="N20" s="210"/>
      <c r="O20" s="210"/>
      <c r="P20" s="211">
        <v>38461.54</v>
      </c>
      <c r="Q20" s="211">
        <v>36923.08</v>
      </c>
      <c r="R20" s="211">
        <v>1538.46</v>
      </c>
      <c r="S20" s="211">
        <v>1538.46</v>
      </c>
      <c r="T20" s="212"/>
      <c r="U20" s="212"/>
      <c r="V20" s="213"/>
      <c r="W20" s="214"/>
      <c r="X20" s="215"/>
      <c r="Y20" s="216"/>
      <c r="Z20" s="217"/>
      <c r="AA20" s="55"/>
      <c r="AB20" s="69"/>
      <c r="AD20" s="218"/>
      <c r="AE20" s="218"/>
      <c r="AF20" s="218"/>
      <c r="AG20" s="218"/>
      <c r="AH20" s="218"/>
      <c r="AI20" s="218"/>
      <c r="AL20" s="3" t="str">
        <f>VLOOKUP(B20,固台账20260430!$E$9:$BG$4600,2,FALSE)</f>
        <v>固定资产.机器设备</v>
      </c>
      <c r="AM20" s="326" t="str">
        <f>VLOOKUP(B20,固台账20260430!$E$9:$BG$4600,1,FALSE)</f>
        <v>031900050</v>
      </c>
      <c r="AN20" s="3" t="str">
        <f>VLOOKUP(B20,固台账20260430!$E$9:$BG$4600,3,FALSE)</f>
        <v>01042601230000063051</v>
      </c>
      <c r="AO20" s="3" t="str">
        <f>VLOOKUP(B20,固台账20260430!$E$9:$BG$4600,4,FALSE)</f>
        <v>苯磺隆颗粒剂成装置--旋转造粒机</v>
      </c>
      <c r="AP20" s="3" t="str">
        <f>VLOOKUP(B20,固台账20260430!$E$9:$BG$4600,5,FALSE)</f>
        <v>XZL-300</v>
      </c>
      <c r="AQ20" s="3" t="str">
        <f>VLOOKUP(B20,固台账20260430!$E$9:$BG$4600,16,FALSE)</f>
        <v>2017-10-12</v>
      </c>
      <c r="AR20" s="3">
        <f>VLOOKUP(B20,固台账20260430!$E$9:$BG$4600,44,FALSE)</f>
        <v>38461.54</v>
      </c>
      <c r="AS20" s="3">
        <f>VLOOKUP(B20,固台账20260430!$E$9:$BG$4600,45,FALSE)</f>
        <v>1538.46</v>
      </c>
      <c r="AT20" s="3">
        <f>VLOOKUP(B20,固台账20260430!$E$9:$BG$4600,49,FALSE)</f>
        <v>0</v>
      </c>
      <c r="AU20" s="3">
        <f>VLOOKUP(B20,固台账20260430!$E$9:$BG$4600,50,FALSE)</f>
        <v>36923.08</v>
      </c>
      <c r="AV20" s="3">
        <f>VLOOKUP(B20,固台账20260430!$E$9:$BG$4600,51,FALSE)</f>
        <v>1538.46</v>
      </c>
      <c r="AW20" s="3">
        <f>VLOOKUP(B20,固台账20260430!$E$9:$BG$4600,52,FALSE)</f>
        <v>1538.46</v>
      </c>
      <c r="AX20" s="3">
        <f>VLOOKUP(B20,固台账20260430!$E$9:$BG$4600,53,FALSE)</f>
        <v>1538.46</v>
      </c>
      <c r="AY20" s="3">
        <f>VLOOKUP(B20,固台账20260430!$E$9:$BG$4600,54,FALSE)</f>
        <v>0</v>
      </c>
      <c r="AZ20" s="3" t="str">
        <f>VLOOKUP(B20,固台账20260430!$E$9:$BG$4600,20,FALSE)</f>
        <v>制剂分厂</v>
      </c>
      <c r="BA20" s="3" t="str">
        <f>VLOOKUP(B20,固台账20260430!$E$9:$BG$4600,15,FALSE)</f>
        <v>江阴市昌盛药化机械有限公司</v>
      </c>
    </row>
    <row r="21" s="3" customFormat="1" ht="22.05" customHeight="1" spans="1:53">
      <c r="A21" s="201">
        <v>17</v>
      </c>
      <c r="B21" s="334" t="s">
        <v>129</v>
      </c>
      <c r="C21" s="233" t="s">
        <v>130</v>
      </c>
      <c r="D21" s="332" t="s">
        <v>127</v>
      </c>
      <c r="E21" s="333" t="s">
        <v>128</v>
      </c>
      <c r="F21" s="332" t="s">
        <v>62</v>
      </c>
      <c r="G21" s="207" t="s">
        <v>119</v>
      </c>
      <c r="H21" s="208" t="s">
        <v>53</v>
      </c>
      <c r="I21" s="228">
        <v>1</v>
      </c>
      <c r="J21" s="209" t="s">
        <v>120</v>
      </c>
      <c r="K21" s="209" t="s">
        <v>120</v>
      </c>
      <c r="L21" s="210"/>
      <c r="M21" s="210"/>
      <c r="N21" s="210"/>
      <c r="O21" s="210"/>
      <c r="P21" s="211">
        <v>38461.54</v>
      </c>
      <c r="Q21" s="211">
        <v>36923.08</v>
      </c>
      <c r="R21" s="211">
        <v>1538.46</v>
      </c>
      <c r="S21" s="211">
        <v>1538.46</v>
      </c>
      <c r="T21" s="212"/>
      <c r="U21" s="212"/>
      <c r="V21" s="213"/>
      <c r="W21" s="214"/>
      <c r="X21" s="215"/>
      <c r="Y21" s="216"/>
      <c r="Z21" s="217"/>
      <c r="AA21" s="55"/>
      <c r="AB21" s="69"/>
      <c r="AD21" s="218"/>
      <c r="AE21" s="218"/>
      <c r="AF21" s="218"/>
      <c r="AG21" s="218"/>
      <c r="AH21" s="218"/>
      <c r="AI21" s="218"/>
      <c r="AL21" s="3" t="str">
        <f>VLOOKUP(B21,固台账20260430!$E$9:$BG$4600,2,FALSE)</f>
        <v>固定资产.机器设备</v>
      </c>
      <c r="AM21" s="326" t="str">
        <f>VLOOKUP(B21,固台账20260430!$E$9:$BG$4600,1,FALSE)</f>
        <v>031900051</v>
      </c>
      <c r="AN21" s="3" t="str">
        <f>VLOOKUP(B21,固台账20260430!$E$9:$BG$4600,3,FALSE)</f>
        <v>01042601230000063056</v>
      </c>
      <c r="AO21" s="3" t="str">
        <f>VLOOKUP(B21,固台账20260430!$E$9:$BG$4600,4,FALSE)</f>
        <v>苯磺隆颗粒剂成装置--旋转造料机</v>
      </c>
      <c r="AP21" s="3" t="str">
        <f>VLOOKUP(B21,固台账20260430!$E$9:$BG$4600,5,FALSE)</f>
        <v>XZL-300</v>
      </c>
      <c r="AQ21" s="3" t="str">
        <f>VLOOKUP(B21,固台账20260430!$E$9:$BG$4600,16,FALSE)</f>
        <v>2017-10-12</v>
      </c>
      <c r="AR21" s="3">
        <f>VLOOKUP(B21,固台账20260430!$E$9:$BG$4600,44,FALSE)</f>
        <v>38461.54</v>
      </c>
      <c r="AS21" s="3">
        <f>VLOOKUP(B21,固台账20260430!$E$9:$BG$4600,45,FALSE)</f>
        <v>1538.46</v>
      </c>
      <c r="AT21" s="3">
        <f>VLOOKUP(B21,固台账20260430!$E$9:$BG$4600,49,FALSE)</f>
        <v>0</v>
      </c>
      <c r="AU21" s="3">
        <f>VLOOKUP(B21,固台账20260430!$E$9:$BG$4600,50,FALSE)</f>
        <v>36923.08</v>
      </c>
      <c r="AV21" s="3">
        <f>VLOOKUP(B21,固台账20260430!$E$9:$BG$4600,51,FALSE)</f>
        <v>1538.46</v>
      </c>
      <c r="AW21" s="3">
        <f>VLOOKUP(B21,固台账20260430!$E$9:$BG$4600,52,FALSE)</f>
        <v>1538.46</v>
      </c>
      <c r="AX21" s="3">
        <f>VLOOKUP(B21,固台账20260430!$E$9:$BG$4600,53,FALSE)</f>
        <v>1538.46</v>
      </c>
      <c r="AY21" s="3">
        <f>VLOOKUP(B21,固台账20260430!$E$9:$BG$4600,54,FALSE)</f>
        <v>0</v>
      </c>
      <c r="AZ21" s="3" t="str">
        <f>VLOOKUP(B21,固台账20260430!$E$9:$BG$4600,20,FALSE)</f>
        <v>制剂分厂</v>
      </c>
      <c r="BA21" s="3" t="str">
        <f>VLOOKUP(B21,固台账20260430!$E$9:$BG$4600,15,FALSE)</f>
        <v>江阴市昌盛药化机械有限公司</v>
      </c>
    </row>
    <row r="22" s="3" customFormat="1" ht="22.05" customHeight="1" spans="1:53">
      <c r="A22" s="201">
        <v>18</v>
      </c>
      <c r="B22" s="334" t="s">
        <v>131</v>
      </c>
      <c r="C22" s="233" t="s">
        <v>132</v>
      </c>
      <c r="D22" s="332" t="s">
        <v>133</v>
      </c>
      <c r="E22" s="333" t="s">
        <v>134</v>
      </c>
      <c r="F22" s="332" t="s">
        <v>62</v>
      </c>
      <c r="G22" s="207" t="s">
        <v>135</v>
      </c>
      <c r="H22" s="208" t="s">
        <v>53</v>
      </c>
      <c r="I22" s="228">
        <v>1</v>
      </c>
      <c r="J22" s="209" t="s">
        <v>136</v>
      </c>
      <c r="K22" s="209" t="s">
        <v>136</v>
      </c>
      <c r="L22" s="210"/>
      <c r="M22" s="210"/>
      <c r="N22" s="210"/>
      <c r="O22" s="210"/>
      <c r="P22" s="211">
        <v>10815.93</v>
      </c>
      <c r="Q22" s="211">
        <v>8561.71</v>
      </c>
      <c r="R22" s="211">
        <v>2254.22</v>
      </c>
      <c r="S22" s="211">
        <v>2254.22</v>
      </c>
      <c r="T22" s="212"/>
      <c r="U22" s="212"/>
      <c r="V22" s="213"/>
      <c r="W22" s="214"/>
      <c r="X22" s="215"/>
      <c r="Y22" s="202" t="s">
        <v>137</v>
      </c>
      <c r="Z22" s="217"/>
      <c r="AA22" s="55"/>
      <c r="AB22" s="69"/>
      <c r="AD22" s="218"/>
      <c r="AE22" s="218"/>
      <c r="AF22" s="218"/>
      <c r="AG22" s="218"/>
      <c r="AH22" s="218"/>
      <c r="AI22" s="218"/>
      <c r="AL22" s="3" t="str">
        <f>VLOOKUP(B22,固台账20260430!$E$9:$BG$4600,2,FALSE)</f>
        <v>固定资产.机器设备</v>
      </c>
      <c r="AM22" s="326" t="str">
        <f>VLOOKUP(B22,固台账20260430!$E$9:$BG$4600,1,FALSE)</f>
        <v>031022746</v>
      </c>
      <c r="AN22" s="3" t="str">
        <f>VLOOKUP(B22,固台账20260430!$E$9:$BG$4600,3,FALSE)</f>
        <v>01042601230000061857</v>
      </c>
      <c r="AO22" s="3" t="str">
        <f>VLOOKUP(B22,固台账20260430!$E$9:$BG$4600,4,FALSE)</f>
        <v>活性碳箱</v>
      </c>
      <c r="AP22" s="3" t="str">
        <f>VLOOKUP(B22,固台账20260430!$E$9:$BG$4600,5,FALSE)</f>
        <v>处理风量10000</v>
      </c>
      <c r="AQ22" s="3" t="str">
        <f>VLOOKUP(B22,固台账20260430!$E$9:$BG$4600,16,FALSE)</f>
        <v>2019-08-27</v>
      </c>
      <c r="AR22" s="3">
        <f>VLOOKUP(B22,固台账20260430!$E$9:$BG$4600,44,FALSE)</f>
        <v>10815.93</v>
      </c>
      <c r="AS22" s="3">
        <f>VLOOKUP(B22,固台账20260430!$E$9:$BG$4600,45,FALSE)</f>
        <v>432.64</v>
      </c>
      <c r="AT22" s="3">
        <f>VLOOKUP(B22,固台账20260430!$E$9:$BG$4600,49,FALSE)</f>
        <v>341.55</v>
      </c>
      <c r="AU22" s="3">
        <f>VLOOKUP(B22,固台账20260430!$E$9:$BG$4600,50,FALSE)</f>
        <v>8561.71</v>
      </c>
      <c r="AV22" s="3">
        <f>VLOOKUP(B22,固台账20260430!$E$9:$BG$4600,51,FALSE)</f>
        <v>2254.22</v>
      </c>
      <c r="AW22" s="3">
        <f>VLOOKUP(B22,固台账20260430!$E$9:$BG$4600,52,FALSE)</f>
        <v>2254.22</v>
      </c>
      <c r="AX22" s="3">
        <f>VLOOKUP(B22,固台账20260430!$E$9:$BG$4600,53,FALSE)</f>
        <v>2254.22</v>
      </c>
      <c r="AY22" s="3">
        <f>VLOOKUP(B22,固台账20260430!$E$9:$BG$4600,54,FALSE)</f>
        <v>0</v>
      </c>
      <c r="AZ22" s="3" t="str">
        <f>VLOOKUP(B22,固台账20260430!$E$9:$BG$4600,20,FALSE)</f>
        <v>制剂分厂</v>
      </c>
      <c r="BA22" s="3" t="str">
        <f>VLOOKUP(B22,固台账20260430!$E$9:$BG$4600,15,FALSE)</f>
        <v>合肥佳丰风机有限公司</v>
      </c>
    </row>
    <row r="23" s="3" customFormat="1" ht="22.05" customHeight="1" spans="1:53">
      <c r="A23" s="201">
        <v>19</v>
      </c>
      <c r="B23" s="334" t="s">
        <v>138</v>
      </c>
      <c r="C23" s="233" t="s">
        <v>139</v>
      </c>
      <c r="D23" s="332" t="s">
        <v>133</v>
      </c>
      <c r="E23" s="333" t="s">
        <v>140</v>
      </c>
      <c r="F23" s="332" t="s">
        <v>62</v>
      </c>
      <c r="G23" s="207" t="s">
        <v>141</v>
      </c>
      <c r="H23" s="208" t="s">
        <v>53</v>
      </c>
      <c r="I23" s="228">
        <v>1</v>
      </c>
      <c r="J23" s="209" t="s">
        <v>142</v>
      </c>
      <c r="K23" s="209" t="s">
        <v>142</v>
      </c>
      <c r="L23" s="210"/>
      <c r="M23" s="210"/>
      <c r="N23" s="210"/>
      <c r="O23" s="210"/>
      <c r="P23" s="211">
        <v>10796.46</v>
      </c>
      <c r="Q23" s="211">
        <v>8219.75</v>
      </c>
      <c r="R23" s="211">
        <v>2576.71</v>
      </c>
      <c r="S23" s="211">
        <v>2576.71</v>
      </c>
      <c r="T23" s="212"/>
      <c r="U23" s="212"/>
      <c r="V23" s="213"/>
      <c r="W23" s="214"/>
      <c r="X23" s="215"/>
      <c r="Y23" s="202" t="s">
        <v>137</v>
      </c>
      <c r="Z23" s="217"/>
      <c r="AA23" s="55"/>
      <c r="AB23" s="69"/>
      <c r="AD23" s="218"/>
      <c r="AE23" s="218"/>
      <c r="AF23" s="218"/>
      <c r="AG23" s="218"/>
      <c r="AH23" s="218"/>
      <c r="AI23" s="218"/>
      <c r="AL23" s="3" t="str">
        <f>VLOOKUP(B23,固台账20260430!$E$9:$BG$4600,2,FALSE)</f>
        <v>固定资产.机器设备</v>
      </c>
      <c r="AM23" s="326" t="str">
        <f>VLOOKUP(B23,固台账20260430!$E$9:$BG$4600,1,FALSE)</f>
        <v>031022782</v>
      </c>
      <c r="AN23" s="3" t="str">
        <f>VLOOKUP(B23,固台账20260430!$E$9:$BG$4600,3,FALSE)</f>
        <v>01042601230000062849</v>
      </c>
      <c r="AO23" s="3" t="str">
        <f>VLOOKUP(B23,固台账20260430!$E$9:$BG$4600,4,FALSE)</f>
        <v>活性碳箱</v>
      </c>
      <c r="AP23" s="3" t="str">
        <f>VLOOKUP(B23,固台账20260430!$E$9:$BG$4600,5,FALSE)</f>
        <v>风量2000M3/H</v>
      </c>
      <c r="AQ23" s="3" t="str">
        <f>VLOOKUP(B23,固台账20260430!$E$9:$BG$4600,16,FALSE)</f>
        <v>2019-11-29</v>
      </c>
      <c r="AR23" s="3">
        <f>VLOOKUP(B23,固台账20260430!$E$9:$BG$4600,44,FALSE)</f>
        <v>10796.46</v>
      </c>
      <c r="AS23" s="3">
        <f>VLOOKUP(B23,固台账20260430!$E$9:$BG$4600,45,FALSE)</f>
        <v>431.86</v>
      </c>
      <c r="AT23" s="3">
        <f>VLOOKUP(B23,固台账20260430!$E$9:$BG$4600,49,FALSE)</f>
        <v>338.67</v>
      </c>
      <c r="AU23" s="3">
        <f>VLOOKUP(B23,固台账20260430!$E$9:$BG$4600,50,FALSE)</f>
        <v>8219.75</v>
      </c>
      <c r="AV23" s="3">
        <f>VLOOKUP(B23,固台账20260430!$E$9:$BG$4600,51,FALSE)</f>
        <v>2576.71</v>
      </c>
      <c r="AW23" s="3">
        <f>VLOOKUP(B23,固台账20260430!$E$9:$BG$4600,52,FALSE)</f>
        <v>2576.71</v>
      </c>
      <c r="AX23" s="3">
        <f>VLOOKUP(B23,固台账20260430!$E$9:$BG$4600,53,FALSE)</f>
        <v>2576.71</v>
      </c>
      <c r="AY23" s="3">
        <f>VLOOKUP(B23,固台账20260430!$E$9:$BG$4600,54,FALSE)</f>
        <v>0</v>
      </c>
      <c r="AZ23" s="3" t="str">
        <f>VLOOKUP(B23,固台账20260430!$E$9:$BG$4600,20,FALSE)</f>
        <v>制剂分厂</v>
      </c>
      <c r="BA23" s="3" t="str">
        <f>VLOOKUP(B23,固台账20260430!$E$9:$BG$4600,15,FALSE)</f>
        <v>合肥佳丰风机有限公司</v>
      </c>
    </row>
    <row r="24" s="3" customFormat="1" ht="22.05" customHeight="1" spans="1:53">
      <c r="A24" s="201">
        <v>20</v>
      </c>
      <c r="B24" s="334" t="s">
        <v>143</v>
      </c>
      <c r="C24" s="233" t="s">
        <v>144</v>
      </c>
      <c r="D24" s="332" t="s">
        <v>145</v>
      </c>
      <c r="E24" s="333" t="s">
        <v>146</v>
      </c>
      <c r="F24" s="332" t="s">
        <v>62</v>
      </c>
      <c r="G24" s="207" t="s">
        <v>147</v>
      </c>
      <c r="H24" s="208" t="s">
        <v>53</v>
      </c>
      <c r="I24" s="228">
        <v>1</v>
      </c>
      <c r="J24" s="209" t="s">
        <v>148</v>
      </c>
      <c r="K24" s="209" t="s">
        <v>148</v>
      </c>
      <c r="L24" s="210"/>
      <c r="M24" s="210"/>
      <c r="N24" s="210"/>
      <c r="O24" s="210"/>
      <c r="P24" s="211">
        <v>6017.7</v>
      </c>
      <c r="Q24" s="211">
        <v>4158.62</v>
      </c>
      <c r="R24" s="211">
        <v>1859.08</v>
      </c>
      <c r="S24" s="211">
        <v>1859.08</v>
      </c>
      <c r="T24" s="212"/>
      <c r="U24" s="212"/>
      <c r="V24" s="213"/>
      <c r="W24" s="214"/>
      <c r="X24" s="215"/>
      <c r="Y24" s="202" t="s">
        <v>137</v>
      </c>
      <c r="Z24" s="217"/>
      <c r="AA24" s="55"/>
      <c r="AB24" s="69"/>
      <c r="AD24" s="218"/>
      <c r="AE24" s="218"/>
      <c r="AF24" s="218"/>
      <c r="AG24" s="218"/>
      <c r="AH24" s="218"/>
      <c r="AI24" s="218"/>
      <c r="AL24" s="3" t="str">
        <f>VLOOKUP(B24,固台账20260430!$E$9:$BG$4600,2,FALSE)</f>
        <v>固定资产.机器设备</v>
      </c>
      <c r="AM24" s="326" t="str">
        <f>VLOOKUP(B24,固台账20260430!$E$9:$BG$4600,1,FALSE)</f>
        <v>031022855</v>
      </c>
      <c r="AN24" s="3" t="str">
        <f>VLOOKUP(B24,固台账20260430!$E$9:$BG$4600,3,FALSE)</f>
        <v>01042601230000064422</v>
      </c>
      <c r="AO24" s="3" t="str">
        <f>VLOOKUP(B24,固台账20260430!$E$9:$BG$4600,4,FALSE)</f>
        <v>蒸汽发生器</v>
      </c>
      <c r="AP24" s="3" t="str">
        <f>VLOOKUP(B24,固台账20260430!$E$9:$BG$4600,5,FALSE)</f>
        <v>24KW</v>
      </c>
      <c r="AQ24" s="3" t="str">
        <f>VLOOKUP(B24,固台账20260430!$E$9:$BG$4600,16,FALSE)</f>
        <v>2020-06-19</v>
      </c>
      <c r="AR24" s="3">
        <f>VLOOKUP(B24,固台账20260430!$E$9:$BG$4600,44,FALSE)</f>
        <v>6017.7</v>
      </c>
      <c r="AS24" s="3">
        <f>VLOOKUP(B24,固台账20260430!$E$9:$BG$4600,45,FALSE)</f>
        <v>240.71</v>
      </c>
      <c r="AT24" s="3">
        <f>VLOOKUP(B24,固台账20260430!$E$9:$BG$4600,49,FALSE)</f>
        <v>186.74</v>
      </c>
      <c r="AU24" s="3">
        <f>VLOOKUP(B24,固台账20260430!$E$9:$BG$4600,50,FALSE)</f>
        <v>4158.62</v>
      </c>
      <c r="AV24" s="3">
        <f>VLOOKUP(B24,固台账20260430!$E$9:$BG$4600,51,FALSE)</f>
        <v>1859.08</v>
      </c>
      <c r="AW24" s="3">
        <f>VLOOKUP(B24,固台账20260430!$E$9:$BG$4600,52,FALSE)</f>
        <v>1859.08</v>
      </c>
      <c r="AX24" s="3">
        <f>VLOOKUP(B24,固台账20260430!$E$9:$BG$4600,53,FALSE)</f>
        <v>1859.08</v>
      </c>
      <c r="AY24" s="3">
        <f>VLOOKUP(B24,固台账20260430!$E$9:$BG$4600,54,FALSE)</f>
        <v>0</v>
      </c>
      <c r="AZ24" s="3" t="str">
        <f>VLOOKUP(B24,固台账20260430!$E$9:$BG$4600,20,FALSE)</f>
        <v>制剂分厂</v>
      </c>
      <c r="BA24" s="3" t="str">
        <f>VLOOKUP(B24,固台账20260430!$E$9:$BG$4600,15,FALSE)</f>
        <v>上海庞泊包装科技有限公司</v>
      </c>
    </row>
    <row r="25" s="3" customFormat="1" ht="22.05" customHeight="1" spans="1:53">
      <c r="A25" s="201">
        <v>21</v>
      </c>
      <c r="B25" s="334" t="s">
        <v>149</v>
      </c>
      <c r="C25" s="233" t="s">
        <v>150</v>
      </c>
      <c r="D25" s="332" t="s">
        <v>151</v>
      </c>
      <c r="E25" s="333" t="s">
        <v>152</v>
      </c>
      <c r="F25" s="332" t="s">
        <v>62</v>
      </c>
      <c r="G25" s="333" t="s">
        <v>153</v>
      </c>
      <c r="H25" s="208" t="s">
        <v>53</v>
      </c>
      <c r="I25" s="228">
        <v>1</v>
      </c>
      <c r="J25" s="209" t="s">
        <v>154</v>
      </c>
      <c r="K25" s="209" t="s">
        <v>154</v>
      </c>
      <c r="L25" s="210"/>
      <c r="M25" s="210"/>
      <c r="N25" s="210"/>
      <c r="O25" s="210"/>
      <c r="P25" s="211">
        <v>73076.92</v>
      </c>
      <c r="Q25" s="211">
        <v>70153.84</v>
      </c>
      <c r="R25" s="211">
        <v>2923.08</v>
      </c>
      <c r="S25" s="211">
        <v>2923.08</v>
      </c>
      <c r="T25" s="212"/>
      <c r="U25" s="212"/>
      <c r="V25" s="213"/>
      <c r="W25" s="214"/>
      <c r="X25" s="215"/>
      <c r="Y25" s="202" t="s">
        <v>155</v>
      </c>
      <c r="Z25" s="217"/>
      <c r="AA25" s="55"/>
      <c r="AB25" s="69"/>
      <c r="AD25" s="218"/>
      <c r="AE25" s="218"/>
      <c r="AF25" s="218"/>
      <c r="AG25" s="218"/>
      <c r="AH25" s="218"/>
      <c r="AI25" s="218"/>
      <c r="AL25" s="3" t="str">
        <f>VLOOKUP(B25,固台账20260430!$E$9:$BG$4600,2,FALSE)</f>
        <v>固定资产.机器设备</v>
      </c>
      <c r="AM25" s="326" t="str">
        <f>VLOOKUP(B25,固台账20260430!$E$9:$BG$4600,1,FALSE)</f>
        <v>031900070</v>
      </c>
      <c r="AN25" s="3" t="str">
        <f>VLOOKUP(B25,固台账20260430!$E$9:$BG$4600,3,FALSE)</f>
        <v>01042601230000063879</v>
      </c>
      <c r="AO25" s="3" t="str">
        <f>VLOOKUP(B25,固台账20260430!$E$9:$BG$4600,4,FALSE)</f>
        <v>草甘膦颗粒剂成套装置--挤压造料机</v>
      </c>
      <c r="AP25" s="3" t="str">
        <f>VLOOKUP(B25,固台账20260430!$E$9:$BG$4600,5,FALSE)</f>
        <v>SET-140</v>
      </c>
      <c r="AQ25" s="3" t="str">
        <f>VLOOKUP(B25,固台账20260430!$E$9:$BG$4600,16,FALSE)</f>
        <v>2018-01-31</v>
      </c>
      <c r="AR25" s="3">
        <f>VLOOKUP(B25,固台账20260430!$E$9:$BG$4600,44,FALSE)</f>
        <v>73076.92</v>
      </c>
      <c r="AS25" s="3">
        <f>VLOOKUP(B25,固台账20260430!$E$9:$BG$4600,45,FALSE)</f>
        <v>2923.08</v>
      </c>
      <c r="AT25" s="3">
        <f>VLOOKUP(B25,固台账20260430!$E$9:$BG$4600,49,FALSE)</f>
        <v>0</v>
      </c>
      <c r="AU25" s="3">
        <f>VLOOKUP(B25,固台账20260430!$E$9:$BG$4600,50,FALSE)</f>
        <v>70153.84</v>
      </c>
      <c r="AV25" s="3">
        <f>VLOOKUP(B25,固台账20260430!$E$9:$BG$4600,51,FALSE)</f>
        <v>2923.08</v>
      </c>
      <c r="AW25" s="3">
        <f>VLOOKUP(B25,固台账20260430!$E$9:$BG$4600,52,FALSE)</f>
        <v>2923.08</v>
      </c>
      <c r="AX25" s="3">
        <f>VLOOKUP(B25,固台账20260430!$E$9:$BG$4600,53,FALSE)</f>
        <v>2923.08</v>
      </c>
      <c r="AY25" s="3">
        <f>VLOOKUP(B25,固台账20260430!$E$9:$BG$4600,54,FALSE)</f>
        <v>0</v>
      </c>
      <c r="AZ25" s="3" t="str">
        <f>VLOOKUP(B25,固台账20260430!$E$9:$BG$4600,20,FALSE)</f>
        <v>制剂分厂</v>
      </c>
      <c r="BA25" s="3" t="str">
        <f>VLOOKUP(B25,固台账20260430!$E$9:$BG$4600,15,FALSE)</f>
        <v>江阴市昌盛药化机械有限公司</v>
      </c>
    </row>
    <row r="26" s="3" customFormat="1" ht="22.05" customHeight="1" spans="1:53">
      <c r="A26" s="201">
        <v>22</v>
      </c>
      <c r="B26" s="338" t="s">
        <v>156</v>
      </c>
      <c r="C26" s="204" t="s">
        <v>157</v>
      </c>
      <c r="D26" s="332" t="s">
        <v>158</v>
      </c>
      <c r="E26" s="333" t="s">
        <v>159</v>
      </c>
      <c r="F26" s="324" t="s">
        <v>160</v>
      </c>
      <c r="G26" s="207" t="s">
        <v>161</v>
      </c>
      <c r="H26" s="208" t="s">
        <v>53</v>
      </c>
      <c r="I26" s="228">
        <v>1</v>
      </c>
      <c r="J26" s="209" t="s">
        <v>162</v>
      </c>
      <c r="K26" s="209" t="s">
        <v>162</v>
      </c>
      <c r="L26" s="210"/>
      <c r="M26" s="210"/>
      <c r="N26" s="210"/>
      <c r="O26" s="210"/>
      <c r="P26" s="211">
        <v>3564.1</v>
      </c>
      <c r="Q26" s="211">
        <v>2566.08</v>
      </c>
      <c r="R26" s="211">
        <v>998.02</v>
      </c>
      <c r="S26" s="211">
        <v>998.02</v>
      </c>
      <c r="T26" s="212"/>
      <c r="U26" s="212"/>
      <c r="V26" s="213"/>
      <c r="W26" s="214"/>
      <c r="X26" s="215"/>
      <c r="Y26" s="216"/>
      <c r="Z26" s="217"/>
      <c r="AA26" s="55"/>
      <c r="AB26" s="69"/>
      <c r="AD26" s="218"/>
      <c r="AE26" s="218"/>
      <c r="AF26" s="218"/>
      <c r="AG26" s="218"/>
      <c r="AH26" s="218"/>
      <c r="AI26" s="218"/>
      <c r="AL26" s="3" t="str">
        <f>VLOOKUP(B26,固台账20260430!$E$9:$BG$4600,2,FALSE)</f>
        <v>固定资产.机器设备</v>
      </c>
      <c r="AM26" s="326" t="str">
        <f>VLOOKUP(B26,固台账20260430!$E$9:$BG$4600,1,FALSE)</f>
        <v>030800022</v>
      </c>
      <c r="AN26" s="3" t="str">
        <f>VLOOKUP(B26,固台账20260430!$E$9:$BG$4600,3,FALSE)</f>
        <v>01042601230000061413</v>
      </c>
      <c r="AO26" s="3" t="str">
        <f>VLOOKUP(B26,固台账20260430!$E$9:$BG$4600,4,FALSE)</f>
        <v>氟塑料离心泵</v>
      </c>
      <c r="AP26" s="3" t="str">
        <f>VLOOKUP(B26,固台账20260430!$E$9:$BG$4600,5,FALSE)</f>
        <v>50FSB-25</v>
      </c>
      <c r="AQ26" s="3" t="str">
        <f>VLOOKUP(B26,固台账20260430!$E$9:$BG$4600,16,FALSE)</f>
        <v>2007-12-30</v>
      </c>
      <c r="AR26" s="3">
        <f>VLOOKUP(B26,固台账20260430!$E$9:$BG$4600,44,FALSE)</f>
        <v>3564.1</v>
      </c>
      <c r="AS26" s="3">
        <f>VLOOKUP(B26,固台账20260430!$E$9:$BG$4600,45,FALSE)</f>
        <v>0</v>
      </c>
      <c r="AT26" s="3">
        <f>VLOOKUP(B26,固台账20260430!$E$9:$BG$4600,49,FALSE)</f>
        <v>0</v>
      </c>
      <c r="AU26" s="3">
        <f>VLOOKUP(B26,固台账20260430!$E$9:$BG$4600,50,FALSE)</f>
        <v>2566.08</v>
      </c>
      <c r="AV26" s="3" t="str">
        <f>VLOOKUP(B26,固台账20260430!$E$9:$BG$4600,51,FALSE)</f>
        <v>-</v>
      </c>
      <c r="AW26" s="3">
        <f>VLOOKUP(B26,固台账20260430!$E$9:$BG$4600,52,FALSE)</f>
        <v>998.02</v>
      </c>
      <c r="AX26" s="3">
        <f>VLOOKUP(B26,固台账20260430!$E$9:$BG$4600,53,FALSE)</f>
        <v>998.02</v>
      </c>
      <c r="AY26" s="3">
        <f>VLOOKUP(B26,固台账20260430!$E$9:$BG$4600,54,FALSE)</f>
        <v>0</v>
      </c>
      <c r="AZ26" s="3" t="str">
        <f>VLOOKUP(B26,固台账20260430!$E$9:$BG$4600,20,FALSE)</f>
        <v>合成分厂</v>
      </c>
      <c r="BA26" s="3" t="str">
        <f>VLOOKUP(B26,固台账20260430!$E$9:$BG$4600,15,FALSE)</f>
        <v>待梳理事项</v>
      </c>
    </row>
    <row r="27" s="3" customFormat="1" ht="22.05" customHeight="1" spans="1:53">
      <c r="A27" s="201">
        <v>23</v>
      </c>
      <c r="B27" s="338" t="s">
        <v>163</v>
      </c>
      <c r="C27" s="204" t="s">
        <v>164</v>
      </c>
      <c r="D27" s="332" t="s">
        <v>165</v>
      </c>
      <c r="E27" s="333" t="s">
        <v>166</v>
      </c>
      <c r="F27" s="324" t="s">
        <v>160</v>
      </c>
      <c r="G27" s="207" t="s">
        <v>167</v>
      </c>
      <c r="H27" s="208" t="s">
        <v>53</v>
      </c>
      <c r="I27" s="208" t="s">
        <v>54</v>
      </c>
      <c r="J27" s="209" t="s">
        <v>168</v>
      </c>
      <c r="K27" s="209" t="s">
        <v>168</v>
      </c>
      <c r="L27" s="210"/>
      <c r="M27" s="210"/>
      <c r="N27" s="210"/>
      <c r="O27" s="210"/>
      <c r="P27" s="211">
        <v>10344.83</v>
      </c>
      <c r="Q27" s="211">
        <v>6733.64</v>
      </c>
      <c r="R27" s="211">
        <v>3611.19</v>
      </c>
      <c r="S27" s="211">
        <v>3611.19</v>
      </c>
      <c r="T27" s="212"/>
      <c r="U27" s="212"/>
      <c r="V27" s="213"/>
      <c r="W27" s="214"/>
      <c r="X27" s="215"/>
      <c r="Y27" s="202" t="s">
        <v>169</v>
      </c>
      <c r="Z27" s="217"/>
      <c r="AA27" s="55"/>
      <c r="AB27" s="69"/>
      <c r="AD27" s="218"/>
      <c r="AE27" s="218"/>
      <c r="AF27" s="218"/>
      <c r="AG27" s="218"/>
      <c r="AH27" s="218"/>
      <c r="AI27" s="218"/>
      <c r="AL27" s="3" t="str">
        <f>VLOOKUP(B27,固台账20260430!$E$9:$BG$4600,2,FALSE)</f>
        <v>固定资产.机器设备</v>
      </c>
      <c r="AM27" s="326" t="str">
        <f>VLOOKUP(B27,固台账20260430!$E$9:$BG$4600,1,FALSE)</f>
        <v>030800298</v>
      </c>
      <c r="AN27" s="3" t="str">
        <f>VLOOKUP(B27,固台账20260430!$E$9:$BG$4600,3,FALSE)</f>
        <v>01042601230000064731</v>
      </c>
      <c r="AO27" s="3" t="str">
        <f>VLOOKUP(B27,固台账20260430!$E$9:$BG$4600,4,FALSE)</f>
        <v>液氯汽化器</v>
      </c>
      <c r="AP27" s="3" t="str">
        <f>VLOOKUP(B27,固台账20260430!$E$9:$BG$4600,5,FALSE)</f>
        <v>F=2.5㎡</v>
      </c>
      <c r="AQ27" s="3" t="str">
        <f>VLOOKUP(B27,固台账20260430!$E$9:$BG$4600,16,FALSE)</f>
        <v>2020-10-27</v>
      </c>
      <c r="AR27" s="3">
        <f>VLOOKUP(B27,固台账20260430!$E$9:$BG$4600,44,FALSE)</f>
        <v>10344.83</v>
      </c>
      <c r="AS27" s="3">
        <f>VLOOKUP(B27,固台账20260430!$E$9:$BG$4600,45,FALSE)</f>
        <v>413.79</v>
      </c>
      <c r="AT27" s="3">
        <f>VLOOKUP(B27,固台账20260430!$E$9:$BG$4600,49,FALSE)</f>
        <v>319.74</v>
      </c>
      <c r="AU27" s="3">
        <f>VLOOKUP(B27,固台账20260430!$E$9:$BG$4600,50,FALSE)</f>
        <v>6733.64</v>
      </c>
      <c r="AV27" s="3">
        <f>VLOOKUP(B27,固台账20260430!$E$9:$BG$4600,51,FALSE)</f>
        <v>3611.19</v>
      </c>
      <c r="AW27" s="3">
        <f>VLOOKUP(B27,固台账20260430!$E$9:$BG$4600,52,FALSE)</f>
        <v>3611.19</v>
      </c>
      <c r="AX27" s="3">
        <f>VLOOKUP(B27,固台账20260430!$E$9:$BG$4600,53,FALSE)</f>
        <v>3611.19</v>
      </c>
      <c r="AY27" s="3">
        <f>VLOOKUP(B27,固台账20260430!$E$9:$BG$4600,54,FALSE)</f>
        <v>0</v>
      </c>
      <c r="AZ27" s="3" t="str">
        <f>VLOOKUP(B27,固台账20260430!$E$9:$BG$4600,20,FALSE)</f>
        <v>合成分厂</v>
      </c>
      <c r="BA27" s="3" t="str">
        <f>VLOOKUP(B27,固台账20260430!$E$9:$BG$4600,15,FALSE)</f>
        <v>江苏新世纪民生化工设备有限公司</v>
      </c>
    </row>
    <row r="28" s="3" customFormat="1" ht="22.05" customHeight="1" spans="1:53">
      <c r="A28" s="201">
        <v>24</v>
      </c>
      <c r="B28" s="338" t="s">
        <v>170</v>
      </c>
      <c r="C28" s="204" t="s">
        <v>171</v>
      </c>
      <c r="D28" s="226" t="s">
        <v>172</v>
      </c>
      <c r="E28" s="226" t="s">
        <v>173</v>
      </c>
      <c r="F28" s="324" t="s">
        <v>160</v>
      </c>
      <c r="G28" s="207" t="s">
        <v>174</v>
      </c>
      <c r="H28" s="208" t="s">
        <v>53</v>
      </c>
      <c r="I28" s="208" t="s">
        <v>54</v>
      </c>
      <c r="J28" s="209" t="s">
        <v>175</v>
      </c>
      <c r="K28" s="209" t="s">
        <v>175</v>
      </c>
      <c r="L28" s="210"/>
      <c r="M28" s="210"/>
      <c r="N28" s="210"/>
      <c r="O28" s="210"/>
      <c r="P28" s="211">
        <v>7964.6</v>
      </c>
      <c r="Q28" s="211">
        <v>2787.72</v>
      </c>
      <c r="R28" s="211">
        <v>5176.88</v>
      </c>
      <c r="S28" s="211">
        <v>5176.88</v>
      </c>
      <c r="T28" s="212"/>
      <c r="U28" s="212"/>
      <c r="V28" s="213"/>
      <c r="W28" s="214"/>
      <c r="X28" s="215"/>
      <c r="Y28" s="202" t="s">
        <v>176</v>
      </c>
      <c r="Z28" s="217"/>
      <c r="AA28" s="55"/>
      <c r="AB28" s="69"/>
      <c r="AD28" s="218"/>
      <c r="AE28" s="218"/>
      <c r="AF28" s="218"/>
      <c r="AG28" s="218"/>
      <c r="AH28" s="218"/>
      <c r="AI28" s="218"/>
      <c r="AL28" s="3" t="str">
        <f>VLOOKUP(B28,固台账20260430!$E$9:$BG$4600,2,FALSE)</f>
        <v>固定资产.机器设备</v>
      </c>
      <c r="AM28" s="326" t="str">
        <f>VLOOKUP(B28,固台账20260430!$E$9:$BG$4600,1,FALSE)</f>
        <v>032500336</v>
      </c>
      <c r="AN28" s="3" t="str">
        <f>VLOOKUP(B28,固台账20260430!$E$9:$BG$4600,3,FALSE)</f>
        <v>01042601230000062134</v>
      </c>
      <c r="AO28" s="3" t="str">
        <f>VLOOKUP(B28,固台账20260430!$E$9:$BG$4600,4,FALSE)</f>
        <v>玻璃钢风机</v>
      </c>
      <c r="AP28" s="3" t="str">
        <f>VLOOKUP(B28,固台账20260430!$E$9:$BG$4600,5,FALSE)</f>
        <v>FRP472-5A-7.5KW，右旋90度，防爆电机</v>
      </c>
      <c r="AQ28" s="3" t="str">
        <f>VLOOKUP(B28,固台账20260430!$E$9:$BG$4600,16,FALSE)</f>
        <v>2023-04-24</v>
      </c>
      <c r="AR28" s="3">
        <f>VLOOKUP(B28,固台账20260430!$E$9:$BG$4600,44,FALSE)</f>
        <v>7964.6</v>
      </c>
      <c r="AS28" s="3">
        <f>VLOOKUP(B28,固台账20260430!$E$9:$BG$4600,45,FALSE)</f>
        <v>318.58</v>
      </c>
      <c r="AT28" s="3">
        <f>VLOOKUP(B28,固台账20260430!$E$9:$BG$4600,49,FALSE)</f>
        <v>238.92</v>
      </c>
      <c r="AU28" s="3">
        <f>VLOOKUP(B28,固台账20260430!$E$9:$BG$4600,50,FALSE)</f>
        <v>2787.72</v>
      </c>
      <c r="AV28" s="3">
        <f>VLOOKUP(B28,固台账20260430!$E$9:$BG$4600,51,FALSE)</f>
        <v>5176.88</v>
      </c>
      <c r="AW28" s="3">
        <f>VLOOKUP(B28,固台账20260430!$E$9:$BG$4600,52,FALSE)</f>
        <v>5176.88</v>
      </c>
      <c r="AX28" s="3">
        <f>VLOOKUP(B28,固台账20260430!$E$9:$BG$4600,53,FALSE)</f>
        <v>5176.88</v>
      </c>
      <c r="AY28" s="3">
        <f>VLOOKUP(B28,固台账20260430!$E$9:$BG$4600,54,FALSE)</f>
        <v>0</v>
      </c>
      <c r="AZ28" s="3" t="str">
        <f>VLOOKUP(B28,固台账20260430!$E$9:$BG$4600,20,FALSE)</f>
        <v>合成分厂</v>
      </c>
      <c r="BA28" s="3" t="str">
        <f>VLOOKUP(B28,固台账20260430!$E$9:$BG$4600,15,FALSE)</f>
        <v>宜兴市昌明玻璃钢厂</v>
      </c>
    </row>
    <row r="29" s="3" customFormat="1" ht="22.05" customHeight="1" spans="1:53">
      <c r="A29" s="201">
        <v>25</v>
      </c>
      <c r="B29" s="338" t="s">
        <v>177</v>
      </c>
      <c r="C29" s="204" t="s">
        <v>178</v>
      </c>
      <c r="D29" s="226" t="s">
        <v>172</v>
      </c>
      <c r="E29" s="226" t="s">
        <v>173</v>
      </c>
      <c r="F29" s="324" t="s">
        <v>160</v>
      </c>
      <c r="G29" s="207" t="s">
        <v>174</v>
      </c>
      <c r="H29" s="208" t="s">
        <v>53</v>
      </c>
      <c r="I29" s="208" t="s">
        <v>54</v>
      </c>
      <c r="J29" s="209" t="s">
        <v>179</v>
      </c>
      <c r="K29" s="209" t="s">
        <v>179</v>
      </c>
      <c r="L29" s="210"/>
      <c r="M29" s="210"/>
      <c r="N29" s="210"/>
      <c r="O29" s="210"/>
      <c r="P29" s="211">
        <v>8407.08</v>
      </c>
      <c r="Q29" s="211">
        <v>3867.22</v>
      </c>
      <c r="R29" s="211">
        <v>4539.86</v>
      </c>
      <c r="S29" s="211">
        <v>4539.86</v>
      </c>
      <c r="T29" s="212"/>
      <c r="U29" s="212"/>
      <c r="V29" s="213"/>
      <c r="W29" s="214"/>
      <c r="X29" s="215"/>
      <c r="Y29" s="202" t="s">
        <v>176</v>
      </c>
      <c r="Z29" s="217"/>
      <c r="AA29" s="55"/>
      <c r="AB29" s="69"/>
      <c r="AD29" s="218"/>
      <c r="AE29" s="218"/>
      <c r="AF29" s="218"/>
      <c r="AG29" s="218"/>
      <c r="AH29" s="218"/>
      <c r="AI29" s="218"/>
      <c r="AL29" s="3" t="str">
        <f>VLOOKUP(B29,固台账20260430!$E$9:$BG$4600,2,FALSE)</f>
        <v>固定资产.机器设备</v>
      </c>
      <c r="AM29" s="326" t="str">
        <f>VLOOKUP(B29,固台账20260430!$E$9:$BG$4600,1,FALSE)</f>
        <v>032500316</v>
      </c>
      <c r="AN29" s="3" t="str">
        <f>VLOOKUP(B29,固台账20260430!$E$9:$BG$4600,3,FALSE)</f>
        <v>01042601230000061683</v>
      </c>
      <c r="AO29" s="3" t="str">
        <f>VLOOKUP(B29,固台账20260430!$E$9:$BG$4600,4,FALSE)</f>
        <v>玻璃钢风机</v>
      </c>
      <c r="AP29" s="3" t="str">
        <f>VLOOKUP(B29,固台账20260430!$E$9:$BG$4600,5,FALSE)</f>
        <v>F472-5A-11KW，防爆电机，右旋90度</v>
      </c>
      <c r="AQ29" s="3" t="str">
        <f>VLOOKUP(B29,固台账20260430!$E$9:$BG$4600,16,FALSE)</f>
        <v>2022-05-09</v>
      </c>
      <c r="AR29" s="3">
        <f>VLOOKUP(B29,固台账20260430!$E$9:$BG$4600,44,FALSE)</f>
        <v>8407.08</v>
      </c>
      <c r="AS29" s="3">
        <f>VLOOKUP(B29,固台账20260430!$E$9:$BG$4600,45,FALSE)</f>
        <v>336.28</v>
      </c>
      <c r="AT29" s="3">
        <f>VLOOKUP(B29,固台账20260430!$E$9:$BG$4600,49,FALSE)</f>
        <v>252.21</v>
      </c>
      <c r="AU29" s="3">
        <f>VLOOKUP(B29,固台账20260430!$E$9:$BG$4600,50,FALSE)</f>
        <v>3867.22</v>
      </c>
      <c r="AV29" s="3">
        <f>VLOOKUP(B29,固台账20260430!$E$9:$BG$4600,51,FALSE)</f>
        <v>4539.86</v>
      </c>
      <c r="AW29" s="3">
        <f>VLOOKUP(B29,固台账20260430!$E$9:$BG$4600,52,FALSE)</f>
        <v>4539.86</v>
      </c>
      <c r="AX29" s="3">
        <f>VLOOKUP(B29,固台账20260430!$E$9:$BG$4600,53,FALSE)</f>
        <v>4539.86</v>
      </c>
      <c r="AY29" s="3">
        <f>VLOOKUP(B29,固台账20260430!$E$9:$BG$4600,54,FALSE)</f>
        <v>0</v>
      </c>
      <c r="AZ29" s="3" t="str">
        <f>VLOOKUP(B29,固台账20260430!$E$9:$BG$4600,20,FALSE)</f>
        <v>合成分厂</v>
      </c>
      <c r="BA29" s="3" t="str">
        <f>VLOOKUP(B29,固台账20260430!$E$9:$BG$4600,15,FALSE)</f>
        <v>宜兴市昌明玻璃钢厂</v>
      </c>
    </row>
    <row r="30" s="3" customFormat="1" ht="22.05" customHeight="1" spans="1:53">
      <c r="A30" s="201">
        <v>26</v>
      </c>
      <c r="B30" s="338" t="s">
        <v>180</v>
      </c>
      <c r="C30" s="204" t="s">
        <v>181</v>
      </c>
      <c r="D30" s="226" t="s">
        <v>182</v>
      </c>
      <c r="E30" s="226" t="s">
        <v>183</v>
      </c>
      <c r="F30" s="324" t="s">
        <v>160</v>
      </c>
      <c r="G30" s="207" t="s">
        <v>184</v>
      </c>
      <c r="H30" s="208" t="s">
        <v>53</v>
      </c>
      <c r="I30" s="208" t="s">
        <v>54</v>
      </c>
      <c r="J30" s="209" t="s">
        <v>185</v>
      </c>
      <c r="K30" s="209" t="s">
        <v>185</v>
      </c>
      <c r="L30" s="210"/>
      <c r="M30" s="210"/>
      <c r="N30" s="210"/>
      <c r="O30" s="210"/>
      <c r="P30" s="211">
        <v>12035.4</v>
      </c>
      <c r="Q30" s="211">
        <v>3490.18</v>
      </c>
      <c r="R30" s="211">
        <v>8545.22</v>
      </c>
      <c r="S30" s="211">
        <v>8545.22</v>
      </c>
      <c r="T30" s="212"/>
      <c r="U30" s="212"/>
      <c r="V30" s="213"/>
      <c r="W30" s="214"/>
      <c r="X30" s="215"/>
      <c r="Y30" s="202" t="s">
        <v>169</v>
      </c>
      <c r="Z30" s="257"/>
      <c r="AA30" s="55"/>
      <c r="AB30" s="69"/>
      <c r="AD30" s="218"/>
      <c r="AE30" s="218"/>
      <c r="AF30" s="218"/>
      <c r="AG30" s="218"/>
      <c r="AH30" s="218"/>
      <c r="AI30" s="218"/>
      <c r="AL30" s="3" t="str">
        <f>VLOOKUP(B30,固台账20260430!$E$9:$BG$4600,2,FALSE)</f>
        <v>固定资产.机器设备</v>
      </c>
      <c r="AM30" s="326" t="str">
        <f>VLOOKUP(B30,固台账20260430!$E$9:$BG$4600,1,FALSE)</f>
        <v>032400069</v>
      </c>
      <c r="AN30" s="3" t="str">
        <f>VLOOKUP(B30,固台账20260430!$E$9:$BG$4600,3,FALSE)</f>
        <v>01042601230000062310</v>
      </c>
      <c r="AO30" s="3" t="str">
        <f>VLOOKUP(B30,固台账20260430!$E$9:$BG$4600,4,FALSE)</f>
        <v>活性炭吸附箱</v>
      </c>
      <c r="AP30" s="3" t="str">
        <f>VLOOKUP(B30,固台账20260430!$E$9:$BG$4600,5,FALSE)</f>
        <v>5000风量，箱体板厚3MM，DN600</v>
      </c>
      <c r="AQ30" s="3" t="str">
        <f>VLOOKUP(B30,固台账20260430!$E$9:$BG$4600,16,FALSE)</f>
        <v>2023-10-18</v>
      </c>
      <c r="AR30" s="3">
        <f>VLOOKUP(B30,固台账20260430!$E$9:$BG$4600,44,FALSE)</f>
        <v>12035.4</v>
      </c>
      <c r="AS30" s="3">
        <f>VLOOKUP(B30,固台账20260430!$E$9:$BG$4600,45,FALSE)</f>
        <v>481.42</v>
      </c>
      <c r="AT30" s="3">
        <f>VLOOKUP(B30,固台账20260430!$E$9:$BG$4600,49,FALSE)</f>
        <v>361.08</v>
      </c>
      <c r="AU30" s="3">
        <f>VLOOKUP(B30,固台账20260430!$E$9:$BG$4600,50,FALSE)</f>
        <v>3490.18</v>
      </c>
      <c r="AV30" s="3">
        <f>VLOOKUP(B30,固台账20260430!$E$9:$BG$4600,51,FALSE)</f>
        <v>8545.22</v>
      </c>
      <c r="AW30" s="3">
        <f>VLOOKUP(B30,固台账20260430!$E$9:$BG$4600,52,FALSE)</f>
        <v>8545.22</v>
      </c>
      <c r="AX30" s="3">
        <f>VLOOKUP(B30,固台账20260430!$E$9:$BG$4600,53,FALSE)</f>
        <v>8545.22</v>
      </c>
      <c r="AY30" s="3">
        <f>VLOOKUP(B30,固台账20260430!$E$9:$BG$4600,54,FALSE)</f>
        <v>0</v>
      </c>
      <c r="AZ30" s="3" t="str">
        <f>VLOOKUP(B30,固台账20260430!$E$9:$BG$4600,20,FALSE)</f>
        <v>合成分厂</v>
      </c>
      <c r="BA30" s="3" t="str">
        <f>VLOOKUP(B30,固台账20260430!$E$9:$BG$4600,15,FALSE)</f>
        <v>合肥展英环境科技有限公司</v>
      </c>
    </row>
    <row r="31" s="3" customFormat="1" ht="22.05" customHeight="1" spans="1:53">
      <c r="A31" s="201">
        <v>27</v>
      </c>
      <c r="B31" s="333" t="s">
        <v>186</v>
      </c>
      <c r="C31" s="226" t="s">
        <v>187</v>
      </c>
      <c r="D31" s="258" t="s">
        <v>172</v>
      </c>
      <c r="E31" s="226" t="s">
        <v>188</v>
      </c>
      <c r="F31" s="332" t="s">
        <v>160</v>
      </c>
      <c r="G31" s="207" t="s">
        <v>189</v>
      </c>
      <c r="H31" s="208" t="s">
        <v>53</v>
      </c>
      <c r="I31" s="208" t="s">
        <v>54</v>
      </c>
      <c r="J31" s="209" t="s">
        <v>190</v>
      </c>
      <c r="K31" s="209" t="s">
        <v>190</v>
      </c>
      <c r="L31" s="210"/>
      <c r="M31" s="210"/>
      <c r="N31" s="210"/>
      <c r="O31" s="210"/>
      <c r="P31" s="211">
        <v>4741.38</v>
      </c>
      <c r="Q31" s="211">
        <v>4040.87</v>
      </c>
      <c r="R31" s="211">
        <v>700.51</v>
      </c>
      <c r="S31" s="211">
        <v>700.51</v>
      </c>
      <c r="T31" s="212"/>
      <c r="U31" s="212"/>
      <c r="V31" s="213"/>
      <c r="W31" s="214"/>
      <c r="X31" s="215"/>
      <c r="Y31" s="202" t="s">
        <v>176</v>
      </c>
      <c r="Z31" s="217"/>
      <c r="AA31" s="55"/>
      <c r="AB31" s="69"/>
      <c r="AD31" s="218"/>
      <c r="AE31" s="218"/>
      <c r="AF31" s="218"/>
      <c r="AG31" s="218"/>
      <c r="AH31" s="218"/>
      <c r="AI31" s="218"/>
      <c r="AL31" s="3" t="str">
        <f>VLOOKUP(B31,固台账20260430!$E$9:$BG$4600,2,FALSE)</f>
        <v>固定资产.机器设备</v>
      </c>
      <c r="AM31" s="326" t="str">
        <f>VLOOKUP(B31,固台账20260430!$E$9:$BG$4600,1,FALSE)</f>
        <v>030200146</v>
      </c>
      <c r="AN31" s="3" t="str">
        <f>VLOOKUP(B31,固台账20260430!$E$9:$BG$4600,3,FALSE)</f>
        <v>01042601230000061298</v>
      </c>
      <c r="AO31" s="3" t="str">
        <f>VLOOKUP(B31,固台账20260430!$E$9:$BG$4600,4,FALSE)</f>
        <v>玻璃钢风机</v>
      </c>
      <c r="AP31" s="3" t="str">
        <f>VLOOKUP(B31,固台账20260430!$E$9:$BG$4600,5,FALSE)</f>
        <v>BF-72-3.6A</v>
      </c>
      <c r="AQ31" s="3" t="str">
        <f>VLOOKUP(B31,固台账20260430!$E$9:$BG$4600,16,FALSE)</f>
        <v>2019-02-28</v>
      </c>
      <c r="AR31" s="3">
        <f>VLOOKUP(B31,固台账20260430!$E$9:$BG$4600,44,FALSE)</f>
        <v>4741.38</v>
      </c>
      <c r="AS31" s="3">
        <f>VLOOKUP(B31,固台账20260430!$E$9:$BG$4600,45,FALSE)</f>
        <v>189.66</v>
      </c>
      <c r="AT31" s="3">
        <f>VLOOKUP(B31,固台账20260430!$E$9:$BG$4600,49,FALSE)</f>
        <v>153.25</v>
      </c>
      <c r="AU31" s="3">
        <f>VLOOKUP(B31,固台账20260430!$E$9:$BG$4600,50,FALSE)</f>
        <v>4040.87</v>
      </c>
      <c r="AV31" s="3">
        <f>VLOOKUP(B31,固台账20260430!$E$9:$BG$4600,51,FALSE)</f>
        <v>700.51</v>
      </c>
      <c r="AW31" s="3">
        <f>VLOOKUP(B31,固台账20260430!$E$9:$BG$4600,52,FALSE)</f>
        <v>700.51</v>
      </c>
      <c r="AX31" s="3">
        <f>VLOOKUP(B31,固台账20260430!$E$9:$BG$4600,53,FALSE)</f>
        <v>700.51</v>
      </c>
      <c r="AY31" s="3">
        <f>VLOOKUP(B31,固台账20260430!$E$9:$BG$4600,54,FALSE)</f>
        <v>0</v>
      </c>
      <c r="AZ31" s="3" t="str">
        <f>VLOOKUP(B31,固台账20260430!$E$9:$BG$4600,20,FALSE)</f>
        <v>合成分厂</v>
      </c>
      <c r="BA31" s="3" t="str">
        <f>VLOOKUP(B31,固台账20260430!$E$9:$BG$4600,15,FALSE)</f>
        <v>绍兴天宏风机有限公司</v>
      </c>
    </row>
    <row r="32" s="167" customFormat="1" ht="22.05" customHeight="1" spans="1:53">
      <c r="A32" s="259">
        <v>28</v>
      </c>
      <c r="B32" s="330" t="s">
        <v>191</v>
      </c>
      <c r="C32" s="221" t="s">
        <v>192</v>
      </c>
      <c r="D32" s="260" t="s">
        <v>172</v>
      </c>
      <c r="E32" s="221" t="s">
        <v>193</v>
      </c>
      <c r="F32" s="329" t="s">
        <v>160</v>
      </c>
      <c r="G32" s="261" t="s">
        <v>174</v>
      </c>
      <c r="H32" s="262" t="s">
        <v>53</v>
      </c>
      <c r="I32" s="262" t="s">
        <v>54</v>
      </c>
      <c r="J32" s="263" t="s">
        <v>194</v>
      </c>
      <c r="K32" s="263" t="s">
        <v>194</v>
      </c>
      <c r="L32" s="264"/>
      <c r="M32" s="264"/>
      <c r="N32" s="264"/>
      <c r="O32" s="264"/>
      <c r="P32" s="265">
        <v>7964.6</v>
      </c>
      <c r="Q32" s="265">
        <v>3098.12</v>
      </c>
      <c r="R32" s="265">
        <v>4866.48</v>
      </c>
      <c r="S32" s="265">
        <v>4866.48</v>
      </c>
      <c r="T32" s="266"/>
      <c r="U32" s="266"/>
      <c r="V32" s="267"/>
      <c r="W32" s="268"/>
      <c r="X32" s="269"/>
      <c r="Y32" s="270" t="s">
        <v>176</v>
      </c>
      <c r="Z32" s="271"/>
      <c r="AA32" s="272"/>
      <c r="AB32" s="273"/>
      <c r="AD32" s="274"/>
      <c r="AE32" s="274"/>
      <c r="AF32" s="274"/>
      <c r="AG32" s="274"/>
      <c r="AH32" s="274"/>
      <c r="AI32" s="274"/>
      <c r="AL32" s="167" t="str">
        <f>VLOOKUP(B32,固台账20260430!$E$9:$BG$4600,2,FALSE)</f>
        <v>固定资产.机器设备</v>
      </c>
      <c r="AM32" s="339" t="str">
        <f>VLOOKUP(B32,固台账20260430!$E$9:$BG$4600,1,FALSE)</f>
        <v>030800354</v>
      </c>
      <c r="AN32" s="167" t="str">
        <f>VLOOKUP(B32,固台账20260430!$E$9:$BG$4600,3,FALSE)</f>
        <v>01042601230000064844</v>
      </c>
      <c r="AO32" s="167" t="str">
        <f>VLOOKUP(B32,固台账20260430!$E$9:$BG$4600,4,FALSE)</f>
        <v>玻璃钢风机</v>
      </c>
      <c r="AP32" s="167" t="str">
        <f>VLOOKUP(B32,固台账20260430!$E$9:$BG$4600,5,FALSE)</f>
        <v>HT-5A-7.5KW，防爆电机</v>
      </c>
      <c r="AQ32" s="167" t="str">
        <f>VLOOKUP(B32,固台账20260430!$E$9:$BG$4600,16,FALSE)</f>
        <v>2021-02-08</v>
      </c>
      <c r="AR32" s="167">
        <f>VLOOKUP(B32,固台账20260430!$E$9:$BG$4600,44,FALSE)</f>
        <v>7964.6</v>
      </c>
      <c r="AS32" s="167">
        <f>VLOOKUP(B32,固台账20260430!$E$9:$BG$4600,45,FALSE)</f>
        <v>318.58</v>
      </c>
      <c r="AT32" s="167">
        <f>VLOOKUP(B32,固台账20260430!$E$9:$BG$4600,49,FALSE)</f>
        <v>0</v>
      </c>
      <c r="AU32" s="167">
        <f>VLOOKUP(B32,固台账20260430!$E$9:$BG$4600,50,FALSE)</f>
        <v>3098.12</v>
      </c>
      <c r="AV32" s="167">
        <f>VLOOKUP(B32,固台账20260430!$E$9:$BG$4600,51,FALSE)</f>
        <v>318.58</v>
      </c>
      <c r="AW32" s="167">
        <f>VLOOKUP(B32,固台账20260430!$E$9:$BG$4600,52,FALSE)</f>
        <v>4866.48</v>
      </c>
      <c r="AX32" s="167">
        <f>VLOOKUP(B32,固台账20260430!$E$9:$BG$4600,53,FALSE)</f>
        <v>4866.48</v>
      </c>
      <c r="AY32" s="167">
        <f>VLOOKUP(B32,固台账20260430!$E$9:$BG$4600,54,FALSE)</f>
        <v>0</v>
      </c>
      <c r="AZ32" s="167" t="str">
        <f>VLOOKUP(B32,固台账20260430!$E$9:$BG$4600,20,FALSE)</f>
        <v>合成分厂</v>
      </c>
      <c r="BA32" s="167" t="str">
        <f>VLOOKUP(B32,固台账20260430!$E$9:$BG$4600,15,FALSE)</f>
        <v>宜兴市昌明玻璃钢厂</v>
      </c>
    </row>
    <row r="33" s="3" customFormat="1" ht="20" customHeight="1" spans="1:28">
      <c r="A33" s="55"/>
      <c r="B33" s="69"/>
      <c r="C33" s="275"/>
      <c r="D33" s="105"/>
      <c r="E33" s="106"/>
      <c r="F33" s="78"/>
      <c r="G33" s="59"/>
      <c r="H33" s="60"/>
      <c r="I33" s="60"/>
      <c r="J33" s="79"/>
      <c r="K33" s="79"/>
      <c r="L33" s="62"/>
      <c r="M33" s="62"/>
      <c r="N33" s="62"/>
      <c r="O33" s="62"/>
      <c r="P33" s="276"/>
      <c r="Q33" s="276"/>
      <c r="R33" s="276"/>
      <c r="S33" s="276"/>
      <c r="T33" s="64"/>
      <c r="U33" s="64"/>
      <c r="V33" s="277"/>
      <c r="W33" s="278"/>
      <c r="X33" s="279"/>
      <c r="Y33" s="56"/>
      <c r="Z33" s="217"/>
      <c r="AA33" s="55"/>
      <c r="AB33" s="69"/>
    </row>
    <row r="34" ht="20" customHeight="1" spans="1:28">
      <c r="A34" s="280" t="s">
        <v>195</v>
      </c>
      <c r="B34" s="281"/>
      <c r="C34" s="282"/>
      <c r="D34" s="281"/>
      <c r="E34" s="283"/>
      <c r="F34" s="284"/>
      <c r="G34" s="285"/>
      <c r="H34" s="286"/>
      <c r="I34" s="286"/>
      <c r="J34" s="287"/>
      <c r="K34" s="286"/>
      <c r="L34" s="288">
        <f>ROUND(SUM(L5:L33),2)</f>
        <v>0</v>
      </c>
      <c r="M34" s="288">
        <f>ROUND(SUM(M5:M33),2)</f>
        <v>0</v>
      </c>
      <c r="N34" s="288">
        <f>ROUND(SUM(N5:N33),2)</f>
        <v>0</v>
      </c>
      <c r="O34" s="288">
        <f>ROUND(SUM(O5:O33),2)</f>
        <v>0</v>
      </c>
      <c r="P34" s="289">
        <f>SUM(P5:P33)</f>
        <v>757905.82</v>
      </c>
      <c r="Q34" s="290">
        <f>SUM(Q5:Q33)</f>
        <v>694636.53</v>
      </c>
      <c r="R34" s="289">
        <f>SUM(R5:R33)</f>
        <v>63269.29</v>
      </c>
      <c r="S34" s="290">
        <f>SUM(S5:S33)</f>
        <v>63269.29</v>
      </c>
      <c r="T34" s="291"/>
      <c r="U34" s="292">
        <f>ROUND(SUM(U5:U33),2)</f>
        <v>0</v>
      </c>
      <c r="V34" s="293"/>
      <c r="W34" s="292">
        <f>ROUND(SUM(W5:W33),2)</f>
        <v>0</v>
      </c>
      <c r="X34" s="294" t="e">
        <f>IF((W34-#REF!)=0,0,IF((W34-#REF!)=W34,100,IF(#REF!&lt;0,-(W34-#REF!)/#REF!*100,IF((W34-#REF!)&gt;0,ABS((W34-#REF!)/#REF!*100),(W34-#REF!)/#REF!*100))))</f>
        <v>#REF!</v>
      </c>
      <c r="Y34" s="295"/>
      <c r="Z34" s="296"/>
      <c r="AA34" s="297"/>
      <c r="AB34" s="295"/>
    </row>
    <row r="35" s="6" customFormat="1" ht="20" customHeight="1" spans="1:28">
      <c r="A35" s="298" t="s">
        <v>196</v>
      </c>
      <c r="B35" s="299"/>
      <c r="C35" s="300"/>
      <c r="D35" s="299"/>
      <c r="E35" s="129"/>
      <c r="F35" s="130"/>
      <c r="G35" s="301"/>
      <c r="H35" s="132"/>
      <c r="I35" s="132"/>
      <c r="J35" s="133"/>
      <c r="K35" s="132"/>
      <c r="L35" s="134"/>
      <c r="M35" s="134"/>
      <c r="N35" s="134"/>
      <c r="O35" s="134"/>
      <c r="P35" s="302"/>
      <c r="Q35" s="302"/>
      <c r="R35" s="303">
        <f>S34</f>
        <v>63269.29</v>
      </c>
      <c r="S35" s="140"/>
      <c r="T35" s="134"/>
      <c r="U35" s="134"/>
      <c r="V35" s="304"/>
      <c r="W35" s="305">
        <f>ROUND(U35*V35/100,2)</f>
        <v>0</v>
      </c>
      <c r="X35" s="306" t="e">
        <f>IF((W35-#REF!)=0,0,IF((W35-#REF!)=W35,100,IF(#REF!&lt;0,-(W35-#REF!)/#REF!*100,IF((W35-#REF!)&gt;0,ABS((W35-#REF!)/#REF!*100),(W35-#REF!)/#REF!*100))))</f>
        <v>#REF!</v>
      </c>
      <c r="Y35" s="140"/>
      <c r="Z35" s="128"/>
      <c r="AA35" s="141"/>
      <c r="AB35" s="140"/>
    </row>
    <row r="36" ht="20" customHeight="1" spans="1:28">
      <c r="A36" s="177" t="s">
        <v>197</v>
      </c>
      <c r="B36" s="187"/>
      <c r="C36" s="188"/>
      <c r="D36" s="187"/>
      <c r="E36" s="307"/>
      <c r="F36" s="308"/>
      <c r="G36" s="309"/>
      <c r="H36" s="310"/>
      <c r="I36" s="310"/>
      <c r="J36" s="311"/>
      <c r="K36" s="310"/>
      <c r="L36" s="312">
        <f>L34-L35</f>
        <v>0</v>
      </c>
      <c r="M36" s="312">
        <f>M34-M35</f>
        <v>0</v>
      </c>
      <c r="N36" s="312">
        <f>N34-N35</f>
        <v>0</v>
      </c>
      <c r="O36" s="312">
        <f>O34-O35</f>
        <v>0</v>
      </c>
      <c r="P36" s="313">
        <f>P34-P35</f>
        <v>757905.82</v>
      </c>
      <c r="Q36" s="314"/>
      <c r="R36" s="315">
        <f>R34-R35</f>
        <v>0</v>
      </c>
      <c r="S36" s="307"/>
      <c r="T36" s="292"/>
      <c r="U36" s="292">
        <f>U34-U35</f>
        <v>0</v>
      </c>
      <c r="V36" s="293"/>
      <c r="W36" s="292">
        <f>W34-W35</f>
        <v>0</v>
      </c>
      <c r="X36" s="294" t="e">
        <f>IF((W36-#REF!)=0,0,IF((W36-#REF!)=W36,100,IF(#REF!&lt;0,-(W36-#REF!)/#REF!*100,IF((W36-#REF!)&gt;0,ABS((W36-#REF!)/#REF!*100),(W36-#REF!)/#REF!*100))))</f>
        <v>#REF!</v>
      </c>
      <c r="Y36" s="307"/>
      <c r="Z36" s="316"/>
      <c r="AA36" s="308"/>
      <c r="AB36" s="307"/>
    </row>
    <row r="37" ht="20" customHeight="1" spans="1:28">
      <c r="B37" s="317" t="s">
        <v>198</v>
      </c>
      <c r="C37" s="318"/>
    </row>
    <row r="38" ht="20" customHeight="1" spans="1:28">
      <c r="D38" s="319" t="s">
        <v>199</v>
      </c>
      <c r="G38" s="320"/>
      <c r="J38" s="321" t="s">
        <v>200</v>
      </c>
      <c r="P38" s="143"/>
      <c r="Q38" s="143"/>
      <c r="R38" s="143"/>
      <c r="S38" s="143"/>
      <c r="X38" s="145" t="s">
        <v>201</v>
      </c>
    </row>
  </sheetData>
  <mergeCells count="23">
    <mergeCell ref="L3:M3"/>
    <mergeCell ref="N3:O3"/>
    <mergeCell ref="P3:S3"/>
    <mergeCell ref="T3:W3"/>
    <mergeCell ref="A34:D34"/>
    <mergeCell ref="A35:D35"/>
    <mergeCell ref="A36:D3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X3:X4"/>
    <mergeCell ref="Y3:Y4"/>
    <mergeCell ref="Z3:Z4"/>
    <mergeCell ref="AA3:AA4"/>
    <mergeCell ref="AB3:AB4"/>
  </mergeCells>
  <pageMargins left="0.196527777777778" right="0.196527777777778" top="0.590277777777778" bottom="0.393055555555556" header="0.5" footer="0.314583333333333"/>
  <pageSetup paperSize="9" scale="84" orientation="landscape"/>
  <headerFooter>
    <oddFooter>&amp;C第 &amp;P 页，共 &amp;N 页</oddFooter>
  </headerFooter>
  <rowBreaks count="1" manualBreakCount="1">
    <brk id="29" max="29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4594"/>
  <sheetViews>
    <sheetView workbookViewId="0">
      <pane xSplit="8" ySplit="9" topLeftCell="I10" activePane="bottomRight" state="frozen"/>
      <selection/>
      <selection pane="topRight"/>
      <selection pane="bottomLeft"/>
      <selection pane="bottomRight" activeCell="E18" sqref="E18"/>
    </sheetView>
  </sheetViews>
  <sheetFormatPr defaultColWidth="9.93" defaultRowHeight="14"/>
  <cols>
    <col min="1" max="1" width="14.79" style="147" customWidth="1"/>
    <col min="2" max="2" width="9.93" style="147"/>
    <col min="3" max="3" width="9.93" style="148"/>
    <col min="4" max="4" width="16.93" style="147" customWidth="1"/>
    <col min="5" max="5" width="13.71" style="147" customWidth="1"/>
    <col min="6" max="6" width="16.93" style="147" customWidth="1"/>
    <col min="7" max="7" width="14.57" style="147" customWidth="1"/>
    <col min="8" max="8" width="18.43" style="147" customWidth="1"/>
    <col min="9" max="9" width="9.93" style="147"/>
    <col min="10" max="10" width="3.79" style="147" customWidth="1"/>
    <col min="11" max="19" width="9.93" style="147"/>
    <col min="20" max="20" width="15.57" style="147" customWidth="1"/>
    <col min="21" max="29" width="9.93" style="147"/>
    <col min="30" max="30" width="15" style="147" customWidth="1"/>
    <col min="31" max="46" width="9.93" style="147"/>
    <col min="47" max="47" width="11.29" style="147" customWidth="1"/>
    <col min="48" max="48" width="18.29" style="147" customWidth="1"/>
    <col min="49" max="49" width="16.21" style="147" customWidth="1"/>
    <col min="50" max="50" width="12.21" style="147" customWidth="1"/>
    <col min="51" max="51" width="14.5" style="147" customWidth="1"/>
    <col min="52" max="52" width="17.71" style="147" customWidth="1"/>
    <col min="53" max="53" width="15.43" style="147" customWidth="1"/>
    <col min="54" max="54" width="16.79" style="147" customWidth="1"/>
    <col min="55" max="55" width="12.21" style="147" customWidth="1"/>
    <col min="56" max="56" width="13.93" style="147" customWidth="1"/>
    <col min="57" max="58" width="18" style="147" customWidth="1"/>
    <col min="59" max="59" width="16.29" style="147" customWidth="1"/>
    <col min="60" max="16384" width="9.93" style="147"/>
  </cols>
  <sheetData>
    <row r="1" ht="12" customHeight="1" spans="1:59">
      <c r="A1" s="149" t="s">
        <v>202</v>
      </c>
      <c r="B1" s="149" t="s">
        <v>203</v>
      </c>
      <c r="C1" s="147"/>
      <c r="BF1" s="149"/>
      <c r="BG1" s="149"/>
    </row>
    <row r="2" ht="12" customHeight="1" spans="1:59">
      <c r="A2" s="149" t="s">
        <v>204</v>
      </c>
      <c r="B2" s="149" t="s">
        <v>205</v>
      </c>
      <c r="C2" s="147"/>
      <c r="BF2" s="149"/>
      <c r="BG2" s="149"/>
    </row>
    <row r="3" ht="12" customHeight="1" spans="1:59">
      <c r="A3" s="149" t="s">
        <v>206</v>
      </c>
      <c r="B3" s="149" t="s">
        <v>207</v>
      </c>
      <c r="C3" s="147"/>
      <c r="BF3" s="149"/>
      <c r="BG3" s="149"/>
    </row>
    <row r="4" ht="12" customHeight="1" spans="1:59">
      <c r="A4" s="149" t="s">
        <v>208</v>
      </c>
      <c r="B4" s="149" t="s">
        <v>209</v>
      </c>
      <c r="C4" s="147"/>
      <c r="BF4" s="149"/>
      <c r="BG4" s="149"/>
    </row>
    <row r="5" ht="12" customHeight="1" spans="1:59">
      <c r="A5" s="149" t="s">
        <v>210</v>
      </c>
      <c r="B5" s="149" t="s">
        <v>211</v>
      </c>
      <c r="C5" s="147"/>
      <c r="BF5" s="149"/>
      <c r="BG5" s="149"/>
    </row>
    <row r="6" ht="12" customHeight="1" spans="1:59">
      <c r="A6" s="149" t="s">
        <v>32</v>
      </c>
      <c r="B6" s="148" t="s">
        <v>212</v>
      </c>
      <c r="C6" s="147"/>
      <c r="BF6" s="149"/>
      <c r="BG6" s="149"/>
    </row>
    <row r="7" s="146" customFormat="1" ht="12" customHeight="1" spans="1:59">
      <c r="A7" s="150" t="s">
        <v>213</v>
      </c>
      <c r="B7" s="150" t="s">
        <v>214</v>
      </c>
      <c r="C7" s="149"/>
      <c r="D7" s="151"/>
      <c r="E7" s="151">
        <v>1</v>
      </c>
      <c r="F7" s="151">
        <v>2</v>
      </c>
      <c r="G7" s="151">
        <v>3</v>
      </c>
      <c r="H7" s="151">
        <v>4</v>
      </c>
      <c r="I7" s="151">
        <v>5</v>
      </c>
      <c r="J7" s="151">
        <v>6</v>
      </c>
      <c r="K7" s="151">
        <v>7</v>
      </c>
      <c r="L7" s="151">
        <v>8</v>
      </c>
      <c r="M7" s="151">
        <v>9</v>
      </c>
      <c r="N7" s="151">
        <v>10</v>
      </c>
      <c r="O7" s="151">
        <v>11</v>
      </c>
      <c r="P7" s="151">
        <v>12</v>
      </c>
      <c r="Q7" s="151">
        <v>13</v>
      </c>
      <c r="R7" s="151">
        <v>14</v>
      </c>
      <c r="S7" s="151">
        <v>15</v>
      </c>
      <c r="T7" s="151">
        <v>16</v>
      </c>
      <c r="U7" s="151">
        <v>17</v>
      </c>
      <c r="V7" s="151">
        <v>18</v>
      </c>
      <c r="W7" s="151">
        <v>19</v>
      </c>
      <c r="X7" s="151">
        <v>20</v>
      </c>
      <c r="Y7" s="151">
        <v>21</v>
      </c>
      <c r="Z7" s="151">
        <v>22</v>
      </c>
      <c r="AA7" s="151">
        <v>23</v>
      </c>
      <c r="AB7" s="151">
        <v>24</v>
      </c>
      <c r="AC7" s="151">
        <v>25</v>
      </c>
      <c r="AD7" s="151">
        <v>26</v>
      </c>
      <c r="AE7" s="151">
        <v>27</v>
      </c>
      <c r="AF7" s="151">
        <v>28</v>
      </c>
      <c r="AG7" s="151">
        <v>29</v>
      </c>
      <c r="AH7" s="151">
        <v>30</v>
      </c>
      <c r="AI7" s="151">
        <v>31</v>
      </c>
      <c r="AJ7" s="151">
        <v>32</v>
      </c>
      <c r="AK7" s="151">
        <v>33</v>
      </c>
      <c r="AL7" s="151">
        <v>34</v>
      </c>
      <c r="AM7" s="151">
        <v>35</v>
      </c>
      <c r="AN7" s="151">
        <v>36</v>
      </c>
      <c r="AO7" s="151">
        <v>37</v>
      </c>
      <c r="AP7" s="151">
        <v>38</v>
      </c>
      <c r="AQ7" s="151">
        <v>39</v>
      </c>
      <c r="AR7" s="151">
        <v>40</v>
      </c>
      <c r="AS7" s="151">
        <v>41</v>
      </c>
      <c r="AT7" s="151">
        <v>42</v>
      </c>
      <c r="AU7" s="151">
        <v>43</v>
      </c>
      <c r="AV7" s="151">
        <v>44</v>
      </c>
      <c r="AW7" s="151">
        <v>45</v>
      </c>
      <c r="AX7" s="151">
        <v>46</v>
      </c>
      <c r="AY7" s="151">
        <v>47</v>
      </c>
      <c r="AZ7" s="151">
        <v>48</v>
      </c>
      <c r="BA7" s="151">
        <v>49</v>
      </c>
      <c r="BB7" s="151">
        <v>50</v>
      </c>
      <c r="BC7" s="151">
        <v>51</v>
      </c>
      <c r="BD7" s="151">
        <v>52</v>
      </c>
      <c r="BE7" s="151">
        <v>53</v>
      </c>
      <c r="BF7" s="151">
        <v>54</v>
      </c>
      <c r="BG7" s="151">
        <v>55</v>
      </c>
    </row>
    <row r="8" ht="12" customHeight="1" spans="1:59">
      <c r="A8" s="149" t="s">
        <v>215</v>
      </c>
      <c r="B8" s="149"/>
      <c r="C8" s="149"/>
      <c r="D8" s="149"/>
      <c r="E8" s="152" t="s">
        <v>216</v>
      </c>
      <c r="F8" s="152" t="s">
        <v>216</v>
      </c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9"/>
      <c r="AY8" s="149"/>
      <c r="AZ8" s="149"/>
      <c r="BA8" s="149"/>
      <c r="BB8" s="149"/>
      <c r="BC8" s="149"/>
      <c r="BD8" s="149"/>
      <c r="BE8" s="149"/>
      <c r="BF8" s="149"/>
      <c r="BG8" s="149"/>
    </row>
    <row r="9" ht="12" customHeight="1" spans="1:59">
      <c r="A9" s="149" t="s">
        <v>202</v>
      </c>
      <c r="B9" s="149" t="s">
        <v>206</v>
      </c>
      <c r="C9" s="149" t="s">
        <v>32</v>
      </c>
      <c r="D9" s="149" t="s">
        <v>32</v>
      </c>
      <c r="E9" s="153" t="s">
        <v>33</v>
      </c>
      <c r="F9" s="154" t="s">
        <v>32</v>
      </c>
      <c r="G9" s="149" t="s">
        <v>6</v>
      </c>
      <c r="H9" s="149" t="s">
        <v>34</v>
      </c>
      <c r="I9" s="149" t="s">
        <v>217</v>
      </c>
      <c r="J9" s="149" t="s">
        <v>218</v>
      </c>
      <c r="K9" s="149" t="s">
        <v>219</v>
      </c>
      <c r="L9" s="149" t="s">
        <v>220</v>
      </c>
      <c r="M9" s="149" t="s">
        <v>221</v>
      </c>
      <c r="N9" s="149" t="s">
        <v>222</v>
      </c>
      <c r="O9" s="149" t="s">
        <v>223</v>
      </c>
      <c r="P9" s="149" t="s">
        <v>224</v>
      </c>
      <c r="Q9" s="149" t="s">
        <v>225</v>
      </c>
      <c r="R9" s="149" t="s">
        <v>226</v>
      </c>
      <c r="S9" s="149" t="s">
        <v>46</v>
      </c>
      <c r="T9" s="155" t="s">
        <v>36</v>
      </c>
      <c r="U9" s="149" t="s">
        <v>227</v>
      </c>
      <c r="V9" s="149" t="s">
        <v>228</v>
      </c>
      <c r="W9" s="149" t="s">
        <v>229</v>
      </c>
      <c r="X9" s="149" t="s">
        <v>45</v>
      </c>
      <c r="Y9" s="149" t="s">
        <v>230</v>
      </c>
      <c r="Z9" s="149" t="s">
        <v>231</v>
      </c>
      <c r="AA9" s="149" t="s">
        <v>232</v>
      </c>
      <c r="AB9" s="149" t="s">
        <v>233</v>
      </c>
      <c r="AC9" s="149" t="s">
        <v>234</v>
      </c>
      <c r="AD9" s="149" t="s">
        <v>235</v>
      </c>
      <c r="AE9" s="149" t="s">
        <v>236</v>
      </c>
      <c r="AF9" s="149" t="s">
        <v>237</v>
      </c>
      <c r="AG9" s="149" t="s">
        <v>238</v>
      </c>
      <c r="AH9" s="149" t="s">
        <v>239</v>
      </c>
      <c r="AI9" s="149" t="s">
        <v>240</v>
      </c>
      <c r="AJ9" s="149" t="s">
        <v>241</v>
      </c>
      <c r="AK9" s="149" t="s">
        <v>242</v>
      </c>
      <c r="AL9" s="149" t="s">
        <v>243</v>
      </c>
      <c r="AM9" s="149" t="s">
        <v>244</v>
      </c>
      <c r="AN9" s="149" t="s">
        <v>245</v>
      </c>
      <c r="AO9" s="149" t="s">
        <v>246</v>
      </c>
      <c r="AP9" s="149" t="s">
        <v>247</v>
      </c>
      <c r="AQ9" s="149" t="s">
        <v>248</v>
      </c>
      <c r="AR9" s="149" t="s">
        <v>12</v>
      </c>
      <c r="AS9" s="149" t="s">
        <v>249</v>
      </c>
      <c r="AT9" s="149" t="s">
        <v>250</v>
      </c>
      <c r="AU9" s="149" t="s">
        <v>251</v>
      </c>
      <c r="AV9" s="156" t="s">
        <v>37</v>
      </c>
      <c r="AW9" s="157" t="s">
        <v>38</v>
      </c>
      <c r="AX9" s="157" t="s">
        <v>252</v>
      </c>
      <c r="AY9" s="157" t="s">
        <v>253</v>
      </c>
      <c r="AZ9" s="157" t="s">
        <v>254</v>
      </c>
      <c r="BA9" s="157" t="s">
        <v>39</v>
      </c>
      <c r="BB9" s="156" t="s">
        <v>40</v>
      </c>
      <c r="BC9" s="157" t="s">
        <v>41</v>
      </c>
      <c r="BD9" s="157" t="s">
        <v>42</v>
      </c>
      <c r="BE9" s="156" t="s">
        <v>43</v>
      </c>
      <c r="BF9" s="156" t="s">
        <v>44</v>
      </c>
      <c r="BG9" s="157" t="s">
        <v>255</v>
      </c>
    </row>
    <row r="10" ht="28.05" customHeight="1" spans="1:59">
      <c r="A10" s="149" t="s">
        <v>203</v>
      </c>
      <c r="B10" s="149" t="s">
        <v>207</v>
      </c>
      <c r="C10" s="149" t="s">
        <v>256</v>
      </c>
      <c r="D10" s="149" t="s">
        <v>256</v>
      </c>
      <c r="E10" s="340" t="s">
        <v>257</v>
      </c>
      <c r="F10" s="149" t="s">
        <v>256</v>
      </c>
      <c r="G10" s="149" t="s">
        <v>258</v>
      </c>
      <c r="H10" s="149" t="s">
        <v>259</v>
      </c>
      <c r="I10" s="149" t="s">
        <v>260</v>
      </c>
      <c r="J10" s="149" t="s">
        <v>261</v>
      </c>
      <c r="K10" s="149"/>
      <c r="L10" s="149" t="s">
        <v>262</v>
      </c>
      <c r="M10" s="149"/>
      <c r="N10" s="149" t="s">
        <v>263</v>
      </c>
      <c r="O10" s="149" t="s">
        <v>214</v>
      </c>
      <c r="P10" s="149" t="s">
        <v>53</v>
      </c>
      <c r="Q10" s="149"/>
      <c r="R10" s="149" t="s">
        <v>264</v>
      </c>
      <c r="S10" s="149" t="s">
        <v>265</v>
      </c>
      <c r="T10" s="149" t="s">
        <v>266</v>
      </c>
      <c r="U10" s="149" t="s">
        <v>267</v>
      </c>
      <c r="V10" s="149"/>
      <c r="W10" s="149"/>
      <c r="X10" s="149" t="s">
        <v>268</v>
      </c>
      <c r="Y10" s="149"/>
      <c r="Z10" s="149"/>
      <c r="AA10" s="149"/>
      <c r="AB10" s="149" t="s">
        <v>269</v>
      </c>
      <c r="AC10" s="149" t="s">
        <v>270</v>
      </c>
      <c r="AD10" s="149" t="s">
        <v>266</v>
      </c>
      <c r="AE10" s="149" t="s">
        <v>271</v>
      </c>
      <c r="AF10" s="149"/>
      <c r="AG10" s="149" t="s">
        <v>272</v>
      </c>
      <c r="AH10" s="149" t="s">
        <v>273</v>
      </c>
      <c r="AI10" s="158">
        <v>55</v>
      </c>
      <c r="AJ10" s="149"/>
      <c r="AK10" s="159" t="s">
        <v>274</v>
      </c>
      <c r="AL10" s="159" t="s">
        <v>274</v>
      </c>
      <c r="AM10" s="149" t="s">
        <v>274</v>
      </c>
      <c r="AN10" s="160">
        <v>4</v>
      </c>
      <c r="AO10" s="149"/>
      <c r="AP10" s="149" t="s">
        <v>274</v>
      </c>
      <c r="AQ10" s="149" t="s">
        <v>275</v>
      </c>
      <c r="AR10" s="158">
        <v>1</v>
      </c>
      <c r="AS10" s="149" t="s">
        <v>275</v>
      </c>
      <c r="AT10" s="149" t="s">
        <v>276</v>
      </c>
      <c r="AU10" s="161">
        <v>1</v>
      </c>
      <c r="AV10" s="159">
        <v>6310.68</v>
      </c>
      <c r="AW10" s="159">
        <v>252.43</v>
      </c>
      <c r="AX10" s="149" t="s">
        <v>274</v>
      </c>
      <c r="AY10" s="159">
        <v>100.98</v>
      </c>
      <c r="AZ10" s="159">
        <v>100.98</v>
      </c>
      <c r="BA10" s="159">
        <v>403.91</v>
      </c>
      <c r="BB10" s="159">
        <v>5553.38</v>
      </c>
      <c r="BC10" s="162" t="s">
        <v>274</v>
      </c>
      <c r="BD10" s="162">
        <v>0</v>
      </c>
      <c r="BE10" s="159">
        <v>757.3</v>
      </c>
      <c r="BF10" s="159">
        <v>757.3</v>
      </c>
      <c r="BG10" s="159">
        <v>6310.68</v>
      </c>
    </row>
    <row r="11" ht="28.05" customHeight="1" spans="1:59">
      <c r="A11" s="149"/>
      <c r="B11" s="149"/>
      <c r="C11" s="149"/>
      <c r="D11" s="149" t="s">
        <v>256</v>
      </c>
      <c r="E11" s="340" t="s">
        <v>277</v>
      </c>
      <c r="F11" s="149" t="s">
        <v>256</v>
      </c>
      <c r="G11" s="149" t="s">
        <v>278</v>
      </c>
      <c r="H11" s="149" t="s">
        <v>259</v>
      </c>
      <c r="I11" s="149" t="s">
        <v>260</v>
      </c>
      <c r="J11" s="149" t="s">
        <v>279</v>
      </c>
      <c r="K11" s="149"/>
      <c r="L11" s="149" t="s">
        <v>262</v>
      </c>
      <c r="M11" s="149"/>
      <c r="N11" s="149" t="s">
        <v>263</v>
      </c>
      <c r="O11" s="149" t="s">
        <v>214</v>
      </c>
      <c r="P11" s="149" t="s">
        <v>53</v>
      </c>
      <c r="Q11" s="149"/>
      <c r="R11" s="149" t="s">
        <v>264</v>
      </c>
      <c r="S11" s="149" t="s">
        <v>265</v>
      </c>
      <c r="T11" s="149" t="s">
        <v>266</v>
      </c>
      <c r="U11" s="149" t="s">
        <v>267</v>
      </c>
      <c r="V11" s="149"/>
      <c r="W11" s="149"/>
      <c r="X11" s="149" t="s">
        <v>268</v>
      </c>
      <c r="Y11" s="149"/>
      <c r="Z11" s="149"/>
      <c r="AA11" s="149"/>
      <c r="AB11" s="149" t="s">
        <v>269</v>
      </c>
      <c r="AC11" s="149" t="s">
        <v>270</v>
      </c>
      <c r="AD11" s="149" t="s">
        <v>266</v>
      </c>
      <c r="AE11" s="149" t="s">
        <v>271</v>
      </c>
      <c r="AF11" s="149"/>
      <c r="AG11" s="149" t="s">
        <v>272</v>
      </c>
      <c r="AH11" s="149" t="s">
        <v>273</v>
      </c>
      <c r="AI11" s="158">
        <v>55</v>
      </c>
      <c r="AJ11" s="149"/>
      <c r="AK11" s="159" t="s">
        <v>274</v>
      </c>
      <c r="AL11" s="159" t="s">
        <v>274</v>
      </c>
      <c r="AM11" s="149" t="s">
        <v>274</v>
      </c>
      <c r="AN11" s="160">
        <v>4</v>
      </c>
      <c r="AO11" s="149"/>
      <c r="AP11" s="149" t="s">
        <v>274</v>
      </c>
      <c r="AQ11" s="149" t="s">
        <v>275</v>
      </c>
      <c r="AR11" s="158">
        <v>1</v>
      </c>
      <c r="AS11" s="149" t="s">
        <v>275</v>
      </c>
      <c r="AT11" s="149" t="s">
        <v>276</v>
      </c>
      <c r="AU11" s="161">
        <v>1</v>
      </c>
      <c r="AV11" s="159">
        <v>6310.68</v>
      </c>
      <c r="AW11" s="159">
        <v>252.43</v>
      </c>
      <c r="AX11" s="149" t="s">
        <v>274</v>
      </c>
      <c r="AY11" s="159">
        <v>100.98</v>
      </c>
      <c r="AZ11" s="159">
        <v>100.98</v>
      </c>
      <c r="BA11" s="159">
        <v>403.91</v>
      </c>
      <c r="BB11" s="159">
        <v>5553.38</v>
      </c>
      <c r="BC11" s="162" t="s">
        <v>274</v>
      </c>
      <c r="BD11" s="162">
        <v>0</v>
      </c>
      <c r="BE11" s="159">
        <v>757.3</v>
      </c>
      <c r="BF11" s="159">
        <v>757.3</v>
      </c>
      <c r="BG11" s="159">
        <v>6310.68</v>
      </c>
    </row>
    <row r="12" ht="28.05" customHeight="1" spans="1:59">
      <c r="A12" s="149"/>
      <c r="B12" s="149"/>
      <c r="C12" s="149"/>
      <c r="D12" s="149" t="s">
        <v>256</v>
      </c>
      <c r="E12" s="340" t="s">
        <v>280</v>
      </c>
      <c r="F12" s="149" t="s">
        <v>256</v>
      </c>
      <c r="G12" s="149" t="s">
        <v>281</v>
      </c>
      <c r="H12" s="149" t="s">
        <v>259</v>
      </c>
      <c r="I12" s="149" t="s">
        <v>260</v>
      </c>
      <c r="J12" s="149" t="s">
        <v>282</v>
      </c>
      <c r="K12" s="149"/>
      <c r="L12" s="149" t="s">
        <v>262</v>
      </c>
      <c r="M12" s="149"/>
      <c r="N12" s="149" t="s">
        <v>263</v>
      </c>
      <c r="O12" s="149" t="s">
        <v>214</v>
      </c>
      <c r="P12" s="149" t="s">
        <v>53</v>
      </c>
      <c r="Q12" s="149"/>
      <c r="R12" s="149" t="s">
        <v>264</v>
      </c>
      <c r="S12" s="149" t="s">
        <v>265</v>
      </c>
      <c r="T12" s="149" t="s">
        <v>266</v>
      </c>
      <c r="U12" s="149" t="s">
        <v>267</v>
      </c>
      <c r="V12" s="149"/>
      <c r="W12" s="149"/>
      <c r="X12" s="149" t="s">
        <v>268</v>
      </c>
      <c r="Y12" s="149"/>
      <c r="Z12" s="149"/>
      <c r="AA12" s="149"/>
      <c r="AB12" s="149" t="s">
        <v>269</v>
      </c>
      <c r="AC12" s="149" t="s">
        <v>270</v>
      </c>
      <c r="AD12" s="149" t="s">
        <v>266</v>
      </c>
      <c r="AE12" s="149" t="s">
        <v>271</v>
      </c>
      <c r="AF12" s="149"/>
      <c r="AG12" s="149" t="s">
        <v>272</v>
      </c>
      <c r="AH12" s="149" t="s">
        <v>273</v>
      </c>
      <c r="AI12" s="158">
        <v>55</v>
      </c>
      <c r="AJ12" s="149"/>
      <c r="AK12" s="159" t="s">
        <v>274</v>
      </c>
      <c r="AL12" s="159" t="s">
        <v>274</v>
      </c>
      <c r="AM12" s="149" t="s">
        <v>274</v>
      </c>
      <c r="AN12" s="160">
        <v>4</v>
      </c>
      <c r="AO12" s="149"/>
      <c r="AP12" s="149" t="s">
        <v>274</v>
      </c>
      <c r="AQ12" s="149" t="s">
        <v>275</v>
      </c>
      <c r="AR12" s="158">
        <v>1</v>
      </c>
      <c r="AS12" s="149" t="s">
        <v>275</v>
      </c>
      <c r="AT12" s="149" t="s">
        <v>276</v>
      </c>
      <c r="AU12" s="161">
        <v>1</v>
      </c>
      <c r="AV12" s="159">
        <v>6310.68</v>
      </c>
      <c r="AW12" s="159">
        <v>252.43</v>
      </c>
      <c r="AX12" s="149" t="s">
        <v>274</v>
      </c>
      <c r="AY12" s="159">
        <v>100.98</v>
      </c>
      <c r="AZ12" s="159">
        <v>100.98</v>
      </c>
      <c r="BA12" s="159">
        <v>403.91</v>
      </c>
      <c r="BB12" s="159">
        <v>5553.38</v>
      </c>
      <c r="BC12" s="162" t="s">
        <v>274</v>
      </c>
      <c r="BD12" s="162">
        <v>0</v>
      </c>
      <c r="BE12" s="159">
        <v>757.3</v>
      </c>
      <c r="BF12" s="159">
        <v>757.3</v>
      </c>
      <c r="BG12" s="159">
        <v>6310.68</v>
      </c>
    </row>
    <row r="13" ht="28.05" customHeight="1" spans="1:59">
      <c r="A13" s="149"/>
      <c r="B13" s="149"/>
      <c r="C13" s="149"/>
      <c r="D13" s="149" t="s">
        <v>256</v>
      </c>
      <c r="E13" s="340" t="s">
        <v>283</v>
      </c>
      <c r="F13" s="149" t="s">
        <v>256</v>
      </c>
      <c r="G13" s="149" t="s">
        <v>284</v>
      </c>
      <c r="H13" s="149" t="s">
        <v>285</v>
      </c>
      <c r="I13" s="149"/>
      <c r="J13" s="149" t="s">
        <v>286</v>
      </c>
      <c r="K13" s="149"/>
      <c r="L13" s="149" t="s">
        <v>287</v>
      </c>
      <c r="M13" s="149"/>
      <c r="N13" s="149" t="s">
        <v>263</v>
      </c>
      <c r="O13" s="149" t="s">
        <v>214</v>
      </c>
      <c r="P13" s="149" t="s">
        <v>53</v>
      </c>
      <c r="Q13" s="149"/>
      <c r="R13" s="149" t="s">
        <v>288</v>
      </c>
      <c r="S13" s="149" t="s">
        <v>289</v>
      </c>
      <c r="T13" s="149" t="s">
        <v>290</v>
      </c>
      <c r="U13" s="149" t="s">
        <v>267</v>
      </c>
      <c r="V13" s="149"/>
      <c r="W13" s="149"/>
      <c r="X13" s="149" t="s">
        <v>268</v>
      </c>
      <c r="Y13" s="149"/>
      <c r="Z13" s="149"/>
      <c r="AA13" s="149"/>
      <c r="AB13" s="149" t="s">
        <v>269</v>
      </c>
      <c r="AC13" s="149" t="s">
        <v>270</v>
      </c>
      <c r="AD13" s="149" t="s">
        <v>290</v>
      </c>
      <c r="AE13" s="149" t="s">
        <v>271</v>
      </c>
      <c r="AF13" s="149"/>
      <c r="AG13" s="149" t="s">
        <v>291</v>
      </c>
      <c r="AH13" s="149" t="s">
        <v>273</v>
      </c>
      <c r="AI13" s="158">
        <v>114</v>
      </c>
      <c r="AJ13" s="149"/>
      <c r="AK13" s="159" t="s">
        <v>274</v>
      </c>
      <c r="AL13" s="159" t="s">
        <v>274</v>
      </c>
      <c r="AM13" s="149" t="s">
        <v>274</v>
      </c>
      <c r="AN13" s="160">
        <v>4</v>
      </c>
      <c r="AO13" s="149"/>
      <c r="AP13" s="149" t="s">
        <v>274</v>
      </c>
      <c r="AQ13" s="149" t="s">
        <v>275</v>
      </c>
      <c r="AR13" s="158">
        <v>1</v>
      </c>
      <c r="AS13" s="149" t="s">
        <v>275</v>
      </c>
      <c r="AT13" s="149" t="s">
        <v>276</v>
      </c>
      <c r="AU13" s="161">
        <v>1</v>
      </c>
      <c r="AV13" s="159">
        <v>1056628.58</v>
      </c>
      <c r="AW13" s="159">
        <v>42265.14</v>
      </c>
      <c r="AX13" s="149" t="s">
        <v>274</v>
      </c>
      <c r="AY13" s="159">
        <v>8395.52</v>
      </c>
      <c r="AZ13" s="159">
        <v>8395.52</v>
      </c>
      <c r="BA13" s="159">
        <v>33582.08</v>
      </c>
      <c r="BB13" s="159">
        <v>963990.32</v>
      </c>
      <c r="BC13" s="162" t="s">
        <v>274</v>
      </c>
      <c r="BD13" s="162">
        <v>0</v>
      </c>
      <c r="BE13" s="159">
        <v>92638.26</v>
      </c>
      <c r="BF13" s="159">
        <v>92638.26</v>
      </c>
      <c r="BG13" s="159">
        <v>1056628.58</v>
      </c>
    </row>
    <row r="14" ht="28.05" customHeight="1" spans="1:59">
      <c r="A14" s="149"/>
      <c r="B14" s="149"/>
      <c r="C14" s="149"/>
      <c r="D14" s="149" t="s">
        <v>256</v>
      </c>
      <c r="E14" s="340" t="s">
        <v>292</v>
      </c>
      <c r="F14" s="149" t="s">
        <v>256</v>
      </c>
      <c r="G14" s="149" t="s">
        <v>293</v>
      </c>
      <c r="H14" s="149" t="s">
        <v>294</v>
      </c>
      <c r="I14" s="149"/>
      <c r="J14" s="149" t="s">
        <v>295</v>
      </c>
      <c r="K14" s="149"/>
      <c r="L14" s="149" t="s">
        <v>287</v>
      </c>
      <c r="M14" s="149"/>
      <c r="N14" s="149" t="s">
        <v>263</v>
      </c>
      <c r="O14" s="149" t="s">
        <v>214</v>
      </c>
      <c r="P14" s="149" t="s">
        <v>53</v>
      </c>
      <c r="Q14" s="149"/>
      <c r="R14" s="149" t="s">
        <v>296</v>
      </c>
      <c r="S14" s="149" t="s">
        <v>289</v>
      </c>
      <c r="T14" s="149" t="s">
        <v>290</v>
      </c>
      <c r="U14" s="149" t="s">
        <v>267</v>
      </c>
      <c r="V14" s="149"/>
      <c r="W14" s="149"/>
      <c r="X14" s="149" t="s">
        <v>268</v>
      </c>
      <c r="Y14" s="149"/>
      <c r="Z14" s="149"/>
      <c r="AA14" s="149"/>
      <c r="AB14" s="149" t="s">
        <v>269</v>
      </c>
      <c r="AC14" s="149" t="s">
        <v>270</v>
      </c>
      <c r="AD14" s="149" t="s">
        <v>290</v>
      </c>
      <c r="AE14" s="149" t="s">
        <v>271</v>
      </c>
      <c r="AF14" s="149"/>
      <c r="AG14" s="149" t="s">
        <v>291</v>
      </c>
      <c r="AH14" s="149" t="s">
        <v>273</v>
      </c>
      <c r="AI14" s="158">
        <v>114</v>
      </c>
      <c r="AJ14" s="149"/>
      <c r="AK14" s="159" t="s">
        <v>274</v>
      </c>
      <c r="AL14" s="159" t="s">
        <v>274</v>
      </c>
      <c r="AM14" s="149" t="s">
        <v>274</v>
      </c>
      <c r="AN14" s="160">
        <v>4</v>
      </c>
      <c r="AO14" s="149"/>
      <c r="AP14" s="149" t="s">
        <v>274</v>
      </c>
      <c r="AQ14" s="149" t="s">
        <v>275</v>
      </c>
      <c r="AR14" s="158">
        <v>1</v>
      </c>
      <c r="AS14" s="149" t="s">
        <v>275</v>
      </c>
      <c r="AT14" s="149" t="s">
        <v>276</v>
      </c>
      <c r="AU14" s="161">
        <v>1</v>
      </c>
      <c r="AV14" s="159">
        <v>464226.42</v>
      </c>
      <c r="AW14" s="159">
        <v>18569.06</v>
      </c>
      <c r="AX14" s="149" t="s">
        <v>274</v>
      </c>
      <c r="AY14" s="159">
        <v>4432.88</v>
      </c>
      <c r="AZ14" s="159">
        <v>4432.88</v>
      </c>
      <c r="BA14" s="159">
        <v>17731.54</v>
      </c>
      <c r="BB14" s="159">
        <v>419060.05</v>
      </c>
      <c r="BC14" s="162" t="s">
        <v>274</v>
      </c>
      <c r="BD14" s="162">
        <v>0</v>
      </c>
      <c r="BE14" s="159">
        <v>45166.37</v>
      </c>
      <c r="BF14" s="159">
        <v>45166.37</v>
      </c>
      <c r="BG14" s="159">
        <v>464226.42</v>
      </c>
    </row>
    <row r="15" ht="28.05" customHeight="1" spans="1:59">
      <c r="A15" s="149"/>
      <c r="B15" s="149"/>
      <c r="C15" s="149"/>
      <c r="D15" s="149" t="s">
        <v>256</v>
      </c>
      <c r="E15" s="340" t="s">
        <v>297</v>
      </c>
      <c r="F15" s="149" t="s">
        <v>256</v>
      </c>
      <c r="G15" s="149" t="s">
        <v>298</v>
      </c>
      <c r="H15" s="149" t="s">
        <v>299</v>
      </c>
      <c r="I15" s="149"/>
      <c r="J15" s="149" t="s">
        <v>300</v>
      </c>
      <c r="K15" s="149"/>
      <c r="L15" s="149" t="s">
        <v>287</v>
      </c>
      <c r="M15" s="149"/>
      <c r="N15" s="149" t="s">
        <v>263</v>
      </c>
      <c r="O15" s="149" t="s">
        <v>214</v>
      </c>
      <c r="P15" s="149" t="s">
        <v>53</v>
      </c>
      <c r="Q15" s="149"/>
      <c r="R15" s="149" t="s">
        <v>301</v>
      </c>
      <c r="S15" s="149" t="s">
        <v>289</v>
      </c>
      <c r="T15" s="149" t="s">
        <v>290</v>
      </c>
      <c r="U15" s="149" t="s">
        <v>267</v>
      </c>
      <c r="V15" s="149"/>
      <c r="W15" s="149"/>
      <c r="X15" s="149" t="s">
        <v>268</v>
      </c>
      <c r="Y15" s="149"/>
      <c r="Z15" s="149"/>
      <c r="AA15" s="149"/>
      <c r="AB15" s="149" t="s">
        <v>269</v>
      </c>
      <c r="AC15" s="149" t="s">
        <v>270</v>
      </c>
      <c r="AD15" s="149" t="s">
        <v>290</v>
      </c>
      <c r="AE15" s="149" t="s">
        <v>271</v>
      </c>
      <c r="AF15" s="149"/>
      <c r="AG15" s="149" t="s">
        <v>291</v>
      </c>
      <c r="AH15" s="149" t="s">
        <v>273</v>
      </c>
      <c r="AI15" s="158">
        <v>114</v>
      </c>
      <c r="AJ15" s="149"/>
      <c r="AK15" s="159" t="s">
        <v>274</v>
      </c>
      <c r="AL15" s="159" t="s">
        <v>274</v>
      </c>
      <c r="AM15" s="149" t="s">
        <v>274</v>
      </c>
      <c r="AN15" s="160">
        <v>4</v>
      </c>
      <c r="AO15" s="149"/>
      <c r="AP15" s="149" t="s">
        <v>274</v>
      </c>
      <c r="AQ15" s="149" t="s">
        <v>275</v>
      </c>
      <c r="AR15" s="158">
        <v>1</v>
      </c>
      <c r="AS15" s="149" t="s">
        <v>275</v>
      </c>
      <c r="AT15" s="149" t="s">
        <v>276</v>
      </c>
      <c r="AU15" s="161">
        <v>1</v>
      </c>
      <c r="AV15" s="159">
        <v>938095.71</v>
      </c>
      <c r="AW15" s="159">
        <v>37523.83</v>
      </c>
      <c r="AX15" s="149" t="s">
        <v>274</v>
      </c>
      <c r="AY15" s="159">
        <v>9172.64</v>
      </c>
      <c r="AZ15" s="159">
        <v>9172.64</v>
      </c>
      <c r="BA15" s="159">
        <v>36690.56</v>
      </c>
      <c r="BB15" s="159">
        <v>845536.04</v>
      </c>
      <c r="BC15" s="162" t="s">
        <v>274</v>
      </c>
      <c r="BD15" s="162">
        <v>0</v>
      </c>
      <c r="BE15" s="159">
        <v>92559.67</v>
      </c>
      <c r="BF15" s="159">
        <v>92559.67</v>
      </c>
      <c r="BG15" s="159">
        <v>938095.71</v>
      </c>
    </row>
    <row r="16" ht="28.05" customHeight="1" spans="1:59">
      <c r="A16" s="149"/>
      <c r="B16" s="149"/>
      <c r="C16" s="149"/>
      <c r="D16" s="149" t="s">
        <v>256</v>
      </c>
      <c r="E16" s="340" t="s">
        <v>302</v>
      </c>
      <c r="F16" s="149" t="s">
        <v>256</v>
      </c>
      <c r="G16" s="149" t="s">
        <v>303</v>
      </c>
      <c r="H16" s="149" t="s">
        <v>304</v>
      </c>
      <c r="I16" s="149" t="s">
        <v>305</v>
      </c>
      <c r="J16" s="149" t="s">
        <v>306</v>
      </c>
      <c r="K16" s="149"/>
      <c r="L16" s="149" t="s">
        <v>262</v>
      </c>
      <c r="M16" s="149"/>
      <c r="N16" s="149" t="s">
        <v>263</v>
      </c>
      <c r="O16" s="149" t="s">
        <v>214</v>
      </c>
      <c r="P16" s="149" t="s">
        <v>53</v>
      </c>
      <c r="Q16" s="149"/>
      <c r="R16" s="149" t="s">
        <v>307</v>
      </c>
      <c r="S16" s="149" t="s">
        <v>308</v>
      </c>
      <c r="T16" s="149" t="s">
        <v>309</v>
      </c>
      <c r="U16" s="149" t="s">
        <v>267</v>
      </c>
      <c r="V16" s="149"/>
      <c r="W16" s="149"/>
      <c r="X16" s="149" t="s">
        <v>310</v>
      </c>
      <c r="Y16" s="149"/>
      <c r="Z16" s="149"/>
      <c r="AA16" s="149"/>
      <c r="AB16" s="149" t="s">
        <v>269</v>
      </c>
      <c r="AC16" s="149" t="s">
        <v>270</v>
      </c>
      <c r="AD16" s="149" t="s">
        <v>309</v>
      </c>
      <c r="AE16" s="149" t="s">
        <v>271</v>
      </c>
      <c r="AF16" s="149"/>
      <c r="AG16" s="149" t="s">
        <v>291</v>
      </c>
      <c r="AH16" s="149" t="s">
        <v>273</v>
      </c>
      <c r="AI16" s="158">
        <v>47</v>
      </c>
      <c r="AJ16" s="149"/>
      <c r="AK16" s="159" t="s">
        <v>274</v>
      </c>
      <c r="AL16" s="159" t="s">
        <v>274</v>
      </c>
      <c r="AM16" s="149" t="s">
        <v>274</v>
      </c>
      <c r="AN16" s="160">
        <v>4</v>
      </c>
      <c r="AO16" s="149"/>
      <c r="AP16" s="149" t="s">
        <v>274</v>
      </c>
      <c r="AQ16" s="149" t="s">
        <v>275</v>
      </c>
      <c r="AR16" s="158">
        <v>1</v>
      </c>
      <c r="AS16" s="149" t="s">
        <v>275</v>
      </c>
      <c r="AT16" s="149" t="s">
        <v>276</v>
      </c>
      <c r="AU16" s="161">
        <v>1</v>
      </c>
      <c r="AV16" s="159">
        <v>135779.82</v>
      </c>
      <c r="AW16" s="159">
        <v>5431.19</v>
      </c>
      <c r="AX16" s="149" t="s">
        <v>274</v>
      </c>
      <c r="AY16" s="159">
        <v>1086.24</v>
      </c>
      <c r="AZ16" s="159">
        <v>1086.24</v>
      </c>
      <c r="BA16" s="159">
        <v>4344.96</v>
      </c>
      <c r="BB16" s="159">
        <v>51053.28</v>
      </c>
      <c r="BC16" s="162" t="s">
        <v>274</v>
      </c>
      <c r="BD16" s="162">
        <v>0</v>
      </c>
      <c r="BE16" s="159">
        <v>84726.54</v>
      </c>
      <c r="BF16" s="159">
        <v>84726.54</v>
      </c>
      <c r="BG16" s="159">
        <v>135779.82</v>
      </c>
    </row>
    <row r="17" ht="28.05" customHeight="1" spans="1:59">
      <c r="A17" s="149"/>
      <c r="B17" s="149"/>
      <c r="C17" s="149"/>
      <c r="D17" s="149" t="s">
        <v>256</v>
      </c>
      <c r="E17" s="340" t="s">
        <v>311</v>
      </c>
      <c r="F17" s="149" t="s">
        <v>256</v>
      </c>
      <c r="G17" s="149" t="s">
        <v>312</v>
      </c>
      <c r="H17" s="149" t="s">
        <v>313</v>
      </c>
      <c r="I17" s="149"/>
      <c r="J17" s="149" t="s">
        <v>314</v>
      </c>
      <c r="K17" s="149"/>
      <c r="L17" s="149" t="s">
        <v>262</v>
      </c>
      <c r="M17" s="149"/>
      <c r="N17" s="149" t="s">
        <v>263</v>
      </c>
      <c r="O17" s="149" t="s">
        <v>214</v>
      </c>
      <c r="P17" s="149" t="s">
        <v>53</v>
      </c>
      <c r="Q17" s="149"/>
      <c r="R17" s="149" t="s">
        <v>315</v>
      </c>
      <c r="S17" s="149" t="s">
        <v>316</v>
      </c>
      <c r="T17" s="149" t="s">
        <v>317</v>
      </c>
      <c r="U17" s="149" t="s">
        <v>267</v>
      </c>
      <c r="V17" s="149"/>
      <c r="W17" s="149"/>
      <c r="X17" s="149" t="s">
        <v>268</v>
      </c>
      <c r="Y17" s="149"/>
      <c r="Z17" s="149"/>
      <c r="AA17" s="149"/>
      <c r="AB17" s="149" t="s">
        <v>269</v>
      </c>
      <c r="AC17" s="149" t="s">
        <v>318</v>
      </c>
      <c r="AD17" s="149" t="s">
        <v>317</v>
      </c>
      <c r="AE17" s="149" t="s">
        <v>271</v>
      </c>
      <c r="AF17" s="149"/>
      <c r="AG17" s="149" t="s">
        <v>272</v>
      </c>
      <c r="AH17" s="149" t="s">
        <v>273</v>
      </c>
      <c r="AI17" s="158">
        <v>60</v>
      </c>
      <c r="AJ17" s="149"/>
      <c r="AK17" s="159" t="s">
        <v>274</v>
      </c>
      <c r="AL17" s="159" t="s">
        <v>274</v>
      </c>
      <c r="AM17" s="149" t="s">
        <v>274</v>
      </c>
      <c r="AN17" s="160">
        <v>4</v>
      </c>
      <c r="AO17" s="149"/>
      <c r="AP17" s="149" t="s">
        <v>274</v>
      </c>
      <c r="AQ17" s="149" t="s">
        <v>275</v>
      </c>
      <c r="AR17" s="158">
        <v>1</v>
      </c>
      <c r="AS17" s="149" t="s">
        <v>275</v>
      </c>
      <c r="AT17" s="149" t="s">
        <v>276</v>
      </c>
      <c r="AU17" s="161">
        <v>1</v>
      </c>
      <c r="AV17" s="159">
        <v>12616.43</v>
      </c>
      <c r="AW17" s="159">
        <v>504.66</v>
      </c>
      <c r="AX17" s="149" t="s">
        <v>274</v>
      </c>
      <c r="AY17" s="162">
        <v>0</v>
      </c>
      <c r="AZ17" s="162" t="s">
        <v>274</v>
      </c>
      <c r="BA17" s="162">
        <v>0</v>
      </c>
      <c r="BB17" s="159">
        <v>12111.77</v>
      </c>
      <c r="BC17" s="162" t="s">
        <v>274</v>
      </c>
      <c r="BD17" s="162">
        <v>0</v>
      </c>
      <c r="BE17" s="159">
        <v>504.66</v>
      </c>
      <c r="BF17" s="159">
        <v>504.66</v>
      </c>
      <c r="BG17" s="159">
        <v>12616.43</v>
      </c>
    </row>
    <row r="18" ht="28.05" customHeight="1" spans="1:59">
      <c r="A18" s="149"/>
      <c r="B18" s="149"/>
      <c r="C18" s="149"/>
      <c r="D18" s="149" t="s">
        <v>256</v>
      </c>
      <c r="E18" s="340" t="s">
        <v>319</v>
      </c>
      <c r="F18" s="149" t="s">
        <v>256</v>
      </c>
      <c r="G18" s="149" t="s">
        <v>320</v>
      </c>
      <c r="H18" s="149" t="s">
        <v>321</v>
      </c>
      <c r="I18" s="149"/>
      <c r="J18" s="149" t="s">
        <v>322</v>
      </c>
      <c r="K18" s="149"/>
      <c r="L18" s="149" t="s">
        <v>262</v>
      </c>
      <c r="M18" s="149"/>
      <c r="N18" s="149" t="s">
        <v>263</v>
      </c>
      <c r="O18" s="149" t="s">
        <v>214</v>
      </c>
      <c r="P18" s="149" t="s">
        <v>53</v>
      </c>
      <c r="Q18" s="149"/>
      <c r="R18" s="149" t="s">
        <v>323</v>
      </c>
      <c r="S18" s="149" t="s">
        <v>316</v>
      </c>
      <c r="T18" s="149" t="s">
        <v>317</v>
      </c>
      <c r="U18" s="149" t="s">
        <v>267</v>
      </c>
      <c r="V18" s="149"/>
      <c r="W18" s="149"/>
      <c r="X18" s="149" t="s">
        <v>268</v>
      </c>
      <c r="Y18" s="149"/>
      <c r="Z18" s="149"/>
      <c r="AA18" s="149"/>
      <c r="AB18" s="149" t="s">
        <v>269</v>
      </c>
      <c r="AC18" s="149" t="s">
        <v>318</v>
      </c>
      <c r="AD18" s="149" t="s">
        <v>317</v>
      </c>
      <c r="AE18" s="149" t="s">
        <v>271</v>
      </c>
      <c r="AF18" s="149"/>
      <c r="AG18" s="149" t="s">
        <v>272</v>
      </c>
      <c r="AH18" s="149" t="s">
        <v>273</v>
      </c>
      <c r="AI18" s="158">
        <v>60</v>
      </c>
      <c r="AJ18" s="149"/>
      <c r="AK18" s="159" t="s">
        <v>274</v>
      </c>
      <c r="AL18" s="159" t="s">
        <v>274</v>
      </c>
      <c r="AM18" s="149" t="s">
        <v>274</v>
      </c>
      <c r="AN18" s="160">
        <v>4</v>
      </c>
      <c r="AO18" s="149"/>
      <c r="AP18" s="149" t="s">
        <v>274</v>
      </c>
      <c r="AQ18" s="149" t="s">
        <v>275</v>
      </c>
      <c r="AR18" s="158">
        <v>1</v>
      </c>
      <c r="AS18" s="149" t="s">
        <v>275</v>
      </c>
      <c r="AT18" s="149" t="s">
        <v>276</v>
      </c>
      <c r="AU18" s="161">
        <v>1</v>
      </c>
      <c r="AV18" s="159">
        <v>29717.16</v>
      </c>
      <c r="AW18" s="159">
        <v>1188.69</v>
      </c>
      <c r="AX18" s="149" t="s">
        <v>274</v>
      </c>
      <c r="AY18" s="162">
        <v>0</v>
      </c>
      <c r="AZ18" s="162" t="s">
        <v>274</v>
      </c>
      <c r="BA18" s="162">
        <v>0</v>
      </c>
      <c r="BB18" s="159">
        <v>28528.47</v>
      </c>
      <c r="BC18" s="162" t="s">
        <v>274</v>
      </c>
      <c r="BD18" s="162">
        <v>0</v>
      </c>
      <c r="BE18" s="159">
        <v>1188.69</v>
      </c>
      <c r="BF18" s="159">
        <v>1188.69</v>
      </c>
      <c r="BG18" s="159">
        <v>29717.16</v>
      </c>
    </row>
    <row r="19" ht="28.05" customHeight="1" spans="1:59">
      <c r="A19" s="149"/>
      <c r="B19" s="149"/>
      <c r="C19" s="149"/>
      <c r="D19" s="149" t="s">
        <v>256</v>
      </c>
      <c r="E19" s="340" t="s">
        <v>324</v>
      </c>
      <c r="F19" s="149" t="s">
        <v>256</v>
      </c>
      <c r="G19" s="149" t="s">
        <v>325</v>
      </c>
      <c r="H19" s="149" t="s">
        <v>326</v>
      </c>
      <c r="I19" s="149"/>
      <c r="J19" s="149" t="s">
        <v>327</v>
      </c>
      <c r="K19" s="149"/>
      <c r="L19" s="149" t="s">
        <v>262</v>
      </c>
      <c r="M19" s="149"/>
      <c r="N19" s="149" t="s">
        <v>263</v>
      </c>
      <c r="O19" s="149" t="s">
        <v>214</v>
      </c>
      <c r="P19" s="149" t="s">
        <v>53</v>
      </c>
      <c r="Q19" s="149"/>
      <c r="R19" s="149" t="s">
        <v>315</v>
      </c>
      <c r="S19" s="149" t="s">
        <v>316</v>
      </c>
      <c r="T19" s="149" t="s">
        <v>317</v>
      </c>
      <c r="U19" s="149" t="s">
        <v>267</v>
      </c>
      <c r="V19" s="149"/>
      <c r="W19" s="149"/>
      <c r="X19" s="149" t="s">
        <v>268</v>
      </c>
      <c r="Y19" s="149"/>
      <c r="Z19" s="149"/>
      <c r="AA19" s="149"/>
      <c r="AB19" s="149" t="s">
        <v>269</v>
      </c>
      <c r="AC19" s="149" t="s">
        <v>318</v>
      </c>
      <c r="AD19" s="149" t="s">
        <v>317</v>
      </c>
      <c r="AE19" s="149" t="s">
        <v>271</v>
      </c>
      <c r="AF19" s="149"/>
      <c r="AG19" s="149" t="s">
        <v>272</v>
      </c>
      <c r="AH19" s="149" t="s">
        <v>273</v>
      </c>
      <c r="AI19" s="158">
        <v>60</v>
      </c>
      <c r="AJ19" s="149"/>
      <c r="AK19" s="159" t="s">
        <v>274</v>
      </c>
      <c r="AL19" s="159" t="s">
        <v>274</v>
      </c>
      <c r="AM19" s="149" t="s">
        <v>274</v>
      </c>
      <c r="AN19" s="160">
        <v>3.99999268</v>
      </c>
      <c r="AO19" s="149"/>
      <c r="AP19" s="149" t="s">
        <v>274</v>
      </c>
      <c r="AQ19" s="149" t="s">
        <v>275</v>
      </c>
      <c r="AR19" s="158">
        <v>1</v>
      </c>
      <c r="AS19" s="149" t="s">
        <v>275</v>
      </c>
      <c r="AT19" s="149" t="s">
        <v>276</v>
      </c>
      <c r="AU19" s="161">
        <v>1</v>
      </c>
      <c r="AV19" s="159">
        <v>98375.18</v>
      </c>
      <c r="AW19" s="159">
        <v>3935</v>
      </c>
      <c r="AX19" s="149" t="s">
        <v>274</v>
      </c>
      <c r="AY19" s="162">
        <v>0</v>
      </c>
      <c r="AZ19" s="162" t="s">
        <v>274</v>
      </c>
      <c r="BA19" s="162">
        <v>0</v>
      </c>
      <c r="BB19" s="159">
        <v>94440.18</v>
      </c>
      <c r="BC19" s="162" t="s">
        <v>274</v>
      </c>
      <c r="BD19" s="162">
        <v>0</v>
      </c>
      <c r="BE19" s="159">
        <v>3935</v>
      </c>
      <c r="BF19" s="159">
        <v>3935</v>
      </c>
      <c r="BG19" s="159">
        <v>98375.18</v>
      </c>
    </row>
    <row r="20" ht="28.05" customHeight="1" spans="1:59">
      <c r="A20" s="149"/>
      <c r="B20" s="149"/>
      <c r="C20" s="149"/>
      <c r="D20" s="149" t="s">
        <v>256</v>
      </c>
      <c r="E20" s="340" t="s">
        <v>328</v>
      </c>
      <c r="F20" s="149" t="s">
        <v>256</v>
      </c>
      <c r="G20" s="149" t="s">
        <v>329</v>
      </c>
      <c r="H20" s="149" t="s">
        <v>330</v>
      </c>
      <c r="I20" s="149" t="s">
        <v>331</v>
      </c>
      <c r="J20" s="149" t="s">
        <v>332</v>
      </c>
      <c r="K20" s="149"/>
      <c r="L20" s="149" t="s">
        <v>287</v>
      </c>
      <c r="M20" s="149"/>
      <c r="N20" s="149" t="s">
        <v>263</v>
      </c>
      <c r="O20" s="149" t="s">
        <v>214</v>
      </c>
      <c r="P20" s="149" t="s">
        <v>53</v>
      </c>
      <c r="Q20" s="149"/>
      <c r="R20" s="149" t="s">
        <v>333</v>
      </c>
      <c r="S20" s="149" t="s">
        <v>334</v>
      </c>
      <c r="T20" s="149" t="s">
        <v>335</v>
      </c>
      <c r="U20" s="149" t="s">
        <v>267</v>
      </c>
      <c r="V20" s="149"/>
      <c r="W20" s="149"/>
      <c r="X20" s="149" t="s">
        <v>336</v>
      </c>
      <c r="Y20" s="149"/>
      <c r="Z20" s="149"/>
      <c r="AA20" s="149"/>
      <c r="AB20" s="149" t="s">
        <v>269</v>
      </c>
      <c r="AC20" s="149" t="s">
        <v>270</v>
      </c>
      <c r="AD20" s="149" t="s">
        <v>335</v>
      </c>
      <c r="AE20" s="149" t="s">
        <v>271</v>
      </c>
      <c r="AF20" s="149"/>
      <c r="AG20" s="149" t="s">
        <v>291</v>
      </c>
      <c r="AH20" s="149" t="s">
        <v>273</v>
      </c>
      <c r="AI20" s="158">
        <v>28</v>
      </c>
      <c r="AJ20" s="149"/>
      <c r="AK20" s="159" t="s">
        <v>274</v>
      </c>
      <c r="AL20" s="159" t="s">
        <v>274</v>
      </c>
      <c r="AM20" s="149" t="s">
        <v>274</v>
      </c>
      <c r="AN20" s="160">
        <v>4</v>
      </c>
      <c r="AO20" s="149"/>
      <c r="AP20" s="149" t="s">
        <v>274</v>
      </c>
      <c r="AQ20" s="149" t="s">
        <v>275</v>
      </c>
      <c r="AR20" s="158">
        <v>1</v>
      </c>
      <c r="AS20" s="149" t="s">
        <v>275</v>
      </c>
      <c r="AT20" s="149" t="s">
        <v>276</v>
      </c>
      <c r="AU20" s="161">
        <v>1</v>
      </c>
      <c r="AV20" s="159">
        <v>217415.38</v>
      </c>
      <c r="AW20" s="159">
        <v>8696.62</v>
      </c>
      <c r="AX20" s="149" t="s">
        <v>274</v>
      </c>
      <c r="AY20" s="159">
        <v>1739.32</v>
      </c>
      <c r="AZ20" s="159">
        <v>1739.32</v>
      </c>
      <c r="BA20" s="159">
        <v>6957.28</v>
      </c>
      <c r="BB20" s="159">
        <v>48700.96</v>
      </c>
      <c r="BC20" s="162" t="s">
        <v>274</v>
      </c>
      <c r="BD20" s="162">
        <v>0</v>
      </c>
      <c r="BE20" s="159">
        <v>168714.42</v>
      </c>
      <c r="BF20" s="159">
        <v>168714.42</v>
      </c>
      <c r="BG20" s="159">
        <v>217415.38</v>
      </c>
    </row>
    <row r="21" ht="28.05" customHeight="1" spans="1:59">
      <c r="A21" s="149"/>
      <c r="B21" s="149"/>
      <c r="C21" s="149"/>
      <c r="D21" s="149" t="s">
        <v>256</v>
      </c>
      <c r="E21" s="340" t="s">
        <v>337</v>
      </c>
      <c r="F21" s="149" t="s">
        <v>256</v>
      </c>
      <c r="G21" s="149" t="s">
        <v>338</v>
      </c>
      <c r="H21" s="149" t="s">
        <v>339</v>
      </c>
      <c r="I21" s="149" t="s">
        <v>340</v>
      </c>
      <c r="J21" s="149" t="s">
        <v>341</v>
      </c>
      <c r="K21" s="149"/>
      <c r="L21" s="149" t="s">
        <v>287</v>
      </c>
      <c r="M21" s="149"/>
      <c r="N21" s="149" t="s">
        <v>263</v>
      </c>
      <c r="O21" s="149" t="s">
        <v>214</v>
      </c>
      <c r="P21" s="149" t="s">
        <v>53</v>
      </c>
      <c r="Q21" s="149"/>
      <c r="R21" s="149" t="s">
        <v>342</v>
      </c>
      <c r="S21" s="149" t="s">
        <v>334</v>
      </c>
      <c r="T21" s="149" t="s">
        <v>335</v>
      </c>
      <c r="U21" s="149" t="s">
        <v>267</v>
      </c>
      <c r="V21" s="149"/>
      <c r="W21" s="149"/>
      <c r="X21" s="149" t="s">
        <v>268</v>
      </c>
      <c r="Y21" s="149"/>
      <c r="Z21" s="149"/>
      <c r="AA21" s="149"/>
      <c r="AB21" s="149" t="s">
        <v>269</v>
      </c>
      <c r="AC21" s="149" t="s">
        <v>270</v>
      </c>
      <c r="AD21" s="149" t="s">
        <v>335</v>
      </c>
      <c r="AE21" s="149" t="s">
        <v>271</v>
      </c>
      <c r="AF21" s="149"/>
      <c r="AG21" s="149" t="s">
        <v>291</v>
      </c>
      <c r="AH21" s="149" t="s">
        <v>273</v>
      </c>
      <c r="AI21" s="158">
        <v>28</v>
      </c>
      <c r="AJ21" s="149"/>
      <c r="AK21" s="159" t="s">
        <v>274</v>
      </c>
      <c r="AL21" s="159" t="s">
        <v>274</v>
      </c>
      <c r="AM21" s="149" t="s">
        <v>274</v>
      </c>
      <c r="AN21" s="160">
        <v>4</v>
      </c>
      <c r="AO21" s="149"/>
      <c r="AP21" s="149" t="s">
        <v>274</v>
      </c>
      <c r="AQ21" s="149" t="s">
        <v>275</v>
      </c>
      <c r="AR21" s="158">
        <v>1</v>
      </c>
      <c r="AS21" s="149" t="s">
        <v>275</v>
      </c>
      <c r="AT21" s="149" t="s">
        <v>276</v>
      </c>
      <c r="AU21" s="161">
        <v>1</v>
      </c>
      <c r="AV21" s="159">
        <v>2735784.34</v>
      </c>
      <c r="AW21" s="159">
        <v>109431.37</v>
      </c>
      <c r="AX21" s="149" t="s">
        <v>274</v>
      </c>
      <c r="AY21" s="159">
        <v>21886.28</v>
      </c>
      <c r="AZ21" s="159">
        <v>21886.28</v>
      </c>
      <c r="BA21" s="159">
        <v>87545.12</v>
      </c>
      <c r="BB21" s="159">
        <v>612815.6</v>
      </c>
      <c r="BC21" s="162" t="s">
        <v>274</v>
      </c>
      <c r="BD21" s="162">
        <v>0</v>
      </c>
      <c r="BE21" s="159">
        <v>2122968.74</v>
      </c>
      <c r="BF21" s="159">
        <v>2122968.74</v>
      </c>
      <c r="BG21" s="159">
        <v>2735784.34</v>
      </c>
    </row>
    <row r="22" ht="28.05" customHeight="1" spans="1:59">
      <c r="A22" s="149"/>
      <c r="B22" s="149"/>
      <c r="C22" s="149"/>
      <c r="D22" s="149" t="s">
        <v>256</v>
      </c>
      <c r="E22" s="340" t="s">
        <v>343</v>
      </c>
      <c r="F22" s="149" t="s">
        <v>256</v>
      </c>
      <c r="G22" s="149" t="s">
        <v>344</v>
      </c>
      <c r="H22" s="149" t="s">
        <v>345</v>
      </c>
      <c r="I22" s="149" t="s">
        <v>346</v>
      </c>
      <c r="J22" s="149" t="s">
        <v>347</v>
      </c>
      <c r="K22" s="149"/>
      <c r="L22" s="149" t="s">
        <v>287</v>
      </c>
      <c r="M22" s="149"/>
      <c r="N22" s="149" t="s">
        <v>263</v>
      </c>
      <c r="O22" s="149" t="s">
        <v>214</v>
      </c>
      <c r="P22" s="149" t="s">
        <v>53</v>
      </c>
      <c r="Q22" s="149"/>
      <c r="R22" s="149" t="s">
        <v>333</v>
      </c>
      <c r="S22" s="149" t="s">
        <v>334</v>
      </c>
      <c r="T22" s="149" t="s">
        <v>335</v>
      </c>
      <c r="U22" s="149" t="s">
        <v>267</v>
      </c>
      <c r="V22" s="149"/>
      <c r="W22" s="149"/>
      <c r="X22" s="149" t="s">
        <v>336</v>
      </c>
      <c r="Y22" s="149"/>
      <c r="Z22" s="149"/>
      <c r="AA22" s="149"/>
      <c r="AB22" s="149" t="s">
        <v>269</v>
      </c>
      <c r="AC22" s="149" t="s">
        <v>270</v>
      </c>
      <c r="AD22" s="149" t="s">
        <v>335</v>
      </c>
      <c r="AE22" s="149" t="s">
        <v>271</v>
      </c>
      <c r="AF22" s="149"/>
      <c r="AG22" s="149" t="s">
        <v>291</v>
      </c>
      <c r="AH22" s="149" t="s">
        <v>273</v>
      </c>
      <c r="AI22" s="158">
        <v>28</v>
      </c>
      <c r="AJ22" s="149"/>
      <c r="AK22" s="159" t="s">
        <v>274</v>
      </c>
      <c r="AL22" s="159" t="s">
        <v>274</v>
      </c>
      <c r="AM22" s="149" t="s">
        <v>274</v>
      </c>
      <c r="AN22" s="160">
        <v>4</v>
      </c>
      <c r="AO22" s="149"/>
      <c r="AP22" s="149" t="s">
        <v>274</v>
      </c>
      <c r="AQ22" s="149" t="s">
        <v>275</v>
      </c>
      <c r="AR22" s="158">
        <v>1</v>
      </c>
      <c r="AS22" s="149" t="s">
        <v>275</v>
      </c>
      <c r="AT22" s="149" t="s">
        <v>276</v>
      </c>
      <c r="AU22" s="161">
        <v>1</v>
      </c>
      <c r="AV22" s="159">
        <v>66973.22</v>
      </c>
      <c r="AW22" s="159">
        <v>2678.93</v>
      </c>
      <c r="AX22" s="149" t="s">
        <v>274</v>
      </c>
      <c r="AY22" s="159">
        <v>535.78</v>
      </c>
      <c r="AZ22" s="159">
        <v>535.78</v>
      </c>
      <c r="BA22" s="159">
        <v>2143.12</v>
      </c>
      <c r="BB22" s="159">
        <v>15002.08</v>
      </c>
      <c r="BC22" s="162" t="s">
        <v>274</v>
      </c>
      <c r="BD22" s="162">
        <v>0</v>
      </c>
      <c r="BE22" s="159">
        <v>51971.14</v>
      </c>
      <c r="BF22" s="159">
        <v>51971.14</v>
      </c>
      <c r="BG22" s="159">
        <v>66973.22</v>
      </c>
    </row>
    <row r="23" ht="28.05" customHeight="1" spans="1:59">
      <c r="A23" s="149"/>
      <c r="B23" s="149"/>
      <c r="C23" s="149"/>
      <c r="D23" s="149" t="s">
        <v>256</v>
      </c>
      <c r="E23" s="340" t="s">
        <v>348</v>
      </c>
      <c r="F23" s="149" t="s">
        <v>256</v>
      </c>
      <c r="G23" s="149" t="s">
        <v>349</v>
      </c>
      <c r="H23" s="149" t="s">
        <v>350</v>
      </c>
      <c r="I23" s="149"/>
      <c r="J23" s="149" t="s">
        <v>351</v>
      </c>
      <c r="K23" s="149"/>
      <c r="L23" s="149" t="s">
        <v>262</v>
      </c>
      <c r="M23" s="149"/>
      <c r="N23" s="149" t="s">
        <v>263</v>
      </c>
      <c r="O23" s="149" t="s">
        <v>214</v>
      </c>
      <c r="P23" s="149" t="s">
        <v>53</v>
      </c>
      <c r="Q23" s="149"/>
      <c r="R23" s="149" t="s">
        <v>352</v>
      </c>
      <c r="S23" s="149" t="s">
        <v>353</v>
      </c>
      <c r="T23" s="149" t="s">
        <v>120</v>
      </c>
      <c r="U23" s="149" t="s">
        <v>267</v>
      </c>
      <c r="V23" s="149"/>
      <c r="W23" s="149"/>
      <c r="X23" s="149" t="s">
        <v>268</v>
      </c>
      <c r="Y23" s="149"/>
      <c r="Z23" s="149"/>
      <c r="AA23" s="149"/>
      <c r="AB23" s="149" t="s">
        <v>269</v>
      </c>
      <c r="AC23" s="149" t="s">
        <v>270</v>
      </c>
      <c r="AD23" s="149" t="s">
        <v>120</v>
      </c>
      <c r="AE23" s="149" t="s">
        <v>271</v>
      </c>
      <c r="AF23" s="149"/>
      <c r="AG23" s="149" t="s">
        <v>291</v>
      </c>
      <c r="AH23" s="149" t="s">
        <v>273</v>
      </c>
      <c r="AI23" s="158">
        <v>103</v>
      </c>
      <c r="AJ23" s="149"/>
      <c r="AK23" s="159" t="s">
        <v>274</v>
      </c>
      <c r="AL23" s="159" t="s">
        <v>274</v>
      </c>
      <c r="AM23" s="149" t="s">
        <v>274</v>
      </c>
      <c r="AN23" s="160">
        <v>4</v>
      </c>
      <c r="AO23" s="149"/>
      <c r="AP23" s="149" t="s">
        <v>274</v>
      </c>
      <c r="AQ23" s="149" t="s">
        <v>275</v>
      </c>
      <c r="AR23" s="158">
        <v>1</v>
      </c>
      <c r="AS23" s="149" t="s">
        <v>275</v>
      </c>
      <c r="AT23" s="149" t="s">
        <v>276</v>
      </c>
      <c r="AU23" s="161">
        <v>1</v>
      </c>
      <c r="AV23" s="159">
        <v>531213.28</v>
      </c>
      <c r="AW23" s="159">
        <v>21248.53</v>
      </c>
      <c r="AX23" s="149" t="s">
        <v>274</v>
      </c>
      <c r="AY23" s="159">
        <v>6139.02</v>
      </c>
      <c r="AZ23" s="159">
        <v>6139.02</v>
      </c>
      <c r="BA23" s="159">
        <v>24556.08</v>
      </c>
      <c r="BB23" s="159">
        <v>405601.42</v>
      </c>
      <c r="BC23" s="162" t="s">
        <v>274</v>
      </c>
      <c r="BD23" s="162">
        <v>0</v>
      </c>
      <c r="BE23" s="159">
        <v>125611.86</v>
      </c>
      <c r="BF23" s="159">
        <v>125611.86</v>
      </c>
      <c r="BG23" s="159">
        <v>531213.28</v>
      </c>
    </row>
    <row r="24" ht="28.05" customHeight="1" spans="1:59">
      <c r="A24" s="149"/>
      <c r="B24" s="149"/>
      <c r="C24" s="149"/>
      <c r="D24" s="149" t="s">
        <v>256</v>
      </c>
      <c r="E24" s="340" t="s">
        <v>354</v>
      </c>
      <c r="F24" s="149" t="s">
        <v>256</v>
      </c>
      <c r="G24" s="149" t="s">
        <v>355</v>
      </c>
      <c r="H24" s="149" t="s">
        <v>356</v>
      </c>
      <c r="I24" s="149"/>
      <c r="J24" s="149" t="s">
        <v>357</v>
      </c>
      <c r="K24" s="149"/>
      <c r="L24" s="149" t="s">
        <v>287</v>
      </c>
      <c r="M24" s="149"/>
      <c r="N24" s="149" t="s">
        <v>263</v>
      </c>
      <c r="O24" s="149" t="s">
        <v>214</v>
      </c>
      <c r="P24" s="149" t="s">
        <v>53</v>
      </c>
      <c r="Q24" s="149"/>
      <c r="R24" s="149" t="s">
        <v>296</v>
      </c>
      <c r="S24" s="149" t="s">
        <v>289</v>
      </c>
      <c r="T24" s="149" t="s">
        <v>358</v>
      </c>
      <c r="U24" s="149" t="s">
        <v>267</v>
      </c>
      <c r="V24" s="149"/>
      <c r="W24" s="149"/>
      <c r="X24" s="149" t="s">
        <v>336</v>
      </c>
      <c r="Y24" s="149"/>
      <c r="Z24" s="149"/>
      <c r="AA24" s="149"/>
      <c r="AB24" s="149" t="s">
        <v>269</v>
      </c>
      <c r="AC24" s="149" t="s">
        <v>318</v>
      </c>
      <c r="AD24" s="149" t="s">
        <v>358</v>
      </c>
      <c r="AE24" s="149" t="s">
        <v>271</v>
      </c>
      <c r="AF24" s="149"/>
      <c r="AG24" s="149" t="s">
        <v>291</v>
      </c>
      <c r="AH24" s="149" t="s">
        <v>273</v>
      </c>
      <c r="AI24" s="158">
        <v>120</v>
      </c>
      <c r="AJ24" s="149"/>
      <c r="AK24" s="159" t="s">
        <v>274</v>
      </c>
      <c r="AL24" s="159" t="s">
        <v>274</v>
      </c>
      <c r="AM24" s="149" t="s">
        <v>274</v>
      </c>
      <c r="AN24" s="160">
        <v>4</v>
      </c>
      <c r="AO24" s="149"/>
      <c r="AP24" s="149" t="s">
        <v>274</v>
      </c>
      <c r="AQ24" s="149" t="s">
        <v>275</v>
      </c>
      <c r="AR24" s="158">
        <v>1</v>
      </c>
      <c r="AS24" s="149" t="s">
        <v>275</v>
      </c>
      <c r="AT24" s="149" t="s">
        <v>276</v>
      </c>
      <c r="AU24" s="161">
        <v>1</v>
      </c>
      <c r="AV24" s="159">
        <v>254342</v>
      </c>
      <c r="AW24" s="159">
        <v>10173.68</v>
      </c>
      <c r="AX24" s="149" t="s">
        <v>274</v>
      </c>
      <c r="AY24" s="162">
        <v>0</v>
      </c>
      <c r="AZ24" s="162" t="s">
        <v>274</v>
      </c>
      <c r="BA24" s="162">
        <v>0</v>
      </c>
      <c r="BB24" s="159">
        <v>244168.32</v>
      </c>
      <c r="BC24" s="162" t="s">
        <v>274</v>
      </c>
      <c r="BD24" s="162">
        <v>0</v>
      </c>
      <c r="BE24" s="159">
        <v>10173.68</v>
      </c>
      <c r="BF24" s="159">
        <v>10173.68</v>
      </c>
      <c r="BG24" s="159">
        <v>254342</v>
      </c>
    </row>
    <row r="25" ht="28.05" customHeight="1" spans="1:59">
      <c r="A25" s="149"/>
      <c r="B25" s="149"/>
      <c r="C25" s="149"/>
      <c r="D25" s="149" t="s">
        <v>256</v>
      </c>
      <c r="E25" s="340" t="s">
        <v>359</v>
      </c>
      <c r="F25" s="149" t="s">
        <v>256</v>
      </c>
      <c r="G25" s="149" t="s">
        <v>360</v>
      </c>
      <c r="H25" s="149" t="s">
        <v>361</v>
      </c>
      <c r="I25" s="149" t="s">
        <v>362</v>
      </c>
      <c r="J25" s="149" t="s">
        <v>363</v>
      </c>
      <c r="K25" s="149"/>
      <c r="L25" s="149" t="s">
        <v>262</v>
      </c>
      <c r="M25" s="149"/>
      <c r="N25" s="149" t="s">
        <v>263</v>
      </c>
      <c r="O25" s="149" t="s">
        <v>214</v>
      </c>
      <c r="P25" s="149" t="s">
        <v>53</v>
      </c>
      <c r="Q25" s="149"/>
      <c r="R25" s="149" t="s">
        <v>364</v>
      </c>
      <c r="S25" s="149" t="s">
        <v>365</v>
      </c>
      <c r="T25" s="149" t="s">
        <v>366</v>
      </c>
      <c r="U25" s="149" t="s">
        <v>267</v>
      </c>
      <c r="V25" s="149"/>
      <c r="W25" s="149"/>
      <c r="X25" s="149" t="s">
        <v>268</v>
      </c>
      <c r="Y25" s="149"/>
      <c r="Z25" s="149"/>
      <c r="AA25" s="149"/>
      <c r="AB25" s="149" t="s">
        <v>269</v>
      </c>
      <c r="AC25" s="149" t="s">
        <v>318</v>
      </c>
      <c r="AD25" s="149" t="s">
        <v>366</v>
      </c>
      <c r="AE25" s="149" t="s">
        <v>271</v>
      </c>
      <c r="AF25" s="149"/>
      <c r="AG25" s="149" t="s">
        <v>272</v>
      </c>
      <c r="AH25" s="149" t="s">
        <v>273</v>
      </c>
      <c r="AI25" s="158">
        <v>60</v>
      </c>
      <c r="AJ25" s="149"/>
      <c r="AK25" s="159" t="s">
        <v>274</v>
      </c>
      <c r="AL25" s="159" t="s">
        <v>274</v>
      </c>
      <c r="AM25" s="149" t="s">
        <v>274</v>
      </c>
      <c r="AN25" s="160">
        <v>4</v>
      </c>
      <c r="AO25" s="149"/>
      <c r="AP25" s="149" t="s">
        <v>274</v>
      </c>
      <c r="AQ25" s="149" t="s">
        <v>275</v>
      </c>
      <c r="AR25" s="158">
        <v>1</v>
      </c>
      <c r="AS25" s="149" t="s">
        <v>275</v>
      </c>
      <c r="AT25" s="149" t="s">
        <v>276</v>
      </c>
      <c r="AU25" s="161">
        <v>1</v>
      </c>
      <c r="AV25" s="159">
        <v>70656.76</v>
      </c>
      <c r="AW25" s="159">
        <v>2826.27</v>
      </c>
      <c r="AX25" s="149" t="s">
        <v>274</v>
      </c>
      <c r="AY25" s="162">
        <v>0</v>
      </c>
      <c r="AZ25" s="162" t="s">
        <v>274</v>
      </c>
      <c r="BA25" s="162">
        <v>0</v>
      </c>
      <c r="BB25" s="159">
        <v>67830.49</v>
      </c>
      <c r="BC25" s="162" t="s">
        <v>274</v>
      </c>
      <c r="BD25" s="162">
        <v>0</v>
      </c>
      <c r="BE25" s="159">
        <v>2826.27</v>
      </c>
      <c r="BF25" s="159">
        <v>2826.27</v>
      </c>
      <c r="BG25" s="159">
        <v>70656.76</v>
      </c>
    </row>
    <row r="26" ht="28.05" customHeight="1" spans="1:59">
      <c r="A26" s="149"/>
      <c r="B26" s="149"/>
      <c r="C26" s="149"/>
      <c r="D26" s="149" t="s">
        <v>256</v>
      </c>
      <c r="E26" s="340" t="s">
        <v>367</v>
      </c>
      <c r="F26" s="149" t="s">
        <v>256</v>
      </c>
      <c r="G26" s="149" t="s">
        <v>368</v>
      </c>
      <c r="H26" s="149" t="s">
        <v>369</v>
      </c>
      <c r="I26" s="149" t="s">
        <v>370</v>
      </c>
      <c r="J26" s="149" t="s">
        <v>371</v>
      </c>
      <c r="K26" s="149"/>
      <c r="L26" s="149" t="s">
        <v>262</v>
      </c>
      <c r="M26" s="149"/>
      <c r="N26" s="149" t="s">
        <v>263</v>
      </c>
      <c r="O26" s="149" t="s">
        <v>214</v>
      </c>
      <c r="P26" s="149" t="s">
        <v>53</v>
      </c>
      <c r="Q26" s="149"/>
      <c r="R26" s="149" t="s">
        <v>372</v>
      </c>
      <c r="S26" s="149" t="s">
        <v>265</v>
      </c>
      <c r="T26" s="149" t="s">
        <v>373</v>
      </c>
      <c r="U26" s="149" t="s">
        <v>267</v>
      </c>
      <c r="V26" s="149"/>
      <c r="W26" s="149"/>
      <c r="X26" s="149" t="s">
        <v>268</v>
      </c>
      <c r="Y26" s="149"/>
      <c r="Z26" s="149"/>
      <c r="AA26" s="149"/>
      <c r="AB26" s="149" t="s">
        <v>269</v>
      </c>
      <c r="AC26" s="149" t="s">
        <v>318</v>
      </c>
      <c r="AD26" s="149" t="s">
        <v>373</v>
      </c>
      <c r="AE26" s="149" t="s">
        <v>271</v>
      </c>
      <c r="AF26" s="149"/>
      <c r="AG26" s="149" t="s">
        <v>272</v>
      </c>
      <c r="AH26" s="149" t="s">
        <v>273</v>
      </c>
      <c r="AI26" s="158">
        <v>60</v>
      </c>
      <c r="AJ26" s="149"/>
      <c r="AK26" s="159" t="s">
        <v>274</v>
      </c>
      <c r="AL26" s="159" t="s">
        <v>274</v>
      </c>
      <c r="AM26" s="149" t="s">
        <v>274</v>
      </c>
      <c r="AN26" s="160">
        <v>4</v>
      </c>
      <c r="AO26" s="149"/>
      <c r="AP26" s="149" t="s">
        <v>274</v>
      </c>
      <c r="AQ26" s="149" t="s">
        <v>275</v>
      </c>
      <c r="AR26" s="158">
        <v>1</v>
      </c>
      <c r="AS26" s="149" t="s">
        <v>275</v>
      </c>
      <c r="AT26" s="149" t="s">
        <v>276</v>
      </c>
      <c r="AU26" s="161">
        <v>1</v>
      </c>
      <c r="AV26" s="159">
        <v>100296.92</v>
      </c>
      <c r="AW26" s="159">
        <v>4011.88</v>
      </c>
      <c r="AX26" s="149" t="s">
        <v>274</v>
      </c>
      <c r="AY26" s="162">
        <v>0</v>
      </c>
      <c r="AZ26" s="162" t="s">
        <v>274</v>
      </c>
      <c r="BA26" s="162">
        <v>0</v>
      </c>
      <c r="BB26" s="159">
        <v>96285.04</v>
      </c>
      <c r="BC26" s="162" t="s">
        <v>274</v>
      </c>
      <c r="BD26" s="162">
        <v>0</v>
      </c>
      <c r="BE26" s="159">
        <v>4011.88</v>
      </c>
      <c r="BF26" s="159">
        <v>4011.88</v>
      </c>
      <c r="BG26" s="159">
        <v>100296.92</v>
      </c>
    </row>
    <row r="27" ht="28.05" customHeight="1" spans="1:59">
      <c r="A27" s="149"/>
      <c r="B27" s="149"/>
      <c r="C27" s="149"/>
      <c r="D27" s="149" t="s">
        <v>256</v>
      </c>
      <c r="E27" s="340" t="s">
        <v>374</v>
      </c>
      <c r="F27" s="149" t="s">
        <v>256</v>
      </c>
      <c r="G27" s="149" t="s">
        <v>375</v>
      </c>
      <c r="H27" s="149" t="s">
        <v>376</v>
      </c>
      <c r="I27" s="149" t="s">
        <v>377</v>
      </c>
      <c r="J27" s="149" t="s">
        <v>378</v>
      </c>
      <c r="K27" s="149"/>
      <c r="L27" s="149" t="s">
        <v>262</v>
      </c>
      <c r="M27" s="149"/>
      <c r="N27" s="149" t="s">
        <v>263</v>
      </c>
      <c r="O27" s="149" t="s">
        <v>214</v>
      </c>
      <c r="P27" s="149" t="s">
        <v>53</v>
      </c>
      <c r="Q27" s="149"/>
      <c r="R27" s="149" t="s">
        <v>372</v>
      </c>
      <c r="S27" s="149" t="s">
        <v>265</v>
      </c>
      <c r="T27" s="149" t="s">
        <v>373</v>
      </c>
      <c r="U27" s="149" t="s">
        <v>267</v>
      </c>
      <c r="V27" s="149"/>
      <c r="W27" s="149"/>
      <c r="X27" s="149" t="s">
        <v>268</v>
      </c>
      <c r="Y27" s="149"/>
      <c r="Z27" s="149"/>
      <c r="AA27" s="149"/>
      <c r="AB27" s="149" t="s">
        <v>269</v>
      </c>
      <c r="AC27" s="149" t="s">
        <v>318</v>
      </c>
      <c r="AD27" s="149" t="s">
        <v>373</v>
      </c>
      <c r="AE27" s="149" t="s">
        <v>271</v>
      </c>
      <c r="AF27" s="149"/>
      <c r="AG27" s="149" t="s">
        <v>272</v>
      </c>
      <c r="AH27" s="149" t="s">
        <v>273</v>
      </c>
      <c r="AI27" s="158">
        <v>60</v>
      </c>
      <c r="AJ27" s="149"/>
      <c r="AK27" s="159" t="s">
        <v>274</v>
      </c>
      <c r="AL27" s="159" t="s">
        <v>274</v>
      </c>
      <c r="AM27" s="149" t="s">
        <v>274</v>
      </c>
      <c r="AN27" s="160">
        <v>4</v>
      </c>
      <c r="AO27" s="149"/>
      <c r="AP27" s="149" t="s">
        <v>274</v>
      </c>
      <c r="AQ27" s="149" t="s">
        <v>275</v>
      </c>
      <c r="AR27" s="158">
        <v>1</v>
      </c>
      <c r="AS27" s="149" t="s">
        <v>275</v>
      </c>
      <c r="AT27" s="149" t="s">
        <v>276</v>
      </c>
      <c r="AU27" s="161">
        <v>1</v>
      </c>
      <c r="AV27" s="159">
        <v>11165.05</v>
      </c>
      <c r="AW27" s="159">
        <v>446.6</v>
      </c>
      <c r="AX27" s="149" t="s">
        <v>274</v>
      </c>
      <c r="AY27" s="162">
        <v>0</v>
      </c>
      <c r="AZ27" s="162" t="s">
        <v>274</v>
      </c>
      <c r="BA27" s="162">
        <v>0</v>
      </c>
      <c r="BB27" s="159">
        <v>10718.45</v>
      </c>
      <c r="BC27" s="162" t="s">
        <v>274</v>
      </c>
      <c r="BD27" s="162">
        <v>0</v>
      </c>
      <c r="BE27" s="159">
        <v>446.6</v>
      </c>
      <c r="BF27" s="159">
        <v>446.6</v>
      </c>
      <c r="BG27" s="159">
        <v>11165.05</v>
      </c>
    </row>
    <row r="28" ht="28.05" customHeight="1" spans="1:59">
      <c r="A28" s="149"/>
      <c r="B28" s="149"/>
      <c r="C28" s="149"/>
      <c r="D28" s="149" t="s">
        <v>256</v>
      </c>
      <c r="E28" s="340" t="s">
        <v>379</v>
      </c>
      <c r="F28" s="149" t="s">
        <v>256</v>
      </c>
      <c r="G28" s="149" t="s">
        <v>380</v>
      </c>
      <c r="H28" s="149" t="s">
        <v>259</v>
      </c>
      <c r="I28" s="149" t="s">
        <v>260</v>
      </c>
      <c r="J28" s="149" t="s">
        <v>381</v>
      </c>
      <c r="K28" s="149"/>
      <c r="L28" s="149" t="s">
        <v>262</v>
      </c>
      <c r="M28" s="149"/>
      <c r="N28" s="149" t="s">
        <v>263</v>
      </c>
      <c r="O28" s="149" t="s">
        <v>214</v>
      </c>
      <c r="P28" s="149" t="s">
        <v>53</v>
      </c>
      <c r="Q28" s="149"/>
      <c r="R28" s="149" t="s">
        <v>382</v>
      </c>
      <c r="S28" s="149" t="s">
        <v>265</v>
      </c>
      <c r="T28" s="149" t="s">
        <v>373</v>
      </c>
      <c r="U28" s="149" t="s">
        <v>267</v>
      </c>
      <c r="V28" s="149"/>
      <c r="W28" s="149"/>
      <c r="X28" s="149" t="s">
        <v>336</v>
      </c>
      <c r="Y28" s="149"/>
      <c r="Z28" s="149"/>
      <c r="AA28" s="149"/>
      <c r="AB28" s="149" t="s">
        <v>269</v>
      </c>
      <c r="AC28" s="149" t="s">
        <v>318</v>
      </c>
      <c r="AD28" s="149" t="s">
        <v>373</v>
      </c>
      <c r="AE28" s="149" t="s">
        <v>271</v>
      </c>
      <c r="AF28" s="149"/>
      <c r="AG28" s="149" t="s">
        <v>272</v>
      </c>
      <c r="AH28" s="149" t="s">
        <v>273</v>
      </c>
      <c r="AI28" s="158">
        <v>60</v>
      </c>
      <c r="AJ28" s="149"/>
      <c r="AK28" s="159" t="s">
        <v>274</v>
      </c>
      <c r="AL28" s="159" t="s">
        <v>274</v>
      </c>
      <c r="AM28" s="149" t="s">
        <v>274</v>
      </c>
      <c r="AN28" s="160">
        <v>4</v>
      </c>
      <c r="AO28" s="149"/>
      <c r="AP28" s="149" t="s">
        <v>274</v>
      </c>
      <c r="AQ28" s="149" t="s">
        <v>275</v>
      </c>
      <c r="AR28" s="158">
        <v>1</v>
      </c>
      <c r="AS28" s="149" t="s">
        <v>275</v>
      </c>
      <c r="AT28" s="149" t="s">
        <v>276</v>
      </c>
      <c r="AU28" s="161">
        <v>1</v>
      </c>
      <c r="AV28" s="159">
        <v>6310.68</v>
      </c>
      <c r="AW28" s="159">
        <v>252.43</v>
      </c>
      <c r="AX28" s="149" t="s">
        <v>274</v>
      </c>
      <c r="AY28" s="162">
        <v>0</v>
      </c>
      <c r="AZ28" s="162" t="s">
        <v>274</v>
      </c>
      <c r="BA28" s="162">
        <v>0</v>
      </c>
      <c r="BB28" s="159">
        <v>6058.25</v>
      </c>
      <c r="BC28" s="162" t="s">
        <v>274</v>
      </c>
      <c r="BD28" s="162">
        <v>0</v>
      </c>
      <c r="BE28" s="159">
        <v>252.43</v>
      </c>
      <c r="BF28" s="159">
        <v>252.43</v>
      </c>
      <c r="BG28" s="159">
        <v>6310.68</v>
      </c>
    </row>
    <row r="29" ht="28.05" customHeight="1" spans="1:59">
      <c r="A29" s="149"/>
      <c r="B29" s="149"/>
      <c r="C29" s="149"/>
      <c r="D29" s="149" t="s">
        <v>256</v>
      </c>
      <c r="E29" s="340" t="s">
        <v>383</v>
      </c>
      <c r="F29" s="149" t="s">
        <v>256</v>
      </c>
      <c r="G29" s="149" t="s">
        <v>384</v>
      </c>
      <c r="H29" s="149" t="s">
        <v>259</v>
      </c>
      <c r="I29" s="149" t="s">
        <v>260</v>
      </c>
      <c r="J29" s="149" t="s">
        <v>385</v>
      </c>
      <c r="K29" s="149"/>
      <c r="L29" s="149" t="s">
        <v>262</v>
      </c>
      <c r="M29" s="149"/>
      <c r="N29" s="149" t="s">
        <v>263</v>
      </c>
      <c r="O29" s="149" t="s">
        <v>214</v>
      </c>
      <c r="P29" s="149" t="s">
        <v>53</v>
      </c>
      <c r="Q29" s="149"/>
      <c r="R29" s="149" t="s">
        <v>386</v>
      </c>
      <c r="S29" s="149" t="s">
        <v>265</v>
      </c>
      <c r="T29" s="149" t="s">
        <v>373</v>
      </c>
      <c r="U29" s="149" t="s">
        <v>267</v>
      </c>
      <c r="V29" s="149"/>
      <c r="W29" s="149"/>
      <c r="X29" s="149" t="s">
        <v>336</v>
      </c>
      <c r="Y29" s="149"/>
      <c r="Z29" s="149"/>
      <c r="AA29" s="149"/>
      <c r="AB29" s="149" t="s">
        <v>269</v>
      </c>
      <c r="AC29" s="149" t="s">
        <v>318</v>
      </c>
      <c r="AD29" s="149" t="s">
        <v>373</v>
      </c>
      <c r="AE29" s="149" t="s">
        <v>271</v>
      </c>
      <c r="AF29" s="149"/>
      <c r="AG29" s="149" t="s">
        <v>272</v>
      </c>
      <c r="AH29" s="149" t="s">
        <v>273</v>
      </c>
      <c r="AI29" s="158">
        <v>60</v>
      </c>
      <c r="AJ29" s="149"/>
      <c r="AK29" s="159" t="s">
        <v>274</v>
      </c>
      <c r="AL29" s="159" t="s">
        <v>274</v>
      </c>
      <c r="AM29" s="149" t="s">
        <v>274</v>
      </c>
      <c r="AN29" s="160">
        <v>4</v>
      </c>
      <c r="AO29" s="149"/>
      <c r="AP29" s="149" t="s">
        <v>274</v>
      </c>
      <c r="AQ29" s="149" t="s">
        <v>275</v>
      </c>
      <c r="AR29" s="158">
        <v>1</v>
      </c>
      <c r="AS29" s="149" t="s">
        <v>275</v>
      </c>
      <c r="AT29" s="149" t="s">
        <v>276</v>
      </c>
      <c r="AU29" s="161">
        <v>1</v>
      </c>
      <c r="AV29" s="159">
        <v>6310.68</v>
      </c>
      <c r="AW29" s="159">
        <v>252.43</v>
      </c>
      <c r="AX29" s="149" t="s">
        <v>274</v>
      </c>
      <c r="AY29" s="162">
        <v>0</v>
      </c>
      <c r="AZ29" s="162" t="s">
        <v>274</v>
      </c>
      <c r="BA29" s="162">
        <v>0</v>
      </c>
      <c r="BB29" s="159">
        <v>6058.25</v>
      </c>
      <c r="BC29" s="162" t="s">
        <v>274</v>
      </c>
      <c r="BD29" s="162">
        <v>0</v>
      </c>
      <c r="BE29" s="159">
        <v>252.43</v>
      </c>
      <c r="BF29" s="159">
        <v>252.43</v>
      </c>
      <c r="BG29" s="159">
        <v>6310.68</v>
      </c>
    </row>
    <row r="30" ht="28.05" customHeight="1" spans="1:59">
      <c r="A30" s="149"/>
      <c r="B30" s="149"/>
      <c r="C30" s="149"/>
      <c r="D30" s="149" t="s">
        <v>256</v>
      </c>
      <c r="E30" s="340" t="s">
        <v>387</v>
      </c>
      <c r="F30" s="149" t="s">
        <v>256</v>
      </c>
      <c r="G30" s="149" t="s">
        <v>388</v>
      </c>
      <c r="H30" s="149" t="s">
        <v>259</v>
      </c>
      <c r="I30" s="149" t="s">
        <v>260</v>
      </c>
      <c r="J30" s="149" t="s">
        <v>389</v>
      </c>
      <c r="K30" s="149"/>
      <c r="L30" s="149" t="s">
        <v>262</v>
      </c>
      <c r="M30" s="149"/>
      <c r="N30" s="149" t="s">
        <v>263</v>
      </c>
      <c r="O30" s="149" t="s">
        <v>214</v>
      </c>
      <c r="P30" s="149" t="s">
        <v>53</v>
      </c>
      <c r="Q30" s="149"/>
      <c r="R30" s="149" t="s">
        <v>390</v>
      </c>
      <c r="S30" s="149" t="s">
        <v>265</v>
      </c>
      <c r="T30" s="149" t="s">
        <v>373</v>
      </c>
      <c r="U30" s="149" t="s">
        <v>267</v>
      </c>
      <c r="V30" s="149"/>
      <c r="W30" s="149"/>
      <c r="X30" s="149" t="s">
        <v>336</v>
      </c>
      <c r="Y30" s="149"/>
      <c r="Z30" s="149"/>
      <c r="AA30" s="149"/>
      <c r="AB30" s="149" t="s">
        <v>269</v>
      </c>
      <c r="AC30" s="149" t="s">
        <v>318</v>
      </c>
      <c r="AD30" s="149" t="s">
        <v>373</v>
      </c>
      <c r="AE30" s="149" t="s">
        <v>271</v>
      </c>
      <c r="AF30" s="149"/>
      <c r="AG30" s="149" t="s">
        <v>272</v>
      </c>
      <c r="AH30" s="149" t="s">
        <v>273</v>
      </c>
      <c r="AI30" s="158">
        <v>60</v>
      </c>
      <c r="AJ30" s="149"/>
      <c r="AK30" s="159" t="s">
        <v>274</v>
      </c>
      <c r="AL30" s="159" t="s">
        <v>274</v>
      </c>
      <c r="AM30" s="149" t="s">
        <v>274</v>
      </c>
      <c r="AN30" s="160">
        <v>4</v>
      </c>
      <c r="AO30" s="149"/>
      <c r="AP30" s="149" t="s">
        <v>274</v>
      </c>
      <c r="AQ30" s="149" t="s">
        <v>275</v>
      </c>
      <c r="AR30" s="158">
        <v>1</v>
      </c>
      <c r="AS30" s="149" t="s">
        <v>275</v>
      </c>
      <c r="AT30" s="149" t="s">
        <v>276</v>
      </c>
      <c r="AU30" s="161">
        <v>1</v>
      </c>
      <c r="AV30" s="159">
        <v>6310.68</v>
      </c>
      <c r="AW30" s="159">
        <v>252.43</v>
      </c>
      <c r="AX30" s="149" t="s">
        <v>274</v>
      </c>
      <c r="AY30" s="162">
        <v>0</v>
      </c>
      <c r="AZ30" s="162" t="s">
        <v>274</v>
      </c>
      <c r="BA30" s="162">
        <v>0</v>
      </c>
      <c r="BB30" s="159">
        <v>6058.25</v>
      </c>
      <c r="BC30" s="162" t="s">
        <v>274</v>
      </c>
      <c r="BD30" s="162">
        <v>0</v>
      </c>
      <c r="BE30" s="159">
        <v>252.43</v>
      </c>
      <c r="BF30" s="159">
        <v>252.43</v>
      </c>
      <c r="BG30" s="159">
        <v>6310.68</v>
      </c>
    </row>
    <row r="31" ht="28.05" customHeight="1" spans="1:59">
      <c r="A31" s="149"/>
      <c r="B31" s="149"/>
      <c r="C31" s="149"/>
      <c r="D31" s="149" t="s">
        <v>256</v>
      </c>
      <c r="E31" s="340" t="s">
        <v>391</v>
      </c>
      <c r="F31" s="149" t="s">
        <v>256</v>
      </c>
      <c r="G31" s="149" t="s">
        <v>392</v>
      </c>
      <c r="H31" s="149" t="s">
        <v>259</v>
      </c>
      <c r="I31" s="149" t="s">
        <v>260</v>
      </c>
      <c r="J31" s="149" t="s">
        <v>393</v>
      </c>
      <c r="K31" s="149"/>
      <c r="L31" s="149" t="s">
        <v>262</v>
      </c>
      <c r="M31" s="149"/>
      <c r="N31" s="149" t="s">
        <v>263</v>
      </c>
      <c r="O31" s="149" t="s">
        <v>214</v>
      </c>
      <c r="P31" s="149" t="s">
        <v>53</v>
      </c>
      <c r="Q31" s="149"/>
      <c r="R31" s="149" t="s">
        <v>394</v>
      </c>
      <c r="S31" s="149" t="s">
        <v>265</v>
      </c>
      <c r="T31" s="149" t="s">
        <v>373</v>
      </c>
      <c r="U31" s="149" t="s">
        <v>267</v>
      </c>
      <c r="V31" s="149"/>
      <c r="W31" s="149"/>
      <c r="X31" s="149" t="s">
        <v>336</v>
      </c>
      <c r="Y31" s="149"/>
      <c r="Z31" s="149"/>
      <c r="AA31" s="149"/>
      <c r="AB31" s="149" t="s">
        <v>269</v>
      </c>
      <c r="AC31" s="149" t="s">
        <v>318</v>
      </c>
      <c r="AD31" s="149" t="s">
        <v>373</v>
      </c>
      <c r="AE31" s="149" t="s">
        <v>271</v>
      </c>
      <c r="AF31" s="149"/>
      <c r="AG31" s="149" t="s">
        <v>272</v>
      </c>
      <c r="AH31" s="149" t="s">
        <v>273</v>
      </c>
      <c r="AI31" s="158">
        <v>60</v>
      </c>
      <c r="AJ31" s="149"/>
      <c r="AK31" s="159" t="s">
        <v>274</v>
      </c>
      <c r="AL31" s="159" t="s">
        <v>274</v>
      </c>
      <c r="AM31" s="149" t="s">
        <v>274</v>
      </c>
      <c r="AN31" s="160">
        <v>4</v>
      </c>
      <c r="AO31" s="149"/>
      <c r="AP31" s="149" t="s">
        <v>274</v>
      </c>
      <c r="AQ31" s="149" t="s">
        <v>275</v>
      </c>
      <c r="AR31" s="158">
        <v>1</v>
      </c>
      <c r="AS31" s="149" t="s">
        <v>275</v>
      </c>
      <c r="AT31" s="149" t="s">
        <v>276</v>
      </c>
      <c r="AU31" s="161">
        <v>1</v>
      </c>
      <c r="AV31" s="159">
        <v>6310.68</v>
      </c>
      <c r="AW31" s="159">
        <v>252.43</v>
      </c>
      <c r="AX31" s="149" t="s">
        <v>274</v>
      </c>
      <c r="AY31" s="162">
        <v>0</v>
      </c>
      <c r="AZ31" s="162" t="s">
        <v>274</v>
      </c>
      <c r="BA31" s="162">
        <v>0</v>
      </c>
      <c r="BB31" s="159">
        <v>6058.25</v>
      </c>
      <c r="BC31" s="162" t="s">
        <v>274</v>
      </c>
      <c r="BD31" s="162">
        <v>0</v>
      </c>
      <c r="BE31" s="159">
        <v>252.43</v>
      </c>
      <c r="BF31" s="159">
        <v>252.43</v>
      </c>
      <c r="BG31" s="159">
        <v>6310.68</v>
      </c>
    </row>
    <row r="32" ht="28.05" customHeight="1" spans="1:59">
      <c r="A32" s="149"/>
      <c r="B32" s="149"/>
      <c r="C32" s="149"/>
      <c r="D32" s="149" t="s">
        <v>256</v>
      </c>
      <c r="E32" s="340" t="s">
        <v>395</v>
      </c>
      <c r="F32" s="149" t="s">
        <v>256</v>
      </c>
      <c r="G32" s="149" t="s">
        <v>396</v>
      </c>
      <c r="H32" s="149" t="s">
        <v>397</v>
      </c>
      <c r="I32" s="149"/>
      <c r="J32" s="149" t="s">
        <v>398</v>
      </c>
      <c r="K32" s="149"/>
      <c r="L32" s="149" t="s">
        <v>262</v>
      </c>
      <c r="M32" s="149"/>
      <c r="N32" s="149" t="s">
        <v>263</v>
      </c>
      <c r="O32" s="149" t="s">
        <v>214</v>
      </c>
      <c r="P32" s="149" t="s">
        <v>53</v>
      </c>
      <c r="Q32" s="149"/>
      <c r="R32" s="149" t="s">
        <v>296</v>
      </c>
      <c r="S32" s="149" t="s">
        <v>399</v>
      </c>
      <c r="T32" s="149" t="s">
        <v>400</v>
      </c>
      <c r="U32" s="149" t="s">
        <v>267</v>
      </c>
      <c r="V32" s="149"/>
      <c r="W32" s="149"/>
      <c r="X32" s="149" t="s">
        <v>268</v>
      </c>
      <c r="Y32" s="149"/>
      <c r="Z32" s="149"/>
      <c r="AA32" s="149"/>
      <c r="AB32" s="149" t="s">
        <v>269</v>
      </c>
      <c r="AC32" s="149" t="s">
        <v>318</v>
      </c>
      <c r="AD32" s="149" t="s">
        <v>400</v>
      </c>
      <c r="AE32" s="149" t="s">
        <v>271</v>
      </c>
      <c r="AF32" s="149"/>
      <c r="AG32" s="149" t="s">
        <v>272</v>
      </c>
      <c r="AH32" s="149" t="s">
        <v>54</v>
      </c>
      <c r="AI32" s="158">
        <v>0</v>
      </c>
      <c r="AJ32" s="149"/>
      <c r="AK32" s="159" t="s">
        <v>274</v>
      </c>
      <c r="AL32" s="159" t="s">
        <v>274</v>
      </c>
      <c r="AM32" s="149" t="s">
        <v>274</v>
      </c>
      <c r="AN32" s="160">
        <v>4</v>
      </c>
      <c r="AO32" s="149"/>
      <c r="AP32" s="149" t="s">
        <v>274</v>
      </c>
      <c r="AQ32" s="149" t="s">
        <v>275</v>
      </c>
      <c r="AR32" s="158">
        <v>1</v>
      </c>
      <c r="AS32" s="149" t="s">
        <v>275</v>
      </c>
      <c r="AT32" s="149" t="s">
        <v>276</v>
      </c>
      <c r="AU32" s="161">
        <v>1</v>
      </c>
      <c r="AV32" s="159">
        <v>22844.83</v>
      </c>
      <c r="AW32" s="159">
        <v>913.79</v>
      </c>
      <c r="AX32" s="149" t="s">
        <v>274</v>
      </c>
      <c r="AY32" s="162">
        <v>0</v>
      </c>
      <c r="AZ32" s="162" t="s">
        <v>274</v>
      </c>
      <c r="BA32" s="162">
        <v>0</v>
      </c>
      <c r="BB32" s="159">
        <v>21931.04</v>
      </c>
      <c r="BC32" s="162" t="s">
        <v>274</v>
      </c>
      <c r="BD32" s="162">
        <v>0</v>
      </c>
      <c r="BE32" s="159">
        <v>913.79</v>
      </c>
      <c r="BF32" s="159">
        <v>913.79</v>
      </c>
      <c r="BG32" s="159">
        <v>22844.83</v>
      </c>
    </row>
    <row r="33" ht="28.05" customHeight="1" spans="1:59">
      <c r="A33" s="149"/>
      <c r="B33" s="149"/>
      <c r="C33" s="149"/>
      <c r="D33" s="149" t="s">
        <v>256</v>
      </c>
      <c r="E33" s="340" t="s">
        <v>401</v>
      </c>
      <c r="F33" s="149" t="s">
        <v>256</v>
      </c>
      <c r="G33" s="149" t="s">
        <v>402</v>
      </c>
      <c r="H33" s="149" t="s">
        <v>403</v>
      </c>
      <c r="I33" s="149" t="s">
        <v>404</v>
      </c>
      <c r="J33" s="149" t="s">
        <v>405</v>
      </c>
      <c r="K33" s="149"/>
      <c r="L33" s="149" t="s">
        <v>262</v>
      </c>
      <c r="M33" s="149"/>
      <c r="N33" s="149" t="s">
        <v>263</v>
      </c>
      <c r="O33" s="149" t="s">
        <v>214</v>
      </c>
      <c r="P33" s="149" t="s">
        <v>53</v>
      </c>
      <c r="Q33" s="149"/>
      <c r="R33" s="149" t="s">
        <v>406</v>
      </c>
      <c r="S33" s="149" t="s">
        <v>365</v>
      </c>
      <c r="T33" s="149" t="s">
        <v>407</v>
      </c>
      <c r="U33" s="149" t="s">
        <v>267</v>
      </c>
      <c r="V33" s="149"/>
      <c r="W33" s="149"/>
      <c r="X33" s="149" t="s">
        <v>336</v>
      </c>
      <c r="Y33" s="149"/>
      <c r="Z33" s="149"/>
      <c r="AA33" s="149"/>
      <c r="AB33" s="149" t="s">
        <v>269</v>
      </c>
      <c r="AC33" s="149" t="s">
        <v>318</v>
      </c>
      <c r="AD33" s="149" t="s">
        <v>407</v>
      </c>
      <c r="AE33" s="149" t="s">
        <v>271</v>
      </c>
      <c r="AF33" s="149"/>
      <c r="AG33" s="149" t="s">
        <v>272</v>
      </c>
      <c r="AH33" s="149" t="s">
        <v>273</v>
      </c>
      <c r="AI33" s="158">
        <v>60</v>
      </c>
      <c r="AJ33" s="149"/>
      <c r="AK33" s="159" t="s">
        <v>274</v>
      </c>
      <c r="AL33" s="159" t="s">
        <v>274</v>
      </c>
      <c r="AM33" s="149" t="s">
        <v>274</v>
      </c>
      <c r="AN33" s="160">
        <v>4</v>
      </c>
      <c r="AO33" s="149"/>
      <c r="AP33" s="149" t="s">
        <v>274</v>
      </c>
      <c r="AQ33" s="149" t="s">
        <v>275</v>
      </c>
      <c r="AR33" s="158">
        <v>1</v>
      </c>
      <c r="AS33" s="149" t="s">
        <v>275</v>
      </c>
      <c r="AT33" s="149" t="s">
        <v>276</v>
      </c>
      <c r="AU33" s="161">
        <v>1</v>
      </c>
      <c r="AV33" s="159">
        <v>25902.91</v>
      </c>
      <c r="AW33" s="159">
        <v>1036.12</v>
      </c>
      <c r="AX33" s="149" t="s">
        <v>274</v>
      </c>
      <c r="AY33" s="162">
        <v>0</v>
      </c>
      <c r="AZ33" s="162" t="s">
        <v>274</v>
      </c>
      <c r="BA33" s="162">
        <v>0</v>
      </c>
      <c r="BB33" s="159">
        <v>24866.79</v>
      </c>
      <c r="BC33" s="162" t="s">
        <v>274</v>
      </c>
      <c r="BD33" s="162">
        <v>0</v>
      </c>
      <c r="BE33" s="159">
        <v>1036.12</v>
      </c>
      <c r="BF33" s="159">
        <v>1036.12</v>
      </c>
      <c r="BG33" s="159">
        <v>25902.91</v>
      </c>
    </row>
    <row r="34" ht="28.05" customHeight="1" spans="1:59">
      <c r="A34" s="149"/>
      <c r="B34" s="149"/>
      <c r="C34" s="149"/>
      <c r="D34" s="149" t="s">
        <v>256</v>
      </c>
      <c r="E34" s="340" t="s">
        <v>408</v>
      </c>
      <c r="F34" s="149" t="s">
        <v>256</v>
      </c>
      <c r="G34" s="149" t="s">
        <v>409</v>
      </c>
      <c r="H34" s="149" t="s">
        <v>410</v>
      </c>
      <c r="I34" s="149" t="s">
        <v>411</v>
      </c>
      <c r="J34" s="149" t="s">
        <v>412</v>
      </c>
      <c r="K34" s="149"/>
      <c r="L34" s="149" t="s">
        <v>287</v>
      </c>
      <c r="M34" s="149"/>
      <c r="N34" s="149" t="s">
        <v>263</v>
      </c>
      <c r="O34" s="149" t="s">
        <v>214</v>
      </c>
      <c r="P34" s="149" t="s">
        <v>53</v>
      </c>
      <c r="Q34" s="149"/>
      <c r="R34" s="149" t="s">
        <v>342</v>
      </c>
      <c r="S34" s="149" t="s">
        <v>413</v>
      </c>
      <c r="T34" s="149" t="s">
        <v>414</v>
      </c>
      <c r="U34" s="149" t="s">
        <v>267</v>
      </c>
      <c r="V34" s="149"/>
      <c r="W34" s="149"/>
      <c r="X34" s="149" t="s">
        <v>336</v>
      </c>
      <c r="Y34" s="149"/>
      <c r="Z34" s="149"/>
      <c r="AA34" s="149"/>
      <c r="AB34" s="149" t="s">
        <v>269</v>
      </c>
      <c r="AC34" s="149" t="s">
        <v>270</v>
      </c>
      <c r="AD34" s="149" t="s">
        <v>414</v>
      </c>
      <c r="AE34" s="149" t="s">
        <v>271</v>
      </c>
      <c r="AF34" s="149"/>
      <c r="AG34" s="149" t="s">
        <v>291</v>
      </c>
      <c r="AH34" s="149" t="s">
        <v>273</v>
      </c>
      <c r="AI34" s="158">
        <v>21</v>
      </c>
      <c r="AJ34" s="149"/>
      <c r="AK34" s="159" t="s">
        <v>274</v>
      </c>
      <c r="AL34" s="159" t="s">
        <v>274</v>
      </c>
      <c r="AM34" s="149" t="s">
        <v>274</v>
      </c>
      <c r="AN34" s="160">
        <v>4</v>
      </c>
      <c r="AO34" s="149"/>
      <c r="AP34" s="149" t="s">
        <v>274</v>
      </c>
      <c r="AQ34" s="149" t="s">
        <v>275</v>
      </c>
      <c r="AR34" s="158">
        <v>1</v>
      </c>
      <c r="AS34" s="149" t="s">
        <v>275</v>
      </c>
      <c r="AT34" s="149" t="s">
        <v>276</v>
      </c>
      <c r="AU34" s="161">
        <v>1</v>
      </c>
      <c r="AV34" s="159">
        <v>342849.04</v>
      </c>
      <c r="AW34" s="159">
        <v>13713.96</v>
      </c>
      <c r="AX34" s="149" t="s">
        <v>274</v>
      </c>
      <c r="AY34" s="159">
        <v>2742.79</v>
      </c>
      <c r="AZ34" s="159">
        <v>2742.79</v>
      </c>
      <c r="BA34" s="159">
        <v>10971.16</v>
      </c>
      <c r="BB34" s="159">
        <v>57598.59</v>
      </c>
      <c r="BC34" s="162" t="s">
        <v>274</v>
      </c>
      <c r="BD34" s="162">
        <v>0</v>
      </c>
      <c r="BE34" s="159">
        <v>285250.45</v>
      </c>
      <c r="BF34" s="159">
        <v>285250.45</v>
      </c>
      <c r="BG34" s="159">
        <v>342849.04</v>
      </c>
    </row>
    <row r="35" ht="28.05" customHeight="1" spans="1:59">
      <c r="A35" s="149"/>
      <c r="B35" s="149"/>
      <c r="C35" s="149"/>
      <c r="D35" s="149" t="s">
        <v>256</v>
      </c>
      <c r="E35" s="340" t="s">
        <v>415</v>
      </c>
      <c r="F35" s="149" t="s">
        <v>256</v>
      </c>
      <c r="G35" s="149" t="s">
        <v>416</v>
      </c>
      <c r="H35" s="149" t="s">
        <v>417</v>
      </c>
      <c r="I35" s="149" t="s">
        <v>418</v>
      </c>
      <c r="J35" s="149" t="s">
        <v>419</v>
      </c>
      <c r="K35" s="149"/>
      <c r="L35" s="149" t="s">
        <v>287</v>
      </c>
      <c r="M35" s="149"/>
      <c r="N35" s="149" t="s">
        <v>263</v>
      </c>
      <c r="O35" s="149" t="s">
        <v>214</v>
      </c>
      <c r="P35" s="149" t="s">
        <v>53</v>
      </c>
      <c r="Q35" s="149"/>
      <c r="R35" s="149" t="s">
        <v>342</v>
      </c>
      <c r="S35" s="149" t="s">
        <v>420</v>
      </c>
      <c r="T35" s="149" t="s">
        <v>414</v>
      </c>
      <c r="U35" s="149" t="s">
        <v>267</v>
      </c>
      <c r="V35" s="149"/>
      <c r="W35" s="149"/>
      <c r="X35" s="149" t="s">
        <v>336</v>
      </c>
      <c r="Y35" s="149"/>
      <c r="Z35" s="149"/>
      <c r="AA35" s="149"/>
      <c r="AB35" s="149" t="s">
        <v>269</v>
      </c>
      <c r="AC35" s="149" t="s">
        <v>270</v>
      </c>
      <c r="AD35" s="149" t="s">
        <v>414</v>
      </c>
      <c r="AE35" s="149" t="s">
        <v>271</v>
      </c>
      <c r="AF35" s="149"/>
      <c r="AG35" s="149" t="s">
        <v>291</v>
      </c>
      <c r="AH35" s="149" t="s">
        <v>273</v>
      </c>
      <c r="AI35" s="158">
        <v>21</v>
      </c>
      <c r="AJ35" s="149"/>
      <c r="AK35" s="159" t="s">
        <v>274</v>
      </c>
      <c r="AL35" s="159" t="s">
        <v>274</v>
      </c>
      <c r="AM35" s="149" t="s">
        <v>274</v>
      </c>
      <c r="AN35" s="160">
        <v>4</v>
      </c>
      <c r="AO35" s="149"/>
      <c r="AP35" s="149" t="s">
        <v>274</v>
      </c>
      <c r="AQ35" s="149" t="s">
        <v>275</v>
      </c>
      <c r="AR35" s="158">
        <v>1</v>
      </c>
      <c r="AS35" s="149" t="s">
        <v>275</v>
      </c>
      <c r="AT35" s="149" t="s">
        <v>276</v>
      </c>
      <c r="AU35" s="161">
        <v>1</v>
      </c>
      <c r="AV35" s="159">
        <v>2609536.05</v>
      </c>
      <c r="AW35" s="159">
        <v>104381.44</v>
      </c>
      <c r="AX35" s="149" t="s">
        <v>274</v>
      </c>
      <c r="AY35" s="159">
        <v>20876.29</v>
      </c>
      <c r="AZ35" s="159">
        <v>20876.29</v>
      </c>
      <c r="BA35" s="159">
        <v>83505.16</v>
      </c>
      <c r="BB35" s="159">
        <v>438402.09</v>
      </c>
      <c r="BC35" s="162" t="s">
        <v>274</v>
      </c>
      <c r="BD35" s="162">
        <v>0</v>
      </c>
      <c r="BE35" s="159">
        <v>2171133.96</v>
      </c>
      <c r="BF35" s="159">
        <v>2171133.96</v>
      </c>
      <c r="BG35" s="159">
        <v>2609536.05</v>
      </c>
    </row>
    <row r="36" ht="28.05" customHeight="1" spans="1:59">
      <c r="A36" s="149"/>
      <c r="B36" s="149"/>
      <c r="C36" s="149"/>
      <c r="D36" s="149" t="s">
        <v>256</v>
      </c>
      <c r="E36" s="340" t="s">
        <v>421</v>
      </c>
      <c r="F36" s="149" t="s">
        <v>256</v>
      </c>
      <c r="G36" s="149" t="s">
        <v>422</v>
      </c>
      <c r="H36" s="149" t="s">
        <v>423</v>
      </c>
      <c r="I36" s="149" t="s">
        <v>411</v>
      </c>
      <c r="J36" s="149" t="s">
        <v>424</v>
      </c>
      <c r="K36" s="149"/>
      <c r="L36" s="149" t="s">
        <v>287</v>
      </c>
      <c r="M36" s="149"/>
      <c r="N36" s="149" t="s">
        <v>263</v>
      </c>
      <c r="O36" s="149" t="s">
        <v>214</v>
      </c>
      <c r="P36" s="149" t="s">
        <v>53</v>
      </c>
      <c r="Q36" s="149"/>
      <c r="R36" s="149" t="s">
        <v>342</v>
      </c>
      <c r="S36" s="149" t="s">
        <v>413</v>
      </c>
      <c r="T36" s="149" t="s">
        <v>414</v>
      </c>
      <c r="U36" s="149" t="s">
        <v>267</v>
      </c>
      <c r="V36" s="149"/>
      <c r="W36" s="149"/>
      <c r="X36" s="149" t="s">
        <v>268</v>
      </c>
      <c r="Y36" s="149"/>
      <c r="Z36" s="149"/>
      <c r="AA36" s="149"/>
      <c r="AB36" s="149" t="s">
        <v>269</v>
      </c>
      <c r="AC36" s="149" t="s">
        <v>270</v>
      </c>
      <c r="AD36" s="149" t="s">
        <v>414</v>
      </c>
      <c r="AE36" s="149" t="s">
        <v>271</v>
      </c>
      <c r="AF36" s="149"/>
      <c r="AG36" s="149" t="s">
        <v>291</v>
      </c>
      <c r="AH36" s="149" t="s">
        <v>273</v>
      </c>
      <c r="AI36" s="158">
        <v>21</v>
      </c>
      <c r="AJ36" s="149"/>
      <c r="AK36" s="159" t="s">
        <v>274</v>
      </c>
      <c r="AL36" s="159" t="s">
        <v>274</v>
      </c>
      <c r="AM36" s="149" t="s">
        <v>274</v>
      </c>
      <c r="AN36" s="160">
        <v>4</v>
      </c>
      <c r="AO36" s="149"/>
      <c r="AP36" s="149" t="s">
        <v>274</v>
      </c>
      <c r="AQ36" s="149" t="s">
        <v>275</v>
      </c>
      <c r="AR36" s="158">
        <v>1</v>
      </c>
      <c r="AS36" s="149" t="s">
        <v>275</v>
      </c>
      <c r="AT36" s="149" t="s">
        <v>276</v>
      </c>
      <c r="AU36" s="161">
        <v>1</v>
      </c>
      <c r="AV36" s="159">
        <v>520801.47</v>
      </c>
      <c r="AW36" s="159">
        <v>20832.06</v>
      </c>
      <c r="AX36" s="149" t="s">
        <v>274</v>
      </c>
      <c r="AY36" s="159">
        <v>4166.41</v>
      </c>
      <c r="AZ36" s="159">
        <v>4166.41</v>
      </c>
      <c r="BA36" s="159">
        <v>16665.64</v>
      </c>
      <c r="BB36" s="159">
        <v>87494.61</v>
      </c>
      <c r="BC36" s="162" t="s">
        <v>274</v>
      </c>
      <c r="BD36" s="162">
        <v>0</v>
      </c>
      <c r="BE36" s="159">
        <v>433306.86</v>
      </c>
      <c r="BF36" s="159">
        <v>433306.86</v>
      </c>
      <c r="BG36" s="159">
        <v>520801.47</v>
      </c>
    </row>
    <row r="37" ht="28.05" customHeight="1" spans="1:59">
      <c r="A37" s="149"/>
      <c r="B37" s="149"/>
      <c r="C37" s="149"/>
      <c r="D37" s="149" t="s">
        <v>256</v>
      </c>
      <c r="E37" s="340" t="s">
        <v>425</v>
      </c>
      <c r="F37" s="149" t="s">
        <v>256</v>
      </c>
      <c r="G37" s="149" t="s">
        <v>426</v>
      </c>
      <c r="H37" s="149" t="s">
        <v>427</v>
      </c>
      <c r="I37" s="149" t="s">
        <v>428</v>
      </c>
      <c r="J37" s="149" t="s">
        <v>429</v>
      </c>
      <c r="K37" s="149"/>
      <c r="L37" s="149" t="s">
        <v>262</v>
      </c>
      <c r="M37" s="149"/>
      <c r="N37" s="149" t="s">
        <v>263</v>
      </c>
      <c r="O37" s="149" t="s">
        <v>214</v>
      </c>
      <c r="P37" s="149" t="s">
        <v>53</v>
      </c>
      <c r="Q37" s="149"/>
      <c r="R37" s="149" t="s">
        <v>430</v>
      </c>
      <c r="S37" s="149" t="s">
        <v>431</v>
      </c>
      <c r="T37" s="149" t="s">
        <v>432</v>
      </c>
      <c r="U37" s="149" t="s">
        <v>267</v>
      </c>
      <c r="V37" s="149"/>
      <c r="W37" s="149"/>
      <c r="X37" s="149" t="s">
        <v>268</v>
      </c>
      <c r="Y37" s="149"/>
      <c r="Z37" s="149"/>
      <c r="AA37" s="149"/>
      <c r="AB37" s="149" t="s">
        <v>269</v>
      </c>
      <c r="AC37" s="149" t="s">
        <v>270</v>
      </c>
      <c r="AD37" s="149" t="s">
        <v>432</v>
      </c>
      <c r="AE37" s="149" t="s">
        <v>271</v>
      </c>
      <c r="AF37" s="149"/>
      <c r="AG37" s="149" t="s">
        <v>272</v>
      </c>
      <c r="AH37" s="149" t="s">
        <v>273</v>
      </c>
      <c r="AI37" s="158">
        <v>18</v>
      </c>
      <c r="AJ37" s="149"/>
      <c r="AK37" s="159" t="s">
        <v>274</v>
      </c>
      <c r="AL37" s="159" t="s">
        <v>274</v>
      </c>
      <c r="AM37" s="149" t="s">
        <v>274</v>
      </c>
      <c r="AN37" s="160">
        <v>4</v>
      </c>
      <c r="AO37" s="149"/>
      <c r="AP37" s="149" t="s">
        <v>274</v>
      </c>
      <c r="AQ37" s="149" t="s">
        <v>275</v>
      </c>
      <c r="AR37" s="158">
        <v>1</v>
      </c>
      <c r="AS37" s="149" t="s">
        <v>275</v>
      </c>
      <c r="AT37" s="149" t="s">
        <v>276</v>
      </c>
      <c r="AU37" s="161">
        <v>1</v>
      </c>
      <c r="AV37" s="159">
        <v>261504.43</v>
      </c>
      <c r="AW37" s="159">
        <v>10460.18</v>
      </c>
      <c r="AX37" s="149" t="s">
        <v>274</v>
      </c>
      <c r="AY37" s="159">
        <v>4184.07</v>
      </c>
      <c r="AZ37" s="159">
        <v>4184.07</v>
      </c>
      <c r="BA37" s="159">
        <v>16736.28</v>
      </c>
      <c r="BB37" s="159">
        <v>75313.26</v>
      </c>
      <c r="BC37" s="162" t="s">
        <v>274</v>
      </c>
      <c r="BD37" s="162">
        <v>0</v>
      </c>
      <c r="BE37" s="159">
        <v>186191.17</v>
      </c>
      <c r="BF37" s="159">
        <v>186191.17</v>
      </c>
      <c r="BG37" s="159">
        <v>261504.43</v>
      </c>
    </row>
    <row r="38" ht="28.05" customHeight="1" spans="1:59">
      <c r="A38" s="149"/>
      <c r="B38" s="149"/>
      <c r="C38" s="149"/>
      <c r="D38" s="149" t="s">
        <v>256</v>
      </c>
      <c r="E38" s="340" t="s">
        <v>433</v>
      </c>
      <c r="F38" s="149" t="s">
        <v>256</v>
      </c>
      <c r="G38" s="149" t="s">
        <v>434</v>
      </c>
      <c r="H38" s="149" t="s">
        <v>435</v>
      </c>
      <c r="I38" s="149" t="s">
        <v>436</v>
      </c>
      <c r="J38" s="149" t="s">
        <v>437</v>
      </c>
      <c r="K38" s="149"/>
      <c r="L38" s="149" t="s">
        <v>287</v>
      </c>
      <c r="M38" s="149"/>
      <c r="N38" s="149" t="s">
        <v>263</v>
      </c>
      <c r="O38" s="149" t="s">
        <v>214</v>
      </c>
      <c r="P38" s="149" t="s">
        <v>53</v>
      </c>
      <c r="Q38" s="149"/>
      <c r="R38" s="149" t="s">
        <v>438</v>
      </c>
      <c r="S38" s="149" t="s">
        <v>439</v>
      </c>
      <c r="T38" s="149" t="s">
        <v>440</v>
      </c>
      <c r="U38" s="149" t="s">
        <v>267</v>
      </c>
      <c r="V38" s="149"/>
      <c r="W38" s="149"/>
      <c r="X38" s="149" t="s">
        <v>51</v>
      </c>
      <c r="Y38" s="149"/>
      <c r="Z38" s="149"/>
      <c r="AA38" s="149"/>
      <c r="AB38" s="149" t="s">
        <v>269</v>
      </c>
      <c r="AC38" s="149" t="s">
        <v>270</v>
      </c>
      <c r="AD38" s="149" t="s">
        <v>440</v>
      </c>
      <c r="AE38" s="149" t="s">
        <v>271</v>
      </c>
      <c r="AF38" s="149"/>
      <c r="AG38" s="149" t="s">
        <v>291</v>
      </c>
      <c r="AH38" s="149" t="s">
        <v>273</v>
      </c>
      <c r="AI38" s="158">
        <v>58</v>
      </c>
      <c r="AJ38" s="149"/>
      <c r="AK38" s="159" t="s">
        <v>274</v>
      </c>
      <c r="AL38" s="159" t="s">
        <v>274</v>
      </c>
      <c r="AM38" s="149" t="s">
        <v>274</v>
      </c>
      <c r="AN38" s="160">
        <v>4</v>
      </c>
      <c r="AO38" s="149"/>
      <c r="AP38" s="149" t="s">
        <v>274</v>
      </c>
      <c r="AQ38" s="149" t="s">
        <v>275</v>
      </c>
      <c r="AR38" s="158">
        <v>1</v>
      </c>
      <c r="AS38" s="149" t="s">
        <v>275</v>
      </c>
      <c r="AT38" s="149" t="s">
        <v>276</v>
      </c>
      <c r="AU38" s="161">
        <v>1</v>
      </c>
      <c r="AV38" s="159">
        <v>574711.52</v>
      </c>
      <c r="AW38" s="159">
        <v>22988.46</v>
      </c>
      <c r="AX38" s="149" t="s">
        <v>274</v>
      </c>
      <c r="AY38" s="159">
        <v>4628.91</v>
      </c>
      <c r="AZ38" s="159">
        <v>4628.91</v>
      </c>
      <c r="BA38" s="159">
        <v>18515.64</v>
      </c>
      <c r="BB38" s="159">
        <v>264730.34</v>
      </c>
      <c r="BC38" s="162" t="s">
        <v>274</v>
      </c>
      <c r="BD38" s="162">
        <v>0</v>
      </c>
      <c r="BE38" s="159">
        <v>309981.18</v>
      </c>
      <c r="BF38" s="159">
        <v>309981.18</v>
      </c>
      <c r="BG38" s="159">
        <v>574711.52</v>
      </c>
    </row>
    <row r="39" ht="28.05" customHeight="1" spans="1:59">
      <c r="A39" s="149"/>
      <c r="B39" s="149"/>
      <c r="C39" s="149"/>
      <c r="D39" s="149" t="s">
        <v>256</v>
      </c>
      <c r="E39" s="340" t="s">
        <v>441</v>
      </c>
      <c r="F39" s="149" t="s">
        <v>256</v>
      </c>
      <c r="G39" s="149" t="s">
        <v>442</v>
      </c>
      <c r="H39" s="149" t="s">
        <v>443</v>
      </c>
      <c r="I39" s="149" t="s">
        <v>444</v>
      </c>
      <c r="J39" s="149" t="s">
        <v>445</v>
      </c>
      <c r="K39" s="149"/>
      <c r="L39" s="149" t="s">
        <v>262</v>
      </c>
      <c r="M39" s="149"/>
      <c r="N39" s="149" t="s">
        <v>263</v>
      </c>
      <c r="O39" s="149" t="s">
        <v>214</v>
      </c>
      <c r="P39" s="149" t="s">
        <v>53</v>
      </c>
      <c r="Q39" s="149"/>
      <c r="R39" s="149" t="s">
        <v>446</v>
      </c>
      <c r="S39" s="149" t="s">
        <v>334</v>
      </c>
      <c r="T39" s="149" t="s">
        <v>447</v>
      </c>
      <c r="U39" s="149" t="s">
        <v>267</v>
      </c>
      <c r="V39" s="149"/>
      <c r="W39" s="149"/>
      <c r="X39" s="149" t="s">
        <v>268</v>
      </c>
      <c r="Y39" s="149"/>
      <c r="Z39" s="149"/>
      <c r="AA39" s="149"/>
      <c r="AB39" s="149" t="s">
        <v>269</v>
      </c>
      <c r="AC39" s="149" t="s">
        <v>270</v>
      </c>
      <c r="AD39" s="149" t="s">
        <v>447</v>
      </c>
      <c r="AE39" s="149" t="s">
        <v>271</v>
      </c>
      <c r="AF39" s="149"/>
      <c r="AG39" s="149" t="s">
        <v>291</v>
      </c>
      <c r="AH39" s="149" t="s">
        <v>273</v>
      </c>
      <c r="AI39" s="158">
        <v>17</v>
      </c>
      <c r="AJ39" s="149"/>
      <c r="AK39" s="159" t="s">
        <v>274</v>
      </c>
      <c r="AL39" s="159" t="s">
        <v>274</v>
      </c>
      <c r="AM39" s="149" t="s">
        <v>274</v>
      </c>
      <c r="AN39" s="160">
        <v>4</v>
      </c>
      <c r="AO39" s="149"/>
      <c r="AP39" s="149" t="s">
        <v>274</v>
      </c>
      <c r="AQ39" s="149" t="s">
        <v>275</v>
      </c>
      <c r="AR39" s="158">
        <v>1</v>
      </c>
      <c r="AS39" s="149" t="s">
        <v>275</v>
      </c>
      <c r="AT39" s="149" t="s">
        <v>276</v>
      </c>
      <c r="AU39" s="161">
        <v>1</v>
      </c>
      <c r="AV39" s="159">
        <v>73166.51</v>
      </c>
      <c r="AW39" s="159">
        <v>2926.66</v>
      </c>
      <c r="AX39" s="149" t="s">
        <v>274</v>
      </c>
      <c r="AY39" s="159">
        <v>585.33</v>
      </c>
      <c r="AZ39" s="159">
        <v>585.33</v>
      </c>
      <c r="BA39" s="159">
        <v>2341.32</v>
      </c>
      <c r="BB39" s="159">
        <v>9950.61</v>
      </c>
      <c r="BC39" s="162" t="s">
        <v>274</v>
      </c>
      <c r="BD39" s="162">
        <v>0</v>
      </c>
      <c r="BE39" s="159">
        <v>63215.9</v>
      </c>
      <c r="BF39" s="159">
        <v>63215.9</v>
      </c>
      <c r="BG39" s="159">
        <v>73166.51</v>
      </c>
    </row>
    <row r="40" ht="28.05" customHeight="1" spans="1:59">
      <c r="A40" s="149"/>
      <c r="B40" s="149"/>
      <c r="C40" s="149"/>
      <c r="D40" s="149" t="s">
        <v>256</v>
      </c>
      <c r="E40" s="340" t="s">
        <v>448</v>
      </c>
      <c r="F40" s="149" t="s">
        <v>256</v>
      </c>
      <c r="G40" s="149" t="s">
        <v>449</v>
      </c>
      <c r="H40" s="149" t="s">
        <v>450</v>
      </c>
      <c r="I40" s="149" t="s">
        <v>451</v>
      </c>
      <c r="J40" s="149" t="s">
        <v>452</v>
      </c>
      <c r="K40" s="149"/>
      <c r="L40" s="149" t="s">
        <v>287</v>
      </c>
      <c r="M40" s="149"/>
      <c r="N40" s="149" t="s">
        <v>263</v>
      </c>
      <c r="O40" s="149" t="s">
        <v>214</v>
      </c>
      <c r="P40" s="149" t="s">
        <v>53</v>
      </c>
      <c r="Q40" s="149"/>
      <c r="R40" s="149" t="s">
        <v>342</v>
      </c>
      <c r="S40" s="149" t="s">
        <v>453</v>
      </c>
      <c r="T40" s="149" t="s">
        <v>454</v>
      </c>
      <c r="U40" s="149" t="s">
        <v>267</v>
      </c>
      <c r="V40" s="149"/>
      <c r="W40" s="149"/>
      <c r="X40" s="149" t="s">
        <v>268</v>
      </c>
      <c r="Y40" s="149"/>
      <c r="Z40" s="149"/>
      <c r="AA40" s="149"/>
      <c r="AB40" s="149" t="s">
        <v>269</v>
      </c>
      <c r="AC40" s="149" t="s">
        <v>270</v>
      </c>
      <c r="AD40" s="149" t="s">
        <v>454</v>
      </c>
      <c r="AE40" s="149" t="s">
        <v>271</v>
      </c>
      <c r="AF40" s="149"/>
      <c r="AG40" s="149" t="s">
        <v>291</v>
      </c>
      <c r="AH40" s="149" t="s">
        <v>273</v>
      </c>
      <c r="AI40" s="158">
        <v>16</v>
      </c>
      <c r="AJ40" s="149"/>
      <c r="AK40" s="159" t="s">
        <v>274</v>
      </c>
      <c r="AL40" s="159" t="s">
        <v>274</v>
      </c>
      <c r="AM40" s="149" t="s">
        <v>274</v>
      </c>
      <c r="AN40" s="160">
        <v>4</v>
      </c>
      <c r="AO40" s="149"/>
      <c r="AP40" s="149" t="s">
        <v>274</v>
      </c>
      <c r="AQ40" s="149" t="s">
        <v>275</v>
      </c>
      <c r="AR40" s="158">
        <v>1</v>
      </c>
      <c r="AS40" s="149" t="s">
        <v>275</v>
      </c>
      <c r="AT40" s="149" t="s">
        <v>276</v>
      </c>
      <c r="AU40" s="161">
        <v>1</v>
      </c>
      <c r="AV40" s="159">
        <v>3010685.85</v>
      </c>
      <c r="AW40" s="159">
        <v>120427.43</v>
      </c>
      <c r="AX40" s="149" t="s">
        <v>274</v>
      </c>
      <c r="AY40" s="159">
        <v>24085.49</v>
      </c>
      <c r="AZ40" s="159">
        <v>24085.49</v>
      </c>
      <c r="BA40" s="159">
        <v>96341.96</v>
      </c>
      <c r="BB40" s="159">
        <v>385367.84</v>
      </c>
      <c r="BC40" s="162" t="s">
        <v>274</v>
      </c>
      <c r="BD40" s="162">
        <v>0</v>
      </c>
      <c r="BE40" s="159">
        <v>2625318.01</v>
      </c>
      <c r="BF40" s="159">
        <v>2625318.01</v>
      </c>
      <c r="BG40" s="159">
        <v>3010685.85</v>
      </c>
    </row>
    <row r="41" ht="28.05" customHeight="1" spans="1:59">
      <c r="A41" s="149"/>
      <c r="B41" s="149"/>
      <c r="C41" s="149" t="s">
        <v>455</v>
      </c>
      <c r="D41" s="149" t="s">
        <v>455</v>
      </c>
      <c r="E41" s="340" t="s">
        <v>456</v>
      </c>
      <c r="F41" s="149" t="s">
        <v>455</v>
      </c>
      <c r="G41" s="149" t="s">
        <v>457</v>
      </c>
      <c r="H41" s="149" t="s">
        <v>458</v>
      </c>
      <c r="I41" s="149"/>
      <c r="J41" s="149" t="s">
        <v>459</v>
      </c>
      <c r="K41" s="149"/>
      <c r="L41" s="149" t="s">
        <v>262</v>
      </c>
      <c r="M41" s="149"/>
      <c r="N41" s="149" t="s">
        <v>263</v>
      </c>
      <c r="O41" s="149" t="s">
        <v>214</v>
      </c>
      <c r="P41" s="149" t="s">
        <v>53</v>
      </c>
      <c r="Q41" s="149"/>
      <c r="R41" s="149" t="s">
        <v>460</v>
      </c>
      <c r="S41" s="149" t="s">
        <v>289</v>
      </c>
      <c r="T41" s="149" t="s">
        <v>461</v>
      </c>
      <c r="U41" s="149" t="s">
        <v>267</v>
      </c>
      <c r="V41" s="149"/>
      <c r="W41" s="149"/>
      <c r="X41" s="149" t="s">
        <v>310</v>
      </c>
      <c r="Y41" s="149"/>
      <c r="Z41" s="149"/>
      <c r="AA41" s="149"/>
      <c r="AB41" s="149" t="s">
        <v>269</v>
      </c>
      <c r="AC41" s="149" t="s">
        <v>318</v>
      </c>
      <c r="AD41" s="149" t="s">
        <v>461</v>
      </c>
      <c r="AE41" s="149" t="s">
        <v>271</v>
      </c>
      <c r="AF41" s="149"/>
      <c r="AG41" s="149" t="s">
        <v>272</v>
      </c>
      <c r="AH41" s="149" t="s">
        <v>273</v>
      </c>
      <c r="AI41" s="158">
        <v>0</v>
      </c>
      <c r="AJ41" s="149"/>
      <c r="AK41" s="159" t="s">
        <v>274</v>
      </c>
      <c r="AL41" s="159" t="s">
        <v>274</v>
      </c>
      <c r="AM41" s="149" t="s">
        <v>274</v>
      </c>
      <c r="AN41" s="160">
        <v>0</v>
      </c>
      <c r="AO41" s="149"/>
      <c r="AP41" s="149" t="s">
        <v>274</v>
      </c>
      <c r="AQ41" s="149" t="s">
        <v>275</v>
      </c>
      <c r="AR41" s="158">
        <v>1</v>
      </c>
      <c r="AS41" s="149" t="s">
        <v>275</v>
      </c>
      <c r="AT41" s="149" t="s">
        <v>276</v>
      </c>
      <c r="AU41" s="161">
        <v>1</v>
      </c>
      <c r="AV41" s="159">
        <v>2380</v>
      </c>
      <c r="AW41" s="159">
        <v>0</v>
      </c>
      <c r="AX41" s="149" t="s">
        <v>274</v>
      </c>
      <c r="AY41" s="162">
        <v>0</v>
      </c>
      <c r="AZ41" s="162" t="s">
        <v>274</v>
      </c>
      <c r="BA41" s="162">
        <v>0</v>
      </c>
      <c r="BB41" s="159">
        <v>2380</v>
      </c>
      <c r="BC41" s="162" t="s">
        <v>274</v>
      </c>
      <c r="BD41" s="162">
        <v>0</v>
      </c>
      <c r="BE41" s="162">
        <v>0</v>
      </c>
      <c r="BF41" s="162">
        <v>0</v>
      </c>
      <c r="BG41" s="159">
        <v>2380</v>
      </c>
    </row>
    <row r="42" ht="28.05" customHeight="1" spans="1:59">
      <c r="A42" s="149"/>
      <c r="B42" s="149"/>
      <c r="C42" s="149"/>
      <c r="D42" s="149" t="s">
        <v>455</v>
      </c>
      <c r="E42" s="340" t="s">
        <v>462</v>
      </c>
      <c r="F42" s="149" t="s">
        <v>455</v>
      </c>
      <c r="G42" s="149" t="s">
        <v>463</v>
      </c>
      <c r="H42" s="149" t="s">
        <v>464</v>
      </c>
      <c r="I42" s="149"/>
      <c r="J42" s="149" t="s">
        <v>465</v>
      </c>
      <c r="K42" s="149"/>
      <c r="L42" s="149" t="s">
        <v>262</v>
      </c>
      <c r="M42" s="149"/>
      <c r="N42" s="149" t="s">
        <v>263</v>
      </c>
      <c r="O42" s="149" t="s">
        <v>214</v>
      </c>
      <c r="P42" s="149" t="s">
        <v>53</v>
      </c>
      <c r="Q42" s="149"/>
      <c r="R42" s="149" t="s">
        <v>460</v>
      </c>
      <c r="S42" s="149" t="s">
        <v>289</v>
      </c>
      <c r="T42" s="149" t="s">
        <v>466</v>
      </c>
      <c r="U42" s="149" t="s">
        <v>267</v>
      </c>
      <c r="V42" s="149"/>
      <c r="W42" s="149"/>
      <c r="X42" s="149" t="s">
        <v>310</v>
      </c>
      <c r="Y42" s="149"/>
      <c r="Z42" s="149"/>
      <c r="AA42" s="149"/>
      <c r="AB42" s="149" t="s">
        <v>269</v>
      </c>
      <c r="AC42" s="149" t="s">
        <v>318</v>
      </c>
      <c r="AD42" s="149" t="s">
        <v>466</v>
      </c>
      <c r="AE42" s="149" t="s">
        <v>271</v>
      </c>
      <c r="AF42" s="149"/>
      <c r="AG42" s="149" t="s">
        <v>272</v>
      </c>
      <c r="AH42" s="149" t="s">
        <v>273</v>
      </c>
      <c r="AI42" s="158">
        <v>0</v>
      </c>
      <c r="AJ42" s="149"/>
      <c r="AK42" s="159" t="s">
        <v>274</v>
      </c>
      <c r="AL42" s="159" t="s">
        <v>274</v>
      </c>
      <c r="AM42" s="149" t="s">
        <v>274</v>
      </c>
      <c r="AN42" s="160">
        <v>0</v>
      </c>
      <c r="AO42" s="149"/>
      <c r="AP42" s="149" t="s">
        <v>274</v>
      </c>
      <c r="AQ42" s="149" t="s">
        <v>275</v>
      </c>
      <c r="AR42" s="158">
        <v>1</v>
      </c>
      <c r="AS42" s="149" t="s">
        <v>275</v>
      </c>
      <c r="AT42" s="149" t="s">
        <v>276</v>
      </c>
      <c r="AU42" s="161">
        <v>1</v>
      </c>
      <c r="AV42" s="159">
        <v>4446</v>
      </c>
      <c r="AW42" s="159">
        <v>0</v>
      </c>
      <c r="AX42" s="149" t="s">
        <v>274</v>
      </c>
      <c r="AY42" s="162">
        <v>0</v>
      </c>
      <c r="AZ42" s="162" t="s">
        <v>274</v>
      </c>
      <c r="BA42" s="162">
        <v>0</v>
      </c>
      <c r="BB42" s="159">
        <v>4446</v>
      </c>
      <c r="BC42" s="162" t="s">
        <v>274</v>
      </c>
      <c r="BD42" s="162">
        <v>0</v>
      </c>
      <c r="BE42" s="162">
        <v>0</v>
      </c>
      <c r="BF42" s="162">
        <v>0</v>
      </c>
      <c r="BG42" s="159">
        <v>4446</v>
      </c>
    </row>
    <row r="43" ht="28.05" customHeight="1" spans="1:59">
      <c r="A43" s="149"/>
      <c r="B43" s="149"/>
      <c r="C43" s="149"/>
      <c r="D43" s="149" t="s">
        <v>455</v>
      </c>
      <c r="E43" s="340" t="s">
        <v>467</v>
      </c>
      <c r="F43" s="149" t="s">
        <v>455</v>
      </c>
      <c r="G43" s="149" t="s">
        <v>468</v>
      </c>
      <c r="H43" s="149" t="s">
        <v>458</v>
      </c>
      <c r="I43" s="149" t="s">
        <v>469</v>
      </c>
      <c r="J43" s="149" t="s">
        <v>470</v>
      </c>
      <c r="K43" s="149"/>
      <c r="L43" s="149" t="s">
        <v>262</v>
      </c>
      <c r="M43" s="149"/>
      <c r="N43" s="149" t="s">
        <v>263</v>
      </c>
      <c r="O43" s="149" t="s">
        <v>214</v>
      </c>
      <c r="P43" s="149" t="s">
        <v>53</v>
      </c>
      <c r="Q43" s="149"/>
      <c r="R43" s="149" t="s">
        <v>460</v>
      </c>
      <c r="S43" s="149" t="s">
        <v>289</v>
      </c>
      <c r="T43" s="149" t="s">
        <v>471</v>
      </c>
      <c r="U43" s="149" t="s">
        <v>267</v>
      </c>
      <c r="V43" s="149"/>
      <c r="W43" s="149"/>
      <c r="X43" s="149" t="s">
        <v>310</v>
      </c>
      <c r="Y43" s="149"/>
      <c r="Z43" s="149"/>
      <c r="AA43" s="149"/>
      <c r="AB43" s="149" t="s">
        <v>269</v>
      </c>
      <c r="AC43" s="149" t="s">
        <v>318</v>
      </c>
      <c r="AD43" s="149" t="s">
        <v>471</v>
      </c>
      <c r="AE43" s="149" t="s">
        <v>271</v>
      </c>
      <c r="AF43" s="149"/>
      <c r="AG43" s="149" t="s">
        <v>272</v>
      </c>
      <c r="AH43" s="149" t="s">
        <v>273</v>
      </c>
      <c r="AI43" s="158">
        <v>0</v>
      </c>
      <c r="AJ43" s="149"/>
      <c r="AK43" s="159" t="s">
        <v>274</v>
      </c>
      <c r="AL43" s="159" t="s">
        <v>274</v>
      </c>
      <c r="AM43" s="149" t="s">
        <v>274</v>
      </c>
      <c r="AN43" s="160">
        <v>0</v>
      </c>
      <c r="AO43" s="149"/>
      <c r="AP43" s="149" t="s">
        <v>274</v>
      </c>
      <c r="AQ43" s="149" t="s">
        <v>275</v>
      </c>
      <c r="AR43" s="158">
        <v>1</v>
      </c>
      <c r="AS43" s="149" t="s">
        <v>275</v>
      </c>
      <c r="AT43" s="149" t="s">
        <v>276</v>
      </c>
      <c r="AU43" s="161">
        <v>1</v>
      </c>
      <c r="AV43" s="159">
        <v>2380</v>
      </c>
      <c r="AW43" s="159">
        <v>0</v>
      </c>
      <c r="AX43" s="149" t="s">
        <v>274</v>
      </c>
      <c r="AY43" s="162">
        <v>0</v>
      </c>
      <c r="AZ43" s="162" t="s">
        <v>274</v>
      </c>
      <c r="BA43" s="162">
        <v>0</v>
      </c>
      <c r="BB43" s="159">
        <v>2380</v>
      </c>
      <c r="BC43" s="162" t="s">
        <v>274</v>
      </c>
      <c r="BD43" s="162">
        <v>0</v>
      </c>
      <c r="BE43" s="162">
        <v>0</v>
      </c>
      <c r="BF43" s="162">
        <v>0</v>
      </c>
      <c r="BG43" s="159">
        <v>2380</v>
      </c>
    </row>
    <row r="44" ht="28.05" customHeight="1" spans="1:59">
      <c r="A44" s="149"/>
      <c r="B44" s="149"/>
      <c r="C44" s="149"/>
      <c r="D44" s="149" t="s">
        <v>455</v>
      </c>
      <c r="E44" s="340" t="s">
        <v>472</v>
      </c>
      <c r="F44" s="149" t="s">
        <v>455</v>
      </c>
      <c r="G44" s="149" t="s">
        <v>473</v>
      </c>
      <c r="H44" s="149" t="s">
        <v>474</v>
      </c>
      <c r="I44" s="149"/>
      <c r="J44" s="149" t="s">
        <v>475</v>
      </c>
      <c r="K44" s="149"/>
      <c r="L44" s="149" t="s">
        <v>262</v>
      </c>
      <c r="M44" s="149"/>
      <c r="N44" s="149" t="s">
        <v>263</v>
      </c>
      <c r="O44" s="149" t="s">
        <v>214</v>
      </c>
      <c r="P44" s="149" t="s">
        <v>53</v>
      </c>
      <c r="Q44" s="149"/>
      <c r="R44" s="149" t="s">
        <v>460</v>
      </c>
      <c r="S44" s="149" t="s">
        <v>289</v>
      </c>
      <c r="T44" s="149" t="s">
        <v>476</v>
      </c>
      <c r="U44" s="149" t="s">
        <v>267</v>
      </c>
      <c r="V44" s="149"/>
      <c r="W44" s="149"/>
      <c r="X44" s="149" t="s">
        <v>310</v>
      </c>
      <c r="Y44" s="149"/>
      <c r="Z44" s="149"/>
      <c r="AA44" s="149"/>
      <c r="AB44" s="149" t="s">
        <v>269</v>
      </c>
      <c r="AC44" s="149" t="s">
        <v>318</v>
      </c>
      <c r="AD44" s="149" t="s">
        <v>476</v>
      </c>
      <c r="AE44" s="149" t="s">
        <v>271</v>
      </c>
      <c r="AF44" s="149"/>
      <c r="AG44" s="149" t="s">
        <v>272</v>
      </c>
      <c r="AH44" s="149" t="s">
        <v>273</v>
      </c>
      <c r="AI44" s="158">
        <v>0</v>
      </c>
      <c r="AJ44" s="149"/>
      <c r="AK44" s="159" t="s">
        <v>274</v>
      </c>
      <c r="AL44" s="159" t="s">
        <v>274</v>
      </c>
      <c r="AM44" s="149" t="s">
        <v>274</v>
      </c>
      <c r="AN44" s="160">
        <v>0</v>
      </c>
      <c r="AO44" s="149"/>
      <c r="AP44" s="149" t="s">
        <v>274</v>
      </c>
      <c r="AQ44" s="149" t="s">
        <v>275</v>
      </c>
      <c r="AR44" s="158">
        <v>1</v>
      </c>
      <c r="AS44" s="149" t="s">
        <v>275</v>
      </c>
      <c r="AT44" s="149" t="s">
        <v>276</v>
      </c>
      <c r="AU44" s="161">
        <v>1</v>
      </c>
      <c r="AV44" s="159">
        <v>2050</v>
      </c>
      <c r="AW44" s="159">
        <v>0</v>
      </c>
      <c r="AX44" s="149" t="s">
        <v>274</v>
      </c>
      <c r="AY44" s="162">
        <v>0</v>
      </c>
      <c r="AZ44" s="162" t="s">
        <v>274</v>
      </c>
      <c r="BA44" s="162">
        <v>0</v>
      </c>
      <c r="BB44" s="159">
        <v>2050</v>
      </c>
      <c r="BC44" s="162" t="s">
        <v>274</v>
      </c>
      <c r="BD44" s="162">
        <v>0</v>
      </c>
      <c r="BE44" s="162">
        <v>0</v>
      </c>
      <c r="BF44" s="162">
        <v>0</v>
      </c>
      <c r="BG44" s="159">
        <v>2050</v>
      </c>
    </row>
    <row r="45" ht="28.05" customHeight="1" spans="1:59">
      <c r="A45" s="149"/>
      <c r="B45" s="149"/>
      <c r="C45" s="149"/>
      <c r="D45" s="149" t="s">
        <v>455</v>
      </c>
      <c r="E45" s="340" t="s">
        <v>477</v>
      </c>
      <c r="F45" s="149" t="s">
        <v>455</v>
      </c>
      <c r="G45" s="149" t="s">
        <v>478</v>
      </c>
      <c r="H45" s="149" t="s">
        <v>479</v>
      </c>
      <c r="I45" s="149" t="s">
        <v>480</v>
      </c>
      <c r="J45" s="149" t="s">
        <v>481</v>
      </c>
      <c r="K45" s="149"/>
      <c r="L45" s="149" t="s">
        <v>262</v>
      </c>
      <c r="M45" s="149"/>
      <c r="N45" s="149" t="s">
        <v>263</v>
      </c>
      <c r="O45" s="149" t="s">
        <v>214</v>
      </c>
      <c r="P45" s="149" t="s">
        <v>53</v>
      </c>
      <c r="Q45" s="149"/>
      <c r="R45" s="149" t="s">
        <v>482</v>
      </c>
      <c r="S45" s="149" t="s">
        <v>483</v>
      </c>
      <c r="T45" s="149" t="s">
        <v>484</v>
      </c>
      <c r="U45" s="149" t="s">
        <v>267</v>
      </c>
      <c r="V45" s="149"/>
      <c r="W45" s="149"/>
      <c r="X45" s="149" t="s">
        <v>268</v>
      </c>
      <c r="Y45" s="149"/>
      <c r="Z45" s="149"/>
      <c r="AA45" s="149"/>
      <c r="AB45" s="149" t="s">
        <v>269</v>
      </c>
      <c r="AC45" s="149" t="s">
        <v>318</v>
      </c>
      <c r="AD45" s="149" t="s">
        <v>484</v>
      </c>
      <c r="AE45" s="149" t="s">
        <v>271</v>
      </c>
      <c r="AF45" s="149"/>
      <c r="AG45" s="149" t="s">
        <v>272</v>
      </c>
      <c r="AH45" s="149" t="s">
        <v>273</v>
      </c>
      <c r="AI45" s="158">
        <v>60</v>
      </c>
      <c r="AJ45" s="149"/>
      <c r="AK45" s="159" t="s">
        <v>274</v>
      </c>
      <c r="AL45" s="159" t="s">
        <v>274</v>
      </c>
      <c r="AM45" s="149" t="s">
        <v>274</v>
      </c>
      <c r="AN45" s="160">
        <v>4</v>
      </c>
      <c r="AO45" s="149"/>
      <c r="AP45" s="149" t="s">
        <v>274</v>
      </c>
      <c r="AQ45" s="149" t="s">
        <v>275</v>
      </c>
      <c r="AR45" s="158">
        <v>1</v>
      </c>
      <c r="AS45" s="149" t="s">
        <v>275</v>
      </c>
      <c r="AT45" s="149" t="s">
        <v>276</v>
      </c>
      <c r="AU45" s="161">
        <v>1</v>
      </c>
      <c r="AV45" s="159">
        <v>3534.48</v>
      </c>
      <c r="AW45" s="159">
        <v>141.38</v>
      </c>
      <c r="AX45" s="149" t="s">
        <v>274</v>
      </c>
      <c r="AY45" s="162">
        <v>0</v>
      </c>
      <c r="AZ45" s="162" t="s">
        <v>274</v>
      </c>
      <c r="BA45" s="162">
        <v>0</v>
      </c>
      <c r="BB45" s="159">
        <v>3393.1</v>
      </c>
      <c r="BC45" s="162" t="s">
        <v>274</v>
      </c>
      <c r="BD45" s="162">
        <v>0</v>
      </c>
      <c r="BE45" s="159">
        <v>141.38</v>
      </c>
      <c r="BF45" s="159">
        <v>141.38</v>
      </c>
      <c r="BG45" s="159">
        <v>3534.48</v>
      </c>
    </row>
    <row r="46" ht="28.05" customHeight="1" spans="1:59">
      <c r="A46" s="149"/>
      <c r="B46" s="149"/>
      <c r="C46" s="149"/>
      <c r="D46" s="149" t="s">
        <v>455</v>
      </c>
      <c r="E46" s="340" t="s">
        <v>485</v>
      </c>
      <c r="F46" s="149" t="s">
        <v>455</v>
      </c>
      <c r="G46" s="149" t="s">
        <v>486</v>
      </c>
      <c r="H46" s="149" t="s">
        <v>479</v>
      </c>
      <c r="I46" s="149" t="s">
        <v>480</v>
      </c>
      <c r="J46" s="149" t="s">
        <v>487</v>
      </c>
      <c r="K46" s="149"/>
      <c r="L46" s="149" t="s">
        <v>262</v>
      </c>
      <c r="M46" s="149"/>
      <c r="N46" s="149" t="s">
        <v>263</v>
      </c>
      <c r="O46" s="149" t="s">
        <v>214</v>
      </c>
      <c r="P46" s="149" t="s">
        <v>53</v>
      </c>
      <c r="Q46" s="149"/>
      <c r="R46" s="149" t="s">
        <v>488</v>
      </c>
      <c r="S46" s="149" t="s">
        <v>483</v>
      </c>
      <c r="T46" s="149" t="s">
        <v>484</v>
      </c>
      <c r="U46" s="149" t="s">
        <v>267</v>
      </c>
      <c r="V46" s="149"/>
      <c r="W46" s="149"/>
      <c r="X46" s="149" t="s">
        <v>336</v>
      </c>
      <c r="Y46" s="149"/>
      <c r="Z46" s="149"/>
      <c r="AA46" s="149"/>
      <c r="AB46" s="149" t="s">
        <v>269</v>
      </c>
      <c r="AC46" s="149" t="s">
        <v>318</v>
      </c>
      <c r="AD46" s="149" t="s">
        <v>484</v>
      </c>
      <c r="AE46" s="149" t="s">
        <v>271</v>
      </c>
      <c r="AF46" s="149"/>
      <c r="AG46" s="149" t="s">
        <v>272</v>
      </c>
      <c r="AH46" s="149" t="s">
        <v>273</v>
      </c>
      <c r="AI46" s="158">
        <v>60</v>
      </c>
      <c r="AJ46" s="149"/>
      <c r="AK46" s="159" t="s">
        <v>274</v>
      </c>
      <c r="AL46" s="159" t="s">
        <v>274</v>
      </c>
      <c r="AM46" s="149" t="s">
        <v>274</v>
      </c>
      <c r="AN46" s="160">
        <v>0</v>
      </c>
      <c r="AO46" s="149"/>
      <c r="AP46" s="149" t="s">
        <v>274</v>
      </c>
      <c r="AQ46" s="149" t="s">
        <v>275</v>
      </c>
      <c r="AR46" s="158">
        <v>1</v>
      </c>
      <c r="AS46" s="149" t="s">
        <v>275</v>
      </c>
      <c r="AT46" s="149" t="s">
        <v>276</v>
      </c>
      <c r="AU46" s="161">
        <v>1</v>
      </c>
      <c r="AV46" s="159">
        <v>3534.48</v>
      </c>
      <c r="AW46" s="159">
        <v>0</v>
      </c>
      <c r="AX46" s="149" t="s">
        <v>274</v>
      </c>
      <c r="AY46" s="162">
        <v>0</v>
      </c>
      <c r="AZ46" s="162" t="s">
        <v>274</v>
      </c>
      <c r="BA46" s="162">
        <v>0</v>
      </c>
      <c r="BB46" s="159">
        <v>3393.1</v>
      </c>
      <c r="BC46" s="162" t="s">
        <v>274</v>
      </c>
      <c r="BD46" s="159">
        <v>141.38</v>
      </c>
      <c r="BE46" s="159">
        <v>141.38</v>
      </c>
      <c r="BF46" s="162">
        <v>0</v>
      </c>
      <c r="BG46" s="159">
        <v>3534.48</v>
      </c>
    </row>
    <row r="47" ht="28.05" customHeight="1" spans="1:59">
      <c r="A47" s="149"/>
      <c r="B47" s="149"/>
      <c r="C47" s="149"/>
      <c r="D47" s="149" t="s">
        <v>455</v>
      </c>
      <c r="E47" s="340" t="s">
        <v>489</v>
      </c>
      <c r="F47" s="149" t="s">
        <v>455</v>
      </c>
      <c r="G47" s="149" t="s">
        <v>490</v>
      </c>
      <c r="H47" s="149" t="s">
        <v>491</v>
      </c>
      <c r="I47" s="149"/>
      <c r="J47" s="149" t="s">
        <v>492</v>
      </c>
      <c r="K47" s="149"/>
      <c r="L47" s="149" t="s">
        <v>262</v>
      </c>
      <c r="M47" s="149"/>
      <c r="N47" s="149" t="s">
        <v>263</v>
      </c>
      <c r="O47" s="149" t="s">
        <v>214</v>
      </c>
      <c r="P47" s="149" t="s">
        <v>53</v>
      </c>
      <c r="Q47" s="149"/>
      <c r="R47" s="149" t="s">
        <v>336</v>
      </c>
      <c r="S47" s="149" t="s">
        <v>289</v>
      </c>
      <c r="T47" s="149" t="s">
        <v>493</v>
      </c>
      <c r="U47" s="149" t="s">
        <v>267</v>
      </c>
      <c r="V47" s="149"/>
      <c r="W47" s="149"/>
      <c r="X47" s="149" t="s">
        <v>336</v>
      </c>
      <c r="Y47" s="149"/>
      <c r="Z47" s="149"/>
      <c r="AA47" s="149"/>
      <c r="AB47" s="149" t="s">
        <v>269</v>
      </c>
      <c r="AC47" s="149" t="s">
        <v>318</v>
      </c>
      <c r="AD47" s="149" t="s">
        <v>493</v>
      </c>
      <c r="AE47" s="149" t="s">
        <v>271</v>
      </c>
      <c r="AF47" s="149"/>
      <c r="AG47" s="149" t="s">
        <v>272</v>
      </c>
      <c r="AH47" s="149" t="s">
        <v>273</v>
      </c>
      <c r="AI47" s="158">
        <v>0</v>
      </c>
      <c r="AJ47" s="149"/>
      <c r="AK47" s="159" t="s">
        <v>274</v>
      </c>
      <c r="AL47" s="159" t="s">
        <v>274</v>
      </c>
      <c r="AM47" s="149" t="s">
        <v>274</v>
      </c>
      <c r="AN47" s="160">
        <v>0</v>
      </c>
      <c r="AO47" s="149"/>
      <c r="AP47" s="149" t="s">
        <v>274</v>
      </c>
      <c r="AQ47" s="149" t="s">
        <v>275</v>
      </c>
      <c r="AR47" s="158">
        <v>1</v>
      </c>
      <c r="AS47" s="149" t="s">
        <v>275</v>
      </c>
      <c r="AT47" s="149" t="s">
        <v>276</v>
      </c>
      <c r="AU47" s="161">
        <v>1</v>
      </c>
      <c r="AV47" s="159">
        <v>3198</v>
      </c>
      <c r="AW47" s="159">
        <v>0</v>
      </c>
      <c r="AX47" s="149" t="s">
        <v>274</v>
      </c>
      <c r="AY47" s="162">
        <v>0</v>
      </c>
      <c r="AZ47" s="162" t="s">
        <v>274</v>
      </c>
      <c r="BA47" s="162">
        <v>0</v>
      </c>
      <c r="BB47" s="159">
        <v>3198</v>
      </c>
      <c r="BC47" s="162" t="s">
        <v>274</v>
      </c>
      <c r="BD47" s="162">
        <v>0</v>
      </c>
      <c r="BE47" s="162">
        <v>0</v>
      </c>
      <c r="BF47" s="162">
        <v>0</v>
      </c>
      <c r="BG47" s="159">
        <v>3198</v>
      </c>
    </row>
    <row r="48" ht="28.05" customHeight="1" spans="1:59">
      <c r="A48" s="149"/>
      <c r="B48" s="149"/>
      <c r="C48" s="149"/>
      <c r="D48" s="149" t="s">
        <v>455</v>
      </c>
      <c r="E48" s="340" t="s">
        <v>494</v>
      </c>
      <c r="F48" s="149" t="s">
        <v>455</v>
      </c>
      <c r="G48" s="149" t="s">
        <v>495</v>
      </c>
      <c r="H48" s="149" t="s">
        <v>496</v>
      </c>
      <c r="I48" s="149" t="s">
        <v>497</v>
      </c>
      <c r="J48" s="149" t="s">
        <v>498</v>
      </c>
      <c r="K48" s="149"/>
      <c r="L48" s="149" t="s">
        <v>262</v>
      </c>
      <c r="M48" s="149"/>
      <c r="N48" s="149" t="s">
        <v>263</v>
      </c>
      <c r="O48" s="149" t="s">
        <v>214</v>
      </c>
      <c r="P48" s="149" t="s">
        <v>53</v>
      </c>
      <c r="Q48" s="149"/>
      <c r="R48" s="149" t="s">
        <v>460</v>
      </c>
      <c r="S48" s="149" t="s">
        <v>289</v>
      </c>
      <c r="T48" s="149" t="s">
        <v>499</v>
      </c>
      <c r="U48" s="149" t="s">
        <v>267</v>
      </c>
      <c r="V48" s="149"/>
      <c r="W48" s="149"/>
      <c r="X48" s="149" t="s">
        <v>310</v>
      </c>
      <c r="Y48" s="149"/>
      <c r="Z48" s="149"/>
      <c r="AA48" s="149"/>
      <c r="AB48" s="149" t="s">
        <v>269</v>
      </c>
      <c r="AC48" s="149" t="s">
        <v>318</v>
      </c>
      <c r="AD48" s="149" t="s">
        <v>499</v>
      </c>
      <c r="AE48" s="149" t="s">
        <v>271</v>
      </c>
      <c r="AF48" s="149"/>
      <c r="AG48" s="149" t="s">
        <v>272</v>
      </c>
      <c r="AH48" s="149" t="s">
        <v>273</v>
      </c>
      <c r="AI48" s="158">
        <v>0</v>
      </c>
      <c r="AJ48" s="149"/>
      <c r="AK48" s="159" t="s">
        <v>274</v>
      </c>
      <c r="AL48" s="159" t="s">
        <v>274</v>
      </c>
      <c r="AM48" s="149" t="s">
        <v>274</v>
      </c>
      <c r="AN48" s="160">
        <v>0</v>
      </c>
      <c r="AO48" s="149"/>
      <c r="AP48" s="149" t="s">
        <v>274</v>
      </c>
      <c r="AQ48" s="149" t="s">
        <v>275</v>
      </c>
      <c r="AR48" s="158">
        <v>1</v>
      </c>
      <c r="AS48" s="149" t="s">
        <v>275</v>
      </c>
      <c r="AT48" s="149" t="s">
        <v>276</v>
      </c>
      <c r="AU48" s="161">
        <v>1</v>
      </c>
      <c r="AV48" s="159">
        <v>1300</v>
      </c>
      <c r="AW48" s="159">
        <v>0</v>
      </c>
      <c r="AX48" s="149" t="s">
        <v>274</v>
      </c>
      <c r="AY48" s="162">
        <v>0</v>
      </c>
      <c r="AZ48" s="162" t="s">
        <v>274</v>
      </c>
      <c r="BA48" s="162">
        <v>0</v>
      </c>
      <c r="BB48" s="159">
        <v>1248</v>
      </c>
      <c r="BC48" s="162" t="s">
        <v>274</v>
      </c>
      <c r="BD48" s="159">
        <v>52</v>
      </c>
      <c r="BE48" s="159">
        <v>52</v>
      </c>
      <c r="BF48" s="162">
        <v>0</v>
      </c>
      <c r="BG48" s="159">
        <v>1300</v>
      </c>
    </row>
    <row r="49" ht="28.05" customHeight="1" spans="1:59">
      <c r="A49" s="149"/>
      <c r="B49" s="149"/>
      <c r="C49" s="149"/>
      <c r="D49" s="149" t="s">
        <v>455</v>
      </c>
      <c r="E49" s="340" t="s">
        <v>500</v>
      </c>
      <c r="F49" s="149" t="s">
        <v>455</v>
      </c>
      <c r="G49" s="149" t="s">
        <v>501</v>
      </c>
      <c r="H49" s="149" t="s">
        <v>474</v>
      </c>
      <c r="I49" s="149"/>
      <c r="J49" s="149" t="s">
        <v>502</v>
      </c>
      <c r="K49" s="149"/>
      <c r="L49" s="149" t="s">
        <v>262</v>
      </c>
      <c r="M49" s="149"/>
      <c r="N49" s="149" t="s">
        <v>263</v>
      </c>
      <c r="O49" s="149" t="s">
        <v>214</v>
      </c>
      <c r="P49" s="149" t="s">
        <v>53</v>
      </c>
      <c r="Q49" s="149"/>
      <c r="R49" s="149" t="s">
        <v>460</v>
      </c>
      <c r="S49" s="149" t="s">
        <v>289</v>
      </c>
      <c r="T49" s="149" t="s">
        <v>476</v>
      </c>
      <c r="U49" s="149" t="s">
        <v>267</v>
      </c>
      <c r="V49" s="149"/>
      <c r="W49" s="149"/>
      <c r="X49" s="149" t="s">
        <v>310</v>
      </c>
      <c r="Y49" s="149"/>
      <c r="Z49" s="149"/>
      <c r="AA49" s="149"/>
      <c r="AB49" s="149" t="s">
        <v>269</v>
      </c>
      <c r="AC49" s="149" t="s">
        <v>318</v>
      </c>
      <c r="AD49" s="149" t="s">
        <v>476</v>
      </c>
      <c r="AE49" s="149" t="s">
        <v>271</v>
      </c>
      <c r="AF49" s="149"/>
      <c r="AG49" s="149" t="s">
        <v>272</v>
      </c>
      <c r="AH49" s="149" t="s">
        <v>273</v>
      </c>
      <c r="AI49" s="158">
        <v>0</v>
      </c>
      <c r="AJ49" s="149"/>
      <c r="AK49" s="159" t="s">
        <v>274</v>
      </c>
      <c r="AL49" s="159" t="s">
        <v>274</v>
      </c>
      <c r="AM49" s="149" t="s">
        <v>274</v>
      </c>
      <c r="AN49" s="160">
        <v>0</v>
      </c>
      <c r="AO49" s="149"/>
      <c r="AP49" s="149" t="s">
        <v>274</v>
      </c>
      <c r="AQ49" s="149" t="s">
        <v>275</v>
      </c>
      <c r="AR49" s="158">
        <v>1</v>
      </c>
      <c r="AS49" s="149" t="s">
        <v>275</v>
      </c>
      <c r="AT49" s="149" t="s">
        <v>276</v>
      </c>
      <c r="AU49" s="161">
        <v>1</v>
      </c>
      <c r="AV49" s="159">
        <v>2050</v>
      </c>
      <c r="AW49" s="159">
        <v>0</v>
      </c>
      <c r="AX49" s="149" t="s">
        <v>274</v>
      </c>
      <c r="AY49" s="162">
        <v>0</v>
      </c>
      <c r="AZ49" s="162" t="s">
        <v>274</v>
      </c>
      <c r="BA49" s="162">
        <v>0</v>
      </c>
      <c r="BB49" s="159">
        <v>2050</v>
      </c>
      <c r="BC49" s="162" t="s">
        <v>274</v>
      </c>
      <c r="BD49" s="162">
        <v>0</v>
      </c>
      <c r="BE49" s="162">
        <v>0</v>
      </c>
      <c r="BF49" s="162">
        <v>0</v>
      </c>
      <c r="BG49" s="159">
        <v>2050</v>
      </c>
    </row>
    <row r="50" ht="28.05" customHeight="1" spans="1:59">
      <c r="A50" s="149"/>
      <c r="B50" s="149"/>
      <c r="C50" s="149"/>
      <c r="D50" s="149" t="s">
        <v>455</v>
      </c>
      <c r="E50" s="340" t="s">
        <v>503</v>
      </c>
      <c r="F50" s="149" t="s">
        <v>455</v>
      </c>
      <c r="G50" s="149" t="s">
        <v>504</v>
      </c>
      <c r="H50" s="149" t="s">
        <v>505</v>
      </c>
      <c r="I50" s="149"/>
      <c r="J50" s="149" t="s">
        <v>506</v>
      </c>
      <c r="K50" s="149"/>
      <c r="L50" s="149" t="s">
        <v>262</v>
      </c>
      <c r="M50" s="149"/>
      <c r="N50" s="149" t="s">
        <v>263</v>
      </c>
      <c r="O50" s="149" t="s">
        <v>214</v>
      </c>
      <c r="P50" s="149" t="s">
        <v>53</v>
      </c>
      <c r="Q50" s="149"/>
      <c r="R50" s="149" t="s">
        <v>460</v>
      </c>
      <c r="S50" s="149" t="s">
        <v>289</v>
      </c>
      <c r="T50" s="149" t="s">
        <v>507</v>
      </c>
      <c r="U50" s="149" t="s">
        <v>267</v>
      </c>
      <c r="V50" s="149"/>
      <c r="W50" s="149"/>
      <c r="X50" s="149" t="s">
        <v>310</v>
      </c>
      <c r="Y50" s="149"/>
      <c r="Z50" s="149"/>
      <c r="AA50" s="149"/>
      <c r="AB50" s="149" t="s">
        <v>269</v>
      </c>
      <c r="AC50" s="149" t="s">
        <v>318</v>
      </c>
      <c r="AD50" s="149" t="s">
        <v>507</v>
      </c>
      <c r="AE50" s="149" t="s">
        <v>271</v>
      </c>
      <c r="AF50" s="149"/>
      <c r="AG50" s="149" t="s">
        <v>272</v>
      </c>
      <c r="AH50" s="149" t="s">
        <v>273</v>
      </c>
      <c r="AI50" s="158">
        <v>0</v>
      </c>
      <c r="AJ50" s="149"/>
      <c r="AK50" s="159" t="s">
        <v>274</v>
      </c>
      <c r="AL50" s="159" t="s">
        <v>274</v>
      </c>
      <c r="AM50" s="149" t="s">
        <v>274</v>
      </c>
      <c r="AN50" s="160">
        <v>0</v>
      </c>
      <c r="AO50" s="149"/>
      <c r="AP50" s="149" t="s">
        <v>274</v>
      </c>
      <c r="AQ50" s="149" t="s">
        <v>275</v>
      </c>
      <c r="AR50" s="158">
        <v>1</v>
      </c>
      <c r="AS50" s="149" t="s">
        <v>275</v>
      </c>
      <c r="AT50" s="149" t="s">
        <v>276</v>
      </c>
      <c r="AU50" s="161">
        <v>1</v>
      </c>
      <c r="AV50" s="159">
        <v>28898.17</v>
      </c>
      <c r="AW50" s="159">
        <v>0</v>
      </c>
      <c r="AX50" s="149" t="s">
        <v>274</v>
      </c>
      <c r="AY50" s="162">
        <v>0</v>
      </c>
      <c r="AZ50" s="162" t="s">
        <v>274</v>
      </c>
      <c r="BA50" s="162">
        <v>0</v>
      </c>
      <c r="BB50" s="159">
        <v>28898.17</v>
      </c>
      <c r="BC50" s="162" t="s">
        <v>274</v>
      </c>
      <c r="BD50" s="162">
        <v>0</v>
      </c>
      <c r="BE50" s="162">
        <v>0</v>
      </c>
      <c r="BF50" s="162">
        <v>0</v>
      </c>
      <c r="BG50" s="159">
        <v>28898.17</v>
      </c>
    </row>
    <row r="51" ht="28.05" customHeight="1" spans="1:59">
      <c r="A51" s="149"/>
      <c r="B51" s="149"/>
      <c r="C51" s="149"/>
      <c r="D51" s="149" t="s">
        <v>455</v>
      </c>
      <c r="E51" s="340" t="s">
        <v>508</v>
      </c>
      <c r="F51" s="149" t="s">
        <v>455</v>
      </c>
      <c r="G51" s="149" t="s">
        <v>509</v>
      </c>
      <c r="H51" s="149" t="s">
        <v>510</v>
      </c>
      <c r="I51" s="149"/>
      <c r="J51" s="149" t="s">
        <v>511</v>
      </c>
      <c r="K51" s="149"/>
      <c r="L51" s="149" t="s">
        <v>262</v>
      </c>
      <c r="M51" s="149"/>
      <c r="N51" s="149" t="s">
        <v>263</v>
      </c>
      <c r="O51" s="149" t="s">
        <v>214</v>
      </c>
      <c r="P51" s="149" t="s">
        <v>53</v>
      </c>
      <c r="Q51" s="149"/>
      <c r="R51" s="149" t="s">
        <v>460</v>
      </c>
      <c r="S51" s="149" t="s">
        <v>289</v>
      </c>
      <c r="T51" s="149" t="s">
        <v>512</v>
      </c>
      <c r="U51" s="149" t="s">
        <v>267</v>
      </c>
      <c r="V51" s="149"/>
      <c r="W51" s="149"/>
      <c r="X51" s="149" t="s">
        <v>310</v>
      </c>
      <c r="Y51" s="149"/>
      <c r="Z51" s="149"/>
      <c r="AA51" s="149"/>
      <c r="AB51" s="149" t="s">
        <v>269</v>
      </c>
      <c r="AC51" s="149" t="s">
        <v>318</v>
      </c>
      <c r="AD51" s="149" t="s">
        <v>512</v>
      </c>
      <c r="AE51" s="149" t="s">
        <v>271</v>
      </c>
      <c r="AF51" s="149"/>
      <c r="AG51" s="149" t="s">
        <v>272</v>
      </c>
      <c r="AH51" s="149" t="s">
        <v>273</v>
      </c>
      <c r="AI51" s="158">
        <v>0</v>
      </c>
      <c r="AJ51" s="149"/>
      <c r="AK51" s="159" t="s">
        <v>274</v>
      </c>
      <c r="AL51" s="159" t="s">
        <v>274</v>
      </c>
      <c r="AM51" s="149" t="s">
        <v>274</v>
      </c>
      <c r="AN51" s="160">
        <v>0</v>
      </c>
      <c r="AO51" s="149"/>
      <c r="AP51" s="149" t="s">
        <v>274</v>
      </c>
      <c r="AQ51" s="149" t="s">
        <v>275</v>
      </c>
      <c r="AR51" s="158">
        <v>1</v>
      </c>
      <c r="AS51" s="149" t="s">
        <v>275</v>
      </c>
      <c r="AT51" s="149" t="s">
        <v>276</v>
      </c>
      <c r="AU51" s="161">
        <v>1</v>
      </c>
      <c r="AV51" s="159">
        <v>1600</v>
      </c>
      <c r="AW51" s="159">
        <v>0</v>
      </c>
      <c r="AX51" s="149" t="s">
        <v>274</v>
      </c>
      <c r="AY51" s="162">
        <v>0</v>
      </c>
      <c r="AZ51" s="162" t="s">
        <v>274</v>
      </c>
      <c r="BA51" s="162">
        <v>0</v>
      </c>
      <c r="BB51" s="159">
        <v>1536</v>
      </c>
      <c r="BC51" s="162" t="s">
        <v>274</v>
      </c>
      <c r="BD51" s="159">
        <v>64</v>
      </c>
      <c r="BE51" s="159">
        <v>64</v>
      </c>
      <c r="BF51" s="162">
        <v>0</v>
      </c>
      <c r="BG51" s="159">
        <v>1600</v>
      </c>
    </row>
    <row r="52" ht="28.05" customHeight="1" spans="1:59">
      <c r="A52" s="149"/>
      <c r="B52" s="149"/>
      <c r="C52" s="149"/>
      <c r="D52" s="149" t="s">
        <v>455</v>
      </c>
      <c r="E52" s="340" t="s">
        <v>513</v>
      </c>
      <c r="F52" s="149" t="s">
        <v>455</v>
      </c>
      <c r="G52" s="149" t="s">
        <v>514</v>
      </c>
      <c r="H52" s="149" t="s">
        <v>515</v>
      </c>
      <c r="I52" s="149" t="s">
        <v>516</v>
      </c>
      <c r="J52" s="149" t="s">
        <v>517</v>
      </c>
      <c r="K52" s="149"/>
      <c r="L52" s="149" t="s">
        <v>262</v>
      </c>
      <c r="M52" s="149"/>
      <c r="N52" s="149" t="s">
        <v>263</v>
      </c>
      <c r="O52" s="149" t="s">
        <v>214</v>
      </c>
      <c r="P52" s="149" t="s">
        <v>53</v>
      </c>
      <c r="Q52" s="149"/>
      <c r="R52" s="149" t="s">
        <v>336</v>
      </c>
      <c r="S52" s="149" t="s">
        <v>289</v>
      </c>
      <c r="T52" s="149" t="s">
        <v>518</v>
      </c>
      <c r="U52" s="149" t="s">
        <v>267</v>
      </c>
      <c r="V52" s="149"/>
      <c r="W52" s="149"/>
      <c r="X52" s="149" t="s">
        <v>336</v>
      </c>
      <c r="Y52" s="149"/>
      <c r="Z52" s="149"/>
      <c r="AA52" s="149"/>
      <c r="AB52" s="149" t="s">
        <v>269</v>
      </c>
      <c r="AC52" s="149" t="s">
        <v>318</v>
      </c>
      <c r="AD52" s="149" t="s">
        <v>518</v>
      </c>
      <c r="AE52" s="149" t="s">
        <v>271</v>
      </c>
      <c r="AF52" s="149"/>
      <c r="AG52" s="149" t="s">
        <v>272</v>
      </c>
      <c r="AH52" s="149" t="s">
        <v>273</v>
      </c>
      <c r="AI52" s="158">
        <v>0</v>
      </c>
      <c r="AJ52" s="149"/>
      <c r="AK52" s="159" t="s">
        <v>274</v>
      </c>
      <c r="AL52" s="159" t="s">
        <v>274</v>
      </c>
      <c r="AM52" s="149" t="s">
        <v>274</v>
      </c>
      <c r="AN52" s="160">
        <v>0</v>
      </c>
      <c r="AO52" s="149"/>
      <c r="AP52" s="149" t="s">
        <v>274</v>
      </c>
      <c r="AQ52" s="149" t="s">
        <v>275</v>
      </c>
      <c r="AR52" s="158">
        <v>1</v>
      </c>
      <c r="AS52" s="149" t="s">
        <v>275</v>
      </c>
      <c r="AT52" s="149" t="s">
        <v>276</v>
      </c>
      <c r="AU52" s="161">
        <v>1</v>
      </c>
      <c r="AV52" s="159">
        <v>1980</v>
      </c>
      <c r="AW52" s="159">
        <v>0</v>
      </c>
      <c r="AX52" s="149" t="s">
        <v>274</v>
      </c>
      <c r="AY52" s="162">
        <v>0</v>
      </c>
      <c r="AZ52" s="162" t="s">
        <v>274</v>
      </c>
      <c r="BA52" s="162">
        <v>0</v>
      </c>
      <c r="BB52" s="159">
        <v>1980</v>
      </c>
      <c r="BC52" s="162" t="s">
        <v>274</v>
      </c>
      <c r="BD52" s="162">
        <v>0</v>
      </c>
      <c r="BE52" s="162">
        <v>0</v>
      </c>
      <c r="BF52" s="162">
        <v>0</v>
      </c>
      <c r="BG52" s="159">
        <v>1980</v>
      </c>
    </row>
    <row r="53" ht="28.05" customHeight="1" spans="1:59">
      <c r="A53" s="149"/>
      <c r="B53" s="149"/>
      <c r="C53" s="149"/>
      <c r="D53" s="149" t="s">
        <v>455</v>
      </c>
      <c r="E53" s="340" t="s">
        <v>519</v>
      </c>
      <c r="F53" s="149" t="s">
        <v>455</v>
      </c>
      <c r="G53" s="149" t="s">
        <v>520</v>
      </c>
      <c r="H53" s="149" t="s">
        <v>521</v>
      </c>
      <c r="I53" s="149"/>
      <c r="J53" s="149" t="s">
        <v>522</v>
      </c>
      <c r="K53" s="149"/>
      <c r="L53" s="149" t="s">
        <v>262</v>
      </c>
      <c r="M53" s="149"/>
      <c r="N53" s="149" t="s">
        <v>263</v>
      </c>
      <c r="O53" s="149" t="s">
        <v>214</v>
      </c>
      <c r="P53" s="149" t="s">
        <v>53</v>
      </c>
      <c r="Q53" s="149"/>
      <c r="R53" s="149" t="s">
        <v>460</v>
      </c>
      <c r="S53" s="149" t="s">
        <v>289</v>
      </c>
      <c r="T53" s="149" t="s">
        <v>523</v>
      </c>
      <c r="U53" s="149" t="s">
        <v>267</v>
      </c>
      <c r="V53" s="149"/>
      <c r="W53" s="149"/>
      <c r="X53" s="149" t="s">
        <v>310</v>
      </c>
      <c r="Y53" s="149"/>
      <c r="Z53" s="149"/>
      <c r="AA53" s="149"/>
      <c r="AB53" s="149" t="s">
        <v>269</v>
      </c>
      <c r="AC53" s="149" t="s">
        <v>318</v>
      </c>
      <c r="AD53" s="149" t="s">
        <v>523</v>
      </c>
      <c r="AE53" s="149" t="s">
        <v>271</v>
      </c>
      <c r="AF53" s="149"/>
      <c r="AG53" s="149" t="s">
        <v>272</v>
      </c>
      <c r="AH53" s="149" t="s">
        <v>273</v>
      </c>
      <c r="AI53" s="158">
        <v>0</v>
      </c>
      <c r="AJ53" s="149"/>
      <c r="AK53" s="159" t="s">
        <v>274</v>
      </c>
      <c r="AL53" s="159" t="s">
        <v>274</v>
      </c>
      <c r="AM53" s="149" t="s">
        <v>274</v>
      </c>
      <c r="AN53" s="160">
        <v>4</v>
      </c>
      <c r="AO53" s="149"/>
      <c r="AP53" s="149" t="s">
        <v>274</v>
      </c>
      <c r="AQ53" s="149" t="s">
        <v>275</v>
      </c>
      <c r="AR53" s="158">
        <v>1</v>
      </c>
      <c r="AS53" s="149" t="s">
        <v>275</v>
      </c>
      <c r="AT53" s="149" t="s">
        <v>276</v>
      </c>
      <c r="AU53" s="161">
        <v>1</v>
      </c>
      <c r="AV53" s="159">
        <v>2200</v>
      </c>
      <c r="AW53" s="159">
        <v>88</v>
      </c>
      <c r="AX53" s="149" t="s">
        <v>274</v>
      </c>
      <c r="AY53" s="162">
        <v>0</v>
      </c>
      <c r="AZ53" s="162" t="s">
        <v>274</v>
      </c>
      <c r="BA53" s="162">
        <v>0</v>
      </c>
      <c r="BB53" s="159">
        <v>2112</v>
      </c>
      <c r="BC53" s="162" t="s">
        <v>274</v>
      </c>
      <c r="BD53" s="162">
        <v>0</v>
      </c>
      <c r="BE53" s="159">
        <v>88</v>
      </c>
      <c r="BF53" s="159">
        <v>88</v>
      </c>
      <c r="BG53" s="159">
        <v>2200</v>
      </c>
    </row>
    <row r="54" ht="28.05" customHeight="1" spans="1:59">
      <c r="A54" s="149"/>
      <c r="B54" s="149"/>
      <c r="C54" s="149"/>
      <c r="D54" s="149" t="s">
        <v>455</v>
      </c>
      <c r="E54" s="340" t="s">
        <v>524</v>
      </c>
      <c r="F54" s="149" t="s">
        <v>455</v>
      </c>
      <c r="G54" s="149" t="s">
        <v>525</v>
      </c>
      <c r="H54" s="149" t="s">
        <v>526</v>
      </c>
      <c r="I54" s="149" t="s">
        <v>527</v>
      </c>
      <c r="J54" s="149" t="s">
        <v>528</v>
      </c>
      <c r="K54" s="149"/>
      <c r="L54" s="149" t="s">
        <v>262</v>
      </c>
      <c r="M54" s="149"/>
      <c r="N54" s="149" t="s">
        <v>263</v>
      </c>
      <c r="O54" s="149" t="s">
        <v>214</v>
      </c>
      <c r="P54" s="149" t="s">
        <v>53</v>
      </c>
      <c r="Q54" s="149"/>
      <c r="R54" s="149" t="s">
        <v>460</v>
      </c>
      <c r="S54" s="149" t="s">
        <v>289</v>
      </c>
      <c r="T54" s="149" t="s">
        <v>529</v>
      </c>
      <c r="U54" s="149" t="s">
        <v>267</v>
      </c>
      <c r="V54" s="149"/>
      <c r="W54" s="149"/>
      <c r="X54" s="149" t="s">
        <v>310</v>
      </c>
      <c r="Y54" s="149"/>
      <c r="Z54" s="149"/>
      <c r="AA54" s="149"/>
      <c r="AB54" s="149" t="s">
        <v>269</v>
      </c>
      <c r="AC54" s="149" t="s">
        <v>318</v>
      </c>
      <c r="AD54" s="149" t="s">
        <v>529</v>
      </c>
      <c r="AE54" s="149" t="s">
        <v>271</v>
      </c>
      <c r="AF54" s="149"/>
      <c r="AG54" s="149" t="s">
        <v>272</v>
      </c>
      <c r="AH54" s="149" t="s">
        <v>273</v>
      </c>
      <c r="AI54" s="158">
        <v>0</v>
      </c>
      <c r="AJ54" s="149"/>
      <c r="AK54" s="159" t="s">
        <v>274</v>
      </c>
      <c r="AL54" s="159" t="s">
        <v>274</v>
      </c>
      <c r="AM54" s="149" t="s">
        <v>274</v>
      </c>
      <c r="AN54" s="160">
        <v>4</v>
      </c>
      <c r="AO54" s="149"/>
      <c r="AP54" s="149" t="s">
        <v>274</v>
      </c>
      <c r="AQ54" s="149" t="s">
        <v>275</v>
      </c>
      <c r="AR54" s="158">
        <v>1</v>
      </c>
      <c r="AS54" s="149" t="s">
        <v>275</v>
      </c>
      <c r="AT54" s="149" t="s">
        <v>276</v>
      </c>
      <c r="AU54" s="161">
        <v>1</v>
      </c>
      <c r="AV54" s="159">
        <v>1845</v>
      </c>
      <c r="AW54" s="159">
        <v>73.8</v>
      </c>
      <c r="AX54" s="149" t="s">
        <v>274</v>
      </c>
      <c r="AY54" s="162">
        <v>0</v>
      </c>
      <c r="AZ54" s="162" t="s">
        <v>274</v>
      </c>
      <c r="BA54" s="162">
        <v>0</v>
      </c>
      <c r="BB54" s="159">
        <v>1771.2</v>
      </c>
      <c r="BC54" s="162" t="s">
        <v>274</v>
      </c>
      <c r="BD54" s="162">
        <v>0</v>
      </c>
      <c r="BE54" s="159">
        <v>73.8</v>
      </c>
      <c r="BF54" s="159">
        <v>73.8</v>
      </c>
      <c r="BG54" s="159">
        <v>1845</v>
      </c>
    </row>
    <row r="55" ht="28.05" customHeight="1" spans="1:59">
      <c r="A55" s="149"/>
      <c r="B55" s="149"/>
      <c r="C55" s="149"/>
      <c r="D55" s="149" t="s">
        <v>455</v>
      </c>
      <c r="E55" s="340" t="s">
        <v>530</v>
      </c>
      <c r="F55" s="149" t="s">
        <v>455</v>
      </c>
      <c r="G55" s="149" t="s">
        <v>531</v>
      </c>
      <c r="H55" s="149" t="s">
        <v>532</v>
      </c>
      <c r="I55" s="149" t="s">
        <v>533</v>
      </c>
      <c r="J55" s="149" t="s">
        <v>534</v>
      </c>
      <c r="K55" s="149"/>
      <c r="L55" s="149" t="s">
        <v>262</v>
      </c>
      <c r="M55" s="149"/>
      <c r="N55" s="149" t="s">
        <v>263</v>
      </c>
      <c r="O55" s="149" t="s">
        <v>214</v>
      </c>
      <c r="P55" s="149" t="s">
        <v>53</v>
      </c>
      <c r="Q55" s="149"/>
      <c r="R55" s="149" t="s">
        <v>460</v>
      </c>
      <c r="S55" s="149" t="s">
        <v>289</v>
      </c>
      <c r="T55" s="149" t="s">
        <v>535</v>
      </c>
      <c r="U55" s="149" t="s">
        <v>267</v>
      </c>
      <c r="V55" s="149"/>
      <c r="W55" s="149"/>
      <c r="X55" s="149" t="s">
        <v>310</v>
      </c>
      <c r="Y55" s="149"/>
      <c r="Z55" s="149"/>
      <c r="AA55" s="149"/>
      <c r="AB55" s="149" t="s">
        <v>269</v>
      </c>
      <c r="AC55" s="149" t="s">
        <v>318</v>
      </c>
      <c r="AD55" s="149" t="s">
        <v>535</v>
      </c>
      <c r="AE55" s="149" t="s">
        <v>271</v>
      </c>
      <c r="AF55" s="149"/>
      <c r="AG55" s="149" t="s">
        <v>272</v>
      </c>
      <c r="AH55" s="149" t="s">
        <v>273</v>
      </c>
      <c r="AI55" s="158">
        <v>0</v>
      </c>
      <c r="AJ55" s="149"/>
      <c r="AK55" s="159" t="s">
        <v>274</v>
      </c>
      <c r="AL55" s="159" t="s">
        <v>274</v>
      </c>
      <c r="AM55" s="149" t="s">
        <v>274</v>
      </c>
      <c r="AN55" s="160">
        <v>4</v>
      </c>
      <c r="AO55" s="149"/>
      <c r="AP55" s="149" t="s">
        <v>274</v>
      </c>
      <c r="AQ55" s="149" t="s">
        <v>275</v>
      </c>
      <c r="AR55" s="158">
        <v>1</v>
      </c>
      <c r="AS55" s="149" t="s">
        <v>275</v>
      </c>
      <c r="AT55" s="149" t="s">
        <v>276</v>
      </c>
      <c r="AU55" s="161">
        <v>1</v>
      </c>
      <c r="AV55" s="159">
        <v>5800</v>
      </c>
      <c r="AW55" s="159">
        <v>232</v>
      </c>
      <c r="AX55" s="149" t="s">
        <v>274</v>
      </c>
      <c r="AY55" s="162">
        <v>0</v>
      </c>
      <c r="AZ55" s="162" t="s">
        <v>274</v>
      </c>
      <c r="BA55" s="162">
        <v>0</v>
      </c>
      <c r="BB55" s="159">
        <v>5568</v>
      </c>
      <c r="BC55" s="162" t="s">
        <v>274</v>
      </c>
      <c r="BD55" s="162">
        <v>0</v>
      </c>
      <c r="BE55" s="159">
        <v>232</v>
      </c>
      <c r="BF55" s="159">
        <v>232</v>
      </c>
      <c r="BG55" s="159">
        <v>5800</v>
      </c>
    </row>
    <row r="56" ht="28.05" customHeight="1" spans="1:59">
      <c r="A56" s="149"/>
      <c r="B56" s="149"/>
      <c r="C56" s="149"/>
      <c r="D56" s="149" t="s">
        <v>455</v>
      </c>
      <c r="E56" s="340" t="s">
        <v>536</v>
      </c>
      <c r="F56" s="149" t="s">
        <v>455</v>
      </c>
      <c r="G56" s="149" t="s">
        <v>537</v>
      </c>
      <c r="H56" s="149" t="s">
        <v>538</v>
      </c>
      <c r="I56" s="149"/>
      <c r="J56" s="149" t="s">
        <v>539</v>
      </c>
      <c r="K56" s="149"/>
      <c r="L56" s="149" t="s">
        <v>262</v>
      </c>
      <c r="M56" s="149"/>
      <c r="N56" s="149" t="s">
        <v>263</v>
      </c>
      <c r="O56" s="149" t="s">
        <v>214</v>
      </c>
      <c r="P56" s="149" t="s">
        <v>53</v>
      </c>
      <c r="Q56" s="149"/>
      <c r="R56" s="149" t="s">
        <v>460</v>
      </c>
      <c r="S56" s="149" t="s">
        <v>289</v>
      </c>
      <c r="T56" s="149" t="s">
        <v>540</v>
      </c>
      <c r="U56" s="149" t="s">
        <v>267</v>
      </c>
      <c r="V56" s="149"/>
      <c r="W56" s="149"/>
      <c r="X56" s="149" t="s">
        <v>310</v>
      </c>
      <c r="Y56" s="149"/>
      <c r="Z56" s="149"/>
      <c r="AA56" s="149"/>
      <c r="AB56" s="149" t="s">
        <v>269</v>
      </c>
      <c r="AC56" s="149" t="s">
        <v>318</v>
      </c>
      <c r="AD56" s="149" t="s">
        <v>540</v>
      </c>
      <c r="AE56" s="149" t="s">
        <v>271</v>
      </c>
      <c r="AF56" s="149"/>
      <c r="AG56" s="149" t="s">
        <v>272</v>
      </c>
      <c r="AH56" s="149" t="s">
        <v>273</v>
      </c>
      <c r="AI56" s="158">
        <v>0</v>
      </c>
      <c r="AJ56" s="149"/>
      <c r="AK56" s="159" t="s">
        <v>274</v>
      </c>
      <c r="AL56" s="159" t="s">
        <v>274</v>
      </c>
      <c r="AM56" s="149" t="s">
        <v>274</v>
      </c>
      <c r="AN56" s="160">
        <v>0</v>
      </c>
      <c r="AO56" s="149"/>
      <c r="AP56" s="149" t="s">
        <v>274</v>
      </c>
      <c r="AQ56" s="149" t="s">
        <v>275</v>
      </c>
      <c r="AR56" s="158">
        <v>1</v>
      </c>
      <c r="AS56" s="149" t="s">
        <v>275</v>
      </c>
      <c r="AT56" s="149" t="s">
        <v>276</v>
      </c>
      <c r="AU56" s="161">
        <v>1</v>
      </c>
      <c r="AV56" s="159">
        <v>1450</v>
      </c>
      <c r="AW56" s="159">
        <v>0</v>
      </c>
      <c r="AX56" s="149" t="s">
        <v>274</v>
      </c>
      <c r="AY56" s="162">
        <v>0</v>
      </c>
      <c r="AZ56" s="162" t="s">
        <v>274</v>
      </c>
      <c r="BA56" s="162">
        <v>0</v>
      </c>
      <c r="BB56" s="159">
        <v>1392</v>
      </c>
      <c r="BC56" s="162" t="s">
        <v>274</v>
      </c>
      <c r="BD56" s="159">
        <v>58</v>
      </c>
      <c r="BE56" s="159">
        <v>58</v>
      </c>
      <c r="BF56" s="162">
        <v>0</v>
      </c>
      <c r="BG56" s="159">
        <v>1450</v>
      </c>
    </row>
    <row r="57" ht="28.05" customHeight="1" spans="1:59">
      <c r="A57" s="149"/>
      <c r="B57" s="149"/>
      <c r="C57" s="149"/>
      <c r="D57" s="149" t="s">
        <v>455</v>
      </c>
      <c r="E57" s="340" t="s">
        <v>541</v>
      </c>
      <c r="F57" s="149" t="s">
        <v>455</v>
      </c>
      <c r="G57" s="149" t="s">
        <v>542</v>
      </c>
      <c r="H57" s="149" t="s">
        <v>543</v>
      </c>
      <c r="I57" s="149"/>
      <c r="J57" s="149" t="s">
        <v>544</v>
      </c>
      <c r="K57" s="149"/>
      <c r="L57" s="149" t="s">
        <v>262</v>
      </c>
      <c r="M57" s="149"/>
      <c r="N57" s="149" t="s">
        <v>263</v>
      </c>
      <c r="O57" s="149" t="s">
        <v>214</v>
      </c>
      <c r="P57" s="149" t="s">
        <v>53</v>
      </c>
      <c r="Q57" s="149"/>
      <c r="R57" s="149" t="s">
        <v>460</v>
      </c>
      <c r="S57" s="149" t="s">
        <v>289</v>
      </c>
      <c r="T57" s="149" t="s">
        <v>545</v>
      </c>
      <c r="U57" s="149" t="s">
        <v>267</v>
      </c>
      <c r="V57" s="149"/>
      <c r="W57" s="149"/>
      <c r="X57" s="149" t="s">
        <v>310</v>
      </c>
      <c r="Y57" s="149"/>
      <c r="Z57" s="149"/>
      <c r="AA57" s="149"/>
      <c r="AB57" s="149" t="s">
        <v>269</v>
      </c>
      <c r="AC57" s="149" t="s">
        <v>318</v>
      </c>
      <c r="AD57" s="149" t="s">
        <v>545</v>
      </c>
      <c r="AE57" s="149" t="s">
        <v>271</v>
      </c>
      <c r="AF57" s="149"/>
      <c r="AG57" s="149" t="s">
        <v>272</v>
      </c>
      <c r="AH57" s="149" t="s">
        <v>273</v>
      </c>
      <c r="AI57" s="158">
        <v>0</v>
      </c>
      <c r="AJ57" s="149"/>
      <c r="AK57" s="159" t="s">
        <v>274</v>
      </c>
      <c r="AL57" s="159" t="s">
        <v>274</v>
      </c>
      <c r="AM57" s="149" t="s">
        <v>274</v>
      </c>
      <c r="AN57" s="160">
        <v>0</v>
      </c>
      <c r="AO57" s="149"/>
      <c r="AP57" s="149" t="s">
        <v>274</v>
      </c>
      <c r="AQ57" s="149" t="s">
        <v>275</v>
      </c>
      <c r="AR57" s="158">
        <v>1</v>
      </c>
      <c r="AS57" s="149" t="s">
        <v>275</v>
      </c>
      <c r="AT57" s="149" t="s">
        <v>276</v>
      </c>
      <c r="AU57" s="161">
        <v>1</v>
      </c>
      <c r="AV57" s="159">
        <v>1560</v>
      </c>
      <c r="AW57" s="159">
        <v>0</v>
      </c>
      <c r="AX57" s="149" t="s">
        <v>274</v>
      </c>
      <c r="AY57" s="162">
        <v>0</v>
      </c>
      <c r="AZ57" s="162" t="s">
        <v>274</v>
      </c>
      <c r="BA57" s="162">
        <v>0</v>
      </c>
      <c r="BB57" s="159">
        <v>1497.6</v>
      </c>
      <c r="BC57" s="162" t="s">
        <v>274</v>
      </c>
      <c r="BD57" s="159">
        <v>62.4</v>
      </c>
      <c r="BE57" s="159">
        <v>62.4</v>
      </c>
      <c r="BF57" s="162">
        <v>0</v>
      </c>
      <c r="BG57" s="159">
        <v>1560</v>
      </c>
    </row>
    <row r="58" ht="28.05" customHeight="1" spans="1:59">
      <c r="A58" s="149"/>
      <c r="B58" s="149"/>
      <c r="C58" s="149"/>
      <c r="D58" s="149" t="s">
        <v>455</v>
      </c>
      <c r="E58" s="340" t="s">
        <v>546</v>
      </c>
      <c r="F58" s="149" t="s">
        <v>455</v>
      </c>
      <c r="G58" s="149" t="s">
        <v>547</v>
      </c>
      <c r="H58" s="149" t="s">
        <v>548</v>
      </c>
      <c r="I58" s="149"/>
      <c r="J58" s="149" t="s">
        <v>549</v>
      </c>
      <c r="K58" s="149"/>
      <c r="L58" s="149" t="s">
        <v>262</v>
      </c>
      <c r="M58" s="149"/>
      <c r="N58" s="149" t="s">
        <v>263</v>
      </c>
      <c r="O58" s="149" t="s">
        <v>214</v>
      </c>
      <c r="P58" s="149" t="s">
        <v>53</v>
      </c>
      <c r="Q58" s="149"/>
      <c r="R58" s="149" t="s">
        <v>460</v>
      </c>
      <c r="S58" s="149" t="s">
        <v>289</v>
      </c>
      <c r="T58" s="149" t="s">
        <v>550</v>
      </c>
      <c r="U58" s="149" t="s">
        <v>267</v>
      </c>
      <c r="V58" s="149"/>
      <c r="W58" s="149"/>
      <c r="X58" s="149" t="s">
        <v>310</v>
      </c>
      <c r="Y58" s="149"/>
      <c r="Z58" s="149"/>
      <c r="AA58" s="149"/>
      <c r="AB58" s="149" t="s">
        <v>269</v>
      </c>
      <c r="AC58" s="149" t="s">
        <v>318</v>
      </c>
      <c r="AD58" s="149" t="s">
        <v>550</v>
      </c>
      <c r="AE58" s="149" t="s">
        <v>271</v>
      </c>
      <c r="AF58" s="149"/>
      <c r="AG58" s="149" t="s">
        <v>272</v>
      </c>
      <c r="AH58" s="149" t="s">
        <v>273</v>
      </c>
      <c r="AI58" s="158">
        <v>0</v>
      </c>
      <c r="AJ58" s="149"/>
      <c r="AK58" s="159" t="s">
        <v>274</v>
      </c>
      <c r="AL58" s="159" t="s">
        <v>274</v>
      </c>
      <c r="AM58" s="149" t="s">
        <v>274</v>
      </c>
      <c r="AN58" s="160">
        <v>0</v>
      </c>
      <c r="AO58" s="149"/>
      <c r="AP58" s="149" t="s">
        <v>274</v>
      </c>
      <c r="AQ58" s="149" t="s">
        <v>275</v>
      </c>
      <c r="AR58" s="158">
        <v>1</v>
      </c>
      <c r="AS58" s="149" t="s">
        <v>275</v>
      </c>
      <c r="AT58" s="149" t="s">
        <v>276</v>
      </c>
      <c r="AU58" s="161">
        <v>1</v>
      </c>
      <c r="AV58" s="159">
        <v>1150</v>
      </c>
      <c r="AW58" s="159">
        <v>0</v>
      </c>
      <c r="AX58" s="149" t="s">
        <v>274</v>
      </c>
      <c r="AY58" s="162">
        <v>0</v>
      </c>
      <c r="AZ58" s="162" t="s">
        <v>274</v>
      </c>
      <c r="BA58" s="162">
        <v>0</v>
      </c>
      <c r="BB58" s="159">
        <v>1104</v>
      </c>
      <c r="BC58" s="162" t="s">
        <v>274</v>
      </c>
      <c r="BD58" s="159">
        <v>46</v>
      </c>
      <c r="BE58" s="159">
        <v>46</v>
      </c>
      <c r="BF58" s="162">
        <v>0</v>
      </c>
      <c r="BG58" s="159">
        <v>1150</v>
      </c>
    </row>
    <row r="59" ht="28.05" customHeight="1" spans="1:59">
      <c r="A59" s="149"/>
      <c r="B59" s="149"/>
      <c r="C59" s="149"/>
      <c r="D59" s="149" t="s">
        <v>455</v>
      </c>
      <c r="E59" s="340" t="s">
        <v>551</v>
      </c>
      <c r="F59" s="149" t="s">
        <v>455</v>
      </c>
      <c r="G59" s="149" t="s">
        <v>552</v>
      </c>
      <c r="H59" s="149" t="s">
        <v>553</v>
      </c>
      <c r="I59" s="149"/>
      <c r="J59" s="149" t="s">
        <v>554</v>
      </c>
      <c r="K59" s="149"/>
      <c r="L59" s="149" t="s">
        <v>262</v>
      </c>
      <c r="M59" s="149"/>
      <c r="N59" s="149" t="s">
        <v>263</v>
      </c>
      <c r="O59" s="149" t="s">
        <v>214</v>
      </c>
      <c r="P59" s="149" t="s">
        <v>53</v>
      </c>
      <c r="Q59" s="149"/>
      <c r="R59" s="149" t="s">
        <v>460</v>
      </c>
      <c r="S59" s="149" t="s">
        <v>289</v>
      </c>
      <c r="T59" s="149" t="s">
        <v>555</v>
      </c>
      <c r="U59" s="149" t="s">
        <v>267</v>
      </c>
      <c r="V59" s="149"/>
      <c r="W59" s="149"/>
      <c r="X59" s="149" t="s">
        <v>310</v>
      </c>
      <c r="Y59" s="149"/>
      <c r="Z59" s="149"/>
      <c r="AA59" s="149"/>
      <c r="AB59" s="149" t="s">
        <v>269</v>
      </c>
      <c r="AC59" s="149" t="s">
        <v>318</v>
      </c>
      <c r="AD59" s="149" t="s">
        <v>555</v>
      </c>
      <c r="AE59" s="149" t="s">
        <v>271</v>
      </c>
      <c r="AF59" s="149"/>
      <c r="AG59" s="149" t="s">
        <v>272</v>
      </c>
      <c r="AH59" s="149" t="s">
        <v>273</v>
      </c>
      <c r="AI59" s="158">
        <v>0</v>
      </c>
      <c r="AJ59" s="149"/>
      <c r="AK59" s="159" t="s">
        <v>274</v>
      </c>
      <c r="AL59" s="159" t="s">
        <v>274</v>
      </c>
      <c r="AM59" s="149" t="s">
        <v>274</v>
      </c>
      <c r="AN59" s="160">
        <v>4</v>
      </c>
      <c r="AO59" s="149"/>
      <c r="AP59" s="149" t="s">
        <v>274</v>
      </c>
      <c r="AQ59" s="149" t="s">
        <v>275</v>
      </c>
      <c r="AR59" s="158">
        <v>1</v>
      </c>
      <c r="AS59" s="149" t="s">
        <v>275</v>
      </c>
      <c r="AT59" s="149" t="s">
        <v>276</v>
      </c>
      <c r="AU59" s="161">
        <v>1</v>
      </c>
      <c r="AV59" s="159">
        <v>4700</v>
      </c>
      <c r="AW59" s="159">
        <v>188</v>
      </c>
      <c r="AX59" s="149" t="s">
        <v>274</v>
      </c>
      <c r="AY59" s="162">
        <v>0</v>
      </c>
      <c r="AZ59" s="162" t="s">
        <v>274</v>
      </c>
      <c r="BA59" s="162">
        <v>0</v>
      </c>
      <c r="BB59" s="159">
        <v>4512</v>
      </c>
      <c r="BC59" s="162" t="s">
        <v>274</v>
      </c>
      <c r="BD59" s="162">
        <v>0</v>
      </c>
      <c r="BE59" s="159">
        <v>188</v>
      </c>
      <c r="BF59" s="159">
        <v>188</v>
      </c>
      <c r="BG59" s="159">
        <v>4700</v>
      </c>
    </row>
    <row r="60" ht="28.05" customHeight="1" spans="1:59">
      <c r="A60" s="149"/>
      <c r="B60" s="149"/>
      <c r="C60" s="149"/>
      <c r="D60" s="149" t="s">
        <v>455</v>
      </c>
      <c r="E60" s="340" t="s">
        <v>556</v>
      </c>
      <c r="F60" s="149" t="s">
        <v>455</v>
      </c>
      <c r="G60" s="149" t="s">
        <v>557</v>
      </c>
      <c r="H60" s="149" t="s">
        <v>558</v>
      </c>
      <c r="I60" s="149"/>
      <c r="J60" s="149" t="s">
        <v>559</v>
      </c>
      <c r="K60" s="149"/>
      <c r="L60" s="149" t="s">
        <v>262</v>
      </c>
      <c r="M60" s="149"/>
      <c r="N60" s="149" t="s">
        <v>263</v>
      </c>
      <c r="O60" s="149" t="s">
        <v>214</v>
      </c>
      <c r="P60" s="149" t="s">
        <v>53</v>
      </c>
      <c r="Q60" s="149"/>
      <c r="R60" s="149" t="s">
        <v>460</v>
      </c>
      <c r="S60" s="149" t="s">
        <v>289</v>
      </c>
      <c r="T60" s="149" t="s">
        <v>555</v>
      </c>
      <c r="U60" s="149" t="s">
        <v>267</v>
      </c>
      <c r="V60" s="149"/>
      <c r="W60" s="149"/>
      <c r="X60" s="149" t="s">
        <v>310</v>
      </c>
      <c r="Y60" s="149"/>
      <c r="Z60" s="149"/>
      <c r="AA60" s="149"/>
      <c r="AB60" s="149" t="s">
        <v>269</v>
      </c>
      <c r="AC60" s="149" t="s">
        <v>318</v>
      </c>
      <c r="AD60" s="149" t="s">
        <v>555</v>
      </c>
      <c r="AE60" s="149" t="s">
        <v>271</v>
      </c>
      <c r="AF60" s="149"/>
      <c r="AG60" s="149" t="s">
        <v>272</v>
      </c>
      <c r="AH60" s="149" t="s">
        <v>273</v>
      </c>
      <c r="AI60" s="158">
        <v>0</v>
      </c>
      <c r="AJ60" s="149"/>
      <c r="AK60" s="159" t="s">
        <v>274</v>
      </c>
      <c r="AL60" s="159" t="s">
        <v>274</v>
      </c>
      <c r="AM60" s="149" t="s">
        <v>274</v>
      </c>
      <c r="AN60" s="160">
        <v>4</v>
      </c>
      <c r="AO60" s="149"/>
      <c r="AP60" s="149" t="s">
        <v>274</v>
      </c>
      <c r="AQ60" s="149" t="s">
        <v>275</v>
      </c>
      <c r="AR60" s="158">
        <v>1</v>
      </c>
      <c r="AS60" s="149" t="s">
        <v>275</v>
      </c>
      <c r="AT60" s="149" t="s">
        <v>276</v>
      </c>
      <c r="AU60" s="161">
        <v>1</v>
      </c>
      <c r="AV60" s="159">
        <v>11880</v>
      </c>
      <c r="AW60" s="159">
        <v>475.2</v>
      </c>
      <c r="AX60" s="149" t="s">
        <v>274</v>
      </c>
      <c r="AY60" s="162">
        <v>0</v>
      </c>
      <c r="AZ60" s="162" t="s">
        <v>274</v>
      </c>
      <c r="BA60" s="162">
        <v>0</v>
      </c>
      <c r="BB60" s="159">
        <v>11404.8</v>
      </c>
      <c r="BC60" s="162" t="s">
        <v>274</v>
      </c>
      <c r="BD60" s="162">
        <v>0</v>
      </c>
      <c r="BE60" s="159">
        <v>475.2</v>
      </c>
      <c r="BF60" s="159">
        <v>475.2</v>
      </c>
      <c r="BG60" s="159">
        <v>11880</v>
      </c>
    </row>
    <row r="61" ht="28.05" customHeight="1" spans="1:59">
      <c r="A61" s="149"/>
      <c r="B61" s="149"/>
      <c r="C61" s="149"/>
      <c r="D61" s="149" t="s">
        <v>455</v>
      </c>
      <c r="E61" s="340" t="s">
        <v>560</v>
      </c>
      <c r="F61" s="149" t="s">
        <v>455</v>
      </c>
      <c r="G61" s="149" t="s">
        <v>561</v>
      </c>
      <c r="H61" s="149" t="s">
        <v>543</v>
      </c>
      <c r="I61" s="149"/>
      <c r="J61" s="149" t="s">
        <v>562</v>
      </c>
      <c r="K61" s="149"/>
      <c r="L61" s="149" t="s">
        <v>262</v>
      </c>
      <c r="M61" s="149"/>
      <c r="N61" s="149" t="s">
        <v>263</v>
      </c>
      <c r="O61" s="149" t="s">
        <v>214</v>
      </c>
      <c r="P61" s="149" t="s">
        <v>53</v>
      </c>
      <c r="Q61" s="149"/>
      <c r="R61" s="149" t="s">
        <v>460</v>
      </c>
      <c r="S61" s="149" t="s">
        <v>289</v>
      </c>
      <c r="T61" s="149" t="s">
        <v>563</v>
      </c>
      <c r="U61" s="149" t="s">
        <v>267</v>
      </c>
      <c r="V61" s="149"/>
      <c r="W61" s="149"/>
      <c r="X61" s="149" t="s">
        <v>310</v>
      </c>
      <c r="Y61" s="149"/>
      <c r="Z61" s="149"/>
      <c r="AA61" s="149"/>
      <c r="AB61" s="149" t="s">
        <v>269</v>
      </c>
      <c r="AC61" s="149" t="s">
        <v>318</v>
      </c>
      <c r="AD61" s="149" t="s">
        <v>563</v>
      </c>
      <c r="AE61" s="149" t="s">
        <v>271</v>
      </c>
      <c r="AF61" s="149"/>
      <c r="AG61" s="149" t="s">
        <v>272</v>
      </c>
      <c r="AH61" s="149" t="s">
        <v>273</v>
      </c>
      <c r="AI61" s="158">
        <v>7</v>
      </c>
      <c r="AJ61" s="149"/>
      <c r="AK61" s="159" t="s">
        <v>274</v>
      </c>
      <c r="AL61" s="159" t="s">
        <v>274</v>
      </c>
      <c r="AM61" s="149" t="s">
        <v>274</v>
      </c>
      <c r="AN61" s="160">
        <v>0</v>
      </c>
      <c r="AO61" s="149"/>
      <c r="AP61" s="149" t="s">
        <v>274</v>
      </c>
      <c r="AQ61" s="149" t="s">
        <v>275</v>
      </c>
      <c r="AR61" s="158">
        <v>1</v>
      </c>
      <c r="AS61" s="149" t="s">
        <v>275</v>
      </c>
      <c r="AT61" s="149" t="s">
        <v>276</v>
      </c>
      <c r="AU61" s="161">
        <v>1</v>
      </c>
      <c r="AV61" s="159">
        <v>2950</v>
      </c>
      <c r="AW61" s="159">
        <v>0</v>
      </c>
      <c r="AX61" s="149" t="s">
        <v>274</v>
      </c>
      <c r="AY61" s="162">
        <v>0</v>
      </c>
      <c r="AZ61" s="162" t="s">
        <v>274</v>
      </c>
      <c r="BA61" s="162">
        <v>0</v>
      </c>
      <c r="BB61" s="159">
        <v>2832</v>
      </c>
      <c r="BC61" s="162" t="s">
        <v>274</v>
      </c>
      <c r="BD61" s="159">
        <v>118</v>
      </c>
      <c r="BE61" s="159">
        <v>118</v>
      </c>
      <c r="BF61" s="162">
        <v>0</v>
      </c>
      <c r="BG61" s="159">
        <v>2950</v>
      </c>
    </row>
    <row r="62" ht="28.05" customHeight="1" spans="1:59">
      <c r="A62" s="149"/>
      <c r="B62" s="149"/>
      <c r="C62" s="149"/>
      <c r="D62" s="149" t="s">
        <v>455</v>
      </c>
      <c r="E62" s="340" t="s">
        <v>564</v>
      </c>
      <c r="F62" s="149" t="s">
        <v>455</v>
      </c>
      <c r="G62" s="149" t="s">
        <v>565</v>
      </c>
      <c r="H62" s="149" t="s">
        <v>566</v>
      </c>
      <c r="I62" s="149" t="s">
        <v>567</v>
      </c>
      <c r="J62" s="149" t="s">
        <v>568</v>
      </c>
      <c r="K62" s="149"/>
      <c r="L62" s="149" t="s">
        <v>262</v>
      </c>
      <c r="M62" s="149"/>
      <c r="N62" s="149" t="s">
        <v>263</v>
      </c>
      <c r="O62" s="149" t="s">
        <v>214</v>
      </c>
      <c r="P62" s="149" t="s">
        <v>53</v>
      </c>
      <c r="Q62" s="149"/>
      <c r="R62" s="149" t="s">
        <v>460</v>
      </c>
      <c r="S62" s="149" t="s">
        <v>289</v>
      </c>
      <c r="T62" s="149" t="s">
        <v>563</v>
      </c>
      <c r="U62" s="149" t="s">
        <v>267</v>
      </c>
      <c r="V62" s="149"/>
      <c r="W62" s="149"/>
      <c r="X62" s="149" t="s">
        <v>310</v>
      </c>
      <c r="Y62" s="149"/>
      <c r="Z62" s="149"/>
      <c r="AA62" s="149"/>
      <c r="AB62" s="149" t="s">
        <v>269</v>
      </c>
      <c r="AC62" s="149" t="s">
        <v>318</v>
      </c>
      <c r="AD62" s="149" t="s">
        <v>563</v>
      </c>
      <c r="AE62" s="149" t="s">
        <v>271</v>
      </c>
      <c r="AF62" s="149"/>
      <c r="AG62" s="149" t="s">
        <v>272</v>
      </c>
      <c r="AH62" s="149" t="s">
        <v>273</v>
      </c>
      <c r="AI62" s="158">
        <v>10</v>
      </c>
      <c r="AJ62" s="149"/>
      <c r="AK62" s="159" t="s">
        <v>274</v>
      </c>
      <c r="AL62" s="159" t="s">
        <v>274</v>
      </c>
      <c r="AM62" s="149" t="s">
        <v>274</v>
      </c>
      <c r="AN62" s="160">
        <v>0</v>
      </c>
      <c r="AO62" s="149"/>
      <c r="AP62" s="149" t="s">
        <v>274</v>
      </c>
      <c r="AQ62" s="149" t="s">
        <v>275</v>
      </c>
      <c r="AR62" s="158">
        <v>1</v>
      </c>
      <c r="AS62" s="149" t="s">
        <v>275</v>
      </c>
      <c r="AT62" s="149" t="s">
        <v>276</v>
      </c>
      <c r="AU62" s="161">
        <v>1</v>
      </c>
      <c r="AV62" s="159">
        <v>3034.19</v>
      </c>
      <c r="AW62" s="159">
        <v>0</v>
      </c>
      <c r="AX62" s="149" t="s">
        <v>274</v>
      </c>
      <c r="AY62" s="162">
        <v>0</v>
      </c>
      <c r="AZ62" s="162" t="s">
        <v>274</v>
      </c>
      <c r="BA62" s="162">
        <v>0</v>
      </c>
      <c r="BB62" s="159">
        <v>2912.82</v>
      </c>
      <c r="BC62" s="162" t="s">
        <v>274</v>
      </c>
      <c r="BD62" s="159">
        <v>121.37</v>
      </c>
      <c r="BE62" s="159">
        <v>121.37</v>
      </c>
      <c r="BF62" s="162">
        <v>0</v>
      </c>
      <c r="BG62" s="159">
        <v>3034.19</v>
      </c>
    </row>
    <row r="63" ht="28.05" customHeight="1" spans="1:59">
      <c r="A63" s="149"/>
      <c r="B63" s="149"/>
      <c r="C63" s="149"/>
      <c r="D63" s="149" t="s">
        <v>455</v>
      </c>
      <c r="E63" s="340" t="s">
        <v>569</v>
      </c>
      <c r="F63" s="149" t="s">
        <v>455</v>
      </c>
      <c r="G63" s="149" t="s">
        <v>570</v>
      </c>
      <c r="H63" s="149" t="s">
        <v>571</v>
      </c>
      <c r="I63" s="149"/>
      <c r="J63" s="149" t="s">
        <v>572</v>
      </c>
      <c r="K63" s="149"/>
      <c r="L63" s="149" t="s">
        <v>262</v>
      </c>
      <c r="M63" s="149"/>
      <c r="N63" s="149" t="s">
        <v>263</v>
      </c>
      <c r="O63" s="149" t="s">
        <v>214</v>
      </c>
      <c r="P63" s="149" t="s">
        <v>53</v>
      </c>
      <c r="Q63" s="149"/>
      <c r="R63" s="149" t="s">
        <v>460</v>
      </c>
      <c r="S63" s="149" t="s">
        <v>289</v>
      </c>
      <c r="T63" s="149" t="s">
        <v>563</v>
      </c>
      <c r="U63" s="149" t="s">
        <v>267</v>
      </c>
      <c r="V63" s="149"/>
      <c r="W63" s="149"/>
      <c r="X63" s="149" t="s">
        <v>310</v>
      </c>
      <c r="Y63" s="149"/>
      <c r="Z63" s="149"/>
      <c r="AA63" s="149"/>
      <c r="AB63" s="149" t="s">
        <v>269</v>
      </c>
      <c r="AC63" s="149" t="s">
        <v>318</v>
      </c>
      <c r="AD63" s="149" t="s">
        <v>563</v>
      </c>
      <c r="AE63" s="149" t="s">
        <v>271</v>
      </c>
      <c r="AF63" s="149"/>
      <c r="AG63" s="149" t="s">
        <v>272</v>
      </c>
      <c r="AH63" s="149" t="s">
        <v>273</v>
      </c>
      <c r="AI63" s="158">
        <v>7</v>
      </c>
      <c r="AJ63" s="149"/>
      <c r="AK63" s="159" t="s">
        <v>274</v>
      </c>
      <c r="AL63" s="159" t="s">
        <v>274</v>
      </c>
      <c r="AM63" s="149" t="s">
        <v>274</v>
      </c>
      <c r="AN63" s="160">
        <v>0</v>
      </c>
      <c r="AO63" s="149"/>
      <c r="AP63" s="149" t="s">
        <v>274</v>
      </c>
      <c r="AQ63" s="149" t="s">
        <v>275</v>
      </c>
      <c r="AR63" s="158">
        <v>1</v>
      </c>
      <c r="AS63" s="149" t="s">
        <v>275</v>
      </c>
      <c r="AT63" s="149" t="s">
        <v>276</v>
      </c>
      <c r="AU63" s="161">
        <v>1</v>
      </c>
      <c r="AV63" s="159">
        <v>790</v>
      </c>
      <c r="AW63" s="159">
        <v>0</v>
      </c>
      <c r="AX63" s="149" t="s">
        <v>274</v>
      </c>
      <c r="AY63" s="162">
        <v>0</v>
      </c>
      <c r="AZ63" s="162" t="s">
        <v>274</v>
      </c>
      <c r="BA63" s="162">
        <v>0</v>
      </c>
      <c r="BB63" s="159">
        <v>758.4</v>
      </c>
      <c r="BC63" s="162" t="s">
        <v>274</v>
      </c>
      <c r="BD63" s="159">
        <v>31.6</v>
      </c>
      <c r="BE63" s="159">
        <v>31.6</v>
      </c>
      <c r="BF63" s="162">
        <v>0</v>
      </c>
      <c r="BG63" s="159">
        <v>790</v>
      </c>
    </row>
    <row r="64" ht="28.05" customHeight="1" spans="1:59">
      <c r="A64" s="149"/>
      <c r="B64" s="149"/>
      <c r="C64" s="149"/>
      <c r="D64" s="149" t="s">
        <v>455</v>
      </c>
      <c r="E64" s="340" t="s">
        <v>573</v>
      </c>
      <c r="F64" s="149" t="s">
        <v>455</v>
      </c>
      <c r="G64" s="149" t="s">
        <v>574</v>
      </c>
      <c r="H64" s="149" t="s">
        <v>510</v>
      </c>
      <c r="I64" s="149"/>
      <c r="J64" s="149" t="s">
        <v>575</v>
      </c>
      <c r="K64" s="149"/>
      <c r="L64" s="149" t="s">
        <v>262</v>
      </c>
      <c r="M64" s="149"/>
      <c r="N64" s="149" t="s">
        <v>263</v>
      </c>
      <c r="O64" s="149" t="s">
        <v>214</v>
      </c>
      <c r="P64" s="149" t="s">
        <v>53</v>
      </c>
      <c r="Q64" s="149"/>
      <c r="R64" s="149" t="s">
        <v>460</v>
      </c>
      <c r="S64" s="149" t="s">
        <v>289</v>
      </c>
      <c r="T64" s="149" t="s">
        <v>563</v>
      </c>
      <c r="U64" s="149" t="s">
        <v>267</v>
      </c>
      <c r="V64" s="149"/>
      <c r="W64" s="149"/>
      <c r="X64" s="149" t="s">
        <v>310</v>
      </c>
      <c r="Y64" s="149"/>
      <c r="Z64" s="149"/>
      <c r="AA64" s="149"/>
      <c r="AB64" s="149" t="s">
        <v>269</v>
      </c>
      <c r="AC64" s="149" t="s">
        <v>318</v>
      </c>
      <c r="AD64" s="149" t="s">
        <v>563</v>
      </c>
      <c r="AE64" s="149" t="s">
        <v>271</v>
      </c>
      <c r="AF64" s="149"/>
      <c r="AG64" s="149" t="s">
        <v>272</v>
      </c>
      <c r="AH64" s="149" t="s">
        <v>273</v>
      </c>
      <c r="AI64" s="158">
        <v>7</v>
      </c>
      <c r="AJ64" s="149"/>
      <c r="AK64" s="159" t="s">
        <v>274</v>
      </c>
      <c r="AL64" s="159" t="s">
        <v>274</v>
      </c>
      <c r="AM64" s="149" t="s">
        <v>274</v>
      </c>
      <c r="AN64" s="160">
        <v>0</v>
      </c>
      <c r="AO64" s="149"/>
      <c r="AP64" s="149" t="s">
        <v>274</v>
      </c>
      <c r="AQ64" s="149" t="s">
        <v>275</v>
      </c>
      <c r="AR64" s="158">
        <v>1</v>
      </c>
      <c r="AS64" s="149" t="s">
        <v>275</v>
      </c>
      <c r="AT64" s="149" t="s">
        <v>276</v>
      </c>
      <c r="AU64" s="161">
        <v>1</v>
      </c>
      <c r="AV64" s="159">
        <v>780</v>
      </c>
      <c r="AW64" s="159">
        <v>0</v>
      </c>
      <c r="AX64" s="149" t="s">
        <v>274</v>
      </c>
      <c r="AY64" s="162">
        <v>0</v>
      </c>
      <c r="AZ64" s="162" t="s">
        <v>274</v>
      </c>
      <c r="BA64" s="162">
        <v>0</v>
      </c>
      <c r="BB64" s="159">
        <v>748.8</v>
      </c>
      <c r="BC64" s="162" t="s">
        <v>274</v>
      </c>
      <c r="BD64" s="159">
        <v>31.2</v>
      </c>
      <c r="BE64" s="159">
        <v>31.2</v>
      </c>
      <c r="BF64" s="162">
        <v>0</v>
      </c>
      <c r="BG64" s="159">
        <v>780</v>
      </c>
    </row>
    <row r="65" ht="28.05" customHeight="1" spans="1:59">
      <c r="A65" s="149"/>
      <c r="B65" s="149"/>
      <c r="C65" s="149"/>
      <c r="D65" s="149" t="s">
        <v>455</v>
      </c>
      <c r="E65" s="340" t="s">
        <v>576</v>
      </c>
      <c r="F65" s="149" t="s">
        <v>455</v>
      </c>
      <c r="G65" s="149" t="s">
        <v>577</v>
      </c>
      <c r="H65" s="149" t="s">
        <v>578</v>
      </c>
      <c r="I65" s="149" t="s">
        <v>579</v>
      </c>
      <c r="J65" s="149" t="s">
        <v>580</v>
      </c>
      <c r="K65" s="149"/>
      <c r="L65" s="149" t="s">
        <v>262</v>
      </c>
      <c r="M65" s="149"/>
      <c r="N65" s="149" t="s">
        <v>263</v>
      </c>
      <c r="O65" s="149" t="s">
        <v>214</v>
      </c>
      <c r="P65" s="149" t="s">
        <v>53</v>
      </c>
      <c r="Q65" s="149"/>
      <c r="R65" s="149" t="s">
        <v>307</v>
      </c>
      <c r="S65" s="149" t="s">
        <v>581</v>
      </c>
      <c r="T65" s="149" t="s">
        <v>582</v>
      </c>
      <c r="U65" s="149" t="s">
        <v>267</v>
      </c>
      <c r="V65" s="149"/>
      <c r="W65" s="149"/>
      <c r="X65" s="149" t="s">
        <v>310</v>
      </c>
      <c r="Y65" s="149"/>
      <c r="Z65" s="149"/>
      <c r="AA65" s="149"/>
      <c r="AB65" s="149" t="s">
        <v>269</v>
      </c>
      <c r="AC65" s="149" t="s">
        <v>270</v>
      </c>
      <c r="AD65" s="149" t="s">
        <v>582</v>
      </c>
      <c r="AE65" s="149" t="s">
        <v>271</v>
      </c>
      <c r="AF65" s="149"/>
      <c r="AG65" s="149" t="s">
        <v>272</v>
      </c>
      <c r="AH65" s="149" t="s">
        <v>273</v>
      </c>
      <c r="AI65" s="158">
        <v>53</v>
      </c>
      <c r="AJ65" s="149"/>
      <c r="AK65" s="159" t="s">
        <v>274</v>
      </c>
      <c r="AL65" s="159" t="s">
        <v>274</v>
      </c>
      <c r="AM65" s="149" t="s">
        <v>274</v>
      </c>
      <c r="AN65" s="160">
        <v>4</v>
      </c>
      <c r="AO65" s="149"/>
      <c r="AP65" s="149" t="s">
        <v>274</v>
      </c>
      <c r="AQ65" s="149" t="s">
        <v>275</v>
      </c>
      <c r="AR65" s="158">
        <v>1</v>
      </c>
      <c r="AS65" s="149" t="s">
        <v>275</v>
      </c>
      <c r="AT65" s="149" t="s">
        <v>276</v>
      </c>
      <c r="AU65" s="161">
        <v>1</v>
      </c>
      <c r="AV65" s="159">
        <v>3100</v>
      </c>
      <c r="AW65" s="159">
        <v>124</v>
      </c>
      <c r="AX65" s="149" t="s">
        <v>274</v>
      </c>
      <c r="AY65" s="159">
        <v>30.39</v>
      </c>
      <c r="AZ65" s="159">
        <v>30.39</v>
      </c>
      <c r="BA65" s="159">
        <v>121.56</v>
      </c>
      <c r="BB65" s="159">
        <v>2501.68</v>
      </c>
      <c r="BC65" s="162" t="s">
        <v>274</v>
      </c>
      <c r="BD65" s="159">
        <v>261.6</v>
      </c>
      <c r="BE65" s="159">
        <v>598.32</v>
      </c>
      <c r="BF65" s="159">
        <v>336.72</v>
      </c>
      <c r="BG65" s="159">
        <v>3100</v>
      </c>
    </row>
    <row r="66" ht="28.05" customHeight="1" spans="1:59">
      <c r="A66" s="149"/>
      <c r="B66" s="149"/>
      <c r="C66" s="149"/>
      <c r="D66" s="149" t="s">
        <v>455</v>
      </c>
      <c r="E66" s="340" t="s">
        <v>583</v>
      </c>
      <c r="F66" s="149" t="s">
        <v>455</v>
      </c>
      <c r="G66" s="149" t="s">
        <v>584</v>
      </c>
      <c r="H66" s="149" t="s">
        <v>585</v>
      </c>
      <c r="I66" s="149" t="s">
        <v>586</v>
      </c>
      <c r="J66" s="149" t="s">
        <v>587</v>
      </c>
      <c r="K66" s="149"/>
      <c r="L66" s="149" t="s">
        <v>262</v>
      </c>
      <c r="M66" s="149"/>
      <c r="N66" s="149" t="s">
        <v>263</v>
      </c>
      <c r="O66" s="149" t="s">
        <v>214</v>
      </c>
      <c r="P66" s="149" t="s">
        <v>53</v>
      </c>
      <c r="Q66" s="149"/>
      <c r="R66" s="149" t="s">
        <v>588</v>
      </c>
      <c r="S66" s="149" t="s">
        <v>589</v>
      </c>
      <c r="T66" s="149" t="s">
        <v>190</v>
      </c>
      <c r="U66" s="149" t="s">
        <v>267</v>
      </c>
      <c r="V66" s="149"/>
      <c r="W66" s="149"/>
      <c r="X66" s="149" t="s">
        <v>590</v>
      </c>
      <c r="Y66" s="149"/>
      <c r="Z66" s="149"/>
      <c r="AA66" s="149"/>
      <c r="AB66" s="149" t="s">
        <v>269</v>
      </c>
      <c r="AC66" s="149" t="s">
        <v>318</v>
      </c>
      <c r="AD66" s="149" t="s">
        <v>190</v>
      </c>
      <c r="AE66" s="149" t="s">
        <v>271</v>
      </c>
      <c r="AF66" s="149"/>
      <c r="AG66" s="149" t="s">
        <v>272</v>
      </c>
      <c r="AH66" s="149" t="s">
        <v>273</v>
      </c>
      <c r="AI66" s="158">
        <v>60</v>
      </c>
      <c r="AJ66" s="149"/>
      <c r="AK66" s="159" t="s">
        <v>274</v>
      </c>
      <c r="AL66" s="159" t="s">
        <v>274</v>
      </c>
      <c r="AM66" s="149" t="s">
        <v>274</v>
      </c>
      <c r="AN66" s="160">
        <v>4</v>
      </c>
      <c r="AO66" s="149"/>
      <c r="AP66" s="149" t="s">
        <v>274</v>
      </c>
      <c r="AQ66" s="149" t="s">
        <v>275</v>
      </c>
      <c r="AR66" s="158">
        <v>1</v>
      </c>
      <c r="AS66" s="149" t="s">
        <v>275</v>
      </c>
      <c r="AT66" s="149" t="s">
        <v>276</v>
      </c>
      <c r="AU66" s="161">
        <v>1</v>
      </c>
      <c r="AV66" s="159">
        <v>63793.1</v>
      </c>
      <c r="AW66" s="159">
        <v>2551.72</v>
      </c>
      <c r="AX66" s="149" t="s">
        <v>274</v>
      </c>
      <c r="AY66" s="162">
        <v>0</v>
      </c>
      <c r="AZ66" s="162" t="s">
        <v>274</v>
      </c>
      <c r="BA66" s="162">
        <v>0</v>
      </c>
      <c r="BB66" s="159">
        <v>61241.38</v>
      </c>
      <c r="BC66" s="162" t="s">
        <v>274</v>
      </c>
      <c r="BD66" s="162">
        <v>0</v>
      </c>
      <c r="BE66" s="159">
        <v>2551.72</v>
      </c>
      <c r="BF66" s="159">
        <v>2551.72</v>
      </c>
      <c r="BG66" s="159">
        <v>63793.1</v>
      </c>
    </row>
    <row r="67" ht="28.05" customHeight="1" spans="1:59">
      <c r="A67" s="149"/>
      <c r="B67" s="149"/>
      <c r="C67" s="149"/>
      <c r="D67" s="149" t="s">
        <v>455</v>
      </c>
      <c r="E67" s="340" t="s">
        <v>591</v>
      </c>
      <c r="F67" s="149" t="s">
        <v>455</v>
      </c>
      <c r="G67" s="149" t="s">
        <v>592</v>
      </c>
      <c r="H67" s="149" t="s">
        <v>593</v>
      </c>
      <c r="I67" s="149" t="s">
        <v>594</v>
      </c>
      <c r="J67" s="149" t="s">
        <v>595</v>
      </c>
      <c r="K67" s="149"/>
      <c r="L67" s="149" t="s">
        <v>262</v>
      </c>
      <c r="M67" s="149"/>
      <c r="N67" s="149" t="s">
        <v>263</v>
      </c>
      <c r="O67" s="149" t="s">
        <v>214</v>
      </c>
      <c r="P67" s="149" t="s">
        <v>53</v>
      </c>
      <c r="Q67" s="149"/>
      <c r="R67" s="149" t="s">
        <v>596</v>
      </c>
      <c r="S67" s="149" t="s">
        <v>289</v>
      </c>
      <c r="T67" s="149" t="s">
        <v>597</v>
      </c>
      <c r="U67" s="149" t="s">
        <v>267</v>
      </c>
      <c r="V67" s="149"/>
      <c r="W67" s="149"/>
      <c r="X67" s="149" t="s">
        <v>598</v>
      </c>
      <c r="Y67" s="149"/>
      <c r="Z67" s="149"/>
      <c r="AA67" s="149"/>
      <c r="AB67" s="149" t="s">
        <v>269</v>
      </c>
      <c r="AC67" s="149" t="s">
        <v>270</v>
      </c>
      <c r="AD67" s="149" t="s">
        <v>597</v>
      </c>
      <c r="AE67" s="149" t="s">
        <v>271</v>
      </c>
      <c r="AF67" s="149"/>
      <c r="AG67" s="149" t="s">
        <v>272</v>
      </c>
      <c r="AH67" s="149" t="s">
        <v>273</v>
      </c>
      <c r="AI67" s="158">
        <v>52</v>
      </c>
      <c r="AJ67" s="149"/>
      <c r="AK67" s="159" t="s">
        <v>274</v>
      </c>
      <c r="AL67" s="159" t="s">
        <v>274</v>
      </c>
      <c r="AM67" s="149" t="s">
        <v>274</v>
      </c>
      <c r="AN67" s="160">
        <v>4</v>
      </c>
      <c r="AO67" s="149"/>
      <c r="AP67" s="149" t="s">
        <v>274</v>
      </c>
      <c r="AQ67" s="149" t="s">
        <v>275</v>
      </c>
      <c r="AR67" s="158">
        <v>1</v>
      </c>
      <c r="AS67" s="149" t="s">
        <v>275</v>
      </c>
      <c r="AT67" s="149" t="s">
        <v>276</v>
      </c>
      <c r="AU67" s="161">
        <v>1</v>
      </c>
      <c r="AV67" s="159">
        <v>9174.31</v>
      </c>
      <c r="AW67" s="159">
        <v>366.97</v>
      </c>
      <c r="AX67" s="149" t="s">
        <v>274</v>
      </c>
      <c r="AY67" s="159">
        <v>146.78</v>
      </c>
      <c r="AZ67" s="159">
        <v>146.78</v>
      </c>
      <c r="BA67" s="159">
        <v>587.14</v>
      </c>
      <c r="BB67" s="159">
        <v>7633.06</v>
      </c>
      <c r="BC67" s="162" t="s">
        <v>274</v>
      </c>
      <c r="BD67" s="162">
        <v>0</v>
      </c>
      <c r="BE67" s="159">
        <v>1541.25</v>
      </c>
      <c r="BF67" s="159">
        <v>1541.25</v>
      </c>
      <c r="BG67" s="159">
        <v>9174.31</v>
      </c>
    </row>
    <row r="68" ht="28.05" customHeight="1" spans="1:59">
      <c r="A68" s="149"/>
      <c r="B68" s="149"/>
      <c r="C68" s="149"/>
      <c r="D68" s="149" t="s">
        <v>455</v>
      </c>
      <c r="E68" s="340" t="s">
        <v>599</v>
      </c>
      <c r="F68" s="149" t="s">
        <v>455</v>
      </c>
      <c r="G68" s="149" t="s">
        <v>600</v>
      </c>
      <c r="H68" s="149" t="s">
        <v>593</v>
      </c>
      <c r="I68" s="149" t="s">
        <v>594</v>
      </c>
      <c r="J68" s="149" t="s">
        <v>601</v>
      </c>
      <c r="K68" s="149"/>
      <c r="L68" s="149" t="s">
        <v>262</v>
      </c>
      <c r="M68" s="149"/>
      <c r="N68" s="149" t="s">
        <v>263</v>
      </c>
      <c r="O68" s="149" t="s">
        <v>214</v>
      </c>
      <c r="P68" s="149" t="s">
        <v>53</v>
      </c>
      <c r="Q68" s="149"/>
      <c r="R68" s="149" t="s">
        <v>596</v>
      </c>
      <c r="S68" s="149" t="s">
        <v>289</v>
      </c>
      <c r="T68" s="149" t="s">
        <v>597</v>
      </c>
      <c r="U68" s="149" t="s">
        <v>267</v>
      </c>
      <c r="V68" s="149"/>
      <c r="W68" s="149"/>
      <c r="X68" s="149" t="s">
        <v>598</v>
      </c>
      <c r="Y68" s="149"/>
      <c r="Z68" s="149"/>
      <c r="AA68" s="149"/>
      <c r="AB68" s="149" t="s">
        <v>269</v>
      </c>
      <c r="AC68" s="149" t="s">
        <v>270</v>
      </c>
      <c r="AD68" s="149" t="s">
        <v>597</v>
      </c>
      <c r="AE68" s="149" t="s">
        <v>271</v>
      </c>
      <c r="AF68" s="149"/>
      <c r="AG68" s="149" t="s">
        <v>272</v>
      </c>
      <c r="AH68" s="149" t="s">
        <v>273</v>
      </c>
      <c r="AI68" s="158">
        <v>52</v>
      </c>
      <c r="AJ68" s="149"/>
      <c r="AK68" s="159" t="s">
        <v>274</v>
      </c>
      <c r="AL68" s="159" t="s">
        <v>274</v>
      </c>
      <c r="AM68" s="149" t="s">
        <v>274</v>
      </c>
      <c r="AN68" s="160">
        <v>4</v>
      </c>
      <c r="AO68" s="149"/>
      <c r="AP68" s="149" t="s">
        <v>274</v>
      </c>
      <c r="AQ68" s="149" t="s">
        <v>275</v>
      </c>
      <c r="AR68" s="158">
        <v>1</v>
      </c>
      <c r="AS68" s="149" t="s">
        <v>275</v>
      </c>
      <c r="AT68" s="149" t="s">
        <v>276</v>
      </c>
      <c r="AU68" s="161">
        <v>1</v>
      </c>
      <c r="AV68" s="159">
        <v>9174.32</v>
      </c>
      <c r="AW68" s="159">
        <v>366.97</v>
      </c>
      <c r="AX68" s="149" t="s">
        <v>274</v>
      </c>
      <c r="AY68" s="159">
        <v>146.78</v>
      </c>
      <c r="AZ68" s="159">
        <v>146.78</v>
      </c>
      <c r="BA68" s="159">
        <v>587.15</v>
      </c>
      <c r="BB68" s="159">
        <v>7633.07</v>
      </c>
      <c r="BC68" s="162" t="s">
        <v>274</v>
      </c>
      <c r="BD68" s="162">
        <v>0</v>
      </c>
      <c r="BE68" s="159">
        <v>1541.25</v>
      </c>
      <c r="BF68" s="159">
        <v>1541.25</v>
      </c>
      <c r="BG68" s="159">
        <v>9174.32</v>
      </c>
    </row>
    <row r="69" ht="28.05" customHeight="1" spans="1:59">
      <c r="A69" s="149"/>
      <c r="B69" s="149"/>
      <c r="C69" s="149"/>
      <c r="D69" s="149" t="s">
        <v>455</v>
      </c>
      <c r="E69" s="340" t="s">
        <v>602</v>
      </c>
      <c r="F69" s="149" t="s">
        <v>455</v>
      </c>
      <c r="G69" s="149" t="s">
        <v>603</v>
      </c>
      <c r="H69" s="149" t="s">
        <v>593</v>
      </c>
      <c r="I69" s="149" t="s">
        <v>594</v>
      </c>
      <c r="J69" s="149" t="s">
        <v>604</v>
      </c>
      <c r="K69" s="149"/>
      <c r="L69" s="149" t="s">
        <v>262</v>
      </c>
      <c r="M69" s="149"/>
      <c r="N69" s="149" t="s">
        <v>263</v>
      </c>
      <c r="O69" s="149" t="s">
        <v>214</v>
      </c>
      <c r="P69" s="149" t="s">
        <v>53</v>
      </c>
      <c r="Q69" s="149"/>
      <c r="R69" s="149" t="s">
        <v>596</v>
      </c>
      <c r="S69" s="149" t="s">
        <v>289</v>
      </c>
      <c r="T69" s="149" t="s">
        <v>597</v>
      </c>
      <c r="U69" s="149" t="s">
        <v>267</v>
      </c>
      <c r="V69" s="149"/>
      <c r="W69" s="149"/>
      <c r="X69" s="149" t="s">
        <v>598</v>
      </c>
      <c r="Y69" s="149"/>
      <c r="Z69" s="149"/>
      <c r="AA69" s="149"/>
      <c r="AB69" s="149" t="s">
        <v>269</v>
      </c>
      <c r="AC69" s="149" t="s">
        <v>270</v>
      </c>
      <c r="AD69" s="149" t="s">
        <v>597</v>
      </c>
      <c r="AE69" s="149" t="s">
        <v>271</v>
      </c>
      <c r="AF69" s="149"/>
      <c r="AG69" s="149" t="s">
        <v>272</v>
      </c>
      <c r="AH69" s="149" t="s">
        <v>273</v>
      </c>
      <c r="AI69" s="158">
        <v>52</v>
      </c>
      <c r="AJ69" s="149"/>
      <c r="AK69" s="159" t="s">
        <v>274</v>
      </c>
      <c r="AL69" s="159" t="s">
        <v>274</v>
      </c>
      <c r="AM69" s="149" t="s">
        <v>274</v>
      </c>
      <c r="AN69" s="160">
        <v>4</v>
      </c>
      <c r="AO69" s="149"/>
      <c r="AP69" s="149" t="s">
        <v>274</v>
      </c>
      <c r="AQ69" s="149" t="s">
        <v>275</v>
      </c>
      <c r="AR69" s="158">
        <v>1</v>
      </c>
      <c r="AS69" s="149" t="s">
        <v>275</v>
      </c>
      <c r="AT69" s="149" t="s">
        <v>276</v>
      </c>
      <c r="AU69" s="161">
        <v>1</v>
      </c>
      <c r="AV69" s="159">
        <v>9174.31</v>
      </c>
      <c r="AW69" s="159">
        <v>366.97</v>
      </c>
      <c r="AX69" s="149" t="s">
        <v>274</v>
      </c>
      <c r="AY69" s="159">
        <v>146.78</v>
      </c>
      <c r="AZ69" s="159">
        <v>146.78</v>
      </c>
      <c r="BA69" s="159">
        <v>587.14</v>
      </c>
      <c r="BB69" s="159">
        <v>7633.06</v>
      </c>
      <c r="BC69" s="162" t="s">
        <v>274</v>
      </c>
      <c r="BD69" s="162">
        <v>0</v>
      </c>
      <c r="BE69" s="159">
        <v>1541.25</v>
      </c>
      <c r="BF69" s="159">
        <v>1541.25</v>
      </c>
      <c r="BG69" s="159">
        <v>9174.31</v>
      </c>
    </row>
    <row r="70" ht="28.05" customHeight="1" spans="1:59">
      <c r="A70" s="149"/>
      <c r="B70" s="149"/>
      <c r="C70" s="149"/>
      <c r="D70" s="149" t="s">
        <v>455</v>
      </c>
      <c r="E70" s="340" t="s">
        <v>605</v>
      </c>
      <c r="F70" s="149" t="s">
        <v>455</v>
      </c>
      <c r="G70" s="149" t="s">
        <v>606</v>
      </c>
      <c r="H70" s="149" t="s">
        <v>607</v>
      </c>
      <c r="I70" s="149" t="s">
        <v>608</v>
      </c>
      <c r="J70" s="149" t="s">
        <v>609</v>
      </c>
      <c r="K70" s="149"/>
      <c r="L70" s="149" t="s">
        <v>262</v>
      </c>
      <c r="M70" s="149"/>
      <c r="N70" s="149" t="s">
        <v>263</v>
      </c>
      <c r="O70" s="149" t="s">
        <v>214</v>
      </c>
      <c r="P70" s="149" t="s">
        <v>53</v>
      </c>
      <c r="Q70" s="149"/>
      <c r="R70" s="149" t="s">
        <v>460</v>
      </c>
      <c r="S70" s="149" t="s">
        <v>289</v>
      </c>
      <c r="T70" s="149" t="s">
        <v>610</v>
      </c>
      <c r="U70" s="149" t="s">
        <v>267</v>
      </c>
      <c r="V70" s="149"/>
      <c r="W70" s="149"/>
      <c r="X70" s="149" t="s">
        <v>310</v>
      </c>
      <c r="Y70" s="149"/>
      <c r="Z70" s="149"/>
      <c r="AA70" s="149"/>
      <c r="AB70" s="149" t="s">
        <v>269</v>
      </c>
      <c r="AC70" s="149" t="s">
        <v>318</v>
      </c>
      <c r="AD70" s="149" t="s">
        <v>610</v>
      </c>
      <c r="AE70" s="149" t="s">
        <v>271</v>
      </c>
      <c r="AF70" s="149"/>
      <c r="AG70" s="149" t="s">
        <v>272</v>
      </c>
      <c r="AH70" s="149" t="s">
        <v>273</v>
      </c>
      <c r="AI70" s="158">
        <v>40</v>
      </c>
      <c r="AJ70" s="149"/>
      <c r="AK70" s="159" t="s">
        <v>274</v>
      </c>
      <c r="AL70" s="159" t="s">
        <v>274</v>
      </c>
      <c r="AM70" s="149" t="s">
        <v>274</v>
      </c>
      <c r="AN70" s="160">
        <v>0</v>
      </c>
      <c r="AO70" s="149"/>
      <c r="AP70" s="149" t="s">
        <v>274</v>
      </c>
      <c r="AQ70" s="149" t="s">
        <v>275</v>
      </c>
      <c r="AR70" s="158">
        <v>1</v>
      </c>
      <c r="AS70" s="149" t="s">
        <v>275</v>
      </c>
      <c r="AT70" s="149" t="s">
        <v>276</v>
      </c>
      <c r="AU70" s="161">
        <v>1</v>
      </c>
      <c r="AV70" s="159">
        <v>2790</v>
      </c>
      <c r="AW70" s="159">
        <v>0</v>
      </c>
      <c r="AX70" s="149" t="s">
        <v>274</v>
      </c>
      <c r="AY70" s="162">
        <v>0</v>
      </c>
      <c r="AZ70" s="162" t="s">
        <v>274</v>
      </c>
      <c r="BA70" s="162">
        <v>0</v>
      </c>
      <c r="BB70" s="159">
        <v>2678.4</v>
      </c>
      <c r="BC70" s="162" t="s">
        <v>274</v>
      </c>
      <c r="BD70" s="159">
        <v>111.6</v>
      </c>
      <c r="BE70" s="159">
        <v>111.6</v>
      </c>
      <c r="BF70" s="162">
        <v>0</v>
      </c>
      <c r="BG70" s="159">
        <v>2790</v>
      </c>
    </row>
    <row r="71" ht="28.05" customHeight="1" spans="1:59">
      <c r="A71" s="149"/>
      <c r="B71" s="149"/>
      <c r="C71" s="149"/>
      <c r="D71" s="149" t="s">
        <v>455</v>
      </c>
      <c r="E71" s="340" t="s">
        <v>611</v>
      </c>
      <c r="F71" s="149" t="s">
        <v>455</v>
      </c>
      <c r="G71" s="149" t="s">
        <v>612</v>
      </c>
      <c r="H71" s="149" t="s">
        <v>613</v>
      </c>
      <c r="I71" s="149" t="s">
        <v>614</v>
      </c>
      <c r="J71" s="149" t="s">
        <v>615</v>
      </c>
      <c r="K71" s="149"/>
      <c r="L71" s="149" t="s">
        <v>262</v>
      </c>
      <c r="M71" s="149"/>
      <c r="N71" s="149" t="s">
        <v>263</v>
      </c>
      <c r="O71" s="149" t="s">
        <v>214</v>
      </c>
      <c r="P71" s="149" t="s">
        <v>53</v>
      </c>
      <c r="Q71" s="149"/>
      <c r="R71" s="149" t="s">
        <v>460</v>
      </c>
      <c r="S71" s="149" t="s">
        <v>289</v>
      </c>
      <c r="T71" s="149" t="s">
        <v>610</v>
      </c>
      <c r="U71" s="149" t="s">
        <v>267</v>
      </c>
      <c r="V71" s="149"/>
      <c r="W71" s="149"/>
      <c r="X71" s="149" t="s">
        <v>310</v>
      </c>
      <c r="Y71" s="149"/>
      <c r="Z71" s="149"/>
      <c r="AA71" s="149"/>
      <c r="AB71" s="149" t="s">
        <v>269</v>
      </c>
      <c r="AC71" s="149" t="s">
        <v>318</v>
      </c>
      <c r="AD71" s="149" t="s">
        <v>610</v>
      </c>
      <c r="AE71" s="149" t="s">
        <v>271</v>
      </c>
      <c r="AF71" s="149"/>
      <c r="AG71" s="149" t="s">
        <v>272</v>
      </c>
      <c r="AH71" s="149" t="s">
        <v>273</v>
      </c>
      <c r="AI71" s="158">
        <v>41</v>
      </c>
      <c r="AJ71" s="149"/>
      <c r="AK71" s="159" t="s">
        <v>274</v>
      </c>
      <c r="AL71" s="159" t="s">
        <v>274</v>
      </c>
      <c r="AM71" s="149" t="s">
        <v>274</v>
      </c>
      <c r="AN71" s="160">
        <v>0</v>
      </c>
      <c r="AO71" s="149"/>
      <c r="AP71" s="149" t="s">
        <v>274</v>
      </c>
      <c r="AQ71" s="149" t="s">
        <v>275</v>
      </c>
      <c r="AR71" s="158">
        <v>1</v>
      </c>
      <c r="AS71" s="149" t="s">
        <v>275</v>
      </c>
      <c r="AT71" s="149" t="s">
        <v>276</v>
      </c>
      <c r="AU71" s="161">
        <v>1</v>
      </c>
      <c r="AV71" s="159">
        <v>2307.69</v>
      </c>
      <c r="AW71" s="159">
        <v>0</v>
      </c>
      <c r="AX71" s="149" t="s">
        <v>274</v>
      </c>
      <c r="AY71" s="162">
        <v>0</v>
      </c>
      <c r="AZ71" s="162" t="s">
        <v>274</v>
      </c>
      <c r="BA71" s="162">
        <v>0</v>
      </c>
      <c r="BB71" s="159">
        <v>2215.38</v>
      </c>
      <c r="BC71" s="162" t="s">
        <v>274</v>
      </c>
      <c r="BD71" s="159">
        <v>92.31</v>
      </c>
      <c r="BE71" s="159">
        <v>92.31</v>
      </c>
      <c r="BF71" s="162">
        <v>0</v>
      </c>
      <c r="BG71" s="159">
        <v>2307.69</v>
      </c>
    </row>
    <row r="72" ht="28.05" customHeight="1" spans="1:59">
      <c r="A72" s="149"/>
      <c r="B72" s="149"/>
      <c r="C72" s="149"/>
      <c r="D72" s="149" t="s">
        <v>455</v>
      </c>
      <c r="E72" s="340" t="s">
        <v>616</v>
      </c>
      <c r="F72" s="149" t="s">
        <v>455</v>
      </c>
      <c r="G72" s="149" t="s">
        <v>617</v>
      </c>
      <c r="H72" s="149" t="s">
        <v>618</v>
      </c>
      <c r="I72" s="149" t="s">
        <v>619</v>
      </c>
      <c r="J72" s="149" t="s">
        <v>620</v>
      </c>
      <c r="K72" s="149"/>
      <c r="L72" s="149" t="s">
        <v>262</v>
      </c>
      <c r="M72" s="149"/>
      <c r="N72" s="149" t="s">
        <v>263</v>
      </c>
      <c r="O72" s="149" t="s">
        <v>214</v>
      </c>
      <c r="P72" s="149" t="s">
        <v>53</v>
      </c>
      <c r="Q72" s="149"/>
      <c r="R72" s="149" t="s">
        <v>621</v>
      </c>
      <c r="S72" s="149" t="s">
        <v>622</v>
      </c>
      <c r="T72" s="149" t="s">
        <v>623</v>
      </c>
      <c r="U72" s="149" t="s">
        <v>267</v>
      </c>
      <c r="V72" s="149"/>
      <c r="W72" s="149"/>
      <c r="X72" s="149" t="s">
        <v>590</v>
      </c>
      <c r="Y72" s="149"/>
      <c r="Z72" s="149"/>
      <c r="AA72" s="149"/>
      <c r="AB72" s="149" t="s">
        <v>269</v>
      </c>
      <c r="AC72" s="149" t="s">
        <v>270</v>
      </c>
      <c r="AD72" s="149" t="s">
        <v>623</v>
      </c>
      <c r="AE72" s="149" t="s">
        <v>271</v>
      </c>
      <c r="AF72" s="149"/>
      <c r="AG72" s="149" t="s">
        <v>272</v>
      </c>
      <c r="AH72" s="149" t="s">
        <v>273</v>
      </c>
      <c r="AI72" s="158">
        <v>52</v>
      </c>
      <c r="AJ72" s="149"/>
      <c r="AK72" s="159" t="s">
        <v>274</v>
      </c>
      <c r="AL72" s="159" t="s">
        <v>274</v>
      </c>
      <c r="AM72" s="149" t="s">
        <v>274</v>
      </c>
      <c r="AN72" s="160">
        <v>4</v>
      </c>
      <c r="AO72" s="149"/>
      <c r="AP72" s="149" t="s">
        <v>274</v>
      </c>
      <c r="AQ72" s="149" t="s">
        <v>275</v>
      </c>
      <c r="AR72" s="158">
        <v>1</v>
      </c>
      <c r="AS72" s="149" t="s">
        <v>275</v>
      </c>
      <c r="AT72" s="149" t="s">
        <v>276</v>
      </c>
      <c r="AU72" s="161">
        <v>1</v>
      </c>
      <c r="AV72" s="159">
        <v>119700.29</v>
      </c>
      <c r="AW72" s="159">
        <v>4788.01</v>
      </c>
      <c r="AX72" s="149" t="s">
        <v>274</v>
      </c>
      <c r="AY72" s="159">
        <v>1915.22</v>
      </c>
      <c r="AZ72" s="159">
        <v>1915.22</v>
      </c>
      <c r="BA72" s="159">
        <v>7660.88</v>
      </c>
      <c r="BB72" s="159">
        <v>99590.48</v>
      </c>
      <c r="BC72" s="162" t="s">
        <v>274</v>
      </c>
      <c r="BD72" s="162">
        <v>0</v>
      </c>
      <c r="BE72" s="159">
        <v>20109.81</v>
      </c>
      <c r="BF72" s="159">
        <v>20109.81</v>
      </c>
      <c r="BG72" s="159">
        <v>119700.29</v>
      </c>
    </row>
    <row r="73" ht="28.05" customHeight="1" spans="1:59">
      <c r="A73" s="149"/>
      <c r="B73" s="149"/>
      <c r="C73" s="149"/>
      <c r="D73" s="149" t="s">
        <v>455</v>
      </c>
      <c r="E73" s="340" t="s">
        <v>624</v>
      </c>
      <c r="F73" s="149" t="s">
        <v>455</v>
      </c>
      <c r="G73" s="149" t="s">
        <v>625</v>
      </c>
      <c r="H73" s="149" t="s">
        <v>618</v>
      </c>
      <c r="I73" s="149" t="s">
        <v>619</v>
      </c>
      <c r="J73" s="149" t="s">
        <v>626</v>
      </c>
      <c r="K73" s="149"/>
      <c r="L73" s="149" t="s">
        <v>262</v>
      </c>
      <c r="M73" s="149"/>
      <c r="N73" s="149" t="s">
        <v>263</v>
      </c>
      <c r="O73" s="149" t="s">
        <v>214</v>
      </c>
      <c r="P73" s="149" t="s">
        <v>53</v>
      </c>
      <c r="Q73" s="149"/>
      <c r="R73" s="149" t="s">
        <v>621</v>
      </c>
      <c r="S73" s="149" t="s">
        <v>622</v>
      </c>
      <c r="T73" s="149" t="s">
        <v>623</v>
      </c>
      <c r="U73" s="149" t="s">
        <v>267</v>
      </c>
      <c r="V73" s="149"/>
      <c r="W73" s="149"/>
      <c r="X73" s="149" t="s">
        <v>590</v>
      </c>
      <c r="Y73" s="149"/>
      <c r="Z73" s="149"/>
      <c r="AA73" s="149"/>
      <c r="AB73" s="149" t="s">
        <v>269</v>
      </c>
      <c r="AC73" s="149" t="s">
        <v>270</v>
      </c>
      <c r="AD73" s="149" t="s">
        <v>623</v>
      </c>
      <c r="AE73" s="149" t="s">
        <v>271</v>
      </c>
      <c r="AF73" s="149"/>
      <c r="AG73" s="149" t="s">
        <v>272</v>
      </c>
      <c r="AH73" s="149" t="s">
        <v>273</v>
      </c>
      <c r="AI73" s="158">
        <v>52</v>
      </c>
      <c r="AJ73" s="149"/>
      <c r="AK73" s="159" t="s">
        <v>274</v>
      </c>
      <c r="AL73" s="159" t="s">
        <v>274</v>
      </c>
      <c r="AM73" s="149" t="s">
        <v>274</v>
      </c>
      <c r="AN73" s="160">
        <v>4</v>
      </c>
      <c r="AO73" s="149"/>
      <c r="AP73" s="149" t="s">
        <v>274</v>
      </c>
      <c r="AQ73" s="149" t="s">
        <v>275</v>
      </c>
      <c r="AR73" s="158">
        <v>1</v>
      </c>
      <c r="AS73" s="149" t="s">
        <v>275</v>
      </c>
      <c r="AT73" s="149" t="s">
        <v>276</v>
      </c>
      <c r="AU73" s="161">
        <v>1</v>
      </c>
      <c r="AV73" s="159">
        <v>119700.29</v>
      </c>
      <c r="AW73" s="159">
        <v>4788.01</v>
      </c>
      <c r="AX73" s="149" t="s">
        <v>274</v>
      </c>
      <c r="AY73" s="159">
        <v>1915.22</v>
      </c>
      <c r="AZ73" s="159">
        <v>1915.22</v>
      </c>
      <c r="BA73" s="159">
        <v>7660.88</v>
      </c>
      <c r="BB73" s="159">
        <v>99590.48</v>
      </c>
      <c r="BC73" s="162" t="s">
        <v>274</v>
      </c>
      <c r="BD73" s="162">
        <v>0</v>
      </c>
      <c r="BE73" s="159">
        <v>20109.81</v>
      </c>
      <c r="BF73" s="159">
        <v>20109.81</v>
      </c>
      <c r="BG73" s="159">
        <v>119700.29</v>
      </c>
    </row>
    <row r="74" ht="28.05" customHeight="1" spans="1:59">
      <c r="A74" s="149"/>
      <c r="B74" s="149"/>
      <c r="C74" s="149"/>
      <c r="D74" s="149" t="s">
        <v>455</v>
      </c>
      <c r="E74" s="340" t="s">
        <v>627</v>
      </c>
      <c r="F74" s="149" t="s">
        <v>455</v>
      </c>
      <c r="G74" s="149" t="s">
        <v>628</v>
      </c>
      <c r="H74" s="149" t="s">
        <v>629</v>
      </c>
      <c r="I74" s="149" t="s">
        <v>630</v>
      </c>
      <c r="J74" s="149" t="s">
        <v>631</v>
      </c>
      <c r="K74" s="149"/>
      <c r="L74" s="149" t="s">
        <v>262</v>
      </c>
      <c r="M74" s="149"/>
      <c r="N74" s="149" t="s">
        <v>263</v>
      </c>
      <c r="O74" s="149" t="s">
        <v>214</v>
      </c>
      <c r="P74" s="149" t="s">
        <v>53</v>
      </c>
      <c r="Q74" s="149"/>
      <c r="R74" s="149" t="s">
        <v>621</v>
      </c>
      <c r="S74" s="149" t="s">
        <v>622</v>
      </c>
      <c r="T74" s="149" t="s">
        <v>623</v>
      </c>
      <c r="U74" s="149" t="s">
        <v>267</v>
      </c>
      <c r="V74" s="149"/>
      <c r="W74" s="149"/>
      <c r="X74" s="149" t="s">
        <v>590</v>
      </c>
      <c r="Y74" s="149"/>
      <c r="Z74" s="149"/>
      <c r="AA74" s="149"/>
      <c r="AB74" s="149" t="s">
        <v>269</v>
      </c>
      <c r="AC74" s="149" t="s">
        <v>270</v>
      </c>
      <c r="AD74" s="149" t="s">
        <v>623</v>
      </c>
      <c r="AE74" s="149" t="s">
        <v>271</v>
      </c>
      <c r="AF74" s="149"/>
      <c r="AG74" s="149" t="s">
        <v>272</v>
      </c>
      <c r="AH74" s="149" t="s">
        <v>273</v>
      </c>
      <c r="AI74" s="158">
        <v>52</v>
      </c>
      <c r="AJ74" s="149"/>
      <c r="AK74" s="159" t="s">
        <v>274</v>
      </c>
      <c r="AL74" s="159" t="s">
        <v>274</v>
      </c>
      <c r="AM74" s="149" t="s">
        <v>274</v>
      </c>
      <c r="AN74" s="160">
        <v>4</v>
      </c>
      <c r="AO74" s="149"/>
      <c r="AP74" s="149" t="s">
        <v>274</v>
      </c>
      <c r="AQ74" s="149" t="s">
        <v>275</v>
      </c>
      <c r="AR74" s="158">
        <v>1</v>
      </c>
      <c r="AS74" s="149" t="s">
        <v>275</v>
      </c>
      <c r="AT74" s="149" t="s">
        <v>276</v>
      </c>
      <c r="AU74" s="161">
        <v>1</v>
      </c>
      <c r="AV74" s="159">
        <v>5132.74</v>
      </c>
      <c r="AW74" s="159">
        <v>205.31</v>
      </c>
      <c r="AX74" s="149" t="s">
        <v>274</v>
      </c>
      <c r="AY74" s="159">
        <v>82.14</v>
      </c>
      <c r="AZ74" s="159">
        <v>82.14</v>
      </c>
      <c r="BA74" s="159">
        <v>328.56</v>
      </c>
      <c r="BB74" s="159">
        <v>4270.32</v>
      </c>
      <c r="BC74" s="162" t="s">
        <v>274</v>
      </c>
      <c r="BD74" s="162">
        <v>0</v>
      </c>
      <c r="BE74" s="159">
        <v>862.42</v>
      </c>
      <c r="BF74" s="159">
        <v>862.42</v>
      </c>
      <c r="BG74" s="159">
        <v>5132.74</v>
      </c>
    </row>
    <row r="75" ht="28.05" customHeight="1" spans="1:59">
      <c r="A75" s="149"/>
      <c r="B75" s="149"/>
      <c r="C75" s="149"/>
      <c r="D75" s="149" t="s">
        <v>455</v>
      </c>
      <c r="E75" s="340" t="s">
        <v>632</v>
      </c>
      <c r="F75" s="149" t="s">
        <v>455</v>
      </c>
      <c r="G75" s="149" t="s">
        <v>633</v>
      </c>
      <c r="H75" s="149" t="s">
        <v>634</v>
      </c>
      <c r="I75" s="149" t="s">
        <v>635</v>
      </c>
      <c r="J75" s="149" t="s">
        <v>636</v>
      </c>
      <c r="K75" s="149"/>
      <c r="L75" s="149" t="s">
        <v>262</v>
      </c>
      <c r="M75" s="149"/>
      <c r="N75" s="149" t="s">
        <v>263</v>
      </c>
      <c r="O75" s="149" t="s">
        <v>214</v>
      </c>
      <c r="P75" s="149" t="s">
        <v>53</v>
      </c>
      <c r="Q75" s="149"/>
      <c r="R75" s="149" t="s">
        <v>307</v>
      </c>
      <c r="S75" s="149" t="s">
        <v>637</v>
      </c>
      <c r="T75" s="149" t="s">
        <v>638</v>
      </c>
      <c r="U75" s="149" t="s">
        <v>267</v>
      </c>
      <c r="V75" s="149"/>
      <c r="W75" s="149"/>
      <c r="X75" s="149" t="s">
        <v>310</v>
      </c>
      <c r="Y75" s="149"/>
      <c r="Z75" s="149"/>
      <c r="AA75" s="149"/>
      <c r="AB75" s="149" t="s">
        <v>269</v>
      </c>
      <c r="AC75" s="149" t="s">
        <v>270</v>
      </c>
      <c r="AD75" s="149" t="s">
        <v>638</v>
      </c>
      <c r="AE75" s="149" t="s">
        <v>271</v>
      </c>
      <c r="AF75" s="149"/>
      <c r="AG75" s="149" t="s">
        <v>272</v>
      </c>
      <c r="AH75" s="149" t="s">
        <v>273</v>
      </c>
      <c r="AI75" s="158">
        <v>51</v>
      </c>
      <c r="AJ75" s="149"/>
      <c r="AK75" s="159" t="s">
        <v>274</v>
      </c>
      <c r="AL75" s="159" t="s">
        <v>274</v>
      </c>
      <c r="AM75" s="149" t="s">
        <v>274</v>
      </c>
      <c r="AN75" s="160">
        <v>4</v>
      </c>
      <c r="AO75" s="149"/>
      <c r="AP75" s="149" t="s">
        <v>274</v>
      </c>
      <c r="AQ75" s="149" t="s">
        <v>275</v>
      </c>
      <c r="AR75" s="158">
        <v>1</v>
      </c>
      <c r="AS75" s="149" t="s">
        <v>275</v>
      </c>
      <c r="AT75" s="149" t="s">
        <v>276</v>
      </c>
      <c r="AU75" s="161">
        <v>1</v>
      </c>
      <c r="AV75" s="159">
        <v>2100</v>
      </c>
      <c r="AW75" s="159">
        <v>84</v>
      </c>
      <c r="AX75" s="149" t="s">
        <v>274</v>
      </c>
      <c r="AY75" s="159">
        <v>33.6</v>
      </c>
      <c r="AZ75" s="159">
        <v>33.6</v>
      </c>
      <c r="BA75" s="159">
        <v>134.4</v>
      </c>
      <c r="BB75" s="159">
        <v>1713.6</v>
      </c>
      <c r="BC75" s="162" t="s">
        <v>274</v>
      </c>
      <c r="BD75" s="162">
        <v>0</v>
      </c>
      <c r="BE75" s="159">
        <v>386.4</v>
      </c>
      <c r="BF75" s="159">
        <v>386.4</v>
      </c>
      <c r="BG75" s="159">
        <v>2100</v>
      </c>
    </row>
    <row r="76" ht="28.05" customHeight="1" spans="1:59">
      <c r="A76" s="149"/>
      <c r="B76" s="149"/>
      <c r="C76" s="149"/>
      <c r="D76" s="149" t="s">
        <v>455</v>
      </c>
      <c r="E76" s="340" t="s">
        <v>639</v>
      </c>
      <c r="F76" s="149" t="s">
        <v>455</v>
      </c>
      <c r="G76" s="149" t="s">
        <v>640</v>
      </c>
      <c r="H76" s="149" t="s">
        <v>641</v>
      </c>
      <c r="I76" s="149" t="s">
        <v>642</v>
      </c>
      <c r="J76" s="149" t="s">
        <v>643</v>
      </c>
      <c r="K76" s="149"/>
      <c r="L76" s="149" t="s">
        <v>262</v>
      </c>
      <c r="M76" s="149"/>
      <c r="N76" s="149" t="s">
        <v>263</v>
      </c>
      <c r="O76" s="149" t="s">
        <v>214</v>
      </c>
      <c r="P76" s="149" t="s">
        <v>53</v>
      </c>
      <c r="Q76" s="149"/>
      <c r="R76" s="149" t="s">
        <v>336</v>
      </c>
      <c r="S76" s="149" t="s">
        <v>289</v>
      </c>
      <c r="T76" s="149" t="s">
        <v>644</v>
      </c>
      <c r="U76" s="149" t="s">
        <v>267</v>
      </c>
      <c r="V76" s="149"/>
      <c r="W76" s="149"/>
      <c r="X76" s="149" t="s">
        <v>336</v>
      </c>
      <c r="Y76" s="149"/>
      <c r="Z76" s="149"/>
      <c r="AA76" s="149"/>
      <c r="AB76" s="149" t="s">
        <v>269</v>
      </c>
      <c r="AC76" s="149" t="s">
        <v>318</v>
      </c>
      <c r="AD76" s="149" t="s">
        <v>644</v>
      </c>
      <c r="AE76" s="149" t="s">
        <v>271</v>
      </c>
      <c r="AF76" s="149"/>
      <c r="AG76" s="149" t="s">
        <v>272</v>
      </c>
      <c r="AH76" s="149" t="s">
        <v>273</v>
      </c>
      <c r="AI76" s="158">
        <v>43</v>
      </c>
      <c r="AJ76" s="149"/>
      <c r="AK76" s="159" t="s">
        <v>274</v>
      </c>
      <c r="AL76" s="159" t="s">
        <v>274</v>
      </c>
      <c r="AM76" s="149" t="s">
        <v>274</v>
      </c>
      <c r="AN76" s="160">
        <v>4</v>
      </c>
      <c r="AO76" s="149"/>
      <c r="AP76" s="149" t="s">
        <v>274</v>
      </c>
      <c r="AQ76" s="149" t="s">
        <v>275</v>
      </c>
      <c r="AR76" s="158">
        <v>1</v>
      </c>
      <c r="AS76" s="149" t="s">
        <v>275</v>
      </c>
      <c r="AT76" s="149" t="s">
        <v>276</v>
      </c>
      <c r="AU76" s="161">
        <v>1</v>
      </c>
      <c r="AV76" s="159">
        <v>2150</v>
      </c>
      <c r="AW76" s="159">
        <v>86</v>
      </c>
      <c r="AX76" s="149" t="s">
        <v>274</v>
      </c>
      <c r="AY76" s="162">
        <v>0</v>
      </c>
      <c r="AZ76" s="162" t="s">
        <v>274</v>
      </c>
      <c r="BA76" s="162">
        <v>0</v>
      </c>
      <c r="BB76" s="159">
        <v>2064</v>
      </c>
      <c r="BC76" s="162" t="s">
        <v>274</v>
      </c>
      <c r="BD76" s="162">
        <v>0</v>
      </c>
      <c r="BE76" s="159">
        <v>86</v>
      </c>
      <c r="BF76" s="159">
        <v>86</v>
      </c>
      <c r="BG76" s="159">
        <v>2150</v>
      </c>
    </row>
    <row r="77" ht="28.05" customHeight="1" spans="1:59">
      <c r="A77" s="149"/>
      <c r="B77" s="149"/>
      <c r="C77" s="149"/>
      <c r="D77" s="149" t="s">
        <v>455</v>
      </c>
      <c r="E77" s="340" t="s">
        <v>645</v>
      </c>
      <c r="F77" s="149" t="s">
        <v>455</v>
      </c>
      <c r="G77" s="149" t="s">
        <v>646</v>
      </c>
      <c r="H77" s="149" t="s">
        <v>629</v>
      </c>
      <c r="I77" s="149" t="s">
        <v>630</v>
      </c>
      <c r="J77" s="149" t="s">
        <v>647</v>
      </c>
      <c r="K77" s="149"/>
      <c r="L77" s="149" t="s">
        <v>262</v>
      </c>
      <c r="M77" s="149"/>
      <c r="N77" s="149" t="s">
        <v>263</v>
      </c>
      <c r="O77" s="149" t="s">
        <v>214</v>
      </c>
      <c r="P77" s="149" t="s">
        <v>53</v>
      </c>
      <c r="Q77" s="149"/>
      <c r="R77" s="149" t="s">
        <v>621</v>
      </c>
      <c r="S77" s="149" t="s">
        <v>622</v>
      </c>
      <c r="T77" s="149" t="s">
        <v>623</v>
      </c>
      <c r="U77" s="149" t="s">
        <v>267</v>
      </c>
      <c r="V77" s="149"/>
      <c r="W77" s="149"/>
      <c r="X77" s="149" t="s">
        <v>590</v>
      </c>
      <c r="Y77" s="149"/>
      <c r="Z77" s="149"/>
      <c r="AA77" s="149"/>
      <c r="AB77" s="149" t="s">
        <v>269</v>
      </c>
      <c r="AC77" s="149" t="s">
        <v>270</v>
      </c>
      <c r="AD77" s="149" t="s">
        <v>623</v>
      </c>
      <c r="AE77" s="149" t="s">
        <v>271</v>
      </c>
      <c r="AF77" s="149"/>
      <c r="AG77" s="149" t="s">
        <v>272</v>
      </c>
      <c r="AH77" s="149" t="s">
        <v>273</v>
      </c>
      <c r="AI77" s="158">
        <v>52</v>
      </c>
      <c r="AJ77" s="149"/>
      <c r="AK77" s="159" t="s">
        <v>274</v>
      </c>
      <c r="AL77" s="159" t="s">
        <v>274</v>
      </c>
      <c r="AM77" s="149" t="s">
        <v>274</v>
      </c>
      <c r="AN77" s="160">
        <v>4</v>
      </c>
      <c r="AO77" s="149"/>
      <c r="AP77" s="149" t="s">
        <v>274</v>
      </c>
      <c r="AQ77" s="149" t="s">
        <v>275</v>
      </c>
      <c r="AR77" s="158">
        <v>1</v>
      </c>
      <c r="AS77" s="149" t="s">
        <v>275</v>
      </c>
      <c r="AT77" s="149" t="s">
        <v>276</v>
      </c>
      <c r="AU77" s="161">
        <v>1</v>
      </c>
      <c r="AV77" s="159">
        <v>5132.74</v>
      </c>
      <c r="AW77" s="159">
        <v>205.31</v>
      </c>
      <c r="AX77" s="149" t="s">
        <v>274</v>
      </c>
      <c r="AY77" s="159">
        <v>82.14</v>
      </c>
      <c r="AZ77" s="159">
        <v>82.14</v>
      </c>
      <c r="BA77" s="159">
        <v>328.56</v>
      </c>
      <c r="BB77" s="159">
        <v>4270.32</v>
      </c>
      <c r="BC77" s="162" t="s">
        <v>274</v>
      </c>
      <c r="BD77" s="162">
        <v>0</v>
      </c>
      <c r="BE77" s="159">
        <v>862.42</v>
      </c>
      <c r="BF77" s="159">
        <v>862.42</v>
      </c>
      <c r="BG77" s="159">
        <v>5132.74</v>
      </c>
    </row>
    <row r="78" ht="28.05" customHeight="1" spans="1:59">
      <c r="A78" s="149"/>
      <c r="B78" s="149"/>
      <c r="C78" s="149"/>
      <c r="D78" s="149" t="s">
        <v>455</v>
      </c>
      <c r="E78" s="340" t="s">
        <v>648</v>
      </c>
      <c r="F78" s="149" t="s">
        <v>455</v>
      </c>
      <c r="G78" s="149" t="s">
        <v>649</v>
      </c>
      <c r="H78" s="149" t="s">
        <v>650</v>
      </c>
      <c r="I78" s="149" t="s">
        <v>651</v>
      </c>
      <c r="J78" s="149" t="s">
        <v>652</v>
      </c>
      <c r="K78" s="149"/>
      <c r="L78" s="149" t="s">
        <v>262</v>
      </c>
      <c r="M78" s="149"/>
      <c r="N78" s="149" t="s">
        <v>263</v>
      </c>
      <c r="O78" s="149" t="s">
        <v>214</v>
      </c>
      <c r="P78" s="149" t="s">
        <v>53</v>
      </c>
      <c r="Q78" s="149"/>
      <c r="R78" s="149" t="s">
        <v>653</v>
      </c>
      <c r="S78" s="149" t="s">
        <v>289</v>
      </c>
      <c r="T78" s="149" t="s">
        <v>654</v>
      </c>
      <c r="U78" s="149" t="s">
        <v>267</v>
      </c>
      <c r="V78" s="149"/>
      <c r="W78" s="149"/>
      <c r="X78" s="149" t="s">
        <v>655</v>
      </c>
      <c r="Y78" s="149"/>
      <c r="Z78" s="149"/>
      <c r="AA78" s="149"/>
      <c r="AB78" s="149" t="s">
        <v>269</v>
      </c>
      <c r="AC78" s="149" t="s">
        <v>318</v>
      </c>
      <c r="AD78" s="149" t="s">
        <v>654</v>
      </c>
      <c r="AE78" s="149" t="s">
        <v>271</v>
      </c>
      <c r="AF78" s="149"/>
      <c r="AG78" s="149" t="s">
        <v>272</v>
      </c>
      <c r="AH78" s="149" t="s">
        <v>273</v>
      </c>
      <c r="AI78" s="158">
        <v>61</v>
      </c>
      <c r="AJ78" s="149"/>
      <c r="AK78" s="159" t="s">
        <v>274</v>
      </c>
      <c r="AL78" s="159" t="s">
        <v>274</v>
      </c>
      <c r="AM78" s="149" t="s">
        <v>274</v>
      </c>
      <c r="AN78" s="160">
        <v>0</v>
      </c>
      <c r="AO78" s="149"/>
      <c r="AP78" s="149" t="s">
        <v>274</v>
      </c>
      <c r="AQ78" s="149" t="s">
        <v>275</v>
      </c>
      <c r="AR78" s="158">
        <v>1</v>
      </c>
      <c r="AS78" s="149" t="s">
        <v>275</v>
      </c>
      <c r="AT78" s="149" t="s">
        <v>276</v>
      </c>
      <c r="AU78" s="161">
        <v>1</v>
      </c>
      <c r="AV78" s="159">
        <v>2999</v>
      </c>
      <c r="AW78" s="159">
        <v>0</v>
      </c>
      <c r="AX78" s="149" t="s">
        <v>274</v>
      </c>
      <c r="AY78" s="162">
        <v>0</v>
      </c>
      <c r="AZ78" s="162" t="s">
        <v>274</v>
      </c>
      <c r="BA78" s="159">
        <v>100</v>
      </c>
      <c r="BB78" s="159">
        <v>2979.04</v>
      </c>
      <c r="BC78" s="162" t="s">
        <v>274</v>
      </c>
      <c r="BD78" s="159">
        <v>19.96</v>
      </c>
      <c r="BE78" s="159">
        <v>19.96</v>
      </c>
      <c r="BF78" s="162">
        <v>0</v>
      </c>
      <c r="BG78" s="159">
        <v>2999</v>
      </c>
    </row>
    <row r="79" ht="28.05" customHeight="1" spans="1:59">
      <c r="A79" s="149"/>
      <c r="B79" s="149"/>
      <c r="C79" s="149"/>
      <c r="D79" s="149" t="s">
        <v>455</v>
      </c>
      <c r="E79" s="340" t="s">
        <v>656</v>
      </c>
      <c r="F79" s="149" t="s">
        <v>455</v>
      </c>
      <c r="G79" s="149" t="s">
        <v>657</v>
      </c>
      <c r="H79" s="149" t="s">
        <v>658</v>
      </c>
      <c r="I79" s="149" t="s">
        <v>659</v>
      </c>
      <c r="J79" s="149" t="s">
        <v>660</v>
      </c>
      <c r="K79" s="149"/>
      <c r="L79" s="149" t="s">
        <v>262</v>
      </c>
      <c r="M79" s="149"/>
      <c r="N79" s="149" t="s">
        <v>263</v>
      </c>
      <c r="O79" s="149" t="s">
        <v>214</v>
      </c>
      <c r="P79" s="149" t="s">
        <v>53</v>
      </c>
      <c r="Q79" s="149"/>
      <c r="R79" s="149" t="s">
        <v>336</v>
      </c>
      <c r="S79" s="149" t="s">
        <v>289</v>
      </c>
      <c r="T79" s="149" t="s">
        <v>661</v>
      </c>
      <c r="U79" s="149" t="s">
        <v>267</v>
      </c>
      <c r="V79" s="149"/>
      <c r="W79" s="149"/>
      <c r="X79" s="149" t="s">
        <v>336</v>
      </c>
      <c r="Y79" s="149"/>
      <c r="Z79" s="149"/>
      <c r="AA79" s="149"/>
      <c r="AB79" s="149" t="s">
        <v>269</v>
      </c>
      <c r="AC79" s="149" t="s">
        <v>318</v>
      </c>
      <c r="AD79" s="149" t="s">
        <v>661</v>
      </c>
      <c r="AE79" s="149" t="s">
        <v>271</v>
      </c>
      <c r="AF79" s="149"/>
      <c r="AG79" s="149" t="s">
        <v>272</v>
      </c>
      <c r="AH79" s="149" t="s">
        <v>273</v>
      </c>
      <c r="AI79" s="158">
        <v>60</v>
      </c>
      <c r="AJ79" s="149"/>
      <c r="AK79" s="159" t="s">
        <v>274</v>
      </c>
      <c r="AL79" s="159" t="s">
        <v>274</v>
      </c>
      <c r="AM79" s="149" t="s">
        <v>274</v>
      </c>
      <c r="AN79" s="160">
        <v>4</v>
      </c>
      <c r="AO79" s="149"/>
      <c r="AP79" s="149" t="s">
        <v>274</v>
      </c>
      <c r="AQ79" s="149" t="s">
        <v>275</v>
      </c>
      <c r="AR79" s="158">
        <v>1</v>
      </c>
      <c r="AS79" s="149" t="s">
        <v>275</v>
      </c>
      <c r="AT79" s="149" t="s">
        <v>276</v>
      </c>
      <c r="AU79" s="161">
        <v>1</v>
      </c>
      <c r="AV79" s="159">
        <v>1632.48</v>
      </c>
      <c r="AW79" s="159">
        <v>65.3</v>
      </c>
      <c r="AX79" s="149" t="s">
        <v>274</v>
      </c>
      <c r="AY79" s="162">
        <v>0</v>
      </c>
      <c r="AZ79" s="162" t="s">
        <v>274</v>
      </c>
      <c r="BA79" s="162">
        <v>0</v>
      </c>
      <c r="BB79" s="159">
        <v>1567.18</v>
      </c>
      <c r="BC79" s="162" t="s">
        <v>274</v>
      </c>
      <c r="BD79" s="162">
        <v>0</v>
      </c>
      <c r="BE79" s="159">
        <v>65.3</v>
      </c>
      <c r="BF79" s="159">
        <v>65.3</v>
      </c>
      <c r="BG79" s="159">
        <v>1632.48</v>
      </c>
    </row>
    <row r="80" ht="28.05" customHeight="1" spans="1:59">
      <c r="A80" s="149"/>
      <c r="B80" s="149"/>
      <c r="C80" s="149"/>
      <c r="D80" s="149" t="s">
        <v>455</v>
      </c>
      <c r="E80" s="340" t="s">
        <v>662</v>
      </c>
      <c r="F80" s="149" t="s">
        <v>455</v>
      </c>
      <c r="G80" s="149" t="s">
        <v>663</v>
      </c>
      <c r="H80" s="149" t="s">
        <v>664</v>
      </c>
      <c r="I80" s="149" t="s">
        <v>665</v>
      </c>
      <c r="J80" s="149" t="s">
        <v>666</v>
      </c>
      <c r="K80" s="149"/>
      <c r="L80" s="149" t="s">
        <v>262</v>
      </c>
      <c r="M80" s="149"/>
      <c r="N80" s="149" t="s">
        <v>263</v>
      </c>
      <c r="O80" s="149" t="s">
        <v>214</v>
      </c>
      <c r="P80" s="149" t="s">
        <v>53</v>
      </c>
      <c r="Q80" s="149"/>
      <c r="R80" s="149" t="s">
        <v>667</v>
      </c>
      <c r="S80" s="149" t="s">
        <v>289</v>
      </c>
      <c r="T80" s="149" t="s">
        <v>668</v>
      </c>
      <c r="U80" s="149" t="s">
        <v>267</v>
      </c>
      <c r="V80" s="149"/>
      <c r="W80" s="149"/>
      <c r="X80" s="149" t="s">
        <v>310</v>
      </c>
      <c r="Y80" s="149"/>
      <c r="Z80" s="149"/>
      <c r="AA80" s="149"/>
      <c r="AB80" s="149" t="s">
        <v>269</v>
      </c>
      <c r="AC80" s="149" t="s">
        <v>270</v>
      </c>
      <c r="AD80" s="149" t="s">
        <v>668</v>
      </c>
      <c r="AE80" s="149" t="s">
        <v>271</v>
      </c>
      <c r="AF80" s="149"/>
      <c r="AG80" s="149" t="s">
        <v>272</v>
      </c>
      <c r="AH80" s="149" t="s">
        <v>273</v>
      </c>
      <c r="AI80" s="158">
        <v>49</v>
      </c>
      <c r="AJ80" s="149"/>
      <c r="AK80" s="159" t="s">
        <v>274</v>
      </c>
      <c r="AL80" s="159" t="s">
        <v>274</v>
      </c>
      <c r="AM80" s="149" t="s">
        <v>274</v>
      </c>
      <c r="AN80" s="160">
        <v>4</v>
      </c>
      <c r="AO80" s="149"/>
      <c r="AP80" s="149" t="s">
        <v>274</v>
      </c>
      <c r="AQ80" s="149" t="s">
        <v>275</v>
      </c>
      <c r="AR80" s="158">
        <v>1</v>
      </c>
      <c r="AS80" s="149" t="s">
        <v>275</v>
      </c>
      <c r="AT80" s="149" t="s">
        <v>276</v>
      </c>
      <c r="AU80" s="161">
        <v>1</v>
      </c>
      <c r="AV80" s="159">
        <v>2200</v>
      </c>
      <c r="AW80" s="159">
        <v>88</v>
      </c>
      <c r="AX80" s="149" t="s">
        <v>274</v>
      </c>
      <c r="AY80" s="159">
        <v>35.2</v>
      </c>
      <c r="AZ80" s="159">
        <v>35.2</v>
      </c>
      <c r="BA80" s="159">
        <v>140.8</v>
      </c>
      <c r="BB80" s="159">
        <v>1724.8</v>
      </c>
      <c r="BC80" s="162" t="s">
        <v>274</v>
      </c>
      <c r="BD80" s="162">
        <v>0</v>
      </c>
      <c r="BE80" s="159">
        <v>475.2</v>
      </c>
      <c r="BF80" s="159">
        <v>475.2</v>
      </c>
      <c r="BG80" s="159">
        <v>2200</v>
      </c>
    </row>
    <row r="81" ht="28.05" customHeight="1" spans="1:59">
      <c r="A81" s="149"/>
      <c r="B81" s="149"/>
      <c r="C81" s="149"/>
      <c r="D81" s="149" t="s">
        <v>455</v>
      </c>
      <c r="E81" s="340" t="s">
        <v>669</v>
      </c>
      <c r="F81" s="149" t="s">
        <v>455</v>
      </c>
      <c r="G81" s="149" t="s">
        <v>670</v>
      </c>
      <c r="H81" s="149" t="s">
        <v>664</v>
      </c>
      <c r="I81" s="149" t="s">
        <v>665</v>
      </c>
      <c r="J81" s="149" t="s">
        <v>671</v>
      </c>
      <c r="K81" s="149"/>
      <c r="L81" s="149" t="s">
        <v>262</v>
      </c>
      <c r="M81" s="149"/>
      <c r="N81" s="149" t="s">
        <v>263</v>
      </c>
      <c r="O81" s="149" t="s">
        <v>214</v>
      </c>
      <c r="P81" s="149" t="s">
        <v>53</v>
      </c>
      <c r="Q81" s="149"/>
      <c r="R81" s="149" t="s">
        <v>667</v>
      </c>
      <c r="S81" s="149" t="s">
        <v>289</v>
      </c>
      <c r="T81" s="149" t="s">
        <v>668</v>
      </c>
      <c r="U81" s="149" t="s">
        <v>267</v>
      </c>
      <c r="V81" s="149"/>
      <c r="W81" s="149"/>
      <c r="X81" s="149" t="s">
        <v>310</v>
      </c>
      <c r="Y81" s="149"/>
      <c r="Z81" s="149"/>
      <c r="AA81" s="149"/>
      <c r="AB81" s="149" t="s">
        <v>269</v>
      </c>
      <c r="AC81" s="149" t="s">
        <v>270</v>
      </c>
      <c r="AD81" s="149" t="s">
        <v>668</v>
      </c>
      <c r="AE81" s="149" t="s">
        <v>271</v>
      </c>
      <c r="AF81" s="149"/>
      <c r="AG81" s="149" t="s">
        <v>272</v>
      </c>
      <c r="AH81" s="149" t="s">
        <v>273</v>
      </c>
      <c r="AI81" s="158">
        <v>49</v>
      </c>
      <c r="AJ81" s="149"/>
      <c r="AK81" s="159" t="s">
        <v>274</v>
      </c>
      <c r="AL81" s="159" t="s">
        <v>274</v>
      </c>
      <c r="AM81" s="149" t="s">
        <v>274</v>
      </c>
      <c r="AN81" s="160">
        <v>4</v>
      </c>
      <c r="AO81" s="149"/>
      <c r="AP81" s="149" t="s">
        <v>274</v>
      </c>
      <c r="AQ81" s="149" t="s">
        <v>275</v>
      </c>
      <c r="AR81" s="158">
        <v>1</v>
      </c>
      <c r="AS81" s="149" t="s">
        <v>275</v>
      </c>
      <c r="AT81" s="149" t="s">
        <v>276</v>
      </c>
      <c r="AU81" s="161">
        <v>1</v>
      </c>
      <c r="AV81" s="159">
        <v>2200</v>
      </c>
      <c r="AW81" s="159">
        <v>88</v>
      </c>
      <c r="AX81" s="149" t="s">
        <v>274</v>
      </c>
      <c r="AY81" s="159">
        <v>35.2</v>
      </c>
      <c r="AZ81" s="159">
        <v>35.2</v>
      </c>
      <c r="BA81" s="159">
        <v>140.8</v>
      </c>
      <c r="BB81" s="159">
        <v>1724.8</v>
      </c>
      <c r="BC81" s="162" t="s">
        <v>274</v>
      </c>
      <c r="BD81" s="162">
        <v>0</v>
      </c>
      <c r="BE81" s="159">
        <v>475.2</v>
      </c>
      <c r="BF81" s="159">
        <v>475.2</v>
      </c>
      <c r="BG81" s="159">
        <v>2200</v>
      </c>
    </row>
    <row r="82" ht="28.05" customHeight="1" spans="1:59">
      <c r="A82" s="149"/>
      <c r="B82" s="149"/>
      <c r="C82" s="149"/>
      <c r="D82" s="149" t="s">
        <v>455</v>
      </c>
      <c r="E82" s="340" t="s">
        <v>672</v>
      </c>
      <c r="F82" s="149" t="s">
        <v>455</v>
      </c>
      <c r="G82" s="149" t="s">
        <v>673</v>
      </c>
      <c r="H82" s="149" t="s">
        <v>674</v>
      </c>
      <c r="I82" s="149" t="s">
        <v>675</v>
      </c>
      <c r="J82" s="149" t="s">
        <v>676</v>
      </c>
      <c r="K82" s="149"/>
      <c r="L82" s="149" t="s">
        <v>262</v>
      </c>
      <c r="M82" s="149"/>
      <c r="N82" s="149" t="s">
        <v>263</v>
      </c>
      <c r="O82" s="149" t="s">
        <v>214</v>
      </c>
      <c r="P82" s="149" t="s">
        <v>53</v>
      </c>
      <c r="Q82" s="149"/>
      <c r="R82" s="149" t="s">
        <v>677</v>
      </c>
      <c r="S82" s="149" t="s">
        <v>289</v>
      </c>
      <c r="T82" s="149" t="s">
        <v>678</v>
      </c>
      <c r="U82" s="149" t="s">
        <v>267</v>
      </c>
      <c r="V82" s="149"/>
      <c r="W82" s="149"/>
      <c r="X82" s="149" t="s">
        <v>310</v>
      </c>
      <c r="Y82" s="149"/>
      <c r="Z82" s="149"/>
      <c r="AA82" s="149"/>
      <c r="AB82" s="149" t="s">
        <v>269</v>
      </c>
      <c r="AC82" s="149" t="s">
        <v>318</v>
      </c>
      <c r="AD82" s="149" t="s">
        <v>678</v>
      </c>
      <c r="AE82" s="149" t="s">
        <v>271</v>
      </c>
      <c r="AF82" s="149"/>
      <c r="AG82" s="149" t="s">
        <v>272</v>
      </c>
      <c r="AH82" s="149" t="s">
        <v>273</v>
      </c>
      <c r="AI82" s="158">
        <v>60</v>
      </c>
      <c r="AJ82" s="149"/>
      <c r="AK82" s="159" t="s">
        <v>274</v>
      </c>
      <c r="AL82" s="159" t="s">
        <v>274</v>
      </c>
      <c r="AM82" s="149" t="s">
        <v>274</v>
      </c>
      <c r="AN82" s="160">
        <v>4</v>
      </c>
      <c r="AO82" s="149"/>
      <c r="AP82" s="149" t="s">
        <v>274</v>
      </c>
      <c r="AQ82" s="149" t="s">
        <v>275</v>
      </c>
      <c r="AR82" s="158">
        <v>1</v>
      </c>
      <c r="AS82" s="149" t="s">
        <v>275</v>
      </c>
      <c r="AT82" s="149" t="s">
        <v>276</v>
      </c>
      <c r="AU82" s="161">
        <v>1</v>
      </c>
      <c r="AV82" s="159">
        <v>1410.26</v>
      </c>
      <c r="AW82" s="159">
        <v>56.41</v>
      </c>
      <c r="AX82" s="149" t="s">
        <v>274</v>
      </c>
      <c r="AY82" s="162">
        <v>0</v>
      </c>
      <c r="AZ82" s="162" t="s">
        <v>274</v>
      </c>
      <c r="BA82" s="162">
        <v>0</v>
      </c>
      <c r="BB82" s="159">
        <v>1353.85</v>
      </c>
      <c r="BC82" s="162" t="s">
        <v>274</v>
      </c>
      <c r="BD82" s="162">
        <v>0</v>
      </c>
      <c r="BE82" s="159">
        <v>56.41</v>
      </c>
      <c r="BF82" s="159">
        <v>56.41</v>
      </c>
      <c r="BG82" s="159">
        <v>1410.26</v>
      </c>
    </row>
    <row r="83" ht="28.05" customHeight="1" spans="1:59">
      <c r="A83" s="149"/>
      <c r="B83" s="149"/>
      <c r="C83" s="149"/>
      <c r="D83" s="149" t="s">
        <v>455</v>
      </c>
      <c r="E83" s="340" t="s">
        <v>679</v>
      </c>
      <c r="F83" s="149" t="s">
        <v>455</v>
      </c>
      <c r="G83" s="149" t="s">
        <v>680</v>
      </c>
      <c r="H83" s="149" t="s">
        <v>681</v>
      </c>
      <c r="I83" s="149" t="s">
        <v>682</v>
      </c>
      <c r="J83" s="149" t="s">
        <v>683</v>
      </c>
      <c r="K83" s="149"/>
      <c r="L83" s="149" t="s">
        <v>262</v>
      </c>
      <c r="M83" s="149"/>
      <c r="N83" s="149" t="s">
        <v>263</v>
      </c>
      <c r="O83" s="149" t="s">
        <v>214</v>
      </c>
      <c r="P83" s="149" t="s">
        <v>53</v>
      </c>
      <c r="Q83" s="149"/>
      <c r="R83" s="149" t="s">
        <v>460</v>
      </c>
      <c r="S83" s="149" t="s">
        <v>289</v>
      </c>
      <c r="T83" s="149" t="s">
        <v>684</v>
      </c>
      <c r="U83" s="149" t="s">
        <v>267</v>
      </c>
      <c r="V83" s="149"/>
      <c r="W83" s="149"/>
      <c r="X83" s="149" t="s">
        <v>336</v>
      </c>
      <c r="Y83" s="149"/>
      <c r="Z83" s="149"/>
      <c r="AA83" s="149"/>
      <c r="AB83" s="149" t="s">
        <v>269</v>
      </c>
      <c r="AC83" s="149" t="s">
        <v>318</v>
      </c>
      <c r="AD83" s="149" t="s">
        <v>684</v>
      </c>
      <c r="AE83" s="149" t="s">
        <v>271</v>
      </c>
      <c r="AF83" s="149"/>
      <c r="AG83" s="149" t="s">
        <v>272</v>
      </c>
      <c r="AH83" s="149" t="s">
        <v>273</v>
      </c>
      <c r="AI83" s="158">
        <v>59</v>
      </c>
      <c r="AJ83" s="149"/>
      <c r="AK83" s="159" t="s">
        <v>274</v>
      </c>
      <c r="AL83" s="159" t="s">
        <v>274</v>
      </c>
      <c r="AM83" s="149" t="s">
        <v>274</v>
      </c>
      <c r="AN83" s="160">
        <v>4</v>
      </c>
      <c r="AO83" s="149"/>
      <c r="AP83" s="149" t="s">
        <v>274</v>
      </c>
      <c r="AQ83" s="149" t="s">
        <v>275</v>
      </c>
      <c r="AR83" s="158">
        <v>1</v>
      </c>
      <c r="AS83" s="149" t="s">
        <v>275</v>
      </c>
      <c r="AT83" s="149" t="s">
        <v>276</v>
      </c>
      <c r="AU83" s="161">
        <v>1</v>
      </c>
      <c r="AV83" s="159">
        <v>880.34</v>
      </c>
      <c r="AW83" s="159">
        <v>35.21</v>
      </c>
      <c r="AX83" s="149" t="s">
        <v>274</v>
      </c>
      <c r="AY83" s="162">
        <v>0</v>
      </c>
      <c r="AZ83" s="162" t="s">
        <v>274</v>
      </c>
      <c r="BA83" s="162">
        <v>0</v>
      </c>
      <c r="BB83" s="159">
        <v>845.13</v>
      </c>
      <c r="BC83" s="162" t="s">
        <v>274</v>
      </c>
      <c r="BD83" s="162">
        <v>0</v>
      </c>
      <c r="BE83" s="159">
        <v>35.21</v>
      </c>
      <c r="BF83" s="159">
        <v>35.21</v>
      </c>
      <c r="BG83" s="159">
        <v>880.34</v>
      </c>
    </row>
    <row r="84" ht="28.05" customHeight="1" spans="1:59">
      <c r="A84" s="149"/>
      <c r="B84" s="149"/>
      <c r="C84" s="149"/>
      <c r="D84" s="149" t="s">
        <v>455</v>
      </c>
      <c r="E84" s="340" t="s">
        <v>685</v>
      </c>
      <c r="F84" s="149" t="s">
        <v>455</v>
      </c>
      <c r="G84" s="149" t="s">
        <v>686</v>
      </c>
      <c r="H84" s="149" t="s">
        <v>687</v>
      </c>
      <c r="I84" s="149" t="s">
        <v>688</v>
      </c>
      <c r="J84" s="149" t="s">
        <v>689</v>
      </c>
      <c r="K84" s="149"/>
      <c r="L84" s="149" t="s">
        <v>262</v>
      </c>
      <c r="M84" s="149"/>
      <c r="N84" s="149" t="s">
        <v>263</v>
      </c>
      <c r="O84" s="149" t="s">
        <v>214</v>
      </c>
      <c r="P84" s="149" t="s">
        <v>53</v>
      </c>
      <c r="Q84" s="149"/>
      <c r="R84" s="149" t="s">
        <v>690</v>
      </c>
      <c r="S84" s="149" t="s">
        <v>289</v>
      </c>
      <c r="T84" s="149" t="s">
        <v>691</v>
      </c>
      <c r="U84" s="149" t="s">
        <v>267</v>
      </c>
      <c r="V84" s="149"/>
      <c r="W84" s="149"/>
      <c r="X84" s="149" t="s">
        <v>310</v>
      </c>
      <c r="Y84" s="149"/>
      <c r="Z84" s="149"/>
      <c r="AA84" s="149"/>
      <c r="AB84" s="149" t="s">
        <v>269</v>
      </c>
      <c r="AC84" s="149" t="s">
        <v>318</v>
      </c>
      <c r="AD84" s="149" t="s">
        <v>691</v>
      </c>
      <c r="AE84" s="149" t="s">
        <v>271</v>
      </c>
      <c r="AF84" s="149"/>
      <c r="AG84" s="149" t="s">
        <v>272</v>
      </c>
      <c r="AH84" s="149" t="s">
        <v>273</v>
      </c>
      <c r="AI84" s="158">
        <v>59</v>
      </c>
      <c r="AJ84" s="149"/>
      <c r="AK84" s="159" t="s">
        <v>274</v>
      </c>
      <c r="AL84" s="159" t="s">
        <v>274</v>
      </c>
      <c r="AM84" s="149" t="s">
        <v>274</v>
      </c>
      <c r="AN84" s="160">
        <v>4</v>
      </c>
      <c r="AO84" s="149"/>
      <c r="AP84" s="149" t="s">
        <v>274</v>
      </c>
      <c r="AQ84" s="149" t="s">
        <v>275</v>
      </c>
      <c r="AR84" s="158">
        <v>1</v>
      </c>
      <c r="AS84" s="149" t="s">
        <v>275</v>
      </c>
      <c r="AT84" s="149" t="s">
        <v>276</v>
      </c>
      <c r="AU84" s="161">
        <v>1</v>
      </c>
      <c r="AV84" s="159">
        <v>1498</v>
      </c>
      <c r="AW84" s="159">
        <v>59.92</v>
      </c>
      <c r="AX84" s="149" t="s">
        <v>274</v>
      </c>
      <c r="AY84" s="162">
        <v>0</v>
      </c>
      <c r="AZ84" s="162" t="s">
        <v>274</v>
      </c>
      <c r="BA84" s="162">
        <v>0</v>
      </c>
      <c r="BB84" s="159">
        <v>1438.08</v>
      </c>
      <c r="BC84" s="162" t="s">
        <v>274</v>
      </c>
      <c r="BD84" s="162">
        <v>0</v>
      </c>
      <c r="BE84" s="159">
        <v>59.92</v>
      </c>
      <c r="BF84" s="159">
        <v>59.92</v>
      </c>
      <c r="BG84" s="159">
        <v>1498</v>
      </c>
    </row>
    <row r="85" ht="28.05" customHeight="1" spans="1:59">
      <c r="A85" s="149"/>
      <c r="B85" s="149"/>
      <c r="C85" s="149"/>
      <c r="D85" s="149" t="s">
        <v>455</v>
      </c>
      <c r="E85" s="340" t="s">
        <v>692</v>
      </c>
      <c r="F85" s="149" t="s">
        <v>455</v>
      </c>
      <c r="G85" s="149" t="s">
        <v>693</v>
      </c>
      <c r="H85" s="149" t="s">
        <v>593</v>
      </c>
      <c r="I85" s="149" t="s">
        <v>594</v>
      </c>
      <c r="J85" s="149" t="s">
        <v>694</v>
      </c>
      <c r="K85" s="149"/>
      <c r="L85" s="149" t="s">
        <v>262</v>
      </c>
      <c r="M85" s="149"/>
      <c r="N85" s="149" t="s">
        <v>263</v>
      </c>
      <c r="O85" s="149" t="s">
        <v>214</v>
      </c>
      <c r="P85" s="149" t="s">
        <v>53</v>
      </c>
      <c r="Q85" s="149"/>
      <c r="R85" s="149" t="s">
        <v>596</v>
      </c>
      <c r="S85" s="149" t="s">
        <v>289</v>
      </c>
      <c r="T85" s="149" t="s">
        <v>695</v>
      </c>
      <c r="U85" s="149" t="s">
        <v>267</v>
      </c>
      <c r="V85" s="149"/>
      <c r="W85" s="149"/>
      <c r="X85" s="149" t="s">
        <v>598</v>
      </c>
      <c r="Y85" s="149"/>
      <c r="Z85" s="149"/>
      <c r="AA85" s="149"/>
      <c r="AB85" s="149" t="s">
        <v>269</v>
      </c>
      <c r="AC85" s="149" t="s">
        <v>270</v>
      </c>
      <c r="AD85" s="149" t="s">
        <v>695</v>
      </c>
      <c r="AE85" s="149" t="s">
        <v>271</v>
      </c>
      <c r="AF85" s="149"/>
      <c r="AG85" s="149" t="s">
        <v>272</v>
      </c>
      <c r="AH85" s="149" t="s">
        <v>273</v>
      </c>
      <c r="AI85" s="158">
        <v>43</v>
      </c>
      <c r="AJ85" s="149"/>
      <c r="AK85" s="159" t="s">
        <v>274</v>
      </c>
      <c r="AL85" s="159" t="s">
        <v>274</v>
      </c>
      <c r="AM85" s="149" t="s">
        <v>274</v>
      </c>
      <c r="AN85" s="160">
        <v>4</v>
      </c>
      <c r="AO85" s="149"/>
      <c r="AP85" s="149" t="s">
        <v>274</v>
      </c>
      <c r="AQ85" s="149" t="s">
        <v>275</v>
      </c>
      <c r="AR85" s="158">
        <v>1</v>
      </c>
      <c r="AS85" s="149" t="s">
        <v>275</v>
      </c>
      <c r="AT85" s="149" t="s">
        <v>276</v>
      </c>
      <c r="AU85" s="161">
        <v>1</v>
      </c>
      <c r="AV85" s="159">
        <v>9174.31</v>
      </c>
      <c r="AW85" s="159">
        <v>366.97</v>
      </c>
      <c r="AX85" s="149" t="s">
        <v>274</v>
      </c>
      <c r="AY85" s="159">
        <v>146.79</v>
      </c>
      <c r="AZ85" s="159">
        <v>146.79</v>
      </c>
      <c r="BA85" s="159">
        <v>587.16</v>
      </c>
      <c r="BB85" s="159">
        <v>6311.97</v>
      </c>
      <c r="BC85" s="162" t="s">
        <v>274</v>
      </c>
      <c r="BD85" s="162">
        <v>0</v>
      </c>
      <c r="BE85" s="159">
        <v>2862.34</v>
      </c>
      <c r="BF85" s="159">
        <v>2862.34</v>
      </c>
      <c r="BG85" s="159">
        <v>9174.31</v>
      </c>
    </row>
    <row r="86" ht="28.05" customHeight="1" spans="1:59">
      <c r="A86" s="149"/>
      <c r="B86" s="149"/>
      <c r="C86" s="149"/>
      <c r="D86" s="149" t="s">
        <v>455</v>
      </c>
      <c r="E86" s="340" t="s">
        <v>696</v>
      </c>
      <c r="F86" s="149" t="s">
        <v>455</v>
      </c>
      <c r="G86" s="149" t="s">
        <v>697</v>
      </c>
      <c r="H86" s="149" t="s">
        <v>593</v>
      </c>
      <c r="I86" s="149" t="s">
        <v>594</v>
      </c>
      <c r="J86" s="149" t="s">
        <v>698</v>
      </c>
      <c r="K86" s="149"/>
      <c r="L86" s="149" t="s">
        <v>262</v>
      </c>
      <c r="M86" s="149"/>
      <c r="N86" s="149" t="s">
        <v>263</v>
      </c>
      <c r="O86" s="149" t="s">
        <v>214</v>
      </c>
      <c r="P86" s="149" t="s">
        <v>53</v>
      </c>
      <c r="Q86" s="149"/>
      <c r="R86" s="149" t="s">
        <v>596</v>
      </c>
      <c r="S86" s="149" t="s">
        <v>289</v>
      </c>
      <c r="T86" s="149" t="s">
        <v>695</v>
      </c>
      <c r="U86" s="149" t="s">
        <v>267</v>
      </c>
      <c r="V86" s="149"/>
      <c r="W86" s="149"/>
      <c r="X86" s="149" t="s">
        <v>598</v>
      </c>
      <c r="Y86" s="149"/>
      <c r="Z86" s="149"/>
      <c r="AA86" s="149"/>
      <c r="AB86" s="149" t="s">
        <v>269</v>
      </c>
      <c r="AC86" s="149" t="s">
        <v>270</v>
      </c>
      <c r="AD86" s="149" t="s">
        <v>695</v>
      </c>
      <c r="AE86" s="149" t="s">
        <v>271</v>
      </c>
      <c r="AF86" s="149"/>
      <c r="AG86" s="149" t="s">
        <v>272</v>
      </c>
      <c r="AH86" s="149" t="s">
        <v>273</v>
      </c>
      <c r="AI86" s="158">
        <v>43</v>
      </c>
      <c r="AJ86" s="149"/>
      <c r="AK86" s="159" t="s">
        <v>274</v>
      </c>
      <c r="AL86" s="159" t="s">
        <v>274</v>
      </c>
      <c r="AM86" s="149" t="s">
        <v>274</v>
      </c>
      <c r="AN86" s="160">
        <v>4</v>
      </c>
      <c r="AO86" s="149"/>
      <c r="AP86" s="149" t="s">
        <v>274</v>
      </c>
      <c r="AQ86" s="149" t="s">
        <v>275</v>
      </c>
      <c r="AR86" s="158">
        <v>1</v>
      </c>
      <c r="AS86" s="149" t="s">
        <v>275</v>
      </c>
      <c r="AT86" s="149" t="s">
        <v>276</v>
      </c>
      <c r="AU86" s="161">
        <v>1</v>
      </c>
      <c r="AV86" s="159">
        <v>9174.31</v>
      </c>
      <c r="AW86" s="159">
        <v>366.97</v>
      </c>
      <c r="AX86" s="149" t="s">
        <v>274</v>
      </c>
      <c r="AY86" s="159">
        <v>146.79</v>
      </c>
      <c r="AZ86" s="159">
        <v>146.79</v>
      </c>
      <c r="BA86" s="159">
        <v>587.16</v>
      </c>
      <c r="BB86" s="159">
        <v>6311.97</v>
      </c>
      <c r="BC86" s="162" t="s">
        <v>274</v>
      </c>
      <c r="BD86" s="162">
        <v>0</v>
      </c>
      <c r="BE86" s="159">
        <v>2862.34</v>
      </c>
      <c r="BF86" s="159">
        <v>2862.34</v>
      </c>
      <c r="BG86" s="159">
        <v>9174.31</v>
      </c>
    </row>
    <row r="87" ht="28.05" customHeight="1" spans="1:59">
      <c r="A87" s="149"/>
      <c r="B87" s="149"/>
      <c r="C87" s="149"/>
      <c r="D87" s="149" t="s">
        <v>455</v>
      </c>
      <c r="E87" s="340" t="s">
        <v>699</v>
      </c>
      <c r="F87" s="149" t="s">
        <v>455</v>
      </c>
      <c r="G87" s="149" t="s">
        <v>700</v>
      </c>
      <c r="H87" s="149" t="s">
        <v>664</v>
      </c>
      <c r="I87" s="149" t="s">
        <v>701</v>
      </c>
      <c r="J87" s="149" t="s">
        <v>702</v>
      </c>
      <c r="K87" s="149"/>
      <c r="L87" s="149" t="s">
        <v>262</v>
      </c>
      <c r="M87" s="149"/>
      <c r="N87" s="149" t="s">
        <v>263</v>
      </c>
      <c r="O87" s="149" t="s">
        <v>214</v>
      </c>
      <c r="P87" s="149" t="s">
        <v>53</v>
      </c>
      <c r="Q87" s="149"/>
      <c r="R87" s="149" t="s">
        <v>703</v>
      </c>
      <c r="S87" s="149" t="s">
        <v>289</v>
      </c>
      <c r="T87" s="149" t="s">
        <v>704</v>
      </c>
      <c r="U87" s="149" t="s">
        <v>267</v>
      </c>
      <c r="V87" s="149"/>
      <c r="W87" s="149"/>
      <c r="X87" s="149" t="s">
        <v>705</v>
      </c>
      <c r="Y87" s="149"/>
      <c r="Z87" s="149"/>
      <c r="AA87" s="149"/>
      <c r="AB87" s="149" t="s">
        <v>269</v>
      </c>
      <c r="AC87" s="149" t="s">
        <v>318</v>
      </c>
      <c r="AD87" s="149" t="s">
        <v>704</v>
      </c>
      <c r="AE87" s="149" t="s">
        <v>271</v>
      </c>
      <c r="AF87" s="149"/>
      <c r="AG87" s="149" t="s">
        <v>272</v>
      </c>
      <c r="AH87" s="149" t="s">
        <v>273</v>
      </c>
      <c r="AI87" s="158">
        <v>60</v>
      </c>
      <c r="AJ87" s="149"/>
      <c r="AK87" s="159" t="s">
        <v>274</v>
      </c>
      <c r="AL87" s="159" t="s">
        <v>274</v>
      </c>
      <c r="AM87" s="149" t="s">
        <v>274</v>
      </c>
      <c r="AN87" s="160">
        <v>4</v>
      </c>
      <c r="AO87" s="149"/>
      <c r="AP87" s="149" t="s">
        <v>274</v>
      </c>
      <c r="AQ87" s="149" t="s">
        <v>275</v>
      </c>
      <c r="AR87" s="158">
        <v>1</v>
      </c>
      <c r="AS87" s="149" t="s">
        <v>275</v>
      </c>
      <c r="AT87" s="149" t="s">
        <v>276</v>
      </c>
      <c r="AU87" s="161">
        <v>1</v>
      </c>
      <c r="AV87" s="159">
        <v>1246.6</v>
      </c>
      <c r="AW87" s="159">
        <v>49.86</v>
      </c>
      <c r="AX87" s="149" t="s">
        <v>274</v>
      </c>
      <c r="AY87" s="162">
        <v>0</v>
      </c>
      <c r="AZ87" s="162" t="s">
        <v>274</v>
      </c>
      <c r="BA87" s="162">
        <v>0</v>
      </c>
      <c r="BB87" s="159">
        <v>1196.74</v>
      </c>
      <c r="BC87" s="162" t="s">
        <v>274</v>
      </c>
      <c r="BD87" s="162">
        <v>0</v>
      </c>
      <c r="BE87" s="159">
        <v>49.86</v>
      </c>
      <c r="BF87" s="159">
        <v>49.86</v>
      </c>
      <c r="BG87" s="159">
        <v>1246.6</v>
      </c>
    </row>
    <row r="88" ht="28.05" customHeight="1" spans="1:59">
      <c r="A88" s="149"/>
      <c r="B88" s="149"/>
      <c r="C88" s="149"/>
      <c r="D88" s="149" t="s">
        <v>455</v>
      </c>
      <c r="E88" s="340" t="s">
        <v>706</v>
      </c>
      <c r="F88" s="149" t="s">
        <v>455</v>
      </c>
      <c r="G88" s="149" t="s">
        <v>707</v>
      </c>
      <c r="H88" s="149" t="s">
        <v>634</v>
      </c>
      <c r="I88" s="149" t="s">
        <v>708</v>
      </c>
      <c r="J88" s="149" t="s">
        <v>709</v>
      </c>
      <c r="K88" s="149"/>
      <c r="L88" s="149" t="s">
        <v>262</v>
      </c>
      <c r="M88" s="149"/>
      <c r="N88" s="149" t="s">
        <v>263</v>
      </c>
      <c r="O88" s="149" t="s">
        <v>214</v>
      </c>
      <c r="P88" s="149" t="s">
        <v>53</v>
      </c>
      <c r="Q88" s="149"/>
      <c r="R88" s="149" t="s">
        <v>307</v>
      </c>
      <c r="S88" s="149" t="s">
        <v>710</v>
      </c>
      <c r="T88" s="149" t="s">
        <v>711</v>
      </c>
      <c r="U88" s="149" t="s">
        <v>267</v>
      </c>
      <c r="V88" s="149"/>
      <c r="W88" s="149"/>
      <c r="X88" s="149" t="s">
        <v>310</v>
      </c>
      <c r="Y88" s="149"/>
      <c r="Z88" s="149"/>
      <c r="AA88" s="149"/>
      <c r="AB88" s="149" t="s">
        <v>269</v>
      </c>
      <c r="AC88" s="149" t="s">
        <v>270</v>
      </c>
      <c r="AD88" s="149" t="s">
        <v>711</v>
      </c>
      <c r="AE88" s="149" t="s">
        <v>271</v>
      </c>
      <c r="AF88" s="149"/>
      <c r="AG88" s="149" t="s">
        <v>272</v>
      </c>
      <c r="AH88" s="149" t="s">
        <v>273</v>
      </c>
      <c r="AI88" s="158">
        <v>43</v>
      </c>
      <c r="AJ88" s="149"/>
      <c r="AK88" s="159" t="s">
        <v>274</v>
      </c>
      <c r="AL88" s="159" t="s">
        <v>274</v>
      </c>
      <c r="AM88" s="149" t="s">
        <v>274</v>
      </c>
      <c r="AN88" s="160">
        <v>4</v>
      </c>
      <c r="AO88" s="149"/>
      <c r="AP88" s="149" t="s">
        <v>274</v>
      </c>
      <c r="AQ88" s="149" t="s">
        <v>275</v>
      </c>
      <c r="AR88" s="158">
        <v>1</v>
      </c>
      <c r="AS88" s="149" t="s">
        <v>275</v>
      </c>
      <c r="AT88" s="149" t="s">
        <v>276</v>
      </c>
      <c r="AU88" s="161">
        <v>1</v>
      </c>
      <c r="AV88" s="159">
        <v>2080</v>
      </c>
      <c r="AW88" s="159">
        <v>83.2</v>
      </c>
      <c r="AX88" s="149" t="s">
        <v>274</v>
      </c>
      <c r="AY88" s="159">
        <v>33.28</v>
      </c>
      <c r="AZ88" s="159">
        <v>33.28</v>
      </c>
      <c r="BA88" s="159">
        <v>133.12</v>
      </c>
      <c r="BB88" s="159">
        <v>1431.04</v>
      </c>
      <c r="BC88" s="162" t="s">
        <v>274</v>
      </c>
      <c r="BD88" s="162">
        <v>0</v>
      </c>
      <c r="BE88" s="159">
        <v>648.96</v>
      </c>
      <c r="BF88" s="159">
        <v>648.96</v>
      </c>
      <c r="BG88" s="159">
        <v>2080</v>
      </c>
    </row>
    <row r="89" ht="28.05" customHeight="1" spans="1:59">
      <c r="A89" s="149"/>
      <c r="B89" s="149"/>
      <c r="C89" s="149"/>
      <c r="D89" s="149" t="s">
        <v>455</v>
      </c>
      <c r="E89" s="340" t="s">
        <v>712</v>
      </c>
      <c r="F89" s="149" t="s">
        <v>455</v>
      </c>
      <c r="G89" s="149" t="s">
        <v>713</v>
      </c>
      <c r="H89" s="149" t="s">
        <v>593</v>
      </c>
      <c r="I89" s="149" t="s">
        <v>594</v>
      </c>
      <c r="J89" s="149" t="s">
        <v>714</v>
      </c>
      <c r="K89" s="149"/>
      <c r="L89" s="149" t="s">
        <v>262</v>
      </c>
      <c r="M89" s="149"/>
      <c r="N89" s="149" t="s">
        <v>263</v>
      </c>
      <c r="O89" s="149" t="s">
        <v>214</v>
      </c>
      <c r="P89" s="149" t="s">
        <v>53</v>
      </c>
      <c r="Q89" s="149"/>
      <c r="R89" s="149" t="s">
        <v>596</v>
      </c>
      <c r="S89" s="149" t="s">
        <v>289</v>
      </c>
      <c r="T89" s="149" t="s">
        <v>695</v>
      </c>
      <c r="U89" s="149" t="s">
        <v>267</v>
      </c>
      <c r="V89" s="149"/>
      <c r="W89" s="149"/>
      <c r="X89" s="149" t="s">
        <v>598</v>
      </c>
      <c r="Y89" s="149"/>
      <c r="Z89" s="149"/>
      <c r="AA89" s="149"/>
      <c r="AB89" s="149" t="s">
        <v>269</v>
      </c>
      <c r="AC89" s="149" t="s">
        <v>270</v>
      </c>
      <c r="AD89" s="149" t="s">
        <v>695</v>
      </c>
      <c r="AE89" s="149" t="s">
        <v>271</v>
      </c>
      <c r="AF89" s="149"/>
      <c r="AG89" s="149" t="s">
        <v>272</v>
      </c>
      <c r="AH89" s="149" t="s">
        <v>273</v>
      </c>
      <c r="AI89" s="158">
        <v>43</v>
      </c>
      <c r="AJ89" s="149"/>
      <c r="AK89" s="159" t="s">
        <v>274</v>
      </c>
      <c r="AL89" s="159" t="s">
        <v>274</v>
      </c>
      <c r="AM89" s="149" t="s">
        <v>274</v>
      </c>
      <c r="AN89" s="160">
        <v>4</v>
      </c>
      <c r="AO89" s="149"/>
      <c r="AP89" s="149" t="s">
        <v>274</v>
      </c>
      <c r="AQ89" s="149" t="s">
        <v>275</v>
      </c>
      <c r="AR89" s="158">
        <v>1</v>
      </c>
      <c r="AS89" s="149" t="s">
        <v>275</v>
      </c>
      <c r="AT89" s="149" t="s">
        <v>276</v>
      </c>
      <c r="AU89" s="161">
        <v>1</v>
      </c>
      <c r="AV89" s="159">
        <v>9174.32</v>
      </c>
      <c r="AW89" s="159">
        <v>366.97</v>
      </c>
      <c r="AX89" s="149" t="s">
        <v>274</v>
      </c>
      <c r="AY89" s="159">
        <v>146.79</v>
      </c>
      <c r="AZ89" s="159">
        <v>146.79</v>
      </c>
      <c r="BA89" s="159">
        <v>587.16</v>
      </c>
      <c r="BB89" s="159">
        <v>6311.97</v>
      </c>
      <c r="BC89" s="162" t="s">
        <v>274</v>
      </c>
      <c r="BD89" s="162">
        <v>0</v>
      </c>
      <c r="BE89" s="159">
        <v>2862.35</v>
      </c>
      <c r="BF89" s="159">
        <v>2862.35</v>
      </c>
      <c r="BG89" s="159">
        <v>9174.32</v>
      </c>
    </row>
    <row r="90" ht="28.05" customHeight="1" spans="1:59">
      <c r="A90" s="149"/>
      <c r="B90" s="149"/>
      <c r="C90" s="149"/>
      <c r="D90" s="149" t="s">
        <v>455</v>
      </c>
      <c r="E90" s="340" t="s">
        <v>715</v>
      </c>
      <c r="F90" s="149" t="s">
        <v>455</v>
      </c>
      <c r="G90" s="149" t="s">
        <v>716</v>
      </c>
      <c r="H90" s="149" t="s">
        <v>717</v>
      </c>
      <c r="I90" s="149" t="s">
        <v>718</v>
      </c>
      <c r="J90" s="149" t="s">
        <v>719</v>
      </c>
      <c r="K90" s="149"/>
      <c r="L90" s="149" t="s">
        <v>262</v>
      </c>
      <c r="M90" s="149"/>
      <c r="N90" s="149" t="s">
        <v>263</v>
      </c>
      <c r="O90" s="149" t="s">
        <v>214</v>
      </c>
      <c r="P90" s="149" t="s">
        <v>53</v>
      </c>
      <c r="Q90" s="149"/>
      <c r="R90" s="149" t="s">
        <v>720</v>
      </c>
      <c r="S90" s="149" t="s">
        <v>289</v>
      </c>
      <c r="T90" s="149" t="s">
        <v>721</v>
      </c>
      <c r="U90" s="149" t="s">
        <v>267</v>
      </c>
      <c r="V90" s="149"/>
      <c r="W90" s="149"/>
      <c r="X90" s="149" t="s">
        <v>310</v>
      </c>
      <c r="Y90" s="149"/>
      <c r="Z90" s="149"/>
      <c r="AA90" s="149"/>
      <c r="AB90" s="149" t="s">
        <v>269</v>
      </c>
      <c r="AC90" s="149" t="s">
        <v>318</v>
      </c>
      <c r="AD90" s="149" t="s">
        <v>721</v>
      </c>
      <c r="AE90" s="149" t="s">
        <v>271</v>
      </c>
      <c r="AF90" s="149"/>
      <c r="AG90" s="149" t="s">
        <v>272</v>
      </c>
      <c r="AH90" s="149" t="s">
        <v>273</v>
      </c>
      <c r="AI90" s="158">
        <v>60</v>
      </c>
      <c r="AJ90" s="149"/>
      <c r="AK90" s="159" t="s">
        <v>274</v>
      </c>
      <c r="AL90" s="159" t="s">
        <v>274</v>
      </c>
      <c r="AM90" s="149" t="s">
        <v>274</v>
      </c>
      <c r="AN90" s="160">
        <v>4</v>
      </c>
      <c r="AO90" s="149"/>
      <c r="AP90" s="149" t="s">
        <v>274</v>
      </c>
      <c r="AQ90" s="149" t="s">
        <v>275</v>
      </c>
      <c r="AR90" s="158">
        <v>1</v>
      </c>
      <c r="AS90" s="149" t="s">
        <v>275</v>
      </c>
      <c r="AT90" s="149" t="s">
        <v>276</v>
      </c>
      <c r="AU90" s="161">
        <v>1</v>
      </c>
      <c r="AV90" s="159">
        <v>5699.12</v>
      </c>
      <c r="AW90" s="159">
        <v>227.96</v>
      </c>
      <c r="AX90" s="149" t="s">
        <v>274</v>
      </c>
      <c r="AY90" s="162">
        <v>0</v>
      </c>
      <c r="AZ90" s="162" t="s">
        <v>274</v>
      </c>
      <c r="BA90" s="162">
        <v>0</v>
      </c>
      <c r="BB90" s="159">
        <v>5471.16</v>
      </c>
      <c r="BC90" s="162" t="s">
        <v>274</v>
      </c>
      <c r="BD90" s="162">
        <v>0</v>
      </c>
      <c r="BE90" s="159">
        <v>227.96</v>
      </c>
      <c r="BF90" s="159">
        <v>227.96</v>
      </c>
      <c r="BG90" s="159">
        <v>5699.12</v>
      </c>
    </row>
    <row r="91" ht="28.05" customHeight="1" spans="1:59">
      <c r="A91" s="149"/>
      <c r="B91" s="149"/>
      <c r="C91" s="149"/>
      <c r="D91" s="149" t="s">
        <v>455</v>
      </c>
      <c r="E91" s="340" t="s">
        <v>722</v>
      </c>
      <c r="F91" s="149" t="s">
        <v>455</v>
      </c>
      <c r="G91" s="149" t="s">
        <v>723</v>
      </c>
      <c r="H91" s="149" t="s">
        <v>724</v>
      </c>
      <c r="I91" s="149" t="s">
        <v>725</v>
      </c>
      <c r="J91" s="149" t="s">
        <v>726</v>
      </c>
      <c r="K91" s="149"/>
      <c r="L91" s="149" t="s">
        <v>262</v>
      </c>
      <c r="M91" s="149"/>
      <c r="N91" s="149" t="s">
        <v>263</v>
      </c>
      <c r="O91" s="149" t="s">
        <v>214</v>
      </c>
      <c r="P91" s="149" t="s">
        <v>53</v>
      </c>
      <c r="Q91" s="149"/>
      <c r="R91" s="149" t="s">
        <v>336</v>
      </c>
      <c r="S91" s="149" t="s">
        <v>289</v>
      </c>
      <c r="T91" s="149" t="s">
        <v>727</v>
      </c>
      <c r="U91" s="149" t="s">
        <v>267</v>
      </c>
      <c r="V91" s="149"/>
      <c r="W91" s="149"/>
      <c r="X91" s="149" t="s">
        <v>336</v>
      </c>
      <c r="Y91" s="149"/>
      <c r="Z91" s="149"/>
      <c r="AA91" s="149"/>
      <c r="AB91" s="149" t="s">
        <v>269</v>
      </c>
      <c r="AC91" s="149" t="s">
        <v>318</v>
      </c>
      <c r="AD91" s="149" t="s">
        <v>727</v>
      </c>
      <c r="AE91" s="149" t="s">
        <v>271</v>
      </c>
      <c r="AF91" s="149"/>
      <c r="AG91" s="149" t="s">
        <v>272</v>
      </c>
      <c r="AH91" s="149" t="s">
        <v>273</v>
      </c>
      <c r="AI91" s="158">
        <v>59</v>
      </c>
      <c r="AJ91" s="149"/>
      <c r="AK91" s="159" t="s">
        <v>274</v>
      </c>
      <c r="AL91" s="159" t="s">
        <v>274</v>
      </c>
      <c r="AM91" s="149" t="s">
        <v>274</v>
      </c>
      <c r="AN91" s="160">
        <v>4</v>
      </c>
      <c r="AO91" s="149"/>
      <c r="AP91" s="149" t="s">
        <v>274</v>
      </c>
      <c r="AQ91" s="149" t="s">
        <v>275</v>
      </c>
      <c r="AR91" s="158">
        <v>1</v>
      </c>
      <c r="AS91" s="149" t="s">
        <v>275</v>
      </c>
      <c r="AT91" s="149" t="s">
        <v>276</v>
      </c>
      <c r="AU91" s="161">
        <v>1</v>
      </c>
      <c r="AV91" s="159">
        <v>256500</v>
      </c>
      <c r="AW91" s="159">
        <v>10260</v>
      </c>
      <c r="AX91" s="149" t="s">
        <v>274</v>
      </c>
      <c r="AY91" s="162">
        <v>0</v>
      </c>
      <c r="AZ91" s="162" t="s">
        <v>274</v>
      </c>
      <c r="BA91" s="162">
        <v>0</v>
      </c>
      <c r="BB91" s="159">
        <v>246240</v>
      </c>
      <c r="BC91" s="162" t="s">
        <v>274</v>
      </c>
      <c r="BD91" s="162">
        <v>0</v>
      </c>
      <c r="BE91" s="159">
        <v>10260</v>
      </c>
      <c r="BF91" s="159">
        <v>10260</v>
      </c>
      <c r="BG91" s="159">
        <v>256500</v>
      </c>
    </row>
    <row r="92" ht="28.05" customHeight="1" spans="1:59">
      <c r="A92" s="149"/>
      <c r="B92" s="149"/>
      <c r="C92" s="149"/>
      <c r="D92" s="149" t="s">
        <v>455</v>
      </c>
      <c r="E92" s="340" t="s">
        <v>728</v>
      </c>
      <c r="F92" s="149" t="s">
        <v>455</v>
      </c>
      <c r="G92" s="149" t="s">
        <v>729</v>
      </c>
      <c r="H92" s="149" t="s">
        <v>730</v>
      </c>
      <c r="I92" s="149"/>
      <c r="J92" s="149" t="s">
        <v>731</v>
      </c>
      <c r="K92" s="149"/>
      <c r="L92" s="149" t="s">
        <v>262</v>
      </c>
      <c r="M92" s="149"/>
      <c r="N92" s="149" t="s">
        <v>263</v>
      </c>
      <c r="O92" s="149" t="s">
        <v>214</v>
      </c>
      <c r="P92" s="149" t="s">
        <v>53</v>
      </c>
      <c r="Q92" s="149"/>
      <c r="R92" s="149" t="s">
        <v>296</v>
      </c>
      <c r="S92" s="149" t="s">
        <v>289</v>
      </c>
      <c r="T92" s="149" t="s">
        <v>732</v>
      </c>
      <c r="U92" s="149" t="s">
        <v>267</v>
      </c>
      <c r="V92" s="149"/>
      <c r="W92" s="149"/>
      <c r="X92" s="149" t="s">
        <v>336</v>
      </c>
      <c r="Y92" s="149"/>
      <c r="Z92" s="149"/>
      <c r="AA92" s="149"/>
      <c r="AB92" s="149" t="s">
        <v>269</v>
      </c>
      <c r="AC92" s="149" t="s">
        <v>318</v>
      </c>
      <c r="AD92" s="149" t="s">
        <v>732</v>
      </c>
      <c r="AE92" s="149" t="s">
        <v>271</v>
      </c>
      <c r="AF92" s="149"/>
      <c r="AG92" s="149" t="s">
        <v>272</v>
      </c>
      <c r="AH92" s="149" t="s">
        <v>273</v>
      </c>
      <c r="AI92" s="158">
        <v>60</v>
      </c>
      <c r="AJ92" s="149"/>
      <c r="AK92" s="159" t="s">
        <v>274</v>
      </c>
      <c r="AL92" s="159" t="s">
        <v>274</v>
      </c>
      <c r="AM92" s="149" t="s">
        <v>274</v>
      </c>
      <c r="AN92" s="160">
        <v>4</v>
      </c>
      <c r="AO92" s="149"/>
      <c r="AP92" s="149" t="s">
        <v>274</v>
      </c>
      <c r="AQ92" s="149" t="s">
        <v>275</v>
      </c>
      <c r="AR92" s="158">
        <v>1</v>
      </c>
      <c r="AS92" s="149" t="s">
        <v>275</v>
      </c>
      <c r="AT92" s="149" t="s">
        <v>276</v>
      </c>
      <c r="AU92" s="161">
        <v>1</v>
      </c>
      <c r="AV92" s="159">
        <v>1584.61</v>
      </c>
      <c r="AW92" s="159">
        <v>63.38</v>
      </c>
      <c r="AX92" s="149" t="s">
        <v>274</v>
      </c>
      <c r="AY92" s="162">
        <v>0</v>
      </c>
      <c r="AZ92" s="162" t="s">
        <v>274</v>
      </c>
      <c r="BA92" s="162">
        <v>0</v>
      </c>
      <c r="BB92" s="159">
        <v>1521.23</v>
      </c>
      <c r="BC92" s="162" t="s">
        <v>274</v>
      </c>
      <c r="BD92" s="162">
        <v>0</v>
      </c>
      <c r="BE92" s="159">
        <v>63.38</v>
      </c>
      <c r="BF92" s="159">
        <v>63.38</v>
      </c>
      <c r="BG92" s="159">
        <v>1584.61</v>
      </c>
    </row>
    <row r="93" ht="28.05" customHeight="1" spans="1:59">
      <c r="A93" s="149"/>
      <c r="B93" s="149"/>
      <c r="C93" s="149"/>
      <c r="D93" s="149" t="s">
        <v>455</v>
      </c>
      <c r="E93" s="340" t="s">
        <v>733</v>
      </c>
      <c r="F93" s="149" t="s">
        <v>455</v>
      </c>
      <c r="G93" s="149" t="s">
        <v>734</v>
      </c>
      <c r="H93" s="149" t="s">
        <v>735</v>
      </c>
      <c r="I93" s="149" t="s">
        <v>736</v>
      </c>
      <c r="J93" s="149" t="s">
        <v>737</v>
      </c>
      <c r="K93" s="149"/>
      <c r="L93" s="149" t="s">
        <v>262</v>
      </c>
      <c r="M93" s="149"/>
      <c r="N93" s="149" t="s">
        <v>263</v>
      </c>
      <c r="O93" s="149" t="s">
        <v>214</v>
      </c>
      <c r="P93" s="149" t="s">
        <v>53</v>
      </c>
      <c r="Q93" s="149"/>
      <c r="R93" s="149" t="s">
        <v>738</v>
      </c>
      <c r="S93" s="149" t="s">
        <v>739</v>
      </c>
      <c r="T93" s="149" t="s">
        <v>740</v>
      </c>
      <c r="U93" s="149" t="s">
        <v>267</v>
      </c>
      <c r="V93" s="149"/>
      <c r="W93" s="149"/>
      <c r="X93" s="149" t="s">
        <v>310</v>
      </c>
      <c r="Y93" s="149"/>
      <c r="Z93" s="149"/>
      <c r="AA93" s="149"/>
      <c r="AB93" s="149" t="s">
        <v>269</v>
      </c>
      <c r="AC93" s="149" t="s">
        <v>270</v>
      </c>
      <c r="AD93" s="149" t="s">
        <v>740</v>
      </c>
      <c r="AE93" s="149" t="s">
        <v>271</v>
      </c>
      <c r="AF93" s="149"/>
      <c r="AG93" s="149" t="s">
        <v>272</v>
      </c>
      <c r="AH93" s="149" t="s">
        <v>273</v>
      </c>
      <c r="AI93" s="158">
        <v>39</v>
      </c>
      <c r="AJ93" s="149"/>
      <c r="AK93" s="159" t="s">
        <v>274</v>
      </c>
      <c r="AL93" s="159" t="s">
        <v>274</v>
      </c>
      <c r="AM93" s="149" t="s">
        <v>274</v>
      </c>
      <c r="AN93" s="160">
        <v>4</v>
      </c>
      <c r="AO93" s="149"/>
      <c r="AP93" s="149" t="s">
        <v>274</v>
      </c>
      <c r="AQ93" s="149" t="s">
        <v>275</v>
      </c>
      <c r="AR93" s="158">
        <v>1</v>
      </c>
      <c r="AS93" s="149" t="s">
        <v>275</v>
      </c>
      <c r="AT93" s="149" t="s">
        <v>276</v>
      </c>
      <c r="AU93" s="161">
        <v>1</v>
      </c>
      <c r="AV93" s="159">
        <v>112427.18</v>
      </c>
      <c r="AW93" s="159">
        <v>4497.09</v>
      </c>
      <c r="AX93" s="149" t="s">
        <v>274</v>
      </c>
      <c r="AY93" s="159">
        <v>1798.84</v>
      </c>
      <c r="AZ93" s="159">
        <v>1798.84</v>
      </c>
      <c r="BA93" s="159">
        <v>7195.36</v>
      </c>
      <c r="BB93" s="159">
        <v>70154.41</v>
      </c>
      <c r="BC93" s="162" t="s">
        <v>274</v>
      </c>
      <c r="BD93" s="162">
        <v>0</v>
      </c>
      <c r="BE93" s="159">
        <v>42272.77</v>
      </c>
      <c r="BF93" s="159">
        <v>42272.77</v>
      </c>
      <c r="BG93" s="159">
        <v>112427.18</v>
      </c>
    </row>
    <row r="94" ht="28.05" customHeight="1" spans="1:59">
      <c r="A94" s="149"/>
      <c r="B94" s="149"/>
      <c r="C94" s="149"/>
      <c r="D94" s="149" t="s">
        <v>455</v>
      </c>
      <c r="E94" s="340" t="s">
        <v>741</v>
      </c>
      <c r="F94" s="149" t="s">
        <v>455</v>
      </c>
      <c r="G94" s="149" t="s">
        <v>742</v>
      </c>
      <c r="H94" s="149" t="s">
        <v>730</v>
      </c>
      <c r="I94" s="149"/>
      <c r="J94" s="149" t="s">
        <v>743</v>
      </c>
      <c r="K94" s="149"/>
      <c r="L94" s="149" t="s">
        <v>262</v>
      </c>
      <c r="M94" s="149"/>
      <c r="N94" s="149" t="s">
        <v>263</v>
      </c>
      <c r="O94" s="149" t="s">
        <v>214</v>
      </c>
      <c r="P94" s="149" t="s">
        <v>53</v>
      </c>
      <c r="Q94" s="149"/>
      <c r="R94" s="149" t="s">
        <v>744</v>
      </c>
      <c r="S94" s="149" t="s">
        <v>289</v>
      </c>
      <c r="T94" s="149" t="s">
        <v>732</v>
      </c>
      <c r="U94" s="149" t="s">
        <v>267</v>
      </c>
      <c r="V94" s="149"/>
      <c r="W94" s="149"/>
      <c r="X94" s="149" t="s">
        <v>310</v>
      </c>
      <c r="Y94" s="149"/>
      <c r="Z94" s="149"/>
      <c r="AA94" s="149"/>
      <c r="AB94" s="149" t="s">
        <v>269</v>
      </c>
      <c r="AC94" s="149" t="s">
        <v>318</v>
      </c>
      <c r="AD94" s="149" t="s">
        <v>732</v>
      </c>
      <c r="AE94" s="149" t="s">
        <v>271</v>
      </c>
      <c r="AF94" s="149"/>
      <c r="AG94" s="149" t="s">
        <v>272</v>
      </c>
      <c r="AH94" s="149" t="s">
        <v>273</v>
      </c>
      <c r="AI94" s="158">
        <v>60</v>
      </c>
      <c r="AJ94" s="149"/>
      <c r="AK94" s="159" t="s">
        <v>274</v>
      </c>
      <c r="AL94" s="159" t="s">
        <v>274</v>
      </c>
      <c r="AM94" s="149" t="s">
        <v>274</v>
      </c>
      <c r="AN94" s="160">
        <v>4</v>
      </c>
      <c r="AO94" s="149"/>
      <c r="AP94" s="149" t="s">
        <v>274</v>
      </c>
      <c r="AQ94" s="149" t="s">
        <v>275</v>
      </c>
      <c r="AR94" s="158">
        <v>1</v>
      </c>
      <c r="AS94" s="149" t="s">
        <v>275</v>
      </c>
      <c r="AT94" s="149" t="s">
        <v>276</v>
      </c>
      <c r="AU94" s="161">
        <v>1</v>
      </c>
      <c r="AV94" s="159">
        <v>1989.57</v>
      </c>
      <c r="AW94" s="159">
        <v>79.58</v>
      </c>
      <c r="AX94" s="149" t="s">
        <v>274</v>
      </c>
      <c r="AY94" s="162">
        <v>0</v>
      </c>
      <c r="AZ94" s="162" t="s">
        <v>274</v>
      </c>
      <c r="BA94" s="162">
        <v>0</v>
      </c>
      <c r="BB94" s="159">
        <v>1909.99</v>
      </c>
      <c r="BC94" s="162" t="s">
        <v>274</v>
      </c>
      <c r="BD94" s="162">
        <v>0</v>
      </c>
      <c r="BE94" s="159">
        <v>79.58</v>
      </c>
      <c r="BF94" s="159">
        <v>79.58</v>
      </c>
      <c r="BG94" s="159">
        <v>1989.57</v>
      </c>
    </row>
    <row r="95" ht="28.05" customHeight="1" spans="1:59">
      <c r="A95" s="149"/>
      <c r="B95" s="149"/>
      <c r="C95" s="149"/>
      <c r="D95" s="149" t="s">
        <v>455</v>
      </c>
      <c r="E95" s="340" t="s">
        <v>745</v>
      </c>
      <c r="F95" s="149" t="s">
        <v>455</v>
      </c>
      <c r="G95" s="149" t="s">
        <v>746</v>
      </c>
      <c r="H95" s="149" t="s">
        <v>730</v>
      </c>
      <c r="I95" s="149"/>
      <c r="J95" s="149" t="s">
        <v>747</v>
      </c>
      <c r="K95" s="149"/>
      <c r="L95" s="149" t="s">
        <v>262</v>
      </c>
      <c r="M95" s="149"/>
      <c r="N95" s="149" t="s">
        <v>263</v>
      </c>
      <c r="O95" s="149" t="s">
        <v>214</v>
      </c>
      <c r="P95" s="149" t="s">
        <v>53</v>
      </c>
      <c r="Q95" s="149"/>
      <c r="R95" s="149" t="s">
        <v>748</v>
      </c>
      <c r="S95" s="149" t="s">
        <v>289</v>
      </c>
      <c r="T95" s="149" t="s">
        <v>732</v>
      </c>
      <c r="U95" s="149" t="s">
        <v>267</v>
      </c>
      <c r="V95" s="149"/>
      <c r="W95" s="149"/>
      <c r="X95" s="149" t="s">
        <v>310</v>
      </c>
      <c r="Y95" s="149"/>
      <c r="Z95" s="149"/>
      <c r="AA95" s="149"/>
      <c r="AB95" s="149" t="s">
        <v>269</v>
      </c>
      <c r="AC95" s="149" t="s">
        <v>318</v>
      </c>
      <c r="AD95" s="149" t="s">
        <v>732</v>
      </c>
      <c r="AE95" s="149" t="s">
        <v>271</v>
      </c>
      <c r="AF95" s="149"/>
      <c r="AG95" s="149" t="s">
        <v>272</v>
      </c>
      <c r="AH95" s="149" t="s">
        <v>273</v>
      </c>
      <c r="AI95" s="158">
        <v>60</v>
      </c>
      <c r="AJ95" s="149"/>
      <c r="AK95" s="159" t="s">
        <v>274</v>
      </c>
      <c r="AL95" s="159" t="s">
        <v>274</v>
      </c>
      <c r="AM95" s="149" t="s">
        <v>274</v>
      </c>
      <c r="AN95" s="160">
        <v>4</v>
      </c>
      <c r="AO95" s="149"/>
      <c r="AP95" s="149" t="s">
        <v>274</v>
      </c>
      <c r="AQ95" s="149" t="s">
        <v>275</v>
      </c>
      <c r="AR95" s="158">
        <v>1</v>
      </c>
      <c r="AS95" s="149" t="s">
        <v>275</v>
      </c>
      <c r="AT95" s="149" t="s">
        <v>276</v>
      </c>
      <c r="AU95" s="161">
        <v>1</v>
      </c>
      <c r="AV95" s="159">
        <v>6012.74</v>
      </c>
      <c r="AW95" s="159">
        <v>240.51</v>
      </c>
      <c r="AX95" s="149" t="s">
        <v>274</v>
      </c>
      <c r="AY95" s="162">
        <v>0</v>
      </c>
      <c r="AZ95" s="162" t="s">
        <v>274</v>
      </c>
      <c r="BA95" s="162">
        <v>0</v>
      </c>
      <c r="BB95" s="159">
        <v>5772.23</v>
      </c>
      <c r="BC95" s="162" t="s">
        <v>274</v>
      </c>
      <c r="BD95" s="162">
        <v>0</v>
      </c>
      <c r="BE95" s="159">
        <v>240.51</v>
      </c>
      <c r="BF95" s="159">
        <v>240.51</v>
      </c>
      <c r="BG95" s="159">
        <v>6012.74</v>
      </c>
    </row>
    <row r="96" ht="28.05" customHeight="1" spans="1:59">
      <c r="A96" s="149"/>
      <c r="B96" s="149"/>
      <c r="C96" s="149"/>
      <c r="D96" s="149" t="s">
        <v>455</v>
      </c>
      <c r="E96" s="340" t="s">
        <v>749</v>
      </c>
      <c r="F96" s="149" t="s">
        <v>455</v>
      </c>
      <c r="G96" s="149" t="s">
        <v>750</v>
      </c>
      <c r="H96" s="149" t="s">
        <v>730</v>
      </c>
      <c r="I96" s="149"/>
      <c r="J96" s="149" t="s">
        <v>751</v>
      </c>
      <c r="K96" s="149"/>
      <c r="L96" s="149" t="s">
        <v>262</v>
      </c>
      <c r="M96" s="149"/>
      <c r="N96" s="149" t="s">
        <v>263</v>
      </c>
      <c r="O96" s="149" t="s">
        <v>214</v>
      </c>
      <c r="P96" s="149" t="s">
        <v>53</v>
      </c>
      <c r="Q96" s="149"/>
      <c r="R96" s="149" t="s">
        <v>336</v>
      </c>
      <c r="S96" s="149" t="s">
        <v>289</v>
      </c>
      <c r="T96" s="149" t="s">
        <v>732</v>
      </c>
      <c r="U96" s="149" t="s">
        <v>267</v>
      </c>
      <c r="V96" s="149"/>
      <c r="W96" s="149"/>
      <c r="X96" s="149" t="s">
        <v>336</v>
      </c>
      <c r="Y96" s="149"/>
      <c r="Z96" s="149"/>
      <c r="AA96" s="149"/>
      <c r="AB96" s="149" t="s">
        <v>269</v>
      </c>
      <c r="AC96" s="149" t="s">
        <v>318</v>
      </c>
      <c r="AD96" s="149" t="s">
        <v>732</v>
      </c>
      <c r="AE96" s="149" t="s">
        <v>271</v>
      </c>
      <c r="AF96" s="149"/>
      <c r="AG96" s="149" t="s">
        <v>272</v>
      </c>
      <c r="AH96" s="149" t="s">
        <v>273</v>
      </c>
      <c r="AI96" s="158">
        <v>60</v>
      </c>
      <c r="AJ96" s="149"/>
      <c r="AK96" s="159" t="s">
        <v>274</v>
      </c>
      <c r="AL96" s="159" t="s">
        <v>274</v>
      </c>
      <c r="AM96" s="149" t="s">
        <v>274</v>
      </c>
      <c r="AN96" s="160">
        <v>0</v>
      </c>
      <c r="AO96" s="149"/>
      <c r="AP96" s="149" t="s">
        <v>274</v>
      </c>
      <c r="AQ96" s="149" t="s">
        <v>275</v>
      </c>
      <c r="AR96" s="158">
        <v>1</v>
      </c>
      <c r="AS96" s="149" t="s">
        <v>275</v>
      </c>
      <c r="AT96" s="149" t="s">
        <v>276</v>
      </c>
      <c r="AU96" s="161">
        <v>1</v>
      </c>
      <c r="AV96" s="159">
        <v>1584.62</v>
      </c>
      <c r="AW96" s="159">
        <v>0</v>
      </c>
      <c r="AX96" s="149" t="s">
        <v>274</v>
      </c>
      <c r="AY96" s="162">
        <v>0</v>
      </c>
      <c r="AZ96" s="162" t="s">
        <v>274</v>
      </c>
      <c r="BA96" s="162">
        <v>0</v>
      </c>
      <c r="BB96" s="159">
        <v>1521.24</v>
      </c>
      <c r="BC96" s="162" t="s">
        <v>274</v>
      </c>
      <c r="BD96" s="159">
        <v>63.38</v>
      </c>
      <c r="BE96" s="159">
        <v>63.38</v>
      </c>
      <c r="BF96" s="162">
        <v>0</v>
      </c>
      <c r="BG96" s="159">
        <v>1584.62</v>
      </c>
    </row>
    <row r="97" ht="28.05" customHeight="1" spans="1:59">
      <c r="A97" s="149"/>
      <c r="B97" s="149"/>
      <c r="C97" s="149"/>
      <c r="D97" s="149" t="s">
        <v>455</v>
      </c>
      <c r="E97" s="340" t="s">
        <v>752</v>
      </c>
      <c r="F97" s="149" t="s">
        <v>455</v>
      </c>
      <c r="G97" s="149" t="s">
        <v>753</v>
      </c>
      <c r="H97" s="149" t="s">
        <v>754</v>
      </c>
      <c r="I97" s="149"/>
      <c r="J97" s="149" t="s">
        <v>755</v>
      </c>
      <c r="K97" s="149"/>
      <c r="L97" s="149" t="s">
        <v>262</v>
      </c>
      <c r="M97" s="149"/>
      <c r="N97" s="149" t="s">
        <v>263</v>
      </c>
      <c r="O97" s="149" t="s">
        <v>214</v>
      </c>
      <c r="P97" s="149" t="s">
        <v>53</v>
      </c>
      <c r="Q97" s="149"/>
      <c r="R97" s="149" t="s">
        <v>748</v>
      </c>
      <c r="S97" s="149" t="s">
        <v>289</v>
      </c>
      <c r="T97" s="149" t="s">
        <v>732</v>
      </c>
      <c r="U97" s="149" t="s">
        <v>267</v>
      </c>
      <c r="V97" s="149"/>
      <c r="W97" s="149"/>
      <c r="X97" s="149" t="s">
        <v>310</v>
      </c>
      <c r="Y97" s="149"/>
      <c r="Z97" s="149"/>
      <c r="AA97" s="149"/>
      <c r="AB97" s="149" t="s">
        <v>269</v>
      </c>
      <c r="AC97" s="149" t="s">
        <v>318</v>
      </c>
      <c r="AD97" s="149" t="s">
        <v>732</v>
      </c>
      <c r="AE97" s="149" t="s">
        <v>271</v>
      </c>
      <c r="AF97" s="149"/>
      <c r="AG97" s="149" t="s">
        <v>272</v>
      </c>
      <c r="AH97" s="149" t="s">
        <v>273</v>
      </c>
      <c r="AI97" s="158">
        <v>60</v>
      </c>
      <c r="AJ97" s="149"/>
      <c r="AK97" s="159" t="s">
        <v>274</v>
      </c>
      <c r="AL97" s="159" t="s">
        <v>274</v>
      </c>
      <c r="AM97" s="149" t="s">
        <v>274</v>
      </c>
      <c r="AN97" s="160">
        <v>4</v>
      </c>
      <c r="AO97" s="149"/>
      <c r="AP97" s="149" t="s">
        <v>274</v>
      </c>
      <c r="AQ97" s="149" t="s">
        <v>275</v>
      </c>
      <c r="AR97" s="158">
        <v>1</v>
      </c>
      <c r="AS97" s="149" t="s">
        <v>275</v>
      </c>
      <c r="AT97" s="149" t="s">
        <v>276</v>
      </c>
      <c r="AU97" s="161">
        <v>1</v>
      </c>
      <c r="AV97" s="159">
        <v>3333.33</v>
      </c>
      <c r="AW97" s="159">
        <v>133.33</v>
      </c>
      <c r="AX97" s="149" t="s">
        <v>274</v>
      </c>
      <c r="AY97" s="162">
        <v>0</v>
      </c>
      <c r="AZ97" s="162" t="s">
        <v>274</v>
      </c>
      <c r="BA97" s="162">
        <v>0</v>
      </c>
      <c r="BB97" s="159">
        <v>3200</v>
      </c>
      <c r="BC97" s="162" t="s">
        <v>274</v>
      </c>
      <c r="BD97" s="162">
        <v>0</v>
      </c>
      <c r="BE97" s="159">
        <v>133.33</v>
      </c>
      <c r="BF97" s="159">
        <v>133.33</v>
      </c>
      <c r="BG97" s="159">
        <v>3333.33</v>
      </c>
    </row>
    <row r="98" ht="28.05" customHeight="1" spans="1:59">
      <c r="A98" s="149"/>
      <c r="B98" s="149"/>
      <c r="C98" s="149"/>
      <c r="D98" s="149" t="s">
        <v>455</v>
      </c>
      <c r="E98" s="340" t="s">
        <v>756</v>
      </c>
      <c r="F98" s="149" t="s">
        <v>455</v>
      </c>
      <c r="G98" s="149" t="s">
        <v>757</v>
      </c>
      <c r="H98" s="149" t="s">
        <v>758</v>
      </c>
      <c r="I98" s="149" t="s">
        <v>759</v>
      </c>
      <c r="J98" s="149" t="s">
        <v>760</v>
      </c>
      <c r="K98" s="149"/>
      <c r="L98" s="149" t="s">
        <v>262</v>
      </c>
      <c r="M98" s="149"/>
      <c r="N98" s="149" t="s">
        <v>263</v>
      </c>
      <c r="O98" s="149" t="s">
        <v>214</v>
      </c>
      <c r="P98" s="149" t="s">
        <v>53</v>
      </c>
      <c r="Q98" s="149"/>
      <c r="R98" s="149" t="s">
        <v>296</v>
      </c>
      <c r="S98" s="149" t="s">
        <v>289</v>
      </c>
      <c r="T98" s="149" t="s">
        <v>761</v>
      </c>
      <c r="U98" s="149" t="s">
        <v>267</v>
      </c>
      <c r="V98" s="149"/>
      <c r="W98" s="149"/>
      <c r="X98" s="149" t="s">
        <v>336</v>
      </c>
      <c r="Y98" s="149"/>
      <c r="Z98" s="149"/>
      <c r="AA98" s="149"/>
      <c r="AB98" s="149" t="s">
        <v>269</v>
      </c>
      <c r="AC98" s="149" t="s">
        <v>318</v>
      </c>
      <c r="AD98" s="149" t="s">
        <v>761</v>
      </c>
      <c r="AE98" s="149" t="s">
        <v>271</v>
      </c>
      <c r="AF98" s="149"/>
      <c r="AG98" s="149" t="s">
        <v>272</v>
      </c>
      <c r="AH98" s="149" t="s">
        <v>273</v>
      </c>
      <c r="AI98" s="158">
        <v>60</v>
      </c>
      <c r="AJ98" s="149"/>
      <c r="AK98" s="159" t="s">
        <v>274</v>
      </c>
      <c r="AL98" s="159" t="s">
        <v>274</v>
      </c>
      <c r="AM98" s="149" t="s">
        <v>274</v>
      </c>
      <c r="AN98" s="160">
        <v>4</v>
      </c>
      <c r="AO98" s="149"/>
      <c r="AP98" s="149" t="s">
        <v>274</v>
      </c>
      <c r="AQ98" s="149" t="s">
        <v>275</v>
      </c>
      <c r="AR98" s="158">
        <v>1</v>
      </c>
      <c r="AS98" s="149" t="s">
        <v>275</v>
      </c>
      <c r="AT98" s="149" t="s">
        <v>276</v>
      </c>
      <c r="AU98" s="161">
        <v>1</v>
      </c>
      <c r="AV98" s="159">
        <v>6025.64</v>
      </c>
      <c r="AW98" s="159">
        <v>241.03</v>
      </c>
      <c r="AX98" s="149" t="s">
        <v>274</v>
      </c>
      <c r="AY98" s="162">
        <v>0</v>
      </c>
      <c r="AZ98" s="162" t="s">
        <v>274</v>
      </c>
      <c r="BA98" s="162">
        <v>0</v>
      </c>
      <c r="BB98" s="159">
        <v>5784.61</v>
      </c>
      <c r="BC98" s="162" t="s">
        <v>274</v>
      </c>
      <c r="BD98" s="162">
        <v>0</v>
      </c>
      <c r="BE98" s="159">
        <v>241.03</v>
      </c>
      <c r="BF98" s="159">
        <v>241.03</v>
      </c>
      <c r="BG98" s="159">
        <v>6025.64</v>
      </c>
    </row>
    <row r="99" ht="28.05" customHeight="1" spans="1:59">
      <c r="A99" s="149"/>
      <c r="B99" s="149"/>
      <c r="C99" s="149"/>
      <c r="D99" s="149" t="s">
        <v>455</v>
      </c>
      <c r="E99" s="340" t="s">
        <v>762</v>
      </c>
      <c r="F99" s="149" t="s">
        <v>455</v>
      </c>
      <c r="G99" s="149" t="s">
        <v>763</v>
      </c>
      <c r="H99" s="149" t="s">
        <v>764</v>
      </c>
      <c r="I99" s="149" t="s">
        <v>765</v>
      </c>
      <c r="J99" s="149" t="s">
        <v>766</v>
      </c>
      <c r="K99" s="149"/>
      <c r="L99" s="149" t="s">
        <v>262</v>
      </c>
      <c r="M99" s="149"/>
      <c r="N99" s="149" t="s">
        <v>263</v>
      </c>
      <c r="O99" s="149" t="s">
        <v>214</v>
      </c>
      <c r="P99" s="149" t="s">
        <v>53</v>
      </c>
      <c r="Q99" s="149"/>
      <c r="R99" s="149" t="s">
        <v>307</v>
      </c>
      <c r="S99" s="149" t="s">
        <v>767</v>
      </c>
      <c r="T99" s="149" t="s">
        <v>768</v>
      </c>
      <c r="U99" s="149" t="s">
        <v>267</v>
      </c>
      <c r="V99" s="149"/>
      <c r="W99" s="149"/>
      <c r="X99" s="149" t="s">
        <v>310</v>
      </c>
      <c r="Y99" s="149"/>
      <c r="Z99" s="149"/>
      <c r="AA99" s="149"/>
      <c r="AB99" s="149" t="s">
        <v>269</v>
      </c>
      <c r="AC99" s="149" t="s">
        <v>270</v>
      </c>
      <c r="AD99" s="149" t="s">
        <v>768</v>
      </c>
      <c r="AE99" s="149" t="s">
        <v>271</v>
      </c>
      <c r="AF99" s="149"/>
      <c r="AG99" s="149" t="s">
        <v>272</v>
      </c>
      <c r="AH99" s="149" t="s">
        <v>273</v>
      </c>
      <c r="AI99" s="158">
        <v>36</v>
      </c>
      <c r="AJ99" s="149"/>
      <c r="AK99" s="159" t="s">
        <v>274</v>
      </c>
      <c r="AL99" s="159" t="s">
        <v>274</v>
      </c>
      <c r="AM99" s="149" t="s">
        <v>274</v>
      </c>
      <c r="AN99" s="160">
        <v>4</v>
      </c>
      <c r="AO99" s="149"/>
      <c r="AP99" s="149" t="s">
        <v>274</v>
      </c>
      <c r="AQ99" s="149" t="s">
        <v>275</v>
      </c>
      <c r="AR99" s="158">
        <v>1</v>
      </c>
      <c r="AS99" s="149" t="s">
        <v>275</v>
      </c>
      <c r="AT99" s="149" t="s">
        <v>276</v>
      </c>
      <c r="AU99" s="161">
        <v>1</v>
      </c>
      <c r="AV99" s="159">
        <v>3982.3</v>
      </c>
      <c r="AW99" s="159">
        <v>159.29</v>
      </c>
      <c r="AX99" s="149" t="s">
        <v>274</v>
      </c>
      <c r="AY99" s="159">
        <v>63.71</v>
      </c>
      <c r="AZ99" s="159">
        <v>63.71</v>
      </c>
      <c r="BA99" s="159">
        <v>254.84</v>
      </c>
      <c r="BB99" s="159">
        <v>2293.88</v>
      </c>
      <c r="BC99" s="162" t="s">
        <v>274</v>
      </c>
      <c r="BD99" s="162">
        <v>0</v>
      </c>
      <c r="BE99" s="159">
        <v>1688.42</v>
      </c>
      <c r="BF99" s="159">
        <v>1688.42</v>
      </c>
      <c r="BG99" s="159">
        <v>3982.3</v>
      </c>
    </row>
    <row r="100" ht="28.05" customHeight="1" spans="1:59">
      <c r="A100" s="149"/>
      <c r="B100" s="149"/>
      <c r="C100" s="149"/>
      <c r="D100" s="149" t="s">
        <v>455</v>
      </c>
      <c r="E100" s="340" t="s">
        <v>769</v>
      </c>
      <c r="F100" s="149" t="s">
        <v>455</v>
      </c>
      <c r="G100" s="149" t="s">
        <v>770</v>
      </c>
      <c r="H100" s="149" t="s">
        <v>764</v>
      </c>
      <c r="I100" s="149" t="s">
        <v>771</v>
      </c>
      <c r="J100" s="149" t="s">
        <v>772</v>
      </c>
      <c r="K100" s="149"/>
      <c r="L100" s="149" t="s">
        <v>262</v>
      </c>
      <c r="M100" s="149"/>
      <c r="N100" s="149" t="s">
        <v>263</v>
      </c>
      <c r="O100" s="149" t="s">
        <v>214</v>
      </c>
      <c r="P100" s="149" t="s">
        <v>53</v>
      </c>
      <c r="Q100" s="149"/>
      <c r="R100" s="149" t="s">
        <v>307</v>
      </c>
      <c r="S100" s="149" t="s">
        <v>767</v>
      </c>
      <c r="T100" s="149" t="s">
        <v>768</v>
      </c>
      <c r="U100" s="149" t="s">
        <v>267</v>
      </c>
      <c r="V100" s="149"/>
      <c r="W100" s="149"/>
      <c r="X100" s="149" t="s">
        <v>310</v>
      </c>
      <c r="Y100" s="149"/>
      <c r="Z100" s="149"/>
      <c r="AA100" s="149"/>
      <c r="AB100" s="149" t="s">
        <v>269</v>
      </c>
      <c r="AC100" s="149" t="s">
        <v>270</v>
      </c>
      <c r="AD100" s="149" t="s">
        <v>768</v>
      </c>
      <c r="AE100" s="149" t="s">
        <v>271</v>
      </c>
      <c r="AF100" s="149"/>
      <c r="AG100" s="149" t="s">
        <v>272</v>
      </c>
      <c r="AH100" s="149" t="s">
        <v>273</v>
      </c>
      <c r="AI100" s="158">
        <v>36</v>
      </c>
      <c r="AJ100" s="149"/>
      <c r="AK100" s="159" t="s">
        <v>274</v>
      </c>
      <c r="AL100" s="159" t="s">
        <v>274</v>
      </c>
      <c r="AM100" s="149" t="s">
        <v>274</v>
      </c>
      <c r="AN100" s="160">
        <v>4</v>
      </c>
      <c r="AO100" s="149"/>
      <c r="AP100" s="149" t="s">
        <v>274</v>
      </c>
      <c r="AQ100" s="149" t="s">
        <v>275</v>
      </c>
      <c r="AR100" s="158">
        <v>1</v>
      </c>
      <c r="AS100" s="149" t="s">
        <v>275</v>
      </c>
      <c r="AT100" s="149" t="s">
        <v>276</v>
      </c>
      <c r="AU100" s="161">
        <v>1</v>
      </c>
      <c r="AV100" s="159">
        <v>2654.87</v>
      </c>
      <c r="AW100" s="159">
        <v>106.19</v>
      </c>
      <c r="AX100" s="149" t="s">
        <v>274</v>
      </c>
      <c r="AY100" s="159">
        <v>42.48</v>
      </c>
      <c r="AZ100" s="159">
        <v>42.48</v>
      </c>
      <c r="BA100" s="159">
        <v>169.92</v>
      </c>
      <c r="BB100" s="159">
        <v>1529.28</v>
      </c>
      <c r="BC100" s="162" t="s">
        <v>274</v>
      </c>
      <c r="BD100" s="162">
        <v>0</v>
      </c>
      <c r="BE100" s="159">
        <v>1125.59</v>
      </c>
      <c r="BF100" s="159">
        <v>1125.59</v>
      </c>
      <c r="BG100" s="159">
        <v>2654.87</v>
      </c>
    </row>
    <row r="101" ht="28.05" customHeight="1" spans="1:59">
      <c r="A101" s="149"/>
      <c r="B101" s="149"/>
      <c r="C101" s="149"/>
      <c r="D101" s="149" t="s">
        <v>455</v>
      </c>
      <c r="E101" s="340" t="s">
        <v>773</v>
      </c>
      <c r="F101" s="149" t="s">
        <v>455</v>
      </c>
      <c r="G101" s="149" t="s">
        <v>774</v>
      </c>
      <c r="H101" s="149" t="s">
        <v>775</v>
      </c>
      <c r="I101" s="149" t="s">
        <v>776</v>
      </c>
      <c r="J101" s="149" t="s">
        <v>777</v>
      </c>
      <c r="K101" s="149"/>
      <c r="L101" s="149" t="s">
        <v>262</v>
      </c>
      <c r="M101" s="149"/>
      <c r="N101" s="149" t="s">
        <v>263</v>
      </c>
      <c r="O101" s="149" t="s">
        <v>214</v>
      </c>
      <c r="P101" s="149" t="s">
        <v>53</v>
      </c>
      <c r="Q101" s="149"/>
      <c r="R101" s="149" t="s">
        <v>778</v>
      </c>
      <c r="S101" s="149" t="s">
        <v>289</v>
      </c>
      <c r="T101" s="149" t="s">
        <v>779</v>
      </c>
      <c r="U101" s="149" t="s">
        <v>267</v>
      </c>
      <c r="V101" s="149"/>
      <c r="W101" s="149"/>
      <c r="X101" s="149" t="s">
        <v>598</v>
      </c>
      <c r="Y101" s="149"/>
      <c r="Z101" s="149"/>
      <c r="AA101" s="149"/>
      <c r="AB101" s="149" t="s">
        <v>269</v>
      </c>
      <c r="AC101" s="149" t="s">
        <v>270</v>
      </c>
      <c r="AD101" s="149" t="s">
        <v>779</v>
      </c>
      <c r="AE101" s="149" t="s">
        <v>271</v>
      </c>
      <c r="AF101" s="149"/>
      <c r="AG101" s="149" t="s">
        <v>272</v>
      </c>
      <c r="AH101" s="149" t="s">
        <v>273</v>
      </c>
      <c r="AI101" s="158">
        <v>35</v>
      </c>
      <c r="AJ101" s="149"/>
      <c r="AK101" s="159" t="s">
        <v>274</v>
      </c>
      <c r="AL101" s="159" t="s">
        <v>274</v>
      </c>
      <c r="AM101" s="149" t="s">
        <v>274</v>
      </c>
      <c r="AN101" s="160">
        <v>4</v>
      </c>
      <c r="AO101" s="149"/>
      <c r="AP101" s="149" t="s">
        <v>274</v>
      </c>
      <c r="AQ101" s="149" t="s">
        <v>275</v>
      </c>
      <c r="AR101" s="158">
        <v>1</v>
      </c>
      <c r="AS101" s="149" t="s">
        <v>275</v>
      </c>
      <c r="AT101" s="149" t="s">
        <v>276</v>
      </c>
      <c r="AU101" s="161">
        <v>1</v>
      </c>
      <c r="AV101" s="159">
        <v>5155</v>
      </c>
      <c r="AW101" s="159">
        <v>206.2</v>
      </c>
      <c r="AX101" s="149" t="s">
        <v>274</v>
      </c>
      <c r="AY101" s="159">
        <v>75.02</v>
      </c>
      <c r="AZ101" s="159">
        <v>75.02</v>
      </c>
      <c r="BA101" s="159">
        <v>300.08</v>
      </c>
      <c r="BB101" s="159">
        <v>2805.6</v>
      </c>
      <c r="BC101" s="162" t="s">
        <v>274</v>
      </c>
      <c r="BD101" s="159">
        <v>267.72</v>
      </c>
      <c r="BE101" s="159">
        <v>2349.4</v>
      </c>
      <c r="BF101" s="159">
        <v>2081.68</v>
      </c>
      <c r="BG101" s="159">
        <v>5155</v>
      </c>
    </row>
    <row r="102" ht="28.05" customHeight="1" spans="1:59">
      <c r="A102" s="149"/>
      <c r="B102" s="149"/>
      <c r="C102" s="149"/>
      <c r="D102" s="149" t="s">
        <v>455</v>
      </c>
      <c r="E102" s="340" t="s">
        <v>780</v>
      </c>
      <c r="F102" s="149" t="s">
        <v>455</v>
      </c>
      <c r="G102" s="149" t="s">
        <v>781</v>
      </c>
      <c r="H102" s="149" t="s">
        <v>782</v>
      </c>
      <c r="I102" s="149" t="s">
        <v>783</v>
      </c>
      <c r="J102" s="149" t="s">
        <v>784</v>
      </c>
      <c r="K102" s="149"/>
      <c r="L102" s="149" t="s">
        <v>262</v>
      </c>
      <c r="M102" s="149"/>
      <c r="N102" s="149" t="s">
        <v>263</v>
      </c>
      <c r="O102" s="149" t="s">
        <v>214</v>
      </c>
      <c r="P102" s="149" t="s">
        <v>53</v>
      </c>
      <c r="Q102" s="149"/>
      <c r="R102" s="149" t="s">
        <v>653</v>
      </c>
      <c r="S102" s="149" t="s">
        <v>785</v>
      </c>
      <c r="T102" s="149" t="s">
        <v>786</v>
      </c>
      <c r="U102" s="149" t="s">
        <v>267</v>
      </c>
      <c r="V102" s="149"/>
      <c r="W102" s="149"/>
      <c r="X102" s="149" t="s">
        <v>655</v>
      </c>
      <c r="Y102" s="149"/>
      <c r="Z102" s="149"/>
      <c r="AA102" s="149"/>
      <c r="AB102" s="149" t="s">
        <v>269</v>
      </c>
      <c r="AC102" s="149" t="s">
        <v>318</v>
      </c>
      <c r="AD102" s="149" t="s">
        <v>786</v>
      </c>
      <c r="AE102" s="149" t="s">
        <v>271</v>
      </c>
      <c r="AF102" s="149"/>
      <c r="AG102" s="149" t="s">
        <v>272</v>
      </c>
      <c r="AH102" s="149" t="s">
        <v>273</v>
      </c>
      <c r="AI102" s="158">
        <v>60</v>
      </c>
      <c r="AJ102" s="149"/>
      <c r="AK102" s="159" t="s">
        <v>274</v>
      </c>
      <c r="AL102" s="159" t="s">
        <v>274</v>
      </c>
      <c r="AM102" s="149" t="s">
        <v>274</v>
      </c>
      <c r="AN102" s="160">
        <v>4</v>
      </c>
      <c r="AO102" s="149"/>
      <c r="AP102" s="149" t="s">
        <v>274</v>
      </c>
      <c r="AQ102" s="149" t="s">
        <v>275</v>
      </c>
      <c r="AR102" s="158">
        <v>1</v>
      </c>
      <c r="AS102" s="149" t="s">
        <v>275</v>
      </c>
      <c r="AT102" s="149" t="s">
        <v>276</v>
      </c>
      <c r="AU102" s="161">
        <v>1</v>
      </c>
      <c r="AV102" s="159">
        <v>725.66</v>
      </c>
      <c r="AW102" s="159">
        <v>29.03</v>
      </c>
      <c r="AX102" s="149" t="s">
        <v>274</v>
      </c>
      <c r="AY102" s="162">
        <v>0</v>
      </c>
      <c r="AZ102" s="162" t="s">
        <v>274</v>
      </c>
      <c r="BA102" s="162">
        <v>0</v>
      </c>
      <c r="BB102" s="159">
        <v>696.63</v>
      </c>
      <c r="BC102" s="162" t="s">
        <v>274</v>
      </c>
      <c r="BD102" s="162">
        <v>0</v>
      </c>
      <c r="BE102" s="159">
        <v>29.03</v>
      </c>
      <c r="BF102" s="159">
        <v>29.03</v>
      </c>
      <c r="BG102" s="159">
        <v>725.66</v>
      </c>
    </row>
    <row r="103" ht="28.05" customHeight="1" spans="1:59">
      <c r="A103" s="149"/>
      <c r="B103" s="149"/>
      <c r="C103" s="149"/>
      <c r="D103" s="149" t="s">
        <v>455</v>
      </c>
      <c r="E103" s="340" t="s">
        <v>787</v>
      </c>
      <c r="F103" s="149" t="s">
        <v>455</v>
      </c>
      <c r="G103" s="149" t="s">
        <v>788</v>
      </c>
      <c r="H103" s="149" t="s">
        <v>789</v>
      </c>
      <c r="I103" s="149" t="s">
        <v>790</v>
      </c>
      <c r="J103" s="149" t="s">
        <v>791</v>
      </c>
      <c r="K103" s="149"/>
      <c r="L103" s="149" t="s">
        <v>262</v>
      </c>
      <c r="M103" s="149"/>
      <c r="N103" s="149" t="s">
        <v>263</v>
      </c>
      <c r="O103" s="149" t="s">
        <v>214</v>
      </c>
      <c r="P103" s="149" t="s">
        <v>53</v>
      </c>
      <c r="Q103" s="149"/>
      <c r="R103" s="149" t="s">
        <v>792</v>
      </c>
      <c r="S103" s="149" t="s">
        <v>793</v>
      </c>
      <c r="T103" s="149" t="s">
        <v>794</v>
      </c>
      <c r="U103" s="149" t="s">
        <v>267</v>
      </c>
      <c r="V103" s="149"/>
      <c r="W103" s="149"/>
      <c r="X103" s="149" t="s">
        <v>795</v>
      </c>
      <c r="Y103" s="149"/>
      <c r="Z103" s="149"/>
      <c r="AA103" s="149"/>
      <c r="AB103" s="149" t="s">
        <v>269</v>
      </c>
      <c r="AC103" s="149" t="s">
        <v>270</v>
      </c>
      <c r="AD103" s="149" t="s">
        <v>794</v>
      </c>
      <c r="AE103" s="149" t="s">
        <v>271</v>
      </c>
      <c r="AF103" s="149"/>
      <c r="AG103" s="149" t="s">
        <v>272</v>
      </c>
      <c r="AH103" s="149" t="s">
        <v>273</v>
      </c>
      <c r="AI103" s="158">
        <v>29</v>
      </c>
      <c r="AJ103" s="149"/>
      <c r="AK103" s="159" t="s">
        <v>274</v>
      </c>
      <c r="AL103" s="159" t="s">
        <v>274</v>
      </c>
      <c r="AM103" s="149" t="s">
        <v>274</v>
      </c>
      <c r="AN103" s="160">
        <v>4</v>
      </c>
      <c r="AO103" s="149"/>
      <c r="AP103" s="149" t="s">
        <v>274</v>
      </c>
      <c r="AQ103" s="149" t="s">
        <v>275</v>
      </c>
      <c r="AR103" s="158">
        <v>1</v>
      </c>
      <c r="AS103" s="149" t="s">
        <v>275</v>
      </c>
      <c r="AT103" s="149" t="s">
        <v>276</v>
      </c>
      <c r="AU103" s="161">
        <v>1</v>
      </c>
      <c r="AV103" s="159">
        <v>4407.08</v>
      </c>
      <c r="AW103" s="159">
        <v>176.28</v>
      </c>
      <c r="AX103" s="149" t="s">
        <v>274</v>
      </c>
      <c r="AY103" s="159">
        <v>70.52</v>
      </c>
      <c r="AZ103" s="159">
        <v>70.52</v>
      </c>
      <c r="BA103" s="159">
        <v>282.08</v>
      </c>
      <c r="BB103" s="159">
        <v>2044.83</v>
      </c>
      <c r="BC103" s="162" t="s">
        <v>274</v>
      </c>
      <c r="BD103" s="162">
        <v>0</v>
      </c>
      <c r="BE103" s="159">
        <v>2362.25</v>
      </c>
      <c r="BF103" s="159">
        <v>2362.25</v>
      </c>
      <c r="BG103" s="159">
        <v>4407.08</v>
      </c>
    </row>
    <row r="104" ht="28.05" customHeight="1" spans="1:59">
      <c r="A104" s="149"/>
      <c r="B104" s="149"/>
      <c r="C104" s="149"/>
      <c r="D104" s="149" t="s">
        <v>455</v>
      </c>
      <c r="E104" s="340" t="s">
        <v>796</v>
      </c>
      <c r="F104" s="149" t="s">
        <v>455</v>
      </c>
      <c r="G104" s="149" t="s">
        <v>797</v>
      </c>
      <c r="H104" s="149" t="s">
        <v>798</v>
      </c>
      <c r="I104" s="149" t="s">
        <v>799</v>
      </c>
      <c r="J104" s="149" t="s">
        <v>800</v>
      </c>
      <c r="K104" s="149"/>
      <c r="L104" s="149" t="s">
        <v>262</v>
      </c>
      <c r="M104" s="149"/>
      <c r="N104" s="149" t="s">
        <v>263</v>
      </c>
      <c r="O104" s="149" t="s">
        <v>214</v>
      </c>
      <c r="P104" s="149" t="s">
        <v>53</v>
      </c>
      <c r="Q104" s="149"/>
      <c r="R104" s="149" t="s">
        <v>801</v>
      </c>
      <c r="S104" s="149" t="s">
        <v>289</v>
      </c>
      <c r="T104" s="149" t="s">
        <v>89</v>
      </c>
      <c r="U104" s="149" t="s">
        <v>267</v>
      </c>
      <c r="V104" s="149"/>
      <c r="W104" s="149"/>
      <c r="X104" s="149" t="s">
        <v>51</v>
      </c>
      <c r="Y104" s="149"/>
      <c r="Z104" s="149"/>
      <c r="AA104" s="149"/>
      <c r="AB104" s="149" t="s">
        <v>269</v>
      </c>
      <c r="AC104" s="149" t="s">
        <v>318</v>
      </c>
      <c r="AD104" s="149" t="s">
        <v>89</v>
      </c>
      <c r="AE104" s="149" t="s">
        <v>271</v>
      </c>
      <c r="AF104" s="149"/>
      <c r="AG104" s="149" t="s">
        <v>272</v>
      </c>
      <c r="AH104" s="149" t="s">
        <v>273</v>
      </c>
      <c r="AI104" s="158">
        <v>60</v>
      </c>
      <c r="AJ104" s="149"/>
      <c r="AK104" s="159" t="s">
        <v>274</v>
      </c>
      <c r="AL104" s="159" t="s">
        <v>274</v>
      </c>
      <c r="AM104" s="149" t="s">
        <v>274</v>
      </c>
      <c r="AN104" s="160">
        <v>4</v>
      </c>
      <c r="AO104" s="149"/>
      <c r="AP104" s="149" t="s">
        <v>274</v>
      </c>
      <c r="AQ104" s="149" t="s">
        <v>275</v>
      </c>
      <c r="AR104" s="158">
        <v>1</v>
      </c>
      <c r="AS104" s="149" t="s">
        <v>275</v>
      </c>
      <c r="AT104" s="149" t="s">
        <v>276</v>
      </c>
      <c r="AU104" s="161">
        <v>1</v>
      </c>
      <c r="AV104" s="159">
        <v>2734.19</v>
      </c>
      <c r="AW104" s="159">
        <v>109.37</v>
      </c>
      <c r="AX104" s="149" t="s">
        <v>274</v>
      </c>
      <c r="AY104" s="149"/>
      <c r="AZ104" s="162" t="s">
        <v>274</v>
      </c>
      <c r="BA104" s="162">
        <v>0</v>
      </c>
      <c r="BB104" s="159">
        <v>2624.82</v>
      </c>
      <c r="BC104" s="162" t="s">
        <v>274</v>
      </c>
      <c r="BD104" s="162">
        <v>0</v>
      </c>
      <c r="BE104" s="159">
        <v>109.37</v>
      </c>
      <c r="BF104" s="159">
        <v>109.37</v>
      </c>
      <c r="BG104" s="159">
        <v>2734.19</v>
      </c>
    </row>
    <row r="105" ht="28.05" customHeight="1" spans="1:59">
      <c r="A105" s="149"/>
      <c r="B105" s="149"/>
      <c r="C105" s="149"/>
      <c r="D105" s="149" t="s">
        <v>455</v>
      </c>
      <c r="E105" s="340" t="s">
        <v>802</v>
      </c>
      <c r="F105" s="149" t="s">
        <v>455</v>
      </c>
      <c r="G105" s="149" t="s">
        <v>803</v>
      </c>
      <c r="H105" s="149" t="s">
        <v>804</v>
      </c>
      <c r="I105" s="149"/>
      <c r="J105" s="149" t="s">
        <v>805</v>
      </c>
      <c r="K105" s="149"/>
      <c r="L105" s="149" t="s">
        <v>262</v>
      </c>
      <c r="M105" s="149"/>
      <c r="N105" s="149" t="s">
        <v>263</v>
      </c>
      <c r="O105" s="149" t="s">
        <v>214</v>
      </c>
      <c r="P105" s="149" t="s">
        <v>53</v>
      </c>
      <c r="Q105" s="149"/>
      <c r="R105" s="149" t="s">
        <v>806</v>
      </c>
      <c r="S105" s="149" t="s">
        <v>289</v>
      </c>
      <c r="T105" s="149" t="s">
        <v>807</v>
      </c>
      <c r="U105" s="149" t="s">
        <v>267</v>
      </c>
      <c r="V105" s="149"/>
      <c r="W105" s="149"/>
      <c r="X105" s="149" t="s">
        <v>310</v>
      </c>
      <c r="Y105" s="149"/>
      <c r="Z105" s="149"/>
      <c r="AA105" s="149"/>
      <c r="AB105" s="149" t="s">
        <v>269</v>
      </c>
      <c r="AC105" s="149" t="s">
        <v>318</v>
      </c>
      <c r="AD105" s="149" t="s">
        <v>807</v>
      </c>
      <c r="AE105" s="149" t="s">
        <v>271</v>
      </c>
      <c r="AF105" s="149"/>
      <c r="AG105" s="149" t="s">
        <v>272</v>
      </c>
      <c r="AH105" s="149" t="s">
        <v>273</v>
      </c>
      <c r="AI105" s="158">
        <v>60</v>
      </c>
      <c r="AJ105" s="149"/>
      <c r="AK105" s="159" t="s">
        <v>274</v>
      </c>
      <c r="AL105" s="159" t="s">
        <v>274</v>
      </c>
      <c r="AM105" s="149" t="s">
        <v>274</v>
      </c>
      <c r="AN105" s="160">
        <v>4</v>
      </c>
      <c r="AO105" s="149"/>
      <c r="AP105" s="149" t="s">
        <v>274</v>
      </c>
      <c r="AQ105" s="149" t="s">
        <v>275</v>
      </c>
      <c r="AR105" s="158">
        <v>1</v>
      </c>
      <c r="AS105" s="149" t="s">
        <v>275</v>
      </c>
      <c r="AT105" s="149" t="s">
        <v>276</v>
      </c>
      <c r="AU105" s="161">
        <v>1</v>
      </c>
      <c r="AV105" s="159">
        <v>641.03</v>
      </c>
      <c r="AW105" s="159">
        <v>25.64</v>
      </c>
      <c r="AX105" s="149" t="s">
        <v>274</v>
      </c>
      <c r="AY105" s="162">
        <v>0</v>
      </c>
      <c r="AZ105" s="162" t="s">
        <v>274</v>
      </c>
      <c r="BA105" s="162">
        <v>0</v>
      </c>
      <c r="BB105" s="159">
        <v>615.39</v>
      </c>
      <c r="BC105" s="162" t="s">
        <v>274</v>
      </c>
      <c r="BD105" s="162">
        <v>0</v>
      </c>
      <c r="BE105" s="159">
        <v>25.64</v>
      </c>
      <c r="BF105" s="159">
        <v>25.64</v>
      </c>
      <c r="BG105" s="159">
        <v>641.03</v>
      </c>
    </row>
    <row r="106" ht="28.05" customHeight="1" spans="1:59">
      <c r="A106" s="149"/>
      <c r="B106" s="149"/>
      <c r="C106" s="149"/>
      <c r="D106" s="149" t="s">
        <v>455</v>
      </c>
      <c r="E106" s="340" t="s">
        <v>808</v>
      </c>
      <c r="F106" s="149" t="s">
        <v>455</v>
      </c>
      <c r="G106" s="149" t="s">
        <v>809</v>
      </c>
      <c r="H106" s="149" t="s">
        <v>810</v>
      </c>
      <c r="I106" s="149" t="s">
        <v>811</v>
      </c>
      <c r="J106" s="149" t="s">
        <v>812</v>
      </c>
      <c r="K106" s="149"/>
      <c r="L106" s="149" t="s">
        <v>262</v>
      </c>
      <c r="M106" s="149"/>
      <c r="N106" s="149" t="s">
        <v>263</v>
      </c>
      <c r="O106" s="149" t="s">
        <v>214</v>
      </c>
      <c r="P106" s="149" t="s">
        <v>53</v>
      </c>
      <c r="Q106" s="149"/>
      <c r="R106" s="149" t="s">
        <v>296</v>
      </c>
      <c r="S106" s="149" t="s">
        <v>289</v>
      </c>
      <c r="T106" s="149" t="s">
        <v>813</v>
      </c>
      <c r="U106" s="149" t="s">
        <v>267</v>
      </c>
      <c r="V106" s="149"/>
      <c r="W106" s="149"/>
      <c r="X106" s="149" t="s">
        <v>336</v>
      </c>
      <c r="Y106" s="149"/>
      <c r="Z106" s="149"/>
      <c r="AA106" s="149"/>
      <c r="AB106" s="149" t="s">
        <v>269</v>
      </c>
      <c r="AC106" s="149" t="s">
        <v>318</v>
      </c>
      <c r="AD106" s="149" t="s">
        <v>813</v>
      </c>
      <c r="AE106" s="149" t="s">
        <v>271</v>
      </c>
      <c r="AF106" s="149"/>
      <c r="AG106" s="149" t="s">
        <v>272</v>
      </c>
      <c r="AH106" s="149" t="s">
        <v>273</v>
      </c>
      <c r="AI106" s="158">
        <v>60</v>
      </c>
      <c r="AJ106" s="149"/>
      <c r="AK106" s="159" t="s">
        <v>274</v>
      </c>
      <c r="AL106" s="159" t="s">
        <v>274</v>
      </c>
      <c r="AM106" s="149" t="s">
        <v>274</v>
      </c>
      <c r="AN106" s="160">
        <v>4</v>
      </c>
      <c r="AO106" s="149"/>
      <c r="AP106" s="149" t="s">
        <v>274</v>
      </c>
      <c r="AQ106" s="149" t="s">
        <v>275</v>
      </c>
      <c r="AR106" s="158">
        <v>1</v>
      </c>
      <c r="AS106" s="149" t="s">
        <v>275</v>
      </c>
      <c r="AT106" s="149" t="s">
        <v>276</v>
      </c>
      <c r="AU106" s="161">
        <v>1</v>
      </c>
      <c r="AV106" s="159">
        <v>1880.34</v>
      </c>
      <c r="AW106" s="159">
        <v>75.21</v>
      </c>
      <c r="AX106" s="149" t="s">
        <v>274</v>
      </c>
      <c r="AY106" s="162">
        <v>0</v>
      </c>
      <c r="AZ106" s="162" t="s">
        <v>274</v>
      </c>
      <c r="BA106" s="162">
        <v>0</v>
      </c>
      <c r="BB106" s="159">
        <v>1805.13</v>
      </c>
      <c r="BC106" s="162" t="s">
        <v>274</v>
      </c>
      <c r="BD106" s="162">
        <v>0</v>
      </c>
      <c r="BE106" s="159">
        <v>75.21</v>
      </c>
      <c r="BF106" s="159">
        <v>75.21</v>
      </c>
      <c r="BG106" s="159">
        <v>1880.34</v>
      </c>
    </row>
    <row r="107" ht="28.05" customHeight="1" spans="1:59">
      <c r="A107" s="149"/>
      <c r="B107" s="149"/>
      <c r="C107" s="149"/>
      <c r="D107" s="149" t="s">
        <v>455</v>
      </c>
      <c r="E107" s="340" t="s">
        <v>814</v>
      </c>
      <c r="F107" s="149" t="s">
        <v>455</v>
      </c>
      <c r="G107" s="149" t="s">
        <v>815</v>
      </c>
      <c r="H107" s="149" t="s">
        <v>634</v>
      </c>
      <c r="I107" s="149" t="s">
        <v>816</v>
      </c>
      <c r="J107" s="149" t="s">
        <v>817</v>
      </c>
      <c r="K107" s="149"/>
      <c r="L107" s="149" t="s">
        <v>262</v>
      </c>
      <c r="M107" s="149"/>
      <c r="N107" s="149" t="s">
        <v>263</v>
      </c>
      <c r="O107" s="149" t="s">
        <v>214</v>
      </c>
      <c r="P107" s="149" t="s">
        <v>53</v>
      </c>
      <c r="Q107" s="149"/>
      <c r="R107" s="149" t="s">
        <v>307</v>
      </c>
      <c r="S107" s="149" t="s">
        <v>289</v>
      </c>
      <c r="T107" s="149" t="s">
        <v>818</v>
      </c>
      <c r="U107" s="149" t="s">
        <v>267</v>
      </c>
      <c r="V107" s="149"/>
      <c r="W107" s="149"/>
      <c r="X107" s="149" t="s">
        <v>310</v>
      </c>
      <c r="Y107" s="149"/>
      <c r="Z107" s="149"/>
      <c r="AA107" s="149"/>
      <c r="AB107" s="149" t="s">
        <v>269</v>
      </c>
      <c r="AC107" s="149" t="s">
        <v>270</v>
      </c>
      <c r="AD107" s="149" t="s">
        <v>818</v>
      </c>
      <c r="AE107" s="149" t="s">
        <v>271</v>
      </c>
      <c r="AF107" s="149"/>
      <c r="AG107" s="149" t="s">
        <v>272</v>
      </c>
      <c r="AH107" s="149" t="s">
        <v>273</v>
      </c>
      <c r="AI107" s="158">
        <v>22</v>
      </c>
      <c r="AJ107" s="149"/>
      <c r="AK107" s="159" t="s">
        <v>274</v>
      </c>
      <c r="AL107" s="159" t="s">
        <v>274</v>
      </c>
      <c r="AM107" s="149" t="s">
        <v>274</v>
      </c>
      <c r="AN107" s="160">
        <v>4</v>
      </c>
      <c r="AO107" s="149"/>
      <c r="AP107" s="149" t="s">
        <v>274</v>
      </c>
      <c r="AQ107" s="149" t="s">
        <v>275</v>
      </c>
      <c r="AR107" s="158">
        <v>1</v>
      </c>
      <c r="AS107" s="149" t="s">
        <v>275</v>
      </c>
      <c r="AT107" s="149" t="s">
        <v>276</v>
      </c>
      <c r="AU107" s="161">
        <v>1</v>
      </c>
      <c r="AV107" s="159">
        <v>2600</v>
      </c>
      <c r="AW107" s="159">
        <v>104</v>
      </c>
      <c r="AX107" s="149" t="s">
        <v>274</v>
      </c>
      <c r="AY107" s="159">
        <v>41.6</v>
      </c>
      <c r="AZ107" s="159">
        <v>41.6</v>
      </c>
      <c r="BA107" s="159">
        <v>166.4</v>
      </c>
      <c r="BB107" s="159">
        <v>915.2</v>
      </c>
      <c r="BC107" s="162" t="s">
        <v>274</v>
      </c>
      <c r="BD107" s="162">
        <v>0</v>
      </c>
      <c r="BE107" s="159">
        <v>1684.8</v>
      </c>
      <c r="BF107" s="159">
        <v>1684.8</v>
      </c>
      <c r="BG107" s="159">
        <v>2600</v>
      </c>
    </row>
    <row r="108" ht="28.05" customHeight="1" spans="1:59">
      <c r="A108" s="149"/>
      <c r="B108" s="149"/>
      <c r="C108" s="149"/>
      <c r="D108" s="149" t="s">
        <v>455</v>
      </c>
      <c r="E108" s="340" t="s">
        <v>819</v>
      </c>
      <c r="F108" s="149" t="s">
        <v>455</v>
      </c>
      <c r="G108" s="149" t="s">
        <v>820</v>
      </c>
      <c r="H108" s="149" t="s">
        <v>821</v>
      </c>
      <c r="I108" s="149" t="s">
        <v>822</v>
      </c>
      <c r="J108" s="149" t="s">
        <v>823</v>
      </c>
      <c r="K108" s="149"/>
      <c r="L108" s="149" t="s">
        <v>262</v>
      </c>
      <c r="M108" s="149"/>
      <c r="N108" s="149" t="s">
        <v>263</v>
      </c>
      <c r="O108" s="149" t="s">
        <v>214</v>
      </c>
      <c r="P108" s="149" t="s">
        <v>53</v>
      </c>
      <c r="Q108" s="149"/>
      <c r="R108" s="149" t="s">
        <v>824</v>
      </c>
      <c r="S108" s="149" t="s">
        <v>785</v>
      </c>
      <c r="T108" s="149" t="s">
        <v>825</v>
      </c>
      <c r="U108" s="149" t="s">
        <v>267</v>
      </c>
      <c r="V108" s="149"/>
      <c r="W108" s="149"/>
      <c r="X108" s="149" t="s">
        <v>826</v>
      </c>
      <c r="Y108" s="149"/>
      <c r="Z108" s="149"/>
      <c r="AA108" s="149"/>
      <c r="AB108" s="149" t="s">
        <v>269</v>
      </c>
      <c r="AC108" s="149" t="s">
        <v>270</v>
      </c>
      <c r="AD108" s="149" t="s">
        <v>825</v>
      </c>
      <c r="AE108" s="149" t="s">
        <v>271</v>
      </c>
      <c r="AF108" s="149"/>
      <c r="AG108" s="149" t="s">
        <v>272</v>
      </c>
      <c r="AH108" s="149" t="s">
        <v>273</v>
      </c>
      <c r="AI108" s="158">
        <v>21</v>
      </c>
      <c r="AJ108" s="149"/>
      <c r="AK108" s="159" t="s">
        <v>274</v>
      </c>
      <c r="AL108" s="159" t="s">
        <v>274</v>
      </c>
      <c r="AM108" s="149" t="s">
        <v>274</v>
      </c>
      <c r="AN108" s="160">
        <v>4</v>
      </c>
      <c r="AO108" s="149"/>
      <c r="AP108" s="149" t="s">
        <v>274</v>
      </c>
      <c r="AQ108" s="149" t="s">
        <v>275</v>
      </c>
      <c r="AR108" s="158">
        <v>1</v>
      </c>
      <c r="AS108" s="149" t="s">
        <v>275</v>
      </c>
      <c r="AT108" s="149" t="s">
        <v>276</v>
      </c>
      <c r="AU108" s="161">
        <v>1</v>
      </c>
      <c r="AV108" s="159">
        <v>25575.22</v>
      </c>
      <c r="AW108" s="159">
        <v>1023.01</v>
      </c>
      <c r="AX108" s="149" t="s">
        <v>274</v>
      </c>
      <c r="AY108" s="159">
        <v>409.21</v>
      </c>
      <c r="AZ108" s="159">
        <v>409.21</v>
      </c>
      <c r="BA108" s="159">
        <v>1636.82</v>
      </c>
      <c r="BB108" s="159">
        <v>8593.22</v>
      </c>
      <c r="BC108" s="162" t="s">
        <v>274</v>
      </c>
      <c r="BD108" s="162">
        <v>0</v>
      </c>
      <c r="BE108" s="159">
        <v>16982</v>
      </c>
      <c r="BF108" s="159">
        <v>16982</v>
      </c>
      <c r="BG108" s="159">
        <v>25575.22</v>
      </c>
    </row>
    <row r="109" ht="28.05" customHeight="1" spans="1:59">
      <c r="A109" s="149"/>
      <c r="B109" s="149"/>
      <c r="C109" s="149"/>
      <c r="D109" s="149" t="s">
        <v>455</v>
      </c>
      <c r="E109" s="340" t="s">
        <v>827</v>
      </c>
      <c r="F109" s="149" t="s">
        <v>455</v>
      </c>
      <c r="G109" s="149" t="s">
        <v>828</v>
      </c>
      <c r="H109" s="149" t="s">
        <v>829</v>
      </c>
      <c r="I109" s="149" t="s">
        <v>830</v>
      </c>
      <c r="J109" s="149" t="s">
        <v>831</v>
      </c>
      <c r="K109" s="149"/>
      <c r="L109" s="149" t="s">
        <v>262</v>
      </c>
      <c r="M109" s="149"/>
      <c r="N109" s="149" t="s">
        <v>263</v>
      </c>
      <c r="O109" s="149" t="s">
        <v>214</v>
      </c>
      <c r="P109" s="149" t="s">
        <v>53</v>
      </c>
      <c r="Q109" s="149"/>
      <c r="R109" s="149" t="s">
        <v>460</v>
      </c>
      <c r="S109" s="149" t="s">
        <v>289</v>
      </c>
      <c r="T109" s="149" t="s">
        <v>832</v>
      </c>
      <c r="U109" s="149" t="s">
        <v>267</v>
      </c>
      <c r="V109" s="149"/>
      <c r="W109" s="149"/>
      <c r="X109" s="149" t="s">
        <v>310</v>
      </c>
      <c r="Y109" s="149"/>
      <c r="Z109" s="149"/>
      <c r="AA109" s="149"/>
      <c r="AB109" s="149" t="s">
        <v>269</v>
      </c>
      <c r="AC109" s="149" t="s">
        <v>318</v>
      </c>
      <c r="AD109" s="149" t="s">
        <v>832</v>
      </c>
      <c r="AE109" s="149" t="s">
        <v>271</v>
      </c>
      <c r="AF109" s="149"/>
      <c r="AG109" s="149" t="s">
        <v>272</v>
      </c>
      <c r="AH109" s="149" t="s">
        <v>273</v>
      </c>
      <c r="AI109" s="158">
        <v>60</v>
      </c>
      <c r="AJ109" s="149"/>
      <c r="AK109" s="159" t="s">
        <v>274</v>
      </c>
      <c r="AL109" s="159" t="s">
        <v>274</v>
      </c>
      <c r="AM109" s="149" t="s">
        <v>274</v>
      </c>
      <c r="AN109" s="160">
        <v>4</v>
      </c>
      <c r="AO109" s="149"/>
      <c r="AP109" s="149" t="s">
        <v>274</v>
      </c>
      <c r="AQ109" s="149" t="s">
        <v>275</v>
      </c>
      <c r="AR109" s="158">
        <v>1</v>
      </c>
      <c r="AS109" s="149" t="s">
        <v>275</v>
      </c>
      <c r="AT109" s="149" t="s">
        <v>276</v>
      </c>
      <c r="AU109" s="161">
        <v>1</v>
      </c>
      <c r="AV109" s="159">
        <v>205128.15</v>
      </c>
      <c r="AW109" s="159">
        <v>8205.13</v>
      </c>
      <c r="AX109" s="149" t="s">
        <v>274</v>
      </c>
      <c r="AY109" s="162">
        <v>0</v>
      </c>
      <c r="AZ109" s="162" t="s">
        <v>274</v>
      </c>
      <c r="BA109" s="162">
        <v>0</v>
      </c>
      <c r="BB109" s="159">
        <v>196923.02</v>
      </c>
      <c r="BC109" s="162" t="s">
        <v>274</v>
      </c>
      <c r="BD109" s="162">
        <v>0</v>
      </c>
      <c r="BE109" s="159">
        <v>8205.13</v>
      </c>
      <c r="BF109" s="159">
        <v>8205.13</v>
      </c>
      <c r="BG109" s="159">
        <v>205128.15</v>
      </c>
    </row>
    <row r="110" ht="28.05" customHeight="1" spans="1:59">
      <c r="A110" s="149"/>
      <c r="B110" s="149"/>
      <c r="C110" s="149"/>
      <c r="D110" s="149" t="s">
        <v>455</v>
      </c>
      <c r="E110" s="340" t="s">
        <v>833</v>
      </c>
      <c r="F110" s="149" t="s">
        <v>455</v>
      </c>
      <c r="G110" s="149" t="s">
        <v>834</v>
      </c>
      <c r="H110" s="149" t="s">
        <v>835</v>
      </c>
      <c r="I110" s="149"/>
      <c r="J110" s="149" t="s">
        <v>836</v>
      </c>
      <c r="K110" s="149"/>
      <c r="L110" s="149" t="s">
        <v>262</v>
      </c>
      <c r="M110" s="149"/>
      <c r="N110" s="149" t="s">
        <v>263</v>
      </c>
      <c r="O110" s="149" t="s">
        <v>214</v>
      </c>
      <c r="P110" s="149" t="s">
        <v>53</v>
      </c>
      <c r="Q110" s="149"/>
      <c r="R110" s="149" t="s">
        <v>160</v>
      </c>
      <c r="S110" s="149" t="s">
        <v>289</v>
      </c>
      <c r="T110" s="149" t="s">
        <v>837</v>
      </c>
      <c r="U110" s="149" t="s">
        <v>267</v>
      </c>
      <c r="V110" s="149"/>
      <c r="W110" s="149"/>
      <c r="X110" s="149" t="s">
        <v>336</v>
      </c>
      <c r="Y110" s="149"/>
      <c r="Z110" s="149"/>
      <c r="AA110" s="149"/>
      <c r="AB110" s="149" t="s">
        <v>269</v>
      </c>
      <c r="AC110" s="149" t="s">
        <v>318</v>
      </c>
      <c r="AD110" s="149" t="s">
        <v>837</v>
      </c>
      <c r="AE110" s="149" t="s">
        <v>271</v>
      </c>
      <c r="AF110" s="149"/>
      <c r="AG110" s="149" t="s">
        <v>272</v>
      </c>
      <c r="AH110" s="149" t="s">
        <v>273</v>
      </c>
      <c r="AI110" s="158">
        <v>60</v>
      </c>
      <c r="AJ110" s="149"/>
      <c r="AK110" s="159" t="s">
        <v>274</v>
      </c>
      <c r="AL110" s="159" t="s">
        <v>274</v>
      </c>
      <c r="AM110" s="149" t="s">
        <v>274</v>
      </c>
      <c r="AN110" s="160">
        <v>4</v>
      </c>
      <c r="AO110" s="149"/>
      <c r="AP110" s="149" t="s">
        <v>274</v>
      </c>
      <c r="AQ110" s="149" t="s">
        <v>275</v>
      </c>
      <c r="AR110" s="158">
        <v>1</v>
      </c>
      <c r="AS110" s="149" t="s">
        <v>275</v>
      </c>
      <c r="AT110" s="149" t="s">
        <v>276</v>
      </c>
      <c r="AU110" s="161">
        <v>1</v>
      </c>
      <c r="AV110" s="159">
        <v>3185.84</v>
      </c>
      <c r="AW110" s="159">
        <v>127.43</v>
      </c>
      <c r="AX110" s="149" t="s">
        <v>274</v>
      </c>
      <c r="AY110" s="162">
        <v>0</v>
      </c>
      <c r="AZ110" s="162" t="s">
        <v>274</v>
      </c>
      <c r="BA110" s="162">
        <v>0</v>
      </c>
      <c r="BB110" s="159">
        <v>3058.41</v>
      </c>
      <c r="BC110" s="162" t="s">
        <v>274</v>
      </c>
      <c r="BD110" s="162">
        <v>0</v>
      </c>
      <c r="BE110" s="159">
        <v>127.43</v>
      </c>
      <c r="BF110" s="159">
        <v>127.43</v>
      </c>
      <c r="BG110" s="159">
        <v>3185.84</v>
      </c>
    </row>
    <row r="111" ht="28.05" customHeight="1" spans="1:59">
      <c r="A111" s="149"/>
      <c r="B111" s="149"/>
      <c r="C111" s="149"/>
      <c r="D111" s="149" t="s">
        <v>455</v>
      </c>
      <c r="E111" s="340" t="s">
        <v>838</v>
      </c>
      <c r="F111" s="149" t="s">
        <v>455</v>
      </c>
      <c r="G111" s="149" t="s">
        <v>839</v>
      </c>
      <c r="H111" s="149" t="s">
        <v>558</v>
      </c>
      <c r="I111" s="149" t="s">
        <v>840</v>
      </c>
      <c r="J111" s="149" t="s">
        <v>841</v>
      </c>
      <c r="K111" s="149"/>
      <c r="L111" s="149" t="s">
        <v>262</v>
      </c>
      <c r="M111" s="149"/>
      <c r="N111" s="149" t="s">
        <v>263</v>
      </c>
      <c r="O111" s="149" t="s">
        <v>214</v>
      </c>
      <c r="P111" s="149" t="s">
        <v>53</v>
      </c>
      <c r="Q111" s="149"/>
      <c r="R111" s="149" t="s">
        <v>310</v>
      </c>
      <c r="S111" s="149" t="s">
        <v>483</v>
      </c>
      <c r="T111" s="149" t="s">
        <v>842</v>
      </c>
      <c r="U111" s="149" t="s">
        <v>267</v>
      </c>
      <c r="V111" s="149"/>
      <c r="W111" s="149"/>
      <c r="X111" s="149" t="s">
        <v>310</v>
      </c>
      <c r="Y111" s="149"/>
      <c r="Z111" s="149"/>
      <c r="AA111" s="149"/>
      <c r="AB111" s="149" t="s">
        <v>269</v>
      </c>
      <c r="AC111" s="149" t="s">
        <v>318</v>
      </c>
      <c r="AD111" s="149" t="s">
        <v>842</v>
      </c>
      <c r="AE111" s="149" t="s">
        <v>271</v>
      </c>
      <c r="AF111" s="149"/>
      <c r="AG111" s="149" t="s">
        <v>272</v>
      </c>
      <c r="AH111" s="149" t="s">
        <v>273</v>
      </c>
      <c r="AI111" s="158">
        <v>60</v>
      </c>
      <c r="AJ111" s="149"/>
      <c r="AK111" s="159" t="s">
        <v>274</v>
      </c>
      <c r="AL111" s="159" t="s">
        <v>274</v>
      </c>
      <c r="AM111" s="149" t="s">
        <v>274</v>
      </c>
      <c r="AN111" s="160">
        <v>4</v>
      </c>
      <c r="AO111" s="149"/>
      <c r="AP111" s="149" t="s">
        <v>274</v>
      </c>
      <c r="AQ111" s="149" t="s">
        <v>275</v>
      </c>
      <c r="AR111" s="158">
        <v>1</v>
      </c>
      <c r="AS111" s="149" t="s">
        <v>275</v>
      </c>
      <c r="AT111" s="149" t="s">
        <v>276</v>
      </c>
      <c r="AU111" s="161">
        <v>1</v>
      </c>
      <c r="AV111" s="159">
        <v>3743.59</v>
      </c>
      <c r="AW111" s="159">
        <v>149.74</v>
      </c>
      <c r="AX111" s="149" t="s">
        <v>274</v>
      </c>
      <c r="AY111" s="162">
        <v>0</v>
      </c>
      <c r="AZ111" s="162" t="s">
        <v>274</v>
      </c>
      <c r="BA111" s="162">
        <v>0</v>
      </c>
      <c r="BB111" s="159">
        <v>3593.85</v>
      </c>
      <c r="BC111" s="162" t="s">
        <v>274</v>
      </c>
      <c r="BD111" s="162">
        <v>0</v>
      </c>
      <c r="BE111" s="159">
        <v>149.74</v>
      </c>
      <c r="BF111" s="159">
        <v>149.74</v>
      </c>
      <c r="BG111" s="159">
        <v>3743.59</v>
      </c>
    </row>
    <row r="112" ht="28.05" customHeight="1" spans="1:59">
      <c r="A112" s="149"/>
      <c r="B112" s="149"/>
      <c r="C112" s="149"/>
      <c r="D112" s="149" t="s">
        <v>455</v>
      </c>
      <c r="E112" s="340" t="s">
        <v>843</v>
      </c>
      <c r="F112" s="149" t="s">
        <v>455</v>
      </c>
      <c r="G112" s="149" t="s">
        <v>844</v>
      </c>
      <c r="H112" s="149" t="s">
        <v>845</v>
      </c>
      <c r="I112" s="149" t="s">
        <v>846</v>
      </c>
      <c r="J112" s="149" t="s">
        <v>847</v>
      </c>
      <c r="K112" s="149"/>
      <c r="L112" s="149" t="s">
        <v>262</v>
      </c>
      <c r="M112" s="149"/>
      <c r="N112" s="149" t="s">
        <v>263</v>
      </c>
      <c r="O112" s="149" t="s">
        <v>214</v>
      </c>
      <c r="P112" s="149" t="s">
        <v>53</v>
      </c>
      <c r="Q112" s="149"/>
      <c r="R112" s="149" t="s">
        <v>296</v>
      </c>
      <c r="S112" s="149" t="s">
        <v>289</v>
      </c>
      <c r="T112" s="149" t="s">
        <v>848</v>
      </c>
      <c r="U112" s="149" t="s">
        <v>267</v>
      </c>
      <c r="V112" s="149"/>
      <c r="W112" s="149"/>
      <c r="X112" s="149" t="s">
        <v>310</v>
      </c>
      <c r="Y112" s="149"/>
      <c r="Z112" s="149"/>
      <c r="AA112" s="149"/>
      <c r="AB112" s="149" t="s">
        <v>269</v>
      </c>
      <c r="AC112" s="149" t="s">
        <v>318</v>
      </c>
      <c r="AD112" s="149" t="s">
        <v>848</v>
      </c>
      <c r="AE112" s="149" t="s">
        <v>271</v>
      </c>
      <c r="AF112" s="149"/>
      <c r="AG112" s="149" t="s">
        <v>272</v>
      </c>
      <c r="AH112" s="149" t="s">
        <v>273</v>
      </c>
      <c r="AI112" s="158">
        <v>60</v>
      </c>
      <c r="AJ112" s="149"/>
      <c r="AK112" s="159" t="s">
        <v>274</v>
      </c>
      <c r="AL112" s="159" t="s">
        <v>274</v>
      </c>
      <c r="AM112" s="149" t="s">
        <v>274</v>
      </c>
      <c r="AN112" s="160">
        <v>4</v>
      </c>
      <c r="AO112" s="149"/>
      <c r="AP112" s="149" t="s">
        <v>274</v>
      </c>
      <c r="AQ112" s="149" t="s">
        <v>275</v>
      </c>
      <c r="AR112" s="158">
        <v>1</v>
      </c>
      <c r="AS112" s="149" t="s">
        <v>275</v>
      </c>
      <c r="AT112" s="149" t="s">
        <v>276</v>
      </c>
      <c r="AU112" s="161">
        <v>1</v>
      </c>
      <c r="AV112" s="159">
        <v>2051.28</v>
      </c>
      <c r="AW112" s="159">
        <v>82.05</v>
      </c>
      <c r="AX112" s="149" t="s">
        <v>274</v>
      </c>
      <c r="AY112" s="162">
        <v>0</v>
      </c>
      <c r="AZ112" s="162" t="s">
        <v>274</v>
      </c>
      <c r="BA112" s="162">
        <v>0</v>
      </c>
      <c r="BB112" s="159">
        <v>1969.23</v>
      </c>
      <c r="BC112" s="162" t="s">
        <v>274</v>
      </c>
      <c r="BD112" s="162">
        <v>0</v>
      </c>
      <c r="BE112" s="159">
        <v>82.05</v>
      </c>
      <c r="BF112" s="159">
        <v>82.05</v>
      </c>
      <c r="BG112" s="159">
        <v>2051.28</v>
      </c>
    </row>
    <row r="113" ht="28.05" customHeight="1" spans="1:59">
      <c r="A113" s="149"/>
      <c r="B113" s="149"/>
      <c r="C113" s="149"/>
      <c r="D113" s="149" t="s">
        <v>455</v>
      </c>
      <c r="E113" s="340" t="s">
        <v>849</v>
      </c>
      <c r="F113" s="149" t="s">
        <v>455</v>
      </c>
      <c r="G113" s="149" t="s">
        <v>850</v>
      </c>
      <c r="H113" s="149" t="s">
        <v>845</v>
      </c>
      <c r="I113" s="149" t="s">
        <v>846</v>
      </c>
      <c r="J113" s="149" t="s">
        <v>851</v>
      </c>
      <c r="K113" s="149"/>
      <c r="L113" s="149" t="s">
        <v>262</v>
      </c>
      <c r="M113" s="149"/>
      <c r="N113" s="149" t="s">
        <v>263</v>
      </c>
      <c r="O113" s="149" t="s">
        <v>214</v>
      </c>
      <c r="P113" s="149" t="s">
        <v>53</v>
      </c>
      <c r="Q113" s="149"/>
      <c r="R113" s="149" t="s">
        <v>296</v>
      </c>
      <c r="S113" s="149" t="s">
        <v>289</v>
      </c>
      <c r="T113" s="149" t="s">
        <v>848</v>
      </c>
      <c r="U113" s="149" t="s">
        <v>267</v>
      </c>
      <c r="V113" s="149"/>
      <c r="W113" s="149"/>
      <c r="X113" s="149" t="s">
        <v>310</v>
      </c>
      <c r="Y113" s="149"/>
      <c r="Z113" s="149"/>
      <c r="AA113" s="149"/>
      <c r="AB113" s="149" t="s">
        <v>269</v>
      </c>
      <c r="AC113" s="149" t="s">
        <v>318</v>
      </c>
      <c r="AD113" s="149" t="s">
        <v>848</v>
      </c>
      <c r="AE113" s="149" t="s">
        <v>271</v>
      </c>
      <c r="AF113" s="149"/>
      <c r="AG113" s="149" t="s">
        <v>272</v>
      </c>
      <c r="AH113" s="149" t="s">
        <v>273</v>
      </c>
      <c r="AI113" s="158">
        <v>60</v>
      </c>
      <c r="AJ113" s="149"/>
      <c r="AK113" s="159" t="s">
        <v>274</v>
      </c>
      <c r="AL113" s="159" t="s">
        <v>274</v>
      </c>
      <c r="AM113" s="149" t="s">
        <v>274</v>
      </c>
      <c r="AN113" s="160">
        <v>4</v>
      </c>
      <c r="AO113" s="149"/>
      <c r="AP113" s="149" t="s">
        <v>274</v>
      </c>
      <c r="AQ113" s="149" t="s">
        <v>275</v>
      </c>
      <c r="AR113" s="158">
        <v>1</v>
      </c>
      <c r="AS113" s="149" t="s">
        <v>275</v>
      </c>
      <c r="AT113" s="149" t="s">
        <v>276</v>
      </c>
      <c r="AU113" s="161">
        <v>1</v>
      </c>
      <c r="AV113" s="159">
        <v>2051.28</v>
      </c>
      <c r="AW113" s="159">
        <v>82.05</v>
      </c>
      <c r="AX113" s="149" t="s">
        <v>274</v>
      </c>
      <c r="AY113" s="162">
        <v>0</v>
      </c>
      <c r="AZ113" s="162" t="s">
        <v>274</v>
      </c>
      <c r="BA113" s="162">
        <v>0</v>
      </c>
      <c r="BB113" s="159">
        <v>1969.23</v>
      </c>
      <c r="BC113" s="162" t="s">
        <v>274</v>
      </c>
      <c r="BD113" s="162">
        <v>0</v>
      </c>
      <c r="BE113" s="159">
        <v>82.05</v>
      </c>
      <c r="BF113" s="159">
        <v>82.05</v>
      </c>
      <c r="BG113" s="159">
        <v>2051.28</v>
      </c>
    </row>
    <row r="114" ht="28.05" customHeight="1" spans="1:59">
      <c r="A114" s="149"/>
      <c r="B114" s="149"/>
      <c r="C114" s="149"/>
      <c r="D114" s="149" t="s">
        <v>455</v>
      </c>
      <c r="E114" s="340" t="s">
        <v>852</v>
      </c>
      <c r="F114" s="149" t="s">
        <v>455</v>
      </c>
      <c r="G114" s="149" t="s">
        <v>853</v>
      </c>
      <c r="H114" s="149" t="s">
        <v>854</v>
      </c>
      <c r="I114" s="149" t="s">
        <v>855</v>
      </c>
      <c r="J114" s="149" t="s">
        <v>856</v>
      </c>
      <c r="K114" s="149"/>
      <c r="L114" s="149" t="s">
        <v>262</v>
      </c>
      <c r="M114" s="149"/>
      <c r="N114" s="149" t="s">
        <v>263</v>
      </c>
      <c r="O114" s="149" t="s">
        <v>214</v>
      </c>
      <c r="P114" s="149" t="s">
        <v>53</v>
      </c>
      <c r="Q114" s="149"/>
      <c r="R114" s="149" t="s">
        <v>588</v>
      </c>
      <c r="S114" s="149" t="s">
        <v>589</v>
      </c>
      <c r="T114" s="149" t="s">
        <v>857</v>
      </c>
      <c r="U114" s="149" t="s">
        <v>267</v>
      </c>
      <c r="V114" s="149"/>
      <c r="W114" s="149"/>
      <c r="X114" s="149" t="s">
        <v>590</v>
      </c>
      <c r="Y114" s="149"/>
      <c r="Z114" s="149"/>
      <c r="AA114" s="149"/>
      <c r="AB114" s="149" t="s">
        <v>269</v>
      </c>
      <c r="AC114" s="149" t="s">
        <v>318</v>
      </c>
      <c r="AD114" s="149" t="s">
        <v>857</v>
      </c>
      <c r="AE114" s="149" t="s">
        <v>271</v>
      </c>
      <c r="AF114" s="149"/>
      <c r="AG114" s="149" t="s">
        <v>272</v>
      </c>
      <c r="AH114" s="149" t="s">
        <v>273</v>
      </c>
      <c r="AI114" s="158">
        <v>60</v>
      </c>
      <c r="AJ114" s="149"/>
      <c r="AK114" s="159" t="s">
        <v>274</v>
      </c>
      <c r="AL114" s="159" t="s">
        <v>274</v>
      </c>
      <c r="AM114" s="149" t="s">
        <v>274</v>
      </c>
      <c r="AN114" s="160">
        <v>4</v>
      </c>
      <c r="AO114" s="149"/>
      <c r="AP114" s="149" t="s">
        <v>274</v>
      </c>
      <c r="AQ114" s="149" t="s">
        <v>275</v>
      </c>
      <c r="AR114" s="158">
        <v>1</v>
      </c>
      <c r="AS114" s="149" t="s">
        <v>275</v>
      </c>
      <c r="AT114" s="149" t="s">
        <v>276</v>
      </c>
      <c r="AU114" s="161">
        <v>1</v>
      </c>
      <c r="AV114" s="159">
        <v>61538.48</v>
      </c>
      <c r="AW114" s="159">
        <v>2461.54</v>
      </c>
      <c r="AX114" s="149" t="s">
        <v>274</v>
      </c>
      <c r="AY114" s="162">
        <v>0</v>
      </c>
      <c r="AZ114" s="162" t="s">
        <v>274</v>
      </c>
      <c r="BA114" s="162">
        <v>0</v>
      </c>
      <c r="BB114" s="159">
        <v>59076.94</v>
      </c>
      <c r="BC114" s="162" t="s">
        <v>274</v>
      </c>
      <c r="BD114" s="162">
        <v>0</v>
      </c>
      <c r="BE114" s="159">
        <v>2461.54</v>
      </c>
      <c r="BF114" s="159">
        <v>2461.54</v>
      </c>
      <c r="BG114" s="159">
        <v>61538.48</v>
      </c>
    </row>
    <row r="115" ht="28.05" customHeight="1" spans="1:59">
      <c r="A115" s="149"/>
      <c r="B115" s="149"/>
      <c r="C115" s="149"/>
      <c r="D115" s="149" t="s">
        <v>455</v>
      </c>
      <c r="E115" s="340" t="s">
        <v>858</v>
      </c>
      <c r="F115" s="149" t="s">
        <v>455</v>
      </c>
      <c r="G115" s="149" t="s">
        <v>859</v>
      </c>
      <c r="H115" s="149" t="s">
        <v>860</v>
      </c>
      <c r="I115" s="149" t="s">
        <v>861</v>
      </c>
      <c r="J115" s="149" t="s">
        <v>862</v>
      </c>
      <c r="K115" s="149"/>
      <c r="L115" s="149" t="s">
        <v>262</v>
      </c>
      <c r="M115" s="149"/>
      <c r="N115" s="149" t="s">
        <v>263</v>
      </c>
      <c r="O115" s="149" t="s">
        <v>214</v>
      </c>
      <c r="P115" s="149" t="s">
        <v>53</v>
      </c>
      <c r="Q115" s="149"/>
      <c r="R115" s="149" t="s">
        <v>62</v>
      </c>
      <c r="S115" s="149" t="s">
        <v>863</v>
      </c>
      <c r="T115" s="149" t="s">
        <v>857</v>
      </c>
      <c r="U115" s="149" t="s">
        <v>267</v>
      </c>
      <c r="V115" s="149"/>
      <c r="W115" s="149"/>
      <c r="X115" s="149" t="s">
        <v>268</v>
      </c>
      <c r="Y115" s="149"/>
      <c r="Z115" s="149"/>
      <c r="AA115" s="149"/>
      <c r="AB115" s="149" t="s">
        <v>269</v>
      </c>
      <c r="AC115" s="149" t="s">
        <v>318</v>
      </c>
      <c r="AD115" s="149" t="s">
        <v>857</v>
      </c>
      <c r="AE115" s="149" t="s">
        <v>271</v>
      </c>
      <c r="AF115" s="149"/>
      <c r="AG115" s="149" t="s">
        <v>272</v>
      </c>
      <c r="AH115" s="149" t="s">
        <v>273</v>
      </c>
      <c r="AI115" s="158">
        <v>60</v>
      </c>
      <c r="AJ115" s="149"/>
      <c r="AK115" s="159" t="s">
        <v>274</v>
      </c>
      <c r="AL115" s="159" t="s">
        <v>274</v>
      </c>
      <c r="AM115" s="149" t="s">
        <v>274</v>
      </c>
      <c r="AN115" s="160">
        <v>4</v>
      </c>
      <c r="AO115" s="149"/>
      <c r="AP115" s="149" t="s">
        <v>274</v>
      </c>
      <c r="AQ115" s="149" t="s">
        <v>275</v>
      </c>
      <c r="AR115" s="158">
        <v>1</v>
      </c>
      <c r="AS115" s="149" t="s">
        <v>275</v>
      </c>
      <c r="AT115" s="149" t="s">
        <v>276</v>
      </c>
      <c r="AU115" s="161">
        <v>1</v>
      </c>
      <c r="AV115" s="159">
        <v>2478.63</v>
      </c>
      <c r="AW115" s="159">
        <v>99.15</v>
      </c>
      <c r="AX115" s="149" t="s">
        <v>274</v>
      </c>
      <c r="AY115" s="162">
        <v>0</v>
      </c>
      <c r="AZ115" s="162" t="s">
        <v>274</v>
      </c>
      <c r="BA115" s="162">
        <v>0</v>
      </c>
      <c r="BB115" s="159">
        <v>2379.48</v>
      </c>
      <c r="BC115" s="162" t="s">
        <v>274</v>
      </c>
      <c r="BD115" s="162">
        <v>0</v>
      </c>
      <c r="BE115" s="159">
        <v>99.15</v>
      </c>
      <c r="BF115" s="159">
        <v>99.15</v>
      </c>
      <c r="BG115" s="159">
        <v>2478.63</v>
      </c>
    </row>
    <row r="116" ht="28.05" customHeight="1" spans="1:59">
      <c r="A116" s="149"/>
      <c r="B116" s="149"/>
      <c r="C116" s="149"/>
      <c r="D116" s="149" t="s">
        <v>455</v>
      </c>
      <c r="E116" s="340" t="s">
        <v>864</v>
      </c>
      <c r="F116" s="149" t="s">
        <v>455</v>
      </c>
      <c r="G116" s="149" t="s">
        <v>865</v>
      </c>
      <c r="H116" s="149" t="s">
        <v>866</v>
      </c>
      <c r="I116" s="149" t="s">
        <v>867</v>
      </c>
      <c r="J116" s="149" t="s">
        <v>868</v>
      </c>
      <c r="K116" s="149"/>
      <c r="L116" s="149" t="s">
        <v>262</v>
      </c>
      <c r="M116" s="149"/>
      <c r="N116" s="149" t="s">
        <v>263</v>
      </c>
      <c r="O116" s="149" t="s">
        <v>214</v>
      </c>
      <c r="P116" s="149" t="s">
        <v>53</v>
      </c>
      <c r="Q116" s="149"/>
      <c r="R116" s="149" t="s">
        <v>62</v>
      </c>
      <c r="S116" s="149" t="s">
        <v>863</v>
      </c>
      <c r="T116" s="149" t="s">
        <v>857</v>
      </c>
      <c r="U116" s="149" t="s">
        <v>267</v>
      </c>
      <c r="V116" s="149"/>
      <c r="W116" s="149"/>
      <c r="X116" s="149" t="s">
        <v>268</v>
      </c>
      <c r="Y116" s="149"/>
      <c r="Z116" s="149"/>
      <c r="AA116" s="149"/>
      <c r="AB116" s="149" t="s">
        <v>269</v>
      </c>
      <c r="AC116" s="149" t="s">
        <v>318</v>
      </c>
      <c r="AD116" s="149" t="s">
        <v>857</v>
      </c>
      <c r="AE116" s="149" t="s">
        <v>271</v>
      </c>
      <c r="AF116" s="149"/>
      <c r="AG116" s="149" t="s">
        <v>272</v>
      </c>
      <c r="AH116" s="149" t="s">
        <v>273</v>
      </c>
      <c r="AI116" s="158">
        <v>60</v>
      </c>
      <c r="AJ116" s="149"/>
      <c r="AK116" s="159" t="s">
        <v>274</v>
      </c>
      <c r="AL116" s="159" t="s">
        <v>274</v>
      </c>
      <c r="AM116" s="149" t="s">
        <v>274</v>
      </c>
      <c r="AN116" s="160">
        <v>4</v>
      </c>
      <c r="AO116" s="149"/>
      <c r="AP116" s="149" t="s">
        <v>274</v>
      </c>
      <c r="AQ116" s="149" t="s">
        <v>275</v>
      </c>
      <c r="AR116" s="158">
        <v>1</v>
      </c>
      <c r="AS116" s="149" t="s">
        <v>275</v>
      </c>
      <c r="AT116" s="149" t="s">
        <v>276</v>
      </c>
      <c r="AU116" s="161">
        <v>1</v>
      </c>
      <c r="AV116" s="159">
        <v>11538.46</v>
      </c>
      <c r="AW116" s="159">
        <v>461.54</v>
      </c>
      <c r="AX116" s="149" t="s">
        <v>274</v>
      </c>
      <c r="AY116" s="162">
        <v>0</v>
      </c>
      <c r="AZ116" s="162" t="s">
        <v>274</v>
      </c>
      <c r="BA116" s="162">
        <v>0</v>
      </c>
      <c r="BB116" s="159">
        <v>11076.92</v>
      </c>
      <c r="BC116" s="162" t="s">
        <v>274</v>
      </c>
      <c r="BD116" s="162">
        <v>0</v>
      </c>
      <c r="BE116" s="159">
        <v>461.54</v>
      </c>
      <c r="BF116" s="159">
        <v>461.54</v>
      </c>
      <c r="BG116" s="159">
        <v>11538.46</v>
      </c>
    </row>
    <row r="117" ht="28.05" customHeight="1" spans="1:59">
      <c r="A117" s="149"/>
      <c r="B117" s="149"/>
      <c r="C117" s="149"/>
      <c r="D117" s="149" t="s">
        <v>455</v>
      </c>
      <c r="E117" s="340" t="s">
        <v>869</v>
      </c>
      <c r="F117" s="149" t="s">
        <v>455</v>
      </c>
      <c r="G117" s="149" t="s">
        <v>870</v>
      </c>
      <c r="H117" s="149" t="s">
        <v>871</v>
      </c>
      <c r="I117" s="149" t="s">
        <v>872</v>
      </c>
      <c r="J117" s="149" t="s">
        <v>873</v>
      </c>
      <c r="K117" s="149"/>
      <c r="L117" s="149" t="s">
        <v>287</v>
      </c>
      <c r="M117" s="149"/>
      <c r="N117" s="149" t="s">
        <v>263</v>
      </c>
      <c r="O117" s="149" t="s">
        <v>214</v>
      </c>
      <c r="P117" s="149" t="s">
        <v>53</v>
      </c>
      <c r="Q117" s="149"/>
      <c r="R117" s="149" t="s">
        <v>333</v>
      </c>
      <c r="S117" s="149" t="s">
        <v>289</v>
      </c>
      <c r="T117" s="149" t="s">
        <v>874</v>
      </c>
      <c r="U117" s="149" t="s">
        <v>267</v>
      </c>
      <c r="V117" s="149"/>
      <c r="W117" s="149"/>
      <c r="X117" s="149" t="s">
        <v>336</v>
      </c>
      <c r="Y117" s="149"/>
      <c r="Z117" s="149"/>
      <c r="AA117" s="149"/>
      <c r="AB117" s="149" t="s">
        <v>269</v>
      </c>
      <c r="AC117" s="149" t="s">
        <v>318</v>
      </c>
      <c r="AD117" s="149" t="s">
        <v>874</v>
      </c>
      <c r="AE117" s="149" t="s">
        <v>271</v>
      </c>
      <c r="AF117" s="149"/>
      <c r="AG117" s="149" t="s">
        <v>272</v>
      </c>
      <c r="AH117" s="149" t="s">
        <v>273</v>
      </c>
      <c r="AI117" s="158">
        <v>60</v>
      </c>
      <c r="AJ117" s="149"/>
      <c r="AK117" s="159" t="s">
        <v>274</v>
      </c>
      <c r="AL117" s="159" t="s">
        <v>274</v>
      </c>
      <c r="AM117" s="149" t="s">
        <v>274</v>
      </c>
      <c r="AN117" s="160">
        <v>4</v>
      </c>
      <c r="AO117" s="149"/>
      <c r="AP117" s="149" t="s">
        <v>274</v>
      </c>
      <c r="AQ117" s="149" t="s">
        <v>275</v>
      </c>
      <c r="AR117" s="158">
        <v>1</v>
      </c>
      <c r="AS117" s="149" t="s">
        <v>275</v>
      </c>
      <c r="AT117" s="149" t="s">
        <v>276</v>
      </c>
      <c r="AU117" s="161">
        <v>1</v>
      </c>
      <c r="AV117" s="159">
        <v>2135.9</v>
      </c>
      <c r="AW117" s="159">
        <v>85.44</v>
      </c>
      <c r="AX117" s="149" t="s">
        <v>274</v>
      </c>
      <c r="AY117" s="162">
        <v>0</v>
      </c>
      <c r="AZ117" s="162" t="s">
        <v>274</v>
      </c>
      <c r="BA117" s="162">
        <v>0</v>
      </c>
      <c r="BB117" s="159">
        <v>2050.46</v>
      </c>
      <c r="BC117" s="162" t="s">
        <v>274</v>
      </c>
      <c r="BD117" s="162">
        <v>0</v>
      </c>
      <c r="BE117" s="159">
        <v>85.44</v>
      </c>
      <c r="BF117" s="159">
        <v>85.44</v>
      </c>
      <c r="BG117" s="159">
        <v>2135.9</v>
      </c>
    </row>
    <row r="118" ht="28.05" customHeight="1" spans="1:59">
      <c r="A118" s="149"/>
      <c r="B118" s="149"/>
      <c r="C118" s="149"/>
      <c r="D118" s="149" t="s">
        <v>455</v>
      </c>
      <c r="E118" s="340" t="s">
        <v>875</v>
      </c>
      <c r="F118" s="149" t="s">
        <v>455</v>
      </c>
      <c r="G118" s="149" t="s">
        <v>876</v>
      </c>
      <c r="H118" s="149" t="s">
        <v>877</v>
      </c>
      <c r="I118" s="149" t="s">
        <v>878</v>
      </c>
      <c r="J118" s="149" t="s">
        <v>879</v>
      </c>
      <c r="K118" s="149"/>
      <c r="L118" s="149" t="s">
        <v>287</v>
      </c>
      <c r="M118" s="149"/>
      <c r="N118" s="149" t="s">
        <v>263</v>
      </c>
      <c r="O118" s="149" t="s">
        <v>214</v>
      </c>
      <c r="P118" s="149" t="s">
        <v>53</v>
      </c>
      <c r="Q118" s="149"/>
      <c r="R118" s="149" t="s">
        <v>333</v>
      </c>
      <c r="S118" s="149" t="s">
        <v>289</v>
      </c>
      <c r="T118" s="149" t="s">
        <v>874</v>
      </c>
      <c r="U118" s="149" t="s">
        <v>267</v>
      </c>
      <c r="V118" s="149"/>
      <c r="W118" s="149"/>
      <c r="X118" s="149" t="s">
        <v>336</v>
      </c>
      <c r="Y118" s="149"/>
      <c r="Z118" s="149"/>
      <c r="AA118" s="149"/>
      <c r="AB118" s="149" t="s">
        <v>269</v>
      </c>
      <c r="AC118" s="149" t="s">
        <v>318</v>
      </c>
      <c r="AD118" s="149" t="s">
        <v>874</v>
      </c>
      <c r="AE118" s="149" t="s">
        <v>271</v>
      </c>
      <c r="AF118" s="149"/>
      <c r="AG118" s="149" t="s">
        <v>272</v>
      </c>
      <c r="AH118" s="149" t="s">
        <v>273</v>
      </c>
      <c r="AI118" s="158">
        <v>60</v>
      </c>
      <c r="AJ118" s="149"/>
      <c r="AK118" s="159" t="s">
        <v>274</v>
      </c>
      <c r="AL118" s="159" t="s">
        <v>274</v>
      </c>
      <c r="AM118" s="149" t="s">
        <v>274</v>
      </c>
      <c r="AN118" s="160">
        <v>4</v>
      </c>
      <c r="AO118" s="149"/>
      <c r="AP118" s="149" t="s">
        <v>274</v>
      </c>
      <c r="AQ118" s="149" t="s">
        <v>275</v>
      </c>
      <c r="AR118" s="158">
        <v>1</v>
      </c>
      <c r="AS118" s="149" t="s">
        <v>275</v>
      </c>
      <c r="AT118" s="149" t="s">
        <v>276</v>
      </c>
      <c r="AU118" s="161">
        <v>1</v>
      </c>
      <c r="AV118" s="159">
        <v>1179.49</v>
      </c>
      <c r="AW118" s="159">
        <v>47.18</v>
      </c>
      <c r="AX118" s="149" t="s">
        <v>274</v>
      </c>
      <c r="AY118" s="162">
        <v>0</v>
      </c>
      <c r="AZ118" s="162" t="s">
        <v>274</v>
      </c>
      <c r="BA118" s="162">
        <v>0</v>
      </c>
      <c r="BB118" s="159">
        <v>1132.31</v>
      </c>
      <c r="BC118" s="162" t="s">
        <v>274</v>
      </c>
      <c r="BD118" s="162">
        <v>0</v>
      </c>
      <c r="BE118" s="159">
        <v>47.18</v>
      </c>
      <c r="BF118" s="159">
        <v>47.18</v>
      </c>
      <c r="BG118" s="159">
        <v>1179.49</v>
      </c>
    </row>
    <row r="119" ht="28.05" customHeight="1" spans="1:59">
      <c r="A119" s="149"/>
      <c r="B119" s="149"/>
      <c r="C119" s="149"/>
      <c r="D119" s="149" t="s">
        <v>455</v>
      </c>
      <c r="E119" s="340" t="s">
        <v>880</v>
      </c>
      <c r="F119" s="149" t="s">
        <v>455</v>
      </c>
      <c r="G119" s="149" t="s">
        <v>881</v>
      </c>
      <c r="H119" s="149" t="s">
        <v>882</v>
      </c>
      <c r="I119" s="149" t="s">
        <v>883</v>
      </c>
      <c r="J119" s="149" t="s">
        <v>884</v>
      </c>
      <c r="K119" s="149"/>
      <c r="L119" s="149" t="s">
        <v>287</v>
      </c>
      <c r="M119" s="149"/>
      <c r="N119" s="149" t="s">
        <v>263</v>
      </c>
      <c r="O119" s="149" t="s">
        <v>214</v>
      </c>
      <c r="P119" s="149" t="s">
        <v>53</v>
      </c>
      <c r="Q119" s="149"/>
      <c r="R119" s="149" t="s">
        <v>333</v>
      </c>
      <c r="S119" s="149" t="s">
        <v>289</v>
      </c>
      <c r="T119" s="149" t="s">
        <v>874</v>
      </c>
      <c r="U119" s="149" t="s">
        <v>267</v>
      </c>
      <c r="V119" s="149"/>
      <c r="W119" s="149"/>
      <c r="X119" s="149" t="s">
        <v>336</v>
      </c>
      <c r="Y119" s="149"/>
      <c r="Z119" s="149"/>
      <c r="AA119" s="149"/>
      <c r="AB119" s="149" t="s">
        <v>269</v>
      </c>
      <c r="AC119" s="149" t="s">
        <v>318</v>
      </c>
      <c r="AD119" s="149" t="s">
        <v>874</v>
      </c>
      <c r="AE119" s="149" t="s">
        <v>271</v>
      </c>
      <c r="AF119" s="149"/>
      <c r="AG119" s="149" t="s">
        <v>272</v>
      </c>
      <c r="AH119" s="149" t="s">
        <v>273</v>
      </c>
      <c r="AI119" s="158">
        <v>60</v>
      </c>
      <c r="AJ119" s="149"/>
      <c r="AK119" s="159" t="s">
        <v>274</v>
      </c>
      <c r="AL119" s="159" t="s">
        <v>274</v>
      </c>
      <c r="AM119" s="149" t="s">
        <v>274</v>
      </c>
      <c r="AN119" s="160">
        <v>4</v>
      </c>
      <c r="AO119" s="149"/>
      <c r="AP119" s="149" t="s">
        <v>274</v>
      </c>
      <c r="AQ119" s="149" t="s">
        <v>275</v>
      </c>
      <c r="AR119" s="158">
        <v>1</v>
      </c>
      <c r="AS119" s="149" t="s">
        <v>275</v>
      </c>
      <c r="AT119" s="149" t="s">
        <v>276</v>
      </c>
      <c r="AU119" s="161">
        <v>1</v>
      </c>
      <c r="AV119" s="159">
        <v>2136.75</v>
      </c>
      <c r="AW119" s="159">
        <v>85.47</v>
      </c>
      <c r="AX119" s="149" t="s">
        <v>274</v>
      </c>
      <c r="AY119" s="162">
        <v>0</v>
      </c>
      <c r="AZ119" s="162" t="s">
        <v>274</v>
      </c>
      <c r="BA119" s="162">
        <v>0</v>
      </c>
      <c r="BB119" s="159">
        <v>2051.28</v>
      </c>
      <c r="BC119" s="162" t="s">
        <v>274</v>
      </c>
      <c r="BD119" s="162">
        <v>0</v>
      </c>
      <c r="BE119" s="159">
        <v>85.47</v>
      </c>
      <c r="BF119" s="159">
        <v>85.47</v>
      </c>
      <c r="BG119" s="159">
        <v>2136.75</v>
      </c>
    </row>
    <row r="120" ht="28.05" customHeight="1" spans="1:59">
      <c r="A120" s="149"/>
      <c r="B120" s="149"/>
      <c r="C120" s="149"/>
      <c r="D120" s="149" t="s">
        <v>455</v>
      </c>
      <c r="E120" s="340" t="s">
        <v>885</v>
      </c>
      <c r="F120" s="149" t="s">
        <v>455</v>
      </c>
      <c r="G120" s="149" t="s">
        <v>886</v>
      </c>
      <c r="H120" s="149" t="s">
        <v>887</v>
      </c>
      <c r="I120" s="149" t="s">
        <v>888</v>
      </c>
      <c r="J120" s="149" t="s">
        <v>889</v>
      </c>
      <c r="K120" s="149"/>
      <c r="L120" s="149" t="s">
        <v>287</v>
      </c>
      <c r="M120" s="149"/>
      <c r="N120" s="149" t="s">
        <v>263</v>
      </c>
      <c r="O120" s="149" t="s">
        <v>214</v>
      </c>
      <c r="P120" s="149" t="s">
        <v>53</v>
      </c>
      <c r="Q120" s="149"/>
      <c r="R120" s="149" t="s">
        <v>333</v>
      </c>
      <c r="S120" s="149" t="s">
        <v>289</v>
      </c>
      <c r="T120" s="149" t="s">
        <v>874</v>
      </c>
      <c r="U120" s="149" t="s">
        <v>267</v>
      </c>
      <c r="V120" s="149"/>
      <c r="W120" s="149"/>
      <c r="X120" s="149" t="s">
        <v>336</v>
      </c>
      <c r="Y120" s="149"/>
      <c r="Z120" s="149"/>
      <c r="AA120" s="149"/>
      <c r="AB120" s="149" t="s">
        <v>269</v>
      </c>
      <c r="AC120" s="149" t="s">
        <v>318</v>
      </c>
      <c r="AD120" s="149" t="s">
        <v>874</v>
      </c>
      <c r="AE120" s="149" t="s">
        <v>271</v>
      </c>
      <c r="AF120" s="149"/>
      <c r="AG120" s="149" t="s">
        <v>272</v>
      </c>
      <c r="AH120" s="149" t="s">
        <v>273</v>
      </c>
      <c r="AI120" s="158">
        <v>60</v>
      </c>
      <c r="AJ120" s="149"/>
      <c r="AK120" s="159" t="s">
        <v>274</v>
      </c>
      <c r="AL120" s="159" t="s">
        <v>274</v>
      </c>
      <c r="AM120" s="149" t="s">
        <v>274</v>
      </c>
      <c r="AN120" s="160">
        <v>4</v>
      </c>
      <c r="AO120" s="149"/>
      <c r="AP120" s="149" t="s">
        <v>274</v>
      </c>
      <c r="AQ120" s="149" t="s">
        <v>275</v>
      </c>
      <c r="AR120" s="158">
        <v>1</v>
      </c>
      <c r="AS120" s="149" t="s">
        <v>275</v>
      </c>
      <c r="AT120" s="149" t="s">
        <v>276</v>
      </c>
      <c r="AU120" s="161">
        <v>1</v>
      </c>
      <c r="AV120" s="159">
        <v>1623.93</v>
      </c>
      <c r="AW120" s="159">
        <v>64.96</v>
      </c>
      <c r="AX120" s="149" t="s">
        <v>274</v>
      </c>
      <c r="AY120" s="162">
        <v>0</v>
      </c>
      <c r="AZ120" s="162" t="s">
        <v>274</v>
      </c>
      <c r="BA120" s="162">
        <v>0</v>
      </c>
      <c r="BB120" s="159">
        <v>1558.97</v>
      </c>
      <c r="BC120" s="162" t="s">
        <v>274</v>
      </c>
      <c r="BD120" s="162">
        <v>0</v>
      </c>
      <c r="BE120" s="159">
        <v>64.96</v>
      </c>
      <c r="BF120" s="159">
        <v>64.96</v>
      </c>
      <c r="BG120" s="159">
        <v>1623.93</v>
      </c>
    </row>
    <row r="121" ht="28.05" customHeight="1" spans="1:59">
      <c r="A121" s="149"/>
      <c r="B121" s="149"/>
      <c r="C121" s="149"/>
      <c r="D121" s="149" t="s">
        <v>455</v>
      </c>
      <c r="E121" s="340" t="s">
        <v>890</v>
      </c>
      <c r="F121" s="149" t="s">
        <v>455</v>
      </c>
      <c r="G121" s="149" t="s">
        <v>891</v>
      </c>
      <c r="H121" s="149" t="s">
        <v>892</v>
      </c>
      <c r="I121" s="149"/>
      <c r="J121" s="149" t="s">
        <v>893</v>
      </c>
      <c r="K121" s="149"/>
      <c r="L121" s="149" t="s">
        <v>287</v>
      </c>
      <c r="M121" s="149"/>
      <c r="N121" s="149" t="s">
        <v>263</v>
      </c>
      <c r="O121" s="149" t="s">
        <v>214</v>
      </c>
      <c r="P121" s="149" t="s">
        <v>53</v>
      </c>
      <c r="Q121" s="149"/>
      <c r="R121" s="149" t="s">
        <v>333</v>
      </c>
      <c r="S121" s="149" t="s">
        <v>289</v>
      </c>
      <c r="T121" s="149" t="s">
        <v>874</v>
      </c>
      <c r="U121" s="149" t="s">
        <v>267</v>
      </c>
      <c r="V121" s="149"/>
      <c r="W121" s="149"/>
      <c r="X121" s="149" t="s">
        <v>336</v>
      </c>
      <c r="Y121" s="149"/>
      <c r="Z121" s="149"/>
      <c r="AA121" s="149"/>
      <c r="AB121" s="149" t="s">
        <v>269</v>
      </c>
      <c r="AC121" s="149" t="s">
        <v>318</v>
      </c>
      <c r="AD121" s="149" t="s">
        <v>874</v>
      </c>
      <c r="AE121" s="149" t="s">
        <v>271</v>
      </c>
      <c r="AF121" s="149"/>
      <c r="AG121" s="149" t="s">
        <v>272</v>
      </c>
      <c r="AH121" s="149" t="s">
        <v>273</v>
      </c>
      <c r="AI121" s="158">
        <v>60</v>
      </c>
      <c r="AJ121" s="149"/>
      <c r="AK121" s="159" t="s">
        <v>274</v>
      </c>
      <c r="AL121" s="159" t="s">
        <v>274</v>
      </c>
      <c r="AM121" s="149" t="s">
        <v>274</v>
      </c>
      <c r="AN121" s="160">
        <v>4</v>
      </c>
      <c r="AO121" s="149"/>
      <c r="AP121" s="149" t="s">
        <v>274</v>
      </c>
      <c r="AQ121" s="149" t="s">
        <v>275</v>
      </c>
      <c r="AR121" s="158">
        <v>1</v>
      </c>
      <c r="AS121" s="149" t="s">
        <v>275</v>
      </c>
      <c r="AT121" s="149" t="s">
        <v>276</v>
      </c>
      <c r="AU121" s="161">
        <v>1</v>
      </c>
      <c r="AV121" s="159">
        <v>108600</v>
      </c>
      <c r="AW121" s="159">
        <v>4344</v>
      </c>
      <c r="AX121" s="149" t="s">
        <v>274</v>
      </c>
      <c r="AY121" s="162">
        <v>0</v>
      </c>
      <c r="AZ121" s="162" t="s">
        <v>274</v>
      </c>
      <c r="BA121" s="162">
        <v>0</v>
      </c>
      <c r="BB121" s="159">
        <v>104256</v>
      </c>
      <c r="BC121" s="162" t="s">
        <v>274</v>
      </c>
      <c r="BD121" s="162">
        <v>0</v>
      </c>
      <c r="BE121" s="159">
        <v>4344</v>
      </c>
      <c r="BF121" s="159">
        <v>4344</v>
      </c>
      <c r="BG121" s="159">
        <v>108600</v>
      </c>
    </row>
    <row r="122" ht="28.05" customHeight="1" spans="1:59">
      <c r="A122" s="149"/>
      <c r="B122" s="149"/>
      <c r="C122" s="149"/>
      <c r="D122" s="149" t="s">
        <v>455</v>
      </c>
      <c r="E122" s="340" t="s">
        <v>894</v>
      </c>
      <c r="F122" s="149" t="s">
        <v>455</v>
      </c>
      <c r="G122" s="149" t="s">
        <v>895</v>
      </c>
      <c r="H122" s="149" t="s">
        <v>896</v>
      </c>
      <c r="I122" s="149" t="s">
        <v>897</v>
      </c>
      <c r="J122" s="149" t="s">
        <v>898</v>
      </c>
      <c r="K122" s="149"/>
      <c r="L122" s="149" t="s">
        <v>287</v>
      </c>
      <c r="M122" s="149"/>
      <c r="N122" s="149" t="s">
        <v>263</v>
      </c>
      <c r="O122" s="149" t="s">
        <v>214</v>
      </c>
      <c r="P122" s="149" t="s">
        <v>53</v>
      </c>
      <c r="Q122" s="149"/>
      <c r="R122" s="149" t="s">
        <v>333</v>
      </c>
      <c r="S122" s="149" t="s">
        <v>289</v>
      </c>
      <c r="T122" s="149" t="s">
        <v>874</v>
      </c>
      <c r="U122" s="149" t="s">
        <v>267</v>
      </c>
      <c r="V122" s="149"/>
      <c r="W122" s="149"/>
      <c r="X122" s="149" t="s">
        <v>336</v>
      </c>
      <c r="Y122" s="149"/>
      <c r="Z122" s="149"/>
      <c r="AA122" s="149"/>
      <c r="AB122" s="149" t="s">
        <v>269</v>
      </c>
      <c r="AC122" s="149" t="s">
        <v>318</v>
      </c>
      <c r="AD122" s="149" t="s">
        <v>874</v>
      </c>
      <c r="AE122" s="149" t="s">
        <v>271</v>
      </c>
      <c r="AF122" s="149"/>
      <c r="AG122" s="149" t="s">
        <v>272</v>
      </c>
      <c r="AH122" s="149" t="s">
        <v>273</v>
      </c>
      <c r="AI122" s="158">
        <v>60</v>
      </c>
      <c r="AJ122" s="149"/>
      <c r="AK122" s="159" t="s">
        <v>274</v>
      </c>
      <c r="AL122" s="159" t="s">
        <v>274</v>
      </c>
      <c r="AM122" s="149" t="s">
        <v>274</v>
      </c>
      <c r="AN122" s="160">
        <v>4</v>
      </c>
      <c r="AO122" s="149"/>
      <c r="AP122" s="149" t="s">
        <v>274</v>
      </c>
      <c r="AQ122" s="149" t="s">
        <v>275</v>
      </c>
      <c r="AR122" s="158">
        <v>1</v>
      </c>
      <c r="AS122" s="149" t="s">
        <v>275</v>
      </c>
      <c r="AT122" s="149" t="s">
        <v>276</v>
      </c>
      <c r="AU122" s="161">
        <v>1</v>
      </c>
      <c r="AV122" s="159">
        <v>2135.9</v>
      </c>
      <c r="AW122" s="159">
        <v>85.44</v>
      </c>
      <c r="AX122" s="149" t="s">
        <v>274</v>
      </c>
      <c r="AY122" s="162">
        <v>0</v>
      </c>
      <c r="AZ122" s="162" t="s">
        <v>274</v>
      </c>
      <c r="BA122" s="162">
        <v>0</v>
      </c>
      <c r="BB122" s="159">
        <v>2050.46</v>
      </c>
      <c r="BC122" s="162" t="s">
        <v>274</v>
      </c>
      <c r="BD122" s="162">
        <v>0</v>
      </c>
      <c r="BE122" s="159">
        <v>85.44</v>
      </c>
      <c r="BF122" s="159">
        <v>85.44</v>
      </c>
      <c r="BG122" s="159">
        <v>2135.9</v>
      </c>
    </row>
    <row r="123" ht="28.05" customHeight="1" spans="1:59">
      <c r="A123" s="149"/>
      <c r="B123" s="149"/>
      <c r="C123" s="149"/>
      <c r="D123" s="149" t="s">
        <v>455</v>
      </c>
      <c r="E123" s="340" t="s">
        <v>899</v>
      </c>
      <c r="F123" s="149" t="s">
        <v>455</v>
      </c>
      <c r="G123" s="149" t="s">
        <v>900</v>
      </c>
      <c r="H123" s="149" t="s">
        <v>901</v>
      </c>
      <c r="I123" s="149" t="s">
        <v>902</v>
      </c>
      <c r="J123" s="149" t="s">
        <v>903</v>
      </c>
      <c r="K123" s="149"/>
      <c r="L123" s="149" t="s">
        <v>287</v>
      </c>
      <c r="M123" s="149"/>
      <c r="N123" s="149" t="s">
        <v>263</v>
      </c>
      <c r="O123" s="149" t="s">
        <v>214</v>
      </c>
      <c r="P123" s="149" t="s">
        <v>53</v>
      </c>
      <c r="Q123" s="149"/>
      <c r="R123" s="149" t="s">
        <v>333</v>
      </c>
      <c r="S123" s="149" t="s">
        <v>289</v>
      </c>
      <c r="T123" s="149" t="s">
        <v>874</v>
      </c>
      <c r="U123" s="149" t="s">
        <v>267</v>
      </c>
      <c r="V123" s="149"/>
      <c r="W123" s="149"/>
      <c r="X123" s="149" t="s">
        <v>336</v>
      </c>
      <c r="Y123" s="149"/>
      <c r="Z123" s="149"/>
      <c r="AA123" s="149"/>
      <c r="AB123" s="149" t="s">
        <v>269</v>
      </c>
      <c r="AC123" s="149" t="s">
        <v>318</v>
      </c>
      <c r="AD123" s="149" t="s">
        <v>874</v>
      </c>
      <c r="AE123" s="149" t="s">
        <v>271</v>
      </c>
      <c r="AF123" s="149"/>
      <c r="AG123" s="149" t="s">
        <v>272</v>
      </c>
      <c r="AH123" s="149" t="s">
        <v>273</v>
      </c>
      <c r="AI123" s="158">
        <v>60</v>
      </c>
      <c r="AJ123" s="149"/>
      <c r="AK123" s="159" t="s">
        <v>274</v>
      </c>
      <c r="AL123" s="159" t="s">
        <v>274</v>
      </c>
      <c r="AM123" s="149" t="s">
        <v>274</v>
      </c>
      <c r="AN123" s="160">
        <v>4</v>
      </c>
      <c r="AO123" s="149"/>
      <c r="AP123" s="149" t="s">
        <v>274</v>
      </c>
      <c r="AQ123" s="149" t="s">
        <v>275</v>
      </c>
      <c r="AR123" s="158">
        <v>1</v>
      </c>
      <c r="AS123" s="149" t="s">
        <v>275</v>
      </c>
      <c r="AT123" s="149" t="s">
        <v>276</v>
      </c>
      <c r="AU123" s="161">
        <v>1</v>
      </c>
      <c r="AV123" s="159">
        <v>2991.45</v>
      </c>
      <c r="AW123" s="159">
        <v>119.66</v>
      </c>
      <c r="AX123" s="149" t="s">
        <v>274</v>
      </c>
      <c r="AY123" s="162">
        <v>0</v>
      </c>
      <c r="AZ123" s="162" t="s">
        <v>274</v>
      </c>
      <c r="BA123" s="162">
        <v>0</v>
      </c>
      <c r="BB123" s="159">
        <v>2871.79</v>
      </c>
      <c r="BC123" s="162" t="s">
        <v>274</v>
      </c>
      <c r="BD123" s="162">
        <v>0</v>
      </c>
      <c r="BE123" s="159">
        <v>119.66</v>
      </c>
      <c r="BF123" s="159">
        <v>119.66</v>
      </c>
      <c r="BG123" s="159">
        <v>2991.45</v>
      </c>
    </row>
    <row r="124" ht="28.05" customHeight="1" spans="1:59">
      <c r="A124" s="149"/>
      <c r="B124" s="149"/>
      <c r="C124" s="149"/>
      <c r="D124" s="149" t="s">
        <v>455</v>
      </c>
      <c r="E124" s="340" t="s">
        <v>904</v>
      </c>
      <c r="F124" s="149" t="s">
        <v>455</v>
      </c>
      <c r="G124" s="149" t="s">
        <v>905</v>
      </c>
      <c r="H124" s="149" t="s">
        <v>906</v>
      </c>
      <c r="I124" s="149"/>
      <c r="J124" s="149" t="s">
        <v>907</v>
      </c>
      <c r="K124" s="149"/>
      <c r="L124" s="149" t="s">
        <v>287</v>
      </c>
      <c r="M124" s="149"/>
      <c r="N124" s="149" t="s">
        <v>263</v>
      </c>
      <c r="O124" s="149" t="s">
        <v>214</v>
      </c>
      <c r="P124" s="149" t="s">
        <v>53</v>
      </c>
      <c r="Q124" s="149"/>
      <c r="R124" s="149" t="s">
        <v>333</v>
      </c>
      <c r="S124" s="149" t="s">
        <v>289</v>
      </c>
      <c r="T124" s="149" t="s">
        <v>908</v>
      </c>
      <c r="U124" s="149" t="s">
        <v>267</v>
      </c>
      <c r="V124" s="149"/>
      <c r="W124" s="149"/>
      <c r="X124" s="149" t="s">
        <v>336</v>
      </c>
      <c r="Y124" s="149"/>
      <c r="Z124" s="149"/>
      <c r="AA124" s="149"/>
      <c r="AB124" s="149" t="s">
        <v>269</v>
      </c>
      <c r="AC124" s="149" t="s">
        <v>318</v>
      </c>
      <c r="AD124" s="149" t="s">
        <v>908</v>
      </c>
      <c r="AE124" s="149" t="s">
        <v>271</v>
      </c>
      <c r="AF124" s="149"/>
      <c r="AG124" s="149" t="s">
        <v>272</v>
      </c>
      <c r="AH124" s="149" t="s">
        <v>273</v>
      </c>
      <c r="AI124" s="158">
        <v>60</v>
      </c>
      <c r="AJ124" s="149"/>
      <c r="AK124" s="159" t="s">
        <v>274</v>
      </c>
      <c r="AL124" s="159" t="s">
        <v>274</v>
      </c>
      <c r="AM124" s="149" t="s">
        <v>274</v>
      </c>
      <c r="AN124" s="160">
        <v>4</v>
      </c>
      <c r="AO124" s="149"/>
      <c r="AP124" s="149" t="s">
        <v>274</v>
      </c>
      <c r="AQ124" s="149" t="s">
        <v>275</v>
      </c>
      <c r="AR124" s="158">
        <v>1</v>
      </c>
      <c r="AS124" s="149" t="s">
        <v>275</v>
      </c>
      <c r="AT124" s="149" t="s">
        <v>276</v>
      </c>
      <c r="AU124" s="161">
        <v>1</v>
      </c>
      <c r="AV124" s="159">
        <v>252263.26</v>
      </c>
      <c r="AW124" s="159">
        <v>10090.53</v>
      </c>
      <c r="AX124" s="149" t="s">
        <v>274</v>
      </c>
      <c r="AY124" s="162">
        <v>0</v>
      </c>
      <c r="AZ124" s="162" t="s">
        <v>274</v>
      </c>
      <c r="BA124" s="162">
        <v>0</v>
      </c>
      <c r="BB124" s="159">
        <v>242172.73</v>
      </c>
      <c r="BC124" s="162" t="s">
        <v>274</v>
      </c>
      <c r="BD124" s="162">
        <v>0</v>
      </c>
      <c r="BE124" s="159">
        <v>10090.53</v>
      </c>
      <c r="BF124" s="159">
        <v>10090.53</v>
      </c>
      <c r="BG124" s="159">
        <v>252263.26</v>
      </c>
    </row>
    <row r="125" ht="28.05" customHeight="1" spans="1:59">
      <c r="A125" s="149"/>
      <c r="B125" s="149"/>
      <c r="C125" s="149"/>
      <c r="D125" s="149" t="s">
        <v>455</v>
      </c>
      <c r="E125" s="340" t="s">
        <v>909</v>
      </c>
      <c r="F125" s="149" t="s">
        <v>455</v>
      </c>
      <c r="G125" s="149" t="s">
        <v>910</v>
      </c>
      <c r="H125" s="149" t="s">
        <v>866</v>
      </c>
      <c r="I125" s="149" t="s">
        <v>867</v>
      </c>
      <c r="J125" s="149" t="s">
        <v>911</v>
      </c>
      <c r="K125" s="149"/>
      <c r="L125" s="149" t="s">
        <v>262</v>
      </c>
      <c r="M125" s="149"/>
      <c r="N125" s="149" t="s">
        <v>263</v>
      </c>
      <c r="O125" s="149" t="s">
        <v>214</v>
      </c>
      <c r="P125" s="149" t="s">
        <v>53</v>
      </c>
      <c r="Q125" s="149"/>
      <c r="R125" s="149" t="s">
        <v>62</v>
      </c>
      <c r="S125" s="149" t="s">
        <v>863</v>
      </c>
      <c r="T125" s="149" t="s">
        <v>857</v>
      </c>
      <c r="U125" s="149" t="s">
        <v>267</v>
      </c>
      <c r="V125" s="149"/>
      <c r="W125" s="149"/>
      <c r="X125" s="149" t="s">
        <v>268</v>
      </c>
      <c r="Y125" s="149"/>
      <c r="Z125" s="149"/>
      <c r="AA125" s="149"/>
      <c r="AB125" s="149" t="s">
        <v>269</v>
      </c>
      <c r="AC125" s="149" t="s">
        <v>318</v>
      </c>
      <c r="AD125" s="149" t="s">
        <v>857</v>
      </c>
      <c r="AE125" s="149" t="s">
        <v>271</v>
      </c>
      <c r="AF125" s="149"/>
      <c r="AG125" s="149" t="s">
        <v>272</v>
      </c>
      <c r="AH125" s="149" t="s">
        <v>273</v>
      </c>
      <c r="AI125" s="158">
        <v>60</v>
      </c>
      <c r="AJ125" s="149"/>
      <c r="AK125" s="159" t="s">
        <v>274</v>
      </c>
      <c r="AL125" s="159" t="s">
        <v>274</v>
      </c>
      <c r="AM125" s="149" t="s">
        <v>274</v>
      </c>
      <c r="AN125" s="160">
        <v>4</v>
      </c>
      <c r="AO125" s="149"/>
      <c r="AP125" s="149" t="s">
        <v>274</v>
      </c>
      <c r="AQ125" s="149" t="s">
        <v>275</v>
      </c>
      <c r="AR125" s="158">
        <v>1</v>
      </c>
      <c r="AS125" s="149" t="s">
        <v>275</v>
      </c>
      <c r="AT125" s="149" t="s">
        <v>276</v>
      </c>
      <c r="AU125" s="161">
        <v>1</v>
      </c>
      <c r="AV125" s="159">
        <v>11111.11</v>
      </c>
      <c r="AW125" s="159">
        <v>444.44</v>
      </c>
      <c r="AX125" s="149" t="s">
        <v>274</v>
      </c>
      <c r="AY125" s="162">
        <v>0</v>
      </c>
      <c r="AZ125" s="162" t="s">
        <v>274</v>
      </c>
      <c r="BA125" s="162">
        <v>0</v>
      </c>
      <c r="BB125" s="159">
        <v>10666.67</v>
      </c>
      <c r="BC125" s="162" t="s">
        <v>274</v>
      </c>
      <c r="BD125" s="162">
        <v>0</v>
      </c>
      <c r="BE125" s="159">
        <v>444.44</v>
      </c>
      <c r="BF125" s="159">
        <v>444.44</v>
      </c>
      <c r="BG125" s="159">
        <v>11111.11</v>
      </c>
    </row>
    <row r="126" ht="28.05" customHeight="1" spans="1:59">
      <c r="A126" s="149"/>
      <c r="B126" s="149"/>
      <c r="C126" s="149"/>
      <c r="D126" s="149" t="s">
        <v>455</v>
      </c>
      <c r="E126" s="340" t="s">
        <v>912</v>
      </c>
      <c r="F126" s="149" t="s">
        <v>455</v>
      </c>
      <c r="G126" s="149" t="s">
        <v>913</v>
      </c>
      <c r="H126" s="149" t="s">
        <v>866</v>
      </c>
      <c r="I126" s="149" t="s">
        <v>867</v>
      </c>
      <c r="J126" s="149" t="s">
        <v>914</v>
      </c>
      <c r="K126" s="149"/>
      <c r="L126" s="149" t="s">
        <v>262</v>
      </c>
      <c r="M126" s="149"/>
      <c r="N126" s="149" t="s">
        <v>263</v>
      </c>
      <c r="O126" s="149" t="s">
        <v>214</v>
      </c>
      <c r="P126" s="149" t="s">
        <v>53</v>
      </c>
      <c r="Q126" s="149"/>
      <c r="R126" s="149" t="s">
        <v>62</v>
      </c>
      <c r="S126" s="149" t="s">
        <v>863</v>
      </c>
      <c r="T126" s="149" t="s">
        <v>857</v>
      </c>
      <c r="U126" s="149" t="s">
        <v>267</v>
      </c>
      <c r="V126" s="149"/>
      <c r="W126" s="149"/>
      <c r="X126" s="149" t="s">
        <v>268</v>
      </c>
      <c r="Y126" s="149"/>
      <c r="Z126" s="149"/>
      <c r="AA126" s="149"/>
      <c r="AB126" s="149" t="s">
        <v>269</v>
      </c>
      <c r="AC126" s="149" t="s">
        <v>318</v>
      </c>
      <c r="AD126" s="149" t="s">
        <v>857</v>
      </c>
      <c r="AE126" s="149" t="s">
        <v>271</v>
      </c>
      <c r="AF126" s="149"/>
      <c r="AG126" s="149" t="s">
        <v>272</v>
      </c>
      <c r="AH126" s="149" t="s">
        <v>273</v>
      </c>
      <c r="AI126" s="158">
        <v>60</v>
      </c>
      <c r="AJ126" s="149"/>
      <c r="AK126" s="159" t="s">
        <v>274</v>
      </c>
      <c r="AL126" s="159" t="s">
        <v>274</v>
      </c>
      <c r="AM126" s="149" t="s">
        <v>274</v>
      </c>
      <c r="AN126" s="160">
        <v>4</v>
      </c>
      <c r="AO126" s="149"/>
      <c r="AP126" s="149" t="s">
        <v>274</v>
      </c>
      <c r="AQ126" s="149" t="s">
        <v>275</v>
      </c>
      <c r="AR126" s="158">
        <v>1</v>
      </c>
      <c r="AS126" s="149" t="s">
        <v>275</v>
      </c>
      <c r="AT126" s="149" t="s">
        <v>276</v>
      </c>
      <c r="AU126" s="161">
        <v>1</v>
      </c>
      <c r="AV126" s="159">
        <v>11111.11</v>
      </c>
      <c r="AW126" s="159">
        <v>444.44</v>
      </c>
      <c r="AX126" s="149" t="s">
        <v>274</v>
      </c>
      <c r="AY126" s="162">
        <v>0</v>
      </c>
      <c r="AZ126" s="162" t="s">
        <v>274</v>
      </c>
      <c r="BA126" s="162">
        <v>0</v>
      </c>
      <c r="BB126" s="159">
        <v>10666.67</v>
      </c>
      <c r="BC126" s="162" t="s">
        <v>274</v>
      </c>
      <c r="BD126" s="162">
        <v>0</v>
      </c>
      <c r="BE126" s="159">
        <v>444.44</v>
      </c>
      <c r="BF126" s="159">
        <v>444.44</v>
      </c>
      <c r="BG126" s="159">
        <v>11111.11</v>
      </c>
    </row>
    <row r="127" ht="28.05" customHeight="1" spans="1:59">
      <c r="A127" s="149"/>
      <c r="B127" s="149"/>
      <c r="C127" s="149"/>
      <c r="D127" s="149" t="s">
        <v>455</v>
      </c>
      <c r="E127" s="340" t="s">
        <v>915</v>
      </c>
      <c r="F127" s="149" t="s">
        <v>455</v>
      </c>
      <c r="G127" s="149" t="s">
        <v>916</v>
      </c>
      <c r="H127" s="149" t="s">
        <v>866</v>
      </c>
      <c r="I127" s="149" t="s">
        <v>867</v>
      </c>
      <c r="J127" s="149" t="s">
        <v>917</v>
      </c>
      <c r="K127" s="149"/>
      <c r="L127" s="149" t="s">
        <v>262</v>
      </c>
      <c r="M127" s="149"/>
      <c r="N127" s="149" t="s">
        <v>263</v>
      </c>
      <c r="O127" s="149" t="s">
        <v>214</v>
      </c>
      <c r="P127" s="149" t="s">
        <v>53</v>
      </c>
      <c r="Q127" s="149"/>
      <c r="R127" s="149" t="s">
        <v>62</v>
      </c>
      <c r="S127" s="149" t="s">
        <v>863</v>
      </c>
      <c r="T127" s="149" t="s">
        <v>857</v>
      </c>
      <c r="U127" s="149" t="s">
        <v>267</v>
      </c>
      <c r="V127" s="149"/>
      <c r="W127" s="149"/>
      <c r="X127" s="149" t="s">
        <v>268</v>
      </c>
      <c r="Y127" s="149"/>
      <c r="Z127" s="149"/>
      <c r="AA127" s="149"/>
      <c r="AB127" s="149" t="s">
        <v>269</v>
      </c>
      <c r="AC127" s="149" t="s">
        <v>318</v>
      </c>
      <c r="AD127" s="149" t="s">
        <v>857</v>
      </c>
      <c r="AE127" s="149" t="s">
        <v>271</v>
      </c>
      <c r="AF127" s="149"/>
      <c r="AG127" s="149" t="s">
        <v>272</v>
      </c>
      <c r="AH127" s="149" t="s">
        <v>273</v>
      </c>
      <c r="AI127" s="158">
        <v>60</v>
      </c>
      <c r="AJ127" s="149"/>
      <c r="AK127" s="159" t="s">
        <v>274</v>
      </c>
      <c r="AL127" s="159" t="s">
        <v>274</v>
      </c>
      <c r="AM127" s="149" t="s">
        <v>274</v>
      </c>
      <c r="AN127" s="160">
        <v>4</v>
      </c>
      <c r="AO127" s="149"/>
      <c r="AP127" s="149" t="s">
        <v>274</v>
      </c>
      <c r="AQ127" s="149" t="s">
        <v>275</v>
      </c>
      <c r="AR127" s="158">
        <v>1</v>
      </c>
      <c r="AS127" s="149" t="s">
        <v>275</v>
      </c>
      <c r="AT127" s="149" t="s">
        <v>276</v>
      </c>
      <c r="AU127" s="161">
        <v>1</v>
      </c>
      <c r="AV127" s="159">
        <v>11111.11</v>
      </c>
      <c r="AW127" s="159">
        <v>444.44</v>
      </c>
      <c r="AX127" s="149" t="s">
        <v>274</v>
      </c>
      <c r="AY127" s="162">
        <v>0</v>
      </c>
      <c r="AZ127" s="162" t="s">
        <v>274</v>
      </c>
      <c r="BA127" s="162">
        <v>0</v>
      </c>
      <c r="BB127" s="159">
        <v>10666.67</v>
      </c>
      <c r="BC127" s="162" t="s">
        <v>274</v>
      </c>
      <c r="BD127" s="162">
        <v>0</v>
      </c>
      <c r="BE127" s="159">
        <v>444.44</v>
      </c>
      <c r="BF127" s="159">
        <v>444.44</v>
      </c>
      <c r="BG127" s="159">
        <v>11111.11</v>
      </c>
    </row>
    <row r="128" ht="28.05" customHeight="1" spans="1:59">
      <c r="A128" s="149"/>
      <c r="B128" s="149"/>
      <c r="C128" s="149"/>
      <c r="D128" s="149" t="s">
        <v>455</v>
      </c>
      <c r="E128" s="340" t="s">
        <v>918</v>
      </c>
      <c r="F128" s="149" t="s">
        <v>455</v>
      </c>
      <c r="G128" s="149" t="s">
        <v>919</v>
      </c>
      <c r="H128" s="149" t="s">
        <v>664</v>
      </c>
      <c r="I128" s="149"/>
      <c r="J128" s="149" t="s">
        <v>920</v>
      </c>
      <c r="K128" s="149"/>
      <c r="L128" s="149" t="s">
        <v>262</v>
      </c>
      <c r="M128" s="149"/>
      <c r="N128" s="149" t="s">
        <v>263</v>
      </c>
      <c r="O128" s="149" t="s">
        <v>214</v>
      </c>
      <c r="P128" s="149" t="s">
        <v>53</v>
      </c>
      <c r="Q128" s="149"/>
      <c r="R128" s="149" t="s">
        <v>921</v>
      </c>
      <c r="S128" s="149" t="s">
        <v>289</v>
      </c>
      <c r="T128" s="149" t="s">
        <v>908</v>
      </c>
      <c r="U128" s="149" t="s">
        <v>267</v>
      </c>
      <c r="V128" s="149"/>
      <c r="W128" s="149"/>
      <c r="X128" s="149" t="s">
        <v>705</v>
      </c>
      <c r="Y128" s="149"/>
      <c r="Z128" s="149"/>
      <c r="AA128" s="149"/>
      <c r="AB128" s="149" t="s">
        <v>269</v>
      </c>
      <c r="AC128" s="149" t="s">
        <v>318</v>
      </c>
      <c r="AD128" s="149" t="s">
        <v>908</v>
      </c>
      <c r="AE128" s="149" t="s">
        <v>271</v>
      </c>
      <c r="AF128" s="149"/>
      <c r="AG128" s="149" t="s">
        <v>272</v>
      </c>
      <c r="AH128" s="149" t="s">
        <v>273</v>
      </c>
      <c r="AI128" s="158">
        <v>60</v>
      </c>
      <c r="AJ128" s="149"/>
      <c r="AK128" s="159" t="s">
        <v>274</v>
      </c>
      <c r="AL128" s="159" t="s">
        <v>274</v>
      </c>
      <c r="AM128" s="149" t="s">
        <v>274</v>
      </c>
      <c r="AN128" s="160">
        <v>4</v>
      </c>
      <c r="AO128" s="149"/>
      <c r="AP128" s="149" t="s">
        <v>274</v>
      </c>
      <c r="AQ128" s="149" t="s">
        <v>275</v>
      </c>
      <c r="AR128" s="158">
        <v>1</v>
      </c>
      <c r="AS128" s="149" t="s">
        <v>275</v>
      </c>
      <c r="AT128" s="149" t="s">
        <v>276</v>
      </c>
      <c r="AU128" s="161">
        <v>1</v>
      </c>
      <c r="AV128" s="159">
        <v>2915</v>
      </c>
      <c r="AW128" s="159">
        <v>116.6</v>
      </c>
      <c r="AX128" s="149" t="s">
        <v>274</v>
      </c>
      <c r="AY128" s="162">
        <v>0</v>
      </c>
      <c r="AZ128" s="162" t="s">
        <v>274</v>
      </c>
      <c r="BA128" s="162">
        <v>0</v>
      </c>
      <c r="BB128" s="159">
        <v>2798.4</v>
      </c>
      <c r="BC128" s="162" t="s">
        <v>274</v>
      </c>
      <c r="BD128" s="162">
        <v>0</v>
      </c>
      <c r="BE128" s="159">
        <v>116.6</v>
      </c>
      <c r="BF128" s="159">
        <v>116.6</v>
      </c>
      <c r="BG128" s="159">
        <v>2915</v>
      </c>
    </row>
    <row r="129" ht="28.05" customHeight="1" spans="1:59">
      <c r="A129" s="149"/>
      <c r="B129" s="149"/>
      <c r="C129" s="149"/>
      <c r="D129" s="149" t="s">
        <v>455</v>
      </c>
      <c r="E129" s="340" t="s">
        <v>922</v>
      </c>
      <c r="F129" s="149" t="s">
        <v>455</v>
      </c>
      <c r="G129" s="149" t="s">
        <v>923</v>
      </c>
      <c r="H129" s="149" t="s">
        <v>924</v>
      </c>
      <c r="I129" s="149" t="s">
        <v>925</v>
      </c>
      <c r="J129" s="149" t="s">
        <v>926</v>
      </c>
      <c r="K129" s="149"/>
      <c r="L129" s="149" t="s">
        <v>262</v>
      </c>
      <c r="M129" s="149"/>
      <c r="N129" s="149" t="s">
        <v>263</v>
      </c>
      <c r="O129" s="149" t="s">
        <v>214</v>
      </c>
      <c r="P129" s="149" t="s">
        <v>53</v>
      </c>
      <c r="Q129" s="149"/>
      <c r="R129" s="149" t="s">
        <v>927</v>
      </c>
      <c r="S129" s="149" t="s">
        <v>289</v>
      </c>
      <c r="T129" s="149" t="s">
        <v>928</v>
      </c>
      <c r="U129" s="149" t="s">
        <v>267</v>
      </c>
      <c r="V129" s="149"/>
      <c r="W129" s="149"/>
      <c r="X129" s="149" t="s">
        <v>826</v>
      </c>
      <c r="Y129" s="149"/>
      <c r="Z129" s="149"/>
      <c r="AA129" s="149"/>
      <c r="AB129" s="149" t="s">
        <v>269</v>
      </c>
      <c r="AC129" s="149" t="s">
        <v>318</v>
      </c>
      <c r="AD129" s="149" t="s">
        <v>928</v>
      </c>
      <c r="AE129" s="149" t="s">
        <v>271</v>
      </c>
      <c r="AF129" s="149"/>
      <c r="AG129" s="149" t="s">
        <v>272</v>
      </c>
      <c r="AH129" s="149" t="s">
        <v>273</v>
      </c>
      <c r="AI129" s="158">
        <v>60</v>
      </c>
      <c r="AJ129" s="149"/>
      <c r="AK129" s="159" t="s">
        <v>274</v>
      </c>
      <c r="AL129" s="159" t="s">
        <v>274</v>
      </c>
      <c r="AM129" s="149" t="s">
        <v>274</v>
      </c>
      <c r="AN129" s="160">
        <v>4</v>
      </c>
      <c r="AO129" s="149"/>
      <c r="AP129" s="149" t="s">
        <v>274</v>
      </c>
      <c r="AQ129" s="149" t="s">
        <v>275</v>
      </c>
      <c r="AR129" s="158">
        <v>1</v>
      </c>
      <c r="AS129" s="149" t="s">
        <v>275</v>
      </c>
      <c r="AT129" s="149" t="s">
        <v>276</v>
      </c>
      <c r="AU129" s="161">
        <v>1</v>
      </c>
      <c r="AV129" s="159">
        <v>1666.67</v>
      </c>
      <c r="AW129" s="159">
        <v>66.67</v>
      </c>
      <c r="AX129" s="149" t="s">
        <v>274</v>
      </c>
      <c r="AY129" s="162">
        <v>0</v>
      </c>
      <c r="AZ129" s="162" t="s">
        <v>274</v>
      </c>
      <c r="BA129" s="162">
        <v>0</v>
      </c>
      <c r="BB129" s="159">
        <v>1600</v>
      </c>
      <c r="BC129" s="162" t="s">
        <v>274</v>
      </c>
      <c r="BD129" s="162">
        <v>0</v>
      </c>
      <c r="BE129" s="159">
        <v>66.67</v>
      </c>
      <c r="BF129" s="159">
        <v>66.67</v>
      </c>
      <c r="BG129" s="159">
        <v>1666.67</v>
      </c>
    </row>
    <row r="130" ht="28.05" customHeight="1" spans="1:59">
      <c r="A130" s="149"/>
      <c r="B130" s="149"/>
      <c r="C130" s="149"/>
      <c r="D130" s="149" t="s">
        <v>455</v>
      </c>
      <c r="E130" s="340" t="s">
        <v>929</v>
      </c>
      <c r="F130" s="149" t="s">
        <v>455</v>
      </c>
      <c r="G130" s="149" t="s">
        <v>930</v>
      </c>
      <c r="H130" s="149" t="s">
        <v>931</v>
      </c>
      <c r="I130" s="149" t="s">
        <v>932</v>
      </c>
      <c r="J130" s="149" t="s">
        <v>933</v>
      </c>
      <c r="K130" s="149"/>
      <c r="L130" s="149" t="s">
        <v>262</v>
      </c>
      <c r="M130" s="149"/>
      <c r="N130" s="149" t="s">
        <v>263</v>
      </c>
      <c r="O130" s="149" t="s">
        <v>214</v>
      </c>
      <c r="P130" s="149" t="s">
        <v>53</v>
      </c>
      <c r="Q130" s="149"/>
      <c r="R130" s="149" t="s">
        <v>336</v>
      </c>
      <c r="S130" s="149" t="s">
        <v>289</v>
      </c>
      <c r="T130" s="149" t="s">
        <v>934</v>
      </c>
      <c r="U130" s="149" t="s">
        <v>267</v>
      </c>
      <c r="V130" s="149"/>
      <c r="W130" s="149"/>
      <c r="X130" s="149" t="s">
        <v>336</v>
      </c>
      <c r="Y130" s="149"/>
      <c r="Z130" s="149"/>
      <c r="AA130" s="149"/>
      <c r="AB130" s="149" t="s">
        <v>269</v>
      </c>
      <c r="AC130" s="149" t="s">
        <v>318</v>
      </c>
      <c r="AD130" s="149" t="s">
        <v>934</v>
      </c>
      <c r="AE130" s="149" t="s">
        <v>271</v>
      </c>
      <c r="AF130" s="149"/>
      <c r="AG130" s="149" t="s">
        <v>272</v>
      </c>
      <c r="AH130" s="149" t="s">
        <v>273</v>
      </c>
      <c r="AI130" s="158">
        <v>60</v>
      </c>
      <c r="AJ130" s="149"/>
      <c r="AK130" s="159" t="s">
        <v>274</v>
      </c>
      <c r="AL130" s="159" t="s">
        <v>274</v>
      </c>
      <c r="AM130" s="149" t="s">
        <v>274</v>
      </c>
      <c r="AN130" s="160">
        <v>4</v>
      </c>
      <c r="AO130" s="149"/>
      <c r="AP130" s="149" t="s">
        <v>274</v>
      </c>
      <c r="AQ130" s="149" t="s">
        <v>275</v>
      </c>
      <c r="AR130" s="158">
        <v>1</v>
      </c>
      <c r="AS130" s="149" t="s">
        <v>275</v>
      </c>
      <c r="AT130" s="149" t="s">
        <v>276</v>
      </c>
      <c r="AU130" s="161">
        <v>1</v>
      </c>
      <c r="AV130" s="159">
        <v>1452.99</v>
      </c>
      <c r="AW130" s="159">
        <v>58.12</v>
      </c>
      <c r="AX130" s="149" t="s">
        <v>274</v>
      </c>
      <c r="AY130" s="162">
        <v>0</v>
      </c>
      <c r="AZ130" s="162" t="s">
        <v>274</v>
      </c>
      <c r="BA130" s="162">
        <v>0</v>
      </c>
      <c r="BB130" s="159">
        <v>1394.87</v>
      </c>
      <c r="BC130" s="162" t="s">
        <v>274</v>
      </c>
      <c r="BD130" s="162">
        <v>0</v>
      </c>
      <c r="BE130" s="159">
        <v>58.12</v>
      </c>
      <c r="BF130" s="159">
        <v>58.12</v>
      </c>
      <c r="BG130" s="159">
        <v>1452.99</v>
      </c>
    </row>
    <row r="131" ht="28.05" customHeight="1" spans="1:59">
      <c r="A131" s="149"/>
      <c r="B131" s="149"/>
      <c r="C131" s="149"/>
      <c r="D131" s="149" t="s">
        <v>455</v>
      </c>
      <c r="E131" s="340" t="s">
        <v>935</v>
      </c>
      <c r="F131" s="149" t="s">
        <v>455</v>
      </c>
      <c r="G131" s="149" t="s">
        <v>936</v>
      </c>
      <c r="H131" s="149" t="s">
        <v>937</v>
      </c>
      <c r="I131" s="149"/>
      <c r="J131" s="149" t="s">
        <v>938</v>
      </c>
      <c r="K131" s="149"/>
      <c r="L131" s="149" t="s">
        <v>262</v>
      </c>
      <c r="M131" s="149"/>
      <c r="N131" s="149" t="s">
        <v>263</v>
      </c>
      <c r="O131" s="149" t="s">
        <v>214</v>
      </c>
      <c r="P131" s="149" t="s">
        <v>53</v>
      </c>
      <c r="Q131" s="149"/>
      <c r="R131" s="149" t="s">
        <v>939</v>
      </c>
      <c r="S131" s="149" t="s">
        <v>289</v>
      </c>
      <c r="T131" s="149" t="s">
        <v>940</v>
      </c>
      <c r="U131" s="149" t="s">
        <v>267</v>
      </c>
      <c r="V131" s="149"/>
      <c r="W131" s="149"/>
      <c r="X131" s="149" t="s">
        <v>336</v>
      </c>
      <c r="Y131" s="149"/>
      <c r="Z131" s="149"/>
      <c r="AA131" s="149"/>
      <c r="AB131" s="149" t="s">
        <v>269</v>
      </c>
      <c r="AC131" s="149" t="s">
        <v>318</v>
      </c>
      <c r="AD131" s="149" t="s">
        <v>940</v>
      </c>
      <c r="AE131" s="149" t="s">
        <v>271</v>
      </c>
      <c r="AF131" s="149"/>
      <c r="AG131" s="149" t="s">
        <v>272</v>
      </c>
      <c r="AH131" s="149" t="s">
        <v>273</v>
      </c>
      <c r="AI131" s="158">
        <v>60</v>
      </c>
      <c r="AJ131" s="149"/>
      <c r="AK131" s="159" t="s">
        <v>274</v>
      </c>
      <c r="AL131" s="159" t="s">
        <v>274</v>
      </c>
      <c r="AM131" s="149" t="s">
        <v>274</v>
      </c>
      <c r="AN131" s="160">
        <v>4</v>
      </c>
      <c r="AO131" s="149"/>
      <c r="AP131" s="149" t="s">
        <v>274</v>
      </c>
      <c r="AQ131" s="149" t="s">
        <v>275</v>
      </c>
      <c r="AR131" s="158">
        <v>1</v>
      </c>
      <c r="AS131" s="149" t="s">
        <v>275</v>
      </c>
      <c r="AT131" s="149" t="s">
        <v>276</v>
      </c>
      <c r="AU131" s="161">
        <v>1</v>
      </c>
      <c r="AV131" s="159">
        <v>4380</v>
      </c>
      <c r="AW131" s="159">
        <v>175.2</v>
      </c>
      <c r="AX131" s="149" t="s">
        <v>274</v>
      </c>
      <c r="AY131" s="162">
        <v>0</v>
      </c>
      <c r="AZ131" s="162" t="s">
        <v>274</v>
      </c>
      <c r="BA131" s="162">
        <v>0</v>
      </c>
      <c r="BB131" s="159">
        <v>4204.8</v>
      </c>
      <c r="BC131" s="162" t="s">
        <v>274</v>
      </c>
      <c r="BD131" s="162">
        <v>0</v>
      </c>
      <c r="BE131" s="159">
        <v>175.2</v>
      </c>
      <c r="BF131" s="159">
        <v>175.2</v>
      </c>
      <c r="BG131" s="159">
        <v>4380</v>
      </c>
    </row>
    <row r="132" ht="28.05" customHeight="1" spans="1:59">
      <c r="A132" s="149"/>
      <c r="B132" s="149"/>
      <c r="C132" s="149"/>
      <c r="D132" s="149" t="s">
        <v>455</v>
      </c>
      <c r="E132" s="340" t="s">
        <v>941</v>
      </c>
      <c r="F132" s="149" t="s">
        <v>455</v>
      </c>
      <c r="G132" s="149" t="s">
        <v>942</v>
      </c>
      <c r="H132" s="149" t="s">
        <v>943</v>
      </c>
      <c r="I132" s="149"/>
      <c r="J132" s="149" t="s">
        <v>944</v>
      </c>
      <c r="K132" s="149"/>
      <c r="L132" s="149" t="s">
        <v>262</v>
      </c>
      <c r="M132" s="149"/>
      <c r="N132" s="149" t="s">
        <v>263</v>
      </c>
      <c r="O132" s="149" t="s">
        <v>214</v>
      </c>
      <c r="P132" s="149" t="s">
        <v>53</v>
      </c>
      <c r="Q132" s="149"/>
      <c r="R132" s="149" t="s">
        <v>296</v>
      </c>
      <c r="S132" s="149" t="s">
        <v>289</v>
      </c>
      <c r="T132" s="149" t="s">
        <v>945</v>
      </c>
      <c r="U132" s="149" t="s">
        <v>267</v>
      </c>
      <c r="V132" s="149"/>
      <c r="W132" s="149"/>
      <c r="X132" s="149" t="s">
        <v>268</v>
      </c>
      <c r="Y132" s="149"/>
      <c r="Z132" s="149"/>
      <c r="AA132" s="149"/>
      <c r="AB132" s="149" t="s">
        <v>269</v>
      </c>
      <c r="AC132" s="149" t="s">
        <v>318</v>
      </c>
      <c r="AD132" s="149" t="s">
        <v>945</v>
      </c>
      <c r="AE132" s="149" t="s">
        <v>271</v>
      </c>
      <c r="AF132" s="149"/>
      <c r="AG132" s="149" t="s">
        <v>272</v>
      </c>
      <c r="AH132" s="149" t="s">
        <v>273</v>
      </c>
      <c r="AI132" s="158">
        <v>60</v>
      </c>
      <c r="AJ132" s="149"/>
      <c r="AK132" s="159" t="s">
        <v>274</v>
      </c>
      <c r="AL132" s="159" t="s">
        <v>274</v>
      </c>
      <c r="AM132" s="149" t="s">
        <v>274</v>
      </c>
      <c r="AN132" s="160">
        <v>4</v>
      </c>
      <c r="AO132" s="149"/>
      <c r="AP132" s="149" t="s">
        <v>274</v>
      </c>
      <c r="AQ132" s="149" t="s">
        <v>275</v>
      </c>
      <c r="AR132" s="158">
        <v>1</v>
      </c>
      <c r="AS132" s="149" t="s">
        <v>275</v>
      </c>
      <c r="AT132" s="149" t="s">
        <v>276</v>
      </c>
      <c r="AU132" s="161">
        <v>1</v>
      </c>
      <c r="AV132" s="159">
        <v>266166.83</v>
      </c>
      <c r="AW132" s="159">
        <v>10646.67</v>
      </c>
      <c r="AX132" s="149" t="s">
        <v>274</v>
      </c>
      <c r="AY132" s="162">
        <v>0</v>
      </c>
      <c r="AZ132" s="162" t="s">
        <v>274</v>
      </c>
      <c r="BA132" s="162">
        <v>0</v>
      </c>
      <c r="BB132" s="159">
        <v>255520.16</v>
      </c>
      <c r="BC132" s="162" t="s">
        <v>274</v>
      </c>
      <c r="BD132" s="162">
        <v>0</v>
      </c>
      <c r="BE132" s="159">
        <v>10646.67</v>
      </c>
      <c r="BF132" s="159">
        <v>10646.67</v>
      </c>
      <c r="BG132" s="159">
        <v>266166.83</v>
      </c>
    </row>
    <row r="133" ht="28.05" customHeight="1" spans="1:59">
      <c r="A133" s="149"/>
      <c r="B133" s="149"/>
      <c r="C133" s="149"/>
      <c r="D133" s="149" t="s">
        <v>455</v>
      </c>
      <c r="E133" s="340" t="s">
        <v>946</v>
      </c>
      <c r="F133" s="149" t="s">
        <v>455</v>
      </c>
      <c r="G133" s="149" t="s">
        <v>947</v>
      </c>
      <c r="H133" s="149" t="s">
        <v>948</v>
      </c>
      <c r="I133" s="149"/>
      <c r="J133" s="149" t="s">
        <v>949</v>
      </c>
      <c r="K133" s="149"/>
      <c r="L133" s="149" t="s">
        <v>262</v>
      </c>
      <c r="M133" s="149"/>
      <c r="N133" s="149" t="s">
        <v>263</v>
      </c>
      <c r="O133" s="149" t="s">
        <v>214</v>
      </c>
      <c r="P133" s="149" t="s">
        <v>53</v>
      </c>
      <c r="Q133" s="149"/>
      <c r="R133" s="149" t="s">
        <v>333</v>
      </c>
      <c r="S133" s="149" t="s">
        <v>289</v>
      </c>
      <c r="T133" s="149" t="s">
        <v>950</v>
      </c>
      <c r="U133" s="149" t="s">
        <v>267</v>
      </c>
      <c r="V133" s="149"/>
      <c r="W133" s="149"/>
      <c r="X133" s="149" t="s">
        <v>336</v>
      </c>
      <c r="Y133" s="149"/>
      <c r="Z133" s="149"/>
      <c r="AA133" s="149"/>
      <c r="AB133" s="149" t="s">
        <v>269</v>
      </c>
      <c r="AC133" s="149" t="s">
        <v>318</v>
      </c>
      <c r="AD133" s="149" t="s">
        <v>950</v>
      </c>
      <c r="AE133" s="149" t="s">
        <v>271</v>
      </c>
      <c r="AF133" s="149"/>
      <c r="AG133" s="149" t="s">
        <v>272</v>
      </c>
      <c r="AH133" s="149" t="s">
        <v>273</v>
      </c>
      <c r="AI133" s="158">
        <v>60</v>
      </c>
      <c r="AJ133" s="149"/>
      <c r="AK133" s="159" t="s">
        <v>274</v>
      </c>
      <c r="AL133" s="159" t="s">
        <v>274</v>
      </c>
      <c r="AM133" s="149" t="s">
        <v>274</v>
      </c>
      <c r="AN133" s="160">
        <v>4</v>
      </c>
      <c r="AO133" s="149"/>
      <c r="AP133" s="149" t="s">
        <v>274</v>
      </c>
      <c r="AQ133" s="149" t="s">
        <v>275</v>
      </c>
      <c r="AR133" s="158">
        <v>1</v>
      </c>
      <c r="AS133" s="149" t="s">
        <v>275</v>
      </c>
      <c r="AT133" s="149" t="s">
        <v>276</v>
      </c>
      <c r="AU133" s="161">
        <v>1</v>
      </c>
      <c r="AV133" s="159">
        <v>56476</v>
      </c>
      <c r="AW133" s="159">
        <v>2259.04</v>
      </c>
      <c r="AX133" s="149" t="s">
        <v>274</v>
      </c>
      <c r="AY133" s="162">
        <v>0</v>
      </c>
      <c r="AZ133" s="162" t="s">
        <v>274</v>
      </c>
      <c r="BA133" s="162">
        <v>0</v>
      </c>
      <c r="BB133" s="159">
        <v>54216.96</v>
      </c>
      <c r="BC133" s="162" t="s">
        <v>274</v>
      </c>
      <c r="BD133" s="162">
        <v>0</v>
      </c>
      <c r="BE133" s="159">
        <v>2259.04</v>
      </c>
      <c r="BF133" s="159">
        <v>2259.04</v>
      </c>
      <c r="BG133" s="159">
        <v>56476</v>
      </c>
    </row>
    <row r="134" ht="28.05" customHeight="1" spans="1:59">
      <c r="A134" s="149"/>
      <c r="B134" s="149"/>
      <c r="C134" s="149"/>
      <c r="D134" s="149" t="s">
        <v>455</v>
      </c>
      <c r="E134" s="340" t="s">
        <v>951</v>
      </c>
      <c r="F134" s="149" t="s">
        <v>455</v>
      </c>
      <c r="G134" s="149" t="s">
        <v>952</v>
      </c>
      <c r="H134" s="149" t="s">
        <v>953</v>
      </c>
      <c r="I134" s="149" t="s">
        <v>954</v>
      </c>
      <c r="J134" s="149" t="s">
        <v>955</v>
      </c>
      <c r="K134" s="149"/>
      <c r="L134" s="149" t="s">
        <v>262</v>
      </c>
      <c r="M134" s="149"/>
      <c r="N134" s="149" t="s">
        <v>263</v>
      </c>
      <c r="O134" s="149" t="s">
        <v>214</v>
      </c>
      <c r="P134" s="149" t="s">
        <v>53</v>
      </c>
      <c r="Q134" s="149"/>
      <c r="R134" s="149" t="s">
        <v>956</v>
      </c>
      <c r="S134" s="149" t="s">
        <v>289</v>
      </c>
      <c r="T134" s="149" t="s">
        <v>957</v>
      </c>
      <c r="U134" s="149" t="s">
        <v>267</v>
      </c>
      <c r="V134" s="149"/>
      <c r="W134" s="149"/>
      <c r="X134" s="149" t="s">
        <v>268</v>
      </c>
      <c r="Y134" s="149"/>
      <c r="Z134" s="149"/>
      <c r="AA134" s="149"/>
      <c r="AB134" s="149" t="s">
        <v>269</v>
      </c>
      <c r="AC134" s="149" t="s">
        <v>318</v>
      </c>
      <c r="AD134" s="149" t="s">
        <v>957</v>
      </c>
      <c r="AE134" s="149" t="s">
        <v>271</v>
      </c>
      <c r="AF134" s="149"/>
      <c r="AG134" s="149" t="s">
        <v>272</v>
      </c>
      <c r="AH134" s="149" t="s">
        <v>273</v>
      </c>
      <c r="AI134" s="158">
        <v>60</v>
      </c>
      <c r="AJ134" s="149"/>
      <c r="AK134" s="159" t="s">
        <v>274</v>
      </c>
      <c r="AL134" s="159" t="s">
        <v>274</v>
      </c>
      <c r="AM134" s="149" t="s">
        <v>274</v>
      </c>
      <c r="AN134" s="160">
        <v>4</v>
      </c>
      <c r="AO134" s="149"/>
      <c r="AP134" s="149" t="s">
        <v>274</v>
      </c>
      <c r="AQ134" s="149" t="s">
        <v>275</v>
      </c>
      <c r="AR134" s="158">
        <v>1</v>
      </c>
      <c r="AS134" s="149" t="s">
        <v>275</v>
      </c>
      <c r="AT134" s="149" t="s">
        <v>276</v>
      </c>
      <c r="AU134" s="161">
        <v>1</v>
      </c>
      <c r="AV134" s="159">
        <v>4085</v>
      </c>
      <c r="AW134" s="159">
        <v>163.4</v>
      </c>
      <c r="AX134" s="149" t="s">
        <v>274</v>
      </c>
      <c r="AY134" s="162">
        <v>0</v>
      </c>
      <c r="AZ134" s="162" t="s">
        <v>274</v>
      </c>
      <c r="BA134" s="162">
        <v>0</v>
      </c>
      <c r="BB134" s="159">
        <v>3921.6</v>
      </c>
      <c r="BC134" s="162" t="s">
        <v>274</v>
      </c>
      <c r="BD134" s="162">
        <v>0</v>
      </c>
      <c r="BE134" s="159">
        <v>163.4</v>
      </c>
      <c r="BF134" s="159">
        <v>163.4</v>
      </c>
      <c r="BG134" s="159">
        <v>4085</v>
      </c>
    </row>
    <row r="135" ht="28.05" customHeight="1" spans="1:59">
      <c r="A135" s="149"/>
      <c r="B135" s="149"/>
      <c r="C135" s="149"/>
      <c r="D135" s="149" t="s">
        <v>455</v>
      </c>
      <c r="E135" s="340" t="s">
        <v>958</v>
      </c>
      <c r="F135" s="149" t="s">
        <v>455</v>
      </c>
      <c r="G135" s="149" t="s">
        <v>959</v>
      </c>
      <c r="H135" s="149" t="s">
        <v>960</v>
      </c>
      <c r="I135" s="149" t="s">
        <v>961</v>
      </c>
      <c r="J135" s="149" t="s">
        <v>962</v>
      </c>
      <c r="K135" s="149"/>
      <c r="L135" s="149" t="s">
        <v>262</v>
      </c>
      <c r="M135" s="149"/>
      <c r="N135" s="149" t="s">
        <v>263</v>
      </c>
      <c r="O135" s="149" t="s">
        <v>214</v>
      </c>
      <c r="P135" s="149" t="s">
        <v>53</v>
      </c>
      <c r="Q135" s="149"/>
      <c r="R135" s="149" t="s">
        <v>956</v>
      </c>
      <c r="S135" s="149" t="s">
        <v>289</v>
      </c>
      <c r="T135" s="149" t="s">
        <v>957</v>
      </c>
      <c r="U135" s="149" t="s">
        <v>267</v>
      </c>
      <c r="V135" s="149"/>
      <c r="W135" s="149"/>
      <c r="X135" s="149" t="s">
        <v>268</v>
      </c>
      <c r="Y135" s="149"/>
      <c r="Z135" s="149"/>
      <c r="AA135" s="149"/>
      <c r="AB135" s="149" t="s">
        <v>269</v>
      </c>
      <c r="AC135" s="149" t="s">
        <v>318</v>
      </c>
      <c r="AD135" s="149" t="s">
        <v>957</v>
      </c>
      <c r="AE135" s="149" t="s">
        <v>271</v>
      </c>
      <c r="AF135" s="149"/>
      <c r="AG135" s="149" t="s">
        <v>272</v>
      </c>
      <c r="AH135" s="149" t="s">
        <v>273</v>
      </c>
      <c r="AI135" s="158">
        <v>60</v>
      </c>
      <c r="AJ135" s="149"/>
      <c r="AK135" s="159" t="s">
        <v>274</v>
      </c>
      <c r="AL135" s="159" t="s">
        <v>274</v>
      </c>
      <c r="AM135" s="149" t="s">
        <v>274</v>
      </c>
      <c r="AN135" s="160">
        <v>4</v>
      </c>
      <c r="AO135" s="149"/>
      <c r="AP135" s="149" t="s">
        <v>274</v>
      </c>
      <c r="AQ135" s="149" t="s">
        <v>275</v>
      </c>
      <c r="AR135" s="158">
        <v>1</v>
      </c>
      <c r="AS135" s="149" t="s">
        <v>275</v>
      </c>
      <c r="AT135" s="149" t="s">
        <v>276</v>
      </c>
      <c r="AU135" s="161">
        <v>1</v>
      </c>
      <c r="AV135" s="159">
        <v>3200</v>
      </c>
      <c r="AW135" s="159">
        <v>128</v>
      </c>
      <c r="AX135" s="149" t="s">
        <v>274</v>
      </c>
      <c r="AY135" s="162">
        <v>0</v>
      </c>
      <c r="AZ135" s="162" t="s">
        <v>274</v>
      </c>
      <c r="BA135" s="162">
        <v>0</v>
      </c>
      <c r="BB135" s="159">
        <v>3072</v>
      </c>
      <c r="BC135" s="162" t="s">
        <v>274</v>
      </c>
      <c r="BD135" s="162">
        <v>0</v>
      </c>
      <c r="BE135" s="159">
        <v>128</v>
      </c>
      <c r="BF135" s="159">
        <v>128</v>
      </c>
      <c r="BG135" s="159">
        <v>3200</v>
      </c>
    </row>
    <row r="136" ht="28.05" customHeight="1" spans="1:59">
      <c r="A136" s="149"/>
      <c r="B136" s="149"/>
      <c r="C136" s="149"/>
      <c r="D136" s="149" t="s">
        <v>455</v>
      </c>
      <c r="E136" s="340" t="s">
        <v>963</v>
      </c>
      <c r="F136" s="149" t="s">
        <v>455</v>
      </c>
      <c r="G136" s="149" t="s">
        <v>964</v>
      </c>
      <c r="H136" s="149" t="s">
        <v>965</v>
      </c>
      <c r="I136" s="149" t="s">
        <v>966</v>
      </c>
      <c r="J136" s="149" t="s">
        <v>967</v>
      </c>
      <c r="K136" s="149"/>
      <c r="L136" s="149" t="s">
        <v>262</v>
      </c>
      <c r="M136" s="149"/>
      <c r="N136" s="149" t="s">
        <v>263</v>
      </c>
      <c r="O136" s="149" t="s">
        <v>214</v>
      </c>
      <c r="P136" s="149" t="s">
        <v>53</v>
      </c>
      <c r="Q136" s="149"/>
      <c r="R136" s="149" t="s">
        <v>956</v>
      </c>
      <c r="S136" s="149" t="s">
        <v>289</v>
      </c>
      <c r="T136" s="149" t="s">
        <v>957</v>
      </c>
      <c r="U136" s="149" t="s">
        <v>267</v>
      </c>
      <c r="V136" s="149"/>
      <c r="W136" s="149"/>
      <c r="X136" s="149" t="s">
        <v>268</v>
      </c>
      <c r="Y136" s="149"/>
      <c r="Z136" s="149"/>
      <c r="AA136" s="149"/>
      <c r="AB136" s="149" t="s">
        <v>269</v>
      </c>
      <c r="AC136" s="149" t="s">
        <v>318</v>
      </c>
      <c r="AD136" s="149" t="s">
        <v>957</v>
      </c>
      <c r="AE136" s="149" t="s">
        <v>271</v>
      </c>
      <c r="AF136" s="149"/>
      <c r="AG136" s="149" t="s">
        <v>272</v>
      </c>
      <c r="AH136" s="149" t="s">
        <v>273</v>
      </c>
      <c r="AI136" s="158">
        <v>60</v>
      </c>
      <c r="AJ136" s="149"/>
      <c r="AK136" s="159" t="s">
        <v>274</v>
      </c>
      <c r="AL136" s="159" t="s">
        <v>274</v>
      </c>
      <c r="AM136" s="149" t="s">
        <v>274</v>
      </c>
      <c r="AN136" s="160">
        <v>4</v>
      </c>
      <c r="AO136" s="149"/>
      <c r="AP136" s="149" t="s">
        <v>274</v>
      </c>
      <c r="AQ136" s="149" t="s">
        <v>275</v>
      </c>
      <c r="AR136" s="158">
        <v>1</v>
      </c>
      <c r="AS136" s="149" t="s">
        <v>275</v>
      </c>
      <c r="AT136" s="149" t="s">
        <v>276</v>
      </c>
      <c r="AU136" s="161">
        <v>1</v>
      </c>
      <c r="AV136" s="159">
        <v>2640</v>
      </c>
      <c r="AW136" s="159">
        <v>105.6</v>
      </c>
      <c r="AX136" s="149" t="s">
        <v>274</v>
      </c>
      <c r="AY136" s="162">
        <v>0</v>
      </c>
      <c r="AZ136" s="162" t="s">
        <v>274</v>
      </c>
      <c r="BA136" s="162">
        <v>0</v>
      </c>
      <c r="BB136" s="159">
        <v>2534.4</v>
      </c>
      <c r="BC136" s="162" t="s">
        <v>274</v>
      </c>
      <c r="BD136" s="162">
        <v>0</v>
      </c>
      <c r="BE136" s="159">
        <v>105.6</v>
      </c>
      <c r="BF136" s="159">
        <v>105.6</v>
      </c>
      <c r="BG136" s="159">
        <v>2640</v>
      </c>
    </row>
    <row r="137" ht="28.05" customHeight="1" spans="1:59">
      <c r="A137" s="149"/>
      <c r="B137" s="149"/>
      <c r="C137" s="149"/>
      <c r="D137" s="149" t="s">
        <v>455</v>
      </c>
      <c r="E137" s="340" t="s">
        <v>968</v>
      </c>
      <c r="F137" s="149" t="s">
        <v>455</v>
      </c>
      <c r="G137" s="149" t="s">
        <v>969</v>
      </c>
      <c r="H137" s="149" t="s">
        <v>970</v>
      </c>
      <c r="I137" s="149" t="s">
        <v>971</v>
      </c>
      <c r="J137" s="149" t="s">
        <v>972</v>
      </c>
      <c r="K137" s="149"/>
      <c r="L137" s="149" t="s">
        <v>262</v>
      </c>
      <c r="M137" s="149"/>
      <c r="N137" s="149" t="s">
        <v>263</v>
      </c>
      <c r="O137" s="149" t="s">
        <v>214</v>
      </c>
      <c r="P137" s="149" t="s">
        <v>53</v>
      </c>
      <c r="Q137" s="149"/>
      <c r="R137" s="149" t="s">
        <v>956</v>
      </c>
      <c r="S137" s="149" t="s">
        <v>289</v>
      </c>
      <c r="T137" s="149" t="s">
        <v>957</v>
      </c>
      <c r="U137" s="149" t="s">
        <v>267</v>
      </c>
      <c r="V137" s="149"/>
      <c r="W137" s="149"/>
      <c r="X137" s="149" t="s">
        <v>268</v>
      </c>
      <c r="Y137" s="149"/>
      <c r="Z137" s="149"/>
      <c r="AA137" s="149"/>
      <c r="AB137" s="149" t="s">
        <v>269</v>
      </c>
      <c r="AC137" s="149" t="s">
        <v>318</v>
      </c>
      <c r="AD137" s="149" t="s">
        <v>957</v>
      </c>
      <c r="AE137" s="149" t="s">
        <v>271</v>
      </c>
      <c r="AF137" s="149"/>
      <c r="AG137" s="149" t="s">
        <v>272</v>
      </c>
      <c r="AH137" s="149" t="s">
        <v>273</v>
      </c>
      <c r="AI137" s="158">
        <v>60</v>
      </c>
      <c r="AJ137" s="149"/>
      <c r="AK137" s="159" t="s">
        <v>274</v>
      </c>
      <c r="AL137" s="159" t="s">
        <v>274</v>
      </c>
      <c r="AM137" s="149" t="s">
        <v>274</v>
      </c>
      <c r="AN137" s="160">
        <v>4</v>
      </c>
      <c r="AO137" s="149"/>
      <c r="AP137" s="149" t="s">
        <v>274</v>
      </c>
      <c r="AQ137" s="149" t="s">
        <v>275</v>
      </c>
      <c r="AR137" s="158">
        <v>1</v>
      </c>
      <c r="AS137" s="149" t="s">
        <v>275</v>
      </c>
      <c r="AT137" s="149" t="s">
        <v>276</v>
      </c>
      <c r="AU137" s="161">
        <v>1</v>
      </c>
      <c r="AV137" s="159">
        <v>4200</v>
      </c>
      <c r="AW137" s="159">
        <v>168</v>
      </c>
      <c r="AX137" s="149" t="s">
        <v>274</v>
      </c>
      <c r="AY137" s="162">
        <v>0</v>
      </c>
      <c r="AZ137" s="162" t="s">
        <v>274</v>
      </c>
      <c r="BA137" s="162">
        <v>0</v>
      </c>
      <c r="BB137" s="159">
        <v>4032</v>
      </c>
      <c r="BC137" s="162" t="s">
        <v>274</v>
      </c>
      <c r="BD137" s="162">
        <v>0</v>
      </c>
      <c r="BE137" s="159">
        <v>168</v>
      </c>
      <c r="BF137" s="159">
        <v>168</v>
      </c>
      <c r="BG137" s="159">
        <v>4200</v>
      </c>
    </row>
    <row r="138" ht="28.05" customHeight="1" spans="1:59">
      <c r="A138" s="149"/>
      <c r="B138" s="149"/>
      <c r="C138" s="149"/>
      <c r="D138" s="149" t="s">
        <v>455</v>
      </c>
      <c r="E138" s="340" t="s">
        <v>973</v>
      </c>
      <c r="F138" s="149" t="s">
        <v>455</v>
      </c>
      <c r="G138" s="149" t="s">
        <v>974</v>
      </c>
      <c r="H138" s="149" t="s">
        <v>975</v>
      </c>
      <c r="I138" s="149" t="s">
        <v>976</v>
      </c>
      <c r="J138" s="149" t="s">
        <v>977</v>
      </c>
      <c r="K138" s="149"/>
      <c r="L138" s="149" t="s">
        <v>262</v>
      </c>
      <c r="M138" s="149"/>
      <c r="N138" s="149" t="s">
        <v>263</v>
      </c>
      <c r="O138" s="149" t="s">
        <v>214</v>
      </c>
      <c r="P138" s="149" t="s">
        <v>53</v>
      </c>
      <c r="Q138" s="149"/>
      <c r="R138" s="149" t="s">
        <v>956</v>
      </c>
      <c r="S138" s="149" t="s">
        <v>289</v>
      </c>
      <c r="T138" s="149" t="s">
        <v>957</v>
      </c>
      <c r="U138" s="149" t="s">
        <v>267</v>
      </c>
      <c r="V138" s="149"/>
      <c r="W138" s="149"/>
      <c r="X138" s="149" t="s">
        <v>268</v>
      </c>
      <c r="Y138" s="149"/>
      <c r="Z138" s="149"/>
      <c r="AA138" s="149"/>
      <c r="AB138" s="149" t="s">
        <v>269</v>
      </c>
      <c r="AC138" s="149" t="s">
        <v>318</v>
      </c>
      <c r="AD138" s="149" t="s">
        <v>957</v>
      </c>
      <c r="AE138" s="149" t="s">
        <v>271</v>
      </c>
      <c r="AF138" s="149"/>
      <c r="AG138" s="149" t="s">
        <v>272</v>
      </c>
      <c r="AH138" s="149" t="s">
        <v>273</v>
      </c>
      <c r="AI138" s="158">
        <v>60</v>
      </c>
      <c r="AJ138" s="149"/>
      <c r="AK138" s="159" t="s">
        <v>274</v>
      </c>
      <c r="AL138" s="159" t="s">
        <v>274</v>
      </c>
      <c r="AM138" s="149" t="s">
        <v>274</v>
      </c>
      <c r="AN138" s="160">
        <v>4</v>
      </c>
      <c r="AO138" s="149"/>
      <c r="AP138" s="149" t="s">
        <v>274</v>
      </c>
      <c r="AQ138" s="149" t="s">
        <v>275</v>
      </c>
      <c r="AR138" s="158">
        <v>1</v>
      </c>
      <c r="AS138" s="149" t="s">
        <v>275</v>
      </c>
      <c r="AT138" s="149" t="s">
        <v>276</v>
      </c>
      <c r="AU138" s="161">
        <v>1</v>
      </c>
      <c r="AV138" s="159">
        <v>6600</v>
      </c>
      <c r="AW138" s="159">
        <v>264</v>
      </c>
      <c r="AX138" s="149" t="s">
        <v>274</v>
      </c>
      <c r="AY138" s="162">
        <v>0</v>
      </c>
      <c r="AZ138" s="162" t="s">
        <v>274</v>
      </c>
      <c r="BA138" s="162">
        <v>0</v>
      </c>
      <c r="BB138" s="159">
        <v>6336</v>
      </c>
      <c r="BC138" s="162" t="s">
        <v>274</v>
      </c>
      <c r="BD138" s="162">
        <v>0</v>
      </c>
      <c r="BE138" s="159">
        <v>264</v>
      </c>
      <c r="BF138" s="159">
        <v>264</v>
      </c>
      <c r="BG138" s="159">
        <v>6600</v>
      </c>
    </row>
    <row r="139" ht="28.05" customHeight="1" spans="1:59">
      <c r="A139" s="149"/>
      <c r="B139" s="149"/>
      <c r="C139" s="149"/>
      <c r="D139" s="149" t="s">
        <v>455</v>
      </c>
      <c r="E139" s="340" t="s">
        <v>978</v>
      </c>
      <c r="F139" s="149" t="s">
        <v>455</v>
      </c>
      <c r="G139" s="149" t="s">
        <v>979</v>
      </c>
      <c r="H139" s="149" t="s">
        <v>980</v>
      </c>
      <c r="I139" s="149" t="s">
        <v>981</v>
      </c>
      <c r="J139" s="149" t="s">
        <v>982</v>
      </c>
      <c r="K139" s="149"/>
      <c r="L139" s="149" t="s">
        <v>262</v>
      </c>
      <c r="M139" s="149"/>
      <c r="N139" s="149" t="s">
        <v>263</v>
      </c>
      <c r="O139" s="149" t="s">
        <v>214</v>
      </c>
      <c r="P139" s="149" t="s">
        <v>53</v>
      </c>
      <c r="Q139" s="149"/>
      <c r="R139" s="149" t="s">
        <v>956</v>
      </c>
      <c r="S139" s="149" t="s">
        <v>289</v>
      </c>
      <c r="T139" s="149" t="s">
        <v>957</v>
      </c>
      <c r="U139" s="149" t="s">
        <v>267</v>
      </c>
      <c r="V139" s="149"/>
      <c r="W139" s="149"/>
      <c r="X139" s="149" t="s">
        <v>268</v>
      </c>
      <c r="Y139" s="149"/>
      <c r="Z139" s="149"/>
      <c r="AA139" s="149"/>
      <c r="AB139" s="149" t="s">
        <v>269</v>
      </c>
      <c r="AC139" s="149" t="s">
        <v>318</v>
      </c>
      <c r="AD139" s="149" t="s">
        <v>957</v>
      </c>
      <c r="AE139" s="149" t="s">
        <v>271</v>
      </c>
      <c r="AF139" s="149"/>
      <c r="AG139" s="149" t="s">
        <v>272</v>
      </c>
      <c r="AH139" s="149" t="s">
        <v>273</v>
      </c>
      <c r="AI139" s="158">
        <v>60</v>
      </c>
      <c r="AJ139" s="149"/>
      <c r="AK139" s="159" t="s">
        <v>274</v>
      </c>
      <c r="AL139" s="159" t="s">
        <v>274</v>
      </c>
      <c r="AM139" s="149" t="s">
        <v>274</v>
      </c>
      <c r="AN139" s="160">
        <v>4</v>
      </c>
      <c r="AO139" s="149"/>
      <c r="AP139" s="149" t="s">
        <v>274</v>
      </c>
      <c r="AQ139" s="149" t="s">
        <v>275</v>
      </c>
      <c r="AR139" s="158">
        <v>1</v>
      </c>
      <c r="AS139" s="149" t="s">
        <v>275</v>
      </c>
      <c r="AT139" s="149" t="s">
        <v>276</v>
      </c>
      <c r="AU139" s="161">
        <v>1</v>
      </c>
      <c r="AV139" s="159">
        <v>11200</v>
      </c>
      <c r="AW139" s="159">
        <v>448</v>
      </c>
      <c r="AX139" s="149" t="s">
        <v>274</v>
      </c>
      <c r="AY139" s="162">
        <v>0</v>
      </c>
      <c r="AZ139" s="162" t="s">
        <v>274</v>
      </c>
      <c r="BA139" s="162">
        <v>0</v>
      </c>
      <c r="BB139" s="159">
        <v>10752</v>
      </c>
      <c r="BC139" s="162" t="s">
        <v>274</v>
      </c>
      <c r="BD139" s="162">
        <v>0</v>
      </c>
      <c r="BE139" s="159">
        <v>448</v>
      </c>
      <c r="BF139" s="159">
        <v>448</v>
      </c>
      <c r="BG139" s="159">
        <v>11200</v>
      </c>
    </row>
    <row r="140" ht="28.05" customHeight="1" spans="1:59">
      <c r="A140" s="149"/>
      <c r="B140" s="149"/>
      <c r="C140" s="149"/>
      <c r="D140" s="149" t="s">
        <v>455</v>
      </c>
      <c r="E140" s="340" t="s">
        <v>983</v>
      </c>
      <c r="F140" s="149" t="s">
        <v>455</v>
      </c>
      <c r="G140" s="149" t="s">
        <v>984</v>
      </c>
      <c r="H140" s="149" t="s">
        <v>985</v>
      </c>
      <c r="I140" s="149"/>
      <c r="J140" s="149" t="s">
        <v>986</v>
      </c>
      <c r="K140" s="149"/>
      <c r="L140" s="149" t="s">
        <v>262</v>
      </c>
      <c r="M140" s="149"/>
      <c r="N140" s="149" t="s">
        <v>263</v>
      </c>
      <c r="O140" s="149" t="s">
        <v>214</v>
      </c>
      <c r="P140" s="149" t="s">
        <v>53</v>
      </c>
      <c r="Q140" s="149"/>
      <c r="R140" s="149" t="s">
        <v>956</v>
      </c>
      <c r="S140" s="149" t="s">
        <v>289</v>
      </c>
      <c r="T140" s="149" t="s">
        <v>957</v>
      </c>
      <c r="U140" s="149" t="s">
        <v>267</v>
      </c>
      <c r="V140" s="149"/>
      <c r="W140" s="149"/>
      <c r="X140" s="149" t="s">
        <v>268</v>
      </c>
      <c r="Y140" s="149"/>
      <c r="Z140" s="149"/>
      <c r="AA140" s="149"/>
      <c r="AB140" s="149" t="s">
        <v>269</v>
      </c>
      <c r="AC140" s="149" t="s">
        <v>318</v>
      </c>
      <c r="AD140" s="149" t="s">
        <v>957</v>
      </c>
      <c r="AE140" s="149" t="s">
        <v>271</v>
      </c>
      <c r="AF140" s="149"/>
      <c r="AG140" s="149" t="s">
        <v>272</v>
      </c>
      <c r="AH140" s="149" t="s">
        <v>273</v>
      </c>
      <c r="AI140" s="158">
        <v>60</v>
      </c>
      <c r="AJ140" s="149"/>
      <c r="AK140" s="159" t="s">
        <v>274</v>
      </c>
      <c r="AL140" s="159" t="s">
        <v>274</v>
      </c>
      <c r="AM140" s="149" t="s">
        <v>274</v>
      </c>
      <c r="AN140" s="160">
        <v>4</v>
      </c>
      <c r="AO140" s="149"/>
      <c r="AP140" s="149" t="s">
        <v>274</v>
      </c>
      <c r="AQ140" s="149" t="s">
        <v>275</v>
      </c>
      <c r="AR140" s="158">
        <v>1</v>
      </c>
      <c r="AS140" s="149" t="s">
        <v>275</v>
      </c>
      <c r="AT140" s="149" t="s">
        <v>276</v>
      </c>
      <c r="AU140" s="161">
        <v>1</v>
      </c>
      <c r="AV140" s="159">
        <v>750</v>
      </c>
      <c r="AW140" s="159">
        <v>30</v>
      </c>
      <c r="AX140" s="149" t="s">
        <v>274</v>
      </c>
      <c r="AY140" s="162">
        <v>0</v>
      </c>
      <c r="AZ140" s="162" t="s">
        <v>274</v>
      </c>
      <c r="BA140" s="162">
        <v>0</v>
      </c>
      <c r="BB140" s="159">
        <v>720</v>
      </c>
      <c r="BC140" s="162" t="s">
        <v>274</v>
      </c>
      <c r="BD140" s="162">
        <v>0</v>
      </c>
      <c r="BE140" s="159">
        <v>30</v>
      </c>
      <c r="BF140" s="159">
        <v>30</v>
      </c>
      <c r="BG140" s="159">
        <v>750</v>
      </c>
    </row>
    <row r="141" ht="28.05" customHeight="1" spans="1:59">
      <c r="A141" s="149"/>
      <c r="B141" s="149"/>
      <c r="C141" s="149"/>
      <c r="D141" s="149" t="s">
        <v>455</v>
      </c>
      <c r="E141" s="340" t="s">
        <v>987</v>
      </c>
      <c r="F141" s="149" t="s">
        <v>455</v>
      </c>
      <c r="G141" s="149" t="s">
        <v>988</v>
      </c>
      <c r="H141" s="149" t="s">
        <v>989</v>
      </c>
      <c r="I141" s="149"/>
      <c r="J141" s="149" t="s">
        <v>990</v>
      </c>
      <c r="K141" s="149"/>
      <c r="L141" s="149" t="s">
        <v>262</v>
      </c>
      <c r="M141" s="149"/>
      <c r="N141" s="149" t="s">
        <v>263</v>
      </c>
      <c r="O141" s="149" t="s">
        <v>214</v>
      </c>
      <c r="P141" s="149" t="s">
        <v>53</v>
      </c>
      <c r="Q141" s="149"/>
      <c r="R141" s="149" t="s">
        <v>956</v>
      </c>
      <c r="S141" s="149" t="s">
        <v>289</v>
      </c>
      <c r="T141" s="149" t="s">
        <v>957</v>
      </c>
      <c r="U141" s="149" t="s">
        <v>267</v>
      </c>
      <c r="V141" s="149"/>
      <c r="W141" s="149"/>
      <c r="X141" s="149" t="s">
        <v>268</v>
      </c>
      <c r="Y141" s="149"/>
      <c r="Z141" s="149"/>
      <c r="AA141" s="149"/>
      <c r="AB141" s="149" t="s">
        <v>269</v>
      </c>
      <c r="AC141" s="149" t="s">
        <v>318</v>
      </c>
      <c r="AD141" s="149" t="s">
        <v>957</v>
      </c>
      <c r="AE141" s="149" t="s">
        <v>271</v>
      </c>
      <c r="AF141" s="149"/>
      <c r="AG141" s="149" t="s">
        <v>272</v>
      </c>
      <c r="AH141" s="149" t="s">
        <v>273</v>
      </c>
      <c r="AI141" s="158">
        <v>60</v>
      </c>
      <c r="AJ141" s="149"/>
      <c r="AK141" s="159" t="s">
        <v>274</v>
      </c>
      <c r="AL141" s="159" t="s">
        <v>274</v>
      </c>
      <c r="AM141" s="149" t="s">
        <v>274</v>
      </c>
      <c r="AN141" s="160">
        <v>4</v>
      </c>
      <c r="AO141" s="149"/>
      <c r="AP141" s="149" t="s">
        <v>274</v>
      </c>
      <c r="AQ141" s="149" t="s">
        <v>275</v>
      </c>
      <c r="AR141" s="158">
        <v>1</v>
      </c>
      <c r="AS141" s="149" t="s">
        <v>275</v>
      </c>
      <c r="AT141" s="149" t="s">
        <v>276</v>
      </c>
      <c r="AU141" s="161">
        <v>1</v>
      </c>
      <c r="AV141" s="159">
        <v>2300</v>
      </c>
      <c r="AW141" s="159">
        <v>92</v>
      </c>
      <c r="AX141" s="149" t="s">
        <v>274</v>
      </c>
      <c r="AY141" s="162">
        <v>0</v>
      </c>
      <c r="AZ141" s="162" t="s">
        <v>274</v>
      </c>
      <c r="BA141" s="162">
        <v>0</v>
      </c>
      <c r="BB141" s="159">
        <v>2208</v>
      </c>
      <c r="BC141" s="162" t="s">
        <v>274</v>
      </c>
      <c r="BD141" s="162">
        <v>0</v>
      </c>
      <c r="BE141" s="159">
        <v>92</v>
      </c>
      <c r="BF141" s="159">
        <v>92</v>
      </c>
      <c r="BG141" s="159">
        <v>2300</v>
      </c>
    </row>
    <row r="142" ht="28.05" customHeight="1" spans="1:59">
      <c r="A142" s="149"/>
      <c r="B142" s="149"/>
      <c r="C142" s="149"/>
      <c r="D142" s="149" t="s">
        <v>455</v>
      </c>
      <c r="E142" s="340" t="s">
        <v>991</v>
      </c>
      <c r="F142" s="149" t="s">
        <v>455</v>
      </c>
      <c r="G142" s="149" t="s">
        <v>992</v>
      </c>
      <c r="H142" s="149" t="s">
        <v>993</v>
      </c>
      <c r="I142" s="149" t="s">
        <v>994</v>
      </c>
      <c r="J142" s="149" t="s">
        <v>995</v>
      </c>
      <c r="K142" s="149"/>
      <c r="L142" s="149" t="s">
        <v>262</v>
      </c>
      <c r="M142" s="149"/>
      <c r="N142" s="149" t="s">
        <v>263</v>
      </c>
      <c r="O142" s="149" t="s">
        <v>214</v>
      </c>
      <c r="P142" s="149" t="s">
        <v>53</v>
      </c>
      <c r="Q142" s="149"/>
      <c r="R142" s="149" t="s">
        <v>956</v>
      </c>
      <c r="S142" s="149" t="s">
        <v>289</v>
      </c>
      <c r="T142" s="149" t="s">
        <v>957</v>
      </c>
      <c r="U142" s="149" t="s">
        <v>267</v>
      </c>
      <c r="V142" s="149"/>
      <c r="W142" s="149"/>
      <c r="X142" s="149" t="s">
        <v>268</v>
      </c>
      <c r="Y142" s="149"/>
      <c r="Z142" s="149"/>
      <c r="AA142" s="149"/>
      <c r="AB142" s="149" t="s">
        <v>269</v>
      </c>
      <c r="AC142" s="149" t="s">
        <v>318</v>
      </c>
      <c r="AD142" s="149" t="s">
        <v>957</v>
      </c>
      <c r="AE142" s="149" t="s">
        <v>271</v>
      </c>
      <c r="AF142" s="149"/>
      <c r="AG142" s="149" t="s">
        <v>272</v>
      </c>
      <c r="AH142" s="149" t="s">
        <v>273</v>
      </c>
      <c r="AI142" s="158">
        <v>60</v>
      </c>
      <c r="AJ142" s="149"/>
      <c r="AK142" s="159" t="s">
        <v>274</v>
      </c>
      <c r="AL142" s="159" t="s">
        <v>274</v>
      </c>
      <c r="AM142" s="149" t="s">
        <v>274</v>
      </c>
      <c r="AN142" s="160">
        <v>4</v>
      </c>
      <c r="AO142" s="149"/>
      <c r="AP142" s="149" t="s">
        <v>274</v>
      </c>
      <c r="AQ142" s="149" t="s">
        <v>275</v>
      </c>
      <c r="AR142" s="158">
        <v>1</v>
      </c>
      <c r="AS142" s="149" t="s">
        <v>275</v>
      </c>
      <c r="AT142" s="149" t="s">
        <v>276</v>
      </c>
      <c r="AU142" s="161">
        <v>1</v>
      </c>
      <c r="AV142" s="159">
        <v>1600</v>
      </c>
      <c r="AW142" s="159">
        <v>64</v>
      </c>
      <c r="AX142" s="149" t="s">
        <v>274</v>
      </c>
      <c r="AY142" s="162">
        <v>0</v>
      </c>
      <c r="AZ142" s="162" t="s">
        <v>274</v>
      </c>
      <c r="BA142" s="162">
        <v>0</v>
      </c>
      <c r="BB142" s="159">
        <v>1536</v>
      </c>
      <c r="BC142" s="162" t="s">
        <v>274</v>
      </c>
      <c r="BD142" s="162">
        <v>0</v>
      </c>
      <c r="BE142" s="159">
        <v>64</v>
      </c>
      <c r="BF142" s="159">
        <v>64</v>
      </c>
      <c r="BG142" s="159">
        <v>1600</v>
      </c>
    </row>
    <row r="143" ht="28.05" customHeight="1" spans="1:59">
      <c r="A143" s="149"/>
      <c r="B143" s="149"/>
      <c r="C143" s="149"/>
      <c r="D143" s="149" t="s">
        <v>455</v>
      </c>
      <c r="E143" s="340" t="s">
        <v>996</v>
      </c>
      <c r="F143" s="149" t="s">
        <v>455</v>
      </c>
      <c r="G143" s="149" t="s">
        <v>997</v>
      </c>
      <c r="H143" s="149" t="s">
        <v>998</v>
      </c>
      <c r="I143" s="149"/>
      <c r="J143" s="149" t="s">
        <v>999</v>
      </c>
      <c r="K143" s="149"/>
      <c r="L143" s="149" t="s">
        <v>262</v>
      </c>
      <c r="M143" s="149"/>
      <c r="N143" s="149" t="s">
        <v>263</v>
      </c>
      <c r="O143" s="149" t="s">
        <v>214</v>
      </c>
      <c r="P143" s="149" t="s">
        <v>53</v>
      </c>
      <c r="Q143" s="149"/>
      <c r="R143" s="149" t="s">
        <v>956</v>
      </c>
      <c r="S143" s="149" t="s">
        <v>289</v>
      </c>
      <c r="T143" s="149" t="s">
        <v>957</v>
      </c>
      <c r="U143" s="149" t="s">
        <v>267</v>
      </c>
      <c r="V143" s="149"/>
      <c r="W143" s="149"/>
      <c r="X143" s="149" t="s">
        <v>268</v>
      </c>
      <c r="Y143" s="149"/>
      <c r="Z143" s="149"/>
      <c r="AA143" s="149"/>
      <c r="AB143" s="149" t="s">
        <v>269</v>
      </c>
      <c r="AC143" s="149" t="s">
        <v>318</v>
      </c>
      <c r="AD143" s="149" t="s">
        <v>957</v>
      </c>
      <c r="AE143" s="149" t="s">
        <v>271</v>
      </c>
      <c r="AF143" s="149"/>
      <c r="AG143" s="149" t="s">
        <v>272</v>
      </c>
      <c r="AH143" s="149" t="s">
        <v>273</v>
      </c>
      <c r="AI143" s="158">
        <v>60</v>
      </c>
      <c r="AJ143" s="149"/>
      <c r="AK143" s="159" t="s">
        <v>274</v>
      </c>
      <c r="AL143" s="159" t="s">
        <v>274</v>
      </c>
      <c r="AM143" s="149" t="s">
        <v>274</v>
      </c>
      <c r="AN143" s="160">
        <v>4</v>
      </c>
      <c r="AO143" s="149"/>
      <c r="AP143" s="149" t="s">
        <v>274</v>
      </c>
      <c r="AQ143" s="149" t="s">
        <v>275</v>
      </c>
      <c r="AR143" s="158">
        <v>1</v>
      </c>
      <c r="AS143" s="149" t="s">
        <v>275</v>
      </c>
      <c r="AT143" s="149" t="s">
        <v>276</v>
      </c>
      <c r="AU143" s="161">
        <v>1</v>
      </c>
      <c r="AV143" s="159">
        <v>1200</v>
      </c>
      <c r="AW143" s="159">
        <v>48</v>
      </c>
      <c r="AX143" s="149" t="s">
        <v>274</v>
      </c>
      <c r="AY143" s="162">
        <v>0</v>
      </c>
      <c r="AZ143" s="162" t="s">
        <v>274</v>
      </c>
      <c r="BA143" s="162">
        <v>0</v>
      </c>
      <c r="BB143" s="159">
        <v>1152</v>
      </c>
      <c r="BC143" s="162" t="s">
        <v>274</v>
      </c>
      <c r="BD143" s="162">
        <v>0</v>
      </c>
      <c r="BE143" s="159">
        <v>48</v>
      </c>
      <c r="BF143" s="159">
        <v>48</v>
      </c>
      <c r="BG143" s="159">
        <v>1200</v>
      </c>
    </row>
    <row r="144" ht="28.05" customHeight="1" spans="1:59">
      <c r="A144" s="149"/>
      <c r="B144" s="149"/>
      <c r="C144" s="149"/>
      <c r="D144" s="149" t="s">
        <v>455</v>
      </c>
      <c r="E144" s="340" t="s">
        <v>1000</v>
      </c>
      <c r="F144" s="149" t="s">
        <v>455</v>
      </c>
      <c r="G144" s="149" t="s">
        <v>1001</v>
      </c>
      <c r="H144" s="149" t="s">
        <v>1002</v>
      </c>
      <c r="I144" s="149"/>
      <c r="J144" s="149" t="s">
        <v>1003</v>
      </c>
      <c r="K144" s="149"/>
      <c r="L144" s="149" t="s">
        <v>262</v>
      </c>
      <c r="M144" s="149"/>
      <c r="N144" s="149" t="s">
        <v>263</v>
      </c>
      <c r="O144" s="149" t="s">
        <v>214</v>
      </c>
      <c r="P144" s="149" t="s">
        <v>53</v>
      </c>
      <c r="Q144" s="149"/>
      <c r="R144" s="149" t="s">
        <v>956</v>
      </c>
      <c r="S144" s="149" t="s">
        <v>289</v>
      </c>
      <c r="T144" s="149" t="s">
        <v>957</v>
      </c>
      <c r="U144" s="149" t="s">
        <v>267</v>
      </c>
      <c r="V144" s="149"/>
      <c r="W144" s="149"/>
      <c r="X144" s="149" t="s">
        <v>268</v>
      </c>
      <c r="Y144" s="149"/>
      <c r="Z144" s="149"/>
      <c r="AA144" s="149"/>
      <c r="AB144" s="149" t="s">
        <v>269</v>
      </c>
      <c r="AC144" s="149" t="s">
        <v>318</v>
      </c>
      <c r="AD144" s="149" t="s">
        <v>957</v>
      </c>
      <c r="AE144" s="149" t="s">
        <v>271</v>
      </c>
      <c r="AF144" s="149"/>
      <c r="AG144" s="149" t="s">
        <v>272</v>
      </c>
      <c r="AH144" s="149" t="s">
        <v>273</v>
      </c>
      <c r="AI144" s="158">
        <v>60</v>
      </c>
      <c r="AJ144" s="149"/>
      <c r="AK144" s="159" t="s">
        <v>274</v>
      </c>
      <c r="AL144" s="159" t="s">
        <v>274</v>
      </c>
      <c r="AM144" s="149" t="s">
        <v>274</v>
      </c>
      <c r="AN144" s="160">
        <v>4</v>
      </c>
      <c r="AO144" s="149"/>
      <c r="AP144" s="149" t="s">
        <v>274</v>
      </c>
      <c r="AQ144" s="149" t="s">
        <v>275</v>
      </c>
      <c r="AR144" s="158">
        <v>1</v>
      </c>
      <c r="AS144" s="149" t="s">
        <v>275</v>
      </c>
      <c r="AT144" s="149" t="s">
        <v>276</v>
      </c>
      <c r="AU144" s="161">
        <v>1</v>
      </c>
      <c r="AV144" s="159">
        <v>2100</v>
      </c>
      <c r="AW144" s="159">
        <v>84</v>
      </c>
      <c r="AX144" s="149" t="s">
        <v>274</v>
      </c>
      <c r="AY144" s="162">
        <v>0</v>
      </c>
      <c r="AZ144" s="162" t="s">
        <v>274</v>
      </c>
      <c r="BA144" s="162">
        <v>0</v>
      </c>
      <c r="BB144" s="159">
        <v>2016</v>
      </c>
      <c r="BC144" s="162" t="s">
        <v>274</v>
      </c>
      <c r="BD144" s="162">
        <v>0</v>
      </c>
      <c r="BE144" s="159">
        <v>84</v>
      </c>
      <c r="BF144" s="159">
        <v>84</v>
      </c>
      <c r="BG144" s="159">
        <v>2100</v>
      </c>
    </row>
    <row r="145" ht="28.05" customHeight="1" spans="1:59">
      <c r="A145" s="149"/>
      <c r="B145" s="149"/>
      <c r="C145" s="149"/>
      <c r="D145" s="149" t="s">
        <v>455</v>
      </c>
      <c r="E145" s="340" t="s">
        <v>1004</v>
      </c>
      <c r="F145" s="149" t="s">
        <v>455</v>
      </c>
      <c r="G145" s="149" t="s">
        <v>1005</v>
      </c>
      <c r="H145" s="149" t="s">
        <v>1006</v>
      </c>
      <c r="I145" s="149"/>
      <c r="J145" s="149" t="s">
        <v>1007</v>
      </c>
      <c r="K145" s="149"/>
      <c r="L145" s="149" t="s">
        <v>262</v>
      </c>
      <c r="M145" s="149"/>
      <c r="N145" s="149" t="s">
        <v>263</v>
      </c>
      <c r="O145" s="149" t="s">
        <v>214</v>
      </c>
      <c r="P145" s="149" t="s">
        <v>53</v>
      </c>
      <c r="Q145" s="149"/>
      <c r="R145" s="149" t="s">
        <v>956</v>
      </c>
      <c r="S145" s="149" t="s">
        <v>289</v>
      </c>
      <c r="T145" s="149" t="s">
        <v>957</v>
      </c>
      <c r="U145" s="149" t="s">
        <v>267</v>
      </c>
      <c r="V145" s="149"/>
      <c r="W145" s="149"/>
      <c r="X145" s="149" t="s">
        <v>268</v>
      </c>
      <c r="Y145" s="149"/>
      <c r="Z145" s="149"/>
      <c r="AA145" s="149"/>
      <c r="AB145" s="149" t="s">
        <v>269</v>
      </c>
      <c r="AC145" s="149" t="s">
        <v>318</v>
      </c>
      <c r="AD145" s="149" t="s">
        <v>957</v>
      </c>
      <c r="AE145" s="149" t="s">
        <v>271</v>
      </c>
      <c r="AF145" s="149"/>
      <c r="AG145" s="149" t="s">
        <v>272</v>
      </c>
      <c r="AH145" s="149" t="s">
        <v>273</v>
      </c>
      <c r="AI145" s="158">
        <v>60</v>
      </c>
      <c r="AJ145" s="149"/>
      <c r="AK145" s="159" t="s">
        <v>274</v>
      </c>
      <c r="AL145" s="159" t="s">
        <v>274</v>
      </c>
      <c r="AM145" s="149" t="s">
        <v>274</v>
      </c>
      <c r="AN145" s="160">
        <v>0</v>
      </c>
      <c r="AO145" s="149"/>
      <c r="AP145" s="149" t="s">
        <v>274</v>
      </c>
      <c r="AQ145" s="149" t="s">
        <v>275</v>
      </c>
      <c r="AR145" s="158">
        <v>1</v>
      </c>
      <c r="AS145" s="149" t="s">
        <v>275</v>
      </c>
      <c r="AT145" s="149" t="s">
        <v>276</v>
      </c>
      <c r="AU145" s="161">
        <v>1</v>
      </c>
      <c r="AV145" s="159">
        <v>1330</v>
      </c>
      <c r="AW145" s="159">
        <v>0</v>
      </c>
      <c r="AX145" s="149" t="s">
        <v>274</v>
      </c>
      <c r="AY145" s="162">
        <v>0</v>
      </c>
      <c r="AZ145" s="162" t="s">
        <v>274</v>
      </c>
      <c r="BA145" s="162">
        <v>0</v>
      </c>
      <c r="BB145" s="159">
        <v>1276.8</v>
      </c>
      <c r="BC145" s="162" t="s">
        <v>274</v>
      </c>
      <c r="BD145" s="159">
        <v>53.2</v>
      </c>
      <c r="BE145" s="159">
        <v>53.2</v>
      </c>
      <c r="BF145" s="162">
        <v>0</v>
      </c>
      <c r="BG145" s="159">
        <v>1330</v>
      </c>
    </row>
    <row r="146" ht="28.05" customHeight="1" spans="1:59">
      <c r="A146" s="149"/>
      <c r="B146" s="149"/>
      <c r="C146" s="149"/>
      <c r="D146" s="149" t="s">
        <v>455</v>
      </c>
      <c r="E146" s="340" t="s">
        <v>1008</v>
      </c>
      <c r="F146" s="149" t="s">
        <v>455</v>
      </c>
      <c r="G146" s="149" t="s">
        <v>1009</v>
      </c>
      <c r="H146" s="149" t="s">
        <v>1010</v>
      </c>
      <c r="I146" s="149"/>
      <c r="J146" s="149" t="s">
        <v>1011</v>
      </c>
      <c r="K146" s="149"/>
      <c r="L146" s="149" t="s">
        <v>262</v>
      </c>
      <c r="M146" s="149"/>
      <c r="N146" s="149" t="s">
        <v>263</v>
      </c>
      <c r="O146" s="149" t="s">
        <v>214</v>
      </c>
      <c r="P146" s="149" t="s">
        <v>53</v>
      </c>
      <c r="Q146" s="149"/>
      <c r="R146" s="149" t="s">
        <v>956</v>
      </c>
      <c r="S146" s="149" t="s">
        <v>289</v>
      </c>
      <c r="T146" s="149" t="s">
        <v>957</v>
      </c>
      <c r="U146" s="149" t="s">
        <v>267</v>
      </c>
      <c r="V146" s="149"/>
      <c r="W146" s="149"/>
      <c r="X146" s="149" t="s">
        <v>268</v>
      </c>
      <c r="Y146" s="149"/>
      <c r="Z146" s="149"/>
      <c r="AA146" s="149"/>
      <c r="AB146" s="149" t="s">
        <v>269</v>
      </c>
      <c r="AC146" s="149" t="s">
        <v>318</v>
      </c>
      <c r="AD146" s="149" t="s">
        <v>957</v>
      </c>
      <c r="AE146" s="149" t="s">
        <v>271</v>
      </c>
      <c r="AF146" s="149"/>
      <c r="AG146" s="149" t="s">
        <v>272</v>
      </c>
      <c r="AH146" s="149" t="s">
        <v>273</v>
      </c>
      <c r="AI146" s="158">
        <v>60</v>
      </c>
      <c r="AJ146" s="149"/>
      <c r="AK146" s="159" t="s">
        <v>274</v>
      </c>
      <c r="AL146" s="159" t="s">
        <v>274</v>
      </c>
      <c r="AM146" s="149" t="s">
        <v>274</v>
      </c>
      <c r="AN146" s="160">
        <v>4</v>
      </c>
      <c r="AO146" s="149"/>
      <c r="AP146" s="149" t="s">
        <v>274</v>
      </c>
      <c r="AQ146" s="149" t="s">
        <v>275</v>
      </c>
      <c r="AR146" s="158">
        <v>1</v>
      </c>
      <c r="AS146" s="149" t="s">
        <v>275</v>
      </c>
      <c r="AT146" s="149" t="s">
        <v>276</v>
      </c>
      <c r="AU146" s="161">
        <v>1</v>
      </c>
      <c r="AV146" s="159">
        <v>1700</v>
      </c>
      <c r="AW146" s="159">
        <v>68</v>
      </c>
      <c r="AX146" s="149" t="s">
        <v>274</v>
      </c>
      <c r="AY146" s="162">
        <v>0</v>
      </c>
      <c r="AZ146" s="162" t="s">
        <v>274</v>
      </c>
      <c r="BA146" s="162">
        <v>0</v>
      </c>
      <c r="BB146" s="159">
        <v>1632</v>
      </c>
      <c r="BC146" s="162" t="s">
        <v>274</v>
      </c>
      <c r="BD146" s="162">
        <v>0</v>
      </c>
      <c r="BE146" s="159">
        <v>68</v>
      </c>
      <c r="BF146" s="159">
        <v>68</v>
      </c>
      <c r="BG146" s="159">
        <v>1700</v>
      </c>
    </row>
    <row r="147" ht="28.05" customHeight="1" spans="1:59">
      <c r="A147" s="149"/>
      <c r="B147" s="149"/>
      <c r="C147" s="149"/>
      <c r="D147" s="149" t="s">
        <v>455</v>
      </c>
      <c r="E147" s="340" t="s">
        <v>1012</v>
      </c>
      <c r="F147" s="149" t="s">
        <v>455</v>
      </c>
      <c r="G147" s="149" t="s">
        <v>1013</v>
      </c>
      <c r="H147" s="149" t="s">
        <v>1014</v>
      </c>
      <c r="I147" s="149" t="s">
        <v>1015</v>
      </c>
      <c r="J147" s="149" t="s">
        <v>1016</v>
      </c>
      <c r="K147" s="149"/>
      <c r="L147" s="149" t="s">
        <v>262</v>
      </c>
      <c r="M147" s="149"/>
      <c r="N147" s="149" t="s">
        <v>263</v>
      </c>
      <c r="O147" s="149" t="s">
        <v>214</v>
      </c>
      <c r="P147" s="149" t="s">
        <v>53</v>
      </c>
      <c r="Q147" s="149"/>
      <c r="R147" s="149" t="s">
        <v>62</v>
      </c>
      <c r="S147" s="149" t="s">
        <v>1017</v>
      </c>
      <c r="T147" s="149" t="s">
        <v>1018</v>
      </c>
      <c r="U147" s="149" t="s">
        <v>267</v>
      </c>
      <c r="V147" s="149"/>
      <c r="W147" s="149"/>
      <c r="X147" s="149" t="s">
        <v>268</v>
      </c>
      <c r="Y147" s="149"/>
      <c r="Z147" s="149"/>
      <c r="AA147" s="149"/>
      <c r="AB147" s="149" t="s">
        <v>269</v>
      </c>
      <c r="AC147" s="149" t="s">
        <v>318</v>
      </c>
      <c r="AD147" s="149" t="s">
        <v>1018</v>
      </c>
      <c r="AE147" s="149" t="s">
        <v>271</v>
      </c>
      <c r="AF147" s="149"/>
      <c r="AG147" s="149" t="s">
        <v>272</v>
      </c>
      <c r="AH147" s="149" t="s">
        <v>273</v>
      </c>
      <c r="AI147" s="158">
        <v>60</v>
      </c>
      <c r="AJ147" s="149"/>
      <c r="AK147" s="159" t="s">
        <v>274</v>
      </c>
      <c r="AL147" s="159" t="s">
        <v>274</v>
      </c>
      <c r="AM147" s="149" t="s">
        <v>274</v>
      </c>
      <c r="AN147" s="160">
        <v>4</v>
      </c>
      <c r="AO147" s="149"/>
      <c r="AP147" s="149" t="s">
        <v>274</v>
      </c>
      <c r="AQ147" s="149" t="s">
        <v>275</v>
      </c>
      <c r="AR147" s="158">
        <v>1</v>
      </c>
      <c r="AS147" s="149" t="s">
        <v>275</v>
      </c>
      <c r="AT147" s="149" t="s">
        <v>276</v>
      </c>
      <c r="AU147" s="161">
        <v>1</v>
      </c>
      <c r="AV147" s="159">
        <v>18803.42</v>
      </c>
      <c r="AW147" s="159">
        <v>752.14</v>
      </c>
      <c r="AX147" s="149" t="s">
        <v>274</v>
      </c>
      <c r="AY147" s="162">
        <v>0</v>
      </c>
      <c r="AZ147" s="162" t="s">
        <v>274</v>
      </c>
      <c r="BA147" s="162">
        <v>0</v>
      </c>
      <c r="BB147" s="159">
        <v>18051.28</v>
      </c>
      <c r="BC147" s="162" t="s">
        <v>274</v>
      </c>
      <c r="BD147" s="162">
        <v>0</v>
      </c>
      <c r="BE147" s="159">
        <v>752.14</v>
      </c>
      <c r="BF147" s="159">
        <v>752.14</v>
      </c>
      <c r="BG147" s="159">
        <v>18803.42</v>
      </c>
    </row>
    <row r="148" ht="28.05" customHeight="1" spans="1:59">
      <c r="A148" s="149"/>
      <c r="B148" s="149"/>
      <c r="C148" s="149"/>
      <c r="D148" s="149" t="s">
        <v>455</v>
      </c>
      <c r="E148" s="340" t="s">
        <v>1019</v>
      </c>
      <c r="F148" s="149" t="s">
        <v>455</v>
      </c>
      <c r="G148" s="149" t="s">
        <v>1020</v>
      </c>
      <c r="H148" s="149" t="s">
        <v>1021</v>
      </c>
      <c r="I148" s="149"/>
      <c r="J148" s="149" t="s">
        <v>1022</v>
      </c>
      <c r="K148" s="149"/>
      <c r="L148" s="149" t="s">
        <v>262</v>
      </c>
      <c r="M148" s="149"/>
      <c r="N148" s="149" t="s">
        <v>263</v>
      </c>
      <c r="O148" s="149" t="s">
        <v>214</v>
      </c>
      <c r="P148" s="149" t="s">
        <v>53</v>
      </c>
      <c r="Q148" s="149"/>
      <c r="R148" s="149" t="s">
        <v>1023</v>
      </c>
      <c r="S148" s="149" t="s">
        <v>289</v>
      </c>
      <c r="T148" s="149" t="s">
        <v>1018</v>
      </c>
      <c r="U148" s="149" t="s">
        <v>267</v>
      </c>
      <c r="V148" s="149"/>
      <c r="W148" s="149"/>
      <c r="X148" s="149" t="s">
        <v>310</v>
      </c>
      <c r="Y148" s="149"/>
      <c r="Z148" s="149"/>
      <c r="AA148" s="149"/>
      <c r="AB148" s="149" t="s">
        <v>269</v>
      </c>
      <c r="AC148" s="149" t="s">
        <v>318</v>
      </c>
      <c r="AD148" s="149" t="s">
        <v>1018</v>
      </c>
      <c r="AE148" s="149" t="s">
        <v>271</v>
      </c>
      <c r="AF148" s="149"/>
      <c r="AG148" s="149" t="s">
        <v>272</v>
      </c>
      <c r="AH148" s="149" t="s">
        <v>273</v>
      </c>
      <c r="AI148" s="158">
        <v>60</v>
      </c>
      <c r="AJ148" s="149"/>
      <c r="AK148" s="159" t="s">
        <v>274</v>
      </c>
      <c r="AL148" s="159" t="s">
        <v>274</v>
      </c>
      <c r="AM148" s="149" t="s">
        <v>274</v>
      </c>
      <c r="AN148" s="160">
        <v>4</v>
      </c>
      <c r="AO148" s="149"/>
      <c r="AP148" s="149" t="s">
        <v>274</v>
      </c>
      <c r="AQ148" s="149" t="s">
        <v>275</v>
      </c>
      <c r="AR148" s="158">
        <v>1</v>
      </c>
      <c r="AS148" s="149" t="s">
        <v>275</v>
      </c>
      <c r="AT148" s="149" t="s">
        <v>276</v>
      </c>
      <c r="AU148" s="161">
        <v>1</v>
      </c>
      <c r="AV148" s="159">
        <v>3300</v>
      </c>
      <c r="AW148" s="159">
        <v>132</v>
      </c>
      <c r="AX148" s="149" t="s">
        <v>274</v>
      </c>
      <c r="AY148" s="162">
        <v>0</v>
      </c>
      <c r="AZ148" s="162" t="s">
        <v>274</v>
      </c>
      <c r="BA148" s="162">
        <v>0</v>
      </c>
      <c r="BB148" s="159">
        <v>3168</v>
      </c>
      <c r="BC148" s="162" t="s">
        <v>274</v>
      </c>
      <c r="BD148" s="162">
        <v>0</v>
      </c>
      <c r="BE148" s="159">
        <v>132</v>
      </c>
      <c r="BF148" s="159">
        <v>132</v>
      </c>
      <c r="BG148" s="159">
        <v>3300</v>
      </c>
    </row>
    <row r="149" ht="28.05" customHeight="1" spans="1:59">
      <c r="A149" s="149"/>
      <c r="B149" s="149"/>
      <c r="C149" s="149"/>
      <c r="D149" s="149" t="s">
        <v>455</v>
      </c>
      <c r="E149" s="340" t="s">
        <v>1024</v>
      </c>
      <c r="F149" s="149" t="s">
        <v>455</v>
      </c>
      <c r="G149" s="149" t="s">
        <v>1025</v>
      </c>
      <c r="H149" s="149" t="s">
        <v>1026</v>
      </c>
      <c r="I149" s="149"/>
      <c r="J149" s="149" t="s">
        <v>1027</v>
      </c>
      <c r="K149" s="149"/>
      <c r="L149" s="149" t="s">
        <v>262</v>
      </c>
      <c r="M149" s="149"/>
      <c r="N149" s="149" t="s">
        <v>263</v>
      </c>
      <c r="O149" s="149" t="s">
        <v>214</v>
      </c>
      <c r="P149" s="149" t="s">
        <v>53</v>
      </c>
      <c r="Q149" s="149"/>
      <c r="R149" s="149" t="s">
        <v>333</v>
      </c>
      <c r="S149" s="149" t="s">
        <v>289</v>
      </c>
      <c r="T149" s="149" t="s">
        <v>1028</v>
      </c>
      <c r="U149" s="149" t="s">
        <v>267</v>
      </c>
      <c r="V149" s="149"/>
      <c r="W149" s="149"/>
      <c r="X149" s="149" t="s">
        <v>336</v>
      </c>
      <c r="Y149" s="149"/>
      <c r="Z149" s="149"/>
      <c r="AA149" s="149"/>
      <c r="AB149" s="149" t="s">
        <v>269</v>
      </c>
      <c r="AC149" s="149" t="s">
        <v>318</v>
      </c>
      <c r="AD149" s="149" t="s">
        <v>1028</v>
      </c>
      <c r="AE149" s="149" t="s">
        <v>271</v>
      </c>
      <c r="AF149" s="149"/>
      <c r="AG149" s="149" t="s">
        <v>272</v>
      </c>
      <c r="AH149" s="149" t="s">
        <v>273</v>
      </c>
      <c r="AI149" s="158">
        <v>60</v>
      </c>
      <c r="AJ149" s="149"/>
      <c r="AK149" s="159" t="s">
        <v>274</v>
      </c>
      <c r="AL149" s="159" t="s">
        <v>274</v>
      </c>
      <c r="AM149" s="149" t="s">
        <v>274</v>
      </c>
      <c r="AN149" s="160">
        <v>4</v>
      </c>
      <c r="AO149" s="149"/>
      <c r="AP149" s="149" t="s">
        <v>274</v>
      </c>
      <c r="AQ149" s="149" t="s">
        <v>275</v>
      </c>
      <c r="AR149" s="158">
        <v>1</v>
      </c>
      <c r="AS149" s="149" t="s">
        <v>275</v>
      </c>
      <c r="AT149" s="149" t="s">
        <v>276</v>
      </c>
      <c r="AU149" s="161">
        <v>1</v>
      </c>
      <c r="AV149" s="159">
        <v>4450</v>
      </c>
      <c r="AW149" s="159">
        <v>178</v>
      </c>
      <c r="AX149" s="149" t="s">
        <v>274</v>
      </c>
      <c r="AY149" s="162">
        <v>0</v>
      </c>
      <c r="AZ149" s="162" t="s">
        <v>274</v>
      </c>
      <c r="BA149" s="162">
        <v>0</v>
      </c>
      <c r="BB149" s="159">
        <v>4272</v>
      </c>
      <c r="BC149" s="162" t="s">
        <v>274</v>
      </c>
      <c r="BD149" s="162">
        <v>0</v>
      </c>
      <c r="BE149" s="159">
        <v>178</v>
      </c>
      <c r="BF149" s="159">
        <v>178</v>
      </c>
      <c r="BG149" s="159">
        <v>4450</v>
      </c>
    </row>
    <row r="150" ht="28.05" customHeight="1" spans="1:59">
      <c r="A150" s="149"/>
      <c r="B150" s="149"/>
      <c r="C150" s="149"/>
      <c r="D150" s="149" t="s">
        <v>455</v>
      </c>
      <c r="E150" s="340" t="s">
        <v>1029</v>
      </c>
      <c r="F150" s="149" t="s">
        <v>455</v>
      </c>
      <c r="G150" s="149" t="s">
        <v>1030</v>
      </c>
      <c r="H150" s="149" t="s">
        <v>1031</v>
      </c>
      <c r="I150" s="149" t="s">
        <v>1032</v>
      </c>
      <c r="J150" s="149" t="s">
        <v>1033</v>
      </c>
      <c r="K150" s="149"/>
      <c r="L150" s="149" t="s">
        <v>262</v>
      </c>
      <c r="M150" s="149"/>
      <c r="N150" s="149" t="s">
        <v>263</v>
      </c>
      <c r="O150" s="149" t="s">
        <v>214</v>
      </c>
      <c r="P150" s="149" t="s">
        <v>53</v>
      </c>
      <c r="Q150" s="149"/>
      <c r="R150" s="149" t="s">
        <v>1034</v>
      </c>
      <c r="S150" s="149" t="s">
        <v>483</v>
      </c>
      <c r="T150" s="149" t="s">
        <v>1035</v>
      </c>
      <c r="U150" s="149" t="s">
        <v>267</v>
      </c>
      <c r="V150" s="149"/>
      <c r="W150" s="149"/>
      <c r="X150" s="149" t="s">
        <v>310</v>
      </c>
      <c r="Y150" s="149"/>
      <c r="Z150" s="149"/>
      <c r="AA150" s="149"/>
      <c r="AB150" s="149" t="s">
        <v>269</v>
      </c>
      <c r="AC150" s="149" t="s">
        <v>318</v>
      </c>
      <c r="AD150" s="149" t="s">
        <v>1035</v>
      </c>
      <c r="AE150" s="149" t="s">
        <v>271</v>
      </c>
      <c r="AF150" s="149"/>
      <c r="AG150" s="149" t="s">
        <v>272</v>
      </c>
      <c r="AH150" s="149" t="s">
        <v>273</v>
      </c>
      <c r="AI150" s="158">
        <v>60</v>
      </c>
      <c r="AJ150" s="149"/>
      <c r="AK150" s="159" t="s">
        <v>274</v>
      </c>
      <c r="AL150" s="159" t="s">
        <v>274</v>
      </c>
      <c r="AM150" s="149" t="s">
        <v>274</v>
      </c>
      <c r="AN150" s="160">
        <v>4</v>
      </c>
      <c r="AO150" s="149"/>
      <c r="AP150" s="149" t="s">
        <v>274</v>
      </c>
      <c r="AQ150" s="149" t="s">
        <v>275</v>
      </c>
      <c r="AR150" s="158">
        <v>1</v>
      </c>
      <c r="AS150" s="149" t="s">
        <v>275</v>
      </c>
      <c r="AT150" s="149" t="s">
        <v>276</v>
      </c>
      <c r="AU150" s="161">
        <v>1</v>
      </c>
      <c r="AV150" s="159">
        <v>1452.99</v>
      </c>
      <c r="AW150" s="159">
        <v>58.12</v>
      </c>
      <c r="AX150" s="149" t="s">
        <v>274</v>
      </c>
      <c r="AY150" s="162">
        <v>0</v>
      </c>
      <c r="AZ150" s="162" t="s">
        <v>274</v>
      </c>
      <c r="BA150" s="162">
        <v>0</v>
      </c>
      <c r="BB150" s="159">
        <v>1394.87</v>
      </c>
      <c r="BC150" s="162" t="s">
        <v>274</v>
      </c>
      <c r="BD150" s="162">
        <v>0</v>
      </c>
      <c r="BE150" s="159">
        <v>58.12</v>
      </c>
      <c r="BF150" s="159">
        <v>58.12</v>
      </c>
      <c r="BG150" s="159">
        <v>1452.99</v>
      </c>
    </row>
    <row r="151" ht="28.05" customHeight="1" spans="1:59">
      <c r="A151" s="149"/>
      <c r="B151" s="149"/>
      <c r="C151" s="149"/>
      <c r="D151" s="149" t="s">
        <v>455</v>
      </c>
      <c r="E151" s="340" t="s">
        <v>1036</v>
      </c>
      <c r="F151" s="149" t="s">
        <v>455</v>
      </c>
      <c r="G151" s="149" t="s">
        <v>1037</v>
      </c>
      <c r="H151" s="149" t="s">
        <v>1038</v>
      </c>
      <c r="I151" s="149" t="s">
        <v>1039</v>
      </c>
      <c r="J151" s="149" t="s">
        <v>1040</v>
      </c>
      <c r="K151" s="149"/>
      <c r="L151" s="149" t="s">
        <v>262</v>
      </c>
      <c r="M151" s="149"/>
      <c r="N151" s="149" t="s">
        <v>263</v>
      </c>
      <c r="O151" s="149" t="s">
        <v>214</v>
      </c>
      <c r="P151" s="149" t="s">
        <v>53</v>
      </c>
      <c r="Q151" s="149"/>
      <c r="R151" s="149" t="s">
        <v>1041</v>
      </c>
      <c r="S151" s="149" t="s">
        <v>483</v>
      </c>
      <c r="T151" s="149" t="s">
        <v>1035</v>
      </c>
      <c r="U151" s="149" t="s">
        <v>267</v>
      </c>
      <c r="V151" s="149"/>
      <c r="W151" s="149"/>
      <c r="X151" s="149" t="s">
        <v>268</v>
      </c>
      <c r="Y151" s="149"/>
      <c r="Z151" s="149"/>
      <c r="AA151" s="149"/>
      <c r="AB151" s="149" t="s">
        <v>269</v>
      </c>
      <c r="AC151" s="149" t="s">
        <v>318</v>
      </c>
      <c r="AD151" s="149" t="s">
        <v>1035</v>
      </c>
      <c r="AE151" s="149" t="s">
        <v>271</v>
      </c>
      <c r="AF151" s="149"/>
      <c r="AG151" s="149" t="s">
        <v>272</v>
      </c>
      <c r="AH151" s="149" t="s">
        <v>273</v>
      </c>
      <c r="AI151" s="158">
        <v>60</v>
      </c>
      <c r="AJ151" s="149"/>
      <c r="AK151" s="159" t="s">
        <v>274</v>
      </c>
      <c r="AL151" s="159" t="s">
        <v>274</v>
      </c>
      <c r="AM151" s="149" t="s">
        <v>274</v>
      </c>
      <c r="AN151" s="160">
        <v>0</v>
      </c>
      <c r="AO151" s="149"/>
      <c r="AP151" s="149" t="s">
        <v>274</v>
      </c>
      <c r="AQ151" s="149" t="s">
        <v>275</v>
      </c>
      <c r="AR151" s="158">
        <v>1</v>
      </c>
      <c r="AS151" s="149" t="s">
        <v>275</v>
      </c>
      <c r="AT151" s="149" t="s">
        <v>276</v>
      </c>
      <c r="AU151" s="161">
        <v>1</v>
      </c>
      <c r="AV151" s="159">
        <v>3846.15</v>
      </c>
      <c r="AW151" s="159">
        <v>0</v>
      </c>
      <c r="AX151" s="149" t="s">
        <v>274</v>
      </c>
      <c r="AY151" s="162">
        <v>0</v>
      </c>
      <c r="AZ151" s="162" t="s">
        <v>274</v>
      </c>
      <c r="BA151" s="162">
        <v>0</v>
      </c>
      <c r="BB151" s="159">
        <v>3692.3</v>
      </c>
      <c r="BC151" s="162" t="s">
        <v>274</v>
      </c>
      <c r="BD151" s="159">
        <v>153.85</v>
      </c>
      <c r="BE151" s="159">
        <v>153.85</v>
      </c>
      <c r="BF151" s="162">
        <v>0</v>
      </c>
      <c r="BG151" s="159">
        <v>3846.15</v>
      </c>
    </row>
    <row r="152" ht="28.05" customHeight="1" spans="1:59">
      <c r="A152" s="149"/>
      <c r="B152" s="149"/>
      <c r="C152" s="149"/>
      <c r="D152" s="149" t="s">
        <v>455</v>
      </c>
      <c r="E152" s="340" t="s">
        <v>1042</v>
      </c>
      <c r="F152" s="149" t="s">
        <v>455</v>
      </c>
      <c r="G152" s="149" t="s">
        <v>1043</v>
      </c>
      <c r="H152" s="149" t="s">
        <v>1044</v>
      </c>
      <c r="I152" s="149"/>
      <c r="J152" s="149" t="s">
        <v>1045</v>
      </c>
      <c r="K152" s="149"/>
      <c r="L152" s="149" t="s">
        <v>262</v>
      </c>
      <c r="M152" s="149"/>
      <c r="N152" s="149" t="s">
        <v>263</v>
      </c>
      <c r="O152" s="149" t="s">
        <v>214</v>
      </c>
      <c r="P152" s="149" t="s">
        <v>53</v>
      </c>
      <c r="Q152" s="149"/>
      <c r="R152" s="149" t="s">
        <v>927</v>
      </c>
      <c r="S152" s="149" t="s">
        <v>289</v>
      </c>
      <c r="T152" s="149" t="s">
        <v>1046</v>
      </c>
      <c r="U152" s="149" t="s">
        <v>267</v>
      </c>
      <c r="V152" s="149"/>
      <c r="W152" s="149"/>
      <c r="X152" s="149" t="s">
        <v>1047</v>
      </c>
      <c r="Y152" s="149"/>
      <c r="Z152" s="149"/>
      <c r="AA152" s="149"/>
      <c r="AB152" s="149" t="s">
        <v>269</v>
      </c>
      <c r="AC152" s="149" t="s">
        <v>318</v>
      </c>
      <c r="AD152" s="149" t="s">
        <v>1046</v>
      </c>
      <c r="AE152" s="149" t="s">
        <v>271</v>
      </c>
      <c r="AF152" s="149"/>
      <c r="AG152" s="149" t="s">
        <v>272</v>
      </c>
      <c r="AH152" s="149" t="s">
        <v>273</v>
      </c>
      <c r="AI152" s="158">
        <v>60</v>
      </c>
      <c r="AJ152" s="149"/>
      <c r="AK152" s="159" t="s">
        <v>274</v>
      </c>
      <c r="AL152" s="159" t="s">
        <v>274</v>
      </c>
      <c r="AM152" s="149" t="s">
        <v>274</v>
      </c>
      <c r="AN152" s="160">
        <v>4</v>
      </c>
      <c r="AO152" s="149"/>
      <c r="AP152" s="149" t="s">
        <v>274</v>
      </c>
      <c r="AQ152" s="149" t="s">
        <v>275</v>
      </c>
      <c r="AR152" s="158">
        <v>1</v>
      </c>
      <c r="AS152" s="149" t="s">
        <v>275</v>
      </c>
      <c r="AT152" s="149" t="s">
        <v>276</v>
      </c>
      <c r="AU152" s="161">
        <v>1</v>
      </c>
      <c r="AV152" s="159">
        <v>3399</v>
      </c>
      <c r="AW152" s="159">
        <v>135.96</v>
      </c>
      <c r="AX152" s="149" t="s">
        <v>274</v>
      </c>
      <c r="AY152" s="162">
        <v>0</v>
      </c>
      <c r="AZ152" s="162" t="s">
        <v>274</v>
      </c>
      <c r="BA152" s="162">
        <v>0</v>
      </c>
      <c r="BB152" s="159">
        <v>3263.04</v>
      </c>
      <c r="BC152" s="162" t="s">
        <v>274</v>
      </c>
      <c r="BD152" s="162">
        <v>0</v>
      </c>
      <c r="BE152" s="159">
        <v>135.96</v>
      </c>
      <c r="BF152" s="159">
        <v>135.96</v>
      </c>
      <c r="BG152" s="159">
        <v>3399</v>
      </c>
    </row>
    <row r="153" ht="28.05" customHeight="1" spans="1:59">
      <c r="A153" s="149"/>
      <c r="B153" s="149"/>
      <c r="C153" s="149"/>
      <c r="D153" s="149" t="s">
        <v>455</v>
      </c>
      <c r="E153" s="340" t="s">
        <v>1048</v>
      </c>
      <c r="F153" s="149" t="s">
        <v>455</v>
      </c>
      <c r="G153" s="149" t="s">
        <v>1049</v>
      </c>
      <c r="H153" s="149" t="s">
        <v>1050</v>
      </c>
      <c r="I153" s="149" t="s">
        <v>1051</v>
      </c>
      <c r="J153" s="149" t="s">
        <v>1052</v>
      </c>
      <c r="K153" s="149"/>
      <c r="L153" s="149" t="s">
        <v>262</v>
      </c>
      <c r="M153" s="149"/>
      <c r="N153" s="149" t="s">
        <v>263</v>
      </c>
      <c r="O153" s="149" t="s">
        <v>214</v>
      </c>
      <c r="P153" s="149" t="s">
        <v>53</v>
      </c>
      <c r="Q153" s="149"/>
      <c r="R153" s="149" t="s">
        <v>1053</v>
      </c>
      <c r="S153" s="149" t="s">
        <v>289</v>
      </c>
      <c r="T153" s="149" t="s">
        <v>1054</v>
      </c>
      <c r="U153" s="149" t="s">
        <v>267</v>
      </c>
      <c r="V153" s="149"/>
      <c r="W153" s="149"/>
      <c r="X153" s="149" t="s">
        <v>310</v>
      </c>
      <c r="Y153" s="149"/>
      <c r="Z153" s="149"/>
      <c r="AA153" s="149"/>
      <c r="AB153" s="149" t="s">
        <v>269</v>
      </c>
      <c r="AC153" s="149" t="s">
        <v>318</v>
      </c>
      <c r="AD153" s="149" t="s">
        <v>1054</v>
      </c>
      <c r="AE153" s="149" t="s">
        <v>271</v>
      </c>
      <c r="AF153" s="149"/>
      <c r="AG153" s="149" t="s">
        <v>272</v>
      </c>
      <c r="AH153" s="149" t="s">
        <v>273</v>
      </c>
      <c r="AI153" s="158">
        <v>61</v>
      </c>
      <c r="AJ153" s="149"/>
      <c r="AK153" s="159" t="s">
        <v>274</v>
      </c>
      <c r="AL153" s="159" t="s">
        <v>274</v>
      </c>
      <c r="AM153" s="149" t="s">
        <v>274</v>
      </c>
      <c r="AN153" s="160">
        <v>0</v>
      </c>
      <c r="AO153" s="149"/>
      <c r="AP153" s="149" t="s">
        <v>274</v>
      </c>
      <c r="AQ153" s="149" t="s">
        <v>275</v>
      </c>
      <c r="AR153" s="158">
        <v>1</v>
      </c>
      <c r="AS153" s="149" t="s">
        <v>275</v>
      </c>
      <c r="AT153" s="149" t="s">
        <v>276</v>
      </c>
      <c r="AU153" s="161">
        <v>1</v>
      </c>
      <c r="AV153" s="159">
        <v>3418.8</v>
      </c>
      <c r="AW153" s="159">
        <v>0</v>
      </c>
      <c r="AX153" s="149" t="s">
        <v>274</v>
      </c>
      <c r="AY153" s="162">
        <v>0</v>
      </c>
      <c r="AZ153" s="162" t="s">
        <v>274</v>
      </c>
      <c r="BA153" s="159">
        <v>100</v>
      </c>
      <c r="BB153" s="159">
        <v>3382.05</v>
      </c>
      <c r="BC153" s="162" t="s">
        <v>274</v>
      </c>
      <c r="BD153" s="159">
        <v>36.75</v>
      </c>
      <c r="BE153" s="159">
        <v>36.75</v>
      </c>
      <c r="BF153" s="162">
        <v>0</v>
      </c>
      <c r="BG153" s="159">
        <v>3418.8</v>
      </c>
    </row>
    <row r="154" ht="28.05" customHeight="1" spans="1:59">
      <c r="A154" s="149"/>
      <c r="B154" s="149"/>
      <c r="C154" s="149"/>
      <c r="D154" s="149" t="s">
        <v>455</v>
      </c>
      <c r="E154" s="340" t="s">
        <v>1055</v>
      </c>
      <c r="F154" s="149" t="s">
        <v>455</v>
      </c>
      <c r="G154" s="149" t="s">
        <v>1056</v>
      </c>
      <c r="H154" s="149" t="s">
        <v>1057</v>
      </c>
      <c r="I154" s="149" t="s">
        <v>1058</v>
      </c>
      <c r="J154" s="149" t="s">
        <v>1059</v>
      </c>
      <c r="K154" s="149"/>
      <c r="L154" s="149" t="s">
        <v>262</v>
      </c>
      <c r="M154" s="149"/>
      <c r="N154" s="149" t="s">
        <v>263</v>
      </c>
      <c r="O154" s="149" t="s">
        <v>214</v>
      </c>
      <c r="P154" s="149" t="s">
        <v>53</v>
      </c>
      <c r="Q154" s="149"/>
      <c r="R154" s="149" t="s">
        <v>1060</v>
      </c>
      <c r="S154" s="149" t="s">
        <v>1061</v>
      </c>
      <c r="T154" s="149" t="s">
        <v>1062</v>
      </c>
      <c r="U154" s="149" t="s">
        <v>267</v>
      </c>
      <c r="V154" s="149"/>
      <c r="W154" s="149"/>
      <c r="X154" s="149" t="s">
        <v>268</v>
      </c>
      <c r="Y154" s="149"/>
      <c r="Z154" s="149"/>
      <c r="AA154" s="149"/>
      <c r="AB154" s="149" t="s">
        <v>269</v>
      </c>
      <c r="AC154" s="149" t="s">
        <v>318</v>
      </c>
      <c r="AD154" s="149" t="s">
        <v>1062</v>
      </c>
      <c r="AE154" s="149" t="s">
        <v>271</v>
      </c>
      <c r="AF154" s="149"/>
      <c r="AG154" s="149" t="s">
        <v>272</v>
      </c>
      <c r="AH154" s="149" t="s">
        <v>273</v>
      </c>
      <c r="AI154" s="158">
        <v>60</v>
      </c>
      <c r="AJ154" s="149"/>
      <c r="AK154" s="159" t="s">
        <v>274</v>
      </c>
      <c r="AL154" s="159" t="s">
        <v>274</v>
      </c>
      <c r="AM154" s="149" t="s">
        <v>274</v>
      </c>
      <c r="AN154" s="160">
        <v>4</v>
      </c>
      <c r="AO154" s="149"/>
      <c r="AP154" s="149" t="s">
        <v>274</v>
      </c>
      <c r="AQ154" s="149" t="s">
        <v>275</v>
      </c>
      <c r="AR154" s="158">
        <v>1</v>
      </c>
      <c r="AS154" s="149" t="s">
        <v>275</v>
      </c>
      <c r="AT154" s="149" t="s">
        <v>276</v>
      </c>
      <c r="AU154" s="161">
        <v>1</v>
      </c>
      <c r="AV154" s="159">
        <v>8407.08</v>
      </c>
      <c r="AW154" s="159">
        <v>336.28</v>
      </c>
      <c r="AX154" s="149" t="s">
        <v>274</v>
      </c>
      <c r="AY154" s="162">
        <v>0</v>
      </c>
      <c r="AZ154" s="162" t="s">
        <v>274</v>
      </c>
      <c r="BA154" s="162">
        <v>0</v>
      </c>
      <c r="BB154" s="159">
        <v>8070.8</v>
      </c>
      <c r="BC154" s="162" t="s">
        <v>274</v>
      </c>
      <c r="BD154" s="162">
        <v>0</v>
      </c>
      <c r="BE154" s="159">
        <v>336.28</v>
      </c>
      <c r="BF154" s="159">
        <v>336.28</v>
      </c>
      <c r="BG154" s="159">
        <v>8407.08</v>
      </c>
    </row>
    <row r="155" ht="28.05" customHeight="1" spans="1:59">
      <c r="A155" s="149"/>
      <c r="B155" s="149"/>
      <c r="C155" s="149"/>
      <c r="D155" s="149" t="s">
        <v>455</v>
      </c>
      <c r="E155" s="340" t="s">
        <v>946</v>
      </c>
      <c r="F155" s="149" t="s">
        <v>455</v>
      </c>
      <c r="G155" s="149" t="s">
        <v>1063</v>
      </c>
      <c r="H155" s="149" t="s">
        <v>1064</v>
      </c>
      <c r="I155" s="149" t="s">
        <v>1065</v>
      </c>
      <c r="J155" s="149" t="s">
        <v>1066</v>
      </c>
      <c r="K155" s="149"/>
      <c r="L155" s="149" t="s">
        <v>262</v>
      </c>
      <c r="M155" s="149"/>
      <c r="N155" s="149" t="s">
        <v>263</v>
      </c>
      <c r="O155" s="149" t="s">
        <v>214</v>
      </c>
      <c r="P155" s="149" t="s">
        <v>53</v>
      </c>
      <c r="Q155" s="149"/>
      <c r="R155" s="149" t="s">
        <v>588</v>
      </c>
      <c r="S155" s="149" t="s">
        <v>289</v>
      </c>
      <c r="T155" s="149" t="s">
        <v>1067</v>
      </c>
      <c r="U155" s="149" t="s">
        <v>267</v>
      </c>
      <c r="V155" s="149"/>
      <c r="W155" s="149"/>
      <c r="X155" s="149" t="s">
        <v>590</v>
      </c>
      <c r="Y155" s="149"/>
      <c r="Z155" s="149"/>
      <c r="AA155" s="149"/>
      <c r="AB155" s="149" t="s">
        <v>269</v>
      </c>
      <c r="AC155" s="149" t="s">
        <v>318</v>
      </c>
      <c r="AD155" s="149" t="s">
        <v>1067</v>
      </c>
      <c r="AE155" s="149" t="s">
        <v>271</v>
      </c>
      <c r="AF155" s="149"/>
      <c r="AG155" s="149" t="s">
        <v>272</v>
      </c>
      <c r="AH155" s="149" t="s">
        <v>273</v>
      </c>
      <c r="AI155" s="158">
        <v>60</v>
      </c>
      <c r="AJ155" s="149"/>
      <c r="AK155" s="159" t="s">
        <v>274</v>
      </c>
      <c r="AL155" s="159" t="s">
        <v>274</v>
      </c>
      <c r="AM155" s="149" t="s">
        <v>274</v>
      </c>
      <c r="AN155" s="160">
        <v>4</v>
      </c>
      <c r="AO155" s="149"/>
      <c r="AP155" s="149" t="s">
        <v>274</v>
      </c>
      <c r="AQ155" s="149" t="s">
        <v>275</v>
      </c>
      <c r="AR155" s="158">
        <v>1</v>
      </c>
      <c r="AS155" s="149" t="s">
        <v>275</v>
      </c>
      <c r="AT155" s="149" t="s">
        <v>276</v>
      </c>
      <c r="AU155" s="161">
        <v>1</v>
      </c>
      <c r="AV155" s="159">
        <v>45213.68</v>
      </c>
      <c r="AW155" s="159">
        <v>1808.55</v>
      </c>
      <c r="AX155" s="149" t="s">
        <v>274</v>
      </c>
      <c r="AY155" s="162">
        <v>0</v>
      </c>
      <c r="AZ155" s="162" t="s">
        <v>274</v>
      </c>
      <c r="BA155" s="162">
        <v>0</v>
      </c>
      <c r="BB155" s="159">
        <v>43405.13</v>
      </c>
      <c r="BC155" s="162" t="s">
        <v>274</v>
      </c>
      <c r="BD155" s="162">
        <v>0</v>
      </c>
      <c r="BE155" s="159">
        <v>1808.55</v>
      </c>
      <c r="BF155" s="159">
        <v>1808.55</v>
      </c>
      <c r="BG155" s="159">
        <v>45213.68</v>
      </c>
    </row>
    <row r="156" ht="28.05" customHeight="1" spans="1:59">
      <c r="A156" s="149"/>
      <c r="B156" s="149"/>
      <c r="C156" s="149"/>
      <c r="D156" s="149" t="s">
        <v>455</v>
      </c>
      <c r="E156" s="340" t="s">
        <v>1068</v>
      </c>
      <c r="F156" s="149" t="s">
        <v>455</v>
      </c>
      <c r="G156" s="149" t="s">
        <v>1069</v>
      </c>
      <c r="H156" s="149" t="s">
        <v>1070</v>
      </c>
      <c r="I156" s="149" t="s">
        <v>1071</v>
      </c>
      <c r="J156" s="149" t="s">
        <v>1072</v>
      </c>
      <c r="K156" s="149"/>
      <c r="L156" s="149" t="s">
        <v>287</v>
      </c>
      <c r="M156" s="149"/>
      <c r="N156" s="149" t="s">
        <v>263</v>
      </c>
      <c r="O156" s="149" t="s">
        <v>214</v>
      </c>
      <c r="P156" s="149" t="s">
        <v>53</v>
      </c>
      <c r="Q156" s="149"/>
      <c r="R156" s="149" t="s">
        <v>1073</v>
      </c>
      <c r="S156" s="149" t="s">
        <v>1074</v>
      </c>
      <c r="T156" s="149" t="s">
        <v>1075</v>
      </c>
      <c r="U156" s="149" t="s">
        <v>267</v>
      </c>
      <c r="V156" s="149"/>
      <c r="W156" s="149"/>
      <c r="X156" s="149" t="s">
        <v>268</v>
      </c>
      <c r="Y156" s="149"/>
      <c r="Z156" s="149"/>
      <c r="AA156" s="149"/>
      <c r="AB156" s="149" t="s">
        <v>269</v>
      </c>
      <c r="AC156" s="149" t="s">
        <v>318</v>
      </c>
      <c r="AD156" s="149" t="s">
        <v>1075</v>
      </c>
      <c r="AE156" s="149" t="s">
        <v>271</v>
      </c>
      <c r="AF156" s="149"/>
      <c r="AG156" s="149" t="s">
        <v>272</v>
      </c>
      <c r="AH156" s="149" t="s">
        <v>273</v>
      </c>
      <c r="AI156" s="158">
        <v>60</v>
      </c>
      <c r="AJ156" s="149"/>
      <c r="AK156" s="159" t="s">
        <v>274</v>
      </c>
      <c r="AL156" s="159" t="s">
        <v>274</v>
      </c>
      <c r="AM156" s="149" t="s">
        <v>274</v>
      </c>
      <c r="AN156" s="160">
        <v>4</v>
      </c>
      <c r="AO156" s="149"/>
      <c r="AP156" s="149" t="s">
        <v>274</v>
      </c>
      <c r="AQ156" s="149" t="s">
        <v>275</v>
      </c>
      <c r="AR156" s="158">
        <v>1</v>
      </c>
      <c r="AS156" s="149" t="s">
        <v>275</v>
      </c>
      <c r="AT156" s="149" t="s">
        <v>276</v>
      </c>
      <c r="AU156" s="161">
        <v>1</v>
      </c>
      <c r="AV156" s="159">
        <v>141152.68</v>
      </c>
      <c r="AW156" s="159">
        <v>5646.11</v>
      </c>
      <c r="AX156" s="149" t="s">
        <v>274</v>
      </c>
      <c r="AY156" s="162">
        <v>0</v>
      </c>
      <c r="AZ156" s="162" t="s">
        <v>274</v>
      </c>
      <c r="BA156" s="162">
        <v>0</v>
      </c>
      <c r="BB156" s="159">
        <v>135506.57</v>
      </c>
      <c r="BC156" s="162" t="s">
        <v>274</v>
      </c>
      <c r="BD156" s="162">
        <v>0</v>
      </c>
      <c r="BE156" s="159">
        <v>5646.11</v>
      </c>
      <c r="BF156" s="159">
        <v>5646.11</v>
      </c>
      <c r="BG156" s="159">
        <v>141152.68</v>
      </c>
    </row>
    <row r="157" ht="28.05" customHeight="1" spans="1:59">
      <c r="A157" s="149"/>
      <c r="B157" s="149"/>
      <c r="C157" s="149"/>
      <c r="D157" s="149" t="s">
        <v>455</v>
      </c>
      <c r="E157" s="340" t="s">
        <v>1076</v>
      </c>
      <c r="F157" s="149" t="s">
        <v>455</v>
      </c>
      <c r="G157" s="149" t="s">
        <v>1077</v>
      </c>
      <c r="H157" s="149" t="s">
        <v>1078</v>
      </c>
      <c r="I157" s="149" t="s">
        <v>1079</v>
      </c>
      <c r="J157" s="149" t="s">
        <v>1080</v>
      </c>
      <c r="K157" s="149"/>
      <c r="L157" s="149" t="s">
        <v>262</v>
      </c>
      <c r="M157" s="149"/>
      <c r="N157" s="149" t="s">
        <v>263</v>
      </c>
      <c r="O157" s="149" t="s">
        <v>214</v>
      </c>
      <c r="P157" s="149" t="s">
        <v>53</v>
      </c>
      <c r="Q157" s="149"/>
      <c r="R157" s="149" t="s">
        <v>588</v>
      </c>
      <c r="S157" s="149" t="s">
        <v>1061</v>
      </c>
      <c r="T157" s="149" t="s">
        <v>1062</v>
      </c>
      <c r="U157" s="149" t="s">
        <v>267</v>
      </c>
      <c r="V157" s="149"/>
      <c r="W157" s="149"/>
      <c r="X157" s="149" t="s">
        <v>590</v>
      </c>
      <c r="Y157" s="149"/>
      <c r="Z157" s="149"/>
      <c r="AA157" s="149"/>
      <c r="AB157" s="149" t="s">
        <v>269</v>
      </c>
      <c r="AC157" s="149" t="s">
        <v>318</v>
      </c>
      <c r="AD157" s="149" t="s">
        <v>1062</v>
      </c>
      <c r="AE157" s="149" t="s">
        <v>271</v>
      </c>
      <c r="AF157" s="149"/>
      <c r="AG157" s="149" t="s">
        <v>272</v>
      </c>
      <c r="AH157" s="149" t="s">
        <v>273</v>
      </c>
      <c r="AI157" s="158">
        <v>60</v>
      </c>
      <c r="AJ157" s="149"/>
      <c r="AK157" s="159" t="s">
        <v>274</v>
      </c>
      <c r="AL157" s="159" t="s">
        <v>274</v>
      </c>
      <c r="AM157" s="149" t="s">
        <v>274</v>
      </c>
      <c r="AN157" s="160">
        <v>4</v>
      </c>
      <c r="AO157" s="149"/>
      <c r="AP157" s="149" t="s">
        <v>274</v>
      </c>
      <c r="AQ157" s="149" t="s">
        <v>275</v>
      </c>
      <c r="AR157" s="158">
        <v>1</v>
      </c>
      <c r="AS157" s="149" t="s">
        <v>275</v>
      </c>
      <c r="AT157" s="149" t="s">
        <v>276</v>
      </c>
      <c r="AU157" s="161">
        <v>1</v>
      </c>
      <c r="AV157" s="159">
        <v>86504.42</v>
      </c>
      <c r="AW157" s="159">
        <v>3460.18</v>
      </c>
      <c r="AX157" s="149" t="s">
        <v>274</v>
      </c>
      <c r="AY157" s="162">
        <v>0</v>
      </c>
      <c r="AZ157" s="162" t="s">
        <v>274</v>
      </c>
      <c r="BA157" s="162">
        <v>0</v>
      </c>
      <c r="BB157" s="159">
        <v>83044.24</v>
      </c>
      <c r="BC157" s="162" t="s">
        <v>274</v>
      </c>
      <c r="BD157" s="162">
        <v>0</v>
      </c>
      <c r="BE157" s="159">
        <v>3460.18</v>
      </c>
      <c r="BF157" s="159">
        <v>3460.18</v>
      </c>
      <c r="BG157" s="159">
        <v>86504.42</v>
      </c>
    </row>
    <row r="158" ht="28.05" customHeight="1" spans="1:59">
      <c r="A158" s="149"/>
      <c r="B158" s="149"/>
      <c r="C158" s="149"/>
      <c r="D158" s="149" t="s">
        <v>455</v>
      </c>
      <c r="E158" s="340" t="s">
        <v>1081</v>
      </c>
      <c r="F158" s="149" t="s">
        <v>455</v>
      </c>
      <c r="G158" s="149" t="s">
        <v>1082</v>
      </c>
      <c r="H158" s="149" t="s">
        <v>1083</v>
      </c>
      <c r="I158" s="149" t="s">
        <v>1084</v>
      </c>
      <c r="J158" s="149" t="s">
        <v>1085</v>
      </c>
      <c r="K158" s="149"/>
      <c r="L158" s="149" t="s">
        <v>262</v>
      </c>
      <c r="M158" s="149"/>
      <c r="N158" s="149" t="s">
        <v>263</v>
      </c>
      <c r="O158" s="149" t="s">
        <v>214</v>
      </c>
      <c r="P158" s="149" t="s">
        <v>53</v>
      </c>
      <c r="Q158" s="149"/>
      <c r="R158" s="149" t="s">
        <v>588</v>
      </c>
      <c r="S158" s="149" t="s">
        <v>589</v>
      </c>
      <c r="T158" s="149" t="s">
        <v>1062</v>
      </c>
      <c r="U158" s="149" t="s">
        <v>267</v>
      </c>
      <c r="V158" s="149"/>
      <c r="W158" s="149"/>
      <c r="X158" s="149" t="s">
        <v>590</v>
      </c>
      <c r="Y158" s="149"/>
      <c r="Z158" s="149"/>
      <c r="AA158" s="149"/>
      <c r="AB158" s="149" t="s">
        <v>269</v>
      </c>
      <c r="AC158" s="149" t="s">
        <v>318</v>
      </c>
      <c r="AD158" s="149" t="s">
        <v>1062</v>
      </c>
      <c r="AE158" s="149" t="s">
        <v>271</v>
      </c>
      <c r="AF158" s="149"/>
      <c r="AG158" s="149" t="s">
        <v>272</v>
      </c>
      <c r="AH158" s="149" t="s">
        <v>273</v>
      </c>
      <c r="AI158" s="158">
        <v>60</v>
      </c>
      <c r="AJ158" s="149"/>
      <c r="AK158" s="159" t="s">
        <v>274</v>
      </c>
      <c r="AL158" s="159" t="s">
        <v>274</v>
      </c>
      <c r="AM158" s="149" t="s">
        <v>274</v>
      </c>
      <c r="AN158" s="160">
        <v>4</v>
      </c>
      <c r="AO158" s="149"/>
      <c r="AP158" s="149" t="s">
        <v>274</v>
      </c>
      <c r="AQ158" s="149" t="s">
        <v>275</v>
      </c>
      <c r="AR158" s="158">
        <v>1</v>
      </c>
      <c r="AS158" s="149" t="s">
        <v>275</v>
      </c>
      <c r="AT158" s="149" t="s">
        <v>276</v>
      </c>
      <c r="AU158" s="161">
        <v>1</v>
      </c>
      <c r="AV158" s="159">
        <v>30497.58</v>
      </c>
      <c r="AW158" s="159">
        <v>1219.9</v>
      </c>
      <c r="AX158" s="149" t="s">
        <v>274</v>
      </c>
      <c r="AY158" s="162">
        <v>0</v>
      </c>
      <c r="AZ158" s="162" t="s">
        <v>274</v>
      </c>
      <c r="BA158" s="162">
        <v>0</v>
      </c>
      <c r="BB158" s="159">
        <v>29277.68</v>
      </c>
      <c r="BC158" s="162" t="s">
        <v>274</v>
      </c>
      <c r="BD158" s="162">
        <v>0</v>
      </c>
      <c r="BE158" s="159">
        <v>1219.9</v>
      </c>
      <c r="BF158" s="159">
        <v>1219.9</v>
      </c>
      <c r="BG158" s="159">
        <v>30497.58</v>
      </c>
    </row>
    <row r="159" ht="28.05" customHeight="1" spans="1:59">
      <c r="A159" s="149"/>
      <c r="B159" s="149"/>
      <c r="C159" s="149"/>
      <c r="D159" s="149" t="s">
        <v>455</v>
      </c>
      <c r="E159" s="340" t="s">
        <v>1086</v>
      </c>
      <c r="F159" s="149" t="s">
        <v>455</v>
      </c>
      <c r="G159" s="149" t="s">
        <v>1087</v>
      </c>
      <c r="H159" s="149" t="s">
        <v>866</v>
      </c>
      <c r="I159" s="149" t="s">
        <v>1088</v>
      </c>
      <c r="J159" s="149" t="s">
        <v>1089</v>
      </c>
      <c r="K159" s="149"/>
      <c r="L159" s="149" t="s">
        <v>262</v>
      </c>
      <c r="M159" s="149"/>
      <c r="N159" s="149" t="s">
        <v>263</v>
      </c>
      <c r="O159" s="149" t="s">
        <v>214</v>
      </c>
      <c r="P159" s="149" t="s">
        <v>53</v>
      </c>
      <c r="Q159" s="149"/>
      <c r="R159" s="149" t="s">
        <v>1090</v>
      </c>
      <c r="S159" s="149" t="s">
        <v>863</v>
      </c>
      <c r="T159" s="149" t="s">
        <v>1091</v>
      </c>
      <c r="U159" s="149" t="s">
        <v>267</v>
      </c>
      <c r="V159" s="149"/>
      <c r="W159" s="149"/>
      <c r="X159" s="149" t="s">
        <v>336</v>
      </c>
      <c r="Y159" s="149"/>
      <c r="Z159" s="149"/>
      <c r="AA159" s="149"/>
      <c r="AB159" s="149" t="s">
        <v>269</v>
      </c>
      <c r="AC159" s="149" t="s">
        <v>318</v>
      </c>
      <c r="AD159" s="149" t="s">
        <v>1091</v>
      </c>
      <c r="AE159" s="149" t="s">
        <v>271</v>
      </c>
      <c r="AF159" s="149"/>
      <c r="AG159" s="149" t="s">
        <v>272</v>
      </c>
      <c r="AH159" s="149" t="s">
        <v>273</v>
      </c>
      <c r="AI159" s="158">
        <v>60</v>
      </c>
      <c r="AJ159" s="149"/>
      <c r="AK159" s="159" t="s">
        <v>274</v>
      </c>
      <c r="AL159" s="159" t="s">
        <v>274</v>
      </c>
      <c r="AM159" s="149" t="s">
        <v>274</v>
      </c>
      <c r="AN159" s="160">
        <v>4</v>
      </c>
      <c r="AO159" s="149"/>
      <c r="AP159" s="149" t="s">
        <v>274</v>
      </c>
      <c r="AQ159" s="149" t="s">
        <v>275</v>
      </c>
      <c r="AR159" s="158">
        <v>1</v>
      </c>
      <c r="AS159" s="149" t="s">
        <v>275</v>
      </c>
      <c r="AT159" s="149" t="s">
        <v>276</v>
      </c>
      <c r="AU159" s="161">
        <v>1</v>
      </c>
      <c r="AV159" s="159">
        <v>11111.11</v>
      </c>
      <c r="AW159" s="159">
        <v>444.44</v>
      </c>
      <c r="AX159" s="149" t="s">
        <v>274</v>
      </c>
      <c r="AY159" s="162">
        <v>0</v>
      </c>
      <c r="AZ159" s="162" t="s">
        <v>274</v>
      </c>
      <c r="BA159" s="162">
        <v>0</v>
      </c>
      <c r="BB159" s="159">
        <v>10666.67</v>
      </c>
      <c r="BC159" s="162" t="s">
        <v>274</v>
      </c>
      <c r="BD159" s="162">
        <v>0</v>
      </c>
      <c r="BE159" s="159">
        <v>444.44</v>
      </c>
      <c r="BF159" s="159">
        <v>444.44</v>
      </c>
      <c r="BG159" s="159">
        <v>11111.11</v>
      </c>
    </row>
    <row r="160" ht="28.05" customHeight="1" spans="1:59">
      <c r="A160" s="149"/>
      <c r="B160" s="149"/>
      <c r="C160" s="149"/>
      <c r="D160" s="149" t="s">
        <v>455</v>
      </c>
      <c r="E160" s="340" t="s">
        <v>1092</v>
      </c>
      <c r="F160" s="149" t="s">
        <v>455</v>
      </c>
      <c r="G160" s="149" t="s">
        <v>1093</v>
      </c>
      <c r="H160" s="149" t="s">
        <v>1094</v>
      </c>
      <c r="I160" s="149" t="s">
        <v>1095</v>
      </c>
      <c r="J160" s="149" t="s">
        <v>1096</v>
      </c>
      <c r="K160" s="149"/>
      <c r="L160" s="149" t="s">
        <v>262</v>
      </c>
      <c r="M160" s="149"/>
      <c r="N160" s="149" t="s">
        <v>263</v>
      </c>
      <c r="O160" s="149" t="s">
        <v>214</v>
      </c>
      <c r="P160" s="149" t="s">
        <v>53</v>
      </c>
      <c r="Q160" s="149"/>
      <c r="R160" s="149" t="s">
        <v>296</v>
      </c>
      <c r="S160" s="149" t="s">
        <v>289</v>
      </c>
      <c r="T160" s="149" t="s">
        <v>1097</v>
      </c>
      <c r="U160" s="149" t="s">
        <v>267</v>
      </c>
      <c r="V160" s="149"/>
      <c r="W160" s="149"/>
      <c r="X160" s="149" t="s">
        <v>310</v>
      </c>
      <c r="Y160" s="149"/>
      <c r="Z160" s="149"/>
      <c r="AA160" s="149"/>
      <c r="AB160" s="149" t="s">
        <v>269</v>
      </c>
      <c r="AC160" s="149" t="s">
        <v>318</v>
      </c>
      <c r="AD160" s="149" t="s">
        <v>1097</v>
      </c>
      <c r="AE160" s="149" t="s">
        <v>271</v>
      </c>
      <c r="AF160" s="149"/>
      <c r="AG160" s="149" t="s">
        <v>1098</v>
      </c>
      <c r="AH160" s="149" t="s">
        <v>273</v>
      </c>
      <c r="AI160" s="158">
        <v>96</v>
      </c>
      <c r="AJ160" s="149"/>
      <c r="AK160" s="159" t="s">
        <v>274</v>
      </c>
      <c r="AL160" s="159" t="s">
        <v>274</v>
      </c>
      <c r="AM160" s="149" t="s">
        <v>274</v>
      </c>
      <c r="AN160" s="160">
        <v>4</v>
      </c>
      <c r="AO160" s="149"/>
      <c r="AP160" s="149" t="s">
        <v>274</v>
      </c>
      <c r="AQ160" s="149" t="s">
        <v>275</v>
      </c>
      <c r="AR160" s="158">
        <v>1</v>
      </c>
      <c r="AS160" s="149" t="s">
        <v>275</v>
      </c>
      <c r="AT160" s="149" t="s">
        <v>276</v>
      </c>
      <c r="AU160" s="161">
        <v>1</v>
      </c>
      <c r="AV160" s="159">
        <v>33171.8</v>
      </c>
      <c r="AW160" s="159">
        <v>1326.87</v>
      </c>
      <c r="AX160" s="149" t="s">
        <v>274</v>
      </c>
      <c r="AY160" s="162">
        <v>0</v>
      </c>
      <c r="AZ160" s="162" t="s">
        <v>274</v>
      </c>
      <c r="BA160" s="162">
        <v>0</v>
      </c>
      <c r="BB160" s="159">
        <v>31844.93</v>
      </c>
      <c r="BC160" s="162" t="s">
        <v>274</v>
      </c>
      <c r="BD160" s="162">
        <v>0</v>
      </c>
      <c r="BE160" s="159">
        <v>1326.87</v>
      </c>
      <c r="BF160" s="159">
        <v>1326.87</v>
      </c>
      <c r="BG160" s="159">
        <v>33171.8</v>
      </c>
    </row>
    <row r="161" ht="28.05" customHeight="1" spans="1:59">
      <c r="A161" s="149"/>
      <c r="B161" s="149"/>
      <c r="C161" s="149"/>
      <c r="D161" s="149" t="s">
        <v>455</v>
      </c>
      <c r="E161" s="340" t="s">
        <v>1099</v>
      </c>
      <c r="F161" s="149" t="s">
        <v>455</v>
      </c>
      <c r="G161" s="149" t="s">
        <v>1100</v>
      </c>
      <c r="H161" s="149" t="s">
        <v>1101</v>
      </c>
      <c r="I161" s="149"/>
      <c r="J161" s="149" t="s">
        <v>1102</v>
      </c>
      <c r="K161" s="149"/>
      <c r="L161" s="149" t="s">
        <v>262</v>
      </c>
      <c r="M161" s="149"/>
      <c r="N161" s="149" t="s">
        <v>263</v>
      </c>
      <c r="O161" s="149" t="s">
        <v>214</v>
      </c>
      <c r="P161" s="149" t="s">
        <v>53</v>
      </c>
      <c r="Q161" s="149"/>
      <c r="R161" s="149" t="s">
        <v>296</v>
      </c>
      <c r="S161" s="149" t="s">
        <v>1074</v>
      </c>
      <c r="T161" s="149" t="s">
        <v>1103</v>
      </c>
      <c r="U161" s="149" t="s">
        <v>267</v>
      </c>
      <c r="V161" s="149"/>
      <c r="W161" s="149"/>
      <c r="X161" s="149" t="s">
        <v>336</v>
      </c>
      <c r="Y161" s="149"/>
      <c r="Z161" s="149"/>
      <c r="AA161" s="149"/>
      <c r="AB161" s="149" t="s">
        <v>269</v>
      </c>
      <c r="AC161" s="149" t="s">
        <v>318</v>
      </c>
      <c r="AD161" s="149" t="s">
        <v>1103</v>
      </c>
      <c r="AE161" s="149" t="s">
        <v>271</v>
      </c>
      <c r="AF161" s="149"/>
      <c r="AG161" s="149" t="s">
        <v>1098</v>
      </c>
      <c r="AH161" s="149" t="s">
        <v>273</v>
      </c>
      <c r="AI161" s="158">
        <v>96</v>
      </c>
      <c r="AJ161" s="149"/>
      <c r="AK161" s="159" t="s">
        <v>274</v>
      </c>
      <c r="AL161" s="159" t="s">
        <v>274</v>
      </c>
      <c r="AM161" s="149" t="s">
        <v>274</v>
      </c>
      <c r="AN161" s="160">
        <v>4</v>
      </c>
      <c r="AO161" s="149"/>
      <c r="AP161" s="149" t="s">
        <v>274</v>
      </c>
      <c r="AQ161" s="149" t="s">
        <v>275</v>
      </c>
      <c r="AR161" s="158">
        <v>1</v>
      </c>
      <c r="AS161" s="149" t="s">
        <v>275</v>
      </c>
      <c r="AT161" s="149" t="s">
        <v>276</v>
      </c>
      <c r="AU161" s="161">
        <v>1</v>
      </c>
      <c r="AV161" s="159">
        <v>304504.5</v>
      </c>
      <c r="AW161" s="159">
        <v>12180.18</v>
      </c>
      <c r="AX161" s="149" t="s">
        <v>274</v>
      </c>
      <c r="AY161" s="162">
        <v>0</v>
      </c>
      <c r="AZ161" s="162" t="s">
        <v>274</v>
      </c>
      <c r="BA161" s="162">
        <v>0</v>
      </c>
      <c r="BB161" s="159">
        <v>292324.32</v>
      </c>
      <c r="BC161" s="162" t="s">
        <v>274</v>
      </c>
      <c r="BD161" s="162">
        <v>0</v>
      </c>
      <c r="BE161" s="159">
        <v>12180.18</v>
      </c>
      <c r="BF161" s="159">
        <v>12180.18</v>
      </c>
      <c r="BG161" s="159">
        <v>304504.5</v>
      </c>
    </row>
    <row r="162" ht="28.05" customHeight="1" spans="1:59">
      <c r="A162" s="149"/>
      <c r="B162" s="149"/>
      <c r="C162" s="149"/>
      <c r="D162" s="149" t="s">
        <v>455</v>
      </c>
      <c r="E162" s="340" t="s">
        <v>1104</v>
      </c>
      <c r="F162" s="149" t="s">
        <v>455</v>
      </c>
      <c r="G162" s="149" t="s">
        <v>1105</v>
      </c>
      <c r="H162" s="149" t="s">
        <v>1106</v>
      </c>
      <c r="I162" s="149" t="s">
        <v>1107</v>
      </c>
      <c r="J162" s="149" t="s">
        <v>1108</v>
      </c>
      <c r="K162" s="149"/>
      <c r="L162" s="149" t="s">
        <v>262</v>
      </c>
      <c r="M162" s="149"/>
      <c r="N162" s="149" t="s">
        <v>263</v>
      </c>
      <c r="O162" s="149" t="s">
        <v>214</v>
      </c>
      <c r="P162" s="149" t="s">
        <v>53</v>
      </c>
      <c r="Q162" s="149"/>
      <c r="R162" s="149" t="s">
        <v>1109</v>
      </c>
      <c r="S162" s="149" t="s">
        <v>289</v>
      </c>
      <c r="T162" s="149" t="s">
        <v>1110</v>
      </c>
      <c r="U162" s="149" t="s">
        <v>267</v>
      </c>
      <c r="V162" s="149"/>
      <c r="W162" s="149"/>
      <c r="X162" s="149" t="s">
        <v>310</v>
      </c>
      <c r="Y162" s="149"/>
      <c r="Z162" s="149"/>
      <c r="AA162" s="149"/>
      <c r="AB162" s="149" t="s">
        <v>269</v>
      </c>
      <c r="AC162" s="149" t="s">
        <v>318</v>
      </c>
      <c r="AD162" s="149" t="s">
        <v>1110</v>
      </c>
      <c r="AE162" s="149" t="s">
        <v>271</v>
      </c>
      <c r="AF162" s="149"/>
      <c r="AG162" s="149" t="s">
        <v>272</v>
      </c>
      <c r="AH162" s="149" t="s">
        <v>273</v>
      </c>
      <c r="AI162" s="158">
        <v>60</v>
      </c>
      <c r="AJ162" s="149"/>
      <c r="AK162" s="159" t="s">
        <v>274</v>
      </c>
      <c r="AL162" s="159" t="s">
        <v>274</v>
      </c>
      <c r="AM162" s="149" t="s">
        <v>274</v>
      </c>
      <c r="AN162" s="160">
        <v>4</v>
      </c>
      <c r="AO162" s="149"/>
      <c r="AP162" s="149" t="s">
        <v>274</v>
      </c>
      <c r="AQ162" s="149" t="s">
        <v>275</v>
      </c>
      <c r="AR162" s="158">
        <v>1</v>
      </c>
      <c r="AS162" s="149" t="s">
        <v>275</v>
      </c>
      <c r="AT162" s="149" t="s">
        <v>276</v>
      </c>
      <c r="AU162" s="161">
        <v>1</v>
      </c>
      <c r="AV162" s="159">
        <v>91623.93</v>
      </c>
      <c r="AW162" s="159">
        <v>3664.96</v>
      </c>
      <c r="AX162" s="149" t="s">
        <v>274</v>
      </c>
      <c r="AY162" s="162">
        <v>0</v>
      </c>
      <c r="AZ162" s="162" t="s">
        <v>274</v>
      </c>
      <c r="BA162" s="162">
        <v>0</v>
      </c>
      <c r="BB162" s="159">
        <v>87958.97</v>
      </c>
      <c r="BC162" s="162" t="s">
        <v>274</v>
      </c>
      <c r="BD162" s="162">
        <v>0</v>
      </c>
      <c r="BE162" s="159">
        <v>3664.96</v>
      </c>
      <c r="BF162" s="159">
        <v>3664.96</v>
      </c>
      <c r="BG162" s="159">
        <v>91623.93</v>
      </c>
    </row>
    <row r="163" ht="28.05" customHeight="1" spans="1:59">
      <c r="A163" s="149"/>
      <c r="B163" s="149"/>
      <c r="C163" s="149"/>
      <c r="D163" s="149" t="s">
        <v>455</v>
      </c>
      <c r="E163" s="340" t="s">
        <v>1111</v>
      </c>
      <c r="F163" s="149" t="s">
        <v>455</v>
      </c>
      <c r="G163" s="149" t="s">
        <v>1112</v>
      </c>
      <c r="H163" s="149" t="s">
        <v>1113</v>
      </c>
      <c r="I163" s="149" t="s">
        <v>1114</v>
      </c>
      <c r="J163" s="149" t="s">
        <v>1115</v>
      </c>
      <c r="K163" s="149"/>
      <c r="L163" s="149" t="s">
        <v>262</v>
      </c>
      <c r="M163" s="149"/>
      <c r="N163" s="149" t="s">
        <v>263</v>
      </c>
      <c r="O163" s="149" t="s">
        <v>214</v>
      </c>
      <c r="P163" s="149" t="s">
        <v>53</v>
      </c>
      <c r="Q163" s="149"/>
      <c r="R163" s="149" t="s">
        <v>1116</v>
      </c>
      <c r="S163" s="149" t="s">
        <v>483</v>
      </c>
      <c r="T163" s="149" t="s">
        <v>55</v>
      </c>
      <c r="U163" s="149" t="s">
        <v>267</v>
      </c>
      <c r="V163" s="149"/>
      <c r="W163" s="149"/>
      <c r="X163" s="149" t="s">
        <v>598</v>
      </c>
      <c r="Y163" s="149"/>
      <c r="Z163" s="149"/>
      <c r="AA163" s="149"/>
      <c r="AB163" s="149" t="s">
        <v>269</v>
      </c>
      <c r="AC163" s="149" t="s">
        <v>318</v>
      </c>
      <c r="AD163" s="149" t="s">
        <v>55</v>
      </c>
      <c r="AE163" s="149" t="s">
        <v>271</v>
      </c>
      <c r="AF163" s="149"/>
      <c r="AG163" s="149" t="s">
        <v>272</v>
      </c>
      <c r="AH163" s="149" t="s">
        <v>273</v>
      </c>
      <c r="AI163" s="158">
        <v>60</v>
      </c>
      <c r="AJ163" s="149"/>
      <c r="AK163" s="159" t="s">
        <v>274</v>
      </c>
      <c r="AL163" s="159" t="s">
        <v>274</v>
      </c>
      <c r="AM163" s="149" t="s">
        <v>274</v>
      </c>
      <c r="AN163" s="160">
        <v>4</v>
      </c>
      <c r="AO163" s="149"/>
      <c r="AP163" s="149" t="s">
        <v>274</v>
      </c>
      <c r="AQ163" s="149" t="s">
        <v>275</v>
      </c>
      <c r="AR163" s="158">
        <v>1</v>
      </c>
      <c r="AS163" s="149" t="s">
        <v>275</v>
      </c>
      <c r="AT163" s="149" t="s">
        <v>276</v>
      </c>
      <c r="AU163" s="161">
        <v>1</v>
      </c>
      <c r="AV163" s="159">
        <v>3333.33</v>
      </c>
      <c r="AW163" s="159">
        <v>133.33</v>
      </c>
      <c r="AX163" s="149" t="s">
        <v>274</v>
      </c>
      <c r="AY163" s="162">
        <v>0</v>
      </c>
      <c r="AZ163" s="162" t="s">
        <v>274</v>
      </c>
      <c r="BA163" s="162">
        <v>0</v>
      </c>
      <c r="BB163" s="159">
        <v>3200</v>
      </c>
      <c r="BC163" s="162" t="s">
        <v>274</v>
      </c>
      <c r="BD163" s="162">
        <v>0</v>
      </c>
      <c r="BE163" s="159">
        <v>133.33</v>
      </c>
      <c r="BF163" s="159">
        <v>133.33</v>
      </c>
      <c r="BG163" s="159">
        <v>3333.33</v>
      </c>
    </row>
    <row r="164" ht="28.05" customHeight="1" spans="1:59">
      <c r="A164" s="149"/>
      <c r="B164" s="149"/>
      <c r="C164" s="149"/>
      <c r="D164" s="149" t="s">
        <v>455</v>
      </c>
      <c r="E164" s="340" t="s">
        <v>1117</v>
      </c>
      <c r="F164" s="149" t="s">
        <v>455</v>
      </c>
      <c r="G164" s="149" t="s">
        <v>1118</v>
      </c>
      <c r="H164" s="149" t="s">
        <v>1119</v>
      </c>
      <c r="I164" s="149" t="s">
        <v>1120</v>
      </c>
      <c r="J164" s="149" t="s">
        <v>1121</v>
      </c>
      <c r="K164" s="149"/>
      <c r="L164" s="149" t="s">
        <v>262</v>
      </c>
      <c r="M164" s="149"/>
      <c r="N164" s="149" t="s">
        <v>263</v>
      </c>
      <c r="O164" s="149" t="s">
        <v>214</v>
      </c>
      <c r="P164" s="149" t="s">
        <v>53</v>
      </c>
      <c r="Q164" s="149"/>
      <c r="R164" s="149" t="s">
        <v>1122</v>
      </c>
      <c r="S164" s="149" t="s">
        <v>289</v>
      </c>
      <c r="T164" s="149" t="s">
        <v>1123</v>
      </c>
      <c r="U164" s="149" t="s">
        <v>267</v>
      </c>
      <c r="V164" s="149"/>
      <c r="W164" s="149"/>
      <c r="X164" s="149" t="s">
        <v>310</v>
      </c>
      <c r="Y164" s="149"/>
      <c r="Z164" s="149"/>
      <c r="AA164" s="149"/>
      <c r="AB164" s="149" t="s">
        <v>269</v>
      </c>
      <c r="AC164" s="149" t="s">
        <v>318</v>
      </c>
      <c r="AD164" s="149" t="s">
        <v>1123</v>
      </c>
      <c r="AE164" s="149" t="s">
        <v>271</v>
      </c>
      <c r="AF164" s="149"/>
      <c r="AG164" s="149" t="s">
        <v>272</v>
      </c>
      <c r="AH164" s="149" t="s">
        <v>273</v>
      </c>
      <c r="AI164" s="158">
        <v>60</v>
      </c>
      <c r="AJ164" s="149"/>
      <c r="AK164" s="159" t="s">
        <v>274</v>
      </c>
      <c r="AL164" s="159" t="s">
        <v>274</v>
      </c>
      <c r="AM164" s="149" t="s">
        <v>274</v>
      </c>
      <c r="AN164" s="160">
        <v>4</v>
      </c>
      <c r="AO164" s="149"/>
      <c r="AP164" s="149" t="s">
        <v>274</v>
      </c>
      <c r="AQ164" s="149" t="s">
        <v>275</v>
      </c>
      <c r="AR164" s="158">
        <v>1</v>
      </c>
      <c r="AS164" s="149" t="s">
        <v>275</v>
      </c>
      <c r="AT164" s="149" t="s">
        <v>276</v>
      </c>
      <c r="AU164" s="161">
        <v>1</v>
      </c>
      <c r="AV164" s="159">
        <v>11880.34</v>
      </c>
      <c r="AW164" s="159">
        <v>475.21</v>
      </c>
      <c r="AX164" s="149" t="s">
        <v>274</v>
      </c>
      <c r="AY164" s="162">
        <v>0</v>
      </c>
      <c r="AZ164" s="162" t="s">
        <v>274</v>
      </c>
      <c r="BA164" s="162">
        <v>0</v>
      </c>
      <c r="BB164" s="159">
        <v>11405.13</v>
      </c>
      <c r="BC164" s="162" t="s">
        <v>274</v>
      </c>
      <c r="BD164" s="162">
        <v>0</v>
      </c>
      <c r="BE164" s="159">
        <v>475.21</v>
      </c>
      <c r="BF164" s="159">
        <v>475.21</v>
      </c>
      <c r="BG164" s="159">
        <v>11880.34</v>
      </c>
    </row>
    <row r="165" ht="28.05" customHeight="1" spans="1:59">
      <c r="A165" s="149"/>
      <c r="B165" s="149"/>
      <c r="C165" s="149"/>
      <c r="D165" s="149" t="s">
        <v>455</v>
      </c>
      <c r="E165" s="340" t="s">
        <v>1124</v>
      </c>
      <c r="F165" s="149" t="s">
        <v>455</v>
      </c>
      <c r="G165" s="149" t="s">
        <v>1125</v>
      </c>
      <c r="H165" s="149" t="s">
        <v>1126</v>
      </c>
      <c r="I165" s="149" t="s">
        <v>1127</v>
      </c>
      <c r="J165" s="149" t="s">
        <v>1128</v>
      </c>
      <c r="K165" s="149"/>
      <c r="L165" s="149" t="s">
        <v>262</v>
      </c>
      <c r="M165" s="149"/>
      <c r="N165" s="149" t="s">
        <v>263</v>
      </c>
      <c r="O165" s="149" t="s">
        <v>214</v>
      </c>
      <c r="P165" s="149" t="s">
        <v>53</v>
      </c>
      <c r="Q165" s="149"/>
      <c r="R165" s="149" t="s">
        <v>1129</v>
      </c>
      <c r="S165" s="149" t="s">
        <v>785</v>
      </c>
      <c r="T165" s="149" t="s">
        <v>1130</v>
      </c>
      <c r="U165" s="149" t="s">
        <v>267</v>
      </c>
      <c r="V165" s="149"/>
      <c r="W165" s="149"/>
      <c r="X165" s="149" t="s">
        <v>1131</v>
      </c>
      <c r="Y165" s="149"/>
      <c r="Z165" s="149"/>
      <c r="AA165" s="149"/>
      <c r="AB165" s="149" t="s">
        <v>269</v>
      </c>
      <c r="AC165" s="149" t="s">
        <v>318</v>
      </c>
      <c r="AD165" s="149" t="s">
        <v>1130</v>
      </c>
      <c r="AE165" s="149" t="s">
        <v>271</v>
      </c>
      <c r="AF165" s="149"/>
      <c r="AG165" s="149" t="s">
        <v>272</v>
      </c>
      <c r="AH165" s="149" t="s">
        <v>273</v>
      </c>
      <c r="AI165" s="158">
        <v>60</v>
      </c>
      <c r="AJ165" s="149"/>
      <c r="AK165" s="159" t="s">
        <v>274</v>
      </c>
      <c r="AL165" s="159" t="s">
        <v>274</v>
      </c>
      <c r="AM165" s="149" t="s">
        <v>274</v>
      </c>
      <c r="AN165" s="160">
        <v>4</v>
      </c>
      <c r="AO165" s="149"/>
      <c r="AP165" s="149" t="s">
        <v>274</v>
      </c>
      <c r="AQ165" s="149" t="s">
        <v>275</v>
      </c>
      <c r="AR165" s="158">
        <v>1</v>
      </c>
      <c r="AS165" s="149" t="s">
        <v>275</v>
      </c>
      <c r="AT165" s="149" t="s">
        <v>276</v>
      </c>
      <c r="AU165" s="161">
        <v>1</v>
      </c>
      <c r="AV165" s="159">
        <v>11150.44</v>
      </c>
      <c r="AW165" s="159">
        <v>446.02</v>
      </c>
      <c r="AX165" s="149" t="s">
        <v>274</v>
      </c>
      <c r="AY165" s="162">
        <v>0</v>
      </c>
      <c r="AZ165" s="162" t="s">
        <v>274</v>
      </c>
      <c r="BA165" s="162">
        <v>0</v>
      </c>
      <c r="BB165" s="159">
        <v>10704.42</v>
      </c>
      <c r="BC165" s="162" t="s">
        <v>274</v>
      </c>
      <c r="BD165" s="162">
        <v>0</v>
      </c>
      <c r="BE165" s="159">
        <v>446.02</v>
      </c>
      <c r="BF165" s="159">
        <v>446.02</v>
      </c>
      <c r="BG165" s="159">
        <v>11150.44</v>
      </c>
    </row>
    <row r="166" ht="28.05" customHeight="1" spans="1:59">
      <c r="A166" s="149"/>
      <c r="B166" s="149"/>
      <c r="C166" s="149"/>
      <c r="D166" s="149" t="s">
        <v>455</v>
      </c>
      <c r="E166" s="340" t="s">
        <v>1132</v>
      </c>
      <c r="F166" s="149" t="s">
        <v>455</v>
      </c>
      <c r="G166" s="149" t="s">
        <v>1133</v>
      </c>
      <c r="H166" s="149" t="s">
        <v>1134</v>
      </c>
      <c r="I166" s="149"/>
      <c r="J166" s="149" t="s">
        <v>1135</v>
      </c>
      <c r="K166" s="149"/>
      <c r="L166" s="149" t="s">
        <v>262</v>
      </c>
      <c r="M166" s="149"/>
      <c r="N166" s="149" t="s">
        <v>263</v>
      </c>
      <c r="O166" s="149" t="s">
        <v>214</v>
      </c>
      <c r="P166" s="149" t="s">
        <v>53</v>
      </c>
      <c r="Q166" s="149"/>
      <c r="R166" s="149" t="s">
        <v>1136</v>
      </c>
      <c r="S166" s="149" t="s">
        <v>793</v>
      </c>
      <c r="T166" s="149" t="s">
        <v>1137</v>
      </c>
      <c r="U166" s="149" t="s">
        <v>267</v>
      </c>
      <c r="V166" s="149"/>
      <c r="W166" s="149"/>
      <c r="X166" s="149" t="s">
        <v>310</v>
      </c>
      <c r="Y166" s="149"/>
      <c r="Z166" s="149"/>
      <c r="AA166" s="149"/>
      <c r="AB166" s="149" t="s">
        <v>269</v>
      </c>
      <c r="AC166" s="149" t="s">
        <v>318</v>
      </c>
      <c r="AD166" s="149" t="s">
        <v>1137</v>
      </c>
      <c r="AE166" s="149" t="s">
        <v>271</v>
      </c>
      <c r="AF166" s="149"/>
      <c r="AG166" s="149" t="s">
        <v>272</v>
      </c>
      <c r="AH166" s="149" t="s">
        <v>273</v>
      </c>
      <c r="AI166" s="158">
        <v>60</v>
      </c>
      <c r="AJ166" s="149"/>
      <c r="AK166" s="159" t="s">
        <v>274</v>
      </c>
      <c r="AL166" s="159" t="s">
        <v>274</v>
      </c>
      <c r="AM166" s="149" t="s">
        <v>274</v>
      </c>
      <c r="AN166" s="160">
        <v>4</v>
      </c>
      <c r="AO166" s="149"/>
      <c r="AP166" s="149" t="s">
        <v>274</v>
      </c>
      <c r="AQ166" s="149" t="s">
        <v>275</v>
      </c>
      <c r="AR166" s="158">
        <v>1</v>
      </c>
      <c r="AS166" s="149" t="s">
        <v>275</v>
      </c>
      <c r="AT166" s="149" t="s">
        <v>276</v>
      </c>
      <c r="AU166" s="161">
        <v>1</v>
      </c>
      <c r="AV166" s="159">
        <v>61946.9</v>
      </c>
      <c r="AW166" s="159">
        <v>2477.88</v>
      </c>
      <c r="AX166" s="149" t="s">
        <v>274</v>
      </c>
      <c r="AY166" s="162">
        <v>0</v>
      </c>
      <c r="AZ166" s="162" t="s">
        <v>274</v>
      </c>
      <c r="BA166" s="162">
        <v>0</v>
      </c>
      <c r="BB166" s="159">
        <v>59469.02</v>
      </c>
      <c r="BC166" s="162" t="s">
        <v>274</v>
      </c>
      <c r="BD166" s="162">
        <v>0</v>
      </c>
      <c r="BE166" s="159">
        <v>2477.88</v>
      </c>
      <c r="BF166" s="159">
        <v>2477.88</v>
      </c>
      <c r="BG166" s="159">
        <v>61946.9</v>
      </c>
    </row>
    <row r="167" ht="28.05" customHeight="1" spans="1:59">
      <c r="A167" s="149"/>
      <c r="B167" s="149"/>
      <c r="C167" s="149"/>
      <c r="D167" s="149" t="s">
        <v>455</v>
      </c>
      <c r="E167" s="340" t="s">
        <v>1138</v>
      </c>
      <c r="F167" s="149" t="s">
        <v>455</v>
      </c>
      <c r="G167" s="149" t="s">
        <v>1139</v>
      </c>
      <c r="H167" s="149" t="s">
        <v>1140</v>
      </c>
      <c r="I167" s="149" t="s">
        <v>1141</v>
      </c>
      <c r="J167" s="149" t="s">
        <v>1142</v>
      </c>
      <c r="K167" s="149"/>
      <c r="L167" s="149" t="s">
        <v>262</v>
      </c>
      <c r="M167" s="149"/>
      <c r="N167" s="149" t="s">
        <v>263</v>
      </c>
      <c r="O167" s="149" t="s">
        <v>214</v>
      </c>
      <c r="P167" s="149" t="s">
        <v>53</v>
      </c>
      <c r="Q167" s="149"/>
      <c r="R167" s="149" t="s">
        <v>588</v>
      </c>
      <c r="S167" s="149" t="s">
        <v>589</v>
      </c>
      <c r="T167" s="149" t="s">
        <v>1143</v>
      </c>
      <c r="U167" s="149" t="s">
        <v>267</v>
      </c>
      <c r="V167" s="149"/>
      <c r="W167" s="149"/>
      <c r="X167" s="149" t="s">
        <v>590</v>
      </c>
      <c r="Y167" s="149"/>
      <c r="Z167" s="149"/>
      <c r="AA167" s="149"/>
      <c r="AB167" s="149" t="s">
        <v>269</v>
      </c>
      <c r="AC167" s="149" t="s">
        <v>318</v>
      </c>
      <c r="AD167" s="149" t="s">
        <v>1143</v>
      </c>
      <c r="AE167" s="149" t="s">
        <v>271</v>
      </c>
      <c r="AF167" s="149"/>
      <c r="AG167" s="149" t="s">
        <v>272</v>
      </c>
      <c r="AH167" s="149" t="s">
        <v>273</v>
      </c>
      <c r="AI167" s="158">
        <v>60</v>
      </c>
      <c r="AJ167" s="149"/>
      <c r="AK167" s="159" t="s">
        <v>274</v>
      </c>
      <c r="AL167" s="159" t="s">
        <v>274</v>
      </c>
      <c r="AM167" s="149" t="s">
        <v>274</v>
      </c>
      <c r="AN167" s="160">
        <v>4</v>
      </c>
      <c r="AO167" s="149"/>
      <c r="AP167" s="149" t="s">
        <v>274</v>
      </c>
      <c r="AQ167" s="149" t="s">
        <v>275</v>
      </c>
      <c r="AR167" s="158">
        <v>1</v>
      </c>
      <c r="AS167" s="149" t="s">
        <v>275</v>
      </c>
      <c r="AT167" s="149" t="s">
        <v>276</v>
      </c>
      <c r="AU167" s="161">
        <v>1</v>
      </c>
      <c r="AV167" s="159">
        <v>4017.09</v>
      </c>
      <c r="AW167" s="159">
        <v>160.68</v>
      </c>
      <c r="AX167" s="149" t="s">
        <v>274</v>
      </c>
      <c r="AY167" s="162">
        <v>0</v>
      </c>
      <c r="AZ167" s="162" t="s">
        <v>274</v>
      </c>
      <c r="BA167" s="162">
        <v>0</v>
      </c>
      <c r="BB167" s="159">
        <v>3856.41</v>
      </c>
      <c r="BC167" s="162" t="s">
        <v>274</v>
      </c>
      <c r="BD167" s="162">
        <v>0</v>
      </c>
      <c r="BE167" s="159">
        <v>160.68</v>
      </c>
      <c r="BF167" s="159">
        <v>160.68</v>
      </c>
      <c r="BG167" s="159">
        <v>4017.09</v>
      </c>
    </row>
    <row r="168" ht="28.05" customHeight="1" spans="1:59">
      <c r="A168" s="149"/>
      <c r="B168" s="149"/>
      <c r="C168" s="149"/>
      <c r="D168" s="149" t="s">
        <v>455</v>
      </c>
      <c r="E168" s="340" t="s">
        <v>1144</v>
      </c>
      <c r="F168" s="149" t="s">
        <v>455</v>
      </c>
      <c r="G168" s="149" t="s">
        <v>1145</v>
      </c>
      <c r="H168" s="149" t="s">
        <v>1146</v>
      </c>
      <c r="I168" s="149"/>
      <c r="J168" s="149" t="s">
        <v>1147</v>
      </c>
      <c r="K168" s="149"/>
      <c r="L168" s="149" t="s">
        <v>262</v>
      </c>
      <c r="M168" s="149"/>
      <c r="N168" s="149" t="s">
        <v>263</v>
      </c>
      <c r="O168" s="149" t="s">
        <v>214</v>
      </c>
      <c r="P168" s="149" t="s">
        <v>53</v>
      </c>
      <c r="Q168" s="149"/>
      <c r="R168" s="149" t="s">
        <v>1148</v>
      </c>
      <c r="S168" s="149" t="s">
        <v>1074</v>
      </c>
      <c r="T168" s="149" t="s">
        <v>1137</v>
      </c>
      <c r="U168" s="149" t="s">
        <v>267</v>
      </c>
      <c r="V168" s="149"/>
      <c r="W168" s="149"/>
      <c r="X168" s="149" t="s">
        <v>310</v>
      </c>
      <c r="Y168" s="149"/>
      <c r="Z168" s="149"/>
      <c r="AA168" s="149"/>
      <c r="AB168" s="149" t="s">
        <v>269</v>
      </c>
      <c r="AC168" s="149" t="s">
        <v>318</v>
      </c>
      <c r="AD168" s="149" t="s">
        <v>1137</v>
      </c>
      <c r="AE168" s="149" t="s">
        <v>271</v>
      </c>
      <c r="AF168" s="149"/>
      <c r="AG168" s="149" t="s">
        <v>272</v>
      </c>
      <c r="AH168" s="149" t="s">
        <v>273</v>
      </c>
      <c r="AI168" s="158">
        <v>60</v>
      </c>
      <c r="AJ168" s="149"/>
      <c r="AK168" s="159" t="s">
        <v>274</v>
      </c>
      <c r="AL168" s="159" t="s">
        <v>274</v>
      </c>
      <c r="AM168" s="149" t="s">
        <v>274</v>
      </c>
      <c r="AN168" s="160">
        <v>4</v>
      </c>
      <c r="AO168" s="149"/>
      <c r="AP168" s="149" t="s">
        <v>274</v>
      </c>
      <c r="AQ168" s="149" t="s">
        <v>275</v>
      </c>
      <c r="AR168" s="158">
        <v>1</v>
      </c>
      <c r="AS168" s="149" t="s">
        <v>275</v>
      </c>
      <c r="AT168" s="149" t="s">
        <v>276</v>
      </c>
      <c r="AU168" s="161">
        <v>1</v>
      </c>
      <c r="AV168" s="159">
        <v>20472.94</v>
      </c>
      <c r="AW168" s="159">
        <v>818.92</v>
      </c>
      <c r="AX168" s="149" t="s">
        <v>274</v>
      </c>
      <c r="AY168" s="162">
        <v>0</v>
      </c>
      <c r="AZ168" s="162" t="s">
        <v>274</v>
      </c>
      <c r="BA168" s="162">
        <v>0</v>
      </c>
      <c r="BB168" s="159">
        <v>19654.02</v>
      </c>
      <c r="BC168" s="162" t="s">
        <v>274</v>
      </c>
      <c r="BD168" s="162">
        <v>0</v>
      </c>
      <c r="BE168" s="159">
        <v>818.92</v>
      </c>
      <c r="BF168" s="159">
        <v>818.92</v>
      </c>
      <c r="BG168" s="159">
        <v>20472.94</v>
      </c>
    </row>
    <row r="169" ht="28.05" customHeight="1" spans="1:59">
      <c r="A169" s="149"/>
      <c r="B169" s="149"/>
      <c r="C169" s="149"/>
      <c r="D169" s="149" t="s">
        <v>455</v>
      </c>
      <c r="E169" s="340" t="s">
        <v>1149</v>
      </c>
      <c r="F169" s="149" t="s">
        <v>455</v>
      </c>
      <c r="G169" s="149" t="s">
        <v>1150</v>
      </c>
      <c r="H169" s="149" t="s">
        <v>1151</v>
      </c>
      <c r="I169" s="149"/>
      <c r="J169" s="149" t="s">
        <v>1152</v>
      </c>
      <c r="K169" s="149"/>
      <c r="L169" s="149" t="s">
        <v>287</v>
      </c>
      <c r="M169" s="149"/>
      <c r="N169" s="149" t="s">
        <v>263</v>
      </c>
      <c r="O169" s="149" t="s">
        <v>214</v>
      </c>
      <c r="P169" s="149" t="s">
        <v>53</v>
      </c>
      <c r="Q169" s="149"/>
      <c r="R169" s="149" t="s">
        <v>62</v>
      </c>
      <c r="S169" s="149" t="s">
        <v>1074</v>
      </c>
      <c r="T169" s="149" t="s">
        <v>1153</v>
      </c>
      <c r="U169" s="149" t="s">
        <v>267</v>
      </c>
      <c r="V169" s="149"/>
      <c r="W169" s="149"/>
      <c r="X169" s="149" t="s">
        <v>268</v>
      </c>
      <c r="Y169" s="149"/>
      <c r="Z169" s="149"/>
      <c r="AA169" s="149"/>
      <c r="AB169" s="149" t="s">
        <v>269</v>
      </c>
      <c r="AC169" s="149" t="s">
        <v>318</v>
      </c>
      <c r="AD169" s="149" t="s">
        <v>1153</v>
      </c>
      <c r="AE169" s="149" t="s">
        <v>271</v>
      </c>
      <c r="AF169" s="149"/>
      <c r="AG169" s="149" t="s">
        <v>272</v>
      </c>
      <c r="AH169" s="149" t="s">
        <v>273</v>
      </c>
      <c r="AI169" s="158">
        <v>60</v>
      </c>
      <c r="AJ169" s="149"/>
      <c r="AK169" s="159" t="s">
        <v>274</v>
      </c>
      <c r="AL169" s="159" t="s">
        <v>274</v>
      </c>
      <c r="AM169" s="149" t="s">
        <v>274</v>
      </c>
      <c r="AN169" s="160">
        <v>4</v>
      </c>
      <c r="AO169" s="149"/>
      <c r="AP169" s="149" t="s">
        <v>274</v>
      </c>
      <c r="AQ169" s="149" t="s">
        <v>275</v>
      </c>
      <c r="AR169" s="158">
        <v>1</v>
      </c>
      <c r="AS169" s="149" t="s">
        <v>275</v>
      </c>
      <c r="AT169" s="149" t="s">
        <v>276</v>
      </c>
      <c r="AU169" s="161">
        <v>1</v>
      </c>
      <c r="AV169" s="159">
        <v>72407.2</v>
      </c>
      <c r="AW169" s="159">
        <v>2896.29</v>
      </c>
      <c r="AX169" s="149" t="s">
        <v>274</v>
      </c>
      <c r="AY169" s="162">
        <v>0</v>
      </c>
      <c r="AZ169" s="162" t="s">
        <v>274</v>
      </c>
      <c r="BA169" s="162">
        <v>0</v>
      </c>
      <c r="BB169" s="159">
        <v>69510.91</v>
      </c>
      <c r="BC169" s="162" t="s">
        <v>274</v>
      </c>
      <c r="BD169" s="162">
        <v>0</v>
      </c>
      <c r="BE169" s="159">
        <v>2896.29</v>
      </c>
      <c r="BF169" s="159">
        <v>2896.29</v>
      </c>
      <c r="BG169" s="159">
        <v>72407.2</v>
      </c>
    </row>
    <row r="170" ht="28.05" customHeight="1" spans="1:59">
      <c r="A170" s="149"/>
      <c r="B170" s="149"/>
      <c r="C170" s="149"/>
      <c r="D170" s="149" t="s">
        <v>455</v>
      </c>
      <c r="E170" s="340" t="s">
        <v>1154</v>
      </c>
      <c r="F170" s="149" t="s">
        <v>455</v>
      </c>
      <c r="G170" s="149" t="s">
        <v>1155</v>
      </c>
      <c r="H170" s="149" t="s">
        <v>1156</v>
      </c>
      <c r="I170" s="149" t="s">
        <v>1157</v>
      </c>
      <c r="J170" s="149" t="s">
        <v>1158</v>
      </c>
      <c r="K170" s="149"/>
      <c r="L170" s="149" t="s">
        <v>262</v>
      </c>
      <c r="M170" s="149"/>
      <c r="N170" s="149" t="s">
        <v>263</v>
      </c>
      <c r="O170" s="149" t="s">
        <v>214</v>
      </c>
      <c r="P170" s="149" t="s">
        <v>53</v>
      </c>
      <c r="Q170" s="149"/>
      <c r="R170" s="149" t="s">
        <v>588</v>
      </c>
      <c r="S170" s="149" t="s">
        <v>1159</v>
      </c>
      <c r="T170" s="149" t="s">
        <v>1153</v>
      </c>
      <c r="U170" s="149" t="s">
        <v>267</v>
      </c>
      <c r="V170" s="149"/>
      <c r="W170" s="149"/>
      <c r="X170" s="149" t="s">
        <v>590</v>
      </c>
      <c r="Y170" s="149"/>
      <c r="Z170" s="149"/>
      <c r="AA170" s="149"/>
      <c r="AB170" s="149" t="s">
        <v>269</v>
      </c>
      <c r="AC170" s="149" t="s">
        <v>318</v>
      </c>
      <c r="AD170" s="149" t="s">
        <v>1153</v>
      </c>
      <c r="AE170" s="149" t="s">
        <v>271</v>
      </c>
      <c r="AF170" s="149"/>
      <c r="AG170" s="149" t="s">
        <v>272</v>
      </c>
      <c r="AH170" s="149" t="s">
        <v>273</v>
      </c>
      <c r="AI170" s="158">
        <v>60</v>
      </c>
      <c r="AJ170" s="149"/>
      <c r="AK170" s="159" t="s">
        <v>274</v>
      </c>
      <c r="AL170" s="159" t="s">
        <v>274</v>
      </c>
      <c r="AM170" s="149" t="s">
        <v>274</v>
      </c>
      <c r="AN170" s="160">
        <v>4</v>
      </c>
      <c r="AO170" s="149"/>
      <c r="AP170" s="149" t="s">
        <v>274</v>
      </c>
      <c r="AQ170" s="149" t="s">
        <v>275</v>
      </c>
      <c r="AR170" s="158">
        <v>1</v>
      </c>
      <c r="AS170" s="149" t="s">
        <v>275</v>
      </c>
      <c r="AT170" s="149" t="s">
        <v>276</v>
      </c>
      <c r="AU170" s="161">
        <v>1</v>
      </c>
      <c r="AV170" s="159">
        <v>19230.77</v>
      </c>
      <c r="AW170" s="159">
        <v>769.23</v>
      </c>
      <c r="AX170" s="149" t="s">
        <v>274</v>
      </c>
      <c r="AY170" s="162">
        <v>0</v>
      </c>
      <c r="AZ170" s="162" t="s">
        <v>274</v>
      </c>
      <c r="BA170" s="162">
        <v>0</v>
      </c>
      <c r="BB170" s="159">
        <v>18461.54</v>
      </c>
      <c r="BC170" s="162" t="s">
        <v>274</v>
      </c>
      <c r="BD170" s="162">
        <v>0</v>
      </c>
      <c r="BE170" s="159">
        <v>769.23</v>
      </c>
      <c r="BF170" s="159">
        <v>769.23</v>
      </c>
      <c r="BG170" s="159">
        <v>19230.77</v>
      </c>
    </row>
    <row r="171" ht="28.05" customHeight="1" spans="1:59">
      <c r="A171" s="149"/>
      <c r="B171" s="149"/>
      <c r="C171" s="149"/>
      <c r="D171" s="149" t="s">
        <v>455</v>
      </c>
      <c r="E171" s="340" t="s">
        <v>1160</v>
      </c>
      <c r="F171" s="149" t="s">
        <v>455</v>
      </c>
      <c r="G171" s="149" t="s">
        <v>1161</v>
      </c>
      <c r="H171" s="149" t="s">
        <v>1162</v>
      </c>
      <c r="I171" s="149" t="s">
        <v>1163</v>
      </c>
      <c r="J171" s="149" t="s">
        <v>1164</v>
      </c>
      <c r="K171" s="149"/>
      <c r="L171" s="149" t="s">
        <v>262</v>
      </c>
      <c r="M171" s="149"/>
      <c r="N171" s="149" t="s">
        <v>263</v>
      </c>
      <c r="O171" s="149" t="s">
        <v>214</v>
      </c>
      <c r="P171" s="149" t="s">
        <v>53</v>
      </c>
      <c r="Q171" s="149"/>
      <c r="R171" s="149" t="s">
        <v>588</v>
      </c>
      <c r="S171" s="149" t="s">
        <v>589</v>
      </c>
      <c r="T171" s="149" t="s">
        <v>1165</v>
      </c>
      <c r="U171" s="149" t="s">
        <v>267</v>
      </c>
      <c r="V171" s="149"/>
      <c r="W171" s="149"/>
      <c r="X171" s="149" t="s">
        <v>590</v>
      </c>
      <c r="Y171" s="149"/>
      <c r="Z171" s="149"/>
      <c r="AA171" s="149"/>
      <c r="AB171" s="149" t="s">
        <v>269</v>
      </c>
      <c r="AC171" s="149" t="s">
        <v>318</v>
      </c>
      <c r="AD171" s="149" t="s">
        <v>1165</v>
      </c>
      <c r="AE171" s="149" t="s">
        <v>271</v>
      </c>
      <c r="AF171" s="149"/>
      <c r="AG171" s="149" t="s">
        <v>272</v>
      </c>
      <c r="AH171" s="149" t="s">
        <v>273</v>
      </c>
      <c r="AI171" s="158">
        <v>60</v>
      </c>
      <c r="AJ171" s="149"/>
      <c r="AK171" s="159" t="s">
        <v>274</v>
      </c>
      <c r="AL171" s="159" t="s">
        <v>274</v>
      </c>
      <c r="AM171" s="149" t="s">
        <v>274</v>
      </c>
      <c r="AN171" s="160">
        <v>4</v>
      </c>
      <c r="AO171" s="149"/>
      <c r="AP171" s="149" t="s">
        <v>274</v>
      </c>
      <c r="AQ171" s="149" t="s">
        <v>275</v>
      </c>
      <c r="AR171" s="158">
        <v>1</v>
      </c>
      <c r="AS171" s="149" t="s">
        <v>275</v>
      </c>
      <c r="AT171" s="149" t="s">
        <v>276</v>
      </c>
      <c r="AU171" s="161">
        <v>1</v>
      </c>
      <c r="AV171" s="159">
        <v>43716.81</v>
      </c>
      <c r="AW171" s="159">
        <v>1748.67</v>
      </c>
      <c r="AX171" s="149" t="s">
        <v>274</v>
      </c>
      <c r="AY171" s="162">
        <v>0</v>
      </c>
      <c r="AZ171" s="162" t="s">
        <v>274</v>
      </c>
      <c r="BA171" s="162">
        <v>0</v>
      </c>
      <c r="BB171" s="159">
        <v>41968.14</v>
      </c>
      <c r="BC171" s="162" t="s">
        <v>274</v>
      </c>
      <c r="BD171" s="162">
        <v>0</v>
      </c>
      <c r="BE171" s="159">
        <v>1748.67</v>
      </c>
      <c r="BF171" s="159">
        <v>1748.67</v>
      </c>
      <c r="BG171" s="159">
        <v>43716.81</v>
      </c>
    </row>
    <row r="172" ht="28.05" customHeight="1" spans="1:59">
      <c r="A172" s="149"/>
      <c r="B172" s="149"/>
      <c r="C172" s="149"/>
      <c r="D172" s="149" t="s">
        <v>455</v>
      </c>
      <c r="E172" s="340" t="s">
        <v>1166</v>
      </c>
      <c r="F172" s="149" t="s">
        <v>455</v>
      </c>
      <c r="G172" s="149" t="s">
        <v>1167</v>
      </c>
      <c r="H172" s="149" t="s">
        <v>1168</v>
      </c>
      <c r="I172" s="149" t="s">
        <v>1169</v>
      </c>
      <c r="J172" s="149" t="s">
        <v>1170</v>
      </c>
      <c r="K172" s="149"/>
      <c r="L172" s="149" t="s">
        <v>262</v>
      </c>
      <c r="M172" s="149"/>
      <c r="N172" s="149" t="s">
        <v>263</v>
      </c>
      <c r="O172" s="149" t="s">
        <v>214</v>
      </c>
      <c r="P172" s="149" t="s">
        <v>53</v>
      </c>
      <c r="Q172" s="149"/>
      <c r="R172" s="149" t="s">
        <v>1171</v>
      </c>
      <c r="S172" s="149" t="s">
        <v>1172</v>
      </c>
      <c r="T172" s="149" t="s">
        <v>1173</v>
      </c>
      <c r="U172" s="149" t="s">
        <v>267</v>
      </c>
      <c r="V172" s="149"/>
      <c r="W172" s="149"/>
      <c r="X172" s="149" t="s">
        <v>1174</v>
      </c>
      <c r="Y172" s="149"/>
      <c r="Z172" s="149"/>
      <c r="AA172" s="149"/>
      <c r="AB172" s="149" t="s">
        <v>269</v>
      </c>
      <c r="AC172" s="149" t="s">
        <v>318</v>
      </c>
      <c r="AD172" s="149" t="s">
        <v>1173</v>
      </c>
      <c r="AE172" s="149" t="s">
        <v>271</v>
      </c>
      <c r="AF172" s="149"/>
      <c r="AG172" s="149" t="s">
        <v>272</v>
      </c>
      <c r="AH172" s="149" t="s">
        <v>273</v>
      </c>
      <c r="AI172" s="158">
        <v>57</v>
      </c>
      <c r="AJ172" s="149"/>
      <c r="AK172" s="159" t="s">
        <v>274</v>
      </c>
      <c r="AL172" s="159" t="s">
        <v>274</v>
      </c>
      <c r="AM172" s="149" t="s">
        <v>274</v>
      </c>
      <c r="AN172" s="160">
        <v>4</v>
      </c>
      <c r="AO172" s="149"/>
      <c r="AP172" s="149" t="s">
        <v>274</v>
      </c>
      <c r="AQ172" s="149" t="s">
        <v>275</v>
      </c>
      <c r="AR172" s="158">
        <v>1</v>
      </c>
      <c r="AS172" s="149" t="s">
        <v>275</v>
      </c>
      <c r="AT172" s="149" t="s">
        <v>276</v>
      </c>
      <c r="AU172" s="161">
        <v>1</v>
      </c>
      <c r="AV172" s="159">
        <v>4600</v>
      </c>
      <c r="AW172" s="159">
        <v>184</v>
      </c>
      <c r="AX172" s="149" t="s">
        <v>274</v>
      </c>
      <c r="AY172" s="162">
        <v>0</v>
      </c>
      <c r="AZ172" s="162" t="s">
        <v>274</v>
      </c>
      <c r="BA172" s="162">
        <v>0</v>
      </c>
      <c r="BB172" s="159">
        <v>4061.6</v>
      </c>
      <c r="BC172" s="162" t="s">
        <v>274</v>
      </c>
      <c r="BD172" s="159">
        <v>354.4</v>
      </c>
      <c r="BE172" s="159">
        <v>538.4</v>
      </c>
      <c r="BF172" s="159">
        <v>184</v>
      </c>
      <c r="BG172" s="159">
        <v>4600</v>
      </c>
    </row>
    <row r="173" ht="28.05" customHeight="1" spans="1:59">
      <c r="A173" s="149"/>
      <c r="B173" s="149"/>
      <c r="C173" s="149"/>
      <c r="D173" s="149" t="s">
        <v>455</v>
      </c>
      <c r="E173" s="340" t="s">
        <v>1175</v>
      </c>
      <c r="F173" s="149" t="s">
        <v>455</v>
      </c>
      <c r="G173" s="149" t="s">
        <v>1176</v>
      </c>
      <c r="H173" s="149" t="s">
        <v>1168</v>
      </c>
      <c r="I173" s="149" t="s">
        <v>1169</v>
      </c>
      <c r="J173" s="149" t="s">
        <v>1177</v>
      </c>
      <c r="K173" s="149"/>
      <c r="L173" s="149" t="s">
        <v>262</v>
      </c>
      <c r="M173" s="149"/>
      <c r="N173" s="149" t="s">
        <v>263</v>
      </c>
      <c r="O173" s="149" t="s">
        <v>214</v>
      </c>
      <c r="P173" s="149" t="s">
        <v>53</v>
      </c>
      <c r="Q173" s="149"/>
      <c r="R173" s="149" t="s">
        <v>1178</v>
      </c>
      <c r="S173" s="149" t="s">
        <v>1172</v>
      </c>
      <c r="T173" s="149" t="s">
        <v>1173</v>
      </c>
      <c r="U173" s="149" t="s">
        <v>267</v>
      </c>
      <c r="V173" s="149"/>
      <c r="W173" s="149"/>
      <c r="X173" s="149" t="s">
        <v>1174</v>
      </c>
      <c r="Y173" s="149"/>
      <c r="Z173" s="149"/>
      <c r="AA173" s="149"/>
      <c r="AB173" s="149" t="s">
        <v>269</v>
      </c>
      <c r="AC173" s="149" t="s">
        <v>318</v>
      </c>
      <c r="AD173" s="149" t="s">
        <v>1173</v>
      </c>
      <c r="AE173" s="149" t="s">
        <v>271</v>
      </c>
      <c r="AF173" s="149"/>
      <c r="AG173" s="149" t="s">
        <v>272</v>
      </c>
      <c r="AH173" s="149" t="s">
        <v>273</v>
      </c>
      <c r="AI173" s="158">
        <v>57</v>
      </c>
      <c r="AJ173" s="149"/>
      <c r="AK173" s="159" t="s">
        <v>274</v>
      </c>
      <c r="AL173" s="159" t="s">
        <v>274</v>
      </c>
      <c r="AM173" s="149" t="s">
        <v>274</v>
      </c>
      <c r="AN173" s="160">
        <v>4</v>
      </c>
      <c r="AO173" s="149"/>
      <c r="AP173" s="149" t="s">
        <v>274</v>
      </c>
      <c r="AQ173" s="149" t="s">
        <v>275</v>
      </c>
      <c r="AR173" s="158">
        <v>1</v>
      </c>
      <c r="AS173" s="149" t="s">
        <v>275</v>
      </c>
      <c r="AT173" s="149" t="s">
        <v>276</v>
      </c>
      <c r="AU173" s="161">
        <v>1</v>
      </c>
      <c r="AV173" s="159">
        <v>4600</v>
      </c>
      <c r="AW173" s="159">
        <v>184</v>
      </c>
      <c r="AX173" s="149" t="s">
        <v>274</v>
      </c>
      <c r="AY173" s="162">
        <v>0</v>
      </c>
      <c r="AZ173" s="162" t="s">
        <v>274</v>
      </c>
      <c r="BA173" s="162">
        <v>0</v>
      </c>
      <c r="BB173" s="159">
        <v>4061.6</v>
      </c>
      <c r="BC173" s="162" t="s">
        <v>274</v>
      </c>
      <c r="BD173" s="159">
        <v>354.4</v>
      </c>
      <c r="BE173" s="159">
        <v>538.4</v>
      </c>
      <c r="BF173" s="159">
        <v>184</v>
      </c>
      <c r="BG173" s="159">
        <v>4600</v>
      </c>
    </row>
    <row r="174" ht="28.05" customHeight="1" spans="1:59">
      <c r="A174" s="149"/>
      <c r="B174" s="149"/>
      <c r="C174" s="149"/>
      <c r="D174" s="149" t="s">
        <v>455</v>
      </c>
      <c r="E174" s="340" t="s">
        <v>1179</v>
      </c>
      <c r="F174" s="149" t="s">
        <v>455</v>
      </c>
      <c r="G174" s="149" t="s">
        <v>1180</v>
      </c>
      <c r="H174" s="149" t="s">
        <v>1181</v>
      </c>
      <c r="I174" s="149" t="s">
        <v>1182</v>
      </c>
      <c r="J174" s="149" t="s">
        <v>1183</v>
      </c>
      <c r="K174" s="149"/>
      <c r="L174" s="149" t="s">
        <v>262</v>
      </c>
      <c r="M174" s="149"/>
      <c r="N174" s="149" t="s">
        <v>263</v>
      </c>
      <c r="O174" s="149" t="s">
        <v>214</v>
      </c>
      <c r="P174" s="149" t="s">
        <v>53</v>
      </c>
      <c r="Q174" s="149"/>
      <c r="R174" s="149" t="s">
        <v>1184</v>
      </c>
      <c r="S174" s="149" t="s">
        <v>1185</v>
      </c>
      <c r="T174" s="149" t="s">
        <v>1186</v>
      </c>
      <c r="U174" s="149" t="s">
        <v>267</v>
      </c>
      <c r="V174" s="149"/>
      <c r="W174" s="149"/>
      <c r="X174" s="149" t="s">
        <v>310</v>
      </c>
      <c r="Y174" s="149"/>
      <c r="Z174" s="149"/>
      <c r="AA174" s="149"/>
      <c r="AB174" s="149" t="s">
        <v>269</v>
      </c>
      <c r="AC174" s="149" t="s">
        <v>318</v>
      </c>
      <c r="AD174" s="149" t="s">
        <v>1186</v>
      </c>
      <c r="AE174" s="149" t="s">
        <v>271</v>
      </c>
      <c r="AF174" s="149"/>
      <c r="AG174" s="149" t="s">
        <v>272</v>
      </c>
      <c r="AH174" s="149" t="s">
        <v>273</v>
      </c>
      <c r="AI174" s="158">
        <v>60</v>
      </c>
      <c r="AJ174" s="149"/>
      <c r="AK174" s="159" t="s">
        <v>274</v>
      </c>
      <c r="AL174" s="159" t="s">
        <v>274</v>
      </c>
      <c r="AM174" s="149" t="s">
        <v>274</v>
      </c>
      <c r="AN174" s="160">
        <v>4</v>
      </c>
      <c r="AO174" s="149"/>
      <c r="AP174" s="149" t="s">
        <v>274</v>
      </c>
      <c r="AQ174" s="149" t="s">
        <v>275</v>
      </c>
      <c r="AR174" s="158">
        <v>1</v>
      </c>
      <c r="AS174" s="149" t="s">
        <v>275</v>
      </c>
      <c r="AT174" s="149" t="s">
        <v>276</v>
      </c>
      <c r="AU174" s="161">
        <v>1</v>
      </c>
      <c r="AV174" s="159">
        <v>3689.37</v>
      </c>
      <c r="AW174" s="159">
        <v>147.57</v>
      </c>
      <c r="AX174" s="149" t="s">
        <v>274</v>
      </c>
      <c r="AY174" s="162">
        <v>0</v>
      </c>
      <c r="AZ174" s="162" t="s">
        <v>274</v>
      </c>
      <c r="BA174" s="162">
        <v>0</v>
      </c>
      <c r="BB174" s="159">
        <v>3541.8</v>
      </c>
      <c r="BC174" s="162" t="s">
        <v>274</v>
      </c>
      <c r="BD174" s="162">
        <v>0</v>
      </c>
      <c r="BE174" s="159">
        <v>147.57</v>
      </c>
      <c r="BF174" s="159">
        <v>147.57</v>
      </c>
      <c r="BG174" s="159">
        <v>3689.37</v>
      </c>
    </row>
    <row r="175" ht="28.05" customHeight="1" spans="1:59">
      <c r="A175" s="149"/>
      <c r="B175" s="149"/>
      <c r="C175" s="149"/>
      <c r="D175" s="149" t="s">
        <v>455</v>
      </c>
      <c r="E175" s="340" t="s">
        <v>1187</v>
      </c>
      <c r="F175" s="149" t="s">
        <v>455</v>
      </c>
      <c r="G175" s="149" t="s">
        <v>1188</v>
      </c>
      <c r="H175" s="149" t="s">
        <v>1189</v>
      </c>
      <c r="I175" s="149" t="s">
        <v>1190</v>
      </c>
      <c r="J175" s="149" t="s">
        <v>1191</v>
      </c>
      <c r="K175" s="149"/>
      <c r="L175" s="149" t="s">
        <v>262</v>
      </c>
      <c r="M175" s="149"/>
      <c r="N175" s="149" t="s">
        <v>263</v>
      </c>
      <c r="O175" s="149" t="s">
        <v>214</v>
      </c>
      <c r="P175" s="149" t="s">
        <v>53</v>
      </c>
      <c r="Q175" s="149"/>
      <c r="R175" s="149" t="s">
        <v>1184</v>
      </c>
      <c r="S175" s="149" t="s">
        <v>1185</v>
      </c>
      <c r="T175" s="149" t="s">
        <v>1186</v>
      </c>
      <c r="U175" s="149" t="s">
        <v>267</v>
      </c>
      <c r="V175" s="149"/>
      <c r="W175" s="149"/>
      <c r="X175" s="149" t="s">
        <v>310</v>
      </c>
      <c r="Y175" s="149"/>
      <c r="Z175" s="149"/>
      <c r="AA175" s="149"/>
      <c r="AB175" s="149" t="s">
        <v>269</v>
      </c>
      <c r="AC175" s="149" t="s">
        <v>318</v>
      </c>
      <c r="AD175" s="149" t="s">
        <v>1186</v>
      </c>
      <c r="AE175" s="149" t="s">
        <v>271</v>
      </c>
      <c r="AF175" s="149"/>
      <c r="AG175" s="149" t="s">
        <v>272</v>
      </c>
      <c r="AH175" s="149" t="s">
        <v>273</v>
      </c>
      <c r="AI175" s="158">
        <v>60</v>
      </c>
      <c r="AJ175" s="149"/>
      <c r="AK175" s="159" t="s">
        <v>274</v>
      </c>
      <c r="AL175" s="159" t="s">
        <v>274</v>
      </c>
      <c r="AM175" s="149" t="s">
        <v>274</v>
      </c>
      <c r="AN175" s="160">
        <v>4</v>
      </c>
      <c r="AO175" s="149"/>
      <c r="AP175" s="149" t="s">
        <v>274</v>
      </c>
      <c r="AQ175" s="149" t="s">
        <v>275</v>
      </c>
      <c r="AR175" s="158">
        <v>1</v>
      </c>
      <c r="AS175" s="149" t="s">
        <v>275</v>
      </c>
      <c r="AT175" s="149" t="s">
        <v>276</v>
      </c>
      <c r="AU175" s="161">
        <v>1</v>
      </c>
      <c r="AV175" s="159">
        <v>2892.91</v>
      </c>
      <c r="AW175" s="159">
        <v>115.72</v>
      </c>
      <c r="AX175" s="149" t="s">
        <v>274</v>
      </c>
      <c r="AY175" s="162">
        <v>0</v>
      </c>
      <c r="AZ175" s="162" t="s">
        <v>274</v>
      </c>
      <c r="BA175" s="162">
        <v>0</v>
      </c>
      <c r="BB175" s="159">
        <v>2777.19</v>
      </c>
      <c r="BC175" s="162" t="s">
        <v>274</v>
      </c>
      <c r="BD175" s="162">
        <v>0</v>
      </c>
      <c r="BE175" s="159">
        <v>115.72</v>
      </c>
      <c r="BF175" s="159">
        <v>115.72</v>
      </c>
      <c r="BG175" s="159">
        <v>2892.91</v>
      </c>
    </row>
    <row r="176" ht="28.05" customHeight="1" spans="1:59">
      <c r="A176" s="149"/>
      <c r="B176" s="149"/>
      <c r="C176" s="149"/>
      <c r="D176" s="149" t="s">
        <v>455</v>
      </c>
      <c r="E176" s="340" t="s">
        <v>1192</v>
      </c>
      <c r="F176" s="149" t="s">
        <v>455</v>
      </c>
      <c r="G176" s="149" t="s">
        <v>1193</v>
      </c>
      <c r="H176" s="149" t="s">
        <v>1194</v>
      </c>
      <c r="I176" s="149" t="s">
        <v>1195</v>
      </c>
      <c r="J176" s="149" t="s">
        <v>1196</v>
      </c>
      <c r="K176" s="149"/>
      <c r="L176" s="149" t="s">
        <v>262</v>
      </c>
      <c r="M176" s="149"/>
      <c r="N176" s="149" t="s">
        <v>263</v>
      </c>
      <c r="O176" s="149" t="s">
        <v>214</v>
      </c>
      <c r="P176" s="149" t="s">
        <v>53</v>
      </c>
      <c r="Q176" s="149"/>
      <c r="R176" s="149" t="s">
        <v>621</v>
      </c>
      <c r="S176" s="149" t="s">
        <v>622</v>
      </c>
      <c r="T176" s="149" t="s">
        <v>1197</v>
      </c>
      <c r="U176" s="149" t="s">
        <v>267</v>
      </c>
      <c r="V176" s="149"/>
      <c r="W176" s="149"/>
      <c r="X176" s="149" t="s">
        <v>590</v>
      </c>
      <c r="Y176" s="149"/>
      <c r="Z176" s="149"/>
      <c r="AA176" s="149"/>
      <c r="AB176" s="149" t="s">
        <v>269</v>
      </c>
      <c r="AC176" s="149" t="s">
        <v>318</v>
      </c>
      <c r="AD176" s="149" t="s">
        <v>1197</v>
      </c>
      <c r="AE176" s="149" t="s">
        <v>271</v>
      </c>
      <c r="AF176" s="149"/>
      <c r="AG176" s="149" t="s">
        <v>272</v>
      </c>
      <c r="AH176" s="149" t="s">
        <v>273</v>
      </c>
      <c r="AI176" s="158">
        <v>60</v>
      </c>
      <c r="AJ176" s="149"/>
      <c r="AK176" s="159" t="s">
        <v>274</v>
      </c>
      <c r="AL176" s="159" t="s">
        <v>274</v>
      </c>
      <c r="AM176" s="149" t="s">
        <v>274</v>
      </c>
      <c r="AN176" s="160">
        <v>4</v>
      </c>
      <c r="AO176" s="149"/>
      <c r="AP176" s="149" t="s">
        <v>274</v>
      </c>
      <c r="AQ176" s="149" t="s">
        <v>275</v>
      </c>
      <c r="AR176" s="158">
        <v>1</v>
      </c>
      <c r="AS176" s="149" t="s">
        <v>275</v>
      </c>
      <c r="AT176" s="149" t="s">
        <v>276</v>
      </c>
      <c r="AU176" s="161">
        <v>1</v>
      </c>
      <c r="AV176" s="159">
        <v>30497.58</v>
      </c>
      <c r="AW176" s="159">
        <v>1219.9</v>
      </c>
      <c r="AX176" s="149" t="s">
        <v>274</v>
      </c>
      <c r="AY176" s="162">
        <v>0</v>
      </c>
      <c r="AZ176" s="162" t="s">
        <v>274</v>
      </c>
      <c r="BA176" s="162">
        <v>0</v>
      </c>
      <c r="BB176" s="159">
        <v>29277.68</v>
      </c>
      <c r="BC176" s="162" t="s">
        <v>274</v>
      </c>
      <c r="BD176" s="162">
        <v>0</v>
      </c>
      <c r="BE176" s="159">
        <v>1219.9</v>
      </c>
      <c r="BF176" s="159">
        <v>1219.9</v>
      </c>
      <c r="BG176" s="159">
        <v>30497.58</v>
      </c>
    </row>
    <row r="177" ht="28.05" customHeight="1" spans="1:59">
      <c r="A177" s="149"/>
      <c r="B177" s="149"/>
      <c r="C177" s="149"/>
      <c r="D177" s="149" t="s">
        <v>455</v>
      </c>
      <c r="E177" s="340" t="s">
        <v>1198</v>
      </c>
      <c r="F177" s="149" t="s">
        <v>455</v>
      </c>
      <c r="G177" s="149" t="s">
        <v>1199</v>
      </c>
      <c r="H177" s="149" t="s">
        <v>1200</v>
      </c>
      <c r="I177" s="149" t="s">
        <v>1201</v>
      </c>
      <c r="J177" s="149" t="s">
        <v>1202</v>
      </c>
      <c r="K177" s="149"/>
      <c r="L177" s="149" t="s">
        <v>262</v>
      </c>
      <c r="M177" s="149"/>
      <c r="N177" s="149" t="s">
        <v>263</v>
      </c>
      <c r="O177" s="149" t="s">
        <v>214</v>
      </c>
      <c r="P177" s="149" t="s">
        <v>53</v>
      </c>
      <c r="Q177" s="149"/>
      <c r="R177" s="149" t="s">
        <v>1203</v>
      </c>
      <c r="S177" s="149" t="s">
        <v>785</v>
      </c>
      <c r="T177" s="149" t="s">
        <v>1204</v>
      </c>
      <c r="U177" s="149" t="s">
        <v>267</v>
      </c>
      <c r="V177" s="149"/>
      <c r="W177" s="149"/>
      <c r="X177" s="149" t="s">
        <v>826</v>
      </c>
      <c r="Y177" s="149"/>
      <c r="Z177" s="149"/>
      <c r="AA177" s="149"/>
      <c r="AB177" s="149" t="s">
        <v>269</v>
      </c>
      <c r="AC177" s="149" t="s">
        <v>318</v>
      </c>
      <c r="AD177" s="149" t="s">
        <v>1204</v>
      </c>
      <c r="AE177" s="149" t="s">
        <v>271</v>
      </c>
      <c r="AF177" s="149"/>
      <c r="AG177" s="149" t="s">
        <v>272</v>
      </c>
      <c r="AH177" s="149" t="s">
        <v>273</v>
      </c>
      <c r="AI177" s="158">
        <v>60</v>
      </c>
      <c r="AJ177" s="149"/>
      <c r="AK177" s="159" t="s">
        <v>274</v>
      </c>
      <c r="AL177" s="159" t="s">
        <v>274</v>
      </c>
      <c r="AM177" s="149" t="s">
        <v>274</v>
      </c>
      <c r="AN177" s="160">
        <v>4</v>
      </c>
      <c r="AO177" s="149"/>
      <c r="AP177" s="149" t="s">
        <v>274</v>
      </c>
      <c r="AQ177" s="149" t="s">
        <v>275</v>
      </c>
      <c r="AR177" s="158">
        <v>1</v>
      </c>
      <c r="AS177" s="149" t="s">
        <v>275</v>
      </c>
      <c r="AT177" s="149" t="s">
        <v>276</v>
      </c>
      <c r="AU177" s="161">
        <v>1</v>
      </c>
      <c r="AV177" s="159">
        <v>2141.59</v>
      </c>
      <c r="AW177" s="159">
        <v>85.66</v>
      </c>
      <c r="AX177" s="149" t="s">
        <v>274</v>
      </c>
      <c r="AY177" s="162">
        <v>0</v>
      </c>
      <c r="AZ177" s="162" t="s">
        <v>274</v>
      </c>
      <c r="BA177" s="162">
        <v>0</v>
      </c>
      <c r="BB177" s="159">
        <v>2055.93</v>
      </c>
      <c r="BC177" s="162" t="s">
        <v>274</v>
      </c>
      <c r="BD177" s="162">
        <v>0</v>
      </c>
      <c r="BE177" s="159">
        <v>85.66</v>
      </c>
      <c r="BF177" s="159">
        <v>85.66</v>
      </c>
      <c r="BG177" s="159">
        <v>2141.59</v>
      </c>
    </row>
    <row r="178" ht="28.05" customHeight="1" spans="1:59">
      <c r="A178" s="149"/>
      <c r="B178" s="149"/>
      <c r="C178" s="149"/>
      <c r="D178" s="149" t="s">
        <v>455</v>
      </c>
      <c r="E178" s="340" t="s">
        <v>1205</v>
      </c>
      <c r="F178" s="149" t="s">
        <v>455</v>
      </c>
      <c r="G178" s="149" t="s">
        <v>1206</v>
      </c>
      <c r="H178" s="149" t="s">
        <v>1207</v>
      </c>
      <c r="I178" s="149" t="s">
        <v>1208</v>
      </c>
      <c r="J178" s="149" t="s">
        <v>1209</v>
      </c>
      <c r="K178" s="149"/>
      <c r="L178" s="149" t="s">
        <v>262</v>
      </c>
      <c r="M178" s="149"/>
      <c r="N178" s="149" t="s">
        <v>263</v>
      </c>
      <c r="O178" s="149" t="s">
        <v>214</v>
      </c>
      <c r="P178" s="149" t="s">
        <v>53</v>
      </c>
      <c r="Q178" s="149"/>
      <c r="R178" s="149" t="s">
        <v>296</v>
      </c>
      <c r="S178" s="149" t="s">
        <v>863</v>
      </c>
      <c r="T178" s="149" t="s">
        <v>1210</v>
      </c>
      <c r="U178" s="149" t="s">
        <v>267</v>
      </c>
      <c r="V178" s="149"/>
      <c r="W178" s="149"/>
      <c r="X178" s="149" t="s">
        <v>310</v>
      </c>
      <c r="Y178" s="149"/>
      <c r="Z178" s="149"/>
      <c r="AA178" s="149"/>
      <c r="AB178" s="149" t="s">
        <v>269</v>
      </c>
      <c r="AC178" s="149" t="s">
        <v>270</v>
      </c>
      <c r="AD178" s="149" t="s">
        <v>1210</v>
      </c>
      <c r="AE178" s="149" t="s">
        <v>271</v>
      </c>
      <c r="AF178" s="149"/>
      <c r="AG178" s="149" t="s">
        <v>1098</v>
      </c>
      <c r="AH178" s="149" t="s">
        <v>273</v>
      </c>
      <c r="AI178" s="158">
        <v>95</v>
      </c>
      <c r="AJ178" s="149"/>
      <c r="AK178" s="159" t="s">
        <v>274</v>
      </c>
      <c r="AL178" s="159" t="s">
        <v>274</v>
      </c>
      <c r="AM178" s="149" t="s">
        <v>274</v>
      </c>
      <c r="AN178" s="160">
        <v>4</v>
      </c>
      <c r="AO178" s="149"/>
      <c r="AP178" s="149" t="s">
        <v>274</v>
      </c>
      <c r="AQ178" s="149" t="s">
        <v>275</v>
      </c>
      <c r="AR178" s="158">
        <v>1</v>
      </c>
      <c r="AS178" s="149" t="s">
        <v>275</v>
      </c>
      <c r="AT178" s="149" t="s">
        <v>276</v>
      </c>
      <c r="AU178" s="161">
        <v>1</v>
      </c>
      <c r="AV178" s="159">
        <v>11206.9</v>
      </c>
      <c r="AW178" s="159">
        <v>448.28</v>
      </c>
      <c r="AX178" s="149" t="s">
        <v>274</v>
      </c>
      <c r="AY178" s="159">
        <v>134.47</v>
      </c>
      <c r="AZ178" s="159">
        <v>134.47</v>
      </c>
      <c r="BA178" s="159">
        <v>537.86</v>
      </c>
      <c r="BB178" s="159">
        <v>10624.16</v>
      </c>
      <c r="BC178" s="162" t="s">
        <v>274</v>
      </c>
      <c r="BD178" s="162">
        <v>0</v>
      </c>
      <c r="BE178" s="159">
        <v>582.74</v>
      </c>
      <c r="BF178" s="159">
        <v>582.74</v>
      </c>
      <c r="BG178" s="159">
        <v>11206.9</v>
      </c>
    </row>
    <row r="179" ht="28.05" customHeight="1" spans="1:59">
      <c r="A179" s="149"/>
      <c r="B179" s="149"/>
      <c r="C179" s="149"/>
      <c r="D179" s="149" t="s">
        <v>455</v>
      </c>
      <c r="E179" s="340" t="s">
        <v>1211</v>
      </c>
      <c r="F179" s="149" t="s">
        <v>455</v>
      </c>
      <c r="G179" s="149" t="s">
        <v>1212</v>
      </c>
      <c r="H179" s="149" t="s">
        <v>1213</v>
      </c>
      <c r="I179" s="149" t="s">
        <v>1214</v>
      </c>
      <c r="J179" s="149" t="s">
        <v>1215</v>
      </c>
      <c r="K179" s="149"/>
      <c r="L179" s="149" t="s">
        <v>262</v>
      </c>
      <c r="M179" s="149"/>
      <c r="N179" s="149" t="s">
        <v>263</v>
      </c>
      <c r="O179" s="149" t="s">
        <v>214</v>
      </c>
      <c r="P179" s="149" t="s">
        <v>53</v>
      </c>
      <c r="Q179" s="149"/>
      <c r="R179" s="149" t="s">
        <v>1216</v>
      </c>
      <c r="S179" s="149" t="s">
        <v>483</v>
      </c>
      <c r="T179" s="149" t="s">
        <v>1217</v>
      </c>
      <c r="U179" s="149" t="s">
        <v>267</v>
      </c>
      <c r="V179" s="149"/>
      <c r="W179" s="149"/>
      <c r="X179" s="149" t="s">
        <v>336</v>
      </c>
      <c r="Y179" s="149"/>
      <c r="Z179" s="149"/>
      <c r="AA179" s="149"/>
      <c r="AB179" s="149" t="s">
        <v>269</v>
      </c>
      <c r="AC179" s="149" t="s">
        <v>318</v>
      </c>
      <c r="AD179" s="149" t="s">
        <v>1217</v>
      </c>
      <c r="AE179" s="149" t="s">
        <v>271</v>
      </c>
      <c r="AF179" s="149"/>
      <c r="AG179" s="149" t="s">
        <v>272</v>
      </c>
      <c r="AH179" s="149" t="s">
        <v>273</v>
      </c>
      <c r="AI179" s="158">
        <v>60</v>
      </c>
      <c r="AJ179" s="149"/>
      <c r="AK179" s="159" t="s">
        <v>274</v>
      </c>
      <c r="AL179" s="159" t="s">
        <v>274</v>
      </c>
      <c r="AM179" s="149" t="s">
        <v>274</v>
      </c>
      <c r="AN179" s="160">
        <v>4</v>
      </c>
      <c r="AO179" s="149"/>
      <c r="AP179" s="149" t="s">
        <v>274</v>
      </c>
      <c r="AQ179" s="149" t="s">
        <v>275</v>
      </c>
      <c r="AR179" s="158">
        <v>1</v>
      </c>
      <c r="AS179" s="149" t="s">
        <v>275</v>
      </c>
      <c r="AT179" s="149" t="s">
        <v>276</v>
      </c>
      <c r="AU179" s="161">
        <v>1</v>
      </c>
      <c r="AV179" s="159">
        <v>2068.97</v>
      </c>
      <c r="AW179" s="159">
        <v>82.76</v>
      </c>
      <c r="AX179" s="149" t="s">
        <v>274</v>
      </c>
      <c r="AY179" s="162">
        <v>0</v>
      </c>
      <c r="AZ179" s="162" t="s">
        <v>274</v>
      </c>
      <c r="BA179" s="162">
        <v>0</v>
      </c>
      <c r="BB179" s="159">
        <v>1986.21</v>
      </c>
      <c r="BC179" s="162" t="s">
        <v>274</v>
      </c>
      <c r="BD179" s="162">
        <v>0</v>
      </c>
      <c r="BE179" s="159">
        <v>82.76</v>
      </c>
      <c r="BF179" s="159">
        <v>82.76</v>
      </c>
      <c r="BG179" s="159">
        <v>2068.97</v>
      </c>
    </row>
    <row r="180" ht="28.05" customHeight="1" spans="1:59">
      <c r="A180" s="149"/>
      <c r="B180" s="149"/>
      <c r="C180" s="149"/>
      <c r="D180" s="149" t="s">
        <v>455</v>
      </c>
      <c r="E180" s="340" t="s">
        <v>1218</v>
      </c>
      <c r="F180" s="149" t="s">
        <v>455</v>
      </c>
      <c r="G180" s="149" t="s">
        <v>1219</v>
      </c>
      <c r="H180" s="149" t="s">
        <v>1220</v>
      </c>
      <c r="I180" s="149" t="s">
        <v>1221</v>
      </c>
      <c r="J180" s="149" t="s">
        <v>1222</v>
      </c>
      <c r="K180" s="149"/>
      <c r="L180" s="149" t="s">
        <v>262</v>
      </c>
      <c r="M180" s="149"/>
      <c r="N180" s="149" t="s">
        <v>263</v>
      </c>
      <c r="O180" s="149" t="s">
        <v>214</v>
      </c>
      <c r="P180" s="149" t="s">
        <v>53</v>
      </c>
      <c r="Q180" s="149"/>
      <c r="R180" s="149" t="s">
        <v>372</v>
      </c>
      <c r="S180" s="149" t="s">
        <v>1223</v>
      </c>
      <c r="T180" s="149" t="s">
        <v>1224</v>
      </c>
      <c r="U180" s="149" t="s">
        <v>267</v>
      </c>
      <c r="V180" s="149"/>
      <c r="W180" s="149"/>
      <c r="X180" s="149" t="s">
        <v>310</v>
      </c>
      <c r="Y180" s="149"/>
      <c r="Z180" s="149"/>
      <c r="AA180" s="149"/>
      <c r="AB180" s="149" t="s">
        <v>269</v>
      </c>
      <c r="AC180" s="149" t="s">
        <v>318</v>
      </c>
      <c r="AD180" s="149" t="s">
        <v>1224</v>
      </c>
      <c r="AE180" s="149" t="s">
        <v>271</v>
      </c>
      <c r="AF180" s="149"/>
      <c r="AG180" s="149" t="s">
        <v>272</v>
      </c>
      <c r="AH180" s="149" t="s">
        <v>273</v>
      </c>
      <c r="AI180" s="158">
        <v>60</v>
      </c>
      <c r="AJ180" s="149"/>
      <c r="AK180" s="159" t="s">
        <v>274</v>
      </c>
      <c r="AL180" s="159" t="s">
        <v>274</v>
      </c>
      <c r="AM180" s="149" t="s">
        <v>274</v>
      </c>
      <c r="AN180" s="160">
        <v>4</v>
      </c>
      <c r="AO180" s="149"/>
      <c r="AP180" s="149" t="s">
        <v>274</v>
      </c>
      <c r="AQ180" s="149" t="s">
        <v>275</v>
      </c>
      <c r="AR180" s="158">
        <v>1</v>
      </c>
      <c r="AS180" s="149" t="s">
        <v>275</v>
      </c>
      <c r="AT180" s="149" t="s">
        <v>276</v>
      </c>
      <c r="AU180" s="161">
        <v>1</v>
      </c>
      <c r="AV180" s="159">
        <v>5752.21</v>
      </c>
      <c r="AW180" s="159">
        <v>230.09</v>
      </c>
      <c r="AX180" s="149" t="s">
        <v>274</v>
      </c>
      <c r="AY180" s="162">
        <v>0</v>
      </c>
      <c r="AZ180" s="162" t="s">
        <v>274</v>
      </c>
      <c r="BA180" s="159">
        <v>183.8</v>
      </c>
      <c r="BB180" s="159">
        <v>5522.12</v>
      </c>
      <c r="BC180" s="162" t="s">
        <v>274</v>
      </c>
      <c r="BD180" s="162">
        <v>0</v>
      </c>
      <c r="BE180" s="159">
        <v>230.09</v>
      </c>
      <c r="BF180" s="159">
        <v>230.09</v>
      </c>
      <c r="BG180" s="159">
        <v>5752.21</v>
      </c>
    </row>
    <row r="181" ht="28.05" customHeight="1" spans="1:59">
      <c r="A181" s="149"/>
      <c r="B181" s="149"/>
      <c r="C181" s="149"/>
      <c r="D181" s="149" t="s">
        <v>455</v>
      </c>
      <c r="E181" s="340" t="s">
        <v>1225</v>
      </c>
      <c r="F181" s="149" t="s">
        <v>455</v>
      </c>
      <c r="G181" s="149" t="s">
        <v>1226</v>
      </c>
      <c r="H181" s="149" t="s">
        <v>1227</v>
      </c>
      <c r="I181" s="149" t="s">
        <v>1228</v>
      </c>
      <c r="J181" s="149" t="s">
        <v>1229</v>
      </c>
      <c r="K181" s="149"/>
      <c r="L181" s="149" t="s">
        <v>262</v>
      </c>
      <c r="M181" s="149"/>
      <c r="N181" s="149" t="s">
        <v>263</v>
      </c>
      <c r="O181" s="149" t="s">
        <v>214</v>
      </c>
      <c r="P181" s="149" t="s">
        <v>53</v>
      </c>
      <c r="Q181" s="149"/>
      <c r="R181" s="149" t="s">
        <v>1230</v>
      </c>
      <c r="S181" s="149" t="s">
        <v>1223</v>
      </c>
      <c r="T181" s="149" t="s">
        <v>1224</v>
      </c>
      <c r="U181" s="149" t="s">
        <v>267</v>
      </c>
      <c r="V181" s="149"/>
      <c r="W181" s="149"/>
      <c r="X181" s="149" t="s">
        <v>310</v>
      </c>
      <c r="Y181" s="149"/>
      <c r="Z181" s="149"/>
      <c r="AA181" s="149"/>
      <c r="AB181" s="149" t="s">
        <v>269</v>
      </c>
      <c r="AC181" s="149" t="s">
        <v>318</v>
      </c>
      <c r="AD181" s="149" t="s">
        <v>1224</v>
      </c>
      <c r="AE181" s="149" t="s">
        <v>271</v>
      </c>
      <c r="AF181" s="149"/>
      <c r="AG181" s="149" t="s">
        <v>272</v>
      </c>
      <c r="AH181" s="149" t="s">
        <v>273</v>
      </c>
      <c r="AI181" s="158">
        <v>60</v>
      </c>
      <c r="AJ181" s="149"/>
      <c r="AK181" s="159" t="s">
        <v>274</v>
      </c>
      <c r="AL181" s="159" t="s">
        <v>274</v>
      </c>
      <c r="AM181" s="149" t="s">
        <v>274</v>
      </c>
      <c r="AN181" s="160">
        <v>4</v>
      </c>
      <c r="AO181" s="149"/>
      <c r="AP181" s="149" t="s">
        <v>274</v>
      </c>
      <c r="AQ181" s="149" t="s">
        <v>275</v>
      </c>
      <c r="AR181" s="158">
        <v>1</v>
      </c>
      <c r="AS181" s="149" t="s">
        <v>275</v>
      </c>
      <c r="AT181" s="149" t="s">
        <v>276</v>
      </c>
      <c r="AU181" s="161">
        <v>1</v>
      </c>
      <c r="AV181" s="159">
        <v>3097.35</v>
      </c>
      <c r="AW181" s="159">
        <v>123.89</v>
      </c>
      <c r="AX181" s="149" t="s">
        <v>274</v>
      </c>
      <c r="AY181" s="162">
        <v>0</v>
      </c>
      <c r="AZ181" s="162" t="s">
        <v>274</v>
      </c>
      <c r="BA181" s="159">
        <v>98.98</v>
      </c>
      <c r="BB181" s="159">
        <v>2973.46</v>
      </c>
      <c r="BC181" s="162" t="s">
        <v>274</v>
      </c>
      <c r="BD181" s="162">
        <v>0</v>
      </c>
      <c r="BE181" s="159">
        <v>123.89</v>
      </c>
      <c r="BF181" s="159">
        <v>123.89</v>
      </c>
      <c r="BG181" s="159">
        <v>3097.35</v>
      </c>
    </row>
    <row r="182" ht="28.05" customHeight="1" spans="1:59">
      <c r="A182" s="149"/>
      <c r="B182" s="149"/>
      <c r="C182" s="149"/>
      <c r="D182" s="149" t="s">
        <v>455</v>
      </c>
      <c r="E182" s="340" t="s">
        <v>1231</v>
      </c>
      <c r="F182" s="149" t="s">
        <v>455</v>
      </c>
      <c r="G182" s="149" t="s">
        <v>1232</v>
      </c>
      <c r="H182" s="149" t="s">
        <v>1227</v>
      </c>
      <c r="I182" s="149" t="s">
        <v>1228</v>
      </c>
      <c r="J182" s="149" t="s">
        <v>1233</v>
      </c>
      <c r="K182" s="149"/>
      <c r="L182" s="149" t="s">
        <v>262</v>
      </c>
      <c r="M182" s="149"/>
      <c r="N182" s="149" t="s">
        <v>263</v>
      </c>
      <c r="O182" s="149" t="s">
        <v>214</v>
      </c>
      <c r="P182" s="149" t="s">
        <v>53</v>
      </c>
      <c r="Q182" s="149"/>
      <c r="R182" s="149" t="s">
        <v>1234</v>
      </c>
      <c r="S182" s="149" t="s">
        <v>1223</v>
      </c>
      <c r="T182" s="149" t="s">
        <v>1224</v>
      </c>
      <c r="U182" s="149" t="s">
        <v>267</v>
      </c>
      <c r="V182" s="149"/>
      <c r="W182" s="149"/>
      <c r="X182" s="149" t="s">
        <v>310</v>
      </c>
      <c r="Y182" s="149"/>
      <c r="Z182" s="149"/>
      <c r="AA182" s="149"/>
      <c r="AB182" s="149" t="s">
        <v>269</v>
      </c>
      <c r="AC182" s="149" t="s">
        <v>318</v>
      </c>
      <c r="AD182" s="149" t="s">
        <v>1224</v>
      </c>
      <c r="AE182" s="149" t="s">
        <v>271</v>
      </c>
      <c r="AF182" s="149"/>
      <c r="AG182" s="149" t="s">
        <v>272</v>
      </c>
      <c r="AH182" s="149" t="s">
        <v>273</v>
      </c>
      <c r="AI182" s="158">
        <v>60</v>
      </c>
      <c r="AJ182" s="149"/>
      <c r="AK182" s="159" t="s">
        <v>274</v>
      </c>
      <c r="AL182" s="159" t="s">
        <v>274</v>
      </c>
      <c r="AM182" s="149" t="s">
        <v>274</v>
      </c>
      <c r="AN182" s="160">
        <v>4</v>
      </c>
      <c r="AO182" s="149"/>
      <c r="AP182" s="149" t="s">
        <v>274</v>
      </c>
      <c r="AQ182" s="149" t="s">
        <v>275</v>
      </c>
      <c r="AR182" s="158">
        <v>1</v>
      </c>
      <c r="AS182" s="149" t="s">
        <v>275</v>
      </c>
      <c r="AT182" s="149" t="s">
        <v>276</v>
      </c>
      <c r="AU182" s="161">
        <v>1</v>
      </c>
      <c r="AV182" s="159">
        <v>3097.34</v>
      </c>
      <c r="AW182" s="159">
        <v>123.89</v>
      </c>
      <c r="AX182" s="149" t="s">
        <v>274</v>
      </c>
      <c r="AY182" s="162">
        <v>0</v>
      </c>
      <c r="AZ182" s="162" t="s">
        <v>274</v>
      </c>
      <c r="BA182" s="159">
        <v>98.97</v>
      </c>
      <c r="BB182" s="159">
        <v>2973.45</v>
      </c>
      <c r="BC182" s="162" t="s">
        <v>274</v>
      </c>
      <c r="BD182" s="162">
        <v>0</v>
      </c>
      <c r="BE182" s="159">
        <v>123.89</v>
      </c>
      <c r="BF182" s="159">
        <v>123.89</v>
      </c>
      <c r="BG182" s="159">
        <v>3097.34</v>
      </c>
    </row>
    <row r="183" ht="28.05" customHeight="1" spans="1:59">
      <c r="A183" s="149"/>
      <c r="B183" s="149"/>
      <c r="C183" s="149"/>
      <c r="D183" s="149" t="s">
        <v>455</v>
      </c>
      <c r="E183" s="340" t="s">
        <v>1235</v>
      </c>
      <c r="F183" s="149" t="s">
        <v>455</v>
      </c>
      <c r="G183" s="149" t="s">
        <v>1236</v>
      </c>
      <c r="H183" s="149" t="s">
        <v>1237</v>
      </c>
      <c r="I183" s="149" t="s">
        <v>1238</v>
      </c>
      <c r="J183" s="149" t="s">
        <v>1239</v>
      </c>
      <c r="K183" s="149"/>
      <c r="L183" s="149" t="s">
        <v>262</v>
      </c>
      <c r="M183" s="149"/>
      <c r="N183" s="149" t="s">
        <v>263</v>
      </c>
      <c r="O183" s="149" t="s">
        <v>214</v>
      </c>
      <c r="P183" s="149" t="s">
        <v>53</v>
      </c>
      <c r="Q183" s="149"/>
      <c r="R183" s="149" t="s">
        <v>1240</v>
      </c>
      <c r="S183" s="149" t="s">
        <v>1241</v>
      </c>
      <c r="T183" s="149" t="s">
        <v>1242</v>
      </c>
      <c r="U183" s="149" t="s">
        <v>267</v>
      </c>
      <c r="V183" s="149"/>
      <c r="W183" s="149"/>
      <c r="X183" s="149" t="s">
        <v>310</v>
      </c>
      <c r="Y183" s="149"/>
      <c r="Z183" s="149"/>
      <c r="AA183" s="149"/>
      <c r="AB183" s="149" t="s">
        <v>269</v>
      </c>
      <c r="AC183" s="149" t="s">
        <v>318</v>
      </c>
      <c r="AD183" s="149" t="s">
        <v>1242</v>
      </c>
      <c r="AE183" s="149" t="s">
        <v>271</v>
      </c>
      <c r="AF183" s="149"/>
      <c r="AG183" s="149" t="s">
        <v>272</v>
      </c>
      <c r="AH183" s="149" t="s">
        <v>273</v>
      </c>
      <c r="AI183" s="158">
        <v>60</v>
      </c>
      <c r="AJ183" s="149"/>
      <c r="AK183" s="159" t="s">
        <v>274</v>
      </c>
      <c r="AL183" s="159" t="s">
        <v>274</v>
      </c>
      <c r="AM183" s="149" t="s">
        <v>274</v>
      </c>
      <c r="AN183" s="160">
        <v>4</v>
      </c>
      <c r="AO183" s="149"/>
      <c r="AP183" s="149" t="s">
        <v>274</v>
      </c>
      <c r="AQ183" s="149" t="s">
        <v>275</v>
      </c>
      <c r="AR183" s="158">
        <v>1</v>
      </c>
      <c r="AS183" s="149" t="s">
        <v>275</v>
      </c>
      <c r="AT183" s="149" t="s">
        <v>276</v>
      </c>
      <c r="AU183" s="161">
        <v>1</v>
      </c>
      <c r="AV183" s="159">
        <v>19143.43</v>
      </c>
      <c r="AW183" s="159">
        <v>765.74</v>
      </c>
      <c r="AX183" s="149" t="s">
        <v>274</v>
      </c>
      <c r="AY183" s="159">
        <v>306.36</v>
      </c>
      <c r="AZ183" s="159">
        <v>306.36</v>
      </c>
      <c r="BA183" s="159">
        <v>1225.45</v>
      </c>
      <c r="BB183" s="159">
        <v>18377.69</v>
      </c>
      <c r="BC183" s="162" t="s">
        <v>274</v>
      </c>
      <c r="BD183" s="162">
        <v>0</v>
      </c>
      <c r="BE183" s="159">
        <v>765.74</v>
      </c>
      <c r="BF183" s="159">
        <v>765.74</v>
      </c>
      <c r="BG183" s="159">
        <v>19143.43</v>
      </c>
    </row>
    <row r="184" ht="28.05" customHeight="1" spans="1:59">
      <c r="A184" s="149"/>
      <c r="B184" s="149"/>
      <c r="C184" s="149"/>
      <c r="D184" s="149" t="s">
        <v>455</v>
      </c>
      <c r="E184" s="340" t="s">
        <v>1243</v>
      </c>
      <c r="F184" s="149" t="s">
        <v>455</v>
      </c>
      <c r="G184" s="149" t="s">
        <v>1244</v>
      </c>
      <c r="H184" s="149" t="s">
        <v>1245</v>
      </c>
      <c r="I184" s="149" t="s">
        <v>1246</v>
      </c>
      <c r="J184" s="149" t="s">
        <v>1247</v>
      </c>
      <c r="K184" s="149"/>
      <c r="L184" s="149" t="s">
        <v>262</v>
      </c>
      <c r="M184" s="149"/>
      <c r="N184" s="149" t="s">
        <v>263</v>
      </c>
      <c r="O184" s="149" t="s">
        <v>214</v>
      </c>
      <c r="P184" s="149" t="s">
        <v>53</v>
      </c>
      <c r="Q184" s="149"/>
      <c r="R184" s="149" t="s">
        <v>307</v>
      </c>
      <c r="S184" s="149" t="s">
        <v>1248</v>
      </c>
      <c r="T184" s="149" t="s">
        <v>1249</v>
      </c>
      <c r="U184" s="149" t="s">
        <v>267</v>
      </c>
      <c r="V184" s="149"/>
      <c r="W184" s="149"/>
      <c r="X184" s="149" t="s">
        <v>310</v>
      </c>
      <c r="Y184" s="149"/>
      <c r="Z184" s="149"/>
      <c r="AA184" s="149"/>
      <c r="AB184" s="149" t="s">
        <v>269</v>
      </c>
      <c r="AC184" s="149" t="s">
        <v>270</v>
      </c>
      <c r="AD184" s="149" t="s">
        <v>1249</v>
      </c>
      <c r="AE184" s="149" t="s">
        <v>271</v>
      </c>
      <c r="AF184" s="149"/>
      <c r="AG184" s="149" t="s">
        <v>272</v>
      </c>
      <c r="AH184" s="149" t="s">
        <v>273</v>
      </c>
      <c r="AI184" s="158">
        <v>59</v>
      </c>
      <c r="AJ184" s="149"/>
      <c r="AK184" s="159" t="s">
        <v>274</v>
      </c>
      <c r="AL184" s="159" t="s">
        <v>274</v>
      </c>
      <c r="AM184" s="149" t="s">
        <v>274</v>
      </c>
      <c r="AN184" s="160">
        <v>4</v>
      </c>
      <c r="AO184" s="149"/>
      <c r="AP184" s="149" t="s">
        <v>274</v>
      </c>
      <c r="AQ184" s="149" t="s">
        <v>275</v>
      </c>
      <c r="AR184" s="158">
        <v>1</v>
      </c>
      <c r="AS184" s="149" t="s">
        <v>275</v>
      </c>
      <c r="AT184" s="149" t="s">
        <v>276</v>
      </c>
      <c r="AU184" s="161">
        <v>1</v>
      </c>
      <c r="AV184" s="159">
        <v>6500</v>
      </c>
      <c r="AW184" s="159">
        <v>260</v>
      </c>
      <c r="AX184" s="149" t="s">
        <v>274</v>
      </c>
      <c r="AY184" s="159">
        <v>104</v>
      </c>
      <c r="AZ184" s="159">
        <v>104</v>
      </c>
      <c r="BA184" s="159">
        <v>416</v>
      </c>
      <c r="BB184" s="159">
        <v>6136</v>
      </c>
      <c r="BC184" s="162" t="s">
        <v>274</v>
      </c>
      <c r="BD184" s="162">
        <v>0</v>
      </c>
      <c r="BE184" s="159">
        <v>364</v>
      </c>
      <c r="BF184" s="159">
        <v>364</v>
      </c>
      <c r="BG184" s="159">
        <v>6500</v>
      </c>
    </row>
    <row r="185" ht="28.05" customHeight="1" spans="1:59">
      <c r="A185" s="149"/>
      <c r="B185" s="149"/>
      <c r="C185" s="149"/>
      <c r="D185" s="149" t="s">
        <v>455</v>
      </c>
      <c r="E185" s="340" t="s">
        <v>1250</v>
      </c>
      <c r="F185" s="149" t="s">
        <v>455</v>
      </c>
      <c r="G185" s="149" t="s">
        <v>1251</v>
      </c>
      <c r="H185" s="149" t="s">
        <v>1252</v>
      </c>
      <c r="I185" s="149" t="s">
        <v>1253</v>
      </c>
      <c r="J185" s="149" t="s">
        <v>1254</v>
      </c>
      <c r="K185" s="149"/>
      <c r="L185" s="149" t="s">
        <v>262</v>
      </c>
      <c r="M185" s="149"/>
      <c r="N185" s="149" t="s">
        <v>263</v>
      </c>
      <c r="O185" s="149" t="s">
        <v>214</v>
      </c>
      <c r="P185" s="149" t="s">
        <v>53</v>
      </c>
      <c r="Q185" s="149"/>
      <c r="R185" s="149" t="s">
        <v>307</v>
      </c>
      <c r="S185" s="149" t="s">
        <v>1248</v>
      </c>
      <c r="T185" s="149" t="s">
        <v>1249</v>
      </c>
      <c r="U185" s="149" t="s">
        <v>267</v>
      </c>
      <c r="V185" s="149"/>
      <c r="W185" s="149"/>
      <c r="X185" s="149" t="s">
        <v>310</v>
      </c>
      <c r="Y185" s="149"/>
      <c r="Z185" s="149"/>
      <c r="AA185" s="149"/>
      <c r="AB185" s="149" t="s">
        <v>269</v>
      </c>
      <c r="AC185" s="149" t="s">
        <v>270</v>
      </c>
      <c r="AD185" s="149" t="s">
        <v>1249</v>
      </c>
      <c r="AE185" s="149" t="s">
        <v>271</v>
      </c>
      <c r="AF185" s="149"/>
      <c r="AG185" s="149" t="s">
        <v>272</v>
      </c>
      <c r="AH185" s="149" t="s">
        <v>273</v>
      </c>
      <c r="AI185" s="158">
        <v>59</v>
      </c>
      <c r="AJ185" s="149"/>
      <c r="AK185" s="159" t="s">
        <v>274</v>
      </c>
      <c r="AL185" s="159" t="s">
        <v>274</v>
      </c>
      <c r="AM185" s="149" t="s">
        <v>274</v>
      </c>
      <c r="AN185" s="160">
        <v>4</v>
      </c>
      <c r="AO185" s="149"/>
      <c r="AP185" s="149" t="s">
        <v>274</v>
      </c>
      <c r="AQ185" s="149" t="s">
        <v>275</v>
      </c>
      <c r="AR185" s="158">
        <v>1</v>
      </c>
      <c r="AS185" s="149" t="s">
        <v>275</v>
      </c>
      <c r="AT185" s="149" t="s">
        <v>276</v>
      </c>
      <c r="AU185" s="161">
        <v>1</v>
      </c>
      <c r="AV185" s="159">
        <v>5300</v>
      </c>
      <c r="AW185" s="159">
        <v>212</v>
      </c>
      <c r="AX185" s="149" t="s">
        <v>274</v>
      </c>
      <c r="AY185" s="159">
        <v>84.8</v>
      </c>
      <c r="AZ185" s="159">
        <v>84.8</v>
      </c>
      <c r="BA185" s="159">
        <v>339.2</v>
      </c>
      <c r="BB185" s="159">
        <v>5003.2</v>
      </c>
      <c r="BC185" s="162" t="s">
        <v>274</v>
      </c>
      <c r="BD185" s="162">
        <v>0</v>
      </c>
      <c r="BE185" s="159">
        <v>296.8</v>
      </c>
      <c r="BF185" s="159">
        <v>296.8</v>
      </c>
      <c r="BG185" s="159">
        <v>5300</v>
      </c>
    </row>
    <row r="186" ht="28.05" customHeight="1" spans="1:59">
      <c r="A186" s="149"/>
      <c r="B186" s="149"/>
      <c r="C186" s="149"/>
      <c r="D186" s="149" t="s">
        <v>455</v>
      </c>
      <c r="E186" s="340" t="s">
        <v>1255</v>
      </c>
      <c r="F186" s="149" t="s">
        <v>455</v>
      </c>
      <c r="G186" s="149" t="s">
        <v>1256</v>
      </c>
      <c r="H186" s="149" t="s">
        <v>1257</v>
      </c>
      <c r="I186" s="149" t="s">
        <v>1258</v>
      </c>
      <c r="J186" s="149" t="s">
        <v>1259</v>
      </c>
      <c r="K186" s="149"/>
      <c r="L186" s="149" t="s">
        <v>262</v>
      </c>
      <c r="M186" s="149"/>
      <c r="N186" s="149" t="s">
        <v>263</v>
      </c>
      <c r="O186" s="149" t="s">
        <v>214</v>
      </c>
      <c r="P186" s="149" t="s">
        <v>53</v>
      </c>
      <c r="Q186" s="149"/>
      <c r="R186" s="149" t="s">
        <v>1260</v>
      </c>
      <c r="S186" s="149" t="s">
        <v>1261</v>
      </c>
      <c r="T186" s="149" t="s">
        <v>1262</v>
      </c>
      <c r="U186" s="149" t="s">
        <v>267</v>
      </c>
      <c r="V186" s="149"/>
      <c r="W186" s="149"/>
      <c r="X186" s="149" t="s">
        <v>310</v>
      </c>
      <c r="Y186" s="149"/>
      <c r="Z186" s="149"/>
      <c r="AA186" s="149"/>
      <c r="AB186" s="149" t="s">
        <v>269</v>
      </c>
      <c r="AC186" s="149" t="s">
        <v>270</v>
      </c>
      <c r="AD186" s="149" t="s">
        <v>1262</v>
      </c>
      <c r="AE186" s="149" t="s">
        <v>271</v>
      </c>
      <c r="AF186" s="149"/>
      <c r="AG186" s="149" t="s">
        <v>272</v>
      </c>
      <c r="AH186" s="149" t="s">
        <v>273</v>
      </c>
      <c r="AI186" s="158">
        <v>18</v>
      </c>
      <c r="AJ186" s="149"/>
      <c r="AK186" s="159" t="s">
        <v>274</v>
      </c>
      <c r="AL186" s="159" t="s">
        <v>274</v>
      </c>
      <c r="AM186" s="149" t="s">
        <v>274</v>
      </c>
      <c r="AN186" s="160">
        <v>4</v>
      </c>
      <c r="AO186" s="149"/>
      <c r="AP186" s="149" t="s">
        <v>274</v>
      </c>
      <c r="AQ186" s="149" t="s">
        <v>275</v>
      </c>
      <c r="AR186" s="158">
        <v>1</v>
      </c>
      <c r="AS186" s="149" t="s">
        <v>275</v>
      </c>
      <c r="AT186" s="149" t="s">
        <v>276</v>
      </c>
      <c r="AU186" s="161">
        <v>1</v>
      </c>
      <c r="AV186" s="159">
        <v>38495.58</v>
      </c>
      <c r="AW186" s="159">
        <v>1539.82</v>
      </c>
      <c r="AX186" s="149" t="s">
        <v>274</v>
      </c>
      <c r="AY186" s="159">
        <v>615.93</v>
      </c>
      <c r="AZ186" s="159">
        <v>615.93</v>
      </c>
      <c r="BA186" s="159">
        <v>2463.72</v>
      </c>
      <c r="BB186" s="159">
        <v>11086.74</v>
      </c>
      <c r="BC186" s="162" t="s">
        <v>274</v>
      </c>
      <c r="BD186" s="162">
        <v>0</v>
      </c>
      <c r="BE186" s="159">
        <v>27408.84</v>
      </c>
      <c r="BF186" s="159">
        <v>27408.84</v>
      </c>
      <c r="BG186" s="159">
        <v>38495.58</v>
      </c>
    </row>
    <row r="187" ht="28.05" customHeight="1" spans="1:59">
      <c r="A187" s="149"/>
      <c r="B187" s="149"/>
      <c r="C187" s="149"/>
      <c r="D187" s="149" t="s">
        <v>455</v>
      </c>
      <c r="E187" s="340" t="s">
        <v>1263</v>
      </c>
      <c r="F187" s="149" t="s">
        <v>455</v>
      </c>
      <c r="G187" s="149" t="s">
        <v>1264</v>
      </c>
      <c r="H187" s="149" t="s">
        <v>1265</v>
      </c>
      <c r="I187" s="149" t="s">
        <v>1266</v>
      </c>
      <c r="J187" s="149" t="s">
        <v>1267</v>
      </c>
      <c r="K187" s="149"/>
      <c r="L187" s="149" t="s">
        <v>262</v>
      </c>
      <c r="M187" s="149"/>
      <c r="N187" s="149" t="s">
        <v>263</v>
      </c>
      <c r="O187" s="149" t="s">
        <v>214</v>
      </c>
      <c r="P187" s="149" t="s">
        <v>53</v>
      </c>
      <c r="Q187" s="149"/>
      <c r="R187" s="149" t="s">
        <v>307</v>
      </c>
      <c r="S187" s="149" t="s">
        <v>289</v>
      </c>
      <c r="T187" s="149" t="s">
        <v>1268</v>
      </c>
      <c r="U187" s="149" t="s">
        <v>267</v>
      </c>
      <c r="V187" s="149"/>
      <c r="W187" s="149"/>
      <c r="X187" s="149" t="s">
        <v>310</v>
      </c>
      <c r="Y187" s="149"/>
      <c r="Z187" s="149"/>
      <c r="AA187" s="149"/>
      <c r="AB187" s="149" t="s">
        <v>269</v>
      </c>
      <c r="AC187" s="149" t="s">
        <v>270</v>
      </c>
      <c r="AD187" s="149" t="s">
        <v>1268</v>
      </c>
      <c r="AE187" s="149" t="s">
        <v>271</v>
      </c>
      <c r="AF187" s="149"/>
      <c r="AG187" s="149" t="s">
        <v>272</v>
      </c>
      <c r="AH187" s="149" t="s">
        <v>273</v>
      </c>
      <c r="AI187" s="158">
        <v>18</v>
      </c>
      <c r="AJ187" s="149"/>
      <c r="AK187" s="159" t="s">
        <v>274</v>
      </c>
      <c r="AL187" s="159" t="s">
        <v>274</v>
      </c>
      <c r="AM187" s="149" t="s">
        <v>274</v>
      </c>
      <c r="AN187" s="160">
        <v>4</v>
      </c>
      <c r="AO187" s="149"/>
      <c r="AP187" s="149" t="s">
        <v>274</v>
      </c>
      <c r="AQ187" s="149" t="s">
        <v>275</v>
      </c>
      <c r="AR187" s="158">
        <v>1</v>
      </c>
      <c r="AS187" s="149" t="s">
        <v>275</v>
      </c>
      <c r="AT187" s="149" t="s">
        <v>276</v>
      </c>
      <c r="AU187" s="161">
        <v>1</v>
      </c>
      <c r="AV187" s="159">
        <v>4700</v>
      </c>
      <c r="AW187" s="159">
        <v>188</v>
      </c>
      <c r="AX187" s="149" t="s">
        <v>274</v>
      </c>
      <c r="AY187" s="159">
        <v>75.2</v>
      </c>
      <c r="AZ187" s="159">
        <v>75.2</v>
      </c>
      <c r="BA187" s="159">
        <v>300.8</v>
      </c>
      <c r="BB187" s="159">
        <v>1353.6</v>
      </c>
      <c r="BC187" s="162" t="s">
        <v>274</v>
      </c>
      <c r="BD187" s="162">
        <v>0</v>
      </c>
      <c r="BE187" s="159">
        <v>3346.4</v>
      </c>
      <c r="BF187" s="159">
        <v>3346.4</v>
      </c>
      <c r="BG187" s="159">
        <v>4700</v>
      </c>
    </row>
    <row r="188" ht="28.05" customHeight="1" spans="1:59">
      <c r="A188" s="149"/>
      <c r="B188" s="149"/>
      <c r="C188" s="149"/>
      <c r="D188" s="149" t="s">
        <v>455</v>
      </c>
      <c r="E188" s="340" t="s">
        <v>1269</v>
      </c>
      <c r="F188" s="149" t="s">
        <v>455</v>
      </c>
      <c r="G188" s="149" t="s">
        <v>1270</v>
      </c>
      <c r="H188" s="149" t="s">
        <v>1271</v>
      </c>
      <c r="I188" s="149" t="s">
        <v>1272</v>
      </c>
      <c r="J188" s="149" t="s">
        <v>1273</v>
      </c>
      <c r="K188" s="149"/>
      <c r="L188" s="149" t="s">
        <v>262</v>
      </c>
      <c r="M188" s="149"/>
      <c r="N188" s="149" t="s">
        <v>263</v>
      </c>
      <c r="O188" s="149" t="s">
        <v>214</v>
      </c>
      <c r="P188" s="149" t="s">
        <v>53</v>
      </c>
      <c r="Q188" s="149"/>
      <c r="R188" s="149" t="s">
        <v>1274</v>
      </c>
      <c r="S188" s="149" t="s">
        <v>1261</v>
      </c>
      <c r="T188" s="149" t="s">
        <v>1268</v>
      </c>
      <c r="U188" s="149" t="s">
        <v>267</v>
      </c>
      <c r="V188" s="149"/>
      <c r="W188" s="149"/>
      <c r="X188" s="149" t="s">
        <v>310</v>
      </c>
      <c r="Y188" s="149"/>
      <c r="Z188" s="149"/>
      <c r="AA188" s="149"/>
      <c r="AB188" s="149" t="s">
        <v>269</v>
      </c>
      <c r="AC188" s="149" t="s">
        <v>270</v>
      </c>
      <c r="AD188" s="149" t="s">
        <v>1268</v>
      </c>
      <c r="AE188" s="149" t="s">
        <v>271</v>
      </c>
      <c r="AF188" s="149"/>
      <c r="AG188" s="149" t="s">
        <v>272</v>
      </c>
      <c r="AH188" s="149" t="s">
        <v>273</v>
      </c>
      <c r="AI188" s="158">
        <v>18</v>
      </c>
      <c r="AJ188" s="149"/>
      <c r="AK188" s="159" t="s">
        <v>274</v>
      </c>
      <c r="AL188" s="159" t="s">
        <v>274</v>
      </c>
      <c r="AM188" s="149" t="s">
        <v>274</v>
      </c>
      <c r="AN188" s="160">
        <v>4</v>
      </c>
      <c r="AO188" s="149"/>
      <c r="AP188" s="149" t="s">
        <v>274</v>
      </c>
      <c r="AQ188" s="149" t="s">
        <v>275</v>
      </c>
      <c r="AR188" s="158">
        <v>1</v>
      </c>
      <c r="AS188" s="149" t="s">
        <v>275</v>
      </c>
      <c r="AT188" s="149" t="s">
        <v>276</v>
      </c>
      <c r="AU188" s="161">
        <v>1</v>
      </c>
      <c r="AV188" s="159">
        <v>75044.24</v>
      </c>
      <c r="AW188" s="159">
        <v>3001.77</v>
      </c>
      <c r="AX188" s="149" t="s">
        <v>274</v>
      </c>
      <c r="AY188" s="159">
        <v>1200.71</v>
      </c>
      <c r="AZ188" s="159">
        <v>1200.71</v>
      </c>
      <c r="BA188" s="159">
        <v>4802.84</v>
      </c>
      <c r="BB188" s="159">
        <v>21612.78</v>
      </c>
      <c r="BC188" s="162" t="s">
        <v>274</v>
      </c>
      <c r="BD188" s="162">
        <v>0</v>
      </c>
      <c r="BE188" s="159">
        <v>53431.46</v>
      </c>
      <c r="BF188" s="159">
        <v>53431.46</v>
      </c>
      <c r="BG188" s="159">
        <v>75044.24</v>
      </c>
    </row>
    <row r="189" ht="28.05" customHeight="1" spans="1:59">
      <c r="A189" s="149"/>
      <c r="B189" s="149"/>
      <c r="C189" s="149"/>
      <c r="D189" s="149" t="s">
        <v>455</v>
      </c>
      <c r="E189" s="340" t="s">
        <v>1275</v>
      </c>
      <c r="F189" s="149" t="s">
        <v>455</v>
      </c>
      <c r="G189" s="149" t="s">
        <v>1276</v>
      </c>
      <c r="H189" s="149" t="s">
        <v>1277</v>
      </c>
      <c r="I189" s="149" t="s">
        <v>1278</v>
      </c>
      <c r="J189" s="149" t="s">
        <v>1279</v>
      </c>
      <c r="K189" s="149"/>
      <c r="L189" s="149" t="s">
        <v>262</v>
      </c>
      <c r="M189" s="149"/>
      <c r="N189" s="149" t="s">
        <v>263</v>
      </c>
      <c r="O189" s="149" t="s">
        <v>214</v>
      </c>
      <c r="P189" s="149" t="s">
        <v>53</v>
      </c>
      <c r="Q189" s="149"/>
      <c r="R189" s="149" t="s">
        <v>307</v>
      </c>
      <c r="S189" s="149" t="s">
        <v>289</v>
      </c>
      <c r="T189" s="149" t="s">
        <v>1280</v>
      </c>
      <c r="U189" s="149" t="s">
        <v>267</v>
      </c>
      <c r="V189" s="149"/>
      <c r="W189" s="149"/>
      <c r="X189" s="149" t="s">
        <v>310</v>
      </c>
      <c r="Y189" s="149"/>
      <c r="Z189" s="149"/>
      <c r="AA189" s="149"/>
      <c r="AB189" s="149" t="s">
        <v>269</v>
      </c>
      <c r="AC189" s="149" t="s">
        <v>270</v>
      </c>
      <c r="AD189" s="149" t="s">
        <v>1280</v>
      </c>
      <c r="AE189" s="149" t="s">
        <v>271</v>
      </c>
      <c r="AF189" s="149"/>
      <c r="AG189" s="149" t="s">
        <v>272</v>
      </c>
      <c r="AH189" s="149" t="s">
        <v>273</v>
      </c>
      <c r="AI189" s="158">
        <v>57</v>
      </c>
      <c r="AJ189" s="149"/>
      <c r="AK189" s="159" t="s">
        <v>274</v>
      </c>
      <c r="AL189" s="159" t="s">
        <v>274</v>
      </c>
      <c r="AM189" s="149" t="s">
        <v>274</v>
      </c>
      <c r="AN189" s="160">
        <v>4</v>
      </c>
      <c r="AO189" s="149"/>
      <c r="AP189" s="149" t="s">
        <v>274</v>
      </c>
      <c r="AQ189" s="149" t="s">
        <v>275</v>
      </c>
      <c r="AR189" s="158">
        <v>1</v>
      </c>
      <c r="AS189" s="149" t="s">
        <v>275</v>
      </c>
      <c r="AT189" s="149" t="s">
        <v>276</v>
      </c>
      <c r="AU189" s="161">
        <v>1</v>
      </c>
      <c r="AV189" s="159">
        <v>2000</v>
      </c>
      <c r="AW189" s="159">
        <v>80</v>
      </c>
      <c r="AX189" s="149" t="s">
        <v>274</v>
      </c>
      <c r="AY189" s="159">
        <v>32</v>
      </c>
      <c r="AZ189" s="159">
        <v>32</v>
      </c>
      <c r="BA189" s="159">
        <v>128</v>
      </c>
      <c r="BB189" s="159">
        <v>1824</v>
      </c>
      <c r="BC189" s="162" t="s">
        <v>274</v>
      </c>
      <c r="BD189" s="162">
        <v>0</v>
      </c>
      <c r="BE189" s="159">
        <v>176</v>
      </c>
      <c r="BF189" s="159">
        <v>176</v>
      </c>
      <c r="BG189" s="159">
        <v>2000</v>
      </c>
    </row>
    <row r="190" ht="28.05" customHeight="1" spans="1:59">
      <c r="A190" s="149"/>
      <c r="B190" s="149"/>
      <c r="C190" s="149" t="s">
        <v>1281</v>
      </c>
      <c r="D190" s="149" t="s">
        <v>1281</v>
      </c>
      <c r="E190" s="340" t="s">
        <v>1282</v>
      </c>
      <c r="F190" s="149" t="s">
        <v>1281</v>
      </c>
      <c r="G190" s="149" t="s">
        <v>1283</v>
      </c>
      <c r="H190" s="149" t="s">
        <v>1284</v>
      </c>
      <c r="I190" s="149" t="s">
        <v>1285</v>
      </c>
      <c r="J190" s="149" t="s">
        <v>1286</v>
      </c>
      <c r="K190" s="149"/>
      <c r="L190" s="149" t="s">
        <v>262</v>
      </c>
      <c r="M190" s="149"/>
      <c r="N190" s="149" t="s">
        <v>263</v>
      </c>
      <c r="O190" s="149" t="s">
        <v>214</v>
      </c>
      <c r="P190" s="149" t="s">
        <v>53</v>
      </c>
      <c r="Q190" s="149"/>
      <c r="R190" s="149" t="s">
        <v>1287</v>
      </c>
      <c r="S190" s="149" t="s">
        <v>289</v>
      </c>
      <c r="T190" s="149" t="s">
        <v>1288</v>
      </c>
      <c r="U190" s="149" t="s">
        <v>267</v>
      </c>
      <c r="V190" s="149"/>
      <c r="W190" s="149"/>
      <c r="X190" s="149" t="s">
        <v>705</v>
      </c>
      <c r="Y190" s="149"/>
      <c r="Z190" s="149"/>
      <c r="AA190" s="149"/>
      <c r="AB190" s="149" t="s">
        <v>269</v>
      </c>
      <c r="AC190" s="149" t="s">
        <v>270</v>
      </c>
      <c r="AD190" s="149" t="s">
        <v>1288</v>
      </c>
      <c r="AE190" s="149" t="s">
        <v>271</v>
      </c>
      <c r="AF190" s="149"/>
      <c r="AG190" s="149" t="s">
        <v>272</v>
      </c>
      <c r="AH190" s="149" t="s">
        <v>273</v>
      </c>
      <c r="AI190" s="158">
        <v>10</v>
      </c>
      <c r="AJ190" s="149"/>
      <c r="AK190" s="159" t="s">
        <v>274</v>
      </c>
      <c r="AL190" s="159" t="s">
        <v>274</v>
      </c>
      <c r="AM190" s="149" t="s">
        <v>274</v>
      </c>
      <c r="AN190" s="160">
        <v>4</v>
      </c>
      <c r="AO190" s="149"/>
      <c r="AP190" s="149" t="s">
        <v>274</v>
      </c>
      <c r="AQ190" s="149" t="s">
        <v>275</v>
      </c>
      <c r="AR190" s="158">
        <v>1</v>
      </c>
      <c r="AS190" s="149" t="s">
        <v>275</v>
      </c>
      <c r="AT190" s="149" t="s">
        <v>276</v>
      </c>
      <c r="AU190" s="161">
        <v>1</v>
      </c>
      <c r="AV190" s="159">
        <v>8500</v>
      </c>
      <c r="AW190" s="159">
        <v>340</v>
      </c>
      <c r="AX190" s="149" t="s">
        <v>274</v>
      </c>
      <c r="AY190" s="159">
        <v>136</v>
      </c>
      <c r="AZ190" s="159">
        <v>136</v>
      </c>
      <c r="BA190" s="159">
        <v>544</v>
      </c>
      <c r="BB190" s="159">
        <v>1360</v>
      </c>
      <c r="BC190" s="162" t="s">
        <v>274</v>
      </c>
      <c r="BD190" s="162">
        <v>0</v>
      </c>
      <c r="BE190" s="159">
        <v>7140</v>
      </c>
      <c r="BF190" s="159">
        <v>7140</v>
      </c>
      <c r="BG190" s="159">
        <v>8500</v>
      </c>
    </row>
    <row r="191" ht="28.05" customHeight="1" spans="1:59">
      <c r="A191" s="149"/>
      <c r="B191" s="149"/>
      <c r="C191" s="149"/>
      <c r="D191" s="149" t="s">
        <v>1281</v>
      </c>
      <c r="E191" s="340" t="s">
        <v>1289</v>
      </c>
      <c r="F191" s="149" t="s">
        <v>1281</v>
      </c>
      <c r="G191" s="149" t="s">
        <v>1290</v>
      </c>
      <c r="H191" s="149" t="s">
        <v>1291</v>
      </c>
      <c r="I191" s="149" t="s">
        <v>1292</v>
      </c>
      <c r="J191" s="149" t="s">
        <v>1293</v>
      </c>
      <c r="K191" s="149"/>
      <c r="L191" s="149" t="s">
        <v>262</v>
      </c>
      <c r="M191" s="149"/>
      <c r="N191" s="149" t="s">
        <v>263</v>
      </c>
      <c r="O191" s="149" t="s">
        <v>214</v>
      </c>
      <c r="P191" s="149" t="s">
        <v>53</v>
      </c>
      <c r="Q191" s="149"/>
      <c r="R191" s="149" t="s">
        <v>1294</v>
      </c>
      <c r="S191" s="149" t="s">
        <v>483</v>
      </c>
      <c r="T191" s="149" t="s">
        <v>1295</v>
      </c>
      <c r="U191" s="149" t="s">
        <v>267</v>
      </c>
      <c r="V191" s="149"/>
      <c r="W191" s="149"/>
      <c r="X191" s="149" t="s">
        <v>310</v>
      </c>
      <c r="Y191" s="149"/>
      <c r="Z191" s="149"/>
      <c r="AA191" s="149"/>
      <c r="AB191" s="149" t="s">
        <v>269</v>
      </c>
      <c r="AC191" s="149" t="s">
        <v>318</v>
      </c>
      <c r="AD191" s="149" t="s">
        <v>1295</v>
      </c>
      <c r="AE191" s="149" t="s">
        <v>271</v>
      </c>
      <c r="AF191" s="149"/>
      <c r="AG191" s="149" t="s">
        <v>272</v>
      </c>
      <c r="AH191" s="149" t="s">
        <v>273</v>
      </c>
      <c r="AI191" s="158">
        <v>60</v>
      </c>
      <c r="AJ191" s="149"/>
      <c r="AK191" s="159" t="s">
        <v>274</v>
      </c>
      <c r="AL191" s="159" t="s">
        <v>274</v>
      </c>
      <c r="AM191" s="149" t="s">
        <v>274</v>
      </c>
      <c r="AN191" s="160">
        <v>4</v>
      </c>
      <c r="AO191" s="149"/>
      <c r="AP191" s="149" t="s">
        <v>274</v>
      </c>
      <c r="AQ191" s="149" t="s">
        <v>275</v>
      </c>
      <c r="AR191" s="158">
        <v>1</v>
      </c>
      <c r="AS191" s="149" t="s">
        <v>275</v>
      </c>
      <c r="AT191" s="149" t="s">
        <v>276</v>
      </c>
      <c r="AU191" s="161">
        <v>1</v>
      </c>
      <c r="AV191" s="159">
        <v>4017.09</v>
      </c>
      <c r="AW191" s="159">
        <v>160.68</v>
      </c>
      <c r="AX191" s="149" t="s">
        <v>274</v>
      </c>
      <c r="AY191" s="162">
        <v>0</v>
      </c>
      <c r="AZ191" s="162" t="s">
        <v>274</v>
      </c>
      <c r="BA191" s="162">
        <v>0</v>
      </c>
      <c r="BB191" s="159">
        <v>3856.41</v>
      </c>
      <c r="BC191" s="162" t="s">
        <v>274</v>
      </c>
      <c r="BD191" s="162">
        <v>0</v>
      </c>
      <c r="BE191" s="159">
        <v>160.68</v>
      </c>
      <c r="BF191" s="159">
        <v>160.68</v>
      </c>
      <c r="BG191" s="159">
        <v>4017.09</v>
      </c>
    </row>
    <row r="192" ht="28.05" customHeight="1" spans="1:59">
      <c r="A192" s="149"/>
      <c r="B192" s="149"/>
      <c r="C192" s="149"/>
      <c r="D192" s="149" t="s">
        <v>1281</v>
      </c>
      <c r="E192" s="340" t="s">
        <v>1296</v>
      </c>
      <c r="F192" s="149" t="s">
        <v>1281</v>
      </c>
      <c r="G192" s="149" t="s">
        <v>1297</v>
      </c>
      <c r="H192" s="149" t="s">
        <v>1291</v>
      </c>
      <c r="I192" s="149" t="s">
        <v>1292</v>
      </c>
      <c r="J192" s="149" t="s">
        <v>1298</v>
      </c>
      <c r="K192" s="149"/>
      <c r="L192" s="149" t="s">
        <v>262</v>
      </c>
      <c r="M192" s="149"/>
      <c r="N192" s="149" t="s">
        <v>263</v>
      </c>
      <c r="O192" s="149" t="s">
        <v>214</v>
      </c>
      <c r="P192" s="149" t="s">
        <v>53</v>
      </c>
      <c r="Q192" s="149"/>
      <c r="R192" s="149" t="s">
        <v>1294</v>
      </c>
      <c r="S192" s="149" t="s">
        <v>483</v>
      </c>
      <c r="T192" s="149" t="s">
        <v>1295</v>
      </c>
      <c r="U192" s="149" t="s">
        <v>267</v>
      </c>
      <c r="V192" s="149"/>
      <c r="W192" s="149"/>
      <c r="X192" s="149" t="s">
        <v>310</v>
      </c>
      <c r="Y192" s="149"/>
      <c r="Z192" s="149"/>
      <c r="AA192" s="149"/>
      <c r="AB192" s="149" t="s">
        <v>269</v>
      </c>
      <c r="AC192" s="149" t="s">
        <v>318</v>
      </c>
      <c r="AD192" s="149" t="s">
        <v>1295</v>
      </c>
      <c r="AE192" s="149" t="s">
        <v>271</v>
      </c>
      <c r="AF192" s="149"/>
      <c r="AG192" s="149" t="s">
        <v>272</v>
      </c>
      <c r="AH192" s="149" t="s">
        <v>273</v>
      </c>
      <c r="AI192" s="158">
        <v>60</v>
      </c>
      <c r="AJ192" s="149"/>
      <c r="AK192" s="159" t="s">
        <v>274</v>
      </c>
      <c r="AL192" s="159" t="s">
        <v>274</v>
      </c>
      <c r="AM192" s="149" t="s">
        <v>274</v>
      </c>
      <c r="AN192" s="160">
        <v>4</v>
      </c>
      <c r="AO192" s="149"/>
      <c r="AP192" s="149" t="s">
        <v>274</v>
      </c>
      <c r="AQ192" s="149" t="s">
        <v>275</v>
      </c>
      <c r="AR192" s="158">
        <v>1</v>
      </c>
      <c r="AS192" s="149" t="s">
        <v>275</v>
      </c>
      <c r="AT192" s="149" t="s">
        <v>276</v>
      </c>
      <c r="AU192" s="161">
        <v>1</v>
      </c>
      <c r="AV192" s="159">
        <v>4017.09</v>
      </c>
      <c r="AW192" s="159">
        <v>160.68</v>
      </c>
      <c r="AX192" s="149" t="s">
        <v>274</v>
      </c>
      <c r="AY192" s="162">
        <v>0</v>
      </c>
      <c r="AZ192" s="162" t="s">
        <v>274</v>
      </c>
      <c r="BA192" s="162">
        <v>0</v>
      </c>
      <c r="BB192" s="159">
        <v>3856.41</v>
      </c>
      <c r="BC192" s="162" t="s">
        <v>274</v>
      </c>
      <c r="BD192" s="162">
        <v>0</v>
      </c>
      <c r="BE192" s="159">
        <v>160.68</v>
      </c>
      <c r="BF192" s="159">
        <v>160.68</v>
      </c>
      <c r="BG192" s="159">
        <v>4017.09</v>
      </c>
    </row>
    <row r="193" ht="28.05" customHeight="1" spans="1:59">
      <c r="A193" s="149"/>
      <c r="B193" s="149"/>
      <c r="C193" s="149"/>
      <c r="D193" s="149" t="s">
        <v>1281</v>
      </c>
      <c r="E193" s="340" t="s">
        <v>1299</v>
      </c>
      <c r="F193" s="149" t="s">
        <v>1281</v>
      </c>
      <c r="G193" s="149" t="s">
        <v>1300</v>
      </c>
      <c r="H193" s="149" t="s">
        <v>1291</v>
      </c>
      <c r="I193" s="149" t="s">
        <v>1292</v>
      </c>
      <c r="J193" s="149" t="s">
        <v>1301</v>
      </c>
      <c r="K193" s="149"/>
      <c r="L193" s="149" t="s">
        <v>262</v>
      </c>
      <c r="M193" s="149"/>
      <c r="N193" s="149" t="s">
        <v>263</v>
      </c>
      <c r="O193" s="149" t="s">
        <v>214</v>
      </c>
      <c r="P193" s="149" t="s">
        <v>53</v>
      </c>
      <c r="Q193" s="149"/>
      <c r="R193" s="149" t="s">
        <v>1302</v>
      </c>
      <c r="S193" s="149" t="s">
        <v>483</v>
      </c>
      <c r="T193" s="149" t="s">
        <v>1295</v>
      </c>
      <c r="U193" s="149" t="s">
        <v>267</v>
      </c>
      <c r="V193" s="149"/>
      <c r="W193" s="149"/>
      <c r="X193" s="149" t="s">
        <v>51</v>
      </c>
      <c r="Y193" s="149"/>
      <c r="Z193" s="149"/>
      <c r="AA193" s="149"/>
      <c r="AB193" s="149" t="s">
        <v>269</v>
      </c>
      <c r="AC193" s="149" t="s">
        <v>318</v>
      </c>
      <c r="AD193" s="149" t="s">
        <v>1295</v>
      </c>
      <c r="AE193" s="149" t="s">
        <v>271</v>
      </c>
      <c r="AF193" s="149"/>
      <c r="AG193" s="149" t="s">
        <v>272</v>
      </c>
      <c r="AH193" s="149" t="s">
        <v>273</v>
      </c>
      <c r="AI193" s="158">
        <v>60</v>
      </c>
      <c r="AJ193" s="149"/>
      <c r="AK193" s="159" t="s">
        <v>274</v>
      </c>
      <c r="AL193" s="159" t="s">
        <v>274</v>
      </c>
      <c r="AM193" s="149" t="s">
        <v>274</v>
      </c>
      <c r="AN193" s="160">
        <v>4</v>
      </c>
      <c r="AO193" s="149"/>
      <c r="AP193" s="149" t="s">
        <v>274</v>
      </c>
      <c r="AQ193" s="149" t="s">
        <v>275</v>
      </c>
      <c r="AR193" s="158">
        <v>1</v>
      </c>
      <c r="AS193" s="149" t="s">
        <v>275</v>
      </c>
      <c r="AT193" s="149" t="s">
        <v>276</v>
      </c>
      <c r="AU193" s="161">
        <v>1</v>
      </c>
      <c r="AV193" s="159">
        <v>4017.09</v>
      </c>
      <c r="AW193" s="159">
        <v>160.68</v>
      </c>
      <c r="AX193" s="149" t="s">
        <v>274</v>
      </c>
      <c r="AY193" s="149"/>
      <c r="AZ193" s="162" t="s">
        <v>274</v>
      </c>
      <c r="BA193" s="162">
        <v>0</v>
      </c>
      <c r="BB193" s="159">
        <v>3856.41</v>
      </c>
      <c r="BC193" s="162" t="s">
        <v>274</v>
      </c>
      <c r="BD193" s="162">
        <v>0</v>
      </c>
      <c r="BE193" s="159">
        <v>160.68</v>
      </c>
      <c r="BF193" s="159">
        <v>160.68</v>
      </c>
      <c r="BG193" s="159">
        <v>4017.09</v>
      </c>
    </row>
    <row r="194" ht="28.05" customHeight="1" spans="1:59">
      <c r="A194" s="149"/>
      <c r="B194" s="149"/>
      <c r="C194" s="149"/>
      <c r="D194" s="149" t="s">
        <v>1281</v>
      </c>
      <c r="E194" s="340" t="s">
        <v>1303</v>
      </c>
      <c r="F194" s="149" t="s">
        <v>1281</v>
      </c>
      <c r="G194" s="149" t="s">
        <v>1304</v>
      </c>
      <c r="H194" s="149" t="s">
        <v>1291</v>
      </c>
      <c r="I194" s="149" t="s">
        <v>1292</v>
      </c>
      <c r="J194" s="149" t="s">
        <v>1305</v>
      </c>
      <c r="K194" s="149"/>
      <c r="L194" s="149" t="s">
        <v>262</v>
      </c>
      <c r="M194" s="149"/>
      <c r="N194" s="149" t="s">
        <v>263</v>
      </c>
      <c r="O194" s="149" t="s">
        <v>214</v>
      </c>
      <c r="P194" s="149" t="s">
        <v>53</v>
      </c>
      <c r="Q194" s="149"/>
      <c r="R194" s="149" t="s">
        <v>1302</v>
      </c>
      <c r="S194" s="149" t="s">
        <v>483</v>
      </c>
      <c r="T194" s="149" t="s">
        <v>1295</v>
      </c>
      <c r="U194" s="149" t="s">
        <v>267</v>
      </c>
      <c r="V194" s="149"/>
      <c r="W194" s="149"/>
      <c r="X194" s="149" t="s">
        <v>51</v>
      </c>
      <c r="Y194" s="149"/>
      <c r="Z194" s="149"/>
      <c r="AA194" s="149"/>
      <c r="AB194" s="149" t="s">
        <v>269</v>
      </c>
      <c r="AC194" s="149" t="s">
        <v>318</v>
      </c>
      <c r="AD194" s="149" t="s">
        <v>1295</v>
      </c>
      <c r="AE194" s="149" t="s">
        <v>271</v>
      </c>
      <c r="AF194" s="149"/>
      <c r="AG194" s="149" t="s">
        <v>272</v>
      </c>
      <c r="AH194" s="149" t="s">
        <v>273</v>
      </c>
      <c r="AI194" s="158">
        <v>60</v>
      </c>
      <c r="AJ194" s="149"/>
      <c r="AK194" s="159" t="s">
        <v>274</v>
      </c>
      <c r="AL194" s="159" t="s">
        <v>274</v>
      </c>
      <c r="AM194" s="149" t="s">
        <v>274</v>
      </c>
      <c r="AN194" s="160">
        <v>4</v>
      </c>
      <c r="AO194" s="149"/>
      <c r="AP194" s="149" t="s">
        <v>274</v>
      </c>
      <c r="AQ194" s="149" t="s">
        <v>275</v>
      </c>
      <c r="AR194" s="158">
        <v>1</v>
      </c>
      <c r="AS194" s="149" t="s">
        <v>275</v>
      </c>
      <c r="AT194" s="149" t="s">
        <v>276</v>
      </c>
      <c r="AU194" s="161">
        <v>1</v>
      </c>
      <c r="AV194" s="159">
        <v>4017.09</v>
      </c>
      <c r="AW194" s="159">
        <v>160.68</v>
      </c>
      <c r="AX194" s="149" t="s">
        <v>274</v>
      </c>
      <c r="AY194" s="149"/>
      <c r="AZ194" s="162" t="s">
        <v>274</v>
      </c>
      <c r="BA194" s="162">
        <v>0</v>
      </c>
      <c r="BB194" s="159">
        <v>3856.41</v>
      </c>
      <c r="BC194" s="162" t="s">
        <v>274</v>
      </c>
      <c r="BD194" s="162">
        <v>0</v>
      </c>
      <c r="BE194" s="159">
        <v>160.68</v>
      </c>
      <c r="BF194" s="159">
        <v>160.68</v>
      </c>
      <c r="BG194" s="159">
        <v>4017.09</v>
      </c>
    </row>
    <row r="195" ht="28.05" customHeight="1" spans="1:59">
      <c r="A195" s="149"/>
      <c r="B195" s="149"/>
      <c r="C195" s="149"/>
      <c r="D195" s="149" t="s">
        <v>1281</v>
      </c>
      <c r="E195" s="340" t="s">
        <v>1306</v>
      </c>
      <c r="F195" s="149" t="s">
        <v>1281</v>
      </c>
      <c r="G195" s="149" t="s">
        <v>1307</v>
      </c>
      <c r="H195" s="149" t="s">
        <v>1291</v>
      </c>
      <c r="I195" s="149" t="s">
        <v>1292</v>
      </c>
      <c r="J195" s="149" t="s">
        <v>1308</v>
      </c>
      <c r="K195" s="149"/>
      <c r="L195" s="149" t="s">
        <v>262</v>
      </c>
      <c r="M195" s="149"/>
      <c r="N195" s="149" t="s">
        <v>263</v>
      </c>
      <c r="O195" s="149" t="s">
        <v>214</v>
      </c>
      <c r="P195" s="149" t="s">
        <v>53</v>
      </c>
      <c r="Q195" s="149"/>
      <c r="R195" s="149" t="s">
        <v>1294</v>
      </c>
      <c r="S195" s="149" t="s">
        <v>483</v>
      </c>
      <c r="T195" s="149" t="s">
        <v>1295</v>
      </c>
      <c r="U195" s="149" t="s">
        <v>267</v>
      </c>
      <c r="V195" s="149"/>
      <c r="W195" s="149"/>
      <c r="X195" s="149" t="s">
        <v>310</v>
      </c>
      <c r="Y195" s="149"/>
      <c r="Z195" s="149"/>
      <c r="AA195" s="149"/>
      <c r="AB195" s="149" t="s">
        <v>269</v>
      </c>
      <c r="AC195" s="149" t="s">
        <v>318</v>
      </c>
      <c r="AD195" s="149" t="s">
        <v>1295</v>
      </c>
      <c r="AE195" s="149" t="s">
        <v>271</v>
      </c>
      <c r="AF195" s="149"/>
      <c r="AG195" s="149" t="s">
        <v>272</v>
      </c>
      <c r="AH195" s="149" t="s">
        <v>273</v>
      </c>
      <c r="AI195" s="158">
        <v>60</v>
      </c>
      <c r="AJ195" s="149"/>
      <c r="AK195" s="159" t="s">
        <v>274</v>
      </c>
      <c r="AL195" s="159" t="s">
        <v>274</v>
      </c>
      <c r="AM195" s="149" t="s">
        <v>274</v>
      </c>
      <c r="AN195" s="160">
        <v>4</v>
      </c>
      <c r="AO195" s="149"/>
      <c r="AP195" s="149" t="s">
        <v>274</v>
      </c>
      <c r="AQ195" s="149" t="s">
        <v>275</v>
      </c>
      <c r="AR195" s="158">
        <v>1</v>
      </c>
      <c r="AS195" s="149" t="s">
        <v>275</v>
      </c>
      <c r="AT195" s="149" t="s">
        <v>276</v>
      </c>
      <c r="AU195" s="161">
        <v>1</v>
      </c>
      <c r="AV195" s="159">
        <v>4017.09</v>
      </c>
      <c r="AW195" s="159">
        <v>160.68</v>
      </c>
      <c r="AX195" s="149" t="s">
        <v>274</v>
      </c>
      <c r="AY195" s="162">
        <v>0</v>
      </c>
      <c r="AZ195" s="162" t="s">
        <v>274</v>
      </c>
      <c r="BA195" s="162">
        <v>0</v>
      </c>
      <c r="BB195" s="159">
        <v>3856.41</v>
      </c>
      <c r="BC195" s="162" t="s">
        <v>274</v>
      </c>
      <c r="BD195" s="162">
        <v>0</v>
      </c>
      <c r="BE195" s="159">
        <v>160.68</v>
      </c>
      <c r="BF195" s="159">
        <v>160.68</v>
      </c>
      <c r="BG195" s="159">
        <v>4017.09</v>
      </c>
    </row>
    <row r="196" ht="28.05" customHeight="1" spans="1:59">
      <c r="A196" s="149"/>
      <c r="B196" s="149"/>
      <c r="C196" s="149"/>
      <c r="D196" s="149" t="s">
        <v>1281</v>
      </c>
      <c r="E196" s="340" t="s">
        <v>1309</v>
      </c>
      <c r="F196" s="149" t="s">
        <v>1281</v>
      </c>
      <c r="G196" s="149" t="s">
        <v>1310</v>
      </c>
      <c r="H196" s="149" t="s">
        <v>1291</v>
      </c>
      <c r="I196" s="149" t="s">
        <v>1292</v>
      </c>
      <c r="J196" s="149" t="s">
        <v>1311</v>
      </c>
      <c r="K196" s="149"/>
      <c r="L196" s="149" t="s">
        <v>262</v>
      </c>
      <c r="M196" s="149"/>
      <c r="N196" s="149" t="s">
        <v>263</v>
      </c>
      <c r="O196" s="149" t="s">
        <v>214</v>
      </c>
      <c r="P196" s="149" t="s">
        <v>53</v>
      </c>
      <c r="Q196" s="149"/>
      <c r="R196" s="149" t="s">
        <v>1302</v>
      </c>
      <c r="S196" s="149" t="s">
        <v>483</v>
      </c>
      <c r="T196" s="149" t="s">
        <v>1295</v>
      </c>
      <c r="U196" s="149" t="s">
        <v>267</v>
      </c>
      <c r="V196" s="149"/>
      <c r="W196" s="149"/>
      <c r="X196" s="149" t="s">
        <v>51</v>
      </c>
      <c r="Y196" s="149"/>
      <c r="Z196" s="149"/>
      <c r="AA196" s="149"/>
      <c r="AB196" s="149" t="s">
        <v>269</v>
      </c>
      <c r="AC196" s="149" t="s">
        <v>318</v>
      </c>
      <c r="AD196" s="149" t="s">
        <v>1295</v>
      </c>
      <c r="AE196" s="149" t="s">
        <v>271</v>
      </c>
      <c r="AF196" s="149"/>
      <c r="AG196" s="149" t="s">
        <v>272</v>
      </c>
      <c r="AH196" s="149" t="s">
        <v>273</v>
      </c>
      <c r="AI196" s="158">
        <v>60</v>
      </c>
      <c r="AJ196" s="149"/>
      <c r="AK196" s="159" t="s">
        <v>274</v>
      </c>
      <c r="AL196" s="159" t="s">
        <v>274</v>
      </c>
      <c r="AM196" s="149" t="s">
        <v>274</v>
      </c>
      <c r="AN196" s="160">
        <v>4</v>
      </c>
      <c r="AO196" s="149"/>
      <c r="AP196" s="149" t="s">
        <v>274</v>
      </c>
      <c r="AQ196" s="149" t="s">
        <v>275</v>
      </c>
      <c r="AR196" s="158">
        <v>1</v>
      </c>
      <c r="AS196" s="149" t="s">
        <v>275</v>
      </c>
      <c r="AT196" s="149" t="s">
        <v>276</v>
      </c>
      <c r="AU196" s="161">
        <v>1</v>
      </c>
      <c r="AV196" s="159">
        <v>4017.09</v>
      </c>
      <c r="AW196" s="159">
        <v>160.68</v>
      </c>
      <c r="AX196" s="149" t="s">
        <v>274</v>
      </c>
      <c r="AY196" s="149"/>
      <c r="AZ196" s="162" t="s">
        <v>274</v>
      </c>
      <c r="BA196" s="162">
        <v>0</v>
      </c>
      <c r="BB196" s="159">
        <v>3856.41</v>
      </c>
      <c r="BC196" s="162" t="s">
        <v>274</v>
      </c>
      <c r="BD196" s="162">
        <v>0</v>
      </c>
      <c r="BE196" s="159">
        <v>160.68</v>
      </c>
      <c r="BF196" s="159">
        <v>160.68</v>
      </c>
      <c r="BG196" s="159">
        <v>4017.09</v>
      </c>
    </row>
    <row r="197" ht="28.05" customHeight="1" spans="1:59">
      <c r="A197" s="149"/>
      <c r="B197" s="149"/>
      <c r="C197" s="149"/>
      <c r="D197" s="149" t="s">
        <v>1281</v>
      </c>
      <c r="E197" s="340" t="s">
        <v>1312</v>
      </c>
      <c r="F197" s="149" t="s">
        <v>1281</v>
      </c>
      <c r="G197" s="149" t="s">
        <v>1313</v>
      </c>
      <c r="H197" s="149" t="s">
        <v>1291</v>
      </c>
      <c r="I197" s="149" t="s">
        <v>1292</v>
      </c>
      <c r="J197" s="149" t="s">
        <v>1314</v>
      </c>
      <c r="K197" s="149"/>
      <c r="L197" s="149" t="s">
        <v>262</v>
      </c>
      <c r="M197" s="149"/>
      <c r="N197" s="149" t="s">
        <v>263</v>
      </c>
      <c r="O197" s="149" t="s">
        <v>214</v>
      </c>
      <c r="P197" s="149" t="s">
        <v>53</v>
      </c>
      <c r="Q197" s="149"/>
      <c r="R197" s="149" t="s">
        <v>1315</v>
      </c>
      <c r="S197" s="149" t="s">
        <v>483</v>
      </c>
      <c r="T197" s="149" t="s">
        <v>1295</v>
      </c>
      <c r="U197" s="149" t="s">
        <v>267</v>
      </c>
      <c r="V197" s="149"/>
      <c r="W197" s="149"/>
      <c r="X197" s="149" t="s">
        <v>1047</v>
      </c>
      <c r="Y197" s="149"/>
      <c r="Z197" s="149"/>
      <c r="AA197" s="149"/>
      <c r="AB197" s="149" t="s">
        <v>269</v>
      </c>
      <c r="AC197" s="149" t="s">
        <v>318</v>
      </c>
      <c r="AD197" s="149" t="s">
        <v>1295</v>
      </c>
      <c r="AE197" s="149" t="s">
        <v>271</v>
      </c>
      <c r="AF197" s="149"/>
      <c r="AG197" s="149" t="s">
        <v>272</v>
      </c>
      <c r="AH197" s="149" t="s">
        <v>273</v>
      </c>
      <c r="AI197" s="158">
        <v>60</v>
      </c>
      <c r="AJ197" s="149"/>
      <c r="AK197" s="159" t="s">
        <v>274</v>
      </c>
      <c r="AL197" s="159" t="s">
        <v>274</v>
      </c>
      <c r="AM197" s="149" t="s">
        <v>274</v>
      </c>
      <c r="AN197" s="160">
        <v>4</v>
      </c>
      <c r="AO197" s="149"/>
      <c r="AP197" s="149" t="s">
        <v>274</v>
      </c>
      <c r="AQ197" s="149" t="s">
        <v>275</v>
      </c>
      <c r="AR197" s="158">
        <v>1</v>
      </c>
      <c r="AS197" s="149" t="s">
        <v>275</v>
      </c>
      <c r="AT197" s="149" t="s">
        <v>276</v>
      </c>
      <c r="AU197" s="161">
        <v>1</v>
      </c>
      <c r="AV197" s="159">
        <v>4017.09</v>
      </c>
      <c r="AW197" s="159">
        <v>160.68</v>
      </c>
      <c r="AX197" s="149" t="s">
        <v>274</v>
      </c>
      <c r="AY197" s="162">
        <v>0</v>
      </c>
      <c r="AZ197" s="162" t="s">
        <v>274</v>
      </c>
      <c r="BA197" s="162">
        <v>0</v>
      </c>
      <c r="BB197" s="159">
        <v>3856.41</v>
      </c>
      <c r="BC197" s="162" t="s">
        <v>274</v>
      </c>
      <c r="BD197" s="162">
        <v>0</v>
      </c>
      <c r="BE197" s="159">
        <v>160.68</v>
      </c>
      <c r="BF197" s="159">
        <v>160.68</v>
      </c>
      <c r="BG197" s="159">
        <v>4017.09</v>
      </c>
    </row>
    <row r="198" ht="28.05" customHeight="1" spans="1:59">
      <c r="A198" s="149"/>
      <c r="B198" s="149"/>
      <c r="C198" s="149"/>
      <c r="D198" s="149" t="s">
        <v>1281</v>
      </c>
      <c r="E198" s="340" t="s">
        <v>1316</v>
      </c>
      <c r="F198" s="149" t="s">
        <v>1281</v>
      </c>
      <c r="G198" s="149" t="s">
        <v>1317</v>
      </c>
      <c r="H198" s="149" t="s">
        <v>1291</v>
      </c>
      <c r="I198" s="149" t="s">
        <v>1292</v>
      </c>
      <c r="J198" s="149" t="s">
        <v>1318</v>
      </c>
      <c r="K198" s="149"/>
      <c r="L198" s="149" t="s">
        <v>262</v>
      </c>
      <c r="M198" s="149"/>
      <c r="N198" s="149" t="s">
        <v>263</v>
      </c>
      <c r="O198" s="149" t="s">
        <v>214</v>
      </c>
      <c r="P198" s="149" t="s">
        <v>53</v>
      </c>
      <c r="Q198" s="149"/>
      <c r="R198" s="149" t="s">
        <v>1302</v>
      </c>
      <c r="S198" s="149" t="s">
        <v>483</v>
      </c>
      <c r="T198" s="149" t="s">
        <v>1295</v>
      </c>
      <c r="U198" s="149" t="s">
        <v>267</v>
      </c>
      <c r="V198" s="149"/>
      <c r="W198" s="149"/>
      <c r="X198" s="149" t="s">
        <v>51</v>
      </c>
      <c r="Y198" s="149"/>
      <c r="Z198" s="149"/>
      <c r="AA198" s="149"/>
      <c r="AB198" s="149" t="s">
        <v>269</v>
      </c>
      <c r="AC198" s="149" t="s">
        <v>318</v>
      </c>
      <c r="AD198" s="149" t="s">
        <v>1295</v>
      </c>
      <c r="AE198" s="149" t="s">
        <v>271</v>
      </c>
      <c r="AF198" s="149"/>
      <c r="AG198" s="149" t="s">
        <v>272</v>
      </c>
      <c r="AH198" s="149" t="s">
        <v>273</v>
      </c>
      <c r="AI198" s="158">
        <v>60</v>
      </c>
      <c r="AJ198" s="149"/>
      <c r="AK198" s="159" t="s">
        <v>274</v>
      </c>
      <c r="AL198" s="159" t="s">
        <v>274</v>
      </c>
      <c r="AM198" s="149" t="s">
        <v>274</v>
      </c>
      <c r="AN198" s="160">
        <v>4</v>
      </c>
      <c r="AO198" s="149"/>
      <c r="AP198" s="149" t="s">
        <v>274</v>
      </c>
      <c r="AQ198" s="149" t="s">
        <v>275</v>
      </c>
      <c r="AR198" s="158">
        <v>1</v>
      </c>
      <c r="AS198" s="149" t="s">
        <v>275</v>
      </c>
      <c r="AT198" s="149" t="s">
        <v>276</v>
      </c>
      <c r="AU198" s="161">
        <v>1</v>
      </c>
      <c r="AV198" s="159">
        <v>4017.09</v>
      </c>
      <c r="AW198" s="159">
        <v>160.68</v>
      </c>
      <c r="AX198" s="149" t="s">
        <v>274</v>
      </c>
      <c r="AY198" s="149"/>
      <c r="AZ198" s="162" t="s">
        <v>274</v>
      </c>
      <c r="BA198" s="162">
        <v>0</v>
      </c>
      <c r="BB198" s="159">
        <v>3856.41</v>
      </c>
      <c r="BC198" s="162" t="s">
        <v>274</v>
      </c>
      <c r="BD198" s="162">
        <v>0</v>
      </c>
      <c r="BE198" s="159">
        <v>160.68</v>
      </c>
      <c r="BF198" s="159">
        <v>160.68</v>
      </c>
      <c r="BG198" s="159">
        <v>4017.09</v>
      </c>
    </row>
    <row r="199" ht="28.05" customHeight="1" spans="1:59">
      <c r="A199" s="149"/>
      <c r="B199" s="149"/>
      <c r="C199" s="149"/>
      <c r="D199" s="149" t="s">
        <v>1281</v>
      </c>
      <c r="E199" s="340" t="s">
        <v>1319</v>
      </c>
      <c r="F199" s="149" t="s">
        <v>1281</v>
      </c>
      <c r="G199" s="149" t="s">
        <v>1320</v>
      </c>
      <c r="H199" s="149" t="s">
        <v>1291</v>
      </c>
      <c r="I199" s="149" t="s">
        <v>1292</v>
      </c>
      <c r="J199" s="149" t="s">
        <v>1321</v>
      </c>
      <c r="K199" s="149"/>
      <c r="L199" s="149" t="s">
        <v>262</v>
      </c>
      <c r="M199" s="149"/>
      <c r="N199" s="149" t="s">
        <v>263</v>
      </c>
      <c r="O199" s="149" t="s">
        <v>214</v>
      </c>
      <c r="P199" s="149" t="s">
        <v>53</v>
      </c>
      <c r="Q199" s="149"/>
      <c r="R199" s="149" t="s">
        <v>1294</v>
      </c>
      <c r="S199" s="149" t="s">
        <v>483</v>
      </c>
      <c r="T199" s="149" t="s">
        <v>1295</v>
      </c>
      <c r="U199" s="149" t="s">
        <v>267</v>
      </c>
      <c r="V199" s="149"/>
      <c r="W199" s="149"/>
      <c r="X199" s="149" t="s">
        <v>310</v>
      </c>
      <c r="Y199" s="149"/>
      <c r="Z199" s="149"/>
      <c r="AA199" s="149"/>
      <c r="AB199" s="149" t="s">
        <v>269</v>
      </c>
      <c r="AC199" s="149" t="s">
        <v>318</v>
      </c>
      <c r="AD199" s="149" t="s">
        <v>1295</v>
      </c>
      <c r="AE199" s="149" t="s">
        <v>271</v>
      </c>
      <c r="AF199" s="149"/>
      <c r="AG199" s="149" t="s">
        <v>272</v>
      </c>
      <c r="AH199" s="149" t="s">
        <v>273</v>
      </c>
      <c r="AI199" s="158">
        <v>60</v>
      </c>
      <c r="AJ199" s="149"/>
      <c r="AK199" s="159" t="s">
        <v>274</v>
      </c>
      <c r="AL199" s="159" t="s">
        <v>274</v>
      </c>
      <c r="AM199" s="149" t="s">
        <v>274</v>
      </c>
      <c r="AN199" s="160">
        <v>4</v>
      </c>
      <c r="AO199" s="149"/>
      <c r="AP199" s="149" t="s">
        <v>274</v>
      </c>
      <c r="AQ199" s="149" t="s">
        <v>275</v>
      </c>
      <c r="AR199" s="158">
        <v>1</v>
      </c>
      <c r="AS199" s="149" t="s">
        <v>275</v>
      </c>
      <c r="AT199" s="149" t="s">
        <v>276</v>
      </c>
      <c r="AU199" s="161">
        <v>1</v>
      </c>
      <c r="AV199" s="159">
        <v>4017.09</v>
      </c>
      <c r="AW199" s="159">
        <v>160.68</v>
      </c>
      <c r="AX199" s="149" t="s">
        <v>274</v>
      </c>
      <c r="AY199" s="162">
        <v>0</v>
      </c>
      <c r="AZ199" s="162" t="s">
        <v>274</v>
      </c>
      <c r="BA199" s="162">
        <v>0</v>
      </c>
      <c r="BB199" s="159">
        <v>3856.41</v>
      </c>
      <c r="BC199" s="162" t="s">
        <v>274</v>
      </c>
      <c r="BD199" s="162">
        <v>0</v>
      </c>
      <c r="BE199" s="159">
        <v>160.68</v>
      </c>
      <c r="BF199" s="159">
        <v>160.68</v>
      </c>
      <c r="BG199" s="159">
        <v>4017.09</v>
      </c>
    </row>
    <row r="200" ht="28.05" customHeight="1" spans="1:59">
      <c r="A200" s="149"/>
      <c r="B200" s="149"/>
      <c r="C200" s="149"/>
      <c r="D200" s="149" t="s">
        <v>1281</v>
      </c>
      <c r="E200" s="340" t="s">
        <v>1322</v>
      </c>
      <c r="F200" s="149" t="s">
        <v>1281</v>
      </c>
      <c r="G200" s="149" t="s">
        <v>1323</v>
      </c>
      <c r="H200" s="149" t="s">
        <v>1291</v>
      </c>
      <c r="I200" s="149" t="s">
        <v>1292</v>
      </c>
      <c r="J200" s="149" t="s">
        <v>1324</v>
      </c>
      <c r="K200" s="149"/>
      <c r="L200" s="149" t="s">
        <v>262</v>
      </c>
      <c r="M200" s="149"/>
      <c r="N200" s="149" t="s">
        <v>263</v>
      </c>
      <c r="O200" s="149" t="s">
        <v>214</v>
      </c>
      <c r="P200" s="149" t="s">
        <v>53</v>
      </c>
      <c r="Q200" s="149"/>
      <c r="R200" s="149" t="s">
        <v>1294</v>
      </c>
      <c r="S200" s="149" t="s">
        <v>483</v>
      </c>
      <c r="T200" s="149" t="s">
        <v>1295</v>
      </c>
      <c r="U200" s="149" t="s">
        <v>267</v>
      </c>
      <c r="V200" s="149"/>
      <c r="W200" s="149"/>
      <c r="X200" s="149" t="s">
        <v>310</v>
      </c>
      <c r="Y200" s="149"/>
      <c r="Z200" s="149"/>
      <c r="AA200" s="149"/>
      <c r="AB200" s="149" t="s">
        <v>269</v>
      </c>
      <c r="AC200" s="149" t="s">
        <v>318</v>
      </c>
      <c r="AD200" s="149" t="s">
        <v>1295</v>
      </c>
      <c r="AE200" s="149" t="s">
        <v>271</v>
      </c>
      <c r="AF200" s="149"/>
      <c r="AG200" s="149" t="s">
        <v>272</v>
      </c>
      <c r="AH200" s="149" t="s">
        <v>273</v>
      </c>
      <c r="AI200" s="158">
        <v>60</v>
      </c>
      <c r="AJ200" s="149"/>
      <c r="AK200" s="159" t="s">
        <v>274</v>
      </c>
      <c r="AL200" s="159" t="s">
        <v>274</v>
      </c>
      <c r="AM200" s="149" t="s">
        <v>274</v>
      </c>
      <c r="AN200" s="160">
        <v>4</v>
      </c>
      <c r="AO200" s="149"/>
      <c r="AP200" s="149" t="s">
        <v>274</v>
      </c>
      <c r="AQ200" s="149" t="s">
        <v>275</v>
      </c>
      <c r="AR200" s="158">
        <v>1</v>
      </c>
      <c r="AS200" s="149" t="s">
        <v>275</v>
      </c>
      <c r="AT200" s="149" t="s">
        <v>276</v>
      </c>
      <c r="AU200" s="161">
        <v>1</v>
      </c>
      <c r="AV200" s="159">
        <v>4017.09</v>
      </c>
      <c r="AW200" s="159">
        <v>160.68</v>
      </c>
      <c r="AX200" s="149" t="s">
        <v>274</v>
      </c>
      <c r="AY200" s="162">
        <v>0</v>
      </c>
      <c r="AZ200" s="162" t="s">
        <v>274</v>
      </c>
      <c r="BA200" s="162">
        <v>0</v>
      </c>
      <c r="BB200" s="159">
        <v>3856.41</v>
      </c>
      <c r="BC200" s="162" t="s">
        <v>274</v>
      </c>
      <c r="BD200" s="162">
        <v>0</v>
      </c>
      <c r="BE200" s="159">
        <v>160.68</v>
      </c>
      <c r="BF200" s="159">
        <v>160.68</v>
      </c>
      <c r="BG200" s="159">
        <v>4017.09</v>
      </c>
    </row>
    <row r="201" ht="28.05" customHeight="1" spans="1:59">
      <c r="A201" s="149"/>
      <c r="B201" s="149"/>
      <c r="C201" s="149"/>
      <c r="D201" s="149" t="s">
        <v>1281</v>
      </c>
      <c r="E201" s="340" t="s">
        <v>1325</v>
      </c>
      <c r="F201" s="149" t="s">
        <v>1281</v>
      </c>
      <c r="G201" s="149" t="s">
        <v>1326</v>
      </c>
      <c r="H201" s="149" t="s">
        <v>1327</v>
      </c>
      <c r="I201" s="149" t="s">
        <v>1328</v>
      </c>
      <c r="J201" s="149" t="s">
        <v>1329</v>
      </c>
      <c r="K201" s="149"/>
      <c r="L201" s="149" t="s">
        <v>262</v>
      </c>
      <c r="M201" s="149"/>
      <c r="N201" s="149" t="s">
        <v>263</v>
      </c>
      <c r="O201" s="149" t="s">
        <v>214</v>
      </c>
      <c r="P201" s="149" t="s">
        <v>53</v>
      </c>
      <c r="Q201" s="149"/>
      <c r="R201" s="149" t="s">
        <v>1330</v>
      </c>
      <c r="S201" s="149" t="s">
        <v>1331</v>
      </c>
      <c r="T201" s="149" t="s">
        <v>1288</v>
      </c>
      <c r="U201" s="149" t="s">
        <v>267</v>
      </c>
      <c r="V201" s="149"/>
      <c r="W201" s="149"/>
      <c r="X201" s="149" t="s">
        <v>1332</v>
      </c>
      <c r="Y201" s="149"/>
      <c r="Z201" s="149"/>
      <c r="AA201" s="149"/>
      <c r="AB201" s="149" t="s">
        <v>269</v>
      </c>
      <c r="AC201" s="149" t="s">
        <v>270</v>
      </c>
      <c r="AD201" s="149" t="s">
        <v>1288</v>
      </c>
      <c r="AE201" s="149" t="s">
        <v>271</v>
      </c>
      <c r="AF201" s="149"/>
      <c r="AG201" s="149" t="s">
        <v>272</v>
      </c>
      <c r="AH201" s="149" t="s">
        <v>273</v>
      </c>
      <c r="AI201" s="158">
        <v>10</v>
      </c>
      <c r="AJ201" s="149"/>
      <c r="AK201" s="159" t="s">
        <v>274</v>
      </c>
      <c r="AL201" s="159" t="s">
        <v>274</v>
      </c>
      <c r="AM201" s="149" t="s">
        <v>274</v>
      </c>
      <c r="AN201" s="160">
        <v>4</v>
      </c>
      <c r="AO201" s="149"/>
      <c r="AP201" s="149" t="s">
        <v>274</v>
      </c>
      <c r="AQ201" s="149" t="s">
        <v>275</v>
      </c>
      <c r="AR201" s="158">
        <v>1</v>
      </c>
      <c r="AS201" s="149" t="s">
        <v>275</v>
      </c>
      <c r="AT201" s="149" t="s">
        <v>276</v>
      </c>
      <c r="AU201" s="161">
        <v>1</v>
      </c>
      <c r="AV201" s="159">
        <v>3207.92</v>
      </c>
      <c r="AW201" s="159">
        <v>128.32</v>
      </c>
      <c r="AX201" s="149" t="s">
        <v>274</v>
      </c>
      <c r="AY201" s="159">
        <v>51.33</v>
      </c>
      <c r="AZ201" s="159">
        <v>51.33</v>
      </c>
      <c r="BA201" s="159">
        <v>205.32</v>
      </c>
      <c r="BB201" s="159">
        <v>513.3</v>
      </c>
      <c r="BC201" s="162" t="s">
        <v>274</v>
      </c>
      <c r="BD201" s="162">
        <v>0</v>
      </c>
      <c r="BE201" s="159">
        <v>2694.62</v>
      </c>
      <c r="BF201" s="159">
        <v>2694.62</v>
      </c>
      <c r="BG201" s="159">
        <v>3207.92</v>
      </c>
    </row>
    <row r="202" ht="28.05" customHeight="1" spans="1:59">
      <c r="A202" s="149"/>
      <c r="B202" s="149"/>
      <c r="C202" s="149"/>
      <c r="D202" s="149" t="s">
        <v>1281</v>
      </c>
      <c r="E202" s="340" t="s">
        <v>1333</v>
      </c>
      <c r="F202" s="149" t="s">
        <v>1281</v>
      </c>
      <c r="G202" s="149" t="s">
        <v>1334</v>
      </c>
      <c r="H202" s="149" t="s">
        <v>1335</v>
      </c>
      <c r="I202" s="149" t="s">
        <v>1336</v>
      </c>
      <c r="J202" s="149" t="s">
        <v>1337</v>
      </c>
      <c r="K202" s="149"/>
      <c r="L202" s="149" t="s">
        <v>262</v>
      </c>
      <c r="M202" s="149"/>
      <c r="N202" s="149" t="s">
        <v>263</v>
      </c>
      <c r="O202" s="149" t="s">
        <v>214</v>
      </c>
      <c r="P202" s="149" t="s">
        <v>53</v>
      </c>
      <c r="Q202" s="149"/>
      <c r="R202" s="149" t="s">
        <v>1338</v>
      </c>
      <c r="S202" s="149" t="s">
        <v>483</v>
      </c>
      <c r="T202" s="149" t="s">
        <v>1295</v>
      </c>
      <c r="U202" s="149" t="s">
        <v>267</v>
      </c>
      <c r="V202" s="149"/>
      <c r="W202" s="149"/>
      <c r="X202" s="149" t="s">
        <v>705</v>
      </c>
      <c r="Y202" s="149"/>
      <c r="Z202" s="149"/>
      <c r="AA202" s="149"/>
      <c r="AB202" s="149" t="s">
        <v>269</v>
      </c>
      <c r="AC202" s="149" t="s">
        <v>318</v>
      </c>
      <c r="AD202" s="149" t="s">
        <v>1295</v>
      </c>
      <c r="AE202" s="149" t="s">
        <v>271</v>
      </c>
      <c r="AF202" s="149"/>
      <c r="AG202" s="149" t="s">
        <v>272</v>
      </c>
      <c r="AH202" s="149" t="s">
        <v>273</v>
      </c>
      <c r="AI202" s="158">
        <v>60</v>
      </c>
      <c r="AJ202" s="149"/>
      <c r="AK202" s="159" t="s">
        <v>274</v>
      </c>
      <c r="AL202" s="159" t="s">
        <v>274</v>
      </c>
      <c r="AM202" s="149" t="s">
        <v>274</v>
      </c>
      <c r="AN202" s="160">
        <v>4</v>
      </c>
      <c r="AO202" s="149"/>
      <c r="AP202" s="149" t="s">
        <v>274</v>
      </c>
      <c r="AQ202" s="149" t="s">
        <v>275</v>
      </c>
      <c r="AR202" s="158">
        <v>1</v>
      </c>
      <c r="AS202" s="149" t="s">
        <v>275</v>
      </c>
      <c r="AT202" s="149" t="s">
        <v>276</v>
      </c>
      <c r="AU202" s="161">
        <v>1</v>
      </c>
      <c r="AV202" s="159">
        <v>3162.39</v>
      </c>
      <c r="AW202" s="159">
        <v>126.5</v>
      </c>
      <c r="AX202" s="149" t="s">
        <v>274</v>
      </c>
      <c r="AY202" s="162">
        <v>0</v>
      </c>
      <c r="AZ202" s="162" t="s">
        <v>274</v>
      </c>
      <c r="BA202" s="162">
        <v>0</v>
      </c>
      <c r="BB202" s="159">
        <v>3035.89</v>
      </c>
      <c r="BC202" s="162" t="s">
        <v>274</v>
      </c>
      <c r="BD202" s="162">
        <v>0</v>
      </c>
      <c r="BE202" s="159">
        <v>126.5</v>
      </c>
      <c r="BF202" s="159">
        <v>126.5</v>
      </c>
      <c r="BG202" s="159">
        <v>3162.39</v>
      </c>
    </row>
    <row r="203" ht="28.05" customHeight="1" spans="1:59">
      <c r="A203" s="149"/>
      <c r="B203" s="149"/>
      <c r="C203" s="149"/>
      <c r="D203" s="149" t="s">
        <v>1281</v>
      </c>
      <c r="E203" s="340" t="s">
        <v>1339</v>
      </c>
      <c r="F203" s="149" t="s">
        <v>1281</v>
      </c>
      <c r="G203" s="149" t="s">
        <v>1340</v>
      </c>
      <c r="H203" s="149" t="s">
        <v>1291</v>
      </c>
      <c r="I203" s="149" t="s">
        <v>1292</v>
      </c>
      <c r="J203" s="149" t="s">
        <v>1341</v>
      </c>
      <c r="K203" s="149"/>
      <c r="L203" s="149" t="s">
        <v>262</v>
      </c>
      <c r="M203" s="149"/>
      <c r="N203" s="149" t="s">
        <v>263</v>
      </c>
      <c r="O203" s="149" t="s">
        <v>214</v>
      </c>
      <c r="P203" s="149" t="s">
        <v>53</v>
      </c>
      <c r="Q203" s="149"/>
      <c r="R203" s="149" t="s">
        <v>1294</v>
      </c>
      <c r="S203" s="149" t="s">
        <v>483</v>
      </c>
      <c r="T203" s="149" t="s">
        <v>1295</v>
      </c>
      <c r="U203" s="149" t="s">
        <v>267</v>
      </c>
      <c r="V203" s="149"/>
      <c r="W203" s="149"/>
      <c r="X203" s="149" t="s">
        <v>310</v>
      </c>
      <c r="Y203" s="149"/>
      <c r="Z203" s="149"/>
      <c r="AA203" s="149"/>
      <c r="AB203" s="149" t="s">
        <v>269</v>
      </c>
      <c r="AC203" s="149" t="s">
        <v>318</v>
      </c>
      <c r="AD203" s="149" t="s">
        <v>1295</v>
      </c>
      <c r="AE203" s="149" t="s">
        <v>271</v>
      </c>
      <c r="AF203" s="149"/>
      <c r="AG203" s="149" t="s">
        <v>272</v>
      </c>
      <c r="AH203" s="149" t="s">
        <v>273</v>
      </c>
      <c r="AI203" s="158">
        <v>60</v>
      </c>
      <c r="AJ203" s="149"/>
      <c r="AK203" s="159" t="s">
        <v>274</v>
      </c>
      <c r="AL203" s="159" t="s">
        <v>274</v>
      </c>
      <c r="AM203" s="149" t="s">
        <v>274</v>
      </c>
      <c r="AN203" s="160">
        <v>4</v>
      </c>
      <c r="AO203" s="149"/>
      <c r="AP203" s="149" t="s">
        <v>274</v>
      </c>
      <c r="AQ203" s="149" t="s">
        <v>275</v>
      </c>
      <c r="AR203" s="158">
        <v>1</v>
      </c>
      <c r="AS203" s="149" t="s">
        <v>275</v>
      </c>
      <c r="AT203" s="149" t="s">
        <v>276</v>
      </c>
      <c r="AU203" s="161">
        <v>1</v>
      </c>
      <c r="AV203" s="159">
        <v>4017.09</v>
      </c>
      <c r="AW203" s="159">
        <v>160.68</v>
      </c>
      <c r="AX203" s="149" t="s">
        <v>274</v>
      </c>
      <c r="AY203" s="162">
        <v>0</v>
      </c>
      <c r="AZ203" s="162" t="s">
        <v>274</v>
      </c>
      <c r="BA203" s="162">
        <v>0</v>
      </c>
      <c r="BB203" s="159">
        <v>3856.41</v>
      </c>
      <c r="BC203" s="162" t="s">
        <v>274</v>
      </c>
      <c r="BD203" s="162">
        <v>0</v>
      </c>
      <c r="BE203" s="159">
        <v>160.68</v>
      </c>
      <c r="BF203" s="159">
        <v>160.68</v>
      </c>
      <c r="BG203" s="159">
        <v>4017.09</v>
      </c>
    </row>
    <row r="204" ht="28.05" customHeight="1" spans="1:59">
      <c r="A204" s="149"/>
      <c r="B204" s="149"/>
      <c r="C204" s="149"/>
      <c r="D204" s="149" t="s">
        <v>1281</v>
      </c>
      <c r="E204" s="340" t="s">
        <v>1342</v>
      </c>
      <c r="F204" s="149" t="s">
        <v>1281</v>
      </c>
      <c r="G204" s="149" t="s">
        <v>1343</v>
      </c>
      <c r="H204" s="149" t="s">
        <v>1344</v>
      </c>
      <c r="I204" s="149" t="s">
        <v>1345</v>
      </c>
      <c r="J204" s="149" t="s">
        <v>1346</v>
      </c>
      <c r="K204" s="149"/>
      <c r="L204" s="149" t="s">
        <v>262</v>
      </c>
      <c r="M204" s="149"/>
      <c r="N204" s="149" t="s">
        <v>263</v>
      </c>
      <c r="O204" s="149" t="s">
        <v>214</v>
      </c>
      <c r="P204" s="149" t="s">
        <v>53</v>
      </c>
      <c r="Q204" s="149"/>
      <c r="R204" s="149" t="s">
        <v>1294</v>
      </c>
      <c r="S204" s="149" t="s">
        <v>483</v>
      </c>
      <c r="T204" s="149" t="s">
        <v>1295</v>
      </c>
      <c r="U204" s="149" t="s">
        <v>267</v>
      </c>
      <c r="V204" s="149"/>
      <c r="W204" s="149"/>
      <c r="X204" s="149" t="s">
        <v>310</v>
      </c>
      <c r="Y204" s="149"/>
      <c r="Z204" s="149"/>
      <c r="AA204" s="149"/>
      <c r="AB204" s="149" t="s">
        <v>269</v>
      </c>
      <c r="AC204" s="149" t="s">
        <v>318</v>
      </c>
      <c r="AD204" s="149" t="s">
        <v>1295</v>
      </c>
      <c r="AE204" s="149" t="s">
        <v>271</v>
      </c>
      <c r="AF204" s="149"/>
      <c r="AG204" s="149" t="s">
        <v>272</v>
      </c>
      <c r="AH204" s="149" t="s">
        <v>273</v>
      </c>
      <c r="AI204" s="158">
        <v>60</v>
      </c>
      <c r="AJ204" s="149"/>
      <c r="AK204" s="159" t="s">
        <v>274</v>
      </c>
      <c r="AL204" s="159" t="s">
        <v>274</v>
      </c>
      <c r="AM204" s="149" t="s">
        <v>274</v>
      </c>
      <c r="AN204" s="160">
        <v>4</v>
      </c>
      <c r="AO204" s="149"/>
      <c r="AP204" s="149" t="s">
        <v>274</v>
      </c>
      <c r="AQ204" s="149" t="s">
        <v>275</v>
      </c>
      <c r="AR204" s="158">
        <v>1</v>
      </c>
      <c r="AS204" s="149" t="s">
        <v>275</v>
      </c>
      <c r="AT204" s="149" t="s">
        <v>276</v>
      </c>
      <c r="AU204" s="161">
        <v>1</v>
      </c>
      <c r="AV204" s="159">
        <v>1794.94</v>
      </c>
      <c r="AW204" s="159">
        <v>71.8</v>
      </c>
      <c r="AX204" s="149" t="s">
        <v>274</v>
      </c>
      <c r="AY204" s="162">
        <v>0</v>
      </c>
      <c r="AZ204" s="162" t="s">
        <v>274</v>
      </c>
      <c r="BA204" s="162">
        <v>0</v>
      </c>
      <c r="BB204" s="159">
        <v>1723.14</v>
      </c>
      <c r="BC204" s="162" t="s">
        <v>274</v>
      </c>
      <c r="BD204" s="162">
        <v>0</v>
      </c>
      <c r="BE204" s="159">
        <v>71.8</v>
      </c>
      <c r="BF204" s="159">
        <v>71.8</v>
      </c>
      <c r="BG204" s="159">
        <v>1794.94</v>
      </c>
    </row>
    <row r="205" ht="28.05" customHeight="1" spans="1:59">
      <c r="A205" s="149"/>
      <c r="B205" s="149"/>
      <c r="C205" s="149"/>
      <c r="D205" s="149" t="s">
        <v>1281</v>
      </c>
      <c r="E205" s="340" t="s">
        <v>1347</v>
      </c>
      <c r="F205" s="149" t="s">
        <v>1281</v>
      </c>
      <c r="G205" s="149" t="s">
        <v>1348</v>
      </c>
      <c r="H205" s="149" t="s">
        <v>1335</v>
      </c>
      <c r="I205" s="149" t="s">
        <v>1336</v>
      </c>
      <c r="J205" s="149" t="s">
        <v>1349</v>
      </c>
      <c r="K205" s="149"/>
      <c r="L205" s="149" t="s">
        <v>262</v>
      </c>
      <c r="M205" s="149"/>
      <c r="N205" s="149" t="s">
        <v>263</v>
      </c>
      <c r="O205" s="149" t="s">
        <v>214</v>
      </c>
      <c r="P205" s="149" t="s">
        <v>53</v>
      </c>
      <c r="Q205" s="149"/>
      <c r="R205" s="149" t="s">
        <v>1350</v>
      </c>
      <c r="S205" s="149" t="s">
        <v>483</v>
      </c>
      <c r="T205" s="149" t="s">
        <v>1295</v>
      </c>
      <c r="U205" s="149" t="s">
        <v>267</v>
      </c>
      <c r="V205" s="149"/>
      <c r="W205" s="149"/>
      <c r="X205" s="149" t="s">
        <v>1351</v>
      </c>
      <c r="Y205" s="149"/>
      <c r="Z205" s="149"/>
      <c r="AA205" s="149"/>
      <c r="AB205" s="149" t="s">
        <v>269</v>
      </c>
      <c r="AC205" s="149" t="s">
        <v>318</v>
      </c>
      <c r="AD205" s="149" t="s">
        <v>1295</v>
      </c>
      <c r="AE205" s="149" t="s">
        <v>271</v>
      </c>
      <c r="AF205" s="149"/>
      <c r="AG205" s="149" t="s">
        <v>272</v>
      </c>
      <c r="AH205" s="149" t="s">
        <v>273</v>
      </c>
      <c r="AI205" s="158">
        <v>60</v>
      </c>
      <c r="AJ205" s="149"/>
      <c r="AK205" s="159" t="s">
        <v>274</v>
      </c>
      <c r="AL205" s="159" t="s">
        <v>274</v>
      </c>
      <c r="AM205" s="149" t="s">
        <v>274</v>
      </c>
      <c r="AN205" s="160">
        <v>4</v>
      </c>
      <c r="AO205" s="149"/>
      <c r="AP205" s="149" t="s">
        <v>274</v>
      </c>
      <c r="AQ205" s="149" t="s">
        <v>275</v>
      </c>
      <c r="AR205" s="158">
        <v>1</v>
      </c>
      <c r="AS205" s="149" t="s">
        <v>275</v>
      </c>
      <c r="AT205" s="149" t="s">
        <v>276</v>
      </c>
      <c r="AU205" s="161">
        <v>1</v>
      </c>
      <c r="AV205" s="159">
        <v>3162.39</v>
      </c>
      <c r="AW205" s="159">
        <v>126.5</v>
      </c>
      <c r="AX205" s="149" t="s">
        <v>274</v>
      </c>
      <c r="AY205" s="162">
        <v>0</v>
      </c>
      <c r="AZ205" s="162" t="s">
        <v>274</v>
      </c>
      <c r="BA205" s="162">
        <v>0</v>
      </c>
      <c r="BB205" s="159">
        <v>3035.89</v>
      </c>
      <c r="BC205" s="162" t="s">
        <v>274</v>
      </c>
      <c r="BD205" s="162">
        <v>0</v>
      </c>
      <c r="BE205" s="159">
        <v>126.5</v>
      </c>
      <c r="BF205" s="159">
        <v>126.5</v>
      </c>
      <c r="BG205" s="159">
        <v>3162.39</v>
      </c>
    </row>
    <row r="206" ht="28.05" customHeight="1" spans="1:59">
      <c r="A206" s="149"/>
      <c r="B206" s="149"/>
      <c r="C206" s="149"/>
      <c r="D206" s="149" t="s">
        <v>1281</v>
      </c>
      <c r="E206" s="340" t="s">
        <v>1352</v>
      </c>
      <c r="F206" s="149" t="s">
        <v>1281</v>
      </c>
      <c r="G206" s="149" t="s">
        <v>1353</v>
      </c>
      <c r="H206" s="149" t="s">
        <v>1291</v>
      </c>
      <c r="I206" s="149" t="s">
        <v>1292</v>
      </c>
      <c r="J206" s="149" t="s">
        <v>1354</v>
      </c>
      <c r="K206" s="149"/>
      <c r="L206" s="149" t="s">
        <v>262</v>
      </c>
      <c r="M206" s="149"/>
      <c r="N206" s="149" t="s">
        <v>263</v>
      </c>
      <c r="O206" s="149" t="s">
        <v>214</v>
      </c>
      <c r="P206" s="149" t="s">
        <v>53</v>
      </c>
      <c r="Q206" s="149"/>
      <c r="R206" s="149" t="s">
        <v>1294</v>
      </c>
      <c r="S206" s="149" t="s">
        <v>483</v>
      </c>
      <c r="T206" s="149" t="s">
        <v>1295</v>
      </c>
      <c r="U206" s="149" t="s">
        <v>267</v>
      </c>
      <c r="V206" s="149"/>
      <c r="W206" s="149"/>
      <c r="X206" s="149" t="s">
        <v>310</v>
      </c>
      <c r="Y206" s="149"/>
      <c r="Z206" s="149"/>
      <c r="AA206" s="149"/>
      <c r="AB206" s="149" t="s">
        <v>269</v>
      </c>
      <c r="AC206" s="149" t="s">
        <v>318</v>
      </c>
      <c r="AD206" s="149" t="s">
        <v>1295</v>
      </c>
      <c r="AE206" s="149" t="s">
        <v>271</v>
      </c>
      <c r="AF206" s="149"/>
      <c r="AG206" s="149" t="s">
        <v>272</v>
      </c>
      <c r="AH206" s="149" t="s">
        <v>273</v>
      </c>
      <c r="AI206" s="158">
        <v>60</v>
      </c>
      <c r="AJ206" s="149"/>
      <c r="AK206" s="159" t="s">
        <v>274</v>
      </c>
      <c r="AL206" s="159" t="s">
        <v>274</v>
      </c>
      <c r="AM206" s="149" t="s">
        <v>274</v>
      </c>
      <c r="AN206" s="160">
        <v>4</v>
      </c>
      <c r="AO206" s="149"/>
      <c r="AP206" s="149" t="s">
        <v>274</v>
      </c>
      <c r="AQ206" s="149" t="s">
        <v>275</v>
      </c>
      <c r="AR206" s="158">
        <v>1</v>
      </c>
      <c r="AS206" s="149" t="s">
        <v>275</v>
      </c>
      <c r="AT206" s="149" t="s">
        <v>276</v>
      </c>
      <c r="AU206" s="161">
        <v>1</v>
      </c>
      <c r="AV206" s="159">
        <v>4017.09</v>
      </c>
      <c r="AW206" s="159">
        <v>160.68</v>
      </c>
      <c r="AX206" s="149" t="s">
        <v>274</v>
      </c>
      <c r="AY206" s="162">
        <v>0</v>
      </c>
      <c r="AZ206" s="162" t="s">
        <v>274</v>
      </c>
      <c r="BA206" s="162">
        <v>0</v>
      </c>
      <c r="BB206" s="159">
        <v>3856.41</v>
      </c>
      <c r="BC206" s="162" t="s">
        <v>274</v>
      </c>
      <c r="BD206" s="162">
        <v>0</v>
      </c>
      <c r="BE206" s="159">
        <v>160.68</v>
      </c>
      <c r="BF206" s="159">
        <v>160.68</v>
      </c>
      <c r="BG206" s="159">
        <v>4017.09</v>
      </c>
    </row>
    <row r="207" ht="28.05" customHeight="1" spans="1:59">
      <c r="A207" s="149"/>
      <c r="B207" s="149"/>
      <c r="C207" s="149"/>
      <c r="D207" s="149" t="s">
        <v>1281</v>
      </c>
      <c r="E207" s="340" t="s">
        <v>1355</v>
      </c>
      <c r="F207" s="149" t="s">
        <v>1281</v>
      </c>
      <c r="G207" s="149" t="s">
        <v>1356</v>
      </c>
      <c r="H207" s="149" t="s">
        <v>1335</v>
      </c>
      <c r="I207" s="149" t="s">
        <v>1336</v>
      </c>
      <c r="J207" s="149" t="s">
        <v>1357</v>
      </c>
      <c r="K207" s="149"/>
      <c r="L207" s="149" t="s">
        <v>262</v>
      </c>
      <c r="M207" s="149"/>
      <c r="N207" s="149" t="s">
        <v>263</v>
      </c>
      <c r="O207" s="149" t="s">
        <v>214</v>
      </c>
      <c r="P207" s="149" t="s">
        <v>53</v>
      </c>
      <c r="Q207" s="149"/>
      <c r="R207" s="149" t="s">
        <v>1358</v>
      </c>
      <c r="S207" s="149" t="s">
        <v>483</v>
      </c>
      <c r="T207" s="149" t="s">
        <v>1295</v>
      </c>
      <c r="U207" s="149" t="s">
        <v>267</v>
      </c>
      <c r="V207" s="149"/>
      <c r="W207" s="149"/>
      <c r="X207" s="149" t="s">
        <v>1332</v>
      </c>
      <c r="Y207" s="149"/>
      <c r="Z207" s="149"/>
      <c r="AA207" s="149"/>
      <c r="AB207" s="149" t="s">
        <v>269</v>
      </c>
      <c r="AC207" s="149" t="s">
        <v>318</v>
      </c>
      <c r="AD207" s="149" t="s">
        <v>1295</v>
      </c>
      <c r="AE207" s="149" t="s">
        <v>271</v>
      </c>
      <c r="AF207" s="149"/>
      <c r="AG207" s="149" t="s">
        <v>272</v>
      </c>
      <c r="AH207" s="149" t="s">
        <v>273</v>
      </c>
      <c r="AI207" s="158">
        <v>60</v>
      </c>
      <c r="AJ207" s="149"/>
      <c r="AK207" s="159" t="s">
        <v>274</v>
      </c>
      <c r="AL207" s="159" t="s">
        <v>274</v>
      </c>
      <c r="AM207" s="149" t="s">
        <v>274</v>
      </c>
      <c r="AN207" s="160">
        <v>4</v>
      </c>
      <c r="AO207" s="149"/>
      <c r="AP207" s="149" t="s">
        <v>274</v>
      </c>
      <c r="AQ207" s="149" t="s">
        <v>275</v>
      </c>
      <c r="AR207" s="158">
        <v>1</v>
      </c>
      <c r="AS207" s="149" t="s">
        <v>275</v>
      </c>
      <c r="AT207" s="149" t="s">
        <v>276</v>
      </c>
      <c r="AU207" s="161">
        <v>1</v>
      </c>
      <c r="AV207" s="159">
        <v>3162.41</v>
      </c>
      <c r="AW207" s="159">
        <v>126.5</v>
      </c>
      <c r="AX207" s="149" t="s">
        <v>274</v>
      </c>
      <c r="AY207" s="162">
        <v>0</v>
      </c>
      <c r="AZ207" s="162" t="s">
        <v>274</v>
      </c>
      <c r="BA207" s="162">
        <v>0</v>
      </c>
      <c r="BB207" s="159">
        <v>3035.91</v>
      </c>
      <c r="BC207" s="162" t="s">
        <v>274</v>
      </c>
      <c r="BD207" s="162">
        <v>0</v>
      </c>
      <c r="BE207" s="159">
        <v>126.5</v>
      </c>
      <c r="BF207" s="159">
        <v>126.5</v>
      </c>
      <c r="BG207" s="159">
        <v>3162.41</v>
      </c>
    </row>
    <row r="208" ht="28.05" customHeight="1" spans="1:59">
      <c r="A208" s="149"/>
      <c r="B208" s="149"/>
      <c r="C208" s="149"/>
      <c r="D208" s="149" t="s">
        <v>1281</v>
      </c>
      <c r="E208" s="340" t="s">
        <v>1359</v>
      </c>
      <c r="F208" s="149" t="s">
        <v>1281</v>
      </c>
      <c r="G208" s="149" t="s">
        <v>1360</v>
      </c>
      <c r="H208" s="149" t="s">
        <v>1344</v>
      </c>
      <c r="I208" s="149" t="s">
        <v>1345</v>
      </c>
      <c r="J208" s="149" t="s">
        <v>1361</v>
      </c>
      <c r="K208" s="149"/>
      <c r="L208" s="149" t="s">
        <v>262</v>
      </c>
      <c r="M208" s="149"/>
      <c r="N208" s="149" t="s">
        <v>263</v>
      </c>
      <c r="O208" s="149" t="s">
        <v>214</v>
      </c>
      <c r="P208" s="149" t="s">
        <v>53</v>
      </c>
      <c r="Q208" s="149"/>
      <c r="R208" s="149" t="s">
        <v>1362</v>
      </c>
      <c r="S208" s="149" t="s">
        <v>483</v>
      </c>
      <c r="T208" s="149" t="s">
        <v>1295</v>
      </c>
      <c r="U208" s="149" t="s">
        <v>267</v>
      </c>
      <c r="V208" s="149"/>
      <c r="W208" s="149"/>
      <c r="X208" s="149" t="s">
        <v>310</v>
      </c>
      <c r="Y208" s="149"/>
      <c r="Z208" s="149"/>
      <c r="AA208" s="149"/>
      <c r="AB208" s="149" t="s">
        <v>269</v>
      </c>
      <c r="AC208" s="149" t="s">
        <v>318</v>
      </c>
      <c r="AD208" s="149" t="s">
        <v>1295</v>
      </c>
      <c r="AE208" s="149" t="s">
        <v>271</v>
      </c>
      <c r="AF208" s="149"/>
      <c r="AG208" s="149" t="s">
        <v>272</v>
      </c>
      <c r="AH208" s="149" t="s">
        <v>273</v>
      </c>
      <c r="AI208" s="158">
        <v>60</v>
      </c>
      <c r="AJ208" s="149"/>
      <c r="AK208" s="159" t="s">
        <v>274</v>
      </c>
      <c r="AL208" s="159" t="s">
        <v>274</v>
      </c>
      <c r="AM208" s="149" t="s">
        <v>274</v>
      </c>
      <c r="AN208" s="160">
        <v>4</v>
      </c>
      <c r="AO208" s="149"/>
      <c r="AP208" s="149" t="s">
        <v>274</v>
      </c>
      <c r="AQ208" s="149" t="s">
        <v>275</v>
      </c>
      <c r="AR208" s="158">
        <v>1</v>
      </c>
      <c r="AS208" s="149" t="s">
        <v>275</v>
      </c>
      <c r="AT208" s="149" t="s">
        <v>276</v>
      </c>
      <c r="AU208" s="161">
        <v>1</v>
      </c>
      <c r="AV208" s="159">
        <v>1794.87</v>
      </c>
      <c r="AW208" s="159">
        <v>71.79</v>
      </c>
      <c r="AX208" s="149" t="s">
        <v>274</v>
      </c>
      <c r="AY208" s="162">
        <v>0</v>
      </c>
      <c r="AZ208" s="162" t="s">
        <v>274</v>
      </c>
      <c r="BA208" s="162">
        <v>0</v>
      </c>
      <c r="BB208" s="159">
        <v>1723.08</v>
      </c>
      <c r="BC208" s="162" t="s">
        <v>274</v>
      </c>
      <c r="BD208" s="162">
        <v>0</v>
      </c>
      <c r="BE208" s="159">
        <v>71.79</v>
      </c>
      <c r="BF208" s="159">
        <v>71.79</v>
      </c>
      <c r="BG208" s="159">
        <v>1794.87</v>
      </c>
    </row>
    <row r="209" ht="28.05" customHeight="1" spans="1:59">
      <c r="A209" s="149"/>
      <c r="B209" s="149"/>
      <c r="C209" s="149"/>
      <c r="D209" s="149" t="s">
        <v>1281</v>
      </c>
      <c r="E209" s="340" t="s">
        <v>1363</v>
      </c>
      <c r="F209" s="149" t="s">
        <v>1281</v>
      </c>
      <c r="G209" s="149" t="s">
        <v>1364</v>
      </c>
      <c r="H209" s="149" t="s">
        <v>1335</v>
      </c>
      <c r="I209" s="149" t="s">
        <v>1336</v>
      </c>
      <c r="J209" s="149" t="s">
        <v>1365</v>
      </c>
      <c r="K209" s="149"/>
      <c r="L209" s="149" t="s">
        <v>262</v>
      </c>
      <c r="M209" s="149"/>
      <c r="N209" s="149" t="s">
        <v>263</v>
      </c>
      <c r="O209" s="149" t="s">
        <v>214</v>
      </c>
      <c r="P209" s="149" t="s">
        <v>53</v>
      </c>
      <c r="Q209" s="149"/>
      <c r="R209" s="149" t="s">
        <v>1366</v>
      </c>
      <c r="S209" s="149" t="s">
        <v>483</v>
      </c>
      <c r="T209" s="149" t="s">
        <v>1295</v>
      </c>
      <c r="U209" s="149" t="s">
        <v>267</v>
      </c>
      <c r="V209" s="149"/>
      <c r="W209" s="149"/>
      <c r="X209" s="149" t="s">
        <v>51</v>
      </c>
      <c r="Y209" s="149"/>
      <c r="Z209" s="149"/>
      <c r="AA209" s="149"/>
      <c r="AB209" s="149" t="s">
        <v>269</v>
      </c>
      <c r="AC209" s="149" t="s">
        <v>318</v>
      </c>
      <c r="AD209" s="149" t="s">
        <v>1295</v>
      </c>
      <c r="AE209" s="149" t="s">
        <v>271</v>
      </c>
      <c r="AF209" s="149"/>
      <c r="AG209" s="149" t="s">
        <v>272</v>
      </c>
      <c r="AH209" s="149" t="s">
        <v>273</v>
      </c>
      <c r="AI209" s="158">
        <v>60</v>
      </c>
      <c r="AJ209" s="149"/>
      <c r="AK209" s="159" t="s">
        <v>274</v>
      </c>
      <c r="AL209" s="159" t="s">
        <v>274</v>
      </c>
      <c r="AM209" s="149" t="s">
        <v>274</v>
      </c>
      <c r="AN209" s="160">
        <v>4</v>
      </c>
      <c r="AO209" s="149"/>
      <c r="AP209" s="149" t="s">
        <v>274</v>
      </c>
      <c r="AQ209" s="149" t="s">
        <v>275</v>
      </c>
      <c r="AR209" s="158">
        <v>1</v>
      </c>
      <c r="AS209" s="149" t="s">
        <v>275</v>
      </c>
      <c r="AT209" s="149" t="s">
        <v>276</v>
      </c>
      <c r="AU209" s="161">
        <v>1</v>
      </c>
      <c r="AV209" s="159">
        <v>3162.39</v>
      </c>
      <c r="AW209" s="159">
        <v>126.5</v>
      </c>
      <c r="AX209" s="149" t="s">
        <v>274</v>
      </c>
      <c r="AY209" s="149"/>
      <c r="AZ209" s="162" t="s">
        <v>274</v>
      </c>
      <c r="BA209" s="162">
        <v>0</v>
      </c>
      <c r="BB209" s="159">
        <v>3035.89</v>
      </c>
      <c r="BC209" s="162" t="s">
        <v>274</v>
      </c>
      <c r="BD209" s="162">
        <v>0</v>
      </c>
      <c r="BE209" s="159">
        <v>126.5</v>
      </c>
      <c r="BF209" s="159">
        <v>126.5</v>
      </c>
      <c r="BG209" s="159">
        <v>3162.39</v>
      </c>
    </row>
    <row r="210" ht="28.05" customHeight="1" spans="1:59">
      <c r="A210" s="149"/>
      <c r="B210" s="149"/>
      <c r="C210" s="149"/>
      <c r="D210" s="149" t="s">
        <v>1281</v>
      </c>
      <c r="E210" s="340" t="s">
        <v>1367</v>
      </c>
      <c r="F210" s="149" t="s">
        <v>1281</v>
      </c>
      <c r="G210" s="149" t="s">
        <v>1368</v>
      </c>
      <c r="H210" s="149" t="s">
        <v>1344</v>
      </c>
      <c r="I210" s="149" t="s">
        <v>1345</v>
      </c>
      <c r="J210" s="149" t="s">
        <v>1369</v>
      </c>
      <c r="K210" s="149"/>
      <c r="L210" s="149" t="s">
        <v>262</v>
      </c>
      <c r="M210" s="149"/>
      <c r="N210" s="149" t="s">
        <v>263</v>
      </c>
      <c r="O210" s="149" t="s">
        <v>214</v>
      </c>
      <c r="P210" s="149" t="s">
        <v>53</v>
      </c>
      <c r="Q210" s="149"/>
      <c r="R210" s="149" t="s">
        <v>1370</v>
      </c>
      <c r="S210" s="149" t="s">
        <v>483</v>
      </c>
      <c r="T210" s="149" t="s">
        <v>1295</v>
      </c>
      <c r="U210" s="149" t="s">
        <v>267</v>
      </c>
      <c r="V210" s="149"/>
      <c r="W210" s="149"/>
      <c r="X210" s="149" t="s">
        <v>310</v>
      </c>
      <c r="Y210" s="149"/>
      <c r="Z210" s="149"/>
      <c r="AA210" s="149"/>
      <c r="AB210" s="149" t="s">
        <v>269</v>
      </c>
      <c r="AC210" s="149" t="s">
        <v>318</v>
      </c>
      <c r="AD210" s="149" t="s">
        <v>1295</v>
      </c>
      <c r="AE210" s="149" t="s">
        <v>271</v>
      </c>
      <c r="AF210" s="149"/>
      <c r="AG210" s="149" t="s">
        <v>272</v>
      </c>
      <c r="AH210" s="149" t="s">
        <v>273</v>
      </c>
      <c r="AI210" s="158">
        <v>60</v>
      </c>
      <c r="AJ210" s="149"/>
      <c r="AK210" s="159" t="s">
        <v>274</v>
      </c>
      <c r="AL210" s="159" t="s">
        <v>274</v>
      </c>
      <c r="AM210" s="149" t="s">
        <v>274</v>
      </c>
      <c r="AN210" s="160">
        <v>4</v>
      </c>
      <c r="AO210" s="149"/>
      <c r="AP210" s="149" t="s">
        <v>274</v>
      </c>
      <c r="AQ210" s="149" t="s">
        <v>275</v>
      </c>
      <c r="AR210" s="158">
        <v>1</v>
      </c>
      <c r="AS210" s="149" t="s">
        <v>275</v>
      </c>
      <c r="AT210" s="149" t="s">
        <v>276</v>
      </c>
      <c r="AU210" s="161">
        <v>1</v>
      </c>
      <c r="AV210" s="159">
        <v>1794.87</v>
      </c>
      <c r="AW210" s="159">
        <v>71.79</v>
      </c>
      <c r="AX210" s="149" t="s">
        <v>274</v>
      </c>
      <c r="AY210" s="162">
        <v>0</v>
      </c>
      <c r="AZ210" s="162" t="s">
        <v>274</v>
      </c>
      <c r="BA210" s="162">
        <v>0</v>
      </c>
      <c r="BB210" s="159">
        <v>1723.08</v>
      </c>
      <c r="BC210" s="162" t="s">
        <v>274</v>
      </c>
      <c r="BD210" s="162">
        <v>0</v>
      </c>
      <c r="BE210" s="159">
        <v>71.79</v>
      </c>
      <c r="BF210" s="159">
        <v>71.79</v>
      </c>
      <c r="BG210" s="159">
        <v>1794.87</v>
      </c>
    </row>
    <row r="211" ht="28.05" customHeight="1" spans="1:59">
      <c r="A211" s="149"/>
      <c r="B211" s="149"/>
      <c r="C211" s="149"/>
      <c r="D211" s="149" t="s">
        <v>1281</v>
      </c>
      <c r="E211" s="340" t="s">
        <v>1371</v>
      </c>
      <c r="F211" s="149" t="s">
        <v>1281</v>
      </c>
      <c r="G211" s="149" t="s">
        <v>1372</v>
      </c>
      <c r="H211" s="149" t="s">
        <v>1373</v>
      </c>
      <c r="I211" s="149" t="s">
        <v>1374</v>
      </c>
      <c r="J211" s="149" t="s">
        <v>1375</v>
      </c>
      <c r="K211" s="149"/>
      <c r="L211" s="149" t="s">
        <v>262</v>
      </c>
      <c r="M211" s="149"/>
      <c r="N211" s="149" t="s">
        <v>263</v>
      </c>
      <c r="O211" s="149" t="s">
        <v>214</v>
      </c>
      <c r="P211" s="149" t="s">
        <v>53</v>
      </c>
      <c r="Q211" s="149"/>
      <c r="R211" s="149" t="s">
        <v>1376</v>
      </c>
      <c r="S211" s="149" t="s">
        <v>785</v>
      </c>
      <c r="T211" s="149" t="s">
        <v>1377</v>
      </c>
      <c r="U211" s="149" t="s">
        <v>267</v>
      </c>
      <c r="V211" s="149"/>
      <c r="W211" s="149"/>
      <c r="X211" s="149" t="s">
        <v>268</v>
      </c>
      <c r="Y211" s="149"/>
      <c r="Z211" s="149"/>
      <c r="AA211" s="149"/>
      <c r="AB211" s="149" t="s">
        <v>269</v>
      </c>
      <c r="AC211" s="149" t="s">
        <v>318</v>
      </c>
      <c r="AD211" s="149" t="s">
        <v>1377</v>
      </c>
      <c r="AE211" s="149" t="s">
        <v>271</v>
      </c>
      <c r="AF211" s="149"/>
      <c r="AG211" s="149" t="s">
        <v>272</v>
      </c>
      <c r="AH211" s="149" t="s">
        <v>273</v>
      </c>
      <c r="AI211" s="158">
        <v>61</v>
      </c>
      <c r="AJ211" s="149"/>
      <c r="AK211" s="159" t="s">
        <v>274</v>
      </c>
      <c r="AL211" s="159" t="s">
        <v>274</v>
      </c>
      <c r="AM211" s="149" t="s">
        <v>274</v>
      </c>
      <c r="AN211" s="160">
        <v>0</v>
      </c>
      <c r="AO211" s="149"/>
      <c r="AP211" s="149" t="s">
        <v>274</v>
      </c>
      <c r="AQ211" s="149" t="s">
        <v>275</v>
      </c>
      <c r="AR211" s="158">
        <v>1</v>
      </c>
      <c r="AS211" s="149" t="s">
        <v>275</v>
      </c>
      <c r="AT211" s="149" t="s">
        <v>276</v>
      </c>
      <c r="AU211" s="161">
        <v>1</v>
      </c>
      <c r="AV211" s="159">
        <v>4051.72</v>
      </c>
      <c r="AW211" s="159">
        <v>0</v>
      </c>
      <c r="AX211" s="149" t="s">
        <v>274</v>
      </c>
      <c r="AY211" s="162">
        <v>0</v>
      </c>
      <c r="AZ211" s="162" t="s">
        <v>274</v>
      </c>
      <c r="BA211" s="159">
        <v>100</v>
      </c>
      <c r="BB211" s="159">
        <v>3989.65</v>
      </c>
      <c r="BC211" s="162" t="s">
        <v>274</v>
      </c>
      <c r="BD211" s="159">
        <v>62.07</v>
      </c>
      <c r="BE211" s="159">
        <v>62.07</v>
      </c>
      <c r="BF211" s="162">
        <v>0</v>
      </c>
      <c r="BG211" s="159">
        <v>4051.72</v>
      </c>
    </row>
    <row r="212" ht="28.05" customHeight="1" spans="1:59">
      <c r="A212" s="149"/>
      <c r="B212" s="149"/>
      <c r="C212" s="149"/>
      <c r="D212" s="149" t="s">
        <v>1281</v>
      </c>
      <c r="E212" s="340" t="s">
        <v>1378</v>
      </c>
      <c r="F212" s="149" t="s">
        <v>1281</v>
      </c>
      <c r="G212" s="149" t="s">
        <v>1379</v>
      </c>
      <c r="H212" s="149" t="s">
        <v>1335</v>
      </c>
      <c r="I212" s="149" t="s">
        <v>1336</v>
      </c>
      <c r="J212" s="149" t="s">
        <v>1380</v>
      </c>
      <c r="K212" s="149"/>
      <c r="L212" s="149" t="s">
        <v>262</v>
      </c>
      <c r="M212" s="149"/>
      <c r="N212" s="149" t="s">
        <v>263</v>
      </c>
      <c r="O212" s="149" t="s">
        <v>214</v>
      </c>
      <c r="P212" s="149" t="s">
        <v>53</v>
      </c>
      <c r="Q212" s="149"/>
      <c r="R212" s="149" t="s">
        <v>1338</v>
      </c>
      <c r="S212" s="149" t="s">
        <v>483</v>
      </c>
      <c r="T212" s="149" t="s">
        <v>1295</v>
      </c>
      <c r="U212" s="149" t="s">
        <v>267</v>
      </c>
      <c r="V212" s="149"/>
      <c r="W212" s="149"/>
      <c r="X212" s="149" t="s">
        <v>705</v>
      </c>
      <c r="Y212" s="149"/>
      <c r="Z212" s="149"/>
      <c r="AA212" s="149"/>
      <c r="AB212" s="149" t="s">
        <v>269</v>
      </c>
      <c r="AC212" s="149" t="s">
        <v>318</v>
      </c>
      <c r="AD212" s="149" t="s">
        <v>1295</v>
      </c>
      <c r="AE212" s="149" t="s">
        <v>271</v>
      </c>
      <c r="AF212" s="149"/>
      <c r="AG212" s="149" t="s">
        <v>272</v>
      </c>
      <c r="AH212" s="149" t="s">
        <v>273</v>
      </c>
      <c r="AI212" s="158">
        <v>60</v>
      </c>
      <c r="AJ212" s="149"/>
      <c r="AK212" s="159" t="s">
        <v>274</v>
      </c>
      <c r="AL212" s="159" t="s">
        <v>274</v>
      </c>
      <c r="AM212" s="149" t="s">
        <v>274</v>
      </c>
      <c r="AN212" s="160">
        <v>4</v>
      </c>
      <c r="AO212" s="149"/>
      <c r="AP212" s="149" t="s">
        <v>274</v>
      </c>
      <c r="AQ212" s="149" t="s">
        <v>275</v>
      </c>
      <c r="AR212" s="158">
        <v>1</v>
      </c>
      <c r="AS212" s="149" t="s">
        <v>275</v>
      </c>
      <c r="AT212" s="149" t="s">
        <v>276</v>
      </c>
      <c r="AU212" s="161">
        <v>1</v>
      </c>
      <c r="AV212" s="159">
        <v>3162.39</v>
      </c>
      <c r="AW212" s="159">
        <v>126.5</v>
      </c>
      <c r="AX212" s="149" t="s">
        <v>274</v>
      </c>
      <c r="AY212" s="162">
        <v>0</v>
      </c>
      <c r="AZ212" s="162" t="s">
        <v>274</v>
      </c>
      <c r="BA212" s="162">
        <v>0</v>
      </c>
      <c r="BB212" s="159">
        <v>3035.89</v>
      </c>
      <c r="BC212" s="162" t="s">
        <v>274</v>
      </c>
      <c r="BD212" s="162">
        <v>0</v>
      </c>
      <c r="BE212" s="159">
        <v>126.5</v>
      </c>
      <c r="BF212" s="159">
        <v>126.5</v>
      </c>
      <c r="BG212" s="159">
        <v>3162.39</v>
      </c>
    </row>
    <row r="213" ht="28.05" customHeight="1" spans="1:59">
      <c r="A213" s="149"/>
      <c r="B213" s="149"/>
      <c r="C213" s="149"/>
      <c r="D213" s="149" t="s">
        <v>1281</v>
      </c>
      <c r="E213" s="340" t="s">
        <v>1381</v>
      </c>
      <c r="F213" s="149" t="s">
        <v>1281</v>
      </c>
      <c r="G213" s="149" t="s">
        <v>1382</v>
      </c>
      <c r="H213" s="149" t="s">
        <v>1344</v>
      </c>
      <c r="I213" s="149" t="s">
        <v>1345</v>
      </c>
      <c r="J213" s="149" t="s">
        <v>1383</v>
      </c>
      <c r="K213" s="149"/>
      <c r="L213" s="149" t="s">
        <v>262</v>
      </c>
      <c r="M213" s="149"/>
      <c r="N213" s="149" t="s">
        <v>263</v>
      </c>
      <c r="O213" s="149" t="s">
        <v>214</v>
      </c>
      <c r="P213" s="149" t="s">
        <v>53</v>
      </c>
      <c r="Q213" s="149"/>
      <c r="R213" s="149" t="s">
        <v>1338</v>
      </c>
      <c r="S213" s="149" t="s">
        <v>483</v>
      </c>
      <c r="T213" s="149" t="s">
        <v>1295</v>
      </c>
      <c r="U213" s="149" t="s">
        <v>267</v>
      </c>
      <c r="V213" s="149"/>
      <c r="W213" s="149"/>
      <c r="X213" s="149" t="s">
        <v>705</v>
      </c>
      <c r="Y213" s="149"/>
      <c r="Z213" s="149"/>
      <c r="AA213" s="149"/>
      <c r="AB213" s="149" t="s">
        <v>269</v>
      </c>
      <c r="AC213" s="149" t="s">
        <v>318</v>
      </c>
      <c r="AD213" s="149" t="s">
        <v>1295</v>
      </c>
      <c r="AE213" s="149" t="s">
        <v>271</v>
      </c>
      <c r="AF213" s="149"/>
      <c r="AG213" s="149" t="s">
        <v>272</v>
      </c>
      <c r="AH213" s="149" t="s">
        <v>273</v>
      </c>
      <c r="AI213" s="158">
        <v>60</v>
      </c>
      <c r="AJ213" s="149"/>
      <c r="AK213" s="159" t="s">
        <v>274</v>
      </c>
      <c r="AL213" s="159" t="s">
        <v>274</v>
      </c>
      <c r="AM213" s="149" t="s">
        <v>274</v>
      </c>
      <c r="AN213" s="160">
        <v>4</v>
      </c>
      <c r="AO213" s="149"/>
      <c r="AP213" s="149" t="s">
        <v>274</v>
      </c>
      <c r="AQ213" s="149" t="s">
        <v>275</v>
      </c>
      <c r="AR213" s="158">
        <v>1</v>
      </c>
      <c r="AS213" s="149" t="s">
        <v>275</v>
      </c>
      <c r="AT213" s="149" t="s">
        <v>276</v>
      </c>
      <c r="AU213" s="161">
        <v>1</v>
      </c>
      <c r="AV213" s="159">
        <v>1794.87</v>
      </c>
      <c r="AW213" s="159">
        <v>71.79</v>
      </c>
      <c r="AX213" s="149" t="s">
        <v>274</v>
      </c>
      <c r="AY213" s="162">
        <v>0</v>
      </c>
      <c r="AZ213" s="162" t="s">
        <v>274</v>
      </c>
      <c r="BA213" s="162">
        <v>0</v>
      </c>
      <c r="BB213" s="159">
        <v>1723.08</v>
      </c>
      <c r="BC213" s="162" t="s">
        <v>274</v>
      </c>
      <c r="BD213" s="162">
        <v>0</v>
      </c>
      <c r="BE213" s="159">
        <v>71.79</v>
      </c>
      <c r="BF213" s="159">
        <v>71.79</v>
      </c>
      <c r="BG213" s="159">
        <v>1794.87</v>
      </c>
    </row>
    <row r="214" ht="28.05" customHeight="1" spans="1:59">
      <c r="A214" s="149"/>
      <c r="B214" s="149"/>
      <c r="C214" s="149"/>
      <c r="D214" s="149" t="s">
        <v>1281</v>
      </c>
      <c r="E214" s="340" t="s">
        <v>1384</v>
      </c>
      <c r="F214" s="149" t="s">
        <v>1281</v>
      </c>
      <c r="G214" s="149" t="s">
        <v>1385</v>
      </c>
      <c r="H214" s="149" t="s">
        <v>1344</v>
      </c>
      <c r="I214" s="149" t="s">
        <v>1345</v>
      </c>
      <c r="J214" s="149" t="s">
        <v>1386</v>
      </c>
      <c r="K214" s="149"/>
      <c r="L214" s="149" t="s">
        <v>262</v>
      </c>
      <c r="M214" s="149"/>
      <c r="N214" s="149" t="s">
        <v>263</v>
      </c>
      <c r="O214" s="149" t="s">
        <v>214</v>
      </c>
      <c r="P214" s="149" t="s">
        <v>53</v>
      </c>
      <c r="Q214" s="149"/>
      <c r="R214" s="149" t="s">
        <v>1387</v>
      </c>
      <c r="S214" s="149" t="s">
        <v>483</v>
      </c>
      <c r="T214" s="149" t="s">
        <v>1295</v>
      </c>
      <c r="U214" s="149" t="s">
        <v>267</v>
      </c>
      <c r="V214" s="149"/>
      <c r="W214" s="149"/>
      <c r="X214" s="149" t="s">
        <v>795</v>
      </c>
      <c r="Y214" s="149"/>
      <c r="Z214" s="149"/>
      <c r="AA214" s="149"/>
      <c r="AB214" s="149" t="s">
        <v>269</v>
      </c>
      <c r="AC214" s="149" t="s">
        <v>318</v>
      </c>
      <c r="AD214" s="149" t="s">
        <v>1295</v>
      </c>
      <c r="AE214" s="149" t="s">
        <v>271</v>
      </c>
      <c r="AF214" s="149"/>
      <c r="AG214" s="149" t="s">
        <v>272</v>
      </c>
      <c r="AH214" s="149" t="s">
        <v>273</v>
      </c>
      <c r="AI214" s="158">
        <v>60</v>
      </c>
      <c r="AJ214" s="149"/>
      <c r="AK214" s="159" t="s">
        <v>274</v>
      </c>
      <c r="AL214" s="159" t="s">
        <v>274</v>
      </c>
      <c r="AM214" s="149" t="s">
        <v>274</v>
      </c>
      <c r="AN214" s="160">
        <v>4</v>
      </c>
      <c r="AO214" s="149"/>
      <c r="AP214" s="149" t="s">
        <v>274</v>
      </c>
      <c r="AQ214" s="149" t="s">
        <v>275</v>
      </c>
      <c r="AR214" s="158">
        <v>1</v>
      </c>
      <c r="AS214" s="149" t="s">
        <v>275</v>
      </c>
      <c r="AT214" s="149" t="s">
        <v>276</v>
      </c>
      <c r="AU214" s="161">
        <v>1</v>
      </c>
      <c r="AV214" s="159">
        <v>1794.87</v>
      </c>
      <c r="AW214" s="159">
        <v>71.79</v>
      </c>
      <c r="AX214" s="149" t="s">
        <v>274</v>
      </c>
      <c r="AY214" s="162">
        <v>0</v>
      </c>
      <c r="AZ214" s="162" t="s">
        <v>274</v>
      </c>
      <c r="BA214" s="162">
        <v>0</v>
      </c>
      <c r="BB214" s="159">
        <v>1723.08</v>
      </c>
      <c r="BC214" s="162" t="s">
        <v>274</v>
      </c>
      <c r="BD214" s="162">
        <v>0</v>
      </c>
      <c r="BE214" s="159">
        <v>71.79</v>
      </c>
      <c r="BF214" s="159">
        <v>71.79</v>
      </c>
      <c r="BG214" s="159">
        <v>1794.87</v>
      </c>
    </row>
    <row r="215" ht="28.05" customHeight="1" spans="1:59">
      <c r="A215" s="149"/>
      <c r="B215" s="149"/>
      <c r="C215" s="149"/>
      <c r="D215" s="149" t="s">
        <v>1281</v>
      </c>
      <c r="E215" s="340" t="s">
        <v>1388</v>
      </c>
      <c r="F215" s="149" t="s">
        <v>1281</v>
      </c>
      <c r="G215" s="149" t="s">
        <v>1389</v>
      </c>
      <c r="H215" s="149" t="s">
        <v>1344</v>
      </c>
      <c r="I215" s="149" t="s">
        <v>1345</v>
      </c>
      <c r="J215" s="149" t="s">
        <v>1390</v>
      </c>
      <c r="K215" s="149"/>
      <c r="L215" s="149" t="s">
        <v>262</v>
      </c>
      <c r="M215" s="149"/>
      <c r="N215" s="149" t="s">
        <v>263</v>
      </c>
      <c r="O215" s="149" t="s">
        <v>214</v>
      </c>
      <c r="P215" s="149" t="s">
        <v>53</v>
      </c>
      <c r="Q215" s="149"/>
      <c r="R215" s="149" t="s">
        <v>1338</v>
      </c>
      <c r="S215" s="149" t="s">
        <v>483</v>
      </c>
      <c r="T215" s="149" t="s">
        <v>1295</v>
      </c>
      <c r="U215" s="149" t="s">
        <v>267</v>
      </c>
      <c r="V215" s="149"/>
      <c r="W215" s="149"/>
      <c r="X215" s="149" t="s">
        <v>705</v>
      </c>
      <c r="Y215" s="149"/>
      <c r="Z215" s="149"/>
      <c r="AA215" s="149"/>
      <c r="AB215" s="149" t="s">
        <v>269</v>
      </c>
      <c r="AC215" s="149" t="s">
        <v>318</v>
      </c>
      <c r="AD215" s="149" t="s">
        <v>1295</v>
      </c>
      <c r="AE215" s="149" t="s">
        <v>271</v>
      </c>
      <c r="AF215" s="149"/>
      <c r="AG215" s="149" t="s">
        <v>272</v>
      </c>
      <c r="AH215" s="149" t="s">
        <v>273</v>
      </c>
      <c r="AI215" s="158">
        <v>60</v>
      </c>
      <c r="AJ215" s="149"/>
      <c r="AK215" s="159" t="s">
        <v>274</v>
      </c>
      <c r="AL215" s="159" t="s">
        <v>274</v>
      </c>
      <c r="AM215" s="149" t="s">
        <v>274</v>
      </c>
      <c r="AN215" s="160">
        <v>4</v>
      </c>
      <c r="AO215" s="149"/>
      <c r="AP215" s="149" t="s">
        <v>274</v>
      </c>
      <c r="AQ215" s="149" t="s">
        <v>275</v>
      </c>
      <c r="AR215" s="158">
        <v>1</v>
      </c>
      <c r="AS215" s="149" t="s">
        <v>275</v>
      </c>
      <c r="AT215" s="149" t="s">
        <v>276</v>
      </c>
      <c r="AU215" s="161">
        <v>1</v>
      </c>
      <c r="AV215" s="159">
        <v>1794.87</v>
      </c>
      <c r="AW215" s="159">
        <v>71.79</v>
      </c>
      <c r="AX215" s="149" t="s">
        <v>274</v>
      </c>
      <c r="AY215" s="162">
        <v>0</v>
      </c>
      <c r="AZ215" s="162" t="s">
        <v>274</v>
      </c>
      <c r="BA215" s="162">
        <v>0</v>
      </c>
      <c r="BB215" s="159">
        <v>1723.08</v>
      </c>
      <c r="BC215" s="162" t="s">
        <v>274</v>
      </c>
      <c r="BD215" s="162">
        <v>0</v>
      </c>
      <c r="BE215" s="159">
        <v>71.79</v>
      </c>
      <c r="BF215" s="159">
        <v>71.79</v>
      </c>
      <c r="BG215" s="159">
        <v>1794.87</v>
      </c>
    </row>
    <row r="216" ht="28.05" customHeight="1" spans="1:59">
      <c r="A216" s="149"/>
      <c r="B216" s="149"/>
      <c r="C216" s="149"/>
      <c r="D216" s="149" t="s">
        <v>1281</v>
      </c>
      <c r="E216" s="340" t="s">
        <v>1391</v>
      </c>
      <c r="F216" s="149" t="s">
        <v>1281</v>
      </c>
      <c r="G216" s="149" t="s">
        <v>1392</v>
      </c>
      <c r="H216" s="149" t="s">
        <v>1344</v>
      </c>
      <c r="I216" s="149" t="s">
        <v>1345</v>
      </c>
      <c r="J216" s="149" t="s">
        <v>1393</v>
      </c>
      <c r="K216" s="149"/>
      <c r="L216" s="149" t="s">
        <v>262</v>
      </c>
      <c r="M216" s="149"/>
      <c r="N216" s="149" t="s">
        <v>263</v>
      </c>
      <c r="O216" s="149" t="s">
        <v>214</v>
      </c>
      <c r="P216" s="149" t="s">
        <v>53</v>
      </c>
      <c r="Q216" s="149"/>
      <c r="R216" s="149" t="s">
        <v>1338</v>
      </c>
      <c r="S216" s="149" t="s">
        <v>483</v>
      </c>
      <c r="T216" s="149" t="s">
        <v>1295</v>
      </c>
      <c r="U216" s="149" t="s">
        <v>267</v>
      </c>
      <c r="V216" s="149"/>
      <c r="W216" s="149"/>
      <c r="X216" s="149" t="s">
        <v>705</v>
      </c>
      <c r="Y216" s="149"/>
      <c r="Z216" s="149"/>
      <c r="AA216" s="149"/>
      <c r="AB216" s="149" t="s">
        <v>269</v>
      </c>
      <c r="AC216" s="149" t="s">
        <v>318</v>
      </c>
      <c r="AD216" s="149" t="s">
        <v>1295</v>
      </c>
      <c r="AE216" s="149" t="s">
        <v>271</v>
      </c>
      <c r="AF216" s="149"/>
      <c r="AG216" s="149" t="s">
        <v>272</v>
      </c>
      <c r="AH216" s="149" t="s">
        <v>273</v>
      </c>
      <c r="AI216" s="158">
        <v>60</v>
      </c>
      <c r="AJ216" s="149"/>
      <c r="AK216" s="159" t="s">
        <v>274</v>
      </c>
      <c r="AL216" s="159" t="s">
        <v>274</v>
      </c>
      <c r="AM216" s="149" t="s">
        <v>274</v>
      </c>
      <c r="AN216" s="160">
        <v>4</v>
      </c>
      <c r="AO216" s="149"/>
      <c r="AP216" s="149" t="s">
        <v>274</v>
      </c>
      <c r="AQ216" s="149" t="s">
        <v>275</v>
      </c>
      <c r="AR216" s="158">
        <v>1</v>
      </c>
      <c r="AS216" s="149" t="s">
        <v>275</v>
      </c>
      <c r="AT216" s="149" t="s">
        <v>276</v>
      </c>
      <c r="AU216" s="161">
        <v>1</v>
      </c>
      <c r="AV216" s="159">
        <v>1794.87</v>
      </c>
      <c r="AW216" s="159">
        <v>71.79</v>
      </c>
      <c r="AX216" s="149" t="s">
        <v>274</v>
      </c>
      <c r="AY216" s="162">
        <v>0</v>
      </c>
      <c r="AZ216" s="162" t="s">
        <v>274</v>
      </c>
      <c r="BA216" s="162">
        <v>0</v>
      </c>
      <c r="BB216" s="159">
        <v>1723.08</v>
      </c>
      <c r="BC216" s="162" t="s">
        <v>274</v>
      </c>
      <c r="BD216" s="162">
        <v>0</v>
      </c>
      <c r="BE216" s="159">
        <v>71.79</v>
      </c>
      <c r="BF216" s="159">
        <v>71.79</v>
      </c>
      <c r="BG216" s="159">
        <v>1794.87</v>
      </c>
    </row>
    <row r="217" ht="28.05" customHeight="1" spans="1:59">
      <c r="A217" s="149"/>
      <c r="B217" s="149"/>
      <c r="C217" s="149"/>
      <c r="D217" s="149" t="s">
        <v>1281</v>
      </c>
      <c r="E217" s="340" t="s">
        <v>1394</v>
      </c>
      <c r="F217" s="149" t="s">
        <v>1281</v>
      </c>
      <c r="G217" s="149" t="s">
        <v>1395</v>
      </c>
      <c r="H217" s="149" t="s">
        <v>1344</v>
      </c>
      <c r="I217" s="149" t="s">
        <v>1345</v>
      </c>
      <c r="J217" s="149" t="s">
        <v>1396</v>
      </c>
      <c r="K217" s="149"/>
      <c r="L217" s="149" t="s">
        <v>262</v>
      </c>
      <c r="M217" s="149"/>
      <c r="N217" s="149" t="s">
        <v>263</v>
      </c>
      <c r="O217" s="149" t="s">
        <v>214</v>
      </c>
      <c r="P217" s="149" t="s">
        <v>53</v>
      </c>
      <c r="Q217" s="149"/>
      <c r="R217" s="149" t="s">
        <v>1338</v>
      </c>
      <c r="S217" s="149" t="s">
        <v>483</v>
      </c>
      <c r="T217" s="149" t="s">
        <v>1295</v>
      </c>
      <c r="U217" s="149" t="s">
        <v>267</v>
      </c>
      <c r="V217" s="149"/>
      <c r="W217" s="149"/>
      <c r="X217" s="149" t="s">
        <v>705</v>
      </c>
      <c r="Y217" s="149"/>
      <c r="Z217" s="149"/>
      <c r="AA217" s="149"/>
      <c r="AB217" s="149" t="s">
        <v>269</v>
      </c>
      <c r="AC217" s="149" t="s">
        <v>318</v>
      </c>
      <c r="AD217" s="149" t="s">
        <v>1295</v>
      </c>
      <c r="AE217" s="149" t="s">
        <v>271</v>
      </c>
      <c r="AF217" s="149"/>
      <c r="AG217" s="149" t="s">
        <v>272</v>
      </c>
      <c r="AH217" s="149" t="s">
        <v>273</v>
      </c>
      <c r="AI217" s="158">
        <v>60</v>
      </c>
      <c r="AJ217" s="149"/>
      <c r="AK217" s="159" t="s">
        <v>274</v>
      </c>
      <c r="AL217" s="159" t="s">
        <v>274</v>
      </c>
      <c r="AM217" s="149" t="s">
        <v>274</v>
      </c>
      <c r="AN217" s="160">
        <v>4</v>
      </c>
      <c r="AO217" s="149"/>
      <c r="AP217" s="149" t="s">
        <v>274</v>
      </c>
      <c r="AQ217" s="149" t="s">
        <v>275</v>
      </c>
      <c r="AR217" s="158">
        <v>1</v>
      </c>
      <c r="AS217" s="149" t="s">
        <v>275</v>
      </c>
      <c r="AT217" s="149" t="s">
        <v>276</v>
      </c>
      <c r="AU217" s="161">
        <v>1</v>
      </c>
      <c r="AV217" s="159">
        <v>1794.87</v>
      </c>
      <c r="AW217" s="159">
        <v>71.79</v>
      </c>
      <c r="AX217" s="149" t="s">
        <v>274</v>
      </c>
      <c r="AY217" s="162">
        <v>0</v>
      </c>
      <c r="AZ217" s="162" t="s">
        <v>274</v>
      </c>
      <c r="BA217" s="162">
        <v>0</v>
      </c>
      <c r="BB217" s="159">
        <v>1723.08</v>
      </c>
      <c r="BC217" s="162" t="s">
        <v>274</v>
      </c>
      <c r="BD217" s="162">
        <v>0</v>
      </c>
      <c r="BE217" s="159">
        <v>71.79</v>
      </c>
      <c r="BF217" s="159">
        <v>71.79</v>
      </c>
      <c r="BG217" s="159">
        <v>1794.87</v>
      </c>
    </row>
    <row r="218" ht="28.05" customHeight="1" spans="1:59">
      <c r="A218" s="149"/>
      <c r="B218" s="149"/>
      <c r="C218" s="149"/>
      <c r="D218" s="149" t="s">
        <v>1281</v>
      </c>
      <c r="E218" s="340" t="s">
        <v>1397</v>
      </c>
      <c r="F218" s="149" t="s">
        <v>1281</v>
      </c>
      <c r="G218" s="149" t="s">
        <v>1398</v>
      </c>
      <c r="H218" s="149" t="s">
        <v>1344</v>
      </c>
      <c r="I218" s="149" t="s">
        <v>1345</v>
      </c>
      <c r="J218" s="149" t="s">
        <v>1399</v>
      </c>
      <c r="K218" s="149"/>
      <c r="L218" s="149" t="s">
        <v>262</v>
      </c>
      <c r="M218" s="149"/>
      <c r="N218" s="149" t="s">
        <v>263</v>
      </c>
      <c r="O218" s="149" t="s">
        <v>214</v>
      </c>
      <c r="P218" s="149" t="s">
        <v>53</v>
      </c>
      <c r="Q218" s="149"/>
      <c r="R218" s="149" t="s">
        <v>1338</v>
      </c>
      <c r="S218" s="149" t="s">
        <v>483</v>
      </c>
      <c r="T218" s="149" t="s">
        <v>1295</v>
      </c>
      <c r="U218" s="149" t="s">
        <v>267</v>
      </c>
      <c r="V218" s="149"/>
      <c r="W218" s="149"/>
      <c r="X218" s="149" t="s">
        <v>705</v>
      </c>
      <c r="Y218" s="149"/>
      <c r="Z218" s="149"/>
      <c r="AA218" s="149"/>
      <c r="AB218" s="149" t="s">
        <v>269</v>
      </c>
      <c r="AC218" s="149" t="s">
        <v>318</v>
      </c>
      <c r="AD218" s="149" t="s">
        <v>1295</v>
      </c>
      <c r="AE218" s="149" t="s">
        <v>271</v>
      </c>
      <c r="AF218" s="149"/>
      <c r="AG218" s="149" t="s">
        <v>272</v>
      </c>
      <c r="AH218" s="149" t="s">
        <v>273</v>
      </c>
      <c r="AI218" s="158">
        <v>60</v>
      </c>
      <c r="AJ218" s="149"/>
      <c r="AK218" s="159" t="s">
        <v>274</v>
      </c>
      <c r="AL218" s="159" t="s">
        <v>274</v>
      </c>
      <c r="AM218" s="149" t="s">
        <v>274</v>
      </c>
      <c r="AN218" s="160">
        <v>4</v>
      </c>
      <c r="AO218" s="149"/>
      <c r="AP218" s="149" t="s">
        <v>274</v>
      </c>
      <c r="AQ218" s="149" t="s">
        <v>275</v>
      </c>
      <c r="AR218" s="158">
        <v>1</v>
      </c>
      <c r="AS218" s="149" t="s">
        <v>275</v>
      </c>
      <c r="AT218" s="149" t="s">
        <v>276</v>
      </c>
      <c r="AU218" s="161">
        <v>1</v>
      </c>
      <c r="AV218" s="159">
        <v>1794.87</v>
      </c>
      <c r="AW218" s="159">
        <v>71.79</v>
      </c>
      <c r="AX218" s="149" t="s">
        <v>274</v>
      </c>
      <c r="AY218" s="162">
        <v>0</v>
      </c>
      <c r="AZ218" s="162" t="s">
        <v>274</v>
      </c>
      <c r="BA218" s="162">
        <v>0</v>
      </c>
      <c r="BB218" s="159">
        <v>1723.08</v>
      </c>
      <c r="BC218" s="162" t="s">
        <v>274</v>
      </c>
      <c r="BD218" s="162">
        <v>0</v>
      </c>
      <c r="BE218" s="159">
        <v>71.79</v>
      </c>
      <c r="BF218" s="159">
        <v>71.79</v>
      </c>
      <c r="BG218" s="159">
        <v>1794.87</v>
      </c>
    </row>
    <row r="219" ht="28.05" customHeight="1" spans="1:59">
      <c r="A219" s="149"/>
      <c r="B219" s="149"/>
      <c r="C219" s="149"/>
      <c r="D219" s="149" t="s">
        <v>1281</v>
      </c>
      <c r="E219" s="340" t="s">
        <v>1400</v>
      </c>
      <c r="F219" s="149" t="s">
        <v>1281</v>
      </c>
      <c r="G219" s="149" t="s">
        <v>1401</v>
      </c>
      <c r="H219" s="149" t="s">
        <v>1344</v>
      </c>
      <c r="I219" s="149" t="s">
        <v>1345</v>
      </c>
      <c r="J219" s="149" t="s">
        <v>1402</v>
      </c>
      <c r="K219" s="149"/>
      <c r="L219" s="149" t="s">
        <v>262</v>
      </c>
      <c r="M219" s="149"/>
      <c r="N219" s="149" t="s">
        <v>263</v>
      </c>
      <c r="O219" s="149" t="s">
        <v>214</v>
      </c>
      <c r="P219" s="149" t="s">
        <v>53</v>
      </c>
      <c r="Q219" s="149"/>
      <c r="R219" s="149" t="s">
        <v>1338</v>
      </c>
      <c r="S219" s="149" t="s">
        <v>483</v>
      </c>
      <c r="T219" s="149" t="s">
        <v>1295</v>
      </c>
      <c r="U219" s="149" t="s">
        <v>267</v>
      </c>
      <c r="V219" s="149"/>
      <c r="W219" s="149"/>
      <c r="X219" s="149" t="s">
        <v>705</v>
      </c>
      <c r="Y219" s="149"/>
      <c r="Z219" s="149"/>
      <c r="AA219" s="149"/>
      <c r="AB219" s="149" t="s">
        <v>269</v>
      </c>
      <c r="AC219" s="149" t="s">
        <v>318</v>
      </c>
      <c r="AD219" s="149" t="s">
        <v>1295</v>
      </c>
      <c r="AE219" s="149" t="s">
        <v>271</v>
      </c>
      <c r="AF219" s="149"/>
      <c r="AG219" s="149" t="s">
        <v>272</v>
      </c>
      <c r="AH219" s="149" t="s">
        <v>273</v>
      </c>
      <c r="AI219" s="158">
        <v>60</v>
      </c>
      <c r="AJ219" s="149"/>
      <c r="AK219" s="159" t="s">
        <v>274</v>
      </c>
      <c r="AL219" s="159" t="s">
        <v>274</v>
      </c>
      <c r="AM219" s="149" t="s">
        <v>274</v>
      </c>
      <c r="AN219" s="160">
        <v>4</v>
      </c>
      <c r="AO219" s="149"/>
      <c r="AP219" s="149" t="s">
        <v>274</v>
      </c>
      <c r="AQ219" s="149" t="s">
        <v>275</v>
      </c>
      <c r="AR219" s="158">
        <v>1</v>
      </c>
      <c r="AS219" s="149" t="s">
        <v>275</v>
      </c>
      <c r="AT219" s="149" t="s">
        <v>276</v>
      </c>
      <c r="AU219" s="161">
        <v>1</v>
      </c>
      <c r="AV219" s="159">
        <v>1794.87</v>
      </c>
      <c r="AW219" s="159">
        <v>71.79</v>
      </c>
      <c r="AX219" s="149" t="s">
        <v>274</v>
      </c>
      <c r="AY219" s="162">
        <v>0</v>
      </c>
      <c r="AZ219" s="162" t="s">
        <v>274</v>
      </c>
      <c r="BA219" s="162">
        <v>0</v>
      </c>
      <c r="BB219" s="159">
        <v>1723.08</v>
      </c>
      <c r="BC219" s="162" t="s">
        <v>274</v>
      </c>
      <c r="BD219" s="162">
        <v>0</v>
      </c>
      <c r="BE219" s="159">
        <v>71.79</v>
      </c>
      <c r="BF219" s="159">
        <v>71.79</v>
      </c>
      <c r="BG219" s="159">
        <v>1794.87</v>
      </c>
    </row>
    <row r="220" ht="28.05" customHeight="1" spans="1:59">
      <c r="A220" s="149"/>
      <c r="B220" s="149"/>
      <c r="C220" s="149"/>
      <c r="D220" s="149" t="s">
        <v>1281</v>
      </c>
      <c r="E220" s="340" t="s">
        <v>1403</v>
      </c>
      <c r="F220" s="149" t="s">
        <v>1281</v>
      </c>
      <c r="G220" s="149" t="s">
        <v>1404</v>
      </c>
      <c r="H220" s="149" t="s">
        <v>1344</v>
      </c>
      <c r="I220" s="149" t="s">
        <v>1345</v>
      </c>
      <c r="J220" s="149" t="s">
        <v>1405</v>
      </c>
      <c r="K220" s="149"/>
      <c r="L220" s="149" t="s">
        <v>262</v>
      </c>
      <c r="M220" s="149"/>
      <c r="N220" s="149" t="s">
        <v>263</v>
      </c>
      <c r="O220" s="149" t="s">
        <v>214</v>
      </c>
      <c r="P220" s="149" t="s">
        <v>53</v>
      </c>
      <c r="Q220" s="149"/>
      <c r="R220" s="149" t="s">
        <v>1338</v>
      </c>
      <c r="S220" s="149" t="s">
        <v>483</v>
      </c>
      <c r="T220" s="149" t="s">
        <v>1295</v>
      </c>
      <c r="U220" s="149" t="s">
        <v>267</v>
      </c>
      <c r="V220" s="149"/>
      <c r="W220" s="149"/>
      <c r="X220" s="149" t="s">
        <v>705</v>
      </c>
      <c r="Y220" s="149"/>
      <c r="Z220" s="149"/>
      <c r="AA220" s="149"/>
      <c r="AB220" s="149" t="s">
        <v>269</v>
      </c>
      <c r="AC220" s="149" t="s">
        <v>318</v>
      </c>
      <c r="AD220" s="149" t="s">
        <v>1295</v>
      </c>
      <c r="AE220" s="149" t="s">
        <v>271</v>
      </c>
      <c r="AF220" s="149"/>
      <c r="AG220" s="149" t="s">
        <v>272</v>
      </c>
      <c r="AH220" s="149" t="s">
        <v>273</v>
      </c>
      <c r="AI220" s="158">
        <v>60</v>
      </c>
      <c r="AJ220" s="149"/>
      <c r="AK220" s="159" t="s">
        <v>274</v>
      </c>
      <c r="AL220" s="159" t="s">
        <v>274</v>
      </c>
      <c r="AM220" s="149" t="s">
        <v>274</v>
      </c>
      <c r="AN220" s="160">
        <v>4</v>
      </c>
      <c r="AO220" s="149"/>
      <c r="AP220" s="149" t="s">
        <v>274</v>
      </c>
      <c r="AQ220" s="149" t="s">
        <v>275</v>
      </c>
      <c r="AR220" s="158">
        <v>1</v>
      </c>
      <c r="AS220" s="149" t="s">
        <v>275</v>
      </c>
      <c r="AT220" s="149" t="s">
        <v>276</v>
      </c>
      <c r="AU220" s="161">
        <v>1</v>
      </c>
      <c r="AV220" s="159">
        <v>1794.87</v>
      </c>
      <c r="AW220" s="159">
        <v>71.79</v>
      </c>
      <c r="AX220" s="149" t="s">
        <v>274</v>
      </c>
      <c r="AY220" s="162">
        <v>0</v>
      </c>
      <c r="AZ220" s="162" t="s">
        <v>274</v>
      </c>
      <c r="BA220" s="162">
        <v>0</v>
      </c>
      <c r="BB220" s="159">
        <v>1723.08</v>
      </c>
      <c r="BC220" s="162" t="s">
        <v>274</v>
      </c>
      <c r="BD220" s="162">
        <v>0</v>
      </c>
      <c r="BE220" s="159">
        <v>71.79</v>
      </c>
      <c r="BF220" s="159">
        <v>71.79</v>
      </c>
      <c r="BG220" s="159">
        <v>1794.87</v>
      </c>
    </row>
    <row r="221" ht="28.05" customHeight="1" spans="1:59">
      <c r="A221" s="149"/>
      <c r="B221" s="149"/>
      <c r="C221" s="149"/>
      <c r="D221" s="149" t="s">
        <v>1281</v>
      </c>
      <c r="E221" s="340" t="s">
        <v>1406</v>
      </c>
      <c r="F221" s="149" t="s">
        <v>1281</v>
      </c>
      <c r="G221" s="149" t="s">
        <v>1407</v>
      </c>
      <c r="H221" s="149" t="s">
        <v>1344</v>
      </c>
      <c r="I221" s="149" t="s">
        <v>1345</v>
      </c>
      <c r="J221" s="149" t="s">
        <v>1408</v>
      </c>
      <c r="K221" s="149"/>
      <c r="L221" s="149" t="s">
        <v>262</v>
      </c>
      <c r="M221" s="149"/>
      <c r="N221" s="149" t="s">
        <v>263</v>
      </c>
      <c r="O221" s="149" t="s">
        <v>214</v>
      </c>
      <c r="P221" s="149" t="s">
        <v>53</v>
      </c>
      <c r="Q221" s="149"/>
      <c r="R221" s="149" t="s">
        <v>1338</v>
      </c>
      <c r="S221" s="149" t="s">
        <v>483</v>
      </c>
      <c r="T221" s="149" t="s">
        <v>1295</v>
      </c>
      <c r="U221" s="149" t="s">
        <v>267</v>
      </c>
      <c r="V221" s="149"/>
      <c r="W221" s="149"/>
      <c r="X221" s="149" t="s">
        <v>705</v>
      </c>
      <c r="Y221" s="149"/>
      <c r="Z221" s="149"/>
      <c r="AA221" s="149"/>
      <c r="AB221" s="149" t="s">
        <v>269</v>
      </c>
      <c r="AC221" s="149" t="s">
        <v>318</v>
      </c>
      <c r="AD221" s="149" t="s">
        <v>1295</v>
      </c>
      <c r="AE221" s="149" t="s">
        <v>271</v>
      </c>
      <c r="AF221" s="149"/>
      <c r="AG221" s="149" t="s">
        <v>272</v>
      </c>
      <c r="AH221" s="149" t="s">
        <v>273</v>
      </c>
      <c r="AI221" s="158">
        <v>60</v>
      </c>
      <c r="AJ221" s="149"/>
      <c r="AK221" s="159" t="s">
        <v>274</v>
      </c>
      <c r="AL221" s="159" t="s">
        <v>274</v>
      </c>
      <c r="AM221" s="149" t="s">
        <v>274</v>
      </c>
      <c r="AN221" s="160">
        <v>4</v>
      </c>
      <c r="AO221" s="149"/>
      <c r="AP221" s="149" t="s">
        <v>274</v>
      </c>
      <c r="AQ221" s="149" t="s">
        <v>275</v>
      </c>
      <c r="AR221" s="158">
        <v>1</v>
      </c>
      <c r="AS221" s="149" t="s">
        <v>275</v>
      </c>
      <c r="AT221" s="149" t="s">
        <v>276</v>
      </c>
      <c r="AU221" s="161">
        <v>1</v>
      </c>
      <c r="AV221" s="159">
        <v>1794.87</v>
      </c>
      <c r="AW221" s="159">
        <v>71.79</v>
      </c>
      <c r="AX221" s="149" t="s">
        <v>274</v>
      </c>
      <c r="AY221" s="162">
        <v>0</v>
      </c>
      <c r="AZ221" s="162" t="s">
        <v>274</v>
      </c>
      <c r="BA221" s="162">
        <v>0</v>
      </c>
      <c r="BB221" s="159">
        <v>1723.08</v>
      </c>
      <c r="BC221" s="162" t="s">
        <v>274</v>
      </c>
      <c r="BD221" s="162">
        <v>0</v>
      </c>
      <c r="BE221" s="159">
        <v>71.79</v>
      </c>
      <c r="BF221" s="159">
        <v>71.79</v>
      </c>
      <c r="BG221" s="159">
        <v>1794.87</v>
      </c>
    </row>
    <row r="222" ht="28.05" customHeight="1" spans="1:59">
      <c r="A222" s="149"/>
      <c r="B222" s="149"/>
      <c r="C222" s="149"/>
      <c r="D222" s="149" t="s">
        <v>1281</v>
      </c>
      <c r="E222" s="340" t="s">
        <v>1409</v>
      </c>
      <c r="F222" s="149" t="s">
        <v>1281</v>
      </c>
      <c r="G222" s="149" t="s">
        <v>1410</v>
      </c>
      <c r="H222" s="149" t="s">
        <v>1344</v>
      </c>
      <c r="I222" s="149" t="s">
        <v>1345</v>
      </c>
      <c r="J222" s="149" t="s">
        <v>1411</v>
      </c>
      <c r="K222" s="149"/>
      <c r="L222" s="149" t="s">
        <v>262</v>
      </c>
      <c r="M222" s="149"/>
      <c r="N222" s="149" t="s">
        <v>263</v>
      </c>
      <c r="O222" s="149" t="s">
        <v>214</v>
      </c>
      <c r="P222" s="149" t="s">
        <v>53</v>
      </c>
      <c r="Q222" s="149"/>
      <c r="R222" s="149" t="s">
        <v>1366</v>
      </c>
      <c r="S222" s="149" t="s">
        <v>483</v>
      </c>
      <c r="T222" s="149" t="s">
        <v>1295</v>
      </c>
      <c r="U222" s="149" t="s">
        <v>267</v>
      </c>
      <c r="V222" s="149"/>
      <c r="W222" s="149"/>
      <c r="X222" s="149" t="s">
        <v>51</v>
      </c>
      <c r="Y222" s="149"/>
      <c r="Z222" s="149"/>
      <c r="AA222" s="149"/>
      <c r="AB222" s="149" t="s">
        <v>269</v>
      </c>
      <c r="AC222" s="149" t="s">
        <v>318</v>
      </c>
      <c r="AD222" s="149" t="s">
        <v>1295</v>
      </c>
      <c r="AE222" s="149" t="s">
        <v>271</v>
      </c>
      <c r="AF222" s="149"/>
      <c r="AG222" s="149" t="s">
        <v>272</v>
      </c>
      <c r="AH222" s="149" t="s">
        <v>273</v>
      </c>
      <c r="AI222" s="158">
        <v>60</v>
      </c>
      <c r="AJ222" s="149"/>
      <c r="AK222" s="159" t="s">
        <v>274</v>
      </c>
      <c r="AL222" s="159" t="s">
        <v>274</v>
      </c>
      <c r="AM222" s="149" t="s">
        <v>274</v>
      </c>
      <c r="AN222" s="160">
        <v>4</v>
      </c>
      <c r="AO222" s="149"/>
      <c r="AP222" s="149" t="s">
        <v>274</v>
      </c>
      <c r="AQ222" s="149" t="s">
        <v>275</v>
      </c>
      <c r="AR222" s="158">
        <v>1</v>
      </c>
      <c r="AS222" s="149" t="s">
        <v>275</v>
      </c>
      <c r="AT222" s="149" t="s">
        <v>276</v>
      </c>
      <c r="AU222" s="161">
        <v>1</v>
      </c>
      <c r="AV222" s="159">
        <v>1794.87</v>
      </c>
      <c r="AW222" s="159">
        <v>71.79</v>
      </c>
      <c r="AX222" s="149" t="s">
        <v>274</v>
      </c>
      <c r="AY222" s="149"/>
      <c r="AZ222" s="162" t="s">
        <v>274</v>
      </c>
      <c r="BA222" s="162">
        <v>0</v>
      </c>
      <c r="BB222" s="159">
        <v>1723.08</v>
      </c>
      <c r="BC222" s="162" t="s">
        <v>274</v>
      </c>
      <c r="BD222" s="162">
        <v>0</v>
      </c>
      <c r="BE222" s="159">
        <v>71.79</v>
      </c>
      <c r="BF222" s="159">
        <v>71.79</v>
      </c>
      <c r="BG222" s="159">
        <v>1794.87</v>
      </c>
    </row>
    <row r="223" ht="28.05" customHeight="1" spans="1:59">
      <c r="A223" s="149"/>
      <c r="B223" s="149"/>
      <c r="C223" s="149"/>
      <c r="D223" s="149" t="s">
        <v>1281</v>
      </c>
      <c r="E223" s="340" t="s">
        <v>1412</v>
      </c>
      <c r="F223" s="149" t="s">
        <v>1281</v>
      </c>
      <c r="G223" s="149" t="s">
        <v>1413</v>
      </c>
      <c r="H223" s="149" t="s">
        <v>1344</v>
      </c>
      <c r="I223" s="149" t="s">
        <v>1345</v>
      </c>
      <c r="J223" s="149" t="s">
        <v>1414</v>
      </c>
      <c r="K223" s="149"/>
      <c r="L223" s="149" t="s">
        <v>262</v>
      </c>
      <c r="M223" s="149"/>
      <c r="N223" s="149" t="s">
        <v>263</v>
      </c>
      <c r="O223" s="149" t="s">
        <v>214</v>
      </c>
      <c r="P223" s="149" t="s">
        <v>53</v>
      </c>
      <c r="Q223" s="149"/>
      <c r="R223" s="149" t="s">
        <v>1415</v>
      </c>
      <c r="S223" s="149" t="s">
        <v>483</v>
      </c>
      <c r="T223" s="149" t="s">
        <v>1295</v>
      </c>
      <c r="U223" s="149" t="s">
        <v>267</v>
      </c>
      <c r="V223" s="149"/>
      <c r="W223" s="149"/>
      <c r="X223" s="149" t="s">
        <v>1047</v>
      </c>
      <c r="Y223" s="149"/>
      <c r="Z223" s="149"/>
      <c r="AA223" s="149"/>
      <c r="AB223" s="149" t="s">
        <v>269</v>
      </c>
      <c r="AC223" s="149" t="s">
        <v>318</v>
      </c>
      <c r="AD223" s="149" t="s">
        <v>1295</v>
      </c>
      <c r="AE223" s="149" t="s">
        <v>271</v>
      </c>
      <c r="AF223" s="149"/>
      <c r="AG223" s="149" t="s">
        <v>272</v>
      </c>
      <c r="AH223" s="149" t="s">
        <v>273</v>
      </c>
      <c r="AI223" s="158">
        <v>60</v>
      </c>
      <c r="AJ223" s="149"/>
      <c r="AK223" s="159" t="s">
        <v>274</v>
      </c>
      <c r="AL223" s="159" t="s">
        <v>274</v>
      </c>
      <c r="AM223" s="149" t="s">
        <v>274</v>
      </c>
      <c r="AN223" s="160">
        <v>4</v>
      </c>
      <c r="AO223" s="149"/>
      <c r="AP223" s="149" t="s">
        <v>274</v>
      </c>
      <c r="AQ223" s="149" t="s">
        <v>275</v>
      </c>
      <c r="AR223" s="158">
        <v>1</v>
      </c>
      <c r="AS223" s="149" t="s">
        <v>275</v>
      </c>
      <c r="AT223" s="149" t="s">
        <v>276</v>
      </c>
      <c r="AU223" s="161">
        <v>1</v>
      </c>
      <c r="AV223" s="159">
        <v>1794.87</v>
      </c>
      <c r="AW223" s="159">
        <v>71.79</v>
      </c>
      <c r="AX223" s="149" t="s">
        <v>274</v>
      </c>
      <c r="AY223" s="162">
        <v>0</v>
      </c>
      <c r="AZ223" s="162" t="s">
        <v>274</v>
      </c>
      <c r="BA223" s="162">
        <v>0</v>
      </c>
      <c r="BB223" s="159">
        <v>1723.08</v>
      </c>
      <c r="BC223" s="162" t="s">
        <v>274</v>
      </c>
      <c r="BD223" s="162">
        <v>0</v>
      </c>
      <c r="BE223" s="159">
        <v>71.79</v>
      </c>
      <c r="BF223" s="159">
        <v>71.79</v>
      </c>
      <c r="BG223" s="159">
        <v>1794.87</v>
      </c>
    </row>
    <row r="224" ht="28.05" customHeight="1" spans="1:59">
      <c r="A224" s="149"/>
      <c r="B224" s="149"/>
      <c r="C224" s="149"/>
      <c r="D224" s="149" t="s">
        <v>1281</v>
      </c>
      <c r="E224" s="340" t="s">
        <v>1416</v>
      </c>
      <c r="F224" s="149" t="s">
        <v>1281</v>
      </c>
      <c r="G224" s="149" t="s">
        <v>1417</v>
      </c>
      <c r="H224" s="149" t="s">
        <v>1344</v>
      </c>
      <c r="I224" s="149" t="s">
        <v>1345</v>
      </c>
      <c r="J224" s="149" t="s">
        <v>1418</v>
      </c>
      <c r="K224" s="149"/>
      <c r="L224" s="149" t="s">
        <v>262</v>
      </c>
      <c r="M224" s="149"/>
      <c r="N224" s="149" t="s">
        <v>263</v>
      </c>
      <c r="O224" s="149" t="s">
        <v>214</v>
      </c>
      <c r="P224" s="149" t="s">
        <v>53</v>
      </c>
      <c r="Q224" s="149"/>
      <c r="R224" s="149" t="s">
        <v>1419</v>
      </c>
      <c r="S224" s="149" t="s">
        <v>483</v>
      </c>
      <c r="T224" s="149" t="s">
        <v>1295</v>
      </c>
      <c r="U224" s="149" t="s">
        <v>267</v>
      </c>
      <c r="V224" s="149"/>
      <c r="W224" s="149"/>
      <c r="X224" s="149" t="s">
        <v>1420</v>
      </c>
      <c r="Y224" s="149"/>
      <c r="Z224" s="149"/>
      <c r="AA224" s="149"/>
      <c r="AB224" s="149" t="s">
        <v>269</v>
      </c>
      <c r="AC224" s="149" t="s">
        <v>318</v>
      </c>
      <c r="AD224" s="149" t="s">
        <v>1295</v>
      </c>
      <c r="AE224" s="149" t="s">
        <v>271</v>
      </c>
      <c r="AF224" s="149"/>
      <c r="AG224" s="149" t="s">
        <v>272</v>
      </c>
      <c r="AH224" s="149" t="s">
        <v>273</v>
      </c>
      <c r="AI224" s="158">
        <v>60</v>
      </c>
      <c r="AJ224" s="149"/>
      <c r="AK224" s="159" t="s">
        <v>274</v>
      </c>
      <c r="AL224" s="159" t="s">
        <v>274</v>
      </c>
      <c r="AM224" s="149" t="s">
        <v>274</v>
      </c>
      <c r="AN224" s="160">
        <v>4</v>
      </c>
      <c r="AO224" s="149"/>
      <c r="AP224" s="149" t="s">
        <v>274</v>
      </c>
      <c r="AQ224" s="149" t="s">
        <v>275</v>
      </c>
      <c r="AR224" s="158">
        <v>1</v>
      </c>
      <c r="AS224" s="149" t="s">
        <v>275</v>
      </c>
      <c r="AT224" s="149" t="s">
        <v>276</v>
      </c>
      <c r="AU224" s="161">
        <v>1</v>
      </c>
      <c r="AV224" s="159">
        <v>1794.87</v>
      </c>
      <c r="AW224" s="159">
        <v>71.79</v>
      </c>
      <c r="AX224" s="149" t="s">
        <v>274</v>
      </c>
      <c r="AY224" s="162">
        <v>0</v>
      </c>
      <c r="AZ224" s="162" t="s">
        <v>274</v>
      </c>
      <c r="BA224" s="162">
        <v>0</v>
      </c>
      <c r="BB224" s="159">
        <v>1723.08</v>
      </c>
      <c r="BC224" s="162" t="s">
        <v>274</v>
      </c>
      <c r="BD224" s="162">
        <v>0</v>
      </c>
      <c r="BE224" s="159">
        <v>71.79</v>
      </c>
      <c r="BF224" s="159">
        <v>71.79</v>
      </c>
      <c r="BG224" s="159">
        <v>1794.87</v>
      </c>
    </row>
    <row r="225" ht="28.05" customHeight="1" spans="1:59">
      <c r="A225" s="149"/>
      <c r="B225" s="149"/>
      <c r="C225" s="149"/>
      <c r="D225" s="149" t="s">
        <v>1281</v>
      </c>
      <c r="E225" s="340" t="s">
        <v>1421</v>
      </c>
      <c r="F225" s="149" t="s">
        <v>1281</v>
      </c>
      <c r="G225" s="149" t="s">
        <v>1422</v>
      </c>
      <c r="H225" s="149" t="s">
        <v>1344</v>
      </c>
      <c r="I225" s="149" t="s">
        <v>1345</v>
      </c>
      <c r="J225" s="149" t="s">
        <v>1423</v>
      </c>
      <c r="K225" s="149"/>
      <c r="L225" s="149" t="s">
        <v>262</v>
      </c>
      <c r="M225" s="149"/>
      <c r="N225" s="149" t="s">
        <v>263</v>
      </c>
      <c r="O225" s="149" t="s">
        <v>214</v>
      </c>
      <c r="P225" s="149" t="s">
        <v>53</v>
      </c>
      <c r="Q225" s="149"/>
      <c r="R225" s="149" t="s">
        <v>1424</v>
      </c>
      <c r="S225" s="149" t="s">
        <v>483</v>
      </c>
      <c r="T225" s="149" t="s">
        <v>1295</v>
      </c>
      <c r="U225" s="149" t="s">
        <v>267</v>
      </c>
      <c r="V225" s="149"/>
      <c r="W225" s="149"/>
      <c r="X225" s="149" t="s">
        <v>598</v>
      </c>
      <c r="Y225" s="149"/>
      <c r="Z225" s="149"/>
      <c r="AA225" s="149"/>
      <c r="AB225" s="149" t="s">
        <v>269</v>
      </c>
      <c r="AC225" s="149" t="s">
        <v>318</v>
      </c>
      <c r="AD225" s="149" t="s">
        <v>1295</v>
      </c>
      <c r="AE225" s="149" t="s">
        <v>271</v>
      </c>
      <c r="AF225" s="149"/>
      <c r="AG225" s="149" t="s">
        <v>272</v>
      </c>
      <c r="AH225" s="149" t="s">
        <v>273</v>
      </c>
      <c r="AI225" s="158">
        <v>60</v>
      </c>
      <c r="AJ225" s="149"/>
      <c r="AK225" s="159" t="s">
        <v>274</v>
      </c>
      <c r="AL225" s="159" t="s">
        <v>274</v>
      </c>
      <c r="AM225" s="149" t="s">
        <v>274</v>
      </c>
      <c r="AN225" s="160">
        <v>4</v>
      </c>
      <c r="AO225" s="149"/>
      <c r="AP225" s="149" t="s">
        <v>274</v>
      </c>
      <c r="AQ225" s="149" t="s">
        <v>275</v>
      </c>
      <c r="AR225" s="158">
        <v>1</v>
      </c>
      <c r="AS225" s="149" t="s">
        <v>275</v>
      </c>
      <c r="AT225" s="149" t="s">
        <v>276</v>
      </c>
      <c r="AU225" s="161">
        <v>1</v>
      </c>
      <c r="AV225" s="159">
        <v>1794.87</v>
      </c>
      <c r="AW225" s="159">
        <v>71.79</v>
      </c>
      <c r="AX225" s="149" t="s">
        <v>274</v>
      </c>
      <c r="AY225" s="162">
        <v>0</v>
      </c>
      <c r="AZ225" s="162" t="s">
        <v>274</v>
      </c>
      <c r="BA225" s="162">
        <v>0</v>
      </c>
      <c r="BB225" s="159">
        <v>1723.08</v>
      </c>
      <c r="BC225" s="162" t="s">
        <v>274</v>
      </c>
      <c r="BD225" s="162">
        <v>0</v>
      </c>
      <c r="BE225" s="159">
        <v>71.79</v>
      </c>
      <c r="BF225" s="159">
        <v>71.79</v>
      </c>
      <c r="BG225" s="159">
        <v>1794.87</v>
      </c>
    </row>
    <row r="226" ht="28.05" customHeight="1" spans="1:59">
      <c r="A226" s="149"/>
      <c r="B226" s="149"/>
      <c r="C226" s="149"/>
      <c r="D226" s="149" t="s">
        <v>1281</v>
      </c>
      <c r="E226" s="340" t="s">
        <v>1425</v>
      </c>
      <c r="F226" s="149" t="s">
        <v>1281</v>
      </c>
      <c r="G226" s="149" t="s">
        <v>1426</v>
      </c>
      <c r="H226" s="149" t="s">
        <v>1344</v>
      </c>
      <c r="I226" s="149" t="s">
        <v>1345</v>
      </c>
      <c r="J226" s="149" t="s">
        <v>1427</v>
      </c>
      <c r="K226" s="149"/>
      <c r="L226" s="149" t="s">
        <v>262</v>
      </c>
      <c r="M226" s="149"/>
      <c r="N226" s="149" t="s">
        <v>263</v>
      </c>
      <c r="O226" s="149" t="s">
        <v>214</v>
      </c>
      <c r="P226" s="149" t="s">
        <v>53</v>
      </c>
      <c r="Q226" s="149"/>
      <c r="R226" s="149" t="s">
        <v>1362</v>
      </c>
      <c r="S226" s="149" t="s">
        <v>483</v>
      </c>
      <c r="T226" s="149" t="s">
        <v>1295</v>
      </c>
      <c r="U226" s="149" t="s">
        <v>267</v>
      </c>
      <c r="V226" s="149"/>
      <c r="W226" s="149"/>
      <c r="X226" s="149" t="s">
        <v>310</v>
      </c>
      <c r="Y226" s="149"/>
      <c r="Z226" s="149"/>
      <c r="AA226" s="149"/>
      <c r="AB226" s="149" t="s">
        <v>269</v>
      </c>
      <c r="AC226" s="149" t="s">
        <v>318</v>
      </c>
      <c r="AD226" s="149" t="s">
        <v>1295</v>
      </c>
      <c r="AE226" s="149" t="s">
        <v>271</v>
      </c>
      <c r="AF226" s="149"/>
      <c r="AG226" s="149" t="s">
        <v>272</v>
      </c>
      <c r="AH226" s="149" t="s">
        <v>273</v>
      </c>
      <c r="AI226" s="158">
        <v>60</v>
      </c>
      <c r="AJ226" s="149"/>
      <c r="AK226" s="159" t="s">
        <v>274</v>
      </c>
      <c r="AL226" s="159" t="s">
        <v>274</v>
      </c>
      <c r="AM226" s="149" t="s">
        <v>274</v>
      </c>
      <c r="AN226" s="160">
        <v>4</v>
      </c>
      <c r="AO226" s="149"/>
      <c r="AP226" s="149" t="s">
        <v>274</v>
      </c>
      <c r="AQ226" s="149" t="s">
        <v>275</v>
      </c>
      <c r="AR226" s="158">
        <v>1</v>
      </c>
      <c r="AS226" s="149" t="s">
        <v>275</v>
      </c>
      <c r="AT226" s="149" t="s">
        <v>276</v>
      </c>
      <c r="AU226" s="161">
        <v>1</v>
      </c>
      <c r="AV226" s="159">
        <v>1794.87</v>
      </c>
      <c r="AW226" s="159">
        <v>71.79</v>
      </c>
      <c r="AX226" s="149" t="s">
        <v>274</v>
      </c>
      <c r="AY226" s="162">
        <v>0</v>
      </c>
      <c r="AZ226" s="162" t="s">
        <v>274</v>
      </c>
      <c r="BA226" s="162">
        <v>0</v>
      </c>
      <c r="BB226" s="159">
        <v>1723.08</v>
      </c>
      <c r="BC226" s="162" t="s">
        <v>274</v>
      </c>
      <c r="BD226" s="162">
        <v>0</v>
      </c>
      <c r="BE226" s="159">
        <v>71.79</v>
      </c>
      <c r="BF226" s="159">
        <v>71.79</v>
      </c>
      <c r="BG226" s="159">
        <v>1794.87</v>
      </c>
    </row>
    <row r="227" ht="28.05" customHeight="1" spans="1:59">
      <c r="A227" s="149"/>
      <c r="B227" s="149"/>
      <c r="C227" s="149"/>
      <c r="D227" s="149" t="s">
        <v>1281</v>
      </c>
      <c r="E227" s="340" t="s">
        <v>1428</v>
      </c>
      <c r="F227" s="149" t="s">
        <v>1281</v>
      </c>
      <c r="G227" s="149" t="s">
        <v>1429</v>
      </c>
      <c r="H227" s="149" t="s">
        <v>1344</v>
      </c>
      <c r="I227" s="149" t="s">
        <v>1345</v>
      </c>
      <c r="J227" s="149" t="s">
        <v>1430</v>
      </c>
      <c r="K227" s="149"/>
      <c r="L227" s="149" t="s">
        <v>262</v>
      </c>
      <c r="M227" s="149"/>
      <c r="N227" s="149" t="s">
        <v>263</v>
      </c>
      <c r="O227" s="149" t="s">
        <v>214</v>
      </c>
      <c r="P227" s="149" t="s">
        <v>53</v>
      </c>
      <c r="Q227" s="149"/>
      <c r="R227" s="149" t="s">
        <v>1362</v>
      </c>
      <c r="S227" s="149" t="s">
        <v>483</v>
      </c>
      <c r="T227" s="149" t="s">
        <v>1295</v>
      </c>
      <c r="U227" s="149" t="s">
        <v>267</v>
      </c>
      <c r="V227" s="149"/>
      <c r="W227" s="149"/>
      <c r="X227" s="149" t="s">
        <v>310</v>
      </c>
      <c r="Y227" s="149"/>
      <c r="Z227" s="149"/>
      <c r="AA227" s="149"/>
      <c r="AB227" s="149" t="s">
        <v>269</v>
      </c>
      <c r="AC227" s="149" t="s">
        <v>318</v>
      </c>
      <c r="AD227" s="149" t="s">
        <v>1295</v>
      </c>
      <c r="AE227" s="149" t="s">
        <v>271</v>
      </c>
      <c r="AF227" s="149"/>
      <c r="AG227" s="149" t="s">
        <v>272</v>
      </c>
      <c r="AH227" s="149" t="s">
        <v>273</v>
      </c>
      <c r="AI227" s="158">
        <v>60</v>
      </c>
      <c r="AJ227" s="149"/>
      <c r="AK227" s="159" t="s">
        <v>274</v>
      </c>
      <c r="AL227" s="159" t="s">
        <v>274</v>
      </c>
      <c r="AM227" s="149" t="s">
        <v>274</v>
      </c>
      <c r="AN227" s="160">
        <v>4</v>
      </c>
      <c r="AO227" s="149"/>
      <c r="AP227" s="149" t="s">
        <v>274</v>
      </c>
      <c r="AQ227" s="149" t="s">
        <v>275</v>
      </c>
      <c r="AR227" s="158">
        <v>1</v>
      </c>
      <c r="AS227" s="149" t="s">
        <v>275</v>
      </c>
      <c r="AT227" s="149" t="s">
        <v>276</v>
      </c>
      <c r="AU227" s="161">
        <v>1</v>
      </c>
      <c r="AV227" s="159">
        <v>1794.87</v>
      </c>
      <c r="AW227" s="159">
        <v>71.79</v>
      </c>
      <c r="AX227" s="149" t="s">
        <v>274</v>
      </c>
      <c r="AY227" s="162">
        <v>0</v>
      </c>
      <c r="AZ227" s="162" t="s">
        <v>274</v>
      </c>
      <c r="BA227" s="162">
        <v>0</v>
      </c>
      <c r="BB227" s="159">
        <v>1723.08</v>
      </c>
      <c r="BC227" s="162" t="s">
        <v>274</v>
      </c>
      <c r="BD227" s="162">
        <v>0</v>
      </c>
      <c r="BE227" s="159">
        <v>71.79</v>
      </c>
      <c r="BF227" s="159">
        <v>71.79</v>
      </c>
      <c r="BG227" s="159">
        <v>1794.87</v>
      </c>
    </row>
    <row r="228" ht="28.05" customHeight="1" spans="1:59">
      <c r="A228" s="149"/>
      <c r="B228" s="149"/>
      <c r="C228" s="149"/>
      <c r="D228" s="149" t="s">
        <v>1281</v>
      </c>
      <c r="E228" s="340" t="s">
        <v>1431</v>
      </c>
      <c r="F228" s="149" t="s">
        <v>1281</v>
      </c>
      <c r="G228" s="149" t="s">
        <v>1432</v>
      </c>
      <c r="H228" s="149" t="s">
        <v>1344</v>
      </c>
      <c r="I228" s="149" t="s">
        <v>1345</v>
      </c>
      <c r="J228" s="149" t="s">
        <v>1433</v>
      </c>
      <c r="K228" s="149"/>
      <c r="L228" s="149" t="s">
        <v>262</v>
      </c>
      <c r="M228" s="149"/>
      <c r="N228" s="149" t="s">
        <v>263</v>
      </c>
      <c r="O228" s="149" t="s">
        <v>214</v>
      </c>
      <c r="P228" s="149" t="s">
        <v>53</v>
      </c>
      <c r="Q228" s="149"/>
      <c r="R228" s="149" t="s">
        <v>1424</v>
      </c>
      <c r="S228" s="149" t="s">
        <v>483</v>
      </c>
      <c r="T228" s="149" t="s">
        <v>1295</v>
      </c>
      <c r="U228" s="149" t="s">
        <v>267</v>
      </c>
      <c r="V228" s="149"/>
      <c r="W228" s="149"/>
      <c r="X228" s="149" t="s">
        <v>598</v>
      </c>
      <c r="Y228" s="149"/>
      <c r="Z228" s="149"/>
      <c r="AA228" s="149"/>
      <c r="AB228" s="149" t="s">
        <v>269</v>
      </c>
      <c r="AC228" s="149" t="s">
        <v>318</v>
      </c>
      <c r="AD228" s="149" t="s">
        <v>1295</v>
      </c>
      <c r="AE228" s="149" t="s">
        <v>271</v>
      </c>
      <c r="AF228" s="149"/>
      <c r="AG228" s="149" t="s">
        <v>272</v>
      </c>
      <c r="AH228" s="149" t="s">
        <v>273</v>
      </c>
      <c r="AI228" s="158">
        <v>60</v>
      </c>
      <c r="AJ228" s="149"/>
      <c r="AK228" s="159" t="s">
        <v>274</v>
      </c>
      <c r="AL228" s="159" t="s">
        <v>274</v>
      </c>
      <c r="AM228" s="149" t="s">
        <v>274</v>
      </c>
      <c r="AN228" s="160">
        <v>4</v>
      </c>
      <c r="AO228" s="149"/>
      <c r="AP228" s="149" t="s">
        <v>274</v>
      </c>
      <c r="AQ228" s="149" t="s">
        <v>275</v>
      </c>
      <c r="AR228" s="158">
        <v>1</v>
      </c>
      <c r="AS228" s="149" t="s">
        <v>275</v>
      </c>
      <c r="AT228" s="149" t="s">
        <v>276</v>
      </c>
      <c r="AU228" s="161">
        <v>1</v>
      </c>
      <c r="AV228" s="159">
        <v>1794.87</v>
      </c>
      <c r="AW228" s="159">
        <v>71.79</v>
      </c>
      <c r="AX228" s="149" t="s">
        <v>274</v>
      </c>
      <c r="AY228" s="162">
        <v>0</v>
      </c>
      <c r="AZ228" s="162" t="s">
        <v>274</v>
      </c>
      <c r="BA228" s="162">
        <v>0</v>
      </c>
      <c r="BB228" s="159">
        <v>1723.08</v>
      </c>
      <c r="BC228" s="162" t="s">
        <v>274</v>
      </c>
      <c r="BD228" s="162">
        <v>0</v>
      </c>
      <c r="BE228" s="159">
        <v>71.79</v>
      </c>
      <c r="BF228" s="159">
        <v>71.79</v>
      </c>
      <c r="BG228" s="159">
        <v>1794.87</v>
      </c>
    </row>
    <row r="229" ht="28.05" customHeight="1" spans="1:59">
      <c r="A229" s="149"/>
      <c r="B229" s="149"/>
      <c r="C229" s="149"/>
      <c r="D229" s="149" t="s">
        <v>1281</v>
      </c>
      <c r="E229" s="340" t="s">
        <v>1434</v>
      </c>
      <c r="F229" s="149" t="s">
        <v>1281</v>
      </c>
      <c r="G229" s="149" t="s">
        <v>1435</v>
      </c>
      <c r="H229" s="149" t="s">
        <v>1344</v>
      </c>
      <c r="I229" s="149" t="s">
        <v>1345</v>
      </c>
      <c r="J229" s="149" t="s">
        <v>1436</v>
      </c>
      <c r="K229" s="149"/>
      <c r="L229" s="149" t="s">
        <v>262</v>
      </c>
      <c r="M229" s="149"/>
      <c r="N229" s="149" t="s">
        <v>263</v>
      </c>
      <c r="O229" s="149" t="s">
        <v>214</v>
      </c>
      <c r="P229" s="149" t="s">
        <v>53</v>
      </c>
      <c r="Q229" s="149"/>
      <c r="R229" s="149" t="s">
        <v>1362</v>
      </c>
      <c r="S229" s="149" t="s">
        <v>483</v>
      </c>
      <c r="T229" s="149" t="s">
        <v>1295</v>
      </c>
      <c r="U229" s="149" t="s">
        <v>267</v>
      </c>
      <c r="V229" s="149"/>
      <c r="W229" s="149"/>
      <c r="X229" s="149" t="s">
        <v>310</v>
      </c>
      <c r="Y229" s="149"/>
      <c r="Z229" s="149"/>
      <c r="AA229" s="149"/>
      <c r="AB229" s="149" t="s">
        <v>269</v>
      </c>
      <c r="AC229" s="149" t="s">
        <v>318</v>
      </c>
      <c r="AD229" s="149" t="s">
        <v>1295</v>
      </c>
      <c r="AE229" s="149" t="s">
        <v>271</v>
      </c>
      <c r="AF229" s="149"/>
      <c r="AG229" s="149" t="s">
        <v>272</v>
      </c>
      <c r="AH229" s="149" t="s">
        <v>273</v>
      </c>
      <c r="AI229" s="158">
        <v>60</v>
      </c>
      <c r="AJ229" s="149"/>
      <c r="AK229" s="159" t="s">
        <v>274</v>
      </c>
      <c r="AL229" s="159" t="s">
        <v>274</v>
      </c>
      <c r="AM229" s="149" t="s">
        <v>274</v>
      </c>
      <c r="AN229" s="160">
        <v>4</v>
      </c>
      <c r="AO229" s="149"/>
      <c r="AP229" s="149" t="s">
        <v>274</v>
      </c>
      <c r="AQ229" s="149" t="s">
        <v>275</v>
      </c>
      <c r="AR229" s="158">
        <v>1</v>
      </c>
      <c r="AS229" s="149" t="s">
        <v>275</v>
      </c>
      <c r="AT229" s="149" t="s">
        <v>276</v>
      </c>
      <c r="AU229" s="161">
        <v>1</v>
      </c>
      <c r="AV229" s="159">
        <v>1794.87</v>
      </c>
      <c r="AW229" s="159">
        <v>71.79</v>
      </c>
      <c r="AX229" s="149" t="s">
        <v>274</v>
      </c>
      <c r="AY229" s="162">
        <v>0</v>
      </c>
      <c r="AZ229" s="162" t="s">
        <v>274</v>
      </c>
      <c r="BA229" s="162">
        <v>0</v>
      </c>
      <c r="BB229" s="159">
        <v>1723.08</v>
      </c>
      <c r="BC229" s="162" t="s">
        <v>274</v>
      </c>
      <c r="BD229" s="162">
        <v>0</v>
      </c>
      <c r="BE229" s="159">
        <v>71.79</v>
      </c>
      <c r="BF229" s="159">
        <v>71.79</v>
      </c>
      <c r="BG229" s="159">
        <v>1794.87</v>
      </c>
    </row>
    <row r="230" ht="28.05" customHeight="1" spans="1:59">
      <c r="A230" s="149"/>
      <c r="B230" s="149"/>
      <c r="C230" s="149"/>
      <c r="D230" s="149" t="s">
        <v>1281</v>
      </c>
      <c r="E230" s="340" t="s">
        <v>1437</v>
      </c>
      <c r="F230" s="149" t="s">
        <v>1281</v>
      </c>
      <c r="G230" s="149" t="s">
        <v>1438</v>
      </c>
      <c r="H230" s="149" t="s">
        <v>1344</v>
      </c>
      <c r="I230" s="149" t="s">
        <v>1345</v>
      </c>
      <c r="J230" s="149" t="s">
        <v>1439</v>
      </c>
      <c r="K230" s="149"/>
      <c r="L230" s="149" t="s">
        <v>262</v>
      </c>
      <c r="M230" s="149"/>
      <c r="N230" s="149" t="s">
        <v>263</v>
      </c>
      <c r="O230" s="149" t="s">
        <v>214</v>
      </c>
      <c r="P230" s="149" t="s">
        <v>53</v>
      </c>
      <c r="Q230" s="149"/>
      <c r="R230" s="149" t="s">
        <v>1362</v>
      </c>
      <c r="S230" s="149" t="s">
        <v>483</v>
      </c>
      <c r="T230" s="149" t="s">
        <v>1295</v>
      </c>
      <c r="U230" s="149" t="s">
        <v>267</v>
      </c>
      <c r="V230" s="149"/>
      <c r="W230" s="149"/>
      <c r="X230" s="149" t="s">
        <v>310</v>
      </c>
      <c r="Y230" s="149"/>
      <c r="Z230" s="149"/>
      <c r="AA230" s="149"/>
      <c r="AB230" s="149" t="s">
        <v>269</v>
      </c>
      <c r="AC230" s="149" t="s">
        <v>318</v>
      </c>
      <c r="AD230" s="149" t="s">
        <v>1295</v>
      </c>
      <c r="AE230" s="149" t="s">
        <v>271</v>
      </c>
      <c r="AF230" s="149"/>
      <c r="AG230" s="149" t="s">
        <v>272</v>
      </c>
      <c r="AH230" s="149" t="s">
        <v>273</v>
      </c>
      <c r="AI230" s="158">
        <v>60</v>
      </c>
      <c r="AJ230" s="149"/>
      <c r="AK230" s="159" t="s">
        <v>274</v>
      </c>
      <c r="AL230" s="159" t="s">
        <v>274</v>
      </c>
      <c r="AM230" s="149" t="s">
        <v>274</v>
      </c>
      <c r="AN230" s="160">
        <v>4</v>
      </c>
      <c r="AO230" s="149"/>
      <c r="AP230" s="149" t="s">
        <v>274</v>
      </c>
      <c r="AQ230" s="149" t="s">
        <v>275</v>
      </c>
      <c r="AR230" s="158">
        <v>1</v>
      </c>
      <c r="AS230" s="149" t="s">
        <v>275</v>
      </c>
      <c r="AT230" s="149" t="s">
        <v>276</v>
      </c>
      <c r="AU230" s="161">
        <v>1</v>
      </c>
      <c r="AV230" s="159">
        <v>1794.87</v>
      </c>
      <c r="AW230" s="159">
        <v>71.79</v>
      </c>
      <c r="AX230" s="149" t="s">
        <v>274</v>
      </c>
      <c r="AY230" s="162">
        <v>0</v>
      </c>
      <c r="AZ230" s="162" t="s">
        <v>274</v>
      </c>
      <c r="BA230" s="162">
        <v>0</v>
      </c>
      <c r="BB230" s="159">
        <v>1723.08</v>
      </c>
      <c r="BC230" s="162" t="s">
        <v>274</v>
      </c>
      <c r="BD230" s="162">
        <v>0</v>
      </c>
      <c r="BE230" s="159">
        <v>71.79</v>
      </c>
      <c r="BF230" s="159">
        <v>71.79</v>
      </c>
      <c r="BG230" s="159">
        <v>1794.87</v>
      </c>
    </row>
    <row r="231" ht="28.05" customHeight="1" spans="1:59">
      <c r="A231" s="149"/>
      <c r="B231" s="149"/>
      <c r="C231" s="149"/>
      <c r="D231" s="149" t="s">
        <v>1281</v>
      </c>
      <c r="E231" s="340" t="s">
        <v>1440</v>
      </c>
      <c r="F231" s="149" t="s">
        <v>1281</v>
      </c>
      <c r="G231" s="149" t="s">
        <v>1441</v>
      </c>
      <c r="H231" s="149" t="s">
        <v>1442</v>
      </c>
      <c r="I231" s="149" t="s">
        <v>1443</v>
      </c>
      <c r="J231" s="149" t="s">
        <v>1444</v>
      </c>
      <c r="K231" s="149"/>
      <c r="L231" s="149" t="s">
        <v>262</v>
      </c>
      <c r="M231" s="149"/>
      <c r="N231" s="149" t="s">
        <v>263</v>
      </c>
      <c r="O231" s="149" t="s">
        <v>214</v>
      </c>
      <c r="P231" s="149" t="s">
        <v>53</v>
      </c>
      <c r="Q231" s="149"/>
      <c r="R231" s="149" t="s">
        <v>460</v>
      </c>
      <c r="S231" s="149" t="s">
        <v>289</v>
      </c>
      <c r="T231" s="149" t="s">
        <v>471</v>
      </c>
      <c r="U231" s="149" t="s">
        <v>267</v>
      </c>
      <c r="V231" s="149"/>
      <c r="W231" s="149"/>
      <c r="X231" s="149" t="s">
        <v>310</v>
      </c>
      <c r="Y231" s="149"/>
      <c r="Z231" s="149"/>
      <c r="AA231" s="149"/>
      <c r="AB231" s="149" t="s">
        <v>269</v>
      </c>
      <c r="AC231" s="149" t="s">
        <v>318</v>
      </c>
      <c r="AD231" s="149" t="s">
        <v>471</v>
      </c>
      <c r="AE231" s="149" t="s">
        <v>271</v>
      </c>
      <c r="AF231" s="149"/>
      <c r="AG231" s="149" t="s">
        <v>272</v>
      </c>
      <c r="AH231" s="149" t="s">
        <v>273</v>
      </c>
      <c r="AI231" s="158">
        <v>0</v>
      </c>
      <c r="AJ231" s="149"/>
      <c r="AK231" s="159" t="s">
        <v>274</v>
      </c>
      <c r="AL231" s="159" t="s">
        <v>274</v>
      </c>
      <c r="AM231" s="149" t="s">
        <v>274</v>
      </c>
      <c r="AN231" s="160">
        <v>0</v>
      </c>
      <c r="AO231" s="149"/>
      <c r="AP231" s="149" t="s">
        <v>274</v>
      </c>
      <c r="AQ231" s="149" t="s">
        <v>275</v>
      </c>
      <c r="AR231" s="158">
        <v>1</v>
      </c>
      <c r="AS231" s="149" t="s">
        <v>275</v>
      </c>
      <c r="AT231" s="149" t="s">
        <v>276</v>
      </c>
      <c r="AU231" s="161">
        <v>1</v>
      </c>
      <c r="AV231" s="159">
        <v>6840</v>
      </c>
      <c r="AW231" s="159">
        <v>0</v>
      </c>
      <c r="AX231" s="149" t="s">
        <v>274</v>
      </c>
      <c r="AY231" s="162">
        <v>0</v>
      </c>
      <c r="AZ231" s="162" t="s">
        <v>274</v>
      </c>
      <c r="BA231" s="162">
        <v>0</v>
      </c>
      <c r="BB231" s="159">
        <v>6840</v>
      </c>
      <c r="BC231" s="162" t="s">
        <v>274</v>
      </c>
      <c r="BD231" s="162">
        <v>0</v>
      </c>
      <c r="BE231" s="162">
        <v>0</v>
      </c>
      <c r="BF231" s="162">
        <v>0</v>
      </c>
      <c r="BG231" s="159">
        <v>6840</v>
      </c>
    </row>
    <row r="232" ht="28.05" customHeight="1" spans="1:59">
      <c r="A232" s="149"/>
      <c r="B232" s="149"/>
      <c r="C232" s="149"/>
      <c r="D232" s="149" t="s">
        <v>1281</v>
      </c>
      <c r="E232" s="340" t="s">
        <v>1445</v>
      </c>
      <c r="F232" s="149" t="s">
        <v>1281</v>
      </c>
      <c r="G232" s="149" t="s">
        <v>1446</v>
      </c>
      <c r="H232" s="149" t="s">
        <v>1344</v>
      </c>
      <c r="I232" s="149" t="s">
        <v>1345</v>
      </c>
      <c r="J232" s="149" t="s">
        <v>1447</v>
      </c>
      <c r="K232" s="149"/>
      <c r="L232" s="149" t="s">
        <v>262</v>
      </c>
      <c r="M232" s="149"/>
      <c r="N232" s="149" t="s">
        <v>263</v>
      </c>
      <c r="O232" s="149" t="s">
        <v>214</v>
      </c>
      <c r="P232" s="149" t="s">
        <v>53</v>
      </c>
      <c r="Q232" s="149"/>
      <c r="R232" s="149" t="s">
        <v>1362</v>
      </c>
      <c r="S232" s="149" t="s">
        <v>483</v>
      </c>
      <c r="T232" s="149" t="s">
        <v>1295</v>
      </c>
      <c r="U232" s="149" t="s">
        <v>267</v>
      </c>
      <c r="V232" s="149"/>
      <c r="W232" s="149"/>
      <c r="X232" s="149" t="s">
        <v>310</v>
      </c>
      <c r="Y232" s="149"/>
      <c r="Z232" s="149"/>
      <c r="AA232" s="149"/>
      <c r="AB232" s="149" t="s">
        <v>269</v>
      </c>
      <c r="AC232" s="149" t="s">
        <v>318</v>
      </c>
      <c r="AD232" s="149" t="s">
        <v>1295</v>
      </c>
      <c r="AE232" s="149" t="s">
        <v>271</v>
      </c>
      <c r="AF232" s="149"/>
      <c r="AG232" s="149" t="s">
        <v>272</v>
      </c>
      <c r="AH232" s="149" t="s">
        <v>273</v>
      </c>
      <c r="AI232" s="158">
        <v>60</v>
      </c>
      <c r="AJ232" s="149"/>
      <c r="AK232" s="159" t="s">
        <v>274</v>
      </c>
      <c r="AL232" s="159" t="s">
        <v>274</v>
      </c>
      <c r="AM232" s="149" t="s">
        <v>274</v>
      </c>
      <c r="AN232" s="160">
        <v>4</v>
      </c>
      <c r="AO232" s="149"/>
      <c r="AP232" s="149" t="s">
        <v>274</v>
      </c>
      <c r="AQ232" s="149" t="s">
        <v>275</v>
      </c>
      <c r="AR232" s="158">
        <v>1</v>
      </c>
      <c r="AS232" s="149" t="s">
        <v>275</v>
      </c>
      <c r="AT232" s="149" t="s">
        <v>276</v>
      </c>
      <c r="AU232" s="161">
        <v>1</v>
      </c>
      <c r="AV232" s="159">
        <v>1794.87</v>
      </c>
      <c r="AW232" s="159">
        <v>71.79</v>
      </c>
      <c r="AX232" s="149" t="s">
        <v>274</v>
      </c>
      <c r="AY232" s="162">
        <v>0</v>
      </c>
      <c r="AZ232" s="162" t="s">
        <v>274</v>
      </c>
      <c r="BA232" s="162">
        <v>0</v>
      </c>
      <c r="BB232" s="159">
        <v>1723.08</v>
      </c>
      <c r="BC232" s="162" t="s">
        <v>274</v>
      </c>
      <c r="BD232" s="162">
        <v>0</v>
      </c>
      <c r="BE232" s="159">
        <v>71.79</v>
      </c>
      <c r="BF232" s="159">
        <v>71.79</v>
      </c>
      <c r="BG232" s="159">
        <v>1794.87</v>
      </c>
    </row>
    <row r="233" ht="28.05" customHeight="1" spans="1:59">
      <c r="A233" s="149"/>
      <c r="B233" s="149"/>
      <c r="C233" s="149"/>
      <c r="D233" s="149" t="s">
        <v>1281</v>
      </c>
      <c r="E233" s="340" t="s">
        <v>1448</v>
      </c>
      <c r="F233" s="149" t="s">
        <v>1281</v>
      </c>
      <c r="G233" s="149" t="s">
        <v>1449</v>
      </c>
      <c r="H233" s="149" t="s">
        <v>1344</v>
      </c>
      <c r="I233" s="149" t="s">
        <v>1345</v>
      </c>
      <c r="J233" s="149" t="s">
        <v>1450</v>
      </c>
      <c r="K233" s="149"/>
      <c r="L233" s="149" t="s">
        <v>262</v>
      </c>
      <c r="M233" s="149"/>
      <c r="N233" s="149" t="s">
        <v>263</v>
      </c>
      <c r="O233" s="149" t="s">
        <v>214</v>
      </c>
      <c r="P233" s="149" t="s">
        <v>53</v>
      </c>
      <c r="Q233" s="149"/>
      <c r="R233" s="149" t="s">
        <v>1362</v>
      </c>
      <c r="S233" s="149" t="s">
        <v>483</v>
      </c>
      <c r="T233" s="149" t="s">
        <v>1295</v>
      </c>
      <c r="U233" s="149" t="s">
        <v>267</v>
      </c>
      <c r="V233" s="149"/>
      <c r="W233" s="149"/>
      <c r="X233" s="149" t="s">
        <v>310</v>
      </c>
      <c r="Y233" s="149"/>
      <c r="Z233" s="149"/>
      <c r="AA233" s="149"/>
      <c r="AB233" s="149" t="s">
        <v>269</v>
      </c>
      <c r="AC233" s="149" t="s">
        <v>318</v>
      </c>
      <c r="AD233" s="149" t="s">
        <v>1295</v>
      </c>
      <c r="AE233" s="149" t="s">
        <v>271</v>
      </c>
      <c r="AF233" s="149"/>
      <c r="AG233" s="149" t="s">
        <v>272</v>
      </c>
      <c r="AH233" s="149" t="s">
        <v>273</v>
      </c>
      <c r="AI233" s="158">
        <v>60</v>
      </c>
      <c r="AJ233" s="149"/>
      <c r="AK233" s="159" t="s">
        <v>274</v>
      </c>
      <c r="AL233" s="159" t="s">
        <v>274</v>
      </c>
      <c r="AM233" s="149" t="s">
        <v>274</v>
      </c>
      <c r="AN233" s="160">
        <v>4</v>
      </c>
      <c r="AO233" s="149"/>
      <c r="AP233" s="149" t="s">
        <v>274</v>
      </c>
      <c r="AQ233" s="149" t="s">
        <v>275</v>
      </c>
      <c r="AR233" s="158">
        <v>1</v>
      </c>
      <c r="AS233" s="149" t="s">
        <v>275</v>
      </c>
      <c r="AT233" s="149" t="s">
        <v>276</v>
      </c>
      <c r="AU233" s="161">
        <v>1</v>
      </c>
      <c r="AV233" s="159">
        <v>1794.87</v>
      </c>
      <c r="AW233" s="159">
        <v>71.79</v>
      </c>
      <c r="AX233" s="149" t="s">
        <v>274</v>
      </c>
      <c r="AY233" s="162">
        <v>0</v>
      </c>
      <c r="AZ233" s="162" t="s">
        <v>274</v>
      </c>
      <c r="BA233" s="162">
        <v>0</v>
      </c>
      <c r="BB233" s="159">
        <v>1723.08</v>
      </c>
      <c r="BC233" s="162" t="s">
        <v>274</v>
      </c>
      <c r="BD233" s="162">
        <v>0</v>
      </c>
      <c r="BE233" s="159">
        <v>71.79</v>
      </c>
      <c r="BF233" s="159">
        <v>71.79</v>
      </c>
      <c r="BG233" s="159">
        <v>1794.87</v>
      </c>
    </row>
    <row r="234" ht="28.05" customHeight="1" spans="1:59">
      <c r="A234" s="149"/>
      <c r="B234" s="149"/>
      <c r="C234" s="149"/>
      <c r="D234" s="149" t="s">
        <v>1281</v>
      </c>
      <c r="E234" s="340" t="s">
        <v>1451</v>
      </c>
      <c r="F234" s="149" t="s">
        <v>1281</v>
      </c>
      <c r="G234" s="149" t="s">
        <v>1452</v>
      </c>
      <c r="H234" s="149" t="s">
        <v>1442</v>
      </c>
      <c r="I234" s="149" t="s">
        <v>1443</v>
      </c>
      <c r="J234" s="149" t="s">
        <v>1453</v>
      </c>
      <c r="K234" s="149"/>
      <c r="L234" s="149" t="s">
        <v>262</v>
      </c>
      <c r="M234" s="149"/>
      <c r="N234" s="149" t="s">
        <v>263</v>
      </c>
      <c r="O234" s="149" t="s">
        <v>214</v>
      </c>
      <c r="P234" s="149" t="s">
        <v>53</v>
      </c>
      <c r="Q234" s="149"/>
      <c r="R234" s="149" t="s">
        <v>460</v>
      </c>
      <c r="S234" s="149" t="s">
        <v>289</v>
      </c>
      <c r="T234" s="149" t="s">
        <v>471</v>
      </c>
      <c r="U234" s="149" t="s">
        <v>267</v>
      </c>
      <c r="V234" s="149"/>
      <c r="W234" s="149"/>
      <c r="X234" s="149" t="s">
        <v>310</v>
      </c>
      <c r="Y234" s="149"/>
      <c r="Z234" s="149"/>
      <c r="AA234" s="149"/>
      <c r="AB234" s="149" t="s">
        <v>269</v>
      </c>
      <c r="AC234" s="149" t="s">
        <v>318</v>
      </c>
      <c r="AD234" s="149" t="s">
        <v>471</v>
      </c>
      <c r="AE234" s="149" t="s">
        <v>271</v>
      </c>
      <c r="AF234" s="149"/>
      <c r="AG234" s="149" t="s">
        <v>272</v>
      </c>
      <c r="AH234" s="149" t="s">
        <v>273</v>
      </c>
      <c r="AI234" s="158">
        <v>0</v>
      </c>
      <c r="AJ234" s="149"/>
      <c r="AK234" s="159" t="s">
        <v>274</v>
      </c>
      <c r="AL234" s="159" t="s">
        <v>274</v>
      </c>
      <c r="AM234" s="149" t="s">
        <v>274</v>
      </c>
      <c r="AN234" s="160">
        <v>0</v>
      </c>
      <c r="AO234" s="149"/>
      <c r="AP234" s="149" t="s">
        <v>274</v>
      </c>
      <c r="AQ234" s="149" t="s">
        <v>275</v>
      </c>
      <c r="AR234" s="158">
        <v>1</v>
      </c>
      <c r="AS234" s="149" t="s">
        <v>275</v>
      </c>
      <c r="AT234" s="149" t="s">
        <v>276</v>
      </c>
      <c r="AU234" s="161">
        <v>1</v>
      </c>
      <c r="AV234" s="159">
        <v>6840</v>
      </c>
      <c r="AW234" s="159">
        <v>0</v>
      </c>
      <c r="AX234" s="149" t="s">
        <v>274</v>
      </c>
      <c r="AY234" s="162">
        <v>0</v>
      </c>
      <c r="AZ234" s="162" t="s">
        <v>274</v>
      </c>
      <c r="BA234" s="162">
        <v>0</v>
      </c>
      <c r="BB234" s="159">
        <v>6840</v>
      </c>
      <c r="BC234" s="162" t="s">
        <v>274</v>
      </c>
      <c r="BD234" s="162">
        <v>0</v>
      </c>
      <c r="BE234" s="162">
        <v>0</v>
      </c>
      <c r="BF234" s="162">
        <v>0</v>
      </c>
      <c r="BG234" s="159">
        <v>6840</v>
      </c>
    </row>
    <row r="235" ht="28.05" customHeight="1" spans="1:59">
      <c r="A235" s="149"/>
      <c r="B235" s="149"/>
      <c r="C235" s="149"/>
      <c r="D235" s="149" t="s">
        <v>1281</v>
      </c>
      <c r="E235" s="340" t="s">
        <v>1454</v>
      </c>
      <c r="F235" s="149" t="s">
        <v>1281</v>
      </c>
      <c r="G235" s="149" t="s">
        <v>1455</v>
      </c>
      <c r="H235" s="149" t="s">
        <v>1442</v>
      </c>
      <c r="I235" s="149" t="s">
        <v>1456</v>
      </c>
      <c r="J235" s="149" t="s">
        <v>1457</v>
      </c>
      <c r="K235" s="149"/>
      <c r="L235" s="149" t="s">
        <v>262</v>
      </c>
      <c r="M235" s="149"/>
      <c r="N235" s="149" t="s">
        <v>263</v>
      </c>
      <c r="O235" s="149" t="s">
        <v>214</v>
      </c>
      <c r="P235" s="149" t="s">
        <v>53</v>
      </c>
      <c r="Q235" s="149"/>
      <c r="R235" s="149" t="s">
        <v>460</v>
      </c>
      <c r="S235" s="149" t="s">
        <v>289</v>
      </c>
      <c r="T235" s="149" t="s">
        <v>471</v>
      </c>
      <c r="U235" s="149" t="s">
        <v>267</v>
      </c>
      <c r="V235" s="149"/>
      <c r="W235" s="149"/>
      <c r="X235" s="149" t="s">
        <v>310</v>
      </c>
      <c r="Y235" s="149"/>
      <c r="Z235" s="149"/>
      <c r="AA235" s="149"/>
      <c r="AB235" s="149" t="s">
        <v>269</v>
      </c>
      <c r="AC235" s="149" t="s">
        <v>318</v>
      </c>
      <c r="AD235" s="149" t="s">
        <v>471</v>
      </c>
      <c r="AE235" s="149" t="s">
        <v>271</v>
      </c>
      <c r="AF235" s="149"/>
      <c r="AG235" s="149" t="s">
        <v>272</v>
      </c>
      <c r="AH235" s="149" t="s">
        <v>273</v>
      </c>
      <c r="AI235" s="158">
        <v>0</v>
      </c>
      <c r="AJ235" s="149"/>
      <c r="AK235" s="159" t="s">
        <v>274</v>
      </c>
      <c r="AL235" s="159" t="s">
        <v>274</v>
      </c>
      <c r="AM235" s="149" t="s">
        <v>274</v>
      </c>
      <c r="AN235" s="160">
        <v>0</v>
      </c>
      <c r="AO235" s="149"/>
      <c r="AP235" s="149" t="s">
        <v>274</v>
      </c>
      <c r="AQ235" s="149" t="s">
        <v>275</v>
      </c>
      <c r="AR235" s="158">
        <v>1</v>
      </c>
      <c r="AS235" s="149" t="s">
        <v>275</v>
      </c>
      <c r="AT235" s="149" t="s">
        <v>276</v>
      </c>
      <c r="AU235" s="161">
        <v>1</v>
      </c>
      <c r="AV235" s="159">
        <v>8320</v>
      </c>
      <c r="AW235" s="159">
        <v>0</v>
      </c>
      <c r="AX235" s="149" t="s">
        <v>274</v>
      </c>
      <c r="AY235" s="162">
        <v>0</v>
      </c>
      <c r="AZ235" s="162" t="s">
        <v>274</v>
      </c>
      <c r="BA235" s="162">
        <v>0</v>
      </c>
      <c r="BB235" s="159">
        <v>8320</v>
      </c>
      <c r="BC235" s="162" t="s">
        <v>274</v>
      </c>
      <c r="BD235" s="162">
        <v>0</v>
      </c>
      <c r="BE235" s="162">
        <v>0</v>
      </c>
      <c r="BF235" s="162">
        <v>0</v>
      </c>
      <c r="BG235" s="159">
        <v>8320</v>
      </c>
    </row>
    <row r="236" ht="28.05" customHeight="1" spans="1:59">
      <c r="A236" s="149"/>
      <c r="B236" s="149"/>
      <c r="C236" s="149"/>
      <c r="D236" s="149" t="s">
        <v>1281</v>
      </c>
      <c r="E236" s="340" t="s">
        <v>1458</v>
      </c>
      <c r="F236" s="149" t="s">
        <v>1281</v>
      </c>
      <c r="G236" s="149" t="s">
        <v>1459</v>
      </c>
      <c r="H236" s="149" t="s">
        <v>1344</v>
      </c>
      <c r="I236" s="149" t="s">
        <v>1345</v>
      </c>
      <c r="J236" s="149" t="s">
        <v>1460</v>
      </c>
      <c r="K236" s="149"/>
      <c r="L236" s="149" t="s">
        <v>262</v>
      </c>
      <c r="M236" s="149"/>
      <c r="N236" s="149" t="s">
        <v>263</v>
      </c>
      <c r="O236" s="149" t="s">
        <v>214</v>
      </c>
      <c r="P236" s="149" t="s">
        <v>53</v>
      </c>
      <c r="Q236" s="149"/>
      <c r="R236" s="149" t="s">
        <v>1362</v>
      </c>
      <c r="S236" s="149" t="s">
        <v>483</v>
      </c>
      <c r="T236" s="149" t="s">
        <v>1295</v>
      </c>
      <c r="U236" s="149" t="s">
        <v>267</v>
      </c>
      <c r="V236" s="149"/>
      <c r="W236" s="149"/>
      <c r="X236" s="149" t="s">
        <v>310</v>
      </c>
      <c r="Y236" s="149"/>
      <c r="Z236" s="149"/>
      <c r="AA236" s="149"/>
      <c r="AB236" s="149" t="s">
        <v>269</v>
      </c>
      <c r="AC236" s="149" t="s">
        <v>318</v>
      </c>
      <c r="AD236" s="149" t="s">
        <v>1295</v>
      </c>
      <c r="AE236" s="149" t="s">
        <v>271</v>
      </c>
      <c r="AF236" s="149"/>
      <c r="AG236" s="149" t="s">
        <v>272</v>
      </c>
      <c r="AH236" s="149" t="s">
        <v>273</v>
      </c>
      <c r="AI236" s="158">
        <v>60</v>
      </c>
      <c r="AJ236" s="149"/>
      <c r="AK236" s="159" t="s">
        <v>274</v>
      </c>
      <c r="AL236" s="159" t="s">
        <v>274</v>
      </c>
      <c r="AM236" s="149" t="s">
        <v>274</v>
      </c>
      <c r="AN236" s="160">
        <v>4</v>
      </c>
      <c r="AO236" s="149"/>
      <c r="AP236" s="149" t="s">
        <v>274</v>
      </c>
      <c r="AQ236" s="149" t="s">
        <v>275</v>
      </c>
      <c r="AR236" s="158">
        <v>1</v>
      </c>
      <c r="AS236" s="149" t="s">
        <v>275</v>
      </c>
      <c r="AT236" s="149" t="s">
        <v>276</v>
      </c>
      <c r="AU236" s="161">
        <v>1</v>
      </c>
      <c r="AV236" s="159">
        <v>1794.87</v>
      </c>
      <c r="AW236" s="159">
        <v>71.79</v>
      </c>
      <c r="AX236" s="149" t="s">
        <v>274</v>
      </c>
      <c r="AY236" s="162">
        <v>0</v>
      </c>
      <c r="AZ236" s="162" t="s">
        <v>274</v>
      </c>
      <c r="BA236" s="162">
        <v>0</v>
      </c>
      <c r="BB236" s="159">
        <v>1723.08</v>
      </c>
      <c r="BC236" s="162" t="s">
        <v>274</v>
      </c>
      <c r="BD236" s="162">
        <v>0</v>
      </c>
      <c r="BE236" s="159">
        <v>71.79</v>
      </c>
      <c r="BF236" s="159">
        <v>71.79</v>
      </c>
      <c r="BG236" s="159">
        <v>1794.87</v>
      </c>
    </row>
    <row r="237" ht="28.05" customHeight="1" spans="1:59">
      <c r="A237" s="149"/>
      <c r="B237" s="149"/>
      <c r="C237" s="149"/>
      <c r="D237" s="149" t="s">
        <v>1281</v>
      </c>
      <c r="E237" s="340" t="s">
        <v>1461</v>
      </c>
      <c r="F237" s="149" t="s">
        <v>1281</v>
      </c>
      <c r="G237" s="149" t="s">
        <v>1462</v>
      </c>
      <c r="H237" s="149" t="s">
        <v>1463</v>
      </c>
      <c r="I237" s="149" t="s">
        <v>1464</v>
      </c>
      <c r="J237" s="149" t="s">
        <v>1465</v>
      </c>
      <c r="K237" s="149"/>
      <c r="L237" s="149" t="s">
        <v>262</v>
      </c>
      <c r="M237" s="149"/>
      <c r="N237" s="149" t="s">
        <v>263</v>
      </c>
      <c r="O237" s="149" t="s">
        <v>214</v>
      </c>
      <c r="P237" s="149" t="s">
        <v>53</v>
      </c>
      <c r="Q237" s="149"/>
      <c r="R237" s="149" t="s">
        <v>460</v>
      </c>
      <c r="S237" s="149" t="s">
        <v>289</v>
      </c>
      <c r="T237" s="149" t="s">
        <v>1466</v>
      </c>
      <c r="U237" s="149" t="s">
        <v>267</v>
      </c>
      <c r="V237" s="149"/>
      <c r="W237" s="149"/>
      <c r="X237" s="149" t="s">
        <v>310</v>
      </c>
      <c r="Y237" s="149"/>
      <c r="Z237" s="149"/>
      <c r="AA237" s="149"/>
      <c r="AB237" s="149" t="s">
        <v>269</v>
      </c>
      <c r="AC237" s="149" t="s">
        <v>318</v>
      </c>
      <c r="AD237" s="149" t="s">
        <v>1466</v>
      </c>
      <c r="AE237" s="149" t="s">
        <v>271</v>
      </c>
      <c r="AF237" s="149"/>
      <c r="AG237" s="149" t="s">
        <v>272</v>
      </c>
      <c r="AH237" s="149" t="s">
        <v>273</v>
      </c>
      <c r="AI237" s="158">
        <v>0</v>
      </c>
      <c r="AJ237" s="149"/>
      <c r="AK237" s="159" t="s">
        <v>274</v>
      </c>
      <c r="AL237" s="159" t="s">
        <v>274</v>
      </c>
      <c r="AM237" s="149" t="s">
        <v>274</v>
      </c>
      <c r="AN237" s="160">
        <v>0</v>
      </c>
      <c r="AO237" s="149"/>
      <c r="AP237" s="149" t="s">
        <v>274</v>
      </c>
      <c r="AQ237" s="149" t="s">
        <v>275</v>
      </c>
      <c r="AR237" s="158">
        <v>1</v>
      </c>
      <c r="AS237" s="149" t="s">
        <v>275</v>
      </c>
      <c r="AT237" s="149" t="s">
        <v>276</v>
      </c>
      <c r="AU237" s="161">
        <v>1</v>
      </c>
      <c r="AV237" s="159">
        <v>6430</v>
      </c>
      <c r="AW237" s="159">
        <v>0</v>
      </c>
      <c r="AX237" s="149" t="s">
        <v>274</v>
      </c>
      <c r="AY237" s="162">
        <v>0</v>
      </c>
      <c r="AZ237" s="162" t="s">
        <v>274</v>
      </c>
      <c r="BA237" s="162">
        <v>0</v>
      </c>
      <c r="BB237" s="159">
        <v>6430</v>
      </c>
      <c r="BC237" s="162" t="s">
        <v>274</v>
      </c>
      <c r="BD237" s="162">
        <v>0</v>
      </c>
      <c r="BE237" s="162">
        <v>0</v>
      </c>
      <c r="BF237" s="162">
        <v>0</v>
      </c>
      <c r="BG237" s="159">
        <v>6430</v>
      </c>
    </row>
    <row r="238" ht="28.05" customHeight="1" spans="1:59">
      <c r="A238" s="149"/>
      <c r="B238" s="149"/>
      <c r="C238" s="149"/>
      <c r="D238" s="149" t="s">
        <v>1281</v>
      </c>
      <c r="E238" s="340" t="s">
        <v>1467</v>
      </c>
      <c r="F238" s="149" t="s">
        <v>1281</v>
      </c>
      <c r="G238" s="149" t="s">
        <v>1468</v>
      </c>
      <c r="H238" s="149" t="s">
        <v>1344</v>
      </c>
      <c r="I238" s="149" t="s">
        <v>1345</v>
      </c>
      <c r="J238" s="149" t="s">
        <v>1469</v>
      </c>
      <c r="K238" s="149"/>
      <c r="L238" s="149" t="s">
        <v>262</v>
      </c>
      <c r="M238" s="149"/>
      <c r="N238" s="149" t="s">
        <v>263</v>
      </c>
      <c r="O238" s="149" t="s">
        <v>214</v>
      </c>
      <c r="P238" s="149" t="s">
        <v>53</v>
      </c>
      <c r="Q238" s="149"/>
      <c r="R238" s="149" t="s">
        <v>1362</v>
      </c>
      <c r="S238" s="149" t="s">
        <v>483</v>
      </c>
      <c r="T238" s="149" t="s">
        <v>1295</v>
      </c>
      <c r="U238" s="149" t="s">
        <v>267</v>
      </c>
      <c r="V238" s="149"/>
      <c r="W238" s="149"/>
      <c r="X238" s="149" t="s">
        <v>310</v>
      </c>
      <c r="Y238" s="149"/>
      <c r="Z238" s="149"/>
      <c r="AA238" s="149"/>
      <c r="AB238" s="149" t="s">
        <v>269</v>
      </c>
      <c r="AC238" s="149" t="s">
        <v>318</v>
      </c>
      <c r="AD238" s="149" t="s">
        <v>1295</v>
      </c>
      <c r="AE238" s="149" t="s">
        <v>271</v>
      </c>
      <c r="AF238" s="149"/>
      <c r="AG238" s="149" t="s">
        <v>272</v>
      </c>
      <c r="AH238" s="149" t="s">
        <v>273</v>
      </c>
      <c r="AI238" s="158">
        <v>60</v>
      </c>
      <c r="AJ238" s="149"/>
      <c r="AK238" s="159" t="s">
        <v>274</v>
      </c>
      <c r="AL238" s="159" t="s">
        <v>274</v>
      </c>
      <c r="AM238" s="149" t="s">
        <v>274</v>
      </c>
      <c r="AN238" s="160">
        <v>4</v>
      </c>
      <c r="AO238" s="149"/>
      <c r="AP238" s="149" t="s">
        <v>274</v>
      </c>
      <c r="AQ238" s="149" t="s">
        <v>275</v>
      </c>
      <c r="AR238" s="158">
        <v>1</v>
      </c>
      <c r="AS238" s="149" t="s">
        <v>275</v>
      </c>
      <c r="AT238" s="149" t="s">
        <v>276</v>
      </c>
      <c r="AU238" s="161">
        <v>1</v>
      </c>
      <c r="AV238" s="159">
        <v>1794.87</v>
      </c>
      <c r="AW238" s="159">
        <v>71.79</v>
      </c>
      <c r="AX238" s="149" t="s">
        <v>274</v>
      </c>
      <c r="AY238" s="162">
        <v>0</v>
      </c>
      <c r="AZ238" s="162" t="s">
        <v>274</v>
      </c>
      <c r="BA238" s="162">
        <v>0</v>
      </c>
      <c r="BB238" s="159">
        <v>1723.08</v>
      </c>
      <c r="BC238" s="162" t="s">
        <v>274</v>
      </c>
      <c r="BD238" s="162">
        <v>0</v>
      </c>
      <c r="BE238" s="159">
        <v>71.79</v>
      </c>
      <c r="BF238" s="159">
        <v>71.79</v>
      </c>
      <c r="BG238" s="159">
        <v>1794.87</v>
      </c>
    </row>
    <row r="239" ht="28.05" customHeight="1" spans="1:59">
      <c r="A239" s="149"/>
      <c r="B239" s="149"/>
      <c r="C239" s="149"/>
      <c r="D239" s="149" t="s">
        <v>1281</v>
      </c>
      <c r="E239" s="340" t="s">
        <v>1470</v>
      </c>
      <c r="F239" s="149" t="s">
        <v>1281</v>
      </c>
      <c r="G239" s="149" t="s">
        <v>1471</v>
      </c>
      <c r="H239" s="149" t="s">
        <v>1344</v>
      </c>
      <c r="I239" s="149" t="s">
        <v>1345</v>
      </c>
      <c r="J239" s="149" t="s">
        <v>1472</v>
      </c>
      <c r="K239" s="149"/>
      <c r="L239" s="149" t="s">
        <v>262</v>
      </c>
      <c r="M239" s="149"/>
      <c r="N239" s="149" t="s">
        <v>263</v>
      </c>
      <c r="O239" s="149" t="s">
        <v>214</v>
      </c>
      <c r="P239" s="149" t="s">
        <v>53</v>
      </c>
      <c r="Q239" s="149"/>
      <c r="R239" s="149" t="s">
        <v>1366</v>
      </c>
      <c r="S239" s="149" t="s">
        <v>483</v>
      </c>
      <c r="T239" s="149" t="s">
        <v>1295</v>
      </c>
      <c r="U239" s="149" t="s">
        <v>267</v>
      </c>
      <c r="V239" s="149"/>
      <c r="W239" s="149"/>
      <c r="X239" s="149" t="s">
        <v>51</v>
      </c>
      <c r="Y239" s="149"/>
      <c r="Z239" s="149"/>
      <c r="AA239" s="149"/>
      <c r="AB239" s="149" t="s">
        <v>269</v>
      </c>
      <c r="AC239" s="149" t="s">
        <v>318</v>
      </c>
      <c r="AD239" s="149" t="s">
        <v>1295</v>
      </c>
      <c r="AE239" s="149" t="s">
        <v>271</v>
      </c>
      <c r="AF239" s="149"/>
      <c r="AG239" s="149" t="s">
        <v>272</v>
      </c>
      <c r="AH239" s="149" t="s">
        <v>273</v>
      </c>
      <c r="AI239" s="158">
        <v>60</v>
      </c>
      <c r="AJ239" s="149"/>
      <c r="AK239" s="159" t="s">
        <v>274</v>
      </c>
      <c r="AL239" s="159" t="s">
        <v>274</v>
      </c>
      <c r="AM239" s="149" t="s">
        <v>274</v>
      </c>
      <c r="AN239" s="160">
        <v>4</v>
      </c>
      <c r="AO239" s="149"/>
      <c r="AP239" s="149" t="s">
        <v>274</v>
      </c>
      <c r="AQ239" s="149" t="s">
        <v>275</v>
      </c>
      <c r="AR239" s="158">
        <v>1</v>
      </c>
      <c r="AS239" s="149" t="s">
        <v>275</v>
      </c>
      <c r="AT239" s="149" t="s">
        <v>276</v>
      </c>
      <c r="AU239" s="161">
        <v>1</v>
      </c>
      <c r="AV239" s="159">
        <v>1794.87</v>
      </c>
      <c r="AW239" s="159">
        <v>71.79</v>
      </c>
      <c r="AX239" s="149" t="s">
        <v>274</v>
      </c>
      <c r="AY239" s="149"/>
      <c r="AZ239" s="162" t="s">
        <v>274</v>
      </c>
      <c r="BA239" s="162">
        <v>0</v>
      </c>
      <c r="BB239" s="159">
        <v>1723.08</v>
      </c>
      <c r="BC239" s="162" t="s">
        <v>274</v>
      </c>
      <c r="BD239" s="162">
        <v>0</v>
      </c>
      <c r="BE239" s="159">
        <v>71.79</v>
      </c>
      <c r="BF239" s="159">
        <v>71.79</v>
      </c>
      <c r="BG239" s="159">
        <v>1794.87</v>
      </c>
    </row>
    <row r="240" ht="28.05" customHeight="1" spans="1:59">
      <c r="A240" s="149"/>
      <c r="B240" s="149"/>
      <c r="C240" s="149"/>
      <c r="D240" s="149" t="s">
        <v>1281</v>
      </c>
      <c r="E240" s="340" t="s">
        <v>1473</v>
      </c>
      <c r="F240" s="149" t="s">
        <v>1281</v>
      </c>
      <c r="G240" s="149" t="s">
        <v>1474</v>
      </c>
      <c r="H240" s="149" t="s">
        <v>1475</v>
      </c>
      <c r="I240" s="149" t="s">
        <v>1476</v>
      </c>
      <c r="J240" s="149" t="s">
        <v>1477</v>
      </c>
      <c r="K240" s="149"/>
      <c r="L240" s="149" t="s">
        <v>262</v>
      </c>
      <c r="M240" s="149"/>
      <c r="N240" s="149" t="s">
        <v>263</v>
      </c>
      <c r="O240" s="149" t="s">
        <v>214</v>
      </c>
      <c r="P240" s="149" t="s">
        <v>53</v>
      </c>
      <c r="Q240" s="149"/>
      <c r="R240" s="149" t="s">
        <v>1478</v>
      </c>
      <c r="S240" s="149" t="s">
        <v>483</v>
      </c>
      <c r="T240" s="149" t="s">
        <v>484</v>
      </c>
      <c r="U240" s="149" t="s">
        <v>267</v>
      </c>
      <c r="V240" s="149"/>
      <c r="W240" s="149"/>
      <c r="X240" s="149" t="s">
        <v>268</v>
      </c>
      <c r="Y240" s="149"/>
      <c r="Z240" s="149"/>
      <c r="AA240" s="149"/>
      <c r="AB240" s="149" t="s">
        <v>269</v>
      </c>
      <c r="AC240" s="149" t="s">
        <v>318</v>
      </c>
      <c r="AD240" s="149" t="s">
        <v>484</v>
      </c>
      <c r="AE240" s="149" t="s">
        <v>271</v>
      </c>
      <c r="AF240" s="149"/>
      <c r="AG240" s="149" t="s">
        <v>272</v>
      </c>
      <c r="AH240" s="149" t="s">
        <v>273</v>
      </c>
      <c r="AI240" s="158">
        <v>61</v>
      </c>
      <c r="AJ240" s="149"/>
      <c r="AK240" s="159" t="s">
        <v>274</v>
      </c>
      <c r="AL240" s="159" t="s">
        <v>274</v>
      </c>
      <c r="AM240" s="149" t="s">
        <v>274</v>
      </c>
      <c r="AN240" s="160">
        <v>0</v>
      </c>
      <c r="AO240" s="149"/>
      <c r="AP240" s="149" t="s">
        <v>274</v>
      </c>
      <c r="AQ240" s="149" t="s">
        <v>275</v>
      </c>
      <c r="AR240" s="158">
        <v>1</v>
      </c>
      <c r="AS240" s="149" t="s">
        <v>275</v>
      </c>
      <c r="AT240" s="149" t="s">
        <v>276</v>
      </c>
      <c r="AU240" s="161">
        <v>1</v>
      </c>
      <c r="AV240" s="159">
        <v>2585.34</v>
      </c>
      <c r="AW240" s="159">
        <v>0</v>
      </c>
      <c r="AX240" s="149" t="s">
        <v>274</v>
      </c>
      <c r="AY240" s="162">
        <v>0</v>
      </c>
      <c r="AZ240" s="162" t="s">
        <v>274</v>
      </c>
      <c r="BA240" s="159">
        <v>100</v>
      </c>
      <c r="BB240" s="159">
        <v>2581.93</v>
      </c>
      <c r="BC240" s="162" t="s">
        <v>274</v>
      </c>
      <c r="BD240" s="159">
        <v>3.41</v>
      </c>
      <c r="BE240" s="159">
        <v>3.41</v>
      </c>
      <c r="BF240" s="162">
        <v>0</v>
      </c>
      <c r="BG240" s="159">
        <v>2585.34</v>
      </c>
    </row>
    <row r="241" ht="28.05" customHeight="1" spans="1:59">
      <c r="A241" s="149"/>
      <c r="B241" s="149"/>
      <c r="C241" s="149"/>
      <c r="D241" s="149" t="s">
        <v>1281</v>
      </c>
      <c r="E241" s="340" t="s">
        <v>1479</v>
      </c>
      <c r="F241" s="149" t="s">
        <v>1281</v>
      </c>
      <c r="G241" s="149" t="s">
        <v>1480</v>
      </c>
      <c r="H241" s="149" t="s">
        <v>1344</v>
      </c>
      <c r="I241" s="149" t="s">
        <v>1345</v>
      </c>
      <c r="J241" s="149" t="s">
        <v>1481</v>
      </c>
      <c r="K241" s="149"/>
      <c r="L241" s="149" t="s">
        <v>262</v>
      </c>
      <c r="M241" s="149"/>
      <c r="N241" s="149" t="s">
        <v>263</v>
      </c>
      <c r="O241" s="149" t="s">
        <v>214</v>
      </c>
      <c r="P241" s="149" t="s">
        <v>53</v>
      </c>
      <c r="Q241" s="149"/>
      <c r="R241" s="149" t="s">
        <v>1366</v>
      </c>
      <c r="S241" s="149" t="s">
        <v>483</v>
      </c>
      <c r="T241" s="149" t="s">
        <v>1295</v>
      </c>
      <c r="U241" s="149" t="s">
        <v>267</v>
      </c>
      <c r="V241" s="149"/>
      <c r="W241" s="149"/>
      <c r="X241" s="149" t="s">
        <v>51</v>
      </c>
      <c r="Y241" s="149"/>
      <c r="Z241" s="149"/>
      <c r="AA241" s="149"/>
      <c r="AB241" s="149" t="s">
        <v>269</v>
      </c>
      <c r="AC241" s="149" t="s">
        <v>318</v>
      </c>
      <c r="AD241" s="149" t="s">
        <v>1295</v>
      </c>
      <c r="AE241" s="149" t="s">
        <v>271</v>
      </c>
      <c r="AF241" s="149"/>
      <c r="AG241" s="149" t="s">
        <v>272</v>
      </c>
      <c r="AH241" s="149" t="s">
        <v>273</v>
      </c>
      <c r="AI241" s="158">
        <v>60</v>
      </c>
      <c r="AJ241" s="149"/>
      <c r="AK241" s="159" t="s">
        <v>274</v>
      </c>
      <c r="AL241" s="159" t="s">
        <v>274</v>
      </c>
      <c r="AM241" s="149" t="s">
        <v>274</v>
      </c>
      <c r="AN241" s="160">
        <v>4</v>
      </c>
      <c r="AO241" s="149"/>
      <c r="AP241" s="149" t="s">
        <v>274</v>
      </c>
      <c r="AQ241" s="149" t="s">
        <v>275</v>
      </c>
      <c r="AR241" s="158">
        <v>1</v>
      </c>
      <c r="AS241" s="149" t="s">
        <v>275</v>
      </c>
      <c r="AT241" s="149" t="s">
        <v>276</v>
      </c>
      <c r="AU241" s="161">
        <v>1</v>
      </c>
      <c r="AV241" s="159">
        <v>1794.87</v>
      </c>
      <c r="AW241" s="159">
        <v>71.79</v>
      </c>
      <c r="AX241" s="149" t="s">
        <v>274</v>
      </c>
      <c r="AY241" s="149"/>
      <c r="AZ241" s="162" t="s">
        <v>274</v>
      </c>
      <c r="BA241" s="162">
        <v>0</v>
      </c>
      <c r="BB241" s="159">
        <v>1723.08</v>
      </c>
      <c r="BC241" s="162" t="s">
        <v>274</v>
      </c>
      <c r="BD241" s="162">
        <v>0</v>
      </c>
      <c r="BE241" s="159">
        <v>71.79</v>
      </c>
      <c r="BF241" s="159">
        <v>71.79</v>
      </c>
      <c r="BG241" s="159">
        <v>1794.87</v>
      </c>
    </row>
    <row r="242" ht="28.05" customHeight="1" spans="1:59">
      <c r="A242" s="149"/>
      <c r="B242" s="149"/>
      <c r="C242" s="149"/>
      <c r="D242" s="149" t="s">
        <v>1281</v>
      </c>
      <c r="E242" s="340" t="s">
        <v>1482</v>
      </c>
      <c r="F242" s="149" t="s">
        <v>1281</v>
      </c>
      <c r="G242" s="149" t="s">
        <v>1483</v>
      </c>
      <c r="H242" s="149" t="s">
        <v>1344</v>
      </c>
      <c r="I242" s="149" t="s">
        <v>1345</v>
      </c>
      <c r="J242" s="149" t="s">
        <v>1484</v>
      </c>
      <c r="K242" s="149"/>
      <c r="L242" s="149" t="s">
        <v>262</v>
      </c>
      <c r="M242" s="149"/>
      <c r="N242" s="149" t="s">
        <v>263</v>
      </c>
      <c r="O242" s="149" t="s">
        <v>214</v>
      </c>
      <c r="P242" s="149" t="s">
        <v>53</v>
      </c>
      <c r="Q242" s="149"/>
      <c r="R242" s="149" t="s">
        <v>1366</v>
      </c>
      <c r="S242" s="149" t="s">
        <v>483</v>
      </c>
      <c r="T242" s="149" t="s">
        <v>1295</v>
      </c>
      <c r="U242" s="149" t="s">
        <v>267</v>
      </c>
      <c r="V242" s="149"/>
      <c r="W242" s="149"/>
      <c r="X242" s="149" t="s">
        <v>51</v>
      </c>
      <c r="Y242" s="149"/>
      <c r="Z242" s="149"/>
      <c r="AA242" s="149"/>
      <c r="AB242" s="149" t="s">
        <v>269</v>
      </c>
      <c r="AC242" s="149" t="s">
        <v>318</v>
      </c>
      <c r="AD242" s="149" t="s">
        <v>1295</v>
      </c>
      <c r="AE242" s="149" t="s">
        <v>271</v>
      </c>
      <c r="AF242" s="149"/>
      <c r="AG242" s="149" t="s">
        <v>272</v>
      </c>
      <c r="AH242" s="149" t="s">
        <v>273</v>
      </c>
      <c r="AI242" s="158">
        <v>60</v>
      </c>
      <c r="AJ242" s="149"/>
      <c r="AK242" s="159" t="s">
        <v>274</v>
      </c>
      <c r="AL242" s="159" t="s">
        <v>274</v>
      </c>
      <c r="AM242" s="149" t="s">
        <v>274</v>
      </c>
      <c r="AN242" s="160">
        <v>4</v>
      </c>
      <c r="AO242" s="149"/>
      <c r="AP242" s="149" t="s">
        <v>274</v>
      </c>
      <c r="AQ242" s="149" t="s">
        <v>275</v>
      </c>
      <c r="AR242" s="158">
        <v>1</v>
      </c>
      <c r="AS242" s="149" t="s">
        <v>275</v>
      </c>
      <c r="AT242" s="149" t="s">
        <v>276</v>
      </c>
      <c r="AU242" s="161">
        <v>1</v>
      </c>
      <c r="AV242" s="159">
        <v>1794.87</v>
      </c>
      <c r="AW242" s="159">
        <v>71.79</v>
      </c>
      <c r="AX242" s="149" t="s">
        <v>274</v>
      </c>
      <c r="AY242" s="149"/>
      <c r="AZ242" s="162" t="s">
        <v>274</v>
      </c>
      <c r="BA242" s="162">
        <v>0</v>
      </c>
      <c r="BB242" s="159">
        <v>1723.08</v>
      </c>
      <c r="BC242" s="162" t="s">
        <v>274</v>
      </c>
      <c r="BD242" s="162">
        <v>0</v>
      </c>
      <c r="BE242" s="159">
        <v>71.79</v>
      </c>
      <c r="BF242" s="159">
        <v>71.79</v>
      </c>
      <c r="BG242" s="159">
        <v>1794.87</v>
      </c>
    </row>
    <row r="243" ht="28.05" customHeight="1" spans="1:59">
      <c r="A243" s="149"/>
      <c r="B243" s="149"/>
      <c r="C243" s="149"/>
      <c r="D243" s="149" t="s">
        <v>1281</v>
      </c>
      <c r="E243" s="340" t="s">
        <v>1485</v>
      </c>
      <c r="F243" s="149" t="s">
        <v>1281</v>
      </c>
      <c r="G243" s="149" t="s">
        <v>1486</v>
      </c>
      <c r="H243" s="149" t="s">
        <v>1344</v>
      </c>
      <c r="I243" s="149" t="s">
        <v>1345</v>
      </c>
      <c r="J243" s="149" t="s">
        <v>1487</v>
      </c>
      <c r="K243" s="149"/>
      <c r="L243" s="149" t="s">
        <v>262</v>
      </c>
      <c r="M243" s="149"/>
      <c r="N243" s="149" t="s">
        <v>263</v>
      </c>
      <c r="O243" s="149" t="s">
        <v>214</v>
      </c>
      <c r="P243" s="149" t="s">
        <v>53</v>
      </c>
      <c r="Q243" s="149"/>
      <c r="R243" s="149" t="s">
        <v>1366</v>
      </c>
      <c r="S243" s="149" t="s">
        <v>483</v>
      </c>
      <c r="T243" s="149" t="s">
        <v>1295</v>
      </c>
      <c r="U243" s="149" t="s">
        <v>267</v>
      </c>
      <c r="V243" s="149"/>
      <c r="W243" s="149"/>
      <c r="X243" s="149" t="s">
        <v>51</v>
      </c>
      <c r="Y243" s="149"/>
      <c r="Z243" s="149"/>
      <c r="AA243" s="149"/>
      <c r="AB243" s="149" t="s">
        <v>269</v>
      </c>
      <c r="AC243" s="149" t="s">
        <v>318</v>
      </c>
      <c r="AD243" s="149" t="s">
        <v>1295</v>
      </c>
      <c r="AE243" s="149" t="s">
        <v>271</v>
      </c>
      <c r="AF243" s="149"/>
      <c r="AG243" s="149" t="s">
        <v>272</v>
      </c>
      <c r="AH243" s="149" t="s">
        <v>273</v>
      </c>
      <c r="AI243" s="158">
        <v>60</v>
      </c>
      <c r="AJ243" s="149"/>
      <c r="AK243" s="159" t="s">
        <v>274</v>
      </c>
      <c r="AL243" s="159" t="s">
        <v>274</v>
      </c>
      <c r="AM243" s="149" t="s">
        <v>274</v>
      </c>
      <c r="AN243" s="160">
        <v>4</v>
      </c>
      <c r="AO243" s="149"/>
      <c r="AP243" s="149" t="s">
        <v>274</v>
      </c>
      <c r="AQ243" s="149" t="s">
        <v>275</v>
      </c>
      <c r="AR243" s="158">
        <v>1</v>
      </c>
      <c r="AS243" s="149" t="s">
        <v>275</v>
      </c>
      <c r="AT243" s="149" t="s">
        <v>276</v>
      </c>
      <c r="AU243" s="161">
        <v>1</v>
      </c>
      <c r="AV243" s="159">
        <v>1794.87</v>
      </c>
      <c r="AW243" s="159">
        <v>71.79</v>
      </c>
      <c r="AX243" s="149" t="s">
        <v>274</v>
      </c>
      <c r="AY243" s="149"/>
      <c r="AZ243" s="162" t="s">
        <v>274</v>
      </c>
      <c r="BA243" s="162">
        <v>0</v>
      </c>
      <c r="BB243" s="159">
        <v>1723.08</v>
      </c>
      <c r="BC243" s="162" t="s">
        <v>274</v>
      </c>
      <c r="BD243" s="162">
        <v>0</v>
      </c>
      <c r="BE243" s="159">
        <v>71.79</v>
      </c>
      <c r="BF243" s="159">
        <v>71.79</v>
      </c>
      <c r="BG243" s="159">
        <v>1794.87</v>
      </c>
    </row>
    <row r="244" ht="28.05" customHeight="1" spans="1:59">
      <c r="A244" s="149"/>
      <c r="B244" s="149"/>
      <c r="C244" s="149"/>
      <c r="D244" s="149" t="s">
        <v>1281</v>
      </c>
      <c r="E244" s="340" t="s">
        <v>1488</v>
      </c>
      <c r="F244" s="149" t="s">
        <v>1281</v>
      </c>
      <c r="G244" s="149" t="s">
        <v>1489</v>
      </c>
      <c r="H244" s="149" t="s">
        <v>1344</v>
      </c>
      <c r="I244" s="149" t="s">
        <v>1345</v>
      </c>
      <c r="J244" s="149" t="s">
        <v>1490</v>
      </c>
      <c r="K244" s="149"/>
      <c r="L244" s="149" t="s">
        <v>262</v>
      </c>
      <c r="M244" s="149"/>
      <c r="N244" s="149" t="s">
        <v>263</v>
      </c>
      <c r="O244" s="149" t="s">
        <v>214</v>
      </c>
      <c r="P244" s="149" t="s">
        <v>53</v>
      </c>
      <c r="Q244" s="149"/>
      <c r="R244" s="149" t="s">
        <v>1366</v>
      </c>
      <c r="S244" s="149" t="s">
        <v>483</v>
      </c>
      <c r="T244" s="149" t="s">
        <v>1295</v>
      </c>
      <c r="U244" s="149" t="s">
        <v>267</v>
      </c>
      <c r="V244" s="149"/>
      <c r="W244" s="149"/>
      <c r="X244" s="149" t="s">
        <v>51</v>
      </c>
      <c r="Y244" s="149"/>
      <c r="Z244" s="149"/>
      <c r="AA244" s="149"/>
      <c r="AB244" s="149" t="s">
        <v>269</v>
      </c>
      <c r="AC244" s="149" t="s">
        <v>318</v>
      </c>
      <c r="AD244" s="149" t="s">
        <v>1295</v>
      </c>
      <c r="AE244" s="149" t="s">
        <v>271</v>
      </c>
      <c r="AF244" s="149"/>
      <c r="AG244" s="149" t="s">
        <v>272</v>
      </c>
      <c r="AH244" s="149" t="s">
        <v>273</v>
      </c>
      <c r="AI244" s="158">
        <v>60</v>
      </c>
      <c r="AJ244" s="149"/>
      <c r="AK244" s="159" t="s">
        <v>274</v>
      </c>
      <c r="AL244" s="159" t="s">
        <v>274</v>
      </c>
      <c r="AM244" s="149" t="s">
        <v>274</v>
      </c>
      <c r="AN244" s="160">
        <v>4</v>
      </c>
      <c r="AO244" s="149"/>
      <c r="AP244" s="149" t="s">
        <v>274</v>
      </c>
      <c r="AQ244" s="149" t="s">
        <v>275</v>
      </c>
      <c r="AR244" s="158">
        <v>1</v>
      </c>
      <c r="AS244" s="149" t="s">
        <v>275</v>
      </c>
      <c r="AT244" s="149" t="s">
        <v>276</v>
      </c>
      <c r="AU244" s="161">
        <v>1</v>
      </c>
      <c r="AV244" s="159">
        <v>1794.87</v>
      </c>
      <c r="AW244" s="159">
        <v>71.79</v>
      </c>
      <c r="AX244" s="149" t="s">
        <v>274</v>
      </c>
      <c r="AY244" s="149"/>
      <c r="AZ244" s="162" t="s">
        <v>274</v>
      </c>
      <c r="BA244" s="162">
        <v>0</v>
      </c>
      <c r="BB244" s="159">
        <v>1723.08</v>
      </c>
      <c r="BC244" s="162" t="s">
        <v>274</v>
      </c>
      <c r="BD244" s="162">
        <v>0</v>
      </c>
      <c r="BE244" s="159">
        <v>71.79</v>
      </c>
      <c r="BF244" s="159">
        <v>71.79</v>
      </c>
      <c r="BG244" s="159">
        <v>1794.87</v>
      </c>
    </row>
    <row r="245" ht="28.05" customHeight="1" spans="1:59">
      <c r="A245" s="149"/>
      <c r="B245" s="149"/>
      <c r="C245" s="149"/>
      <c r="D245" s="149" t="s">
        <v>1281</v>
      </c>
      <c r="E245" s="340" t="s">
        <v>1491</v>
      </c>
      <c r="F245" s="149" t="s">
        <v>1281</v>
      </c>
      <c r="G245" s="149" t="s">
        <v>1492</v>
      </c>
      <c r="H245" s="149" t="s">
        <v>1344</v>
      </c>
      <c r="I245" s="149" t="s">
        <v>1345</v>
      </c>
      <c r="J245" s="149" t="s">
        <v>1493</v>
      </c>
      <c r="K245" s="149"/>
      <c r="L245" s="149" t="s">
        <v>262</v>
      </c>
      <c r="M245" s="149"/>
      <c r="N245" s="149" t="s">
        <v>263</v>
      </c>
      <c r="O245" s="149" t="s">
        <v>214</v>
      </c>
      <c r="P245" s="149" t="s">
        <v>53</v>
      </c>
      <c r="Q245" s="149"/>
      <c r="R245" s="149" t="s">
        <v>1366</v>
      </c>
      <c r="S245" s="149" t="s">
        <v>483</v>
      </c>
      <c r="T245" s="149" t="s">
        <v>1295</v>
      </c>
      <c r="U245" s="149" t="s">
        <v>267</v>
      </c>
      <c r="V245" s="149"/>
      <c r="W245" s="149"/>
      <c r="X245" s="149" t="s">
        <v>51</v>
      </c>
      <c r="Y245" s="149"/>
      <c r="Z245" s="149"/>
      <c r="AA245" s="149"/>
      <c r="AB245" s="149" t="s">
        <v>269</v>
      </c>
      <c r="AC245" s="149" t="s">
        <v>318</v>
      </c>
      <c r="AD245" s="149" t="s">
        <v>1295</v>
      </c>
      <c r="AE245" s="149" t="s">
        <v>271</v>
      </c>
      <c r="AF245" s="149"/>
      <c r="AG245" s="149" t="s">
        <v>272</v>
      </c>
      <c r="AH245" s="149" t="s">
        <v>273</v>
      </c>
      <c r="AI245" s="158">
        <v>60</v>
      </c>
      <c r="AJ245" s="149"/>
      <c r="AK245" s="159" t="s">
        <v>274</v>
      </c>
      <c r="AL245" s="159" t="s">
        <v>274</v>
      </c>
      <c r="AM245" s="149" t="s">
        <v>274</v>
      </c>
      <c r="AN245" s="160">
        <v>4</v>
      </c>
      <c r="AO245" s="149"/>
      <c r="AP245" s="149" t="s">
        <v>274</v>
      </c>
      <c r="AQ245" s="149" t="s">
        <v>275</v>
      </c>
      <c r="AR245" s="158">
        <v>1</v>
      </c>
      <c r="AS245" s="149" t="s">
        <v>275</v>
      </c>
      <c r="AT245" s="149" t="s">
        <v>276</v>
      </c>
      <c r="AU245" s="161">
        <v>1</v>
      </c>
      <c r="AV245" s="159">
        <v>1794.87</v>
      </c>
      <c r="AW245" s="159">
        <v>71.79</v>
      </c>
      <c r="AX245" s="149" t="s">
        <v>274</v>
      </c>
      <c r="AY245" s="149"/>
      <c r="AZ245" s="162" t="s">
        <v>274</v>
      </c>
      <c r="BA245" s="162">
        <v>0</v>
      </c>
      <c r="BB245" s="159">
        <v>1723.08</v>
      </c>
      <c r="BC245" s="162" t="s">
        <v>274</v>
      </c>
      <c r="BD245" s="162">
        <v>0</v>
      </c>
      <c r="BE245" s="159">
        <v>71.79</v>
      </c>
      <c r="BF245" s="159">
        <v>71.79</v>
      </c>
      <c r="BG245" s="159">
        <v>1794.87</v>
      </c>
    </row>
    <row r="246" ht="28.05" customHeight="1" spans="1:59">
      <c r="A246" s="149"/>
      <c r="B246" s="149"/>
      <c r="C246" s="149"/>
      <c r="D246" s="149" t="s">
        <v>1281</v>
      </c>
      <c r="E246" s="340" t="s">
        <v>1494</v>
      </c>
      <c r="F246" s="149" t="s">
        <v>1281</v>
      </c>
      <c r="G246" s="149" t="s">
        <v>1495</v>
      </c>
      <c r="H246" s="149" t="s">
        <v>1344</v>
      </c>
      <c r="I246" s="149" t="s">
        <v>1345</v>
      </c>
      <c r="J246" s="149" t="s">
        <v>1496</v>
      </c>
      <c r="K246" s="149"/>
      <c r="L246" s="149" t="s">
        <v>262</v>
      </c>
      <c r="M246" s="149"/>
      <c r="N246" s="149" t="s">
        <v>263</v>
      </c>
      <c r="O246" s="149" t="s">
        <v>214</v>
      </c>
      <c r="P246" s="149" t="s">
        <v>53</v>
      </c>
      <c r="Q246" s="149"/>
      <c r="R246" s="149" t="s">
        <v>1366</v>
      </c>
      <c r="S246" s="149" t="s">
        <v>483</v>
      </c>
      <c r="T246" s="149" t="s">
        <v>1295</v>
      </c>
      <c r="U246" s="149" t="s">
        <v>267</v>
      </c>
      <c r="V246" s="149"/>
      <c r="W246" s="149"/>
      <c r="X246" s="149" t="s">
        <v>51</v>
      </c>
      <c r="Y246" s="149"/>
      <c r="Z246" s="149"/>
      <c r="AA246" s="149"/>
      <c r="AB246" s="149" t="s">
        <v>269</v>
      </c>
      <c r="AC246" s="149" t="s">
        <v>318</v>
      </c>
      <c r="AD246" s="149" t="s">
        <v>1295</v>
      </c>
      <c r="AE246" s="149" t="s">
        <v>271</v>
      </c>
      <c r="AF246" s="149"/>
      <c r="AG246" s="149" t="s">
        <v>272</v>
      </c>
      <c r="AH246" s="149" t="s">
        <v>273</v>
      </c>
      <c r="AI246" s="158">
        <v>60</v>
      </c>
      <c r="AJ246" s="149"/>
      <c r="AK246" s="159" t="s">
        <v>274</v>
      </c>
      <c r="AL246" s="159" t="s">
        <v>274</v>
      </c>
      <c r="AM246" s="149" t="s">
        <v>274</v>
      </c>
      <c r="AN246" s="160">
        <v>4</v>
      </c>
      <c r="AO246" s="149"/>
      <c r="AP246" s="149" t="s">
        <v>274</v>
      </c>
      <c r="AQ246" s="149" t="s">
        <v>275</v>
      </c>
      <c r="AR246" s="158">
        <v>1</v>
      </c>
      <c r="AS246" s="149" t="s">
        <v>275</v>
      </c>
      <c r="AT246" s="149" t="s">
        <v>276</v>
      </c>
      <c r="AU246" s="161">
        <v>1</v>
      </c>
      <c r="AV246" s="159">
        <v>1794.87</v>
      </c>
      <c r="AW246" s="159">
        <v>71.79</v>
      </c>
      <c r="AX246" s="149" t="s">
        <v>274</v>
      </c>
      <c r="AY246" s="149"/>
      <c r="AZ246" s="162" t="s">
        <v>274</v>
      </c>
      <c r="BA246" s="162">
        <v>0</v>
      </c>
      <c r="BB246" s="159">
        <v>1723.08</v>
      </c>
      <c r="BC246" s="162" t="s">
        <v>274</v>
      </c>
      <c r="BD246" s="162">
        <v>0</v>
      </c>
      <c r="BE246" s="159">
        <v>71.79</v>
      </c>
      <c r="BF246" s="159">
        <v>71.79</v>
      </c>
      <c r="BG246" s="159">
        <v>1794.87</v>
      </c>
    </row>
    <row r="247" ht="28.05" customHeight="1" spans="1:59">
      <c r="A247" s="149"/>
      <c r="B247" s="149"/>
      <c r="C247" s="149"/>
      <c r="D247" s="149" t="s">
        <v>1281</v>
      </c>
      <c r="E247" s="340" t="s">
        <v>1497</v>
      </c>
      <c r="F247" s="149" t="s">
        <v>1281</v>
      </c>
      <c r="G247" s="149" t="s">
        <v>1498</v>
      </c>
      <c r="H247" s="149" t="s">
        <v>1344</v>
      </c>
      <c r="I247" s="149" t="s">
        <v>1345</v>
      </c>
      <c r="J247" s="149" t="s">
        <v>1499</v>
      </c>
      <c r="K247" s="149"/>
      <c r="L247" s="149" t="s">
        <v>262</v>
      </c>
      <c r="M247" s="149"/>
      <c r="N247" s="149" t="s">
        <v>263</v>
      </c>
      <c r="O247" s="149" t="s">
        <v>214</v>
      </c>
      <c r="P247" s="149" t="s">
        <v>53</v>
      </c>
      <c r="Q247" s="149"/>
      <c r="R247" s="149" t="s">
        <v>1366</v>
      </c>
      <c r="S247" s="149" t="s">
        <v>483</v>
      </c>
      <c r="T247" s="149" t="s">
        <v>1295</v>
      </c>
      <c r="U247" s="149" t="s">
        <v>267</v>
      </c>
      <c r="V247" s="149"/>
      <c r="W247" s="149"/>
      <c r="X247" s="149" t="s">
        <v>51</v>
      </c>
      <c r="Y247" s="149"/>
      <c r="Z247" s="149"/>
      <c r="AA247" s="149"/>
      <c r="AB247" s="149" t="s">
        <v>269</v>
      </c>
      <c r="AC247" s="149" t="s">
        <v>318</v>
      </c>
      <c r="AD247" s="149" t="s">
        <v>1295</v>
      </c>
      <c r="AE247" s="149" t="s">
        <v>271</v>
      </c>
      <c r="AF247" s="149"/>
      <c r="AG247" s="149" t="s">
        <v>272</v>
      </c>
      <c r="AH247" s="149" t="s">
        <v>273</v>
      </c>
      <c r="AI247" s="158">
        <v>60</v>
      </c>
      <c r="AJ247" s="149"/>
      <c r="AK247" s="159" t="s">
        <v>274</v>
      </c>
      <c r="AL247" s="159" t="s">
        <v>274</v>
      </c>
      <c r="AM247" s="149" t="s">
        <v>274</v>
      </c>
      <c r="AN247" s="160">
        <v>4</v>
      </c>
      <c r="AO247" s="149"/>
      <c r="AP247" s="149" t="s">
        <v>274</v>
      </c>
      <c r="AQ247" s="149" t="s">
        <v>275</v>
      </c>
      <c r="AR247" s="158">
        <v>1</v>
      </c>
      <c r="AS247" s="149" t="s">
        <v>275</v>
      </c>
      <c r="AT247" s="149" t="s">
        <v>276</v>
      </c>
      <c r="AU247" s="161">
        <v>1</v>
      </c>
      <c r="AV247" s="159">
        <v>1794.87</v>
      </c>
      <c r="AW247" s="159">
        <v>71.79</v>
      </c>
      <c r="AX247" s="149" t="s">
        <v>274</v>
      </c>
      <c r="AY247" s="149"/>
      <c r="AZ247" s="162" t="s">
        <v>274</v>
      </c>
      <c r="BA247" s="162">
        <v>0</v>
      </c>
      <c r="BB247" s="159">
        <v>1723.08</v>
      </c>
      <c r="BC247" s="162" t="s">
        <v>274</v>
      </c>
      <c r="BD247" s="162">
        <v>0</v>
      </c>
      <c r="BE247" s="159">
        <v>71.79</v>
      </c>
      <c r="BF247" s="159">
        <v>71.79</v>
      </c>
      <c r="BG247" s="159">
        <v>1794.87</v>
      </c>
    </row>
    <row r="248" ht="28.05" customHeight="1" spans="1:59">
      <c r="A248" s="149"/>
      <c r="B248" s="149"/>
      <c r="C248" s="149"/>
      <c r="D248" s="149" t="s">
        <v>1281</v>
      </c>
      <c r="E248" s="340" t="s">
        <v>1500</v>
      </c>
      <c r="F248" s="149" t="s">
        <v>1281</v>
      </c>
      <c r="G248" s="149" t="s">
        <v>1501</v>
      </c>
      <c r="H248" s="149" t="s">
        <v>1344</v>
      </c>
      <c r="I248" s="149" t="s">
        <v>1345</v>
      </c>
      <c r="J248" s="149" t="s">
        <v>1502</v>
      </c>
      <c r="K248" s="149"/>
      <c r="L248" s="149" t="s">
        <v>262</v>
      </c>
      <c r="M248" s="149"/>
      <c r="N248" s="149" t="s">
        <v>263</v>
      </c>
      <c r="O248" s="149" t="s">
        <v>214</v>
      </c>
      <c r="P248" s="149" t="s">
        <v>53</v>
      </c>
      <c r="Q248" s="149"/>
      <c r="R248" s="149" t="s">
        <v>1366</v>
      </c>
      <c r="S248" s="149" t="s">
        <v>483</v>
      </c>
      <c r="T248" s="149" t="s">
        <v>1295</v>
      </c>
      <c r="U248" s="149" t="s">
        <v>267</v>
      </c>
      <c r="V248" s="149"/>
      <c r="W248" s="149"/>
      <c r="X248" s="149" t="s">
        <v>51</v>
      </c>
      <c r="Y248" s="149"/>
      <c r="Z248" s="149"/>
      <c r="AA248" s="149"/>
      <c r="AB248" s="149" t="s">
        <v>269</v>
      </c>
      <c r="AC248" s="149" t="s">
        <v>318</v>
      </c>
      <c r="AD248" s="149" t="s">
        <v>1295</v>
      </c>
      <c r="AE248" s="149" t="s">
        <v>271</v>
      </c>
      <c r="AF248" s="149"/>
      <c r="AG248" s="149" t="s">
        <v>272</v>
      </c>
      <c r="AH248" s="149" t="s">
        <v>273</v>
      </c>
      <c r="AI248" s="158">
        <v>60</v>
      </c>
      <c r="AJ248" s="149"/>
      <c r="AK248" s="159" t="s">
        <v>274</v>
      </c>
      <c r="AL248" s="159" t="s">
        <v>274</v>
      </c>
      <c r="AM248" s="149" t="s">
        <v>274</v>
      </c>
      <c r="AN248" s="160">
        <v>4</v>
      </c>
      <c r="AO248" s="149"/>
      <c r="AP248" s="149" t="s">
        <v>274</v>
      </c>
      <c r="AQ248" s="149" t="s">
        <v>275</v>
      </c>
      <c r="AR248" s="158">
        <v>1</v>
      </c>
      <c r="AS248" s="149" t="s">
        <v>275</v>
      </c>
      <c r="AT248" s="149" t="s">
        <v>276</v>
      </c>
      <c r="AU248" s="161">
        <v>1</v>
      </c>
      <c r="AV248" s="159">
        <v>1794.87</v>
      </c>
      <c r="AW248" s="159">
        <v>71.79</v>
      </c>
      <c r="AX248" s="149" t="s">
        <v>274</v>
      </c>
      <c r="AY248" s="149"/>
      <c r="AZ248" s="162" t="s">
        <v>274</v>
      </c>
      <c r="BA248" s="162">
        <v>0</v>
      </c>
      <c r="BB248" s="159">
        <v>1723.08</v>
      </c>
      <c r="BC248" s="162" t="s">
        <v>274</v>
      </c>
      <c r="BD248" s="162">
        <v>0</v>
      </c>
      <c r="BE248" s="159">
        <v>71.79</v>
      </c>
      <c r="BF248" s="159">
        <v>71.79</v>
      </c>
      <c r="BG248" s="159">
        <v>1794.87</v>
      </c>
    </row>
    <row r="249" ht="28.05" customHeight="1" spans="1:59">
      <c r="A249" s="149"/>
      <c r="B249" s="149"/>
      <c r="C249" s="149"/>
      <c r="D249" s="149" t="s">
        <v>1281</v>
      </c>
      <c r="E249" s="340" t="s">
        <v>1503</v>
      </c>
      <c r="F249" s="149" t="s">
        <v>1281</v>
      </c>
      <c r="G249" s="149" t="s">
        <v>1504</v>
      </c>
      <c r="H249" s="149" t="s">
        <v>1344</v>
      </c>
      <c r="I249" s="149" t="s">
        <v>1345</v>
      </c>
      <c r="J249" s="149" t="s">
        <v>1505</v>
      </c>
      <c r="K249" s="149"/>
      <c r="L249" s="149" t="s">
        <v>262</v>
      </c>
      <c r="M249" s="149"/>
      <c r="N249" s="149" t="s">
        <v>263</v>
      </c>
      <c r="O249" s="149" t="s">
        <v>214</v>
      </c>
      <c r="P249" s="149" t="s">
        <v>53</v>
      </c>
      <c r="Q249" s="149"/>
      <c r="R249" s="149" t="s">
        <v>1366</v>
      </c>
      <c r="S249" s="149" t="s">
        <v>483</v>
      </c>
      <c r="T249" s="149" t="s">
        <v>1295</v>
      </c>
      <c r="U249" s="149" t="s">
        <v>267</v>
      </c>
      <c r="V249" s="149"/>
      <c r="W249" s="149"/>
      <c r="X249" s="149" t="s">
        <v>51</v>
      </c>
      <c r="Y249" s="149"/>
      <c r="Z249" s="149"/>
      <c r="AA249" s="149"/>
      <c r="AB249" s="149" t="s">
        <v>269</v>
      </c>
      <c r="AC249" s="149" t="s">
        <v>318</v>
      </c>
      <c r="AD249" s="149" t="s">
        <v>1295</v>
      </c>
      <c r="AE249" s="149" t="s">
        <v>271</v>
      </c>
      <c r="AF249" s="149"/>
      <c r="AG249" s="149" t="s">
        <v>272</v>
      </c>
      <c r="AH249" s="149" t="s">
        <v>273</v>
      </c>
      <c r="AI249" s="158">
        <v>60</v>
      </c>
      <c r="AJ249" s="149"/>
      <c r="AK249" s="159" t="s">
        <v>274</v>
      </c>
      <c r="AL249" s="159" t="s">
        <v>274</v>
      </c>
      <c r="AM249" s="149" t="s">
        <v>274</v>
      </c>
      <c r="AN249" s="160">
        <v>4</v>
      </c>
      <c r="AO249" s="149"/>
      <c r="AP249" s="149" t="s">
        <v>274</v>
      </c>
      <c r="AQ249" s="149" t="s">
        <v>275</v>
      </c>
      <c r="AR249" s="158">
        <v>1</v>
      </c>
      <c r="AS249" s="149" t="s">
        <v>275</v>
      </c>
      <c r="AT249" s="149" t="s">
        <v>276</v>
      </c>
      <c r="AU249" s="161">
        <v>1</v>
      </c>
      <c r="AV249" s="159">
        <v>1794.87</v>
      </c>
      <c r="AW249" s="159">
        <v>71.79</v>
      </c>
      <c r="AX249" s="149" t="s">
        <v>274</v>
      </c>
      <c r="AY249" s="149"/>
      <c r="AZ249" s="162" t="s">
        <v>274</v>
      </c>
      <c r="BA249" s="162">
        <v>0</v>
      </c>
      <c r="BB249" s="159">
        <v>1723.08</v>
      </c>
      <c r="BC249" s="162" t="s">
        <v>274</v>
      </c>
      <c r="BD249" s="162">
        <v>0</v>
      </c>
      <c r="BE249" s="159">
        <v>71.79</v>
      </c>
      <c r="BF249" s="159">
        <v>71.79</v>
      </c>
      <c r="BG249" s="159">
        <v>1794.87</v>
      </c>
    </row>
    <row r="250" ht="28.05" customHeight="1" spans="1:59">
      <c r="A250" s="149"/>
      <c r="B250" s="149"/>
      <c r="C250" s="149"/>
      <c r="D250" s="149" t="s">
        <v>1281</v>
      </c>
      <c r="E250" s="340" t="s">
        <v>1506</v>
      </c>
      <c r="F250" s="149" t="s">
        <v>1281</v>
      </c>
      <c r="G250" s="149" t="s">
        <v>1507</v>
      </c>
      <c r="H250" s="149" t="s">
        <v>1508</v>
      </c>
      <c r="I250" s="149" t="s">
        <v>1509</v>
      </c>
      <c r="J250" s="149" t="s">
        <v>1510</v>
      </c>
      <c r="K250" s="149"/>
      <c r="L250" s="149" t="s">
        <v>262</v>
      </c>
      <c r="M250" s="149"/>
      <c r="N250" s="149" t="s">
        <v>263</v>
      </c>
      <c r="O250" s="149" t="s">
        <v>214</v>
      </c>
      <c r="P250" s="149" t="s">
        <v>53</v>
      </c>
      <c r="Q250" s="149"/>
      <c r="R250" s="149" t="s">
        <v>1511</v>
      </c>
      <c r="S250" s="149" t="s">
        <v>483</v>
      </c>
      <c r="T250" s="149" t="s">
        <v>484</v>
      </c>
      <c r="U250" s="149" t="s">
        <v>267</v>
      </c>
      <c r="V250" s="149"/>
      <c r="W250" s="149"/>
      <c r="X250" s="149" t="s">
        <v>268</v>
      </c>
      <c r="Y250" s="149"/>
      <c r="Z250" s="149"/>
      <c r="AA250" s="149"/>
      <c r="AB250" s="149" t="s">
        <v>269</v>
      </c>
      <c r="AC250" s="149" t="s">
        <v>318</v>
      </c>
      <c r="AD250" s="149" t="s">
        <v>484</v>
      </c>
      <c r="AE250" s="149" t="s">
        <v>271</v>
      </c>
      <c r="AF250" s="149"/>
      <c r="AG250" s="149" t="s">
        <v>272</v>
      </c>
      <c r="AH250" s="149" t="s">
        <v>273</v>
      </c>
      <c r="AI250" s="158">
        <v>60</v>
      </c>
      <c r="AJ250" s="149"/>
      <c r="AK250" s="159" t="s">
        <v>274</v>
      </c>
      <c r="AL250" s="159" t="s">
        <v>274</v>
      </c>
      <c r="AM250" s="149" t="s">
        <v>274</v>
      </c>
      <c r="AN250" s="160">
        <v>4</v>
      </c>
      <c r="AO250" s="149"/>
      <c r="AP250" s="149" t="s">
        <v>274</v>
      </c>
      <c r="AQ250" s="149" t="s">
        <v>275</v>
      </c>
      <c r="AR250" s="158">
        <v>1</v>
      </c>
      <c r="AS250" s="149" t="s">
        <v>275</v>
      </c>
      <c r="AT250" s="149" t="s">
        <v>276</v>
      </c>
      <c r="AU250" s="161">
        <v>1</v>
      </c>
      <c r="AV250" s="159">
        <v>1448.28</v>
      </c>
      <c r="AW250" s="159">
        <v>57.93</v>
      </c>
      <c r="AX250" s="149" t="s">
        <v>274</v>
      </c>
      <c r="AY250" s="162">
        <v>0</v>
      </c>
      <c r="AZ250" s="162" t="s">
        <v>274</v>
      </c>
      <c r="BA250" s="162">
        <v>0</v>
      </c>
      <c r="BB250" s="159">
        <v>1390.35</v>
      </c>
      <c r="BC250" s="162" t="s">
        <v>274</v>
      </c>
      <c r="BD250" s="162">
        <v>0</v>
      </c>
      <c r="BE250" s="159">
        <v>57.93</v>
      </c>
      <c r="BF250" s="159">
        <v>57.93</v>
      </c>
      <c r="BG250" s="159">
        <v>1448.28</v>
      </c>
    </row>
    <row r="251" ht="28.05" customHeight="1" spans="1:59">
      <c r="A251" s="149"/>
      <c r="B251" s="149"/>
      <c r="C251" s="149"/>
      <c r="D251" s="149" t="s">
        <v>1281</v>
      </c>
      <c r="E251" s="340" t="s">
        <v>1512</v>
      </c>
      <c r="F251" s="149" t="s">
        <v>1281</v>
      </c>
      <c r="G251" s="149" t="s">
        <v>1513</v>
      </c>
      <c r="H251" s="149" t="s">
        <v>1514</v>
      </c>
      <c r="I251" s="149" t="s">
        <v>1515</v>
      </c>
      <c r="J251" s="149" t="s">
        <v>1516</v>
      </c>
      <c r="K251" s="149"/>
      <c r="L251" s="149" t="s">
        <v>262</v>
      </c>
      <c r="M251" s="149"/>
      <c r="N251" s="149" t="s">
        <v>263</v>
      </c>
      <c r="O251" s="149" t="s">
        <v>214</v>
      </c>
      <c r="P251" s="149" t="s">
        <v>53</v>
      </c>
      <c r="Q251" s="149"/>
      <c r="R251" s="149" t="s">
        <v>1517</v>
      </c>
      <c r="S251" s="149" t="s">
        <v>483</v>
      </c>
      <c r="T251" s="149" t="s">
        <v>484</v>
      </c>
      <c r="U251" s="149" t="s">
        <v>267</v>
      </c>
      <c r="V251" s="149"/>
      <c r="W251" s="149"/>
      <c r="X251" s="149" t="s">
        <v>826</v>
      </c>
      <c r="Y251" s="149"/>
      <c r="Z251" s="149"/>
      <c r="AA251" s="149"/>
      <c r="AB251" s="149" t="s">
        <v>269</v>
      </c>
      <c r="AC251" s="149" t="s">
        <v>318</v>
      </c>
      <c r="AD251" s="149" t="s">
        <v>484</v>
      </c>
      <c r="AE251" s="149" t="s">
        <v>271</v>
      </c>
      <c r="AF251" s="149"/>
      <c r="AG251" s="149" t="s">
        <v>272</v>
      </c>
      <c r="AH251" s="149" t="s">
        <v>273</v>
      </c>
      <c r="AI251" s="158">
        <v>60</v>
      </c>
      <c r="AJ251" s="149"/>
      <c r="AK251" s="159" t="s">
        <v>274</v>
      </c>
      <c r="AL251" s="159" t="s">
        <v>274</v>
      </c>
      <c r="AM251" s="149" t="s">
        <v>274</v>
      </c>
      <c r="AN251" s="160">
        <v>4</v>
      </c>
      <c r="AO251" s="149"/>
      <c r="AP251" s="149" t="s">
        <v>274</v>
      </c>
      <c r="AQ251" s="149" t="s">
        <v>275</v>
      </c>
      <c r="AR251" s="158">
        <v>1</v>
      </c>
      <c r="AS251" s="149" t="s">
        <v>275</v>
      </c>
      <c r="AT251" s="149" t="s">
        <v>276</v>
      </c>
      <c r="AU251" s="161">
        <v>1</v>
      </c>
      <c r="AV251" s="159">
        <v>1198.28</v>
      </c>
      <c r="AW251" s="159">
        <v>47.93</v>
      </c>
      <c r="AX251" s="149" t="s">
        <v>274</v>
      </c>
      <c r="AY251" s="162">
        <v>0</v>
      </c>
      <c r="AZ251" s="162" t="s">
        <v>274</v>
      </c>
      <c r="BA251" s="162">
        <v>0</v>
      </c>
      <c r="BB251" s="159">
        <v>1150.35</v>
      </c>
      <c r="BC251" s="162" t="s">
        <v>274</v>
      </c>
      <c r="BD251" s="162">
        <v>0</v>
      </c>
      <c r="BE251" s="159">
        <v>47.93</v>
      </c>
      <c r="BF251" s="159">
        <v>47.93</v>
      </c>
      <c r="BG251" s="159">
        <v>1198.28</v>
      </c>
    </row>
    <row r="252" ht="28.05" customHeight="1" spans="1:59">
      <c r="A252" s="149"/>
      <c r="B252" s="149"/>
      <c r="C252" s="149"/>
      <c r="D252" s="149" t="s">
        <v>1281</v>
      </c>
      <c r="E252" s="340" t="s">
        <v>1518</v>
      </c>
      <c r="F252" s="149" t="s">
        <v>1281</v>
      </c>
      <c r="G252" s="149" t="s">
        <v>1519</v>
      </c>
      <c r="H252" s="149" t="s">
        <v>1520</v>
      </c>
      <c r="I252" s="149" t="s">
        <v>1521</v>
      </c>
      <c r="J252" s="149" t="s">
        <v>1522</v>
      </c>
      <c r="K252" s="149"/>
      <c r="L252" s="149" t="s">
        <v>262</v>
      </c>
      <c r="M252" s="149"/>
      <c r="N252" s="149" t="s">
        <v>263</v>
      </c>
      <c r="O252" s="149" t="s">
        <v>214</v>
      </c>
      <c r="P252" s="149" t="s">
        <v>53</v>
      </c>
      <c r="Q252" s="149"/>
      <c r="R252" s="149" t="s">
        <v>1523</v>
      </c>
      <c r="S252" s="149" t="s">
        <v>483</v>
      </c>
      <c r="T252" s="149" t="s">
        <v>484</v>
      </c>
      <c r="U252" s="149" t="s">
        <v>267</v>
      </c>
      <c r="V252" s="149"/>
      <c r="W252" s="149"/>
      <c r="X252" s="149" t="s">
        <v>1351</v>
      </c>
      <c r="Y252" s="149"/>
      <c r="Z252" s="149"/>
      <c r="AA252" s="149"/>
      <c r="AB252" s="149" t="s">
        <v>269</v>
      </c>
      <c r="AC252" s="149" t="s">
        <v>318</v>
      </c>
      <c r="AD252" s="149" t="s">
        <v>484</v>
      </c>
      <c r="AE252" s="149" t="s">
        <v>271</v>
      </c>
      <c r="AF252" s="149"/>
      <c r="AG252" s="149" t="s">
        <v>272</v>
      </c>
      <c r="AH252" s="149" t="s">
        <v>273</v>
      </c>
      <c r="AI252" s="158">
        <v>122</v>
      </c>
      <c r="AJ252" s="149"/>
      <c r="AK252" s="159" t="s">
        <v>274</v>
      </c>
      <c r="AL252" s="159" t="s">
        <v>274</v>
      </c>
      <c r="AM252" s="149" t="s">
        <v>274</v>
      </c>
      <c r="AN252" s="160">
        <v>4</v>
      </c>
      <c r="AO252" s="149"/>
      <c r="AP252" s="149" t="s">
        <v>274</v>
      </c>
      <c r="AQ252" s="149" t="s">
        <v>275</v>
      </c>
      <c r="AR252" s="158">
        <v>1</v>
      </c>
      <c r="AS252" s="149" t="s">
        <v>275</v>
      </c>
      <c r="AT252" s="149" t="s">
        <v>276</v>
      </c>
      <c r="AU252" s="161">
        <v>1</v>
      </c>
      <c r="AV252" s="159">
        <v>818.96</v>
      </c>
      <c r="AW252" s="159">
        <v>32.76</v>
      </c>
      <c r="AX252" s="149" t="s">
        <v>274</v>
      </c>
      <c r="AY252" s="162">
        <v>0</v>
      </c>
      <c r="AZ252" s="162" t="s">
        <v>274</v>
      </c>
      <c r="BA252" s="162">
        <v>0</v>
      </c>
      <c r="BB252" s="159">
        <v>786.2</v>
      </c>
      <c r="BC252" s="162" t="s">
        <v>274</v>
      </c>
      <c r="BD252" s="162">
        <v>0</v>
      </c>
      <c r="BE252" s="159">
        <v>32.76</v>
      </c>
      <c r="BF252" s="159">
        <v>32.76</v>
      </c>
      <c r="BG252" s="159">
        <v>818.96</v>
      </c>
    </row>
    <row r="253" ht="28.05" customHeight="1" spans="1:59">
      <c r="A253" s="149"/>
      <c r="B253" s="149"/>
      <c r="C253" s="149"/>
      <c r="D253" s="149" t="s">
        <v>1281</v>
      </c>
      <c r="E253" s="340" t="s">
        <v>1524</v>
      </c>
      <c r="F253" s="149" t="s">
        <v>1281</v>
      </c>
      <c r="G253" s="149" t="s">
        <v>1525</v>
      </c>
      <c r="H253" s="149" t="s">
        <v>1520</v>
      </c>
      <c r="I253" s="149" t="s">
        <v>1521</v>
      </c>
      <c r="J253" s="149" t="s">
        <v>1526</v>
      </c>
      <c r="K253" s="149"/>
      <c r="L253" s="149" t="s">
        <v>262</v>
      </c>
      <c r="M253" s="149"/>
      <c r="N253" s="149" t="s">
        <v>263</v>
      </c>
      <c r="O253" s="149" t="s">
        <v>214</v>
      </c>
      <c r="P253" s="149" t="s">
        <v>53</v>
      </c>
      <c r="Q253" s="149"/>
      <c r="R253" s="149" t="s">
        <v>1527</v>
      </c>
      <c r="S253" s="149" t="s">
        <v>483</v>
      </c>
      <c r="T253" s="149" t="s">
        <v>484</v>
      </c>
      <c r="U253" s="149" t="s">
        <v>267</v>
      </c>
      <c r="V253" s="149"/>
      <c r="W253" s="149"/>
      <c r="X253" s="149" t="s">
        <v>1420</v>
      </c>
      <c r="Y253" s="149"/>
      <c r="Z253" s="149"/>
      <c r="AA253" s="149"/>
      <c r="AB253" s="149" t="s">
        <v>269</v>
      </c>
      <c r="AC253" s="149" t="s">
        <v>318</v>
      </c>
      <c r="AD253" s="149" t="s">
        <v>484</v>
      </c>
      <c r="AE253" s="149" t="s">
        <v>271</v>
      </c>
      <c r="AF253" s="149"/>
      <c r="AG253" s="149" t="s">
        <v>272</v>
      </c>
      <c r="AH253" s="149" t="s">
        <v>273</v>
      </c>
      <c r="AI253" s="158">
        <v>122</v>
      </c>
      <c r="AJ253" s="149"/>
      <c r="AK253" s="159" t="s">
        <v>274</v>
      </c>
      <c r="AL253" s="159" t="s">
        <v>274</v>
      </c>
      <c r="AM253" s="149" t="s">
        <v>274</v>
      </c>
      <c r="AN253" s="160">
        <v>4</v>
      </c>
      <c r="AO253" s="149"/>
      <c r="AP253" s="149" t="s">
        <v>274</v>
      </c>
      <c r="AQ253" s="149" t="s">
        <v>275</v>
      </c>
      <c r="AR253" s="158">
        <v>1</v>
      </c>
      <c r="AS253" s="149" t="s">
        <v>275</v>
      </c>
      <c r="AT253" s="149" t="s">
        <v>276</v>
      </c>
      <c r="AU253" s="161">
        <v>1</v>
      </c>
      <c r="AV253" s="159">
        <v>818.96</v>
      </c>
      <c r="AW253" s="159">
        <v>32.76</v>
      </c>
      <c r="AX253" s="149" t="s">
        <v>274</v>
      </c>
      <c r="AY253" s="162">
        <v>0</v>
      </c>
      <c r="AZ253" s="162" t="s">
        <v>274</v>
      </c>
      <c r="BA253" s="162">
        <v>0</v>
      </c>
      <c r="BB253" s="159">
        <v>786.2</v>
      </c>
      <c r="BC253" s="162" t="s">
        <v>274</v>
      </c>
      <c r="BD253" s="162">
        <v>0</v>
      </c>
      <c r="BE253" s="159">
        <v>32.76</v>
      </c>
      <c r="BF253" s="159">
        <v>32.76</v>
      </c>
      <c r="BG253" s="159">
        <v>818.96</v>
      </c>
    </row>
    <row r="254" ht="28.05" customHeight="1" spans="1:59">
      <c r="A254" s="149"/>
      <c r="B254" s="149"/>
      <c r="C254" s="149"/>
      <c r="D254" s="149" t="s">
        <v>1281</v>
      </c>
      <c r="E254" s="340" t="s">
        <v>1528</v>
      </c>
      <c r="F254" s="149" t="s">
        <v>1281</v>
      </c>
      <c r="G254" s="149" t="s">
        <v>1529</v>
      </c>
      <c r="H254" s="149" t="s">
        <v>1530</v>
      </c>
      <c r="I254" s="149" t="s">
        <v>1531</v>
      </c>
      <c r="J254" s="149" t="s">
        <v>1532</v>
      </c>
      <c r="K254" s="149"/>
      <c r="L254" s="149" t="s">
        <v>262</v>
      </c>
      <c r="M254" s="149"/>
      <c r="N254" s="149" t="s">
        <v>263</v>
      </c>
      <c r="O254" s="149" t="s">
        <v>214</v>
      </c>
      <c r="P254" s="149" t="s">
        <v>53</v>
      </c>
      <c r="Q254" s="149"/>
      <c r="R254" s="149" t="s">
        <v>1533</v>
      </c>
      <c r="S254" s="149" t="s">
        <v>483</v>
      </c>
      <c r="T254" s="149" t="s">
        <v>484</v>
      </c>
      <c r="U254" s="149" t="s">
        <v>267</v>
      </c>
      <c r="V254" s="149"/>
      <c r="W254" s="149"/>
      <c r="X254" s="149" t="s">
        <v>598</v>
      </c>
      <c r="Y254" s="149"/>
      <c r="Z254" s="149"/>
      <c r="AA254" s="149"/>
      <c r="AB254" s="149" t="s">
        <v>269</v>
      </c>
      <c r="AC254" s="149" t="s">
        <v>318</v>
      </c>
      <c r="AD254" s="149" t="s">
        <v>484</v>
      </c>
      <c r="AE254" s="149" t="s">
        <v>271</v>
      </c>
      <c r="AF254" s="149"/>
      <c r="AG254" s="149" t="s">
        <v>272</v>
      </c>
      <c r="AH254" s="149" t="s">
        <v>273</v>
      </c>
      <c r="AI254" s="158">
        <v>60</v>
      </c>
      <c r="AJ254" s="149"/>
      <c r="AK254" s="159" t="s">
        <v>274</v>
      </c>
      <c r="AL254" s="159" t="s">
        <v>274</v>
      </c>
      <c r="AM254" s="149" t="s">
        <v>274</v>
      </c>
      <c r="AN254" s="160">
        <v>4</v>
      </c>
      <c r="AO254" s="149"/>
      <c r="AP254" s="149" t="s">
        <v>274</v>
      </c>
      <c r="AQ254" s="149" t="s">
        <v>275</v>
      </c>
      <c r="AR254" s="158">
        <v>1</v>
      </c>
      <c r="AS254" s="149" t="s">
        <v>275</v>
      </c>
      <c r="AT254" s="149" t="s">
        <v>276</v>
      </c>
      <c r="AU254" s="161">
        <v>1</v>
      </c>
      <c r="AV254" s="159">
        <v>2241.38</v>
      </c>
      <c r="AW254" s="159">
        <v>89.66</v>
      </c>
      <c r="AX254" s="149" t="s">
        <v>274</v>
      </c>
      <c r="AY254" s="162">
        <v>0</v>
      </c>
      <c r="AZ254" s="162" t="s">
        <v>274</v>
      </c>
      <c r="BA254" s="162">
        <v>0</v>
      </c>
      <c r="BB254" s="159">
        <v>2151.72</v>
      </c>
      <c r="BC254" s="162" t="s">
        <v>274</v>
      </c>
      <c r="BD254" s="162">
        <v>0</v>
      </c>
      <c r="BE254" s="159">
        <v>89.66</v>
      </c>
      <c r="BF254" s="159">
        <v>89.66</v>
      </c>
      <c r="BG254" s="159">
        <v>2241.38</v>
      </c>
    </row>
    <row r="255" ht="28.05" customHeight="1" spans="1:59">
      <c r="A255" s="149"/>
      <c r="B255" s="149"/>
      <c r="C255" s="149"/>
      <c r="D255" s="149" t="s">
        <v>1281</v>
      </c>
      <c r="E255" s="340" t="s">
        <v>1534</v>
      </c>
      <c r="F255" s="149" t="s">
        <v>1281</v>
      </c>
      <c r="G255" s="149" t="s">
        <v>1535</v>
      </c>
      <c r="H255" s="149" t="s">
        <v>1344</v>
      </c>
      <c r="I255" s="149" t="s">
        <v>1345</v>
      </c>
      <c r="J255" s="149" t="s">
        <v>1536</v>
      </c>
      <c r="K255" s="149"/>
      <c r="L255" s="149" t="s">
        <v>262</v>
      </c>
      <c r="M255" s="149"/>
      <c r="N255" s="149" t="s">
        <v>263</v>
      </c>
      <c r="O255" s="149" t="s">
        <v>214</v>
      </c>
      <c r="P255" s="149" t="s">
        <v>53</v>
      </c>
      <c r="Q255" s="149"/>
      <c r="R255" s="149" t="s">
        <v>1415</v>
      </c>
      <c r="S255" s="149" t="s">
        <v>483</v>
      </c>
      <c r="T255" s="149" t="s">
        <v>1295</v>
      </c>
      <c r="U255" s="149" t="s">
        <v>267</v>
      </c>
      <c r="V255" s="149"/>
      <c r="W255" s="149"/>
      <c r="X255" s="149" t="s">
        <v>1047</v>
      </c>
      <c r="Y255" s="149"/>
      <c r="Z255" s="149"/>
      <c r="AA255" s="149"/>
      <c r="AB255" s="149" t="s">
        <v>269</v>
      </c>
      <c r="AC255" s="149" t="s">
        <v>318</v>
      </c>
      <c r="AD255" s="149" t="s">
        <v>1295</v>
      </c>
      <c r="AE255" s="149" t="s">
        <v>271</v>
      </c>
      <c r="AF255" s="149"/>
      <c r="AG255" s="149" t="s">
        <v>272</v>
      </c>
      <c r="AH255" s="149" t="s">
        <v>273</v>
      </c>
      <c r="AI255" s="158">
        <v>60</v>
      </c>
      <c r="AJ255" s="149"/>
      <c r="AK255" s="159" t="s">
        <v>274</v>
      </c>
      <c r="AL255" s="159" t="s">
        <v>274</v>
      </c>
      <c r="AM255" s="149" t="s">
        <v>274</v>
      </c>
      <c r="AN255" s="160">
        <v>4</v>
      </c>
      <c r="AO255" s="149"/>
      <c r="AP255" s="149" t="s">
        <v>274</v>
      </c>
      <c r="AQ255" s="149" t="s">
        <v>275</v>
      </c>
      <c r="AR255" s="158">
        <v>1</v>
      </c>
      <c r="AS255" s="149" t="s">
        <v>275</v>
      </c>
      <c r="AT255" s="149" t="s">
        <v>276</v>
      </c>
      <c r="AU255" s="161">
        <v>1</v>
      </c>
      <c r="AV255" s="159">
        <v>1794.87</v>
      </c>
      <c r="AW255" s="159">
        <v>71.79</v>
      </c>
      <c r="AX255" s="149" t="s">
        <v>274</v>
      </c>
      <c r="AY255" s="162">
        <v>0</v>
      </c>
      <c r="AZ255" s="162" t="s">
        <v>274</v>
      </c>
      <c r="BA255" s="162">
        <v>0</v>
      </c>
      <c r="BB255" s="159">
        <v>1723.08</v>
      </c>
      <c r="BC255" s="162" t="s">
        <v>274</v>
      </c>
      <c r="BD255" s="162">
        <v>0</v>
      </c>
      <c r="BE255" s="159">
        <v>71.79</v>
      </c>
      <c r="BF255" s="159">
        <v>71.79</v>
      </c>
      <c r="BG255" s="159">
        <v>1794.87</v>
      </c>
    </row>
    <row r="256" ht="28.05" customHeight="1" spans="1:59">
      <c r="A256" s="149"/>
      <c r="B256" s="149"/>
      <c r="C256" s="149"/>
      <c r="D256" s="149" t="s">
        <v>1281</v>
      </c>
      <c r="E256" s="340" t="s">
        <v>1537</v>
      </c>
      <c r="F256" s="149" t="s">
        <v>1281</v>
      </c>
      <c r="G256" s="149" t="s">
        <v>1538</v>
      </c>
      <c r="H256" s="149" t="s">
        <v>1344</v>
      </c>
      <c r="I256" s="149" t="s">
        <v>1345</v>
      </c>
      <c r="J256" s="149" t="s">
        <v>1539</v>
      </c>
      <c r="K256" s="149"/>
      <c r="L256" s="149" t="s">
        <v>262</v>
      </c>
      <c r="M256" s="149"/>
      <c r="N256" s="149" t="s">
        <v>263</v>
      </c>
      <c r="O256" s="149" t="s">
        <v>214</v>
      </c>
      <c r="P256" s="149" t="s">
        <v>53</v>
      </c>
      <c r="Q256" s="149"/>
      <c r="R256" s="149" t="s">
        <v>1415</v>
      </c>
      <c r="S256" s="149" t="s">
        <v>483</v>
      </c>
      <c r="T256" s="149" t="s">
        <v>1295</v>
      </c>
      <c r="U256" s="149" t="s">
        <v>267</v>
      </c>
      <c r="V256" s="149"/>
      <c r="W256" s="149"/>
      <c r="X256" s="149" t="s">
        <v>1047</v>
      </c>
      <c r="Y256" s="149"/>
      <c r="Z256" s="149"/>
      <c r="AA256" s="149"/>
      <c r="AB256" s="149" t="s">
        <v>269</v>
      </c>
      <c r="AC256" s="149" t="s">
        <v>318</v>
      </c>
      <c r="AD256" s="149" t="s">
        <v>1295</v>
      </c>
      <c r="AE256" s="149" t="s">
        <v>271</v>
      </c>
      <c r="AF256" s="149"/>
      <c r="AG256" s="149" t="s">
        <v>272</v>
      </c>
      <c r="AH256" s="149" t="s">
        <v>273</v>
      </c>
      <c r="AI256" s="158">
        <v>60</v>
      </c>
      <c r="AJ256" s="149"/>
      <c r="AK256" s="159" t="s">
        <v>274</v>
      </c>
      <c r="AL256" s="159" t="s">
        <v>274</v>
      </c>
      <c r="AM256" s="149" t="s">
        <v>274</v>
      </c>
      <c r="AN256" s="160">
        <v>4</v>
      </c>
      <c r="AO256" s="149"/>
      <c r="AP256" s="149" t="s">
        <v>274</v>
      </c>
      <c r="AQ256" s="149" t="s">
        <v>275</v>
      </c>
      <c r="AR256" s="158">
        <v>1</v>
      </c>
      <c r="AS256" s="149" t="s">
        <v>275</v>
      </c>
      <c r="AT256" s="149" t="s">
        <v>276</v>
      </c>
      <c r="AU256" s="161">
        <v>1</v>
      </c>
      <c r="AV256" s="159">
        <v>1794.87</v>
      </c>
      <c r="AW256" s="159">
        <v>71.79</v>
      </c>
      <c r="AX256" s="149" t="s">
        <v>274</v>
      </c>
      <c r="AY256" s="162">
        <v>0</v>
      </c>
      <c r="AZ256" s="162" t="s">
        <v>274</v>
      </c>
      <c r="BA256" s="162">
        <v>0</v>
      </c>
      <c r="BB256" s="159">
        <v>1723.08</v>
      </c>
      <c r="BC256" s="162" t="s">
        <v>274</v>
      </c>
      <c r="BD256" s="162">
        <v>0</v>
      </c>
      <c r="BE256" s="159">
        <v>71.79</v>
      </c>
      <c r="BF256" s="159">
        <v>71.79</v>
      </c>
      <c r="BG256" s="159">
        <v>1794.87</v>
      </c>
    </row>
    <row r="257" ht="28.05" customHeight="1" spans="1:59">
      <c r="A257" s="149"/>
      <c r="B257" s="149"/>
      <c r="C257" s="149"/>
      <c r="D257" s="149" t="s">
        <v>1281</v>
      </c>
      <c r="E257" s="340" t="s">
        <v>1540</v>
      </c>
      <c r="F257" s="149" t="s">
        <v>1281</v>
      </c>
      <c r="G257" s="149" t="s">
        <v>1541</v>
      </c>
      <c r="H257" s="149" t="s">
        <v>1344</v>
      </c>
      <c r="I257" s="149" t="s">
        <v>1345</v>
      </c>
      <c r="J257" s="149" t="s">
        <v>1542</v>
      </c>
      <c r="K257" s="149"/>
      <c r="L257" s="149" t="s">
        <v>262</v>
      </c>
      <c r="M257" s="149"/>
      <c r="N257" s="149" t="s">
        <v>263</v>
      </c>
      <c r="O257" s="149" t="s">
        <v>214</v>
      </c>
      <c r="P257" s="149" t="s">
        <v>53</v>
      </c>
      <c r="Q257" s="149"/>
      <c r="R257" s="149" t="s">
        <v>1415</v>
      </c>
      <c r="S257" s="149" t="s">
        <v>483</v>
      </c>
      <c r="T257" s="149" t="s">
        <v>1295</v>
      </c>
      <c r="U257" s="149" t="s">
        <v>267</v>
      </c>
      <c r="V257" s="149"/>
      <c r="W257" s="149"/>
      <c r="X257" s="149" t="s">
        <v>1047</v>
      </c>
      <c r="Y257" s="149"/>
      <c r="Z257" s="149"/>
      <c r="AA257" s="149"/>
      <c r="AB257" s="149" t="s">
        <v>269</v>
      </c>
      <c r="AC257" s="149" t="s">
        <v>318</v>
      </c>
      <c r="AD257" s="149" t="s">
        <v>1295</v>
      </c>
      <c r="AE257" s="149" t="s">
        <v>271</v>
      </c>
      <c r="AF257" s="149"/>
      <c r="AG257" s="149" t="s">
        <v>272</v>
      </c>
      <c r="AH257" s="149" t="s">
        <v>273</v>
      </c>
      <c r="AI257" s="158">
        <v>60</v>
      </c>
      <c r="AJ257" s="149"/>
      <c r="AK257" s="159" t="s">
        <v>274</v>
      </c>
      <c r="AL257" s="159" t="s">
        <v>274</v>
      </c>
      <c r="AM257" s="149" t="s">
        <v>274</v>
      </c>
      <c r="AN257" s="160">
        <v>4</v>
      </c>
      <c r="AO257" s="149"/>
      <c r="AP257" s="149" t="s">
        <v>274</v>
      </c>
      <c r="AQ257" s="149" t="s">
        <v>275</v>
      </c>
      <c r="AR257" s="158">
        <v>1</v>
      </c>
      <c r="AS257" s="149" t="s">
        <v>275</v>
      </c>
      <c r="AT257" s="149" t="s">
        <v>276</v>
      </c>
      <c r="AU257" s="161">
        <v>1</v>
      </c>
      <c r="AV257" s="159">
        <v>1794.87</v>
      </c>
      <c r="AW257" s="159">
        <v>71.79</v>
      </c>
      <c r="AX257" s="149" t="s">
        <v>274</v>
      </c>
      <c r="AY257" s="162">
        <v>0</v>
      </c>
      <c r="AZ257" s="162" t="s">
        <v>274</v>
      </c>
      <c r="BA257" s="162">
        <v>0</v>
      </c>
      <c r="BB257" s="159">
        <v>1723.08</v>
      </c>
      <c r="BC257" s="162" t="s">
        <v>274</v>
      </c>
      <c r="BD257" s="162">
        <v>0</v>
      </c>
      <c r="BE257" s="159">
        <v>71.79</v>
      </c>
      <c r="BF257" s="159">
        <v>71.79</v>
      </c>
      <c r="BG257" s="159">
        <v>1794.87</v>
      </c>
    </row>
    <row r="258" ht="28.05" customHeight="1" spans="1:59">
      <c r="A258" s="149"/>
      <c r="B258" s="149"/>
      <c r="C258" s="149"/>
      <c r="D258" s="149" t="s">
        <v>1281</v>
      </c>
      <c r="E258" s="340" t="s">
        <v>1543</v>
      </c>
      <c r="F258" s="149" t="s">
        <v>1281</v>
      </c>
      <c r="G258" s="149" t="s">
        <v>1544</v>
      </c>
      <c r="H258" s="149" t="s">
        <v>1545</v>
      </c>
      <c r="I258" s="149" t="s">
        <v>1546</v>
      </c>
      <c r="J258" s="149" t="s">
        <v>1547</v>
      </c>
      <c r="K258" s="149"/>
      <c r="L258" s="149" t="s">
        <v>262</v>
      </c>
      <c r="M258" s="149"/>
      <c r="N258" s="149" t="s">
        <v>263</v>
      </c>
      <c r="O258" s="149" t="s">
        <v>214</v>
      </c>
      <c r="P258" s="149" t="s">
        <v>53</v>
      </c>
      <c r="Q258" s="149"/>
      <c r="R258" s="149" t="s">
        <v>460</v>
      </c>
      <c r="S258" s="149" t="s">
        <v>289</v>
      </c>
      <c r="T258" s="149" t="s">
        <v>1548</v>
      </c>
      <c r="U258" s="149" t="s">
        <v>267</v>
      </c>
      <c r="V258" s="149"/>
      <c r="W258" s="149"/>
      <c r="X258" s="149" t="s">
        <v>310</v>
      </c>
      <c r="Y258" s="149"/>
      <c r="Z258" s="149"/>
      <c r="AA258" s="149"/>
      <c r="AB258" s="149" t="s">
        <v>269</v>
      </c>
      <c r="AC258" s="149" t="s">
        <v>318</v>
      </c>
      <c r="AD258" s="149" t="s">
        <v>1548</v>
      </c>
      <c r="AE258" s="149" t="s">
        <v>271</v>
      </c>
      <c r="AF258" s="149"/>
      <c r="AG258" s="149" t="s">
        <v>272</v>
      </c>
      <c r="AH258" s="149" t="s">
        <v>273</v>
      </c>
      <c r="AI258" s="158">
        <v>0</v>
      </c>
      <c r="AJ258" s="149"/>
      <c r="AK258" s="159" t="s">
        <v>274</v>
      </c>
      <c r="AL258" s="159" t="s">
        <v>274</v>
      </c>
      <c r="AM258" s="149" t="s">
        <v>274</v>
      </c>
      <c r="AN258" s="160">
        <v>4</v>
      </c>
      <c r="AO258" s="149"/>
      <c r="AP258" s="149" t="s">
        <v>274</v>
      </c>
      <c r="AQ258" s="149" t="s">
        <v>275</v>
      </c>
      <c r="AR258" s="158">
        <v>1</v>
      </c>
      <c r="AS258" s="149" t="s">
        <v>275</v>
      </c>
      <c r="AT258" s="149" t="s">
        <v>276</v>
      </c>
      <c r="AU258" s="161">
        <v>1</v>
      </c>
      <c r="AV258" s="159">
        <v>15800</v>
      </c>
      <c r="AW258" s="159">
        <v>632</v>
      </c>
      <c r="AX258" s="149" t="s">
        <v>274</v>
      </c>
      <c r="AY258" s="162">
        <v>0</v>
      </c>
      <c r="AZ258" s="162" t="s">
        <v>274</v>
      </c>
      <c r="BA258" s="162">
        <v>0</v>
      </c>
      <c r="BB258" s="159">
        <v>15168</v>
      </c>
      <c r="BC258" s="162" t="s">
        <v>274</v>
      </c>
      <c r="BD258" s="162">
        <v>0</v>
      </c>
      <c r="BE258" s="159">
        <v>632</v>
      </c>
      <c r="BF258" s="159">
        <v>632</v>
      </c>
      <c r="BG258" s="159">
        <v>15800</v>
      </c>
    </row>
    <row r="259" ht="28.05" customHeight="1" spans="1:59">
      <c r="A259" s="149"/>
      <c r="B259" s="149"/>
      <c r="C259" s="149"/>
      <c r="D259" s="149" t="s">
        <v>1281</v>
      </c>
      <c r="E259" s="340" t="s">
        <v>1549</v>
      </c>
      <c r="F259" s="149" t="s">
        <v>1281</v>
      </c>
      <c r="G259" s="149" t="s">
        <v>1550</v>
      </c>
      <c r="H259" s="149" t="s">
        <v>1551</v>
      </c>
      <c r="I259" s="149" t="s">
        <v>1552</v>
      </c>
      <c r="J259" s="149" t="s">
        <v>1553</v>
      </c>
      <c r="K259" s="149"/>
      <c r="L259" s="149" t="s">
        <v>262</v>
      </c>
      <c r="M259" s="149"/>
      <c r="N259" s="149" t="s">
        <v>263</v>
      </c>
      <c r="O259" s="149" t="s">
        <v>214</v>
      </c>
      <c r="P259" s="149" t="s">
        <v>53</v>
      </c>
      <c r="Q259" s="149"/>
      <c r="R259" s="149" t="s">
        <v>1554</v>
      </c>
      <c r="S259" s="149" t="s">
        <v>483</v>
      </c>
      <c r="T259" s="149" t="s">
        <v>1295</v>
      </c>
      <c r="U259" s="149" t="s">
        <v>267</v>
      </c>
      <c r="V259" s="149"/>
      <c r="W259" s="149"/>
      <c r="X259" s="149" t="s">
        <v>310</v>
      </c>
      <c r="Y259" s="149"/>
      <c r="Z259" s="149"/>
      <c r="AA259" s="149"/>
      <c r="AB259" s="149" t="s">
        <v>269</v>
      </c>
      <c r="AC259" s="149" t="s">
        <v>318</v>
      </c>
      <c r="AD259" s="149" t="s">
        <v>1295</v>
      </c>
      <c r="AE259" s="149" t="s">
        <v>271</v>
      </c>
      <c r="AF259" s="149"/>
      <c r="AG259" s="149" t="s">
        <v>272</v>
      </c>
      <c r="AH259" s="149" t="s">
        <v>273</v>
      </c>
      <c r="AI259" s="158">
        <v>60</v>
      </c>
      <c r="AJ259" s="149"/>
      <c r="AK259" s="159" t="s">
        <v>274</v>
      </c>
      <c r="AL259" s="159" t="s">
        <v>274</v>
      </c>
      <c r="AM259" s="149" t="s">
        <v>274</v>
      </c>
      <c r="AN259" s="160">
        <v>4</v>
      </c>
      <c r="AO259" s="149"/>
      <c r="AP259" s="149" t="s">
        <v>274</v>
      </c>
      <c r="AQ259" s="149" t="s">
        <v>275</v>
      </c>
      <c r="AR259" s="158">
        <v>1</v>
      </c>
      <c r="AS259" s="149" t="s">
        <v>275</v>
      </c>
      <c r="AT259" s="149" t="s">
        <v>276</v>
      </c>
      <c r="AU259" s="161">
        <v>1</v>
      </c>
      <c r="AV259" s="159">
        <v>1581.2</v>
      </c>
      <c r="AW259" s="159">
        <v>63.25</v>
      </c>
      <c r="AX259" s="149" t="s">
        <v>274</v>
      </c>
      <c r="AY259" s="162">
        <v>0</v>
      </c>
      <c r="AZ259" s="162" t="s">
        <v>274</v>
      </c>
      <c r="BA259" s="162">
        <v>0</v>
      </c>
      <c r="BB259" s="159">
        <v>1517.95</v>
      </c>
      <c r="BC259" s="162" t="s">
        <v>274</v>
      </c>
      <c r="BD259" s="162">
        <v>0</v>
      </c>
      <c r="BE259" s="159">
        <v>63.25</v>
      </c>
      <c r="BF259" s="159">
        <v>63.25</v>
      </c>
      <c r="BG259" s="159">
        <v>1581.2</v>
      </c>
    </row>
    <row r="260" ht="28.05" customHeight="1" spans="1:59">
      <c r="A260" s="149"/>
      <c r="B260" s="149"/>
      <c r="C260" s="149"/>
      <c r="D260" s="149" t="s">
        <v>1281</v>
      </c>
      <c r="E260" s="340" t="s">
        <v>1555</v>
      </c>
      <c r="F260" s="149" t="s">
        <v>1281</v>
      </c>
      <c r="G260" s="149" t="s">
        <v>1556</v>
      </c>
      <c r="H260" s="149" t="s">
        <v>1344</v>
      </c>
      <c r="I260" s="149" t="s">
        <v>1345</v>
      </c>
      <c r="J260" s="149" t="s">
        <v>1557</v>
      </c>
      <c r="K260" s="149"/>
      <c r="L260" s="149" t="s">
        <v>262</v>
      </c>
      <c r="M260" s="149"/>
      <c r="N260" s="149" t="s">
        <v>263</v>
      </c>
      <c r="O260" s="149" t="s">
        <v>214</v>
      </c>
      <c r="P260" s="149" t="s">
        <v>53</v>
      </c>
      <c r="Q260" s="149"/>
      <c r="R260" s="149" t="s">
        <v>1415</v>
      </c>
      <c r="S260" s="149" t="s">
        <v>483</v>
      </c>
      <c r="T260" s="149" t="s">
        <v>1295</v>
      </c>
      <c r="U260" s="149" t="s">
        <v>267</v>
      </c>
      <c r="V260" s="149"/>
      <c r="W260" s="149"/>
      <c r="X260" s="149" t="s">
        <v>1047</v>
      </c>
      <c r="Y260" s="149"/>
      <c r="Z260" s="149"/>
      <c r="AA260" s="149"/>
      <c r="AB260" s="149" t="s">
        <v>269</v>
      </c>
      <c r="AC260" s="149" t="s">
        <v>318</v>
      </c>
      <c r="AD260" s="149" t="s">
        <v>1295</v>
      </c>
      <c r="AE260" s="149" t="s">
        <v>271</v>
      </c>
      <c r="AF260" s="149"/>
      <c r="AG260" s="149" t="s">
        <v>272</v>
      </c>
      <c r="AH260" s="149" t="s">
        <v>273</v>
      </c>
      <c r="AI260" s="158">
        <v>60</v>
      </c>
      <c r="AJ260" s="149"/>
      <c r="AK260" s="159" t="s">
        <v>274</v>
      </c>
      <c r="AL260" s="159" t="s">
        <v>274</v>
      </c>
      <c r="AM260" s="149" t="s">
        <v>274</v>
      </c>
      <c r="AN260" s="160">
        <v>4</v>
      </c>
      <c r="AO260" s="149"/>
      <c r="AP260" s="149" t="s">
        <v>274</v>
      </c>
      <c r="AQ260" s="149" t="s">
        <v>275</v>
      </c>
      <c r="AR260" s="158">
        <v>1</v>
      </c>
      <c r="AS260" s="149" t="s">
        <v>275</v>
      </c>
      <c r="AT260" s="149" t="s">
        <v>276</v>
      </c>
      <c r="AU260" s="161">
        <v>1</v>
      </c>
      <c r="AV260" s="159">
        <v>1794.87</v>
      </c>
      <c r="AW260" s="159">
        <v>71.79</v>
      </c>
      <c r="AX260" s="149" t="s">
        <v>274</v>
      </c>
      <c r="AY260" s="162">
        <v>0</v>
      </c>
      <c r="AZ260" s="162" t="s">
        <v>274</v>
      </c>
      <c r="BA260" s="162">
        <v>0</v>
      </c>
      <c r="BB260" s="159">
        <v>1723.08</v>
      </c>
      <c r="BC260" s="162" t="s">
        <v>274</v>
      </c>
      <c r="BD260" s="162">
        <v>0</v>
      </c>
      <c r="BE260" s="159">
        <v>71.79</v>
      </c>
      <c r="BF260" s="159">
        <v>71.79</v>
      </c>
      <c r="BG260" s="159">
        <v>1794.87</v>
      </c>
    </row>
    <row r="261" ht="28.05" customHeight="1" spans="1:59">
      <c r="A261" s="149"/>
      <c r="B261" s="149"/>
      <c r="C261" s="149"/>
      <c r="D261" s="149" t="s">
        <v>1281</v>
      </c>
      <c r="E261" s="340" t="s">
        <v>1558</v>
      </c>
      <c r="F261" s="149" t="s">
        <v>1281</v>
      </c>
      <c r="G261" s="149" t="s">
        <v>1559</v>
      </c>
      <c r="H261" s="149" t="s">
        <v>1551</v>
      </c>
      <c r="I261" s="149" t="s">
        <v>1552</v>
      </c>
      <c r="J261" s="149" t="s">
        <v>1560</v>
      </c>
      <c r="K261" s="149"/>
      <c r="L261" s="149" t="s">
        <v>262</v>
      </c>
      <c r="M261" s="149"/>
      <c r="N261" s="149" t="s">
        <v>263</v>
      </c>
      <c r="O261" s="149" t="s">
        <v>214</v>
      </c>
      <c r="P261" s="149" t="s">
        <v>53</v>
      </c>
      <c r="Q261" s="149"/>
      <c r="R261" s="149" t="s">
        <v>1554</v>
      </c>
      <c r="S261" s="149" t="s">
        <v>483</v>
      </c>
      <c r="T261" s="149" t="s">
        <v>1295</v>
      </c>
      <c r="U261" s="149" t="s">
        <v>267</v>
      </c>
      <c r="V261" s="149"/>
      <c r="W261" s="149"/>
      <c r="X261" s="149" t="s">
        <v>310</v>
      </c>
      <c r="Y261" s="149"/>
      <c r="Z261" s="149"/>
      <c r="AA261" s="149"/>
      <c r="AB261" s="149" t="s">
        <v>269</v>
      </c>
      <c r="AC261" s="149" t="s">
        <v>318</v>
      </c>
      <c r="AD261" s="149" t="s">
        <v>1295</v>
      </c>
      <c r="AE261" s="149" t="s">
        <v>271</v>
      </c>
      <c r="AF261" s="149"/>
      <c r="AG261" s="149" t="s">
        <v>272</v>
      </c>
      <c r="AH261" s="149" t="s">
        <v>273</v>
      </c>
      <c r="AI261" s="158">
        <v>60</v>
      </c>
      <c r="AJ261" s="149"/>
      <c r="AK261" s="159" t="s">
        <v>274</v>
      </c>
      <c r="AL261" s="159" t="s">
        <v>274</v>
      </c>
      <c r="AM261" s="149" t="s">
        <v>274</v>
      </c>
      <c r="AN261" s="160">
        <v>4</v>
      </c>
      <c r="AO261" s="149"/>
      <c r="AP261" s="149" t="s">
        <v>274</v>
      </c>
      <c r="AQ261" s="149" t="s">
        <v>275</v>
      </c>
      <c r="AR261" s="158">
        <v>1</v>
      </c>
      <c r="AS261" s="149" t="s">
        <v>275</v>
      </c>
      <c r="AT261" s="149" t="s">
        <v>276</v>
      </c>
      <c r="AU261" s="161">
        <v>1</v>
      </c>
      <c r="AV261" s="159">
        <v>1581.2</v>
      </c>
      <c r="AW261" s="159">
        <v>63.25</v>
      </c>
      <c r="AX261" s="149" t="s">
        <v>274</v>
      </c>
      <c r="AY261" s="162">
        <v>0</v>
      </c>
      <c r="AZ261" s="162" t="s">
        <v>274</v>
      </c>
      <c r="BA261" s="162">
        <v>0</v>
      </c>
      <c r="BB261" s="159">
        <v>1517.95</v>
      </c>
      <c r="BC261" s="162" t="s">
        <v>274</v>
      </c>
      <c r="BD261" s="162">
        <v>0</v>
      </c>
      <c r="BE261" s="159">
        <v>63.25</v>
      </c>
      <c r="BF261" s="159">
        <v>63.25</v>
      </c>
      <c r="BG261" s="159">
        <v>1581.2</v>
      </c>
    </row>
    <row r="262" ht="28.05" customHeight="1" spans="1:59">
      <c r="A262" s="149"/>
      <c r="B262" s="149"/>
      <c r="C262" s="149"/>
      <c r="D262" s="149" t="s">
        <v>1281</v>
      </c>
      <c r="E262" s="340" t="s">
        <v>1561</v>
      </c>
      <c r="F262" s="149" t="s">
        <v>1281</v>
      </c>
      <c r="G262" s="149" t="s">
        <v>1562</v>
      </c>
      <c r="H262" s="149" t="s">
        <v>1551</v>
      </c>
      <c r="I262" s="149" t="s">
        <v>1552</v>
      </c>
      <c r="J262" s="149" t="s">
        <v>1563</v>
      </c>
      <c r="K262" s="149"/>
      <c r="L262" s="149" t="s">
        <v>262</v>
      </c>
      <c r="M262" s="149"/>
      <c r="N262" s="149" t="s">
        <v>263</v>
      </c>
      <c r="O262" s="149" t="s">
        <v>214</v>
      </c>
      <c r="P262" s="149" t="s">
        <v>53</v>
      </c>
      <c r="Q262" s="149"/>
      <c r="R262" s="149" t="s">
        <v>1554</v>
      </c>
      <c r="S262" s="149" t="s">
        <v>483</v>
      </c>
      <c r="T262" s="149" t="s">
        <v>1295</v>
      </c>
      <c r="U262" s="149" t="s">
        <v>267</v>
      </c>
      <c r="V262" s="149"/>
      <c r="W262" s="149"/>
      <c r="X262" s="149" t="s">
        <v>310</v>
      </c>
      <c r="Y262" s="149"/>
      <c r="Z262" s="149"/>
      <c r="AA262" s="149"/>
      <c r="AB262" s="149" t="s">
        <v>269</v>
      </c>
      <c r="AC262" s="149" t="s">
        <v>318</v>
      </c>
      <c r="AD262" s="149" t="s">
        <v>1295</v>
      </c>
      <c r="AE262" s="149" t="s">
        <v>271</v>
      </c>
      <c r="AF262" s="149"/>
      <c r="AG262" s="149" t="s">
        <v>272</v>
      </c>
      <c r="AH262" s="149" t="s">
        <v>273</v>
      </c>
      <c r="AI262" s="158">
        <v>60</v>
      </c>
      <c r="AJ262" s="149"/>
      <c r="AK262" s="159" t="s">
        <v>274</v>
      </c>
      <c r="AL262" s="159" t="s">
        <v>274</v>
      </c>
      <c r="AM262" s="149" t="s">
        <v>274</v>
      </c>
      <c r="AN262" s="160">
        <v>4</v>
      </c>
      <c r="AO262" s="149"/>
      <c r="AP262" s="149" t="s">
        <v>274</v>
      </c>
      <c r="AQ262" s="149" t="s">
        <v>275</v>
      </c>
      <c r="AR262" s="158">
        <v>1</v>
      </c>
      <c r="AS262" s="149" t="s">
        <v>275</v>
      </c>
      <c r="AT262" s="149" t="s">
        <v>276</v>
      </c>
      <c r="AU262" s="161">
        <v>1</v>
      </c>
      <c r="AV262" s="159">
        <v>1581.2</v>
      </c>
      <c r="AW262" s="159">
        <v>63.25</v>
      </c>
      <c r="AX262" s="149" t="s">
        <v>274</v>
      </c>
      <c r="AY262" s="162">
        <v>0</v>
      </c>
      <c r="AZ262" s="162" t="s">
        <v>274</v>
      </c>
      <c r="BA262" s="162">
        <v>0</v>
      </c>
      <c r="BB262" s="159">
        <v>1517.95</v>
      </c>
      <c r="BC262" s="162" t="s">
        <v>274</v>
      </c>
      <c r="BD262" s="162">
        <v>0</v>
      </c>
      <c r="BE262" s="159">
        <v>63.25</v>
      </c>
      <c r="BF262" s="159">
        <v>63.25</v>
      </c>
      <c r="BG262" s="159">
        <v>1581.2</v>
      </c>
    </row>
    <row r="263" ht="28.05" customHeight="1" spans="1:59">
      <c r="A263" s="149"/>
      <c r="B263" s="149"/>
      <c r="C263" s="149"/>
      <c r="D263" s="149" t="s">
        <v>1281</v>
      </c>
      <c r="E263" s="340" t="s">
        <v>1564</v>
      </c>
      <c r="F263" s="149" t="s">
        <v>1281</v>
      </c>
      <c r="G263" s="149" t="s">
        <v>1565</v>
      </c>
      <c r="H263" s="149" t="s">
        <v>1551</v>
      </c>
      <c r="I263" s="149" t="s">
        <v>1552</v>
      </c>
      <c r="J263" s="149" t="s">
        <v>1566</v>
      </c>
      <c r="K263" s="149"/>
      <c r="L263" s="149" t="s">
        <v>262</v>
      </c>
      <c r="M263" s="149"/>
      <c r="N263" s="149" t="s">
        <v>263</v>
      </c>
      <c r="O263" s="149" t="s">
        <v>214</v>
      </c>
      <c r="P263" s="149" t="s">
        <v>53</v>
      </c>
      <c r="Q263" s="149"/>
      <c r="R263" s="149" t="s">
        <v>1554</v>
      </c>
      <c r="S263" s="149" t="s">
        <v>483</v>
      </c>
      <c r="T263" s="149" t="s">
        <v>1295</v>
      </c>
      <c r="U263" s="149" t="s">
        <v>267</v>
      </c>
      <c r="V263" s="149"/>
      <c r="W263" s="149"/>
      <c r="X263" s="149" t="s">
        <v>310</v>
      </c>
      <c r="Y263" s="149"/>
      <c r="Z263" s="149"/>
      <c r="AA263" s="149"/>
      <c r="AB263" s="149" t="s">
        <v>269</v>
      </c>
      <c r="AC263" s="149" t="s">
        <v>318</v>
      </c>
      <c r="AD263" s="149" t="s">
        <v>1295</v>
      </c>
      <c r="AE263" s="149" t="s">
        <v>271</v>
      </c>
      <c r="AF263" s="149"/>
      <c r="AG263" s="149" t="s">
        <v>272</v>
      </c>
      <c r="AH263" s="149" t="s">
        <v>273</v>
      </c>
      <c r="AI263" s="158">
        <v>60</v>
      </c>
      <c r="AJ263" s="149"/>
      <c r="AK263" s="159" t="s">
        <v>274</v>
      </c>
      <c r="AL263" s="159" t="s">
        <v>274</v>
      </c>
      <c r="AM263" s="149" t="s">
        <v>274</v>
      </c>
      <c r="AN263" s="160">
        <v>4</v>
      </c>
      <c r="AO263" s="149"/>
      <c r="AP263" s="149" t="s">
        <v>274</v>
      </c>
      <c r="AQ263" s="149" t="s">
        <v>275</v>
      </c>
      <c r="AR263" s="158">
        <v>1</v>
      </c>
      <c r="AS263" s="149" t="s">
        <v>275</v>
      </c>
      <c r="AT263" s="149" t="s">
        <v>276</v>
      </c>
      <c r="AU263" s="161">
        <v>1</v>
      </c>
      <c r="AV263" s="159">
        <v>1581.1</v>
      </c>
      <c r="AW263" s="159">
        <v>63.24</v>
      </c>
      <c r="AX263" s="149" t="s">
        <v>274</v>
      </c>
      <c r="AY263" s="162">
        <v>0</v>
      </c>
      <c r="AZ263" s="162" t="s">
        <v>274</v>
      </c>
      <c r="BA263" s="162">
        <v>0</v>
      </c>
      <c r="BB263" s="159">
        <v>1517.86</v>
      </c>
      <c r="BC263" s="162" t="s">
        <v>274</v>
      </c>
      <c r="BD263" s="162">
        <v>0</v>
      </c>
      <c r="BE263" s="159">
        <v>63.24</v>
      </c>
      <c r="BF263" s="159">
        <v>63.24</v>
      </c>
      <c r="BG263" s="159">
        <v>1581.1</v>
      </c>
    </row>
    <row r="264" ht="28.05" customHeight="1" spans="1:59">
      <c r="A264" s="149"/>
      <c r="B264" s="149"/>
      <c r="C264" s="149"/>
      <c r="D264" s="149" t="s">
        <v>1281</v>
      </c>
      <c r="E264" s="340" t="s">
        <v>1567</v>
      </c>
      <c r="F264" s="149" t="s">
        <v>1281</v>
      </c>
      <c r="G264" s="149" t="s">
        <v>1568</v>
      </c>
      <c r="H264" s="149" t="s">
        <v>1551</v>
      </c>
      <c r="I264" s="149" t="s">
        <v>1552</v>
      </c>
      <c r="J264" s="149" t="s">
        <v>1569</v>
      </c>
      <c r="K264" s="149"/>
      <c r="L264" s="149" t="s">
        <v>262</v>
      </c>
      <c r="M264" s="149"/>
      <c r="N264" s="149" t="s">
        <v>263</v>
      </c>
      <c r="O264" s="149" t="s">
        <v>214</v>
      </c>
      <c r="P264" s="149" t="s">
        <v>53</v>
      </c>
      <c r="Q264" s="149"/>
      <c r="R264" s="149" t="s">
        <v>1554</v>
      </c>
      <c r="S264" s="149" t="s">
        <v>483</v>
      </c>
      <c r="T264" s="149" t="s">
        <v>1295</v>
      </c>
      <c r="U264" s="149" t="s">
        <v>267</v>
      </c>
      <c r="V264" s="149"/>
      <c r="W264" s="149"/>
      <c r="X264" s="149" t="s">
        <v>310</v>
      </c>
      <c r="Y264" s="149"/>
      <c r="Z264" s="149"/>
      <c r="AA264" s="149"/>
      <c r="AB264" s="149" t="s">
        <v>269</v>
      </c>
      <c r="AC264" s="149" t="s">
        <v>318</v>
      </c>
      <c r="AD264" s="149" t="s">
        <v>1295</v>
      </c>
      <c r="AE264" s="149" t="s">
        <v>271</v>
      </c>
      <c r="AF264" s="149"/>
      <c r="AG264" s="149" t="s">
        <v>272</v>
      </c>
      <c r="AH264" s="149" t="s">
        <v>273</v>
      </c>
      <c r="AI264" s="158">
        <v>60</v>
      </c>
      <c r="AJ264" s="149"/>
      <c r="AK264" s="159" t="s">
        <v>274</v>
      </c>
      <c r="AL264" s="159" t="s">
        <v>274</v>
      </c>
      <c r="AM264" s="149" t="s">
        <v>274</v>
      </c>
      <c r="AN264" s="160">
        <v>4</v>
      </c>
      <c r="AO264" s="149"/>
      <c r="AP264" s="149" t="s">
        <v>274</v>
      </c>
      <c r="AQ264" s="149" t="s">
        <v>275</v>
      </c>
      <c r="AR264" s="158">
        <v>1</v>
      </c>
      <c r="AS264" s="149" t="s">
        <v>275</v>
      </c>
      <c r="AT264" s="149" t="s">
        <v>276</v>
      </c>
      <c r="AU264" s="161">
        <v>1</v>
      </c>
      <c r="AV264" s="159">
        <v>1581.2</v>
      </c>
      <c r="AW264" s="159">
        <v>63.25</v>
      </c>
      <c r="AX264" s="149" t="s">
        <v>274</v>
      </c>
      <c r="AY264" s="162">
        <v>0</v>
      </c>
      <c r="AZ264" s="162" t="s">
        <v>274</v>
      </c>
      <c r="BA264" s="162">
        <v>0</v>
      </c>
      <c r="BB264" s="159">
        <v>1517.95</v>
      </c>
      <c r="BC264" s="162" t="s">
        <v>274</v>
      </c>
      <c r="BD264" s="162">
        <v>0</v>
      </c>
      <c r="BE264" s="159">
        <v>63.25</v>
      </c>
      <c r="BF264" s="159">
        <v>63.25</v>
      </c>
      <c r="BG264" s="159">
        <v>1581.2</v>
      </c>
    </row>
    <row r="265" ht="28.05" customHeight="1" spans="1:59">
      <c r="A265" s="149"/>
      <c r="B265" s="149"/>
      <c r="C265" s="149"/>
      <c r="D265" s="149" t="s">
        <v>1281</v>
      </c>
      <c r="E265" s="340" t="s">
        <v>1570</v>
      </c>
      <c r="F265" s="149" t="s">
        <v>1281</v>
      </c>
      <c r="G265" s="149" t="s">
        <v>1571</v>
      </c>
      <c r="H265" s="149" t="s">
        <v>1572</v>
      </c>
      <c r="I265" s="149" t="s">
        <v>497</v>
      </c>
      <c r="J265" s="149" t="s">
        <v>1573</v>
      </c>
      <c r="K265" s="149"/>
      <c r="L265" s="149" t="s">
        <v>262</v>
      </c>
      <c r="M265" s="149"/>
      <c r="N265" s="149" t="s">
        <v>263</v>
      </c>
      <c r="O265" s="149" t="s">
        <v>214</v>
      </c>
      <c r="P265" s="149" t="s">
        <v>53</v>
      </c>
      <c r="Q265" s="149"/>
      <c r="R265" s="149" t="s">
        <v>460</v>
      </c>
      <c r="S265" s="149" t="s">
        <v>289</v>
      </c>
      <c r="T265" s="149" t="s">
        <v>550</v>
      </c>
      <c r="U265" s="149" t="s">
        <v>267</v>
      </c>
      <c r="V265" s="149"/>
      <c r="W265" s="149"/>
      <c r="X265" s="149" t="s">
        <v>310</v>
      </c>
      <c r="Y265" s="149"/>
      <c r="Z265" s="149"/>
      <c r="AA265" s="149"/>
      <c r="AB265" s="149" t="s">
        <v>269</v>
      </c>
      <c r="AC265" s="149" t="s">
        <v>318</v>
      </c>
      <c r="AD265" s="149" t="s">
        <v>550</v>
      </c>
      <c r="AE265" s="149" t="s">
        <v>271</v>
      </c>
      <c r="AF265" s="149"/>
      <c r="AG265" s="149" t="s">
        <v>272</v>
      </c>
      <c r="AH265" s="149" t="s">
        <v>273</v>
      </c>
      <c r="AI265" s="158">
        <v>0</v>
      </c>
      <c r="AJ265" s="149"/>
      <c r="AK265" s="159" t="s">
        <v>274</v>
      </c>
      <c r="AL265" s="159" t="s">
        <v>274</v>
      </c>
      <c r="AM265" s="149" t="s">
        <v>274</v>
      </c>
      <c r="AN265" s="160">
        <v>0</v>
      </c>
      <c r="AO265" s="149"/>
      <c r="AP265" s="149" t="s">
        <v>274</v>
      </c>
      <c r="AQ265" s="149" t="s">
        <v>275</v>
      </c>
      <c r="AR265" s="158">
        <v>1</v>
      </c>
      <c r="AS265" s="149" t="s">
        <v>275</v>
      </c>
      <c r="AT265" s="149" t="s">
        <v>276</v>
      </c>
      <c r="AU265" s="161">
        <v>1</v>
      </c>
      <c r="AV265" s="159">
        <v>1030</v>
      </c>
      <c r="AW265" s="159">
        <v>0</v>
      </c>
      <c r="AX265" s="149" t="s">
        <v>274</v>
      </c>
      <c r="AY265" s="162">
        <v>0</v>
      </c>
      <c r="AZ265" s="162" t="s">
        <v>274</v>
      </c>
      <c r="BA265" s="162">
        <v>0</v>
      </c>
      <c r="BB265" s="159">
        <v>988.8</v>
      </c>
      <c r="BC265" s="162" t="s">
        <v>274</v>
      </c>
      <c r="BD265" s="159">
        <v>41.2</v>
      </c>
      <c r="BE265" s="159">
        <v>41.2</v>
      </c>
      <c r="BF265" s="162">
        <v>0</v>
      </c>
      <c r="BG265" s="159">
        <v>1030</v>
      </c>
    </row>
    <row r="266" ht="28.05" customHeight="1" spans="1:59">
      <c r="A266" s="149"/>
      <c r="B266" s="149"/>
      <c r="C266" s="149"/>
      <c r="D266" s="149" t="s">
        <v>1281</v>
      </c>
      <c r="E266" s="340" t="s">
        <v>1574</v>
      </c>
      <c r="F266" s="149" t="s">
        <v>1281</v>
      </c>
      <c r="G266" s="149" t="s">
        <v>1575</v>
      </c>
      <c r="H266" s="149" t="s">
        <v>1551</v>
      </c>
      <c r="I266" s="149" t="s">
        <v>1552</v>
      </c>
      <c r="J266" s="149" t="s">
        <v>1576</v>
      </c>
      <c r="K266" s="149"/>
      <c r="L266" s="149" t="s">
        <v>262</v>
      </c>
      <c r="M266" s="149"/>
      <c r="N266" s="149" t="s">
        <v>263</v>
      </c>
      <c r="O266" s="149" t="s">
        <v>214</v>
      </c>
      <c r="P266" s="149" t="s">
        <v>53</v>
      </c>
      <c r="Q266" s="149"/>
      <c r="R266" s="149" t="s">
        <v>1554</v>
      </c>
      <c r="S266" s="149" t="s">
        <v>483</v>
      </c>
      <c r="T266" s="149" t="s">
        <v>1295</v>
      </c>
      <c r="U266" s="149" t="s">
        <v>267</v>
      </c>
      <c r="V266" s="149"/>
      <c r="W266" s="149"/>
      <c r="X266" s="149" t="s">
        <v>310</v>
      </c>
      <c r="Y266" s="149"/>
      <c r="Z266" s="149"/>
      <c r="AA266" s="149"/>
      <c r="AB266" s="149" t="s">
        <v>269</v>
      </c>
      <c r="AC266" s="149" t="s">
        <v>318</v>
      </c>
      <c r="AD266" s="149" t="s">
        <v>1295</v>
      </c>
      <c r="AE266" s="149" t="s">
        <v>271</v>
      </c>
      <c r="AF266" s="149"/>
      <c r="AG266" s="149" t="s">
        <v>272</v>
      </c>
      <c r="AH266" s="149" t="s">
        <v>273</v>
      </c>
      <c r="AI266" s="158">
        <v>60</v>
      </c>
      <c r="AJ266" s="149"/>
      <c r="AK266" s="159" t="s">
        <v>274</v>
      </c>
      <c r="AL266" s="159" t="s">
        <v>274</v>
      </c>
      <c r="AM266" s="149" t="s">
        <v>274</v>
      </c>
      <c r="AN266" s="160">
        <v>4</v>
      </c>
      <c r="AO266" s="149"/>
      <c r="AP266" s="149" t="s">
        <v>274</v>
      </c>
      <c r="AQ266" s="149" t="s">
        <v>275</v>
      </c>
      <c r="AR266" s="158">
        <v>1</v>
      </c>
      <c r="AS266" s="149" t="s">
        <v>275</v>
      </c>
      <c r="AT266" s="149" t="s">
        <v>276</v>
      </c>
      <c r="AU266" s="161">
        <v>1</v>
      </c>
      <c r="AV266" s="159">
        <v>1581.2</v>
      </c>
      <c r="AW266" s="159">
        <v>63.25</v>
      </c>
      <c r="AX266" s="149" t="s">
        <v>274</v>
      </c>
      <c r="AY266" s="162">
        <v>0</v>
      </c>
      <c r="AZ266" s="162" t="s">
        <v>274</v>
      </c>
      <c r="BA266" s="162">
        <v>0</v>
      </c>
      <c r="BB266" s="159">
        <v>1517.95</v>
      </c>
      <c r="BC266" s="162" t="s">
        <v>274</v>
      </c>
      <c r="BD266" s="162">
        <v>0</v>
      </c>
      <c r="BE266" s="159">
        <v>63.25</v>
      </c>
      <c r="BF266" s="159">
        <v>63.25</v>
      </c>
      <c r="BG266" s="159">
        <v>1581.2</v>
      </c>
    </row>
    <row r="267" ht="28.05" customHeight="1" spans="1:59">
      <c r="A267" s="149"/>
      <c r="B267" s="149"/>
      <c r="C267" s="149"/>
      <c r="D267" s="149" t="s">
        <v>1281</v>
      </c>
      <c r="E267" s="340" t="s">
        <v>1577</v>
      </c>
      <c r="F267" s="149" t="s">
        <v>1281</v>
      </c>
      <c r="G267" s="149" t="s">
        <v>1578</v>
      </c>
      <c r="H267" s="149" t="s">
        <v>1579</v>
      </c>
      <c r="I267" s="149" t="s">
        <v>1580</v>
      </c>
      <c r="J267" s="149" t="s">
        <v>1581</v>
      </c>
      <c r="K267" s="149"/>
      <c r="L267" s="149" t="s">
        <v>262</v>
      </c>
      <c r="M267" s="149"/>
      <c r="N267" s="149" t="s">
        <v>263</v>
      </c>
      <c r="O267" s="149" t="s">
        <v>214</v>
      </c>
      <c r="P267" s="149" t="s">
        <v>53</v>
      </c>
      <c r="Q267" s="149"/>
      <c r="R267" s="149" t="s">
        <v>336</v>
      </c>
      <c r="S267" s="149" t="s">
        <v>289</v>
      </c>
      <c r="T267" s="149" t="s">
        <v>540</v>
      </c>
      <c r="U267" s="149" t="s">
        <v>267</v>
      </c>
      <c r="V267" s="149"/>
      <c r="W267" s="149"/>
      <c r="X267" s="149" t="s">
        <v>336</v>
      </c>
      <c r="Y267" s="149"/>
      <c r="Z267" s="149"/>
      <c r="AA267" s="149"/>
      <c r="AB267" s="149" t="s">
        <v>269</v>
      </c>
      <c r="AC267" s="149" t="s">
        <v>318</v>
      </c>
      <c r="AD267" s="149" t="s">
        <v>540</v>
      </c>
      <c r="AE267" s="149" t="s">
        <v>271</v>
      </c>
      <c r="AF267" s="149"/>
      <c r="AG267" s="149" t="s">
        <v>272</v>
      </c>
      <c r="AH267" s="149" t="s">
        <v>273</v>
      </c>
      <c r="AI267" s="158">
        <v>0</v>
      </c>
      <c r="AJ267" s="149"/>
      <c r="AK267" s="159" t="s">
        <v>274</v>
      </c>
      <c r="AL267" s="159" t="s">
        <v>274</v>
      </c>
      <c r="AM267" s="149" t="s">
        <v>274</v>
      </c>
      <c r="AN267" s="160">
        <v>4</v>
      </c>
      <c r="AO267" s="149"/>
      <c r="AP267" s="149" t="s">
        <v>274</v>
      </c>
      <c r="AQ267" s="149" t="s">
        <v>275</v>
      </c>
      <c r="AR267" s="158">
        <v>1</v>
      </c>
      <c r="AS267" s="149" t="s">
        <v>275</v>
      </c>
      <c r="AT267" s="149" t="s">
        <v>276</v>
      </c>
      <c r="AU267" s="161">
        <v>1</v>
      </c>
      <c r="AV267" s="159">
        <v>4800</v>
      </c>
      <c r="AW267" s="159">
        <v>192</v>
      </c>
      <c r="AX267" s="149" t="s">
        <v>274</v>
      </c>
      <c r="AY267" s="162">
        <v>0</v>
      </c>
      <c r="AZ267" s="162" t="s">
        <v>274</v>
      </c>
      <c r="BA267" s="162">
        <v>0</v>
      </c>
      <c r="BB267" s="159">
        <v>4608</v>
      </c>
      <c r="BC267" s="162" t="s">
        <v>274</v>
      </c>
      <c r="BD267" s="162">
        <v>0</v>
      </c>
      <c r="BE267" s="159">
        <v>192</v>
      </c>
      <c r="BF267" s="159">
        <v>192</v>
      </c>
      <c r="BG267" s="159">
        <v>4800</v>
      </c>
    </row>
    <row r="268" ht="28.05" customHeight="1" spans="1:59">
      <c r="A268" s="149"/>
      <c r="B268" s="149"/>
      <c r="C268" s="149"/>
      <c r="D268" s="149" t="s">
        <v>1281</v>
      </c>
      <c r="E268" s="340" t="s">
        <v>1582</v>
      </c>
      <c r="F268" s="149" t="s">
        <v>1281</v>
      </c>
      <c r="G268" s="149" t="s">
        <v>1583</v>
      </c>
      <c r="H268" s="149" t="s">
        <v>1551</v>
      </c>
      <c r="I268" s="149" t="s">
        <v>1552</v>
      </c>
      <c r="J268" s="149" t="s">
        <v>1584</v>
      </c>
      <c r="K268" s="149"/>
      <c r="L268" s="149" t="s">
        <v>262</v>
      </c>
      <c r="M268" s="149"/>
      <c r="N268" s="149" t="s">
        <v>263</v>
      </c>
      <c r="O268" s="149" t="s">
        <v>214</v>
      </c>
      <c r="P268" s="149" t="s">
        <v>53</v>
      </c>
      <c r="Q268" s="149"/>
      <c r="R268" s="149" t="s">
        <v>1554</v>
      </c>
      <c r="S268" s="149" t="s">
        <v>483</v>
      </c>
      <c r="T268" s="149" t="s">
        <v>1295</v>
      </c>
      <c r="U268" s="149" t="s">
        <v>267</v>
      </c>
      <c r="V268" s="149"/>
      <c r="W268" s="149"/>
      <c r="X268" s="149" t="s">
        <v>310</v>
      </c>
      <c r="Y268" s="149"/>
      <c r="Z268" s="149"/>
      <c r="AA268" s="149"/>
      <c r="AB268" s="149" t="s">
        <v>269</v>
      </c>
      <c r="AC268" s="149" t="s">
        <v>318</v>
      </c>
      <c r="AD268" s="149" t="s">
        <v>1295</v>
      </c>
      <c r="AE268" s="149" t="s">
        <v>271</v>
      </c>
      <c r="AF268" s="149"/>
      <c r="AG268" s="149" t="s">
        <v>272</v>
      </c>
      <c r="AH268" s="149" t="s">
        <v>273</v>
      </c>
      <c r="AI268" s="158">
        <v>60</v>
      </c>
      <c r="AJ268" s="149"/>
      <c r="AK268" s="159" t="s">
        <v>274</v>
      </c>
      <c r="AL268" s="159" t="s">
        <v>274</v>
      </c>
      <c r="AM268" s="149" t="s">
        <v>274</v>
      </c>
      <c r="AN268" s="160">
        <v>4</v>
      </c>
      <c r="AO268" s="149"/>
      <c r="AP268" s="149" t="s">
        <v>274</v>
      </c>
      <c r="AQ268" s="149" t="s">
        <v>275</v>
      </c>
      <c r="AR268" s="158">
        <v>1</v>
      </c>
      <c r="AS268" s="149" t="s">
        <v>275</v>
      </c>
      <c r="AT268" s="149" t="s">
        <v>276</v>
      </c>
      <c r="AU268" s="161">
        <v>1</v>
      </c>
      <c r="AV268" s="159">
        <v>1581.2</v>
      </c>
      <c r="AW268" s="159">
        <v>63.25</v>
      </c>
      <c r="AX268" s="149" t="s">
        <v>274</v>
      </c>
      <c r="AY268" s="162">
        <v>0</v>
      </c>
      <c r="AZ268" s="162" t="s">
        <v>274</v>
      </c>
      <c r="BA268" s="162">
        <v>0</v>
      </c>
      <c r="BB268" s="159">
        <v>1517.95</v>
      </c>
      <c r="BC268" s="162" t="s">
        <v>274</v>
      </c>
      <c r="BD268" s="162">
        <v>0</v>
      </c>
      <c r="BE268" s="159">
        <v>63.25</v>
      </c>
      <c r="BF268" s="159">
        <v>63.25</v>
      </c>
      <c r="BG268" s="159">
        <v>1581.2</v>
      </c>
    </row>
    <row r="269" ht="28.05" customHeight="1" spans="1:59">
      <c r="A269" s="149"/>
      <c r="B269" s="149"/>
      <c r="C269" s="149"/>
      <c r="D269" s="149" t="s">
        <v>1281</v>
      </c>
      <c r="E269" s="340" t="s">
        <v>1585</v>
      </c>
      <c r="F269" s="149" t="s">
        <v>1281</v>
      </c>
      <c r="G269" s="149" t="s">
        <v>1586</v>
      </c>
      <c r="H269" s="149" t="s">
        <v>1551</v>
      </c>
      <c r="I269" s="149" t="s">
        <v>1552</v>
      </c>
      <c r="J269" s="149" t="s">
        <v>1587</v>
      </c>
      <c r="K269" s="149"/>
      <c r="L269" s="149" t="s">
        <v>262</v>
      </c>
      <c r="M269" s="149"/>
      <c r="N269" s="149" t="s">
        <v>263</v>
      </c>
      <c r="O269" s="149" t="s">
        <v>214</v>
      </c>
      <c r="P269" s="149" t="s">
        <v>53</v>
      </c>
      <c r="Q269" s="149"/>
      <c r="R269" s="149" t="s">
        <v>1554</v>
      </c>
      <c r="S269" s="149" t="s">
        <v>483</v>
      </c>
      <c r="T269" s="149" t="s">
        <v>1295</v>
      </c>
      <c r="U269" s="149" t="s">
        <v>267</v>
      </c>
      <c r="V269" s="149"/>
      <c r="W269" s="149"/>
      <c r="X269" s="149" t="s">
        <v>310</v>
      </c>
      <c r="Y269" s="149"/>
      <c r="Z269" s="149"/>
      <c r="AA269" s="149"/>
      <c r="AB269" s="149" t="s">
        <v>269</v>
      </c>
      <c r="AC269" s="149" t="s">
        <v>318</v>
      </c>
      <c r="AD269" s="149" t="s">
        <v>1295</v>
      </c>
      <c r="AE269" s="149" t="s">
        <v>271</v>
      </c>
      <c r="AF269" s="149"/>
      <c r="AG269" s="149" t="s">
        <v>272</v>
      </c>
      <c r="AH269" s="149" t="s">
        <v>273</v>
      </c>
      <c r="AI269" s="158">
        <v>60</v>
      </c>
      <c r="AJ269" s="149"/>
      <c r="AK269" s="159" t="s">
        <v>274</v>
      </c>
      <c r="AL269" s="159" t="s">
        <v>274</v>
      </c>
      <c r="AM269" s="149" t="s">
        <v>274</v>
      </c>
      <c r="AN269" s="160">
        <v>4</v>
      </c>
      <c r="AO269" s="149"/>
      <c r="AP269" s="149" t="s">
        <v>274</v>
      </c>
      <c r="AQ269" s="149" t="s">
        <v>275</v>
      </c>
      <c r="AR269" s="158">
        <v>1</v>
      </c>
      <c r="AS269" s="149" t="s">
        <v>275</v>
      </c>
      <c r="AT269" s="149" t="s">
        <v>276</v>
      </c>
      <c r="AU269" s="161">
        <v>1</v>
      </c>
      <c r="AV269" s="159">
        <v>1581.2</v>
      </c>
      <c r="AW269" s="159">
        <v>63.25</v>
      </c>
      <c r="AX269" s="149" t="s">
        <v>274</v>
      </c>
      <c r="AY269" s="162">
        <v>0</v>
      </c>
      <c r="AZ269" s="162" t="s">
        <v>274</v>
      </c>
      <c r="BA269" s="162">
        <v>0</v>
      </c>
      <c r="BB269" s="159">
        <v>1517.95</v>
      </c>
      <c r="BC269" s="162" t="s">
        <v>274</v>
      </c>
      <c r="BD269" s="162">
        <v>0</v>
      </c>
      <c r="BE269" s="159">
        <v>63.25</v>
      </c>
      <c r="BF269" s="159">
        <v>63.25</v>
      </c>
      <c r="BG269" s="159">
        <v>1581.2</v>
      </c>
    </row>
    <row r="270" ht="28.05" customHeight="1" spans="1:59">
      <c r="A270" s="149"/>
      <c r="B270" s="149"/>
      <c r="C270" s="149"/>
      <c r="D270" s="149" t="s">
        <v>1281</v>
      </c>
      <c r="E270" s="340" t="s">
        <v>1588</v>
      </c>
      <c r="F270" s="149" t="s">
        <v>1281</v>
      </c>
      <c r="G270" s="149" t="s">
        <v>1589</v>
      </c>
      <c r="H270" s="149" t="s">
        <v>1551</v>
      </c>
      <c r="I270" s="149" t="s">
        <v>1552</v>
      </c>
      <c r="J270" s="149" t="s">
        <v>1590</v>
      </c>
      <c r="K270" s="149"/>
      <c r="L270" s="149" t="s">
        <v>262</v>
      </c>
      <c r="M270" s="149"/>
      <c r="N270" s="149" t="s">
        <v>263</v>
      </c>
      <c r="O270" s="149" t="s">
        <v>214</v>
      </c>
      <c r="P270" s="149" t="s">
        <v>53</v>
      </c>
      <c r="Q270" s="149"/>
      <c r="R270" s="149" t="s">
        <v>1554</v>
      </c>
      <c r="S270" s="149" t="s">
        <v>483</v>
      </c>
      <c r="T270" s="149" t="s">
        <v>1295</v>
      </c>
      <c r="U270" s="149" t="s">
        <v>267</v>
      </c>
      <c r="V270" s="149"/>
      <c r="W270" s="149"/>
      <c r="X270" s="149" t="s">
        <v>310</v>
      </c>
      <c r="Y270" s="149"/>
      <c r="Z270" s="149"/>
      <c r="AA270" s="149"/>
      <c r="AB270" s="149" t="s">
        <v>269</v>
      </c>
      <c r="AC270" s="149" t="s">
        <v>318</v>
      </c>
      <c r="AD270" s="149" t="s">
        <v>1295</v>
      </c>
      <c r="AE270" s="149" t="s">
        <v>271</v>
      </c>
      <c r="AF270" s="149"/>
      <c r="AG270" s="149" t="s">
        <v>272</v>
      </c>
      <c r="AH270" s="149" t="s">
        <v>273</v>
      </c>
      <c r="AI270" s="158">
        <v>60</v>
      </c>
      <c r="AJ270" s="149"/>
      <c r="AK270" s="159" t="s">
        <v>274</v>
      </c>
      <c r="AL270" s="159" t="s">
        <v>274</v>
      </c>
      <c r="AM270" s="149" t="s">
        <v>274</v>
      </c>
      <c r="AN270" s="160">
        <v>4</v>
      </c>
      <c r="AO270" s="149"/>
      <c r="AP270" s="149" t="s">
        <v>274</v>
      </c>
      <c r="AQ270" s="149" t="s">
        <v>275</v>
      </c>
      <c r="AR270" s="158">
        <v>1</v>
      </c>
      <c r="AS270" s="149" t="s">
        <v>275</v>
      </c>
      <c r="AT270" s="149" t="s">
        <v>276</v>
      </c>
      <c r="AU270" s="161">
        <v>1</v>
      </c>
      <c r="AV270" s="159">
        <v>1581.2</v>
      </c>
      <c r="AW270" s="159">
        <v>63.25</v>
      </c>
      <c r="AX270" s="149" t="s">
        <v>274</v>
      </c>
      <c r="AY270" s="162">
        <v>0</v>
      </c>
      <c r="AZ270" s="162" t="s">
        <v>274</v>
      </c>
      <c r="BA270" s="162">
        <v>0</v>
      </c>
      <c r="BB270" s="159">
        <v>1517.95</v>
      </c>
      <c r="BC270" s="162" t="s">
        <v>274</v>
      </c>
      <c r="BD270" s="162">
        <v>0</v>
      </c>
      <c r="BE270" s="159">
        <v>63.25</v>
      </c>
      <c r="BF270" s="159">
        <v>63.25</v>
      </c>
      <c r="BG270" s="159">
        <v>1581.2</v>
      </c>
    </row>
    <row r="271" ht="28.05" customHeight="1" spans="1:59">
      <c r="A271" s="149"/>
      <c r="B271" s="149"/>
      <c r="C271" s="149"/>
      <c r="D271" s="149" t="s">
        <v>1281</v>
      </c>
      <c r="E271" s="340" t="s">
        <v>1591</v>
      </c>
      <c r="F271" s="149" t="s">
        <v>1281</v>
      </c>
      <c r="G271" s="149" t="s">
        <v>1592</v>
      </c>
      <c r="H271" s="149" t="s">
        <v>1551</v>
      </c>
      <c r="I271" s="149" t="s">
        <v>1552</v>
      </c>
      <c r="J271" s="149" t="s">
        <v>1593</v>
      </c>
      <c r="K271" s="149"/>
      <c r="L271" s="149" t="s">
        <v>262</v>
      </c>
      <c r="M271" s="149"/>
      <c r="N271" s="149" t="s">
        <v>263</v>
      </c>
      <c r="O271" s="149" t="s">
        <v>214</v>
      </c>
      <c r="P271" s="149" t="s">
        <v>53</v>
      </c>
      <c r="Q271" s="149"/>
      <c r="R271" s="149" t="s">
        <v>1554</v>
      </c>
      <c r="S271" s="149" t="s">
        <v>483</v>
      </c>
      <c r="T271" s="149" t="s">
        <v>1295</v>
      </c>
      <c r="U271" s="149" t="s">
        <v>267</v>
      </c>
      <c r="V271" s="149"/>
      <c r="W271" s="149"/>
      <c r="X271" s="149" t="s">
        <v>310</v>
      </c>
      <c r="Y271" s="149"/>
      <c r="Z271" s="149"/>
      <c r="AA271" s="149"/>
      <c r="AB271" s="149" t="s">
        <v>269</v>
      </c>
      <c r="AC271" s="149" t="s">
        <v>318</v>
      </c>
      <c r="AD271" s="149" t="s">
        <v>1295</v>
      </c>
      <c r="AE271" s="149" t="s">
        <v>271</v>
      </c>
      <c r="AF271" s="149"/>
      <c r="AG271" s="149" t="s">
        <v>272</v>
      </c>
      <c r="AH271" s="149" t="s">
        <v>273</v>
      </c>
      <c r="AI271" s="158">
        <v>60</v>
      </c>
      <c r="AJ271" s="149"/>
      <c r="AK271" s="159" t="s">
        <v>274</v>
      </c>
      <c r="AL271" s="159" t="s">
        <v>274</v>
      </c>
      <c r="AM271" s="149" t="s">
        <v>274</v>
      </c>
      <c r="AN271" s="160">
        <v>4</v>
      </c>
      <c r="AO271" s="149"/>
      <c r="AP271" s="149" t="s">
        <v>274</v>
      </c>
      <c r="AQ271" s="149" t="s">
        <v>275</v>
      </c>
      <c r="AR271" s="158">
        <v>1</v>
      </c>
      <c r="AS271" s="149" t="s">
        <v>275</v>
      </c>
      <c r="AT271" s="149" t="s">
        <v>276</v>
      </c>
      <c r="AU271" s="161">
        <v>1</v>
      </c>
      <c r="AV271" s="159">
        <v>1581.2</v>
      </c>
      <c r="AW271" s="159">
        <v>63.25</v>
      </c>
      <c r="AX271" s="149" t="s">
        <v>274</v>
      </c>
      <c r="AY271" s="162">
        <v>0</v>
      </c>
      <c r="AZ271" s="162" t="s">
        <v>274</v>
      </c>
      <c r="BA271" s="162">
        <v>0</v>
      </c>
      <c r="BB271" s="159">
        <v>1517.95</v>
      </c>
      <c r="BC271" s="162" t="s">
        <v>274</v>
      </c>
      <c r="BD271" s="162">
        <v>0</v>
      </c>
      <c r="BE271" s="159">
        <v>63.25</v>
      </c>
      <c r="BF271" s="159">
        <v>63.25</v>
      </c>
      <c r="BG271" s="159">
        <v>1581.2</v>
      </c>
    </row>
    <row r="272" ht="28.05" customHeight="1" spans="1:59">
      <c r="A272" s="149"/>
      <c r="B272" s="149"/>
      <c r="C272" s="149"/>
      <c r="D272" s="149" t="s">
        <v>1281</v>
      </c>
      <c r="E272" s="340" t="s">
        <v>1594</v>
      </c>
      <c r="F272" s="149" t="s">
        <v>1281</v>
      </c>
      <c r="G272" s="149" t="s">
        <v>1595</v>
      </c>
      <c r="H272" s="149" t="s">
        <v>1551</v>
      </c>
      <c r="I272" s="149" t="s">
        <v>1552</v>
      </c>
      <c r="J272" s="149" t="s">
        <v>1596</v>
      </c>
      <c r="K272" s="149"/>
      <c r="L272" s="149" t="s">
        <v>262</v>
      </c>
      <c r="M272" s="149"/>
      <c r="N272" s="149" t="s">
        <v>263</v>
      </c>
      <c r="O272" s="149" t="s">
        <v>214</v>
      </c>
      <c r="P272" s="149" t="s">
        <v>53</v>
      </c>
      <c r="Q272" s="149"/>
      <c r="R272" s="149" t="s">
        <v>1554</v>
      </c>
      <c r="S272" s="149" t="s">
        <v>483</v>
      </c>
      <c r="T272" s="149" t="s">
        <v>1295</v>
      </c>
      <c r="U272" s="149" t="s">
        <v>267</v>
      </c>
      <c r="V272" s="149"/>
      <c r="W272" s="149"/>
      <c r="X272" s="149" t="s">
        <v>310</v>
      </c>
      <c r="Y272" s="149"/>
      <c r="Z272" s="149"/>
      <c r="AA272" s="149"/>
      <c r="AB272" s="149" t="s">
        <v>269</v>
      </c>
      <c r="AC272" s="149" t="s">
        <v>318</v>
      </c>
      <c r="AD272" s="149" t="s">
        <v>1295</v>
      </c>
      <c r="AE272" s="149" t="s">
        <v>271</v>
      </c>
      <c r="AF272" s="149"/>
      <c r="AG272" s="149" t="s">
        <v>272</v>
      </c>
      <c r="AH272" s="149" t="s">
        <v>273</v>
      </c>
      <c r="AI272" s="158">
        <v>60</v>
      </c>
      <c r="AJ272" s="149"/>
      <c r="AK272" s="159" t="s">
        <v>274</v>
      </c>
      <c r="AL272" s="159" t="s">
        <v>274</v>
      </c>
      <c r="AM272" s="149" t="s">
        <v>274</v>
      </c>
      <c r="AN272" s="160">
        <v>4</v>
      </c>
      <c r="AO272" s="149"/>
      <c r="AP272" s="149" t="s">
        <v>274</v>
      </c>
      <c r="AQ272" s="149" t="s">
        <v>275</v>
      </c>
      <c r="AR272" s="158">
        <v>1</v>
      </c>
      <c r="AS272" s="149" t="s">
        <v>275</v>
      </c>
      <c r="AT272" s="149" t="s">
        <v>276</v>
      </c>
      <c r="AU272" s="161">
        <v>1</v>
      </c>
      <c r="AV272" s="159">
        <v>1581.2</v>
      </c>
      <c r="AW272" s="159">
        <v>63.25</v>
      </c>
      <c r="AX272" s="149" t="s">
        <v>274</v>
      </c>
      <c r="AY272" s="162">
        <v>0</v>
      </c>
      <c r="AZ272" s="162" t="s">
        <v>274</v>
      </c>
      <c r="BA272" s="162">
        <v>0</v>
      </c>
      <c r="BB272" s="159">
        <v>1517.95</v>
      </c>
      <c r="BC272" s="162" t="s">
        <v>274</v>
      </c>
      <c r="BD272" s="162">
        <v>0</v>
      </c>
      <c r="BE272" s="159">
        <v>63.25</v>
      </c>
      <c r="BF272" s="159">
        <v>63.25</v>
      </c>
      <c r="BG272" s="159">
        <v>1581.2</v>
      </c>
    </row>
    <row r="273" ht="28.05" customHeight="1" spans="1:59">
      <c r="A273" s="149"/>
      <c r="B273" s="149"/>
      <c r="C273" s="149"/>
      <c r="D273" s="149" t="s">
        <v>1281</v>
      </c>
      <c r="E273" s="340" t="s">
        <v>1597</v>
      </c>
      <c r="F273" s="149" t="s">
        <v>1281</v>
      </c>
      <c r="G273" s="149" t="s">
        <v>1598</v>
      </c>
      <c r="H273" s="149" t="s">
        <v>1551</v>
      </c>
      <c r="I273" s="149" t="s">
        <v>1552</v>
      </c>
      <c r="J273" s="149" t="s">
        <v>1599</v>
      </c>
      <c r="K273" s="149"/>
      <c r="L273" s="149" t="s">
        <v>262</v>
      </c>
      <c r="M273" s="149"/>
      <c r="N273" s="149" t="s">
        <v>263</v>
      </c>
      <c r="O273" s="149" t="s">
        <v>214</v>
      </c>
      <c r="P273" s="149" t="s">
        <v>53</v>
      </c>
      <c r="Q273" s="149"/>
      <c r="R273" s="149" t="s">
        <v>1554</v>
      </c>
      <c r="S273" s="149" t="s">
        <v>483</v>
      </c>
      <c r="T273" s="149" t="s">
        <v>1295</v>
      </c>
      <c r="U273" s="149" t="s">
        <v>267</v>
      </c>
      <c r="V273" s="149"/>
      <c r="W273" s="149"/>
      <c r="X273" s="149" t="s">
        <v>310</v>
      </c>
      <c r="Y273" s="149"/>
      <c r="Z273" s="149"/>
      <c r="AA273" s="149"/>
      <c r="AB273" s="149" t="s">
        <v>269</v>
      </c>
      <c r="AC273" s="149" t="s">
        <v>318</v>
      </c>
      <c r="AD273" s="149" t="s">
        <v>1295</v>
      </c>
      <c r="AE273" s="149" t="s">
        <v>271</v>
      </c>
      <c r="AF273" s="149"/>
      <c r="AG273" s="149" t="s">
        <v>272</v>
      </c>
      <c r="AH273" s="149" t="s">
        <v>273</v>
      </c>
      <c r="AI273" s="158">
        <v>60</v>
      </c>
      <c r="AJ273" s="149"/>
      <c r="AK273" s="159" t="s">
        <v>274</v>
      </c>
      <c r="AL273" s="159" t="s">
        <v>274</v>
      </c>
      <c r="AM273" s="149" t="s">
        <v>274</v>
      </c>
      <c r="AN273" s="160">
        <v>4</v>
      </c>
      <c r="AO273" s="149"/>
      <c r="AP273" s="149" t="s">
        <v>274</v>
      </c>
      <c r="AQ273" s="149" t="s">
        <v>275</v>
      </c>
      <c r="AR273" s="158">
        <v>1</v>
      </c>
      <c r="AS273" s="149" t="s">
        <v>275</v>
      </c>
      <c r="AT273" s="149" t="s">
        <v>276</v>
      </c>
      <c r="AU273" s="161">
        <v>1</v>
      </c>
      <c r="AV273" s="159">
        <v>1581.2</v>
      </c>
      <c r="AW273" s="159">
        <v>63.25</v>
      </c>
      <c r="AX273" s="149" t="s">
        <v>274</v>
      </c>
      <c r="AY273" s="162">
        <v>0</v>
      </c>
      <c r="AZ273" s="162" t="s">
        <v>274</v>
      </c>
      <c r="BA273" s="162">
        <v>0</v>
      </c>
      <c r="BB273" s="159">
        <v>1517.95</v>
      </c>
      <c r="BC273" s="162" t="s">
        <v>274</v>
      </c>
      <c r="BD273" s="162">
        <v>0</v>
      </c>
      <c r="BE273" s="159">
        <v>63.25</v>
      </c>
      <c r="BF273" s="159">
        <v>63.25</v>
      </c>
      <c r="BG273" s="159">
        <v>1581.2</v>
      </c>
    </row>
    <row r="274" ht="28.05" customHeight="1" spans="1:59">
      <c r="A274" s="149"/>
      <c r="B274" s="149"/>
      <c r="C274" s="149"/>
      <c r="D274" s="149" t="s">
        <v>1281</v>
      </c>
      <c r="E274" s="340" t="s">
        <v>1600</v>
      </c>
      <c r="F274" s="149" t="s">
        <v>1281</v>
      </c>
      <c r="G274" s="149" t="s">
        <v>1601</v>
      </c>
      <c r="H274" s="149" t="s">
        <v>1551</v>
      </c>
      <c r="I274" s="149" t="s">
        <v>1552</v>
      </c>
      <c r="J274" s="149" t="s">
        <v>1602</v>
      </c>
      <c r="K274" s="149"/>
      <c r="L274" s="149" t="s">
        <v>262</v>
      </c>
      <c r="M274" s="149"/>
      <c r="N274" s="149" t="s">
        <v>263</v>
      </c>
      <c r="O274" s="149" t="s">
        <v>214</v>
      </c>
      <c r="P274" s="149" t="s">
        <v>53</v>
      </c>
      <c r="Q274" s="149"/>
      <c r="R274" s="149" t="s">
        <v>1554</v>
      </c>
      <c r="S274" s="149" t="s">
        <v>483</v>
      </c>
      <c r="T274" s="149" t="s">
        <v>1295</v>
      </c>
      <c r="U274" s="149" t="s">
        <v>267</v>
      </c>
      <c r="V274" s="149"/>
      <c r="W274" s="149"/>
      <c r="X274" s="149" t="s">
        <v>310</v>
      </c>
      <c r="Y274" s="149"/>
      <c r="Z274" s="149"/>
      <c r="AA274" s="149"/>
      <c r="AB274" s="149" t="s">
        <v>269</v>
      </c>
      <c r="AC274" s="149" t="s">
        <v>318</v>
      </c>
      <c r="AD274" s="149" t="s">
        <v>1295</v>
      </c>
      <c r="AE274" s="149" t="s">
        <v>271</v>
      </c>
      <c r="AF274" s="149"/>
      <c r="AG274" s="149" t="s">
        <v>272</v>
      </c>
      <c r="AH274" s="149" t="s">
        <v>273</v>
      </c>
      <c r="AI274" s="158">
        <v>60</v>
      </c>
      <c r="AJ274" s="149"/>
      <c r="AK274" s="159" t="s">
        <v>274</v>
      </c>
      <c r="AL274" s="159" t="s">
        <v>274</v>
      </c>
      <c r="AM274" s="149" t="s">
        <v>274</v>
      </c>
      <c r="AN274" s="160">
        <v>4</v>
      </c>
      <c r="AO274" s="149"/>
      <c r="AP274" s="149" t="s">
        <v>274</v>
      </c>
      <c r="AQ274" s="149" t="s">
        <v>275</v>
      </c>
      <c r="AR274" s="158">
        <v>1</v>
      </c>
      <c r="AS274" s="149" t="s">
        <v>275</v>
      </c>
      <c r="AT274" s="149" t="s">
        <v>276</v>
      </c>
      <c r="AU274" s="161">
        <v>1</v>
      </c>
      <c r="AV274" s="159">
        <v>1581.2</v>
      </c>
      <c r="AW274" s="159">
        <v>63.25</v>
      </c>
      <c r="AX274" s="149" t="s">
        <v>274</v>
      </c>
      <c r="AY274" s="162">
        <v>0</v>
      </c>
      <c r="AZ274" s="162" t="s">
        <v>274</v>
      </c>
      <c r="BA274" s="162">
        <v>0</v>
      </c>
      <c r="BB274" s="159">
        <v>1517.95</v>
      </c>
      <c r="BC274" s="162" t="s">
        <v>274</v>
      </c>
      <c r="BD274" s="162">
        <v>0</v>
      </c>
      <c r="BE274" s="159">
        <v>63.25</v>
      </c>
      <c r="BF274" s="159">
        <v>63.25</v>
      </c>
      <c r="BG274" s="159">
        <v>1581.2</v>
      </c>
    </row>
    <row r="275" ht="28.05" customHeight="1" spans="1:59">
      <c r="A275" s="149"/>
      <c r="B275" s="149"/>
      <c r="C275" s="149"/>
      <c r="D275" s="149" t="s">
        <v>1281</v>
      </c>
      <c r="E275" s="340" t="s">
        <v>1603</v>
      </c>
      <c r="F275" s="149" t="s">
        <v>1281</v>
      </c>
      <c r="G275" s="149" t="s">
        <v>1604</v>
      </c>
      <c r="H275" s="149" t="s">
        <v>1605</v>
      </c>
      <c r="I275" s="149" t="s">
        <v>1606</v>
      </c>
      <c r="J275" s="149" t="s">
        <v>1607</v>
      </c>
      <c r="K275" s="149"/>
      <c r="L275" s="149" t="s">
        <v>262</v>
      </c>
      <c r="M275" s="149"/>
      <c r="N275" s="149" t="s">
        <v>263</v>
      </c>
      <c r="O275" s="149" t="s">
        <v>214</v>
      </c>
      <c r="P275" s="149" t="s">
        <v>53</v>
      </c>
      <c r="Q275" s="149"/>
      <c r="R275" s="149" t="s">
        <v>1608</v>
      </c>
      <c r="S275" s="149" t="s">
        <v>785</v>
      </c>
      <c r="T275" s="149" t="s">
        <v>1609</v>
      </c>
      <c r="U275" s="149" t="s">
        <v>267</v>
      </c>
      <c r="V275" s="149"/>
      <c r="W275" s="149"/>
      <c r="X275" s="149" t="s">
        <v>310</v>
      </c>
      <c r="Y275" s="149"/>
      <c r="Z275" s="149"/>
      <c r="AA275" s="149"/>
      <c r="AB275" s="149" t="s">
        <v>269</v>
      </c>
      <c r="AC275" s="149" t="s">
        <v>270</v>
      </c>
      <c r="AD275" s="149" t="s">
        <v>1609</v>
      </c>
      <c r="AE275" s="149" t="s">
        <v>271</v>
      </c>
      <c r="AF275" s="149"/>
      <c r="AG275" s="149" t="s">
        <v>272</v>
      </c>
      <c r="AH275" s="149" t="s">
        <v>273</v>
      </c>
      <c r="AI275" s="158">
        <v>54</v>
      </c>
      <c r="AJ275" s="149"/>
      <c r="AK275" s="159" t="s">
        <v>274</v>
      </c>
      <c r="AL275" s="159" t="s">
        <v>274</v>
      </c>
      <c r="AM275" s="149" t="s">
        <v>274</v>
      </c>
      <c r="AN275" s="160">
        <v>4</v>
      </c>
      <c r="AO275" s="149"/>
      <c r="AP275" s="149" t="s">
        <v>274</v>
      </c>
      <c r="AQ275" s="149" t="s">
        <v>275</v>
      </c>
      <c r="AR275" s="158">
        <v>1</v>
      </c>
      <c r="AS275" s="149" t="s">
        <v>275</v>
      </c>
      <c r="AT275" s="149" t="s">
        <v>276</v>
      </c>
      <c r="AU275" s="161">
        <v>1</v>
      </c>
      <c r="AV275" s="159">
        <v>6061.95</v>
      </c>
      <c r="AW275" s="159">
        <v>242.48</v>
      </c>
      <c r="AX275" s="149" t="s">
        <v>274</v>
      </c>
      <c r="AY275" s="159">
        <v>97</v>
      </c>
      <c r="AZ275" s="159">
        <v>97</v>
      </c>
      <c r="BA275" s="159">
        <v>388</v>
      </c>
      <c r="BB275" s="159">
        <v>5237.5</v>
      </c>
      <c r="BC275" s="162" t="s">
        <v>274</v>
      </c>
      <c r="BD275" s="162">
        <v>0</v>
      </c>
      <c r="BE275" s="159">
        <v>824.45</v>
      </c>
      <c r="BF275" s="159">
        <v>824.45</v>
      </c>
      <c r="BG275" s="159">
        <v>6061.95</v>
      </c>
    </row>
    <row r="276" ht="28.05" customHeight="1" spans="1:59">
      <c r="A276" s="149"/>
      <c r="B276" s="149"/>
      <c r="C276" s="149"/>
      <c r="D276" s="149" t="s">
        <v>1281</v>
      </c>
      <c r="E276" s="340" t="s">
        <v>1610</v>
      </c>
      <c r="F276" s="149" t="s">
        <v>1281</v>
      </c>
      <c r="G276" s="149" t="s">
        <v>1611</v>
      </c>
      <c r="H276" s="149" t="s">
        <v>1612</v>
      </c>
      <c r="I276" s="149" t="s">
        <v>1613</v>
      </c>
      <c r="J276" s="149" t="s">
        <v>1614</v>
      </c>
      <c r="K276" s="149"/>
      <c r="L276" s="149" t="s">
        <v>262</v>
      </c>
      <c r="M276" s="149"/>
      <c r="N276" s="149" t="s">
        <v>263</v>
      </c>
      <c r="O276" s="149" t="s">
        <v>214</v>
      </c>
      <c r="P276" s="149" t="s">
        <v>53</v>
      </c>
      <c r="Q276" s="149"/>
      <c r="R276" s="149" t="s">
        <v>1615</v>
      </c>
      <c r="S276" s="149" t="s">
        <v>785</v>
      </c>
      <c r="T276" s="149" t="s">
        <v>1609</v>
      </c>
      <c r="U276" s="149" t="s">
        <v>267</v>
      </c>
      <c r="V276" s="149"/>
      <c r="W276" s="149"/>
      <c r="X276" s="149" t="s">
        <v>1351</v>
      </c>
      <c r="Y276" s="149"/>
      <c r="Z276" s="149"/>
      <c r="AA276" s="149"/>
      <c r="AB276" s="149" t="s">
        <v>269</v>
      </c>
      <c r="AC276" s="149" t="s">
        <v>270</v>
      </c>
      <c r="AD276" s="149" t="s">
        <v>1609</v>
      </c>
      <c r="AE276" s="149" t="s">
        <v>271</v>
      </c>
      <c r="AF276" s="149"/>
      <c r="AG276" s="149" t="s">
        <v>272</v>
      </c>
      <c r="AH276" s="149" t="s">
        <v>273</v>
      </c>
      <c r="AI276" s="158">
        <v>54</v>
      </c>
      <c r="AJ276" s="149"/>
      <c r="AK276" s="159" t="s">
        <v>274</v>
      </c>
      <c r="AL276" s="159" t="s">
        <v>274</v>
      </c>
      <c r="AM276" s="149" t="s">
        <v>274</v>
      </c>
      <c r="AN276" s="160">
        <v>4</v>
      </c>
      <c r="AO276" s="149"/>
      <c r="AP276" s="149" t="s">
        <v>274</v>
      </c>
      <c r="AQ276" s="149" t="s">
        <v>275</v>
      </c>
      <c r="AR276" s="158">
        <v>1</v>
      </c>
      <c r="AS276" s="149" t="s">
        <v>275</v>
      </c>
      <c r="AT276" s="149" t="s">
        <v>276</v>
      </c>
      <c r="AU276" s="161">
        <v>1</v>
      </c>
      <c r="AV276" s="159">
        <v>1858.41</v>
      </c>
      <c r="AW276" s="159">
        <v>74.34</v>
      </c>
      <c r="AX276" s="149" t="s">
        <v>274</v>
      </c>
      <c r="AY276" s="159">
        <v>29.76</v>
      </c>
      <c r="AZ276" s="159">
        <v>29.76</v>
      </c>
      <c r="BA276" s="159">
        <v>119.04</v>
      </c>
      <c r="BB276" s="159">
        <v>1605.54</v>
      </c>
      <c r="BC276" s="162" t="s">
        <v>274</v>
      </c>
      <c r="BD276" s="162">
        <v>0</v>
      </c>
      <c r="BE276" s="159">
        <v>252.87</v>
      </c>
      <c r="BF276" s="159">
        <v>252.87</v>
      </c>
      <c r="BG276" s="159">
        <v>1858.41</v>
      </c>
    </row>
    <row r="277" ht="28.05" customHeight="1" spans="1:59">
      <c r="A277" s="149"/>
      <c r="B277" s="149"/>
      <c r="C277" s="149"/>
      <c r="D277" s="149" t="s">
        <v>1281</v>
      </c>
      <c r="E277" s="340" t="s">
        <v>1616</v>
      </c>
      <c r="F277" s="149" t="s">
        <v>1281</v>
      </c>
      <c r="G277" s="149" t="s">
        <v>1617</v>
      </c>
      <c r="H277" s="149" t="s">
        <v>1618</v>
      </c>
      <c r="I277" s="149"/>
      <c r="J277" s="149" t="s">
        <v>1619</v>
      </c>
      <c r="K277" s="149"/>
      <c r="L277" s="149" t="s">
        <v>262</v>
      </c>
      <c r="M277" s="149"/>
      <c r="N277" s="149" t="s">
        <v>263</v>
      </c>
      <c r="O277" s="149" t="s">
        <v>214</v>
      </c>
      <c r="P277" s="149" t="s">
        <v>53</v>
      </c>
      <c r="Q277" s="149"/>
      <c r="R277" s="149" t="s">
        <v>460</v>
      </c>
      <c r="S277" s="149" t="s">
        <v>289</v>
      </c>
      <c r="T277" s="149" t="s">
        <v>563</v>
      </c>
      <c r="U277" s="149" t="s">
        <v>267</v>
      </c>
      <c r="V277" s="149"/>
      <c r="W277" s="149"/>
      <c r="X277" s="149" t="s">
        <v>310</v>
      </c>
      <c r="Y277" s="149"/>
      <c r="Z277" s="149"/>
      <c r="AA277" s="149"/>
      <c r="AB277" s="149" t="s">
        <v>269</v>
      </c>
      <c r="AC277" s="149" t="s">
        <v>318</v>
      </c>
      <c r="AD277" s="149" t="s">
        <v>563</v>
      </c>
      <c r="AE277" s="149" t="s">
        <v>271</v>
      </c>
      <c r="AF277" s="149"/>
      <c r="AG277" s="149" t="s">
        <v>272</v>
      </c>
      <c r="AH277" s="149" t="s">
        <v>273</v>
      </c>
      <c r="AI277" s="158">
        <v>7</v>
      </c>
      <c r="AJ277" s="149"/>
      <c r="AK277" s="159" t="s">
        <v>274</v>
      </c>
      <c r="AL277" s="159" t="s">
        <v>274</v>
      </c>
      <c r="AM277" s="149" t="s">
        <v>274</v>
      </c>
      <c r="AN277" s="160">
        <v>0</v>
      </c>
      <c r="AO277" s="149"/>
      <c r="AP277" s="149" t="s">
        <v>274</v>
      </c>
      <c r="AQ277" s="149" t="s">
        <v>275</v>
      </c>
      <c r="AR277" s="158">
        <v>1</v>
      </c>
      <c r="AS277" s="149" t="s">
        <v>275</v>
      </c>
      <c r="AT277" s="149" t="s">
        <v>276</v>
      </c>
      <c r="AU277" s="161">
        <v>1</v>
      </c>
      <c r="AV277" s="159">
        <v>908</v>
      </c>
      <c r="AW277" s="159">
        <v>0</v>
      </c>
      <c r="AX277" s="149" t="s">
        <v>274</v>
      </c>
      <c r="AY277" s="162">
        <v>0</v>
      </c>
      <c r="AZ277" s="162" t="s">
        <v>274</v>
      </c>
      <c r="BA277" s="162">
        <v>0</v>
      </c>
      <c r="BB277" s="159">
        <v>871.68</v>
      </c>
      <c r="BC277" s="162" t="s">
        <v>274</v>
      </c>
      <c r="BD277" s="159">
        <v>36.32</v>
      </c>
      <c r="BE277" s="159">
        <v>36.32</v>
      </c>
      <c r="BF277" s="162">
        <v>0</v>
      </c>
      <c r="BG277" s="159">
        <v>908</v>
      </c>
    </row>
    <row r="278" ht="28.05" customHeight="1" spans="1:59">
      <c r="A278" s="149"/>
      <c r="B278" s="149"/>
      <c r="C278" s="149"/>
      <c r="D278" s="149" t="s">
        <v>1281</v>
      </c>
      <c r="E278" s="340" t="s">
        <v>1620</v>
      </c>
      <c r="F278" s="149" t="s">
        <v>1281</v>
      </c>
      <c r="G278" s="149" t="s">
        <v>1621</v>
      </c>
      <c r="H278" s="149" t="s">
        <v>1551</v>
      </c>
      <c r="I278" s="149" t="s">
        <v>1552</v>
      </c>
      <c r="J278" s="149" t="s">
        <v>1622</v>
      </c>
      <c r="K278" s="149"/>
      <c r="L278" s="149" t="s">
        <v>262</v>
      </c>
      <c r="M278" s="149"/>
      <c r="N278" s="149" t="s">
        <v>263</v>
      </c>
      <c r="O278" s="149" t="s">
        <v>214</v>
      </c>
      <c r="P278" s="149" t="s">
        <v>53</v>
      </c>
      <c r="Q278" s="149"/>
      <c r="R278" s="149" t="s">
        <v>1554</v>
      </c>
      <c r="S278" s="149" t="s">
        <v>483</v>
      </c>
      <c r="T278" s="149" t="s">
        <v>1295</v>
      </c>
      <c r="U278" s="149" t="s">
        <v>267</v>
      </c>
      <c r="V278" s="149"/>
      <c r="W278" s="149"/>
      <c r="X278" s="149" t="s">
        <v>310</v>
      </c>
      <c r="Y278" s="149"/>
      <c r="Z278" s="149"/>
      <c r="AA278" s="149"/>
      <c r="AB278" s="149" t="s">
        <v>269</v>
      </c>
      <c r="AC278" s="149" t="s">
        <v>318</v>
      </c>
      <c r="AD278" s="149" t="s">
        <v>1295</v>
      </c>
      <c r="AE278" s="149" t="s">
        <v>271</v>
      </c>
      <c r="AF278" s="149"/>
      <c r="AG278" s="149" t="s">
        <v>272</v>
      </c>
      <c r="AH278" s="149" t="s">
        <v>273</v>
      </c>
      <c r="AI278" s="158">
        <v>60</v>
      </c>
      <c r="AJ278" s="149"/>
      <c r="AK278" s="159" t="s">
        <v>274</v>
      </c>
      <c r="AL278" s="159" t="s">
        <v>274</v>
      </c>
      <c r="AM278" s="149" t="s">
        <v>274</v>
      </c>
      <c r="AN278" s="160">
        <v>4</v>
      </c>
      <c r="AO278" s="149"/>
      <c r="AP278" s="149" t="s">
        <v>274</v>
      </c>
      <c r="AQ278" s="149" t="s">
        <v>275</v>
      </c>
      <c r="AR278" s="158">
        <v>1</v>
      </c>
      <c r="AS278" s="149" t="s">
        <v>275</v>
      </c>
      <c r="AT278" s="149" t="s">
        <v>276</v>
      </c>
      <c r="AU278" s="161">
        <v>1</v>
      </c>
      <c r="AV278" s="159">
        <v>1581.2</v>
      </c>
      <c r="AW278" s="159">
        <v>63.25</v>
      </c>
      <c r="AX278" s="149" t="s">
        <v>274</v>
      </c>
      <c r="AY278" s="162">
        <v>0</v>
      </c>
      <c r="AZ278" s="162" t="s">
        <v>274</v>
      </c>
      <c r="BA278" s="162">
        <v>0</v>
      </c>
      <c r="BB278" s="159">
        <v>1517.95</v>
      </c>
      <c r="BC278" s="162" t="s">
        <v>274</v>
      </c>
      <c r="BD278" s="162">
        <v>0</v>
      </c>
      <c r="BE278" s="159">
        <v>63.25</v>
      </c>
      <c r="BF278" s="159">
        <v>63.25</v>
      </c>
      <c r="BG278" s="159">
        <v>1581.2</v>
      </c>
    </row>
    <row r="279" ht="28.05" customHeight="1" spans="1:59">
      <c r="A279" s="149"/>
      <c r="B279" s="149"/>
      <c r="C279" s="149"/>
      <c r="D279" s="149" t="s">
        <v>1281</v>
      </c>
      <c r="E279" s="340" t="s">
        <v>1623</v>
      </c>
      <c r="F279" s="149" t="s">
        <v>1281</v>
      </c>
      <c r="G279" s="149" t="s">
        <v>1624</v>
      </c>
      <c r="H279" s="149" t="s">
        <v>1625</v>
      </c>
      <c r="I279" s="149" t="s">
        <v>1626</v>
      </c>
      <c r="J279" s="149" t="s">
        <v>1627</v>
      </c>
      <c r="K279" s="149"/>
      <c r="L279" s="149" t="s">
        <v>262</v>
      </c>
      <c r="M279" s="149"/>
      <c r="N279" s="149" t="s">
        <v>263</v>
      </c>
      <c r="O279" s="149" t="s">
        <v>214</v>
      </c>
      <c r="P279" s="149" t="s">
        <v>53</v>
      </c>
      <c r="Q279" s="149"/>
      <c r="R279" s="149" t="s">
        <v>460</v>
      </c>
      <c r="S279" s="149" t="s">
        <v>289</v>
      </c>
      <c r="T279" s="149" t="s">
        <v>563</v>
      </c>
      <c r="U279" s="149" t="s">
        <v>267</v>
      </c>
      <c r="V279" s="149"/>
      <c r="W279" s="149"/>
      <c r="X279" s="149" t="s">
        <v>310</v>
      </c>
      <c r="Y279" s="149"/>
      <c r="Z279" s="149"/>
      <c r="AA279" s="149"/>
      <c r="AB279" s="149" t="s">
        <v>269</v>
      </c>
      <c r="AC279" s="149" t="s">
        <v>318</v>
      </c>
      <c r="AD279" s="149" t="s">
        <v>563</v>
      </c>
      <c r="AE279" s="149" t="s">
        <v>271</v>
      </c>
      <c r="AF279" s="149"/>
      <c r="AG279" s="149" t="s">
        <v>272</v>
      </c>
      <c r="AH279" s="149" t="s">
        <v>273</v>
      </c>
      <c r="AI279" s="158">
        <v>7</v>
      </c>
      <c r="AJ279" s="149"/>
      <c r="AK279" s="159" t="s">
        <v>274</v>
      </c>
      <c r="AL279" s="159" t="s">
        <v>274</v>
      </c>
      <c r="AM279" s="149" t="s">
        <v>274</v>
      </c>
      <c r="AN279" s="160">
        <v>0</v>
      </c>
      <c r="AO279" s="149"/>
      <c r="AP279" s="149" t="s">
        <v>274</v>
      </c>
      <c r="AQ279" s="149" t="s">
        <v>275</v>
      </c>
      <c r="AR279" s="158">
        <v>1</v>
      </c>
      <c r="AS279" s="149" t="s">
        <v>275</v>
      </c>
      <c r="AT279" s="149" t="s">
        <v>276</v>
      </c>
      <c r="AU279" s="161">
        <v>1</v>
      </c>
      <c r="AV279" s="159">
        <v>1790</v>
      </c>
      <c r="AW279" s="159">
        <v>0</v>
      </c>
      <c r="AX279" s="149" t="s">
        <v>274</v>
      </c>
      <c r="AY279" s="162">
        <v>0</v>
      </c>
      <c r="AZ279" s="162" t="s">
        <v>274</v>
      </c>
      <c r="BA279" s="162">
        <v>0</v>
      </c>
      <c r="BB279" s="159">
        <v>1718.4</v>
      </c>
      <c r="BC279" s="162" t="s">
        <v>274</v>
      </c>
      <c r="BD279" s="159">
        <v>71.6</v>
      </c>
      <c r="BE279" s="159">
        <v>71.6</v>
      </c>
      <c r="BF279" s="162">
        <v>0</v>
      </c>
      <c r="BG279" s="159">
        <v>1790</v>
      </c>
    </row>
    <row r="280" ht="28.05" customHeight="1" spans="1:59">
      <c r="A280" s="149"/>
      <c r="B280" s="149"/>
      <c r="C280" s="149"/>
      <c r="D280" s="149" t="s">
        <v>1281</v>
      </c>
      <c r="E280" s="340" t="s">
        <v>1628</v>
      </c>
      <c r="F280" s="149" t="s">
        <v>1281</v>
      </c>
      <c r="G280" s="149" t="s">
        <v>1629</v>
      </c>
      <c r="H280" s="149" t="s">
        <v>1551</v>
      </c>
      <c r="I280" s="149" t="s">
        <v>1552</v>
      </c>
      <c r="J280" s="149" t="s">
        <v>1630</v>
      </c>
      <c r="K280" s="149"/>
      <c r="L280" s="149" t="s">
        <v>262</v>
      </c>
      <c r="M280" s="149"/>
      <c r="N280" s="149" t="s">
        <v>263</v>
      </c>
      <c r="O280" s="149" t="s">
        <v>214</v>
      </c>
      <c r="P280" s="149" t="s">
        <v>53</v>
      </c>
      <c r="Q280" s="149"/>
      <c r="R280" s="149" t="s">
        <v>1554</v>
      </c>
      <c r="S280" s="149" t="s">
        <v>483</v>
      </c>
      <c r="T280" s="149" t="s">
        <v>1295</v>
      </c>
      <c r="U280" s="149" t="s">
        <v>267</v>
      </c>
      <c r="V280" s="149"/>
      <c r="W280" s="149"/>
      <c r="X280" s="149" t="s">
        <v>310</v>
      </c>
      <c r="Y280" s="149"/>
      <c r="Z280" s="149"/>
      <c r="AA280" s="149"/>
      <c r="AB280" s="149" t="s">
        <v>269</v>
      </c>
      <c r="AC280" s="149" t="s">
        <v>318</v>
      </c>
      <c r="AD280" s="149" t="s">
        <v>1295</v>
      </c>
      <c r="AE280" s="149" t="s">
        <v>271</v>
      </c>
      <c r="AF280" s="149"/>
      <c r="AG280" s="149" t="s">
        <v>272</v>
      </c>
      <c r="AH280" s="149" t="s">
        <v>273</v>
      </c>
      <c r="AI280" s="158">
        <v>60</v>
      </c>
      <c r="AJ280" s="149"/>
      <c r="AK280" s="159" t="s">
        <v>274</v>
      </c>
      <c r="AL280" s="159" t="s">
        <v>274</v>
      </c>
      <c r="AM280" s="149" t="s">
        <v>274</v>
      </c>
      <c r="AN280" s="160">
        <v>4</v>
      </c>
      <c r="AO280" s="149"/>
      <c r="AP280" s="149" t="s">
        <v>274</v>
      </c>
      <c r="AQ280" s="149" t="s">
        <v>275</v>
      </c>
      <c r="AR280" s="158">
        <v>1</v>
      </c>
      <c r="AS280" s="149" t="s">
        <v>275</v>
      </c>
      <c r="AT280" s="149" t="s">
        <v>276</v>
      </c>
      <c r="AU280" s="161">
        <v>1</v>
      </c>
      <c r="AV280" s="159">
        <v>1581.2</v>
      </c>
      <c r="AW280" s="159">
        <v>63.25</v>
      </c>
      <c r="AX280" s="149" t="s">
        <v>274</v>
      </c>
      <c r="AY280" s="162">
        <v>0</v>
      </c>
      <c r="AZ280" s="162" t="s">
        <v>274</v>
      </c>
      <c r="BA280" s="162">
        <v>0</v>
      </c>
      <c r="BB280" s="159">
        <v>1517.95</v>
      </c>
      <c r="BC280" s="162" t="s">
        <v>274</v>
      </c>
      <c r="BD280" s="162">
        <v>0</v>
      </c>
      <c r="BE280" s="159">
        <v>63.25</v>
      </c>
      <c r="BF280" s="159">
        <v>63.25</v>
      </c>
      <c r="BG280" s="159">
        <v>1581.2</v>
      </c>
    </row>
    <row r="281" ht="28.05" customHeight="1" spans="1:59">
      <c r="A281" s="149"/>
      <c r="B281" s="149"/>
      <c r="C281" s="149"/>
      <c r="D281" s="149" t="s">
        <v>1281</v>
      </c>
      <c r="E281" s="340" t="s">
        <v>1631</v>
      </c>
      <c r="F281" s="149" t="s">
        <v>1281</v>
      </c>
      <c r="G281" s="149" t="s">
        <v>1632</v>
      </c>
      <c r="H281" s="149" t="s">
        <v>1551</v>
      </c>
      <c r="I281" s="149" t="s">
        <v>1552</v>
      </c>
      <c r="J281" s="149" t="s">
        <v>1633</v>
      </c>
      <c r="K281" s="149"/>
      <c r="L281" s="149" t="s">
        <v>262</v>
      </c>
      <c r="M281" s="149"/>
      <c r="N281" s="149" t="s">
        <v>263</v>
      </c>
      <c r="O281" s="149" t="s">
        <v>214</v>
      </c>
      <c r="P281" s="149" t="s">
        <v>53</v>
      </c>
      <c r="Q281" s="149"/>
      <c r="R281" s="149" t="s">
        <v>1554</v>
      </c>
      <c r="S281" s="149" t="s">
        <v>483</v>
      </c>
      <c r="T281" s="149" t="s">
        <v>1295</v>
      </c>
      <c r="U281" s="149" t="s">
        <v>267</v>
      </c>
      <c r="V281" s="149"/>
      <c r="W281" s="149"/>
      <c r="X281" s="149" t="s">
        <v>310</v>
      </c>
      <c r="Y281" s="149"/>
      <c r="Z281" s="149"/>
      <c r="AA281" s="149"/>
      <c r="AB281" s="149" t="s">
        <v>269</v>
      </c>
      <c r="AC281" s="149" t="s">
        <v>318</v>
      </c>
      <c r="AD281" s="149" t="s">
        <v>1295</v>
      </c>
      <c r="AE281" s="149" t="s">
        <v>271</v>
      </c>
      <c r="AF281" s="149"/>
      <c r="AG281" s="149" t="s">
        <v>272</v>
      </c>
      <c r="AH281" s="149" t="s">
        <v>273</v>
      </c>
      <c r="AI281" s="158">
        <v>60</v>
      </c>
      <c r="AJ281" s="149"/>
      <c r="AK281" s="159" t="s">
        <v>274</v>
      </c>
      <c r="AL281" s="159" t="s">
        <v>274</v>
      </c>
      <c r="AM281" s="149" t="s">
        <v>274</v>
      </c>
      <c r="AN281" s="160">
        <v>4</v>
      </c>
      <c r="AO281" s="149"/>
      <c r="AP281" s="149" t="s">
        <v>274</v>
      </c>
      <c r="AQ281" s="149" t="s">
        <v>275</v>
      </c>
      <c r="AR281" s="158">
        <v>1</v>
      </c>
      <c r="AS281" s="149" t="s">
        <v>275</v>
      </c>
      <c r="AT281" s="149" t="s">
        <v>276</v>
      </c>
      <c r="AU281" s="161">
        <v>1</v>
      </c>
      <c r="AV281" s="159">
        <v>1581.2</v>
      </c>
      <c r="AW281" s="159">
        <v>63.25</v>
      </c>
      <c r="AX281" s="149" t="s">
        <v>274</v>
      </c>
      <c r="AY281" s="162">
        <v>0</v>
      </c>
      <c r="AZ281" s="162" t="s">
        <v>274</v>
      </c>
      <c r="BA281" s="162">
        <v>0</v>
      </c>
      <c r="BB281" s="159">
        <v>1517.95</v>
      </c>
      <c r="BC281" s="162" t="s">
        <v>274</v>
      </c>
      <c r="BD281" s="162">
        <v>0</v>
      </c>
      <c r="BE281" s="159">
        <v>63.25</v>
      </c>
      <c r="BF281" s="159">
        <v>63.25</v>
      </c>
      <c r="BG281" s="159">
        <v>1581.2</v>
      </c>
    </row>
    <row r="282" ht="28.05" customHeight="1" spans="1:59">
      <c r="A282" s="149"/>
      <c r="B282" s="149"/>
      <c r="C282" s="149"/>
      <c r="D282" s="149" t="s">
        <v>1281</v>
      </c>
      <c r="E282" s="340" t="s">
        <v>1634</v>
      </c>
      <c r="F282" s="149" t="s">
        <v>1281</v>
      </c>
      <c r="G282" s="149" t="s">
        <v>1635</v>
      </c>
      <c r="H282" s="149" t="s">
        <v>1551</v>
      </c>
      <c r="I282" s="149" t="s">
        <v>1552</v>
      </c>
      <c r="J282" s="149" t="s">
        <v>1636</v>
      </c>
      <c r="K282" s="149"/>
      <c r="L282" s="149" t="s">
        <v>262</v>
      </c>
      <c r="M282" s="149"/>
      <c r="N282" s="149" t="s">
        <v>263</v>
      </c>
      <c r="O282" s="149" t="s">
        <v>214</v>
      </c>
      <c r="P282" s="149" t="s">
        <v>53</v>
      </c>
      <c r="Q282" s="149"/>
      <c r="R282" s="149" t="s">
        <v>1554</v>
      </c>
      <c r="S282" s="149" t="s">
        <v>483</v>
      </c>
      <c r="T282" s="149" t="s">
        <v>1295</v>
      </c>
      <c r="U282" s="149" t="s">
        <v>267</v>
      </c>
      <c r="V282" s="149"/>
      <c r="W282" s="149"/>
      <c r="X282" s="149" t="s">
        <v>310</v>
      </c>
      <c r="Y282" s="149"/>
      <c r="Z282" s="149"/>
      <c r="AA282" s="149"/>
      <c r="AB282" s="149" t="s">
        <v>269</v>
      </c>
      <c r="AC282" s="149" t="s">
        <v>318</v>
      </c>
      <c r="AD282" s="149" t="s">
        <v>1295</v>
      </c>
      <c r="AE282" s="149" t="s">
        <v>271</v>
      </c>
      <c r="AF282" s="149"/>
      <c r="AG282" s="149" t="s">
        <v>272</v>
      </c>
      <c r="AH282" s="149" t="s">
        <v>273</v>
      </c>
      <c r="AI282" s="158">
        <v>60</v>
      </c>
      <c r="AJ282" s="149"/>
      <c r="AK282" s="159" t="s">
        <v>274</v>
      </c>
      <c r="AL282" s="159" t="s">
        <v>274</v>
      </c>
      <c r="AM282" s="149" t="s">
        <v>274</v>
      </c>
      <c r="AN282" s="160">
        <v>4</v>
      </c>
      <c r="AO282" s="149"/>
      <c r="AP282" s="149" t="s">
        <v>274</v>
      </c>
      <c r="AQ282" s="149" t="s">
        <v>275</v>
      </c>
      <c r="AR282" s="158">
        <v>1</v>
      </c>
      <c r="AS282" s="149" t="s">
        <v>275</v>
      </c>
      <c r="AT282" s="149" t="s">
        <v>276</v>
      </c>
      <c r="AU282" s="161">
        <v>1</v>
      </c>
      <c r="AV282" s="159">
        <v>1581.2</v>
      </c>
      <c r="AW282" s="159">
        <v>63.25</v>
      </c>
      <c r="AX282" s="149" t="s">
        <v>274</v>
      </c>
      <c r="AY282" s="162">
        <v>0</v>
      </c>
      <c r="AZ282" s="162" t="s">
        <v>274</v>
      </c>
      <c r="BA282" s="162">
        <v>0</v>
      </c>
      <c r="BB282" s="159">
        <v>1517.95</v>
      </c>
      <c r="BC282" s="162" t="s">
        <v>274</v>
      </c>
      <c r="BD282" s="162">
        <v>0</v>
      </c>
      <c r="BE282" s="159">
        <v>63.25</v>
      </c>
      <c r="BF282" s="159">
        <v>63.25</v>
      </c>
      <c r="BG282" s="159">
        <v>1581.2</v>
      </c>
    </row>
    <row r="283" ht="28.05" customHeight="1" spans="1:59">
      <c r="A283" s="149"/>
      <c r="B283" s="149"/>
      <c r="C283" s="149"/>
      <c r="D283" s="149" t="s">
        <v>1281</v>
      </c>
      <c r="E283" s="340" t="s">
        <v>1637</v>
      </c>
      <c r="F283" s="149" t="s">
        <v>1281</v>
      </c>
      <c r="G283" s="149" t="s">
        <v>1638</v>
      </c>
      <c r="H283" s="149" t="s">
        <v>1551</v>
      </c>
      <c r="I283" s="149" t="s">
        <v>1552</v>
      </c>
      <c r="J283" s="149" t="s">
        <v>1639</v>
      </c>
      <c r="K283" s="149"/>
      <c r="L283" s="149" t="s">
        <v>262</v>
      </c>
      <c r="M283" s="149"/>
      <c r="N283" s="149" t="s">
        <v>263</v>
      </c>
      <c r="O283" s="149" t="s">
        <v>214</v>
      </c>
      <c r="P283" s="149" t="s">
        <v>53</v>
      </c>
      <c r="Q283" s="149"/>
      <c r="R283" s="149" t="s">
        <v>1554</v>
      </c>
      <c r="S283" s="149" t="s">
        <v>483</v>
      </c>
      <c r="T283" s="149" t="s">
        <v>1295</v>
      </c>
      <c r="U283" s="149" t="s">
        <v>267</v>
      </c>
      <c r="V283" s="149"/>
      <c r="W283" s="149"/>
      <c r="X283" s="149" t="s">
        <v>310</v>
      </c>
      <c r="Y283" s="149"/>
      <c r="Z283" s="149"/>
      <c r="AA283" s="149"/>
      <c r="AB283" s="149" t="s">
        <v>269</v>
      </c>
      <c r="AC283" s="149" t="s">
        <v>318</v>
      </c>
      <c r="AD283" s="149" t="s">
        <v>1295</v>
      </c>
      <c r="AE283" s="149" t="s">
        <v>271</v>
      </c>
      <c r="AF283" s="149"/>
      <c r="AG283" s="149" t="s">
        <v>272</v>
      </c>
      <c r="AH283" s="149" t="s">
        <v>273</v>
      </c>
      <c r="AI283" s="158">
        <v>60</v>
      </c>
      <c r="AJ283" s="149"/>
      <c r="AK283" s="159" t="s">
        <v>274</v>
      </c>
      <c r="AL283" s="159" t="s">
        <v>274</v>
      </c>
      <c r="AM283" s="149" t="s">
        <v>274</v>
      </c>
      <c r="AN283" s="160">
        <v>4</v>
      </c>
      <c r="AO283" s="149"/>
      <c r="AP283" s="149" t="s">
        <v>274</v>
      </c>
      <c r="AQ283" s="149" t="s">
        <v>275</v>
      </c>
      <c r="AR283" s="158">
        <v>1</v>
      </c>
      <c r="AS283" s="149" t="s">
        <v>275</v>
      </c>
      <c r="AT283" s="149" t="s">
        <v>276</v>
      </c>
      <c r="AU283" s="161">
        <v>1</v>
      </c>
      <c r="AV283" s="159">
        <v>1581.2</v>
      </c>
      <c r="AW283" s="159">
        <v>63.25</v>
      </c>
      <c r="AX283" s="149" t="s">
        <v>274</v>
      </c>
      <c r="AY283" s="162">
        <v>0</v>
      </c>
      <c r="AZ283" s="162" t="s">
        <v>274</v>
      </c>
      <c r="BA283" s="162">
        <v>0</v>
      </c>
      <c r="BB283" s="159">
        <v>1517.95</v>
      </c>
      <c r="BC283" s="162" t="s">
        <v>274</v>
      </c>
      <c r="BD283" s="162">
        <v>0</v>
      </c>
      <c r="BE283" s="159">
        <v>63.25</v>
      </c>
      <c r="BF283" s="159">
        <v>63.25</v>
      </c>
      <c r="BG283" s="159">
        <v>1581.2</v>
      </c>
    </row>
    <row r="284" ht="28.05" customHeight="1" spans="1:59">
      <c r="A284" s="149"/>
      <c r="B284" s="149"/>
      <c r="C284" s="149"/>
      <c r="D284" s="149" t="s">
        <v>1281</v>
      </c>
      <c r="E284" s="340" t="s">
        <v>1640</v>
      </c>
      <c r="F284" s="149" t="s">
        <v>1281</v>
      </c>
      <c r="G284" s="149" t="s">
        <v>1641</v>
      </c>
      <c r="H284" s="149" t="s">
        <v>1551</v>
      </c>
      <c r="I284" s="149" t="s">
        <v>1552</v>
      </c>
      <c r="J284" s="149" t="s">
        <v>1642</v>
      </c>
      <c r="K284" s="149"/>
      <c r="L284" s="149" t="s">
        <v>262</v>
      </c>
      <c r="M284" s="149"/>
      <c r="N284" s="149" t="s">
        <v>263</v>
      </c>
      <c r="O284" s="149" t="s">
        <v>214</v>
      </c>
      <c r="P284" s="149" t="s">
        <v>53</v>
      </c>
      <c r="Q284" s="149"/>
      <c r="R284" s="149" t="s">
        <v>1554</v>
      </c>
      <c r="S284" s="149" t="s">
        <v>483</v>
      </c>
      <c r="T284" s="149" t="s">
        <v>1295</v>
      </c>
      <c r="U284" s="149" t="s">
        <v>267</v>
      </c>
      <c r="V284" s="149"/>
      <c r="W284" s="149"/>
      <c r="X284" s="149" t="s">
        <v>310</v>
      </c>
      <c r="Y284" s="149"/>
      <c r="Z284" s="149"/>
      <c r="AA284" s="149"/>
      <c r="AB284" s="149" t="s">
        <v>269</v>
      </c>
      <c r="AC284" s="149" t="s">
        <v>318</v>
      </c>
      <c r="AD284" s="149" t="s">
        <v>1295</v>
      </c>
      <c r="AE284" s="149" t="s">
        <v>271</v>
      </c>
      <c r="AF284" s="149"/>
      <c r="AG284" s="149" t="s">
        <v>272</v>
      </c>
      <c r="AH284" s="149" t="s">
        <v>273</v>
      </c>
      <c r="AI284" s="158">
        <v>60</v>
      </c>
      <c r="AJ284" s="149"/>
      <c r="AK284" s="159" t="s">
        <v>274</v>
      </c>
      <c r="AL284" s="159" t="s">
        <v>274</v>
      </c>
      <c r="AM284" s="149" t="s">
        <v>274</v>
      </c>
      <c r="AN284" s="160">
        <v>4</v>
      </c>
      <c r="AO284" s="149"/>
      <c r="AP284" s="149" t="s">
        <v>274</v>
      </c>
      <c r="AQ284" s="149" t="s">
        <v>275</v>
      </c>
      <c r="AR284" s="158">
        <v>1</v>
      </c>
      <c r="AS284" s="149" t="s">
        <v>275</v>
      </c>
      <c r="AT284" s="149" t="s">
        <v>276</v>
      </c>
      <c r="AU284" s="161">
        <v>1</v>
      </c>
      <c r="AV284" s="159">
        <v>1581.2</v>
      </c>
      <c r="AW284" s="159">
        <v>63.25</v>
      </c>
      <c r="AX284" s="149" t="s">
        <v>274</v>
      </c>
      <c r="AY284" s="162">
        <v>0</v>
      </c>
      <c r="AZ284" s="162" t="s">
        <v>274</v>
      </c>
      <c r="BA284" s="162">
        <v>0</v>
      </c>
      <c r="BB284" s="159">
        <v>1517.95</v>
      </c>
      <c r="BC284" s="162" t="s">
        <v>274</v>
      </c>
      <c r="BD284" s="162">
        <v>0</v>
      </c>
      <c r="BE284" s="159">
        <v>63.25</v>
      </c>
      <c r="BF284" s="159">
        <v>63.25</v>
      </c>
      <c r="BG284" s="159">
        <v>1581.2</v>
      </c>
    </row>
    <row r="285" ht="28.05" customHeight="1" spans="1:59">
      <c r="A285" s="149"/>
      <c r="B285" s="149"/>
      <c r="C285" s="149"/>
      <c r="D285" s="149" t="s">
        <v>1281</v>
      </c>
      <c r="E285" s="340" t="s">
        <v>1643</v>
      </c>
      <c r="F285" s="149" t="s">
        <v>1281</v>
      </c>
      <c r="G285" s="149" t="s">
        <v>1644</v>
      </c>
      <c r="H285" s="149" t="s">
        <v>1551</v>
      </c>
      <c r="I285" s="149" t="s">
        <v>1552</v>
      </c>
      <c r="J285" s="149" t="s">
        <v>1645</v>
      </c>
      <c r="K285" s="149"/>
      <c r="L285" s="149" t="s">
        <v>262</v>
      </c>
      <c r="M285" s="149"/>
      <c r="N285" s="149" t="s">
        <v>263</v>
      </c>
      <c r="O285" s="149" t="s">
        <v>214</v>
      </c>
      <c r="P285" s="149" t="s">
        <v>53</v>
      </c>
      <c r="Q285" s="149"/>
      <c r="R285" s="149" t="s">
        <v>1554</v>
      </c>
      <c r="S285" s="149" t="s">
        <v>483</v>
      </c>
      <c r="T285" s="149" t="s">
        <v>1295</v>
      </c>
      <c r="U285" s="149" t="s">
        <v>267</v>
      </c>
      <c r="V285" s="149"/>
      <c r="W285" s="149"/>
      <c r="X285" s="149" t="s">
        <v>310</v>
      </c>
      <c r="Y285" s="149"/>
      <c r="Z285" s="149"/>
      <c r="AA285" s="149"/>
      <c r="AB285" s="149" t="s">
        <v>269</v>
      </c>
      <c r="AC285" s="149" t="s">
        <v>318</v>
      </c>
      <c r="AD285" s="149" t="s">
        <v>1295</v>
      </c>
      <c r="AE285" s="149" t="s">
        <v>271</v>
      </c>
      <c r="AF285" s="149"/>
      <c r="AG285" s="149" t="s">
        <v>272</v>
      </c>
      <c r="AH285" s="149" t="s">
        <v>273</v>
      </c>
      <c r="AI285" s="158">
        <v>60</v>
      </c>
      <c r="AJ285" s="149"/>
      <c r="AK285" s="159" t="s">
        <v>274</v>
      </c>
      <c r="AL285" s="159" t="s">
        <v>274</v>
      </c>
      <c r="AM285" s="149" t="s">
        <v>274</v>
      </c>
      <c r="AN285" s="160">
        <v>4</v>
      </c>
      <c r="AO285" s="149"/>
      <c r="AP285" s="149" t="s">
        <v>274</v>
      </c>
      <c r="AQ285" s="149" t="s">
        <v>275</v>
      </c>
      <c r="AR285" s="158">
        <v>1</v>
      </c>
      <c r="AS285" s="149" t="s">
        <v>275</v>
      </c>
      <c r="AT285" s="149" t="s">
        <v>276</v>
      </c>
      <c r="AU285" s="161">
        <v>1</v>
      </c>
      <c r="AV285" s="159">
        <v>1581.2</v>
      </c>
      <c r="AW285" s="159">
        <v>63.25</v>
      </c>
      <c r="AX285" s="149" t="s">
        <v>274</v>
      </c>
      <c r="AY285" s="162">
        <v>0</v>
      </c>
      <c r="AZ285" s="162" t="s">
        <v>274</v>
      </c>
      <c r="BA285" s="162">
        <v>0</v>
      </c>
      <c r="BB285" s="159">
        <v>1517.95</v>
      </c>
      <c r="BC285" s="162" t="s">
        <v>274</v>
      </c>
      <c r="BD285" s="162">
        <v>0</v>
      </c>
      <c r="BE285" s="159">
        <v>63.25</v>
      </c>
      <c r="BF285" s="159">
        <v>63.25</v>
      </c>
      <c r="BG285" s="159">
        <v>1581.2</v>
      </c>
    </row>
    <row r="286" ht="28.05" customHeight="1" spans="1:59">
      <c r="A286" s="149"/>
      <c r="B286" s="149"/>
      <c r="C286" s="149"/>
      <c r="D286" s="149" t="s">
        <v>1281</v>
      </c>
      <c r="E286" s="340" t="s">
        <v>1646</v>
      </c>
      <c r="F286" s="149" t="s">
        <v>1281</v>
      </c>
      <c r="G286" s="149" t="s">
        <v>1647</v>
      </c>
      <c r="H286" s="149" t="s">
        <v>1648</v>
      </c>
      <c r="I286" s="149" t="s">
        <v>1649</v>
      </c>
      <c r="J286" s="149" t="s">
        <v>1650</v>
      </c>
      <c r="K286" s="149"/>
      <c r="L286" s="149" t="s">
        <v>262</v>
      </c>
      <c r="M286" s="149"/>
      <c r="N286" s="149" t="s">
        <v>263</v>
      </c>
      <c r="O286" s="149" t="s">
        <v>214</v>
      </c>
      <c r="P286" s="149" t="s">
        <v>53</v>
      </c>
      <c r="Q286" s="149"/>
      <c r="R286" s="149" t="s">
        <v>460</v>
      </c>
      <c r="S286" s="149" t="s">
        <v>289</v>
      </c>
      <c r="T286" s="149" t="s">
        <v>1651</v>
      </c>
      <c r="U286" s="149" t="s">
        <v>267</v>
      </c>
      <c r="V286" s="149"/>
      <c r="W286" s="149"/>
      <c r="X286" s="149" t="s">
        <v>310</v>
      </c>
      <c r="Y286" s="149"/>
      <c r="Z286" s="149"/>
      <c r="AA286" s="149"/>
      <c r="AB286" s="149" t="s">
        <v>269</v>
      </c>
      <c r="AC286" s="149" t="s">
        <v>318</v>
      </c>
      <c r="AD286" s="149" t="s">
        <v>1651</v>
      </c>
      <c r="AE286" s="149" t="s">
        <v>271</v>
      </c>
      <c r="AF286" s="149"/>
      <c r="AG286" s="149" t="s">
        <v>272</v>
      </c>
      <c r="AH286" s="149" t="s">
        <v>273</v>
      </c>
      <c r="AI286" s="158">
        <v>11</v>
      </c>
      <c r="AJ286" s="149"/>
      <c r="AK286" s="159" t="s">
        <v>274</v>
      </c>
      <c r="AL286" s="159" t="s">
        <v>274</v>
      </c>
      <c r="AM286" s="149" t="s">
        <v>274</v>
      </c>
      <c r="AN286" s="160">
        <v>0</v>
      </c>
      <c r="AO286" s="149"/>
      <c r="AP286" s="149" t="s">
        <v>274</v>
      </c>
      <c r="AQ286" s="149" t="s">
        <v>275</v>
      </c>
      <c r="AR286" s="158">
        <v>1</v>
      </c>
      <c r="AS286" s="149" t="s">
        <v>275</v>
      </c>
      <c r="AT286" s="149" t="s">
        <v>276</v>
      </c>
      <c r="AU286" s="161">
        <v>1</v>
      </c>
      <c r="AV286" s="159">
        <v>3750</v>
      </c>
      <c r="AW286" s="159">
        <v>0</v>
      </c>
      <c r="AX286" s="149" t="s">
        <v>274</v>
      </c>
      <c r="AY286" s="162">
        <v>0</v>
      </c>
      <c r="AZ286" s="162" t="s">
        <v>274</v>
      </c>
      <c r="BA286" s="162">
        <v>0</v>
      </c>
      <c r="BB286" s="159">
        <v>3600</v>
      </c>
      <c r="BC286" s="162" t="s">
        <v>274</v>
      </c>
      <c r="BD286" s="159">
        <v>150</v>
      </c>
      <c r="BE286" s="159">
        <v>150</v>
      </c>
      <c r="BF286" s="162">
        <v>0</v>
      </c>
      <c r="BG286" s="159">
        <v>3750</v>
      </c>
    </row>
    <row r="287" ht="28.05" customHeight="1" spans="1:59">
      <c r="A287" s="149"/>
      <c r="B287" s="149"/>
      <c r="C287" s="149"/>
      <c r="D287" s="149" t="s">
        <v>1281</v>
      </c>
      <c r="E287" s="340" t="s">
        <v>1652</v>
      </c>
      <c r="F287" s="149" t="s">
        <v>1281</v>
      </c>
      <c r="G287" s="149" t="s">
        <v>1653</v>
      </c>
      <c r="H287" s="149" t="s">
        <v>1551</v>
      </c>
      <c r="I287" s="149" t="s">
        <v>1552</v>
      </c>
      <c r="J287" s="149" t="s">
        <v>1654</v>
      </c>
      <c r="K287" s="149"/>
      <c r="L287" s="149" t="s">
        <v>262</v>
      </c>
      <c r="M287" s="149"/>
      <c r="N287" s="149" t="s">
        <v>263</v>
      </c>
      <c r="O287" s="149" t="s">
        <v>214</v>
      </c>
      <c r="P287" s="149" t="s">
        <v>53</v>
      </c>
      <c r="Q287" s="149"/>
      <c r="R287" s="149" t="s">
        <v>1554</v>
      </c>
      <c r="S287" s="149" t="s">
        <v>483</v>
      </c>
      <c r="T287" s="149" t="s">
        <v>1295</v>
      </c>
      <c r="U287" s="149" t="s">
        <v>267</v>
      </c>
      <c r="V287" s="149"/>
      <c r="W287" s="149"/>
      <c r="X287" s="149" t="s">
        <v>310</v>
      </c>
      <c r="Y287" s="149"/>
      <c r="Z287" s="149"/>
      <c r="AA287" s="149"/>
      <c r="AB287" s="149" t="s">
        <v>269</v>
      </c>
      <c r="AC287" s="149" t="s">
        <v>318</v>
      </c>
      <c r="AD287" s="149" t="s">
        <v>1295</v>
      </c>
      <c r="AE287" s="149" t="s">
        <v>271</v>
      </c>
      <c r="AF287" s="149"/>
      <c r="AG287" s="149" t="s">
        <v>272</v>
      </c>
      <c r="AH287" s="149" t="s">
        <v>273</v>
      </c>
      <c r="AI287" s="158">
        <v>60</v>
      </c>
      <c r="AJ287" s="149"/>
      <c r="AK287" s="159" t="s">
        <v>274</v>
      </c>
      <c r="AL287" s="159" t="s">
        <v>274</v>
      </c>
      <c r="AM287" s="149" t="s">
        <v>274</v>
      </c>
      <c r="AN287" s="160">
        <v>4</v>
      </c>
      <c r="AO287" s="149"/>
      <c r="AP287" s="149" t="s">
        <v>274</v>
      </c>
      <c r="AQ287" s="149" t="s">
        <v>275</v>
      </c>
      <c r="AR287" s="158">
        <v>1</v>
      </c>
      <c r="AS287" s="149" t="s">
        <v>275</v>
      </c>
      <c r="AT287" s="149" t="s">
        <v>276</v>
      </c>
      <c r="AU287" s="161">
        <v>1</v>
      </c>
      <c r="AV287" s="159">
        <v>1581.2</v>
      </c>
      <c r="AW287" s="159">
        <v>63.25</v>
      </c>
      <c r="AX287" s="149" t="s">
        <v>274</v>
      </c>
      <c r="AY287" s="162">
        <v>0</v>
      </c>
      <c r="AZ287" s="162" t="s">
        <v>274</v>
      </c>
      <c r="BA287" s="162">
        <v>0</v>
      </c>
      <c r="BB287" s="159">
        <v>1517.95</v>
      </c>
      <c r="BC287" s="162" t="s">
        <v>274</v>
      </c>
      <c r="BD287" s="162">
        <v>0</v>
      </c>
      <c r="BE287" s="159">
        <v>63.25</v>
      </c>
      <c r="BF287" s="159">
        <v>63.25</v>
      </c>
      <c r="BG287" s="159">
        <v>1581.2</v>
      </c>
    </row>
    <row r="288" ht="28.05" customHeight="1" spans="1:59">
      <c r="A288" s="149"/>
      <c r="B288" s="149"/>
      <c r="C288" s="149"/>
      <c r="D288" s="149" t="s">
        <v>1281</v>
      </c>
      <c r="E288" s="340" t="s">
        <v>1655</v>
      </c>
      <c r="F288" s="149" t="s">
        <v>1281</v>
      </c>
      <c r="G288" s="149" t="s">
        <v>1656</v>
      </c>
      <c r="H288" s="149" t="s">
        <v>1551</v>
      </c>
      <c r="I288" s="149" t="s">
        <v>1552</v>
      </c>
      <c r="J288" s="149" t="s">
        <v>1657</v>
      </c>
      <c r="K288" s="149"/>
      <c r="L288" s="149" t="s">
        <v>262</v>
      </c>
      <c r="M288" s="149"/>
      <c r="N288" s="149" t="s">
        <v>263</v>
      </c>
      <c r="O288" s="149" t="s">
        <v>214</v>
      </c>
      <c r="P288" s="149" t="s">
        <v>53</v>
      </c>
      <c r="Q288" s="149"/>
      <c r="R288" s="149" t="s">
        <v>1554</v>
      </c>
      <c r="S288" s="149" t="s">
        <v>483</v>
      </c>
      <c r="T288" s="149" t="s">
        <v>1295</v>
      </c>
      <c r="U288" s="149" t="s">
        <v>267</v>
      </c>
      <c r="V288" s="149"/>
      <c r="W288" s="149"/>
      <c r="X288" s="149" t="s">
        <v>310</v>
      </c>
      <c r="Y288" s="149"/>
      <c r="Z288" s="149"/>
      <c r="AA288" s="149"/>
      <c r="AB288" s="149" t="s">
        <v>269</v>
      </c>
      <c r="AC288" s="149" t="s">
        <v>318</v>
      </c>
      <c r="AD288" s="149" t="s">
        <v>1295</v>
      </c>
      <c r="AE288" s="149" t="s">
        <v>271</v>
      </c>
      <c r="AF288" s="149"/>
      <c r="AG288" s="149" t="s">
        <v>272</v>
      </c>
      <c r="AH288" s="149" t="s">
        <v>273</v>
      </c>
      <c r="AI288" s="158">
        <v>60</v>
      </c>
      <c r="AJ288" s="149"/>
      <c r="AK288" s="159" t="s">
        <v>274</v>
      </c>
      <c r="AL288" s="159" t="s">
        <v>274</v>
      </c>
      <c r="AM288" s="149" t="s">
        <v>274</v>
      </c>
      <c r="AN288" s="160">
        <v>4</v>
      </c>
      <c r="AO288" s="149"/>
      <c r="AP288" s="149" t="s">
        <v>274</v>
      </c>
      <c r="AQ288" s="149" t="s">
        <v>275</v>
      </c>
      <c r="AR288" s="158">
        <v>1</v>
      </c>
      <c r="AS288" s="149" t="s">
        <v>275</v>
      </c>
      <c r="AT288" s="149" t="s">
        <v>276</v>
      </c>
      <c r="AU288" s="161">
        <v>1</v>
      </c>
      <c r="AV288" s="159">
        <v>1581.2</v>
      </c>
      <c r="AW288" s="159">
        <v>63.25</v>
      </c>
      <c r="AX288" s="149" t="s">
        <v>274</v>
      </c>
      <c r="AY288" s="162">
        <v>0</v>
      </c>
      <c r="AZ288" s="162" t="s">
        <v>274</v>
      </c>
      <c r="BA288" s="162">
        <v>0</v>
      </c>
      <c r="BB288" s="159">
        <v>1517.95</v>
      </c>
      <c r="BC288" s="162" t="s">
        <v>274</v>
      </c>
      <c r="BD288" s="162">
        <v>0</v>
      </c>
      <c r="BE288" s="159">
        <v>63.25</v>
      </c>
      <c r="BF288" s="159">
        <v>63.25</v>
      </c>
      <c r="BG288" s="159">
        <v>1581.2</v>
      </c>
    </row>
    <row r="289" ht="28.05" customHeight="1" spans="1:59">
      <c r="A289" s="149"/>
      <c r="B289" s="149"/>
      <c r="C289" s="149"/>
      <c r="D289" s="149" t="s">
        <v>1281</v>
      </c>
      <c r="E289" s="340" t="s">
        <v>1658</v>
      </c>
      <c r="F289" s="149" t="s">
        <v>1281</v>
      </c>
      <c r="G289" s="149" t="s">
        <v>1659</v>
      </c>
      <c r="H289" s="149" t="s">
        <v>1551</v>
      </c>
      <c r="I289" s="149" t="s">
        <v>1552</v>
      </c>
      <c r="J289" s="149" t="s">
        <v>1660</v>
      </c>
      <c r="K289" s="149"/>
      <c r="L289" s="149" t="s">
        <v>262</v>
      </c>
      <c r="M289" s="149"/>
      <c r="N289" s="149" t="s">
        <v>263</v>
      </c>
      <c r="O289" s="149" t="s">
        <v>214</v>
      </c>
      <c r="P289" s="149" t="s">
        <v>53</v>
      </c>
      <c r="Q289" s="149"/>
      <c r="R289" s="149" t="s">
        <v>1554</v>
      </c>
      <c r="S289" s="149" t="s">
        <v>483</v>
      </c>
      <c r="T289" s="149" t="s">
        <v>1295</v>
      </c>
      <c r="U289" s="149" t="s">
        <v>267</v>
      </c>
      <c r="V289" s="149"/>
      <c r="W289" s="149"/>
      <c r="X289" s="149" t="s">
        <v>310</v>
      </c>
      <c r="Y289" s="149"/>
      <c r="Z289" s="149"/>
      <c r="AA289" s="149"/>
      <c r="AB289" s="149" t="s">
        <v>269</v>
      </c>
      <c r="AC289" s="149" t="s">
        <v>318</v>
      </c>
      <c r="AD289" s="149" t="s">
        <v>1295</v>
      </c>
      <c r="AE289" s="149" t="s">
        <v>271</v>
      </c>
      <c r="AF289" s="149"/>
      <c r="AG289" s="149" t="s">
        <v>272</v>
      </c>
      <c r="AH289" s="149" t="s">
        <v>273</v>
      </c>
      <c r="AI289" s="158">
        <v>60</v>
      </c>
      <c r="AJ289" s="149"/>
      <c r="AK289" s="159" t="s">
        <v>274</v>
      </c>
      <c r="AL289" s="159" t="s">
        <v>274</v>
      </c>
      <c r="AM289" s="149" t="s">
        <v>274</v>
      </c>
      <c r="AN289" s="160">
        <v>4</v>
      </c>
      <c r="AO289" s="149"/>
      <c r="AP289" s="149" t="s">
        <v>274</v>
      </c>
      <c r="AQ289" s="149" t="s">
        <v>275</v>
      </c>
      <c r="AR289" s="158">
        <v>1</v>
      </c>
      <c r="AS289" s="149" t="s">
        <v>275</v>
      </c>
      <c r="AT289" s="149" t="s">
        <v>276</v>
      </c>
      <c r="AU289" s="161">
        <v>1</v>
      </c>
      <c r="AV289" s="159">
        <v>1581.2</v>
      </c>
      <c r="AW289" s="159">
        <v>63.25</v>
      </c>
      <c r="AX289" s="149" t="s">
        <v>274</v>
      </c>
      <c r="AY289" s="162">
        <v>0</v>
      </c>
      <c r="AZ289" s="162" t="s">
        <v>274</v>
      </c>
      <c r="BA289" s="162">
        <v>0</v>
      </c>
      <c r="BB289" s="159">
        <v>1517.95</v>
      </c>
      <c r="BC289" s="162" t="s">
        <v>274</v>
      </c>
      <c r="BD289" s="162">
        <v>0</v>
      </c>
      <c r="BE289" s="159">
        <v>63.25</v>
      </c>
      <c r="BF289" s="159">
        <v>63.25</v>
      </c>
      <c r="BG289" s="159">
        <v>1581.2</v>
      </c>
    </row>
    <row r="290" ht="28.05" customHeight="1" spans="1:59">
      <c r="A290" s="149"/>
      <c r="B290" s="149"/>
      <c r="C290" s="149"/>
      <c r="D290" s="149" t="s">
        <v>1281</v>
      </c>
      <c r="E290" s="340" t="s">
        <v>1661</v>
      </c>
      <c r="F290" s="149" t="s">
        <v>1281</v>
      </c>
      <c r="G290" s="149" t="s">
        <v>1662</v>
      </c>
      <c r="H290" s="149" t="s">
        <v>1551</v>
      </c>
      <c r="I290" s="149" t="s">
        <v>1552</v>
      </c>
      <c r="J290" s="149" t="s">
        <v>1663</v>
      </c>
      <c r="K290" s="149"/>
      <c r="L290" s="149" t="s">
        <v>262</v>
      </c>
      <c r="M290" s="149"/>
      <c r="N290" s="149" t="s">
        <v>263</v>
      </c>
      <c r="O290" s="149" t="s">
        <v>214</v>
      </c>
      <c r="P290" s="149" t="s">
        <v>53</v>
      </c>
      <c r="Q290" s="149"/>
      <c r="R290" s="149" t="s">
        <v>1554</v>
      </c>
      <c r="S290" s="149" t="s">
        <v>483</v>
      </c>
      <c r="T290" s="149" t="s">
        <v>1295</v>
      </c>
      <c r="U290" s="149" t="s">
        <v>267</v>
      </c>
      <c r="V290" s="149"/>
      <c r="W290" s="149"/>
      <c r="X290" s="149" t="s">
        <v>310</v>
      </c>
      <c r="Y290" s="149"/>
      <c r="Z290" s="149"/>
      <c r="AA290" s="149"/>
      <c r="AB290" s="149" t="s">
        <v>269</v>
      </c>
      <c r="AC290" s="149" t="s">
        <v>318</v>
      </c>
      <c r="AD290" s="149" t="s">
        <v>1295</v>
      </c>
      <c r="AE290" s="149" t="s">
        <v>271</v>
      </c>
      <c r="AF290" s="149"/>
      <c r="AG290" s="149" t="s">
        <v>272</v>
      </c>
      <c r="AH290" s="149" t="s">
        <v>273</v>
      </c>
      <c r="AI290" s="158">
        <v>60</v>
      </c>
      <c r="AJ290" s="149"/>
      <c r="AK290" s="159" t="s">
        <v>274</v>
      </c>
      <c r="AL290" s="159" t="s">
        <v>274</v>
      </c>
      <c r="AM290" s="149" t="s">
        <v>274</v>
      </c>
      <c r="AN290" s="160">
        <v>4</v>
      </c>
      <c r="AO290" s="149"/>
      <c r="AP290" s="149" t="s">
        <v>274</v>
      </c>
      <c r="AQ290" s="149" t="s">
        <v>275</v>
      </c>
      <c r="AR290" s="158">
        <v>1</v>
      </c>
      <c r="AS290" s="149" t="s">
        <v>275</v>
      </c>
      <c r="AT290" s="149" t="s">
        <v>276</v>
      </c>
      <c r="AU290" s="161">
        <v>1</v>
      </c>
      <c r="AV290" s="159">
        <v>1581.2</v>
      </c>
      <c r="AW290" s="159">
        <v>63.25</v>
      </c>
      <c r="AX290" s="149" t="s">
        <v>274</v>
      </c>
      <c r="AY290" s="162">
        <v>0</v>
      </c>
      <c r="AZ290" s="162" t="s">
        <v>274</v>
      </c>
      <c r="BA290" s="162">
        <v>0</v>
      </c>
      <c r="BB290" s="159">
        <v>1517.95</v>
      </c>
      <c r="BC290" s="162" t="s">
        <v>274</v>
      </c>
      <c r="BD290" s="162">
        <v>0</v>
      </c>
      <c r="BE290" s="159">
        <v>63.25</v>
      </c>
      <c r="BF290" s="159">
        <v>63.25</v>
      </c>
      <c r="BG290" s="159">
        <v>1581.2</v>
      </c>
    </row>
    <row r="291" ht="28.05" customHeight="1" spans="1:59">
      <c r="A291" s="149"/>
      <c r="B291" s="149"/>
      <c r="C291" s="149"/>
      <c r="D291" s="149" t="s">
        <v>1281</v>
      </c>
      <c r="E291" s="340" t="s">
        <v>1664</v>
      </c>
      <c r="F291" s="149" t="s">
        <v>1281</v>
      </c>
      <c r="G291" s="149" t="s">
        <v>1665</v>
      </c>
      <c r="H291" s="149" t="s">
        <v>1666</v>
      </c>
      <c r="I291" s="149" t="s">
        <v>1667</v>
      </c>
      <c r="J291" s="149" t="s">
        <v>1668</v>
      </c>
      <c r="K291" s="149"/>
      <c r="L291" s="149" t="s">
        <v>262</v>
      </c>
      <c r="M291" s="149"/>
      <c r="N291" s="149" t="s">
        <v>263</v>
      </c>
      <c r="O291" s="149" t="s">
        <v>214</v>
      </c>
      <c r="P291" s="149" t="s">
        <v>53</v>
      </c>
      <c r="Q291" s="149"/>
      <c r="R291" s="149" t="s">
        <v>460</v>
      </c>
      <c r="S291" s="149" t="s">
        <v>289</v>
      </c>
      <c r="T291" s="149" t="s">
        <v>1669</v>
      </c>
      <c r="U291" s="149" t="s">
        <v>267</v>
      </c>
      <c r="V291" s="149"/>
      <c r="W291" s="149"/>
      <c r="X291" s="149" t="s">
        <v>310</v>
      </c>
      <c r="Y291" s="149"/>
      <c r="Z291" s="149"/>
      <c r="AA291" s="149"/>
      <c r="AB291" s="149" t="s">
        <v>269</v>
      </c>
      <c r="AC291" s="149" t="s">
        <v>318</v>
      </c>
      <c r="AD291" s="149" t="s">
        <v>1669</v>
      </c>
      <c r="AE291" s="149" t="s">
        <v>271</v>
      </c>
      <c r="AF291" s="149"/>
      <c r="AG291" s="149" t="s">
        <v>272</v>
      </c>
      <c r="AH291" s="149" t="s">
        <v>273</v>
      </c>
      <c r="AI291" s="158">
        <v>33</v>
      </c>
      <c r="AJ291" s="149"/>
      <c r="AK291" s="159" t="s">
        <v>274</v>
      </c>
      <c r="AL291" s="159" t="s">
        <v>274</v>
      </c>
      <c r="AM291" s="149" t="s">
        <v>274</v>
      </c>
      <c r="AN291" s="160">
        <v>4</v>
      </c>
      <c r="AO291" s="149"/>
      <c r="AP291" s="149" t="s">
        <v>274</v>
      </c>
      <c r="AQ291" s="149" t="s">
        <v>275</v>
      </c>
      <c r="AR291" s="158">
        <v>1</v>
      </c>
      <c r="AS291" s="149" t="s">
        <v>275</v>
      </c>
      <c r="AT291" s="149" t="s">
        <v>276</v>
      </c>
      <c r="AU291" s="161">
        <v>1</v>
      </c>
      <c r="AV291" s="159">
        <v>10940.17</v>
      </c>
      <c r="AW291" s="159">
        <v>437.61</v>
      </c>
      <c r="AX291" s="149" t="s">
        <v>274</v>
      </c>
      <c r="AY291" s="162">
        <v>0</v>
      </c>
      <c r="AZ291" s="162" t="s">
        <v>274</v>
      </c>
      <c r="BA291" s="162">
        <v>0</v>
      </c>
      <c r="BB291" s="159">
        <v>10502.56</v>
      </c>
      <c r="BC291" s="162" t="s">
        <v>274</v>
      </c>
      <c r="BD291" s="162">
        <v>0</v>
      </c>
      <c r="BE291" s="159">
        <v>437.61</v>
      </c>
      <c r="BF291" s="159">
        <v>437.61</v>
      </c>
      <c r="BG291" s="159">
        <v>10940.17</v>
      </c>
    </row>
    <row r="292" ht="28.05" customHeight="1" spans="1:59">
      <c r="A292" s="149"/>
      <c r="B292" s="149"/>
      <c r="C292" s="149"/>
      <c r="D292" s="149" t="s">
        <v>1281</v>
      </c>
      <c r="E292" s="340" t="s">
        <v>1670</v>
      </c>
      <c r="F292" s="149" t="s">
        <v>1281</v>
      </c>
      <c r="G292" s="149" t="s">
        <v>1671</v>
      </c>
      <c r="H292" s="149" t="s">
        <v>1672</v>
      </c>
      <c r="I292" s="149" t="s">
        <v>1673</v>
      </c>
      <c r="J292" s="149" t="s">
        <v>1674</v>
      </c>
      <c r="K292" s="149"/>
      <c r="L292" s="149" t="s">
        <v>262</v>
      </c>
      <c r="M292" s="149"/>
      <c r="N292" s="149" t="s">
        <v>263</v>
      </c>
      <c r="O292" s="149" t="s">
        <v>214</v>
      </c>
      <c r="P292" s="149" t="s">
        <v>53</v>
      </c>
      <c r="Q292" s="149"/>
      <c r="R292" s="149" t="s">
        <v>460</v>
      </c>
      <c r="S292" s="149" t="s">
        <v>289</v>
      </c>
      <c r="T292" s="149" t="s">
        <v>1675</v>
      </c>
      <c r="U292" s="149" t="s">
        <v>267</v>
      </c>
      <c r="V292" s="149"/>
      <c r="W292" s="149"/>
      <c r="X292" s="149" t="s">
        <v>310</v>
      </c>
      <c r="Y292" s="149"/>
      <c r="Z292" s="149"/>
      <c r="AA292" s="149"/>
      <c r="AB292" s="149" t="s">
        <v>269</v>
      </c>
      <c r="AC292" s="149" t="s">
        <v>318</v>
      </c>
      <c r="AD292" s="149" t="s">
        <v>1675</v>
      </c>
      <c r="AE292" s="149" t="s">
        <v>271</v>
      </c>
      <c r="AF292" s="149"/>
      <c r="AG292" s="149" t="s">
        <v>272</v>
      </c>
      <c r="AH292" s="149" t="s">
        <v>273</v>
      </c>
      <c r="AI292" s="158">
        <v>19</v>
      </c>
      <c r="AJ292" s="149"/>
      <c r="AK292" s="159" t="s">
        <v>274</v>
      </c>
      <c r="AL292" s="159" t="s">
        <v>274</v>
      </c>
      <c r="AM292" s="149" t="s">
        <v>274</v>
      </c>
      <c r="AN292" s="160">
        <v>4</v>
      </c>
      <c r="AO292" s="149"/>
      <c r="AP292" s="149" t="s">
        <v>274</v>
      </c>
      <c r="AQ292" s="149" t="s">
        <v>275</v>
      </c>
      <c r="AR292" s="158">
        <v>1</v>
      </c>
      <c r="AS292" s="149" t="s">
        <v>275</v>
      </c>
      <c r="AT292" s="149" t="s">
        <v>276</v>
      </c>
      <c r="AU292" s="161">
        <v>1</v>
      </c>
      <c r="AV292" s="159">
        <v>19800</v>
      </c>
      <c r="AW292" s="159">
        <v>792</v>
      </c>
      <c r="AX292" s="149" t="s">
        <v>274</v>
      </c>
      <c r="AY292" s="162">
        <v>0</v>
      </c>
      <c r="AZ292" s="162" t="s">
        <v>274</v>
      </c>
      <c r="BA292" s="162">
        <v>0</v>
      </c>
      <c r="BB292" s="159">
        <v>19008</v>
      </c>
      <c r="BC292" s="162" t="s">
        <v>274</v>
      </c>
      <c r="BD292" s="162">
        <v>0</v>
      </c>
      <c r="BE292" s="159">
        <v>792</v>
      </c>
      <c r="BF292" s="159">
        <v>792</v>
      </c>
      <c r="BG292" s="159">
        <v>19800</v>
      </c>
    </row>
    <row r="293" ht="28.05" customHeight="1" spans="1:59">
      <c r="A293" s="149"/>
      <c r="B293" s="149"/>
      <c r="C293" s="149"/>
      <c r="D293" s="149" t="s">
        <v>1281</v>
      </c>
      <c r="E293" s="340" t="s">
        <v>1676</v>
      </c>
      <c r="F293" s="149" t="s">
        <v>1281</v>
      </c>
      <c r="G293" s="149" t="s">
        <v>1677</v>
      </c>
      <c r="H293" s="149" t="s">
        <v>1678</v>
      </c>
      <c r="I293" s="149" t="s">
        <v>1679</v>
      </c>
      <c r="J293" s="149" t="s">
        <v>1680</v>
      </c>
      <c r="K293" s="149"/>
      <c r="L293" s="149" t="s">
        <v>287</v>
      </c>
      <c r="M293" s="149"/>
      <c r="N293" s="149" t="s">
        <v>263</v>
      </c>
      <c r="O293" s="149" t="s">
        <v>214</v>
      </c>
      <c r="P293" s="149" t="s">
        <v>53</v>
      </c>
      <c r="Q293" s="149"/>
      <c r="R293" s="149" t="s">
        <v>460</v>
      </c>
      <c r="S293" s="149" t="s">
        <v>289</v>
      </c>
      <c r="T293" s="149" t="s">
        <v>1681</v>
      </c>
      <c r="U293" s="149" t="s">
        <v>267</v>
      </c>
      <c r="V293" s="149"/>
      <c r="W293" s="149"/>
      <c r="X293" s="149" t="s">
        <v>310</v>
      </c>
      <c r="Y293" s="149"/>
      <c r="Z293" s="149"/>
      <c r="AA293" s="149"/>
      <c r="AB293" s="149" t="s">
        <v>269</v>
      </c>
      <c r="AC293" s="149" t="s">
        <v>318</v>
      </c>
      <c r="AD293" s="149" t="s">
        <v>1681</v>
      </c>
      <c r="AE293" s="149" t="s">
        <v>271</v>
      </c>
      <c r="AF293" s="149"/>
      <c r="AG293" s="149" t="s">
        <v>272</v>
      </c>
      <c r="AH293" s="149" t="s">
        <v>273</v>
      </c>
      <c r="AI293" s="158">
        <v>35</v>
      </c>
      <c r="AJ293" s="149"/>
      <c r="AK293" s="159" t="s">
        <v>274</v>
      </c>
      <c r="AL293" s="159" t="s">
        <v>274</v>
      </c>
      <c r="AM293" s="149" t="s">
        <v>274</v>
      </c>
      <c r="AN293" s="160">
        <v>4</v>
      </c>
      <c r="AO293" s="149"/>
      <c r="AP293" s="149" t="s">
        <v>274</v>
      </c>
      <c r="AQ293" s="149" t="s">
        <v>275</v>
      </c>
      <c r="AR293" s="158">
        <v>1</v>
      </c>
      <c r="AS293" s="149" t="s">
        <v>275</v>
      </c>
      <c r="AT293" s="149" t="s">
        <v>276</v>
      </c>
      <c r="AU293" s="161">
        <v>1</v>
      </c>
      <c r="AV293" s="159">
        <v>3400</v>
      </c>
      <c r="AW293" s="159">
        <v>136</v>
      </c>
      <c r="AX293" s="149" t="s">
        <v>274</v>
      </c>
      <c r="AY293" s="162">
        <v>0</v>
      </c>
      <c r="AZ293" s="162" t="s">
        <v>274</v>
      </c>
      <c r="BA293" s="162">
        <v>0</v>
      </c>
      <c r="BB293" s="159">
        <v>3264</v>
      </c>
      <c r="BC293" s="162" t="s">
        <v>274</v>
      </c>
      <c r="BD293" s="162">
        <v>0</v>
      </c>
      <c r="BE293" s="159">
        <v>136</v>
      </c>
      <c r="BF293" s="159">
        <v>136</v>
      </c>
      <c r="BG293" s="159">
        <v>3400</v>
      </c>
    </row>
    <row r="294" ht="28.05" customHeight="1" spans="1:59">
      <c r="A294" s="149"/>
      <c r="B294" s="149"/>
      <c r="C294" s="149"/>
      <c r="D294" s="149" t="s">
        <v>1281</v>
      </c>
      <c r="E294" s="340" t="s">
        <v>1682</v>
      </c>
      <c r="F294" s="149" t="s">
        <v>1281</v>
      </c>
      <c r="G294" s="149" t="s">
        <v>1683</v>
      </c>
      <c r="H294" s="149" t="s">
        <v>1678</v>
      </c>
      <c r="I294" s="149" t="s">
        <v>1679</v>
      </c>
      <c r="J294" s="149" t="s">
        <v>1684</v>
      </c>
      <c r="K294" s="149"/>
      <c r="L294" s="149" t="s">
        <v>287</v>
      </c>
      <c r="M294" s="149"/>
      <c r="N294" s="149" t="s">
        <v>263</v>
      </c>
      <c r="O294" s="149" t="s">
        <v>214</v>
      </c>
      <c r="P294" s="149" t="s">
        <v>53</v>
      </c>
      <c r="Q294" s="149"/>
      <c r="R294" s="149" t="s">
        <v>460</v>
      </c>
      <c r="S294" s="149" t="s">
        <v>289</v>
      </c>
      <c r="T294" s="149" t="s">
        <v>1681</v>
      </c>
      <c r="U294" s="149" t="s">
        <v>267</v>
      </c>
      <c r="V294" s="149"/>
      <c r="W294" s="149"/>
      <c r="X294" s="149" t="s">
        <v>310</v>
      </c>
      <c r="Y294" s="149"/>
      <c r="Z294" s="149"/>
      <c r="AA294" s="149"/>
      <c r="AB294" s="149" t="s">
        <v>269</v>
      </c>
      <c r="AC294" s="149" t="s">
        <v>318</v>
      </c>
      <c r="AD294" s="149" t="s">
        <v>1681</v>
      </c>
      <c r="AE294" s="149" t="s">
        <v>271</v>
      </c>
      <c r="AF294" s="149"/>
      <c r="AG294" s="149" t="s">
        <v>272</v>
      </c>
      <c r="AH294" s="149" t="s">
        <v>273</v>
      </c>
      <c r="AI294" s="158">
        <v>35</v>
      </c>
      <c r="AJ294" s="149"/>
      <c r="AK294" s="159" t="s">
        <v>274</v>
      </c>
      <c r="AL294" s="159" t="s">
        <v>274</v>
      </c>
      <c r="AM294" s="149" t="s">
        <v>274</v>
      </c>
      <c r="AN294" s="160">
        <v>4</v>
      </c>
      <c r="AO294" s="149"/>
      <c r="AP294" s="149" t="s">
        <v>274</v>
      </c>
      <c r="AQ294" s="149" t="s">
        <v>275</v>
      </c>
      <c r="AR294" s="158">
        <v>1</v>
      </c>
      <c r="AS294" s="149" t="s">
        <v>275</v>
      </c>
      <c r="AT294" s="149" t="s">
        <v>276</v>
      </c>
      <c r="AU294" s="161">
        <v>1</v>
      </c>
      <c r="AV294" s="159">
        <v>3400</v>
      </c>
      <c r="AW294" s="159">
        <v>136</v>
      </c>
      <c r="AX294" s="149" t="s">
        <v>274</v>
      </c>
      <c r="AY294" s="162">
        <v>0</v>
      </c>
      <c r="AZ294" s="162" t="s">
        <v>274</v>
      </c>
      <c r="BA294" s="162">
        <v>0</v>
      </c>
      <c r="BB294" s="159">
        <v>3264</v>
      </c>
      <c r="BC294" s="162" t="s">
        <v>274</v>
      </c>
      <c r="BD294" s="162">
        <v>0</v>
      </c>
      <c r="BE294" s="159">
        <v>136</v>
      </c>
      <c r="BF294" s="159">
        <v>136</v>
      </c>
      <c r="BG294" s="159">
        <v>3400</v>
      </c>
    </row>
    <row r="295" ht="28.05" customHeight="1" spans="1:59">
      <c r="A295" s="149"/>
      <c r="B295" s="149"/>
      <c r="C295" s="149"/>
      <c r="D295" s="149" t="s">
        <v>1281</v>
      </c>
      <c r="E295" s="340" t="s">
        <v>1685</v>
      </c>
      <c r="F295" s="149" t="s">
        <v>1281</v>
      </c>
      <c r="G295" s="149" t="s">
        <v>1686</v>
      </c>
      <c r="H295" s="149" t="s">
        <v>1551</v>
      </c>
      <c r="I295" s="149" t="s">
        <v>1552</v>
      </c>
      <c r="J295" s="149" t="s">
        <v>1687</v>
      </c>
      <c r="K295" s="149"/>
      <c r="L295" s="149" t="s">
        <v>262</v>
      </c>
      <c r="M295" s="149"/>
      <c r="N295" s="149" t="s">
        <v>263</v>
      </c>
      <c r="O295" s="149" t="s">
        <v>214</v>
      </c>
      <c r="P295" s="149" t="s">
        <v>53</v>
      </c>
      <c r="Q295" s="149"/>
      <c r="R295" s="149" t="s">
        <v>1554</v>
      </c>
      <c r="S295" s="149" t="s">
        <v>483</v>
      </c>
      <c r="T295" s="149" t="s">
        <v>1295</v>
      </c>
      <c r="U295" s="149" t="s">
        <v>267</v>
      </c>
      <c r="V295" s="149"/>
      <c r="W295" s="149"/>
      <c r="X295" s="149" t="s">
        <v>310</v>
      </c>
      <c r="Y295" s="149"/>
      <c r="Z295" s="149"/>
      <c r="AA295" s="149"/>
      <c r="AB295" s="149" t="s">
        <v>269</v>
      </c>
      <c r="AC295" s="149" t="s">
        <v>318</v>
      </c>
      <c r="AD295" s="149" t="s">
        <v>1295</v>
      </c>
      <c r="AE295" s="149" t="s">
        <v>271</v>
      </c>
      <c r="AF295" s="149"/>
      <c r="AG295" s="149" t="s">
        <v>272</v>
      </c>
      <c r="AH295" s="149" t="s">
        <v>273</v>
      </c>
      <c r="AI295" s="158">
        <v>60</v>
      </c>
      <c r="AJ295" s="149"/>
      <c r="AK295" s="159" t="s">
        <v>274</v>
      </c>
      <c r="AL295" s="159" t="s">
        <v>274</v>
      </c>
      <c r="AM295" s="149" t="s">
        <v>274</v>
      </c>
      <c r="AN295" s="160">
        <v>4</v>
      </c>
      <c r="AO295" s="149"/>
      <c r="AP295" s="149" t="s">
        <v>274</v>
      </c>
      <c r="AQ295" s="149" t="s">
        <v>275</v>
      </c>
      <c r="AR295" s="158">
        <v>1</v>
      </c>
      <c r="AS295" s="149" t="s">
        <v>275</v>
      </c>
      <c r="AT295" s="149" t="s">
        <v>276</v>
      </c>
      <c r="AU295" s="161">
        <v>1</v>
      </c>
      <c r="AV295" s="159">
        <v>1581.2</v>
      </c>
      <c r="AW295" s="159">
        <v>63.25</v>
      </c>
      <c r="AX295" s="149" t="s">
        <v>274</v>
      </c>
      <c r="AY295" s="162">
        <v>0</v>
      </c>
      <c r="AZ295" s="162" t="s">
        <v>274</v>
      </c>
      <c r="BA295" s="162">
        <v>0</v>
      </c>
      <c r="BB295" s="159">
        <v>1517.95</v>
      </c>
      <c r="BC295" s="162" t="s">
        <v>274</v>
      </c>
      <c r="BD295" s="162">
        <v>0</v>
      </c>
      <c r="BE295" s="159">
        <v>63.25</v>
      </c>
      <c r="BF295" s="159">
        <v>63.25</v>
      </c>
      <c r="BG295" s="159">
        <v>1581.2</v>
      </c>
    </row>
    <row r="296" ht="28.05" customHeight="1" spans="1:59">
      <c r="A296" s="149"/>
      <c r="B296" s="149"/>
      <c r="C296" s="149"/>
      <c r="D296" s="149" t="s">
        <v>1281</v>
      </c>
      <c r="E296" s="340" t="s">
        <v>1688</v>
      </c>
      <c r="F296" s="149" t="s">
        <v>1281</v>
      </c>
      <c r="G296" s="149" t="s">
        <v>1689</v>
      </c>
      <c r="H296" s="149" t="s">
        <v>1551</v>
      </c>
      <c r="I296" s="149" t="s">
        <v>1552</v>
      </c>
      <c r="J296" s="149" t="s">
        <v>1690</v>
      </c>
      <c r="K296" s="149"/>
      <c r="L296" s="149" t="s">
        <v>262</v>
      </c>
      <c r="M296" s="149"/>
      <c r="N296" s="149" t="s">
        <v>263</v>
      </c>
      <c r="O296" s="149" t="s">
        <v>214</v>
      </c>
      <c r="P296" s="149" t="s">
        <v>53</v>
      </c>
      <c r="Q296" s="149"/>
      <c r="R296" s="149" t="s">
        <v>1554</v>
      </c>
      <c r="S296" s="149" t="s">
        <v>483</v>
      </c>
      <c r="T296" s="149" t="s">
        <v>1295</v>
      </c>
      <c r="U296" s="149" t="s">
        <v>267</v>
      </c>
      <c r="V296" s="149"/>
      <c r="W296" s="149"/>
      <c r="X296" s="149" t="s">
        <v>310</v>
      </c>
      <c r="Y296" s="149"/>
      <c r="Z296" s="149"/>
      <c r="AA296" s="149"/>
      <c r="AB296" s="149" t="s">
        <v>269</v>
      </c>
      <c r="AC296" s="149" t="s">
        <v>318</v>
      </c>
      <c r="AD296" s="149" t="s">
        <v>1295</v>
      </c>
      <c r="AE296" s="149" t="s">
        <v>271</v>
      </c>
      <c r="AF296" s="149"/>
      <c r="AG296" s="149" t="s">
        <v>272</v>
      </c>
      <c r="AH296" s="149" t="s">
        <v>273</v>
      </c>
      <c r="AI296" s="158">
        <v>60</v>
      </c>
      <c r="AJ296" s="149"/>
      <c r="AK296" s="159" t="s">
        <v>274</v>
      </c>
      <c r="AL296" s="159" t="s">
        <v>274</v>
      </c>
      <c r="AM296" s="149" t="s">
        <v>274</v>
      </c>
      <c r="AN296" s="160">
        <v>4</v>
      </c>
      <c r="AO296" s="149"/>
      <c r="AP296" s="149" t="s">
        <v>274</v>
      </c>
      <c r="AQ296" s="149" t="s">
        <v>275</v>
      </c>
      <c r="AR296" s="158">
        <v>1</v>
      </c>
      <c r="AS296" s="149" t="s">
        <v>275</v>
      </c>
      <c r="AT296" s="149" t="s">
        <v>276</v>
      </c>
      <c r="AU296" s="161">
        <v>1</v>
      </c>
      <c r="AV296" s="159">
        <v>1581.2</v>
      </c>
      <c r="AW296" s="159">
        <v>63.25</v>
      </c>
      <c r="AX296" s="149" t="s">
        <v>274</v>
      </c>
      <c r="AY296" s="162">
        <v>0</v>
      </c>
      <c r="AZ296" s="162" t="s">
        <v>274</v>
      </c>
      <c r="BA296" s="162">
        <v>0</v>
      </c>
      <c r="BB296" s="159">
        <v>1517.95</v>
      </c>
      <c r="BC296" s="162" t="s">
        <v>274</v>
      </c>
      <c r="BD296" s="162">
        <v>0</v>
      </c>
      <c r="BE296" s="159">
        <v>63.25</v>
      </c>
      <c r="BF296" s="159">
        <v>63.25</v>
      </c>
      <c r="BG296" s="159">
        <v>1581.2</v>
      </c>
    </row>
    <row r="297" ht="28.05" customHeight="1" spans="1:59">
      <c r="A297" s="149"/>
      <c r="B297" s="149"/>
      <c r="C297" s="149"/>
      <c r="D297" s="149" t="s">
        <v>1281</v>
      </c>
      <c r="E297" s="340" t="s">
        <v>1691</v>
      </c>
      <c r="F297" s="149" t="s">
        <v>1281</v>
      </c>
      <c r="G297" s="149" t="s">
        <v>1692</v>
      </c>
      <c r="H297" s="149" t="s">
        <v>1551</v>
      </c>
      <c r="I297" s="149" t="s">
        <v>1552</v>
      </c>
      <c r="J297" s="149" t="s">
        <v>1693</v>
      </c>
      <c r="K297" s="149"/>
      <c r="L297" s="149" t="s">
        <v>262</v>
      </c>
      <c r="M297" s="149"/>
      <c r="N297" s="149" t="s">
        <v>263</v>
      </c>
      <c r="O297" s="149" t="s">
        <v>214</v>
      </c>
      <c r="P297" s="149" t="s">
        <v>53</v>
      </c>
      <c r="Q297" s="149"/>
      <c r="R297" s="149" t="s">
        <v>1554</v>
      </c>
      <c r="S297" s="149" t="s">
        <v>483</v>
      </c>
      <c r="T297" s="149" t="s">
        <v>1295</v>
      </c>
      <c r="U297" s="149" t="s">
        <v>267</v>
      </c>
      <c r="V297" s="149"/>
      <c r="W297" s="149"/>
      <c r="X297" s="149" t="s">
        <v>310</v>
      </c>
      <c r="Y297" s="149"/>
      <c r="Z297" s="149"/>
      <c r="AA297" s="149"/>
      <c r="AB297" s="149" t="s">
        <v>269</v>
      </c>
      <c r="AC297" s="149" t="s">
        <v>318</v>
      </c>
      <c r="AD297" s="149" t="s">
        <v>1295</v>
      </c>
      <c r="AE297" s="149" t="s">
        <v>271</v>
      </c>
      <c r="AF297" s="149"/>
      <c r="AG297" s="149" t="s">
        <v>272</v>
      </c>
      <c r="AH297" s="149" t="s">
        <v>273</v>
      </c>
      <c r="AI297" s="158">
        <v>60</v>
      </c>
      <c r="AJ297" s="149"/>
      <c r="AK297" s="159" t="s">
        <v>274</v>
      </c>
      <c r="AL297" s="159" t="s">
        <v>274</v>
      </c>
      <c r="AM297" s="149" t="s">
        <v>274</v>
      </c>
      <c r="AN297" s="160">
        <v>4</v>
      </c>
      <c r="AO297" s="149"/>
      <c r="AP297" s="149" t="s">
        <v>274</v>
      </c>
      <c r="AQ297" s="149" t="s">
        <v>275</v>
      </c>
      <c r="AR297" s="158">
        <v>1</v>
      </c>
      <c r="AS297" s="149" t="s">
        <v>275</v>
      </c>
      <c r="AT297" s="149" t="s">
        <v>276</v>
      </c>
      <c r="AU297" s="161">
        <v>1</v>
      </c>
      <c r="AV297" s="159">
        <v>1581.2</v>
      </c>
      <c r="AW297" s="159">
        <v>63.25</v>
      </c>
      <c r="AX297" s="149" t="s">
        <v>274</v>
      </c>
      <c r="AY297" s="162">
        <v>0</v>
      </c>
      <c r="AZ297" s="162" t="s">
        <v>274</v>
      </c>
      <c r="BA297" s="162">
        <v>0</v>
      </c>
      <c r="BB297" s="159">
        <v>1517.95</v>
      </c>
      <c r="BC297" s="162" t="s">
        <v>274</v>
      </c>
      <c r="BD297" s="162">
        <v>0</v>
      </c>
      <c r="BE297" s="159">
        <v>63.25</v>
      </c>
      <c r="BF297" s="159">
        <v>63.25</v>
      </c>
      <c r="BG297" s="159">
        <v>1581.2</v>
      </c>
    </row>
    <row r="298" ht="28.05" customHeight="1" spans="1:59">
      <c r="A298" s="149"/>
      <c r="B298" s="149"/>
      <c r="C298" s="149"/>
      <c r="D298" s="149" t="s">
        <v>1281</v>
      </c>
      <c r="E298" s="340" t="s">
        <v>1694</v>
      </c>
      <c r="F298" s="149" t="s">
        <v>1281</v>
      </c>
      <c r="G298" s="149" t="s">
        <v>1695</v>
      </c>
      <c r="H298" s="149" t="s">
        <v>1678</v>
      </c>
      <c r="I298" s="149" t="s">
        <v>1696</v>
      </c>
      <c r="J298" s="149" t="s">
        <v>1697</v>
      </c>
      <c r="K298" s="149"/>
      <c r="L298" s="149" t="s">
        <v>287</v>
      </c>
      <c r="M298" s="149"/>
      <c r="N298" s="149" t="s">
        <v>263</v>
      </c>
      <c r="O298" s="149" t="s">
        <v>214</v>
      </c>
      <c r="P298" s="149" t="s">
        <v>53</v>
      </c>
      <c r="Q298" s="149"/>
      <c r="R298" s="149" t="s">
        <v>460</v>
      </c>
      <c r="S298" s="149" t="s">
        <v>289</v>
      </c>
      <c r="T298" s="149" t="s">
        <v>1681</v>
      </c>
      <c r="U298" s="149" t="s">
        <v>267</v>
      </c>
      <c r="V298" s="149"/>
      <c r="W298" s="149"/>
      <c r="X298" s="149" t="s">
        <v>310</v>
      </c>
      <c r="Y298" s="149"/>
      <c r="Z298" s="149"/>
      <c r="AA298" s="149"/>
      <c r="AB298" s="149" t="s">
        <v>269</v>
      </c>
      <c r="AC298" s="149" t="s">
        <v>318</v>
      </c>
      <c r="AD298" s="149" t="s">
        <v>1681</v>
      </c>
      <c r="AE298" s="149" t="s">
        <v>271</v>
      </c>
      <c r="AF298" s="149"/>
      <c r="AG298" s="149" t="s">
        <v>272</v>
      </c>
      <c r="AH298" s="149" t="s">
        <v>273</v>
      </c>
      <c r="AI298" s="158">
        <v>35</v>
      </c>
      <c r="AJ298" s="149"/>
      <c r="AK298" s="159" t="s">
        <v>274</v>
      </c>
      <c r="AL298" s="159" t="s">
        <v>274</v>
      </c>
      <c r="AM298" s="149" t="s">
        <v>274</v>
      </c>
      <c r="AN298" s="160">
        <v>4</v>
      </c>
      <c r="AO298" s="149"/>
      <c r="AP298" s="149" t="s">
        <v>274</v>
      </c>
      <c r="AQ298" s="149" t="s">
        <v>275</v>
      </c>
      <c r="AR298" s="158">
        <v>1</v>
      </c>
      <c r="AS298" s="149" t="s">
        <v>275</v>
      </c>
      <c r="AT298" s="149" t="s">
        <v>276</v>
      </c>
      <c r="AU298" s="161">
        <v>1</v>
      </c>
      <c r="AV298" s="159">
        <v>2480</v>
      </c>
      <c r="AW298" s="159">
        <v>99.2</v>
      </c>
      <c r="AX298" s="149" t="s">
        <v>274</v>
      </c>
      <c r="AY298" s="162">
        <v>0</v>
      </c>
      <c r="AZ298" s="162" t="s">
        <v>274</v>
      </c>
      <c r="BA298" s="162">
        <v>0</v>
      </c>
      <c r="BB298" s="159">
        <v>2380.8</v>
      </c>
      <c r="BC298" s="162" t="s">
        <v>274</v>
      </c>
      <c r="BD298" s="162">
        <v>0</v>
      </c>
      <c r="BE298" s="159">
        <v>99.2</v>
      </c>
      <c r="BF298" s="159">
        <v>99.2</v>
      </c>
      <c r="BG298" s="159">
        <v>2480</v>
      </c>
    </row>
    <row r="299" ht="28.05" customHeight="1" spans="1:59">
      <c r="A299" s="149"/>
      <c r="B299" s="149"/>
      <c r="C299" s="149"/>
      <c r="D299" s="149" t="s">
        <v>1281</v>
      </c>
      <c r="E299" s="340" t="s">
        <v>1698</v>
      </c>
      <c r="F299" s="149" t="s">
        <v>1281</v>
      </c>
      <c r="G299" s="149" t="s">
        <v>1699</v>
      </c>
      <c r="H299" s="149" t="s">
        <v>1551</v>
      </c>
      <c r="I299" s="149" t="s">
        <v>1552</v>
      </c>
      <c r="J299" s="149" t="s">
        <v>1700</v>
      </c>
      <c r="K299" s="149"/>
      <c r="L299" s="149" t="s">
        <v>262</v>
      </c>
      <c r="M299" s="149"/>
      <c r="N299" s="149" t="s">
        <v>263</v>
      </c>
      <c r="O299" s="149" t="s">
        <v>214</v>
      </c>
      <c r="P299" s="149" t="s">
        <v>53</v>
      </c>
      <c r="Q299" s="149"/>
      <c r="R299" s="149" t="s">
        <v>1554</v>
      </c>
      <c r="S299" s="149" t="s">
        <v>483</v>
      </c>
      <c r="T299" s="149" t="s">
        <v>1295</v>
      </c>
      <c r="U299" s="149" t="s">
        <v>267</v>
      </c>
      <c r="V299" s="149"/>
      <c r="W299" s="149"/>
      <c r="X299" s="149" t="s">
        <v>310</v>
      </c>
      <c r="Y299" s="149"/>
      <c r="Z299" s="149"/>
      <c r="AA299" s="149"/>
      <c r="AB299" s="149" t="s">
        <v>269</v>
      </c>
      <c r="AC299" s="149" t="s">
        <v>318</v>
      </c>
      <c r="AD299" s="149" t="s">
        <v>1295</v>
      </c>
      <c r="AE299" s="149" t="s">
        <v>271</v>
      </c>
      <c r="AF299" s="149"/>
      <c r="AG299" s="149" t="s">
        <v>272</v>
      </c>
      <c r="AH299" s="149" t="s">
        <v>273</v>
      </c>
      <c r="AI299" s="158">
        <v>60</v>
      </c>
      <c r="AJ299" s="149"/>
      <c r="AK299" s="159" t="s">
        <v>274</v>
      </c>
      <c r="AL299" s="159" t="s">
        <v>274</v>
      </c>
      <c r="AM299" s="149" t="s">
        <v>274</v>
      </c>
      <c r="AN299" s="160">
        <v>4</v>
      </c>
      <c r="AO299" s="149"/>
      <c r="AP299" s="149" t="s">
        <v>274</v>
      </c>
      <c r="AQ299" s="149" t="s">
        <v>275</v>
      </c>
      <c r="AR299" s="158">
        <v>1</v>
      </c>
      <c r="AS299" s="149" t="s">
        <v>275</v>
      </c>
      <c r="AT299" s="149" t="s">
        <v>276</v>
      </c>
      <c r="AU299" s="161">
        <v>1</v>
      </c>
      <c r="AV299" s="159">
        <v>1581.2</v>
      </c>
      <c r="AW299" s="159">
        <v>63.25</v>
      </c>
      <c r="AX299" s="149" t="s">
        <v>274</v>
      </c>
      <c r="AY299" s="162">
        <v>0</v>
      </c>
      <c r="AZ299" s="162" t="s">
        <v>274</v>
      </c>
      <c r="BA299" s="162">
        <v>0</v>
      </c>
      <c r="BB299" s="159">
        <v>1517.95</v>
      </c>
      <c r="BC299" s="162" t="s">
        <v>274</v>
      </c>
      <c r="BD299" s="162">
        <v>0</v>
      </c>
      <c r="BE299" s="159">
        <v>63.25</v>
      </c>
      <c r="BF299" s="159">
        <v>63.25</v>
      </c>
      <c r="BG299" s="159">
        <v>1581.2</v>
      </c>
    </row>
    <row r="300" ht="28.05" customHeight="1" spans="1:59">
      <c r="A300" s="149"/>
      <c r="B300" s="149"/>
      <c r="C300" s="149"/>
      <c r="D300" s="149" t="s">
        <v>1281</v>
      </c>
      <c r="E300" s="340" t="s">
        <v>1701</v>
      </c>
      <c r="F300" s="149" t="s">
        <v>1281</v>
      </c>
      <c r="G300" s="149" t="s">
        <v>1702</v>
      </c>
      <c r="H300" s="149" t="s">
        <v>1678</v>
      </c>
      <c r="I300" s="149" t="s">
        <v>1696</v>
      </c>
      <c r="J300" s="149" t="s">
        <v>1703</v>
      </c>
      <c r="K300" s="149"/>
      <c r="L300" s="149" t="s">
        <v>287</v>
      </c>
      <c r="M300" s="149"/>
      <c r="N300" s="149" t="s">
        <v>263</v>
      </c>
      <c r="O300" s="149" t="s">
        <v>214</v>
      </c>
      <c r="P300" s="149" t="s">
        <v>53</v>
      </c>
      <c r="Q300" s="149"/>
      <c r="R300" s="149" t="s">
        <v>460</v>
      </c>
      <c r="S300" s="149" t="s">
        <v>289</v>
      </c>
      <c r="T300" s="149" t="s">
        <v>1681</v>
      </c>
      <c r="U300" s="149" t="s">
        <v>267</v>
      </c>
      <c r="V300" s="149"/>
      <c r="W300" s="149"/>
      <c r="X300" s="149" t="s">
        <v>310</v>
      </c>
      <c r="Y300" s="149"/>
      <c r="Z300" s="149"/>
      <c r="AA300" s="149"/>
      <c r="AB300" s="149" t="s">
        <v>269</v>
      </c>
      <c r="AC300" s="149" t="s">
        <v>318</v>
      </c>
      <c r="AD300" s="149" t="s">
        <v>1681</v>
      </c>
      <c r="AE300" s="149" t="s">
        <v>271</v>
      </c>
      <c r="AF300" s="149"/>
      <c r="AG300" s="149" t="s">
        <v>272</v>
      </c>
      <c r="AH300" s="149" t="s">
        <v>273</v>
      </c>
      <c r="AI300" s="158">
        <v>35</v>
      </c>
      <c r="AJ300" s="149"/>
      <c r="AK300" s="159" t="s">
        <v>274</v>
      </c>
      <c r="AL300" s="159" t="s">
        <v>274</v>
      </c>
      <c r="AM300" s="149" t="s">
        <v>274</v>
      </c>
      <c r="AN300" s="160">
        <v>4</v>
      </c>
      <c r="AO300" s="149"/>
      <c r="AP300" s="149" t="s">
        <v>274</v>
      </c>
      <c r="AQ300" s="149" t="s">
        <v>275</v>
      </c>
      <c r="AR300" s="158">
        <v>1</v>
      </c>
      <c r="AS300" s="149" t="s">
        <v>275</v>
      </c>
      <c r="AT300" s="149" t="s">
        <v>276</v>
      </c>
      <c r="AU300" s="161">
        <v>1</v>
      </c>
      <c r="AV300" s="159">
        <v>2480</v>
      </c>
      <c r="AW300" s="159">
        <v>99.2</v>
      </c>
      <c r="AX300" s="149" t="s">
        <v>274</v>
      </c>
      <c r="AY300" s="162">
        <v>0</v>
      </c>
      <c r="AZ300" s="162" t="s">
        <v>274</v>
      </c>
      <c r="BA300" s="162">
        <v>0</v>
      </c>
      <c r="BB300" s="159">
        <v>2380.8</v>
      </c>
      <c r="BC300" s="162" t="s">
        <v>274</v>
      </c>
      <c r="BD300" s="162">
        <v>0</v>
      </c>
      <c r="BE300" s="159">
        <v>99.2</v>
      </c>
      <c r="BF300" s="159">
        <v>99.2</v>
      </c>
      <c r="BG300" s="159">
        <v>2480</v>
      </c>
    </row>
    <row r="301" ht="28.05" customHeight="1" spans="1:59">
      <c r="A301" s="149"/>
      <c r="B301" s="149"/>
      <c r="C301" s="149"/>
      <c r="D301" s="149" t="s">
        <v>1281</v>
      </c>
      <c r="E301" s="340" t="s">
        <v>1704</v>
      </c>
      <c r="F301" s="149" t="s">
        <v>1281</v>
      </c>
      <c r="G301" s="149" t="s">
        <v>1705</v>
      </c>
      <c r="H301" s="149" t="s">
        <v>1551</v>
      </c>
      <c r="I301" s="149" t="s">
        <v>1552</v>
      </c>
      <c r="J301" s="149" t="s">
        <v>1706</v>
      </c>
      <c r="K301" s="149"/>
      <c r="L301" s="149" t="s">
        <v>262</v>
      </c>
      <c r="M301" s="149"/>
      <c r="N301" s="149" t="s">
        <v>263</v>
      </c>
      <c r="O301" s="149" t="s">
        <v>214</v>
      </c>
      <c r="P301" s="149" t="s">
        <v>53</v>
      </c>
      <c r="Q301" s="149"/>
      <c r="R301" s="149" t="s">
        <v>1554</v>
      </c>
      <c r="S301" s="149" t="s">
        <v>483</v>
      </c>
      <c r="T301" s="149" t="s">
        <v>1295</v>
      </c>
      <c r="U301" s="149" t="s">
        <v>267</v>
      </c>
      <c r="V301" s="149"/>
      <c r="W301" s="149"/>
      <c r="X301" s="149" t="s">
        <v>310</v>
      </c>
      <c r="Y301" s="149"/>
      <c r="Z301" s="149"/>
      <c r="AA301" s="149"/>
      <c r="AB301" s="149" t="s">
        <v>269</v>
      </c>
      <c r="AC301" s="149" t="s">
        <v>318</v>
      </c>
      <c r="AD301" s="149" t="s">
        <v>1295</v>
      </c>
      <c r="AE301" s="149" t="s">
        <v>271</v>
      </c>
      <c r="AF301" s="149"/>
      <c r="AG301" s="149" t="s">
        <v>272</v>
      </c>
      <c r="AH301" s="149" t="s">
        <v>273</v>
      </c>
      <c r="AI301" s="158">
        <v>60</v>
      </c>
      <c r="AJ301" s="149"/>
      <c r="AK301" s="159" t="s">
        <v>274</v>
      </c>
      <c r="AL301" s="159" t="s">
        <v>274</v>
      </c>
      <c r="AM301" s="149" t="s">
        <v>274</v>
      </c>
      <c r="AN301" s="160">
        <v>4</v>
      </c>
      <c r="AO301" s="149"/>
      <c r="AP301" s="149" t="s">
        <v>274</v>
      </c>
      <c r="AQ301" s="149" t="s">
        <v>275</v>
      </c>
      <c r="AR301" s="158">
        <v>1</v>
      </c>
      <c r="AS301" s="149" t="s">
        <v>275</v>
      </c>
      <c r="AT301" s="149" t="s">
        <v>276</v>
      </c>
      <c r="AU301" s="161">
        <v>1</v>
      </c>
      <c r="AV301" s="159">
        <v>1581.2</v>
      </c>
      <c r="AW301" s="159">
        <v>63.25</v>
      </c>
      <c r="AX301" s="149" t="s">
        <v>274</v>
      </c>
      <c r="AY301" s="162">
        <v>0</v>
      </c>
      <c r="AZ301" s="162" t="s">
        <v>274</v>
      </c>
      <c r="BA301" s="162">
        <v>0</v>
      </c>
      <c r="BB301" s="159">
        <v>1517.95</v>
      </c>
      <c r="BC301" s="162" t="s">
        <v>274</v>
      </c>
      <c r="BD301" s="162">
        <v>0</v>
      </c>
      <c r="BE301" s="159">
        <v>63.25</v>
      </c>
      <c r="BF301" s="159">
        <v>63.25</v>
      </c>
      <c r="BG301" s="159">
        <v>1581.2</v>
      </c>
    </row>
    <row r="302" ht="28.05" customHeight="1" spans="1:59">
      <c r="A302" s="149"/>
      <c r="B302" s="149"/>
      <c r="C302" s="149"/>
      <c r="D302" s="149" t="s">
        <v>1281</v>
      </c>
      <c r="E302" s="340" t="s">
        <v>1707</v>
      </c>
      <c r="F302" s="149" t="s">
        <v>1281</v>
      </c>
      <c r="G302" s="149" t="s">
        <v>1708</v>
      </c>
      <c r="H302" s="149" t="s">
        <v>1551</v>
      </c>
      <c r="I302" s="149" t="s">
        <v>1552</v>
      </c>
      <c r="J302" s="149" t="s">
        <v>1709</v>
      </c>
      <c r="K302" s="149"/>
      <c r="L302" s="149" t="s">
        <v>262</v>
      </c>
      <c r="M302" s="149"/>
      <c r="N302" s="149" t="s">
        <v>263</v>
      </c>
      <c r="O302" s="149" t="s">
        <v>214</v>
      </c>
      <c r="P302" s="149" t="s">
        <v>53</v>
      </c>
      <c r="Q302" s="149"/>
      <c r="R302" s="149" t="s">
        <v>1554</v>
      </c>
      <c r="S302" s="149" t="s">
        <v>483</v>
      </c>
      <c r="T302" s="149" t="s">
        <v>1295</v>
      </c>
      <c r="U302" s="149" t="s">
        <v>267</v>
      </c>
      <c r="V302" s="149"/>
      <c r="W302" s="149"/>
      <c r="X302" s="149" t="s">
        <v>310</v>
      </c>
      <c r="Y302" s="149"/>
      <c r="Z302" s="149"/>
      <c r="AA302" s="149"/>
      <c r="AB302" s="149" t="s">
        <v>269</v>
      </c>
      <c r="AC302" s="149" t="s">
        <v>318</v>
      </c>
      <c r="AD302" s="149" t="s">
        <v>1295</v>
      </c>
      <c r="AE302" s="149" t="s">
        <v>271</v>
      </c>
      <c r="AF302" s="149"/>
      <c r="AG302" s="149" t="s">
        <v>272</v>
      </c>
      <c r="AH302" s="149" t="s">
        <v>273</v>
      </c>
      <c r="AI302" s="158">
        <v>60</v>
      </c>
      <c r="AJ302" s="149"/>
      <c r="AK302" s="159" t="s">
        <v>274</v>
      </c>
      <c r="AL302" s="159" t="s">
        <v>274</v>
      </c>
      <c r="AM302" s="149" t="s">
        <v>274</v>
      </c>
      <c r="AN302" s="160">
        <v>4</v>
      </c>
      <c r="AO302" s="149"/>
      <c r="AP302" s="149" t="s">
        <v>274</v>
      </c>
      <c r="AQ302" s="149" t="s">
        <v>275</v>
      </c>
      <c r="AR302" s="158">
        <v>1</v>
      </c>
      <c r="AS302" s="149" t="s">
        <v>275</v>
      </c>
      <c r="AT302" s="149" t="s">
        <v>276</v>
      </c>
      <c r="AU302" s="161">
        <v>1</v>
      </c>
      <c r="AV302" s="159">
        <v>1581.2</v>
      </c>
      <c r="AW302" s="159">
        <v>63.25</v>
      </c>
      <c r="AX302" s="149" t="s">
        <v>274</v>
      </c>
      <c r="AY302" s="162">
        <v>0</v>
      </c>
      <c r="AZ302" s="162" t="s">
        <v>274</v>
      </c>
      <c r="BA302" s="162">
        <v>0</v>
      </c>
      <c r="BB302" s="159">
        <v>1517.95</v>
      </c>
      <c r="BC302" s="162" t="s">
        <v>274</v>
      </c>
      <c r="BD302" s="162">
        <v>0</v>
      </c>
      <c r="BE302" s="159">
        <v>63.25</v>
      </c>
      <c r="BF302" s="159">
        <v>63.25</v>
      </c>
      <c r="BG302" s="159">
        <v>1581.2</v>
      </c>
    </row>
    <row r="303" ht="28.05" customHeight="1" spans="1:59">
      <c r="A303" s="149"/>
      <c r="B303" s="149"/>
      <c r="C303" s="149"/>
      <c r="D303" s="149" t="s">
        <v>1281</v>
      </c>
      <c r="E303" s="340" t="s">
        <v>1710</v>
      </c>
      <c r="F303" s="149" t="s">
        <v>1281</v>
      </c>
      <c r="G303" s="149" t="s">
        <v>1711</v>
      </c>
      <c r="H303" s="149" t="s">
        <v>1712</v>
      </c>
      <c r="I303" s="149" t="s">
        <v>1713</v>
      </c>
      <c r="J303" s="149" t="s">
        <v>1714</v>
      </c>
      <c r="K303" s="149"/>
      <c r="L303" s="149" t="s">
        <v>262</v>
      </c>
      <c r="M303" s="149"/>
      <c r="N303" s="149" t="s">
        <v>263</v>
      </c>
      <c r="O303" s="149" t="s">
        <v>214</v>
      </c>
      <c r="P303" s="149" t="s">
        <v>53</v>
      </c>
      <c r="Q303" s="149"/>
      <c r="R303" s="149" t="s">
        <v>1715</v>
      </c>
      <c r="S303" s="149" t="s">
        <v>483</v>
      </c>
      <c r="T303" s="149" t="s">
        <v>1716</v>
      </c>
      <c r="U303" s="149" t="s">
        <v>267</v>
      </c>
      <c r="V303" s="149"/>
      <c r="W303" s="149"/>
      <c r="X303" s="149" t="s">
        <v>310</v>
      </c>
      <c r="Y303" s="149"/>
      <c r="Z303" s="149"/>
      <c r="AA303" s="149"/>
      <c r="AB303" s="149" t="s">
        <v>269</v>
      </c>
      <c r="AC303" s="149" t="s">
        <v>318</v>
      </c>
      <c r="AD303" s="149" t="s">
        <v>1716</v>
      </c>
      <c r="AE303" s="149" t="s">
        <v>271</v>
      </c>
      <c r="AF303" s="149"/>
      <c r="AG303" s="149" t="s">
        <v>272</v>
      </c>
      <c r="AH303" s="149" t="s">
        <v>273</v>
      </c>
      <c r="AI303" s="158">
        <v>60</v>
      </c>
      <c r="AJ303" s="149"/>
      <c r="AK303" s="159" t="s">
        <v>274</v>
      </c>
      <c r="AL303" s="159" t="s">
        <v>274</v>
      </c>
      <c r="AM303" s="149" t="s">
        <v>274</v>
      </c>
      <c r="AN303" s="160">
        <v>4</v>
      </c>
      <c r="AO303" s="149"/>
      <c r="AP303" s="149" t="s">
        <v>274</v>
      </c>
      <c r="AQ303" s="149" t="s">
        <v>275</v>
      </c>
      <c r="AR303" s="158">
        <v>1</v>
      </c>
      <c r="AS303" s="149" t="s">
        <v>275</v>
      </c>
      <c r="AT303" s="149" t="s">
        <v>276</v>
      </c>
      <c r="AU303" s="161">
        <v>1</v>
      </c>
      <c r="AV303" s="159">
        <v>1896.55</v>
      </c>
      <c r="AW303" s="159">
        <v>75.86</v>
      </c>
      <c r="AX303" s="149" t="s">
        <v>274</v>
      </c>
      <c r="AY303" s="162">
        <v>0</v>
      </c>
      <c r="AZ303" s="162" t="s">
        <v>274</v>
      </c>
      <c r="BA303" s="162">
        <v>0</v>
      </c>
      <c r="BB303" s="159">
        <v>1820.69</v>
      </c>
      <c r="BC303" s="162" t="s">
        <v>274</v>
      </c>
      <c r="BD303" s="162">
        <v>0</v>
      </c>
      <c r="BE303" s="159">
        <v>75.86</v>
      </c>
      <c r="BF303" s="159">
        <v>75.86</v>
      </c>
      <c r="BG303" s="159">
        <v>1896.55</v>
      </c>
    </row>
    <row r="304" ht="28.05" customHeight="1" spans="1:59">
      <c r="A304" s="149"/>
      <c r="B304" s="149"/>
      <c r="C304" s="149"/>
      <c r="D304" s="149" t="s">
        <v>1281</v>
      </c>
      <c r="E304" s="340" t="s">
        <v>1717</v>
      </c>
      <c r="F304" s="149" t="s">
        <v>1281</v>
      </c>
      <c r="G304" s="149" t="s">
        <v>1718</v>
      </c>
      <c r="H304" s="149" t="s">
        <v>1712</v>
      </c>
      <c r="I304" s="149" t="s">
        <v>1713</v>
      </c>
      <c r="J304" s="149" t="s">
        <v>1719</v>
      </c>
      <c r="K304" s="149"/>
      <c r="L304" s="149" t="s">
        <v>262</v>
      </c>
      <c r="M304" s="149"/>
      <c r="N304" s="149" t="s">
        <v>263</v>
      </c>
      <c r="O304" s="149" t="s">
        <v>214</v>
      </c>
      <c r="P304" s="149" t="s">
        <v>53</v>
      </c>
      <c r="Q304" s="149"/>
      <c r="R304" s="149" t="s">
        <v>1715</v>
      </c>
      <c r="S304" s="149" t="s">
        <v>483</v>
      </c>
      <c r="T304" s="149" t="s">
        <v>1716</v>
      </c>
      <c r="U304" s="149" t="s">
        <v>267</v>
      </c>
      <c r="V304" s="149"/>
      <c r="W304" s="149"/>
      <c r="X304" s="149" t="s">
        <v>310</v>
      </c>
      <c r="Y304" s="149"/>
      <c r="Z304" s="149"/>
      <c r="AA304" s="149"/>
      <c r="AB304" s="149" t="s">
        <v>269</v>
      </c>
      <c r="AC304" s="149" t="s">
        <v>318</v>
      </c>
      <c r="AD304" s="149" t="s">
        <v>1716</v>
      </c>
      <c r="AE304" s="149" t="s">
        <v>271</v>
      </c>
      <c r="AF304" s="149"/>
      <c r="AG304" s="149" t="s">
        <v>272</v>
      </c>
      <c r="AH304" s="149" t="s">
        <v>273</v>
      </c>
      <c r="AI304" s="158">
        <v>60</v>
      </c>
      <c r="AJ304" s="149"/>
      <c r="AK304" s="159" t="s">
        <v>274</v>
      </c>
      <c r="AL304" s="159" t="s">
        <v>274</v>
      </c>
      <c r="AM304" s="149" t="s">
        <v>274</v>
      </c>
      <c r="AN304" s="160">
        <v>4</v>
      </c>
      <c r="AO304" s="149"/>
      <c r="AP304" s="149" t="s">
        <v>274</v>
      </c>
      <c r="AQ304" s="149" t="s">
        <v>275</v>
      </c>
      <c r="AR304" s="158">
        <v>1</v>
      </c>
      <c r="AS304" s="149" t="s">
        <v>275</v>
      </c>
      <c r="AT304" s="149" t="s">
        <v>276</v>
      </c>
      <c r="AU304" s="161">
        <v>1</v>
      </c>
      <c r="AV304" s="159">
        <v>1896.55</v>
      </c>
      <c r="AW304" s="159">
        <v>75.86</v>
      </c>
      <c r="AX304" s="149" t="s">
        <v>274</v>
      </c>
      <c r="AY304" s="162">
        <v>0</v>
      </c>
      <c r="AZ304" s="162" t="s">
        <v>274</v>
      </c>
      <c r="BA304" s="162">
        <v>0</v>
      </c>
      <c r="BB304" s="159">
        <v>1820.69</v>
      </c>
      <c r="BC304" s="162" t="s">
        <v>274</v>
      </c>
      <c r="BD304" s="162">
        <v>0</v>
      </c>
      <c r="BE304" s="159">
        <v>75.86</v>
      </c>
      <c r="BF304" s="159">
        <v>75.86</v>
      </c>
      <c r="BG304" s="159">
        <v>1896.55</v>
      </c>
    </row>
    <row r="305" ht="28.05" customHeight="1" spans="1:59">
      <c r="A305" s="149"/>
      <c r="B305" s="149"/>
      <c r="C305" s="149"/>
      <c r="D305" s="149" t="s">
        <v>1281</v>
      </c>
      <c r="E305" s="340" t="s">
        <v>1720</v>
      </c>
      <c r="F305" s="149" t="s">
        <v>1281</v>
      </c>
      <c r="G305" s="149" t="s">
        <v>1721</v>
      </c>
      <c r="H305" s="149" t="s">
        <v>1712</v>
      </c>
      <c r="I305" s="149" t="s">
        <v>1713</v>
      </c>
      <c r="J305" s="149" t="s">
        <v>1722</v>
      </c>
      <c r="K305" s="149"/>
      <c r="L305" s="149" t="s">
        <v>262</v>
      </c>
      <c r="M305" s="149"/>
      <c r="N305" s="149" t="s">
        <v>263</v>
      </c>
      <c r="O305" s="149" t="s">
        <v>214</v>
      </c>
      <c r="P305" s="149" t="s">
        <v>53</v>
      </c>
      <c r="Q305" s="149"/>
      <c r="R305" s="149" t="s">
        <v>1715</v>
      </c>
      <c r="S305" s="149" t="s">
        <v>483</v>
      </c>
      <c r="T305" s="149" t="s">
        <v>1716</v>
      </c>
      <c r="U305" s="149" t="s">
        <v>267</v>
      </c>
      <c r="V305" s="149"/>
      <c r="W305" s="149"/>
      <c r="X305" s="149" t="s">
        <v>310</v>
      </c>
      <c r="Y305" s="149"/>
      <c r="Z305" s="149"/>
      <c r="AA305" s="149"/>
      <c r="AB305" s="149" t="s">
        <v>269</v>
      </c>
      <c r="AC305" s="149" t="s">
        <v>318</v>
      </c>
      <c r="AD305" s="149" t="s">
        <v>1716</v>
      </c>
      <c r="AE305" s="149" t="s">
        <v>271</v>
      </c>
      <c r="AF305" s="149"/>
      <c r="AG305" s="149" t="s">
        <v>272</v>
      </c>
      <c r="AH305" s="149" t="s">
        <v>273</v>
      </c>
      <c r="AI305" s="158">
        <v>60</v>
      </c>
      <c r="AJ305" s="149"/>
      <c r="AK305" s="159" t="s">
        <v>274</v>
      </c>
      <c r="AL305" s="159" t="s">
        <v>274</v>
      </c>
      <c r="AM305" s="149" t="s">
        <v>274</v>
      </c>
      <c r="AN305" s="160">
        <v>4</v>
      </c>
      <c r="AO305" s="149"/>
      <c r="AP305" s="149" t="s">
        <v>274</v>
      </c>
      <c r="AQ305" s="149" t="s">
        <v>275</v>
      </c>
      <c r="AR305" s="158">
        <v>1</v>
      </c>
      <c r="AS305" s="149" t="s">
        <v>275</v>
      </c>
      <c r="AT305" s="149" t="s">
        <v>276</v>
      </c>
      <c r="AU305" s="161">
        <v>1</v>
      </c>
      <c r="AV305" s="159">
        <v>1896.55</v>
      </c>
      <c r="AW305" s="159">
        <v>75.86</v>
      </c>
      <c r="AX305" s="149" t="s">
        <v>274</v>
      </c>
      <c r="AY305" s="162">
        <v>0</v>
      </c>
      <c r="AZ305" s="162" t="s">
        <v>274</v>
      </c>
      <c r="BA305" s="162">
        <v>0</v>
      </c>
      <c r="BB305" s="159">
        <v>1820.69</v>
      </c>
      <c r="BC305" s="162" t="s">
        <v>274</v>
      </c>
      <c r="BD305" s="162">
        <v>0</v>
      </c>
      <c r="BE305" s="159">
        <v>75.86</v>
      </c>
      <c r="BF305" s="159">
        <v>75.86</v>
      </c>
      <c r="BG305" s="159">
        <v>1896.55</v>
      </c>
    </row>
    <row r="306" ht="28.05" customHeight="1" spans="1:59">
      <c r="A306" s="149"/>
      <c r="B306" s="149"/>
      <c r="C306" s="149"/>
      <c r="D306" s="149" t="s">
        <v>1281</v>
      </c>
      <c r="E306" s="340" t="s">
        <v>1723</v>
      </c>
      <c r="F306" s="149" t="s">
        <v>1281</v>
      </c>
      <c r="G306" s="149" t="s">
        <v>1724</v>
      </c>
      <c r="H306" s="149" t="s">
        <v>1712</v>
      </c>
      <c r="I306" s="149" t="s">
        <v>1713</v>
      </c>
      <c r="J306" s="149" t="s">
        <v>1725</v>
      </c>
      <c r="K306" s="149"/>
      <c r="L306" s="149" t="s">
        <v>262</v>
      </c>
      <c r="M306" s="149"/>
      <c r="N306" s="149" t="s">
        <v>263</v>
      </c>
      <c r="O306" s="149" t="s">
        <v>214</v>
      </c>
      <c r="P306" s="149" t="s">
        <v>53</v>
      </c>
      <c r="Q306" s="149"/>
      <c r="R306" s="149" t="s">
        <v>1715</v>
      </c>
      <c r="S306" s="149" t="s">
        <v>483</v>
      </c>
      <c r="T306" s="149" t="s">
        <v>1716</v>
      </c>
      <c r="U306" s="149" t="s">
        <v>267</v>
      </c>
      <c r="V306" s="149"/>
      <c r="W306" s="149"/>
      <c r="X306" s="149" t="s">
        <v>310</v>
      </c>
      <c r="Y306" s="149"/>
      <c r="Z306" s="149"/>
      <c r="AA306" s="149"/>
      <c r="AB306" s="149" t="s">
        <v>269</v>
      </c>
      <c r="AC306" s="149" t="s">
        <v>318</v>
      </c>
      <c r="AD306" s="149" t="s">
        <v>1716</v>
      </c>
      <c r="AE306" s="149" t="s">
        <v>271</v>
      </c>
      <c r="AF306" s="149"/>
      <c r="AG306" s="149" t="s">
        <v>272</v>
      </c>
      <c r="AH306" s="149" t="s">
        <v>273</v>
      </c>
      <c r="AI306" s="158">
        <v>60</v>
      </c>
      <c r="AJ306" s="149"/>
      <c r="AK306" s="159" t="s">
        <v>274</v>
      </c>
      <c r="AL306" s="159" t="s">
        <v>274</v>
      </c>
      <c r="AM306" s="149" t="s">
        <v>274</v>
      </c>
      <c r="AN306" s="160">
        <v>4</v>
      </c>
      <c r="AO306" s="149"/>
      <c r="AP306" s="149" t="s">
        <v>274</v>
      </c>
      <c r="AQ306" s="149" t="s">
        <v>275</v>
      </c>
      <c r="AR306" s="158">
        <v>1</v>
      </c>
      <c r="AS306" s="149" t="s">
        <v>275</v>
      </c>
      <c r="AT306" s="149" t="s">
        <v>276</v>
      </c>
      <c r="AU306" s="161">
        <v>1</v>
      </c>
      <c r="AV306" s="159">
        <v>1896.55</v>
      </c>
      <c r="AW306" s="159">
        <v>75.86</v>
      </c>
      <c r="AX306" s="149" t="s">
        <v>274</v>
      </c>
      <c r="AY306" s="162">
        <v>0</v>
      </c>
      <c r="AZ306" s="162" t="s">
        <v>274</v>
      </c>
      <c r="BA306" s="162">
        <v>0</v>
      </c>
      <c r="BB306" s="159">
        <v>1820.69</v>
      </c>
      <c r="BC306" s="162" t="s">
        <v>274</v>
      </c>
      <c r="BD306" s="162">
        <v>0</v>
      </c>
      <c r="BE306" s="159">
        <v>75.86</v>
      </c>
      <c r="BF306" s="159">
        <v>75.86</v>
      </c>
      <c r="BG306" s="159">
        <v>1896.55</v>
      </c>
    </row>
    <row r="307" ht="28.05" customHeight="1" spans="1:59">
      <c r="A307" s="149"/>
      <c r="B307" s="149"/>
      <c r="C307" s="149"/>
      <c r="D307" s="149" t="s">
        <v>1281</v>
      </c>
      <c r="E307" s="340" t="s">
        <v>1726</v>
      </c>
      <c r="F307" s="149" t="s">
        <v>1281</v>
      </c>
      <c r="G307" s="149" t="s">
        <v>1727</v>
      </c>
      <c r="H307" s="149" t="s">
        <v>1712</v>
      </c>
      <c r="I307" s="149" t="s">
        <v>1713</v>
      </c>
      <c r="J307" s="149" t="s">
        <v>1728</v>
      </c>
      <c r="K307" s="149"/>
      <c r="L307" s="149" t="s">
        <v>262</v>
      </c>
      <c r="M307" s="149"/>
      <c r="N307" s="149" t="s">
        <v>263</v>
      </c>
      <c r="O307" s="149" t="s">
        <v>214</v>
      </c>
      <c r="P307" s="149" t="s">
        <v>53</v>
      </c>
      <c r="Q307" s="149"/>
      <c r="R307" s="149" t="s">
        <v>1715</v>
      </c>
      <c r="S307" s="149" t="s">
        <v>483</v>
      </c>
      <c r="T307" s="149" t="s">
        <v>1716</v>
      </c>
      <c r="U307" s="149" t="s">
        <v>267</v>
      </c>
      <c r="V307" s="149"/>
      <c r="W307" s="149"/>
      <c r="X307" s="149" t="s">
        <v>310</v>
      </c>
      <c r="Y307" s="149"/>
      <c r="Z307" s="149"/>
      <c r="AA307" s="149"/>
      <c r="AB307" s="149" t="s">
        <v>269</v>
      </c>
      <c r="AC307" s="149" t="s">
        <v>318</v>
      </c>
      <c r="AD307" s="149" t="s">
        <v>1716</v>
      </c>
      <c r="AE307" s="149" t="s">
        <v>271</v>
      </c>
      <c r="AF307" s="149"/>
      <c r="AG307" s="149" t="s">
        <v>272</v>
      </c>
      <c r="AH307" s="149" t="s">
        <v>273</v>
      </c>
      <c r="AI307" s="158">
        <v>60</v>
      </c>
      <c r="AJ307" s="149"/>
      <c r="AK307" s="159" t="s">
        <v>274</v>
      </c>
      <c r="AL307" s="159" t="s">
        <v>274</v>
      </c>
      <c r="AM307" s="149" t="s">
        <v>274</v>
      </c>
      <c r="AN307" s="160">
        <v>4</v>
      </c>
      <c r="AO307" s="149"/>
      <c r="AP307" s="149" t="s">
        <v>274</v>
      </c>
      <c r="AQ307" s="149" t="s">
        <v>275</v>
      </c>
      <c r="AR307" s="158">
        <v>1</v>
      </c>
      <c r="AS307" s="149" t="s">
        <v>275</v>
      </c>
      <c r="AT307" s="149" t="s">
        <v>276</v>
      </c>
      <c r="AU307" s="161">
        <v>1</v>
      </c>
      <c r="AV307" s="159">
        <v>1896.55</v>
      </c>
      <c r="AW307" s="159">
        <v>75.86</v>
      </c>
      <c r="AX307" s="149" t="s">
        <v>274</v>
      </c>
      <c r="AY307" s="162">
        <v>0</v>
      </c>
      <c r="AZ307" s="162" t="s">
        <v>274</v>
      </c>
      <c r="BA307" s="162">
        <v>0</v>
      </c>
      <c r="BB307" s="159">
        <v>1820.69</v>
      </c>
      <c r="BC307" s="162" t="s">
        <v>274</v>
      </c>
      <c r="BD307" s="162">
        <v>0</v>
      </c>
      <c r="BE307" s="159">
        <v>75.86</v>
      </c>
      <c r="BF307" s="159">
        <v>75.86</v>
      </c>
      <c r="BG307" s="159">
        <v>1896.55</v>
      </c>
    </row>
    <row r="308" ht="28.05" customHeight="1" spans="1:59">
      <c r="A308" s="149"/>
      <c r="B308" s="149"/>
      <c r="C308" s="149"/>
      <c r="D308" s="149" t="s">
        <v>1281</v>
      </c>
      <c r="E308" s="340" t="s">
        <v>1729</v>
      </c>
      <c r="F308" s="149" t="s">
        <v>1281</v>
      </c>
      <c r="G308" s="149" t="s">
        <v>1730</v>
      </c>
      <c r="H308" s="149" t="s">
        <v>1712</v>
      </c>
      <c r="I308" s="149" t="s">
        <v>1713</v>
      </c>
      <c r="J308" s="149" t="s">
        <v>1731</v>
      </c>
      <c r="K308" s="149"/>
      <c r="L308" s="149" t="s">
        <v>262</v>
      </c>
      <c r="M308" s="149"/>
      <c r="N308" s="149" t="s">
        <v>263</v>
      </c>
      <c r="O308" s="149" t="s">
        <v>214</v>
      </c>
      <c r="P308" s="149" t="s">
        <v>53</v>
      </c>
      <c r="Q308" s="149"/>
      <c r="R308" s="149" t="s">
        <v>1715</v>
      </c>
      <c r="S308" s="149" t="s">
        <v>483</v>
      </c>
      <c r="T308" s="149" t="s">
        <v>1716</v>
      </c>
      <c r="U308" s="149" t="s">
        <v>267</v>
      </c>
      <c r="V308" s="149"/>
      <c r="W308" s="149"/>
      <c r="X308" s="149" t="s">
        <v>310</v>
      </c>
      <c r="Y308" s="149"/>
      <c r="Z308" s="149"/>
      <c r="AA308" s="149"/>
      <c r="AB308" s="149" t="s">
        <v>269</v>
      </c>
      <c r="AC308" s="149" t="s">
        <v>318</v>
      </c>
      <c r="AD308" s="149" t="s">
        <v>1716</v>
      </c>
      <c r="AE308" s="149" t="s">
        <v>271</v>
      </c>
      <c r="AF308" s="149"/>
      <c r="AG308" s="149" t="s">
        <v>272</v>
      </c>
      <c r="AH308" s="149" t="s">
        <v>273</v>
      </c>
      <c r="AI308" s="158">
        <v>60</v>
      </c>
      <c r="AJ308" s="149"/>
      <c r="AK308" s="159" t="s">
        <v>274</v>
      </c>
      <c r="AL308" s="159" t="s">
        <v>274</v>
      </c>
      <c r="AM308" s="149" t="s">
        <v>274</v>
      </c>
      <c r="AN308" s="160">
        <v>4</v>
      </c>
      <c r="AO308" s="149"/>
      <c r="AP308" s="149" t="s">
        <v>274</v>
      </c>
      <c r="AQ308" s="149" t="s">
        <v>275</v>
      </c>
      <c r="AR308" s="158">
        <v>1</v>
      </c>
      <c r="AS308" s="149" t="s">
        <v>275</v>
      </c>
      <c r="AT308" s="149" t="s">
        <v>276</v>
      </c>
      <c r="AU308" s="161">
        <v>1</v>
      </c>
      <c r="AV308" s="159">
        <v>1896.55</v>
      </c>
      <c r="AW308" s="159">
        <v>75.86</v>
      </c>
      <c r="AX308" s="149" t="s">
        <v>274</v>
      </c>
      <c r="AY308" s="162">
        <v>0</v>
      </c>
      <c r="AZ308" s="162" t="s">
        <v>274</v>
      </c>
      <c r="BA308" s="162">
        <v>0</v>
      </c>
      <c r="BB308" s="159">
        <v>1820.69</v>
      </c>
      <c r="BC308" s="162" t="s">
        <v>274</v>
      </c>
      <c r="BD308" s="162">
        <v>0</v>
      </c>
      <c r="BE308" s="159">
        <v>75.86</v>
      </c>
      <c r="BF308" s="159">
        <v>75.86</v>
      </c>
      <c r="BG308" s="159">
        <v>1896.55</v>
      </c>
    </row>
    <row r="309" ht="28.05" customHeight="1" spans="1:59">
      <c r="A309" s="149"/>
      <c r="B309" s="149"/>
      <c r="C309" s="149"/>
      <c r="D309" s="149" t="s">
        <v>1281</v>
      </c>
      <c r="E309" s="340" t="s">
        <v>1732</v>
      </c>
      <c r="F309" s="149" t="s">
        <v>1281</v>
      </c>
      <c r="G309" s="149" t="s">
        <v>1733</v>
      </c>
      <c r="H309" s="149" t="s">
        <v>1712</v>
      </c>
      <c r="I309" s="149" t="s">
        <v>1713</v>
      </c>
      <c r="J309" s="149" t="s">
        <v>1734</v>
      </c>
      <c r="K309" s="149"/>
      <c r="L309" s="149" t="s">
        <v>262</v>
      </c>
      <c r="M309" s="149"/>
      <c r="N309" s="149" t="s">
        <v>263</v>
      </c>
      <c r="O309" s="149" t="s">
        <v>214</v>
      </c>
      <c r="P309" s="149" t="s">
        <v>53</v>
      </c>
      <c r="Q309" s="149"/>
      <c r="R309" s="149" t="s">
        <v>1715</v>
      </c>
      <c r="S309" s="149" t="s">
        <v>483</v>
      </c>
      <c r="T309" s="149" t="s">
        <v>1716</v>
      </c>
      <c r="U309" s="149" t="s">
        <v>267</v>
      </c>
      <c r="V309" s="149"/>
      <c r="W309" s="149"/>
      <c r="X309" s="149" t="s">
        <v>310</v>
      </c>
      <c r="Y309" s="149"/>
      <c r="Z309" s="149"/>
      <c r="AA309" s="149"/>
      <c r="AB309" s="149" t="s">
        <v>269</v>
      </c>
      <c r="AC309" s="149" t="s">
        <v>318</v>
      </c>
      <c r="AD309" s="149" t="s">
        <v>1716</v>
      </c>
      <c r="AE309" s="149" t="s">
        <v>271</v>
      </c>
      <c r="AF309" s="149"/>
      <c r="AG309" s="149" t="s">
        <v>272</v>
      </c>
      <c r="AH309" s="149" t="s">
        <v>273</v>
      </c>
      <c r="AI309" s="158">
        <v>60</v>
      </c>
      <c r="AJ309" s="149"/>
      <c r="AK309" s="159" t="s">
        <v>274</v>
      </c>
      <c r="AL309" s="159" t="s">
        <v>274</v>
      </c>
      <c r="AM309" s="149" t="s">
        <v>274</v>
      </c>
      <c r="AN309" s="160">
        <v>4</v>
      </c>
      <c r="AO309" s="149"/>
      <c r="AP309" s="149" t="s">
        <v>274</v>
      </c>
      <c r="AQ309" s="149" t="s">
        <v>275</v>
      </c>
      <c r="AR309" s="158">
        <v>1</v>
      </c>
      <c r="AS309" s="149" t="s">
        <v>275</v>
      </c>
      <c r="AT309" s="149" t="s">
        <v>276</v>
      </c>
      <c r="AU309" s="161">
        <v>1</v>
      </c>
      <c r="AV309" s="159">
        <v>1896.55</v>
      </c>
      <c r="AW309" s="159">
        <v>75.86</v>
      </c>
      <c r="AX309" s="149" t="s">
        <v>274</v>
      </c>
      <c r="AY309" s="162">
        <v>0</v>
      </c>
      <c r="AZ309" s="162" t="s">
        <v>274</v>
      </c>
      <c r="BA309" s="162">
        <v>0</v>
      </c>
      <c r="BB309" s="159">
        <v>1820.69</v>
      </c>
      <c r="BC309" s="162" t="s">
        <v>274</v>
      </c>
      <c r="BD309" s="162">
        <v>0</v>
      </c>
      <c r="BE309" s="159">
        <v>75.86</v>
      </c>
      <c r="BF309" s="159">
        <v>75.86</v>
      </c>
      <c r="BG309" s="159">
        <v>1896.55</v>
      </c>
    </row>
    <row r="310" ht="28.05" customHeight="1" spans="1:59">
      <c r="A310" s="149"/>
      <c r="B310" s="149"/>
      <c r="C310" s="149"/>
      <c r="D310" s="149" t="s">
        <v>1281</v>
      </c>
      <c r="E310" s="340" t="s">
        <v>1735</v>
      </c>
      <c r="F310" s="149" t="s">
        <v>1281</v>
      </c>
      <c r="G310" s="149" t="s">
        <v>1736</v>
      </c>
      <c r="H310" s="149" t="s">
        <v>1678</v>
      </c>
      <c r="I310" s="149" t="s">
        <v>1696</v>
      </c>
      <c r="J310" s="149" t="s">
        <v>1737</v>
      </c>
      <c r="K310" s="149"/>
      <c r="L310" s="149" t="s">
        <v>287</v>
      </c>
      <c r="M310" s="149"/>
      <c r="N310" s="149" t="s">
        <v>263</v>
      </c>
      <c r="O310" s="149" t="s">
        <v>214</v>
      </c>
      <c r="P310" s="149" t="s">
        <v>53</v>
      </c>
      <c r="Q310" s="149"/>
      <c r="R310" s="149" t="s">
        <v>460</v>
      </c>
      <c r="S310" s="149" t="s">
        <v>289</v>
      </c>
      <c r="T310" s="149" t="s">
        <v>1681</v>
      </c>
      <c r="U310" s="149" t="s">
        <v>267</v>
      </c>
      <c r="V310" s="149"/>
      <c r="W310" s="149"/>
      <c r="X310" s="149" t="s">
        <v>310</v>
      </c>
      <c r="Y310" s="149"/>
      <c r="Z310" s="149"/>
      <c r="AA310" s="149"/>
      <c r="AB310" s="149" t="s">
        <v>269</v>
      </c>
      <c r="AC310" s="149" t="s">
        <v>318</v>
      </c>
      <c r="AD310" s="149" t="s">
        <v>1681</v>
      </c>
      <c r="AE310" s="149" t="s">
        <v>271</v>
      </c>
      <c r="AF310" s="149"/>
      <c r="AG310" s="149" t="s">
        <v>272</v>
      </c>
      <c r="AH310" s="149" t="s">
        <v>273</v>
      </c>
      <c r="AI310" s="158">
        <v>35</v>
      </c>
      <c r="AJ310" s="149"/>
      <c r="AK310" s="159" t="s">
        <v>274</v>
      </c>
      <c r="AL310" s="159" t="s">
        <v>274</v>
      </c>
      <c r="AM310" s="149" t="s">
        <v>274</v>
      </c>
      <c r="AN310" s="160">
        <v>4</v>
      </c>
      <c r="AO310" s="149"/>
      <c r="AP310" s="149" t="s">
        <v>274</v>
      </c>
      <c r="AQ310" s="149" t="s">
        <v>275</v>
      </c>
      <c r="AR310" s="158">
        <v>1</v>
      </c>
      <c r="AS310" s="149" t="s">
        <v>275</v>
      </c>
      <c r="AT310" s="149" t="s">
        <v>276</v>
      </c>
      <c r="AU310" s="161">
        <v>1</v>
      </c>
      <c r="AV310" s="159">
        <v>2480</v>
      </c>
      <c r="AW310" s="159">
        <v>99.2</v>
      </c>
      <c r="AX310" s="149" t="s">
        <v>274</v>
      </c>
      <c r="AY310" s="162">
        <v>0</v>
      </c>
      <c r="AZ310" s="162" t="s">
        <v>274</v>
      </c>
      <c r="BA310" s="162">
        <v>0</v>
      </c>
      <c r="BB310" s="159">
        <v>2380.8</v>
      </c>
      <c r="BC310" s="162" t="s">
        <v>274</v>
      </c>
      <c r="BD310" s="162">
        <v>0</v>
      </c>
      <c r="BE310" s="159">
        <v>99.2</v>
      </c>
      <c r="BF310" s="159">
        <v>99.2</v>
      </c>
      <c r="BG310" s="159">
        <v>2480</v>
      </c>
    </row>
    <row r="311" ht="28.05" customHeight="1" spans="1:59">
      <c r="A311" s="149"/>
      <c r="B311" s="149"/>
      <c r="C311" s="149"/>
      <c r="D311" s="149" t="s">
        <v>1281</v>
      </c>
      <c r="E311" s="340" t="s">
        <v>1738</v>
      </c>
      <c r="F311" s="149" t="s">
        <v>1281</v>
      </c>
      <c r="G311" s="149" t="s">
        <v>1739</v>
      </c>
      <c r="H311" s="149" t="s">
        <v>1678</v>
      </c>
      <c r="I311" s="149" t="s">
        <v>1696</v>
      </c>
      <c r="J311" s="149" t="s">
        <v>1740</v>
      </c>
      <c r="K311" s="149"/>
      <c r="L311" s="149" t="s">
        <v>287</v>
      </c>
      <c r="M311" s="149"/>
      <c r="N311" s="149" t="s">
        <v>263</v>
      </c>
      <c r="O311" s="149" t="s">
        <v>214</v>
      </c>
      <c r="P311" s="149" t="s">
        <v>53</v>
      </c>
      <c r="Q311" s="149"/>
      <c r="R311" s="149" t="s">
        <v>460</v>
      </c>
      <c r="S311" s="149" t="s">
        <v>289</v>
      </c>
      <c r="T311" s="149" t="s">
        <v>1681</v>
      </c>
      <c r="U311" s="149" t="s">
        <v>267</v>
      </c>
      <c r="V311" s="149"/>
      <c r="W311" s="149"/>
      <c r="X311" s="149" t="s">
        <v>310</v>
      </c>
      <c r="Y311" s="149"/>
      <c r="Z311" s="149"/>
      <c r="AA311" s="149"/>
      <c r="AB311" s="149" t="s">
        <v>269</v>
      </c>
      <c r="AC311" s="149" t="s">
        <v>318</v>
      </c>
      <c r="AD311" s="149" t="s">
        <v>1681</v>
      </c>
      <c r="AE311" s="149" t="s">
        <v>271</v>
      </c>
      <c r="AF311" s="149"/>
      <c r="AG311" s="149" t="s">
        <v>272</v>
      </c>
      <c r="AH311" s="149" t="s">
        <v>273</v>
      </c>
      <c r="AI311" s="158">
        <v>35</v>
      </c>
      <c r="AJ311" s="149"/>
      <c r="AK311" s="159" t="s">
        <v>274</v>
      </c>
      <c r="AL311" s="159" t="s">
        <v>274</v>
      </c>
      <c r="AM311" s="149" t="s">
        <v>274</v>
      </c>
      <c r="AN311" s="160">
        <v>4</v>
      </c>
      <c r="AO311" s="149"/>
      <c r="AP311" s="149" t="s">
        <v>274</v>
      </c>
      <c r="AQ311" s="149" t="s">
        <v>275</v>
      </c>
      <c r="AR311" s="158">
        <v>1</v>
      </c>
      <c r="AS311" s="149" t="s">
        <v>275</v>
      </c>
      <c r="AT311" s="149" t="s">
        <v>276</v>
      </c>
      <c r="AU311" s="161">
        <v>1</v>
      </c>
      <c r="AV311" s="159">
        <v>2480</v>
      </c>
      <c r="AW311" s="159">
        <v>99.2</v>
      </c>
      <c r="AX311" s="149" t="s">
        <v>274</v>
      </c>
      <c r="AY311" s="162">
        <v>0</v>
      </c>
      <c r="AZ311" s="162" t="s">
        <v>274</v>
      </c>
      <c r="BA311" s="162">
        <v>0</v>
      </c>
      <c r="BB311" s="159">
        <v>2380.8</v>
      </c>
      <c r="BC311" s="162" t="s">
        <v>274</v>
      </c>
      <c r="BD311" s="162">
        <v>0</v>
      </c>
      <c r="BE311" s="159">
        <v>99.2</v>
      </c>
      <c r="BF311" s="159">
        <v>99.2</v>
      </c>
      <c r="BG311" s="159">
        <v>2480</v>
      </c>
    </row>
    <row r="312" ht="28.05" customHeight="1" spans="1:59">
      <c r="A312" s="149"/>
      <c r="B312" s="149"/>
      <c r="C312" s="149"/>
      <c r="D312" s="149" t="s">
        <v>1281</v>
      </c>
      <c r="E312" s="340" t="s">
        <v>1741</v>
      </c>
      <c r="F312" s="149" t="s">
        <v>1281</v>
      </c>
      <c r="G312" s="149" t="s">
        <v>1742</v>
      </c>
      <c r="H312" s="149" t="s">
        <v>1678</v>
      </c>
      <c r="I312" s="149" t="s">
        <v>1696</v>
      </c>
      <c r="J312" s="149" t="s">
        <v>1743</v>
      </c>
      <c r="K312" s="149"/>
      <c r="L312" s="149" t="s">
        <v>287</v>
      </c>
      <c r="M312" s="149"/>
      <c r="N312" s="149" t="s">
        <v>263</v>
      </c>
      <c r="O312" s="149" t="s">
        <v>214</v>
      </c>
      <c r="P312" s="149" t="s">
        <v>53</v>
      </c>
      <c r="Q312" s="149"/>
      <c r="R312" s="149" t="s">
        <v>460</v>
      </c>
      <c r="S312" s="149" t="s">
        <v>289</v>
      </c>
      <c r="T312" s="149" t="s">
        <v>1681</v>
      </c>
      <c r="U312" s="149" t="s">
        <v>267</v>
      </c>
      <c r="V312" s="149"/>
      <c r="W312" s="149"/>
      <c r="X312" s="149" t="s">
        <v>310</v>
      </c>
      <c r="Y312" s="149"/>
      <c r="Z312" s="149"/>
      <c r="AA312" s="149"/>
      <c r="AB312" s="149" t="s">
        <v>269</v>
      </c>
      <c r="AC312" s="149" t="s">
        <v>318</v>
      </c>
      <c r="AD312" s="149" t="s">
        <v>1681</v>
      </c>
      <c r="AE312" s="149" t="s">
        <v>271</v>
      </c>
      <c r="AF312" s="149"/>
      <c r="AG312" s="149" t="s">
        <v>272</v>
      </c>
      <c r="AH312" s="149" t="s">
        <v>273</v>
      </c>
      <c r="AI312" s="158">
        <v>35</v>
      </c>
      <c r="AJ312" s="149"/>
      <c r="AK312" s="159" t="s">
        <v>274</v>
      </c>
      <c r="AL312" s="159" t="s">
        <v>274</v>
      </c>
      <c r="AM312" s="149" t="s">
        <v>274</v>
      </c>
      <c r="AN312" s="160">
        <v>4</v>
      </c>
      <c r="AO312" s="149"/>
      <c r="AP312" s="149" t="s">
        <v>274</v>
      </c>
      <c r="AQ312" s="149" t="s">
        <v>275</v>
      </c>
      <c r="AR312" s="158">
        <v>1</v>
      </c>
      <c r="AS312" s="149" t="s">
        <v>275</v>
      </c>
      <c r="AT312" s="149" t="s">
        <v>276</v>
      </c>
      <c r="AU312" s="161">
        <v>1</v>
      </c>
      <c r="AV312" s="159">
        <v>2480</v>
      </c>
      <c r="AW312" s="159">
        <v>99.2</v>
      </c>
      <c r="AX312" s="149" t="s">
        <v>274</v>
      </c>
      <c r="AY312" s="162">
        <v>0</v>
      </c>
      <c r="AZ312" s="162" t="s">
        <v>274</v>
      </c>
      <c r="BA312" s="162">
        <v>0</v>
      </c>
      <c r="BB312" s="159">
        <v>2380.8</v>
      </c>
      <c r="BC312" s="162" t="s">
        <v>274</v>
      </c>
      <c r="BD312" s="162">
        <v>0</v>
      </c>
      <c r="BE312" s="159">
        <v>99.2</v>
      </c>
      <c r="BF312" s="159">
        <v>99.2</v>
      </c>
      <c r="BG312" s="159">
        <v>2480</v>
      </c>
    </row>
    <row r="313" ht="28.05" customHeight="1" spans="1:59">
      <c r="A313" s="149"/>
      <c r="B313" s="149"/>
      <c r="C313" s="149"/>
      <c r="D313" s="149" t="s">
        <v>1281</v>
      </c>
      <c r="E313" s="340" t="s">
        <v>1744</v>
      </c>
      <c r="F313" s="149" t="s">
        <v>1281</v>
      </c>
      <c r="G313" s="149" t="s">
        <v>1745</v>
      </c>
      <c r="H313" s="149" t="s">
        <v>1746</v>
      </c>
      <c r="I313" s="149" t="s">
        <v>1747</v>
      </c>
      <c r="J313" s="149" t="s">
        <v>1748</v>
      </c>
      <c r="K313" s="149"/>
      <c r="L313" s="149" t="s">
        <v>262</v>
      </c>
      <c r="M313" s="149"/>
      <c r="N313" s="149" t="s">
        <v>263</v>
      </c>
      <c r="O313" s="149" t="s">
        <v>214</v>
      </c>
      <c r="P313" s="149" t="s">
        <v>53</v>
      </c>
      <c r="Q313" s="149"/>
      <c r="R313" s="149" t="s">
        <v>460</v>
      </c>
      <c r="S313" s="149" t="s">
        <v>289</v>
      </c>
      <c r="T313" s="149" t="s">
        <v>162</v>
      </c>
      <c r="U313" s="149" t="s">
        <v>267</v>
      </c>
      <c r="V313" s="149"/>
      <c r="W313" s="149"/>
      <c r="X313" s="149" t="s">
        <v>310</v>
      </c>
      <c r="Y313" s="149"/>
      <c r="Z313" s="149"/>
      <c r="AA313" s="149"/>
      <c r="AB313" s="149" t="s">
        <v>269</v>
      </c>
      <c r="AC313" s="149" t="s">
        <v>318</v>
      </c>
      <c r="AD313" s="149" t="s">
        <v>162</v>
      </c>
      <c r="AE313" s="149" t="s">
        <v>271</v>
      </c>
      <c r="AF313" s="149"/>
      <c r="AG313" s="149" t="s">
        <v>272</v>
      </c>
      <c r="AH313" s="149" t="s">
        <v>273</v>
      </c>
      <c r="AI313" s="158">
        <v>35</v>
      </c>
      <c r="AJ313" s="149"/>
      <c r="AK313" s="159" t="s">
        <v>274</v>
      </c>
      <c r="AL313" s="159" t="s">
        <v>274</v>
      </c>
      <c r="AM313" s="149" t="s">
        <v>274</v>
      </c>
      <c r="AN313" s="160">
        <v>0</v>
      </c>
      <c r="AO313" s="149"/>
      <c r="AP313" s="149" t="s">
        <v>274</v>
      </c>
      <c r="AQ313" s="149" t="s">
        <v>275</v>
      </c>
      <c r="AR313" s="158">
        <v>1</v>
      </c>
      <c r="AS313" s="149" t="s">
        <v>275</v>
      </c>
      <c r="AT313" s="149" t="s">
        <v>276</v>
      </c>
      <c r="AU313" s="161">
        <v>1</v>
      </c>
      <c r="AV313" s="159">
        <v>1213.68</v>
      </c>
      <c r="AW313" s="159">
        <v>0</v>
      </c>
      <c r="AX313" s="149" t="s">
        <v>274</v>
      </c>
      <c r="AY313" s="162">
        <v>0</v>
      </c>
      <c r="AZ313" s="162" t="s">
        <v>274</v>
      </c>
      <c r="BA313" s="162">
        <v>0</v>
      </c>
      <c r="BB313" s="159">
        <v>1165.13</v>
      </c>
      <c r="BC313" s="162" t="s">
        <v>274</v>
      </c>
      <c r="BD313" s="159">
        <v>48.55</v>
      </c>
      <c r="BE313" s="159">
        <v>48.55</v>
      </c>
      <c r="BF313" s="162">
        <v>0</v>
      </c>
      <c r="BG313" s="159">
        <v>1213.68</v>
      </c>
    </row>
    <row r="314" ht="28.05" customHeight="1" spans="1:59">
      <c r="A314" s="149"/>
      <c r="B314" s="149"/>
      <c r="C314" s="149"/>
      <c r="D314" s="149" t="s">
        <v>1281</v>
      </c>
      <c r="E314" s="340" t="s">
        <v>1749</v>
      </c>
      <c r="F314" s="149" t="s">
        <v>1281</v>
      </c>
      <c r="G314" s="149" t="s">
        <v>1750</v>
      </c>
      <c r="H314" s="149" t="s">
        <v>1712</v>
      </c>
      <c r="I314" s="149" t="s">
        <v>1713</v>
      </c>
      <c r="J314" s="149" t="s">
        <v>1751</v>
      </c>
      <c r="K314" s="149"/>
      <c r="L314" s="149" t="s">
        <v>262</v>
      </c>
      <c r="M314" s="149"/>
      <c r="N314" s="149" t="s">
        <v>263</v>
      </c>
      <c r="O314" s="149" t="s">
        <v>214</v>
      </c>
      <c r="P314" s="149" t="s">
        <v>53</v>
      </c>
      <c r="Q314" s="149"/>
      <c r="R314" s="149" t="s">
        <v>1715</v>
      </c>
      <c r="S314" s="149" t="s">
        <v>483</v>
      </c>
      <c r="T314" s="149" t="s">
        <v>1716</v>
      </c>
      <c r="U314" s="149" t="s">
        <v>267</v>
      </c>
      <c r="V314" s="149"/>
      <c r="W314" s="149"/>
      <c r="X314" s="149" t="s">
        <v>310</v>
      </c>
      <c r="Y314" s="149"/>
      <c r="Z314" s="149"/>
      <c r="AA314" s="149"/>
      <c r="AB314" s="149" t="s">
        <v>269</v>
      </c>
      <c r="AC314" s="149" t="s">
        <v>318</v>
      </c>
      <c r="AD314" s="149" t="s">
        <v>1716</v>
      </c>
      <c r="AE314" s="149" t="s">
        <v>271</v>
      </c>
      <c r="AF314" s="149"/>
      <c r="AG314" s="149" t="s">
        <v>272</v>
      </c>
      <c r="AH314" s="149" t="s">
        <v>273</v>
      </c>
      <c r="AI314" s="158">
        <v>60</v>
      </c>
      <c r="AJ314" s="149"/>
      <c r="AK314" s="159" t="s">
        <v>274</v>
      </c>
      <c r="AL314" s="159" t="s">
        <v>274</v>
      </c>
      <c r="AM314" s="149" t="s">
        <v>274</v>
      </c>
      <c r="AN314" s="160">
        <v>4</v>
      </c>
      <c r="AO314" s="149"/>
      <c r="AP314" s="149" t="s">
        <v>274</v>
      </c>
      <c r="AQ314" s="149" t="s">
        <v>275</v>
      </c>
      <c r="AR314" s="158">
        <v>1</v>
      </c>
      <c r="AS314" s="149" t="s">
        <v>275</v>
      </c>
      <c r="AT314" s="149" t="s">
        <v>276</v>
      </c>
      <c r="AU314" s="161">
        <v>1</v>
      </c>
      <c r="AV314" s="159">
        <v>1896.55</v>
      </c>
      <c r="AW314" s="159">
        <v>75.86</v>
      </c>
      <c r="AX314" s="149" t="s">
        <v>274</v>
      </c>
      <c r="AY314" s="162">
        <v>0</v>
      </c>
      <c r="AZ314" s="162" t="s">
        <v>274</v>
      </c>
      <c r="BA314" s="162">
        <v>0</v>
      </c>
      <c r="BB314" s="159">
        <v>1820.69</v>
      </c>
      <c r="BC314" s="162" t="s">
        <v>274</v>
      </c>
      <c r="BD314" s="162">
        <v>0</v>
      </c>
      <c r="BE314" s="159">
        <v>75.86</v>
      </c>
      <c r="BF314" s="159">
        <v>75.86</v>
      </c>
      <c r="BG314" s="159">
        <v>1896.55</v>
      </c>
    </row>
    <row r="315" ht="28.05" customHeight="1" spans="1:59">
      <c r="A315" s="149"/>
      <c r="B315" s="149"/>
      <c r="C315" s="149"/>
      <c r="D315" s="149" t="s">
        <v>1281</v>
      </c>
      <c r="E315" s="340" t="s">
        <v>1752</v>
      </c>
      <c r="F315" s="149" t="s">
        <v>1281</v>
      </c>
      <c r="G315" s="149" t="s">
        <v>1753</v>
      </c>
      <c r="H315" s="149" t="s">
        <v>1678</v>
      </c>
      <c r="I315" s="149" t="s">
        <v>1696</v>
      </c>
      <c r="J315" s="149" t="s">
        <v>1754</v>
      </c>
      <c r="K315" s="149"/>
      <c r="L315" s="149" t="s">
        <v>287</v>
      </c>
      <c r="M315" s="149"/>
      <c r="N315" s="149" t="s">
        <v>263</v>
      </c>
      <c r="O315" s="149" t="s">
        <v>214</v>
      </c>
      <c r="P315" s="149" t="s">
        <v>53</v>
      </c>
      <c r="Q315" s="149"/>
      <c r="R315" s="149" t="s">
        <v>460</v>
      </c>
      <c r="S315" s="149" t="s">
        <v>289</v>
      </c>
      <c r="T315" s="149" t="s">
        <v>1681</v>
      </c>
      <c r="U315" s="149" t="s">
        <v>267</v>
      </c>
      <c r="V315" s="149"/>
      <c r="W315" s="149"/>
      <c r="X315" s="149" t="s">
        <v>310</v>
      </c>
      <c r="Y315" s="149"/>
      <c r="Z315" s="149"/>
      <c r="AA315" s="149"/>
      <c r="AB315" s="149" t="s">
        <v>269</v>
      </c>
      <c r="AC315" s="149" t="s">
        <v>318</v>
      </c>
      <c r="AD315" s="149" t="s">
        <v>1681</v>
      </c>
      <c r="AE315" s="149" t="s">
        <v>271</v>
      </c>
      <c r="AF315" s="149"/>
      <c r="AG315" s="149" t="s">
        <v>272</v>
      </c>
      <c r="AH315" s="149" t="s">
        <v>273</v>
      </c>
      <c r="AI315" s="158">
        <v>35</v>
      </c>
      <c r="AJ315" s="149"/>
      <c r="AK315" s="159" t="s">
        <v>274</v>
      </c>
      <c r="AL315" s="159" t="s">
        <v>274</v>
      </c>
      <c r="AM315" s="149" t="s">
        <v>274</v>
      </c>
      <c r="AN315" s="160">
        <v>4</v>
      </c>
      <c r="AO315" s="149"/>
      <c r="AP315" s="149" t="s">
        <v>274</v>
      </c>
      <c r="AQ315" s="149" t="s">
        <v>275</v>
      </c>
      <c r="AR315" s="158">
        <v>1</v>
      </c>
      <c r="AS315" s="149" t="s">
        <v>275</v>
      </c>
      <c r="AT315" s="149" t="s">
        <v>276</v>
      </c>
      <c r="AU315" s="161">
        <v>1</v>
      </c>
      <c r="AV315" s="159">
        <v>2480</v>
      </c>
      <c r="AW315" s="159">
        <v>99.2</v>
      </c>
      <c r="AX315" s="149" t="s">
        <v>274</v>
      </c>
      <c r="AY315" s="162">
        <v>0</v>
      </c>
      <c r="AZ315" s="162" t="s">
        <v>274</v>
      </c>
      <c r="BA315" s="162">
        <v>0</v>
      </c>
      <c r="BB315" s="159">
        <v>2380.8</v>
      </c>
      <c r="BC315" s="162" t="s">
        <v>274</v>
      </c>
      <c r="BD315" s="162">
        <v>0</v>
      </c>
      <c r="BE315" s="159">
        <v>99.2</v>
      </c>
      <c r="BF315" s="159">
        <v>99.2</v>
      </c>
      <c r="BG315" s="159">
        <v>2480</v>
      </c>
    </row>
    <row r="316" ht="28.05" customHeight="1" spans="1:59">
      <c r="A316" s="149"/>
      <c r="B316" s="149"/>
      <c r="C316" s="149"/>
      <c r="D316" s="149" t="s">
        <v>1281</v>
      </c>
      <c r="E316" s="340" t="s">
        <v>1755</v>
      </c>
      <c r="F316" s="149" t="s">
        <v>1281</v>
      </c>
      <c r="G316" s="149" t="s">
        <v>1756</v>
      </c>
      <c r="H316" s="149" t="s">
        <v>1579</v>
      </c>
      <c r="I316" s="149" t="s">
        <v>1757</v>
      </c>
      <c r="J316" s="149" t="s">
        <v>1758</v>
      </c>
      <c r="K316" s="149"/>
      <c r="L316" s="149" t="s">
        <v>262</v>
      </c>
      <c r="M316" s="149"/>
      <c r="N316" s="149" t="s">
        <v>263</v>
      </c>
      <c r="O316" s="149" t="s">
        <v>214</v>
      </c>
      <c r="P316" s="149" t="s">
        <v>53</v>
      </c>
      <c r="Q316" s="149"/>
      <c r="R316" s="149" t="s">
        <v>336</v>
      </c>
      <c r="S316" s="149" t="s">
        <v>289</v>
      </c>
      <c r="T316" s="149" t="s">
        <v>162</v>
      </c>
      <c r="U316" s="149" t="s">
        <v>267</v>
      </c>
      <c r="V316" s="149"/>
      <c r="W316" s="149"/>
      <c r="X316" s="149" t="s">
        <v>336</v>
      </c>
      <c r="Y316" s="149"/>
      <c r="Z316" s="149"/>
      <c r="AA316" s="149"/>
      <c r="AB316" s="149" t="s">
        <v>269</v>
      </c>
      <c r="AC316" s="149" t="s">
        <v>318</v>
      </c>
      <c r="AD316" s="149" t="s">
        <v>162</v>
      </c>
      <c r="AE316" s="149" t="s">
        <v>271</v>
      </c>
      <c r="AF316" s="149"/>
      <c r="AG316" s="149" t="s">
        <v>272</v>
      </c>
      <c r="AH316" s="149" t="s">
        <v>273</v>
      </c>
      <c r="AI316" s="158">
        <v>36</v>
      </c>
      <c r="AJ316" s="149"/>
      <c r="AK316" s="159" t="s">
        <v>274</v>
      </c>
      <c r="AL316" s="159" t="s">
        <v>274</v>
      </c>
      <c r="AM316" s="149" t="s">
        <v>274</v>
      </c>
      <c r="AN316" s="160">
        <v>4</v>
      </c>
      <c r="AO316" s="149"/>
      <c r="AP316" s="149" t="s">
        <v>274</v>
      </c>
      <c r="AQ316" s="149" t="s">
        <v>275</v>
      </c>
      <c r="AR316" s="158">
        <v>1</v>
      </c>
      <c r="AS316" s="149" t="s">
        <v>275</v>
      </c>
      <c r="AT316" s="149" t="s">
        <v>276</v>
      </c>
      <c r="AU316" s="161">
        <v>1</v>
      </c>
      <c r="AV316" s="159">
        <v>1777.78</v>
      </c>
      <c r="AW316" s="159">
        <v>71.11</v>
      </c>
      <c r="AX316" s="149" t="s">
        <v>274</v>
      </c>
      <c r="AY316" s="162">
        <v>0</v>
      </c>
      <c r="AZ316" s="162" t="s">
        <v>274</v>
      </c>
      <c r="BA316" s="162">
        <v>0</v>
      </c>
      <c r="BB316" s="159">
        <v>1706.67</v>
      </c>
      <c r="BC316" s="162" t="s">
        <v>274</v>
      </c>
      <c r="BD316" s="162">
        <v>0</v>
      </c>
      <c r="BE316" s="159">
        <v>71.11</v>
      </c>
      <c r="BF316" s="159">
        <v>71.11</v>
      </c>
      <c r="BG316" s="159">
        <v>1777.78</v>
      </c>
    </row>
    <row r="317" ht="28.05" customHeight="1" spans="1:59">
      <c r="A317" s="149"/>
      <c r="B317" s="149"/>
      <c r="C317" s="149"/>
      <c r="D317" s="149" t="s">
        <v>1281</v>
      </c>
      <c r="E317" s="340" t="s">
        <v>1759</v>
      </c>
      <c r="F317" s="149" t="s">
        <v>1281</v>
      </c>
      <c r="G317" s="149" t="s">
        <v>1760</v>
      </c>
      <c r="H317" s="149" t="s">
        <v>1678</v>
      </c>
      <c r="I317" s="149" t="s">
        <v>1696</v>
      </c>
      <c r="J317" s="149" t="s">
        <v>1761</v>
      </c>
      <c r="K317" s="149"/>
      <c r="L317" s="149" t="s">
        <v>287</v>
      </c>
      <c r="M317" s="149"/>
      <c r="N317" s="149" t="s">
        <v>263</v>
      </c>
      <c r="O317" s="149" t="s">
        <v>214</v>
      </c>
      <c r="P317" s="149" t="s">
        <v>53</v>
      </c>
      <c r="Q317" s="149"/>
      <c r="R317" s="149" t="s">
        <v>460</v>
      </c>
      <c r="S317" s="149" t="s">
        <v>289</v>
      </c>
      <c r="T317" s="149" t="s">
        <v>1681</v>
      </c>
      <c r="U317" s="149" t="s">
        <v>267</v>
      </c>
      <c r="V317" s="149"/>
      <c r="W317" s="149"/>
      <c r="X317" s="149" t="s">
        <v>310</v>
      </c>
      <c r="Y317" s="149"/>
      <c r="Z317" s="149"/>
      <c r="AA317" s="149"/>
      <c r="AB317" s="149" t="s">
        <v>269</v>
      </c>
      <c r="AC317" s="149" t="s">
        <v>318</v>
      </c>
      <c r="AD317" s="149" t="s">
        <v>1681</v>
      </c>
      <c r="AE317" s="149" t="s">
        <v>271</v>
      </c>
      <c r="AF317" s="149"/>
      <c r="AG317" s="149" t="s">
        <v>272</v>
      </c>
      <c r="AH317" s="149" t="s">
        <v>273</v>
      </c>
      <c r="AI317" s="158">
        <v>35</v>
      </c>
      <c r="AJ317" s="149"/>
      <c r="AK317" s="159" t="s">
        <v>274</v>
      </c>
      <c r="AL317" s="159" t="s">
        <v>274</v>
      </c>
      <c r="AM317" s="149" t="s">
        <v>274</v>
      </c>
      <c r="AN317" s="160">
        <v>4</v>
      </c>
      <c r="AO317" s="149"/>
      <c r="AP317" s="149" t="s">
        <v>274</v>
      </c>
      <c r="AQ317" s="149" t="s">
        <v>275</v>
      </c>
      <c r="AR317" s="158">
        <v>1</v>
      </c>
      <c r="AS317" s="149" t="s">
        <v>275</v>
      </c>
      <c r="AT317" s="149" t="s">
        <v>276</v>
      </c>
      <c r="AU317" s="161">
        <v>1</v>
      </c>
      <c r="AV317" s="159">
        <v>2480</v>
      </c>
      <c r="AW317" s="159">
        <v>99.2</v>
      </c>
      <c r="AX317" s="149" t="s">
        <v>274</v>
      </c>
      <c r="AY317" s="162">
        <v>0</v>
      </c>
      <c r="AZ317" s="162" t="s">
        <v>274</v>
      </c>
      <c r="BA317" s="162">
        <v>0</v>
      </c>
      <c r="BB317" s="159">
        <v>2380.8</v>
      </c>
      <c r="BC317" s="162" t="s">
        <v>274</v>
      </c>
      <c r="BD317" s="162">
        <v>0</v>
      </c>
      <c r="BE317" s="159">
        <v>99.2</v>
      </c>
      <c r="BF317" s="159">
        <v>99.2</v>
      </c>
      <c r="BG317" s="159">
        <v>2480</v>
      </c>
    </row>
    <row r="318" ht="28.05" customHeight="1" spans="1:59">
      <c r="A318" s="149"/>
      <c r="B318" s="149"/>
      <c r="C318" s="149"/>
      <c r="D318" s="149" t="s">
        <v>1281</v>
      </c>
      <c r="E318" s="340" t="s">
        <v>1762</v>
      </c>
      <c r="F318" s="149" t="s">
        <v>1281</v>
      </c>
      <c r="G318" s="149" t="s">
        <v>1763</v>
      </c>
      <c r="H318" s="149" t="s">
        <v>1712</v>
      </c>
      <c r="I318" s="149" t="s">
        <v>1713</v>
      </c>
      <c r="J318" s="149" t="s">
        <v>1764</v>
      </c>
      <c r="K318" s="149"/>
      <c r="L318" s="149" t="s">
        <v>262</v>
      </c>
      <c r="M318" s="149"/>
      <c r="N318" s="149" t="s">
        <v>263</v>
      </c>
      <c r="O318" s="149" t="s">
        <v>214</v>
      </c>
      <c r="P318" s="149" t="s">
        <v>53</v>
      </c>
      <c r="Q318" s="149"/>
      <c r="R318" s="149" t="s">
        <v>1715</v>
      </c>
      <c r="S318" s="149" t="s">
        <v>483</v>
      </c>
      <c r="T318" s="149" t="s">
        <v>1716</v>
      </c>
      <c r="U318" s="149" t="s">
        <v>267</v>
      </c>
      <c r="V318" s="149"/>
      <c r="W318" s="149"/>
      <c r="X318" s="149" t="s">
        <v>310</v>
      </c>
      <c r="Y318" s="149"/>
      <c r="Z318" s="149"/>
      <c r="AA318" s="149"/>
      <c r="AB318" s="149" t="s">
        <v>269</v>
      </c>
      <c r="AC318" s="149" t="s">
        <v>318</v>
      </c>
      <c r="AD318" s="149" t="s">
        <v>1716</v>
      </c>
      <c r="AE318" s="149" t="s">
        <v>271</v>
      </c>
      <c r="AF318" s="149"/>
      <c r="AG318" s="149" t="s">
        <v>272</v>
      </c>
      <c r="AH318" s="149" t="s">
        <v>273</v>
      </c>
      <c r="AI318" s="158">
        <v>60</v>
      </c>
      <c r="AJ318" s="149"/>
      <c r="AK318" s="159" t="s">
        <v>274</v>
      </c>
      <c r="AL318" s="159" t="s">
        <v>274</v>
      </c>
      <c r="AM318" s="149" t="s">
        <v>274</v>
      </c>
      <c r="AN318" s="160">
        <v>4</v>
      </c>
      <c r="AO318" s="149"/>
      <c r="AP318" s="149" t="s">
        <v>274</v>
      </c>
      <c r="AQ318" s="149" t="s">
        <v>275</v>
      </c>
      <c r="AR318" s="158">
        <v>1</v>
      </c>
      <c r="AS318" s="149" t="s">
        <v>275</v>
      </c>
      <c r="AT318" s="149" t="s">
        <v>276</v>
      </c>
      <c r="AU318" s="161">
        <v>1</v>
      </c>
      <c r="AV318" s="159">
        <v>1896.55</v>
      </c>
      <c r="AW318" s="159">
        <v>75.86</v>
      </c>
      <c r="AX318" s="149" t="s">
        <v>274</v>
      </c>
      <c r="AY318" s="162">
        <v>0</v>
      </c>
      <c r="AZ318" s="162" t="s">
        <v>274</v>
      </c>
      <c r="BA318" s="162">
        <v>0</v>
      </c>
      <c r="BB318" s="159">
        <v>1820.69</v>
      </c>
      <c r="BC318" s="162" t="s">
        <v>274</v>
      </c>
      <c r="BD318" s="162">
        <v>0</v>
      </c>
      <c r="BE318" s="159">
        <v>75.86</v>
      </c>
      <c r="BF318" s="159">
        <v>75.86</v>
      </c>
      <c r="BG318" s="159">
        <v>1896.55</v>
      </c>
    </row>
    <row r="319" ht="28.05" customHeight="1" spans="1:59">
      <c r="A319" s="149"/>
      <c r="B319" s="149"/>
      <c r="C319" s="149"/>
      <c r="D319" s="149" t="s">
        <v>1281</v>
      </c>
      <c r="E319" s="340" t="s">
        <v>1765</v>
      </c>
      <c r="F319" s="149" t="s">
        <v>1281</v>
      </c>
      <c r="G319" s="149" t="s">
        <v>1766</v>
      </c>
      <c r="H319" s="149" t="s">
        <v>1712</v>
      </c>
      <c r="I319" s="149" t="s">
        <v>1713</v>
      </c>
      <c r="J319" s="149" t="s">
        <v>1767</v>
      </c>
      <c r="K319" s="149"/>
      <c r="L319" s="149" t="s">
        <v>262</v>
      </c>
      <c r="M319" s="149"/>
      <c r="N319" s="149" t="s">
        <v>263</v>
      </c>
      <c r="O319" s="149" t="s">
        <v>214</v>
      </c>
      <c r="P319" s="149" t="s">
        <v>53</v>
      </c>
      <c r="Q319" s="149"/>
      <c r="R319" s="149" t="s">
        <v>1715</v>
      </c>
      <c r="S319" s="149" t="s">
        <v>483</v>
      </c>
      <c r="T319" s="149" t="s">
        <v>1716</v>
      </c>
      <c r="U319" s="149" t="s">
        <v>267</v>
      </c>
      <c r="V319" s="149"/>
      <c r="W319" s="149"/>
      <c r="X319" s="149" t="s">
        <v>310</v>
      </c>
      <c r="Y319" s="149"/>
      <c r="Z319" s="149"/>
      <c r="AA319" s="149"/>
      <c r="AB319" s="149" t="s">
        <v>269</v>
      </c>
      <c r="AC319" s="149" t="s">
        <v>318</v>
      </c>
      <c r="AD319" s="149" t="s">
        <v>1716</v>
      </c>
      <c r="AE319" s="149" t="s">
        <v>271</v>
      </c>
      <c r="AF319" s="149"/>
      <c r="AG319" s="149" t="s">
        <v>272</v>
      </c>
      <c r="AH319" s="149" t="s">
        <v>273</v>
      </c>
      <c r="AI319" s="158">
        <v>60</v>
      </c>
      <c r="AJ319" s="149"/>
      <c r="AK319" s="159" t="s">
        <v>274</v>
      </c>
      <c r="AL319" s="159" t="s">
        <v>274</v>
      </c>
      <c r="AM319" s="149" t="s">
        <v>274</v>
      </c>
      <c r="AN319" s="160">
        <v>4</v>
      </c>
      <c r="AO319" s="149"/>
      <c r="AP319" s="149" t="s">
        <v>274</v>
      </c>
      <c r="AQ319" s="149" t="s">
        <v>275</v>
      </c>
      <c r="AR319" s="158">
        <v>1</v>
      </c>
      <c r="AS319" s="149" t="s">
        <v>275</v>
      </c>
      <c r="AT319" s="149" t="s">
        <v>276</v>
      </c>
      <c r="AU319" s="161">
        <v>1</v>
      </c>
      <c r="AV319" s="159">
        <v>1896.55</v>
      </c>
      <c r="AW319" s="159">
        <v>75.86</v>
      </c>
      <c r="AX319" s="149" t="s">
        <v>274</v>
      </c>
      <c r="AY319" s="162">
        <v>0</v>
      </c>
      <c r="AZ319" s="162" t="s">
        <v>274</v>
      </c>
      <c r="BA319" s="162">
        <v>0</v>
      </c>
      <c r="BB319" s="159">
        <v>1820.69</v>
      </c>
      <c r="BC319" s="162" t="s">
        <v>274</v>
      </c>
      <c r="BD319" s="162">
        <v>0</v>
      </c>
      <c r="BE319" s="159">
        <v>75.86</v>
      </c>
      <c r="BF319" s="159">
        <v>75.86</v>
      </c>
      <c r="BG319" s="159">
        <v>1896.55</v>
      </c>
    </row>
    <row r="320" ht="28.05" customHeight="1" spans="1:59">
      <c r="A320" s="149"/>
      <c r="B320" s="149"/>
      <c r="C320" s="149"/>
      <c r="D320" s="149" t="s">
        <v>1281</v>
      </c>
      <c r="E320" s="340" t="s">
        <v>1768</v>
      </c>
      <c r="F320" s="149" t="s">
        <v>1281</v>
      </c>
      <c r="G320" s="149" t="s">
        <v>1769</v>
      </c>
      <c r="H320" s="149" t="s">
        <v>1712</v>
      </c>
      <c r="I320" s="149" t="s">
        <v>1713</v>
      </c>
      <c r="J320" s="149" t="s">
        <v>1770</v>
      </c>
      <c r="K320" s="149"/>
      <c r="L320" s="149" t="s">
        <v>262</v>
      </c>
      <c r="M320" s="149"/>
      <c r="N320" s="149" t="s">
        <v>263</v>
      </c>
      <c r="O320" s="149" t="s">
        <v>214</v>
      </c>
      <c r="P320" s="149" t="s">
        <v>53</v>
      </c>
      <c r="Q320" s="149"/>
      <c r="R320" s="149" t="s">
        <v>1715</v>
      </c>
      <c r="S320" s="149" t="s">
        <v>483</v>
      </c>
      <c r="T320" s="149" t="s">
        <v>1716</v>
      </c>
      <c r="U320" s="149" t="s">
        <v>267</v>
      </c>
      <c r="V320" s="149"/>
      <c r="W320" s="149"/>
      <c r="X320" s="149" t="s">
        <v>310</v>
      </c>
      <c r="Y320" s="149"/>
      <c r="Z320" s="149"/>
      <c r="AA320" s="149"/>
      <c r="AB320" s="149" t="s">
        <v>269</v>
      </c>
      <c r="AC320" s="149" t="s">
        <v>318</v>
      </c>
      <c r="AD320" s="149" t="s">
        <v>1716</v>
      </c>
      <c r="AE320" s="149" t="s">
        <v>271</v>
      </c>
      <c r="AF320" s="149"/>
      <c r="AG320" s="149" t="s">
        <v>272</v>
      </c>
      <c r="AH320" s="149" t="s">
        <v>273</v>
      </c>
      <c r="AI320" s="158">
        <v>60</v>
      </c>
      <c r="AJ320" s="149"/>
      <c r="AK320" s="159" t="s">
        <v>274</v>
      </c>
      <c r="AL320" s="159" t="s">
        <v>274</v>
      </c>
      <c r="AM320" s="149" t="s">
        <v>274</v>
      </c>
      <c r="AN320" s="160">
        <v>4</v>
      </c>
      <c r="AO320" s="149"/>
      <c r="AP320" s="149" t="s">
        <v>274</v>
      </c>
      <c r="AQ320" s="149" t="s">
        <v>275</v>
      </c>
      <c r="AR320" s="158">
        <v>1</v>
      </c>
      <c r="AS320" s="149" t="s">
        <v>275</v>
      </c>
      <c r="AT320" s="149" t="s">
        <v>276</v>
      </c>
      <c r="AU320" s="161">
        <v>1</v>
      </c>
      <c r="AV320" s="159">
        <v>1896.57</v>
      </c>
      <c r="AW320" s="159">
        <v>75.86</v>
      </c>
      <c r="AX320" s="149" t="s">
        <v>274</v>
      </c>
      <c r="AY320" s="162">
        <v>0</v>
      </c>
      <c r="AZ320" s="162" t="s">
        <v>274</v>
      </c>
      <c r="BA320" s="162">
        <v>0</v>
      </c>
      <c r="BB320" s="159">
        <v>1820.71</v>
      </c>
      <c r="BC320" s="162" t="s">
        <v>274</v>
      </c>
      <c r="BD320" s="162">
        <v>0</v>
      </c>
      <c r="BE320" s="159">
        <v>75.86</v>
      </c>
      <c r="BF320" s="159">
        <v>75.86</v>
      </c>
      <c r="BG320" s="159">
        <v>1896.57</v>
      </c>
    </row>
    <row r="321" ht="28.05" customHeight="1" spans="1:59">
      <c r="A321" s="149"/>
      <c r="B321" s="149"/>
      <c r="C321" s="149"/>
      <c r="D321" s="149" t="s">
        <v>1281</v>
      </c>
      <c r="E321" s="340" t="s">
        <v>1771</v>
      </c>
      <c r="F321" s="149" t="s">
        <v>1281</v>
      </c>
      <c r="G321" s="149" t="s">
        <v>1772</v>
      </c>
      <c r="H321" s="149" t="s">
        <v>1712</v>
      </c>
      <c r="I321" s="149" t="s">
        <v>1713</v>
      </c>
      <c r="J321" s="149" t="s">
        <v>1773</v>
      </c>
      <c r="K321" s="149"/>
      <c r="L321" s="149" t="s">
        <v>262</v>
      </c>
      <c r="M321" s="149"/>
      <c r="N321" s="149" t="s">
        <v>263</v>
      </c>
      <c r="O321" s="149" t="s">
        <v>214</v>
      </c>
      <c r="P321" s="149" t="s">
        <v>53</v>
      </c>
      <c r="Q321" s="149"/>
      <c r="R321" s="149" t="s">
        <v>1715</v>
      </c>
      <c r="S321" s="149" t="s">
        <v>483</v>
      </c>
      <c r="T321" s="149" t="s">
        <v>1716</v>
      </c>
      <c r="U321" s="149" t="s">
        <v>267</v>
      </c>
      <c r="V321" s="149"/>
      <c r="W321" s="149"/>
      <c r="X321" s="149" t="s">
        <v>310</v>
      </c>
      <c r="Y321" s="149"/>
      <c r="Z321" s="149"/>
      <c r="AA321" s="149"/>
      <c r="AB321" s="149" t="s">
        <v>269</v>
      </c>
      <c r="AC321" s="149" t="s">
        <v>318</v>
      </c>
      <c r="AD321" s="149" t="s">
        <v>1716</v>
      </c>
      <c r="AE321" s="149" t="s">
        <v>271</v>
      </c>
      <c r="AF321" s="149"/>
      <c r="AG321" s="149" t="s">
        <v>272</v>
      </c>
      <c r="AH321" s="149" t="s">
        <v>273</v>
      </c>
      <c r="AI321" s="158">
        <v>60</v>
      </c>
      <c r="AJ321" s="149"/>
      <c r="AK321" s="159" t="s">
        <v>274</v>
      </c>
      <c r="AL321" s="159" t="s">
        <v>274</v>
      </c>
      <c r="AM321" s="149" t="s">
        <v>274</v>
      </c>
      <c r="AN321" s="160">
        <v>4</v>
      </c>
      <c r="AO321" s="149"/>
      <c r="AP321" s="149" t="s">
        <v>274</v>
      </c>
      <c r="AQ321" s="149" t="s">
        <v>275</v>
      </c>
      <c r="AR321" s="158">
        <v>1</v>
      </c>
      <c r="AS321" s="149" t="s">
        <v>275</v>
      </c>
      <c r="AT321" s="149" t="s">
        <v>276</v>
      </c>
      <c r="AU321" s="161">
        <v>1</v>
      </c>
      <c r="AV321" s="159">
        <v>1896.55</v>
      </c>
      <c r="AW321" s="159">
        <v>75.86</v>
      </c>
      <c r="AX321" s="149" t="s">
        <v>274</v>
      </c>
      <c r="AY321" s="162">
        <v>0</v>
      </c>
      <c r="AZ321" s="162" t="s">
        <v>274</v>
      </c>
      <c r="BA321" s="162">
        <v>0</v>
      </c>
      <c r="BB321" s="159">
        <v>1820.69</v>
      </c>
      <c r="BC321" s="162" t="s">
        <v>274</v>
      </c>
      <c r="BD321" s="162">
        <v>0</v>
      </c>
      <c r="BE321" s="159">
        <v>75.86</v>
      </c>
      <c r="BF321" s="159">
        <v>75.86</v>
      </c>
      <c r="BG321" s="159">
        <v>1896.55</v>
      </c>
    </row>
    <row r="322" ht="28.05" customHeight="1" spans="1:59">
      <c r="A322" s="149"/>
      <c r="B322" s="149"/>
      <c r="C322" s="149"/>
      <c r="D322" s="149" t="s">
        <v>1281</v>
      </c>
      <c r="E322" s="340" t="s">
        <v>1774</v>
      </c>
      <c r="F322" s="149" t="s">
        <v>1281</v>
      </c>
      <c r="G322" s="149" t="s">
        <v>1775</v>
      </c>
      <c r="H322" s="149" t="s">
        <v>1776</v>
      </c>
      <c r="I322" s="149" t="s">
        <v>1777</v>
      </c>
      <c r="J322" s="149" t="s">
        <v>1778</v>
      </c>
      <c r="K322" s="149"/>
      <c r="L322" s="149" t="s">
        <v>287</v>
      </c>
      <c r="M322" s="149"/>
      <c r="N322" s="149" t="s">
        <v>263</v>
      </c>
      <c r="O322" s="149" t="s">
        <v>214</v>
      </c>
      <c r="P322" s="149" t="s">
        <v>53</v>
      </c>
      <c r="Q322" s="149"/>
      <c r="R322" s="149" t="s">
        <v>460</v>
      </c>
      <c r="S322" s="149" t="s">
        <v>289</v>
      </c>
      <c r="T322" s="149" t="s">
        <v>1779</v>
      </c>
      <c r="U322" s="149" t="s">
        <v>267</v>
      </c>
      <c r="V322" s="149"/>
      <c r="W322" s="149"/>
      <c r="X322" s="149" t="s">
        <v>310</v>
      </c>
      <c r="Y322" s="149"/>
      <c r="Z322" s="149"/>
      <c r="AA322" s="149"/>
      <c r="AB322" s="149" t="s">
        <v>269</v>
      </c>
      <c r="AC322" s="149" t="s">
        <v>318</v>
      </c>
      <c r="AD322" s="149" t="s">
        <v>1779</v>
      </c>
      <c r="AE322" s="149" t="s">
        <v>271</v>
      </c>
      <c r="AF322" s="149"/>
      <c r="AG322" s="149" t="s">
        <v>272</v>
      </c>
      <c r="AH322" s="149" t="s">
        <v>273</v>
      </c>
      <c r="AI322" s="158">
        <v>38</v>
      </c>
      <c r="AJ322" s="149"/>
      <c r="AK322" s="159" t="s">
        <v>274</v>
      </c>
      <c r="AL322" s="159" t="s">
        <v>274</v>
      </c>
      <c r="AM322" s="149" t="s">
        <v>274</v>
      </c>
      <c r="AN322" s="160">
        <v>0</v>
      </c>
      <c r="AO322" s="149"/>
      <c r="AP322" s="149" t="s">
        <v>274</v>
      </c>
      <c r="AQ322" s="149" t="s">
        <v>275</v>
      </c>
      <c r="AR322" s="158">
        <v>1</v>
      </c>
      <c r="AS322" s="149" t="s">
        <v>275</v>
      </c>
      <c r="AT322" s="149" t="s">
        <v>276</v>
      </c>
      <c r="AU322" s="161">
        <v>1</v>
      </c>
      <c r="AV322" s="159">
        <v>1850</v>
      </c>
      <c r="AW322" s="159">
        <v>0</v>
      </c>
      <c r="AX322" s="149" t="s">
        <v>274</v>
      </c>
      <c r="AY322" s="162">
        <v>0</v>
      </c>
      <c r="AZ322" s="162" t="s">
        <v>274</v>
      </c>
      <c r="BA322" s="162">
        <v>0</v>
      </c>
      <c r="BB322" s="159">
        <v>1776</v>
      </c>
      <c r="BC322" s="162" t="s">
        <v>274</v>
      </c>
      <c r="BD322" s="159">
        <v>74</v>
      </c>
      <c r="BE322" s="159">
        <v>74</v>
      </c>
      <c r="BF322" s="162">
        <v>0</v>
      </c>
      <c r="BG322" s="159">
        <v>1850</v>
      </c>
    </row>
    <row r="323" ht="28.05" customHeight="1" spans="1:59">
      <c r="A323" s="149"/>
      <c r="B323" s="149"/>
      <c r="C323" s="149"/>
      <c r="D323" s="149" t="s">
        <v>1281</v>
      </c>
      <c r="E323" s="340" t="s">
        <v>1780</v>
      </c>
      <c r="F323" s="149" t="s">
        <v>1281</v>
      </c>
      <c r="G323" s="149" t="s">
        <v>1781</v>
      </c>
      <c r="H323" s="149" t="s">
        <v>1776</v>
      </c>
      <c r="I323" s="149" t="s">
        <v>1782</v>
      </c>
      <c r="J323" s="149" t="s">
        <v>1783</v>
      </c>
      <c r="K323" s="149"/>
      <c r="L323" s="149" t="s">
        <v>262</v>
      </c>
      <c r="M323" s="149"/>
      <c r="N323" s="149" t="s">
        <v>263</v>
      </c>
      <c r="O323" s="149" t="s">
        <v>214</v>
      </c>
      <c r="P323" s="149" t="s">
        <v>53</v>
      </c>
      <c r="Q323" s="149"/>
      <c r="R323" s="149" t="s">
        <v>460</v>
      </c>
      <c r="S323" s="149" t="s">
        <v>289</v>
      </c>
      <c r="T323" s="149" t="s">
        <v>610</v>
      </c>
      <c r="U323" s="149" t="s">
        <v>267</v>
      </c>
      <c r="V323" s="149"/>
      <c r="W323" s="149"/>
      <c r="X323" s="149" t="s">
        <v>310</v>
      </c>
      <c r="Y323" s="149"/>
      <c r="Z323" s="149"/>
      <c r="AA323" s="149"/>
      <c r="AB323" s="149" t="s">
        <v>269</v>
      </c>
      <c r="AC323" s="149" t="s">
        <v>318</v>
      </c>
      <c r="AD323" s="149" t="s">
        <v>610</v>
      </c>
      <c r="AE323" s="149" t="s">
        <v>271</v>
      </c>
      <c r="AF323" s="149"/>
      <c r="AG323" s="149" t="s">
        <v>272</v>
      </c>
      <c r="AH323" s="149" t="s">
        <v>273</v>
      </c>
      <c r="AI323" s="158">
        <v>40</v>
      </c>
      <c r="AJ323" s="149"/>
      <c r="AK323" s="159" t="s">
        <v>274</v>
      </c>
      <c r="AL323" s="159" t="s">
        <v>274</v>
      </c>
      <c r="AM323" s="149" t="s">
        <v>274</v>
      </c>
      <c r="AN323" s="160">
        <v>0</v>
      </c>
      <c r="AO323" s="149"/>
      <c r="AP323" s="149" t="s">
        <v>274</v>
      </c>
      <c r="AQ323" s="149" t="s">
        <v>275</v>
      </c>
      <c r="AR323" s="158">
        <v>1</v>
      </c>
      <c r="AS323" s="149" t="s">
        <v>275</v>
      </c>
      <c r="AT323" s="149" t="s">
        <v>276</v>
      </c>
      <c r="AU323" s="161">
        <v>1</v>
      </c>
      <c r="AV323" s="159">
        <v>3846.15</v>
      </c>
      <c r="AW323" s="159">
        <v>0</v>
      </c>
      <c r="AX323" s="149" t="s">
        <v>274</v>
      </c>
      <c r="AY323" s="162">
        <v>0</v>
      </c>
      <c r="AZ323" s="162" t="s">
        <v>274</v>
      </c>
      <c r="BA323" s="162">
        <v>0</v>
      </c>
      <c r="BB323" s="159">
        <v>3692.3</v>
      </c>
      <c r="BC323" s="162" t="s">
        <v>274</v>
      </c>
      <c r="BD323" s="159">
        <v>153.85</v>
      </c>
      <c r="BE323" s="159">
        <v>153.85</v>
      </c>
      <c r="BF323" s="162">
        <v>0</v>
      </c>
      <c r="BG323" s="159">
        <v>3846.15</v>
      </c>
    </row>
    <row r="324" ht="28.05" customHeight="1" spans="1:59">
      <c r="A324" s="149"/>
      <c r="B324" s="149"/>
      <c r="C324" s="149"/>
      <c r="D324" s="149" t="s">
        <v>1281</v>
      </c>
      <c r="E324" s="340" t="s">
        <v>1784</v>
      </c>
      <c r="F324" s="149" t="s">
        <v>1281</v>
      </c>
      <c r="G324" s="149" t="s">
        <v>1785</v>
      </c>
      <c r="H324" s="149" t="s">
        <v>1786</v>
      </c>
      <c r="I324" s="149" t="s">
        <v>1787</v>
      </c>
      <c r="J324" s="149" t="s">
        <v>1788</v>
      </c>
      <c r="K324" s="149"/>
      <c r="L324" s="149" t="s">
        <v>262</v>
      </c>
      <c r="M324" s="149"/>
      <c r="N324" s="149" t="s">
        <v>263</v>
      </c>
      <c r="O324" s="149" t="s">
        <v>214</v>
      </c>
      <c r="P324" s="149" t="s">
        <v>53</v>
      </c>
      <c r="Q324" s="149"/>
      <c r="R324" s="149" t="s">
        <v>1789</v>
      </c>
      <c r="S324" s="149" t="s">
        <v>289</v>
      </c>
      <c r="T324" s="149" t="s">
        <v>290</v>
      </c>
      <c r="U324" s="149" t="s">
        <v>267</v>
      </c>
      <c r="V324" s="149"/>
      <c r="W324" s="149"/>
      <c r="X324" s="149" t="s">
        <v>310</v>
      </c>
      <c r="Y324" s="149"/>
      <c r="Z324" s="149"/>
      <c r="AA324" s="149"/>
      <c r="AB324" s="149" t="s">
        <v>269</v>
      </c>
      <c r="AC324" s="149" t="s">
        <v>318</v>
      </c>
      <c r="AD324" s="149" t="s">
        <v>290</v>
      </c>
      <c r="AE324" s="149" t="s">
        <v>271</v>
      </c>
      <c r="AF324" s="149"/>
      <c r="AG324" s="149" t="s">
        <v>272</v>
      </c>
      <c r="AH324" s="149" t="s">
        <v>273</v>
      </c>
      <c r="AI324" s="158">
        <v>60</v>
      </c>
      <c r="AJ324" s="149"/>
      <c r="AK324" s="159" t="s">
        <v>274</v>
      </c>
      <c r="AL324" s="159" t="s">
        <v>274</v>
      </c>
      <c r="AM324" s="149" t="s">
        <v>274</v>
      </c>
      <c r="AN324" s="160">
        <v>4</v>
      </c>
      <c r="AO324" s="149"/>
      <c r="AP324" s="149" t="s">
        <v>274</v>
      </c>
      <c r="AQ324" s="149" t="s">
        <v>275</v>
      </c>
      <c r="AR324" s="158">
        <v>1</v>
      </c>
      <c r="AS324" s="149" t="s">
        <v>275</v>
      </c>
      <c r="AT324" s="149" t="s">
        <v>276</v>
      </c>
      <c r="AU324" s="161">
        <v>1</v>
      </c>
      <c r="AV324" s="159">
        <v>1709.4</v>
      </c>
      <c r="AW324" s="159">
        <v>68.38</v>
      </c>
      <c r="AX324" s="149" t="s">
        <v>274</v>
      </c>
      <c r="AY324" s="162">
        <v>0</v>
      </c>
      <c r="AZ324" s="162" t="s">
        <v>274</v>
      </c>
      <c r="BA324" s="162">
        <v>0</v>
      </c>
      <c r="BB324" s="159">
        <v>1641.02</v>
      </c>
      <c r="BC324" s="162" t="s">
        <v>274</v>
      </c>
      <c r="BD324" s="162">
        <v>0</v>
      </c>
      <c r="BE324" s="159">
        <v>68.38</v>
      </c>
      <c r="BF324" s="159">
        <v>68.38</v>
      </c>
      <c r="BG324" s="159">
        <v>1709.4</v>
      </c>
    </row>
    <row r="325" ht="28.05" customHeight="1" spans="1:59">
      <c r="A325" s="149"/>
      <c r="B325" s="149"/>
      <c r="C325" s="149"/>
      <c r="D325" s="149" t="s">
        <v>1281</v>
      </c>
      <c r="E325" s="340" t="s">
        <v>1790</v>
      </c>
      <c r="F325" s="149" t="s">
        <v>1281</v>
      </c>
      <c r="G325" s="149" t="s">
        <v>1791</v>
      </c>
      <c r="H325" s="149" t="s">
        <v>1442</v>
      </c>
      <c r="I325" s="149" t="s">
        <v>1792</v>
      </c>
      <c r="J325" s="149" t="s">
        <v>1793</v>
      </c>
      <c r="K325" s="149"/>
      <c r="L325" s="149" t="s">
        <v>262</v>
      </c>
      <c r="M325" s="149"/>
      <c r="N325" s="149" t="s">
        <v>263</v>
      </c>
      <c r="O325" s="149" t="s">
        <v>214</v>
      </c>
      <c r="P325" s="149" t="s">
        <v>53</v>
      </c>
      <c r="Q325" s="149"/>
      <c r="R325" s="149" t="s">
        <v>336</v>
      </c>
      <c r="S325" s="149" t="s">
        <v>289</v>
      </c>
      <c r="T325" s="149" t="s">
        <v>1794</v>
      </c>
      <c r="U325" s="149" t="s">
        <v>267</v>
      </c>
      <c r="V325" s="149"/>
      <c r="W325" s="149"/>
      <c r="X325" s="149" t="s">
        <v>336</v>
      </c>
      <c r="Y325" s="149"/>
      <c r="Z325" s="149"/>
      <c r="AA325" s="149"/>
      <c r="AB325" s="149" t="s">
        <v>269</v>
      </c>
      <c r="AC325" s="149" t="s">
        <v>318</v>
      </c>
      <c r="AD325" s="149" t="s">
        <v>1794</v>
      </c>
      <c r="AE325" s="149" t="s">
        <v>271</v>
      </c>
      <c r="AF325" s="149"/>
      <c r="AG325" s="149" t="s">
        <v>272</v>
      </c>
      <c r="AH325" s="149" t="s">
        <v>273</v>
      </c>
      <c r="AI325" s="158">
        <v>42</v>
      </c>
      <c r="AJ325" s="149"/>
      <c r="AK325" s="159" t="s">
        <v>274</v>
      </c>
      <c r="AL325" s="159" t="s">
        <v>274</v>
      </c>
      <c r="AM325" s="149" t="s">
        <v>274</v>
      </c>
      <c r="AN325" s="160">
        <v>4</v>
      </c>
      <c r="AO325" s="149"/>
      <c r="AP325" s="149" t="s">
        <v>274</v>
      </c>
      <c r="AQ325" s="149" t="s">
        <v>275</v>
      </c>
      <c r="AR325" s="158">
        <v>1</v>
      </c>
      <c r="AS325" s="149" t="s">
        <v>275</v>
      </c>
      <c r="AT325" s="149" t="s">
        <v>276</v>
      </c>
      <c r="AU325" s="161">
        <v>1</v>
      </c>
      <c r="AV325" s="159">
        <v>4000</v>
      </c>
      <c r="AW325" s="159">
        <v>160</v>
      </c>
      <c r="AX325" s="149" t="s">
        <v>274</v>
      </c>
      <c r="AY325" s="162">
        <v>0</v>
      </c>
      <c r="AZ325" s="162" t="s">
        <v>274</v>
      </c>
      <c r="BA325" s="162">
        <v>0</v>
      </c>
      <c r="BB325" s="159">
        <v>3840</v>
      </c>
      <c r="BC325" s="162" t="s">
        <v>274</v>
      </c>
      <c r="BD325" s="162">
        <v>0</v>
      </c>
      <c r="BE325" s="159">
        <v>160</v>
      </c>
      <c r="BF325" s="159">
        <v>160</v>
      </c>
      <c r="BG325" s="159">
        <v>4000</v>
      </c>
    </row>
    <row r="326" ht="28.05" customHeight="1" spans="1:59">
      <c r="A326" s="149"/>
      <c r="B326" s="149"/>
      <c r="C326" s="149"/>
      <c r="D326" s="149" t="s">
        <v>1281</v>
      </c>
      <c r="E326" s="340" t="s">
        <v>1795</v>
      </c>
      <c r="F326" s="149" t="s">
        <v>1281</v>
      </c>
      <c r="G326" s="149" t="s">
        <v>1796</v>
      </c>
      <c r="H326" s="149" t="s">
        <v>1672</v>
      </c>
      <c r="I326" s="149" t="s">
        <v>1797</v>
      </c>
      <c r="J326" s="149" t="s">
        <v>1798</v>
      </c>
      <c r="K326" s="149"/>
      <c r="L326" s="149" t="s">
        <v>262</v>
      </c>
      <c r="M326" s="149"/>
      <c r="N326" s="149" t="s">
        <v>263</v>
      </c>
      <c r="O326" s="149" t="s">
        <v>214</v>
      </c>
      <c r="P326" s="149" t="s">
        <v>53</v>
      </c>
      <c r="Q326" s="149"/>
      <c r="R326" s="149" t="s">
        <v>1799</v>
      </c>
      <c r="S326" s="149" t="s">
        <v>785</v>
      </c>
      <c r="T326" s="149" t="s">
        <v>1800</v>
      </c>
      <c r="U326" s="149" t="s">
        <v>267</v>
      </c>
      <c r="V326" s="149"/>
      <c r="W326" s="149"/>
      <c r="X326" s="149" t="s">
        <v>826</v>
      </c>
      <c r="Y326" s="149"/>
      <c r="Z326" s="149"/>
      <c r="AA326" s="149"/>
      <c r="AB326" s="149" t="s">
        <v>269</v>
      </c>
      <c r="AC326" s="149" t="s">
        <v>270</v>
      </c>
      <c r="AD326" s="149" t="s">
        <v>1800</v>
      </c>
      <c r="AE326" s="149" t="s">
        <v>271</v>
      </c>
      <c r="AF326" s="149"/>
      <c r="AG326" s="149" t="s">
        <v>272</v>
      </c>
      <c r="AH326" s="149" t="s">
        <v>273</v>
      </c>
      <c r="AI326" s="158">
        <v>51</v>
      </c>
      <c r="AJ326" s="149"/>
      <c r="AK326" s="159" t="s">
        <v>274</v>
      </c>
      <c r="AL326" s="159" t="s">
        <v>274</v>
      </c>
      <c r="AM326" s="149" t="s">
        <v>274</v>
      </c>
      <c r="AN326" s="160">
        <v>4</v>
      </c>
      <c r="AO326" s="149"/>
      <c r="AP326" s="149" t="s">
        <v>274</v>
      </c>
      <c r="AQ326" s="149" t="s">
        <v>275</v>
      </c>
      <c r="AR326" s="158">
        <v>1</v>
      </c>
      <c r="AS326" s="149" t="s">
        <v>275</v>
      </c>
      <c r="AT326" s="149" t="s">
        <v>276</v>
      </c>
      <c r="AU326" s="161">
        <v>1</v>
      </c>
      <c r="AV326" s="159">
        <v>5884.96</v>
      </c>
      <c r="AW326" s="159">
        <v>235.4</v>
      </c>
      <c r="AX326" s="149" t="s">
        <v>274</v>
      </c>
      <c r="AY326" s="159">
        <v>94.16</v>
      </c>
      <c r="AZ326" s="159">
        <v>94.16</v>
      </c>
      <c r="BA326" s="159">
        <v>376.64</v>
      </c>
      <c r="BB326" s="159">
        <v>4802.16</v>
      </c>
      <c r="BC326" s="162" t="s">
        <v>274</v>
      </c>
      <c r="BD326" s="162">
        <v>0</v>
      </c>
      <c r="BE326" s="159">
        <v>1082.8</v>
      </c>
      <c r="BF326" s="159">
        <v>1082.8</v>
      </c>
      <c r="BG326" s="159">
        <v>5884.96</v>
      </c>
    </row>
    <row r="327" ht="28.05" customHeight="1" spans="1:59">
      <c r="A327" s="149"/>
      <c r="B327" s="149"/>
      <c r="C327" s="149"/>
      <c r="D327" s="149" t="s">
        <v>1281</v>
      </c>
      <c r="E327" s="340" t="s">
        <v>1801</v>
      </c>
      <c r="F327" s="149" t="s">
        <v>1281</v>
      </c>
      <c r="G327" s="149" t="s">
        <v>1802</v>
      </c>
      <c r="H327" s="149" t="s">
        <v>1625</v>
      </c>
      <c r="I327" s="149" t="s">
        <v>1803</v>
      </c>
      <c r="J327" s="149" t="s">
        <v>1804</v>
      </c>
      <c r="K327" s="149"/>
      <c r="L327" s="149" t="s">
        <v>262</v>
      </c>
      <c r="M327" s="149"/>
      <c r="N327" s="149" t="s">
        <v>263</v>
      </c>
      <c r="O327" s="149" t="s">
        <v>214</v>
      </c>
      <c r="P327" s="149" t="s">
        <v>53</v>
      </c>
      <c r="Q327" s="149"/>
      <c r="R327" s="149" t="s">
        <v>460</v>
      </c>
      <c r="S327" s="149" t="s">
        <v>289</v>
      </c>
      <c r="T327" s="149" t="s">
        <v>1805</v>
      </c>
      <c r="U327" s="149" t="s">
        <v>267</v>
      </c>
      <c r="V327" s="149"/>
      <c r="W327" s="149"/>
      <c r="X327" s="149" t="s">
        <v>310</v>
      </c>
      <c r="Y327" s="149"/>
      <c r="Z327" s="149"/>
      <c r="AA327" s="149"/>
      <c r="AB327" s="149" t="s">
        <v>269</v>
      </c>
      <c r="AC327" s="149" t="s">
        <v>318</v>
      </c>
      <c r="AD327" s="149" t="s">
        <v>1805</v>
      </c>
      <c r="AE327" s="149" t="s">
        <v>271</v>
      </c>
      <c r="AF327" s="149"/>
      <c r="AG327" s="149" t="s">
        <v>272</v>
      </c>
      <c r="AH327" s="149" t="s">
        <v>273</v>
      </c>
      <c r="AI327" s="158">
        <v>45</v>
      </c>
      <c r="AJ327" s="149"/>
      <c r="AK327" s="159" t="s">
        <v>274</v>
      </c>
      <c r="AL327" s="159" t="s">
        <v>274</v>
      </c>
      <c r="AM327" s="149" t="s">
        <v>274</v>
      </c>
      <c r="AN327" s="160">
        <v>0</v>
      </c>
      <c r="AO327" s="149"/>
      <c r="AP327" s="149" t="s">
        <v>274</v>
      </c>
      <c r="AQ327" s="149" t="s">
        <v>275</v>
      </c>
      <c r="AR327" s="158">
        <v>1</v>
      </c>
      <c r="AS327" s="149" t="s">
        <v>275</v>
      </c>
      <c r="AT327" s="149" t="s">
        <v>276</v>
      </c>
      <c r="AU327" s="161">
        <v>1</v>
      </c>
      <c r="AV327" s="159">
        <v>1330</v>
      </c>
      <c r="AW327" s="159">
        <v>0</v>
      </c>
      <c r="AX327" s="149" t="s">
        <v>274</v>
      </c>
      <c r="AY327" s="162">
        <v>0</v>
      </c>
      <c r="AZ327" s="162" t="s">
        <v>274</v>
      </c>
      <c r="BA327" s="162">
        <v>0</v>
      </c>
      <c r="BB327" s="159">
        <v>1276.8</v>
      </c>
      <c r="BC327" s="162" t="s">
        <v>274</v>
      </c>
      <c r="BD327" s="159">
        <v>53.2</v>
      </c>
      <c r="BE327" s="159">
        <v>53.2</v>
      </c>
      <c r="BF327" s="162">
        <v>0</v>
      </c>
      <c r="BG327" s="159">
        <v>1330</v>
      </c>
    </row>
    <row r="328" ht="28.05" customHeight="1" spans="1:59">
      <c r="A328" s="149"/>
      <c r="B328" s="149"/>
      <c r="C328" s="149"/>
      <c r="D328" s="149" t="s">
        <v>1281</v>
      </c>
      <c r="E328" s="340" t="s">
        <v>1806</v>
      </c>
      <c r="F328" s="149" t="s">
        <v>1281</v>
      </c>
      <c r="G328" s="149" t="s">
        <v>1807</v>
      </c>
      <c r="H328" s="149" t="s">
        <v>1808</v>
      </c>
      <c r="I328" s="149" t="s">
        <v>1809</v>
      </c>
      <c r="J328" s="149" t="s">
        <v>1810</v>
      </c>
      <c r="K328" s="149"/>
      <c r="L328" s="149" t="s">
        <v>262</v>
      </c>
      <c r="M328" s="149"/>
      <c r="N328" s="149" t="s">
        <v>263</v>
      </c>
      <c r="O328" s="149" t="s">
        <v>214</v>
      </c>
      <c r="P328" s="149" t="s">
        <v>53</v>
      </c>
      <c r="Q328" s="149"/>
      <c r="R328" s="149" t="s">
        <v>1811</v>
      </c>
      <c r="S328" s="149" t="s">
        <v>289</v>
      </c>
      <c r="T328" s="149" t="s">
        <v>1812</v>
      </c>
      <c r="U328" s="149" t="s">
        <v>267</v>
      </c>
      <c r="V328" s="149"/>
      <c r="W328" s="149"/>
      <c r="X328" s="149" t="s">
        <v>310</v>
      </c>
      <c r="Y328" s="149"/>
      <c r="Z328" s="149"/>
      <c r="AA328" s="149"/>
      <c r="AB328" s="149" t="s">
        <v>269</v>
      </c>
      <c r="AC328" s="149" t="s">
        <v>318</v>
      </c>
      <c r="AD328" s="149" t="s">
        <v>1812</v>
      </c>
      <c r="AE328" s="149" t="s">
        <v>271</v>
      </c>
      <c r="AF328" s="149"/>
      <c r="AG328" s="149" t="s">
        <v>272</v>
      </c>
      <c r="AH328" s="149" t="s">
        <v>273</v>
      </c>
      <c r="AI328" s="158">
        <v>48</v>
      </c>
      <c r="AJ328" s="149"/>
      <c r="AK328" s="159" t="s">
        <v>274</v>
      </c>
      <c r="AL328" s="159" t="s">
        <v>274</v>
      </c>
      <c r="AM328" s="149" t="s">
        <v>274</v>
      </c>
      <c r="AN328" s="160">
        <v>4</v>
      </c>
      <c r="AO328" s="149"/>
      <c r="AP328" s="149" t="s">
        <v>274</v>
      </c>
      <c r="AQ328" s="149" t="s">
        <v>275</v>
      </c>
      <c r="AR328" s="158">
        <v>1</v>
      </c>
      <c r="AS328" s="149" t="s">
        <v>275</v>
      </c>
      <c r="AT328" s="149" t="s">
        <v>276</v>
      </c>
      <c r="AU328" s="161">
        <v>1</v>
      </c>
      <c r="AV328" s="159">
        <v>3200</v>
      </c>
      <c r="AW328" s="159">
        <v>128</v>
      </c>
      <c r="AX328" s="149" t="s">
        <v>274</v>
      </c>
      <c r="AY328" s="162">
        <v>0</v>
      </c>
      <c r="AZ328" s="162" t="s">
        <v>274</v>
      </c>
      <c r="BA328" s="162">
        <v>0</v>
      </c>
      <c r="BB328" s="159">
        <v>3072</v>
      </c>
      <c r="BC328" s="162" t="s">
        <v>274</v>
      </c>
      <c r="BD328" s="162">
        <v>0</v>
      </c>
      <c r="BE328" s="159">
        <v>128</v>
      </c>
      <c r="BF328" s="159">
        <v>128</v>
      </c>
      <c r="BG328" s="159">
        <v>3200</v>
      </c>
    </row>
    <row r="329" ht="28.05" customHeight="1" spans="1:59">
      <c r="A329" s="149"/>
      <c r="B329" s="149"/>
      <c r="C329" s="149"/>
      <c r="D329" s="149" t="s">
        <v>1281</v>
      </c>
      <c r="E329" s="340" t="s">
        <v>1813</v>
      </c>
      <c r="F329" s="149" t="s">
        <v>1281</v>
      </c>
      <c r="G329" s="149" t="s">
        <v>1814</v>
      </c>
      <c r="H329" s="149" t="s">
        <v>1808</v>
      </c>
      <c r="I329" s="149" t="s">
        <v>1809</v>
      </c>
      <c r="J329" s="149" t="s">
        <v>1815</v>
      </c>
      <c r="K329" s="149"/>
      <c r="L329" s="149" t="s">
        <v>262</v>
      </c>
      <c r="M329" s="149"/>
      <c r="N329" s="149" t="s">
        <v>263</v>
      </c>
      <c r="O329" s="149" t="s">
        <v>214</v>
      </c>
      <c r="P329" s="149" t="s">
        <v>53</v>
      </c>
      <c r="Q329" s="149"/>
      <c r="R329" s="149" t="s">
        <v>1816</v>
      </c>
      <c r="S329" s="149" t="s">
        <v>289</v>
      </c>
      <c r="T329" s="149" t="s">
        <v>1812</v>
      </c>
      <c r="U329" s="149" t="s">
        <v>267</v>
      </c>
      <c r="V329" s="149"/>
      <c r="W329" s="149"/>
      <c r="X329" s="149" t="s">
        <v>310</v>
      </c>
      <c r="Y329" s="149"/>
      <c r="Z329" s="149"/>
      <c r="AA329" s="149"/>
      <c r="AB329" s="149" t="s">
        <v>269</v>
      </c>
      <c r="AC329" s="149" t="s">
        <v>318</v>
      </c>
      <c r="AD329" s="149" t="s">
        <v>1812</v>
      </c>
      <c r="AE329" s="149" t="s">
        <v>271</v>
      </c>
      <c r="AF329" s="149"/>
      <c r="AG329" s="149" t="s">
        <v>272</v>
      </c>
      <c r="AH329" s="149" t="s">
        <v>273</v>
      </c>
      <c r="AI329" s="158">
        <v>48</v>
      </c>
      <c r="AJ329" s="149"/>
      <c r="AK329" s="159" t="s">
        <v>274</v>
      </c>
      <c r="AL329" s="159" t="s">
        <v>274</v>
      </c>
      <c r="AM329" s="149" t="s">
        <v>274</v>
      </c>
      <c r="AN329" s="160">
        <v>4</v>
      </c>
      <c r="AO329" s="149"/>
      <c r="AP329" s="149" t="s">
        <v>274</v>
      </c>
      <c r="AQ329" s="149" t="s">
        <v>275</v>
      </c>
      <c r="AR329" s="158">
        <v>1</v>
      </c>
      <c r="AS329" s="149" t="s">
        <v>275</v>
      </c>
      <c r="AT329" s="149" t="s">
        <v>276</v>
      </c>
      <c r="AU329" s="161">
        <v>1</v>
      </c>
      <c r="AV329" s="159">
        <v>3200</v>
      </c>
      <c r="AW329" s="159">
        <v>128</v>
      </c>
      <c r="AX329" s="149" t="s">
        <v>274</v>
      </c>
      <c r="AY329" s="162">
        <v>0</v>
      </c>
      <c r="AZ329" s="162" t="s">
        <v>274</v>
      </c>
      <c r="BA329" s="162">
        <v>0</v>
      </c>
      <c r="BB329" s="159">
        <v>3072</v>
      </c>
      <c r="BC329" s="162" t="s">
        <v>274</v>
      </c>
      <c r="BD329" s="162">
        <v>0</v>
      </c>
      <c r="BE329" s="159">
        <v>128</v>
      </c>
      <c r="BF329" s="159">
        <v>128</v>
      </c>
      <c r="BG329" s="159">
        <v>3200</v>
      </c>
    </row>
    <row r="330" ht="28.05" customHeight="1" spans="1:59">
      <c r="A330" s="149"/>
      <c r="B330" s="149"/>
      <c r="C330" s="149"/>
      <c r="D330" s="149" t="s">
        <v>1281</v>
      </c>
      <c r="E330" s="340" t="s">
        <v>1817</v>
      </c>
      <c r="F330" s="149" t="s">
        <v>1281</v>
      </c>
      <c r="G330" s="149" t="s">
        <v>1818</v>
      </c>
      <c r="H330" s="149" t="s">
        <v>1808</v>
      </c>
      <c r="I330" s="149" t="s">
        <v>1809</v>
      </c>
      <c r="J330" s="149" t="s">
        <v>1819</v>
      </c>
      <c r="K330" s="149"/>
      <c r="L330" s="149" t="s">
        <v>262</v>
      </c>
      <c r="M330" s="149"/>
      <c r="N330" s="149" t="s">
        <v>263</v>
      </c>
      <c r="O330" s="149" t="s">
        <v>214</v>
      </c>
      <c r="P330" s="149" t="s">
        <v>53</v>
      </c>
      <c r="Q330" s="149"/>
      <c r="R330" s="149" t="s">
        <v>1816</v>
      </c>
      <c r="S330" s="149" t="s">
        <v>289</v>
      </c>
      <c r="T330" s="149" t="s">
        <v>1812</v>
      </c>
      <c r="U330" s="149" t="s">
        <v>267</v>
      </c>
      <c r="V330" s="149"/>
      <c r="W330" s="149"/>
      <c r="X330" s="149" t="s">
        <v>310</v>
      </c>
      <c r="Y330" s="149"/>
      <c r="Z330" s="149"/>
      <c r="AA330" s="149"/>
      <c r="AB330" s="149" t="s">
        <v>269</v>
      </c>
      <c r="AC330" s="149" t="s">
        <v>318</v>
      </c>
      <c r="AD330" s="149" t="s">
        <v>1812</v>
      </c>
      <c r="AE330" s="149" t="s">
        <v>271</v>
      </c>
      <c r="AF330" s="149"/>
      <c r="AG330" s="149" t="s">
        <v>272</v>
      </c>
      <c r="AH330" s="149" t="s">
        <v>273</v>
      </c>
      <c r="AI330" s="158">
        <v>48</v>
      </c>
      <c r="AJ330" s="149"/>
      <c r="AK330" s="159" t="s">
        <v>274</v>
      </c>
      <c r="AL330" s="159" t="s">
        <v>274</v>
      </c>
      <c r="AM330" s="149" t="s">
        <v>274</v>
      </c>
      <c r="AN330" s="160">
        <v>4</v>
      </c>
      <c r="AO330" s="149"/>
      <c r="AP330" s="149" t="s">
        <v>274</v>
      </c>
      <c r="AQ330" s="149" t="s">
        <v>275</v>
      </c>
      <c r="AR330" s="158">
        <v>1</v>
      </c>
      <c r="AS330" s="149" t="s">
        <v>275</v>
      </c>
      <c r="AT330" s="149" t="s">
        <v>276</v>
      </c>
      <c r="AU330" s="161">
        <v>1</v>
      </c>
      <c r="AV330" s="159">
        <v>3200</v>
      </c>
      <c r="AW330" s="159">
        <v>128</v>
      </c>
      <c r="AX330" s="149" t="s">
        <v>274</v>
      </c>
      <c r="AY330" s="162">
        <v>0</v>
      </c>
      <c r="AZ330" s="162" t="s">
        <v>274</v>
      </c>
      <c r="BA330" s="162">
        <v>0</v>
      </c>
      <c r="BB330" s="159">
        <v>3072</v>
      </c>
      <c r="BC330" s="162" t="s">
        <v>274</v>
      </c>
      <c r="BD330" s="162">
        <v>0</v>
      </c>
      <c r="BE330" s="159">
        <v>128</v>
      </c>
      <c r="BF330" s="159">
        <v>128</v>
      </c>
      <c r="BG330" s="159">
        <v>3200</v>
      </c>
    </row>
    <row r="331" ht="28.05" customHeight="1" spans="1:59">
      <c r="A331" s="149"/>
      <c r="B331" s="149"/>
      <c r="C331" s="149"/>
      <c r="D331" s="149" t="s">
        <v>1281</v>
      </c>
      <c r="E331" s="340" t="s">
        <v>1820</v>
      </c>
      <c r="F331" s="149" t="s">
        <v>1281</v>
      </c>
      <c r="G331" s="149" t="s">
        <v>1821</v>
      </c>
      <c r="H331" s="149" t="s">
        <v>1808</v>
      </c>
      <c r="I331" s="149" t="s">
        <v>1809</v>
      </c>
      <c r="J331" s="149" t="s">
        <v>1822</v>
      </c>
      <c r="K331" s="149"/>
      <c r="L331" s="149" t="s">
        <v>262</v>
      </c>
      <c r="M331" s="149"/>
      <c r="N331" s="149" t="s">
        <v>263</v>
      </c>
      <c r="O331" s="149" t="s">
        <v>214</v>
      </c>
      <c r="P331" s="149" t="s">
        <v>53</v>
      </c>
      <c r="Q331" s="149"/>
      <c r="R331" s="149" t="s">
        <v>1823</v>
      </c>
      <c r="S331" s="149" t="s">
        <v>289</v>
      </c>
      <c r="T331" s="149" t="s">
        <v>1812</v>
      </c>
      <c r="U331" s="149" t="s">
        <v>267</v>
      </c>
      <c r="V331" s="149"/>
      <c r="W331" s="149"/>
      <c r="X331" s="149" t="s">
        <v>310</v>
      </c>
      <c r="Y331" s="149"/>
      <c r="Z331" s="149"/>
      <c r="AA331" s="149"/>
      <c r="AB331" s="149" t="s">
        <v>269</v>
      </c>
      <c r="AC331" s="149" t="s">
        <v>318</v>
      </c>
      <c r="AD331" s="149" t="s">
        <v>1812</v>
      </c>
      <c r="AE331" s="149" t="s">
        <v>271</v>
      </c>
      <c r="AF331" s="149"/>
      <c r="AG331" s="149" t="s">
        <v>272</v>
      </c>
      <c r="AH331" s="149" t="s">
        <v>273</v>
      </c>
      <c r="AI331" s="158">
        <v>48</v>
      </c>
      <c r="AJ331" s="149"/>
      <c r="AK331" s="159" t="s">
        <v>274</v>
      </c>
      <c r="AL331" s="159" t="s">
        <v>274</v>
      </c>
      <c r="AM331" s="149" t="s">
        <v>274</v>
      </c>
      <c r="AN331" s="160">
        <v>4</v>
      </c>
      <c r="AO331" s="149"/>
      <c r="AP331" s="149" t="s">
        <v>274</v>
      </c>
      <c r="AQ331" s="149" t="s">
        <v>275</v>
      </c>
      <c r="AR331" s="158">
        <v>1</v>
      </c>
      <c r="AS331" s="149" t="s">
        <v>275</v>
      </c>
      <c r="AT331" s="149" t="s">
        <v>276</v>
      </c>
      <c r="AU331" s="161">
        <v>1</v>
      </c>
      <c r="AV331" s="159">
        <v>3200</v>
      </c>
      <c r="AW331" s="159">
        <v>128</v>
      </c>
      <c r="AX331" s="149" t="s">
        <v>274</v>
      </c>
      <c r="AY331" s="162">
        <v>0</v>
      </c>
      <c r="AZ331" s="162" t="s">
        <v>274</v>
      </c>
      <c r="BA331" s="162">
        <v>0</v>
      </c>
      <c r="BB331" s="159">
        <v>3072</v>
      </c>
      <c r="BC331" s="162" t="s">
        <v>274</v>
      </c>
      <c r="BD331" s="162">
        <v>0</v>
      </c>
      <c r="BE331" s="159">
        <v>128</v>
      </c>
      <c r="BF331" s="159">
        <v>128</v>
      </c>
      <c r="BG331" s="159">
        <v>3200</v>
      </c>
    </row>
    <row r="332" ht="28.05" customHeight="1" spans="1:59">
      <c r="A332" s="149"/>
      <c r="B332" s="149"/>
      <c r="C332" s="149"/>
      <c r="D332" s="149" t="s">
        <v>1281</v>
      </c>
      <c r="E332" s="340" t="s">
        <v>1824</v>
      </c>
      <c r="F332" s="149" t="s">
        <v>1281</v>
      </c>
      <c r="G332" s="149" t="s">
        <v>1825</v>
      </c>
      <c r="H332" s="149" t="s">
        <v>1808</v>
      </c>
      <c r="I332" s="149" t="s">
        <v>1826</v>
      </c>
      <c r="J332" s="149" t="s">
        <v>1827</v>
      </c>
      <c r="K332" s="149"/>
      <c r="L332" s="149" t="s">
        <v>262</v>
      </c>
      <c r="M332" s="149"/>
      <c r="N332" s="149" t="s">
        <v>263</v>
      </c>
      <c r="O332" s="149" t="s">
        <v>214</v>
      </c>
      <c r="P332" s="149" t="s">
        <v>53</v>
      </c>
      <c r="Q332" s="149"/>
      <c r="R332" s="149" t="s">
        <v>1828</v>
      </c>
      <c r="S332" s="149" t="s">
        <v>289</v>
      </c>
      <c r="T332" s="149" t="s">
        <v>1812</v>
      </c>
      <c r="U332" s="149" t="s">
        <v>267</v>
      </c>
      <c r="V332" s="149"/>
      <c r="W332" s="149"/>
      <c r="X332" s="149" t="s">
        <v>310</v>
      </c>
      <c r="Y332" s="149"/>
      <c r="Z332" s="149"/>
      <c r="AA332" s="149"/>
      <c r="AB332" s="149" t="s">
        <v>269</v>
      </c>
      <c r="AC332" s="149" t="s">
        <v>318</v>
      </c>
      <c r="AD332" s="149" t="s">
        <v>1812</v>
      </c>
      <c r="AE332" s="149" t="s">
        <v>271</v>
      </c>
      <c r="AF332" s="149"/>
      <c r="AG332" s="149" t="s">
        <v>272</v>
      </c>
      <c r="AH332" s="149" t="s">
        <v>273</v>
      </c>
      <c r="AI332" s="158">
        <v>48</v>
      </c>
      <c r="AJ332" s="149"/>
      <c r="AK332" s="159" t="s">
        <v>274</v>
      </c>
      <c r="AL332" s="159" t="s">
        <v>274</v>
      </c>
      <c r="AM332" s="149" t="s">
        <v>274</v>
      </c>
      <c r="AN332" s="160">
        <v>4</v>
      </c>
      <c r="AO332" s="149"/>
      <c r="AP332" s="149" t="s">
        <v>274</v>
      </c>
      <c r="AQ332" s="149" t="s">
        <v>275</v>
      </c>
      <c r="AR332" s="158">
        <v>1</v>
      </c>
      <c r="AS332" s="149" t="s">
        <v>275</v>
      </c>
      <c r="AT332" s="149" t="s">
        <v>276</v>
      </c>
      <c r="AU332" s="161">
        <v>1</v>
      </c>
      <c r="AV332" s="159">
        <v>1700</v>
      </c>
      <c r="AW332" s="159">
        <v>68</v>
      </c>
      <c r="AX332" s="149" t="s">
        <v>274</v>
      </c>
      <c r="AY332" s="162">
        <v>0</v>
      </c>
      <c r="AZ332" s="162" t="s">
        <v>274</v>
      </c>
      <c r="BA332" s="162">
        <v>0</v>
      </c>
      <c r="BB332" s="159">
        <v>1632</v>
      </c>
      <c r="BC332" s="162" t="s">
        <v>274</v>
      </c>
      <c r="BD332" s="162">
        <v>0</v>
      </c>
      <c r="BE332" s="159">
        <v>68</v>
      </c>
      <c r="BF332" s="159">
        <v>68</v>
      </c>
      <c r="BG332" s="159">
        <v>1700</v>
      </c>
    </row>
    <row r="333" ht="28.05" customHeight="1" spans="1:59">
      <c r="A333" s="149"/>
      <c r="B333" s="149"/>
      <c r="C333" s="149"/>
      <c r="D333" s="149" t="s">
        <v>1281</v>
      </c>
      <c r="E333" s="340" t="s">
        <v>1829</v>
      </c>
      <c r="F333" s="149" t="s">
        <v>1281</v>
      </c>
      <c r="G333" s="149" t="s">
        <v>1830</v>
      </c>
      <c r="H333" s="149" t="s">
        <v>1808</v>
      </c>
      <c r="I333" s="149" t="s">
        <v>1826</v>
      </c>
      <c r="J333" s="149" t="s">
        <v>1831</v>
      </c>
      <c r="K333" s="149"/>
      <c r="L333" s="149" t="s">
        <v>262</v>
      </c>
      <c r="M333" s="149"/>
      <c r="N333" s="149" t="s">
        <v>263</v>
      </c>
      <c r="O333" s="149" t="s">
        <v>214</v>
      </c>
      <c r="P333" s="149" t="s">
        <v>53</v>
      </c>
      <c r="Q333" s="149"/>
      <c r="R333" s="149" t="s">
        <v>1832</v>
      </c>
      <c r="S333" s="149" t="s">
        <v>289</v>
      </c>
      <c r="T333" s="149" t="s">
        <v>1812</v>
      </c>
      <c r="U333" s="149" t="s">
        <v>267</v>
      </c>
      <c r="V333" s="149"/>
      <c r="W333" s="149"/>
      <c r="X333" s="149" t="s">
        <v>310</v>
      </c>
      <c r="Y333" s="149"/>
      <c r="Z333" s="149"/>
      <c r="AA333" s="149"/>
      <c r="AB333" s="149" t="s">
        <v>269</v>
      </c>
      <c r="AC333" s="149" t="s">
        <v>318</v>
      </c>
      <c r="AD333" s="149" t="s">
        <v>1812</v>
      </c>
      <c r="AE333" s="149" t="s">
        <v>271</v>
      </c>
      <c r="AF333" s="149"/>
      <c r="AG333" s="149" t="s">
        <v>272</v>
      </c>
      <c r="AH333" s="149" t="s">
        <v>273</v>
      </c>
      <c r="AI333" s="158">
        <v>48</v>
      </c>
      <c r="AJ333" s="149"/>
      <c r="AK333" s="159" t="s">
        <v>274</v>
      </c>
      <c r="AL333" s="159" t="s">
        <v>274</v>
      </c>
      <c r="AM333" s="149" t="s">
        <v>274</v>
      </c>
      <c r="AN333" s="160">
        <v>4</v>
      </c>
      <c r="AO333" s="149"/>
      <c r="AP333" s="149" t="s">
        <v>274</v>
      </c>
      <c r="AQ333" s="149" t="s">
        <v>275</v>
      </c>
      <c r="AR333" s="158">
        <v>1</v>
      </c>
      <c r="AS333" s="149" t="s">
        <v>275</v>
      </c>
      <c r="AT333" s="149" t="s">
        <v>276</v>
      </c>
      <c r="AU333" s="161">
        <v>1</v>
      </c>
      <c r="AV333" s="159">
        <v>1700</v>
      </c>
      <c r="AW333" s="159">
        <v>68</v>
      </c>
      <c r="AX333" s="149" t="s">
        <v>274</v>
      </c>
      <c r="AY333" s="162">
        <v>0</v>
      </c>
      <c r="AZ333" s="162" t="s">
        <v>274</v>
      </c>
      <c r="BA333" s="162">
        <v>0</v>
      </c>
      <c r="BB333" s="159">
        <v>1632</v>
      </c>
      <c r="BC333" s="162" t="s">
        <v>274</v>
      </c>
      <c r="BD333" s="162">
        <v>0</v>
      </c>
      <c r="BE333" s="159">
        <v>68</v>
      </c>
      <c r="BF333" s="159">
        <v>68</v>
      </c>
      <c r="BG333" s="159">
        <v>1700</v>
      </c>
    </row>
    <row r="334" ht="28.05" customHeight="1" spans="1:59">
      <c r="A334" s="149"/>
      <c r="B334" s="149"/>
      <c r="C334" s="149"/>
      <c r="D334" s="149" t="s">
        <v>1281</v>
      </c>
      <c r="E334" s="340" t="s">
        <v>1833</v>
      </c>
      <c r="F334" s="149" t="s">
        <v>1281</v>
      </c>
      <c r="G334" s="149" t="s">
        <v>1834</v>
      </c>
      <c r="H334" s="149" t="s">
        <v>1808</v>
      </c>
      <c r="I334" s="149" t="s">
        <v>1826</v>
      </c>
      <c r="J334" s="149" t="s">
        <v>1835</v>
      </c>
      <c r="K334" s="149"/>
      <c r="L334" s="149" t="s">
        <v>262</v>
      </c>
      <c r="M334" s="149"/>
      <c r="N334" s="149" t="s">
        <v>263</v>
      </c>
      <c r="O334" s="149" t="s">
        <v>214</v>
      </c>
      <c r="P334" s="149" t="s">
        <v>53</v>
      </c>
      <c r="Q334" s="149"/>
      <c r="R334" s="149" t="s">
        <v>1836</v>
      </c>
      <c r="S334" s="149" t="s">
        <v>289</v>
      </c>
      <c r="T334" s="149" t="s">
        <v>1812</v>
      </c>
      <c r="U334" s="149" t="s">
        <v>267</v>
      </c>
      <c r="V334" s="149"/>
      <c r="W334" s="149"/>
      <c r="X334" s="149" t="s">
        <v>310</v>
      </c>
      <c r="Y334" s="149"/>
      <c r="Z334" s="149"/>
      <c r="AA334" s="149"/>
      <c r="AB334" s="149" t="s">
        <v>269</v>
      </c>
      <c r="AC334" s="149" t="s">
        <v>318</v>
      </c>
      <c r="AD334" s="149" t="s">
        <v>1812</v>
      </c>
      <c r="AE334" s="149" t="s">
        <v>271</v>
      </c>
      <c r="AF334" s="149"/>
      <c r="AG334" s="149" t="s">
        <v>272</v>
      </c>
      <c r="AH334" s="149" t="s">
        <v>273</v>
      </c>
      <c r="AI334" s="158">
        <v>48</v>
      </c>
      <c r="AJ334" s="149"/>
      <c r="AK334" s="159" t="s">
        <v>274</v>
      </c>
      <c r="AL334" s="159" t="s">
        <v>274</v>
      </c>
      <c r="AM334" s="149" t="s">
        <v>274</v>
      </c>
      <c r="AN334" s="160">
        <v>4</v>
      </c>
      <c r="AO334" s="149"/>
      <c r="AP334" s="149" t="s">
        <v>274</v>
      </c>
      <c r="AQ334" s="149" t="s">
        <v>275</v>
      </c>
      <c r="AR334" s="158">
        <v>1</v>
      </c>
      <c r="AS334" s="149" t="s">
        <v>275</v>
      </c>
      <c r="AT334" s="149" t="s">
        <v>276</v>
      </c>
      <c r="AU334" s="161">
        <v>1</v>
      </c>
      <c r="AV334" s="159">
        <v>1700</v>
      </c>
      <c r="AW334" s="159">
        <v>68</v>
      </c>
      <c r="AX334" s="149" t="s">
        <v>274</v>
      </c>
      <c r="AY334" s="162">
        <v>0</v>
      </c>
      <c r="AZ334" s="162" t="s">
        <v>274</v>
      </c>
      <c r="BA334" s="162">
        <v>0</v>
      </c>
      <c r="BB334" s="159">
        <v>1632</v>
      </c>
      <c r="BC334" s="162" t="s">
        <v>274</v>
      </c>
      <c r="BD334" s="162">
        <v>0</v>
      </c>
      <c r="BE334" s="159">
        <v>68</v>
      </c>
      <c r="BF334" s="159">
        <v>68</v>
      </c>
      <c r="BG334" s="159">
        <v>1700</v>
      </c>
    </row>
    <row r="335" ht="28.05" customHeight="1" spans="1:59">
      <c r="A335" s="149"/>
      <c r="B335" s="149"/>
      <c r="C335" s="149"/>
      <c r="D335" s="149" t="s">
        <v>1281</v>
      </c>
      <c r="E335" s="340" t="s">
        <v>1837</v>
      </c>
      <c r="F335" s="149" t="s">
        <v>1281</v>
      </c>
      <c r="G335" s="149" t="s">
        <v>1838</v>
      </c>
      <c r="H335" s="149" t="s">
        <v>1808</v>
      </c>
      <c r="I335" s="149" t="s">
        <v>1839</v>
      </c>
      <c r="J335" s="149" t="s">
        <v>1840</v>
      </c>
      <c r="K335" s="149"/>
      <c r="L335" s="149" t="s">
        <v>262</v>
      </c>
      <c r="M335" s="149"/>
      <c r="N335" s="149" t="s">
        <v>263</v>
      </c>
      <c r="O335" s="149" t="s">
        <v>214</v>
      </c>
      <c r="P335" s="149" t="s">
        <v>53</v>
      </c>
      <c r="Q335" s="149"/>
      <c r="R335" s="149" t="s">
        <v>1841</v>
      </c>
      <c r="S335" s="149" t="s">
        <v>289</v>
      </c>
      <c r="T335" s="149" t="s">
        <v>1812</v>
      </c>
      <c r="U335" s="149" t="s">
        <v>267</v>
      </c>
      <c r="V335" s="149"/>
      <c r="W335" s="149"/>
      <c r="X335" s="149" t="s">
        <v>310</v>
      </c>
      <c r="Y335" s="149"/>
      <c r="Z335" s="149"/>
      <c r="AA335" s="149"/>
      <c r="AB335" s="149" t="s">
        <v>269</v>
      </c>
      <c r="AC335" s="149" t="s">
        <v>318</v>
      </c>
      <c r="AD335" s="149" t="s">
        <v>1812</v>
      </c>
      <c r="AE335" s="149" t="s">
        <v>271</v>
      </c>
      <c r="AF335" s="149"/>
      <c r="AG335" s="149" t="s">
        <v>272</v>
      </c>
      <c r="AH335" s="149" t="s">
        <v>273</v>
      </c>
      <c r="AI335" s="158">
        <v>48</v>
      </c>
      <c r="AJ335" s="149"/>
      <c r="AK335" s="159" t="s">
        <v>274</v>
      </c>
      <c r="AL335" s="159" t="s">
        <v>274</v>
      </c>
      <c r="AM335" s="149" t="s">
        <v>274</v>
      </c>
      <c r="AN335" s="160">
        <v>4</v>
      </c>
      <c r="AO335" s="149"/>
      <c r="AP335" s="149" t="s">
        <v>274</v>
      </c>
      <c r="AQ335" s="149" t="s">
        <v>275</v>
      </c>
      <c r="AR335" s="158">
        <v>1</v>
      </c>
      <c r="AS335" s="149" t="s">
        <v>275</v>
      </c>
      <c r="AT335" s="149" t="s">
        <v>276</v>
      </c>
      <c r="AU335" s="161">
        <v>1</v>
      </c>
      <c r="AV335" s="159">
        <v>1700</v>
      </c>
      <c r="AW335" s="159">
        <v>68</v>
      </c>
      <c r="AX335" s="149" t="s">
        <v>274</v>
      </c>
      <c r="AY335" s="162">
        <v>0</v>
      </c>
      <c r="AZ335" s="162" t="s">
        <v>274</v>
      </c>
      <c r="BA335" s="162">
        <v>0</v>
      </c>
      <c r="BB335" s="159">
        <v>1632</v>
      </c>
      <c r="BC335" s="162" t="s">
        <v>274</v>
      </c>
      <c r="BD335" s="162">
        <v>0</v>
      </c>
      <c r="BE335" s="159">
        <v>68</v>
      </c>
      <c r="BF335" s="159">
        <v>68</v>
      </c>
      <c r="BG335" s="159">
        <v>1700</v>
      </c>
    </row>
    <row r="336" ht="28.05" customHeight="1" spans="1:59">
      <c r="A336" s="149"/>
      <c r="B336" s="149"/>
      <c r="C336" s="149"/>
      <c r="D336" s="149" t="s">
        <v>1281</v>
      </c>
      <c r="E336" s="340" t="s">
        <v>1842</v>
      </c>
      <c r="F336" s="149" t="s">
        <v>1281</v>
      </c>
      <c r="G336" s="149" t="s">
        <v>1843</v>
      </c>
      <c r="H336" s="149" t="s">
        <v>1844</v>
      </c>
      <c r="I336" s="149" t="s">
        <v>1845</v>
      </c>
      <c r="J336" s="149" t="s">
        <v>1846</v>
      </c>
      <c r="K336" s="149"/>
      <c r="L336" s="149" t="s">
        <v>262</v>
      </c>
      <c r="M336" s="149"/>
      <c r="N336" s="149" t="s">
        <v>263</v>
      </c>
      <c r="O336" s="149" t="s">
        <v>214</v>
      </c>
      <c r="P336" s="149" t="s">
        <v>53</v>
      </c>
      <c r="Q336" s="149"/>
      <c r="R336" s="149" t="s">
        <v>1847</v>
      </c>
      <c r="S336" s="149" t="s">
        <v>785</v>
      </c>
      <c r="T336" s="149" t="s">
        <v>654</v>
      </c>
      <c r="U336" s="149" t="s">
        <v>267</v>
      </c>
      <c r="V336" s="149"/>
      <c r="W336" s="149"/>
      <c r="X336" s="149" t="s">
        <v>1420</v>
      </c>
      <c r="Y336" s="149"/>
      <c r="Z336" s="149"/>
      <c r="AA336" s="149"/>
      <c r="AB336" s="149" t="s">
        <v>269</v>
      </c>
      <c r="AC336" s="149" t="s">
        <v>318</v>
      </c>
      <c r="AD336" s="149" t="s">
        <v>654</v>
      </c>
      <c r="AE336" s="149" t="s">
        <v>271</v>
      </c>
      <c r="AF336" s="149"/>
      <c r="AG336" s="149" t="s">
        <v>272</v>
      </c>
      <c r="AH336" s="149" t="s">
        <v>273</v>
      </c>
      <c r="AI336" s="158">
        <v>122</v>
      </c>
      <c r="AJ336" s="149"/>
      <c r="AK336" s="159" t="s">
        <v>274</v>
      </c>
      <c r="AL336" s="159" t="s">
        <v>274</v>
      </c>
      <c r="AM336" s="149" t="s">
        <v>274</v>
      </c>
      <c r="AN336" s="160">
        <v>4</v>
      </c>
      <c r="AO336" s="149"/>
      <c r="AP336" s="149" t="s">
        <v>274</v>
      </c>
      <c r="AQ336" s="149" t="s">
        <v>275</v>
      </c>
      <c r="AR336" s="158">
        <v>1</v>
      </c>
      <c r="AS336" s="149" t="s">
        <v>275</v>
      </c>
      <c r="AT336" s="149" t="s">
        <v>276</v>
      </c>
      <c r="AU336" s="161">
        <v>1</v>
      </c>
      <c r="AV336" s="159">
        <v>1460.18</v>
      </c>
      <c r="AW336" s="159">
        <v>58.41</v>
      </c>
      <c r="AX336" s="149" t="s">
        <v>274</v>
      </c>
      <c r="AY336" s="162">
        <v>0</v>
      </c>
      <c r="AZ336" s="162" t="s">
        <v>274</v>
      </c>
      <c r="BA336" s="162">
        <v>0</v>
      </c>
      <c r="BB336" s="159">
        <v>1401.77</v>
      </c>
      <c r="BC336" s="162" t="s">
        <v>274</v>
      </c>
      <c r="BD336" s="162">
        <v>0</v>
      </c>
      <c r="BE336" s="159">
        <v>58.41</v>
      </c>
      <c r="BF336" s="159">
        <v>58.41</v>
      </c>
      <c r="BG336" s="159">
        <v>1460.18</v>
      </c>
    </row>
    <row r="337" ht="28.05" customHeight="1" spans="1:59">
      <c r="A337" s="149"/>
      <c r="B337" s="149"/>
      <c r="C337" s="149"/>
      <c r="D337" s="149" t="s">
        <v>1281</v>
      </c>
      <c r="E337" s="340" t="s">
        <v>1848</v>
      </c>
      <c r="F337" s="149" t="s">
        <v>1281</v>
      </c>
      <c r="G337" s="149" t="s">
        <v>1849</v>
      </c>
      <c r="H337" s="149" t="s">
        <v>1808</v>
      </c>
      <c r="I337" s="149" t="s">
        <v>1826</v>
      </c>
      <c r="J337" s="149" t="s">
        <v>1850</v>
      </c>
      <c r="K337" s="149"/>
      <c r="L337" s="149" t="s">
        <v>262</v>
      </c>
      <c r="M337" s="149"/>
      <c r="N337" s="149" t="s">
        <v>263</v>
      </c>
      <c r="O337" s="149" t="s">
        <v>214</v>
      </c>
      <c r="P337" s="149" t="s">
        <v>53</v>
      </c>
      <c r="Q337" s="149"/>
      <c r="R337" s="149" t="s">
        <v>1851</v>
      </c>
      <c r="S337" s="149" t="s">
        <v>289</v>
      </c>
      <c r="T337" s="149" t="s">
        <v>1812</v>
      </c>
      <c r="U337" s="149" t="s">
        <v>267</v>
      </c>
      <c r="V337" s="149"/>
      <c r="W337" s="149"/>
      <c r="X337" s="149" t="s">
        <v>310</v>
      </c>
      <c r="Y337" s="149"/>
      <c r="Z337" s="149"/>
      <c r="AA337" s="149"/>
      <c r="AB337" s="149" t="s">
        <v>269</v>
      </c>
      <c r="AC337" s="149" t="s">
        <v>318</v>
      </c>
      <c r="AD337" s="149" t="s">
        <v>1812</v>
      </c>
      <c r="AE337" s="149" t="s">
        <v>271</v>
      </c>
      <c r="AF337" s="149"/>
      <c r="AG337" s="149" t="s">
        <v>272</v>
      </c>
      <c r="AH337" s="149" t="s">
        <v>273</v>
      </c>
      <c r="AI337" s="158">
        <v>48</v>
      </c>
      <c r="AJ337" s="149"/>
      <c r="AK337" s="159" t="s">
        <v>274</v>
      </c>
      <c r="AL337" s="159" t="s">
        <v>274</v>
      </c>
      <c r="AM337" s="149" t="s">
        <v>274</v>
      </c>
      <c r="AN337" s="160">
        <v>4</v>
      </c>
      <c r="AO337" s="149"/>
      <c r="AP337" s="149" t="s">
        <v>274</v>
      </c>
      <c r="AQ337" s="149" t="s">
        <v>275</v>
      </c>
      <c r="AR337" s="158">
        <v>1</v>
      </c>
      <c r="AS337" s="149" t="s">
        <v>275</v>
      </c>
      <c r="AT337" s="149" t="s">
        <v>276</v>
      </c>
      <c r="AU337" s="161">
        <v>1</v>
      </c>
      <c r="AV337" s="159">
        <v>1700</v>
      </c>
      <c r="AW337" s="159">
        <v>68</v>
      </c>
      <c r="AX337" s="149" t="s">
        <v>274</v>
      </c>
      <c r="AY337" s="162">
        <v>0</v>
      </c>
      <c r="AZ337" s="162" t="s">
        <v>274</v>
      </c>
      <c r="BA337" s="162">
        <v>0</v>
      </c>
      <c r="BB337" s="159">
        <v>1632</v>
      </c>
      <c r="BC337" s="162" t="s">
        <v>274</v>
      </c>
      <c r="BD337" s="162">
        <v>0</v>
      </c>
      <c r="BE337" s="159">
        <v>68</v>
      </c>
      <c r="BF337" s="159">
        <v>68</v>
      </c>
      <c r="BG337" s="159">
        <v>1700</v>
      </c>
    </row>
    <row r="338" ht="28.05" customHeight="1" spans="1:59">
      <c r="A338" s="149"/>
      <c r="B338" s="149"/>
      <c r="C338" s="149"/>
      <c r="D338" s="149" t="s">
        <v>1281</v>
      </c>
      <c r="E338" s="340" t="s">
        <v>1852</v>
      </c>
      <c r="F338" s="149" t="s">
        <v>1281</v>
      </c>
      <c r="G338" s="149" t="s">
        <v>1853</v>
      </c>
      <c r="H338" s="149" t="s">
        <v>1854</v>
      </c>
      <c r="I338" s="149" t="s">
        <v>1855</v>
      </c>
      <c r="J338" s="149" t="s">
        <v>1856</v>
      </c>
      <c r="K338" s="149"/>
      <c r="L338" s="149" t="s">
        <v>262</v>
      </c>
      <c r="M338" s="149"/>
      <c r="N338" s="149" t="s">
        <v>263</v>
      </c>
      <c r="O338" s="149" t="s">
        <v>214</v>
      </c>
      <c r="P338" s="149" t="s">
        <v>53</v>
      </c>
      <c r="Q338" s="149"/>
      <c r="R338" s="149" t="s">
        <v>1841</v>
      </c>
      <c r="S338" s="149" t="s">
        <v>289</v>
      </c>
      <c r="T338" s="149" t="s">
        <v>1857</v>
      </c>
      <c r="U338" s="149" t="s">
        <v>267</v>
      </c>
      <c r="V338" s="149"/>
      <c r="W338" s="149"/>
      <c r="X338" s="149" t="s">
        <v>310</v>
      </c>
      <c r="Y338" s="149"/>
      <c r="Z338" s="149"/>
      <c r="AA338" s="149"/>
      <c r="AB338" s="149" t="s">
        <v>269</v>
      </c>
      <c r="AC338" s="149" t="s">
        <v>318</v>
      </c>
      <c r="AD338" s="149" t="s">
        <v>1857</v>
      </c>
      <c r="AE338" s="149" t="s">
        <v>271</v>
      </c>
      <c r="AF338" s="149"/>
      <c r="AG338" s="149" t="s">
        <v>272</v>
      </c>
      <c r="AH338" s="149" t="s">
        <v>273</v>
      </c>
      <c r="AI338" s="158">
        <v>51</v>
      </c>
      <c r="AJ338" s="149"/>
      <c r="AK338" s="159" t="s">
        <v>274</v>
      </c>
      <c r="AL338" s="159" t="s">
        <v>274</v>
      </c>
      <c r="AM338" s="149" t="s">
        <v>274</v>
      </c>
      <c r="AN338" s="160">
        <v>0</v>
      </c>
      <c r="AO338" s="149"/>
      <c r="AP338" s="149" t="s">
        <v>274</v>
      </c>
      <c r="AQ338" s="149" t="s">
        <v>275</v>
      </c>
      <c r="AR338" s="158">
        <v>1</v>
      </c>
      <c r="AS338" s="149" t="s">
        <v>275</v>
      </c>
      <c r="AT338" s="149" t="s">
        <v>276</v>
      </c>
      <c r="AU338" s="161">
        <v>1</v>
      </c>
      <c r="AV338" s="159">
        <v>830</v>
      </c>
      <c r="AW338" s="159">
        <v>0</v>
      </c>
      <c r="AX338" s="149" t="s">
        <v>274</v>
      </c>
      <c r="AY338" s="162">
        <v>0</v>
      </c>
      <c r="AZ338" s="162" t="s">
        <v>274</v>
      </c>
      <c r="BA338" s="162">
        <v>0</v>
      </c>
      <c r="BB338" s="159">
        <v>796.8</v>
      </c>
      <c r="BC338" s="162" t="s">
        <v>274</v>
      </c>
      <c r="BD338" s="159">
        <v>33.2</v>
      </c>
      <c r="BE338" s="159">
        <v>33.2</v>
      </c>
      <c r="BF338" s="162">
        <v>0</v>
      </c>
      <c r="BG338" s="159">
        <v>830</v>
      </c>
    </row>
    <row r="339" ht="28.05" customHeight="1" spans="1:59">
      <c r="A339" s="149"/>
      <c r="B339" s="149"/>
      <c r="C339" s="149"/>
      <c r="D339" s="149" t="s">
        <v>1281</v>
      </c>
      <c r="E339" s="340" t="s">
        <v>1858</v>
      </c>
      <c r="F339" s="149" t="s">
        <v>1281</v>
      </c>
      <c r="G339" s="149" t="s">
        <v>1859</v>
      </c>
      <c r="H339" s="149" t="s">
        <v>1808</v>
      </c>
      <c r="I339" s="149" t="s">
        <v>1826</v>
      </c>
      <c r="J339" s="149" t="s">
        <v>1860</v>
      </c>
      <c r="K339" s="149"/>
      <c r="L339" s="149" t="s">
        <v>262</v>
      </c>
      <c r="M339" s="149"/>
      <c r="N339" s="149" t="s">
        <v>263</v>
      </c>
      <c r="O339" s="149" t="s">
        <v>214</v>
      </c>
      <c r="P339" s="149" t="s">
        <v>53</v>
      </c>
      <c r="Q339" s="149"/>
      <c r="R339" s="149" t="s">
        <v>1861</v>
      </c>
      <c r="S339" s="149" t="s">
        <v>289</v>
      </c>
      <c r="T339" s="149" t="s">
        <v>1812</v>
      </c>
      <c r="U339" s="149" t="s">
        <v>267</v>
      </c>
      <c r="V339" s="149"/>
      <c r="W339" s="149"/>
      <c r="X339" s="149" t="s">
        <v>310</v>
      </c>
      <c r="Y339" s="149"/>
      <c r="Z339" s="149"/>
      <c r="AA339" s="149"/>
      <c r="AB339" s="149" t="s">
        <v>269</v>
      </c>
      <c r="AC339" s="149" t="s">
        <v>318</v>
      </c>
      <c r="AD339" s="149" t="s">
        <v>1812</v>
      </c>
      <c r="AE339" s="149" t="s">
        <v>271</v>
      </c>
      <c r="AF339" s="149"/>
      <c r="AG339" s="149" t="s">
        <v>272</v>
      </c>
      <c r="AH339" s="149" t="s">
        <v>273</v>
      </c>
      <c r="AI339" s="158">
        <v>48</v>
      </c>
      <c r="AJ339" s="149"/>
      <c r="AK339" s="159" t="s">
        <v>274</v>
      </c>
      <c r="AL339" s="159" t="s">
        <v>274</v>
      </c>
      <c r="AM339" s="149" t="s">
        <v>274</v>
      </c>
      <c r="AN339" s="160">
        <v>4</v>
      </c>
      <c r="AO339" s="149"/>
      <c r="AP339" s="149" t="s">
        <v>274</v>
      </c>
      <c r="AQ339" s="149" t="s">
        <v>275</v>
      </c>
      <c r="AR339" s="158">
        <v>1</v>
      </c>
      <c r="AS339" s="149" t="s">
        <v>275</v>
      </c>
      <c r="AT339" s="149" t="s">
        <v>276</v>
      </c>
      <c r="AU339" s="161">
        <v>1</v>
      </c>
      <c r="AV339" s="159">
        <v>1700</v>
      </c>
      <c r="AW339" s="159">
        <v>68</v>
      </c>
      <c r="AX339" s="149" t="s">
        <v>274</v>
      </c>
      <c r="AY339" s="162">
        <v>0</v>
      </c>
      <c r="AZ339" s="162" t="s">
        <v>274</v>
      </c>
      <c r="BA339" s="162">
        <v>0</v>
      </c>
      <c r="BB339" s="159">
        <v>1632</v>
      </c>
      <c r="BC339" s="162" t="s">
        <v>274</v>
      </c>
      <c r="BD339" s="162">
        <v>0</v>
      </c>
      <c r="BE339" s="159">
        <v>68</v>
      </c>
      <c r="BF339" s="159">
        <v>68</v>
      </c>
      <c r="BG339" s="159">
        <v>1700</v>
      </c>
    </row>
    <row r="340" ht="28.05" customHeight="1" spans="1:59">
      <c r="A340" s="149"/>
      <c r="B340" s="149"/>
      <c r="C340" s="149"/>
      <c r="D340" s="149" t="s">
        <v>1281</v>
      </c>
      <c r="E340" s="340" t="s">
        <v>1862</v>
      </c>
      <c r="F340" s="149" t="s">
        <v>1281</v>
      </c>
      <c r="G340" s="149" t="s">
        <v>1863</v>
      </c>
      <c r="H340" s="149" t="s">
        <v>1712</v>
      </c>
      <c r="I340" s="149" t="s">
        <v>1864</v>
      </c>
      <c r="J340" s="149" t="s">
        <v>1865</v>
      </c>
      <c r="K340" s="149"/>
      <c r="L340" s="149" t="s">
        <v>262</v>
      </c>
      <c r="M340" s="149"/>
      <c r="N340" s="149" t="s">
        <v>263</v>
      </c>
      <c r="O340" s="149" t="s">
        <v>214</v>
      </c>
      <c r="P340" s="149" t="s">
        <v>53</v>
      </c>
      <c r="Q340" s="149"/>
      <c r="R340" s="149" t="s">
        <v>1715</v>
      </c>
      <c r="S340" s="149" t="s">
        <v>483</v>
      </c>
      <c r="T340" s="149" t="s">
        <v>1866</v>
      </c>
      <c r="U340" s="149" t="s">
        <v>267</v>
      </c>
      <c r="V340" s="149"/>
      <c r="W340" s="149"/>
      <c r="X340" s="149" t="s">
        <v>310</v>
      </c>
      <c r="Y340" s="149"/>
      <c r="Z340" s="149"/>
      <c r="AA340" s="149"/>
      <c r="AB340" s="149" t="s">
        <v>269</v>
      </c>
      <c r="AC340" s="149" t="s">
        <v>318</v>
      </c>
      <c r="AD340" s="149" t="s">
        <v>1866</v>
      </c>
      <c r="AE340" s="149" t="s">
        <v>271</v>
      </c>
      <c r="AF340" s="149"/>
      <c r="AG340" s="149" t="s">
        <v>272</v>
      </c>
      <c r="AH340" s="149" t="s">
        <v>273</v>
      </c>
      <c r="AI340" s="158">
        <v>60</v>
      </c>
      <c r="AJ340" s="149"/>
      <c r="AK340" s="159" t="s">
        <v>274</v>
      </c>
      <c r="AL340" s="159" t="s">
        <v>274</v>
      </c>
      <c r="AM340" s="149" t="s">
        <v>274</v>
      </c>
      <c r="AN340" s="160">
        <v>4</v>
      </c>
      <c r="AO340" s="149"/>
      <c r="AP340" s="149" t="s">
        <v>274</v>
      </c>
      <c r="AQ340" s="149" t="s">
        <v>275</v>
      </c>
      <c r="AR340" s="158">
        <v>1</v>
      </c>
      <c r="AS340" s="149" t="s">
        <v>275</v>
      </c>
      <c r="AT340" s="149" t="s">
        <v>276</v>
      </c>
      <c r="AU340" s="161">
        <v>1</v>
      </c>
      <c r="AV340" s="159">
        <v>1946.9</v>
      </c>
      <c r="AW340" s="159">
        <v>77.88</v>
      </c>
      <c r="AX340" s="149" t="s">
        <v>274</v>
      </c>
      <c r="AY340" s="162">
        <v>0</v>
      </c>
      <c r="AZ340" s="162" t="s">
        <v>274</v>
      </c>
      <c r="BA340" s="162">
        <v>0</v>
      </c>
      <c r="BB340" s="159">
        <v>1869.02</v>
      </c>
      <c r="BC340" s="162" t="s">
        <v>274</v>
      </c>
      <c r="BD340" s="162">
        <v>0</v>
      </c>
      <c r="BE340" s="159">
        <v>77.88</v>
      </c>
      <c r="BF340" s="159">
        <v>77.88</v>
      </c>
      <c r="BG340" s="159">
        <v>1946.9</v>
      </c>
    </row>
    <row r="341" ht="28.05" customHeight="1" spans="1:59">
      <c r="A341" s="149"/>
      <c r="B341" s="149"/>
      <c r="C341" s="149"/>
      <c r="D341" s="149" t="s">
        <v>1281</v>
      </c>
      <c r="E341" s="340" t="s">
        <v>1867</v>
      </c>
      <c r="F341" s="149" t="s">
        <v>1281</v>
      </c>
      <c r="G341" s="149" t="s">
        <v>1868</v>
      </c>
      <c r="H341" s="149" t="s">
        <v>1579</v>
      </c>
      <c r="I341" s="149" t="s">
        <v>1869</v>
      </c>
      <c r="J341" s="149" t="s">
        <v>1870</v>
      </c>
      <c r="K341" s="149"/>
      <c r="L341" s="149" t="s">
        <v>262</v>
      </c>
      <c r="M341" s="149"/>
      <c r="N341" s="149" t="s">
        <v>263</v>
      </c>
      <c r="O341" s="149" t="s">
        <v>214</v>
      </c>
      <c r="P341" s="149" t="s">
        <v>53</v>
      </c>
      <c r="Q341" s="149"/>
      <c r="R341" s="149" t="s">
        <v>1871</v>
      </c>
      <c r="S341" s="149" t="s">
        <v>289</v>
      </c>
      <c r="T341" s="149" t="s">
        <v>1872</v>
      </c>
      <c r="U341" s="149" t="s">
        <v>267</v>
      </c>
      <c r="V341" s="149"/>
      <c r="W341" s="149"/>
      <c r="X341" s="149" t="s">
        <v>336</v>
      </c>
      <c r="Y341" s="149"/>
      <c r="Z341" s="149"/>
      <c r="AA341" s="149"/>
      <c r="AB341" s="149" t="s">
        <v>269</v>
      </c>
      <c r="AC341" s="149" t="s">
        <v>318</v>
      </c>
      <c r="AD341" s="149" t="s">
        <v>1872</v>
      </c>
      <c r="AE341" s="149" t="s">
        <v>271</v>
      </c>
      <c r="AF341" s="149"/>
      <c r="AG341" s="149" t="s">
        <v>272</v>
      </c>
      <c r="AH341" s="149" t="s">
        <v>273</v>
      </c>
      <c r="AI341" s="158">
        <v>60</v>
      </c>
      <c r="AJ341" s="149"/>
      <c r="AK341" s="159" t="s">
        <v>274</v>
      </c>
      <c r="AL341" s="159" t="s">
        <v>274</v>
      </c>
      <c r="AM341" s="149" t="s">
        <v>274</v>
      </c>
      <c r="AN341" s="160">
        <v>4</v>
      </c>
      <c r="AO341" s="149"/>
      <c r="AP341" s="149" t="s">
        <v>274</v>
      </c>
      <c r="AQ341" s="149" t="s">
        <v>275</v>
      </c>
      <c r="AR341" s="158">
        <v>1</v>
      </c>
      <c r="AS341" s="149" t="s">
        <v>275</v>
      </c>
      <c r="AT341" s="149" t="s">
        <v>276</v>
      </c>
      <c r="AU341" s="161">
        <v>1</v>
      </c>
      <c r="AV341" s="159">
        <v>2135.9</v>
      </c>
      <c r="AW341" s="159">
        <v>85.44</v>
      </c>
      <c r="AX341" s="149" t="s">
        <v>274</v>
      </c>
      <c r="AY341" s="162">
        <v>0</v>
      </c>
      <c r="AZ341" s="162" t="s">
        <v>274</v>
      </c>
      <c r="BA341" s="162">
        <v>0</v>
      </c>
      <c r="BB341" s="159">
        <v>2050.46</v>
      </c>
      <c r="BC341" s="162" t="s">
        <v>274</v>
      </c>
      <c r="BD341" s="162">
        <v>0</v>
      </c>
      <c r="BE341" s="159">
        <v>85.44</v>
      </c>
      <c r="BF341" s="159">
        <v>85.44</v>
      </c>
      <c r="BG341" s="159">
        <v>2135.9</v>
      </c>
    </row>
    <row r="342" ht="28.05" customHeight="1" spans="1:59">
      <c r="A342" s="149"/>
      <c r="B342" s="149"/>
      <c r="C342" s="149"/>
      <c r="D342" s="149" t="s">
        <v>1281</v>
      </c>
      <c r="E342" s="340" t="s">
        <v>1873</v>
      </c>
      <c r="F342" s="149" t="s">
        <v>1281</v>
      </c>
      <c r="G342" s="149" t="s">
        <v>1874</v>
      </c>
      <c r="H342" s="149" t="s">
        <v>1854</v>
      </c>
      <c r="I342" s="149" t="s">
        <v>1875</v>
      </c>
      <c r="J342" s="149" t="s">
        <v>1876</v>
      </c>
      <c r="K342" s="149"/>
      <c r="L342" s="149" t="s">
        <v>262</v>
      </c>
      <c r="M342" s="149"/>
      <c r="N342" s="149" t="s">
        <v>263</v>
      </c>
      <c r="O342" s="149" t="s">
        <v>214</v>
      </c>
      <c r="P342" s="149" t="s">
        <v>53</v>
      </c>
      <c r="Q342" s="149"/>
      <c r="R342" s="149" t="s">
        <v>1877</v>
      </c>
      <c r="S342" s="149" t="s">
        <v>289</v>
      </c>
      <c r="T342" s="149" t="s">
        <v>1878</v>
      </c>
      <c r="U342" s="149" t="s">
        <v>267</v>
      </c>
      <c r="V342" s="149"/>
      <c r="W342" s="149"/>
      <c r="X342" s="149" t="s">
        <v>310</v>
      </c>
      <c r="Y342" s="149"/>
      <c r="Z342" s="149"/>
      <c r="AA342" s="149"/>
      <c r="AB342" s="149" t="s">
        <v>269</v>
      </c>
      <c r="AC342" s="149" t="s">
        <v>318</v>
      </c>
      <c r="AD342" s="149" t="s">
        <v>1878</v>
      </c>
      <c r="AE342" s="149" t="s">
        <v>271</v>
      </c>
      <c r="AF342" s="149"/>
      <c r="AG342" s="149" t="s">
        <v>272</v>
      </c>
      <c r="AH342" s="149" t="s">
        <v>273</v>
      </c>
      <c r="AI342" s="158">
        <v>56</v>
      </c>
      <c r="AJ342" s="149"/>
      <c r="AK342" s="159" t="s">
        <v>274</v>
      </c>
      <c r="AL342" s="159" t="s">
        <v>274</v>
      </c>
      <c r="AM342" s="149" t="s">
        <v>274</v>
      </c>
      <c r="AN342" s="160">
        <v>0</v>
      </c>
      <c r="AO342" s="149"/>
      <c r="AP342" s="149" t="s">
        <v>274</v>
      </c>
      <c r="AQ342" s="149" t="s">
        <v>275</v>
      </c>
      <c r="AR342" s="158">
        <v>1</v>
      </c>
      <c r="AS342" s="149" t="s">
        <v>275</v>
      </c>
      <c r="AT342" s="149" t="s">
        <v>276</v>
      </c>
      <c r="AU342" s="161">
        <v>1</v>
      </c>
      <c r="AV342" s="159">
        <v>1692.31</v>
      </c>
      <c r="AW342" s="159">
        <v>0</v>
      </c>
      <c r="AX342" s="149" t="s">
        <v>274</v>
      </c>
      <c r="AY342" s="162">
        <v>0</v>
      </c>
      <c r="AZ342" s="162" t="s">
        <v>274</v>
      </c>
      <c r="BA342" s="162">
        <v>0</v>
      </c>
      <c r="BB342" s="159">
        <v>1624.62</v>
      </c>
      <c r="BC342" s="162" t="s">
        <v>274</v>
      </c>
      <c r="BD342" s="159">
        <v>67.69</v>
      </c>
      <c r="BE342" s="159">
        <v>67.69</v>
      </c>
      <c r="BF342" s="162">
        <v>0</v>
      </c>
      <c r="BG342" s="159">
        <v>1692.31</v>
      </c>
    </row>
    <row r="343" ht="28.05" customHeight="1" spans="1:59">
      <c r="A343" s="149"/>
      <c r="B343" s="149"/>
      <c r="C343" s="149"/>
      <c r="D343" s="149" t="s">
        <v>1281</v>
      </c>
      <c r="E343" s="340" t="s">
        <v>1879</v>
      </c>
      <c r="F343" s="149" t="s">
        <v>1281</v>
      </c>
      <c r="G343" s="149" t="s">
        <v>1880</v>
      </c>
      <c r="H343" s="149" t="s">
        <v>1881</v>
      </c>
      <c r="I343" s="149" t="s">
        <v>1882</v>
      </c>
      <c r="J343" s="149" t="s">
        <v>1883</v>
      </c>
      <c r="K343" s="149"/>
      <c r="L343" s="149" t="s">
        <v>262</v>
      </c>
      <c r="M343" s="149"/>
      <c r="N343" s="149" t="s">
        <v>263</v>
      </c>
      <c r="O343" s="149" t="s">
        <v>214</v>
      </c>
      <c r="P343" s="149" t="s">
        <v>53</v>
      </c>
      <c r="Q343" s="149"/>
      <c r="R343" s="149" t="s">
        <v>1884</v>
      </c>
      <c r="S343" s="149" t="s">
        <v>1885</v>
      </c>
      <c r="T343" s="149" t="s">
        <v>179</v>
      </c>
      <c r="U343" s="149" t="s">
        <v>267</v>
      </c>
      <c r="V343" s="149"/>
      <c r="W343" s="149"/>
      <c r="X343" s="149" t="s">
        <v>1886</v>
      </c>
      <c r="Y343" s="149"/>
      <c r="Z343" s="149"/>
      <c r="AA343" s="149"/>
      <c r="AB343" s="149" t="s">
        <v>269</v>
      </c>
      <c r="AC343" s="149" t="s">
        <v>270</v>
      </c>
      <c r="AD343" s="149" t="s">
        <v>179</v>
      </c>
      <c r="AE343" s="149" t="s">
        <v>271</v>
      </c>
      <c r="AF343" s="149"/>
      <c r="AG343" s="149" t="s">
        <v>272</v>
      </c>
      <c r="AH343" s="149" t="s">
        <v>273</v>
      </c>
      <c r="AI343" s="158">
        <v>47</v>
      </c>
      <c r="AJ343" s="149"/>
      <c r="AK343" s="159" t="s">
        <v>274</v>
      </c>
      <c r="AL343" s="159" t="s">
        <v>274</v>
      </c>
      <c r="AM343" s="149" t="s">
        <v>274</v>
      </c>
      <c r="AN343" s="160">
        <v>4</v>
      </c>
      <c r="AO343" s="149"/>
      <c r="AP343" s="149" t="s">
        <v>274</v>
      </c>
      <c r="AQ343" s="149" t="s">
        <v>275</v>
      </c>
      <c r="AR343" s="158">
        <v>1</v>
      </c>
      <c r="AS343" s="149" t="s">
        <v>275</v>
      </c>
      <c r="AT343" s="149" t="s">
        <v>276</v>
      </c>
      <c r="AU343" s="161">
        <v>1</v>
      </c>
      <c r="AV343" s="159">
        <v>4070.8</v>
      </c>
      <c r="AW343" s="159">
        <v>162.83</v>
      </c>
      <c r="AX343" s="149" t="s">
        <v>274</v>
      </c>
      <c r="AY343" s="159">
        <v>65.14</v>
      </c>
      <c r="AZ343" s="159">
        <v>65.14</v>
      </c>
      <c r="BA343" s="159">
        <v>260.56</v>
      </c>
      <c r="BB343" s="159">
        <v>3061.15</v>
      </c>
      <c r="BC343" s="162" t="s">
        <v>274</v>
      </c>
      <c r="BD343" s="162">
        <v>0</v>
      </c>
      <c r="BE343" s="159">
        <v>1009.65</v>
      </c>
      <c r="BF343" s="159">
        <v>1009.65</v>
      </c>
      <c r="BG343" s="159">
        <v>4070.8</v>
      </c>
    </row>
    <row r="344" ht="28.05" customHeight="1" spans="1:59">
      <c r="A344" s="149"/>
      <c r="B344" s="149"/>
      <c r="C344" s="149"/>
      <c r="D344" s="149" t="s">
        <v>1281</v>
      </c>
      <c r="E344" s="340" t="s">
        <v>1887</v>
      </c>
      <c r="F344" s="149" t="s">
        <v>1281</v>
      </c>
      <c r="G344" s="149" t="s">
        <v>1888</v>
      </c>
      <c r="H344" s="149" t="s">
        <v>1889</v>
      </c>
      <c r="I344" s="149"/>
      <c r="J344" s="149" t="s">
        <v>1890</v>
      </c>
      <c r="K344" s="149"/>
      <c r="L344" s="149" t="s">
        <v>262</v>
      </c>
      <c r="M344" s="149"/>
      <c r="N344" s="149" t="s">
        <v>263</v>
      </c>
      <c r="O344" s="149" t="s">
        <v>214</v>
      </c>
      <c r="P344" s="149" t="s">
        <v>53</v>
      </c>
      <c r="Q344" s="149"/>
      <c r="R344" s="149" t="s">
        <v>1891</v>
      </c>
      <c r="S344" s="149" t="s">
        <v>289</v>
      </c>
      <c r="T344" s="149" t="s">
        <v>1892</v>
      </c>
      <c r="U344" s="149" t="s">
        <v>267</v>
      </c>
      <c r="V344" s="149"/>
      <c r="W344" s="149"/>
      <c r="X344" s="149" t="s">
        <v>310</v>
      </c>
      <c r="Y344" s="149"/>
      <c r="Z344" s="149"/>
      <c r="AA344" s="149"/>
      <c r="AB344" s="149" t="s">
        <v>269</v>
      </c>
      <c r="AC344" s="149" t="s">
        <v>318</v>
      </c>
      <c r="AD344" s="149" t="s">
        <v>1892</v>
      </c>
      <c r="AE344" s="149" t="s">
        <v>271</v>
      </c>
      <c r="AF344" s="149"/>
      <c r="AG344" s="149" t="s">
        <v>272</v>
      </c>
      <c r="AH344" s="149" t="s">
        <v>273</v>
      </c>
      <c r="AI344" s="158">
        <v>59</v>
      </c>
      <c r="AJ344" s="149"/>
      <c r="AK344" s="159" t="s">
        <v>274</v>
      </c>
      <c r="AL344" s="159" t="s">
        <v>274</v>
      </c>
      <c r="AM344" s="149" t="s">
        <v>274</v>
      </c>
      <c r="AN344" s="160">
        <v>4</v>
      </c>
      <c r="AO344" s="149"/>
      <c r="AP344" s="149" t="s">
        <v>274</v>
      </c>
      <c r="AQ344" s="149" t="s">
        <v>275</v>
      </c>
      <c r="AR344" s="158">
        <v>1</v>
      </c>
      <c r="AS344" s="149" t="s">
        <v>275</v>
      </c>
      <c r="AT344" s="149" t="s">
        <v>276</v>
      </c>
      <c r="AU344" s="161">
        <v>1</v>
      </c>
      <c r="AV344" s="159">
        <v>897.44</v>
      </c>
      <c r="AW344" s="159">
        <v>35.9</v>
      </c>
      <c r="AX344" s="149" t="s">
        <v>274</v>
      </c>
      <c r="AY344" s="162">
        <v>0</v>
      </c>
      <c r="AZ344" s="162" t="s">
        <v>274</v>
      </c>
      <c r="BA344" s="162">
        <v>0</v>
      </c>
      <c r="BB344" s="159">
        <v>861.54</v>
      </c>
      <c r="BC344" s="162" t="s">
        <v>274</v>
      </c>
      <c r="BD344" s="162">
        <v>0</v>
      </c>
      <c r="BE344" s="159">
        <v>35.9</v>
      </c>
      <c r="BF344" s="159">
        <v>35.9</v>
      </c>
      <c r="BG344" s="159">
        <v>897.44</v>
      </c>
    </row>
    <row r="345" ht="28.05" customHeight="1" spans="1:59">
      <c r="A345" s="149"/>
      <c r="B345" s="149"/>
      <c r="C345" s="149"/>
      <c r="D345" s="149" t="s">
        <v>1281</v>
      </c>
      <c r="E345" s="340" t="s">
        <v>1893</v>
      </c>
      <c r="F345" s="149" t="s">
        <v>1281</v>
      </c>
      <c r="G345" s="149" t="s">
        <v>1894</v>
      </c>
      <c r="H345" s="149" t="s">
        <v>1854</v>
      </c>
      <c r="I345" s="149" t="s">
        <v>1895</v>
      </c>
      <c r="J345" s="149" t="s">
        <v>1896</v>
      </c>
      <c r="K345" s="149"/>
      <c r="L345" s="149" t="s">
        <v>262</v>
      </c>
      <c r="M345" s="149"/>
      <c r="N345" s="149" t="s">
        <v>263</v>
      </c>
      <c r="O345" s="149" t="s">
        <v>214</v>
      </c>
      <c r="P345" s="149" t="s">
        <v>53</v>
      </c>
      <c r="Q345" s="149"/>
      <c r="R345" s="149" t="s">
        <v>460</v>
      </c>
      <c r="S345" s="149" t="s">
        <v>289</v>
      </c>
      <c r="T345" s="149" t="s">
        <v>678</v>
      </c>
      <c r="U345" s="149" t="s">
        <v>267</v>
      </c>
      <c r="V345" s="149"/>
      <c r="W345" s="149"/>
      <c r="X345" s="149" t="s">
        <v>310</v>
      </c>
      <c r="Y345" s="149"/>
      <c r="Z345" s="149"/>
      <c r="AA345" s="149"/>
      <c r="AB345" s="149" t="s">
        <v>269</v>
      </c>
      <c r="AC345" s="149" t="s">
        <v>318</v>
      </c>
      <c r="AD345" s="149" t="s">
        <v>678</v>
      </c>
      <c r="AE345" s="149" t="s">
        <v>271</v>
      </c>
      <c r="AF345" s="149"/>
      <c r="AG345" s="149" t="s">
        <v>272</v>
      </c>
      <c r="AH345" s="149" t="s">
        <v>273</v>
      </c>
      <c r="AI345" s="158">
        <v>60</v>
      </c>
      <c r="AJ345" s="149"/>
      <c r="AK345" s="159" t="s">
        <v>274</v>
      </c>
      <c r="AL345" s="159" t="s">
        <v>274</v>
      </c>
      <c r="AM345" s="149" t="s">
        <v>274</v>
      </c>
      <c r="AN345" s="160">
        <v>4</v>
      </c>
      <c r="AO345" s="149"/>
      <c r="AP345" s="149" t="s">
        <v>274</v>
      </c>
      <c r="AQ345" s="149" t="s">
        <v>275</v>
      </c>
      <c r="AR345" s="158">
        <v>1</v>
      </c>
      <c r="AS345" s="149" t="s">
        <v>275</v>
      </c>
      <c r="AT345" s="149" t="s">
        <v>276</v>
      </c>
      <c r="AU345" s="161">
        <v>1</v>
      </c>
      <c r="AV345" s="159">
        <v>965.81</v>
      </c>
      <c r="AW345" s="159">
        <v>38.63</v>
      </c>
      <c r="AX345" s="149" t="s">
        <v>274</v>
      </c>
      <c r="AY345" s="162">
        <v>0</v>
      </c>
      <c r="AZ345" s="162" t="s">
        <v>274</v>
      </c>
      <c r="BA345" s="162">
        <v>0</v>
      </c>
      <c r="BB345" s="159">
        <v>927.18</v>
      </c>
      <c r="BC345" s="162" t="s">
        <v>274</v>
      </c>
      <c r="BD345" s="162">
        <v>0</v>
      </c>
      <c r="BE345" s="159">
        <v>38.63</v>
      </c>
      <c r="BF345" s="159">
        <v>38.63</v>
      </c>
      <c r="BG345" s="159">
        <v>965.81</v>
      </c>
    </row>
    <row r="346" ht="28.05" customHeight="1" spans="1:59">
      <c r="A346" s="149"/>
      <c r="B346" s="149"/>
      <c r="C346" s="149"/>
      <c r="D346" s="149" t="s">
        <v>1281</v>
      </c>
      <c r="E346" s="340" t="s">
        <v>1897</v>
      </c>
      <c r="F346" s="149" t="s">
        <v>1281</v>
      </c>
      <c r="G346" s="149" t="s">
        <v>1898</v>
      </c>
      <c r="H346" s="149" t="s">
        <v>1899</v>
      </c>
      <c r="I346" s="149" t="s">
        <v>1900</v>
      </c>
      <c r="J346" s="149" t="s">
        <v>1901</v>
      </c>
      <c r="K346" s="149"/>
      <c r="L346" s="149" t="s">
        <v>262</v>
      </c>
      <c r="M346" s="149"/>
      <c r="N346" s="149" t="s">
        <v>263</v>
      </c>
      <c r="O346" s="149" t="s">
        <v>214</v>
      </c>
      <c r="P346" s="149" t="s">
        <v>53</v>
      </c>
      <c r="Q346" s="149"/>
      <c r="R346" s="149" t="s">
        <v>1902</v>
      </c>
      <c r="S346" s="149" t="s">
        <v>289</v>
      </c>
      <c r="T346" s="149" t="s">
        <v>1903</v>
      </c>
      <c r="U346" s="149" t="s">
        <v>267</v>
      </c>
      <c r="V346" s="149"/>
      <c r="W346" s="149"/>
      <c r="X346" s="149" t="s">
        <v>826</v>
      </c>
      <c r="Y346" s="149"/>
      <c r="Z346" s="149"/>
      <c r="AA346" s="149"/>
      <c r="AB346" s="149" t="s">
        <v>269</v>
      </c>
      <c r="AC346" s="149" t="s">
        <v>270</v>
      </c>
      <c r="AD346" s="149" t="s">
        <v>1903</v>
      </c>
      <c r="AE346" s="149" t="s">
        <v>271</v>
      </c>
      <c r="AF346" s="149"/>
      <c r="AG346" s="149" t="s">
        <v>272</v>
      </c>
      <c r="AH346" s="149" t="s">
        <v>273</v>
      </c>
      <c r="AI346" s="158">
        <v>46</v>
      </c>
      <c r="AJ346" s="149"/>
      <c r="AK346" s="159" t="s">
        <v>274</v>
      </c>
      <c r="AL346" s="159" t="s">
        <v>274</v>
      </c>
      <c r="AM346" s="149" t="s">
        <v>274</v>
      </c>
      <c r="AN346" s="160">
        <v>4</v>
      </c>
      <c r="AO346" s="149"/>
      <c r="AP346" s="149" t="s">
        <v>274</v>
      </c>
      <c r="AQ346" s="149" t="s">
        <v>275</v>
      </c>
      <c r="AR346" s="158">
        <v>1</v>
      </c>
      <c r="AS346" s="149" t="s">
        <v>275</v>
      </c>
      <c r="AT346" s="149" t="s">
        <v>276</v>
      </c>
      <c r="AU346" s="161">
        <v>1</v>
      </c>
      <c r="AV346" s="159">
        <v>5100</v>
      </c>
      <c r="AW346" s="159">
        <v>204</v>
      </c>
      <c r="AX346" s="149" t="s">
        <v>274</v>
      </c>
      <c r="AY346" s="159">
        <v>81.6</v>
      </c>
      <c r="AZ346" s="159">
        <v>81.6</v>
      </c>
      <c r="BA346" s="159">
        <v>326.4</v>
      </c>
      <c r="BB346" s="159">
        <v>3753.6</v>
      </c>
      <c r="BC346" s="162" t="s">
        <v>274</v>
      </c>
      <c r="BD346" s="162">
        <v>0</v>
      </c>
      <c r="BE346" s="159">
        <v>1346.4</v>
      </c>
      <c r="BF346" s="159">
        <v>1346.4</v>
      </c>
      <c r="BG346" s="159">
        <v>5100</v>
      </c>
    </row>
    <row r="347" ht="28.05" customHeight="1" spans="1:59">
      <c r="A347" s="149"/>
      <c r="B347" s="149"/>
      <c r="C347" s="149"/>
      <c r="D347" s="149" t="s">
        <v>1281</v>
      </c>
      <c r="E347" s="340" t="s">
        <v>1904</v>
      </c>
      <c r="F347" s="149" t="s">
        <v>1281</v>
      </c>
      <c r="G347" s="149" t="s">
        <v>1905</v>
      </c>
      <c r="H347" s="149" t="s">
        <v>1373</v>
      </c>
      <c r="I347" s="149" t="s">
        <v>1906</v>
      </c>
      <c r="J347" s="149" t="s">
        <v>1907</v>
      </c>
      <c r="K347" s="149"/>
      <c r="L347" s="149" t="s">
        <v>262</v>
      </c>
      <c r="M347" s="149"/>
      <c r="N347" s="149" t="s">
        <v>263</v>
      </c>
      <c r="O347" s="149" t="s">
        <v>214</v>
      </c>
      <c r="P347" s="149" t="s">
        <v>53</v>
      </c>
      <c r="Q347" s="149"/>
      <c r="R347" s="149" t="s">
        <v>1330</v>
      </c>
      <c r="S347" s="149" t="s">
        <v>785</v>
      </c>
      <c r="T347" s="149" t="s">
        <v>1908</v>
      </c>
      <c r="U347" s="149" t="s">
        <v>267</v>
      </c>
      <c r="V347" s="149"/>
      <c r="W347" s="149"/>
      <c r="X347" s="149" t="s">
        <v>1332</v>
      </c>
      <c r="Y347" s="149"/>
      <c r="Z347" s="149"/>
      <c r="AA347" s="149"/>
      <c r="AB347" s="149" t="s">
        <v>269</v>
      </c>
      <c r="AC347" s="149" t="s">
        <v>270</v>
      </c>
      <c r="AD347" s="149" t="s">
        <v>1908</v>
      </c>
      <c r="AE347" s="149" t="s">
        <v>271</v>
      </c>
      <c r="AF347" s="149"/>
      <c r="AG347" s="149" t="s">
        <v>272</v>
      </c>
      <c r="AH347" s="149" t="s">
        <v>273</v>
      </c>
      <c r="AI347" s="158">
        <v>46</v>
      </c>
      <c r="AJ347" s="149"/>
      <c r="AK347" s="159" t="s">
        <v>274</v>
      </c>
      <c r="AL347" s="159" t="s">
        <v>274</v>
      </c>
      <c r="AM347" s="149" t="s">
        <v>274</v>
      </c>
      <c r="AN347" s="160">
        <v>4</v>
      </c>
      <c r="AO347" s="149"/>
      <c r="AP347" s="149" t="s">
        <v>274</v>
      </c>
      <c r="AQ347" s="149" t="s">
        <v>275</v>
      </c>
      <c r="AR347" s="158">
        <v>1</v>
      </c>
      <c r="AS347" s="149" t="s">
        <v>275</v>
      </c>
      <c r="AT347" s="149" t="s">
        <v>276</v>
      </c>
      <c r="AU347" s="161">
        <v>1</v>
      </c>
      <c r="AV347" s="159">
        <v>840.71</v>
      </c>
      <c r="AW347" s="159">
        <v>33.63</v>
      </c>
      <c r="AX347" s="149" t="s">
        <v>274</v>
      </c>
      <c r="AY347" s="159">
        <v>13.45</v>
      </c>
      <c r="AZ347" s="159">
        <v>13.45</v>
      </c>
      <c r="BA347" s="159">
        <v>53.81</v>
      </c>
      <c r="BB347" s="159">
        <v>618.71</v>
      </c>
      <c r="BC347" s="162" t="s">
        <v>274</v>
      </c>
      <c r="BD347" s="162">
        <v>0</v>
      </c>
      <c r="BE347" s="159">
        <v>222</v>
      </c>
      <c r="BF347" s="159">
        <v>222</v>
      </c>
      <c r="BG347" s="159">
        <v>840.71</v>
      </c>
    </row>
    <row r="348" ht="28.05" customHeight="1" spans="1:59">
      <c r="A348" s="149"/>
      <c r="B348" s="149"/>
      <c r="C348" s="149"/>
      <c r="D348" s="149" t="s">
        <v>1281</v>
      </c>
      <c r="E348" s="340" t="s">
        <v>1909</v>
      </c>
      <c r="F348" s="149" t="s">
        <v>1281</v>
      </c>
      <c r="G348" s="149" t="s">
        <v>1910</v>
      </c>
      <c r="H348" s="149" t="s">
        <v>1911</v>
      </c>
      <c r="I348" s="149" t="s">
        <v>1912</v>
      </c>
      <c r="J348" s="149" t="s">
        <v>1913</v>
      </c>
      <c r="K348" s="149"/>
      <c r="L348" s="149" t="s">
        <v>262</v>
      </c>
      <c r="M348" s="149"/>
      <c r="N348" s="149" t="s">
        <v>263</v>
      </c>
      <c r="O348" s="149" t="s">
        <v>214</v>
      </c>
      <c r="P348" s="149" t="s">
        <v>53</v>
      </c>
      <c r="Q348" s="149"/>
      <c r="R348" s="149" t="s">
        <v>1330</v>
      </c>
      <c r="S348" s="149" t="s">
        <v>785</v>
      </c>
      <c r="T348" s="149" t="s">
        <v>1908</v>
      </c>
      <c r="U348" s="149" t="s">
        <v>267</v>
      </c>
      <c r="V348" s="149"/>
      <c r="W348" s="149"/>
      <c r="X348" s="149" t="s">
        <v>1332</v>
      </c>
      <c r="Y348" s="149"/>
      <c r="Z348" s="149"/>
      <c r="AA348" s="149"/>
      <c r="AB348" s="149" t="s">
        <v>269</v>
      </c>
      <c r="AC348" s="149" t="s">
        <v>270</v>
      </c>
      <c r="AD348" s="149" t="s">
        <v>1908</v>
      </c>
      <c r="AE348" s="149" t="s">
        <v>271</v>
      </c>
      <c r="AF348" s="149"/>
      <c r="AG348" s="149" t="s">
        <v>272</v>
      </c>
      <c r="AH348" s="149" t="s">
        <v>273</v>
      </c>
      <c r="AI348" s="158">
        <v>46</v>
      </c>
      <c r="AJ348" s="149"/>
      <c r="AK348" s="159" t="s">
        <v>274</v>
      </c>
      <c r="AL348" s="159" t="s">
        <v>274</v>
      </c>
      <c r="AM348" s="149" t="s">
        <v>274</v>
      </c>
      <c r="AN348" s="160">
        <v>4</v>
      </c>
      <c r="AO348" s="149"/>
      <c r="AP348" s="149" t="s">
        <v>274</v>
      </c>
      <c r="AQ348" s="149" t="s">
        <v>275</v>
      </c>
      <c r="AR348" s="158">
        <v>1</v>
      </c>
      <c r="AS348" s="149" t="s">
        <v>275</v>
      </c>
      <c r="AT348" s="149" t="s">
        <v>276</v>
      </c>
      <c r="AU348" s="161">
        <v>1</v>
      </c>
      <c r="AV348" s="159">
        <v>1477.88</v>
      </c>
      <c r="AW348" s="159">
        <v>59.12</v>
      </c>
      <c r="AX348" s="149" t="s">
        <v>274</v>
      </c>
      <c r="AY348" s="159">
        <v>23.64</v>
      </c>
      <c r="AZ348" s="159">
        <v>23.64</v>
      </c>
      <c r="BA348" s="159">
        <v>94.56</v>
      </c>
      <c r="BB348" s="159">
        <v>1087.86</v>
      </c>
      <c r="BC348" s="162" t="s">
        <v>274</v>
      </c>
      <c r="BD348" s="162">
        <v>0</v>
      </c>
      <c r="BE348" s="159">
        <v>390.02</v>
      </c>
      <c r="BF348" s="159">
        <v>390.02</v>
      </c>
      <c r="BG348" s="159">
        <v>1477.88</v>
      </c>
    </row>
    <row r="349" ht="28.05" customHeight="1" spans="1:59">
      <c r="A349" s="149"/>
      <c r="B349" s="149"/>
      <c r="C349" s="149"/>
      <c r="D349" s="149" t="s">
        <v>1281</v>
      </c>
      <c r="E349" s="340" t="s">
        <v>1914</v>
      </c>
      <c r="F349" s="149" t="s">
        <v>1281</v>
      </c>
      <c r="G349" s="149" t="s">
        <v>1915</v>
      </c>
      <c r="H349" s="149" t="s">
        <v>1916</v>
      </c>
      <c r="I349" s="149" t="s">
        <v>1917</v>
      </c>
      <c r="J349" s="149" t="s">
        <v>1918</v>
      </c>
      <c r="K349" s="149"/>
      <c r="L349" s="149" t="s">
        <v>262</v>
      </c>
      <c r="M349" s="149"/>
      <c r="N349" s="149" t="s">
        <v>263</v>
      </c>
      <c r="O349" s="149" t="s">
        <v>214</v>
      </c>
      <c r="P349" s="149" t="s">
        <v>53</v>
      </c>
      <c r="Q349" s="149"/>
      <c r="R349" s="149" t="s">
        <v>1851</v>
      </c>
      <c r="S349" s="149" t="s">
        <v>289</v>
      </c>
      <c r="T349" s="149" t="s">
        <v>684</v>
      </c>
      <c r="U349" s="149" t="s">
        <v>267</v>
      </c>
      <c r="V349" s="149"/>
      <c r="W349" s="149"/>
      <c r="X349" s="149" t="s">
        <v>310</v>
      </c>
      <c r="Y349" s="149"/>
      <c r="Z349" s="149"/>
      <c r="AA349" s="149"/>
      <c r="AB349" s="149" t="s">
        <v>269</v>
      </c>
      <c r="AC349" s="149" t="s">
        <v>318</v>
      </c>
      <c r="AD349" s="149" t="s">
        <v>684</v>
      </c>
      <c r="AE349" s="149" t="s">
        <v>271</v>
      </c>
      <c r="AF349" s="149"/>
      <c r="AG349" s="149" t="s">
        <v>272</v>
      </c>
      <c r="AH349" s="149" t="s">
        <v>273</v>
      </c>
      <c r="AI349" s="158">
        <v>60</v>
      </c>
      <c r="AJ349" s="149"/>
      <c r="AK349" s="159" t="s">
        <v>274</v>
      </c>
      <c r="AL349" s="159" t="s">
        <v>274</v>
      </c>
      <c r="AM349" s="149" t="s">
        <v>274</v>
      </c>
      <c r="AN349" s="160">
        <v>4</v>
      </c>
      <c r="AO349" s="149"/>
      <c r="AP349" s="149" t="s">
        <v>274</v>
      </c>
      <c r="AQ349" s="149" t="s">
        <v>275</v>
      </c>
      <c r="AR349" s="158">
        <v>1</v>
      </c>
      <c r="AS349" s="149" t="s">
        <v>275</v>
      </c>
      <c r="AT349" s="149" t="s">
        <v>276</v>
      </c>
      <c r="AU349" s="161">
        <v>1</v>
      </c>
      <c r="AV349" s="159">
        <v>837.61</v>
      </c>
      <c r="AW349" s="159">
        <v>33.5</v>
      </c>
      <c r="AX349" s="149" t="s">
        <v>274</v>
      </c>
      <c r="AY349" s="162">
        <v>0</v>
      </c>
      <c r="AZ349" s="162" t="s">
        <v>274</v>
      </c>
      <c r="BA349" s="162">
        <v>0</v>
      </c>
      <c r="BB349" s="159">
        <v>804.11</v>
      </c>
      <c r="BC349" s="162" t="s">
        <v>274</v>
      </c>
      <c r="BD349" s="162">
        <v>0</v>
      </c>
      <c r="BE349" s="159">
        <v>33.5</v>
      </c>
      <c r="BF349" s="159">
        <v>33.5</v>
      </c>
      <c r="BG349" s="159">
        <v>837.61</v>
      </c>
    </row>
    <row r="350" ht="28.05" customHeight="1" spans="1:59">
      <c r="A350" s="149"/>
      <c r="B350" s="149"/>
      <c r="C350" s="149"/>
      <c r="D350" s="149" t="s">
        <v>1281</v>
      </c>
      <c r="E350" s="340" t="s">
        <v>1919</v>
      </c>
      <c r="F350" s="149" t="s">
        <v>1281</v>
      </c>
      <c r="G350" s="149" t="s">
        <v>1920</v>
      </c>
      <c r="H350" s="149" t="s">
        <v>1854</v>
      </c>
      <c r="I350" s="149" t="s">
        <v>1921</v>
      </c>
      <c r="J350" s="149" t="s">
        <v>1922</v>
      </c>
      <c r="K350" s="149"/>
      <c r="L350" s="149" t="s">
        <v>262</v>
      </c>
      <c r="M350" s="149"/>
      <c r="N350" s="149" t="s">
        <v>263</v>
      </c>
      <c r="O350" s="149" t="s">
        <v>214</v>
      </c>
      <c r="P350" s="149" t="s">
        <v>53</v>
      </c>
      <c r="Q350" s="149"/>
      <c r="R350" s="149" t="s">
        <v>1350</v>
      </c>
      <c r="S350" s="149" t="s">
        <v>785</v>
      </c>
      <c r="T350" s="149" t="s">
        <v>1923</v>
      </c>
      <c r="U350" s="149" t="s">
        <v>267</v>
      </c>
      <c r="V350" s="149"/>
      <c r="W350" s="149"/>
      <c r="X350" s="149" t="s">
        <v>1351</v>
      </c>
      <c r="Y350" s="149"/>
      <c r="Z350" s="149"/>
      <c r="AA350" s="149"/>
      <c r="AB350" s="149" t="s">
        <v>269</v>
      </c>
      <c r="AC350" s="149" t="s">
        <v>318</v>
      </c>
      <c r="AD350" s="149" t="s">
        <v>1923</v>
      </c>
      <c r="AE350" s="149" t="s">
        <v>271</v>
      </c>
      <c r="AF350" s="149"/>
      <c r="AG350" s="149" t="s">
        <v>272</v>
      </c>
      <c r="AH350" s="149" t="s">
        <v>273</v>
      </c>
      <c r="AI350" s="158">
        <v>61</v>
      </c>
      <c r="AJ350" s="149"/>
      <c r="AK350" s="159" t="s">
        <v>274</v>
      </c>
      <c r="AL350" s="159" t="s">
        <v>274</v>
      </c>
      <c r="AM350" s="149" t="s">
        <v>274</v>
      </c>
      <c r="AN350" s="160">
        <v>0</v>
      </c>
      <c r="AO350" s="149"/>
      <c r="AP350" s="149" t="s">
        <v>274</v>
      </c>
      <c r="AQ350" s="149" t="s">
        <v>275</v>
      </c>
      <c r="AR350" s="158">
        <v>1</v>
      </c>
      <c r="AS350" s="149" t="s">
        <v>275</v>
      </c>
      <c r="AT350" s="149" t="s">
        <v>276</v>
      </c>
      <c r="AU350" s="161">
        <v>1</v>
      </c>
      <c r="AV350" s="159">
        <v>2389.38</v>
      </c>
      <c r="AW350" s="159">
        <v>0</v>
      </c>
      <c r="AX350" s="149" t="s">
        <v>274</v>
      </c>
      <c r="AY350" s="162">
        <v>0</v>
      </c>
      <c r="AZ350" s="162" t="s">
        <v>274</v>
      </c>
      <c r="BA350" s="159">
        <v>20</v>
      </c>
      <c r="BB350" s="159">
        <v>2199.11</v>
      </c>
      <c r="BC350" s="162" t="s">
        <v>274</v>
      </c>
      <c r="BD350" s="159">
        <v>190.27</v>
      </c>
      <c r="BE350" s="159">
        <v>190.27</v>
      </c>
      <c r="BF350" s="162">
        <v>0</v>
      </c>
      <c r="BG350" s="159">
        <v>2389.38</v>
      </c>
    </row>
    <row r="351" ht="28.05" customHeight="1" spans="1:59">
      <c r="A351" s="149"/>
      <c r="B351" s="149"/>
      <c r="C351" s="149"/>
      <c r="D351" s="149" t="s">
        <v>1281</v>
      </c>
      <c r="E351" s="340" t="s">
        <v>1924</v>
      </c>
      <c r="F351" s="149" t="s">
        <v>1281</v>
      </c>
      <c r="G351" s="149" t="s">
        <v>1925</v>
      </c>
      <c r="H351" s="149" t="s">
        <v>1854</v>
      </c>
      <c r="I351" s="149" t="s">
        <v>1926</v>
      </c>
      <c r="J351" s="149" t="s">
        <v>1927</v>
      </c>
      <c r="K351" s="149"/>
      <c r="L351" s="149" t="s">
        <v>262</v>
      </c>
      <c r="M351" s="149"/>
      <c r="N351" s="149" t="s">
        <v>263</v>
      </c>
      <c r="O351" s="149" t="s">
        <v>214</v>
      </c>
      <c r="P351" s="149" t="s">
        <v>53</v>
      </c>
      <c r="Q351" s="149"/>
      <c r="R351" s="149" t="s">
        <v>1350</v>
      </c>
      <c r="S351" s="149" t="s">
        <v>785</v>
      </c>
      <c r="T351" s="149" t="s">
        <v>1923</v>
      </c>
      <c r="U351" s="149" t="s">
        <v>267</v>
      </c>
      <c r="V351" s="149"/>
      <c r="W351" s="149"/>
      <c r="X351" s="149" t="s">
        <v>1351</v>
      </c>
      <c r="Y351" s="149"/>
      <c r="Z351" s="149"/>
      <c r="AA351" s="149"/>
      <c r="AB351" s="149" t="s">
        <v>269</v>
      </c>
      <c r="AC351" s="149" t="s">
        <v>318</v>
      </c>
      <c r="AD351" s="149" t="s">
        <v>1923</v>
      </c>
      <c r="AE351" s="149" t="s">
        <v>271</v>
      </c>
      <c r="AF351" s="149"/>
      <c r="AG351" s="149" t="s">
        <v>272</v>
      </c>
      <c r="AH351" s="149" t="s">
        <v>273</v>
      </c>
      <c r="AI351" s="158">
        <v>61</v>
      </c>
      <c r="AJ351" s="149"/>
      <c r="AK351" s="159" t="s">
        <v>274</v>
      </c>
      <c r="AL351" s="159" t="s">
        <v>274</v>
      </c>
      <c r="AM351" s="149" t="s">
        <v>274</v>
      </c>
      <c r="AN351" s="160">
        <v>0</v>
      </c>
      <c r="AO351" s="149"/>
      <c r="AP351" s="149" t="s">
        <v>274</v>
      </c>
      <c r="AQ351" s="149" t="s">
        <v>275</v>
      </c>
      <c r="AR351" s="158">
        <v>1</v>
      </c>
      <c r="AS351" s="149" t="s">
        <v>275</v>
      </c>
      <c r="AT351" s="149" t="s">
        <v>276</v>
      </c>
      <c r="AU351" s="161">
        <v>1</v>
      </c>
      <c r="AV351" s="159">
        <v>2256.64</v>
      </c>
      <c r="AW351" s="159">
        <v>0</v>
      </c>
      <c r="AX351" s="149" t="s">
        <v>274</v>
      </c>
      <c r="AY351" s="162">
        <v>0</v>
      </c>
      <c r="AZ351" s="162" t="s">
        <v>274</v>
      </c>
      <c r="BA351" s="159">
        <v>20</v>
      </c>
      <c r="BB351" s="159">
        <v>2078.27</v>
      </c>
      <c r="BC351" s="162" t="s">
        <v>274</v>
      </c>
      <c r="BD351" s="159">
        <v>178.37</v>
      </c>
      <c r="BE351" s="159">
        <v>178.37</v>
      </c>
      <c r="BF351" s="162">
        <v>0</v>
      </c>
      <c r="BG351" s="159">
        <v>2256.64</v>
      </c>
    </row>
    <row r="352" ht="28.05" customHeight="1" spans="1:59">
      <c r="A352" s="149"/>
      <c r="B352" s="149"/>
      <c r="C352" s="149"/>
      <c r="D352" s="149" t="s">
        <v>1281</v>
      </c>
      <c r="E352" s="340" t="s">
        <v>1928</v>
      </c>
      <c r="F352" s="149" t="s">
        <v>1281</v>
      </c>
      <c r="G352" s="149" t="s">
        <v>1929</v>
      </c>
      <c r="H352" s="149" t="s">
        <v>1930</v>
      </c>
      <c r="I352" s="149" t="s">
        <v>1931</v>
      </c>
      <c r="J352" s="149" t="s">
        <v>1932</v>
      </c>
      <c r="K352" s="149"/>
      <c r="L352" s="149" t="s">
        <v>262</v>
      </c>
      <c r="M352" s="149"/>
      <c r="N352" s="149" t="s">
        <v>263</v>
      </c>
      <c r="O352" s="149" t="s">
        <v>214</v>
      </c>
      <c r="P352" s="149" t="s">
        <v>53</v>
      </c>
      <c r="Q352" s="149"/>
      <c r="R352" s="149" t="s">
        <v>1933</v>
      </c>
      <c r="S352" s="149" t="s">
        <v>289</v>
      </c>
      <c r="T352" s="149" t="s">
        <v>1934</v>
      </c>
      <c r="U352" s="149" t="s">
        <v>267</v>
      </c>
      <c r="V352" s="149"/>
      <c r="W352" s="149"/>
      <c r="X352" s="149" t="s">
        <v>336</v>
      </c>
      <c r="Y352" s="149"/>
      <c r="Z352" s="149"/>
      <c r="AA352" s="149"/>
      <c r="AB352" s="149" t="s">
        <v>269</v>
      </c>
      <c r="AC352" s="149" t="s">
        <v>318</v>
      </c>
      <c r="AD352" s="149" t="s">
        <v>1934</v>
      </c>
      <c r="AE352" s="149" t="s">
        <v>271</v>
      </c>
      <c r="AF352" s="149"/>
      <c r="AG352" s="149" t="s">
        <v>272</v>
      </c>
      <c r="AH352" s="149" t="s">
        <v>273</v>
      </c>
      <c r="AI352" s="158">
        <v>59</v>
      </c>
      <c r="AJ352" s="149"/>
      <c r="AK352" s="159" t="s">
        <v>274</v>
      </c>
      <c r="AL352" s="159" t="s">
        <v>274</v>
      </c>
      <c r="AM352" s="149" t="s">
        <v>274</v>
      </c>
      <c r="AN352" s="160">
        <v>4</v>
      </c>
      <c r="AO352" s="149"/>
      <c r="AP352" s="149" t="s">
        <v>274</v>
      </c>
      <c r="AQ352" s="149" t="s">
        <v>275</v>
      </c>
      <c r="AR352" s="158">
        <v>1</v>
      </c>
      <c r="AS352" s="149" t="s">
        <v>275</v>
      </c>
      <c r="AT352" s="149" t="s">
        <v>276</v>
      </c>
      <c r="AU352" s="161">
        <v>1</v>
      </c>
      <c r="AV352" s="159">
        <v>4188.03</v>
      </c>
      <c r="AW352" s="159">
        <v>167.52</v>
      </c>
      <c r="AX352" s="149" t="s">
        <v>274</v>
      </c>
      <c r="AY352" s="162">
        <v>0</v>
      </c>
      <c r="AZ352" s="162" t="s">
        <v>274</v>
      </c>
      <c r="BA352" s="162">
        <v>0</v>
      </c>
      <c r="BB352" s="159">
        <v>4020.51</v>
      </c>
      <c r="BC352" s="162" t="s">
        <v>274</v>
      </c>
      <c r="BD352" s="162">
        <v>0</v>
      </c>
      <c r="BE352" s="159">
        <v>167.52</v>
      </c>
      <c r="BF352" s="159">
        <v>167.52</v>
      </c>
      <c r="BG352" s="159">
        <v>4188.03</v>
      </c>
    </row>
    <row r="353" ht="28.05" customHeight="1" spans="1:59">
      <c r="A353" s="149"/>
      <c r="B353" s="149"/>
      <c r="C353" s="149"/>
      <c r="D353" s="149" t="s">
        <v>1281</v>
      </c>
      <c r="E353" s="340" t="s">
        <v>1935</v>
      </c>
      <c r="F353" s="149" t="s">
        <v>1281</v>
      </c>
      <c r="G353" s="149" t="s">
        <v>1936</v>
      </c>
      <c r="H353" s="149" t="s">
        <v>1579</v>
      </c>
      <c r="I353" s="149" t="s">
        <v>1937</v>
      </c>
      <c r="J353" s="149" t="s">
        <v>1938</v>
      </c>
      <c r="K353" s="149"/>
      <c r="L353" s="149" t="s">
        <v>262</v>
      </c>
      <c r="M353" s="149"/>
      <c r="N353" s="149" t="s">
        <v>263</v>
      </c>
      <c r="O353" s="149" t="s">
        <v>214</v>
      </c>
      <c r="P353" s="149" t="s">
        <v>53</v>
      </c>
      <c r="Q353" s="149"/>
      <c r="R353" s="149" t="s">
        <v>1939</v>
      </c>
      <c r="S353" s="149" t="s">
        <v>289</v>
      </c>
      <c r="T353" s="149" t="s">
        <v>1940</v>
      </c>
      <c r="U353" s="149" t="s">
        <v>267</v>
      </c>
      <c r="V353" s="149"/>
      <c r="W353" s="149"/>
      <c r="X353" s="149" t="s">
        <v>310</v>
      </c>
      <c r="Y353" s="149"/>
      <c r="Z353" s="149"/>
      <c r="AA353" s="149"/>
      <c r="AB353" s="149" t="s">
        <v>269</v>
      </c>
      <c r="AC353" s="149" t="s">
        <v>318</v>
      </c>
      <c r="AD353" s="149" t="s">
        <v>1940</v>
      </c>
      <c r="AE353" s="149" t="s">
        <v>271</v>
      </c>
      <c r="AF353" s="149"/>
      <c r="AG353" s="149" t="s">
        <v>272</v>
      </c>
      <c r="AH353" s="149" t="s">
        <v>273</v>
      </c>
      <c r="AI353" s="158">
        <v>60</v>
      </c>
      <c r="AJ353" s="149"/>
      <c r="AK353" s="159" t="s">
        <v>274</v>
      </c>
      <c r="AL353" s="159" t="s">
        <v>274</v>
      </c>
      <c r="AM353" s="149" t="s">
        <v>274</v>
      </c>
      <c r="AN353" s="160">
        <v>4</v>
      </c>
      <c r="AO353" s="149"/>
      <c r="AP353" s="149" t="s">
        <v>274</v>
      </c>
      <c r="AQ353" s="149" t="s">
        <v>275</v>
      </c>
      <c r="AR353" s="158">
        <v>1</v>
      </c>
      <c r="AS353" s="149" t="s">
        <v>275</v>
      </c>
      <c r="AT353" s="149" t="s">
        <v>276</v>
      </c>
      <c r="AU353" s="161">
        <v>1</v>
      </c>
      <c r="AV353" s="159">
        <v>2102.56</v>
      </c>
      <c r="AW353" s="159">
        <v>84.1</v>
      </c>
      <c r="AX353" s="149" t="s">
        <v>274</v>
      </c>
      <c r="AY353" s="162">
        <v>0</v>
      </c>
      <c r="AZ353" s="162" t="s">
        <v>274</v>
      </c>
      <c r="BA353" s="162">
        <v>0</v>
      </c>
      <c r="BB353" s="159">
        <v>2018.46</v>
      </c>
      <c r="BC353" s="162" t="s">
        <v>274</v>
      </c>
      <c r="BD353" s="162">
        <v>0</v>
      </c>
      <c r="BE353" s="159">
        <v>84.1</v>
      </c>
      <c r="BF353" s="159">
        <v>84.1</v>
      </c>
      <c r="BG353" s="159">
        <v>2102.56</v>
      </c>
    </row>
    <row r="354" ht="28.05" customHeight="1" spans="1:59">
      <c r="A354" s="149"/>
      <c r="B354" s="149"/>
      <c r="C354" s="149"/>
      <c r="D354" s="149" t="s">
        <v>1281</v>
      </c>
      <c r="E354" s="340" t="s">
        <v>1941</v>
      </c>
      <c r="F354" s="149" t="s">
        <v>1281</v>
      </c>
      <c r="G354" s="149" t="s">
        <v>1942</v>
      </c>
      <c r="H354" s="149" t="s">
        <v>1579</v>
      </c>
      <c r="I354" s="149" t="s">
        <v>1943</v>
      </c>
      <c r="J354" s="149" t="s">
        <v>1944</v>
      </c>
      <c r="K354" s="149"/>
      <c r="L354" s="149" t="s">
        <v>262</v>
      </c>
      <c r="M354" s="149"/>
      <c r="N354" s="149" t="s">
        <v>263</v>
      </c>
      <c r="O354" s="149" t="s">
        <v>214</v>
      </c>
      <c r="P354" s="149" t="s">
        <v>53</v>
      </c>
      <c r="Q354" s="149"/>
      <c r="R354" s="149" t="s">
        <v>1945</v>
      </c>
      <c r="S354" s="149" t="s">
        <v>289</v>
      </c>
      <c r="T354" s="149" t="s">
        <v>1946</v>
      </c>
      <c r="U354" s="149" t="s">
        <v>267</v>
      </c>
      <c r="V354" s="149"/>
      <c r="W354" s="149"/>
      <c r="X354" s="149" t="s">
        <v>336</v>
      </c>
      <c r="Y354" s="149"/>
      <c r="Z354" s="149"/>
      <c r="AA354" s="149"/>
      <c r="AB354" s="149" t="s">
        <v>269</v>
      </c>
      <c r="AC354" s="149" t="s">
        <v>318</v>
      </c>
      <c r="AD354" s="149" t="s">
        <v>1946</v>
      </c>
      <c r="AE354" s="149" t="s">
        <v>271</v>
      </c>
      <c r="AF354" s="149"/>
      <c r="AG354" s="149" t="s">
        <v>272</v>
      </c>
      <c r="AH354" s="149" t="s">
        <v>273</v>
      </c>
      <c r="AI354" s="158">
        <v>60</v>
      </c>
      <c r="AJ354" s="149"/>
      <c r="AK354" s="159" t="s">
        <v>274</v>
      </c>
      <c r="AL354" s="159" t="s">
        <v>274</v>
      </c>
      <c r="AM354" s="149" t="s">
        <v>274</v>
      </c>
      <c r="AN354" s="160">
        <v>0</v>
      </c>
      <c r="AO354" s="149"/>
      <c r="AP354" s="149" t="s">
        <v>274</v>
      </c>
      <c r="AQ354" s="149" t="s">
        <v>275</v>
      </c>
      <c r="AR354" s="158">
        <v>1</v>
      </c>
      <c r="AS354" s="149" t="s">
        <v>275</v>
      </c>
      <c r="AT354" s="149" t="s">
        <v>276</v>
      </c>
      <c r="AU354" s="161">
        <v>1</v>
      </c>
      <c r="AV354" s="159">
        <v>2888.89</v>
      </c>
      <c r="AW354" s="159">
        <v>0</v>
      </c>
      <c r="AX354" s="149" t="s">
        <v>274</v>
      </c>
      <c r="AY354" s="162">
        <v>0</v>
      </c>
      <c r="AZ354" s="162" t="s">
        <v>274</v>
      </c>
      <c r="BA354" s="162">
        <v>0</v>
      </c>
      <c r="BB354" s="159">
        <v>2773.33</v>
      </c>
      <c r="BC354" s="162" t="s">
        <v>274</v>
      </c>
      <c r="BD354" s="159">
        <v>115.56</v>
      </c>
      <c r="BE354" s="159">
        <v>115.56</v>
      </c>
      <c r="BF354" s="162">
        <v>0</v>
      </c>
      <c r="BG354" s="159">
        <v>2888.89</v>
      </c>
    </row>
    <row r="355" ht="28.05" customHeight="1" spans="1:59">
      <c r="A355" s="149"/>
      <c r="B355" s="149"/>
      <c r="C355" s="149"/>
      <c r="D355" s="149" t="s">
        <v>1281</v>
      </c>
      <c r="E355" s="340" t="s">
        <v>1947</v>
      </c>
      <c r="F355" s="149" t="s">
        <v>1281</v>
      </c>
      <c r="G355" s="149" t="s">
        <v>1948</v>
      </c>
      <c r="H355" s="149" t="s">
        <v>1949</v>
      </c>
      <c r="I355" s="149" t="s">
        <v>1950</v>
      </c>
      <c r="J355" s="149" t="s">
        <v>1951</v>
      </c>
      <c r="K355" s="149"/>
      <c r="L355" s="149" t="s">
        <v>262</v>
      </c>
      <c r="M355" s="149"/>
      <c r="N355" s="149" t="s">
        <v>263</v>
      </c>
      <c r="O355" s="149" t="s">
        <v>214</v>
      </c>
      <c r="P355" s="149" t="s">
        <v>53</v>
      </c>
      <c r="Q355" s="149"/>
      <c r="R355" s="149" t="s">
        <v>653</v>
      </c>
      <c r="S355" s="149" t="s">
        <v>785</v>
      </c>
      <c r="T355" s="149" t="s">
        <v>1952</v>
      </c>
      <c r="U355" s="149" t="s">
        <v>267</v>
      </c>
      <c r="V355" s="149"/>
      <c r="W355" s="149"/>
      <c r="X355" s="149" t="s">
        <v>655</v>
      </c>
      <c r="Y355" s="149"/>
      <c r="Z355" s="149"/>
      <c r="AA355" s="149"/>
      <c r="AB355" s="149" t="s">
        <v>269</v>
      </c>
      <c r="AC355" s="149" t="s">
        <v>270</v>
      </c>
      <c r="AD355" s="149" t="s">
        <v>1952</v>
      </c>
      <c r="AE355" s="149" t="s">
        <v>271</v>
      </c>
      <c r="AF355" s="149"/>
      <c r="AG355" s="149" t="s">
        <v>272</v>
      </c>
      <c r="AH355" s="149" t="s">
        <v>273</v>
      </c>
      <c r="AI355" s="158">
        <v>44</v>
      </c>
      <c r="AJ355" s="149"/>
      <c r="AK355" s="159" t="s">
        <v>274</v>
      </c>
      <c r="AL355" s="159" t="s">
        <v>274</v>
      </c>
      <c r="AM355" s="149" t="s">
        <v>274</v>
      </c>
      <c r="AN355" s="160">
        <v>4</v>
      </c>
      <c r="AO355" s="149"/>
      <c r="AP355" s="149" t="s">
        <v>274</v>
      </c>
      <c r="AQ355" s="149" t="s">
        <v>275</v>
      </c>
      <c r="AR355" s="158">
        <v>1</v>
      </c>
      <c r="AS355" s="149" t="s">
        <v>275</v>
      </c>
      <c r="AT355" s="149" t="s">
        <v>276</v>
      </c>
      <c r="AU355" s="161">
        <v>1</v>
      </c>
      <c r="AV355" s="159">
        <v>1796.46</v>
      </c>
      <c r="AW355" s="159">
        <v>71.86</v>
      </c>
      <c r="AX355" s="149" t="s">
        <v>274</v>
      </c>
      <c r="AY355" s="159">
        <v>28.27</v>
      </c>
      <c r="AZ355" s="159">
        <v>28.27</v>
      </c>
      <c r="BA355" s="159">
        <v>113.1</v>
      </c>
      <c r="BB355" s="159">
        <v>1260.54</v>
      </c>
      <c r="BC355" s="162" t="s">
        <v>274</v>
      </c>
      <c r="BD355" s="159">
        <v>11.66</v>
      </c>
      <c r="BE355" s="159">
        <v>535.92</v>
      </c>
      <c r="BF355" s="159">
        <v>524.26</v>
      </c>
      <c r="BG355" s="159">
        <v>1796.46</v>
      </c>
    </row>
    <row r="356" ht="28.05" customHeight="1" spans="1:59">
      <c r="A356" s="149"/>
      <c r="B356" s="149"/>
      <c r="C356" s="149"/>
      <c r="D356" s="149" t="s">
        <v>1281</v>
      </c>
      <c r="E356" s="340" t="s">
        <v>1953</v>
      </c>
      <c r="F356" s="149" t="s">
        <v>1281</v>
      </c>
      <c r="G356" s="149" t="s">
        <v>1954</v>
      </c>
      <c r="H356" s="149" t="s">
        <v>1955</v>
      </c>
      <c r="I356" s="149" t="s">
        <v>1956</v>
      </c>
      <c r="J356" s="149" t="s">
        <v>1957</v>
      </c>
      <c r="K356" s="149"/>
      <c r="L356" s="149" t="s">
        <v>262</v>
      </c>
      <c r="M356" s="149"/>
      <c r="N356" s="149" t="s">
        <v>263</v>
      </c>
      <c r="O356" s="149" t="s">
        <v>214</v>
      </c>
      <c r="P356" s="149" t="s">
        <v>53</v>
      </c>
      <c r="Q356" s="149"/>
      <c r="R356" s="149" t="s">
        <v>1958</v>
      </c>
      <c r="S356" s="149" t="s">
        <v>785</v>
      </c>
      <c r="T356" s="149" t="s">
        <v>1952</v>
      </c>
      <c r="U356" s="149" t="s">
        <v>267</v>
      </c>
      <c r="V356" s="149"/>
      <c r="W356" s="149"/>
      <c r="X356" s="149" t="s">
        <v>310</v>
      </c>
      <c r="Y356" s="149"/>
      <c r="Z356" s="149"/>
      <c r="AA356" s="149"/>
      <c r="AB356" s="149" t="s">
        <v>269</v>
      </c>
      <c r="AC356" s="149" t="s">
        <v>270</v>
      </c>
      <c r="AD356" s="149" t="s">
        <v>1952</v>
      </c>
      <c r="AE356" s="149" t="s">
        <v>271</v>
      </c>
      <c r="AF356" s="149"/>
      <c r="AG356" s="149" t="s">
        <v>272</v>
      </c>
      <c r="AH356" s="149" t="s">
        <v>273</v>
      </c>
      <c r="AI356" s="158">
        <v>44</v>
      </c>
      <c r="AJ356" s="149"/>
      <c r="AK356" s="159" t="s">
        <v>274</v>
      </c>
      <c r="AL356" s="159" t="s">
        <v>274</v>
      </c>
      <c r="AM356" s="149" t="s">
        <v>274</v>
      </c>
      <c r="AN356" s="160">
        <v>4</v>
      </c>
      <c r="AO356" s="149"/>
      <c r="AP356" s="149" t="s">
        <v>274</v>
      </c>
      <c r="AQ356" s="149" t="s">
        <v>275</v>
      </c>
      <c r="AR356" s="158">
        <v>1</v>
      </c>
      <c r="AS356" s="149" t="s">
        <v>275</v>
      </c>
      <c r="AT356" s="149" t="s">
        <v>276</v>
      </c>
      <c r="AU356" s="161">
        <v>1</v>
      </c>
      <c r="AV356" s="159">
        <v>1000</v>
      </c>
      <c r="AW356" s="159">
        <v>40</v>
      </c>
      <c r="AX356" s="149" t="s">
        <v>274</v>
      </c>
      <c r="AY356" s="159">
        <v>11.96</v>
      </c>
      <c r="AZ356" s="159">
        <v>11.96</v>
      </c>
      <c r="BA356" s="159">
        <v>47.84</v>
      </c>
      <c r="BB356" s="159">
        <v>668.64</v>
      </c>
      <c r="BC356" s="162" t="s">
        <v>274</v>
      </c>
      <c r="BD356" s="159">
        <v>100</v>
      </c>
      <c r="BE356" s="159">
        <v>331.36</v>
      </c>
      <c r="BF356" s="159">
        <v>231.36</v>
      </c>
      <c r="BG356" s="159">
        <v>1000</v>
      </c>
    </row>
    <row r="357" ht="28.05" customHeight="1" spans="1:59">
      <c r="A357" s="149"/>
      <c r="B357" s="149"/>
      <c r="C357" s="149"/>
      <c r="D357" s="149" t="s">
        <v>1281</v>
      </c>
      <c r="E357" s="340" t="s">
        <v>1959</v>
      </c>
      <c r="F357" s="149" t="s">
        <v>1281</v>
      </c>
      <c r="G357" s="149" t="s">
        <v>1960</v>
      </c>
      <c r="H357" s="149" t="s">
        <v>1579</v>
      </c>
      <c r="I357" s="149" t="s">
        <v>1961</v>
      </c>
      <c r="J357" s="149" t="s">
        <v>1962</v>
      </c>
      <c r="K357" s="149"/>
      <c r="L357" s="149" t="s">
        <v>262</v>
      </c>
      <c r="M357" s="149"/>
      <c r="N357" s="149" t="s">
        <v>263</v>
      </c>
      <c r="O357" s="149" t="s">
        <v>214</v>
      </c>
      <c r="P357" s="149" t="s">
        <v>53</v>
      </c>
      <c r="Q357" s="149"/>
      <c r="R357" s="149" t="s">
        <v>1963</v>
      </c>
      <c r="S357" s="149" t="s">
        <v>289</v>
      </c>
      <c r="T357" s="149" t="s">
        <v>1946</v>
      </c>
      <c r="U357" s="149" t="s">
        <v>267</v>
      </c>
      <c r="V357" s="149"/>
      <c r="W357" s="149"/>
      <c r="X357" s="149" t="s">
        <v>336</v>
      </c>
      <c r="Y357" s="149"/>
      <c r="Z357" s="149"/>
      <c r="AA357" s="149"/>
      <c r="AB357" s="149" t="s">
        <v>269</v>
      </c>
      <c r="AC357" s="149" t="s">
        <v>318</v>
      </c>
      <c r="AD357" s="149" t="s">
        <v>1946</v>
      </c>
      <c r="AE357" s="149" t="s">
        <v>271</v>
      </c>
      <c r="AF357" s="149"/>
      <c r="AG357" s="149" t="s">
        <v>272</v>
      </c>
      <c r="AH357" s="149" t="s">
        <v>273</v>
      </c>
      <c r="AI357" s="158">
        <v>60</v>
      </c>
      <c r="AJ357" s="149"/>
      <c r="AK357" s="159" t="s">
        <v>274</v>
      </c>
      <c r="AL357" s="159" t="s">
        <v>274</v>
      </c>
      <c r="AM357" s="149" t="s">
        <v>274</v>
      </c>
      <c r="AN357" s="160">
        <v>0</v>
      </c>
      <c r="AO357" s="149"/>
      <c r="AP357" s="149" t="s">
        <v>274</v>
      </c>
      <c r="AQ357" s="149" t="s">
        <v>275</v>
      </c>
      <c r="AR357" s="158">
        <v>1</v>
      </c>
      <c r="AS357" s="149" t="s">
        <v>275</v>
      </c>
      <c r="AT357" s="149" t="s">
        <v>276</v>
      </c>
      <c r="AU357" s="161">
        <v>1</v>
      </c>
      <c r="AV357" s="159">
        <v>2461.54</v>
      </c>
      <c r="AW357" s="159">
        <v>0</v>
      </c>
      <c r="AX357" s="149" t="s">
        <v>274</v>
      </c>
      <c r="AY357" s="162">
        <v>0</v>
      </c>
      <c r="AZ357" s="162" t="s">
        <v>274</v>
      </c>
      <c r="BA357" s="162">
        <v>0</v>
      </c>
      <c r="BB357" s="159">
        <v>2363.08</v>
      </c>
      <c r="BC357" s="162" t="s">
        <v>274</v>
      </c>
      <c r="BD357" s="159">
        <v>98.46</v>
      </c>
      <c r="BE357" s="159">
        <v>98.46</v>
      </c>
      <c r="BF357" s="162">
        <v>0</v>
      </c>
      <c r="BG357" s="159">
        <v>2461.54</v>
      </c>
    </row>
    <row r="358" ht="28.05" customHeight="1" spans="1:59">
      <c r="A358" s="149"/>
      <c r="B358" s="149"/>
      <c r="C358" s="149"/>
      <c r="D358" s="149" t="s">
        <v>1281</v>
      </c>
      <c r="E358" s="340" t="s">
        <v>1964</v>
      </c>
      <c r="F358" s="149" t="s">
        <v>1281</v>
      </c>
      <c r="G358" s="149" t="s">
        <v>1965</v>
      </c>
      <c r="H358" s="149" t="s">
        <v>1579</v>
      </c>
      <c r="I358" s="149" t="s">
        <v>1961</v>
      </c>
      <c r="J358" s="149" t="s">
        <v>1966</v>
      </c>
      <c r="K358" s="149"/>
      <c r="L358" s="149" t="s">
        <v>262</v>
      </c>
      <c r="M358" s="149"/>
      <c r="N358" s="149" t="s">
        <v>263</v>
      </c>
      <c r="O358" s="149" t="s">
        <v>214</v>
      </c>
      <c r="P358" s="149" t="s">
        <v>53</v>
      </c>
      <c r="Q358" s="149"/>
      <c r="R358" s="149" t="s">
        <v>1963</v>
      </c>
      <c r="S358" s="149" t="s">
        <v>289</v>
      </c>
      <c r="T358" s="149" t="s">
        <v>1946</v>
      </c>
      <c r="U358" s="149" t="s">
        <v>267</v>
      </c>
      <c r="V358" s="149"/>
      <c r="W358" s="149"/>
      <c r="X358" s="149" t="s">
        <v>336</v>
      </c>
      <c r="Y358" s="149"/>
      <c r="Z358" s="149"/>
      <c r="AA358" s="149"/>
      <c r="AB358" s="149" t="s">
        <v>269</v>
      </c>
      <c r="AC358" s="149" t="s">
        <v>318</v>
      </c>
      <c r="AD358" s="149" t="s">
        <v>1946</v>
      </c>
      <c r="AE358" s="149" t="s">
        <v>271</v>
      </c>
      <c r="AF358" s="149"/>
      <c r="AG358" s="149" t="s">
        <v>272</v>
      </c>
      <c r="AH358" s="149" t="s">
        <v>273</v>
      </c>
      <c r="AI358" s="158">
        <v>60</v>
      </c>
      <c r="AJ358" s="149"/>
      <c r="AK358" s="159" t="s">
        <v>274</v>
      </c>
      <c r="AL358" s="159" t="s">
        <v>274</v>
      </c>
      <c r="AM358" s="149" t="s">
        <v>274</v>
      </c>
      <c r="AN358" s="160">
        <v>4</v>
      </c>
      <c r="AO358" s="149"/>
      <c r="AP358" s="149" t="s">
        <v>274</v>
      </c>
      <c r="AQ358" s="149" t="s">
        <v>275</v>
      </c>
      <c r="AR358" s="158">
        <v>1</v>
      </c>
      <c r="AS358" s="149" t="s">
        <v>275</v>
      </c>
      <c r="AT358" s="149" t="s">
        <v>276</v>
      </c>
      <c r="AU358" s="161">
        <v>1</v>
      </c>
      <c r="AV358" s="159">
        <v>2461.54</v>
      </c>
      <c r="AW358" s="159">
        <v>98.46</v>
      </c>
      <c r="AX358" s="149" t="s">
        <v>274</v>
      </c>
      <c r="AY358" s="162">
        <v>0</v>
      </c>
      <c r="AZ358" s="162" t="s">
        <v>274</v>
      </c>
      <c r="BA358" s="162">
        <v>0</v>
      </c>
      <c r="BB358" s="159">
        <v>2363.08</v>
      </c>
      <c r="BC358" s="162" t="s">
        <v>274</v>
      </c>
      <c r="BD358" s="162">
        <v>0</v>
      </c>
      <c r="BE358" s="159">
        <v>98.46</v>
      </c>
      <c r="BF358" s="159">
        <v>98.46</v>
      </c>
      <c r="BG358" s="159">
        <v>2461.54</v>
      </c>
    </row>
    <row r="359" ht="28.05" customHeight="1" spans="1:59">
      <c r="A359" s="149"/>
      <c r="B359" s="149"/>
      <c r="C359" s="149"/>
      <c r="D359" s="149" t="s">
        <v>1281</v>
      </c>
      <c r="E359" s="340" t="s">
        <v>1967</v>
      </c>
      <c r="F359" s="149" t="s">
        <v>1281</v>
      </c>
      <c r="G359" s="149" t="s">
        <v>1968</v>
      </c>
      <c r="H359" s="149" t="s">
        <v>1969</v>
      </c>
      <c r="I359" s="149" t="s">
        <v>1970</v>
      </c>
      <c r="J359" s="149" t="s">
        <v>1971</v>
      </c>
      <c r="K359" s="149"/>
      <c r="L359" s="149" t="s">
        <v>262</v>
      </c>
      <c r="M359" s="149"/>
      <c r="N359" s="149" t="s">
        <v>263</v>
      </c>
      <c r="O359" s="149" t="s">
        <v>214</v>
      </c>
      <c r="P359" s="149" t="s">
        <v>53</v>
      </c>
      <c r="Q359" s="149"/>
      <c r="R359" s="149" t="s">
        <v>1972</v>
      </c>
      <c r="S359" s="149" t="s">
        <v>785</v>
      </c>
      <c r="T359" s="149" t="s">
        <v>1973</v>
      </c>
      <c r="U359" s="149" t="s">
        <v>267</v>
      </c>
      <c r="V359" s="149"/>
      <c r="W359" s="149"/>
      <c r="X359" s="149" t="s">
        <v>1351</v>
      </c>
      <c r="Y359" s="149"/>
      <c r="Z359" s="149"/>
      <c r="AA359" s="149"/>
      <c r="AB359" s="149" t="s">
        <v>269</v>
      </c>
      <c r="AC359" s="149" t="s">
        <v>270</v>
      </c>
      <c r="AD359" s="149" t="s">
        <v>1973</v>
      </c>
      <c r="AE359" s="149" t="s">
        <v>271</v>
      </c>
      <c r="AF359" s="149"/>
      <c r="AG359" s="149" t="s">
        <v>272</v>
      </c>
      <c r="AH359" s="149" t="s">
        <v>273</v>
      </c>
      <c r="AI359" s="158">
        <v>43</v>
      </c>
      <c r="AJ359" s="149"/>
      <c r="AK359" s="159" t="s">
        <v>274</v>
      </c>
      <c r="AL359" s="159" t="s">
        <v>274</v>
      </c>
      <c r="AM359" s="149" t="s">
        <v>274</v>
      </c>
      <c r="AN359" s="160">
        <v>4</v>
      </c>
      <c r="AO359" s="149"/>
      <c r="AP359" s="149" t="s">
        <v>274</v>
      </c>
      <c r="AQ359" s="149" t="s">
        <v>275</v>
      </c>
      <c r="AR359" s="158">
        <v>1</v>
      </c>
      <c r="AS359" s="149" t="s">
        <v>275</v>
      </c>
      <c r="AT359" s="149" t="s">
        <v>276</v>
      </c>
      <c r="AU359" s="161">
        <v>1</v>
      </c>
      <c r="AV359" s="159">
        <v>1309.73</v>
      </c>
      <c r="AW359" s="159">
        <v>52.39</v>
      </c>
      <c r="AX359" s="149" t="s">
        <v>274</v>
      </c>
      <c r="AY359" s="159">
        <v>20.89</v>
      </c>
      <c r="AZ359" s="159">
        <v>20.89</v>
      </c>
      <c r="BA359" s="159">
        <v>83.56</v>
      </c>
      <c r="BB359" s="159">
        <v>900.64</v>
      </c>
      <c r="BC359" s="162" t="s">
        <v>274</v>
      </c>
      <c r="BD359" s="159">
        <v>1.49</v>
      </c>
      <c r="BE359" s="159">
        <v>409.09</v>
      </c>
      <c r="BF359" s="159">
        <v>407.6</v>
      </c>
      <c r="BG359" s="159">
        <v>1309.73</v>
      </c>
    </row>
    <row r="360" ht="28.05" customHeight="1" spans="1:59">
      <c r="A360" s="149"/>
      <c r="B360" s="149"/>
      <c r="C360" s="149"/>
      <c r="D360" s="149" t="s">
        <v>1281</v>
      </c>
      <c r="E360" s="340" t="s">
        <v>1974</v>
      </c>
      <c r="F360" s="149" t="s">
        <v>1281</v>
      </c>
      <c r="G360" s="149" t="s">
        <v>1975</v>
      </c>
      <c r="H360" s="149" t="s">
        <v>1579</v>
      </c>
      <c r="I360" s="149" t="s">
        <v>1976</v>
      </c>
      <c r="J360" s="149" t="s">
        <v>1977</v>
      </c>
      <c r="K360" s="149"/>
      <c r="L360" s="149" t="s">
        <v>262</v>
      </c>
      <c r="M360" s="149"/>
      <c r="N360" s="149" t="s">
        <v>263</v>
      </c>
      <c r="O360" s="149" t="s">
        <v>214</v>
      </c>
      <c r="P360" s="149" t="s">
        <v>53</v>
      </c>
      <c r="Q360" s="149"/>
      <c r="R360" s="149" t="s">
        <v>1978</v>
      </c>
      <c r="S360" s="149" t="s">
        <v>289</v>
      </c>
      <c r="T360" s="149" t="s">
        <v>1979</v>
      </c>
      <c r="U360" s="149" t="s">
        <v>267</v>
      </c>
      <c r="V360" s="149"/>
      <c r="W360" s="149"/>
      <c r="X360" s="149" t="s">
        <v>310</v>
      </c>
      <c r="Y360" s="149"/>
      <c r="Z360" s="149"/>
      <c r="AA360" s="149"/>
      <c r="AB360" s="149" t="s">
        <v>269</v>
      </c>
      <c r="AC360" s="149" t="s">
        <v>318</v>
      </c>
      <c r="AD360" s="149" t="s">
        <v>1979</v>
      </c>
      <c r="AE360" s="149" t="s">
        <v>271</v>
      </c>
      <c r="AF360" s="149"/>
      <c r="AG360" s="149" t="s">
        <v>272</v>
      </c>
      <c r="AH360" s="149" t="s">
        <v>273</v>
      </c>
      <c r="AI360" s="158">
        <v>60</v>
      </c>
      <c r="AJ360" s="149"/>
      <c r="AK360" s="159" t="s">
        <v>274</v>
      </c>
      <c r="AL360" s="159" t="s">
        <v>274</v>
      </c>
      <c r="AM360" s="149" t="s">
        <v>274</v>
      </c>
      <c r="AN360" s="160">
        <v>4</v>
      </c>
      <c r="AO360" s="149"/>
      <c r="AP360" s="149" t="s">
        <v>274</v>
      </c>
      <c r="AQ360" s="149" t="s">
        <v>275</v>
      </c>
      <c r="AR360" s="158">
        <v>1</v>
      </c>
      <c r="AS360" s="149" t="s">
        <v>275</v>
      </c>
      <c r="AT360" s="149" t="s">
        <v>276</v>
      </c>
      <c r="AU360" s="161">
        <v>1</v>
      </c>
      <c r="AV360" s="159">
        <v>2393.16</v>
      </c>
      <c r="AW360" s="159">
        <v>95.73</v>
      </c>
      <c r="AX360" s="149" t="s">
        <v>274</v>
      </c>
      <c r="AY360" s="162">
        <v>0</v>
      </c>
      <c r="AZ360" s="162" t="s">
        <v>274</v>
      </c>
      <c r="BA360" s="162">
        <v>0</v>
      </c>
      <c r="BB360" s="159">
        <v>2297.43</v>
      </c>
      <c r="BC360" s="162" t="s">
        <v>274</v>
      </c>
      <c r="BD360" s="162">
        <v>0</v>
      </c>
      <c r="BE360" s="159">
        <v>95.73</v>
      </c>
      <c r="BF360" s="159">
        <v>95.73</v>
      </c>
      <c r="BG360" s="159">
        <v>2393.16</v>
      </c>
    </row>
    <row r="361" ht="28.05" customHeight="1" spans="1:59">
      <c r="A361" s="149"/>
      <c r="B361" s="149"/>
      <c r="C361" s="149"/>
      <c r="D361" s="149" t="s">
        <v>1281</v>
      </c>
      <c r="E361" s="340" t="s">
        <v>1980</v>
      </c>
      <c r="F361" s="149" t="s">
        <v>1281</v>
      </c>
      <c r="G361" s="149" t="s">
        <v>1981</v>
      </c>
      <c r="H361" s="149" t="s">
        <v>1579</v>
      </c>
      <c r="I361" s="149" t="s">
        <v>1976</v>
      </c>
      <c r="J361" s="149" t="s">
        <v>1982</v>
      </c>
      <c r="K361" s="149"/>
      <c r="L361" s="149" t="s">
        <v>262</v>
      </c>
      <c r="M361" s="149"/>
      <c r="N361" s="149" t="s">
        <v>263</v>
      </c>
      <c r="O361" s="149" t="s">
        <v>214</v>
      </c>
      <c r="P361" s="149" t="s">
        <v>53</v>
      </c>
      <c r="Q361" s="149"/>
      <c r="R361" s="149" t="s">
        <v>1851</v>
      </c>
      <c r="S361" s="149" t="s">
        <v>289</v>
      </c>
      <c r="T361" s="149" t="s">
        <v>1979</v>
      </c>
      <c r="U361" s="149" t="s">
        <v>267</v>
      </c>
      <c r="V361" s="149"/>
      <c r="W361" s="149"/>
      <c r="X361" s="149" t="s">
        <v>310</v>
      </c>
      <c r="Y361" s="149"/>
      <c r="Z361" s="149"/>
      <c r="AA361" s="149"/>
      <c r="AB361" s="149" t="s">
        <v>269</v>
      </c>
      <c r="AC361" s="149" t="s">
        <v>318</v>
      </c>
      <c r="AD361" s="149" t="s">
        <v>1979</v>
      </c>
      <c r="AE361" s="149" t="s">
        <v>271</v>
      </c>
      <c r="AF361" s="149"/>
      <c r="AG361" s="149" t="s">
        <v>272</v>
      </c>
      <c r="AH361" s="149" t="s">
        <v>273</v>
      </c>
      <c r="AI361" s="158">
        <v>60</v>
      </c>
      <c r="AJ361" s="149"/>
      <c r="AK361" s="159" t="s">
        <v>274</v>
      </c>
      <c r="AL361" s="159" t="s">
        <v>274</v>
      </c>
      <c r="AM361" s="149" t="s">
        <v>274</v>
      </c>
      <c r="AN361" s="160">
        <v>4</v>
      </c>
      <c r="AO361" s="149"/>
      <c r="AP361" s="149" t="s">
        <v>274</v>
      </c>
      <c r="AQ361" s="149" t="s">
        <v>275</v>
      </c>
      <c r="AR361" s="158">
        <v>1</v>
      </c>
      <c r="AS361" s="149" t="s">
        <v>275</v>
      </c>
      <c r="AT361" s="149" t="s">
        <v>276</v>
      </c>
      <c r="AU361" s="161">
        <v>1</v>
      </c>
      <c r="AV361" s="159">
        <v>2393.17</v>
      </c>
      <c r="AW361" s="159">
        <v>95.73</v>
      </c>
      <c r="AX361" s="149" t="s">
        <v>274</v>
      </c>
      <c r="AY361" s="162">
        <v>0</v>
      </c>
      <c r="AZ361" s="162" t="s">
        <v>274</v>
      </c>
      <c r="BA361" s="162">
        <v>0</v>
      </c>
      <c r="BB361" s="159">
        <v>2297.44</v>
      </c>
      <c r="BC361" s="162" t="s">
        <v>274</v>
      </c>
      <c r="BD361" s="162">
        <v>0</v>
      </c>
      <c r="BE361" s="159">
        <v>95.73</v>
      </c>
      <c r="BF361" s="159">
        <v>95.73</v>
      </c>
      <c r="BG361" s="159">
        <v>2393.17</v>
      </c>
    </row>
    <row r="362" ht="28.05" customHeight="1" spans="1:59">
      <c r="A362" s="149"/>
      <c r="B362" s="149"/>
      <c r="C362" s="149"/>
      <c r="D362" s="149" t="s">
        <v>1281</v>
      </c>
      <c r="E362" s="340" t="s">
        <v>1983</v>
      </c>
      <c r="F362" s="149" t="s">
        <v>1281</v>
      </c>
      <c r="G362" s="149" t="s">
        <v>1984</v>
      </c>
      <c r="H362" s="149" t="s">
        <v>1579</v>
      </c>
      <c r="I362" s="149" t="s">
        <v>1976</v>
      </c>
      <c r="J362" s="149" t="s">
        <v>1985</v>
      </c>
      <c r="K362" s="149"/>
      <c r="L362" s="149" t="s">
        <v>262</v>
      </c>
      <c r="M362" s="149"/>
      <c r="N362" s="149" t="s">
        <v>263</v>
      </c>
      <c r="O362" s="149" t="s">
        <v>214</v>
      </c>
      <c r="P362" s="149" t="s">
        <v>53</v>
      </c>
      <c r="Q362" s="149"/>
      <c r="R362" s="149" t="s">
        <v>460</v>
      </c>
      <c r="S362" s="149" t="s">
        <v>289</v>
      </c>
      <c r="T362" s="149" t="s">
        <v>1979</v>
      </c>
      <c r="U362" s="149" t="s">
        <v>267</v>
      </c>
      <c r="V362" s="149"/>
      <c r="W362" s="149"/>
      <c r="X362" s="149" t="s">
        <v>310</v>
      </c>
      <c r="Y362" s="149"/>
      <c r="Z362" s="149"/>
      <c r="AA362" s="149"/>
      <c r="AB362" s="149" t="s">
        <v>269</v>
      </c>
      <c r="AC362" s="149" t="s">
        <v>318</v>
      </c>
      <c r="AD362" s="149" t="s">
        <v>1979</v>
      </c>
      <c r="AE362" s="149" t="s">
        <v>271</v>
      </c>
      <c r="AF362" s="149"/>
      <c r="AG362" s="149" t="s">
        <v>272</v>
      </c>
      <c r="AH362" s="149" t="s">
        <v>273</v>
      </c>
      <c r="AI362" s="158">
        <v>60</v>
      </c>
      <c r="AJ362" s="149"/>
      <c r="AK362" s="159" t="s">
        <v>274</v>
      </c>
      <c r="AL362" s="159" t="s">
        <v>274</v>
      </c>
      <c r="AM362" s="149" t="s">
        <v>274</v>
      </c>
      <c r="AN362" s="160">
        <v>4</v>
      </c>
      <c r="AO362" s="149"/>
      <c r="AP362" s="149" t="s">
        <v>274</v>
      </c>
      <c r="AQ362" s="149" t="s">
        <v>275</v>
      </c>
      <c r="AR362" s="158">
        <v>1</v>
      </c>
      <c r="AS362" s="149" t="s">
        <v>275</v>
      </c>
      <c r="AT362" s="149" t="s">
        <v>276</v>
      </c>
      <c r="AU362" s="161">
        <v>1</v>
      </c>
      <c r="AV362" s="159">
        <v>2393.16</v>
      </c>
      <c r="AW362" s="159">
        <v>95.73</v>
      </c>
      <c r="AX362" s="149" t="s">
        <v>274</v>
      </c>
      <c r="AY362" s="162">
        <v>0</v>
      </c>
      <c r="AZ362" s="162" t="s">
        <v>274</v>
      </c>
      <c r="BA362" s="162">
        <v>0</v>
      </c>
      <c r="BB362" s="159">
        <v>2297.43</v>
      </c>
      <c r="BC362" s="162" t="s">
        <v>274</v>
      </c>
      <c r="BD362" s="162">
        <v>0</v>
      </c>
      <c r="BE362" s="159">
        <v>95.73</v>
      </c>
      <c r="BF362" s="159">
        <v>95.73</v>
      </c>
      <c r="BG362" s="159">
        <v>2393.16</v>
      </c>
    </row>
    <row r="363" ht="28.05" customHeight="1" spans="1:59">
      <c r="A363" s="149"/>
      <c r="B363" s="149"/>
      <c r="C363" s="149"/>
      <c r="D363" s="149" t="s">
        <v>1281</v>
      </c>
      <c r="E363" s="340" t="s">
        <v>1986</v>
      </c>
      <c r="F363" s="149" t="s">
        <v>1281</v>
      </c>
      <c r="G363" s="149" t="s">
        <v>1987</v>
      </c>
      <c r="H363" s="149" t="s">
        <v>1579</v>
      </c>
      <c r="I363" s="149" t="s">
        <v>1988</v>
      </c>
      <c r="J363" s="149" t="s">
        <v>1989</v>
      </c>
      <c r="K363" s="149"/>
      <c r="L363" s="149" t="s">
        <v>262</v>
      </c>
      <c r="M363" s="149"/>
      <c r="N363" s="149" t="s">
        <v>263</v>
      </c>
      <c r="O363" s="149" t="s">
        <v>214</v>
      </c>
      <c r="P363" s="149" t="s">
        <v>53</v>
      </c>
      <c r="Q363" s="149"/>
      <c r="R363" s="149" t="s">
        <v>1851</v>
      </c>
      <c r="S363" s="149" t="s">
        <v>289</v>
      </c>
      <c r="T363" s="149" t="s">
        <v>1979</v>
      </c>
      <c r="U363" s="149" t="s">
        <v>267</v>
      </c>
      <c r="V363" s="149"/>
      <c r="W363" s="149"/>
      <c r="X363" s="149" t="s">
        <v>310</v>
      </c>
      <c r="Y363" s="149"/>
      <c r="Z363" s="149"/>
      <c r="AA363" s="149"/>
      <c r="AB363" s="149" t="s">
        <v>269</v>
      </c>
      <c r="AC363" s="149" t="s">
        <v>318</v>
      </c>
      <c r="AD363" s="149" t="s">
        <v>1979</v>
      </c>
      <c r="AE363" s="149" t="s">
        <v>271</v>
      </c>
      <c r="AF363" s="149"/>
      <c r="AG363" s="149" t="s">
        <v>272</v>
      </c>
      <c r="AH363" s="149" t="s">
        <v>273</v>
      </c>
      <c r="AI363" s="158">
        <v>59</v>
      </c>
      <c r="AJ363" s="149"/>
      <c r="AK363" s="159" t="s">
        <v>274</v>
      </c>
      <c r="AL363" s="159" t="s">
        <v>274</v>
      </c>
      <c r="AM363" s="149" t="s">
        <v>274</v>
      </c>
      <c r="AN363" s="160">
        <v>4</v>
      </c>
      <c r="AO363" s="149"/>
      <c r="AP363" s="149" t="s">
        <v>274</v>
      </c>
      <c r="AQ363" s="149" t="s">
        <v>275</v>
      </c>
      <c r="AR363" s="158">
        <v>1</v>
      </c>
      <c r="AS363" s="149" t="s">
        <v>275</v>
      </c>
      <c r="AT363" s="149" t="s">
        <v>276</v>
      </c>
      <c r="AU363" s="161">
        <v>1</v>
      </c>
      <c r="AV363" s="159">
        <v>3794.87</v>
      </c>
      <c r="AW363" s="159">
        <v>151.79</v>
      </c>
      <c r="AX363" s="149" t="s">
        <v>274</v>
      </c>
      <c r="AY363" s="162">
        <v>0</v>
      </c>
      <c r="AZ363" s="162" t="s">
        <v>274</v>
      </c>
      <c r="BA363" s="162">
        <v>0</v>
      </c>
      <c r="BB363" s="159">
        <v>3643.08</v>
      </c>
      <c r="BC363" s="162" t="s">
        <v>274</v>
      </c>
      <c r="BD363" s="162">
        <v>0</v>
      </c>
      <c r="BE363" s="159">
        <v>151.79</v>
      </c>
      <c r="BF363" s="159">
        <v>151.79</v>
      </c>
      <c r="BG363" s="159">
        <v>3794.87</v>
      </c>
    </row>
    <row r="364" ht="28.05" customHeight="1" spans="1:59">
      <c r="A364" s="149"/>
      <c r="B364" s="149"/>
      <c r="C364" s="149"/>
      <c r="D364" s="149" t="s">
        <v>1281</v>
      </c>
      <c r="E364" s="340" t="s">
        <v>1990</v>
      </c>
      <c r="F364" s="149" t="s">
        <v>1281</v>
      </c>
      <c r="G364" s="149" t="s">
        <v>1991</v>
      </c>
      <c r="H364" s="149" t="s">
        <v>1955</v>
      </c>
      <c r="I364" s="149" t="s">
        <v>1956</v>
      </c>
      <c r="J364" s="149" t="s">
        <v>1992</v>
      </c>
      <c r="K364" s="149"/>
      <c r="L364" s="149" t="s">
        <v>262</v>
      </c>
      <c r="M364" s="149"/>
      <c r="N364" s="149" t="s">
        <v>263</v>
      </c>
      <c r="O364" s="149" t="s">
        <v>214</v>
      </c>
      <c r="P364" s="149" t="s">
        <v>53</v>
      </c>
      <c r="Q364" s="149"/>
      <c r="R364" s="149" t="s">
        <v>1993</v>
      </c>
      <c r="S364" s="149" t="s">
        <v>785</v>
      </c>
      <c r="T364" s="149" t="s">
        <v>1994</v>
      </c>
      <c r="U364" s="149" t="s">
        <v>267</v>
      </c>
      <c r="V364" s="149"/>
      <c r="W364" s="149"/>
      <c r="X364" s="149" t="s">
        <v>310</v>
      </c>
      <c r="Y364" s="149"/>
      <c r="Z364" s="149"/>
      <c r="AA364" s="149"/>
      <c r="AB364" s="149" t="s">
        <v>269</v>
      </c>
      <c r="AC364" s="149" t="s">
        <v>270</v>
      </c>
      <c r="AD364" s="149" t="s">
        <v>1994</v>
      </c>
      <c r="AE364" s="149" t="s">
        <v>271</v>
      </c>
      <c r="AF364" s="149"/>
      <c r="AG364" s="149" t="s">
        <v>272</v>
      </c>
      <c r="AH364" s="149" t="s">
        <v>273</v>
      </c>
      <c r="AI364" s="158">
        <v>43</v>
      </c>
      <c r="AJ364" s="149"/>
      <c r="AK364" s="159" t="s">
        <v>274</v>
      </c>
      <c r="AL364" s="159" t="s">
        <v>274</v>
      </c>
      <c r="AM364" s="149" t="s">
        <v>274</v>
      </c>
      <c r="AN364" s="160">
        <v>4</v>
      </c>
      <c r="AO364" s="149"/>
      <c r="AP364" s="149" t="s">
        <v>274</v>
      </c>
      <c r="AQ364" s="149" t="s">
        <v>275</v>
      </c>
      <c r="AR364" s="158">
        <v>1</v>
      </c>
      <c r="AS364" s="149" t="s">
        <v>275</v>
      </c>
      <c r="AT364" s="149" t="s">
        <v>276</v>
      </c>
      <c r="AU364" s="161">
        <v>1</v>
      </c>
      <c r="AV364" s="159">
        <v>1000</v>
      </c>
      <c r="AW364" s="159">
        <v>40</v>
      </c>
      <c r="AX364" s="149" t="s">
        <v>274</v>
      </c>
      <c r="AY364" s="159">
        <v>11.54</v>
      </c>
      <c r="AZ364" s="159">
        <v>11.54</v>
      </c>
      <c r="BA364" s="159">
        <v>46.16</v>
      </c>
      <c r="BB364" s="159">
        <v>647.84</v>
      </c>
      <c r="BC364" s="162" t="s">
        <v>274</v>
      </c>
      <c r="BD364" s="159">
        <v>116</v>
      </c>
      <c r="BE364" s="159">
        <v>352.16</v>
      </c>
      <c r="BF364" s="159">
        <v>236.16</v>
      </c>
      <c r="BG364" s="159">
        <v>1000</v>
      </c>
    </row>
    <row r="365" ht="28.05" customHeight="1" spans="1:59">
      <c r="A365" s="149"/>
      <c r="B365" s="149"/>
      <c r="C365" s="149"/>
      <c r="D365" s="149" t="s">
        <v>1281</v>
      </c>
      <c r="E365" s="340" t="s">
        <v>1995</v>
      </c>
      <c r="F365" s="149" t="s">
        <v>1281</v>
      </c>
      <c r="G365" s="149" t="s">
        <v>1996</v>
      </c>
      <c r="H365" s="149" t="s">
        <v>1854</v>
      </c>
      <c r="I365" s="149" t="s">
        <v>1997</v>
      </c>
      <c r="J365" s="149" t="s">
        <v>1998</v>
      </c>
      <c r="K365" s="149"/>
      <c r="L365" s="149" t="s">
        <v>262</v>
      </c>
      <c r="M365" s="149"/>
      <c r="N365" s="149" t="s">
        <v>263</v>
      </c>
      <c r="O365" s="149" t="s">
        <v>214</v>
      </c>
      <c r="P365" s="149" t="s">
        <v>53</v>
      </c>
      <c r="Q365" s="149"/>
      <c r="R365" s="149" t="s">
        <v>460</v>
      </c>
      <c r="S365" s="149" t="s">
        <v>289</v>
      </c>
      <c r="T365" s="149" t="s">
        <v>1999</v>
      </c>
      <c r="U365" s="149" t="s">
        <v>267</v>
      </c>
      <c r="V365" s="149"/>
      <c r="W365" s="149"/>
      <c r="X365" s="149" t="s">
        <v>310</v>
      </c>
      <c r="Y365" s="149"/>
      <c r="Z365" s="149"/>
      <c r="AA365" s="149"/>
      <c r="AB365" s="149" t="s">
        <v>269</v>
      </c>
      <c r="AC365" s="149" t="s">
        <v>318</v>
      </c>
      <c r="AD365" s="149" t="s">
        <v>1999</v>
      </c>
      <c r="AE365" s="149" t="s">
        <v>271</v>
      </c>
      <c r="AF365" s="149"/>
      <c r="AG365" s="149" t="s">
        <v>272</v>
      </c>
      <c r="AH365" s="149" t="s">
        <v>273</v>
      </c>
      <c r="AI365" s="158">
        <v>59</v>
      </c>
      <c r="AJ365" s="149"/>
      <c r="AK365" s="159" t="s">
        <v>274</v>
      </c>
      <c r="AL365" s="159" t="s">
        <v>274</v>
      </c>
      <c r="AM365" s="149" t="s">
        <v>274</v>
      </c>
      <c r="AN365" s="160">
        <v>4</v>
      </c>
      <c r="AO365" s="149"/>
      <c r="AP365" s="149" t="s">
        <v>274</v>
      </c>
      <c r="AQ365" s="149" t="s">
        <v>275</v>
      </c>
      <c r="AR365" s="158">
        <v>1</v>
      </c>
      <c r="AS365" s="149" t="s">
        <v>275</v>
      </c>
      <c r="AT365" s="149" t="s">
        <v>276</v>
      </c>
      <c r="AU365" s="161">
        <v>1</v>
      </c>
      <c r="AV365" s="159">
        <v>794.87</v>
      </c>
      <c r="AW365" s="159">
        <v>31.79</v>
      </c>
      <c r="AX365" s="149" t="s">
        <v>274</v>
      </c>
      <c r="AY365" s="162">
        <v>0</v>
      </c>
      <c r="AZ365" s="162" t="s">
        <v>274</v>
      </c>
      <c r="BA365" s="162">
        <v>0</v>
      </c>
      <c r="BB365" s="159">
        <v>763.08</v>
      </c>
      <c r="BC365" s="162" t="s">
        <v>274</v>
      </c>
      <c r="BD365" s="162">
        <v>0</v>
      </c>
      <c r="BE365" s="159">
        <v>31.79</v>
      </c>
      <c r="BF365" s="159">
        <v>31.79</v>
      </c>
      <c r="BG365" s="159">
        <v>794.87</v>
      </c>
    </row>
    <row r="366" ht="28.05" customHeight="1" spans="1:59">
      <c r="A366" s="149"/>
      <c r="B366" s="149"/>
      <c r="C366" s="149"/>
      <c r="D366" s="149" t="s">
        <v>1281</v>
      </c>
      <c r="E366" s="340" t="s">
        <v>2000</v>
      </c>
      <c r="F366" s="149" t="s">
        <v>1281</v>
      </c>
      <c r="G366" s="149" t="s">
        <v>2001</v>
      </c>
      <c r="H366" s="149" t="s">
        <v>1530</v>
      </c>
      <c r="I366" s="149"/>
      <c r="J366" s="149" t="s">
        <v>2002</v>
      </c>
      <c r="K366" s="149"/>
      <c r="L366" s="149" t="s">
        <v>262</v>
      </c>
      <c r="M366" s="149"/>
      <c r="N366" s="149" t="s">
        <v>263</v>
      </c>
      <c r="O366" s="149" t="s">
        <v>214</v>
      </c>
      <c r="P366" s="149" t="s">
        <v>53</v>
      </c>
      <c r="Q366" s="149"/>
      <c r="R366" s="149" t="s">
        <v>336</v>
      </c>
      <c r="S366" s="149" t="s">
        <v>289</v>
      </c>
      <c r="T366" s="149" t="s">
        <v>1999</v>
      </c>
      <c r="U366" s="149" t="s">
        <v>267</v>
      </c>
      <c r="V366" s="149"/>
      <c r="W366" s="149"/>
      <c r="X366" s="149" t="s">
        <v>336</v>
      </c>
      <c r="Y366" s="149"/>
      <c r="Z366" s="149"/>
      <c r="AA366" s="149"/>
      <c r="AB366" s="149" t="s">
        <v>269</v>
      </c>
      <c r="AC366" s="149" t="s">
        <v>318</v>
      </c>
      <c r="AD366" s="149" t="s">
        <v>1999</v>
      </c>
      <c r="AE366" s="149" t="s">
        <v>271</v>
      </c>
      <c r="AF366" s="149"/>
      <c r="AG366" s="149" t="s">
        <v>272</v>
      </c>
      <c r="AH366" s="149" t="s">
        <v>273</v>
      </c>
      <c r="AI366" s="158">
        <v>59</v>
      </c>
      <c r="AJ366" s="149"/>
      <c r="AK366" s="159" t="s">
        <v>274</v>
      </c>
      <c r="AL366" s="159" t="s">
        <v>274</v>
      </c>
      <c r="AM366" s="149" t="s">
        <v>274</v>
      </c>
      <c r="AN366" s="160">
        <v>4</v>
      </c>
      <c r="AO366" s="149"/>
      <c r="AP366" s="149" t="s">
        <v>274</v>
      </c>
      <c r="AQ366" s="149" t="s">
        <v>275</v>
      </c>
      <c r="AR366" s="158">
        <v>1</v>
      </c>
      <c r="AS366" s="149" t="s">
        <v>275</v>
      </c>
      <c r="AT366" s="149" t="s">
        <v>276</v>
      </c>
      <c r="AU366" s="161">
        <v>1</v>
      </c>
      <c r="AV366" s="159">
        <v>2478.63</v>
      </c>
      <c r="AW366" s="159">
        <v>99.15</v>
      </c>
      <c r="AX366" s="149" t="s">
        <v>274</v>
      </c>
      <c r="AY366" s="162">
        <v>0</v>
      </c>
      <c r="AZ366" s="162" t="s">
        <v>274</v>
      </c>
      <c r="BA366" s="162">
        <v>0</v>
      </c>
      <c r="BB366" s="159">
        <v>2379.48</v>
      </c>
      <c r="BC366" s="162" t="s">
        <v>274</v>
      </c>
      <c r="BD366" s="162">
        <v>0</v>
      </c>
      <c r="BE366" s="159">
        <v>99.15</v>
      </c>
      <c r="BF366" s="159">
        <v>99.15</v>
      </c>
      <c r="BG366" s="159">
        <v>2478.63</v>
      </c>
    </row>
    <row r="367" ht="28.05" customHeight="1" spans="1:59">
      <c r="A367" s="149"/>
      <c r="B367" s="149"/>
      <c r="C367" s="149"/>
      <c r="D367" s="149" t="s">
        <v>1281</v>
      </c>
      <c r="E367" s="340" t="s">
        <v>2003</v>
      </c>
      <c r="F367" s="149" t="s">
        <v>1281</v>
      </c>
      <c r="G367" s="149" t="s">
        <v>2004</v>
      </c>
      <c r="H367" s="149" t="s">
        <v>1955</v>
      </c>
      <c r="I367" s="149" t="s">
        <v>1956</v>
      </c>
      <c r="J367" s="149" t="s">
        <v>2005</v>
      </c>
      <c r="K367" s="149"/>
      <c r="L367" s="149" t="s">
        <v>262</v>
      </c>
      <c r="M367" s="149"/>
      <c r="N367" s="149" t="s">
        <v>263</v>
      </c>
      <c r="O367" s="149" t="s">
        <v>214</v>
      </c>
      <c r="P367" s="149" t="s">
        <v>53</v>
      </c>
      <c r="Q367" s="149"/>
      <c r="R367" s="149" t="s">
        <v>2006</v>
      </c>
      <c r="S367" s="149" t="s">
        <v>785</v>
      </c>
      <c r="T367" s="149" t="s">
        <v>1994</v>
      </c>
      <c r="U367" s="149" t="s">
        <v>267</v>
      </c>
      <c r="V367" s="149"/>
      <c r="W367" s="149"/>
      <c r="X367" s="149" t="s">
        <v>310</v>
      </c>
      <c r="Y367" s="149"/>
      <c r="Z367" s="149"/>
      <c r="AA367" s="149"/>
      <c r="AB367" s="149" t="s">
        <v>269</v>
      </c>
      <c r="AC367" s="149" t="s">
        <v>270</v>
      </c>
      <c r="AD367" s="149" t="s">
        <v>1994</v>
      </c>
      <c r="AE367" s="149" t="s">
        <v>271</v>
      </c>
      <c r="AF367" s="149"/>
      <c r="AG367" s="149" t="s">
        <v>272</v>
      </c>
      <c r="AH367" s="149" t="s">
        <v>273</v>
      </c>
      <c r="AI367" s="158">
        <v>43</v>
      </c>
      <c r="AJ367" s="149"/>
      <c r="AK367" s="159" t="s">
        <v>274</v>
      </c>
      <c r="AL367" s="159" t="s">
        <v>274</v>
      </c>
      <c r="AM367" s="149" t="s">
        <v>274</v>
      </c>
      <c r="AN367" s="160">
        <v>4</v>
      </c>
      <c r="AO367" s="149"/>
      <c r="AP367" s="149" t="s">
        <v>274</v>
      </c>
      <c r="AQ367" s="149" t="s">
        <v>275</v>
      </c>
      <c r="AR367" s="158">
        <v>1</v>
      </c>
      <c r="AS367" s="149" t="s">
        <v>275</v>
      </c>
      <c r="AT367" s="149" t="s">
        <v>276</v>
      </c>
      <c r="AU367" s="161">
        <v>1</v>
      </c>
      <c r="AV367" s="159">
        <v>1000</v>
      </c>
      <c r="AW367" s="159">
        <v>40</v>
      </c>
      <c r="AX367" s="149" t="s">
        <v>274</v>
      </c>
      <c r="AY367" s="159">
        <v>11.54</v>
      </c>
      <c r="AZ367" s="159">
        <v>11.54</v>
      </c>
      <c r="BA367" s="159">
        <v>46.16</v>
      </c>
      <c r="BB367" s="159">
        <v>647.84</v>
      </c>
      <c r="BC367" s="162" t="s">
        <v>274</v>
      </c>
      <c r="BD367" s="159">
        <v>116</v>
      </c>
      <c r="BE367" s="159">
        <v>352.16</v>
      </c>
      <c r="BF367" s="159">
        <v>236.16</v>
      </c>
      <c r="BG367" s="159">
        <v>1000</v>
      </c>
    </row>
    <row r="368" ht="28.05" customHeight="1" spans="1:59">
      <c r="A368" s="149"/>
      <c r="B368" s="149"/>
      <c r="C368" s="149"/>
      <c r="D368" s="149" t="s">
        <v>1281</v>
      </c>
      <c r="E368" s="340" t="s">
        <v>2007</v>
      </c>
      <c r="F368" s="149" t="s">
        <v>1281</v>
      </c>
      <c r="G368" s="149" t="s">
        <v>2008</v>
      </c>
      <c r="H368" s="149" t="s">
        <v>1284</v>
      </c>
      <c r="I368" s="149" t="s">
        <v>2009</v>
      </c>
      <c r="J368" s="149" t="s">
        <v>2010</v>
      </c>
      <c r="K368" s="149"/>
      <c r="L368" s="149" t="s">
        <v>262</v>
      </c>
      <c r="M368" s="149"/>
      <c r="N368" s="149" t="s">
        <v>263</v>
      </c>
      <c r="O368" s="149" t="s">
        <v>214</v>
      </c>
      <c r="P368" s="149" t="s">
        <v>53</v>
      </c>
      <c r="Q368" s="149"/>
      <c r="R368" s="149" t="s">
        <v>2011</v>
      </c>
      <c r="S368" s="149" t="s">
        <v>483</v>
      </c>
      <c r="T368" s="149" t="s">
        <v>2012</v>
      </c>
      <c r="U368" s="149" t="s">
        <v>267</v>
      </c>
      <c r="V368" s="149"/>
      <c r="W368" s="149"/>
      <c r="X368" s="149" t="s">
        <v>51</v>
      </c>
      <c r="Y368" s="149"/>
      <c r="Z368" s="149"/>
      <c r="AA368" s="149"/>
      <c r="AB368" s="149" t="s">
        <v>269</v>
      </c>
      <c r="AC368" s="149" t="s">
        <v>270</v>
      </c>
      <c r="AD368" s="149" t="s">
        <v>2012</v>
      </c>
      <c r="AE368" s="149" t="s">
        <v>271</v>
      </c>
      <c r="AF368" s="149"/>
      <c r="AG368" s="149" t="s">
        <v>272</v>
      </c>
      <c r="AH368" s="149" t="s">
        <v>273</v>
      </c>
      <c r="AI368" s="158">
        <v>42</v>
      </c>
      <c r="AJ368" s="149"/>
      <c r="AK368" s="159" t="s">
        <v>274</v>
      </c>
      <c r="AL368" s="159" t="s">
        <v>274</v>
      </c>
      <c r="AM368" s="149" t="s">
        <v>274</v>
      </c>
      <c r="AN368" s="160">
        <v>4</v>
      </c>
      <c r="AO368" s="149"/>
      <c r="AP368" s="149" t="s">
        <v>274</v>
      </c>
      <c r="AQ368" s="149" t="s">
        <v>275</v>
      </c>
      <c r="AR368" s="158">
        <v>1</v>
      </c>
      <c r="AS368" s="149" t="s">
        <v>275</v>
      </c>
      <c r="AT368" s="149" t="s">
        <v>276</v>
      </c>
      <c r="AU368" s="161">
        <v>1</v>
      </c>
      <c r="AV368" s="159">
        <v>7787.61</v>
      </c>
      <c r="AW368" s="159">
        <v>311.5</v>
      </c>
      <c r="AX368" s="149" t="s">
        <v>274</v>
      </c>
      <c r="AY368" s="159">
        <v>124.6</v>
      </c>
      <c r="AZ368" s="159">
        <v>124.6</v>
      </c>
      <c r="BA368" s="159">
        <v>498.42</v>
      </c>
      <c r="BB368" s="159">
        <v>5233.22</v>
      </c>
      <c r="BC368" s="162" t="s">
        <v>274</v>
      </c>
      <c r="BD368" s="162">
        <v>0</v>
      </c>
      <c r="BE368" s="159">
        <v>2554.39</v>
      </c>
      <c r="BF368" s="159">
        <v>2554.39</v>
      </c>
      <c r="BG368" s="159">
        <v>7787.61</v>
      </c>
    </row>
    <row r="369" ht="28.05" customHeight="1" spans="1:59">
      <c r="A369" s="149"/>
      <c r="B369" s="149"/>
      <c r="C369" s="149"/>
      <c r="D369" s="149" t="s">
        <v>1281</v>
      </c>
      <c r="E369" s="340" t="s">
        <v>2013</v>
      </c>
      <c r="F369" s="149" t="s">
        <v>1281</v>
      </c>
      <c r="G369" s="149" t="s">
        <v>2014</v>
      </c>
      <c r="H369" s="149" t="s">
        <v>2015</v>
      </c>
      <c r="I369" s="149" t="s">
        <v>2016</v>
      </c>
      <c r="J369" s="149" t="s">
        <v>2017</v>
      </c>
      <c r="K369" s="149"/>
      <c r="L369" s="149" t="s">
        <v>262</v>
      </c>
      <c r="M369" s="149"/>
      <c r="N369" s="149" t="s">
        <v>263</v>
      </c>
      <c r="O369" s="149" t="s">
        <v>214</v>
      </c>
      <c r="P369" s="149" t="s">
        <v>53</v>
      </c>
      <c r="Q369" s="149"/>
      <c r="R369" s="149" t="s">
        <v>2018</v>
      </c>
      <c r="S369" s="149" t="s">
        <v>785</v>
      </c>
      <c r="T369" s="149" t="s">
        <v>721</v>
      </c>
      <c r="U369" s="149" t="s">
        <v>267</v>
      </c>
      <c r="V369" s="149"/>
      <c r="W369" s="149"/>
      <c r="X369" s="149" t="s">
        <v>310</v>
      </c>
      <c r="Y369" s="149"/>
      <c r="Z369" s="149"/>
      <c r="AA369" s="149"/>
      <c r="AB369" s="149" t="s">
        <v>269</v>
      </c>
      <c r="AC369" s="149" t="s">
        <v>318</v>
      </c>
      <c r="AD369" s="149" t="s">
        <v>721</v>
      </c>
      <c r="AE369" s="149" t="s">
        <v>271</v>
      </c>
      <c r="AF369" s="149"/>
      <c r="AG369" s="149" t="s">
        <v>272</v>
      </c>
      <c r="AH369" s="149" t="s">
        <v>273</v>
      </c>
      <c r="AI369" s="158">
        <v>61</v>
      </c>
      <c r="AJ369" s="149"/>
      <c r="AK369" s="159" t="s">
        <v>274</v>
      </c>
      <c r="AL369" s="159" t="s">
        <v>274</v>
      </c>
      <c r="AM369" s="149" t="s">
        <v>274</v>
      </c>
      <c r="AN369" s="160">
        <v>0</v>
      </c>
      <c r="AO369" s="149"/>
      <c r="AP369" s="149" t="s">
        <v>274</v>
      </c>
      <c r="AQ369" s="149" t="s">
        <v>275</v>
      </c>
      <c r="AR369" s="158">
        <v>1</v>
      </c>
      <c r="AS369" s="149" t="s">
        <v>275</v>
      </c>
      <c r="AT369" s="149" t="s">
        <v>276</v>
      </c>
      <c r="AU369" s="161">
        <v>1</v>
      </c>
      <c r="AV369" s="159">
        <v>1017.7</v>
      </c>
      <c r="AW369" s="159">
        <v>0</v>
      </c>
      <c r="AX369" s="149" t="s">
        <v>274</v>
      </c>
      <c r="AY369" s="162">
        <v>0</v>
      </c>
      <c r="AZ369" s="162" t="s">
        <v>274</v>
      </c>
      <c r="BA369" s="159">
        <v>18.41</v>
      </c>
      <c r="BB369" s="159">
        <v>995.4</v>
      </c>
      <c r="BC369" s="162" t="s">
        <v>274</v>
      </c>
      <c r="BD369" s="159">
        <v>22.3</v>
      </c>
      <c r="BE369" s="159">
        <v>22.3</v>
      </c>
      <c r="BF369" s="162">
        <v>0</v>
      </c>
      <c r="BG369" s="159">
        <v>1017.7</v>
      </c>
    </row>
    <row r="370" ht="28.05" customHeight="1" spans="1:59">
      <c r="A370" s="149"/>
      <c r="B370" s="149"/>
      <c r="C370" s="149"/>
      <c r="D370" s="149" t="s">
        <v>1281</v>
      </c>
      <c r="E370" s="340" t="s">
        <v>2019</v>
      </c>
      <c r="F370" s="149" t="s">
        <v>1281</v>
      </c>
      <c r="G370" s="149" t="s">
        <v>2020</v>
      </c>
      <c r="H370" s="149" t="s">
        <v>2015</v>
      </c>
      <c r="I370" s="149" t="s">
        <v>2016</v>
      </c>
      <c r="J370" s="149" t="s">
        <v>2021</v>
      </c>
      <c r="K370" s="149"/>
      <c r="L370" s="149" t="s">
        <v>262</v>
      </c>
      <c r="M370" s="149"/>
      <c r="N370" s="149" t="s">
        <v>263</v>
      </c>
      <c r="O370" s="149" t="s">
        <v>214</v>
      </c>
      <c r="P370" s="149" t="s">
        <v>53</v>
      </c>
      <c r="Q370" s="149"/>
      <c r="R370" s="149" t="s">
        <v>2022</v>
      </c>
      <c r="S370" s="149" t="s">
        <v>785</v>
      </c>
      <c r="T370" s="149" t="s">
        <v>721</v>
      </c>
      <c r="U370" s="149" t="s">
        <v>267</v>
      </c>
      <c r="V370" s="149"/>
      <c r="W370" s="149"/>
      <c r="X370" s="149" t="s">
        <v>1886</v>
      </c>
      <c r="Y370" s="149"/>
      <c r="Z370" s="149"/>
      <c r="AA370" s="149"/>
      <c r="AB370" s="149" t="s">
        <v>269</v>
      </c>
      <c r="AC370" s="149" t="s">
        <v>318</v>
      </c>
      <c r="AD370" s="149" t="s">
        <v>721</v>
      </c>
      <c r="AE370" s="149" t="s">
        <v>271</v>
      </c>
      <c r="AF370" s="149"/>
      <c r="AG370" s="149" t="s">
        <v>272</v>
      </c>
      <c r="AH370" s="149" t="s">
        <v>273</v>
      </c>
      <c r="AI370" s="158">
        <v>61</v>
      </c>
      <c r="AJ370" s="149"/>
      <c r="AK370" s="159" t="s">
        <v>274</v>
      </c>
      <c r="AL370" s="159" t="s">
        <v>274</v>
      </c>
      <c r="AM370" s="149" t="s">
        <v>274</v>
      </c>
      <c r="AN370" s="160">
        <v>0</v>
      </c>
      <c r="AO370" s="149"/>
      <c r="AP370" s="149" t="s">
        <v>274</v>
      </c>
      <c r="AQ370" s="149" t="s">
        <v>275</v>
      </c>
      <c r="AR370" s="158">
        <v>1</v>
      </c>
      <c r="AS370" s="149" t="s">
        <v>275</v>
      </c>
      <c r="AT370" s="149" t="s">
        <v>276</v>
      </c>
      <c r="AU370" s="161">
        <v>1</v>
      </c>
      <c r="AV370" s="159">
        <v>1017.7</v>
      </c>
      <c r="AW370" s="159">
        <v>0</v>
      </c>
      <c r="AX370" s="149" t="s">
        <v>274</v>
      </c>
      <c r="AY370" s="162">
        <v>0</v>
      </c>
      <c r="AZ370" s="162" t="s">
        <v>274</v>
      </c>
      <c r="BA370" s="159">
        <v>18.41</v>
      </c>
      <c r="BB370" s="159">
        <v>995.4</v>
      </c>
      <c r="BC370" s="162" t="s">
        <v>274</v>
      </c>
      <c r="BD370" s="159">
        <v>22.3</v>
      </c>
      <c r="BE370" s="159">
        <v>22.3</v>
      </c>
      <c r="BF370" s="162">
        <v>0</v>
      </c>
      <c r="BG370" s="159">
        <v>1017.7</v>
      </c>
    </row>
    <row r="371" ht="28.05" customHeight="1" spans="1:59">
      <c r="A371" s="149"/>
      <c r="B371" s="149"/>
      <c r="C371" s="149"/>
      <c r="D371" s="149" t="s">
        <v>1281</v>
      </c>
      <c r="E371" s="340" t="s">
        <v>2023</v>
      </c>
      <c r="F371" s="149" t="s">
        <v>1281</v>
      </c>
      <c r="G371" s="149" t="s">
        <v>2024</v>
      </c>
      <c r="H371" s="149" t="s">
        <v>2025</v>
      </c>
      <c r="I371" s="149" t="s">
        <v>2026</v>
      </c>
      <c r="J371" s="149" t="s">
        <v>2027</v>
      </c>
      <c r="K371" s="149"/>
      <c r="L371" s="149" t="s">
        <v>262</v>
      </c>
      <c r="M371" s="149"/>
      <c r="N371" s="149" t="s">
        <v>263</v>
      </c>
      <c r="O371" s="149" t="s">
        <v>214</v>
      </c>
      <c r="P371" s="149" t="s">
        <v>53</v>
      </c>
      <c r="Q371" s="149"/>
      <c r="R371" s="149" t="s">
        <v>2028</v>
      </c>
      <c r="S371" s="149" t="s">
        <v>289</v>
      </c>
      <c r="T371" s="149" t="s">
        <v>2029</v>
      </c>
      <c r="U371" s="149" t="s">
        <v>267</v>
      </c>
      <c r="V371" s="149"/>
      <c r="W371" s="149"/>
      <c r="X371" s="149" t="s">
        <v>310</v>
      </c>
      <c r="Y371" s="149"/>
      <c r="Z371" s="149"/>
      <c r="AA371" s="149"/>
      <c r="AB371" s="149" t="s">
        <v>269</v>
      </c>
      <c r="AC371" s="149" t="s">
        <v>318</v>
      </c>
      <c r="AD371" s="149" t="s">
        <v>2029</v>
      </c>
      <c r="AE371" s="149" t="s">
        <v>271</v>
      </c>
      <c r="AF371" s="149"/>
      <c r="AG371" s="149" t="s">
        <v>272</v>
      </c>
      <c r="AH371" s="149" t="s">
        <v>273</v>
      </c>
      <c r="AI371" s="158">
        <v>60</v>
      </c>
      <c r="AJ371" s="149"/>
      <c r="AK371" s="159" t="s">
        <v>274</v>
      </c>
      <c r="AL371" s="159" t="s">
        <v>274</v>
      </c>
      <c r="AM371" s="149" t="s">
        <v>274</v>
      </c>
      <c r="AN371" s="160">
        <v>4</v>
      </c>
      <c r="AO371" s="149"/>
      <c r="AP371" s="149" t="s">
        <v>274</v>
      </c>
      <c r="AQ371" s="149" t="s">
        <v>275</v>
      </c>
      <c r="AR371" s="158">
        <v>1</v>
      </c>
      <c r="AS371" s="149" t="s">
        <v>275</v>
      </c>
      <c r="AT371" s="149" t="s">
        <v>276</v>
      </c>
      <c r="AU371" s="161">
        <v>1</v>
      </c>
      <c r="AV371" s="159">
        <v>11367.52</v>
      </c>
      <c r="AW371" s="159">
        <v>454.7</v>
      </c>
      <c r="AX371" s="149" t="s">
        <v>274</v>
      </c>
      <c r="AY371" s="162">
        <v>0</v>
      </c>
      <c r="AZ371" s="162" t="s">
        <v>274</v>
      </c>
      <c r="BA371" s="162">
        <v>0</v>
      </c>
      <c r="BB371" s="159">
        <v>10912.82</v>
      </c>
      <c r="BC371" s="162" t="s">
        <v>274</v>
      </c>
      <c r="BD371" s="162">
        <v>0</v>
      </c>
      <c r="BE371" s="159">
        <v>454.7</v>
      </c>
      <c r="BF371" s="159">
        <v>454.7</v>
      </c>
      <c r="BG371" s="159">
        <v>11367.52</v>
      </c>
    </row>
    <row r="372" ht="28.05" customHeight="1" spans="1:59">
      <c r="A372" s="149"/>
      <c r="B372" s="149"/>
      <c r="C372" s="149"/>
      <c r="D372" s="149" t="s">
        <v>1281</v>
      </c>
      <c r="E372" s="340" t="s">
        <v>2030</v>
      </c>
      <c r="F372" s="149" t="s">
        <v>1281</v>
      </c>
      <c r="G372" s="149" t="s">
        <v>2031</v>
      </c>
      <c r="H372" s="149" t="s">
        <v>2032</v>
      </c>
      <c r="I372" s="149"/>
      <c r="J372" s="149" t="s">
        <v>2033</v>
      </c>
      <c r="K372" s="149"/>
      <c r="L372" s="149" t="s">
        <v>262</v>
      </c>
      <c r="M372" s="149"/>
      <c r="N372" s="149" t="s">
        <v>263</v>
      </c>
      <c r="O372" s="149" t="s">
        <v>214</v>
      </c>
      <c r="P372" s="149" t="s">
        <v>53</v>
      </c>
      <c r="Q372" s="149"/>
      <c r="R372" s="149" t="s">
        <v>2034</v>
      </c>
      <c r="S372" s="149" t="s">
        <v>289</v>
      </c>
      <c r="T372" s="149" t="s">
        <v>2035</v>
      </c>
      <c r="U372" s="149" t="s">
        <v>267</v>
      </c>
      <c r="V372" s="149"/>
      <c r="W372" s="149"/>
      <c r="X372" s="149" t="s">
        <v>310</v>
      </c>
      <c r="Y372" s="149"/>
      <c r="Z372" s="149"/>
      <c r="AA372" s="149"/>
      <c r="AB372" s="149" t="s">
        <v>269</v>
      </c>
      <c r="AC372" s="149" t="s">
        <v>318</v>
      </c>
      <c r="AD372" s="149" t="s">
        <v>2035</v>
      </c>
      <c r="AE372" s="149" t="s">
        <v>271</v>
      </c>
      <c r="AF372" s="149"/>
      <c r="AG372" s="149" t="s">
        <v>272</v>
      </c>
      <c r="AH372" s="149" t="s">
        <v>273</v>
      </c>
      <c r="AI372" s="158">
        <v>60</v>
      </c>
      <c r="AJ372" s="149"/>
      <c r="AK372" s="159" t="s">
        <v>274</v>
      </c>
      <c r="AL372" s="159" t="s">
        <v>274</v>
      </c>
      <c r="AM372" s="149" t="s">
        <v>274</v>
      </c>
      <c r="AN372" s="160">
        <v>4</v>
      </c>
      <c r="AO372" s="149"/>
      <c r="AP372" s="149" t="s">
        <v>274</v>
      </c>
      <c r="AQ372" s="149" t="s">
        <v>275</v>
      </c>
      <c r="AR372" s="158">
        <v>1</v>
      </c>
      <c r="AS372" s="149" t="s">
        <v>275</v>
      </c>
      <c r="AT372" s="149" t="s">
        <v>276</v>
      </c>
      <c r="AU372" s="161">
        <v>1</v>
      </c>
      <c r="AV372" s="159">
        <v>1452.99</v>
      </c>
      <c r="AW372" s="159">
        <v>58.12</v>
      </c>
      <c r="AX372" s="149" t="s">
        <v>274</v>
      </c>
      <c r="AY372" s="162">
        <v>0</v>
      </c>
      <c r="AZ372" s="162" t="s">
        <v>274</v>
      </c>
      <c r="BA372" s="162">
        <v>0</v>
      </c>
      <c r="BB372" s="159">
        <v>1394.87</v>
      </c>
      <c r="BC372" s="162" t="s">
        <v>274</v>
      </c>
      <c r="BD372" s="162">
        <v>0</v>
      </c>
      <c r="BE372" s="159">
        <v>58.12</v>
      </c>
      <c r="BF372" s="159">
        <v>58.12</v>
      </c>
      <c r="BG372" s="159">
        <v>1452.99</v>
      </c>
    </row>
    <row r="373" ht="28.05" customHeight="1" spans="1:59">
      <c r="A373" s="149"/>
      <c r="B373" s="149"/>
      <c r="C373" s="149"/>
      <c r="D373" s="149" t="s">
        <v>1281</v>
      </c>
      <c r="E373" s="340" t="s">
        <v>2036</v>
      </c>
      <c r="F373" s="149" t="s">
        <v>1281</v>
      </c>
      <c r="G373" s="149" t="s">
        <v>2037</v>
      </c>
      <c r="H373" s="149" t="s">
        <v>2038</v>
      </c>
      <c r="I373" s="149" t="s">
        <v>2039</v>
      </c>
      <c r="J373" s="149" t="s">
        <v>2040</v>
      </c>
      <c r="K373" s="149"/>
      <c r="L373" s="149" t="s">
        <v>262</v>
      </c>
      <c r="M373" s="149"/>
      <c r="N373" s="149" t="s">
        <v>263</v>
      </c>
      <c r="O373" s="149" t="s">
        <v>214</v>
      </c>
      <c r="P373" s="149" t="s">
        <v>53</v>
      </c>
      <c r="Q373" s="149"/>
      <c r="R373" s="149" t="s">
        <v>653</v>
      </c>
      <c r="S373" s="149" t="s">
        <v>785</v>
      </c>
      <c r="T373" s="149" t="s">
        <v>2041</v>
      </c>
      <c r="U373" s="149" t="s">
        <v>267</v>
      </c>
      <c r="V373" s="149"/>
      <c r="W373" s="149"/>
      <c r="X373" s="149" t="s">
        <v>655</v>
      </c>
      <c r="Y373" s="149"/>
      <c r="Z373" s="149"/>
      <c r="AA373" s="149"/>
      <c r="AB373" s="149" t="s">
        <v>269</v>
      </c>
      <c r="AC373" s="149" t="s">
        <v>270</v>
      </c>
      <c r="AD373" s="149" t="s">
        <v>2041</v>
      </c>
      <c r="AE373" s="149" t="s">
        <v>271</v>
      </c>
      <c r="AF373" s="149"/>
      <c r="AG373" s="149" t="s">
        <v>272</v>
      </c>
      <c r="AH373" s="149" t="s">
        <v>273</v>
      </c>
      <c r="AI373" s="158">
        <v>39</v>
      </c>
      <c r="AJ373" s="149"/>
      <c r="AK373" s="159" t="s">
        <v>274</v>
      </c>
      <c r="AL373" s="159" t="s">
        <v>274</v>
      </c>
      <c r="AM373" s="149" t="s">
        <v>274</v>
      </c>
      <c r="AN373" s="160">
        <v>4</v>
      </c>
      <c r="AO373" s="149"/>
      <c r="AP373" s="149" t="s">
        <v>274</v>
      </c>
      <c r="AQ373" s="149" t="s">
        <v>275</v>
      </c>
      <c r="AR373" s="158">
        <v>1</v>
      </c>
      <c r="AS373" s="149" t="s">
        <v>275</v>
      </c>
      <c r="AT373" s="149" t="s">
        <v>276</v>
      </c>
      <c r="AU373" s="161">
        <v>1</v>
      </c>
      <c r="AV373" s="159">
        <v>1309.73</v>
      </c>
      <c r="AW373" s="159">
        <v>52.39</v>
      </c>
      <c r="AX373" s="149" t="s">
        <v>274</v>
      </c>
      <c r="AY373" s="159">
        <v>20.46</v>
      </c>
      <c r="AZ373" s="159">
        <v>20.46</v>
      </c>
      <c r="BA373" s="159">
        <v>81.84</v>
      </c>
      <c r="BB373" s="159">
        <v>812.44</v>
      </c>
      <c r="BC373" s="162" t="s">
        <v>274</v>
      </c>
      <c r="BD373" s="159">
        <v>15.33</v>
      </c>
      <c r="BE373" s="159">
        <v>497.29</v>
      </c>
      <c r="BF373" s="159">
        <v>481.96</v>
      </c>
      <c r="BG373" s="159">
        <v>1309.73</v>
      </c>
    </row>
    <row r="374" ht="28.05" customHeight="1" spans="1:59">
      <c r="A374" s="149"/>
      <c r="B374" s="149"/>
      <c r="C374" s="149"/>
      <c r="D374" s="149" t="s">
        <v>1281</v>
      </c>
      <c r="E374" s="340" t="s">
        <v>2042</v>
      </c>
      <c r="F374" s="149" t="s">
        <v>1281</v>
      </c>
      <c r="G374" s="149" t="s">
        <v>2043</v>
      </c>
      <c r="H374" s="149" t="s">
        <v>2044</v>
      </c>
      <c r="I374" s="149" t="s">
        <v>2045</v>
      </c>
      <c r="J374" s="149" t="s">
        <v>2046</v>
      </c>
      <c r="K374" s="149"/>
      <c r="L374" s="149" t="s">
        <v>262</v>
      </c>
      <c r="M374" s="149"/>
      <c r="N374" s="149" t="s">
        <v>263</v>
      </c>
      <c r="O374" s="149" t="s">
        <v>214</v>
      </c>
      <c r="P374" s="149" t="s">
        <v>53</v>
      </c>
      <c r="Q374" s="149"/>
      <c r="R374" s="149" t="s">
        <v>336</v>
      </c>
      <c r="S374" s="149" t="s">
        <v>289</v>
      </c>
      <c r="T374" s="149" t="s">
        <v>732</v>
      </c>
      <c r="U374" s="149" t="s">
        <v>267</v>
      </c>
      <c r="V374" s="149"/>
      <c r="W374" s="149"/>
      <c r="X374" s="149" t="s">
        <v>336</v>
      </c>
      <c r="Y374" s="149"/>
      <c r="Z374" s="149"/>
      <c r="AA374" s="149"/>
      <c r="AB374" s="149" t="s">
        <v>269</v>
      </c>
      <c r="AC374" s="149" t="s">
        <v>318</v>
      </c>
      <c r="AD374" s="149" t="s">
        <v>732</v>
      </c>
      <c r="AE374" s="149" t="s">
        <v>271</v>
      </c>
      <c r="AF374" s="149"/>
      <c r="AG374" s="149" t="s">
        <v>272</v>
      </c>
      <c r="AH374" s="149" t="s">
        <v>273</v>
      </c>
      <c r="AI374" s="158">
        <v>59</v>
      </c>
      <c r="AJ374" s="149"/>
      <c r="AK374" s="159" t="s">
        <v>274</v>
      </c>
      <c r="AL374" s="159" t="s">
        <v>274</v>
      </c>
      <c r="AM374" s="149" t="s">
        <v>274</v>
      </c>
      <c r="AN374" s="160">
        <v>4</v>
      </c>
      <c r="AO374" s="149"/>
      <c r="AP374" s="149" t="s">
        <v>274</v>
      </c>
      <c r="AQ374" s="149" t="s">
        <v>275</v>
      </c>
      <c r="AR374" s="158">
        <v>1</v>
      </c>
      <c r="AS374" s="149" t="s">
        <v>275</v>
      </c>
      <c r="AT374" s="149" t="s">
        <v>276</v>
      </c>
      <c r="AU374" s="161">
        <v>1</v>
      </c>
      <c r="AV374" s="159">
        <v>4324.79</v>
      </c>
      <c r="AW374" s="159">
        <v>172.99</v>
      </c>
      <c r="AX374" s="149" t="s">
        <v>274</v>
      </c>
      <c r="AY374" s="162">
        <v>0</v>
      </c>
      <c r="AZ374" s="162" t="s">
        <v>274</v>
      </c>
      <c r="BA374" s="162">
        <v>0</v>
      </c>
      <c r="BB374" s="159">
        <v>4151.8</v>
      </c>
      <c r="BC374" s="162" t="s">
        <v>274</v>
      </c>
      <c r="BD374" s="162">
        <v>0</v>
      </c>
      <c r="BE374" s="159">
        <v>172.99</v>
      </c>
      <c r="BF374" s="159">
        <v>172.99</v>
      </c>
      <c r="BG374" s="159">
        <v>4324.79</v>
      </c>
    </row>
    <row r="375" ht="28.05" customHeight="1" spans="1:59">
      <c r="A375" s="149"/>
      <c r="B375" s="149"/>
      <c r="C375" s="149"/>
      <c r="D375" s="149" t="s">
        <v>1281</v>
      </c>
      <c r="E375" s="340" t="s">
        <v>2047</v>
      </c>
      <c r="F375" s="149" t="s">
        <v>1281</v>
      </c>
      <c r="G375" s="149" t="s">
        <v>2048</v>
      </c>
      <c r="H375" s="149" t="s">
        <v>1808</v>
      </c>
      <c r="I375" s="149" t="s">
        <v>2049</v>
      </c>
      <c r="J375" s="149" t="s">
        <v>2050</v>
      </c>
      <c r="K375" s="149"/>
      <c r="L375" s="149" t="s">
        <v>262</v>
      </c>
      <c r="M375" s="149"/>
      <c r="N375" s="149" t="s">
        <v>263</v>
      </c>
      <c r="O375" s="149" t="s">
        <v>214</v>
      </c>
      <c r="P375" s="149" t="s">
        <v>53</v>
      </c>
      <c r="Q375" s="149"/>
      <c r="R375" s="149" t="s">
        <v>336</v>
      </c>
      <c r="S375" s="149" t="s">
        <v>289</v>
      </c>
      <c r="T375" s="149" t="s">
        <v>732</v>
      </c>
      <c r="U375" s="149" t="s">
        <v>267</v>
      </c>
      <c r="V375" s="149"/>
      <c r="W375" s="149"/>
      <c r="X375" s="149" t="s">
        <v>336</v>
      </c>
      <c r="Y375" s="149"/>
      <c r="Z375" s="149"/>
      <c r="AA375" s="149"/>
      <c r="AB375" s="149" t="s">
        <v>269</v>
      </c>
      <c r="AC375" s="149" t="s">
        <v>318</v>
      </c>
      <c r="AD375" s="149" t="s">
        <v>732</v>
      </c>
      <c r="AE375" s="149" t="s">
        <v>271</v>
      </c>
      <c r="AF375" s="149"/>
      <c r="AG375" s="149" t="s">
        <v>272</v>
      </c>
      <c r="AH375" s="149" t="s">
        <v>273</v>
      </c>
      <c r="AI375" s="158">
        <v>60</v>
      </c>
      <c r="AJ375" s="149"/>
      <c r="AK375" s="159" t="s">
        <v>274</v>
      </c>
      <c r="AL375" s="159" t="s">
        <v>274</v>
      </c>
      <c r="AM375" s="149" t="s">
        <v>274</v>
      </c>
      <c r="AN375" s="160">
        <v>4</v>
      </c>
      <c r="AO375" s="149"/>
      <c r="AP375" s="149" t="s">
        <v>274</v>
      </c>
      <c r="AQ375" s="149" t="s">
        <v>275</v>
      </c>
      <c r="AR375" s="158">
        <v>1</v>
      </c>
      <c r="AS375" s="149" t="s">
        <v>275</v>
      </c>
      <c r="AT375" s="149" t="s">
        <v>276</v>
      </c>
      <c r="AU375" s="161">
        <v>1</v>
      </c>
      <c r="AV375" s="159">
        <v>4572.65</v>
      </c>
      <c r="AW375" s="159">
        <v>182.91</v>
      </c>
      <c r="AX375" s="149" t="s">
        <v>274</v>
      </c>
      <c r="AY375" s="162">
        <v>0</v>
      </c>
      <c r="AZ375" s="162" t="s">
        <v>274</v>
      </c>
      <c r="BA375" s="162">
        <v>0</v>
      </c>
      <c r="BB375" s="159">
        <v>4389.74</v>
      </c>
      <c r="BC375" s="162" t="s">
        <v>274</v>
      </c>
      <c r="BD375" s="162">
        <v>0</v>
      </c>
      <c r="BE375" s="159">
        <v>182.91</v>
      </c>
      <c r="BF375" s="159">
        <v>182.91</v>
      </c>
      <c r="BG375" s="159">
        <v>4572.65</v>
      </c>
    </row>
    <row r="376" ht="28.05" customHeight="1" spans="1:59">
      <c r="A376" s="149"/>
      <c r="B376" s="149"/>
      <c r="C376" s="149"/>
      <c r="D376" s="149" t="s">
        <v>1281</v>
      </c>
      <c r="E376" s="340" t="s">
        <v>2051</v>
      </c>
      <c r="F376" s="149" t="s">
        <v>1281</v>
      </c>
      <c r="G376" s="149" t="s">
        <v>2052</v>
      </c>
      <c r="H376" s="149" t="s">
        <v>1579</v>
      </c>
      <c r="I376" s="149" t="s">
        <v>1988</v>
      </c>
      <c r="J376" s="149" t="s">
        <v>2053</v>
      </c>
      <c r="K376" s="149"/>
      <c r="L376" s="149" t="s">
        <v>262</v>
      </c>
      <c r="M376" s="149"/>
      <c r="N376" s="149" t="s">
        <v>263</v>
      </c>
      <c r="O376" s="149" t="s">
        <v>214</v>
      </c>
      <c r="P376" s="149" t="s">
        <v>53</v>
      </c>
      <c r="Q376" s="149"/>
      <c r="R376" s="149" t="s">
        <v>296</v>
      </c>
      <c r="S376" s="149" t="s">
        <v>289</v>
      </c>
      <c r="T376" s="149" t="s">
        <v>2054</v>
      </c>
      <c r="U376" s="149" t="s">
        <v>267</v>
      </c>
      <c r="V376" s="149"/>
      <c r="W376" s="149"/>
      <c r="X376" s="149" t="s">
        <v>336</v>
      </c>
      <c r="Y376" s="149"/>
      <c r="Z376" s="149"/>
      <c r="AA376" s="149"/>
      <c r="AB376" s="149" t="s">
        <v>269</v>
      </c>
      <c r="AC376" s="149" t="s">
        <v>318</v>
      </c>
      <c r="AD376" s="149" t="s">
        <v>2054</v>
      </c>
      <c r="AE376" s="149" t="s">
        <v>271</v>
      </c>
      <c r="AF376" s="149"/>
      <c r="AG376" s="149" t="s">
        <v>272</v>
      </c>
      <c r="AH376" s="149" t="s">
        <v>273</v>
      </c>
      <c r="AI376" s="158">
        <v>60</v>
      </c>
      <c r="AJ376" s="149"/>
      <c r="AK376" s="159" t="s">
        <v>274</v>
      </c>
      <c r="AL376" s="159" t="s">
        <v>274</v>
      </c>
      <c r="AM376" s="149" t="s">
        <v>274</v>
      </c>
      <c r="AN376" s="160">
        <v>4</v>
      </c>
      <c r="AO376" s="149"/>
      <c r="AP376" s="149" t="s">
        <v>274</v>
      </c>
      <c r="AQ376" s="149" t="s">
        <v>275</v>
      </c>
      <c r="AR376" s="158">
        <v>1</v>
      </c>
      <c r="AS376" s="149" t="s">
        <v>275</v>
      </c>
      <c r="AT376" s="149" t="s">
        <v>276</v>
      </c>
      <c r="AU376" s="161">
        <v>1</v>
      </c>
      <c r="AV376" s="159">
        <v>4256.41</v>
      </c>
      <c r="AW376" s="159">
        <v>170.26</v>
      </c>
      <c r="AX376" s="149" t="s">
        <v>274</v>
      </c>
      <c r="AY376" s="162">
        <v>0</v>
      </c>
      <c r="AZ376" s="162" t="s">
        <v>274</v>
      </c>
      <c r="BA376" s="162">
        <v>0</v>
      </c>
      <c r="BB376" s="159">
        <v>4086.15</v>
      </c>
      <c r="BC376" s="162" t="s">
        <v>274</v>
      </c>
      <c r="BD376" s="162">
        <v>0</v>
      </c>
      <c r="BE376" s="159">
        <v>170.26</v>
      </c>
      <c r="BF376" s="159">
        <v>170.26</v>
      </c>
      <c r="BG376" s="159">
        <v>4256.41</v>
      </c>
    </row>
    <row r="377" ht="28.05" customHeight="1" spans="1:59">
      <c r="A377" s="149"/>
      <c r="B377" s="149"/>
      <c r="C377" s="149"/>
      <c r="D377" s="149" t="s">
        <v>1281</v>
      </c>
      <c r="E377" s="340" t="s">
        <v>2055</v>
      </c>
      <c r="F377" s="149" t="s">
        <v>1281</v>
      </c>
      <c r="G377" s="149" t="s">
        <v>2056</v>
      </c>
      <c r="H377" s="149" t="s">
        <v>1291</v>
      </c>
      <c r="I377" s="149" t="s">
        <v>2057</v>
      </c>
      <c r="J377" s="149" t="s">
        <v>2058</v>
      </c>
      <c r="K377" s="149"/>
      <c r="L377" s="149" t="s">
        <v>262</v>
      </c>
      <c r="M377" s="149"/>
      <c r="N377" s="149" t="s">
        <v>263</v>
      </c>
      <c r="O377" s="149" t="s">
        <v>214</v>
      </c>
      <c r="P377" s="149" t="s">
        <v>53</v>
      </c>
      <c r="Q377" s="149"/>
      <c r="R377" s="149" t="s">
        <v>2059</v>
      </c>
      <c r="S377" s="149" t="s">
        <v>483</v>
      </c>
      <c r="T377" s="149" t="s">
        <v>2060</v>
      </c>
      <c r="U377" s="149" t="s">
        <v>267</v>
      </c>
      <c r="V377" s="149"/>
      <c r="W377" s="149"/>
      <c r="X377" s="149" t="s">
        <v>336</v>
      </c>
      <c r="Y377" s="149"/>
      <c r="Z377" s="149"/>
      <c r="AA377" s="149"/>
      <c r="AB377" s="149" t="s">
        <v>269</v>
      </c>
      <c r="AC377" s="149" t="s">
        <v>270</v>
      </c>
      <c r="AD377" s="149" t="s">
        <v>2060</v>
      </c>
      <c r="AE377" s="149" t="s">
        <v>271</v>
      </c>
      <c r="AF377" s="149"/>
      <c r="AG377" s="149" t="s">
        <v>272</v>
      </c>
      <c r="AH377" s="149" t="s">
        <v>273</v>
      </c>
      <c r="AI377" s="158">
        <v>38</v>
      </c>
      <c r="AJ377" s="149"/>
      <c r="AK377" s="159" t="s">
        <v>274</v>
      </c>
      <c r="AL377" s="159" t="s">
        <v>274</v>
      </c>
      <c r="AM377" s="149" t="s">
        <v>274</v>
      </c>
      <c r="AN377" s="160">
        <v>4</v>
      </c>
      <c r="AO377" s="149"/>
      <c r="AP377" s="149" t="s">
        <v>274</v>
      </c>
      <c r="AQ377" s="149" t="s">
        <v>275</v>
      </c>
      <c r="AR377" s="158">
        <v>1</v>
      </c>
      <c r="AS377" s="149" t="s">
        <v>275</v>
      </c>
      <c r="AT377" s="149" t="s">
        <v>276</v>
      </c>
      <c r="AU377" s="161">
        <v>1</v>
      </c>
      <c r="AV377" s="159">
        <v>4247.79</v>
      </c>
      <c r="AW377" s="159">
        <v>169.91</v>
      </c>
      <c r="AX377" s="149" t="s">
        <v>274</v>
      </c>
      <c r="AY377" s="159">
        <v>67.97</v>
      </c>
      <c r="AZ377" s="159">
        <v>67.97</v>
      </c>
      <c r="BA377" s="159">
        <v>271.88</v>
      </c>
      <c r="BB377" s="159">
        <v>2582.52</v>
      </c>
      <c r="BC377" s="162" t="s">
        <v>274</v>
      </c>
      <c r="BD377" s="162">
        <v>0</v>
      </c>
      <c r="BE377" s="159">
        <v>1665.27</v>
      </c>
      <c r="BF377" s="159">
        <v>1665.27</v>
      </c>
      <c r="BG377" s="159">
        <v>4247.79</v>
      </c>
    </row>
    <row r="378" ht="28.05" customHeight="1" spans="1:59">
      <c r="A378" s="149"/>
      <c r="B378" s="149"/>
      <c r="C378" s="149"/>
      <c r="D378" s="149" t="s">
        <v>1281</v>
      </c>
      <c r="E378" s="340" t="s">
        <v>2061</v>
      </c>
      <c r="F378" s="149" t="s">
        <v>1281</v>
      </c>
      <c r="G378" s="149" t="s">
        <v>2062</v>
      </c>
      <c r="H378" s="149" t="s">
        <v>1579</v>
      </c>
      <c r="I378" s="149" t="s">
        <v>2045</v>
      </c>
      <c r="J378" s="149" t="s">
        <v>2063</v>
      </c>
      <c r="K378" s="149"/>
      <c r="L378" s="149" t="s">
        <v>262</v>
      </c>
      <c r="M378" s="149"/>
      <c r="N378" s="149" t="s">
        <v>263</v>
      </c>
      <c r="O378" s="149" t="s">
        <v>214</v>
      </c>
      <c r="P378" s="149" t="s">
        <v>53</v>
      </c>
      <c r="Q378" s="149"/>
      <c r="R378" s="149" t="s">
        <v>2064</v>
      </c>
      <c r="S378" s="149" t="s">
        <v>289</v>
      </c>
      <c r="T378" s="149" t="s">
        <v>2054</v>
      </c>
      <c r="U378" s="149" t="s">
        <v>267</v>
      </c>
      <c r="V378" s="149"/>
      <c r="W378" s="149"/>
      <c r="X378" s="149" t="s">
        <v>336</v>
      </c>
      <c r="Y378" s="149"/>
      <c r="Z378" s="149"/>
      <c r="AA378" s="149"/>
      <c r="AB378" s="149" t="s">
        <v>269</v>
      </c>
      <c r="AC378" s="149" t="s">
        <v>318</v>
      </c>
      <c r="AD378" s="149" t="s">
        <v>2054</v>
      </c>
      <c r="AE378" s="149" t="s">
        <v>271</v>
      </c>
      <c r="AF378" s="149"/>
      <c r="AG378" s="149" t="s">
        <v>272</v>
      </c>
      <c r="AH378" s="149" t="s">
        <v>273</v>
      </c>
      <c r="AI378" s="158">
        <v>59</v>
      </c>
      <c r="AJ378" s="149"/>
      <c r="AK378" s="159" t="s">
        <v>274</v>
      </c>
      <c r="AL378" s="159" t="s">
        <v>274</v>
      </c>
      <c r="AM378" s="149" t="s">
        <v>274</v>
      </c>
      <c r="AN378" s="160">
        <v>4</v>
      </c>
      <c r="AO378" s="149"/>
      <c r="AP378" s="149" t="s">
        <v>274</v>
      </c>
      <c r="AQ378" s="149" t="s">
        <v>275</v>
      </c>
      <c r="AR378" s="158">
        <v>1</v>
      </c>
      <c r="AS378" s="149" t="s">
        <v>275</v>
      </c>
      <c r="AT378" s="149" t="s">
        <v>276</v>
      </c>
      <c r="AU378" s="161">
        <v>1</v>
      </c>
      <c r="AV378" s="159">
        <v>2632.48</v>
      </c>
      <c r="AW378" s="159">
        <v>105.3</v>
      </c>
      <c r="AX378" s="149" t="s">
        <v>274</v>
      </c>
      <c r="AY378" s="162">
        <v>0</v>
      </c>
      <c r="AZ378" s="162" t="s">
        <v>274</v>
      </c>
      <c r="BA378" s="162">
        <v>0</v>
      </c>
      <c r="BB378" s="159">
        <v>2527.18</v>
      </c>
      <c r="BC378" s="162" t="s">
        <v>274</v>
      </c>
      <c r="BD378" s="162">
        <v>0</v>
      </c>
      <c r="BE378" s="159">
        <v>105.3</v>
      </c>
      <c r="BF378" s="159">
        <v>105.3</v>
      </c>
      <c r="BG378" s="159">
        <v>2632.48</v>
      </c>
    </row>
    <row r="379" ht="28.05" customHeight="1" spans="1:59">
      <c r="A379" s="149"/>
      <c r="B379" s="149"/>
      <c r="C379" s="149"/>
      <c r="D379" s="149" t="s">
        <v>1281</v>
      </c>
      <c r="E379" s="340" t="s">
        <v>2065</v>
      </c>
      <c r="F379" s="149" t="s">
        <v>1281</v>
      </c>
      <c r="G379" s="149" t="s">
        <v>2066</v>
      </c>
      <c r="H379" s="149" t="s">
        <v>2067</v>
      </c>
      <c r="I379" s="149" t="s">
        <v>2068</v>
      </c>
      <c r="J379" s="149" t="s">
        <v>2069</v>
      </c>
      <c r="K379" s="149"/>
      <c r="L379" s="149" t="s">
        <v>262</v>
      </c>
      <c r="M379" s="149"/>
      <c r="N379" s="149" t="s">
        <v>263</v>
      </c>
      <c r="O379" s="149" t="s">
        <v>214</v>
      </c>
      <c r="P379" s="149" t="s">
        <v>53</v>
      </c>
      <c r="Q379" s="149"/>
      <c r="R379" s="149" t="s">
        <v>2070</v>
      </c>
      <c r="S379" s="149" t="s">
        <v>785</v>
      </c>
      <c r="T379" s="149" t="s">
        <v>2060</v>
      </c>
      <c r="U379" s="149" t="s">
        <v>267</v>
      </c>
      <c r="V379" s="149"/>
      <c r="W379" s="149"/>
      <c r="X379" s="149" t="s">
        <v>336</v>
      </c>
      <c r="Y379" s="149"/>
      <c r="Z379" s="149"/>
      <c r="AA379" s="149"/>
      <c r="AB379" s="149" t="s">
        <v>269</v>
      </c>
      <c r="AC379" s="149" t="s">
        <v>270</v>
      </c>
      <c r="AD379" s="149" t="s">
        <v>2060</v>
      </c>
      <c r="AE379" s="149" t="s">
        <v>271</v>
      </c>
      <c r="AF379" s="149"/>
      <c r="AG379" s="149" t="s">
        <v>272</v>
      </c>
      <c r="AH379" s="149" t="s">
        <v>273</v>
      </c>
      <c r="AI379" s="158">
        <v>38</v>
      </c>
      <c r="AJ379" s="149"/>
      <c r="AK379" s="159" t="s">
        <v>274</v>
      </c>
      <c r="AL379" s="159" t="s">
        <v>274</v>
      </c>
      <c r="AM379" s="149" t="s">
        <v>274</v>
      </c>
      <c r="AN379" s="160">
        <v>4</v>
      </c>
      <c r="AO379" s="149"/>
      <c r="AP379" s="149" t="s">
        <v>274</v>
      </c>
      <c r="AQ379" s="149" t="s">
        <v>275</v>
      </c>
      <c r="AR379" s="158">
        <v>1</v>
      </c>
      <c r="AS379" s="149" t="s">
        <v>275</v>
      </c>
      <c r="AT379" s="149" t="s">
        <v>276</v>
      </c>
      <c r="AU379" s="161">
        <v>1</v>
      </c>
      <c r="AV379" s="159">
        <v>2168.14</v>
      </c>
      <c r="AW379" s="159">
        <v>86.73</v>
      </c>
      <c r="AX379" s="149" t="s">
        <v>274</v>
      </c>
      <c r="AY379" s="159">
        <v>34.69</v>
      </c>
      <c r="AZ379" s="159">
        <v>34.69</v>
      </c>
      <c r="BA379" s="159">
        <v>138.76</v>
      </c>
      <c r="BB379" s="159">
        <v>1318.22</v>
      </c>
      <c r="BC379" s="162" t="s">
        <v>274</v>
      </c>
      <c r="BD379" s="162">
        <v>0</v>
      </c>
      <c r="BE379" s="159">
        <v>849.92</v>
      </c>
      <c r="BF379" s="159">
        <v>849.92</v>
      </c>
      <c r="BG379" s="159">
        <v>2168.14</v>
      </c>
    </row>
    <row r="380" ht="28.05" customHeight="1" spans="1:59">
      <c r="A380" s="149"/>
      <c r="B380" s="149"/>
      <c r="C380" s="149"/>
      <c r="D380" s="149" t="s">
        <v>1281</v>
      </c>
      <c r="E380" s="340" t="s">
        <v>2071</v>
      </c>
      <c r="F380" s="149" t="s">
        <v>1281</v>
      </c>
      <c r="G380" s="149" t="s">
        <v>2072</v>
      </c>
      <c r="H380" s="149" t="s">
        <v>1530</v>
      </c>
      <c r="I380" s="149"/>
      <c r="J380" s="149" t="s">
        <v>2073</v>
      </c>
      <c r="K380" s="149"/>
      <c r="L380" s="149" t="s">
        <v>262</v>
      </c>
      <c r="M380" s="149"/>
      <c r="N380" s="149" t="s">
        <v>263</v>
      </c>
      <c r="O380" s="149" t="s">
        <v>214</v>
      </c>
      <c r="P380" s="149" t="s">
        <v>53</v>
      </c>
      <c r="Q380" s="149"/>
      <c r="R380" s="149" t="s">
        <v>927</v>
      </c>
      <c r="S380" s="149" t="s">
        <v>289</v>
      </c>
      <c r="T380" s="149" t="s">
        <v>761</v>
      </c>
      <c r="U380" s="149" t="s">
        <v>267</v>
      </c>
      <c r="V380" s="149"/>
      <c r="W380" s="149"/>
      <c r="X380" s="149" t="s">
        <v>310</v>
      </c>
      <c r="Y380" s="149"/>
      <c r="Z380" s="149"/>
      <c r="AA380" s="149"/>
      <c r="AB380" s="149" t="s">
        <v>269</v>
      </c>
      <c r="AC380" s="149" t="s">
        <v>318</v>
      </c>
      <c r="AD380" s="149" t="s">
        <v>761</v>
      </c>
      <c r="AE380" s="149" t="s">
        <v>271</v>
      </c>
      <c r="AF380" s="149"/>
      <c r="AG380" s="149" t="s">
        <v>272</v>
      </c>
      <c r="AH380" s="149" t="s">
        <v>273</v>
      </c>
      <c r="AI380" s="158">
        <v>60</v>
      </c>
      <c r="AJ380" s="149"/>
      <c r="AK380" s="159" t="s">
        <v>274</v>
      </c>
      <c r="AL380" s="159" t="s">
        <v>274</v>
      </c>
      <c r="AM380" s="149" t="s">
        <v>274</v>
      </c>
      <c r="AN380" s="160">
        <v>4</v>
      </c>
      <c r="AO380" s="149"/>
      <c r="AP380" s="149" t="s">
        <v>274</v>
      </c>
      <c r="AQ380" s="149" t="s">
        <v>275</v>
      </c>
      <c r="AR380" s="158">
        <v>1</v>
      </c>
      <c r="AS380" s="149" t="s">
        <v>275</v>
      </c>
      <c r="AT380" s="149" t="s">
        <v>276</v>
      </c>
      <c r="AU380" s="161">
        <v>1</v>
      </c>
      <c r="AV380" s="159">
        <v>2735.04</v>
      </c>
      <c r="AW380" s="159">
        <v>109.4</v>
      </c>
      <c r="AX380" s="149" t="s">
        <v>274</v>
      </c>
      <c r="AY380" s="162">
        <v>0</v>
      </c>
      <c r="AZ380" s="162" t="s">
        <v>274</v>
      </c>
      <c r="BA380" s="162">
        <v>0</v>
      </c>
      <c r="BB380" s="159">
        <v>2625.64</v>
      </c>
      <c r="BC380" s="162" t="s">
        <v>274</v>
      </c>
      <c r="BD380" s="162">
        <v>0</v>
      </c>
      <c r="BE380" s="159">
        <v>109.4</v>
      </c>
      <c r="BF380" s="159">
        <v>109.4</v>
      </c>
      <c r="BG380" s="159">
        <v>2735.04</v>
      </c>
    </row>
    <row r="381" ht="28.05" customHeight="1" spans="1:59">
      <c r="A381" s="149"/>
      <c r="B381" s="149"/>
      <c r="C381" s="149"/>
      <c r="D381" s="149" t="s">
        <v>1281</v>
      </c>
      <c r="E381" s="340" t="s">
        <v>2074</v>
      </c>
      <c r="F381" s="149" t="s">
        <v>1281</v>
      </c>
      <c r="G381" s="149" t="s">
        <v>2075</v>
      </c>
      <c r="H381" s="149" t="s">
        <v>1854</v>
      </c>
      <c r="I381" s="149"/>
      <c r="J381" s="149" t="s">
        <v>2076</v>
      </c>
      <c r="K381" s="149"/>
      <c r="L381" s="149" t="s">
        <v>262</v>
      </c>
      <c r="M381" s="149"/>
      <c r="N381" s="149" t="s">
        <v>263</v>
      </c>
      <c r="O381" s="149" t="s">
        <v>214</v>
      </c>
      <c r="P381" s="149" t="s">
        <v>53</v>
      </c>
      <c r="Q381" s="149"/>
      <c r="R381" s="149" t="s">
        <v>927</v>
      </c>
      <c r="S381" s="149" t="s">
        <v>289</v>
      </c>
      <c r="T381" s="149" t="s">
        <v>761</v>
      </c>
      <c r="U381" s="149" t="s">
        <v>267</v>
      </c>
      <c r="V381" s="149"/>
      <c r="W381" s="149"/>
      <c r="X381" s="149" t="s">
        <v>310</v>
      </c>
      <c r="Y381" s="149"/>
      <c r="Z381" s="149"/>
      <c r="AA381" s="149"/>
      <c r="AB381" s="149" t="s">
        <v>269</v>
      </c>
      <c r="AC381" s="149" t="s">
        <v>318</v>
      </c>
      <c r="AD381" s="149" t="s">
        <v>761</v>
      </c>
      <c r="AE381" s="149" t="s">
        <v>271</v>
      </c>
      <c r="AF381" s="149"/>
      <c r="AG381" s="149" t="s">
        <v>272</v>
      </c>
      <c r="AH381" s="149" t="s">
        <v>273</v>
      </c>
      <c r="AI381" s="158">
        <v>60</v>
      </c>
      <c r="AJ381" s="149"/>
      <c r="AK381" s="159" t="s">
        <v>274</v>
      </c>
      <c r="AL381" s="159" t="s">
        <v>274</v>
      </c>
      <c r="AM381" s="149" t="s">
        <v>274</v>
      </c>
      <c r="AN381" s="160">
        <v>4</v>
      </c>
      <c r="AO381" s="149"/>
      <c r="AP381" s="149" t="s">
        <v>274</v>
      </c>
      <c r="AQ381" s="149" t="s">
        <v>275</v>
      </c>
      <c r="AR381" s="158">
        <v>1</v>
      </c>
      <c r="AS381" s="149" t="s">
        <v>275</v>
      </c>
      <c r="AT381" s="149" t="s">
        <v>276</v>
      </c>
      <c r="AU381" s="161">
        <v>1</v>
      </c>
      <c r="AV381" s="159">
        <v>726.5</v>
      </c>
      <c r="AW381" s="159">
        <v>29.06</v>
      </c>
      <c r="AX381" s="149" t="s">
        <v>274</v>
      </c>
      <c r="AY381" s="162">
        <v>0</v>
      </c>
      <c r="AZ381" s="162" t="s">
        <v>274</v>
      </c>
      <c r="BA381" s="162">
        <v>0</v>
      </c>
      <c r="BB381" s="159">
        <v>697.44</v>
      </c>
      <c r="BC381" s="162" t="s">
        <v>274</v>
      </c>
      <c r="BD381" s="162">
        <v>0</v>
      </c>
      <c r="BE381" s="159">
        <v>29.06</v>
      </c>
      <c r="BF381" s="159">
        <v>29.06</v>
      </c>
      <c r="BG381" s="159">
        <v>726.5</v>
      </c>
    </row>
    <row r="382" ht="28.05" customHeight="1" spans="1:59">
      <c r="A382" s="149"/>
      <c r="B382" s="149"/>
      <c r="C382" s="149"/>
      <c r="D382" s="149" t="s">
        <v>1281</v>
      </c>
      <c r="E382" s="340" t="s">
        <v>2077</v>
      </c>
      <c r="F382" s="149" t="s">
        <v>1281</v>
      </c>
      <c r="G382" s="149" t="s">
        <v>2078</v>
      </c>
      <c r="H382" s="149" t="s">
        <v>1442</v>
      </c>
      <c r="I382" s="149" t="s">
        <v>2079</v>
      </c>
      <c r="J382" s="149" t="s">
        <v>2080</v>
      </c>
      <c r="K382" s="149"/>
      <c r="L382" s="149" t="s">
        <v>262</v>
      </c>
      <c r="M382" s="149"/>
      <c r="N382" s="149" t="s">
        <v>263</v>
      </c>
      <c r="O382" s="149" t="s">
        <v>214</v>
      </c>
      <c r="P382" s="149" t="s">
        <v>53</v>
      </c>
      <c r="Q382" s="149"/>
      <c r="R382" s="149" t="s">
        <v>2081</v>
      </c>
      <c r="S382" s="149" t="s">
        <v>289</v>
      </c>
      <c r="T382" s="149" t="s">
        <v>761</v>
      </c>
      <c r="U382" s="149" t="s">
        <v>267</v>
      </c>
      <c r="V382" s="149"/>
      <c r="W382" s="149"/>
      <c r="X382" s="149" t="s">
        <v>310</v>
      </c>
      <c r="Y382" s="149"/>
      <c r="Z382" s="149"/>
      <c r="AA382" s="149"/>
      <c r="AB382" s="149" t="s">
        <v>269</v>
      </c>
      <c r="AC382" s="149" t="s">
        <v>318</v>
      </c>
      <c r="AD382" s="149" t="s">
        <v>761</v>
      </c>
      <c r="AE382" s="149" t="s">
        <v>271</v>
      </c>
      <c r="AF382" s="149"/>
      <c r="AG382" s="149" t="s">
        <v>272</v>
      </c>
      <c r="AH382" s="149" t="s">
        <v>273</v>
      </c>
      <c r="AI382" s="158">
        <v>59</v>
      </c>
      <c r="AJ382" s="149"/>
      <c r="AK382" s="159" t="s">
        <v>274</v>
      </c>
      <c r="AL382" s="159" t="s">
        <v>274</v>
      </c>
      <c r="AM382" s="149" t="s">
        <v>274</v>
      </c>
      <c r="AN382" s="160">
        <v>4</v>
      </c>
      <c r="AO382" s="149"/>
      <c r="AP382" s="149" t="s">
        <v>274</v>
      </c>
      <c r="AQ382" s="149" t="s">
        <v>275</v>
      </c>
      <c r="AR382" s="158">
        <v>1</v>
      </c>
      <c r="AS382" s="149" t="s">
        <v>275</v>
      </c>
      <c r="AT382" s="149" t="s">
        <v>276</v>
      </c>
      <c r="AU382" s="161">
        <v>1</v>
      </c>
      <c r="AV382" s="159">
        <v>3658.12</v>
      </c>
      <c r="AW382" s="159">
        <v>146.32</v>
      </c>
      <c r="AX382" s="149" t="s">
        <v>274</v>
      </c>
      <c r="AY382" s="162">
        <v>0</v>
      </c>
      <c r="AZ382" s="162" t="s">
        <v>274</v>
      </c>
      <c r="BA382" s="162">
        <v>0</v>
      </c>
      <c r="BB382" s="159">
        <v>3511.8</v>
      </c>
      <c r="BC382" s="162" t="s">
        <v>274</v>
      </c>
      <c r="BD382" s="162">
        <v>0</v>
      </c>
      <c r="BE382" s="159">
        <v>146.32</v>
      </c>
      <c r="BF382" s="159">
        <v>146.32</v>
      </c>
      <c r="BG382" s="159">
        <v>3658.12</v>
      </c>
    </row>
    <row r="383" ht="28.05" customHeight="1" spans="1:59">
      <c r="A383" s="149"/>
      <c r="B383" s="149"/>
      <c r="C383" s="149"/>
      <c r="D383" s="149" t="s">
        <v>1281</v>
      </c>
      <c r="E383" s="340" t="s">
        <v>2082</v>
      </c>
      <c r="F383" s="149" t="s">
        <v>1281</v>
      </c>
      <c r="G383" s="149" t="s">
        <v>2083</v>
      </c>
      <c r="H383" s="149" t="s">
        <v>2084</v>
      </c>
      <c r="I383" s="149" t="s">
        <v>2085</v>
      </c>
      <c r="J383" s="149" t="s">
        <v>2086</v>
      </c>
      <c r="K383" s="149"/>
      <c r="L383" s="149" t="s">
        <v>262</v>
      </c>
      <c r="M383" s="149"/>
      <c r="N383" s="149" t="s">
        <v>263</v>
      </c>
      <c r="O383" s="149" t="s">
        <v>214</v>
      </c>
      <c r="P383" s="149" t="s">
        <v>53</v>
      </c>
      <c r="Q383" s="149"/>
      <c r="R383" s="149" t="s">
        <v>2087</v>
      </c>
      <c r="S383" s="149" t="s">
        <v>785</v>
      </c>
      <c r="T383" s="149" t="s">
        <v>2088</v>
      </c>
      <c r="U383" s="149" t="s">
        <v>267</v>
      </c>
      <c r="V383" s="149"/>
      <c r="W383" s="149"/>
      <c r="X383" s="149" t="s">
        <v>590</v>
      </c>
      <c r="Y383" s="149"/>
      <c r="Z383" s="149"/>
      <c r="AA383" s="149"/>
      <c r="AB383" s="149" t="s">
        <v>269</v>
      </c>
      <c r="AC383" s="149" t="s">
        <v>270</v>
      </c>
      <c r="AD383" s="149" t="s">
        <v>2088</v>
      </c>
      <c r="AE383" s="149" t="s">
        <v>271</v>
      </c>
      <c r="AF383" s="149"/>
      <c r="AG383" s="149" t="s">
        <v>272</v>
      </c>
      <c r="AH383" s="149" t="s">
        <v>273</v>
      </c>
      <c r="AI383" s="158">
        <v>37</v>
      </c>
      <c r="AJ383" s="149"/>
      <c r="AK383" s="159" t="s">
        <v>274</v>
      </c>
      <c r="AL383" s="159" t="s">
        <v>274</v>
      </c>
      <c r="AM383" s="149" t="s">
        <v>274</v>
      </c>
      <c r="AN383" s="160">
        <v>4</v>
      </c>
      <c r="AO383" s="149"/>
      <c r="AP383" s="149" t="s">
        <v>274</v>
      </c>
      <c r="AQ383" s="149" t="s">
        <v>275</v>
      </c>
      <c r="AR383" s="158">
        <v>1</v>
      </c>
      <c r="AS383" s="149" t="s">
        <v>275</v>
      </c>
      <c r="AT383" s="149" t="s">
        <v>276</v>
      </c>
      <c r="AU383" s="161">
        <v>1</v>
      </c>
      <c r="AV383" s="159">
        <v>1750</v>
      </c>
      <c r="AW383" s="159">
        <v>70</v>
      </c>
      <c r="AX383" s="149" t="s">
        <v>274</v>
      </c>
      <c r="AY383" s="159">
        <v>23.33</v>
      </c>
      <c r="AZ383" s="159">
        <v>23.33</v>
      </c>
      <c r="BA383" s="159">
        <v>93.32</v>
      </c>
      <c r="BB383" s="159">
        <v>987.32</v>
      </c>
      <c r="BC383" s="162" t="s">
        <v>274</v>
      </c>
      <c r="BD383" s="159">
        <v>156</v>
      </c>
      <c r="BE383" s="159">
        <v>762.68</v>
      </c>
      <c r="BF383" s="159">
        <v>606.68</v>
      </c>
      <c r="BG383" s="159">
        <v>1750</v>
      </c>
    </row>
    <row r="384" ht="28.05" customHeight="1" spans="1:59">
      <c r="A384" s="149"/>
      <c r="B384" s="149"/>
      <c r="C384" s="149"/>
      <c r="D384" s="149" t="s">
        <v>1281</v>
      </c>
      <c r="E384" s="340" t="s">
        <v>2089</v>
      </c>
      <c r="F384" s="149" t="s">
        <v>1281</v>
      </c>
      <c r="G384" s="149" t="s">
        <v>2090</v>
      </c>
      <c r="H384" s="149" t="s">
        <v>2091</v>
      </c>
      <c r="I384" s="149" t="s">
        <v>2092</v>
      </c>
      <c r="J384" s="149" t="s">
        <v>2093</v>
      </c>
      <c r="K384" s="149"/>
      <c r="L384" s="149" t="s">
        <v>262</v>
      </c>
      <c r="M384" s="149"/>
      <c r="N384" s="149" t="s">
        <v>263</v>
      </c>
      <c r="O384" s="149" t="s">
        <v>214</v>
      </c>
      <c r="P384" s="149" t="s">
        <v>53</v>
      </c>
      <c r="Q384" s="149"/>
      <c r="R384" s="149" t="s">
        <v>748</v>
      </c>
      <c r="S384" s="149" t="s">
        <v>289</v>
      </c>
      <c r="T384" s="149" t="s">
        <v>2094</v>
      </c>
      <c r="U384" s="149" t="s">
        <v>267</v>
      </c>
      <c r="V384" s="149"/>
      <c r="W384" s="149"/>
      <c r="X384" s="149" t="s">
        <v>310</v>
      </c>
      <c r="Y384" s="149"/>
      <c r="Z384" s="149"/>
      <c r="AA384" s="149"/>
      <c r="AB384" s="149" t="s">
        <v>269</v>
      </c>
      <c r="AC384" s="149" t="s">
        <v>318</v>
      </c>
      <c r="AD384" s="149" t="s">
        <v>2094</v>
      </c>
      <c r="AE384" s="149" t="s">
        <v>271</v>
      </c>
      <c r="AF384" s="149"/>
      <c r="AG384" s="149" t="s">
        <v>272</v>
      </c>
      <c r="AH384" s="149" t="s">
        <v>273</v>
      </c>
      <c r="AI384" s="158">
        <v>59</v>
      </c>
      <c r="AJ384" s="149"/>
      <c r="AK384" s="159" t="s">
        <v>274</v>
      </c>
      <c r="AL384" s="159" t="s">
        <v>274</v>
      </c>
      <c r="AM384" s="149" t="s">
        <v>274</v>
      </c>
      <c r="AN384" s="160">
        <v>4</v>
      </c>
      <c r="AO384" s="149"/>
      <c r="AP384" s="149" t="s">
        <v>274</v>
      </c>
      <c r="AQ384" s="149" t="s">
        <v>275</v>
      </c>
      <c r="AR384" s="158">
        <v>1</v>
      </c>
      <c r="AS384" s="149" t="s">
        <v>275</v>
      </c>
      <c r="AT384" s="149" t="s">
        <v>276</v>
      </c>
      <c r="AU384" s="161">
        <v>1</v>
      </c>
      <c r="AV384" s="159">
        <v>17948.71</v>
      </c>
      <c r="AW384" s="159">
        <v>717.95</v>
      </c>
      <c r="AX384" s="149" t="s">
        <v>274</v>
      </c>
      <c r="AY384" s="162">
        <v>0</v>
      </c>
      <c r="AZ384" s="162" t="s">
        <v>274</v>
      </c>
      <c r="BA384" s="162">
        <v>0</v>
      </c>
      <c r="BB384" s="159">
        <v>17230.76</v>
      </c>
      <c r="BC384" s="162" t="s">
        <v>274</v>
      </c>
      <c r="BD384" s="162">
        <v>0</v>
      </c>
      <c r="BE384" s="159">
        <v>717.95</v>
      </c>
      <c r="BF384" s="159">
        <v>717.95</v>
      </c>
      <c r="BG384" s="159">
        <v>17948.71</v>
      </c>
    </row>
    <row r="385" ht="28.05" customHeight="1" spans="1:59">
      <c r="A385" s="149"/>
      <c r="B385" s="149"/>
      <c r="C385" s="149"/>
      <c r="D385" s="149" t="s">
        <v>1281</v>
      </c>
      <c r="E385" s="340" t="s">
        <v>2095</v>
      </c>
      <c r="F385" s="149" t="s">
        <v>1281</v>
      </c>
      <c r="G385" s="149" t="s">
        <v>2096</v>
      </c>
      <c r="H385" s="149" t="s">
        <v>1854</v>
      </c>
      <c r="I385" s="149"/>
      <c r="J385" s="149" t="s">
        <v>2097</v>
      </c>
      <c r="K385" s="149"/>
      <c r="L385" s="149" t="s">
        <v>262</v>
      </c>
      <c r="M385" s="149"/>
      <c r="N385" s="149" t="s">
        <v>263</v>
      </c>
      <c r="O385" s="149" t="s">
        <v>214</v>
      </c>
      <c r="P385" s="149" t="s">
        <v>53</v>
      </c>
      <c r="Q385" s="149"/>
      <c r="R385" s="149" t="s">
        <v>2098</v>
      </c>
      <c r="S385" s="149" t="s">
        <v>289</v>
      </c>
      <c r="T385" s="149" t="s">
        <v>64</v>
      </c>
      <c r="U385" s="149" t="s">
        <v>267</v>
      </c>
      <c r="V385" s="149"/>
      <c r="W385" s="149"/>
      <c r="X385" s="149" t="s">
        <v>310</v>
      </c>
      <c r="Y385" s="149"/>
      <c r="Z385" s="149"/>
      <c r="AA385" s="149"/>
      <c r="AB385" s="149" t="s">
        <v>269</v>
      </c>
      <c r="AC385" s="149" t="s">
        <v>318</v>
      </c>
      <c r="AD385" s="149" t="s">
        <v>64</v>
      </c>
      <c r="AE385" s="149" t="s">
        <v>271</v>
      </c>
      <c r="AF385" s="149"/>
      <c r="AG385" s="149" t="s">
        <v>272</v>
      </c>
      <c r="AH385" s="149" t="s">
        <v>273</v>
      </c>
      <c r="AI385" s="158">
        <v>61</v>
      </c>
      <c r="AJ385" s="149"/>
      <c r="AK385" s="159" t="s">
        <v>274</v>
      </c>
      <c r="AL385" s="159" t="s">
        <v>274</v>
      </c>
      <c r="AM385" s="149" t="s">
        <v>274</v>
      </c>
      <c r="AN385" s="160">
        <v>4</v>
      </c>
      <c r="AO385" s="149"/>
      <c r="AP385" s="149" t="s">
        <v>274</v>
      </c>
      <c r="AQ385" s="149" t="s">
        <v>275</v>
      </c>
      <c r="AR385" s="158">
        <v>1</v>
      </c>
      <c r="AS385" s="149" t="s">
        <v>275</v>
      </c>
      <c r="AT385" s="149" t="s">
        <v>276</v>
      </c>
      <c r="AU385" s="161">
        <v>1</v>
      </c>
      <c r="AV385" s="159">
        <v>3145.3</v>
      </c>
      <c r="AW385" s="159">
        <v>125.81</v>
      </c>
      <c r="AX385" s="149" t="s">
        <v>274</v>
      </c>
      <c r="AY385" s="162">
        <v>0</v>
      </c>
      <c r="AZ385" s="162" t="s">
        <v>274</v>
      </c>
      <c r="BA385" s="162">
        <v>0</v>
      </c>
      <c r="BB385" s="159">
        <v>3019.49</v>
      </c>
      <c r="BC385" s="162" t="s">
        <v>274</v>
      </c>
      <c r="BD385" s="162">
        <v>0</v>
      </c>
      <c r="BE385" s="159">
        <v>125.81</v>
      </c>
      <c r="BF385" s="159">
        <v>125.81</v>
      </c>
      <c r="BG385" s="159">
        <v>3145.3</v>
      </c>
    </row>
    <row r="386" ht="28.05" customHeight="1" spans="1:59">
      <c r="A386" s="149"/>
      <c r="B386" s="149"/>
      <c r="C386" s="149"/>
      <c r="D386" s="149" t="s">
        <v>1281</v>
      </c>
      <c r="E386" s="340" t="s">
        <v>2099</v>
      </c>
      <c r="F386" s="149" t="s">
        <v>1281</v>
      </c>
      <c r="G386" s="149" t="s">
        <v>2100</v>
      </c>
      <c r="H386" s="149" t="s">
        <v>1854</v>
      </c>
      <c r="I386" s="149"/>
      <c r="J386" s="149" t="s">
        <v>2101</v>
      </c>
      <c r="K386" s="149"/>
      <c r="L386" s="149" t="s">
        <v>262</v>
      </c>
      <c r="M386" s="149"/>
      <c r="N386" s="149" t="s">
        <v>263</v>
      </c>
      <c r="O386" s="149" t="s">
        <v>214</v>
      </c>
      <c r="P386" s="149" t="s">
        <v>53</v>
      </c>
      <c r="Q386" s="149"/>
      <c r="R386" s="149" t="s">
        <v>2102</v>
      </c>
      <c r="S386" s="149" t="s">
        <v>289</v>
      </c>
      <c r="T386" s="149" t="s">
        <v>64</v>
      </c>
      <c r="U386" s="149" t="s">
        <v>267</v>
      </c>
      <c r="V386" s="149"/>
      <c r="W386" s="149"/>
      <c r="X386" s="149" t="s">
        <v>310</v>
      </c>
      <c r="Y386" s="149"/>
      <c r="Z386" s="149"/>
      <c r="AA386" s="149"/>
      <c r="AB386" s="149" t="s">
        <v>269</v>
      </c>
      <c r="AC386" s="149" t="s">
        <v>318</v>
      </c>
      <c r="AD386" s="149" t="s">
        <v>64</v>
      </c>
      <c r="AE386" s="149" t="s">
        <v>271</v>
      </c>
      <c r="AF386" s="149"/>
      <c r="AG386" s="149" t="s">
        <v>272</v>
      </c>
      <c r="AH386" s="149" t="s">
        <v>273</v>
      </c>
      <c r="AI386" s="158">
        <v>60</v>
      </c>
      <c r="AJ386" s="149"/>
      <c r="AK386" s="159" t="s">
        <v>274</v>
      </c>
      <c r="AL386" s="159" t="s">
        <v>274</v>
      </c>
      <c r="AM386" s="149" t="s">
        <v>274</v>
      </c>
      <c r="AN386" s="160">
        <v>4</v>
      </c>
      <c r="AO386" s="149"/>
      <c r="AP386" s="149" t="s">
        <v>274</v>
      </c>
      <c r="AQ386" s="149" t="s">
        <v>275</v>
      </c>
      <c r="AR386" s="158">
        <v>1</v>
      </c>
      <c r="AS386" s="149" t="s">
        <v>275</v>
      </c>
      <c r="AT386" s="149" t="s">
        <v>276</v>
      </c>
      <c r="AU386" s="161">
        <v>1</v>
      </c>
      <c r="AV386" s="159">
        <v>1880.34</v>
      </c>
      <c r="AW386" s="159">
        <v>75.21</v>
      </c>
      <c r="AX386" s="149" t="s">
        <v>274</v>
      </c>
      <c r="AY386" s="162">
        <v>0</v>
      </c>
      <c r="AZ386" s="162" t="s">
        <v>274</v>
      </c>
      <c r="BA386" s="162">
        <v>0</v>
      </c>
      <c r="BB386" s="159">
        <v>1805.13</v>
      </c>
      <c r="BC386" s="162" t="s">
        <v>274</v>
      </c>
      <c r="BD386" s="162">
        <v>0</v>
      </c>
      <c r="BE386" s="159">
        <v>75.21</v>
      </c>
      <c r="BF386" s="159">
        <v>75.21</v>
      </c>
      <c r="BG386" s="159">
        <v>1880.34</v>
      </c>
    </row>
    <row r="387" ht="28.05" customHeight="1" spans="1:59">
      <c r="A387" s="149"/>
      <c r="B387" s="149"/>
      <c r="C387" s="149"/>
      <c r="D387" s="149" t="s">
        <v>1281</v>
      </c>
      <c r="E387" s="340" t="s">
        <v>2103</v>
      </c>
      <c r="F387" s="149" t="s">
        <v>1281</v>
      </c>
      <c r="G387" s="149" t="s">
        <v>2104</v>
      </c>
      <c r="H387" s="149" t="s">
        <v>1889</v>
      </c>
      <c r="I387" s="149" t="s">
        <v>2105</v>
      </c>
      <c r="J387" s="149" t="s">
        <v>2106</v>
      </c>
      <c r="K387" s="149"/>
      <c r="L387" s="149" t="s">
        <v>262</v>
      </c>
      <c r="M387" s="149"/>
      <c r="N387" s="149" t="s">
        <v>263</v>
      </c>
      <c r="O387" s="149" t="s">
        <v>214</v>
      </c>
      <c r="P387" s="149" t="s">
        <v>53</v>
      </c>
      <c r="Q387" s="149"/>
      <c r="R387" s="149" t="s">
        <v>2107</v>
      </c>
      <c r="S387" s="149" t="s">
        <v>289</v>
      </c>
      <c r="T387" s="149" t="s">
        <v>2108</v>
      </c>
      <c r="U387" s="149" t="s">
        <v>267</v>
      </c>
      <c r="V387" s="149"/>
      <c r="W387" s="149"/>
      <c r="X387" s="149" t="s">
        <v>310</v>
      </c>
      <c r="Y387" s="149"/>
      <c r="Z387" s="149"/>
      <c r="AA387" s="149"/>
      <c r="AB387" s="149" t="s">
        <v>269</v>
      </c>
      <c r="AC387" s="149" t="s">
        <v>318</v>
      </c>
      <c r="AD387" s="149" t="s">
        <v>2108</v>
      </c>
      <c r="AE387" s="149" t="s">
        <v>271</v>
      </c>
      <c r="AF387" s="149"/>
      <c r="AG387" s="149" t="s">
        <v>272</v>
      </c>
      <c r="AH387" s="149" t="s">
        <v>273</v>
      </c>
      <c r="AI387" s="158">
        <v>60</v>
      </c>
      <c r="AJ387" s="149"/>
      <c r="AK387" s="159" t="s">
        <v>274</v>
      </c>
      <c r="AL387" s="159" t="s">
        <v>274</v>
      </c>
      <c r="AM387" s="149" t="s">
        <v>274</v>
      </c>
      <c r="AN387" s="160">
        <v>4</v>
      </c>
      <c r="AO387" s="149"/>
      <c r="AP387" s="149" t="s">
        <v>274</v>
      </c>
      <c r="AQ387" s="149" t="s">
        <v>275</v>
      </c>
      <c r="AR387" s="158">
        <v>1</v>
      </c>
      <c r="AS387" s="149" t="s">
        <v>275</v>
      </c>
      <c r="AT387" s="149" t="s">
        <v>276</v>
      </c>
      <c r="AU387" s="161">
        <v>1</v>
      </c>
      <c r="AV387" s="159">
        <v>1692.3</v>
      </c>
      <c r="AW387" s="159">
        <v>67.69</v>
      </c>
      <c r="AX387" s="149" t="s">
        <v>274</v>
      </c>
      <c r="AY387" s="162">
        <v>0</v>
      </c>
      <c r="AZ387" s="162" t="s">
        <v>274</v>
      </c>
      <c r="BA387" s="162">
        <v>0</v>
      </c>
      <c r="BB387" s="159">
        <v>1624.61</v>
      </c>
      <c r="BC387" s="162" t="s">
        <v>274</v>
      </c>
      <c r="BD387" s="162">
        <v>0</v>
      </c>
      <c r="BE387" s="159">
        <v>67.69</v>
      </c>
      <c r="BF387" s="159">
        <v>67.69</v>
      </c>
      <c r="BG387" s="159">
        <v>1692.3</v>
      </c>
    </row>
    <row r="388" ht="28.05" customHeight="1" spans="1:59">
      <c r="A388" s="149"/>
      <c r="B388" s="149"/>
      <c r="C388" s="149"/>
      <c r="D388" s="149" t="s">
        <v>1281</v>
      </c>
      <c r="E388" s="340" t="s">
        <v>2109</v>
      </c>
      <c r="F388" s="149" t="s">
        <v>1281</v>
      </c>
      <c r="G388" s="149" t="s">
        <v>2110</v>
      </c>
      <c r="H388" s="149" t="s">
        <v>1889</v>
      </c>
      <c r="I388" s="149" t="s">
        <v>2105</v>
      </c>
      <c r="J388" s="149" t="s">
        <v>2111</v>
      </c>
      <c r="K388" s="149"/>
      <c r="L388" s="149" t="s">
        <v>262</v>
      </c>
      <c r="M388" s="149"/>
      <c r="N388" s="149" t="s">
        <v>263</v>
      </c>
      <c r="O388" s="149" t="s">
        <v>214</v>
      </c>
      <c r="P388" s="149" t="s">
        <v>53</v>
      </c>
      <c r="Q388" s="149"/>
      <c r="R388" s="149" t="s">
        <v>677</v>
      </c>
      <c r="S388" s="149" t="s">
        <v>289</v>
      </c>
      <c r="T388" s="149" t="s">
        <v>2108</v>
      </c>
      <c r="U388" s="149" t="s">
        <v>267</v>
      </c>
      <c r="V388" s="149"/>
      <c r="W388" s="149"/>
      <c r="X388" s="149" t="s">
        <v>310</v>
      </c>
      <c r="Y388" s="149"/>
      <c r="Z388" s="149"/>
      <c r="AA388" s="149"/>
      <c r="AB388" s="149" t="s">
        <v>269</v>
      </c>
      <c r="AC388" s="149" t="s">
        <v>318</v>
      </c>
      <c r="AD388" s="149" t="s">
        <v>2108</v>
      </c>
      <c r="AE388" s="149" t="s">
        <v>271</v>
      </c>
      <c r="AF388" s="149"/>
      <c r="AG388" s="149" t="s">
        <v>272</v>
      </c>
      <c r="AH388" s="149" t="s">
        <v>273</v>
      </c>
      <c r="AI388" s="158">
        <v>60</v>
      </c>
      <c r="AJ388" s="149"/>
      <c r="AK388" s="159" t="s">
        <v>274</v>
      </c>
      <c r="AL388" s="159" t="s">
        <v>274</v>
      </c>
      <c r="AM388" s="149" t="s">
        <v>274</v>
      </c>
      <c r="AN388" s="160">
        <v>4</v>
      </c>
      <c r="AO388" s="149"/>
      <c r="AP388" s="149" t="s">
        <v>274</v>
      </c>
      <c r="AQ388" s="149" t="s">
        <v>275</v>
      </c>
      <c r="AR388" s="158">
        <v>1</v>
      </c>
      <c r="AS388" s="149" t="s">
        <v>275</v>
      </c>
      <c r="AT388" s="149" t="s">
        <v>276</v>
      </c>
      <c r="AU388" s="161">
        <v>1</v>
      </c>
      <c r="AV388" s="159">
        <v>1692.32</v>
      </c>
      <c r="AW388" s="159">
        <v>67.69</v>
      </c>
      <c r="AX388" s="149" t="s">
        <v>274</v>
      </c>
      <c r="AY388" s="162">
        <v>0</v>
      </c>
      <c r="AZ388" s="162" t="s">
        <v>274</v>
      </c>
      <c r="BA388" s="162">
        <v>0</v>
      </c>
      <c r="BB388" s="159">
        <v>1624.63</v>
      </c>
      <c r="BC388" s="162" t="s">
        <v>274</v>
      </c>
      <c r="BD388" s="162">
        <v>0</v>
      </c>
      <c r="BE388" s="159">
        <v>67.69</v>
      </c>
      <c r="BF388" s="159">
        <v>67.69</v>
      </c>
      <c r="BG388" s="159">
        <v>1692.32</v>
      </c>
    </row>
    <row r="389" ht="28.05" customHeight="1" spans="1:59">
      <c r="A389" s="149"/>
      <c r="B389" s="149"/>
      <c r="C389" s="149"/>
      <c r="D389" s="149" t="s">
        <v>1281</v>
      </c>
      <c r="E389" s="340" t="s">
        <v>2112</v>
      </c>
      <c r="F389" s="149" t="s">
        <v>1281</v>
      </c>
      <c r="G389" s="149" t="s">
        <v>2113</v>
      </c>
      <c r="H389" s="149" t="s">
        <v>1291</v>
      </c>
      <c r="I389" s="149" t="s">
        <v>2114</v>
      </c>
      <c r="J389" s="149" t="s">
        <v>2115</v>
      </c>
      <c r="K389" s="149"/>
      <c r="L389" s="149" t="s">
        <v>262</v>
      </c>
      <c r="M389" s="149"/>
      <c r="N389" s="149" t="s">
        <v>263</v>
      </c>
      <c r="O389" s="149" t="s">
        <v>214</v>
      </c>
      <c r="P389" s="149" t="s">
        <v>53</v>
      </c>
      <c r="Q389" s="149"/>
      <c r="R389" s="149" t="s">
        <v>2116</v>
      </c>
      <c r="S389" s="149" t="s">
        <v>2117</v>
      </c>
      <c r="T389" s="149" t="s">
        <v>2118</v>
      </c>
      <c r="U389" s="149" t="s">
        <v>267</v>
      </c>
      <c r="V389" s="149"/>
      <c r="W389" s="149"/>
      <c r="X389" s="149" t="s">
        <v>336</v>
      </c>
      <c r="Y389" s="149"/>
      <c r="Z389" s="149"/>
      <c r="AA389" s="149"/>
      <c r="AB389" s="149" t="s">
        <v>269</v>
      </c>
      <c r="AC389" s="149" t="s">
        <v>270</v>
      </c>
      <c r="AD389" s="149" t="s">
        <v>2118</v>
      </c>
      <c r="AE389" s="149" t="s">
        <v>271</v>
      </c>
      <c r="AF389" s="149"/>
      <c r="AG389" s="149" t="s">
        <v>272</v>
      </c>
      <c r="AH389" s="149" t="s">
        <v>273</v>
      </c>
      <c r="AI389" s="158">
        <v>33</v>
      </c>
      <c r="AJ389" s="149"/>
      <c r="AK389" s="159" t="s">
        <v>274</v>
      </c>
      <c r="AL389" s="159" t="s">
        <v>274</v>
      </c>
      <c r="AM389" s="149" t="s">
        <v>274</v>
      </c>
      <c r="AN389" s="160">
        <v>4</v>
      </c>
      <c r="AO389" s="149"/>
      <c r="AP389" s="149" t="s">
        <v>274</v>
      </c>
      <c r="AQ389" s="149" t="s">
        <v>275</v>
      </c>
      <c r="AR389" s="158">
        <v>1</v>
      </c>
      <c r="AS389" s="149" t="s">
        <v>275</v>
      </c>
      <c r="AT389" s="149" t="s">
        <v>276</v>
      </c>
      <c r="AU389" s="161">
        <v>1</v>
      </c>
      <c r="AV389" s="159">
        <v>4247.79</v>
      </c>
      <c r="AW389" s="159">
        <v>169.91</v>
      </c>
      <c r="AX389" s="149" t="s">
        <v>274</v>
      </c>
      <c r="AY389" s="159">
        <v>67.97</v>
      </c>
      <c r="AZ389" s="159">
        <v>67.97</v>
      </c>
      <c r="BA389" s="159">
        <v>271.88</v>
      </c>
      <c r="BB389" s="159">
        <v>2242.72</v>
      </c>
      <c r="BC389" s="162" t="s">
        <v>274</v>
      </c>
      <c r="BD389" s="162">
        <v>0</v>
      </c>
      <c r="BE389" s="159">
        <v>2005.07</v>
      </c>
      <c r="BF389" s="159">
        <v>2005.07</v>
      </c>
      <c r="BG389" s="159">
        <v>4247.79</v>
      </c>
    </row>
    <row r="390" ht="28.05" customHeight="1" spans="1:59">
      <c r="A390" s="149"/>
      <c r="B390" s="149"/>
      <c r="C390" s="149"/>
      <c r="D390" s="149" t="s">
        <v>1281</v>
      </c>
      <c r="E390" s="340" t="s">
        <v>2119</v>
      </c>
      <c r="F390" s="149" t="s">
        <v>1281</v>
      </c>
      <c r="G390" s="149" t="s">
        <v>2120</v>
      </c>
      <c r="H390" s="149" t="s">
        <v>1889</v>
      </c>
      <c r="I390" s="149" t="s">
        <v>2105</v>
      </c>
      <c r="J390" s="149" t="s">
        <v>2121</v>
      </c>
      <c r="K390" s="149"/>
      <c r="L390" s="149" t="s">
        <v>262</v>
      </c>
      <c r="M390" s="149"/>
      <c r="N390" s="149" t="s">
        <v>263</v>
      </c>
      <c r="O390" s="149" t="s">
        <v>214</v>
      </c>
      <c r="P390" s="149" t="s">
        <v>53</v>
      </c>
      <c r="Q390" s="149"/>
      <c r="R390" s="149" t="s">
        <v>2122</v>
      </c>
      <c r="S390" s="149" t="s">
        <v>289</v>
      </c>
      <c r="T390" s="149" t="s">
        <v>2108</v>
      </c>
      <c r="U390" s="149" t="s">
        <v>267</v>
      </c>
      <c r="V390" s="149"/>
      <c r="W390" s="149"/>
      <c r="X390" s="149" t="s">
        <v>310</v>
      </c>
      <c r="Y390" s="149"/>
      <c r="Z390" s="149"/>
      <c r="AA390" s="149"/>
      <c r="AB390" s="149" t="s">
        <v>269</v>
      </c>
      <c r="AC390" s="149" t="s">
        <v>318</v>
      </c>
      <c r="AD390" s="149" t="s">
        <v>2108</v>
      </c>
      <c r="AE390" s="149" t="s">
        <v>271</v>
      </c>
      <c r="AF390" s="149"/>
      <c r="AG390" s="149" t="s">
        <v>272</v>
      </c>
      <c r="AH390" s="149" t="s">
        <v>273</v>
      </c>
      <c r="AI390" s="158">
        <v>60</v>
      </c>
      <c r="AJ390" s="149"/>
      <c r="AK390" s="159" t="s">
        <v>274</v>
      </c>
      <c r="AL390" s="159" t="s">
        <v>274</v>
      </c>
      <c r="AM390" s="149" t="s">
        <v>274</v>
      </c>
      <c r="AN390" s="160">
        <v>4</v>
      </c>
      <c r="AO390" s="149"/>
      <c r="AP390" s="149" t="s">
        <v>274</v>
      </c>
      <c r="AQ390" s="149" t="s">
        <v>275</v>
      </c>
      <c r="AR390" s="158">
        <v>1</v>
      </c>
      <c r="AS390" s="149" t="s">
        <v>275</v>
      </c>
      <c r="AT390" s="149" t="s">
        <v>276</v>
      </c>
      <c r="AU390" s="161">
        <v>1</v>
      </c>
      <c r="AV390" s="159">
        <v>1692.3</v>
      </c>
      <c r="AW390" s="159">
        <v>67.69</v>
      </c>
      <c r="AX390" s="149" t="s">
        <v>274</v>
      </c>
      <c r="AY390" s="162">
        <v>0</v>
      </c>
      <c r="AZ390" s="162" t="s">
        <v>274</v>
      </c>
      <c r="BA390" s="162">
        <v>0</v>
      </c>
      <c r="BB390" s="159">
        <v>1624.61</v>
      </c>
      <c r="BC390" s="162" t="s">
        <v>274</v>
      </c>
      <c r="BD390" s="162">
        <v>0</v>
      </c>
      <c r="BE390" s="159">
        <v>67.69</v>
      </c>
      <c r="BF390" s="159">
        <v>67.69</v>
      </c>
      <c r="BG390" s="159">
        <v>1692.3</v>
      </c>
    </row>
    <row r="391" ht="28.05" customHeight="1" spans="1:59">
      <c r="A391" s="149"/>
      <c r="B391" s="149"/>
      <c r="C391" s="149"/>
      <c r="D391" s="149" t="s">
        <v>1281</v>
      </c>
      <c r="E391" s="340" t="s">
        <v>2123</v>
      </c>
      <c r="F391" s="149" t="s">
        <v>1281</v>
      </c>
      <c r="G391" s="149" t="s">
        <v>2124</v>
      </c>
      <c r="H391" s="149" t="s">
        <v>1808</v>
      </c>
      <c r="I391" s="149" t="s">
        <v>2125</v>
      </c>
      <c r="J391" s="149" t="s">
        <v>2126</v>
      </c>
      <c r="K391" s="149"/>
      <c r="L391" s="149" t="s">
        <v>262</v>
      </c>
      <c r="M391" s="149"/>
      <c r="N391" s="149" t="s">
        <v>263</v>
      </c>
      <c r="O391" s="149" t="s">
        <v>214</v>
      </c>
      <c r="P391" s="149" t="s">
        <v>53</v>
      </c>
      <c r="Q391" s="149"/>
      <c r="R391" s="149" t="s">
        <v>2127</v>
      </c>
      <c r="S391" s="149" t="s">
        <v>289</v>
      </c>
      <c r="T391" s="149" t="s">
        <v>2128</v>
      </c>
      <c r="U391" s="149" t="s">
        <v>267</v>
      </c>
      <c r="V391" s="149"/>
      <c r="W391" s="149"/>
      <c r="X391" s="149" t="s">
        <v>705</v>
      </c>
      <c r="Y391" s="149"/>
      <c r="Z391" s="149"/>
      <c r="AA391" s="149"/>
      <c r="AB391" s="149" t="s">
        <v>269</v>
      </c>
      <c r="AC391" s="149" t="s">
        <v>318</v>
      </c>
      <c r="AD391" s="149" t="s">
        <v>2128</v>
      </c>
      <c r="AE391" s="149" t="s">
        <v>271</v>
      </c>
      <c r="AF391" s="149"/>
      <c r="AG391" s="149" t="s">
        <v>272</v>
      </c>
      <c r="AH391" s="149" t="s">
        <v>273</v>
      </c>
      <c r="AI391" s="158">
        <v>60</v>
      </c>
      <c r="AJ391" s="149"/>
      <c r="AK391" s="159" t="s">
        <v>274</v>
      </c>
      <c r="AL391" s="159" t="s">
        <v>274</v>
      </c>
      <c r="AM391" s="149" t="s">
        <v>274</v>
      </c>
      <c r="AN391" s="160">
        <v>4</v>
      </c>
      <c r="AO391" s="149"/>
      <c r="AP391" s="149" t="s">
        <v>274</v>
      </c>
      <c r="AQ391" s="149" t="s">
        <v>275</v>
      </c>
      <c r="AR391" s="158">
        <v>1</v>
      </c>
      <c r="AS391" s="149" t="s">
        <v>275</v>
      </c>
      <c r="AT391" s="149" t="s">
        <v>276</v>
      </c>
      <c r="AU391" s="161">
        <v>1</v>
      </c>
      <c r="AV391" s="159">
        <v>2680</v>
      </c>
      <c r="AW391" s="159">
        <v>107.2</v>
      </c>
      <c r="AX391" s="149" t="s">
        <v>274</v>
      </c>
      <c r="AY391" s="162">
        <v>0</v>
      </c>
      <c r="AZ391" s="162" t="s">
        <v>274</v>
      </c>
      <c r="BA391" s="162">
        <v>0</v>
      </c>
      <c r="BB391" s="159">
        <v>2572.8</v>
      </c>
      <c r="BC391" s="162" t="s">
        <v>274</v>
      </c>
      <c r="BD391" s="162">
        <v>0</v>
      </c>
      <c r="BE391" s="159">
        <v>107.2</v>
      </c>
      <c r="BF391" s="159">
        <v>107.2</v>
      </c>
      <c r="BG391" s="159">
        <v>2680</v>
      </c>
    </row>
    <row r="392" ht="28.05" customHeight="1" spans="1:59">
      <c r="A392" s="149"/>
      <c r="B392" s="149"/>
      <c r="C392" s="149"/>
      <c r="D392" s="149" t="s">
        <v>1281</v>
      </c>
      <c r="E392" s="340" t="s">
        <v>941</v>
      </c>
      <c r="F392" s="149" t="s">
        <v>1281</v>
      </c>
      <c r="G392" s="149" t="s">
        <v>2129</v>
      </c>
      <c r="H392" s="149" t="s">
        <v>2130</v>
      </c>
      <c r="I392" s="149" t="s">
        <v>2131</v>
      </c>
      <c r="J392" s="149" t="s">
        <v>2132</v>
      </c>
      <c r="K392" s="149"/>
      <c r="L392" s="149" t="s">
        <v>262</v>
      </c>
      <c r="M392" s="149"/>
      <c r="N392" s="149" t="s">
        <v>263</v>
      </c>
      <c r="O392" s="149" t="s">
        <v>214</v>
      </c>
      <c r="P392" s="149" t="s">
        <v>53</v>
      </c>
      <c r="Q392" s="149"/>
      <c r="R392" s="149" t="s">
        <v>296</v>
      </c>
      <c r="S392" s="149" t="s">
        <v>289</v>
      </c>
      <c r="T392" s="149" t="s">
        <v>82</v>
      </c>
      <c r="U392" s="149" t="s">
        <v>267</v>
      </c>
      <c r="V392" s="149"/>
      <c r="W392" s="149"/>
      <c r="X392" s="149" t="s">
        <v>336</v>
      </c>
      <c r="Y392" s="149"/>
      <c r="Z392" s="149"/>
      <c r="AA392" s="149"/>
      <c r="AB392" s="149" t="s">
        <v>269</v>
      </c>
      <c r="AC392" s="149" t="s">
        <v>318</v>
      </c>
      <c r="AD392" s="149" t="s">
        <v>82</v>
      </c>
      <c r="AE392" s="149" t="s">
        <v>271</v>
      </c>
      <c r="AF392" s="149"/>
      <c r="AG392" s="149" t="s">
        <v>272</v>
      </c>
      <c r="AH392" s="149" t="s">
        <v>273</v>
      </c>
      <c r="AI392" s="158">
        <v>61</v>
      </c>
      <c r="AJ392" s="149"/>
      <c r="AK392" s="159" t="s">
        <v>274</v>
      </c>
      <c r="AL392" s="159" t="s">
        <v>274</v>
      </c>
      <c r="AM392" s="149" t="s">
        <v>274</v>
      </c>
      <c r="AN392" s="160">
        <v>0</v>
      </c>
      <c r="AO392" s="149"/>
      <c r="AP392" s="149" t="s">
        <v>274</v>
      </c>
      <c r="AQ392" s="149" t="s">
        <v>275</v>
      </c>
      <c r="AR392" s="158">
        <v>1</v>
      </c>
      <c r="AS392" s="149" t="s">
        <v>275</v>
      </c>
      <c r="AT392" s="149" t="s">
        <v>276</v>
      </c>
      <c r="AU392" s="161">
        <v>1</v>
      </c>
      <c r="AV392" s="159">
        <v>32307.69</v>
      </c>
      <c r="AW392" s="159">
        <v>0</v>
      </c>
      <c r="AX392" s="149" t="s">
        <v>274</v>
      </c>
      <c r="AY392" s="162">
        <v>0</v>
      </c>
      <c r="AZ392" s="162" t="s">
        <v>274</v>
      </c>
      <c r="BA392" s="159">
        <v>200</v>
      </c>
      <c r="BB392" s="159">
        <v>31215.38</v>
      </c>
      <c r="BC392" s="162" t="s">
        <v>274</v>
      </c>
      <c r="BD392" s="159">
        <v>1092.31</v>
      </c>
      <c r="BE392" s="159">
        <v>1092.31</v>
      </c>
      <c r="BF392" s="162">
        <v>0</v>
      </c>
      <c r="BG392" s="159">
        <v>32307.69</v>
      </c>
    </row>
    <row r="393" ht="28.05" customHeight="1" spans="1:59">
      <c r="A393" s="149"/>
      <c r="B393" s="149"/>
      <c r="C393" s="149"/>
      <c r="D393" s="149" t="s">
        <v>1281</v>
      </c>
      <c r="E393" s="340" t="s">
        <v>2133</v>
      </c>
      <c r="F393" s="149" t="s">
        <v>1281</v>
      </c>
      <c r="G393" s="149" t="s">
        <v>2134</v>
      </c>
      <c r="H393" s="149" t="s">
        <v>1442</v>
      </c>
      <c r="I393" s="149" t="s">
        <v>2135</v>
      </c>
      <c r="J393" s="149" t="s">
        <v>2136</v>
      </c>
      <c r="K393" s="149"/>
      <c r="L393" s="149" t="s">
        <v>262</v>
      </c>
      <c r="M393" s="149"/>
      <c r="N393" s="149" t="s">
        <v>263</v>
      </c>
      <c r="O393" s="149" t="s">
        <v>214</v>
      </c>
      <c r="P393" s="149" t="s">
        <v>53</v>
      </c>
      <c r="Q393" s="149"/>
      <c r="R393" s="149" t="s">
        <v>460</v>
      </c>
      <c r="S393" s="149" t="s">
        <v>289</v>
      </c>
      <c r="T393" s="149" t="s">
        <v>82</v>
      </c>
      <c r="U393" s="149" t="s">
        <v>267</v>
      </c>
      <c r="V393" s="149"/>
      <c r="W393" s="149"/>
      <c r="X393" s="149" t="s">
        <v>310</v>
      </c>
      <c r="Y393" s="149"/>
      <c r="Z393" s="149"/>
      <c r="AA393" s="149"/>
      <c r="AB393" s="149" t="s">
        <v>269</v>
      </c>
      <c r="AC393" s="149" t="s">
        <v>318</v>
      </c>
      <c r="AD393" s="149" t="s">
        <v>82</v>
      </c>
      <c r="AE393" s="149" t="s">
        <v>271</v>
      </c>
      <c r="AF393" s="149"/>
      <c r="AG393" s="149" t="s">
        <v>272</v>
      </c>
      <c r="AH393" s="149" t="s">
        <v>273</v>
      </c>
      <c r="AI393" s="158">
        <v>60</v>
      </c>
      <c r="AJ393" s="149"/>
      <c r="AK393" s="159" t="s">
        <v>274</v>
      </c>
      <c r="AL393" s="159" t="s">
        <v>274</v>
      </c>
      <c r="AM393" s="149" t="s">
        <v>274</v>
      </c>
      <c r="AN393" s="160">
        <v>4</v>
      </c>
      <c r="AO393" s="149"/>
      <c r="AP393" s="149" t="s">
        <v>274</v>
      </c>
      <c r="AQ393" s="149" t="s">
        <v>275</v>
      </c>
      <c r="AR393" s="158">
        <v>1</v>
      </c>
      <c r="AS393" s="149" t="s">
        <v>275</v>
      </c>
      <c r="AT393" s="149" t="s">
        <v>276</v>
      </c>
      <c r="AU393" s="161">
        <v>1</v>
      </c>
      <c r="AV393" s="159">
        <v>2256.41</v>
      </c>
      <c r="AW393" s="159">
        <v>90.26</v>
      </c>
      <c r="AX393" s="149" t="s">
        <v>274</v>
      </c>
      <c r="AY393" s="162">
        <v>0</v>
      </c>
      <c r="AZ393" s="162" t="s">
        <v>274</v>
      </c>
      <c r="BA393" s="162">
        <v>0</v>
      </c>
      <c r="BB393" s="159">
        <v>2166.15</v>
      </c>
      <c r="BC393" s="162" t="s">
        <v>274</v>
      </c>
      <c r="BD393" s="162">
        <v>0</v>
      </c>
      <c r="BE393" s="159">
        <v>90.26</v>
      </c>
      <c r="BF393" s="159">
        <v>90.26</v>
      </c>
      <c r="BG393" s="159">
        <v>2256.41</v>
      </c>
    </row>
    <row r="394" ht="28.05" customHeight="1" spans="1:59">
      <c r="A394" s="149"/>
      <c r="B394" s="149"/>
      <c r="C394" s="149"/>
      <c r="D394" s="149" t="s">
        <v>1281</v>
      </c>
      <c r="E394" s="340" t="s">
        <v>2137</v>
      </c>
      <c r="F394" s="149" t="s">
        <v>1281</v>
      </c>
      <c r="G394" s="149" t="s">
        <v>2138</v>
      </c>
      <c r="H394" s="149" t="s">
        <v>2139</v>
      </c>
      <c r="I394" s="149" t="s">
        <v>2140</v>
      </c>
      <c r="J394" s="149" t="s">
        <v>2141</v>
      </c>
      <c r="K394" s="149"/>
      <c r="L394" s="149" t="s">
        <v>262</v>
      </c>
      <c r="M394" s="149"/>
      <c r="N394" s="149" t="s">
        <v>263</v>
      </c>
      <c r="O394" s="149" t="s">
        <v>214</v>
      </c>
      <c r="P394" s="149" t="s">
        <v>53</v>
      </c>
      <c r="Q394" s="149"/>
      <c r="R394" s="149" t="s">
        <v>1884</v>
      </c>
      <c r="S394" s="149" t="s">
        <v>785</v>
      </c>
      <c r="T394" s="149" t="s">
        <v>786</v>
      </c>
      <c r="U394" s="149" t="s">
        <v>267</v>
      </c>
      <c r="V394" s="149"/>
      <c r="W394" s="149"/>
      <c r="X394" s="149" t="s">
        <v>1886</v>
      </c>
      <c r="Y394" s="149"/>
      <c r="Z394" s="149"/>
      <c r="AA394" s="149"/>
      <c r="AB394" s="149" t="s">
        <v>269</v>
      </c>
      <c r="AC394" s="149" t="s">
        <v>318</v>
      </c>
      <c r="AD394" s="149" t="s">
        <v>786</v>
      </c>
      <c r="AE394" s="149" t="s">
        <v>271</v>
      </c>
      <c r="AF394" s="149"/>
      <c r="AG394" s="149" t="s">
        <v>272</v>
      </c>
      <c r="AH394" s="149" t="s">
        <v>273</v>
      </c>
      <c r="AI394" s="158">
        <v>61</v>
      </c>
      <c r="AJ394" s="149"/>
      <c r="AK394" s="159" t="s">
        <v>274</v>
      </c>
      <c r="AL394" s="159" t="s">
        <v>274</v>
      </c>
      <c r="AM394" s="149" t="s">
        <v>274</v>
      </c>
      <c r="AN394" s="160">
        <v>0</v>
      </c>
      <c r="AO394" s="149"/>
      <c r="AP394" s="149" t="s">
        <v>274</v>
      </c>
      <c r="AQ394" s="149" t="s">
        <v>275</v>
      </c>
      <c r="AR394" s="158">
        <v>1</v>
      </c>
      <c r="AS394" s="149" t="s">
        <v>275</v>
      </c>
      <c r="AT394" s="149" t="s">
        <v>276</v>
      </c>
      <c r="AU394" s="161">
        <v>1</v>
      </c>
      <c r="AV394" s="159">
        <v>2026.55</v>
      </c>
      <c r="AW394" s="159">
        <v>0</v>
      </c>
      <c r="AX394" s="149" t="s">
        <v>274</v>
      </c>
      <c r="AY394" s="162">
        <v>0</v>
      </c>
      <c r="AZ394" s="162" t="s">
        <v>274</v>
      </c>
      <c r="BA394" s="159">
        <v>20</v>
      </c>
      <c r="BB394" s="159">
        <v>1738.26</v>
      </c>
      <c r="BC394" s="162" t="s">
        <v>274</v>
      </c>
      <c r="BD394" s="159">
        <v>288.29</v>
      </c>
      <c r="BE394" s="159">
        <v>288.29</v>
      </c>
      <c r="BF394" s="162">
        <v>0</v>
      </c>
      <c r="BG394" s="159">
        <v>2026.55</v>
      </c>
    </row>
    <row r="395" ht="28.05" customHeight="1" spans="1:59">
      <c r="A395" s="149"/>
      <c r="B395" s="149"/>
      <c r="C395" s="149"/>
      <c r="D395" s="149" t="s">
        <v>1281</v>
      </c>
      <c r="E395" s="340" t="s">
        <v>2142</v>
      </c>
      <c r="F395" s="149" t="s">
        <v>1281</v>
      </c>
      <c r="G395" s="149" t="s">
        <v>2143</v>
      </c>
      <c r="H395" s="149" t="s">
        <v>2144</v>
      </c>
      <c r="I395" s="149" t="s">
        <v>2145</v>
      </c>
      <c r="J395" s="149" t="s">
        <v>2146</v>
      </c>
      <c r="K395" s="149"/>
      <c r="L395" s="149" t="s">
        <v>262</v>
      </c>
      <c r="M395" s="149"/>
      <c r="N395" s="149" t="s">
        <v>263</v>
      </c>
      <c r="O395" s="149" t="s">
        <v>214</v>
      </c>
      <c r="P395" s="149" t="s">
        <v>53</v>
      </c>
      <c r="Q395" s="149"/>
      <c r="R395" s="149" t="s">
        <v>1350</v>
      </c>
      <c r="S395" s="149" t="s">
        <v>785</v>
      </c>
      <c r="T395" s="149" t="s">
        <v>786</v>
      </c>
      <c r="U395" s="149" t="s">
        <v>267</v>
      </c>
      <c r="V395" s="149"/>
      <c r="W395" s="149"/>
      <c r="X395" s="149" t="s">
        <v>1351</v>
      </c>
      <c r="Y395" s="149"/>
      <c r="Z395" s="149"/>
      <c r="AA395" s="149"/>
      <c r="AB395" s="149" t="s">
        <v>269</v>
      </c>
      <c r="AC395" s="149" t="s">
        <v>318</v>
      </c>
      <c r="AD395" s="149" t="s">
        <v>786</v>
      </c>
      <c r="AE395" s="149" t="s">
        <v>271</v>
      </c>
      <c r="AF395" s="149"/>
      <c r="AG395" s="149" t="s">
        <v>272</v>
      </c>
      <c r="AH395" s="149" t="s">
        <v>273</v>
      </c>
      <c r="AI395" s="158">
        <v>61</v>
      </c>
      <c r="AJ395" s="149"/>
      <c r="AK395" s="159" t="s">
        <v>274</v>
      </c>
      <c r="AL395" s="159" t="s">
        <v>274</v>
      </c>
      <c r="AM395" s="149" t="s">
        <v>274</v>
      </c>
      <c r="AN395" s="160">
        <v>0</v>
      </c>
      <c r="AO395" s="149"/>
      <c r="AP395" s="149" t="s">
        <v>274</v>
      </c>
      <c r="AQ395" s="149" t="s">
        <v>275</v>
      </c>
      <c r="AR395" s="158">
        <v>1</v>
      </c>
      <c r="AS395" s="149" t="s">
        <v>275</v>
      </c>
      <c r="AT395" s="149" t="s">
        <v>276</v>
      </c>
      <c r="AU395" s="161">
        <v>1</v>
      </c>
      <c r="AV395" s="159">
        <v>2592.92</v>
      </c>
      <c r="AW395" s="159">
        <v>0</v>
      </c>
      <c r="AX395" s="149" t="s">
        <v>274</v>
      </c>
      <c r="AY395" s="162">
        <v>0</v>
      </c>
      <c r="AZ395" s="162" t="s">
        <v>274</v>
      </c>
      <c r="BA395" s="159">
        <v>20</v>
      </c>
      <c r="BB395" s="159">
        <v>2218.97</v>
      </c>
      <c r="BC395" s="162" t="s">
        <v>274</v>
      </c>
      <c r="BD395" s="159">
        <v>373.95</v>
      </c>
      <c r="BE395" s="159">
        <v>373.95</v>
      </c>
      <c r="BF395" s="162">
        <v>0</v>
      </c>
      <c r="BG395" s="159">
        <v>2592.92</v>
      </c>
    </row>
    <row r="396" ht="28.05" customHeight="1" spans="1:59">
      <c r="A396" s="149"/>
      <c r="B396" s="149"/>
      <c r="C396" s="149"/>
      <c r="D396" s="149" t="s">
        <v>1281</v>
      </c>
      <c r="E396" s="340" t="s">
        <v>2147</v>
      </c>
      <c r="F396" s="149" t="s">
        <v>1281</v>
      </c>
      <c r="G396" s="149" t="s">
        <v>2148</v>
      </c>
      <c r="H396" s="149" t="s">
        <v>2149</v>
      </c>
      <c r="I396" s="149" t="s">
        <v>2150</v>
      </c>
      <c r="J396" s="149" t="s">
        <v>2151</v>
      </c>
      <c r="K396" s="149"/>
      <c r="L396" s="149" t="s">
        <v>262</v>
      </c>
      <c r="M396" s="149"/>
      <c r="N396" s="149" t="s">
        <v>263</v>
      </c>
      <c r="O396" s="149" t="s">
        <v>214</v>
      </c>
      <c r="P396" s="149" t="s">
        <v>53</v>
      </c>
      <c r="Q396" s="149"/>
      <c r="R396" s="149" t="s">
        <v>62</v>
      </c>
      <c r="S396" s="149" t="s">
        <v>289</v>
      </c>
      <c r="T396" s="149" t="s">
        <v>82</v>
      </c>
      <c r="U396" s="149" t="s">
        <v>267</v>
      </c>
      <c r="V396" s="149"/>
      <c r="W396" s="149"/>
      <c r="X396" s="149" t="s">
        <v>268</v>
      </c>
      <c r="Y396" s="149"/>
      <c r="Z396" s="149"/>
      <c r="AA396" s="149"/>
      <c r="AB396" s="149" t="s">
        <v>269</v>
      </c>
      <c r="AC396" s="149" t="s">
        <v>318</v>
      </c>
      <c r="AD396" s="149" t="s">
        <v>82</v>
      </c>
      <c r="AE396" s="149" t="s">
        <v>271</v>
      </c>
      <c r="AF396" s="149"/>
      <c r="AG396" s="149" t="s">
        <v>272</v>
      </c>
      <c r="AH396" s="149" t="s">
        <v>273</v>
      </c>
      <c r="AI396" s="158">
        <v>60</v>
      </c>
      <c r="AJ396" s="149"/>
      <c r="AK396" s="159" t="s">
        <v>274</v>
      </c>
      <c r="AL396" s="159" t="s">
        <v>274</v>
      </c>
      <c r="AM396" s="149" t="s">
        <v>274</v>
      </c>
      <c r="AN396" s="160">
        <v>4</v>
      </c>
      <c r="AO396" s="149"/>
      <c r="AP396" s="149" t="s">
        <v>274</v>
      </c>
      <c r="AQ396" s="149" t="s">
        <v>275</v>
      </c>
      <c r="AR396" s="158">
        <v>1</v>
      </c>
      <c r="AS396" s="149" t="s">
        <v>275</v>
      </c>
      <c r="AT396" s="149" t="s">
        <v>276</v>
      </c>
      <c r="AU396" s="161">
        <v>1</v>
      </c>
      <c r="AV396" s="159">
        <v>5769.23</v>
      </c>
      <c r="AW396" s="159">
        <v>230.77</v>
      </c>
      <c r="AX396" s="149" t="s">
        <v>274</v>
      </c>
      <c r="AY396" s="162">
        <v>0</v>
      </c>
      <c r="AZ396" s="162" t="s">
        <v>274</v>
      </c>
      <c r="BA396" s="162">
        <v>0</v>
      </c>
      <c r="BB396" s="159">
        <v>5538.46</v>
      </c>
      <c r="BC396" s="162" t="s">
        <v>274</v>
      </c>
      <c r="BD396" s="162">
        <v>0</v>
      </c>
      <c r="BE396" s="159">
        <v>230.77</v>
      </c>
      <c r="BF396" s="159">
        <v>230.77</v>
      </c>
      <c r="BG396" s="159">
        <v>5769.23</v>
      </c>
    </row>
    <row r="397" ht="28.05" customHeight="1" spans="1:59">
      <c r="A397" s="149"/>
      <c r="B397" s="149"/>
      <c r="C397" s="149"/>
      <c r="D397" s="149" t="s">
        <v>1281</v>
      </c>
      <c r="E397" s="340" t="s">
        <v>2152</v>
      </c>
      <c r="F397" s="149" t="s">
        <v>1281</v>
      </c>
      <c r="G397" s="149" t="s">
        <v>2153</v>
      </c>
      <c r="H397" s="149" t="s">
        <v>1442</v>
      </c>
      <c r="I397" s="149" t="s">
        <v>2154</v>
      </c>
      <c r="J397" s="149" t="s">
        <v>2155</v>
      </c>
      <c r="K397" s="149"/>
      <c r="L397" s="149" t="s">
        <v>262</v>
      </c>
      <c r="M397" s="149"/>
      <c r="N397" s="149" t="s">
        <v>263</v>
      </c>
      <c r="O397" s="149" t="s">
        <v>214</v>
      </c>
      <c r="P397" s="149" t="s">
        <v>53</v>
      </c>
      <c r="Q397" s="149"/>
      <c r="R397" s="149" t="s">
        <v>1891</v>
      </c>
      <c r="S397" s="149" t="s">
        <v>289</v>
      </c>
      <c r="T397" s="149" t="s">
        <v>82</v>
      </c>
      <c r="U397" s="149" t="s">
        <v>267</v>
      </c>
      <c r="V397" s="149"/>
      <c r="W397" s="149"/>
      <c r="X397" s="149" t="s">
        <v>51</v>
      </c>
      <c r="Y397" s="149"/>
      <c r="Z397" s="149"/>
      <c r="AA397" s="149"/>
      <c r="AB397" s="149" t="s">
        <v>269</v>
      </c>
      <c r="AC397" s="149" t="s">
        <v>318</v>
      </c>
      <c r="AD397" s="149" t="s">
        <v>82</v>
      </c>
      <c r="AE397" s="149" t="s">
        <v>271</v>
      </c>
      <c r="AF397" s="149"/>
      <c r="AG397" s="149" t="s">
        <v>272</v>
      </c>
      <c r="AH397" s="149" t="s">
        <v>273</v>
      </c>
      <c r="AI397" s="158">
        <v>60</v>
      </c>
      <c r="AJ397" s="149"/>
      <c r="AK397" s="159" t="s">
        <v>274</v>
      </c>
      <c r="AL397" s="159" t="s">
        <v>274</v>
      </c>
      <c r="AM397" s="149" t="s">
        <v>274</v>
      </c>
      <c r="AN397" s="160">
        <v>4</v>
      </c>
      <c r="AO397" s="149"/>
      <c r="AP397" s="149" t="s">
        <v>274</v>
      </c>
      <c r="AQ397" s="149" t="s">
        <v>275</v>
      </c>
      <c r="AR397" s="158">
        <v>1</v>
      </c>
      <c r="AS397" s="149" t="s">
        <v>275</v>
      </c>
      <c r="AT397" s="149" t="s">
        <v>276</v>
      </c>
      <c r="AU397" s="161">
        <v>1</v>
      </c>
      <c r="AV397" s="159">
        <v>1948.72</v>
      </c>
      <c r="AW397" s="159">
        <v>77.95</v>
      </c>
      <c r="AX397" s="149" t="s">
        <v>274</v>
      </c>
      <c r="AY397" s="149"/>
      <c r="AZ397" s="162" t="s">
        <v>274</v>
      </c>
      <c r="BA397" s="162">
        <v>0</v>
      </c>
      <c r="BB397" s="159">
        <v>1870.77</v>
      </c>
      <c r="BC397" s="162" t="s">
        <v>274</v>
      </c>
      <c r="BD397" s="162">
        <v>0</v>
      </c>
      <c r="BE397" s="159">
        <v>77.95</v>
      </c>
      <c r="BF397" s="159">
        <v>77.95</v>
      </c>
      <c r="BG397" s="159">
        <v>1948.72</v>
      </c>
    </row>
    <row r="398" ht="28.05" customHeight="1" spans="1:59">
      <c r="A398" s="149"/>
      <c r="B398" s="149"/>
      <c r="C398" s="149"/>
      <c r="D398" s="149" t="s">
        <v>1281</v>
      </c>
      <c r="E398" s="340" t="s">
        <v>2156</v>
      </c>
      <c r="F398" s="149" t="s">
        <v>1281</v>
      </c>
      <c r="G398" s="149" t="s">
        <v>2157</v>
      </c>
      <c r="H398" s="149" t="s">
        <v>2158</v>
      </c>
      <c r="I398" s="149" t="s">
        <v>2159</v>
      </c>
      <c r="J398" s="149" t="s">
        <v>2160</v>
      </c>
      <c r="K398" s="149"/>
      <c r="L398" s="149" t="s">
        <v>262</v>
      </c>
      <c r="M398" s="149"/>
      <c r="N398" s="149" t="s">
        <v>263</v>
      </c>
      <c r="O398" s="149" t="s">
        <v>214</v>
      </c>
      <c r="P398" s="149" t="s">
        <v>53</v>
      </c>
      <c r="Q398" s="149"/>
      <c r="R398" s="149" t="s">
        <v>2161</v>
      </c>
      <c r="S398" s="149" t="s">
        <v>289</v>
      </c>
      <c r="T398" s="149" t="s">
        <v>89</v>
      </c>
      <c r="U398" s="149" t="s">
        <v>267</v>
      </c>
      <c r="V398" s="149"/>
      <c r="W398" s="149"/>
      <c r="X398" s="149" t="s">
        <v>2162</v>
      </c>
      <c r="Y398" s="149"/>
      <c r="Z398" s="149"/>
      <c r="AA398" s="149"/>
      <c r="AB398" s="149" t="s">
        <v>269</v>
      </c>
      <c r="AC398" s="149" t="s">
        <v>318</v>
      </c>
      <c r="AD398" s="149" t="s">
        <v>89</v>
      </c>
      <c r="AE398" s="149" t="s">
        <v>271</v>
      </c>
      <c r="AF398" s="149"/>
      <c r="AG398" s="149" t="s">
        <v>272</v>
      </c>
      <c r="AH398" s="149" t="s">
        <v>273</v>
      </c>
      <c r="AI398" s="158">
        <v>60</v>
      </c>
      <c r="AJ398" s="149"/>
      <c r="AK398" s="159" t="s">
        <v>274</v>
      </c>
      <c r="AL398" s="159" t="s">
        <v>274</v>
      </c>
      <c r="AM398" s="149" t="s">
        <v>274</v>
      </c>
      <c r="AN398" s="160">
        <v>4</v>
      </c>
      <c r="AO398" s="149"/>
      <c r="AP398" s="149" t="s">
        <v>274</v>
      </c>
      <c r="AQ398" s="149" t="s">
        <v>275</v>
      </c>
      <c r="AR398" s="158">
        <v>1</v>
      </c>
      <c r="AS398" s="149" t="s">
        <v>275</v>
      </c>
      <c r="AT398" s="149" t="s">
        <v>276</v>
      </c>
      <c r="AU398" s="161">
        <v>1</v>
      </c>
      <c r="AV398" s="159">
        <v>1692.31</v>
      </c>
      <c r="AW398" s="159">
        <v>67.69</v>
      </c>
      <c r="AX398" s="149" t="s">
        <v>274</v>
      </c>
      <c r="AY398" s="162">
        <v>0</v>
      </c>
      <c r="AZ398" s="162" t="s">
        <v>274</v>
      </c>
      <c r="BA398" s="162">
        <v>0</v>
      </c>
      <c r="BB398" s="159">
        <v>1624.62</v>
      </c>
      <c r="BC398" s="162" t="s">
        <v>274</v>
      </c>
      <c r="BD398" s="162">
        <v>0</v>
      </c>
      <c r="BE398" s="159">
        <v>67.69</v>
      </c>
      <c r="BF398" s="159">
        <v>67.69</v>
      </c>
      <c r="BG398" s="159">
        <v>1692.31</v>
      </c>
    </row>
    <row r="399" ht="28.05" customHeight="1" spans="1:59">
      <c r="A399" s="149"/>
      <c r="B399" s="149"/>
      <c r="C399" s="149"/>
      <c r="D399" s="149" t="s">
        <v>1281</v>
      </c>
      <c r="E399" s="340" t="s">
        <v>2163</v>
      </c>
      <c r="F399" s="149" t="s">
        <v>1281</v>
      </c>
      <c r="G399" s="149" t="s">
        <v>2164</v>
      </c>
      <c r="H399" s="149" t="s">
        <v>2165</v>
      </c>
      <c r="I399" s="149" t="s">
        <v>2166</v>
      </c>
      <c r="J399" s="149" t="s">
        <v>2167</v>
      </c>
      <c r="K399" s="149"/>
      <c r="L399" s="149" t="s">
        <v>262</v>
      </c>
      <c r="M399" s="149"/>
      <c r="N399" s="149" t="s">
        <v>263</v>
      </c>
      <c r="O399" s="149" t="s">
        <v>214</v>
      </c>
      <c r="P399" s="149" t="s">
        <v>53</v>
      </c>
      <c r="Q399" s="149"/>
      <c r="R399" s="149" t="s">
        <v>2168</v>
      </c>
      <c r="S399" s="149" t="s">
        <v>785</v>
      </c>
      <c r="T399" s="149" t="s">
        <v>2169</v>
      </c>
      <c r="U399" s="149" t="s">
        <v>267</v>
      </c>
      <c r="V399" s="149"/>
      <c r="W399" s="149"/>
      <c r="X399" s="149" t="s">
        <v>1351</v>
      </c>
      <c r="Y399" s="149"/>
      <c r="Z399" s="149"/>
      <c r="AA399" s="149"/>
      <c r="AB399" s="149" t="s">
        <v>269</v>
      </c>
      <c r="AC399" s="149" t="s">
        <v>270</v>
      </c>
      <c r="AD399" s="149" t="s">
        <v>2169</v>
      </c>
      <c r="AE399" s="149" t="s">
        <v>271</v>
      </c>
      <c r="AF399" s="149"/>
      <c r="AG399" s="149" t="s">
        <v>272</v>
      </c>
      <c r="AH399" s="149" t="s">
        <v>273</v>
      </c>
      <c r="AI399" s="158">
        <v>28</v>
      </c>
      <c r="AJ399" s="149"/>
      <c r="AK399" s="159" t="s">
        <v>274</v>
      </c>
      <c r="AL399" s="159" t="s">
        <v>274</v>
      </c>
      <c r="AM399" s="149" t="s">
        <v>274</v>
      </c>
      <c r="AN399" s="160">
        <v>4</v>
      </c>
      <c r="AO399" s="149"/>
      <c r="AP399" s="149" t="s">
        <v>274</v>
      </c>
      <c r="AQ399" s="149" t="s">
        <v>275</v>
      </c>
      <c r="AR399" s="158">
        <v>1</v>
      </c>
      <c r="AS399" s="149" t="s">
        <v>275</v>
      </c>
      <c r="AT399" s="149" t="s">
        <v>276</v>
      </c>
      <c r="AU399" s="161">
        <v>1</v>
      </c>
      <c r="AV399" s="159">
        <v>2550</v>
      </c>
      <c r="AW399" s="159">
        <v>102</v>
      </c>
      <c r="AX399" s="149" t="s">
        <v>274</v>
      </c>
      <c r="AY399" s="159">
        <v>33.91</v>
      </c>
      <c r="AZ399" s="159">
        <v>33.91</v>
      </c>
      <c r="BA399" s="159">
        <v>135.64</v>
      </c>
      <c r="BB399" s="159">
        <v>1055.92</v>
      </c>
      <c r="BC399" s="162" t="s">
        <v>274</v>
      </c>
      <c r="BD399" s="159">
        <v>306.8</v>
      </c>
      <c r="BE399" s="159">
        <v>1494.08</v>
      </c>
      <c r="BF399" s="159">
        <v>1187.28</v>
      </c>
      <c r="BG399" s="159">
        <v>2550</v>
      </c>
    </row>
    <row r="400" ht="28.05" customHeight="1" spans="1:59">
      <c r="A400" s="149"/>
      <c r="B400" s="149"/>
      <c r="C400" s="149"/>
      <c r="D400" s="149" t="s">
        <v>1281</v>
      </c>
      <c r="E400" s="340" t="s">
        <v>2170</v>
      </c>
      <c r="F400" s="149" t="s">
        <v>1281</v>
      </c>
      <c r="G400" s="149" t="s">
        <v>2171</v>
      </c>
      <c r="H400" s="149" t="s">
        <v>2172</v>
      </c>
      <c r="I400" s="149" t="s">
        <v>2173</v>
      </c>
      <c r="J400" s="149" t="s">
        <v>2174</v>
      </c>
      <c r="K400" s="149"/>
      <c r="L400" s="149" t="s">
        <v>262</v>
      </c>
      <c r="M400" s="149"/>
      <c r="N400" s="149" t="s">
        <v>263</v>
      </c>
      <c r="O400" s="149" t="s">
        <v>214</v>
      </c>
      <c r="P400" s="149" t="s">
        <v>53</v>
      </c>
      <c r="Q400" s="149"/>
      <c r="R400" s="149" t="s">
        <v>2175</v>
      </c>
      <c r="S400" s="149" t="s">
        <v>289</v>
      </c>
      <c r="T400" s="149" t="s">
        <v>2176</v>
      </c>
      <c r="U400" s="149" t="s">
        <v>267</v>
      </c>
      <c r="V400" s="149"/>
      <c r="W400" s="149"/>
      <c r="X400" s="149" t="s">
        <v>268</v>
      </c>
      <c r="Y400" s="149"/>
      <c r="Z400" s="149"/>
      <c r="AA400" s="149"/>
      <c r="AB400" s="149" t="s">
        <v>269</v>
      </c>
      <c r="AC400" s="149" t="s">
        <v>270</v>
      </c>
      <c r="AD400" s="149" t="s">
        <v>2176</v>
      </c>
      <c r="AE400" s="149" t="s">
        <v>271</v>
      </c>
      <c r="AF400" s="149"/>
      <c r="AG400" s="149" t="s">
        <v>272</v>
      </c>
      <c r="AH400" s="149" t="s">
        <v>273</v>
      </c>
      <c r="AI400" s="158">
        <v>26</v>
      </c>
      <c r="AJ400" s="149"/>
      <c r="AK400" s="159" t="s">
        <v>274</v>
      </c>
      <c r="AL400" s="159" t="s">
        <v>274</v>
      </c>
      <c r="AM400" s="149" t="s">
        <v>274</v>
      </c>
      <c r="AN400" s="160">
        <v>4</v>
      </c>
      <c r="AO400" s="149"/>
      <c r="AP400" s="149" t="s">
        <v>274</v>
      </c>
      <c r="AQ400" s="149" t="s">
        <v>275</v>
      </c>
      <c r="AR400" s="158">
        <v>1</v>
      </c>
      <c r="AS400" s="149" t="s">
        <v>275</v>
      </c>
      <c r="AT400" s="149" t="s">
        <v>276</v>
      </c>
      <c r="AU400" s="161">
        <v>1</v>
      </c>
      <c r="AV400" s="159">
        <v>4850.5</v>
      </c>
      <c r="AW400" s="159">
        <v>194.02</v>
      </c>
      <c r="AX400" s="149" t="s">
        <v>274</v>
      </c>
      <c r="AY400" s="159">
        <v>76.43</v>
      </c>
      <c r="AZ400" s="159">
        <v>76.43</v>
      </c>
      <c r="BA400" s="159">
        <v>305.72</v>
      </c>
      <c r="BB400" s="159">
        <v>2002.46</v>
      </c>
      <c r="BC400" s="162" t="s">
        <v>274</v>
      </c>
      <c r="BD400" s="159">
        <v>55.28</v>
      </c>
      <c r="BE400" s="159">
        <v>2848.04</v>
      </c>
      <c r="BF400" s="159">
        <v>2792.76</v>
      </c>
      <c r="BG400" s="159">
        <v>4850.5</v>
      </c>
    </row>
    <row r="401" ht="28.05" customHeight="1" spans="1:59">
      <c r="A401" s="149"/>
      <c r="B401" s="149"/>
      <c r="C401" s="149"/>
      <c r="D401" s="149" t="s">
        <v>1281</v>
      </c>
      <c r="E401" s="340" t="s">
        <v>2177</v>
      </c>
      <c r="F401" s="149" t="s">
        <v>1281</v>
      </c>
      <c r="G401" s="149" t="s">
        <v>2178</v>
      </c>
      <c r="H401" s="149" t="s">
        <v>2179</v>
      </c>
      <c r="I401" s="149" t="s">
        <v>2180</v>
      </c>
      <c r="J401" s="149" t="s">
        <v>2181</v>
      </c>
      <c r="K401" s="149"/>
      <c r="L401" s="149" t="s">
        <v>262</v>
      </c>
      <c r="M401" s="149"/>
      <c r="N401" s="149" t="s">
        <v>263</v>
      </c>
      <c r="O401" s="149" t="s">
        <v>214</v>
      </c>
      <c r="P401" s="149" t="s">
        <v>53</v>
      </c>
      <c r="Q401" s="149"/>
      <c r="R401" s="149" t="s">
        <v>1945</v>
      </c>
      <c r="S401" s="149" t="s">
        <v>289</v>
      </c>
      <c r="T401" s="149" t="s">
        <v>807</v>
      </c>
      <c r="U401" s="149" t="s">
        <v>267</v>
      </c>
      <c r="V401" s="149"/>
      <c r="W401" s="149"/>
      <c r="X401" s="149" t="s">
        <v>336</v>
      </c>
      <c r="Y401" s="149"/>
      <c r="Z401" s="149"/>
      <c r="AA401" s="149"/>
      <c r="AB401" s="149" t="s">
        <v>269</v>
      </c>
      <c r="AC401" s="149" t="s">
        <v>318</v>
      </c>
      <c r="AD401" s="149" t="s">
        <v>807</v>
      </c>
      <c r="AE401" s="149" t="s">
        <v>271</v>
      </c>
      <c r="AF401" s="149"/>
      <c r="AG401" s="149" t="s">
        <v>272</v>
      </c>
      <c r="AH401" s="149" t="s">
        <v>273</v>
      </c>
      <c r="AI401" s="158">
        <v>60</v>
      </c>
      <c r="AJ401" s="149"/>
      <c r="AK401" s="159" t="s">
        <v>274</v>
      </c>
      <c r="AL401" s="159" t="s">
        <v>274</v>
      </c>
      <c r="AM401" s="149" t="s">
        <v>274</v>
      </c>
      <c r="AN401" s="160">
        <v>4</v>
      </c>
      <c r="AO401" s="149"/>
      <c r="AP401" s="149" t="s">
        <v>274</v>
      </c>
      <c r="AQ401" s="149" t="s">
        <v>275</v>
      </c>
      <c r="AR401" s="158">
        <v>1</v>
      </c>
      <c r="AS401" s="149" t="s">
        <v>275</v>
      </c>
      <c r="AT401" s="149" t="s">
        <v>276</v>
      </c>
      <c r="AU401" s="161">
        <v>1</v>
      </c>
      <c r="AV401" s="159">
        <v>3572.65</v>
      </c>
      <c r="AW401" s="159">
        <v>142.91</v>
      </c>
      <c r="AX401" s="149" t="s">
        <v>274</v>
      </c>
      <c r="AY401" s="162">
        <v>0</v>
      </c>
      <c r="AZ401" s="162" t="s">
        <v>274</v>
      </c>
      <c r="BA401" s="162">
        <v>0</v>
      </c>
      <c r="BB401" s="159">
        <v>3429.74</v>
      </c>
      <c r="BC401" s="162" t="s">
        <v>274</v>
      </c>
      <c r="BD401" s="162">
        <v>0</v>
      </c>
      <c r="BE401" s="159">
        <v>142.91</v>
      </c>
      <c r="BF401" s="159">
        <v>142.91</v>
      </c>
      <c r="BG401" s="159">
        <v>3572.65</v>
      </c>
    </row>
    <row r="402" ht="28.05" customHeight="1" spans="1:59">
      <c r="A402" s="149"/>
      <c r="B402" s="149"/>
      <c r="C402" s="149"/>
      <c r="D402" s="149" t="s">
        <v>1281</v>
      </c>
      <c r="E402" s="340" t="s">
        <v>2182</v>
      </c>
      <c r="F402" s="149" t="s">
        <v>1281</v>
      </c>
      <c r="G402" s="149" t="s">
        <v>2183</v>
      </c>
      <c r="H402" s="149" t="s">
        <v>2184</v>
      </c>
      <c r="I402" s="149" t="s">
        <v>2185</v>
      </c>
      <c r="J402" s="149" t="s">
        <v>2186</v>
      </c>
      <c r="K402" s="149"/>
      <c r="L402" s="149" t="s">
        <v>262</v>
      </c>
      <c r="M402" s="149"/>
      <c r="N402" s="149" t="s">
        <v>263</v>
      </c>
      <c r="O402" s="149" t="s">
        <v>214</v>
      </c>
      <c r="P402" s="149" t="s">
        <v>53</v>
      </c>
      <c r="Q402" s="149"/>
      <c r="R402" s="149" t="s">
        <v>336</v>
      </c>
      <c r="S402" s="149" t="s">
        <v>289</v>
      </c>
      <c r="T402" s="149" t="s">
        <v>807</v>
      </c>
      <c r="U402" s="149" t="s">
        <v>267</v>
      </c>
      <c r="V402" s="149"/>
      <c r="W402" s="149"/>
      <c r="X402" s="149" t="s">
        <v>336</v>
      </c>
      <c r="Y402" s="149"/>
      <c r="Z402" s="149"/>
      <c r="AA402" s="149"/>
      <c r="AB402" s="149" t="s">
        <v>269</v>
      </c>
      <c r="AC402" s="149" t="s">
        <v>318</v>
      </c>
      <c r="AD402" s="149" t="s">
        <v>807</v>
      </c>
      <c r="AE402" s="149" t="s">
        <v>271</v>
      </c>
      <c r="AF402" s="149"/>
      <c r="AG402" s="149" t="s">
        <v>272</v>
      </c>
      <c r="AH402" s="149" t="s">
        <v>273</v>
      </c>
      <c r="AI402" s="158">
        <v>60</v>
      </c>
      <c r="AJ402" s="149"/>
      <c r="AK402" s="159" t="s">
        <v>274</v>
      </c>
      <c r="AL402" s="159" t="s">
        <v>274</v>
      </c>
      <c r="AM402" s="149" t="s">
        <v>274</v>
      </c>
      <c r="AN402" s="160">
        <v>4</v>
      </c>
      <c r="AO402" s="149"/>
      <c r="AP402" s="149" t="s">
        <v>274</v>
      </c>
      <c r="AQ402" s="149" t="s">
        <v>275</v>
      </c>
      <c r="AR402" s="158">
        <v>1</v>
      </c>
      <c r="AS402" s="149" t="s">
        <v>275</v>
      </c>
      <c r="AT402" s="149" t="s">
        <v>276</v>
      </c>
      <c r="AU402" s="161">
        <v>1</v>
      </c>
      <c r="AV402" s="159">
        <v>2649.57</v>
      </c>
      <c r="AW402" s="159">
        <v>105.98</v>
      </c>
      <c r="AX402" s="149" t="s">
        <v>274</v>
      </c>
      <c r="AY402" s="162">
        <v>0</v>
      </c>
      <c r="AZ402" s="162" t="s">
        <v>274</v>
      </c>
      <c r="BA402" s="162">
        <v>0</v>
      </c>
      <c r="BB402" s="159">
        <v>2543.59</v>
      </c>
      <c r="BC402" s="162" t="s">
        <v>274</v>
      </c>
      <c r="BD402" s="162">
        <v>0</v>
      </c>
      <c r="BE402" s="159">
        <v>105.98</v>
      </c>
      <c r="BF402" s="159">
        <v>105.98</v>
      </c>
      <c r="BG402" s="159">
        <v>2649.57</v>
      </c>
    </row>
    <row r="403" ht="28.05" customHeight="1" spans="1:59">
      <c r="A403" s="149"/>
      <c r="B403" s="149"/>
      <c r="C403" s="149"/>
      <c r="D403" s="149" t="s">
        <v>1281</v>
      </c>
      <c r="E403" s="340" t="s">
        <v>2187</v>
      </c>
      <c r="F403" s="149" t="s">
        <v>1281</v>
      </c>
      <c r="G403" s="149" t="s">
        <v>2188</v>
      </c>
      <c r="H403" s="149" t="s">
        <v>1530</v>
      </c>
      <c r="I403" s="149"/>
      <c r="J403" s="149" t="s">
        <v>2189</v>
      </c>
      <c r="K403" s="149"/>
      <c r="L403" s="149" t="s">
        <v>262</v>
      </c>
      <c r="M403" s="149"/>
      <c r="N403" s="149" t="s">
        <v>263</v>
      </c>
      <c r="O403" s="149" t="s">
        <v>214</v>
      </c>
      <c r="P403" s="149" t="s">
        <v>53</v>
      </c>
      <c r="Q403" s="149"/>
      <c r="R403" s="149" t="s">
        <v>296</v>
      </c>
      <c r="S403" s="149" t="s">
        <v>289</v>
      </c>
      <c r="T403" s="149" t="s">
        <v>807</v>
      </c>
      <c r="U403" s="149" t="s">
        <v>267</v>
      </c>
      <c r="V403" s="149"/>
      <c r="W403" s="149"/>
      <c r="X403" s="149" t="s">
        <v>336</v>
      </c>
      <c r="Y403" s="149"/>
      <c r="Z403" s="149"/>
      <c r="AA403" s="149"/>
      <c r="AB403" s="149" t="s">
        <v>269</v>
      </c>
      <c r="AC403" s="149" t="s">
        <v>318</v>
      </c>
      <c r="AD403" s="149" t="s">
        <v>807</v>
      </c>
      <c r="AE403" s="149" t="s">
        <v>271</v>
      </c>
      <c r="AF403" s="149"/>
      <c r="AG403" s="149" t="s">
        <v>272</v>
      </c>
      <c r="AH403" s="149" t="s">
        <v>273</v>
      </c>
      <c r="AI403" s="158">
        <v>60</v>
      </c>
      <c r="AJ403" s="149"/>
      <c r="AK403" s="159" t="s">
        <v>274</v>
      </c>
      <c r="AL403" s="159" t="s">
        <v>274</v>
      </c>
      <c r="AM403" s="149" t="s">
        <v>274</v>
      </c>
      <c r="AN403" s="160">
        <v>4</v>
      </c>
      <c r="AO403" s="149"/>
      <c r="AP403" s="149" t="s">
        <v>274</v>
      </c>
      <c r="AQ403" s="149" t="s">
        <v>275</v>
      </c>
      <c r="AR403" s="158">
        <v>1</v>
      </c>
      <c r="AS403" s="149" t="s">
        <v>275</v>
      </c>
      <c r="AT403" s="149" t="s">
        <v>276</v>
      </c>
      <c r="AU403" s="161">
        <v>1</v>
      </c>
      <c r="AV403" s="159">
        <v>3316.24</v>
      </c>
      <c r="AW403" s="159">
        <v>132.65</v>
      </c>
      <c r="AX403" s="149" t="s">
        <v>274</v>
      </c>
      <c r="AY403" s="162">
        <v>0</v>
      </c>
      <c r="AZ403" s="162" t="s">
        <v>274</v>
      </c>
      <c r="BA403" s="162">
        <v>0</v>
      </c>
      <c r="BB403" s="159">
        <v>3183.59</v>
      </c>
      <c r="BC403" s="162" t="s">
        <v>274</v>
      </c>
      <c r="BD403" s="162">
        <v>0</v>
      </c>
      <c r="BE403" s="159">
        <v>132.65</v>
      </c>
      <c r="BF403" s="159">
        <v>132.65</v>
      </c>
      <c r="BG403" s="159">
        <v>3316.24</v>
      </c>
    </row>
    <row r="404" ht="28.05" customHeight="1" spans="1:59">
      <c r="A404" s="149"/>
      <c r="B404" s="149"/>
      <c r="C404" s="149"/>
      <c r="D404" s="149" t="s">
        <v>1281</v>
      </c>
      <c r="E404" s="340" t="s">
        <v>2190</v>
      </c>
      <c r="F404" s="149" t="s">
        <v>1281</v>
      </c>
      <c r="G404" s="149" t="s">
        <v>2191</v>
      </c>
      <c r="H404" s="149" t="s">
        <v>1442</v>
      </c>
      <c r="I404" s="149" t="s">
        <v>2192</v>
      </c>
      <c r="J404" s="149" t="s">
        <v>2193</v>
      </c>
      <c r="K404" s="149"/>
      <c r="L404" s="149" t="s">
        <v>262</v>
      </c>
      <c r="M404" s="149"/>
      <c r="N404" s="149" t="s">
        <v>263</v>
      </c>
      <c r="O404" s="149" t="s">
        <v>214</v>
      </c>
      <c r="P404" s="149" t="s">
        <v>53</v>
      </c>
      <c r="Q404" s="149"/>
      <c r="R404" s="149" t="s">
        <v>460</v>
      </c>
      <c r="S404" s="149" t="s">
        <v>289</v>
      </c>
      <c r="T404" s="149" t="s">
        <v>807</v>
      </c>
      <c r="U404" s="149" t="s">
        <v>267</v>
      </c>
      <c r="V404" s="149"/>
      <c r="W404" s="149"/>
      <c r="X404" s="149" t="s">
        <v>1351</v>
      </c>
      <c r="Y404" s="149"/>
      <c r="Z404" s="149"/>
      <c r="AA404" s="149"/>
      <c r="AB404" s="149" t="s">
        <v>269</v>
      </c>
      <c r="AC404" s="149" t="s">
        <v>318</v>
      </c>
      <c r="AD404" s="149" t="s">
        <v>807</v>
      </c>
      <c r="AE404" s="149" t="s">
        <v>271</v>
      </c>
      <c r="AF404" s="149"/>
      <c r="AG404" s="149" t="s">
        <v>272</v>
      </c>
      <c r="AH404" s="149" t="s">
        <v>273</v>
      </c>
      <c r="AI404" s="158">
        <v>60</v>
      </c>
      <c r="AJ404" s="149"/>
      <c r="AK404" s="159" t="s">
        <v>274</v>
      </c>
      <c r="AL404" s="159" t="s">
        <v>274</v>
      </c>
      <c r="AM404" s="149" t="s">
        <v>274</v>
      </c>
      <c r="AN404" s="160">
        <v>4</v>
      </c>
      <c r="AO404" s="149"/>
      <c r="AP404" s="149" t="s">
        <v>274</v>
      </c>
      <c r="AQ404" s="149" t="s">
        <v>275</v>
      </c>
      <c r="AR404" s="158">
        <v>1</v>
      </c>
      <c r="AS404" s="149" t="s">
        <v>275</v>
      </c>
      <c r="AT404" s="149" t="s">
        <v>276</v>
      </c>
      <c r="AU404" s="161">
        <v>1</v>
      </c>
      <c r="AV404" s="159">
        <v>2649.57</v>
      </c>
      <c r="AW404" s="159">
        <v>105.98</v>
      </c>
      <c r="AX404" s="149" t="s">
        <v>274</v>
      </c>
      <c r="AY404" s="162">
        <v>0</v>
      </c>
      <c r="AZ404" s="162" t="s">
        <v>274</v>
      </c>
      <c r="BA404" s="162">
        <v>0</v>
      </c>
      <c r="BB404" s="159">
        <v>2543.59</v>
      </c>
      <c r="BC404" s="162" t="s">
        <v>274</v>
      </c>
      <c r="BD404" s="162">
        <v>0</v>
      </c>
      <c r="BE404" s="159">
        <v>105.98</v>
      </c>
      <c r="BF404" s="159">
        <v>105.98</v>
      </c>
      <c r="BG404" s="159">
        <v>2649.57</v>
      </c>
    </row>
    <row r="405" ht="28.05" customHeight="1" spans="1:59">
      <c r="A405" s="149"/>
      <c r="B405" s="149"/>
      <c r="C405" s="149"/>
      <c r="D405" s="149" t="s">
        <v>1281</v>
      </c>
      <c r="E405" s="340" t="s">
        <v>2194</v>
      </c>
      <c r="F405" s="149" t="s">
        <v>1281</v>
      </c>
      <c r="G405" s="149" t="s">
        <v>2195</v>
      </c>
      <c r="H405" s="149" t="s">
        <v>2196</v>
      </c>
      <c r="I405" s="149"/>
      <c r="J405" s="149" t="s">
        <v>2197</v>
      </c>
      <c r="K405" s="149"/>
      <c r="L405" s="149" t="s">
        <v>262</v>
      </c>
      <c r="M405" s="149"/>
      <c r="N405" s="149" t="s">
        <v>263</v>
      </c>
      <c r="O405" s="149" t="s">
        <v>214</v>
      </c>
      <c r="P405" s="149" t="s">
        <v>53</v>
      </c>
      <c r="Q405" s="149"/>
      <c r="R405" s="149" t="s">
        <v>2198</v>
      </c>
      <c r="S405" s="149" t="s">
        <v>289</v>
      </c>
      <c r="T405" s="149" t="s">
        <v>813</v>
      </c>
      <c r="U405" s="149" t="s">
        <v>267</v>
      </c>
      <c r="V405" s="149"/>
      <c r="W405" s="149"/>
      <c r="X405" s="149" t="s">
        <v>826</v>
      </c>
      <c r="Y405" s="149"/>
      <c r="Z405" s="149"/>
      <c r="AA405" s="149"/>
      <c r="AB405" s="149" t="s">
        <v>269</v>
      </c>
      <c r="AC405" s="149" t="s">
        <v>318</v>
      </c>
      <c r="AD405" s="149" t="s">
        <v>813</v>
      </c>
      <c r="AE405" s="149" t="s">
        <v>271</v>
      </c>
      <c r="AF405" s="149"/>
      <c r="AG405" s="149" t="s">
        <v>272</v>
      </c>
      <c r="AH405" s="149" t="s">
        <v>273</v>
      </c>
      <c r="AI405" s="158">
        <v>60</v>
      </c>
      <c r="AJ405" s="149"/>
      <c r="AK405" s="159" t="s">
        <v>274</v>
      </c>
      <c r="AL405" s="159" t="s">
        <v>274</v>
      </c>
      <c r="AM405" s="149" t="s">
        <v>274</v>
      </c>
      <c r="AN405" s="160">
        <v>4</v>
      </c>
      <c r="AO405" s="149"/>
      <c r="AP405" s="149" t="s">
        <v>274</v>
      </c>
      <c r="AQ405" s="149" t="s">
        <v>275</v>
      </c>
      <c r="AR405" s="158">
        <v>1</v>
      </c>
      <c r="AS405" s="149" t="s">
        <v>275</v>
      </c>
      <c r="AT405" s="149" t="s">
        <v>276</v>
      </c>
      <c r="AU405" s="161">
        <v>1</v>
      </c>
      <c r="AV405" s="159">
        <v>1495.73</v>
      </c>
      <c r="AW405" s="159">
        <v>59.83</v>
      </c>
      <c r="AX405" s="149" t="s">
        <v>274</v>
      </c>
      <c r="AY405" s="162">
        <v>0</v>
      </c>
      <c r="AZ405" s="162" t="s">
        <v>274</v>
      </c>
      <c r="BA405" s="162">
        <v>0</v>
      </c>
      <c r="BB405" s="159">
        <v>1435.9</v>
      </c>
      <c r="BC405" s="162" t="s">
        <v>274</v>
      </c>
      <c r="BD405" s="162">
        <v>0</v>
      </c>
      <c r="BE405" s="159">
        <v>59.83</v>
      </c>
      <c r="BF405" s="159">
        <v>59.83</v>
      </c>
      <c r="BG405" s="159">
        <v>1495.73</v>
      </c>
    </row>
    <row r="406" ht="28.05" customHeight="1" spans="1:59">
      <c r="A406" s="149"/>
      <c r="B406" s="149"/>
      <c r="C406" s="149"/>
      <c r="D406" s="149" t="s">
        <v>1281</v>
      </c>
      <c r="E406" s="340" t="s">
        <v>2199</v>
      </c>
      <c r="F406" s="149" t="s">
        <v>1281</v>
      </c>
      <c r="G406" s="149" t="s">
        <v>2200</v>
      </c>
      <c r="H406" s="149" t="s">
        <v>2201</v>
      </c>
      <c r="I406" s="149" t="s">
        <v>2202</v>
      </c>
      <c r="J406" s="149" t="s">
        <v>2203</v>
      </c>
      <c r="K406" s="149"/>
      <c r="L406" s="149" t="s">
        <v>262</v>
      </c>
      <c r="M406" s="149"/>
      <c r="N406" s="149" t="s">
        <v>263</v>
      </c>
      <c r="O406" s="149" t="s">
        <v>214</v>
      </c>
      <c r="P406" s="149" t="s">
        <v>53</v>
      </c>
      <c r="Q406" s="149"/>
      <c r="R406" s="149" t="s">
        <v>2204</v>
      </c>
      <c r="S406" s="149" t="s">
        <v>289</v>
      </c>
      <c r="T406" s="149" t="s">
        <v>2205</v>
      </c>
      <c r="U406" s="149" t="s">
        <v>267</v>
      </c>
      <c r="V406" s="149"/>
      <c r="W406" s="149"/>
      <c r="X406" s="149" t="s">
        <v>2162</v>
      </c>
      <c r="Y406" s="149"/>
      <c r="Z406" s="149"/>
      <c r="AA406" s="149"/>
      <c r="AB406" s="149" t="s">
        <v>269</v>
      </c>
      <c r="AC406" s="149" t="s">
        <v>270</v>
      </c>
      <c r="AD406" s="149" t="s">
        <v>2205</v>
      </c>
      <c r="AE406" s="149" t="s">
        <v>271</v>
      </c>
      <c r="AF406" s="149"/>
      <c r="AG406" s="149" t="s">
        <v>272</v>
      </c>
      <c r="AH406" s="149" t="s">
        <v>273</v>
      </c>
      <c r="AI406" s="158">
        <v>22</v>
      </c>
      <c r="AJ406" s="149"/>
      <c r="AK406" s="159" t="s">
        <v>274</v>
      </c>
      <c r="AL406" s="159" t="s">
        <v>274</v>
      </c>
      <c r="AM406" s="149" t="s">
        <v>274</v>
      </c>
      <c r="AN406" s="160">
        <v>4</v>
      </c>
      <c r="AO406" s="149"/>
      <c r="AP406" s="149" t="s">
        <v>274</v>
      </c>
      <c r="AQ406" s="149" t="s">
        <v>275</v>
      </c>
      <c r="AR406" s="158">
        <v>1</v>
      </c>
      <c r="AS406" s="149" t="s">
        <v>275</v>
      </c>
      <c r="AT406" s="149" t="s">
        <v>276</v>
      </c>
      <c r="AU406" s="161">
        <v>1</v>
      </c>
      <c r="AV406" s="159">
        <v>5900</v>
      </c>
      <c r="AW406" s="159">
        <v>236</v>
      </c>
      <c r="AX406" s="149" t="s">
        <v>274</v>
      </c>
      <c r="AY406" s="159">
        <v>94.4</v>
      </c>
      <c r="AZ406" s="159">
        <v>94.4</v>
      </c>
      <c r="BA406" s="159">
        <v>377.6</v>
      </c>
      <c r="BB406" s="159">
        <v>2076.8</v>
      </c>
      <c r="BC406" s="162" t="s">
        <v>274</v>
      </c>
      <c r="BD406" s="162">
        <v>0</v>
      </c>
      <c r="BE406" s="159">
        <v>3823.2</v>
      </c>
      <c r="BF406" s="159">
        <v>3823.2</v>
      </c>
      <c r="BG406" s="159">
        <v>5900</v>
      </c>
    </row>
    <row r="407" ht="28.05" customHeight="1" spans="1:59">
      <c r="A407" s="149"/>
      <c r="B407" s="149"/>
      <c r="C407" s="149"/>
      <c r="D407" s="149" t="s">
        <v>1281</v>
      </c>
      <c r="E407" s="340" t="s">
        <v>2206</v>
      </c>
      <c r="F407" s="149" t="s">
        <v>1281</v>
      </c>
      <c r="G407" s="149" t="s">
        <v>2207</v>
      </c>
      <c r="H407" s="149" t="s">
        <v>2149</v>
      </c>
      <c r="I407" s="149" t="s">
        <v>2208</v>
      </c>
      <c r="J407" s="149" t="s">
        <v>2209</v>
      </c>
      <c r="K407" s="149"/>
      <c r="L407" s="149" t="s">
        <v>262</v>
      </c>
      <c r="M407" s="149"/>
      <c r="N407" s="149" t="s">
        <v>263</v>
      </c>
      <c r="O407" s="149" t="s">
        <v>214</v>
      </c>
      <c r="P407" s="149" t="s">
        <v>53</v>
      </c>
      <c r="Q407" s="149"/>
      <c r="R407" s="149" t="s">
        <v>2198</v>
      </c>
      <c r="S407" s="149" t="s">
        <v>289</v>
      </c>
      <c r="T407" s="149" t="s">
        <v>2210</v>
      </c>
      <c r="U407" s="149" t="s">
        <v>267</v>
      </c>
      <c r="V407" s="149"/>
      <c r="W407" s="149"/>
      <c r="X407" s="149" t="s">
        <v>826</v>
      </c>
      <c r="Y407" s="149"/>
      <c r="Z407" s="149"/>
      <c r="AA407" s="149"/>
      <c r="AB407" s="149" t="s">
        <v>269</v>
      </c>
      <c r="AC407" s="149" t="s">
        <v>318</v>
      </c>
      <c r="AD407" s="149" t="s">
        <v>2210</v>
      </c>
      <c r="AE407" s="149" t="s">
        <v>271</v>
      </c>
      <c r="AF407" s="149"/>
      <c r="AG407" s="149" t="s">
        <v>272</v>
      </c>
      <c r="AH407" s="149" t="s">
        <v>273</v>
      </c>
      <c r="AI407" s="158">
        <v>60</v>
      </c>
      <c r="AJ407" s="149"/>
      <c r="AK407" s="159" t="s">
        <v>274</v>
      </c>
      <c r="AL407" s="159" t="s">
        <v>274</v>
      </c>
      <c r="AM407" s="149" t="s">
        <v>274</v>
      </c>
      <c r="AN407" s="160">
        <v>4</v>
      </c>
      <c r="AO407" s="149"/>
      <c r="AP407" s="149" t="s">
        <v>274</v>
      </c>
      <c r="AQ407" s="149" t="s">
        <v>275</v>
      </c>
      <c r="AR407" s="158">
        <v>1</v>
      </c>
      <c r="AS407" s="149" t="s">
        <v>275</v>
      </c>
      <c r="AT407" s="149" t="s">
        <v>276</v>
      </c>
      <c r="AU407" s="161">
        <v>1</v>
      </c>
      <c r="AV407" s="159">
        <v>12897.44</v>
      </c>
      <c r="AW407" s="159">
        <v>515.9</v>
      </c>
      <c r="AX407" s="149" t="s">
        <v>274</v>
      </c>
      <c r="AY407" s="162">
        <v>0</v>
      </c>
      <c r="AZ407" s="162" t="s">
        <v>274</v>
      </c>
      <c r="BA407" s="162">
        <v>0</v>
      </c>
      <c r="BB407" s="159">
        <v>12381.54</v>
      </c>
      <c r="BC407" s="162" t="s">
        <v>274</v>
      </c>
      <c r="BD407" s="162">
        <v>0</v>
      </c>
      <c r="BE407" s="159">
        <v>515.9</v>
      </c>
      <c r="BF407" s="159">
        <v>515.9</v>
      </c>
      <c r="BG407" s="159">
        <v>12897.44</v>
      </c>
    </row>
    <row r="408" ht="28.05" customHeight="1" spans="1:59">
      <c r="A408" s="149"/>
      <c r="B408" s="149"/>
      <c r="C408" s="149"/>
      <c r="D408" s="149" t="s">
        <v>1281</v>
      </c>
      <c r="E408" s="340" t="s">
        <v>2211</v>
      </c>
      <c r="F408" s="149" t="s">
        <v>1281</v>
      </c>
      <c r="G408" s="149" t="s">
        <v>2212</v>
      </c>
      <c r="H408" s="149" t="s">
        <v>1284</v>
      </c>
      <c r="I408" s="149" t="s">
        <v>2213</v>
      </c>
      <c r="J408" s="149" t="s">
        <v>2214</v>
      </c>
      <c r="K408" s="149"/>
      <c r="L408" s="149" t="s">
        <v>262</v>
      </c>
      <c r="M408" s="149"/>
      <c r="N408" s="149" t="s">
        <v>263</v>
      </c>
      <c r="O408" s="149" t="s">
        <v>214</v>
      </c>
      <c r="P408" s="149" t="s">
        <v>53</v>
      </c>
      <c r="Q408" s="149"/>
      <c r="R408" s="149" t="s">
        <v>2215</v>
      </c>
      <c r="S408" s="149" t="s">
        <v>289</v>
      </c>
      <c r="T408" s="149" t="s">
        <v>2205</v>
      </c>
      <c r="U408" s="149" t="s">
        <v>267</v>
      </c>
      <c r="V408" s="149"/>
      <c r="W408" s="149"/>
      <c r="X408" s="149" t="s">
        <v>1351</v>
      </c>
      <c r="Y408" s="149"/>
      <c r="Z408" s="149"/>
      <c r="AA408" s="149"/>
      <c r="AB408" s="149" t="s">
        <v>269</v>
      </c>
      <c r="AC408" s="149" t="s">
        <v>270</v>
      </c>
      <c r="AD408" s="149" t="s">
        <v>2205</v>
      </c>
      <c r="AE408" s="149" t="s">
        <v>271</v>
      </c>
      <c r="AF408" s="149"/>
      <c r="AG408" s="149" t="s">
        <v>272</v>
      </c>
      <c r="AH408" s="149" t="s">
        <v>273</v>
      </c>
      <c r="AI408" s="158">
        <v>22</v>
      </c>
      <c r="AJ408" s="149"/>
      <c r="AK408" s="159" t="s">
        <v>274</v>
      </c>
      <c r="AL408" s="159" t="s">
        <v>274</v>
      </c>
      <c r="AM408" s="149" t="s">
        <v>274</v>
      </c>
      <c r="AN408" s="160">
        <v>4</v>
      </c>
      <c r="AO408" s="149"/>
      <c r="AP408" s="149" t="s">
        <v>274</v>
      </c>
      <c r="AQ408" s="149" t="s">
        <v>275</v>
      </c>
      <c r="AR408" s="158">
        <v>1</v>
      </c>
      <c r="AS408" s="149" t="s">
        <v>275</v>
      </c>
      <c r="AT408" s="149" t="s">
        <v>276</v>
      </c>
      <c r="AU408" s="161">
        <v>1</v>
      </c>
      <c r="AV408" s="159">
        <v>9000</v>
      </c>
      <c r="AW408" s="159">
        <v>360</v>
      </c>
      <c r="AX408" s="149" t="s">
        <v>274</v>
      </c>
      <c r="AY408" s="159">
        <v>144</v>
      </c>
      <c r="AZ408" s="159">
        <v>144</v>
      </c>
      <c r="BA408" s="159">
        <v>576</v>
      </c>
      <c r="BB408" s="159">
        <v>3168</v>
      </c>
      <c r="BC408" s="162" t="s">
        <v>274</v>
      </c>
      <c r="BD408" s="162">
        <v>0</v>
      </c>
      <c r="BE408" s="159">
        <v>5832</v>
      </c>
      <c r="BF408" s="159">
        <v>5832</v>
      </c>
      <c r="BG408" s="159">
        <v>9000</v>
      </c>
    </row>
    <row r="409" ht="28.05" customHeight="1" spans="1:59">
      <c r="A409" s="149"/>
      <c r="B409" s="149"/>
      <c r="C409" s="149"/>
      <c r="D409" s="149" t="s">
        <v>1281</v>
      </c>
      <c r="E409" s="340" t="s">
        <v>2216</v>
      </c>
      <c r="F409" s="149" t="s">
        <v>1281</v>
      </c>
      <c r="G409" s="149" t="s">
        <v>2217</v>
      </c>
      <c r="H409" s="149" t="s">
        <v>2218</v>
      </c>
      <c r="I409" s="149" t="s">
        <v>2219</v>
      </c>
      <c r="J409" s="149" t="s">
        <v>2220</v>
      </c>
      <c r="K409" s="149"/>
      <c r="L409" s="149" t="s">
        <v>262</v>
      </c>
      <c r="M409" s="149"/>
      <c r="N409" s="149" t="s">
        <v>263</v>
      </c>
      <c r="O409" s="149" t="s">
        <v>214</v>
      </c>
      <c r="P409" s="149" t="s">
        <v>53</v>
      </c>
      <c r="Q409" s="149"/>
      <c r="R409" s="149" t="s">
        <v>2221</v>
      </c>
      <c r="S409" s="149" t="s">
        <v>289</v>
      </c>
      <c r="T409" s="149" t="s">
        <v>2210</v>
      </c>
      <c r="U409" s="149" t="s">
        <v>267</v>
      </c>
      <c r="V409" s="149"/>
      <c r="W409" s="149"/>
      <c r="X409" s="149" t="s">
        <v>51</v>
      </c>
      <c r="Y409" s="149"/>
      <c r="Z409" s="149"/>
      <c r="AA409" s="149"/>
      <c r="AB409" s="149" t="s">
        <v>269</v>
      </c>
      <c r="AC409" s="149" t="s">
        <v>318</v>
      </c>
      <c r="AD409" s="149" t="s">
        <v>2210</v>
      </c>
      <c r="AE409" s="149" t="s">
        <v>271</v>
      </c>
      <c r="AF409" s="149"/>
      <c r="AG409" s="149" t="s">
        <v>272</v>
      </c>
      <c r="AH409" s="149" t="s">
        <v>273</v>
      </c>
      <c r="AI409" s="158">
        <v>60</v>
      </c>
      <c r="AJ409" s="149"/>
      <c r="AK409" s="159" t="s">
        <v>274</v>
      </c>
      <c r="AL409" s="159" t="s">
        <v>274</v>
      </c>
      <c r="AM409" s="149" t="s">
        <v>274</v>
      </c>
      <c r="AN409" s="160">
        <v>4</v>
      </c>
      <c r="AO409" s="149"/>
      <c r="AP409" s="149" t="s">
        <v>274</v>
      </c>
      <c r="AQ409" s="149" t="s">
        <v>275</v>
      </c>
      <c r="AR409" s="158">
        <v>1</v>
      </c>
      <c r="AS409" s="149" t="s">
        <v>275</v>
      </c>
      <c r="AT409" s="149" t="s">
        <v>276</v>
      </c>
      <c r="AU409" s="161">
        <v>1</v>
      </c>
      <c r="AV409" s="159">
        <v>4188.03</v>
      </c>
      <c r="AW409" s="159">
        <v>167.52</v>
      </c>
      <c r="AX409" s="149" t="s">
        <v>274</v>
      </c>
      <c r="AY409" s="149"/>
      <c r="AZ409" s="162" t="s">
        <v>274</v>
      </c>
      <c r="BA409" s="162">
        <v>0</v>
      </c>
      <c r="BB409" s="159">
        <v>4020.51</v>
      </c>
      <c r="BC409" s="162" t="s">
        <v>274</v>
      </c>
      <c r="BD409" s="162">
        <v>0</v>
      </c>
      <c r="BE409" s="159">
        <v>167.52</v>
      </c>
      <c r="BF409" s="159">
        <v>167.52</v>
      </c>
      <c r="BG409" s="159">
        <v>4188.03</v>
      </c>
    </row>
    <row r="410" ht="28.05" customHeight="1" spans="1:59">
      <c r="A410" s="149"/>
      <c r="B410" s="149"/>
      <c r="C410" s="149"/>
      <c r="D410" s="149" t="s">
        <v>1281</v>
      </c>
      <c r="E410" s="340" t="s">
        <v>2222</v>
      </c>
      <c r="F410" s="149" t="s">
        <v>1281</v>
      </c>
      <c r="G410" s="149" t="s">
        <v>2223</v>
      </c>
      <c r="H410" s="149" t="s">
        <v>2224</v>
      </c>
      <c r="I410" s="149" t="s">
        <v>2219</v>
      </c>
      <c r="J410" s="149" t="s">
        <v>2225</v>
      </c>
      <c r="K410" s="149"/>
      <c r="L410" s="149" t="s">
        <v>262</v>
      </c>
      <c r="M410" s="149"/>
      <c r="N410" s="149" t="s">
        <v>263</v>
      </c>
      <c r="O410" s="149" t="s">
        <v>214</v>
      </c>
      <c r="P410" s="149" t="s">
        <v>53</v>
      </c>
      <c r="Q410" s="149"/>
      <c r="R410" s="149" t="s">
        <v>2198</v>
      </c>
      <c r="S410" s="149" t="s">
        <v>289</v>
      </c>
      <c r="T410" s="149" t="s">
        <v>2210</v>
      </c>
      <c r="U410" s="149" t="s">
        <v>267</v>
      </c>
      <c r="V410" s="149"/>
      <c r="W410" s="149"/>
      <c r="X410" s="149" t="s">
        <v>826</v>
      </c>
      <c r="Y410" s="149"/>
      <c r="Z410" s="149"/>
      <c r="AA410" s="149"/>
      <c r="AB410" s="149" t="s">
        <v>269</v>
      </c>
      <c r="AC410" s="149" t="s">
        <v>318</v>
      </c>
      <c r="AD410" s="149" t="s">
        <v>2210</v>
      </c>
      <c r="AE410" s="149" t="s">
        <v>271</v>
      </c>
      <c r="AF410" s="149"/>
      <c r="AG410" s="149" t="s">
        <v>272</v>
      </c>
      <c r="AH410" s="149" t="s">
        <v>273</v>
      </c>
      <c r="AI410" s="158">
        <v>60</v>
      </c>
      <c r="AJ410" s="149"/>
      <c r="AK410" s="159" t="s">
        <v>274</v>
      </c>
      <c r="AL410" s="159" t="s">
        <v>274</v>
      </c>
      <c r="AM410" s="149" t="s">
        <v>274</v>
      </c>
      <c r="AN410" s="160">
        <v>4</v>
      </c>
      <c r="AO410" s="149"/>
      <c r="AP410" s="149" t="s">
        <v>274</v>
      </c>
      <c r="AQ410" s="149" t="s">
        <v>275</v>
      </c>
      <c r="AR410" s="158">
        <v>1</v>
      </c>
      <c r="AS410" s="149" t="s">
        <v>275</v>
      </c>
      <c r="AT410" s="149" t="s">
        <v>276</v>
      </c>
      <c r="AU410" s="161">
        <v>1</v>
      </c>
      <c r="AV410" s="159">
        <v>8376.07</v>
      </c>
      <c r="AW410" s="159">
        <v>335.04</v>
      </c>
      <c r="AX410" s="149" t="s">
        <v>274</v>
      </c>
      <c r="AY410" s="162">
        <v>0</v>
      </c>
      <c r="AZ410" s="162" t="s">
        <v>274</v>
      </c>
      <c r="BA410" s="162">
        <v>0</v>
      </c>
      <c r="BB410" s="159">
        <v>8041.03</v>
      </c>
      <c r="BC410" s="162" t="s">
        <v>274</v>
      </c>
      <c r="BD410" s="162">
        <v>0</v>
      </c>
      <c r="BE410" s="159">
        <v>335.04</v>
      </c>
      <c r="BF410" s="159">
        <v>335.04</v>
      </c>
      <c r="BG410" s="159">
        <v>8376.07</v>
      </c>
    </row>
    <row r="411" ht="28.05" customHeight="1" spans="1:59">
      <c r="A411" s="149"/>
      <c r="B411" s="149"/>
      <c r="C411" s="149"/>
      <c r="D411" s="149" t="s">
        <v>1281</v>
      </c>
      <c r="E411" s="340" t="s">
        <v>2226</v>
      </c>
      <c r="F411" s="149" t="s">
        <v>1281</v>
      </c>
      <c r="G411" s="149" t="s">
        <v>2227</v>
      </c>
      <c r="H411" s="149" t="s">
        <v>2228</v>
      </c>
      <c r="I411" s="149" t="s">
        <v>2229</v>
      </c>
      <c r="J411" s="149" t="s">
        <v>2230</v>
      </c>
      <c r="K411" s="149"/>
      <c r="L411" s="149" t="s">
        <v>262</v>
      </c>
      <c r="M411" s="149"/>
      <c r="N411" s="149" t="s">
        <v>263</v>
      </c>
      <c r="O411" s="149" t="s">
        <v>214</v>
      </c>
      <c r="P411" s="149" t="s">
        <v>53</v>
      </c>
      <c r="Q411" s="149"/>
      <c r="R411" s="149" t="s">
        <v>2231</v>
      </c>
      <c r="S411" s="149" t="s">
        <v>289</v>
      </c>
      <c r="T411" s="149" t="s">
        <v>2210</v>
      </c>
      <c r="U411" s="149" t="s">
        <v>267</v>
      </c>
      <c r="V411" s="149"/>
      <c r="W411" s="149"/>
      <c r="X411" s="149" t="s">
        <v>1351</v>
      </c>
      <c r="Y411" s="149"/>
      <c r="Z411" s="149"/>
      <c r="AA411" s="149"/>
      <c r="AB411" s="149" t="s">
        <v>269</v>
      </c>
      <c r="AC411" s="149" t="s">
        <v>318</v>
      </c>
      <c r="AD411" s="149" t="s">
        <v>2210</v>
      </c>
      <c r="AE411" s="149" t="s">
        <v>271</v>
      </c>
      <c r="AF411" s="149"/>
      <c r="AG411" s="149" t="s">
        <v>272</v>
      </c>
      <c r="AH411" s="149" t="s">
        <v>273</v>
      </c>
      <c r="AI411" s="158">
        <v>60</v>
      </c>
      <c r="AJ411" s="149"/>
      <c r="AK411" s="159" t="s">
        <v>274</v>
      </c>
      <c r="AL411" s="159" t="s">
        <v>274</v>
      </c>
      <c r="AM411" s="149" t="s">
        <v>274</v>
      </c>
      <c r="AN411" s="160">
        <v>4</v>
      </c>
      <c r="AO411" s="149"/>
      <c r="AP411" s="149" t="s">
        <v>274</v>
      </c>
      <c r="AQ411" s="149" t="s">
        <v>275</v>
      </c>
      <c r="AR411" s="158">
        <v>1</v>
      </c>
      <c r="AS411" s="149" t="s">
        <v>275</v>
      </c>
      <c r="AT411" s="149" t="s">
        <v>276</v>
      </c>
      <c r="AU411" s="161">
        <v>1</v>
      </c>
      <c r="AV411" s="159">
        <v>2094.02</v>
      </c>
      <c r="AW411" s="159">
        <v>83.76</v>
      </c>
      <c r="AX411" s="149" t="s">
        <v>274</v>
      </c>
      <c r="AY411" s="162">
        <v>0</v>
      </c>
      <c r="AZ411" s="162" t="s">
        <v>274</v>
      </c>
      <c r="BA411" s="162">
        <v>0</v>
      </c>
      <c r="BB411" s="159">
        <v>2010.26</v>
      </c>
      <c r="BC411" s="162" t="s">
        <v>274</v>
      </c>
      <c r="BD411" s="162">
        <v>0</v>
      </c>
      <c r="BE411" s="159">
        <v>83.76</v>
      </c>
      <c r="BF411" s="159">
        <v>83.76</v>
      </c>
      <c r="BG411" s="159">
        <v>2094.02</v>
      </c>
    </row>
    <row r="412" ht="28.05" customHeight="1" spans="1:59">
      <c r="A412" s="149"/>
      <c r="B412" s="149"/>
      <c r="C412" s="149"/>
      <c r="D412" s="149" t="s">
        <v>1281</v>
      </c>
      <c r="E412" s="340" t="s">
        <v>2232</v>
      </c>
      <c r="F412" s="149" t="s">
        <v>1281</v>
      </c>
      <c r="G412" s="149" t="s">
        <v>2233</v>
      </c>
      <c r="H412" s="149" t="s">
        <v>2234</v>
      </c>
      <c r="I412" s="149" t="s">
        <v>2235</v>
      </c>
      <c r="J412" s="149" t="s">
        <v>2236</v>
      </c>
      <c r="K412" s="149"/>
      <c r="L412" s="149" t="s">
        <v>262</v>
      </c>
      <c r="M412" s="149"/>
      <c r="N412" s="149" t="s">
        <v>263</v>
      </c>
      <c r="O412" s="149" t="s">
        <v>214</v>
      </c>
      <c r="P412" s="149" t="s">
        <v>53</v>
      </c>
      <c r="Q412" s="149"/>
      <c r="R412" s="149" t="s">
        <v>2237</v>
      </c>
      <c r="S412" s="149" t="s">
        <v>289</v>
      </c>
      <c r="T412" s="149" t="s">
        <v>2238</v>
      </c>
      <c r="U412" s="149" t="s">
        <v>267</v>
      </c>
      <c r="V412" s="149"/>
      <c r="W412" s="149"/>
      <c r="X412" s="149" t="s">
        <v>268</v>
      </c>
      <c r="Y412" s="149"/>
      <c r="Z412" s="149"/>
      <c r="AA412" s="149"/>
      <c r="AB412" s="149" t="s">
        <v>269</v>
      </c>
      <c r="AC412" s="149" t="s">
        <v>318</v>
      </c>
      <c r="AD412" s="149" t="s">
        <v>2238</v>
      </c>
      <c r="AE412" s="149" t="s">
        <v>271</v>
      </c>
      <c r="AF412" s="149"/>
      <c r="AG412" s="149" t="s">
        <v>272</v>
      </c>
      <c r="AH412" s="149" t="s">
        <v>273</v>
      </c>
      <c r="AI412" s="158">
        <v>60</v>
      </c>
      <c r="AJ412" s="149"/>
      <c r="AK412" s="159" t="s">
        <v>274</v>
      </c>
      <c r="AL412" s="159" t="s">
        <v>274</v>
      </c>
      <c r="AM412" s="149" t="s">
        <v>274</v>
      </c>
      <c r="AN412" s="160">
        <v>4</v>
      </c>
      <c r="AO412" s="149"/>
      <c r="AP412" s="149" t="s">
        <v>274</v>
      </c>
      <c r="AQ412" s="149" t="s">
        <v>275</v>
      </c>
      <c r="AR412" s="158">
        <v>1</v>
      </c>
      <c r="AS412" s="149" t="s">
        <v>275</v>
      </c>
      <c r="AT412" s="149" t="s">
        <v>276</v>
      </c>
      <c r="AU412" s="161">
        <v>1</v>
      </c>
      <c r="AV412" s="159">
        <v>1692.31</v>
      </c>
      <c r="AW412" s="159">
        <v>67.69</v>
      </c>
      <c r="AX412" s="149" t="s">
        <v>274</v>
      </c>
      <c r="AY412" s="162">
        <v>0</v>
      </c>
      <c r="AZ412" s="162" t="s">
        <v>274</v>
      </c>
      <c r="BA412" s="162">
        <v>0</v>
      </c>
      <c r="BB412" s="159">
        <v>1624.62</v>
      </c>
      <c r="BC412" s="162" t="s">
        <v>274</v>
      </c>
      <c r="BD412" s="162">
        <v>0</v>
      </c>
      <c r="BE412" s="159">
        <v>67.69</v>
      </c>
      <c r="BF412" s="159">
        <v>67.69</v>
      </c>
      <c r="BG412" s="159">
        <v>1692.31</v>
      </c>
    </row>
    <row r="413" ht="28.05" customHeight="1" spans="1:59">
      <c r="A413" s="149"/>
      <c r="B413" s="149"/>
      <c r="C413" s="149"/>
      <c r="D413" s="149" t="s">
        <v>1281</v>
      </c>
      <c r="E413" s="340" t="s">
        <v>2239</v>
      </c>
      <c r="F413" s="149" t="s">
        <v>1281</v>
      </c>
      <c r="G413" s="149" t="s">
        <v>2240</v>
      </c>
      <c r="H413" s="149" t="s">
        <v>1530</v>
      </c>
      <c r="I413" s="149"/>
      <c r="J413" s="149" t="s">
        <v>2241</v>
      </c>
      <c r="K413" s="149"/>
      <c r="L413" s="149" t="s">
        <v>262</v>
      </c>
      <c r="M413" s="149"/>
      <c r="N413" s="149" t="s">
        <v>263</v>
      </c>
      <c r="O413" s="149" t="s">
        <v>214</v>
      </c>
      <c r="P413" s="149" t="s">
        <v>53</v>
      </c>
      <c r="Q413" s="149"/>
      <c r="R413" s="149" t="s">
        <v>2242</v>
      </c>
      <c r="S413" s="149" t="s">
        <v>289</v>
      </c>
      <c r="T413" s="149" t="s">
        <v>2238</v>
      </c>
      <c r="U413" s="149" t="s">
        <v>267</v>
      </c>
      <c r="V413" s="149"/>
      <c r="W413" s="149"/>
      <c r="X413" s="149" t="s">
        <v>310</v>
      </c>
      <c r="Y413" s="149"/>
      <c r="Z413" s="149"/>
      <c r="AA413" s="149"/>
      <c r="AB413" s="149" t="s">
        <v>269</v>
      </c>
      <c r="AC413" s="149" t="s">
        <v>318</v>
      </c>
      <c r="AD413" s="149" t="s">
        <v>2238</v>
      </c>
      <c r="AE413" s="149" t="s">
        <v>271</v>
      </c>
      <c r="AF413" s="149"/>
      <c r="AG413" s="149" t="s">
        <v>272</v>
      </c>
      <c r="AH413" s="149" t="s">
        <v>273</v>
      </c>
      <c r="AI413" s="158">
        <v>60</v>
      </c>
      <c r="AJ413" s="149"/>
      <c r="AK413" s="159" t="s">
        <v>274</v>
      </c>
      <c r="AL413" s="159" t="s">
        <v>274</v>
      </c>
      <c r="AM413" s="149" t="s">
        <v>274</v>
      </c>
      <c r="AN413" s="160">
        <v>4</v>
      </c>
      <c r="AO413" s="149"/>
      <c r="AP413" s="149" t="s">
        <v>274</v>
      </c>
      <c r="AQ413" s="149" t="s">
        <v>275</v>
      </c>
      <c r="AR413" s="158">
        <v>1</v>
      </c>
      <c r="AS413" s="149" t="s">
        <v>275</v>
      </c>
      <c r="AT413" s="149" t="s">
        <v>276</v>
      </c>
      <c r="AU413" s="161">
        <v>1</v>
      </c>
      <c r="AV413" s="159">
        <v>3974.36</v>
      </c>
      <c r="AW413" s="159">
        <v>158.97</v>
      </c>
      <c r="AX413" s="149" t="s">
        <v>274</v>
      </c>
      <c r="AY413" s="162">
        <v>0</v>
      </c>
      <c r="AZ413" s="162" t="s">
        <v>274</v>
      </c>
      <c r="BA413" s="162">
        <v>0</v>
      </c>
      <c r="BB413" s="159">
        <v>3815.39</v>
      </c>
      <c r="BC413" s="162" t="s">
        <v>274</v>
      </c>
      <c r="BD413" s="162">
        <v>0</v>
      </c>
      <c r="BE413" s="159">
        <v>158.97</v>
      </c>
      <c r="BF413" s="159">
        <v>158.97</v>
      </c>
      <c r="BG413" s="159">
        <v>3974.36</v>
      </c>
    </row>
    <row r="414" ht="28.05" customHeight="1" spans="1:59">
      <c r="A414" s="149"/>
      <c r="B414" s="149"/>
      <c r="C414" s="149"/>
      <c r="D414" s="149" t="s">
        <v>1281</v>
      </c>
      <c r="E414" s="340" t="s">
        <v>2243</v>
      </c>
      <c r="F414" s="149" t="s">
        <v>1281</v>
      </c>
      <c r="G414" s="149" t="s">
        <v>2244</v>
      </c>
      <c r="H414" s="149" t="s">
        <v>1284</v>
      </c>
      <c r="I414" s="149" t="s">
        <v>2245</v>
      </c>
      <c r="J414" s="149" t="s">
        <v>2246</v>
      </c>
      <c r="K414" s="149"/>
      <c r="L414" s="149" t="s">
        <v>262</v>
      </c>
      <c r="M414" s="149"/>
      <c r="N414" s="149" t="s">
        <v>263</v>
      </c>
      <c r="O414" s="149" t="s">
        <v>214</v>
      </c>
      <c r="P414" s="149" t="s">
        <v>53</v>
      </c>
      <c r="Q414" s="149"/>
      <c r="R414" s="149" t="s">
        <v>2247</v>
      </c>
      <c r="S414" s="149" t="s">
        <v>289</v>
      </c>
      <c r="T414" s="149" t="s">
        <v>825</v>
      </c>
      <c r="U414" s="149" t="s">
        <v>267</v>
      </c>
      <c r="V414" s="149"/>
      <c r="W414" s="149"/>
      <c r="X414" s="149" t="s">
        <v>1351</v>
      </c>
      <c r="Y414" s="149"/>
      <c r="Z414" s="149"/>
      <c r="AA414" s="149"/>
      <c r="AB414" s="149" t="s">
        <v>269</v>
      </c>
      <c r="AC414" s="149" t="s">
        <v>270</v>
      </c>
      <c r="AD414" s="149" t="s">
        <v>825</v>
      </c>
      <c r="AE414" s="149" t="s">
        <v>271</v>
      </c>
      <c r="AF414" s="149"/>
      <c r="AG414" s="149" t="s">
        <v>272</v>
      </c>
      <c r="AH414" s="149" t="s">
        <v>273</v>
      </c>
      <c r="AI414" s="158">
        <v>21</v>
      </c>
      <c r="AJ414" s="149"/>
      <c r="AK414" s="159" t="s">
        <v>274</v>
      </c>
      <c r="AL414" s="159" t="s">
        <v>274</v>
      </c>
      <c r="AM414" s="149" t="s">
        <v>274</v>
      </c>
      <c r="AN414" s="160">
        <v>4</v>
      </c>
      <c r="AO414" s="149"/>
      <c r="AP414" s="149" t="s">
        <v>274</v>
      </c>
      <c r="AQ414" s="149" t="s">
        <v>275</v>
      </c>
      <c r="AR414" s="158">
        <v>1</v>
      </c>
      <c r="AS414" s="149" t="s">
        <v>275</v>
      </c>
      <c r="AT414" s="149" t="s">
        <v>276</v>
      </c>
      <c r="AU414" s="161">
        <v>1</v>
      </c>
      <c r="AV414" s="159">
        <v>9000</v>
      </c>
      <c r="AW414" s="159">
        <v>360</v>
      </c>
      <c r="AX414" s="149" t="s">
        <v>274</v>
      </c>
      <c r="AY414" s="159">
        <v>144</v>
      </c>
      <c r="AZ414" s="159">
        <v>144</v>
      </c>
      <c r="BA414" s="159">
        <v>576</v>
      </c>
      <c r="BB414" s="159">
        <v>3024</v>
      </c>
      <c r="BC414" s="162" t="s">
        <v>274</v>
      </c>
      <c r="BD414" s="162">
        <v>0</v>
      </c>
      <c r="BE414" s="159">
        <v>5976</v>
      </c>
      <c r="BF414" s="159">
        <v>5976</v>
      </c>
      <c r="BG414" s="159">
        <v>9000</v>
      </c>
    </row>
    <row r="415" ht="28.05" customHeight="1" spans="1:59">
      <c r="A415" s="149"/>
      <c r="B415" s="149"/>
      <c r="C415" s="149"/>
      <c r="D415" s="149" t="s">
        <v>1281</v>
      </c>
      <c r="E415" s="340" t="s">
        <v>2248</v>
      </c>
      <c r="F415" s="149" t="s">
        <v>1281</v>
      </c>
      <c r="G415" s="149" t="s">
        <v>2249</v>
      </c>
      <c r="H415" s="149" t="s">
        <v>1579</v>
      </c>
      <c r="I415" s="149" t="s">
        <v>2250</v>
      </c>
      <c r="J415" s="149" t="s">
        <v>2251</v>
      </c>
      <c r="K415" s="149"/>
      <c r="L415" s="149" t="s">
        <v>262</v>
      </c>
      <c r="M415" s="149"/>
      <c r="N415" s="149" t="s">
        <v>263</v>
      </c>
      <c r="O415" s="149" t="s">
        <v>214</v>
      </c>
      <c r="P415" s="149" t="s">
        <v>53</v>
      </c>
      <c r="Q415" s="149"/>
      <c r="R415" s="149" t="s">
        <v>336</v>
      </c>
      <c r="S415" s="149" t="s">
        <v>289</v>
      </c>
      <c r="T415" s="149" t="s">
        <v>2252</v>
      </c>
      <c r="U415" s="149" t="s">
        <v>267</v>
      </c>
      <c r="V415" s="149"/>
      <c r="W415" s="149"/>
      <c r="X415" s="149" t="s">
        <v>336</v>
      </c>
      <c r="Y415" s="149"/>
      <c r="Z415" s="149"/>
      <c r="AA415" s="149"/>
      <c r="AB415" s="149" t="s">
        <v>269</v>
      </c>
      <c r="AC415" s="149" t="s">
        <v>318</v>
      </c>
      <c r="AD415" s="149" t="s">
        <v>2252</v>
      </c>
      <c r="AE415" s="149" t="s">
        <v>271</v>
      </c>
      <c r="AF415" s="149"/>
      <c r="AG415" s="149" t="s">
        <v>272</v>
      </c>
      <c r="AH415" s="149" t="s">
        <v>273</v>
      </c>
      <c r="AI415" s="158">
        <v>60</v>
      </c>
      <c r="AJ415" s="149"/>
      <c r="AK415" s="159" t="s">
        <v>274</v>
      </c>
      <c r="AL415" s="159" t="s">
        <v>274</v>
      </c>
      <c r="AM415" s="149" t="s">
        <v>274</v>
      </c>
      <c r="AN415" s="160">
        <v>4</v>
      </c>
      <c r="AO415" s="149"/>
      <c r="AP415" s="149" t="s">
        <v>274</v>
      </c>
      <c r="AQ415" s="149" t="s">
        <v>275</v>
      </c>
      <c r="AR415" s="158">
        <v>1</v>
      </c>
      <c r="AS415" s="149" t="s">
        <v>275</v>
      </c>
      <c r="AT415" s="149" t="s">
        <v>276</v>
      </c>
      <c r="AU415" s="161">
        <v>1</v>
      </c>
      <c r="AV415" s="159">
        <v>2547.01</v>
      </c>
      <c r="AW415" s="159">
        <v>101.88</v>
      </c>
      <c r="AX415" s="149" t="s">
        <v>274</v>
      </c>
      <c r="AY415" s="162">
        <v>0</v>
      </c>
      <c r="AZ415" s="162" t="s">
        <v>274</v>
      </c>
      <c r="BA415" s="162">
        <v>0</v>
      </c>
      <c r="BB415" s="159">
        <v>2445.13</v>
      </c>
      <c r="BC415" s="162" t="s">
        <v>274</v>
      </c>
      <c r="BD415" s="162">
        <v>0</v>
      </c>
      <c r="BE415" s="159">
        <v>101.88</v>
      </c>
      <c r="BF415" s="159">
        <v>101.88</v>
      </c>
      <c r="BG415" s="159">
        <v>2547.01</v>
      </c>
    </row>
    <row r="416" ht="28.05" customHeight="1" spans="1:59">
      <c r="A416" s="149"/>
      <c r="B416" s="149"/>
      <c r="C416" s="149"/>
      <c r="D416" s="149" t="s">
        <v>1281</v>
      </c>
      <c r="E416" s="340" t="s">
        <v>2253</v>
      </c>
      <c r="F416" s="149" t="s">
        <v>1281</v>
      </c>
      <c r="G416" s="149" t="s">
        <v>2254</v>
      </c>
      <c r="H416" s="149" t="s">
        <v>1776</v>
      </c>
      <c r="I416" s="149" t="s">
        <v>2255</v>
      </c>
      <c r="J416" s="149" t="s">
        <v>2256</v>
      </c>
      <c r="K416" s="149"/>
      <c r="L416" s="149" t="s">
        <v>262</v>
      </c>
      <c r="M416" s="149"/>
      <c r="N416" s="149" t="s">
        <v>263</v>
      </c>
      <c r="O416" s="149" t="s">
        <v>214</v>
      </c>
      <c r="P416" s="149" t="s">
        <v>53</v>
      </c>
      <c r="Q416" s="149"/>
      <c r="R416" s="149" t="s">
        <v>2257</v>
      </c>
      <c r="S416" s="149" t="s">
        <v>289</v>
      </c>
      <c r="T416" s="149" t="s">
        <v>2258</v>
      </c>
      <c r="U416" s="149" t="s">
        <v>267</v>
      </c>
      <c r="V416" s="149"/>
      <c r="W416" s="149"/>
      <c r="X416" s="149" t="s">
        <v>655</v>
      </c>
      <c r="Y416" s="149"/>
      <c r="Z416" s="149"/>
      <c r="AA416" s="149"/>
      <c r="AB416" s="149" t="s">
        <v>269</v>
      </c>
      <c r="AC416" s="149" t="s">
        <v>318</v>
      </c>
      <c r="AD416" s="149" t="s">
        <v>2258</v>
      </c>
      <c r="AE416" s="149" t="s">
        <v>271</v>
      </c>
      <c r="AF416" s="149"/>
      <c r="AG416" s="149" t="s">
        <v>272</v>
      </c>
      <c r="AH416" s="149" t="s">
        <v>273</v>
      </c>
      <c r="AI416" s="158">
        <v>60</v>
      </c>
      <c r="AJ416" s="149"/>
      <c r="AK416" s="159" t="s">
        <v>274</v>
      </c>
      <c r="AL416" s="159" t="s">
        <v>274</v>
      </c>
      <c r="AM416" s="149" t="s">
        <v>274</v>
      </c>
      <c r="AN416" s="160">
        <v>4</v>
      </c>
      <c r="AO416" s="149"/>
      <c r="AP416" s="149" t="s">
        <v>274</v>
      </c>
      <c r="AQ416" s="149" t="s">
        <v>275</v>
      </c>
      <c r="AR416" s="158">
        <v>1</v>
      </c>
      <c r="AS416" s="149" t="s">
        <v>275</v>
      </c>
      <c r="AT416" s="149" t="s">
        <v>276</v>
      </c>
      <c r="AU416" s="161">
        <v>1</v>
      </c>
      <c r="AV416" s="159">
        <v>1692.31</v>
      </c>
      <c r="AW416" s="159">
        <v>67.69</v>
      </c>
      <c r="AX416" s="149" t="s">
        <v>274</v>
      </c>
      <c r="AY416" s="162">
        <v>0</v>
      </c>
      <c r="AZ416" s="162" t="s">
        <v>274</v>
      </c>
      <c r="BA416" s="162">
        <v>0</v>
      </c>
      <c r="BB416" s="159">
        <v>1624.62</v>
      </c>
      <c r="BC416" s="162" t="s">
        <v>274</v>
      </c>
      <c r="BD416" s="162">
        <v>0</v>
      </c>
      <c r="BE416" s="159">
        <v>67.69</v>
      </c>
      <c r="BF416" s="159">
        <v>67.69</v>
      </c>
      <c r="BG416" s="159">
        <v>1692.31</v>
      </c>
    </row>
    <row r="417" ht="28.05" customHeight="1" spans="1:59">
      <c r="A417" s="149"/>
      <c r="B417" s="149"/>
      <c r="C417" s="149"/>
      <c r="D417" s="149" t="s">
        <v>1281</v>
      </c>
      <c r="E417" s="340" t="s">
        <v>2259</v>
      </c>
      <c r="F417" s="149" t="s">
        <v>1281</v>
      </c>
      <c r="G417" s="149" t="s">
        <v>2260</v>
      </c>
      <c r="H417" s="149" t="s">
        <v>1508</v>
      </c>
      <c r="I417" s="149" t="s">
        <v>2261</v>
      </c>
      <c r="J417" s="149" t="s">
        <v>2262</v>
      </c>
      <c r="K417" s="149"/>
      <c r="L417" s="149" t="s">
        <v>262</v>
      </c>
      <c r="M417" s="149"/>
      <c r="N417" s="149" t="s">
        <v>263</v>
      </c>
      <c r="O417" s="149" t="s">
        <v>214</v>
      </c>
      <c r="P417" s="149" t="s">
        <v>53</v>
      </c>
      <c r="Q417" s="149"/>
      <c r="R417" s="149" t="s">
        <v>2263</v>
      </c>
      <c r="S417" s="149" t="s">
        <v>483</v>
      </c>
      <c r="T417" s="149" t="s">
        <v>842</v>
      </c>
      <c r="U417" s="149" t="s">
        <v>267</v>
      </c>
      <c r="V417" s="149"/>
      <c r="W417" s="149"/>
      <c r="X417" s="149" t="s">
        <v>1351</v>
      </c>
      <c r="Y417" s="149"/>
      <c r="Z417" s="149"/>
      <c r="AA417" s="149"/>
      <c r="AB417" s="149" t="s">
        <v>269</v>
      </c>
      <c r="AC417" s="149" t="s">
        <v>318</v>
      </c>
      <c r="AD417" s="149" t="s">
        <v>842</v>
      </c>
      <c r="AE417" s="149" t="s">
        <v>271</v>
      </c>
      <c r="AF417" s="149"/>
      <c r="AG417" s="149" t="s">
        <v>272</v>
      </c>
      <c r="AH417" s="149" t="s">
        <v>273</v>
      </c>
      <c r="AI417" s="158">
        <v>60</v>
      </c>
      <c r="AJ417" s="149"/>
      <c r="AK417" s="159" t="s">
        <v>274</v>
      </c>
      <c r="AL417" s="159" t="s">
        <v>274</v>
      </c>
      <c r="AM417" s="149" t="s">
        <v>274</v>
      </c>
      <c r="AN417" s="160">
        <v>4</v>
      </c>
      <c r="AO417" s="149"/>
      <c r="AP417" s="149" t="s">
        <v>274</v>
      </c>
      <c r="AQ417" s="149" t="s">
        <v>275</v>
      </c>
      <c r="AR417" s="158">
        <v>1</v>
      </c>
      <c r="AS417" s="149" t="s">
        <v>275</v>
      </c>
      <c r="AT417" s="149" t="s">
        <v>276</v>
      </c>
      <c r="AU417" s="161">
        <v>1</v>
      </c>
      <c r="AV417" s="159">
        <v>1538.46</v>
      </c>
      <c r="AW417" s="159">
        <v>61.54</v>
      </c>
      <c r="AX417" s="149" t="s">
        <v>274</v>
      </c>
      <c r="AY417" s="162">
        <v>0</v>
      </c>
      <c r="AZ417" s="162" t="s">
        <v>274</v>
      </c>
      <c r="BA417" s="162">
        <v>0</v>
      </c>
      <c r="BB417" s="159">
        <v>1476.92</v>
      </c>
      <c r="BC417" s="162" t="s">
        <v>274</v>
      </c>
      <c r="BD417" s="162">
        <v>0</v>
      </c>
      <c r="BE417" s="159">
        <v>61.54</v>
      </c>
      <c r="BF417" s="159">
        <v>61.54</v>
      </c>
      <c r="BG417" s="159">
        <v>1538.46</v>
      </c>
    </row>
    <row r="418" ht="28.05" customHeight="1" spans="1:59">
      <c r="A418" s="149"/>
      <c r="B418" s="149"/>
      <c r="C418" s="149"/>
      <c r="D418" s="149" t="s">
        <v>1281</v>
      </c>
      <c r="E418" s="340" t="s">
        <v>2264</v>
      </c>
      <c r="F418" s="149" t="s">
        <v>1281</v>
      </c>
      <c r="G418" s="149" t="s">
        <v>2265</v>
      </c>
      <c r="H418" s="149" t="s">
        <v>1508</v>
      </c>
      <c r="I418" s="149" t="s">
        <v>2266</v>
      </c>
      <c r="J418" s="149" t="s">
        <v>2267</v>
      </c>
      <c r="K418" s="149"/>
      <c r="L418" s="149" t="s">
        <v>262</v>
      </c>
      <c r="M418" s="149"/>
      <c r="N418" s="149" t="s">
        <v>263</v>
      </c>
      <c r="O418" s="149" t="s">
        <v>214</v>
      </c>
      <c r="P418" s="149" t="s">
        <v>53</v>
      </c>
      <c r="Q418" s="149"/>
      <c r="R418" s="149" t="s">
        <v>2268</v>
      </c>
      <c r="S418" s="149" t="s">
        <v>483</v>
      </c>
      <c r="T418" s="149" t="s">
        <v>842</v>
      </c>
      <c r="U418" s="149" t="s">
        <v>267</v>
      </c>
      <c r="V418" s="149"/>
      <c r="W418" s="149"/>
      <c r="X418" s="149" t="s">
        <v>268</v>
      </c>
      <c r="Y418" s="149"/>
      <c r="Z418" s="149"/>
      <c r="AA418" s="149"/>
      <c r="AB418" s="149" t="s">
        <v>269</v>
      </c>
      <c r="AC418" s="149" t="s">
        <v>318</v>
      </c>
      <c r="AD418" s="149" t="s">
        <v>842</v>
      </c>
      <c r="AE418" s="149" t="s">
        <v>271</v>
      </c>
      <c r="AF418" s="149"/>
      <c r="AG418" s="149" t="s">
        <v>272</v>
      </c>
      <c r="AH418" s="149" t="s">
        <v>273</v>
      </c>
      <c r="AI418" s="158">
        <v>60</v>
      </c>
      <c r="AJ418" s="149"/>
      <c r="AK418" s="159" t="s">
        <v>274</v>
      </c>
      <c r="AL418" s="159" t="s">
        <v>274</v>
      </c>
      <c r="AM418" s="149" t="s">
        <v>274</v>
      </c>
      <c r="AN418" s="160">
        <v>4</v>
      </c>
      <c r="AO418" s="149"/>
      <c r="AP418" s="149" t="s">
        <v>274</v>
      </c>
      <c r="AQ418" s="149" t="s">
        <v>275</v>
      </c>
      <c r="AR418" s="158">
        <v>1</v>
      </c>
      <c r="AS418" s="149" t="s">
        <v>275</v>
      </c>
      <c r="AT418" s="149" t="s">
        <v>276</v>
      </c>
      <c r="AU418" s="161">
        <v>1</v>
      </c>
      <c r="AV418" s="159">
        <v>1410.26</v>
      </c>
      <c r="AW418" s="159">
        <v>56.41</v>
      </c>
      <c r="AX418" s="149" t="s">
        <v>274</v>
      </c>
      <c r="AY418" s="162">
        <v>0</v>
      </c>
      <c r="AZ418" s="162" t="s">
        <v>274</v>
      </c>
      <c r="BA418" s="162">
        <v>0</v>
      </c>
      <c r="BB418" s="159">
        <v>1353.85</v>
      </c>
      <c r="BC418" s="162" t="s">
        <v>274</v>
      </c>
      <c r="BD418" s="162">
        <v>0</v>
      </c>
      <c r="BE418" s="159">
        <v>56.41</v>
      </c>
      <c r="BF418" s="159">
        <v>56.41</v>
      </c>
      <c r="BG418" s="159">
        <v>1410.26</v>
      </c>
    </row>
    <row r="419" ht="28.05" customHeight="1" spans="1:59">
      <c r="A419" s="149"/>
      <c r="B419" s="149"/>
      <c r="C419" s="149"/>
      <c r="D419" s="149" t="s">
        <v>1281</v>
      </c>
      <c r="E419" s="340" t="s">
        <v>2269</v>
      </c>
      <c r="F419" s="149" t="s">
        <v>1281</v>
      </c>
      <c r="G419" s="149" t="s">
        <v>2270</v>
      </c>
      <c r="H419" s="149" t="s">
        <v>1508</v>
      </c>
      <c r="I419" s="149" t="s">
        <v>2266</v>
      </c>
      <c r="J419" s="149" t="s">
        <v>2271</v>
      </c>
      <c r="K419" s="149"/>
      <c r="L419" s="149" t="s">
        <v>262</v>
      </c>
      <c r="M419" s="149"/>
      <c r="N419" s="149" t="s">
        <v>263</v>
      </c>
      <c r="O419" s="149" t="s">
        <v>214</v>
      </c>
      <c r="P419" s="149" t="s">
        <v>53</v>
      </c>
      <c r="Q419" s="149"/>
      <c r="R419" s="149" t="s">
        <v>2272</v>
      </c>
      <c r="S419" s="149" t="s">
        <v>483</v>
      </c>
      <c r="T419" s="149" t="s">
        <v>842</v>
      </c>
      <c r="U419" s="149" t="s">
        <v>267</v>
      </c>
      <c r="V419" s="149"/>
      <c r="W419" s="149"/>
      <c r="X419" s="149" t="s">
        <v>268</v>
      </c>
      <c r="Y419" s="149"/>
      <c r="Z419" s="149"/>
      <c r="AA419" s="149"/>
      <c r="AB419" s="149" t="s">
        <v>269</v>
      </c>
      <c r="AC419" s="149" t="s">
        <v>318</v>
      </c>
      <c r="AD419" s="149" t="s">
        <v>842</v>
      </c>
      <c r="AE419" s="149" t="s">
        <v>271</v>
      </c>
      <c r="AF419" s="149"/>
      <c r="AG419" s="149" t="s">
        <v>272</v>
      </c>
      <c r="AH419" s="149" t="s">
        <v>273</v>
      </c>
      <c r="AI419" s="158">
        <v>60</v>
      </c>
      <c r="AJ419" s="149"/>
      <c r="AK419" s="159" t="s">
        <v>274</v>
      </c>
      <c r="AL419" s="159" t="s">
        <v>274</v>
      </c>
      <c r="AM419" s="149" t="s">
        <v>274</v>
      </c>
      <c r="AN419" s="160">
        <v>4</v>
      </c>
      <c r="AO419" s="149"/>
      <c r="AP419" s="149" t="s">
        <v>274</v>
      </c>
      <c r="AQ419" s="149" t="s">
        <v>275</v>
      </c>
      <c r="AR419" s="158">
        <v>1</v>
      </c>
      <c r="AS419" s="149" t="s">
        <v>275</v>
      </c>
      <c r="AT419" s="149" t="s">
        <v>276</v>
      </c>
      <c r="AU419" s="161">
        <v>1</v>
      </c>
      <c r="AV419" s="159">
        <v>1410.25</v>
      </c>
      <c r="AW419" s="159">
        <v>56.41</v>
      </c>
      <c r="AX419" s="149" t="s">
        <v>274</v>
      </c>
      <c r="AY419" s="162">
        <v>0</v>
      </c>
      <c r="AZ419" s="162" t="s">
        <v>274</v>
      </c>
      <c r="BA419" s="162">
        <v>0</v>
      </c>
      <c r="BB419" s="159">
        <v>1353.84</v>
      </c>
      <c r="BC419" s="162" t="s">
        <v>274</v>
      </c>
      <c r="BD419" s="162">
        <v>0</v>
      </c>
      <c r="BE419" s="159">
        <v>56.41</v>
      </c>
      <c r="BF419" s="159">
        <v>56.41</v>
      </c>
      <c r="BG419" s="159">
        <v>1410.25</v>
      </c>
    </row>
    <row r="420" ht="28.05" customHeight="1" spans="1:59">
      <c r="A420" s="149"/>
      <c r="B420" s="149"/>
      <c r="C420" s="149"/>
      <c r="D420" s="149" t="s">
        <v>1281</v>
      </c>
      <c r="E420" s="340" t="s">
        <v>2273</v>
      </c>
      <c r="F420" s="149" t="s">
        <v>1281</v>
      </c>
      <c r="G420" s="149" t="s">
        <v>2274</v>
      </c>
      <c r="H420" s="149" t="s">
        <v>1508</v>
      </c>
      <c r="I420" s="149" t="s">
        <v>2275</v>
      </c>
      <c r="J420" s="149" t="s">
        <v>2276</v>
      </c>
      <c r="K420" s="149"/>
      <c r="L420" s="149" t="s">
        <v>262</v>
      </c>
      <c r="M420" s="149"/>
      <c r="N420" s="149" t="s">
        <v>263</v>
      </c>
      <c r="O420" s="149" t="s">
        <v>214</v>
      </c>
      <c r="P420" s="149" t="s">
        <v>53</v>
      </c>
      <c r="Q420" s="149"/>
      <c r="R420" s="149" t="s">
        <v>2263</v>
      </c>
      <c r="S420" s="149" t="s">
        <v>483</v>
      </c>
      <c r="T420" s="149" t="s">
        <v>842</v>
      </c>
      <c r="U420" s="149" t="s">
        <v>267</v>
      </c>
      <c r="V420" s="149"/>
      <c r="W420" s="149"/>
      <c r="X420" s="149" t="s">
        <v>1351</v>
      </c>
      <c r="Y420" s="149"/>
      <c r="Z420" s="149"/>
      <c r="AA420" s="149"/>
      <c r="AB420" s="149" t="s">
        <v>269</v>
      </c>
      <c r="AC420" s="149" t="s">
        <v>318</v>
      </c>
      <c r="AD420" s="149" t="s">
        <v>842</v>
      </c>
      <c r="AE420" s="149" t="s">
        <v>271</v>
      </c>
      <c r="AF420" s="149"/>
      <c r="AG420" s="149" t="s">
        <v>272</v>
      </c>
      <c r="AH420" s="149" t="s">
        <v>273</v>
      </c>
      <c r="AI420" s="158">
        <v>60</v>
      </c>
      <c r="AJ420" s="149"/>
      <c r="AK420" s="159" t="s">
        <v>274</v>
      </c>
      <c r="AL420" s="159" t="s">
        <v>274</v>
      </c>
      <c r="AM420" s="149" t="s">
        <v>274</v>
      </c>
      <c r="AN420" s="160">
        <v>4</v>
      </c>
      <c r="AO420" s="149"/>
      <c r="AP420" s="149" t="s">
        <v>274</v>
      </c>
      <c r="AQ420" s="149" t="s">
        <v>275</v>
      </c>
      <c r="AR420" s="158">
        <v>1</v>
      </c>
      <c r="AS420" s="149" t="s">
        <v>275</v>
      </c>
      <c r="AT420" s="149" t="s">
        <v>276</v>
      </c>
      <c r="AU420" s="161">
        <v>1</v>
      </c>
      <c r="AV420" s="159">
        <v>2034.19</v>
      </c>
      <c r="AW420" s="159">
        <v>81.37</v>
      </c>
      <c r="AX420" s="149" t="s">
        <v>274</v>
      </c>
      <c r="AY420" s="162">
        <v>0</v>
      </c>
      <c r="AZ420" s="162" t="s">
        <v>274</v>
      </c>
      <c r="BA420" s="162">
        <v>0</v>
      </c>
      <c r="BB420" s="159">
        <v>1952.82</v>
      </c>
      <c r="BC420" s="162" t="s">
        <v>274</v>
      </c>
      <c r="BD420" s="162">
        <v>0</v>
      </c>
      <c r="BE420" s="159">
        <v>81.37</v>
      </c>
      <c r="BF420" s="159">
        <v>81.37</v>
      </c>
      <c r="BG420" s="159">
        <v>2034.19</v>
      </c>
    </row>
    <row r="421" ht="28.05" customHeight="1" spans="1:59">
      <c r="A421" s="149"/>
      <c r="B421" s="149"/>
      <c r="C421" s="149"/>
      <c r="D421" s="149" t="s">
        <v>1281</v>
      </c>
      <c r="E421" s="340" t="s">
        <v>2277</v>
      </c>
      <c r="F421" s="149" t="s">
        <v>1281</v>
      </c>
      <c r="G421" s="149" t="s">
        <v>2278</v>
      </c>
      <c r="H421" s="149" t="s">
        <v>2279</v>
      </c>
      <c r="I421" s="149" t="s">
        <v>2280</v>
      </c>
      <c r="J421" s="149" t="s">
        <v>2281</v>
      </c>
      <c r="K421" s="149"/>
      <c r="L421" s="149" t="s">
        <v>262</v>
      </c>
      <c r="M421" s="149"/>
      <c r="N421" s="149" t="s">
        <v>263</v>
      </c>
      <c r="O421" s="149" t="s">
        <v>214</v>
      </c>
      <c r="P421" s="149" t="s">
        <v>53</v>
      </c>
      <c r="Q421" s="149"/>
      <c r="R421" s="149" t="s">
        <v>2282</v>
      </c>
      <c r="S421" s="149" t="s">
        <v>483</v>
      </c>
      <c r="T421" s="149" t="s">
        <v>842</v>
      </c>
      <c r="U421" s="149" t="s">
        <v>267</v>
      </c>
      <c r="V421" s="149"/>
      <c r="W421" s="149"/>
      <c r="X421" s="149" t="s">
        <v>51</v>
      </c>
      <c r="Y421" s="149"/>
      <c r="Z421" s="149"/>
      <c r="AA421" s="149"/>
      <c r="AB421" s="149" t="s">
        <v>269</v>
      </c>
      <c r="AC421" s="149" t="s">
        <v>318</v>
      </c>
      <c r="AD421" s="149" t="s">
        <v>842</v>
      </c>
      <c r="AE421" s="149" t="s">
        <v>271</v>
      </c>
      <c r="AF421" s="149"/>
      <c r="AG421" s="149" t="s">
        <v>272</v>
      </c>
      <c r="AH421" s="149" t="s">
        <v>273</v>
      </c>
      <c r="AI421" s="158">
        <v>60</v>
      </c>
      <c r="AJ421" s="149"/>
      <c r="AK421" s="159" t="s">
        <v>274</v>
      </c>
      <c r="AL421" s="159" t="s">
        <v>274</v>
      </c>
      <c r="AM421" s="149" t="s">
        <v>274</v>
      </c>
      <c r="AN421" s="160">
        <v>4</v>
      </c>
      <c r="AO421" s="149"/>
      <c r="AP421" s="149" t="s">
        <v>274</v>
      </c>
      <c r="AQ421" s="149" t="s">
        <v>275</v>
      </c>
      <c r="AR421" s="158">
        <v>1</v>
      </c>
      <c r="AS421" s="149" t="s">
        <v>275</v>
      </c>
      <c r="AT421" s="149" t="s">
        <v>276</v>
      </c>
      <c r="AU421" s="161">
        <v>1</v>
      </c>
      <c r="AV421" s="159">
        <v>1435.9</v>
      </c>
      <c r="AW421" s="159">
        <v>57.44</v>
      </c>
      <c r="AX421" s="149" t="s">
        <v>274</v>
      </c>
      <c r="AY421" s="149"/>
      <c r="AZ421" s="162" t="s">
        <v>274</v>
      </c>
      <c r="BA421" s="162">
        <v>0</v>
      </c>
      <c r="BB421" s="159">
        <v>1378.46</v>
      </c>
      <c r="BC421" s="162" t="s">
        <v>274</v>
      </c>
      <c r="BD421" s="162">
        <v>0</v>
      </c>
      <c r="BE421" s="159">
        <v>57.44</v>
      </c>
      <c r="BF421" s="159">
        <v>57.44</v>
      </c>
      <c r="BG421" s="159">
        <v>1435.9</v>
      </c>
    </row>
    <row r="422" ht="28.05" customHeight="1" spans="1:59">
      <c r="A422" s="149"/>
      <c r="B422" s="149"/>
      <c r="C422" s="149"/>
      <c r="D422" s="149" t="s">
        <v>1281</v>
      </c>
      <c r="E422" s="340" t="s">
        <v>2283</v>
      </c>
      <c r="F422" s="149" t="s">
        <v>1281</v>
      </c>
      <c r="G422" s="149" t="s">
        <v>2284</v>
      </c>
      <c r="H422" s="149" t="s">
        <v>1579</v>
      </c>
      <c r="I422" s="149" t="s">
        <v>2285</v>
      </c>
      <c r="J422" s="149" t="s">
        <v>2286</v>
      </c>
      <c r="K422" s="149"/>
      <c r="L422" s="149" t="s">
        <v>287</v>
      </c>
      <c r="M422" s="149"/>
      <c r="N422" s="149" t="s">
        <v>263</v>
      </c>
      <c r="O422" s="149" t="s">
        <v>214</v>
      </c>
      <c r="P422" s="149" t="s">
        <v>53</v>
      </c>
      <c r="Q422" s="149"/>
      <c r="R422" s="149" t="s">
        <v>333</v>
      </c>
      <c r="S422" s="149" t="s">
        <v>289</v>
      </c>
      <c r="T422" s="149" t="s">
        <v>874</v>
      </c>
      <c r="U422" s="149" t="s">
        <v>267</v>
      </c>
      <c r="V422" s="149"/>
      <c r="W422" s="149"/>
      <c r="X422" s="149" t="s">
        <v>336</v>
      </c>
      <c r="Y422" s="149"/>
      <c r="Z422" s="149"/>
      <c r="AA422" s="149"/>
      <c r="AB422" s="149" t="s">
        <v>269</v>
      </c>
      <c r="AC422" s="149" t="s">
        <v>318</v>
      </c>
      <c r="AD422" s="149" t="s">
        <v>874</v>
      </c>
      <c r="AE422" s="149" t="s">
        <v>271</v>
      </c>
      <c r="AF422" s="149"/>
      <c r="AG422" s="149" t="s">
        <v>272</v>
      </c>
      <c r="AH422" s="149" t="s">
        <v>273</v>
      </c>
      <c r="AI422" s="158">
        <v>60</v>
      </c>
      <c r="AJ422" s="149"/>
      <c r="AK422" s="159" t="s">
        <v>274</v>
      </c>
      <c r="AL422" s="159" t="s">
        <v>274</v>
      </c>
      <c r="AM422" s="149" t="s">
        <v>274</v>
      </c>
      <c r="AN422" s="160">
        <v>4</v>
      </c>
      <c r="AO422" s="149"/>
      <c r="AP422" s="149" t="s">
        <v>274</v>
      </c>
      <c r="AQ422" s="149" t="s">
        <v>275</v>
      </c>
      <c r="AR422" s="158">
        <v>1</v>
      </c>
      <c r="AS422" s="149" t="s">
        <v>275</v>
      </c>
      <c r="AT422" s="149" t="s">
        <v>276</v>
      </c>
      <c r="AU422" s="161">
        <v>1</v>
      </c>
      <c r="AV422" s="159">
        <v>2150</v>
      </c>
      <c r="AW422" s="159">
        <v>86</v>
      </c>
      <c r="AX422" s="149" t="s">
        <v>274</v>
      </c>
      <c r="AY422" s="162">
        <v>0</v>
      </c>
      <c r="AZ422" s="162" t="s">
        <v>274</v>
      </c>
      <c r="BA422" s="162">
        <v>0</v>
      </c>
      <c r="BB422" s="159">
        <v>2064</v>
      </c>
      <c r="BC422" s="162" t="s">
        <v>274</v>
      </c>
      <c r="BD422" s="162">
        <v>0</v>
      </c>
      <c r="BE422" s="159">
        <v>86</v>
      </c>
      <c r="BF422" s="159">
        <v>86</v>
      </c>
      <c r="BG422" s="159">
        <v>2150</v>
      </c>
    </row>
    <row r="423" ht="28.05" customHeight="1" spans="1:59">
      <c r="A423" s="149"/>
      <c r="B423" s="149"/>
      <c r="C423" s="149"/>
      <c r="D423" s="149" t="s">
        <v>1281</v>
      </c>
      <c r="E423" s="340" t="s">
        <v>2287</v>
      </c>
      <c r="F423" s="149" t="s">
        <v>1281</v>
      </c>
      <c r="G423" s="149" t="s">
        <v>2288</v>
      </c>
      <c r="H423" s="149" t="s">
        <v>2289</v>
      </c>
      <c r="I423" s="149" t="s">
        <v>1931</v>
      </c>
      <c r="J423" s="149" t="s">
        <v>2290</v>
      </c>
      <c r="K423" s="149"/>
      <c r="L423" s="149" t="s">
        <v>287</v>
      </c>
      <c r="M423" s="149"/>
      <c r="N423" s="149" t="s">
        <v>263</v>
      </c>
      <c r="O423" s="149" t="s">
        <v>214</v>
      </c>
      <c r="P423" s="149" t="s">
        <v>53</v>
      </c>
      <c r="Q423" s="149"/>
      <c r="R423" s="149" t="s">
        <v>333</v>
      </c>
      <c r="S423" s="149" t="s">
        <v>289</v>
      </c>
      <c r="T423" s="149" t="s">
        <v>874</v>
      </c>
      <c r="U423" s="149" t="s">
        <v>267</v>
      </c>
      <c r="V423" s="149"/>
      <c r="W423" s="149"/>
      <c r="X423" s="149" t="s">
        <v>336</v>
      </c>
      <c r="Y423" s="149"/>
      <c r="Z423" s="149"/>
      <c r="AA423" s="149"/>
      <c r="AB423" s="149" t="s">
        <v>269</v>
      </c>
      <c r="AC423" s="149" t="s">
        <v>318</v>
      </c>
      <c r="AD423" s="149" t="s">
        <v>874</v>
      </c>
      <c r="AE423" s="149" t="s">
        <v>271</v>
      </c>
      <c r="AF423" s="149"/>
      <c r="AG423" s="149" t="s">
        <v>272</v>
      </c>
      <c r="AH423" s="149" t="s">
        <v>273</v>
      </c>
      <c r="AI423" s="158">
        <v>60</v>
      </c>
      <c r="AJ423" s="149"/>
      <c r="AK423" s="159" t="s">
        <v>274</v>
      </c>
      <c r="AL423" s="159" t="s">
        <v>274</v>
      </c>
      <c r="AM423" s="149" t="s">
        <v>274</v>
      </c>
      <c r="AN423" s="160">
        <v>4</v>
      </c>
      <c r="AO423" s="149"/>
      <c r="AP423" s="149" t="s">
        <v>274</v>
      </c>
      <c r="AQ423" s="149" t="s">
        <v>275</v>
      </c>
      <c r="AR423" s="158">
        <v>1</v>
      </c>
      <c r="AS423" s="149" t="s">
        <v>275</v>
      </c>
      <c r="AT423" s="149" t="s">
        <v>276</v>
      </c>
      <c r="AU423" s="161">
        <v>1</v>
      </c>
      <c r="AV423" s="159">
        <v>8376.07</v>
      </c>
      <c r="AW423" s="159">
        <v>335.04</v>
      </c>
      <c r="AX423" s="149" t="s">
        <v>274</v>
      </c>
      <c r="AY423" s="162">
        <v>0</v>
      </c>
      <c r="AZ423" s="162" t="s">
        <v>274</v>
      </c>
      <c r="BA423" s="162">
        <v>0</v>
      </c>
      <c r="BB423" s="159">
        <v>8041.03</v>
      </c>
      <c r="BC423" s="162" t="s">
        <v>274</v>
      </c>
      <c r="BD423" s="162">
        <v>0</v>
      </c>
      <c r="BE423" s="159">
        <v>335.04</v>
      </c>
      <c r="BF423" s="159">
        <v>335.04</v>
      </c>
      <c r="BG423" s="159">
        <v>8376.07</v>
      </c>
    </row>
    <row r="424" ht="28.05" customHeight="1" spans="1:59">
      <c r="A424" s="149"/>
      <c r="B424" s="149"/>
      <c r="C424" s="149"/>
      <c r="D424" s="149" t="s">
        <v>1281</v>
      </c>
      <c r="E424" s="340" t="s">
        <v>2291</v>
      </c>
      <c r="F424" s="149" t="s">
        <v>1281</v>
      </c>
      <c r="G424" s="149" t="s">
        <v>2292</v>
      </c>
      <c r="H424" s="149" t="s">
        <v>2149</v>
      </c>
      <c r="I424" s="149" t="s">
        <v>2045</v>
      </c>
      <c r="J424" s="149" t="s">
        <v>2293</v>
      </c>
      <c r="K424" s="149"/>
      <c r="L424" s="149" t="s">
        <v>287</v>
      </c>
      <c r="M424" s="149"/>
      <c r="N424" s="149" t="s">
        <v>263</v>
      </c>
      <c r="O424" s="149" t="s">
        <v>214</v>
      </c>
      <c r="P424" s="149" t="s">
        <v>53</v>
      </c>
      <c r="Q424" s="149"/>
      <c r="R424" s="149" t="s">
        <v>333</v>
      </c>
      <c r="S424" s="149" t="s">
        <v>289</v>
      </c>
      <c r="T424" s="149" t="s">
        <v>874</v>
      </c>
      <c r="U424" s="149" t="s">
        <v>267</v>
      </c>
      <c r="V424" s="149"/>
      <c r="W424" s="149"/>
      <c r="X424" s="149" t="s">
        <v>336</v>
      </c>
      <c r="Y424" s="149"/>
      <c r="Z424" s="149"/>
      <c r="AA424" s="149"/>
      <c r="AB424" s="149" t="s">
        <v>269</v>
      </c>
      <c r="AC424" s="149" t="s">
        <v>318</v>
      </c>
      <c r="AD424" s="149" t="s">
        <v>874</v>
      </c>
      <c r="AE424" s="149" t="s">
        <v>271</v>
      </c>
      <c r="AF424" s="149"/>
      <c r="AG424" s="149" t="s">
        <v>272</v>
      </c>
      <c r="AH424" s="149" t="s">
        <v>273</v>
      </c>
      <c r="AI424" s="158">
        <v>60</v>
      </c>
      <c r="AJ424" s="149"/>
      <c r="AK424" s="159" t="s">
        <v>274</v>
      </c>
      <c r="AL424" s="159" t="s">
        <v>274</v>
      </c>
      <c r="AM424" s="149" t="s">
        <v>274</v>
      </c>
      <c r="AN424" s="160">
        <v>4</v>
      </c>
      <c r="AO424" s="149"/>
      <c r="AP424" s="149" t="s">
        <v>274</v>
      </c>
      <c r="AQ424" s="149" t="s">
        <v>275</v>
      </c>
      <c r="AR424" s="158">
        <v>1</v>
      </c>
      <c r="AS424" s="149" t="s">
        <v>275</v>
      </c>
      <c r="AT424" s="149" t="s">
        <v>276</v>
      </c>
      <c r="AU424" s="161">
        <v>1</v>
      </c>
      <c r="AV424" s="159">
        <v>8205.13</v>
      </c>
      <c r="AW424" s="159">
        <v>328.21</v>
      </c>
      <c r="AX424" s="149" t="s">
        <v>274</v>
      </c>
      <c r="AY424" s="162">
        <v>0</v>
      </c>
      <c r="AZ424" s="162" t="s">
        <v>274</v>
      </c>
      <c r="BA424" s="162">
        <v>0</v>
      </c>
      <c r="BB424" s="159">
        <v>7876.92</v>
      </c>
      <c r="BC424" s="162" t="s">
        <v>274</v>
      </c>
      <c r="BD424" s="162">
        <v>0</v>
      </c>
      <c r="BE424" s="159">
        <v>328.21</v>
      </c>
      <c r="BF424" s="159">
        <v>328.21</v>
      </c>
      <c r="BG424" s="159">
        <v>8205.13</v>
      </c>
    </row>
    <row r="425" ht="28.05" customHeight="1" spans="1:59">
      <c r="A425" s="149"/>
      <c r="B425" s="149"/>
      <c r="C425" s="149"/>
      <c r="D425" s="149" t="s">
        <v>1281</v>
      </c>
      <c r="E425" s="340" t="s">
        <v>2294</v>
      </c>
      <c r="F425" s="149" t="s">
        <v>1281</v>
      </c>
      <c r="G425" s="149" t="s">
        <v>2295</v>
      </c>
      <c r="H425" s="149" t="s">
        <v>2296</v>
      </c>
      <c r="I425" s="149"/>
      <c r="J425" s="149" t="s">
        <v>2297</v>
      </c>
      <c r="K425" s="149"/>
      <c r="L425" s="149" t="s">
        <v>287</v>
      </c>
      <c r="M425" s="149"/>
      <c r="N425" s="149" t="s">
        <v>263</v>
      </c>
      <c r="O425" s="149" t="s">
        <v>214</v>
      </c>
      <c r="P425" s="149" t="s">
        <v>53</v>
      </c>
      <c r="Q425" s="149"/>
      <c r="R425" s="149" t="s">
        <v>333</v>
      </c>
      <c r="S425" s="149" t="s">
        <v>289</v>
      </c>
      <c r="T425" s="149" t="s">
        <v>874</v>
      </c>
      <c r="U425" s="149" t="s">
        <v>267</v>
      </c>
      <c r="V425" s="149"/>
      <c r="W425" s="149"/>
      <c r="X425" s="149" t="s">
        <v>336</v>
      </c>
      <c r="Y425" s="149"/>
      <c r="Z425" s="149"/>
      <c r="AA425" s="149"/>
      <c r="AB425" s="149" t="s">
        <v>269</v>
      </c>
      <c r="AC425" s="149" t="s">
        <v>318</v>
      </c>
      <c r="AD425" s="149" t="s">
        <v>874</v>
      </c>
      <c r="AE425" s="149" t="s">
        <v>271</v>
      </c>
      <c r="AF425" s="149"/>
      <c r="AG425" s="149" t="s">
        <v>272</v>
      </c>
      <c r="AH425" s="149" t="s">
        <v>273</v>
      </c>
      <c r="AI425" s="158">
        <v>60</v>
      </c>
      <c r="AJ425" s="149"/>
      <c r="AK425" s="159" t="s">
        <v>274</v>
      </c>
      <c r="AL425" s="159" t="s">
        <v>274</v>
      </c>
      <c r="AM425" s="149" t="s">
        <v>274</v>
      </c>
      <c r="AN425" s="160">
        <v>4</v>
      </c>
      <c r="AO425" s="149"/>
      <c r="AP425" s="149" t="s">
        <v>274</v>
      </c>
      <c r="AQ425" s="149" t="s">
        <v>275</v>
      </c>
      <c r="AR425" s="158">
        <v>1</v>
      </c>
      <c r="AS425" s="149" t="s">
        <v>275</v>
      </c>
      <c r="AT425" s="149" t="s">
        <v>276</v>
      </c>
      <c r="AU425" s="161">
        <v>1</v>
      </c>
      <c r="AV425" s="159">
        <v>50239.3</v>
      </c>
      <c r="AW425" s="159">
        <v>2009.57</v>
      </c>
      <c r="AX425" s="149" t="s">
        <v>274</v>
      </c>
      <c r="AY425" s="162">
        <v>0</v>
      </c>
      <c r="AZ425" s="162" t="s">
        <v>274</v>
      </c>
      <c r="BA425" s="162">
        <v>0</v>
      </c>
      <c r="BB425" s="159">
        <v>48229.73</v>
      </c>
      <c r="BC425" s="162" t="s">
        <v>274</v>
      </c>
      <c r="BD425" s="162">
        <v>0</v>
      </c>
      <c r="BE425" s="159">
        <v>2009.57</v>
      </c>
      <c r="BF425" s="159">
        <v>2009.57</v>
      </c>
      <c r="BG425" s="159">
        <v>50239.3</v>
      </c>
    </row>
    <row r="426" ht="28.05" customHeight="1" spans="1:59">
      <c r="A426" s="149"/>
      <c r="B426" s="149"/>
      <c r="C426" s="149"/>
      <c r="D426" s="149" t="s">
        <v>1281</v>
      </c>
      <c r="E426" s="340" t="s">
        <v>2298</v>
      </c>
      <c r="F426" s="149" t="s">
        <v>1281</v>
      </c>
      <c r="G426" s="149" t="s">
        <v>2299</v>
      </c>
      <c r="H426" s="149" t="s">
        <v>2300</v>
      </c>
      <c r="I426" s="149"/>
      <c r="J426" s="149" t="s">
        <v>2301</v>
      </c>
      <c r="K426" s="149"/>
      <c r="L426" s="149" t="s">
        <v>287</v>
      </c>
      <c r="M426" s="149"/>
      <c r="N426" s="149" t="s">
        <v>263</v>
      </c>
      <c r="O426" s="149" t="s">
        <v>214</v>
      </c>
      <c r="P426" s="149" t="s">
        <v>53</v>
      </c>
      <c r="Q426" s="149"/>
      <c r="R426" s="149" t="s">
        <v>333</v>
      </c>
      <c r="S426" s="149" t="s">
        <v>289</v>
      </c>
      <c r="T426" s="149" t="s">
        <v>874</v>
      </c>
      <c r="U426" s="149" t="s">
        <v>267</v>
      </c>
      <c r="V426" s="149"/>
      <c r="W426" s="149"/>
      <c r="X426" s="149" t="s">
        <v>336</v>
      </c>
      <c r="Y426" s="149"/>
      <c r="Z426" s="149"/>
      <c r="AA426" s="149"/>
      <c r="AB426" s="149" t="s">
        <v>269</v>
      </c>
      <c r="AC426" s="149" t="s">
        <v>318</v>
      </c>
      <c r="AD426" s="149" t="s">
        <v>874</v>
      </c>
      <c r="AE426" s="149" t="s">
        <v>271</v>
      </c>
      <c r="AF426" s="149"/>
      <c r="AG426" s="149" t="s">
        <v>272</v>
      </c>
      <c r="AH426" s="149" t="s">
        <v>273</v>
      </c>
      <c r="AI426" s="158">
        <v>60</v>
      </c>
      <c r="AJ426" s="149"/>
      <c r="AK426" s="159" t="s">
        <v>274</v>
      </c>
      <c r="AL426" s="159" t="s">
        <v>274</v>
      </c>
      <c r="AM426" s="149" t="s">
        <v>274</v>
      </c>
      <c r="AN426" s="160">
        <v>4</v>
      </c>
      <c r="AO426" s="149"/>
      <c r="AP426" s="149" t="s">
        <v>274</v>
      </c>
      <c r="AQ426" s="149" t="s">
        <v>275</v>
      </c>
      <c r="AR426" s="158">
        <v>1</v>
      </c>
      <c r="AS426" s="149" t="s">
        <v>275</v>
      </c>
      <c r="AT426" s="149" t="s">
        <v>276</v>
      </c>
      <c r="AU426" s="161">
        <v>1</v>
      </c>
      <c r="AV426" s="159">
        <v>7393.16</v>
      </c>
      <c r="AW426" s="159">
        <v>295.73</v>
      </c>
      <c r="AX426" s="149" t="s">
        <v>274</v>
      </c>
      <c r="AY426" s="162">
        <v>0</v>
      </c>
      <c r="AZ426" s="162" t="s">
        <v>274</v>
      </c>
      <c r="BA426" s="162">
        <v>0</v>
      </c>
      <c r="BB426" s="159">
        <v>7097.43</v>
      </c>
      <c r="BC426" s="162" t="s">
        <v>274</v>
      </c>
      <c r="BD426" s="162">
        <v>0</v>
      </c>
      <c r="BE426" s="159">
        <v>295.73</v>
      </c>
      <c r="BF426" s="159">
        <v>295.73</v>
      </c>
      <c r="BG426" s="159">
        <v>7393.16</v>
      </c>
    </row>
    <row r="427" ht="28.05" customHeight="1" spans="1:59">
      <c r="A427" s="149"/>
      <c r="B427" s="149"/>
      <c r="C427" s="149"/>
      <c r="D427" s="149" t="s">
        <v>1281</v>
      </c>
      <c r="E427" s="340" t="s">
        <v>2302</v>
      </c>
      <c r="F427" s="149" t="s">
        <v>1281</v>
      </c>
      <c r="G427" s="149" t="s">
        <v>2303</v>
      </c>
      <c r="H427" s="149" t="s">
        <v>2304</v>
      </c>
      <c r="I427" s="149" t="s">
        <v>2305</v>
      </c>
      <c r="J427" s="149" t="s">
        <v>2306</v>
      </c>
      <c r="K427" s="149"/>
      <c r="L427" s="149" t="s">
        <v>262</v>
      </c>
      <c r="M427" s="149"/>
      <c r="N427" s="149" t="s">
        <v>263</v>
      </c>
      <c r="O427" s="149" t="s">
        <v>214</v>
      </c>
      <c r="P427" s="149" t="s">
        <v>53</v>
      </c>
      <c r="Q427" s="149"/>
      <c r="R427" s="149" t="s">
        <v>2307</v>
      </c>
      <c r="S427" s="149" t="s">
        <v>785</v>
      </c>
      <c r="T427" s="149" t="s">
        <v>2308</v>
      </c>
      <c r="U427" s="149" t="s">
        <v>267</v>
      </c>
      <c r="V427" s="149"/>
      <c r="W427" s="149"/>
      <c r="X427" s="149" t="s">
        <v>268</v>
      </c>
      <c r="Y427" s="149"/>
      <c r="Z427" s="149"/>
      <c r="AA427" s="149"/>
      <c r="AB427" s="149" t="s">
        <v>269</v>
      </c>
      <c r="AC427" s="149" t="s">
        <v>318</v>
      </c>
      <c r="AD427" s="149" t="s">
        <v>2308</v>
      </c>
      <c r="AE427" s="149" t="s">
        <v>271</v>
      </c>
      <c r="AF427" s="149"/>
      <c r="AG427" s="149" t="s">
        <v>272</v>
      </c>
      <c r="AH427" s="149" t="s">
        <v>273</v>
      </c>
      <c r="AI427" s="158">
        <v>61</v>
      </c>
      <c r="AJ427" s="149"/>
      <c r="AK427" s="159" t="s">
        <v>274</v>
      </c>
      <c r="AL427" s="159" t="s">
        <v>274</v>
      </c>
      <c r="AM427" s="149" t="s">
        <v>274</v>
      </c>
      <c r="AN427" s="160">
        <v>0</v>
      </c>
      <c r="AO427" s="149"/>
      <c r="AP427" s="149" t="s">
        <v>274</v>
      </c>
      <c r="AQ427" s="149" t="s">
        <v>275</v>
      </c>
      <c r="AR427" s="158">
        <v>1</v>
      </c>
      <c r="AS427" s="149" t="s">
        <v>275</v>
      </c>
      <c r="AT427" s="149" t="s">
        <v>276</v>
      </c>
      <c r="AU427" s="161">
        <v>1</v>
      </c>
      <c r="AV427" s="159">
        <v>1017.69</v>
      </c>
      <c r="AW427" s="159">
        <v>0</v>
      </c>
      <c r="AX427" s="149" t="s">
        <v>274</v>
      </c>
      <c r="AY427" s="162">
        <v>0</v>
      </c>
      <c r="AZ427" s="162" t="s">
        <v>274</v>
      </c>
      <c r="BA427" s="159">
        <v>20</v>
      </c>
      <c r="BB427" s="159">
        <v>866.56</v>
      </c>
      <c r="BC427" s="162" t="s">
        <v>274</v>
      </c>
      <c r="BD427" s="159">
        <v>151.13</v>
      </c>
      <c r="BE427" s="159">
        <v>151.13</v>
      </c>
      <c r="BF427" s="162">
        <v>0</v>
      </c>
      <c r="BG427" s="159">
        <v>1017.69</v>
      </c>
    </row>
    <row r="428" ht="28.05" customHeight="1" spans="1:59">
      <c r="A428" s="149"/>
      <c r="B428" s="149"/>
      <c r="C428" s="149"/>
      <c r="D428" s="149" t="s">
        <v>1281</v>
      </c>
      <c r="E428" s="340" t="s">
        <v>2309</v>
      </c>
      <c r="F428" s="149" t="s">
        <v>1281</v>
      </c>
      <c r="G428" s="149" t="s">
        <v>2310</v>
      </c>
      <c r="H428" s="149" t="s">
        <v>1579</v>
      </c>
      <c r="I428" s="149" t="s">
        <v>2311</v>
      </c>
      <c r="J428" s="149" t="s">
        <v>2312</v>
      </c>
      <c r="K428" s="149"/>
      <c r="L428" s="149" t="s">
        <v>262</v>
      </c>
      <c r="M428" s="149"/>
      <c r="N428" s="149" t="s">
        <v>263</v>
      </c>
      <c r="O428" s="149" t="s">
        <v>214</v>
      </c>
      <c r="P428" s="149" t="s">
        <v>53</v>
      </c>
      <c r="Q428" s="149"/>
      <c r="R428" s="149" t="s">
        <v>2313</v>
      </c>
      <c r="S428" s="149" t="s">
        <v>289</v>
      </c>
      <c r="T428" s="149" t="s">
        <v>934</v>
      </c>
      <c r="U428" s="149" t="s">
        <v>267</v>
      </c>
      <c r="V428" s="149"/>
      <c r="W428" s="149"/>
      <c r="X428" s="149" t="s">
        <v>336</v>
      </c>
      <c r="Y428" s="149"/>
      <c r="Z428" s="149"/>
      <c r="AA428" s="149"/>
      <c r="AB428" s="149" t="s">
        <v>269</v>
      </c>
      <c r="AC428" s="149" t="s">
        <v>318</v>
      </c>
      <c r="AD428" s="149" t="s">
        <v>934</v>
      </c>
      <c r="AE428" s="149" t="s">
        <v>271</v>
      </c>
      <c r="AF428" s="149"/>
      <c r="AG428" s="149" t="s">
        <v>272</v>
      </c>
      <c r="AH428" s="149" t="s">
        <v>273</v>
      </c>
      <c r="AI428" s="158">
        <v>60</v>
      </c>
      <c r="AJ428" s="149"/>
      <c r="AK428" s="159" t="s">
        <v>274</v>
      </c>
      <c r="AL428" s="159" t="s">
        <v>274</v>
      </c>
      <c r="AM428" s="149" t="s">
        <v>274</v>
      </c>
      <c r="AN428" s="160">
        <v>4</v>
      </c>
      <c r="AO428" s="149"/>
      <c r="AP428" s="149" t="s">
        <v>274</v>
      </c>
      <c r="AQ428" s="149" t="s">
        <v>275</v>
      </c>
      <c r="AR428" s="158">
        <v>1</v>
      </c>
      <c r="AS428" s="149" t="s">
        <v>275</v>
      </c>
      <c r="AT428" s="149" t="s">
        <v>276</v>
      </c>
      <c r="AU428" s="161">
        <v>1</v>
      </c>
      <c r="AV428" s="159">
        <v>4700.85</v>
      </c>
      <c r="AW428" s="159">
        <v>188.03</v>
      </c>
      <c r="AX428" s="149" t="s">
        <v>274</v>
      </c>
      <c r="AY428" s="162">
        <v>0</v>
      </c>
      <c r="AZ428" s="162" t="s">
        <v>274</v>
      </c>
      <c r="BA428" s="162">
        <v>0</v>
      </c>
      <c r="BB428" s="159">
        <v>4512.82</v>
      </c>
      <c r="BC428" s="162" t="s">
        <v>274</v>
      </c>
      <c r="BD428" s="162">
        <v>0</v>
      </c>
      <c r="BE428" s="159">
        <v>188.03</v>
      </c>
      <c r="BF428" s="159">
        <v>188.03</v>
      </c>
      <c r="BG428" s="159">
        <v>4700.85</v>
      </c>
    </row>
    <row r="429" ht="28.05" customHeight="1" spans="1:59">
      <c r="A429" s="149"/>
      <c r="B429" s="149"/>
      <c r="C429" s="149"/>
      <c r="D429" s="149" t="s">
        <v>1281</v>
      </c>
      <c r="E429" s="340" t="s">
        <v>2314</v>
      </c>
      <c r="F429" s="149" t="s">
        <v>1281</v>
      </c>
      <c r="G429" s="149" t="s">
        <v>2315</v>
      </c>
      <c r="H429" s="149" t="s">
        <v>1854</v>
      </c>
      <c r="I429" s="149"/>
      <c r="J429" s="149" t="s">
        <v>2316</v>
      </c>
      <c r="K429" s="149"/>
      <c r="L429" s="149" t="s">
        <v>262</v>
      </c>
      <c r="M429" s="149"/>
      <c r="N429" s="149" t="s">
        <v>263</v>
      </c>
      <c r="O429" s="149" t="s">
        <v>214</v>
      </c>
      <c r="P429" s="149" t="s">
        <v>53</v>
      </c>
      <c r="Q429" s="149"/>
      <c r="R429" s="149" t="s">
        <v>2317</v>
      </c>
      <c r="S429" s="149" t="s">
        <v>289</v>
      </c>
      <c r="T429" s="149" t="s">
        <v>934</v>
      </c>
      <c r="U429" s="149" t="s">
        <v>267</v>
      </c>
      <c r="V429" s="149"/>
      <c r="W429" s="149"/>
      <c r="X429" s="149" t="s">
        <v>336</v>
      </c>
      <c r="Y429" s="149"/>
      <c r="Z429" s="149"/>
      <c r="AA429" s="149"/>
      <c r="AB429" s="149" t="s">
        <v>269</v>
      </c>
      <c r="AC429" s="149" t="s">
        <v>318</v>
      </c>
      <c r="AD429" s="149" t="s">
        <v>934</v>
      </c>
      <c r="AE429" s="149" t="s">
        <v>271</v>
      </c>
      <c r="AF429" s="149"/>
      <c r="AG429" s="149" t="s">
        <v>272</v>
      </c>
      <c r="AH429" s="149" t="s">
        <v>273</v>
      </c>
      <c r="AI429" s="158">
        <v>60</v>
      </c>
      <c r="AJ429" s="149"/>
      <c r="AK429" s="159" t="s">
        <v>274</v>
      </c>
      <c r="AL429" s="159" t="s">
        <v>274</v>
      </c>
      <c r="AM429" s="149" t="s">
        <v>274</v>
      </c>
      <c r="AN429" s="160">
        <v>4</v>
      </c>
      <c r="AO429" s="149"/>
      <c r="AP429" s="149" t="s">
        <v>274</v>
      </c>
      <c r="AQ429" s="149" t="s">
        <v>275</v>
      </c>
      <c r="AR429" s="158">
        <v>1</v>
      </c>
      <c r="AS429" s="149" t="s">
        <v>275</v>
      </c>
      <c r="AT429" s="149" t="s">
        <v>276</v>
      </c>
      <c r="AU429" s="161">
        <v>1</v>
      </c>
      <c r="AV429" s="159">
        <v>1666.67</v>
      </c>
      <c r="AW429" s="159">
        <v>66.67</v>
      </c>
      <c r="AX429" s="149" t="s">
        <v>274</v>
      </c>
      <c r="AY429" s="162">
        <v>0</v>
      </c>
      <c r="AZ429" s="162" t="s">
        <v>274</v>
      </c>
      <c r="BA429" s="162">
        <v>0</v>
      </c>
      <c r="BB429" s="159">
        <v>1600</v>
      </c>
      <c r="BC429" s="162" t="s">
        <v>274</v>
      </c>
      <c r="BD429" s="162">
        <v>0</v>
      </c>
      <c r="BE429" s="159">
        <v>66.67</v>
      </c>
      <c r="BF429" s="159">
        <v>66.67</v>
      </c>
      <c r="BG429" s="159">
        <v>1666.67</v>
      </c>
    </row>
    <row r="430" ht="28.05" customHeight="1" spans="1:59">
      <c r="A430" s="149"/>
      <c r="B430" s="149"/>
      <c r="C430" s="149"/>
      <c r="D430" s="149" t="s">
        <v>1281</v>
      </c>
      <c r="E430" s="340" t="s">
        <v>2318</v>
      </c>
      <c r="F430" s="149" t="s">
        <v>1281</v>
      </c>
      <c r="G430" s="149" t="s">
        <v>2319</v>
      </c>
      <c r="H430" s="149" t="s">
        <v>1854</v>
      </c>
      <c r="I430" s="149" t="s">
        <v>2275</v>
      </c>
      <c r="J430" s="149" t="s">
        <v>2320</v>
      </c>
      <c r="K430" s="149"/>
      <c r="L430" s="149" t="s">
        <v>262</v>
      </c>
      <c r="M430" s="149"/>
      <c r="N430" s="149" t="s">
        <v>263</v>
      </c>
      <c r="O430" s="149" t="s">
        <v>214</v>
      </c>
      <c r="P430" s="149" t="s">
        <v>53</v>
      </c>
      <c r="Q430" s="149"/>
      <c r="R430" s="149" t="s">
        <v>2321</v>
      </c>
      <c r="S430" s="149" t="s">
        <v>483</v>
      </c>
      <c r="T430" s="149" t="s">
        <v>1035</v>
      </c>
      <c r="U430" s="149" t="s">
        <v>267</v>
      </c>
      <c r="V430" s="149"/>
      <c r="W430" s="149"/>
      <c r="X430" s="149" t="s">
        <v>1351</v>
      </c>
      <c r="Y430" s="149"/>
      <c r="Z430" s="149"/>
      <c r="AA430" s="149"/>
      <c r="AB430" s="149" t="s">
        <v>269</v>
      </c>
      <c r="AC430" s="149" t="s">
        <v>318</v>
      </c>
      <c r="AD430" s="149" t="s">
        <v>1035</v>
      </c>
      <c r="AE430" s="149" t="s">
        <v>271</v>
      </c>
      <c r="AF430" s="149"/>
      <c r="AG430" s="149" t="s">
        <v>272</v>
      </c>
      <c r="AH430" s="149" t="s">
        <v>273</v>
      </c>
      <c r="AI430" s="158">
        <v>60</v>
      </c>
      <c r="AJ430" s="149"/>
      <c r="AK430" s="159" t="s">
        <v>274</v>
      </c>
      <c r="AL430" s="159" t="s">
        <v>274</v>
      </c>
      <c r="AM430" s="149" t="s">
        <v>274</v>
      </c>
      <c r="AN430" s="160">
        <v>4</v>
      </c>
      <c r="AO430" s="149"/>
      <c r="AP430" s="149" t="s">
        <v>274</v>
      </c>
      <c r="AQ430" s="149" t="s">
        <v>275</v>
      </c>
      <c r="AR430" s="158">
        <v>1</v>
      </c>
      <c r="AS430" s="149" t="s">
        <v>275</v>
      </c>
      <c r="AT430" s="149" t="s">
        <v>276</v>
      </c>
      <c r="AU430" s="161">
        <v>1</v>
      </c>
      <c r="AV430" s="159">
        <v>2034.19</v>
      </c>
      <c r="AW430" s="159">
        <v>81.37</v>
      </c>
      <c r="AX430" s="149" t="s">
        <v>274</v>
      </c>
      <c r="AY430" s="162">
        <v>0</v>
      </c>
      <c r="AZ430" s="162" t="s">
        <v>274</v>
      </c>
      <c r="BA430" s="162">
        <v>0</v>
      </c>
      <c r="BB430" s="159">
        <v>1952.82</v>
      </c>
      <c r="BC430" s="162" t="s">
        <v>274</v>
      </c>
      <c r="BD430" s="162">
        <v>0</v>
      </c>
      <c r="BE430" s="159">
        <v>81.37</v>
      </c>
      <c r="BF430" s="159">
        <v>81.37</v>
      </c>
      <c r="BG430" s="159">
        <v>2034.19</v>
      </c>
    </row>
    <row r="431" ht="28.05" customHeight="1" spans="1:59">
      <c r="A431" s="149"/>
      <c r="B431" s="149"/>
      <c r="C431" s="149"/>
      <c r="D431" s="149" t="s">
        <v>1281</v>
      </c>
      <c r="E431" s="340" t="s">
        <v>2322</v>
      </c>
      <c r="F431" s="149" t="s">
        <v>1281</v>
      </c>
      <c r="G431" s="149" t="s">
        <v>2323</v>
      </c>
      <c r="H431" s="149" t="s">
        <v>1854</v>
      </c>
      <c r="I431" s="149" t="s">
        <v>2266</v>
      </c>
      <c r="J431" s="149" t="s">
        <v>2324</v>
      </c>
      <c r="K431" s="149"/>
      <c r="L431" s="149" t="s">
        <v>262</v>
      </c>
      <c r="M431" s="149"/>
      <c r="N431" s="149" t="s">
        <v>263</v>
      </c>
      <c r="O431" s="149" t="s">
        <v>214</v>
      </c>
      <c r="P431" s="149" t="s">
        <v>53</v>
      </c>
      <c r="Q431" s="149"/>
      <c r="R431" s="149" t="s">
        <v>1511</v>
      </c>
      <c r="S431" s="149" t="s">
        <v>483</v>
      </c>
      <c r="T431" s="149" t="s">
        <v>1035</v>
      </c>
      <c r="U431" s="149" t="s">
        <v>267</v>
      </c>
      <c r="V431" s="149"/>
      <c r="W431" s="149"/>
      <c r="X431" s="149" t="s">
        <v>1351</v>
      </c>
      <c r="Y431" s="149"/>
      <c r="Z431" s="149"/>
      <c r="AA431" s="149"/>
      <c r="AB431" s="149" t="s">
        <v>269</v>
      </c>
      <c r="AC431" s="149" t="s">
        <v>318</v>
      </c>
      <c r="AD431" s="149" t="s">
        <v>1035</v>
      </c>
      <c r="AE431" s="149" t="s">
        <v>271</v>
      </c>
      <c r="AF431" s="149"/>
      <c r="AG431" s="149" t="s">
        <v>272</v>
      </c>
      <c r="AH431" s="149" t="s">
        <v>273</v>
      </c>
      <c r="AI431" s="158">
        <v>60</v>
      </c>
      <c r="AJ431" s="149"/>
      <c r="AK431" s="159" t="s">
        <v>274</v>
      </c>
      <c r="AL431" s="159" t="s">
        <v>274</v>
      </c>
      <c r="AM431" s="149" t="s">
        <v>274</v>
      </c>
      <c r="AN431" s="160">
        <v>4</v>
      </c>
      <c r="AO431" s="149"/>
      <c r="AP431" s="149" t="s">
        <v>274</v>
      </c>
      <c r="AQ431" s="149" t="s">
        <v>275</v>
      </c>
      <c r="AR431" s="158">
        <v>1</v>
      </c>
      <c r="AS431" s="149" t="s">
        <v>275</v>
      </c>
      <c r="AT431" s="149" t="s">
        <v>276</v>
      </c>
      <c r="AU431" s="161">
        <v>1</v>
      </c>
      <c r="AV431" s="159">
        <v>1538.46</v>
      </c>
      <c r="AW431" s="159">
        <v>61.54</v>
      </c>
      <c r="AX431" s="149" t="s">
        <v>274</v>
      </c>
      <c r="AY431" s="162">
        <v>0</v>
      </c>
      <c r="AZ431" s="162" t="s">
        <v>274</v>
      </c>
      <c r="BA431" s="162">
        <v>0</v>
      </c>
      <c r="BB431" s="159">
        <v>1476.92</v>
      </c>
      <c r="BC431" s="162" t="s">
        <v>274</v>
      </c>
      <c r="BD431" s="162">
        <v>0</v>
      </c>
      <c r="BE431" s="159">
        <v>61.54</v>
      </c>
      <c r="BF431" s="159">
        <v>61.54</v>
      </c>
      <c r="BG431" s="159">
        <v>1538.46</v>
      </c>
    </row>
    <row r="432" ht="28.05" customHeight="1" spans="1:59">
      <c r="A432" s="149"/>
      <c r="B432" s="149"/>
      <c r="C432" s="149"/>
      <c r="D432" s="149" t="s">
        <v>1281</v>
      </c>
      <c r="E432" s="340" t="s">
        <v>2325</v>
      </c>
      <c r="F432" s="149" t="s">
        <v>1281</v>
      </c>
      <c r="G432" s="149" t="s">
        <v>2326</v>
      </c>
      <c r="H432" s="149" t="s">
        <v>2327</v>
      </c>
      <c r="I432" s="149" t="s">
        <v>2328</v>
      </c>
      <c r="J432" s="149" t="s">
        <v>2329</v>
      </c>
      <c r="K432" s="149"/>
      <c r="L432" s="149" t="s">
        <v>262</v>
      </c>
      <c r="M432" s="149"/>
      <c r="N432" s="149" t="s">
        <v>263</v>
      </c>
      <c r="O432" s="149" t="s">
        <v>214</v>
      </c>
      <c r="P432" s="149" t="s">
        <v>53</v>
      </c>
      <c r="Q432" s="149"/>
      <c r="R432" s="149" t="s">
        <v>927</v>
      </c>
      <c r="S432" s="149" t="s">
        <v>289</v>
      </c>
      <c r="T432" s="149" t="s">
        <v>2330</v>
      </c>
      <c r="U432" s="149" t="s">
        <v>267</v>
      </c>
      <c r="V432" s="149"/>
      <c r="W432" s="149"/>
      <c r="X432" s="149" t="s">
        <v>1047</v>
      </c>
      <c r="Y432" s="149"/>
      <c r="Z432" s="149"/>
      <c r="AA432" s="149"/>
      <c r="AB432" s="149" t="s">
        <v>269</v>
      </c>
      <c r="AC432" s="149" t="s">
        <v>318</v>
      </c>
      <c r="AD432" s="149" t="s">
        <v>2330</v>
      </c>
      <c r="AE432" s="149" t="s">
        <v>271</v>
      </c>
      <c r="AF432" s="149"/>
      <c r="AG432" s="149" t="s">
        <v>272</v>
      </c>
      <c r="AH432" s="149" t="s">
        <v>273</v>
      </c>
      <c r="AI432" s="158">
        <v>60</v>
      </c>
      <c r="AJ432" s="149"/>
      <c r="AK432" s="159" t="s">
        <v>274</v>
      </c>
      <c r="AL432" s="159" t="s">
        <v>274</v>
      </c>
      <c r="AM432" s="149" t="s">
        <v>274</v>
      </c>
      <c r="AN432" s="160">
        <v>4</v>
      </c>
      <c r="AO432" s="149"/>
      <c r="AP432" s="149" t="s">
        <v>274</v>
      </c>
      <c r="AQ432" s="149" t="s">
        <v>275</v>
      </c>
      <c r="AR432" s="158">
        <v>1</v>
      </c>
      <c r="AS432" s="149" t="s">
        <v>275</v>
      </c>
      <c r="AT432" s="149" t="s">
        <v>276</v>
      </c>
      <c r="AU432" s="161">
        <v>1</v>
      </c>
      <c r="AV432" s="159">
        <v>2051.28</v>
      </c>
      <c r="AW432" s="159">
        <v>82.05</v>
      </c>
      <c r="AX432" s="149" t="s">
        <v>274</v>
      </c>
      <c r="AY432" s="162">
        <v>0</v>
      </c>
      <c r="AZ432" s="162" t="s">
        <v>274</v>
      </c>
      <c r="BA432" s="162">
        <v>0</v>
      </c>
      <c r="BB432" s="159">
        <v>1969.23</v>
      </c>
      <c r="BC432" s="162" t="s">
        <v>274</v>
      </c>
      <c r="BD432" s="162">
        <v>0</v>
      </c>
      <c r="BE432" s="159">
        <v>82.05</v>
      </c>
      <c r="BF432" s="159">
        <v>82.05</v>
      </c>
      <c r="BG432" s="159">
        <v>2051.28</v>
      </c>
    </row>
    <row r="433" ht="28.05" customHeight="1" spans="1:59">
      <c r="A433" s="149"/>
      <c r="B433" s="149"/>
      <c r="C433" s="149"/>
      <c r="D433" s="149" t="s">
        <v>1281</v>
      </c>
      <c r="E433" s="340" t="s">
        <v>2331</v>
      </c>
      <c r="F433" s="149" t="s">
        <v>1281</v>
      </c>
      <c r="G433" s="149" t="s">
        <v>2332</v>
      </c>
      <c r="H433" s="149" t="s">
        <v>2327</v>
      </c>
      <c r="I433" s="149" t="s">
        <v>2328</v>
      </c>
      <c r="J433" s="149" t="s">
        <v>2333</v>
      </c>
      <c r="K433" s="149"/>
      <c r="L433" s="149" t="s">
        <v>262</v>
      </c>
      <c r="M433" s="149"/>
      <c r="N433" s="149" t="s">
        <v>263</v>
      </c>
      <c r="O433" s="149" t="s">
        <v>214</v>
      </c>
      <c r="P433" s="149" t="s">
        <v>53</v>
      </c>
      <c r="Q433" s="149"/>
      <c r="R433" s="149" t="s">
        <v>296</v>
      </c>
      <c r="S433" s="149" t="s">
        <v>289</v>
      </c>
      <c r="T433" s="149" t="s">
        <v>2330</v>
      </c>
      <c r="U433" s="149" t="s">
        <v>267</v>
      </c>
      <c r="V433" s="149"/>
      <c r="W433" s="149"/>
      <c r="X433" s="149" t="s">
        <v>336</v>
      </c>
      <c r="Y433" s="149"/>
      <c r="Z433" s="149"/>
      <c r="AA433" s="149"/>
      <c r="AB433" s="149" t="s">
        <v>269</v>
      </c>
      <c r="AC433" s="149" t="s">
        <v>318</v>
      </c>
      <c r="AD433" s="149" t="s">
        <v>2330</v>
      </c>
      <c r="AE433" s="149" t="s">
        <v>271</v>
      </c>
      <c r="AF433" s="149"/>
      <c r="AG433" s="149" t="s">
        <v>272</v>
      </c>
      <c r="AH433" s="149" t="s">
        <v>273</v>
      </c>
      <c r="AI433" s="158">
        <v>60</v>
      </c>
      <c r="AJ433" s="149"/>
      <c r="AK433" s="159" t="s">
        <v>274</v>
      </c>
      <c r="AL433" s="159" t="s">
        <v>274</v>
      </c>
      <c r="AM433" s="149" t="s">
        <v>274</v>
      </c>
      <c r="AN433" s="160">
        <v>4</v>
      </c>
      <c r="AO433" s="149"/>
      <c r="AP433" s="149" t="s">
        <v>274</v>
      </c>
      <c r="AQ433" s="149" t="s">
        <v>275</v>
      </c>
      <c r="AR433" s="158">
        <v>1</v>
      </c>
      <c r="AS433" s="149" t="s">
        <v>275</v>
      </c>
      <c r="AT433" s="149" t="s">
        <v>276</v>
      </c>
      <c r="AU433" s="161">
        <v>1</v>
      </c>
      <c r="AV433" s="159">
        <v>2051.28</v>
      </c>
      <c r="AW433" s="159">
        <v>82.05</v>
      </c>
      <c r="AX433" s="149" t="s">
        <v>274</v>
      </c>
      <c r="AY433" s="162">
        <v>0</v>
      </c>
      <c r="AZ433" s="162" t="s">
        <v>274</v>
      </c>
      <c r="BA433" s="162">
        <v>0</v>
      </c>
      <c r="BB433" s="159">
        <v>1969.23</v>
      </c>
      <c r="BC433" s="162" t="s">
        <v>274</v>
      </c>
      <c r="BD433" s="162">
        <v>0</v>
      </c>
      <c r="BE433" s="159">
        <v>82.05</v>
      </c>
      <c r="BF433" s="159">
        <v>82.05</v>
      </c>
      <c r="BG433" s="159">
        <v>2051.28</v>
      </c>
    </row>
    <row r="434" ht="28.05" customHeight="1" spans="1:59">
      <c r="A434" s="149"/>
      <c r="B434" s="149"/>
      <c r="C434" s="149"/>
      <c r="D434" s="149" t="s">
        <v>1281</v>
      </c>
      <c r="E434" s="340" t="s">
        <v>2334</v>
      </c>
      <c r="F434" s="149" t="s">
        <v>1281</v>
      </c>
      <c r="G434" s="149" t="s">
        <v>2335</v>
      </c>
      <c r="H434" s="149" t="s">
        <v>2336</v>
      </c>
      <c r="I434" s="149" t="s">
        <v>2337</v>
      </c>
      <c r="J434" s="149" t="s">
        <v>2338</v>
      </c>
      <c r="K434" s="149"/>
      <c r="L434" s="149" t="s">
        <v>262</v>
      </c>
      <c r="M434" s="149"/>
      <c r="N434" s="149" t="s">
        <v>263</v>
      </c>
      <c r="O434" s="149" t="s">
        <v>214</v>
      </c>
      <c r="P434" s="149" t="s">
        <v>53</v>
      </c>
      <c r="Q434" s="149"/>
      <c r="R434" s="149" t="s">
        <v>1034</v>
      </c>
      <c r="S434" s="149" t="s">
        <v>483</v>
      </c>
      <c r="T434" s="149" t="s">
        <v>1035</v>
      </c>
      <c r="U434" s="149" t="s">
        <v>267</v>
      </c>
      <c r="V434" s="149"/>
      <c r="W434" s="149"/>
      <c r="X434" s="149" t="s">
        <v>310</v>
      </c>
      <c r="Y434" s="149"/>
      <c r="Z434" s="149"/>
      <c r="AA434" s="149"/>
      <c r="AB434" s="149" t="s">
        <v>269</v>
      </c>
      <c r="AC434" s="149" t="s">
        <v>318</v>
      </c>
      <c r="AD434" s="149" t="s">
        <v>1035</v>
      </c>
      <c r="AE434" s="149" t="s">
        <v>271</v>
      </c>
      <c r="AF434" s="149"/>
      <c r="AG434" s="149" t="s">
        <v>272</v>
      </c>
      <c r="AH434" s="149" t="s">
        <v>273</v>
      </c>
      <c r="AI434" s="158">
        <v>60</v>
      </c>
      <c r="AJ434" s="149"/>
      <c r="AK434" s="159" t="s">
        <v>274</v>
      </c>
      <c r="AL434" s="159" t="s">
        <v>274</v>
      </c>
      <c r="AM434" s="149" t="s">
        <v>274</v>
      </c>
      <c r="AN434" s="160">
        <v>4</v>
      </c>
      <c r="AO434" s="149"/>
      <c r="AP434" s="149" t="s">
        <v>274</v>
      </c>
      <c r="AQ434" s="149" t="s">
        <v>275</v>
      </c>
      <c r="AR434" s="158">
        <v>1</v>
      </c>
      <c r="AS434" s="149" t="s">
        <v>275</v>
      </c>
      <c r="AT434" s="149" t="s">
        <v>276</v>
      </c>
      <c r="AU434" s="161">
        <v>1</v>
      </c>
      <c r="AV434" s="159">
        <v>3290.6</v>
      </c>
      <c r="AW434" s="159">
        <v>131.62</v>
      </c>
      <c r="AX434" s="149" t="s">
        <v>274</v>
      </c>
      <c r="AY434" s="162">
        <v>0</v>
      </c>
      <c r="AZ434" s="162" t="s">
        <v>274</v>
      </c>
      <c r="BA434" s="162">
        <v>0</v>
      </c>
      <c r="BB434" s="159">
        <v>3158.98</v>
      </c>
      <c r="BC434" s="162" t="s">
        <v>274</v>
      </c>
      <c r="BD434" s="162">
        <v>0</v>
      </c>
      <c r="BE434" s="159">
        <v>131.62</v>
      </c>
      <c r="BF434" s="159">
        <v>131.62</v>
      </c>
      <c r="BG434" s="159">
        <v>3290.6</v>
      </c>
    </row>
    <row r="435" ht="28.05" customHeight="1" spans="1:59">
      <c r="A435" s="149"/>
      <c r="B435" s="149"/>
      <c r="C435" s="149"/>
      <c r="D435" s="149" t="s">
        <v>1281</v>
      </c>
      <c r="E435" s="340" t="s">
        <v>2339</v>
      </c>
      <c r="F435" s="149" t="s">
        <v>1281</v>
      </c>
      <c r="G435" s="149" t="s">
        <v>2340</v>
      </c>
      <c r="H435" s="149" t="s">
        <v>1579</v>
      </c>
      <c r="I435" s="149" t="s">
        <v>2341</v>
      </c>
      <c r="J435" s="149" t="s">
        <v>2342</v>
      </c>
      <c r="K435" s="149"/>
      <c r="L435" s="149" t="s">
        <v>262</v>
      </c>
      <c r="M435" s="149"/>
      <c r="N435" s="149" t="s">
        <v>263</v>
      </c>
      <c r="O435" s="149" t="s">
        <v>214</v>
      </c>
      <c r="P435" s="149" t="s">
        <v>53</v>
      </c>
      <c r="Q435" s="149"/>
      <c r="R435" s="149" t="s">
        <v>160</v>
      </c>
      <c r="S435" s="149" t="s">
        <v>483</v>
      </c>
      <c r="T435" s="149" t="s">
        <v>2343</v>
      </c>
      <c r="U435" s="149" t="s">
        <v>267</v>
      </c>
      <c r="V435" s="149"/>
      <c r="W435" s="149"/>
      <c r="X435" s="149" t="s">
        <v>336</v>
      </c>
      <c r="Y435" s="149"/>
      <c r="Z435" s="149"/>
      <c r="AA435" s="149"/>
      <c r="AB435" s="149" t="s">
        <v>269</v>
      </c>
      <c r="AC435" s="149" t="s">
        <v>318</v>
      </c>
      <c r="AD435" s="149" t="s">
        <v>2343</v>
      </c>
      <c r="AE435" s="149" t="s">
        <v>271</v>
      </c>
      <c r="AF435" s="149"/>
      <c r="AG435" s="149" t="s">
        <v>272</v>
      </c>
      <c r="AH435" s="149" t="s">
        <v>273</v>
      </c>
      <c r="AI435" s="158">
        <v>60</v>
      </c>
      <c r="AJ435" s="149"/>
      <c r="AK435" s="159" t="s">
        <v>274</v>
      </c>
      <c r="AL435" s="159" t="s">
        <v>274</v>
      </c>
      <c r="AM435" s="149" t="s">
        <v>274</v>
      </c>
      <c r="AN435" s="160">
        <v>4</v>
      </c>
      <c r="AO435" s="149"/>
      <c r="AP435" s="149" t="s">
        <v>274</v>
      </c>
      <c r="AQ435" s="149" t="s">
        <v>275</v>
      </c>
      <c r="AR435" s="158">
        <v>1</v>
      </c>
      <c r="AS435" s="149" t="s">
        <v>275</v>
      </c>
      <c r="AT435" s="149" t="s">
        <v>276</v>
      </c>
      <c r="AU435" s="161">
        <v>1</v>
      </c>
      <c r="AV435" s="159">
        <v>1794.87</v>
      </c>
      <c r="AW435" s="159">
        <v>71.79</v>
      </c>
      <c r="AX435" s="149" t="s">
        <v>274</v>
      </c>
      <c r="AY435" s="162">
        <v>0</v>
      </c>
      <c r="AZ435" s="162" t="s">
        <v>274</v>
      </c>
      <c r="BA435" s="162">
        <v>0</v>
      </c>
      <c r="BB435" s="159">
        <v>1723.08</v>
      </c>
      <c r="BC435" s="162" t="s">
        <v>274</v>
      </c>
      <c r="BD435" s="162">
        <v>0</v>
      </c>
      <c r="BE435" s="159">
        <v>71.79</v>
      </c>
      <c r="BF435" s="159">
        <v>71.79</v>
      </c>
      <c r="BG435" s="159">
        <v>1794.87</v>
      </c>
    </row>
    <row r="436" ht="28.05" customHeight="1" spans="1:59">
      <c r="A436" s="149"/>
      <c r="B436" s="149"/>
      <c r="C436" s="149"/>
      <c r="D436" s="149" t="s">
        <v>1281</v>
      </c>
      <c r="E436" s="340" t="s">
        <v>2344</v>
      </c>
      <c r="F436" s="149" t="s">
        <v>1281</v>
      </c>
      <c r="G436" s="149" t="s">
        <v>2345</v>
      </c>
      <c r="H436" s="149" t="s">
        <v>1579</v>
      </c>
      <c r="I436" s="149" t="s">
        <v>2346</v>
      </c>
      <c r="J436" s="149" t="s">
        <v>2347</v>
      </c>
      <c r="K436" s="149"/>
      <c r="L436" s="149" t="s">
        <v>262</v>
      </c>
      <c r="M436" s="149"/>
      <c r="N436" s="149" t="s">
        <v>263</v>
      </c>
      <c r="O436" s="149" t="s">
        <v>214</v>
      </c>
      <c r="P436" s="149" t="s">
        <v>53</v>
      </c>
      <c r="Q436" s="149"/>
      <c r="R436" s="149" t="s">
        <v>333</v>
      </c>
      <c r="S436" s="149" t="s">
        <v>483</v>
      </c>
      <c r="T436" s="149" t="s">
        <v>2343</v>
      </c>
      <c r="U436" s="149" t="s">
        <v>267</v>
      </c>
      <c r="V436" s="149"/>
      <c r="W436" s="149"/>
      <c r="X436" s="149" t="s">
        <v>336</v>
      </c>
      <c r="Y436" s="149"/>
      <c r="Z436" s="149"/>
      <c r="AA436" s="149"/>
      <c r="AB436" s="149" t="s">
        <v>269</v>
      </c>
      <c r="AC436" s="149" t="s">
        <v>318</v>
      </c>
      <c r="AD436" s="149" t="s">
        <v>2343</v>
      </c>
      <c r="AE436" s="149" t="s">
        <v>271</v>
      </c>
      <c r="AF436" s="149"/>
      <c r="AG436" s="149" t="s">
        <v>272</v>
      </c>
      <c r="AH436" s="149" t="s">
        <v>273</v>
      </c>
      <c r="AI436" s="158">
        <v>60</v>
      </c>
      <c r="AJ436" s="149"/>
      <c r="AK436" s="159" t="s">
        <v>274</v>
      </c>
      <c r="AL436" s="159" t="s">
        <v>274</v>
      </c>
      <c r="AM436" s="149" t="s">
        <v>274</v>
      </c>
      <c r="AN436" s="160">
        <v>4</v>
      </c>
      <c r="AO436" s="149"/>
      <c r="AP436" s="149" t="s">
        <v>274</v>
      </c>
      <c r="AQ436" s="149" t="s">
        <v>275</v>
      </c>
      <c r="AR436" s="158">
        <v>1</v>
      </c>
      <c r="AS436" s="149" t="s">
        <v>275</v>
      </c>
      <c r="AT436" s="149" t="s">
        <v>276</v>
      </c>
      <c r="AU436" s="161">
        <v>1</v>
      </c>
      <c r="AV436" s="159">
        <v>4273.5</v>
      </c>
      <c r="AW436" s="159">
        <v>170.94</v>
      </c>
      <c r="AX436" s="149" t="s">
        <v>274</v>
      </c>
      <c r="AY436" s="162">
        <v>0</v>
      </c>
      <c r="AZ436" s="162" t="s">
        <v>274</v>
      </c>
      <c r="BA436" s="162">
        <v>0</v>
      </c>
      <c r="BB436" s="159">
        <v>4102.56</v>
      </c>
      <c r="BC436" s="162" t="s">
        <v>274</v>
      </c>
      <c r="BD436" s="162">
        <v>0</v>
      </c>
      <c r="BE436" s="159">
        <v>170.94</v>
      </c>
      <c r="BF436" s="159">
        <v>170.94</v>
      </c>
      <c r="BG436" s="159">
        <v>4273.5</v>
      </c>
    </row>
    <row r="437" ht="28.05" customHeight="1" spans="1:59">
      <c r="A437" s="149"/>
      <c r="B437" s="149"/>
      <c r="C437" s="149"/>
      <c r="D437" s="149" t="s">
        <v>1281</v>
      </c>
      <c r="E437" s="340" t="s">
        <v>2348</v>
      </c>
      <c r="F437" s="149" t="s">
        <v>1281</v>
      </c>
      <c r="G437" s="149" t="s">
        <v>2349</v>
      </c>
      <c r="H437" s="149" t="s">
        <v>1579</v>
      </c>
      <c r="I437" s="149" t="s">
        <v>2346</v>
      </c>
      <c r="J437" s="149" t="s">
        <v>2350</v>
      </c>
      <c r="K437" s="149"/>
      <c r="L437" s="149" t="s">
        <v>262</v>
      </c>
      <c r="M437" s="149"/>
      <c r="N437" s="149" t="s">
        <v>263</v>
      </c>
      <c r="O437" s="149" t="s">
        <v>214</v>
      </c>
      <c r="P437" s="149" t="s">
        <v>53</v>
      </c>
      <c r="Q437" s="149"/>
      <c r="R437" s="149" t="s">
        <v>333</v>
      </c>
      <c r="S437" s="149" t="s">
        <v>483</v>
      </c>
      <c r="T437" s="149" t="s">
        <v>2343</v>
      </c>
      <c r="U437" s="149" t="s">
        <v>267</v>
      </c>
      <c r="V437" s="149"/>
      <c r="W437" s="149"/>
      <c r="X437" s="149" t="s">
        <v>336</v>
      </c>
      <c r="Y437" s="149"/>
      <c r="Z437" s="149"/>
      <c r="AA437" s="149"/>
      <c r="AB437" s="149" t="s">
        <v>269</v>
      </c>
      <c r="AC437" s="149" t="s">
        <v>318</v>
      </c>
      <c r="AD437" s="149" t="s">
        <v>2343</v>
      </c>
      <c r="AE437" s="149" t="s">
        <v>271</v>
      </c>
      <c r="AF437" s="149"/>
      <c r="AG437" s="149" t="s">
        <v>272</v>
      </c>
      <c r="AH437" s="149" t="s">
        <v>273</v>
      </c>
      <c r="AI437" s="158">
        <v>60</v>
      </c>
      <c r="AJ437" s="149"/>
      <c r="AK437" s="159" t="s">
        <v>274</v>
      </c>
      <c r="AL437" s="159" t="s">
        <v>274</v>
      </c>
      <c r="AM437" s="149" t="s">
        <v>274</v>
      </c>
      <c r="AN437" s="160">
        <v>4</v>
      </c>
      <c r="AO437" s="149"/>
      <c r="AP437" s="149" t="s">
        <v>274</v>
      </c>
      <c r="AQ437" s="149" t="s">
        <v>275</v>
      </c>
      <c r="AR437" s="158">
        <v>1</v>
      </c>
      <c r="AS437" s="149" t="s">
        <v>275</v>
      </c>
      <c r="AT437" s="149" t="s">
        <v>276</v>
      </c>
      <c r="AU437" s="161">
        <v>1</v>
      </c>
      <c r="AV437" s="159">
        <v>4273.5</v>
      </c>
      <c r="AW437" s="159">
        <v>170.94</v>
      </c>
      <c r="AX437" s="149" t="s">
        <v>274</v>
      </c>
      <c r="AY437" s="162">
        <v>0</v>
      </c>
      <c r="AZ437" s="162" t="s">
        <v>274</v>
      </c>
      <c r="BA437" s="162">
        <v>0</v>
      </c>
      <c r="BB437" s="159">
        <v>4102.56</v>
      </c>
      <c r="BC437" s="162" t="s">
        <v>274</v>
      </c>
      <c r="BD437" s="162">
        <v>0</v>
      </c>
      <c r="BE437" s="159">
        <v>170.94</v>
      </c>
      <c r="BF437" s="159">
        <v>170.94</v>
      </c>
      <c r="BG437" s="159">
        <v>4273.5</v>
      </c>
    </row>
    <row r="438" ht="28.05" customHeight="1" spans="1:59">
      <c r="A438" s="149"/>
      <c r="B438" s="149"/>
      <c r="C438" s="149"/>
      <c r="D438" s="149" t="s">
        <v>1281</v>
      </c>
      <c r="E438" s="340" t="s">
        <v>2351</v>
      </c>
      <c r="F438" s="149" t="s">
        <v>1281</v>
      </c>
      <c r="G438" s="149" t="s">
        <v>2352</v>
      </c>
      <c r="H438" s="149" t="s">
        <v>1579</v>
      </c>
      <c r="I438" s="149" t="s">
        <v>2346</v>
      </c>
      <c r="J438" s="149" t="s">
        <v>2353</v>
      </c>
      <c r="K438" s="149"/>
      <c r="L438" s="149" t="s">
        <v>262</v>
      </c>
      <c r="M438" s="149"/>
      <c r="N438" s="149" t="s">
        <v>263</v>
      </c>
      <c r="O438" s="149" t="s">
        <v>214</v>
      </c>
      <c r="P438" s="149" t="s">
        <v>53</v>
      </c>
      <c r="Q438" s="149"/>
      <c r="R438" s="149" t="s">
        <v>333</v>
      </c>
      <c r="S438" s="149" t="s">
        <v>483</v>
      </c>
      <c r="T438" s="149" t="s">
        <v>2343</v>
      </c>
      <c r="U438" s="149" t="s">
        <v>267</v>
      </c>
      <c r="V438" s="149"/>
      <c r="W438" s="149"/>
      <c r="X438" s="149" t="s">
        <v>336</v>
      </c>
      <c r="Y438" s="149"/>
      <c r="Z438" s="149"/>
      <c r="AA438" s="149"/>
      <c r="AB438" s="149" t="s">
        <v>269</v>
      </c>
      <c r="AC438" s="149" t="s">
        <v>318</v>
      </c>
      <c r="AD438" s="149" t="s">
        <v>2343</v>
      </c>
      <c r="AE438" s="149" t="s">
        <v>271</v>
      </c>
      <c r="AF438" s="149"/>
      <c r="AG438" s="149" t="s">
        <v>272</v>
      </c>
      <c r="AH438" s="149" t="s">
        <v>273</v>
      </c>
      <c r="AI438" s="158">
        <v>60</v>
      </c>
      <c r="AJ438" s="149"/>
      <c r="AK438" s="159" t="s">
        <v>274</v>
      </c>
      <c r="AL438" s="159" t="s">
        <v>274</v>
      </c>
      <c r="AM438" s="149" t="s">
        <v>274</v>
      </c>
      <c r="AN438" s="160">
        <v>4</v>
      </c>
      <c r="AO438" s="149"/>
      <c r="AP438" s="149" t="s">
        <v>274</v>
      </c>
      <c r="AQ438" s="149" t="s">
        <v>275</v>
      </c>
      <c r="AR438" s="158">
        <v>1</v>
      </c>
      <c r="AS438" s="149" t="s">
        <v>275</v>
      </c>
      <c r="AT438" s="149" t="s">
        <v>276</v>
      </c>
      <c r="AU438" s="161">
        <v>1</v>
      </c>
      <c r="AV438" s="159">
        <v>4273.5</v>
      </c>
      <c r="AW438" s="159">
        <v>170.94</v>
      </c>
      <c r="AX438" s="149" t="s">
        <v>274</v>
      </c>
      <c r="AY438" s="162">
        <v>0</v>
      </c>
      <c r="AZ438" s="162" t="s">
        <v>274</v>
      </c>
      <c r="BA438" s="162">
        <v>0</v>
      </c>
      <c r="BB438" s="159">
        <v>4102.56</v>
      </c>
      <c r="BC438" s="162" t="s">
        <v>274</v>
      </c>
      <c r="BD438" s="162">
        <v>0</v>
      </c>
      <c r="BE438" s="159">
        <v>170.94</v>
      </c>
      <c r="BF438" s="159">
        <v>170.94</v>
      </c>
      <c r="BG438" s="159">
        <v>4273.5</v>
      </c>
    </row>
    <row r="439" ht="28.05" customHeight="1" spans="1:59">
      <c r="A439" s="149"/>
      <c r="B439" s="149"/>
      <c r="C439" s="149"/>
      <c r="D439" s="149" t="s">
        <v>1281</v>
      </c>
      <c r="E439" s="340" t="s">
        <v>2354</v>
      </c>
      <c r="F439" s="149" t="s">
        <v>1281</v>
      </c>
      <c r="G439" s="149" t="s">
        <v>2355</v>
      </c>
      <c r="H439" s="149" t="s">
        <v>1579</v>
      </c>
      <c r="I439" s="149" t="s">
        <v>2346</v>
      </c>
      <c r="J439" s="149" t="s">
        <v>2356</v>
      </c>
      <c r="K439" s="149"/>
      <c r="L439" s="149" t="s">
        <v>262</v>
      </c>
      <c r="M439" s="149"/>
      <c r="N439" s="149" t="s">
        <v>263</v>
      </c>
      <c r="O439" s="149" t="s">
        <v>214</v>
      </c>
      <c r="P439" s="149" t="s">
        <v>53</v>
      </c>
      <c r="Q439" s="149"/>
      <c r="R439" s="149" t="s">
        <v>333</v>
      </c>
      <c r="S439" s="149" t="s">
        <v>483</v>
      </c>
      <c r="T439" s="149" t="s">
        <v>2343</v>
      </c>
      <c r="U439" s="149" t="s">
        <v>267</v>
      </c>
      <c r="V439" s="149"/>
      <c r="W439" s="149"/>
      <c r="X439" s="149" t="s">
        <v>336</v>
      </c>
      <c r="Y439" s="149"/>
      <c r="Z439" s="149"/>
      <c r="AA439" s="149"/>
      <c r="AB439" s="149" t="s">
        <v>269</v>
      </c>
      <c r="AC439" s="149" t="s">
        <v>318</v>
      </c>
      <c r="AD439" s="149" t="s">
        <v>2343</v>
      </c>
      <c r="AE439" s="149" t="s">
        <v>271</v>
      </c>
      <c r="AF439" s="149"/>
      <c r="AG439" s="149" t="s">
        <v>272</v>
      </c>
      <c r="AH439" s="149" t="s">
        <v>273</v>
      </c>
      <c r="AI439" s="158">
        <v>60</v>
      </c>
      <c r="AJ439" s="149"/>
      <c r="AK439" s="159" t="s">
        <v>274</v>
      </c>
      <c r="AL439" s="159" t="s">
        <v>274</v>
      </c>
      <c r="AM439" s="149" t="s">
        <v>274</v>
      </c>
      <c r="AN439" s="160">
        <v>4</v>
      </c>
      <c r="AO439" s="149"/>
      <c r="AP439" s="149" t="s">
        <v>274</v>
      </c>
      <c r="AQ439" s="149" t="s">
        <v>275</v>
      </c>
      <c r="AR439" s="158">
        <v>1</v>
      </c>
      <c r="AS439" s="149" t="s">
        <v>275</v>
      </c>
      <c r="AT439" s="149" t="s">
        <v>276</v>
      </c>
      <c r="AU439" s="161">
        <v>1</v>
      </c>
      <c r="AV439" s="159">
        <v>4273.52</v>
      </c>
      <c r="AW439" s="159">
        <v>170.94</v>
      </c>
      <c r="AX439" s="149" t="s">
        <v>274</v>
      </c>
      <c r="AY439" s="162">
        <v>0</v>
      </c>
      <c r="AZ439" s="162" t="s">
        <v>274</v>
      </c>
      <c r="BA439" s="162">
        <v>0</v>
      </c>
      <c r="BB439" s="159">
        <v>4102.58</v>
      </c>
      <c r="BC439" s="162" t="s">
        <v>274</v>
      </c>
      <c r="BD439" s="162">
        <v>0</v>
      </c>
      <c r="BE439" s="159">
        <v>170.94</v>
      </c>
      <c r="BF439" s="159">
        <v>170.94</v>
      </c>
      <c r="BG439" s="159">
        <v>4273.52</v>
      </c>
    </row>
    <row r="440" ht="28.05" customHeight="1" spans="1:59">
      <c r="A440" s="149"/>
      <c r="B440" s="149"/>
      <c r="C440" s="149"/>
      <c r="D440" s="149" t="s">
        <v>1281</v>
      </c>
      <c r="E440" s="340" t="s">
        <v>2357</v>
      </c>
      <c r="F440" s="149" t="s">
        <v>1281</v>
      </c>
      <c r="G440" s="149" t="s">
        <v>2358</v>
      </c>
      <c r="H440" s="149" t="s">
        <v>2359</v>
      </c>
      <c r="I440" s="149" t="s">
        <v>2360</v>
      </c>
      <c r="J440" s="149" t="s">
        <v>2361</v>
      </c>
      <c r="K440" s="149"/>
      <c r="L440" s="149" t="s">
        <v>262</v>
      </c>
      <c r="M440" s="149"/>
      <c r="N440" s="149" t="s">
        <v>263</v>
      </c>
      <c r="O440" s="149" t="s">
        <v>214</v>
      </c>
      <c r="P440" s="149" t="s">
        <v>53</v>
      </c>
      <c r="Q440" s="149"/>
      <c r="R440" s="149" t="s">
        <v>1884</v>
      </c>
      <c r="S440" s="149" t="s">
        <v>289</v>
      </c>
      <c r="T440" s="149" t="s">
        <v>70</v>
      </c>
      <c r="U440" s="149" t="s">
        <v>267</v>
      </c>
      <c r="V440" s="149"/>
      <c r="W440" s="149"/>
      <c r="X440" s="149" t="s">
        <v>1886</v>
      </c>
      <c r="Y440" s="149"/>
      <c r="Z440" s="149"/>
      <c r="AA440" s="149"/>
      <c r="AB440" s="149" t="s">
        <v>269</v>
      </c>
      <c r="AC440" s="149" t="s">
        <v>318</v>
      </c>
      <c r="AD440" s="149" t="s">
        <v>70</v>
      </c>
      <c r="AE440" s="149" t="s">
        <v>271</v>
      </c>
      <c r="AF440" s="149"/>
      <c r="AG440" s="149" t="s">
        <v>272</v>
      </c>
      <c r="AH440" s="149" t="s">
        <v>273</v>
      </c>
      <c r="AI440" s="158">
        <v>60</v>
      </c>
      <c r="AJ440" s="149"/>
      <c r="AK440" s="159" t="s">
        <v>274</v>
      </c>
      <c r="AL440" s="159" t="s">
        <v>274</v>
      </c>
      <c r="AM440" s="149" t="s">
        <v>274</v>
      </c>
      <c r="AN440" s="160">
        <v>4</v>
      </c>
      <c r="AO440" s="149"/>
      <c r="AP440" s="149" t="s">
        <v>274</v>
      </c>
      <c r="AQ440" s="149" t="s">
        <v>275</v>
      </c>
      <c r="AR440" s="158">
        <v>1</v>
      </c>
      <c r="AS440" s="149" t="s">
        <v>275</v>
      </c>
      <c r="AT440" s="149" t="s">
        <v>276</v>
      </c>
      <c r="AU440" s="161">
        <v>1</v>
      </c>
      <c r="AV440" s="159">
        <v>1581.2</v>
      </c>
      <c r="AW440" s="159">
        <v>63.25</v>
      </c>
      <c r="AX440" s="149" t="s">
        <v>274</v>
      </c>
      <c r="AY440" s="162">
        <v>0</v>
      </c>
      <c r="AZ440" s="162" t="s">
        <v>274</v>
      </c>
      <c r="BA440" s="162">
        <v>0</v>
      </c>
      <c r="BB440" s="159">
        <v>1517.95</v>
      </c>
      <c r="BC440" s="162" t="s">
        <v>274</v>
      </c>
      <c r="BD440" s="162">
        <v>0</v>
      </c>
      <c r="BE440" s="159">
        <v>63.25</v>
      </c>
      <c r="BF440" s="159">
        <v>63.25</v>
      </c>
      <c r="BG440" s="159">
        <v>1581.2</v>
      </c>
    </row>
    <row r="441" ht="28.05" customHeight="1" spans="1:59">
      <c r="A441" s="149"/>
      <c r="B441" s="149"/>
      <c r="C441" s="149"/>
      <c r="D441" s="149" t="s">
        <v>1281</v>
      </c>
      <c r="E441" s="340" t="s">
        <v>2362</v>
      </c>
      <c r="F441" s="149" t="s">
        <v>1281</v>
      </c>
      <c r="G441" s="149" t="s">
        <v>2363</v>
      </c>
      <c r="H441" s="149" t="s">
        <v>2364</v>
      </c>
      <c r="I441" s="149" t="s">
        <v>2360</v>
      </c>
      <c r="J441" s="149" t="s">
        <v>2365</v>
      </c>
      <c r="K441" s="149"/>
      <c r="L441" s="149" t="s">
        <v>262</v>
      </c>
      <c r="M441" s="149"/>
      <c r="N441" s="149" t="s">
        <v>263</v>
      </c>
      <c r="O441" s="149" t="s">
        <v>214</v>
      </c>
      <c r="P441" s="149" t="s">
        <v>53</v>
      </c>
      <c r="Q441" s="149"/>
      <c r="R441" s="149" t="s">
        <v>1129</v>
      </c>
      <c r="S441" s="149" t="s">
        <v>289</v>
      </c>
      <c r="T441" s="149" t="s">
        <v>2366</v>
      </c>
      <c r="U441" s="149" t="s">
        <v>267</v>
      </c>
      <c r="V441" s="149"/>
      <c r="W441" s="149"/>
      <c r="X441" s="149" t="s">
        <v>1131</v>
      </c>
      <c r="Y441" s="149"/>
      <c r="Z441" s="149"/>
      <c r="AA441" s="149"/>
      <c r="AB441" s="149" t="s">
        <v>269</v>
      </c>
      <c r="AC441" s="149" t="s">
        <v>318</v>
      </c>
      <c r="AD441" s="149" t="s">
        <v>2366</v>
      </c>
      <c r="AE441" s="149" t="s">
        <v>271</v>
      </c>
      <c r="AF441" s="149"/>
      <c r="AG441" s="149" t="s">
        <v>272</v>
      </c>
      <c r="AH441" s="149" t="s">
        <v>273</v>
      </c>
      <c r="AI441" s="158">
        <v>60</v>
      </c>
      <c r="AJ441" s="149"/>
      <c r="AK441" s="159" t="s">
        <v>274</v>
      </c>
      <c r="AL441" s="159" t="s">
        <v>274</v>
      </c>
      <c r="AM441" s="149" t="s">
        <v>274</v>
      </c>
      <c r="AN441" s="160">
        <v>4</v>
      </c>
      <c r="AO441" s="149"/>
      <c r="AP441" s="149" t="s">
        <v>274</v>
      </c>
      <c r="AQ441" s="149" t="s">
        <v>275</v>
      </c>
      <c r="AR441" s="158">
        <v>1</v>
      </c>
      <c r="AS441" s="149" t="s">
        <v>275</v>
      </c>
      <c r="AT441" s="149" t="s">
        <v>276</v>
      </c>
      <c r="AU441" s="161">
        <v>1</v>
      </c>
      <c r="AV441" s="159">
        <v>1581.2</v>
      </c>
      <c r="AW441" s="159">
        <v>63.25</v>
      </c>
      <c r="AX441" s="149" t="s">
        <v>274</v>
      </c>
      <c r="AY441" s="162">
        <v>0</v>
      </c>
      <c r="AZ441" s="162" t="s">
        <v>274</v>
      </c>
      <c r="BA441" s="162">
        <v>0</v>
      </c>
      <c r="BB441" s="159">
        <v>1517.95</v>
      </c>
      <c r="BC441" s="162" t="s">
        <v>274</v>
      </c>
      <c r="BD441" s="162">
        <v>0</v>
      </c>
      <c r="BE441" s="159">
        <v>63.25</v>
      </c>
      <c r="BF441" s="159">
        <v>63.25</v>
      </c>
      <c r="BG441" s="159">
        <v>1581.2</v>
      </c>
    </row>
    <row r="442" ht="28.05" customHeight="1" spans="1:59">
      <c r="A442" s="149"/>
      <c r="B442" s="149"/>
      <c r="C442" s="149"/>
      <c r="D442" s="149" t="s">
        <v>1281</v>
      </c>
      <c r="E442" s="340" t="s">
        <v>2367</v>
      </c>
      <c r="F442" s="149" t="s">
        <v>1281</v>
      </c>
      <c r="G442" s="149" t="s">
        <v>2368</v>
      </c>
      <c r="H442" s="149" t="s">
        <v>2336</v>
      </c>
      <c r="I442" s="149" t="s">
        <v>2369</v>
      </c>
      <c r="J442" s="149" t="s">
        <v>2370</v>
      </c>
      <c r="K442" s="149"/>
      <c r="L442" s="149" t="s">
        <v>262</v>
      </c>
      <c r="M442" s="149"/>
      <c r="N442" s="149" t="s">
        <v>263</v>
      </c>
      <c r="O442" s="149" t="s">
        <v>214</v>
      </c>
      <c r="P442" s="149" t="s">
        <v>53</v>
      </c>
      <c r="Q442" s="149"/>
      <c r="R442" s="149" t="s">
        <v>2371</v>
      </c>
      <c r="S442" s="149" t="s">
        <v>483</v>
      </c>
      <c r="T442" s="149" t="s">
        <v>55</v>
      </c>
      <c r="U442" s="149" t="s">
        <v>267</v>
      </c>
      <c r="V442" s="149"/>
      <c r="W442" s="149"/>
      <c r="X442" s="149" t="s">
        <v>598</v>
      </c>
      <c r="Y442" s="149"/>
      <c r="Z442" s="149"/>
      <c r="AA442" s="149"/>
      <c r="AB442" s="149" t="s">
        <v>269</v>
      </c>
      <c r="AC442" s="149" t="s">
        <v>318</v>
      </c>
      <c r="AD442" s="149" t="s">
        <v>55</v>
      </c>
      <c r="AE442" s="149" t="s">
        <v>271</v>
      </c>
      <c r="AF442" s="149"/>
      <c r="AG442" s="149" t="s">
        <v>272</v>
      </c>
      <c r="AH442" s="149" t="s">
        <v>273</v>
      </c>
      <c r="AI442" s="158">
        <v>60</v>
      </c>
      <c r="AJ442" s="149"/>
      <c r="AK442" s="159" t="s">
        <v>274</v>
      </c>
      <c r="AL442" s="159" t="s">
        <v>274</v>
      </c>
      <c r="AM442" s="149" t="s">
        <v>274</v>
      </c>
      <c r="AN442" s="160">
        <v>4</v>
      </c>
      <c r="AO442" s="149"/>
      <c r="AP442" s="149" t="s">
        <v>274</v>
      </c>
      <c r="AQ442" s="149" t="s">
        <v>275</v>
      </c>
      <c r="AR442" s="158">
        <v>1</v>
      </c>
      <c r="AS442" s="149" t="s">
        <v>275</v>
      </c>
      <c r="AT442" s="149" t="s">
        <v>276</v>
      </c>
      <c r="AU442" s="161">
        <v>1</v>
      </c>
      <c r="AV442" s="159">
        <v>2820.51</v>
      </c>
      <c r="AW442" s="159">
        <v>112.82</v>
      </c>
      <c r="AX442" s="149" t="s">
        <v>274</v>
      </c>
      <c r="AY442" s="162">
        <v>0</v>
      </c>
      <c r="AZ442" s="162" t="s">
        <v>274</v>
      </c>
      <c r="BA442" s="162">
        <v>0</v>
      </c>
      <c r="BB442" s="159">
        <v>2707.69</v>
      </c>
      <c r="BC442" s="162" t="s">
        <v>274</v>
      </c>
      <c r="BD442" s="162">
        <v>0</v>
      </c>
      <c r="BE442" s="159">
        <v>112.82</v>
      </c>
      <c r="BF442" s="159">
        <v>112.82</v>
      </c>
      <c r="BG442" s="159">
        <v>2820.51</v>
      </c>
    </row>
    <row r="443" ht="28.05" customHeight="1" spans="1:59">
      <c r="A443" s="149"/>
      <c r="B443" s="149"/>
      <c r="C443" s="149"/>
      <c r="D443" s="149" t="s">
        <v>1281</v>
      </c>
      <c r="E443" s="340" t="s">
        <v>2372</v>
      </c>
      <c r="F443" s="149" t="s">
        <v>1281</v>
      </c>
      <c r="G443" s="149" t="s">
        <v>2373</v>
      </c>
      <c r="H443" s="149" t="s">
        <v>2336</v>
      </c>
      <c r="I443" s="149" t="s">
        <v>2369</v>
      </c>
      <c r="J443" s="149" t="s">
        <v>2374</v>
      </c>
      <c r="K443" s="149"/>
      <c r="L443" s="149" t="s">
        <v>262</v>
      </c>
      <c r="M443" s="149"/>
      <c r="N443" s="149" t="s">
        <v>263</v>
      </c>
      <c r="O443" s="149" t="s">
        <v>214</v>
      </c>
      <c r="P443" s="149" t="s">
        <v>53</v>
      </c>
      <c r="Q443" s="149"/>
      <c r="R443" s="149" t="s">
        <v>2371</v>
      </c>
      <c r="S443" s="149" t="s">
        <v>483</v>
      </c>
      <c r="T443" s="149" t="s">
        <v>55</v>
      </c>
      <c r="U443" s="149" t="s">
        <v>267</v>
      </c>
      <c r="V443" s="149"/>
      <c r="W443" s="149"/>
      <c r="X443" s="149" t="s">
        <v>598</v>
      </c>
      <c r="Y443" s="149"/>
      <c r="Z443" s="149"/>
      <c r="AA443" s="149"/>
      <c r="AB443" s="149" t="s">
        <v>269</v>
      </c>
      <c r="AC443" s="149" t="s">
        <v>318</v>
      </c>
      <c r="AD443" s="149" t="s">
        <v>55</v>
      </c>
      <c r="AE443" s="149" t="s">
        <v>271</v>
      </c>
      <c r="AF443" s="149"/>
      <c r="AG443" s="149" t="s">
        <v>272</v>
      </c>
      <c r="AH443" s="149" t="s">
        <v>273</v>
      </c>
      <c r="AI443" s="158">
        <v>60</v>
      </c>
      <c r="AJ443" s="149"/>
      <c r="AK443" s="159" t="s">
        <v>274</v>
      </c>
      <c r="AL443" s="159" t="s">
        <v>274</v>
      </c>
      <c r="AM443" s="149" t="s">
        <v>274</v>
      </c>
      <c r="AN443" s="160">
        <v>4</v>
      </c>
      <c r="AO443" s="149"/>
      <c r="AP443" s="149" t="s">
        <v>274</v>
      </c>
      <c r="AQ443" s="149" t="s">
        <v>275</v>
      </c>
      <c r="AR443" s="158">
        <v>1</v>
      </c>
      <c r="AS443" s="149" t="s">
        <v>275</v>
      </c>
      <c r="AT443" s="149" t="s">
        <v>276</v>
      </c>
      <c r="AU443" s="161">
        <v>1</v>
      </c>
      <c r="AV443" s="159">
        <v>2820.52</v>
      </c>
      <c r="AW443" s="159">
        <v>112.82</v>
      </c>
      <c r="AX443" s="149" t="s">
        <v>274</v>
      </c>
      <c r="AY443" s="162">
        <v>0</v>
      </c>
      <c r="AZ443" s="162" t="s">
        <v>274</v>
      </c>
      <c r="BA443" s="162">
        <v>0</v>
      </c>
      <c r="BB443" s="159">
        <v>2707.7</v>
      </c>
      <c r="BC443" s="162" t="s">
        <v>274</v>
      </c>
      <c r="BD443" s="162">
        <v>0</v>
      </c>
      <c r="BE443" s="159">
        <v>112.82</v>
      </c>
      <c r="BF443" s="159">
        <v>112.82</v>
      </c>
      <c r="BG443" s="159">
        <v>2820.52</v>
      </c>
    </row>
    <row r="444" ht="28.05" customHeight="1" spans="1:59">
      <c r="A444" s="149"/>
      <c r="B444" s="149"/>
      <c r="C444" s="149"/>
      <c r="D444" s="149" t="s">
        <v>1281</v>
      </c>
      <c r="E444" s="340" t="s">
        <v>2375</v>
      </c>
      <c r="F444" s="149" t="s">
        <v>1281</v>
      </c>
      <c r="G444" s="149" t="s">
        <v>2376</v>
      </c>
      <c r="H444" s="149" t="s">
        <v>2377</v>
      </c>
      <c r="I444" s="149" t="s">
        <v>2378</v>
      </c>
      <c r="J444" s="149" t="s">
        <v>2379</v>
      </c>
      <c r="K444" s="149"/>
      <c r="L444" s="149" t="s">
        <v>262</v>
      </c>
      <c r="M444" s="149"/>
      <c r="N444" s="149" t="s">
        <v>263</v>
      </c>
      <c r="O444" s="149" t="s">
        <v>214</v>
      </c>
      <c r="P444" s="149" t="s">
        <v>53</v>
      </c>
      <c r="Q444" s="149"/>
      <c r="R444" s="149" t="s">
        <v>1116</v>
      </c>
      <c r="S444" s="149" t="s">
        <v>483</v>
      </c>
      <c r="T444" s="149" t="s">
        <v>55</v>
      </c>
      <c r="U444" s="149" t="s">
        <v>267</v>
      </c>
      <c r="V444" s="149"/>
      <c r="W444" s="149"/>
      <c r="X444" s="149" t="s">
        <v>598</v>
      </c>
      <c r="Y444" s="149"/>
      <c r="Z444" s="149"/>
      <c r="AA444" s="149"/>
      <c r="AB444" s="149" t="s">
        <v>269</v>
      </c>
      <c r="AC444" s="149" t="s">
        <v>318</v>
      </c>
      <c r="AD444" s="149" t="s">
        <v>55</v>
      </c>
      <c r="AE444" s="149" t="s">
        <v>271</v>
      </c>
      <c r="AF444" s="149"/>
      <c r="AG444" s="149" t="s">
        <v>272</v>
      </c>
      <c r="AH444" s="149" t="s">
        <v>273</v>
      </c>
      <c r="AI444" s="158">
        <v>60</v>
      </c>
      <c r="AJ444" s="149"/>
      <c r="AK444" s="159" t="s">
        <v>274</v>
      </c>
      <c r="AL444" s="159" t="s">
        <v>274</v>
      </c>
      <c r="AM444" s="149" t="s">
        <v>274</v>
      </c>
      <c r="AN444" s="160">
        <v>4</v>
      </c>
      <c r="AO444" s="149"/>
      <c r="AP444" s="149" t="s">
        <v>274</v>
      </c>
      <c r="AQ444" s="149" t="s">
        <v>275</v>
      </c>
      <c r="AR444" s="158">
        <v>1</v>
      </c>
      <c r="AS444" s="149" t="s">
        <v>275</v>
      </c>
      <c r="AT444" s="149" t="s">
        <v>276</v>
      </c>
      <c r="AU444" s="161">
        <v>1</v>
      </c>
      <c r="AV444" s="159">
        <v>4893.16</v>
      </c>
      <c r="AW444" s="159">
        <v>195.73</v>
      </c>
      <c r="AX444" s="149" t="s">
        <v>274</v>
      </c>
      <c r="AY444" s="162">
        <v>0</v>
      </c>
      <c r="AZ444" s="162" t="s">
        <v>274</v>
      </c>
      <c r="BA444" s="162">
        <v>0</v>
      </c>
      <c r="BB444" s="159">
        <v>4697.43</v>
      </c>
      <c r="BC444" s="162" t="s">
        <v>274</v>
      </c>
      <c r="BD444" s="162">
        <v>0</v>
      </c>
      <c r="BE444" s="159">
        <v>195.73</v>
      </c>
      <c r="BF444" s="159">
        <v>195.73</v>
      </c>
      <c r="BG444" s="159">
        <v>4893.16</v>
      </c>
    </row>
    <row r="445" ht="28.05" customHeight="1" spans="1:59">
      <c r="A445" s="149"/>
      <c r="B445" s="149"/>
      <c r="C445" s="149"/>
      <c r="D445" s="149" t="s">
        <v>1281</v>
      </c>
      <c r="E445" s="340" t="s">
        <v>2380</v>
      </c>
      <c r="F445" s="149" t="s">
        <v>1281</v>
      </c>
      <c r="G445" s="149" t="s">
        <v>2381</v>
      </c>
      <c r="H445" s="149" t="s">
        <v>1291</v>
      </c>
      <c r="I445" s="149" t="s">
        <v>1292</v>
      </c>
      <c r="J445" s="149" t="s">
        <v>2382</v>
      </c>
      <c r="K445" s="149"/>
      <c r="L445" s="149" t="s">
        <v>262</v>
      </c>
      <c r="M445" s="149"/>
      <c r="N445" s="149" t="s">
        <v>263</v>
      </c>
      <c r="O445" s="149" t="s">
        <v>214</v>
      </c>
      <c r="P445" s="149" t="s">
        <v>53</v>
      </c>
      <c r="Q445" s="149"/>
      <c r="R445" s="149" t="s">
        <v>1294</v>
      </c>
      <c r="S445" s="149" t="s">
        <v>483</v>
      </c>
      <c r="T445" s="149" t="s">
        <v>1295</v>
      </c>
      <c r="U445" s="149" t="s">
        <v>267</v>
      </c>
      <c r="V445" s="149"/>
      <c r="W445" s="149"/>
      <c r="X445" s="149" t="s">
        <v>310</v>
      </c>
      <c r="Y445" s="149"/>
      <c r="Z445" s="149"/>
      <c r="AA445" s="149"/>
      <c r="AB445" s="149" t="s">
        <v>269</v>
      </c>
      <c r="AC445" s="149" t="s">
        <v>318</v>
      </c>
      <c r="AD445" s="149" t="s">
        <v>1295</v>
      </c>
      <c r="AE445" s="149" t="s">
        <v>271</v>
      </c>
      <c r="AF445" s="149"/>
      <c r="AG445" s="149" t="s">
        <v>272</v>
      </c>
      <c r="AH445" s="149" t="s">
        <v>273</v>
      </c>
      <c r="AI445" s="158">
        <v>60</v>
      </c>
      <c r="AJ445" s="149"/>
      <c r="AK445" s="159" t="s">
        <v>274</v>
      </c>
      <c r="AL445" s="159" t="s">
        <v>274</v>
      </c>
      <c r="AM445" s="149" t="s">
        <v>274</v>
      </c>
      <c r="AN445" s="160">
        <v>4</v>
      </c>
      <c r="AO445" s="149"/>
      <c r="AP445" s="149" t="s">
        <v>274</v>
      </c>
      <c r="AQ445" s="149" t="s">
        <v>275</v>
      </c>
      <c r="AR445" s="158">
        <v>1</v>
      </c>
      <c r="AS445" s="149" t="s">
        <v>275</v>
      </c>
      <c r="AT445" s="149" t="s">
        <v>276</v>
      </c>
      <c r="AU445" s="161">
        <v>1</v>
      </c>
      <c r="AV445" s="159">
        <v>4871.79</v>
      </c>
      <c r="AW445" s="159">
        <v>194.87</v>
      </c>
      <c r="AX445" s="149" t="s">
        <v>274</v>
      </c>
      <c r="AY445" s="162">
        <v>0</v>
      </c>
      <c r="AZ445" s="162" t="s">
        <v>274</v>
      </c>
      <c r="BA445" s="162">
        <v>0</v>
      </c>
      <c r="BB445" s="159">
        <v>4676.92</v>
      </c>
      <c r="BC445" s="162" t="s">
        <v>274</v>
      </c>
      <c r="BD445" s="162">
        <v>0</v>
      </c>
      <c r="BE445" s="159">
        <v>194.87</v>
      </c>
      <c r="BF445" s="159">
        <v>194.87</v>
      </c>
      <c r="BG445" s="159">
        <v>4871.79</v>
      </c>
    </row>
    <row r="446" ht="28.05" customHeight="1" spans="1:59">
      <c r="A446" s="149"/>
      <c r="B446" s="149"/>
      <c r="C446" s="149"/>
      <c r="D446" s="149" t="s">
        <v>1281</v>
      </c>
      <c r="E446" s="340" t="s">
        <v>2383</v>
      </c>
      <c r="F446" s="149" t="s">
        <v>1281</v>
      </c>
      <c r="G446" s="149" t="s">
        <v>2384</v>
      </c>
      <c r="H446" s="149" t="s">
        <v>1291</v>
      </c>
      <c r="I446" s="149" t="s">
        <v>1292</v>
      </c>
      <c r="J446" s="149" t="s">
        <v>2385</v>
      </c>
      <c r="K446" s="149"/>
      <c r="L446" s="149" t="s">
        <v>262</v>
      </c>
      <c r="M446" s="149"/>
      <c r="N446" s="149" t="s">
        <v>263</v>
      </c>
      <c r="O446" s="149" t="s">
        <v>214</v>
      </c>
      <c r="P446" s="149" t="s">
        <v>53</v>
      </c>
      <c r="Q446" s="149"/>
      <c r="R446" s="149" t="s">
        <v>1358</v>
      </c>
      <c r="S446" s="149" t="s">
        <v>483</v>
      </c>
      <c r="T446" s="149" t="s">
        <v>1295</v>
      </c>
      <c r="U446" s="149" t="s">
        <v>267</v>
      </c>
      <c r="V446" s="149"/>
      <c r="W446" s="149"/>
      <c r="X446" s="149" t="s">
        <v>1332</v>
      </c>
      <c r="Y446" s="149"/>
      <c r="Z446" s="149"/>
      <c r="AA446" s="149"/>
      <c r="AB446" s="149" t="s">
        <v>269</v>
      </c>
      <c r="AC446" s="149" t="s">
        <v>318</v>
      </c>
      <c r="AD446" s="149" t="s">
        <v>1295</v>
      </c>
      <c r="AE446" s="149" t="s">
        <v>271</v>
      </c>
      <c r="AF446" s="149"/>
      <c r="AG446" s="149" t="s">
        <v>272</v>
      </c>
      <c r="AH446" s="149" t="s">
        <v>273</v>
      </c>
      <c r="AI446" s="158">
        <v>60</v>
      </c>
      <c r="AJ446" s="149"/>
      <c r="AK446" s="159" t="s">
        <v>274</v>
      </c>
      <c r="AL446" s="159" t="s">
        <v>274</v>
      </c>
      <c r="AM446" s="149" t="s">
        <v>274</v>
      </c>
      <c r="AN446" s="160">
        <v>4</v>
      </c>
      <c r="AO446" s="149"/>
      <c r="AP446" s="149" t="s">
        <v>274</v>
      </c>
      <c r="AQ446" s="149" t="s">
        <v>275</v>
      </c>
      <c r="AR446" s="158">
        <v>1</v>
      </c>
      <c r="AS446" s="149" t="s">
        <v>275</v>
      </c>
      <c r="AT446" s="149" t="s">
        <v>276</v>
      </c>
      <c r="AU446" s="161">
        <v>1</v>
      </c>
      <c r="AV446" s="159">
        <v>4017.19</v>
      </c>
      <c r="AW446" s="159">
        <v>160.69</v>
      </c>
      <c r="AX446" s="149" t="s">
        <v>274</v>
      </c>
      <c r="AY446" s="162">
        <v>0</v>
      </c>
      <c r="AZ446" s="162" t="s">
        <v>274</v>
      </c>
      <c r="BA446" s="162">
        <v>0</v>
      </c>
      <c r="BB446" s="159">
        <v>3856.5</v>
      </c>
      <c r="BC446" s="162" t="s">
        <v>274</v>
      </c>
      <c r="BD446" s="162">
        <v>0</v>
      </c>
      <c r="BE446" s="159">
        <v>160.69</v>
      </c>
      <c r="BF446" s="159">
        <v>160.69</v>
      </c>
      <c r="BG446" s="159">
        <v>4017.19</v>
      </c>
    </row>
    <row r="447" ht="28.05" customHeight="1" spans="1:59">
      <c r="A447" s="149"/>
      <c r="B447" s="149"/>
      <c r="C447" s="149"/>
      <c r="D447" s="149" t="s">
        <v>1281</v>
      </c>
      <c r="E447" s="340" t="s">
        <v>2386</v>
      </c>
      <c r="F447" s="149" t="s">
        <v>1281</v>
      </c>
      <c r="G447" s="149" t="s">
        <v>2387</v>
      </c>
      <c r="H447" s="149" t="s">
        <v>1291</v>
      </c>
      <c r="I447" s="149" t="s">
        <v>1292</v>
      </c>
      <c r="J447" s="149" t="s">
        <v>2388</v>
      </c>
      <c r="K447" s="149"/>
      <c r="L447" s="149" t="s">
        <v>262</v>
      </c>
      <c r="M447" s="149"/>
      <c r="N447" s="149" t="s">
        <v>263</v>
      </c>
      <c r="O447" s="149" t="s">
        <v>214</v>
      </c>
      <c r="P447" s="149" t="s">
        <v>53</v>
      </c>
      <c r="Q447" s="149"/>
      <c r="R447" s="149" t="s">
        <v>2389</v>
      </c>
      <c r="S447" s="149" t="s">
        <v>483</v>
      </c>
      <c r="T447" s="149" t="s">
        <v>1295</v>
      </c>
      <c r="U447" s="149" t="s">
        <v>267</v>
      </c>
      <c r="V447" s="149"/>
      <c r="W447" s="149"/>
      <c r="X447" s="149" t="s">
        <v>1351</v>
      </c>
      <c r="Y447" s="149"/>
      <c r="Z447" s="149"/>
      <c r="AA447" s="149"/>
      <c r="AB447" s="149" t="s">
        <v>269</v>
      </c>
      <c r="AC447" s="149" t="s">
        <v>318</v>
      </c>
      <c r="AD447" s="149" t="s">
        <v>1295</v>
      </c>
      <c r="AE447" s="149" t="s">
        <v>271</v>
      </c>
      <c r="AF447" s="149"/>
      <c r="AG447" s="149" t="s">
        <v>272</v>
      </c>
      <c r="AH447" s="149" t="s">
        <v>273</v>
      </c>
      <c r="AI447" s="158">
        <v>60</v>
      </c>
      <c r="AJ447" s="149"/>
      <c r="AK447" s="159" t="s">
        <v>274</v>
      </c>
      <c r="AL447" s="159" t="s">
        <v>274</v>
      </c>
      <c r="AM447" s="149" t="s">
        <v>274</v>
      </c>
      <c r="AN447" s="160">
        <v>4</v>
      </c>
      <c r="AO447" s="149"/>
      <c r="AP447" s="149" t="s">
        <v>274</v>
      </c>
      <c r="AQ447" s="149" t="s">
        <v>275</v>
      </c>
      <c r="AR447" s="158">
        <v>1</v>
      </c>
      <c r="AS447" s="149" t="s">
        <v>275</v>
      </c>
      <c r="AT447" s="149" t="s">
        <v>276</v>
      </c>
      <c r="AU447" s="161">
        <v>1</v>
      </c>
      <c r="AV447" s="159">
        <v>4017.09</v>
      </c>
      <c r="AW447" s="159">
        <v>160.68</v>
      </c>
      <c r="AX447" s="149" t="s">
        <v>274</v>
      </c>
      <c r="AY447" s="162">
        <v>0</v>
      </c>
      <c r="AZ447" s="162" t="s">
        <v>274</v>
      </c>
      <c r="BA447" s="162">
        <v>0</v>
      </c>
      <c r="BB447" s="159">
        <v>3856.41</v>
      </c>
      <c r="BC447" s="162" t="s">
        <v>274</v>
      </c>
      <c r="BD447" s="162">
        <v>0</v>
      </c>
      <c r="BE447" s="159">
        <v>160.68</v>
      </c>
      <c r="BF447" s="159">
        <v>160.68</v>
      </c>
      <c r="BG447" s="159">
        <v>4017.09</v>
      </c>
    </row>
    <row r="448" ht="28.05" customHeight="1" spans="1:59">
      <c r="A448" s="149"/>
      <c r="B448" s="149"/>
      <c r="C448" s="149"/>
      <c r="D448" s="149" t="s">
        <v>1281</v>
      </c>
      <c r="E448" s="340" t="s">
        <v>2390</v>
      </c>
      <c r="F448" s="149" t="s">
        <v>1281</v>
      </c>
      <c r="G448" s="149" t="s">
        <v>2391</v>
      </c>
      <c r="H448" s="149" t="s">
        <v>1291</v>
      </c>
      <c r="I448" s="149" t="s">
        <v>1292</v>
      </c>
      <c r="J448" s="149" t="s">
        <v>2392</v>
      </c>
      <c r="K448" s="149"/>
      <c r="L448" s="149" t="s">
        <v>262</v>
      </c>
      <c r="M448" s="149"/>
      <c r="N448" s="149" t="s">
        <v>263</v>
      </c>
      <c r="O448" s="149" t="s">
        <v>214</v>
      </c>
      <c r="P448" s="149" t="s">
        <v>53</v>
      </c>
      <c r="Q448" s="149"/>
      <c r="R448" s="149" t="s">
        <v>1294</v>
      </c>
      <c r="S448" s="149" t="s">
        <v>483</v>
      </c>
      <c r="T448" s="149" t="s">
        <v>1295</v>
      </c>
      <c r="U448" s="149" t="s">
        <v>267</v>
      </c>
      <c r="V448" s="149"/>
      <c r="W448" s="149"/>
      <c r="X448" s="149" t="s">
        <v>310</v>
      </c>
      <c r="Y448" s="149"/>
      <c r="Z448" s="149"/>
      <c r="AA448" s="149"/>
      <c r="AB448" s="149" t="s">
        <v>269</v>
      </c>
      <c r="AC448" s="149" t="s">
        <v>318</v>
      </c>
      <c r="AD448" s="149" t="s">
        <v>1295</v>
      </c>
      <c r="AE448" s="149" t="s">
        <v>271</v>
      </c>
      <c r="AF448" s="149"/>
      <c r="AG448" s="149" t="s">
        <v>272</v>
      </c>
      <c r="AH448" s="149" t="s">
        <v>273</v>
      </c>
      <c r="AI448" s="158">
        <v>60</v>
      </c>
      <c r="AJ448" s="149"/>
      <c r="AK448" s="159" t="s">
        <v>274</v>
      </c>
      <c r="AL448" s="159" t="s">
        <v>274</v>
      </c>
      <c r="AM448" s="149" t="s">
        <v>274</v>
      </c>
      <c r="AN448" s="160">
        <v>4</v>
      </c>
      <c r="AO448" s="149"/>
      <c r="AP448" s="149" t="s">
        <v>274</v>
      </c>
      <c r="AQ448" s="149" t="s">
        <v>275</v>
      </c>
      <c r="AR448" s="158">
        <v>1</v>
      </c>
      <c r="AS448" s="149" t="s">
        <v>275</v>
      </c>
      <c r="AT448" s="149" t="s">
        <v>276</v>
      </c>
      <c r="AU448" s="161">
        <v>1</v>
      </c>
      <c r="AV448" s="159">
        <v>4017.09</v>
      </c>
      <c r="AW448" s="159">
        <v>160.68</v>
      </c>
      <c r="AX448" s="149" t="s">
        <v>274</v>
      </c>
      <c r="AY448" s="162">
        <v>0</v>
      </c>
      <c r="AZ448" s="162" t="s">
        <v>274</v>
      </c>
      <c r="BA448" s="162">
        <v>0</v>
      </c>
      <c r="BB448" s="159">
        <v>3856.41</v>
      </c>
      <c r="BC448" s="162" t="s">
        <v>274</v>
      </c>
      <c r="BD448" s="162">
        <v>0</v>
      </c>
      <c r="BE448" s="159">
        <v>160.68</v>
      </c>
      <c r="BF448" s="159">
        <v>160.68</v>
      </c>
      <c r="BG448" s="159">
        <v>4017.09</v>
      </c>
    </row>
    <row r="449" ht="28.05" customHeight="1" spans="1:59">
      <c r="A449" s="149"/>
      <c r="B449" s="149"/>
      <c r="C449" s="149"/>
      <c r="D449" s="149" t="s">
        <v>1281</v>
      </c>
      <c r="E449" s="340" t="s">
        <v>2393</v>
      </c>
      <c r="F449" s="149" t="s">
        <v>1281</v>
      </c>
      <c r="G449" s="149" t="s">
        <v>2394</v>
      </c>
      <c r="H449" s="149" t="s">
        <v>1291</v>
      </c>
      <c r="I449" s="149" t="s">
        <v>1292</v>
      </c>
      <c r="J449" s="149" t="s">
        <v>2395</v>
      </c>
      <c r="K449" s="149"/>
      <c r="L449" s="149" t="s">
        <v>262</v>
      </c>
      <c r="M449" s="149"/>
      <c r="N449" s="149" t="s">
        <v>263</v>
      </c>
      <c r="O449" s="149" t="s">
        <v>214</v>
      </c>
      <c r="P449" s="149" t="s">
        <v>53</v>
      </c>
      <c r="Q449" s="149"/>
      <c r="R449" s="149" t="s">
        <v>2396</v>
      </c>
      <c r="S449" s="149" t="s">
        <v>483</v>
      </c>
      <c r="T449" s="149" t="s">
        <v>1295</v>
      </c>
      <c r="U449" s="149" t="s">
        <v>267</v>
      </c>
      <c r="V449" s="149"/>
      <c r="W449" s="149"/>
      <c r="X449" s="149" t="s">
        <v>2162</v>
      </c>
      <c r="Y449" s="149"/>
      <c r="Z449" s="149"/>
      <c r="AA449" s="149"/>
      <c r="AB449" s="149" t="s">
        <v>269</v>
      </c>
      <c r="AC449" s="149" t="s">
        <v>318</v>
      </c>
      <c r="AD449" s="149" t="s">
        <v>1295</v>
      </c>
      <c r="AE449" s="149" t="s">
        <v>271</v>
      </c>
      <c r="AF449" s="149"/>
      <c r="AG449" s="149" t="s">
        <v>272</v>
      </c>
      <c r="AH449" s="149" t="s">
        <v>273</v>
      </c>
      <c r="AI449" s="158">
        <v>60</v>
      </c>
      <c r="AJ449" s="149"/>
      <c r="AK449" s="159" t="s">
        <v>274</v>
      </c>
      <c r="AL449" s="159" t="s">
        <v>274</v>
      </c>
      <c r="AM449" s="149" t="s">
        <v>274</v>
      </c>
      <c r="AN449" s="160">
        <v>4</v>
      </c>
      <c r="AO449" s="149"/>
      <c r="AP449" s="149" t="s">
        <v>274</v>
      </c>
      <c r="AQ449" s="149" t="s">
        <v>275</v>
      </c>
      <c r="AR449" s="158">
        <v>1</v>
      </c>
      <c r="AS449" s="149" t="s">
        <v>275</v>
      </c>
      <c r="AT449" s="149" t="s">
        <v>276</v>
      </c>
      <c r="AU449" s="161">
        <v>1</v>
      </c>
      <c r="AV449" s="159">
        <v>4017.09</v>
      </c>
      <c r="AW449" s="159">
        <v>160.68</v>
      </c>
      <c r="AX449" s="149" t="s">
        <v>274</v>
      </c>
      <c r="AY449" s="162">
        <v>0</v>
      </c>
      <c r="AZ449" s="162" t="s">
        <v>274</v>
      </c>
      <c r="BA449" s="162">
        <v>0</v>
      </c>
      <c r="BB449" s="159">
        <v>3856.41</v>
      </c>
      <c r="BC449" s="162" t="s">
        <v>274</v>
      </c>
      <c r="BD449" s="162">
        <v>0</v>
      </c>
      <c r="BE449" s="159">
        <v>160.68</v>
      </c>
      <c r="BF449" s="159">
        <v>160.68</v>
      </c>
      <c r="BG449" s="159">
        <v>4017.09</v>
      </c>
    </row>
    <row r="450" ht="28.05" customHeight="1" spans="1:59">
      <c r="A450" s="149"/>
      <c r="B450" s="149"/>
      <c r="C450" s="149"/>
      <c r="D450" s="149" t="s">
        <v>1281</v>
      </c>
      <c r="E450" s="340" t="s">
        <v>2397</v>
      </c>
      <c r="F450" s="149" t="s">
        <v>1281</v>
      </c>
      <c r="G450" s="149" t="s">
        <v>2398</v>
      </c>
      <c r="H450" s="149" t="s">
        <v>1291</v>
      </c>
      <c r="I450" s="149" t="s">
        <v>1292</v>
      </c>
      <c r="J450" s="149" t="s">
        <v>2399</v>
      </c>
      <c r="K450" s="149"/>
      <c r="L450" s="149" t="s">
        <v>262</v>
      </c>
      <c r="M450" s="149"/>
      <c r="N450" s="149" t="s">
        <v>263</v>
      </c>
      <c r="O450" s="149" t="s">
        <v>214</v>
      </c>
      <c r="P450" s="149" t="s">
        <v>53</v>
      </c>
      <c r="Q450" s="149"/>
      <c r="R450" s="149" t="s">
        <v>2400</v>
      </c>
      <c r="S450" s="149" t="s">
        <v>483</v>
      </c>
      <c r="T450" s="149" t="s">
        <v>1295</v>
      </c>
      <c r="U450" s="149" t="s">
        <v>267</v>
      </c>
      <c r="V450" s="149"/>
      <c r="W450" s="149"/>
      <c r="X450" s="149" t="s">
        <v>2401</v>
      </c>
      <c r="Y450" s="149"/>
      <c r="Z450" s="149"/>
      <c r="AA450" s="149"/>
      <c r="AB450" s="149" t="s">
        <v>269</v>
      </c>
      <c r="AC450" s="149" t="s">
        <v>318</v>
      </c>
      <c r="AD450" s="149" t="s">
        <v>1295</v>
      </c>
      <c r="AE450" s="149" t="s">
        <v>271</v>
      </c>
      <c r="AF450" s="149"/>
      <c r="AG450" s="149" t="s">
        <v>272</v>
      </c>
      <c r="AH450" s="149" t="s">
        <v>273</v>
      </c>
      <c r="AI450" s="158">
        <v>60</v>
      </c>
      <c r="AJ450" s="149"/>
      <c r="AK450" s="159" t="s">
        <v>274</v>
      </c>
      <c r="AL450" s="159" t="s">
        <v>274</v>
      </c>
      <c r="AM450" s="149" t="s">
        <v>274</v>
      </c>
      <c r="AN450" s="160">
        <v>4</v>
      </c>
      <c r="AO450" s="149"/>
      <c r="AP450" s="149" t="s">
        <v>274</v>
      </c>
      <c r="AQ450" s="149" t="s">
        <v>275</v>
      </c>
      <c r="AR450" s="158">
        <v>1</v>
      </c>
      <c r="AS450" s="149" t="s">
        <v>275</v>
      </c>
      <c r="AT450" s="149" t="s">
        <v>276</v>
      </c>
      <c r="AU450" s="161">
        <v>1</v>
      </c>
      <c r="AV450" s="159">
        <v>4017.09</v>
      </c>
      <c r="AW450" s="159">
        <v>160.68</v>
      </c>
      <c r="AX450" s="149" t="s">
        <v>274</v>
      </c>
      <c r="AY450" s="162">
        <v>0</v>
      </c>
      <c r="AZ450" s="162" t="s">
        <v>274</v>
      </c>
      <c r="BA450" s="162">
        <v>0</v>
      </c>
      <c r="BB450" s="159">
        <v>3856.41</v>
      </c>
      <c r="BC450" s="162" t="s">
        <v>274</v>
      </c>
      <c r="BD450" s="162">
        <v>0</v>
      </c>
      <c r="BE450" s="159">
        <v>160.68</v>
      </c>
      <c r="BF450" s="159">
        <v>160.68</v>
      </c>
      <c r="BG450" s="159">
        <v>4017.09</v>
      </c>
    </row>
    <row r="451" ht="28.05" customHeight="1" spans="1:59">
      <c r="A451" s="149"/>
      <c r="B451" s="149"/>
      <c r="C451" s="149"/>
      <c r="D451" s="149" t="s">
        <v>1281</v>
      </c>
      <c r="E451" s="340" t="s">
        <v>2402</v>
      </c>
      <c r="F451" s="149" t="s">
        <v>1281</v>
      </c>
      <c r="G451" s="149" t="s">
        <v>2403</v>
      </c>
      <c r="H451" s="149" t="s">
        <v>1291</v>
      </c>
      <c r="I451" s="149" t="s">
        <v>1292</v>
      </c>
      <c r="J451" s="149" t="s">
        <v>2404</v>
      </c>
      <c r="K451" s="149"/>
      <c r="L451" s="149" t="s">
        <v>262</v>
      </c>
      <c r="M451" s="149"/>
      <c r="N451" s="149" t="s">
        <v>263</v>
      </c>
      <c r="O451" s="149" t="s">
        <v>214</v>
      </c>
      <c r="P451" s="149" t="s">
        <v>53</v>
      </c>
      <c r="Q451" s="149"/>
      <c r="R451" s="149" t="s">
        <v>2405</v>
      </c>
      <c r="S451" s="149" t="s">
        <v>483</v>
      </c>
      <c r="T451" s="149" t="s">
        <v>1295</v>
      </c>
      <c r="U451" s="149" t="s">
        <v>267</v>
      </c>
      <c r="V451" s="149"/>
      <c r="W451" s="149"/>
      <c r="X451" s="149" t="s">
        <v>310</v>
      </c>
      <c r="Y451" s="149"/>
      <c r="Z451" s="149"/>
      <c r="AA451" s="149"/>
      <c r="AB451" s="149" t="s">
        <v>269</v>
      </c>
      <c r="AC451" s="149" t="s">
        <v>318</v>
      </c>
      <c r="AD451" s="149" t="s">
        <v>1295</v>
      </c>
      <c r="AE451" s="149" t="s">
        <v>271</v>
      </c>
      <c r="AF451" s="149"/>
      <c r="AG451" s="149" t="s">
        <v>272</v>
      </c>
      <c r="AH451" s="149" t="s">
        <v>273</v>
      </c>
      <c r="AI451" s="158">
        <v>60</v>
      </c>
      <c r="AJ451" s="149"/>
      <c r="AK451" s="159" t="s">
        <v>274</v>
      </c>
      <c r="AL451" s="159" t="s">
        <v>274</v>
      </c>
      <c r="AM451" s="149" t="s">
        <v>274</v>
      </c>
      <c r="AN451" s="160">
        <v>4</v>
      </c>
      <c r="AO451" s="149"/>
      <c r="AP451" s="149" t="s">
        <v>274</v>
      </c>
      <c r="AQ451" s="149" t="s">
        <v>275</v>
      </c>
      <c r="AR451" s="158">
        <v>1</v>
      </c>
      <c r="AS451" s="149" t="s">
        <v>275</v>
      </c>
      <c r="AT451" s="149" t="s">
        <v>276</v>
      </c>
      <c r="AU451" s="161">
        <v>1</v>
      </c>
      <c r="AV451" s="159">
        <v>4017.09</v>
      </c>
      <c r="AW451" s="159">
        <v>160.68</v>
      </c>
      <c r="AX451" s="149" t="s">
        <v>274</v>
      </c>
      <c r="AY451" s="162">
        <v>0</v>
      </c>
      <c r="AZ451" s="162" t="s">
        <v>274</v>
      </c>
      <c r="BA451" s="162">
        <v>0</v>
      </c>
      <c r="BB451" s="159">
        <v>3856.41</v>
      </c>
      <c r="BC451" s="162" t="s">
        <v>274</v>
      </c>
      <c r="BD451" s="162">
        <v>0</v>
      </c>
      <c r="BE451" s="159">
        <v>160.68</v>
      </c>
      <c r="BF451" s="159">
        <v>160.68</v>
      </c>
      <c r="BG451" s="159">
        <v>4017.09</v>
      </c>
    </row>
    <row r="452" ht="28.05" customHeight="1" spans="1:59">
      <c r="A452" s="149"/>
      <c r="B452" s="149"/>
      <c r="C452" s="149"/>
      <c r="D452" s="149" t="s">
        <v>1281</v>
      </c>
      <c r="E452" s="340" t="s">
        <v>2406</v>
      </c>
      <c r="F452" s="149" t="s">
        <v>1281</v>
      </c>
      <c r="G452" s="149" t="s">
        <v>2407</v>
      </c>
      <c r="H452" s="149" t="s">
        <v>1291</v>
      </c>
      <c r="I452" s="149" t="s">
        <v>1292</v>
      </c>
      <c r="J452" s="149" t="s">
        <v>2408</v>
      </c>
      <c r="K452" s="149"/>
      <c r="L452" s="149" t="s">
        <v>262</v>
      </c>
      <c r="M452" s="149"/>
      <c r="N452" s="149" t="s">
        <v>263</v>
      </c>
      <c r="O452" s="149" t="s">
        <v>214</v>
      </c>
      <c r="P452" s="149" t="s">
        <v>53</v>
      </c>
      <c r="Q452" s="149"/>
      <c r="R452" s="149" t="s">
        <v>2409</v>
      </c>
      <c r="S452" s="149" t="s">
        <v>483</v>
      </c>
      <c r="T452" s="149" t="s">
        <v>1295</v>
      </c>
      <c r="U452" s="149" t="s">
        <v>267</v>
      </c>
      <c r="V452" s="149"/>
      <c r="W452" s="149"/>
      <c r="X452" s="149" t="s">
        <v>2410</v>
      </c>
      <c r="Y452" s="149"/>
      <c r="Z452" s="149"/>
      <c r="AA452" s="149"/>
      <c r="AB452" s="149" t="s">
        <v>269</v>
      </c>
      <c r="AC452" s="149" t="s">
        <v>318</v>
      </c>
      <c r="AD452" s="149" t="s">
        <v>1295</v>
      </c>
      <c r="AE452" s="149" t="s">
        <v>271</v>
      </c>
      <c r="AF452" s="149"/>
      <c r="AG452" s="149" t="s">
        <v>272</v>
      </c>
      <c r="AH452" s="149" t="s">
        <v>273</v>
      </c>
      <c r="AI452" s="158">
        <v>60</v>
      </c>
      <c r="AJ452" s="149"/>
      <c r="AK452" s="159" t="s">
        <v>274</v>
      </c>
      <c r="AL452" s="159" t="s">
        <v>274</v>
      </c>
      <c r="AM452" s="149" t="s">
        <v>274</v>
      </c>
      <c r="AN452" s="160">
        <v>4</v>
      </c>
      <c r="AO452" s="149"/>
      <c r="AP452" s="149" t="s">
        <v>274</v>
      </c>
      <c r="AQ452" s="149" t="s">
        <v>275</v>
      </c>
      <c r="AR452" s="158">
        <v>1</v>
      </c>
      <c r="AS452" s="149" t="s">
        <v>275</v>
      </c>
      <c r="AT452" s="149" t="s">
        <v>276</v>
      </c>
      <c r="AU452" s="161">
        <v>1</v>
      </c>
      <c r="AV452" s="159">
        <v>4017.09</v>
      </c>
      <c r="AW452" s="159">
        <v>160.68</v>
      </c>
      <c r="AX452" s="149" t="s">
        <v>274</v>
      </c>
      <c r="AY452" s="162">
        <v>0</v>
      </c>
      <c r="AZ452" s="162" t="s">
        <v>274</v>
      </c>
      <c r="BA452" s="162">
        <v>0</v>
      </c>
      <c r="BB452" s="159">
        <v>3856.41</v>
      </c>
      <c r="BC452" s="162" t="s">
        <v>274</v>
      </c>
      <c r="BD452" s="162">
        <v>0</v>
      </c>
      <c r="BE452" s="159">
        <v>160.68</v>
      </c>
      <c r="BF452" s="159">
        <v>160.68</v>
      </c>
      <c r="BG452" s="159">
        <v>4017.09</v>
      </c>
    </row>
    <row r="453" ht="28.05" customHeight="1" spans="1:59">
      <c r="A453" s="149"/>
      <c r="B453" s="149"/>
      <c r="C453" s="149"/>
      <c r="D453" s="149" t="s">
        <v>1281</v>
      </c>
      <c r="E453" s="340" t="s">
        <v>2411</v>
      </c>
      <c r="F453" s="149" t="s">
        <v>1281</v>
      </c>
      <c r="G453" s="149" t="s">
        <v>2412</v>
      </c>
      <c r="H453" s="149" t="s">
        <v>1291</v>
      </c>
      <c r="I453" s="149" t="s">
        <v>1292</v>
      </c>
      <c r="J453" s="149" t="s">
        <v>2413</v>
      </c>
      <c r="K453" s="149"/>
      <c r="L453" s="149" t="s">
        <v>262</v>
      </c>
      <c r="M453" s="149"/>
      <c r="N453" s="149" t="s">
        <v>263</v>
      </c>
      <c r="O453" s="149" t="s">
        <v>214</v>
      </c>
      <c r="P453" s="149" t="s">
        <v>53</v>
      </c>
      <c r="Q453" s="149"/>
      <c r="R453" s="149" t="s">
        <v>2414</v>
      </c>
      <c r="S453" s="149" t="s">
        <v>483</v>
      </c>
      <c r="T453" s="149" t="s">
        <v>1295</v>
      </c>
      <c r="U453" s="149" t="s">
        <v>267</v>
      </c>
      <c r="V453" s="149"/>
      <c r="W453" s="149"/>
      <c r="X453" s="149" t="s">
        <v>705</v>
      </c>
      <c r="Y453" s="149"/>
      <c r="Z453" s="149"/>
      <c r="AA453" s="149"/>
      <c r="AB453" s="149" t="s">
        <v>269</v>
      </c>
      <c r="AC453" s="149" t="s">
        <v>318</v>
      </c>
      <c r="AD453" s="149" t="s">
        <v>1295</v>
      </c>
      <c r="AE453" s="149" t="s">
        <v>271</v>
      </c>
      <c r="AF453" s="149"/>
      <c r="AG453" s="149" t="s">
        <v>272</v>
      </c>
      <c r="AH453" s="149" t="s">
        <v>273</v>
      </c>
      <c r="AI453" s="158">
        <v>60</v>
      </c>
      <c r="AJ453" s="149"/>
      <c r="AK453" s="159" t="s">
        <v>274</v>
      </c>
      <c r="AL453" s="159" t="s">
        <v>274</v>
      </c>
      <c r="AM453" s="149" t="s">
        <v>274</v>
      </c>
      <c r="AN453" s="160">
        <v>4</v>
      </c>
      <c r="AO453" s="149"/>
      <c r="AP453" s="149" t="s">
        <v>274</v>
      </c>
      <c r="AQ453" s="149" t="s">
        <v>275</v>
      </c>
      <c r="AR453" s="158">
        <v>1</v>
      </c>
      <c r="AS453" s="149" t="s">
        <v>275</v>
      </c>
      <c r="AT453" s="149" t="s">
        <v>276</v>
      </c>
      <c r="AU453" s="161">
        <v>1</v>
      </c>
      <c r="AV453" s="159">
        <v>4017.09</v>
      </c>
      <c r="AW453" s="159">
        <v>160.68</v>
      </c>
      <c r="AX453" s="149" t="s">
        <v>274</v>
      </c>
      <c r="AY453" s="162">
        <v>0</v>
      </c>
      <c r="AZ453" s="162" t="s">
        <v>274</v>
      </c>
      <c r="BA453" s="162">
        <v>0</v>
      </c>
      <c r="BB453" s="159">
        <v>3856.41</v>
      </c>
      <c r="BC453" s="162" t="s">
        <v>274</v>
      </c>
      <c r="BD453" s="162">
        <v>0</v>
      </c>
      <c r="BE453" s="159">
        <v>160.68</v>
      </c>
      <c r="BF453" s="159">
        <v>160.68</v>
      </c>
      <c r="BG453" s="159">
        <v>4017.09</v>
      </c>
    </row>
    <row r="454" ht="28.05" customHeight="1" spans="1:59">
      <c r="A454" s="149"/>
      <c r="B454" s="149"/>
      <c r="C454" s="149"/>
      <c r="D454" s="149" t="s">
        <v>1281</v>
      </c>
      <c r="E454" s="340" t="s">
        <v>2415</v>
      </c>
      <c r="F454" s="149" t="s">
        <v>1281</v>
      </c>
      <c r="G454" s="149" t="s">
        <v>2416</v>
      </c>
      <c r="H454" s="149" t="s">
        <v>1291</v>
      </c>
      <c r="I454" s="149" t="s">
        <v>1292</v>
      </c>
      <c r="J454" s="149" t="s">
        <v>2417</v>
      </c>
      <c r="K454" s="149"/>
      <c r="L454" s="149" t="s">
        <v>262</v>
      </c>
      <c r="M454" s="149"/>
      <c r="N454" s="149" t="s">
        <v>263</v>
      </c>
      <c r="O454" s="149" t="s">
        <v>214</v>
      </c>
      <c r="P454" s="149" t="s">
        <v>53</v>
      </c>
      <c r="Q454" s="149"/>
      <c r="R454" s="149" t="s">
        <v>1302</v>
      </c>
      <c r="S454" s="149" t="s">
        <v>483</v>
      </c>
      <c r="T454" s="149" t="s">
        <v>1295</v>
      </c>
      <c r="U454" s="149" t="s">
        <v>267</v>
      </c>
      <c r="V454" s="149"/>
      <c r="W454" s="149"/>
      <c r="X454" s="149" t="s">
        <v>51</v>
      </c>
      <c r="Y454" s="149"/>
      <c r="Z454" s="149"/>
      <c r="AA454" s="149"/>
      <c r="AB454" s="149" t="s">
        <v>269</v>
      </c>
      <c r="AC454" s="149" t="s">
        <v>318</v>
      </c>
      <c r="AD454" s="149" t="s">
        <v>1295</v>
      </c>
      <c r="AE454" s="149" t="s">
        <v>271</v>
      </c>
      <c r="AF454" s="149"/>
      <c r="AG454" s="149" t="s">
        <v>272</v>
      </c>
      <c r="AH454" s="149" t="s">
        <v>273</v>
      </c>
      <c r="AI454" s="158">
        <v>60</v>
      </c>
      <c r="AJ454" s="149"/>
      <c r="AK454" s="159" t="s">
        <v>274</v>
      </c>
      <c r="AL454" s="159" t="s">
        <v>274</v>
      </c>
      <c r="AM454" s="149" t="s">
        <v>274</v>
      </c>
      <c r="AN454" s="160">
        <v>4</v>
      </c>
      <c r="AO454" s="149"/>
      <c r="AP454" s="149" t="s">
        <v>274</v>
      </c>
      <c r="AQ454" s="149" t="s">
        <v>275</v>
      </c>
      <c r="AR454" s="158">
        <v>1</v>
      </c>
      <c r="AS454" s="149" t="s">
        <v>275</v>
      </c>
      <c r="AT454" s="149" t="s">
        <v>276</v>
      </c>
      <c r="AU454" s="161">
        <v>1</v>
      </c>
      <c r="AV454" s="159">
        <v>4017.09</v>
      </c>
      <c r="AW454" s="159">
        <v>160.68</v>
      </c>
      <c r="AX454" s="149" t="s">
        <v>274</v>
      </c>
      <c r="AY454" s="149"/>
      <c r="AZ454" s="162" t="s">
        <v>274</v>
      </c>
      <c r="BA454" s="162">
        <v>0</v>
      </c>
      <c r="BB454" s="159">
        <v>3856.41</v>
      </c>
      <c r="BC454" s="162" t="s">
        <v>274</v>
      </c>
      <c r="BD454" s="162">
        <v>0</v>
      </c>
      <c r="BE454" s="159">
        <v>160.68</v>
      </c>
      <c r="BF454" s="159">
        <v>160.68</v>
      </c>
      <c r="BG454" s="159">
        <v>4017.09</v>
      </c>
    </row>
    <row r="455" ht="28.05" customHeight="1" spans="1:59">
      <c r="A455" s="149"/>
      <c r="B455" s="149"/>
      <c r="C455" s="149"/>
      <c r="D455" s="149" t="s">
        <v>1281</v>
      </c>
      <c r="E455" s="340" t="s">
        <v>2418</v>
      </c>
      <c r="F455" s="149" t="s">
        <v>1281</v>
      </c>
      <c r="G455" s="149" t="s">
        <v>2419</v>
      </c>
      <c r="H455" s="149" t="s">
        <v>1291</v>
      </c>
      <c r="I455" s="149" t="s">
        <v>1292</v>
      </c>
      <c r="J455" s="149" t="s">
        <v>2420</v>
      </c>
      <c r="K455" s="149"/>
      <c r="L455" s="149" t="s">
        <v>262</v>
      </c>
      <c r="M455" s="149"/>
      <c r="N455" s="149" t="s">
        <v>263</v>
      </c>
      <c r="O455" s="149" t="s">
        <v>214</v>
      </c>
      <c r="P455" s="149" t="s">
        <v>53</v>
      </c>
      <c r="Q455" s="149"/>
      <c r="R455" s="149" t="s">
        <v>2414</v>
      </c>
      <c r="S455" s="149" t="s">
        <v>483</v>
      </c>
      <c r="T455" s="149" t="s">
        <v>1295</v>
      </c>
      <c r="U455" s="149" t="s">
        <v>267</v>
      </c>
      <c r="V455" s="149"/>
      <c r="W455" s="149"/>
      <c r="X455" s="149" t="s">
        <v>705</v>
      </c>
      <c r="Y455" s="149"/>
      <c r="Z455" s="149"/>
      <c r="AA455" s="149"/>
      <c r="AB455" s="149" t="s">
        <v>269</v>
      </c>
      <c r="AC455" s="149" t="s">
        <v>318</v>
      </c>
      <c r="AD455" s="149" t="s">
        <v>1295</v>
      </c>
      <c r="AE455" s="149" t="s">
        <v>271</v>
      </c>
      <c r="AF455" s="149"/>
      <c r="AG455" s="149" t="s">
        <v>272</v>
      </c>
      <c r="AH455" s="149" t="s">
        <v>273</v>
      </c>
      <c r="AI455" s="158">
        <v>60</v>
      </c>
      <c r="AJ455" s="149"/>
      <c r="AK455" s="159" t="s">
        <v>274</v>
      </c>
      <c r="AL455" s="159" t="s">
        <v>274</v>
      </c>
      <c r="AM455" s="149" t="s">
        <v>274</v>
      </c>
      <c r="AN455" s="160">
        <v>4</v>
      </c>
      <c r="AO455" s="149"/>
      <c r="AP455" s="149" t="s">
        <v>274</v>
      </c>
      <c r="AQ455" s="149" t="s">
        <v>275</v>
      </c>
      <c r="AR455" s="158">
        <v>1</v>
      </c>
      <c r="AS455" s="149" t="s">
        <v>275</v>
      </c>
      <c r="AT455" s="149" t="s">
        <v>276</v>
      </c>
      <c r="AU455" s="161">
        <v>1</v>
      </c>
      <c r="AV455" s="159">
        <v>4017.09</v>
      </c>
      <c r="AW455" s="159">
        <v>160.68</v>
      </c>
      <c r="AX455" s="149" t="s">
        <v>274</v>
      </c>
      <c r="AY455" s="162">
        <v>0</v>
      </c>
      <c r="AZ455" s="162" t="s">
        <v>274</v>
      </c>
      <c r="BA455" s="162">
        <v>0</v>
      </c>
      <c r="BB455" s="159">
        <v>3856.41</v>
      </c>
      <c r="BC455" s="162" t="s">
        <v>274</v>
      </c>
      <c r="BD455" s="162">
        <v>0</v>
      </c>
      <c r="BE455" s="159">
        <v>160.68</v>
      </c>
      <c r="BF455" s="159">
        <v>160.68</v>
      </c>
      <c r="BG455" s="159">
        <v>4017.09</v>
      </c>
    </row>
    <row r="456" ht="28.05" customHeight="1" spans="1:59">
      <c r="A456" s="149"/>
      <c r="B456" s="149"/>
      <c r="C456" s="149"/>
      <c r="D456" s="149" t="s">
        <v>1281</v>
      </c>
      <c r="E456" s="340" t="s">
        <v>2421</v>
      </c>
      <c r="F456" s="149" t="s">
        <v>1281</v>
      </c>
      <c r="G456" s="149" t="s">
        <v>2422</v>
      </c>
      <c r="H456" s="149" t="s">
        <v>1291</v>
      </c>
      <c r="I456" s="149" t="s">
        <v>1292</v>
      </c>
      <c r="J456" s="149" t="s">
        <v>2423</v>
      </c>
      <c r="K456" s="149"/>
      <c r="L456" s="149" t="s">
        <v>262</v>
      </c>
      <c r="M456" s="149"/>
      <c r="N456" s="149" t="s">
        <v>263</v>
      </c>
      <c r="O456" s="149" t="s">
        <v>214</v>
      </c>
      <c r="P456" s="149" t="s">
        <v>53</v>
      </c>
      <c r="Q456" s="149"/>
      <c r="R456" s="149" t="s">
        <v>2414</v>
      </c>
      <c r="S456" s="149" t="s">
        <v>483</v>
      </c>
      <c r="T456" s="149" t="s">
        <v>1295</v>
      </c>
      <c r="U456" s="149" t="s">
        <v>267</v>
      </c>
      <c r="V456" s="149"/>
      <c r="W456" s="149"/>
      <c r="X456" s="149" t="s">
        <v>705</v>
      </c>
      <c r="Y456" s="149"/>
      <c r="Z456" s="149"/>
      <c r="AA456" s="149"/>
      <c r="AB456" s="149" t="s">
        <v>269</v>
      </c>
      <c r="AC456" s="149" t="s">
        <v>318</v>
      </c>
      <c r="AD456" s="149" t="s">
        <v>1295</v>
      </c>
      <c r="AE456" s="149" t="s">
        <v>271</v>
      </c>
      <c r="AF456" s="149"/>
      <c r="AG456" s="149" t="s">
        <v>272</v>
      </c>
      <c r="AH456" s="149" t="s">
        <v>273</v>
      </c>
      <c r="AI456" s="158">
        <v>60</v>
      </c>
      <c r="AJ456" s="149"/>
      <c r="AK456" s="159" t="s">
        <v>274</v>
      </c>
      <c r="AL456" s="159" t="s">
        <v>274</v>
      </c>
      <c r="AM456" s="149" t="s">
        <v>274</v>
      </c>
      <c r="AN456" s="160">
        <v>4</v>
      </c>
      <c r="AO456" s="149"/>
      <c r="AP456" s="149" t="s">
        <v>274</v>
      </c>
      <c r="AQ456" s="149" t="s">
        <v>275</v>
      </c>
      <c r="AR456" s="158">
        <v>1</v>
      </c>
      <c r="AS456" s="149" t="s">
        <v>275</v>
      </c>
      <c r="AT456" s="149" t="s">
        <v>276</v>
      </c>
      <c r="AU456" s="161">
        <v>1</v>
      </c>
      <c r="AV456" s="159">
        <v>4017.09</v>
      </c>
      <c r="AW456" s="159">
        <v>160.68</v>
      </c>
      <c r="AX456" s="149" t="s">
        <v>274</v>
      </c>
      <c r="AY456" s="162">
        <v>0</v>
      </c>
      <c r="AZ456" s="162" t="s">
        <v>274</v>
      </c>
      <c r="BA456" s="162">
        <v>0</v>
      </c>
      <c r="BB456" s="159">
        <v>3856.41</v>
      </c>
      <c r="BC456" s="162" t="s">
        <v>274</v>
      </c>
      <c r="BD456" s="162">
        <v>0</v>
      </c>
      <c r="BE456" s="159">
        <v>160.68</v>
      </c>
      <c r="BF456" s="159">
        <v>160.68</v>
      </c>
      <c r="BG456" s="159">
        <v>4017.09</v>
      </c>
    </row>
    <row r="457" ht="28.05" customHeight="1" spans="1:59">
      <c r="A457" s="149"/>
      <c r="B457" s="149"/>
      <c r="C457" s="149"/>
      <c r="D457" s="149" t="s">
        <v>1281</v>
      </c>
      <c r="E457" s="340" t="s">
        <v>2424</v>
      </c>
      <c r="F457" s="149" t="s">
        <v>1281</v>
      </c>
      <c r="G457" s="149" t="s">
        <v>2425</v>
      </c>
      <c r="H457" s="149" t="s">
        <v>1291</v>
      </c>
      <c r="I457" s="149" t="s">
        <v>1292</v>
      </c>
      <c r="J457" s="149" t="s">
        <v>2426</v>
      </c>
      <c r="K457" s="149"/>
      <c r="L457" s="149" t="s">
        <v>262</v>
      </c>
      <c r="M457" s="149"/>
      <c r="N457" s="149" t="s">
        <v>263</v>
      </c>
      <c r="O457" s="149" t="s">
        <v>214</v>
      </c>
      <c r="P457" s="149" t="s">
        <v>53</v>
      </c>
      <c r="Q457" s="149"/>
      <c r="R457" s="149" t="s">
        <v>2414</v>
      </c>
      <c r="S457" s="149" t="s">
        <v>483</v>
      </c>
      <c r="T457" s="149" t="s">
        <v>1295</v>
      </c>
      <c r="U457" s="149" t="s">
        <v>267</v>
      </c>
      <c r="V457" s="149"/>
      <c r="W457" s="149"/>
      <c r="X457" s="149" t="s">
        <v>705</v>
      </c>
      <c r="Y457" s="149"/>
      <c r="Z457" s="149"/>
      <c r="AA457" s="149"/>
      <c r="AB457" s="149" t="s">
        <v>269</v>
      </c>
      <c r="AC457" s="149" t="s">
        <v>318</v>
      </c>
      <c r="AD457" s="149" t="s">
        <v>1295</v>
      </c>
      <c r="AE457" s="149" t="s">
        <v>271</v>
      </c>
      <c r="AF457" s="149"/>
      <c r="AG457" s="149" t="s">
        <v>272</v>
      </c>
      <c r="AH457" s="149" t="s">
        <v>273</v>
      </c>
      <c r="AI457" s="158">
        <v>60</v>
      </c>
      <c r="AJ457" s="149"/>
      <c r="AK457" s="159" t="s">
        <v>274</v>
      </c>
      <c r="AL457" s="159" t="s">
        <v>274</v>
      </c>
      <c r="AM457" s="149" t="s">
        <v>274</v>
      </c>
      <c r="AN457" s="160">
        <v>4</v>
      </c>
      <c r="AO457" s="149"/>
      <c r="AP457" s="149" t="s">
        <v>274</v>
      </c>
      <c r="AQ457" s="149" t="s">
        <v>275</v>
      </c>
      <c r="AR457" s="158">
        <v>1</v>
      </c>
      <c r="AS457" s="149" t="s">
        <v>275</v>
      </c>
      <c r="AT457" s="149" t="s">
        <v>276</v>
      </c>
      <c r="AU457" s="161">
        <v>1</v>
      </c>
      <c r="AV457" s="159">
        <v>4017.09</v>
      </c>
      <c r="AW457" s="159">
        <v>160.68</v>
      </c>
      <c r="AX457" s="149" t="s">
        <v>274</v>
      </c>
      <c r="AY457" s="162">
        <v>0</v>
      </c>
      <c r="AZ457" s="162" t="s">
        <v>274</v>
      </c>
      <c r="BA457" s="162">
        <v>0</v>
      </c>
      <c r="BB457" s="159">
        <v>3856.41</v>
      </c>
      <c r="BC457" s="162" t="s">
        <v>274</v>
      </c>
      <c r="BD457" s="162">
        <v>0</v>
      </c>
      <c r="BE457" s="159">
        <v>160.68</v>
      </c>
      <c r="BF457" s="159">
        <v>160.68</v>
      </c>
      <c r="BG457" s="159">
        <v>4017.09</v>
      </c>
    </row>
    <row r="458" ht="28.05" customHeight="1" spans="1:59">
      <c r="A458" s="149"/>
      <c r="B458" s="149"/>
      <c r="C458" s="149"/>
      <c r="D458" s="149" t="s">
        <v>1281</v>
      </c>
      <c r="E458" s="340" t="s">
        <v>2427</v>
      </c>
      <c r="F458" s="149" t="s">
        <v>1281</v>
      </c>
      <c r="G458" s="149" t="s">
        <v>2428</v>
      </c>
      <c r="H458" s="149" t="s">
        <v>2429</v>
      </c>
      <c r="I458" s="149" t="s">
        <v>2430</v>
      </c>
      <c r="J458" s="149" t="s">
        <v>2431</v>
      </c>
      <c r="K458" s="149"/>
      <c r="L458" s="149" t="s">
        <v>262</v>
      </c>
      <c r="M458" s="149"/>
      <c r="N458" s="149" t="s">
        <v>263</v>
      </c>
      <c r="O458" s="149" t="s">
        <v>214</v>
      </c>
      <c r="P458" s="149" t="s">
        <v>53</v>
      </c>
      <c r="Q458" s="149"/>
      <c r="R458" s="149" t="s">
        <v>1350</v>
      </c>
      <c r="S458" s="149" t="s">
        <v>785</v>
      </c>
      <c r="T458" s="149" t="s">
        <v>1130</v>
      </c>
      <c r="U458" s="149" t="s">
        <v>267</v>
      </c>
      <c r="V458" s="149"/>
      <c r="W458" s="149"/>
      <c r="X458" s="149" t="s">
        <v>1351</v>
      </c>
      <c r="Y458" s="149"/>
      <c r="Z458" s="149"/>
      <c r="AA458" s="149"/>
      <c r="AB458" s="149" t="s">
        <v>269</v>
      </c>
      <c r="AC458" s="149" t="s">
        <v>318</v>
      </c>
      <c r="AD458" s="149" t="s">
        <v>1130</v>
      </c>
      <c r="AE458" s="149" t="s">
        <v>271</v>
      </c>
      <c r="AF458" s="149"/>
      <c r="AG458" s="149" t="s">
        <v>272</v>
      </c>
      <c r="AH458" s="149" t="s">
        <v>273</v>
      </c>
      <c r="AI458" s="158">
        <v>60</v>
      </c>
      <c r="AJ458" s="149"/>
      <c r="AK458" s="159" t="s">
        <v>274</v>
      </c>
      <c r="AL458" s="159" t="s">
        <v>274</v>
      </c>
      <c r="AM458" s="149" t="s">
        <v>274</v>
      </c>
      <c r="AN458" s="160">
        <v>4</v>
      </c>
      <c r="AO458" s="149"/>
      <c r="AP458" s="149" t="s">
        <v>274</v>
      </c>
      <c r="AQ458" s="149" t="s">
        <v>275</v>
      </c>
      <c r="AR458" s="158">
        <v>1</v>
      </c>
      <c r="AS458" s="149" t="s">
        <v>275</v>
      </c>
      <c r="AT458" s="149" t="s">
        <v>276</v>
      </c>
      <c r="AU458" s="161">
        <v>1</v>
      </c>
      <c r="AV458" s="159">
        <v>1017.7</v>
      </c>
      <c r="AW458" s="159">
        <v>40.71</v>
      </c>
      <c r="AX458" s="149" t="s">
        <v>274</v>
      </c>
      <c r="AY458" s="162">
        <v>0</v>
      </c>
      <c r="AZ458" s="162" t="s">
        <v>274</v>
      </c>
      <c r="BA458" s="162">
        <v>0</v>
      </c>
      <c r="BB458" s="159">
        <v>976.99</v>
      </c>
      <c r="BC458" s="162" t="s">
        <v>274</v>
      </c>
      <c r="BD458" s="162">
        <v>0</v>
      </c>
      <c r="BE458" s="159">
        <v>40.71</v>
      </c>
      <c r="BF458" s="159">
        <v>40.71</v>
      </c>
      <c r="BG458" s="159">
        <v>1017.7</v>
      </c>
    </row>
    <row r="459" ht="28.05" customHeight="1" spans="1:59">
      <c r="A459" s="149"/>
      <c r="B459" s="149"/>
      <c r="C459" s="149"/>
      <c r="D459" s="149" t="s">
        <v>1281</v>
      </c>
      <c r="E459" s="340" t="s">
        <v>2432</v>
      </c>
      <c r="F459" s="149" t="s">
        <v>1281</v>
      </c>
      <c r="G459" s="149" t="s">
        <v>2433</v>
      </c>
      <c r="H459" s="149" t="s">
        <v>2434</v>
      </c>
      <c r="I459" s="149" t="s">
        <v>2435</v>
      </c>
      <c r="J459" s="149" t="s">
        <v>2436</v>
      </c>
      <c r="K459" s="149"/>
      <c r="L459" s="149" t="s">
        <v>262</v>
      </c>
      <c r="M459" s="149"/>
      <c r="N459" s="149" t="s">
        <v>263</v>
      </c>
      <c r="O459" s="149" t="s">
        <v>214</v>
      </c>
      <c r="P459" s="149" t="s">
        <v>53</v>
      </c>
      <c r="Q459" s="149"/>
      <c r="R459" s="149" t="s">
        <v>1203</v>
      </c>
      <c r="S459" s="149" t="s">
        <v>785</v>
      </c>
      <c r="T459" s="149" t="s">
        <v>1186</v>
      </c>
      <c r="U459" s="149" t="s">
        <v>267</v>
      </c>
      <c r="V459" s="149"/>
      <c r="W459" s="149"/>
      <c r="X459" s="149" t="s">
        <v>826</v>
      </c>
      <c r="Y459" s="149"/>
      <c r="Z459" s="149"/>
      <c r="AA459" s="149"/>
      <c r="AB459" s="149" t="s">
        <v>269</v>
      </c>
      <c r="AC459" s="149" t="s">
        <v>318</v>
      </c>
      <c r="AD459" s="149" t="s">
        <v>1186</v>
      </c>
      <c r="AE459" s="149" t="s">
        <v>271</v>
      </c>
      <c r="AF459" s="149"/>
      <c r="AG459" s="149" t="s">
        <v>272</v>
      </c>
      <c r="AH459" s="149" t="s">
        <v>273</v>
      </c>
      <c r="AI459" s="158">
        <v>60</v>
      </c>
      <c r="AJ459" s="149"/>
      <c r="AK459" s="159" t="s">
        <v>274</v>
      </c>
      <c r="AL459" s="159" t="s">
        <v>274</v>
      </c>
      <c r="AM459" s="149" t="s">
        <v>274</v>
      </c>
      <c r="AN459" s="160">
        <v>4</v>
      </c>
      <c r="AO459" s="149"/>
      <c r="AP459" s="149" t="s">
        <v>274</v>
      </c>
      <c r="AQ459" s="149" t="s">
        <v>275</v>
      </c>
      <c r="AR459" s="158">
        <v>1</v>
      </c>
      <c r="AS459" s="149" t="s">
        <v>275</v>
      </c>
      <c r="AT459" s="149" t="s">
        <v>276</v>
      </c>
      <c r="AU459" s="161">
        <v>1</v>
      </c>
      <c r="AV459" s="159">
        <v>5132.74</v>
      </c>
      <c r="AW459" s="159">
        <v>205.31</v>
      </c>
      <c r="AX459" s="149" t="s">
        <v>274</v>
      </c>
      <c r="AY459" s="162">
        <v>0</v>
      </c>
      <c r="AZ459" s="162" t="s">
        <v>274</v>
      </c>
      <c r="BA459" s="162">
        <v>0</v>
      </c>
      <c r="BB459" s="159">
        <v>4927.43</v>
      </c>
      <c r="BC459" s="162" t="s">
        <v>274</v>
      </c>
      <c r="BD459" s="162">
        <v>0</v>
      </c>
      <c r="BE459" s="159">
        <v>205.31</v>
      </c>
      <c r="BF459" s="159">
        <v>205.31</v>
      </c>
      <c r="BG459" s="159">
        <v>5132.74</v>
      </c>
    </row>
    <row r="460" ht="28.05" customHeight="1" spans="1:59">
      <c r="A460" s="149"/>
      <c r="B460" s="149"/>
      <c r="C460" s="149"/>
      <c r="D460" s="149" t="s">
        <v>1281</v>
      </c>
      <c r="E460" s="340" t="s">
        <v>2437</v>
      </c>
      <c r="F460" s="149" t="s">
        <v>1281</v>
      </c>
      <c r="G460" s="149" t="s">
        <v>2438</v>
      </c>
      <c r="H460" s="149" t="s">
        <v>2439</v>
      </c>
      <c r="I460" s="149" t="s">
        <v>2440</v>
      </c>
      <c r="J460" s="149" t="s">
        <v>2441</v>
      </c>
      <c r="K460" s="149"/>
      <c r="L460" s="149" t="s">
        <v>262</v>
      </c>
      <c r="M460" s="149"/>
      <c r="N460" s="149" t="s">
        <v>263</v>
      </c>
      <c r="O460" s="149" t="s">
        <v>214</v>
      </c>
      <c r="P460" s="149" t="s">
        <v>53</v>
      </c>
      <c r="Q460" s="149"/>
      <c r="R460" s="149" t="s">
        <v>2442</v>
      </c>
      <c r="S460" s="149" t="s">
        <v>785</v>
      </c>
      <c r="T460" s="149" t="s">
        <v>2443</v>
      </c>
      <c r="U460" s="149" t="s">
        <v>267</v>
      </c>
      <c r="V460" s="149"/>
      <c r="W460" s="149"/>
      <c r="X460" s="149" t="s">
        <v>2444</v>
      </c>
      <c r="Y460" s="149"/>
      <c r="Z460" s="149"/>
      <c r="AA460" s="149"/>
      <c r="AB460" s="149" t="s">
        <v>269</v>
      </c>
      <c r="AC460" s="149" t="s">
        <v>318</v>
      </c>
      <c r="AD460" s="149" t="s">
        <v>2443</v>
      </c>
      <c r="AE460" s="149" t="s">
        <v>271</v>
      </c>
      <c r="AF460" s="149"/>
      <c r="AG460" s="149" t="s">
        <v>272</v>
      </c>
      <c r="AH460" s="149" t="s">
        <v>273</v>
      </c>
      <c r="AI460" s="158">
        <v>60</v>
      </c>
      <c r="AJ460" s="149"/>
      <c r="AK460" s="159" t="s">
        <v>274</v>
      </c>
      <c r="AL460" s="159" t="s">
        <v>274</v>
      </c>
      <c r="AM460" s="149" t="s">
        <v>274</v>
      </c>
      <c r="AN460" s="160">
        <v>4</v>
      </c>
      <c r="AO460" s="149"/>
      <c r="AP460" s="149" t="s">
        <v>274</v>
      </c>
      <c r="AQ460" s="149" t="s">
        <v>275</v>
      </c>
      <c r="AR460" s="158">
        <v>1</v>
      </c>
      <c r="AS460" s="149" t="s">
        <v>275</v>
      </c>
      <c r="AT460" s="149" t="s">
        <v>276</v>
      </c>
      <c r="AU460" s="161">
        <v>1</v>
      </c>
      <c r="AV460" s="159">
        <v>1500</v>
      </c>
      <c r="AW460" s="159">
        <v>60</v>
      </c>
      <c r="AX460" s="149" t="s">
        <v>274</v>
      </c>
      <c r="AY460" s="162">
        <v>0</v>
      </c>
      <c r="AZ460" s="162" t="s">
        <v>274</v>
      </c>
      <c r="BA460" s="162">
        <v>0</v>
      </c>
      <c r="BB460" s="159">
        <v>1440</v>
      </c>
      <c r="BC460" s="162" t="s">
        <v>274</v>
      </c>
      <c r="BD460" s="162">
        <v>0</v>
      </c>
      <c r="BE460" s="159">
        <v>60</v>
      </c>
      <c r="BF460" s="159">
        <v>60</v>
      </c>
      <c r="BG460" s="159">
        <v>1500</v>
      </c>
    </row>
    <row r="461" ht="28.05" customHeight="1" spans="1:59">
      <c r="A461" s="149"/>
      <c r="B461" s="149"/>
      <c r="C461" s="149"/>
      <c r="D461" s="149" t="s">
        <v>1281</v>
      </c>
      <c r="E461" s="340" t="s">
        <v>2445</v>
      </c>
      <c r="F461" s="149" t="s">
        <v>1281</v>
      </c>
      <c r="G461" s="149" t="s">
        <v>2446</v>
      </c>
      <c r="H461" s="149" t="s">
        <v>2434</v>
      </c>
      <c r="I461" s="149" t="s">
        <v>2447</v>
      </c>
      <c r="J461" s="149" t="s">
        <v>2448</v>
      </c>
      <c r="K461" s="149"/>
      <c r="L461" s="149" t="s">
        <v>262</v>
      </c>
      <c r="M461" s="149"/>
      <c r="N461" s="149" t="s">
        <v>263</v>
      </c>
      <c r="O461" s="149" t="s">
        <v>214</v>
      </c>
      <c r="P461" s="149" t="s">
        <v>53</v>
      </c>
      <c r="Q461" s="149"/>
      <c r="R461" s="149" t="s">
        <v>2449</v>
      </c>
      <c r="S461" s="149" t="s">
        <v>2450</v>
      </c>
      <c r="T461" s="149" t="s">
        <v>2451</v>
      </c>
      <c r="U461" s="149" t="s">
        <v>267</v>
      </c>
      <c r="V461" s="149"/>
      <c r="W461" s="149"/>
      <c r="X461" s="149" t="s">
        <v>310</v>
      </c>
      <c r="Y461" s="149"/>
      <c r="Z461" s="149"/>
      <c r="AA461" s="149"/>
      <c r="AB461" s="149" t="s">
        <v>269</v>
      </c>
      <c r="AC461" s="149" t="s">
        <v>318</v>
      </c>
      <c r="AD461" s="149" t="s">
        <v>2451</v>
      </c>
      <c r="AE461" s="149" t="s">
        <v>271</v>
      </c>
      <c r="AF461" s="149"/>
      <c r="AG461" s="149" t="s">
        <v>272</v>
      </c>
      <c r="AH461" s="149" t="s">
        <v>273</v>
      </c>
      <c r="AI461" s="158">
        <v>60</v>
      </c>
      <c r="AJ461" s="149"/>
      <c r="AK461" s="159" t="s">
        <v>274</v>
      </c>
      <c r="AL461" s="159" t="s">
        <v>274</v>
      </c>
      <c r="AM461" s="149" t="s">
        <v>274</v>
      </c>
      <c r="AN461" s="160">
        <v>0</v>
      </c>
      <c r="AO461" s="149"/>
      <c r="AP461" s="149" t="s">
        <v>274</v>
      </c>
      <c r="AQ461" s="149" t="s">
        <v>275</v>
      </c>
      <c r="AR461" s="158">
        <v>1</v>
      </c>
      <c r="AS461" s="149" t="s">
        <v>275</v>
      </c>
      <c r="AT461" s="149" t="s">
        <v>276</v>
      </c>
      <c r="AU461" s="161">
        <v>1</v>
      </c>
      <c r="AV461" s="159">
        <v>5271.62</v>
      </c>
      <c r="AW461" s="159">
        <v>0</v>
      </c>
      <c r="AX461" s="149" t="s">
        <v>274</v>
      </c>
      <c r="AY461" s="162">
        <v>0</v>
      </c>
      <c r="AZ461" s="162" t="s">
        <v>274</v>
      </c>
      <c r="BA461" s="162">
        <v>0</v>
      </c>
      <c r="BB461" s="159">
        <v>5271.62</v>
      </c>
      <c r="BC461" s="162" t="s">
        <v>274</v>
      </c>
      <c r="BD461" s="162">
        <v>0</v>
      </c>
      <c r="BE461" s="162">
        <v>0</v>
      </c>
      <c r="BF461" s="162">
        <v>0</v>
      </c>
      <c r="BG461" s="159">
        <v>5271.62</v>
      </c>
    </row>
    <row r="462" ht="28.05" customHeight="1" spans="1:59">
      <c r="A462" s="149"/>
      <c r="B462" s="149"/>
      <c r="C462" s="149"/>
      <c r="D462" s="149" t="s">
        <v>1281</v>
      </c>
      <c r="E462" s="340" t="s">
        <v>2452</v>
      </c>
      <c r="F462" s="149" t="s">
        <v>1281</v>
      </c>
      <c r="G462" s="149" t="s">
        <v>2453</v>
      </c>
      <c r="H462" s="149" t="s">
        <v>1284</v>
      </c>
      <c r="I462" s="149" t="s">
        <v>2454</v>
      </c>
      <c r="J462" s="149" t="s">
        <v>2455</v>
      </c>
      <c r="K462" s="149"/>
      <c r="L462" s="149" t="s">
        <v>262</v>
      </c>
      <c r="M462" s="149"/>
      <c r="N462" s="149" t="s">
        <v>263</v>
      </c>
      <c r="O462" s="149" t="s">
        <v>214</v>
      </c>
      <c r="P462" s="149" t="s">
        <v>53</v>
      </c>
      <c r="Q462" s="149"/>
      <c r="R462" s="149" t="s">
        <v>2456</v>
      </c>
      <c r="S462" s="149" t="s">
        <v>483</v>
      </c>
      <c r="T462" s="149" t="s">
        <v>2451</v>
      </c>
      <c r="U462" s="149" t="s">
        <v>267</v>
      </c>
      <c r="V462" s="149"/>
      <c r="W462" s="149"/>
      <c r="X462" s="149" t="s">
        <v>336</v>
      </c>
      <c r="Y462" s="149"/>
      <c r="Z462" s="149"/>
      <c r="AA462" s="149"/>
      <c r="AB462" s="149" t="s">
        <v>269</v>
      </c>
      <c r="AC462" s="149" t="s">
        <v>318</v>
      </c>
      <c r="AD462" s="149" t="s">
        <v>2451</v>
      </c>
      <c r="AE462" s="149" t="s">
        <v>271</v>
      </c>
      <c r="AF462" s="149"/>
      <c r="AG462" s="149" t="s">
        <v>272</v>
      </c>
      <c r="AH462" s="149" t="s">
        <v>273</v>
      </c>
      <c r="AI462" s="158">
        <v>60</v>
      </c>
      <c r="AJ462" s="149"/>
      <c r="AK462" s="159" t="s">
        <v>274</v>
      </c>
      <c r="AL462" s="159" t="s">
        <v>274</v>
      </c>
      <c r="AM462" s="149" t="s">
        <v>274</v>
      </c>
      <c r="AN462" s="160">
        <v>4</v>
      </c>
      <c r="AO462" s="149"/>
      <c r="AP462" s="149" t="s">
        <v>274</v>
      </c>
      <c r="AQ462" s="149" t="s">
        <v>275</v>
      </c>
      <c r="AR462" s="158">
        <v>1</v>
      </c>
      <c r="AS462" s="149" t="s">
        <v>275</v>
      </c>
      <c r="AT462" s="149" t="s">
        <v>276</v>
      </c>
      <c r="AU462" s="161">
        <v>1</v>
      </c>
      <c r="AV462" s="159">
        <v>6592.92</v>
      </c>
      <c r="AW462" s="159">
        <v>263.72</v>
      </c>
      <c r="AX462" s="149" t="s">
        <v>274</v>
      </c>
      <c r="AY462" s="162">
        <v>0</v>
      </c>
      <c r="AZ462" s="162" t="s">
        <v>274</v>
      </c>
      <c r="BA462" s="162">
        <v>0</v>
      </c>
      <c r="BB462" s="159">
        <v>6329.2</v>
      </c>
      <c r="BC462" s="162" t="s">
        <v>274</v>
      </c>
      <c r="BD462" s="162">
        <v>0</v>
      </c>
      <c r="BE462" s="159">
        <v>263.72</v>
      </c>
      <c r="BF462" s="159">
        <v>263.72</v>
      </c>
      <c r="BG462" s="159">
        <v>6592.92</v>
      </c>
    </row>
    <row r="463" ht="28.05" customHeight="1" spans="1:59">
      <c r="A463" s="149"/>
      <c r="B463" s="149"/>
      <c r="C463" s="149"/>
      <c r="D463" s="149" t="s">
        <v>1281</v>
      </c>
      <c r="E463" s="340" t="s">
        <v>2457</v>
      </c>
      <c r="F463" s="149" t="s">
        <v>1281</v>
      </c>
      <c r="G463" s="149" t="s">
        <v>2458</v>
      </c>
      <c r="H463" s="149" t="s">
        <v>1284</v>
      </c>
      <c r="I463" s="149" t="s">
        <v>2454</v>
      </c>
      <c r="J463" s="149" t="s">
        <v>2459</v>
      </c>
      <c r="K463" s="149"/>
      <c r="L463" s="149" t="s">
        <v>262</v>
      </c>
      <c r="M463" s="149"/>
      <c r="N463" s="149" t="s">
        <v>263</v>
      </c>
      <c r="O463" s="149" t="s">
        <v>214</v>
      </c>
      <c r="P463" s="149" t="s">
        <v>53</v>
      </c>
      <c r="Q463" s="149"/>
      <c r="R463" s="149" t="s">
        <v>2456</v>
      </c>
      <c r="S463" s="149" t="s">
        <v>483</v>
      </c>
      <c r="T463" s="149" t="s">
        <v>2451</v>
      </c>
      <c r="U463" s="149" t="s">
        <v>267</v>
      </c>
      <c r="V463" s="149"/>
      <c r="W463" s="149"/>
      <c r="X463" s="149" t="s">
        <v>336</v>
      </c>
      <c r="Y463" s="149"/>
      <c r="Z463" s="149"/>
      <c r="AA463" s="149"/>
      <c r="AB463" s="149" t="s">
        <v>269</v>
      </c>
      <c r="AC463" s="149" t="s">
        <v>318</v>
      </c>
      <c r="AD463" s="149" t="s">
        <v>2451</v>
      </c>
      <c r="AE463" s="149" t="s">
        <v>271</v>
      </c>
      <c r="AF463" s="149"/>
      <c r="AG463" s="149" t="s">
        <v>272</v>
      </c>
      <c r="AH463" s="149" t="s">
        <v>273</v>
      </c>
      <c r="AI463" s="158">
        <v>60</v>
      </c>
      <c r="AJ463" s="149"/>
      <c r="AK463" s="159" t="s">
        <v>274</v>
      </c>
      <c r="AL463" s="159" t="s">
        <v>274</v>
      </c>
      <c r="AM463" s="149" t="s">
        <v>274</v>
      </c>
      <c r="AN463" s="160">
        <v>4</v>
      </c>
      <c r="AO463" s="149"/>
      <c r="AP463" s="149" t="s">
        <v>274</v>
      </c>
      <c r="AQ463" s="149" t="s">
        <v>275</v>
      </c>
      <c r="AR463" s="158">
        <v>1</v>
      </c>
      <c r="AS463" s="149" t="s">
        <v>275</v>
      </c>
      <c r="AT463" s="149" t="s">
        <v>276</v>
      </c>
      <c r="AU463" s="161">
        <v>1</v>
      </c>
      <c r="AV463" s="159">
        <v>6592.92</v>
      </c>
      <c r="AW463" s="159">
        <v>263.72</v>
      </c>
      <c r="AX463" s="149" t="s">
        <v>274</v>
      </c>
      <c r="AY463" s="162">
        <v>0</v>
      </c>
      <c r="AZ463" s="162" t="s">
        <v>274</v>
      </c>
      <c r="BA463" s="162">
        <v>0</v>
      </c>
      <c r="BB463" s="159">
        <v>6329.2</v>
      </c>
      <c r="BC463" s="162" t="s">
        <v>274</v>
      </c>
      <c r="BD463" s="162">
        <v>0</v>
      </c>
      <c r="BE463" s="159">
        <v>263.72</v>
      </c>
      <c r="BF463" s="159">
        <v>263.72</v>
      </c>
      <c r="BG463" s="159">
        <v>6592.92</v>
      </c>
    </row>
    <row r="464" ht="28.05" customHeight="1" spans="1:59">
      <c r="A464" s="149"/>
      <c r="B464" s="149"/>
      <c r="C464" s="149"/>
      <c r="D464" s="149" t="s">
        <v>1281</v>
      </c>
      <c r="E464" s="340" t="s">
        <v>2460</v>
      </c>
      <c r="F464" s="149" t="s">
        <v>1281</v>
      </c>
      <c r="G464" s="149" t="s">
        <v>2461</v>
      </c>
      <c r="H464" s="149" t="s">
        <v>1284</v>
      </c>
      <c r="I464" s="149" t="s">
        <v>2454</v>
      </c>
      <c r="J464" s="149" t="s">
        <v>2462</v>
      </c>
      <c r="K464" s="149"/>
      <c r="L464" s="149" t="s">
        <v>262</v>
      </c>
      <c r="M464" s="149"/>
      <c r="N464" s="149" t="s">
        <v>263</v>
      </c>
      <c r="O464" s="149" t="s">
        <v>214</v>
      </c>
      <c r="P464" s="149" t="s">
        <v>53</v>
      </c>
      <c r="Q464" s="149"/>
      <c r="R464" s="149" t="s">
        <v>2456</v>
      </c>
      <c r="S464" s="149" t="s">
        <v>483</v>
      </c>
      <c r="T464" s="149" t="s">
        <v>2451</v>
      </c>
      <c r="U464" s="149" t="s">
        <v>267</v>
      </c>
      <c r="V464" s="149"/>
      <c r="W464" s="149"/>
      <c r="X464" s="149" t="s">
        <v>336</v>
      </c>
      <c r="Y464" s="149"/>
      <c r="Z464" s="149"/>
      <c r="AA464" s="149"/>
      <c r="AB464" s="149" t="s">
        <v>269</v>
      </c>
      <c r="AC464" s="149" t="s">
        <v>318</v>
      </c>
      <c r="AD464" s="149" t="s">
        <v>2451</v>
      </c>
      <c r="AE464" s="149" t="s">
        <v>271</v>
      </c>
      <c r="AF464" s="149"/>
      <c r="AG464" s="149" t="s">
        <v>272</v>
      </c>
      <c r="AH464" s="149" t="s">
        <v>273</v>
      </c>
      <c r="AI464" s="158">
        <v>60</v>
      </c>
      <c r="AJ464" s="149"/>
      <c r="AK464" s="159" t="s">
        <v>274</v>
      </c>
      <c r="AL464" s="159" t="s">
        <v>274</v>
      </c>
      <c r="AM464" s="149" t="s">
        <v>274</v>
      </c>
      <c r="AN464" s="160">
        <v>4</v>
      </c>
      <c r="AO464" s="149"/>
      <c r="AP464" s="149" t="s">
        <v>274</v>
      </c>
      <c r="AQ464" s="149" t="s">
        <v>275</v>
      </c>
      <c r="AR464" s="158">
        <v>1</v>
      </c>
      <c r="AS464" s="149" t="s">
        <v>275</v>
      </c>
      <c r="AT464" s="149" t="s">
        <v>276</v>
      </c>
      <c r="AU464" s="161">
        <v>1</v>
      </c>
      <c r="AV464" s="159">
        <v>6592.92</v>
      </c>
      <c r="AW464" s="159">
        <v>263.72</v>
      </c>
      <c r="AX464" s="149" t="s">
        <v>274</v>
      </c>
      <c r="AY464" s="162">
        <v>0</v>
      </c>
      <c r="AZ464" s="162" t="s">
        <v>274</v>
      </c>
      <c r="BA464" s="162">
        <v>0</v>
      </c>
      <c r="BB464" s="159">
        <v>6329.2</v>
      </c>
      <c r="BC464" s="162" t="s">
        <v>274</v>
      </c>
      <c r="BD464" s="162">
        <v>0</v>
      </c>
      <c r="BE464" s="159">
        <v>263.72</v>
      </c>
      <c r="BF464" s="159">
        <v>263.72</v>
      </c>
      <c r="BG464" s="159">
        <v>6592.92</v>
      </c>
    </row>
    <row r="465" ht="28.05" customHeight="1" spans="1:59">
      <c r="A465" s="149"/>
      <c r="B465" s="149"/>
      <c r="C465" s="149"/>
      <c r="D465" s="149" t="s">
        <v>1281</v>
      </c>
      <c r="E465" s="340" t="s">
        <v>2463</v>
      </c>
      <c r="F465" s="149" t="s">
        <v>1281</v>
      </c>
      <c r="G465" s="149" t="s">
        <v>2464</v>
      </c>
      <c r="H465" s="149" t="s">
        <v>1284</v>
      </c>
      <c r="I465" s="149" t="s">
        <v>2454</v>
      </c>
      <c r="J465" s="149" t="s">
        <v>2465</v>
      </c>
      <c r="K465" s="149"/>
      <c r="L465" s="149" t="s">
        <v>262</v>
      </c>
      <c r="M465" s="149"/>
      <c r="N465" s="149" t="s">
        <v>263</v>
      </c>
      <c r="O465" s="149" t="s">
        <v>214</v>
      </c>
      <c r="P465" s="149" t="s">
        <v>53</v>
      </c>
      <c r="Q465" s="149"/>
      <c r="R465" s="149" t="s">
        <v>2466</v>
      </c>
      <c r="S465" s="149" t="s">
        <v>483</v>
      </c>
      <c r="T465" s="149" t="s">
        <v>2451</v>
      </c>
      <c r="U465" s="149" t="s">
        <v>267</v>
      </c>
      <c r="V465" s="149"/>
      <c r="W465" s="149"/>
      <c r="X465" s="149" t="s">
        <v>336</v>
      </c>
      <c r="Y465" s="149"/>
      <c r="Z465" s="149"/>
      <c r="AA465" s="149"/>
      <c r="AB465" s="149" t="s">
        <v>269</v>
      </c>
      <c r="AC465" s="149" t="s">
        <v>318</v>
      </c>
      <c r="AD465" s="149" t="s">
        <v>2451</v>
      </c>
      <c r="AE465" s="149" t="s">
        <v>271</v>
      </c>
      <c r="AF465" s="149"/>
      <c r="AG465" s="149" t="s">
        <v>272</v>
      </c>
      <c r="AH465" s="149" t="s">
        <v>273</v>
      </c>
      <c r="AI465" s="158">
        <v>60</v>
      </c>
      <c r="AJ465" s="149"/>
      <c r="AK465" s="159" t="s">
        <v>274</v>
      </c>
      <c r="AL465" s="159" t="s">
        <v>274</v>
      </c>
      <c r="AM465" s="149" t="s">
        <v>274</v>
      </c>
      <c r="AN465" s="160">
        <v>4</v>
      </c>
      <c r="AO465" s="149"/>
      <c r="AP465" s="149" t="s">
        <v>274</v>
      </c>
      <c r="AQ465" s="149" t="s">
        <v>275</v>
      </c>
      <c r="AR465" s="158">
        <v>1</v>
      </c>
      <c r="AS465" s="149" t="s">
        <v>275</v>
      </c>
      <c r="AT465" s="149" t="s">
        <v>276</v>
      </c>
      <c r="AU465" s="161">
        <v>1</v>
      </c>
      <c r="AV465" s="159">
        <v>6592.92</v>
      </c>
      <c r="AW465" s="159">
        <v>263.72</v>
      </c>
      <c r="AX465" s="149" t="s">
        <v>274</v>
      </c>
      <c r="AY465" s="162">
        <v>0</v>
      </c>
      <c r="AZ465" s="162" t="s">
        <v>274</v>
      </c>
      <c r="BA465" s="162">
        <v>0</v>
      </c>
      <c r="BB465" s="159">
        <v>6329.2</v>
      </c>
      <c r="BC465" s="162" t="s">
        <v>274</v>
      </c>
      <c r="BD465" s="162">
        <v>0</v>
      </c>
      <c r="BE465" s="159">
        <v>263.72</v>
      </c>
      <c r="BF465" s="159">
        <v>263.72</v>
      </c>
      <c r="BG465" s="159">
        <v>6592.92</v>
      </c>
    </row>
    <row r="466" ht="28.05" customHeight="1" spans="1:59">
      <c r="A466" s="149"/>
      <c r="B466" s="149"/>
      <c r="C466" s="149"/>
      <c r="D466" s="149" t="s">
        <v>1281</v>
      </c>
      <c r="E466" s="340" t="s">
        <v>2467</v>
      </c>
      <c r="F466" s="149" t="s">
        <v>1281</v>
      </c>
      <c r="G466" s="149" t="s">
        <v>2468</v>
      </c>
      <c r="H466" s="149" t="s">
        <v>1284</v>
      </c>
      <c r="I466" s="149" t="s">
        <v>2454</v>
      </c>
      <c r="J466" s="149" t="s">
        <v>2469</v>
      </c>
      <c r="K466" s="149"/>
      <c r="L466" s="149" t="s">
        <v>262</v>
      </c>
      <c r="M466" s="149"/>
      <c r="N466" s="149" t="s">
        <v>263</v>
      </c>
      <c r="O466" s="149" t="s">
        <v>214</v>
      </c>
      <c r="P466" s="149" t="s">
        <v>53</v>
      </c>
      <c r="Q466" s="149"/>
      <c r="R466" s="149" t="s">
        <v>2456</v>
      </c>
      <c r="S466" s="149" t="s">
        <v>483</v>
      </c>
      <c r="T466" s="149" t="s">
        <v>2451</v>
      </c>
      <c r="U466" s="149" t="s">
        <v>267</v>
      </c>
      <c r="V466" s="149"/>
      <c r="W466" s="149"/>
      <c r="X466" s="149" t="s">
        <v>336</v>
      </c>
      <c r="Y466" s="149"/>
      <c r="Z466" s="149"/>
      <c r="AA466" s="149"/>
      <c r="AB466" s="149" t="s">
        <v>269</v>
      </c>
      <c r="AC466" s="149" t="s">
        <v>318</v>
      </c>
      <c r="AD466" s="149" t="s">
        <v>2451</v>
      </c>
      <c r="AE466" s="149" t="s">
        <v>271</v>
      </c>
      <c r="AF466" s="149"/>
      <c r="AG466" s="149" t="s">
        <v>272</v>
      </c>
      <c r="AH466" s="149" t="s">
        <v>273</v>
      </c>
      <c r="AI466" s="158">
        <v>60</v>
      </c>
      <c r="AJ466" s="149"/>
      <c r="AK466" s="159" t="s">
        <v>274</v>
      </c>
      <c r="AL466" s="159" t="s">
        <v>274</v>
      </c>
      <c r="AM466" s="149" t="s">
        <v>274</v>
      </c>
      <c r="AN466" s="160">
        <v>4</v>
      </c>
      <c r="AO466" s="149"/>
      <c r="AP466" s="149" t="s">
        <v>274</v>
      </c>
      <c r="AQ466" s="149" t="s">
        <v>275</v>
      </c>
      <c r="AR466" s="158">
        <v>1</v>
      </c>
      <c r="AS466" s="149" t="s">
        <v>275</v>
      </c>
      <c r="AT466" s="149" t="s">
        <v>276</v>
      </c>
      <c r="AU466" s="161">
        <v>1</v>
      </c>
      <c r="AV466" s="159">
        <v>6592.92</v>
      </c>
      <c r="AW466" s="159">
        <v>263.72</v>
      </c>
      <c r="AX466" s="149" t="s">
        <v>274</v>
      </c>
      <c r="AY466" s="162">
        <v>0</v>
      </c>
      <c r="AZ466" s="162" t="s">
        <v>274</v>
      </c>
      <c r="BA466" s="162">
        <v>0</v>
      </c>
      <c r="BB466" s="159">
        <v>6329.2</v>
      </c>
      <c r="BC466" s="162" t="s">
        <v>274</v>
      </c>
      <c r="BD466" s="162">
        <v>0</v>
      </c>
      <c r="BE466" s="159">
        <v>263.72</v>
      </c>
      <c r="BF466" s="159">
        <v>263.72</v>
      </c>
      <c r="BG466" s="159">
        <v>6592.92</v>
      </c>
    </row>
    <row r="467" ht="28.05" customHeight="1" spans="1:59">
      <c r="A467" s="149"/>
      <c r="B467" s="149"/>
      <c r="C467" s="149"/>
      <c r="D467" s="149" t="s">
        <v>1281</v>
      </c>
      <c r="E467" s="340" t="s">
        <v>2470</v>
      </c>
      <c r="F467" s="149" t="s">
        <v>1281</v>
      </c>
      <c r="G467" s="149" t="s">
        <v>2471</v>
      </c>
      <c r="H467" s="149" t="s">
        <v>1284</v>
      </c>
      <c r="I467" s="149" t="s">
        <v>2454</v>
      </c>
      <c r="J467" s="149" t="s">
        <v>2472</v>
      </c>
      <c r="K467" s="149"/>
      <c r="L467" s="149" t="s">
        <v>262</v>
      </c>
      <c r="M467" s="149"/>
      <c r="N467" s="149" t="s">
        <v>263</v>
      </c>
      <c r="O467" s="149" t="s">
        <v>214</v>
      </c>
      <c r="P467" s="149" t="s">
        <v>53</v>
      </c>
      <c r="Q467" s="149"/>
      <c r="R467" s="149" t="s">
        <v>2466</v>
      </c>
      <c r="S467" s="149" t="s">
        <v>483</v>
      </c>
      <c r="T467" s="149" t="s">
        <v>2451</v>
      </c>
      <c r="U467" s="149" t="s">
        <v>267</v>
      </c>
      <c r="V467" s="149"/>
      <c r="W467" s="149"/>
      <c r="X467" s="149" t="s">
        <v>336</v>
      </c>
      <c r="Y467" s="149"/>
      <c r="Z467" s="149"/>
      <c r="AA467" s="149"/>
      <c r="AB467" s="149" t="s">
        <v>269</v>
      </c>
      <c r="AC467" s="149" t="s">
        <v>318</v>
      </c>
      <c r="AD467" s="149" t="s">
        <v>2451</v>
      </c>
      <c r="AE467" s="149" t="s">
        <v>271</v>
      </c>
      <c r="AF467" s="149"/>
      <c r="AG467" s="149" t="s">
        <v>272</v>
      </c>
      <c r="AH467" s="149" t="s">
        <v>273</v>
      </c>
      <c r="AI467" s="158">
        <v>60</v>
      </c>
      <c r="AJ467" s="149"/>
      <c r="AK467" s="159" t="s">
        <v>274</v>
      </c>
      <c r="AL467" s="159" t="s">
        <v>274</v>
      </c>
      <c r="AM467" s="149" t="s">
        <v>274</v>
      </c>
      <c r="AN467" s="160">
        <v>4</v>
      </c>
      <c r="AO467" s="149"/>
      <c r="AP467" s="149" t="s">
        <v>274</v>
      </c>
      <c r="AQ467" s="149" t="s">
        <v>275</v>
      </c>
      <c r="AR467" s="158">
        <v>1</v>
      </c>
      <c r="AS467" s="149" t="s">
        <v>275</v>
      </c>
      <c r="AT467" s="149" t="s">
        <v>276</v>
      </c>
      <c r="AU467" s="161">
        <v>1</v>
      </c>
      <c r="AV467" s="159">
        <v>6592.92</v>
      </c>
      <c r="AW467" s="159">
        <v>263.72</v>
      </c>
      <c r="AX467" s="149" t="s">
        <v>274</v>
      </c>
      <c r="AY467" s="162">
        <v>0</v>
      </c>
      <c r="AZ467" s="162" t="s">
        <v>274</v>
      </c>
      <c r="BA467" s="162">
        <v>0</v>
      </c>
      <c r="BB467" s="159">
        <v>6329.2</v>
      </c>
      <c r="BC467" s="162" t="s">
        <v>274</v>
      </c>
      <c r="BD467" s="162">
        <v>0</v>
      </c>
      <c r="BE467" s="159">
        <v>263.72</v>
      </c>
      <c r="BF467" s="159">
        <v>263.72</v>
      </c>
      <c r="BG467" s="159">
        <v>6592.92</v>
      </c>
    </row>
    <row r="468" ht="28.05" customHeight="1" spans="1:59">
      <c r="A468" s="149"/>
      <c r="B468" s="149"/>
      <c r="C468" s="149"/>
      <c r="D468" s="149" t="s">
        <v>1281</v>
      </c>
      <c r="E468" s="340" t="s">
        <v>2473</v>
      </c>
      <c r="F468" s="149" t="s">
        <v>1281</v>
      </c>
      <c r="G468" s="149" t="s">
        <v>2474</v>
      </c>
      <c r="H468" s="149" t="s">
        <v>1284</v>
      </c>
      <c r="I468" s="149" t="s">
        <v>2454</v>
      </c>
      <c r="J468" s="149" t="s">
        <v>2475</v>
      </c>
      <c r="K468" s="149"/>
      <c r="L468" s="149" t="s">
        <v>262</v>
      </c>
      <c r="M468" s="149"/>
      <c r="N468" s="149" t="s">
        <v>263</v>
      </c>
      <c r="O468" s="149" t="s">
        <v>214</v>
      </c>
      <c r="P468" s="149" t="s">
        <v>53</v>
      </c>
      <c r="Q468" s="149"/>
      <c r="R468" s="149" t="s">
        <v>2476</v>
      </c>
      <c r="S468" s="149" t="s">
        <v>483</v>
      </c>
      <c r="T468" s="149" t="s">
        <v>2451</v>
      </c>
      <c r="U468" s="149" t="s">
        <v>267</v>
      </c>
      <c r="V468" s="149"/>
      <c r="W468" s="149"/>
      <c r="X468" s="149" t="s">
        <v>336</v>
      </c>
      <c r="Y468" s="149"/>
      <c r="Z468" s="149"/>
      <c r="AA468" s="149"/>
      <c r="AB468" s="149" t="s">
        <v>269</v>
      </c>
      <c r="AC468" s="149" t="s">
        <v>318</v>
      </c>
      <c r="AD468" s="149" t="s">
        <v>2451</v>
      </c>
      <c r="AE468" s="149" t="s">
        <v>271</v>
      </c>
      <c r="AF468" s="149"/>
      <c r="AG468" s="149" t="s">
        <v>272</v>
      </c>
      <c r="AH468" s="149" t="s">
        <v>273</v>
      </c>
      <c r="AI468" s="158">
        <v>60</v>
      </c>
      <c r="AJ468" s="149"/>
      <c r="AK468" s="159" t="s">
        <v>274</v>
      </c>
      <c r="AL468" s="159" t="s">
        <v>274</v>
      </c>
      <c r="AM468" s="149" t="s">
        <v>274</v>
      </c>
      <c r="AN468" s="160">
        <v>4</v>
      </c>
      <c r="AO468" s="149"/>
      <c r="AP468" s="149" t="s">
        <v>274</v>
      </c>
      <c r="AQ468" s="149" t="s">
        <v>275</v>
      </c>
      <c r="AR468" s="158">
        <v>1</v>
      </c>
      <c r="AS468" s="149" t="s">
        <v>275</v>
      </c>
      <c r="AT468" s="149" t="s">
        <v>276</v>
      </c>
      <c r="AU468" s="161">
        <v>1</v>
      </c>
      <c r="AV468" s="159">
        <v>6592.92</v>
      </c>
      <c r="AW468" s="159">
        <v>263.72</v>
      </c>
      <c r="AX468" s="149" t="s">
        <v>274</v>
      </c>
      <c r="AY468" s="162">
        <v>0</v>
      </c>
      <c r="AZ468" s="162" t="s">
        <v>274</v>
      </c>
      <c r="BA468" s="162">
        <v>0</v>
      </c>
      <c r="BB468" s="159">
        <v>6329.2</v>
      </c>
      <c r="BC468" s="162" t="s">
        <v>274</v>
      </c>
      <c r="BD468" s="162">
        <v>0</v>
      </c>
      <c r="BE468" s="159">
        <v>263.72</v>
      </c>
      <c r="BF468" s="159">
        <v>263.72</v>
      </c>
      <c r="BG468" s="159">
        <v>6592.92</v>
      </c>
    </row>
    <row r="469" ht="28.05" customHeight="1" spans="1:59">
      <c r="A469" s="149"/>
      <c r="B469" s="149"/>
      <c r="C469" s="149"/>
      <c r="D469" s="149" t="s">
        <v>1281</v>
      </c>
      <c r="E469" s="340" t="s">
        <v>2477</v>
      </c>
      <c r="F469" s="149" t="s">
        <v>1281</v>
      </c>
      <c r="G469" s="149" t="s">
        <v>2478</v>
      </c>
      <c r="H469" s="149" t="s">
        <v>1284</v>
      </c>
      <c r="I469" s="149" t="s">
        <v>2454</v>
      </c>
      <c r="J469" s="149" t="s">
        <v>2479</v>
      </c>
      <c r="K469" s="149"/>
      <c r="L469" s="149" t="s">
        <v>262</v>
      </c>
      <c r="M469" s="149"/>
      <c r="N469" s="149" t="s">
        <v>263</v>
      </c>
      <c r="O469" s="149" t="s">
        <v>214</v>
      </c>
      <c r="P469" s="149" t="s">
        <v>53</v>
      </c>
      <c r="Q469" s="149"/>
      <c r="R469" s="149" t="s">
        <v>2480</v>
      </c>
      <c r="S469" s="149" t="s">
        <v>483</v>
      </c>
      <c r="T469" s="149" t="s">
        <v>2451</v>
      </c>
      <c r="U469" s="149" t="s">
        <v>267</v>
      </c>
      <c r="V469" s="149"/>
      <c r="W469" s="149"/>
      <c r="X469" s="149" t="s">
        <v>310</v>
      </c>
      <c r="Y469" s="149"/>
      <c r="Z469" s="149"/>
      <c r="AA469" s="149"/>
      <c r="AB469" s="149" t="s">
        <v>269</v>
      </c>
      <c r="AC469" s="149" t="s">
        <v>318</v>
      </c>
      <c r="AD469" s="149" t="s">
        <v>2451</v>
      </c>
      <c r="AE469" s="149" t="s">
        <v>271</v>
      </c>
      <c r="AF469" s="149"/>
      <c r="AG469" s="149" t="s">
        <v>272</v>
      </c>
      <c r="AH469" s="149" t="s">
        <v>273</v>
      </c>
      <c r="AI469" s="158">
        <v>60</v>
      </c>
      <c r="AJ469" s="149"/>
      <c r="AK469" s="159" t="s">
        <v>274</v>
      </c>
      <c r="AL469" s="159" t="s">
        <v>274</v>
      </c>
      <c r="AM469" s="149" t="s">
        <v>274</v>
      </c>
      <c r="AN469" s="160">
        <v>4</v>
      </c>
      <c r="AO469" s="149"/>
      <c r="AP469" s="149" t="s">
        <v>274</v>
      </c>
      <c r="AQ469" s="149" t="s">
        <v>275</v>
      </c>
      <c r="AR469" s="158">
        <v>1</v>
      </c>
      <c r="AS469" s="149" t="s">
        <v>275</v>
      </c>
      <c r="AT469" s="149" t="s">
        <v>276</v>
      </c>
      <c r="AU469" s="161">
        <v>1</v>
      </c>
      <c r="AV469" s="159">
        <v>6592.92</v>
      </c>
      <c r="AW469" s="159">
        <v>263.72</v>
      </c>
      <c r="AX469" s="149" t="s">
        <v>274</v>
      </c>
      <c r="AY469" s="162">
        <v>0</v>
      </c>
      <c r="AZ469" s="162" t="s">
        <v>274</v>
      </c>
      <c r="BA469" s="162">
        <v>0</v>
      </c>
      <c r="BB469" s="159">
        <v>6329.2</v>
      </c>
      <c r="BC469" s="162" t="s">
        <v>274</v>
      </c>
      <c r="BD469" s="162">
        <v>0</v>
      </c>
      <c r="BE469" s="159">
        <v>263.72</v>
      </c>
      <c r="BF469" s="159">
        <v>263.72</v>
      </c>
      <c r="BG469" s="159">
        <v>6592.92</v>
      </c>
    </row>
    <row r="470" ht="28.05" customHeight="1" spans="1:59">
      <c r="A470" s="149"/>
      <c r="B470" s="149"/>
      <c r="C470" s="149"/>
      <c r="D470" s="149" t="s">
        <v>1281</v>
      </c>
      <c r="E470" s="340" t="s">
        <v>2481</v>
      </c>
      <c r="F470" s="149" t="s">
        <v>1281</v>
      </c>
      <c r="G470" s="149" t="s">
        <v>2482</v>
      </c>
      <c r="H470" s="149" t="s">
        <v>1911</v>
      </c>
      <c r="I470" s="149" t="s">
        <v>2483</v>
      </c>
      <c r="J470" s="149" t="s">
        <v>2484</v>
      </c>
      <c r="K470" s="149"/>
      <c r="L470" s="149" t="s">
        <v>262</v>
      </c>
      <c r="M470" s="149"/>
      <c r="N470" s="149" t="s">
        <v>263</v>
      </c>
      <c r="O470" s="149" t="s">
        <v>214</v>
      </c>
      <c r="P470" s="149" t="s">
        <v>53</v>
      </c>
      <c r="Q470" s="149"/>
      <c r="R470" s="149" t="s">
        <v>2485</v>
      </c>
      <c r="S470" s="149" t="s">
        <v>785</v>
      </c>
      <c r="T470" s="149" t="s">
        <v>373</v>
      </c>
      <c r="U470" s="149" t="s">
        <v>267</v>
      </c>
      <c r="V470" s="149"/>
      <c r="W470" s="149"/>
      <c r="X470" s="149" t="s">
        <v>268</v>
      </c>
      <c r="Y470" s="149"/>
      <c r="Z470" s="149"/>
      <c r="AA470" s="149"/>
      <c r="AB470" s="149" t="s">
        <v>269</v>
      </c>
      <c r="AC470" s="149" t="s">
        <v>318</v>
      </c>
      <c r="AD470" s="149" t="s">
        <v>373</v>
      </c>
      <c r="AE470" s="149" t="s">
        <v>271</v>
      </c>
      <c r="AF470" s="149"/>
      <c r="AG470" s="149" t="s">
        <v>272</v>
      </c>
      <c r="AH470" s="149" t="s">
        <v>273</v>
      </c>
      <c r="AI470" s="158">
        <v>60</v>
      </c>
      <c r="AJ470" s="149"/>
      <c r="AK470" s="159" t="s">
        <v>274</v>
      </c>
      <c r="AL470" s="159" t="s">
        <v>274</v>
      </c>
      <c r="AM470" s="149" t="s">
        <v>274</v>
      </c>
      <c r="AN470" s="160">
        <v>4</v>
      </c>
      <c r="AO470" s="149"/>
      <c r="AP470" s="149" t="s">
        <v>274</v>
      </c>
      <c r="AQ470" s="149" t="s">
        <v>275</v>
      </c>
      <c r="AR470" s="158">
        <v>1</v>
      </c>
      <c r="AS470" s="149" t="s">
        <v>275</v>
      </c>
      <c r="AT470" s="149" t="s">
        <v>276</v>
      </c>
      <c r="AU470" s="161">
        <v>1</v>
      </c>
      <c r="AV470" s="159">
        <v>1017.7</v>
      </c>
      <c r="AW470" s="159">
        <v>40.71</v>
      </c>
      <c r="AX470" s="149" t="s">
        <v>274</v>
      </c>
      <c r="AY470" s="162">
        <v>0</v>
      </c>
      <c r="AZ470" s="162" t="s">
        <v>274</v>
      </c>
      <c r="BA470" s="162">
        <v>0</v>
      </c>
      <c r="BB470" s="159">
        <v>976.99</v>
      </c>
      <c r="BC470" s="162" t="s">
        <v>274</v>
      </c>
      <c r="BD470" s="162">
        <v>0</v>
      </c>
      <c r="BE470" s="159">
        <v>40.71</v>
      </c>
      <c r="BF470" s="159">
        <v>40.71</v>
      </c>
      <c r="BG470" s="159">
        <v>1017.7</v>
      </c>
    </row>
    <row r="471" ht="28.05" customHeight="1" spans="1:59">
      <c r="A471" s="149"/>
      <c r="B471" s="149"/>
      <c r="C471" s="149"/>
      <c r="D471" s="149" t="s">
        <v>1281</v>
      </c>
      <c r="E471" s="340" t="s">
        <v>2486</v>
      </c>
      <c r="F471" s="149" t="s">
        <v>1281</v>
      </c>
      <c r="G471" s="149" t="s">
        <v>2487</v>
      </c>
      <c r="H471" s="149" t="s">
        <v>2038</v>
      </c>
      <c r="I471" s="149" t="s">
        <v>2488</v>
      </c>
      <c r="J471" s="149" t="s">
        <v>2489</v>
      </c>
      <c r="K471" s="149"/>
      <c r="L471" s="149" t="s">
        <v>262</v>
      </c>
      <c r="M471" s="149"/>
      <c r="N471" s="149" t="s">
        <v>263</v>
      </c>
      <c r="O471" s="149" t="s">
        <v>214</v>
      </c>
      <c r="P471" s="149" t="s">
        <v>53</v>
      </c>
      <c r="Q471" s="149"/>
      <c r="R471" s="149" t="s">
        <v>2490</v>
      </c>
      <c r="S471" s="149" t="s">
        <v>1185</v>
      </c>
      <c r="T471" s="149" t="s">
        <v>2491</v>
      </c>
      <c r="U471" s="149" t="s">
        <v>267</v>
      </c>
      <c r="V471" s="149"/>
      <c r="W471" s="149"/>
      <c r="X471" s="149" t="s">
        <v>310</v>
      </c>
      <c r="Y471" s="149"/>
      <c r="Z471" s="149"/>
      <c r="AA471" s="149"/>
      <c r="AB471" s="149" t="s">
        <v>269</v>
      </c>
      <c r="AC471" s="149" t="s">
        <v>318</v>
      </c>
      <c r="AD471" s="149" t="s">
        <v>2491</v>
      </c>
      <c r="AE471" s="149" t="s">
        <v>271</v>
      </c>
      <c r="AF471" s="149"/>
      <c r="AG471" s="149" t="s">
        <v>272</v>
      </c>
      <c r="AH471" s="149" t="s">
        <v>273</v>
      </c>
      <c r="AI471" s="158">
        <v>60</v>
      </c>
      <c r="AJ471" s="149"/>
      <c r="AK471" s="159" t="s">
        <v>274</v>
      </c>
      <c r="AL471" s="159" t="s">
        <v>274</v>
      </c>
      <c r="AM471" s="149" t="s">
        <v>274</v>
      </c>
      <c r="AN471" s="160">
        <v>4</v>
      </c>
      <c r="AO471" s="149"/>
      <c r="AP471" s="149" t="s">
        <v>274</v>
      </c>
      <c r="AQ471" s="149" t="s">
        <v>275</v>
      </c>
      <c r="AR471" s="158">
        <v>1</v>
      </c>
      <c r="AS471" s="149" t="s">
        <v>275</v>
      </c>
      <c r="AT471" s="149" t="s">
        <v>276</v>
      </c>
      <c r="AU471" s="161">
        <v>1</v>
      </c>
      <c r="AV471" s="159">
        <v>1290.27</v>
      </c>
      <c r="AW471" s="159">
        <v>51.61</v>
      </c>
      <c r="AX471" s="149" t="s">
        <v>274</v>
      </c>
      <c r="AY471" s="162">
        <v>0</v>
      </c>
      <c r="AZ471" s="162" t="s">
        <v>274</v>
      </c>
      <c r="BA471" s="162">
        <v>0</v>
      </c>
      <c r="BB471" s="159">
        <v>1238.66</v>
      </c>
      <c r="BC471" s="162" t="s">
        <v>274</v>
      </c>
      <c r="BD471" s="162">
        <v>0</v>
      </c>
      <c r="BE471" s="159">
        <v>51.61</v>
      </c>
      <c r="BF471" s="159">
        <v>51.61</v>
      </c>
      <c r="BG471" s="159">
        <v>1290.27</v>
      </c>
    </row>
    <row r="472" ht="28.05" customHeight="1" spans="1:59">
      <c r="A472" s="149"/>
      <c r="B472" s="149"/>
      <c r="C472" s="149"/>
      <c r="D472" s="149" t="s">
        <v>1281</v>
      </c>
      <c r="E472" s="340" t="s">
        <v>2492</v>
      </c>
      <c r="F472" s="149" t="s">
        <v>1281</v>
      </c>
      <c r="G472" s="149" t="s">
        <v>2493</v>
      </c>
      <c r="H472" s="149" t="s">
        <v>2434</v>
      </c>
      <c r="I472" s="149" t="s">
        <v>2494</v>
      </c>
      <c r="J472" s="149" t="s">
        <v>2495</v>
      </c>
      <c r="K472" s="149"/>
      <c r="L472" s="149" t="s">
        <v>262</v>
      </c>
      <c r="M472" s="149"/>
      <c r="N472" s="149" t="s">
        <v>263</v>
      </c>
      <c r="O472" s="149" t="s">
        <v>214</v>
      </c>
      <c r="P472" s="149" t="s">
        <v>53</v>
      </c>
      <c r="Q472" s="149"/>
      <c r="R472" s="149" t="s">
        <v>2496</v>
      </c>
      <c r="S472" s="149" t="s">
        <v>785</v>
      </c>
      <c r="T472" s="149" t="s">
        <v>1204</v>
      </c>
      <c r="U472" s="149" t="s">
        <v>267</v>
      </c>
      <c r="V472" s="149"/>
      <c r="W472" s="149"/>
      <c r="X472" s="149" t="s">
        <v>826</v>
      </c>
      <c r="Y472" s="149"/>
      <c r="Z472" s="149"/>
      <c r="AA472" s="149"/>
      <c r="AB472" s="149" t="s">
        <v>269</v>
      </c>
      <c r="AC472" s="149" t="s">
        <v>318</v>
      </c>
      <c r="AD472" s="149" t="s">
        <v>1204</v>
      </c>
      <c r="AE472" s="149" t="s">
        <v>271</v>
      </c>
      <c r="AF472" s="149"/>
      <c r="AG472" s="149" t="s">
        <v>272</v>
      </c>
      <c r="AH472" s="149" t="s">
        <v>273</v>
      </c>
      <c r="AI472" s="158">
        <v>60</v>
      </c>
      <c r="AJ472" s="149"/>
      <c r="AK472" s="159" t="s">
        <v>274</v>
      </c>
      <c r="AL472" s="159" t="s">
        <v>274</v>
      </c>
      <c r="AM472" s="149" t="s">
        <v>274</v>
      </c>
      <c r="AN472" s="160">
        <v>4</v>
      </c>
      <c r="AO472" s="149"/>
      <c r="AP472" s="149" t="s">
        <v>274</v>
      </c>
      <c r="AQ472" s="149" t="s">
        <v>275</v>
      </c>
      <c r="AR472" s="158">
        <v>1</v>
      </c>
      <c r="AS472" s="149" t="s">
        <v>275</v>
      </c>
      <c r="AT472" s="149" t="s">
        <v>276</v>
      </c>
      <c r="AU472" s="161">
        <v>1</v>
      </c>
      <c r="AV472" s="159">
        <v>2194.69</v>
      </c>
      <c r="AW472" s="159">
        <v>87.79</v>
      </c>
      <c r="AX472" s="149" t="s">
        <v>274</v>
      </c>
      <c r="AY472" s="162">
        <v>0</v>
      </c>
      <c r="AZ472" s="162" t="s">
        <v>274</v>
      </c>
      <c r="BA472" s="162">
        <v>0</v>
      </c>
      <c r="BB472" s="159">
        <v>2106.9</v>
      </c>
      <c r="BC472" s="162" t="s">
        <v>274</v>
      </c>
      <c r="BD472" s="162">
        <v>0</v>
      </c>
      <c r="BE472" s="159">
        <v>87.79</v>
      </c>
      <c r="BF472" s="159">
        <v>87.79</v>
      </c>
      <c r="BG472" s="159">
        <v>2194.69</v>
      </c>
    </row>
    <row r="473" ht="28.05" customHeight="1" spans="1:59">
      <c r="A473" s="149"/>
      <c r="B473" s="149"/>
      <c r="C473" s="149"/>
      <c r="D473" s="149" t="s">
        <v>1281</v>
      </c>
      <c r="E473" s="340" t="s">
        <v>2497</v>
      </c>
      <c r="F473" s="149" t="s">
        <v>1281</v>
      </c>
      <c r="G473" s="149" t="s">
        <v>2498</v>
      </c>
      <c r="H473" s="149" t="s">
        <v>2439</v>
      </c>
      <c r="I473" s="149" t="s">
        <v>2440</v>
      </c>
      <c r="J473" s="149" t="s">
        <v>2499</v>
      </c>
      <c r="K473" s="149"/>
      <c r="L473" s="149" t="s">
        <v>262</v>
      </c>
      <c r="M473" s="149"/>
      <c r="N473" s="149" t="s">
        <v>263</v>
      </c>
      <c r="O473" s="149" t="s">
        <v>214</v>
      </c>
      <c r="P473" s="149" t="s">
        <v>53</v>
      </c>
      <c r="Q473" s="149"/>
      <c r="R473" s="149" t="s">
        <v>160</v>
      </c>
      <c r="S473" s="149" t="s">
        <v>785</v>
      </c>
      <c r="T473" s="149" t="s">
        <v>2500</v>
      </c>
      <c r="U473" s="149" t="s">
        <v>267</v>
      </c>
      <c r="V473" s="149"/>
      <c r="W473" s="149"/>
      <c r="X473" s="149" t="s">
        <v>336</v>
      </c>
      <c r="Y473" s="149"/>
      <c r="Z473" s="149"/>
      <c r="AA473" s="149"/>
      <c r="AB473" s="149" t="s">
        <v>269</v>
      </c>
      <c r="AC473" s="149" t="s">
        <v>318</v>
      </c>
      <c r="AD473" s="149" t="s">
        <v>2500</v>
      </c>
      <c r="AE473" s="149" t="s">
        <v>271</v>
      </c>
      <c r="AF473" s="149"/>
      <c r="AG473" s="149" t="s">
        <v>272</v>
      </c>
      <c r="AH473" s="149" t="s">
        <v>273</v>
      </c>
      <c r="AI473" s="158">
        <v>60</v>
      </c>
      <c r="AJ473" s="149"/>
      <c r="AK473" s="159" t="s">
        <v>274</v>
      </c>
      <c r="AL473" s="159" t="s">
        <v>274</v>
      </c>
      <c r="AM473" s="149" t="s">
        <v>274</v>
      </c>
      <c r="AN473" s="160">
        <v>4</v>
      </c>
      <c r="AO473" s="149"/>
      <c r="AP473" s="149" t="s">
        <v>274</v>
      </c>
      <c r="AQ473" s="149" t="s">
        <v>275</v>
      </c>
      <c r="AR473" s="158">
        <v>1</v>
      </c>
      <c r="AS473" s="149" t="s">
        <v>275</v>
      </c>
      <c r="AT473" s="149" t="s">
        <v>276</v>
      </c>
      <c r="AU473" s="161">
        <v>1</v>
      </c>
      <c r="AV473" s="159">
        <v>1512.93</v>
      </c>
      <c r="AW473" s="159">
        <v>60.52</v>
      </c>
      <c r="AX473" s="149" t="s">
        <v>274</v>
      </c>
      <c r="AY473" s="162">
        <v>0</v>
      </c>
      <c r="AZ473" s="162" t="s">
        <v>274</v>
      </c>
      <c r="BA473" s="162">
        <v>0</v>
      </c>
      <c r="BB473" s="159">
        <v>1452.41</v>
      </c>
      <c r="BC473" s="162" t="s">
        <v>274</v>
      </c>
      <c r="BD473" s="162">
        <v>0</v>
      </c>
      <c r="BE473" s="159">
        <v>60.52</v>
      </c>
      <c r="BF473" s="159">
        <v>60.52</v>
      </c>
      <c r="BG473" s="159">
        <v>1512.93</v>
      </c>
    </row>
    <row r="474" ht="28.05" customHeight="1" spans="1:59">
      <c r="A474" s="149"/>
      <c r="B474" s="149"/>
      <c r="C474" s="149"/>
      <c r="D474" s="149" t="s">
        <v>1281</v>
      </c>
      <c r="E474" s="340" t="s">
        <v>2501</v>
      </c>
      <c r="F474" s="149" t="s">
        <v>1281</v>
      </c>
      <c r="G474" s="149" t="s">
        <v>2502</v>
      </c>
      <c r="H474" s="149" t="s">
        <v>1712</v>
      </c>
      <c r="I474" s="149" t="s">
        <v>1345</v>
      </c>
      <c r="J474" s="149" t="s">
        <v>2503</v>
      </c>
      <c r="K474" s="149"/>
      <c r="L474" s="149" t="s">
        <v>262</v>
      </c>
      <c r="M474" s="149"/>
      <c r="N474" s="149" t="s">
        <v>263</v>
      </c>
      <c r="O474" s="149" t="s">
        <v>214</v>
      </c>
      <c r="P474" s="149" t="s">
        <v>53</v>
      </c>
      <c r="Q474" s="149"/>
      <c r="R474" s="149" t="s">
        <v>1715</v>
      </c>
      <c r="S474" s="149" t="s">
        <v>483</v>
      </c>
      <c r="T474" s="149" t="s">
        <v>1217</v>
      </c>
      <c r="U474" s="149" t="s">
        <v>267</v>
      </c>
      <c r="V474" s="149"/>
      <c r="W474" s="149"/>
      <c r="X474" s="149" t="s">
        <v>310</v>
      </c>
      <c r="Y474" s="149"/>
      <c r="Z474" s="149"/>
      <c r="AA474" s="149"/>
      <c r="AB474" s="149" t="s">
        <v>269</v>
      </c>
      <c r="AC474" s="149" t="s">
        <v>318</v>
      </c>
      <c r="AD474" s="149" t="s">
        <v>1217</v>
      </c>
      <c r="AE474" s="149" t="s">
        <v>271</v>
      </c>
      <c r="AF474" s="149"/>
      <c r="AG474" s="149" t="s">
        <v>272</v>
      </c>
      <c r="AH474" s="149" t="s">
        <v>273</v>
      </c>
      <c r="AI474" s="158">
        <v>60</v>
      </c>
      <c r="AJ474" s="149"/>
      <c r="AK474" s="159" t="s">
        <v>274</v>
      </c>
      <c r="AL474" s="159" t="s">
        <v>274</v>
      </c>
      <c r="AM474" s="149" t="s">
        <v>274</v>
      </c>
      <c r="AN474" s="160">
        <v>4</v>
      </c>
      <c r="AO474" s="149"/>
      <c r="AP474" s="149" t="s">
        <v>274</v>
      </c>
      <c r="AQ474" s="149" t="s">
        <v>275</v>
      </c>
      <c r="AR474" s="158">
        <v>1</v>
      </c>
      <c r="AS474" s="149" t="s">
        <v>275</v>
      </c>
      <c r="AT474" s="149" t="s">
        <v>276</v>
      </c>
      <c r="AU474" s="161">
        <v>1</v>
      </c>
      <c r="AV474" s="159">
        <v>1896.55</v>
      </c>
      <c r="AW474" s="159">
        <v>75.86</v>
      </c>
      <c r="AX474" s="149" t="s">
        <v>274</v>
      </c>
      <c r="AY474" s="162">
        <v>0</v>
      </c>
      <c r="AZ474" s="162" t="s">
        <v>274</v>
      </c>
      <c r="BA474" s="162">
        <v>0</v>
      </c>
      <c r="BB474" s="159">
        <v>1820.69</v>
      </c>
      <c r="BC474" s="162" t="s">
        <v>274</v>
      </c>
      <c r="BD474" s="162">
        <v>0</v>
      </c>
      <c r="BE474" s="159">
        <v>75.86</v>
      </c>
      <c r="BF474" s="159">
        <v>75.86</v>
      </c>
      <c r="BG474" s="159">
        <v>1896.55</v>
      </c>
    </row>
    <row r="475" ht="28.05" customHeight="1" spans="1:59">
      <c r="A475" s="149"/>
      <c r="B475" s="149"/>
      <c r="C475" s="149"/>
      <c r="D475" s="149" t="s">
        <v>1281</v>
      </c>
      <c r="E475" s="340" t="s">
        <v>2504</v>
      </c>
      <c r="F475" s="149" t="s">
        <v>1281</v>
      </c>
      <c r="G475" s="149" t="s">
        <v>2505</v>
      </c>
      <c r="H475" s="149" t="s">
        <v>1712</v>
      </c>
      <c r="I475" s="149" t="s">
        <v>1345</v>
      </c>
      <c r="J475" s="149" t="s">
        <v>2506</v>
      </c>
      <c r="K475" s="149"/>
      <c r="L475" s="149" t="s">
        <v>262</v>
      </c>
      <c r="M475" s="149"/>
      <c r="N475" s="149" t="s">
        <v>263</v>
      </c>
      <c r="O475" s="149" t="s">
        <v>214</v>
      </c>
      <c r="P475" s="149" t="s">
        <v>53</v>
      </c>
      <c r="Q475" s="149"/>
      <c r="R475" s="149" t="s">
        <v>1715</v>
      </c>
      <c r="S475" s="149" t="s">
        <v>483</v>
      </c>
      <c r="T475" s="149" t="s">
        <v>1217</v>
      </c>
      <c r="U475" s="149" t="s">
        <v>267</v>
      </c>
      <c r="V475" s="149"/>
      <c r="W475" s="149"/>
      <c r="X475" s="149" t="s">
        <v>310</v>
      </c>
      <c r="Y475" s="149"/>
      <c r="Z475" s="149"/>
      <c r="AA475" s="149"/>
      <c r="AB475" s="149" t="s">
        <v>269</v>
      </c>
      <c r="AC475" s="149" t="s">
        <v>318</v>
      </c>
      <c r="AD475" s="149" t="s">
        <v>1217</v>
      </c>
      <c r="AE475" s="149" t="s">
        <v>271</v>
      </c>
      <c r="AF475" s="149"/>
      <c r="AG475" s="149" t="s">
        <v>272</v>
      </c>
      <c r="AH475" s="149" t="s">
        <v>273</v>
      </c>
      <c r="AI475" s="158">
        <v>60</v>
      </c>
      <c r="AJ475" s="149"/>
      <c r="AK475" s="159" t="s">
        <v>274</v>
      </c>
      <c r="AL475" s="159" t="s">
        <v>274</v>
      </c>
      <c r="AM475" s="149" t="s">
        <v>274</v>
      </c>
      <c r="AN475" s="160">
        <v>4</v>
      </c>
      <c r="AO475" s="149"/>
      <c r="AP475" s="149" t="s">
        <v>274</v>
      </c>
      <c r="AQ475" s="149" t="s">
        <v>275</v>
      </c>
      <c r="AR475" s="158">
        <v>1</v>
      </c>
      <c r="AS475" s="149" t="s">
        <v>275</v>
      </c>
      <c r="AT475" s="149" t="s">
        <v>276</v>
      </c>
      <c r="AU475" s="161">
        <v>1</v>
      </c>
      <c r="AV475" s="159">
        <v>1896.56</v>
      </c>
      <c r="AW475" s="159">
        <v>75.86</v>
      </c>
      <c r="AX475" s="149" t="s">
        <v>274</v>
      </c>
      <c r="AY475" s="162">
        <v>0</v>
      </c>
      <c r="AZ475" s="162" t="s">
        <v>274</v>
      </c>
      <c r="BA475" s="162">
        <v>0</v>
      </c>
      <c r="BB475" s="159">
        <v>1820.7</v>
      </c>
      <c r="BC475" s="162" t="s">
        <v>274</v>
      </c>
      <c r="BD475" s="162">
        <v>0</v>
      </c>
      <c r="BE475" s="159">
        <v>75.86</v>
      </c>
      <c r="BF475" s="159">
        <v>75.86</v>
      </c>
      <c r="BG475" s="159">
        <v>1896.56</v>
      </c>
    </row>
    <row r="476" ht="28.05" customHeight="1" spans="1:59">
      <c r="A476" s="149"/>
      <c r="B476" s="149"/>
      <c r="C476" s="149"/>
      <c r="D476" s="149" t="s">
        <v>1281</v>
      </c>
      <c r="E476" s="340" t="s">
        <v>2507</v>
      </c>
      <c r="F476" s="149" t="s">
        <v>1281</v>
      </c>
      <c r="G476" s="149" t="s">
        <v>2508</v>
      </c>
      <c r="H476" s="149" t="s">
        <v>2509</v>
      </c>
      <c r="I476" s="149" t="s">
        <v>2510</v>
      </c>
      <c r="J476" s="149" t="s">
        <v>2511</v>
      </c>
      <c r="K476" s="149"/>
      <c r="L476" s="149" t="s">
        <v>262</v>
      </c>
      <c r="M476" s="149"/>
      <c r="N476" s="149" t="s">
        <v>263</v>
      </c>
      <c r="O476" s="149" t="s">
        <v>214</v>
      </c>
      <c r="P476" s="149" t="s">
        <v>53</v>
      </c>
      <c r="Q476" s="149"/>
      <c r="R476" s="149" t="s">
        <v>2512</v>
      </c>
      <c r="S476" s="149" t="s">
        <v>2513</v>
      </c>
      <c r="T476" s="149" t="s">
        <v>2514</v>
      </c>
      <c r="U476" s="149" t="s">
        <v>267</v>
      </c>
      <c r="V476" s="149"/>
      <c r="W476" s="149"/>
      <c r="X476" s="149" t="s">
        <v>336</v>
      </c>
      <c r="Y476" s="149"/>
      <c r="Z476" s="149"/>
      <c r="AA476" s="149"/>
      <c r="AB476" s="149" t="s">
        <v>269</v>
      </c>
      <c r="AC476" s="149" t="s">
        <v>318</v>
      </c>
      <c r="AD476" s="149" t="s">
        <v>2514</v>
      </c>
      <c r="AE476" s="149" t="s">
        <v>271</v>
      </c>
      <c r="AF476" s="149"/>
      <c r="AG476" s="149" t="s">
        <v>272</v>
      </c>
      <c r="AH476" s="149" t="s">
        <v>273</v>
      </c>
      <c r="AI476" s="158">
        <v>60</v>
      </c>
      <c r="AJ476" s="149"/>
      <c r="AK476" s="159" t="s">
        <v>274</v>
      </c>
      <c r="AL476" s="159" t="s">
        <v>274</v>
      </c>
      <c r="AM476" s="149" t="s">
        <v>274</v>
      </c>
      <c r="AN476" s="160">
        <v>4</v>
      </c>
      <c r="AO476" s="149"/>
      <c r="AP476" s="149" t="s">
        <v>274</v>
      </c>
      <c r="AQ476" s="149" t="s">
        <v>275</v>
      </c>
      <c r="AR476" s="158">
        <v>1</v>
      </c>
      <c r="AS476" s="149" t="s">
        <v>275</v>
      </c>
      <c r="AT476" s="149" t="s">
        <v>276</v>
      </c>
      <c r="AU476" s="161">
        <v>1</v>
      </c>
      <c r="AV476" s="159">
        <v>6371.68</v>
      </c>
      <c r="AW476" s="159">
        <v>254.87</v>
      </c>
      <c r="AX476" s="149" t="s">
        <v>274</v>
      </c>
      <c r="AY476" s="162">
        <v>0</v>
      </c>
      <c r="AZ476" s="162" t="s">
        <v>274</v>
      </c>
      <c r="BA476" s="162">
        <v>0</v>
      </c>
      <c r="BB476" s="159">
        <v>6116.81</v>
      </c>
      <c r="BC476" s="162" t="s">
        <v>274</v>
      </c>
      <c r="BD476" s="162">
        <v>0</v>
      </c>
      <c r="BE476" s="159">
        <v>254.87</v>
      </c>
      <c r="BF476" s="159">
        <v>254.87</v>
      </c>
      <c r="BG476" s="159">
        <v>6371.68</v>
      </c>
    </row>
    <row r="477" ht="28.05" customHeight="1" spans="1:59">
      <c r="A477" s="149"/>
      <c r="B477" s="149"/>
      <c r="C477" s="149"/>
      <c r="D477" s="149" t="s">
        <v>1281</v>
      </c>
      <c r="E477" s="340" t="s">
        <v>2515</v>
      </c>
      <c r="F477" s="149" t="s">
        <v>1281</v>
      </c>
      <c r="G477" s="149" t="s">
        <v>2516</v>
      </c>
      <c r="H477" s="149" t="s">
        <v>1712</v>
      </c>
      <c r="I477" s="149" t="s">
        <v>1345</v>
      </c>
      <c r="J477" s="149" t="s">
        <v>2517</v>
      </c>
      <c r="K477" s="149"/>
      <c r="L477" s="149" t="s">
        <v>262</v>
      </c>
      <c r="M477" s="149"/>
      <c r="N477" s="149" t="s">
        <v>263</v>
      </c>
      <c r="O477" s="149" t="s">
        <v>214</v>
      </c>
      <c r="P477" s="149" t="s">
        <v>53</v>
      </c>
      <c r="Q477" s="149"/>
      <c r="R477" s="149" t="s">
        <v>1715</v>
      </c>
      <c r="S477" s="149" t="s">
        <v>483</v>
      </c>
      <c r="T477" s="149" t="s">
        <v>1217</v>
      </c>
      <c r="U477" s="149" t="s">
        <v>267</v>
      </c>
      <c r="V477" s="149"/>
      <c r="W477" s="149"/>
      <c r="X477" s="149" t="s">
        <v>310</v>
      </c>
      <c r="Y477" s="149"/>
      <c r="Z477" s="149"/>
      <c r="AA477" s="149"/>
      <c r="AB477" s="149" t="s">
        <v>269</v>
      </c>
      <c r="AC477" s="149" t="s">
        <v>318</v>
      </c>
      <c r="AD477" s="149" t="s">
        <v>1217</v>
      </c>
      <c r="AE477" s="149" t="s">
        <v>271</v>
      </c>
      <c r="AF477" s="149"/>
      <c r="AG477" s="149" t="s">
        <v>272</v>
      </c>
      <c r="AH477" s="149" t="s">
        <v>273</v>
      </c>
      <c r="AI477" s="158">
        <v>60</v>
      </c>
      <c r="AJ477" s="149"/>
      <c r="AK477" s="159" t="s">
        <v>274</v>
      </c>
      <c r="AL477" s="159" t="s">
        <v>274</v>
      </c>
      <c r="AM477" s="149" t="s">
        <v>274</v>
      </c>
      <c r="AN477" s="160">
        <v>4</v>
      </c>
      <c r="AO477" s="149"/>
      <c r="AP477" s="149" t="s">
        <v>274</v>
      </c>
      <c r="AQ477" s="149" t="s">
        <v>275</v>
      </c>
      <c r="AR477" s="158">
        <v>1</v>
      </c>
      <c r="AS477" s="149" t="s">
        <v>275</v>
      </c>
      <c r="AT477" s="149" t="s">
        <v>276</v>
      </c>
      <c r="AU477" s="161">
        <v>1</v>
      </c>
      <c r="AV477" s="159">
        <v>1896.55</v>
      </c>
      <c r="AW477" s="159">
        <v>75.86</v>
      </c>
      <c r="AX477" s="149" t="s">
        <v>274</v>
      </c>
      <c r="AY477" s="162">
        <v>0</v>
      </c>
      <c r="AZ477" s="162" t="s">
        <v>274</v>
      </c>
      <c r="BA477" s="162">
        <v>0</v>
      </c>
      <c r="BB477" s="159">
        <v>1820.69</v>
      </c>
      <c r="BC477" s="162" t="s">
        <v>274</v>
      </c>
      <c r="BD477" s="162">
        <v>0</v>
      </c>
      <c r="BE477" s="159">
        <v>75.86</v>
      </c>
      <c r="BF477" s="159">
        <v>75.86</v>
      </c>
      <c r="BG477" s="159">
        <v>1896.55</v>
      </c>
    </row>
    <row r="478" ht="28.05" customHeight="1" spans="1:59">
      <c r="A478" s="149"/>
      <c r="B478" s="149"/>
      <c r="C478" s="149"/>
      <c r="D478" s="149" t="s">
        <v>1281</v>
      </c>
      <c r="E478" s="340" t="s">
        <v>2518</v>
      </c>
      <c r="F478" s="149" t="s">
        <v>1281</v>
      </c>
      <c r="G478" s="149" t="s">
        <v>2519</v>
      </c>
      <c r="H478" s="149" t="s">
        <v>2509</v>
      </c>
      <c r="I478" s="149" t="s">
        <v>2510</v>
      </c>
      <c r="J478" s="149" t="s">
        <v>2520</v>
      </c>
      <c r="K478" s="149"/>
      <c r="L478" s="149" t="s">
        <v>262</v>
      </c>
      <c r="M478" s="149"/>
      <c r="N478" s="149" t="s">
        <v>263</v>
      </c>
      <c r="O478" s="149" t="s">
        <v>214</v>
      </c>
      <c r="P478" s="149" t="s">
        <v>53</v>
      </c>
      <c r="Q478" s="149"/>
      <c r="R478" s="149" t="s">
        <v>2521</v>
      </c>
      <c r="S478" s="149" t="s">
        <v>2513</v>
      </c>
      <c r="T478" s="149" t="s">
        <v>2514</v>
      </c>
      <c r="U478" s="149" t="s">
        <v>267</v>
      </c>
      <c r="V478" s="149"/>
      <c r="W478" s="149"/>
      <c r="X478" s="149" t="s">
        <v>336</v>
      </c>
      <c r="Y478" s="149"/>
      <c r="Z478" s="149"/>
      <c r="AA478" s="149"/>
      <c r="AB478" s="149" t="s">
        <v>269</v>
      </c>
      <c r="AC478" s="149" t="s">
        <v>318</v>
      </c>
      <c r="AD478" s="149" t="s">
        <v>2514</v>
      </c>
      <c r="AE478" s="149" t="s">
        <v>271</v>
      </c>
      <c r="AF478" s="149"/>
      <c r="AG478" s="149" t="s">
        <v>272</v>
      </c>
      <c r="AH478" s="149" t="s">
        <v>273</v>
      </c>
      <c r="AI478" s="158">
        <v>60</v>
      </c>
      <c r="AJ478" s="149"/>
      <c r="AK478" s="159" t="s">
        <v>274</v>
      </c>
      <c r="AL478" s="159" t="s">
        <v>274</v>
      </c>
      <c r="AM478" s="149" t="s">
        <v>274</v>
      </c>
      <c r="AN478" s="160">
        <v>4</v>
      </c>
      <c r="AO478" s="149"/>
      <c r="AP478" s="149" t="s">
        <v>274</v>
      </c>
      <c r="AQ478" s="149" t="s">
        <v>275</v>
      </c>
      <c r="AR478" s="158">
        <v>1</v>
      </c>
      <c r="AS478" s="149" t="s">
        <v>275</v>
      </c>
      <c r="AT478" s="149" t="s">
        <v>276</v>
      </c>
      <c r="AU478" s="161">
        <v>1</v>
      </c>
      <c r="AV478" s="159">
        <v>6371.68</v>
      </c>
      <c r="AW478" s="159">
        <v>254.87</v>
      </c>
      <c r="AX478" s="149" t="s">
        <v>274</v>
      </c>
      <c r="AY478" s="162">
        <v>0</v>
      </c>
      <c r="AZ478" s="162" t="s">
        <v>274</v>
      </c>
      <c r="BA478" s="162">
        <v>0</v>
      </c>
      <c r="BB478" s="159">
        <v>6116.81</v>
      </c>
      <c r="BC478" s="162" t="s">
        <v>274</v>
      </c>
      <c r="BD478" s="162">
        <v>0</v>
      </c>
      <c r="BE478" s="159">
        <v>254.87</v>
      </c>
      <c r="BF478" s="159">
        <v>254.87</v>
      </c>
      <c r="BG478" s="159">
        <v>6371.68</v>
      </c>
    </row>
    <row r="479" ht="28.05" customHeight="1" spans="1:59">
      <c r="A479" s="149"/>
      <c r="B479" s="149"/>
      <c r="C479" s="149"/>
      <c r="D479" s="149" t="s">
        <v>1281</v>
      </c>
      <c r="E479" s="340" t="s">
        <v>2522</v>
      </c>
      <c r="F479" s="149" t="s">
        <v>1281</v>
      </c>
      <c r="G479" s="149" t="s">
        <v>2523</v>
      </c>
      <c r="H479" s="149" t="s">
        <v>1712</v>
      </c>
      <c r="I479" s="149" t="s">
        <v>1345</v>
      </c>
      <c r="J479" s="149" t="s">
        <v>2524</v>
      </c>
      <c r="K479" s="149"/>
      <c r="L479" s="149" t="s">
        <v>262</v>
      </c>
      <c r="M479" s="149"/>
      <c r="N479" s="149" t="s">
        <v>263</v>
      </c>
      <c r="O479" s="149" t="s">
        <v>214</v>
      </c>
      <c r="P479" s="149" t="s">
        <v>53</v>
      </c>
      <c r="Q479" s="149"/>
      <c r="R479" s="149" t="s">
        <v>1715</v>
      </c>
      <c r="S479" s="149" t="s">
        <v>483</v>
      </c>
      <c r="T479" s="149" t="s">
        <v>1217</v>
      </c>
      <c r="U479" s="149" t="s">
        <v>267</v>
      </c>
      <c r="V479" s="149"/>
      <c r="W479" s="149"/>
      <c r="X479" s="149" t="s">
        <v>310</v>
      </c>
      <c r="Y479" s="149"/>
      <c r="Z479" s="149"/>
      <c r="AA479" s="149"/>
      <c r="AB479" s="149" t="s">
        <v>269</v>
      </c>
      <c r="AC479" s="149" t="s">
        <v>318</v>
      </c>
      <c r="AD479" s="149" t="s">
        <v>1217</v>
      </c>
      <c r="AE479" s="149" t="s">
        <v>271</v>
      </c>
      <c r="AF479" s="149"/>
      <c r="AG479" s="149" t="s">
        <v>272</v>
      </c>
      <c r="AH479" s="149" t="s">
        <v>273</v>
      </c>
      <c r="AI479" s="158">
        <v>60</v>
      </c>
      <c r="AJ479" s="149"/>
      <c r="AK479" s="159" t="s">
        <v>274</v>
      </c>
      <c r="AL479" s="159" t="s">
        <v>274</v>
      </c>
      <c r="AM479" s="149" t="s">
        <v>274</v>
      </c>
      <c r="AN479" s="160">
        <v>4</v>
      </c>
      <c r="AO479" s="149"/>
      <c r="AP479" s="149" t="s">
        <v>274</v>
      </c>
      <c r="AQ479" s="149" t="s">
        <v>275</v>
      </c>
      <c r="AR479" s="158">
        <v>1</v>
      </c>
      <c r="AS479" s="149" t="s">
        <v>275</v>
      </c>
      <c r="AT479" s="149" t="s">
        <v>276</v>
      </c>
      <c r="AU479" s="161">
        <v>1</v>
      </c>
      <c r="AV479" s="159">
        <v>1896.55</v>
      </c>
      <c r="AW479" s="159">
        <v>75.86</v>
      </c>
      <c r="AX479" s="149" t="s">
        <v>274</v>
      </c>
      <c r="AY479" s="162">
        <v>0</v>
      </c>
      <c r="AZ479" s="162" t="s">
        <v>274</v>
      </c>
      <c r="BA479" s="162">
        <v>0</v>
      </c>
      <c r="BB479" s="159">
        <v>1820.69</v>
      </c>
      <c r="BC479" s="162" t="s">
        <v>274</v>
      </c>
      <c r="BD479" s="162">
        <v>0</v>
      </c>
      <c r="BE479" s="159">
        <v>75.86</v>
      </c>
      <c r="BF479" s="159">
        <v>75.86</v>
      </c>
      <c r="BG479" s="159">
        <v>1896.55</v>
      </c>
    </row>
    <row r="480" ht="28.05" customHeight="1" spans="1:59">
      <c r="A480" s="149"/>
      <c r="B480" s="149"/>
      <c r="C480" s="149"/>
      <c r="D480" s="149" t="s">
        <v>1281</v>
      </c>
      <c r="E480" s="340" t="s">
        <v>2525</v>
      </c>
      <c r="F480" s="149" t="s">
        <v>1281</v>
      </c>
      <c r="G480" s="149" t="s">
        <v>2526</v>
      </c>
      <c r="H480" s="149" t="s">
        <v>1712</v>
      </c>
      <c r="I480" s="149" t="s">
        <v>1345</v>
      </c>
      <c r="J480" s="149" t="s">
        <v>2527</v>
      </c>
      <c r="K480" s="149"/>
      <c r="L480" s="149" t="s">
        <v>262</v>
      </c>
      <c r="M480" s="149"/>
      <c r="N480" s="149" t="s">
        <v>263</v>
      </c>
      <c r="O480" s="149" t="s">
        <v>214</v>
      </c>
      <c r="P480" s="149" t="s">
        <v>53</v>
      </c>
      <c r="Q480" s="149"/>
      <c r="R480" s="149" t="s">
        <v>1715</v>
      </c>
      <c r="S480" s="149" t="s">
        <v>483</v>
      </c>
      <c r="T480" s="149" t="s">
        <v>1217</v>
      </c>
      <c r="U480" s="149" t="s">
        <v>267</v>
      </c>
      <c r="V480" s="149"/>
      <c r="W480" s="149"/>
      <c r="X480" s="149" t="s">
        <v>310</v>
      </c>
      <c r="Y480" s="149"/>
      <c r="Z480" s="149"/>
      <c r="AA480" s="149"/>
      <c r="AB480" s="149" t="s">
        <v>269</v>
      </c>
      <c r="AC480" s="149" t="s">
        <v>318</v>
      </c>
      <c r="AD480" s="149" t="s">
        <v>1217</v>
      </c>
      <c r="AE480" s="149" t="s">
        <v>271</v>
      </c>
      <c r="AF480" s="149"/>
      <c r="AG480" s="149" t="s">
        <v>272</v>
      </c>
      <c r="AH480" s="149" t="s">
        <v>273</v>
      </c>
      <c r="AI480" s="158">
        <v>60</v>
      </c>
      <c r="AJ480" s="149"/>
      <c r="AK480" s="159" t="s">
        <v>274</v>
      </c>
      <c r="AL480" s="159" t="s">
        <v>274</v>
      </c>
      <c r="AM480" s="149" t="s">
        <v>274</v>
      </c>
      <c r="AN480" s="160">
        <v>4</v>
      </c>
      <c r="AO480" s="149"/>
      <c r="AP480" s="149" t="s">
        <v>274</v>
      </c>
      <c r="AQ480" s="149" t="s">
        <v>275</v>
      </c>
      <c r="AR480" s="158">
        <v>1</v>
      </c>
      <c r="AS480" s="149" t="s">
        <v>275</v>
      </c>
      <c r="AT480" s="149" t="s">
        <v>276</v>
      </c>
      <c r="AU480" s="161">
        <v>1</v>
      </c>
      <c r="AV480" s="159">
        <v>1896.55</v>
      </c>
      <c r="AW480" s="159">
        <v>75.86</v>
      </c>
      <c r="AX480" s="149" t="s">
        <v>274</v>
      </c>
      <c r="AY480" s="162">
        <v>0</v>
      </c>
      <c r="AZ480" s="162" t="s">
        <v>274</v>
      </c>
      <c r="BA480" s="162">
        <v>0</v>
      </c>
      <c r="BB480" s="159">
        <v>1820.69</v>
      </c>
      <c r="BC480" s="162" t="s">
        <v>274</v>
      </c>
      <c r="BD480" s="162">
        <v>0</v>
      </c>
      <c r="BE480" s="159">
        <v>75.86</v>
      </c>
      <c r="BF480" s="159">
        <v>75.86</v>
      </c>
      <c r="BG480" s="159">
        <v>1896.55</v>
      </c>
    </row>
    <row r="481" ht="28.05" customHeight="1" spans="1:59">
      <c r="A481" s="149"/>
      <c r="B481" s="149"/>
      <c r="C481" s="149"/>
      <c r="D481" s="149" t="s">
        <v>1281</v>
      </c>
      <c r="E481" s="340" t="s">
        <v>2528</v>
      </c>
      <c r="F481" s="149" t="s">
        <v>1281</v>
      </c>
      <c r="G481" s="149" t="s">
        <v>2529</v>
      </c>
      <c r="H481" s="149" t="s">
        <v>1712</v>
      </c>
      <c r="I481" s="149" t="s">
        <v>1345</v>
      </c>
      <c r="J481" s="149" t="s">
        <v>2530</v>
      </c>
      <c r="K481" s="149"/>
      <c r="L481" s="149" t="s">
        <v>262</v>
      </c>
      <c r="M481" s="149"/>
      <c r="N481" s="149" t="s">
        <v>263</v>
      </c>
      <c r="O481" s="149" t="s">
        <v>214</v>
      </c>
      <c r="P481" s="149" t="s">
        <v>53</v>
      </c>
      <c r="Q481" s="149"/>
      <c r="R481" s="149" t="s">
        <v>1715</v>
      </c>
      <c r="S481" s="149" t="s">
        <v>483</v>
      </c>
      <c r="T481" s="149" t="s">
        <v>1217</v>
      </c>
      <c r="U481" s="149" t="s">
        <v>267</v>
      </c>
      <c r="V481" s="149"/>
      <c r="W481" s="149"/>
      <c r="X481" s="149" t="s">
        <v>310</v>
      </c>
      <c r="Y481" s="149"/>
      <c r="Z481" s="149"/>
      <c r="AA481" s="149"/>
      <c r="AB481" s="149" t="s">
        <v>269</v>
      </c>
      <c r="AC481" s="149" t="s">
        <v>318</v>
      </c>
      <c r="AD481" s="149" t="s">
        <v>1217</v>
      </c>
      <c r="AE481" s="149" t="s">
        <v>271</v>
      </c>
      <c r="AF481" s="149"/>
      <c r="AG481" s="149" t="s">
        <v>272</v>
      </c>
      <c r="AH481" s="149" t="s">
        <v>273</v>
      </c>
      <c r="AI481" s="158">
        <v>60</v>
      </c>
      <c r="AJ481" s="149"/>
      <c r="AK481" s="159" t="s">
        <v>274</v>
      </c>
      <c r="AL481" s="159" t="s">
        <v>274</v>
      </c>
      <c r="AM481" s="149" t="s">
        <v>274</v>
      </c>
      <c r="AN481" s="160">
        <v>4</v>
      </c>
      <c r="AO481" s="149"/>
      <c r="AP481" s="149" t="s">
        <v>274</v>
      </c>
      <c r="AQ481" s="149" t="s">
        <v>275</v>
      </c>
      <c r="AR481" s="158">
        <v>1</v>
      </c>
      <c r="AS481" s="149" t="s">
        <v>275</v>
      </c>
      <c r="AT481" s="149" t="s">
        <v>276</v>
      </c>
      <c r="AU481" s="161">
        <v>1</v>
      </c>
      <c r="AV481" s="159">
        <v>1896.55</v>
      </c>
      <c r="AW481" s="159">
        <v>75.86</v>
      </c>
      <c r="AX481" s="149" t="s">
        <v>274</v>
      </c>
      <c r="AY481" s="162">
        <v>0</v>
      </c>
      <c r="AZ481" s="162" t="s">
        <v>274</v>
      </c>
      <c r="BA481" s="162">
        <v>0</v>
      </c>
      <c r="BB481" s="159">
        <v>1820.69</v>
      </c>
      <c r="BC481" s="162" t="s">
        <v>274</v>
      </c>
      <c r="BD481" s="162">
        <v>0</v>
      </c>
      <c r="BE481" s="159">
        <v>75.86</v>
      </c>
      <c r="BF481" s="159">
        <v>75.86</v>
      </c>
      <c r="BG481" s="159">
        <v>1896.55</v>
      </c>
    </row>
    <row r="482" ht="28.05" customHeight="1" spans="1:59">
      <c r="A482" s="149"/>
      <c r="B482" s="149"/>
      <c r="C482" s="149"/>
      <c r="D482" s="149" t="s">
        <v>1281</v>
      </c>
      <c r="E482" s="340" t="s">
        <v>2531</v>
      </c>
      <c r="F482" s="149" t="s">
        <v>1281</v>
      </c>
      <c r="G482" s="149" t="s">
        <v>2532</v>
      </c>
      <c r="H482" s="149" t="s">
        <v>1712</v>
      </c>
      <c r="I482" s="149" t="s">
        <v>1345</v>
      </c>
      <c r="J482" s="149" t="s">
        <v>2533</v>
      </c>
      <c r="K482" s="149"/>
      <c r="L482" s="149" t="s">
        <v>262</v>
      </c>
      <c r="M482" s="149"/>
      <c r="N482" s="149" t="s">
        <v>263</v>
      </c>
      <c r="O482" s="149" t="s">
        <v>214</v>
      </c>
      <c r="P482" s="149" t="s">
        <v>53</v>
      </c>
      <c r="Q482" s="149"/>
      <c r="R482" s="149" t="s">
        <v>1715</v>
      </c>
      <c r="S482" s="149" t="s">
        <v>483</v>
      </c>
      <c r="T482" s="149" t="s">
        <v>1217</v>
      </c>
      <c r="U482" s="149" t="s">
        <v>267</v>
      </c>
      <c r="V482" s="149"/>
      <c r="W482" s="149"/>
      <c r="X482" s="149" t="s">
        <v>310</v>
      </c>
      <c r="Y482" s="149"/>
      <c r="Z482" s="149"/>
      <c r="AA482" s="149"/>
      <c r="AB482" s="149" t="s">
        <v>269</v>
      </c>
      <c r="AC482" s="149" t="s">
        <v>318</v>
      </c>
      <c r="AD482" s="149" t="s">
        <v>1217</v>
      </c>
      <c r="AE482" s="149" t="s">
        <v>271</v>
      </c>
      <c r="AF482" s="149"/>
      <c r="AG482" s="149" t="s">
        <v>272</v>
      </c>
      <c r="AH482" s="149" t="s">
        <v>273</v>
      </c>
      <c r="AI482" s="158">
        <v>60</v>
      </c>
      <c r="AJ482" s="149"/>
      <c r="AK482" s="159" t="s">
        <v>274</v>
      </c>
      <c r="AL482" s="159" t="s">
        <v>274</v>
      </c>
      <c r="AM482" s="149" t="s">
        <v>274</v>
      </c>
      <c r="AN482" s="160">
        <v>4</v>
      </c>
      <c r="AO482" s="149"/>
      <c r="AP482" s="149" t="s">
        <v>274</v>
      </c>
      <c r="AQ482" s="149" t="s">
        <v>275</v>
      </c>
      <c r="AR482" s="158">
        <v>1</v>
      </c>
      <c r="AS482" s="149" t="s">
        <v>275</v>
      </c>
      <c r="AT482" s="149" t="s">
        <v>276</v>
      </c>
      <c r="AU482" s="161">
        <v>1</v>
      </c>
      <c r="AV482" s="159">
        <v>1896.55</v>
      </c>
      <c r="AW482" s="159">
        <v>75.86</v>
      </c>
      <c r="AX482" s="149" t="s">
        <v>274</v>
      </c>
      <c r="AY482" s="162">
        <v>0</v>
      </c>
      <c r="AZ482" s="162" t="s">
        <v>274</v>
      </c>
      <c r="BA482" s="162">
        <v>0</v>
      </c>
      <c r="BB482" s="159">
        <v>1820.69</v>
      </c>
      <c r="BC482" s="162" t="s">
        <v>274</v>
      </c>
      <c r="BD482" s="162">
        <v>0</v>
      </c>
      <c r="BE482" s="159">
        <v>75.86</v>
      </c>
      <c r="BF482" s="159">
        <v>75.86</v>
      </c>
      <c r="BG482" s="159">
        <v>1896.55</v>
      </c>
    </row>
    <row r="483" ht="28.05" customHeight="1" spans="1:59">
      <c r="A483" s="149"/>
      <c r="B483" s="149"/>
      <c r="C483" s="149"/>
      <c r="D483" s="149" t="s">
        <v>1281</v>
      </c>
      <c r="E483" s="340" t="s">
        <v>2534</v>
      </c>
      <c r="F483" s="149" t="s">
        <v>1281</v>
      </c>
      <c r="G483" s="149" t="s">
        <v>2535</v>
      </c>
      <c r="H483" s="149" t="s">
        <v>2201</v>
      </c>
      <c r="I483" s="149" t="s">
        <v>2536</v>
      </c>
      <c r="J483" s="149" t="s">
        <v>2537</v>
      </c>
      <c r="K483" s="149"/>
      <c r="L483" s="149" t="s">
        <v>262</v>
      </c>
      <c r="M483" s="149"/>
      <c r="N483" s="149" t="s">
        <v>263</v>
      </c>
      <c r="O483" s="149" t="s">
        <v>214</v>
      </c>
      <c r="P483" s="149" t="s">
        <v>53</v>
      </c>
      <c r="Q483" s="149"/>
      <c r="R483" s="149" t="s">
        <v>2538</v>
      </c>
      <c r="S483" s="149" t="s">
        <v>483</v>
      </c>
      <c r="T483" s="149" t="s">
        <v>1224</v>
      </c>
      <c r="U483" s="149" t="s">
        <v>267</v>
      </c>
      <c r="V483" s="149"/>
      <c r="W483" s="149"/>
      <c r="X483" s="149" t="s">
        <v>1351</v>
      </c>
      <c r="Y483" s="149"/>
      <c r="Z483" s="149"/>
      <c r="AA483" s="149"/>
      <c r="AB483" s="149" t="s">
        <v>269</v>
      </c>
      <c r="AC483" s="149" t="s">
        <v>318</v>
      </c>
      <c r="AD483" s="149" t="s">
        <v>1224</v>
      </c>
      <c r="AE483" s="149" t="s">
        <v>271</v>
      </c>
      <c r="AF483" s="149"/>
      <c r="AG483" s="149" t="s">
        <v>272</v>
      </c>
      <c r="AH483" s="149" t="s">
        <v>273</v>
      </c>
      <c r="AI483" s="158">
        <v>60</v>
      </c>
      <c r="AJ483" s="149"/>
      <c r="AK483" s="159" t="s">
        <v>274</v>
      </c>
      <c r="AL483" s="159" t="s">
        <v>274</v>
      </c>
      <c r="AM483" s="149" t="s">
        <v>274</v>
      </c>
      <c r="AN483" s="160">
        <v>4</v>
      </c>
      <c r="AO483" s="149"/>
      <c r="AP483" s="149" t="s">
        <v>274</v>
      </c>
      <c r="AQ483" s="149" t="s">
        <v>275</v>
      </c>
      <c r="AR483" s="158">
        <v>1</v>
      </c>
      <c r="AS483" s="149" t="s">
        <v>275</v>
      </c>
      <c r="AT483" s="149" t="s">
        <v>276</v>
      </c>
      <c r="AU483" s="161">
        <v>1</v>
      </c>
      <c r="AV483" s="159">
        <v>4380.53</v>
      </c>
      <c r="AW483" s="159">
        <v>175.22</v>
      </c>
      <c r="AX483" s="149" t="s">
        <v>274</v>
      </c>
      <c r="AY483" s="162">
        <v>0</v>
      </c>
      <c r="AZ483" s="162" t="s">
        <v>274</v>
      </c>
      <c r="BA483" s="159">
        <v>140.09</v>
      </c>
      <c r="BB483" s="159">
        <v>4205.31</v>
      </c>
      <c r="BC483" s="162" t="s">
        <v>274</v>
      </c>
      <c r="BD483" s="162">
        <v>0</v>
      </c>
      <c r="BE483" s="159">
        <v>175.22</v>
      </c>
      <c r="BF483" s="159">
        <v>175.22</v>
      </c>
      <c r="BG483" s="159">
        <v>4380.53</v>
      </c>
    </row>
    <row r="484" ht="28.05" customHeight="1" spans="1:59">
      <c r="A484" s="149"/>
      <c r="B484" s="149"/>
      <c r="C484" s="149"/>
      <c r="D484" s="149" t="s">
        <v>1281</v>
      </c>
      <c r="E484" s="340" t="s">
        <v>2539</v>
      </c>
      <c r="F484" s="149" t="s">
        <v>1281</v>
      </c>
      <c r="G484" s="149" t="s">
        <v>2540</v>
      </c>
      <c r="H484" s="149" t="s">
        <v>2541</v>
      </c>
      <c r="I484" s="149" t="s">
        <v>2542</v>
      </c>
      <c r="J484" s="149" t="s">
        <v>2543</v>
      </c>
      <c r="K484" s="149"/>
      <c r="L484" s="149" t="s">
        <v>262</v>
      </c>
      <c r="M484" s="149"/>
      <c r="N484" s="149" t="s">
        <v>263</v>
      </c>
      <c r="O484" s="149" t="s">
        <v>214</v>
      </c>
      <c r="P484" s="149" t="s">
        <v>53</v>
      </c>
      <c r="Q484" s="149"/>
      <c r="R484" s="149" t="s">
        <v>2544</v>
      </c>
      <c r="S484" s="149" t="s">
        <v>1185</v>
      </c>
      <c r="T484" s="149" t="s">
        <v>2545</v>
      </c>
      <c r="U484" s="149" t="s">
        <v>267</v>
      </c>
      <c r="V484" s="149"/>
      <c r="W484" s="149"/>
      <c r="X484" s="149" t="s">
        <v>310</v>
      </c>
      <c r="Y484" s="149"/>
      <c r="Z484" s="149"/>
      <c r="AA484" s="149"/>
      <c r="AB484" s="149" t="s">
        <v>269</v>
      </c>
      <c r="AC484" s="149" t="s">
        <v>318</v>
      </c>
      <c r="AD484" s="149" t="s">
        <v>2545</v>
      </c>
      <c r="AE484" s="149" t="s">
        <v>271</v>
      </c>
      <c r="AF484" s="149"/>
      <c r="AG484" s="149" t="s">
        <v>272</v>
      </c>
      <c r="AH484" s="149" t="s">
        <v>273</v>
      </c>
      <c r="AI484" s="158">
        <v>60</v>
      </c>
      <c r="AJ484" s="149"/>
      <c r="AK484" s="159" t="s">
        <v>274</v>
      </c>
      <c r="AL484" s="159" t="s">
        <v>274</v>
      </c>
      <c r="AM484" s="149" t="s">
        <v>274</v>
      </c>
      <c r="AN484" s="160">
        <v>4</v>
      </c>
      <c r="AO484" s="149"/>
      <c r="AP484" s="149" t="s">
        <v>274</v>
      </c>
      <c r="AQ484" s="149" t="s">
        <v>275</v>
      </c>
      <c r="AR484" s="158">
        <v>1</v>
      </c>
      <c r="AS484" s="149" t="s">
        <v>275</v>
      </c>
      <c r="AT484" s="149" t="s">
        <v>276</v>
      </c>
      <c r="AU484" s="161">
        <v>1</v>
      </c>
      <c r="AV484" s="159">
        <v>7698.22</v>
      </c>
      <c r="AW484" s="159">
        <v>307.93</v>
      </c>
      <c r="AX484" s="149" t="s">
        <v>274</v>
      </c>
      <c r="AY484" s="162">
        <v>0</v>
      </c>
      <c r="AZ484" s="162" t="s">
        <v>274</v>
      </c>
      <c r="BA484" s="159">
        <v>246.43</v>
      </c>
      <c r="BB484" s="159">
        <v>7390.29</v>
      </c>
      <c r="BC484" s="162" t="s">
        <v>274</v>
      </c>
      <c r="BD484" s="162">
        <v>0</v>
      </c>
      <c r="BE484" s="159">
        <v>307.93</v>
      </c>
      <c r="BF484" s="159">
        <v>307.93</v>
      </c>
      <c r="BG484" s="159">
        <v>7698.22</v>
      </c>
    </row>
    <row r="485" ht="28.05" customHeight="1" spans="1:59">
      <c r="A485" s="149"/>
      <c r="B485" s="149"/>
      <c r="C485" s="149"/>
      <c r="D485" s="149" t="s">
        <v>1281</v>
      </c>
      <c r="E485" s="340" t="s">
        <v>2546</v>
      </c>
      <c r="F485" s="149" t="s">
        <v>1281</v>
      </c>
      <c r="G485" s="149" t="s">
        <v>2547</v>
      </c>
      <c r="H485" s="149" t="s">
        <v>2548</v>
      </c>
      <c r="I485" s="149" t="s">
        <v>2549</v>
      </c>
      <c r="J485" s="149" t="s">
        <v>2550</v>
      </c>
      <c r="K485" s="149"/>
      <c r="L485" s="149" t="s">
        <v>262</v>
      </c>
      <c r="M485" s="149"/>
      <c r="N485" s="149" t="s">
        <v>263</v>
      </c>
      <c r="O485" s="149" t="s">
        <v>214</v>
      </c>
      <c r="P485" s="149" t="s">
        <v>53</v>
      </c>
      <c r="Q485" s="149"/>
      <c r="R485" s="149" t="s">
        <v>2551</v>
      </c>
      <c r="S485" s="149" t="s">
        <v>2552</v>
      </c>
      <c r="T485" s="149" t="s">
        <v>2553</v>
      </c>
      <c r="U485" s="149" t="s">
        <v>267</v>
      </c>
      <c r="V485" s="149"/>
      <c r="W485" s="149"/>
      <c r="X485" s="149" t="s">
        <v>1351</v>
      </c>
      <c r="Y485" s="149"/>
      <c r="Z485" s="149"/>
      <c r="AA485" s="149"/>
      <c r="AB485" s="149" t="s">
        <v>269</v>
      </c>
      <c r="AC485" s="149" t="s">
        <v>318</v>
      </c>
      <c r="AD485" s="149" t="s">
        <v>2553</v>
      </c>
      <c r="AE485" s="149" t="s">
        <v>271</v>
      </c>
      <c r="AF485" s="149"/>
      <c r="AG485" s="149" t="s">
        <v>272</v>
      </c>
      <c r="AH485" s="149" t="s">
        <v>273</v>
      </c>
      <c r="AI485" s="158">
        <v>60</v>
      </c>
      <c r="AJ485" s="149"/>
      <c r="AK485" s="159" t="s">
        <v>274</v>
      </c>
      <c r="AL485" s="159" t="s">
        <v>274</v>
      </c>
      <c r="AM485" s="149" t="s">
        <v>274</v>
      </c>
      <c r="AN485" s="160">
        <v>4</v>
      </c>
      <c r="AO485" s="149"/>
      <c r="AP485" s="149" t="s">
        <v>274</v>
      </c>
      <c r="AQ485" s="149" t="s">
        <v>275</v>
      </c>
      <c r="AR485" s="158">
        <v>1</v>
      </c>
      <c r="AS485" s="149" t="s">
        <v>275</v>
      </c>
      <c r="AT485" s="149" t="s">
        <v>276</v>
      </c>
      <c r="AU485" s="161">
        <v>1</v>
      </c>
      <c r="AV485" s="159">
        <v>28712.87</v>
      </c>
      <c r="AW485" s="159">
        <v>1148.51</v>
      </c>
      <c r="AX485" s="149" t="s">
        <v>274</v>
      </c>
      <c r="AY485" s="162">
        <v>0</v>
      </c>
      <c r="AZ485" s="162" t="s">
        <v>274</v>
      </c>
      <c r="BA485" s="159">
        <v>1377.99</v>
      </c>
      <c r="BB485" s="159">
        <v>27564.36</v>
      </c>
      <c r="BC485" s="162" t="s">
        <v>274</v>
      </c>
      <c r="BD485" s="162">
        <v>0</v>
      </c>
      <c r="BE485" s="159">
        <v>1148.51</v>
      </c>
      <c r="BF485" s="159">
        <v>1148.51</v>
      </c>
      <c r="BG485" s="159">
        <v>28712.87</v>
      </c>
    </row>
    <row r="486" ht="28.05" customHeight="1" spans="1:59">
      <c r="A486" s="149"/>
      <c r="B486" s="149"/>
      <c r="C486" s="149"/>
      <c r="D486" s="149" t="s">
        <v>1281</v>
      </c>
      <c r="E486" s="340" t="s">
        <v>2554</v>
      </c>
      <c r="F486" s="149" t="s">
        <v>1281</v>
      </c>
      <c r="G486" s="149" t="s">
        <v>2555</v>
      </c>
      <c r="H486" s="149" t="s">
        <v>2548</v>
      </c>
      <c r="I486" s="149" t="s">
        <v>2549</v>
      </c>
      <c r="J486" s="149" t="s">
        <v>2556</v>
      </c>
      <c r="K486" s="149"/>
      <c r="L486" s="149" t="s">
        <v>262</v>
      </c>
      <c r="M486" s="149"/>
      <c r="N486" s="149" t="s">
        <v>263</v>
      </c>
      <c r="O486" s="149" t="s">
        <v>214</v>
      </c>
      <c r="P486" s="149" t="s">
        <v>53</v>
      </c>
      <c r="Q486" s="149"/>
      <c r="R486" s="149" t="s">
        <v>2557</v>
      </c>
      <c r="S486" s="149" t="s">
        <v>2552</v>
      </c>
      <c r="T486" s="149" t="s">
        <v>2553</v>
      </c>
      <c r="U486" s="149" t="s">
        <v>267</v>
      </c>
      <c r="V486" s="149"/>
      <c r="W486" s="149"/>
      <c r="X486" s="149" t="s">
        <v>1351</v>
      </c>
      <c r="Y486" s="149"/>
      <c r="Z486" s="149"/>
      <c r="AA486" s="149"/>
      <c r="AB486" s="149" t="s">
        <v>269</v>
      </c>
      <c r="AC486" s="149" t="s">
        <v>318</v>
      </c>
      <c r="AD486" s="149" t="s">
        <v>2553</v>
      </c>
      <c r="AE486" s="149" t="s">
        <v>271</v>
      </c>
      <c r="AF486" s="149"/>
      <c r="AG486" s="149" t="s">
        <v>272</v>
      </c>
      <c r="AH486" s="149" t="s">
        <v>273</v>
      </c>
      <c r="AI486" s="158">
        <v>60</v>
      </c>
      <c r="AJ486" s="149"/>
      <c r="AK486" s="159" t="s">
        <v>274</v>
      </c>
      <c r="AL486" s="159" t="s">
        <v>274</v>
      </c>
      <c r="AM486" s="149" t="s">
        <v>274</v>
      </c>
      <c r="AN486" s="160">
        <v>4</v>
      </c>
      <c r="AO486" s="149"/>
      <c r="AP486" s="149" t="s">
        <v>274</v>
      </c>
      <c r="AQ486" s="149" t="s">
        <v>275</v>
      </c>
      <c r="AR486" s="158">
        <v>1</v>
      </c>
      <c r="AS486" s="149" t="s">
        <v>275</v>
      </c>
      <c r="AT486" s="149" t="s">
        <v>276</v>
      </c>
      <c r="AU486" s="161">
        <v>1</v>
      </c>
      <c r="AV486" s="159">
        <v>28712.87</v>
      </c>
      <c r="AW486" s="159">
        <v>1148.51</v>
      </c>
      <c r="AX486" s="149" t="s">
        <v>274</v>
      </c>
      <c r="AY486" s="162">
        <v>0</v>
      </c>
      <c r="AZ486" s="162" t="s">
        <v>274</v>
      </c>
      <c r="BA486" s="159">
        <v>1377.99</v>
      </c>
      <c r="BB486" s="159">
        <v>27564.36</v>
      </c>
      <c r="BC486" s="162" t="s">
        <v>274</v>
      </c>
      <c r="BD486" s="162">
        <v>0</v>
      </c>
      <c r="BE486" s="159">
        <v>1148.51</v>
      </c>
      <c r="BF486" s="159">
        <v>1148.51</v>
      </c>
      <c r="BG486" s="159">
        <v>28712.87</v>
      </c>
    </row>
    <row r="487" ht="28.05" customHeight="1" spans="1:59">
      <c r="A487" s="149"/>
      <c r="B487" s="149"/>
      <c r="C487" s="149"/>
      <c r="D487" s="149" t="s">
        <v>1281</v>
      </c>
      <c r="E487" s="340" t="s">
        <v>2558</v>
      </c>
      <c r="F487" s="149" t="s">
        <v>1281</v>
      </c>
      <c r="G487" s="149" t="s">
        <v>2559</v>
      </c>
      <c r="H487" s="149" t="s">
        <v>2560</v>
      </c>
      <c r="I487" s="149" t="s">
        <v>2561</v>
      </c>
      <c r="J487" s="149" t="s">
        <v>2562</v>
      </c>
      <c r="K487" s="149"/>
      <c r="L487" s="149" t="s">
        <v>262</v>
      </c>
      <c r="M487" s="149"/>
      <c r="N487" s="149" t="s">
        <v>263</v>
      </c>
      <c r="O487" s="149" t="s">
        <v>214</v>
      </c>
      <c r="P487" s="149" t="s">
        <v>53</v>
      </c>
      <c r="Q487" s="149"/>
      <c r="R487" s="149" t="s">
        <v>2563</v>
      </c>
      <c r="S487" s="149" t="s">
        <v>785</v>
      </c>
      <c r="T487" s="149" t="s">
        <v>2564</v>
      </c>
      <c r="U487" s="149" t="s">
        <v>267</v>
      </c>
      <c r="V487" s="149"/>
      <c r="W487" s="149"/>
      <c r="X487" s="149" t="s">
        <v>1351</v>
      </c>
      <c r="Y487" s="149"/>
      <c r="Z487" s="149"/>
      <c r="AA487" s="149"/>
      <c r="AB487" s="149" t="s">
        <v>269</v>
      </c>
      <c r="AC487" s="149" t="s">
        <v>318</v>
      </c>
      <c r="AD487" s="149" t="s">
        <v>2564</v>
      </c>
      <c r="AE487" s="149" t="s">
        <v>271</v>
      </c>
      <c r="AF487" s="149"/>
      <c r="AG487" s="149" t="s">
        <v>272</v>
      </c>
      <c r="AH487" s="149" t="s">
        <v>273</v>
      </c>
      <c r="AI487" s="158">
        <v>60</v>
      </c>
      <c r="AJ487" s="149"/>
      <c r="AK487" s="159" t="s">
        <v>274</v>
      </c>
      <c r="AL487" s="159" t="s">
        <v>274</v>
      </c>
      <c r="AM487" s="149" t="s">
        <v>274</v>
      </c>
      <c r="AN487" s="160">
        <v>4</v>
      </c>
      <c r="AO487" s="149"/>
      <c r="AP487" s="149" t="s">
        <v>274</v>
      </c>
      <c r="AQ487" s="149" t="s">
        <v>275</v>
      </c>
      <c r="AR487" s="158">
        <v>1</v>
      </c>
      <c r="AS487" s="149" t="s">
        <v>275</v>
      </c>
      <c r="AT487" s="149" t="s">
        <v>276</v>
      </c>
      <c r="AU487" s="161">
        <v>1</v>
      </c>
      <c r="AV487" s="159">
        <v>2256.63</v>
      </c>
      <c r="AW487" s="159">
        <v>90.27</v>
      </c>
      <c r="AX487" s="149" t="s">
        <v>274</v>
      </c>
      <c r="AY487" s="162">
        <v>0</v>
      </c>
      <c r="AZ487" s="162" t="s">
        <v>274</v>
      </c>
      <c r="BA487" s="159">
        <v>108.09</v>
      </c>
      <c r="BB487" s="159">
        <v>2166.36</v>
      </c>
      <c r="BC487" s="162" t="s">
        <v>274</v>
      </c>
      <c r="BD487" s="162">
        <v>0</v>
      </c>
      <c r="BE487" s="159">
        <v>90.27</v>
      </c>
      <c r="BF487" s="159">
        <v>90.27</v>
      </c>
      <c r="BG487" s="159">
        <v>2256.63</v>
      </c>
    </row>
    <row r="488" ht="28.05" customHeight="1" spans="1:59">
      <c r="A488" s="149"/>
      <c r="B488" s="149"/>
      <c r="C488" s="149"/>
      <c r="D488" s="149" t="s">
        <v>1281</v>
      </c>
      <c r="E488" s="340" t="s">
        <v>2565</v>
      </c>
      <c r="F488" s="149" t="s">
        <v>1281</v>
      </c>
      <c r="G488" s="149" t="s">
        <v>2566</v>
      </c>
      <c r="H488" s="149" t="s">
        <v>1911</v>
      </c>
      <c r="I488" s="149" t="s">
        <v>2567</v>
      </c>
      <c r="J488" s="149" t="s">
        <v>2568</v>
      </c>
      <c r="K488" s="149"/>
      <c r="L488" s="149" t="s">
        <v>262</v>
      </c>
      <c r="M488" s="149"/>
      <c r="N488" s="149" t="s">
        <v>263</v>
      </c>
      <c r="O488" s="149" t="s">
        <v>214</v>
      </c>
      <c r="P488" s="149" t="s">
        <v>53</v>
      </c>
      <c r="Q488" s="149"/>
      <c r="R488" s="149" t="s">
        <v>2569</v>
      </c>
      <c r="S488" s="149" t="s">
        <v>785</v>
      </c>
      <c r="T488" s="149" t="s">
        <v>2564</v>
      </c>
      <c r="U488" s="149" t="s">
        <v>267</v>
      </c>
      <c r="V488" s="149"/>
      <c r="W488" s="149"/>
      <c r="X488" s="149" t="s">
        <v>336</v>
      </c>
      <c r="Y488" s="149"/>
      <c r="Z488" s="149"/>
      <c r="AA488" s="149"/>
      <c r="AB488" s="149" t="s">
        <v>269</v>
      </c>
      <c r="AC488" s="149" t="s">
        <v>318</v>
      </c>
      <c r="AD488" s="149" t="s">
        <v>2564</v>
      </c>
      <c r="AE488" s="149" t="s">
        <v>271</v>
      </c>
      <c r="AF488" s="149"/>
      <c r="AG488" s="149" t="s">
        <v>272</v>
      </c>
      <c r="AH488" s="149" t="s">
        <v>273</v>
      </c>
      <c r="AI488" s="158">
        <v>60</v>
      </c>
      <c r="AJ488" s="149"/>
      <c r="AK488" s="159" t="s">
        <v>274</v>
      </c>
      <c r="AL488" s="159" t="s">
        <v>274</v>
      </c>
      <c r="AM488" s="149" t="s">
        <v>274</v>
      </c>
      <c r="AN488" s="160">
        <v>4</v>
      </c>
      <c r="AO488" s="149"/>
      <c r="AP488" s="149" t="s">
        <v>274</v>
      </c>
      <c r="AQ488" s="149" t="s">
        <v>275</v>
      </c>
      <c r="AR488" s="158">
        <v>1</v>
      </c>
      <c r="AS488" s="149" t="s">
        <v>275</v>
      </c>
      <c r="AT488" s="149" t="s">
        <v>276</v>
      </c>
      <c r="AU488" s="161">
        <v>1</v>
      </c>
      <c r="AV488" s="159">
        <v>2256.64</v>
      </c>
      <c r="AW488" s="159">
        <v>90.27</v>
      </c>
      <c r="AX488" s="149" t="s">
        <v>274</v>
      </c>
      <c r="AY488" s="162">
        <v>0</v>
      </c>
      <c r="AZ488" s="162" t="s">
        <v>274</v>
      </c>
      <c r="BA488" s="159">
        <v>108.1</v>
      </c>
      <c r="BB488" s="159">
        <v>2166.37</v>
      </c>
      <c r="BC488" s="162" t="s">
        <v>274</v>
      </c>
      <c r="BD488" s="162">
        <v>0</v>
      </c>
      <c r="BE488" s="159">
        <v>90.27</v>
      </c>
      <c r="BF488" s="159">
        <v>90.27</v>
      </c>
      <c r="BG488" s="159">
        <v>2256.64</v>
      </c>
    </row>
    <row r="489" ht="28.05" customHeight="1" spans="1:59">
      <c r="A489" s="149"/>
      <c r="B489" s="149"/>
      <c r="C489" s="149"/>
      <c r="D489" s="149" t="s">
        <v>1281</v>
      </c>
      <c r="E489" s="340" t="s">
        <v>2570</v>
      </c>
      <c r="F489" s="149" t="s">
        <v>1281</v>
      </c>
      <c r="G489" s="149" t="s">
        <v>2571</v>
      </c>
      <c r="H489" s="149" t="s">
        <v>1284</v>
      </c>
      <c r="I489" s="149" t="s">
        <v>2572</v>
      </c>
      <c r="J489" s="149" t="s">
        <v>2573</v>
      </c>
      <c r="K489" s="149"/>
      <c r="L489" s="149" t="s">
        <v>262</v>
      </c>
      <c r="M489" s="149"/>
      <c r="N489" s="149" t="s">
        <v>263</v>
      </c>
      <c r="O489" s="149" t="s">
        <v>214</v>
      </c>
      <c r="P489" s="149" t="s">
        <v>53</v>
      </c>
      <c r="Q489" s="149"/>
      <c r="R489" s="149" t="s">
        <v>2574</v>
      </c>
      <c r="S489" s="149" t="s">
        <v>483</v>
      </c>
      <c r="T489" s="149" t="s">
        <v>2575</v>
      </c>
      <c r="U489" s="149" t="s">
        <v>267</v>
      </c>
      <c r="V489" s="149"/>
      <c r="W489" s="149"/>
      <c r="X489" s="149" t="s">
        <v>1351</v>
      </c>
      <c r="Y489" s="149"/>
      <c r="Z489" s="149"/>
      <c r="AA489" s="149"/>
      <c r="AB489" s="149" t="s">
        <v>269</v>
      </c>
      <c r="AC489" s="149" t="s">
        <v>270</v>
      </c>
      <c r="AD489" s="149" t="s">
        <v>2575</v>
      </c>
      <c r="AE489" s="149" t="s">
        <v>271</v>
      </c>
      <c r="AF489" s="149"/>
      <c r="AG489" s="149" t="s">
        <v>272</v>
      </c>
      <c r="AH489" s="149" t="s">
        <v>273</v>
      </c>
      <c r="AI489" s="158">
        <v>59</v>
      </c>
      <c r="AJ489" s="149"/>
      <c r="AK489" s="159" t="s">
        <v>274</v>
      </c>
      <c r="AL489" s="159" t="s">
        <v>274</v>
      </c>
      <c r="AM489" s="149" t="s">
        <v>274</v>
      </c>
      <c r="AN489" s="160">
        <v>4</v>
      </c>
      <c r="AO489" s="149"/>
      <c r="AP489" s="149" t="s">
        <v>274</v>
      </c>
      <c r="AQ489" s="149" t="s">
        <v>275</v>
      </c>
      <c r="AR489" s="158">
        <v>1</v>
      </c>
      <c r="AS489" s="149" t="s">
        <v>275</v>
      </c>
      <c r="AT489" s="149" t="s">
        <v>276</v>
      </c>
      <c r="AU489" s="161">
        <v>1</v>
      </c>
      <c r="AV489" s="159">
        <v>6991.15</v>
      </c>
      <c r="AW489" s="159">
        <v>279.65</v>
      </c>
      <c r="AX489" s="149" t="s">
        <v>274</v>
      </c>
      <c r="AY489" s="159">
        <v>111.84</v>
      </c>
      <c r="AZ489" s="159">
        <v>111.84</v>
      </c>
      <c r="BA489" s="159">
        <v>447.36</v>
      </c>
      <c r="BB489" s="159">
        <v>6599.66</v>
      </c>
      <c r="BC489" s="162" t="s">
        <v>274</v>
      </c>
      <c r="BD489" s="162">
        <v>0</v>
      </c>
      <c r="BE489" s="159">
        <v>391.49</v>
      </c>
      <c r="BF489" s="159">
        <v>391.49</v>
      </c>
      <c r="BG489" s="159">
        <v>6991.15</v>
      </c>
    </row>
    <row r="490" ht="28.05" customHeight="1" spans="1:59">
      <c r="A490" s="149"/>
      <c r="B490" s="149"/>
      <c r="C490" s="149"/>
      <c r="D490" s="149" t="s">
        <v>1281</v>
      </c>
      <c r="E490" s="340" t="s">
        <v>2576</v>
      </c>
      <c r="F490" s="149" t="s">
        <v>1281</v>
      </c>
      <c r="G490" s="149" t="s">
        <v>2577</v>
      </c>
      <c r="H490" s="149" t="s">
        <v>1284</v>
      </c>
      <c r="I490" s="149" t="s">
        <v>2572</v>
      </c>
      <c r="J490" s="149" t="s">
        <v>2578</v>
      </c>
      <c r="K490" s="149"/>
      <c r="L490" s="149" t="s">
        <v>262</v>
      </c>
      <c r="M490" s="149"/>
      <c r="N490" s="149" t="s">
        <v>263</v>
      </c>
      <c r="O490" s="149" t="s">
        <v>214</v>
      </c>
      <c r="P490" s="149" t="s">
        <v>53</v>
      </c>
      <c r="Q490" s="149"/>
      <c r="R490" s="149" t="s">
        <v>2574</v>
      </c>
      <c r="S490" s="149" t="s">
        <v>483</v>
      </c>
      <c r="T490" s="149" t="s">
        <v>2575</v>
      </c>
      <c r="U490" s="149" t="s">
        <v>267</v>
      </c>
      <c r="V490" s="149"/>
      <c r="W490" s="149"/>
      <c r="X490" s="149" t="s">
        <v>1351</v>
      </c>
      <c r="Y490" s="149"/>
      <c r="Z490" s="149"/>
      <c r="AA490" s="149"/>
      <c r="AB490" s="149" t="s">
        <v>269</v>
      </c>
      <c r="AC490" s="149" t="s">
        <v>270</v>
      </c>
      <c r="AD490" s="149" t="s">
        <v>2575</v>
      </c>
      <c r="AE490" s="149" t="s">
        <v>271</v>
      </c>
      <c r="AF490" s="149"/>
      <c r="AG490" s="149" t="s">
        <v>272</v>
      </c>
      <c r="AH490" s="149" t="s">
        <v>273</v>
      </c>
      <c r="AI490" s="158">
        <v>59</v>
      </c>
      <c r="AJ490" s="149"/>
      <c r="AK490" s="159" t="s">
        <v>274</v>
      </c>
      <c r="AL490" s="159" t="s">
        <v>274</v>
      </c>
      <c r="AM490" s="149" t="s">
        <v>274</v>
      </c>
      <c r="AN490" s="160">
        <v>4</v>
      </c>
      <c r="AO490" s="149"/>
      <c r="AP490" s="149" t="s">
        <v>274</v>
      </c>
      <c r="AQ490" s="149" t="s">
        <v>275</v>
      </c>
      <c r="AR490" s="158">
        <v>1</v>
      </c>
      <c r="AS490" s="149" t="s">
        <v>275</v>
      </c>
      <c r="AT490" s="149" t="s">
        <v>276</v>
      </c>
      <c r="AU490" s="161">
        <v>1</v>
      </c>
      <c r="AV490" s="159">
        <v>6991.15</v>
      </c>
      <c r="AW490" s="159">
        <v>279.65</v>
      </c>
      <c r="AX490" s="149" t="s">
        <v>274</v>
      </c>
      <c r="AY490" s="159">
        <v>111.84</v>
      </c>
      <c r="AZ490" s="159">
        <v>111.84</v>
      </c>
      <c r="BA490" s="159">
        <v>447.36</v>
      </c>
      <c r="BB490" s="159">
        <v>6599.66</v>
      </c>
      <c r="BC490" s="162" t="s">
        <v>274</v>
      </c>
      <c r="BD490" s="162">
        <v>0</v>
      </c>
      <c r="BE490" s="159">
        <v>391.49</v>
      </c>
      <c r="BF490" s="159">
        <v>391.49</v>
      </c>
      <c r="BG490" s="159">
        <v>6991.15</v>
      </c>
    </row>
    <row r="491" ht="28.05" customHeight="1" spans="1:59">
      <c r="A491" s="149"/>
      <c r="B491" s="149"/>
      <c r="C491" s="149"/>
      <c r="D491" s="149" t="s">
        <v>1281</v>
      </c>
      <c r="E491" s="340" t="s">
        <v>2579</v>
      </c>
      <c r="F491" s="149" t="s">
        <v>1281</v>
      </c>
      <c r="G491" s="149" t="s">
        <v>2580</v>
      </c>
      <c r="H491" s="149" t="s">
        <v>1284</v>
      </c>
      <c r="I491" s="149" t="s">
        <v>2572</v>
      </c>
      <c r="J491" s="149" t="s">
        <v>2581</v>
      </c>
      <c r="K491" s="149"/>
      <c r="L491" s="149" t="s">
        <v>262</v>
      </c>
      <c r="M491" s="149"/>
      <c r="N491" s="149" t="s">
        <v>263</v>
      </c>
      <c r="O491" s="149" t="s">
        <v>214</v>
      </c>
      <c r="P491" s="149" t="s">
        <v>53</v>
      </c>
      <c r="Q491" s="149"/>
      <c r="R491" s="149" t="s">
        <v>2582</v>
      </c>
      <c r="S491" s="149" t="s">
        <v>483</v>
      </c>
      <c r="T491" s="149" t="s">
        <v>2575</v>
      </c>
      <c r="U491" s="149" t="s">
        <v>267</v>
      </c>
      <c r="V491" s="149"/>
      <c r="W491" s="149"/>
      <c r="X491" s="149" t="s">
        <v>598</v>
      </c>
      <c r="Y491" s="149"/>
      <c r="Z491" s="149"/>
      <c r="AA491" s="149"/>
      <c r="AB491" s="149" t="s">
        <v>269</v>
      </c>
      <c r="AC491" s="149" t="s">
        <v>270</v>
      </c>
      <c r="AD491" s="149" t="s">
        <v>2575</v>
      </c>
      <c r="AE491" s="149" t="s">
        <v>271</v>
      </c>
      <c r="AF491" s="149"/>
      <c r="AG491" s="149" t="s">
        <v>272</v>
      </c>
      <c r="AH491" s="149" t="s">
        <v>273</v>
      </c>
      <c r="AI491" s="158">
        <v>59</v>
      </c>
      <c r="AJ491" s="149"/>
      <c r="AK491" s="159" t="s">
        <v>274</v>
      </c>
      <c r="AL491" s="159" t="s">
        <v>274</v>
      </c>
      <c r="AM491" s="149" t="s">
        <v>274</v>
      </c>
      <c r="AN491" s="160">
        <v>4</v>
      </c>
      <c r="AO491" s="149"/>
      <c r="AP491" s="149" t="s">
        <v>274</v>
      </c>
      <c r="AQ491" s="149" t="s">
        <v>275</v>
      </c>
      <c r="AR491" s="158">
        <v>1</v>
      </c>
      <c r="AS491" s="149" t="s">
        <v>275</v>
      </c>
      <c r="AT491" s="149" t="s">
        <v>276</v>
      </c>
      <c r="AU491" s="161">
        <v>1</v>
      </c>
      <c r="AV491" s="159">
        <v>6991.15</v>
      </c>
      <c r="AW491" s="159">
        <v>279.65</v>
      </c>
      <c r="AX491" s="149" t="s">
        <v>274</v>
      </c>
      <c r="AY491" s="159">
        <v>111.84</v>
      </c>
      <c r="AZ491" s="159">
        <v>111.84</v>
      </c>
      <c r="BA491" s="159">
        <v>447.36</v>
      </c>
      <c r="BB491" s="159">
        <v>6599.66</v>
      </c>
      <c r="BC491" s="162" t="s">
        <v>274</v>
      </c>
      <c r="BD491" s="162">
        <v>0</v>
      </c>
      <c r="BE491" s="159">
        <v>391.49</v>
      </c>
      <c r="BF491" s="159">
        <v>391.49</v>
      </c>
      <c r="BG491" s="159">
        <v>6991.15</v>
      </c>
    </row>
    <row r="492" ht="28.05" customHeight="1" spans="1:59">
      <c r="A492" s="149"/>
      <c r="B492" s="149"/>
      <c r="C492" s="149"/>
      <c r="D492" s="149" t="s">
        <v>1281</v>
      </c>
      <c r="E492" s="340" t="s">
        <v>2583</v>
      </c>
      <c r="F492" s="149" t="s">
        <v>1281</v>
      </c>
      <c r="G492" s="149" t="s">
        <v>2584</v>
      </c>
      <c r="H492" s="149" t="s">
        <v>1911</v>
      </c>
      <c r="I492" s="149" t="s">
        <v>2585</v>
      </c>
      <c r="J492" s="149" t="s">
        <v>2586</v>
      </c>
      <c r="K492" s="149"/>
      <c r="L492" s="149" t="s">
        <v>262</v>
      </c>
      <c r="M492" s="149"/>
      <c r="N492" s="149" t="s">
        <v>263</v>
      </c>
      <c r="O492" s="149" t="s">
        <v>214</v>
      </c>
      <c r="P492" s="149" t="s">
        <v>53</v>
      </c>
      <c r="Q492" s="149"/>
      <c r="R492" s="149" t="s">
        <v>2587</v>
      </c>
      <c r="S492" s="149" t="s">
        <v>785</v>
      </c>
      <c r="T492" s="149" t="s">
        <v>2588</v>
      </c>
      <c r="U492" s="149" t="s">
        <v>267</v>
      </c>
      <c r="V492" s="149"/>
      <c r="W492" s="149"/>
      <c r="X492" s="149" t="s">
        <v>2410</v>
      </c>
      <c r="Y492" s="149"/>
      <c r="Z492" s="149"/>
      <c r="AA492" s="149"/>
      <c r="AB492" s="149" t="s">
        <v>269</v>
      </c>
      <c r="AC492" s="149" t="s">
        <v>270</v>
      </c>
      <c r="AD492" s="149" t="s">
        <v>2588</v>
      </c>
      <c r="AE492" s="149" t="s">
        <v>271</v>
      </c>
      <c r="AF492" s="149"/>
      <c r="AG492" s="149" t="s">
        <v>272</v>
      </c>
      <c r="AH492" s="149" t="s">
        <v>273</v>
      </c>
      <c r="AI492" s="158">
        <v>59</v>
      </c>
      <c r="AJ492" s="149"/>
      <c r="AK492" s="159" t="s">
        <v>274</v>
      </c>
      <c r="AL492" s="159" t="s">
        <v>274</v>
      </c>
      <c r="AM492" s="149" t="s">
        <v>274</v>
      </c>
      <c r="AN492" s="160">
        <v>4</v>
      </c>
      <c r="AO492" s="149"/>
      <c r="AP492" s="149" t="s">
        <v>274</v>
      </c>
      <c r="AQ492" s="149" t="s">
        <v>275</v>
      </c>
      <c r="AR492" s="158">
        <v>1</v>
      </c>
      <c r="AS492" s="149" t="s">
        <v>275</v>
      </c>
      <c r="AT492" s="149" t="s">
        <v>276</v>
      </c>
      <c r="AU492" s="161">
        <v>1</v>
      </c>
      <c r="AV492" s="159">
        <v>1672.56</v>
      </c>
      <c r="AW492" s="159">
        <v>66.9</v>
      </c>
      <c r="AX492" s="149" t="s">
        <v>274</v>
      </c>
      <c r="AY492" s="159">
        <v>26.78</v>
      </c>
      <c r="AZ492" s="159">
        <v>26.78</v>
      </c>
      <c r="BA492" s="159">
        <v>107.09</v>
      </c>
      <c r="BB492" s="159">
        <v>1578.89</v>
      </c>
      <c r="BC492" s="162" t="s">
        <v>274</v>
      </c>
      <c r="BD492" s="162">
        <v>0</v>
      </c>
      <c r="BE492" s="159">
        <v>93.67</v>
      </c>
      <c r="BF492" s="159">
        <v>93.67</v>
      </c>
      <c r="BG492" s="159">
        <v>1672.56</v>
      </c>
    </row>
    <row r="493" ht="28.05" customHeight="1" spans="1:59">
      <c r="A493" s="149"/>
      <c r="B493" s="149"/>
      <c r="C493" s="149"/>
      <c r="D493" s="149" t="s">
        <v>1281</v>
      </c>
      <c r="E493" s="340" t="s">
        <v>2589</v>
      </c>
      <c r="F493" s="149" t="s">
        <v>1281</v>
      </c>
      <c r="G493" s="149" t="s">
        <v>2590</v>
      </c>
      <c r="H493" s="149" t="s">
        <v>2591</v>
      </c>
      <c r="I493" s="149" t="s">
        <v>2592</v>
      </c>
      <c r="J493" s="149" t="s">
        <v>2593</v>
      </c>
      <c r="K493" s="149"/>
      <c r="L493" s="149" t="s">
        <v>262</v>
      </c>
      <c r="M493" s="149"/>
      <c r="N493" s="149" t="s">
        <v>263</v>
      </c>
      <c r="O493" s="149" t="s">
        <v>214</v>
      </c>
      <c r="P493" s="149" t="s">
        <v>53</v>
      </c>
      <c r="Q493" s="149"/>
      <c r="R493" s="149" t="s">
        <v>2594</v>
      </c>
      <c r="S493" s="149" t="s">
        <v>785</v>
      </c>
      <c r="T493" s="149" t="s">
        <v>2595</v>
      </c>
      <c r="U493" s="149" t="s">
        <v>267</v>
      </c>
      <c r="V493" s="149"/>
      <c r="W493" s="149"/>
      <c r="X493" s="149" t="s">
        <v>826</v>
      </c>
      <c r="Y493" s="149"/>
      <c r="Z493" s="149"/>
      <c r="AA493" s="149"/>
      <c r="AB493" s="149" t="s">
        <v>269</v>
      </c>
      <c r="AC493" s="149" t="s">
        <v>270</v>
      </c>
      <c r="AD493" s="149" t="s">
        <v>2595</v>
      </c>
      <c r="AE493" s="149" t="s">
        <v>271</v>
      </c>
      <c r="AF493" s="149"/>
      <c r="AG493" s="149" t="s">
        <v>272</v>
      </c>
      <c r="AH493" s="149" t="s">
        <v>273</v>
      </c>
      <c r="AI493" s="158">
        <v>58</v>
      </c>
      <c r="AJ493" s="149"/>
      <c r="AK493" s="159" t="s">
        <v>274</v>
      </c>
      <c r="AL493" s="159" t="s">
        <v>274</v>
      </c>
      <c r="AM493" s="149" t="s">
        <v>274</v>
      </c>
      <c r="AN493" s="160">
        <v>4</v>
      </c>
      <c r="AO493" s="149"/>
      <c r="AP493" s="149" t="s">
        <v>274</v>
      </c>
      <c r="AQ493" s="149" t="s">
        <v>275</v>
      </c>
      <c r="AR493" s="158">
        <v>1</v>
      </c>
      <c r="AS493" s="149" t="s">
        <v>275</v>
      </c>
      <c r="AT493" s="149" t="s">
        <v>276</v>
      </c>
      <c r="AU493" s="161">
        <v>1</v>
      </c>
      <c r="AV493" s="159">
        <v>1929.2</v>
      </c>
      <c r="AW493" s="159">
        <v>77.17</v>
      </c>
      <c r="AX493" s="149" t="s">
        <v>274</v>
      </c>
      <c r="AY493" s="159">
        <v>30.84</v>
      </c>
      <c r="AZ493" s="159">
        <v>30.84</v>
      </c>
      <c r="BA493" s="159">
        <v>123.36</v>
      </c>
      <c r="BB493" s="159">
        <v>1790.34</v>
      </c>
      <c r="BC493" s="162" t="s">
        <v>274</v>
      </c>
      <c r="BD493" s="162">
        <v>0</v>
      </c>
      <c r="BE493" s="159">
        <v>138.86</v>
      </c>
      <c r="BF493" s="159">
        <v>138.86</v>
      </c>
      <c r="BG493" s="159">
        <v>1929.2</v>
      </c>
    </row>
    <row r="494" ht="28.05" customHeight="1" spans="1:59">
      <c r="A494" s="149"/>
      <c r="B494" s="149"/>
      <c r="C494" s="149"/>
      <c r="D494" s="149" t="s">
        <v>1281</v>
      </c>
      <c r="E494" s="340" t="s">
        <v>2596</v>
      </c>
      <c r="F494" s="149" t="s">
        <v>1281</v>
      </c>
      <c r="G494" s="149" t="s">
        <v>2597</v>
      </c>
      <c r="H494" s="149" t="s">
        <v>1284</v>
      </c>
      <c r="I494" s="149" t="s">
        <v>2572</v>
      </c>
      <c r="J494" s="149" t="s">
        <v>2598</v>
      </c>
      <c r="K494" s="149"/>
      <c r="L494" s="149" t="s">
        <v>262</v>
      </c>
      <c r="M494" s="149"/>
      <c r="N494" s="149" t="s">
        <v>263</v>
      </c>
      <c r="O494" s="149" t="s">
        <v>214</v>
      </c>
      <c r="P494" s="149" t="s">
        <v>53</v>
      </c>
      <c r="Q494" s="149"/>
      <c r="R494" s="149" t="s">
        <v>2599</v>
      </c>
      <c r="S494" s="149" t="s">
        <v>483</v>
      </c>
      <c r="T494" s="149" t="s">
        <v>2600</v>
      </c>
      <c r="U494" s="149" t="s">
        <v>267</v>
      </c>
      <c r="V494" s="149"/>
      <c r="W494" s="149"/>
      <c r="X494" s="149" t="s">
        <v>2410</v>
      </c>
      <c r="Y494" s="149"/>
      <c r="Z494" s="149"/>
      <c r="AA494" s="149"/>
      <c r="AB494" s="149" t="s">
        <v>269</v>
      </c>
      <c r="AC494" s="149" t="s">
        <v>270</v>
      </c>
      <c r="AD494" s="149" t="s">
        <v>2600</v>
      </c>
      <c r="AE494" s="149" t="s">
        <v>271</v>
      </c>
      <c r="AF494" s="149"/>
      <c r="AG494" s="149" t="s">
        <v>272</v>
      </c>
      <c r="AH494" s="149" t="s">
        <v>273</v>
      </c>
      <c r="AI494" s="158">
        <v>56</v>
      </c>
      <c r="AJ494" s="149"/>
      <c r="AK494" s="159" t="s">
        <v>274</v>
      </c>
      <c r="AL494" s="159" t="s">
        <v>274</v>
      </c>
      <c r="AM494" s="149" t="s">
        <v>274</v>
      </c>
      <c r="AN494" s="160">
        <v>4</v>
      </c>
      <c r="AO494" s="149"/>
      <c r="AP494" s="149" t="s">
        <v>274</v>
      </c>
      <c r="AQ494" s="149" t="s">
        <v>275</v>
      </c>
      <c r="AR494" s="158">
        <v>1</v>
      </c>
      <c r="AS494" s="149" t="s">
        <v>275</v>
      </c>
      <c r="AT494" s="149" t="s">
        <v>276</v>
      </c>
      <c r="AU494" s="161">
        <v>1</v>
      </c>
      <c r="AV494" s="159">
        <v>6902.66</v>
      </c>
      <c r="AW494" s="159">
        <v>276.11</v>
      </c>
      <c r="AX494" s="149" t="s">
        <v>274</v>
      </c>
      <c r="AY494" s="159">
        <v>110.46</v>
      </c>
      <c r="AZ494" s="159">
        <v>110.46</v>
      </c>
      <c r="BA494" s="159">
        <v>441.84</v>
      </c>
      <c r="BB494" s="159">
        <v>6184.72</v>
      </c>
      <c r="BC494" s="162" t="s">
        <v>274</v>
      </c>
      <c r="BD494" s="162">
        <v>0</v>
      </c>
      <c r="BE494" s="159">
        <v>717.94</v>
      </c>
      <c r="BF494" s="159">
        <v>717.94</v>
      </c>
      <c r="BG494" s="159">
        <v>6902.66</v>
      </c>
    </row>
    <row r="495" ht="28.05" customHeight="1" spans="1:59">
      <c r="A495" s="149"/>
      <c r="B495" s="149"/>
      <c r="C495" s="149"/>
      <c r="D495" s="149" t="s">
        <v>1281</v>
      </c>
      <c r="E495" s="340" t="s">
        <v>2601</v>
      </c>
      <c r="F495" s="149" t="s">
        <v>1281</v>
      </c>
      <c r="G495" s="149" t="s">
        <v>2602</v>
      </c>
      <c r="H495" s="149" t="s">
        <v>1344</v>
      </c>
      <c r="I495" s="149" t="s">
        <v>2603</v>
      </c>
      <c r="J495" s="149" t="s">
        <v>2604</v>
      </c>
      <c r="K495" s="149"/>
      <c r="L495" s="149" t="s">
        <v>262</v>
      </c>
      <c r="M495" s="149"/>
      <c r="N495" s="149" t="s">
        <v>263</v>
      </c>
      <c r="O495" s="149" t="s">
        <v>214</v>
      </c>
      <c r="P495" s="149" t="s">
        <v>53</v>
      </c>
      <c r="Q495" s="149"/>
      <c r="R495" s="149" t="s">
        <v>2605</v>
      </c>
      <c r="S495" s="149" t="s">
        <v>483</v>
      </c>
      <c r="T495" s="149" t="s">
        <v>2600</v>
      </c>
      <c r="U495" s="149" t="s">
        <v>267</v>
      </c>
      <c r="V495" s="149"/>
      <c r="W495" s="149"/>
      <c r="X495" s="149" t="s">
        <v>2401</v>
      </c>
      <c r="Y495" s="149"/>
      <c r="Z495" s="149"/>
      <c r="AA495" s="149"/>
      <c r="AB495" s="149" t="s">
        <v>269</v>
      </c>
      <c r="AC495" s="149" t="s">
        <v>270</v>
      </c>
      <c r="AD495" s="149" t="s">
        <v>2600</v>
      </c>
      <c r="AE495" s="149" t="s">
        <v>271</v>
      </c>
      <c r="AF495" s="149"/>
      <c r="AG495" s="149" t="s">
        <v>272</v>
      </c>
      <c r="AH495" s="149" t="s">
        <v>273</v>
      </c>
      <c r="AI495" s="158">
        <v>56</v>
      </c>
      <c r="AJ495" s="149"/>
      <c r="AK495" s="159" t="s">
        <v>274</v>
      </c>
      <c r="AL495" s="159" t="s">
        <v>274</v>
      </c>
      <c r="AM495" s="149" t="s">
        <v>274</v>
      </c>
      <c r="AN495" s="160">
        <v>4</v>
      </c>
      <c r="AO495" s="149"/>
      <c r="AP495" s="149" t="s">
        <v>274</v>
      </c>
      <c r="AQ495" s="149" t="s">
        <v>275</v>
      </c>
      <c r="AR495" s="158">
        <v>1</v>
      </c>
      <c r="AS495" s="149" t="s">
        <v>275</v>
      </c>
      <c r="AT495" s="149" t="s">
        <v>276</v>
      </c>
      <c r="AU495" s="161">
        <v>1</v>
      </c>
      <c r="AV495" s="159">
        <v>1681.42</v>
      </c>
      <c r="AW495" s="159">
        <v>67.26</v>
      </c>
      <c r="AX495" s="149" t="s">
        <v>274</v>
      </c>
      <c r="AY495" s="159">
        <v>26.92</v>
      </c>
      <c r="AZ495" s="159">
        <v>26.92</v>
      </c>
      <c r="BA495" s="159">
        <v>107.68</v>
      </c>
      <c r="BB495" s="159">
        <v>1506.48</v>
      </c>
      <c r="BC495" s="162" t="s">
        <v>274</v>
      </c>
      <c r="BD495" s="162">
        <v>0</v>
      </c>
      <c r="BE495" s="159">
        <v>174.94</v>
      </c>
      <c r="BF495" s="159">
        <v>174.94</v>
      </c>
      <c r="BG495" s="159">
        <v>1681.42</v>
      </c>
    </row>
    <row r="496" ht="28.05" customHeight="1" spans="1:59">
      <c r="A496" s="149"/>
      <c r="B496" s="149"/>
      <c r="C496" s="149"/>
      <c r="D496" s="149" t="s">
        <v>1281</v>
      </c>
      <c r="E496" s="340" t="s">
        <v>2606</v>
      </c>
      <c r="F496" s="149" t="s">
        <v>1281</v>
      </c>
      <c r="G496" s="149" t="s">
        <v>2607</v>
      </c>
      <c r="H496" s="149" t="s">
        <v>1284</v>
      </c>
      <c r="I496" s="149" t="s">
        <v>2572</v>
      </c>
      <c r="J496" s="149" t="s">
        <v>2608</v>
      </c>
      <c r="K496" s="149"/>
      <c r="L496" s="149" t="s">
        <v>262</v>
      </c>
      <c r="M496" s="149"/>
      <c r="N496" s="149" t="s">
        <v>263</v>
      </c>
      <c r="O496" s="149" t="s">
        <v>214</v>
      </c>
      <c r="P496" s="149" t="s">
        <v>53</v>
      </c>
      <c r="Q496" s="149"/>
      <c r="R496" s="149" t="s">
        <v>2599</v>
      </c>
      <c r="S496" s="149" t="s">
        <v>483</v>
      </c>
      <c r="T496" s="149" t="s">
        <v>2600</v>
      </c>
      <c r="U496" s="149" t="s">
        <v>267</v>
      </c>
      <c r="V496" s="149"/>
      <c r="W496" s="149"/>
      <c r="X496" s="149" t="s">
        <v>2410</v>
      </c>
      <c r="Y496" s="149"/>
      <c r="Z496" s="149"/>
      <c r="AA496" s="149"/>
      <c r="AB496" s="149" t="s">
        <v>269</v>
      </c>
      <c r="AC496" s="149" t="s">
        <v>270</v>
      </c>
      <c r="AD496" s="149" t="s">
        <v>2600</v>
      </c>
      <c r="AE496" s="149" t="s">
        <v>271</v>
      </c>
      <c r="AF496" s="149"/>
      <c r="AG496" s="149" t="s">
        <v>272</v>
      </c>
      <c r="AH496" s="149" t="s">
        <v>273</v>
      </c>
      <c r="AI496" s="158">
        <v>56</v>
      </c>
      <c r="AJ496" s="149"/>
      <c r="AK496" s="159" t="s">
        <v>274</v>
      </c>
      <c r="AL496" s="159" t="s">
        <v>274</v>
      </c>
      <c r="AM496" s="149" t="s">
        <v>274</v>
      </c>
      <c r="AN496" s="160">
        <v>4</v>
      </c>
      <c r="AO496" s="149"/>
      <c r="AP496" s="149" t="s">
        <v>274</v>
      </c>
      <c r="AQ496" s="149" t="s">
        <v>275</v>
      </c>
      <c r="AR496" s="158">
        <v>1</v>
      </c>
      <c r="AS496" s="149" t="s">
        <v>275</v>
      </c>
      <c r="AT496" s="149" t="s">
        <v>276</v>
      </c>
      <c r="AU496" s="161">
        <v>1</v>
      </c>
      <c r="AV496" s="159">
        <v>6902.65</v>
      </c>
      <c r="AW496" s="159">
        <v>276.11</v>
      </c>
      <c r="AX496" s="149" t="s">
        <v>274</v>
      </c>
      <c r="AY496" s="159">
        <v>110.46</v>
      </c>
      <c r="AZ496" s="159">
        <v>110.46</v>
      </c>
      <c r="BA496" s="159">
        <v>441.84</v>
      </c>
      <c r="BB496" s="159">
        <v>6184.72</v>
      </c>
      <c r="BC496" s="162" t="s">
        <v>274</v>
      </c>
      <c r="BD496" s="162">
        <v>0</v>
      </c>
      <c r="BE496" s="159">
        <v>717.93</v>
      </c>
      <c r="BF496" s="159">
        <v>717.93</v>
      </c>
      <c r="BG496" s="159">
        <v>6902.65</v>
      </c>
    </row>
    <row r="497" ht="28.05" customHeight="1" spans="1:59">
      <c r="A497" s="149"/>
      <c r="B497" s="149"/>
      <c r="C497" s="149" t="s">
        <v>2609</v>
      </c>
      <c r="D497" s="149" t="s">
        <v>2609</v>
      </c>
      <c r="E497" s="340" t="s">
        <v>2610</v>
      </c>
      <c r="F497" s="149" t="s">
        <v>2609</v>
      </c>
      <c r="G497" s="149" t="s">
        <v>2611</v>
      </c>
      <c r="H497" s="149" t="s">
        <v>2612</v>
      </c>
      <c r="I497" s="149" t="s">
        <v>2613</v>
      </c>
      <c r="J497" s="149" t="s">
        <v>2614</v>
      </c>
      <c r="K497" s="149"/>
      <c r="L497" s="149" t="s">
        <v>262</v>
      </c>
      <c r="M497" s="149"/>
      <c r="N497" s="149" t="s">
        <v>263</v>
      </c>
      <c r="O497" s="149" t="s">
        <v>214</v>
      </c>
      <c r="P497" s="149" t="s">
        <v>53</v>
      </c>
      <c r="Q497" s="149"/>
      <c r="R497" s="149" t="s">
        <v>2615</v>
      </c>
      <c r="S497" s="149" t="s">
        <v>1331</v>
      </c>
      <c r="T497" s="149" t="s">
        <v>1288</v>
      </c>
      <c r="U497" s="149" t="s">
        <v>267</v>
      </c>
      <c r="V497" s="149"/>
      <c r="W497" s="149"/>
      <c r="X497" s="149" t="s">
        <v>1332</v>
      </c>
      <c r="Y497" s="149"/>
      <c r="Z497" s="149"/>
      <c r="AA497" s="149"/>
      <c r="AB497" s="149" t="s">
        <v>269</v>
      </c>
      <c r="AC497" s="149" t="s">
        <v>270</v>
      </c>
      <c r="AD497" s="149" t="s">
        <v>1288</v>
      </c>
      <c r="AE497" s="149" t="s">
        <v>271</v>
      </c>
      <c r="AF497" s="149"/>
      <c r="AG497" s="149" t="s">
        <v>272</v>
      </c>
      <c r="AH497" s="149" t="s">
        <v>273</v>
      </c>
      <c r="AI497" s="158">
        <v>10</v>
      </c>
      <c r="AJ497" s="149"/>
      <c r="AK497" s="159" t="s">
        <v>274</v>
      </c>
      <c r="AL497" s="159" t="s">
        <v>274</v>
      </c>
      <c r="AM497" s="149" t="s">
        <v>274</v>
      </c>
      <c r="AN497" s="160">
        <v>4</v>
      </c>
      <c r="AO497" s="149"/>
      <c r="AP497" s="149" t="s">
        <v>274</v>
      </c>
      <c r="AQ497" s="149" t="s">
        <v>275</v>
      </c>
      <c r="AR497" s="158">
        <v>1</v>
      </c>
      <c r="AS497" s="149" t="s">
        <v>275</v>
      </c>
      <c r="AT497" s="149" t="s">
        <v>276</v>
      </c>
      <c r="AU497" s="161">
        <v>1</v>
      </c>
      <c r="AV497" s="159">
        <v>3891.09</v>
      </c>
      <c r="AW497" s="159">
        <v>155.64</v>
      </c>
      <c r="AX497" s="149" t="s">
        <v>274</v>
      </c>
      <c r="AY497" s="159">
        <v>62.26</v>
      </c>
      <c r="AZ497" s="159">
        <v>62.26</v>
      </c>
      <c r="BA497" s="159">
        <v>249.04</v>
      </c>
      <c r="BB497" s="159">
        <v>622.6</v>
      </c>
      <c r="BC497" s="162" t="s">
        <v>274</v>
      </c>
      <c r="BD497" s="162">
        <v>0</v>
      </c>
      <c r="BE497" s="159">
        <v>3268.49</v>
      </c>
      <c r="BF497" s="159">
        <v>3268.49</v>
      </c>
      <c r="BG497" s="159">
        <v>3891.09</v>
      </c>
    </row>
    <row r="498" ht="28.05" customHeight="1" spans="1:59">
      <c r="A498" s="149"/>
      <c r="B498" s="149"/>
      <c r="C498" s="149"/>
      <c r="D498" s="149" t="s">
        <v>2609</v>
      </c>
      <c r="E498" s="340" t="s">
        <v>2616</v>
      </c>
      <c r="F498" s="149" t="s">
        <v>2609</v>
      </c>
      <c r="G498" s="149" t="s">
        <v>2617</v>
      </c>
      <c r="H498" s="149" t="s">
        <v>2612</v>
      </c>
      <c r="I498" s="149" t="s">
        <v>2618</v>
      </c>
      <c r="J498" s="149" t="s">
        <v>2619</v>
      </c>
      <c r="K498" s="149"/>
      <c r="L498" s="149" t="s">
        <v>262</v>
      </c>
      <c r="M498" s="149"/>
      <c r="N498" s="149" t="s">
        <v>263</v>
      </c>
      <c r="O498" s="149" t="s">
        <v>214</v>
      </c>
      <c r="P498" s="149" t="s">
        <v>53</v>
      </c>
      <c r="Q498" s="149"/>
      <c r="R498" s="149" t="s">
        <v>2620</v>
      </c>
      <c r="S498" s="149" t="s">
        <v>785</v>
      </c>
      <c r="T498" s="149" t="s">
        <v>1377</v>
      </c>
      <c r="U498" s="149" t="s">
        <v>267</v>
      </c>
      <c r="V498" s="149"/>
      <c r="W498" s="149"/>
      <c r="X498" s="149" t="s">
        <v>1886</v>
      </c>
      <c r="Y498" s="149"/>
      <c r="Z498" s="149"/>
      <c r="AA498" s="149"/>
      <c r="AB498" s="149" t="s">
        <v>269</v>
      </c>
      <c r="AC498" s="149" t="s">
        <v>318</v>
      </c>
      <c r="AD498" s="149" t="s">
        <v>1377</v>
      </c>
      <c r="AE498" s="149" t="s">
        <v>271</v>
      </c>
      <c r="AF498" s="149"/>
      <c r="AG498" s="149" t="s">
        <v>272</v>
      </c>
      <c r="AH498" s="149" t="s">
        <v>273</v>
      </c>
      <c r="AI498" s="158">
        <v>61</v>
      </c>
      <c r="AJ498" s="149"/>
      <c r="AK498" s="159" t="s">
        <v>274</v>
      </c>
      <c r="AL498" s="159" t="s">
        <v>274</v>
      </c>
      <c r="AM498" s="149" t="s">
        <v>274</v>
      </c>
      <c r="AN498" s="160">
        <v>0</v>
      </c>
      <c r="AO498" s="149"/>
      <c r="AP498" s="149" t="s">
        <v>274</v>
      </c>
      <c r="AQ498" s="149" t="s">
        <v>275</v>
      </c>
      <c r="AR498" s="158">
        <v>1</v>
      </c>
      <c r="AS498" s="149" t="s">
        <v>275</v>
      </c>
      <c r="AT498" s="149" t="s">
        <v>276</v>
      </c>
      <c r="AU498" s="161">
        <v>1</v>
      </c>
      <c r="AV498" s="159">
        <v>3577.59</v>
      </c>
      <c r="AW498" s="159">
        <v>0</v>
      </c>
      <c r="AX498" s="149" t="s">
        <v>274</v>
      </c>
      <c r="AY498" s="162">
        <v>0</v>
      </c>
      <c r="AZ498" s="162" t="s">
        <v>274</v>
      </c>
      <c r="BA498" s="159">
        <v>100</v>
      </c>
      <c r="BB498" s="159">
        <v>3534.49</v>
      </c>
      <c r="BC498" s="162" t="s">
        <v>274</v>
      </c>
      <c r="BD498" s="159">
        <v>43.1</v>
      </c>
      <c r="BE498" s="159">
        <v>43.1</v>
      </c>
      <c r="BF498" s="162">
        <v>0</v>
      </c>
      <c r="BG498" s="159">
        <v>3577.59</v>
      </c>
    </row>
    <row r="499" ht="28.05" customHeight="1" spans="1:59">
      <c r="A499" s="149"/>
      <c r="B499" s="149"/>
      <c r="C499" s="149"/>
      <c r="D499" s="149" t="s">
        <v>2609</v>
      </c>
      <c r="E499" s="340" t="s">
        <v>2621</v>
      </c>
      <c r="F499" s="149" t="s">
        <v>2609</v>
      </c>
      <c r="G499" s="149" t="s">
        <v>2622</v>
      </c>
      <c r="H499" s="149" t="s">
        <v>2623</v>
      </c>
      <c r="I499" s="149" t="s">
        <v>2624</v>
      </c>
      <c r="J499" s="149" t="s">
        <v>2625</v>
      </c>
      <c r="K499" s="149"/>
      <c r="L499" s="149" t="s">
        <v>262</v>
      </c>
      <c r="M499" s="149"/>
      <c r="N499" s="149" t="s">
        <v>263</v>
      </c>
      <c r="O499" s="149" t="s">
        <v>214</v>
      </c>
      <c r="P499" s="149" t="s">
        <v>53</v>
      </c>
      <c r="Q499" s="149"/>
      <c r="R499" s="149" t="s">
        <v>2626</v>
      </c>
      <c r="S499" s="149" t="s">
        <v>483</v>
      </c>
      <c r="T499" s="149" t="s">
        <v>484</v>
      </c>
      <c r="U499" s="149" t="s">
        <v>267</v>
      </c>
      <c r="V499" s="149"/>
      <c r="W499" s="149"/>
      <c r="X499" s="149" t="s">
        <v>1351</v>
      </c>
      <c r="Y499" s="149"/>
      <c r="Z499" s="149"/>
      <c r="AA499" s="149"/>
      <c r="AB499" s="149" t="s">
        <v>269</v>
      </c>
      <c r="AC499" s="149" t="s">
        <v>318</v>
      </c>
      <c r="AD499" s="149" t="s">
        <v>484</v>
      </c>
      <c r="AE499" s="149" t="s">
        <v>271</v>
      </c>
      <c r="AF499" s="149"/>
      <c r="AG499" s="149" t="s">
        <v>272</v>
      </c>
      <c r="AH499" s="149" t="s">
        <v>273</v>
      </c>
      <c r="AI499" s="158">
        <v>61</v>
      </c>
      <c r="AJ499" s="149"/>
      <c r="AK499" s="159" t="s">
        <v>274</v>
      </c>
      <c r="AL499" s="159" t="s">
        <v>274</v>
      </c>
      <c r="AM499" s="149" t="s">
        <v>274</v>
      </c>
      <c r="AN499" s="160">
        <v>0</v>
      </c>
      <c r="AO499" s="149"/>
      <c r="AP499" s="149" t="s">
        <v>274</v>
      </c>
      <c r="AQ499" s="149" t="s">
        <v>275</v>
      </c>
      <c r="AR499" s="158">
        <v>1</v>
      </c>
      <c r="AS499" s="149" t="s">
        <v>275</v>
      </c>
      <c r="AT499" s="149" t="s">
        <v>276</v>
      </c>
      <c r="AU499" s="161">
        <v>1</v>
      </c>
      <c r="AV499" s="159">
        <v>2715.52</v>
      </c>
      <c r="AW499" s="159">
        <v>0</v>
      </c>
      <c r="AX499" s="149" t="s">
        <v>274</v>
      </c>
      <c r="AY499" s="162">
        <v>0</v>
      </c>
      <c r="AZ499" s="162" t="s">
        <v>274</v>
      </c>
      <c r="BA499" s="159">
        <v>100</v>
      </c>
      <c r="BB499" s="159">
        <v>2706.9</v>
      </c>
      <c r="BC499" s="162" t="s">
        <v>274</v>
      </c>
      <c r="BD499" s="159">
        <v>8.62</v>
      </c>
      <c r="BE499" s="159">
        <v>8.62</v>
      </c>
      <c r="BF499" s="162">
        <v>0</v>
      </c>
      <c r="BG499" s="159">
        <v>2715.52</v>
      </c>
    </row>
    <row r="500" ht="28.05" customHeight="1" spans="1:59">
      <c r="A500" s="149"/>
      <c r="B500" s="149"/>
      <c r="C500" s="149"/>
      <c r="D500" s="149" t="s">
        <v>2609</v>
      </c>
      <c r="E500" s="340" t="s">
        <v>2627</v>
      </c>
      <c r="F500" s="149" t="s">
        <v>2609</v>
      </c>
      <c r="G500" s="149" t="s">
        <v>2628</v>
      </c>
      <c r="H500" s="149" t="s">
        <v>2612</v>
      </c>
      <c r="I500" s="149" t="s">
        <v>2629</v>
      </c>
      <c r="J500" s="149" t="s">
        <v>2630</v>
      </c>
      <c r="K500" s="149"/>
      <c r="L500" s="149" t="s">
        <v>262</v>
      </c>
      <c r="M500" s="149"/>
      <c r="N500" s="149" t="s">
        <v>263</v>
      </c>
      <c r="O500" s="149" t="s">
        <v>214</v>
      </c>
      <c r="P500" s="149" t="s">
        <v>53</v>
      </c>
      <c r="Q500" s="149"/>
      <c r="R500" s="149" t="s">
        <v>2631</v>
      </c>
      <c r="S500" s="149" t="s">
        <v>483</v>
      </c>
      <c r="T500" s="149" t="s">
        <v>484</v>
      </c>
      <c r="U500" s="149" t="s">
        <v>267</v>
      </c>
      <c r="V500" s="149"/>
      <c r="W500" s="149"/>
      <c r="X500" s="149" t="s">
        <v>826</v>
      </c>
      <c r="Y500" s="149"/>
      <c r="Z500" s="149"/>
      <c r="AA500" s="149"/>
      <c r="AB500" s="149" t="s">
        <v>269</v>
      </c>
      <c r="AC500" s="149" t="s">
        <v>318</v>
      </c>
      <c r="AD500" s="149" t="s">
        <v>484</v>
      </c>
      <c r="AE500" s="149" t="s">
        <v>271</v>
      </c>
      <c r="AF500" s="149"/>
      <c r="AG500" s="149" t="s">
        <v>272</v>
      </c>
      <c r="AH500" s="149" t="s">
        <v>273</v>
      </c>
      <c r="AI500" s="158">
        <v>61</v>
      </c>
      <c r="AJ500" s="149"/>
      <c r="AK500" s="159" t="s">
        <v>274</v>
      </c>
      <c r="AL500" s="159" t="s">
        <v>274</v>
      </c>
      <c r="AM500" s="149" t="s">
        <v>274</v>
      </c>
      <c r="AN500" s="160">
        <v>0</v>
      </c>
      <c r="AO500" s="149"/>
      <c r="AP500" s="149" t="s">
        <v>274</v>
      </c>
      <c r="AQ500" s="149" t="s">
        <v>275</v>
      </c>
      <c r="AR500" s="158">
        <v>1</v>
      </c>
      <c r="AS500" s="149" t="s">
        <v>275</v>
      </c>
      <c r="AT500" s="149" t="s">
        <v>276</v>
      </c>
      <c r="AU500" s="161">
        <v>1</v>
      </c>
      <c r="AV500" s="159">
        <v>3172.41</v>
      </c>
      <c r="AW500" s="159">
        <v>0</v>
      </c>
      <c r="AX500" s="149" t="s">
        <v>274</v>
      </c>
      <c r="AY500" s="162">
        <v>0</v>
      </c>
      <c r="AZ500" s="162" t="s">
        <v>274</v>
      </c>
      <c r="BA500" s="159">
        <v>100</v>
      </c>
      <c r="BB500" s="159">
        <v>3145.51</v>
      </c>
      <c r="BC500" s="162" t="s">
        <v>274</v>
      </c>
      <c r="BD500" s="159">
        <v>26.9</v>
      </c>
      <c r="BE500" s="159">
        <v>26.9</v>
      </c>
      <c r="BF500" s="162">
        <v>0</v>
      </c>
      <c r="BG500" s="159">
        <v>3172.41</v>
      </c>
    </row>
    <row r="501" ht="28.05" customHeight="1" spans="1:59">
      <c r="A501" s="149"/>
      <c r="B501" s="149"/>
      <c r="C501" s="149"/>
      <c r="D501" s="149" t="s">
        <v>2609</v>
      </c>
      <c r="E501" s="340" t="s">
        <v>2632</v>
      </c>
      <c r="F501" s="149" t="s">
        <v>2609</v>
      </c>
      <c r="G501" s="149" t="s">
        <v>2633</v>
      </c>
      <c r="H501" s="149" t="s">
        <v>2623</v>
      </c>
      <c r="I501" s="149" t="s">
        <v>2624</v>
      </c>
      <c r="J501" s="149" t="s">
        <v>2634</v>
      </c>
      <c r="K501" s="149"/>
      <c r="L501" s="149" t="s">
        <v>262</v>
      </c>
      <c r="M501" s="149"/>
      <c r="N501" s="149" t="s">
        <v>263</v>
      </c>
      <c r="O501" s="149" t="s">
        <v>214</v>
      </c>
      <c r="P501" s="149" t="s">
        <v>53</v>
      </c>
      <c r="Q501" s="149"/>
      <c r="R501" s="149" t="s">
        <v>2635</v>
      </c>
      <c r="S501" s="149" t="s">
        <v>483</v>
      </c>
      <c r="T501" s="149" t="s">
        <v>484</v>
      </c>
      <c r="U501" s="149" t="s">
        <v>267</v>
      </c>
      <c r="V501" s="149"/>
      <c r="W501" s="149"/>
      <c r="X501" s="149" t="s">
        <v>598</v>
      </c>
      <c r="Y501" s="149"/>
      <c r="Z501" s="149"/>
      <c r="AA501" s="149"/>
      <c r="AB501" s="149" t="s">
        <v>269</v>
      </c>
      <c r="AC501" s="149" t="s">
        <v>318</v>
      </c>
      <c r="AD501" s="149" t="s">
        <v>484</v>
      </c>
      <c r="AE501" s="149" t="s">
        <v>271</v>
      </c>
      <c r="AF501" s="149"/>
      <c r="AG501" s="149" t="s">
        <v>272</v>
      </c>
      <c r="AH501" s="149" t="s">
        <v>273</v>
      </c>
      <c r="AI501" s="158">
        <v>61</v>
      </c>
      <c r="AJ501" s="149"/>
      <c r="AK501" s="159" t="s">
        <v>274</v>
      </c>
      <c r="AL501" s="159" t="s">
        <v>274</v>
      </c>
      <c r="AM501" s="149" t="s">
        <v>274</v>
      </c>
      <c r="AN501" s="160">
        <v>0</v>
      </c>
      <c r="AO501" s="149"/>
      <c r="AP501" s="149" t="s">
        <v>274</v>
      </c>
      <c r="AQ501" s="149" t="s">
        <v>275</v>
      </c>
      <c r="AR501" s="158">
        <v>1</v>
      </c>
      <c r="AS501" s="149" t="s">
        <v>275</v>
      </c>
      <c r="AT501" s="149" t="s">
        <v>276</v>
      </c>
      <c r="AU501" s="161">
        <v>1</v>
      </c>
      <c r="AV501" s="159">
        <v>2715.52</v>
      </c>
      <c r="AW501" s="159">
        <v>0</v>
      </c>
      <c r="AX501" s="149" t="s">
        <v>274</v>
      </c>
      <c r="AY501" s="162">
        <v>0</v>
      </c>
      <c r="AZ501" s="162" t="s">
        <v>274</v>
      </c>
      <c r="BA501" s="159">
        <v>100</v>
      </c>
      <c r="BB501" s="159">
        <v>2706.9</v>
      </c>
      <c r="BC501" s="162" t="s">
        <v>274</v>
      </c>
      <c r="BD501" s="159">
        <v>8.62</v>
      </c>
      <c r="BE501" s="159">
        <v>8.62</v>
      </c>
      <c r="BF501" s="162">
        <v>0</v>
      </c>
      <c r="BG501" s="159">
        <v>2715.52</v>
      </c>
    </row>
    <row r="502" ht="28.05" customHeight="1" spans="1:59">
      <c r="A502" s="149"/>
      <c r="B502" s="149"/>
      <c r="C502" s="149"/>
      <c r="D502" s="149" t="s">
        <v>2609</v>
      </c>
      <c r="E502" s="340" t="s">
        <v>2636</v>
      </c>
      <c r="F502" s="149" t="s">
        <v>2609</v>
      </c>
      <c r="G502" s="149" t="s">
        <v>2637</v>
      </c>
      <c r="H502" s="149" t="s">
        <v>2612</v>
      </c>
      <c r="I502" s="149" t="s">
        <v>2629</v>
      </c>
      <c r="J502" s="149" t="s">
        <v>2638</v>
      </c>
      <c r="K502" s="149"/>
      <c r="L502" s="149" t="s">
        <v>262</v>
      </c>
      <c r="M502" s="149"/>
      <c r="N502" s="149" t="s">
        <v>263</v>
      </c>
      <c r="O502" s="149" t="s">
        <v>214</v>
      </c>
      <c r="P502" s="149" t="s">
        <v>53</v>
      </c>
      <c r="Q502" s="149"/>
      <c r="R502" s="149" t="s">
        <v>2639</v>
      </c>
      <c r="S502" s="149" t="s">
        <v>483</v>
      </c>
      <c r="T502" s="149" t="s">
        <v>484</v>
      </c>
      <c r="U502" s="149" t="s">
        <v>267</v>
      </c>
      <c r="V502" s="149"/>
      <c r="W502" s="149"/>
      <c r="X502" s="149" t="s">
        <v>826</v>
      </c>
      <c r="Y502" s="149"/>
      <c r="Z502" s="149"/>
      <c r="AA502" s="149"/>
      <c r="AB502" s="149" t="s">
        <v>269</v>
      </c>
      <c r="AC502" s="149" t="s">
        <v>318</v>
      </c>
      <c r="AD502" s="149" t="s">
        <v>484</v>
      </c>
      <c r="AE502" s="149" t="s">
        <v>271</v>
      </c>
      <c r="AF502" s="149"/>
      <c r="AG502" s="149" t="s">
        <v>272</v>
      </c>
      <c r="AH502" s="149" t="s">
        <v>273</v>
      </c>
      <c r="AI502" s="158">
        <v>61</v>
      </c>
      <c r="AJ502" s="149"/>
      <c r="AK502" s="159" t="s">
        <v>274</v>
      </c>
      <c r="AL502" s="159" t="s">
        <v>274</v>
      </c>
      <c r="AM502" s="149" t="s">
        <v>274</v>
      </c>
      <c r="AN502" s="160">
        <v>0</v>
      </c>
      <c r="AO502" s="149"/>
      <c r="AP502" s="149" t="s">
        <v>274</v>
      </c>
      <c r="AQ502" s="149" t="s">
        <v>275</v>
      </c>
      <c r="AR502" s="158">
        <v>1</v>
      </c>
      <c r="AS502" s="149" t="s">
        <v>275</v>
      </c>
      <c r="AT502" s="149" t="s">
        <v>276</v>
      </c>
      <c r="AU502" s="161">
        <v>1</v>
      </c>
      <c r="AV502" s="159">
        <v>3172.41</v>
      </c>
      <c r="AW502" s="159">
        <v>0</v>
      </c>
      <c r="AX502" s="149" t="s">
        <v>274</v>
      </c>
      <c r="AY502" s="162">
        <v>0</v>
      </c>
      <c r="AZ502" s="162" t="s">
        <v>274</v>
      </c>
      <c r="BA502" s="159">
        <v>100</v>
      </c>
      <c r="BB502" s="159">
        <v>3145.51</v>
      </c>
      <c r="BC502" s="162" t="s">
        <v>274</v>
      </c>
      <c r="BD502" s="159">
        <v>26.9</v>
      </c>
      <c r="BE502" s="159">
        <v>26.9</v>
      </c>
      <c r="BF502" s="162">
        <v>0</v>
      </c>
      <c r="BG502" s="159">
        <v>3172.41</v>
      </c>
    </row>
    <row r="503" ht="28.05" customHeight="1" spans="1:59">
      <c r="A503" s="149"/>
      <c r="B503" s="149"/>
      <c r="C503" s="149"/>
      <c r="D503" s="149" t="s">
        <v>2609</v>
      </c>
      <c r="E503" s="340" t="s">
        <v>2640</v>
      </c>
      <c r="F503" s="149" t="s">
        <v>2609</v>
      </c>
      <c r="G503" s="149" t="s">
        <v>2641</v>
      </c>
      <c r="H503" s="149" t="s">
        <v>2612</v>
      </c>
      <c r="I503" s="149" t="s">
        <v>2629</v>
      </c>
      <c r="J503" s="149" t="s">
        <v>2642</v>
      </c>
      <c r="K503" s="149"/>
      <c r="L503" s="149" t="s">
        <v>262</v>
      </c>
      <c r="M503" s="149"/>
      <c r="N503" s="149" t="s">
        <v>263</v>
      </c>
      <c r="O503" s="149" t="s">
        <v>214</v>
      </c>
      <c r="P503" s="149" t="s">
        <v>53</v>
      </c>
      <c r="Q503" s="149"/>
      <c r="R503" s="149" t="s">
        <v>2643</v>
      </c>
      <c r="S503" s="149" t="s">
        <v>483</v>
      </c>
      <c r="T503" s="149" t="s">
        <v>484</v>
      </c>
      <c r="U503" s="149" t="s">
        <v>267</v>
      </c>
      <c r="V503" s="149"/>
      <c r="W503" s="149"/>
      <c r="X503" s="149" t="s">
        <v>655</v>
      </c>
      <c r="Y503" s="149"/>
      <c r="Z503" s="149"/>
      <c r="AA503" s="149"/>
      <c r="AB503" s="149" t="s">
        <v>269</v>
      </c>
      <c r="AC503" s="149" t="s">
        <v>318</v>
      </c>
      <c r="AD503" s="149" t="s">
        <v>484</v>
      </c>
      <c r="AE503" s="149" t="s">
        <v>271</v>
      </c>
      <c r="AF503" s="149"/>
      <c r="AG503" s="149" t="s">
        <v>272</v>
      </c>
      <c r="AH503" s="149" t="s">
        <v>273</v>
      </c>
      <c r="AI503" s="158">
        <v>61</v>
      </c>
      <c r="AJ503" s="149"/>
      <c r="AK503" s="159" t="s">
        <v>274</v>
      </c>
      <c r="AL503" s="159" t="s">
        <v>274</v>
      </c>
      <c r="AM503" s="149" t="s">
        <v>274</v>
      </c>
      <c r="AN503" s="160">
        <v>0</v>
      </c>
      <c r="AO503" s="149"/>
      <c r="AP503" s="149" t="s">
        <v>274</v>
      </c>
      <c r="AQ503" s="149" t="s">
        <v>275</v>
      </c>
      <c r="AR503" s="158">
        <v>1</v>
      </c>
      <c r="AS503" s="149" t="s">
        <v>275</v>
      </c>
      <c r="AT503" s="149" t="s">
        <v>276</v>
      </c>
      <c r="AU503" s="161">
        <v>1</v>
      </c>
      <c r="AV503" s="159">
        <v>3172.41</v>
      </c>
      <c r="AW503" s="159">
        <v>0</v>
      </c>
      <c r="AX503" s="149" t="s">
        <v>274</v>
      </c>
      <c r="AY503" s="162">
        <v>0</v>
      </c>
      <c r="AZ503" s="162" t="s">
        <v>274</v>
      </c>
      <c r="BA503" s="159">
        <v>100</v>
      </c>
      <c r="BB503" s="159">
        <v>3145.51</v>
      </c>
      <c r="BC503" s="162" t="s">
        <v>274</v>
      </c>
      <c r="BD503" s="159">
        <v>26.9</v>
      </c>
      <c r="BE503" s="159">
        <v>26.9</v>
      </c>
      <c r="BF503" s="162">
        <v>0</v>
      </c>
      <c r="BG503" s="159">
        <v>3172.41</v>
      </c>
    </row>
    <row r="504" ht="28.05" customHeight="1" spans="1:59">
      <c r="A504" s="149"/>
      <c r="B504" s="149"/>
      <c r="C504" s="149"/>
      <c r="D504" s="149" t="s">
        <v>2609</v>
      </c>
      <c r="E504" s="340" t="s">
        <v>2644</v>
      </c>
      <c r="F504" s="149" t="s">
        <v>2609</v>
      </c>
      <c r="G504" s="149" t="s">
        <v>2645</v>
      </c>
      <c r="H504" s="149" t="s">
        <v>2646</v>
      </c>
      <c r="I504" s="149" t="s">
        <v>2647</v>
      </c>
      <c r="J504" s="149" t="s">
        <v>2648</v>
      </c>
      <c r="K504" s="149"/>
      <c r="L504" s="149" t="s">
        <v>262</v>
      </c>
      <c r="M504" s="149"/>
      <c r="N504" s="149" t="s">
        <v>263</v>
      </c>
      <c r="O504" s="149" t="s">
        <v>214</v>
      </c>
      <c r="P504" s="149" t="s">
        <v>53</v>
      </c>
      <c r="Q504" s="149"/>
      <c r="R504" s="149" t="s">
        <v>2649</v>
      </c>
      <c r="S504" s="149" t="s">
        <v>785</v>
      </c>
      <c r="T504" s="149" t="s">
        <v>1609</v>
      </c>
      <c r="U504" s="149" t="s">
        <v>267</v>
      </c>
      <c r="V504" s="149"/>
      <c r="W504" s="149"/>
      <c r="X504" s="149" t="s">
        <v>826</v>
      </c>
      <c r="Y504" s="149"/>
      <c r="Z504" s="149"/>
      <c r="AA504" s="149"/>
      <c r="AB504" s="149" t="s">
        <v>269</v>
      </c>
      <c r="AC504" s="149" t="s">
        <v>270</v>
      </c>
      <c r="AD504" s="149" t="s">
        <v>1609</v>
      </c>
      <c r="AE504" s="149" t="s">
        <v>271</v>
      </c>
      <c r="AF504" s="149"/>
      <c r="AG504" s="149" t="s">
        <v>272</v>
      </c>
      <c r="AH504" s="149" t="s">
        <v>273</v>
      </c>
      <c r="AI504" s="158">
        <v>54</v>
      </c>
      <c r="AJ504" s="149"/>
      <c r="AK504" s="159" t="s">
        <v>274</v>
      </c>
      <c r="AL504" s="159" t="s">
        <v>274</v>
      </c>
      <c r="AM504" s="149" t="s">
        <v>274</v>
      </c>
      <c r="AN504" s="160">
        <v>4</v>
      </c>
      <c r="AO504" s="149"/>
      <c r="AP504" s="149" t="s">
        <v>274</v>
      </c>
      <c r="AQ504" s="149" t="s">
        <v>275</v>
      </c>
      <c r="AR504" s="158">
        <v>1</v>
      </c>
      <c r="AS504" s="149" t="s">
        <v>275</v>
      </c>
      <c r="AT504" s="149" t="s">
        <v>276</v>
      </c>
      <c r="AU504" s="161">
        <v>1</v>
      </c>
      <c r="AV504" s="159">
        <v>11858.41</v>
      </c>
      <c r="AW504" s="159">
        <v>474.34</v>
      </c>
      <c r="AX504" s="149" t="s">
        <v>274</v>
      </c>
      <c r="AY504" s="159">
        <v>163.37</v>
      </c>
      <c r="AZ504" s="159">
        <v>163.37</v>
      </c>
      <c r="BA504" s="159">
        <v>653.48</v>
      </c>
      <c r="BB504" s="159">
        <v>10077.34</v>
      </c>
      <c r="BC504" s="162" t="s">
        <v>274</v>
      </c>
      <c r="BD504" s="159">
        <v>326.51</v>
      </c>
      <c r="BE504" s="159">
        <v>1781.07</v>
      </c>
      <c r="BF504" s="159">
        <v>1454.56</v>
      </c>
      <c r="BG504" s="159">
        <v>11858.41</v>
      </c>
    </row>
    <row r="505" ht="28.05" customHeight="1" spans="1:59">
      <c r="A505" s="149"/>
      <c r="B505" s="149"/>
      <c r="C505" s="149"/>
      <c r="D505" s="149" t="s">
        <v>2609</v>
      </c>
      <c r="E505" s="340" t="s">
        <v>2650</v>
      </c>
      <c r="F505" s="149" t="s">
        <v>2609</v>
      </c>
      <c r="G505" s="149" t="s">
        <v>2651</v>
      </c>
      <c r="H505" s="149" t="s">
        <v>2652</v>
      </c>
      <c r="I505" s="149"/>
      <c r="J505" s="149" t="s">
        <v>2653</v>
      </c>
      <c r="K505" s="149"/>
      <c r="L505" s="149" t="s">
        <v>262</v>
      </c>
      <c r="M505" s="149"/>
      <c r="N505" s="149" t="s">
        <v>263</v>
      </c>
      <c r="O505" s="149" t="s">
        <v>214</v>
      </c>
      <c r="P505" s="149" t="s">
        <v>53</v>
      </c>
      <c r="Q505" s="149"/>
      <c r="R505" s="149" t="s">
        <v>460</v>
      </c>
      <c r="S505" s="149" t="s">
        <v>289</v>
      </c>
      <c r="T505" s="149" t="s">
        <v>563</v>
      </c>
      <c r="U505" s="149" t="s">
        <v>267</v>
      </c>
      <c r="V505" s="149"/>
      <c r="W505" s="149"/>
      <c r="X505" s="149" t="s">
        <v>310</v>
      </c>
      <c r="Y505" s="149"/>
      <c r="Z505" s="149"/>
      <c r="AA505" s="149"/>
      <c r="AB505" s="149" t="s">
        <v>269</v>
      </c>
      <c r="AC505" s="149" t="s">
        <v>318</v>
      </c>
      <c r="AD505" s="149" t="s">
        <v>563</v>
      </c>
      <c r="AE505" s="149" t="s">
        <v>271</v>
      </c>
      <c r="AF505" s="149"/>
      <c r="AG505" s="149" t="s">
        <v>272</v>
      </c>
      <c r="AH505" s="149" t="s">
        <v>273</v>
      </c>
      <c r="AI505" s="158">
        <v>7</v>
      </c>
      <c r="AJ505" s="149"/>
      <c r="AK505" s="159" t="s">
        <v>274</v>
      </c>
      <c r="AL505" s="159" t="s">
        <v>274</v>
      </c>
      <c r="AM505" s="149" t="s">
        <v>274</v>
      </c>
      <c r="AN505" s="160">
        <v>0</v>
      </c>
      <c r="AO505" s="149"/>
      <c r="AP505" s="149" t="s">
        <v>274</v>
      </c>
      <c r="AQ505" s="149" t="s">
        <v>275</v>
      </c>
      <c r="AR505" s="158">
        <v>1</v>
      </c>
      <c r="AS505" s="149" t="s">
        <v>275</v>
      </c>
      <c r="AT505" s="149" t="s">
        <v>276</v>
      </c>
      <c r="AU505" s="161">
        <v>1</v>
      </c>
      <c r="AV505" s="159">
        <v>3985</v>
      </c>
      <c r="AW505" s="159">
        <v>0</v>
      </c>
      <c r="AX505" s="149" t="s">
        <v>274</v>
      </c>
      <c r="AY505" s="162">
        <v>0</v>
      </c>
      <c r="AZ505" s="162" t="s">
        <v>274</v>
      </c>
      <c r="BA505" s="162">
        <v>0</v>
      </c>
      <c r="BB505" s="159">
        <v>3825.6</v>
      </c>
      <c r="BC505" s="162" t="s">
        <v>274</v>
      </c>
      <c r="BD505" s="159">
        <v>159.4</v>
      </c>
      <c r="BE505" s="159">
        <v>159.4</v>
      </c>
      <c r="BF505" s="162">
        <v>0</v>
      </c>
      <c r="BG505" s="159">
        <v>3985</v>
      </c>
    </row>
    <row r="506" ht="28.05" customHeight="1" spans="1:59">
      <c r="A506" s="149"/>
      <c r="B506" s="149"/>
      <c r="C506" s="149"/>
      <c r="D506" s="149" t="s">
        <v>2609</v>
      </c>
      <c r="E506" s="340" t="s">
        <v>2654</v>
      </c>
      <c r="F506" s="149" t="s">
        <v>2609</v>
      </c>
      <c r="G506" s="149" t="s">
        <v>2655</v>
      </c>
      <c r="H506" s="149" t="s">
        <v>2612</v>
      </c>
      <c r="I506" s="149" t="s">
        <v>2656</v>
      </c>
      <c r="J506" s="149" t="s">
        <v>2657</v>
      </c>
      <c r="K506" s="149"/>
      <c r="L506" s="149" t="s">
        <v>262</v>
      </c>
      <c r="M506" s="149"/>
      <c r="N506" s="149" t="s">
        <v>263</v>
      </c>
      <c r="O506" s="149" t="s">
        <v>214</v>
      </c>
      <c r="P506" s="149" t="s">
        <v>53</v>
      </c>
      <c r="Q506" s="149"/>
      <c r="R506" s="149" t="s">
        <v>2658</v>
      </c>
      <c r="S506" s="149" t="s">
        <v>785</v>
      </c>
      <c r="T506" s="149" t="s">
        <v>1609</v>
      </c>
      <c r="U506" s="149" t="s">
        <v>267</v>
      </c>
      <c r="V506" s="149"/>
      <c r="W506" s="149"/>
      <c r="X506" s="149" t="s">
        <v>655</v>
      </c>
      <c r="Y506" s="149"/>
      <c r="Z506" s="149"/>
      <c r="AA506" s="149"/>
      <c r="AB506" s="149" t="s">
        <v>269</v>
      </c>
      <c r="AC506" s="149" t="s">
        <v>270</v>
      </c>
      <c r="AD506" s="149" t="s">
        <v>1609</v>
      </c>
      <c r="AE506" s="149" t="s">
        <v>271</v>
      </c>
      <c r="AF506" s="149"/>
      <c r="AG506" s="149" t="s">
        <v>272</v>
      </c>
      <c r="AH506" s="149" t="s">
        <v>273</v>
      </c>
      <c r="AI506" s="158">
        <v>54</v>
      </c>
      <c r="AJ506" s="149"/>
      <c r="AK506" s="159" t="s">
        <v>274</v>
      </c>
      <c r="AL506" s="159" t="s">
        <v>274</v>
      </c>
      <c r="AM506" s="149" t="s">
        <v>274</v>
      </c>
      <c r="AN506" s="160">
        <v>4</v>
      </c>
      <c r="AO506" s="149"/>
      <c r="AP506" s="149" t="s">
        <v>274</v>
      </c>
      <c r="AQ506" s="149" t="s">
        <v>275</v>
      </c>
      <c r="AR506" s="158">
        <v>1</v>
      </c>
      <c r="AS506" s="149" t="s">
        <v>275</v>
      </c>
      <c r="AT506" s="149" t="s">
        <v>276</v>
      </c>
      <c r="AU506" s="161">
        <v>1</v>
      </c>
      <c r="AV506" s="159">
        <v>3362.83</v>
      </c>
      <c r="AW506" s="159">
        <v>134.51</v>
      </c>
      <c r="AX506" s="149" t="s">
        <v>274</v>
      </c>
      <c r="AY506" s="159">
        <v>45.02</v>
      </c>
      <c r="AZ506" s="159">
        <v>45.02</v>
      </c>
      <c r="BA506" s="159">
        <v>180.08</v>
      </c>
      <c r="BB506" s="159">
        <v>2849.7</v>
      </c>
      <c r="BC506" s="162" t="s">
        <v>274</v>
      </c>
      <c r="BD506" s="159">
        <v>108.53</v>
      </c>
      <c r="BE506" s="159">
        <v>513.13</v>
      </c>
      <c r="BF506" s="159">
        <v>404.6</v>
      </c>
      <c r="BG506" s="159">
        <v>3362.83</v>
      </c>
    </row>
    <row r="507" ht="28.05" customHeight="1" spans="1:59">
      <c r="A507" s="149"/>
      <c r="B507" s="149"/>
      <c r="C507" s="149"/>
      <c r="D507" s="149" t="s">
        <v>2609</v>
      </c>
      <c r="E507" s="340" t="s">
        <v>2659</v>
      </c>
      <c r="F507" s="149" t="s">
        <v>2609</v>
      </c>
      <c r="G507" s="149" t="s">
        <v>2660</v>
      </c>
      <c r="H507" s="149" t="s">
        <v>2612</v>
      </c>
      <c r="I507" s="149" t="s">
        <v>2656</v>
      </c>
      <c r="J507" s="149" t="s">
        <v>2661</v>
      </c>
      <c r="K507" s="149"/>
      <c r="L507" s="149" t="s">
        <v>262</v>
      </c>
      <c r="M507" s="149"/>
      <c r="N507" s="149" t="s">
        <v>263</v>
      </c>
      <c r="O507" s="149" t="s">
        <v>214</v>
      </c>
      <c r="P507" s="149" t="s">
        <v>53</v>
      </c>
      <c r="Q507" s="149"/>
      <c r="R507" s="149" t="s">
        <v>2662</v>
      </c>
      <c r="S507" s="149" t="s">
        <v>785</v>
      </c>
      <c r="T507" s="149" t="s">
        <v>2663</v>
      </c>
      <c r="U507" s="149" t="s">
        <v>267</v>
      </c>
      <c r="V507" s="149"/>
      <c r="W507" s="149"/>
      <c r="X507" s="149" t="s">
        <v>1332</v>
      </c>
      <c r="Y507" s="149"/>
      <c r="Z507" s="149"/>
      <c r="AA507" s="149"/>
      <c r="AB507" s="149" t="s">
        <v>269</v>
      </c>
      <c r="AC507" s="149" t="s">
        <v>270</v>
      </c>
      <c r="AD507" s="149" t="s">
        <v>2663</v>
      </c>
      <c r="AE507" s="149" t="s">
        <v>271</v>
      </c>
      <c r="AF507" s="149"/>
      <c r="AG507" s="149" t="s">
        <v>272</v>
      </c>
      <c r="AH507" s="149" t="s">
        <v>273</v>
      </c>
      <c r="AI507" s="158">
        <v>53</v>
      </c>
      <c r="AJ507" s="149"/>
      <c r="AK507" s="159" t="s">
        <v>274</v>
      </c>
      <c r="AL507" s="159" t="s">
        <v>274</v>
      </c>
      <c r="AM507" s="149" t="s">
        <v>274</v>
      </c>
      <c r="AN507" s="160">
        <v>4</v>
      </c>
      <c r="AO507" s="149"/>
      <c r="AP507" s="149" t="s">
        <v>274</v>
      </c>
      <c r="AQ507" s="149" t="s">
        <v>275</v>
      </c>
      <c r="AR507" s="158">
        <v>1</v>
      </c>
      <c r="AS507" s="149" t="s">
        <v>275</v>
      </c>
      <c r="AT507" s="149" t="s">
        <v>276</v>
      </c>
      <c r="AU507" s="161">
        <v>1</v>
      </c>
      <c r="AV507" s="159">
        <v>3362.83</v>
      </c>
      <c r="AW507" s="159">
        <v>134.51</v>
      </c>
      <c r="AX507" s="149" t="s">
        <v>274</v>
      </c>
      <c r="AY507" s="159">
        <v>44.07</v>
      </c>
      <c r="AZ507" s="159">
        <v>44.07</v>
      </c>
      <c r="BA507" s="159">
        <v>176.28</v>
      </c>
      <c r="BB507" s="159">
        <v>2787.53</v>
      </c>
      <c r="BC507" s="162" t="s">
        <v>274</v>
      </c>
      <c r="BD507" s="159">
        <v>132.34</v>
      </c>
      <c r="BE507" s="159">
        <v>575.3</v>
      </c>
      <c r="BF507" s="159">
        <v>442.96</v>
      </c>
      <c r="BG507" s="159">
        <v>3362.83</v>
      </c>
    </row>
    <row r="508" ht="28.05" customHeight="1" spans="1:59">
      <c r="A508" s="149"/>
      <c r="B508" s="149"/>
      <c r="C508" s="149"/>
      <c r="D508" s="149" t="s">
        <v>2609</v>
      </c>
      <c r="E508" s="340" t="s">
        <v>2664</v>
      </c>
      <c r="F508" s="149" t="s">
        <v>2609</v>
      </c>
      <c r="G508" s="149" t="s">
        <v>2665</v>
      </c>
      <c r="H508" s="149" t="s">
        <v>2612</v>
      </c>
      <c r="I508" s="149" t="s">
        <v>2656</v>
      </c>
      <c r="J508" s="149" t="s">
        <v>2666</v>
      </c>
      <c r="K508" s="149"/>
      <c r="L508" s="149" t="s">
        <v>262</v>
      </c>
      <c r="M508" s="149"/>
      <c r="N508" s="149" t="s">
        <v>263</v>
      </c>
      <c r="O508" s="149" t="s">
        <v>214</v>
      </c>
      <c r="P508" s="149" t="s">
        <v>53</v>
      </c>
      <c r="Q508" s="149"/>
      <c r="R508" s="149" t="s">
        <v>1523</v>
      </c>
      <c r="S508" s="149" t="s">
        <v>785</v>
      </c>
      <c r="T508" s="149" t="s">
        <v>2667</v>
      </c>
      <c r="U508" s="149" t="s">
        <v>267</v>
      </c>
      <c r="V508" s="149"/>
      <c r="W508" s="149"/>
      <c r="X508" s="149" t="s">
        <v>1351</v>
      </c>
      <c r="Y508" s="149"/>
      <c r="Z508" s="149"/>
      <c r="AA508" s="149"/>
      <c r="AB508" s="149" t="s">
        <v>269</v>
      </c>
      <c r="AC508" s="149" t="s">
        <v>270</v>
      </c>
      <c r="AD508" s="149" t="s">
        <v>2667</v>
      </c>
      <c r="AE508" s="149" t="s">
        <v>271</v>
      </c>
      <c r="AF508" s="149"/>
      <c r="AG508" s="149" t="s">
        <v>272</v>
      </c>
      <c r="AH508" s="149" t="s">
        <v>273</v>
      </c>
      <c r="AI508" s="158">
        <v>52</v>
      </c>
      <c r="AJ508" s="149"/>
      <c r="AK508" s="159" t="s">
        <v>274</v>
      </c>
      <c r="AL508" s="159" t="s">
        <v>274</v>
      </c>
      <c r="AM508" s="149" t="s">
        <v>274</v>
      </c>
      <c r="AN508" s="160">
        <v>4</v>
      </c>
      <c r="AO508" s="149"/>
      <c r="AP508" s="149" t="s">
        <v>274</v>
      </c>
      <c r="AQ508" s="149" t="s">
        <v>275</v>
      </c>
      <c r="AR508" s="158">
        <v>1</v>
      </c>
      <c r="AS508" s="149" t="s">
        <v>275</v>
      </c>
      <c r="AT508" s="149" t="s">
        <v>276</v>
      </c>
      <c r="AU508" s="161">
        <v>1</v>
      </c>
      <c r="AV508" s="159">
        <v>3362.83</v>
      </c>
      <c r="AW508" s="159">
        <v>134.51</v>
      </c>
      <c r="AX508" s="149" t="s">
        <v>274</v>
      </c>
      <c r="AY508" s="159">
        <v>45.29</v>
      </c>
      <c r="AZ508" s="159">
        <v>45.29</v>
      </c>
      <c r="BA508" s="159">
        <v>181.17</v>
      </c>
      <c r="BB508" s="159">
        <v>2739.81</v>
      </c>
      <c r="BC508" s="162" t="s">
        <v>274</v>
      </c>
      <c r="BD508" s="159">
        <v>126.15</v>
      </c>
      <c r="BE508" s="159">
        <v>623.02</v>
      </c>
      <c r="BF508" s="159">
        <v>496.87</v>
      </c>
      <c r="BG508" s="159">
        <v>3362.83</v>
      </c>
    </row>
    <row r="509" ht="28.05" customHeight="1" spans="1:59">
      <c r="A509" s="149"/>
      <c r="B509" s="149"/>
      <c r="C509" s="149"/>
      <c r="D509" s="149" t="s">
        <v>2609</v>
      </c>
      <c r="E509" s="340" t="s">
        <v>2668</v>
      </c>
      <c r="F509" s="149" t="s">
        <v>2609</v>
      </c>
      <c r="G509" s="149" t="s">
        <v>2669</v>
      </c>
      <c r="H509" s="149" t="s">
        <v>2612</v>
      </c>
      <c r="I509" s="149" t="s">
        <v>2656</v>
      </c>
      <c r="J509" s="149" t="s">
        <v>2670</v>
      </c>
      <c r="K509" s="149"/>
      <c r="L509" s="149" t="s">
        <v>262</v>
      </c>
      <c r="M509" s="149"/>
      <c r="N509" s="149" t="s">
        <v>263</v>
      </c>
      <c r="O509" s="149" t="s">
        <v>214</v>
      </c>
      <c r="P509" s="149" t="s">
        <v>53</v>
      </c>
      <c r="Q509" s="149"/>
      <c r="R509" s="149" t="s">
        <v>2671</v>
      </c>
      <c r="S509" s="149" t="s">
        <v>785</v>
      </c>
      <c r="T509" s="149" t="s">
        <v>2667</v>
      </c>
      <c r="U509" s="149" t="s">
        <v>267</v>
      </c>
      <c r="V509" s="149"/>
      <c r="W509" s="149"/>
      <c r="X509" s="149" t="s">
        <v>1351</v>
      </c>
      <c r="Y509" s="149"/>
      <c r="Z509" s="149"/>
      <c r="AA509" s="149"/>
      <c r="AB509" s="149" t="s">
        <v>269</v>
      </c>
      <c r="AC509" s="149" t="s">
        <v>270</v>
      </c>
      <c r="AD509" s="149" t="s">
        <v>2667</v>
      </c>
      <c r="AE509" s="149" t="s">
        <v>271</v>
      </c>
      <c r="AF509" s="149"/>
      <c r="AG509" s="149" t="s">
        <v>272</v>
      </c>
      <c r="AH509" s="149" t="s">
        <v>273</v>
      </c>
      <c r="AI509" s="158">
        <v>52</v>
      </c>
      <c r="AJ509" s="149"/>
      <c r="AK509" s="159" t="s">
        <v>274</v>
      </c>
      <c r="AL509" s="159" t="s">
        <v>274</v>
      </c>
      <c r="AM509" s="149" t="s">
        <v>274</v>
      </c>
      <c r="AN509" s="160">
        <v>4</v>
      </c>
      <c r="AO509" s="149"/>
      <c r="AP509" s="149" t="s">
        <v>274</v>
      </c>
      <c r="AQ509" s="149" t="s">
        <v>275</v>
      </c>
      <c r="AR509" s="158">
        <v>1</v>
      </c>
      <c r="AS509" s="149" t="s">
        <v>275</v>
      </c>
      <c r="AT509" s="149" t="s">
        <v>276</v>
      </c>
      <c r="AU509" s="161">
        <v>1</v>
      </c>
      <c r="AV509" s="159">
        <v>3362.83</v>
      </c>
      <c r="AW509" s="159">
        <v>134.51</v>
      </c>
      <c r="AX509" s="149" t="s">
        <v>274</v>
      </c>
      <c r="AY509" s="159">
        <v>45.29</v>
      </c>
      <c r="AZ509" s="159">
        <v>45.29</v>
      </c>
      <c r="BA509" s="159">
        <v>181.17</v>
      </c>
      <c r="BB509" s="159">
        <v>2739.81</v>
      </c>
      <c r="BC509" s="162" t="s">
        <v>274</v>
      </c>
      <c r="BD509" s="159">
        <v>126.15</v>
      </c>
      <c r="BE509" s="159">
        <v>623.02</v>
      </c>
      <c r="BF509" s="159">
        <v>496.87</v>
      </c>
      <c r="BG509" s="159">
        <v>3362.83</v>
      </c>
    </row>
    <row r="510" ht="28.05" customHeight="1" spans="1:59">
      <c r="A510" s="149"/>
      <c r="B510" s="149"/>
      <c r="C510" s="149"/>
      <c r="D510" s="149" t="s">
        <v>2609</v>
      </c>
      <c r="E510" s="340" t="s">
        <v>2672</v>
      </c>
      <c r="F510" s="149" t="s">
        <v>2609</v>
      </c>
      <c r="G510" s="149" t="s">
        <v>2673</v>
      </c>
      <c r="H510" s="149" t="s">
        <v>2674</v>
      </c>
      <c r="I510" s="149" t="s">
        <v>2675</v>
      </c>
      <c r="J510" s="149" t="s">
        <v>2676</v>
      </c>
      <c r="K510" s="149"/>
      <c r="L510" s="149" t="s">
        <v>262</v>
      </c>
      <c r="M510" s="149"/>
      <c r="N510" s="149" t="s">
        <v>263</v>
      </c>
      <c r="O510" s="149" t="s">
        <v>214</v>
      </c>
      <c r="P510" s="149" t="s">
        <v>53</v>
      </c>
      <c r="Q510" s="149"/>
      <c r="R510" s="149" t="s">
        <v>2677</v>
      </c>
      <c r="S510" s="149" t="s">
        <v>289</v>
      </c>
      <c r="T510" s="149" t="s">
        <v>290</v>
      </c>
      <c r="U510" s="149" t="s">
        <v>267</v>
      </c>
      <c r="V510" s="149"/>
      <c r="W510" s="149"/>
      <c r="X510" s="149" t="s">
        <v>310</v>
      </c>
      <c r="Y510" s="149"/>
      <c r="Z510" s="149"/>
      <c r="AA510" s="149"/>
      <c r="AB510" s="149" t="s">
        <v>269</v>
      </c>
      <c r="AC510" s="149" t="s">
        <v>318</v>
      </c>
      <c r="AD510" s="149" t="s">
        <v>290</v>
      </c>
      <c r="AE510" s="149" t="s">
        <v>271</v>
      </c>
      <c r="AF510" s="149"/>
      <c r="AG510" s="149" t="s">
        <v>272</v>
      </c>
      <c r="AH510" s="149" t="s">
        <v>273</v>
      </c>
      <c r="AI510" s="158">
        <v>61</v>
      </c>
      <c r="AJ510" s="149"/>
      <c r="AK510" s="159" t="s">
        <v>274</v>
      </c>
      <c r="AL510" s="159" t="s">
        <v>274</v>
      </c>
      <c r="AM510" s="149" t="s">
        <v>274</v>
      </c>
      <c r="AN510" s="160">
        <v>0</v>
      </c>
      <c r="AO510" s="149"/>
      <c r="AP510" s="149" t="s">
        <v>274</v>
      </c>
      <c r="AQ510" s="149" t="s">
        <v>275</v>
      </c>
      <c r="AR510" s="158">
        <v>1</v>
      </c>
      <c r="AS510" s="149" t="s">
        <v>275</v>
      </c>
      <c r="AT510" s="149" t="s">
        <v>276</v>
      </c>
      <c r="AU510" s="161">
        <v>1</v>
      </c>
      <c r="AV510" s="159">
        <v>2991.45</v>
      </c>
      <c r="AW510" s="159">
        <v>0</v>
      </c>
      <c r="AX510" s="149" t="s">
        <v>274</v>
      </c>
      <c r="AY510" s="162">
        <v>0</v>
      </c>
      <c r="AZ510" s="162" t="s">
        <v>274</v>
      </c>
      <c r="BA510" s="159">
        <v>100</v>
      </c>
      <c r="BB510" s="159">
        <v>2971.79</v>
      </c>
      <c r="BC510" s="162" t="s">
        <v>274</v>
      </c>
      <c r="BD510" s="159">
        <v>19.66</v>
      </c>
      <c r="BE510" s="159">
        <v>19.66</v>
      </c>
      <c r="BF510" s="162">
        <v>0</v>
      </c>
      <c r="BG510" s="159">
        <v>2991.45</v>
      </c>
    </row>
    <row r="511" ht="28.05" customHeight="1" spans="1:59">
      <c r="A511" s="149"/>
      <c r="B511" s="149"/>
      <c r="C511" s="149"/>
      <c r="D511" s="149" t="s">
        <v>2609</v>
      </c>
      <c r="E511" s="340" t="s">
        <v>2678</v>
      </c>
      <c r="F511" s="149" t="s">
        <v>2609</v>
      </c>
      <c r="G511" s="149" t="s">
        <v>2679</v>
      </c>
      <c r="H511" s="149" t="s">
        <v>2612</v>
      </c>
      <c r="I511" s="149" t="s">
        <v>2680</v>
      </c>
      <c r="J511" s="149" t="s">
        <v>2681</v>
      </c>
      <c r="K511" s="149"/>
      <c r="L511" s="149" t="s">
        <v>262</v>
      </c>
      <c r="M511" s="149"/>
      <c r="N511" s="149" t="s">
        <v>263</v>
      </c>
      <c r="O511" s="149" t="s">
        <v>214</v>
      </c>
      <c r="P511" s="149" t="s">
        <v>53</v>
      </c>
      <c r="Q511" s="149"/>
      <c r="R511" s="149" t="s">
        <v>2682</v>
      </c>
      <c r="S511" s="149" t="s">
        <v>785</v>
      </c>
      <c r="T511" s="149" t="s">
        <v>1800</v>
      </c>
      <c r="U511" s="149" t="s">
        <v>267</v>
      </c>
      <c r="V511" s="149"/>
      <c r="W511" s="149"/>
      <c r="X511" s="149" t="s">
        <v>336</v>
      </c>
      <c r="Y511" s="149"/>
      <c r="Z511" s="149"/>
      <c r="AA511" s="149"/>
      <c r="AB511" s="149" t="s">
        <v>269</v>
      </c>
      <c r="AC511" s="149" t="s">
        <v>270</v>
      </c>
      <c r="AD511" s="149" t="s">
        <v>1800</v>
      </c>
      <c r="AE511" s="149" t="s">
        <v>271</v>
      </c>
      <c r="AF511" s="149"/>
      <c r="AG511" s="149" t="s">
        <v>272</v>
      </c>
      <c r="AH511" s="149" t="s">
        <v>273</v>
      </c>
      <c r="AI511" s="158">
        <v>51</v>
      </c>
      <c r="AJ511" s="149"/>
      <c r="AK511" s="159" t="s">
        <v>274</v>
      </c>
      <c r="AL511" s="159" t="s">
        <v>274</v>
      </c>
      <c r="AM511" s="149" t="s">
        <v>274</v>
      </c>
      <c r="AN511" s="160">
        <v>4</v>
      </c>
      <c r="AO511" s="149"/>
      <c r="AP511" s="149" t="s">
        <v>274</v>
      </c>
      <c r="AQ511" s="149" t="s">
        <v>275</v>
      </c>
      <c r="AR511" s="158">
        <v>1</v>
      </c>
      <c r="AS511" s="149" t="s">
        <v>275</v>
      </c>
      <c r="AT511" s="149" t="s">
        <v>276</v>
      </c>
      <c r="AU511" s="161">
        <v>1</v>
      </c>
      <c r="AV511" s="159">
        <v>3265.49</v>
      </c>
      <c r="AW511" s="159">
        <v>130.62</v>
      </c>
      <c r="AX511" s="149" t="s">
        <v>274</v>
      </c>
      <c r="AY511" s="159">
        <v>45.74</v>
      </c>
      <c r="AZ511" s="159">
        <v>45.74</v>
      </c>
      <c r="BA511" s="159">
        <v>182.93</v>
      </c>
      <c r="BB511" s="159">
        <v>2618.52</v>
      </c>
      <c r="BC511" s="162" t="s">
        <v>274</v>
      </c>
      <c r="BD511" s="159">
        <v>104.74</v>
      </c>
      <c r="BE511" s="159">
        <v>646.97</v>
      </c>
      <c r="BF511" s="159">
        <v>542.23</v>
      </c>
      <c r="BG511" s="159">
        <v>3265.49</v>
      </c>
    </row>
    <row r="512" ht="28.05" customHeight="1" spans="1:59">
      <c r="A512" s="149"/>
      <c r="B512" s="149"/>
      <c r="C512" s="149"/>
      <c r="D512" s="149" t="s">
        <v>2609</v>
      </c>
      <c r="E512" s="340" t="s">
        <v>2683</v>
      </c>
      <c r="F512" s="149" t="s">
        <v>2609</v>
      </c>
      <c r="G512" s="149" t="s">
        <v>2684</v>
      </c>
      <c r="H512" s="149" t="s">
        <v>2685</v>
      </c>
      <c r="I512" s="149" t="s">
        <v>2686</v>
      </c>
      <c r="J512" s="149" t="s">
        <v>2687</v>
      </c>
      <c r="K512" s="149"/>
      <c r="L512" s="149" t="s">
        <v>262</v>
      </c>
      <c r="M512" s="149"/>
      <c r="N512" s="149" t="s">
        <v>263</v>
      </c>
      <c r="O512" s="149" t="s">
        <v>214</v>
      </c>
      <c r="P512" s="149" t="s">
        <v>53</v>
      </c>
      <c r="Q512" s="149"/>
      <c r="R512" s="149" t="s">
        <v>2688</v>
      </c>
      <c r="S512" s="149" t="s">
        <v>785</v>
      </c>
      <c r="T512" s="149" t="s">
        <v>654</v>
      </c>
      <c r="U512" s="149" t="s">
        <v>267</v>
      </c>
      <c r="V512" s="149"/>
      <c r="W512" s="149"/>
      <c r="X512" s="149" t="s">
        <v>1420</v>
      </c>
      <c r="Y512" s="149"/>
      <c r="Z512" s="149"/>
      <c r="AA512" s="149"/>
      <c r="AB512" s="149" t="s">
        <v>269</v>
      </c>
      <c r="AC512" s="149" t="s">
        <v>318</v>
      </c>
      <c r="AD512" s="149" t="s">
        <v>654</v>
      </c>
      <c r="AE512" s="149" t="s">
        <v>271</v>
      </c>
      <c r="AF512" s="149"/>
      <c r="AG512" s="149" t="s">
        <v>272</v>
      </c>
      <c r="AH512" s="149" t="s">
        <v>273</v>
      </c>
      <c r="AI512" s="158">
        <v>122</v>
      </c>
      <c r="AJ512" s="149"/>
      <c r="AK512" s="159" t="s">
        <v>274</v>
      </c>
      <c r="AL512" s="159" t="s">
        <v>274</v>
      </c>
      <c r="AM512" s="149" t="s">
        <v>274</v>
      </c>
      <c r="AN512" s="160">
        <v>4</v>
      </c>
      <c r="AO512" s="149"/>
      <c r="AP512" s="149" t="s">
        <v>274</v>
      </c>
      <c r="AQ512" s="149" t="s">
        <v>275</v>
      </c>
      <c r="AR512" s="158">
        <v>1</v>
      </c>
      <c r="AS512" s="149" t="s">
        <v>275</v>
      </c>
      <c r="AT512" s="149" t="s">
        <v>276</v>
      </c>
      <c r="AU512" s="161">
        <v>1</v>
      </c>
      <c r="AV512" s="159">
        <v>3123.89</v>
      </c>
      <c r="AW512" s="159">
        <v>124.96</v>
      </c>
      <c r="AX512" s="149" t="s">
        <v>274</v>
      </c>
      <c r="AY512" s="162">
        <v>0</v>
      </c>
      <c r="AZ512" s="162" t="s">
        <v>274</v>
      </c>
      <c r="BA512" s="162">
        <v>0</v>
      </c>
      <c r="BB512" s="159">
        <v>2998.93</v>
      </c>
      <c r="BC512" s="162" t="s">
        <v>274</v>
      </c>
      <c r="BD512" s="162">
        <v>0</v>
      </c>
      <c r="BE512" s="159">
        <v>124.96</v>
      </c>
      <c r="BF512" s="159">
        <v>124.96</v>
      </c>
      <c r="BG512" s="159">
        <v>3123.89</v>
      </c>
    </row>
    <row r="513" ht="28.05" customHeight="1" spans="1:59">
      <c r="A513" s="149"/>
      <c r="B513" s="149"/>
      <c r="C513" s="149"/>
      <c r="D513" s="149" t="s">
        <v>2609</v>
      </c>
      <c r="E513" s="340" t="s">
        <v>2689</v>
      </c>
      <c r="F513" s="149" t="s">
        <v>2609</v>
      </c>
      <c r="G513" s="149" t="s">
        <v>2690</v>
      </c>
      <c r="H513" s="149" t="s">
        <v>2691</v>
      </c>
      <c r="I513" s="149" t="s">
        <v>2692</v>
      </c>
      <c r="J513" s="149" t="s">
        <v>2693</v>
      </c>
      <c r="K513" s="149"/>
      <c r="L513" s="149" t="s">
        <v>262</v>
      </c>
      <c r="M513" s="149"/>
      <c r="N513" s="149" t="s">
        <v>263</v>
      </c>
      <c r="O513" s="149" t="s">
        <v>214</v>
      </c>
      <c r="P513" s="149" t="s">
        <v>53</v>
      </c>
      <c r="Q513" s="149"/>
      <c r="R513" s="149" t="s">
        <v>703</v>
      </c>
      <c r="S513" s="149" t="s">
        <v>785</v>
      </c>
      <c r="T513" s="149" t="s">
        <v>654</v>
      </c>
      <c r="U513" s="149" t="s">
        <v>267</v>
      </c>
      <c r="V513" s="149"/>
      <c r="W513" s="149"/>
      <c r="X513" s="149" t="s">
        <v>705</v>
      </c>
      <c r="Y513" s="149"/>
      <c r="Z513" s="149"/>
      <c r="AA513" s="149"/>
      <c r="AB513" s="149" t="s">
        <v>269</v>
      </c>
      <c r="AC513" s="149" t="s">
        <v>318</v>
      </c>
      <c r="AD513" s="149" t="s">
        <v>654</v>
      </c>
      <c r="AE513" s="149" t="s">
        <v>271</v>
      </c>
      <c r="AF513" s="149"/>
      <c r="AG513" s="149" t="s">
        <v>272</v>
      </c>
      <c r="AH513" s="149" t="s">
        <v>273</v>
      </c>
      <c r="AI513" s="158">
        <v>60</v>
      </c>
      <c r="AJ513" s="149"/>
      <c r="AK513" s="159" t="s">
        <v>274</v>
      </c>
      <c r="AL513" s="159" t="s">
        <v>274</v>
      </c>
      <c r="AM513" s="149" t="s">
        <v>274</v>
      </c>
      <c r="AN513" s="160">
        <v>4</v>
      </c>
      <c r="AO513" s="149"/>
      <c r="AP513" s="149" t="s">
        <v>274</v>
      </c>
      <c r="AQ513" s="149" t="s">
        <v>275</v>
      </c>
      <c r="AR513" s="158">
        <v>1</v>
      </c>
      <c r="AS513" s="149" t="s">
        <v>275</v>
      </c>
      <c r="AT513" s="149" t="s">
        <v>276</v>
      </c>
      <c r="AU513" s="161">
        <v>1</v>
      </c>
      <c r="AV513" s="159">
        <v>1654.87</v>
      </c>
      <c r="AW513" s="159">
        <v>66.19</v>
      </c>
      <c r="AX513" s="149" t="s">
        <v>274</v>
      </c>
      <c r="AY513" s="162">
        <v>0</v>
      </c>
      <c r="AZ513" s="162" t="s">
        <v>274</v>
      </c>
      <c r="BA513" s="162">
        <v>0</v>
      </c>
      <c r="BB513" s="159">
        <v>1588.68</v>
      </c>
      <c r="BC513" s="162" t="s">
        <v>274</v>
      </c>
      <c r="BD513" s="162">
        <v>0</v>
      </c>
      <c r="BE513" s="159">
        <v>66.19</v>
      </c>
      <c r="BF513" s="159">
        <v>66.19</v>
      </c>
      <c r="BG513" s="159">
        <v>1654.87</v>
      </c>
    </row>
    <row r="514" ht="28.05" customHeight="1" spans="1:59">
      <c r="A514" s="149"/>
      <c r="B514" s="149"/>
      <c r="C514" s="149"/>
      <c r="D514" s="149" t="s">
        <v>2609</v>
      </c>
      <c r="E514" s="340" t="s">
        <v>2694</v>
      </c>
      <c r="F514" s="149" t="s">
        <v>2609</v>
      </c>
      <c r="G514" s="149" t="s">
        <v>2695</v>
      </c>
      <c r="H514" s="149" t="s">
        <v>2696</v>
      </c>
      <c r="I514" s="149"/>
      <c r="J514" s="149" t="s">
        <v>2697</v>
      </c>
      <c r="K514" s="149"/>
      <c r="L514" s="149" t="s">
        <v>262</v>
      </c>
      <c r="M514" s="149"/>
      <c r="N514" s="149" t="s">
        <v>263</v>
      </c>
      <c r="O514" s="149" t="s">
        <v>214</v>
      </c>
      <c r="P514" s="149" t="s">
        <v>53</v>
      </c>
      <c r="Q514" s="149"/>
      <c r="R514" s="149" t="s">
        <v>2698</v>
      </c>
      <c r="S514" s="149" t="s">
        <v>289</v>
      </c>
      <c r="T514" s="149" t="s">
        <v>2699</v>
      </c>
      <c r="U514" s="149" t="s">
        <v>267</v>
      </c>
      <c r="V514" s="149"/>
      <c r="W514" s="149"/>
      <c r="X514" s="149" t="s">
        <v>310</v>
      </c>
      <c r="Y514" s="149"/>
      <c r="Z514" s="149"/>
      <c r="AA514" s="149"/>
      <c r="AB514" s="149" t="s">
        <v>269</v>
      </c>
      <c r="AC514" s="149" t="s">
        <v>318</v>
      </c>
      <c r="AD514" s="149" t="s">
        <v>2699</v>
      </c>
      <c r="AE514" s="149" t="s">
        <v>271</v>
      </c>
      <c r="AF514" s="149"/>
      <c r="AG514" s="149" t="s">
        <v>272</v>
      </c>
      <c r="AH514" s="149" t="s">
        <v>273</v>
      </c>
      <c r="AI514" s="158">
        <v>53</v>
      </c>
      <c r="AJ514" s="149"/>
      <c r="AK514" s="159" t="s">
        <v>274</v>
      </c>
      <c r="AL514" s="159" t="s">
        <v>274</v>
      </c>
      <c r="AM514" s="149" t="s">
        <v>274</v>
      </c>
      <c r="AN514" s="160">
        <v>0</v>
      </c>
      <c r="AO514" s="149"/>
      <c r="AP514" s="149" t="s">
        <v>274</v>
      </c>
      <c r="AQ514" s="149" t="s">
        <v>275</v>
      </c>
      <c r="AR514" s="158">
        <v>1</v>
      </c>
      <c r="AS514" s="149" t="s">
        <v>275</v>
      </c>
      <c r="AT514" s="149" t="s">
        <v>276</v>
      </c>
      <c r="AU514" s="161">
        <v>1</v>
      </c>
      <c r="AV514" s="159">
        <v>3547.01</v>
      </c>
      <c r="AW514" s="159">
        <v>0</v>
      </c>
      <c r="AX514" s="149" t="s">
        <v>274</v>
      </c>
      <c r="AY514" s="162">
        <v>0</v>
      </c>
      <c r="AZ514" s="162" t="s">
        <v>274</v>
      </c>
      <c r="BA514" s="162">
        <v>0</v>
      </c>
      <c r="BB514" s="159">
        <v>3405.13</v>
      </c>
      <c r="BC514" s="162" t="s">
        <v>274</v>
      </c>
      <c r="BD514" s="159">
        <v>141.88</v>
      </c>
      <c r="BE514" s="159">
        <v>141.88</v>
      </c>
      <c r="BF514" s="162">
        <v>0</v>
      </c>
      <c r="BG514" s="159">
        <v>3547.01</v>
      </c>
    </row>
    <row r="515" ht="28.05" customHeight="1" spans="1:59">
      <c r="A515" s="149"/>
      <c r="B515" s="149"/>
      <c r="C515" s="149"/>
      <c r="D515" s="149" t="s">
        <v>2609</v>
      </c>
      <c r="E515" s="340" t="s">
        <v>2700</v>
      </c>
      <c r="F515" s="149" t="s">
        <v>2609</v>
      </c>
      <c r="G515" s="149" t="s">
        <v>2701</v>
      </c>
      <c r="H515" s="149" t="s">
        <v>2612</v>
      </c>
      <c r="I515" s="149" t="s">
        <v>2702</v>
      </c>
      <c r="J515" s="149" t="s">
        <v>2703</v>
      </c>
      <c r="K515" s="149"/>
      <c r="L515" s="149" t="s">
        <v>262</v>
      </c>
      <c r="M515" s="149"/>
      <c r="N515" s="149" t="s">
        <v>263</v>
      </c>
      <c r="O515" s="149" t="s">
        <v>214</v>
      </c>
      <c r="P515" s="149" t="s">
        <v>53</v>
      </c>
      <c r="Q515" s="149"/>
      <c r="R515" s="149" t="s">
        <v>2704</v>
      </c>
      <c r="S515" s="149" t="s">
        <v>785</v>
      </c>
      <c r="T515" s="149" t="s">
        <v>2705</v>
      </c>
      <c r="U515" s="149" t="s">
        <v>267</v>
      </c>
      <c r="V515" s="149"/>
      <c r="W515" s="149"/>
      <c r="X515" s="149" t="s">
        <v>1886</v>
      </c>
      <c r="Y515" s="149"/>
      <c r="Z515" s="149"/>
      <c r="AA515" s="149"/>
      <c r="AB515" s="149" t="s">
        <v>269</v>
      </c>
      <c r="AC515" s="149" t="s">
        <v>270</v>
      </c>
      <c r="AD515" s="149" t="s">
        <v>2705</v>
      </c>
      <c r="AE515" s="149" t="s">
        <v>271</v>
      </c>
      <c r="AF515" s="149"/>
      <c r="AG515" s="149" t="s">
        <v>272</v>
      </c>
      <c r="AH515" s="149" t="s">
        <v>273</v>
      </c>
      <c r="AI515" s="158">
        <v>49</v>
      </c>
      <c r="AJ515" s="149"/>
      <c r="AK515" s="159" t="s">
        <v>274</v>
      </c>
      <c r="AL515" s="159" t="s">
        <v>274</v>
      </c>
      <c r="AM515" s="149" t="s">
        <v>274</v>
      </c>
      <c r="AN515" s="160">
        <v>4</v>
      </c>
      <c r="AO515" s="149"/>
      <c r="AP515" s="149" t="s">
        <v>274</v>
      </c>
      <c r="AQ515" s="149" t="s">
        <v>275</v>
      </c>
      <c r="AR515" s="158">
        <v>1</v>
      </c>
      <c r="AS515" s="149" t="s">
        <v>275</v>
      </c>
      <c r="AT515" s="149" t="s">
        <v>276</v>
      </c>
      <c r="AU515" s="161">
        <v>1</v>
      </c>
      <c r="AV515" s="159">
        <v>4212.39</v>
      </c>
      <c r="AW515" s="159">
        <v>168.5</v>
      </c>
      <c r="AX515" s="149" t="s">
        <v>274</v>
      </c>
      <c r="AY515" s="159">
        <v>53.53</v>
      </c>
      <c r="AZ515" s="159">
        <v>53.53</v>
      </c>
      <c r="BA515" s="159">
        <v>214.12</v>
      </c>
      <c r="BB515" s="159">
        <v>3197.68</v>
      </c>
      <c r="BC515" s="162" t="s">
        <v>274</v>
      </c>
      <c r="BD515" s="159">
        <v>257.39</v>
      </c>
      <c r="BE515" s="159">
        <v>1014.71</v>
      </c>
      <c r="BF515" s="159">
        <v>757.32</v>
      </c>
      <c r="BG515" s="159">
        <v>4212.39</v>
      </c>
    </row>
    <row r="516" ht="28.05" customHeight="1" spans="1:59">
      <c r="A516" s="149"/>
      <c r="B516" s="149"/>
      <c r="C516" s="149"/>
      <c r="D516" s="149" t="s">
        <v>2609</v>
      </c>
      <c r="E516" s="340" t="s">
        <v>2706</v>
      </c>
      <c r="F516" s="149" t="s">
        <v>2609</v>
      </c>
      <c r="G516" s="149" t="s">
        <v>2707</v>
      </c>
      <c r="H516" s="149" t="s">
        <v>2612</v>
      </c>
      <c r="I516" s="149" t="s">
        <v>2708</v>
      </c>
      <c r="J516" s="149" t="s">
        <v>2709</v>
      </c>
      <c r="K516" s="149"/>
      <c r="L516" s="149" t="s">
        <v>262</v>
      </c>
      <c r="M516" s="149"/>
      <c r="N516" s="149" t="s">
        <v>263</v>
      </c>
      <c r="O516" s="149" t="s">
        <v>214</v>
      </c>
      <c r="P516" s="149" t="s">
        <v>53</v>
      </c>
      <c r="Q516" s="149"/>
      <c r="R516" s="149" t="s">
        <v>2710</v>
      </c>
      <c r="S516" s="149" t="s">
        <v>785</v>
      </c>
      <c r="T516" s="149" t="s">
        <v>2705</v>
      </c>
      <c r="U516" s="149" t="s">
        <v>267</v>
      </c>
      <c r="V516" s="149"/>
      <c r="W516" s="149"/>
      <c r="X516" s="149" t="s">
        <v>590</v>
      </c>
      <c r="Y516" s="149"/>
      <c r="Z516" s="149"/>
      <c r="AA516" s="149"/>
      <c r="AB516" s="149" t="s">
        <v>269</v>
      </c>
      <c r="AC516" s="149" t="s">
        <v>270</v>
      </c>
      <c r="AD516" s="149" t="s">
        <v>2705</v>
      </c>
      <c r="AE516" s="149" t="s">
        <v>271</v>
      </c>
      <c r="AF516" s="149"/>
      <c r="AG516" s="149" t="s">
        <v>272</v>
      </c>
      <c r="AH516" s="149" t="s">
        <v>273</v>
      </c>
      <c r="AI516" s="158">
        <v>49</v>
      </c>
      <c r="AJ516" s="149"/>
      <c r="AK516" s="159" t="s">
        <v>274</v>
      </c>
      <c r="AL516" s="159" t="s">
        <v>274</v>
      </c>
      <c r="AM516" s="149" t="s">
        <v>274</v>
      </c>
      <c r="AN516" s="160">
        <v>4</v>
      </c>
      <c r="AO516" s="149"/>
      <c r="AP516" s="149" t="s">
        <v>274</v>
      </c>
      <c r="AQ516" s="149" t="s">
        <v>275</v>
      </c>
      <c r="AR516" s="158">
        <v>1</v>
      </c>
      <c r="AS516" s="149" t="s">
        <v>275</v>
      </c>
      <c r="AT516" s="149" t="s">
        <v>276</v>
      </c>
      <c r="AU516" s="161">
        <v>1</v>
      </c>
      <c r="AV516" s="159">
        <v>3362.83</v>
      </c>
      <c r="AW516" s="159">
        <v>134.51</v>
      </c>
      <c r="AX516" s="149" t="s">
        <v>274</v>
      </c>
      <c r="AY516" s="159">
        <v>43.16</v>
      </c>
      <c r="AZ516" s="159">
        <v>43.16</v>
      </c>
      <c r="BA516" s="159">
        <v>172.63</v>
      </c>
      <c r="BB516" s="159">
        <v>2556.04</v>
      </c>
      <c r="BC516" s="162" t="s">
        <v>274</v>
      </c>
      <c r="BD516" s="159">
        <v>197.58</v>
      </c>
      <c r="BE516" s="159">
        <v>806.79</v>
      </c>
      <c r="BF516" s="159">
        <v>609.21</v>
      </c>
      <c r="BG516" s="159">
        <v>3362.83</v>
      </c>
    </row>
    <row r="517" ht="28.05" customHeight="1" spans="1:59">
      <c r="A517" s="149"/>
      <c r="B517" s="149"/>
      <c r="C517" s="149"/>
      <c r="D517" s="149" t="s">
        <v>2609</v>
      </c>
      <c r="E517" s="340" t="s">
        <v>2711</v>
      </c>
      <c r="F517" s="149" t="s">
        <v>2609</v>
      </c>
      <c r="G517" s="149" t="s">
        <v>2712</v>
      </c>
      <c r="H517" s="149" t="s">
        <v>2713</v>
      </c>
      <c r="I517" s="149" t="s">
        <v>2714</v>
      </c>
      <c r="J517" s="149" t="s">
        <v>2715</v>
      </c>
      <c r="K517" s="149"/>
      <c r="L517" s="149" t="s">
        <v>262</v>
      </c>
      <c r="M517" s="149"/>
      <c r="N517" s="149" t="s">
        <v>263</v>
      </c>
      <c r="O517" s="149" t="s">
        <v>214</v>
      </c>
      <c r="P517" s="149" t="s">
        <v>53</v>
      </c>
      <c r="Q517" s="149"/>
      <c r="R517" s="149" t="s">
        <v>2716</v>
      </c>
      <c r="S517" s="149" t="s">
        <v>289</v>
      </c>
      <c r="T517" s="149" t="s">
        <v>2717</v>
      </c>
      <c r="U517" s="149" t="s">
        <v>267</v>
      </c>
      <c r="V517" s="149"/>
      <c r="W517" s="149"/>
      <c r="X517" s="149" t="s">
        <v>310</v>
      </c>
      <c r="Y517" s="149"/>
      <c r="Z517" s="149"/>
      <c r="AA517" s="149"/>
      <c r="AB517" s="149" t="s">
        <v>269</v>
      </c>
      <c r="AC517" s="149" t="s">
        <v>318</v>
      </c>
      <c r="AD517" s="149" t="s">
        <v>2717</v>
      </c>
      <c r="AE517" s="149" t="s">
        <v>271</v>
      </c>
      <c r="AF517" s="149"/>
      <c r="AG517" s="149" t="s">
        <v>272</v>
      </c>
      <c r="AH517" s="149" t="s">
        <v>273</v>
      </c>
      <c r="AI517" s="158">
        <v>56</v>
      </c>
      <c r="AJ517" s="149"/>
      <c r="AK517" s="159" t="s">
        <v>274</v>
      </c>
      <c r="AL517" s="159" t="s">
        <v>274</v>
      </c>
      <c r="AM517" s="149" t="s">
        <v>274</v>
      </c>
      <c r="AN517" s="160">
        <v>0</v>
      </c>
      <c r="AO517" s="149"/>
      <c r="AP517" s="149" t="s">
        <v>274</v>
      </c>
      <c r="AQ517" s="149" t="s">
        <v>275</v>
      </c>
      <c r="AR517" s="158">
        <v>1</v>
      </c>
      <c r="AS517" s="149" t="s">
        <v>275</v>
      </c>
      <c r="AT517" s="149" t="s">
        <v>276</v>
      </c>
      <c r="AU517" s="161">
        <v>1</v>
      </c>
      <c r="AV517" s="159">
        <v>20256.41</v>
      </c>
      <c r="AW517" s="159">
        <v>0</v>
      </c>
      <c r="AX517" s="149" t="s">
        <v>274</v>
      </c>
      <c r="AY517" s="162">
        <v>0</v>
      </c>
      <c r="AZ517" s="162" t="s">
        <v>274</v>
      </c>
      <c r="BA517" s="162">
        <v>0</v>
      </c>
      <c r="BB517" s="159">
        <v>19446.15</v>
      </c>
      <c r="BC517" s="162" t="s">
        <v>274</v>
      </c>
      <c r="BD517" s="159">
        <v>810.26</v>
      </c>
      <c r="BE517" s="159">
        <v>810.26</v>
      </c>
      <c r="BF517" s="162">
        <v>0</v>
      </c>
      <c r="BG517" s="159">
        <v>20256.41</v>
      </c>
    </row>
    <row r="518" ht="28.05" customHeight="1" spans="1:59">
      <c r="A518" s="149"/>
      <c r="B518" s="149"/>
      <c r="C518" s="149"/>
      <c r="D518" s="149" t="s">
        <v>2609</v>
      </c>
      <c r="E518" s="340" t="s">
        <v>2718</v>
      </c>
      <c r="F518" s="149" t="s">
        <v>2609</v>
      </c>
      <c r="G518" s="149" t="s">
        <v>2719</v>
      </c>
      <c r="H518" s="149" t="s">
        <v>2720</v>
      </c>
      <c r="I518" s="149" t="s">
        <v>2721</v>
      </c>
      <c r="J518" s="149" t="s">
        <v>2722</v>
      </c>
      <c r="K518" s="149"/>
      <c r="L518" s="149" t="s">
        <v>262</v>
      </c>
      <c r="M518" s="149"/>
      <c r="N518" s="149" t="s">
        <v>263</v>
      </c>
      <c r="O518" s="149" t="s">
        <v>214</v>
      </c>
      <c r="P518" s="149" t="s">
        <v>53</v>
      </c>
      <c r="Q518" s="149"/>
      <c r="R518" s="149" t="s">
        <v>2723</v>
      </c>
      <c r="S518" s="149" t="s">
        <v>289</v>
      </c>
      <c r="T518" s="149" t="s">
        <v>2724</v>
      </c>
      <c r="U518" s="149" t="s">
        <v>267</v>
      </c>
      <c r="V518" s="149"/>
      <c r="W518" s="149"/>
      <c r="X518" s="149" t="s">
        <v>310</v>
      </c>
      <c r="Y518" s="149"/>
      <c r="Z518" s="149"/>
      <c r="AA518" s="149"/>
      <c r="AB518" s="149" t="s">
        <v>269</v>
      </c>
      <c r="AC518" s="149" t="s">
        <v>318</v>
      </c>
      <c r="AD518" s="149" t="s">
        <v>2724</v>
      </c>
      <c r="AE518" s="149" t="s">
        <v>271</v>
      </c>
      <c r="AF518" s="149"/>
      <c r="AG518" s="149" t="s">
        <v>272</v>
      </c>
      <c r="AH518" s="149" t="s">
        <v>273</v>
      </c>
      <c r="AI518" s="158">
        <v>58</v>
      </c>
      <c r="AJ518" s="149"/>
      <c r="AK518" s="159" t="s">
        <v>274</v>
      </c>
      <c r="AL518" s="159" t="s">
        <v>274</v>
      </c>
      <c r="AM518" s="149" t="s">
        <v>274</v>
      </c>
      <c r="AN518" s="160">
        <v>0</v>
      </c>
      <c r="AO518" s="149"/>
      <c r="AP518" s="149" t="s">
        <v>274</v>
      </c>
      <c r="AQ518" s="149" t="s">
        <v>275</v>
      </c>
      <c r="AR518" s="158">
        <v>1</v>
      </c>
      <c r="AS518" s="149" t="s">
        <v>275</v>
      </c>
      <c r="AT518" s="149" t="s">
        <v>276</v>
      </c>
      <c r="AU518" s="161">
        <v>1</v>
      </c>
      <c r="AV518" s="159">
        <v>4213.68</v>
      </c>
      <c r="AW518" s="159">
        <v>0</v>
      </c>
      <c r="AX518" s="149" t="s">
        <v>274</v>
      </c>
      <c r="AY518" s="162">
        <v>0</v>
      </c>
      <c r="AZ518" s="162" t="s">
        <v>274</v>
      </c>
      <c r="BA518" s="162">
        <v>0</v>
      </c>
      <c r="BB518" s="159">
        <v>4045.13</v>
      </c>
      <c r="BC518" s="162" t="s">
        <v>274</v>
      </c>
      <c r="BD518" s="159">
        <v>168.55</v>
      </c>
      <c r="BE518" s="159">
        <v>168.55</v>
      </c>
      <c r="BF518" s="162">
        <v>0</v>
      </c>
      <c r="BG518" s="159">
        <v>4213.68</v>
      </c>
    </row>
    <row r="519" ht="28.05" customHeight="1" spans="1:59">
      <c r="A519" s="149"/>
      <c r="B519" s="149"/>
      <c r="C519" s="149"/>
      <c r="D519" s="149" t="s">
        <v>2609</v>
      </c>
      <c r="E519" s="340" t="s">
        <v>2725</v>
      </c>
      <c r="F519" s="149" t="s">
        <v>2609</v>
      </c>
      <c r="G519" s="149" t="s">
        <v>2726</v>
      </c>
      <c r="H519" s="149" t="s">
        <v>2691</v>
      </c>
      <c r="I519" s="149" t="s">
        <v>2727</v>
      </c>
      <c r="J519" s="149" t="s">
        <v>2728</v>
      </c>
      <c r="K519" s="149"/>
      <c r="L519" s="149" t="s">
        <v>262</v>
      </c>
      <c r="M519" s="149"/>
      <c r="N519" s="149" t="s">
        <v>263</v>
      </c>
      <c r="O519" s="149" t="s">
        <v>214</v>
      </c>
      <c r="P519" s="149" t="s">
        <v>53</v>
      </c>
      <c r="Q519" s="149"/>
      <c r="R519" s="149" t="s">
        <v>2729</v>
      </c>
      <c r="S519" s="149" t="s">
        <v>289</v>
      </c>
      <c r="T519" s="149" t="s">
        <v>2724</v>
      </c>
      <c r="U519" s="149" t="s">
        <v>267</v>
      </c>
      <c r="V519" s="149"/>
      <c r="W519" s="149"/>
      <c r="X519" s="149" t="s">
        <v>310</v>
      </c>
      <c r="Y519" s="149"/>
      <c r="Z519" s="149"/>
      <c r="AA519" s="149"/>
      <c r="AB519" s="149" t="s">
        <v>269</v>
      </c>
      <c r="AC519" s="149" t="s">
        <v>318</v>
      </c>
      <c r="AD519" s="149" t="s">
        <v>2724</v>
      </c>
      <c r="AE519" s="149" t="s">
        <v>271</v>
      </c>
      <c r="AF519" s="149"/>
      <c r="AG519" s="149" t="s">
        <v>272</v>
      </c>
      <c r="AH519" s="149" t="s">
        <v>273</v>
      </c>
      <c r="AI519" s="158">
        <v>58</v>
      </c>
      <c r="AJ519" s="149"/>
      <c r="AK519" s="159" t="s">
        <v>274</v>
      </c>
      <c r="AL519" s="159" t="s">
        <v>274</v>
      </c>
      <c r="AM519" s="149" t="s">
        <v>274</v>
      </c>
      <c r="AN519" s="160">
        <v>0</v>
      </c>
      <c r="AO519" s="149"/>
      <c r="AP519" s="149" t="s">
        <v>274</v>
      </c>
      <c r="AQ519" s="149" t="s">
        <v>275</v>
      </c>
      <c r="AR519" s="158">
        <v>1</v>
      </c>
      <c r="AS519" s="149" t="s">
        <v>275</v>
      </c>
      <c r="AT519" s="149" t="s">
        <v>276</v>
      </c>
      <c r="AU519" s="161">
        <v>1</v>
      </c>
      <c r="AV519" s="159">
        <v>3950</v>
      </c>
      <c r="AW519" s="159">
        <v>0</v>
      </c>
      <c r="AX519" s="149" t="s">
        <v>274</v>
      </c>
      <c r="AY519" s="162">
        <v>0</v>
      </c>
      <c r="AZ519" s="162" t="s">
        <v>274</v>
      </c>
      <c r="BA519" s="162">
        <v>0</v>
      </c>
      <c r="BB519" s="159">
        <v>3792</v>
      </c>
      <c r="BC519" s="162" t="s">
        <v>274</v>
      </c>
      <c r="BD519" s="159">
        <v>158</v>
      </c>
      <c r="BE519" s="159">
        <v>158</v>
      </c>
      <c r="BF519" s="162">
        <v>0</v>
      </c>
      <c r="BG519" s="159">
        <v>3950</v>
      </c>
    </row>
    <row r="520" ht="28.05" customHeight="1" spans="1:59">
      <c r="A520" s="149"/>
      <c r="B520" s="149"/>
      <c r="C520" s="149"/>
      <c r="D520" s="149" t="s">
        <v>2609</v>
      </c>
      <c r="E520" s="340" t="s">
        <v>2730</v>
      </c>
      <c r="F520" s="149" t="s">
        <v>2609</v>
      </c>
      <c r="G520" s="149" t="s">
        <v>2731</v>
      </c>
      <c r="H520" s="149" t="s">
        <v>2732</v>
      </c>
      <c r="I520" s="149"/>
      <c r="J520" s="149" t="s">
        <v>2733</v>
      </c>
      <c r="K520" s="149"/>
      <c r="L520" s="149" t="s">
        <v>262</v>
      </c>
      <c r="M520" s="149"/>
      <c r="N520" s="149" t="s">
        <v>263</v>
      </c>
      <c r="O520" s="149" t="s">
        <v>214</v>
      </c>
      <c r="P520" s="149" t="s">
        <v>53</v>
      </c>
      <c r="Q520" s="149"/>
      <c r="R520" s="149" t="s">
        <v>2734</v>
      </c>
      <c r="S520" s="149" t="s">
        <v>289</v>
      </c>
      <c r="T520" s="149" t="s">
        <v>2735</v>
      </c>
      <c r="U520" s="149" t="s">
        <v>267</v>
      </c>
      <c r="V520" s="149"/>
      <c r="W520" s="149"/>
      <c r="X520" s="149" t="s">
        <v>310</v>
      </c>
      <c r="Y520" s="149"/>
      <c r="Z520" s="149"/>
      <c r="AA520" s="149"/>
      <c r="AB520" s="149" t="s">
        <v>269</v>
      </c>
      <c r="AC520" s="149" t="s">
        <v>318</v>
      </c>
      <c r="AD520" s="149" t="s">
        <v>2735</v>
      </c>
      <c r="AE520" s="149" t="s">
        <v>271</v>
      </c>
      <c r="AF520" s="149"/>
      <c r="AG520" s="149" t="s">
        <v>272</v>
      </c>
      <c r="AH520" s="149" t="s">
        <v>273</v>
      </c>
      <c r="AI520" s="158">
        <v>59</v>
      </c>
      <c r="AJ520" s="149"/>
      <c r="AK520" s="159" t="s">
        <v>274</v>
      </c>
      <c r="AL520" s="159" t="s">
        <v>274</v>
      </c>
      <c r="AM520" s="149" t="s">
        <v>274</v>
      </c>
      <c r="AN520" s="160">
        <v>4</v>
      </c>
      <c r="AO520" s="149"/>
      <c r="AP520" s="149" t="s">
        <v>274</v>
      </c>
      <c r="AQ520" s="149" t="s">
        <v>275</v>
      </c>
      <c r="AR520" s="158">
        <v>1</v>
      </c>
      <c r="AS520" s="149" t="s">
        <v>275</v>
      </c>
      <c r="AT520" s="149" t="s">
        <v>276</v>
      </c>
      <c r="AU520" s="161">
        <v>1</v>
      </c>
      <c r="AV520" s="159">
        <v>5897.44</v>
      </c>
      <c r="AW520" s="159">
        <v>235.9</v>
      </c>
      <c r="AX520" s="149" t="s">
        <v>274</v>
      </c>
      <c r="AY520" s="162">
        <v>0</v>
      </c>
      <c r="AZ520" s="162" t="s">
        <v>274</v>
      </c>
      <c r="BA520" s="162">
        <v>0</v>
      </c>
      <c r="BB520" s="159">
        <v>5661.54</v>
      </c>
      <c r="BC520" s="162" t="s">
        <v>274</v>
      </c>
      <c r="BD520" s="162">
        <v>0</v>
      </c>
      <c r="BE520" s="159">
        <v>235.9</v>
      </c>
      <c r="BF520" s="159">
        <v>235.9</v>
      </c>
      <c r="BG520" s="159">
        <v>5897.44</v>
      </c>
    </row>
    <row r="521" ht="28.05" customHeight="1" spans="1:59">
      <c r="A521" s="149"/>
      <c r="B521" s="149"/>
      <c r="C521" s="149"/>
      <c r="D521" s="149" t="s">
        <v>2609</v>
      </c>
      <c r="E521" s="340" t="s">
        <v>2736</v>
      </c>
      <c r="F521" s="149" t="s">
        <v>2609</v>
      </c>
      <c r="G521" s="149" t="s">
        <v>2737</v>
      </c>
      <c r="H521" s="149" t="s">
        <v>2738</v>
      </c>
      <c r="I521" s="149"/>
      <c r="J521" s="149" t="s">
        <v>2739</v>
      </c>
      <c r="K521" s="149"/>
      <c r="L521" s="149" t="s">
        <v>262</v>
      </c>
      <c r="M521" s="149"/>
      <c r="N521" s="149" t="s">
        <v>263</v>
      </c>
      <c r="O521" s="149" t="s">
        <v>214</v>
      </c>
      <c r="P521" s="149" t="s">
        <v>53</v>
      </c>
      <c r="Q521" s="149"/>
      <c r="R521" s="149" t="s">
        <v>927</v>
      </c>
      <c r="S521" s="149" t="s">
        <v>289</v>
      </c>
      <c r="T521" s="149" t="s">
        <v>2735</v>
      </c>
      <c r="U521" s="149" t="s">
        <v>267</v>
      </c>
      <c r="V521" s="149"/>
      <c r="W521" s="149"/>
      <c r="X521" s="149" t="s">
        <v>310</v>
      </c>
      <c r="Y521" s="149"/>
      <c r="Z521" s="149"/>
      <c r="AA521" s="149"/>
      <c r="AB521" s="149" t="s">
        <v>269</v>
      </c>
      <c r="AC521" s="149" t="s">
        <v>318</v>
      </c>
      <c r="AD521" s="149" t="s">
        <v>2735</v>
      </c>
      <c r="AE521" s="149" t="s">
        <v>271</v>
      </c>
      <c r="AF521" s="149"/>
      <c r="AG521" s="149" t="s">
        <v>272</v>
      </c>
      <c r="AH521" s="149" t="s">
        <v>273</v>
      </c>
      <c r="AI521" s="158">
        <v>59</v>
      </c>
      <c r="AJ521" s="149"/>
      <c r="AK521" s="159" t="s">
        <v>274</v>
      </c>
      <c r="AL521" s="159" t="s">
        <v>274</v>
      </c>
      <c r="AM521" s="149" t="s">
        <v>274</v>
      </c>
      <c r="AN521" s="160">
        <v>4</v>
      </c>
      <c r="AO521" s="149"/>
      <c r="AP521" s="149" t="s">
        <v>274</v>
      </c>
      <c r="AQ521" s="149" t="s">
        <v>275</v>
      </c>
      <c r="AR521" s="158">
        <v>1</v>
      </c>
      <c r="AS521" s="149" t="s">
        <v>275</v>
      </c>
      <c r="AT521" s="149" t="s">
        <v>276</v>
      </c>
      <c r="AU521" s="161">
        <v>1</v>
      </c>
      <c r="AV521" s="159">
        <v>8846.15</v>
      </c>
      <c r="AW521" s="159">
        <v>353.85</v>
      </c>
      <c r="AX521" s="149" t="s">
        <v>274</v>
      </c>
      <c r="AY521" s="162">
        <v>0</v>
      </c>
      <c r="AZ521" s="162" t="s">
        <v>274</v>
      </c>
      <c r="BA521" s="162">
        <v>0</v>
      </c>
      <c r="BB521" s="159">
        <v>8492.3</v>
      </c>
      <c r="BC521" s="162" t="s">
        <v>274</v>
      </c>
      <c r="BD521" s="162">
        <v>0</v>
      </c>
      <c r="BE521" s="159">
        <v>353.85</v>
      </c>
      <c r="BF521" s="159">
        <v>353.85</v>
      </c>
      <c r="BG521" s="159">
        <v>8846.15</v>
      </c>
    </row>
    <row r="522" ht="28.05" customHeight="1" spans="1:59">
      <c r="A522" s="149"/>
      <c r="B522" s="149"/>
      <c r="C522" s="149"/>
      <c r="D522" s="149" t="s">
        <v>2609</v>
      </c>
      <c r="E522" s="340" t="s">
        <v>2740</v>
      </c>
      <c r="F522" s="149" t="s">
        <v>2609</v>
      </c>
      <c r="G522" s="149" t="s">
        <v>2741</v>
      </c>
      <c r="H522" s="149" t="s">
        <v>2612</v>
      </c>
      <c r="I522" s="149" t="s">
        <v>2656</v>
      </c>
      <c r="J522" s="149" t="s">
        <v>2742</v>
      </c>
      <c r="K522" s="149"/>
      <c r="L522" s="149" t="s">
        <v>262</v>
      </c>
      <c r="M522" s="149"/>
      <c r="N522" s="149" t="s">
        <v>263</v>
      </c>
      <c r="O522" s="149" t="s">
        <v>214</v>
      </c>
      <c r="P522" s="149" t="s">
        <v>53</v>
      </c>
      <c r="Q522" s="149"/>
      <c r="R522" s="149" t="s">
        <v>2743</v>
      </c>
      <c r="S522" s="149" t="s">
        <v>785</v>
      </c>
      <c r="T522" s="149" t="s">
        <v>2744</v>
      </c>
      <c r="U522" s="149" t="s">
        <v>267</v>
      </c>
      <c r="V522" s="149"/>
      <c r="W522" s="149"/>
      <c r="X522" s="149" t="s">
        <v>310</v>
      </c>
      <c r="Y522" s="149"/>
      <c r="Z522" s="149"/>
      <c r="AA522" s="149"/>
      <c r="AB522" s="149" t="s">
        <v>269</v>
      </c>
      <c r="AC522" s="149" t="s">
        <v>270</v>
      </c>
      <c r="AD522" s="149" t="s">
        <v>2744</v>
      </c>
      <c r="AE522" s="149" t="s">
        <v>271</v>
      </c>
      <c r="AF522" s="149"/>
      <c r="AG522" s="149" t="s">
        <v>272</v>
      </c>
      <c r="AH522" s="149" t="s">
        <v>273</v>
      </c>
      <c r="AI522" s="158">
        <v>49</v>
      </c>
      <c r="AJ522" s="149"/>
      <c r="AK522" s="159" t="s">
        <v>274</v>
      </c>
      <c r="AL522" s="159" t="s">
        <v>274</v>
      </c>
      <c r="AM522" s="149" t="s">
        <v>274</v>
      </c>
      <c r="AN522" s="160">
        <v>4</v>
      </c>
      <c r="AO522" s="149"/>
      <c r="AP522" s="149" t="s">
        <v>274</v>
      </c>
      <c r="AQ522" s="149" t="s">
        <v>275</v>
      </c>
      <c r="AR522" s="158">
        <v>1</v>
      </c>
      <c r="AS522" s="149" t="s">
        <v>275</v>
      </c>
      <c r="AT522" s="149" t="s">
        <v>276</v>
      </c>
      <c r="AU522" s="161">
        <v>1</v>
      </c>
      <c r="AV522" s="159">
        <v>3362.83</v>
      </c>
      <c r="AW522" s="159">
        <v>134.51</v>
      </c>
      <c r="AX522" s="149" t="s">
        <v>274</v>
      </c>
      <c r="AY522" s="159">
        <v>44.77</v>
      </c>
      <c r="AZ522" s="159">
        <v>44.77</v>
      </c>
      <c r="BA522" s="159">
        <v>179.08</v>
      </c>
      <c r="BB522" s="159">
        <v>2568.25</v>
      </c>
      <c r="BC522" s="162" t="s">
        <v>274</v>
      </c>
      <c r="BD522" s="159">
        <v>167.58</v>
      </c>
      <c r="BE522" s="159">
        <v>794.58</v>
      </c>
      <c r="BF522" s="159">
        <v>627</v>
      </c>
      <c r="BG522" s="159">
        <v>3362.83</v>
      </c>
    </row>
    <row r="523" ht="28.05" customHeight="1" spans="1:59">
      <c r="A523" s="149"/>
      <c r="B523" s="149"/>
      <c r="C523" s="149"/>
      <c r="D523" s="149" t="s">
        <v>2609</v>
      </c>
      <c r="E523" s="340" t="s">
        <v>2745</v>
      </c>
      <c r="F523" s="149" t="s">
        <v>2609</v>
      </c>
      <c r="G523" s="149" t="s">
        <v>2746</v>
      </c>
      <c r="H523" s="149" t="s">
        <v>2612</v>
      </c>
      <c r="I523" s="149" t="s">
        <v>2656</v>
      </c>
      <c r="J523" s="149" t="s">
        <v>2747</v>
      </c>
      <c r="K523" s="149"/>
      <c r="L523" s="149" t="s">
        <v>262</v>
      </c>
      <c r="M523" s="149"/>
      <c r="N523" s="149" t="s">
        <v>263</v>
      </c>
      <c r="O523" s="149" t="s">
        <v>214</v>
      </c>
      <c r="P523" s="149" t="s">
        <v>53</v>
      </c>
      <c r="Q523" s="149"/>
      <c r="R523" s="149" t="s">
        <v>2748</v>
      </c>
      <c r="S523" s="149" t="s">
        <v>785</v>
      </c>
      <c r="T523" s="149" t="s">
        <v>2744</v>
      </c>
      <c r="U523" s="149" t="s">
        <v>267</v>
      </c>
      <c r="V523" s="149"/>
      <c r="W523" s="149"/>
      <c r="X523" s="149" t="s">
        <v>655</v>
      </c>
      <c r="Y523" s="149"/>
      <c r="Z523" s="149"/>
      <c r="AA523" s="149"/>
      <c r="AB523" s="149" t="s">
        <v>269</v>
      </c>
      <c r="AC523" s="149" t="s">
        <v>270</v>
      </c>
      <c r="AD523" s="149" t="s">
        <v>2744</v>
      </c>
      <c r="AE523" s="149" t="s">
        <v>271</v>
      </c>
      <c r="AF523" s="149"/>
      <c r="AG523" s="149" t="s">
        <v>272</v>
      </c>
      <c r="AH523" s="149" t="s">
        <v>273</v>
      </c>
      <c r="AI523" s="158">
        <v>49</v>
      </c>
      <c r="AJ523" s="149"/>
      <c r="AK523" s="159" t="s">
        <v>274</v>
      </c>
      <c r="AL523" s="159" t="s">
        <v>274</v>
      </c>
      <c r="AM523" s="149" t="s">
        <v>274</v>
      </c>
      <c r="AN523" s="160">
        <v>4</v>
      </c>
      <c r="AO523" s="149"/>
      <c r="AP523" s="149" t="s">
        <v>274</v>
      </c>
      <c r="AQ523" s="149" t="s">
        <v>275</v>
      </c>
      <c r="AR523" s="158">
        <v>1</v>
      </c>
      <c r="AS523" s="149" t="s">
        <v>275</v>
      </c>
      <c r="AT523" s="149" t="s">
        <v>276</v>
      </c>
      <c r="AU523" s="161">
        <v>1</v>
      </c>
      <c r="AV523" s="159">
        <v>3362.83</v>
      </c>
      <c r="AW523" s="159">
        <v>134.51</v>
      </c>
      <c r="AX523" s="149" t="s">
        <v>274</v>
      </c>
      <c r="AY523" s="159">
        <v>44.77</v>
      </c>
      <c r="AZ523" s="159">
        <v>44.77</v>
      </c>
      <c r="BA523" s="159">
        <v>179.08</v>
      </c>
      <c r="BB523" s="159">
        <v>2568.25</v>
      </c>
      <c r="BC523" s="162" t="s">
        <v>274</v>
      </c>
      <c r="BD523" s="159">
        <v>167.58</v>
      </c>
      <c r="BE523" s="159">
        <v>794.58</v>
      </c>
      <c r="BF523" s="159">
        <v>627</v>
      </c>
      <c r="BG523" s="159">
        <v>3362.83</v>
      </c>
    </row>
    <row r="524" ht="28.05" customHeight="1" spans="1:59">
      <c r="A524" s="149"/>
      <c r="B524" s="149"/>
      <c r="C524" s="149"/>
      <c r="D524" s="149" t="s">
        <v>2609</v>
      </c>
      <c r="E524" s="340" t="s">
        <v>2749</v>
      </c>
      <c r="F524" s="149" t="s">
        <v>2609</v>
      </c>
      <c r="G524" s="149" t="s">
        <v>2750</v>
      </c>
      <c r="H524" s="149" t="s">
        <v>2696</v>
      </c>
      <c r="I524" s="149"/>
      <c r="J524" s="149" t="s">
        <v>2751</v>
      </c>
      <c r="K524" s="149"/>
      <c r="L524" s="149" t="s">
        <v>262</v>
      </c>
      <c r="M524" s="149"/>
      <c r="N524" s="149" t="s">
        <v>263</v>
      </c>
      <c r="O524" s="149" t="s">
        <v>214</v>
      </c>
      <c r="P524" s="149" t="s">
        <v>53</v>
      </c>
      <c r="Q524" s="149"/>
      <c r="R524" s="149" t="s">
        <v>2752</v>
      </c>
      <c r="S524" s="149" t="s">
        <v>289</v>
      </c>
      <c r="T524" s="149" t="s">
        <v>2735</v>
      </c>
      <c r="U524" s="149" t="s">
        <v>267</v>
      </c>
      <c r="V524" s="149"/>
      <c r="W524" s="149"/>
      <c r="X524" s="149" t="s">
        <v>310</v>
      </c>
      <c r="Y524" s="149"/>
      <c r="Z524" s="149"/>
      <c r="AA524" s="149"/>
      <c r="AB524" s="149" t="s">
        <v>269</v>
      </c>
      <c r="AC524" s="149" t="s">
        <v>318</v>
      </c>
      <c r="AD524" s="149" t="s">
        <v>2735</v>
      </c>
      <c r="AE524" s="149" t="s">
        <v>271</v>
      </c>
      <c r="AF524" s="149"/>
      <c r="AG524" s="149" t="s">
        <v>272</v>
      </c>
      <c r="AH524" s="149" t="s">
        <v>273</v>
      </c>
      <c r="AI524" s="158">
        <v>59</v>
      </c>
      <c r="AJ524" s="149"/>
      <c r="AK524" s="159" t="s">
        <v>274</v>
      </c>
      <c r="AL524" s="159" t="s">
        <v>274</v>
      </c>
      <c r="AM524" s="149" t="s">
        <v>274</v>
      </c>
      <c r="AN524" s="160">
        <v>4</v>
      </c>
      <c r="AO524" s="149"/>
      <c r="AP524" s="149" t="s">
        <v>274</v>
      </c>
      <c r="AQ524" s="149" t="s">
        <v>275</v>
      </c>
      <c r="AR524" s="158">
        <v>1</v>
      </c>
      <c r="AS524" s="149" t="s">
        <v>275</v>
      </c>
      <c r="AT524" s="149" t="s">
        <v>276</v>
      </c>
      <c r="AU524" s="161">
        <v>1</v>
      </c>
      <c r="AV524" s="159">
        <v>2948.72</v>
      </c>
      <c r="AW524" s="159">
        <v>117.95</v>
      </c>
      <c r="AX524" s="149" t="s">
        <v>274</v>
      </c>
      <c r="AY524" s="162">
        <v>0</v>
      </c>
      <c r="AZ524" s="162" t="s">
        <v>274</v>
      </c>
      <c r="BA524" s="162">
        <v>0</v>
      </c>
      <c r="BB524" s="159">
        <v>2830.77</v>
      </c>
      <c r="BC524" s="162" t="s">
        <v>274</v>
      </c>
      <c r="BD524" s="162">
        <v>0</v>
      </c>
      <c r="BE524" s="159">
        <v>117.95</v>
      </c>
      <c r="BF524" s="159">
        <v>117.95</v>
      </c>
      <c r="BG524" s="159">
        <v>2948.72</v>
      </c>
    </row>
    <row r="525" ht="28.05" customHeight="1" spans="1:59">
      <c r="A525" s="149"/>
      <c r="B525" s="149"/>
      <c r="C525" s="149"/>
      <c r="D525" s="149" t="s">
        <v>2609</v>
      </c>
      <c r="E525" s="340" t="s">
        <v>2753</v>
      </c>
      <c r="F525" s="149" t="s">
        <v>2609</v>
      </c>
      <c r="G525" s="149" t="s">
        <v>2754</v>
      </c>
      <c r="H525" s="149" t="s">
        <v>2755</v>
      </c>
      <c r="I525" s="149"/>
      <c r="J525" s="149" t="s">
        <v>2756</v>
      </c>
      <c r="K525" s="149"/>
      <c r="L525" s="149" t="s">
        <v>262</v>
      </c>
      <c r="M525" s="149"/>
      <c r="N525" s="149" t="s">
        <v>263</v>
      </c>
      <c r="O525" s="149" t="s">
        <v>214</v>
      </c>
      <c r="P525" s="149" t="s">
        <v>53</v>
      </c>
      <c r="Q525" s="149"/>
      <c r="R525" s="149" t="s">
        <v>2263</v>
      </c>
      <c r="S525" s="149" t="s">
        <v>289</v>
      </c>
      <c r="T525" s="149" t="s">
        <v>2735</v>
      </c>
      <c r="U525" s="149" t="s">
        <v>267</v>
      </c>
      <c r="V525" s="149"/>
      <c r="W525" s="149"/>
      <c r="X525" s="149" t="s">
        <v>310</v>
      </c>
      <c r="Y525" s="149"/>
      <c r="Z525" s="149"/>
      <c r="AA525" s="149"/>
      <c r="AB525" s="149" t="s">
        <v>269</v>
      </c>
      <c r="AC525" s="149" t="s">
        <v>318</v>
      </c>
      <c r="AD525" s="149" t="s">
        <v>2735</v>
      </c>
      <c r="AE525" s="149" t="s">
        <v>271</v>
      </c>
      <c r="AF525" s="149"/>
      <c r="AG525" s="149" t="s">
        <v>272</v>
      </c>
      <c r="AH525" s="149" t="s">
        <v>273</v>
      </c>
      <c r="AI525" s="158">
        <v>59</v>
      </c>
      <c r="AJ525" s="149"/>
      <c r="AK525" s="159" t="s">
        <v>274</v>
      </c>
      <c r="AL525" s="159" t="s">
        <v>274</v>
      </c>
      <c r="AM525" s="149" t="s">
        <v>274</v>
      </c>
      <c r="AN525" s="160">
        <v>4</v>
      </c>
      <c r="AO525" s="149"/>
      <c r="AP525" s="149" t="s">
        <v>274</v>
      </c>
      <c r="AQ525" s="149" t="s">
        <v>275</v>
      </c>
      <c r="AR525" s="158">
        <v>1</v>
      </c>
      <c r="AS525" s="149" t="s">
        <v>275</v>
      </c>
      <c r="AT525" s="149" t="s">
        <v>276</v>
      </c>
      <c r="AU525" s="161">
        <v>1</v>
      </c>
      <c r="AV525" s="159">
        <v>11794.87</v>
      </c>
      <c r="AW525" s="159">
        <v>471.79</v>
      </c>
      <c r="AX525" s="149" t="s">
        <v>274</v>
      </c>
      <c r="AY525" s="162">
        <v>0</v>
      </c>
      <c r="AZ525" s="162" t="s">
        <v>274</v>
      </c>
      <c r="BA525" s="162">
        <v>0</v>
      </c>
      <c r="BB525" s="159">
        <v>11323.08</v>
      </c>
      <c r="BC525" s="162" t="s">
        <v>274</v>
      </c>
      <c r="BD525" s="162">
        <v>0</v>
      </c>
      <c r="BE525" s="159">
        <v>471.79</v>
      </c>
      <c r="BF525" s="159">
        <v>471.79</v>
      </c>
      <c r="BG525" s="159">
        <v>11794.87</v>
      </c>
    </row>
    <row r="526" ht="28.05" customHeight="1" spans="1:59">
      <c r="A526" s="149"/>
      <c r="B526" s="149"/>
      <c r="C526" s="149"/>
      <c r="D526" s="149" t="s">
        <v>2609</v>
      </c>
      <c r="E526" s="340" t="s">
        <v>2757</v>
      </c>
      <c r="F526" s="149" t="s">
        <v>2609</v>
      </c>
      <c r="G526" s="149" t="s">
        <v>2758</v>
      </c>
      <c r="H526" s="149" t="s">
        <v>2696</v>
      </c>
      <c r="I526" s="149"/>
      <c r="J526" s="149" t="s">
        <v>2759</v>
      </c>
      <c r="K526" s="149"/>
      <c r="L526" s="149" t="s">
        <v>262</v>
      </c>
      <c r="M526" s="149"/>
      <c r="N526" s="149" t="s">
        <v>263</v>
      </c>
      <c r="O526" s="149" t="s">
        <v>214</v>
      </c>
      <c r="P526" s="149" t="s">
        <v>53</v>
      </c>
      <c r="Q526" s="149"/>
      <c r="R526" s="149" t="s">
        <v>2760</v>
      </c>
      <c r="S526" s="149" t="s">
        <v>289</v>
      </c>
      <c r="T526" s="149" t="s">
        <v>1892</v>
      </c>
      <c r="U526" s="149" t="s">
        <v>267</v>
      </c>
      <c r="V526" s="149"/>
      <c r="W526" s="149"/>
      <c r="X526" s="149" t="s">
        <v>310</v>
      </c>
      <c r="Y526" s="149"/>
      <c r="Z526" s="149"/>
      <c r="AA526" s="149"/>
      <c r="AB526" s="149" t="s">
        <v>269</v>
      </c>
      <c r="AC526" s="149" t="s">
        <v>318</v>
      </c>
      <c r="AD526" s="149" t="s">
        <v>1892</v>
      </c>
      <c r="AE526" s="149" t="s">
        <v>271</v>
      </c>
      <c r="AF526" s="149"/>
      <c r="AG526" s="149" t="s">
        <v>272</v>
      </c>
      <c r="AH526" s="149" t="s">
        <v>273</v>
      </c>
      <c r="AI526" s="158">
        <v>59</v>
      </c>
      <c r="AJ526" s="149"/>
      <c r="AK526" s="159" t="s">
        <v>274</v>
      </c>
      <c r="AL526" s="159" t="s">
        <v>274</v>
      </c>
      <c r="AM526" s="149" t="s">
        <v>274</v>
      </c>
      <c r="AN526" s="160">
        <v>4</v>
      </c>
      <c r="AO526" s="149"/>
      <c r="AP526" s="149" t="s">
        <v>274</v>
      </c>
      <c r="AQ526" s="149" t="s">
        <v>275</v>
      </c>
      <c r="AR526" s="158">
        <v>1</v>
      </c>
      <c r="AS526" s="149" t="s">
        <v>275</v>
      </c>
      <c r="AT526" s="149" t="s">
        <v>276</v>
      </c>
      <c r="AU526" s="161">
        <v>1</v>
      </c>
      <c r="AV526" s="159">
        <v>2948.72</v>
      </c>
      <c r="AW526" s="159">
        <v>117.95</v>
      </c>
      <c r="AX526" s="149" t="s">
        <v>274</v>
      </c>
      <c r="AY526" s="162">
        <v>0</v>
      </c>
      <c r="AZ526" s="162" t="s">
        <v>274</v>
      </c>
      <c r="BA526" s="162">
        <v>0</v>
      </c>
      <c r="BB526" s="159">
        <v>2830.77</v>
      </c>
      <c r="BC526" s="162" t="s">
        <v>274</v>
      </c>
      <c r="BD526" s="162">
        <v>0</v>
      </c>
      <c r="BE526" s="159">
        <v>117.95</v>
      </c>
      <c r="BF526" s="159">
        <v>117.95</v>
      </c>
      <c r="BG526" s="159">
        <v>2948.72</v>
      </c>
    </row>
    <row r="527" ht="28.05" customHeight="1" spans="1:59">
      <c r="A527" s="149"/>
      <c r="B527" s="149"/>
      <c r="C527" s="149"/>
      <c r="D527" s="149" t="s">
        <v>2609</v>
      </c>
      <c r="E527" s="340" t="s">
        <v>2761</v>
      </c>
      <c r="F527" s="149" t="s">
        <v>2609</v>
      </c>
      <c r="G527" s="149" t="s">
        <v>2762</v>
      </c>
      <c r="H527" s="149" t="s">
        <v>2696</v>
      </c>
      <c r="I527" s="149"/>
      <c r="J527" s="149" t="s">
        <v>2763</v>
      </c>
      <c r="K527" s="149"/>
      <c r="L527" s="149" t="s">
        <v>262</v>
      </c>
      <c r="M527" s="149"/>
      <c r="N527" s="149" t="s">
        <v>263</v>
      </c>
      <c r="O527" s="149" t="s">
        <v>214</v>
      </c>
      <c r="P527" s="149" t="s">
        <v>53</v>
      </c>
      <c r="Q527" s="149"/>
      <c r="R527" s="149" t="s">
        <v>2764</v>
      </c>
      <c r="S527" s="149" t="s">
        <v>289</v>
      </c>
      <c r="T527" s="149" t="s">
        <v>1892</v>
      </c>
      <c r="U527" s="149" t="s">
        <v>267</v>
      </c>
      <c r="V527" s="149"/>
      <c r="W527" s="149"/>
      <c r="X527" s="149" t="s">
        <v>310</v>
      </c>
      <c r="Y527" s="149"/>
      <c r="Z527" s="149"/>
      <c r="AA527" s="149"/>
      <c r="AB527" s="149" t="s">
        <v>269</v>
      </c>
      <c r="AC527" s="149" t="s">
        <v>318</v>
      </c>
      <c r="AD527" s="149" t="s">
        <v>1892</v>
      </c>
      <c r="AE527" s="149" t="s">
        <v>271</v>
      </c>
      <c r="AF527" s="149"/>
      <c r="AG527" s="149" t="s">
        <v>272</v>
      </c>
      <c r="AH527" s="149" t="s">
        <v>273</v>
      </c>
      <c r="AI527" s="158">
        <v>59</v>
      </c>
      <c r="AJ527" s="149"/>
      <c r="AK527" s="159" t="s">
        <v>274</v>
      </c>
      <c r="AL527" s="159" t="s">
        <v>274</v>
      </c>
      <c r="AM527" s="149" t="s">
        <v>274</v>
      </c>
      <c r="AN527" s="160">
        <v>4</v>
      </c>
      <c r="AO527" s="149"/>
      <c r="AP527" s="149" t="s">
        <v>274</v>
      </c>
      <c r="AQ527" s="149" t="s">
        <v>275</v>
      </c>
      <c r="AR527" s="158">
        <v>1</v>
      </c>
      <c r="AS527" s="149" t="s">
        <v>275</v>
      </c>
      <c r="AT527" s="149" t="s">
        <v>276</v>
      </c>
      <c r="AU527" s="161">
        <v>1</v>
      </c>
      <c r="AV527" s="159">
        <v>2948.72</v>
      </c>
      <c r="AW527" s="159">
        <v>117.95</v>
      </c>
      <c r="AX527" s="149" t="s">
        <v>274</v>
      </c>
      <c r="AY527" s="162">
        <v>0</v>
      </c>
      <c r="AZ527" s="162" t="s">
        <v>274</v>
      </c>
      <c r="BA527" s="162">
        <v>0</v>
      </c>
      <c r="BB527" s="159">
        <v>2830.77</v>
      </c>
      <c r="BC527" s="162" t="s">
        <v>274</v>
      </c>
      <c r="BD527" s="162">
        <v>0</v>
      </c>
      <c r="BE527" s="159">
        <v>117.95</v>
      </c>
      <c r="BF527" s="159">
        <v>117.95</v>
      </c>
      <c r="BG527" s="159">
        <v>2948.72</v>
      </c>
    </row>
    <row r="528" ht="28.05" customHeight="1" spans="1:59">
      <c r="A528" s="149"/>
      <c r="B528" s="149"/>
      <c r="C528" s="149"/>
      <c r="D528" s="149" t="s">
        <v>2609</v>
      </c>
      <c r="E528" s="340" t="s">
        <v>2765</v>
      </c>
      <c r="F528" s="149" t="s">
        <v>2609</v>
      </c>
      <c r="G528" s="149" t="s">
        <v>2766</v>
      </c>
      <c r="H528" s="149" t="s">
        <v>2696</v>
      </c>
      <c r="I528" s="149"/>
      <c r="J528" s="149" t="s">
        <v>2767</v>
      </c>
      <c r="K528" s="149"/>
      <c r="L528" s="149" t="s">
        <v>262</v>
      </c>
      <c r="M528" s="149"/>
      <c r="N528" s="149" t="s">
        <v>263</v>
      </c>
      <c r="O528" s="149" t="s">
        <v>214</v>
      </c>
      <c r="P528" s="149" t="s">
        <v>53</v>
      </c>
      <c r="Q528" s="149"/>
      <c r="R528" s="149" t="s">
        <v>1891</v>
      </c>
      <c r="S528" s="149" t="s">
        <v>289</v>
      </c>
      <c r="T528" s="149" t="s">
        <v>1892</v>
      </c>
      <c r="U528" s="149" t="s">
        <v>267</v>
      </c>
      <c r="V528" s="149"/>
      <c r="W528" s="149"/>
      <c r="X528" s="149" t="s">
        <v>310</v>
      </c>
      <c r="Y528" s="149"/>
      <c r="Z528" s="149"/>
      <c r="AA528" s="149"/>
      <c r="AB528" s="149" t="s">
        <v>269</v>
      </c>
      <c r="AC528" s="149" t="s">
        <v>318</v>
      </c>
      <c r="AD528" s="149" t="s">
        <v>1892</v>
      </c>
      <c r="AE528" s="149" t="s">
        <v>271</v>
      </c>
      <c r="AF528" s="149"/>
      <c r="AG528" s="149" t="s">
        <v>272</v>
      </c>
      <c r="AH528" s="149" t="s">
        <v>273</v>
      </c>
      <c r="AI528" s="158">
        <v>59</v>
      </c>
      <c r="AJ528" s="149"/>
      <c r="AK528" s="159" t="s">
        <v>274</v>
      </c>
      <c r="AL528" s="159" t="s">
        <v>274</v>
      </c>
      <c r="AM528" s="149" t="s">
        <v>274</v>
      </c>
      <c r="AN528" s="160">
        <v>4</v>
      </c>
      <c r="AO528" s="149"/>
      <c r="AP528" s="149" t="s">
        <v>274</v>
      </c>
      <c r="AQ528" s="149" t="s">
        <v>275</v>
      </c>
      <c r="AR528" s="158">
        <v>1</v>
      </c>
      <c r="AS528" s="149" t="s">
        <v>275</v>
      </c>
      <c r="AT528" s="149" t="s">
        <v>276</v>
      </c>
      <c r="AU528" s="161">
        <v>1</v>
      </c>
      <c r="AV528" s="159">
        <v>2948.72</v>
      </c>
      <c r="AW528" s="159">
        <v>117.95</v>
      </c>
      <c r="AX528" s="149" t="s">
        <v>274</v>
      </c>
      <c r="AY528" s="162">
        <v>0</v>
      </c>
      <c r="AZ528" s="162" t="s">
        <v>274</v>
      </c>
      <c r="BA528" s="162">
        <v>0</v>
      </c>
      <c r="BB528" s="159">
        <v>2830.77</v>
      </c>
      <c r="BC528" s="162" t="s">
        <v>274</v>
      </c>
      <c r="BD528" s="162">
        <v>0</v>
      </c>
      <c r="BE528" s="159">
        <v>117.95</v>
      </c>
      <c r="BF528" s="159">
        <v>117.95</v>
      </c>
      <c r="BG528" s="159">
        <v>2948.72</v>
      </c>
    </row>
    <row r="529" ht="28.05" customHeight="1" spans="1:59">
      <c r="A529" s="149"/>
      <c r="B529" s="149"/>
      <c r="C529" s="149"/>
      <c r="D529" s="149" t="s">
        <v>2609</v>
      </c>
      <c r="E529" s="340" t="s">
        <v>2768</v>
      </c>
      <c r="F529" s="149" t="s">
        <v>2609</v>
      </c>
      <c r="G529" s="149" t="s">
        <v>2769</v>
      </c>
      <c r="H529" s="149" t="s">
        <v>2770</v>
      </c>
      <c r="I529" s="149" t="s">
        <v>2771</v>
      </c>
      <c r="J529" s="149" t="s">
        <v>2772</v>
      </c>
      <c r="K529" s="149"/>
      <c r="L529" s="149" t="s">
        <v>262</v>
      </c>
      <c r="M529" s="149"/>
      <c r="N529" s="149" t="s">
        <v>263</v>
      </c>
      <c r="O529" s="149" t="s">
        <v>214</v>
      </c>
      <c r="P529" s="149" t="s">
        <v>53</v>
      </c>
      <c r="Q529" s="149"/>
      <c r="R529" s="149" t="s">
        <v>2773</v>
      </c>
      <c r="S529" s="149" t="s">
        <v>785</v>
      </c>
      <c r="T529" s="149" t="s">
        <v>2774</v>
      </c>
      <c r="U529" s="149" t="s">
        <v>267</v>
      </c>
      <c r="V529" s="149"/>
      <c r="W529" s="149"/>
      <c r="X529" s="149" t="s">
        <v>826</v>
      </c>
      <c r="Y529" s="149"/>
      <c r="Z529" s="149"/>
      <c r="AA529" s="149"/>
      <c r="AB529" s="149" t="s">
        <v>269</v>
      </c>
      <c r="AC529" s="149" t="s">
        <v>318</v>
      </c>
      <c r="AD529" s="149" t="s">
        <v>2774</v>
      </c>
      <c r="AE529" s="149" t="s">
        <v>271</v>
      </c>
      <c r="AF529" s="149"/>
      <c r="AG529" s="149" t="s">
        <v>272</v>
      </c>
      <c r="AH529" s="149" t="s">
        <v>273</v>
      </c>
      <c r="AI529" s="158">
        <v>61</v>
      </c>
      <c r="AJ529" s="149"/>
      <c r="AK529" s="159" t="s">
        <v>274</v>
      </c>
      <c r="AL529" s="159" t="s">
        <v>274</v>
      </c>
      <c r="AM529" s="149" t="s">
        <v>274</v>
      </c>
      <c r="AN529" s="160">
        <v>0</v>
      </c>
      <c r="AO529" s="149"/>
      <c r="AP529" s="149" t="s">
        <v>274</v>
      </c>
      <c r="AQ529" s="149" t="s">
        <v>275</v>
      </c>
      <c r="AR529" s="158">
        <v>1</v>
      </c>
      <c r="AS529" s="149" t="s">
        <v>275</v>
      </c>
      <c r="AT529" s="149" t="s">
        <v>276</v>
      </c>
      <c r="AU529" s="161">
        <v>1</v>
      </c>
      <c r="AV529" s="159">
        <v>4379.31</v>
      </c>
      <c r="AW529" s="159">
        <v>0</v>
      </c>
      <c r="AX529" s="149" t="s">
        <v>274</v>
      </c>
      <c r="AY529" s="162">
        <v>0</v>
      </c>
      <c r="AZ529" s="162" t="s">
        <v>274</v>
      </c>
      <c r="BA529" s="159">
        <v>59.92</v>
      </c>
      <c r="BB529" s="159">
        <v>4264.06</v>
      </c>
      <c r="BC529" s="162" t="s">
        <v>274</v>
      </c>
      <c r="BD529" s="159">
        <v>115.25</v>
      </c>
      <c r="BE529" s="159">
        <v>115.25</v>
      </c>
      <c r="BF529" s="162">
        <v>0</v>
      </c>
      <c r="BG529" s="159">
        <v>4379.31</v>
      </c>
    </row>
    <row r="530" ht="28.05" customHeight="1" spans="1:59">
      <c r="A530" s="149"/>
      <c r="B530" s="149"/>
      <c r="C530" s="149"/>
      <c r="D530" s="149" t="s">
        <v>2609</v>
      </c>
      <c r="E530" s="340" t="s">
        <v>2775</v>
      </c>
      <c r="F530" s="149" t="s">
        <v>2609</v>
      </c>
      <c r="G530" s="149" t="s">
        <v>2776</v>
      </c>
      <c r="H530" s="149" t="s">
        <v>2777</v>
      </c>
      <c r="I530" s="149" t="s">
        <v>2778</v>
      </c>
      <c r="J530" s="149" t="s">
        <v>2779</v>
      </c>
      <c r="K530" s="149"/>
      <c r="L530" s="149" t="s">
        <v>262</v>
      </c>
      <c r="M530" s="149"/>
      <c r="N530" s="149" t="s">
        <v>263</v>
      </c>
      <c r="O530" s="149" t="s">
        <v>214</v>
      </c>
      <c r="P530" s="149" t="s">
        <v>53</v>
      </c>
      <c r="Q530" s="149"/>
      <c r="R530" s="149" t="s">
        <v>1350</v>
      </c>
      <c r="S530" s="149" t="s">
        <v>785</v>
      </c>
      <c r="T530" s="149" t="s">
        <v>2774</v>
      </c>
      <c r="U530" s="149" t="s">
        <v>267</v>
      </c>
      <c r="V530" s="149"/>
      <c r="W530" s="149"/>
      <c r="X530" s="149" t="s">
        <v>1351</v>
      </c>
      <c r="Y530" s="149"/>
      <c r="Z530" s="149"/>
      <c r="AA530" s="149"/>
      <c r="AB530" s="149" t="s">
        <v>269</v>
      </c>
      <c r="AC530" s="149" t="s">
        <v>318</v>
      </c>
      <c r="AD530" s="149" t="s">
        <v>2774</v>
      </c>
      <c r="AE530" s="149" t="s">
        <v>271</v>
      </c>
      <c r="AF530" s="149"/>
      <c r="AG530" s="149" t="s">
        <v>272</v>
      </c>
      <c r="AH530" s="149" t="s">
        <v>273</v>
      </c>
      <c r="AI530" s="158">
        <v>61</v>
      </c>
      <c r="AJ530" s="149"/>
      <c r="AK530" s="159" t="s">
        <v>274</v>
      </c>
      <c r="AL530" s="159" t="s">
        <v>274</v>
      </c>
      <c r="AM530" s="149" t="s">
        <v>274</v>
      </c>
      <c r="AN530" s="160">
        <v>0</v>
      </c>
      <c r="AO530" s="149"/>
      <c r="AP530" s="149" t="s">
        <v>274</v>
      </c>
      <c r="AQ530" s="149" t="s">
        <v>275</v>
      </c>
      <c r="AR530" s="158">
        <v>1</v>
      </c>
      <c r="AS530" s="149" t="s">
        <v>275</v>
      </c>
      <c r="AT530" s="149" t="s">
        <v>276</v>
      </c>
      <c r="AU530" s="161">
        <v>1</v>
      </c>
      <c r="AV530" s="159">
        <v>3034.48</v>
      </c>
      <c r="AW530" s="159">
        <v>0</v>
      </c>
      <c r="AX530" s="149" t="s">
        <v>274</v>
      </c>
      <c r="AY530" s="162">
        <v>0</v>
      </c>
      <c r="AZ530" s="162" t="s">
        <v>274</v>
      </c>
      <c r="BA530" s="159">
        <v>102.8</v>
      </c>
      <c r="BB530" s="159">
        <v>3015.9</v>
      </c>
      <c r="BC530" s="162" t="s">
        <v>274</v>
      </c>
      <c r="BD530" s="159">
        <v>18.58</v>
      </c>
      <c r="BE530" s="159">
        <v>18.58</v>
      </c>
      <c r="BF530" s="162">
        <v>0</v>
      </c>
      <c r="BG530" s="159">
        <v>3034.48</v>
      </c>
    </row>
    <row r="531" ht="28.05" customHeight="1" spans="1:59">
      <c r="A531" s="149"/>
      <c r="B531" s="149"/>
      <c r="C531" s="149"/>
      <c r="D531" s="149" t="s">
        <v>2609</v>
      </c>
      <c r="E531" s="340" t="s">
        <v>2780</v>
      </c>
      <c r="F531" s="149" t="s">
        <v>2609</v>
      </c>
      <c r="G531" s="149" t="s">
        <v>2781</v>
      </c>
      <c r="H531" s="149" t="s">
        <v>2612</v>
      </c>
      <c r="I531" s="149" t="s">
        <v>2782</v>
      </c>
      <c r="J531" s="149" t="s">
        <v>2783</v>
      </c>
      <c r="K531" s="149"/>
      <c r="L531" s="149" t="s">
        <v>262</v>
      </c>
      <c r="M531" s="149"/>
      <c r="N531" s="149" t="s">
        <v>263</v>
      </c>
      <c r="O531" s="149" t="s">
        <v>214</v>
      </c>
      <c r="P531" s="149" t="s">
        <v>53</v>
      </c>
      <c r="Q531" s="149"/>
      <c r="R531" s="149" t="s">
        <v>2784</v>
      </c>
      <c r="S531" s="149" t="s">
        <v>785</v>
      </c>
      <c r="T531" s="149" t="s">
        <v>1908</v>
      </c>
      <c r="U531" s="149" t="s">
        <v>267</v>
      </c>
      <c r="V531" s="149"/>
      <c r="W531" s="149"/>
      <c r="X531" s="149" t="s">
        <v>705</v>
      </c>
      <c r="Y531" s="149"/>
      <c r="Z531" s="149"/>
      <c r="AA531" s="149"/>
      <c r="AB531" s="149" t="s">
        <v>269</v>
      </c>
      <c r="AC531" s="149" t="s">
        <v>270</v>
      </c>
      <c r="AD531" s="149" t="s">
        <v>1908</v>
      </c>
      <c r="AE531" s="149" t="s">
        <v>271</v>
      </c>
      <c r="AF531" s="149"/>
      <c r="AG531" s="149" t="s">
        <v>272</v>
      </c>
      <c r="AH531" s="149" t="s">
        <v>273</v>
      </c>
      <c r="AI531" s="158">
        <v>46</v>
      </c>
      <c r="AJ531" s="149"/>
      <c r="AK531" s="159" t="s">
        <v>274</v>
      </c>
      <c r="AL531" s="159" t="s">
        <v>274</v>
      </c>
      <c r="AM531" s="149" t="s">
        <v>274</v>
      </c>
      <c r="AN531" s="160">
        <v>4</v>
      </c>
      <c r="AO531" s="149"/>
      <c r="AP531" s="149" t="s">
        <v>274</v>
      </c>
      <c r="AQ531" s="149" t="s">
        <v>275</v>
      </c>
      <c r="AR531" s="158">
        <v>1</v>
      </c>
      <c r="AS531" s="149" t="s">
        <v>275</v>
      </c>
      <c r="AT531" s="149" t="s">
        <v>276</v>
      </c>
      <c r="AU531" s="161">
        <v>1</v>
      </c>
      <c r="AV531" s="159">
        <v>3938.06</v>
      </c>
      <c r="AW531" s="159">
        <v>157.52</v>
      </c>
      <c r="AX531" s="149" t="s">
        <v>274</v>
      </c>
      <c r="AY531" s="159">
        <v>53.5</v>
      </c>
      <c r="AZ531" s="159">
        <v>53.5</v>
      </c>
      <c r="BA531" s="159">
        <v>214</v>
      </c>
      <c r="BB531" s="159">
        <v>2819.74</v>
      </c>
      <c r="BC531" s="162" t="s">
        <v>274</v>
      </c>
      <c r="BD531" s="159">
        <v>211.84</v>
      </c>
      <c r="BE531" s="159">
        <v>1118.32</v>
      </c>
      <c r="BF531" s="159">
        <v>906.48</v>
      </c>
      <c r="BG531" s="159">
        <v>3938.06</v>
      </c>
    </row>
    <row r="532" ht="28.05" customHeight="1" spans="1:59">
      <c r="A532" s="149"/>
      <c r="B532" s="149"/>
      <c r="C532" s="149"/>
      <c r="D532" s="149" t="s">
        <v>2609</v>
      </c>
      <c r="E532" s="340" t="s">
        <v>2785</v>
      </c>
      <c r="F532" s="149" t="s">
        <v>2609</v>
      </c>
      <c r="G532" s="149" t="s">
        <v>2786</v>
      </c>
      <c r="H532" s="149" t="s">
        <v>2612</v>
      </c>
      <c r="I532" s="149" t="s">
        <v>2782</v>
      </c>
      <c r="J532" s="149" t="s">
        <v>2787</v>
      </c>
      <c r="K532" s="149"/>
      <c r="L532" s="149" t="s">
        <v>262</v>
      </c>
      <c r="M532" s="149"/>
      <c r="N532" s="149" t="s">
        <v>263</v>
      </c>
      <c r="O532" s="149" t="s">
        <v>214</v>
      </c>
      <c r="P532" s="149" t="s">
        <v>53</v>
      </c>
      <c r="Q532" s="149"/>
      <c r="R532" s="149" t="s">
        <v>2788</v>
      </c>
      <c r="S532" s="149" t="s">
        <v>785</v>
      </c>
      <c r="T532" s="149" t="s">
        <v>1908</v>
      </c>
      <c r="U532" s="149" t="s">
        <v>267</v>
      </c>
      <c r="V532" s="149"/>
      <c r="W532" s="149"/>
      <c r="X532" s="149" t="s">
        <v>1886</v>
      </c>
      <c r="Y532" s="149"/>
      <c r="Z532" s="149"/>
      <c r="AA532" s="149"/>
      <c r="AB532" s="149" t="s">
        <v>269</v>
      </c>
      <c r="AC532" s="149" t="s">
        <v>270</v>
      </c>
      <c r="AD532" s="149" t="s">
        <v>1908</v>
      </c>
      <c r="AE532" s="149" t="s">
        <v>271</v>
      </c>
      <c r="AF532" s="149"/>
      <c r="AG532" s="149" t="s">
        <v>272</v>
      </c>
      <c r="AH532" s="149" t="s">
        <v>273</v>
      </c>
      <c r="AI532" s="158">
        <v>46</v>
      </c>
      <c r="AJ532" s="149"/>
      <c r="AK532" s="159" t="s">
        <v>274</v>
      </c>
      <c r="AL532" s="159" t="s">
        <v>274</v>
      </c>
      <c r="AM532" s="149" t="s">
        <v>274</v>
      </c>
      <c r="AN532" s="160">
        <v>4</v>
      </c>
      <c r="AO532" s="149"/>
      <c r="AP532" s="149" t="s">
        <v>274</v>
      </c>
      <c r="AQ532" s="149" t="s">
        <v>275</v>
      </c>
      <c r="AR532" s="158">
        <v>1</v>
      </c>
      <c r="AS532" s="149" t="s">
        <v>275</v>
      </c>
      <c r="AT532" s="149" t="s">
        <v>276</v>
      </c>
      <c r="AU532" s="161">
        <v>1</v>
      </c>
      <c r="AV532" s="159">
        <v>3938.05</v>
      </c>
      <c r="AW532" s="159">
        <v>157.52</v>
      </c>
      <c r="AX532" s="149" t="s">
        <v>274</v>
      </c>
      <c r="AY532" s="159">
        <v>53.5</v>
      </c>
      <c r="AZ532" s="159">
        <v>53.5</v>
      </c>
      <c r="BA532" s="159">
        <v>214</v>
      </c>
      <c r="BB532" s="159">
        <v>2819.74</v>
      </c>
      <c r="BC532" s="162" t="s">
        <v>274</v>
      </c>
      <c r="BD532" s="159">
        <v>211.83</v>
      </c>
      <c r="BE532" s="159">
        <v>1118.31</v>
      </c>
      <c r="BF532" s="159">
        <v>906.48</v>
      </c>
      <c r="BG532" s="159">
        <v>3938.05</v>
      </c>
    </row>
    <row r="533" ht="28.05" customHeight="1" spans="1:59">
      <c r="A533" s="149"/>
      <c r="B533" s="149"/>
      <c r="C533" s="149"/>
      <c r="D533" s="149" t="s">
        <v>2609</v>
      </c>
      <c r="E533" s="340" t="s">
        <v>2789</v>
      </c>
      <c r="F533" s="149" t="s">
        <v>2609</v>
      </c>
      <c r="G533" s="149" t="s">
        <v>2790</v>
      </c>
      <c r="H533" s="149" t="s">
        <v>2721</v>
      </c>
      <c r="I533" s="149" t="s">
        <v>2791</v>
      </c>
      <c r="J533" s="149" t="s">
        <v>2792</v>
      </c>
      <c r="K533" s="149"/>
      <c r="L533" s="149" t="s">
        <v>262</v>
      </c>
      <c r="M533" s="149"/>
      <c r="N533" s="149" t="s">
        <v>263</v>
      </c>
      <c r="O533" s="149" t="s">
        <v>214</v>
      </c>
      <c r="P533" s="149" t="s">
        <v>53</v>
      </c>
      <c r="Q533" s="149"/>
      <c r="R533" s="149" t="s">
        <v>2793</v>
      </c>
      <c r="S533" s="149" t="s">
        <v>289</v>
      </c>
      <c r="T533" s="149" t="s">
        <v>684</v>
      </c>
      <c r="U533" s="149" t="s">
        <v>267</v>
      </c>
      <c r="V533" s="149"/>
      <c r="W533" s="149"/>
      <c r="X533" s="149" t="s">
        <v>336</v>
      </c>
      <c r="Y533" s="149"/>
      <c r="Z533" s="149"/>
      <c r="AA533" s="149"/>
      <c r="AB533" s="149" t="s">
        <v>269</v>
      </c>
      <c r="AC533" s="149" t="s">
        <v>318</v>
      </c>
      <c r="AD533" s="149" t="s">
        <v>684</v>
      </c>
      <c r="AE533" s="149" t="s">
        <v>271</v>
      </c>
      <c r="AF533" s="149"/>
      <c r="AG533" s="149" t="s">
        <v>272</v>
      </c>
      <c r="AH533" s="149" t="s">
        <v>273</v>
      </c>
      <c r="AI533" s="158">
        <v>59</v>
      </c>
      <c r="AJ533" s="149"/>
      <c r="AK533" s="159" t="s">
        <v>274</v>
      </c>
      <c r="AL533" s="159" t="s">
        <v>274</v>
      </c>
      <c r="AM533" s="149" t="s">
        <v>274</v>
      </c>
      <c r="AN533" s="160">
        <v>4</v>
      </c>
      <c r="AO533" s="149"/>
      <c r="AP533" s="149" t="s">
        <v>274</v>
      </c>
      <c r="AQ533" s="149" t="s">
        <v>275</v>
      </c>
      <c r="AR533" s="158">
        <v>1</v>
      </c>
      <c r="AS533" s="149" t="s">
        <v>275</v>
      </c>
      <c r="AT533" s="149" t="s">
        <v>276</v>
      </c>
      <c r="AU533" s="161">
        <v>1</v>
      </c>
      <c r="AV533" s="159">
        <v>3931.63</v>
      </c>
      <c r="AW533" s="159">
        <v>157.27</v>
      </c>
      <c r="AX533" s="149" t="s">
        <v>274</v>
      </c>
      <c r="AY533" s="162">
        <v>0</v>
      </c>
      <c r="AZ533" s="162" t="s">
        <v>274</v>
      </c>
      <c r="BA533" s="162">
        <v>0</v>
      </c>
      <c r="BB533" s="159">
        <v>3774.36</v>
      </c>
      <c r="BC533" s="162" t="s">
        <v>274</v>
      </c>
      <c r="BD533" s="162">
        <v>0</v>
      </c>
      <c r="BE533" s="159">
        <v>157.27</v>
      </c>
      <c r="BF533" s="159">
        <v>157.27</v>
      </c>
      <c r="BG533" s="159">
        <v>3931.63</v>
      </c>
    </row>
    <row r="534" ht="28.05" customHeight="1" spans="1:59">
      <c r="A534" s="149"/>
      <c r="B534" s="149"/>
      <c r="C534" s="149"/>
      <c r="D534" s="149" t="s">
        <v>2609</v>
      </c>
      <c r="E534" s="340" t="s">
        <v>2794</v>
      </c>
      <c r="F534" s="149" t="s">
        <v>2609</v>
      </c>
      <c r="G534" s="149" t="s">
        <v>2795</v>
      </c>
      <c r="H534" s="149" t="s">
        <v>2721</v>
      </c>
      <c r="I534" s="149" t="s">
        <v>2791</v>
      </c>
      <c r="J534" s="149" t="s">
        <v>2796</v>
      </c>
      <c r="K534" s="149"/>
      <c r="L534" s="149" t="s">
        <v>262</v>
      </c>
      <c r="M534" s="149"/>
      <c r="N534" s="149" t="s">
        <v>263</v>
      </c>
      <c r="O534" s="149" t="s">
        <v>214</v>
      </c>
      <c r="P534" s="149" t="s">
        <v>53</v>
      </c>
      <c r="Q534" s="149"/>
      <c r="R534" s="149" t="s">
        <v>2797</v>
      </c>
      <c r="S534" s="149" t="s">
        <v>289</v>
      </c>
      <c r="T534" s="149" t="s">
        <v>684</v>
      </c>
      <c r="U534" s="149" t="s">
        <v>267</v>
      </c>
      <c r="V534" s="149"/>
      <c r="W534" s="149"/>
      <c r="X534" s="149" t="s">
        <v>336</v>
      </c>
      <c r="Y534" s="149"/>
      <c r="Z534" s="149"/>
      <c r="AA534" s="149"/>
      <c r="AB534" s="149" t="s">
        <v>269</v>
      </c>
      <c r="AC534" s="149" t="s">
        <v>318</v>
      </c>
      <c r="AD534" s="149" t="s">
        <v>684</v>
      </c>
      <c r="AE534" s="149" t="s">
        <v>271</v>
      </c>
      <c r="AF534" s="149"/>
      <c r="AG534" s="149" t="s">
        <v>272</v>
      </c>
      <c r="AH534" s="149" t="s">
        <v>273</v>
      </c>
      <c r="AI534" s="158">
        <v>59</v>
      </c>
      <c r="AJ534" s="149"/>
      <c r="AK534" s="159" t="s">
        <v>274</v>
      </c>
      <c r="AL534" s="159" t="s">
        <v>274</v>
      </c>
      <c r="AM534" s="149" t="s">
        <v>274</v>
      </c>
      <c r="AN534" s="160">
        <v>4</v>
      </c>
      <c r="AO534" s="149"/>
      <c r="AP534" s="149" t="s">
        <v>274</v>
      </c>
      <c r="AQ534" s="149" t="s">
        <v>275</v>
      </c>
      <c r="AR534" s="158">
        <v>1</v>
      </c>
      <c r="AS534" s="149" t="s">
        <v>275</v>
      </c>
      <c r="AT534" s="149" t="s">
        <v>276</v>
      </c>
      <c r="AU534" s="161">
        <v>1</v>
      </c>
      <c r="AV534" s="159">
        <v>3931.62</v>
      </c>
      <c r="AW534" s="159">
        <v>157.26</v>
      </c>
      <c r="AX534" s="149" t="s">
        <v>274</v>
      </c>
      <c r="AY534" s="162">
        <v>0</v>
      </c>
      <c r="AZ534" s="162" t="s">
        <v>274</v>
      </c>
      <c r="BA534" s="162">
        <v>0</v>
      </c>
      <c r="BB534" s="159">
        <v>3774.36</v>
      </c>
      <c r="BC534" s="162" t="s">
        <v>274</v>
      </c>
      <c r="BD534" s="162">
        <v>0</v>
      </c>
      <c r="BE534" s="159">
        <v>157.26</v>
      </c>
      <c r="BF534" s="159">
        <v>157.26</v>
      </c>
      <c r="BG534" s="159">
        <v>3931.62</v>
      </c>
    </row>
    <row r="535" ht="28.05" customHeight="1" spans="1:59">
      <c r="A535" s="149"/>
      <c r="B535" s="149"/>
      <c r="C535" s="149"/>
      <c r="D535" s="149" t="s">
        <v>2609</v>
      </c>
      <c r="E535" s="340" t="s">
        <v>2798</v>
      </c>
      <c r="F535" s="149" t="s">
        <v>2609</v>
      </c>
      <c r="G535" s="149" t="s">
        <v>2799</v>
      </c>
      <c r="H535" s="149" t="s">
        <v>2800</v>
      </c>
      <c r="I535" s="149" t="s">
        <v>2801</v>
      </c>
      <c r="J535" s="149" t="s">
        <v>2802</v>
      </c>
      <c r="K535" s="149"/>
      <c r="L535" s="149" t="s">
        <v>262</v>
      </c>
      <c r="M535" s="149"/>
      <c r="N535" s="149" t="s">
        <v>263</v>
      </c>
      <c r="O535" s="149" t="s">
        <v>214</v>
      </c>
      <c r="P535" s="149" t="s">
        <v>53</v>
      </c>
      <c r="Q535" s="149"/>
      <c r="R535" s="149" t="s">
        <v>1945</v>
      </c>
      <c r="S535" s="149" t="s">
        <v>289</v>
      </c>
      <c r="T535" s="149" t="s">
        <v>684</v>
      </c>
      <c r="U535" s="149" t="s">
        <v>267</v>
      </c>
      <c r="V535" s="149"/>
      <c r="W535" s="149"/>
      <c r="X535" s="149" t="s">
        <v>336</v>
      </c>
      <c r="Y535" s="149"/>
      <c r="Z535" s="149"/>
      <c r="AA535" s="149"/>
      <c r="AB535" s="149" t="s">
        <v>269</v>
      </c>
      <c r="AC535" s="149" t="s">
        <v>318</v>
      </c>
      <c r="AD535" s="149" t="s">
        <v>684</v>
      </c>
      <c r="AE535" s="149" t="s">
        <v>271</v>
      </c>
      <c r="AF535" s="149"/>
      <c r="AG535" s="149" t="s">
        <v>272</v>
      </c>
      <c r="AH535" s="149" t="s">
        <v>273</v>
      </c>
      <c r="AI535" s="158">
        <v>60</v>
      </c>
      <c r="AJ535" s="149"/>
      <c r="AK535" s="159" t="s">
        <v>274</v>
      </c>
      <c r="AL535" s="159" t="s">
        <v>274</v>
      </c>
      <c r="AM535" s="149" t="s">
        <v>274</v>
      </c>
      <c r="AN535" s="160">
        <v>4</v>
      </c>
      <c r="AO535" s="149"/>
      <c r="AP535" s="149" t="s">
        <v>274</v>
      </c>
      <c r="AQ535" s="149" t="s">
        <v>275</v>
      </c>
      <c r="AR535" s="158">
        <v>1</v>
      </c>
      <c r="AS535" s="149" t="s">
        <v>275</v>
      </c>
      <c r="AT535" s="149" t="s">
        <v>276</v>
      </c>
      <c r="AU535" s="161">
        <v>1</v>
      </c>
      <c r="AV535" s="159">
        <v>6495.73</v>
      </c>
      <c r="AW535" s="159">
        <v>259.83</v>
      </c>
      <c r="AX535" s="149" t="s">
        <v>274</v>
      </c>
      <c r="AY535" s="162">
        <v>0</v>
      </c>
      <c r="AZ535" s="162" t="s">
        <v>274</v>
      </c>
      <c r="BA535" s="162">
        <v>0</v>
      </c>
      <c r="BB535" s="159">
        <v>6235.9</v>
      </c>
      <c r="BC535" s="162" t="s">
        <v>274</v>
      </c>
      <c r="BD535" s="162">
        <v>0</v>
      </c>
      <c r="BE535" s="159">
        <v>259.83</v>
      </c>
      <c r="BF535" s="159">
        <v>259.83</v>
      </c>
      <c r="BG535" s="159">
        <v>6495.73</v>
      </c>
    </row>
    <row r="536" ht="28.05" customHeight="1" spans="1:59">
      <c r="A536" s="149"/>
      <c r="B536" s="149"/>
      <c r="C536" s="149"/>
      <c r="D536" s="149" t="s">
        <v>2609</v>
      </c>
      <c r="E536" s="340" t="s">
        <v>2803</v>
      </c>
      <c r="F536" s="149" t="s">
        <v>2609</v>
      </c>
      <c r="G536" s="149" t="s">
        <v>2804</v>
      </c>
      <c r="H536" s="149" t="s">
        <v>2691</v>
      </c>
      <c r="I536" s="149" t="s">
        <v>2805</v>
      </c>
      <c r="J536" s="149" t="s">
        <v>2806</v>
      </c>
      <c r="K536" s="149"/>
      <c r="L536" s="149" t="s">
        <v>262</v>
      </c>
      <c r="M536" s="149"/>
      <c r="N536" s="149" t="s">
        <v>263</v>
      </c>
      <c r="O536" s="149" t="s">
        <v>214</v>
      </c>
      <c r="P536" s="149" t="s">
        <v>53</v>
      </c>
      <c r="Q536" s="149"/>
      <c r="R536" s="149" t="s">
        <v>2807</v>
      </c>
      <c r="S536" s="149" t="s">
        <v>785</v>
      </c>
      <c r="T536" s="149" t="s">
        <v>1923</v>
      </c>
      <c r="U536" s="149" t="s">
        <v>267</v>
      </c>
      <c r="V536" s="149"/>
      <c r="W536" s="149"/>
      <c r="X536" s="149" t="s">
        <v>1351</v>
      </c>
      <c r="Y536" s="149"/>
      <c r="Z536" s="149"/>
      <c r="AA536" s="149"/>
      <c r="AB536" s="149" t="s">
        <v>269</v>
      </c>
      <c r="AC536" s="149" t="s">
        <v>318</v>
      </c>
      <c r="AD536" s="149" t="s">
        <v>1923</v>
      </c>
      <c r="AE536" s="149" t="s">
        <v>271</v>
      </c>
      <c r="AF536" s="149"/>
      <c r="AG536" s="149" t="s">
        <v>272</v>
      </c>
      <c r="AH536" s="149" t="s">
        <v>273</v>
      </c>
      <c r="AI536" s="158">
        <v>61</v>
      </c>
      <c r="AJ536" s="149"/>
      <c r="AK536" s="159" t="s">
        <v>274</v>
      </c>
      <c r="AL536" s="159" t="s">
        <v>274</v>
      </c>
      <c r="AM536" s="149" t="s">
        <v>274</v>
      </c>
      <c r="AN536" s="160">
        <v>0</v>
      </c>
      <c r="AO536" s="149"/>
      <c r="AP536" s="149" t="s">
        <v>274</v>
      </c>
      <c r="AQ536" s="149" t="s">
        <v>275</v>
      </c>
      <c r="AR536" s="158">
        <v>1</v>
      </c>
      <c r="AS536" s="149" t="s">
        <v>275</v>
      </c>
      <c r="AT536" s="149" t="s">
        <v>276</v>
      </c>
      <c r="AU536" s="161">
        <v>1</v>
      </c>
      <c r="AV536" s="159">
        <v>3097.35</v>
      </c>
      <c r="AW536" s="159">
        <v>0</v>
      </c>
      <c r="AX536" s="149" t="s">
        <v>274</v>
      </c>
      <c r="AY536" s="162">
        <v>0</v>
      </c>
      <c r="AZ536" s="162" t="s">
        <v>274</v>
      </c>
      <c r="BA536" s="159">
        <v>51.46</v>
      </c>
      <c r="BB536" s="159">
        <v>3024.92</v>
      </c>
      <c r="BC536" s="162" t="s">
        <v>274</v>
      </c>
      <c r="BD536" s="159">
        <v>72.43</v>
      </c>
      <c r="BE536" s="159">
        <v>72.43</v>
      </c>
      <c r="BF536" s="162">
        <v>0</v>
      </c>
      <c r="BG536" s="159">
        <v>3097.35</v>
      </c>
    </row>
    <row r="537" ht="28.05" customHeight="1" spans="1:59">
      <c r="A537" s="149"/>
      <c r="B537" s="149"/>
      <c r="C537" s="149"/>
      <c r="D537" s="149" t="s">
        <v>2609</v>
      </c>
      <c r="E537" s="340" t="s">
        <v>2808</v>
      </c>
      <c r="F537" s="149" t="s">
        <v>2609</v>
      </c>
      <c r="G537" s="149" t="s">
        <v>2809</v>
      </c>
      <c r="H537" s="149" t="s">
        <v>2721</v>
      </c>
      <c r="I537" s="149" t="s">
        <v>2791</v>
      </c>
      <c r="J537" s="149" t="s">
        <v>2810</v>
      </c>
      <c r="K537" s="149"/>
      <c r="L537" s="149" t="s">
        <v>262</v>
      </c>
      <c r="M537" s="149"/>
      <c r="N537" s="149" t="s">
        <v>263</v>
      </c>
      <c r="O537" s="149" t="s">
        <v>214</v>
      </c>
      <c r="P537" s="149" t="s">
        <v>53</v>
      </c>
      <c r="Q537" s="149"/>
      <c r="R537" s="149" t="s">
        <v>2811</v>
      </c>
      <c r="S537" s="149" t="s">
        <v>289</v>
      </c>
      <c r="T537" s="149" t="s">
        <v>684</v>
      </c>
      <c r="U537" s="149" t="s">
        <v>267</v>
      </c>
      <c r="V537" s="149"/>
      <c r="W537" s="149"/>
      <c r="X537" s="149" t="s">
        <v>336</v>
      </c>
      <c r="Y537" s="149"/>
      <c r="Z537" s="149"/>
      <c r="AA537" s="149"/>
      <c r="AB537" s="149" t="s">
        <v>269</v>
      </c>
      <c r="AC537" s="149" t="s">
        <v>318</v>
      </c>
      <c r="AD537" s="149" t="s">
        <v>684</v>
      </c>
      <c r="AE537" s="149" t="s">
        <v>271</v>
      </c>
      <c r="AF537" s="149"/>
      <c r="AG537" s="149" t="s">
        <v>272</v>
      </c>
      <c r="AH537" s="149" t="s">
        <v>273</v>
      </c>
      <c r="AI537" s="158">
        <v>59</v>
      </c>
      <c r="AJ537" s="149"/>
      <c r="AK537" s="159" t="s">
        <v>274</v>
      </c>
      <c r="AL537" s="159" t="s">
        <v>274</v>
      </c>
      <c r="AM537" s="149" t="s">
        <v>274</v>
      </c>
      <c r="AN537" s="160">
        <v>4</v>
      </c>
      <c r="AO537" s="149"/>
      <c r="AP537" s="149" t="s">
        <v>274</v>
      </c>
      <c r="AQ537" s="149" t="s">
        <v>275</v>
      </c>
      <c r="AR537" s="158">
        <v>1</v>
      </c>
      <c r="AS537" s="149" t="s">
        <v>275</v>
      </c>
      <c r="AT537" s="149" t="s">
        <v>276</v>
      </c>
      <c r="AU537" s="161">
        <v>1</v>
      </c>
      <c r="AV537" s="159">
        <v>3931.62</v>
      </c>
      <c r="AW537" s="159">
        <v>157.26</v>
      </c>
      <c r="AX537" s="149" t="s">
        <v>274</v>
      </c>
      <c r="AY537" s="162">
        <v>0</v>
      </c>
      <c r="AZ537" s="162" t="s">
        <v>274</v>
      </c>
      <c r="BA537" s="162">
        <v>0</v>
      </c>
      <c r="BB537" s="159">
        <v>3774.36</v>
      </c>
      <c r="BC537" s="162" t="s">
        <v>274</v>
      </c>
      <c r="BD537" s="162">
        <v>0</v>
      </c>
      <c r="BE537" s="159">
        <v>157.26</v>
      </c>
      <c r="BF537" s="159">
        <v>157.26</v>
      </c>
      <c r="BG537" s="159">
        <v>3931.62</v>
      </c>
    </row>
    <row r="538" ht="28.05" customHeight="1" spans="1:59">
      <c r="A538" s="149"/>
      <c r="B538" s="149"/>
      <c r="C538" s="149"/>
      <c r="D538" s="149" t="s">
        <v>2609</v>
      </c>
      <c r="E538" s="340" t="s">
        <v>2812</v>
      </c>
      <c r="F538" s="149" t="s">
        <v>2609</v>
      </c>
      <c r="G538" s="149" t="s">
        <v>2813</v>
      </c>
      <c r="H538" s="149" t="s">
        <v>2814</v>
      </c>
      <c r="I538" s="149" t="s">
        <v>675</v>
      </c>
      <c r="J538" s="149" t="s">
        <v>2815</v>
      </c>
      <c r="K538" s="149"/>
      <c r="L538" s="149" t="s">
        <v>262</v>
      </c>
      <c r="M538" s="149"/>
      <c r="N538" s="149" t="s">
        <v>263</v>
      </c>
      <c r="O538" s="149" t="s">
        <v>214</v>
      </c>
      <c r="P538" s="149" t="s">
        <v>53</v>
      </c>
      <c r="Q538" s="149"/>
      <c r="R538" s="149" t="s">
        <v>2816</v>
      </c>
      <c r="S538" s="149" t="s">
        <v>289</v>
      </c>
      <c r="T538" s="149" t="s">
        <v>684</v>
      </c>
      <c r="U538" s="149" t="s">
        <v>267</v>
      </c>
      <c r="V538" s="149"/>
      <c r="W538" s="149"/>
      <c r="X538" s="149" t="s">
        <v>310</v>
      </c>
      <c r="Y538" s="149"/>
      <c r="Z538" s="149"/>
      <c r="AA538" s="149"/>
      <c r="AB538" s="149" t="s">
        <v>269</v>
      </c>
      <c r="AC538" s="149" t="s">
        <v>318</v>
      </c>
      <c r="AD538" s="149" t="s">
        <v>684</v>
      </c>
      <c r="AE538" s="149" t="s">
        <v>271</v>
      </c>
      <c r="AF538" s="149"/>
      <c r="AG538" s="149" t="s">
        <v>272</v>
      </c>
      <c r="AH538" s="149" t="s">
        <v>273</v>
      </c>
      <c r="AI538" s="158">
        <v>59</v>
      </c>
      <c r="AJ538" s="149"/>
      <c r="AK538" s="159" t="s">
        <v>274</v>
      </c>
      <c r="AL538" s="159" t="s">
        <v>274</v>
      </c>
      <c r="AM538" s="149" t="s">
        <v>274</v>
      </c>
      <c r="AN538" s="160">
        <v>4</v>
      </c>
      <c r="AO538" s="149"/>
      <c r="AP538" s="149" t="s">
        <v>274</v>
      </c>
      <c r="AQ538" s="149" t="s">
        <v>275</v>
      </c>
      <c r="AR538" s="158">
        <v>1</v>
      </c>
      <c r="AS538" s="149" t="s">
        <v>275</v>
      </c>
      <c r="AT538" s="149" t="s">
        <v>276</v>
      </c>
      <c r="AU538" s="161">
        <v>1</v>
      </c>
      <c r="AV538" s="159">
        <v>1452.99</v>
      </c>
      <c r="AW538" s="159">
        <v>58.12</v>
      </c>
      <c r="AX538" s="149" t="s">
        <v>274</v>
      </c>
      <c r="AY538" s="162">
        <v>0</v>
      </c>
      <c r="AZ538" s="162" t="s">
        <v>274</v>
      </c>
      <c r="BA538" s="162">
        <v>0</v>
      </c>
      <c r="BB538" s="159">
        <v>1394.87</v>
      </c>
      <c r="BC538" s="162" t="s">
        <v>274</v>
      </c>
      <c r="BD538" s="162">
        <v>0</v>
      </c>
      <c r="BE538" s="159">
        <v>58.12</v>
      </c>
      <c r="BF538" s="159">
        <v>58.12</v>
      </c>
      <c r="BG538" s="159">
        <v>1452.99</v>
      </c>
    </row>
    <row r="539" ht="28.05" customHeight="1" spans="1:59">
      <c r="A539" s="149"/>
      <c r="B539" s="149"/>
      <c r="C539" s="149"/>
      <c r="D539" s="149" t="s">
        <v>2609</v>
      </c>
      <c r="E539" s="340" t="s">
        <v>2817</v>
      </c>
      <c r="F539" s="149" t="s">
        <v>2609</v>
      </c>
      <c r="G539" s="149" t="s">
        <v>2818</v>
      </c>
      <c r="H539" s="149" t="s">
        <v>2819</v>
      </c>
      <c r="I539" s="149"/>
      <c r="J539" s="149" t="s">
        <v>2820</v>
      </c>
      <c r="K539" s="149"/>
      <c r="L539" s="149" t="s">
        <v>262</v>
      </c>
      <c r="M539" s="149"/>
      <c r="N539" s="149" t="s">
        <v>263</v>
      </c>
      <c r="O539" s="149" t="s">
        <v>214</v>
      </c>
      <c r="P539" s="149" t="s">
        <v>53</v>
      </c>
      <c r="Q539" s="149"/>
      <c r="R539" s="149" t="s">
        <v>2821</v>
      </c>
      <c r="S539" s="149" t="s">
        <v>289</v>
      </c>
      <c r="T539" s="149" t="s">
        <v>1934</v>
      </c>
      <c r="U539" s="149" t="s">
        <v>267</v>
      </c>
      <c r="V539" s="149"/>
      <c r="W539" s="149"/>
      <c r="X539" s="149" t="s">
        <v>310</v>
      </c>
      <c r="Y539" s="149"/>
      <c r="Z539" s="149"/>
      <c r="AA539" s="149"/>
      <c r="AB539" s="149" t="s">
        <v>269</v>
      </c>
      <c r="AC539" s="149" t="s">
        <v>318</v>
      </c>
      <c r="AD539" s="149" t="s">
        <v>1934</v>
      </c>
      <c r="AE539" s="149" t="s">
        <v>271</v>
      </c>
      <c r="AF539" s="149"/>
      <c r="AG539" s="149" t="s">
        <v>272</v>
      </c>
      <c r="AH539" s="149" t="s">
        <v>273</v>
      </c>
      <c r="AI539" s="158">
        <v>60</v>
      </c>
      <c r="AJ539" s="149"/>
      <c r="AK539" s="159" t="s">
        <v>274</v>
      </c>
      <c r="AL539" s="159" t="s">
        <v>274</v>
      </c>
      <c r="AM539" s="149" t="s">
        <v>274</v>
      </c>
      <c r="AN539" s="160">
        <v>4</v>
      </c>
      <c r="AO539" s="149"/>
      <c r="AP539" s="149" t="s">
        <v>274</v>
      </c>
      <c r="AQ539" s="149" t="s">
        <v>275</v>
      </c>
      <c r="AR539" s="158">
        <v>1</v>
      </c>
      <c r="AS539" s="149" t="s">
        <v>275</v>
      </c>
      <c r="AT539" s="149" t="s">
        <v>276</v>
      </c>
      <c r="AU539" s="161">
        <v>1</v>
      </c>
      <c r="AV539" s="159">
        <v>3760.68</v>
      </c>
      <c r="AW539" s="159">
        <v>150.43</v>
      </c>
      <c r="AX539" s="149" t="s">
        <v>274</v>
      </c>
      <c r="AY539" s="162">
        <v>0</v>
      </c>
      <c r="AZ539" s="162" t="s">
        <v>274</v>
      </c>
      <c r="BA539" s="162">
        <v>0</v>
      </c>
      <c r="BB539" s="159">
        <v>3610.25</v>
      </c>
      <c r="BC539" s="162" t="s">
        <v>274</v>
      </c>
      <c r="BD539" s="162">
        <v>0</v>
      </c>
      <c r="BE539" s="159">
        <v>150.43</v>
      </c>
      <c r="BF539" s="159">
        <v>150.43</v>
      </c>
      <c r="BG539" s="159">
        <v>3760.68</v>
      </c>
    </row>
    <row r="540" ht="28.05" customHeight="1" spans="1:59">
      <c r="A540" s="149"/>
      <c r="B540" s="149"/>
      <c r="C540" s="149"/>
      <c r="D540" s="149" t="s">
        <v>2609</v>
      </c>
      <c r="E540" s="340" t="s">
        <v>2822</v>
      </c>
      <c r="F540" s="149" t="s">
        <v>2609</v>
      </c>
      <c r="G540" s="149" t="s">
        <v>2823</v>
      </c>
      <c r="H540" s="149" t="s">
        <v>2819</v>
      </c>
      <c r="I540" s="149"/>
      <c r="J540" s="149" t="s">
        <v>2824</v>
      </c>
      <c r="K540" s="149"/>
      <c r="L540" s="149" t="s">
        <v>262</v>
      </c>
      <c r="M540" s="149"/>
      <c r="N540" s="149" t="s">
        <v>263</v>
      </c>
      <c r="O540" s="149" t="s">
        <v>214</v>
      </c>
      <c r="P540" s="149" t="s">
        <v>53</v>
      </c>
      <c r="Q540" s="149"/>
      <c r="R540" s="149" t="s">
        <v>2825</v>
      </c>
      <c r="S540" s="149" t="s">
        <v>289</v>
      </c>
      <c r="T540" s="149" t="s">
        <v>2826</v>
      </c>
      <c r="U540" s="149" t="s">
        <v>267</v>
      </c>
      <c r="V540" s="149"/>
      <c r="W540" s="149"/>
      <c r="X540" s="149" t="s">
        <v>310</v>
      </c>
      <c r="Y540" s="149"/>
      <c r="Z540" s="149"/>
      <c r="AA540" s="149"/>
      <c r="AB540" s="149" t="s">
        <v>269</v>
      </c>
      <c r="AC540" s="149" t="s">
        <v>318</v>
      </c>
      <c r="AD540" s="149" t="s">
        <v>2826</v>
      </c>
      <c r="AE540" s="149" t="s">
        <v>271</v>
      </c>
      <c r="AF540" s="149"/>
      <c r="AG540" s="149" t="s">
        <v>272</v>
      </c>
      <c r="AH540" s="149" t="s">
        <v>273</v>
      </c>
      <c r="AI540" s="158">
        <v>59</v>
      </c>
      <c r="AJ540" s="149"/>
      <c r="AK540" s="159" t="s">
        <v>274</v>
      </c>
      <c r="AL540" s="159" t="s">
        <v>274</v>
      </c>
      <c r="AM540" s="149" t="s">
        <v>274</v>
      </c>
      <c r="AN540" s="160">
        <v>4</v>
      </c>
      <c r="AO540" s="149"/>
      <c r="AP540" s="149" t="s">
        <v>274</v>
      </c>
      <c r="AQ540" s="149" t="s">
        <v>275</v>
      </c>
      <c r="AR540" s="158">
        <v>1</v>
      </c>
      <c r="AS540" s="149" t="s">
        <v>275</v>
      </c>
      <c r="AT540" s="149" t="s">
        <v>276</v>
      </c>
      <c r="AU540" s="161">
        <v>1</v>
      </c>
      <c r="AV540" s="159">
        <v>3846.15</v>
      </c>
      <c r="AW540" s="159">
        <v>153.85</v>
      </c>
      <c r="AX540" s="149" t="s">
        <v>274</v>
      </c>
      <c r="AY540" s="162">
        <v>0</v>
      </c>
      <c r="AZ540" s="162" t="s">
        <v>274</v>
      </c>
      <c r="BA540" s="162">
        <v>0</v>
      </c>
      <c r="BB540" s="159">
        <v>3692.3</v>
      </c>
      <c r="BC540" s="162" t="s">
        <v>274</v>
      </c>
      <c r="BD540" s="162">
        <v>0</v>
      </c>
      <c r="BE540" s="159">
        <v>153.85</v>
      </c>
      <c r="BF540" s="159">
        <v>153.85</v>
      </c>
      <c r="BG540" s="159">
        <v>3846.15</v>
      </c>
    </row>
    <row r="541" ht="28.05" customHeight="1" spans="1:59">
      <c r="A541" s="149"/>
      <c r="B541" s="149"/>
      <c r="C541" s="149"/>
      <c r="D541" s="149" t="s">
        <v>2609</v>
      </c>
      <c r="E541" s="340" t="s">
        <v>2827</v>
      </c>
      <c r="F541" s="149" t="s">
        <v>2609</v>
      </c>
      <c r="G541" s="149" t="s">
        <v>2828</v>
      </c>
      <c r="H541" s="149" t="s">
        <v>2696</v>
      </c>
      <c r="I541" s="149"/>
      <c r="J541" s="149" t="s">
        <v>2829</v>
      </c>
      <c r="K541" s="149"/>
      <c r="L541" s="149" t="s">
        <v>262</v>
      </c>
      <c r="M541" s="149"/>
      <c r="N541" s="149" t="s">
        <v>263</v>
      </c>
      <c r="O541" s="149" t="s">
        <v>214</v>
      </c>
      <c r="P541" s="149" t="s">
        <v>53</v>
      </c>
      <c r="Q541" s="149"/>
      <c r="R541" s="149" t="s">
        <v>2830</v>
      </c>
      <c r="S541" s="149" t="s">
        <v>289</v>
      </c>
      <c r="T541" s="149" t="s">
        <v>1934</v>
      </c>
      <c r="U541" s="149" t="s">
        <v>267</v>
      </c>
      <c r="V541" s="149"/>
      <c r="W541" s="149"/>
      <c r="X541" s="149" t="s">
        <v>310</v>
      </c>
      <c r="Y541" s="149"/>
      <c r="Z541" s="149"/>
      <c r="AA541" s="149"/>
      <c r="AB541" s="149" t="s">
        <v>269</v>
      </c>
      <c r="AC541" s="149" t="s">
        <v>318</v>
      </c>
      <c r="AD541" s="149" t="s">
        <v>1934</v>
      </c>
      <c r="AE541" s="149" t="s">
        <v>271</v>
      </c>
      <c r="AF541" s="149"/>
      <c r="AG541" s="149" t="s">
        <v>272</v>
      </c>
      <c r="AH541" s="149" t="s">
        <v>273</v>
      </c>
      <c r="AI541" s="158">
        <v>59</v>
      </c>
      <c r="AJ541" s="149"/>
      <c r="AK541" s="159" t="s">
        <v>274</v>
      </c>
      <c r="AL541" s="159" t="s">
        <v>274</v>
      </c>
      <c r="AM541" s="149" t="s">
        <v>274</v>
      </c>
      <c r="AN541" s="160">
        <v>4</v>
      </c>
      <c r="AO541" s="149"/>
      <c r="AP541" s="149" t="s">
        <v>274</v>
      </c>
      <c r="AQ541" s="149" t="s">
        <v>275</v>
      </c>
      <c r="AR541" s="158">
        <v>1</v>
      </c>
      <c r="AS541" s="149" t="s">
        <v>275</v>
      </c>
      <c r="AT541" s="149" t="s">
        <v>276</v>
      </c>
      <c r="AU541" s="161">
        <v>1</v>
      </c>
      <c r="AV541" s="159">
        <v>3034.19</v>
      </c>
      <c r="AW541" s="159">
        <v>121.37</v>
      </c>
      <c r="AX541" s="149" t="s">
        <v>274</v>
      </c>
      <c r="AY541" s="162">
        <v>0</v>
      </c>
      <c r="AZ541" s="162" t="s">
        <v>274</v>
      </c>
      <c r="BA541" s="162">
        <v>0</v>
      </c>
      <c r="BB541" s="159">
        <v>2912.82</v>
      </c>
      <c r="BC541" s="162" t="s">
        <v>274</v>
      </c>
      <c r="BD541" s="162">
        <v>0</v>
      </c>
      <c r="BE541" s="159">
        <v>121.37</v>
      </c>
      <c r="BF541" s="159">
        <v>121.37</v>
      </c>
      <c r="BG541" s="159">
        <v>3034.19</v>
      </c>
    </row>
    <row r="542" ht="28.05" customHeight="1" spans="1:59">
      <c r="A542" s="149"/>
      <c r="B542" s="149"/>
      <c r="C542" s="149"/>
      <c r="D542" s="149" t="s">
        <v>2609</v>
      </c>
      <c r="E542" s="340" t="s">
        <v>2831</v>
      </c>
      <c r="F542" s="149" t="s">
        <v>2609</v>
      </c>
      <c r="G542" s="149" t="s">
        <v>2832</v>
      </c>
      <c r="H542" s="149" t="s">
        <v>2770</v>
      </c>
      <c r="I542" s="149" t="s">
        <v>2833</v>
      </c>
      <c r="J542" s="149" t="s">
        <v>2834</v>
      </c>
      <c r="K542" s="149"/>
      <c r="L542" s="149" t="s">
        <v>262</v>
      </c>
      <c r="M542" s="149"/>
      <c r="N542" s="149" t="s">
        <v>263</v>
      </c>
      <c r="O542" s="149" t="s">
        <v>214</v>
      </c>
      <c r="P542" s="149" t="s">
        <v>53</v>
      </c>
      <c r="Q542" s="149"/>
      <c r="R542" s="149" t="s">
        <v>2835</v>
      </c>
      <c r="S542" s="149" t="s">
        <v>289</v>
      </c>
      <c r="T542" s="149" t="s">
        <v>2826</v>
      </c>
      <c r="U542" s="149" t="s">
        <v>267</v>
      </c>
      <c r="V542" s="149"/>
      <c r="W542" s="149"/>
      <c r="X542" s="149" t="s">
        <v>336</v>
      </c>
      <c r="Y542" s="149"/>
      <c r="Z542" s="149"/>
      <c r="AA542" s="149"/>
      <c r="AB542" s="149" t="s">
        <v>269</v>
      </c>
      <c r="AC542" s="149" t="s">
        <v>318</v>
      </c>
      <c r="AD542" s="149" t="s">
        <v>2826</v>
      </c>
      <c r="AE542" s="149" t="s">
        <v>271</v>
      </c>
      <c r="AF542" s="149"/>
      <c r="AG542" s="149" t="s">
        <v>272</v>
      </c>
      <c r="AH542" s="149" t="s">
        <v>273</v>
      </c>
      <c r="AI542" s="158">
        <v>60</v>
      </c>
      <c r="AJ542" s="149"/>
      <c r="AK542" s="159" t="s">
        <v>274</v>
      </c>
      <c r="AL542" s="159" t="s">
        <v>274</v>
      </c>
      <c r="AM542" s="149" t="s">
        <v>274</v>
      </c>
      <c r="AN542" s="160">
        <v>4</v>
      </c>
      <c r="AO542" s="149"/>
      <c r="AP542" s="149" t="s">
        <v>274</v>
      </c>
      <c r="AQ542" s="149" t="s">
        <v>275</v>
      </c>
      <c r="AR542" s="158">
        <v>1</v>
      </c>
      <c r="AS542" s="149" t="s">
        <v>275</v>
      </c>
      <c r="AT542" s="149" t="s">
        <v>276</v>
      </c>
      <c r="AU542" s="161">
        <v>1</v>
      </c>
      <c r="AV542" s="159">
        <v>3205.13</v>
      </c>
      <c r="AW542" s="159">
        <v>128.21</v>
      </c>
      <c r="AX542" s="149" t="s">
        <v>274</v>
      </c>
      <c r="AY542" s="162">
        <v>0</v>
      </c>
      <c r="AZ542" s="162" t="s">
        <v>274</v>
      </c>
      <c r="BA542" s="162">
        <v>0</v>
      </c>
      <c r="BB542" s="159">
        <v>3076.92</v>
      </c>
      <c r="BC542" s="162" t="s">
        <v>274</v>
      </c>
      <c r="BD542" s="162">
        <v>0</v>
      </c>
      <c r="BE542" s="159">
        <v>128.21</v>
      </c>
      <c r="BF542" s="159">
        <v>128.21</v>
      </c>
      <c r="BG542" s="159">
        <v>3205.13</v>
      </c>
    </row>
    <row r="543" ht="28.05" customHeight="1" spans="1:59">
      <c r="A543" s="149"/>
      <c r="B543" s="149"/>
      <c r="C543" s="149"/>
      <c r="D543" s="149" t="s">
        <v>2609</v>
      </c>
      <c r="E543" s="340" t="s">
        <v>2836</v>
      </c>
      <c r="F543" s="149" t="s">
        <v>2609</v>
      </c>
      <c r="G543" s="149" t="s">
        <v>2837</v>
      </c>
      <c r="H543" s="149" t="s">
        <v>2691</v>
      </c>
      <c r="I543" s="149"/>
      <c r="J543" s="149" t="s">
        <v>2838</v>
      </c>
      <c r="K543" s="149"/>
      <c r="L543" s="149" t="s">
        <v>262</v>
      </c>
      <c r="M543" s="149"/>
      <c r="N543" s="149" t="s">
        <v>263</v>
      </c>
      <c r="O543" s="149" t="s">
        <v>214</v>
      </c>
      <c r="P543" s="149" t="s">
        <v>53</v>
      </c>
      <c r="Q543" s="149"/>
      <c r="R543" s="149" t="s">
        <v>2839</v>
      </c>
      <c r="S543" s="149" t="s">
        <v>289</v>
      </c>
      <c r="T543" s="149" t="s">
        <v>2826</v>
      </c>
      <c r="U543" s="149" t="s">
        <v>267</v>
      </c>
      <c r="V543" s="149"/>
      <c r="W543" s="149"/>
      <c r="X543" s="149" t="s">
        <v>310</v>
      </c>
      <c r="Y543" s="149"/>
      <c r="Z543" s="149"/>
      <c r="AA543" s="149"/>
      <c r="AB543" s="149" t="s">
        <v>269</v>
      </c>
      <c r="AC543" s="149" t="s">
        <v>318</v>
      </c>
      <c r="AD543" s="149" t="s">
        <v>2826</v>
      </c>
      <c r="AE543" s="149" t="s">
        <v>271</v>
      </c>
      <c r="AF543" s="149"/>
      <c r="AG543" s="149" t="s">
        <v>272</v>
      </c>
      <c r="AH543" s="149" t="s">
        <v>273</v>
      </c>
      <c r="AI543" s="158">
        <v>60</v>
      </c>
      <c r="AJ543" s="149"/>
      <c r="AK543" s="159" t="s">
        <v>274</v>
      </c>
      <c r="AL543" s="159" t="s">
        <v>274</v>
      </c>
      <c r="AM543" s="149" t="s">
        <v>274</v>
      </c>
      <c r="AN543" s="160">
        <v>0</v>
      </c>
      <c r="AO543" s="149"/>
      <c r="AP543" s="149" t="s">
        <v>274</v>
      </c>
      <c r="AQ543" s="149" t="s">
        <v>275</v>
      </c>
      <c r="AR543" s="158">
        <v>1</v>
      </c>
      <c r="AS543" s="149" t="s">
        <v>275</v>
      </c>
      <c r="AT543" s="149" t="s">
        <v>276</v>
      </c>
      <c r="AU543" s="161">
        <v>1</v>
      </c>
      <c r="AV543" s="159">
        <v>3900</v>
      </c>
      <c r="AW543" s="159">
        <v>0</v>
      </c>
      <c r="AX543" s="149" t="s">
        <v>274</v>
      </c>
      <c r="AY543" s="162">
        <v>0</v>
      </c>
      <c r="AZ543" s="162" t="s">
        <v>274</v>
      </c>
      <c r="BA543" s="159">
        <v>150</v>
      </c>
      <c r="BB543" s="159">
        <v>3894</v>
      </c>
      <c r="BC543" s="162" t="s">
        <v>274</v>
      </c>
      <c r="BD543" s="159">
        <v>6</v>
      </c>
      <c r="BE543" s="159">
        <v>6</v>
      </c>
      <c r="BF543" s="162">
        <v>0</v>
      </c>
      <c r="BG543" s="159">
        <v>3900</v>
      </c>
    </row>
    <row r="544" ht="28.05" customHeight="1" spans="1:59">
      <c r="A544" s="149"/>
      <c r="B544" s="149"/>
      <c r="C544" s="149"/>
      <c r="D544" s="149" t="s">
        <v>2609</v>
      </c>
      <c r="E544" s="340" t="s">
        <v>2840</v>
      </c>
      <c r="F544" s="149" t="s">
        <v>2609</v>
      </c>
      <c r="G544" s="149" t="s">
        <v>2841</v>
      </c>
      <c r="H544" s="149" t="s">
        <v>2842</v>
      </c>
      <c r="I544" s="149"/>
      <c r="J544" s="149" t="s">
        <v>2843</v>
      </c>
      <c r="K544" s="149"/>
      <c r="L544" s="149" t="s">
        <v>262</v>
      </c>
      <c r="M544" s="149"/>
      <c r="N544" s="149" t="s">
        <v>263</v>
      </c>
      <c r="O544" s="149" t="s">
        <v>214</v>
      </c>
      <c r="P544" s="149" t="s">
        <v>53</v>
      </c>
      <c r="Q544" s="149"/>
      <c r="R544" s="149" t="s">
        <v>460</v>
      </c>
      <c r="S544" s="149" t="s">
        <v>289</v>
      </c>
      <c r="T544" s="149" t="s">
        <v>2844</v>
      </c>
      <c r="U544" s="149" t="s">
        <v>267</v>
      </c>
      <c r="V544" s="149"/>
      <c r="W544" s="149"/>
      <c r="X544" s="149" t="s">
        <v>310</v>
      </c>
      <c r="Y544" s="149"/>
      <c r="Z544" s="149"/>
      <c r="AA544" s="149"/>
      <c r="AB544" s="149" t="s">
        <v>269</v>
      </c>
      <c r="AC544" s="149" t="s">
        <v>318</v>
      </c>
      <c r="AD544" s="149" t="s">
        <v>2844</v>
      </c>
      <c r="AE544" s="149" t="s">
        <v>271</v>
      </c>
      <c r="AF544" s="149"/>
      <c r="AG544" s="149" t="s">
        <v>272</v>
      </c>
      <c r="AH544" s="149" t="s">
        <v>273</v>
      </c>
      <c r="AI544" s="158">
        <v>59</v>
      </c>
      <c r="AJ544" s="149"/>
      <c r="AK544" s="159" t="s">
        <v>274</v>
      </c>
      <c r="AL544" s="159" t="s">
        <v>274</v>
      </c>
      <c r="AM544" s="149" t="s">
        <v>274</v>
      </c>
      <c r="AN544" s="160">
        <v>4</v>
      </c>
      <c r="AO544" s="149"/>
      <c r="AP544" s="149" t="s">
        <v>274</v>
      </c>
      <c r="AQ544" s="149" t="s">
        <v>275</v>
      </c>
      <c r="AR544" s="158">
        <v>1</v>
      </c>
      <c r="AS544" s="149" t="s">
        <v>275</v>
      </c>
      <c r="AT544" s="149" t="s">
        <v>276</v>
      </c>
      <c r="AU544" s="161">
        <v>1</v>
      </c>
      <c r="AV544" s="159">
        <v>4725.38</v>
      </c>
      <c r="AW544" s="159">
        <v>189.02</v>
      </c>
      <c r="AX544" s="149" t="s">
        <v>274</v>
      </c>
      <c r="AY544" s="162">
        <v>0</v>
      </c>
      <c r="AZ544" s="162" t="s">
        <v>274</v>
      </c>
      <c r="BA544" s="162">
        <v>0</v>
      </c>
      <c r="BB544" s="159">
        <v>4536.36</v>
      </c>
      <c r="BC544" s="162" t="s">
        <v>274</v>
      </c>
      <c r="BD544" s="162">
        <v>0</v>
      </c>
      <c r="BE544" s="159">
        <v>189.02</v>
      </c>
      <c r="BF544" s="159">
        <v>189.02</v>
      </c>
      <c r="BG544" s="159">
        <v>4725.38</v>
      </c>
    </row>
    <row r="545" ht="28.05" customHeight="1" spans="1:59">
      <c r="A545" s="149"/>
      <c r="B545" s="149"/>
      <c r="C545" s="149"/>
      <c r="D545" s="149" t="s">
        <v>2609</v>
      </c>
      <c r="E545" s="340" t="s">
        <v>2845</v>
      </c>
      <c r="F545" s="149" t="s">
        <v>2609</v>
      </c>
      <c r="G545" s="149" t="s">
        <v>2846</v>
      </c>
      <c r="H545" s="149" t="s">
        <v>2847</v>
      </c>
      <c r="I545" s="149" t="s">
        <v>2848</v>
      </c>
      <c r="J545" s="149" t="s">
        <v>2849</v>
      </c>
      <c r="K545" s="149"/>
      <c r="L545" s="149" t="s">
        <v>262</v>
      </c>
      <c r="M545" s="149"/>
      <c r="N545" s="149" t="s">
        <v>263</v>
      </c>
      <c r="O545" s="149" t="s">
        <v>214</v>
      </c>
      <c r="P545" s="149" t="s">
        <v>53</v>
      </c>
      <c r="Q545" s="149"/>
      <c r="R545" s="149" t="s">
        <v>2850</v>
      </c>
      <c r="S545" s="149" t="s">
        <v>785</v>
      </c>
      <c r="T545" s="149" t="s">
        <v>2851</v>
      </c>
      <c r="U545" s="149" t="s">
        <v>267</v>
      </c>
      <c r="V545" s="149"/>
      <c r="W545" s="149"/>
      <c r="X545" s="149" t="s">
        <v>1886</v>
      </c>
      <c r="Y545" s="149"/>
      <c r="Z545" s="149"/>
      <c r="AA545" s="149"/>
      <c r="AB545" s="149" t="s">
        <v>269</v>
      </c>
      <c r="AC545" s="149" t="s">
        <v>270</v>
      </c>
      <c r="AD545" s="149" t="s">
        <v>2851</v>
      </c>
      <c r="AE545" s="149" t="s">
        <v>271</v>
      </c>
      <c r="AF545" s="149"/>
      <c r="AG545" s="149" t="s">
        <v>272</v>
      </c>
      <c r="AH545" s="149" t="s">
        <v>273</v>
      </c>
      <c r="AI545" s="158">
        <v>45</v>
      </c>
      <c r="AJ545" s="149"/>
      <c r="AK545" s="159" t="s">
        <v>274</v>
      </c>
      <c r="AL545" s="159" t="s">
        <v>274</v>
      </c>
      <c r="AM545" s="149" t="s">
        <v>274</v>
      </c>
      <c r="AN545" s="160">
        <v>4</v>
      </c>
      <c r="AO545" s="149"/>
      <c r="AP545" s="149" t="s">
        <v>274</v>
      </c>
      <c r="AQ545" s="149" t="s">
        <v>275</v>
      </c>
      <c r="AR545" s="158">
        <v>1</v>
      </c>
      <c r="AS545" s="149" t="s">
        <v>275</v>
      </c>
      <c r="AT545" s="149" t="s">
        <v>276</v>
      </c>
      <c r="AU545" s="161">
        <v>1</v>
      </c>
      <c r="AV545" s="159">
        <v>4380.53</v>
      </c>
      <c r="AW545" s="159">
        <v>175.22</v>
      </c>
      <c r="AX545" s="149" t="s">
        <v>274</v>
      </c>
      <c r="AY545" s="159">
        <v>59.51</v>
      </c>
      <c r="AZ545" s="159">
        <v>59.51</v>
      </c>
      <c r="BA545" s="159">
        <v>238.04</v>
      </c>
      <c r="BB545" s="159">
        <v>3063.97</v>
      </c>
      <c r="BC545" s="162" t="s">
        <v>274</v>
      </c>
      <c r="BD545" s="159">
        <v>248.64</v>
      </c>
      <c r="BE545" s="159">
        <v>1316.56</v>
      </c>
      <c r="BF545" s="159">
        <v>1067.92</v>
      </c>
      <c r="BG545" s="159">
        <v>4380.53</v>
      </c>
    </row>
    <row r="546" ht="28.05" customHeight="1" spans="1:59">
      <c r="A546" s="149"/>
      <c r="B546" s="149"/>
      <c r="C546" s="149"/>
      <c r="D546" s="149" t="s">
        <v>2609</v>
      </c>
      <c r="E546" s="340" t="s">
        <v>2852</v>
      </c>
      <c r="F546" s="149" t="s">
        <v>2609</v>
      </c>
      <c r="G546" s="149" t="s">
        <v>2853</v>
      </c>
      <c r="H546" s="149" t="s">
        <v>2854</v>
      </c>
      <c r="I546" s="149" t="s">
        <v>2855</v>
      </c>
      <c r="J546" s="149" t="s">
        <v>2856</v>
      </c>
      <c r="K546" s="149"/>
      <c r="L546" s="149" t="s">
        <v>262</v>
      </c>
      <c r="M546" s="149"/>
      <c r="N546" s="149" t="s">
        <v>263</v>
      </c>
      <c r="O546" s="149" t="s">
        <v>214</v>
      </c>
      <c r="P546" s="149" t="s">
        <v>53</v>
      </c>
      <c r="Q546" s="149"/>
      <c r="R546" s="149" t="s">
        <v>2857</v>
      </c>
      <c r="S546" s="149" t="s">
        <v>289</v>
      </c>
      <c r="T546" s="149" t="s">
        <v>2858</v>
      </c>
      <c r="U546" s="149" t="s">
        <v>267</v>
      </c>
      <c r="V546" s="149"/>
      <c r="W546" s="149"/>
      <c r="X546" s="149" t="s">
        <v>310</v>
      </c>
      <c r="Y546" s="149"/>
      <c r="Z546" s="149"/>
      <c r="AA546" s="149"/>
      <c r="AB546" s="149" t="s">
        <v>269</v>
      </c>
      <c r="AC546" s="149" t="s">
        <v>318</v>
      </c>
      <c r="AD546" s="149" t="s">
        <v>2858</v>
      </c>
      <c r="AE546" s="149" t="s">
        <v>271</v>
      </c>
      <c r="AF546" s="149"/>
      <c r="AG546" s="149" t="s">
        <v>272</v>
      </c>
      <c r="AH546" s="149" t="s">
        <v>273</v>
      </c>
      <c r="AI546" s="158">
        <v>59</v>
      </c>
      <c r="AJ546" s="149"/>
      <c r="AK546" s="159" t="s">
        <v>274</v>
      </c>
      <c r="AL546" s="159" t="s">
        <v>274</v>
      </c>
      <c r="AM546" s="149" t="s">
        <v>274</v>
      </c>
      <c r="AN546" s="160">
        <v>4</v>
      </c>
      <c r="AO546" s="149"/>
      <c r="AP546" s="149" t="s">
        <v>274</v>
      </c>
      <c r="AQ546" s="149" t="s">
        <v>275</v>
      </c>
      <c r="AR546" s="158">
        <v>1</v>
      </c>
      <c r="AS546" s="149" t="s">
        <v>275</v>
      </c>
      <c r="AT546" s="149" t="s">
        <v>276</v>
      </c>
      <c r="AU546" s="161">
        <v>1</v>
      </c>
      <c r="AV546" s="159">
        <v>3700</v>
      </c>
      <c r="AW546" s="159">
        <v>148</v>
      </c>
      <c r="AX546" s="149" t="s">
        <v>274</v>
      </c>
      <c r="AY546" s="162">
        <v>0</v>
      </c>
      <c r="AZ546" s="162" t="s">
        <v>274</v>
      </c>
      <c r="BA546" s="162">
        <v>0</v>
      </c>
      <c r="BB546" s="159">
        <v>3552</v>
      </c>
      <c r="BC546" s="162" t="s">
        <v>274</v>
      </c>
      <c r="BD546" s="162">
        <v>0</v>
      </c>
      <c r="BE546" s="159">
        <v>148</v>
      </c>
      <c r="BF546" s="159">
        <v>148</v>
      </c>
      <c r="BG546" s="159">
        <v>3700</v>
      </c>
    </row>
    <row r="547" ht="28.05" customHeight="1" spans="1:59">
      <c r="A547" s="149"/>
      <c r="B547" s="149"/>
      <c r="C547" s="149"/>
      <c r="D547" s="149" t="s">
        <v>2609</v>
      </c>
      <c r="E547" s="340" t="s">
        <v>2859</v>
      </c>
      <c r="F547" s="149" t="s">
        <v>2609</v>
      </c>
      <c r="G547" s="149" t="s">
        <v>2860</v>
      </c>
      <c r="H547" s="149" t="s">
        <v>2696</v>
      </c>
      <c r="I547" s="149"/>
      <c r="J547" s="149" t="s">
        <v>2861</v>
      </c>
      <c r="K547" s="149"/>
      <c r="L547" s="149" t="s">
        <v>262</v>
      </c>
      <c r="M547" s="149"/>
      <c r="N547" s="149" t="s">
        <v>263</v>
      </c>
      <c r="O547" s="149" t="s">
        <v>214</v>
      </c>
      <c r="P547" s="149" t="s">
        <v>53</v>
      </c>
      <c r="Q547" s="149"/>
      <c r="R547" s="149" t="s">
        <v>460</v>
      </c>
      <c r="S547" s="149" t="s">
        <v>289</v>
      </c>
      <c r="T547" s="149" t="s">
        <v>2862</v>
      </c>
      <c r="U547" s="149" t="s">
        <v>267</v>
      </c>
      <c r="V547" s="149"/>
      <c r="W547" s="149"/>
      <c r="X547" s="149" t="s">
        <v>310</v>
      </c>
      <c r="Y547" s="149"/>
      <c r="Z547" s="149"/>
      <c r="AA547" s="149"/>
      <c r="AB547" s="149" t="s">
        <v>269</v>
      </c>
      <c r="AC547" s="149" t="s">
        <v>318</v>
      </c>
      <c r="AD547" s="149" t="s">
        <v>2862</v>
      </c>
      <c r="AE547" s="149" t="s">
        <v>271</v>
      </c>
      <c r="AF547" s="149"/>
      <c r="AG547" s="149" t="s">
        <v>272</v>
      </c>
      <c r="AH547" s="149" t="s">
        <v>273</v>
      </c>
      <c r="AI547" s="158">
        <v>59</v>
      </c>
      <c r="AJ547" s="149"/>
      <c r="AK547" s="159" t="s">
        <v>274</v>
      </c>
      <c r="AL547" s="159" t="s">
        <v>274</v>
      </c>
      <c r="AM547" s="149" t="s">
        <v>274</v>
      </c>
      <c r="AN547" s="160">
        <v>4</v>
      </c>
      <c r="AO547" s="149"/>
      <c r="AP547" s="149" t="s">
        <v>274</v>
      </c>
      <c r="AQ547" s="149" t="s">
        <v>275</v>
      </c>
      <c r="AR547" s="158">
        <v>1</v>
      </c>
      <c r="AS547" s="149" t="s">
        <v>275</v>
      </c>
      <c r="AT547" s="149" t="s">
        <v>276</v>
      </c>
      <c r="AU547" s="161">
        <v>1</v>
      </c>
      <c r="AV547" s="159">
        <v>3162.4</v>
      </c>
      <c r="AW547" s="159">
        <v>126.5</v>
      </c>
      <c r="AX547" s="149" t="s">
        <v>274</v>
      </c>
      <c r="AY547" s="162">
        <v>0</v>
      </c>
      <c r="AZ547" s="162" t="s">
        <v>274</v>
      </c>
      <c r="BA547" s="162">
        <v>0</v>
      </c>
      <c r="BB547" s="159">
        <v>3035.9</v>
      </c>
      <c r="BC547" s="162" t="s">
        <v>274</v>
      </c>
      <c r="BD547" s="162">
        <v>0</v>
      </c>
      <c r="BE547" s="159">
        <v>126.5</v>
      </c>
      <c r="BF547" s="159">
        <v>126.5</v>
      </c>
      <c r="BG547" s="159">
        <v>3162.4</v>
      </c>
    </row>
    <row r="548" ht="28.05" customHeight="1" spans="1:59">
      <c r="A548" s="149"/>
      <c r="B548" s="149"/>
      <c r="C548" s="149"/>
      <c r="D548" s="149" t="s">
        <v>2609</v>
      </c>
      <c r="E548" s="340" t="s">
        <v>2863</v>
      </c>
      <c r="F548" s="149" t="s">
        <v>2609</v>
      </c>
      <c r="G548" s="149" t="s">
        <v>2864</v>
      </c>
      <c r="H548" s="149" t="s">
        <v>2696</v>
      </c>
      <c r="I548" s="149"/>
      <c r="J548" s="149" t="s">
        <v>2865</v>
      </c>
      <c r="K548" s="149"/>
      <c r="L548" s="149" t="s">
        <v>262</v>
      </c>
      <c r="M548" s="149"/>
      <c r="N548" s="149" t="s">
        <v>263</v>
      </c>
      <c r="O548" s="149" t="s">
        <v>214</v>
      </c>
      <c r="P548" s="149" t="s">
        <v>53</v>
      </c>
      <c r="Q548" s="149"/>
      <c r="R548" s="149" t="s">
        <v>2866</v>
      </c>
      <c r="S548" s="149" t="s">
        <v>289</v>
      </c>
      <c r="T548" s="149" t="s">
        <v>2862</v>
      </c>
      <c r="U548" s="149" t="s">
        <v>267</v>
      </c>
      <c r="V548" s="149"/>
      <c r="W548" s="149"/>
      <c r="X548" s="149" t="s">
        <v>310</v>
      </c>
      <c r="Y548" s="149"/>
      <c r="Z548" s="149"/>
      <c r="AA548" s="149"/>
      <c r="AB548" s="149" t="s">
        <v>269</v>
      </c>
      <c r="AC548" s="149" t="s">
        <v>318</v>
      </c>
      <c r="AD548" s="149" t="s">
        <v>2862</v>
      </c>
      <c r="AE548" s="149" t="s">
        <v>271</v>
      </c>
      <c r="AF548" s="149"/>
      <c r="AG548" s="149" t="s">
        <v>272</v>
      </c>
      <c r="AH548" s="149" t="s">
        <v>273</v>
      </c>
      <c r="AI548" s="158">
        <v>59</v>
      </c>
      <c r="AJ548" s="149"/>
      <c r="AK548" s="159" t="s">
        <v>274</v>
      </c>
      <c r="AL548" s="159" t="s">
        <v>274</v>
      </c>
      <c r="AM548" s="149" t="s">
        <v>274</v>
      </c>
      <c r="AN548" s="160">
        <v>4</v>
      </c>
      <c r="AO548" s="149"/>
      <c r="AP548" s="149" t="s">
        <v>274</v>
      </c>
      <c r="AQ548" s="149" t="s">
        <v>275</v>
      </c>
      <c r="AR548" s="158">
        <v>1</v>
      </c>
      <c r="AS548" s="149" t="s">
        <v>275</v>
      </c>
      <c r="AT548" s="149" t="s">
        <v>276</v>
      </c>
      <c r="AU548" s="161">
        <v>1</v>
      </c>
      <c r="AV548" s="159">
        <v>3162.39</v>
      </c>
      <c r="AW548" s="159">
        <v>126.5</v>
      </c>
      <c r="AX548" s="149" t="s">
        <v>274</v>
      </c>
      <c r="AY548" s="162">
        <v>0</v>
      </c>
      <c r="AZ548" s="162" t="s">
        <v>274</v>
      </c>
      <c r="BA548" s="162">
        <v>0</v>
      </c>
      <c r="BB548" s="159">
        <v>3035.89</v>
      </c>
      <c r="BC548" s="162" t="s">
        <v>274</v>
      </c>
      <c r="BD548" s="162">
        <v>0</v>
      </c>
      <c r="BE548" s="159">
        <v>126.5</v>
      </c>
      <c r="BF548" s="159">
        <v>126.5</v>
      </c>
      <c r="BG548" s="159">
        <v>3162.39</v>
      </c>
    </row>
    <row r="549" ht="28.05" customHeight="1" spans="1:59">
      <c r="A549" s="149"/>
      <c r="B549" s="149"/>
      <c r="C549" s="149"/>
      <c r="D549" s="149" t="s">
        <v>2609</v>
      </c>
      <c r="E549" s="340" t="s">
        <v>2867</v>
      </c>
      <c r="F549" s="149" t="s">
        <v>2609</v>
      </c>
      <c r="G549" s="149" t="s">
        <v>2868</v>
      </c>
      <c r="H549" s="149" t="s">
        <v>2869</v>
      </c>
      <c r="I549" s="149"/>
      <c r="J549" s="149" t="s">
        <v>2870</v>
      </c>
      <c r="K549" s="149"/>
      <c r="L549" s="149" t="s">
        <v>262</v>
      </c>
      <c r="M549" s="149"/>
      <c r="N549" s="149" t="s">
        <v>263</v>
      </c>
      <c r="O549" s="149" t="s">
        <v>214</v>
      </c>
      <c r="P549" s="149" t="s">
        <v>53</v>
      </c>
      <c r="Q549" s="149"/>
      <c r="R549" s="149" t="s">
        <v>460</v>
      </c>
      <c r="S549" s="149" t="s">
        <v>289</v>
      </c>
      <c r="T549" s="149" t="s">
        <v>1946</v>
      </c>
      <c r="U549" s="149" t="s">
        <v>267</v>
      </c>
      <c r="V549" s="149"/>
      <c r="W549" s="149"/>
      <c r="X549" s="149" t="s">
        <v>310</v>
      </c>
      <c r="Y549" s="149"/>
      <c r="Z549" s="149"/>
      <c r="AA549" s="149"/>
      <c r="AB549" s="149" t="s">
        <v>269</v>
      </c>
      <c r="AC549" s="149" t="s">
        <v>318</v>
      </c>
      <c r="AD549" s="149" t="s">
        <v>1946</v>
      </c>
      <c r="AE549" s="149" t="s">
        <v>271</v>
      </c>
      <c r="AF549" s="149"/>
      <c r="AG549" s="149" t="s">
        <v>272</v>
      </c>
      <c r="AH549" s="149" t="s">
        <v>273</v>
      </c>
      <c r="AI549" s="158">
        <v>60</v>
      </c>
      <c r="AJ549" s="149"/>
      <c r="AK549" s="159" t="s">
        <v>274</v>
      </c>
      <c r="AL549" s="159" t="s">
        <v>274</v>
      </c>
      <c r="AM549" s="149" t="s">
        <v>274</v>
      </c>
      <c r="AN549" s="160">
        <v>4</v>
      </c>
      <c r="AO549" s="149"/>
      <c r="AP549" s="149" t="s">
        <v>274</v>
      </c>
      <c r="AQ549" s="149" t="s">
        <v>275</v>
      </c>
      <c r="AR549" s="158">
        <v>1</v>
      </c>
      <c r="AS549" s="149" t="s">
        <v>275</v>
      </c>
      <c r="AT549" s="149" t="s">
        <v>276</v>
      </c>
      <c r="AU549" s="161">
        <v>1</v>
      </c>
      <c r="AV549" s="159">
        <v>15384.62</v>
      </c>
      <c r="AW549" s="159">
        <v>615.38</v>
      </c>
      <c r="AX549" s="149" t="s">
        <v>274</v>
      </c>
      <c r="AY549" s="162">
        <v>0</v>
      </c>
      <c r="AZ549" s="162" t="s">
        <v>274</v>
      </c>
      <c r="BA549" s="162">
        <v>0</v>
      </c>
      <c r="BB549" s="159">
        <v>14769.24</v>
      </c>
      <c r="BC549" s="162" t="s">
        <v>274</v>
      </c>
      <c r="BD549" s="162">
        <v>0</v>
      </c>
      <c r="BE549" s="159">
        <v>615.38</v>
      </c>
      <c r="BF549" s="159">
        <v>615.38</v>
      </c>
      <c r="BG549" s="159">
        <v>15384.62</v>
      </c>
    </row>
    <row r="550" ht="28.05" customHeight="1" spans="1:59">
      <c r="A550" s="149"/>
      <c r="B550" s="149"/>
      <c r="C550" s="149"/>
      <c r="D550" s="149" t="s">
        <v>2609</v>
      </c>
      <c r="E550" s="340" t="s">
        <v>2871</v>
      </c>
      <c r="F550" s="149" t="s">
        <v>2609</v>
      </c>
      <c r="G550" s="149" t="s">
        <v>2872</v>
      </c>
      <c r="H550" s="149" t="s">
        <v>2612</v>
      </c>
      <c r="I550" s="149" t="s">
        <v>2873</v>
      </c>
      <c r="J550" s="149" t="s">
        <v>2874</v>
      </c>
      <c r="K550" s="149"/>
      <c r="L550" s="149" t="s">
        <v>262</v>
      </c>
      <c r="M550" s="149"/>
      <c r="N550" s="149" t="s">
        <v>263</v>
      </c>
      <c r="O550" s="149" t="s">
        <v>214</v>
      </c>
      <c r="P550" s="149" t="s">
        <v>53</v>
      </c>
      <c r="Q550" s="149"/>
      <c r="R550" s="149" t="s">
        <v>2875</v>
      </c>
      <c r="S550" s="149" t="s">
        <v>785</v>
      </c>
      <c r="T550" s="149" t="s">
        <v>1973</v>
      </c>
      <c r="U550" s="149" t="s">
        <v>267</v>
      </c>
      <c r="V550" s="149"/>
      <c r="W550" s="149"/>
      <c r="X550" s="149" t="s">
        <v>1351</v>
      </c>
      <c r="Y550" s="149"/>
      <c r="Z550" s="149"/>
      <c r="AA550" s="149"/>
      <c r="AB550" s="149" t="s">
        <v>269</v>
      </c>
      <c r="AC550" s="149" t="s">
        <v>270</v>
      </c>
      <c r="AD550" s="149" t="s">
        <v>1973</v>
      </c>
      <c r="AE550" s="149" t="s">
        <v>271</v>
      </c>
      <c r="AF550" s="149"/>
      <c r="AG550" s="149" t="s">
        <v>272</v>
      </c>
      <c r="AH550" s="149" t="s">
        <v>273</v>
      </c>
      <c r="AI550" s="158">
        <v>43</v>
      </c>
      <c r="AJ550" s="149"/>
      <c r="AK550" s="159" t="s">
        <v>274</v>
      </c>
      <c r="AL550" s="159" t="s">
        <v>274</v>
      </c>
      <c r="AM550" s="149" t="s">
        <v>274</v>
      </c>
      <c r="AN550" s="160">
        <v>4</v>
      </c>
      <c r="AO550" s="149"/>
      <c r="AP550" s="149" t="s">
        <v>274</v>
      </c>
      <c r="AQ550" s="149" t="s">
        <v>275</v>
      </c>
      <c r="AR550" s="158">
        <v>1</v>
      </c>
      <c r="AS550" s="149" t="s">
        <v>275</v>
      </c>
      <c r="AT550" s="149" t="s">
        <v>276</v>
      </c>
      <c r="AU550" s="161">
        <v>1</v>
      </c>
      <c r="AV550" s="159">
        <v>3318.58</v>
      </c>
      <c r="AW550" s="159">
        <v>132.74</v>
      </c>
      <c r="AX550" s="149" t="s">
        <v>274</v>
      </c>
      <c r="AY550" s="159">
        <v>44.26</v>
      </c>
      <c r="AZ550" s="159">
        <v>44.26</v>
      </c>
      <c r="BA550" s="159">
        <v>177.04</v>
      </c>
      <c r="BB550" s="159">
        <v>2203.78</v>
      </c>
      <c r="BC550" s="162" t="s">
        <v>274</v>
      </c>
      <c r="BD550" s="159">
        <v>229.68</v>
      </c>
      <c r="BE550" s="159">
        <v>1114.8</v>
      </c>
      <c r="BF550" s="159">
        <v>885.12</v>
      </c>
      <c r="BG550" s="159">
        <v>3318.58</v>
      </c>
    </row>
    <row r="551" ht="28.05" customHeight="1" spans="1:59">
      <c r="A551" s="149"/>
      <c r="B551" s="149"/>
      <c r="C551" s="149"/>
      <c r="D551" s="149" t="s">
        <v>2609</v>
      </c>
      <c r="E551" s="340" t="s">
        <v>2876</v>
      </c>
      <c r="F551" s="149" t="s">
        <v>2609</v>
      </c>
      <c r="G551" s="149" t="s">
        <v>2877</v>
      </c>
      <c r="H551" s="149" t="s">
        <v>2696</v>
      </c>
      <c r="I551" s="149"/>
      <c r="J551" s="149" t="s">
        <v>2878</v>
      </c>
      <c r="K551" s="149"/>
      <c r="L551" s="149" t="s">
        <v>262</v>
      </c>
      <c r="M551" s="149"/>
      <c r="N551" s="149" t="s">
        <v>263</v>
      </c>
      <c r="O551" s="149" t="s">
        <v>214</v>
      </c>
      <c r="P551" s="149" t="s">
        <v>53</v>
      </c>
      <c r="Q551" s="149"/>
      <c r="R551" s="149" t="s">
        <v>460</v>
      </c>
      <c r="S551" s="149" t="s">
        <v>289</v>
      </c>
      <c r="T551" s="149" t="s">
        <v>1946</v>
      </c>
      <c r="U551" s="149" t="s">
        <v>267</v>
      </c>
      <c r="V551" s="149"/>
      <c r="W551" s="149"/>
      <c r="X551" s="149" t="s">
        <v>310</v>
      </c>
      <c r="Y551" s="149"/>
      <c r="Z551" s="149"/>
      <c r="AA551" s="149"/>
      <c r="AB551" s="149" t="s">
        <v>269</v>
      </c>
      <c r="AC551" s="149" t="s">
        <v>318</v>
      </c>
      <c r="AD551" s="149" t="s">
        <v>1946</v>
      </c>
      <c r="AE551" s="149" t="s">
        <v>271</v>
      </c>
      <c r="AF551" s="149"/>
      <c r="AG551" s="149" t="s">
        <v>272</v>
      </c>
      <c r="AH551" s="149" t="s">
        <v>273</v>
      </c>
      <c r="AI551" s="158">
        <v>59</v>
      </c>
      <c r="AJ551" s="149"/>
      <c r="AK551" s="159" t="s">
        <v>274</v>
      </c>
      <c r="AL551" s="159" t="s">
        <v>274</v>
      </c>
      <c r="AM551" s="149" t="s">
        <v>274</v>
      </c>
      <c r="AN551" s="160">
        <v>4</v>
      </c>
      <c r="AO551" s="149"/>
      <c r="AP551" s="149" t="s">
        <v>274</v>
      </c>
      <c r="AQ551" s="149" t="s">
        <v>275</v>
      </c>
      <c r="AR551" s="158">
        <v>1</v>
      </c>
      <c r="AS551" s="149" t="s">
        <v>275</v>
      </c>
      <c r="AT551" s="149" t="s">
        <v>276</v>
      </c>
      <c r="AU551" s="161">
        <v>1</v>
      </c>
      <c r="AV551" s="159">
        <v>3247.86</v>
      </c>
      <c r="AW551" s="159">
        <v>129.91</v>
      </c>
      <c r="AX551" s="149" t="s">
        <v>274</v>
      </c>
      <c r="AY551" s="162">
        <v>0</v>
      </c>
      <c r="AZ551" s="162" t="s">
        <v>274</v>
      </c>
      <c r="BA551" s="162">
        <v>0</v>
      </c>
      <c r="BB551" s="159">
        <v>3117.95</v>
      </c>
      <c r="BC551" s="162" t="s">
        <v>274</v>
      </c>
      <c r="BD551" s="162">
        <v>0</v>
      </c>
      <c r="BE551" s="159">
        <v>129.91</v>
      </c>
      <c r="BF551" s="159">
        <v>129.91</v>
      </c>
      <c r="BG551" s="159">
        <v>3247.86</v>
      </c>
    </row>
    <row r="552" ht="28.05" customHeight="1" spans="1:59">
      <c r="A552" s="149"/>
      <c r="B552" s="149"/>
      <c r="C552" s="149"/>
      <c r="D552" s="149" t="s">
        <v>2609</v>
      </c>
      <c r="E552" s="340" t="s">
        <v>2879</v>
      </c>
      <c r="F552" s="149" t="s">
        <v>2609</v>
      </c>
      <c r="G552" s="149" t="s">
        <v>2880</v>
      </c>
      <c r="H552" s="149" t="s">
        <v>2720</v>
      </c>
      <c r="I552" s="149" t="s">
        <v>2881</v>
      </c>
      <c r="J552" s="149" t="s">
        <v>2882</v>
      </c>
      <c r="K552" s="149"/>
      <c r="L552" s="149" t="s">
        <v>262</v>
      </c>
      <c r="M552" s="149"/>
      <c r="N552" s="149" t="s">
        <v>263</v>
      </c>
      <c r="O552" s="149" t="s">
        <v>214</v>
      </c>
      <c r="P552" s="149" t="s">
        <v>53</v>
      </c>
      <c r="Q552" s="149"/>
      <c r="R552" s="149" t="s">
        <v>2883</v>
      </c>
      <c r="S552" s="149" t="s">
        <v>289</v>
      </c>
      <c r="T552" s="149" t="s">
        <v>2884</v>
      </c>
      <c r="U552" s="149" t="s">
        <v>267</v>
      </c>
      <c r="V552" s="149"/>
      <c r="W552" s="149"/>
      <c r="X552" s="149" t="s">
        <v>310</v>
      </c>
      <c r="Y552" s="149"/>
      <c r="Z552" s="149"/>
      <c r="AA552" s="149"/>
      <c r="AB552" s="149" t="s">
        <v>269</v>
      </c>
      <c r="AC552" s="149" t="s">
        <v>318</v>
      </c>
      <c r="AD552" s="149" t="s">
        <v>2884</v>
      </c>
      <c r="AE552" s="149" t="s">
        <v>271</v>
      </c>
      <c r="AF552" s="149"/>
      <c r="AG552" s="149" t="s">
        <v>272</v>
      </c>
      <c r="AH552" s="149" t="s">
        <v>273</v>
      </c>
      <c r="AI552" s="158">
        <v>59</v>
      </c>
      <c r="AJ552" s="149"/>
      <c r="AK552" s="159" t="s">
        <v>274</v>
      </c>
      <c r="AL552" s="159" t="s">
        <v>274</v>
      </c>
      <c r="AM552" s="149" t="s">
        <v>274</v>
      </c>
      <c r="AN552" s="160">
        <v>4</v>
      </c>
      <c r="AO552" s="149"/>
      <c r="AP552" s="149" t="s">
        <v>274</v>
      </c>
      <c r="AQ552" s="149" t="s">
        <v>275</v>
      </c>
      <c r="AR552" s="158">
        <v>1</v>
      </c>
      <c r="AS552" s="149" t="s">
        <v>275</v>
      </c>
      <c r="AT552" s="149" t="s">
        <v>276</v>
      </c>
      <c r="AU552" s="161">
        <v>1</v>
      </c>
      <c r="AV552" s="159">
        <v>3589.75</v>
      </c>
      <c r="AW552" s="159">
        <v>143.59</v>
      </c>
      <c r="AX552" s="149" t="s">
        <v>274</v>
      </c>
      <c r="AY552" s="162">
        <v>0</v>
      </c>
      <c r="AZ552" s="162" t="s">
        <v>274</v>
      </c>
      <c r="BA552" s="162">
        <v>0</v>
      </c>
      <c r="BB552" s="159">
        <v>3446.16</v>
      </c>
      <c r="BC552" s="162" t="s">
        <v>274</v>
      </c>
      <c r="BD552" s="162">
        <v>0</v>
      </c>
      <c r="BE552" s="159">
        <v>143.59</v>
      </c>
      <c r="BF552" s="159">
        <v>143.59</v>
      </c>
      <c r="BG552" s="159">
        <v>3589.75</v>
      </c>
    </row>
    <row r="553" ht="28.05" customHeight="1" spans="1:59">
      <c r="A553" s="149"/>
      <c r="B553" s="149"/>
      <c r="C553" s="149"/>
      <c r="D553" s="149" t="s">
        <v>2609</v>
      </c>
      <c r="E553" s="340" t="s">
        <v>2885</v>
      </c>
      <c r="F553" s="149" t="s">
        <v>2609</v>
      </c>
      <c r="G553" s="149" t="s">
        <v>2886</v>
      </c>
      <c r="H553" s="149" t="s">
        <v>2887</v>
      </c>
      <c r="I553" s="149" t="s">
        <v>2881</v>
      </c>
      <c r="J553" s="149" t="s">
        <v>2888</v>
      </c>
      <c r="K553" s="149"/>
      <c r="L553" s="149" t="s">
        <v>262</v>
      </c>
      <c r="M553" s="149"/>
      <c r="N553" s="149" t="s">
        <v>263</v>
      </c>
      <c r="O553" s="149" t="s">
        <v>214</v>
      </c>
      <c r="P553" s="149" t="s">
        <v>53</v>
      </c>
      <c r="Q553" s="149"/>
      <c r="R553" s="149" t="s">
        <v>2889</v>
      </c>
      <c r="S553" s="149" t="s">
        <v>289</v>
      </c>
      <c r="T553" s="149" t="s">
        <v>2884</v>
      </c>
      <c r="U553" s="149" t="s">
        <v>267</v>
      </c>
      <c r="V553" s="149"/>
      <c r="W553" s="149"/>
      <c r="X553" s="149" t="s">
        <v>310</v>
      </c>
      <c r="Y553" s="149"/>
      <c r="Z553" s="149"/>
      <c r="AA553" s="149"/>
      <c r="AB553" s="149" t="s">
        <v>269</v>
      </c>
      <c r="AC553" s="149" t="s">
        <v>318</v>
      </c>
      <c r="AD553" s="149" t="s">
        <v>2884</v>
      </c>
      <c r="AE553" s="149" t="s">
        <v>271</v>
      </c>
      <c r="AF553" s="149"/>
      <c r="AG553" s="149" t="s">
        <v>272</v>
      </c>
      <c r="AH553" s="149" t="s">
        <v>273</v>
      </c>
      <c r="AI553" s="158">
        <v>59</v>
      </c>
      <c r="AJ553" s="149"/>
      <c r="AK553" s="159" t="s">
        <v>274</v>
      </c>
      <c r="AL553" s="159" t="s">
        <v>274</v>
      </c>
      <c r="AM553" s="149" t="s">
        <v>274</v>
      </c>
      <c r="AN553" s="160">
        <v>4</v>
      </c>
      <c r="AO553" s="149"/>
      <c r="AP553" s="149" t="s">
        <v>274</v>
      </c>
      <c r="AQ553" s="149" t="s">
        <v>275</v>
      </c>
      <c r="AR553" s="158">
        <v>1</v>
      </c>
      <c r="AS553" s="149" t="s">
        <v>275</v>
      </c>
      <c r="AT553" s="149" t="s">
        <v>276</v>
      </c>
      <c r="AU553" s="161">
        <v>1</v>
      </c>
      <c r="AV553" s="159">
        <v>3589.74</v>
      </c>
      <c r="AW553" s="159">
        <v>143.59</v>
      </c>
      <c r="AX553" s="149" t="s">
        <v>274</v>
      </c>
      <c r="AY553" s="162">
        <v>0</v>
      </c>
      <c r="AZ553" s="162" t="s">
        <v>274</v>
      </c>
      <c r="BA553" s="162">
        <v>0</v>
      </c>
      <c r="BB553" s="159">
        <v>3446.15</v>
      </c>
      <c r="BC553" s="162" t="s">
        <v>274</v>
      </c>
      <c r="BD553" s="162">
        <v>0</v>
      </c>
      <c r="BE553" s="159">
        <v>143.59</v>
      </c>
      <c r="BF553" s="159">
        <v>143.59</v>
      </c>
      <c r="BG553" s="159">
        <v>3589.74</v>
      </c>
    </row>
    <row r="554" ht="28.05" customHeight="1" spans="1:59">
      <c r="A554" s="149"/>
      <c r="B554" s="149"/>
      <c r="C554" s="149"/>
      <c r="D554" s="149" t="s">
        <v>2609</v>
      </c>
      <c r="E554" s="340" t="s">
        <v>2890</v>
      </c>
      <c r="F554" s="149" t="s">
        <v>2609</v>
      </c>
      <c r="G554" s="149" t="s">
        <v>2891</v>
      </c>
      <c r="H554" s="149" t="s">
        <v>2612</v>
      </c>
      <c r="I554" s="149" t="s">
        <v>2892</v>
      </c>
      <c r="J554" s="149" t="s">
        <v>2893</v>
      </c>
      <c r="K554" s="149"/>
      <c r="L554" s="149" t="s">
        <v>262</v>
      </c>
      <c r="M554" s="149"/>
      <c r="N554" s="149" t="s">
        <v>263</v>
      </c>
      <c r="O554" s="149" t="s">
        <v>214</v>
      </c>
      <c r="P554" s="149" t="s">
        <v>53</v>
      </c>
      <c r="Q554" s="149"/>
      <c r="R554" s="149" t="s">
        <v>2894</v>
      </c>
      <c r="S554" s="149" t="s">
        <v>785</v>
      </c>
      <c r="T554" s="149" t="s">
        <v>1994</v>
      </c>
      <c r="U554" s="149" t="s">
        <v>267</v>
      </c>
      <c r="V554" s="149"/>
      <c r="W554" s="149"/>
      <c r="X554" s="149" t="s">
        <v>310</v>
      </c>
      <c r="Y554" s="149"/>
      <c r="Z554" s="149"/>
      <c r="AA554" s="149"/>
      <c r="AB554" s="149" t="s">
        <v>269</v>
      </c>
      <c r="AC554" s="149" t="s">
        <v>270</v>
      </c>
      <c r="AD554" s="149" t="s">
        <v>1994</v>
      </c>
      <c r="AE554" s="149" t="s">
        <v>271</v>
      </c>
      <c r="AF554" s="149"/>
      <c r="AG554" s="149" t="s">
        <v>272</v>
      </c>
      <c r="AH554" s="149" t="s">
        <v>273</v>
      </c>
      <c r="AI554" s="158">
        <v>43</v>
      </c>
      <c r="AJ554" s="149"/>
      <c r="AK554" s="159" t="s">
        <v>274</v>
      </c>
      <c r="AL554" s="159" t="s">
        <v>274</v>
      </c>
      <c r="AM554" s="149" t="s">
        <v>274</v>
      </c>
      <c r="AN554" s="160">
        <v>4</v>
      </c>
      <c r="AO554" s="149"/>
      <c r="AP554" s="149" t="s">
        <v>274</v>
      </c>
      <c r="AQ554" s="149" t="s">
        <v>275</v>
      </c>
      <c r="AR554" s="158">
        <v>1</v>
      </c>
      <c r="AS554" s="149" t="s">
        <v>275</v>
      </c>
      <c r="AT554" s="149" t="s">
        <v>276</v>
      </c>
      <c r="AU554" s="161">
        <v>1</v>
      </c>
      <c r="AV554" s="159">
        <v>4061.95</v>
      </c>
      <c r="AW554" s="159">
        <v>162.48</v>
      </c>
      <c r="AX554" s="149" t="s">
        <v>274</v>
      </c>
      <c r="AY554" s="159">
        <v>55.87</v>
      </c>
      <c r="AZ554" s="159">
        <v>55.87</v>
      </c>
      <c r="BA554" s="159">
        <v>223.48</v>
      </c>
      <c r="BB554" s="159">
        <v>2712.61</v>
      </c>
      <c r="BC554" s="162" t="s">
        <v>274</v>
      </c>
      <c r="BD554" s="159">
        <v>237.14</v>
      </c>
      <c r="BE554" s="159">
        <v>1349.34</v>
      </c>
      <c r="BF554" s="159">
        <v>1112.2</v>
      </c>
      <c r="BG554" s="159">
        <v>4061.95</v>
      </c>
    </row>
    <row r="555" ht="28.05" customHeight="1" spans="1:59">
      <c r="A555" s="149"/>
      <c r="B555" s="149"/>
      <c r="C555" s="149"/>
      <c r="D555" s="149" t="s">
        <v>2609</v>
      </c>
      <c r="E555" s="340" t="s">
        <v>2895</v>
      </c>
      <c r="F555" s="149" t="s">
        <v>2609</v>
      </c>
      <c r="G555" s="149" t="s">
        <v>2896</v>
      </c>
      <c r="H555" s="149" t="s">
        <v>2897</v>
      </c>
      <c r="I555" s="149"/>
      <c r="J555" s="149" t="s">
        <v>2898</v>
      </c>
      <c r="K555" s="149"/>
      <c r="L555" s="149" t="s">
        <v>262</v>
      </c>
      <c r="M555" s="149"/>
      <c r="N555" s="149" t="s">
        <v>263</v>
      </c>
      <c r="O555" s="149" t="s">
        <v>214</v>
      </c>
      <c r="P555" s="149" t="s">
        <v>53</v>
      </c>
      <c r="Q555" s="149"/>
      <c r="R555" s="149" t="s">
        <v>336</v>
      </c>
      <c r="S555" s="149" t="s">
        <v>289</v>
      </c>
      <c r="T555" s="149" t="s">
        <v>1999</v>
      </c>
      <c r="U555" s="149" t="s">
        <v>267</v>
      </c>
      <c r="V555" s="149"/>
      <c r="W555" s="149"/>
      <c r="X555" s="149" t="s">
        <v>336</v>
      </c>
      <c r="Y555" s="149"/>
      <c r="Z555" s="149"/>
      <c r="AA555" s="149"/>
      <c r="AB555" s="149" t="s">
        <v>269</v>
      </c>
      <c r="AC555" s="149" t="s">
        <v>318</v>
      </c>
      <c r="AD555" s="149" t="s">
        <v>1999</v>
      </c>
      <c r="AE555" s="149" t="s">
        <v>271</v>
      </c>
      <c r="AF555" s="149"/>
      <c r="AG555" s="149" t="s">
        <v>272</v>
      </c>
      <c r="AH555" s="149" t="s">
        <v>273</v>
      </c>
      <c r="AI555" s="158">
        <v>59</v>
      </c>
      <c r="AJ555" s="149"/>
      <c r="AK555" s="159" t="s">
        <v>274</v>
      </c>
      <c r="AL555" s="159" t="s">
        <v>274</v>
      </c>
      <c r="AM555" s="149" t="s">
        <v>274</v>
      </c>
      <c r="AN555" s="160">
        <v>4</v>
      </c>
      <c r="AO555" s="149"/>
      <c r="AP555" s="149" t="s">
        <v>274</v>
      </c>
      <c r="AQ555" s="149" t="s">
        <v>275</v>
      </c>
      <c r="AR555" s="158">
        <v>1</v>
      </c>
      <c r="AS555" s="149" t="s">
        <v>275</v>
      </c>
      <c r="AT555" s="149" t="s">
        <v>276</v>
      </c>
      <c r="AU555" s="161">
        <v>1</v>
      </c>
      <c r="AV555" s="159">
        <v>3247.86</v>
      </c>
      <c r="AW555" s="159">
        <v>129.91</v>
      </c>
      <c r="AX555" s="149" t="s">
        <v>274</v>
      </c>
      <c r="AY555" s="162">
        <v>0</v>
      </c>
      <c r="AZ555" s="162" t="s">
        <v>274</v>
      </c>
      <c r="BA555" s="162">
        <v>0</v>
      </c>
      <c r="BB555" s="159">
        <v>3117.95</v>
      </c>
      <c r="BC555" s="162" t="s">
        <v>274</v>
      </c>
      <c r="BD555" s="162">
        <v>0</v>
      </c>
      <c r="BE555" s="159">
        <v>129.91</v>
      </c>
      <c r="BF555" s="159">
        <v>129.91</v>
      </c>
      <c r="BG555" s="159">
        <v>3247.86</v>
      </c>
    </row>
    <row r="556" ht="28.05" customHeight="1" spans="1:59">
      <c r="A556" s="149"/>
      <c r="B556" s="149"/>
      <c r="C556" s="149"/>
      <c r="D556" s="149" t="s">
        <v>2609</v>
      </c>
      <c r="E556" s="340" t="s">
        <v>2899</v>
      </c>
      <c r="F556" s="149" t="s">
        <v>2609</v>
      </c>
      <c r="G556" s="149" t="s">
        <v>2900</v>
      </c>
      <c r="H556" s="149" t="s">
        <v>2770</v>
      </c>
      <c r="I556" s="149" t="s">
        <v>2901</v>
      </c>
      <c r="J556" s="149" t="s">
        <v>2902</v>
      </c>
      <c r="K556" s="149"/>
      <c r="L556" s="149" t="s">
        <v>262</v>
      </c>
      <c r="M556" s="149"/>
      <c r="N556" s="149" t="s">
        <v>263</v>
      </c>
      <c r="O556" s="149" t="s">
        <v>214</v>
      </c>
      <c r="P556" s="149" t="s">
        <v>53</v>
      </c>
      <c r="Q556" s="149"/>
      <c r="R556" s="149" t="s">
        <v>2903</v>
      </c>
      <c r="S556" s="149" t="s">
        <v>289</v>
      </c>
      <c r="T556" s="149" t="s">
        <v>2904</v>
      </c>
      <c r="U556" s="149" t="s">
        <v>267</v>
      </c>
      <c r="V556" s="149"/>
      <c r="W556" s="149"/>
      <c r="X556" s="149" t="s">
        <v>310</v>
      </c>
      <c r="Y556" s="149"/>
      <c r="Z556" s="149"/>
      <c r="AA556" s="149"/>
      <c r="AB556" s="149" t="s">
        <v>269</v>
      </c>
      <c r="AC556" s="149" t="s">
        <v>318</v>
      </c>
      <c r="AD556" s="149" t="s">
        <v>2904</v>
      </c>
      <c r="AE556" s="149" t="s">
        <v>271</v>
      </c>
      <c r="AF556" s="149"/>
      <c r="AG556" s="149" t="s">
        <v>272</v>
      </c>
      <c r="AH556" s="149" t="s">
        <v>273</v>
      </c>
      <c r="AI556" s="158">
        <v>61</v>
      </c>
      <c r="AJ556" s="149"/>
      <c r="AK556" s="159" t="s">
        <v>274</v>
      </c>
      <c r="AL556" s="159" t="s">
        <v>274</v>
      </c>
      <c r="AM556" s="149" t="s">
        <v>274</v>
      </c>
      <c r="AN556" s="160">
        <v>0</v>
      </c>
      <c r="AO556" s="149"/>
      <c r="AP556" s="149" t="s">
        <v>274</v>
      </c>
      <c r="AQ556" s="149" t="s">
        <v>275</v>
      </c>
      <c r="AR556" s="158">
        <v>1</v>
      </c>
      <c r="AS556" s="149" t="s">
        <v>275</v>
      </c>
      <c r="AT556" s="149" t="s">
        <v>276</v>
      </c>
      <c r="AU556" s="161">
        <v>1</v>
      </c>
      <c r="AV556" s="159">
        <v>8205.13</v>
      </c>
      <c r="AW556" s="159">
        <v>0</v>
      </c>
      <c r="AX556" s="149" t="s">
        <v>274</v>
      </c>
      <c r="AY556" s="162">
        <v>0</v>
      </c>
      <c r="AZ556" s="162" t="s">
        <v>274</v>
      </c>
      <c r="BA556" s="159">
        <v>150</v>
      </c>
      <c r="BB556" s="159">
        <v>8026.92</v>
      </c>
      <c r="BC556" s="162" t="s">
        <v>274</v>
      </c>
      <c r="BD556" s="159">
        <v>178.21</v>
      </c>
      <c r="BE556" s="159">
        <v>178.21</v>
      </c>
      <c r="BF556" s="162">
        <v>0</v>
      </c>
      <c r="BG556" s="159">
        <v>8205.13</v>
      </c>
    </row>
    <row r="557" ht="28.05" customHeight="1" spans="1:59">
      <c r="A557" s="149"/>
      <c r="B557" s="149"/>
      <c r="C557" s="149"/>
      <c r="D557" s="149" t="s">
        <v>2609</v>
      </c>
      <c r="E557" s="340" t="s">
        <v>2905</v>
      </c>
      <c r="F557" s="149" t="s">
        <v>2609</v>
      </c>
      <c r="G557" s="149" t="s">
        <v>2906</v>
      </c>
      <c r="H557" s="149" t="s">
        <v>2696</v>
      </c>
      <c r="I557" s="149"/>
      <c r="J557" s="149" t="s">
        <v>2907</v>
      </c>
      <c r="K557" s="149"/>
      <c r="L557" s="149" t="s">
        <v>262</v>
      </c>
      <c r="M557" s="149"/>
      <c r="N557" s="149" t="s">
        <v>263</v>
      </c>
      <c r="O557" s="149" t="s">
        <v>214</v>
      </c>
      <c r="P557" s="149" t="s">
        <v>53</v>
      </c>
      <c r="Q557" s="149"/>
      <c r="R557" s="149" t="s">
        <v>927</v>
      </c>
      <c r="S557" s="149" t="s">
        <v>289</v>
      </c>
      <c r="T557" s="149" t="s">
        <v>2908</v>
      </c>
      <c r="U557" s="149" t="s">
        <v>267</v>
      </c>
      <c r="V557" s="149"/>
      <c r="W557" s="149"/>
      <c r="X557" s="149" t="s">
        <v>310</v>
      </c>
      <c r="Y557" s="149"/>
      <c r="Z557" s="149"/>
      <c r="AA557" s="149"/>
      <c r="AB557" s="149" t="s">
        <v>269</v>
      </c>
      <c r="AC557" s="149" t="s">
        <v>318</v>
      </c>
      <c r="AD557" s="149" t="s">
        <v>2908</v>
      </c>
      <c r="AE557" s="149" t="s">
        <v>271</v>
      </c>
      <c r="AF557" s="149"/>
      <c r="AG557" s="149" t="s">
        <v>272</v>
      </c>
      <c r="AH557" s="149" t="s">
        <v>273</v>
      </c>
      <c r="AI557" s="158">
        <v>60</v>
      </c>
      <c r="AJ557" s="149"/>
      <c r="AK557" s="159" t="s">
        <v>274</v>
      </c>
      <c r="AL557" s="159" t="s">
        <v>274</v>
      </c>
      <c r="AM557" s="149" t="s">
        <v>274</v>
      </c>
      <c r="AN557" s="160">
        <v>4</v>
      </c>
      <c r="AO557" s="149"/>
      <c r="AP557" s="149" t="s">
        <v>274</v>
      </c>
      <c r="AQ557" s="149" t="s">
        <v>275</v>
      </c>
      <c r="AR557" s="158">
        <v>1</v>
      </c>
      <c r="AS557" s="149" t="s">
        <v>275</v>
      </c>
      <c r="AT557" s="149" t="s">
        <v>276</v>
      </c>
      <c r="AU557" s="161">
        <v>1</v>
      </c>
      <c r="AV557" s="159">
        <v>2521.36</v>
      </c>
      <c r="AW557" s="159">
        <v>100.85</v>
      </c>
      <c r="AX557" s="149" t="s">
        <v>274</v>
      </c>
      <c r="AY557" s="162">
        <v>0</v>
      </c>
      <c r="AZ557" s="162" t="s">
        <v>274</v>
      </c>
      <c r="BA557" s="162">
        <v>0</v>
      </c>
      <c r="BB557" s="159">
        <v>2420.51</v>
      </c>
      <c r="BC557" s="162" t="s">
        <v>274</v>
      </c>
      <c r="BD557" s="162">
        <v>0</v>
      </c>
      <c r="BE557" s="159">
        <v>100.85</v>
      </c>
      <c r="BF557" s="159">
        <v>100.85</v>
      </c>
      <c r="BG557" s="159">
        <v>2521.36</v>
      </c>
    </row>
    <row r="558" ht="28.05" customHeight="1" spans="1:59">
      <c r="A558" s="149"/>
      <c r="B558" s="149"/>
      <c r="C558" s="149"/>
      <c r="D558" s="149" t="s">
        <v>2609</v>
      </c>
      <c r="E558" s="340" t="s">
        <v>2909</v>
      </c>
      <c r="F558" s="149" t="s">
        <v>2609</v>
      </c>
      <c r="G558" s="149" t="s">
        <v>2910</v>
      </c>
      <c r="H558" s="149" t="s">
        <v>2696</v>
      </c>
      <c r="I558" s="149"/>
      <c r="J558" s="149" t="s">
        <v>2911</v>
      </c>
      <c r="K558" s="149"/>
      <c r="L558" s="149" t="s">
        <v>262</v>
      </c>
      <c r="M558" s="149"/>
      <c r="N558" s="149" t="s">
        <v>263</v>
      </c>
      <c r="O558" s="149" t="s">
        <v>214</v>
      </c>
      <c r="P558" s="149" t="s">
        <v>53</v>
      </c>
      <c r="Q558" s="149"/>
      <c r="R558" s="149" t="s">
        <v>927</v>
      </c>
      <c r="S558" s="149" t="s">
        <v>289</v>
      </c>
      <c r="T558" s="149" t="s">
        <v>1999</v>
      </c>
      <c r="U558" s="149" t="s">
        <v>267</v>
      </c>
      <c r="V558" s="149"/>
      <c r="W558" s="149"/>
      <c r="X558" s="149" t="s">
        <v>310</v>
      </c>
      <c r="Y558" s="149"/>
      <c r="Z558" s="149"/>
      <c r="AA558" s="149"/>
      <c r="AB558" s="149" t="s">
        <v>269</v>
      </c>
      <c r="AC558" s="149" t="s">
        <v>318</v>
      </c>
      <c r="AD558" s="149" t="s">
        <v>1999</v>
      </c>
      <c r="AE558" s="149" t="s">
        <v>271</v>
      </c>
      <c r="AF558" s="149"/>
      <c r="AG558" s="149" t="s">
        <v>272</v>
      </c>
      <c r="AH558" s="149" t="s">
        <v>273</v>
      </c>
      <c r="AI558" s="158">
        <v>60</v>
      </c>
      <c r="AJ558" s="149"/>
      <c r="AK558" s="159" t="s">
        <v>274</v>
      </c>
      <c r="AL558" s="159" t="s">
        <v>274</v>
      </c>
      <c r="AM558" s="149" t="s">
        <v>274</v>
      </c>
      <c r="AN558" s="160">
        <v>4</v>
      </c>
      <c r="AO558" s="149"/>
      <c r="AP558" s="149" t="s">
        <v>274</v>
      </c>
      <c r="AQ558" s="149" t="s">
        <v>275</v>
      </c>
      <c r="AR558" s="158">
        <v>1</v>
      </c>
      <c r="AS558" s="149" t="s">
        <v>275</v>
      </c>
      <c r="AT558" s="149" t="s">
        <v>276</v>
      </c>
      <c r="AU558" s="161">
        <v>1</v>
      </c>
      <c r="AV558" s="159">
        <v>3076.92</v>
      </c>
      <c r="AW558" s="159">
        <v>123.08</v>
      </c>
      <c r="AX558" s="149" t="s">
        <v>274</v>
      </c>
      <c r="AY558" s="162">
        <v>0</v>
      </c>
      <c r="AZ558" s="162" t="s">
        <v>274</v>
      </c>
      <c r="BA558" s="162">
        <v>0</v>
      </c>
      <c r="BB558" s="159">
        <v>2953.84</v>
      </c>
      <c r="BC558" s="162" t="s">
        <v>274</v>
      </c>
      <c r="BD558" s="162">
        <v>0</v>
      </c>
      <c r="BE558" s="159">
        <v>123.08</v>
      </c>
      <c r="BF558" s="159">
        <v>123.08</v>
      </c>
      <c r="BG558" s="159">
        <v>3076.92</v>
      </c>
    </row>
    <row r="559" ht="28.05" customHeight="1" spans="1:59">
      <c r="A559" s="149"/>
      <c r="B559" s="149"/>
      <c r="C559" s="149"/>
      <c r="D559" s="149" t="s">
        <v>2609</v>
      </c>
      <c r="E559" s="340" t="s">
        <v>2912</v>
      </c>
      <c r="F559" s="149" t="s">
        <v>2609</v>
      </c>
      <c r="G559" s="149" t="s">
        <v>2913</v>
      </c>
      <c r="H559" s="149" t="s">
        <v>2696</v>
      </c>
      <c r="I559" s="149"/>
      <c r="J559" s="149" t="s">
        <v>2914</v>
      </c>
      <c r="K559" s="149"/>
      <c r="L559" s="149" t="s">
        <v>262</v>
      </c>
      <c r="M559" s="149"/>
      <c r="N559" s="149" t="s">
        <v>263</v>
      </c>
      <c r="O559" s="149" t="s">
        <v>214</v>
      </c>
      <c r="P559" s="149" t="s">
        <v>53</v>
      </c>
      <c r="Q559" s="149"/>
      <c r="R559" s="149" t="s">
        <v>1945</v>
      </c>
      <c r="S559" s="149" t="s">
        <v>289</v>
      </c>
      <c r="T559" s="149" t="s">
        <v>2908</v>
      </c>
      <c r="U559" s="149" t="s">
        <v>267</v>
      </c>
      <c r="V559" s="149"/>
      <c r="W559" s="149"/>
      <c r="X559" s="149" t="s">
        <v>336</v>
      </c>
      <c r="Y559" s="149"/>
      <c r="Z559" s="149"/>
      <c r="AA559" s="149"/>
      <c r="AB559" s="149" t="s">
        <v>269</v>
      </c>
      <c r="AC559" s="149" t="s">
        <v>318</v>
      </c>
      <c r="AD559" s="149" t="s">
        <v>2908</v>
      </c>
      <c r="AE559" s="149" t="s">
        <v>271</v>
      </c>
      <c r="AF559" s="149"/>
      <c r="AG559" s="149" t="s">
        <v>272</v>
      </c>
      <c r="AH559" s="149" t="s">
        <v>273</v>
      </c>
      <c r="AI559" s="158">
        <v>60</v>
      </c>
      <c r="AJ559" s="149"/>
      <c r="AK559" s="159" t="s">
        <v>274</v>
      </c>
      <c r="AL559" s="159" t="s">
        <v>274</v>
      </c>
      <c r="AM559" s="149" t="s">
        <v>274</v>
      </c>
      <c r="AN559" s="160">
        <v>4</v>
      </c>
      <c r="AO559" s="149"/>
      <c r="AP559" s="149" t="s">
        <v>274</v>
      </c>
      <c r="AQ559" s="149" t="s">
        <v>275</v>
      </c>
      <c r="AR559" s="158">
        <v>1</v>
      </c>
      <c r="AS559" s="149" t="s">
        <v>275</v>
      </c>
      <c r="AT559" s="149" t="s">
        <v>276</v>
      </c>
      <c r="AU559" s="161">
        <v>1</v>
      </c>
      <c r="AV559" s="159">
        <v>2521.37</v>
      </c>
      <c r="AW559" s="159">
        <v>100.85</v>
      </c>
      <c r="AX559" s="149" t="s">
        <v>274</v>
      </c>
      <c r="AY559" s="162">
        <v>0</v>
      </c>
      <c r="AZ559" s="162" t="s">
        <v>274</v>
      </c>
      <c r="BA559" s="162">
        <v>0</v>
      </c>
      <c r="BB559" s="159">
        <v>2420.52</v>
      </c>
      <c r="BC559" s="162" t="s">
        <v>274</v>
      </c>
      <c r="BD559" s="162">
        <v>0</v>
      </c>
      <c r="BE559" s="159">
        <v>100.85</v>
      </c>
      <c r="BF559" s="159">
        <v>100.85</v>
      </c>
      <c r="BG559" s="159">
        <v>2521.37</v>
      </c>
    </row>
    <row r="560" ht="28.05" customHeight="1" spans="1:59">
      <c r="A560" s="149"/>
      <c r="B560" s="149"/>
      <c r="C560" s="149"/>
      <c r="D560" s="149" t="s">
        <v>2609</v>
      </c>
      <c r="E560" s="340" t="s">
        <v>2915</v>
      </c>
      <c r="F560" s="149" t="s">
        <v>2609</v>
      </c>
      <c r="G560" s="149" t="s">
        <v>2916</v>
      </c>
      <c r="H560" s="149" t="s">
        <v>2770</v>
      </c>
      <c r="I560" s="149" t="s">
        <v>2917</v>
      </c>
      <c r="J560" s="149" t="s">
        <v>2918</v>
      </c>
      <c r="K560" s="149"/>
      <c r="L560" s="149" t="s">
        <v>262</v>
      </c>
      <c r="M560" s="149"/>
      <c r="N560" s="149" t="s">
        <v>263</v>
      </c>
      <c r="O560" s="149" t="s">
        <v>214</v>
      </c>
      <c r="P560" s="149" t="s">
        <v>53</v>
      </c>
      <c r="Q560" s="149"/>
      <c r="R560" s="149" t="s">
        <v>2018</v>
      </c>
      <c r="S560" s="149" t="s">
        <v>785</v>
      </c>
      <c r="T560" s="149" t="s">
        <v>721</v>
      </c>
      <c r="U560" s="149" t="s">
        <v>267</v>
      </c>
      <c r="V560" s="149"/>
      <c r="W560" s="149"/>
      <c r="X560" s="149" t="s">
        <v>310</v>
      </c>
      <c r="Y560" s="149"/>
      <c r="Z560" s="149"/>
      <c r="AA560" s="149"/>
      <c r="AB560" s="149" t="s">
        <v>269</v>
      </c>
      <c r="AC560" s="149" t="s">
        <v>318</v>
      </c>
      <c r="AD560" s="149" t="s">
        <v>721</v>
      </c>
      <c r="AE560" s="149" t="s">
        <v>271</v>
      </c>
      <c r="AF560" s="149"/>
      <c r="AG560" s="149" t="s">
        <v>272</v>
      </c>
      <c r="AH560" s="149" t="s">
        <v>273</v>
      </c>
      <c r="AI560" s="158">
        <v>61</v>
      </c>
      <c r="AJ560" s="149"/>
      <c r="AK560" s="159" t="s">
        <v>274</v>
      </c>
      <c r="AL560" s="159" t="s">
        <v>274</v>
      </c>
      <c r="AM560" s="149" t="s">
        <v>274</v>
      </c>
      <c r="AN560" s="160">
        <v>4</v>
      </c>
      <c r="AO560" s="149"/>
      <c r="AP560" s="149" t="s">
        <v>274</v>
      </c>
      <c r="AQ560" s="149" t="s">
        <v>275</v>
      </c>
      <c r="AR560" s="158">
        <v>1</v>
      </c>
      <c r="AS560" s="149" t="s">
        <v>275</v>
      </c>
      <c r="AT560" s="149" t="s">
        <v>276</v>
      </c>
      <c r="AU560" s="161">
        <v>1</v>
      </c>
      <c r="AV560" s="159">
        <v>3938.05</v>
      </c>
      <c r="AW560" s="159">
        <v>157.52</v>
      </c>
      <c r="AX560" s="149" t="s">
        <v>274</v>
      </c>
      <c r="AY560" s="162">
        <v>0</v>
      </c>
      <c r="AZ560" s="162" t="s">
        <v>274</v>
      </c>
      <c r="BA560" s="162">
        <v>0</v>
      </c>
      <c r="BB560" s="159">
        <v>3508.03</v>
      </c>
      <c r="BC560" s="162" t="s">
        <v>274</v>
      </c>
      <c r="BD560" s="159">
        <v>272.5</v>
      </c>
      <c r="BE560" s="159">
        <v>430.02</v>
      </c>
      <c r="BF560" s="159">
        <v>157.52</v>
      </c>
      <c r="BG560" s="159">
        <v>3938.05</v>
      </c>
    </row>
    <row r="561" ht="28.05" customHeight="1" spans="1:59">
      <c r="A561" s="149"/>
      <c r="B561" s="149"/>
      <c r="C561" s="149"/>
      <c r="D561" s="149" t="s">
        <v>2609</v>
      </c>
      <c r="E561" s="340" t="s">
        <v>2919</v>
      </c>
      <c r="F561" s="149" t="s">
        <v>2609</v>
      </c>
      <c r="G561" s="149" t="s">
        <v>2920</v>
      </c>
      <c r="H561" s="149" t="s">
        <v>2696</v>
      </c>
      <c r="I561" s="149"/>
      <c r="J561" s="149" t="s">
        <v>2921</v>
      </c>
      <c r="K561" s="149"/>
      <c r="L561" s="149" t="s">
        <v>262</v>
      </c>
      <c r="M561" s="149"/>
      <c r="N561" s="149" t="s">
        <v>263</v>
      </c>
      <c r="O561" s="149" t="s">
        <v>214</v>
      </c>
      <c r="P561" s="149" t="s">
        <v>53</v>
      </c>
      <c r="Q561" s="149"/>
      <c r="R561" s="149" t="s">
        <v>1945</v>
      </c>
      <c r="S561" s="149" t="s">
        <v>289</v>
      </c>
      <c r="T561" s="149" t="s">
        <v>2908</v>
      </c>
      <c r="U561" s="149" t="s">
        <v>267</v>
      </c>
      <c r="V561" s="149"/>
      <c r="W561" s="149"/>
      <c r="X561" s="149" t="s">
        <v>336</v>
      </c>
      <c r="Y561" s="149"/>
      <c r="Z561" s="149"/>
      <c r="AA561" s="149"/>
      <c r="AB561" s="149" t="s">
        <v>269</v>
      </c>
      <c r="AC561" s="149" t="s">
        <v>318</v>
      </c>
      <c r="AD561" s="149" t="s">
        <v>2908</v>
      </c>
      <c r="AE561" s="149" t="s">
        <v>271</v>
      </c>
      <c r="AF561" s="149"/>
      <c r="AG561" s="149" t="s">
        <v>272</v>
      </c>
      <c r="AH561" s="149" t="s">
        <v>273</v>
      </c>
      <c r="AI561" s="158">
        <v>60</v>
      </c>
      <c r="AJ561" s="149"/>
      <c r="AK561" s="159" t="s">
        <v>274</v>
      </c>
      <c r="AL561" s="159" t="s">
        <v>274</v>
      </c>
      <c r="AM561" s="149" t="s">
        <v>274</v>
      </c>
      <c r="AN561" s="160">
        <v>4</v>
      </c>
      <c r="AO561" s="149"/>
      <c r="AP561" s="149" t="s">
        <v>274</v>
      </c>
      <c r="AQ561" s="149" t="s">
        <v>275</v>
      </c>
      <c r="AR561" s="158">
        <v>1</v>
      </c>
      <c r="AS561" s="149" t="s">
        <v>275</v>
      </c>
      <c r="AT561" s="149" t="s">
        <v>276</v>
      </c>
      <c r="AU561" s="161">
        <v>1</v>
      </c>
      <c r="AV561" s="159">
        <v>2521.37</v>
      </c>
      <c r="AW561" s="159">
        <v>100.85</v>
      </c>
      <c r="AX561" s="149" t="s">
        <v>274</v>
      </c>
      <c r="AY561" s="162">
        <v>0</v>
      </c>
      <c r="AZ561" s="162" t="s">
        <v>274</v>
      </c>
      <c r="BA561" s="162">
        <v>0</v>
      </c>
      <c r="BB561" s="159">
        <v>2420.52</v>
      </c>
      <c r="BC561" s="162" t="s">
        <v>274</v>
      </c>
      <c r="BD561" s="162">
        <v>0</v>
      </c>
      <c r="BE561" s="159">
        <v>100.85</v>
      </c>
      <c r="BF561" s="159">
        <v>100.85</v>
      </c>
      <c r="BG561" s="159">
        <v>2521.37</v>
      </c>
    </row>
    <row r="562" ht="28.05" customHeight="1" spans="1:59">
      <c r="A562" s="149"/>
      <c r="B562" s="149"/>
      <c r="C562" s="149"/>
      <c r="D562" s="149" t="s">
        <v>2609</v>
      </c>
      <c r="E562" s="340" t="s">
        <v>2922</v>
      </c>
      <c r="F562" s="149" t="s">
        <v>2609</v>
      </c>
      <c r="G562" s="149" t="s">
        <v>2923</v>
      </c>
      <c r="H562" s="149" t="s">
        <v>2770</v>
      </c>
      <c r="I562" s="149" t="s">
        <v>2924</v>
      </c>
      <c r="J562" s="149" t="s">
        <v>2925</v>
      </c>
      <c r="K562" s="149"/>
      <c r="L562" s="149" t="s">
        <v>262</v>
      </c>
      <c r="M562" s="149"/>
      <c r="N562" s="149" t="s">
        <v>263</v>
      </c>
      <c r="O562" s="149" t="s">
        <v>214</v>
      </c>
      <c r="P562" s="149" t="s">
        <v>53</v>
      </c>
      <c r="Q562" s="149"/>
      <c r="R562" s="149" t="s">
        <v>2926</v>
      </c>
      <c r="S562" s="149" t="s">
        <v>785</v>
      </c>
      <c r="T562" s="149" t="s">
        <v>721</v>
      </c>
      <c r="U562" s="149" t="s">
        <v>267</v>
      </c>
      <c r="V562" s="149"/>
      <c r="W562" s="149"/>
      <c r="X562" s="149" t="s">
        <v>826</v>
      </c>
      <c r="Y562" s="149"/>
      <c r="Z562" s="149"/>
      <c r="AA562" s="149"/>
      <c r="AB562" s="149" t="s">
        <v>269</v>
      </c>
      <c r="AC562" s="149" t="s">
        <v>318</v>
      </c>
      <c r="AD562" s="149" t="s">
        <v>721</v>
      </c>
      <c r="AE562" s="149" t="s">
        <v>271</v>
      </c>
      <c r="AF562" s="149"/>
      <c r="AG562" s="149" t="s">
        <v>272</v>
      </c>
      <c r="AH562" s="149" t="s">
        <v>273</v>
      </c>
      <c r="AI562" s="158">
        <v>61</v>
      </c>
      <c r="AJ562" s="149"/>
      <c r="AK562" s="159" t="s">
        <v>274</v>
      </c>
      <c r="AL562" s="159" t="s">
        <v>274</v>
      </c>
      <c r="AM562" s="149" t="s">
        <v>274</v>
      </c>
      <c r="AN562" s="160">
        <v>4</v>
      </c>
      <c r="AO562" s="149"/>
      <c r="AP562" s="149" t="s">
        <v>274</v>
      </c>
      <c r="AQ562" s="149" t="s">
        <v>275</v>
      </c>
      <c r="AR562" s="158">
        <v>1</v>
      </c>
      <c r="AS562" s="149" t="s">
        <v>275</v>
      </c>
      <c r="AT562" s="149" t="s">
        <v>276</v>
      </c>
      <c r="AU562" s="161">
        <v>1</v>
      </c>
      <c r="AV562" s="159">
        <v>3831.86</v>
      </c>
      <c r="AW562" s="159">
        <v>153.27</v>
      </c>
      <c r="AX562" s="149" t="s">
        <v>274</v>
      </c>
      <c r="AY562" s="162">
        <v>0</v>
      </c>
      <c r="AZ562" s="162" t="s">
        <v>274</v>
      </c>
      <c r="BA562" s="162">
        <v>0</v>
      </c>
      <c r="BB562" s="159">
        <v>3418.78</v>
      </c>
      <c r="BC562" s="162" t="s">
        <v>274</v>
      </c>
      <c r="BD562" s="159">
        <v>259.81</v>
      </c>
      <c r="BE562" s="159">
        <v>413.08</v>
      </c>
      <c r="BF562" s="159">
        <v>153.27</v>
      </c>
      <c r="BG562" s="159">
        <v>3831.86</v>
      </c>
    </row>
    <row r="563" ht="28.05" customHeight="1" spans="1:59">
      <c r="A563" s="149"/>
      <c r="B563" s="149"/>
      <c r="C563" s="149"/>
      <c r="D563" s="149" t="s">
        <v>2609</v>
      </c>
      <c r="E563" s="340" t="s">
        <v>2927</v>
      </c>
      <c r="F563" s="149" t="s">
        <v>2609</v>
      </c>
      <c r="G563" s="149" t="s">
        <v>2928</v>
      </c>
      <c r="H563" s="149" t="s">
        <v>2612</v>
      </c>
      <c r="I563" s="149" t="s">
        <v>2929</v>
      </c>
      <c r="J563" s="149" t="s">
        <v>2930</v>
      </c>
      <c r="K563" s="149"/>
      <c r="L563" s="149" t="s">
        <v>262</v>
      </c>
      <c r="M563" s="149"/>
      <c r="N563" s="149" t="s">
        <v>263</v>
      </c>
      <c r="O563" s="149" t="s">
        <v>214</v>
      </c>
      <c r="P563" s="149" t="s">
        <v>53</v>
      </c>
      <c r="Q563" s="149"/>
      <c r="R563" s="149" t="s">
        <v>2931</v>
      </c>
      <c r="S563" s="149" t="s">
        <v>785</v>
      </c>
      <c r="T563" s="149" t="s">
        <v>2932</v>
      </c>
      <c r="U563" s="149" t="s">
        <v>267</v>
      </c>
      <c r="V563" s="149"/>
      <c r="W563" s="149"/>
      <c r="X563" s="149" t="s">
        <v>590</v>
      </c>
      <c r="Y563" s="149"/>
      <c r="Z563" s="149"/>
      <c r="AA563" s="149"/>
      <c r="AB563" s="149" t="s">
        <v>269</v>
      </c>
      <c r="AC563" s="149" t="s">
        <v>270</v>
      </c>
      <c r="AD563" s="149" t="s">
        <v>2932</v>
      </c>
      <c r="AE563" s="149" t="s">
        <v>271</v>
      </c>
      <c r="AF563" s="149"/>
      <c r="AG563" s="149" t="s">
        <v>272</v>
      </c>
      <c r="AH563" s="149" t="s">
        <v>273</v>
      </c>
      <c r="AI563" s="158">
        <v>42</v>
      </c>
      <c r="AJ563" s="149"/>
      <c r="AK563" s="159" t="s">
        <v>274</v>
      </c>
      <c r="AL563" s="159" t="s">
        <v>274</v>
      </c>
      <c r="AM563" s="149" t="s">
        <v>274</v>
      </c>
      <c r="AN563" s="160">
        <v>4</v>
      </c>
      <c r="AO563" s="149"/>
      <c r="AP563" s="149" t="s">
        <v>274</v>
      </c>
      <c r="AQ563" s="149" t="s">
        <v>275</v>
      </c>
      <c r="AR563" s="158">
        <v>1</v>
      </c>
      <c r="AS563" s="149" t="s">
        <v>275</v>
      </c>
      <c r="AT563" s="149" t="s">
        <v>276</v>
      </c>
      <c r="AU563" s="161">
        <v>1</v>
      </c>
      <c r="AV563" s="159">
        <v>3584.07</v>
      </c>
      <c r="AW563" s="159">
        <v>143.36</v>
      </c>
      <c r="AX563" s="149" t="s">
        <v>274</v>
      </c>
      <c r="AY563" s="159">
        <v>49.93</v>
      </c>
      <c r="AZ563" s="159">
        <v>49.93</v>
      </c>
      <c r="BA563" s="159">
        <v>199.72</v>
      </c>
      <c r="BB563" s="159">
        <v>2340.26</v>
      </c>
      <c r="BC563" s="162" t="s">
        <v>274</v>
      </c>
      <c r="BD563" s="159">
        <v>201.77</v>
      </c>
      <c r="BE563" s="159">
        <v>1243.81</v>
      </c>
      <c r="BF563" s="159">
        <v>1042.04</v>
      </c>
      <c r="BG563" s="159">
        <v>3584.07</v>
      </c>
    </row>
    <row r="564" ht="28.05" customHeight="1" spans="1:59">
      <c r="A564" s="149"/>
      <c r="B564" s="149"/>
      <c r="C564" s="149"/>
      <c r="D564" s="149" t="s">
        <v>2609</v>
      </c>
      <c r="E564" s="340" t="s">
        <v>2933</v>
      </c>
      <c r="F564" s="149" t="s">
        <v>2609</v>
      </c>
      <c r="G564" s="149" t="s">
        <v>2934</v>
      </c>
      <c r="H564" s="149" t="s">
        <v>2691</v>
      </c>
      <c r="I564" s="149" t="s">
        <v>2714</v>
      </c>
      <c r="J564" s="149" t="s">
        <v>2935</v>
      </c>
      <c r="K564" s="149"/>
      <c r="L564" s="149" t="s">
        <v>262</v>
      </c>
      <c r="M564" s="149"/>
      <c r="N564" s="149" t="s">
        <v>263</v>
      </c>
      <c r="O564" s="149" t="s">
        <v>214</v>
      </c>
      <c r="P564" s="149" t="s">
        <v>53</v>
      </c>
      <c r="Q564" s="149"/>
      <c r="R564" s="149" t="s">
        <v>927</v>
      </c>
      <c r="S564" s="149" t="s">
        <v>289</v>
      </c>
      <c r="T564" s="149" t="s">
        <v>732</v>
      </c>
      <c r="U564" s="149" t="s">
        <v>267</v>
      </c>
      <c r="V564" s="149"/>
      <c r="W564" s="149"/>
      <c r="X564" s="149" t="s">
        <v>310</v>
      </c>
      <c r="Y564" s="149"/>
      <c r="Z564" s="149"/>
      <c r="AA564" s="149"/>
      <c r="AB564" s="149" t="s">
        <v>269</v>
      </c>
      <c r="AC564" s="149" t="s">
        <v>318</v>
      </c>
      <c r="AD564" s="149" t="s">
        <v>732</v>
      </c>
      <c r="AE564" s="149" t="s">
        <v>271</v>
      </c>
      <c r="AF564" s="149"/>
      <c r="AG564" s="149" t="s">
        <v>272</v>
      </c>
      <c r="AH564" s="149" t="s">
        <v>273</v>
      </c>
      <c r="AI564" s="158">
        <v>59</v>
      </c>
      <c r="AJ564" s="149"/>
      <c r="AK564" s="159" t="s">
        <v>274</v>
      </c>
      <c r="AL564" s="159" t="s">
        <v>274</v>
      </c>
      <c r="AM564" s="149" t="s">
        <v>274</v>
      </c>
      <c r="AN564" s="160">
        <v>4</v>
      </c>
      <c r="AO564" s="149"/>
      <c r="AP564" s="149" t="s">
        <v>274</v>
      </c>
      <c r="AQ564" s="149" t="s">
        <v>275</v>
      </c>
      <c r="AR564" s="158">
        <v>1</v>
      </c>
      <c r="AS564" s="149" t="s">
        <v>275</v>
      </c>
      <c r="AT564" s="149" t="s">
        <v>276</v>
      </c>
      <c r="AU564" s="161">
        <v>1</v>
      </c>
      <c r="AV564" s="159">
        <v>2606.84</v>
      </c>
      <c r="AW564" s="159">
        <v>104.27</v>
      </c>
      <c r="AX564" s="149" t="s">
        <v>274</v>
      </c>
      <c r="AY564" s="162">
        <v>0</v>
      </c>
      <c r="AZ564" s="162" t="s">
        <v>274</v>
      </c>
      <c r="BA564" s="162">
        <v>0</v>
      </c>
      <c r="BB564" s="159">
        <v>2502.57</v>
      </c>
      <c r="BC564" s="162" t="s">
        <v>274</v>
      </c>
      <c r="BD564" s="162">
        <v>0</v>
      </c>
      <c r="BE564" s="159">
        <v>104.27</v>
      </c>
      <c r="BF564" s="159">
        <v>104.27</v>
      </c>
      <c r="BG564" s="159">
        <v>2606.84</v>
      </c>
    </row>
    <row r="565" ht="28.05" customHeight="1" spans="1:59">
      <c r="A565" s="149"/>
      <c r="B565" s="149"/>
      <c r="C565" s="149"/>
      <c r="D565" s="149" t="s">
        <v>2609</v>
      </c>
      <c r="E565" s="340" t="s">
        <v>2936</v>
      </c>
      <c r="F565" s="149" t="s">
        <v>2609</v>
      </c>
      <c r="G565" s="149" t="s">
        <v>2937</v>
      </c>
      <c r="H565" s="149" t="s">
        <v>2612</v>
      </c>
      <c r="I565" s="149" t="s">
        <v>2938</v>
      </c>
      <c r="J565" s="149" t="s">
        <v>2939</v>
      </c>
      <c r="K565" s="149"/>
      <c r="L565" s="149" t="s">
        <v>262</v>
      </c>
      <c r="M565" s="149"/>
      <c r="N565" s="149" t="s">
        <v>263</v>
      </c>
      <c r="O565" s="149" t="s">
        <v>214</v>
      </c>
      <c r="P565" s="149" t="s">
        <v>53</v>
      </c>
      <c r="Q565" s="149"/>
      <c r="R565" s="149" t="s">
        <v>2940</v>
      </c>
      <c r="S565" s="149" t="s">
        <v>785</v>
      </c>
      <c r="T565" s="149" t="s">
        <v>2941</v>
      </c>
      <c r="U565" s="149" t="s">
        <v>267</v>
      </c>
      <c r="V565" s="149"/>
      <c r="W565" s="149"/>
      <c r="X565" s="149" t="s">
        <v>310</v>
      </c>
      <c r="Y565" s="149"/>
      <c r="Z565" s="149"/>
      <c r="AA565" s="149"/>
      <c r="AB565" s="149" t="s">
        <v>269</v>
      </c>
      <c r="AC565" s="149" t="s">
        <v>270</v>
      </c>
      <c r="AD565" s="149" t="s">
        <v>2941</v>
      </c>
      <c r="AE565" s="149" t="s">
        <v>271</v>
      </c>
      <c r="AF565" s="149"/>
      <c r="AG565" s="149" t="s">
        <v>272</v>
      </c>
      <c r="AH565" s="149" t="s">
        <v>273</v>
      </c>
      <c r="AI565" s="158">
        <v>40</v>
      </c>
      <c r="AJ565" s="149"/>
      <c r="AK565" s="159" t="s">
        <v>274</v>
      </c>
      <c r="AL565" s="159" t="s">
        <v>274</v>
      </c>
      <c r="AM565" s="149" t="s">
        <v>274</v>
      </c>
      <c r="AN565" s="160">
        <v>4</v>
      </c>
      <c r="AO565" s="149"/>
      <c r="AP565" s="149" t="s">
        <v>274</v>
      </c>
      <c r="AQ565" s="149" t="s">
        <v>275</v>
      </c>
      <c r="AR565" s="158">
        <v>1</v>
      </c>
      <c r="AS565" s="149" t="s">
        <v>275</v>
      </c>
      <c r="AT565" s="149" t="s">
        <v>276</v>
      </c>
      <c r="AU565" s="161">
        <v>1</v>
      </c>
      <c r="AV565" s="159">
        <v>4203.54</v>
      </c>
      <c r="AW565" s="159">
        <v>168.14</v>
      </c>
      <c r="AX565" s="149" t="s">
        <v>274</v>
      </c>
      <c r="AY565" s="159">
        <v>58.59</v>
      </c>
      <c r="AZ565" s="159">
        <v>58.59</v>
      </c>
      <c r="BA565" s="159">
        <v>234.36</v>
      </c>
      <c r="BB565" s="159">
        <v>2606.28</v>
      </c>
      <c r="BC565" s="162" t="s">
        <v>274</v>
      </c>
      <c r="BD565" s="159">
        <v>257.38</v>
      </c>
      <c r="BE565" s="159">
        <v>1597.26</v>
      </c>
      <c r="BF565" s="159">
        <v>1339.88</v>
      </c>
      <c r="BG565" s="159">
        <v>4203.54</v>
      </c>
    </row>
    <row r="566" ht="28.05" customHeight="1" spans="1:59">
      <c r="A566" s="149"/>
      <c r="B566" s="149"/>
      <c r="C566" s="149"/>
      <c r="D566" s="149" t="s">
        <v>2609</v>
      </c>
      <c r="E566" s="340" t="s">
        <v>2942</v>
      </c>
      <c r="F566" s="149" t="s">
        <v>2609</v>
      </c>
      <c r="G566" s="149" t="s">
        <v>2943</v>
      </c>
      <c r="H566" s="149" t="s">
        <v>2691</v>
      </c>
      <c r="I566" s="149" t="s">
        <v>2714</v>
      </c>
      <c r="J566" s="149" t="s">
        <v>2944</v>
      </c>
      <c r="K566" s="149"/>
      <c r="L566" s="149" t="s">
        <v>262</v>
      </c>
      <c r="M566" s="149"/>
      <c r="N566" s="149" t="s">
        <v>263</v>
      </c>
      <c r="O566" s="149" t="s">
        <v>214</v>
      </c>
      <c r="P566" s="149" t="s">
        <v>53</v>
      </c>
      <c r="Q566" s="149"/>
      <c r="R566" s="149" t="s">
        <v>460</v>
      </c>
      <c r="S566" s="149" t="s">
        <v>289</v>
      </c>
      <c r="T566" s="149" t="s">
        <v>732</v>
      </c>
      <c r="U566" s="149" t="s">
        <v>267</v>
      </c>
      <c r="V566" s="149"/>
      <c r="W566" s="149"/>
      <c r="X566" s="149" t="s">
        <v>310</v>
      </c>
      <c r="Y566" s="149"/>
      <c r="Z566" s="149"/>
      <c r="AA566" s="149"/>
      <c r="AB566" s="149" t="s">
        <v>269</v>
      </c>
      <c r="AC566" s="149" t="s">
        <v>318</v>
      </c>
      <c r="AD566" s="149" t="s">
        <v>732</v>
      </c>
      <c r="AE566" s="149" t="s">
        <v>271</v>
      </c>
      <c r="AF566" s="149"/>
      <c r="AG566" s="149" t="s">
        <v>272</v>
      </c>
      <c r="AH566" s="149" t="s">
        <v>273</v>
      </c>
      <c r="AI566" s="158">
        <v>59</v>
      </c>
      <c r="AJ566" s="149"/>
      <c r="AK566" s="159" t="s">
        <v>274</v>
      </c>
      <c r="AL566" s="159" t="s">
        <v>274</v>
      </c>
      <c r="AM566" s="149" t="s">
        <v>274</v>
      </c>
      <c r="AN566" s="160">
        <v>4</v>
      </c>
      <c r="AO566" s="149"/>
      <c r="AP566" s="149" t="s">
        <v>274</v>
      </c>
      <c r="AQ566" s="149" t="s">
        <v>275</v>
      </c>
      <c r="AR566" s="158">
        <v>1</v>
      </c>
      <c r="AS566" s="149" t="s">
        <v>275</v>
      </c>
      <c r="AT566" s="149" t="s">
        <v>276</v>
      </c>
      <c r="AU566" s="161">
        <v>1</v>
      </c>
      <c r="AV566" s="159">
        <v>2564.1</v>
      </c>
      <c r="AW566" s="159">
        <v>102.56</v>
      </c>
      <c r="AX566" s="149" t="s">
        <v>274</v>
      </c>
      <c r="AY566" s="162">
        <v>0</v>
      </c>
      <c r="AZ566" s="162" t="s">
        <v>274</v>
      </c>
      <c r="BA566" s="162">
        <v>0</v>
      </c>
      <c r="BB566" s="159">
        <v>2461.54</v>
      </c>
      <c r="BC566" s="162" t="s">
        <v>274</v>
      </c>
      <c r="BD566" s="162">
        <v>0</v>
      </c>
      <c r="BE566" s="159">
        <v>102.56</v>
      </c>
      <c r="BF566" s="159">
        <v>102.56</v>
      </c>
      <c r="BG566" s="159">
        <v>2564.1</v>
      </c>
    </row>
    <row r="567" ht="28.05" customHeight="1" spans="1:59">
      <c r="A567" s="149"/>
      <c r="B567" s="149"/>
      <c r="C567" s="149"/>
      <c r="D567" s="149" t="s">
        <v>2609</v>
      </c>
      <c r="E567" s="340" t="s">
        <v>2945</v>
      </c>
      <c r="F567" s="149" t="s">
        <v>2609</v>
      </c>
      <c r="G567" s="149" t="s">
        <v>2946</v>
      </c>
      <c r="H567" s="149" t="s">
        <v>2691</v>
      </c>
      <c r="I567" s="149" t="s">
        <v>2714</v>
      </c>
      <c r="J567" s="149" t="s">
        <v>2947</v>
      </c>
      <c r="K567" s="149"/>
      <c r="L567" s="149" t="s">
        <v>262</v>
      </c>
      <c r="M567" s="149"/>
      <c r="N567" s="149" t="s">
        <v>263</v>
      </c>
      <c r="O567" s="149" t="s">
        <v>214</v>
      </c>
      <c r="P567" s="149" t="s">
        <v>53</v>
      </c>
      <c r="Q567" s="149"/>
      <c r="R567" s="149" t="s">
        <v>2948</v>
      </c>
      <c r="S567" s="149" t="s">
        <v>289</v>
      </c>
      <c r="T567" s="149" t="s">
        <v>732</v>
      </c>
      <c r="U567" s="149" t="s">
        <v>267</v>
      </c>
      <c r="V567" s="149"/>
      <c r="W567" s="149"/>
      <c r="X567" s="149" t="s">
        <v>310</v>
      </c>
      <c r="Y567" s="149"/>
      <c r="Z567" s="149"/>
      <c r="AA567" s="149"/>
      <c r="AB567" s="149" t="s">
        <v>269</v>
      </c>
      <c r="AC567" s="149" t="s">
        <v>318</v>
      </c>
      <c r="AD567" s="149" t="s">
        <v>732</v>
      </c>
      <c r="AE567" s="149" t="s">
        <v>271</v>
      </c>
      <c r="AF567" s="149"/>
      <c r="AG567" s="149" t="s">
        <v>272</v>
      </c>
      <c r="AH567" s="149" t="s">
        <v>273</v>
      </c>
      <c r="AI567" s="158">
        <v>59</v>
      </c>
      <c r="AJ567" s="149"/>
      <c r="AK567" s="159" t="s">
        <v>274</v>
      </c>
      <c r="AL567" s="159" t="s">
        <v>274</v>
      </c>
      <c r="AM567" s="149" t="s">
        <v>274</v>
      </c>
      <c r="AN567" s="160">
        <v>4</v>
      </c>
      <c r="AO567" s="149"/>
      <c r="AP567" s="149" t="s">
        <v>274</v>
      </c>
      <c r="AQ567" s="149" t="s">
        <v>275</v>
      </c>
      <c r="AR567" s="158">
        <v>1</v>
      </c>
      <c r="AS567" s="149" t="s">
        <v>275</v>
      </c>
      <c r="AT567" s="149" t="s">
        <v>276</v>
      </c>
      <c r="AU567" s="161">
        <v>1</v>
      </c>
      <c r="AV567" s="159">
        <v>2564.1</v>
      </c>
      <c r="AW567" s="159">
        <v>102.56</v>
      </c>
      <c r="AX567" s="149" t="s">
        <v>274</v>
      </c>
      <c r="AY567" s="162">
        <v>0</v>
      </c>
      <c r="AZ567" s="162" t="s">
        <v>274</v>
      </c>
      <c r="BA567" s="162">
        <v>0</v>
      </c>
      <c r="BB567" s="159">
        <v>2461.54</v>
      </c>
      <c r="BC567" s="162" t="s">
        <v>274</v>
      </c>
      <c r="BD567" s="162">
        <v>0</v>
      </c>
      <c r="BE567" s="159">
        <v>102.56</v>
      </c>
      <c r="BF567" s="159">
        <v>102.56</v>
      </c>
      <c r="BG567" s="159">
        <v>2564.1</v>
      </c>
    </row>
    <row r="568" ht="28.05" customHeight="1" spans="1:59">
      <c r="A568" s="149"/>
      <c r="B568" s="149"/>
      <c r="C568" s="149"/>
      <c r="D568" s="149" t="s">
        <v>2609</v>
      </c>
      <c r="E568" s="340" t="s">
        <v>2949</v>
      </c>
      <c r="F568" s="149" t="s">
        <v>2609</v>
      </c>
      <c r="G568" s="149" t="s">
        <v>2950</v>
      </c>
      <c r="H568" s="149" t="s">
        <v>2691</v>
      </c>
      <c r="I568" s="149" t="s">
        <v>2714</v>
      </c>
      <c r="J568" s="149" t="s">
        <v>2951</v>
      </c>
      <c r="K568" s="149"/>
      <c r="L568" s="149" t="s">
        <v>262</v>
      </c>
      <c r="M568" s="149"/>
      <c r="N568" s="149" t="s">
        <v>263</v>
      </c>
      <c r="O568" s="149" t="s">
        <v>214</v>
      </c>
      <c r="P568" s="149" t="s">
        <v>53</v>
      </c>
      <c r="Q568" s="149"/>
      <c r="R568" s="149" t="s">
        <v>2952</v>
      </c>
      <c r="S568" s="149" t="s">
        <v>289</v>
      </c>
      <c r="T568" s="149" t="s">
        <v>732</v>
      </c>
      <c r="U568" s="149" t="s">
        <v>267</v>
      </c>
      <c r="V568" s="149"/>
      <c r="W568" s="149"/>
      <c r="X568" s="149" t="s">
        <v>310</v>
      </c>
      <c r="Y568" s="149"/>
      <c r="Z568" s="149"/>
      <c r="AA568" s="149"/>
      <c r="AB568" s="149" t="s">
        <v>269</v>
      </c>
      <c r="AC568" s="149" t="s">
        <v>318</v>
      </c>
      <c r="AD568" s="149" t="s">
        <v>732</v>
      </c>
      <c r="AE568" s="149" t="s">
        <v>271</v>
      </c>
      <c r="AF568" s="149"/>
      <c r="AG568" s="149" t="s">
        <v>272</v>
      </c>
      <c r="AH568" s="149" t="s">
        <v>273</v>
      </c>
      <c r="AI568" s="158">
        <v>59</v>
      </c>
      <c r="AJ568" s="149"/>
      <c r="AK568" s="159" t="s">
        <v>274</v>
      </c>
      <c r="AL568" s="159" t="s">
        <v>274</v>
      </c>
      <c r="AM568" s="149" t="s">
        <v>274</v>
      </c>
      <c r="AN568" s="160">
        <v>4</v>
      </c>
      <c r="AO568" s="149"/>
      <c r="AP568" s="149" t="s">
        <v>274</v>
      </c>
      <c r="AQ568" s="149" t="s">
        <v>275</v>
      </c>
      <c r="AR568" s="158">
        <v>1</v>
      </c>
      <c r="AS568" s="149" t="s">
        <v>275</v>
      </c>
      <c r="AT568" s="149" t="s">
        <v>276</v>
      </c>
      <c r="AU568" s="161">
        <v>1</v>
      </c>
      <c r="AV568" s="159">
        <v>2564.11</v>
      </c>
      <c r="AW568" s="159">
        <v>102.56</v>
      </c>
      <c r="AX568" s="149" t="s">
        <v>274</v>
      </c>
      <c r="AY568" s="162">
        <v>0</v>
      </c>
      <c r="AZ568" s="162" t="s">
        <v>274</v>
      </c>
      <c r="BA568" s="162">
        <v>0</v>
      </c>
      <c r="BB568" s="159">
        <v>2461.55</v>
      </c>
      <c r="BC568" s="162" t="s">
        <v>274</v>
      </c>
      <c r="BD568" s="162">
        <v>0</v>
      </c>
      <c r="BE568" s="159">
        <v>102.56</v>
      </c>
      <c r="BF568" s="159">
        <v>102.56</v>
      </c>
      <c r="BG568" s="159">
        <v>2564.11</v>
      </c>
    </row>
    <row r="569" ht="28.05" customHeight="1" spans="1:59">
      <c r="A569" s="149"/>
      <c r="B569" s="149"/>
      <c r="C569" s="149"/>
      <c r="D569" s="149" t="s">
        <v>2609</v>
      </c>
      <c r="E569" s="340" t="s">
        <v>2953</v>
      </c>
      <c r="F569" s="149" t="s">
        <v>2609</v>
      </c>
      <c r="G569" s="149" t="s">
        <v>2954</v>
      </c>
      <c r="H569" s="149" t="s">
        <v>2720</v>
      </c>
      <c r="I569" s="149"/>
      <c r="J569" s="149" t="s">
        <v>2955</v>
      </c>
      <c r="K569" s="149"/>
      <c r="L569" s="149" t="s">
        <v>262</v>
      </c>
      <c r="M569" s="149"/>
      <c r="N569" s="149" t="s">
        <v>263</v>
      </c>
      <c r="O569" s="149" t="s">
        <v>214</v>
      </c>
      <c r="P569" s="149" t="s">
        <v>53</v>
      </c>
      <c r="Q569" s="149"/>
      <c r="R569" s="149" t="s">
        <v>296</v>
      </c>
      <c r="S569" s="149" t="s">
        <v>289</v>
      </c>
      <c r="T569" s="149" t="s">
        <v>2956</v>
      </c>
      <c r="U569" s="149" t="s">
        <v>267</v>
      </c>
      <c r="V569" s="149"/>
      <c r="W569" s="149"/>
      <c r="X569" s="149" t="s">
        <v>336</v>
      </c>
      <c r="Y569" s="149"/>
      <c r="Z569" s="149"/>
      <c r="AA569" s="149"/>
      <c r="AB569" s="149" t="s">
        <v>269</v>
      </c>
      <c r="AC569" s="149" t="s">
        <v>318</v>
      </c>
      <c r="AD569" s="149" t="s">
        <v>2956</v>
      </c>
      <c r="AE569" s="149" t="s">
        <v>271</v>
      </c>
      <c r="AF569" s="149"/>
      <c r="AG569" s="149" t="s">
        <v>272</v>
      </c>
      <c r="AH569" s="149" t="s">
        <v>273</v>
      </c>
      <c r="AI569" s="158">
        <v>61</v>
      </c>
      <c r="AJ569" s="149"/>
      <c r="AK569" s="159" t="s">
        <v>274</v>
      </c>
      <c r="AL569" s="159" t="s">
        <v>274</v>
      </c>
      <c r="AM569" s="149" t="s">
        <v>274</v>
      </c>
      <c r="AN569" s="160">
        <v>0</v>
      </c>
      <c r="AO569" s="149"/>
      <c r="AP569" s="149" t="s">
        <v>274</v>
      </c>
      <c r="AQ569" s="149" t="s">
        <v>275</v>
      </c>
      <c r="AR569" s="158">
        <v>1</v>
      </c>
      <c r="AS569" s="149" t="s">
        <v>275</v>
      </c>
      <c r="AT569" s="149" t="s">
        <v>276</v>
      </c>
      <c r="AU569" s="161">
        <v>1</v>
      </c>
      <c r="AV569" s="159">
        <v>5598.29</v>
      </c>
      <c r="AW569" s="159">
        <v>0</v>
      </c>
      <c r="AX569" s="149" t="s">
        <v>274</v>
      </c>
      <c r="AY569" s="162">
        <v>0</v>
      </c>
      <c r="AZ569" s="162" t="s">
        <v>274</v>
      </c>
      <c r="BA569" s="159">
        <v>200</v>
      </c>
      <c r="BB569" s="159">
        <v>5574.36</v>
      </c>
      <c r="BC569" s="162" t="s">
        <v>274</v>
      </c>
      <c r="BD569" s="159">
        <v>23.93</v>
      </c>
      <c r="BE569" s="159">
        <v>23.93</v>
      </c>
      <c r="BF569" s="162">
        <v>0</v>
      </c>
      <c r="BG569" s="159">
        <v>5598.29</v>
      </c>
    </row>
    <row r="570" ht="28.05" customHeight="1" spans="1:59">
      <c r="A570" s="149"/>
      <c r="B570" s="149"/>
      <c r="C570" s="149"/>
      <c r="D570" s="149" t="s">
        <v>2609</v>
      </c>
      <c r="E570" s="340" t="s">
        <v>2957</v>
      </c>
      <c r="F570" s="149" t="s">
        <v>2609</v>
      </c>
      <c r="G570" s="149" t="s">
        <v>2958</v>
      </c>
      <c r="H570" s="149" t="s">
        <v>2612</v>
      </c>
      <c r="I570" s="149" t="s">
        <v>2959</v>
      </c>
      <c r="J570" s="149" t="s">
        <v>2960</v>
      </c>
      <c r="K570" s="149"/>
      <c r="L570" s="149" t="s">
        <v>262</v>
      </c>
      <c r="M570" s="149"/>
      <c r="N570" s="149" t="s">
        <v>263</v>
      </c>
      <c r="O570" s="149" t="s">
        <v>214</v>
      </c>
      <c r="P570" s="149" t="s">
        <v>53</v>
      </c>
      <c r="Q570" s="149"/>
      <c r="R570" s="149" t="s">
        <v>2961</v>
      </c>
      <c r="S570" s="149" t="s">
        <v>785</v>
      </c>
      <c r="T570" s="149" t="s">
        <v>2962</v>
      </c>
      <c r="U570" s="149" t="s">
        <v>267</v>
      </c>
      <c r="V570" s="149"/>
      <c r="W570" s="149"/>
      <c r="X570" s="149" t="s">
        <v>1886</v>
      </c>
      <c r="Y570" s="149"/>
      <c r="Z570" s="149"/>
      <c r="AA570" s="149"/>
      <c r="AB570" s="149" t="s">
        <v>269</v>
      </c>
      <c r="AC570" s="149" t="s">
        <v>270</v>
      </c>
      <c r="AD570" s="149" t="s">
        <v>2962</v>
      </c>
      <c r="AE570" s="149" t="s">
        <v>271</v>
      </c>
      <c r="AF570" s="149"/>
      <c r="AG570" s="149" t="s">
        <v>272</v>
      </c>
      <c r="AH570" s="149" t="s">
        <v>273</v>
      </c>
      <c r="AI570" s="158">
        <v>37</v>
      </c>
      <c r="AJ570" s="149"/>
      <c r="AK570" s="159" t="s">
        <v>274</v>
      </c>
      <c r="AL570" s="159" t="s">
        <v>274</v>
      </c>
      <c r="AM570" s="149" t="s">
        <v>274</v>
      </c>
      <c r="AN570" s="160">
        <v>4</v>
      </c>
      <c r="AO570" s="149"/>
      <c r="AP570" s="149" t="s">
        <v>274</v>
      </c>
      <c r="AQ570" s="149" t="s">
        <v>275</v>
      </c>
      <c r="AR570" s="158">
        <v>1</v>
      </c>
      <c r="AS570" s="149" t="s">
        <v>275</v>
      </c>
      <c r="AT570" s="149" t="s">
        <v>276</v>
      </c>
      <c r="AU570" s="161">
        <v>1</v>
      </c>
      <c r="AV570" s="159">
        <v>4000</v>
      </c>
      <c r="AW570" s="159">
        <v>160</v>
      </c>
      <c r="AX570" s="149" t="s">
        <v>274</v>
      </c>
      <c r="AY570" s="159">
        <v>48.8</v>
      </c>
      <c r="AZ570" s="159">
        <v>48.8</v>
      </c>
      <c r="BA570" s="159">
        <v>195.2</v>
      </c>
      <c r="BB570" s="159">
        <v>2209.64</v>
      </c>
      <c r="BC570" s="162" t="s">
        <v>274</v>
      </c>
      <c r="BD570" s="159">
        <v>508</v>
      </c>
      <c r="BE570" s="159">
        <v>1790.36</v>
      </c>
      <c r="BF570" s="159">
        <v>1282.36</v>
      </c>
      <c r="BG570" s="159">
        <v>4000</v>
      </c>
    </row>
    <row r="571" ht="28.05" customHeight="1" spans="1:59">
      <c r="A571" s="149"/>
      <c r="B571" s="149"/>
      <c r="C571" s="149"/>
      <c r="D571" s="149" t="s">
        <v>2609</v>
      </c>
      <c r="E571" s="340" t="s">
        <v>2963</v>
      </c>
      <c r="F571" s="149" t="s">
        <v>2609</v>
      </c>
      <c r="G571" s="149" t="s">
        <v>2964</v>
      </c>
      <c r="H571" s="149" t="s">
        <v>2612</v>
      </c>
      <c r="I571" s="149" t="s">
        <v>2959</v>
      </c>
      <c r="J571" s="149" t="s">
        <v>2965</v>
      </c>
      <c r="K571" s="149"/>
      <c r="L571" s="149" t="s">
        <v>262</v>
      </c>
      <c r="M571" s="149"/>
      <c r="N571" s="149" t="s">
        <v>263</v>
      </c>
      <c r="O571" s="149" t="s">
        <v>214</v>
      </c>
      <c r="P571" s="149" t="s">
        <v>53</v>
      </c>
      <c r="Q571" s="149"/>
      <c r="R571" s="149" t="s">
        <v>2966</v>
      </c>
      <c r="S571" s="149" t="s">
        <v>785</v>
      </c>
      <c r="T571" s="149" t="s">
        <v>2962</v>
      </c>
      <c r="U571" s="149" t="s">
        <v>267</v>
      </c>
      <c r="V571" s="149"/>
      <c r="W571" s="149"/>
      <c r="X571" s="149" t="s">
        <v>1886</v>
      </c>
      <c r="Y571" s="149"/>
      <c r="Z571" s="149"/>
      <c r="AA571" s="149"/>
      <c r="AB571" s="149" t="s">
        <v>269</v>
      </c>
      <c r="AC571" s="149" t="s">
        <v>270</v>
      </c>
      <c r="AD571" s="149" t="s">
        <v>2962</v>
      </c>
      <c r="AE571" s="149" t="s">
        <v>271</v>
      </c>
      <c r="AF571" s="149"/>
      <c r="AG571" s="149" t="s">
        <v>272</v>
      </c>
      <c r="AH571" s="149" t="s">
        <v>273</v>
      </c>
      <c r="AI571" s="158">
        <v>37</v>
      </c>
      <c r="AJ571" s="149"/>
      <c r="AK571" s="159" t="s">
        <v>274</v>
      </c>
      <c r="AL571" s="159" t="s">
        <v>274</v>
      </c>
      <c r="AM571" s="149" t="s">
        <v>274</v>
      </c>
      <c r="AN571" s="160">
        <v>4</v>
      </c>
      <c r="AO571" s="149"/>
      <c r="AP571" s="149" t="s">
        <v>274</v>
      </c>
      <c r="AQ571" s="149" t="s">
        <v>275</v>
      </c>
      <c r="AR571" s="158">
        <v>1</v>
      </c>
      <c r="AS571" s="149" t="s">
        <v>275</v>
      </c>
      <c r="AT571" s="149" t="s">
        <v>276</v>
      </c>
      <c r="AU571" s="161">
        <v>1</v>
      </c>
      <c r="AV571" s="159">
        <v>4000</v>
      </c>
      <c r="AW571" s="159">
        <v>160</v>
      </c>
      <c r="AX571" s="149" t="s">
        <v>274</v>
      </c>
      <c r="AY571" s="159">
        <v>48.8</v>
      </c>
      <c r="AZ571" s="159">
        <v>48.8</v>
      </c>
      <c r="BA571" s="159">
        <v>195.2</v>
      </c>
      <c r="BB571" s="159">
        <v>2209.64</v>
      </c>
      <c r="BC571" s="162" t="s">
        <v>274</v>
      </c>
      <c r="BD571" s="159">
        <v>508</v>
      </c>
      <c r="BE571" s="159">
        <v>1790.36</v>
      </c>
      <c r="BF571" s="159">
        <v>1282.36</v>
      </c>
      <c r="BG571" s="159">
        <v>4000</v>
      </c>
    </row>
    <row r="572" ht="28.05" customHeight="1" spans="1:59">
      <c r="A572" s="149"/>
      <c r="B572" s="149"/>
      <c r="C572" s="149"/>
      <c r="D572" s="149" t="s">
        <v>2609</v>
      </c>
      <c r="E572" s="340" t="s">
        <v>2967</v>
      </c>
      <c r="F572" s="149" t="s">
        <v>2609</v>
      </c>
      <c r="G572" s="149" t="s">
        <v>2968</v>
      </c>
      <c r="H572" s="149" t="s">
        <v>2720</v>
      </c>
      <c r="I572" s="149" t="s">
        <v>2969</v>
      </c>
      <c r="J572" s="149" t="s">
        <v>2970</v>
      </c>
      <c r="K572" s="149"/>
      <c r="L572" s="149" t="s">
        <v>262</v>
      </c>
      <c r="M572" s="149"/>
      <c r="N572" s="149" t="s">
        <v>263</v>
      </c>
      <c r="O572" s="149" t="s">
        <v>214</v>
      </c>
      <c r="P572" s="149" t="s">
        <v>53</v>
      </c>
      <c r="Q572" s="149"/>
      <c r="R572" s="149" t="s">
        <v>2971</v>
      </c>
      <c r="S572" s="149" t="s">
        <v>289</v>
      </c>
      <c r="T572" s="149" t="s">
        <v>761</v>
      </c>
      <c r="U572" s="149" t="s">
        <v>267</v>
      </c>
      <c r="V572" s="149"/>
      <c r="W572" s="149"/>
      <c r="X572" s="149" t="s">
        <v>310</v>
      </c>
      <c r="Y572" s="149"/>
      <c r="Z572" s="149"/>
      <c r="AA572" s="149"/>
      <c r="AB572" s="149" t="s">
        <v>269</v>
      </c>
      <c r="AC572" s="149" t="s">
        <v>318</v>
      </c>
      <c r="AD572" s="149" t="s">
        <v>761</v>
      </c>
      <c r="AE572" s="149" t="s">
        <v>271</v>
      </c>
      <c r="AF572" s="149"/>
      <c r="AG572" s="149" t="s">
        <v>272</v>
      </c>
      <c r="AH572" s="149" t="s">
        <v>273</v>
      </c>
      <c r="AI572" s="158">
        <v>60</v>
      </c>
      <c r="AJ572" s="149"/>
      <c r="AK572" s="159" t="s">
        <v>274</v>
      </c>
      <c r="AL572" s="159" t="s">
        <v>274</v>
      </c>
      <c r="AM572" s="149" t="s">
        <v>274</v>
      </c>
      <c r="AN572" s="160">
        <v>4</v>
      </c>
      <c r="AO572" s="149"/>
      <c r="AP572" s="149" t="s">
        <v>274</v>
      </c>
      <c r="AQ572" s="149" t="s">
        <v>275</v>
      </c>
      <c r="AR572" s="158">
        <v>1</v>
      </c>
      <c r="AS572" s="149" t="s">
        <v>275</v>
      </c>
      <c r="AT572" s="149" t="s">
        <v>276</v>
      </c>
      <c r="AU572" s="161">
        <v>1</v>
      </c>
      <c r="AV572" s="159">
        <v>3803.42</v>
      </c>
      <c r="AW572" s="159">
        <v>152.14</v>
      </c>
      <c r="AX572" s="149" t="s">
        <v>274</v>
      </c>
      <c r="AY572" s="162">
        <v>0</v>
      </c>
      <c r="AZ572" s="162" t="s">
        <v>274</v>
      </c>
      <c r="BA572" s="162">
        <v>0</v>
      </c>
      <c r="BB572" s="159">
        <v>3651.28</v>
      </c>
      <c r="BC572" s="162" t="s">
        <v>274</v>
      </c>
      <c r="BD572" s="162">
        <v>0</v>
      </c>
      <c r="BE572" s="159">
        <v>152.14</v>
      </c>
      <c r="BF572" s="159">
        <v>152.14</v>
      </c>
      <c r="BG572" s="159">
        <v>3803.42</v>
      </c>
    </row>
    <row r="573" ht="28.05" customHeight="1" spans="1:59">
      <c r="A573" s="149"/>
      <c r="B573" s="149"/>
      <c r="C573" s="149"/>
      <c r="D573" s="149" t="s">
        <v>2609</v>
      </c>
      <c r="E573" s="340" t="s">
        <v>2972</v>
      </c>
      <c r="F573" s="149" t="s">
        <v>2609</v>
      </c>
      <c r="G573" s="149" t="s">
        <v>2973</v>
      </c>
      <c r="H573" s="149" t="s">
        <v>2842</v>
      </c>
      <c r="I573" s="149"/>
      <c r="J573" s="149" t="s">
        <v>2974</v>
      </c>
      <c r="K573" s="149"/>
      <c r="L573" s="149" t="s">
        <v>262</v>
      </c>
      <c r="M573" s="149"/>
      <c r="N573" s="149" t="s">
        <v>263</v>
      </c>
      <c r="O573" s="149" t="s">
        <v>214</v>
      </c>
      <c r="P573" s="149" t="s">
        <v>53</v>
      </c>
      <c r="Q573" s="149"/>
      <c r="R573" s="149" t="s">
        <v>2975</v>
      </c>
      <c r="S573" s="149" t="s">
        <v>289</v>
      </c>
      <c r="T573" s="149" t="s">
        <v>761</v>
      </c>
      <c r="U573" s="149" t="s">
        <v>267</v>
      </c>
      <c r="V573" s="149"/>
      <c r="W573" s="149"/>
      <c r="X573" s="149" t="s">
        <v>310</v>
      </c>
      <c r="Y573" s="149"/>
      <c r="Z573" s="149"/>
      <c r="AA573" s="149"/>
      <c r="AB573" s="149" t="s">
        <v>269</v>
      </c>
      <c r="AC573" s="149" t="s">
        <v>318</v>
      </c>
      <c r="AD573" s="149" t="s">
        <v>761</v>
      </c>
      <c r="AE573" s="149" t="s">
        <v>271</v>
      </c>
      <c r="AF573" s="149"/>
      <c r="AG573" s="149" t="s">
        <v>272</v>
      </c>
      <c r="AH573" s="149" t="s">
        <v>273</v>
      </c>
      <c r="AI573" s="158">
        <v>59</v>
      </c>
      <c r="AJ573" s="149"/>
      <c r="AK573" s="159" t="s">
        <v>274</v>
      </c>
      <c r="AL573" s="159" t="s">
        <v>274</v>
      </c>
      <c r="AM573" s="149" t="s">
        <v>274</v>
      </c>
      <c r="AN573" s="160">
        <v>4</v>
      </c>
      <c r="AO573" s="149"/>
      <c r="AP573" s="149" t="s">
        <v>274</v>
      </c>
      <c r="AQ573" s="149" t="s">
        <v>275</v>
      </c>
      <c r="AR573" s="158">
        <v>1</v>
      </c>
      <c r="AS573" s="149" t="s">
        <v>275</v>
      </c>
      <c r="AT573" s="149" t="s">
        <v>276</v>
      </c>
      <c r="AU573" s="161">
        <v>1</v>
      </c>
      <c r="AV573" s="159">
        <v>2897.44</v>
      </c>
      <c r="AW573" s="159">
        <v>115.9</v>
      </c>
      <c r="AX573" s="149" t="s">
        <v>274</v>
      </c>
      <c r="AY573" s="162">
        <v>0</v>
      </c>
      <c r="AZ573" s="162" t="s">
        <v>274</v>
      </c>
      <c r="BA573" s="162">
        <v>0</v>
      </c>
      <c r="BB573" s="159">
        <v>2781.54</v>
      </c>
      <c r="BC573" s="162" t="s">
        <v>274</v>
      </c>
      <c r="BD573" s="162">
        <v>0</v>
      </c>
      <c r="BE573" s="159">
        <v>115.9</v>
      </c>
      <c r="BF573" s="159">
        <v>115.9</v>
      </c>
      <c r="BG573" s="159">
        <v>2897.44</v>
      </c>
    </row>
    <row r="574" ht="28.05" customHeight="1" spans="1:59">
      <c r="A574" s="149"/>
      <c r="B574" s="149"/>
      <c r="C574" s="149"/>
      <c r="D574" s="149" t="s">
        <v>2609</v>
      </c>
      <c r="E574" s="340" t="s">
        <v>2976</v>
      </c>
      <c r="F574" s="149" t="s">
        <v>2609</v>
      </c>
      <c r="G574" s="149" t="s">
        <v>2977</v>
      </c>
      <c r="H574" s="149" t="s">
        <v>2842</v>
      </c>
      <c r="I574" s="149"/>
      <c r="J574" s="149" t="s">
        <v>2978</v>
      </c>
      <c r="K574" s="149"/>
      <c r="L574" s="149" t="s">
        <v>262</v>
      </c>
      <c r="M574" s="149"/>
      <c r="N574" s="149" t="s">
        <v>263</v>
      </c>
      <c r="O574" s="149" t="s">
        <v>214</v>
      </c>
      <c r="P574" s="149" t="s">
        <v>53</v>
      </c>
      <c r="Q574" s="149"/>
      <c r="R574" s="149" t="s">
        <v>2979</v>
      </c>
      <c r="S574" s="149" t="s">
        <v>289</v>
      </c>
      <c r="T574" s="149" t="s">
        <v>761</v>
      </c>
      <c r="U574" s="149" t="s">
        <v>267</v>
      </c>
      <c r="V574" s="149"/>
      <c r="W574" s="149"/>
      <c r="X574" s="149" t="s">
        <v>310</v>
      </c>
      <c r="Y574" s="149"/>
      <c r="Z574" s="149"/>
      <c r="AA574" s="149"/>
      <c r="AB574" s="149" t="s">
        <v>269</v>
      </c>
      <c r="AC574" s="149" t="s">
        <v>318</v>
      </c>
      <c r="AD574" s="149" t="s">
        <v>761</v>
      </c>
      <c r="AE574" s="149" t="s">
        <v>271</v>
      </c>
      <c r="AF574" s="149"/>
      <c r="AG574" s="149" t="s">
        <v>272</v>
      </c>
      <c r="AH574" s="149" t="s">
        <v>273</v>
      </c>
      <c r="AI574" s="158">
        <v>59</v>
      </c>
      <c r="AJ574" s="149"/>
      <c r="AK574" s="159" t="s">
        <v>274</v>
      </c>
      <c r="AL574" s="159" t="s">
        <v>274</v>
      </c>
      <c r="AM574" s="149" t="s">
        <v>274</v>
      </c>
      <c r="AN574" s="160">
        <v>4</v>
      </c>
      <c r="AO574" s="149"/>
      <c r="AP574" s="149" t="s">
        <v>274</v>
      </c>
      <c r="AQ574" s="149" t="s">
        <v>275</v>
      </c>
      <c r="AR574" s="158">
        <v>1</v>
      </c>
      <c r="AS574" s="149" t="s">
        <v>275</v>
      </c>
      <c r="AT574" s="149" t="s">
        <v>276</v>
      </c>
      <c r="AU574" s="161">
        <v>1</v>
      </c>
      <c r="AV574" s="159">
        <v>2897.43</v>
      </c>
      <c r="AW574" s="159">
        <v>115.9</v>
      </c>
      <c r="AX574" s="149" t="s">
        <v>274</v>
      </c>
      <c r="AY574" s="162">
        <v>0</v>
      </c>
      <c r="AZ574" s="162" t="s">
        <v>274</v>
      </c>
      <c r="BA574" s="162">
        <v>0</v>
      </c>
      <c r="BB574" s="159">
        <v>2781.53</v>
      </c>
      <c r="BC574" s="162" t="s">
        <v>274</v>
      </c>
      <c r="BD574" s="162">
        <v>0</v>
      </c>
      <c r="BE574" s="159">
        <v>115.9</v>
      </c>
      <c r="BF574" s="159">
        <v>115.9</v>
      </c>
      <c r="BG574" s="159">
        <v>2897.43</v>
      </c>
    </row>
    <row r="575" ht="28.05" customHeight="1" spans="1:59">
      <c r="A575" s="149"/>
      <c r="B575" s="149"/>
      <c r="C575" s="149"/>
      <c r="D575" s="149" t="s">
        <v>2609</v>
      </c>
      <c r="E575" s="340" t="s">
        <v>2980</v>
      </c>
      <c r="F575" s="149" t="s">
        <v>2609</v>
      </c>
      <c r="G575" s="149" t="s">
        <v>2981</v>
      </c>
      <c r="H575" s="149" t="s">
        <v>2691</v>
      </c>
      <c r="I575" s="149" t="s">
        <v>2982</v>
      </c>
      <c r="J575" s="149" t="s">
        <v>2983</v>
      </c>
      <c r="K575" s="149"/>
      <c r="L575" s="149" t="s">
        <v>262</v>
      </c>
      <c r="M575" s="149"/>
      <c r="N575" s="149" t="s">
        <v>263</v>
      </c>
      <c r="O575" s="149" t="s">
        <v>214</v>
      </c>
      <c r="P575" s="149" t="s">
        <v>53</v>
      </c>
      <c r="Q575" s="149"/>
      <c r="R575" s="149" t="s">
        <v>460</v>
      </c>
      <c r="S575" s="149" t="s">
        <v>289</v>
      </c>
      <c r="T575" s="149" t="s">
        <v>761</v>
      </c>
      <c r="U575" s="149" t="s">
        <v>267</v>
      </c>
      <c r="V575" s="149"/>
      <c r="W575" s="149"/>
      <c r="X575" s="149" t="s">
        <v>310</v>
      </c>
      <c r="Y575" s="149"/>
      <c r="Z575" s="149"/>
      <c r="AA575" s="149"/>
      <c r="AB575" s="149" t="s">
        <v>269</v>
      </c>
      <c r="AC575" s="149" t="s">
        <v>318</v>
      </c>
      <c r="AD575" s="149" t="s">
        <v>761</v>
      </c>
      <c r="AE575" s="149" t="s">
        <v>271</v>
      </c>
      <c r="AF575" s="149"/>
      <c r="AG575" s="149" t="s">
        <v>272</v>
      </c>
      <c r="AH575" s="149" t="s">
        <v>273</v>
      </c>
      <c r="AI575" s="158">
        <v>59</v>
      </c>
      <c r="AJ575" s="149"/>
      <c r="AK575" s="159" t="s">
        <v>274</v>
      </c>
      <c r="AL575" s="159" t="s">
        <v>274</v>
      </c>
      <c r="AM575" s="149" t="s">
        <v>274</v>
      </c>
      <c r="AN575" s="160">
        <v>4</v>
      </c>
      <c r="AO575" s="149"/>
      <c r="AP575" s="149" t="s">
        <v>274</v>
      </c>
      <c r="AQ575" s="149" t="s">
        <v>275</v>
      </c>
      <c r="AR575" s="158">
        <v>1</v>
      </c>
      <c r="AS575" s="149" t="s">
        <v>275</v>
      </c>
      <c r="AT575" s="149" t="s">
        <v>276</v>
      </c>
      <c r="AU575" s="161">
        <v>1</v>
      </c>
      <c r="AV575" s="159">
        <v>2948.72</v>
      </c>
      <c r="AW575" s="159">
        <v>117.95</v>
      </c>
      <c r="AX575" s="149" t="s">
        <v>274</v>
      </c>
      <c r="AY575" s="162">
        <v>0</v>
      </c>
      <c r="AZ575" s="162" t="s">
        <v>274</v>
      </c>
      <c r="BA575" s="162">
        <v>0</v>
      </c>
      <c r="BB575" s="159">
        <v>2830.77</v>
      </c>
      <c r="BC575" s="162" t="s">
        <v>274</v>
      </c>
      <c r="BD575" s="162">
        <v>0</v>
      </c>
      <c r="BE575" s="159">
        <v>117.95</v>
      </c>
      <c r="BF575" s="159">
        <v>117.95</v>
      </c>
      <c r="BG575" s="159">
        <v>2948.72</v>
      </c>
    </row>
    <row r="576" ht="28.05" customHeight="1" spans="1:59">
      <c r="A576" s="149"/>
      <c r="B576" s="149"/>
      <c r="C576" s="149"/>
      <c r="D576" s="149" t="s">
        <v>2609</v>
      </c>
      <c r="E576" s="340" t="s">
        <v>2984</v>
      </c>
      <c r="F576" s="149" t="s">
        <v>2609</v>
      </c>
      <c r="G576" s="149" t="s">
        <v>2985</v>
      </c>
      <c r="H576" s="149" t="s">
        <v>2842</v>
      </c>
      <c r="I576" s="149"/>
      <c r="J576" s="149" t="s">
        <v>2986</v>
      </c>
      <c r="K576" s="149"/>
      <c r="L576" s="149" t="s">
        <v>262</v>
      </c>
      <c r="M576" s="149"/>
      <c r="N576" s="149" t="s">
        <v>263</v>
      </c>
      <c r="O576" s="149" t="s">
        <v>214</v>
      </c>
      <c r="P576" s="149" t="s">
        <v>53</v>
      </c>
      <c r="Q576" s="149"/>
      <c r="R576" s="149" t="s">
        <v>2987</v>
      </c>
      <c r="S576" s="149" t="s">
        <v>289</v>
      </c>
      <c r="T576" s="149" t="s">
        <v>761</v>
      </c>
      <c r="U576" s="149" t="s">
        <v>267</v>
      </c>
      <c r="V576" s="149"/>
      <c r="W576" s="149"/>
      <c r="X576" s="149" t="s">
        <v>310</v>
      </c>
      <c r="Y576" s="149"/>
      <c r="Z576" s="149"/>
      <c r="AA576" s="149"/>
      <c r="AB576" s="149" t="s">
        <v>269</v>
      </c>
      <c r="AC576" s="149" t="s">
        <v>318</v>
      </c>
      <c r="AD576" s="149" t="s">
        <v>761</v>
      </c>
      <c r="AE576" s="149" t="s">
        <v>271</v>
      </c>
      <c r="AF576" s="149"/>
      <c r="AG576" s="149" t="s">
        <v>272</v>
      </c>
      <c r="AH576" s="149" t="s">
        <v>273</v>
      </c>
      <c r="AI576" s="158">
        <v>59</v>
      </c>
      <c r="AJ576" s="149"/>
      <c r="AK576" s="159" t="s">
        <v>274</v>
      </c>
      <c r="AL576" s="159" t="s">
        <v>274</v>
      </c>
      <c r="AM576" s="149" t="s">
        <v>274</v>
      </c>
      <c r="AN576" s="160">
        <v>4</v>
      </c>
      <c r="AO576" s="149"/>
      <c r="AP576" s="149" t="s">
        <v>274</v>
      </c>
      <c r="AQ576" s="149" t="s">
        <v>275</v>
      </c>
      <c r="AR576" s="158">
        <v>1</v>
      </c>
      <c r="AS576" s="149" t="s">
        <v>275</v>
      </c>
      <c r="AT576" s="149" t="s">
        <v>276</v>
      </c>
      <c r="AU576" s="161">
        <v>1</v>
      </c>
      <c r="AV576" s="159">
        <v>2897.44</v>
      </c>
      <c r="AW576" s="159">
        <v>115.9</v>
      </c>
      <c r="AX576" s="149" t="s">
        <v>274</v>
      </c>
      <c r="AY576" s="162">
        <v>0</v>
      </c>
      <c r="AZ576" s="162" t="s">
        <v>274</v>
      </c>
      <c r="BA576" s="162">
        <v>0</v>
      </c>
      <c r="BB576" s="159">
        <v>2781.54</v>
      </c>
      <c r="BC576" s="162" t="s">
        <v>274</v>
      </c>
      <c r="BD576" s="162">
        <v>0</v>
      </c>
      <c r="BE576" s="159">
        <v>115.9</v>
      </c>
      <c r="BF576" s="159">
        <v>115.9</v>
      </c>
      <c r="BG576" s="159">
        <v>2897.44</v>
      </c>
    </row>
    <row r="577" ht="28.05" customHeight="1" spans="1:59">
      <c r="A577" s="149"/>
      <c r="B577" s="149"/>
      <c r="C577" s="149"/>
      <c r="D577" s="149" t="s">
        <v>2609</v>
      </c>
      <c r="E577" s="340" t="s">
        <v>2988</v>
      </c>
      <c r="F577" s="149" t="s">
        <v>2609</v>
      </c>
      <c r="G577" s="149" t="s">
        <v>2989</v>
      </c>
      <c r="H577" s="149" t="s">
        <v>2770</v>
      </c>
      <c r="I577" s="149" t="s">
        <v>2990</v>
      </c>
      <c r="J577" s="149" t="s">
        <v>2991</v>
      </c>
      <c r="K577" s="149"/>
      <c r="L577" s="149" t="s">
        <v>262</v>
      </c>
      <c r="M577" s="149"/>
      <c r="N577" s="149" t="s">
        <v>263</v>
      </c>
      <c r="O577" s="149" t="s">
        <v>214</v>
      </c>
      <c r="P577" s="149" t="s">
        <v>53</v>
      </c>
      <c r="Q577" s="149"/>
      <c r="R577" s="149" t="s">
        <v>2992</v>
      </c>
      <c r="S577" s="149" t="s">
        <v>289</v>
      </c>
      <c r="T577" s="149" t="s">
        <v>2993</v>
      </c>
      <c r="U577" s="149" t="s">
        <v>267</v>
      </c>
      <c r="V577" s="149"/>
      <c r="W577" s="149"/>
      <c r="X577" s="149" t="s">
        <v>310</v>
      </c>
      <c r="Y577" s="149"/>
      <c r="Z577" s="149"/>
      <c r="AA577" s="149"/>
      <c r="AB577" s="149" t="s">
        <v>269</v>
      </c>
      <c r="AC577" s="149" t="s">
        <v>318</v>
      </c>
      <c r="AD577" s="149" t="s">
        <v>2993</v>
      </c>
      <c r="AE577" s="149" t="s">
        <v>271</v>
      </c>
      <c r="AF577" s="149"/>
      <c r="AG577" s="149" t="s">
        <v>272</v>
      </c>
      <c r="AH577" s="149" t="s">
        <v>273</v>
      </c>
      <c r="AI577" s="158">
        <v>60</v>
      </c>
      <c r="AJ577" s="149"/>
      <c r="AK577" s="159" t="s">
        <v>274</v>
      </c>
      <c r="AL577" s="159" t="s">
        <v>274</v>
      </c>
      <c r="AM577" s="149" t="s">
        <v>274</v>
      </c>
      <c r="AN577" s="160">
        <v>4</v>
      </c>
      <c r="AO577" s="149"/>
      <c r="AP577" s="149" t="s">
        <v>274</v>
      </c>
      <c r="AQ577" s="149" t="s">
        <v>275</v>
      </c>
      <c r="AR577" s="158">
        <v>1</v>
      </c>
      <c r="AS577" s="149" t="s">
        <v>275</v>
      </c>
      <c r="AT577" s="149" t="s">
        <v>276</v>
      </c>
      <c r="AU577" s="161">
        <v>1</v>
      </c>
      <c r="AV577" s="159">
        <v>2735.04</v>
      </c>
      <c r="AW577" s="159">
        <v>109.4</v>
      </c>
      <c r="AX577" s="149" t="s">
        <v>274</v>
      </c>
      <c r="AY577" s="162">
        <v>0</v>
      </c>
      <c r="AZ577" s="162" t="s">
        <v>274</v>
      </c>
      <c r="BA577" s="162">
        <v>0</v>
      </c>
      <c r="BB577" s="159">
        <v>2625.64</v>
      </c>
      <c r="BC577" s="162" t="s">
        <v>274</v>
      </c>
      <c r="BD577" s="162">
        <v>0</v>
      </c>
      <c r="BE577" s="159">
        <v>109.4</v>
      </c>
      <c r="BF577" s="159">
        <v>109.4</v>
      </c>
      <c r="BG577" s="159">
        <v>2735.04</v>
      </c>
    </row>
    <row r="578" ht="28.05" customHeight="1" spans="1:59">
      <c r="A578" s="149"/>
      <c r="B578" s="149"/>
      <c r="C578" s="149"/>
      <c r="D578" s="149" t="s">
        <v>2609</v>
      </c>
      <c r="E578" s="340" t="s">
        <v>2994</v>
      </c>
      <c r="F578" s="149" t="s">
        <v>2609</v>
      </c>
      <c r="G578" s="149" t="s">
        <v>2995</v>
      </c>
      <c r="H578" s="149" t="s">
        <v>2720</v>
      </c>
      <c r="I578" s="149"/>
      <c r="J578" s="149" t="s">
        <v>2996</v>
      </c>
      <c r="K578" s="149"/>
      <c r="L578" s="149" t="s">
        <v>262</v>
      </c>
      <c r="M578" s="149"/>
      <c r="N578" s="149" t="s">
        <v>263</v>
      </c>
      <c r="O578" s="149" t="s">
        <v>214</v>
      </c>
      <c r="P578" s="149" t="s">
        <v>53</v>
      </c>
      <c r="Q578" s="149"/>
      <c r="R578" s="149" t="s">
        <v>2997</v>
      </c>
      <c r="S578" s="149" t="s">
        <v>289</v>
      </c>
      <c r="T578" s="149" t="s">
        <v>2993</v>
      </c>
      <c r="U578" s="149" t="s">
        <v>267</v>
      </c>
      <c r="V578" s="149"/>
      <c r="W578" s="149"/>
      <c r="X578" s="149" t="s">
        <v>310</v>
      </c>
      <c r="Y578" s="149"/>
      <c r="Z578" s="149"/>
      <c r="AA578" s="149"/>
      <c r="AB578" s="149" t="s">
        <v>269</v>
      </c>
      <c r="AC578" s="149" t="s">
        <v>318</v>
      </c>
      <c r="AD578" s="149" t="s">
        <v>2993</v>
      </c>
      <c r="AE578" s="149" t="s">
        <v>271</v>
      </c>
      <c r="AF578" s="149"/>
      <c r="AG578" s="149" t="s">
        <v>272</v>
      </c>
      <c r="AH578" s="149" t="s">
        <v>273</v>
      </c>
      <c r="AI578" s="158">
        <v>60</v>
      </c>
      <c r="AJ578" s="149"/>
      <c r="AK578" s="159" t="s">
        <v>274</v>
      </c>
      <c r="AL578" s="159" t="s">
        <v>274</v>
      </c>
      <c r="AM578" s="149" t="s">
        <v>274</v>
      </c>
      <c r="AN578" s="160">
        <v>4</v>
      </c>
      <c r="AO578" s="149"/>
      <c r="AP578" s="149" t="s">
        <v>274</v>
      </c>
      <c r="AQ578" s="149" t="s">
        <v>275</v>
      </c>
      <c r="AR578" s="158">
        <v>1</v>
      </c>
      <c r="AS578" s="149" t="s">
        <v>275</v>
      </c>
      <c r="AT578" s="149" t="s">
        <v>276</v>
      </c>
      <c r="AU578" s="161">
        <v>1</v>
      </c>
      <c r="AV578" s="159">
        <v>4145.3</v>
      </c>
      <c r="AW578" s="159">
        <v>165.81</v>
      </c>
      <c r="AX578" s="149" t="s">
        <v>274</v>
      </c>
      <c r="AY578" s="162">
        <v>0</v>
      </c>
      <c r="AZ578" s="162" t="s">
        <v>274</v>
      </c>
      <c r="BA578" s="162">
        <v>0</v>
      </c>
      <c r="BB578" s="159">
        <v>3979.49</v>
      </c>
      <c r="BC578" s="162" t="s">
        <v>274</v>
      </c>
      <c r="BD578" s="162">
        <v>0</v>
      </c>
      <c r="BE578" s="159">
        <v>165.81</v>
      </c>
      <c r="BF578" s="159">
        <v>165.81</v>
      </c>
      <c r="BG578" s="159">
        <v>4145.3</v>
      </c>
    </row>
    <row r="579" ht="28.05" customHeight="1" spans="1:59">
      <c r="A579" s="149"/>
      <c r="B579" s="149"/>
      <c r="C579" s="149"/>
      <c r="D579" s="149" t="s">
        <v>2609</v>
      </c>
      <c r="E579" s="340" t="s">
        <v>2998</v>
      </c>
      <c r="F579" s="149" t="s">
        <v>2609</v>
      </c>
      <c r="G579" s="149" t="s">
        <v>2999</v>
      </c>
      <c r="H579" s="149" t="s">
        <v>2720</v>
      </c>
      <c r="I579" s="149"/>
      <c r="J579" s="149" t="s">
        <v>3000</v>
      </c>
      <c r="K579" s="149"/>
      <c r="L579" s="149" t="s">
        <v>262</v>
      </c>
      <c r="M579" s="149"/>
      <c r="N579" s="149" t="s">
        <v>263</v>
      </c>
      <c r="O579" s="149" t="s">
        <v>214</v>
      </c>
      <c r="P579" s="149" t="s">
        <v>53</v>
      </c>
      <c r="Q579" s="149"/>
      <c r="R579" s="149" t="s">
        <v>3001</v>
      </c>
      <c r="S579" s="149" t="s">
        <v>289</v>
      </c>
      <c r="T579" s="149" t="s">
        <v>2993</v>
      </c>
      <c r="U579" s="149" t="s">
        <v>267</v>
      </c>
      <c r="V579" s="149"/>
      <c r="W579" s="149"/>
      <c r="X579" s="149" t="s">
        <v>310</v>
      </c>
      <c r="Y579" s="149"/>
      <c r="Z579" s="149"/>
      <c r="AA579" s="149"/>
      <c r="AB579" s="149" t="s">
        <v>269</v>
      </c>
      <c r="AC579" s="149" t="s">
        <v>318</v>
      </c>
      <c r="AD579" s="149" t="s">
        <v>2993</v>
      </c>
      <c r="AE579" s="149" t="s">
        <v>271</v>
      </c>
      <c r="AF579" s="149"/>
      <c r="AG579" s="149" t="s">
        <v>272</v>
      </c>
      <c r="AH579" s="149" t="s">
        <v>273</v>
      </c>
      <c r="AI579" s="158">
        <v>60</v>
      </c>
      <c r="AJ579" s="149"/>
      <c r="AK579" s="159" t="s">
        <v>274</v>
      </c>
      <c r="AL579" s="159" t="s">
        <v>274</v>
      </c>
      <c r="AM579" s="149" t="s">
        <v>274</v>
      </c>
      <c r="AN579" s="160">
        <v>4</v>
      </c>
      <c r="AO579" s="149"/>
      <c r="AP579" s="149" t="s">
        <v>274</v>
      </c>
      <c r="AQ579" s="149" t="s">
        <v>275</v>
      </c>
      <c r="AR579" s="158">
        <v>1</v>
      </c>
      <c r="AS579" s="149" t="s">
        <v>275</v>
      </c>
      <c r="AT579" s="149" t="s">
        <v>276</v>
      </c>
      <c r="AU579" s="161">
        <v>1</v>
      </c>
      <c r="AV579" s="159">
        <v>4145.3</v>
      </c>
      <c r="AW579" s="159">
        <v>165.81</v>
      </c>
      <c r="AX579" s="149" t="s">
        <v>274</v>
      </c>
      <c r="AY579" s="162">
        <v>0</v>
      </c>
      <c r="AZ579" s="162" t="s">
        <v>274</v>
      </c>
      <c r="BA579" s="162">
        <v>0</v>
      </c>
      <c r="BB579" s="159">
        <v>3979.49</v>
      </c>
      <c r="BC579" s="162" t="s">
        <v>274</v>
      </c>
      <c r="BD579" s="162">
        <v>0</v>
      </c>
      <c r="BE579" s="159">
        <v>165.81</v>
      </c>
      <c r="BF579" s="159">
        <v>165.81</v>
      </c>
      <c r="BG579" s="159">
        <v>4145.3</v>
      </c>
    </row>
    <row r="580" ht="28.05" customHeight="1" spans="1:59">
      <c r="A580" s="149"/>
      <c r="B580" s="149"/>
      <c r="C580" s="149"/>
      <c r="D580" s="149" t="s">
        <v>2609</v>
      </c>
      <c r="E580" s="340" t="s">
        <v>3002</v>
      </c>
      <c r="F580" s="149" t="s">
        <v>2609</v>
      </c>
      <c r="G580" s="149" t="s">
        <v>3003</v>
      </c>
      <c r="H580" s="149" t="s">
        <v>2612</v>
      </c>
      <c r="I580" s="149" t="s">
        <v>2959</v>
      </c>
      <c r="J580" s="149" t="s">
        <v>3004</v>
      </c>
      <c r="K580" s="149"/>
      <c r="L580" s="149" t="s">
        <v>262</v>
      </c>
      <c r="M580" s="149"/>
      <c r="N580" s="149" t="s">
        <v>263</v>
      </c>
      <c r="O580" s="149" t="s">
        <v>214</v>
      </c>
      <c r="P580" s="149" t="s">
        <v>53</v>
      </c>
      <c r="Q580" s="149"/>
      <c r="R580" s="149" t="s">
        <v>3005</v>
      </c>
      <c r="S580" s="149" t="s">
        <v>785</v>
      </c>
      <c r="T580" s="149" t="s">
        <v>2088</v>
      </c>
      <c r="U580" s="149" t="s">
        <v>267</v>
      </c>
      <c r="V580" s="149"/>
      <c r="W580" s="149"/>
      <c r="X580" s="149" t="s">
        <v>1886</v>
      </c>
      <c r="Y580" s="149"/>
      <c r="Z580" s="149"/>
      <c r="AA580" s="149"/>
      <c r="AB580" s="149" t="s">
        <v>269</v>
      </c>
      <c r="AC580" s="149" t="s">
        <v>270</v>
      </c>
      <c r="AD580" s="149" t="s">
        <v>2088</v>
      </c>
      <c r="AE580" s="149" t="s">
        <v>271</v>
      </c>
      <c r="AF580" s="149"/>
      <c r="AG580" s="149" t="s">
        <v>272</v>
      </c>
      <c r="AH580" s="149" t="s">
        <v>273</v>
      </c>
      <c r="AI580" s="158">
        <v>37</v>
      </c>
      <c r="AJ580" s="149"/>
      <c r="AK580" s="159" t="s">
        <v>274</v>
      </c>
      <c r="AL580" s="159" t="s">
        <v>274</v>
      </c>
      <c r="AM580" s="149" t="s">
        <v>274</v>
      </c>
      <c r="AN580" s="160">
        <v>4</v>
      </c>
      <c r="AO580" s="149"/>
      <c r="AP580" s="149" t="s">
        <v>274</v>
      </c>
      <c r="AQ580" s="149" t="s">
        <v>275</v>
      </c>
      <c r="AR580" s="158">
        <v>1</v>
      </c>
      <c r="AS580" s="149" t="s">
        <v>275</v>
      </c>
      <c r="AT580" s="149" t="s">
        <v>276</v>
      </c>
      <c r="AU580" s="161">
        <v>1</v>
      </c>
      <c r="AV580" s="159">
        <v>3672.57</v>
      </c>
      <c r="AW580" s="159">
        <v>146.9</v>
      </c>
      <c r="AX580" s="149" t="s">
        <v>274</v>
      </c>
      <c r="AY580" s="159">
        <v>54.31</v>
      </c>
      <c r="AZ580" s="159">
        <v>54.31</v>
      </c>
      <c r="BA580" s="159">
        <v>217.24</v>
      </c>
      <c r="BB580" s="159">
        <v>2127.76</v>
      </c>
      <c r="BC580" s="162" t="s">
        <v>274</v>
      </c>
      <c r="BD580" s="159">
        <v>148.69</v>
      </c>
      <c r="BE580" s="159">
        <v>1544.81</v>
      </c>
      <c r="BF580" s="159">
        <v>1396.12</v>
      </c>
      <c r="BG580" s="159">
        <v>3672.57</v>
      </c>
    </row>
    <row r="581" ht="28.05" customHeight="1" spans="1:59">
      <c r="A581" s="149"/>
      <c r="B581" s="149"/>
      <c r="C581" s="149"/>
      <c r="D581" s="149" t="s">
        <v>2609</v>
      </c>
      <c r="E581" s="340" t="s">
        <v>3006</v>
      </c>
      <c r="F581" s="149" t="s">
        <v>2609</v>
      </c>
      <c r="G581" s="149" t="s">
        <v>3007</v>
      </c>
      <c r="H581" s="149" t="s">
        <v>3008</v>
      </c>
      <c r="I581" s="149" t="s">
        <v>3009</v>
      </c>
      <c r="J581" s="149" t="s">
        <v>3010</v>
      </c>
      <c r="K581" s="149"/>
      <c r="L581" s="149" t="s">
        <v>262</v>
      </c>
      <c r="M581" s="149"/>
      <c r="N581" s="149" t="s">
        <v>263</v>
      </c>
      <c r="O581" s="149" t="s">
        <v>214</v>
      </c>
      <c r="P581" s="149" t="s">
        <v>53</v>
      </c>
      <c r="Q581" s="149"/>
      <c r="R581" s="149" t="s">
        <v>3011</v>
      </c>
      <c r="S581" s="149" t="s">
        <v>289</v>
      </c>
      <c r="T581" s="149" t="s">
        <v>2094</v>
      </c>
      <c r="U581" s="149" t="s">
        <v>267</v>
      </c>
      <c r="V581" s="149"/>
      <c r="W581" s="149"/>
      <c r="X581" s="149" t="s">
        <v>336</v>
      </c>
      <c r="Y581" s="149"/>
      <c r="Z581" s="149"/>
      <c r="AA581" s="149"/>
      <c r="AB581" s="149" t="s">
        <v>269</v>
      </c>
      <c r="AC581" s="149" t="s">
        <v>318</v>
      </c>
      <c r="AD581" s="149" t="s">
        <v>2094</v>
      </c>
      <c r="AE581" s="149" t="s">
        <v>271</v>
      </c>
      <c r="AF581" s="149"/>
      <c r="AG581" s="149" t="s">
        <v>272</v>
      </c>
      <c r="AH581" s="149" t="s">
        <v>273</v>
      </c>
      <c r="AI581" s="158">
        <v>59</v>
      </c>
      <c r="AJ581" s="149"/>
      <c r="AK581" s="159" t="s">
        <v>274</v>
      </c>
      <c r="AL581" s="159" t="s">
        <v>274</v>
      </c>
      <c r="AM581" s="149" t="s">
        <v>274</v>
      </c>
      <c r="AN581" s="160">
        <v>0</v>
      </c>
      <c r="AO581" s="149"/>
      <c r="AP581" s="149" t="s">
        <v>274</v>
      </c>
      <c r="AQ581" s="149" t="s">
        <v>275</v>
      </c>
      <c r="AR581" s="158">
        <v>1</v>
      </c>
      <c r="AS581" s="149" t="s">
        <v>275</v>
      </c>
      <c r="AT581" s="149" t="s">
        <v>276</v>
      </c>
      <c r="AU581" s="161">
        <v>1</v>
      </c>
      <c r="AV581" s="159">
        <v>3717.95</v>
      </c>
      <c r="AW581" s="159">
        <v>0</v>
      </c>
      <c r="AX581" s="149" t="s">
        <v>274</v>
      </c>
      <c r="AY581" s="162">
        <v>0</v>
      </c>
      <c r="AZ581" s="162" t="s">
        <v>274</v>
      </c>
      <c r="BA581" s="162">
        <v>0</v>
      </c>
      <c r="BB581" s="159">
        <v>3569.23</v>
      </c>
      <c r="BC581" s="162" t="s">
        <v>274</v>
      </c>
      <c r="BD581" s="159">
        <v>148.72</v>
      </c>
      <c r="BE581" s="159">
        <v>148.72</v>
      </c>
      <c r="BF581" s="162">
        <v>0</v>
      </c>
      <c r="BG581" s="159">
        <v>3717.95</v>
      </c>
    </row>
    <row r="582" ht="28.05" customHeight="1" spans="1:59">
      <c r="A582" s="149"/>
      <c r="B582" s="149"/>
      <c r="C582" s="149"/>
      <c r="D582" s="149" t="s">
        <v>2609</v>
      </c>
      <c r="E582" s="340" t="s">
        <v>3012</v>
      </c>
      <c r="F582" s="149" t="s">
        <v>2609</v>
      </c>
      <c r="G582" s="149" t="s">
        <v>3013</v>
      </c>
      <c r="H582" s="149" t="s">
        <v>2720</v>
      </c>
      <c r="I582" s="149" t="s">
        <v>3014</v>
      </c>
      <c r="J582" s="149" t="s">
        <v>3015</v>
      </c>
      <c r="K582" s="149"/>
      <c r="L582" s="149" t="s">
        <v>262</v>
      </c>
      <c r="M582" s="149"/>
      <c r="N582" s="149" t="s">
        <v>263</v>
      </c>
      <c r="O582" s="149" t="s">
        <v>214</v>
      </c>
      <c r="P582" s="149" t="s">
        <v>53</v>
      </c>
      <c r="Q582" s="149"/>
      <c r="R582" s="149" t="s">
        <v>3016</v>
      </c>
      <c r="S582" s="149" t="s">
        <v>289</v>
      </c>
      <c r="T582" s="149" t="s">
        <v>2094</v>
      </c>
      <c r="U582" s="149" t="s">
        <v>267</v>
      </c>
      <c r="V582" s="149"/>
      <c r="W582" s="149"/>
      <c r="X582" s="149" t="s">
        <v>336</v>
      </c>
      <c r="Y582" s="149"/>
      <c r="Z582" s="149"/>
      <c r="AA582" s="149"/>
      <c r="AB582" s="149" t="s">
        <v>269</v>
      </c>
      <c r="AC582" s="149" t="s">
        <v>318</v>
      </c>
      <c r="AD582" s="149" t="s">
        <v>2094</v>
      </c>
      <c r="AE582" s="149" t="s">
        <v>271</v>
      </c>
      <c r="AF582" s="149"/>
      <c r="AG582" s="149" t="s">
        <v>272</v>
      </c>
      <c r="AH582" s="149" t="s">
        <v>273</v>
      </c>
      <c r="AI582" s="158">
        <v>59</v>
      </c>
      <c r="AJ582" s="149"/>
      <c r="AK582" s="159" t="s">
        <v>274</v>
      </c>
      <c r="AL582" s="159" t="s">
        <v>274</v>
      </c>
      <c r="AM582" s="149" t="s">
        <v>274</v>
      </c>
      <c r="AN582" s="160">
        <v>0</v>
      </c>
      <c r="AO582" s="149"/>
      <c r="AP582" s="149" t="s">
        <v>274</v>
      </c>
      <c r="AQ582" s="149" t="s">
        <v>275</v>
      </c>
      <c r="AR582" s="158">
        <v>1</v>
      </c>
      <c r="AS582" s="149" t="s">
        <v>275</v>
      </c>
      <c r="AT582" s="149" t="s">
        <v>276</v>
      </c>
      <c r="AU582" s="161">
        <v>1</v>
      </c>
      <c r="AV582" s="159">
        <v>3717.95</v>
      </c>
      <c r="AW582" s="159">
        <v>0</v>
      </c>
      <c r="AX582" s="149" t="s">
        <v>274</v>
      </c>
      <c r="AY582" s="162">
        <v>0</v>
      </c>
      <c r="AZ582" s="162" t="s">
        <v>274</v>
      </c>
      <c r="BA582" s="162">
        <v>0</v>
      </c>
      <c r="BB582" s="159">
        <v>3569.23</v>
      </c>
      <c r="BC582" s="162" t="s">
        <v>274</v>
      </c>
      <c r="BD582" s="159">
        <v>148.72</v>
      </c>
      <c r="BE582" s="159">
        <v>148.72</v>
      </c>
      <c r="BF582" s="162">
        <v>0</v>
      </c>
      <c r="BG582" s="159">
        <v>3717.95</v>
      </c>
    </row>
    <row r="583" ht="28.05" customHeight="1" spans="1:59">
      <c r="A583" s="149"/>
      <c r="B583" s="149"/>
      <c r="C583" s="149"/>
      <c r="D583" s="149" t="s">
        <v>2609</v>
      </c>
      <c r="E583" s="340" t="s">
        <v>3017</v>
      </c>
      <c r="F583" s="149" t="s">
        <v>2609</v>
      </c>
      <c r="G583" s="149" t="s">
        <v>3018</v>
      </c>
      <c r="H583" s="149" t="s">
        <v>3019</v>
      </c>
      <c r="I583" s="149" t="s">
        <v>3020</v>
      </c>
      <c r="J583" s="149" t="s">
        <v>3021</v>
      </c>
      <c r="K583" s="149"/>
      <c r="L583" s="149" t="s">
        <v>262</v>
      </c>
      <c r="M583" s="149"/>
      <c r="N583" s="149" t="s">
        <v>263</v>
      </c>
      <c r="O583" s="149" t="s">
        <v>214</v>
      </c>
      <c r="P583" s="149" t="s">
        <v>53</v>
      </c>
      <c r="Q583" s="149"/>
      <c r="R583" s="149" t="s">
        <v>3022</v>
      </c>
      <c r="S583" s="149" t="s">
        <v>289</v>
      </c>
      <c r="T583" s="149" t="s">
        <v>2094</v>
      </c>
      <c r="U583" s="149" t="s">
        <v>267</v>
      </c>
      <c r="V583" s="149"/>
      <c r="W583" s="149"/>
      <c r="X583" s="149" t="s">
        <v>310</v>
      </c>
      <c r="Y583" s="149"/>
      <c r="Z583" s="149"/>
      <c r="AA583" s="149"/>
      <c r="AB583" s="149" t="s">
        <v>269</v>
      </c>
      <c r="AC583" s="149" t="s">
        <v>318</v>
      </c>
      <c r="AD583" s="149" t="s">
        <v>2094</v>
      </c>
      <c r="AE583" s="149" t="s">
        <v>271</v>
      </c>
      <c r="AF583" s="149"/>
      <c r="AG583" s="149" t="s">
        <v>272</v>
      </c>
      <c r="AH583" s="149" t="s">
        <v>273</v>
      </c>
      <c r="AI583" s="158">
        <v>59</v>
      </c>
      <c r="AJ583" s="149"/>
      <c r="AK583" s="159" t="s">
        <v>274</v>
      </c>
      <c r="AL583" s="159" t="s">
        <v>274</v>
      </c>
      <c r="AM583" s="149" t="s">
        <v>274</v>
      </c>
      <c r="AN583" s="160">
        <v>4</v>
      </c>
      <c r="AO583" s="149"/>
      <c r="AP583" s="149" t="s">
        <v>274</v>
      </c>
      <c r="AQ583" s="149" t="s">
        <v>275</v>
      </c>
      <c r="AR583" s="158">
        <v>1</v>
      </c>
      <c r="AS583" s="149" t="s">
        <v>275</v>
      </c>
      <c r="AT583" s="149" t="s">
        <v>276</v>
      </c>
      <c r="AU583" s="161">
        <v>1</v>
      </c>
      <c r="AV583" s="159">
        <v>5859.15</v>
      </c>
      <c r="AW583" s="159">
        <v>234.37</v>
      </c>
      <c r="AX583" s="149" t="s">
        <v>274</v>
      </c>
      <c r="AY583" s="162">
        <v>0</v>
      </c>
      <c r="AZ583" s="162" t="s">
        <v>274</v>
      </c>
      <c r="BA583" s="162">
        <v>0</v>
      </c>
      <c r="BB583" s="159">
        <v>5624.78</v>
      </c>
      <c r="BC583" s="162" t="s">
        <v>274</v>
      </c>
      <c r="BD583" s="162">
        <v>0</v>
      </c>
      <c r="BE583" s="159">
        <v>234.37</v>
      </c>
      <c r="BF583" s="159">
        <v>234.37</v>
      </c>
      <c r="BG583" s="159">
        <v>5859.15</v>
      </c>
    </row>
    <row r="584" ht="28.05" customHeight="1" spans="1:59">
      <c r="A584" s="149"/>
      <c r="B584" s="149"/>
      <c r="C584" s="149"/>
      <c r="D584" s="149" t="s">
        <v>2609</v>
      </c>
      <c r="E584" s="340" t="s">
        <v>3023</v>
      </c>
      <c r="F584" s="149" t="s">
        <v>2609</v>
      </c>
      <c r="G584" s="149" t="s">
        <v>3024</v>
      </c>
      <c r="H584" s="149" t="s">
        <v>3025</v>
      </c>
      <c r="I584" s="149" t="s">
        <v>3020</v>
      </c>
      <c r="J584" s="149" t="s">
        <v>3026</v>
      </c>
      <c r="K584" s="149"/>
      <c r="L584" s="149" t="s">
        <v>262</v>
      </c>
      <c r="M584" s="149"/>
      <c r="N584" s="149" t="s">
        <v>263</v>
      </c>
      <c r="O584" s="149" t="s">
        <v>214</v>
      </c>
      <c r="P584" s="149" t="s">
        <v>53</v>
      </c>
      <c r="Q584" s="149"/>
      <c r="R584" s="149" t="s">
        <v>2064</v>
      </c>
      <c r="S584" s="149" t="s">
        <v>289</v>
      </c>
      <c r="T584" s="149" t="s">
        <v>2094</v>
      </c>
      <c r="U584" s="149" t="s">
        <v>267</v>
      </c>
      <c r="V584" s="149"/>
      <c r="W584" s="149"/>
      <c r="X584" s="149" t="s">
        <v>336</v>
      </c>
      <c r="Y584" s="149"/>
      <c r="Z584" s="149"/>
      <c r="AA584" s="149"/>
      <c r="AB584" s="149" t="s">
        <v>269</v>
      </c>
      <c r="AC584" s="149" t="s">
        <v>318</v>
      </c>
      <c r="AD584" s="149" t="s">
        <v>2094</v>
      </c>
      <c r="AE584" s="149" t="s">
        <v>271</v>
      </c>
      <c r="AF584" s="149"/>
      <c r="AG584" s="149" t="s">
        <v>272</v>
      </c>
      <c r="AH584" s="149" t="s">
        <v>273</v>
      </c>
      <c r="AI584" s="158">
        <v>60</v>
      </c>
      <c r="AJ584" s="149"/>
      <c r="AK584" s="159" t="s">
        <v>274</v>
      </c>
      <c r="AL584" s="159" t="s">
        <v>274</v>
      </c>
      <c r="AM584" s="149" t="s">
        <v>274</v>
      </c>
      <c r="AN584" s="160">
        <v>0</v>
      </c>
      <c r="AO584" s="149"/>
      <c r="AP584" s="149" t="s">
        <v>274</v>
      </c>
      <c r="AQ584" s="149" t="s">
        <v>275</v>
      </c>
      <c r="AR584" s="158">
        <v>1</v>
      </c>
      <c r="AS584" s="149" t="s">
        <v>275</v>
      </c>
      <c r="AT584" s="149" t="s">
        <v>276</v>
      </c>
      <c r="AU584" s="161">
        <v>1</v>
      </c>
      <c r="AV584" s="159">
        <v>11718.29</v>
      </c>
      <c r="AW584" s="159">
        <v>0</v>
      </c>
      <c r="AX584" s="149" t="s">
        <v>274</v>
      </c>
      <c r="AY584" s="162">
        <v>0</v>
      </c>
      <c r="AZ584" s="162" t="s">
        <v>274</v>
      </c>
      <c r="BA584" s="162">
        <v>0</v>
      </c>
      <c r="BB584" s="159">
        <v>11249.56</v>
      </c>
      <c r="BC584" s="162" t="s">
        <v>274</v>
      </c>
      <c r="BD584" s="159">
        <v>468.73</v>
      </c>
      <c r="BE584" s="159">
        <v>468.73</v>
      </c>
      <c r="BF584" s="162">
        <v>0</v>
      </c>
      <c r="BG584" s="159">
        <v>11718.29</v>
      </c>
    </row>
    <row r="585" ht="28.05" customHeight="1" spans="1:59">
      <c r="A585" s="149"/>
      <c r="B585" s="149"/>
      <c r="C585" s="149"/>
      <c r="D585" s="149" t="s">
        <v>2609</v>
      </c>
      <c r="E585" s="340" t="s">
        <v>3027</v>
      </c>
      <c r="F585" s="149" t="s">
        <v>2609</v>
      </c>
      <c r="G585" s="149" t="s">
        <v>3028</v>
      </c>
      <c r="H585" s="149" t="s">
        <v>2691</v>
      </c>
      <c r="I585" s="149" t="s">
        <v>3020</v>
      </c>
      <c r="J585" s="149" t="s">
        <v>3029</v>
      </c>
      <c r="K585" s="149"/>
      <c r="L585" s="149" t="s">
        <v>262</v>
      </c>
      <c r="M585" s="149"/>
      <c r="N585" s="149" t="s">
        <v>263</v>
      </c>
      <c r="O585" s="149" t="s">
        <v>214</v>
      </c>
      <c r="P585" s="149" t="s">
        <v>53</v>
      </c>
      <c r="Q585" s="149"/>
      <c r="R585" s="149" t="s">
        <v>296</v>
      </c>
      <c r="S585" s="149" t="s">
        <v>289</v>
      </c>
      <c r="T585" s="149" t="s">
        <v>2094</v>
      </c>
      <c r="U585" s="149" t="s">
        <v>267</v>
      </c>
      <c r="V585" s="149"/>
      <c r="W585" s="149"/>
      <c r="X585" s="149" t="s">
        <v>336</v>
      </c>
      <c r="Y585" s="149"/>
      <c r="Z585" s="149"/>
      <c r="AA585" s="149"/>
      <c r="AB585" s="149" t="s">
        <v>269</v>
      </c>
      <c r="AC585" s="149" t="s">
        <v>318</v>
      </c>
      <c r="AD585" s="149" t="s">
        <v>2094</v>
      </c>
      <c r="AE585" s="149" t="s">
        <v>271</v>
      </c>
      <c r="AF585" s="149"/>
      <c r="AG585" s="149" t="s">
        <v>272</v>
      </c>
      <c r="AH585" s="149" t="s">
        <v>273</v>
      </c>
      <c r="AI585" s="158">
        <v>60</v>
      </c>
      <c r="AJ585" s="149"/>
      <c r="AK585" s="159" t="s">
        <v>274</v>
      </c>
      <c r="AL585" s="159" t="s">
        <v>274</v>
      </c>
      <c r="AM585" s="149" t="s">
        <v>274</v>
      </c>
      <c r="AN585" s="160">
        <v>4</v>
      </c>
      <c r="AO585" s="149"/>
      <c r="AP585" s="149" t="s">
        <v>274</v>
      </c>
      <c r="AQ585" s="149" t="s">
        <v>275</v>
      </c>
      <c r="AR585" s="158">
        <v>1</v>
      </c>
      <c r="AS585" s="149" t="s">
        <v>275</v>
      </c>
      <c r="AT585" s="149" t="s">
        <v>276</v>
      </c>
      <c r="AU585" s="161">
        <v>1</v>
      </c>
      <c r="AV585" s="159">
        <v>2929.57</v>
      </c>
      <c r="AW585" s="159">
        <v>117.18</v>
      </c>
      <c r="AX585" s="149" t="s">
        <v>274</v>
      </c>
      <c r="AY585" s="162">
        <v>0</v>
      </c>
      <c r="AZ585" s="162" t="s">
        <v>274</v>
      </c>
      <c r="BA585" s="162">
        <v>0</v>
      </c>
      <c r="BB585" s="159">
        <v>2812.39</v>
      </c>
      <c r="BC585" s="162" t="s">
        <v>274</v>
      </c>
      <c r="BD585" s="162">
        <v>0</v>
      </c>
      <c r="BE585" s="159">
        <v>117.18</v>
      </c>
      <c r="BF585" s="159">
        <v>117.18</v>
      </c>
      <c r="BG585" s="159">
        <v>2929.57</v>
      </c>
    </row>
    <row r="586" ht="28.05" customHeight="1" spans="1:59">
      <c r="A586" s="149"/>
      <c r="B586" s="149"/>
      <c r="C586" s="149"/>
      <c r="D586" s="149" t="s">
        <v>2609</v>
      </c>
      <c r="E586" s="340" t="s">
        <v>3030</v>
      </c>
      <c r="F586" s="149" t="s">
        <v>2609</v>
      </c>
      <c r="G586" s="149" t="s">
        <v>3031</v>
      </c>
      <c r="H586" s="149" t="s">
        <v>2720</v>
      </c>
      <c r="I586" s="149" t="s">
        <v>3014</v>
      </c>
      <c r="J586" s="149" t="s">
        <v>3032</v>
      </c>
      <c r="K586" s="149"/>
      <c r="L586" s="149" t="s">
        <v>262</v>
      </c>
      <c r="M586" s="149"/>
      <c r="N586" s="149" t="s">
        <v>263</v>
      </c>
      <c r="O586" s="149" t="s">
        <v>214</v>
      </c>
      <c r="P586" s="149" t="s">
        <v>53</v>
      </c>
      <c r="Q586" s="149"/>
      <c r="R586" s="149" t="s">
        <v>3033</v>
      </c>
      <c r="S586" s="149" t="s">
        <v>289</v>
      </c>
      <c r="T586" s="149" t="s">
        <v>2094</v>
      </c>
      <c r="U586" s="149" t="s">
        <v>267</v>
      </c>
      <c r="V586" s="149"/>
      <c r="W586" s="149"/>
      <c r="X586" s="149" t="s">
        <v>310</v>
      </c>
      <c r="Y586" s="149"/>
      <c r="Z586" s="149"/>
      <c r="AA586" s="149"/>
      <c r="AB586" s="149" t="s">
        <v>269</v>
      </c>
      <c r="AC586" s="149" t="s">
        <v>318</v>
      </c>
      <c r="AD586" s="149" t="s">
        <v>2094</v>
      </c>
      <c r="AE586" s="149" t="s">
        <v>271</v>
      </c>
      <c r="AF586" s="149"/>
      <c r="AG586" s="149" t="s">
        <v>272</v>
      </c>
      <c r="AH586" s="149" t="s">
        <v>273</v>
      </c>
      <c r="AI586" s="158">
        <v>60</v>
      </c>
      <c r="AJ586" s="149"/>
      <c r="AK586" s="159" t="s">
        <v>274</v>
      </c>
      <c r="AL586" s="159" t="s">
        <v>274</v>
      </c>
      <c r="AM586" s="149" t="s">
        <v>274</v>
      </c>
      <c r="AN586" s="160">
        <v>4</v>
      </c>
      <c r="AO586" s="149"/>
      <c r="AP586" s="149" t="s">
        <v>274</v>
      </c>
      <c r="AQ586" s="149" t="s">
        <v>275</v>
      </c>
      <c r="AR586" s="158">
        <v>1</v>
      </c>
      <c r="AS586" s="149" t="s">
        <v>275</v>
      </c>
      <c r="AT586" s="149" t="s">
        <v>276</v>
      </c>
      <c r="AU586" s="161">
        <v>1</v>
      </c>
      <c r="AV586" s="159">
        <v>3760.68</v>
      </c>
      <c r="AW586" s="159">
        <v>150.43</v>
      </c>
      <c r="AX586" s="149" t="s">
        <v>274</v>
      </c>
      <c r="AY586" s="162">
        <v>0</v>
      </c>
      <c r="AZ586" s="162" t="s">
        <v>274</v>
      </c>
      <c r="BA586" s="162">
        <v>0</v>
      </c>
      <c r="BB586" s="159">
        <v>3610.25</v>
      </c>
      <c r="BC586" s="162" t="s">
        <v>274</v>
      </c>
      <c r="BD586" s="162">
        <v>0</v>
      </c>
      <c r="BE586" s="159">
        <v>150.43</v>
      </c>
      <c r="BF586" s="159">
        <v>150.43</v>
      </c>
      <c r="BG586" s="159">
        <v>3760.68</v>
      </c>
    </row>
    <row r="587" ht="28.05" customHeight="1" spans="1:59">
      <c r="A587" s="149"/>
      <c r="B587" s="149"/>
      <c r="C587" s="149"/>
      <c r="D587" s="149" t="s">
        <v>2609</v>
      </c>
      <c r="E587" s="340" t="s">
        <v>3034</v>
      </c>
      <c r="F587" s="149" t="s">
        <v>2609</v>
      </c>
      <c r="G587" s="149" t="s">
        <v>3035</v>
      </c>
      <c r="H587" s="149" t="s">
        <v>2720</v>
      </c>
      <c r="I587" s="149" t="s">
        <v>3014</v>
      </c>
      <c r="J587" s="149" t="s">
        <v>3036</v>
      </c>
      <c r="K587" s="149"/>
      <c r="L587" s="149" t="s">
        <v>262</v>
      </c>
      <c r="M587" s="149"/>
      <c r="N587" s="149" t="s">
        <v>263</v>
      </c>
      <c r="O587" s="149" t="s">
        <v>214</v>
      </c>
      <c r="P587" s="149" t="s">
        <v>53</v>
      </c>
      <c r="Q587" s="149"/>
      <c r="R587" s="149" t="s">
        <v>3037</v>
      </c>
      <c r="S587" s="149" t="s">
        <v>289</v>
      </c>
      <c r="T587" s="149" t="s">
        <v>2094</v>
      </c>
      <c r="U587" s="149" t="s">
        <v>267</v>
      </c>
      <c r="V587" s="149"/>
      <c r="W587" s="149"/>
      <c r="X587" s="149" t="s">
        <v>310</v>
      </c>
      <c r="Y587" s="149"/>
      <c r="Z587" s="149"/>
      <c r="AA587" s="149"/>
      <c r="AB587" s="149" t="s">
        <v>269</v>
      </c>
      <c r="AC587" s="149" t="s">
        <v>318</v>
      </c>
      <c r="AD587" s="149" t="s">
        <v>2094</v>
      </c>
      <c r="AE587" s="149" t="s">
        <v>271</v>
      </c>
      <c r="AF587" s="149"/>
      <c r="AG587" s="149" t="s">
        <v>272</v>
      </c>
      <c r="AH587" s="149" t="s">
        <v>273</v>
      </c>
      <c r="AI587" s="158">
        <v>61</v>
      </c>
      <c r="AJ587" s="149"/>
      <c r="AK587" s="159" t="s">
        <v>274</v>
      </c>
      <c r="AL587" s="159" t="s">
        <v>274</v>
      </c>
      <c r="AM587" s="149" t="s">
        <v>274</v>
      </c>
      <c r="AN587" s="160">
        <v>0</v>
      </c>
      <c r="AO587" s="149"/>
      <c r="AP587" s="149" t="s">
        <v>274</v>
      </c>
      <c r="AQ587" s="149" t="s">
        <v>275</v>
      </c>
      <c r="AR587" s="158">
        <v>1</v>
      </c>
      <c r="AS587" s="149" t="s">
        <v>275</v>
      </c>
      <c r="AT587" s="149" t="s">
        <v>276</v>
      </c>
      <c r="AU587" s="161">
        <v>1</v>
      </c>
      <c r="AV587" s="159">
        <v>5384.62</v>
      </c>
      <c r="AW587" s="159">
        <v>0</v>
      </c>
      <c r="AX587" s="149" t="s">
        <v>274</v>
      </c>
      <c r="AY587" s="162">
        <v>0</v>
      </c>
      <c r="AZ587" s="162" t="s">
        <v>274</v>
      </c>
      <c r="BA587" s="159">
        <v>200</v>
      </c>
      <c r="BB587" s="159">
        <v>5369.24</v>
      </c>
      <c r="BC587" s="162" t="s">
        <v>274</v>
      </c>
      <c r="BD587" s="159">
        <v>15.38</v>
      </c>
      <c r="BE587" s="159">
        <v>15.38</v>
      </c>
      <c r="BF587" s="162">
        <v>0</v>
      </c>
      <c r="BG587" s="159">
        <v>5384.62</v>
      </c>
    </row>
    <row r="588" ht="28.05" customHeight="1" spans="1:59">
      <c r="A588" s="149"/>
      <c r="B588" s="149"/>
      <c r="C588" s="149"/>
      <c r="D588" s="149" t="s">
        <v>2609</v>
      </c>
      <c r="E588" s="340" t="s">
        <v>3038</v>
      </c>
      <c r="F588" s="149" t="s">
        <v>2609</v>
      </c>
      <c r="G588" s="149" t="s">
        <v>3039</v>
      </c>
      <c r="H588" s="149" t="s">
        <v>2691</v>
      </c>
      <c r="I588" s="149" t="s">
        <v>3009</v>
      </c>
      <c r="J588" s="149" t="s">
        <v>3040</v>
      </c>
      <c r="K588" s="149"/>
      <c r="L588" s="149" t="s">
        <v>262</v>
      </c>
      <c r="M588" s="149"/>
      <c r="N588" s="149" t="s">
        <v>263</v>
      </c>
      <c r="O588" s="149" t="s">
        <v>214</v>
      </c>
      <c r="P588" s="149" t="s">
        <v>53</v>
      </c>
      <c r="Q588" s="149"/>
      <c r="R588" s="149" t="s">
        <v>3041</v>
      </c>
      <c r="S588" s="149" t="s">
        <v>289</v>
      </c>
      <c r="T588" s="149" t="s">
        <v>2094</v>
      </c>
      <c r="U588" s="149" t="s">
        <v>267</v>
      </c>
      <c r="V588" s="149"/>
      <c r="W588" s="149"/>
      <c r="X588" s="149" t="s">
        <v>310</v>
      </c>
      <c r="Y588" s="149"/>
      <c r="Z588" s="149"/>
      <c r="AA588" s="149"/>
      <c r="AB588" s="149" t="s">
        <v>269</v>
      </c>
      <c r="AC588" s="149" t="s">
        <v>318</v>
      </c>
      <c r="AD588" s="149" t="s">
        <v>2094</v>
      </c>
      <c r="AE588" s="149" t="s">
        <v>271</v>
      </c>
      <c r="AF588" s="149"/>
      <c r="AG588" s="149" t="s">
        <v>272</v>
      </c>
      <c r="AH588" s="149" t="s">
        <v>273</v>
      </c>
      <c r="AI588" s="158">
        <v>60</v>
      </c>
      <c r="AJ588" s="149"/>
      <c r="AK588" s="159" t="s">
        <v>274</v>
      </c>
      <c r="AL588" s="159" t="s">
        <v>274</v>
      </c>
      <c r="AM588" s="149" t="s">
        <v>274</v>
      </c>
      <c r="AN588" s="160">
        <v>4</v>
      </c>
      <c r="AO588" s="149"/>
      <c r="AP588" s="149" t="s">
        <v>274</v>
      </c>
      <c r="AQ588" s="149" t="s">
        <v>275</v>
      </c>
      <c r="AR588" s="158">
        <v>1</v>
      </c>
      <c r="AS588" s="149" t="s">
        <v>275</v>
      </c>
      <c r="AT588" s="149" t="s">
        <v>276</v>
      </c>
      <c r="AU588" s="161">
        <v>1</v>
      </c>
      <c r="AV588" s="159">
        <v>3076.92</v>
      </c>
      <c r="AW588" s="159">
        <v>123.08</v>
      </c>
      <c r="AX588" s="149" t="s">
        <v>274</v>
      </c>
      <c r="AY588" s="162">
        <v>0</v>
      </c>
      <c r="AZ588" s="162" t="s">
        <v>274</v>
      </c>
      <c r="BA588" s="162">
        <v>0</v>
      </c>
      <c r="BB588" s="159">
        <v>2953.84</v>
      </c>
      <c r="BC588" s="162" t="s">
        <v>274</v>
      </c>
      <c r="BD588" s="162">
        <v>0</v>
      </c>
      <c r="BE588" s="159">
        <v>123.08</v>
      </c>
      <c r="BF588" s="159">
        <v>123.08</v>
      </c>
      <c r="BG588" s="159">
        <v>3076.92</v>
      </c>
    </row>
    <row r="589" ht="28.05" customHeight="1" spans="1:59">
      <c r="A589" s="149"/>
      <c r="B589" s="149"/>
      <c r="C589" s="149"/>
      <c r="D589" s="149" t="s">
        <v>2609</v>
      </c>
      <c r="E589" s="340" t="s">
        <v>3042</v>
      </c>
      <c r="F589" s="149" t="s">
        <v>2609</v>
      </c>
      <c r="G589" s="149" t="s">
        <v>3043</v>
      </c>
      <c r="H589" s="149" t="s">
        <v>3044</v>
      </c>
      <c r="I589" s="149" t="s">
        <v>3045</v>
      </c>
      <c r="J589" s="149" t="s">
        <v>3046</v>
      </c>
      <c r="K589" s="149"/>
      <c r="L589" s="149" t="s">
        <v>262</v>
      </c>
      <c r="M589" s="149"/>
      <c r="N589" s="149" t="s">
        <v>263</v>
      </c>
      <c r="O589" s="149" t="s">
        <v>214</v>
      </c>
      <c r="P589" s="149" t="s">
        <v>53</v>
      </c>
      <c r="Q589" s="149"/>
      <c r="R589" s="149" t="s">
        <v>296</v>
      </c>
      <c r="S589" s="149" t="s">
        <v>289</v>
      </c>
      <c r="T589" s="149" t="s">
        <v>2094</v>
      </c>
      <c r="U589" s="149" t="s">
        <v>267</v>
      </c>
      <c r="V589" s="149"/>
      <c r="W589" s="149"/>
      <c r="X589" s="149" t="s">
        <v>336</v>
      </c>
      <c r="Y589" s="149"/>
      <c r="Z589" s="149"/>
      <c r="AA589" s="149"/>
      <c r="AB589" s="149" t="s">
        <v>269</v>
      </c>
      <c r="AC589" s="149" t="s">
        <v>318</v>
      </c>
      <c r="AD589" s="149" t="s">
        <v>2094</v>
      </c>
      <c r="AE589" s="149" t="s">
        <v>271</v>
      </c>
      <c r="AF589" s="149"/>
      <c r="AG589" s="149" t="s">
        <v>272</v>
      </c>
      <c r="AH589" s="149" t="s">
        <v>273</v>
      </c>
      <c r="AI589" s="158">
        <v>60</v>
      </c>
      <c r="AJ589" s="149"/>
      <c r="AK589" s="159" t="s">
        <v>274</v>
      </c>
      <c r="AL589" s="159" t="s">
        <v>274</v>
      </c>
      <c r="AM589" s="149" t="s">
        <v>274</v>
      </c>
      <c r="AN589" s="160">
        <v>4</v>
      </c>
      <c r="AO589" s="149"/>
      <c r="AP589" s="149" t="s">
        <v>274</v>
      </c>
      <c r="AQ589" s="149" t="s">
        <v>275</v>
      </c>
      <c r="AR589" s="158">
        <v>1</v>
      </c>
      <c r="AS589" s="149" t="s">
        <v>275</v>
      </c>
      <c r="AT589" s="149" t="s">
        <v>276</v>
      </c>
      <c r="AU589" s="161">
        <v>1</v>
      </c>
      <c r="AV589" s="159">
        <v>9487.18</v>
      </c>
      <c r="AW589" s="159">
        <v>379.49</v>
      </c>
      <c r="AX589" s="149" t="s">
        <v>274</v>
      </c>
      <c r="AY589" s="162">
        <v>0</v>
      </c>
      <c r="AZ589" s="162" t="s">
        <v>274</v>
      </c>
      <c r="BA589" s="162">
        <v>0</v>
      </c>
      <c r="BB589" s="159">
        <v>9107.69</v>
      </c>
      <c r="BC589" s="162" t="s">
        <v>274</v>
      </c>
      <c r="BD589" s="162">
        <v>0</v>
      </c>
      <c r="BE589" s="159">
        <v>379.49</v>
      </c>
      <c r="BF589" s="159">
        <v>379.49</v>
      </c>
      <c r="BG589" s="159">
        <v>9487.18</v>
      </c>
    </row>
    <row r="590" ht="28.05" customHeight="1" spans="1:59">
      <c r="A590" s="149"/>
      <c r="B590" s="149"/>
      <c r="C590" s="149"/>
      <c r="D590" s="149" t="s">
        <v>2609</v>
      </c>
      <c r="E590" s="340" t="s">
        <v>3047</v>
      </c>
      <c r="F590" s="149" t="s">
        <v>2609</v>
      </c>
      <c r="G590" s="149" t="s">
        <v>3048</v>
      </c>
      <c r="H590" s="149" t="s">
        <v>2691</v>
      </c>
      <c r="I590" s="149" t="s">
        <v>3049</v>
      </c>
      <c r="J590" s="149" t="s">
        <v>3050</v>
      </c>
      <c r="K590" s="149"/>
      <c r="L590" s="149" t="s">
        <v>262</v>
      </c>
      <c r="M590" s="149"/>
      <c r="N590" s="149" t="s">
        <v>263</v>
      </c>
      <c r="O590" s="149" t="s">
        <v>214</v>
      </c>
      <c r="P590" s="149" t="s">
        <v>53</v>
      </c>
      <c r="Q590" s="149"/>
      <c r="R590" s="149" t="s">
        <v>460</v>
      </c>
      <c r="S590" s="149" t="s">
        <v>289</v>
      </c>
      <c r="T590" s="149" t="s">
        <v>2094</v>
      </c>
      <c r="U590" s="149" t="s">
        <v>267</v>
      </c>
      <c r="V590" s="149"/>
      <c r="W590" s="149"/>
      <c r="X590" s="149" t="s">
        <v>310</v>
      </c>
      <c r="Y590" s="149"/>
      <c r="Z590" s="149"/>
      <c r="AA590" s="149"/>
      <c r="AB590" s="149" t="s">
        <v>269</v>
      </c>
      <c r="AC590" s="149" t="s">
        <v>318</v>
      </c>
      <c r="AD590" s="149" t="s">
        <v>2094</v>
      </c>
      <c r="AE590" s="149" t="s">
        <v>271</v>
      </c>
      <c r="AF590" s="149"/>
      <c r="AG590" s="149" t="s">
        <v>272</v>
      </c>
      <c r="AH590" s="149" t="s">
        <v>273</v>
      </c>
      <c r="AI590" s="158">
        <v>60</v>
      </c>
      <c r="AJ590" s="149"/>
      <c r="AK590" s="159" t="s">
        <v>274</v>
      </c>
      <c r="AL590" s="159" t="s">
        <v>274</v>
      </c>
      <c r="AM590" s="149" t="s">
        <v>274</v>
      </c>
      <c r="AN590" s="160">
        <v>4</v>
      </c>
      <c r="AO590" s="149"/>
      <c r="AP590" s="149" t="s">
        <v>274</v>
      </c>
      <c r="AQ590" s="149" t="s">
        <v>275</v>
      </c>
      <c r="AR590" s="158">
        <v>1</v>
      </c>
      <c r="AS590" s="149" t="s">
        <v>275</v>
      </c>
      <c r="AT590" s="149" t="s">
        <v>276</v>
      </c>
      <c r="AU590" s="161">
        <v>1</v>
      </c>
      <c r="AV590" s="159">
        <v>2521.37</v>
      </c>
      <c r="AW590" s="159">
        <v>100.85</v>
      </c>
      <c r="AX590" s="149" t="s">
        <v>274</v>
      </c>
      <c r="AY590" s="162">
        <v>0</v>
      </c>
      <c r="AZ590" s="162" t="s">
        <v>274</v>
      </c>
      <c r="BA590" s="162">
        <v>0</v>
      </c>
      <c r="BB590" s="159">
        <v>2420.52</v>
      </c>
      <c r="BC590" s="162" t="s">
        <v>274</v>
      </c>
      <c r="BD590" s="162">
        <v>0</v>
      </c>
      <c r="BE590" s="159">
        <v>100.85</v>
      </c>
      <c r="BF590" s="159">
        <v>100.85</v>
      </c>
      <c r="BG590" s="159">
        <v>2521.37</v>
      </c>
    </row>
    <row r="591" ht="28.05" customHeight="1" spans="1:59">
      <c r="A591" s="149"/>
      <c r="B591" s="149"/>
      <c r="C591" s="149"/>
      <c r="D591" s="149" t="s">
        <v>2609</v>
      </c>
      <c r="E591" s="340" t="s">
        <v>3051</v>
      </c>
      <c r="F591" s="149" t="s">
        <v>2609</v>
      </c>
      <c r="G591" s="149" t="s">
        <v>3052</v>
      </c>
      <c r="H591" s="149" t="s">
        <v>2691</v>
      </c>
      <c r="I591" s="149" t="s">
        <v>3049</v>
      </c>
      <c r="J591" s="149" t="s">
        <v>3053</v>
      </c>
      <c r="K591" s="149"/>
      <c r="L591" s="149" t="s">
        <v>262</v>
      </c>
      <c r="M591" s="149"/>
      <c r="N591" s="149" t="s">
        <v>263</v>
      </c>
      <c r="O591" s="149" t="s">
        <v>214</v>
      </c>
      <c r="P591" s="149" t="s">
        <v>53</v>
      </c>
      <c r="Q591" s="149"/>
      <c r="R591" s="149" t="s">
        <v>336</v>
      </c>
      <c r="S591" s="149" t="s">
        <v>289</v>
      </c>
      <c r="T591" s="149" t="s">
        <v>2094</v>
      </c>
      <c r="U591" s="149" t="s">
        <v>267</v>
      </c>
      <c r="V591" s="149"/>
      <c r="W591" s="149"/>
      <c r="X591" s="149" t="s">
        <v>336</v>
      </c>
      <c r="Y591" s="149"/>
      <c r="Z591" s="149"/>
      <c r="AA591" s="149"/>
      <c r="AB591" s="149" t="s">
        <v>269</v>
      </c>
      <c r="AC591" s="149" t="s">
        <v>318</v>
      </c>
      <c r="AD591" s="149" t="s">
        <v>2094</v>
      </c>
      <c r="AE591" s="149" t="s">
        <v>271</v>
      </c>
      <c r="AF591" s="149"/>
      <c r="AG591" s="149" t="s">
        <v>272</v>
      </c>
      <c r="AH591" s="149" t="s">
        <v>273</v>
      </c>
      <c r="AI591" s="158">
        <v>60</v>
      </c>
      <c r="AJ591" s="149"/>
      <c r="AK591" s="159" t="s">
        <v>274</v>
      </c>
      <c r="AL591" s="159" t="s">
        <v>274</v>
      </c>
      <c r="AM591" s="149" t="s">
        <v>274</v>
      </c>
      <c r="AN591" s="160">
        <v>4</v>
      </c>
      <c r="AO591" s="149"/>
      <c r="AP591" s="149" t="s">
        <v>274</v>
      </c>
      <c r="AQ591" s="149" t="s">
        <v>275</v>
      </c>
      <c r="AR591" s="158">
        <v>1</v>
      </c>
      <c r="AS591" s="149" t="s">
        <v>275</v>
      </c>
      <c r="AT591" s="149" t="s">
        <v>276</v>
      </c>
      <c r="AU591" s="161">
        <v>1</v>
      </c>
      <c r="AV591" s="159">
        <v>2863.25</v>
      </c>
      <c r="AW591" s="159">
        <v>114.53</v>
      </c>
      <c r="AX591" s="149" t="s">
        <v>274</v>
      </c>
      <c r="AY591" s="162">
        <v>0</v>
      </c>
      <c r="AZ591" s="162" t="s">
        <v>274</v>
      </c>
      <c r="BA591" s="162">
        <v>0</v>
      </c>
      <c r="BB591" s="159">
        <v>2748.72</v>
      </c>
      <c r="BC591" s="162" t="s">
        <v>274</v>
      </c>
      <c r="BD591" s="162">
        <v>0</v>
      </c>
      <c r="BE591" s="159">
        <v>114.53</v>
      </c>
      <c r="BF591" s="159">
        <v>114.53</v>
      </c>
      <c r="BG591" s="159">
        <v>2863.25</v>
      </c>
    </row>
    <row r="592" ht="28.05" customHeight="1" spans="1:59">
      <c r="A592" s="149"/>
      <c r="B592" s="149"/>
      <c r="C592" s="149"/>
      <c r="D592" s="149" t="s">
        <v>2609</v>
      </c>
      <c r="E592" s="340" t="s">
        <v>3054</v>
      </c>
      <c r="F592" s="149" t="s">
        <v>2609</v>
      </c>
      <c r="G592" s="149" t="s">
        <v>3055</v>
      </c>
      <c r="H592" s="149" t="s">
        <v>2720</v>
      </c>
      <c r="I592" s="149" t="s">
        <v>2721</v>
      </c>
      <c r="J592" s="149" t="s">
        <v>3056</v>
      </c>
      <c r="K592" s="149"/>
      <c r="L592" s="149" t="s">
        <v>262</v>
      </c>
      <c r="M592" s="149"/>
      <c r="N592" s="149" t="s">
        <v>263</v>
      </c>
      <c r="O592" s="149" t="s">
        <v>214</v>
      </c>
      <c r="P592" s="149" t="s">
        <v>53</v>
      </c>
      <c r="Q592" s="149"/>
      <c r="R592" s="149" t="s">
        <v>3057</v>
      </c>
      <c r="S592" s="149" t="s">
        <v>289</v>
      </c>
      <c r="T592" s="149" t="s">
        <v>2094</v>
      </c>
      <c r="U592" s="149" t="s">
        <v>267</v>
      </c>
      <c r="V592" s="149"/>
      <c r="W592" s="149"/>
      <c r="X592" s="149" t="s">
        <v>310</v>
      </c>
      <c r="Y592" s="149"/>
      <c r="Z592" s="149"/>
      <c r="AA592" s="149"/>
      <c r="AB592" s="149" t="s">
        <v>269</v>
      </c>
      <c r="AC592" s="149" t="s">
        <v>318</v>
      </c>
      <c r="AD592" s="149" t="s">
        <v>2094</v>
      </c>
      <c r="AE592" s="149" t="s">
        <v>271</v>
      </c>
      <c r="AF592" s="149"/>
      <c r="AG592" s="149" t="s">
        <v>272</v>
      </c>
      <c r="AH592" s="149" t="s">
        <v>273</v>
      </c>
      <c r="AI592" s="158">
        <v>60</v>
      </c>
      <c r="AJ592" s="149"/>
      <c r="AK592" s="159" t="s">
        <v>274</v>
      </c>
      <c r="AL592" s="159" t="s">
        <v>274</v>
      </c>
      <c r="AM592" s="149" t="s">
        <v>274</v>
      </c>
      <c r="AN592" s="160">
        <v>4</v>
      </c>
      <c r="AO592" s="149"/>
      <c r="AP592" s="149" t="s">
        <v>274</v>
      </c>
      <c r="AQ592" s="149" t="s">
        <v>275</v>
      </c>
      <c r="AR592" s="158">
        <v>1</v>
      </c>
      <c r="AS592" s="149" t="s">
        <v>275</v>
      </c>
      <c r="AT592" s="149" t="s">
        <v>276</v>
      </c>
      <c r="AU592" s="161">
        <v>1</v>
      </c>
      <c r="AV592" s="159">
        <v>3094.02</v>
      </c>
      <c r="AW592" s="159">
        <v>123.76</v>
      </c>
      <c r="AX592" s="149" t="s">
        <v>274</v>
      </c>
      <c r="AY592" s="162">
        <v>0</v>
      </c>
      <c r="AZ592" s="162" t="s">
        <v>274</v>
      </c>
      <c r="BA592" s="162">
        <v>0</v>
      </c>
      <c r="BB592" s="159">
        <v>2970.26</v>
      </c>
      <c r="BC592" s="162" t="s">
        <v>274</v>
      </c>
      <c r="BD592" s="162">
        <v>0</v>
      </c>
      <c r="BE592" s="159">
        <v>123.76</v>
      </c>
      <c r="BF592" s="159">
        <v>123.76</v>
      </c>
      <c r="BG592" s="159">
        <v>3094.02</v>
      </c>
    </row>
    <row r="593" ht="28.05" customHeight="1" spans="1:59">
      <c r="A593" s="149"/>
      <c r="B593" s="149"/>
      <c r="C593" s="149"/>
      <c r="D593" s="149" t="s">
        <v>2609</v>
      </c>
      <c r="E593" s="340" t="s">
        <v>3058</v>
      </c>
      <c r="F593" s="149" t="s">
        <v>2609</v>
      </c>
      <c r="G593" s="149" t="s">
        <v>3059</v>
      </c>
      <c r="H593" s="149" t="s">
        <v>2691</v>
      </c>
      <c r="I593" s="149"/>
      <c r="J593" s="149" t="s">
        <v>3060</v>
      </c>
      <c r="K593" s="149"/>
      <c r="L593" s="149" t="s">
        <v>262</v>
      </c>
      <c r="M593" s="149"/>
      <c r="N593" s="149" t="s">
        <v>263</v>
      </c>
      <c r="O593" s="149" t="s">
        <v>214</v>
      </c>
      <c r="P593" s="149" t="s">
        <v>53</v>
      </c>
      <c r="Q593" s="149"/>
      <c r="R593" s="149" t="s">
        <v>3061</v>
      </c>
      <c r="S593" s="149" t="s">
        <v>289</v>
      </c>
      <c r="T593" s="149" t="s">
        <v>3062</v>
      </c>
      <c r="U593" s="149" t="s">
        <v>267</v>
      </c>
      <c r="V593" s="149"/>
      <c r="W593" s="149"/>
      <c r="X593" s="149" t="s">
        <v>310</v>
      </c>
      <c r="Y593" s="149"/>
      <c r="Z593" s="149"/>
      <c r="AA593" s="149"/>
      <c r="AB593" s="149" t="s">
        <v>269</v>
      </c>
      <c r="AC593" s="149" t="s">
        <v>318</v>
      </c>
      <c r="AD593" s="149" t="s">
        <v>3062</v>
      </c>
      <c r="AE593" s="149" t="s">
        <v>271</v>
      </c>
      <c r="AF593" s="149"/>
      <c r="AG593" s="149" t="s">
        <v>272</v>
      </c>
      <c r="AH593" s="149" t="s">
        <v>273</v>
      </c>
      <c r="AI593" s="158">
        <v>60</v>
      </c>
      <c r="AJ593" s="149"/>
      <c r="AK593" s="159" t="s">
        <v>274</v>
      </c>
      <c r="AL593" s="159" t="s">
        <v>274</v>
      </c>
      <c r="AM593" s="149" t="s">
        <v>274</v>
      </c>
      <c r="AN593" s="160">
        <v>0</v>
      </c>
      <c r="AO593" s="149"/>
      <c r="AP593" s="149" t="s">
        <v>274</v>
      </c>
      <c r="AQ593" s="149" t="s">
        <v>275</v>
      </c>
      <c r="AR593" s="158">
        <v>1</v>
      </c>
      <c r="AS593" s="149" t="s">
        <v>275</v>
      </c>
      <c r="AT593" s="149" t="s">
        <v>276</v>
      </c>
      <c r="AU593" s="161">
        <v>1</v>
      </c>
      <c r="AV593" s="159">
        <v>9085.47</v>
      </c>
      <c r="AW593" s="159">
        <v>0</v>
      </c>
      <c r="AX593" s="149" t="s">
        <v>274</v>
      </c>
      <c r="AY593" s="162">
        <v>0</v>
      </c>
      <c r="AZ593" s="162" t="s">
        <v>274</v>
      </c>
      <c r="BA593" s="159">
        <v>150</v>
      </c>
      <c r="BB593" s="159">
        <v>8872.05</v>
      </c>
      <c r="BC593" s="162" t="s">
        <v>274</v>
      </c>
      <c r="BD593" s="159">
        <v>213.42</v>
      </c>
      <c r="BE593" s="159">
        <v>213.42</v>
      </c>
      <c r="BF593" s="162">
        <v>0</v>
      </c>
      <c r="BG593" s="159">
        <v>9085.47</v>
      </c>
    </row>
    <row r="594" ht="28.05" customHeight="1" spans="1:59">
      <c r="A594" s="149"/>
      <c r="B594" s="149"/>
      <c r="C594" s="149"/>
      <c r="D594" s="149" t="s">
        <v>2609</v>
      </c>
      <c r="E594" s="340" t="s">
        <v>3063</v>
      </c>
      <c r="F594" s="149" t="s">
        <v>2609</v>
      </c>
      <c r="G594" s="149" t="s">
        <v>3064</v>
      </c>
      <c r="H594" s="149" t="s">
        <v>2691</v>
      </c>
      <c r="I594" s="149"/>
      <c r="J594" s="149" t="s">
        <v>3065</v>
      </c>
      <c r="K594" s="149"/>
      <c r="L594" s="149" t="s">
        <v>262</v>
      </c>
      <c r="M594" s="149"/>
      <c r="N594" s="149" t="s">
        <v>263</v>
      </c>
      <c r="O594" s="149" t="s">
        <v>214</v>
      </c>
      <c r="P594" s="149" t="s">
        <v>53</v>
      </c>
      <c r="Q594" s="149"/>
      <c r="R594" s="149" t="s">
        <v>3061</v>
      </c>
      <c r="S594" s="149" t="s">
        <v>289</v>
      </c>
      <c r="T594" s="149" t="s">
        <v>3062</v>
      </c>
      <c r="U594" s="149" t="s">
        <v>267</v>
      </c>
      <c r="V594" s="149"/>
      <c r="W594" s="149"/>
      <c r="X594" s="149" t="s">
        <v>310</v>
      </c>
      <c r="Y594" s="149"/>
      <c r="Z594" s="149"/>
      <c r="AA594" s="149"/>
      <c r="AB594" s="149" t="s">
        <v>269</v>
      </c>
      <c r="AC594" s="149" t="s">
        <v>318</v>
      </c>
      <c r="AD594" s="149" t="s">
        <v>3062</v>
      </c>
      <c r="AE594" s="149" t="s">
        <v>271</v>
      </c>
      <c r="AF594" s="149"/>
      <c r="AG594" s="149" t="s">
        <v>272</v>
      </c>
      <c r="AH594" s="149" t="s">
        <v>273</v>
      </c>
      <c r="AI594" s="158">
        <v>60</v>
      </c>
      <c r="AJ594" s="149"/>
      <c r="AK594" s="159" t="s">
        <v>274</v>
      </c>
      <c r="AL594" s="159" t="s">
        <v>274</v>
      </c>
      <c r="AM594" s="149" t="s">
        <v>274</v>
      </c>
      <c r="AN594" s="160">
        <v>0</v>
      </c>
      <c r="AO594" s="149"/>
      <c r="AP594" s="149" t="s">
        <v>274</v>
      </c>
      <c r="AQ594" s="149" t="s">
        <v>275</v>
      </c>
      <c r="AR594" s="158">
        <v>1</v>
      </c>
      <c r="AS594" s="149" t="s">
        <v>275</v>
      </c>
      <c r="AT594" s="149" t="s">
        <v>276</v>
      </c>
      <c r="AU594" s="161">
        <v>1</v>
      </c>
      <c r="AV594" s="159">
        <v>9085.47</v>
      </c>
      <c r="AW594" s="159">
        <v>0</v>
      </c>
      <c r="AX594" s="149" t="s">
        <v>274</v>
      </c>
      <c r="AY594" s="162">
        <v>0</v>
      </c>
      <c r="AZ594" s="162" t="s">
        <v>274</v>
      </c>
      <c r="BA594" s="159">
        <v>150</v>
      </c>
      <c r="BB594" s="159">
        <v>8872.05</v>
      </c>
      <c r="BC594" s="162" t="s">
        <v>274</v>
      </c>
      <c r="BD594" s="159">
        <v>213.42</v>
      </c>
      <c r="BE594" s="159">
        <v>213.42</v>
      </c>
      <c r="BF594" s="162">
        <v>0</v>
      </c>
      <c r="BG594" s="159">
        <v>9085.47</v>
      </c>
    </row>
    <row r="595" ht="28.05" customHeight="1" spans="1:59">
      <c r="A595" s="149"/>
      <c r="B595" s="149"/>
      <c r="C595" s="149"/>
      <c r="D595" s="149" t="s">
        <v>2609</v>
      </c>
      <c r="E595" s="340" t="s">
        <v>3066</v>
      </c>
      <c r="F595" s="149" t="s">
        <v>2609</v>
      </c>
      <c r="G595" s="149" t="s">
        <v>3067</v>
      </c>
      <c r="H595" s="149" t="s">
        <v>3068</v>
      </c>
      <c r="I595" s="149" t="s">
        <v>3069</v>
      </c>
      <c r="J595" s="149" t="s">
        <v>3070</v>
      </c>
      <c r="K595" s="149"/>
      <c r="L595" s="149" t="s">
        <v>262</v>
      </c>
      <c r="M595" s="149"/>
      <c r="N595" s="149" t="s">
        <v>263</v>
      </c>
      <c r="O595" s="149" t="s">
        <v>214</v>
      </c>
      <c r="P595" s="149" t="s">
        <v>53</v>
      </c>
      <c r="Q595" s="149"/>
      <c r="R595" s="149" t="s">
        <v>3071</v>
      </c>
      <c r="S595" s="149" t="s">
        <v>785</v>
      </c>
      <c r="T595" s="149" t="s">
        <v>3072</v>
      </c>
      <c r="U595" s="149" t="s">
        <v>267</v>
      </c>
      <c r="V595" s="149"/>
      <c r="W595" s="149"/>
      <c r="X595" s="149" t="s">
        <v>2444</v>
      </c>
      <c r="Y595" s="149"/>
      <c r="Z595" s="149"/>
      <c r="AA595" s="149"/>
      <c r="AB595" s="149" t="s">
        <v>269</v>
      </c>
      <c r="AC595" s="149" t="s">
        <v>270</v>
      </c>
      <c r="AD595" s="149" t="s">
        <v>3072</v>
      </c>
      <c r="AE595" s="149" t="s">
        <v>271</v>
      </c>
      <c r="AF595" s="149"/>
      <c r="AG595" s="149" t="s">
        <v>272</v>
      </c>
      <c r="AH595" s="149" t="s">
        <v>273</v>
      </c>
      <c r="AI595" s="158">
        <v>34</v>
      </c>
      <c r="AJ595" s="149"/>
      <c r="AK595" s="159" t="s">
        <v>274</v>
      </c>
      <c r="AL595" s="159" t="s">
        <v>274</v>
      </c>
      <c r="AM595" s="149" t="s">
        <v>274</v>
      </c>
      <c r="AN595" s="160">
        <v>4</v>
      </c>
      <c r="AO595" s="149"/>
      <c r="AP595" s="149" t="s">
        <v>274</v>
      </c>
      <c r="AQ595" s="149" t="s">
        <v>275</v>
      </c>
      <c r="AR595" s="158">
        <v>1</v>
      </c>
      <c r="AS595" s="149" t="s">
        <v>275</v>
      </c>
      <c r="AT595" s="149" t="s">
        <v>276</v>
      </c>
      <c r="AU595" s="161">
        <v>1</v>
      </c>
      <c r="AV595" s="159">
        <v>4486.73</v>
      </c>
      <c r="AW595" s="159">
        <v>179.47</v>
      </c>
      <c r="AX595" s="149" t="s">
        <v>274</v>
      </c>
      <c r="AY595" s="159">
        <v>67.24</v>
      </c>
      <c r="AZ595" s="159">
        <v>67.24</v>
      </c>
      <c r="BA595" s="159">
        <v>268.96</v>
      </c>
      <c r="BB595" s="159">
        <v>2390.26</v>
      </c>
      <c r="BC595" s="162" t="s">
        <v>274</v>
      </c>
      <c r="BD595" s="159">
        <v>168.83</v>
      </c>
      <c r="BE595" s="159">
        <v>2096.47</v>
      </c>
      <c r="BF595" s="159">
        <v>1927.64</v>
      </c>
      <c r="BG595" s="159">
        <v>4486.73</v>
      </c>
    </row>
    <row r="596" ht="28.05" customHeight="1" spans="1:59">
      <c r="A596" s="149"/>
      <c r="B596" s="149"/>
      <c r="C596" s="149"/>
      <c r="D596" s="149" t="s">
        <v>2609</v>
      </c>
      <c r="E596" s="340" t="s">
        <v>3073</v>
      </c>
      <c r="F596" s="149" t="s">
        <v>2609</v>
      </c>
      <c r="G596" s="149" t="s">
        <v>3074</v>
      </c>
      <c r="H596" s="149" t="s">
        <v>3075</v>
      </c>
      <c r="I596" s="149" t="s">
        <v>3076</v>
      </c>
      <c r="J596" s="149" t="s">
        <v>3077</v>
      </c>
      <c r="K596" s="149"/>
      <c r="L596" s="149" t="s">
        <v>262</v>
      </c>
      <c r="M596" s="149"/>
      <c r="N596" s="149" t="s">
        <v>263</v>
      </c>
      <c r="O596" s="149" t="s">
        <v>214</v>
      </c>
      <c r="P596" s="149" t="s">
        <v>53</v>
      </c>
      <c r="Q596" s="149"/>
      <c r="R596" s="149" t="s">
        <v>2098</v>
      </c>
      <c r="S596" s="149" t="s">
        <v>289</v>
      </c>
      <c r="T596" s="149" t="s">
        <v>64</v>
      </c>
      <c r="U596" s="149" t="s">
        <v>267</v>
      </c>
      <c r="V596" s="149"/>
      <c r="W596" s="149"/>
      <c r="X596" s="149" t="s">
        <v>310</v>
      </c>
      <c r="Y596" s="149"/>
      <c r="Z596" s="149"/>
      <c r="AA596" s="149"/>
      <c r="AB596" s="149" t="s">
        <v>269</v>
      </c>
      <c r="AC596" s="149" t="s">
        <v>318</v>
      </c>
      <c r="AD596" s="149" t="s">
        <v>64</v>
      </c>
      <c r="AE596" s="149" t="s">
        <v>271</v>
      </c>
      <c r="AF596" s="149"/>
      <c r="AG596" s="149" t="s">
        <v>272</v>
      </c>
      <c r="AH596" s="149" t="s">
        <v>273</v>
      </c>
      <c r="AI596" s="158">
        <v>60</v>
      </c>
      <c r="AJ596" s="149"/>
      <c r="AK596" s="159" t="s">
        <v>274</v>
      </c>
      <c r="AL596" s="159" t="s">
        <v>274</v>
      </c>
      <c r="AM596" s="149" t="s">
        <v>274</v>
      </c>
      <c r="AN596" s="160">
        <v>4</v>
      </c>
      <c r="AO596" s="149"/>
      <c r="AP596" s="149" t="s">
        <v>274</v>
      </c>
      <c r="AQ596" s="149" t="s">
        <v>275</v>
      </c>
      <c r="AR596" s="158">
        <v>1</v>
      </c>
      <c r="AS596" s="149" t="s">
        <v>275</v>
      </c>
      <c r="AT596" s="149" t="s">
        <v>276</v>
      </c>
      <c r="AU596" s="161">
        <v>1</v>
      </c>
      <c r="AV596" s="159">
        <v>3401.71</v>
      </c>
      <c r="AW596" s="159">
        <v>136.07</v>
      </c>
      <c r="AX596" s="149" t="s">
        <v>274</v>
      </c>
      <c r="AY596" s="162">
        <v>0</v>
      </c>
      <c r="AZ596" s="162" t="s">
        <v>274</v>
      </c>
      <c r="BA596" s="162">
        <v>0</v>
      </c>
      <c r="BB596" s="159">
        <v>3265.64</v>
      </c>
      <c r="BC596" s="162" t="s">
        <v>274</v>
      </c>
      <c r="BD596" s="162">
        <v>0</v>
      </c>
      <c r="BE596" s="159">
        <v>136.07</v>
      </c>
      <c r="BF596" s="159">
        <v>136.07</v>
      </c>
      <c r="BG596" s="159">
        <v>3401.71</v>
      </c>
    </row>
    <row r="597" ht="28.05" customHeight="1" spans="1:59">
      <c r="A597" s="149"/>
      <c r="B597" s="149"/>
      <c r="C597" s="149"/>
      <c r="D597" s="149" t="s">
        <v>2609</v>
      </c>
      <c r="E597" s="340" t="s">
        <v>3078</v>
      </c>
      <c r="F597" s="149" t="s">
        <v>2609</v>
      </c>
      <c r="G597" s="149" t="s">
        <v>3079</v>
      </c>
      <c r="H597" s="149" t="s">
        <v>2721</v>
      </c>
      <c r="I597" s="149"/>
      <c r="J597" s="149" t="s">
        <v>3080</v>
      </c>
      <c r="K597" s="149"/>
      <c r="L597" s="149" t="s">
        <v>262</v>
      </c>
      <c r="M597" s="149"/>
      <c r="N597" s="149" t="s">
        <v>263</v>
      </c>
      <c r="O597" s="149" t="s">
        <v>214</v>
      </c>
      <c r="P597" s="149" t="s">
        <v>53</v>
      </c>
      <c r="Q597" s="149"/>
      <c r="R597" s="149" t="s">
        <v>677</v>
      </c>
      <c r="S597" s="149" t="s">
        <v>289</v>
      </c>
      <c r="T597" s="149" t="s">
        <v>3081</v>
      </c>
      <c r="U597" s="149" t="s">
        <v>267</v>
      </c>
      <c r="V597" s="149"/>
      <c r="W597" s="149"/>
      <c r="X597" s="149" t="s">
        <v>310</v>
      </c>
      <c r="Y597" s="149"/>
      <c r="Z597" s="149"/>
      <c r="AA597" s="149"/>
      <c r="AB597" s="149" t="s">
        <v>269</v>
      </c>
      <c r="AC597" s="149" t="s">
        <v>318</v>
      </c>
      <c r="AD597" s="149" t="s">
        <v>3081</v>
      </c>
      <c r="AE597" s="149" t="s">
        <v>271</v>
      </c>
      <c r="AF597" s="149"/>
      <c r="AG597" s="149" t="s">
        <v>272</v>
      </c>
      <c r="AH597" s="149" t="s">
        <v>273</v>
      </c>
      <c r="AI597" s="158">
        <v>60</v>
      </c>
      <c r="AJ597" s="149"/>
      <c r="AK597" s="159" t="s">
        <v>274</v>
      </c>
      <c r="AL597" s="159" t="s">
        <v>274</v>
      </c>
      <c r="AM597" s="149" t="s">
        <v>274</v>
      </c>
      <c r="AN597" s="160">
        <v>4</v>
      </c>
      <c r="AO597" s="149"/>
      <c r="AP597" s="149" t="s">
        <v>274</v>
      </c>
      <c r="AQ597" s="149" t="s">
        <v>275</v>
      </c>
      <c r="AR597" s="158">
        <v>1</v>
      </c>
      <c r="AS597" s="149" t="s">
        <v>275</v>
      </c>
      <c r="AT597" s="149" t="s">
        <v>276</v>
      </c>
      <c r="AU597" s="161">
        <v>1</v>
      </c>
      <c r="AV597" s="159">
        <v>4017.09</v>
      </c>
      <c r="AW597" s="159">
        <v>160.68</v>
      </c>
      <c r="AX597" s="149" t="s">
        <v>274</v>
      </c>
      <c r="AY597" s="162">
        <v>0</v>
      </c>
      <c r="AZ597" s="162" t="s">
        <v>274</v>
      </c>
      <c r="BA597" s="162">
        <v>0</v>
      </c>
      <c r="BB597" s="159">
        <v>3856.41</v>
      </c>
      <c r="BC597" s="162" t="s">
        <v>274</v>
      </c>
      <c r="BD597" s="162">
        <v>0</v>
      </c>
      <c r="BE597" s="159">
        <v>160.68</v>
      </c>
      <c r="BF597" s="159">
        <v>160.68</v>
      </c>
      <c r="BG597" s="159">
        <v>4017.09</v>
      </c>
    </row>
    <row r="598" ht="28.05" customHeight="1" spans="1:59">
      <c r="A598" s="149"/>
      <c r="B598" s="149"/>
      <c r="C598" s="149"/>
      <c r="D598" s="149" t="s">
        <v>2609</v>
      </c>
      <c r="E598" s="340" t="s">
        <v>3082</v>
      </c>
      <c r="F598" s="149" t="s">
        <v>2609</v>
      </c>
      <c r="G598" s="149" t="s">
        <v>3083</v>
      </c>
      <c r="H598" s="149" t="s">
        <v>2612</v>
      </c>
      <c r="I598" s="149" t="s">
        <v>3084</v>
      </c>
      <c r="J598" s="149" t="s">
        <v>3085</v>
      </c>
      <c r="K598" s="149"/>
      <c r="L598" s="149" t="s">
        <v>262</v>
      </c>
      <c r="M598" s="149"/>
      <c r="N598" s="149" t="s">
        <v>263</v>
      </c>
      <c r="O598" s="149" t="s">
        <v>214</v>
      </c>
      <c r="P598" s="149" t="s">
        <v>53</v>
      </c>
      <c r="Q598" s="149"/>
      <c r="R598" s="149" t="s">
        <v>3086</v>
      </c>
      <c r="S598" s="149" t="s">
        <v>785</v>
      </c>
      <c r="T598" s="149" t="s">
        <v>786</v>
      </c>
      <c r="U598" s="149" t="s">
        <v>267</v>
      </c>
      <c r="V598" s="149"/>
      <c r="W598" s="149"/>
      <c r="X598" s="149" t="s">
        <v>655</v>
      </c>
      <c r="Y598" s="149"/>
      <c r="Z598" s="149"/>
      <c r="AA598" s="149"/>
      <c r="AB598" s="149" t="s">
        <v>269</v>
      </c>
      <c r="AC598" s="149" t="s">
        <v>318</v>
      </c>
      <c r="AD598" s="149" t="s">
        <v>786</v>
      </c>
      <c r="AE598" s="149" t="s">
        <v>271</v>
      </c>
      <c r="AF598" s="149"/>
      <c r="AG598" s="149" t="s">
        <v>272</v>
      </c>
      <c r="AH598" s="149" t="s">
        <v>273</v>
      </c>
      <c r="AI598" s="158">
        <v>62</v>
      </c>
      <c r="AJ598" s="149"/>
      <c r="AK598" s="159" t="s">
        <v>274</v>
      </c>
      <c r="AL598" s="159" t="s">
        <v>274</v>
      </c>
      <c r="AM598" s="149" t="s">
        <v>274</v>
      </c>
      <c r="AN598" s="160">
        <v>4</v>
      </c>
      <c r="AO598" s="149"/>
      <c r="AP598" s="149" t="s">
        <v>274</v>
      </c>
      <c r="AQ598" s="149" t="s">
        <v>275</v>
      </c>
      <c r="AR598" s="158">
        <v>1</v>
      </c>
      <c r="AS598" s="149" t="s">
        <v>275</v>
      </c>
      <c r="AT598" s="149" t="s">
        <v>276</v>
      </c>
      <c r="AU598" s="161">
        <v>1</v>
      </c>
      <c r="AV598" s="159">
        <v>3057.52</v>
      </c>
      <c r="AW598" s="159">
        <v>122.3</v>
      </c>
      <c r="AX598" s="149" t="s">
        <v>274</v>
      </c>
      <c r="AY598" s="162">
        <v>0</v>
      </c>
      <c r="AZ598" s="162" t="s">
        <v>274</v>
      </c>
      <c r="BA598" s="162">
        <v>0</v>
      </c>
      <c r="BB598" s="159">
        <v>2670.46</v>
      </c>
      <c r="BC598" s="162" t="s">
        <v>274</v>
      </c>
      <c r="BD598" s="159">
        <v>264.76</v>
      </c>
      <c r="BE598" s="159">
        <v>387.06</v>
      </c>
      <c r="BF598" s="159">
        <v>122.3</v>
      </c>
      <c r="BG598" s="159">
        <v>3057.52</v>
      </c>
    </row>
    <row r="599" ht="28.05" customHeight="1" spans="1:59">
      <c r="A599" s="149"/>
      <c r="B599" s="149"/>
      <c r="C599" s="149"/>
      <c r="D599" s="149" t="s">
        <v>2609</v>
      </c>
      <c r="E599" s="340" t="s">
        <v>3087</v>
      </c>
      <c r="F599" s="149" t="s">
        <v>2609</v>
      </c>
      <c r="G599" s="149" t="s">
        <v>3088</v>
      </c>
      <c r="H599" s="149" t="s">
        <v>2721</v>
      </c>
      <c r="I599" s="149" t="s">
        <v>2721</v>
      </c>
      <c r="J599" s="149" t="s">
        <v>3089</v>
      </c>
      <c r="K599" s="149"/>
      <c r="L599" s="149" t="s">
        <v>262</v>
      </c>
      <c r="M599" s="149"/>
      <c r="N599" s="149" t="s">
        <v>263</v>
      </c>
      <c r="O599" s="149" t="s">
        <v>214</v>
      </c>
      <c r="P599" s="149" t="s">
        <v>53</v>
      </c>
      <c r="Q599" s="149"/>
      <c r="R599" s="149" t="s">
        <v>2221</v>
      </c>
      <c r="S599" s="149" t="s">
        <v>289</v>
      </c>
      <c r="T599" s="149" t="s">
        <v>82</v>
      </c>
      <c r="U599" s="149" t="s">
        <v>267</v>
      </c>
      <c r="V599" s="149"/>
      <c r="W599" s="149"/>
      <c r="X599" s="149" t="s">
        <v>51</v>
      </c>
      <c r="Y599" s="149"/>
      <c r="Z599" s="149"/>
      <c r="AA599" s="149"/>
      <c r="AB599" s="149" t="s">
        <v>269</v>
      </c>
      <c r="AC599" s="149" t="s">
        <v>318</v>
      </c>
      <c r="AD599" s="149" t="s">
        <v>82</v>
      </c>
      <c r="AE599" s="149" t="s">
        <v>271</v>
      </c>
      <c r="AF599" s="149"/>
      <c r="AG599" s="149" t="s">
        <v>272</v>
      </c>
      <c r="AH599" s="149" t="s">
        <v>273</v>
      </c>
      <c r="AI599" s="158">
        <v>60</v>
      </c>
      <c r="AJ599" s="149"/>
      <c r="AK599" s="159" t="s">
        <v>274</v>
      </c>
      <c r="AL599" s="159" t="s">
        <v>274</v>
      </c>
      <c r="AM599" s="149" t="s">
        <v>274</v>
      </c>
      <c r="AN599" s="160">
        <v>4</v>
      </c>
      <c r="AO599" s="149"/>
      <c r="AP599" s="149" t="s">
        <v>274</v>
      </c>
      <c r="AQ599" s="149" t="s">
        <v>275</v>
      </c>
      <c r="AR599" s="158">
        <v>1</v>
      </c>
      <c r="AS599" s="149" t="s">
        <v>275</v>
      </c>
      <c r="AT599" s="149" t="s">
        <v>276</v>
      </c>
      <c r="AU599" s="161">
        <v>1</v>
      </c>
      <c r="AV599" s="159">
        <v>3376.07</v>
      </c>
      <c r="AW599" s="159">
        <v>135.04</v>
      </c>
      <c r="AX599" s="149" t="s">
        <v>274</v>
      </c>
      <c r="AY599" s="149"/>
      <c r="AZ599" s="162" t="s">
        <v>274</v>
      </c>
      <c r="BA599" s="162">
        <v>0</v>
      </c>
      <c r="BB599" s="159">
        <v>3241.03</v>
      </c>
      <c r="BC599" s="162" t="s">
        <v>274</v>
      </c>
      <c r="BD599" s="162">
        <v>0</v>
      </c>
      <c r="BE599" s="159">
        <v>135.04</v>
      </c>
      <c r="BF599" s="159">
        <v>135.04</v>
      </c>
      <c r="BG599" s="159">
        <v>3376.07</v>
      </c>
    </row>
    <row r="600" ht="28.05" customHeight="1" spans="1:59">
      <c r="A600" s="149"/>
      <c r="B600" s="149"/>
      <c r="C600" s="149"/>
      <c r="D600" s="149" t="s">
        <v>2609</v>
      </c>
      <c r="E600" s="340" t="s">
        <v>3090</v>
      </c>
      <c r="F600" s="149" t="s">
        <v>2609</v>
      </c>
      <c r="G600" s="149" t="s">
        <v>3091</v>
      </c>
      <c r="H600" s="149" t="s">
        <v>3092</v>
      </c>
      <c r="I600" s="149"/>
      <c r="J600" s="149" t="s">
        <v>3093</v>
      </c>
      <c r="K600" s="149"/>
      <c r="L600" s="149" t="s">
        <v>262</v>
      </c>
      <c r="M600" s="149"/>
      <c r="N600" s="149" t="s">
        <v>263</v>
      </c>
      <c r="O600" s="149" t="s">
        <v>214</v>
      </c>
      <c r="P600" s="149" t="s">
        <v>53</v>
      </c>
      <c r="Q600" s="149"/>
      <c r="R600" s="149" t="s">
        <v>460</v>
      </c>
      <c r="S600" s="149" t="s">
        <v>289</v>
      </c>
      <c r="T600" s="149" t="s">
        <v>82</v>
      </c>
      <c r="U600" s="149" t="s">
        <v>267</v>
      </c>
      <c r="V600" s="149"/>
      <c r="W600" s="149"/>
      <c r="X600" s="149" t="s">
        <v>1351</v>
      </c>
      <c r="Y600" s="149"/>
      <c r="Z600" s="149"/>
      <c r="AA600" s="149"/>
      <c r="AB600" s="149" t="s">
        <v>269</v>
      </c>
      <c r="AC600" s="149" t="s">
        <v>318</v>
      </c>
      <c r="AD600" s="149" t="s">
        <v>82</v>
      </c>
      <c r="AE600" s="149" t="s">
        <v>271</v>
      </c>
      <c r="AF600" s="149"/>
      <c r="AG600" s="149" t="s">
        <v>272</v>
      </c>
      <c r="AH600" s="149" t="s">
        <v>273</v>
      </c>
      <c r="AI600" s="158">
        <v>61</v>
      </c>
      <c r="AJ600" s="149"/>
      <c r="AK600" s="159" t="s">
        <v>274</v>
      </c>
      <c r="AL600" s="159" t="s">
        <v>274</v>
      </c>
      <c r="AM600" s="149" t="s">
        <v>274</v>
      </c>
      <c r="AN600" s="160">
        <v>0</v>
      </c>
      <c r="AO600" s="149"/>
      <c r="AP600" s="149" t="s">
        <v>274</v>
      </c>
      <c r="AQ600" s="149" t="s">
        <v>275</v>
      </c>
      <c r="AR600" s="158">
        <v>1</v>
      </c>
      <c r="AS600" s="149" t="s">
        <v>275</v>
      </c>
      <c r="AT600" s="149" t="s">
        <v>276</v>
      </c>
      <c r="AU600" s="161">
        <v>1</v>
      </c>
      <c r="AV600" s="159">
        <v>9709.4</v>
      </c>
      <c r="AW600" s="159">
        <v>0</v>
      </c>
      <c r="AX600" s="149" t="s">
        <v>274</v>
      </c>
      <c r="AY600" s="162">
        <v>0</v>
      </c>
      <c r="AZ600" s="162" t="s">
        <v>274</v>
      </c>
      <c r="BA600" s="159">
        <v>150</v>
      </c>
      <c r="BB600" s="159">
        <v>9471.02</v>
      </c>
      <c r="BC600" s="162" t="s">
        <v>274</v>
      </c>
      <c r="BD600" s="159">
        <v>238.38</v>
      </c>
      <c r="BE600" s="159">
        <v>238.38</v>
      </c>
      <c r="BF600" s="162">
        <v>0</v>
      </c>
      <c r="BG600" s="159">
        <v>9709.4</v>
      </c>
    </row>
    <row r="601" ht="28.05" customHeight="1" spans="1:59">
      <c r="A601" s="149"/>
      <c r="B601" s="149"/>
      <c r="C601" s="149"/>
      <c r="D601" s="149" t="s">
        <v>2609</v>
      </c>
      <c r="E601" s="340" t="s">
        <v>3094</v>
      </c>
      <c r="F601" s="149" t="s">
        <v>2609</v>
      </c>
      <c r="G601" s="149" t="s">
        <v>3095</v>
      </c>
      <c r="H601" s="149" t="s">
        <v>2721</v>
      </c>
      <c r="I601" s="149" t="s">
        <v>2721</v>
      </c>
      <c r="J601" s="149" t="s">
        <v>3096</v>
      </c>
      <c r="K601" s="149"/>
      <c r="L601" s="149" t="s">
        <v>262</v>
      </c>
      <c r="M601" s="149"/>
      <c r="N601" s="149" t="s">
        <v>263</v>
      </c>
      <c r="O601" s="149" t="s">
        <v>214</v>
      </c>
      <c r="P601" s="149" t="s">
        <v>53</v>
      </c>
      <c r="Q601" s="149"/>
      <c r="R601" s="149" t="s">
        <v>336</v>
      </c>
      <c r="S601" s="149" t="s">
        <v>289</v>
      </c>
      <c r="T601" s="149" t="s">
        <v>82</v>
      </c>
      <c r="U601" s="149" t="s">
        <v>267</v>
      </c>
      <c r="V601" s="149"/>
      <c r="W601" s="149"/>
      <c r="X601" s="149" t="s">
        <v>336</v>
      </c>
      <c r="Y601" s="149"/>
      <c r="Z601" s="149"/>
      <c r="AA601" s="149"/>
      <c r="AB601" s="149" t="s">
        <v>269</v>
      </c>
      <c r="AC601" s="149" t="s">
        <v>318</v>
      </c>
      <c r="AD601" s="149" t="s">
        <v>82</v>
      </c>
      <c r="AE601" s="149" t="s">
        <v>271</v>
      </c>
      <c r="AF601" s="149"/>
      <c r="AG601" s="149" t="s">
        <v>272</v>
      </c>
      <c r="AH601" s="149" t="s">
        <v>273</v>
      </c>
      <c r="AI601" s="158">
        <v>60</v>
      </c>
      <c r="AJ601" s="149"/>
      <c r="AK601" s="159" t="s">
        <v>274</v>
      </c>
      <c r="AL601" s="159" t="s">
        <v>274</v>
      </c>
      <c r="AM601" s="149" t="s">
        <v>274</v>
      </c>
      <c r="AN601" s="160">
        <v>4</v>
      </c>
      <c r="AO601" s="149"/>
      <c r="AP601" s="149" t="s">
        <v>274</v>
      </c>
      <c r="AQ601" s="149" t="s">
        <v>275</v>
      </c>
      <c r="AR601" s="158">
        <v>1</v>
      </c>
      <c r="AS601" s="149" t="s">
        <v>275</v>
      </c>
      <c r="AT601" s="149" t="s">
        <v>276</v>
      </c>
      <c r="AU601" s="161">
        <v>1</v>
      </c>
      <c r="AV601" s="159">
        <v>3376.07</v>
      </c>
      <c r="AW601" s="159">
        <v>135.04</v>
      </c>
      <c r="AX601" s="149" t="s">
        <v>274</v>
      </c>
      <c r="AY601" s="162">
        <v>0</v>
      </c>
      <c r="AZ601" s="162" t="s">
        <v>274</v>
      </c>
      <c r="BA601" s="162">
        <v>0</v>
      </c>
      <c r="BB601" s="159">
        <v>3241.03</v>
      </c>
      <c r="BC601" s="162" t="s">
        <v>274</v>
      </c>
      <c r="BD601" s="162">
        <v>0</v>
      </c>
      <c r="BE601" s="159">
        <v>135.04</v>
      </c>
      <c r="BF601" s="159">
        <v>135.04</v>
      </c>
      <c r="BG601" s="159">
        <v>3376.07</v>
      </c>
    </row>
    <row r="602" ht="28.05" customHeight="1" spans="1:59">
      <c r="A602" s="149"/>
      <c r="B602" s="149"/>
      <c r="C602" s="149"/>
      <c r="D602" s="149" t="s">
        <v>2609</v>
      </c>
      <c r="E602" s="340" t="s">
        <v>3097</v>
      </c>
      <c r="F602" s="149" t="s">
        <v>2609</v>
      </c>
      <c r="G602" s="149" t="s">
        <v>3098</v>
      </c>
      <c r="H602" s="149" t="s">
        <v>2721</v>
      </c>
      <c r="I602" s="149" t="s">
        <v>3099</v>
      </c>
      <c r="J602" s="149" t="s">
        <v>3100</v>
      </c>
      <c r="K602" s="149"/>
      <c r="L602" s="149" t="s">
        <v>262</v>
      </c>
      <c r="M602" s="149"/>
      <c r="N602" s="149" t="s">
        <v>263</v>
      </c>
      <c r="O602" s="149" t="s">
        <v>214</v>
      </c>
      <c r="P602" s="149" t="s">
        <v>53</v>
      </c>
      <c r="Q602" s="149"/>
      <c r="R602" s="149" t="s">
        <v>2198</v>
      </c>
      <c r="S602" s="149" t="s">
        <v>289</v>
      </c>
      <c r="T602" s="149" t="s">
        <v>82</v>
      </c>
      <c r="U602" s="149" t="s">
        <v>267</v>
      </c>
      <c r="V602" s="149"/>
      <c r="W602" s="149"/>
      <c r="X602" s="149" t="s">
        <v>826</v>
      </c>
      <c r="Y602" s="149"/>
      <c r="Z602" s="149"/>
      <c r="AA602" s="149"/>
      <c r="AB602" s="149" t="s">
        <v>269</v>
      </c>
      <c r="AC602" s="149" t="s">
        <v>318</v>
      </c>
      <c r="AD602" s="149" t="s">
        <v>82</v>
      </c>
      <c r="AE602" s="149" t="s">
        <v>271</v>
      </c>
      <c r="AF602" s="149"/>
      <c r="AG602" s="149" t="s">
        <v>272</v>
      </c>
      <c r="AH602" s="149" t="s">
        <v>273</v>
      </c>
      <c r="AI602" s="158">
        <v>60</v>
      </c>
      <c r="AJ602" s="149"/>
      <c r="AK602" s="159" t="s">
        <v>274</v>
      </c>
      <c r="AL602" s="159" t="s">
        <v>274</v>
      </c>
      <c r="AM602" s="149" t="s">
        <v>274</v>
      </c>
      <c r="AN602" s="160">
        <v>4</v>
      </c>
      <c r="AO602" s="149"/>
      <c r="AP602" s="149" t="s">
        <v>274</v>
      </c>
      <c r="AQ602" s="149" t="s">
        <v>275</v>
      </c>
      <c r="AR602" s="158">
        <v>1</v>
      </c>
      <c r="AS602" s="149" t="s">
        <v>275</v>
      </c>
      <c r="AT602" s="149" t="s">
        <v>276</v>
      </c>
      <c r="AU602" s="161">
        <v>1</v>
      </c>
      <c r="AV602" s="159">
        <v>3641.03</v>
      </c>
      <c r="AW602" s="159">
        <v>145.64</v>
      </c>
      <c r="AX602" s="149" t="s">
        <v>274</v>
      </c>
      <c r="AY602" s="162">
        <v>0</v>
      </c>
      <c r="AZ602" s="162" t="s">
        <v>274</v>
      </c>
      <c r="BA602" s="162">
        <v>0</v>
      </c>
      <c r="BB602" s="159">
        <v>3495.39</v>
      </c>
      <c r="BC602" s="162" t="s">
        <v>274</v>
      </c>
      <c r="BD602" s="162">
        <v>0</v>
      </c>
      <c r="BE602" s="159">
        <v>145.64</v>
      </c>
      <c r="BF602" s="159">
        <v>145.64</v>
      </c>
      <c r="BG602" s="159">
        <v>3641.03</v>
      </c>
    </row>
    <row r="603" ht="28.05" customHeight="1" spans="1:59">
      <c r="A603" s="149"/>
      <c r="B603" s="149"/>
      <c r="C603" s="149"/>
      <c r="D603" s="149" t="s">
        <v>2609</v>
      </c>
      <c r="E603" s="340" t="s">
        <v>3101</v>
      </c>
      <c r="F603" s="149" t="s">
        <v>2609</v>
      </c>
      <c r="G603" s="149" t="s">
        <v>3102</v>
      </c>
      <c r="H603" s="149" t="s">
        <v>2691</v>
      </c>
      <c r="I603" s="149" t="s">
        <v>3103</v>
      </c>
      <c r="J603" s="149" t="s">
        <v>3104</v>
      </c>
      <c r="K603" s="149"/>
      <c r="L603" s="149" t="s">
        <v>262</v>
      </c>
      <c r="M603" s="149"/>
      <c r="N603" s="149" t="s">
        <v>263</v>
      </c>
      <c r="O603" s="149" t="s">
        <v>214</v>
      </c>
      <c r="P603" s="149" t="s">
        <v>53</v>
      </c>
      <c r="Q603" s="149"/>
      <c r="R603" s="149" t="s">
        <v>3105</v>
      </c>
      <c r="S603" s="149" t="s">
        <v>289</v>
      </c>
      <c r="T603" s="149" t="s">
        <v>89</v>
      </c>
      <c r="U603" s="149" t="s">
        <v>267</v>
      </c>
      <c r="V603" s="149"/>
      <c r="W603" s="149"/>
      <c r="X603" s="149" t="s">
        <v>1047</v>
      </c>
      <c r="Y603" s="149"/>
      <c r="Z603" s="149"/>
      <c r="AA603" s="149"/>
      <c r="AB603" s="149" t="s">
        <v>269</v>
      </c>
      <c r="AC603" s="149" t="s">
        <v>318</v>
      </c>
      <c r="AD603" s="149" t="s">
        <v>89</v>
      </c>
      <c r="AE603" s="149" t="s">
        <v>271</v>
      </c>
      <c r="AF603" s="149"/>
      <c r="AG603" s="149" t="s">
        <v>272</v>
      </c>
      <c r="AH603" s="149" t="s">
        <v>273</v>
      </c>
      <c r="AI603" s="158">
        <v>60</v>
      </c>
      <c r="AJ603" s="149"/>
      <c r="AK603" s="159" t="s">
        <v>274</v>
      </c>
      <c r="AL603" s="159" t="s">
        <v>274</v>
      </c>
      <c r="AM603" s="149" t="s">
        <v>274</v>
      </c>
      <c r="AN603" s="160">
        <v>4</v>
      </c>
      <c r="AO603" s="149"/>
      <c r="AP603" s="149" t="s">
        <v>274</v>
      </c>
      <c r="AQ603" s="149" t="s">
        <v>275</v>
      </c>
      <c r="AR603" s="158">
        <v>1</v>
      </c>
      <c r="AS603" s="149" t="s">
        <v>275</v>
      </c>
      <c r="AT603" s="149" t="s">
        <v>276</v>
      </c>
      <c r="AU603" s="161">
        <v>1</v>
      </c>
      <c r="AV603" s="159">
        <v>2991.45</v>
      </c>
      <c r="AW603" s="159">
        <v>119.66</v>
      </c>
      <c r="AX603" s="149" t="s">
        <v>274</v>
      </c>
      <c r="AY603" s="162">
        <v>0</v>
      </c>
      <c r="AZ603" s="162" t="s">
        <v>274</v>
      </c>
      <c r="BA603" s="162">
        <v>0</v>
      </c>
      <c r="BB603" s="159">
        <v>2871.79</v>
      </c>
      <c r="BC603" s="162" t="s">
        <v>274</v>
      </c>
      <c r="BD603" s="162">
        <v>0</v>
      </c>
      <c r="BE603" s="159">
        <v>119.66</v>
      </c>
      <c r="BF603" s="159">
        <v>119.66</v>
      </c>
      <c r="BG603" s="159">
        <v>2991.45</v>
      </c>
    </row>
    <row r="604" ht="28.05" customHeight="1" spans="1:59">
      <c r="A604" s="149"/>
      <c r="B604" s="149"/>
      <c r="C604" s="149"/>
      <c r="D604" s="149" t="s">
        <v>2609</v>
      </c>
      <c r="E604" s="340" t="s">
        <v>3106</v>
      </c>
      <c r="F604" s="149" t="s">
        <v>2609</v>
      </c>
      <c r="G604" s="149" t="s">
        <v>3107</v>
      </c>
      <c r="H604" s="149" t="s">
        <v>2770</v>
      </c>
      <c r="I604" s="149" t="s">
        <v>3108</v>
      </c>
      <c r="J604" s="149" t="s">
        <v>3109</v>
      </c>
      <c r="K604" s="149"/>
      <c r="L604" s="149" t="s">
        <v>262</v>
      </c>
      <c r="M604" s="149"/>
      <c r="N604" s="149" t="s">
        <v>263</v>
      </c>
      <c r="O604" s="149" t="s">
        <v>214</v>
      </c>
      <c r="P604" s="149" t="s">
        <v>53</v>
      </c>
      <c r="Q604" s="149"/>
      <c r="R604" s="149" t="s">
        <v>2161</v>
      </c>
      <c r="S604" s="149" t="s">
        <v>289</v>
      </c>
      <c r="T604" s="149" t="s">
        <v>89</v>
      </c>
      <c r="U604" s="149" t="s">
        <v>267</v>
      </c>
      <c r="V604" s="149"/>
      <c r="W604" s="149"/>
      <c r="X604" s="149" t="s">
        <v>2162</v>
      </c>
      <c r="Y604" s="149"/>
      <c r="Z604" s="149"/>
      <c r="AA604" s="149"/>
      <c r="AB604" s="149" t="s">
        <v>269</v>
      </c>
      <c r="AC604" s="149" t="s">
        <v>318</v>
      </c>
      <c r="AD604" s="149" t="s">
        <v>89</v>
      </c>
      <c r="AE604" s="149" t="s">
        <v>271</v>
      </c>
      <c r="AF604" s="149"/>
      <c r="AG604" s="149" t="s">
        <v>272</v>
      </c>
      <c r="AH604" s="149" t="s">
        <v>273</v>
      </c>
      <c r="AI604" s="158">
        <v>60</v>
      </c>
      <c r="AJ604" s="149"/>
      <c r="AK604" s="159" t="s">
        <v>274</v>
      </c>
      <c r="AL604" s="159" t="s">
        <v>274</v>
      </c>
      <c r="AM604" s="149" t="s">
        <v>274</v>
      </c>
      <c r="AN604" s="160">
        <v>4</v>
      </c>
      <c r="AO604" s="149"/>
      <c r="AP604" s="149" t="s">
        <v>274</v>
      </c>
      <c r="AQ604" s="149" t="s">
        <v>275</v>
      </c>
      <c r="AR604" s="158">
        <v>1</v>
      </c>
      <c r="AS604" s="149" t="s">
        <v>275</v>
      </c>
      <c r="AT604" s="149" t="s">
        <v>276</v>
      </c>
      <c r="AU604" s="161">
        <v>1</v>
      </c>
      <c r="AV604" s="159">
        <v>2991.45</v>
      </c>
      <c r="AW604" s="159">
        <v>119.66</v>
      </c>
      <c r="AX604" s="149" t="s">
        <v>274</v>
      </c>
      <c r="AY604" s="162">
        <v>0</v>
      </c>
      <c r="AZ604" s="162" t="s">
        <v>274</v>
      </c>
      <c r="BA604" s="162">
        <v>0</v>
      </c>
      <c r="BB604" s="159">
        <v>2871.79</v>
      </c>
      <c r="BC604" s="162" t="s">
        <v>274</v>
      </c>
      <c r="BD604" s="162">
        <v>0</v>
      </c>
      <c r="BE604" s="159">
        <v>119.66</v>
      </c>
      <c r="BF604" s="159">
        <v>119.66</v>
      </c>
      <c r="BG604" s="159">
        <v>2991.45</v>
      </c>
    </row>
    <row r="605" ht="28.05" customHeight="1" spans="1:59">
      <c r="A605" s="149"/>
      <c r="B605" s="149"/>
      <c r="C605" s="149"/>
      <c r="D605" s="149" t="s">
        <v>2609</v>
      </c>
      <c r="E605" s="340" t="s">
        <v>3110</v>
      </c>
      <c r="F605" s="149" t="s">
        <v>2609</v>
      </c>
      <c r="G605" s="149" t="s">
        <v>3111</v>
      </c>
      <c r="H605" s="149" t="s">
        <v>2612</v>
      </c>
      <c r="I605" s="149" t="s">
        <v>3112</v>
      </c>
      <c r="J605" s="149" t="s">
        <v>3113</v>
      </c>
      <c r="K605" s="149"/>
      <c r="L605" s="149" t="s">
        <v>262</v>
      </c>
      <c r="M605" s="149"/>
      <c r="N605" s="149" t="s">
        <v>263</v>
      </c>
      <c r="O605" s="149" t="s">
        <v>214</v>
      </c>
      <c r="P605" s="149" t="s">
        <v>53</v>
      </c>
      <c r="Q605" s="149"/>
      <c r="R605" s="149" t="s">
        <v>3114</v>
      </c>
      <c r="S605" s="149" t="s">
        <v>785</v>
      </c>
      <c r="T605" s="149" t="s">
        <v>2169</v>
      </c>
      <c r="U605" s="149" t="s">
        <v>267</v>
      </c>
      <c r="V605" s="149"/>
      <c r="W605" s="149"/>
      <c r="X605" s="149" t="s">
        <v>1351</v>
      </c>
      <c r="Y605" s="149"/>
      <c r="Z605" s="149"/>
      <c r="AA605" s="149"/>
      <c r="AB605" s="149" t="s">
        <v>269</v>
      </c>
      <c r="AC605" s="149" t="s">
        <v>270</v>
      </c>
      <c r="AD605" s="149" t="s">
        <v>2169</v>
      </c>
      <c r="AE605" s="149" t="s">
        <v>271</v>
      </c>
      <c r="AF605" s="149"/>
      <c r="AG605" s="149" t="s">
        <v>272</v>
      </c>
      <c r="AH605" s="149" t="s">
        <v>273</v>
      </c>
      <c r="AI605" s="158">
        <v>28</v>
      </c>
      <c r="AJ605" s="149"/>
      <c r="AK605" s="159" t="s">
        <v>274</v>
      </c>
      <c r="AL605" s="159" t="s">
        <v>274</v>
      </c>
      <c r="AM605" s="149" t="s">
        <v>274</v>
      </c>
      <c r="AN605" s="160">
        <v>4</v>
      </c>
      <c r="AO605" s="149"/>
      <c r="AP605" s="149" t="s">
        <v>274</v>
      </c>
      <c r="AQ605" s="149" t="s">
        <v>275</v>
      </c>
      <c r="AR605" s="158">
        <v>1</v>
      </c>
      <c r="AS605" s="149" t="s">
        <v>275</v>
      </c>
      <c r="AT605" s="149" t="s">
        <v>276</v>
      </c>
      <c r="AU605" s="161">
        <v>1</v>
      </c>
      <c r="AV605" s="159">
        <v>3940</v>
      </c>
      <c r="AW605" s="159">
        <v>157.6</v>
      </c>
      <c r="AX605" s="149" t="s">
        <v>274</v>
      </c>
      <c r="AY605" s="159">
        <v>49.62</v>
      </c>
      <c r="AZ605" s="159">
        <v>49.62</v>
      </c>
      <c r="BA605" s="159">
        <v>198.48</v>
      </c>
      <c r="BB605" s="159">
        <v>1596.6</v>
      </c>
      <c r="BC605" s="162" t="s">
        <v>274</v>
      </c>
      <c r="BD605" s="159">
        <v>597.84</v>
      </c>
      <c r="BE605" s="159">
        <v>2343.4</v>
      </c>
      <c r="BF605" s="159">
        <v>1745.56</v>
      </c>
      <c r="BG605" s="159">
        <v>3940</v>
      </c>
    </row>
    <row r="606" ht="28.05" customHeight="1" spans="1:59">
      <c r="A606" s="149"/>
      <c r="B606" s="149"/>
      <c r="C606" s="149"/>
      <c r="D606" s="149" t="s">
        <v>2609</v>
      </c>
      <c r="E606" s="340" t="s">
        <v>3115</v>
      </c>
      <c r="F606" s="149" t="s">
        <v>2609</v>
      </c>
      <c r="G606" s="149" t="s">
        <v>3116</v>
      </c>
      <c r="H606" s="149" t="s">
        <v>2691</v>
      </c>
      <c r="I606" s="149" t="s">
        <v>3108</v>
      </c>
      <c r="J606" s="149" t="s">
        <v>3117</v>
      </c>
      <c r="K606" s="149"/>
      <c r="L606" s="149" t="s">
        <v>262</v>
      </c>
      <c r="M606" s="149"/>
      <c r="N606" s="149" t="s">
        <v>263</v>
      </c>
      <c r="O606" s="149" t="s">
        <v>214</v>
      </c>
      <c r="P606" s="149" t="s">
        <v>53</v>
      </c>
      <c r="Q606" s="149"/>
      <c r="R606" s="149" t="s">
        <v>336</v>
      </c>
      <c r="S606" s="149" t="s">
        <v>289</v>
      </c>
      <c r="T606" s="149" t="s">
        <v>89</v>
      </c>
      <c r="U606" s="149" t="s">
        <v>267</v>
      </c>
      <c r="V606" s="149"/>
      <c r="W606" s="149"/>
      <c r="X606" s="149" t="s">
        <v>336</v>
      </c>
      <c r="Y606" s="149"/>
      <c r="Z606" s="149"/>
      <c r="AA606" s="149"/>
      <c r="AB606" s="149" t="s">
        <v>269</v>
      </c>
      <c r="AC606" s="149" t="s">
        <v>318</v>
      </c>
      <c r="AD606" s="149" t="s">
        <v>89</v>
      </c>
      <c r="AE606" s="149" t="s">
        <v>271</v>
      </c>
      <c r="AF606" s="149"/>
      <c r="AG606" s="149" t="s">
        <v>272</v>
      </c>
      <c r="AH606" s="149" t="s">
        <v>273</v>
      </c>
      <c r="AI606" s="158">
        <v>60</v>
      </c>
      <c r="AJ606" s="149"/>
      <c r="AK606" s="159" t="s">
        <v>274</v>
      </c>
      <c r="AL606" s="159" t="s">
        <v>274</v>
      </c>
      <c r="AM606" s="149" t="s">
        <v>274</v>
      </c>
      <c r="AN606" s="160">
        <v>4</v>
      </c>
      <c r="AO606" s="149"/>
      <c r="AP606" s="149" t="s">
        <v>274</v>
      </c>
      <c r="AQ606" s="149" t="s">
        <v>275</v>
      </c>
      <c r="AR606" s="158">
        <v>1</v>
      </c>
      <c r="AS606" s="149" t="s">
        <v>275</v>
      </c>
      <c r="AT606" s="149" t="s">
        <v>276</v>
      </c>
      <c r="AU606" s="161">
        <v>1</v>
      </c>
      <c r="AV606" s="159">
        <v>2991.46</v>
      </c>
      <c r="AW606" s="159">
        <v>119.66</v>
      </c>
      <c r="AX606" s="149" t="s">
        <v>274</v>
      </c>
      <c r="AY606" s="162">
        <v>0</v>
      </c>
      <c r="AZ606" s="162" t="s">
        <v>274</v>
      </c>
      <c r="BA606" s="162">
        <v>0</v>
      </c>
      <c r="BB606" s="159">
        <v>2871.8</v>
      </c>
      <c r="BC606" s="162" t="s">
        <v>274</v>
      </c>
      <c r="BD606" s="162">
        <v>0</v>
      </c>
      <c r="BE606" s="159">
        <v>119.66</v>
      </c>
      <c r="BF606" s="159">
        <v>119.66</v>
      </c>
      <c r="BG606" s="159">
        <v>2991.46</v>
      </c>
    </row>
    <row r="607" ht="28.05" customHeight="1" spans="1:59">
      <c r="A607" s="149"/>
      <c r="B607" s="149"/>
      <c r="C607" s="149"/>
      <c r="D607" s="149" t="s">
        <v>2609</v>
      </c>
      <c r="E607" s="340" t="s">
        <v>3118</v>
      </c>
      <c r="F607" s="149" t="s">
        <v>2609</v>
      </c>
      <c r="G607" s="149" t="s">
        <v>3119</v>
      </c>
      <c r="H607" s="149" t="s">
        <v>3120</v>
      </c>
      <c r="I607" s="149" t="s">
        <v>3121</v>
      </c>
      <c r="J607" s="149" t="s">
        <v>3122</v>
      </c>
      <c r="K607" s="149"/>
      <c r="L607" s="149" t="s">
        <v>262</v>
      </c>
      <c r="M607" s="149"/>
      <c r="N607" s="149" t="s">
        <v>263</v>
      </c>
      <c r="O607" s="149" t="s">
        <v>214</v>
      </c>
      <c r="P607" s="149" t="s">
        <v>53</v>
      </c>
      <c r="Q607" s="149"/>
      <c r="R607" s="149" t="s">
        <v>3123</v>
      </c>
      <c r="S607" s="149" t="s">
        <v>289</v>
      </c>
      <c r="T607" s="149" t="s">
        <v>89</v>
      </c>
      <c r="U607" s="149" t="s">
        <v>267</v>
      </c>
      <c r="V607" s="149"/>
      <c r="W607" s="149"/>
      <c r="X607" s="149" t="s">
        <v>310</v>
      </c>
      <c r="Y607" s="149"/>
      <c r="Z607" s="149"/>
      <c r="AA607" s="149"/>
      <c r="AB607" s="149" t="s">
        <v>269</v>
      </c>
      <c r="AC607" s="149" t="s">
        <v>318</v>
      </c>
      <c r="AD607" s="149" t="s">
        <v>89</v>
      </c>
      <c r="AE607" s="149" t="s">
        <v>271</v>
      </c>
      <c r="AF607" s="149"/>
      <c r="AG607" s="149" t="s">
        <v>272</v>
      </c>
      <c r="AH607" s="149" t="s">
        <v>273</v>
      </c>
      <c r="AI607" s="158">
        <v>61</v>
      </c>
      <c r="AJ607" s="149"/>
      <c r="AK607" s="159" t="s">
        <v>274</v>
      </c>
      <c r="AL607" s="159" t="s">
        <v>274</v>
      </c>
      <c r="AM607" s="149" t="s">
        <v>274</v>
      </c>
      <c r="AN607" s="160">
        <v>0</v>
      </c>
      <c r="AO607" s="149"/>
      <c r="AP607" s="149" t="s">
        <v>274</v>
      </c>
      <c r="AQ607" s="149" t="s">
        <v>275</v>
      </c>
      <c r="AR607" s="158">
        <v>1</v>
      </c>
      <c r="AS607" s="149" t="s">
        <v>275</v>
      </c>
      <c r="AT607" s="149" t="s">
        <v>276</v>
      </c>
      <c r="AU607" s="161">
        <v>1</v>
      </c>
      <c r="AV607" s="159">
        <v>6487.18</v>
      </c>
      <c r="AW607" s="159">
        <v>0</v>
      </c>
      <c r="AX607" s="149" t="s">
        <v>274</v>
      </c>
      <c r="AY607" s="162">
        <v>0</v>
      </c>
      <c r="AZ607" s="162" t="s">
        <v>274</v>
      </c>
      <c r="BA607" s="159">
        <v>150</v>
      </c>
      <c r="BB607" s="159">
        <v>6377.69</v>
      </c>
      <c r="BC607" s="162" t="s">
        <v>274</v>
      </c>
      <c r="BD607" s="159">
        <v>109.49</v>
      </c>
      <c r="BE607" s="159">
        <v>109.49</v>
      </c>
      <c r="BF607" s="162">
        <v>0</v>
      </c>
      <c r="BG607" s="159">
        <v>6487.18</v>
      </c>
    </row>
    <row r="608" ht="28.05" customHeight="1" spans="1:59">
      <c r="A608" s="149"/>
      <c r="B608" s="149"/>
      <c r="C608" s="149"/>
      <c r="D608" s="149" t="s">
        <v>2609</v>
      </c>
      <c r="E608" s="340" t="s">
        <v>3124</v>
      </c>
      <c r="F608" s="149" t="s">
        <v>2609</v>
      </c>
      <c r="G608" s="149" t="s">
        <v>3125</v>
      </c>
      <c r="H608" s="149" t="s">
        <v>2612</v>
      </c>
      <c r="I608" s="149" t="s">
        <v>3126</v>
      </c>
      <c r="J608" s="149" t="s">
        <v>3127</v>
      </c>
      <c r="K608" s="149"/>
      <c r="L608" s="149" t="s">
        <v>262</v>
      </c>
      <c r="M608" s="149"/>
      <c r="N608" s="149" t="s">
        <v>263</v>
      </c>
      <c r="O608" s="149" t="s">
        <v>214</v>
      </c>
      <c r="P608" s="149" t="s">
        <v>53</v>
      </c>
      <c r="Q608" s="149"/>
      <c r="R608" s="149" t="s">
        <v>3128</v>
      </c>
      <c r="S608" s="149" t="s">
        <v>785</v>
      </c>
      <c r="T608" s="149" t="s">
        <v>3129</v>
      </c>
      <c r="U608" s="149" t="s">
        <v>267</v>
      </c>
      <c r="V608" s="149"/>
      <c r="W608" s="149"/>
      <c r="X608" s="149" t="s">
        <v>705</v>
      </c>
      <c r="Y608" s="149"/>
      <c r="Z608" s="149"/>
      <c r="AA608" s="149"/>
      <c r="AB608" s="149" t="s">
        <v>269</v>
      </c>
      <c r="AC608" s="149" t="s">
        <v>270</v>
      </c>
      <c r="AD608" s="149" t="s">
        <v>3129</v>
      </c>
      <c r="AE608" s="149" t="s">
        <v>271</v>
      </c>
      <c r="AF608" s="149"/>
      <c r="AG608" s="149" t="s">
        <v>272</v>
      </c>
      <c r="AH608" s="149" t="s">
        <v>273</v>
      </c>
      <c r="AI608" s="158">
        <v>27</v>
      </c>
      <c r="AJ608" s="149"/>
      <c r="AK608" s="159" t="s">
        <v>274</v>
      </c>
      <c r="AL608" s="159" t="s">
        <v>274</v>
      </c>
      <c r="AM608" s="149" t="s">
        <v>274</v>
      </c>
      <c r="AN608" s="160">
        <v>4</v>
      </c>
      <c r="AO608" s="149"/>
      <c r="AP608" s="149" t="s">
        <v>274</v>
      </c>
      <c r="AQ608" s="149" t="s">
        <v>275</v>
      </c>
      <c r="AR608" s="158">
        <v>1</v>
      </c>
      <c r="AS608" s="149" t="s">
        <v>275</v>
      </c>
      <c r="AT608" s="149" t="s">
        <v>276</v>
      </c>
      <c r="AU608" s="161">
        <v>1</v>
      </c>
      <c r="AV608" s="159">
        <v>4460</v>
      </c>
      <c r="AW608" s="159">
        <v>178.4</v>
      </c>
      <c r="AX608" s="149" t="s">
        <v>274</v>
      </c>
      <c r="AY608" s="159">
        <v>61.18</v>
      </c>
      <c r="AZ608" s="159">
        <v>61.18</v>
      </c>
      <c r="BA608" s="159">
        <v>244.72</v>
      </c>
      <c r="BB608" s="159">
        <v>1796.6</v>
      </c>
      <c r="BC608" s="162" t="s">
        <v>274</v>
      </c>
      <c r="BD608" s="159">
        <v>465.92</v>
      </c>
      <c r="BE608" s="159">
        <v>2663.4</v>
      </c>
      <c r="BF608" s="159">
        <v>2197.48</v>
      </c>
      <c r="BG608" s="159">
        <v>4460</v>
      </c>
    </row>
    <row r="609" ht="28.05" customHeight="1" spans="1:59">
      <c r="A609" s="149"/>
      <c r="B609" s="149"/>
      <c r="C609" s="149"/>
      <c r="D609" s="149" t="s">
        <v>2609</v>
      </c>
      <c r="E609" s="340" t="s">
        <v>3130</v>
      </c>
      <c r="F609" s="149" t="s">
        <v>2609</v>
      </c>
      <c r="G609" s="149" t="s">
        <v>3131</v>
      </c>
      <c r="H609" s="149" t="s">
        <v>2612</v>
      </c>
      <c r="I609" s="149" t="s">
        <v>3126</v>
      </c>
      <c r="J609" s="149" t="s">
        <v>3132</v>
      </c>
      <c r="K609" s="149"/>
      <c r="L609" s="149" t="s">
        <v>262</v>
      </c>
      <c r="M609" s="149"/>
      <c r="N609" s="149" t="s">
        <v>263</v>
      </c>
      <c r="O609" s="149" t="s">
        <v>214</v>
      </c>
      <c r="P609" s="149" t="s">
        <v>53</v>
      </c>
      <c r="Q609" s="149"/>
      <c r="R609" s="149" t="s">
        <v>3128</v>
      </c>
      <c r="S609" s="149" t="s">
        <v>785</v>
      </c>
      <c r="T609" s="149" t="s">
        <v>3129</v>
      </c>
      <c r="U609" s="149" t="s">
        <v>267</v>
      </c>
      <c r="V609" s="149"/>
      <c r="W609" s="149"/>
      <c r="X609" s="149" t="s">
        <v>705</v>
      </c>
      <c r="Y609" s="149"/>
      <c r="Z609" s="149"/>
      <c r="AA609" s="149"/>
      <c r="AB609" s="149" t="s">
        <v>269</v>
      </c>
      <c r="AC609" s="149" t="s">
        <v>270</v>
      </c>
      <c r="AD609" s="149" t="s">
        <v>3129</v>
      </c>
      <c r="AE609" s="149" t="s">
        <v>271</v>
      </c>
      <c r="AF609" s="149"/>
      <c r="AG609" s="149" t="s">
        <v>272</v>
      </c>
      <c r="AH609" s="149" t="s">
        <v>273</v>
      </c>
      <c r="AI609" s="158">
        <v>27</v>
      </c>
      <c r="AJ609" s="149"/>
      <c r="AK609" s="159" t="s">
        <v>274</v>
      </c>
      <c r="AL609" s="159" t="s">
        <v>274</v>
      </c>
      <c r="AM609" s="149" t="s">
        <v>274</v>
      </c>
      <c r="AN609" s="160">
        <v>4</v>
      </c>
      <c r="AO609" s="149"/>
      <c r="AP609" s="149" t="s">
        <v>274</v>
      </c>
      <c r="AQ609" s="149" t="s">
        <v>275</v>
      </c>
      <c r="AR609" s="158">
        <v>1</v>
      </c>
      <c r="AS609" s="149" t="s">
        <v>275</v>
      </c>
      <c r="AT609" s="149" t="s">
        <v>276</v>
      </c>
      <c r="AU609" s="161">
        <v>1</v>
      </c>
      <c r="AV609" s="159">
        <v>4460</v>
      </c>
      <c r="AW609" s="159">
        <v>178.4</v>
      </c>
      <c r="AX609" s="149" t="s">
        <v>274</v>
      </c>
      <c r="AY609" s="159">
        <v>61.18</v>
      </c>
      <c r="AZ609" s="159">
        <v>61.18</v>
      </c>
      <c r="BA609" s="159">
        <v>244.72</v>
      </c>
      <c r="BB609" s="159">
        <v>1796.6</v>
      </c>
      <c r="BC609" s="162" t="s">
        <v>274</v>
      </c>
      <c r="BD609" s="159">
        <v>465.92</v>
      </c>
      <c r="BE609" s="159">
        <v>2663.4</v>
      </c>
      <c r="BF609" s="159">
        <v>2197.48</v>
      </c>
      <c r="BG609" s="159">
        <v>4460</v>
      </c>
    </row>
    <row r="610" ht="28.05" customHeight="1" spans="1:59">
      <c r="A610" s="149"/>
      <c r="B610" s="149"/>
      <c r="C610" s="149"/>
      <c r="D610" s="149" t="s">
        <v>2609</v>
      </c>
      <c r="E610" s="340" t="s">
        <v>3133</v>
      </c>
      <c r="F610" s="149" t="s">
        <v>2609</v>
      </c>
      <c r="G610" s="149" t="s">
        <v>3134</v>
      </c>
      <c r="H610" s="149" t="s">
        <v>2612</v>
      </c>
      <c r="I610" s="149" t="s">
        <v>3126</v>
      </c>
      <c r="J610" s="149" t="s">
        <v>3135</v>
      </c>
      <c r="K610" s="149"/>
      <c r="L610" s="149" t="s">
        <v>262</v>
      </c>
      <c r="M610" s="149"/>
      <c r="N610" s="149" t="s">
        <v>263</v>
      </c>
      <c r="O610" s="149" t="s">
        <v>214</v>
      </c>
      <c r="P610" s="149" t="s">
        <v>53</v>
      </c>
      <c r="Q610" s="149"/>
      <c r="R610" s="149" t="s">
        <v>3136</v>
      </c>
      <c r="S610" s="149" t="s">
        <v>785</v>
      </c>
      <c r="T610" s="149" t="s">
        <v>3129</v>
      </c>
      <c r="U610" s="149" t="s">
        <v>267</v>
      </c>
      <c r="V610" s="149"/>
      <c r="W610" s="149"/>
      <c r="X610" s="149" t="s">
        <v>705</v>
      </c>
      <c r="Y610" s="149"/>
      <c r="Z610" s="149"/>
      <c r="AA610" s="149"/>
      <c r="AB610" s="149" t="s">
        <v>269</v>
      </c>
      <c r="AC610" s="149" t="s">
        <v>270</v>
      </c>
      <c r="AD610" s="149" t="s">
        <v>3129</v>
      </c>
      <c r="AE610" s="149" t="s">
        <v>271</v>
      </c>
      <c r="AF610" s="149"/>
      <c r="AG610" s="149" t="s">
        <v>272</v>
      </c>
      <c r="AH610" s="149" t="s">
        <v>273</v>
      </c>
      <c r="AI610" s="158">
        <v>27</v>
      </c>
      <c r="AJ610" s="149"/>
      <c r="AK610" s="159" t="s">
        <v>274</v>
      </c>
      <c r="AL610" s="159" t="s">
        <v>274</v>
      </c>
      <c r="AM610" s="149" t="s">
        <v>274</v>
      </c>
      <c r="AN610" s="160">
        <v>4</v>
      </c>
      <c r="AO610" s="149"/>
      <c r="AP610" s="149" t="s">
        <v>274</v>
      </c>
      <c r="AQ610" s="149" t="s">
        <v>275</v>
      </c>
      <c r="AR610" s="158">
        <v>1</v>
      </c>
      <c r="AS610" s="149" t="s">
        <v>275</v>
      </c>
      <c r="AT610" s="149" t="s">
        <v>276</v>
      </c>
      <c r="AU610" s="161">
        <v>1</v>
      </c>
      <c r="AV610" s="159">
        <v>4460</v>
      </c>
      <c r="AW610" s="159">
        <v>178.4</v>
      </c>
      <c r="AX610" s="149" t="s">
        <v>274</v>
      </c>
      <c r="AY610" s="159">
        <v>61.18</v>
      </c>
      <c r="AZ610" s="159">
        <v>61.18</v>
      </c>
      <c r="BA610" s="159">
        <v>244.72</v>
      </c>
      <c r="BB610" s="159">
        <v>1796.6</v>
      </c>
      <c r="BC610" s="162" t="s">
        <v>274</v>
      </c>
      <c r="BD610" s="159">
        <v>465.92</v>
      </c>
      <c r="BE610" s="159">
        <v>2663.4</v>
      </c>
      <c r="BF610" s="159">
        <v>2197.48</v>
      </c>
      <c r="BG610" s="159">
        <v>4460</v>
      </c>
    </row>
    <row r="611" ht="28.05" customHeight="1" spans="1:59">
      <c r="A611" s="149"/>
      <c r="B611" s="149"/>
      <c r="C611" s="149"/>
      <c r="D611" s="149" t="s">
        <v>2609</v>
      </c>
      <c r="E611" s="340" t="s">
        <v>3137</v>
      </c>
      <c r="F611" s="149" t="s">
        <v>2609</v>
      </c>
      <c r="G611" s="149" t="s">
        <v>3138</v>
      </c>
      <c r="H611" s="149" t="s">
        <v>2612</v>
      </c>
      <c r="I611" s="149" t="s">
        <v>3126</v>
      </c>
      <c r="J611" s="149" t="s">
        <v>3139</v>
      </c>
      <c r="K611" s="149"/>
      <c r="L611" s="149" t="s">
        <v>262</v>
      </c>
      <c r="M611" s="149"/>
      <c r="N611" s="149" t="s">
        <v>263</v>
      </c>
      <c r="O611" s="149" t="s">
        <v>214</v>
      </c>
      <c r="P611" s="149" t="s">
        <v>53</v>
      </c>
      <c r="Q611" s="149"/>
      <c r="R611" s="149" t="s">
        <v>3140</v>
      </c>
      <c r="S611" s="149" t="s">
        <v>785</v>
      </c>
      <c r="T611" s="149" t="s">
        <v>3129</v>
      </c>
      <c r="U611" s="149" t="s">
        <v>267</v>
      </c>
      <c r="V611" s="149"/>
      <c r="W611" s="149"/>
      <c r="X611" s="149" t="s">
        <v>705</v>
      </c>
      <c r="Y611" s="149"/>
      <c r="Z611" s="149"/>
      <c r="AA611" s="149"/>
      <c r="AB611" s="149" t="s">
        <v>269</v>
      </c>
      <c r="AC611" s="149" t="s">
        <v>270</v>
      </c>
      <c r="AD611" s="149" t="s">
        <v>3129</v>
      </c>
      <c r="AE611" s="149" t="s">
        <v>271</v>
      </c>
      <c r="AF611" s="149"/>
      <c r="AG611" s="149" t="s">
        <v>272</v>
      </c>
      <c r="AH611" s="149" t="s">
        <v>273</v>
      </c>
      <c r="AI611" s="158">
        <v>27</v>
      </c>
      <c r="AJ611" s="149"/>
      <c r="AK611" s="159" t="s">
        <v>274</v>
      </c>
      <c r="AL611" s="159" t="s">
        <v>274</v>
      </c>
      <c r="AM611" s="149" t="s">
        <v>274</v>
      </c>
      <c r="AN611" s="160">
        <v>4</v>
      </c>
      <c r="AO611" s="149"/>
      <c r="AP611" s="149" t="s">
        <v>274</v>
      </c>
      <c r="AQ611" s="149" t="s">
        <v>275</v>
      </c>
      <c r="AR611" s="158">
        <v>1</v>
      </c>
      <c r="AS611" s="149" t="s">
        <v>275</v>
      </c>
      <c r="AT611" s="149" t="s">
        <v>276</v>
      </c>
      <c r="AU611" s="161">
        <v>1</v>
      </c>
      <c r="AV611" s="159">
        <v>4460</v>
      </c>
      <c r="AW611" s="159">
        <v>178.4</v>
      </c>
      <c r="AX611" s="149" t="s">
        <v>274</v>
      </c>
      <c r="AY611" s="159">
        <v>61.18</v>
      </c>
      <c r="AZ611" s="159">
        <v>61.18</v>
      </c>
      <c r="BA611" s="159">
        <v>244.72</v>
      </c>
      <c r="BB611" s="159">
        <v>1796.6</v>
      </c>
      <c r="BC611" s="162" t="s">
        <v>274</v>
      </c>
      <c r="BD611" s="159">
        <v>465.92</v>
      </c>
      <c r="BE611" s="159">
        <v>2663.4</v>
      </c>
      <c r="BF611" s="159">
        <v>2197.48</v>
      </c>
      <c r="BG611" s="159">
        <v>4460</v>
      </c>
    </row>
    <row r="612" ht="28.05" customHeight="1" spans="1:59">
      <c r="A612" s="149"/>
      <c r="B612" s="149"/>
      <c r="C612" s="149"/>
      <c r="D612" s="149" t="s">
        <v>2609</v>
      </c>
      <c r="E612" s="340" t="s">
        <v>3141</v>
      </c>
      <c r="F612" s="149" t="s">
        <v>2609</v>
      </c>
      <c r="G612" s="149" t="s">
        <v>3142</v>
      </c>
      <c r="H612" s="149" t="s">
        <v>3143</v>
      </c>
      <c r="I612" s="149" t="s">
        <v>3144</v>
      </c>
      <c r="J612" s="149" t="s">
        <v>3145</v>
      </c>
      <c r="K612" s="149"/>
      <c r="L612" s="149" t="s">
        <v>262</v>
      </c>
      <c r="M612" s="149"/>
      <c r="N612" s="149" t="s">
        <v>263</v>
      </c>
      <c r="O612" s="149" t="s">
        <v>214</v>
      </c>
      <c r="P612" s="149" t="s">
        <v>53</v>
      </c>
      <c r="Q612" s="149"/>
      <c r="R612" s="149" t="s">
        <v>2816</v>
      </c>
      <c r="S612" s="149" t="s">
        <v>289</v>
      </c>
      <c r="T612" s="149" t="s">
        <v>807</v>
      </c>
      <c r="U612" s="149" t="s">
        <v>267</v>
      </c>
      <c r="V612" s="149"/>
      <c r="W612" s="149"/>
      <c r="X612" s="149" t="s">
        <v>655</v>
      </c>
      <c r="Y612" s="149"/>
      <c r="Z612" s="149"/>
      <c r="AA612" s="149"/>
      <c r="AB612" s="149" t="s">
        <v>269</v>
      </c>
      <c r="AC612" s="149" t="s">
        <v>318</v>
      </c>
      <c r="AD612" s="149" t="s">
        <v>807</v>
      </c>
      <c r="AE612" s="149" t="s">
        <v>271</v>
      </c>
      <c r="AF612" s="149"/>
      <c r="AG612" s="149" t="s">
        <v>272</v>
      </c>
      <c r="AH612" s="149" t="s">
        <v>273</v>
      </c>
      <c r="AI612" s="158">
        <v>60</v>
      </c>
      <c r="AJ612" s="149"/>
      <c r="AK612" s="159" t="s">
        <v>274</v>
      </c>
      <c r="AL612" s="159" t="s">
        <v>274</v>
      </c>
      <c r="AM612" s="149" t="s">
        <v>274</v>
      </c>
      <c r="AN612" s="160">
        <v>4</v>
      </c>
      <c r="AO612" s="149"/>
      <c r="AP612" s="149" t="s">
        <v>274</v>
      </c>
      <c r="AQ612" s="149" t="s">
        <v>275</v>
      </c>
      <c r="AR612" s="158">
        <v>1</v>
      </c>
      <c r="AS612" s="149" t="s">
        <v>275</v>
      </c>
      <c r="AT612" s="149" t="s">
        <v>276</v>
      </c>
      <c r="AU612" s="161">
        <v>1</v>
      </c>
      <c r="AV612" s="159">
        <v>5299.14</v>
      </c>
      <c r="AW612" s="159">
        <v>211.97</v>
      </c>
      <c r="AX612" s="149" t="s">
        <v>274</v>
      </c>
      <c r="AY612" s="162">
        <v>0</v>
      </c>
      <c r="AZ612" s="162" t="s">
        <v>274</v>
      </c>
      <c r="BA612" s="162">
        <v>0</v>
      </c>
      <c r="BB612" s="159">
        <v>5087.17</v>
      </c>
      <c r="BC612" s="162" t="s">
        <v>274</v>
      </c>
      <c r="BD612" s="162">
        <v>0</v>
      </c>
      <c r="BE612" s="159">
        <v>211.97</v>
      </c>
      <c r="BF612" s="159">
        <v>211.97</v>
      </c>
      <c r="BG612" s="159">
        <v>5299.14</v>
      </c>
    </row>
    <row r="613" ht="28.05" customHeight="1" spans="1:59">
      <c r="A613" s="149"/>
      <c r="B613" s="149"/>
      <c r="C613" s="149"/>
      <c r="D613" s="149" t="s">
        <v>2609</v>
      </c>
      <c r="E613" s="340" t="s">
        <v>3146</v>
      </c>
      <c r="F613" s="149" t="s">
        <v>2609</v>
      </c>
      <c r="G613" s="149" t="s">
        <v>3147</v>
      </c>
      <c r="H613" s="149" t="s">
        <v>3148</v>
      </c>
      <c r="I613" s="149" t="s">
        <v>3144</v>
      </c>
      <c r="J613" s="149" t="s">
        <v>3149</v>
      </c>
      <c r="K613" s="149"/>
      <c r="L613" s="149" t="s">
        <v>262</v>
      </c>
      <c r="M613" s="149"/>
      <c r="N613" s="149" t="s">
        <v>263</v>
      </c>
      <c r="O613" s="149" t="s">
        <v>214</v>
      </c>
      <c r="P613" s="149" t="s">
        <v>53</v>
      </c>
      <c r="Q613" s="149"/>
      <c r="R613" s="149" t="s">
        <v>336</v>
      </c>
      <c r="S613" s="149" t="s">
        <v>289</v>
      </c>
      <c r="T613" s="149" t="s">
        <v>807</v>
      </c>
      <c r="U613" s="149" t="s">
        <v>267</v>
      </c>
      <c r="V613" s="149"/>
      <c r="W613" s="149"/>
      <c r="X613" s="149" t="s">
        <v>336</v>
      </c>
      <c r="Y613" s="149"/>
      <c r="Z613" s="149"/>
      <c r="AA613" s="149"/>
      <c r="AB613" s="149" t="s">
        <v>269</v>
      </c>
      <c r="AC613" s="149" t="s">
        <v>318</v>
      </c>
      <c r="AD613" s="149" t="s">
        <v>807</v>
      </c>
      <c r="AE613" s="149" t="s">
        <v>271</v>
      </c>
      <c r="AF613" s="149"/>
      <c r="AG613" s="149" t="s">
        <v>272</v>
      </c>
      <c r="AH613" s="149" t="s">
        <v>273</v>
      </c>
      <c r="AI613" s="158">
        <v>60</v>
      </c>
      <c r="AJ613" s="149"/>
      <c r="AK613" s="159" t="s">
        <v>274</v>
      </c>
      <c r="AL613" s="159" t="s">
        <v>274</v>
      </c>
      <c r="AM613" s="149" t="s">
        <v>274</v>
      </c>
      <c r="AN613" s="160">
        <v>4</v>
      </c>
      <c r="AO613" s="149"/>
      <c r="AP613" s="149" t="s">
        <v>274</v>
      </c>
      <c r="AQ613" s="149" t="s">
        <v>275</v>
      </c>
      <c r="AR613" s="158">
        <v>1</v>
      </c>
      <c r="AS613" s="149" t="s">
        <v>275</v>
      </c>
      <c r="AT613" s="149" t="s">
        <v>276</v>
      </c>
      <c r="AU613" s="161">
        <v>1</v>
      </c>
      <c r="AV613" s="159">
        <v>7948.72</v>
      </c>
      <c r="AW613" s="159">
        <v>317.95</v>
      </c>
      <c r="AX613" s="149" t="s">
        <v>274</v>
      </c>
      <c r="AY613" s="162">
        <v>0</v>
      </c>
      <c r="AZ613" s="162" t="s">
        <v>274</v>
      </c>
      <c r="BA613" s="162">
        <v>0</v>
      </c>
      <c r="BB613" s="159">
        <v>7630.77</v>
      </c>
      <c r="BC613" s="162" t="s">
        <v>274</v>
      </c>
      <c r="BD613" s="162">
        <v>0</v>
      </c>
      <c r="BE613" s="159">
        <v>317.95</v>
      </c>
      <c r="BF613" s="159">
        <v>317.95</v>
      </c>
      <c r="BG613" s="159">
        <v>7948.72</v>
      </c>
    </row>
    <row r="614" ht="28.05" customHeight="1" spans="1:59">
      <c r="A614" s="149"/>
      <c r="B614" s="149"/>
      <c r="C614" s="149"/>
      <c r="D614" s="149" t="s">
        <v>2609</v>
      </c>
      <c r="E614" s="340" t="s">
        <v>3150</v>
      </c>
      <c r="F614" s="149" t="s">
        <v>2609</v>
      </c>
      <c r="G614" s="149" t="s">
        <v>3151</v>
      </c>
      <c r="H614" s="149" t="s">
        <v>3152</v>
      </c>
      <c r="I614" s="149" t="s">
        <v>3144</v>
      </c>
      <c r="J614" s="149" t="s">
        <v>3153</v>
      </c>
      <c r="K614" s="149"/>
      <c r="L614" s="149" t="s">
        <v>262</v>
      </c>
      <c r="M614" s="149"/>
      <c r="N614" s="149" t="s">
        <v>263</v>
      </c>
      <c r="O614" s="149" t="s">
        <v>214</v>
      </c>
      <c r="P614" s="149" t="s">
        <v>53</v>
      </c>
      <c r="Q614" s="149"/>
      <c r="R614" s="149" t="s">
        <v>296</v>
      </c>
      <c r="S614" s="149" t="s">
        <v>289</v>
      </c>
      <c r="T614" s="149" t="s">
        <v>807</v>
      </c>
      <c r="U614" s="149" t="s">
        <v>267</v>
      </c>
      <c r="V614" s="149"/>
      <c r="W614" s="149"/>
      <c r="X614" s="149" t="s">
        <v>336</v>
      </c>
      <c r="Y614" s="149"/>
      <c r="Z614" s="149"/>
      <c r="AA614" s="149"/>
      <c r="AB614" s="149" t="s">
        <v>269</v>
      </c>
      <c r="AC614" s="149" t="s">
        <v>318</v>
      </c>
      <c r="AD614" s="149" t="s">
        <v>807</v>
      </c>
      <c r="AE614" s="149" t="s">
        <v>271</v>
      </c>
      <c r="AF614" s="149"/>
      <c r="AG614" s="149" t="s">
        <v>272</v>
      </c>
      <c r="AH614" s="149" t="s">
        <v>273</v>
      </c>
      <c r="AI614" s="158">
        <v>60</v>
      </c>
      <c r="AJ614" s="149"/>
      <c r="AK614" s="159" t="s">
        <v>274</v>
      </c>
      <c r="AL614" s="159" t="s">
        <v>274</v>
      </c>
      <c r="AM614" s="149" t="s">
        <v>274</v>
      </c>
      <c r="AN614" s="160">
        <v>4</v>
      </c>
      <c r="AO614" s="149"/>
      <c r="AP614" s="149" t="s">
        <v>274</v>
      </c>
      <c r="AQ614" s="149" t="s">
        <v>275</v>
      </c>
      <c r="AR614" s="158">
        <v>1</v>
      </c>
      <c r="AS614" s="149" t="s">
        <v>275</v>
      </c>
      <c r="AT614" s="149" t="s">
        <v>276</v>
      </c>
      <c r="AU614" s="161">
        <v>1</v>
      </c>
      <c r="AV614" s="159">
        <v>10598.29</v>
      </c>
      <c r="AW614" s="159">
        <v>423.93</v>
      </c>
      <c r="AX614" s="149" t="s">
        <v>274</v>
      </c>
      <c r="AY614" s="162">
        <v>0</v>
      </c>
      <c r="AZ614" s="162" t="s">
        <v>274</v>
      </c>
      <c r="BA614" s="162">
        <v>0</v>
      </c>
      <c r="BB614" s="159">
        <v>10174.36</v>
      </c>
      <c r="BC614" s="162" t="s">
        <v>274</v>
      </c>
      <c r="BD614" s="162">
        <v>0</v>
      </c>
      <c r="BE614" s="159">
        <v>423.93</v>
      </c>
      <c r="BF614" s="159">
        <v>423.93</v>
      </c>
      <c r="BG614" s="159">
        <v>10598.29</v>
      </c>
    </row>
    <row r="615" ht="28.05" customHeight="1" spans="1:59">
      <c r="A615" s="149"/>
      <c r="B615" s="149"/>
      <c r="C615" s="149"/>
      <c r="D615" s="149" t="s">
        <v>2609</v>
      </c>
      <c r="E615" s="340" t="s">
        <v>3154</v>
      </c>
      <c r="F615" s="149" t="s">
        <v>2609</v>
      </c>
      <c r="G615" s="149" t="s">
        <v>3155</v>
      </c>
      <c r="H615" s="149" t="s">
        <v>3156</v>
      </c>
      <c r="I615" s="149" t="s">
        <v>3157</v>
      </c>
      <c r="J615" s="149" t="s">
        <v>3158</v>
      </c>
      <c r="K615" s="149"/>
      <c r="L615" s="149" t="s">
        <v>262</v>
      </c>
      <c r="M615" s="149"/>
      <c r="N615" s="149" t="s">
        <v>263</v>
      </c>
      <c r="O615" s="149" t="s">
        <v>214</v>
      </c>
      <c r="P615" s="149" t="s">
        <v>53</v>
      </c>
      <c r="Q615" s="149"/>
      <c r="R615" s="149" t="s">
        <v>460</v>
      </c>
      <c r="S615" s="149" t="s">
        <v>289</v>
      </c>
      <c r="T615" s="149" t="s">
        <v>807</v>
      </c>
      <c r="U615" s="149" t="s">
        <v>267</v>
      </c>
      <c r="V615" s="149"/>
      <c r="W615" s="149"/>
      <c r="X615" s="149" t="s">
        <v>2401</v>
      </c>
      <c r="Y615" s="149"/>
      <c r="Z615" s="149"/>
      <c r="AA615" s="149"/>
      <c r="AB615" s="149" t="s">
        <v>269</v>
      </c>
      <c r="AC615" s="149" t="s">
        <v>318</v>
      </c>
      <c r="AD615" s="149" t="s">
        <v>807</v>
      </c>
      <c r="AE615" s="149" t="s">
        <v>271</v>
      </c>
      <c r="AF615" s="149"/>
      <c r="AG615" s="149" t="s">
        <v>272</v>
      </c>
      <c r="AH615" s="149" t="s">
        <v>273</v>
      </c>
      <c r="AI615" s="158">
        <v>60</v>
      </c>
      <c r="AJ615" s="149"/>
      <c r="AK615" s="159" t="s">
        <v>274</v>
      </c>
      <c r="AL615" s="159" t="s">
        <v>274</v>
      </c>
      <c r="AM615" s="149" t="s">
        <v>274</v>
      </c>
      <c r="AN615" s="160">
        <v>4</v>
      </c>
      <c r="AO615" s="149"/>
      <c r="AP615" s="149" t="s">
        <v>274</v>
      </c>
      <c r="AQ615" s="149" t="s">
        <v>275</v>
      </c>
      <c r="AR615" s="158">
        <v>1</v>
      </c>
      <c r="AS615" s="149" t="s">
        <v>275</v>
      </c>
      <c r="AT615" s="149" t="s">
        <v>276</v>
      </c>
      <c r="AU615" s="161">
        <v>1</v>
      </c>
      <c r="AV615" s="159">
        <v>2974.36</v>
      </c>
      <c r="AW615" s="159">
        <v>118.97</v>
      </c>
      <c r="AX615" s="149" t="s">
        <v>274</v>
      </c>
      <c r="AY615" s="162">
        <v>0</v>
      </c>
      <c r="AZ615" s="162" t="s">
        <v>274</v>
      </c>
      <c r="BA615" s="162">
        <v>0</v>
      </c>
      <c r="BB615" s="159">
        <v>2855.39</v>
      </c>
      <c r="BC615" s="162" t="s">
        <v>274</v>
      </c>
      <c r="BD615" s="162">
        <v>0</v>
      </c>
      <c r="BE615" s="159">
        <v>118.97</v>
      </c>
      <c r="BF615" s="159">
        <v>118.97</v>
      </c>
      <c r="BG615" s="159">
        <v>2974.36</v>
      </c>
    </row>
    <row r="616" ht="28.05" customHeight="1" spans="1:59">
      <c r="A616" s="149"/>
      <c r="B616" s="149"/>
      <c r="C616" s="149"/>
      <c r="D616" s="149" t="s">
        <v>2609</v>
      </c>
      <c r="E616" s="340" t="s">
        <v>3159</v>
      </c>
      <c r="F616" s="149" t="s">
        <v>2609</v>
      </c>
      <c r="G616" s="149" t="s">
        <v>3160</v>
      </c>
      <c r="H616" s="149" t="s">
        <v>2612</v>
      </c>
      <c r="I616" s="149" t="s">
        <v>3161</v>
      </c>
      <c r="J616" s="149" t="s">
        <v>3162</v>
      </c>
      <c r="K616" s="149"/>
      <c r="L616" s="149" t="s">
        <v>262</v>
      </c>
      <c r="M616" s="149"/>
      <c r="N616" s="149" t="s">
        <v>263</v>
      </c>
      <c r="O616" s="149" t="s">
        <v>214</v>
      </c>
      <c r="P616" s="149" t="s">
        <v>53</v>
      </c>
      <c r="Q616" s="149"/>
      <c r="R616" s="149" t="s">
        <v>3163</v>
      </c>
      <c r="S616" s="149" t="s">
        <v>785</v>
      </c>
      <c r="T616" s="149" t="s">
        <v>3164</v>
      </c>
      <c r="U616" s="149" t="s">
        <v>267</v>
      </c>
      <c r="V616" s="149"/>
      <c r="W616" s="149"/>
      <c r="X616" s="149" t="s">
        <v>1332</v>
      </c>
      <c r="Y616" s="149"/>
      <c r="Z616" s="149"/>
      <c r="AA616" s="149"/>
      <c r="AB616" s="149" t="s">
        <v>269</v>
      </c>
      <c r="AC616" s="149" t="s">
        <v>270</v>
      </c>
      <c r="AD616" s="149" t="s">
        <v>3164</v>
      </c>
      <c r="AE616" s="149" t="s">
        <v>271</v>
      </c>
      <c r="AF616" s="149"/>
      <c r="AG616" s="149" t="s">
        <v>272</v>
      </c>
      <c r="AH616" s="149" t="s">
        <v>273</v>
      </c>
      <c r="AI616" s="158">
        <v>25</v>
      </c>
      <c r="AJ616" s="149"/>
      <c r="AK616" s="159" t="s">
        <v>274</v>
      </c>
      <c r="AL616" s="159" t="s">
        <v>274</v>
      </c>
      <c r="AM616" s="149" t="s">
        <v>274</v>
      </c>
      <c r="AN616" s="160">
        <v>4</v>
      </c>
      <c r="AO616" s="149"/>
      <c r="AP616" s="149" t="s">
        <v>274</v>
      </c>
      <c r="AQ616" s="149" t="s">
        <v>275</v>
      </c>
      <c r="AR616" s="158">
        <v>1</v>
      </c>
      <c r="AS616" s="149" t="s">
        <v>275</v>
      </c>
      <c r="AT616" s="149" t="s">
        <v>276</v>
      </c>
      <c r="AU616" s="161">
        <v>1</v>
      </c>
      <c r="AV616" s="159">
        <v>3796.46</v>
      </c>
      <c r="AW616" s="159">
        <v>151.86</v>
      </c>
      <c r="AX616" s="149" t="s">
        <v>274</v>
      </c>
      <c r="AY616" s="159">
        <v>60.63</v>
      </c>
      <c r="AZ616" s="159">
        <v>60.63</v>
      </c>
      <c r="BA616" s="159">
        <v>242.52</v>
      </c>
      <c r="BB616" s="159">
        <v>1516.98</v>
      </c>
      <c r="BC616" s="162" t="s">
        <v>274</v>
      </c>
      <c r="BD616" s="159">
        <v>5.72</v>
      </c>
      <c r="BE616" s="159">
        <v>2279.48</v>
      </c>
      <c r="BF616" s="159">
        <v>2273.76</v>
      </c>
      <c r="BG616" s="159">
        <v>3796.46</v>
      </c>
    </row>
    <row r="617" ht="28.05" customHeight="1" spans="1:59">
      <c r="A617" s="149"/>
      <c r="B617" s="149"/>
      <c r="C617" s="149"/>
      <c r="D617" s="149" t="s">
        <v>2609</v>
      </c>
      <c r="E617" s="340" t="s">
        <v>3165</v>
      </c>
      <c r="F617" s="149" t="s">
        <v>2609</v>
      </c>
      <c r="G617" s="149" t="s">
        <v>3166</v>
      </c>
      <c r="H617" s="149" t="s">
        <v>3167</v>
      </c>
      <c r="I617" s="149" t="s">
        <v>3157</v>
      </c>
      <c r="J617" s="149" t="s">
        <v>3168</v>
      </c>
      <c r="K617" s="149"/>
      <c r="L617" s="149" t="s">
        <v>262</v>
      </c>
      <c r="M617" s="149"/>
      <c r="N617" s="149" t="s">
        <v>263</v>
      </c>
      <c r="O617" s="149" t="s">
        <v>214</v>
      </c>
      <c r="P617" s="149" t="s">
        <v>53</v>
      </c>
      <c r="Q617" s="149"/>
      <c r="R617" s="149" t="s">
        <v>2198</v>
      </c>
      <c r="S617" s="149" t="s">
        <v>289</v>
      </c>
      <c r="T617" s="149" t="s">
        <v>807</v>
      </c>
      <c r="U617" s="149" t="s">
        <v>267</v>
      </c>
      <c r="V617" s="149"/>
      <c r="W617" s="149"/>
      <c r="X617" s="149" t="s">
        <v>826</v>
      </c>
      <c r="Y617" s="149"/>
      <c r="Z617" s="149"/>
      <c r="AA617" s="149"/>
      <c r="AB617" s="149" t="s">
        <v>269</v>
      </c>
      <c r="AC617" s="149" t="s">
        <v>318</v>
      </c>
      <c r="AD617" s="149" t="s">
        <v>807</v>
      </c>
      <c r="AE617" s="149" t="s">
        <v>271</v>
      </c>
      <c r="AF617" s="149"/>
      <c r="AG617" s="149" t="s">
        <v>272</v>
      </c>
      <c r="AH617" s="149" t="s">
        <v>273</v>
      </c>
      <c r="AI617" s="158">
        <v>60</v>
      </c>
      <c r="AJ617" s="149"/>
      <c r="AK617" s="159" t="s">
        <v>274</v>
      </c>
      <c r="AL617" s="159" t="s">
        <v>274</v>
      </c>
      <c r="AM617" s="149" t="s">
        <v>274</v>
      </c>
      <c r="AN617" s="160">
        <v>4</v>
      </c>
      <c r="AO617" s="149"/>
      <c r="AP617" s="149" t="s">
        <v>274</v>
      </c>
      <c r="AQ617" s="149" t="s">
        <v>275</v>
      </c>
      <c r="AR617" s="158">
        <v>1</v>
      </c>
      <c r="AS617" s="149" t="s">
        <v>275</v>
      </c>
      <c r="AT617" s="149" t="s">
        <v>276</v>
      </c>
      <c r="AU617" s="161">
        <v>1</v>
      </c>
      <c r="AV617" s="159">
        <v>5384.62</v>
      </c>
      <c r="AW617" s="159">
        <v>215.38</v>
      </c>
      <c r="AX617" s="149" t="s">
        <v>274</v>
      </c>
      <c r="AY617" s="162">
        <v>0</v>
      </c>
      <c r="AZ617" s="162" t="s">
        <v>274</v>
      </c>
      <c r="BA617" s="162">
        <v>0</v>
      </c>
      <c r="BB617" s="159">
        <v>5169.24</v>
      </c>
      <c r="BC617" s="162" t="s">
        <v>274</v>
      </c>
      <c r="BD617" s="162">
        <v>0</v>
      </c>
      <c r="BE617" s="159">
        <v>215.38</v>
      </c>
      <c r="BF617" s="159">
        <v>215.38</v>
      </c>
      <c r="BG617" s="159">
        <v>5384.62</v>
      </c>
    </row>
    <row r="618" ht="28.05" customHeight="1" spans="1:59">
      <c r="A618" s="149"/>
      <c r="B618" s="149"/>
      <c r="C618" s="149"/>
      <c r="D618" s="149" t="s">
        <v>2609</v>
      </c>
      <c r="E618" s="340" t="s">
        <v>3169</v>
      </c>
      <c r="F618" s="149" t="s">
        <v>2609</v>
      </c>
      <c r="G618" s="149" t="s">
        <v>3170</v>
      </c>
      <c r="H618" s="149" t="s">
        <v>3171</v>
      </c>
      <c r="I618" s="149" t="s">
        <v>3172</v>
      </c>
      <c r="J618" s="149" t="s">
        <v>3173</v>
      </c>
      <c r="K618" s="149"/>
      <c r="L618" s="149" t="s">
        <v>262</v>
      </c>
      <c r="M618" s="149"/>
      <c r="N618" s="149" t="s">
        <v>263</v>
      </c>
      <c r="O618" s="149" t="s">
        <v>214</v>
      </c>
      <c r="P618" s="149" t="s">
        <v>53</v>
      </c>
      <c r="Q618" s="149"/>
      <c r="R618" s="149" t="s">
        <v>296</v>
      </c>
      <c r="S618" s="149" t="s">
        <v>289</v>
      </c>
      <c r="T618" s="149" t="s">
        <v>813</v>
      </c>
      <c r="U618" s="149" t="s">
        <v>267</v>
      </c>
      <c r="V618" s="149"/>
      <c r="W618" s="149"/>
      <c r="X618" s="149" t="s">
        <v>336</v>
      </c>
      <c r="Y618" s="149"/>
      <c r="Z618" s="149"/>
      <c r="AA618" s="149"/>
      <c r="AB618" s="149" t="s">
        <v>269</v>
      </c>
      <c r="AC618" s="149" t="s">
        <v>318</v>
      </c>
      <c r="AD618" s="149" t="s">
        <v>813</v>
      </c>
      <c r="AE618" s="149" t="s">
        <v>271</v>
      </c>
      <c r="AF618" s="149"/>
      <c r="AG618" s="149" t="s">
        <v>272</v>
      </c>
      <c r="AH618" s="149" t="s">
        <v>273</v>
      </c>
      <c r="AI618" s="158">
        <v>60</v>
      </c>
      <c r="AJ618" s="149"/>
      <c r="AK618" s="159" t="s">
        <v>274</v>
      </c>
      <c r="AL618" s="159" t="s">
        <v>274</v>
      </c>
      <c r="AM618" s="149" t="s">
        <v>274</v>
      </c>
      <c r="AN618" s="160">
        <v>4</v>
      </c>
      <c r="AO618" s="149"/>
      <c r="AP618" s="149" t="s">
        <v>274</v>
      </c>
      <c r="AQ618" s="149" t="s">
        <v>275</v>
      </c>
      <c r="AR618" s="158">
        <v>1</v>
      </c>
      <c r="AS618" s="149" t="s">
        <v>275</v>
      </c>
      <c r="AT618" s="149" t="s">
        <v>276</v>
      </c>
      <c r="AU618" s="161">
        <v>1</v>
      </c>
      <c r="AV618" s="159">
        <v>7820.51</v>
      </c>
      <c r="AW618" s="159">
        <v>312.82</v>
      </c>
      <c r="AX618" s="149" t="s">
        <v>274</v>
      </c>
      <c r="AY618" s="162">
        <v>0</v>
      </c>
      <c r="AZ618" s="162" t="s">
        <v>274</v>
      </c>
      <c r="BA618" s="162">
        <v>0</v>
      </c>
      <c r="BB618" s="159">
        <v>7507.69</v>
      </c>
      <c r="BC618" s="162" t="s">
        <v>274</v>
      </c>
      <c r="BD618" s="162">
        <v>0</v>
      </c>
      <c r="BE618" s="159">
        <v>312.82</v>
      </c>
      <c r="BF618" s="159">
        <v>312.82</v>
      </c>
      <c r="BG618" s="159">
        <v>7820.51</v>
      </c>
    </row>
    <row r="619" ht="28.05" customHeight="1" spans="1:59">
      <c r="A619" s="149"/>
      <c r="B619" s="149"/>
      <c r="C619" s="149"/>
      <c r="D619" s="149" t="s">
        <v>2609</v>
      </c>
      <c r="E619" s="340" t="s">
        <v>3174</v>
      </c>
      <c r="F619" s="149" t="s">
        <v>2609</v>
      </c>
      <c r="G619" s="149" t="s">
        <v>3175</v>
      </c>
      <c r="H619" s="149" t="s">
        <v>2842</v>
      </c>
      <c r="I619" s="149" t="s">
        <v>3176</v>
      </c>
      <c r="J619" s="149" t="s">
        <v>3177</v>
      </c>
      <c r="K619" s="149"/>
      <c r="L619" s="149" t="s">
        <v>262</v>
      </c>
      <c r="M619" s="149"/>
      <c r="N619" s="149" t="s">
        <v>263</v>
      </c>
      <c r="O619" s="149" t="s">
        <v>214</v>
      </c>
      <c r="P619" s="149" t="s">
        <v>53</v>
      </c>
      <c r="Q619" s="149"/>
      <c r="R619" s="149" t="s">
        <v>806</v>
      </c>
      <c r="S619" s="149" t="s">
        <v>289</v>
      </c>
      <c r="T619" s="149" t="s">
        <v>813</v>
      </c>
      <c r="U619" s="149" t="s">
        <v>267</v>
      </c>
      <c r="V619" s="149"/>
      <c r="W619" s="149"/>
      <c r="X619" s="149" t="s">
        <v>310</v>
      </c>
      <c r="Y619" s="149"/>
      <c r="Z619" s="149"/>
      <c r="AA619" s="149"/>
      <c r="AB619" s="149" t="s">
        <v>269</v>
      </c>
      <c r="AC619" s="149" t="s">
        <v>318</v>
      </c>
      <c r="AD619" s="149" t="s">
        <v>813</v>
      </c>
      <c r="AE619" s="149" t="s">
        <v>271</v>
      </c>
      <c r="AF619" s="149"/>
      <c r="AG619" s="149" t="s">
        <v>272</v>
      </c>
      <c r="AH619" s="149" t="s">
        <v>273</v>
      </c>
      <c r="AI619" s="158">
        <v>60</v>
      </c>
      <c r="AJ619" s="149"/>
      <c r="AK619" s="159" t="s">
        <v>274</v>
      </c>
      <c r="AL619" s="159" t="s">
        <v>274</v>
      </c>
      <c r="AM619" s="149" t="s">
        <v>274</v>
      </c>
      <c r="AN619" s="160">
        <v>4</v>
      </c>
      <c r="AO619" s="149"/>
      <c r="AP619" s="149" t="s">
        <v>274</v>
      </c>
      <c r="AQ619" s="149" t="s">
        <v>275</v>
      </c>
      <c r="AR619" s="158">
        <v>1</v>
      </c>
      <c r="AS619" s="149" t="s">
        <v>275</v>
      </c>
      <c r="AT619" s="149" t="s">
        <v>276</v>
      </c>
      <c r="AU619" s="161">
        <v>1</v>
      </c>
      <c r="AV619" s="159">
        <v>3803.43</v>
      </c>
      <c r="AW619" s="159">
        <v>152.14</v>
      </c>
      <c r="AX619" s="149" t="s">
        <v>274</v>
      </c>
      <c r="AY619" s="162">
        <v>0</v>
      </c>
      <c r="AZ619" s="162" t="s">
        <v>274</v>
      </c>
      <c r="BA619" s="162">
        <v>0</v>
      </c>
      <c r="BB619" s="159">
        <v>3651.29</v>
      </c>
      <c r="BC619" s="162" t="s">
        <v>274</v>
      </c>
      <c r="BD619" s="162">
        <v>0</v>
      </c>
      <c r="BE619" s="159">
        <v>152.14</v>
      </c>
      <c r="BF619" s="159">
        <v>152.14</v>
      </c>
      <c r="BG619" s="159">
        <v>3803.43</v>
      </c>
    </row>
    <row r="620" ht="28.05" customHeight="1" spans="1:59">
      <c r="A620" s="149"/>
      <c r="B620" s="149"/>
      <c r="C620" s="149"/>
      <c r="D620" s="149" t="s">
        <v>2609</v>
      </c>
      <c r="E620" s="340" t="s">
        <v>3178</v>
      </c>
      <c r="F620" s="149" t="s">
        <v>2609</v>
      </c>
      <c r="G620" s="149" t="s">
        <v>3179</v>
      </c>
      <c r="H620" s="149" t="s">
        <v>2612</v>
      </c>
      <c r="I620" s="149" t="s">
        <v>3180</v>
      </c>
      <c r="J620" s="149" t="s">
        <v>3181</v>
      </c>
      <c r="K620" s="149"/>
      <c r="L620" s="149" t="s">
        <v>262</v>
      </c>
      <c r="M620" s="149"/>
      <c r="N620" s="149" t="s">
        <v>263</v>
      </c>
      <c r="O620" s="149" t="s">
        <v>214</v>
      </c>
      <c r="P620" s="149" t="s">
        <v>53</v>
      </c>
      <c r="Q620" s="149"/>
      <c r="R620" s="149" t="s">
        <v>3182</v>
      </c>
      <c r="S620" s="149" t="s">
        <v>785</v>
      </c>
      <c r="T620" s="149" t="s">
        <v>3183</v>
      </c>
      <c r="U620" s="149" t="s">
        <v>267</v>
      </c>
      <c r="V620" s="149"/>
      <c r="W620" s="149"/>
      <c r="X620" s="149" t="s">
        <v>1886</v>
      </c>
      <c r="Y620" s="149"/>
      <c r="Z620" s="149"/>
      <c r="AA620" s="149"/>
      <c r="AB620" s="149" t="s">
        <v>269</v>
      </c>
      <c r="AC620" s="149" t="s">
        <v>270</v>
      </c>
      <c r="AD620" s="149" t="s">
        <v>3183</v>
      </c>
      <c r="AE620" s="149" t="s">
        <v>271</v>
      </c>
      <c r="AF620" s="149"/>
      <c r="AG620" s="149" t="s">
        <v>272</v>
      </c>
      <c r="AH620" s="149" t="s">
        <v>273</v>
      </c>
      <c r="AI620" s="158">
        <v>21</v>
      </c>
      <c r="AJ620" s="149"/>
      <c r="AK620" s="159" t="s">
        <v>274</v>
      </c>
      <c r="AL620" s="159" t="s">
        <v>274</v>
      </c>
      <c r="AM620" s="149" t="s">
        <v>274</v>
      </c>
      <c r="AN620" s="160">
        <v>4</v>
      </c>
      <c r="AO620" s="149"/>
      <c r="AP620" s="149" t="s">
        <v>274</v>
      </c>
      <c r="AQ620" s="149" t="s">
        <v>275</v>
      </c>
      <c r="AR620" s="158">
        <v>1</v>
      </c>
      <c r="AS620" s="149" t="s">
        <v>275</v>
      </c>
      <c r="AT620" s="149" t="s">
        <v>276</v>
      </c>
      <c r="AU620" s="161">
        <v>1</v>
      </c>
      <c r="AV620" s="159">
        <v>3398.23</v>
      </c>
      <c r="AW620" s="159">
        <v>135.93</v>
      </c>
      <c r="AX620" s="149" t="s">
        <v>274</v>
      </c>
      <c r="AY620" s="159">
        <v>54.37</v>
      </c>
      <c r="AZ620" s="159">
        <v>54.37</v>
      </c>
      <c r="BA620" s="159">
        <v>217.48</v>
      </c>
      <c r="BB620" s="159">
        <v>1141.77</v>
      </c>
      <c r="BC620" s="162" t="s">
        <v>274</v>
      </c>
      <c r="BD620" s="162">
        <v>0</v>
      </c>
      <c r="BE620" s="159">
        <v>2256.46</v>
      </c>
      <c r="BF620" s="159">
        <v>2256.46</v>
      </c>
      <c r="BG620" s="159">
        <v>3398.23</v>
      </c>
    </row>
    <row r="621" ht="28.05" customHeight="1" spans="1:59">
      <c r="A621" s="149"/>
      <c r="B621" s="149"/>
      <c r="C621" s="149"/>
      <c r="D621" s="149" t="s">
        <v>2609</v>
      </c>
      <c r="E621" s="340" t="s">
        <v>3184</v>
      </c>
      <c r="F621" s="149" t="s">
        <v>2609</v>
      </c>
      <c r="G621" s="149" t="s">
        <v>3185</v>
      </c>
      <c r="H621" s="149" t="s">
        <v>2770</v>
      </c>
      <c r="I621" s="149" t="s">
        <v>3186</v>
      </c>
      <c r="J621" s="149" t="s">
        <v>3187</v>
      </c>
      <c r="K621" s="149"/>
      <c r="L621" s="149" t="s">
        <v>262</v>
      </c>
      <c r="M621" s="149"/>
      <c r="N621" s="149" t="s">
        <v>263</v>
      </c>
      <c r="O621" s="149" t="s">
        <v>214</v>
      </c>
      <c r="P621" s="149" t="s">
        <v>53</v>
      </c>
      <c r="Q621" s="149"/>
      <c r="R621" s="149" t="s">
        <v>2237</v>
      </c>
      <c r="S621" s="149" t="s">
        <v>289</v>
      </c>
      <c r="T621" s="149" t="s">
        <v>2238</v>
      </c>
      <c r="U621" s="149" t="s">
        <v>267</v>
      </c>
      <c r="V621" s="149"/>
      <c r="W621" s="149"/>
      <c r="X621" s="149" t="s">
        <v>268</v>
      </c>
      <c r="Y621" s="149"/>
      <c r="Z621" s="149"/>
      <c r="AA621" s="149"/>
      <c r="AB621" s="149" t="s">
        <v>269</v>
      </c>
      <c r="AC621" s="149" t="s">
        <v>318</v>
      </c>
      <c r="AD621" s="149" t="s">
        <v>2238</v>
      </c>
      <c r="AE621" s="149" t="s">
        <v>271</v>
      </c>
      <c r="AF621" s="149"/>
      <c r="AG621" s="149" t="s">
        <v>272</v>
      </c>
      <c r="AH621" s="149" t="s">
        <v>273</v>
      </c>
      <c r="AI621" s="158">
        <v>60</v>
      </c>
      <c r="AJ621" s="149"/>
      <c r="AK621" s="159" t="s">
        <v>274</v>
      </c>
      <c r="AL621" s="159" t="s">
        <v>274</v>
      </c>
      <c r="AM621" s="149" t="s">
        <v>274</v>
      </c>
      <c r="AN621" s="160">
        <v>4</v>
      </c>
      <c r="AO621" s="149"/>
      <c r="AP621" s="149" t="s">
        <v>274</v>
      </c>
      <c r="AQ621" s="149" t="s">
        <v>275</v>
      </c>
      <c r="AR621" s="158">
        <v>1</v>
      </c>
      <c r="AS621" s="149" t="s">
        <v>275</v>
      </c>
      <c r="AT621" s="149" t="s">
        <v>276</v>
      </c>
      <c r="AU621" s="161">
        <v>1</v>
      </c>
      <c r="AV621" s="159">
        <v>2606.84</v>
      </c>
      <c r="AW621" s="159">
        <v>104.27</v>
      </c>
      <c r="AX621" s="149" t="s">
        <v>274</v>
      </c>
      <c r="AY621" s="162">
        <v>0</v>
      </c>
      <c r="AZ621" s="162" t="s">
        <v>274</v>
      </c>
      <c r="BA621" s="162">
        <v>0</v>
      </c>
      <c r="BB621" s="159">
        <v>2502.57</v>
      </c>
      <c r="BC621" s="162" t="s">
        <v>274</v>
      </c>
      <c r="BD621" s="162">
        <v>0</v>
      </c>
      <c r="BE621" s="159">
        <v>104.27</v>
      </c>
      <c r="BF621" s="159">
        <v>104.27</v>
      </c>
      <c r="BG621" s="159">
        <v>2606.84</v>
      </c>
    </row>
    <row r="622" ht="28.05" customHeight="1" spans="1:59">
      <c r="A622" s="149"/>
      <c r="B622" s="149"/>
      <c r="C622" s="149"/>
      <c r="D622" s="149" t="s">
        <v>2609</v>
      </c>
      <c r="E622" s="340" t="s">
        <v>3188</v>
      </c>
      <c r="F622" s="149" t="s">
        <v>2609</v>
      </c>
      <c r="G622" s="149" t="s">
        <v>3189</v>
      </c>
      <c r="H622" s="149" t="s">
        <v>2612</v>
      </c>
      <c r="I622" s="149" t="s">
        <v>3180</v>
      </c>
      <c r="J622" s="149" t="s">
        <v>3190</v>
      </c>
      <c r="K622" s="149"/>
      <c r="L622" s="149" t="s">
        <v>262</v>
      </c>
      <c r="M622" s="149"/>
      <c r="N622" s="149" t="s">
        <v>263</v>
      </c>
      <c r="O622" s="149" t="s">
        <v>214</v>
      </c>
      <c r="P622" s="149" t="s">
        <v>53</v>
      </c>
      <c r="Q622" s="149"/>
      <c r="R622" s="149" t="s">
        <v>3191</v>
      </c>
      <c r="S622" s="149" t="s">
        <v>785</v>
      </c>
      <c r="T622" s="149" t="s">
        <v>3183</v>
      </c>
      <c r="U622" s="149" t="s">
        <v>267</v>
      </c>
      <c r="V622" s="149"/>
      <c r="W622" s="149"/>
      <c r="X622" s="149" t="s">
        <v>1886</v>
      </c>
      <c r="Y622" s="149"/>
      <c r="Z622" s="149"/>
      <c r="AA622" s="149"/>
      <c r="AB622" s="149" t="s">
        <v>269</v>
      </c>
      <c r="AC622" s="149" t="s">
        <v>270</v>
      </c>
      <c r="AD622" s="149" t="s">
        <v>3183</v>
      </c>
      <c r="AE622" s="149" t="s">
        <v>271</v>
      </c>
      <c r="AF622" s="149"/>
      <c r="AG622" s="149" t="s">
        <v>272</v>
      </c>
      <c r="AH622" s="149" t="s">
        <v>273</v>
      </c>
      <c r="AI622" s="158">
        <v>21</v>
      </c>
      <c r="AJ622" s="149"/>
      <c r="AK622" s="159" t="s">
        <v>274</v>
      </c>
      <c r="AL622" s="159" t="s">
        <v>274</v>
      </c>
      <c r="AM622" s="149" t="s">
        <v>274</v>
      </c>
      <c r="AN622" s="160">
        <v>4</v>
      </c>
      <c r="AO622" s="149"/>
      <c r="AP622" s="149" t="s">
        <v>274</v>
      </c>
      <c r="AQ622" s="149" t="s">
        <v>275</v>
      </c>
      <c r="AR622" s="158">
        <v>1</v>
      </c>
      <c r="AS622" s="149" t="s">
        <v>275</v>
      </c>
      <c r="AT622" s="149" t="s">
        <v>276</v>
      </c>
      <c r="AU622" s="161">
        <v>1</v>
      </c>
      <c r="AV622" s="159">
        <v>3398.23</v>
      </c>
      <c r="AW622" s="159">
        <v>135.93</v>
      </c>
      <c r="AX622" s="149" t="s">
        <v>274</v>
      </c>
      <c r="AY622" s="159">
        <v>54.37</v>
      </c>
      <c r="AZ622" s="159">
        <v>54.37</v>
      </c>
      <c r="BA622" s="159">
        <v>217.48</v>
      </c>
      <c r="BB622" s="159">
        <v>1141.77</v>
      </c>
      <c r="BC622" s="162" t="s">
        <v>274</v>
      </c>
      <c r="BD622" s="162">
        <v>0</v>
      </c>
      <c r="BE622" s="159">
        <v>2256.46</v>
      </c>
      <c r="BF622" s="159">
        <v>2256.46</v>
      </c>
      <c r="BG622" s="159">
        <v>3398.23</v>
      </c>
    </row>
    <row r="623" ht="28.05" customHeight="1" spans="1:59">
      <c r="A623" s="149"/>
      <c r="B623" s="149"/>
      <c r="C623" s="149"/>
      <c r="D623" s="149" t="s">
        <v>2609</v>
      </c>
      <c r="E623" s="340" t="s">
        <v>3192</v>
      </c>
      <c r="F623" s="149" t="s">
        <v>2609</v>
      </c>
      <c r="G623" s="149" t="s">
        <v>3193</v>
      </c>
      <c r="H623" s="149" t="s">
        <v>2612</v>
      </c>
      <c r="I623" s="149" t="s">
        <v>3180</v>
      </c>
      <c r="J623" s="149" t="s">
        <v>3194</v>
      </c>
      <c r="K623" s="149"/>
      <c r="L623" s="149" t="s">
        <v>262</v>
      </c>
      <c r="M623" s="149"/>
      <c r="N623" s="149" t="s">
        <v>263</v>
      </c>
      <c r="O623" s="149" t="s">
        <v>214</v>
      </c>
      <c r="P623" s="149" t="s">
        <v>53</v>
      </c>
      <c r="Q623" s="149"/>
      <c r="R623" s="149" t="s">
        <v>3195</v>
      </c>
      <c r="S623" s="149" t="s">
        <v>785</v>
      </c>
      <c r="T623" s="149" t="s">
        <v>3183</v>
      </c>
      <c r="U623" s="149" t="s">
        <v>267</v>
      </c>
      <c r="V623" s="149"/>
      <c r="W623" s="149"/>
      <c r="X623" s="149" t="s">
        <v>1886</v>
      </c>
      <c r="Y623" s="149"/>
      <c r="Z623" s="149"/>
      <c r="AA623" s="149"/>
      <c r="AB623" s="149" t="s">
        <v>269</v>
      </c>
      <c r="AC623" s="149" t="s">
        <v>270</v>
      </c>
      <c r="AD623" s="149" t="s">
        <v>3183</v>
      </c>
      <c r="AE623" s="149" t="s">
        <v>271</v>
      </c>
      <c r="AF623" s="149"/>
      <c r="AG623" s="149" t="s">
        <v>272</v>
      </c>
      <c r="AH623" s="149" t="s">
        <v>273</v>
      </c>
      <c r="AI623" s="158">
        <v>21</v>
      </c>
      <c r="AJ623" s="149"/>
      <c r="AK623" s="159" t="s">
        <v>274</v>
      </c>
      <c r="AL623" s="159" t="s">
        <v>274</v>
      </c>
      <c r="AM623" s="149" t="s">
        <v>274</v>
      </c>
      <c r="AN623" s="160">
        <v>4</v>
      </c>
      <c r="AO623" s="149"/>
      <c r="AP623" s="149" t="s">
        <v>274</v>
      </c>
      <c r="AQ623" s="149" t="s">
        <v>275</v>
      </c>
      <c r="AR623" s="158">
        <v>1</v>
      </c>
      <c r="AS623" s="149" t="s">
        <v>275</v>
      </c>
      <c r="AT623" s="149" t="s">
        <v>276</v>
      </c>
      <c r="AU623" s="161">
        <v>1</v>
      </c>
      <c r="AV623" s="159">
        <v>3398.23</v>
      </c>
      <c r="AW623" s="159">
        <v>135.93</v>
      </c>
      <c r="AX623" s="149" t="s">
        <v>274</v>
      </c>
      <c r="AY623" s="159">
        <v>54.37</v>
      </c>
      <c r="AZ623" s="159">
        <v>54.37</v>
      </c>
      <c r="BA623" s="159">
        <v>217.48</v>
      </c>
      <c r="BB623" s="159">
        <v>1141.77</v>
      </c>
      <c r="BC623" s="162" t="s">
        <v>274</v>
      </c>
      <c r="BD623" s="162">
        <v>0</v>
      </c>
      <c r="BE623" s="159">
        <v>2256.46</v>
      </c>
      <c r="BF623" s="159">
        <v>2256.46</v>
      </c>
      <c r="BG623" s="159">
        <v>3398.23</v>
      </c>
    </row>
    <row r="624" ht="28.05" customHeight="1" spans="1:59">
      <c r="A624" s="149"/>
      <c r="B624" s="149"/>
      <c r="C624" s="149"/>
      <c r="D624" s="149" t="s">
        <v>2609</v>
      </c>
      <c r="E624" s="340" t="s">
        <v>3196</v>
      </c>
      <c r="F624" s="149" t="s">
        <v>2609</v>
      </c>
      <c r="G624" s="149" t="s">
        <v>3197</v>
      </c>
      <c r="H624" s="149" t="s">
        <v>2612</v>
      </c>
      <c r="I624" s="149" t="s">
        <v>3180</v>
      </c>
      <c r="J624" s="149" t="s">
        <v>3198</v>
      </c>
      <c r="K624" s="149"/>
      <c r="L624" s="149" t="s">
        <v>262</v>
      </c>
      <c r="M624" s="149"/>
      <c r="N624" s="149" t="s">
        <v>263</v>
      </c>
      <c r="O624" s="149" t="s">
        <v>214</v>
      </c>
      <c r="P624" s="149" t="s">
        <v>53</v>
      </c>
      <c r="Q624" s="149"/>
      <c r="R624" s="149" t="s">
        <v>3199</v>
      </c>
      <c r="S624" s="149" t="s">
        <v>785</v>
      </c>
      <c r="T624" s="149" t="s">
        <v>3183</v>
      </c>
      <c r="U624" s="149" t="s">
        <v>267</v>
      </c>
      <c r="V624" s="149"/>
      <c r="W624" s="149"/>
      <c r="X624" s="149" t="s">
        <v>1886</v>
      </c>
      <c r="Y624" s="149"/>
      <c r="Z624" s="149"/>
      <c r="AA624" s="149"/>
      <c r="AB624" s="149" t="s">
        <v>269</v>
      </c>
      <c r="AC624" s="149" t="s">
        <v>270</v>
      </c>
      <c r="AD624" s="149" t="s">
        <v>3183</v>
      </c>
      <c r="AE624" s="149" t="s">
        <v>271</v>
      </c>
      <c r="AF624" s="149"/>
      <c r="AG624" s="149" t="s">
        <v>272</v>
      </c>
      <c r="AH624" s="149" t="s">
        <v>273</v>
      </c>
      <c r="AI624" s="158">
        <v>21</v>
      </c>
      <c r="AJ624" s="149"/>
      <c r="AK624" s="159" t="s">
        <v>274</v>
      </c>
      <c r="AL624" s="159" t="s">
        <v>274</v>
      </c>
      <c r="AM624" s="149" t="s">
        <v>274</v>
      </c>
      <c r="AN624" s="160">
        <v>4</v>
      </c>
      <c r="AO624" s="149"/>
      <c r="AP624" s="149" t="s">
        <v>274</v>
      </c>
      <c r="AQ624" s="149" t="s">
        <v>275</v>
      </c>
      <c r="AR624" s="158">
        <v>1</v>
      </c>
      <c r="AS624" s="149" t="s">
        <v>275</v>
      </c>
      <c r="AT624" s="149" t="s">
        <v>276</v>
      </c>
      <c r="AU624" s="161">
        <v>1</v>
      </c>
      <c r="AV624" s="159">
        <v>3398.23</v>
      </c>
      <c r="AW624" s="159">
        <v>135.93</v>
      </c>
      <c r="AX624" s="149" t="s">
        <v>274</v>
      </c>
      <c r="AY624" s="159">
        <v>54.37</v>
      </c>
      <c r="AZ624" s="159">
        <v>54.37</v>
      </c>
      <c r="BA624" s="159">
        <v>217.48</v>
      </c>
      <c r="BB624" s="159">
        <v>1141.77</v>
      </c>
      <c r="BC624" s="162" t="s">
        <v>274</v>
      </c>
      <c r="BD624" s="162">
        <v>0</v>
      </c>
      <c r="BE624" s="159">
        <v>2256.46</v>
      </c>
      <c r="BF624" s="159">
        <v>2256.46</v>
      </c>
      <c r="BG624" s="159">
        <v>3398.23</v>
      </c>
    </row>
    <row r="625" ht="28.05" customHeight="1" spans="1:59">
      <c r="A625" s="149"/>
      <c r="B625" s="149"/>
      <c r="C625" s="149"/>
      <c r="D625" s="149" t="s">
        <v>2609</v>
      </c>
      <c r="E625" s="340" t="s">
        <v>3200</v>
      </c>
      <c r="F625" s="149" t="s">
        <v>2609</v>
      </c>
      <c r="G625" s="149" t="s">
        <v>3201</v>
      </c>
      <c r="H625" s="149" t="s">
        <v>3202</v>
      </c>
      <c r="I625" s="149"/>
      <c r="J625" s="149" t="s">
        <v>3203</v>
      </c>
      <c r="K625" s="149"/>
      <c r="L625" s="149" t="s">
        <v>262</v>
      </c>
      <c r="M625" s="149"/>
      <c r="N625" s="149" t="s">
        <v>263</v>
      </c>
      <c r="O625" s="149" t="s">
        <v>214</v>
      </c>
      <c r="P625" s="149" t="s">
        <v>53</v>
      </c>
      <c r="Q625" s="149"/>
      <c r="R625" s="149" t="s">
        <v>3204</v>
      </c>
      <c r="S625" s="149" t="s">
        <v>289</v>
      </c>
      <c r="T625" s="149" t="s">
        <v>2238</v>
      </c>
      <c r="U625" s="149" t="s">
        <v>267</v>
      </c>
      <c r="V625" s="149"/>
      <c r="W625" s="149"/>
      <c r="X625" s="149" t="s">
        <v>826</v>
      </c>
      <c r="Y625" s="149"/>
      <c r="Z625" s="149"/>
      <c r="AA625" s="149"/>
      <c r="AB625" s="149" t="s">
        <v>269</v>
      </c>
      <c r="AC625" s="149" t="s">
        <v>318</v>
      </c>
      <c r="AD625" s="149" t="s">
        <v>2238</v>
      </c>
      <c r="AE625" s="149" t="s">
        <v>271</v>
      </c>
      <c r="AF625" s="149"/>
      <c r="AG625" s="149" t="s">
        <v>272</v>
      </c>
      <c r="AH625" s="149" t="s">
        <v>273</v>
      </c>
      <c r="AI625" s="158">
        <v>60</v>
      </c>
      <c r="AJ625" s="149"/>
      <c r="AK625" s="159" t="s">
        <v>274</v>
      </c>
      <c r="AL625" s="159" t="s">
        <v>274</v>
      </c>
      <c r="AM625" s="149" t="s">
        <v>274</v>
      </c>
      <c r="AN625" s="160">
        <v>4</v>
      </c>
      <c r="AO625" s="149"/>
      <c r="AP625" s="149" t="s">
        <v>274</v>
      </c>
      <c r="AQ625" s="149" t="s">
        <v>275</v>
      </c>
      <c r="AR625" s="158">
        <v>1</v>
      </c>
      <c r="AS625" s="149" t="s">
        <v>275</v>
      </c>
      <c r="AT625" s="149" t="s">
        <v>276</v>
      </c>
      <c r="AU625" s="161">
        <v>1</v>
      </c>
      <c r="AV625" s="159">
        <v>3461.54</v>
      </c>
      <c r="AW625" s="159">
        <v>138.46</v>
      </c>
      <c r="AX625" s="149" t="s">
        <v>274</v>
      </c>
      <c r="AY625" s="162">
        <v>0</v>
      </c>
      <c r="AZ625" s="162" t="s">
        <v>274</v>
      </c>
      <c r="BA625" s="162">
        <v>0</v>
      </c>
      <c r="BB625" s="159">
        <v>3323.08</v>
      </c>
      <c r="BC625" s="162" t="s">
        <v>274</v>
      </c>
      <c r="BD625" s="162">
        <v>0</v>
      </c>
      <c r="BE625" s="159">
        <v>138.46</v>
      </c>
      <c r="BF625" s="159">
        <v>138.46</v>
      </c>
      <c r="BG625" s="159">
        <v>3461.54</v>
      </c>
    </row>
    <row r="626" ht="28.05" customHeight="1" spans="1:59">
      <c r="A626" s="149"/>
      <c r="B626" s="149"/>
      <c r="C626" s="149"/>
      <c r="D626" s="149" t="s">
        <v>2609</v>
      </c>
      <c r="E626" s="340" t="s">
        <v>3205</v>
      </c>
      <c r="F626" s="149" t="s">
        <v>2609</v>
      </c>
      <c r="G626" s="149" t="s">
        <v>3206</v>
      </c>
      <c r="H626" s="149" t="s">
        <v>2842</v>
      </c>
      <c r="I626" s="149" t="s">
        <v>3207</v>
      </c>
      <c r="J626" s="149" t="s">
        <v>3208</v>
      </c>
      <c r="K626" s="149"/>
      <c r="L626" s="149" t="s">
        <v>262</v>
      </c>
      <c r="M626" s="149"/>
      <c r="N626" s="149" t="s">
        <v>263</v>
      </c>
      <c r="O626" s="149" t="s">
        <v>214</v>
      </c>
      <c r="P626" s="149" t="s">
        <v>53</v>
      </c>
      <c r="Q626" s="149"/>
      <c r="R626" s="149" t="s">
        <v>3209</v>
      </c>
      <c r="S626" s="149" t="s">
        <v>289</v>
      </c>
      <c r="T626" s="149" t="s">
        <v>2252</v>
      </c>
      <c r="U626" s="149" t="s">
        <v>267</v>
      </c>
      <c r="V626" s="149"/>
      <c r="W626" s="149"/>
      <c r="X626" s="149" t="s">
        <v>51</v>
      </c>
      <c r="Y626" s="149"/>
      <c r="Z626" s="149"/>
      <c r="AA626" s="149"/>
      <c r="AB626" s="149" t="s">
        <v>269</v>
      </c>
      <c r="AC626" s="149" t="s">
        <v>318</v>
      </c>
      <c r="AD626" s="149" t="s">
        <v>2252</v>
      </c>
      <c r="AE626" s="149" t="s">
        <v>271</v>
      </c>
      <c r="AF626" s="149"/>
      <c r="AG626" s="149" t="s">
        <v>272</v>
      </c>
      <c r="AH626" s="149" t="s">
        <v>273</v>
      </c>
      <c r="AI626" s="158">
        <v>60</v>
      </c>
      <c r="AJ626" s="149"/>
      <c r="AK626" s="159" t="s">
        <v>274</v>
      </c>
      <c r="AL626" s="159" t="s">
        <v>274</v>
      </c>
      <c r="AM626" s="149" t="s">
        <v>274</v>
      </c>
      <c r="AN626" s="160">
        <v>4</v>
      </c>
      <c r="AO626" s="149"/>
      <c r="AP626" s="149" t="s">
        <v>274</v>
      </c>
      <c r="AQ626" s="149" t="s">
        <v>275</v>
      </c>
      <c r="AR626" s="158">
        <v>1</v>
      </c>
      <c r="AS626" s="149" t="s">
        <v>275</v>
      </c>
      <c r="AT626" s="149" t="s">
        <v>276</v>
      </c>
      <c r="AU626" s="161">
        <v>1</v>
      </c>
      <c r="AV626" s="159">
        <v>3461.54</v>
      </c>
      <c r="AW626" s="159">
        <v>138.46</v>
      </c>
      <c r="AX626" s="149" t="s">
        <v>274</v>
      </c>
      <c r="AY626" s="149"/>
      <c r="AZ626" s="162" t="s">
        <v>274</v>
      </c>
      <c r="BA626" s="162">
        <v>0</v>
      </c>
      <c r="BB626" s="159">
        <v>3323.08</v>
      </c>
      <c r="BC626" s="162" t="s">
        <v>274</v>
      </c>
      <c r="BD626" s="162">
        <v>0</v>
      </c>
      <c r="BE626" s="159">
        <v>138.46</v>
      </c>
      <c r="BF626" s="159">
        <v>138.46</v>
      </c>
      <c r="BG626" s="159">
        <v>3461.54</v>
      </c>
    </row>
    <row r="627" ht="28.05" customHeight="1" spans="1:59">
      <c r="A627" s="149"/>
      <c r="B627" s="149"/>
      <c r="C627" s="149"/>
      <c r="D627" s="149" t="s">
        <v>2609</v>
      </c>
      <c r="E627" s="340" t="s">
        <v>3210</v>
      </c>
      <c r="F627" s="149" t="s">
        <v>2609</v>
      </c>
      <c r="G627" s="149" t="s">
        <v>3211</v>
      </c>
      <c r="H627" s="149" t="s">
        <v>2770</v>
      </c>
      <c r="I627" s="149" t="s">
        <v>3186</v>
      </c>
      <c r="J627" s="149" t="s">
        <v>3212</v>
      </c>
      <c r="K627" s="149"/>
      <c r="L627" s="149" t="s">
        <v>262</v>
      </c>
      <c r="M627" s="149"/>
      <c r="N627" s="149" t="s">
        <v>263</v>
      </c>
      <c r="O627" s="149" t="s">
        <v>214</v>
      </c>
      <c r="P627" s="149" t="s">
        <v>53</v>
      </c>
      <c r="Q627" s="149"/>
      <c r="R627" s="149" t="s">
        <v>336</v>
      </c>
      <c r="S627" s="149" t="s">
        <v>289</v>
      </c>
      <c r="T627" s="149" t="s">
        <v>2252</v>
      </c>
      <c r="U627" s="149" t="s">
        <v>267</v>
      </c>
      <c r="V627" s="149"/>
      <c r="W627" s="149"/>
      <c r="X627" s="149" t="s">
        <v>336</v>
      </c>
      <c r="Y627" s="149"/>
      <c r="Z627" s="149"/>
      <c r="AA627" s="149"/>
      <c r="AB627" s="149" t="s">
        <v>269</v>
      </c>
      <c r="AC627" s="149" t="s">
        <v>318</v>
      </c>
      <c r="AD627" s="149" t="s">
        <v>2252</v>
      </c>
      <c r="AE627" s="149" t="s">
        <v>271</v>
      </c>
      <c r="AF627" s="149"/>
      <c r="AG627" s="149" t="s">
        <v>272</v>
      </c>
      <c r="AH627" s="149" t="s">
        <v>273</v>
      </c>
      <c r="AI627" s="158">
        <v>60</v>
      </c>
      <c r="AJ627" s="149"/>
      <c r="AK627" s="159" t="s">
        <v>274</v>
      </c>
      <c r="AL627" s="159" t="s">
        <v>274</v>
      </c>
      <c r="AM627" s="149" t="s">
        <v>274</v>
      </c>
      <c r="AN627" s="160">
        <v>4</v>
      </c>
      <c r="AO627" s="149"/>
      <c r="AP627" s="149" t="s">
        <v>274</v>
      </c>
      <c r="AQ627" s="149" t="s">
        <v>275</v>
      </c>
      <c r="AR627" s="158">
        <v>1</v>
      </c>
      <c r="AS627" s="149" t="s">
        <v>275</v>
      </c>
      <c r="AT627" s="149" t="s">
        <v>276</v>
      </c>
      <c r="AU627" s="161">
        <v>1</v>
      </c>
      <c r="AV627" s="159">
        <v>2692.31</v>
      </c>
      <c r="AW627" s="159">
        <v>107.69</v>
      </c>
      <c r="AX627" s="149" t="s">
        <v>274</v>
      </c>
      <c r="AY627" s="162">
        <v>0</v>
      </c>
      <c r="AZ627" s="162" t="s">
        <v>274</v>
      </c>
      <c r="BA627" s="162">
        <v>0</v>
      </c>
      <c r="BB627" s="159">
        <v>2584.62</v>
      </c>
      <c r="BC627" s="162" t="s">
        <v>274</v>
      </c>
      <c r="BD627" s="162">
        <v>0</v>
      </c>
      <c r="BE627" s="159">
        <v>107.69</v>
      </c>
      <c r="BF627" s="159">
        <v>107.69</v>
      </c>
      <c r="BG627" s="159">
        <v>2692.31</v>
      </c>
    </row>
    <row r="628" ht="28.05" customHeight="1" spans="1:59">
      <c r="A628" s="149"/>
      <c r="B628" s="149"/>
      <c r="C628" s="149"/>
      <c r="D628" s="149" t="s">
        <v>2609</v>
      </c>
      <c r="E628" s="340" t="s">
        <v>3213</v>
      </c>
      <c r="F628" s="149" t="s">
        <v>2609</v>
      </c>
      <c r="G628" s="149" t="s">
        <v>3214</v>
      </c>
      <c r="H628" s="149" t="s">
        <v>3215</v>
      </c>
      <c r="I628" s="149" t="s">
        <v>3186</v>
      </c>
      <c r="J628" s="149" t="s">
        <v>3216</v>
      </c>
      <c r="K628" s="149"/>
      <c r="L628" s="149" t="s">
        <v>262</v>
      </c>
      <c r="M628" s="149"/>
      <c r="N628" s="149" t="s">
        <v>263</v>
      </c>
      <c r="O628" s="149" t="s">
        <v>214</v>
      </c>
      <c r="P628" s="149" t="s">
        <v>53</v>
      </c>
      <c r="Q628" s="149"/>
      <c r="R628" s="149" t="s">
        <v>2752</v>
      </c>
      <c r="S628" s="149" t="s">
        <v>289</v>
      </c>
      <c r="T628" s="149" t="s">
        <v>832</v>
      </c>
      <c r="U628" s="149" t="s">
        <v>267</v>
      </c>
      <c r="V628" s="149"/>
      <c r="W628" s="149"/>
      <c r="X628" s="149" t="s">
        <v>310</v>
      </c>
      <c r="Y628" s="149"/>
      <c r="Z628" s="149"/>
      <c r="AA628" s="149"/>
      <c r="AB628" s="149" t="s">
        <v>269</v>
      </c>
      <c r="AC628" s="149" t="s">
        <v>318</v>
      </c>
      <c r="AD628" s="149" t="s">
        <v>832</v>
      </c>
      <c r="AE628" s="149" t="s">
        <v>271</v>
      </c>
      <c r="AF628" s="149"/>
      <c r="AG628" s="149" t="s">
        <v>272</v>
      </c>
      <c r="AH628" s="149" t="s">
        <v>273</v>
      </c>
      <c r="AI628" s="158">
        <v>60</v>
      </c>
      <c r="AJ628" s="149"/>
      <c r="AK628" s="159" t="s">
        <v>274</v>
      </c>
      <c r="AL628" s="159" t="s">
        <v>274</v>
      </c>
      <c r="AM628" s="149" t="s">
        <v>274</v>
      </c>
      <c r="AN628" s="160">
        <v>4</v>
      </c>
      <c r="AO628" s="149"/>
      <c r="AP628" s="149" t="s">
        <v>274</v>
      </c>
      <c r="AQ628" s="149" t="s">
        <v>275</v>
      </c>
      <c r="AR628" s="158">
        <v>1</v>
      </c>
      <c r="AS628" s="149" t="s">
        <v>275</v>
      </c>
      <c r="AT628" s="149" t="s">
        <v>276</v>
      </c>
      <c r="AU628" s="161">
        <v>1</v>
      </c>
      <c r="AV628" s="159">
        <v>2547.01</v>
      </c>
      <c r="AW628" s="159">
        <v>101.88</v>
      </c>
      <c r="AX628" s="149" t="s">
        <v>274</v>
      </c>
      <c r="AY628" s="162">
        <v>0</v>
      </c>
      <c r="AZ628" s="162" t="s">
        <v>274</v>
      </c>
      <c r="BA628" s="162">
        <v>0</v>
      </c>
      <c r="BB628" s="159">
        <v>2445.13</v>
      </c>
      <c r="BC628" s="162" t="s">
        <v>274</v>
      </c>
      <c r="BD628" s="162">
        <v>0</v>
      </c>
      <c r="BE628" s="159">
        <v>101.88</v>
      </c>
      <c r="BF628" s="159">
        <v>101.88</v>
      </c>
      <c r="BG628" s="159">
        <v>2547.01</v>
      </c>
    </row>
    <row r="629" ht="28.05" customHeight="1" spans="1:59">
      <c r="A629" s="149"/>
      <c r="B629" s="149"/>
      <c r="C629" s="149"/>
      <c r="D629" s="149" t="s">
        <v>2609</v>
      </c>
      <c r="E629" s="340" t="s">
        <v>3217</v>
      </c>
      <c r="F629" s="149" t="s">
        <v>2609</v>
      </c>
      <c r="G629" s="149" t="s">
        <v>3218</v>
      </c>
      <c r="H629" s="149" t="s">
        <v>2770</v>
      </c>
      <c r="I629" s="149" t="s">
        <v>3186</v>
      </c>
      <c r="J629" s="149" t="s">
        <v>3219</v>
      </c>
      <c r="K629" s="149"/>
      <c r="L629" s="149" t="s">
        <v>262</v>
      </c>
      <c r="M629" s="149"/>
      <c r="N629" s="149" t="s">
        <v>263</v>
      </c>
      <c r="O629" s="149" t="s">
        <v>214</v>
      </c>
      <c r="P629" s="149" t="s">
        <v>53</v>
      </c>
      <c r="Q629" s="149"/>
      <c r="R629" s="149" t="s">
        <v>3220</v>
      </c>
      <c r="S629" s="149" t="s">
        <v>289</v>
      </c>
      <c r="T629" s="149" t="s">
        <v>2252</v>
      </c>
      <c r="U629" s="149" t="s">
        <v>267</v>
      </c>
      <c r="V629" s="149"/>
      <c r="W629" s="149"/>
      <c r="X629" s="149" t="s">
        <v>336</v>
      </c>
      <c r="Y629" s="149"/>
      <c r="Z629" s="149"/>
      <c r="AA629" s="149"/>
      <c r="AB629" s="149" t="s">
        <v>269</v>
      </c>
      <c r="AC629" s="149" t="s">
        <v>318</v>
      </c>
      <c r="AD629" s="149" t="s">
        <v>2252</v>
      </c>
      <c r="AE629" s="149" t="s">
        <v>271</v>
      </c>
      <c r="AF629" s="149"/>
      <c r="AG629" s="149" t="s">
        <v>272</v>
      </c>
      <c r="AH629" s="149" t="s">
        <v>273</v>
      </c>
      <c r="AI629" s="158">
        <v>60</v>
      </c>
      <c r="AJ629" s="149"/>
      <c r="AK629" s="159" t="s">
        <v>274</v>
      </c>
      <c r="AL629" s="159" t="s">
        <v>274</v>
      </c>
      <c r="AM629" s="149" t="s">
        <v>274</v>
      </c>
      <c r="AN629" s="160">
        <v>4</v>
      </c>
      <c r="AO629" s="149"/>
      <c r="AP629" s="149" t="s">
        <v>274</v>
      </c>
      <c r="AQ629" s="149" t="s">
        <v>275</v>
      </c>
      <c r="AR629" s="158">
        <v>1</v>
      </c>
      <c r="AS629" s="149" t="s">
        <v>275</v>
      </c>
      <c r="AT629" s="149" t="s">
        <v>276</v>
      </c>
      <c r="AU629" s="161">
        <v>1</v>
      </c>
      <c r="AV629" s="159">
        <v>2692.31</v>
      </c>
      <c r="AW629" s="159">
        <v>107.69</v>
      </c>
      <c r="AX629" s="149" t="s">
        <v>274</v>
      </c>
      <c r="AY629" s="162">
        <v>0</v>
      </c>
      <c r="AZ629" s="162" t="s">
        <v>274</v>
      </c>
      <c r="BA629" s="162">
        <v>0</v>
      </c>
      <c r="BB629" s="159">
        <v>2584.62</v>
      </c>
      <c r="BC629" s="162" t="s">
        <v>274</v>
      </c>
      <c r="BD629" s="162">
        <v>0</v>
      </c>
      <c r="BE629" s="159">
        <v>107.69</v>
      </c>
      <c r="BF629" s="159">
        <v>107.69</v>
      </c>
      <c r="BG629" s="159">
        <v>2692.31</v>
      </c>
    </row>
    <row r="630" ht="28.05" customHeight="1" spans="1:59">
      <c r="A630" s="149"/>
      <c r="B630" s="149"/>
      <c r="C630" s="149"/>
      <c r="D630" s="149" t="s">
        <v>2609</v>
      </c>
      <c r="E630" s="340" t="s">
        <v>3221</v>
      </c>
      <c r="F630" s="149" t="s">
        <v>2609</v>
      </c>
      <c r="G630" s="149" t="s">
        <v>3222</v>
      </c>
      <c r="H630" s="149" t="s">
        <v>3215</v>
      </c>
      <c r="I630" s="149" t="s">
        <v>3186</v>
      </c>
      <c r="J630" s="149" t="s">
        <v>3223</v>
      </c>
      <c r="K630" s="149"/>
      <c r="L630" s="149" t="s">
        <v>262</v>
      </c>
      <c r="M630" s="149"/>
      <c r="N630" s="149" t="s">
        <v>263</v>
      </c>
      <c r="O630" s="149" t="s">
        <v>214</v>
      </c>
      <c r="P630" s="149" t="s">
        <v>53</v>
      </c>
      <c r="Q630" s="149"/>
      <c r="R630" s="149" t="s">
        <v>460</v>
      </c>
      <c r="S630" s="149" t="s">
        <v>289</v>
      </c>
      <c r="T630" s="149" t="s">
        <v>832</v>
      </c>
      <c r="U630" s="149" t="s">
        <v>267</v>
      </c>
      <c r="V630" s="149"/>
      <c r="W630" s="149"/>
      <c r="X630" s="149" t="s">
        <v>310</v>
      </c>
      <c r="Y630" s="149"/>
      <c r="Z630" s="149"/>
      <c r="AA630" s="149"/>
      <c r="AB630" s="149" t="s">
        <v>269</v>
      </c>
      <c r="AC630" s="149" t="s">
        <v>318</v>
      </c>
      <c r="AD630" s="149" t="s">
        <v>832</v>
      </c>
      <c r="AE630" s="149" t="s">
        <v>271</v>
      </c>
      <c r="AF630" s="149"/>
      <c r="AG630" s="149" t="s">
        <v>272</v>
      </c>
      <c r="AH630" s="149" t="s">
        <v>273</v>
      </c>
      <c r="AI630" s="158">
        <v>60</v>
      </c>
      <c r="AJ630" s="149"/>
      <c r="AK630" s="159" t="s">
        <v>274</v>
      </c>
      <c r="AL630" s="159" t="s">
        <v>274</v>
      </c>
      <c r="AM630" s="149" t="s">
        <v>274</v>
      </c>
      <c r="AN630" s="160">
        <v>4</v>
      </c>
      <c r="AO630" s="149"/>
      <c r="AP630" s="149" t="s">
        <v>274</v>
      </c>
      <c r="AQ630" s="149" t="s">
        <v>275</v>
      </c>
      <c r="AR630" s="158">
        <v>1</v>
      </c>
      <c r="AS630" s="149" t="s">
        <v>275</v>
      </c>
      <c r="AT630" s="149" t="s">
        <v>276</v>
      </c>
      <c r="AU630" s="161">
        <v>1</v>
      </c>
      <c r="AV630" s="159">
        <v>2547.01</v>
      </c>
      <c r="AW630" s="159">
        <v>101.88</v>
      </c>
      <c r="AX630" s="149" t="s">
        <v>274</v>
      </c>
      <c r="AY630" s="162">
        <v>0</v>
      </c>
      <c r="AZ630" s="162" t="s">
        <v>274</v>
      </c>
      <c r="BA630" s="162">
        <v>0</v>
      </c>
      <c r="BB630" s="159">
        <v>2445.13</v>
      </c>
      <c r="BC630" s="162" t="s">
        <v>274</v>
      </c>
      <c r="BD630" s="162">
        <v>0</v>
      </c>
      <c r="BE630" s="159">
        <v>101.88</v>
      </c>
      <c r="BF630" s="159">
        <v>101.88</v>
      </c>
      <c r="BG630" s="159">
        <v>2547.01</v>
      </c>
    </row>
    <row r="631" ht="28.05" customHeight="1" spans="1:59">
      <c r="A631" s="149"/>
      <c r="B631" s="149"/>
      <c r="C631" s="149"/>
      <c r="D631" s="149" t="s">
        <v>2609</v>
      </c>
      <c r="E631" s="340" t="s">
        <v>3224</v>
      </c>
      <c r="F631" s="149" t="s">
        <v>2609</v>
      </c>
      <c r="G631" s="149" t="s">
        <v>3225</v>
      </c>
      <c r="H631" s="149" t="s">
        <v>3226</v>
      </c>
      <c r="I631" s="149" t="s">
        <v>3227</v>
      </c>
      <c r="J631" s="149" t="s">
        <v>3228</v>
      </c>
      <c r="K631" s="149"/>
      <c r="L631" s="149" t="s">
        <v>262</v>
      </c>
      <c r="M631" s="149"/>
      <c r="N631" s="149" t="s">
        <v>263</v>
      </c>
      <c r="O631" s="149" t="s">
        <v>214</v>
      </c>
      <c r="P631" s="149" t="s">
        <v>53</v>
      </c>
      <c r="Q631" s="149"/>
      <c r="R631" s="149" t="s">
        <v>336</v>
      </c>
      <c r="S631" s="149" t="s">
        <v>289</v>
      </c>
      <c r="T631" s="149" t="s">
        <v>2252</v>
      </c>
      <c r="U631" s="149" t="s">
        <v>267</v>
      </c>
      <c r="V631" s="149"/>
      <c r="W631" s="149"/>
      <c r="X631" s="149" t="s">
        <v>336</v>
      </c>
      <c r="Y631" s="149"/>
      <c r="Z631" s="149"/>
      <c r="AA631" s="149"/>
      <c r="AB631" s="149" t="s">
        <v>269</v>
      </c>
      <c r="AC631" s="149" t="s">
        <v>318</v>
      </c>
      <c r="AD631" s="149" t="s">
        <v>2252</v>
      </c>
      <c r="AE631" s="149" t="s">
        <v>271</v>
      </c>
      <c r="AF631" s="149"/>
      <c r="AG631" s="149" t="s">
        <v>272</v>
      </c>
      <c r="AH631" s="149" t="s">
        <v>273</v>
      </c>
      <c r="AI631" s="158">
        <v>60</v>
      </c>
      <c r="AJ631" s="149"/>
      <c r="AK631" s="159" t="s">
        <v>274</v>
      </c>
      <c r="AL631" s="159" t="s">
        <v>274</v>
      </c>
      <c r="AM631" s="149" t="s">
        <v>274</v>
      </c>
      <c r="AN631" s="160">
        <v>4</v>
      </c>
      <c r="AO631" s="149"/>
      <c r="AP631" s="149" t="s">
        <v>274</v>
      </c>
      <c r="AQ631" s="149" t="s">
        <v>275</v>
      </c>
      <c r="AR631" s="158">
        <v>1</v>
      </c>
      <c r="AS631" s="149" t="s">
        <v>275</v>
      </c>
      <c r="AT631" s="149" t="s">
        <v>276</v>
      </c>
      <c r="AU631" s="161">
        <v>1</v>
      </c>
      <c r="AV631" s="159">
        <v>750</v>
      </c>
      <c r="AW631" s="159">
        <v>30</v>
      </c>
      <c r="AX631" s="149" t="s">
        <v>274</v>
      </c>
      <c r="AY631" s="162">
        <v>0</v>
      </c>
      <c r="AZ631" s="162" t="s">
        <v>274</v>
      </c>
      <c r="BA631" s="162">
        <v>0</v>
      </c>
      <c r="BB631" s="159">
        <v>720</v>
      </c>
      <c r="BC631" s="162" t="s">
        <v>274</v>
      </c>
      <c r="BD631" s="162">
        <v>0</v>
      </c>
      <c r="BE631" s="159">
        <v>30</v>
      </c>
      <c r="BF631" s="159">
        <v>30</v>
      </c>
      <c r="BG631" s="159">
        <v>750</v>
      </c>
    </row>
    <row r="632" ht="28.05" customHeight="1" spans="1:59">
      <c r="A632" s="149"/>
      <c r="B632" s="149"/>
      <c r="C632" s="149"/>
      <c r="D632" s="149" t="s">
        <v>2609</v>
      </c>
      <c r="E632" s="340" t="s">
        <v>3229</v>
      </c>
      <c r="F632" s="149" t="s">
        <v>2609</v>
      </c>
      <c r="G632" s="149" t="s">
        <v>3230</v>
      </c>
      <c r="H632" s="149" t="s">
        <v>3231</v>
      </c>
      <c r="I632" s="149" t="s">
        <v>3232</v>
      </c>
      <c r="J632" s="149" t="s">
        <v>3233</v>
      </c>
      <c r="K632" s="149"/>
      <c r="L632" s="149" t="s">
        <v>262</v>
      </c>
      <c r="M632" s="149"/>
      <c r="N632" s="149" t="s">
        <v>263</v>
      </c>
      <c r="O632" s="149" t="s">
        <v>214</v>
      </c>
      <c r="P632" s="149" t="s">
        <v>53</v>
      </c>
      <c r="Q632" s="149"/>
      <c r="R632" s="149" t="s">
        <v>3234</v>
      </c>
      <c r="S632" s="149" t="s">
        <v>483</v>
      </c>
      <c r="T632" s="149" t="s">
        <v>842</v>
      </c>
      <c r="U632" s="149" t="s">
        <v>267</v>
      </c>
      <c r="V632" s="149"/>
      <c r="W632" s="149"/>
      <c r="X632" s="149" t="s">
        <v>268</v>
      </c>
      <c r="Y632" s="149"/>
      <c r="Z632" s="149"/>
      <c r="AA632" s="149"/>
      <c r="AB632" s="149" t="s">
        <v>269</v>
      </c>
      <c r="AC632" s="149" t="s">
        <v>318</v>
      </c>
      <c r="AD632" s="149" t="s">
        <v>842</v>
      </c>
      <c r="AE632" s="149" t="s">
        <v>271</v>
      </c>
      <c r="AF632" s="149"/>
      <c r="AG632" s="149" t="s">
        <v>272</v>
      </c>
      <c r="AH632" s="149" t="s">
        <v>273</v>
      </c>
      <c r="AI632" s="158">
        <v>61</v>
      </c>
      <c r="AJ632" s="149"/>
      <c r="AK632" s="159" t="s">
        <v>274</v>
      </c>
      <c r="AL632" s="159" t="s">
        <v>274</v>
      </c>
      <c r="AM632" s="149" t="s">
        <v>274</v>
      </c>
      <c r="AN632" s="160">
        <v>0</v>
      </c>
      <c r="AO632" s="149"/>
      <c r="AP632" s="149" t="s">
        <v>274</v>
      </c>
      <c r="AQ632" s="149" t="s">
        <v>275</v>
      </c>
      <c r="AR632" s="158">
        <v>1</v>
      </c>
      <c r="AS632" s="149" t="s">
        <v>275</v>
      </c>
      <c r="AT632" s="149" t="s">
        <v>276</v>
      </c>
      <c r="AU632" s="161">
        <v>1</v>
      </c>
      <c r="AV632" s="159">
        <v>3162.39</v>
      </c>
      <c r="AW632" s="159">
        <v>0</v>
      </c>
      <c r="AX632" s="149" t="s">
        <v>274</v>
      </c>
      <c r="AY632" s="162">
        <v>0</v>
      </c>
      <c r="AZ632" s="162" t="s">
        <v>274</v>
      </c>
      <c r="BA632" s="159">
        <v>100</v>
      </c>
      <c r="BB632" s="159">
        <v>3135.89</v>
      </c>
      <c r="BC632" s="162" t="s">
        <v>274</v>
      </c>
      <c r="BD632" s="159">
        <v>26.5</v>
      </c>
      <c r="BE632" s="159">
        <v>26.5</v>
      </c>
      <c r="BF632" s="162">
        <v>0</v>
      </c>
      <c r="BG632" s="159">
        <v>3162.39</v>
      </c>
    </row>
    <row r="633" ht="28.05" customHeight="1" spans="1:59">
      <c r="A633" s="149"/>
      <c r="B633" s="149"/>
      <c r="C633" s="149"/>
      <c r="D633" s="149" t="s">
        <v>2609</v>
      </c>
      <c r="E633" s="340" t="s">
        <v>3235</v>
      </c>
      <c r="F633" s="149" t="s">
        <v>2609</v>
      </c>
      <c r="G633" s="149" t="s">
        <v>3236</v>
      </c>
      <c r="H633" s="149" t="s">
        <v>3231</v>
      </c>
      <c r="I633" s="149" t="s">
        <v>3232</v>
      </c>
      <c r="J633" s="149" t="s">
        <v>3237</v>
      </c>
      <c r="K633" s="149"/>
      <c r="L633" s="149" t="s">
        <v>262</v>
      </c>
      <c r="M633" s="149"/>
      <c r="N633" s="149" t="s">
        <v>263</v>
      </c>
      <c r="O633" s="149" t="s">
        <v>214</v>
      </c>
      <c r="P633" s="149" t="s">
        <v>53</v>
      </c>
      <c r="Q633" s="149"/>
      <c r="R633" s="149" t="s">
        <v>3238</v>
      </c>
      <c r="S633" s="149" t="s">
        <v>483</v>
      </c>
      <c r="T633" s="149" t="s">
        <v>842</v>
      </c>
      <c r="U633" s="149" t="s">
        <v>267</v>
      </c>
      <c r="V633" s="149"/>
      <c r="W633" s="149"/>
      <c r="X633" s="149" t="s">
        <v>268</v>
      </c>
      <c r="Y633" s="149"/>
      <c r="Z633" s="149"/>
      <c r="AA633" s="149"/>
      <c r="AB633" s="149" t="s">
        <v>269</v>
      </c>
      <c r="AC633" s="149" t="s">
        <v>318</v>
      </c>
      <c r="AD633" s="149" t="s">
        <v>842</v>
      </c>
      <c r="AE633" s="149" t="s">
        <v>271</v>
      </c>
      <c r="AF633" s="149"/>
      <c r="AG633" s="149" t="s">
        <v>272</v>
      </c>
      <c r="AH633" s="149" t="s">
        <v>273</v>
      </c>
      <c r="AI633" s="158">
        <v>61</v>
      </c>
      <c r="AJ633" s="149"/>
      <c r="AK633" s="159" t="s">
        <v>274</v>
      </c>
      <c r="AL633" s="159" t="s">
        <v>274</v>
      </c>
      <c r="AM633" s="149" t="s">
        <v>274</v>
      </c>
      <c r="AN633" s="160">
        <v>0</v>
      </c>
      <c r="AO633" s="149"/>
      <c r="AP633" s="149" t="s">
        <v>274</v>
      </c>
      <c r="AQ633" s="149" t="s">
        <v>275</v>
      </c>
      <c r="AR633" s="158">
        <v>1</v>
      </c>
      <c r="AS633" s="149" t="s">
        <v>275</v>
      </c>
      <c r="AT633" s="149" t="s">
        <v>276</v>
      </c>
      <c r="AU633" s="161">
        <v>1</v>
      </c>
      <c r="AV633" s="159">
        <v>3162.4</v>
      </c>
      <c r="AW633" s="159">
        <v>0</v>
      </c>
      <c r="AX633" s="149" t="s">
        <v>274</v>
      </c>
      <c r="AY633" s="162">
        <v>0</v>
      </c>
      <c r="AZ633" s="162" t="s">
        <v>274</v>
      </c>
      <c r="BA633" s="159">
        <v>100</v>
      </c>
      <c r="BB633" s="159">
        <v>3135.9</v>
      </c>
      <c r="BC633" s="162" t="s">
        <v>274</v>
      </c>
      <c r="BD633" s="159">
        <v>26.5</v>
      </c>
      <c r="BE633" s="159">
        <v>26.5</v>
      </c>
      <c r="BF633" s="162">
        <v>0</v>
      </c>
      <c r="BG633" s="159">
        <v>3162.4</v>
      </c>
    </row>
    <row r="634" ht="28.05" customHeight="1" spans="1:59">
      <c r="A634" s="149"/>
      <c r="B634" s="149"/>
      <c r="C634" s="149"/>
      <c r="D634" s="149" t="s">
        <v>2609</v>
      </c>
      <c r="E634" s="340" t="s">
        <v>3239</v>
      </c>
      <c r="F634" s="149" t="s">
        <v>2609</v>
      </c>
      <c r="G634" s="149" t="s">
        <v>3240</v>
      </c>
      <c r="H634" s="149" t="s">
        <v>2770</v>
      </c>
      <c r="I634" s="149" t="s">
        <v>3241</v>
      </c>
      <c r="J634" s="149" t="s">
        <v>3242</v>
      </c>
      <c r="K634" s="149"/>
      <c r="L634" s="149" t="s">
        <v>262</v>
      </c>
      <c r="M634" s="149"/>
      <c r="N634" s="149" t="s">
        <v>263</v>
      </c>
      <c r="O634" s="149" t="s">
        <v>214</v>
      </c>
      <c r="P634" s="149" t="s">
        <v>53</v>
      </c>
      <c r="Q634" s="149"/>
      <c r="R634" s="149" t="s">
        <v>460</v>
      </c>
      <c r="S634" s="149" t="s">
        <v>483</v>
      </c>
      <c r="T634" s="149" t="s">
        <v>842</v>
      </c>
      <c r="U634" s="149" t="s">
        <v>267</v>
      </c>
      <c r="V634" s="149"/>
      <c r="W634" s="149"/>
      <c r="X634" s="149" t="s">
        <v>310</v>
      </c>
      <c r="Y634" s="149"/>
      <c r="Z634" s="149"/>
      <c r="AA634" s="149"/>
      <c r="AB634" s="149" t="s">
        <v>269</v>
      </c>
      <c r="AC634" s="149" t="s">
        <v>318</v>
      </c>
      <c r="AD634" s="149" t="s">
        <v>842</v>
      </c>
      <c r="AE634" s="149" t="s">
        <v>271</v>
      </c>
      <c r="AF634" s="149"/>
      <c r="AG634" s="149" t="s">
        <v>272</v>
      </c>
      <c r="AH634" s="149" t="s">
        <v>273</v>
      </c>
      <c r="AI634" s="158">
        <v>61</v>
      </c>
      <c r="AJ634" s="149"/>
      <c r="AK634" s="159" t="s">
        <v>274</v>
      </c>
      <c r="AL634" s="159" t="s">
        <v>274</v>
      </c>
      <c r="AM634" s="149" t="s">
        <v>274</v>
      </c>
      <c r="AN634" s="160">
        <v>0</v>
      </c>
      <c r="AO634" s="149"/>
      <c r="AP634" s="149" t="s">
        <v>274</v>
      </c>
      <c r="AQ634" s="149" t="s">
        <v>275</v>
      </c>
      <c r="AR634" s="158">
        <v>1</v>
      </c>
      <c r="AS634" s="149" t="s">
        <v>275</v>
      </c>
      <c r="AT634" s="149" t="s">
        <v>276</v>
      </c>
      <c r="AU634" s="161">
        <v>1</v>
      </c>
      <c r="AV634" s="159">
        <v>3931.62</v>
      </c>
      <c r="AW634" s="159">
        <v>0</v>
      </c>
      <c r="AX634" s="149" t="s">
        <v>274</v>
      </c>
      <c r="AY634" s="162">
        <v>0</v>
      </c>
      <c r="AZ634" s="162" t="s">
        <v>274</v>
      </c>
      <c r="BA634" s="159">
        <v>100</v>
      </c>
      <c r="BB634" s="159">
        <v>3874.36</v>
      </c>
      <c r="BC634" s="162" t="s">
        <v>274</v>
      </c>
      <c r="BD634" s="159">
        <v>57.26</v>
      </c>
      <c r="BE634" s="159">
        <v>57.26</v>
      </c>
      <c r="BF634" s="162">
        <v>0</v>
      </c>
      <c r="BG634" s="159">
        <v>3931.62</v>
      </c>
    </row>
    <row r="635" ht="28.05" customHeight="1" spans="1:59">
      <c r="A635" s="149"/>
      <c r="B635" s="149"/>
      <c r="C635" s="149"/>
      <c r="D635" s="149" t="s">
        <v>2609</v>
      </c>
      <c r="E635" s="340" t="s">
        <v>3243</v>
      </c>
      <c r="F635" s="149" t="s">
        <v>2609</v>
      </c>
      <c r="G635" s="149" t="s">
        <v>3244</v>
      </c>
      <c r="H635" s="149" t="s">
        <v>3245</v>
      </c>
      <c r="I635" s="149" t="s">
        <v>3246</v>
      </c>
      <c r="J635" s="149" t="s">
        <v>3247</v>
      </c>
      <c r="K635" s="149"/>
      <c r="L635" s="149" t="s">
        <v>262</v>
      </c>
      <c r="M635" s="149"/>
      <c r="N635" s="149" t="s">
        <v>263</v>
      </c>
      <c r="O635" s="149" t="s">
        <v>214</v>
      </c>
      <c r="P635" s="149" t="s">
        <v>53</v>
      </c>
      <c r="Q635" s="149"/>
      <c r="R635" s="149" t="s">
        <v>3248</v>
      </c>
      <c r="S635" s="149" t="s">
        <v>483</v>
      </c>
      <c r="T635" s="149" t="s">
        <v>842</v>
      </c>
      <c r="U635" s="149" t="s">
        <v>267</v>
      </c>
      <c r="V635" s="149"/>
      <c r="W635" s="149"/>
      <c r="X635" s="149" t="s">
        <v>2401</v>
      </c>
      <c r="Y635" s="149"/>
      <c r="Z635" s="149"/>
      <c r="AA635" s="149"/>
      <c r="AB635" s="149" t="s">
        <v>269</v>
      </c>
      <c r="AC635" s="149" t="s">
        <v>318</v>
      </c>
      <c r="AD635" s="149" t="s">
        <v>842</v>
      </c>
      <c r="AE635" s="149" t="s">
        <v>271</v>
      </c>
      <c r="AF635" s="149"/>
      <c r="AG635" s="149" t="s">
        <v>272</v>
      </c>
      <c r="AH635" s="149" t="s">
        <v>273</v>
      </c>
      <c r="AI635" s="158">
        <v>60</v>
      </c>
      <c r="AJ635" s="149"/>
      <c r="AK635" s="159" t="s">
        <v>274</v>
      </c>
      <c r="AL635" s="159" t="s">
        <v>274</v>
      </c>
      <c r="AM635" s="149" t="s">
        <v>274</v>
      </c>
      <c r="AN635" s="160">
        <v>4</v>
      </c>
      <c r="AO635" s="149"/>
      <c r="AP635" s="149" t="s">
        <v>274</v>
      </c>
      <c r="AQ635" s="149" t="s">
        <v>275</v>
      </c>
      <c r="AR635" s="158">
        <v>1</v>
      </c>
      <c r="AS635" s="149" t="s">
        <v>275</v>
      </c>
      <c r="AT635" s="149" t="s">
        <v>276</v>
      </c>
      <c r="AU635" s="161">
        <v>1</v>
      </c>
      <c r="AV635" s="159">
        <v>3974.36</v>
      </c>
      <c r="AW635" s="159">
        <v>158.97</v>
      </c>
      <c r="AX635" s="149" t="s">
        <v>274</v>
      </c>
      <c r="AY635" s="162">
        <v>0</v>
      </c>
      <c r="AZ635" s="162" t="s">
        <v>274</v>
      </c>
      <c r="BA635" s="162">
        <v>0</v>
      </c>
      <c r="BB635" s="159">
        <v>3815.39</v>
      </c>
      <c r="BC635" s="162" t="s">
        <v>274</v>
      </c>
      <c r="BD635" s="162">
        <v>0</v>
      </c>
      <c r="BE635" s="159">
        <v>158.97</v>
      </c>
      <c r="BF635" s="159">
        <v>158.97</v>
      </c>
      <c r="BG635" s="159">
        <v>3974.36</v>
      </c>
    </row>
    <row r="636" ht="28.05" customHeight="1" spans="1:59">
      <c r="A636" s="149"/>
      <c r="B636" s="149"/>
      <c r="C636" s="149"/>
      <c r="D636" s="149" t="s">
        <v>2609</v>
      </c>
      <c r="E636" s="340" t="s">
        <v>3249</v>
      </c>
      <c r="F636" s="149" t="s">
        <v>2609</v>
      </c>
      <c r="G636" s="149" t="s">
        <v>3250</v>
      </c>
      <c r="H636" s="149" t="s">
        <v>3251</v>
      </c>
      <c r="I636" s="149"/>
      <c r="J636" s="149" t="s">
        <v>3252</v>
      </c>
      <c r="K636" s="149"/>
      <c r="L636" s="149" t="s">
        <v>287</v>
      </c>
      <c r="M636" s="149"/>
      <c r="N636" s="149" t="s">
        <v>263</v>
      </c>
      <c r="O636" s="149" t="s">
        <v>214</v>
      </c>
      <c r="P636" s="149" t="s">
        <v>53</v>
      </c>
      <c r="Q636" s="149"/>
      <c r="R636" s="149" t="s">
        <v>333</v>
      </c>
      <c r="S636" s="149" t="s">
        <v>289</v>
      </c>
      <c r="T636" s="149" t="s">
        <v>874</v>
      </c>
      <c r="U636" s="149" t="s">
        <v>267</v>
      </c>
      <c r="V636" s="149"/>
      <c r="W636" s="149"/>
      <c r="X636" s="149" t="s">
        <v>336</v>
      </c>
      <c r="Y636" s="149"/>
      <c r="Z636" s="149"/>
      <c r="AA636" s="149"/>
      <c r="AB636" s="149" t="s">
        <v>269</v>
      </c>
      <c r="AC636" s="149" t="s">
        <v>318</v>
      </c>
      <c r="AD636" s="149" t="s">
        <v>874</v>
      </c>
      <c r="AE636" s="149" t="s">
        <v>271</v>
      </c>
      <c r="AF636" s="149"/>
      <c r="AG636" s="149" t="s">
        <v>272</v>
      </c>
      <c r="AH636" s="149" t="s">
        <v>273</v>
      </c>
      <c r="AI636" s="158">
        <v>60</v>
      </c>
      <c r="AJ636" s="149"/>
      <c r="AK636" s="159" t="s">
        <v>274</v>
      </c>
      <c r="AL636" s="159" t="s">
        <v>274</v>
      </c>
      <c r="AM636" s="149" t="s">
        <v>274</v>
      </c>
      <c r="AN636" s="160">
        <v>4</v>
      </c>
      <c r="AO636" s="149"/>
      <c r="AP636" s="149" t="s">
        <v>274</v>
      </c>
      <c r="AQ636" s="149" t="s">
        <v>275</v>
      </c>
      <c r="AR636" s="158">
        <v>1</v>
      </c>
      <c r="AS636" s="149" t="s">
        <v>275</v>
      </c>
      <c r="AT636" s="149" t="s">
        <v>276</v>
      </c>
      <c r="AU636" s="161">
        <v>1</v>
      </c>
      <c r="AV636" s="159">
        <v>8846.15</v>
      </c>
      <c r="AW636" s="159">
        <v>353.85</v>
      </c>
      <c r="AX636" s="149" t="s">
        <v>274</v>
      </c>
      <c r="AY636" s="162">
        <v>0</v>
      </c>
      <c r="AZ636" s="162" t="s">
        <v>274</v>
      </c>
      <c r="BA636" s="162">
        <v>0</v>
      </c>
      <c r="BB636" s="159">
        <v>8492.3</v>
      </c>
      <c r="BC636" s="162" t="s">
        <v>274</v>
      </c>
      <c r="BD636" s="162">
        <v>0</v>
      </c>
      <c r="BE636" s="159">
        <v>353.85</v>
      </c>
      <c r="BF636" s="159">
        <v>353.85</v>
      </c>
      <c r="BG636" s="159">
        <v>8846.15</v>
      </c>
    </row>
    <row r="637" ht="28.05" customHeight="1" spans="1:59">
      <c r="A637" s="149"/>
      <c r="B637" s="149"/>
      <c r="C637" s="149"/>
      <c r="D637" s="149" t="s">
        <v>2609</v>
      </c>
      <c r="E637" s="340" t="s">
        <v>3253</v>
      </c>
      <c r="F637" s="149" t="s">
        <v>2609</v>
      </c>
      <c r="G637" s="149" t="s">
        <v>3254</v>
      </c>
      <c r="H637" s="149" t="s">
        <v>3255</v>
      </c>
      <c r="I637" s="149" t="s">
        <v>2714</v>
      </c>
      <c r="J637" s="149" t="s">
        <v>3256</v>
      </c>
      <c r="K637" s="149"/>
      <c r="L637" s="149" t="s">
        <v>287</v>
      </c>
      <c r="M637" s="149"/>
      <c r="N637" s="149" t="s">
        <v>263</v>
      </c>
      <c r="O637" s="149" t="s">
        <v>214</v>
      </c>
      <c r="P637" s="149" t="s">
        <v>53</v>
      </c>
      <c r="Q637" s="149"/>
      <c r="R637" s="149" t="s">
        <v>333</v>
      </c>
      <c r="S637" s="149" t="s">
        <v>289</v>
      </c>
      <c r="T637" s="149" t="s">
        <v>874</v>
      </c>
      <c r="U637" s="149" t="s">
        <v>267</v>
      </c>
      <c r="V637" s="149"/>
      <c r="W637" s="149"/>
      <c r="X637" s="149" t="s">
        <v>336</v>
      </c>
      <c r="Y637" s="149"/>
      <c r="Z637" s="149"/>
      <c r="AA637" s="149"/>
      <c r="AB637" s="149" t="s">
        <v>269</v>
      </c>
      <c r="AC637" s="149" t="s">
        <v>318</v>
      </c>
      <c r="AD637" s="149" t="s">
        <v>874</v>
      </c>
      <c r="AE637" s="149" t="s">
        <v>271</v>
      </c>
      <c r="AF637" s="149"/>
      <c r="AG637" s="149" t="s">
        <v>272</v>
      </c>
      <c r="AH637" s="149" t="s">
        <v>273</v>
      </c>
      <c r="AI637" s="158">
        <v>60</v>
      </c>
      <c r="AJ637" s="149"/>
      <c r="AK637" s="159" t="s">
        <v>274</v>
      </c>
      <c r="AL637" s="159" t="s">
        <v>274</v>
      </c>
      <c r="AM637" s="149" t="s">
        <v>274</v>
      </c>
      <c r="AN637" s="160">
        <v>4</v>
      </c>
      <c r="AO637" s="149"/>
      <c r="AP637" s="149" t="s">
        <v>274</v>
      </c>
      <c r="AQ637" s="149" t="s">
        <v>275</v>
      </c>
      <c r="AR637" s="158">
        <v>1</v>
      </c>
      <c r="AS637" s="149" t="s">
        <v>275</v>
      </c>
      <c r="AT637" s="149" t="s">
        <v>276</v>
      </c>
      <c r="AU637" s="161">
        <v>1</v>
      </c>
      <c r="AV637" s="159">
        <v>5085.47</v>
      </c>
      <c r="AW637" s="159">
        <v>203.42</v>
      </c>
      <c r="AX637" s="149" t="s">
        <v>274</v>
      </c>
      <c r="AY637" s="162">
        <v>0</v>
      </c>
      <c r="AZ637" s="162" t="s">
        <v>274</v>
      </c>
      <c r="BA637" s="162">
        <v>0</v>
      </c>
      <c r="BB637" s="159">
        <v>4882.05</v>
      </c>
      <c r="BC637" s="162" t="s">
        <v>274</v>
      </c>
      <c r="BD637" s="162">
        <v>0</v>
      </c>
      <c r="BE637" s="159">
        <v>203.42</v>
      </c>
      <c r="BF637" s="159">
        <v>203.42</v>
      </c>
      <c r="BG637" s="159">
        <v>5085.47</v>
      </c>
    </row>
    <row r="638" ht="28.05" customHeight="1" spans="1:59">
      <c r="A638" s="149"/>
      <c r="B638" s="149"/>
      <c r="C638" s="149"/>
      <c r="D638" s="149" t="s">
        <v>2609</v>
      </c>
      <c r="E638" s="340" t="s">
        <v>3257</v>
      </c>
      <c r="F638" s="149" t="s">
        <v>2609</v>
      </c>
      <c r="G638" s="149" t="s">
        <v>3258</v>
      </c>
      <c r="H638" s="149" t="s">
        <v>2869</v>
      </c>
      <c r="I638" s="149" t="s">
        <v>2696</v>
      </c>
      <c r="J638" s="149" t="s">
        <v>3259</v>
      </c>
      <c r="K638" s="149"/>
      <c r="L638" s="149" t="s">
        <v>287</v>
      </c>
      <c r="M638" s="149"/>
      <c r="N638" s="149" t="s">
        <v>263</v>
      </c>
      <c r="O638" s="149" t="s">
        <v>214</v>
      </c>
      <c r="P638" s="149" t="s">
        <v>53</v>
      </c>
      <c r="Q638" s="149"/>
      <c r="R638" s="149" t="s">
        <v>333</v>
      </c>
      <c r="S638" s="149" t="s">
        <v>289</v>
      </c>
      <c r="T638" s="149" t="s">
        <v>874</v>
      </c>
      <c r="U638" s="149" t="s">
        <v>267</v>
      </c>
      <c r="V638" s="149"/>
      <c r="W638" s="149"/>
      <c r="X638" s="149" t="s">
        <v>336</v>
      </c>
      <c r="Y638" s="149"/>
      <c r="Z638" s="149"/>
      <c r="AA638" s="149"/>
      <c r="AB638" s="149" t="s">
        <v>269</v>
      </c>
      <c r="AC638" s="149" t="s">
        <v>318</v>
      </c>
      <c r="AD638" s="149" t="s">
        <v>874</v>
      </c>
      <c r="AE638" s="149" t="s">
        <v>271</v>
      </c>
      <c r="AF638" s="149"/>
      <c r="AG638" s="149" t="s">
        <v>272</v>
      </c>
      <c r="AH638" s="149" t="s">
        <v>273</v>
      </c>
      <c r="AI638" s="158">
        <v>60</v>
      </c>
      <c r="AJ638" s="149"/>
      <c r="AK638" s="159" t="s">
        <v>274</v>
      </c>
      <c r="AL638" s="159" t="s">
        <v>274</v>
      </c>
      <c r="AM638" s="149" t="s">
        <v>274</v>
      </c>
      <c r="AN638" s="160">
        <v>4</v>
      </c>
      <c r="AO638" s="149"/>
      <c r="AP638" s="149" t="s">
        <v>274</v>
      </c>
      <c r="AQ638" s="149" t="s">
        <v>275</v>
      </c>
      <c r="AR638" s="158">
        <v>1</v>
      </c>
      <c r="AS638" s="149" t="s">
        <v>275</v>
      </c>
      <c r="AT638" s="149" t="s">
        <v>276</v>
      </c>
      <c r="AU638" s="161">
        <v>1</v>
      </c>
      <c r="AV638" s="159">
        <v>12820.51</v>
      </c>
      <c r="AW638" s="159">
        <v>512.82</v>
      </c>
      <c r="AX638" s="149" t="s">
        <v>274</v>
      </c>
      <c r="AY638" s="162">
        <v>0</v>
      </c>
      <c r="AZ638" s="162" t="s">
        <v>274</v>
      </c>
      <c r="BA638" s="162">
        <v>0</v>
      </c>
      <c r="BB638" s="159">
        <v>12307.69</v>
      </c>
      <c r="BC638" s="162" t="s">
        <v>274</v>
      </c>
      <c r="BD638" s="162">
        <v>0</v>
      </c>
      <c r="BE638" s="159">
        <v>512.82</v>
      </c>
      <c r="BF638" s="159">
        <v>512.82</v>
      </c>
      <c r="BG638" s="159">
        <v>12820.51</v>
      </c>
    </row>
    <row r="639" ht="28.05" customHeight="1" spans="1:59">
      <c r="A639" s="149"/>
      <c r="B639" s="149"/>
      <c r="C639" s="149"/>
      <c r="D639" s="149" t="s">
        <v>2609</v>
      </c>
      <c r="E639" s="340" t="s">
        <v>3260</v>
      </c>
      <c r="F639" s="149" t="s">
        <v>2609</v>
      </c>
      <c r="G639" s="149" t="s">
        <v>3261</v>
      </c>
      <c r="H639" s="149" t="s">
        <v>2842</v>
      </c>
      <c r="I639" s="149" t="s">
        <v>3262</v>
      </c>
      <c r="J639" s="149" t="s">
        <v>3263</v>
      </c>
      <c r="K639" s="149"/>
      <c r="L639" s="149" t="s">
        <v>262</v>
      </c>
      <c r="M639" s="149"/>
      <c r="N639" s="149" t="s">
        <v>263</v>
      </c>
      <c r="O639" s="149" t="s">
        <v>214</v>
      </c>
      <c r="P639" s="149" t="s">
        <v>53</v>
      </c>
      <c r="Q639" s="149"/>
      <c r="R639" s="149" t="s">
        <v>460</v>
      </c>
      <c r="S639" s="149" t="s">
        <v>289</v>
      </c>
      <c r="T639" s="149" t="s">
        <v>3264</v>
      </c>
      <c r="U639" s="149" t="s">
        <v>267</v>
      </c>
      <c r="V639" s="149"/>
      <c r="W639" s="149"/>
      <c r="X639" s="149" t="s">
        <v>310</v>
      </c>
      <c r="Y639" s="149"/>
      <c r="Z639" s="149"/>
      <c r="AA639" s="149"/>
      <c r="AB639" s="149" t="s">
        <v>269</v>
      </c>
      <c r="AC639" s="149" t="s">
        <v>318</v>
      </c>
      <c r="AD639" s="149" t="s">
        <v>3264</v>
      </c>
      <c r="AE639" s="149" t="s">
        <v>271</v>
      </c>
      <c r="AF639" s="149"/>
      <c r="AG639" s="149" t="s">
        <v>272</v>
      </c>
      <c r="AH639" s="149" t="s">
        <v>273</v>
      </c>
      <c r="AI639" s="158">
        <v>60</v>
      </c>
      <c r="AJ639" s="149"/>
      <c r="AK639" s="159" t="s">
        <v>274</v>
      </c>
      <c r="AL639" s="159" t="s">
        <v>274</v>
      </c>
      <c r="AM639" s="149" t="s">
        <v>274</v>
      </c>
      <c r="AN639" s="160">
        <v>4</v>
      </c>
      <c r="AO639" s="149"/>
      <c r="AP639" s="149" t="s">
        <v>274</v>
      </c>
      <c r="AQ639" s="149" t="s">
        <v>275</v>
      </c>
      <c r="AR639" s="158">
        <v>1</v>
      </c>
      <c r="AS639" s="149" t="s">
        <v>275</v>
      </c>
      <c r="AT639" s="149" t="s">
        <v>276</v>
      </c>
      <c r="AU639" s="161">
        <v>1</v>
      </c>
      <c r="AV639" s="159">
        <v>4264.96</v>
      </c>
      <c r="AW639" s="159">
        <v>170.6</v>
      </c>
      <c r="AX639" s="149" t="s">
        <v>274</v>
      </c>
      <c r="AY639" s="162">
        <v>0</v>
      </c>
      <c r="AZ639" s="162" t="s">
        <v>274</v>
      </c>
      <c r="BA639" s="162">
        <v>0</v>
      </c>
      <c r="BB639" s="159">
        <v>4094.36</v>
      </c>
      <c r="BC639" s="162" t="s">
        <v>274</v>
      </c>
      <c r="BD639" s="162">
        <v>0</v>
      </c>
      <c r="BE639" s="159">
        <v>170.6</v>
      </c>
      <c r="BF639" s="159">
        <v>170.6</v>
      </c>
      <c r="BG639" s="159">
        <v>4264.96</v>
      </c>
    </row>
    <row r="640" ht="28.05" customHeight="1" spans="1:59">
      <c r="A640" s="149"/>
      <c r="B640" s="149"/>
      <c r="C640" s="149"/>
      <c r="D640" s="149" t="s">
        <v>2609</v>
      </c>
      <c r="E640" s="340" t="s">
        <v>3265</v>
      </c>
      <c r="F640" s="149" t="s">
        <v>2609</v>
      </c>
      <c r="G640" s="149" t="s">
        <v>3266</v>
      </c>
      <c r="H640" s="149" t="s">
        <v>3267</v>
      </c>
      <c r="I640" s="149"/>
      <c r="J640" s="149" t="s">
        <v>3268</v>
      </c>
      <c r="K640" s="149"/>
      <c r="L640" s="149" t="s">
        <v>262</v>
      </c>
      <c r="M640" s="149"/>
      <c r="N640" s="149" t="s">
        <v>263</v>
      </c>
      <c r="O640" s="149" t="s">
        <v>214</v>
      </c>
      <c r="P640" s="149" t="s">
        <v>53</v>
      </c>
      <c r="Q640" s="149"/>
      <c r="R640" s="149" t="s">
        <v>3269</v>
      </c>
      <c r="S640" s="149" t="s">
        <v>289</v>
      </c>
      <c r="T640" s="149" t="s">
        <v>3270</v>
      </c>
      <c r="U640" s="149" t="s">
        <v>267</v>
      </c>
      <c r="V640" s="149"/>
      <c r="W640" s="149"/>
      <c r="X640" s="149" t="s">
        <v>310</v>
      </c>
      <c r="Y640" s="149"/>
      <c r="Z640" s="149"/>
      <c r="AA640" s="149"/>
      <c r="AB640" s="149" t="s">
        <v>269</v>
      </c>
      <c r="AC640" s="149" t="s">
        <v>318</v>
      </c>
      <c r="AD640" s="149" t="s">
        <v>3270</v>
      </c>
      <c r="AE640" s="149" t="s">
        <v>271</v>
      </c>
      <c r="AF640" s="149"/>
      <c r="AG640" s="149" t="s">
        <v>272</v>
      </c>
      <c r="AH640" s="149" t="s">
        <v>273</v>
      </c>
      <c r="AI640" s="158">
        <v>61</v>
      </c>
      <c r="AJ640" s="149"/>
      <c r="AK640" s="159" t="s">
        <v>274</v>
      </c>
      <c r="AL640" s="159" t="s">
        <v>274</v>
      </c>
      <c r="AM640" s="149" t="s">
        <v>274</v>
      </c>
      <c r="AN640" s="160">
        <v>0</v>
      </c>
      <c r="AO640" s="149"/>
      <c r="AP640" s="149" t="s">
        <v>274</v>
      </c>
      <c r="AQ640" s="149" t="s">
        <v>275</v>
      </c>
      <c r="AR640" s="158">
        <v>1</v>
      </c>
      <c r="AS640" s="149" t="s">
        <v>275</v>
      </c>
      <c r="AT640" s="149" t="s">
        <v>276</v>
      </c>
      <c r="AU640" s="161">
        <v>1</v>
      </c>
      <c r="AV640" s="159">
        <v>5495.73</v>
      </c>
      <c r="AW640" s="159">
        <v>0</v>
      </c>
      <c r="AX640" s="149" t="s">
        <v>274</v>
      </c>
      <c r="AY640" s="162">
        <v>0</v>
      </c>
      <c r="AZ640" s="162" t="s">
        <v>274</v>
      </c>
      <c r="BA640" s="159">
        <v>150</v>
      </c>
      <c r="BB640" s="159">
        <v>5425.9</v>
      </c>
      <c r="BC640" s="162" t="s">
        <v>274</v>
      </c>
      <c r="BD640" s="159">
        <v>69.83</v>
      </c>
      <c r="BE640" s="159">
        <v>69.83</v>
      </c>
      <c r="BF640" s="162">
        <v>0</v>
      </c>
      <c r="BG640" s="159">
        <v>5495.73</v>
      </c>
    </row>
    <row r="641" ht="28.05" customHeight="1" spans="1:59">
      <c r="A641" s="149"/>
      <c r="B641" s="149"/>
      <c r="C641" s="149"/>
      <c r="D641" s="149" t="s">
        <v>2609</v>
      </c>
      <c r="E641" s="340" t="s">
        <v>3271</v>
      </c>
      <c r="F641" s="149" t="s">
        <v>2609</v>
      </c>
      <c r="G641" s="149" t="s">
        <v>3272</v>
      </c>
      <c r="H641" s="149" t="s">
        <v>2612</v>
      </c>
      <c r="I641" s="149" t="s">
        <v>3273</v>
      </c>
      <c r="J641" s="149" t="s">
        <v>3274</v>
      </c>
      <c r="K641" s="149"/>
      <c r="L641" s="149" t="s">
        <v>262</v>
      </c>
      <c r="M641" s="149"/>
      <c r="N641" s="149" t="s">
        <v>263</v>
      </c>
      <c r="O641" s="149" t="s">
        <v>214</v>
      </c>
      <c r="P641" s="149" t="s">
        <v>53</v>
      </c>
      <c r="Q641" s="149"/>
      <c r="R641" s="149" t="s">
        <v>3275</v>
      </c>
      <c r="S641" s="149" t="s">
        <v>1185</v>
      </c>
      <c r="T641" s="149" t="s">
        <v>3276</v>
      </c>
      <c r="U641" s="149" t="s">
        <v>267</v>
      </c>
      <c r="V641" s="149"/>
      <c r="W641" s="149"/>
      <c r="X641" s="149" t="s">
        <v>1420</v>
      </c>
      <c r="Y641" s="149"/>
      <c r="Z641" s="149"/>
      <c r="AA641" s="149"/>
      <c r="AB641" s="149" t="s">
        <v>269</v>
      </c>
      <c r="AC641" s="149" t="s">
        <v>318</v>
      </c>
      <c r="AD641" s="149" t="s">
        <v>3276</v>
      </c>
      <c r="AE641" s="149" t="s">
        <v>271</v>
      </c>
      <c r="AF641" s="149"/>
      <c r="AG641" s="149" t="s">
        <v>272</v>
      </c>
      <c r="AH641" s="149" t="s">
        <v>273</v>
      </c>
      <c r="AI641" s="158">
        <v>61</v>
      </c>
      <c r="AJ641" s="149"/>
      <c r="AK641" s="159" t="s">
        <v>274</v>
      </c>
      <c r="AL641" s="159" t="s">
        <v>274</v>
      </c>
      <c r="AM641" s="149" t="s">
        <v>274</v>
      </c>
      <c r="AN641" s="160">
        <v>0</v>
      </c>
      <c r="AO641" s="149"/>
      <c r="AP641" s="149" t="s">
        <v>274</v>
      </c>
      <c r="AQ641" s="149" t="s">
        <v>275</v>
      </c>
      <c r="AR641" s="158">
        <v>1</v>
      </c>
      <c r="AS641" s="149" t="s">
        <v>275</v>
      </c>
      <c r="AT641" s="149" t="s">
        <v>276</v>
      </c>
      <c r="AU641" s="161">
        <v>1</v>
      </c>
      <c r="AV641" s="159">
        <v>2819.53</v>
      </c>
      <c r="AW641" s="159">
        <v>0</v>
      </c>
      <c r="AX641" s="149" t="s">
        <v>274</v>
      </c>
      <c r="AY641" s="162">
        <v>0</v>
      </c>
      <c r="AZ641" s="162" t="s">
        <v>274</v>
      </c>
      <c r="BA641" s="159">
        <v>100</v>
      </c>
      <c r="BB641" s="159">
        <v>2806.75</v>
      </c>
      <c r="BC641" s="162" t="s">
        <v>274</v>
      </c>
      <c r="BD641" s="159">
        <v>12.78</v>
      </c>
      <c r="BE641" s="159">
        <v>12.78</v>
      </c>
      <c r="BF641" s="162">
        <v>0</v>
      </c>
      <c r="BG641" s="159">
        <v>2819.53</v>
      </c>
    </row>
    <row r="642" ht="28.05" customHeight="1" spans="1:59">
      <c r="A642" s="149"/>
      <c r="B642" s="149"/>
      <c r="C642" s="149"/>
      <c r="D642" s="149" t="s">
        <v>2609</v>
      </c>
      <c r="E642" s="340" t="s">
        <v>3277</v>
      </c>
      <c r="F642" s="149" t="s">
        <v>2609</v>
      </c>
      <c r="G642" s="149" t="s">
        <v>3278</v>
      </c>
      <c r="H642" s="149" t="s">
        <v>3279</v>
      </c>
      <c r="I642" s="149" t="s">
        <v>3280</v>
      </c>
      <c r="J642" s="149" t="s">
        <v>3281</v>
      </c>
      <c r="K642" s="149"/>
      <c r="L642" s="149" t="s">
        <v>262</v>
      </c>
      <c r="M642" s="149"/>
      <c r="N642" s="149" t="s">
        <v>263</v>
      </c>
      <c r="O642" s="149" t="s">
        <v>214</v>
      </c>
      <c r="P642" s="149" t="s">
        <v>53</v>
      </c>
      <c r="Q642" s="149"/>
      <c r="R642" s="149" t="s">
        <v>3282</v>
      </c>
      <c r="S642" s="149" t="s">
        <v>483</v>
      </c>
      <c r="T642" s="149" t="s">
        <v>1035</v>
      </c>
      <c r="U642" s="149" t="s">
        <v>267</v>
      </c>
      <c r="V642" s="149"/>
      <c r="W642" s="149"/>
      <c r="X642" s="149" t="s">
        <v>268</v>
      </c>
      <c r="Y642" s="149"/>
      <c r="Z642" s="149"/>
      <c r="AA642" s="149"/>
      <c r="AB642" s="149" t="s">
        <v>269</v>
      </c>
      <c r="AC642" s="149" t="s">
        <v>318</v>
      </c>
      <c r="AD642" s="149" t="s">
        <v>1035</v>
      </c>
      <c r="AE642" s="149" t="s">
        <v>271</v>
      </c>
      <c r="AF642" s="149"/>
      <c r="AG642" s="149" t="s">
        <v>272</v>
      </c>
      <c r="AH642" s="149" t="s">
        <v>273</v>
      </c>
      <c r="AI642" s="158">
        <v>61</v>
      </c>
      <c r="AJ642" s="149"/>
      <c r="AK642" s="159" t="s">
        <v>274</v>
      </c>
      <c r="AL642" s="159" t="s">
        <v>274</v>
      </c>
      <c r="AM642" s="149" t="s">
        <v>274</v>
      </c>
      <c r="AN642" s="160">
        <v>0</v>
      </c>
      <c r="AO642" s="149"/>
      <c r="AP642" s="149" t="s">
        <v>274</v>
      </c>
      <c r="AQ642" s="149" t="s">
        <v>275</v>
      </c>
      <c r="AR642" s="158">
        <v>1</v>
      </c>
      <c r="AS642" s="149" t="s">
        <v>275</v>
      </c>
      <c r="AT642" s="149" t="s">
        <v>276</v>
      </c>
      <c r="AU642" s="161">
        <v>1</v>
      </c>
      <c r="AV642" s="159">
        <v>4188.03</v>
      </c>
      <c r="AW642" s="159">
        <v>0</v>
      </c>
      <c r="AX642" s="149" t="s">
        <v>274</v>
      </c>
      <c r="AY642" s="162">
        <v>0</v>
      </c>
      <c r="AZ642" s="162" t="s">
        <v>274</v>
      </c>
      <c r="BA642" s="159">
        <v>100</v>
      </c>
      <c r="BB642" s="159">
        <v>4120.51</v>
      </c>
      <c r="BC642" s="162" t="s">
        <v>274</v>
      </c>
      <c r="BD642" s="159">
        <v>67.52</v>
      </c>
      <c r="BE642" s="159">
        <v>67.52</v>
      </c>
      <c r="BF642" s="162">
        <v>0</v>
      </c>
      <c r="BG642" s="159">
        <v>4188.03</v>
      </c>
    </row>
    <row r="643" ht="28.05" customHeight="1" spans="1:59">
      <c r="A643" s="149"/>
      <c r="B643" s="149"/>
      <c r="C643" s="149"/>
      <c r="D643" s="149" t="s">
        <v>2609</v>
      </c>
      <c r="E643" s="340" t="s">
        <v>3283</v>
      </c>
      <c r="F643" s="149" t="s">
        <v>2609</v>
      </c>
      <c r="G643" s="149" t="s">
        <v>3284</v>
      </c>
      <c r="H643" s="149" t="s">
        <v>2770</v>
      </c>
      <c r="I643" s="149" t="s">
        <v>3285</v>
      </c>
      <c r="J643" s="149" t="s">
        <v>3286</v>
      </c>
      <c r="K643" s="149"/>
      <c r="L643" s="149" t="s">
        <v>262</v>
      </c>
      <c r="M643" s="149"/>
      <c r="N643" s="149" t="s">
        <v>263</v>
      </c>
      <c r="O643" s="149" t="s">
        <v>214</v>
      </c>
      <c r="P643" s="149" t="s">
        <v>53</v>
      </c>
      <c r="Q643" s="149"/>
      <c r="R643" s="149" t="s">
        <v>296</v>
      </c>
      <c r="S643" s="149" t="s">
        <v>289</v>
      </c>
      <c r="T643" s="149" t="s">
        <v>2330</v>
      </c>
      <c r="U643" s="149" t="s">
        <v>267</v>
      </c>
      <c r="V643" s="149"/>
      <c r="W643" s="149"/>
      <c r="X643" s="149" t="s">
        <v>336</v>
      </c>
      <c r="Y643" s="149"/>
      <c r="Z643" s="149"/>
      <c r="AA643" s="149"/>
      <c r="AB643" s="149" t="s">
        <v>269</v>
      </c>
      <c r="AC643" s="149" t="s">
        <v>318</v>
      </c>
      <c r="AD643" s="149" t="s">
        <v>2330</v>
      </c>
      <c r="AE643" s="149" t="s">
        <v>271</v>
      </c>
      <c r="AF643" s="149"/>
      <c r="AG643" s="149" t="s">
        <v>272</v>
      </c>
      <c r="AH643" s="149" t="s">
        <v>273</v>
      </c>
      <c r="AI643" s="158">
        <v>61</v>
      </c>
      <c r="AJ643" s="149"/>
      <c r="AK643" s="159" t="s">
        <v>274</v>
      </c>
      <c r="AL643" s="159" t="s">
        <v>274</v>
      </c>
      <c r="AM643" s="149" t="s">
        <v>274</v>
      </c>
      <c r="AN643" s="160">
        <v>0</v>
      </c>
      <c r="AO643" s="149"/>
      <c r="AP643" s="149" t="s">
        <v>274</v>
      </c>
      <c r="AQ643" s="149" t="s">
        <v>275</v>
      </c>
      <c r="AR643" s="158">
        <v>1</v>
      </c>
      <c r="AS643" s="149" t="s">
        <v>275</v>
      </c>
      <c r="AT643" s="149" t="s">
        <v>276</v>
      </c>
      <c r="AU643" s="161">
        <v>1</v>
      </c>
      <c r="AV643" s="159">
        <v>3205.12</v>
      </c>
      <c r="AW643" s="159">
        <v>0</v>
      </c>
      <c r="AX643" s="149" t="s">
        <v>274</v>
      </c>
      <c r="AY643" s="162">
        <v>0</v>
      </c>
      <c r="AZ643" s="162" t="s">
        <v>274</v>
      </c>
      <c r="BA643" s="159">
        <v>100</v>
      </c>
      <c r="BB643" s="159">
        <v>3176.92</v>
      </c>
      <c r="BC643" s="162" t="s">
        <v>274</v>
      </c>
      <c r="BD643" s="159">
        <v>28.2</v>
      </c>
      <c r="BE643" s="159">
        <v>28.2</v>
      </c>
      <c r="BF643" s="162">
        <v>0</v>
      </c>
      <c r="BG643" s="159">
        <v>3205.12</v>
      </c>
    </row>
    <row r="644" ht="28.05" customHeight="1" spans="1:59">
      <c r="A644" s="149"/>
      <c r="B644" s="149"/>
      <c r="C644" s="149"/>
      <c r="D644" s="149" t="s">
        <v>2609</v>
      </c>
      <c r="E644" s="340" t="s">
        <v>3287</v>
      </c>
      <c r="F644" s="149" t="s">
        <v>2609</v>
      </c>
      <c r="G644" s="149" t="s">
        <v>3288</v>
      </c>
      <c r="H644" s="149" t="s">
        <v>2770</v>
      </c>
      <c r="I644" s="149" t="s">
        <v>3285</v>
      </c>
      <c r="J644" s="149" t="s">
        <v>3289</v>
      </c>
      <c r="K644" s="149"/>
      <c r="L644" s="149" t="s">
        <v>262</v>
      </c>
      <c r="M644" s="149"/>
      <c r="N644" s="149" t="s">
        <v>263</v>
      </c>
      <c r="O644" s="149" t="s">
        <v>214</v>
      </c>
      <c r="P644" s="149" t="s">
        <v>53</v>
      </c>
      <c r="Q644" s="149"/>
      <c r="R644" s="149" t="s">
        <v>296</v>
      </c>
      <c r="S644" s="149" t="s">
        <v>289</v>
      </c>
      <c r="T644" s="149" t="s">
        <v>2330</v>
      </c>
      <c r="U644" s="149" t="s">
        <v>267</v>
      </c>
      <c r="V644" s="149"/>
      <c r="W644" s="149"/>
      <c r="X644" s="149" t="s">
        <v>336</v>
      </c>
      <c r="Y644" s="149"/>
      <c r="Z644" s="149"/>
      <c r="AA644" s="149"/>
      <c r="AB644" s="149" t="s">
        <v>269</v>
      </c>
      <c r="AC644" s="149" t="s">
        <v>318</v>
      </c>
      <c r="AD644" s="149" t="s">
        <v>2330</v>
      </c>
      <c r="AE644" s="149" t="s">
        <v>271</v>
      </c>
      <c r="AF644" s="149"/>
      <c r="AG644" s="149" t="s">
        <v>272</v>
      </c>
      <c r="AH644" s="149" t="s">
        <v>273</v>
      </c>
      <c r="AI644" s="158">
        <v>61</v>
      </c>
      <c r="AJ644" s="149"/>
      <c r="AK644" s="159" t="s">
        <v>274</v>
      </c>
      <c r="AL644" s="159" t="s">
        <v>274</v>
      </c>
      <c r="AM644" s="149" t="s">
        <v>274</v>
      </c>
      <c r="AN644" s="160">
        <v>0</v>
      </c>
      <c r="AO644" s="149"/>
      <c r="AP644" s="149" t="s">
        <v>274</v>
      </c>
      <c r="AQ644" s="149" t="s">
        <v>275</v>
      </c>
      <c r="AR644" s="158">
        <v>1</v>
      </c>
      <c r="AS644" s="149" t="s">
        <v>275</v>
      </c>
      <c r="AT644" s="149" t="s">
        <v>276</v>
      </c>
      <c r="AU644" s="161">
        <v>1</v>
      </c>
      <c r="AV644" s="159">
        <v>3205.13</v>
      </c>
      <c r="AW644" s="159">
        <v>0</v>
      </c>
      <c r="AX644" s="149" t="s">
        <v>274</v>
      </c>
      <c r="AY644" s="162">
        <v>0</v>
      </c>
      <c r="AZ644" s="162" t="s">
        <v>274</v>
      </c>
      <c r="BA644" s="159">
        <v>100</v>
      </c>
      <c r="BB644" s="159">
        <v>3176.92</v>
      </c>
      <c r="BC644" s="162" t="s">
        <v>274</v>
      </c>
      <c r="BD644" s="159">
        <v>28.21</v>
      </c>
      <c r="BE644" s="159">
        <v>28.21</v>
      </c>
      <c r="BF644" s="162">
        <v>0</v>
      </c>
      <c r="BG644" s="159">
        <v>3205.13</v>
      </c>
    </row>
    <row r="645" ht="28.05" customHeight="1" spans="1:59">
      <c r="A645" s="149"/>
      <c r="B645" s="149"/>
      <c r="C645" s="149"/>
      <c r="D645" s="149" t="s">
        <v>2609</v>
      </c>
      <c r="E645" s="340" t="s">
        <v>3290</v>
      </c>
      <c r="F645" s="149" t="s">
        <v>2609</v>
      </c>
      <c r="G645" s="149" t="s">
        <v>3291</v>
      </c>
      <c r="H645" s="149" t="s">
        <v>2770</v>
      </c>
      <c r="I645" s="149" t="s">
        <v>3285</v>
      </c>
      <c r="J645" s="149" t="s">
        <v>3292</v>
      </c>
      <c r="K645" s="149"/>
      <c r="L645" s="149" t="s">
        <v>262</v>
      </c>
      <c r="M645" s="149"/>
      <c r="N645" s="149" t="s">
        <v>263</v>
      </c>
      <c r="O645" s="149" t="s">
        <v>214</v>
      </c>
      <c r="P645" s="149" t="s">
        <v>53</v>
      </c>
      <c r="Q645" s="149"/>
      <c r="R645" s="149" t="s">
        <v>927</v>
      </c>
      <c r="S645" s="149" t="s">
        <v>289</v>
      </c>
      <c r="T645" s="149" t="s">
        <v>2330</v>
      </c>
      <c r="U645" s="149" t="s">
        <v>267</v>
      </c>
      <c r="V645" s="149"/>
      <c r="W645" s="149"/>
      <c r="X645" s="149" t="s">
        <v>1047</v>
      </c>
      <c r="Y645" s="149"/>
      <c r="Z645" s="149"/>
      <c r="AA645" s="149"/>
      <c r="AB645" s="149" t="s">
        <v>269</v>
      </c>
      <c r="AC645" s="149" t="s">
        <v>318</v>
      </c>
      <c r="AD645" s="149" t="s">
        <v>2330</v>
      </c>
      <c r="AE645" s="149" t="s">
        <v>271</v>
      </c>
      <c r="AF645" s="149"/>
      <c r="AG645" s="149" t="s">
        <v>272</v>
      </c>
      <c r="AH645" s="149" t="s">
        <v>273</v>
      </c>
      <c r="AI645" s="158">
        <v>61</v>
      </c>
      <c r="AJ645" s="149"/>
      <c r="AK645" s="159" t="s">
        <v>274</v>
      </c>
      <c r="AL645" s="159" t="s">
        <v>274</v>
      </c>
      <c r="AM645" s="149" t="s">
        <v>274</v>
      </c>
      <c r="AN645" s="160">
        <v>0</v>
      </c>
      <c r="AO645" s="149"/>
      <c r="AP645" s="149" t="s">
        <v>274</v>
      </c>
      <c r="AQ645" s="149" t="s">
        <v>275</v>
      </c>
      <c r="AR645" s="158">
        <v>1</v>
      </c>
      <c r="AS645" s="149" t="s">
        <v>275</v>
      </c>
      <c r="AT645" s="149" t="s">
        <v>276</v>
      </c>
      <c r="AU645" s="161">
        <v>1</v>
      </c>
      <c r="AV645" s="159">
        <v>3205.13</v>
      </c>
      <c r="AW645" s="159">
        <v>0</v>
      </c>
      <c r="AX645" s="149" t="s">
        <v>274</v>
      </c>
      <c r="AY645" s="162">
        <v>0</v>
      </c>
      <c r="AZ645" s="162" t="s">
        <v>274</v>
      </c>
      <c r="BA645" s="159">
        <v>100</v>
      </c>
      <c r="BB645" s="159">
        <v>3176.92</v>
      </c>
      <c r="BC645" s="162" t="s">
        <v>274</v>
      </c>
      <c r="BD645" s="159">
        <v>28.21</v>
      </c>
      <c r="BE645" s="159">
        <v>28.21</v>
      </c>
      <c r="BF645" s="162">
        <v>0</v>
      </c>
      <c r="BG645" s="159">
        <v>3205.13</v>
      </c>
    </row>
    <row r="646" ht="28.05" customHeight="1" spans="1:59">
      <c r="A646" s="149"/>
      <c r="B646" s="149"/>
      <c r="C646" s="149"/>
      <c r="D646" s="149" t="s">
        <v>2609</v>
      </c>
      <c r="E646" s="340" t="s">
        <v>3293</v>
      </c>
      <c r="F646" s="149" t="s">
        <v>2609</v>
      </c>
      <c r="G646" s="149" t="s">
        <v>3294</v>
      </c>
      <c r="H646" s="149" t="s">
        <v>2770</v>
      </c>
      <c r="I646" s="149" t="s">
        <v>3295</v>
      </c>
      <c r="J646" s="149" t="s">
        <v>3296</v>
      </c>
      <c r="K646" s="149"/>
      <c r="L646" s="149" t="s">
        <v>262</v>
      </c>
      <c r="M646" s="149"/>
      <c r="N646" s="149" t="s">
        <v>263</v>
      </c>
      <c r="O646" s="149" t="s">
        <v>214</v>
      </c>
      <c r="P646" s="149" t="s">
        <v>53</v>
      </c>
      <c r="Q646" s="149"/>
      <c r="R646" s="149" t="s">
        <v>3297</v>
      </c>
      <c r="S646" s="149" t="s">
        <v>289</v>
      </c>
      <c r="T646" s="149" t="s">
        <v>70</v>
      </c>
      <c r="U646" s="149" t="s">
        <v>267</v>
      </c>
      <c r="V646" s="149"/>
      <c r="W646" s="149"/>
      <c r="X646" s="149" t="s">
        <v>51</v>
      </c>
      <c r="Y646" s="149"/>
      <c r="Z646" s="149"/>
      <c r="AA646" s="149"/>
      <c r="AB646" s="149" t="s">
        <v>269</v>
      </c>
      <c r="AC646" s="149" t="s">
        <v>318</v>
      </c>
      <c r="AD646" s="149" t="s">
        <v>70</v>
      </c>
      <c r="AE646" s="149" t="s">
        <v>271</v>
      </c>
      <c r="AF646" s="149"/>
      <c r="AG646" s="149" t="s">
        <v>272</v>
      </c>
      <c r="AH646" s="149" t="s">
        <v>273</v>
      </c>
      <c r="AI646" s="158">
        <v>61</v>
      </c>
      <c r="AJ646" s="149"/>
      <c r="AK646" s="159" t="s">
        <v>274</v>
      </c>
      <c r="AL646" s="159" t="s">
        <v>274</v>
      </c>
      <c r="AM646" s="149" t="s">
        <v>274</v>
      </c>
      <c r="AN646" s="149"/>
      <c r="AO646" s="149"/>
      <c r="AP646" s="149" t="s">
        <v>274</v>
      </c>
      <c r="AQ646" s="149" t="s">
        <v>275</v>
      </c>
      <c r="AR646" s="158">
        <v>1</v>
      </c>
      <c r="AS646" s="149" t="s">
        <v>275</v>
      </c>
      <c r="AT646" s="149" t="s">
        <v>276</v>
      </c>
      <c r="AU646" s="161">
        <v>1</v>
      </c>
      <c r="AV646" s="159">
        <v>3247.86</v>
      </c>
      <c r="AW646" s="159">
        <v>0</v>
      </c>
      <c r="AX646" s="149" t="s">
        <v>274</v>
      </c>
      <c r="AY646" s="149"/>
      <c r="AZ646" s="162" t="s">
        <v>274</v>
      </c>
      <c r="BA646" s="159">
        <v>100</v>
      </c>
      <c r="BB646" s="159">
        <v>3217.95</v>
      </c>
      <c r="BC646" s="162" t="s">
        <v>274</v>
      </c>
      <c r="BD646" s="159">
        <v>29.91</v>
      </c>
      <c r="BE646" s="159">
        <v>29.91</v>
      </c>
      <c r="BF646" s="162">
        <v>0</v>
      </c>
      <c r="BG646" s="159">
        <v>3247.86</v>
      </c>
    </row>
    <row r="647" ht="28.05" customHeight="1" spans="1:59">
      <c r="A647" s="149"/>
      <c r="B647" s="149"/>
      <c r="C647" s="149"/>
      <c r="D647" s="149" t="s">
        <v>2609</v>
      </c>
      <c r="E647" s="340" t="s">
        <v>3298</v>
      </c>
      <c r="F647" s="149" t="s">
        <v>2609</v>
      </c>
      <c r="G647" s="149" t="s">
        <v>3299</v>
      </c>
      <c r="H647" s="149" t="s">
        <v>2770</v>
      </c>
      <c r="I647" s="149" t="s">
        <v>3300</v>
      </c>
      <c r="J647" s="149" t="s">
        <v>3301</v>
      </c>
      <c r="K647" s="149"/>
      <c r="L647" s="149" t="s">
        <v>262</v>
      </c>
      <c r="M647" s="149"/>
      <c r="N647" s="149" t="s">
        <v>263</v>
      </c>
      <c r="O647" s="149" t="s">
        <v>214</v>
      </c>
      <c r="P647" s="149" t="s">
        <v>53</v>
      </c>
      <c r="Q647" s="149"/>
      <c r="R647" s="149" t="s">
        <v>3297</v>
      </c>
      <c r="S647" s="149" t="s">
        <v>289</v>
      </c>
      <c r="T647" s="149" t="s">
        <v>70</v>
      </c>
      <c r="U647" s="149" t="s">
        <v>267</v>
      </c>
      <c r="V647" s="149"/>
      <c r="W647" s="149"/>
      <c r="X647" s="149" t="s">
        <v>51</v>
      </c>
      <c r="Y647" s="149"/>
      <c r="Z647" s="149"/>
      <c r="AA647" s="149"/>
      <c r="AB647" s="149" t="s">
        <v>269</v>
      </c>
      <c r="AC647" s="149" t="s">
        <v>318</v>
      </c>
      <c r="AD647" s="149" t="s">
        <v>70</v>
      </c>
      <c r="AE647" s="149" t="s">
        <v>271</v>
      </c>
      <c r="AF647" s="149"/>
      <c r="AG647" s="149" t="s">
        <v>272</v>
      </c>
      <c r="AH647" s="149" t="s">
        <v>273</v>
      </c>
      <c r="AI647" s="158">
        <v>61</v>
      </c>
      <c r="AJ647" s="149"/>
      <c r="AK647" s="159" t="s">
        <v>274</v>
      </c>
      <c r="AL647" s="159" t="s">
        <v>274</v>
      </c>
      <c r="AM647" s="149" t="s">
        <v>274</v>
      </c>
      <c r="AN647" s="149"/>
      <c r="AO647" s="149"/>
      <c r="AP647" s="149" t="s">
        <v>274</v>
      </c>
      <c r="AQ647" s="149" t="s">
        <v>275</v>
      </c>
      <c r="AR647" s="158">
        <v>1</v>
      </c>
      <c r="AS647" s="149" t="s">
        <v>275</v>
      </c>
      <c r="AT647" s="149" t="s">
        <v>276</v>
      </c>
      <c r="AU647" s="161">
        <v>1</v>
      </c>
      <c r="AV647" s="159">
        <v>3247.87</v>
      </c>
      <c r="AW647" s="159">
        <v>0</v>
      </c>
      <c r="AX647" s="149" t="s">
        <v>274</v>
      </c>
      <c r="AY647" s="149"/>
      <c r="AZ647" s="162" t="s">
        <v>274</v>
      </c>
      <c r="BA647" s="159">
        <v>100</v>
      </c>
      <c r="BB647" s="159">
        <v>3217.96</v>
      </c>
      <c r="BC647" s="162" t="s">
        <v>274</v>
      </c>
      <c r="BD647" s="159">
        <v>29.91</v>
      </c>
      <c r="BE647" s="159">
        <v>29.91</v>
      </c>
      <c r="BF647" s="162">
        <v>0</v>
      </c>
      <c r="BG647" s="159">
        <v>3247.87</v>
      </c>
    </row>
    <row r="648" ht="28.05" customHeight="1" spans="1:59">
      <c r="A648" s="149"/>
      <c r="B648" s="149"/>
      <c r="C648" s="149"/>
      <c r="D648" s="149" t="s">
        <v>2609</v>
      </c>
      <c r="E648" s="340" t="s">
        <v>3302</v>
      </c>
      <c r="F648" s="149" t="s">
        <v>2609</v>
      </c>
      <c r="G648" s="149" t="s">
        <v>3303</v>
      </c>
      <c r="H648" s="149" t="s">
        <v>2720</v>
      </c>
      <c r="I648" s="149" t="s">
        <v>3304</v>
      </c>
      <c r="J648" s="149" t="s">
        <v>3305</v>
      </c>
      <c r="K648" s="149"/>
      <c r="L648" s="149" t="s">
        <v>262</v>
      </c>
      <c r="M648" s="149"/>
      <c r="N648" s="149" t="s">
        <v>263</v>
      </c>
      <c r="O648" s="149" t="s">
        <v>214</v>
      </c>
      <c r="P648" s="149" t="s">
        <v>53</v>
      </c>
      <c r="Q648" s="149"/>
      <c r="R648" s="149" t="s">
        <v>460</v>
      </c>
      <c r="S648" s="149" t="s">
        <v>289</v>
      </c>
      <c r="T648" s="149" t="s">
        <v>2366</v>
      </c>
      <c r="U648" s="149" t="s">
        <v>267</v>
      </c>
      <c r="V648" s="149"/>
      <c r="W648" s="149"/>
      <c r="X648" s="149" t="s">
        <v>1351</v>
      </c>
      <c r="Y648" s="149"/>
      <c r="Z648" s="149"/>
      <c r="AA648" s="149"/>
      <c r="AB648" s="149" t="s">
        <v>269</v>
      </c>
      <c r="AC648" s="149" t="s">
        <v>318</v>
      </c>
      <c r="AD648" s="149" t="s">
        <v>2366</v>
      </c>
      <c r="AE648" s="149" t="s">
        <v>271</v>
      </c>
      <c r="AF648" s="149"/>
      <c r="AG648" s="149" t="s">
        <v>272</v>
      </c>
      <c r="AH648" s="149" t="s">
        <v>273</v>
      </c>
      <c r="AI648" s="158">
        <v>60</v>
      </c>
      <c r="AJ648" s="149"/>
      <c r="AK648" s="159" t="s">
        <v>274</v>
      </c>
      <c r="AL648" s="159" t="s">
        <v>274</v>
      </c>
      <c r="AM648" s="149" t="s">
        <v>274</v>
      </c>
      <c r="AN648" s="160">
        <v>4</v>
      </c>
      <c r="AO648" s="149"/>
      <c r="AP648" s="149" t="s">
        <v>274</v>
      </c>
      <c r="AQ648" s="149" t="s">
        <v>275</v>
      </c>
      <c r="AR648" s="158">
        <v>1</v>
      </c>
      <c r="AS648" s="149" t="s">
        <v>275</v>
      </c>
      <c r="AT648" s="149" t="s">
        <v>276</v>
      </c>
      <c r="AU648" s="161">
        <v>1</v>
      </c>
      <c r="AV648" s="159">
        <v>3632.48</v>
      </c>
      <c r="AW648" s="159">
        <v>145.3</v>
      </c>
      <c r="AX648" s="149" t="s">
        <v>274</v>
      </c>
      <c r="AY648" s="162">
        <v>0</v>
      </c>
      <c r="AZ648" s="162" t="s">
        <v>274</v>
      </c>
      <c r="BA648" s="162">
        <v>0</v>
      </c>
      <c r="BB648" s="159">
        <v>3487.18</v>
      </c>
      <c r="BC648" s="162" t="s">
        <v>274</v>
      </c>
      <c r="BD648" s="162">
        <v>0</v>
      </c>
      <c r="BE648" s="159">
        <v>145.3</v>
      </c>
      <c r="BF648" s="159">
        <v>145.3</v>
      </c>
      <c r="BG648" s="159">
        <v>3632.48</v>
      </c>
    </row>
    <row r="649" ht="28.05" customHeight="1" spans="1:59">
      <c r="A649" s="149"/>
      <c r="B649" s="149"/>
      <c r="C649" s="149"/>
      <c r="D649" s="149" t="s">
        <v>2609</v>
      </c>
      <c r="E649" s="340" t="s">
        <v>3306</v>
      </c>
      <c r="F649" s="149" t="s">
        <v>2609</v>
      </c>
      <c r="G649" s="149" t="s">
        <v>3307</v>
      </c>
      <c r="H649" s="149" t="s">
        <v>2720</v>
      </c>
      <c r="I649" s="149"/>
      <c r="J649" s="149" t="s">
        <v>3308</v>
      </c>
      <c r="K649" s="149"/>
      <c r="L649" s="149" t="s">
        <v>262</v>
      </c>
      <c r="M649" s="149"/>
      <c r="N649" s="149" t="s">
        <v>263</v>
      </c>
      <c r="O649" s="149" t="s">
        <v>214</v>
      </c>
      <c r="P649" s="149" t="s">
        <v>53</v>
      </c>
      <c r="Q649" s="149"/>
      <c r="R649" s="149" t="s">
        <v>3209</v>
      </c>
      <c r="S649" s="149" t="s">
        <v>289</v>
      </c>
      <c r="T649" s="149" t="s">
        <v>3309</v>
      </c>
      <c r="U649" s="149" t="s">
        <v>267</v>
      </c>
      <c r="V649" s="149"/>
      <c r="W649" s="149"/>
      <c r="X649" s="149" t="s">
        <v>51</v>
      </c>
      <c r="Y649" s="149"/>
      <c r="Z649" s="149"/>
      <c r="AA649" s="149"/>
      <c r="AB649" s="149" t="s">
        <v>269</v>
      </c>
      <c r="AC649" s="149" t="s">
        <v>318</v>
      </c>
      <c r="AD649" s="149" t="s">
        <v>3309</v>
      </c>
      <c r="AE649" s="149" t="s">
        <v>271</v>
      </c>
      <c r="AF649" s="149"/>
      <c r="AG649" s="149" t="s">
        <v>272</v>
      </c>
      <c r="AH649" s="149" t="s">
        <v>273</v>
      </c>
      <c r="AI649" s="158">
        <v>60</v>
      </c>
      <c r="AJ649" s="149"/>
      <c r="AK649" s="159" t="s">
        <v>274</v>
      </c>
      <c r="AL649" s="159" t="s">
        <v>274</v>
      </c>
      <c r="AM649" s="149" t="s">
        <v>274</v>
      </c>
      <c r="AN649" s="160">
        <v>4</v>
      </c>
      <c r="AO649" s="149"/>
      <c r="AP649" s="149" t="s">
        <v>274</v>
      </c>
      <c r="AQ649" s="149" t="s">
        <v>275</v>
      </c>
      <c r="AR649" s="158">
        <v>1</v>
      </c>
      <c r="AS649" s="149" t="s">
        <v>275</v>
      </c>
      <c r="AT649" s="149" t="s">
        <v>276</v>
      </c>
      <c r="AU649" s="161">
        <v>1</v>
      </c>
      <c r="AV649" s="159">
        <v>3632.48</v>
      </c>
      <c r="AW649" s="159">
        <v>145.3</v>
      </c>
      <c r="AX649" s="149" t="s">
        <v>274</v>
      </c>
      <c r="AY649" s="149"/>
      <c r="AZ649" s="162" t="s">
        <v>274</v>
      </c>
      <c r="BA649" s="162">
        <v>0</v>
      </c>
      <c r="BB649" s="159">
        <v>3487.18</v>
      </c>
      <c r="BC649" s="162" t="s">
        <v>274</v>
      </c>
      <c r="BD649" s="162">
        <v>0</v>
      </c>
      <c r="BE649" s="159">
        <v>145.3</v>
      </c>
      <c r="BF649" s="159">
        <v>145.3</v>
      </c>
      <c r="BG649" s="159">
        <v>3632.48</v>
      </c>
    </row>
    <row r="650" ht="28.05" customHeight="1" spans="1:59">
      <c r="A650" s="149"/>
      <c r="B650" s="149"/>
      <c r="C650" s="149"/>
      <c r="D650" s="149" t="s">
        <v>2609</v>
      </c>
      <c r="E650" s="340" t="s">
        <v>3310</v>
      </c>
      <c r="F650" s="149" t="s">
        <v>2609</v>
      </c>
      <c r="G650" s="149" t="s">
        <v>3311</v>
      </c>
      <c r="H650" s="149" t="s">
        <v>2770</v>
      </c>
      <c r="I650" s="149" t="s">
        <v>3312</v>
      </c>
      <c r="J650" s="149" t="s">
        <v>3313</v>
      </c>
      <c r="K650" s="149"/>
      <c r="L650" s="149" t="s">
        <v>262</v>
      </c>
      <c r="M650" s="149"/>
      <c r="N650" s="149" t="s">
        <v>263</v>
      </c>
      <c r="O650" s="149" t="s">
        <v>214</v>
      </c>
      <c r="P650" s="149" t="s">
        <v>53</v>
      </c>
      <c r="Q650" s="149"/>
      <c r="R650" s="149" t="s">
        <v>460</v>
      </c>
      <c r="S650" s="149" t="s">
        <v>1185</v>
      </c>
      <c r="T650" s="149" t="s">
        <v>3314</v>
      </c>
      <c r="U650" s="149" t="s">
        <v>267</v>
      </c>
      <c r="V650" s="149"/>
      <c r="W650" s="149"/>
      <c r="X650" s="149" t="s">
        <v>310</v>
      </c>
      <c r="Y650" s="149"/>
      <c r="Z650" s="149"/>
      <c r="AA650" s="149"/>
      <c r="AB650" s="149" t="s">
        <v>269</v>
      </c>
      <c r="AC650" s="149" t="s">
        <v>318</v>
      </c>
      <c r="AD650" s="149" t="s">
        <v>3314</v>
      </c>
      <c r="AE650" s="149" t="s">
        <v>271</v>
      </c>
      <c r="AF650" s="149"/>
      <c r="AG650" s="149" t="s">
        <v>272</v>
      </c>
      <c r="AH650" s="149" t="s">
        <v>273</v>
      </c>
      <c r="AI650" s="158">
        <v>64</v>
      </c>
      <c r="AJ650" s="149"/>
      <c r="AK650" s="159" t="s">
        <v>274</v>
      </c>
      <c r="AL650" s="159" t="s">
        <v>274</v>
      </c>
      <c r="AM650" s="149" t="s">
        <v>274</v>
      </c>
      <c r="AN650" s="160">
        <v>0</v>
      </c>
      <c r="AO650" s="149"/>
      <c r="AP650" s="149" t="s">
        <v>274</v>
      </c>
      <c r="AQ650" s="149" t="s">
        <v>275</v>
      </c>
      <c r="AR650" s="158">
        <v>1</v>
      </c>
      <c r="AS650" s="149" t="s">
        <v>275</v>
      </c>
      <c r="AT650" s="149" t="s">
        <v>276</v>
      </c>
      <c r="AU650" s="161">
        <v>1</v>
      </c>
      <c r="AV650" s="159">
        <v>5799</v>
      </c>
      <c r="AW650" s="159">
        <v>0</v>
      </c>
      <c r="AX650" s="149" t="s">
        <v>274</v>
      </c>
      <c r="AY650" s="162">
        <v>0</v>
      </c>
      <c r="AZ650" s="162" t="s">
        <v>274</v>
      </c>
      <c r="BA650" s="159">
        <v>100</v>
      </c>
      <c r="BB650" s="159">
        <v>5667.04</v>
      </c>
      <c r="BC650" s="162" t="s">
        <v>274</v>
      </c>
      <c r="BD650" s="159">
        <v>131.96</v>
      </c>
      <c r="BE650" s="159">
        <v>131.96</v>
      </c>
      <c r="BF650" s="162">
        <v>0</v>
      </c>
      <c r="BG650" s="159">
        <v>5799</v>
      </c>
    </row>
    <row r="651" ht="28.05" customHeight="1" spans="1:59">
      <c r="A651" s="149"/>
      <c r="B651" s="149"/>
      <c r="C651" s="149"/>
      <c r="D651" s="149" t="s">
        <v>2609</v>
      </c>
      <c r="E651" s="340" t="s">
        <v>3315</v>
      </c>
      <c r="F651" s="149" t="s">
        <v>2609</v>
      </c>
      <c r="G651" s="149" t="s">
        <v>3316</v>
      </c>
      <c r="H651" s="149" t="s">
        <v>3317</v>
      </c>
      <c r="I651" s="149" t="s">
        <v>3318</v>
      </c>
      <c r="J651" s="149" t="s">
        <v>3319</v>
      </c>
      <c r="K651" s="149"/>
      <c r="L651" s="149" t="s">
        <v>262</v>
      </c>
      <c r="M651" s="149"/>
      <c r="N651" s="149" t="s">
        <v>263</v>
      </c>
      <c r="O651" s="149" t="s">
        <v>214</v>
      </c>
      <c r="P651" s="149" t="s">
        <v>53</v>
      </c>
      <c r="Q651" s="149"/>
      <c r="R651" s="149" t="s">
        <v>3320</v>
      </c>
      <c r="S651" s="149" t="s">
        <v>289</v>
      </c>
      <c r="T651" s="149" t="s">
        <v>3321</v>
      </c>
      <c r="U651" s="149" t="s">
        <v>267</v>
      </c>
      <c r="V651" s="149"/>
      <c r="W651" s="149"/>
      <c r="X651" s="149" t="s">
        <v>310</v>
      </c>
      <c r="Y651" s="149"/>
      <c r="Z651" s="149"/>
      <c r="AA651" s="149"/>
      <c r="AB651" s="149" t="s">
        <v>269</v>
      </c>
      <c r="AC651" s="149" t="s">
        <v>318</v>
      </c>
      <c r="AD651" s="149" t="s">
        <v>3321</v>
      </c>
      <c r="AE651" s="149" t="s">
        <v>271</v>
      </c>
      <c r="AF651" s="149"/>
      <c r="AG651" s="149" t="s">
        <v>272</v>
      </c>
      <c r="AH651" s="149" t="s">
        <v>273</v>
      </c>
      <c r="AI651" s="158">
        <v>61</v>
      </c>
      <c r="AJ651" s="149"/>
      <c r="AK651" s="159" t="s">
        <v>274</v>
      </c>
      <c r="AL651" s="159" t="s">
        <v>274</v>
      </c>
      <c r="AM651" s="149" t="s">
        <v>274</v>
      </c>
      <c r="AN651" s="160">
        <v>0</v>
      </c>
      <c r="AO651" s="149"/>
      <c r="AP651" s="149" t="s">
        <v>274</v>
      </c>
      <c r="AQ651" s="149" t="s">
        <v>275</v>
      </c>
      <c r="AR651" s="158">
        <v>1</v>
      </c>
      <c r="AS651" s="149" t="s">
        <v>275</v>
      </c>
      <c r="AT651" s="149" t="s">
        <v>276</v>
      </c>
      <c r="AU651" s="161">
        <v>1</v>
      </c>
      <c r="AV651" s="159">
        <v>4094.02</v>
      </c>
      <c r="AW651" s="159">
        <v>0</v>
      </c>
      <c r="AX651" s="149" t="s">
        <v>274</v>
      </c>
      <c r="AY651" s="162">
        <v>0</v>
      </c>
      <c r="AZ651" s="162" t="s">
        <v>274</v>
      </c>
      <c r="BA651" s="159">
        <v>100</v>
      </c>
      <c r="BB651" s="159">
        <v>4030.26</v>
      </c>
      <c r="BC651" s="162" t="s">
        <v>274</v>
      </c>
      <c r="BD651" s="159">
        <v>63.76</v>
      </c>
      <c r="BE651" s="159">
        <v>63.76</v>
      </c>
      <c r="BF651" s="162">
        <v>0</v>
      </c>
      <c r="BG651" s="159">
        <v>4094.02</v>
      </c>
    </row>
    <row r="652" ht="28.05" customHeight="1" spans="1:59">
      <c r="A652" s="149"/>
      <c r="B652" s="149"/>
      <c r="C652" s="149"/>
      <c r="D652" s="149" t="s">
        <v>2609</v>
      </c>
      <c r="E652" s="340" t="s">
        <v>3322</v>
      </c>
      <c r="F652" s="149" t="s">
        <v>2609</v>
      </c>
      <c r="G652" s="149" t="s">
        <v>3323</v>
      </c>
      <c r="H652" s="149" t="s">
        <v>2691</v>
      </c>
      <c r="I652" s="149" t="s">
        <v>3324</v>
      </c>
      <c r="J652" s="149" t="s">
        <v>3325</v>
      </c>
      <c r="K652" s="149"/>
      <c r="L652" s="149" t="s">
        <v>262</v>
      </c>
      <c r="M652" s="149"/>
      <c r="N652" s="149" t="s">
        <v>263</v>
      </c>
      <c r="O652" s="149" t="s">
        <v>214</v>
      </c>
      <c r="P652" s="149" t="s">
        <v>53</v>
      </c>
      <c r="Q652" s="149"/>
      <c r="R652" s="149" t="s">
        <v>3326</v>
      </c>
      <c r="S652" s="149" t="s">
        <v>289</v>
      </c>
      <c r="T652" s="149" t="s">
        <v>3327</v>
      </c>
      <c r="U652" s="149" t="s">
        <v>267</v>
      </c>
      <c r="V652" s="149"/>
      <c r="W652" s="149"/>
      <c r="X652" s="149" t="s">
        <v>598</v>
      </c>
      <c r="Y652" s="149"/>
      <c r="Z652" s="149"/>
      <c r="AA652" s="149"/>
      <c r="AB652" s="149" t="s">
        <v>269</v>
      </c>
      <c r="AC652" s="149" t="s">
        <v>318</v>
      </c>
      <c r="AD652" s="149" t="s">
        <v>3327</v>
      </c>
      <c r="AE652" s="149" t="s">
        <v>271</v>
      </c>
      <c r="AF652" s="149"/>
      <c r="AG652" s="149" t="s">
        <v>272</v>
      </c>
      <c r="AH652" s="149" t="s">
        <v>273</v>
      </c>
      <c r="AI652" s="158">
        <v>61</v>
      </c>
      <c r="AJ652" s="149"/>
      <c r="AK652" s="159" t="s">
        <v>274</v>
      </c>
      <c r="AL652" s="159" t="s">
        <v>274</v>
      </c>
      <c r="AM652" s="149" t="s">
        <v>274</v>
      </c>
      <c r="AN652" s="160">
        <v>0</v>
      </c>
      <c r="AO652" s="149"/>
      <c r="AP652" s="149" t="s">
        <v>274</v>
      </c>
      <c r="AQ652" s="149" t="s">
        <v>275</v>
      </c>
      <c r="AR652" s="158">
        <v>1</v>
      </c>
      <c r="AS652" s="149" t="s">
        <v>275</v>
      </c>
      <c r="AT652" s="149" t="s">
        <v>276</v>
      </c>
      <c r="AU652" s="161">
        <v>1</v>
      </c>
      <c r="AV652" s="159">
        <v>4615.38</v>
      </c>
      <c r="AW652" s="159">
        <v>0</v>
      </c>
      <c r="AX652" s="149" t="s">
        <v>274</v>
      </c>
      <c r="AY652" s="162">
        <v>0</v>
      </c>
      <c r="AZ652" s="162" t="s">
        <v>274</v>
      </c>
      <c r="BA652" s="159">
        <v>100</v>
      </c>
      <c r="BB652" s="159">
        <v>4530.76</v>
      </c>
      <c r="BC652" s="162" t="s">
        <v>274</v>
      </c>
      <c r="BD652" s="159">
        <v>84.62</v>
      </c>
      <c r="BE652" s="159">
        <v>84.62</v>
      </c>
      <c r="BF652" s="162">
        <v>0</v>
      </c>
      <c r="BG652" s="159">
        <v>4615.38</v>
      </c>
    </row>
    <row r="653" ht="28.05" customHeight="1" spans="1:59">
      <c r="A653" s="149"/>
      <c r="B653" s="149"/>
      <c r="C653" s="149"/>
      <c r="D653" s="149" t="s">
        <v>2609</v>
      </c>
      <c r="E653" s="340" t="s">
        <v>3328</v>
      </c>
      <c r="F653" s="149" t="s">
        <v>2609</v>
      </c>
      <c r="G653" s="149" t="s">
        <v>3329</v>
      </c>
      <c r="H653" s="149" t="s">
        <v>3330</v>
      </c>
      <c r="I653" s="149" t="s">
        <v>3331</v>
      </c>
      <c r="J653" s="149" t="s">
        <v>3332</v>
      </c>
      <c r="K653" s="149"/>
      <c r="L653" s="149" t="s">
        <v>262</v>
      </c>
      <c r="M653" s="149"/>
      <c r="N653" s="149" t="s">
        <v>263</v>
      </c>
      <c r="O653" s="149" t="s">
        <v>214</v>
      </c>
      <c r="P653" s="149" t="s">
        <v>53</v>
      </c>
      <c r="Q653" s="149"/>
      <c r="R653" s="149" t="s">
        <v>3333</v>
      </c>
      <c r="S653" s="149" t="s">
        <v>289</v>
      </c>
      <c r="T653" s="149" t="s">
        <v>3334</v>
      </c>
      <c r="U653" s="149" t="s">
        <v>267</v>
      </c>
      <c r="V653" s="149"/>
      <c r="W653" s="149"/>
      <c r="X653" s="149" t="s">
        <v>310</v>
      </c>
      <c r="Y653" s="149"/>
      <c r="Z653" s="149"/>
      <c r="AA653" s="149"/>
      <c r="AB653" s="149" t="s">
        <v>269</v>
      </c>
      <c r="AC653" s="149" t="s">
        <v>318</v>
      </c>
      <c r="AD653" s="149" t="s">
        <v>3334</v>
      </c>
      <c r="AE653" s="149" t="s">
        <v>271</v>
      </c>
      <c r="AF653" s="149"/>
      <c r="AG653" s="149" t="s">
        <v>272</v>
      </c>
      <c r="AH653" s="149" t="s">
        <v>273</v>
      </c>
      <c r="AI653" s="158">
        <v>61</v>
      </c>
      <c r="AJ653" s="149"/>
      <c r="AK653" s="159" t="s">
        <v>274</v>
      </c>
      <c r="AL653" s="159" t="s">
        <v>274</v>
      </c>
      <c r="AM653" s="149" t="s">
        <v>274</v>
      </c>
      <c r="AN653" s="160">
        <v>0</v>
      </c>
      <c r="AO653" s="149"/>
      <c r="AP653" s="149" t="s">
        <v>274</v>
      </c>
      <c r="AQ653" s="149" t="s">
        <v>275</v>
      </c>
      <c r="AR653" s="158">
        <v>1</v>
      </c>
      <c r="AS653" s="149" t="s">
        <v>275</v>
      </c>
      <c r="AT653" s="149" t="s">
        <v>276</v>
      </c>
      <c r="AU653" s="161">
        <v>1</v>
      </c>
      <c r="AV653" s="159">
        <v>2820.51</v>
      </c>
      <c r="AW653" s="159">
        <v>0</v>
      </c>
      <c r="AX653" s="149" t="s">
        <v>274</v>
      </c>
      <c r="AY653" s="162">
        <v>0</v>
      </c>
      <c r="AZ653" s="162" t="s">
        <v>274</v>
      </c>
      <c r="BA653" s="159">
        <v>100</v>
      </c>
      <c r="BB653" s="159">
        <v>2807.69</v>
      </c>
      <c r="BC653" s="162" t="s">
        <v>274</v>
      </c>
      <c r="BD653" s="159">
        <v>12.82</v>
      </c>
      <c r="BE653" s="159">
        <v>12.82</v>
      </c>
      <c r="BF653" s="162">
        <v>0</v>
      </c>
      <c r="BG653" s="159">
        <v>2820.51</v>
      </c>
    </row>
    <row r="654" ht="28.05" customHeight="1" spans="1:59">
      <c r="A654" s="149"/>
      <c r="B654" s="149"/>
      <c r="C654" s="149"/>
      <c r="D654" s="149" t="s">
        <v>2609</v>
      </c>
      <c r="E654" s="340" t="s">
        <v>3335</v>
      </c>
      <c r="F654" s="149" t="s">
        <v>2609</v>
      </c>
      <c r="G654" s="149" t="s">
        <v>3336</v>
      </c>
      <c r="H654" s="149" t="s">
        <v>3330</v>
      </c>
      <c r="I654" s="149" t="s">
        <v>3331</v>
      </c>
      <c r="J654" s="149" t="s">
        <v>3337</v>
      </c>
      <c r="K654" s="149"/>
      <c r="L654" s="149" t="s">
        <v>262</v>
      </c>
      <c r="M654" s="149"/>
      <c r="N654" s="149" t="s">
        <v>263</v>
      </c>
      <c r="O654" s="149" t="s">
        <v>214</v>
      </c>
      <c r="P654" s="149" t="s">
        <v>53</v>
      </c>
      <c r="Q654" s="149"/>
      <c r="R654" s="149" t="s">
        <v>3338</v>
      </c>
      <c r="S654" s="149" t="s">
        <v>289</v>
      </c>
      <c r="T654" s="149" t="s">
        <v>3334</v>
      </c>
      <c r="U654" s="149" t="s">
        <v>267</v>
      </c>
      <c r="V654" s="149"/>
      <c r="W654" s="149"/>
      <c r="X654" s="149" t="s">
        <v>310</v>
      </c>
      <c r="Y654" s="149"/>
      <c r="Z654" s="149"/>
      <c r="AA654" s="149"/>
      <c r="AB654" s="149" t="s">
        <v>269</v>
      </c>
      <c r="AC654" s="149" t="s">
        <v>318</v>
      </c>
      <c r="AD654" s="149" t="s">
        <v>3334</v>
      </c>
      <c r="AE654" s="149" t="s">
        <v>271</v>
      </c>
      <c r="AF654" s="149"/>
      <c r="AG654" s="149" t="s">
        <v>272</v>
      </c>
      <c r="AH654" s="149" t="s">
        <v>273</v>
      </c>
      <c r="AI654" s="158">
        <v>61</v>
      </c>
      <c r="AJ654" s="149"/>
      <c r="AK654" s="159" t="s">
        <v>274</v>
      </c>
      <c r="AL654" s="159" t="s">
        <v>274</v>
      </c>
      <c r="AM654" s="149" t="s">
        <v>274</v>
      </c>
      <c r="AN654" s="160">
        <v>0</v>
      </c>
      <c r="AO654" s="149"/>
      <c r="AP654" s="149" t="s">
        <v>274</v>
      </c>
      <c r="AQ654" s="149" t="s">
        <v>275</v>
      </c>
      <c r="AR654" s="158">
        <v>1</v>
      </c>
      <c r="AS654" s="149" t="s">
        <v>275</v>
      </c>
      <c r="AT654" s="149" t="s">
        <v>276</v>
      </c>
      <c r="AU654" s="161">
        <v>1</v>
      </c>
      <c r="AV654" s="159">
        <v>2820.51</v>
      </c>
      <c r="AW654" s="159">
        <v>0</v>
      </c>
      <c r="AX654" s="149" t="s">
        <v>274</v>
      </c>
      <c r="AY654" s="162">
        <v>0</v>
      </c>
      <c r="AZ654" s="162" t="s">
        <v>274</v>
      </c>
      <c r="BA654" s="159">
        <v>100</v>
      </c>
      <c r="BB654" s="159">
        <v>2807.69</v>
      </c>
      <c r="BC654" s="162" t="s">
        <v>274</v>
      </c>
      <c r="BD654" s="159">
        <v>12.82</v>
      </c>
      <c r="BE654" s="159">
        <v>12.82</v>
      </c>
      <c r="BF654" s="162">
        <v>0</v>
      </c>
      <c r="BG654" s="159">
        <v>2820.51</v>
      </c>
    </row>
    <row r="655" ht="28.05" customHeight="1" spans="1:59">
      <c r="A655" s="149"/>
      <c r="B655" s="149"/>
      <c r="C655" s="149"/>
      <c r="D655" s="149" t="s">
        <v>2609</v>
      </c>
      <c r="E655" s="340" t="s">
        <v>3339</v>
      </c>
      <c r="F655" s="149" t="s">
        <v>2609</v>
      </c>
      <c r="G655" s="149" t="s">
        <v>3340</v>
      </c>
      <c r="H655" s="149" t="s">
        <v>3330</v>
      </c>
      <c r="I655" s="149" t="s">
        <v>3331</v>
      </c>
      <c r="J655" s="149" t="s">
        <v>3341</v>
      </c>
      <c r="K655" s="149"/>
      <c r="L655" s="149" t="s">
        <v>262</v>
      </c>
      <c r="M655" s="149"/>
      <c r="N655" s="149" t="s">
        <v>263</v>
      </c>
      <c r="O655" s="149" t="s">
        <v>214</v>
      </c>
      <c r="P655" s="149" t="s">
        <v>53</v>
      </c>
      <c r="Q655" s="149"/>
      <c r="R655" s="149" t="s">
        <v>3342</v>
      </c>
      <c r="S655" s="149" t="s">
        <v>289</v>
      </c>
      <c r="T655" s="149" t="s">
        <v>3334</v>
      </c>
      <c r="U655" s="149" t="s">
        <v>267</v>
      </c>
      <c r="V655" s="149"/>
      <c r="W655" s="149"/>
      <c r="X655" s="149" t="s">
        <v>310</v>
      </c>
      <c r="Y655" s="149"/>
      <c r="Z655" s="149"/>
      <c r="AA655" s="149"/>
      <c r="AB655" s="149" t="s">
        <v>269</v>
      </c>
      <c r="AC655" s="149" t="s">
        <v>318</v>
      </c>
      <c r="AD655" s="149" t="s">
        <v>3334</v>
      </c>
      <c r="AE655" s="149" t="s">
        <v>271</v>
      </c>
      <c r="AF655" s="149"/>
      <c r="AG655" s="149" t="s">
        <v>272</v>
      </c>
      <c r="AH655" s="149" t="s">
        <v>273</v>
      </c>
      <c r="AI655" s="158">
        <v>61</v>
      </c>
      <c r="AJ655" s="149"/>
      <c r="AK655" s="159" t="s">
        <v>274</v>
      </c>
      <c r="AL655" s="159" t="s">
        <v>274</v>
      </c>
      <c r="AM655" s="149" t="s">
        <v>274</v>
      </c>
      <c r="AN655" s="160">
        <v>0</v>
      </c>
      <c r="AO655" s="149"/>
      <c r="AP655" s="149" t="s">
        <v>274</v>
      </c>
      <c r="AQ655" s="149" t="s">
        <v>275</v>
      </c>
      <c r="AR655" s="158">
        <v>1</v>
      </c>
      <c r="AS655" s="149" t="s">
        <v>275</v>
      </c>
      <c r="AT655" s="149" t="s">
        <v>276</v>
      </c>
      <c r="AU655" s="161">
        <v>1</v>
      </c>
      <c r="AV655" s="159">
        <v>2820.51</v>
      </c>
      <c r="AW655" s="159">
        <v>0</v>
      </c>
      <c r="AX655" s="149" t="s">
        <v>274</v>
      </c>
      <c r="AY655" s="162">
        <v>0</v>
      </c>
      <c r="AZ655" s="162" t="s">
        <v>274</v>
      </c>
      <c r="BA655" s="159">
        <v>100</v>
      </c>
      <c r="BB655" s="159">
        <v>2807.69</v>
      </c>
      <c r="BC655" s="162" t="s">
        <v>274</v>
      </c>
      <c r="BD655" s="159">
        <v>12.82</v>
      </c>
      <c r="BE655" s="159">
        <v>12.82</v>
      </c>
      <c r="BF655" s="162">
        <v>0</v>
      </c>
      <c r="BG655" s="159">
        <v>2820.51</v>
      </c>
    </row>
    <row r="656" ht="28.05" customHeight="1" spans="1:59">
      <c r="A656" s="149"/>
      <c r="B656" s="149"/>
      <c r="C656" s="149"/>
      <c r="D656" s="149" t="s">
        <v>2609</v>
      </c>
      <c r="E656" s="340" t="s">
        <v>3343</v>
      </c>
      <c r="F656" s="149" t="s">
        <v>2609</v>
      </c>
      <c r="G656" s="149" t="s">
        <v>3344</v>
      </c>
      <c r="H656" s="149" t="s">
        <v>3345</v>
      </c>
      <c r="I656" s="149" t="s">
        <v>3346</v>
      </c>
      <c r="J656" s="149" t="s">
        <v>3347</v>
      </c>
      <c r="K656" s="149"/>
      <c r="L656" s="149" t="s">
        <v>262</v>
      </c>
      <c r="M656" s="149"/>
      <c r="N656" s="149" t="s">
        <v>263</v>
      </c>
      <c r="O656" s="149" t="s">
        <v>214</v>
      </c>
      <c r="P656" s="149" t="s">
        <v>53</v>
      </c>
      <c r="Q656" s="149"/>
      <c r="R656" s="149" t="s">
        <v>3348</v>
      </c>
      <c r="S656" s="149" t="s">
        <v>289</v>
      </c>
      <c r="T656" s="149" t="s">
        <v>3334</v>
      </c>
      <c r="U656" s="149" t="s">
        <v>267</v>
      </c>
      <c r="V656" s="149"/>
      <c r="W656" s="149"/>
      <c r="X656" s="149" t="s">
        <v>1886</v>
      </c>
      <c r="Y656" s="149"/>
      <c r="Z656" s="149"/>
      <c r="AA656" s="149"/>
      <c r="AB656" s="149" t="s">
        <v>269</v>
      </c>
      <c r="AC656" s="149" t="s">
        <v>318</v>
      </c>
      <c r="AD656" s="149" t="s">
        <v>3334</v>
      </c>
      <c r="AE656" s="149" t="s">
        <v>271</v>
      </c>
      <c r="AF656" s="149"/>
      <c r="AG656" s="149" t="s">
        <v>272</v>
      </c>
      <c r="AH656" s="149" t="s">
        <v>273</v>
      </c>
      <c r="AI656" s="158">
        <v>60</v>
      </c>
      <c r="AJ656" s="149"/>
      <c r="AK656" s="159" t="s">
        <v>274</v>
      </c>
      <c r="AL656" s="159" t="s">
        <v>274</v>
      </c>
      <c r="AM656" s="149" t="s">
        <v>274</v>
      </c>
      <c r="AN656" s="160">
        <v>4</v>
      </c>
      <c r="AO656" s="149"/>
      <c r="AP656" s="149" t="s">
        <v>274</v>
      </c>
      <c r="AQ656" s="149" t="s">
        <v>275</v>
      </c>
      <c r="AR656" s="158">
        <v>1</v>
      </c>
      <c r="AS656" s="149" t="s">
        <v>275</v>
      </c>
      <c r="AT656" s="149" t="s">
        <v>276</v>
      </c>
      <c r="AU656" s="161">
        <v>1</v>
      </c>
      <c r="AV656" s="159">
        <v>3435.9</v>
      </c>
      <c r="AW656" s="159">
        <v>137.44</v>
      </c>
      <c r="AX656" s="149" t="s">
        <v>274</v>
      </c>
      <c r="AY656" s="162">
        <v>0</v>
      </c>
      <c r="AZ656" s="162" t="s">
        <v>274</v>
      </c>
      <c r="BA656" s="162">
        <v>0</v>
      </c>
      <c r="BB656" s="159">
        <v>3298.46</v>
      </c>
      <c r="BC656" s="162" t="s">
        <v>274</v>
      </c>
      <c r="BD656" s="162">
        <v>0</v>
      </c>
      <c r="BE656" s="159">
        <v>137.44</v>
      </c>
      <c r="BF656" s="159">
        <v>137.44</v>
      </c>
      <c r="BG656" s="159">
        <v>3435.9</v>
      </c>
    </row>
    <row r="657" ht="28.05" customHeight="1" spans="1:59">
      <c r="A657" s="149"/>
      <c r="B657" s="149"/>
      <c r="C657" s="149"/>
      <c r="D657" s="149" t="s">
        <v>2609</v>
      </c>
      <c r="E657" s="340" t="s">
        <v>3349</v>
      </c>
      <c r="F657" s="149" t="s">
        <v>2609</v>
      </c>
      <c r="G657" s="149" t="s">
        <v>3350</v>
      </c>
      <c r="H657" s="149" t="s">
        <v>3330</v>
      </c>
      <c r="I657" s="149" t="s">
        <v>3331</v>
      </c>
      <c r="J657" s="149" t="s">
        <v>3351</v>
      </c>
      <c r="K657" s="149"/>
      <c r="L657" s="149" t="s">
        <v>262</v>
      </c>
      <c r="M657" s="149"/>
      <c r="N657" s="149" t="s">
        <v>263</v>
      </c>
      <c r="O657" s="149" t="s">
        <v>214</v>
      </c>
      <c r="P657" s="149" t="s">
        <v>53</v>
      </c>
      <c r="Q657" s="149"/>
      <c r="R657" s="149" t="s">
        <v>3352</v>
      </c>
      <c r="S657" s="149" t="s">
        <v>289</v>
      </c>
      <c r="T657" s="149" t="s">
        <v>3334</v>
      </c>
      <c r="U657" s="149" t="s">
        <v>267</v>
      </c>
      <c r="V657" s="149"/>
      <c r="W657" s="149"/>
      <c r="X657" s="149" t="s">
        <v>310</v>
      </c>
      <c r="Y657" s="149"/>
      <c r="Z657" s="149"/>
      <c r="AA657" s="149"/>
      <c r="AB657" s="149" t="s">
        <v>269</v>
      </c>
      <c r="AC657" s="149" t="s">
        <v>318</v>
      </c>
      <c r="AD657" s="149" t="s">
        <v>3334</v>
      </c>
      <c r="AE657" s="149" t="s">
        <v>271</v>
      </c>
      <c r="AF657" s="149"/>
      <c r="AG657" s="149" t="s">
        <v>272</v>
      </c>
      <c r="AH657" s="149" t="s">
        <v>273</v>
      </c>
      <c r="AI657" s="158">
        <v>61</v>
      </c>
      <c r="AJ657" s="149"/>
      <c r="AK657" s="159" t="s">
        <v>274</v>
      </c>
      <c r="AL657" s="159" t="s">
        <v>274</v>
      </c>
      <c r="AM657" s="149" t="s">
        <v>274</v>
      </c>
      <c r="AN657" s="160">
        <v>0</v>
      </c>
      <c r="AO657" s="149"/>
      <c r="AP657" s="149" t="s">
        <v>274</v>
      </c>
      <c r="AQ657" s="149" t="s">
        <v>275</v>
      </c>
      <c r="AR657" s="158">
        <v>1</v>
      </c>
      <c r="AS657" s="149" t="s">
        <v>275</v>
      </c>
      <c r="AT657" s="149" t="s">
        <v>276</v>
      </c>
      <c r="AU657" s="161">
        <v>1</v>
      </c>
      <c r="AV657" s="159">
        <v>2820.51</v>
      </c>
      <c r="AW657" s="159">
        <v>0</v>
      </c>
      <c r="AX657" s="149" t="s">
        <v>274</v>
      </c>
      <c r="AY657" s="162">
        <v>0</v>
      </c>
      <c r="AZ657" s="162" t="s">
        <v>274</v>
      </c>
      <c r="BA657" s="159">
        <v>100</v>
      </c>
      <c r="BB657" s="159">
        <v>2807.69</v>
      </c>
      <c r="BC657" s="162" t="s">
        <v>274</v>
      </c>
      <c r="BD657" s="159">
        <v>12.82</v>
      </c>
      <c r="BE657" s="159">
        <v>12.82</v>
      </c>
      <c r="BF657" s="162">
        <v>0</v>
      </c>
      <c r="BG657" s="159">
        <v>2820.51</v>
      </c>
    </row>
    <row r="658" ht="28.05" customHeight="1" spans="1:59">
      <c r="A658" s="149"/>
      <c r="B658" s="149"/>
      <c r="C658" s="149"/>
      <c r="D658" s="149" t="s">
        <v>2609</v>
      </c>
      <c r="E658" s="340" t="s">
        <v>3353</v>
      </c>
      <c r="F658" s="149" t="s">
        <v>2609</v>
      </c>
      <c r="G658" s="149" t="s">
        <v>3354</v>
      </c>
      <c r="H658" s="149" t="s">
        <v>3330</v>
      </c>
      <c r="I658" s="149" t="s">
        <v>3331</v>
      </c>
      <c r="J658" s="149" t="s">
        <v>3355</v>
      </c>
      <c r="K658" s="149"/>
      <c r="L658" s="149" t="s">
        <v>262</v>
      </c>
      <c r="M658" s="149"/>
      <c r="N658" s="149" t="s">
        <v>263</v>
      </c>
      <c r="O658" s="149" t="s">
        <v>214</v>
      </c>
      <c r="P658" s="149" t="s">
        <v>53</v>
      </c>
      <c r="Q658" s="149"/>
      <c r="R658" s="149" t="s">
        <v>3356</v>
      </c>
      <c r="S658" s="149" t="s">
        <v>289</v>
      </c>
      <c r="T658" s="149" t="s">
        <v>3334</v>
      </c>
      <c r="U658" s="149" t="s">
        <v>267</v>
      </c>
      <c r="V658" s="149"/>
      <c r="W658" s="149"/>
      <c r="X658" s="149" t="s">
        <v>310</v>
      </c>
      <c r="Y658" s="149"/>
      <c r="Z658" s="149"/>
      <c r="AA658" s="149"/>
      <c r="AB658" s="149" t="s">
        <v>269</v>
      </c>
      <c r="AC658" s="149" t="s">
        <v>318</v>
      </c>
      <c r="AD658" s="149" t="s">
        <v>3334</v>
      </c>
      <c r="AE658" s="149" t="s">
        <v>271</v>
      </c>
      <c r="AF658" s="149"/>
      <c r="AG658" s="149" t="s">
        <v>272</v>
      </c>
      <c r="AH658" s="149" t="s">
        <v>273</v>
      </c>
      <c r="AI658" s="158">
        <v>61</v>
      </c>
      <c r="AJ658" s="149"/>
      <c r="AK658" s="159" t="s">
        <v>274</v>
      </c>
      <c r="AL658" s="159" t="s">
        <v>274</v>
      </c>
      <c r="AM658" s="149" t="s">
        <v>274</v>
      </c>
      <c r="AN658" s="160">
        <v>0</v>
      </c>
      <c r="AO658" s="149"/>
      <c r="AP658" s="149" t="s">
        <v>274</v>
      </c>
      <c r="AQ658" s="149" t="s">
        <v>275</v>
      </c>
      <c r="AR658" s="158">
        <v>1</v>
      </c>
      <c r="AS658" s="149" t="s">
        <v>275</v>
      </c>
      <c r="AT658" s="149" t="s">
        <v>276</v>
      </c>
      <c r="AU658" s="161">
        <v>1</v>
      </c>
      <c r="AV658" s="159">
        <v>2820.51</v>
      </c>
      <c r="AW658" s="159">
        <v>0</v>
      </c>
      <c r="AX658" s="149" t="s">
        <v>274</v>
      </c>
      <c r="AY658" s="162">
        <v>0</v>
      </c>
      <c r="AZ658" s="162" t="s">
        <v>274</v>
      </c>
      <c r="BA658" s="159">
        <v>100</v>
      </c>
      <c r="BB658" s="159">
        <v>2807.69</v>
      </c>
      <c r="BC658" s="162" t="s">
        <v>274</v>
      </c>
      <c r="BD658" s="159">
        <v>12.82</v>
      </c>
      <c r="BE658" s="159">
        <v>12.82</v>
      </c>
      <c r="BF658" s="162">
        <v>0</v>
      </c>
      <c r="BG658" s="159">
        <v>2820.51</v>
      </c>
    </row>
    <row r="659" ht="28.05" customHeight="1" spans="1:59">
      <c r="A659" s="149"/>
      <c r="B659" s="149"/>
      <c r="C659" s="149"/>
      <c r="D659" s="149" t="s">
        <v>2609</v>
      </c>
      <c r="E659" s="340" t="s">
        <v>3357</v>
      </c>
      <c r="F659" s="149" t="s">
        <v>2609</v>
      </c>
      <c r="G659" s="149" t="s">
        <v>3358</v>
      </c>
      <c r="H659" s="149" t="s">
        <v>3330</v>
      </c>
      <c r="I659" s="149" t="s">
        <v>3331</v>
      </c>
      <c r="J659" s="149" t="s">
        <v>3359</v>
      </c>
      <c r="K659" s="149"/>
      <c r="L659" s="149" t="s">
        <v>262</v>
      </c>
      <c r="M659" s="149"/>
      <c r="N659" s="149" t="s">
        <v>263</v>
      </c>
      <c r="O659" s="149" t="s">
        <v>214</v>
      </c>
      <c r="P659" s="149" t="s">
        <v>53</v>
      </c>
      <c r="Q659" s="149"/>
      <c r="R659" s="149" t="s">
        <v>3360</v>
      </c>
      <c r="S659" s="149" t="s">
        <v>289</v>
      </c>
      <c r="T659" s="149" t="s">
        <v>3334</v>
      </c>
      <c r="U659" s="149" t="s">
        <v>267</v>
      </c>
      <c r="V659" s="149"/>
      <c r="W659" s="149"/>
      <c r="X659" s="149" t="s">
        <v>310</v>
      </c>
      <c r="Y659" s="149"/>
      <c r="Z659" s="149"/>
      <c r="AA659" s="149"/>
      <c r="AB659" s="149" t="s">
        <v>269</v>
      </c>
      <c r="AC659" s="149" t="s">
        <v>318</v>
      </c>
      <c r="AD659" s="149" t="s">
        <v>3334</v>
      </c>
      <c r="AE659" s="149" t="s">
        <v>271</v>
      </c>
      <c r="AF659" s="149"/>
      <c r="AG659" s="149" t="s">
        <v>272</v>
      </c>
      <c r="AH659" s="149" t="s">
        <v>273</v>
      </c>
      <c r="AI659" s="158">
        <v>61</v>
      </c>
      <c r="AJ659" s="149"/>
      <c r="AK659" s="159" t="s">
        <v>274</v>
      </c>
      <c r="AL659" s="159" t="s">
        <v>274</v>
      </c>
      <c r="AM659" s="149" t="s">
        <v>274</v>
      </c>
      <c r="AN659" s="160">
        <v>0</v>
      </c>
      <c r="AO659" s="149"/>
      <c r="AP659" s="149" t="s">
        <v>274</v>
      </c>
      <c r="AQ659" s="149" t="s">
        <v>275</v>
      </c>
      <c r="AR659" s="158">
        <v>1</v>
      </c>
      <c r="AS659" s="149" t="s">
        <v>275</v>
      </c>
      <c r="AT659" s="149" t="s">
        <v>276</v>
      </c>
      <c r="AU659" s="161">
        <v>1</v>
      </c>
      <c r="AV659" s="159">
        <v>2820.51</v>
      </c>
      <c r="AW659" s="159">
        <v>0</v>
      </c>
      <c r="AX659" s="149" t="s">
        <v>274</v>
      </c>
      <c r="AY659" s="162">
        <v>0</v>
      </c>
      <c r="AZ659" s="162" t="s">
        <v>274</v>
      </c>
      <c r="BA659" s="159">
        <v>100</v>
      </c>
      <c r="BB659" s="159">
        <v>2807.69</v>
      </c>
      <c r="BC659" s="162" t="s">
        <v>274</v>
      </c>
      <c r="BD659" s="159">
        <v>12.82</v>
      </c>
      <c r="BE659" s="159">
        <v>12.82</v>
      </c>
      <c r="BF659" s="162">
        <v>0</v>
      </c>
      <c r="BG659" s="159">
        <v>2820.51</v>
      </c>
    </row>
    <row r="660" ht="28.05" customHeight="1" spans="1:59">
      <c r="A660" s="149"/>
      <c r="B660" s="149"/>
      <c r="C660" s="149"/>
      <c r="D660" s="149" t="s">
        <v>2609</v>
      </c>
      <c r="E660" s="340" t="s">
        <v>3361</v>
      </c>
      <c r="F660" s="149" t="s">
        <v>2609</v>
      </c>
      <c r="G660" s="149" t="s">
        <v>3362</v>
      </c>
      <c r="H660" s="149" t="s">
        <v>3330</v>
      </c>
      <c r="I660" s="149" t="s">
        <v>3331</v>
      </c>
      <c r="J660" s="149" t="s">
        <v>3363</v>
      </c>
      <c r="K660" s="149"/>
      <c r="L660" s="149" t="s">
        <v>262</v>
      </c>
      <c r="M660" s="149"/>
      <c r="N660" s="149" t="s">
        <v>263</v>
      </c>
      <c r="O660" s="149" t="s">
        <v>214</v>
      </c>
      <c r="P660" s="149" t="s">
        <v>53</v>
      </c>
      <c r="Q660" s="149"/>
      <c r="R660" s="149" t="s">
        <v>3364</v>
      </c>
      <c r="S660" s="149" t="s">
        <v>289</v>
      </c>
      <c r="T660" s="149" t="s">
        <v>3334</v>
      </c>
      <c r="U660" s="149" t="s">
        <v>267</v>
      </c>
      <c r="V660" s="149"/>
      <c r="W660" s="149"/>
      <c r="X660" s="149" t="s">
        <v>310</v>
      </c>
      <c r="Y660" s="149"/>
      <c r="Z660" s="149"/>
      <c r="AA660" s="149"/>
      <c r="AB660" s="149" t="s">
        <v>269</v>
      </c>
      <c r="AC660" s="149" t="s">
        <v>318</v>
      </c>
      <c r="AD660" s="149" t="s">
        <v>3334</v>
      </c>
      <c r="AE660" s="149" t="s">
        <v>271</v>
      </c>
      <c r="AF660" s="149"/>
      <c r="AG660" s="149" t="s">
        <v>272</v>
      </c>
      <c r="AH660" s="149" t="s">
        <v>273</v>
      </c>
      <c r="AI660" s="158">
        <v>61</v>
      </c>
      <c r="AJ660" s="149"/>
      <c r="AK660" s="159" t="s">
        <v>274</v>
      </c>
      <c r="AL660" s="159" t="s">
        <v>274</v>
      </c>
      <c r="AM660" s="149" t="s">
        <v>274</v>
      </c>
      <c r="AN660" s="160">
        <v>0</v>
      </c>
      <c r="AO660" s="149"/>
      <c r="AP660" s="149" t="s">
        <v>274</v>
      </c>
      <c r="AQ660" s="149" t="s">
        <v>275</v>
      </c>
      <c r="AR660" s="158">
        <v>1</v>
      </c>
      <c r="AS660" s="149" t="s">
        <v>275</v>
      </c>
      <c r="AT660" s="149" t="s">
        <v>276</v>
      </c>
      <c r="AU660" s="161">
        <v>1</v>
      </c>
      <c r="AV660" s="159">
        <v>2820.53</v>
      </c>
      <c r="AW660" s="159">
        <v>0</v>
      </c>
      <c r="AX660" s="149" t="s">
        <v>274</v>
      </c>
      <c r="AY660" s="162">
        <v>0</v>
      </c>
      <c r="AZ660" s="162" t="s">
        <v>274</v>
      </c>
      <c r="BA660" s="159">
        <v>100</v>
      </c>
      <c r="BB660" s="159">
        <v>2807.71</v>
      </c>
      <c r="BC660" s="162" t="s">
        <v>274</v>
      </c>
      <c r="BD660" s="159">
        <v>12.82</v>
      </c>
      <c r="BE660" s="159">
        <v>12.82</v>
      </c>
      <c r="BF660" s="162">
        <v>0</v>
      </c>
      <c r="BG660" s="159">
        <v>2820.53</v>
      </c>
    </row>
    <row r="661" ht="28.05" customHeight="1" spans="1:59">
      <c r="A661" s="149"/>
      <c r="B661" s="149"/>
      <c r="C661" s="149"/>
      <c r="D661" s="149" t="s">
        <v>2609</v>
      </c>
      <c r="E661" s="340" t="s">
        <v>3365</v>
      </c>
      <c r="F661" s="149" t="s">
        <v>2609</v>
      </c>
      <c r="G661" s="149" t="s">
        <v>3366</v>
      </c>
      <c r="H661" s="149" t="s">
        <v>2770</v>
      </c>
      <c r="I661" s="149" t="s">
        <v>3367</v>
      </c>
      <c r="J661" s="149" t="s">
        <v>3368</v>
      </c>
      <c r="K661" s="149"/>
      <c r="L661" s="149" t="s">
        <v>262</v>
      </c>
      <c r="M661" s="149"/>
      <c r="N661" s="149" t="s">
        <v>263</v>
      </c>
      <c r="O661" s="149" t="s">
        <v>214</v>
      </c>
      <c r="P661" s="149" t="s">
        <v>53</v>
      </c>
      <c r="Q661" s="149"/>
      <c r="R661" s="149" t="s">
        <v>3369</v>
      </c>
      <c r="S661" s="149" t="s">
        <v>785</v>
      </c>
      <c r="T661" s="149" t="s">
        <v>3370</v>
      </c>
      <c r="U661" s="149" t="s">
        <v>267</v>
      </c>
      <c r="V661" s="149"/>
      <c r="W661" s="149"/>
      <c r="X661" s="149" t="s">
        <v>826</v>
      </c>
      <c r="Y661" s="149"/>
      <c r="Z661" s="149"/>
      <c r="AA661" s="149"/>
      <c r="AB661" s="149" t="s">
        <v>269</v>
      </c>
      <c r="AC661" s="149" t="s">
        <v>318</v>
      </c>
      <c r="AD661" s="149" t="s">
        <v>3370</v>
      </c>
      <c r="AE661" s="149" t="s">
        <v>271</v>
      </c>
      <c r="AF661" s="149"/>
      <c r="AG661" s="149" t="s">
        <v>272</v>
      </c>
      <c r="AH661" s="149" t="s">
        <v>273</v>
      </c>
      <c r="AI661" s="158">
        <v>59</v>
      </c>
      <c r="AJ661" s="149"/>
      <c r="AK661" s="159" t="s">
        <v>274</v>
      </c>
      <c r="AL661" s="159" t="s">
        <v>274</v>
      </c>
      <c r="AM661" s="149" t="s">
        <v>274</v>
      </c>
      <c r="AN661" s="160">
        <v>4</v>
      </c>
      <c r="AO661" s="149"/>
      <c r="AP661" s="149" t="s">
        <v>274</v>
      </c>
      <c r="AQ661" s="149" t="s">
        <v>275</v>
      </c>
      <c r="AR661" s="158">
        <v>1</v>
      </c>
      <c r="AS661" s="149" t="s">
        <v>275</v>
      </c>
      <c r="AT661" s="149" t="s">
        <v>276</v>
      </c>
      <c r="AU661" s="161">
        <v>1</v>
      </c>
      <c r="AV661" s="159">
        <v>2991.15</v>
      </c>
      <c r="AW661" s="159">
        <v>119.65</v>
      </c>
      <c r="AX661" s="149" t="s">
        <v>274</v>
      </c>
      <c r="AY661" s="162">
        <v>0</v>
      </c>
      <c r="AZ661" s="162" t="s">
        <v>274</v>
      </c>
      <c r="BA661" s="162">
        <v>0</v>
      </c>
      <c r="BB661" s="159">
        <v>2699.59</v>
      </c>
      <c r="BC661" s="162" t="s">
        <v>274</v>
      </c>
      <c r="BD661" s="159">
        <v>171.91</v>
      </c>
      <c r="BE661" s="159">
        <v>291.56</v>
      </c>
      <c r="BF661" s="159">
        <v>119.65</v>
      </c>
      <c r="BG661" s="159">
        <v>2991.15</v>
      </c>
    </row>
    <row r="662" ht="28.05" customHeight="1" spans="1:59">
      <c r="A662" s="149"/>
      <c r="B662" s="149"/>
      <c r="C662" s="149"/>
      <c r="D662" s="149" t="s">
        <v>2609</v>
      </c>
      <c r="E662" s="340" t="s">
        <v>3371</v>
      </c>
      <c r="F662" s="149" t="s">
        <v>2609</v>
      </c>
      <c r="G662" s="149" t="s">
        <v>3372</v>
      </c>
      <c r="H662" s="149" t="s">
        <v>3373</v>
      </c>
      <c r="I662" s="149" t="s">
        <v>3374</v>
      </c>
      <c r="J662" s="149" t="s">
        <v>3375</v>
      </c>
      <c r="K662" s="149"/>
      <c r="L662" s="149" t="s">
        <v>262</v>
      </c>
      <c r="M662" s="149"/>
      <c r="N662" s="149" t="s">
        <v>263</v>
      </c>
      <c r="O662" s="149" t="s">
        <v>214</v>
      </c>
      <c r="P662" s="149" t="s">
        <v>53</v>
      </c>
      <c r="Q662" s="149"/>
      <c r="R662" s="149" t="s">
        <v>3376</v>
      </c>
      <c r="S662" s="149" t="s">
        <v>785</v>
      </c>
      <c r="T662" s="149" t="s">
        <v>3377</v>
      </c>
      <c r="U662" s="149" t="s">
        <v>267</v>
      </c>
      <c r="V662" s="149"/>
      <c r="W662" s="149"/>
      <c r="X662" s="149" t="s">
        <v>1886</v>
      </c>
      <c r="Y662" s="149"/>
      <c r="Z662" s="149"/>
      <c r="AA662" s="149"/>
      <c r="AB662" s="149" t="s">
        <v>269</v>
      </c>
      <c r="AC662" s="149" t="s">
        <v>318</v>
      </c>
      <c r="AD662" s="149" t="s">
        <v>3377</v>
      </c>
      <c r="AE662" s="149" t="s">
        <v>271</v>
      </c>
      <c r="AF662" s="149"/>
      <c r="AG662" s="149" t="s">
        <v>272</v>
      </c>
      <c r="AH662" s="149" t="s">
        <v>273</v>
      </c>
      <c r="AI662" s="158">
        <v>59</v>
      </c>
      <c r="AJ662" s="149"/>
      <c r="AK662" s="159" t="s">
        <v>274</v>
      </c>
      <c r="AL662" s="159" t="s">
        <v>274</v>
      </c>
      <c r="AM662" s="149" t="s">
        <v>274</v>
      </c>
      <c r="AN662" s="160">
        <v>4</v>
      </c>
      <c r="AO662" s="149"/>
      <c r="AP662" s="149" t="s">
        <v>274</v>
      </c>
      <c r="AQ662" s="149" t="s">
        <v>275</v>
      </c>
      <c r="AR662" s="158">
        <v>1</v>
      </c>
      <c r="AS662" s="149" t="s">
        <v>275</v>
      </c>
      <c r="AT662" s="149" t="s">
        <v>276</v>
      </c>
      <c r="AU662" s="161">
        <v>1</v>
      </c>
      <c r="AV662" s="159">
        <v>5530.97</v>
      </c>
      <c r="AW662" s="159">
        <v>221.24</v>
      </c>
      <c r="AX662" s="149" t="s">
        <v>274</v>
      </c>
      <c r="AY662" s="162">
        <v>0</v>
      </c>
      <c r="AZ662" s="162" t="s">
        <v>274</v>
      </c>
      <c r="BA662" s="162">
        <v>0</v>
      </c>
      <c r="BB662" s="159">
        <v>5066.76</v>
      </c>
      <c r="BC662" s="162" t="s">
        <v>274</v>
      </c>
      <c r="BD662" s="159">
        <v>242.97</v>
      </c>
      <c r="BE662" s="159">
        <v>464.21</v>
      </c>
      <c r="BF662" s="159">
        <v>221.24</v>
      </c>
      <c r="BG662" s="159">
        <v>5530.97</v>
      </c>
    </row>
    <row r="663" ht="28.05" customHeight="1" spans="1:59">
      <c r="A663" s="149"/>
      <c r="B663" s="149"/>
      <c r="C663" s="149"/>
      <c r="D663" s="149" t="s">
        <v>2609</v>
      </c>
      <c r="E663" s="340" t="s">
        <v>3378</v>
      </c>
      <c r="F663" s="149" t="s">
        <v>2609</v>
      </c>
      <c r="G663" s="149" t="s">
        <v>3379</v>
      </c>
      <c r="H663" s="149" t="s">
        <v>2612</v>
      </c>
      <c r="I663" s="149" t="s">
        <v>3380</v>
      </c>
      <c r="J663" s="149" t="s">
        <v>3381</v>
      </c>
      <c r="K663" s="149"/>
      <c r="L663" s="149" t="s">
        <v>262</v>
      </c>
      <c r="M663" s="149"/>
      <c r="N663" s="149" t="s">
        <v>263</v>
      </c>
      <c r="O663" s="149" t="s">
        <v>214</v>
      </c>
      <c r="P663" s="149" t="s">
        <v>53</v>
      </c>
      <c r="Q663" s="149"/>
      <c r="R663" s="149" t="s">
        <v>3382</v>
      </c>
      <c r="S663" s="149" t="s">
        <v>785</v>
      </c>
      <c r="T663" s="149" t="s">
        <v>1173</v>
      </c>
      <c r="U663" s="149" t="s">
        <v>267</v>
      </c>
      <c r="V663" s="149"/>
      <c r="W663" s="149"/>
      <c r="X663" s="149" t="s">
        <v>310</v>
      </c>
      <c r="Y663" s="149"/>
      <c r="Z663" s="149"/>
      <c r="AA663" s="149"/>
      <c r="AB663" s="149" t="s">
        <v>269</v>
      </c>
      <c r="AC663" s="149" t="s">
        <v>318</v>
      </c>
      <c r="AD663" s="149" t="s">
        <v>1173</v>
      </c>
      <c r="AE663" s="149" t="s">
        <v>271</v>
      </c>
      <c r="AF663" s="149"/>
      <c r="AG663" s="149" t="s">
        <v>272</v>
      </c>
      <c r="AH663" s="149" t="s">
        <v>273</v>
      </c>
      <c r="AI663" s="158">
        <v>58</v>
      </c>
      <c r="AJ663" s="149"/>
      <c r="AK663" s="159" t="s">
        <v>274</v>
      </c>
      <c r="AL663" s="159" t="s">
        <v>274</v>
      </c>
      <c r="AM663" s="149" t="s">
        <v>274</v>
      </c>
      <c r="AN663" s="160">
        <v>4</v>
      </c>
      <c r="AO663" s="149"/>
      <c r="AP663" s="149" t="s">
        <v>274</v>
      </c>
      <c r="AQ663" s="149" t="s">
        <v>275</v>
      </c>
      <c r="AR663" s="158">
        <v>1</v>
      </c>
      <c r="AS663" s="149" t="s">
        <v>275</v>
      </c>
      <c r="AT663" s="149" t="s">
        <v>276</v>
      </c>
      <c r="AU663" s="161">
        <v>1</v>
      </c>
      <c r="AV663" s="159">
        <v>3513.27</v>
      </c>
      <c r="AW663" s="159">
        <v>140.53</v>
      </c>
      <c r="AX663" s="149" t="s">
        <v>274</v>
      </c>
      <c r="AY663" s="162">
        <v>0</v>
      </c>
      <c r="AZ663" s="162" t="s">
        <v>274</v>
      </c>
      <c r="BA663" s="162">
        <v>0</v>
      </c>
      <c r="BB663" s="159">
        <v>3185.13</v>
      </c>
      <c r="BC663" s="162" t="s">
        <v>274</v>
      </c>
      <c r="BD663" s="159">
        <v>187.61</v>
      </c>
      <c r="BE663" s="159">
        <v>328.14</v>
      </c>
      <c r="BF663" s="159">
        <v>140.53</v>
      </c>
      <c r="BG663" s="159">
        <v>3513.27</v>
      </c>
    </row>
    <row r="664" ht="28.05" customHeight="1" spans="1:59">
      <c r="A664" s="149"/>
      <c r="B664" s="149"/>
      <c r="C664" s="149"/>
      <c r="D664" s="149" t="s">
        <v>2609</v>
      </c>
      <c r="E664" s="340" t="s">
        <v>3383</v>
      </c>
      <c r="F664" s="149" t="s">
        <v>2609</v>
      </c>
      <c r="G664" s="149" t="s">
        <v>3384</v>
      </c>
      <c r="H664" s="149" t="s">
        <v>2612</v>
      </c>
      <c r="I664" s="149" t="s">
        <v>2618</v>
      </c>
      <c r="J664" s="149" t="s">
        <v>3385</v>
      </c>
      <c r="K664" s="149"/>
      <c r="L664" s="149" t="s">
        <v>262</v>
      </c>
      <c r="M664" s="149"/>
      <c r="N664" s="149" t="s">
        <v>263</v>
      </c>
      <c r="O664" s="149" t="s">
        <v>214</v>
      </c>
      <c r="P664" s="149" t="s">
        <v>53</v>
      </c>
      <c r="Q664" s="149"/>
      <c r="R664" s="149" t="s">
        <v>3386</v>
      </c>
      <c r="S664" s="149" t="s">
        <v>785</v>
      </c>
      <c r="T664" s="149" t="s">
        <v>2443</v>
      </c>
      <c r="U664" s="149" t="s">
        <v>267</v>
      </c>
      <c r="V664" s="149"/>
      <c r="W664" s="149"/>
      <c r="X664" s="149" t="s">
        <v>1886</v>
      </c>
      <c r="Y664" s="149"/>
      <c r="Z664" s="149"/>
      <c r="AA664" s="149"/>
      <c r="AB664" s="149" t="s">
        <v>269</v>
      </c>
      <c r="AC664" s="149" t="s">
        <v>318</v>
      </c>
      <c r="AD664" s="149" t="s">
        <v>2443</v>
      </c>
      <c r="AE664" s="149" t="s">
        <v>271</v>
      </c>
      <c r="AF664" s="149"/>
      <c r="AG664" s="149" t="s">
        <v>272</v>
      </c>
      <c r="AH664" s="149" t="s">
        <v>273</v>
      </c>
      <c r="AI664" s="158">
        <v>61</v>
      </c>
      <c r="AJ664" s="149"/>
      <c r="AK664" s="159" t="s">
        <v>274</v>
      </c>
      <c r="AL664" s="159" t="s">
        <v>274</v>
      </c>
      <c r="AM664" s="149" t="s">
        <v>274</v>
      </c>
      <c r="AN664" s="160">
        <v>0</v>
      </c>
      <c r="AO664" s="149"/>
      <c r="AP664" s="149" t="s">
        <v>274</v>
      </c>
      <c r="AQ664" s="149" t="s">
        <v>275</v>
      </c>
      <c r="AR664" s="158">
        <v>1</v>
      </c>
      <c r="AS664" s="149" t="s">
        <v>275</v>
      </c>
      <c r="AT664" s="149" t="s">
        <v>276</v>
      </c>
      <c r="AU664" s="161">
        <v>1</v>
      </c>
      <c r="AV664" s="159">
        <v>3675.21</v>
      </c>
      <c r="AW664" s="159">
        <v>0</v>
      </c>
      <c r="AX664" s="149" t="s">
        <v>274</v>
      </c>
      <c r="AY664" s="162">
        <v>0</v>
      </c>
      <c r="AZ664" s="162" t="s">
        <v>274</v>
      </c>
      <c r="BA664" s="159">
        <v>100</v>
      </c>
      <c r="BB664" s="159">
        <v>3628.2</v>
      </c>
      <c r="BC664" s="162" t="s">
        <v>274</v>
      </c>
      <c r="BD664" s="159">
        <v>47.01</v>
      </c>
      <c r="BE664" s="159">
        <v>47.01</v>
      </c>
      <c r="BF664" s="162">
        <v>0</v>
      </c>
      <c r="BG664" s="159">
        <v>3675.21</v>
      </c>
    </row>
    <row r="665" ht="28.05" customHeight="1" spans="1:59">
      <c r="A665" s="149"/>
      <c r="B665" s="149"/>
      <c r="C665" s="149"/>
      <c r="D665" s="149" t="s">
        <v>2609</v>
      </c>
      <c r="E665" s="340" t="s">
        <v>3387</v>
      </c>
      <c r="F665" s="149" t="s">
        <v>2609</v>
      </c>
      <c r="G665" s="149" t="s">
        <v>3388</v>
      </c>
      <c r="H665" s="149" t="s">
        <v>3389</v>
      </c>
      <c r="I665" s="149" t="s">
        <v>3390</v>
      </c>
      <c r="J665" s="149" t="s">
        <v>3391</v>
      </c>
      <c r="K665" s="149"/>
      <c r="L665" s="149" t="s">
        <v>262</v>
      </c>
      <c r="M665" s="149"/>
      <c r="N665" s="149" t="s">
        <v>263</v>
      </c>
      <c r="O665" s="149" t="s">
        <v>214</v>
      </c>
      <c r="P665" s="149" t="s">
        <v>53</v>
      </c>
      <c r="Q665" s="149"/>
      <c r="R665" s="149" t="s">
        <v>3392</v>
      </c>
      <c r="S665" s="149" t="s">
        <v>785</v>
      </c>
      <c r="T665" s="149" t="s">
        <v>2443</v>
      </c>
      <c r="U665" s="149" t="s">
        <v>267</v>
      </c>
      <c r="V665" s="149"/>
      <c r="W665" s="149"/>
      <c r="X665" s="149" t="s">
        <v>2444</v>
      </c>
      <c r="Y665" s="149"/>
      <c r="Z665" s="149"/>
      <c r="AA665" s="149"/>
      <c r="AB665" s="149" t="s">
        <v>269</v>
      </c>
      <c r="AC665" s="149" t="s">
        <v>318</v>
      </c>
      <c r="AD665" s="149" t="s">
        <v>2443</v>
      </c>
      <c r="AE665" s="149" t="s">
        <v>271</v>
      </c>
      <c r="AF665" s="149"/>
      <c r="AG665" s="149" t="s">
        <v>272</v>
      </c>
      <c r="AH665" s="149" t="s">
        <v>273</v>
      </c>
      <c r="AI665" s="158">
        <v>61</v>
      </c>
      <c r="AJ665" s="149"/>
      <c r="AK665" s="159" t="s">
        <v>274</v>
      </c>
      <c r="AL665" s="159" t="s">
        <v>274</v>
      </c>
      <c r="AM665" s="149" t="s">
        <v>274</v>
      </c>
      <c r="AN665" s="160">
        <v>0</v>
      </c>
      <c r="AO665" s="149"/>
      <c r="AP665" s="149" t="s">
        <v>274</v>
      </c>
      <c r="AQ665" s="149" t="s">
        <v>275</v>
      </c>
      <c r="AR665" s="158">
        <v>1</v>
      </c>
      <c r="AS665" s="149" t="s">
        <v>275</v>
      </c>
      <c r="AT665" s="149" t="s">
        <v>276</v>
      </c>
      <c r="AU665" s="161">
        <v>1</v>
      </c>
      <c r="AV665" s="159">
        <v>3675.22</v>
      </c>
      <c r="AW665" s="159">
        <v>0</v>
      </c>
      <c r="AX665" s="149" t="s">
        <v>274</v>
      </c>
      <c r="AY665" s="162">
        <v>0</v>
      </c>
      <c r="AZ665" s="162" t="s">
        <v>274</v>
      </c>
      <c r="BA665" s="159">
        <v>100</v>
      </c>
      <c r="BB665" s="159">
        <v>3628.21</v>
      </c>
      <c r="BC665" s="162" t="s">
        <v>274</v>
      </c>
      <c r="BD665" s="159">
        <v>47.01</v>
      </c>
      <c r="BE665" s="159">
        <v>47.01</v>
      </c>
      <c r="BF665" s="162">
        <v>0</v>
      </c>
      <c r="BG665" s="159">
        <v>3675.22</v>
      </c>
    </row>
    <row r="666" ht="28.05" customHeight="1" spans="1:59">
      <c r="A666" s="149"/>
      <c r="B666" s="149"/>
      <c r="C666" s="149"/>
      <c r="D666" s="149" t="s">
        <v>2609</v>
      </c>
      <c r="E666" s="340" t="s">
        <v>3393</v>
      </c>
      <c r="F666" s="149" t="s">
        <v>2609</v>
      </c>
      <c r="G666" s="149" t="s">
        <v>3394</v>
      </c>
      <c r="H666" s="149" t="s">
        <v>2612</v>
      </c>
      <c r="I666" s="149" t="s">
        <v>3395</v>
      </c>
      <c r="J666" s="149" t="s">
        <v>3396</v>
      </c>
      <c r="K666" s="149"/>
      <c r="L666" s="149" t="s">
        <v>262</v>
      </c>
      <c r="M666" s="149"/>
      <c r="N666" s="149" t="s">
        <v>263</v>
      </c>
      <c r="O666" s="149" t="s">
        <v>214</v>
      </c>
      <c r="P666" s="149" t="s">
        <v>53</v>
      </c>
      <c r="Q666" s="149"/>
      <c r="R666" s="149" t="s">
        <v>3397</v>
      </c>
      <c r="S666" s="149" t="s">
        <v>785</v>
      </c>
      <c r="T666" s="149" t="s">
        <v>3398</v>
      </c>
      <c r="U666" s="149" t="s">
        <v>267</v>
      </c>
      <c r="V666" s="149"/>
      <c r="W666" s="149"/>
      <c r="X666" s="149" t="s">
        <v>655</v>
      </c>
      <c r="Y666" s="149"/>
      <c r="Z666" s="149"/>
      <c r="AA666" s="149"/>
      <c r="AB666" s="149" t="s">
        <v>269</v>
      </c>
      <c r="AC666" s="149" t="s">
        <v>318</v>
      </c>
      <c r="AD666" s="149" t="s">
        <v>3398</v>
      </c>
      <c r="AE666" s="149" t="s">
        <v>271</v>
      </c>
      <c r="AF666" s="149"/>
      <c r="AG666" s="149" t="s">
        <v>272</v>
      </c>
      <c r="AH666" s="149" t="s">
        <v>273</v>
      </c>
      <c r="AI666" s="158">
        <v>58</v>
      </c>
      <c r="AJ666" s="149"/>
      <c r="AK666" s="159" t="s">
        <v>274</v>
      </c>
      <c r="AL666" s="159" t="s">
        <v>274</v>
      </c>
      <c r="AM666" s="149" t="s">
        <v>274</v>
      </c>
      <c r="AN666" s="160">
        <v>4</v>
      </c>
      <c r="AO666" s="149"/>
      <c r="AP666" s="149" t="s">
        <v>274</v>
      </c>
      <c r="AQ666" s="149" t="s">
        <v>275</v>
      </c>
      <c r="AR666" s="158">
        <v>1</v>
      </c>
      <c r="AS666" s="149" t="s">
        <v>275</v>
      </c>
      <c r="AT666" s="149" t="s">
        <v>276</v>
      </c>
      <c r="AU666" s="161">
        <v>1</v>
      </c>
      <c r="AV666" s="159">
        <v>3256.64</v>
      </c>
      <c r="AW666" s="159">
        <v>130.27</v>
      </c>
      <c r="AX666" s="149" t="s">
        <v>274</v>
      </c>
      <c r="AY666" s="162">
        <v>0</v>
      </c>
      <c r="AZ666" s="162" t="s">
        <v>274</v>
      </c>
      <c r="BA666" s="162">
        <v>0</v>
      </c>
      <c r="BB666" s="159">
        <v>2954.68</v>
      </c>
      <c r="BC666" s="162" t="s">
        <v>274</v>
      </c>
      <c r="BD666" s="159">
        <v>171.69</v>
      </c>
      <c r="BE666" s="159">
        <v>301.96</v>
      </c>
      <c r="BF666" s="159">
        <v>130.27</v>
      </c>
      <c r="BG666" s="159">
        <v>3256.64</v>
      </c>
    </row>
    <row r="667" ht="28.05" customHeight="1" spans="1:59">
      <c r="A667" s="149"/>
      <c r="B667" s="149"/>
      <c r="C667" s="149"/>
      <c r="D667" s="149" t="s">
        <v>2609</v>
      </c>
      <c r="E667" s="340" t="s">
        <v>3399</v>
      </c>
      <c r="F667" s="149" t="s">
        <v>2609</v>
      </c>
      <c r="G667" s="149" t="s">
        <v>3400</v>
      </c>
      <c r="H667" s="149" t="s">
        <v>2612</v>
      </c>
      <c r="I667" s="149" t="s">
        <v>3401</v>
      </c>
      <c r="J667" s="149" t="s">
        <v>3402</v>
      </c>
      <c r="K667" s="149"/>
      <c r="L667" s="149" t="s">
        <v>262</v>
      </c>
      <c r="M667" s="149"/>
      <c r="N667" s="149" t="s">
        <v>263</v>
      </c>
      <c r="O667" s="149" t="s">
        <v>214</v>
      </c>
      <c r="P667" s="149" t="s">
        <v>53</v>
      </c>
      <c r="Q667" s="149"/>
      <c r="R667" s="149" t="s">
        <v>3403</v>
      </c>
      <c r="S667" s="149" t="s">
        <v>785</v>
      </c>
      <c r="T667" s="149" t="s">
        <v>373</v>
      </c>
      <c r="U667" s="149" t="s">
        <v>267</v>
      </c>
      <c r="V667" s="149"/>
      <c r="W667" s="149"/>
      <c r="X667" s="149" t="s">
        <v>655</v>
      </c>
      <c r="Y667" s="149"/>
      <c r="Z667" s="149"/>
      <c r="AA667" s="149"/>
      <c r="AB667" s="149" t="s">
        <v>269</v>
      </c>
      <c r="AC667" s="149" t="s">
        <v>318</v>
      </c>
      <c r="AD667" s="149" t="s">
        <v>373</v>
      </c>
      <c r="AE667" s="149" t="s">
        <v>271</v>
      </c>
      <c r="AF667" s="149"/>
      <c r="AG667" s="149" t="s">
        <v>272</v>
      </c>
      <c r="AH667" s="149" t="s">
        <v>273</v>
      </c>
      <c r="AI667" s="158">
        <v>58</v>
      </c>
      <c r="AJ667" s="149"/>
      <c r="AK667" s="159" t="s">
        <v>274</v>
      </c>
      <c r="AL667" s="159" t="s">
        <v>274</v>
      </c>
      <c r="AM667" s="149" t="s">
        <v>274</v>
      </c>
      <c r="AN667" s="160">
        <v>4</v>
      </c>
      <c r="AO667" s="149"/>
      <c r="AP667" s="149" t="s">
        <v>274</v>
      </c>
      <c r="AQ667" s="149" t="s">
        <v>275</v>
      </c>
      <c r="AR667" s="158">
        <v>1</v>
      </c>
      <c r="AS667" s="149" t="s">
        <v>275</v>
      </c>
      <c r="AT667" s="149" t="s">
        <v>276</v>
      </c>
      <c r="AU667" s="161">
        <v>1</v>
      </c>
      <c r="AV667" s="159">
        <v>3424.78</v>
      </c>
      <c r="AW667" s="159">
        <v>136.99</v>
      </c>
      <c r="AX667" s="149" t="s">
        <v>274</v>
      </c>
      <c r="AY667" s="162">
        <v>0</v>
      </c>
      <c r="AZ667" s="162" t="s">
        <v>274</v>
      </c>
      <c r="BA667" s="162">
        <v>0</v>
      </c>
      <c r="BB667" s="159">
        <v>3099.41</v>
      </c>
      <c r="BC667" s="162" t="s">
        <v>274</v>
      </c>
      <c r="BD667" s="159">
        <v>188.38</v>
      </c>
      <c r="BE667" s="159">
        <v>325.37</v>
      </c>
      <c r="BF667" s="159">
        <v>136.99</v>
      </c>
      <c r="BG667" s="159">
        <v>3424.78</v>
      </c>
    </row>
    <row r="668" ht="28.05" customHeight="1" spans="1:59">
      <c r="A668" s="149"/>
      <c r="B668" s="149"/>
      <c r="C668" s="149"/>
      <c r="D668" s="149" t="s">
        <v>2609</v>
      </c>
      <c r="E668" s="340" t="s">
        <v>3404</v>
      </c>
      <c r="F668" s="149" t="s">
        <v>2609</v>
      </c>
      <c r="G668" s="149" t="s">
        <v>3405</v>
      </c>
      <c r="H668" s="149" t="s">
        <v>3406</v>
      </c>
      <c r="I668" s="149" t="s">
        <v>3407</v>
      </c>
      <c r="J668" s="149" t="s">
        <v>3408</v>
      </c>
      <c r="K668" s="149"/>
      <c r="L668" s="149" t="s">
        <v>262</v>
      </c>
      <c r="M668" s="149"/>
      <c r="N668" s="149" t="s">
        <v>263</v>
      </c>
      <c r="O668" s="149" t="s">
        <v>214</v>
      </c>
      <c r="P668" s="149" t="s">
        <v>53</v>
      </c>
      <c r="Q668" s="149"/>
      <c r="R668" s="149" t="s">
        <v>3409</v>
      </c>
      <c r="S668" s="149" t="s">
        <v>785</v>
      </c>
      <c r="T668" s="149" t="s">
        <v>373</v>
      </c>
      <c r="U668" s="149" t="s">
        <v>267</v>
      </c>
      <c r="V668" s="149"/>
      <c r="W668" s="149"/>
      <c r="X668" s="149" t="s">
        <v>826</v>
      </c>
      <c r="Y668" s="149"/>
      <c r="Z668" s="149"/>
      <c r="AA668" s="149"/>
      <c r="AB668" s="149" t="s">
        <v>269</v>
      </c>
      <c r="AC668" s="149" t="s">
        <v>318</v>
      </c>
      <c r="AD668" s="149" t="s">
        <v>373</v>
      </c>
      <c r="AE668" s="149" t="s">
        <v>271</v>
      </c>
      <c r="AF668" s="149"/>
      <c r="AG668" s="149" t="s">
        <v>272</v>
      </c>
      <c r="AH668" s="149" t="s">
        <v>273</v>
      </c>
      <c r="AI668" s="158">
        <v>58</v>
      </c>
      <c r="AJ668" s="149"/>
      <c r="AK668" s="159" t="s">
        <v>274</v>
      </c>
      <c r="AL668" s="159" t="s">
        <v>274</v>
      </c>
      <c r="AM668" s="149" t="s">
        <v>274</v>
      </c>
      <c r="AN668" s="160">
        <v>4</v>
      </c>
      <c r="AO668" s="149"/>
      <c r="AP668" s="149" t="s">
        <v>274</v>
      </c>
      <c r="AQ668" s="149" t="s">
        <v>275</v>
      </c>
      <c r="AR668" s="158">
        <v>1</v>
      </c>
      <c r="AS668" s="149" t="s">
        <v>275</v>
      </c>
      <c r="AT668" s="149" t="s">
        <v>276</v>
      </c>
      <c r="AU668" s="161">
        <v>1</v>
      </c>
      <c r="AV668" s="159">
        <v>8314.16</v>
      </c>
      <c r="AW668" s="159">
        <v>332.57</v>
      </c>
      <c r="AX668" s="149" t="s">
        <v>274</v>
      </c>
      <c r="AY668" s="162">
        <v>0</v>
      </c>
      <c r="AZ668" s="162" t="s">
        <v>274</v>
      </c>
      <c r="BA668" s="162">
        <v>0</v>
      </c>
      <c r="BB668" s="159">
        <v>7517.72</v>
      </c>
      <c r="BC668" s="162" t="s">
        <v>274</v>
      </c>
      <c r="BD668" s="159">
        <v>463.87</v>
      </c>
      <c r="BE668" s="159">
        <v>796.44</v>
      </c>
      <c r="BF668" s="159">
        <v>332.57</v>
      </c>
      <c r="BG668" s="159">
        <v>8314.16</v>
      </c>
    </row>
    <row r="669" ht="28.05" customHeight="1" spans="1:59">
      <c r="A669" s="149"/>
      <c r="B669" s="149"/>
      <c r="C669" s="149"/>
      <c r="D669" s="149" t="s">
        <v>2609</v>
      </c>
      <c r="E669" s="340" t="s">
        <v>3410</v>
      </c>
      <c r="F669" s="149" t="s">
        <v>2609</v>
      </c>
      <c r="G669" s="149" t="s">
        <v>3411</v>
      </c>
      <c r="H669" s="149" t="s">
        <v>3412</v>
      </c>
      <c r="I669" s="149" t="s">
        <v>3413</v>
      </c>
      <c r="J669" s="149" t="s">
        <v>3414</v>
      </c>
      <c r="K669" s="149"/>
      <c r="L669" s="149" t="s">
        <v>262</v>
      </c>
      <c r="M669" s="149"/>
      <c r="N669" s="149" t="s">
        <v>263</v>
      </c>
      <c r="O669" s="149" t="s">
        <v>214</v>
      </c>
      <c r="P669" s="149" t="s">
        <v>53</v>
      </c>
      <c r="Q669" s="149"/>
      <c r="R669" s="149" t="s">
        <v>3415</v>
      </c>
      <c r="S669" s="149" t="s">
        <v>785</v>
      </c>
      <c r="T669" s="149" t="s">
        <v>3416</v>
      </c>
      <c r="U669" s="149" t="s">
        <v>267</v>
      </c>
      <c r="V669" s="149"/>
      <c r="W669" s="149"/>
      <c r="X669" s="149" t="s">
        <v>336</v>
      </c>
      <c r="Y669" s="149"/>
      <c r="Z669" s="149"/>
      <c r="AA669" s="149"/>
      <c r="AB669" s="149" t="s">
        <v>269</v>
      </c>
      <c r="AC669" s="149" t="s">
        <v>318</v>
      </c>
      <c r="AD669" s="149" t="s">
        <v>3416</v>
      </c>
      <c r="AE669" s="149" t="s">
        <v>271</v>
      </c>
      <c r="AF669" s="149"/>
      <c r="AG669" s="149" t="s">
        <v>272</v>
      </c>
      <c r="AH669" s="149" t="s">
        <v>273</v>
      </c>
      <c r="AI669" s="158">
        <v>60</v>
      </c>
      <c r="AJ669" s="149"/>
      <c r="AK669" s="159" t="s">
        <v>274</v>
      </c>
      <c r="AL669" s="159" t="s">
        <v>274</v>
      </c>
      <c r="AM669" s="149" t="s">
        <v>274</v>
      </c>
      <c r="AN669" s="160">
        <v>4</v>
      </c>
      <c r="AO669" s="149"/>
      <c r="AP669" s="149" t="s">
        <v>274</v>
      </c>
      <c r="AQ669" s="149" t="s">
        <v>275</v>
      </c>
      <c r="AR669" s="158">
        <v>1</v>
      </c>
      <c r="AS669" s="149" t="s">
        <v>275</v>
      </c>
      <c r="AT669" s="149" t="s">
        <v>276</v>
      </c>
      <c r="AU669" s="161">
        <v>1</v>
      </c>
      <c r="AV669" s="159">
        <v>3504.42</v>
      </c>
      <c r="AW669" s="159">
        <v>140.18</v>
      </c>
      <c r="AX669" s="149" t="s">
        <v>274</v>
      </c>
      <c r="AY669" s="162">
        <v>0</v>
      </c>
      <c r="AZ669" s="162" t="s">
        <v>274</v>
      </c>
      <c r="BA669" s="162">
        <v>0</v>
      </c>
      <c r="BB669" s="159">
        <v>3364.24</v>
      </c>
      <c r="BC669" s="162" t="s">
        <v>274</v>
      </c>
      <c r="BD669" s="162">
        <v>0</v>
      </c>
      <c r="BE669" s="159">
        <v>140.18</v>
      </c>
      <c r="BF669" s="159">
        <v>140.18</v>
      </c>
      <c r="BG669" s="159">
        <v>3504.42</v>
      </c>
    </row>
    <row r="670" ht="28.05" customHeight="1" spans="1:59">
      <c r="A670" s="149"/>
      <c r="B670" s="149"/>
      <c r="C670" s="149"/>
      <c r="D670" s="149" t="s">
        <v>2609</v>
      </c>
      <c r="E670" s="340" t="s">
        <v>3417</v>
      </c>
      <c r="F670" s="149" t="s">
        <v>2609</v>
      </c>
      <c r="G670" s="149" t="s">
        <v>3418</v>
      </c>
      <c r="H670" s="149" t="s">
        <v>2612</v>
      </c>
      <c r="I670" s="149" t="s">
        <v>3419</v>
      </c>
      <c r="J670" s="149" t="s">
        <v>3420</v>
      </c>
      <c r="K670" s="149"/>
      <c r="L670" s="149" t="s">
        <v>262</v>
      </c>
      <c r="M670" s="149"/>
      <c r="N670" s="149" t="s">
        <v>263</v>
      </c>
      <c r="O670" s="149" t="s">
        <v>214</v>
      </c>
      <c r="P670" s="149" t="s">
        <v>53</v>
      </c>
      <c r="Q670" s="149"/>
      <c r="R670" s="149" t="s">
        <v>621</v>
      </c>
      <c r="S670" s="149" t="s">
        <v>785</v>
      </c>
      <c r="T670" s="149" t="s">
        <v>1204</v>
      </c>
      <c r="U670" s="149" t="s">
        <v>267</v>
      </c>
      <c r="V670" s="149"/>
      <c r="W670" s="149"/>
      <c r="X670" s="149" t="s">
        <v>590</v>
      </c>
      <c r="Y670" s="149"/>
      <c r="Z670" s="149"/>
      <c r="AA670" s="149"/>
      <c r="AB670" s="149" t="s">
        <v>269</v>
      </c>
      <c r="AC670" s="149" t="s">
        <v>318</v>
      </c>
      <c r="AD670" s="149" t="s">
        <v>1204</v>
      </c>
      <c r="AE670" s="149" t="s">
        <v>271</v>
      </c>
      <c r="AF670" s="149"/>
      <c r="AG670" s="149" t="s">
        <v>272</v>
      </c>
      <c r="AH670" s="149" t="s">
        <v>273</v>
      </c>
      <c r="AI670" s="158">
        <v>59</v>
      </c>
      <c r="AJ670" s="149"/>
      <c r="AK670" s="159" t="s">
        <v>274</v>
      </c>
      <c r="AL670" s="159" t="s">
        <v>274</v>
      </c>
      <c r="AM670" s="149" t="s">
        <v>274</v>
      </c>
      <c r="AN670" s="160">
        <v>4</v>
      </c>
      <c r="AO670" s="149"/>
      <c r="AP670" s="149" t="s">
        <v>274</v>
      </c>
      <c r="AQ670" s="149" t="s">
        <v>275</v>
      </c>
      <c r="AR670" s="158">
        <v>1</v>
      </c>
      <c r="AS670" s="149" t="s">
        <v>275</v>
      </c>
      <c r="AT670" s="149" t="s">
        <v>276</v>
      </c>
      <c r="AU670" s="161">
        <v>1</v>
      </c>
      <c r="AV670" s="159">
        <v>4554.07</v>
      </c>
      <c r="AW670" s="159">
        <v>182.16</v>
      </c>
      <c r="AX670" s="149" t="s">
        <v>274</v>
      </c>
      <c r="AY670" s="162">
        <v>0</v>
      </c>
      <c r="AZ670" s="162" t="s">
        <v>274</v>
      </c>
      <c r="BA670" s="162">
        <v>0</v>
      </c>
      <c r="BB670" s="159">
        <v>4189.77</v>
      </c>
      <c r="BC670" s="162" t="s">
        <v>274</v>
      </c>
      <c r="BD670" s="159">
        <v>182.14</v>
      </c>
      <c r="BE670" s="159">
        <v>364.3</v>
      </c>
      <c r="BF670" s="159">
        <v>182.16</v>
      </c>
      <c r="BG670" s="159">
        <v>4554.07</v>
      </c>
    </row>
    <row r="671" ht="28.05" customHeight="1" spans="1:59">
      <c r="A671" s="149"/>
      <c r="B671" s="149"/>
      <c r="C671" s="149"/>
      <c r="D671" s="149" t="s">
        <v>2609</v>
      </c>
      <c r="E671" s="340" t="s">
        <v>3421</v>
      </c>
      <c r="F671" s="149" t="s">
        <v>2609</v>
      </c>
      <c r="G671" s="149" t="s">
        <v>3422</v>
      </c>
      <c r="H671" s="149" t="s">
        <v>2770</v>
      </c>
      <c r="I671" s="149" t="s">
        <v>3423</v>
      </c>
      <c r="J671" s="149" t="s">
        <v>3424</v>
      </c>
      <c r="K671" s="149"/>
      <c r="L671" s="149" t="s">
        <v>262</v>
      </c>
      <c r="M671" s="149"/>
      <c r="N671" s="149" t="s">
        <v>263</v>
      </c>
      <c r="O671" s="149" t="s">
        <v>214</v>
      </c>
      <c r="P671" s="149" t="s">
        <v>53</v>
      </c>
      <c r="Q671" s="149"/>
      <c r="R671" s="149" t="s">
        <v>3425</v>
      </c>
      <c r="S671" s="149" t="s">
        <v>785</v>
      </c>
      <c r="T671" s="149" t="s">
        <v>3426</v>
      </c>
      <c r="U671" s="149" t="s">
        <v>267</v>
      </c>
      <c r="V671" s="149"/>
      <c r="W671" s="149"/>
      <c r="X671" s="149" t="s">
        <v>826</v>
      </c>
      <c r="Y671" s="149"/>
      <c r="Z671" s="149"/>
      <c r="AA671" s="149"/>
      <c r="AB671" s="149" t="s">
        <v>269</v>
      </c>
      <c r="AC671" s="149" t="s">
        <v>318</v>
      </c>
      <c r="AD671" s="149" t="s">
        <v>3426</v>
      </c>
      <c r="AE671" s="149" t="s">
        <v>271</v>
      </c>
      <c r="AF671" s="149"/>
      <c r="AG671" s="149" t="s">
        <v>272</v>
      </c>
      <c r="AH671" s="149" t="s">
        <v>273</v>
      </c>
      <c r="AI671" s="158">
        <v>61</v>
      </c>
      <c r="AJ671" s="149"/>
      <c r="AK671" s="159" t="s">
        <v>274</v>
      </c>
      <c r="AL671" s="159" t="s">
        <v>274</v>
      </c>
      <c r="AM671" s="149" t="s">
        <v>274</v>
      </c>
      <c r="AN671" s="160">
        <v>0</v>
      </c>
      <c r="AO671" s="149"/>
      <c r="AP671" s="149" t="s">
        <v>274</v>
      </c>
      <c r="AQ671" s="149" t="s">
        <v>275</v>
      </c>
      <c r="AR671" s="158">
        <v>1</v>
      </c>
      <c r="AS671" s="149" t="s">
        <v>275</v>
      </c>
      <c r="AT671" s="149" t="s">
        <v>276</v>
      </c>
      <c r="AU671" s="161">
        <v>1</v>
      </c>
      <c r="AV671" s="159">
        <v>4379.31</v>
      </c>
      <c r="AW671" s="159">
        <v>0</v>
      </c>
      <c r="AX671" s="149" t="s">
        <v>274</v>
      </c>
      <c r="AY671" s="162">
        <v>0</v>
      </c>
      <c r="AZ671" s="162" t="s">
        <v>274</v>
      </c>
      <c r="BA671" s="159">
        <v>100</v>
      </c>
      <c r="BB671" s="159">
        <v>4304.14</v>
      </c>
      <c r="BC671" s="162" t="s">
        <v>274</v>
      </c>
      <c r="BD671" s="159">
        <v>75.17</v>
      </c>
      <c r="BE671" s="159">
        <v>75.17</v>
      </c>
      <c r="BF671" s="162">
        <v>0</v>
      </c>
      <c r="BG671" s="159">
        <v>4379.31</v>
      </c>
    </row>
    <row r="672" ht="28.05" customHeight="1" spans="1:59">
      <c r="A672" s="149"/>
      <c r="B672" s="149"/>
      <c r="C672" s="149"/>
      <c r="D672" s="149" t="s">
        <v>2609</v>
      </c>
      <c r="E672" s="340" t="s">
        <v>3427</v>
      </c>
      <c r="F672" s="149" t="s">
        <v>2609</v>
      </c>
      <c r="G672" s="149" t="s">
        <v>3428</v>
      </c>
      <c r="H672" s="149" t="s">
        <v>2770</v>
      </c>
      <c r="I672" s="149" t="s">
        <v>3429</v>
      </c>
      <c r="J672" s="149" t="s">
        <v>3430</v>
      </c>
      <c r="K672" s="149"/>
      <c r="L672" s="149" t="s">
        <v>262</v>
      </c>
      <c r="M672" s="149"/>
      <c r="N672" s="149" t="s">
        <v>263</v>
      </c>
      <c r="O672" s="149" t="s">
        <v>214</v>
      </c>
      <c r="P672" s="149" t="s">
        <v>53</v>
      </c>
      <c r="Q672" s="149"/>
      <c r="R672" s="149" t="s">
        <v>3431</v>
      </c>
      <c r="S672" s="149" t="s">
        <v>785</v>
      </c>
      <c r="T672" s="149" t="s">
        <v>3426</v>
      </c>
      <c r="U672" s="149" t="s">
        <v>267</v>
      </c>
      <c r="V672" s="149"/>
      <c r="W672" s="149"/>
      <c r="X672" s="149" t="s">
        <v>310</v>
      </c>
      <c r="Y672" s="149"/>
      <c r="Z672" s="149"/>
      <c r="AA672" s="149"/>
      <c r="AB672" s="149" t="s">
        <v>269</v>
      </c>
      <c r="AC672" s="149" t="s">
        <v>318</v>
      </c>
      <c r="AD672" s="149" t="s">
        <v>3426</v>
      </c>
      <c r="AE672" s="149" t="s">
        <v>271</v>
      </c>
      <c r="AF672" s="149"/>
      <c r="AG672" s="149" t="s">
        <v>272</v>
      </c>
      <c r="AH672" s="149" t="s">
        <v>273</v>
      </c>
      <c r="AI672" s="158">
        <v>61</v>
      </c>
      <c r="AJ672" s="149"/>
      <c r="AK672" s="159" t="s">
        <v>274</v>
      </c>
      <c r="AL672" s="159" t="s">
        <v>274</v>
      </c>
      <c r="AM672" s="149" t="s">
        <v>274</v>
      </c>
      <c r="AN672" s="160">
        <v>0</v>
      </c>
      <c r="AO672" s="149"/>
      <c r="AP672" s="149" t="s">
        <v>274</v>
      </c>
      <c r="AQ672" s="149" t="s">
        <v>275</v>
      </c>
      <c r="AR672" s="158">
        <v>1</v>
      </c>
      <c r="AS672" s="149" t="s">
        <v>275</v>
      </c>
      <c r="AT672" s="149" t="s">
        <v>276</v>
      </c>
      <c r="AU672" s="161">
        <v>1</v>
      </c>
      <c r="AV672" s="159">
        <v>3086.21</v>
      </c>
      <c r="AW672" s="159">
        <v>0</v>
      </c>
      <c r="AX672" s="149" t="s">
        <v>274</v>
      </c>
      <c r="AY672" s="162">
        <v>0</v>
      </c>
      <c r="AZ672" s="162" t="s">
        <v>274</v>
      </c>
      <c r="BA672" s="159">
        <v>100</v>
      </c>
      <c r="BB672" s="159">
        <v>3062.76</v>
      </c>
      <c r="BC672" s="162" t="s">
        <v>274</v>
      </c>
      <c r="BD672" s="159">
        <v>23.45</v>
      </c>
      <c r="BE672" s="159">
        <v>23.45</v>
      </c>
      <c r="BF672" s="162">
        <v>0</v>
      </c>
      <c r="BG672" s="159">
        <v>3086.21</v>
      </c>
    </row>
    <row r="673" ht="28.05" customHeight="1" spans="1:59">
      <c r="A673" s="149"/>
      <c r="B673" s="149"/>
      <c r="C673" s="149"/>
      <c r="D673" s="149" t="s">
        <v>2609</v>
      </c>
      <c r="E673" s="340" t="s">
        <v>3432</v>
      </c>
      <c r="F673" s="149" t="s">
        <v>2609</v>
      </c>
      <c r="G673" s="149" t="s">
        <v>3433</v>
      </c>
      <c r="H673" s="149" t="s">
        <v>2770</v>
      </c>
      <c r="I673" s="149" t="s">
        <v>3434</v>
      </c>
      <c r="J673" s="149" t="s">
        <v>3435</v>
      </c>
      <c r="K673" s="149"/>
      <c r="L673" s="149" t="s">
        <v>262</v>
      </c>
      <c r="M673" s="149"/>
      <c r="N673" s="149" t="s">
        <v>263</v>
      </c>
      <c r="O673" s="149" t="s">
        <v>214</v>
      </c>
      <c r="P673" s="149" t="s">
        <v>53</v>
      </c>
      <c r="Q673" s="149"/>
      <c r="R673" s="149" t="s">
        <v>3436</v>
      </c>
      <c r="S673" s="149" t="s">
        <v>785</v>
      </c>
      <c r="T673" s="149" t="s">
        <v>3426</v>
      </c>
      <c r="U673" s="149" t="s">
        <v>267</v>
      </c>
      <c r="V673" s="149"/>
      <c r="W673" s="149"/>
      <c r="X673" s="149" t="s">
        <v>826</v>
      </c>
      <c r="Y673" s="149"/>
      <c r="Z673" s="149"/>
      <c r="AA673" s="149"/>
      <c r="AB673" s="149" t="s">
        <v>269</v>
      </c>
      <c r="AC673" s="149" t="s">
        <v>318</v>
      </c>
      <c r="AD673" s="149" t="s">
        <v>3426</v>
      </c>
      <c r="AE673" s="149" t="s">
        <v>271</v>
      </c>
      <c r="AF673" s="149"/>
      <c r="AG673" s="149" t="s">
        <v>272</v>
      </c>
      <c r="AH673" s="149" t="s">
        <v>273</v>
      </c>
      <c r="AI673" s="158">
        <v>61</v>
      </c>
      <c r="AJ673" s="149"/>
      <c r="AK673" s="159" t="s">
        <v>274</v>
      </c>
      <c r="AL673" s="159" t="s">
        <v>274</v>
      </c>
      <c r="AM673" s="149" t="s">
        <v>274</v>
      </c>
      <c r="AN673" s="160">
        <v>0</v>
      </c>
      <c r="AO673" s="149"/>
      <c r="AP673" s="149" t="s">
        <v>274</v>
      </c>
      <c r="AQ673" s="149" t="s">
        <v>275</v>
      </c>
      <c r="AR673" s="158">
        <v>1</v>
      </c>
      <c r="AS673" s="149" t="s">
        <v>275</v>
      </c>
      <c r="AT673" s="149" t="s">
        <v>276</v>
      </c>
      <c r="AU673" s="161">
        <v>1</v>
      </c>
      <c r="AV673" s="159">
        <v>3103.45</v>
      </c>
      <c r="AW673" s="159">
        <v>0</v>
      </c>
      <c r="AX673" s="149" t="s">
        <v>274</v>
      </c>
      <c r="AY673" s="162">
        <v>0</v>
      </c>
      <c r="AZ673" s="162" t="s">
        <v>274</v>
      </c>
      <c r="BA673" s="159">
        <v>100</v>
      </c>
      <c r="BB673" s="159">
        <v>3079.31</v>
      </c>
      <c r="BC673" s="162" t="s">
        <v>274</v>
      </c>
      <c r="BD673" s="159">
        <v>24.14</v>
      </c>
      <c r="BE673" s="159">
        <v>24.14</v>
      </c>
      <c r="BF673" s="162">
        <v>0</v>
      </c>
      <c r="BG673" s="159">
        <v>3103.45</v>
      </c>
    </row>
    <row r="674" ht="28.05" customHeight="1" spans="1:59">
      <c r="A674" s="149"/>
      <c r="B674" s="149"/>
      <c r="C674" s="149"/>
      <c r="D674" s="149" t="s">
        <v>2609</v>
      </c>
      <c r="E674" s="340" t="s">
        <v>3437</v>
      </c>
      <c r="F674" s="149" t="s">
        <v>2609</v>
      </c>
      <c r="G674" s="149" t="s">
        <v>3438</v>
      </c>
      <c r="H674" s="149" t="s">
        <v>3439</v>
      </c>
      <c r="I674" s="149" t="s">
        <v>3440</v>
      </c>
      <c r="J674" s="149" t="s">
        <v>3441</v>
      </c>
      <c r="K674" s="149"/>
      <c r="L674" s="149" t="s">
        <v>262</v>
      </c>
      <c r="M674" s="149"/>
      <c r="N674" s="149" t="s">
        <v>263</v>
      </c>
      <c r="O674" s="149" t="s">
        <v>214</v>
      </c>
      <c r="P674" s="149" t="s">
        <v>53</v>
      </c>
      <c r="Q674" s="149"/>
      <c r="R674" s="149" t="s">
        <v>824</v>
      </c>
      <c r="S674" s="149" t="s">
        <v>785</v>
      </c>
      <c r="T674" s="149" t="s">
        <v>3442</v>
      </c>
      <c r="U674" s="149" t="s">
        <v>267</v>
      </c>
      <c r="V674" s="149"/>
      <c r="W674" s="149"/>
      <c r="X674" s="149" t="s">
        <v>826</v>
      </c>
      <c r="Y674" s="149"/>
      <c r="Z674" s="149"/>
      <c r="AA674" s="149"/>
      <c r="AB674" s="149" t="s">
        <v>269</v>
      </c>
      <c r="AC674" s="149" t="s">
        <v>270</v>
      </c>
      <c r="AD674" s="149" t="s">
        <v>3442</v>
      </c>
      <c r="AE674" s="149" t="s">
        <v>271</v>
      </c>
      <c r="AF674" s="149"/>
      <c r="AG674" s="149" t="s">
        <v>272</v>
      </c>
      <c r="AH674" s="149" t="s">
        <v>273</v>
      </c>
      <c r="AI674" s="158">
        <v>20</v>
      </c>
      <c r="AJ674" s="149"/>
      <c r="AK674" s="159" t="s">
        <v>274</v>
      </c>
      <c r="AL674" s="159" t="s">
        <v>274</v>
      </c>
      <c r="AM674" s="149" t="s">
        <v>274</v>
      </c>
      <c r="AN674" s="160">
        <v>4</v>
      </c>
      <c r="AO674" s="149"/>
      <c r="AP674" s="149" t="s">
        <v>274</v>
      </c>
      <c r="AQ674" s="149" t="s">
        <v>275</v>
      </c>
      <c r="AR674" s="158">
        <v>1</v>
      </c>
      <c r="AS674" s="149" t="s">
        <v>275</v>
      </c>
      <c r="AT674" s="149" t="s">
        <v>276</v>
      </c>
      <c r="AU674" s="161">
        <v>1</v>
      </c>
      <c r="AV674" s="159">
        <v>6318.58</v>
      </c>
      <c r="AW674" s="159">
        <v>252.74</v>
      </c>
      <c r="AX674" s="149" t="s">
        <v>274</v>
      </c>
      <c r="AY674" s="159">
        <v>101.1</v>
      </c>
      <c r="AZ674" s="159">
        <v>101.1</v>
      </c>
      <c r="BA674" s="159">
        <v>404.4</v>
      </c>
      <c r="BB674" s="159">
        <v>2022</v>
      </c>
      <c r="BC674" s="162" t="s">
        <v>274</v>
      </c>
      <c r="BD674" s="162">
        <v>0</v>
      </c>
      <c r="BE674" s="159">
        <v>4296.58</v>
      </c>
      <c r="BF674" s="159">
        <v>4296.58</v>
      </c>
      <c r="BG674" s="159">
        <v>6318.58</v>
      </c>
    </row>
    <row r="675" ht="28.05" customHeight="1" spans="1:59">
      <c r="A675" s="149"/>
      <c r="B675" s="149"/>
      <c r="C675" s="149"/>
      <c r="D675" s="149" t="s">
        <v>2609</v>
      </c>
      <c r="E675" s="340" t="s">
        <v>3443</v>
      </c>
      <c r="F675" s="149" t="s">
        <v>2609</v>
      </c>
      <c r="G675" s="149" t="s">
        <v>3444</v>
      </c>
      <c r="H675" s="149" t="s">
        <v>2612</v>
      </c>
      <c r="I675" s="149" t="s">
        <v>3445</v>
      </c>
      <c r="J675" s="149" t="s">
        <v>3446</v>
      </c>
      <c r="K675" s="149"/>
      <c r="L675" s="149" t="s">
        <v>262</v>
      </c>
      <c r="M675" s="149"/>
      <c r="N675" s="149" t="s">
        <v>263</v>
      </c>
      <c r="O675" s="149" t="s">
        <v>214</v>
      </c>
      <c r="P675" s="149" t="s">
        <v>53</v>
      </c>
      <c r="Q675" s="149"/>
      <c r="R675" s="149" t="s">
        <v>3447</v>
      </c>
      <c r="S675" s="149" t="s">
        <v>785</v>
      </c>
      <c r="T675" s="149" t="s">
        <v>2588</v>
      </c>
      <c r="U675" s="149" t="s">
        <v>267</v>
      </c>
      <c r="V675" s="149"/>
      <c r="W675" s="149"/>
      <c r="X675" s="149" t="s">
        <v>51</v>
      </c>
      <c r="Y675" s="149"/>
      <c r="Z675" s="149"/>
      <c r="AA675" s="149"/>
      <c r="AB675" s="149" t="s">
        <v>269</v>
      </c>
      <c r="AC675" s="149" t="s">
        <v>270</v>
      </c>
      <c r="AD675" s="149" t="s">
        <v>2588</v>
      </c>
      <c r="AE675" s="149" t="s">
        <v>271</v>
      </c>
      <c r="AF675" s="149"/>
      <c r="AG675" s="149" t="s">
        <v>272</v>
      </c>
      <c r="AH675" s="149" t="s">
        <v>273</v>
      </c>
      <c r="AI675" s="158">
        <v>59</v>
      </c>
      <c r="AJ675" s="149"/>
      <c r="AK675" s="159" t="s">
        <v>274</v>
      </c>
      <c r="AL675" s="159" t="s">
        <v>274</v>
      </c>
      <c r="AM675" s="149" t="s">
        <v>274</v>
      </c>
      <c r="AN675" s="160">
        <v>4</v>
      </c>
      <c r="AO675" s="149"/>
      <c r="AP675" s="149" t="s">
        <v>274</v>
      </c>
      <c r="AQ675" s="149" t="s">
        <v>275</v>
      </c>
      <c r="AR675" s="158">
        <v>1</v>
      </c>
      <c r="AS675" s="149" t="s">
        <v>275</v>
      </c>
      <c r="AT675" s="149" t="s">
        <v>276</v>
      </c>
      <c r="AU675" s="161">
        <v>1</v>
      </c>
      <c r="AV675" s="159">
        <v>2522.12</v>
      </c>
      <c r="AW675" s="159">
        <v>100.88</v>
      </c>
      <c r="AX675" s="149" t="s">
        <v>274</v>
      </c>
      <c r="AY675" s="159">
        <v>25.86</v>
      </c>
      <c r="AZ675" s="159">
        <v>25.86</v>
      </c>
      <c r="BA675" s="159">
        <v>103.43</v>
      </c>
      <c r="BB675" s="159">
        <v>2305.52</v>
      </c>
      <c r="BC675" s="162" t="s">
        <v>274</v>
      </c>
      <c r="BD675" s="159">
        <v>89.87</v>
      </c>
      <c r="BE675" s="159">
        <v>216.6</v>
      </c>
      <c r="BF675" s="159">
        <v>126.73</v>
      </c>
      <c r="BG675" s="159">
        <v>2522.12</v>
      </c>
    </row>
    <row r="676" ht="28.05" customHeight="1" spans="1:59">
      <c r="A676" s="149"/>
      <c r="B676" s="149"/>
      <c r="C676" s="149"/>
      <c r="D676" s="149" t="s">
        <v>2609</v>
      </c>
      <c r="E676" s="340" t="s">
        <v>3448</v>
      </c>
      <c r="F676" s="149" t="s">
        <v>2609</v>
      </c>
      <c r="G676" s="149" t="s">
        <v>3449</v>
      </c>
      <c r="H676" s="149" t="s">
        <v>2612</v>
      </c>
      <c r="I676" s="149" t="s">
        <v>3445</v>
      </c>
      <c r="J676" s="149" t="s">
        <v>3450</v>
      </c>
      <c r="K676" s="149"/>
      <c r="L676" s="149" t="s">
        <v>262</v>
      </c>
      <c r="M676" s="149"/>
      <c r="N676" s="149" t="s">
        <v>263</v>
      </c>
      <c r="O676" s="149" t="s">
        <v>214</v>
      </c>
      <c r="P676" s="149" t="s">
        <v>53</v>
      </c>
      <c r="Q676" s="149"/>
      <c r="R676" s="149" t="s">
        <v>3447</v>
      </c>
      <c r="S676" s="149" t="s">
        <v>785</v>
      </c>
      <c r="T676" s="149" t="s">
        <v>2588</v>
      </c>
      <c r="U676" s="149" t="s">
        <v>267</v>
      </c>
      <c r="V676" s="149"/>
      <c r="W676" s="149"/>
      <c r="X676" s="149" t="s">
        <v>51</v>
      </c>
      <c r="Y676" s="149"/>
      <c r="Z676" s="149"/>
      <c r="AA676" s="149"/>
      <c r="AB676" s="149" t="s">
        <v>269</v>
      </c>
      <c r="AC676" s="149" t="s">
        <v>270</v>
      </c>
      <c r="AD676" s="149" t="s">
        <v>2588</v>
      </c>
      <c r="AE676" s="149" t="s">
        <v>271</v>
      </c>
      <c r="AF676" s="149"/>
      <c r="AG676" s="149" t="s">
        <v>272</v>
      </c>
      <c r="AH676" s="149" t="s">
        <v>273</v>
      </c>
      <c r="AI676" s="158">
        <v>59</v>
      </c>
      <c r="AJ676" s="149"/>
      <c r="AK676" s="159" t="s">
        <v>274</v>
      </c>
      <c r="AL676" s="159" t="s">
        <v>274</v>
      </c>
      <c r="AM676" s="149" t="s">
        <v>274</v>
      </c>
      <c r="AN676" s="160">
        <v>4</v>
      </c>
      <c r="AO676" s="149"/>
      <c r="AP676" s="149" t="s">
        <v>274</v>
      </c>
      <c r="AQ676" s="149" t="s">
        <v>275</v>
      </c>
      <c r="AR676" s="158">
        <v>1</v>
      </c>
      <c r="AS676" s="149" t="s">
        <v>275</v>
      </c>
      <c r="AT676" s="149" t="s">
        <v>276</v>
      </c>
      <c r="AU676" s="161">
        <v>1</v>
      </c>
      <c r="AV676" s="159">
        <v>2522.13</v>
      </c>
      <c r="AW676" s="159">
        <v>100.89</v>
      </c>
      <c r="AX676" s="149" t="s">
        <v>274</v>
      </c>
      <c r="AY676" s="159">
        <v>25.86</v>
      </c>
      <c r="AZ676" s="159">
        <v>25.86</v>
      </c>
      <c r="BA676" s="159">
        <v>103.42</v>
      </c>
      <c r="BB676" s="159">
        <v>2305.51</v>
      </c>
      <c r="BC676" s="162" t="s">
        <v>274</v>
      </c>
      <c r="BD676" s="159">
        <v>89.88</v>
      </c>
      <c r="BE676" s="159">
        <v>216.62</v>
      </c>
      <c r="BF676" s="159">
        <v>126.74</v>
      </c>
      <c r="BG676" s="159">
        <v>2522.13</v>
      </c>
    </row>
    <row r="677" ht="28.05" customHeight="1" spans="1:59">
      <c r="A677" s="149"/>
      <c r="B677" s="149"/>
      <c r="C677" s="149"/>
      <c r="D677" s="149" t="s">
        <v>2609</v>
      </c>
      <c r="E677" s="340" t="s">
        <v>3451</v>
      </c>
      <c r="F677" s="149" t="s">
        <v>2609</v>
      </c>
      <c r="G677" s="149" t="s">
        <v>3452</v>
      </c>
      <c r="H677" s="149" t="s">
        <v>2612</v>
      </c>
      <c r="I677" s="149" t="s">
        <v>3453</v>
      </c>
      <c r="J677" s="149" t="s">
        <v>3454</v>
      </c>
      <c r="K677" s="149"/>
      <c r="L677" s="149" t="s">
        <v>262</v>
      </c>
      <c r="M677" s="149"/>
      <c r="N677" s="149" t="s">
        <v>263</v>
      </c>
      <c r="O677" s="149" t="s">
        <v>214</v>
      </c>
      <c r="P677" s="149" t="s">
        <v>53</v>
      </c>
      <c r="Q677" s="149"/>
      <c r="R677" s="149" t="s">
        <v>3455</v>
      </c>
      <c r="S677" s="149" t="s">
        <v>785</v>
      </c>
      <c r="T677" s="149" t="s">
        <v>2595</v>
      </c>
      <c r="U677" s="149" t="s">
        <v>267</v>
      </c>
      <c r="V677" s="149"/>
      <c r="W677" s="149"/>
      <c r="X677" s="149" t="s">
        <v>826</v>
      </c>
      <c r="Y677" s="149"/>
      <c r="Z677" s="149"/>
      <c r="AA677" s="149"/>
      <c r="AB677" s="149" t="s">
        <v>269</v>
      </c>
      <c r="AC677" s="149" t="s">
        <v>270</v>
      </c>
      <c r="AD677" s="149" t="s">
        <v>2595</v>
      </c>
      <c r="AE677" s="149" t="s">
        <v>271</v>
      </c>
      <c r="AF677" s="149"/>
      <c r="AG677" s="149" t="s">
        <v>272</v>
      </c>
      <c r="AH677" s="149" t="s">
        <v>273</v>
      </c>
      <c r="AI677" s="158">
        <v>58</v>
      </c>
      <c r="AJ677" s="149"/>
      <c r="AK677" s="159" t="s">
        <v>274</v>
      </c>
      <c r="AL677" s="159" t="s">
        <v>274</v>
      </c>
      <c r="AM677" s="149" t="s">
        <v>274</v>
      </c>
      <c r="AN677" s="160">
        <v>4</v>
      </c>
      <c r="AO677" s="149"/>
      <c r="AP677" s="149" t="s">
        <v>274</v>
      </c>
      <c r="AQ677" s="149" t="s">
        <v>275</v>
      </c>
      <c r="AR677" s="158">
        <v>1</v>
      </c>
      <c r="AS677" s="149" t="s">
        <v>275</v>
      </c>
      <c r="AT677" s="149" t="s">
        <v>276</v>
      </c>
      <c r="AU677" s="161">
        <v>1</v>
      </c>
      <c r="AV677" s="159">
        <v>3424.78</v>
      </c>
      <c r="AW677" s="159">
        <v>136.99</v>
      </c>
      <c r="AX677" s="149" t="s">
        <v>274</v>
      </c>
      <c r="AY677" s="159">
        <v>34.36</v>
      </c>
      <c r="AZ677" s="159">
        <v>34.36</v>
      </c>
      <c r="BA677" s="159">
        <v>137.44</v>
      </c>
      <c r="BB677" s="159">
        <v>3067.48</v>
      </c>
      <c r="BC677" s="162" t="s">
        <v>274</v>
      </c>
      <c r="BD677" s="159">
        <v>151.58</v>
      </c>
      <c r="BE677" s="159">
        <v>357.3</v>
      </c>
      <c r="BF677" s="159">
        <v>205.72</v>
      </c>
      <c r="BG677" s="159">
        <v>3424.78</v>
      </c>
    </row>
    <row r="678" ht="28.05" customHeight="1" spans="1:59">
      <c r="A678" s="149"/>
      <c r="B678" s="149"/>
      <c r="C678" s="149"/>
      <c r="D678" s="149" t="s">
        <v>2609</v>
      </c>
      <c r="E678" s="340" t="s">
        <v>3456</v>
      </c>
      <c r="F678" s="149" t="s">
        <v>2609</v>
      </c>
      <c r="G678" s="149" t="s">
        <v>3457</v>
      </c>
      <c r="H678" s="149" t="s">
        <v>2612</v>
      </c>
      <c r="I678" s="149" t="s">
        <v>2656</v>
      </c>
      <c r="J678" s="149" t="s">
        <v>3458</v>
      </c>
      <c r="K678" s="149"/>
      <c r="L678" s="149" t="s">
        <v>262</v>
      </c>
      <c r="M678" s="149"/>
      <c r="N678" s="149" t="s">
        <v>263</v>
      </c>
      <c r="O678" s="149" t="s">
        <v>214</v>
      </c>
      <c r="P678" s="149" t="s">
        <v>53</v>
      </c>
      <c r="Q678" s="149"/>
      <c r="R678" s="149" t="s">
        <v>3459</v>
      </c>
      <c r="S678" s="149" t="s">
        <v>785</v>
      </c>
      <c r="T678" s="149" t="s">
        <v>1280</v>
      </c>
      <c r="U678" s="149" t="s">
        <v>267</v>
      </c>
      <c r="V678" s="149"/>
      <c r="W678" s="149"/>
      <c r="X678" s="149" t="s">
        <v>1332</v>
      </c>
      <c r="Y678" s="149"/>
      <c r="Z678" s="149"/>
      <c r="AA678" s="149"/>
      <c r="AB678" s="149" t="s">
        <v>269</v>
      </c>
      <c r="AC678" s="149" t="s">
        <v>270</v>
      </c>
      <c r="AD678" s="149" t="s">
        <v>1280</v>
      </c>
      <c r="AE678" s="149" t="s">
        <v>271</v>
      </c>
      <c r="AF678" s="149"/>
      <c r="AG678" s="149" t="s">
        <v>272</v>
      </c>
      <c r="AH678" s="149" t="s">
        <v>273</v>
      </c>
      <c r="AI678" s="158">
        <v>57</v>
      </c>
      <c r="AJ678" s="149"/>
      <c r="AK678" s="159" t="s">
        <v>274</v>
      </c>
      <c r="AL678" s="159" t="s">
        <v>274</v>
      </c>
      <c r="AM678" s="149" t="s">
        <v>274</v>
      </c>
      <c r="AN678" s="160">
        <v>4</v>
      </c>
      <c r="AO678" s="149"/>
      <c r="AP678" s="149" t="s">
        <v>274</v>
      </c>
      <c r="AQ678" s="149" t="s">
        <v>275</v>
      </c>
      <c r="AR678" s="158">
        <v>1</v>
      </c>
      <c r="AS678" s="149" t="s">
        <v>275</v>
      </c>
      <c r="AT678" s="149" t="s">
        <v>276</v>
      </c>
      <c r="AU678" s="161">
        <v>1</v>
      </c>
      <c r="AV678" s="159">
        <v>3362.83</v>
      </c>
      <c r="AW678" s="159">
        <v>134.51</v>
      </c>
      <c r="AX678" s="149" t="s">
        <v>274</v>
      </c>
      <c r="AY678" s="159">
        <v>40.27</v>
      </c>
      <c r="AZ678" s="159">
        <v>40.27</v>
      </c>
      <c r="BA678" s="159">
        <v>161.06</v>
      </c>
      <c r="BB678" s="159">
        <v>2990.43</v>
      </c>
      <c r="BC678" s="162" t="s">
        <v>274</v>
      </c>
      <c r="BD678" s="159">
        <v>117.1</v>
      </c>
      <c r="BE678" s="159">
        <v>372.4</v>
      </c>
      <c r="BF678" s="159">
        <v>255.3</v>
      </c>
      <c r="BG678" s="159">
        <v>3362.83</v>
      </c>
    </row>
    <row r="679" ht="28.05" customHeight="1" spans="1:59">
      <c r="A679" s="149"/>
      <c r="B679" s="149"/>
      <c r="C679" s="149" t="s">
        <v>3460</v>
      </c>
      <c r="D679" s="149" t="s">
        <v>3460</v>
      </c>
      <c r="E679" s="340" t="s">
        <v>54</v>
      </c>
      <c r="F679" s="149" t="s">
        <v>3460</v>
      </c>
      <c r="G679" s="149" t="s">
        <v>3461</v>
      </c>
      <c r="H679" s="149" t="s">
        <v>3462</v>
      </c>
      <c r="I679" s="149" t="s">
        <v>3463</v>
      </c>
      <c r="J679" s="149" t="s">
        <v>3464</v>
      </c>
      <c r="K679" s="149"/>
      <c r="L679" s="149" t="s">
        <v>287</v>
      </c>
      <c r="M679" s="149"/>
      <c r="N679" s="149" t="s">
        <v>263</v>
      </c>
      <c r="O679" s="149" t="s">
        <v>214</v>
      </c>
      <c r="P679" s="149" t="s">
        <v>53</v>
      </c>
      <c r="Q679" s="149"/>
      <c r="R679" s="149" t="s">
        <v>62</v>
      </c>
      <c r="S679" s="149" t="s">
        <v>289</v>
      </c>
      <c r="T679" s="149" t="s">
        <v>3465</v>
      </c>
      <c r="U679" s="149" t="s">
        <v>267</v>
      </c>
      <c r="V679" s="149"/>
      <c r="W679" s="149"/>
      <c r="X679" s="149" t="s">
        <v>268</v>
      </c>
      <c r="Y679" s="149"/>
      <c r="Z679" s="149"/>
      <c r="AA679" s="149"/>
      <c r="AB679" s="149" t="s">
        <v>269</v>
      </c>
      <c r="AC679" s="149" t="s">
        <v>270</v>
      </c>
      <c r="AD679" s="149" t="s">
        <v>3465</v>
      </c>
      <c r="AE679" s="149" t="s">
        <v>271</v>
      </c>
      <c r="AF679" s="149"/>
      <c r="AG679" s="149" t="s">
        <v>3466</v>
      </c>
      <c r="AH679" s="149" t="s">
        <v>273</v>
      </c>
      <c r="AI679" s="158">
        <v>106</v>
      </c>
      <c r="AJ679" s="149"/>
      <c r="AK679" s="159" t="s">
        <v>274</v>
      </c>
      <c r="AL679" s="159" t="s">
        <v>274</v>
      </c>
      <c r="AM679" s="149" t="s">
        <v>274</v>
      </c>
      <c r="AN679" s="160">
        <v>4</v>
      </c>
      <c r="AO679" s="149"/>
      <c r="AP679" s="149" t="s">
        <v>274</v>
      </c>
      <c r="AQ679" s="149" t="s">
        <v>275</v>
      </c>
      <c r="AR679" s="158">
        <v>1</v>
      </c>
      <c r="AS679" s="149" t="s">
        <v>275</v>
      </c>
      <c r="AT679" s="149" t="s">
        <v>276</v>
      </c>
      <c r="AU679" s="161">
        <v>1</v>
      </c>
      <c r="AV679" s="159">
        <v>9693374.93</v>
      </c>
      <c r="AW679" s="159">
        <v>387735</v>
      </c>
      <c r="AX679" s="149" t="s">
        <v>274</v>
      </c>
      <c r="AY679" s="159">
        <v>19434.14</v>
      </c>
      <c r="AZ679" s="159">
        <v>19434.14</v>
      </c>
      <c r="BA679" s="159">
        <v>77736.56</v>
      </c>
      <c r="BB679" s="159">
        <v>2037273.04</v>
      </c>
      <c r="BC679" s="162" t="s">
        <v>274</v>
      </c>
      <c r="BD679" s="162">
        <v>0</v>
      </c>
      <c r="BE679" s="159">
        <v>7656101.89</v>
      </c>
      <c r="BF679" s="159">
        <v>7656101.89</v>
      </c>
      <c r="BG679" s="159">
        <v>9693374.93</v>
      </c>
    </row>
    <row r="680" ht="28.05" customHeight="1" spans="1:59">
      <c r="A680" s="149"/>
      <c r="B680" s="149"/>
      <c r="C680" s="149"/>
      <c r="D680" s="149" t="s">
        <v>3460</v>
      </c>
      <c r="E680" s="340" t="s">
        <v>54</v>
      </c>
      <c r="F680" s="149" t="s">
        <v>3460</v>
      </c>
      <c r="G680" s="149" t="s">
        <v>3467</v>
      </c>
      <c r="H680" s="149" t="s">
        <v>3468</v>
      </c>
      <c r="I680" s="149" t="s">
        <v>3469</v>
      </c>
      <c r="J680" s="149" t="s">
        <v>3464</v>
      </c>
      <c r="K680" s="149"/>
      <c r="L680" s="149" t="s">
        <v>287</v>
      </c>
      <c r="M680" s="149"/>
      <c r="N680" s="149" t="s">
        <v>263</v>
      </c>
      <c r="O680" s="149" t="s">
        <v>214</v>
      </c>
      <c r="P680" s="149" t="s">
        <v>53</v>
      </c>
      <c r="Q680" s="149"/>
      <c r="R680" s="149" t="s">
        <v>62</v>
      </c>
      <c r="S680" s="149" t="s">
        <v>289</v>
      </c>
      <c r="T680" s="149" t="s">
        <v>3465</v>
      </c>
      <c r="U680" s="149" t="s">
        <v>267</v>
      </c>
      <c r="V680" s="149"/>
      <c r="W680" s="149"/>
      <c r="X680" s="149" t="s">
        <v>268</v>
      </c>
      <c r="Y680" s="149"/>
      <c r="Z680" s="149"/>
      <c r="AA680" s="149"/>
      <c r="AB680" s="149" t="s">
        <v>269</v>
      </c>
      <c r="AC680" s="149" t="s">
        <v>270</v>
      </c>
      <c r="AD680" s="149" t="s">
        <v>3465</v>
      </c>
      <c r="AE680" s="149" t="s">
        <v>271</v>
      </c>
      <c r="AF680" s="149"/>
      <c r="AG680" s="149" t="s">
        <v>3466</v>
      </c>
      <c r="AH680" s="149" t="s">
        <v>273</v>
      </c>
      <c r="AI680" s="158">
        <v>106</v>
      </c>
      <c r="AJ680" s="149"/>
      <c r="AK680" s="159" t="s">
        <v>274</v>
      </c>
      <c r="AL680" s="159" t="s">
        <v>274</v>
      </c>
      <c r="AM680" s="149" t="s">
        <v>274</v>
      </c>
      <c r="AN680" s="160">
        <v>4</v>
      </c>
      <c r="AO680" s="149"/>
      <c r="AP680" s="149" t="s">
        <v>274</v>
      </c>
      <c r="AQ680" s="149" t="s">
        <v>275</v>
      </c>
      <c r="AR680" s="158">
        <v>1</v>
      </c>
      <c r="AS680" s="149" t="s">
        <v>275</v>
      </c>
      <c r="AT680" s="149" t="s">
        <v>276</v>
      </c>
      <c r="AU680" s="161">
        <v>1</v>
      </c>
      <c r="AV680" s="159">
        <v>1767652.62</v>
      </c>
      <c r="AW680" s="159">
        <v>70706.1</v>
      </c>
      <c r="AX680" s="149" t="s">
        <v>274</v>
      </c>
      <c r="AY680" s="159">
        <v>3543.95</v>
      </c>
      <c r="AZ680" s="159">
        <v>3543.95</v>
      </c>
      <c r="BA680" s="159">
        <v>14175.8</v>
      </c>
      <c r="BB680" s="159">
        <v>371510.56</v>
      </c>
      <c r="BC680" s="162" t="s">
        <v>274</v>
      </c>
      <c r="BD680" s="162">
        <v>0</v>
      </c>
      <c r="BE680" s="159">
        <v>1396142.06</v>
      </c>
      <c r="BF680" s="159">
        <v>1396142.06</v>
      </c>
      <c r="BG680" s="159">
        <v>1767652.62</v>
      </c>
    </row>
    <row r="681" ht="28.05" customHeight="1" spans="1:59">
      <c r="A681" s="149"/>
      <c r="B681" s="149"/>
      <c r="C681" s="149"/>
      <c r="D681" s="149" t="s">
        <v>3460</v>
      </c>
      <c r="E681" s="340" t="s">
        <v>54</v>
      </c>
      <c r="F681" s="149" t="s">
        <v>3460</v>
      </c>
      <c r="G681" s="149" t="s">
        <v>3470</v>
      </c>
      <c r="H681" s="149" t="s">
        <v>3471</v>
      </c>
      <c r="I681" s="149" t="s">
        <v>3472</v>
      </c>
      <c r="J681" s="149" t="s">
        <v>3464</v>
      </c>
      <c r="K681" s="149"/>
      <c r="L681" s="149" t="s">
        <v>287</v>
      </c>
      <c r="M681" s="149"/>
      <c r="N681" s="149" t="s">
        <v>263</v>
      </c>
      <c r="O681" s="149" t="s">
        <v>214</v>
      </c>
      <c r="P681" s="149" t="s">
        <v>53</v>
      </c>
      <c r="Q681" s="149"/>
      <c r="R681" s="149" t="s">
        <v>62</v>
      </c>
      <c r="S681" s="149" t="s">
        <v>289</v>
      </c>
      <c r="T681" s="149" t="s">
        <v>3465</v>
      </c>
      <c r="U681" s="149" t="s">
        <v>267</v>
      </c>
      <c r="V681" s="149"/>
      <c r="W681" s="149"/>
      <c r="X681" s="149" t="s">
        <v>268</v>
      </c>
      <c r="Y681" s="149"/>
      <c r="Z681" s="149"/>
      <c r="AA681" s="149"/>
      <c r="AB681" s="149" t="s">
        <v>269</v>
      </c>
      <c r="AC681" s="149" t="s">
        <v>270</v>
      </c>
      <c r="AD681" s="149" t="s">
        <v>3465</v>
      </c>
      <c r="AE681" s="149" t="s">
        <v>271</v>
      </c>
      <c r="AF681" s="149"/>
      <c r="AG681" s="149" t="s">
        <v>3466</v>
      </c>
      <c r="AH681" s="149" t="s">
        <v>273</v>
      </c>
      <c r="AI681" s="158">
        <v>106</v>
      </c>
      <c r="AJ681" s="149"/>
      <c r="AK681" s="159" t="s">
        <v>274</v>
      </c>
      <c r="AL681" s="159" t="s">
        <v>274</v>
      </c>
      <c r="AM681" s="149" t="s">
        <v>274</v>
      </c>
      <c r="AN681" s="160">
        <v>4</v>
      </c>
      <c r="AO681" s="149"/>
      <c r="AP681" s="149" t="s">
        <v>274</v>
      </c>
      <c r="AQ681" s="149" t="s">
        <v>275</v>
      </c>
      <c r="AR681" s="158">
        <v>1</v>
      </c>
      <c r="AS681" s="149" t="s">
        <v>275</v>
      </c>
      <c r="AT681" s="149" t="s">
        <v>276</v>
      </c>
      <c r="AU681" s="161">
        <v>1</v>
      </c>
      <c r="AV681" s="159">
        <v>3422864.32</v>
      </c>
      <c r="AW681" s="159">
        <v>136914.57</v>
      </c>
      <c r="AX681" s="149" t="s">
        <v>274</v>
      </c>
      <c r="AY681" s="159">
        <v>6862.46</v>
      </c>
      <c r="AZ681" s="159">
        <v>6862.46</v>
      </c>
      <c r="BA681" s="159">
        <v>27449.84</v>
      </c>
      <c r="BB681" s="159">
        <v>719389.19</v>
      </c>
      <c r="BC681" s="162" t="s">
        <v>274</v>
      </c>
      <c r="BD681" s="162">
        <v>0</v>
      </c>
      <c r="BE681" s="159">
        <v>2703475.13</v>
      </c>
      <c r="BF681" s="159">
        <v>2703475.13</v>
      </c>
      <c r="BG681" s="159">
        <v>3422864.32</v>
      </c>
    </row>
    <row r="682" ht="28.05" customHeight="1" spans="1:59">
      <c r="A682" s="149"/>
      <c r="B682" s="149"/>
      <c r="C682" s="149"/>
      <c r="D682" s="149" t="s">
        <v>3460</v>
      </c>
      <c r="E682" s="340" t="s">
        <v>54</v>
      </c>
      <c r="F682" s="149" t="s">
        <v>3460</v>
      </c>
      <c r="G682" s="149" t="s">
        <v>3473</v>
      </c>
      <c r="H682" s="149" t="s">
        <v>3474</v>
      </c>
      <c r="I682" s="149" t="s">
        <v>3475</v>
      </c>
      <c r="J682" s="149" t="s">
        <v>3476</v>
      </c>
      <c r="K682" s="149"/>
      <c r="L682" s="149" t="s">
        <v>287</v>
      </c>
      <c r="M682" s="149"/>
      <c r="N682" s="149" t="s">
        <v>263</v>
      </c>
      <c r="O682" s="149" t="s">
        <v>214</v>
      </c>
      <c r="P682" s="149" t="s">
        <v>53</v>
      </c>
      <c r="Q682" s="149"/>
      <c r="R682" s="149" t="s">
        <v>62</v>
      </c>
      <c r="S682" s="149" t="s">
        <v>289</v>
      </c>
      <c r="T682" s="149" t="s">
        <v>3477</v>
      </c>
      <c r="U682" s="149" t="s">
        <v>267</v>
      </c>
      <c r="V682" s="149"/>
      <c r="W682" s="149"/>
      <c r="X682" s="149" t="s">
        <v>268</v>
      </c>
      <c r="Y682" s="149"/>
      <c r="Z682" s="149"/>
      <c r="AA682" s="149"/>
      <c r="AB682" s="149" t="s">
        <v>269</v>
      </c>
      <c r="AC682" s="149" t="s">
        <v>270</v>
      </c>
      <c r="AD682" s="149" t="s">
        <v>3477</v>
      </c>
      <c r="AE682" s="149" t="s">
        <v>271</v>
      </c>
      <c r="AF682" s="149"/>
      <c r="AG682" s="149" t="s">
        <v>3466</v>
      </c>
      <c r="AH682" s="149" t="s">
        <v>273</v>
      </c>
      <c r="AI682" s="158">
        <v>162</v>
      </c>
      <c r="AJ682" s="149"/>
      <c r="AK682" s="159" t="s">
        <v>274</v>
      </c>
      <c r="AL682" s="159" t="s">
        <v>274</v>
      </c>
      <c r="AM682" s="149" t="s">
        <v>274</v>
      </c>
      <c r="AN682" s="160">
        <v>4</v>
      </c>
      <c r="AO682" s="149"/>
      <c r="AP682" s="149" t="s">
        <v>274</v>
      </c>
      <c r="AQ682" s="149" t="s">
        <v>275</v>
      </c>
      <c r="AR682" s="158">
        <v>1</v>
      </c>
      <c r="AS682" s="149" t="s">
        <v>275</v>
      </c>
      <c r="AT682" s="149" t="s">
        <v>276</v>
      </c>
      <c r="AU682" s="161">
        <v>1</v>
      </c>
      <c r="AV682" s="159">
        <v>3319632.53</v>
      </c>
      <c r="AW682" s="159">
        <v>132785.3</v>
      </c>
      <c r="AX682" s="149" t="s">
        <v>274</v>
      </c>
      <c r="AY682" s="159">
        <v>6517.86</v>
      </c>
      <c r="AZ682" s="159">
        <v>6517.86</v>
      </c>
      <c r="BA682" s="159">
        <v>26071.44</v>
      </c>
      <c r="BB682" s="159">
        <v>1114167.27</v>
      </c>
      <c r="BC682" s="162" t="s">
        <v>274</v>
      </c>
      <c r="BD682" s="162">
        <v>0</v>
      </c>
      <c r="BE682" s="159">
        <v>2205465.26</v>
      </c>
      <c r="BF682" s="159">
        <v>2205465.26</v>
      </c>
      <c r="BG682" s="159">
        <v>3319632.53</v>
      </c>
    </row>
    <row r="683" ht="28.05" customHeight="1" spans="1:59">
      <c r="A683" s="149"/>
      <c r="B683" s="149"/>
      <c r="C683" s="149"/>
      <c r="D683" s="149" t="s">
        <v>3460</v>
      </c>
      <c r="E683" s="340" t="s">
        <v>3478</v>
      </c>
      <c r="F683" s="149" t="s">
        <v>3460</v>
      </c>
      <c r="G683" s="149" t="s">
        <v>3479</v>
      </c>
      <c r="H683" s="149" t="s">
        <v>3480</v>
      </c>
      <c r="I683" s="149" t="s">
        <v>3481</v>
      </c>
      <c r="J683" s="149" t="s">
        <v>3482</v>
      </c>
      <c r="K683" s="149"/>
      <c r="L683" s="149" t="s">
        <v>287</v>
      </c>
      <c r="M683" s="149"/>
      <c r="N683" s="149" t="s">
        <v>263</v>
      </c>
      <c r="O683" s="149" t="s">
        <v>214</v>
      </c>
      <c r="P683" s="149" t="s">
        <v>53</v>
      </c>
      <c r="Q683" s="149"/>
      <c r="R683" s="149" t="s">
        <v>62</v>
      </c>
      <c r="S683" s="149" t="s">
        <v>289</v>
      </c>
      <c r="T683" s="149" t="s">
        <v>3477</v>
      </c>
      <c r="U683" s="149" t="s">
        <v>267</v>
      </c>
      <c r="V683" s="149"/>
      <c r="W683" s="149"/>
      <c r="X683" s="149" t="s">
        <v>268</v>
      </c>
      <c r="Y683" s="149"/>
      <c r="Z683" s="149"/>
      <c r="AA683" s="149"/>
      <c r="AB683" s="149" t="s">
        <v>269</v>
      </c>
      <c r="AC683" s="149" t="s">
        <v>270</v>
      </c>
      <c r="AD683" s="149" t="s">
        <v>3477</v>
      </c>
      <c r="AE683" s="149" t="s">
        <v>271</v>
      </c>
      <c r="AF683" s="149"/>
      <c r="AG683" s="149" t="s">
        <v>3466</v>
      </c>
      <c r="AH683" s="149" t="s">
        <v>273</v>
      </c>
      <c r="AI683" s="158">
        <v>162</v>
      </c>
      <c r="AJ683" s="149"/>
      <c r="AK683" s="159" t="s">
        <v>274</v>
      </c>
      <c r="AL683" s="159" t="s">
        <v>274</v>
      </c>
      <c r="AM683" s="149" t="s">
        <v>274</v>
      </c>
      <c r="AN683" s="160">
        <v>4</v>
      </c>
      <c r="AO683" s="149"/>
      <c r="AP683" s="149" t="s">
        <v>274</v>
      </c>
      <c r="AQ683" s="149" t="s">
        <v>275</v>
      </c>
      <c r="AR683" s="158">
        <v>1</v>
      </c>
      <c r="AS683" s="149" t="s">
        <v>275</v>
      </c>
      <c r="AT683" s="149" t="s">
        <v>276</v>
      </c>
      <c r="AU683" s="161">
        <v>1</v>
      </c>
      <c r="AV683" s="159">
        <v>3056637.02</v>
      </c>
      <c r="AW683" s="159">
        <v>122265.48</v>
      </c>
      <c r="AX683" s="149" t="s">
        <v>274</v>
      </c>
      <c r="AY683" s="159">
        <v>6001.49</v>
      </c>
      <c r="AZ683" s="159">
        <v>6001.49</v>
      </c>
      <c r="BA683" s="159">
        <v>24005.96</v>
      </c>
      <c r="BB683" s="159">
        <v>1025898.18</v>
      </c>
      <c r="BC683" s="162" t="s">
        <v>274</v>
      </c>
      <c r="BD683" s="162">
        <v>0</v>
      </c>
      <c r="BE683" s="159">
        <v>2030738.84</v>
      </c>
      <c r="BF683" s="159">
        <v>2030738.84</v>
      </c>
      <c r="BG683" s="159">
        <v>3056637.02</v>
      </c>
    </row>
    <row r="684" ht="28.05" customHeight="1" spans="1:59">
      <c r="A684" s="149"/>
      <c r="B684" s="149"/>
      <c r="C684" s="149"/>
      <c r="D684" s="149" t="s">
        <v>3460</v>
      </c>
      <c r="E684" s="340" t="s">
        <v>3483</v>
      </c>
      <c r="F684" s="149" t="s">
        <v>3460</v>
      </c>
      <c r="G684" s="149" t="s">
        <v>3484</v>
      </c>
      <c r="H684" s="149" t="s">
        <v>3485</v>
      </c>
      <c r="I684" s="149" t="s">
        <v>3486</v>
      </c>
      <c r="J684" s="149" t="s">
        <v>3487</v>
      </c>
      <c r="K684" s="149"/>
      <c r="L684" s="149" t="s">
        <v>287</v>
      </c>
      <c r="M684" s="149"/>
      <c r="N684" s="149" t="s">
        <v>263</v>
      </c>
      <c r="O684" s="149" t="s">
        <v>214</v>
      </c>
      <c r="P684" s="149" t="s">
        <v>53</v>
      </c>
      <c r="Q684" s="149"/>
      <c r="R684" s="149" t="s">
        <v>62</v>
      </c>
      <c r="S684" s="149" t="s">
        <v>289</v>
      </c>
      <c r="T684" s="149" t="s">
        <v>3477</v>
      </c>
      <c r="U684" s="149" t="s">
        <v>267</v>
      </c>
      <c r="V684" s="149"/>
      <c r="W684" s="149"/>
      <c r="X684" s="149" t="s">
        <v>268</v>
      </c>
      <c r="Y684" s="149"/>
      <c r="Z684" s="149"/>
      <c r="AA684" s="149"/>
      <c r="AB684" s="149" t="s">
        <v>269</v>
      </c>
      <c r="AC684" s="149" t="s">
        <v>270</v>
      </c>
      <c r="AD684" s="149" t="s">
        <v>3477</v>
      </c>
      <c r="AE684" s="149" t="s">
        <v>271</v>
      </c>
      <c r="AF684" s="149"/>
      <c r="AG684" s="149" t="s">
        <v>3466</v>
      </c>
      <c r="AH684" s="149" t="s">
        <v>273</v>
      </c>
      <c r="AI684" s="158">
        <v>162</v>
      </c>
      <c r="AJ684" s="149"/>
      <c r="AK684" s="159" t="s">
        <v>274</v>
      </c>
      <c r="AL684" s="159" t="s">
        <v>274</v>
      </c>
      <c r="AM684" s="149" t="s">
        <v>274</v>
      </c>
      <c r="AN684" s="160">
        <v>4</v>
      </c>
      <c r="AO684" s="149"/>
      <c r="AP684" s="149" t="s">
        <v>274</v>
      </c>
      <c r="AQ684" s="149" t="s">
        <v>275</v>
      </c>
      <c r="AR684" s="158">
        <v>1</v>
      </c>
      <c r="AS684" s="149" t="s">
        <v>275</v>
      </c>
      <c r="AT684" s="149" t="s">
        <v>276</v>
      </c>
      <c r="AU684" s="161">
        <v>1</v>
      </c>
      <c r="AV684" s="159">
        <v>3319632.53</v>
      </c>
      <c r="AW684" s="159">
        <v>132785.3</v>
      </c>
      <c r="AX684" s="149" t="s">
        <v>274</v>
      </c>
      <c r="AY684" s="159">
        <v>6517.86</v>
      </c>
      <c r="AZ684" s="159">
        <v>6517.86</v>
      </c>
      <c r="BA684" s="159">
        <v>26071.44</v>
      </c>
      <c r="BB684" s="159">
        <v>1114167.27</v>
      </c>
      <c r="BC684" s="162" t="s">
        <v>274</v>
      </c>
      <c r="BD684" s="162">
        <v>0</v>
      </c>
      <c r="BE684" s="159">
        <v>2205465.26</v>
      </c>
      <c r="BF684" s="159">
        <v>2205465.26</v>
      </c>
      <c r="BG684" s="159">
        <v>3319632.53</v>
      </c>
    </row>
    <row r="685" ht="28.05" customHeight="1" spans="1:59">
      <c r="A685" s="149"/>
      <c r="B685" s="149"/>
      <c r="C685" s="149"/>
      <c r="D685" s="149" t="s">
        <v>3460</v>
      </c>
      <c r="E685" s="340" t="s">
        <v>3488</v>
      </c>
      <c r="F685" s="149" t="s">
        <v>3460</v>
      </c>
      <c r="G685" s="149" t="s">
        <v>3489</v>
      </c>
      <c r="H685" s="149" t="s">
        <v>3490</v>
      </c>
      <c r="I685" s="149"/>
      <c r="J685" s="149" t="s">
        <v>3491</v>
      </c>
      <c r="K685" s="149"/>
      <c r="L685" s="149" t="s">
        <v>287</v>
      </c>
      <c r="M685" s="149"/>
      <c r="N685" s="149" t="s">
        <v>263</v>
      </c>
      <c r="O685" s="149" t="s">
        <v>214</v>
      </c>
      <c r="P685" s="149" t="s">
        <v>53</v>
      </c>
      <c r="Q685" s="149"/>
      <c r="R685" s="149" t="s">
        <v>62</v>
      </c>
      <c r="S685" s="149" t="s">
        <v>289</v>
      </c>
      <c r="T685" s="149" t="s">
        <v>3477</v>
      </c>
      <c r="U685" s="149" t="s">
        <v>267</v>
      </c>
      <c r="V685" s="149"/>
      <c r="W685" s="149"/>
      <c r="X685" s="149" t="s">
        <v>268</v>
      </c>
      <c r="Y685" s="149"/>
      <c r="Z685" s="149"/>
      <c r="AA685" s="149"/>
      <c r="AB685" s="149" t="s">
        <v>269</v>
      </c>
      <c r="AC685" s="149" t="s">
        <v>270</v>
      </c>
      <c r="AD685" s="149" t="s">
        <v>3477</v>
      </c>
      <c r="AE685" s="149" t="s">
        <v>271</v>
      </c>
      <c r="AF685" s="149"/>
      <c r="AG685" s="149" t="s">
        <v>3466</v>
      </c>
      <c r="AH685" s="149" t="s">
        <v>273</v>
      </c>
      <c r="AI685" s="158">
        <v>162</v>
      </c>
      <c r="AJ685" s="149"/>
      <c r="AK685" s="159" t="s">
        <v>274</v>
      </c>
      <c r="AL685" s="159" t="s">
        <v>274</v>
      </c>
      <c r="AM685" s="149" t="s">
        <v>274</v>
      </c>
      <c r="AN685" s="160">
        <v>4</v>
      </c>
      <c r="AO685" s="149"/>
      <c r="AP685" s="149" t="s">
        <v>274</v>
      </c>
      <c r="AQ685" s="149" t="s">
        <v>275</v>
      </c>
      <c r="AR685" s="158">
        <v>1</v>
      </c>
      <c r="AS685" s="149" t="s">
        <v>275</v>
      </c>
      <c r="AT685" s="149" t="s">
        <v>276</v>
      </c>
      <c r="AU685" s="161">
        <v>1</v>
      </c>
      <c r="AV685" s="159">
        <v>297350</v>
      </c>
      <c r="AW685" s="159">
        <v>11894</v>
      </c>
      <c r="AX685" s="149" t="s">
        <v>274</v>
      </c>
      <c r="AY685" s="159">
        <v>578.45</v>
      </c>
      <c r="AZ685" s="159">
        <v>578.45</v>
      </c>
      <c r="BA685" s="159">
        <v>2313.8</v>
      </c>
      <c r="BB685" s="159">
        <v>101509.76</v>
      </c>
      <c r="BC685" s="162" t="s">
        <v>274</v>
      </c>
      <c r="BD685" s="162">
        <v>0</v>
      </c>
      <c r="BE685" s="159">
        <v>195840.24</v>
      </c>
      <c r="BF685" s="159">
        <v>195840.24</v>
      </c>
      <c r="BG685" s="159">
        <v>297350</v>
      </c>
    </row>
    <row r="686" ht="28.05" customHeight="1" spans="1:59">
      <c r="A686" s="149"/>
      <c r="B686" s="149"/>
      <c r="C686" s="149"/>
      <c r="D686" s="149" t="s">
        <v>3460</v>
      </c>
      <c r="E686" s="340" t="s">
        <v>3492</v>
      </c>
      <c r="F686" s="149" t="s">
        <v>3460</v>
      </c>
      <c r="G686" s="149" t="s">
        <v>3493</v>
      </c>
      <c r="H686" s="149" t="s">
        <v>3494</v>
      </c>
      <c r="I686" s="149" t="s">
        <v>3495</v>
      </c>
      <c r="J686" s="149" t="s">
        <v>3496</v>
      </c>
      <c r="K686" s="149"/>
      <c r="L686" s="149" t="s">
        <v>287</v>
      </c>
      <c r="M686" s="149"/>
      <c r="N686" s="149" t="s">
        <v>263</v>
      </c>
      <c r="O686" s="149" t="s">
        <v>214</v>
      </c>
      <c r="P686" s="149" t="s">
        <v>53</v>
      </c>
      <c r="Q686" s="149"/>
      <c r="R686" s="149" t="s">
        <v>62</v>
      </c>
      <c r="S686" s="149" t="s">
        <v>289</v>
      </c>
      <c r="T686" s="149" t="s">
        <v>3477</v>
      </c>
      <c r="U686" s="149" t="s">
        <v>267</v>
      </c>
      <c r="V686" s="149"/>
      <c r="W686" s="149"/>
      <c r="X686" s="149" t="s">
        <v>268</v>
      </c>
      <c r="Y686" s="149"/>
      <c r="Z686" s="149"/>
      <c r="AA686" s="149"/>
      <c r="AB686" s="149" t="s">
        <v>269</v>
      </c>
      <c r="AC686" s="149" t="s">
        <v>270</v>
      </c>
      <c r="AD686" s="149" t="s">
        <v>3477</v>
      </c>
      <c r="AE686" s="149" t="s">
        <v>271</v>
      </c>
      <c r="AF686" s="149"/>
      <c r="AG686" s="149" t="s">
        <v>3466</v>
      </c>
      <c r="AH686" s="149" t="s">
        <v>273</v>
      </c>
      <c r="AI686" s="158">
        <v>162</v>
      </c>
      <c r="AJ686" s="149"/>
      <c r="AK686" s="159" t="s">
        <v>274</v>
      </c>
      <c r="AL686" s="159" t="s">
        <v>274</v>
      </c>
      <c r="AM686" s="149" t="s">
        <v>274</v>
      </c>
      <c r="AN686" s="160">
        <v>4</v>
      </c>
      <c r="AO686" s="149"/>
      <c r="AP686" s="149" t="s">
        <v>274</v>
      </c>
      <c r="AQ686" s="149" t="s">
        <v>275</v>
      </c>
      <c r="AR686" s="158">
        <v>1</v>
      </c>
      <c r="AS686" s="149" t="s">
        <v>275</v>
      </c>
      <c r="AT686" s="149" t="s">
        <v>276</v>
      </c>
      <c r="AU686" s="161">
        <v>1</v>
      </c>
      <c r="AV686" s="159">
        <v>3056637.02</v>
      </c>
      <c r="AW686" s="159">
        <v>122265.48</v>
      </c>
      <c r="AX686" s="149" t="s">
        <v>274</v>
      </c>
      <c r="AY686" s="159">
        <v>6001.49</v>
      </c>
      <c r="AZ686" s="159">
        <v>6001.49</v>
      </c>
      <c r="BA686" s="159">
        <v>24005.96</v>
      </c>
      <c r="BB686" s="159">
        <v>1025898.17</v>
      </c>
      <c r="BC686" s="162" t="s">
        <v>274</v>
      </c>
      <c r="BD686" s="162">
        <v>0</v>
      </c>
      <c r="BE686" s="159">
        <v>2030738.85</v>
      </c>
      <c r="BF686" s="159">
        <v>2030738.85</v>
      </c>
      <c r="BG686" s="159">
        <v>3056637.02</v>
      </c>
    </row>
    <row r="687" ht="28.05" customHeight="1" spans="1:59">
      <c r="A687" s="149"/>
      <c r="B687" s="149"/>
      <c r="C687" s="149"/>
      <c r="D687" s="149" t="s">
        <v>3460</v>
      </c>
      <c r="E687" s="340" t="s">
        <v>3497</v>
      </c>
      <c r="F687" s="149" t="s">
        <v>3460</v>
      </c>
      <c r="G687" s="149" t="s">
        <v>3498</v>
      </c>
      <c r="H687" s="149" t="s">
        <v>3499</v>
      </c>
      <c r="I687" s="149"/>
      <c r="J687" s="149" t="s">
        <v>3500</v>
      </c>
      <c r="K687" s="149"/>
      <c r="L687" s="149" t="s">
        <v>287</v>
      </c>
      <c r="M687" s="149"/>
      <c r="N687" s="149" t="s">
        <v>263</v>
      </c>
      <c r="O687" s="149" t="s">
        <v>214</v>
      </c>
      <c r="P687" s="149" t="s">
        <v>53</v>
      </c>
      <c r="Q687" s="149"/>
      <c r="R687" s="149" t="s">
        <v>62</v>
      </c>
      <c r="S687" s="149" t="s">
        <v>289</v>
      </c>
      <c r="T687" s="149" t="s">
        <v>3477</v>
      </c>
      <c r="U687" s="149" t="s">
        <v>267</v>
      </c>
      <c r="V687" s="149"/>
      <c r="W687" s="149"/>
      <c r="X687" s="149" t="s">
        <v>268</v>
      </c>
      <c r="Y687" s="149"/>
      <c r="Z687" s="149"/>
      <c r="AA687" s="149"/>
      <c r="AB687" s="149" t="s">
        <v>269</v>
      </c>
      <c r="AC687" s="149" t="s">
        <v>270</v>
      </c>
      <c r="AD687" s="149" t="s">
        <v>3477</v>
      </c>
      <c r="AE687" s="149" t="s">
        <v>271</v>
      </c>
      <c r="AF687" s="149"/>
      <c r="AG687" s="149" t="s">
        <v>3466</v>
      </c>
      <c r="AH687" s="149" t="s">
        <v>273</v>
      </c>
      <c r="AI687" s="158">
        <v>162</v>
      </c>
      <c r="AJ687" s="149"/>
      <c r="AK687" s="159" t="s">
        <v>274</v>
      </c>
      <c r="AL687" s="159" t="s">
        <v>274</v>
      </c>
      <c r="AM687" s="149" t="s">
        <v>274</v>
      </c>
      <c r="AN687" s="160">
        <v>4</v>
      </c>
      <c r="AO687" s="149"/>
      <c r="AP687" s="149" t="s">
        <v>274</v>
      </c>
      <c r="AQ687" s="149" t="s">
        <v>275</v>
      </c>
      <c r="AR687" s="158">
        <v>1</v>
      </c>
      <c r="AS687" s="149" t="s">
        <v>275</v>
      </c>
      <c r="AT687" s="149" t="s">
        <v>276</v>
      </c>
      <c r="AU687" s="161">
        <v>1</v>
      </c>
      <c r="AV687" s="159">
        <v>1114975.41</v>
      </c>
      <c r="AW687" s="159">
        <v>44599.02</v>
      </c>
      <c r="AX687" s="149" t="s">
        <v>274</v>
      </c>
      <c r="AY687" s="159">
        <v>2169.01</v>
      </c>
      <c r="AZ687" s="159">
        <v>2169.01</v>
      </c>
      <c r="BA687" s="159">
        <v>8676.04</v>
      </c>
      <c r="BB687" s="159">
        <v>380631.72</v>
      </c>
      <c r="BC687" s="162" t="s">
        <v>274</v>
      </c>
      <c r="BD687" s="162">
        <v>0</v>
      </c>
      <c r="BE687" s="159">
        <v>734343.69</v>
      </c>
      <c r="BF687" s="159">
        <v>734343.69</v>
      </c>
      <c r="BG687" s="159">
        <v>1114975.41</v>
      </c>
    </row>
    <row r="688" ht="28.05" customHeight="1" spans="1:59">
      <c r="A688" s="149"/>
      <c r="B688" s="149"/>
      <c r="C688" s="149"/>
      <c r="D688" s="149" t="s">
        <v>3460</v>
      </c>
      <c r="E688" s="340" t="s">
        <v>3501</v>
      </c>
      <c r="F688" s="149" t="s">
        <v>3460</v>
      </c>
      <c r="G688" s="149" t="s">
        <v>3502</v>
      </c>
      <c r="H688" s="149" t="s">
        <v>3503</v>
      </c>
      <c r="I688" s="149"/>
      <c r="J688" s="149" t="s">
        <v>3504</v>
      </c>
      <c r="K688" s="149"/>
      <c r="L688" s="149" t="s">
        <v>287</v>
      </c>
      <c r="M688" s="149"/>
      <c r="N688" s="149" t="s">
        <v>263</v>
      </c>
      <c r="O688" s="149" t="s">
        <v>214</v>
      </c>
      <c r="P688" s="149" t="s">
        <v>53</v>
      </c>
      <c r="Q688" s="149"/>
      <c r="R688" s="149" t="s">
        <v>62</v>
      </c>
      <c r="S688" s="149" t="s">
        <v>289</v>
      </c>
      <c r="T688" s="149" t="s">
        <v>3505</v>
      </c>
      <c r="U688" s="149" t="s">
        <v>267</v>
      </c>
      <c r="V688" s="149"/>
      <c r="W688" s="149"/>
      <c r="X688" s="149" t="s">
        <v>268</v>
      </c>
      <c r="Y688" s="149"/>
      <c r="Z688" s="149"/>
      <c r="AA688" s="149"/>
      <c r="AB688" s="149" t="s">
        <v>269</v>
      </c>
      <c r="AC688" s="149" t="s">
        <v>270</v>
      </c>
      <c r="AD688" s="149" t="s">
        <v>3505</v>
      </c>
      <c r="AE688" s="149" t="s">
        <v>271</v>
      </c>
      <c r="AF688" s="149"/>
      <c r="AG688" s="149" t="s">
        <v>3466</v>
      </c>
      <c r="AH688" s="149" t="s">
        <v>273</v>
      </c>
      <c r="AI688" s="158">
        <v>161</v>
      </c>
      <c r="AJ688" s="149"/>
      <c r="AK688" s="159" t="s">
        <v>274</v>
      </c>
      <c r="AL688" s="159" t="s">
        <v>274</v>
      </c>
      <c r="AM688" s="149" t="s">
        <v>274</v>
      </c>
      <c r="AN688" s="160">
        <v>4</v>
      </c>
      <c r="AO688" s="149"/>
      <c r="AP688" s="149" t="s">
        <v>274</v>
      </c>
      <c r="AQ688" s="149" t="s">
        <v>275</v>
      </c>
      <c r="AR688" s="158">
        <v>1</v>
      </c>
      <c r="AS688" s="149" t="s">
        <v>275</v>
      </c>
      <c r="AT688" s="149" t="s">
        <v>276</v>
      </c>
      <c r="AU688" s="161">
        <v>1</v>
      </c>
      <c r="AV688" s="159">
        <v>609767</v>
      </c>
      <c r="AW688" s="159">
        <v>24390.68</v>
      </c>
      <c r="AX688" s="149" t="s">
        <v>274</v>
      </c>
      <c r="AY688" s="159">
        <v>1181.99</v>
      </c>
      <c r="AZ688" s="159">
        <v>1181.99</v>
      </c>
      <c r="BA688" s="159">
        <v>4727.96</v>
      </c>
      <c r="BB688" s="159">
        <v>208320.01</v>
      </c>
      <c r="BC688" s="162" t="s">
        <v>274</v>
      </c>
      <c r="BD688" s="162">
        <v>0</v>
      </c>
      <c r="BE688" s="159">
        <v>401446.99</v>
      </c>
      <c r="BF688" s="159">
        <v>401446.99</v>
      </c>
      <c r="BG688" s="159">
        <v>609767</v>
      </c>
    </row>
    <row r="689" ht="28.05" customHeight="1" spans="1:59">
      <c r="A689" s="149"/>
      <c r="B689" s="149"/>
      <c r="C689" s="149"/>
      <c r="D689" s="149" t="s">
        <v>3460</v>
      </c>
      <c r="E689" s="340" t="s">
        <v>3506</v>
      </c>
      <c r="F689" s="149" t="s">
        <v>3460</v>
      </c>
      <c r="G689" s="149" t="s">
        <v>3507</v>
      </c>
      <c r="H689" s="149" t="s">
        <v>3508</v>
      </c>
      <c r="I689" s="149" t="s">
        <v>3509</v>
      </c>
      <c r="J689" s="149" t="s">
        <v>3510</v>
      </c>
      <c r="K689" s="149"/>
      <c r="L689" s="149" t="s">
        <v>287</v>
      </c>
      <c r="M689" s="149"/>
      <c r="N689" s="149" t="s">
        <v>263</v>
      </c>
      <c r="O689" s="149" t="s">
        <v>214</v>
      </c>
      <c r="P689" s="149" t="s">
        <v>53</v>
      </c>
      <c r="Q689" s="149"/>
      <c r="R689" s="149" t="s">
        <v>296</v>
      </c>
      <c r="S689" s="149" t="s">
        <v>3511</v>
      </c>
      <c r="T689" s="149" t="s">
        <v>837</v>
      </c>
      <c r="U689" s="149" t="s">
        <v>267</v>
      </c>
      <c r="V689" s="149"/>
      <c r="W689" s="149"/>
      <c r="X689" s="149" t="s">
        <v>268</v>
      </c>
      <c r="Y689" s="149"/>
      <c r="Z689" s="149"/>
      <c r="AA689" s="149"/>
      <c r="AB689" s="149" t="s">
        <v>269</v>
      </c>
      <c r="AC689" s="149" t="s">
        <v>270</v>
      </c>
      <c r="AD689" s="149" t="s">
        <v>837</v>
      </c>
      <c r="AE689" s="149" t="s">
        <v>271</v>
      </c>
      <c r="AF689" s="149"/>
      <c r="AG689" s="149" t="s">
        <v>3466</v>
      </c>
      <c r="AH689" s="149" t="s">
        <v>273</v>
      </c>
      <c r="AI689" s="158">
        <v>78</v>
      </c>
      <c r="AJ689" s="149"/>
      <c r="AK689" s="159" t="s">
        <v>274</v>
      </c>
      <c r="AL689" s="159" t="s">
        <v>274</v>
      </c>
      <c r="AM689" s="149" t="s">
        <v>274</v>
      </c>
      <c r="AN689" s="160">
        <v>4</v>
      </c>
      <c r="AO689" s="149"/>
      <c r="AP689" s="149" t="s">
        <v>274</v>
      </c>
      <c r="AQ689" s="149" t="s">
        <v>275</v>
      </c>
      <c r="AR689" s="158">
        <v>1</v>
      </c>
      <c r="AS689" s="149" t="s">
        <v>275</v>
      </c>
      <c r="AT689" s="149" t="s">
        <v>276</v>
      </c>
      <c r="AU689" s="161">
        <v>1</v>
      </c>
      <c r="AV689" s="159">
        <v>6223244.27</v>
      </c>
      <c r="AW689" s="159">
        <v>248929.77</v>
      </c>
      <c r="AX689" s="149" t="s">
        <v>274</v>
      </c>
      <c r="AY689" s="159">
        <v>12559.4</v>
      </c>
      <c r="AZ689" s="159">
        <v>12559.4</v>
      </c>
      <c r="BA689" s="159">
        <v>50237.6</v>
      </c>
      <c r="BB689" s="159">
        <v>925434.08</v>
      </c>
      <c r="BC689" s="162" t="s">
        <v>274</v>
      </c>
      <c r="BD689" s="162">
        <v>0</v>
      </c>
      <c r="BE689" s="159">
        <v>5297810.19</v>
      </c>
      <c r="BF689" s="159">
        <v>5297810.19</v>
      </c>
      <c r="BG689" s="159">
        <v>6223244.27</v>
      </c>
    </row>
    <row r="690" ht="28.05" customHeight="1" spans="1:59">
      <c r="A690" s="149"/>
      <c r="B690" s="149"/>
      <c r="C690" s="149"/>
      <c r="D690" s="149" t="s">
        <v>3460</v>
      </c>
      <c r="E690" s="340" t="s">
        <v>3512</v>
      </c>
      <c r="F690" s="149" t="s">
        <v>3460</v>
      </c>
      <c r="G690" s="149" t="s">
        <v>3513</v>
      </c>
      <c r="H690" s="149" t="s">
        <v>3514</v>
      </c>
      <c r="I690" s="149" t="s">
        <v>3515</v>
      </c>
      <c r="J690" s="149" t="s">
        <v>3516</v>
      </c>
      <c r="K690" s="149"/>
      <c r="L690" s="149" t="s">
        <v>287</v>
      </c>
      <c r="M690" s="149"/>
      <c r="N690" s="149" t="s">
        <v>263</v>
      </c>
      <c r="O690" s="149" t="s">
        <v>214</v>
      </c>
      <c r="P690" s="149" t="s">
        <v>53</v>
      </c>
      <c r="Q690" s="149"/>
      <c r="R690" s="149" t="s">
        <v>342</v>
      </c>
      <c r="S690" s="149" t="s">
        <v>289</v>
      </c>
      <c r="T690" s="149" t="s">
        <v>908</v>
      </c>
      <c r="U690" s="149" t="s">
        <v>267</v>
      </c>
      <c r="V690" s="149"/>
      <c r="W690" s="149"/>
      <c r="X690" s="149" t="s">
        <v>310</v>
      </c>
      <c r="Y690" s="149"/>
      <c r="Z690" s="149"/>
      <c r="AA690" s="149"/>
      <c r="AB690" s="149" t="s">
        <v>269</v>
      </c>
      <c r="AC690" s="149" t="s">
        <v>270</v>
      </c>
      <c r="AD690" s="149" t="s">
        <v>908</v>
      </c>
      <c r="AE690" s="149" t="s">
        <v>271</v>
      </c>
      <c r="AF690" s="149"/>
      <c r="AG690" s="149" t="s">
        <v>3466</v>
      </c>
      <c r="AH690" s="149" t="s">
        <v>273</v>
      </c>
      <c r="AI690" s="158">
        <v>150</v>
      </c>
      <c r="AJ690" s="149"/>
      <c r="AK690" s="159" t="s">
        <v>274</v>
      </c>
      <c r="AL690" s="159" t="s">
        <v>274</v>
      </c>
      <c r="AM690" s="149" t="s">
        <v>274</v>
      </c>
      <c r="AN690" s="160">
        <v>4</v>
      </c>
      <c r="AO690" s="149"/>
      <c r="AP690" s="149" t="s">
        <v>274</v>
      </c>
      <c r="AQ690" s="149" t="s">
        <v>275</v>
      </c>
      <c r="AR690" s="158">
        <v>1</v>
      </c>
      <c r="AS690" s="149" t="s">
        <v>275</v>
      </c>
      <c r="AT690" s="149" t="s">
        <v>276</v>
      </c>
      <c r="AU690" s="161">
        <v>1</v>
      </c>
      <c r="AV690" s="159">
        <v>10646291.86</v>
      </c>
      <c r="AW690" s="159">
        <v>425851.67</v>
      </c>
      <c r="AX690" s="149" t="s">
        <v>274</v>
      </c>
      <c r="AY690" s="159">
        <v>21442.16</v>
      </c>
      <c r="AZ690" s="159">
        <v>21442.16</v>
      </c>
      <c r="BA690" s="159">
        <v>85768.64</v>
      </c>
      <c r="BB690" s="159">
        <v>3144527.38</v>
      </c>
      <c r="BC690" s="162" t="s">
        <v>274</v>
      </c>
      <c r="BD690" s="162">
        <v>0</v>
      </c>
      <c r="BE690" s="159">
        <v>7501764.48</v>
      </c>
      <c r="BF690" s="159">
        <v>7501764.48</v>
      </c>
      <c r="BG690" s="159">
        <v>10646291.86</v>
      </c>
    </row>
    <row r="691" ht="28.05" customHeight="1" spans="1:59">
      <c r="A691" s="149"/>
      <c r="B691" s="149"/>
      <c r="C691" s="149"/>
      <c r="D691" s="149" t="s">
        <v>3460</v>
      </c>
      <c r="E691" s="340" t="s">
        <v>3517</v>
      </c>
      <c r="F691" s="149" t="s">
        <v>3460</v>
      </c>
      <c r="G691" s="149" t="s">
        <v>3518</v>
      </c>
      <c r="H691" s="149" t="s">
        <v>3519</v>
      </c>
      <c r="I691" s="149"/>
      <c r="J691" s="149" t="s">
        <v>3520</v>
      </c>
      <c r="K691" s="149"/>
      <c r="L691" s="149" t="s">
        <v>287</v>
      </c>
      <c r="M691" s="149"/>
      <c r="N691" s="149" t="s">
        <v>263</v>
      </c>
      <c r="O691" s="149" t="s">
        <v>214</v>
      </c>
      <c r="P691" s="149" t="s">
        <v>53</v>
      </c>
      <c r="Q691" s="149"/>
      <c r="R691" s="149" t="s">
        <v>333</v>
      </c>
      <c r="S691" s="149" t="s">
        <v>289</v>
      </c>
      <c r="T691" s="149" t="s">
        <v>908</v>
      </c>
      <c r="U691" s="149" t="s">
        <v>267</v>
      </c>
      <c r="V691" s="149"/>
      <c r="W691" s="149"/>
      <c r="X691" s="149" t="s">
        <v>336</v>
      </c>
      <c r="Y691" s="149"/>
      <c r="Z691" s="149"/>
      <c r="AA691" s="149"/>
      <c r="AB691" s="149" t="s">
        <v>269</v>
      </c>
      <c r="AC691" s="149" t="s">
        <v>270</v>
      </c>
      <c r="AD691" s="149" t="s">
        <v>908</v>
      </c>
      <c r="AE691" s="149" t="s">
        <v>271</v>
      </c>
      <c r="AF691" s="149"/>
      <c r="AG691" s="149" t="s">
        <v>3466</v>
      </c>
      <c r="AH691" s="149" t="s">
        <v>273</v>
      </c>
      <c r="AI691" s="158">
        <v>150</v>
      </c>
      <c r="AJ691" s="149"/>
      <c r="AK691" s="159" t="s">
        <v>274</v>
      </c>
      <c r="AL691" s="159" t="s">
        <v>274</v>
      </c>
      <c r="AM691" s="149" t="s">
        <v>274</v>
      </c>
      <c r="AN691" s="160">
        <v>4</v>
      </c>
      <c r="AO691" s="149"/>
      <c r="AP691" s="149" t="s">
        <v>274</v>
      </c>
      <c r="AQ691" s="149" t="s">
        <v>275</v>
      </c>
      <c r="AR691" s="158">
        <v>1</v>
      </c>
      <c r="AS691" s="149" t="s">
        <v>275</v>
      </c>
      <c r="AT691" s="149" t="s">
        <v>276</v>
      </c>
      <c r="AU691" s="161">
        <v>1</v>
      </c>
      <c r="AV691" s="159">
        <v>116371.01</v>
      </c>
      <c r="AW691" s="159">
        <v>4654.84</v>
      </c>
      <c r="AX691" s="149" t="s">
        <v>274</v>
      </c>
      <c r="AY691" s="159">
        <v>247.96</v>
      </c>
      <c r="AZ691" s="159">
        <v>247.96</v>
      </c>
      <c r="BA691" s="159">
        <v>991.84</v>
      </c>
      <c r="BB691" s="159">
        <v>29890.78</v>
      </c>
      <c r="BC691" s="162" t="s">
        <v>274</v>
      </c>
      <c r="BD691" s="162">
        <v>0</v>
      </c>
      <c r="BE691" s="159">
        <v>86480.23</v>
      </c>
      <c r="BF691" s="159">
        <v>86480.23</v>
      </c>
      <c r="BG691" s="159">
        <v>116371.01</v>
      </c>
    </row>
    <row r="692" ht="28.05" customHeight="1" spans="1:59">
      <c r="A692" s="149"/>
      <c r="B692" s="149"/>
      <c r="C692" s="149"/>
      <c r="D692" s="149" t="s">
        <v>3460</v>
      </c>
      <c r="E692" s="340" t="s">
        <v>3521</v>
      </c>
      <c r="F692" s="149" t="s">
        <v>3460</v>
      </c>
      <c r="G692" s="149" t="s">
        <v>3522</v>
      </c>
      <c r="H692" s="149" t="s">
        <v>3523</v>
      </c>
      <c r="I692" s="149" t="s">
        <v>3524</v>
      </c>
      <c r="J692" s="149" t="s">
        <v>3525</v>
      </c>
      <c r="K692" s="149"/>
      <c r="L692" s="149" t="s">
        <v>287</v>
      </c>
      <c r="M692" s="149"/>
      <c r="N692" s="149" t="s">
        <v>263</v>
      </c>
      <c r="O692" s="149" t="s">
        <v>214</v>
      </c>
      <c r="P692" s="149" t="s">
        <v>53</v>
      </c>
      <c r="Q692" s="149"/>
      <c r="R692" s="149" t="s">
        <v>333</v>
      </c>
      <c r="S692" s="149" t="s">
        <v>289</v>
      </c>
      <c r="T692" s="149" t="s">
        <v>908</v>
      </c>
      <c r="U692" s="149" t="s">
        <v>267</v>
      </c>
      <c r="V692" s="149"/>
      <c r="W692" s="149"/>
      <c r="X692" s="149" t="s">
        <v>336</v>
      </c>
      <c r="Y692" s="149"/>
      <c r="Z692" s="149"/>
      <c r="AA692" s="149"/>
      <c r="AB692" s="149" t="s">
        <v>269</v>
      </c>
      <c r="AC692" s="149" t="s">
        <v>270</v>
      </c>
      <c r="AD692" s="149" t="s">
        <v>908</v>
      </c>
      <c r="AE692" s="149" t="s">
        <v>271</v>
      </c>
      <c r="AF692" s="149"/>
      <c r="AG692" s="149" t="s">
        <v>3466</v>
      </c>
      <c r="AH692" s="149" t="s">
        <v>273</v>
      </c>
      <c r="AI692" s="158">
        <v>150</v>
      </c>
      <c r="AJ692" s="149"/>
      <c r="AK692" s="159" t="s">
        <v>274</v>
      </c>
      <c r="AL692" s="159" t="s">
        <v>274</v>
      </c>
      <c r="AM692" s="149" t="s">
        <v>274</v>
      </c>
      <c r="AN692" s="160">
        <v>4</v>
      </c>
      <c r="AO692" s="149"/>
      <c r="AP692" s="149" t="s">
        <v>274</v>
      </c>
      <c r="AQ692" s="149" t="s">
        <v>275</v>
      </c>
      <c r="AR692" s="158">
        <v>1</v>
      </c>
      <c r="AS692" s="149" t="s">
        <v>275</v>
      </c>
      <c r="AT692" s="149" t="s">
        <v>276</v>
      </c>
      <c r="AU692" s="161">
        <v>1</v>
      </c>
      <c r="AV692" s="159">
        <v>6967720.42</v>
      </c>
      <c r="AW692" s="159">
        <v>278708.82</v>
      </c>
      <c r="AX692" s="149" t="s">
        <v>274</v>
      </c>
      <c r="AY692" s="159">
        <v>14038.81</v>
      </c>
      <c r="AZ692" s="159">
        <v>14038.81</v>
      </c>
      <c r="BA692" s="159">
        <v>56155.24</v>
      </c>
      <c r="BB692" s="159">
        <v>2056203.92</v>
      </c>
      <c r="BC692" s="162" t="s">
        <v>274</v>
      </c>
      <c r="BD692" s="162">
        <v>0</v>
      </c>
      <c r="BE692" s="159">
        <v>4911516.5</v>
      </c>
      <c r="BF692" s="159">
        <v>4911516.5</v>
      </c>
      <c r="BG692" s="159">
        <v>6967720.42</v>
      </c>
    </row>
    <row r="693" ht="28.05" customHeight="1" spans="1:59">
      <c r="A693" s="149"/>
      <c r="B693" s="149"/>
      <c r="C693" s="149"/>
      <c r="D693" s="149" t="s">
        <v>3460</v>
      </c>
      <c r="E693" s="340" t="s">
        <v>3526</v>
      </c>
      <c r="F693" s="149" t="s">
        <v>3460</v>
      </c>
      <c r="G693" s="149" t="s">
        <v>3527</v>
      </c>
      <c r="H693" s="149" t="s">
        <v>3528</v>
      </c>
      <c r="I693" s="149" t="s">
        <v>3529</v>
      </c>
      <c r="J693" s="149" t="s">
        <v>3530</v>
      </c>
      <c r="K693" s="149"/>
      <c r="L693" s="149" t="s">
        <v>287</v>
      </c>
      <c r="M693" s="149"/>
      <c r="N693" s="149" t="s">
        <v>263</v>
      </c>
      <c r="O693" s="149" t="s">
        <v>214</v>
      </c>
      <c r="P693" s="149" t="s">
        <v>53</v>
      </c>
      <c r="Q693" s="149"/>
      <c r="R693" s="149" t="s">
        <v>333</v>
      </c>
      <c r="S693" s="149" t="s">
        <v>289</v>
      </c>
      <c r="T693" s="149" t="s">
        <v>908</v>
      </c>
      <c r="U693" s="149" t="s">
        <v>267</v>
      </c>
      <c r="V693" s="149"/>
      <c r="W693" s="149"/>
      <c r="X693" s="149" t="s">
        <v>336</v>
      </c>
      <c r="Y693" s="149"/>
      <c r="Z693" s="149"/>
      <c r="AA693" s="149"/>
      <c r="AB693" s="149" t="s">
        <v>269</v>
      </c>
      <c r="AC693" s="149" t="s">
        <v>270</v>
      </c>
      <c r="AD693" s="149" t="s">
        <v>908</v>
      </c>
      <c r="AE693" s="149" t="s">
        <v>271</v>
      </c>
      <c r="AF693" s="149"/>
      <c r="AG693" s="149" t="s">
        <v>3466</v>
      </c>
      <c r="AH693" s="149" t="s">
        <v>273</v>
      </c>
      <c r="AI693" s="158">
        <v>150</v>
      </c>
      <c r="AJ693" s="149"/>
      <c r="AK693" s="159" t="s">
        <v>274</v>
      </c>
      <c r="AL693" s="159" t="s">
        <v>274</v>
      </c>
      <c r="AM693" s="149" t="s">
        <v>274</v>
      </c>
      <c r="AN693" s="160">
        <v>4</v>
      </c>
      <c r="AO693" s="149"/>
      <c r="AP693" s="149" t="s">
        <v>274</v>
      </c>
      <c r="AQ693" s="149" t="s">
        <v>275</v>
      </c>
      <c r="AR693" s="158">
        <v>1</v>
      </c>
      <c r="AS693" s="149" t="s">
        <v>275</v>
      </c>
      <c r="AT693" s="149" t="s">
        <v>276</v>
      </c>
      <c r="AU693" s="161">
        <v>1</v>
      </c>
      <c r="AV693" s="159">
        <v>7623338.1</v>
      </c>
      <c r="AW693" s="159">
        <v>304933.52</v>
      </c>
      <c r="AX693" s="149" t="s">
        <v>274</v>
      </c>
      <c r="AY693" s="159">
        <v>15368.69</v>
      </c>
      <c r="AZ693" s="159">
        <v>15368.69</v>
      </c>
      <c r="BA693" s="159">
        <v>61474.76</v>
      </c>
      <c r="BB693" s="159">
        <v>2246736.02</v>
      </c>
      <c r="BC693" s="162" t="s">
        <v>274</v>
      </c>
      <c r="BD693" s="162">
        <v>0</v>
      </c>
      <c r="BE693" s="159">
        <v>5376602.08</v>
      </c>
      <c r="BF693" s="159">
        <v>5376602.08</v>
      </c>
      <c r="BG693" s="159">
        <v>7623338.1</v>
      </c>
    </row>
    <row r="694" ht="28.05" customHeight="1" spans="1:59">
      <c r="A694" s="149"/>
      <c r="B694" s="149"/>
      <c r="C694" s="149"/>
      <c r="D694" s="149" t="s">
        <v>3460</v>
      </c>
      <c r="E694" s="340" t="s">
        <v>3531</v>
      </c>
      <c r="F694" s="149" t="s">
        <v>3460</v>
      </c>
      <c r="G694" s="149" t="s">
        <v>3532</v>
      </c>
      <c r="H694" s="149" t="s">
        <v>3533</v>
      </c>
      <c r="I694" s="149" t="s">
        <v>3534</v>
      </c>
      <c r="J694" s="149" t="s">
        <v>3535</v>
      </c>
      <c r="K694" s="149"/>
      <c r="L694" s="149" t="s">
        <v>287</v>
      </c>
      <c r="M694" s="149"/>
      <c r="N694" s="149" t="s">
        <v>263</v>
      </c>
      <c r="O694" s="149" t="s">
        <v>214</v>
      </c>
      <c r="P694" s="149" t="s">
        <v>53</v>
      </c>
      <c r="Q694" s="149"/>
      <c r="R694" s="149" t="s">
        <v>333</v>
      </c>
      <c r="S694" s="149" t="s">
        <v>289</v>
      </c>
      <c r="T694" s="149" t="s">
        <v>908</v>
      </c>
      <c r="U694" s="149" t="s">
        <v>267</v>
      </c>
      <c r="V694" s="149"/>
      <c r="W694" s="149"/>
      <c r="X694" s="149" t="s">
        <v>336</v>
      </c>
      <c r="Y694" s="149"/>
      <c r="Z694" s="149"/>
      <c r="AA694" s="149"/>
      <c r="AB694" s="149" t="s">
        <v>269</v>
      </c>
      <c r="AC694" s="149" t="s">
        <v>270</v>
      </c>
      <c r="AD694" s="149" t="s">
        <v>908</v>
      </c>
      <c r="AE694" s="149" t="s">
        <v>271</v>
      </c>
      <c r="AF694" s="149"/>
      <c r="AG694" s="149" t="s">
        <v>3466</v>
      </c>
      <c r="AH694" s="149" t="s">
        <v>273</v>
      </c>
      <c r="AI694" s="158">
        <v>150</v>
      </c>
      <c r="AJ694" s="149"/>
      <c r="AK694" s="159" t="s">
        <v>274</v>
      </c>
      <c r="AL694" s="159" t="s">
        <v>274</v>
      </c>
      <c r="AM694" s="149" t="s">
        <v>274</v>
      </c>
      <c r="AN694" s="160">
        <v>4</v>
      </c>
      <c r="AO694" s="149"/>
      <c r="AP694" s="149" t="s">
        <v>274</v>
      </c>
      <c r="AQ694" s="149" t="s">
        <v>275</v>
      </c>
      <c r="AR694" s="158">
        <v>1</v>
      </c>
      <c r="AS694" s="149" t="s">
        <v>275</v>
      </c>
      <c r="AT694" s="149" t="s">
        <v>276</v>
      </c>
      <c r="AU694" s="161">
        <v>1</v>
      </c>
      <c r="AV694" s="159">
        <v>132229.45</v>
      </c>
      <c r="AW694" s="159">
        <v>5289.18</v>
      </c>
      <c r="AX694" s="149" t="s">
        <v>274</v>
      </c>
      <c r="AY694" s="159">
        <v>266.04</v>
      </c>
      <c r="AZ694" s="159">
        <v>266.04</v>
      </c>
      <c r="BA694" s="159">
        <v>1064.16</v>
      </c>
      <c r="BB694" s="159">
        <v>39146.4</v>
      </c>
      <c r="BC694" s="162" t="s">
        <v>274</v>
      </c>
      <c r="BD694" s="162">
        <v>0</v>
      </c>
      <c r="BE694" s="159">
        <v>93083.05</v>
      </c>
      <c r="BF694" s="159">
        <v>93083.05</v>
      </c>
      <c r="BG694" s="159">
        <v>132229.45</v>
      </c>
    </row>
    <row r="695" ht="28.05" customHeight="1" spans="1:59">
      <c r="A695" s="149"/>
      <c r="B695" s="149"/>
      <c r="C695" s="149"/>
      <c r="D695" s="149" t="s">
        <v>3460</v>
      </c>
      <c r="E695" s="340" t="s">
        <v>3536</v>
      </c>
      <c r="F695" s="149" t="s">
        <v>3460</v>
      </c>
      <c r="G695" s="149" t="s">
        <v>3537</v>
      </c>
      <c r="H695" s="149" t="s">
        <v>3538</v>
      </c>
      <c r="I695" s="149" t="s">
        <v>3539</v>
      </c>
      <c r="J695" s="149" t="s">
        <v>3540</v>
      </c>
      <c r="K695" s="149"/>
      <c r="L695" s="149" t="s">
        <v>287</v>
      </c>
      <c r="M695" s="149"/>
      <c r="N695" s="149" t="s">
        <v>263</v>
      </c>
      <c r="O695" s="149" t="s">
        <v>214</v>
      </c>
      <c r="P695" s="149" t="s">
        <v>53</v>
      </c>
      <c r="Q695" s="149"/>
      <c r="R695" s="149" t="s">
        <v>333</v>
      </c>
      <c r="S695" s="149" t="s">
        <v>289</v>
      </c>
      <c r="T695" s="149" t="s">
        <v>908</v>
      </c>
      <c r="U695" s="149" t="s">
        <v>267</v>
      </c>
      <c r="V695" s="149"/>
      <c r="W695" s="149"/>
      <c r="X695" s="149" t="s">
        <v>336</v>
      </c>
      <c r="Y695" s="149"/>
      <c r="Z695" s="149"/>
      <c r="AA695" s="149"/>
      <c r="AB695" s="149" t="s">
        <v>269</v>
      </c>
      <c r="AC695" s="149" t="s">
        <v>270</v>
      </c>
      <c r="AD695" s="149" t="s">
        <v>908</v>
      </c>
      <c r="AE695" s="149" t="s">
        <v>271</v>
      </c>
      <c r="AF695" s="149"/>
      <c r="AG695" s="149" t="s">
        <v>3466</v>
      </c>
      <c r="AH695" s="149" t="s">
        <v>273</v>
      </c>
      <c r="AI695" s="158">
        <v>150</v>
      </c>
      <c r="AJ695" s="149"/>
      <c r="AK695" s="159" t="s">
        <v>274</v>
      </c>
      <c r="AL695" s="159" t="s">
        <v>274</v>
      </c>
      <c r="AM695" s="149" t="s">
        <v>274</v>
      </c>
      <c r="AN695" s="160">
        <v>4</v>
      </c>
      <c r="AO695" s="149"/>
      <c r="AP695" s="149" t="s">
        <v>274</v>
      </c>
      <c r="AQ695" s="149" t="s">
        <v>275</v>
      </c>
      <c r="AR695" s="158">
        <v>1</v>
      </c>
      <c r="AS695" s="149" t="s">
        <v>275</v>
      </c>
      <c r="AT695" s="149" t="s">
        <v>276</v>
      </c>
      <c r="AU695" s="161">
        <v>1</v>
      </c>
      <c r="AV695" s="159">
        <v>488469.89</v>
      </c>
      <c r="AW695" s="159">
        <v>19538.8</v>
      </c>
      <c r="AX695" s="149" t="s">
        <v>274</v>
      </c>
      <c r="AY695" s="159">
        <v>982.79</v>
      </c>
      <c r="AZ695" s="159">
        <v>982.79</v>
      </c>
      <c r="BA695" s="159">
        <v>3931.16</v>
      </c>
      <c r="BB695" s="159">
        <v>144610.52</v>
      </c>
      <c r="BC695" s="162" t="s">
        <v>274</v>
      </c>
      <c r="BD695" s="162">
        <v>0</v>
      </c>
      <c r="BE695" s="159">
        <v>343859.37</v>
      </c>
      <c r="BF695" s="159">
        <v>343859.37</v>
      </c>
      <c r="BG695" s="159">
        <v>488469.89</v>
      </c>
    </row>
    <row r="696" ht="28.05" customHeight="1" spans="1:59">
      <c r="A696" s="149"/>
      <c r="B696" s="149"/>
      <c r="C696" s="149"/>
      <c r="D696" s="149" t="s">
        <v>3460</v>
      </c>
      <c r="E696" s="340" t="s">
        <v>3541</v>
      </c>
      <c r="F696" s="149" t="s">
        <v>3460</v>
      </c>
      <c r="G696" s="149" t="s">
        <v>3542</v>
      </c>
      <c r="H696" s="149" t="s">
        <v>3543</v>
      </c>
      <c r="I696" s="149"/>
      <c r="J696" s="149" t="s">
        <v>3544</v>
      </c>
      <c r="K696" s="149"/>
      <c r="L696" s="149" t="s">
        <v>287</v>
      </c>
      <c r="M696" s="149"/>
      <c r="N696" s="149" t="s">
        <v>263</v>
      </c>
      <c r="O696" s="149" t="s">
        <v>214</v>
      </c>
      <c r="P696" s="149" t="s">
        <v>53</v>
      </c>
      <c r="Q696" s="149"/>
      <c r="R696" s="149" t="s">
        <v>333</v>
      </c>
      <c r="S696" s="149" t="s">
        <v>289</v>
      </c>
      <c r="T696" s="149" t="s">
        <v>908</v>
      </c>
      <c r="U696" s="149" t="s">
        <v>267</v>
      </c>
      <c r="V696" s="149"/>
      <c r="W696" s="149"/>
      <c r="X696" s="149" t="s">
        <v>336</v>
      </c>
      <c r="Y696" s="149"/>
      <c r="Z696" s="149"/>
      <c r="AA696" s="149"/>
      <c r="AB696" s="149" t="s">
        <v>269</v>
      </c>
      <c r="AC696" s="149" t="s">
        <v>270</v>
      </c>
      <c r="AD696" s="149" t="s">
        <v>908</v>
      </c>
      <c r="AE696" s="149" t="s">
        <v>271</v>
      </c>
      <c r="AF696" s="149"/>
      <c r="AG696" s="149" t="s">
        <v>3466</v>
      </c>
      <c r="AH696" s="149" t="s">
        <v>273</v>
      </c>
      <c r="AI696" s="158">
        <v>150</v>
      </c>
      <c r="AJ696" s="149"/>
      <c r="AK696" s="159" t="s">
        <v>274</v>
      </c>
      <c r="AL696" s="159" t="s">
        <v>274</v>
      </c>
      <c r="AM696" s="149" t="s">
        <v>274</v>
      </c>
      <c r="AN696" s="160">
        <v>4</v>
      </c>
      <c r="AO696" s="149"/>
      <c r="AP696" s="149" t="s">
        <v>274</v>
      </c>
      <c r="AQ696" s="149" t="s">
        <v>275</v>
      </c>
      <c r="AR696" s="158">
        <v>1</v>
      </c>
      <c r="AS696" s="149" t="s">
        <v>275</v>
      </c>
      <c r="AT696" s="149" t="s">
        <v>276</v>
      </c>
      <c r="AU696" s="161">
        <v>1</v>
      </c>
      <c r="AV696" s="159">
        <v>359731.41</v>
      </c>
      <c r="AW696" s="159">
        <v>14389.26</v>
      </c>
      <c r="AX696" s="149" t="s">
        <v>274</v>
      </c>
      <c r="AY696" s="159">
        <v>739.73</v>
      </c>
      <c r="AZ696" s="159">
        <v>739.73</v>
      </c>
      <c r="BA696" s="159">
        <v>2958.92</v>
      </c>
      <c r="BB696" s="159">
        <v>101230.02</v>
      </c>
      <c r="BC696" s="162" t="s">
        <v>274</v>
      </c>
      <c r="BD696" s="162">
        <v>0</v>
      </c>
      <c r="BE696" s="159">
        <v>258501.39</v>
      </c>
      <c r="BF696" s="159">
        <v>258501.39</v>
      </c>
      <c r="BG696" s="159">
        <v>359731.41</v>
      </c>
    </row>
    <row r="697" ht="28.05" customHeight="1" spans="1:59">
      <c r="A697" s="149"/>
      <c r="B697" s="149"/>
      <c r="C697" s="149"/>
      <c r="D697" s="149" t="s">
        <v>3460</v>
      </c>
      <c r="E697" s="340" t="s">
        <v>3545</v>
      </c>
      <c r="F697" s="149" t="s">
        <v>3460</v>
      </c>
      <c r="G697" s="149" t="s">
        <v>3546</v>
      </c>
      <c r="H697" s="149" t="s">
        <v>3547</v>
      </c>
      <c r="I697" s="149"/>
      <c r="J697" s="149" t="s">
        <v>3548</v>
      </c>
      <c r="K697" s="149"/>
      <c r="L697" s="149" t="s">
        <v>287</v>
      </c>
      <c r="M697" s="149"/>
      <c r="N697" s="149" t="s">
        <v>263</v>
      </c>
      <c r="O697" s="149" t="s">
        <v>214</v>
      </c>
      <c r="P697" s="149" t="s">
        <v>53</v>
      </c>
      <c r="Q697" s="149"/>
      <c r="R697" s="149" t="s">
        <v>333</v>
      </c>
      <c r="S697" s="149" t="s">
        <v>289</v>
      </c>
      <c r="T697" s="149" t="s">
        <v>908</v>
      </c>
      <c r="U697" s="149" t="s">
        <v>267</v>
      </c>
      <c r="V697" s="149"/>
      <c r="W697" s="149"/>
      <c r="X697" s="149" t="s">
        <v>336</v>
      </c>
      <c r="Y697" s="149"/>
      <c r="Z697" s="149"/>
      <c r="AA697" s="149"/>
      <c r="AB697" s="149" t="s">
        <v>269</v>
      </c>
      <c r="AC697" s="149" t="s">
        <v>318</v>
      </c>
      <c r="AD697" s="149" t="s">
        <v>908</v>
      </c>
      <c r="AE697" s="149" t="s">
        <v>271</v>
      </c>
      <c r="AF697" s="149"/>
      <c r="AG697" s="149" t="s">
        <v>3466</v>
      </c>
      <c r="AH697" s="149" t="s">
        <v>273</v>
      </c>
      <c r="AI697" s="158">
        <v>133</v>
      </c>
      <c r="AJ697" s="149"/>
      <c r="AK697" s="159" t="s">
        <v>274</v>
      </c>
      <c r="AL697" s="159" t="s">
        <v>274</v>
      </c>
      <c r="AM697" s="149" t="s">
        <v>274</v>
      </c>
      <c r="AN697" s="160">
        <v>0</v>
      </c>
      <c r="AO697" s="149"/>
      <c r="AP697" s="149" t="s">
        <v>274</v>
      </c>
      <c r="AQ697" s="149" t="s">
        <v>275</v>
      </c>
      <c r="AR697" s="158">
        <v>1</v>
      </c>
      <c r="AS697" s="149" t="s">
        <v>275</v>
      </c>
      <c r="AT697" s="149" t="s">
        <v>276</v>
      </c>
      <c r="AU697" s="161">
        <v>1</v>
      </c>
      <c r="AV697" s="159">
        <v>706895.18</v>
      </c>
      <c r="AW697" s="159">
        <v>0</v>
      </c>
      <c r="AX697" s="149" t="s">
        <v>274</v>
      </c>
      <c r="AY697" s="162">
        <v>0</v>
      </c>
      <c r="AZ697" s="162" t="s">
        <v>274</v>
      </c>
      <c r="BA697" s="162">
        <v>0</v>
      </c>
      <c r="BB697" s="159">
        <v>175309.96</v>
      </c>
      <c r="BC697" s="162" t="s">
        <v>274</v>
      </c>
      <c r="BD697" s="159">
        <v>531585.22</v>
      </c>
      <c r="BE697" s="159">
        <v>531585.22</v>
      </c>
      <c r="BF697" s="162">
        <v>0</v>
      </c>
      <c r="BG697" s="159">
        <v>706895.18</v>
      </c>
    </row>
    <row r="698" ht="28.05" customHeight="1" spans="1:59">
      <c r="A698" s="149"/>
      <c r="B698" s="149"/>
      <c r="C698" s="149"/>
      <c r="D698" s="149" t="s">
        <v>3460</v>
      </c>
      <c r="E698" s="340" t="s">
        <v>3549</v>
      </c>
      <c r="F698" s="149" t="s">
        <v>3460</v>
      </c>
      <c r="G698" s="149" t="s">
        <v>3550</v>
      </c>
      <c r="H698" s="149" t="s">
        <v>3551</v>
      </c>
      <c r="I698" s="149" t="s">
        <v>3552</v>
      </c>
      <c r="J698" s="149" t="s">
        <v>3553</v>
      </c>
      <c r="K698" s="149"/>
      <c r="L698" s="149" t="s">
        <v>287</v>
      </c>
      <c r="M698" s="149"/>
      <c r="N698" s="149" t="s">
        <v>263</v>
      </c>
      <c r="O698" s="149" t="s">
        <v>214</v>
      </c>
      <c r="P698" s="149" t="s">
        <v>53</v>
      </c>
      <c r="Q698" s="149"/>
      <c r="R698" s="149" t="s">
        <v>333</v>
      </c>
      <c r="S698" s="149" t="s">
        <v>289</v>
      </c>
      <c r="T698" s="149" t="s">
        <v>908</v>
      </c>
      <c r="U698" s="149" t="s">
        <v>267</v>
      </c>
      <c r="V698" s="149"/>
      <c r="W698" s="149"/>
      <c r="X698" s="149" t="s">
        <v>336</v>
      </c>
      <c r="Y698" s="149"/>
      <c r="Z698" s="149"/>
      <c r="AA698" s="149"/>
      <c r="AB698" s="149" t="s">
        <v>269</v>
      </c>
      <c r="AC698" s="149" t="s">
        <v>270</v>
      </c>
      <c r="AD698" s="149" t="s">
        <v>908</v>
      </c>
      <c r="AE698" s="149" t="s">
        <v>271</v>
      </c>
      <c r="AF698" s="149"/>
      <c r="AG698" s="149" t="s">
        <v>3466</v>
      </c>
      <c r="AH698" s="149" t="s">
        <v>273</v>
      </c>
      <c r="AI698" s="158">
        <v>150</v>
      </c>
      <c r="AJ698" s="149"/>
      <c r="AK698" s="159" t="s">
        <v>274</v>
      </c>
      <c r="AL698" s="159" t="s">
        <v>274</v>
      </c>
      <c r="AM698" s="149" t="s">
        <v>274</v>
      </c>
      <c r="AN698" s="160">
        <v>4</v>
      </c>
      <c r="AO698" s="149"/>
      <c r="AP698" s="149" t="s">
        <v>274</v>
      </c>
      <c r="AQ698" s="149" t="s">
        <v>275</v>
      </c>
      <c r="AR698" s="158">
        <v>1</v>
      </c>
      <c r="AS698" s="149" t="s">
        <v>275</v>
      </c>
      <c r="AT698" s="149" t="s">
        <v>276</v>
      </c>
      <c r="AU698" s="161">
        <v>1</v>
      </c>
      <c r="AV698" s="159">
        <v>1854722.23</v>
      </c>
      <c r="AW698" s="159">
        <v>74188.89</v>
      </c>
      <c r="AX698" s="149" t="s">
        <v>274</v>
      </c>
      <c r="AY698" s="159">
        <v>3731.66</v>
      </c>
      <c r="AZ698" s="159">
        <v>3731.66</v>
      </c>
      <c r="BA698" s="159">
        <v>14926.64</v>
      </c>
      <c r="BB698" s="159">
        <v>549086</v>
      </c>
      <c r="BC698" s="162" t="s">
        <v>274</v>
      </c>
      <c r="BD698" s="162">
        <v>0</v>
      </c>
      <c r="BE698" s="159">
        <v>1305636.23</v>
      </c>
      <c r="BF698" s="159">
        <v>1305636.23</v>
      </c>
      <c r="BG698" s="159">
        <v>1854722.23</v>
      </c>
    </row>
    <row r="699" ht="28.05" customHeight="1" spans="1:59">
      <c r="A699" s="149"/>
      <c r="B699" s="149"/>
      <c r="C699" s="149"/>
      <c r="D699" s="149" t="s">
        <v>3460</v>
      </c>
      <c r="E699" s="340" t="s">
        <v>3554</v>
      </c>
      <c r="F699" s="149" t="s">
        <v>3460</v>
      </c>
      <c r="G699" s="149" t="s">
        <v>3555</v>
      </c>
      <c r="H699" s="149" t="s">
        <v>3556</v>
      </c>
      <c r="I699" s="149"/>
      <c r="J699" s="149" t="s">
        <v>3557</v>
      </c>
      <c r="K699" s="149"/>
      <c r="L699" s="149" t="s">
        <v>287</v>
      </c>
      <c r="M699" s="149"/>
      <c r="N699" s="149" t="s">
        <v>263</v>
      </c>
      <c r="O699" s="149" t="s">
        <v>214</v>
      </c>
      <c r="P699" s="149" t="s">
        <v>53</v>
      </c>
      <c r="Q699" s="149"/>
      <c r="R699" s="149" t="s">
        <v>333</v>
      </c>
      <c r="S699" s="149" t="s">
        <v>289</v>
      </c>
      <c r="T699" s="149" t="s">
        <v>908</v>
      </c>
      <c r="U699" s="149" t="s">
        <v>267</v>
      </c>
      <c r="V699" s="149"/>
      <c r="W699" s="149"/>
      <c r="X699" s="149" t="s">
        <v>336</v>
      </c>
      <c r="Y699" s="149"/>
      <c r="Z699" s="149"/>
      <c r="AA699" s="149"/>
      <c r="AB699" s="149" t="s">
        <v>269</v>
      </c>
      <c r="AC699" s="149" t="s">
        <v>318</v>
      </c>
      <c r="AD699" s="149" t="s">
        <v>908</v>
      </c>
      <c r="AE699" s="149" t="s">
        <v>271</v>
      </c>
      <c r="AF699" s="149"/>
      <c r="AG699" s="149" t="s">
        <v>3466</v>
      </c>
      <c r="AH699" s="149" t="s">
        <v>273</v>
      </c>
      <c r="AI699" s="158">
        <v>133</v>
      </c>
      <c r="AJ699" s="149"/>
      <c r="AK699" s="159" t="s">
        <v>274</v>
      </c>
      <c r="AL699" s="159" t="s">
        <v>274</v>
      </c>
      <c r="AM699" s="149" t="s">
        <v>274</v>
      </c>
      <c r="AN699" s="160">
        <v>0</v>
      </c>
      <c r="AO699" s="149"/>
      <c r="AP699" s="149" t="s">
        <v>274</v>
      </c>
      <c r="AQ699" s="149" t="s">
        <v>275</v>
      </c>
      <c r="AR699" s="158">
        <v>1</v>
      </c>
      <c r="AS699" s="149" t="s">
        <v>275</v>
      </c>
      <c r="AT699" s="149" t="s">
        <v>276</v>
      </c>
      <c r="AU699" s="161">
        <v>1</v>
      </c>
      <c r="AV699" s="159">
        <v>358382.77</v>
      </c>
      <c r="AW699" s="159">
        <v>0</v>
      </c>
      <c r="AX699" s="149" t="s">
        <v>274</v>
      </c>
      <c r="AY699" s="162">
        <v>0</v>
      </c>
      <c r="AZ699" s="162" t="s">
        <v>274</v>
      </c>
      <c r="BA699" s="162">
        <v>0</v>
      </c>
      <c r="BB699" s="159">
        <v>88879.48</v>
      </c>
      <c r="BC699" s="162" t="s">
        <v>274</v>
      </c>
      <c r="BD699" s="159">
        <v>269503.29</v>
      </c>
      <c r="BE699" s="159">
        <v>269503.29</v>
      </c>
      <c r="BF699" s="162">
        <v>0</v>
      </c>
      <c r="BG699" s="159">
        <v>358382.77</v>
      </c>
    </row>
    <row r="700" ht="28.05" customHeight="1" spans="1:59">
      <c r="A700" s="149"/>
      <c r="B700" s="149"/>
      <c r="C700" s="149"/>
      <c r="D700" s="149" t="s">
        <v>3460</v>
      </c>
      <c r="E700" s="340" t="s">
        <v>3558</v>
      </c>
      <c r="F700" s="149" t="s">
        <v>3460</v>
      </c>
      <c r="G700" s="149" t="s">
        <v>3559</v>
      </c>
      <c r="H700" s="149" t="s">
        <v>3560</v>
      </c>
      <c r="I700" s="149" t="s">
        <v>3561</v>
      </c>
      <c r="J700" s="149" t="s">
        <v>3562</v>
      </c>
      <c r="K700" s="149"/>
      <c r="L700" s="149" t="s">
        <v>287</v>
      </c>
      <c r="M700" s="149"/>
      <c r="N700" s="149" t="s">
        <v>263</v>
      </c>
      <c r="O700" s="149" t="s">
        <v>214</v>
      </c>
      <c r="P700" s="149" t="s">
        <v>53</v>
      </c>
      <c r="Q700" s="149"/>
      <c r="R700" s="149" t="s">
        <v>333</v>
      </c>
      <c r="S700" s="149" t="s">
        <v>289</v>
      </c>
      <c r="T700" s="149" t="s">
        <v>908</v>
      </c>
      <c r="U700" s="149" t="s">
        <v>267</v>
      </c>
      <c r="V700" s="149"/>
      <c r="W700" s="149"/>
      <c r="X700" s="149" t="s">
        <v>336</v>
      </c>
      <c r="Y700" s="149"/>
      <c r="Z700" s="149"/>
      <c r="AA700" s="149"/>
      <c r="AB700" s="149" t="s">
        <v>269</v>
      </c>
      <c r="AC700" s="149" t="s">
        <v>270</v>
      </c>
      <c r="AD700" s="149" t="s">
        <v>908</v>
      </c>
      <c r="AE700" s="149" t="s">
        <v>271</v>
      </c>
      <c r="AF700" s="149"/>
      <c r="AG700" s="149" t="s">
        <v>3466</v>
      </c>
      <c r="AH700" s="149" t="s">
        <v>273</v>
      </c>
      <c r="AI700" s="158">
        <v>150</v>
      </c>
      <c r="AJ700" s="149"/>
      <c r="AK700" s="159" t="s">
        <v>274</v>
      </c>
      <c r="AL700" s="159" t="s">
        <v>274</v>
      </c>
      <c r="AM700" s="149" t="s">
        <v>274</v>
      </c>
      <c r="AN700" s="160">
        <v>4</v>
      </c>
      <c r="AO700" s="149"/>
      <c r="AP700" s="149" t="s">
        <v>274</v>
      </c>
      <c r="AQ700" s="149" t="s">
        <v>275</v>
      </c>
      <c r="AR700" s="158">
        <v>1</v>
      </c>
      <c r="AS700" s="149" t="s">
        <v>275</v>
      </c>
      <c r="AT700" s="149" t="s">
        <v>276</v>
      </c>
      <c r="AU700" s="161">
        <v>1</v>
      </c>
      <c r="AV700" s="159">
        <v>611429.83</v>
      </c>
      <c r="AW700" s="159">
        <v>24457.19</v>
      </c>
      <c r="AX700" s="149" t="s">
        <v>274</v>
      </c>
      <c r="AY700" s="159">
        <v>1230.18</v>
      </c>
      <c r="AZ700" s="159">
        <v>1230.18</v>
      </c>
      <c r="BA700" s="159">
        <v>4920.72</v>
      </c>
      <c r="BB700" s="159">
        <v>181012.56</v>
      </c>
      <c r="BC700" s="162" t="s">
        <v>274</v>
      </c>
      <c r="BD700" s="162">
        <v>0</v>
      </c>
      <c r="BE700" s="159">
        <v>430417.27</v>
      </c>
      <c r="BF700" s="159">
        <v>430417.27</v>
      </c>
      <c r="BG700" s="159">
        <v>611429.83</v>
      </c>
    </row>
    <row r="701" ht="28.05" customHeight="1" spans="1:59">
      <c r="A701" s="149"/>
      <c r="B701" s="149"/>
      <c r="C701" s="149"/>
      <c r="D701" s="149" t="s">
        <v>3460</v>
      </c>
      <c r="E701" s="340" t="s">
        <v>3563</v>
      </c>
      <c r="F701" s="149" t="s">
        <v>3460</v>
      </c>
      <c r="G701" s="149" t="s">
        <v>3564</v>
      </c>
      <c r="H701" s="149" t="s">
        <v>3565</v>
      </c>
      <c r="I701" s="149" t="s">
        <v>3566</v>
      </c>
      <c r="J701" s="149" t="s">
        <v>3567</v>
      </c>
      <c r="K701" s="149"/>
      <c r="L701" s="149" t="s">
        <v>287</v>
      </c>
      <c r="M701" s="149"/>
      <c r="N701" s="149" t="s">
        <v>263</v>
      </c>
      <c r="O701" s="149" t="s">
        <v>214</v>
      </c>
      <c r="P701" s="149" t="s">
        <v>53</v>
      </c>
      <c r="Q701" s="149"/>
      <c r="R701" s="149" t="s">
        <v>333</v>
      </c>
      <c r="S701" s="149" t="s">
        <v>289</v>
      </c>
      <c r="T701" s="149" t="s">
        <v>908</v>
      </c>
      <c r="U701" s="149" t="s">
        <v>267</v>
      </c>
      <c r="V701" s="149"/>
      <c r="W701" s="149"/>
      <c r="X701" s="149" t="s">
        <v>336</v>
      </c>
      <c r="Y701" s="149"/>
      <c r="Z701" s="149"/>
      <c r="AA701" s="149"/>
      <c r="AB701" s="149" t="s">
        <v>269</v>
      </c>
      <c r="AC701" s="149" t="s">
        <v>270</v>
      </c>
      <c r="AD701" s="149" t="s">
        <v>908</v>
      </c>
      <c r="AE701" s="149" t="s">
        <v>271</v>
      </c>
      <c r="AF701" s="149"/>
      <c r="AG701" s="149" t="s">
        <v>3466</v>
      </c>
      <c r="AH701" s="149" t="s">
        <v>273</v>
      </c>
      <c r="AI701" s="158">
        <v>150</v>
      </c>
      <c r="AJ701" s="149"/>
      <c r="AK701" s="159" t="s">
        <v>274</v>
      </c>
      <c r="AL701" s="159" t="s">
        <v>274</v>
      </c>
      <c r="AM701" s="149" t="s">
        <v>274</v>
      </c>
      <c r="AN701" s="160">
        <v>4</v>
      </c>
      <c r="AO701" s="149"/>
      <c r="AP701" s="149" t="s">
        <v>274</v>
      </c>
      <c r="AQ701" s="149" t="s">
        <v>275</v>
      </c>
      <c r="AR701" s="158">
        <v>1</v>
      </c>
      <c r="AS701" s="149" t="s">
        <v>275</v>
      </c>
      <c r="AT701" s="149" t="s">
        <v>276</v>
      </c>
      <c r="AU701" s="161">
        <v>1</v>
      </c>
      <c r="AV701" s="159">
        <v>490265.92</v>
      </c>
      <c r="AW701" s="159">
        <v>19610.64</v>
      </c>
      <c r="AX701" s="149" t="s">
        <v>274</v>
      </c>
      <c r="AY701" s="159">
        <v>986.4</v>
      </c>
      <c r="AZ701" s="159">
        <v>986.4</v>
      </c>
      <c r="BA701" s="159">
        <v>3945.6</v>
      </c>
      <c r="BB701" s="159">
        <v>145141.92</v>
      </c>
      <c r="BC701" s="162" t="s">
        <v>274</v>
      </c>
      <c r="BD701" s="162">
        <v>0</v>
      </c>
      <c r="BE701" s="159">
        <v>345124</v>
      </c>
      <c r="BF701" s="159">
        <v>345124</v>
      </c>
      <c r="BG701" s="159">
        <v>490265.92</v>
      </c>
    </row>
    <row r="702" ht="28.05" customHeight="1" spans="1:59">
      <c r="A702" s="149"/>
      <c r="B702" s="149"/>
      <c r="C702" s="149"/>
      <c r="D702" s="149" t="s">
        <v>3460</v>
      </c>
      <c r="E702" s="340" t="s">
        <v>3568</v>
      </c>
      <c r="F702" s="149" t="s">
        <v>3460</v>
      </c>
      <c r="G702" s="149" t="s">
        <v>3569</v>
      </c>
      <c r="H702" s="149" t="s">
        <v>3570</v>
      </c>
      <c r="I702" s="149" t="s">
        <v>3571</v>
      </c>
      <c r="J702" s="149" t="s">
        <v>3572</v>
      </c>
      <c r="K702" s="149"/>
      <c r="L702" s="149" t="s">
        <v>287</v>
      </c>
      <c r="M702" s="149"/>
      <c r="N702" s="149" t="s">
        <v>263</v>
      </c>
      <c r="O702" s="149" t="s">
        <v>214</v>
      </c>
      <c r="P702" s="149" t="s">
        <v>53</v>
      </c>
      <c r="Q702" s="149"/>
      <c r="R702" s="149" t="s">
        <v>333</v>
      </c>
      <c r="S702" s="149" t="s">
        <v>289</v>
      </c>
      <c r="T702" s="149" t="s">
        <v>908</v>
      </c>
      <c r="U702" s="149" t="s">
        <v>267</v>
      </c>
      <c r="V702" s="149"/>
      <c r="W702" s="149"/>
      <c r="X702" s="149" t="s">
        <v>336</v>
      </c>
      <c r="Y702" s="149"/>
      <c r="Z702" s="149"/>
      <c r="AA702" s="149"/>
      <c r="AB702" s="149" t="s">
        <v>269</v>
      </c>
      <c r="AC702" s="149" t="s">
        <v>270</v>
      </c>
      <c r="AD702" s="149" t="s">
        <v>908</v>
      </c>
      <c r="AE702" s="149" t="s">
        <v>271</v>
      </c>
      <c r="AF702" s="149"/>
      <c r="AG702" s="149" t="s">
        <v>3466</v>
      </c>
      <c r="AH702" s="149" t="s">
        <v>273</v>
      </c>
      <c r="AI702" s="158">
        <v>150</v>
      </c>
      <c r="AJ702" s="149"/>
      <c r="AK702" s="159" t="s">
        <v>274</v>
      </c>
      <c r="AL702" s="159" t="s">
        <v>274</v>
      </c>
      <c r="AM702" s="149" t="s">
        <v>274</v>
      </c>
      <c r="AN702" s="160">
        <v>4</v>
      </c>
      <c r="AO702" s="149"/>
      <c r="AP702" s="149" t="s">
        <v>274</v>
      </c>
      <c r="AQ702" s="149" t="s">
        <v>275</v>
      </c>
      <c r="AR702" s="158">
        <v>1</v>
      </c>
      <c r="AS702" s="149" t="s">
        <v>275</v>
      </c>
      <c r="AT702" s="149" t="s">
        <v>276</v>
      </c>
      <c r="AU702" s="161">
        <v>1</v>
      </c>
      <c r="AV702" s="159">
        <v>2125991.96</v>
      </c>
      <c r="AW702" s="159">
        <v>85039.68</v>
      </c>
      <c r="AX702" s="149" t="s">
        <v>274</v>
      </c>
      <c r="AY702" s="159">
        <v>4339.67</v>
      </c>
      <c r="AZ702" s="159">
        <v>4339.67</v>
      </c>
      <c r="BA702" s="159">
        <v>17358.68</v>
      </c>
      <c r="BB702" s="159">
        <v>608862.76</v>
      </c>
      <c r="BC702" s="162" t="s">
        <v>274</v>
      </c>
      <c r="BD702" s="162">
        <v>0</v>
      </c>
      <c r="BE702" s="159">
        <v>1517129.2</v>
      </c>
      <c r="BF702" s="159">
        <v>1517129.2</v>
      </c>
      <c r="BG702" s="159">
        <v>2125991.96</v>
      </c>
    </row>
    <row r="703" ht="28.05" customHeight="1" spans="1:59">
      <c r="A703" s="149"/>
      <c r="B703" s="149"/>
      <c r="C703" s="149"/>
      <c r="D703" s="149" t="s">
        <v>3460</v>
      </c>
      <c r="E703" s="340" t="s">
        <v>3573</v>
      </c>
      <c r="F703" s="149" t="s">
        <v>3460</v>
      </c>
      <c r="G703" s="149" t="s">
        <v>3574</v>
      </c>
      <c r="H703" s="149" t="s">
        <v>3575</v>
      </c>
      <c r="I703" s="149" t="s">
        <v>3576</v>
      </c>
      <c r="J703" s="149" t="s">
        <v>3577</v>
      </c>
      <c r="K703" s="149"/>
      <c r="L703" s="149" t="s">
        <v>287</v>
      </c>
      <c r="M703" s="149"/>
      <c r="N703" s="149" t="s">
        <v>263</v>
      </c>
      <c r="O703" s="149" t="s">
        <v>214</v>
      </c>
      <c r="P703" s="149" t="s">
        <v>53</v>
      </c>
      <c r="Q703" s="149"/>
      <c r="R703" s="149" t="s">
        <v>333</v>
      </c>
      <c r="S703" s="149" t="s">
        <v>289</v>
      </c>
      <c r="T703" s="149" t="s">
        <v>908</v>
      </c>
      <c r="U703" s="149" t="s">
        <v>267</v>
      </c>
      <c r="V703" s="149"/>
      <c r="W703" s="149"/>
      <c r="X703" s="149" t="s">
        <v>336</v>
      </c>
      <c r="Y703" s="149"/>
      <c r="Z703" s="149"/>
      <c r="AA703" s="149"/>
      <c r="AB703" s="149" t="s">
        <v>269</v>
      </c>
      <c r="AC703" s="149" t="s">
        <v>270</v>
      </c>
      <c r="AD703" s="149" t="s">
        <v>908</v>
      </c>
      <c r="AE703" s="149" t="s">
        <v>271</v>
      </c>
      <c r="AF703" s="149"/>
      <c r="AG703" s="149" t="s">
        <v>3466</v>
      </c>
      <c r="AH703" s="149" t="s">
        <v>273</v>
      </c>
      <c r="AI703" s="158">
        <v>150</v>
      </c>
      <c r="AJ703" s="149"/>
      <c r="AK703" s="159" t="s">
        <v>274</v>
      </c>
      <c r="AL703" s="159" t="s">
        <v>274</v>
      </c>
      <c r="AM703" s="149" t="s">
        <v>274</v>
      </c>
      <c r="AN703" s="160">
        <v>4</v>
      </c>
      <c r="AO703" s="149"/>
      <c r="AP703" s="149" t="s">
        <v>274</v>
      </c>
      <c r="AQ703" s="149" t="s">
        <v>275</v>
      </c>
      <c r="AR703" s="158">
        <v>1</v>
      </c>
      <c r="AS703" s="149" t="s">
        <v>275</v>
      </c>
      <c r="AT703" s="149" t="s">
        <v>276</v>
      </c>
      <c r="AU703" s="161">
        <v>1</v>
      </c>
      <c r="AV703" s="159">
        <v>909676.99</v>
      </c>
      <c r="AW703" s="159">
        <v>36387.08</v>
      </c>
      <c r="AX703" s="149" t="s">
        <v>274</v>
      </c>
      <c r="AY703" s="159">
        <v>1830.25</v>
      </c>
      <c r="AZ703" s="159">
        <v>1830.25</v>
      </c>
      <c r="BA703" s="159">
        <v>7321</v>
      </c>
      <c r="BB703" s="159">
        <v>269307.4</v>
      </c>
      <c r="BC703" s="162" t="s">
        <v>274</v>
      </c>
      <c r="BD703" s="162">
        <v>0</v>
      </c>
      <c r="BE703" s="159">
        <v>640369.59</v>
      </c>
      <c r="BF703" s="159">
        <v>640369.59</v>
      </c>
      <c r="BG703" s="159">
        <v>909676.99</v>
      </c>
    </row>
    <row r="704" ht="28.05" customHeight="1" spans="1:59">
      <c r="A704" s="149"/>
      <c r="B704" s="149"/>
      <c r="C704" s="149"/>
      <c r="D704" s="149" t="s">
        <v>3460</v>
      </c>
      <c r="E704" s="340" t="s">
        <v>3578</v>
      </c>
      <c r="F704" s="149" t="s">
        <v>3460</v>
      </c>
      <c r="G704" s="149" t="s">
        <v>3579</v>
      </c>
      <c r="H704" s="149" t="s">
        <v>3580</v>
      </c>
      <c r="I704" s="149"/>
      <c r="J704" s="149" t="s">
        <v>3581</v>
      </c>
      <c r="K704" s="149"/>
      <c r="L704" s="149" t="s">
        <v>287</v>
      </c>
      <c r="M704" s="149"/>
      <c r="N704" s="149" t="s">
        <v>263</v>
      </c>
      <c r="O704" s="149" t="s">
        <v>214</v>
      </c>
      <c r="P704" s="149" t="s">
        <v>53</v>
      </c>
      <c r="Q704" s="149"/>
      <c r="R704" s="149" t="s">
        <v>333</v>
      </c>
      <c r="S704" s="149" t="s">
        <v>289</v>
      </c>
      <c r="T704" s="149" t="s">
        <v>908</v>
      </c>
      <c r="U704" s="149" t="s">
        <v>267</v>
      </c>
      <c r="V704" s="149"/>
      <c r="W704" s="149"/>
      <c r="X704" s="149" t="s">
        <v>336</v>
      </c>
      <c r="Y704" s="149"/>
      <c r="Z704" s="149"/>
      <c r="AA704" s="149"/>
      <c r="AB704" s="149" t="s">
        <v>269</v>
      </c>
      <c r="AC704" s="149" t="s">
        <v>270</v>
      </c>
      <c r="AD704" s="149" t="s">
        <v>908</v>
      </c>
      <c r="AE704" s="149" t="s">
        <v>271</v>
      </c>
      <c r="AF704" s="149"/>
      <c r="AG704" s="149" t="s">
        <v>3466</v>
      </c>
      <c r="AH704" s="149" t="s">
        <v>273</v>
      </c>
      <c r="AI704" s="158">
        <v>150</v>
      </c>
      <c r="AJ704" s="149"/>
      <c r="AK704" s="159" t="s">
        <v>274</v>
      </c>
      <c r="AL704" s="159" t="s">
        <v>274</v>
      </c>
      <c r="AM704" s="149" t="s">
        <v>274</v>
      </c>
      <c r="AN704" s="160">
        <v>4</v>
      </c>
      <c r="AO704" s="149"/>
      <c r="AP704" s="149" t="s">
        <v>274</v>
      </c>
      <c r="AQ704" s="149" t="s">
        <v>275</v>
      </c>
      <c r="AR704" s="158">
        <v>1</v>
      </c>
      <c r="AS704" s="149" t="s">
        <v>275</v>
      </c>
      <c r="AT704" s="149" t="s">
        <v>276</v>
      </c>
      <c r="AU704" s="161">
        <v>1</v>
      </c>
      <c r="AV704" s="159">
        <v>1501186</v>
      </c>
      <c r="AW704" s="159">
        <v>60047.44</v>
      </c>
      <c r="AX704" s="149" t="s">
        <v>274</v>
      </c>
      <c r="AY704" s="159">
        <v>3020.35</v>
      </c>
      <c r="AZ704" s="159">
        <v>3020.35</v>
      </c>
      <c r="BA704" s="159">
        <v>12081.4</v>
      </c>
      <c r="BB704" s="159">
        <v>444422.68</v>
      </c>
      <c r="BC704" s="162" t="s">
        <v>274</v>
      </c>
      <c r="BD704" s="162">
        <v>0</v>
      </c>
      <c r="BE704" s="159">
        <v>1056763.32</v>
      </c>
      <c r="BF704" s="159">
        <v>1056763.32</v>
      </c>
      <c r="BG704" s="159">
        <v>1501186</v>
      </c>
    </row>
    <row r="705" ht="28.05" customHeight="1" spans="1:59">
      <c r="A705" s="149"/>
      <c r="B705" s="149"/>
      <c r="C705" s="149"/>
      <c r="D705" s="149" t="s">
        <v>3460</v>
      </c>
      <c r="E705" s="340" t="s">
        <v>3582</v>
      </c>
      <c r="F705" s="149" t="s">
        <v>3460</v>
      </c>
      <c r="G705" s="149" t="s">
        <v>3583</v>
      </c>
      <c r="H705" s="149" t="s">
        <v>3584</v>
      </c>
      <c r="I705" s="149"/>
      <c r="J705" s="149" t="s">
        <v>3585</v>
      </c>
      <c r="K705" s="149"/>
      <c r="L705" s="149" t="s">
        <v>287</v>
      </c>
      <c r="M705" s="149"/>
      <c r="N705" s="149" t="s">
        <v>263</v>
      </c>
      <c r="O705" s="149" t="s">
        <v>214</v>
      </c>
      <c r="P705" s="149" t="s">
        <v>53</v>
      </c>
      <c r="Q705" s="149"/>
      <c r="R705" s="149" t="s">
        <v>333</v>
      </c>
      <c r="S705" s="149" t="s">
        <v>289</v>
      </c>
      <c r="T705" s="149" t="s">
        <v>908</v>
      </c>
      <c r="U705" s="149" t="s">
        <v>267</v>
      </c>
      <c r="V705" s="149"/>
      <c r="W705" s="149"/>
      <c r="X705" s="149" t="s">
        <v>336</v>
      </c>
      <c r="Y705" s="149"/>
      <c r="Z705" s="149"/>
      <c r="AA705" s="149"/>
      <c r="AB705" s="149" t="s">
        <v>269</v>
      </c>
      <c r="AC705" s="149" t="s">
        <v>270</v>
      </c>
      <c r="AD705" s="149" t="s">
        <v>908</v>
      </c>
      <c r="AE705" s="149" t="s">
        <v>271</v>
      </c>
      <c r="AF705" s="149"/>
      <c r="AG705" s="149" t="s">
        <v>3466</v>
      </c>
      <c r="AH705" s="149" t="s">
        <v>273</v>
      </c>
      <c r="AI705" s="158">
        <v>150</v>
      </c>
      <c r="AJ705" s="149"/>
      <c r="AK705" s="159" t="s">
        <v>274</v>
      </c>
      <c r="AL705" s="159" t="s">
        <v>274</v>
      </c>
      <c r="AM705" s="149" t="s">
        <v>274</v>
      </c>
      <c r="AN705" s="160">
        <v>4</v>
      </c>
      <c r="AO705" s="149"/>
      <c r="AP705" s="149" t="s">
        <v>274</v>
      </c>
      <c r="AQ705" s="149" t="s">
        <v>275</v>
      </c>
      <c r="AR705" s="158">
        <v>1</v>
      </c>
      <c r="AS705" s="149" t="s">
        <v>275</v>
      </c>
      <c r="AT705" s="149" t="s">
        <v>276</v>
      </c>
      <c r="AU705" s="161">
        <v>1</v>
      </c>
      <c r="AV705" s="159">
        <v>720160</v>
      </c>
      <c r="AW705" s="159">
        <v>28806.4</v>
      </c>
      <c r="AX705" s="149" t="s">
        <v>274</v>
      </c>
      <c r="AY705" s="159">
        <v>1448.94</v>
      </c>
      <c r="AZ705" s="159">
        <v>1448.94</v>
      </c>
      <c r="BA705" s="159">
        <v>5795.76</v>
      </c>
      <c r="BB705" s="159">
        <v>213201.84</v>
      </c>
      <c r="BC705" s="162" t="s">
        <v>274</v>
      </c>
      <c r="BD705" s="162">
        <v>0</v>
      </c>
      <c r="BE705" s="159">
        <v>506958.16</v>
      </c>
      <c r="BF705" s="159">
        <v>506958.16</v>
      </c>
      <c r="BG705" s="159">
        <v>720160</v>
      </c>
    </row>
    <row r="706" ht="28.05" customHeight="1" spans="1:59">
      <c r="A706" s="149"/>
      <c r="B706" s="149"/>
      <c r="C706" s="149"/>
      <c r="D706" s="149" t="s">
        <v>3460</v>
      </c>
      <c r="E706" s="340" t="s">
        <v>3586</v>
      </c>
      <c r="F706" s="149" t="s">
        <v>3460</v>
      </c>
      <c r="G706" s="149" t="s">
        <v>3587</v>
      </c>
      <c r="H706" s="149" t="s">
        <v>3588</v>
      </c>
      <c r="I706" s="149"/>
      <c r="J706" s="149" t="s">
        <v>3589</v>
      </c>
      <c r="K706" s="149"/>
      <c r="L706" s="149" t="s">
        <v>287</v>
      </c>
      <c r="M706" s="149"/>
      <c r="N706" s="149" t="s">
        <v>263</v>
      </c>
      <c r="O706" s="149" t="s">
        <v>214</v>
      </c>
      <c r="P706" s="149" t="s">
        <v>53</v>
      </c>
      <c r="Q706" s="149"/>
      <c r="R706" s="149" t="s">
        <v>333</v>
      </c>
      <c r="S706" s="149" t="s">
        <v>289</v>
      </c>
      <c r="T706" s="149" t="s">
        <v>908</v>
      </c>
      <c r="U706" s="149" t="s">
        <v>267</v>
      </c>
      <c r="V706" s="149"/>
      <c r="W706" s="149"/>
      <c r="X706" s="149" t="s">
        <v>336</v>
      </c>
      <c r="Y706" s="149"/>
      <c r="Z706" s="149"/>
      <c r="AA706" s="149"/>
      <c r="AB706" s="149" t="s">
        <v>269</v>
      </c>
      <c r="AC706" s="149" t="s">
        <v>270</v>
      </c>
      <c r="AD706" s="149" t="s">
        <v>908</v>
      </c>
      <c r="AE706" s="149" t="s">
        <v>271</v>
      </c>
      <c r="AF706" s="149"/>
      <c r="AG706" s="149" t="s">
        <v>3466</v>
      </c>
      <c r="AH706" s="149" t="s">
        <v>273</v>
      </c>
      <c r="AI706" s="158">
        <v>150</v>
      </c>
      <c r="AJ706" s="149"/>
      <c r="AK706" s="159" t="s">
        <v>274</v>
      </c>
      <c r="AL706" s="159" t="s">
        <v>274</v>
      </c>
      <c r="AM706" s="149" t="s">
        <v>274</v>
      </c>
      <c r="AN706" s="160">
        <v>4</v>
      </c>
      <c r="AO706" s="149"/>
      <c r="AP706" s="149" t="s">
        <v>274</v>
      </c>
      <c r="AQ706" s="149" t="s">
        <v>275</v>
      </c>
      <c r="AR706" s="158">
        <v>1</v>
      </c>
      <c r="AS706" s="149" t="s">
        <v>275</v>
      </c>
      <c r="AT706" s="149" t="s">
        <v>276</v>
      </c>
      <c r="AU706" s="161">
        <v>1</v>
      </c>
      <c r="AV706" s="159">
        <v>499183</v>
      </c>
      <c r="AW706" s="159">
        <v>19967.32</v>
      </c>
      <c r="AX706" s="149" t="s">
        <v>274</v>
      </c>
      <c r="AY706" s="159">
        <v>1004.34</v>
      </c>
      <c r="AZ706" s="159">
        <v>1004.34</v>
      </c>
      <c r="BA706" s="159">
        <v>4017.36</v>
      </c>
      <c r="BB706" s="159">
        <v>147782.64</v>
      </c>
      <c r="BC706" s="162" t="s">
        <v>274</v>
      </c>
      <c r="BD706" s="162">
        <v>0</v>
      </c>
      <c r="BE706" s="159">
        <v>351400.36</v>
      </c>
      <c r="BF706" s="159">
        <v>351400.36</v>
      </c>
      <c r="BG706" s="159">
        <v>499183</v>
      </c>
    </row>
    <row r="707" ht="28.05" customHeight="1" spans="1:59">
      <c r="A707" s="149"/>
      <c r="B707" s="149"/>
      <c r="C707" s="149"/>
      <c r="D707" s="149" t="s">
        <v>3460</v>
      </c>
      <c r="E707" s="340" t="s">
        <v>3590</v>
      </c>
      <c r="F707" s="149" t="s">
        <v>3460</v>
      </c>
      <c r="G707" s="149" t="s">
        <v>3591</v>
      </c>
      <c r="H707" s="149" t="s">
        <v>3592</v>
      </c>
      <c r="I707" s="149"/>
      <c r="J707" s="149" t="s">
        <v>3593</v>
      </c>
      <c r="K707" s="149"/>
      <c r="L707" s="149" t="s">
        <v>287</v>
      </c>
      <c r="M707" s="149"/>
      <c r="N707" s="149" t="s">
        <v>263</v>
      </c>
      <c r="O707" s="149" t="s">
        <v>214</v>
      </c>
      <c r="P707" s="149" t="s">
        <v>53</v>
      </c>
      <c r="Q707" s="149"/>
      <c r="R707" s="149" t="s">
        <v>333</v>
      </c>
      <c r="S707" s="149" t="s">
        <v>289</v>
      </c>
      <c r="T707" s="149" t="s">
        <v>908</v>
      </c>
      <c r="U707" s="149" t="s">
        <v>267</v>
      </c>
      <c r="V707" s="149"/>
      <c r="W707" s="149"/>
      <c r="X707" s="149" t="s">
        <v>336</v>
      </c>
      <c r="Y707" s="149"/>
      <c r="Z707" s="149"/>
      <c r="AA707" s="149"/>
      <c r="AB707" s="149" t="s">
        <v>269</v>
      </c>
      <c r="AC707" s="149" t="s">
        <v>270</v>
      </c>
      <c r="AD707" s="149" t="s">
        <v>908</v>
      </c>
      <c r="AE707" s="149" t="s">
        <v>271</v>
      </c>
      <c r="AF707" s="149"/>
      <c r="AG707" s="149" t="s">
        <v>3466</v>
      </c>
      <c r="AH707" s="149" t="s">
        <v>273</v>
      </c>
      <c r="AI707" s="158">
        <v>150</v>
      </c>
      <c r="AJ707" s="149"/>
      <c r="AK707" s="159" t="s">
        <v>274</v>
      </c>
      <c r="AL707" s="159" t="s">
        <v>274</v>
      </c>
      <c r="AM707" s="149" t="s">
        <v>274</v>
      </c>
      <c r="AN707" s="160">
        <v>4</v>
      </c>
      <c r="AO707" s="149"/>
      <c r="AP707" s="149" t="s">
        <v>274</v>
      </c>
      <c r="AQ707" s="149" t="s">
        <v>275</v>
      </c>
      <c r="AR707" s="158">
        <v>1</v>
      </c>
      <c r="AS707" s="149" t="s">
        <v>275</v>
      </c>
      <c r="AT707" s="149" t="s">
        <v>276</v>
      </c>
      <c r="AU707" s="161">
        <v>1</v>
      </c>
      <c r="AV707" s="159">
        <v>9885327.69</v>
      </c>
      <c r="AW707" s="159">
        <v>395413.11</v>
      </c>
      <c r="AX707" s="149" t="s">
        <v>274</v>
      </c>
      <c r="AY707" s="159">
        <v>20369.13</v>
      </c>
      <c r="AZ707" s="159">
        <v>20369.13</v>
      </c>
      <c r="BA707" s="159">
        <v>81476.52</v>
      </c>
      <c r="BB707" s="159">
        <v>2768100.14</v>
      </c>
      <c r="BC707" s="162" t="s">
        <v>274</v>
      </c>
      <c r="BD707" s="162">
        <v>0</v>
      </c>
      <c r="BE707" s="159">
        <v>7117227.55</v>
      </c>
      <c r="BF707" s="159">
        <v>7117227.55</v>
      </c>
      <c r="BG707" s="159">
        <v>9885327.69</v>
      </c>
    </row>
    <row r="708" ht="28.05" customHeight="1" spans="1:59">
      <c r="A708" s="149"/>
      <c r="B708" s="149"/>
      <c r="C708" s="149"/>
      <c r="D708" s="149" t="s">
        <v>3460</v>
      </c>
      <c r="E708" s="340" t="s">
        <v>3594</v>
      </c>
      <c r="F708" s="149" t="s">
        <v>3460</v>
      </c>
      <c r="G708" s="149" t="s">
        <v>3595</v>
      </c>
      <c r="H708" s="149" t="s">
        <v>3596</v>
      </c>
      <c r="I708" s="149"/>
      <c r="J708" s="149" t="s">
        <v>3597</v>
      </c>
      <c r="K708" s="149"/>
      <c r="L708" s="149" t="s">
        <v>287</v>
      </c>
      <c r="M708" s="149"/>
      <c r="N708" s="149" t="s">
        <v>263</v>
      </c>
      <c r="O708" s="149" t="s">
        <v>214</v>
      </c>
      <c r="P708" s="149" t="s">
        <v>53</v>
      </c>
      <c r="Q708" s="149"/>
      <c r="R708" s="149" t="s">
        <v>333</v>
      </c>
      <c r="S708" s="149" t="s">
        <v>289</v>
      </c>
      <c r="T708" s="149" t="s">
        <v>908</v>
      </c>
      <c r="U708" s="149" t="s">
        <v>267</v>
      </c>
      <c r="V708" s="149"/>
      <c r="W708" s="149"/>
      <c r="X708" s="149" t="s">
        <v>336</v>
      </c>
      <c r="Y708" s="149"/>
      <c r="Z708" s="149"/>
      <c r="AA708" s="149"/>
      <c r="AB708" s="149" t="s">
        <v>269</v>
      </c>
      <c r="AC708" s="149" t="s">
        <v>270</v>
      </c>
      <c r="AD708" s="149" t="s">
        <v>908</v>
      </c>
      <c r="AE708" s="149" t="s">
        <v>271</v>
      </c>
      <c r="AF708" s="149"/>
      <c r="AG708" s="149" t="s">
        <v>3466</v>
      </c>
      <c r="AH708" s="149" t="s">
        <v>273</v>
      </c>
      <c r="AI708" s="158">
        <v>150</v>
      </c>
      <c r="AJ708" s="149"/>
      <c r="AK708" s="159" t="s">
        <v>274</v>
      </c>
      <c r="AL708" s="159" t="s">
        <v>274</v>
      </c>
      <c r="AM708" s="149" t="s">
        <v>274</v>
      </c>
      <c r="AN708" s="160">
        <v>4</v>
      </c>
      <c r="AO708" s="149"/>
      <c r="AP708" s="149" t="s">
        <v>274</v>
      </c>
      <c r="AQ708" s="149" t="s">
        <v>275</v>
      </c>
      <c r="AR708" s="158">
        <v>1</v>
      </c>
      <c r="AS708" s="149" t="s">
        <v>275</v>
      </c>
      <c r="AT708" s="149" t="s">
        <v>276</v>
      </c>
      <c r="AU708" s="161">
        <v>1</v>
      </c>
      <c r="AV708" s="159">
        <v>3943632.33</v>
      </c>
      <c r="AW708" s="159">
        <v>157745.29</v>
      </c>
      <c r="AX708" s="149" t="s">
        <v>274</v>
      </c>
      <c r="AY708" s="159">
        <v>7934.5</v>
      </c>
      <c r="AZ708" s="159">
        <v>7934.5</v>
      </c>
      <c r="BA708" s="159">
        <v>31738</v>
      </c>
      <c r="BB708" s="159">
        <v>1167503.44</v>
      </c>
      <c r="BC708" s="162" t="s">
        <v>274</v>
      </c>
      <c r="BD708" s="162">
        <v>0</v>
      </c>
      <c r="BE708" s="159">
        <v>2776128.89</v>
      </c>
      <c r="BF708" s="159">
        <v>2776128.89</v>
      </c>
      <c r="BG708" s="159">
        <v>3943632.33</v>
      </c>
    </row>
    <row r="709" ht="28.05" customHeight="1" spans="1:59">
      <c r="A709" s="149"/>
      <c r="B709" s="149"/>
      <c r="C709" s="149"/>
      <c r="D709" s="149" t="s">
        <v>3460</v>
      </c>
      <c r="E709" s="340" t="s">
        <v>3598</v>
      </c>
      <c r="F709" s="149" t="s">
        <v>3460</v>
      </c>
      <c r="G709" s="149" t="s">
        <v>3599</v>
      </c>
      <c r="H709" s="149" t="s">
        <v>3600</v>
      </c>
      <c r="I709" s="149"/>
      <c r="J709" s="149" t="s">
        <v>3601</v>
      </c>
      <c r="K709" s="149"/>
      <c r="L709" s="149" t="s">
        <v>287</v>
      </c>
      <c r="M709" s="149"/>
      <c r="N709" s="149" t="s">
        <v>263</v>
      </c>
      <c r="O709" s="149" t="s">
        <v>214</v>
      </c>
      <c r="P709" s="149" t="s">
        <v>53</v>
      </c>
      <c r="Q709" s="149"/>
      <c r="R709" s="149" t="s">
        <v>333</v>
      </c>
      <c r="S709" s="149" t="s">
        <v>289</v>
      </c>
      <c r="T709" s="149" t="s">
        <v>908</v>
      </c>
      <c r="U709" s="149" t="s">
        <v>267</v>
      </c>
      <c r="V709" s="149"/>
      <c r="W709" s="149"/>
      <c r="X709" s="149" t="s">
        <v>336</v>
      </c>
      <c r="Y709" s="149"/>
      <c r="Z709" s="149"/>
      <c r="AA709" s="149"/>
      <c r="AB709" s="149" t="s">
        <v>269</v>
      </c>
      <c r="AC709" s="149" t="s">
        <v>270</v>
      </c>
      <c r="AD709" s="149" t="s">
        <v>908</v>
      </c>
      <c r="AE709" s="149" t="s">
        <v>271</v>
      </c>
      <c r="AF709" s="149"/>
      <c r="AG709" s="149" t="s">
        <v>3466</v>
      </c>
      <c r="AH709" s="149" t="s">
        <v>273</v>
      </c>
      <c r="AI709" s="158">
        <v>150</v>
      </c>
      <c r="AJ709" s="149"/>
      <c r="AK709" s="159" t="s">
        <v>274</v>
      </c>
      <c r="AL709" s="159" t="s">
        <v>274</v>
      </c>
      <c r="AM709" s="149" t="s">
        <v>274</v>
      </c>
      <c r="AN709" s="160">
        <v>4</v>
      </c>
      <c r="AO709" s="149"/>
      <c r="AP709" s="149" t="s">
        <v>274</v>
      </c>
      <c r="AQ709" s="149" t="s">
        <v>275</v>
      </c>
      <c r="AR709" s="158">
        <v>1</v>
      </c>
      <c r="AS709" s="149" t="s">
        <v>275</v>
      </c>
      <c r="AT709" s="149" t="s">
        <v>276</v>
      </c>
      <c r="AU709" s="161">
        <v>1</v>
      </c>
      <c r="AV709" s="159">
        <v>305000</v>
      </c>
      <c r="AW709" s="159">
        <v>12200</v>
      </c>
      <c r="AX709" s="149" t="s">
        <v>274</v>
      </c>
      <c r="AY709" s="159">
        <v>613.65</v>
      </c>
      <c r="AZ709" s="159">
        <v>613.65</v>
      </c>
      <c r="BA709" s="159">
        <v>2454.6</v>
      </c>
      <c r="BB709" s="159">
        <v>90294.6</v>
      </c>
      <c r="BC709" s="162" t="s">
        <v>274</v>
      </c>
      <c r="BD709" s="162">
        <v>0</v>
      </c>
      <c r="BE709" s="159">
        <v>214705.4</v>
      </c>
      <c r="BF709" s="159">
        <v>214705.4</v>
      </c>
      <c r="BG709" s="159">
        <v>305000</v>
      </c>
    </row>
    <row r="710" ht="28.05" customHeight="1" spans="1:59">
      <c r="A710" s="149"/>
      <c r="B710" s="149"/>
      <c r="C710" s="149"/>
      <c r="D710" s="149" t="s">
        <v>3460</v>
      </c>
      <c r="E710" s="340" t="s">
        <v>3602</v>
      </c>
      <c r="F710" s="149" t="s">
        <v>3460</v>
      </c>
      <c r="G710" s="149" t="s">
        <v>3603</v>
      </c>
      <c r="H710" s="149" t="s">
        <v>3604</v>
      </c>
      <c r="I710" s="149"/>
      <c r="J710" s="149" t="s">
        <v>3605</v>
      </c>
      <c r="K710" s="149"/>
      <c r="L710" s="149" t="s">
        <v>287</v>
      </c>
      <c r="M710" s="149"/>
      <c r="N710" s="149" t="s">
        <v>263</v>
      </c>
      <c r="O710" s="149" t="s">
        <v>214</v>
      </c>
      <c r="P710" s="149" t="s">
        <v>53</v>
      </c>
      <c r="Q710" s="149"/>
      <c r="R710" s="149" t="s">
        <v>333</v>
      </c>
      <c r="S710" s="149" t="s">
        <v>289</v>
      </c>
      <c r="T710" s="149" t="s">
        <v>908</v>
      </c>
      <c r="U710" s="149" t="s">
        <v>267</v>
      </c>
      <c r="V710" s="149"/>
      <c r="W710" s="149"/>
      <c r="X710" s="149" t="s">
        <v>336</v>
      </c>
      <c r="Y710" s="149"/>
      <c r="Z710" s="149"/>
      <c r="AA710" s="149"/>
      <c r="AB710" s="149" t="s">
        <v>269</v>
      </c>
      <c r="AC710" s="149" t="s">
        <v>270</v>
      </c>
      <c r="AD710" s="149" t="s">
        <v>908</v>
      </c>
      <c r="AE710" s="149" t="s">
        <v>271</v>
      </c>
      <c r="AF710" s="149"/>
      <c r="AG710" s="149" t="s">
        <v>3466</v>
      </c>
      <c r="AH710" s="149" t="s">
        <v>273</v>
      </c>
      <c r="AI710" s="158">
        <v>150</v>
      </c>
      <c r="AJ710" s="149"/>
      <c r="AK710" s="159" t="s">
        <v>274</v>
      </c>
      <c r="AL710" s="159" t="s">
        <v>274</v>
      </c>
      <c r="AM710" s="149" t="s">
        <v>274</v>
      </c>
      <c r="AN710" s="160">
        <v>4</v>
      </c>
      <c r="AO710" s="149"/>
      <c r="AP710" s="149" t="s">
        <v>274</v>
      </c>
      <c r="AQ710" s="149" t="s">
        <v>275</v>
      </c>
      <c r="AR710" s="158">
        <v>1</v>
      </c>
      <c r="AS710" s="149" t="s">
        <v>275</v>
      </c>
      <c r="AT710" s="149" t="s">
        <v>276</v>
      </c>
      <c r="AU710" s="161">
        <v>1</v>
      </c>
      <c r="AV710" s="159">
        <v>1253490.63</v>
      </c>
      <c r="AW710" s="159">
        <v>50139.63</v>
      </c>
      <c r="AX710" s="149" t="s">
        <v>274</v>
      </c>
      <c r="AY710" s="159">
        <v>2566.12</v>
      </c>
      <c r="AZ710" s="159">
        <v>2566.12</v>
      </c>
      <c r="BA710" s="159">
        <v>10264.48</v>
      </c>
      <c r="BB710" s="159">
        <v>356531.78</v>
      </c>
      <c r="BC710" s="162" t="s">
        <v>274</v>
      </c>
      <c r="BD710" s="162">
        <v>0</v>
      </c>
      <c r="BE710" s="159">
        <v>896958.85</v>
      </c>
      <c r="BF710" s="159">
        <v>896958.85</v>
      </c>
      <c r="BG710" s="159">
        <v>1253490.63</v>
      </c>
    </row>
    <row r="711" ht="28.05" customHeight="1" spans="1:59">
      <c r="A711" s="149"/>
      <c r="B711" s="149"/>
      <c r="C711" s="149"/>
      <c r="D711" s="149" t="s">
        <v>3460</v>
      </c>
      <c r="E711" s="340" t="s">
        <v>3606</v>
      </c>
      <c r="F711" s="149" t="s">
        <v>3460</v>
      </c>
      <c r="G711" s="149" t="s">
        <v>3607</v>
      </c>
      <c r="H711" s="149" t="s">
        <v>3608</v>
      </c>
      <c r="I711" s="149"/>
      <c r="J711" s="149" t="s">
        <v>3609</v>
      </c>
      <c r="K711" s="149"/>
      <c r="L711" s="149" t="s">
        <v>287</v>
      </c>
      <c r="M711" s="149"/>
      <c r="N711" s="149" t="s">
        <v>263</v>
      </c>
      <c r="O711" s="149" t="s">
        <v>214</v>
      </c>
      <c r="P711" s="149" t="s">
        <v>53</v>
      </c>
      <c r="Q711" s="149"/>
      <c r="R711" s="149" t="s">
        <v>333</v>
      </c>
      <c r="S711" s="149" t="s">
        <v>289</v>
      </c>
      <c r="T711" s="149" t="s">
        <v>908</v>
      </c>
      <c r="U711" s="149" t="s">
        <v>267</v>
      </c>
      <c r="V711" s="149"/>
      <c r="W711" s="149"/>
      <c r="X711" s="149" t="s">
        <v>336</v>
      </c>
      <c r="Y711" s="149"/>
      <c r="Z711" s="149"/>
      <c r="AA711" s="149"/>
      <c r="AB711" s="149" t="s">
        <v>269</v>
      </c>
      <c r="AC711" s="149" t="s">
        <v>270</v>
      </c>
      <c r="AD711" s="149" t="s">
        <v>908</v>
      </c>
      <c r="AE711" s="149" t="s">
        <v>271</v>
      </c>
      <c r="AF711" s="149"/>
      <c r="AG711" s="149" t="s">
        <v>3466</v>
      </c>
      <c r="AH711" s="149" t="s">
        <v>273</v>
      </c>
      <c r="AI711" s="158">
        <v>150</v>
      </c>
      <c r="AJ711" s="149"/>
      <c r="AK711" s="159" t="s">
        <v>274</v>
      </c>
      <c r="AL711" s="159" t="s">
        <v>274</v>
      </c>
      <c r="AM711" s="149" t="s">
        <v>274</v>
      </c>
      <c r="AN711" s="160">
        <v>4</v>
      </c>
      <c r="AO711" s="149"/>
      <c r="AP711" s="149" t="s">
        <v>274</v>
      </c>
      <c r="AQ711" s="149" t="s">
        <v>275</v>
      </c>
      <c r="AR711" s="158">
        <v>1</v>
      </c>
      <c r="AS711" s="149" t="s">
        <v>275</v>
      </c>
      <c r="AT711" s="149" t="s">
        <v>276</v>
      </c>
      <c r="AU711" s="161">
        <v>1</v>
      </c>
      <c r="AV711" s="159">
        <v>589470</v>
      </c>
      <c r="AW711" s="159">
        <v>23578.8</v>
      </c>
      <c r="AX711" s="149" t="s">
        <v>274</v>
      </c>
      <c r="AY711" s="159">
        <v>1186</v>
      </c>
      <c r="AZ711" s="159">
        <v>1186</v>
      </c>
      <c r="BA711" s="159">
        <v>4744</v>
      </c>
      <c r="BB711" s="159">
        <v>174511.36</v>
      </c>
      <c r="BC711" s="162" t="s">
        <v>274</v>
      </c>
      <c r="BD711" s="162">
        <v>0</v>
      </c>
      <c r="BE711" s="159">
        <v>414958.64</v>
      </c>
      <c r="BF711" s="159">
        <v>414958.64</v>
      </c>
      <c r="BG711" s="159">
        <v>589470</v>
      </c>
    </row>
    <row r="712" ht="28.05" customHeight="1" spans="1:59">
      <c r="A712" s="149"/>
      <c r="B712" s="149"/>
      <c r="C712" s="149"/>
      <c r="D712" s="149" t="s">
        <v>3460</v>
      </c>
      <c r="E712" s="340" t="s">
        <v>3610</v>
      </c>
      <c r="F712" s="149" t="s">
        <v>3460</v>
      </c>
      <c r="G712" s="149" t="s">
        <v>3611</v>
      </c>
      <c r="H712" s="149" t="s">
        <v>3612</v>
      </c>
      <c r="I712" s="149"/>
      <c r="J712" s="149" t="s">
        <v>3613</v>
      </c>
      <c r="K712" s="149"/>
      <c r="L712" s="149" t="s">
        <v>287</v>
      </c>
      <c r="M712" s="149"/>
      <c r="N712" s="149" t="s">
        <v>263</v>
      </c>
      <c r="O712" s="149" t="s">
        <v>214</v>
      </c>
      <c r="P712" s="149" t="s">
        <v>53</v>
      </c>
      <c r="Q712" s="149"/>
      <c r="R712" s="149" t="s">
        <v>333</v>
      </c>
      <c r="S712" s="149" t="s">
        <v>289</v>
      </c>
      <c r="T712" s="149" t="s">
        <v>908</v>
      </c>
      <c r="U712" s="149" t="s">
        <v>267</v>
      </c>
      <c r="V712" s="149"/>
      <c r="W712" s="149"/>
      <c r="X712" s="149" t="s">
        <v>336</v>
      </c>
      <c r="Y712" s="149"/>
      <c r="Z712" s="149"/>
      <c r="AA712" s="149"/>
      <c r="AB712" s="149" t="s">
        <v>269</v>
      </c>
      <c r="AC712" s="149" t="s">
        <v>270</v>
      </c>
      <c r="AD712" s="149" t="s">
        <v>908</v>
      </c>
      <c r="AE712" s="149" t="s">
        <v>271</v>
      </c>
      <c r="AF712" s="149"/>
      <c r="AG712" s="149" t="s">
        <v>3466</v>
      </c>
      <c r="AH712" s="149" t="s">
        <v>273</v>
      </c>
      <c r="AI712" s="158">
        <v>150</v>
      </c>
      <c r="AJ712" s="149"/>
      <c r="AK712" s="159" t="s">
        <v>274</v>
      </c>
      <c r="AL712" s="159" t="s">
        <v>274</v>
      </c>
      <c r="AM712" s="149" t="s">
        <v>274</v>
      </c>
      <c r="AN712" s="160">
        <v>4</v>
      </c>
      <c r="AO712" s="149"/>
      <c r="AP712" s="149" t="s">
        <v>274</v>
      </c>
      <c r="AQ712" s="149" t="s">
        <v>275</v>
      </c>
      <c r="AR712" s="158">
        <v>1</v>
      </c>
      <c r="AS712" s="149" t="s">
        <v>275</v>
      </c>
      <c r="AT712" s="149" t="s">
        <v>276</v>
      </c>
      <c r="AU712" s="161">
        <v>1</v>
      </c>
      <c r="AV712" s="159">
        <v>501817.16</v>
      </c>
      <c r="AW712" s="159">
        <v>20072.69</v>
      </c>
      <c r="AX712" s="149" t="s">
        <v>274</v>
      </c>
      <c r="AY712" s="159">
        <v>1009.65</v>
      </c>
      <c r="AZ712" s="159">
        <v>1009.65</v>
      </c>
      <c r="BA712" s="159">
        <v>4038.6</v>
      </c>
      <c r="BB712" s="159">
        <v>148561.32</v>
      </c>
      <c r="BC712" s="162" t="s">
        <v>274</v>
      </c>
      <c r="BD712" s="162">
        <v>0</v>
      </c>
      <c r="BE712" s="159">
        <v>353255.84</v>
      </c>
      <c r="BF712" s="159">
        <v>353255.84</v>
      </c>
      <c r="BG712" s="159">
        <v>501817.16</v>
      </c>
    </row>
    <row r="713" ht="28.05" customHeight="1" spans="1:59">
      <c r="A713" s="149"/>
      <c r="B713" s="149"/>
      <c r="C713" s="149"/>
      <c r="D713" s="149" t="s">
        <v>3460</v>
      </c>
      <c r="E713" s="340" t="s">
        <v>3614</v>
      </c>
      <c r="F713" s="149" t="s">
        <v>3460</v>
      </c>
      <c r="G713" s="149" t="s">
        <v>3615</v>
      </c>
      <c r="H713" s="149" t="s">
        <v>3616</v>
      </c>
      <c r="I713" s="149"/>
      <c r="J713" s="149" t="s">
        <v>3617</v>
      </c>
      <c r="K713" s="149"/>
      <c r="L713" s="149" t="s">
        <v>287</v>
      </c>
      <c r="M713" s="149"/>
      <c r="N713" s="149" t="s">
        <v>263</v>
      </c>
      <c r="O713" s="149" t="s">
        <v>214</v>
      </c>
      <c r="P713" s="149" t="s">
        <v>53</v>
      </c>
      <c r="Q713" s="149"/>
      <c r="R713" s="149" t="s">
        <v>333</v>
      </c>
      <c r="S713" s="149" t="s">
        <v>289</v>
      </c>
      <c r="T713" s="149" t="s">
        <v>908</v>
      </c>
      <c r="U713" s="149" t="s">
        <v>267</v>
      </c>
      <c r="V713" s="149"/>
      <c r="W713" s="149"/>
      <c r="X713" s="149" t="s">
        <v>336</v>
      </c>
      <c r="Y713" s="149"/>
      <c r="Z713" s="149"/>
      <c r="AA713" s="149"/>
      <c r="AB713" s="149" t="s">
        <v>269</v>
      </c>
      <c r="AC713" s="149" t="s">
        <v>270</v>
      </c>
      <c r="AD713" s="149" t="s">
        <v>908</v>
      </c>
      <c r="AE713" s="149" t="s">
        <v>271</v>
      </c>
      <c r="AF713" s="149"/>
      <c r="AG713" s="149" t="s">
        <v>3466</v>
      </c>
      <c r="AH713" s="149" t="s">
        <v>273</v>
      </c>
      <c r="AI713" s="158">
        <v>150</v>
      </c>
      <c r="AJ713" s="149"/>
      <c r="AK713" s="159" t="s">
        <v>274</v>
      </c>
      <c r="AL713" s="159" t="s">
        <v>274</v>
      </c>
      <c r="AM713" s="149" t="s">
        <v>274</v>
      </c>
      <c r="AN713" s="160">
        <v>4</v>
      </c>
      <c r="AO713" s="149"/>
      <c r="AP713" s="149" t="s">
        <v>274</v>
      </c>
      <c r="AQ713" s="149" t="s">
        <v>275</v>
      </c>
      <c r="AR713" s="158">
        <v>1</v>
      </c>
      <c r="AS713" s="149" t="s">
        <v>275</v>
      </c>
      <c r="AT713" s="149" t="s">
        <v>276</v>
      </c>
      <c r="AU713" s="161">
        <v>1</v>
      </c>
      <c r="AV713" s="159">
        <v>261007</v>
      </c>
      <c r="AW713" s="159">
        <v>10440.28</v>
      </c>
      <c r="AX713" s="149" t="s">
        <v>274</v>
      </c>
      <c r="AY713" s="159">
        <v>525.14</v>
      </c>
      <c r="AZ713" s="159">
        <v>525.14</v>
      </c>
      <c r="BA713" s="159">
        <v>2100.56</v>
      </c>
      <c r="BB713" s="159">
        <v>77270</v>
      </c>
      <c r="BC713" s="162" t="s">
        <v>274</v>
      </c>
      <c r="BD713" s="162">
        <v>0</v>
      </c>
      <c r="BE713" s="159">
        <v>183737</v>
      </c>
      <c r="BF713" s="159">
        <v>183737</v>
      </c>
      <c r="BG713" s="159">
        <v>261007</v>
      </c>
    </row>
    <row r="714" ht="28.05" customHeight="1" spans="1:59">
      <c r="A714" s="149"/>
      <c r="B714" s="149"/>
      <c r="C714" s="149"/>
      <c r="D714" s="149" t="s">
        <v>3460</v>
      </c>
      <c r="E714" s="340" t="s">
        <v>3618</v>
      </c>
      <c r="F714" s="149" t="s">
        <v>3460</v>
      </c>
      <c r="G714" s="149" t="s">
        <v>3619</v>
      </c>
      <c r="H714" s="149" t="s">
        <v>3620</v>
      </c>
      <c r="I714" s="149"/>
      <c r="J714" s="149" t="s">
        <v>3621</v>
      </c>
      <c r="K714" s="149"/>
      <c r="L714" s="149" t="s">
        <v>287</v>
      </c>
      <c r="M714" s="149"/>
      <c r="N714" s="149" t="s">
        <v>263</v>
      </c>
      <c r="O714" s="149" t="s">
        <v>214</v>
      </c>
      <c r="P714" s="149" t="s">
        <v>53</v>
      </c>
      <c r="Q714" s="149"/>
      <c r="R714" s="149" t="s">
        <v>333</v>
      </c>
      <c r="S714" s="149" t="s">
        <v>289</v>
      </c>
      <c r="T714" s="149" t="s">
        <v>908</v>
      </c>
      <c r="U714" s="149" t="s">
        <v>267</v>
      </c>
      <c r="V714" s="149"/>
      <c r="W714" s="149"/>
      <c r="X714" s="149" t="s">
        <v>336</v>
      </c>
      <c r="Y714" s="149"/>
      <c r="Z714" s="149"/>
      <c r="AA714" s="149"/>
      <c r="AB714" s="149" t="s">
        <v>269</v>
      </c>
      <c r="AC714" s="149" t="s">
        <v>318</v>
      </c>
      <c r="AD714" s="149" t="s">
        <v>908</v>
      </c>
      <c r="AE714" s="149" t="s">
        <v>271</v>
      </c>
      <c r="AF714" s="149"/>
      <c r="AG714" s="149" t="s">
        <v>3466</v>
      </c>
      <c r="AH714" s="149" t="s">
        <v>273</v>
      </c>
      <c r="AI714" s="158">
        <v>133</v>
      </c>
      <c r="AJ714" s="149"/>
      <c r="AK714" s="159" t="s">
        <v>274</v>
      </c>
      <c r="AL714" s="159" t="s">
        <v>274</v>
      </c>
      <c r="AM714" s="149" t="s">
        <v>274</v>
      </c>
      <c r="AN714" s="160">
        <v>0</v>
      </c>
      <c r="AO714" s="149"/>
      <c r="AP714" s="149" t="s">
        <v>274</v>
      </c>
      <c r="AQ714" s="149" t="s">
        <v>275</v>
      </c>
      <c r="AR714" s="158">
        <v>1</v>
      </c>
      <c r="AS714" s="149" t="s">
        <v>275</v>
      </c>
      <c r="AT714" s="149" t="s">
        <v>276</v>
      </c>
      <c r="AU714" s="161">
        <v>1</v>
      </c>
      <c r="AV714" s="159">
        <v>16155</v>
      </c>
      <c r="AW714" s="159">
        <v>0</v>
      </c>
      <c r="AX714" s="149" t="s">
        <v>274</v>
      </c>
      <c r="AY714" s="162">
        <v>0</v>
      </c>
      <c r="AZ714" s="162" t="s">
        <v>274</v>
      </c>
      <c r="BA714" s="162">
        <v>0</v>
      </c>
      <c r="BB714" s="159">
        <v>4006.44</v>
      </c>
      <c r="BC714" s="162" t="s">
        <v>274</v>
      </c>
      <c r="BD714" s="159">
        <v>12148.56</v>
      </c>
      <c r="BE714" s="159">
        <v>12148.56</v>
      </c>
      <c r="BF714" s="162">
        <v>0</v>
      </c>
      <c r="BG714" s="159">
        <v>16155</v>
      </c>
    </row>
    <row r="715" ht="28.05" customHeight="1" spans="1:59">
      <c r="A715" s="149"/>
      <c r="B715" s="149"/>
      <c r="C715" s="149"/>
      <c r="D715" s="149" t="s">
        <v>3460</v>
      </c>
      <c r="E715" s="340" t="s">
        <v>3622</v>
      </c>
      <c r="F715" s="149" t="s">
        <v>3460</v>
      </c>
      <c r="G715" s="149" t="s">
        <v>3623</v>
      </c>
      <c r="H715" s="149" t="s">
        <v>3624</v>
      </c>
      <c r="I715" s="149" t="s">
        <v>3625</v>
      </c>
      <c r="J715" s="149" t="s">
        <v>3626</v>
      </c>
      <c r="K715" s="149"/>
      <c r="L715" s="149" t="s">
        <v>287</v>
      </c>
      <c r="M715" s="149"/>
      <c r="N715" s="149" t="s">
        <v>263</v>
      </c>
      <c r="O715" s="149" t="s">
        <v>214</v>
      </c>
      <c r="P715" s="149" t="s">
        <v>53</v>
      </c>
      <c r="Q715" s="149"/>
      <c r="R715" s="149" t="s">
        <v>296</v>
      </c>
      <c r="S715" s="149" t="s">
        <v>289</v>
      </c>
      <c r="T715" s="149" t="s">
        <v>3627</v>
      </c>
      <c r="U715" s="149" t="s">
        <v>267</v>
      </c>
      <c r="V715" s="149"/>
      <c r="W715" s="149"/>
      <c r="X715" s="149" t="s">
        <v>268</v>
      </c>
      <c r="Y715" s="149"/>
      <c r="Z715" s="149"/>
      <c r="AA715" s="149"/>
      <c r="AB715" s="149" t="s">
        <v>269</v>
      </c>
      <c r="AC715" s="149" t="s">
        <v>270</v>
      </c>
      <c r="AD715" s="149" t="s">
        <v>3627</v>
      </c>
      <c r="AE715" s="149" t="s">
        <v>271</v>
      </c>
      <c r="AF715" s="149"/>
      <c r="AG715" s="149" t="s">
        <v>3466</v>
      </c>
      <c r="AH715" s="149" t="s">
        <v>273</v>
      </c>
      <c r="AI715" s="158">
        <v>121</v>
      </c>
      <c r="AJ715" s="149"/>
      <c r="AK715" s="159" t="s">
        <v>274</v>
      </c>
      <c r="AL715" s="159" t="s">
        <v>274</v>
      </c>
      <c r="AM715" s="149" t="s">
        <v>274</v>
      </c>
      <c r="AN715" s="160">
        <v>4</v>
      </c>
      <c r="AO715" s="149"/>
      <c r="AP715" s="149" t="s">
        <v>274</v>
      </c>
      <c r="AQ715" s="149" t="s">
        <v>275</v>
      </c>
      <c r="AR715" s="158">
        <v>1</v>
      </c>
      <c r="AS715" s="149" t="s">
        <v>275</v>
      </c>
      <c r="AT715" s="149" t="s">
        <v>276</v>
      </c>
      <c r="AU715" s="161">
        <v>1</v>
      </c>
      <c r="AV715" s="159">
        <v>4285373.73</v>
      </c>
      <c r="AW715" s="159">
        <v>171414.95</v>
      </c>
      <c r="AX715" s="149" t="s">
        <v>274</v>
      </c>
      <c r="AY715" s="159">
        <v>8704.37</v>
      </c>
      <c r="AZ715" s="159">
        <v>8704.37</v>
      </c>
      <c r="BA715" s="159">
        <v>34817.48</v>
      </c>
      <c r="BB715" s="159">
        <v>989090.27</v>
      </c>
      <c r="BC715" s="162" t="s">
        <v>274</v>
      </c>
      <c r="BD715" s="162">
        <v>0</v>
      </c>
      <c r="BE715" s="159">
        <v>3296283.46</v>
      </c>
      <c r="BF715" s="159">
        <v>3296283.46</v>
      </c>
      <c r="BG715" s="159">
        <v>4285373.73</v>
      </c>
    </row>
    <row r="716" ht="28.05" customHeight="1" spans="1:59">
      <c r="A716" s="149"/>
      <c r="B716" s="149"/>
      <c r="C716" s="149"/>
      <c r="D716" s="149" t="s">
        <v>3460</v>
      </c>
      <c r="E716" s="340" t="s">
        <v>3628</v>
      </c>
      <c r="F716" s="149" t="s">
        <v>3460</v>
      </c>
      <c r="G716" s="149" t="s">
        <v>3629</v>
      </c>
      <c r="H716" s="149" t="s">
        <v>3630</v>
      </c>
      <c r="I716" s="149" t="s">
        <v>3631</v>
      </c>
      <c r="J716" s="149" t="s">
        <v>3632</v>
      </c>
      <c r="K716" s="149"/>
      <c r="L716" s="149" t="s">
        <v>287</v>
      </c>
      <c r="M716" s="149"/>
      <c r="N716" s="149" t="s">
        <v>263</v>
      </c>
      <c r="O716" s="149" t="s">
        <v>214</v>
      </c>
      <c r="P716" s="149" t="s">
        <v>53</v>
      </c>
      <c r="Q716" s="149"/>
      <c r="R716" s="149" t="s">
        <v>296</v>
      </c>
      <c r="S716" s="149" t="s">
        <v>289</v>
      </c>
      <c r="T716" s="149" t="s">
        <v>3627</v>
      </c>
      <c r="U716" s="149" t="s">
        <v>267</v>
      </c>
      <c r="V716" s="149"/>
      <c r="W716" s="149"/>
      <c r="X716" s="149" t="s">
        <v>268</v>
      </c>
      <c r="Y716" s="149"/>
      <c r="Z716" s="149"/>
      <c r="AA716" s="149"/>
      <c r="AB716" s="149" t="s">
        <v>269</v>
      </c>
      <c r="AC716" s="149" t="s">
        <v>270</v>
      </c>
      <c r="AD716" s="149" t="s">
        <v>3627</v>
      </c>
      <c r="AE716" s="149" t="s">
        <v>271</v>
      </c>
      <c r="AF716" s="149"/>
      <c r="AG716" s="149" t="s">
        <v>3466</v>
      </c>
      <c r="AH716" s="149" t="s">
        <v>273</v>
      </c>
      <c r="AI716" s="158">
        <v>121</v>
      </c>
      <c r="AJ716" s="149"/>
      <c r="AK716" s="159" t="s">
        <v>274</v>
      </c>
      <c r="AL716" s="159" t="s">
        <v>274</v>
      </c>
      <c r="AM716" s="149" t="s">
        <v>274</v>
      </c>
      <c r="AN716" s="160">
        <v>4</v>
      </c>
      <c r="AO716" s="149"/>
      <c r="AP716" s="149" t="s">
        <v>274</v>
      </c>
      <c r="AQ716" s="149" t="s">
        <v>275</v>
      </c>
      <c r="AR716" s="158">
        <v>1</v>
      </c>
      <c r="AS716" s="149" t="s">
        <v>275</v>
      </c>
      <c r="AT716" s="149" t="s">
        <v>276</v>
      </c>
      <c r="AU716" s="161">
        <v>1</v>
      </c>
      <c r="AV716" s="159">
        <v>4379367.72</v>
      </c>
      <c r="AW716" s="159">
        <v>175174.71</v>
      </c>
      <c r="AX716" s="149" t="s">
        <v>274</v>
      </c>
      <c r="AY716" s="159">
        <v>8973.6</v>
      </c>
      <c r="AZ716" s="159">
        <v>8973.6</v>
      </c>
      <c r="BA716" s="159">
        <v>35894.4</v>
      </c>
      <c r="BB716" s="159">
        <v>982671.91</v>
      </c>
      <c r="BC716" s="162" t="s">
        <v>274</v>
      </c>
      <c r="BD716" s="162">
        <v>0</v>
      </c>
      <c r="BE716" s="159">
        <v>3396695.81</v>
      </c>
      <c r="BF716" s="159">
        <v>3396695.81</v>
      </c>
      <c r="BG716" s="159">
        <v>4379367.72</v>
      </c>
    </row>
    <row r="717" ht="28.05" customHeight="1" spans="1:59">
      <c r="A717" s="149"/>
      <c r="B717" s="149"/>
      <c r="C717" s="149"/>
      <c r="D717" s="149" t="s">
        <v>3460</v>
      </c>
      <c r="E717" s="340" t="s">
        <v>3633</v>
      </c>
      <c r="F717" s="149" t="s">
        <v>3460</v>
      </c>
      <c r="G717" s="149" t="s">
        <v>3634</v>
      </c>
      <c r="H717" s="149" t="s">
        <v>3635</v>
      </c>
      <c r="I717" s="149" t="s">
        <v>3636</v>
      </c>
      <c r="J717" s="149" t="s">
        <v>3637</v>
      </c>
      <c r="K717" s="149"/>
      <c r="L717" s="149" t="s">
        <v>287</v>
      </c>
      <c r="M717" s="149"/>
      <c r="N717" s="149" t="s">
        <v>263</v>
      </c>
      <c r="O717" s="149" t="s">
        <v>214</v>
      </c>
      <c r="P717" s="149" t="s">
        <v>53</v>
      </c>
      <c r="Q717" s="149"/>
      <c r="R717" s="149" t="s">
        <v>296</v>
      </c>
      <c r="S717" s="149" t="s">
        <v>289</v>
      </c>
      <c r="T717" s="149" t="s">
        <v>3627</v>
      </c>
      <c r="U717" s="149" t="s">
        <v>267</v>
      </c>
      <c r="V717" s="149"/>
      <c r="W717" s="149"/>
      <c r="X717" s="149" t="s">
        <v>268</v>
      </c>
      <c r="Y717" s="149"/>
      <c r="Z717" s="149"/>
      <c r="AA717" s="149"/>
      <c r="AB717" s="149" t="s">
        <v>269</v>
      </c>
      <c r="AC717" s="149" t="s">
        <v>270</v>
      </c>
      <c r="AD717" s="149" t="s">
        <v>3627</v>
      </c>
      <c r="AE717" s="149" t="s">
        <v>271</v>
      </c>
      <c r="AF717" s="149"/>
      <c r="AG717" s="149" t="s">
        <v>3466</v>
      </c>
      <c r="AH717" s="149" t="s">
        <v>273</v>
      </c>
      <c r="AI717" s="158">
        <v>121</v>
      </c>
      <c r="AJ717" s="149"/>
      <c r="AK717" s="159" t="s">
        <v>274</v>
      </c>
      <c r="AL717" s="159" t="s">
        <v>274</v>
      </c>
      <c r="AM717" s="149" t="s">
        <v>274</v>
      </c>
      <c r="AN717" s="160">
        <v>4</v>
      </c>
      <c r="AO717" s="149"/>
      <c r="AP717" s="149" t="s">
        <v>274</v>
      </c>
      <c r="AQ717" s="149" t="s">
        <v>275</v>
      </c>
      <c r="AR717" s="158">
        <v>1</v>
      </c>
      <c r="AS717" s="149" t="s">
        <v>275</v>
      </c>
      <c r="AT717" s="149" t="s">
        <v>276</v>
      </c>
      <c r="AU717" s="161">
        <v>1</v>
      </c>
      <c r="AV717" s="159">
        <v>4108523.67</v>
      </c>
      <c r="AW717" s="159">
        <v>164340.95</v>
      </c>
      <c r="AX717" s="149" t="s">
        <v>274</v>
      </c>
      <c r="AY717" s="159">
        <v>8310.91</v>
      </c>
      <c r="AZ717" s="159">
        <v>8310.91</v>
      </c>
      <c r="BA717" s="159">
        <v>33243.64</v>
      </c>
      <c r="BB717" s="159">
        <v>960566.88</v>
      </c>
      <c r="BC717" s="162" t="s">
        <v>274</v>
      </c>
      <c r="BD717" s="162">
        <v>0</v>
      </c>
      <c r="BE717" s="159">
        <v>3147956.79</v>
      </c>
      <c r="BF717" s="159">
        <v>3147956.79</v>
      </c>
      <c r="BG717" s="159">
        <v>4108523.67</v>
      </c>
    </row>
    <row r="718" ht="28.05" customHeight="1" spans="1:59">
      <c r="A718" s="149"/>
      <c r="B718" s="149"/>
      <c r="C718" s="149"/>
      <c r="D718" s="149" t="s">
        <v>3460</v>
      </c>
      <c r="E718" s="340" t="s">
        <v>3638</v>
      </c>
      <c r="F718" s="149" t="s">
        <v>3460</v>
      </c>
      <c r="G718" s="149" t="s">
        <v>3639</v>
      </c>
      <c r="H718" s="149" t="s">
        <v>3640</v>
      </c>
      <c r="I718" s="149" t="s">
        <v>3641</v>
      </c>
      <c r="J718" s="149" t="s">
        <v>3642</v>
      </c>
      <c r="K718" s="149"/>
      <c r="L718" s="149" t="s">
        <v>287</v>
      </c>
      <c r="M718" s="149"/>
      <c r="N718" s="149" t="s">
        <v>263</v>
      </c>
      <c r="O718" s="149" t="s">
        <v>214</v>
      </c>
      <c r="P718" s="149" t="s">
        <v>53</v>
      </c>
      <c r="Q718" s="149"/>
      <c r="R718" s="149" t="s">
        <v>296</v>
      </c>
      <c r="S718" s="149" t="s">
        <v>289</v>
      </c>
      <c r="T718" s="149" t="s">
        <v>3627</v>
      </c>
      <c r="U718" s="149" t="s">
        <v>267</v>
      </c>
      <c r="V718" s="149"/>
      <c r="W718" s="149"/>
      <c r="X718" s="149" t="s">
        <v>336</v>
      </c>
      <c r="Y718" s="149"/>
      <c r="Z718" s="149"/>
      <c r="AA718" s="149"/>
      <c r="AB718" s="149" t="s">
        <v>269</v>
      </c>
      <c r="AC718" s="149" t="s">
        <v>270</v>
      </c>
      <c r="AD718" s="149" t="s">
        <v>3627</v>
      </c>
      <c r="AE718" s="149" t="s">
        <v>271</v>
      </c>
      <c r="AF718" s="149"/>
      <c r="AG718" s="149" t="s">
        <v>3466</v>
      </c>
      <c r="AH718" s="149" t="s">
        <v>273</v>
      </c>
      <c r="AI718" s="158">
        <v>121</v>
      </c>
      <c r="AJ718" s="149"/>
      <c r="AK718" s="159" t="s">
        <v>274</v>
      </c>
      <c r="AL718" s="159" t="s">
        <v>274</v>
      </c>
      <c r="AM718" s="149" t="s">
        <v>274</v>
      </c>
      <c r="AN718" s="160">
        <v>4</v>
      </c>
      <c r="AO718" s="149"/>
      <c r="AP718" s="149" t="s">
        <v>274</v>
      </c>
      <c r="AQ718" s="149" t="s">
        <v>275</v>
      </c>
      <c r="AR718" s="158">
        <v>1</v>
      </c>
      <c r="AS718" s="149" t="s">
        <v>275</v>
      </c>
      <c r="AT718" s="149" t="s">
        <v>276</v>
      </c>
      <c r="AU718" s="161">
        <v>1</v>
      </c>
      <c r="AV718" s="159">
        <v>1118731.53</v>
      </c>
      <c r="AW718" s="159">
        <v>44749.26</v>
      </c>
      <c r="AX718" s="149" t="s">
        <v>274</v>
      </c>
      <c r="AY718" s="159">
        <v>2293.72</v>
      </c>
      <c r="AZ718" s="159">
        <v>2293.72</v>
      </c>
      <c r="BA718" s="159">
        <v>9174.88</v>
      </c>
      <c r="BB718" s="159">
        <v>250537.29</v>
      </c>
      <c r="BC718" s="162" t="s">
        <v>274</v>
      </c>
      <c r="BD718" s="162">
        <v>0</v>
      </c>
      <c r="BE718" s="159">
        <v>868194.24</v>
      </c>
      <c r="BF718" s="159">
        <v>868194.24</v>
      </c>
      <c r="BG718" s="159">
        <v>1118731.53</v>
      </c>
    </row>
    <row r="719" ht="28.05" customHeight="1" spans="1:59">
      <c r="A719" s="149"/>
      <c r="B719" s="149"/>
      <c r="C719" s="149"/>
      <c r="D719" s="149" t="s">
        <v>3460</v>
      </c>
      <c r="E719" s="340" t="s">
        <v>3643</v>
      </c>
      <c r="F719" s="149" t="s">
        <v>3460</v>
      </c>
      <c r="G719" s="149" t="s">
        <v>3644</v>
      </c>
      <c r="H719" s="149" t="s">
        <v>3645</v>
      </c>
      <c r="I719" s="149" t="s">
        <v>3646</v>
      </c>
      <c r="J719" s="149" t="s">
        <v>3647</v>
      </c>
      <c r="K719" s="149"/>
      <c r="L719" s="149" t="s">
        <v>287</v>
      </c>
      <c r="M719" s="149"/>
      <c r="N719" s="149" t="s">
        <v>263</v>
      </c>
      <c r="O719" s="149" t="s">
        <v>214</v>
      </c>
      <c r="P719" s="149" t="s">
        <v>53</v>
      </c>
      <c r="Q719" s="149"/>
      <c r="R719" s="149" t="s">
        <v>296</v>
      </c>
      <c r="S719" s="149" t="s">
        <v>289</v>
      </c>
      <c r="T719" s="149" t="s">
        <v>3627</v>
      </c>
      <c r="U719" s="149" t="s">
        <v>267</v>
      </c>
      <c r="V719" s="149"/>
      <c r="W719" s="149"/>
      <c r="X719" s="149" t="s">
        <v>336</v>
      </c>
      <c r="Y719" s="149"/>
      <c r="Z719" s="149"/>
      <c r="AA719" s="149"/>
      <c r="AB719" s="149" t="s">
        <v>269</v>
      </c>
      <c r="AC719" s="149" t="s">
        <v>270</v>
      </c>
      <c r="AD719" s="149" t="s">
        <v>3627</v>
      </c>
      <c r="AE719" s="149" t="s">
        <v>271</v>
      </c>
      <c r="AF719" s="149"/>
      <c r="AG719" s="149" t="s">
        <v>3466</v>
      </c>
      <c r="AH719" s="149" t="s">
        <v>273</v>
      </c>
      <c r="AI719" s="158">
        <v>121</v>
      </c>
      <c r="AJ719" s="149"/>
      <c r="AK719" s="159" t="s">
        <v>274</v>
      </c>
      <c r="AL719" s="159" t="s">
        <v>274</v>
      </c>
      <c r="AM719" s="149" t="s">
        <v>274</v>
      </c>
      <c r="AN719" s="160">
        <v>4</v>
      </c>
      <c r="AO719" s="149"/>
      <c r="AP719" s="149" t="s">
        <v>274</v>
      </c>
      <c r="AQ719" s="149" t="s">
        <v>275</v>
      </c>
      <c r="AR719" s="158">
        <v>1</v>
      </c>
      <c r="AS719" s="149" t="s">
        <v>275</v>
      </c>
      <c r="AT719" s="149" t="s">
        <v>276</v>
      </c>
      <c r="AU719" s="161">
        <v>1</v>
      </c>
      <c r="AV719" s="159">
        <v>989412.49</v>
      </c>
      <c r="AW719" s="159">
        <v>39576.5</v>
      </c>
      <c r="AX719" s="149" t="s">
        <v>274</v>
      </c>
      <c r="AY719" s="159">
        <v>1999.01</v>
      </c>
      <c r="AZ719" s="159">
        <v>1999.01</v>
      </c>
      <c r="BA719" s="159">
        <v>7996.04</v>
      </c>
      <c r="BB719" s="159">
        <v>232192.86</v>
      </c>
      <c r="BC719" s="162" t="s">
        <v>274</v>
      </c>
      <c r="BD719" s="162">
        <v>0</v>
      </c>
      <c r="BE719" s="159">
        <v>757219.63</v>
      </c>
      <c r="BF719" s="159">
        <v>757219.63</v>
      </c>
      <c r="BG719" s="159">
        <v>989412.49</v>
      </c>
    </row>
    <row r="720" ht="28.05" customHeight="1" spans="1:59">
      <c r="A720" s="149"/>
      <c r="B720" s="149"/>
      <c r="C720" s="149"/>
      <c r="D720" s="149" t="s">
        <v>3460</v>
      </c>
      <c r="E720" s="340" t="s">
        <v>3648</v>
      </c>
      <c r="F720" s="149" t="s">
        <v>3460</v>
      </c>
      <c r="G720" s="149" t="s">
        <v>3649</v>
      </c>
      <c r="H720" s="149" t="s">
        <v>3650</v>
      </c>
      <c r="I720" s="149" t="s">
        <v>3651</v>
      </c>
      <c r="J720" s="149" t="s">
        <v>3652</v>
      </c>
      <c r="K720" s="149"/>
      <c r="L720" s="149" t="s">
        <v>287</v>
      </c>
      <c r="M720" s="149"/>
      <c r="N720" s="149" t="s">
        <v>263</v>
      </c>
      <c r="O720" s="149" t="s">
        <v>214</v>
      </c>
      <c r="P720" s="149" t="s">
        <v>53</v>
      </c>
      <c r="Q720" s="149"/>
      <c r="R720" s="149" t="s">
        <v>296</v>
      </c>
      <c r="S720" s="149" t="s">
        <v>289</v>
      </c>
      <c r="T720" s="149" t="s">
        <v>3627</v>
      </c>
      <c r="U720" s="149" t="s">
        <v>267</v>
      </c>
      <c r="V720" s="149"/>
      <c r="W720" s="149"/>
      <c r="X720" s="149" t="s">
        <v>336</v>
      </c>
      <c r="Y720" s="149"/>
      <c r="Z720" s="149"/>
      <c r="AA720" s="149"/>
      <c r="AB720" s="149" t="s">
        <v>269</v>
      </c>
      <c r="AC720" s="149" t="s">
        <v>270</v>
      </c>
      <c r="AD720" s="149" t="s">
        <v>3627</v>
      </c>
      <c r="AE720" s="149" t="s">
        <v>271</v>
      </c>
      <c r="AF720" s="149"/>
      <c r="AG720" s="149" t="s">
        <v>3466</v>
      </c>
      <c r="AH720" s="149" t="s">
        <v>273</v>
      </c>
      <c r="AI720" s="158">
        <v>121</v>
      </c>
      <c r="AJ720" s="149"/>
      <c r="AK720" s="159" t="s">
        <v>274</v>
      </c>
      <c r="AL720" s="159" t="s">
        <v>274</v>
      </c>
      <c r="AM720" s="149" t="s">
        <v>274</v>
      </c>
      <c r="AN720" s="160">
        <v>4</v>
      </c>
      <c r="AO720" s="149"/>
      <c r="AP720" s="149" t="s">
        <v>274</v>
      </c>
      <c r="AQ720" s="149" t="s">
        <v>275</v>
      </c>
      <c r="AR720" s="158">
        <v>1</v>
      </c>
      <c r="AS720" s="149" t="s">
        <v>275</v>
      </c>
      <c r="AT720" s="149" t="s">
        <v>276</v>
      </c>
      <c r="AU720" s="161">
        <v>1</v>
      </c>
      <c r="AV720" s="159">
        <v>824802.43</v>
      </c>
      <c r="AW720" s="159">
        <v>32992.1</v>
      </c>
      <c r="AX720" s="149" t="s">
        <v>274</v>
      </c>
      <c r="AY720" s="159">
        <v>1672.59</v>
      </c>
      <c r="AZ720" s="159">
        <v>1672.59</v>
      </c>
      <c r="BA720" s="159">
        <v>6690.36</v>
      </c>
      <c r="BB720" s="159">
        <v>191351.52</v>
      </c>
      <c r="BC720" s="162" t="s">
        <v>274</v>
      </c>
      <c r="BD720" s="162">
        <v>0</v>
      </c>
      <c r="BE720" s="159">
        <v>633450.91</v>
      </c>
      <c r="BF720" s="159">
        <v>633450.91</v>
      </c>
      <c r="BG720" s="159">
        <v>824802.43</v>
      </c>
    </row>
    <row r="721" ht="28.05" customHeight="1" spans="1:59">
      <c r="A721" s="149"/>
      <c r="B721" s="149"/>
      <c r="C721" s="149"/>
      <c r="D721" s="149" t="s">
        <v>3460</v>
      </c>
      <c r="E721" s="340" t="s">
        <v>3653</v>
      </c>
      <c r="F721" s="149" t="s">
        <v>3460</v>
      </c>
      <c r="G721" s="149" t="s">
        <v>3654</v>
      </c>
      <c r="H721" s="149" t="s">
        <v>3655</v>
      </c>
      <c r="I721" s="149" t="s">
        <v>3656</v>
      </c>
      <c r="J721" s="149" t="s">
        <v>3657</v>
      </c>
      <c r="K721" s="149"/>
      <c r="L721" s="149" t="s">
        <v>287</v>
      </c>
      <c r="M721" s="149"/>
      <c r="N721" s="149" t="s">
        <v>263</v>
      </c>
      <c r="O721" s="149" t="s">
        <v>214</v>
      </c>
      <c r="P721" s="149" t="s">
        <v>53</v>
      </c>
      <c r="Q721" s="149"/>
      <c r="R721" s="149" t="s">
        <v>296</v>
      </c>
      <c r="S721" s="149" t="s">
        <v>289</v>
      </c>
      <c r="T721" s="149" t="s">
        <v>3627</v>
      </c>
      <c r="U721" s="149" t="s">
        <v>267</v>
      </c>
      <c r="V721" s="149"/>
      <c r="W721" s="149"/>
      <c r="X721" s="149" t="s">
        <v>336</v>
      </c>
      <c r="Y721" s="149"/>
      <c r="Z721" s="149"/>
      <c r="AA721" s="149"/>
      <c r="AB721" s="149" t="s">
        <v>269</v>
      </c>
      <c r="AC721" s="149" t="s">
        <v>270</v>
      </c>
      <c r="AD721" s="149" t="s">
        <v>3627</v>
      </c>
      <c r="AE721" s="149" t="s">
        <v>271</v>
      </c>
      <c r="AF721" s="149"/>
      <c r="AG721" s="149" t="s">
        <v>3466</v>
      </c>
      <c r="AH721" s="149" t="s">
        <v>273</v>
      </c>
      <c r="AI721" s="158">
        <v>121</v>
      </c>
      <c r="AJ721" s="149"/>
      <c r="AK721" s="159" t="s">
        <v>274</v>
      </c>
      <c r="AL721" s="159" t="s">
        <v>274</v>
      </c>
      <c r="AM721" s="149" t="s">
        <v>274</v>
      </c>
      <c r="AN721" s="160">
        <v>4</v>
      </c>
      <c r="AO721" s="149"/>
      <c r="AP721" s="149" t="s">
        <v>274</v>
      </c>
      <c r="AQ721" s="149" t="s">
        <v>275</v>
      </c>
      <c r="AR721" s="158">
        <v>1</v>
      </c>
      <c r="AS721" s="149" t="s">
        <v>275</v>
      </c>
      <c r="AT721" s="149" t="s">
        <v>276</v>
      </c>
      <c r="AU721" s="161">
        <v>1</v>
      </c>
      <c r="AV721" s="159">
        <v>1139135.17</v>
      </c>
      <c r="AW721" s="159">
        <v>45565.41</v>
      </c>
      <c r="AX721" s="149" t="s">
        <v>274</v>
      </c>
      <c r="AY721" s="159">
        <v>2301.5</v>
      </c>
      <c r="AZ721" s="159">
        <v>2301.5</v>
      </c>
      <c r="BA721" s="159">
        <v>9206</v>
      </c>
      <c r="BB721" s="159">
        <v>267329.58</v>
      </c>
      <c r="BC721" s="162" t="s">
        <v>274</v>
      </c>
      <c r="BD721" s="162">
        <v>0</v>
      </c>
      <c r="BE721" s="159">
        <v>871805.59</v>
      </c>
      <c r="BF721" s="159">
        <v>871805.59</v>
      </c>
      <c r="BG721" s="159">
        <v>1139135.17</v>
      </c>
    </row>
    <row r="722" ht="28.05" customHeight="1" spans="1:59">
      <c r="A722" s="149"/>
      <c r="B722" s="149"/>
      <c r="C722" s="149"/>
      <c r="D722" s="149" t="s">
        <v>3460</v>
      </c>
      <c r="E722" s="340" t="s">
        <v>3658</v>
      </c>
      <c r="F722" s="149" t="s">
        <v>3460</v>
      </c>
      <c r="G722" s="149" t="s">
        <v>3659</v>
      </c>
      <c r="H722" s="149" t="s">
        <v>3660</v>
      </c>
      <c r="I722" s="149" t="s">
        <v>3661</v>
      </c>
      <c r="J722" s="149" t="s">
        <v>3662</v>
      </c>
      <c r="K722" s="149"/>
      <c r="L722" s="149" t="s">
        <v>287</v>
      </c>
      <c r="M722" s="149"/>
      <c r="N722" s="149" t="s">
        <v>263</v>
      </c>
      <c r="O722" s="149" t="s">
        <v>214</v>
      </c>
      <c r="P722" s="149" t="s">
        <v>53</v>
      </c>
      <c r="Q722" s="149"/>
      <c r="R722" s="149" t="s">
        <v>62</v>
      </c>
      <c r="S722" s="149" t="s">
        <v>3663</v>
      </c>
      <c r="T722" s="149" t="s">
        <v>3664</v>
      </c>
      <c r="U722" s="149" t="s">
        <v>267</v>
      </c>
      <c r="V722" s="149"/>
      <c r="W722" s="149"/>
      <c r="X722" s="149" t="s">
        <v>268</v>
      </c>
      <c r="Y722" s="149"/>
      <c r="Z722" s="149"/>
      <c r="AA722" s="149"/>
      <c r="AB722" s="149" t="s">
        <v>269</v>
      </c>
      <c r="AC722" s="149" t="s">
        <v>270</v>
      </c>
      <c r="AD722" s="149" t="s">
        <v>3664</v>
      </c>
      <c r="AE722" s="149" t="s">
        <v>271</v>
      </c>
      <c r="AF722" s="149"/>
      <c r="AG722" s="149" t="s">
        <v>3466</v>
      </c>
      <c r="AH722" s="149" t="s">
        <v>273</v>
      </c>
      <c r="AI722" s="158">
        <v>66</v>
      </c>
      <c r="AJ722" s="149"/>
      <c r="AK722" s="159" t="s">
        <v>274</v>
      </c>
      <c r="AL722" s="159" t="s">
        <v>274</v>
      </c>
      <c r="AM722" s="149" t="s">
        <v>274</v>
      </c>
      <c r="AN722" s="160">
        <v>4</v>
      </c>
      <c r="AO722" s="149"/>
      <c r="AP722" s="149" t="s">
        <v>274</v>
      </c>
      <c r="AQ722" s="149" t="s">
        <v>275</v>
      </c>
      <c r="AR722" s="158">
        <v>1</v>
      </c>
      <c r="AS722" s="149" t="s">
        <v>275</v>
      </c>
      <c r="AT722" s="149" t="s">
        <v>276</v>
      </c>
      <c r="AU722" s="161">
        <v>1</v>
      </c>
      <c r="AV722" s="159">
        <v>413259.34</v>
      </c>
      <c r="AW722" s="159">
        <v>16530.37</v>
      </c>
      <c r="AX722" s="149" t="s">
        <v>274</v>
      </c>
      <c r="AY722" s="159">
        <v>817.8</v>
      </c>
      <c r="AZ722" s="159">
        <v>817.8</v>
      </c>
      <c r="BA722" s="159">
        <v>3271.2</v>
      </c>
      <c r="BB722" s="159">
        <v>58161.08</v>
      </c>
      <c r="BC722" s="162" t="s">
        <v>274</v>
      </c>
      <c r="BD722" s="162">
        <v>0</v>
      </c>
      <c r="BE722" s="159">
        <v>355098.26</v>
      </c>
      <c r="BF722" s="159">
        <v>355098.26</v>
      </c>
      <c r="BG722" s="159">
        <v>413259.34</v>
      </c>
    </row>
    <row r="723" ht="28.05" customHeight="1" spans="1:59">
      <c r="A723" s="149"/>
      <c r="B723" s="149"/>
      <c r="C723" s="149"/>
      <c r="D723" s="149" t="s">
        <v>3460</v>
      </c>
      <c r="E723" s="340" t="s">
        <v>3665</v>
      </c>
      <c r="F723" s="149" t="s">
        <v>3460</v>
      </c>
      <c r="G723" s="149" t="s">
        <v>3666</v>
      </c>
      <c r="H723" s="149" t="s">
        <v>3667</v>
      </c>
      <c r="I723" s="149" t="s">
        <v>3668</v>
      </c>
      <c r="J723" s="149" t="s">
        <v>3669</v>
      </c>
      <c r="K723" s="149"/>
      <c r="L723" s="149" t="s">
        <v>287</v>
      </c>
      <c r="M723" s="149"/>
      <c r="N723" s="149" t="s">
        <v>263</v>
      </c>
      <c r="O723" s="149" t="s">
        <v>214</v>
      </c>
      <c r="P723" s="149" t="s">
        <v>53</v>
      </c>
      <c r="Q723" s="149"/>
      <c r="R723" s="149" t="s">
        <v>342</v>
      </c>
      <c r="S723" s="149" t="s">
        <v>3670</v>
      </c>
      <c r="T723" s="149" t="s">
        <v>414</v>
      </c>
      <c r="U723" s="149" t="s">
        <v>267</v>
      </c>
      <c r="V723" s="149"/>
      <c r="W723" s="149"/>
      <c r="X723" s="149" t="s">
        <v>336</v>
      </c>
      <c r="Y723" s="149"/>
      <c r="Z723" s="149"/>
      <c r="AA723" s="149"/>
      <c r="AB723" s="149" t="s">
        <v>269</v>
      </c>
      <c r="AC723" s="149" t="s">
        <v>270</v>
      </c>
      <c r="AD723" s="149" t="s">
        <v>414</v>
      </c>
      <c r="AE723" s="149" t="s">
        <v>271</v>
      </c>
      <c r="AF723" s="149"/>
      <c r="AG723" s="149" t="s">
        <v>3466</v>
      </c>
      <c r="AH723" s="149" t="s">
        <v>273</v>
      </c>
      <c r="AI723" s="158">
        <v>21</v>
      </c>
      <c r="AJ723" s="149"/>
      <c r="AK723" s="159" t="s">
        <v>274</v>
      </c>
      <c r="AL723" s="159" t="s">
        <v>274</v>
      </c>
      <c r="AM723" s="149" t="s">
        <v>274</v>
      </c>
      <c r="AN723" s="160">
        <v>4</v>
      </c>
      <c r="AO723" s="149"/>
      <c r="AP723" s="149" t="s">
        <v>274</v>
      </c>
      <c r="AQ723" s="149" t="s">
        <v>275</v>
      </c>
      <c r="AR723" s="158">
        <v>1</v>
      </c>
      <c r="AS723" s="149" t="s">
        <v>275</v>
      </c>
      <c r="AT723" s="149" t="s">
        <v>276</v>
      </c>
      <c r="AU723" s="161">
        <v>1</v>
      </c>
      <c r="AV723" s="159">
        <v>3930321.15</v>
      </c>
      <c r="AW723" s="159">
        <v>157212.85</v>
      </c>
      <c r="AX723" s="149" t="s">
        <v>274</v>
      </c>
      <c r="AY723" s="159">
        <v>7860.64</v>
      </c>
      <c r="AZ723" s="159">
        <v>7860.64</v>
      </c>
      <c r="BA723" s="159">
        <v>31442.56</v>
      </c>
      <c r="BB723" s="159">
        <v>165073.44</v>
      </c>
      <c r="BC723" s="162" t="s">
        <v>274</v>
      </c>
      <c r="BD723" s="162">
        <v>0</v>
      </c>
      <c r="BE723" s="159">
        <v>3765247.71</v>
      </c>
      <c r="BF723" s="159">
        <v>3765247.71</v>
      </c>
      <c r="BG723" s="159">
        <v>3930321.15</v>
      </c>
    </row>
    <row r="724" ht="28.05" customHeight="1" spans="1:59">
      <c r="A724" s="149"/>
      <c r="B724" s="149"/>
      <c r="C724" s="149"/>
      <c r="D724" s="149" t="s">
        <v>3460</v>
      </c>
      <c r="E724" s="340" t="s">
        <v>3671</v>
      </c>
      <c r="F724" s="149" t="s">
        <v>3460</v>
      </c>
      <c r="G724" s="149" t="s">
        <v>3672</v>
      </c>
      <c r="H724" s="149" t="s">
        <v>3673</v>
      </c>
      <c r="I724" s="149" t="s">
        <v>3674</v>
      </c>
      <c r="J724" s="149" t="s">
        <v>3675</v>
      </c>
      <c r="K724" s="149"/>
      <c r="L724" s="149" t="s">
        <v>287</v>
      </c>
      <c r="M724" s="149"/>
      <c r="N724" s="149" t="s">
        <v>263</v>
      </c>
      <c r="O724" s="149" t="s">
        <v>214</v>
      </c>
      <c r="P724" s="149" t="s">
        <v>53</v>
      </c>
      <c r="Q724" s="149"/>
      <c r="R724" s="149" t="s">
        <v>342</v>
      </c>
      <c r="S724" s="149" t="s">
        <v>3676</v>
      </c>
      <c r="T724" s="149" t="s">
        <v>414</v>
      </c>
      <c r="U724" s="149" t="s">
        <v>267</v>
      </c>
      <c r="V724" s="149"/>
      <c r="W724" s="149"/>
      <c r="X724" s="149" t="s">
        <v>336</v>
      </c>
      <c r="Y724" s="149"/>
      <c r="Z724" s="149"/>
      <c r="AA724" s="149"/>
      <c r="AB724" s="149" t="s">
        <v>269</v>
      </c>
      <c r="AC724" s="149" t="s">
        <v>270</v>
      </c>
      <c r="AD724" s="149" t="s">
        <v>414</v>
      </c>
      <c r="AE724" s="149" t="s">
        <v>271</v>
      </c>
      <c r="AF724" s="149"/>
      <c r="AG724" s="149" t="s">
        <v>3466</v>
      </c>
      <c r="AH724" s="149" t="s">
        <v>273</v>
      </c>
      <c r="AI724" s="158">
        <v>21</v>
      </c>
      <c r="AJ724" s="149"/>
      <c r="AK724" s="159" t="s">
        <v>274</v>
      </c>
      <c r="AL724" s="159" t="s">
        <v>274</v>
      </c>
      <c r="AM724" s="149" t="s">
        <v>274</v>
      </c>
      <c r="AN724" s="160">
        <v>4</v>
      </c>
      <c r="AO724" s="149"/>
      <c r="AP724" s="149" t="s">
        <v>274</v>
      </c>
      <c r="AQ724" s="149" t="s">
        <v>275</v>
      </c>
      <c r="AR724" s="158">
        <v>1</v>
      </c>
      <c r="AS724" s="149" t="s">
        <v>275</v>
      </c>
      <c r="AT724" s="149" t="s">
        <v>276</v>
      </c>
      <c r="AU724" s="161">
        <v>1</v>
      </c>
      <c r="AV724" s="159">
        <v>6626678.87</v>
      </c>
      <c r="AW724" s="159">
        <v>265067.15</v>
      </c>
      <c r="AX724" s="149" t="s">
        <v>274</v>
      </c>
      <c r="AY724" s="159">
        <v>13253.36</v>
      </c>
      <c r="AZ724" s="159">
        <v>13253.36</v>
      </c>
      <c r="BA724" s="159">
        <v>53013.44</v>
      </c>
      <c r="BB724" s="159">
        <v>278320.56</v>
      </c>
      <c r="BC724" s="162" t="s">
        <v>274</v>
      </c>
      <c r="BD724" s="162">
        <v>0</v>
      </c>
      <c r="BE724" s="159">
        <v>6348358.31</v>
      </c>
      <c r="BF724" s="159">
        <v>6348358.31</v>
      </c>
      <c r="BG724" s="159">
        <v>6626678.87</v>
      </c>
    </row>
    <row r="725" ht="28.05" customHeight="1" spans="1:59">
      <c r="A725" s="149"/>
      <c r="B725" s="149"/>
      <c r="C725" s="149"/>
      <c r="D725" s="149" t="s">
        <v>3460</v>
      </c>
      <c r="E725" s="340" t="s">
        <v>3677</v>
      </c>
      <c r="F725" s="149" t="s">
        <v>3460</v>
      </c>
      <c r="G725" s="149" t="s">
        <v>3678</v>
      </c>
      <c r="H725" s="149" t="s">
        <v>3679</v>
      </c>
      <c r="I725" s="149" t="s">
        <v>3680</v>
      </c>
      <c r="J725" s="149" t="s">
        <v>3681</v>
      </c>
      <c r="K725" s="149"/>
      <c r="L725" s="149" t="s">
        <v>287</v>
      </c>
      <c r="M725" s="149"/>
      <c r="N725" s="149" t="s">
        <v>263</v>
      </c>
      <c r="O725" s="149" t="s">
        <v>214</v>
      </c>
      <c r="P725" s="149" t="s">
        <v>53</v>
      </c>
      <c r="Q725" s="149"/>
      <c r="R725" s="149" t="s">
        <v>342</v>
      </c>
      <c r="S725" s="149" t="s">
        <v>3682</v>
      </c>
      <c r="T725" s="149" t="s">
        <v>414</v>
      </c>
      <c r="U725" s="149" t="s">
        <v>267</v>
      </c>
      <c r="V725" s="149"/>
      <c r="W725" s="149"/>
      <c r="X725" s="149" t="s">
        <v>268</v>
      </c>
      <c r="Y725" s="149"/>
      <c r="Z725" s="149"/>
      <c r="AA725" s="149"/>
      <c r="AB725" s="149" t="s">
        <v>269</v>
      </c>
      <c r="AC725" s="149" t="s">
        <v>270</v>
      </c>
      <c r="AD725" s="149" t="s">
        <v>414</v>
      </c>
      <c r="AE725" s="149" t="s">
        <v>271</v>
      </c>
      <c r="AF725" s="149"/>
      <c r="AG725" s="149" t="s">
        <v>3466</v>
      </c>
      <c r="AH725" s="149" t="s">
        <v>273</v>
      </c>
      <c r="AI725" s="158">
        <v>21</v>
      </c>
      <c r="AJ725" s="149"/>
      <c r="AK725" s="159" t="s">
        <v>274</v>
      </c>
      <c r="AL725" s="159" t="s">
        <v>274</v>
      </c>
      <c r="AM725" s="149" t="s">
        <v>274</v>
      </c>
      <c r="AN725" s="160">
        <v>4</v>
      </c>
      <c r="AO725" s="149"/>
      <c r="AP725" s="149" t="s">
        <v>274</v>
      </c>
      <c r="AQ725" s="149" t="s">
        <v>275</v>
      </c>
      <c r="AR725" s="158">
        <v>1</v>
      </c>
      <c r="AS725" s="149" t="s">
        <v>275</v>
      </c>
      <c r="AT725" s="149" t="s">
        <v>276</v>
      </c>
      <c r="AU725" s="161">
        <v>1</v>
      </c>
      <c r="AV725" s="159">
        <v>5319356.84</v>
      </c>
      <c r="AW725" s="159">
        <v>212774.27</v>
      </c>
      <c r="AX725" s="149" t="s">
        <v>274</v>
      </c>
      <c r="AY725" s="159">
        <v>10638.71</v>
      </c>
      <c r="AZ725" s="159">
        <v>10638.71</v>
      </c>
      <c r="BA725" s="159">
        <v>42554.84</v>
      </c>
      <c r="BB725" s="159">
        <v>223412.91</v>
      </c>
      <c r="BC725" s="162" t="s">
        <v>274</v>
      </c>
      <c r="BD725" s="162">
        <v>0</v>
      </c>
      <c r="BE725" s="159">
        <v>5095943.93</v>
      </c>
      <c r="BF725" s="159">
        <v>5095943.93</v>
      </c>
      <c r="BG725" s="159">
        <v>5319356.84</v>
      </c>
    </row>
    <row r="726" ht="28.05" customHeight="1" spans="1:59">
      <c r="A726" s="149"/>
      <c r="B726" s="149"/>
      <c r="C726" s="149"/>
      <c r="D726" s="149" t="s">
        <v>3460</v>
      </c>
      <c r="E726" s="340" t="s">
        <v>3683</v>
      </c>
      <c r="F726" s="149" t="s">
        <v>3460</v>
      </c>
      <c r="G726" s="149" t="s">
        <v>3684</v>
      </c>
      <c r="H726" s="149" t="s">
        <v>3685</v>
      </c>
      <c r="I726" s="149" t="s">
        <v>3686</v>
      </c>
      <c r="J726" s="149" t="s">
        <v>3687</v>
      </c>
      <c r="K726" s="149"/>
      <c r="L726" s="149" t="s">
        <v>287</v>
      </c>
      <c r="M726" s="149"/>
      <c r="N726" s="149" t="s">
        <v>263</v>
      </c>
      <c r="O726" s="149" t="s">
        <v>214</v>
      </c>
      <c r="P726" s="149" t="s">
        <v>53</v>
      </c>
      <c r="Q726" s="149"/>
      <c r="R726" s="149" t="s">
        <v>342</v>
      </c>
      <c r="S726" s="149" t="s">
        <v>3682</v>
      </c>
      <c r="T726" s="149" t="s">
        <v>414</v>
      </c>
      <c r="U726" s="149" t="s">
        <v>267</v>
      </c>
      <c r="V726" s="149"/>
      <c r="W726" s="149"/>
      <c r="X726" s="149" t="s">
        <v>336</v>
      </c>
      <c r="Y726" s="149"/>
      <c r="Z726" s="149"/>
      <c r="AA726" s="149"/>
      <c r="AB726" s="149" t="s">
        <v>269</v>
      </c>
      <c r="AC726" s="149" t="s">
        <v>270</v>
      </c>
      <c r="AD726" s="149" t="s">
        <v>414</v>
      </c>
      <c r="AE726" s="149" t="s">
        <v>271</v>
      </c>
      <c r="AF726" s="149"/>
      <c r="AG726" s="149" t="s">
        <v>3466</v>
      </c>
      <c r="AH726" s="149" t="s">
        <v>273</v>
      </c>
      <c r="AI726" s="158">
        <v>21</v>
      </c>
      <c r="AJ726" s="149"/>
      <c r="AK726" s="159" t="s">
        <v>274</v>
      </c>
      <c r="AL726" s="159" t="s">
        <v>274</v>
      </c>
      <c r="AM726" s="149" t="s">
        <v>274</v>
      </c>
      <c r="AN726" s="160">
        <v>4</v>
      </c>
      <c r="AO726" s="149"/>
      <c r="AP726" s="149" t="s">
        <v>274</v>
      </c>
      <c r="AQ726" s="149" t="s">
        <v>275</v>
      </c>
      <c r="AR726" s="158">
        <v>1</v>
      </c>
      <c r="AS726" s="149" t="s">
        <v>275</v>
      </c>
      <c r="AT726" s="149" t="s">
        <v>276</v>
      </c>
      <c r="AU726" s="161">
        <v>1</v>
      </c>
      <c r="AV726" s="159">
        <v>2372047.79</v>
      </c>
      <c r="AW726" s="159">
        <v>94881.91</v>
      </c>
      <c r="AX726" s="149" t="s">
        <v>274</v>
      </c>
      <c r="AY726" s="159">
        <v>4744.1</v>
      </c>
      <c r="AZ726" s="159">
        <v>4744.1</v>
      </c>
      <c r="BA726" s="159">
        <v>18976.4</v>
      </c>
      <c r="BB726" s="159">
        <v>99626.1</v>
      </c>
      <c r="BC726" s="162" t="s">
        <v>274</v>
      </c>
      <c r="BD726" s="162">
        <v>0</v>
      </c>
      <c r="BE726" s="159">
        <v>2272421.69</v>
      </c>
      <c r="BF726" s="159">
        <v>2272421.69</v>
      </c>
      <c r="BG726" s="159">
        <v>2372047.79</v>
      </c>
    </row>
    <row r="727" ht="28.05" customHeight="1" spans="1:59">
      <c r="A727" s="149"/>
      <c r="B727" s="149"/>
      <c r="C727" s="149"/>
      <c r="D727" s="149" t="s">
        <v>3460</v>
      </c>
      <c r="E727" s="340" t="s">
        <v>3688</v>
      </c>
      <c r="F727" s="149" t="s">
        <v>3460</v>
      </c>
      <c r="G727" s="149" t="s">
        <v>3689</v>
      </c>
      <c r="H727" s="149" t="s">
        <v>3690</v>
      </c>
      <c r="I727" s="149" t="s">
        <v>3691</v>
      </c>
      <c r="J727" s="149" t="s">
        <v>3692</v>
      </c>
      <c r="K727" s="149"/>
      <c r="L727" s="149" t="s">
        <v>287</v>
      </c>
      <c r="M727" s="149"/>
      <c r="N727" s="149" t="s">
        <v>263</v>
      </c>
      <c r="O727" s="149" t="s">
        <v>214</v>
      </c>
      <c r="P727" s="149" t="s">
        <v>53</v>
      </c>
      <c r="Q727" s="149"/>
      <c r="R727" s="149" t="s">
        <v>342</v>
      </c>
      <c r="S727" s="149" t="s">
        <v>420</v>
      </c>
      <c r="T727" s="149" t="s">
        <v>414</v>
      </c>
      <c r="U727" s="149" t="s">
        <v>267</v>
      </c>
      <c r="V727" s="149"/>
      <c r="W727" s="149"/>
      <c r="X727" s="149" t="s">
        <v>336</v>
      </c>
      <c r="Y727" s="149"/>
      <c r="Z727" s="149"/>
      <c r="AA727" s="149"/>
      <c r="AB727" s="149" t="s">
        <v>269</v>
      </c>
      <c r="AC727" s="149" t="s">
        <v>270</v>
      </c>
      <c r="AD727" s="149" t="s">
        <v>414</v>
      </c>
      <c r="AE727" s="149" t="s">
        <v>271</v>
      </c>
      <c r="AF727" s="149"/>
      <c r="AG727" s="149" t="s">
        <v>3466</v>
      </c>
      <c r="AH727" s="149" t="s">
        <v>273</v>
      </c>
      <c r="AI727" s="158">
        <v>21</v>
      </c>
      <c r="AJ727" s="149"/>
      <c r="AK727" s="159" t="s">
        <v>274</v>
      </c>
      <c r="AL727" s="159" t="s">
        <v>274</v>
      </c>
      <c r="AM727" s="149" t="s">
        <v>274</v>
      </c>
      <c r="AN727" s="160">
        <v>4</v>
      </c>
      <c r="AO727" s="149"/>
      <c r="AP727" s="149" t="s">
        <v>274</v>
      </c>
      <c r="AQ727" s="149" t="s">
        <v>275</v>
      </c>
      <c r="AR727" s="158">
        <v>1</v>
      </c>
      <c r="AS727" s="149" t="s">
        <v>275</v>
      </c>
      <c r="AT727" s="149" t="s">
        <v>276</v>
      </c>
      <c r="AU727" s="161">
        <v>1</v>
      </c>
      <c r="AV727" s="159">
        <v>3228178.38</v>
      </c>
      <c r="AW727" s="159">
        <v>129127.14</v>
      </c>
      <c r="AX727" s="149" t="s">
        <v>274</v>
      </c>
      <c r="AY727" s="159">
        <v>6456.36</v>
      </c>
      <c r="AZ727" s="159">
        <v>6456.36</v>
      </c>
      <c r="BA727" s="159">
        <v>25825.44</v>
      </c>
      <c r="BB727" s="159">
        <v>135583.56</v>
      </c>
      <c r="BC727" s="162" t="s">
        <v>274</v>
      </c>
      <c r="BD727" s="162">
        <v>0</v>
      </c>
      <c r="BE727" s="159">
        <v>3092594.82</v>
      </c>
      <c r="BF727" s="159">
        <v>3092594.82</v>
      </c>
      <c r="BG727" s="159">
        <v>3228178.38</v>
      </c>
    </row>
    <row r="728" ht="28.05" customHeight="1" spans="1:59">
      <c r="A728" s="149"/>
      <c r="B728" s="149"/>
      <c r="C728" s="149"/>
      <c r="D728" s="149" t="s">
        <v>3460</v>
      </c>
      <c r="E728" s="340" t="s">
        <v>3693</v>
      </c>
      <c r="F728" s="149" t="s">
        <v>3460</v>
      </c>
      <c r="G728" s="149" t="s">
        <v>3694</v>
      </c>
      <c r="H728" s="149" t="s">
        <v>3695</v>
      </c>
      <c r="I728" s="149" t="s">
        <v>3696</v>
      </c>
      <c r="J728" s="149" t="s">
        <v>3697</v>
      </c>
      <c r="K728" s="149"/>
      <c r="L728" s="149" t="s">
        <v>287</v>
      </c>
      <c r="M728" s="149"/>
      <c r="N728" s="149" t="s">
        <v>263</v>
      </c>
      <c r="O728" s="149" t="s">
        <v>214</v>
      </c>
      <c r="P728" s="149" t="s">
        <v>53</v>
      </c>
      <c r="Q728" s="149"/>
      <c r="R728" s="149" t="s">
        <v>160</v>
      </c>
      <c r="S728" s="149" t="s">
        <v>3698</v>
      </c>
      <c r="T728" s="149" t="s">
        <v>3699</v>
      </c>
      <c r="U728" s="149" t="s">
        <v>267</v>
      </c>
      <c r="V728" s="149"/>
      <c r="W728" s="149"/>
      <c r="X728" s="149" t="s">
        <v>336</v>
      </c>
      <c r="Y728" s="149"/>
      <c r="Z728" s="149"/>
      <c r="AA728" s="149"/>
      <c r="AB728" s="149" t="s">
        <v>269</v>
      </c>
      <c r="AC728" s="149" t="s">
        <v>270</v>
      </c>
      <c r="AD728" s="149" t="s">
        <v>3699</v>
      </c>
      <c r="AE728" s="149" t="s">
        <v>271</v>
      </c>
      <c r="AF728" s="149"/>
      <c r="AG728" s="149" t="s">
        <v>3466</v>
      </c>
      <c r="AH728" s="149" t="s">
        <v>273</v>
      </c>
      <c r="AI728" s="158">
        <v>67</v>
      </c>
      <c r="AJ728" s="149"/>
      <c r="AK728" s="159" t="s">
        <v>274</v>
      </c>
      <c r="AL728" s="159" t="s">
        <v>274</v>
      </c>
      <c r="AM728" s="149" t="s">
        <v>274</v>
      </c>
      <c r="AN728" s="160">
        <v>4</v>
      </c>
      <c r="AO728" s="149"/>
      <c r="AP728" s="149" t="s">
        <v>274</v>
      </c>
      <c r="AQ728" s="149" t="s">
        <v>275</v>
      </c>
      <c r="AR728" s="158">
        <v>1</v>
      </c>
      <c r="AS728" s="149" t="s">
        <v>275</v>
      </c>
      <c r="AT728" s="149" t="s">
        <v>276</v>
      </c>
      <c r="AU728" s="161">
        <v>1</v>
      </c>
      <c r="AV728" s="159">
        <v>4513173.37</v>
      </c>
      <c r="AW728" s="159">
        <v>180526.93</v>
      </c>
      <c r="AX728" s="149" t="s">
        <v>274</v>
      </c>
      <c r="AY728" s="159">
        <v>9065.56</v>
      </c>
      <c r="AZ728" s="159">
        <v>9065.56</v>
      </c>
      <c r="BA728" s="159">
        <v>36262.24</v>
      </c>
      <c r="BB728" s="159">
        <v>588571.86</v>
      </c>
      <c r="BC728" s="162" t="s">
        <v>274</v>
      </c>
      <c r="BD728" s="162">
        <v>0</v>
      </c>
      <c r="BE728" s="159">
        <v>3924601.51</v>
      </c>
      <c r="BF728" s="159">
        <v>3924601.51</v>
      </c>
      <c r="BG728" s="159">
        <v>4513173.37</v>
      </c>
    </row>
    <row r="729" ht="28.05" customHeight="1" spans="1:59">
      <c r="A729" s="149"/>
      <c r="B729" s="149"/>
      <c r="C729" s="149"/>
      <c r="D729" s="149" t="s">
        <v>3460</v>
      </c>
      <c r="E729" s="340" t="s">
        <v>3700</v>
      </c>
      <c r="F729" s="149" t="s">
        <v>3460</v>
      </c>
      <c r="G729" s="149" t="s">
        <v>3701</v>
      </c>
      <c r="H729" s="149" t="s">
        <v>3702</v>
      </c>
      <c r="I729" s="149" t="s">
        <v>3703</v>
      </c>
      <c r="J729" s="149" t="s">
        <v>3704</v>
      </c>
      <c r="K729" s="149"/>
      <c r="L729" s="149" t="s">
        <v>287</v>
      </c>
      <c r="M729" s="149"/>
      <c r="N729" s="149" t="s">
        <v>263</v>
      </c>
      <c r="O729" s="149" t="s">
        <v>214</v>
      </c>
      <c r="P729" s="149" t="s">
        <v>53</v>
      </c>
      <c r="Q729" s="149"/>
      <c r="R729" s="149" t="s">
        <v>160</v>
      </c>
      <c r="S729" s="149" t="s">
        <v>3698</v>
      </c>
      <c r="T729" s="149" t="s">
        <v>3699</v>
      </c>
      <c r="U729" s="149" t="s">
        <v>267</v>
      </c>
      <c r="V729" s="149"/>
      <c r="W729" s="149"/>
      <c r="X729" s="149" t="s">
        <v>336</v>
      </c>
      <c r="Y729" s="149"/>
      <c r="Z729" s="149"/>
      <c r="AA729" s="149"/>
      <c r="AB729" s="149" t="s">
        <v>269</v>
      </c>
      <c r="AC729" s="149" t="s">
        <v>270</v>
      </c>
      <c r="AD729" s="149" t="s">
        <v>3699</v>
      </c>
      <c r="AE729" s="149" t="s">
        <v>271</v>
      </c>
      <c r="AF729" s="149"/>
      <c r="AG729" s="149" t="s">
        <v>3466</v>
      </c>
      <c r="AH729" s="149" t="s">
        <v>273</v>
      </c>
      <c r="AI729" s="158">
        <v>67</v>
      </c>
      <c r="AJ729" s="149"/>
      <c r="AK729" s="159" t="s">
        <v>274</v>
      </c>
      <c r="AL729" s="159" t="s">
        <v>274</v>
      </c>
      <c r="AM729" s="149" t="s">
        <v>274</v>
      </c>
      <c r="AN729" s="160">
        <v>4</v>
      </c>
      <c r="AO729" s="149"/>
      <c r="AP729" s="149" t="s">
        <v>274</v>
      </c>
      <c r="AQ729" s="149" t="s">
        <v>275</v>
      </c>
      <c r="AR729" s="158">
        <v>1</v>
      </c>
      <c r="AS729" s="149" t="s">
        <v>275</v>
      </c>
      <c r="AT729" s="149" t="s">
        <v>276</v>
      </c>
      <c r="AU729" s="161">
        <v>1</v>
      </c>
      <c r="AV729" s="159">
        <v>5168204.53</v>
      </c>
      <c r="AW729" s="159">
        <v>206728.18</v>
      </c>
      <c r="AX729" s="149" t="s">
        <v>274</v>
      </c>
      <c r="AY729" s="159">
        <v>10372.1</v>
      </c>
      <c r="AZ729" s="159">
        <v>10372.1</v>
      </c>
      <c r="BA729" s="159">
        <v>41488.4</v>
      </c>
      <c r="BB729" s="159">
        <v>677800.9</v>
      </c>
      <c r="BC729" s="162" t="s">
        <v>274</v>
      </c>
      <c r="BD729" s="162">
        <v>0</v>
      </c>
      <c r="BE729" s="159">
        <v>4490403.63</v>
      </c>
      <c r="BF729" s="159">
        <v>4490403.63</v>
      </c>
      <c r="BG729" s="159">
        <v>5168204.53</v>
      </c>
    </row>
    <row r="730" ht="28.05" customHeight="1" spans="1:59">
      <c r="A730" s="149"/>
      <c r="B730" s="149"/>
      <c r="C730" s="149"/>
      <c r="D730" s="149" t="s">
        <v>3460</v>
      </c>
      <c r="E730" s="340" t="s">
        <v>3705</v>
      </c>
      <c r="F730" s="149" t="s">
        <v>3460</v>
      </c>
      <c r="G730" s="149" t="s">
        <v>3706</v>
      </c>
      <c r="H730" s="149" t="s">
        <v>3707</v>
      </c>
      <c r="I730" s="149" t="s">
        <v>3708</v>
      </c>
      <c r="J730" s="149" t="s">
        <v>3709</v>
      </c>
      <c r="K730" s="149"/>
      <c r="L730" s="149" t="s">
        <v>287</v>
      </c>
      <c r="M730" s="149"/>
      <c r="N730" s="149" t="s">
        <v>263</v>
      </c>
      <c r="O730" s="149" t="s">
        <v>214</v>
      </c>
      <c r="P730" s="149" t="s">
        <v>53</v>
      </c>
      <c r="Q730" s="149"/>
      <c r="R730" s="149" t="s">
        <v>160</v>
      </c>
      <c r="S730" s="149" t="s">
        <v>3698</v>
      </c>
      <c r="T730" s="149" t="s">
        <v>3699</v>
      </c>
      <c r="U730" s="149" t="s">
        <v>267</v>
      </c>
      <c r="V730" s="149"/>
      <c r="W730" s="149"/>
      <c r="X730" s="149" t="s">
        <v>336</v>
      </c>
      <c r="Y730" s="149"/>
      <c r="Z730" s="149"/>
      <c r="AA730" s="149"/>
      <c r="AB730" s="149" t="s">
        <v>269</v>
      </c>
      <c r="AC730" s="149" t="s">
        <v>270</v>
      </c>
      <c r="AD730" s="149" t="s">
        <v>3699</v>
      </c>
      <c r="AE730" s="149" t="s">
        <v>271</v>
      </c>
      <c r="AF730" s="149"/>
      <c r="AG730" s="149" t="s">
        <v>3466</v>
      </c>
      <c r="AH730" s="149" t="s">
        <v>273</v>
      </c>
      <c r="AI730" s="158">
        <v>67</v>
      </c>
      <c r="AJ730" s="149"/>
      <c r="AK730" s="159" t="s">
        <v>274</v>
      </c>
      <c r="AL730" s="159" t="s">
        <v>274</v>
      </c>
      <c r="AM730" s="149" t="s">
        <v>274</v>
      </c>
      <c r="AN730" s="160">
        <v>4</v>
      </c>
      <c r="AO730" s="149"/>
      <c r="AP730" s="149" t="s">
        <v>274</v>
      </c>
      <c r="AQ730" s="149" t="s">
        <v>275</v>
      </c>
      <c r="AR730" s="158">
        <v>1</v>
      </c>
      <c r="AS730" s="149" t="s">
        <v>275</v>
      </c>
      <c r="AT730" s="149" t="s">
        <v>276</v>
      </c>
      <c r="AU730" s="161">
        <v>1</v>
      </c>
      <c r="AV730" s="159">
        <v>464596.52</v>
      </c>
      <c r="AW730" s="159">
        <v>18583.86</v>
      </c>
      <c r="AX730" s="149" t="s">
        <v>274</v>
      </c>
      <c r="AY730" s="159">
        <v>931.42</v>
      </c>
      <c r="AZ730" s="159">
        <v>931.42</v>
      </c>
      <c r="BA730" s="159">
        <v>3725.68</v>
      </c>
      <c r="BB730" s="159">
        <v>61335.46</v>
      </c>
      <c r="BC730" s="162" t="s">
        <v>274</v>
      </c>
      <c r="BD730" s="162">
        <v>0</v>
      </c>
      <c r="BE730" s="159">
        <v>403261.06</v>
      </c>
      <c r="BF730" s="159">
        <v>403261.06</v>
      </c>
      <c r="BG730" s="159">
        <v>464596.52</v>
      </c>
    </row>
    <row r="731" ht="28.05" customHeight="1" spans="1:59">
      <c r="A731" s="149"/>
      <c r="B731" s="149"/>
      <c r="C731" s="149"/>
      <c r="D731" s="149" t="s">
        <v>3460</v>
      </c>
      <c r="E731" s="340" t="s">
        <v>3710</v>
      </c>
      <c r="F731" s="149" t="s">
        <v>3460</v>
      </c>
      <c r="G731" s="149" t="s">
        <v>3711</v>
      </c>
      <c r="H731" s="149" t="s">
        <v>3712</v>
      </c>
      <c r="I731" s="149" t="s">
        <v>3713</v>
      </c>
      <c r="J731" s="149" t="s">
        <v>3714</v>
      </c>
      <c r="K731" s="149"/>
      <c r="L731" s="149" t="s">
        <v>287</v>
      </c>
      <c r="M731" s="149"/>
      <c r="N731" s="149" t="s">
        <v>263</v>
      </c>
      <c r="O731" s="149" t="s">
        <v>214</v>
      </c>
      <c r="P731" s="149" t="s">
        <v>53</v>
      </c>
      <c r="Q731" s="149"/>
      <c r="R731" s="149" t="s">
        <v>160</v>
      </c>
      <c r="S731" s="149" t="s">
        <v>3715</v>
      </c>
      <c r="T731" s="149" t="s">
        <v>3699</v>
      </c>
      <c r="U731" s="149" t="s">
        <v>267</v>
      </c>
      <c r="V731" s="149"/>
      <c r="W731" s="149"/>
      <c r="X731" s="149" t="s">
        <v>336</v>
      </c>
      <c r="Y731" s="149"/>
      <c r="Z731" s="149"/>
      <c r="AA731" s="149"/>
      <c r="AB731" s="149" t="s">
        <v>269</v>
      </c>
      <c r="AC731" s="149" t="s">
        <v>270</v>
      </c>
      <c r="AD731" s="149" t="s">
        <v>3699</v>
      </c>
      <c r="AE731" s="149" t="s">
        <v>271</v>
      </c>
      <c r="AF731" s="149"/>
      <c r="AG731" s="149" t="s">
        <v>3466</v>
      </c>
      <c r="AH731" s="149" t="s">
        <v>273</v>
      </c>
      <c r="AI731" s="158">
        <v>67</v>
      </c>
      <c r="AJ731" s="149"/>
      <c r="AK731" s="159" t="s">
        <v>274</v>
      </c>
      <c r="AL731" s="159" t="s">
        <v>274</v>
      </c>
      <c r="AM731" s="149" t="s">
        <v>274</v>
      </c>
      <c r="AN731" s="160">
        <v>4</v>
      </c>
      <c r="AO731" s="149"/>
      <c r="AP731" s="149" t="s">
        <v>274</v>
      </c>
      <c r="AQ731" s="149" t="s">
        <v>275</v>
      </c>
      <c r="AR731" s="158">
        <v>1</v>
      </c>
      <c r="AS731" s="149" t="s">
        <v>275</v>
      </c>
      <c r="AT731" s="149" t="s">
        <v>276</v>
      </c>
      <c r="AU731" s="161">
        <v>1</v>
      </c>
      <c r="AV731" s="159">
        <v>1857493.34</v>
      </c>
      <c r="AW731" s="159">
        <v>74299.73</v>
      </c>
      <c r="AX731" s="149" t="s">
        <v>274</v>
      </c>
      <c r="AY731" s="159">
        <v>3719.5</v>
      </c>
      <c r="AZ731" s="159">
        <v>3719.5</v>
      </c>
      <c r="BA731" s="159">
        <v>14878</v>
      </c>
      <c r="BB731" s="159">
        <v>247042.13</v>
      </c>
      <c r="BC731" s="162" t="s">
        <v>274</v>
      </c>
      <c r="BD731" s="162">
        <v>0</v>
      </c>
      <c r="BE731" s="159">
        <v>1610451.21</v>
      </c>
      <c r="BF731" s="159">
        <v>1610451.21</v>
      </c>
      <c r="BG731" s="159">
        <v>1857493.34</v>
      </c>
    </row>
    <row r="732" ht="28.05" customHeight="1" spans="1:59">
      <c r="A732" s="149"/>
      <c r="B732" s="149"/>
      <c r="C732" s="149"/>
      <c r="D732" s="149" t="s">
        <v>3460</v>
      </c>
      <c r="E732" s="340" t="s">
        <v>3716</v>
      </c>
      <c r="F732" s="149" t="s">
        <v>3460</v>
      </c>
      <c r="G732" s="149" t="s">
        <v>3717</v>
      </c>
      <c r="H732" s="149" t="s">
        <v>3718</v>
      </c>
      <c r="I732" s="149" t="s">
        <v>3719</v>
      </c>
      <c r="J732" s="149" t="s">
        <v>3720</v>
      </c>
      <c r="K732" s="149"/>
      <c r="L732" s="149" t="s">
        <v>287</v>
      </c>
      <c r="M732" s="149"/>
      <c r="N732" s="149" t="s">
        <v>263</v>
      </c>
      <c r="O732" s="149" t="s">
        <v>214</v>
      </c>
      <c r="P732" s="149" t="s">
        <v>53</v>
      </c>
      <c r="Q732" s="149"/>
      <c r="R732" s="149" t="s">
        <v>160</v>
      </c>
      <c r="S732" s="149" t="s">
        <v>3698</v>
      </c>
      <c r="T732" s="149" t="s">
        <v>3699</v>
      </c>
      <c r="U732" s="149" t="s">
        <v>267</v>
      </c>
      <c r="V732" s="149"/>
      <c r="W732" s="149"/>
      <c r="X732" s="149" t="s">
        <v>336</v>
      </c>
      <c r="Y732" s="149"/>
      <c r="Z732" s="149"/>
      <c r="AA732" s="149"/>
      <c r="AB732" s="149" t="s">
        <v>269</v>
      </c>
      <c r="AC732" s="149" t="s">
        <v>270</v>
      </c>
      <c r="AD732" s="149" t="s">
        <v>3699</v>
      </c>
      <c r="AE732" s="149" t="s">
        <v>271</v>
      </c>
      <c r="AF732" s="149"/>
      <c r="AG732" s="149" t="s">
        <v>3466</v>
      </c>
      <c r="AH732" s="149" t="s">
        <v>273</v>
      </c>
      <c r="AI732" s="158">
        <v>67</v>
      </c>
      <c r="AJ732" s="149"/>
      <c r="AK732" s="159" t="s">
        <v>274</v>
      </c>
      <c r="AL732" s="159" t="s">
        <v>274</v>
      </c>
      <c r="AM732" s="149" t="s">
        <v>274</v>
      </c>
      <c r="AN732" s="160">
        <v>4</v>
      </c>
      <c r="AO732" s="149"/>
      <c r="AP732" s="149" t="s">
        <v>274</v>
      </c>
      <c r="AQ732" s="149" t="s">
        <v>275</v>
      </c>
      <c r="AR732" s="158">
        <v>1</v>
      </c>
      <c r="AS732" s="149" t="s">
        <v>275</v>
      </c>
      <c r="AT732" s="149" t="s">
        <v>276</v>
      </c>
      <c r="AU732" s="161">
        <v>1</v>
      </c>
      <c r="AV732" s="159">
        <v>1062737.36</v>
      </c>
      <c r="AW732" s="159">
        <v>42509.49</v>
      </c>
      <c r="AX732" s="149" t="s">
        <v>274</v>
      </c>
      <c r="AY732" s="159">
        <v>2130.57</v>
      </c>
      <c r="AZ732" s="159">
        <v>2130.57</v>
      </c>
      <c r="BA732" s="159">
        <v>8522.28</v>
      </c>
      <c r="BB732" s="159">
        <v>140301.42</v>
      </c>
      <c r="BC732" s="162" t="s">
        <v>274</v>
      </c>
      <c r="BD732" s="162">
        <v>0</v>
      </c>
      <c r="BE732" s="159">
        <v>922435.94</v>
      </c>
      <c r="BF732" s="159">
        <v>922435.94</v>
      </c>
      <c r="BG732" s="159">
        <v>1062737.36</v>
      </c>
    </row>
    <row r="733" ht="28.05" customHeight="1" spans="1:59">
      <c r="A733" s="149"/>
      <c r="B733" s="149"/>
      <c r="C733" s="149"/>
      <c r="D733" s="149" t="s">
        <v>3460</v>
      </c>
      <c r="E733" s="340" t="s">
        <v>3721</v>
      </c>
      <c r="F733" s="149" t="s">
        <v>3460</v>
      </c>
      <c r="G733" s="149" t="s">
        <v>3722</v>
      </c>
      <c r="H733" s="149" t="s">
        <v>3723</v>
      </c>
      <c r="I733" s="149" t="s">
        <v>3724</v>
      </c>
      <c r="J733" s="149" t="s">
        <v>3725</v>
      </c>
      <c r="K733" s="149"/>
      <c r="L733" s="149" t="s">
        <v>287</v>
      </c>
      <c r="M733" s="149"/>
      <c r="N733" s="149" t="s">
        <v>263</v>
      </c>
      <c r="O733" s="149" t="s">
        <v>214</v>
      </c>
      <c r="P733" s="149" t="s">
        <v>53</v>
      </c>
      <c r="Q733" s="149"/>
      <c r="R733" s="149" t="s">
        <v>160</v>
      </c>
      <c r="S733" s="149" t="s">
        <v>3698</v>
      </c>
      <c r="T733" s="149" t="s">
        <v>3699</v>
      </c>
      <c r="U733" s="149" t="s">
        <v>267</v>
      </c>
      <c r="V733" s="149"/>
      <c r="W733" s="149"/>
      <c r="X733" s="149" t="s">
        <v>336</v>
      </c>
      <c r="Y733" s="149"/>
      <c r="Z733" s="149"/>
      <c r="AA733" s="149"/>
      <c r="AB733" s="149" t="s">
        <v>269</v>
      </c>
      <c r="AC733" s="149" t="s">
        <v>270</v>
      </c>
      <c r="AD733" s="149" t="s">
        <v>3699</v>
      </c>
      <c r="AE733" s="149" t="s">
        <v>271</v>
      </c>
      <c r="AF733" s="149"/>
      <c r="AG733" s="149" t="s">
        <v>3466</v>
      </c>
      <c r="AH733" s="149" t="s">
        <v>273</v>
      </c>
      <c r="AI733" s="158">
        <v>67</v>
      </c>
      <c r="AJ733" s="149"/>
      <c r="AK733" s="159" t="s">
        <v>274</v>
      </c>
      <c r="AL733" s="159" t="s">
        <v>274</v>
      </c>
      <c r="AM733" s="149" t="s">
        <v>274</v>
      </c>
      <c r="AN733" s="160">
        <v>4</v>
      </c>
      <c r="AO733" s="149"/>
      <c r="AP733" s="149" t="s">
        <v>274</v>
      </c>
      <c r="AQ733" s="149" t="s">
        <v>275</v>
      </c>
      <c r="AR733" s="158">
        <v>1</v>
      </c>
      <c r="AS733" s="149" t="s">
        <v>275</v>
      </c>
      <c r="AT733" s="149" t="s">
        <v>276</v>
      </c>
      <c r="AU733" s="161">
        <v>1</v>
      </c>
      <c r="AV733" s="159">
        <v>702193.66</v>
      </c>
      <c r="AW733" s="159">
        <v>28087.75</v>
      </c>
      <c r="AX733" s="149" t="s">
        <v>274</v>
      </c>
      <c r="AY733" s="159">
        <v>1407.75</v>
      </c>
      <c r="AZ733" s="159">
        <v>1407.75</v>
      </c>
      <c r="BA733" s="159">
        <v>5631</v>
      </c>
      <c r="BB733" s="159">
        <v>92703.18</v>
      </c>
      <c r="BC733" s="162" t="s">
        <v>274</v>
      </c>
      <c r="BD733" s="162">
        <v>0</v>
      </c>
      <c r="BE733" s="159">
        <v>609490.48</v>
      </c>
      <c r="BF733" s="159">
        <v>609490.48</v>
      </c>
      <c r="BG733" s="159">
        <v>702193.66</v>
      </c>
    </row>
    <row r="734" ht="28.05" customHeight="1" spans="1:59">
      <c r="A734" s="149"/>
      <c r="B734" s="149"/>
      <c r="C734" s="149" t="s">
        <v>3726</v>
      </c>
      <c r="D734" s="149" t="s">
        <v>3726</v>
      </c>
      <c r="E734" s="340" t="s">
        <v>3727</v>
      </c>
      <c r="F734" s="149" t="s">
        <v>3726</v>
      </c>
      <c r="G734" s="149" t="s">
        <v>3728</v>
      </c>
      <c r="H734" s="149" t="s">
        <v>3729</v>
      </c>
      <c r="I734" s="149" t="s">
        <v>3730</v>
      </c>
      <c r="J734" s="149" t="s">
        <v>3731</v>
      </c>
      <c r="K734" s="149"/>
      <c r="L734" s="149" t="s">
        <v>262</v>
      </c>
      <c r="M734" s="149"/>
      <c r="N734" s="149" t="s">
        <v>263</v>
      </c>
      <c r="O734" s="149" t="s">
        <v>214</v>
      </c>
      <c r="P734" s="149" t="s">
        <v>53</v>
      </c>
      <c r="Q734" s="149"/>
      <c r="R734" s="149" t="s">
        <v>3732</v>
      </c>
      <c r="S734" s="149" t="s">
        <v>3733</v>
      </c>
      <c r="T734" s="149" t="s">
        <v>3734</v>
      </c>
      <c r="U734" s="149" t="s">
        <v>267</v>
      </c>
      <c r="V734" s="149"/>
      <c r="W734" s="149"/>
      <c r="X734" s="149" t="s">
        <v>336</v>
      </c>
      <c r="Y734" s="149"/>
      <c r="Z734" s="149"/>
      <c r="AA734" s="149"/>
      <c r="AB734" s="149" t="s">
        <v>269</v>
      </c>
      <c r="AC734" s="149" t="s">
        <v>270</v>
      </c>
      <c r="AD734" s="149" t="s">
        <v>3734</v>
      </c>
      <c r="AE734" s="149" t="s">
        <v>271</v>
      </c>
      <c r="AF734" s="149"/>
      <c r="AG734" s="149" t="s">
        <v>1098</v>
      </c>
      <c r="AH734" s="149" t="s">
        <v>273</v>
      </c>
      <c r="AI734" s="158">
        <v>11</v>
      </c>
      <c r="AJ734" s="149"/>
      <c r="AK734" s="159" t="s">
        <v>274</v>
      </c>
      <c r="AL734" s="159" t="s">
        <v>274</v>
      </c>
      <c r="AM734" s="149" t="s">
        <v>274</v>
      </c>
      <c r="AN734" s="160">
        <v>4</v>
      </c>
      <c r="AO734" s="149"/>
      <c r="AP734" s="149" t="s">
        <v>274</v>
      </c>
      <c r="AQ734" s="149" t="s">
        <v>275</v>
      </c>
      <c r="AR734" s="158">
        <v>1</v>
      </c>
      <c r="AS734" s="149" t="s">
        <v>275</v>
      </c>
      <c r="AT734" s="149" t="s">
        <v>276</v>
      </c>
      <c r="AU734" s="161">
        <v>1</v>
      </c>
      <c r="AV734" s="159">
        <v>8023.04</v>
      </c>
      <c r="AW734" s="159">
        <v>320.92</v>
      </c>
      <c r="AX734" s="149" t="s">
        <v>274</v>
      </c>
      <c r="AY734" s="159">
        <v>80.23</v>
      </c>
      <c r="AZ734" s="159">
        <v>80.23</v>
      </c>
      <c r="BA734" s="159">
        <v>320.92</v>
      </c>
      <c r="BB734" s="159">
        <v>882.53</v>
      </c>
      <c r="BC734" s="162" t="s">
        <v>274</v>
      </c>
      <c r="BD734" s="162">
        <v>0</v>
      </c>
      <c r="BE734" s="159">
        <v>7140.51</v>
      </c>
      <c r="BF734" s="159">
        <v>7140.51</v>
      </c>
      <c r="BG734" s="159">
        <v>8023.04</v>
      </c>
    </row>
    <row r="735" ht="28.05" customHeight="1" spans="1:59">
      <c r="A735" s="149"/>
      <c r="B735" s="149"/>
      <c r="C735" s="149"/>
      <c r="D735" s="149" t="s">
        <v>3726</v>
      </c>
      <c r="E735" s="340" t="s">
        <v>3735</v>
      </c>
      <c r="F735" s="149" t="s">
        <v>3726</v>
      </c>
      <c r="G735" s="149" t="s">
        <v>3736</v>
      </c>
      <c r="H735" s="149" t="s">
        <v>3737</v>
      </c>
      <c r="I735" s="149" t="s">
        <v>3730</v>
      </c>
      <c r="J735" s="149" t="s">
        <v>3738</v>
      </c>
      <c r="K735" s="149"/>
      <c r="L735" s="149" t="s">
        <v>262</v>
      </c>
      <c r="M735" s="149"/>
      <c r="N735" s="149" t="s">
        <v>263</v>
      </c>
      <c r="O735" s="149" t="s">
        <v>214</v>
      </c>
      <c r="P735" s="149" t="s">
        <v>53</v>
      </c>
      <c r="Q735" s="149"/>
      <c r="R735" s="149" t="s">
        <v>3739</v>
      </c>
      <c r="S735" s="149" t="s">
        <v>3733</v>
      </c>
      <c r="T735" s="149" t="s">
        <v>3734</v>
      </c>
      <c r="U735" s="149" t="s">
        <v>267</v>
      </c>
      <c r="V735" s="149"/>
      <c r="W735" s="149"/>
      <c r="X735" s="149" t="s">
        <v>336</v>
      </c>
      <c r="Y735" s="149"/>
      <c r="Z735" s="149"/>
      <c r="AA735" s="149"/>
      <c r="AB735" s="149" t="s">
        <v>269</v>
      </c>
      <c r="AC735" s="149" t="s">
        <v>270</v>
      </c>
      <c r="AD735" s="149" t="s">
        <v>3734</v>
      </c>
      <c r="AE735" s="149" t="s">
        <v>271</v>
      </c>
      <c r="AF735" s="149"/>
      <c r="AG735" s="149" t="s">
        <v>1098</v>
      </c>
      <c r="AH735" s="149" t="s">
        <v>273</v>
      </c>
      <c r="AI735" s="158">
        <v>11</v>
      </c>
      <c r="AJ735" s="149"/>
      <c r="AK735" s="159" t="s">
        <v>274</v>
      </c>
      <c r="AL735" s="159" t="s">
        <v>274</v>
      </c>
      <c r="AM735" s="149" t="s">
        <v>274</v>
      </c>
      <c r="AN735" s="160">
        <v>4</v>
      </c>
      <c r="AO735" s="149"/>
      <c r="AP735" s="149" t="s">
        <v>274</v>
      </c>
      <c r="AQ735" s="149" t="s">
        <v>275</v>
      </c>
      <c r="AR735" s="158">
        <v>1</v>
      </c>
      <c r="AS735" s="149" t="s">
        <v>275</v>
      </c>
      <c r="AT735" s="149" t="s">
        <v>276</v>
      </c>
      <c r="AU735" s="161">
        <v>1</v>
      </c>
      <c r="AV735" s="159">
        <v>8023.04</v>
      </c>
      <c r="AW735" s="159">
        <v>320.92</v>
      </c>
      <c r="AX735" s="149" t="s">
        <v>274</v>
      </c>
      <c r="AY735" s="159">
        <v>80.23</v>
      </c>
      <c r="AZ735" s="159">
        <v>80.23</v>
      </c>
      <c r="BA735" s="159">
        <v>320.92</v>
      </c>
      <c r="BB735" s="159">
        <v>882.53</v>
      </c>
      <c r="BC735" s="162" t="s">
        <v>274</v>
      </c>
      <c r="BD735" s="162">
        <v>0</v>
      </c>
      <c r="BE735" s="159">
        <v>7140.51</v>
      </c>
      <c r="BF735" s="159">
        <v>7140.51</v>
      </c>
      <c r="BG735" s="159">
        <v>8023.04</v>
      </c>
    </row>
    <row r="736" ht="28.05" customHeight="1" spans="1:59">
      <c r="A736" s="149"/>
      <c r="B736" s="149"/>
      <c r="C736" s="149"/>
      <c r="D736" s="149" t="s">
        <v>3726</v>
      </c>
      <c r="E736" s="340" t="s">
        <v>3740</v>
      </c>
      <c r="F736" s="149" t="s">
        <v>3726</v>
      </c>
      <c r="G736" s="149" t="s">
        <v>3741</v>
      </c>
      <c r="H736" s="149" t="s">
        <v>3742</v>
      </c>
      <c r="I736" s="149" t="s">
        <v>3730</v>
      </c>
      <c r="J736" s="149" t="s">
        <v>3743</v>
      </c>
      <c r="K736" s="149"/>
      <c r="L736" s="149" t="s">
        <v>262</v>
      </c>
      <c r="M736" s="149"/>
      <c r="N736" s="149" t="s">
        <v>263</v>
      </c>
      <c r="O736" s="149" t="s">
        <v>214</v>
      </c>
      <c r="P736" s="149" t="s">
        <v>53</v>
      </c>
      <c r="Q736" s="149"/>
      <c r="R736" s="149" t="s">
        <v>3744</v>
      </c>
      <c r="S736" s="149" t="s">
        <v>3733</v>
      </c>
      <c r="T736" s="149" t="s">
        <v>3734</v>
      </c>
      <c r="U736" s="149" t="s">
        <v>267</v>
      </c>
      <c r="V736" s="149"/>
      <c r="W736" s="149"/>
      <c r="X736" s="149" t="s">
        <v>336</v>
      </c>
      <c r="Y736" s="149"/>
      <c r="Z736" s="149"/>
      <c r="AA736" s="149"/>
      <c r="AB736" s="149" t="s">
        <v>269</v>
      </c>
      <c r="AC736" s="149" t="s">
        <v>270</v>
      </c>
      <c r="AD736" s="149" t="s">
        <v>3734</v>
      </c>
      <c r="AE736" s="149" t="s">
        <v>271</v>
      </c>
      <c r="AF736" s="149"/>
      <c r="AG736" s="149" t="s">
        <v>1098</v>
      </c>
      <c r="AH736" s="149" t="s">
        <v>273</v>
      </c>
      <c r="AI736" s="158">
        <v>11</v>
      </c>
      <c r="AJ736" s="149"/>
      <c r="AK736" s="159" t="s">
        <v>274</v>
      </c>
      <c r="AL736" s="159" t="s">
        <v>274</v>
      </c>
      <c r="AM736" s="149" t="s">
        <v>274</v>
      </c>
      <c r="AN736" s="160">
        <v>4</v>
      </c>
      <c r="AO736" s="149"/>
      <c r="AP736" s="149" t="s">
        <v>274</v>
      </c>
      <c r="AQ736" s="149" t="s">
        <v>275</v>
      </c>
      <c r="AR736" s="158">
        <v>1</v>
      </c>
      <c r="AS736" s="149" t="s">
        <v>275</v>
      </c>
      <c r="AT736" s="149" t="s">
        <v>276</v>
      </c>
      <c r="AU736" s="161">
        <v>1</v>
      </c>
      <c r="AV736" s="159">
        <v>8023.04</v>
      </c>
      <c r="AW736" s="159">
        <v>320.92</v>
      </c>
      <c r="AX736" s="149" t="s">
        <v>274</v>
      </c>
      <c r="AY736" s="159">
        <v>80.23</v>
      </c>
      <c r="AZ736" s="159">
        <v>80.23</v>
      </c>
      <c r="BA736" s="159">
        <v>320.92</v>
      </c>
      <c r="BB736" s="159">
        <v>882.53</v>
      </c>
      <c r="BC736" s="162" t="s">
        <v>274</v>
      </c>
      <c r="BD736" s="162">
        <v>0</v>
      </c>
      <c r="BE736" s="159">
        <v>7140.51</v>
      </c>
      <c r="BF736" s="159">
        <v>7140.51</v>
      </c>
      <c r="BG736" s="159">
        <v>8023.04</v>
      </c>
    </row>
    <row r="737" ht="28.05" customHeight="1" spans="1:59">
      <c r="A737" s="149"/>
      <c r="B737" s="149"/>
      <c r="C737" s="149"/>
      <c r="D737" s="149" t="s">
        <v>3726</v>
      </c>
      <c r="E737" s="340" t="s">
        <v>3745</v>
      </c>
      <c r="F737" s="149" t="s">
        <v>3726</v>
      </c>
      <c r="G737" s="149" t="s">
        <v>3746</v>
      </c>
      <c r="H737" s="149" t="s">
        <v>3747</v>
      </c>
      <c r="I737" s="149" t="s">
        <v>3730</v>
      </c>
      <c r="J737" s="149" t="s">
        <v>3748</v>
      </c>
      <c r="K737" s="149"/>
      <c r="L737" s="149" t="s">
        <v>262</v>
      </c>
      <c r="M737" s="149"/>
      <c r="N737" s="149" t="s">
        <v>263</v>
      </c>
      <c r="O737" s="149" t="s">
        <v>214</v>
      </c>
      <c r="P737" s="149" t="s">
        <v>53</v>
      </c>
      <c r="Q737" s="149"/>
      <c r="R737" s="149" t="s">
        <v>3749</v>
      </c>
      <c r="S737" s="149" t="s">
        <v>3733</v>
      </c>
      <c r="T737" s="149" t="s">
        <v>3734</v>
      </c>
      <c r="U737" s="149" t="s">
        <v>267</v>
      </c>
      <c r="V737" s="149"/>
      <c r="W737" s="149"/>
      <c r="X737" s="149" t="s">
        <v>336</v>
      </c>
      <c r="Y737" s="149"/>
      <c r="Z737" s="149"/>
      <c r="AA737" s="149"/>
      <c r="AB737" s="149" t="s">
        <v>269</v>
      </c>
      <c r="AC737" s="149" t="s">
        <v>270</v>
      </c>
      <c r="AD737" s="149" t="s">
        <v>3734</v>
      </c>
      <c r="AE737" s="149" t="s">
        <v>271</v>
      </c>
      <c r="AF737" s="149"/>
      <c r="AG737" s="149" t="s">
        <v>1098</v>
      </c>
      <c r="AH737" s="149" t="s">
        <v>273</v>
      </c>
      <c r="AI737" s="158">
        <v>11</v>
      </c>
      <c r="AJ737" s="149"/>
      <c r="AK737" s="159" t="s">
        <v>274</v>
      </c>
      <c r="AL737" s="159" t="s">
        <v>274</v>
      </c>
      <c r="AM737" s="149" t="s">
        <v>274</v>
      </c>
      <c r="AN737" s="160">
        <v>4</v>
      </c>
      <c r="AO737" s="149"/>
      <c r="AP737" s="149" t="s">
        <v>274</v>
      </c>
      <c r="AQ737" s="149" t="s">
        <v>275</v>
      </c>
      <c r="AR737" s="158">
        <v>1</v>
      </c>
      <c r="AS737" s="149" t="s">
        <v>275</v>
      </c>
      <c r="AT737" s="149" t="s">
        <v>276</v>
      </c>
      <c r="AU737" s="161">
        <v>1</v>
      </c>
      <c r="AV737" s="159">
        <v>8023.04</v>
      </c>
      <c r="AW737" s="159">
        <v>320.92</v>
      </c>
      <c r="AX737" s="149" t="s">
        <v>274</v>
      </c>
      <c r="AY737" s="159">
        <v>80.23</v>
      </c>
      <c r="AZ737" s="159">
        <v>80.23</v>
      </c>
      <c r="BA737" s="159">
        <v>320.92</v>
      </c>
      <c r="BB737" s="159">
        <v>882.53</v>
      </c>
      <c r="BC737" s="162" t="s">
        <v>274</v>
      </c>
      <c r="BD737" s="162">
        <v>0</v>
      </c>
      <c r="BE737" s="159">
        <v>7140.51</v>
      </c>
      <c r="BF737" s="159">
        <v>7140.51</v>
      </c>
      <c r="BG737" s="159">
        <v>8023.04</v>
      </c>
    </row>
    <row r="738" ht="28.05" customHeight="1" spans="1:59">
      <c r="A738" s="149"/>
      <c r="B738" s="149"/>
      <c r="C738" s="149"/>
      <c r="D738" s="149" t="s">
        <v>3726</v>
      </c>
      <c r="E738" s="340" t="s">
        <v>3750</v>
      </c>
      <c r="F738" s="149" t="s">
        <v>3726</v>
      </c>
      <c r="G738" s="149" t="s">
        <v>3751</v>
      </c>
      <c r="H738" s="149" t="s">
        <v>3752</v>
      </c>
      <c r="I738" s="149" t="s">
        <v>3730</v>
      </c>
      <c r="J738" s="149" t="s">
        <v>3753</v>
      </c>
      <c r="K738" s="149"/>
      <c r="L738" s="149" t="s">
        <v>262</v>
      </c>
      <c r="M738" s="149"/>
      <c r="N738" s="149" t="s">
        <v>263</v>
      </c>
      <c r="O738" s="149" t="s">
        <v>214</v>
      </c>
      <c r="P738" s="149" t="s">
        <v>53</v>
      </c>
      <c r="Q738" s="149"/>
      <c r="R738" s="149" t="s">
        <v>3754</v>
      </c>
      <c r="S738" s="149" t="s">
        <v>3733</v>
      </c>
      <c r="T738" s="149" t="s">
        <v>3734</v>
      </c>
      <c r="U738" s="149" t="s">
        <v>267</v>
      </c>
      <c r="V738" s="149"/>
      <c r="W738" s="149"/>
      <c r="X738" s="149" t="s">
        <v>336</v>
      </c>
      <c r="Y738" s="149"/>
      <c r="Z738" s="149"/>
      <c r="AA738" s="149"/>
      <c r="AB738" s="149" t="s">
        <v>269</v>
      </c>
      <c r="AC738" s="149" t="s">
        <v>270</v>
      </c>
      <c r="AD738" s="149" t="s">
        <v>3734</v>
      </c>
      <c r="AE738" s="149" t="s">
        <v>271</v>
      </c>
      <c r="AF738" s="149"/>
      <c r="AG738" s="149" t="s">
        <v>1098</v>
      </c>
      <c r="AH738" s="149" t="s">
        <v>273</v>
      </c>
      <c r="AI738" s="158">
        <v>11</v>
      </c>
      <c r="AJ738" s="149"/>
      <c r="AK738" s="159" t="s">
        <v>274</v>
      </c>
      <c r="AL738" s="159" t="s">
        <v>274</v>
      </c>
      <c r="AM738" s="149" t="s">
        <v>274</v>
      </c>
      <c r="AN738" s="160">
        <v>4</v>
      </c>
      <c r="AO738" s="149"/>
      <c r="AP738" s="149" t="s">
        <v>274</v>
      </c>
      <c r="AQ738" s="149" t="s">
        <v>275</v>
      </c>
      <c r="AR738" s="158">
        <v>1</v>
      </c>
      <c r="AS738" s="149" t="s">
        <v>275</v>
      </c>
      <c r="AT738" s="149" t="s">
        <v>276</v>
      </c>
      <c r="AU738" s="161">
        <v>1</v>
      </c>
      <c r="AV738" s="159">
        <v>8023.04</v>
      </c>
      <c r="AW738" s="159">
        <v>320.92</v>
      </c>
      <c r="AX738" s="149" t="s">
        <v>274</v>
      </c>
      <c r="AY738" s="159">
        <v>80.23</v>
      </c>
      <c r="AZ738" s="159">
        <v>80.23</v>
      </c>
      <c r="BA738" s="159">
        <v>320.92</v>
      </c>
      <c r="BB738" s="159">
        <v>882.53</v>
      </c>
      <c r="BC738" s="162" t="s">
        <v>274</v>
      </c>
      <c r="BD738" s="162">
        <v>0</v>
      </c>
      <c r="BE738" s="159">
        <v>7140.51</v>
      </c>
      <c r="BF738" s="159">
        <v>7140.51</v>
      </c>
      <c r="BG738" s="159">
        <v>8023.04</v>
      </c>
    </row>
    <row r="739" ht="28.05" customHeight="1" spans="1:59">
      <c r="A739" s="149"/>
      <c r="B739" s="149"/>
      <c r="C739" s="149"/>
      <c r="D739" s="149" t="s">
        <v>3726</v>
      </c>
      <c r="E739" s="340" t="s">
        <v>3755</v>
      </c>
      <c r="F739" s="149" t="s">
        <v>3726</v>
      </c>
      <c r="G739" s="149" t="s">
        <v>3756</v>
      </c>
      <c r="H739" s="149" t="s">
        <v>3757</v>
      </c>
      <c r="I739" s="149" t="s">
        <v>3730</v>
      </c>
      <c r="J739" s="149" t="s">
        <v>3758</v>
      </c>
      <c r="K739" s="149"/>
      <c r="L739" s="149" t="s">
        <v>262</v>
      </c>
      <c r="M739" s="149"/>
      <c r="N739" s="149" t="s">
        <v>263</v>
      </c>
      <c r="O739" s="149" t="s">
        <v>214</v>
      </c>
      <c r="P739" s="149" t="s">
        <v>53</v>
      </c>
      <c r="Q739" s="149"/>
      <c r="R739" s="149" t="s">
        <v>3759</v>
      </c>
      <c r="S739" s="149" t="s">
        <v>3733</v>
      </c>
      <c r="T739" s="149" t="s">
        <v>3734</v>
      </c>
      <c r="U739" s="149" t="s">
        <v>267</v>
      </c>
      <c r="V739" s="149"/>
      <c r="W739" s="149"/>
      <c r="X739" s="149" t="s">
        <v>336</v>
      </c>
      <c r="Y739" s="149"/>
      <c r="Z739" s="149"/>
      <c r="AA739" s="149"/>
      <c r="AB739" s="149" t="s">
        <v>269</v>
      </c>
      <c r="AC739" s="149" t="s">
        <v>270</v>
      </c>
      <c r="AD739" s="149" t="s">
        <v>3734</v>
      </c>
      <c r="AE739" s="149" t="s">
        <v>271</v>
      </c>
      <c r="AF739" s="149"/>
      <c r="AG739" s="149" t="s">
        <v>1098</v>
      </c>
      <c r="AH739" s="149" t="s">
        <v>273</v>
      </c>
      <c r="AI739" s="158">
        <v>11</v>
      </c>
      <c r="AJ739" s="149"/>
      <c r="AK739" s="159" t="s">
        <v>274</v>
      </c>
      <c r="AL739" s="159" t="s">
        <v>274</v>
      </c>
      <c r="AM739" s="149" t="s">
        <v>274</v>
      </c>
      <c r="AN739" s="160">
        <v>4</v>
      </c>
      <c r="AO739" s="149"/>
      <c r="AP739" s="149" t="s">
        <v>274</v>
      </c>
      <c r="AQ739" s="149" t="s">
        <v>275</v>
      </c>
      <c r="AR739" s="158">
        <v>1</v>
      </c>
      <c r="AS739" s="149" t="s">
        <v>275</v>
      </c>
      <c r="AT739" s="149" t="s">
        <v>276</v>
      </c>
      <c r="AU739" s="161">
        <v>1</v>
      </c>
      <c r="AV739" s="159">
        <v>8023.04</v>
      </c>
      <c r="AW739" s="159">
        <v>320.92</v>
      </c>
      <c r="AX739" s="149" t="s">
        <v>274</v>
      </c>
      <c r="AY739" s="159">
        <v>80.23</v>
      </c>
      <c r="AZ739" s="159">
        <v>80.23</v>
      </c>
      <c r="BA739" s="159">
        <v>320.92</v>
      </c>
      <c r="BB739" s="159">
        <v>882.53</v>
      </c>
      <c r="BC739" s="162" t="s">
        <v>274</v>
      </c>
      <c r="BD739" s="162">
        <v>0</v>
      </c>
      <c r="BE739" s="159">
        <v>7140.51</v>
      </c>
      <c r="BF739" s="159">
        <v>7140.51</v>
      </c>
      <c r="BG739" s="159">
        <v>8023.04</v>
      </c>
    </row>
    <row r="740" ht="28.05" customHeight="1" spans="1:59">
      <c r="A740" s="149"/>
      <c r="B740" s="149"/>
      <c r="C740" s="149"/>
      <c r="D740" s="149" t="s">
        <v>3726</v>
      </c>
      <c r="E740" s="340" t="s">
        <v>3760</v>
      </c>
      <c r="F740" s="149" t="s">
        <v>3726</v>
      </c>
      <c r="G740" s="149" t="s">
        <v>3761</v>
      </c>
      <c r="H740" s="149" t="s">
        <v>3762</v>
      </c>
      <c r="I740" s="149" t="s">
        <v>3730</v>
      </c>
      <c r="J740" s="149" t="s">
        <v>3763</v>
      </c>
      <c r="K740" s="149"/>
      <c r="L740" s="149" t="s">
        <v>262</v>
      </c>
      <c r="M740" s="149"/>
      <c r="N740" s="149" t="s">
        <v>263</v>
      </c>
      <c r="O740" s="149" t="s">
        <v>214</v>
      </c>
      <c r="P740" s="149" t="s">
        <v>53</v>
      </c>
      <c r="Q740" s="149"/>
      <c r="R740" s="149" t="s">
        <v>3764</v>
      </c>
      <c r="S740" s="149" t="s">
        <v>3733</v>
      </c>
      <c r="T740" s="149" t="s">
        <v>3734</v>
      </c>
      <c r="U740" s="149" t="s">
        <v>267</v>
      </c>
      <c r="V740" s="149"/>
      <c r="W740" s="149"/>
      <c r="X740" s="149" t="s">
        <v>336</v>
      </c>
      <c r="Y740" s="149"/>
      <c r="Z740" s="149"/>
      <c r="AA740" s="149"/>
      <c r="AB740" s="149" t="s">
        <v>269</v>
      </c>
      <c r="AC740" s="149" t="s">
        <v>270</v>
      </c>
      <c r="AD740" s="149" t="s">
        <v>3734</v>
      </c>
      <c r="AE740" s="149" t="s">
        <v>271</v>
      </c>
      <c r="AF740" s="149"/>
      <c r="AG740" s="149" t="s">
        <v>1098</v>
      </c>
      <c r="AH740" s="149" t="s">
        <v>273</v>
      </c>
      <c r="AI740" s="158">
        <v>11</v>
      </c>
      <c r="AJ740" s="149"/>
      <c r="AK740" s="159" t="s">
        <v>274</v>
      </c>
      <c r="AL740" s="159" t="s">
        <v>274</v>
      </c>
      <c r="AM740" s="149" t="s">
        <v>274</v>
      </c>
      <c r="AN740" s="160">
        <v>4</v>
      </c>
      <c r="AO740" s="149"/>
      <c r="AP740" s="149" t="s">
        <v>274</v>
      </c>
      <c r="AQ740" s="149" t="s">
        <v>275</v>
      </c>
      <c r="AR740" s="158">
        <v>1</v>
      </c>
      <c r="AS740" s="149" t="s">
        <v>275</v>
      </c>
      <c r="AT740" s="149" t="s">
        <v>276</v>
      </c>
      <c r="AU740" s="161">
        <v>1</v>
      </c>
      <c r="AV740" s="159">
        <v>8023.04</v>
      </c>
      <c r="AW740" s="159">
        <v>320.92</v>
      </c>
      <c r="AX740" s="149" t="s">
        <v>274</v>
      </c>
      <c r="AY740" s="159">
        <v>80.23</v>
      </c>
      <c r="AZ740" s="159">
        <v>80.23</v>
      </c>
      <c r="BA740" s="159">
        <v>320.92</v>
      </c>
      <c r="BB740" s="159">
        <v>882.53</v>
      </c>
      <c r="BC740" s="162" t="s">
        <v>274</v>
      </c>
      <c r="BD740" s="162">
        <v>0</v>
      </c>
      <c r="BE740" s="159">
        <v>7140.51</v>
      </c>
      <c r="BF740" s="159">
        <v>7140.51</v>
      </c>
      <c r="BG740" s="159">
        <v>8023.04</v>
      </c>
    </row>
    <row r="741" ht="28.05" customHeight="1" spans="1:59">
      <c r="A741" s="149"/>
      <c r="B741" s="149"/>
      <c r="C741" s="149"/>
      <c r="D741" s="149" t="s">
        <v>3726</v>
      </c>
      <c r="E741" s="340" t="s">
        <v>3765</v>
      </c>
      <c r="F741" s="149" t="s">
        <v>3726</v>
      </c>
      <c r="G741" s="149" t="s">
        <v>3766</v>
      </c>
      <c r="H741" s="149" t="s">
        <v>3767</v>
      </c>
      <c r="I741" s="149" t="s">
        <v>3730</v>
      </c>
      <c r="J741" s="149" t="s">
        <v>3768</v>
      </c>
      <c r="K741" s="149"/>
      <c r="L741" s="149" t="s">
        <v>262</v>
      </c>
      <c r="M741" s="149"/>
      <c r="N741" s="149" t="s">
        <v>263</v>
      </c>
      <c r="O741" s="149" t="s">
        <v>214</v>
      </c>
      <c r="P741" s="149" t="s">
        <v>53</v>
      </c>
      <c r="Q741" s="149"/>
      <c r="R741" s="149" t="s">
        <v>3769</v>
      </c>
      <c r="S741" s="149" t="s">
        <v>3733</v>
      </c>
      <c r="T741" s="149" t="s">
        <v>3734</v>
      </c>
      <c r="U741" s="149" t="s">
        <v>267</v>
      </c>
      <c r="V741" s="149"/>
      <c r="W741" s="149"/>
      <c r="X741" s="149" t="s">
        <v>336</v>
      </c>
      <c r="Y741" s="149"/>
      <c r="Z741" s="149"/>
      <c r="AA741" s="149"/>
      <c r="AB741" s="149" t="s">
        <v>269</v>
      </c>
      <c r="AC741" s="149" t="s">
        <v>270</v>
      </c>
      <c r="AD741" s="149" t="s">
        <v>3734</v>
      </c>
      <c r="AE741" s="149" t="s">
        <v>271</v>
      </c>
      <c r="AF741" s="149"/>
      <c r="AG741" s="149" t="s">
        <v>1098</v>
      </c>
      <c r="AH741" s="149" t="s">
        <v>273</v>
      </c>
      <c r="AI741" s="158">
        <v>11</v>
      </c>
      <c r="AJ741" s="149"/>
      <c r="AK741" s="159" t="s">
        <v>274</v>
      </c>
      <c r="AL741" s="159" t="s">
        <v>274</v>
      </c>
      <c r="AM741" s="149" t="s">
        <v>274</v>
      </c>
      <c r="AN741" s="160">
        <v>4</v>
      </c>
      <c r="AO741" s="149"/>
      <c r="AP741" s="149" t="s">
        <v>274</v>
      </c>
      <c r="AQ741" s="149" t="s">
        <v>275</v>
      </c>
      <c r="AR741" s="158">
        <v>1</v>
      </c>
      <c r="AS741" s="149" t="s">
        <v>275</v>
      </c>
      <c r="AT741" s="149" t="s">
        <v>276</v>
      </c>
      <c r="AU741" s="161">
        <v>1</v>
      </c>
      <c r="AV741" s="159">
        <v>8023.04</v>
      </c>
      <c r="AW741" s="159">
        <v>320.92</v>
      </c>
      <c r="AX741" s="149" t="s">
        <v>274</v>
      </c>
      <c r="AY741" s="159">
        <v>80.23</v>
      </c>
      <c r="AZ741" s="159">
        <v>80.23</v>
      </c>
      <c r="BA741" s="159">
        <v>320.92</v>
      </c>
      <c r="BB741" s="159">
        <v>882.53</v>
      </c>
      <c r="BC741" s="162" t="s">
        <v>274</v>
      </c>
      <c r="BD741" s="162">
        <v>0</v>
      </c>
      <c r="BE741" s="159">
        <v>7140.51</v>
      </c>
      <c r="BF741" s="159">
        <v>7140.51</v>
      </c>
      <c r="BG741" s="159">
        <v>8023.04</v>
      </c>
    </row>
    <row r="742" ht="28.05" customHeight="1" spans="1:59">
      <c r="A742" s="149"/>
      <c r="B742" s="149"/>
      <c r="C742" s="149"/>
      <c r="D742" s="149" t="s">
        <v>3726</v>
      </c>
      <c r="E742" s="340" t="s">
        <v>3770</v>
      </c>
      <c r="F742" s="149" t="s">
        <v>3726</v>
      </c>
      <c r="G742" s="149" t="s">
        <v>3771</v>
      </c>
      <c r="H742" s="149" t="s">
        <v>3772</v>
      </c>
      <c r="I742" s="149" t="s">
        <v>3730</v>
      </c>
      <c r="J742" s="149" t="s">
        <v>3773</v>
      </c>
      <c r="K742" s="149"/>
      <c r="L742" s="149" t="s">
        <v>262</v>
      </c>
      <c r="M742" s="149"/>
      <c r="N742" s="149" t="s">
        <v>263</v>
      </c>
      <c r="O742" s="149" t="s">
        <v>214</v>
      </c>
      <c r="P742" s="149" t="s">
        <v>53</v>
      </c>
      <c r="Q742" s="149"/>
      <c r="R742" s="149" t="s">
        <v>3774</v>
      </c>
      <c r="S742" s="149" t="s">
        <v>3733</v>
      </c>
      <c r="T742" s="149" t="s">
        <v>3734</v>
      </c>
      <c r="U742" s="149" t="s">
        <v>267</v>
      </c>
      <c r="V742" s="149"/>
      <c r="W742" s="149"/>
      <c r="X742" s="149" t="s">
        <v>336</v>
      </c>
      <c r="Y742" s="149"/>
      <c r="Z742" s="149"/>
      <c r="AA742" s="149"/>
      <c r="AB742" s="149" t="s">
        <v>269</v>
      </c>
      <c r="AC742" s="149" t="s">
        <v>270</v>
      </c>
      <c r="AD742" s="149" t="s">
        <v>3734</v>
      </c>
      <c r="AE742" s="149" t="s">
        <v>271</v>
      </c>
      <c r="AF742" s="149"/>
      <c r="AG742" s="149" t="s">
        <v>1098</v>
      </c>
      <c r="AH742" s="149" t="s">
        <v>273</v>
      </c>
      <c r="AI742" s="158">
        <v>11</v>
      </c>
      <c r="AJ742" s="149"/>
      <c r="AK742" s="159" t="s">
        <v>274</v>
      </c>
      <c r="AL742" s="159" t="s">
        <v>274</v>
      </c>
      <c r="AM742" s="149" t="s">
        <v>274</v>
      </c>
      <c r="AN742" s="160">
        <v>4</v>
      </c>
      <c r="AO742" s="149"/>
      <c r="AP742" s="149" t="s">
        <v>274</v>
      </c>
      <c r="AQ742" s="149" t="s">
        <v>275</v>
      </c>
      <c r="AR742" s="158">
        <v>1</v>
      </c>
      <c r="AS742" s="149" t="s">
        <v>275</v>
      </c>
      <c r="AT742" s="149" t="s">
        <v>276</v>
      </c>
      <c r="AU742" s="161">
        <v>1</v>
      </c>
      <c r="AV742" s="159">
        <v>8023.04</v>
      </c>
      <c r="AW742" s="159">
        <v>320.92</v>
      </c>
      <c r="AX742" s="149" t="s">
        <v>274</v>
      </c>
      <c r="AY742" s="159">
        <v>80.23</v>
      </c>
      <c r="AZ742" s="159">
        <v>80.23</v>
      </c>
      <c r="BA742" s="159">
        <v>320.92</v>
      </c>
      <c r="BB742" s="159">
        <v>882.53</v>
      </c>
      <c r="BC742" s="162" t="s">
        <v>274</v>
      </c>
      <c r="BD742" s="162">
        <v>0</v>
      </c>
      <c r="BE742" s="159">
        <v>7140.51</v>
      </c>
      <c r="BF742" s="159">
        <v>7140.51</v>
      </c>
      <c r="BG742" s="159">
        <v>8023.04</v>
      </c>
    </row>
    <row r="743" ht="28.05" customHeight="1" spans="1:59">
      <c r="A743" s="149"/>
      <c r="B743" s="149"/>
      <c r="C743" s="149"/>
      <c r="D743" s="149" t="s">
        <v>3726</v>
      </c>
      <c r="E743" s="340" t="s">
        <v>3775</v>
      </c>
      <c r="F743" s="149" t="s">
        <v>3726</v>
      </c>
      <c r="G743" s="149" t="s">
        <v>3776</v>
      </c>
      <c r="H743" s="149" t="s">
        <v>3777</v>
      </c>
      <c r="I743" s="149" t="s">
        <v>3730</v>
      </c>
      <c r="J743" s="149" t="s">
        <v>3778</v>
      </c>
      <c r="K743" s="149"/>
      <c r="L743" s="149" t="s">
        <v>262</v>
      </c>
      <c r="M743" s="149"/>
      <c r="N743" s="149" t="s">
        <v>263</v>
      </c>
      <c r="O743" s="149" t="s">
        <v>214</v>
      </c>
      <c r="P743" s="149" t="s">
        <v>53</v>
      </c>
      <c r="Q743" s="149"/>
      <c r="R743" s="149" t="s">
        <v>3779</v>
      </c>
      <c r="S743" s="149" t="s">
        <v>3733</v>
      </c>
      <c r="T743" s="149" t="s">
        <v>3734</v>
      </c>
      <c r="U743" s="149" t="s">
        <v>267</v>
      </c>
      <c r="V743" s="149"/>
      <c r="W743" s="149"/>
      <c r="X743" s="149" t="s">
        <v>336</v>
      </c>
      <c r="Y743" s="149"/>
      <c r="Z743" s="149"/>
      <c r="AA743" s="149"/>
      <c r="AB743" s="149" t="s">
        <v>269</v>
      </c>
      <c r="AC743" s="149" t="s">
        <v>270</v>
      </c>
      <c r="AD743" s="149" t="s">
        <v>3734</v>
      </c>
      <c r="AE743" s="149" t="s">
        <v>271</v>
      </c>
      <c r="AF743" s="149"/>
      <c r="AG743" s="149" t="s">
        <v>1098</v>
      </c>
      <c r="AH743" s="149" t="s">
        <v>273</v>
      </c>
      <c r="AI743" s="158">
        <v>11</v>
      </c>
      <c r="AJ743" s="149"/>
      <c r="AK743" s="159" t="s">
        <v>274</v>
      </c>
      <c r="AL743" s="159" t="s">
        <v>274</v>
      </c>
      <c r="AM743" s="149" t="s">
        <v>274</v>
      </c>
      <c r="AN743" s="160">
        <v>4</v>
      </c>
      <c r="AO743" s="149"/>
      <c r="AP743" s="149" t="s">
        <v>274</v>
      </c>
      <c r="AQ743" s="149" t="s">
        <v>275</v>
      </c>
      <c r="AR743" s="158">
        <v>1</v>
      </c>
      <c r="AS743" s="149" t="s">
        <v>275</v>
      </c>
      <c r="AT743" s="149" t="s">
        <v>276</v>
      </c>
      <c r="AU743" s="161">
        <v>1</v>
      </c>
      <c r="AV743" s="159">
        <v>8023.06</v>
      </c>
      <c r="AW743" s="159">
        <v>320.92</v>
      </c>
      <c r="AX743" s="149" t="s">
        <v>274</v>
      </c>
      <c r="AY743" s="159">
        <v>80.23</v>
      </c>
      <c r="AZ743" s="159">
        <v>80.23</v>
      </c>
      <c r="BA743" s="159">
        <v>320.92</v>
      </c>
      <c r="BB743" s="159">
        <v>882.53</v>
      </c>
      <c r="BC743" s="162" t="s">
        <v>274</v>
      </c>
      <c r="BD743" s="162">
        <v>0</v>
      </c>
      <c r="BE743" s="159">
        <v>7140.53</v>
      </c>
      <c r="BF743" s="159">
        <v>7140.53</v>
      </c>
      <c r="BG743" s="159">
        <v>8023.06</v>
      </c>
    </row>
    <row r="744" ht="28.05" customHeight="1" spans="1:59">
      <c r="A744" s="149"/>
      <c r="B744" s="149"/>
      <c r="C744" s="149"/>
      <c r="D744" s="149" t="s">
        <v>3726</v>
      </c>
      <c r="E744" s="340" t="s">
        <v>3780</v>
      </c>
      <c r="F744" s="149" t="s">
        <v>3726</v>
      </c>
      <c r="G744" s="149" t="s">
        <v>3781</v>
      </c>
      <c r="H744" s="149" t="s">
        <v>3782</v>
      </c>
      <c r="I744" s="149" t="s">
        <v>3783</v>
      </c>
      <c r="J744" s="149" t="s">
        <v>3784</v>
      </c>
      <c r="K744" s="149"/>
      <c r="L744" s="149" t="s">
        <v>262</v>
      </c>
      <c r="M744" s="149"/>
      <c r="N744" s="149" t="s">
        <v>263</v>
      </c>
      <c r="O744" s="149" t="s">
        <v>214</v>
      </c>
      <c r="P744" s="149" t="s">
        <v>53</v>
      </c>
      <c r="Q744" s="149"/>
      <c r="R744" s="149" t="s">
        <v>3785</v>
      </c>
      <c r="S744" s="149" t="s">
        <v>3733</v>
      </c>
      <c r="T744" s="149" t="s">
        <v>3734</v>
      </c>
      <c r="U744" s="149" t="s">
        <v>267</v>
      </c>
      <c r="V744" s="149"/>
      <c r="W744" s="149"/>
      <c r="X744" s="149" t="s">
        <v>336</v>
      </c>
      <c r="Y744" s="149"/>
      <c r="Z744" s="149"/>
      <c r="AA744" s="149"/>
      <c r="AB744" s="149" t="s">
        <v>269</v>
      </c>
      <c r="AC744" s="149" t="s">
        <v>270</v>
      </c>
      <c r="AD744" s="149" t="s">
        <v>3734</v>
      </c>
      <c r="AE744" s="149" t="s">
        <v>271</v>
      </c>
      <c r="AF744" s="149"/>
      <c r="AG744" s="149" t="s">
        <v>1098</v>
      </c>
      <c r="AH744" s="149" t="s">
        <v>273</v>
      </c>
      <c r="AI744" s="158">
        <v>11</v>
      </c>
      <c r="AJ744" s="149"/>
      <c r="AK744" s="159" t="s">
        <v>274</v>
      </c>
      <c r="AL744" s="159" t="s">
        <v>274</v>
      </c>
      <c r="AM744" s="149" t="s">
        <v>274</v>
      </c>
      <c r="AN744" s="160">
        <v>4</v>
      </c>
      <c r="AO744" s="149"/>
      <c r="AP744" s="149" t="s">
        <v>274</v>
      </c>
      <c r="AQ744" s="149" t="s">
        <v>275</v>
      </c>
      <c r="AR744" s="158">
        <v>1</v>
      </c>
      <c r="AS744" s="149" t="s">
        <v>275</v>
      </c>
      <c r="AT744" s="149" t="s">
        <v>276</v>
      </c>
      <c r="AU744" s="161">
        <v>1</v>
      </c>
      <c r="AV744" s="159">
        <v>216859.96</v>
      </c>
      <c r="AW744" s="159">
        <v>8674.4</v>
      </c>
      <c r="AX744" s="149" t="s">
        <v>274</v>
      </c>
      <c r="AY744" s="159">
        <v>2168.6</v>
      </c>
      <c r="AZ744" s="159">
        <v>2168.6</v>
      </c>
      <c r="BA744" s="159">
        <v>8674.4</v>
      </c>
      <c r="BB744" s="159">
        <v>23854.6</v>
      </c>
      <c r="BC744" s="162" t="s">
        <v>274</v>
      </c>
      <c r="BD744" s="162">
        <v>0</v>
      </c>
      <c r="BE744" s="159">
        <v>193005.36</v>
      </c>
      <c r="BF744" s="159">
        <v>193005.36</v>
      </c>
      <c r="BG744" s="159">
        <v>216859.96</v>
      </c>
    </row>
    <row r="745" ht="28.05" customHeight="1" spans="1:59">
      <c r="A745" s="149"/>
      <c r="B745" s="149"/>
      <c r="C745" s="149"/>
      <c r="D745" s="149" t="s">
        <v>3726</v>
      </c>
      <c r="E745" s="340" t="s">
        <v>3786</v>
      </c>
      <c r="F745" s="149" t="s">
        <v>3726</v>
      </c>
      <c r="G745" s="149" t="s">
        <v>3787</v>
      </c>
      <c r="H745" s="149" t="s">
        <v>3788</v>
      </c>
      <c r="I745" s="149" t="s">
        <v>3789</v>
      </c>
      <c r="J745" s="149" t="s">
        <v>3790</v>
      </c>
      <c r="K745" s="149"/>
      <c r="L745" s="149" t="s">
        <v>262</v>
      </c>
      <c r="M745" s="149"/>
      <c r="N745" s="149" t="s">
        <v>263</v>
      </c>
      <c r="O745" s="149" t="s">
        <v>214</v>
      </c>
      <c r="P745" s="149" t="s">
        <v>53</v>
      </c>
      <c r="Q745" s="149"/>
      <c r="R745" s="149" t="s">
        <v>3791</v>
      </c>
      <c r="S745" s="149" t="s">
        <v>3733</v>
      </c>
      <c r="T745" s="149" t="s">
        <v>3734</v>
      </c>
      <c r="U745" s="149" t="s">
        <v>267</v>
      </c>
      <c r="V745" s="149"/>
      <c r="W745" s="149"/>
      <c r="X745" s="149" t="s">
        <v>336</v>
      </c>
      <c r="Y745" s="149"/>
      <c r="Z745" s="149"/>
      <c r="AA745" s="149"/>
      <c r="AB745" s="149" t="s">
        <v>269</v>
      </c>
      <c r="AC745" s="149" t="s">
        <v>270</v>
      </c>
      <c r="AD745" s="149" t="s">
        <v>3734</v>
      </c>
      <c r="AE745" s="149" t="s">
        <v>271</v>
      </c>
      <c r="AF745" s="149"/>
      <c r="AG745" s="149" t="s">
        <v>1098</v>
      </c>
      <c r="AH745" s="149" t="s">
        <v>273</v>
      </c>
      <c r="AI745" s="158">
        <v>11</v>
      </c>
      <c r="AJ745" s="149"/>
      <c r="AK745" s="159" t="s">
        <v>274</v>
      </c>
      <c r="AL745" s="159" t="s">
        <v>274</v>
      </c>
      <c r="AM745" s="149" t="s">
        <v>274</v>
      </c>
      <c r="AN745" s="160">
        <v>4</v>
      </c>
      <c r="AO745" s="149"/>
      <c r="AP745" s="149" t="s">
        <v>274</v>
      </c>
      <c r="AQ745" s="149" t="s">
        <v>275</v>
      </c>
      <c r="AR745" s="158">
        <v>1</v>
      </c>
      <c r="AS745" s="149" t="s">
        <v>275</v>
      </c>
      <c r="AT745" s="149" t="s">
        <v>276</v>
      </c>
      <c r="AU745" s="161">
        <v>1</v>
      </c>
      <c r="AV745" s="159">
        <v>34922.36</v>
      </c>
      <c r="AW745" s="159">
        <v>1396.89</v>
      </c>
      <c r="AX745" s="149" t="s">
        <v>274</v>
      </c>
      <c r="AY745" s="159">
        <v>349.22</v>
      </c>
      <c r="AZ745" s="159">
        <v>349.22</v>
      </c>
      <c r="BA745" s="159">
        <v>1396.88</v>
      </c>
      <c r="BB745" s="159">
        <v>3841.42</v>
      </c>
      <c r="BC745" s="162" t="s">
        <v>274</v>
      </c>
      <c r="BD745" s="162">
        <v>0</v>
      </c>
      <c r="BE745" s="159">
        <v>31080.94</v>
      </c>
      <c r="BF745" s="159">
        <v>31080.94</v>
      </c>
      <c r="BG745" s="159">
        <v>34922.36</v>
      </c>
    </row>
    <row r="746" ht="28.05" customHeight="1" spans="1:59">
      <c r="A746" s="149"/>
      <c r="B746" s="149"/>
      <c r="C746" s="149"/>
      <c r="D746" s="149" t="s">
        <v>3726</v>
      </c>
      <c r="E746" s="340" t="s">
        <v>3792</v>
      </c>
      <c r="F746" s="149" t="s">
        <v>3726</v>
      </c>
      <c r="G746" s="149" t="s">
        <v>3793</v>
      </c>
      <c r="H746" s="149" t="s">
        <v>3794</v>
      </c>
      <c r="I746" s="149" t="s">
        <v>3730</v>
      </c>
      <c r="J746" s="149" t="s">
        <v>3795</v>
      </c>
      <c r="K746" s="149"/>
      <c r="L746" s="149" t="s">
        <v>262</v>
      </c>
      <c r="M746" s="149"/>
      <c r="N746" s="149" t="s">
        <v>263</v>
      </c>
      <c r="O746" s="149" t="s">
        <v>214</v>
      </c>
      <c r="P746" s="149" t="s">
        <v>53</v>
      </c>
      <c r="Q746" s="149"/>
      <c r="R746" s="149" t="s">
        <v>3796</v>
      </c>
      <c r="S746" s="149" t="s">
        <v>3733</v>
      </c>
      <c r="T746" s="149" t="s">
        <v>3734</v>
      </c>
      <c r="U746" s="149" t="s">
        <v>267</v>
      </c>
      <c r="V746" s="149"/>
      <c r="W746" s="149"/>
      <c r="X746" s="149" t="s">
        <v>336</v>
      </c>
      <c r="Y746" s="149"/>
      <c r="Z746" s="149"/>
      <c r="AA746" s="149"/>
      <c r="AB746" s="149" t="s">
        <v>269</v>
      </c>
      <c r="AC746" s="149" t="s">
        <v>270</v>
      </c>
      <c r="AD746" s="149" t="s">
        <v>3734</v>
      </c>
      <c r="AE746" s="149" t="s">
        <v>271</v>
      </c>
      <c r="AF746" s="149"/>
      <c r="AG746" s="149" t="s">
        <v>1098</v>
      </c>
      <c r="AH746" s="149" t="s">
        <v>273</v>
      </c>
      <c r="AI746" s="158">
        <v>11</v>
      </c>
      <c r="AJ746" s="149"/>
      <c r="AK746" s="159" t="s">
        <v>274</v>
      </c>
      <c r="AL746" s="159" t="s">
        <v>274</v>
      </c>
      <c r="AM746" s="149" t="s">
        <v>274</v>
      </c>
      <c r="AN746" s="160">
        <v>4</v>
      </c>
      <c r="AO746" s="149"/>
      <c r="AP746" s="149" t="s">
        <v>274</v>
      </c>
      <c r="AQ746" s="149" t="s">
        <v>275</v>
      </c>
      <c r="AR746" s="158">
        <v>1</v>
      </c>
      <c r="AS746" s="149" t="s">
        <v>275</v>
      </c>
      <c r="AT746" s="149" t="s">
        <v>276</v>
      </c>
      <c r="AU746" s="161">
        <v>1</v>
      </c>
      <c r="AV746" s="159">
        <v>8023.04</v>
      </c>
      <c r="AW746" s="159">
        <v>320.92</v>
      </c>
      <c r="AX746" s="149" t="s">
        <v>274</v>
      </c>
      <c r="AY746" s="159">
        <v>80.23</v>
      </c>
      <c r="AZ746" s="159">
        <v>80.23</v>
      </c>
      <c r="BA746" s="159">
        <v>320.92</v>
      </c>
      <c r="BB746" s="159">
        <v>882.53</v>
      </c>
      <c r="BC746" s="162" t="s">
        <v>274</v>
      </c>
      <c r="BD746" s="162">
        <v>0</v>
      </c>
      <c r="BE746" s="159">
        <v>7140.51</v>
      </c>
      <c r="BF746" s="159">
        <v>7140.51</v>
      </c>
      <c r="BG746" s="159">
        <v>8023.04</v>
      </c>
    </row>
    <row r="747" ht="28.05" customHeight="1" spans="1:59">
      <c r="A747" s="149"/>
      <c r="B747" s="149"/>
      <c r="C747" s="149"/>
      <c r="D747" s="149" t="s">
        <v>3726</v>
      </c>
      <c r="E747" s="340" t="s">
        <v>3797</v>
      </c>
      <c r="F747" s="149" t="s">
        <v>3726</v>
      </c>
      <c r="G747" s="149" t="s">
        <v>3798</v>
      </c>
      <c r="H747" s="149" t="s">
        <v>3799</v>
      </c>
      <c r="I747" s="149" t="s">
        <v>3800</v>
      </c>
      <c r="J747" s="149" t="s">
        <v>3801</v>
      </c>
      <c r="K747" s="149"/>
      <c r="L747" s="149" t="s">
        <v>262</v>
      </c>
      <c r="M747" s="149"/>
      <c r="N747" s="149" t="s">
        <v>263</v>
      </c>
      <c r="O747" s="149" t="s">
        <v>214</v>
      </c>
      <c r="P747" s="149" t="s">
        <v>53</v>
      </c>
      <c r="Q747" s="149"/>
      <c r="R747" s="149" t="s">
        <v>3802</v>
      </c>
      <c r="S747" s="149" t="s">
        <v>3733</v>
      </c>
      <c r="T747" s="149" t="s">
        <v>3734</v>
      </c>
      <c r="U747" s="149" t="s">
        <v>267</v>
      </c>
      <c r="V747" s="149"/>
      <c r="W747" s="149"/>
      <c r="X747" s="149" t="s">
        <v>336</v>
      </c>
      <c r="Y747" s="149"/>
      <c r="Z747" s="149"/>
      <c r="AA747" s="149"/>
      <c r="AB747" s="149" t="s">
        <v>269</v>
      </c>
      <c r="AC747" s="149" t="s">
        <v>270</v>
      </c>
      <c r="AD747" s="149" t="s">
        <v>3734</v>
      </c>
      <c r="AE747" s="149" t="s">
        <v>271</v>
      </c>
      <c r="AF747" s="149"/>
      <c r="AG747" s="149" t="s">
        <v>1098</v>
      </c>
      <c r="AH747" s="149" t="s">
        <v>273</v>
      </c>
      <c r="AI747" s="158">
        <v>11</v>
      </c>
      <c r="AJ747" s="149"/>
      <c r="AK747" s="159" t="s">
        <v>274</v>
      </c>
      <c r="AL747" s="159" t="s">
        <v>274</v>
      </c>
      <c r="AM747" s="149" t="s">
        <v>274</v>
      </c>
      <c r="AN747" s="160">
        <v>4</v>
      </c>
      <c r="AO747" s="149"/>
      <c r="AP747" s="149" t="s">
        <v>274</v>
      </c>
      <c r="AQ747" s="149" t="s">
        <v>275</v>
      </c>
      <c r="AR747" s="158">
        <v>1</v>
      </c>
      <c r="AS747" s="149" t="s">
        <v>275</v>
      </c>
      <c r="AT747" s="149" t="s">
        <v>276</v>
      </c>
      <c r="AU747" s="161">
        <v>1</v>
      </c>
      <c r="AV747" s="159">
        <v>299284.93</v>
      </c>
      <c r="AW747" s="159">
        <v>11971.4</v>
      </c>
      <c r="AX747" s="149" t="s">
        <v>274</v>
      </c>
      <c r="AY747" s="159">
        <v>2992.85</v>
      </c>
      <c r="AZ747" s="159">
        <v>2992.85</v>
      </c>
      <c r="BA747" s="159">
        <v>11971.4</v>
      </c>
      <c r="BB747" s="159">
        <v>32921.35</v>
      </c>
      <c r="BC747" s="162" t="s">
        <v>274</v>
      </c>
      <c r="BD747" s="162">
        <v>0</v>
      </c>
      <c r="BE747" s="159">
        <v>266363.58</v>
      </c>
      <c r="BF747" s="159">
        <v>266363.58</v>
      </c>
      <c r="BG747" s="159">
        <v>299284.93</v>
      </c>
    </row>
    <row r="748" ht="28.05" customHeight="1" spans="1:59">
      <c r="A748" s="149"/>
      <c r="B748" s="149"/>
      <c r="C748" s="149"/>
      <c r="D748" s="149" t="s">
        <v>3726</v>
      </c>
      <c r="E748" s="340" t="s">
        <v>3803</v>
      </c>
      <c r="F748" s="149" t="s">
        <v>3726</v>
      </c>
      <c r="G748" s="149" t="s">
        <v>3804</v>
      </c>
      <c r="H748" s="149" t="s">
        <v>182</v>
      </c>
      <c r="I748" s="149" t="s">
        <v>3805</v>
      </c>
      <c r="J748" s="149" t="s">
        <v>3806</v>
      </c>
      <c r="K748" s="149"/>
      <c r="L748" s="149" t="s">
        <v>287</v>
      </c>
      <c r="M748" s="149"/>
      <c r="N748" s="149" t="s">
        <v>263</v>
      </c>
      <c r="O748" s="149" t="s">
        <v>214</v>
      </c>
      <c r="P748" s="149" t="s">
        <v>53</v>
      </c>
      <c r="Q748" s="149"/>
      <c r="R748" s="149" t="s">
        <v>3807</v>
      </c>
      <c r="S748" s="149" t="s">
        <v>3808</v>
      </c>
      <c r="T748" s="149" t="s">
        <v>3809</v>
      </c>
      <c r="U748" s="149" t="s">
        <v>267</v>
      </c>
      <c r="V748" s="149"/>
      <c r="W748" s="149"/>
      <c r="X748" s="149" t="s">
        <v>336</v>
      </c>
      <c r="Y748" s="149"/>
      <c r="Z748" s="149"/>
      <c r="AA748" s="149"/>
      <c r="AB748" s="149" t="s">
        <v>269</v>
      </c>
      <c r="AC748" s="149" t="s">
        <v>270</v>
      </c>
      <c r="AD748" s="149" t="s">
        <v>3809</v>
      </c>
      <c r="AE748" s="149" t="s">
        <v>271</v>
      </c>
      <c r="AF748" s="149"/>
      <c r="AG748" s="149" t="s">
        <v>1098</v>
      </c>
      <c r="AH748" s="149" t="s">
        <v>273</v>
      </c>
      <c r="AI748" s="158">
        <v>56</v>
      </c>
      <c r="AJ748" s="149"/>
      <c r="AK748" s="159" t="s">
        <v>274</v>
      </c>
      <c r="AL748" s="159" t="s">
        <v>274</v>
      </c>
      <c r="AM748" s="149" t="s">
        <v>274</v>
      </c>
      <c r="AN748" s="160">
        <v>4</v>
      </c>
      <c r="AO748" s="149"/>
      <c r="AP748" s="149" t="s">
        <v>274</v>
      </c>
      <c r="AQ748" s="149" t="s">
        <v>275</v>
      </c>
      <c r="AR748" s="158">
        <v>1</v>
      </c>
      <c r="AS748" s="149" t="s">
        <v>275</v>
      </c>
      <c r="AT748" s="149" t="s">
        <v>276</v>
      </c>
      <c r="AU748" s="161">
        <v>1</v>
      </c>
      <c r="AV748" s="159">
        <v>38834.95</v>
      </c>
      <c r="AW748" s="159">
        <v>1553.4</v>
      </c>
      <c r="AX748" s="149" t="s">
        <v>274</v>
      </c>
      <c r="AY748" s="159">
        <v>388.35</v>
      </c>
      <c r="AZ748" s="159">
        <v>388.35</v>
      </c>
      <c r="BA748" s="159">
        <v>1553.4</v>
      </c>
      <c r="BB748" s="159">
        <v>21747.6</v>
      </c>
      <c r="BC748" s="162" t="s">
        <v>274</v>
      </c>
      <c r="BD748" s="162">
        <v>0</v>
      </c>
      <c r="BE748" s="159">
        <v>17087.35</v>
      </c>
      <c r="BF748" s="159">
        <v>17087.35</v>
      </c>
      <c r="BG748" s="159">
        <v>38834.95</v>
      </c>
    </row>
    <row r="749" ht="28.05" customHeight="1" spans="1:59">
      <c r="A749" s="149"/>
      <c r="B749" s="149"/>
      <c r="C749" s="149"/>
      <c r="D749" s="149" t="s">
        <v>3726</v>
      </c>
      <c r="E749" s="340" t="s">
        <v>3810</v>
      </c>
      <c r="F749" s="149" t="s">
        <v>3726</v>
      </c>
      <c r="G749" s="149" t="s">
        <v>3811</v>
      </c>
      <c r="H749" s="149" t="s">
        <v>3812</v>
      </c>
      <c r="I749" s="149" t="s">
        <v>3813</v>
      </c>
      <c r="J749" s="149" t="s">
        <v>3814</v>
      </c>
      <c r="K749" s="149"/>
      <c r="L749" s="149" t="s">
        <v>287</v>
      </c>
      <c r="M749" s="149"/>
      <c r="N749" s="149" t="s">
        <v>263</v>
      </c>
      <c r="O749" s="149" t="s">
        <v>214</v>
      </c>
      <c r="P749" s="149" t="s">
        <v>53</v>
      </c>
      <c r="Q749" s="149"/>
      <c r="R749" s="149" t="s">
        <v>2512</v>
      </c>
      <c r="S749" s="149" t="s">
        <v>3815</v>
      </c>
      <c r="T749" s="149" t="s">
        <v>3809</v>
      </c>
      <c r="U749" s="149" t="s">
        <v>267</v>
      </c>
      <c r="V749" s="149"/>
      <c r="W749" s="149"/>
      <c r="X749" s="149" t="s">
        <v>336</v>
      </c>
      <c r="Y749" s="149"/>
      <c r="Z749" s="149"/>
      <c r="AA749" s="149"/>
      <c r="AB749" s="149" t="s">
        <v>269</v>
      </c>
      <c r="AC749" s="149" t="s">
        <v>270</v>
      </c>
      <c r="AD749" s="149" t="s">
        <v>3809</v>
      </c>
      <c r="AE749" s="149" t="s">
        <v>271</v>
      </c>
      <c r="AF749" s="149"/>
      <c r="AG749" s="149" t="s">
        <v>1098</v>
      </c>
      <c r="AH749" s="149" t="s">
        <v>273</v>
      </c>
      <c r="AI749" s="158">
        <v>56</v>
      </c>
      <c r="AJ749" s="149"/>
      <c r="AK749" s="159" t="s">
        <v>274</v>
      </c>
      <c r="AL749" s="159" t="s">
        <v>274</v>
      </c>
      <c r="AM749" s="149" t="s">
        <v>274</v>
      </c>
      <c r="AN749" s="160">
        <v>4</v>
      </c>
      <c r="AO749" s="149"/>
      <c r="AP749" s="149" t="s">
        <v>274</v>
      </c>
      <c r="AQ749" s="149" t="s">
        <v>275</v>
      </c>
      <c r="AR749" s="158">
        <v>1</v>
      </c>
      <c r="AS749" s="149" t="s">
        <v>275</v>
      </c>
      <c r="AT749" s="149" t="s">
        <v>276</v>
      </c>
      <c r="AU749" s="161">
        <v>1</v>
      </c>
      <c r="AV749" s="159">
        <v>42035.4</v>
      </c>
      <c r="AW749" s="159">
        <v>1681.42</v>
      </c>
      <c r="AX749" s="149" t="s">
        <v>274</v>
      </c>
      <c r="AY749" s="159">
        <v>420.36</v>
      </c>
      <c r="AZ749" s="159">
        <v>420.36</v>
      </c>
      <c r="BA749" s="159">
        <v>1681.44</v>
      </c>
      <c r="BB749" s="159">
        <v>23539.64</v>
      </c>
      <c r="BC749" s="162" t="s">
        <v>274</v>
      </c>
      <c r="BD749" s="162">
        <v>0</v>
      </c>
      <c r="BE749" s="159">
        <v>18495.76</v>
      </c>
      <c r="BF749" s="159">
        <v>18495.76</v>
      </c>
      <c r="BG749" s="159">
        <v>42035.4</v>
      </c>
    </row>
    <row r="750" ht="28.05" customHeight="1" spans="1:59">
      <c r="A750" s="149"/>
      <c r="B750" s="149"/>
      <c r="C750" s="149"/>
      <c r="D750" s="149" t="s">
        <v>3726</v>
      </c>
      <c r="E750" s="340" t="s">
        <v>3816</v>
      </c>
      <c r="F750" s="149" t="s">
        <v>3726</v>
      </c>
      <c r="G750" s="149" t="s">
        <v>3817</v>
      </c>
      <c r="H750" s="149" t="s">
        <v>3818</v>
      </c>
      <c r="I750" s="149" t="s">
        <v>3819</v>
      </c>
      <c r="J750" s="149" t="s">
        <v>3820</v>
      </c>
      <c r="K750" s="149"/>
      <c r="L750" s="149" t="s">
        <v>287</v>
      </c>
      <c r="M750" s="149"/>
      <c r="N750" s="149" t="s">
        <v>263</v>
      </c>
      <c r="O750" s="149" t="s">
        <v>214</v>
      </c>
      <c r="P750" s="149" t="s">
        <v>53</v>
      </c>
      <c r="Q750" s="149"/>
      <c r="R750" s="149" t="s">
        <v>3807</v>
      </c>
      <c r="S750" s="149" t="s">
        <v>3808</v>
      </c>
      <c r="T750" s="149" t="s">
        <v>3809</v>
      </c>
      <c r="U750" s="149" t="s">
        <v>267</v>
      </c>
      <c r="V750" s="149"/>
      <c r="W750" s="149"/>
      <c r="X750" s="149" t="s">
        <v>336</v>
      </c>
      <c r="Y750" s="149"/>
      <c r="Z750" s="149"/>
      <c r="AA750" s="149"/>
      <c r="AB750" s="149" t="s">
        <v>269</v>
      </c>
      <c r="AC750" s="149" t="s">
        <v>270</v>
      </c>
      <c r="AD750" s="149" t="s">
        <v>3809</v>
      </c>
      <c r="AE750" s="149" t="s">
        <v>271</v>
      </c>
      <c r="AF750" s="149"/>
      <c r="AG750" s="149" t="s">
        <v>1098</v>
      </c>
      <c r="AH750" s="149" t="s">
        <v>273</v>
      </c>
      <c r="AI750" s="158">
        <v>56</v>
      </c>
      <c r="AJ750" s="149"/>
      <c r="AK750" s="159" t="s">
        <v>274</v>
      </c>
      <c r="AL750" s="159" t="s">
        <v>274</v>
      </c>
      <c r="AM750" s="149" t="s">
        <v>274</v>
      </c>
      <c r="AN750" s="160">
        <v>4</v>
      </c>
      <c r="AO750" s="149"/>
      <c r="AP750" s="149" t="s">
        <v>274</v>
      </c>
      <c r="AQ750" s="149" t="s">
        <v>275</v>
      </c>
      <c r="AR750" s="158">
        <v>1</v>
      </c>
      <c r="AS750" s="149" t="s">
        <v>275</v>
      </c>
      <c r="AT750" s="149" t="s">
        <v>276</v>
      </c>
      <c r="AU750" s="161">
        <v>1</v>
      </c>
      <c r="AV750" s="159">
        <v>34951.46</v>
      </c>
      <c r="AW750" s="159">
        <v>1398.06</v>
      </c>
      <c r="AX750" s="149" t="s">
        <v>274</v>
      </c>
      <c r="AY750" s="159">
        <v>349.52</v>
      </c>
      <c r="AZ750" s="159">
        <v>349.52</v>
      </c>
      <c r="BA750" s="159">
        <v>1398.08</v>
      </c>
      <c r="BB750" s="159">
        <v>19572.6</v>
      </c>
      <c r="BC750" s="162" t="s">
        <v>274</v>
      </c>
      <c r="BD750" s="162">
        <v>0</v>
      </c>
      <c r="BE750" s="159">
        <v>15378.86</v>
      </c>
      <c r="BF750" s="159">
        <v>15378.86</v>
      </c>
      <c r="BG750" s="159">
        <v>34951.46</v>
      </c>
    </row>
    <row r="751" ht="28.05" customHeight="1" spans="1:59">
      <c r="A751" s="149"/>
      <c r="B751" s="149"/>
      <c r="C751" s="149"/>
      <c r="D751" s="149" t="s">
        <v>3726</v>
      </c>
      <c r="E751" s="340" t="s">
        <v>3821</v>
      </c>
      <c r="F751" s="149" t="s">
        <v>3726</v>
      </c>
      <c r="G751" s="149" t="s">
        <v>3822</v>
      </c>
      <c r="H751" s="149" t="s">
        <v>3823</v>
      </c>
      <c r="I751" s="149" t="s">
        <v>3824</v>
      </c>
      <c r="J751" s="149" t="s">
        <v>3825</v>
      </c>
      <c r="K751" s="149"/>
      <c r="L751" s="149" t="s">
        <v>287</v>
      </c>
      <c r="M751" s="149"/>
      <c r="N751" s="149" t="s">
        <v>263</v>
      </c>
      <c r="O751" s="149" t="s">
        <v>214</v>
      </c>
      <c r="P751" s="149" t="s">
        <v>53</v>
      </c>
      <c r="Q751" s="149"/>
      <c r="R751" s="149" t="s">
        <v>3807</v>
      </c>
      <c r="S751" s="149" t="s">
        <v>3808</v>
      </c>
      <c r="T751" s="149" t="s">
        <v>3809</v>
      </c>
      <c r="U751" s="149" t="s">
        <v>267</v>
      </c>
      <c r="V751" s="149"/>
      <c r="W751" s="149"/>
      <c r="X751" s="149" t="s">
        <v>336</v>
      </c>
      <c r="Y751" s="149"/>
      <c r="Z751" s="149"/>
      <c r="AA751" s="149"/>
      <c r="AB751" s="149" t="s">
        <v>269</v>
      </c>
      <c r="AC751" s="149" t="s">
        <v>270</v>
      </c>
      <c r="AD751" s="149" t="s">
        <v>3809</v>
      </c>
      <c r="AE751" s="149" t="s">
        <v>271</v>
      </c>
      <c r="AF751" s="149"/>
      <c r="AG751" s="149" t="s">
        <v>1098</v>
      </c>
      <c r="AH751" s="149" t="s">
        <v>273</v>
      </c>
      <c r="AI751" s="158">
        <v>56</v>
      </c>
      <c r="AJ751" s="149"/>
      <c r="AK751" s="159" t="s">
        <v>274</v>
      </c>
      <c r="AL751" s="159" t="s">
        <v>274</v>
      </c>
      <c r="AM751" s="149" t="s">
        <v>274</v>
      </c>
      <c r="AN751" s="160">
        <v>4</v>
      </c>
      <c r="AO751" s="149"/>
      <c r="AP751" s="149" t="s">
        <v>274</v>
      </c>
      <c r="AQ751" s="149" t="s">
        <v>275</v>
      </c>
      <c r="AR751" s="158">
        <v>1</v>
      </c>
      <c r="AS751" s="149" t="s">
        <v>275</v>
      </c>
      <c r="AT751" s="149" t="s">
        <v>276</v>
      </c>
      <c r="AU751" s="161">
        <v>1</v>
      </c>
      <c r="AV751" s="159">
        <v>31067.96</v>
      </c>
      <c r="AW751" s="159">
        <v>1242.72</v>
      </c>
      <c r="AX751" s="149" t="s">
        <v>274</v>
      </c>
      <c r="AY751" s="159">
        <v>310.68</v>
      </c>
      <c r="AZ751" s="159">
        <v>310.68</v>
      </c>
      <c r="BA751" s="159">
        <v>1242.72</v>
      </c>
      <c r="BB751" s="159">
        <v>17398.08</v>
      </c>
      <c r="BC751" s="162" t="s">
        <v>274</v>
      </c>
      <c r="BD751" s="162">
        <v>0</v>
      </c>
      <c r="BE751" s="159">
        <v>13669.88</v>
      </c>
      <c r="BF751" s="159">
        <v>13669.88</v>
      </c>
      <c r="BG751" s="159">
        <v>31067.96</v>
      </c>
    </row>
    <row r="752" ht="28.05" customHeight="1" spans="1:59">
      <c r="A752" s="149"/>
      <c r="B752" s="149"/>
      <c r="C752" s="149"/>
      <c r="D752" s="149" t="s">
        <v>3726</v>
      </c>
      <c r="E752" s="340" t="s">
        <v>3826</v>
      </c>
      <c r="F752" s="149" t="s">
        <v>3726</v>
      </c>
      <c r="G752" s="149" t="s">
        <v>3827</v>
      </c>
      <c r="H752" s="149" t="s">
        <v>3828</v>
      </c>
      <c r="I752" s="149" t="s">
        <v>3829</v>
      </c>
      <c r="J752" s="149" t="s">
        <v>3830</v>
      </c>
      <c r="K752" s="149"/>
      <c r="L752" s="149" t="s">
        <v>287</v>
      </c>
      <c r="M752" s="149"/>
      <c r="N752" s="149" t="s">
        <v>263</v>
      </c>
      <c r="O752" s="149" t="s">
        <v>214</v>
      </c>
      <c r="P752" s="149" t="s">
        <v>53</v>
      </c>
      <c r="Q752" s="149"/>
      <c r="R752" s="149" t="s">
        <v>3831</v>
      </c>
      <c r="S752" s="149" t="s">
        <v>3832</v>
      </c>
      <c r="T752" s="149" t="s">
        <v>3809</v>
      </c>
      <c r="U752" s="149" t="s">
        <v>267</v>
      </c>
      <c r="V752" s="149"/>
      <c r="W752" s="149"/>
      <c r="X752" s="149" t="s">
        <v>336</v>
      </c>
      <c r="Y752" s="149"/>
      <c r="Z752" s="149"/>
      <c r="AA752" s="149"/>
      <c r="AB752" s="149" t="s">
        <v>269</v>
      </c>
      <c r="AC752" s="149" t="s">
        <v>270</v>
      </c>
      <c r="AD752" s="149" t="s">
        <v>3809</v>
      </c>
      <c r="AE752" s="149" t="s">
        <v>271</v>
      </c>
      <c r="AF752" s="149"/>
      <c r="AG752" s="149" t="s">
        <v>1098</v>
      </c>
      <c r="AH752" s="149" t="s">
        <v>273</v>
      </c>
      <c r="AI752" s="158">
        <v>56</v>
      </c>
      <c r="AJ752" s="149"/>
      <c r="AK752" s="159" t="s">
        <v>274</v>
      </c>
      <c r="AL752" s="159" t="s">
        <v>274</v>
      </c>
      <c r="AM752" s="149" t="s">
        <v>274</v>
      </c>
      <c r="AN752" s="160">
        <v>4</v>
      </c>
      <c r="AO752" s="149"/>
      <c r="AP752" s="149" t="s">
        <v>274</v>
      </c>
      <c r="AQ752" s="149" t="s">
        <v>275</v>
      </c>
      <c r="AR752" s="158">
        <v>1</v>
      </c>
      <c r="AS752" s="149" t="s">
        <v>275</v>
      </c>
      <c r="AT752" s="149" t="s">
        <v>276</v>
      </c>
      <c r="AU752" s="161">
        <v>1</v>
      </c>
      <c r="AV752" s="159">
        <v>40973.45</v>
      </c>
      <c r="AW752" s="159">
        <v>1638.94</v>
      </c>
      <c r="AX752" s="149" t="s">
        <v>274</v>
      </c>
      <c r="AY752" s="159">
        <v>409.74</v>
      </c>
      <c r="AZ752" s="159">
        <v>409.74</v>
      </c>
      <c r="BA752" s="159">
        <v>1638.96</v>
      </c>
      <c r="BB752" s="159">
        <v>22944.92</v>
      </c>
      <c r="BC752" s="162" t="s">
        <v>274</v>
      </c>
      <c r="BD752" s="162">
        <v>0</v>
      </c>
      <c r="BE752" s="159">
        <v>18028.53</v>
      </c>
      <c r="BF752" s="159">
        <v>18028.53</v>
      </c>
      <c r="BG752" s="159">
        <v>40973.45</v>
      </c>
    </row>
    <row r="753" ht="28.05" customHeight="1" spans="1:59">
      <c r="A753" s="149"/>
      <c r="B753" s="149"/>
      <c r="C753" s="149"/>
      <c r="D753" s="149" t="s">
        <v>3726</v>
      </c>
      <c r="E753" s="340" t="s">
        <v>3833</v>
      </c>
      <c r="F753" s="149" t="s">
        <v>3726</v>
      </c>
      <c r="G753" s="149" t="s">
        <v>3834</v>
      </c>
      <c r="H753" s="149" t="s">
        <v>182</v>
      </c>
      <c r="I753" s="149" t="s">
        <v>3805</v>
      </c>
      <c r="J753" s="149" t="s">
        <v>3835</v>
      </c>
      <c r="K753" s="149"/>
      <c r="L753" s="149" t="s">
        <v>287</v>
      </c>
      <c r="M753" s="149"/>
      <c r="N753" s="149" t="s">
        <v>263</v>
      </c>
      <c r="O753" s="149" t="s">
        <v>214</v>
      </c>
      <c r="P753" s="149" t="s">
        <v>53</v>
      </c>
      <c r="Q753" s="149"/>
      <c r="R753" s="149" t="s">
        <v>3807</v>
      </c>
      <c r="S753" s="149" t="s">
        <v>3808</v>
      </c>
      <c r="T753" s="149" t="s">
        <v>3809</v>
      </c>
      <c r="U753" s="149" t="s">
        <v>267</v>
      </c>
      <c r="V753" s="149"/>
      <c r="W753" s="149"/>
      <c r="X753" s="149" t="s">
        <v>336</v>
      </c>
      <c r="Y753" s="149"/>
      <c r="Z753" s="149"/>
      <c r="AA753" s="149"/>
      <c r="AB753" s="149" t="s">
        <v>269</v>
      </c>
      <c r="AC753" s="149" t="s">
        <v>270</v>
      </c>
      <c r="AD753" s="149" t="s">
        <v>3809</v>
      </c>
      <c r="AE753" s="149" t="s">
        <v>271</v>
      </c>
      <c r="AF753" s="149"/>
      <c r="AG753" s="149" t="s">
        <v>1098</v>
      </c>
      <c r="AH753" s="149" t="s">
        <v>273</v>
      </c>
      <c r="AI753" s="158">
        <v>56</v>
      </c>
      <c r="AJ753" s="149"/>
      <c r="AK753" s="159" t="s">
        <v>274</v>
      </c>
      <c r="AL753" s="159" t="s">
        <v>274</v>
      </c>
      <c r="AM753" s="149" t="s">
        <v>274</v>
      </c>
      <c r="AN753" s="160">
        <v>4</v>
      </c>
      <c r="AO753" s="149"/>
      <c r="AP753" s="149" t="s">
        <v>274</v>
      </c>
      <c r="AQ753" s="149" t="s">
        <v>275</v>
      </c>
      <c r="AR753" s="158">
        <v>1</v>
      </c>
      <c r="AS753" s="149" t="s">
        <v>275</v>
      </c>
      <c r="AT753" s="149" t="s">
        <v>276</v>
      </c>
      <c r="AU753" s="161">
        <v>1</v>
      </c>
      <c r="AV753" s="159">
        <v>38834.95</v>
      </c>
      <c r="AW753" s="159">
        <v>1553.4</v>
      </c>
      <c r="AX753" s="149" t="s">
        <v>274</v>
      </c>
      <c r="AY753" s="159">
        <v>388.35</v>
      </c>
      <c r="AZ753" s="159">
        <v>388.35</v>
      </c>
      <c r="BA753" s="159">
        <v>1553.4</v>
      </c>
      <c r="BB753" s="159">
        <v>21747.6</v>
      </c>
      <c r="BC753" s="162" t="s">
        <v>274</v>
      </c>
      <c r="BD753" s="162">
        <v>0</v>
      </c>
      <c r="BE753" s="159">
        <v>17087.35</v>
      </c>
      <c r="BF753" s="159">
        <v>17087.35</v>
      </c>
      <c r="BG753" s="159">
        <v>38834.95</v>
      </c>
    </row>
    <row r="754" ht="28.05" customHeight="1" spans="1:59">
      <c r="A754" s="149"/>
      <c r="B754" s="149"/>
      <c r="C754" s="149"/>
      <c r="D754" s="149" t="s">
        <v>3726</v>
      </c>
      <c r="E754" s="340" t="s">
        <v>3836</v>
      </c>
      <c r="F754" s="149" t="s">
        <v>3726</v>
      </c>
      <c r="G754" s="149" t="s">
        <v>3837</v>
      </c>
      <c r="H754" s="149" t="s">
        <v>3818</v>
      </c>
      <c r="I754" s="149" t="s">
        <v>3838</v>
      </c>
      <c r="J754" s="149" t="s">
        <v>3839</v>
      </c>
      <c r="K754" s="149"/>
      <c r="L754" s="149" t="s">
        <v>287</v>
      </c>
      <c r="M754" s="149"/>
      <c r="N754" s="149" t="s">
        <v>263</v>
      </c>
      <c r="O754" s="149" t="s">
        <v>214</v>
      </c>
      <c r="P754" s="149" t="s">
        <v>53</v>
      </c>
      <c r="Q754" s="149"/>
      <c r="R754" s="149" t="s">
        <v>3807</v>
      </c>
      <c r="S754" s="149" t="s">
        <v>3808</v>
      </c>
      <c r="T754" s="149" t="s">
        <v>3809</v>
      </c>
      <c r="U754" s="149" t="s">
        <v>267</v>
      </c>
      <c r="V754" s="149"/>
      <c r="W754" s="149"/>
      <c r="X754" s="149" t="s">
        <v>336</v>
      </c>
      <c r="Y754" s="149"/>
      <c r="Z754" s="149"/>
      <c r="AA754" s="149"/>
      <c r="AB754" s="149" t="s">
        <v>269</v>
      </c>
      <c r="AC754" s="149" t="s">
        <v>270</v>
      </c>
      <c r="AD754" s="149" t="s">
        <v>3809</v>
      </c>
      <c r="AE754" s="149" t="s">
        <v>271</v>
      </c>
      <c r="AF754" s="149"/>
      <c r="AG754" s="149" t="s">
        <v>1098</v>
      </c>
      <c r="AH754" s="149" t="s">
        <v>273</v>
      </c>
      <c r="AI754" s="158">
        <v>56</v>
      </c>
      <c r="AJ754" s="149"/>
      <c r="AK754" s="159" t="s">
        <v>274</v>
      </c>
      <c r="AL754" s="159" t="s">
        <v>274</v>
      </c>
      <c r="AM754" s="149" t="s">
        <v>274</v>
      </c>
      <c r="AN754" s="160">
        <v>4</v>
      </c>
      <c r="AO754" s="149"/>
      <c r="AP754" s="149" t="s">
        <v>274</v>
      </c>
      <c r="AQ754" s="149" t="s">
        <v>275</v>
      </c>
      <c r="AR754" s="158">
        <v>1</v>
      </c>
      <c r="AS754" s="149" t="s">
        <v>275</v>
      </c>
      <c r="AT754" s="149" t="s">
        <v>276</v>
      </c>
      <c r="AU754" s="161">
        <v>1</v>
      </c>
      <c r="AV754" s="159">
        <v>23300.97</v>
      </c>
      <c r="AW754" s="159">
        <v>932.04</v>
      </c>
      <c r="AX754" s="149" t="s">
        <v>274</v>
      </c>
      <c r="AY754" s="159">
        <v>233.01</v>
      </c>
      <c r="AZ754" s="159">
        <v>233.01</v>
      </c>
      <c r="BA754" s="159">
        <v>932.04</v>
      </c>
      <c r="BB754" s="159">
        <v>13048.56</v>
      </c>
      <c r="BC754" s="162" t="s">
        <v>274</v>
      </c>
      <c r="BD754" s="162">
        <v>0</v>
      </c>
      <c r="BE754" s="159">
        <v>10252.41</v>
      </c>
      <c r="BF754" s="159">
        <v>10252.41</v>
      </c>
      <c r="BG754" s="159">
        <v>23300.97</v>
      </c>
    </row>
    <row r="755" ht="28.05" customHeight="1" spans="1:59">
      <c r="A755" s="149"/>
      <c r="B755" s="149"/>
      <c r="C755" s="149"/>
      <c r="D755" s="149" t="s">
        <v>3726</v>
      </c>
      <c r="E755" s="340" t="s">
        <v>3840</v>
      </c>
      <c r="F755" s="149" t="s">
        <v>3726</v>
      </c>
      <c r="G755" s="149" t="s">
        <v>3841</v>
      </c>
      <c r="H755" s="149" t="s">
        <v>3828</v>
      </c>
      <c r="I755" s="149" t="s">
        <v>3842</v>
      </c>
      <c r="J755" s="149" t="s">
        <v>3843</v>
      </c>
      <c r="K755" s="149"/>
      <c r="L755" s="149" t="s">
        <v>287</v>
      </c>
      <c r="M755" s="149"/>
      <c r="N755" s="149" t="s">
        <v>263</v>
      </c>
      <c r="O755" s="149" t="s">
        <v>214</v>
      </c>
      <c r="P755" s="149" t="s">
        <v>53</v>
      </c>
      <c r="Q755" s="149"/>
      <c r="R755" s="149" t="s">
        <v>3831</v>
      </c>
      <c r="S755" s="149" t="s">
        <v>3832</v>
      </c>
      <c r="T755" s="149" t="s">
        <v>3809</v>
      </c>
      <c r="U755" s="149" t="s">
        <v>267</v>
      </c>
      <c r="V755" s="149"/>
      <c r="W755" s="149"/>
      <c r="X755" s="149" t="s">
        <v>336</v>
      </c>
      <c r="Y755" s="149"/>
      <c r="Z755" s="149"/>
      <c r="AA755" s="149"/>
      <c r="AB755" s="149" t="s">
        <v>269</v>
      </c>
      <c r="AC755" s="149" t="s">
        <v>270</v>
      </c>
      <c r="AD755" s="149" t="s">
        <v>3809</v>
      </c>
      <c r="AE755" s="149" t="s">
        <v>271</v>
      </c>
      <c r="AF755" s="149"/>
      <c r="AG755" s="149" t="s">
        <v>1098</v>
      </c>
      <c r="AH755" s="149" t="s">
        <v>273</v>
      </c>
      <c r="AI755" s="158">
        <v>56</v>
      </c>
      <c r="AJ755" s="149"/>
      <c r="AK755" s="159" t="s">
        <v>274</v>
      </c>
      <c r="AL755" s="159" t="s">
        <v>274</v>
      </c>
      <c r="AM755" s="149" t="s">
        <v>274</v>
      </c>
      <c r="AN755" s="160">
        <v>4</v>
      </c>
      <c r="AO755" s="149"/>
      <c r="AP755" s="149" t="s">
        <v>274</v>
      </c>
      <c r="AQ755" s="149" t="s">
        <v>275</v>
      </c>
      <c r="AR755" s="158">
        <v>1</v>
      </c>
      <c r="AS755" s="149" t="s">
        <v>275</v>
      </c>
      <c r="AT755" s="149" t="s">
        <v>276</v>
      </c>
      <c r="AU755" s="161">
        <v>1</v>
      </c>
      <c r="AV755" s="159">
        <v>29415.93</v>
      </c>
      <c r="AW755" s="159">
        <v>1176.64</v>
      </c>
      <c r="AX755" s="149" t="s">
        <v>274</v>
      </c>
      <c r="AY755" s="159">
        <v>294.16</v>
      </c>
      <c r="AZ755" s="159">
        <v>294.16</v>
      </c>
      <c r="BA755" s="159">
        <v>1176.64</v>
      </c>
      <c r="BB755" s="159">
        <v>16472.96</v>
      </c>
      <c r="BC755" s="162" t="s">
        <v>274</v>
      </c>
      <c r="BD755" s="162">
        <v>0</v>
      </c>
      <c r="BE755" s="159">
        <v>12942.97</v>
      </c>
      <c r="BF755" s="159">
        <v>12942.97</v>
      </c>
      <c r="BG755" s="159">
        <v>29415.93</v>
      </c>
    </row>
    <row r="756" ht="28.05" customHeight="1" spans="1:59">
      <c r="A756" s="149"/>
      <c r="B756" s="149"/>
      <c r="C756" s="149"/>
      <c r="D756" s="149" t="s">
        <v>3726</v>
      </c>
      <c r="E756" s="340" t="s">
        <v>3844</v>
      </c>
      <c r="F756" s="149" t="s">
        <v>3726</v>
      </c>
      <c r="G756" s="149" t="s">
        <v>3845</v>
      </c>
      <c r="H756" s="149" t="s">
        <v>3828</v>
      </c>
      <c r="I756" s="149" t="s">
        <v>3846</v>
      </c>
      <c r="J756" s="149" t="s">
        <v>3847</v>
      </c>
      <c r="K756" s="149"/>
      <c r="L756" s="149" t="s">
        <v>287</v>
      </c>
      <c r="M756" s="149"/>
      <c r="N756" s="149" t="s">
        <v>263</v>
      </c>
      <c r="O756" s="149" t="s">
        <v>214</v>
      </c>
      <c r="P756" s="149" t="s">
        <v>53</v>
      </c>
      <c r="Q756" s="149"/>
      <c r="R756" s="149" t="s">
        <v>3831</v>
      </c>
      <c r="S756" s="149" t="s">
        <v>3832</v>
      </c>
      <c r="T756" s="149" t="s">
        <v>3809</v>
      </c>
      <c r="U756" s="149" t="s">
        <v>267</v>
      </c>
      <c r="V756" s="149"/>
      <c r="W756" s="149"/>
      <c r="X756" s="149" t="s">
        <v>336</v>
      </c>
      <c r="Y756" s="149"/>
      <c r="Z756" s="149"/>
      <c r="AA756" s="149"/>
      <c r="AB756" s="149" t="s">
        <v>269</v>
      </c>
      <c r="AC756" s="149" t="s">
        <v>270</v>
      </c>
      <c r="AD756" s="149" t="s">
        <v>3809</v>
      </c>
      <c r="AE756" s="149" t="s">
        <v>271</v>
      </c>
      <c r="AF756" s="149"/>
      <c r="AG756" s="149" t="s">
        <v>1098</v>
      </c>
      <c r="AH756" s="149" t="s">
        <v>273</v>
      </c>
      <c r="AI756" s="158">
        <v>56</v>
      </c>
      <c r="AJ756" s="149"/>
      <c r="AK756" s="159" t="s">
        <v>274</v>
      </c>
      <c r="AL756" s="159" t="s">
        <v>274</v>
      </c>
      <c r="AM756" s="149" t="s">
        <v>274</v>
      </c>
      <c r="AN756" s="160">
        <v>4</v>
      </c>
      <c r="AO756" s="149"/>
      <c r="AP756" s="149" t="s">
        <v>274</v>
      </c>
      <c r="AQ756" s="149" t="s">
        <v>275</v>
      </c>
      <c r="AR756" s="158">
        <v>1</v>
      </c>
      <c r="AS756" s="149" t="s">
        <v>275</v>
      </c>
      <c r="AT756" s="149" t="s">
        <v>276</v>
      </c>
      <c r="AU756" s="161">
        <v>1</v>
      </c>
      <c r="AV756" s="159">
        <v>22761.06</v>
      </c>
      <c r="AW756" s="159">
        <v>910.44</v>
      </c>
      <c r="AX756" s="149" t="s">
        <v>274</v>
      </c>
      <c r="AY756" s="159">
        <v>227.61</v>
      </c>
      <c r="AZ756" s="159">
        <v>227.61</v>
      </c>
      <c r="BA756" s="159">
        <v>910.44</v>
      </c>
      <c r="BB756" s="159">
        <v>12746.16</v>
      </c>
      <c r="BC756" s="162" t="s">
        <v>274</v>
      </c>
      <c r="BD756" s="162">
        <v>0</v>
      </c>
      <c r="BE756" s="159">
        <v>10014.9</v>
      </c>
      <c r="BF756" s="159">
        <v>10014.9</v>
      </c>
      <c r="BG756" s="159">
        <v>22761.06</v>
      </c>
    </row>
    <row r="757" ht="28.05" customHeight="1" spans="1:59">
      <c r="A757" s="149"/>
      <c r="B757" s="149"/>
      <c r="C757" s="149"/>
      <c r="D757" s="149" t="s">
        <v>3726</v>
      </c>
      <c r="E757" s="340" t="s">
        <v>3848</v>
      </c>
      <c r="F757" s="149" t="s">
        <v>3726</v>
      </c>
      <c r="G757" s="149" t="s">
        <v>3849</v>
      </c>
      <c r="H757" s="149" t="s">
        <v>3828</v>
      </c>
      <c r="I757" s="149" t="s">
        <v>3850</v>
      </c>
      <c r="J757" s="149" t="s">
        <v>3851</v>
      </c>
      <c r="K757" s="149"/>
      <c r="L757" s="149" t="s">
        <v>287</v>
      </c>
      <c r="M757" s="149"/>
      <c r="N757" s="149" t="s">
        <v>263</v>
      </c>
      <c r="O757" s="149" t="s">
        <v>214</v>
      </c>
      <c r="P757" s="149" t="s">
        <v>53</v>
      </c>
      <c r="Q757" s="149"/>
      <c r="R757" s="149" t="s">
        <v>3831</v>
      </c>
      <c r="S757" s="149" t="s">
        <v>3832</v>
      </c>
      <c r="T757" s="149" t="s">
        <v>3809</v>
      </c>
      <c r="U757" s="149" t="s">
        <v>267</v>
      </c>
      <c r="V757" s="149"/>
      <c r="W757" s="149"/>
      <c r="X757" s="149" t="s">
        <v>336</v>
      </c>
      <c r="Y757" s="149"/>
      <c r="Z757" s="149"/>
      <c r="AA757" s="149"/>
      <c r="AB757" s="149" t="s">
        <v>269</v>
      </c>
      <c r="AC757" s="149" t="s">
        <v>270</v>
      </c>
      <c r="AD757" s="149" t="s">
        <v>3809</v>
      </c>
      <c r="AE757" s="149" t="s">
        <v>271</v>
      </c>
      <c r="AF757" s="149"/>
      <c r="AG757" s="149" t="s">
        <v>1098</v>
      </c>
      <c r="AH757" s="149" t="s">
        <v>273</v>
      </c>
      <c r="AI757" s="158">
        <v>56</v>
      </c>
      <c r="AJ757" s="149"/>
      <c r="AK757" s="159" t="s">
        <v>274</v>
      </c>
      <c r="AL757" s="159" t="s">
        <v>274</v>
      </c>
      <c r="AM757" s="149" t="s">
        <v>274</v>
      </c>
      <c r="AN757" s="160">
        <v>4</v>
      </c>
      <c r="AO757" s="149"/>
      <c r="AP757" s="149" t="s">
        <v>274</v>
      </c>
      <c r="AQ757" s="149" t="s">
        <v>275</v>
      </c>
      <c r="AR757" s="158">
        <v>1</v>
      </c>
      <c r="AS757" s="149" t="s">
        <v>275</v>
      </c>
      <c r="AT757" s="149" t="s">
        <v>276</v>
      </c>
      <c r="AU757" s="161">
        <v>1</v>
      </c>
      <c r="AV757" s="159">
        <v>28867.26</v>
      </c>
      <c r="AW757" s="159">
        <v>1154.69</v>
      </c>
      <c r="AX757" s="149" t="s">
        <v>274</v>
      </c>
      <c r="AY757" s="159">
        <v>288.68</v>
      </c>
      <c r="AZ757" s="159">
        <v>288.68</v>
      </c>
      <c r="BA757" s="159">
        <v>1154.72</v>
      </c>
      <c r="BB757" s="159">
        <v>16165.56</v>
      </c>
      <c r="BC757" s="162" t="s">
        <v>274</v>
      </c>
      <c r="BD757" s="162">
        <v>0</v>
      </c>
      <c r="BE757" s="159">
        <v>12701.7</v>
      </c>
      <c r="BF757" s="159">
        <v>12701.7</v>
      </c>
      <c r="BG757" s="159">
        <v>28867.26</v>
      </c>
    </row>
    <row r="758" ht="28.05" customHeight="1" spans="1:59">
      <c r="A758" s="149"/>
      <c r="B758" s="149"/>
      <c r="C758" s="149"/>
      <c r="D758" s="149" t="s">
        <v>3726</v>
      </c>
      <c r="E758" s="340" t="s">
        <v>3852</v>
      </c>
      <c r="F758" s="149" t="s">
        <v>3726</v>
      </c>
      <c r="G758" s="149" t="s">
        <v>3853</v>
      </c>
      <c r="H758" s="149" t="s">
        <v>3854</v>
      </c>
      <c r="I758" s="149" t="s">
        <v>3855</v>
      </c>
      <c r="J758" s="149" t="s">
        <v>3856</v>
      </c>
      <c r="K758" s="149"/>
      <c r="L758" s="149" t="s">
        <v>262</v>
      </c>
      <c r="M758" s="149"/>
      <c r="N758" s="149" t="s">
        <v>263</v>
      </c>
      <c r="O758" s="149" t="s">
        <v>214</v>
      </c>
      <c r="P758" s="149" t="s">
        <v>53</v>
      </c>
      <c r="Q758" s="149"/>
      <c r="R758" s="149" t="s">
        <v>3857</v>
      </c>
      <c r="S758" s="149" t="s">
        <v>3733</v>
      </c>
      <c r="T758" s="149" t="s">
        <v>3734</v>
      </c>
      <c r="U758" s="149" t="s">
        <v>267</v>
      </c>
      <c r="V758" s="149"/>
      <c r="W758" s="149"/>
      <c r="X758" s="149" t="s">
        <v>336</v>
      </c>
      <c r="Y758" s="149"/>
      <c r="Z758" s="149"/>
      <c r="AA758" s="149"/>
      <c r="AB758" s="149" t="s">
        <v>269</v>
      </c>
      <c r="AC758" s="149" t="s">
        <v>270</v>
      </c>
      <c r="AD758" s="149" t="s">
        <v>3734</v>
      </c>
      <c r="AE758" s="149" t="s">
        <v>271</v>
      </c>
      <c r="AF758" s="149"/>
      <c r="AG758" s="149" t="s">
        <v>1098</v>
      </c>
      <c r="AH758" s="149" t="s">
        <v>273</v>
      </c>
      <c r="AI758" s="158">
        <v>11</v>
      </c>
      <c r="AJ758" s="149"/>
      <c r="AK758" s="159" t="s">
        <v>274</v>
      </c>
      <c r="AL758" s="159" t="s">
        <v>274</v>
      </c>
      <c r="AM758" s="149" t="s">
        <v>274</v>
      </c>
      <c r="AN758" s="160">
        <v>4</v>
      </c>
      <c r="AO758" s="149"/>
      <c r="AP758" s="149" t="s">
        <v>274</v>
      </c>
      <c r="AQ758" s="149" t="s">
        <v>275</v>
      </c>
      <c r="AR758" s="158">
        <v>1</v>
      </c>
      <c r="AS758" s="149" t="s">
        <v>275</v>
      </c>
      <c r="AT758" s="149" t="s">
        <v>276</v>
      </c>
      <c r="AU758" s="161">
        <v>1</v>
      </c>
      <c r="AV758" s="159">
        <v>204076.51</v>
      </c>
      <c r="AW758" s="159">
        <v>8163.06</v>
      </c>
      <c r="AX758" s="149" t="s">
        <v>274</v>
      </c>
      <c r="AY758" s="159">
        <v>2040.76</v>
      </c>
      <c r="AZ758" s="159">
        <v>2040.76</v>
      </c>
      <c r="BA758" s="159">
        <v>8163.04</v>
      </c>
      <c r="BB758" s="159">
        <v>22448.43</v>
      </c>
      <c r="BC758" s="162" t="s">
        <v>274</v>
      </c>
      <c r="BD758" s="162">
        <v>0</v>
      </c>
      <c r="BE758" s="159">
        <v>181628.08</v>
      </c>
      <c r="BF758" s="159">
        <v>181628.08</v>
      </c>
      <c r="BG758" s="159">
        <v>204076.51</v>
      </c>
    </row>
    <row r="759" ht="28.05" customHeight="1" spans="1:59">
      <c r="A759" s="149"/>
      <c r="B759" s="149"/>
      <c r="C759" s="149"/>
      <c r="D759" s="149" t="s">
        <v>3726</v>
      </c>
      <c r="E759" s="340" t="s">
        <v>3858</v>
      </c>
      <c r="F759" s="149" t="s">
        <v>3726</v>
      </c>
      <c r="G759" s="149" t="s">
        <v>3859</v>
      </c>
      <c r="H759" s="149" t="s">
        <v>3860</v>
      </c>
      <c r="I759" s="149" t="s">
        <v>3861</v>
      </c>
      <c r="J759" s="149" t="s">
        <v>3862</v>
      </c>
      <c r="K759" s="149"/>
      <c r="L759" s="149" t="s">
        <v>262</v>
      </c>
      <c r="M759" s="149"/>
      <c r="N759" s="149" t="s">
        <v>263</v>
      </c>
      <c r="O759" s="149" t="s">
        <v>214</v>
      </c>
      <c r="P759" s="149" t="s">
        <v>53</v>
      </c>
      <c r="Q759" s="149"/>
      <c r="R759" s="149" t="s">
        <v>3863</v>
      </c>
      <c r="S759" s="149" t="s">
        <v>3864</v>
      </c>
      <c r="T759" s="149" t="s">
        <v>3865</v>
      </c>
      <c r="U759" s="149" t="s">
        <v>267</v>
      </c>
      <c r="V759" s="149"/>
      <c r="W759" s="149"/>
      <c r="X759" s="149" t="s">
        <v>705</v>
      </c>
      <c r="Y759" s="149"/>
      <c r="Z759" s="149"/>
      <c r="AA759" s="149"/>
      <c r="AB759" s="149" t="s">
        <v>269</v>
      </c>
      <c r="AC759" s="149" t="s">
        <v>270</v>
      </c>
      <c r="AD759" s="149" t="s">
        <v>3865</v>
      </c>
      <c r="AE759" s="149" t="s">
        <v>271</v>
      </c>
      <c r="AF759" s="149"/>
      <c r="AG759" s="149" t="s">
        <v>1098</v>
      </c>
      <c r="AH759" s="149" t="s">
        <v>273</v>
      </c>
      <c r="AI759" s="158">
        <v>90</v>
      </c>
      <c r="AJ759" s="149"/>
      <c r="AK759" s="159" t="s">
        <v>274</v>
      </c>
      <c r="AL759" s="159" t="s">
        <v>274</v>
      </c>
      <c r="AM759" s="149" t="s">
        <v>274</v>
      </c>
      <c r="AN759" s="160">
        <v>4</v>
      </c>
      <c r="AO759" s="149"/>
      <c r="AP759" s="149" t="s">
        <v>274</v>
      </c>
      <c r="AQ759" s="149" t="s">
        <v>275</v>
      </c>
      <c r="AR759" s="158">
        <v>1</v>
      </c>
      <c r="AS759" s="149" t="s">
        <v>275</v>
      </c>
      <c r="AT759" s="149" t="s">
        <v>276</v>
      </c>
      <c r="AU759" s="161">
        <v>1</v>
      </c>
      <c r="AV759" s="159">
        <v>25000</v>
      </c>
      <c r="AW759" s="159">
        <v>1000</v>
      </c>
      <c r="AX759" s="149" t="s">
        <v>274</v>
      </c>
      <c r="AY759" s="159">
        <v>275</v>
      </c>
      <c r="AZ759" s="159">
        <v>275</v>
      </c>
      <c r="BA759" s="159">
        <v>1100</v>
      </c>
      <c r="BB759" s="159">
        <v>22350</v>
      </c>
      <c r="BC759" s="162" t="s">
        <v>274</v>
      </c>
      <c r="BD759" s="162">
        <v>0</v>
      </c>
      <c r="BE759" s="159">
        <v>2650</v>
      </c>
      <c r="BF759" s="159">
        <v>2650</v>
      </c>
      <c r="BG759" s="159">
        <v>25000</v>
      </c>
    </row>
    <row r="760" ht="28.05" customHeight="1" spans="1:59">
      <c r="A760" s="149"/>
      <c r="B760" s="149"/>
      <c r="C760" s="149"/>
      <c r="D760" s="149" t="s">
        <v>3726</v>
      </c>
      <c r="E760" s="340" t="s">
        <v>3866</v>
      </c>
      <c r="F760" s="149" t="s">
        <v>3726</v>
      </c>
      <c r="G760" s="149" t="s">
        <v>3867</v>
      </c>
      <c r="H760" s="149" t="s">
        <v>3868</v>
      </c>
      <c r="I760" s="149" t="s">
        <v>3869</v>
      </c>
      <c r="J760" s="149" t="s">
        <v>3870</v>
      </c>
      <c r="K760" s="149"/>
      <c r="L760" s="149" t="s">
        <v>262</v>
      </c>
      <c r="M760" s="149"/>
      <c r="N760" s="149" t="s">
        <v>263</v>
      </c>
      <c r="O760" s="149" t="s">
        <v>214</v>
      </c>
      <c r="P760" s="149" t="s">
        <v>53</v>
      </c>
      <c r="Q760" s="149"/>
      <c r="R760" s="149" t="s">
        <v>3871</v>
      </c>
      <c r="S760" s="149" t="s">
        <v>3872</v>
      </c>
      <c r="T760" s="149" t="s">
        <v>3865</v>
      </c>
      <c r="U760" s="149" t="s">
        <v>267</v>
      </c>
      <c r="V760" s="149"/>
      <c r="W760" s="149"/>
      <c r="X760" s="149" t="s">
        <v>268</v>
      </c>
      <c r="Y760" s="149"/>
      <c r="Z760" s="149"/>
      <c r="AA760" s="149"/>
      <c r="AB760" s="149" t="s">
        <v>269</v>
      </c>
      <c r="AC760" s="149" t="s">
        <v>270</v>
      </c>
      <c r="AD760" s="149" t="s">
        <v>3865</v>
      </c>
      <c r="AE760" s="149" t="s">
        <v>271</v>
      </c>
      <c r="AF760" s="149"/>
      <c r="AG760" s="149" t="s">
        <v>1098</v>
      </c>
      <c r="AH760" s="149" t="s">
        <v>273</v>
      </c>
      <c r="AI760" s="158">
        <v>90</v>
      </c>
      <c r="AJ760" s="149"/>
      <c r="AK760" s="159" t="s">
        <v>274</v>
      </c>
      <c r="AL760" s="159" t="s">
        <v>274</v>
      </c>
      <c r="AM760" s="149" t="s">
        <v>274</v>
      </c>
      <c r="AN760" s="160">
        <v>4</v>
      </c>
      <c r="AO760" s="149"/>
      <c r="AP760" s="149" t="s">
        <v>274</v>
      </c>
      <c r="AQ760" s="149" t="s">
        <v>275</v>
      </c>
      <c r="AR760" s="158">
        <v>1</v>
      </c>
      <c r="AS760" s="149" t="s">
        <v>275</v>
      </c>
      <c r="AT760" s="149" t="s">
        <v>276</v>
      </c>
      <c r="AU760" s="161">
        <v>1</v>
      </c>
      <c r="AV760" s="159">
        <v>2323.93</v>
      </c>
      <c r="AW760" s="159">
        <v>92.96</v>
      </c>
      <c r="AX760" s="149" t="s">
        <v>274</v>
      </c>
      <c r="AY760" s="159">
        <v>25.56</v>
      </c>
      <c r="AZ760" s="159">
        <v>25.56</v>
      </c>
      <c r="BA760" s="159">
        <v>102.24</v>
      </c>
      <c r="BB760" s="159">
        <v>2077.64</v>
      </c>
      <c r="BC760" s="162" t="s">
        <v>274</v>
      </c>
      <c r="BD760" s="162">
        <v>0</v>
      </c>
      <c r="BE760" s="159">
        <v>246.29</v>
      </c>
      <c r="BF760" s="159">
        <v>246.29</v>
      </c>
      <c r="BG760" s="159">
        <v>2323.93</v>
      </c>
    </row>
    <row r="761" ht="28.05" customHeight="1" spans="1:59">
      <c r="A761" s="149"/>
      <c r="B761" s="149"/>
      <c r="C761" s="149"/>
      <c r="D761" s="149" t="s">
        <v>3726</v>
      </c>
      <c r="E761" s="340" t="s">
        <v>3873</v>
      </c>
      <c r="F761" s="149" t="s">
        <v>3726</v>
      </c>
      <c r="G761" s="149" t="s">
        <v>3874</v>
      </c>
      <c r="H761" s="149" t="s">
        <v>3875</v>
      </c>
      <c r="I761" s="149" t="s">
        <v>3869</v>
      </c>
      <c r="J761" s="149" t="s">
        <v>3876</v>
      </c>
      <c r="K761" s="149"/>
      <c r="L761" s="149" t="s">
        <v>262</v>
      </c>
      <c r="M761" s="149"/>
      <c r="N761" s="149" t="s">
        <v>263</v>
      </c>
      <c r="O761" s="149" t="s">
        <v>214</v>
      </c>
      <c r="P761" s="149" t="s">
        <v>53</v>
      </c>
      <c r="Q761" s="149"/>
      <c r="R761" s="149" t="s">
        <v>3871</v>
      </c>
      <c r="S761" s="149" t="s">
        <v>3872</v>
      </c>
      <c r="T761" s="149" t="s">
        <v>3865</v>
      </c>
      <c r="U761" s="149" t="s">
        <v>267</v>
      </c>
      <c r="V761" s="149"/>
      <c r="W761" s="149"/>
      <c r="X761" s="149" t="s">
        <v>268</v>
      </c>
      <c r="Y761" s="149"/>
      <c r="Z761" s="149"/>
      <c r="AA761" s="149"/>
      <c r="AB761" s="149" t="s">
        <v>269</v>
      </c>
      <c r="AC761" s="149" t="s">
        <v>270</v>
      </c>
      <c r="AD761" s="149" t="s">
        <v>3865</v>
      </c>
      <c r="AE761" s="149" t="s">
        <v>271</v>
      </c>
      <c r="AF761" s="149"/>
      <c r="AG761" s="149" t="s">
        <v>1098</v>
      </c>
      <c r="AH761" s="149" t="s">
        <v>273</v>
      </c>
      <c r="AI761" s="158">
        <v>90</v>
      </c>
      <c r="AJ761" s="149"/>
      <c r="AK761" s="159" t="s">
        <v>274</v>
      </c>
      <c r="AL761" s="159" t="s">
        <v>274</v>
      </c>
      <c r="AM761" s="149" t="s">
        <v>274</v>
      </c>
      <c r="AN761" s="160">
        <v>4</v>
      </c>
      <c r="AO761" s="149"/>
      <c r="AP761" s="149" t="s">
        <v>274</v>
      </c>
      <c r="AQ761" s="149" t="s">
        <v>275</v>
      </c>
      <c r="AR761" s="158">
        <v>1</v>
      </c>
      <c r="AS761" s="149" t="s">
        <v>275</v>
      </c>
      <c r="AT761" s="149" t="s">
        <v>276</v>
      </c>
      <c r="AU761" s="161">
        <v>1</v>
      </c>
      <c r="AV761" s="159">
        <v>222347.01</v>
      </c>
      <c r="AW761" s="159">
        <v>8893.88</v>
      </c>
      <c r="AX761" s="149" t="s">
        <v>274</v>
      </c>
      <c r="AY761" s="159">
        <v>2445.82</v>
      </c>
      <c r="AZ761" s="159">
        <v>2445.82</v>
      </c>
      <c r="BA761" s="159">
        <v>9783.28</v>
      </c>
      <c r="BB761" s="159">
        <v>198778.23</v>
      </c>
      <c r="BC761" s="162" t="s">
        <v>274</v>
      </c>
      <c r="BD761" s="162">
        <v>0</v>
      </c>
      <c r="BE761" s="159">
        <v>23568.78</v>
      </c>
      <c r="BF761" s="159">
        <v>23568.78</v>
      </c>
      <c r="BG761" s="159">
        <v>222347.01</v>
      </c>
    </row>
    <row r="762" ht="28.05" customHeight="1" spans="1:59">
      <c r="A762" s="149"/>
      <c r="B762" s="149"/>
      <c r="C762" s="149"/>
      <c r="D762" s="149" t="s">
        <v>3726</v>
      </c>
      <c r="E762" s="340" t="s">
        <v>3877</v>
      </c>
      <c r="F762" s="149" t="s">
        <v>3726</v>
      </c>
      <c r="G762" s="149" t="s">
        <v>3878</v>
      </c>
      <c r="H762" s="149" t="s">
        <v>3879</v>
      </c>
      <c r="I762" s="149" t="s">
        <v>3869</v>
      </c>
      <c r="J762" s="149" t="s">
        <v>3880</v>
      </c>
      <c r="K762" s="149"/>
      <c r="L762" s="149" t="s">
        <v>262</v>
      </c>
      <c r="M762" s="149"/>
      <c r="N762" s="149" t="s">
        <v>263</v>
      </c>
      <c r="O762" s="149" t="s">
        <v>214</v>
      </c>
      <c r="P762" s="149" t="s">
        <v>53</v>
      </c>
      <c r="Q762" s="149"/>
      <c r="R762" s="149" t="s">
        <v>3871</v>
      </c>
      <c r="S762" s="149" t="s">
        <v>3872</v>
      </c>
      <c r="T762" s="149" t="s">
        <v>3865</v>
      </c>
      <c r="U762" s="149" t="s">
        <v>267</v>
      </c>
      <c r="V762" s="149"/>
      <c r="W762" s="149"/>
      <c r="X762" s="149" t="s">
        <v>268</v>
      </c>
      <c r="Y762" s="149"/>
      <c r="Z762" s="149"/>
      <c r="AA762" s="149"/>
      <c r="AB762" s="149" t="s">
        <v>269</v>
      </c>
      <c r="AC762" s="149" t="s">
        <v>270</v>
      </c>
      <c r="AD762" s="149" t="s">
        <v>3865</v>
      </c>
      <c r="AE762" s="149" t="s">
        <v>271</v>
      </c>
      <c r="AF762" s="149"/>
      <c r="AG762" s="149" t="s">
        <v>1098</v>
      </c>
      <c r="AH762" s="149" t="s">
        <v>273</v>
      </c>
      <c r="AI762" s="158">
        <v>90</v>
      </c>
      <c r="AJ762" s="149"/>
      <c r="AK762" s="159" t="s">
        <v>274</v>
      </c>
      <c r="AL762" s="159" t="s">
        <v>274</v>
      </c>
      <c r="AM762" s="149" t="s">
        <v>274</v>
      </c>
      <c r="AN762" s="160">
        <v>4</v>
      </c>
      <c r="AO762" s="149"/>
      <c r="AP762" s="149" t="s">
        <v>274</v>
      </c>
      <c r="AQ762" s="149" t="s">
        <v>275</v>
      </c>
      <c r="AR762" s="158">
        <v>1</v>
      </c>
      <c r="AS762" s="149" t="s">
        <v>275</v>
      </c>
      <c r="AT762" s="149" t="s">
        <v>276</v>
      </c>
      <c r="AU762" s="161">
        <v>1</v>
      </c>
      <c r="AV762" s="159">
        <v>15494.87</v>
      </c>
      <c r="AW762" s="159">
        <v>619.79</v>
      </c>
      <c r="AX762" s="149" t="s">
        <v>274</v>
      </c>
      <c r="AY762" s="159">
        <v>170.43</v>
      </c>
      <c r="AZ762" s="159">
        <v>170.43</v>
      </c>
      <c r="BA762" s="159">
        <v>681.72</v>
      </c>
      <c r="BB762" s="159">
        <v>13852.47</v>
      </c>
      <c r="BC762" s="162" t="s">
        <v>274</v>
      </c>
      <c r="BD762" s="162">
        <v>0</v>
      </c>
      <c r="BE762" s="159">
        <v>1642.4</v>
      </c>
      <c r="BF762" s="159">
        <v>1642.4</v>
      </c>
      <c r="BG762" s="159">
        <v>15494.87</v>
      </c>
    </row>
    <row r="763" ht="28.05" customHeight="1" spans="1:59">
      <c r="A763" s="149"/>
      <c r="B763" s="149"/>
      <c r="C763" s="149"/>
      <c r="D763" s="149" t="s">
        <v>3726</v>
      </c>
      <c r="E763" s="340" t="s">
        <v>3881</v>
      </c>
      <c r="F763" s="149" t="s">
        <v>3726</v>
      </c>
      <c r="G763" s="149" t="s">
        <v>3882</v>
      </c>
      <c r="H763" s="149" t="s">
        <v>3883</v>
      </c>
      <c r="I763" s="149" t="s">
        <v>3884</v>
      </c>
      <c r="J763" s="149" t="s">
        <v>3885</v>
      </c>
      <c r="K763" s="149"/>
      <c r="L763" s="149" t="s">
        <v>262</v>
      </c>
      <c r="M763" s="149"/>
      <c r="N763" s="149" t="s">
        <v>263</v>
      </c>
      <c r="O763" s="149" t="s">
        <v>214</v>
      </c>
      <c r="P763" s="149" t="s">
        <v>53</v>
      </c>
      <c r="Q763" s="149"/>
      <c r="R763" s="149" t="s">
        <v>296</v>
      </c>
      <c r="S763" s="149" t="s">
        <v>3886</v>
      </c>
      <c r="T763" s="149" t="s">
        <v>3865</v>
      </c>
      <c r="U763" s="149" t="s">
        <v>267</v>
      </c>
      <c r="V763" s="149"/>
      <c r="W763" s="149"/>
      <c r="X763" s="149" t="s">
        <v>268</v>
      </c>
      <c r="Y763" s="149"/>
      <c r="Z763" s="149"/>
      <c r="AA763" s="149"/>
      <c r="AB763" s="149" t="s">
        <v>269</v>
      </c>
      <c r="AC763" s="149" t="s">
        <v>270</v>
      </c>
      <c r="AD763" s="149" t="s">
        <v>3865</v>
      </c>
      <c r="AE763" s="149" t="s">
        <v>271</v>
      </c>
      <c r="AF763" s="149"/>
      <c r="AG763" s="149" t="s">
        <v>1098</v>
      </c>
      <c r="AH763" s="149" t="s">
        <v>273</v>
      </c>
      <c r="AI763" s="158">
        <v>90</v>
      </c>
      <c r="AJ763" s="149"/>
      <c r="AK763" s="159" t="s">
        <v>274</v>
      </c>
      <c r="AL763" s="159" t="s">
        <v>274</v>
      </c>
      <c r="AM763" s="149" t="s">
        <v>274</v>
      </c>
      <c r="AN763" s="160">
        <v>4</v>
      </c>
      <c r="AO763" s="149"/>
      <c r="AP763" s="149" t="s">
        <v>274</v>
      </c>
      <c r="AQ763" s="149" t="s">
        <v>275</v>
      </c>
      <c r="AR763" s="158">
        <v>1</v>
      </c>
      <c r="AS763" s="149" t="s">
        <v>275</v>
      </c>
      <c r="AT763" s="149" t="s">
        <v>276</v>
      </c>
      <c r="AU763" s="161">
        <v>1</v>
      </c>
      <c r="AV763" s="159">
        <v>83705.84</v>
      </c>
      <c r="AW763" s="159">
        <v>3348.23</v>
      </c>
      <c r="AX763" s="149" t="s">
        <v>274</v>
      </c>
      <c r="AY763" s="159">
        <v>930.06</v>
      </c>
      <c r="AZ763" s="159">
        <v>930.06</v>
      </c>
      <c r="BA763" s="159">
        <v>3720.24</v>
      </c>
      <c r="BB763" s="159">
        <v>74777.25</v>
      </c>
      <c r="BC763" s="162" t="s">
        <v>274</v>
      </c>
      <c r="BD763" s="162">
        <v>0</v>
      </c>
      <c r="BE763" s="159">
        <v>8928.59</v>
      </c>
      <c r="BF763" s="159">
        <v>8928.59</v>
      </c>
      <c r="BG763" s="159">
        <v>83705.84</v>
      </c>
    </row>
    <row r="764" ht="28.05" customHeight="1" spans="1:59">
      <c r="A764" s="149"/>
      <c r="B764" s="149"/>
      <c r="C764" s="149"/>
      <c r="D764" s="149" t="s">
        <v>3726</v>
      </c>
      <c r="E764" s="340" t="s">
        <v>3887</v>
      </c>
      <c r="F764" s="149" t="s">
        <v>3726</v>
      </c>
      <c r="G764" s="149" t="s">
        <v>3888</v>
      </c>
      <c r="H764" s="149" t="s">
        <v>3889</v>
      </c>
      <c r="I764" s="149" t="s">
        <v>3890</v>
      </c>
      <c r="J764" s="149" t="s">
        <v>3891</v>
      </c>
      <c r="K764" s="149"/>
      <c r="L764" s="149" t="s">
        <v>262</v>
      </c>
      <c r="M764" s="149"/>
      <c r="N764" s="149" t="s">
        <v>263</v>
      </c>
      <c r="O764" s="149" t="s">
        <v>214</v>
      </c>
      <c r="P764" s="149" t="s">
        <v>53</v>
      </c>
      <c r="Q764" s="149"/>
      <c r="R764" s="149" t="s">
        <v>3892</v>
      </c>
      <c r="S764" s="149" t="s">
        <v>3893</v>
      </c>
      <c r="T764" s="149" t="s">
        <v>3865</v>
      </c>
      <c r="U764" s="149" t="s">
        <v>267</v>
      </c>
      <c r="V764" s="149"/>
      <c r="W764" s="149"/>
      <c r="X764" s="149" t="s">
        <v>336</v>
      </c>
      <c r="Y764" s="149"/>
      <c r="Z764" s="149"/>
      <c r="AA764" s="149"/>
      <c r="AB764" s="149" t="s">
        <v>269</v>
      </c>
      <c r="AC764" s="149" t="s">
        <v>270</v>
      </c>
      <c r="AD764" s="149" t="s">
        <v>3865</v>
      </c>
      <c r="AE764" s="149" t="s">
        <v>271</v>
      </c>
      <c r="AF764" s="149"/>
      <c r="AG764" s="149" t="s">
        <v>1098</v>
      </c>
      <c r="AH764" s="149" t="s">
        <v>273</v>
      </c>
      <c r="AI764" s="158">
        <v>90</v>
      </c>
      <c r="AJ764" s="149"/>
      <c r="AK764" s="159" t="s">
        <v>274</v>
      </c>
      <c r="AL764" s="159" t="s">
        <v>274</v>
      </c>
      <c r="AM764" s="149" t="s">
        <v>274</v>
      </c>
      <c r="AN764" s="160">
        <v>4</v>
      </c>
      <c r="AO764" s="149"/>
      <c r="AP764" s="149" t="s">
        <v>274</v>
      </c>
      <c r="AQ764" s="149" t="s">
        <v>275</v>
      </c>
      <c r="AR764" s="158">
        <v>1</v>
      </c>
      <c r="AS764" s="149" t="s">
        <v>275</v>
      </c>
      <c r="AT764" s="149" t="s">
        <v>276</v>
      </c>
      <c r="AU764" s="161">
        <v>1</v>
      </c>
      <c r="AV764" s="159">
        <v>29310.34</v>
      </c>
      <c r="AW764" s="159">
        <v>1172.41</v>
      </c>
      <c r="AX764" s="149" t="s">
        <v>274</v>
      </c>
      <c r="AY764" s="159">
        <v>322.44</v>
      </c>
      <c r="AZ764" s="159">
        <v>322.44</v>
      </c>
      <c r="BA764" s="159">
        <v>1289.76</v>
      </c>
      <c r="BB764" s="159">
        <v>26203.26</v>
      </c>
      <c r="BC764" s="162" t="s">
        <v>274</v>
      </c>
      <c r="BD764" s="162">
        <v>0</v>
      </c>
      <c r="BE764" s="159">
        <v>3107.08</v>
      </c>
      <c r="BF764" s="159">
        <v>3107.08</v>
      </c>
      <c r="BG764" s="159">
        <v>29310.34</v>
      </c>
    </row>
    <row r="765" ht="28.05" customHeight="1" spans="1:59">
      <c r="A765" s="149"/>
      <c r="B765" s="149"/>
      <c r="C765" s="149"/>
      <c r="D765" s="149" t="s">
        <v>3726</v>
      </c>
      <c r="E765" s="340" t="s">
        <v>3894</v>
      </c>
      <c r="F765" s="149" t="s">
        <v>3726</v>
      </c>
      <c r="G765" s="149" t="s">
        <v>3895</v>
      </c>
      <c r="H765" s="149" t="s">
        <v>3896</v>
      </c>
      <c r="I765" s="149" t="s">
        <v>3869</v>
      </c>
      <c r="J765" s="149" t="s">
        <v>3897</v>
      </c>
      <c r="K765" s="149"/>
      <c r="L765" s="149" t="s">
        <v>262</v>
      </c>
      <c r="M765" s="149"/>
      <c r="N765" s="149" t="s">
        <v>263</v>
      </c>
      <c r="O765" s="149" t="s">
        <v>214</v>
      </c>
      <c r="P765" s="149" t="s">
        <v>53</v>
      </c>
      <c r="Q765" s="149"/>
      <c r="R765" s="149" t="s">
        <v>3871</v>
      </c>
      <c r="S765" s="149" t="s">
        <v>3872</v>
      </c>
      <c r="T765" s="149" t="s">
        <v>3865</v>
      </c>
      <c r="U765" s="149" t="s">
        <v>267</v>
      </c>
      <c r="V765" s="149"/>
      <c r="W765" s="149"/>
      <c r="X765" s="149" t="s">
        <v>268</v>
      </c>
      <c r="Y765" s="149"/>
      <c r="Z765" s="149"/>
      <c r="AA765" s="149"/>
      <c r="AB765" s="149" t="s">
        <v>269</v>
      </c>
      <c r="AC765" s="149" t="s">
        <v>270</v>
      </c>
      <c r="AD765" s="149" t="s">
        <v>3865</v>
      </c>
      <c r="AE765" s="149" t="s">
        <v>271</v>
      </c>
      <c r="AF765" s="149"/>
      <c r="AG765" s="149" t="s">
        <v>1098</v>
      </c>
      <c r="AH765" s="149" t="s">
        <v>273</v>
      </c>
      <c r="AI765" s="158">
        <v>90</v>
      </c>
      <c r="AJ765" s="149"/>
      <c r="AK765" s="159" t="s">
        <v>274</v>
      </c>
      <c r="AL765" s="159" t="s">
        <v>274</v>
      </c>
      <c r="AM765" s="149" t="s">
        <v>274</v>
      </c>
      <c r="AN765" s="160">
        <v>4</v>
      </c>
      <c r="AO765" s="149"/>
      <c r="AP765" s="149" t="s">
        <v>274</v>
      </c>
      <c r="AQ765" s="149" t="s">
        <v>275</v>
      </c>
      <c r="AR765" s="158">
        <v>1</v>
      </c>
      <c r="AS765" s="149" t="s">
        <v>275</v>
      </c>
      <c r="AT765" s="149" t="s">
        <v>276</v>
      </c>
      <c r="AU765" s="161">
        <v>1</v>
      </c>
      <c r="AV765" s="159">
        <v>9296.58</v>
      </c>
      <c r="AW765" s="159">
        <v>371.86</v>
      </c>
      <c r="AX765" s="149" t="s">
        <v>274</v>
      </c>
      <c r="AY765" s="159">
        <v>102.23</v>
      </c>
      <c r="AZ765" s="159">
        <v>102.23</v>
      </c>
      <c r="BA765" s="159">
        <v>408.92</v>
      </c>
      <c r="BB765" s="159">
        <v>8311.37</v>
      </c>
      <c r="BC765" s="162" t="s">
        <v>274</v>
      </c>
      <c r="BD765" s="162">
        <v>0</v>
      </c>
      <c r="BE765" s="159">
        <v>985.21</v>
      </c>
      <c r="BF765" s="159">
        <v>985.21</v>
      </c>
      <c r="BG765" s="159">
        <v>9296.58</v>
      </c>
    </row>
    <row r="766" ht="28.05" customHeight="1" spans="1:59">
      <c r="A766" s="149"/>
      <c r="B766" s="149"/>
      <c r="C766" s="149"/>
      <c r="D766" s="149" t="s">
        <v>3726</v>
      </c>
      <c r="E766" s="340" t="s">
        <v>3898</v>
      </c>
      <c r="F766" s="149" t="s">
        <v>3726</v>
      </c>
      <c r="G766" s="149" t="s">
        <v>3899</v>
      </c>
      <c r="H766" s="149" t="s">
        <v>3900</v>
      </c>
      <c r="I766" s="149" t="s">
        <v>3901</v>
      </c>
      <c r="J766" s="149" t="s">
        <v>3902</v>
      </c>
      <c r="K766" s="149"/>
      <c r="L766" s="149" t="s">
        <v>262</v>
      </c>
      <c r="M766" s="149"/>
      <c r="N766" s="149" t="s">
        <v>263</v>
      </c>
      <c r="O766" s="149" t="s">
        <v>214</v>
      </c>
      <c r="P766" s="149" t="s">
        <v>53</v>
      </c>
      <c r="Q766" s="149"/>
      <c r="R766" s="149" t="s">
        <v>3903</v>
      </c>
      <c r="S766" s="149" t="s">
        <v>289</v>
      </c>
      <c r="T766" s="149" t="s">
        <v>3865</v>
      </c>
      <c r="U766" s="149" t="s">
        <v>267</v>
      </c>
      <c r="V766" s="149"/>
      <c r="W766" s="149"/>
      <c r="X766" s="149" t="s">
        <v>336</v>
      </c>
      <c r="Y766" s="149"/>
      <c r="Z766" s="149"/>
      <c r="AA766" s="149"/>
      <c r="AB766" s="149" t="s">
        <v>269</v>
      </c>
      <c r="AC766" s="149" t="s">
        <v>270</v>
      </c>
      <c r="AD766" s="149" t="s">
        <v>3865</v>
      </c>
      <c r="AE766" s="149" t="s">
        <v>271</v>
      </c>
      <c r="AF766" s="149"/>
      <c r="AG766" s="149" t="s">
        <v>1098</v>
      </c>
      <c r="AH766" s="149" t="s">
        <v>273</v>
      </c>
      <c r="AI766" s="158">
        <v>90</v>
      </c>
      <c r="AJ766" s="149"/>
      <c r="AK766" s="159" t="s">
        <v>274</v>
      </c>
      <c r="AL766" s="159" t="s">
        <v>274</v>
      </c>
      <c r="AM766" s="149" t="s">
        <v>274</v>
      </c>
      <c r="AN766" s="160">
        <v>4</v>
      </c>
      <c r="AO766" s="149"/>
      <c r="AP766" s="149" t="s">
        <v>274</v>
      </c>
      <c r="AQ766" s="149" t="s">
        <v>275</v>
      </c>
      <c r="AR766" s="158">
        <v>1</v>
      </c>
      <c r="AS766" s="149" t="s">
        <v>275</v>
      </c>
      <c r="AT766" s="149" t="s">
        <v>276</v>
      </c>
      <c r="AU766" s="161">
        <v>1</v>
      </c>
      <c r="AV766" s="159">
        <v>3017.24</v>
      </c>
      <c r="AW766" s="159">
        <v>120.69</v>
      </c>
      <c r="AX766" s="149" t="s">
        <v>274</v>
      </c>
      <c r="AY766" s="159">
        <v>33.21</v>
      </c>
      <c r="AZ766" s="159">
        <v>33.21</v>
      </c>
      <c r="BA766" s="159">
        <v>132.84</v>
      </c>
      <c r="BB766" s="159">
        <v>2697.29</v>
      </c>
      <c r="BC766" s="162" t="s">
        <v>274</v>
      </c>
      <c r="BD766" s="162">
        <v>0</v>
      </c>
      <c r="BE766" s="159">
        <v>319.95</v>
      </c>
      <c r="BF766" s="159">
        <v>319.95</v>
      </c>
      <c r="BG766" s="159">
        <v>3017.24</v>
      </c>
    </row>
    <row r="767" ht="28.05" customHeight="1" spans="1:59">
      <c r="A767" s="149"/>
      <c r="B767" s="149"/>
      <c r="C767" s="149"/>
      <c r="D767" s="149" t="s">
        <v>3726</v>
      </c>
      <c r="E767" s="340" t="s">
        <v>3904</v>
      </c>
      <c r="F767" s="149" t="s">
        <v>3726</v>
      </c>
      <c r="G767" s="149" t="s">
        <v>3905</v>
      </c>
      <c r="H767" s="149" t="s">
        <v>3906</v>
      </c>
      <c r="I767" s="149" t="s">
        <v>3907</v>
      </c>
      <c r="J767" s="149" t="s">
        <v>3908</v>
      </c>
      <c r="K767" s="149"/>
      <c r="L767" s="149" t="s">
        <v>262</v>
      </c>
      <c r="M767" s="149"/>
      <c r="N767" s="149" t="s">
        <v>263</v>
      </c>
      <c r="O767" s="149" t="s">
        <v>214</v>
      </c>
      <c r="P767" s="149" t="s">
        <v>53</v>
      </c>
      <c r="Q767" s="149"/>
      <c r="R767" s="149" t="s">
        <v>3903</v>
      </c>
      <c r="S767" s="149" t="s">
        <v>3893</v>
      </c>
      <c r="T767" s="149" t="s">
        <v>3865</v>
      </c>
      <c r="U767" s="149" t="s">
        <v>267</v>
      </c>
      <c r="V767" s="149"/>
      <c r="W767" s="149"/>
      <c r="X767" s="149" t="s">
        <v>336</v>
      </c>
      <c r="Y767" s="149"/>
      <c r="Z767" s="149"/>
      <c r="AA767" s="149"/>
      <c r="AB767" s="149" t="s">
        <v>269</v>
      </c>
      <c r="AC767" s="149" t="s">
        <v>270</v>
      </c>
      <c r="AD767" s="149" t="s">
        <v>3865</v>
      </c>
      <c r="AE767" s="149" t="s">
        <v>271</v>
      </c>
      <c r="AF767" s="149"/>
      <c r="AG767" s="149" t="s">
        <v>1098</v>
      </c>
      <c r="AH767" s="149" t="s">
        <v>273</v>
      </c>
      <c r="AI767" s="158">
        <v>90</v>
      </c>
      <c r="AJ767" s="149"/>
      <c r="AK767" s="159" t="s">
        <v>274</v>
      </c>
      <c r="AL767" s="159" t="s">
        <v>274</v>
      </c>
      <c r="AM767" s="149" t="s">
        <v>274</v>
      </c>
      <c r="AN767" s="160">
        <v>4</v>
      </c>
      <c r="AO767" s="149"/>
      <c r="AP767" s="149" t="s">
        <v>274</v>
      </c>
      <c r="AQ767" s="149" t="s">
        <v>275</v>
      </c>
      <c r="AR767" s="158">
        <v>1</v>
      </c>
      <c r="AS767" s="149" t="s">
        <v>275</v>
      </c>
      <c r="AT767" s="149" t="s">
        <v>276</v>
      </c>
      <c r="AU767" s="161">
        <v>1</v>
      </c>
      <c r="AV767" s="159">
        <v>24206.9</v>
      </c>
      <c r="AW767" s="159">
        <v>968.28</v>
      </c>
      <c r="AX767" s="149" t="s">
        <v>274</v>
      </c>
      <c r="AY767" s="159">
        <v>266.27</v>
      </c>
      <c r="AZ767" s="159">
        <v>266.27</v>
      </c>
      <c r="BA767" s="159">
        <v>1065.08</v>
      </c>
      <c r="BB767" s="159">
        <v>21641.03</v>
      </c>
      <c r="BC767" s="162" t="s">
        <v>274</v>
      </c>
      <c r="BD767" s="162">
        <v>0</v>
      </c>
      <c r="BE767" s="159">
        <v>2565.87</v>
      </c>
      <c r="BF767" s="159">
        <v>2565.87</v>
      </c>
      <c r="BG767" s="159">
        <v>24206.9</v>
      </c>
    </row>
    <row r="768" ht="28.05" customHeight="1" spans="1:59">
      <c r="A768" s="149"/>
      <c r="B768" s="149"/>
      <c r="C768" s="149"/>
      <c r="D768" s="149" t="s">
        <v>3726</v>
      </c>
      <c r="E768" s="340" t="s">
        <v>3909</v>
      </c>
      <c r="F768" s="149" t="s">
        <v>3726</v>
      </c>
      <c r="G768" s="149" t="s">
        <v>3910</v>
      </c>
      <c r="H768" s="149" t="s">
        <v>3911</v>
      </c>
      <c r="I768" s="149" t="s">
        <v>3912</v>
      </c>
      <c r="J768" s="149" t="s">
        <v>3913</v>
      </c>
      <c r="K768" s="149"/>
      <c r="L768" s="149" t="s">
        <v>262</v>
      </c>
      <c r="M768" s="149"/>
      <c r="N768" s="149" t="s">
        <v>263</v>
      </c>
      <c r="O768" s="149" t="s">
        <v>214</v>
      </c>
      <c r="P768" s="149" t="s">
        <v>53</v>
      </c>
      <c r="Q768" s="149"/>
      <c r="R768" s="149" t="s">
        <v>3914</v>
      </c>
      <c r="S768" s="149" t="s">
        <v>3872</v>
      </c>
      <c r="T768" s="149" t="s">
        <v>3915</v>
      </c>
      <c r="U768" s="149" t="s">
        <v>267</v>
      </c>
      <c r="V768" s="149"/>
      <c r="W768" s="149"/>
      <c r="X768" s="149" t="s">
        <v>268</v>
      </c>
      <c r="Y768" s="149"/>
      <c r="Z768" s="149"/>
      <c r="AA768" s="149"/>
      <c r="AB768" s="149" t="s">
        <v>269</v>
      </c>
      <c r="AC768" s="149" t="s">
        <v>270</v>
      </c>
      <c r="AD768" s="149" t="s">
        <v>3915</v>
      </c>
      <c r="AE768" s="149" t="s">
        <v>271</v>
      </c>
      <c r="AF768" s="149"/>
      <c r="AG768" s="149" t="s">
        <v>1098</v>
      </c>
      <c r="AH768" s="149" t="s">
        <v>273</v>
      </c>
      <c r="AI768" s="158">
        <v>10</v>
      </c>
      <c r="AJ768" s="149"/>
      <c r="AK768" s="159" t="s">
        <v>274</v>
      </c>
      <c r="AL768" s="159" t="s">
        <v>274</v>
      </c>
      <c r="AM768" s="149" t="s">
        <v>274</v>
      </c>
      <c r="AN768" s="160">
        <v>4</v>
      </c>
      <c r="AO768" s="149"/>
      <c r="AP768" s="149" t="s">
        <v>274</v>
      </c>
      <c r="AQ768" s="149" t="s">
        <v>275</v>
      </c>
      <c r="AR768" s="158">
        <v>1</v>
      </c>
      <c r="AS768" s="149" t="s">
        <v>275</v>
      </c>
      <c r="AT768" s="149" t="s">
        <v>276</v>
      </c>
      <c r="AU768" s="161">
        <v>1</v>
      </c>
      <c r="AV768" s="159">
        <v>101769.91</v>
      </c>
      <c r="AW768" s="159">
        <v>4070.8</v>
      </c>
      <c r="AX768" s="149" t="s">
        <v>274</v>
      </c>
      <c r="AY768" s="159">
        <v>1017.7</v>
      </c>
      <c r="AZ768" s="159">
        <v>1017.7</v>
      </c>
      <c r="BA768" s="159">
        <v>4070.8</v>
      </c>
      <c r="BB768" s="159">
        <v>10177</v>
      </c>
      <c r="BC768" s="162" t="s">
        <v>274</v>
      </c>
      <c r="BD768" s="162">
        <v>0</v>
      </c>
      <c r="BE768" s="159">
        <v>91592.91</v>
      </c>
      <c r="BF768" s="159">
        <v>91592.91</v>
      </c>
      <c r="BG768" s="159">
        <v>101769.91</v>
      </c>
    </row>
    <row r="769" ht="28.05" customHeight="1" spans="1:59">
      <c r="A769" s="149"/>
      <c r="B769" s="149"/>
      <c r="C769" s="149"/>
      <c r="D769" s="149" t="s">
        <v>3726</v>
      </c>
      <c r="E769" s="340" t="s">
        <v>3916</v>
      </c>
      <c r="F769" s="149" t="s">
        <v>3726</v>
      </c>
      <c r="G769" s="149" t="s">
        <v>3917</v>
      </c>
      <c r="H769" s="149" t="s">
        <v>3918</v>
      </c>
      <c r="I769" s="149" t="s">
        <v>3919</v>
      </c>
      <c r="J769" s="149" t="s">
        <v>3920</v>
      </c>
      <c r="K769" s="149"/>
      <c r="L769" s="149" t="s">
        <v>262</v>
      </c>
      <c r="M769" s="149"/>
      <c r="N769" s="149" t="s">
        <v>263</v>
      </c>
      <c r="O769" s="149" t="s">
        <v>214</v>
      </c>
      <c r="P769" s="149" t="s">
        <v>53</v>
      </c>
      <c r="Q769" s="149"/>
      <c r="R769" s="149" t="s">
        <v>3921</v>
      </c>
      <c r="S769" s="149" t="s">
        <v>3922</v>
      </c>
      <c r="T769" s="149" t="s">
        <v>3923</v>
      </c>
      <c r="U769" s="149" t="s">
        <v>267</v>
      </c>
      <c r="V769" s="149"/>
      <c r="W769" s="149"/>
      <c r="X769" s="149" t="s">
        <v>336</v>
      </c>
      <c r="Y769" s="149"/>
      <c r="Z769" s="149"/>
      <c r="AA769" s="149"/>
      <c r="AB769" s="149" t="s">
        <v>269</v>
      </c>
      <c r="AC769" s="149" t="s">
        <v>270</v>
      </c>
      <c r="AD769" s="149" t="s">
        <v>3923</v>
      </c>
      <c r="AE769" s="149" t="s">
        <v>271</v>
      </c>
      <c r="AF769" s="149"/>
      <c r="AG769" s="149" t="s">
        <v>1098</v>
      </c>
      <c r="AH769" s="149" t="s">
        <v>273</v>
      </c>
      <c r="AI769" s="158">
        <v>10</v>
      </c>
      <c r="AJ769" s="149"/>
      <c r="AK769" s="159" t="s">
        <v>274</v>
      </c>
      <c r="AL769" s="159" t="s">
        <v>274</v>
      </c>
      <c r="AM769" s="149" t="s">
        <v>274</v>
      </c>
      <c r="AN769" s="160">
        <v>4</v>
      </c>
      <c r="AO769" s="149"/>
      <c r="AP769" s="149" t="s">
        <v>274</v>
      </c>
      <c r="AQ769" s="149" t="s">
        <v>275</v>
      </c>
      <c r="AR769" s="158">
        <v>1</v>
      </c>
      <c r="AS769" s="149" t="s">
        <v>275</v>
      </c>
      <c r="AT769" s="149" t="s">
        <v>276</v>
      </c>
      <c r="AU769" s="161">
        <v>1</v>
      </c>
      <c r="AV769" s="159">
        <v>15619.47</v>
      </c>
      <c r="AW769" s="159">
        <v>624.78</v>
      </c>
      <c r="AX769" s="149" t="s">
        <v>274</v>
      </c>
      <c r="AY769" s="159">
        <v>156.19</v>
      </c>
      <c r="AZ769" s="159">
        <v>156.19</v>
      </c>
      <c r="BA769" s="159">
        <v>624.78</v>
      </c>
      <c r="BB769" s="159">
        <v>1561.92</v>
      </c>
      <c r="BC769" s="162" t="s">
        <v>274</v>
      </c>
      <c r="BD769" s="162">
        <v>0</v>
      </c>
      <c r="BE769" s="159">
        <v>14057.55</v>
      </c>
      <c r="BF769" s="159">
        <v>14057.55</v>
      </c>
      <c r="BG769" s="159">
        <v>15619.47</v>
      </c>
    </row>
    <row r="770" ht="28.05" customHeight="1" spans="1:59">
      <c r="A770" s="149"/>
      <c r="B770" s="149"/>
      <c r="C770" s="149"/>
      <c r="D770" s="149" t="s">
        <v>3726</v>
      </c>
      <c r="E770" s="340" t="s">
        <v>3924</v>
      </c>
      <c r="F770" s="149" t="s">
        <v>3726</v>
      </c>
      <c r="G770" s="149" t="s">
        <v>3925</v>
      </c>
      <c r="H770" s="149" t="s">
        <v>3926</v>
      </c>
      <c r="I770" s="149" t="s">
        <v>3869</v>
      </c>
      <c r="J770" s="149" t="s">
        <v>3927</v>
      </c>
      <c r="K770" s="149"/>
      <c r="L770" s="149" t="s">
        <v>262</v>
      </c>
      <c r="M770" s="149"/>
      <c r="N770" s="149" t="s">
        <v>263</v>
      </c>
      <c r="O770" s="149" t="s">
        <v>214</v>
      </c>
      <c r="P770" s="149" t="s">
        <v>53</v>
      </c>
      <c r="Q770" s="149"/>
      <c r="R770" s="149" t="s">
        <v>3871</v>
      </c>
      <c r="S770" s="149" t="s">
        <v>3872</v>
      </c>
      <c r="T770" s="149" t="s">
        <v>3865</v>
      </c>
      <c r="U770" s="149" t="s">
        <v>267</v>
      </c>
      <c r="V770" s="149"/>
      <c r="W770" s="149"/>
      <c r="X770" s="149" t="s">
        <v>268</v>
      </c>
      <c r="Y770" s="149"/>
      <c r="Z770" s="149"/>
      <c r="AA770" s="149"/>
      <c r="AB770" s="149" t="s">
        <v>269</v>
      </c>
      <c r="AC770" s="149" t="s">
        <v>270</v>
      </c>
      <c r="AD770" s="149" t="s">
        <v>3865</v>
      </c>
      <c r="AE770" s="149" t="s">
        <v>271</v>
      </c>
      <c r="AF770" s="149"/>
      <c r="AG770" s="149" t="s">
        <v>1098</v>
      </c>
      <c r="AH770" s="149" t="s">
        <v>273</v>
      </c>
      <c r="AI770" s="158">
        <v>90</v>
      </c>
      <c r="AJ770" s="149"/>
      <c r="AK770" s="159" t="s">
        <v>274</v>
      </c>
      <c r="AL770" s="159" t="s">
        <v>274</v>
      </c>
      <c r="AM770" s="149" t="s">
        <v>274</v>
      </c>
      <c r="AN770" s="160">
        <v>4</v>
      </c>
      <c r="AO770" s="149"/>
      <c r="AP770" s="149" t="s">
        <v>274</v>
      </c>
      <c r="AQ770" s="149" t="s">
        <v>275</v>
      </c>
      <c r="AR770" s="158">
        <v>1</v>
      </c>
      <c r="AS770" s="149" t="s">
        <v>275</v>
      </c>
      <c r="AT770" s="149" t="s">
        <v>276</v>
      </c>
      <c r="AU770" s="161">
        <v>1</v>
      </c>
      <c r="AV770" s="159">
        <v>15494.87</v>
      </c>
      <c r="AW770" s="159">
        <v>619.79</v>
      </c>
      <c r="AX770" s="149" t="s">
        <v>274</v>
      </c>
      <c r="AY770" s="159">
        <v>170.43</v>
      </c>
      <c r="AZ770" s="159">
        <v>170.43</v>
      </c>
      <c r="BA770" s="159">
        <v>681.72</v>
      </c>
      <c r="BB770" s="159">
        <v>13852.47</v>
      </c>
      <c r="BC770" s="162" t="s">
        <v>274</v>
      </c>
      <c r="BD770" s="162">
        <v>0</v>
      </c>
      <c r="BE770" s="159">
        <v>1642.4</v>
      </c>
      <c r="BF770" s="159">
        <v>1642.4</v>
      </c>
      <c r="BG770" s="159">
        <v>15494.87</v>
      </c>
    </row>
    <row r="771" ht="28.05" customHeight="1" spans="1:59">
      <c r="A771" s="149"/>
      <c r="B771" s="149"/>
      <c r="C771" s="149"/>
      <c r="D771" s="149" t="s">
        <v>3726</v>
      </c>
      <c r="E771" s="340" t="s">
        <v>3928</v>
      </c>
      <c r="F771" s="149" t="s">
        <v>3726</v>
      </c>
      <c r="G771" s="149" t="s">
        <v>3929</v>
      </c>
      <c r="H771" s="149" t="s">
        <v>3930</v>
      </c>
      <c r="I771" s="149" t="s">
        <v>3931</v>
      </c>
      <c r="J771" s="149" t="s">
        <v>3932</v>
      </c>
      <c r="K771" s="149"/>
      <c r="L771" s="149" t="s">
        <v>262</v>
      </c>
      <c r="M771" s="149"/>
      <c r="N771" s="149" t="s">
        <v>263</v>
      </c>
      <c r="O771" s="149" t="s">
        <v>214</v>
      </c>
      <c r="P771" s="149" t="s">
        <v>53</v>
      </c>
      <c r="Q771" s="149"/>
      <c r="R771" s="149" t="s">
        <v>3933</v>
      </c>
      <c r="S771" s="149" t="s">
        <v>793</v>
      </c>
      <c r="T771" s="149" t="s">
        <v>3915</v>
      </c>
      <c r="U771" s="149" t="s">
        <v>267</v>
      </c>
      <c r="V771" s="149"/>
      <c r="W771" s="149"/>
      <c r="X771" s="149" t="s">
        <v>268</v>
      </c>
      <c r="Y771" s="149"/>
      <c r="Z771" s="149"/>
      <c r="AA771" s="149"/>
      <c r="AB771" s="149" t="s">
        <v>269</v>
      </c>
      <c r="AC771" s="149" t="s">
        <v>270</v>
      </c>
      <c r="AD771" s="149" t="s">
        <v>3915</v>
      </c>
      <c r="AE771" s="149" t="s">
        <v>271</v>
      </c>
      <c r="AF771" s="149"/>
      <c r="AG771" s="149" t="s">
        <v>1098</v>
      </c>
      <c r="AH771" s="149" t="s">
        <v>273</v>
      </c>
      <c r="AI771" s="158">
        <v>10</v>
      </c>
      <c r="AJ771" s="149"/>
      <c r="AK771" s="159" t="s">
        <v>274</v>
      </c>
      <c r="AL771" s="159" t="s">
        <v>274</v>
      </c>
      <c r="AM771" s="149" t="s">
        <v>274</v>
      </c>
      <c r="AN771" s="160">
        <v>4</v>
      </c>
      <c r="AO771" s="149"/>
      <c r="AP771" s="149" t="s">
        <v>274</v>
      </c>
      <c r="AQ771" s="149" t="s">
        <v>275</v>
      </c>
      <c r="AR771" s="158">
        <v>1</v>
      </c>
      <c r="AS771" s="149" t="s">
        <v>275</v>
      </c>
      <c r="AT771" s="149" t="s">
        <v>276</v>
      </c>
      <c r="AU771" s="161">
        <v>1</v>
      </c>
      <c r="AV771" s="159">
        <v>228318.58</v>
      </c>
      <c r="AW771" s="159">
        <v>9132.74</v>
      </c>
      <c r="AX771" s="149" t="s">
        <v>274</v>
      </c>
      <c r="AY771" s="159">
        <v>2283.19</v>
      </c>
      <c r="AZ771" s="159">
        <v>2283.19</v>
      </c>
      <c r="BA771" s="159">
        <v>9132.76</v>
      </c>
      <c r="BB771" s="159">
        <v>22831.9</v>
      </c>
      <c r="BC771" s="162" t="s">
        <v>274</v>
      </c>
      <c r="BD771" s="162">
        <v>0</v>
      </c>
      <c r="BE771" s="159">
        <v>205486.68</v>
      </c>
      <c r="BF771" s="159">
        <v>205486.68</v>
      </c>
      <c r="BG771" s="159">
        <v>228318.58</v>
      </c>
    </row>
    <row r="772" ht="28.05" customHeight="1" spans="1:59">
      <c r="A772" s="149"/>
      <c r="B772" s="149"/>
      <c r="C772" s="149"/>
      <c r="D772" s="149" t="s">
        <v>3726</v>
      </c>
      <c r="E772" s="340" t="s">
        <v>3934</v>
      </c>
      <c r="F772" s="149" t="s">
        <v>3726</v>
      </c>
      <c r="G772" s="149" t="s">
        <v>3935</v>
      </c>
      <c r="H772" s="149" t="s">
        <v>3812</v>
      </c>
      <c r="I772" s="149" t="s">
        <v>3813</v>
      </c>
      <c r="J772" s="149" t="s">
        <v>3936</v>
      </c>
      <c r="K772" s="149"/>
      <c r="L772" s="149" t="s">
        <v>287</v>
      </c>
      <c r="M772" s="149"/>
      <c r="N772" s="149" t="s">
        <v>263</v>
      </c>
      <c r="O772" s="149" t="s">
        <v>214</v>
      </c>
      <c r="P772" s="149" t="s">
        <v>53</v>
      </c>
      <c r="Q772" s="149"/>
      <c r="R772" s="149" t="s">
        <v>2521</v>
      </c>
      <c r="S772" s="149" t="s">
        <v>3815</v>
      </c>
      <c r="T772" s="149" t="s">
        <v>3809</v>
      </c>
      <c r="U772" s="149" t="s">
        <v>267</v>
      </c>
      <c r="V772" s="149"/>
      <c r="W772" s="149"/>
      <c r="X772" s="149" t="s">
        <v>336</v>
      </c>
      <c r="Y772" s="149"/>
      <c r="Z772" s="149"/>
      <c r="AA772" s="149"/>
      <c r="AB772" s="149" t="s">
        <v>269</v>
      </c>
      <c r="AC772" s="149" t="s">
        <v>270</v>
      </c>
      <c r="AD772" s="149" t="s">
        <v>3809</v>
      </c>
      <c r="AE772" s="149" t="s">
        <v>271</v>
      </c>
      <c r="AF772" s="149"/>
      <c r="AG772" s="149" t="s">
        <v>1098</v>
      </c>
      <c r="AH772" s="149" t="s">
        <v>273</v>
      </c>
      <c r="AI772" s="158">
        <v>56</v>
      </c>
      <c r="AJ772" s="149"/>
      <c r="AK772" s="159" t="s">
        <v>274</v>
      </c>
      <c r="AL772" s="159" t="s">
        <v>274</v>
      </c>
      <c r="AM772" s="149" t="s">
        <v>274</v>
      </c>
      <c r="AN772" s="160">
        <v>4</v>
      </c>
      <c r="AO772" s="149"/>
      <c r="AP772" s="149" t="s">
        <v>274</v>
      </c>
      <c r="AQ772" s="149" t="s">
        <v>275</v>
      </c>
      <c r="AR772" s="158">
        <v>1</v>
      </c>
      <c r="AS772" s="149" t="s">
        <v>275</v>
      </c>
      <c r="AT772" s="149" t="s">
        <v>276</v>
      </c>
      <c r="AU772" s="161">
        <v>1</v>
      </c>
      <c r="AV772" s="159">
        <v>42035.4</v>
      </c>
      <c r="AW772" s="159">
        <v>1681.42</v>
      </c>
      <c r="AX772" s="149" t="s">
        <v>274</v>
      </c>
      <c r="AY772" s="159">
        <v>420.36</v>
      </c>
      <c r="AZ772" s="159">
        <v>420.36</v>
      </c>
      <c r="BA772" s="159">
        <v>1681.44</v>
      </c>
      <c r="BB772" s="159">
        <v>23539.64</v>
      </c>
      <c r="BC772" s="162" t="s">
        <v>274</v>
      </c>
      <c r="BD772" s="162">
        <v>0</v>
      </c>
      <c r="BE772" s="159">
        <v>18495.76</v>
      </c>
      <c r="BF772" s="159">
        <v>18495.76</v>
      </c>
      <c r="BG772" s="159">
        <v>42035.4</v>
      </c>
    </row>
    <row r="773" ht="28.05" customHeight="1" spans="1:59">
      <c r="A773" s="149"/>
      <c r="B773" s="149"/>
      <c r="C773" s="149"/>
      <c r="D773" s="149" t="s">
        <v>3726</v>
      </c>
      <c r="E773" s="340" t="s">
        <v>3937</v>
      </c>
      <c r="F773" s="149" t="s">
        <v>3726</v>
      </c>
      <c r="G773" s="149" t="s">
        <v>3938</v>
      </c>
      <c r="H773" s="149" t="s">
        <v>3939</v>
      </c>
      <c r="I773" s="149" t="s">
        <v>3940</v>
      </c>
      <c r="J773" s="149" t="s">
        <v>3941</v>
      </c>
      <c r="K773" s="149"/>
      <c r="L773" s="149" t="s">
        <v>287</v>
      </c>
      <c r="M773" s="149"/>
      <c r="N773" s="149" t="s">
        <v>263</v>
      </c>
      <c r="O773" s="149" t="s">
        <v>214</v>
      </c>
      <c r="P773" s="149" t="s">
        <v>53</v>
      </c>
      <c r="Q773" s="149"/>
      <c r="R773" s="149" t="s">
        <v>3831</v>
      </c>
      <c r="S773" s="149" t="s">
        <v>3815</v>
      </c>
      <c r="T773" s="149" t="s">
        <v>3809</v>
      </c>
      <c r="U773" s="149" t="s">
        <v>267</v>
      </c>
      <c r="V773" s="149"/>
      <c r="W773" s="149"/>
      <c r="X773" s="149" t="s">
        <v>336</v>
      </c>
      <c r="Y773" s="149"/>
      <c r="Z773" s="149"/>
      <c r="AA773" s="149"/>
      <c r="AB773" s="149" t="s">
        <v>269</v>
      </c>
      <c r="AC773" s="149" t="s">
        <v>270</v>
      </c>
      <c r="AD773" s="149" t="s">
        <v>3809</v>
      </c>
      <c r="AE773" s="149" t="s">
        <v>271</v>
      </c>
      <c r="AF773" s="149"/>
      <c r="AG773" s="149" t="s">
        <v>1098</v>
      </c>
      <c r="AH773" s="149" t="s">
        <v>273</v>
      </c>
      <c r="AI773" s="158">
        <v>56</v>
      </c>
      <c r="AJ773" s="149"/>
      <c r="AK773" s="159" t="s">
        <v>274</v>
      </c>
      <c r="AL773" s="159" t="s">
        <v>274</v>
      </c>
      <c r="AM773" s="149" t="s">
        <v>274</v>
      </c>
      <c r="AN773" s="160">
        <v>4</v>
      </c>
      <c r="AO773" s="149"/>
      <c r="AP773" s="149" t="s">
        <v>274</v>
      </c>
      <c r="AQ773" s="149" t="s">
        <v>275</v>
      </c>
      <c r="AR773" s="158">
        <v>1</v>
      </c>
      <c r="AS773" s="149" t="s">
        <v>275</v>
      </c>
      <c r="AT773" s="149" t="s">
        <v>276</v>
      </c>
      <c r="AU773" s="161">
        <v>1</v>
      </c>
      <c r="AV773" s="159">
        <v>2000</v>
      </c>
      <c r="AW773" s="159">
        <v>80</v>
      </c>
      <c r="AX773" s="149" t="s">
        <v>274</v>
      </c>
      <c r="AY773" s="159">
        <v>20</v>
      </c>
      <c r="AZ773" s="159">
        <v>20</v>
      </c>
      <c r="BA773" s="159">
        <v>80</v>
      </c>
      <c r="BB773" s="159">
        <v>1120</v>
      </c>
      <c r="BC773" s="162" t="s">
        <v>274</v>
      </c>
      <c r="BD773" s="162">
        <v>0</v>
      </c>
      <c r="BE773" s="159">
        <v>880</v>
      </c>
      <c r="BF773" s="159">
        <v>880</v>
      </c>
      <c r="BG773" s="159">
        <v>2000</v>
      </c>
    </row>
    <row r="774" ht="28.05" customHeight="1" spans="1:59">
      <c r="A774" s="149"/>
      <c r="B774" s="149"/>
      <c r="C774" s="149"/>
      <c r="D774" s="149" t="s">
        <v>3726</v>
      </c>
      <c r="E774" s="340" t="s">
        <v>3942</v>
      </c>
      <c r="F774" s="149" t="s">
        <v>3726</v>
      </c>
      <c r="G774" s="149" t="s">
        <v>3943</v>
      </c>
      <c r="H774" s="149" t="s">
        <v>3812</v>
      </c>
      <c r="I774" s="149" t="s">
        <v>3944</v>
      </c>
      <c r="J774" s="149" t="s">
        <v>3945</v>
      </c>
      <c r="K774" s="149"/>
      <c r="L774" s="149" t="s">
        <v>287</v>
      </c>
      <c r="M774" s="149"/>
      <c r="N774" s="149" t="s">
        <v>263</v>
      </c>
      <c r="O774" s="149" t="s">
        <v>214</v>
      </c>
      <c r="P774" s="149" t="s">
        <v>53</v>
      </c>
      <c r="Q774" s="149"/>
      <c r="R774" s="149" t="s">
        <v>2521</v>
      </c>
      <c r="S774" s="149" t="s">
        <v>3815</v>
      </c>
      <c r="T774" s="149" t="s">
        <v>3809</v>
      </c>
      <c r="U774" s="149" t="s">
        <v>267</v>
      </c>
      <c r="V774" s="149"/>
      <c r="W774" s="149"/>
      <c r="X774" s="149" t="s">
        <v>336</v>
      </c>
      <c r="Y774" s="149"/>
      <c r="Z774" s="149"/>
      <c r="AA774" s="149"/>
      <c r="AB774" s="149" t="s">
        <v>269</v>
      </c>
      <c r="AC774" s="149" t="s">
        <v>270</v>
      </c>
      <c r="AD774" s="149" t="s">
        <v>3809</v>
      </c>
      <c r="AE774" s="149" t="s">
        <v>271</v>
      </c>
      <c r="AF774" s="149"/>
      <c r="AG774" s="149" t="s">
        <v>1098</v>
      </c>
      <c r="AH774" s="149" t="s">
        <v>273</v>
      </c>
      <c r="AI774" s="158">
        <v>56</v>
      </c>
      <c r="AJ774" s="149"/>
      <c r="AK774" s="159" t="s">
        <v>274</v>
      </c>
      <c r="AL774" s="159" t="s">
        <v>274</v>
      </c>
      <c r="AM774" s="149" t="s">
        <v>274</v>
      </c>
      <c r="AN774" s="160">
        <v>4</v>
      </c>
      <c r="AO774" s="149"/>
      <c r="AP774" s="149" t="s">
        <v>274</v>
      </c>
      <c r="AQ774" s="149" t="s">
        <v>275</v>
      </c>
      <c r="AR774" s="158">
        <v>1</v>
      </c>
      <c r="AS774" s="149" t="s">
        <v>275</v>
      </c>
      <c r="AT774" s="149" t="s">
        <v>276</v>
      </c>
      <c r="AU774" s="161">
        <v>1</v>
      </c>
      <c r="AV774" s="159">
        <v>20849.56</v>
      </c>
      <c r="AW774" s="159">
        <v>833.98</v>
      </c>
      <c r="AX774" s="149" t="s">
        <v>274</v>
      </c>
      <c r="AY774" s="159">
        <v>208.49</v>
      </c>
      <c r="AZ774" s="159">
        <v>208.49</v>
      </c>
      <c r="BA774" s="159">
        <v>833.96</v>
      </c>
      <c r="BB774" s="159">
        <v>11675.96</v>
      </c>
      <c r="BC774" s="162" t="s">
        <v>274</v>
      </c>
      <c r="BD774" s="162">
        <v>0</v>
      </c>
      <c r="BE774" s="159">
        <v>9173.6</v>
      </c>
      <c r="BF774" s="159">
        <v>9173.6</v>
      </c>
      <c r="BG774" s="159">
        <v>20849.56</v>
      </c>
    </row>
    <row r="775" ht="28.05" customHeight="1" spans="1:59">
      <c r="A775" s="149"/>
      <c r="B775" s="149"/>
      <c r="C775" s="149"/>
      <c r="D775" s="149" t="s">
        <v>3726</v>
      </c>
      <c r="E775" s="340" t="s">
        <v>3946</v>
      </c>
      <c r="F775" s="149" t="s">
        <v>3726</v>
      </c>
      <c r="G775" s="149" t="s">
        <v>3947</v>
      </c>
      <c r="H775" s="149" t="s">
        <v>3812</v>
      </c>
      <c r="I775" s="149" t="s">
        <v>3813</v>
      </c>
      <c r="J775" s="149" t="s">
        <v>3948</v>
      </c>
      <c r="K775" s="149"/>
      <c r="L775" s="149" t="s">
        <v>287</v>
      </c>
      <c r="M775" s="149"/>
      <c r="N775" s="149" t="s">
        <v>263</v>
      </c>
      <c r="O775" s="149" t="s">
        <v>214</v>
      </c>
      <c r="P775" s="149" t="s">
        <v>53</v>
      </c>
      <c r="Q775" s="149"/>
      <c r="R775" s="149" t="s">
        <v>3921</v>
      </c>
      <c r="S775" s="149" t="s">
        <v>3815</v>
      </c>
      <c r="T775" s="149" t="s">
        <v>3809</v>
      </c>
      <c r="U775" s="149" t="s">
        <v>267</v>
      </c>
      <c r="V775" s="149"/>
      <c r="W775" s="149"/>
      <c r="X775" s="149" t="s">
        <v>336</v>
      </c>
      <c r="Y775" s="149"/>
      <c r="Z775" s="149"/>
      <c r="AA775" s="149"/>
      <c r="AB775" s="149" t="s">
        <v>269</v>
      </c>
      <c r="AC775" s="149" t="s">
        <v>270</v>
      </c>
      <c r="AD775" s="149" t="s">
        <v>3809</v>
      </c>
      <c r="AE775" s="149" t="s">
        <v>271</v>
      </c>
      <c r="AF775" s="149"/>
      <c r="AG775" s="149" t="s">
        <v>1098</v>
      </c>
      <c r="AH775" s="149" t="s">
        <v>273</v>
      </c>
      <c r="AI775" s="158">
        <v>56</v>
      </c>
      <c r="AJ775" s="149"/>
      <c r="AK775" s="159" t="s">
        <v>274</v>
      </c>
      <c r="AL775" s="159" t="s">
        <v>274</v>
      </c>
      <c r="AM775" s="149" t="s">
        <v>274</v>
      </c>
      <c r="AN775" s="160">
        <v>4</v>
      </c>
      <c r="AO775" s="149"/>
      <c r="AP775" s="149" t="s">
        <v>274</v>
      </c>
      <c r="AQ775" s="149" t="s">
        <v>275</v>
      </c>
      <c r="AR775" s="158">
        <v>1</v>
      </c>
      <c r="AS775" s="149" t="s">
        <v>275</v>
      </c>
      <c r="AT775" s="149" t="s">
        <v>276</v>
      </c>
      <c r="AU775" s="161">
        <v>1</v>
      </c>
      <c r="AV775" s="159">
        <v>42035.4</v>
      </c>
      <c r="AW775" s="159">
        <v>1681.42</v>
      </c>
      <c r="AX775" s="149" t="s">
        <v>274</v>
      </c>
      <c r="AY775" s="159">
        <v>420.36</v>
      </c>
      <c r="AZ775" s="159">
        <v>420.36</v>
      </c>
      <c r="BA775" s="159">
        <v>1681.44</v>
      </c>
      <c r="BB775" s="159">
        <v>23539.64</v>
      </c>
      <c r="BC775" s="162" t="s">
        <v>274</v>
      </c>
      <c r="BD775" s="162">
        <v>0</v>
      </c>
      <c r="BE775" s="159">
        <v>18495.76</v>
      </c>
      <c r="BF775" s="159">
        <v>18495.76</v>
      </c>
      <c r="BG775" s="159">
        <v>42035.4</v>
      </c>
    </row>
    <row r="776" ht="28.05" customHeight="1" spans="1:59">
      <c r="A776" s="149"/>
      <c r="B776" s="149"/>
      <c r="C776" s="149"/>
      <c r="D776" s="149" t="s">
        <v>3726</v>
      </c>
      <c r="E776" s="340" t="s">
        <v>3949</v>
      </c>
      <c r="F776" s="149" t="s">
        <v>3726</v>
      </c>
      <c r="G776" s="149" t="s">
        <v>3950</v>
      </c>
      <c r="H776" s="149" t="s">
        <v>3812</v>
      </c>
      <c r="I776" s="149" t="s">
        <v>3813</v>
      </c>
      <c r="J776" s="149" t="s">
        <v>3951</v>
      </c>
      <c r="K776" s="149"/>
      <c r="L776" s="149" t="s">
        <v>287</v>
      </c>
      <c r="M776" s="149"/>
      <c r="N776" s="149" t="s">
        <v>263</v>
      </c>
      <c r="O776" s="149" t="s">
        <v>214</v>
      </c>
      <c r="P776" s="149" t="s">
        <v>53</v>
      </c>
      <c r="Q776" s="149"/>
      <c r="R776" s="149" t="s">
        <v>3952</v>
      </c>
      <c r="S776" s="149" t="s">
        <v>3815</v>
      </c>
      <c r="T776" s="149" t="s">
        <v>3809</v>
      </c>
      <c r="U776" s="149" t="s">
        <v>267</v>
      </c>
      <c r="V776" s="149"/>
      <c r="W776" s="149"/>
      <c r="X776" s="149" t="s">
        <v>336</v>
      </c>
      <c r="Y776" s="149"/>
      <c r="Z776" s="149"/>
      <c r="AA776" s="149"/>
      <c r="AB776" s="149" t="s">
        <v>269</v>
      </c>
      <c r="AC776" s="149" t="s">
        <v>270</v>
      </c>
      <c r="AD776" s="149" t="s">
        <v>3809</v>
      </c>
      <c r="AE776" s="149" t="s">
        <v>271</v>
      </c>
      <c r="AF776" s="149"/>
      <c r="AG776" s="149" t="s">
        <v>1098</v>
      </c>
      <c r="AH776" s="149" t="s">
        <v>273</v>
      </c>
      <c r="AI776" s="158">
        <v>56</v>
      </c>
      <c r="AJ776" s="149"/>
      <c r="AK776" s="159" t="s">
        <v>274</v>
      </c>
      <c r="AL776" s="159" t="s">
        <v>274</v>
      </c>
      <c r="AM776" s="149" t="s">
        <v>274</v>
      </c>
      <c r="AN776" s="160">
        <v>4</v>
      </c>
      <c r="AO776" s="149"/>
      <c r="AP776" s="149" t="s">
        <v>274</v>
      </c>
      <c r="AQ776" s="149" t="s">
        <v>275</v>
      </c>
      <c r="AR776" s="158">
        <v>1</v>
      </c>
      <c r="AS776" s="149" t="s">
        <v>275</v>
      </c>
      <c r="AT776" s="149" t="s">
        <v>276</v>
      </c>
      <c r="AU776" s="161">
        <v>1</v>
      </c>
      <c r="AV776" s="159">
        <v>42035.4</v>
      </c>
      <c r="AW776" s="159">
        <v>1681.42</v>
      </c>
      <c r="AX776" s="149" t="s">
        <v>274</v>
      </c>
      <c r="AY776" s="159">
        <v>420.36</v>
      </c>
      <c r="AZ776" s="159">
        <v>420.36</v>
      </c>
      <c r="BA776" s="159">
        <v>1681.44</v>
      </c>
      <c r="BB776" s="159">
        <v>23539.64</v>
      </c>
      <c r="BC776" s="162" t="s">
        <v>274</v>
      </c>
      <c r="BD776" s="162">
        <v>0</v>
      </c>
      <c r="BE776" s="159">
        <v>18495.76</v>
      </c>
      <c r="BF776" s="159">
        <v>18495.76</v>
      </c>
      <c r="BG776" s="159">
        <v>42035.4</v>
      </c>
    </row>
    <row r="777" ht="28.05" customHeight="1" spans="1:59">
      <c r="A777" s="149"/>
      <c r="B777" s="149"/>
      <c r="C777" s="149"/>
      <c r="D777" s="149" t="s">
        <v>3726</v>
      </c>
      <c r="E777" s="340" t="s">
        <v>3953</v>
      </c>
      <c r="F777" s="149" t="s">
        <v>3726</v>
      </c>
      <c r="G777" s="149" t="s">
        <v>3954</v>
      </c>
      <c r="H777" s="149" t="s">
        <v>3812</v>
      </c>
      <c r="I777" s="149" t="s">
        <v>3944</v>
      </c>
      <c r="J777" s="149" t="s">
        <v>3955</v>
      </c>
      <c r="K777" s="149"/>
      <c r="L777" s="149" t="s">
        <v>287</v>
      </c>
      <c r="M777" s="149"/>
      <c r="N777" s="149" t="s">
        <v>263</v>
      </c>
      <c r="O777" s="149" t="s">
        <v>214</v>
      </c>
      <c r="P777" s="149" t="s">
        <v>53</v>
      </c>
      <c r="Q777" s="149"/>
      <c r="R777" s="149" t="s">
        <v>3952</v>
      </c>
      <c r="S777" s="149" t="s">
        <v>3815</v>
      </c>
      <c r="T777" s="149" t="s">
        <v>3809</v>
      </c>
      <c r="U777" s="149" t="s">
        <v>267</v>
      </c>
      <c r="V777" s="149"/>
      <c r="W777" s="149"/>
      <c r="X777" s="149" t="s">
        <v>336</v>
      </c>
      <c r="Y777" s="149"/>
      <c r="Z777" s="149"/>
      <c r="AA777" s="149"/>
      <c r="AB777" s="149" t="s">
        <v>269</v>
      </c>
      <c r="AC777" s="149" t="s">
        <v>270</v>
      </c>
      <c r="AD777" s="149" t="s">
        <v>3809</v>
      </c>
      <c r="AE777" s="149" t="s">
        <v>271</v>
      </c>
      <c r="AF777" s="149"/>
      <c r="AG777" s="149" t="s">
        <v>1098</v>
      </c>
      <c r="AH777" s="149" t="s">
        <v>273</v>
      </c>
      <c r="AI777" s="158">
        <v>56</v>
      </c>
      <c r="AJ777" s="149"/>
      <c r="AK777" s="159" t="s">
        <v>274</v>
      </c>
      <c r="AL777" s="159" t="s">
        <v>274</v>
      </c>
      <c r="AM777" s="149" t="s">
        <v>274</v>
      </c>
      <c r="AN777" s="160">
        <v>4</v>
      </c>
      <c r="AO777" s="149"/>
      <c r="AP777" s="149" t="s">
        <v>274</v>
      </c>
      <c r="AQ777" s="149" t="s">
        <v>275</v>
      </c>
      <c r="AR777" s="158">
        <v>1</v>
      </c>
      <c r="AS777" s="149" t="s">
        <v>275</v>
      </c>
      <c r="AT777" s="149" t="s">
        <v>276</v>
      </c>
      <c r="AU777" s="161">
        <v>1</v>
      </c>
      <c r="AV777" s="159">
        <v>20849.56</v>
      </c>
      <c r="AW777" s="159">
        <v>833.98</v>
      </c>
      <c r="AX777" s="149" t="s">
        <v>274</v>
      </c>
      <c r="AY777" s="159">
        <v>208.49</v>
      </c>
      <c r="AZ777" s="159">
        <v>208.49</v>
      </c>
      <c r="BA777" s="159">
        <v>833.96</v>
      </c>
      <c r="BB777" s="159">
        <v>11675.96</v>
      </c>
      <c r="BC777" s="162" t="s">
        <v>274</v>
      </c>
      <c r="BD777" s="162">
        <v>0</v>
      </c>
      <c r="BE777" s="159">
        <v>9173.6</v>
      </c>
      <c r="BF777" s="159">
        <v>9173.6</v>
      </c>
      <c r="BG777" s="159">
        <v>20849.56</v>
      </c>
    </row>
    <row r="778" ht="28.05" customHeight="1" spans="1:59">
      <c r="A778" s="149"/>
      <c r="B778" s="149"/>
      <c r="C778" s="149"/>
      <c r="D778" s="149" t="s">
        <v>3726</v>
      </c>
      <c r="E778" s="340" t="s">
        <v>3956</v>
      </c>
      <c r="F778" s="149" t="s">
        <v>3726</v>
      </c>
      <c r="G778" s="149" t="s">
        <v>3957</v>
      </c>
      <c r="H778" s="149" t="s">
        <v>3939</v>
      </c>
      <c r="I778" s="149" t="s">
        <v>3940</v>
      </c>
      <c r="J778" s="149" t="s">
        <v>3958</v>
      </c>
      <c r="K778" s="149"/>
      <c r="L778" s="149" t="s">
        <v>287</v>
      </c>
      <c r="M778" s="149"/>
      <c r="N778" s="149" t="s">
        <v>263</v>
      </c>
      <c r="O778" s="149" t="s">
        <v>214</v>
      </c>
      <c r="P778" s="149" t="s">
        <v>53</v>
      </c>
      <c r="Q778" s="149"/>
      <c r="R778" s="149" t="s">
        <v>3831</v>
      </c>
      <c r="S778" s="149" t="s">
        <v>3815</v>
      </c>
      <c r="T778" s="149" t="s">
        <v>3809</v>
      </c>
      <c r="U778" s="149" t="s">
        <v>267</v>
      </c>
      <c r="V778" s="149"/>
      <c r="W778" s="149"/>
      <c r="X778" s="149" t="s">
        <v>336</v>
      </c>
      <c r="Y778" s="149"/>
      <c r="Z778" s="149"/>
      <c r="AA778" s="149"/>
      <c r="AB778" s="149" t="s">
        <v>269</v>
      </c>
      <c r="AC778" s="149" t="s">
        <v>270</v>
      </c>
      <c r="AD778" s="149" t="s">
        <v>3809</v>
      </c>
      <c r="AE778" s="149" t="s">
        <v>271</v>
      </c>
      <c r="AF778" s="149"/>
      <c r="AG778" s="149" t="s">
        <v>1098</v>
      </c>
      <c r="AH778" s="149" t="s">
        <v>273</v>
      </c>
      <c r="AI778" s="158">
        <v>56</v>
      </c>
      <c r="AJ778" s="149"/>
      <c r="AK778" s="159" t="s">
        <v>274</v>
      </c>
      <c r="AL778" s="159" t="s">
        <v>274</v>
      </c>
      <c r="AM778" s="149" t="s">
        <v>274</v>
      </c>
      <c r="AN778" s="160">
        <v>4</v>
      </c>
      <c r="AO778" s="149"/>
      <c r="AP778" s="149" t="s">
        <v>274</v>
      </c>
      <c r="AQ778" s="149" t="s">
        <v>275</v>
      </c>
      <c r="AR778" s="158">
        <v>1</v>
      </c>
      <c r="AS778" s="149" t="s">
        <v>275</v>
      </c>
      <c r="AT778" s="149" t="s">
        <v>276</v>
      </c>
      <c r="AU778" s="161">
        <v>1</v>
      </c>
      <c r="AV778" s="159">
        <v>2000</v>
      </c>
      <c r="AW778" s="159">
        <v>80</v>
      </c>
      <c r="AX778" s="149" t="s">
        <v>274</v>
      </c>
      <c r="AY778" s="159">
        <v>20</v>
      </c>
      <c r="AZ778" s="159">
        <v>20</v>
      </c>
      <c r="BA778" s="159">
        <v>80</v>
      </c>
      <c r="BB778" s="159">
        <v>1120</v>
      </c>
      <c r="BC778" s="162" t="s">
        <v>274</v>
      </c>
      <c r="BD778" s="162">
        <v>0</v>
      </c>
      <c r="BE778" s="159">
        <v>880</v>
      </c>
      <c r="BF778" s="159">
        <v>880</v>
      </c>
      <c r="BG778" s="159">
        <v>2000</v>
      </c>
    </row>
    <row r="779" ht="28.05" customHeight="1" spans="1:59">
      <c r="A779" s="149"/>
      <c r="B779" s="149"/>
      <c r="C779" s="149"/>
      <c r="D779" s="149" t="s">
        <v>3726</v>
      </c>
      <c r="E779" s="340" t="s">
        <v>3959</v>
      </c>
      <c r="F779" s="149" t="s">
        <v>3726</v>
      </c>
      <c r="G779" s="149" t="s">
        <v>3960</v>
      </c>
      <c r="H779" s="149" t="s">
        <v>3812</v>
      </c>
      <c r="I779" s="149" t="s">
        <v>3944</v>
      </c>
      <c r="J779" s="149" t="s">
        <v>3961</v>
      </c>
      <c r="K779" s="149"/>
      <c r="L779" s="149" t="s">
        <v>287</v>
      </c>
      <c r="M779" s="149"/>
      <c r="N779" s="149" t="s">
        <v>263</v>
      </c>
      <c r="O779" s="149" t="s">
        <v>214</v>
      </c>
      <c r="P779" s="149" t="s">
        <v>53</v>
      </c>
      <c r="Q779" s="149"/>
      <c r="R779" s="149" t="s">
        <v>3921</v>
      </c>
      <c r="S779" s="149" t="s">
        <v>3815</v>
      </c>
      <c r="T779" s="149" t="s">
        <v>3809</v>
      </c>
      <c r="U779" s="149" t="s">
        <v>267</v>
      </c>
      <c r="V779" s="149"/>
      <c r="W779" s="149"/>
      <c r="X779" s="149" t="s">
        <v>336</v>
      </c>
      <c r="Y779" s="149"/>
      <c r="Z779" s="149"/>
      <c r="AA779" s="149"/>
      <c r="AB779" s="149" t="s">
        <v>269</v>
      </c>
      <c r="AC779" s="149" t="s">
        <v>270</v>
      </c>
      <c r="AD779" s="149" t="s">
        <v>3809</v>
      </c>
      <c r="AE779" s="149" t="s">
        <v>271</v>
      </c>
      <c r="AF779" s="149"/>
      <c r="AG779" s="149" t="s">
        <v>1098</v>
      </c>
      <c r="AH779" s="149" t="s">
        <v>273</v>
      </c>
      <c r="AI779" s="158">
        <v>56</v>
      </c>
      <c r="AJ779" s="149"/>
      <c r="AK779" s="159" t="s">
        <v>274</v>
      </c>
      <c r="AL779" s="159" t="s">
        <v>274</v>
      </c>
      <c r="AM779" s="149" t="s">
        <v>274</v>
      </c>
      <c r="AN779" s="160">
        <v>4</v>
      </c>
      <c r="AO779" s="149"/>
      <c r="AP779" s="149" t="s">
        <v>274</v>
      </c>
      <c r="AQ779" s="149" t="s">
        <v>275</v>
      </c>
      <c r="AR779" s="158">
        <v>1</v>
      </c>
      <c r="AS779" s="149" t="s">
        <v>275</v>
      </c>
      <c r="AT779" s="149" t="s">
        <v>276</v>
      </c>
      <c r="AU779" s="161">
        <v>1</v>
      </c>
      <c r="AV779" s="159">
        <v>20849.56</v>
      </c>
      <c r="AW779" s="159">
        <v>833.98</v>
      </c>
      <c r="AX779" s="149" t="s">
        <v>274</v>
      </c>
      <c r="AY779" s="159">
        <v>208.49</v>
      </c>
      <c r="AZ779" s="159">
        <v>208.49</v>
      </c>
      <c r="BA779" s="159">
        <v>833.96</v>
      </c>
      <c r="BB779" s="159">
        <v>11675.96</v>
      </c>
      <c r="BC779" s="162" t="s">
        <v>274</v>
      </c>
      <c r="BD779" s="162">
        <v>0</v>
      </c>
      <c r="BE779" s="159">
        <v>9173.6</v>
      </c>
      <c r="BF779" s="159">
        <v>9173.6</v>
      </c>
      <c r="BG779" s="159">
        <v>20849.56</v>
      </c>
    </row>
    <row r="780" ht="28.05" customHeight="1" spans="1:59">
      <c r="A780" s="149"/>
      <c r="B780" s="149"/>
      <c r="C780" s="149"/>
      <c r="D780" s="149" t="s">
        <v>3726</v>
      </c>
      <c r="E780" s="340" t="s">
        <v>3962</v>
      </c>
      <c r="F780" s="149" t="s">
        <v>3726</v>
      </c>
      <c r="G780" s="149" t="s">
        <v>3963</v>
      </c>
      <c r="H780" s="149" t="s">
        <v>3812</v>
      </c>
      <c r="I780" s="149" t="s">
        <v>3944</v>
      </c>
      <c r="J780" s="149" t="s">
        <v>3964</v>
      </c>
      <c r="K780" s="149"/>
      <c r="L780" s="149" t="s">
        <v>287</v>
      </c>
      <c r="M780" s="149"/>
      <c r="N780" s="149" t="s">
        <v>263</v>
      </c>
      <c r="O780" s="149" t="s">
        <v>214</v>
      </c>
      <c r="P780" s="149" t="s">
        <v>53</v>
      </c>
      <c r="Q780" s="149"/>
      <c r="R780" s="149" t="s">
        <v>2512</v>
      </c>
      <c r="S780" s="149" t="s">
        <v>3815</v>
      </c>
      <c r="T780" s="149" t="s">
        <v>3809</v>
      </c>
      <c r="U780" s="149" t="s">
        <v>267</v>
      </c>
      <c r="V780" s="149"/>
      <c r="W780" s="149"/>
      <c r="X780" s="149" t="s">
        <v>336</v>
      </c>
      <c r="Y780" s="149"/>
      <c r="Z780" s="149"/>
      <c r="AA780" s="149"/>
      <c r="AB780" s="149" t="s">
        <v>269</v>
      </c>
      <c r="AC780" s="149" t="s">
        <v>270</v>
      </c>
      <c r="AD780" s="149" t="s">
        <v>3809</v>
      </c>
      <c r="AE780" s="149" t="s">
        <v>271</v>
      </c>
      <c r="AF780" s="149"/>
      <c r="AG780" s="149" t="s">
        <v>1098</v>
      </c>
      <c r="AH780" s="149" t="s">
        <v>273</v>
      </c>
      <c r="AI780" s="158">
        <v>56</v>
      </c>
      <c r="AJ780" s="149"/>
      <c r="AK780" s="159" t="s">
        <v>274</v>
      </c>
      <c r="AL780" s="159" t="s">
        <v>274</v>
      </c>
      <c r="AM780" s="149" t="s">
        <v>274</v>
      </c>
      <c r="AN780" s="160">
        <v>4</v>
      </c>
      <c r="AO780" s="149"/>
      <c r="AP780" s="149" t="s">
        <v>274</v>
      </c>
      <c r="AQ780" s="149" t="s">
        <v>275</v>
      </c>
      <c r="AR780" s="158">
        <v>1</v>
      </c>
      <c r="AS780" s="149" t="s">
        <v>275</v>
      </c>
      <c r="AT780" s="149" t="s">
        <v>276</v>
      </c>
      <c r="AU780" s="161">
        <v>1</v>
      </c>
      <c r="AV780" s="159">
        <v>20849.56</v>
      </c>
      <c r="AW780" s="159">
        <v>833.98</v>
      </c>
      <c r="AX780" s="149" t="s">
        <v>274</v>
      </c>
      <c r="AY780" s="159">
        <v>208.49</v>
      </c>
      <c r="AZ780" s="159">
        <v>208.49</v>
      </c>
      <c r="BA780" s="159">
        <v>833.96</v>
      </c>
      <c r="BB780" s="159">
        <v>11675.96</v>
      </c>
      <c r="BC780" s="162" t="s">
        <v>274</v>
      </c>
      <c r="BD780" s="162">
        <v>0</v>
      </c>
      <c r="BE780" s="159">
        <v>9173.6</v>
      </c>
      <c r="BF780" s="159">
        <v>9173.6</v>
      </c>
      <c r="BG780" s="159">
        <v>20849.56</v>
      </c>
    </row>
    <row r="781" ht="28.05" customHeight="1" spans="1:59">
      <c r="A781" s="149"/>
      <c r="B781" s="149"/>
      <c r="C781" s="149"/>
      <c r="D781" s="149" t="s">
        <v>3726</v>
      </c>
      <c r="E781" s="340" t="s">
        <v>3965</v>
      </c>
      <c r="F781" s="149" t="s">
        <v>3726</v>
      </c>
      <c r="G781" s="149" t="s">
        <v>3966</v>
      </c>
      <c r="H781" s="149" t="s">
        <v>3939</v>
      </c>
      <c r="I781" s="149" t="s">
        <v>3940</v>
      </c>
      <c r="J781" s="149" t="s">
        <v>3967</v>
      </c>
      <c r="K781" s="149"/>
      <c r="L781" s="149" t="s">
        <v>287</v>
      </c>
      <c r="M781" s="149"/>
      <c r="N781" s="149" t="s">
        <v>263</v>
      </c>
      <c r="O781" s="149" t="s">
        <v>214</v>
      </c>
      <c r="P781" s="149" t="s">
        <v>53</v>
      </c>
      <c r="Q781" s="149"/>
      <c r="R781" s="149" t="s">
        <v>3831</v>
      </c>
      <c r="S781" s="149" t="s">
        <v>3815</v>
      </c>
      <c r="T781" s="149" t="s">
        <v>3809</v>
      </c>
      <c r="U781" s="149" t="s">
        <v>267</v>
      </c>
      <c r="V781" s="149"/>
      <c r="W781" s="149"/>
      <c r="X781" s="149" t="s">
        <v>336</v>
      </c>
      <c r="Y781" s="149"/>
      <c r="Z781" s="149"/>
      <c r="AA781" s="149"/>
      <c r="AB781" s="149" t="s">
        <v>269</v>
      </c>
      <c r="AC781" s="149" t="s">
        <v>270</v>
      </c>
      <c r="AD781" s="149" t="s">
        <v>3809</v>
      </c>
      <c r="AE781" s="149" t="s">
        <v>271</v>
      </c>
      <c r="AF781" s="149"/>
      <c r="AG781" s="149" t="s">
        <v>1098</v>
      </c>
      <c r="AH781" s="149" t="s">
        <v>273</v>
      </c>
      <c r="AI781" s="158">
        <v>56</v>
      </c>
      <c r="AJ781" s="149"/>
      <c r="AK781" s="159" t="s">
        <v>274</v>
      </c>
      <c r="AL781" s="159" t="s">
        <v>274</v>
      </c>
      <c r="AM781" s="149" t="s">
        <v>274</v>
      </c>
      <c r="AN781" s="160">
        <v>4</v>
      </c>
      <c r="AO781" s="149"/>
      <c r="AP781" s="149" t="s">
        <v>274</v>
      </c>
      <c r="AQ781" s="149" t="s">
        <v>275</v>
      </c>
      <c r="AR781" s="158">
        <v>1</v>
      </c>
      <c r="AS781" s="149" t="s">
        <v>275</v>
      </c>
      <c r="AT781" s="149" t="s">
        <v>276</v>
      </c>
      <c r="AU781" s="161">
        <v>1</v>
      </c>
      <c r="AV781" s="159">
        <v>2000</v>
      </c>
      <c r="AW781" s="159">
        <v>80</v>
      </c>
      <c r="AX781" s="149" t="s">
        <v>274</v>
      </c>
      <c r="AY781" s="159">
        <v>20</v>
      </c>
      <c r="AZ781" s="159">
        <v>20</v>
      </c>
      <c r="BA781" s="159">
        <v>80</v>
      </c>
      <c r="BB781" s="159">
        <v>1120</v>
      </c>
      <c r="BC781" s="162" t="s">
        <v>274</v>
      </c>
      <c r="BD781" s="162">
        <v>0</v>
      </c>
      <c r="BE781" s="159">
        <v>880</v>
      </c>
      <c r="BF781" s="159">
        <v>880</v>
      </c>
      <c r="BG781" s="159">
        <v>2000</v>
      </c>
    </row>
    <row r="782" ht="28.05" customHeight="1" spans="1:59">
      <c r="A782" s="149"/>
      <c r="B782" s="149"/>
      <c r="C782" s="149"/>
      <c r="D782" s="149" t="s">
        <v>3726</v>
      </c>
      <c r="E782" s="340" t="s">
        <v>3968</v>
      </c>
      <c r="F782" s="149" t="s">
        <v>3726</v>
      </c>
      <c r="G782" s="149" t="s">
        <v>3969</v>
      </c>
      <c r="H782" s="149" t="s">
        <v>3970</v>
      </c>
      <c r="I782" s="149" t="s">
        <v>3971</v>
      </c>
      <c r="J782" s="149" t="s">
        <v>3972</v>
      </c>
      <c r="K782" s="149"/>
      <c r="L782" s="149" t="s">
        <v>287</v>
      </c>
      <c r="M782" s="149"/>
      <c r="N782" s="149" t="s">
        <v>263</v>
      </c>
      <c r="O782" s="149" t="s">
        <v>214</v>
      </c>
      <c r="P782" s="149" t="s">
        <v>53</v>
      </c>
      <c r="Q782" s="149"/>
      <c r="R782" s="149" t="s">
        <v>3973</v>
      </c>
      <c r="S782" s="149" t="s">
        <v>3974</v>
      </c>
      <c r="T782" s="149" t="s">
        <v>3975</v>
      </c>
      <c r="U782" s="149" t="s">
        <v>267</v>
      </c>
      <c r="V782" s="149"/>
      <c r="W782" s="149"/>
      <c r="X782" s="149" t="s">
        <v>336</v>
      </c>
      <c r="Y782" s="149"/>
      <c r="Z782" s="149"/>
      <c r="AA782" s="149"/>
      <c r="AB782" s="149" t="s">
        <v>269</v>
      </c>
      <c r="AC782" s="149" t="s">
        <v>270</v>
      </c>
      <c r="AD782" s="149" t="s">
        <v>3975</v>
      </c>
      <c r="AE782" s="149" t="s">
        <v>271</v>
      </c>
      <c r="AF782" s="149"/>
      <c r="AG782" s="149" t="s">
        <v>1098</v>
      </c>
      <c r="AH782" s="149" t="s">
        <v>273</v>
      </c>
      <c r="AI782" s="158">
        <v>89</v>
      </c>
      <c r="AJ782" s="149"/>
      <c r="AK782" s="159" t="s">
        <v>274</v>
      </c>
      <c r="AL782" s="159" t="s">
        <v>274</v>
      </c>
      <c r="AM782" s="149" t="s">
        <v>274</v>
      </c>
      <c r="AN782" s="160">
        <v>4</v>
      </c>
      <c r="AO782" s="149"/>
      <c r="AP782" s="149" t="s">
        <v>274</v>
      </c>
      <c r="AQ782" s="149" t="s">
        <v>275</v>
      </c>
      <c r="AR782" s="158">
        <v>1</v>
      </c>
      <c r="AS782" s="149" t="s">
        <v>275</v>
      </c>
      <c r="AT782" s="149" t="s">
        <v>276</v>
      </c>
      <c r="AU782" s="161">
        <v>1</v>
      </c>
      <c r="AV782" s="159">
        <v>212559.87</v>
      </c>
      <c r="AW782" s="159">
        <v>8502.39</v>
      </c>
      <c r="AX782" s="149" t="s">
        <v>274</v>
      </c>
      <c r="AY782" s="159">
        <v>2924.65</v>
      </c>
      <c r="AZ782" s="159">
        <v>2924.65</v>
      </c>
      <c r="BA782" s="159">
        <v>11698.6</v>
      </c>
      <c r="BB782" s="159">
        <v>183584.91</v>
      </c>
      <c r="BC782" s="162" t="s">
        <v>274</v>
      </c>
      <c r="BD782" s="162">
        <v>0</v>
      </c>
      <c r="BE782" s="159">
        <v>28974.96</v>
      </c>
      <c r="BF782" s="159">
        <v>28974.96</v>
      </c>
      <c r="BG782" s="159">
        <v>212559.87</v>
      </c>
    </row>
    <row r="783" ht="28.05" customHeight="1" spans="1:59">
      <c r="A783" s="149"/>
      <c r="B783" s="149"/>
      <c r="C783" s="149"/>
      <c r="D783" s="149" t="s">
        <v>3726</v>
      </c>
      <c r="E783" s="340" t="s">
        <v>3976</v>
      </c>
      <c r="F783" s="149" t="s">
        <v>3726</v>
      </c>
      <c r="G783" s="149" t="s">
        <v>3977</v>
      </c>
      <c r="H783" s="149" t="s">
        <v>3978</v>
      </c>
      <c r="I783" s="149" t="s">
        <v>3979</v>
      </c>
      <c r="J783" s="149" t="s">
        <v>3980</v>
      </c>
      <c r="K783" s="149"/>
      <c r="L783" s="149" t="s">
        <v>262</v>
      </c>
      <c r="M783" s="149"/>
      <c r="N783" s="149" t="s">
        <v>263</v>
      </c>
      <c r="O783" s="149" t="s">
        <v>214</v>
      </c>
      <c r="P783" s="149" t="s">
        <v>53</v>
      </c>
      <c r="Q783" s="149"/>
      <c r="R783" s="149" t="s">
        <v>3981</v>
      </c>
      <c r="S783" s="149" t="s">
        <v>3982</v>
      </c>
      <c r="T783" s="149" t="s">
        <v>3983</v>
      </c>
      <c r="U783" s="149" t="s">
        <v>267</v>
      </c>
      <c r="V783" s="149"/>
      <c r="W783" s="149"/>
      <c r="X783" s="149" t="s">
        <v>51</v>
      </c>
      <c r="Y783" s="149"/>
      <c r="Z783" s="149"/>
      <c r="AA783" s="149"/>
      <c r="AB783" s="149" t="s">
        <v>269</v>
      </c>
      <c r="AC783" s="149" t="s">
        <v>270</v>
      </c>
      <c r="AD783" s="149" t="s">
        <v>3983</v>
      </c>
      <c r="AE783" s="149" t="s">
        <v>271</v>
      </c>
      <c r="AF783" s="149"/>
      <c r="AG783" s="149" t="s">
        <v>1098</v>
      </c>
      <c r="AH783" s="149" t="s">
        <v>273</v>
      </c>
      <c r="AI783" s="158">
        <v>9</v>
      </c>
      <c r="AJ783" s="149"/>
      <c r="AK783" s="159" t="s">
        <v>274</v>
      </c>
      <c r="AL783" s="159" t="s">
        <v>274</v>
      </c>
      <c r="AM783" s="149" t="s">
        <v>274</v>
      </c>
      <c r="AN783" s="160">
        <v>4</v>
      </c>
      <c r="AO783" s="149"/>
      <c r="AP783" s="149" t="s">
        <v>274</v>
      </c>
      <c r="AQ783" s="149" t="s">
        <v>275</v>
      </c>
      <c r="AR783" s="158">
        <v>1</v>
      </c>
      <c r="AS783" s="149" t="s">
        <v>275</v>
      </c>
      <c r="AT783" s="149" t="s">
        <v>276</v>
      </c>
      <c r="AU783" s="161">
        <v>1</v>
      </c>
      <c r="AV783" s="159">
        <v>5265.48</v>
      </c>
      <c r="AW783" s="159">
        <v>210.62</v>
      </c>
      <c r="AX783" s="149" t="s">
        <v>274</v>
      </c>
      <c r="AY783" s="159">
        <v>52.66</v>
      </c>
      <c r="AZ783" s="159">
        <v>52.66</v>
      </c>
      <c r="BA783" s="159">
        <v>210.63</v>
      </c>
      <c r="BB783" s="159">
        <v>473.88</v>
      </c>
      <c r="BC783" s="162" t="s">
        <v>274</v>
      </c>
      <c r="BD783" s="162">
        <v>0</v>
      </c>
      <c r="BE783" s="159">
        <v>4791.6</v>
      </c>
      <c r="BF783" s="159">
        <v>4791.6</v>
      </c>
      <c r="BG783" s="159">
        <v>5265.48</v>
      </c>
    </row>
    <row r="784" ht="28.05" customHeight="1" spans="1:59">
      <c r="A784" s="149"/>
      <c r="B784" s="149"/>
      <c r="C784" s="149"/>
      <c r="D784" s="149" t="s">
        <v>3726</v>
      </c>
      <c r="E784" s="340" t="s">
        <v>3984</v>
      </c>
      <c r="F784" s="149" t="s">
        <v>3726</v>
      </c>
      <c r="G784" s="149" t="s">
        <v>3985</v>
      </c>
      <c r="H784" s="149" t="s">
        <v>3978</v>
      </c>
      <c r="I784" s="149" t="s">
        <v>3979</v>
      </c>
      <c r="J784" s="149" t="s">
        <v>3986</v>
      </c>
      <c r="K784" s="149"/>
      <c r="L784" s="149" t="s">
        <v>262</v>
      </c>
      <c r="M784" s="149"/>
      <c r="N784" s="149" t="s">
        <v>263</v>
      </c>
      <c r="O784" s="149" t="s">
        <v>214</v>
      </c>
      <c r="P784" s="149" t="s">
        <v>53</v>
      </c>
      <c r="Q784" s="149"/>
      <c r="R784" s="149" t="s">
        <v>3981</v>
      </c>
      <c r="S784" s="149" t="s">
        <v>3982</v>
      </c>
      <c r="T784" s="149" t="s">
        <v>3983</v>
      </c>
      <c r="U784" s="149" t="s">
        <v>267</v>
      </c>
      <c r="V784" s="149"/>
      <c r="W784" s="149"/>
      <c r="X784" s="149" t="s">
        <v>51</v>
      </c>
      <c r="Y784" s="149"/>
      <c r="Z784" s="149"/>
      <c r="AA784" s="149"/>
      <c r="AB784" s="149" t="s">
        <v>269</v>
      </c>
      <c r="AC784" s="149" t="s">
        <v>270</v>
      </c>
      <c r="AD784" s="149" t="s">
        <v>3983</v>
      </c>
      <c r="AE784" s="149" t="s">
        <v>271</v>
      </c>
      <c r="AF784" s="149"/>
      <c r="AG784" s="149" t="s">
        <v>1098</v>
      </c>
      <c r="AH784" s="149" t="s">
        <v>273</v>
      </c>
      <c r="AI784" s="158">
        <v>9</v>
      </c>
      <c r="AJ784" s="149"/>
      <c r="AK784" s="159" t="s">
        <v>274</v>
      </c>
      <c r="AL784" s="159" t="s">
        <v>274</v>
      </c>
      <c r="AM784" s="149" t="s">
        <v>274</v>
      </c>
      <c r="AN784" s="160">
        <v>4</v>
      </c>
      <c r="AO784" s="149"/>
      <c r="AP784" s="149" t="s">
        <v>274</v>
      </c>
      <c r="AQ784" s="149" t="s">
        <v>275</v>
      </c>
      <c r="AR784" s="158">
        <v>1</v>
      </c>
      <c r="AS784" s="149" t="s">
        <v>275</v>
      </c>
      <c r="AT784" s="149" t="s">
        <v>276</v>
      </c>
      <c r="AU784" s="161">
        <v>1</v>
      </c>
      <c r="AV784" s="159">
        <v>5265.49</v>
      </c>
      <c r="AW784" s="159">
        <v>210.62</v>
      </c>
      <c r="AX784" s="149" t="s">
        <v>274</v>
      </c>
      <c r="AY784" s="159">
        <v>52.66</v>
      </c>
      <c r="AZ784" s="159">
        <v>52.66</v>
      </c>
      <c r="BA784" s="159">
        <v>210.64</v>
      </c>
      <c r="BB784" s="159">
        <v>473.89</v>
      </c>
      <c r="BC784" s="162" t="s">
        <v>274</v>
      </c>
      <c r="BD784" s="162">
        <v>0</v>
      </c>
      <c r="BE784" s="159">
        <v>4791.6</v>
      </c>
      <c r="BF784" s="159">
        <v>4791.6</v>
      </c>
      <c r="BG784" s="159">
        <v>5265.49</v>
      </c>
    </row>
    <row r="785" ht="28.05" customHeight="1" spans="1:59">
      <c r="A785" s="149"/>
      <c r="B785" s="149"/>
      <c r="C785" s="149"/>
      <c r="D785" s="149" t="s">
        <v>3726</v>
      </c>
      <c r="E785" s="340" t="s">
        <v>3987</v>
      </c>
      <c r="F785" s="149" t="s">
        <v>3726</v>
      </c>
      <c r="G785" s="149" t="s">
        <v>3988</v>
      </c>
      <c r="H785" s="149" t="s">
        <v>3970</v>
      </c>
      <c r="I785" s="149" t="s">
        <v>3971</v>
      </c>
      <c r="J785" s="149" t="s">
        <v>3989</v>
      </c>
      <c r="K785" s="149"/>
      <c r="L785" s="149" t="s">
        <v>287</v>
      </c>
      <c r="M785" s="149"/>
      <c r="N785" s="149" t="s">
        <v>263</v>
      </c>
      <c r="O785" s="149" t="s">
        <v>214</v>
      </c>
      <c r="P785" s="149" t="s">
        <v>53</v>
      </c>
      <c r="Q785" s="149"/>
      <c r="R785" s="149" t="s">
        <v>3973</v>
      </c>
      <c r="S785" s="149" t="s">
        <v>3974</v>
      </c>
      <c r="T785" s="149" t="s">
        <v>3975</v>
      </c>
      <c r="U785" s="149" t="s">
        <v>267</v>
      </c>
      <c r="V785" s="149"/>
      <c r="W785" s="149"/>
      <c r="X785" s="149" t="s">
        <v>336</v>
      </c>
      <c r="Y785" s="149"/>
      <c r="Z785" s="149"/>
      <c r="AA785" s="149"/>
      <c r="AB785" s="149" t="s">
        <v>269</v>
      </c>
      <c r="AC785" s="149" t="s">
        <v>270</v>
      </c>
      <c r="AD785" s="149" t="s">
        <v>3975</v>
      </c>
      <c r="AE785" s="149" t="s">
        <v>271</v>
      </c>
      <c r="AF785" s="149"/>
      <c r="AG785" s="149" t="s">
        <v>1098</v>
      </c>
      <c r="AH785" s="149" t="s">
        <v>273</v>
      </c>
      <c r="AI785" s="158">
        <v>89</v>
      </c>
      <c r="AJ785" s="149"/>
      <c r="AK785" s="159" t="s">
        <v>274</v>
      </c>
      <c r="AL785" s="159" t="s">
        <v>274</v>
      </c>
      <c r="AM785" s="149" t="s">
        <v>274</v>
      </c>
      <c r="AN785" s="160">
        <v>4</v>
      </c>
      <c r="AO785" s="149"/>
      <c r="AP785" s="149" t="s">
        <v>274</v>
      </c>
      <c r="AQ785" s="149" t="s">
        <v>275</v>
      </c>
      <c r="AR785" s="158">
        <v>1</v>
      </c>
      <c r="AS785" s="149" t="s">
        <v>275</v>
      </c>
      <c r="AT785" s="149" t="s">
        <v>276</v>
      </c>
      <c r="AU785" s="161">
        <v>1</v>
      </c>
      <c r="AV785" s="159">
        <v>212559.87</v>
      </c>
      <c r="AW785" s="159">
        <v>8502.39</v>
      </c>
      <c r="AX785" s="149" t="s">
        <v>274</v>
      </c>
      <c r="AY785" s="159">
        <v>2924.65</v>
      </c>
      <c r="AZ785" s="159">
        <v>2924.65</v>
      </c>
      <c r="BA785" s="159">
        <v>11698.6</v>
      </c>
      <c r="BB785" s="159">
        <v>183584.91</v>
      </c>
      <c r="BC785" s="162" t="s">
        <v>274</v>
      </c>
      <c r="BD785" s="162">
        <v>0</v>
      </c>
      <c r="BE785" s="159">
        <v>28974.96</v>
      </c>
      <c r="BF785" s="159">
        <v>28974.96</v>
      </c>
      <c r="BG785" s="159">
        <v>212559.87</v>
      </c>
    </row>
    <row r="786" ht="28.05" customHeight="1" spans="1:59">
      <c r="A786" s="149"/>
      <c r="B786" s="149"/>
      <c r="C786" s="149"/>
      <c r="D786" s="149" t="s">
        <v>3726</v>
      </c>
      <c r="E786" s="340" t="s">
        <v>3990</v>
      </c>
      <c r="F786" s="149" t="s">
        <v>3726</v>
      </c>
      <c r="G786" s="149" t="s">
        <v>3991</v>
      </c>
      <c r="H786" s="149" t="s">
        <v>3978</v>
      </c>
      <c r="I786" s="149" t="s">
        <v>3979</v>
      </c>
      <c r="J786" s="149" t="s">
        <v>3992</v>
      </c>
      <c r="K786" s="149"/>
      <c r="L786" s="149" t="s">
        <v>262</v>
      </c>
      <c r="M786" s="149"/>
      <c r="N786" s="149" t="s">
        <v>263</v>
      </c>
      <c r="O786" s="149" t="s">
        <v>214</v>
      </c>
      <c r="P786" s="149" t="s">
        <v>53</v>
      </c>
      <c r="Q786" s="149"/>
      <c r="R786" s="149" t="s">
        <v>3981</v>
      </c>
      <c r="S786" s="149" t="s">
        <v>3982</v>
      </c>
      <c r="T786" s="149" t="s">
        <v>3983</v>
      </c>
      <c r="U786" s="149" t="s">
        <v>267</v>
      </c>
      <c r="V786" s="149"/>
      <c r="W786" s="149"/>
      <c r="X786" s="149" t="s">
        <v>51</v>
      </c>
      <c r="Y786" s="149"/>
      <c r="Z786" s="149"/>
      <c r="AA786" s="149"/>
      <c r="AB786" s="149" t="s">
        <v>269</v>
      </c>
      <c r="AC786" s="149" t="s">
        <v>270</v>
      </c>
      <c r="AD786" s="149" t="s">
        <v>3983</v>
      </c>
      <c r="AE786" s="149" t="s">
        <v>271</v>
      </c>
      <c r="AF786" s="149"/>
      <c r="AG786" s="149" t="s">
        <v>1098</v>
      </c>
      <c r="AH786" s="149" t="s">
        <v>273</v>
      </c>
      <c r="AI786" s="158">
        <v>9</v>
      </c>
      <c r="AJ786" s="149"/>
      <c r="AK786" s="159" t="s">
        <v>274</v>
      </c>
      <c r="AL786" s="159" t="s">
        <v>274</v>
      </c>
      <c r="AM786" s="149" t="s">
        <v>274</v>
      </c>
      <c r="AN786" s="160">
        <v>4</v>
      </c>
      <c r="AO786" s="149"/>
      <c r="AP786" s="149" t="s">
        <v>274</v>
      </c>
      <c r="AQ786" s="149" t="s">
        <v>275</v>
      </c>
      <c r="AR786" s="158">
        <v>1</v>
      </c>
      <c r="AS786" s="149" t="s">
        <v>275</v>
      </c>
      <c r="AT786" s="149" t="s">
        <v>276</v>
      </c>
      <c r="AU786" s="161">
        <v>1</v>
      </c>
      <c r="AV786" s="159">
        <v>5265.49</v>
      </c>
      <c r="AW786" s="159">
        <v>210.62</v>
      </c>
      <c r="AX786" s="149" t="s">
        <v>274</v>
      </c>
      <c r="AY786" s="159">
        <v>52.66</v>
      </c>
      <c r="AZ786" s="159">
        <v>52.66</v>
      </c>
      <c r="BA786" s="159">
        <v>210.64</v>
      </c>
      <c r="BB786" s="159">
        <v>473.89</v>
      </c>
      <c r="BC786" s="162" t="s">
        <v>274</v>
      </c>
      <c r="BD786" s="162">
        <v>0</v>
      </c>
      <c r="BE786" s="159">
        <v>4791.6</v>
      </c>
      <c r="BF786" s="159">
        <v>4791.6</v>
      </c>
      <c r="BG786" s="159">
        <v>5265.49</v>
      </c>
    </row>
    <row r="787" ht="28.05" customHeight="1" spans="1:59">
      <c r="A787" s="149"/>
      <c r="B787" s="149"/>
      <c r="C787" s="149"/>
      <c r="D787" s="149" t="s">
        <v>3726</v>
      </c>
      <c r="E787" s="340" t="s">
        <v>3993</v>
      </c>
      <c r="F787" s="149" t="s">
        <v>3726</v>
      </c>
      <c r="G787" s="149" t="s">
        <v>3994</v>
      </c>
      <c r="H787" s="149" t="s">
        <v>3995</v>
      </c>
      <c r="I787" s="149" t="s">
        <v>3996</v>
      </c>
      <c r="J787" s="149" t="s">
        <v>3997</v>
      </c>
      <c r="K787" s="149"/>
      <c r="L787" s="149" t="s">
        <v>262</v>
      </c>
      <c r="M787" s="149"/>
      <c r="N787" s="149" t="s">
        <v>263</v>
      </c>
      <c r="O787" s="149" t="s">
        <v>214</v>
      </c>
      <c r="P787" s="149" t="s">
        <v>53</v>
      </c>
      <c r="Q787" s="149"/>
      <c r="R787" s="149" t="s">
        <v>3998</v>
      </c>
      <c r="S787" s="149" t="s">
        <v>3999</v>
      </c>
      <c r="T787" s="149" t="s">
        <v>4000</v>
      </c>
      <c r="U787" s="149" t="s">
        <v>267</v>
      </c>
      <c r="V787" s="149"/>
      <c r="W787" s="149"/>
      <c r="X787" s="149" t="s">
        <v>268</v>
      </c>
      <c r="Y787" s="149"/>
      <c r="Z787" s="149"/>
      <c r="AA787" s="149"/>
      <c r="AB787" s="149" t="s">
        <v>269</v>
      </c>
      <c r="AC787" s="149" t="s">
        <v>270</v>
      </c>
      <c r="AD787" s="149" t="s">
        <v>4000</v>
      </c>
      <c r="AE787" s="149" t="s">
        <v>271</v>
      </c>
      <c r="AF787" s="149"/>
      <c r="AG787" s="149" t="s">
        <v>1098</v>
      </c>
      <c r="AH787" s="149" t="s">
        <v>273</v>
      </c>
      <c r="AI787" s="158">
        <v>9</v>
      </c>
      <c r="AJ787" s="149"/>
      <c r="AK787" s="159" t="s">
        <v>274</v>
      </c>
      <c r="AL787" s="159" t="s">
        <v>274</v>
      </c>
      <c r="AM787" s="149" t="s">
        <v>274</v>
      </c>
      <c r="AN787" s="160">
        <v>4</v>
      </c>
      <c r="AO787" s="149"/>
      <c r="AP787" s="149" t="s">
        <v>274</v>
      </c>
      <c r="AQ787" s="149" t="s">
        <v>275</v>
      </c>
      <c r="AR787" s="158">
        <v>1</v>
      </c>
      <c r="AS787" s="149" t="s">
        <v>275</v>
      </c>
      <c r="AT787" s="149" t="s">
        <v>276</v>
      </c>
      <c r="AU787" s="161">
        <v>1</v>
      </c>
      <c r="AV787" s="159">
        <v>159292.03</v>
      </c>
      <c r="AW787" s="159">
        <v>6371.68</v>
      </c>
      <c r="AX787" s="149" t="s">
        <v>274</v>
      </c>
      <c r="AY787" s="159">
        <v>1592.92</v>
      </c>
      <c r="AZ787" s="159">
        <v>1592.92</v>
      </c>
      <c r="BA787" s="159">
        <v>6371.68</v>
      </c>
      <c r="BB787" s="159">
        <v>14336.28</v>
      </c>
      <c r="BC787" s="162" t="s">
        <v>274</v>
      </c>
      <c r="BD787" s="162">
        <v>0</v>
      </c>
      <c r="BE787" s="159">
        <v>144955.75</v>
      </c>
      <c r="BF787" s="159">
        <v>144955.75</v>
      </c>
      <c r="BG787" s="159">
        <v>159292.03</v>
      </c>
    </row>
    <row r="788" ht="28.05" customHeight="1" spans="1:59">
      <c r="A788" s="149"/>
      <c r="B788" s="149"/>
      <c r="C788" s="149"/>
      <c r="D788" s="149" t="s">
        <v>3726</v>
      </c>
      <c r="E788" s="340" t="s">
        <v>4001</v>
      </c>
      <c r="F788" s="149" t="s">
        <v>3726</v>
      </c>
      <c r="G788" s="149" t="s">
        <v>4002</v>
      </c>
      <c r="H788" s="149" t="s">
        <v>3883</v>
      </c>
      <c r="I788" s="149" t="s">
        <v>3884</v>
      </c>
      <c r="J788" s="149" t="s">
        <v>4003</v>
      </c>
      <c r="K788" s="149"/>
      <c r="L788" s="149" t="s">
        <v>262</v>
      </c>
      <c r="M788" s="149"/>
      <c r="N788" s="149" t="s">
        <v>263</v>
      </c>
      <c r="O788" s="149" t="s">
        <v>214</v>
      </c>
      <c r="P788" s="149" t="s">
        <v>53</v>
      </c>
      <c r="Q788" s="149"/>
      <c r="R788" s="149" t="s">
        <v>296</v>
      </c>
      <c r="S788" s="149" t="s">
        <v>3886</v>
      </c>
      <c r="T788" s="149" t="s">
        <v>3865</v>
      </c>
      <c r="U788" s="149" t="s">
        <v>267</v>
      </c>
      <c r="V788" s="149"/>
      <c r="W788" s="149"/>
      <c r="X788" s="149" t="s">
        <v>268</v>
      </c>
      <c r="Y788" s="149"/>
      <c r="Z788" s="149"/>
      <c r="AA788" s="149"/>
      <c r="AB788" s="149" t="s">
        <v>269</v>
      </c>
      <c r="AC788" s="149" t="s">
        <v>270</v>
      </c>
      <c r="AD788" s="149" t="s">
        <v>3865</v>
      </c>
      <c r="AE788" s="149" t="s">
        <v>271</v>
      </c>
      <c r="AF788" s="149"/>
      <c r="AG788" s="149" t="s">
        <v>1098</v>
      </c>
      <c r="AH788" s="149" t="s">
        <v>273</v>
      </c>
      <c r="AI788" s="158">
        <v>90</v>
      </c>
      <c r="AJ788" s="149"/>
      <c r="AK788" s="159" t="s">
        <v>274</v>
      </c>
      <c r="AL788" s="159" t="s">
        <v>274</v>
      </c>
      <c r="AM788" s="149" t="s">
        <v>274</v>
      </c>
      <c r="AN788" s="160">
        <v>4</v>
      </c>
      <c r="AO788" s="149"/>
      <c r="AP788" s="149" t="s">
        <v>274</v>
      </c>
      <c r="AQ788" s="149" t="s">
        <v>275</v>
      </c>
      <c r="AR788" s="158">
        <v>1</v>
      </c>
      <c r="AS788" s="149" t="s">
        <v>275</v>
      </c>
      <c r="AT788" s="149" t="s">
        <v>276</v>
      </c>
      <c r="AU788" s="161">
        <v>1</v>
      </c>
      <c r="AV788" s="159">
        <v>83705.85</v>
      </c>
      <c r="AW788" s="159">
        <v>3348.23</v>
      </c>
      <c r="AX788" s="149" t="s">
        <v>274</v>
      </c>
      <c r="AY788" s="159">
        <v>930.06</v>
      </c>
      <c r="AZ788" s="159">
        <v>930.06</v>
      </c>
      <c r="BA788" s="159">
        <v>3720.24</v>
      </c>
      <c r="BB788" s="159">
        <v>74777.25</v>
      </c>
      <c r="BC788" s="162" t="s">
        <v>274</v>
      </c>
      <c r="BD788" s="162">
        <v>0</v>
      </c>
      <c r="BE788" s="159">
        <v>8928.6</v>
      </c>
      <c r="BF788" s="159">
        <v>8928.6</v>
      </c>
      <c r="BG788" s="159">
        <v>83705.85</v>
      </c>
    </row>
    <row r="789" ht="28.05" customHeight="1" spans="1:59">
      <c r="A789" s="149"/>
      <c r="B789" s="149"/>
      <c r="C789" s="149"/>
      <c r="D789" s="149" t="s">
        <v>3726</v>
      </c>
      <c r="E789" s="340" t="s">
        <v>4004</v>
      </c>
      <c r="F789" s="149" t="s">
        <v>3726</v>
      </c>
      <c r="G789" s="149" t="s">
        <v>4005</v>
      </c>
      <c r="H789" s="149" t="s">
        <v>4006</v>
      </c>
      <c r="I789" s="149" t="s">
        <v>4007</v>
      </c>
      <c r="J789" s="149" t="s">
        <v>4008</v>
      </c>
      <c r="K789" s="149"/>
      <c r="L789" s="149" t="s">
        <v>262</v>
      </c>
      <c r="M789" s="149"/>
      <c r="N789" s="149" t="s">
        <v>263</v>
      </c>
      <c r="O789" s="149" t="s">
        <v>214</v>
      </c>
      <c r="P789" s="149" t="s">
        <v>53</v>
      </c>
      <c r="Q789" s="149"/>
      <c r="R789" s="149" t="s">
        <v>4009</v>
      </c>
      <c r="S789" s="149" t="s">
        <v>4010</v>
      </c>
      <c r="T789" s="149" t="s">
        <v>4011</v>
      </c>
      <c r="U789" s="149" t="s">
        <v>267</v>
      </c>
      <c r="V789" s="149"/>
      <c r="W789" s="149"/>
      <c r="X789" s="149" t="s">
        <v>705</v>
      </c>
      <c r="Y789" s="149"/>
      <c r="Z789" s="149"/>
      <c r="AA789" s="149"/>
      <c r="AB789" s="149" t="s">
        <v>269</v>
      </c>
      <c r="AC789" s="149" t="s">
        <v>270</v>
      </c>
      <c r="AD789" s="149" t="s">
        <v>4011</v>
      </c>
      <c r="AE789" s="149" t="s">
        <v>271</v>
      </c>
      <c r="AF789" s="149"/>
      <c r="AG789" s="149" t="s">
        <v>1098</v>
      </c>
      <c r="AH789" s="149" t="s">
        <v>273</v>
      </c>
      <c r="AI789" s="158">
        <v>90</v>
      </c>
      <c r="AJ789" s="149"/>
      <c r="AK789" s="159" t="s">
        <v>274</v>
      </c>
      <c r="AL789" s="159" t="s">
        <v>274</v>
      </c>
      <c r="AM789" s="149" t="s">
        <v>274</v>
      </c>
      <c r="AN789" s="160">
        <v>4</v>
      </c>
      <c r="AO789" s="149"/>
      <c r="AP789" s="149" t="s">
        <v>274</v>
      </c>
      <c r="AQ789" s="149" t="s">
        <v>275</v>
      </c>
      <c r="AR789" s="158">
        <v>1</v>
      </c>
      <c r="AS789" s="149" t="s">
        <v>275</v>
      </c>
      <c r="AT789" s="149" t="s">
        <v>276</v>
      </c>
      <c r="AU789" s="161">
        <v>1</v>
      </c>
      <c r="AV789" s="159">
        <v>103226.76</v>
      </c>
      <c r="AW789" s="159">
        <v>4129.07</v>
      </c>
      <c r="AX789" s="149" t="s">
        <v>274</v>
      </c>
      <c r="AY789" s="159">
        <v>1135.47</v>
      </c>
      <c r="AZ789" s="159">
        <v>1135.47</v>
      </c>
      <c r="BA789" s="159">
        <v>4541.89</v>
      </c>
      <c r="BB789" s="159">
        <v>92284.84</v>
      </c>
      <c r="BC789" s="162" t="s">
        <v>274</v>
      </c>
      <c r="BD789" s="162">
        <v>0</v>
      </c>
      <c r="BE789" s="159">
        <v>10941.92</v>
      </c>
      <c r="BF789" s="159">
        <v>10941.92</v>
      </c>
      <c r="BG789" s="159">
        <v>103226.76</v>
      </c>
    </row>
    <row r="790" ht="28.05" customHeight="1" spans="1:59">
      <c r="A790" s="149"/>
      <c r="B790" s="149"/>
      <c r="C790" s="149"/>
      <c r="D790" s="149" t="s">
        <v>3726</v>
      </c>
      <c r="E790" s="340" t="s">
        <v>4012</v>
      </c>
      <c r="F790" s="149" t="s">
        <v>3726</v>
      </c>
      <c r="G790" s="149" t="s">
        <v>4013</v>
      </c>
      <c r="H790" s="149" t="s">
        <v>3970</v>
      </c>
      <c r="I790" s="149" t="s">
        <v>3971</v>
      </c>
      <c r="J790" s="149" t="s">
        <v>4014</v>
      </c>
      <c r="K790" s="149"/>
      <c r="L790" s="149" t="s">
        <v>287</v>
      </c>
      <c r="M790" s="149"/>
      <c r="N790" s="149" t="s">
        <v>263</v>
      </c>
      <c r="O790" s="149" t="s">
        <v>214</v>
      </c>
      <c r="P790" s="149" t="s">
        <v>53</v>
      </c>
      <c r="Q790" s="149"/>
      <c r="R790" s="149" t="s">
        <v>3973</v>
      </c>
      <c r="S790" s="149" t="s">
        <v>3974</v>
      </c>
      <c r="T790" s="149" t="s">
        <v>3975</v>
      </c>
      <c r="U790" s="149" t="s">
        <v>267</v>
      </c>
      <c r="V790" s="149"/>
      <c r="W790" s="149"/>
      <c r="X790" s="149" t="s">
        <v>336</v>
      </c>
      <c r="Y790" s="149"/>
      <c r="Z790" s="149"/>
      <c r="AA790" s="149"/>
      <c r="AB790" s="149" t="s">
        <v>269</v>
      </c>
      <c r="AC790" s="149" t="s">
        <v>270</v>
      </c>
      <c r="AD790" s="149" t="s">
        <v>3975</v>
      </c>
      <c r="AE790" s="149" t="s">
        <v>271</v>
      </c>
      <c r="AF790" s="149"/>
      <c r="AG790" s="149" t="s">
        <v>1098</v>
      </c>
      <c r="AH790" s="149" t="s">
        <v>273</v>
      </c>
      <c r="AI790" s="158">
        <v>89</v>
      </c>
      <c r="AJ790" s="149"/>
      <c r="AK790" s="159" t="s">
        <v>274</v>
      </c>
      <c r="AL790" s="159" t="s">
        <v>274</v>
      </c>
      <c r="AM790" s="149" t="s">
        <v>274</v>
      </c>
      <c r="AN790" s="160">
        <v>4</v>
      </c>
      <c r="AO790" s="149"/>
      <c r="AP790" s="149" t="s">
        <v>274</v>
      </c>
      <c r="AQ790" s="149" t="s">
        <v>275</v>
      </c>
      <c r="AR790" s="158">
        <v>1</v>
      </c>
      <c r="AS790" s="149" t="s">
        <v>275</v>
      </c>
      <c r="AT790" s="149" t="s">
        <v>276</v>
      </c>
      <c r="AU790" s="161">
        <v>1</v>
      </c>
      <c r="AV790" s="159">
        <v>212559.87</v>
      </c>
      <c r="AW790" s="159">
        <v>8502.39</v>
      </c>
      <c r="AX790" s="149" t="s">
        <v>274</v>
      </c>
      <c r="AY790" s="159">
        <v>2924.65</v>
      </c>
      <c r="AZ790" s="159">
        <v>2924.65</v>
      </c>
      <c r="BA790" s="159">
        <v>11698.6</v>
      </c>
      <c r="BB790" s="159">
        <v>183584.91</v>
      </c>
      <c r="BC790" s="162" t="s">
        <v>274</v>
      </c>
      <c r="BD790" s="162">
        <v>0</v>
      </c>
      <c r="BE790" s="159">
        <v>28974.96</v>
      </c>
      <c r="BF790" s="159">
        <v>28974.96</v>
      </c>
      <c r="BG790" s="159">
        <v>212559.87</v>
      </c>
    </row>
    <row r="791" ht="28.05" customHeight="1" spans="1:59">
      <c r="A791" s="149"/>
      <c r="B791" s="149"/>
      <c r="C791" s="149"/>
      <c r="D791" s="149" t="s">
        <v>3726</v>
      </c>
      <c r="E791" s="340" t="s">
        <v>4015</v>
      </c>
      <c r="F791" s="149" t="s">
        <v>3726</v>
      </c>
      <c r="G791" s="149" t="s">
        <v>4016</v>
      </c>
      <c r="H791" s="149" t="s">
        <v>3970</v>
      </c>
      <c r="I791" s="149" t="s">
        <v>3971</v>
      </c>
      <c r="J791" s="149" t="s">
        <v>4017</v>
      </c>
      <c r="K791" s="149"/>
      <c r="L791" s="149" t="s">
        <v>287</v>
      </c>
      <c r="M791" s="149"/>
      <c r="N791" s="149" t="s">
        <v>263</v>
      </c>
      <c r="O791" s="149" t="s">
        <v>214</v>
      </c>
      <c r="P791" s="149" t="s">
        <v>53</v>
      </c>
      <c r="Q791" s="149"/>
      <c r="R791" s="149" t="s">
        <v>3973</v>
      </c>
      <c r="S791" s="149" t="s">
        <v>3974</v>
      </c>
      <c r="T791" s="149" t="s">
        <v>3975</v>
      </c>
      <c r="U791" s="149" t="s">
        <v>267</v>
      </c>
      <c r="V791" s="149"/>
      <c r="W791" s="149"/>
      <c r="X791" s="149" t="s">
        <v>336</v>
      </c>
      <c r="Y791" s="149"/>
      <c r="Z791" s="149"/>
      <c r="AA791" s="149"/>
      <c r="AB791" s="149" t="s">
        <v>269</v>
      </c>
      <c r="AC791" s="149" t="s">
        <v>270</v>
      </c>
      <c r="AD791" s="149" t="s">
        <v>3975</v>
      </c>
      <c r="AE791" s="149" t="s">
        <v>271</v>
      </c>
      <c r="AF791" s="149"/>
      <c r="AG791" s="149" t="s">
        <v>1098</v>
      </c>
      <c r="AH791" s="149" t="s">
        <v>273</v>
      </c>
      <c r="AI791" s="158">
        <v>89</v>
      </c>
      <c r="AJ791" s="149"/>
      <c r="AK791" s="159" t="s">
        <v>274</v>
      </c>
      <c r="AL791" s="159" t="s">
        <v>274</v>
      </c>
      <c r="AM791" s="149" t="s">
        <v>274</v>
      </c>
      <c r="AN791" s="160">
        <v>4</v>
      </c>
      <c r="AO791" s="149"/>
      <c r="AP791" s="149" t="s">
        <v>274</v>
      </c>
      <c r="AQ791" s="149" t="s">
        <v>275</v>
      </c>
      <c r="AR791" s="158">
        <v>1</v>
      </c>
      <c r="AS791" s="149" t="s">
        <v>275</v>
      </c>
      <c r="AT791" s="149" t="s">
        <v>276</v>
      </c>
      <c r="AU791" s="161">
        <v>1</v>
      </c>
      <c r="AV791" s="159">
        <v>212559.85</v>
      </c>
      <c r="AW791" s="159">
        <v>8502.39</v>
      </c>
      <c r="AX791" s="149" t="s">
        <v>274</v>
      </c>
      <c r="AY791" s="159">
        <v>2924.65</v>
      </c>
      <c r="AZ791" s="159">
        <v>2924.65</v>
      </c>
      <c r="BA791" s="159">
        <v>11698.6</v>
      </c>
      <c r="BB791" s="159">
        <v>183584.91</v>
      </c>
      <c r="BC791" s="162" t="s">
        <v>274</v>
      </c>
      <c r="BD791" s="162">
        <v>0</v>
      </c>
      <c r="BE791" s="159">
        <v>28974.94</v>
      </c>
      <c r="BF791" s="159">
        <v>28974.94</v>
      </c>
      <c r="BG791" s="159">
        <v>212559.85</v>
      </c>
    </row>
    <row r="792" ht="28.05" customHeight="1" spans="1:59">
      <c r="A792" s="149"/>
      <c r="B792" s="149"/>
      <c r="C792" s="149"/>
      <c r="D792" s="149" t="s">
        <v>3726</v>
      </c>
      <c r="E792" s="340" t="s">
        <v>4018</v>
      </c>
      <c r="F792" s="149" t="s">
        <v>3726</v>
      </c>
      <c r="G792" s="149" t="s">
        <v>4019</v>
      </c>
      <c r="H792" s="149" t="s">
        <v>3995</v>
      </c>
      <c r="I792" s="149" t="s">
        <v>3996</v>
      </c>
      <c r="J792" s="149" t="s">
        <v>4020</v>
      </c>
      <c r="K792" s="149"/>
      <c r="L792" s="149" t="s">
        <v>262</v>
      </c>
      <c r="M792" s="149"/>
      <c r="N792" s="149" t="s">
        <v>263</v>
      </c>
      <c r="O792" s="149" t="s">
        <v>214</v>
      </c>
      <c r="P792" s="149" t="s">
        <v>53</v>
      </c>
      <c r="Q792" s="149"/>
      <c r="R792" s="149" t="s">
        <v>3998</v>
      </c>
      <c r="S792" s="149" t="s">
        <v>3999</v>
      </c>
      <c r="T792" s="149" t="s">
        <v>4000</v>
      </c>
      <c r="U792" s="149" t="s">
        <v>267</v>
      </c>
      <c r="V792" s="149"/>
      <c r="W792" s="149"/>
      <c r="X792" s="149" t="s">
        <v>268</v>
      </c>
      <c r="Y792" s="149"/>
      <c r="Z792" s="149"/>
      <c r="AA792" s="149"/>
      <c r="AB792" s="149" t="s">
        <v>269</v>
      </c>
      <c r="AC792" s="149" t="s">
        <v>270</v>
      </c>
      <c r="AD792" s="149" t="s">
        <v>4000</v>
      </c>
      <c r="AE792" s="149" t="s">
        <v>271</v>
      </c>
      <c r="AF792" s="149"/>
      <c r="AG792" s="149" t="s">
        <v>1098</v>
      </c>
      <c r="AH792" s="149" t="s">
        <v>273</v>
      </c>
      <c r="AI792" s="158">
        <v>9</v>
      </c>
      <c r="AJ792" s="149"/>
      <c r="AK792" s="159" t="s">
        <v>274</v>
      </c>
      <c r="AL792" s="159" t="s">
        <v>274</v>
      </c>
      <c r="AM792" s="149" t="s">
        <v>274</v>
      </c>
      <c r="AN792" s="160">
        <v>4</v>
      </c>
      <c r="AO792" s="149"/>
      <c r="AP792" s="149" t="s">
        <v>274</v>
      </c>
      <c r="AQ792" s="149" t="s">
        <v>275</v>
      </c>
      <c r="AR792" s="158">
        <v>1</v>
      </c>
      <c r="AS792" s="149" t="s">
        <v>275</v>
      </c>
      <c r="AT792" s="149" t="s">
        <v>276</v>
      </c>
      <c r="AU792" s="161">
        <v>1</v>
      </c>
      <c r="AV792" s="159">
        <v>159292.04</v>
      </c>
      <c r="AW792" s="159">
        <v>6371.68</v>
      </c>
      <c r="AX792" s="149" t="s">
        <v>274</v>
      </c>
      <c r="AY792" s="159">
        <v>1592.92</v>
      </c>
      <c r="AZ792" s="159">
        <v>1592.92</v>
      </c>
      <c r="BA792" s="159">
        <v>6371.68</v>
      </c>
      <c r="BB792" s="159">
        <v>14336.28</v>
      </c>
      <c r="BC792" s="162" t="s">
        <v>274</v>
      </c>
      <c r="BD792" s="162">
        <v>0</v>
      </c>
      <c r="BE792" s="159">
        <v>144955.76</v>
      </c>
      <c r="BF792" s="159">
        <v>144955.76</v>
      </c>
      <c r="BG792" s="159">
        <v>159292.04</v>
      </c>
    </row>
    <row r="793" ht="28.05" customHeight="1" spans="1:59">
      <c r="A793" s="149"/>
      <c r="B793" s="149"/>
      <c r="C793" s="149"/>
      <c r="D793" s="149" t="s">
        <v>3726</v>
      </c>
      <c r="E793" s="340" t="s">
        <v>4021</v>
      </c>
      <c r="F793" s="149" t="s">
        <v>3726</v>
      </c>
      <c r="G793" s="149" t="s">
        <v>4022</v>
      </c>
      <c r="H793" s="149" t="s">
        <v>4023</v>
      </c>
      <c r="I793" s="149" t="s">
        <v>4024</v>
      </c>
      <c r="J793" s="149" t="s">
        <v>4025</v>
      </c>
      <c r="K793" s="149"/>
      <c r="L793" s="149" t="s">
        <v>262</v>
      </c>
      <c r="M793" s="149"/>
      <c r="N793" s="149" t="s">
        <v>263</v>
      </c>
      <c r="O793" s="149" t="s">
        <v>214</v>
      </c>
      <c r="P793" s="149" t="s">
        <v>53</v>
      </c>
      <c r="Q793" s="149"/>
      <c r="R793" s="149" t="s">
        <v>4026</v>
      </c>
      <c r="S793" s="149" t="s">
        <v>3872</v>
      </c>
      <c r="T793" s="149" t="s">
        <v>3983</v>
      </c>
      <c r="U793" s="149" t="s">
        <v>267</v>
      </c>
      <c r="V793" s="149"/>
      <c r="W793" s="149"/>
      <c r="X793" s="149" t="s">
        <v>268</v>
      </c>
      <c r="Y793" s="149"/>
      <c r="Z793" s="149"/>
      <c r="AA793" s="149"/>
      <c r="AB793" s="149" t="s">
        <v>269</v>
      </c>
      <c r="AC793" s="149" t="s">
        <v>270</v>
      </c>
      <c r="AD793" s="149" t="s">
        <v>3983</v>
      </c>
      <c r="AE793" s="149" t="s">
        <v>271</v>
      </c>
      <c r="AF793" s="149"/>
      <c r="AG793" s="149" t="s">
        <v>1098</v>
      </c>
      <c r="AH793" s="149" t="s">
        <v>273</v>
      </c>
      <c r="AI793" s="158">
        <v>9</v>
      </c>
      <c r="AJ793" s="149"/>
      <c r="AK793" s="159" t="s">
        <v>274</v>
      </c>
      <c r="AL793" s="159" t="s">
        <v>274</v>
      </c>
      <c r="AM793" s="149" t="s">
        <v>274</v>
      </c>
      <c r="AN793" s="160">
        <v>4</v>
      </c>
      <c r="AO793" s="149"/>
      <c r="AP793" s="149" t="s">
        <v>274</v>
      </c>
      <c r="AQ793" s="149" t="s">
        <v>275</v>
      </c>
      <c r="AR793" s="158">
        <v>1</v>
      </c>
      <c r="AS793" s="149" t="s">
        <v>275</v>
      </c>
      <c r="AT793" s="149" t="s">
        <v>276</v>
      </c>
      <c r="AU793" s="161">
        <v>1</v>
      </c>
      <c r="AV793" s="159">
        <v>212389.38</v>
      </c>
      <c r="AW793" s="159">
        <v>8495.58</v>
      </c>
      <c r="AX793" s="149" t="s">
        <v>274</v>
      </c>
      <c r="AY793" s="159">
        <v>2123.89</v>
      </c>
      <c r="AZ793" s="159">
        <v>2123.89</v>
      </c>
      <c r="BA793" s="159">
        <v>8495.56</v>
      </c>
      <c r="BB793" s="159">
        <v>19115.01</v>
      </c>
      <c r="BC793" s="162" t="s">
        <v>274</v>
      </c>
      <c r="BD793" s="162">
        <v>0</v>
      </c>
      <c r="BE793" s="159">
        <v>193274.37</v>
      </c>
      <c r="BF793" s="159">
        <v>193274.37</v>
      </c>
      <c r="BG793" s="159">
        <v>212389.38</v>
      </c>
    </row>
    <row r="794" ht="28.05" customHeight="1" spans="1:59">
      <c r="A794" s="149"/>
      <c r="B794" s="149"/>
      <c r="C794" s="149"/>
      <c r="D794" s="149" t="s">
        <v>3726</v>
      </c>
      <c r="E794" s="340" t="s">
        <v>4027</v>
      </c>
      <c r="F794" s="149" t="s">
        <v>3726</v>
      </c>
      <c r="G794" s="149" t="s">
        <v>4028</v>
      </c>
      <c r="H794" s="149" t="s">
        <v>3970</v>
      </c>
      <c r="I794" s="149" t="s">
        <v>3971</v>
      </c>
      <c r="J794" s="149" t="s">
        <v>4029</v>
      </c>
      <c r="K794" s="149"/>
      <c r="L794" s="149" t="s">
        <v>287</v>
      </c>
      <c r="M794" s="149"/>
      <c r="N794" s="149" t="s">
        <v>263</v>
      </c>
      <c r="O794" s="149" t="s">
        <v>214</v>
      </c>
      <c r="P794" s="149" t="s">
        <v>53</v>
      </c>
      <c r="Q794" s="149"/>
      <c r="R794" s="149" t="s">
        <v>3973</v>
      </c>
      <c r="S794" s="149" t="s">
        <v>3974</v>
      </c>
      <c r="T794" s="149" t="s">
        <v>3975</v>
      </c>
      <c r="U794" s="149" t="s">
        <v>267</v>
      </c>
      <c r="V794" s="149"/>
      <c r="W794" s="149"/>
      <c r="X794" s="149" t="s">
        <v>336</v>
      </c>
      <c r="Y794" s="149"/>
      <c r="Z794" s="149"/>
      <c r="AA794" s="149"/>
      <c r="AB794" s="149" t="s">
        <v>269</v>
      </c>
      <c r="AC794" s="149" t="s">
        <v>270</v>
      </c>
      <c r="AD794" s="149" t="s">
        <v>3975</v>
      </c>
      <c r="AE794" s="149" t="s">
        <v>271</v>
      </c>
      <c r="AF794" s="149"/>
      <c r="AG794" s="149" t="s">
        <v>1098</v>
      </c>
      <c r="AH794" s="149" t="s">
        <v>273</v>
      </c>
      <c r="AI794" s="158">
        <v>89</v>
      </c>
      <c r="AJ794" s="149"/>
      <c r="AK794" s="159" t="s">
        <v>274</v>
      </c>
      <c r="AL794" s="159" t="s">
        <v>274</v>
      </c>
      <c r="AM794" s="149" t="s">
        <v>274</v>
      </c>
      <c r="AN794" s="160">
        <v>4</v>
      </c>
      <c r="AO794" s="149"/>
      <c r="AP794" s="149" t="s">
        <v>274</v>
      </c>
      <c r="AQ794" s="149" t="s">
        <v>275</v>
      </c>
      <c r="AR794" s="158">
        <v>1</v>
      </c>
      <c r="AS794" s="149" t="s">
        <v>275</v>
      </c>
      <c r="AT794" s="149" t="s">
        <v>276</v>
      </c>
      <c r="AU794" s="161">
        <v>1</v>
      </c>
      <c r="AV794" s="159">
        <v>212559.87</v>
      </c>
      <c r="AW794" s="159">
        <v>8502.39</v>
      </c>
      <c r="AX794" s="149" t="s">
        <v>274</v>
      </c>
      <c r="AY794" s="159">
        <v>2924.65</v>
      </c>
      <c r="AZ794" s="159">
        <v>2924.65</v>
      </c>
      <c r="BA794" s="159">
        <v>11698.6</v>
      </c>
      <c r="BB794" s="159">
        <v>183584.91</v>
      </c>
      <c r="BC794" s="162" t="s">
        <v>274</v>
      </c>
      <c r="BD794" s="162">
        <v>0</v>
      </c>
      <c r="BE794" s="159">
        <v>28974.96</v>
      </c>
      <c r="BF794" s="159">
        <v>28974.96</v>
      </c>
      <c r="BG794" s="159">
        <v>212559.87</v>
      </c>
    </row>
    <row r="795" ht="28.05" customHeight="1" spans="1:59">
      <c r="A795" s="149"/>
      <c r="B795" s="149"/>
      <c r="C795" s="149"/>
      <c r="D795" s="149" t="s">
        <v>3726</v>
      </c>
      <c r="E795" s="340" t="s">
        <v>4030</v>
      </c>
      <c r="F795" s="149" t="s">
        <v>3726</v>
      </c>
      <c r="G795" s="149" t="s">
        <v>4031</v>
      </c>
      <c r="H795" s="149" t="s">
        <v>4032</v>
      </c>
      <c r="I795" s="149" t="s">
        <v>4033</v>
      </c>
      <c r="J795" s="149" t="s">
        <v>4034</v>
      </c>
      <c r="K795" s="149"/>
      <c r="L795" s="149" t="s">
        <v>262</v>
      </c>
      <c r="M795" s="149"/>
      <c r="N795" s="149" t="s">
        <v>263</v>
      </c>
      <c r="O795" s="149" t="s">
        <v>214</v>
      </c>
      <c r="P795" s="149" t="s">
        <v>53</v>
      </c>
      <c r="Q795" s="149"/>
      <c r="R795" s="149" t="s">
        <v>3998</v>
      </c>
      <c r="S795" s="149" t="s">
        <v>3999</v>
      </c>
      <c r="T795" s="149" t="s">
        <v>4000</v>
      </c>
      <c r="U795" s="149" t="s">
        <v>267</v>
      </c>
      <c r="V795" s="149"/>
      <c r="W795" s="149"/>
      <c r="X795" s="149" t="s">
        <v>268</v>
      </c>
      <c r="Y795" s="149"/>
      <c r="Z795" s="149"/>
      <c r="AA795" s="149"/>
      <c r="AB795" s="149" t="s">
        <v>269</v>
      </c>
      <c r="AC795" s="149" t="s">
        <v>270</v>
      </c>
      <c r="AD795" s="149" t="s">
        <v>4000</v>
      </c>
      <c r="AE795" s="149" t="s">
        <v>271</v>
      </c>
      <c r="AF795" s="149"/>
      <c r="AG795" s="149" t="s">
        <v>1098</v>
      </c>
      <c r="AH795" s="149" t="s">
        <v>273</v>
      </c>
      <c r="AI795" s="158">
        <v>9</v>
      </c>
      <c r="AJ795" s="149"/>
      <c r="AK795" s="159" t="s">
        <v>274</v>
      </c>
      <c r="AL795" s="159" t="s">
        <v>274</v>
      </c>
      <c r="AM795" s="149" t="s">
        <v>274</v>
      </c>
      <c r="AN795" s="160">
        <v>4</v>
      </c>
      <c r="AO795" s="149"/>
      <c r="AP795" s="149" t="s">
        <v>274</v>
      </c>
      <c r="AQ795" s="149" t="s">
        <v>275</v>
      </c>
      <c r="AR795" s="158">
        <v>1</v>
      </c>
      <c r="AS795" s="149" t="s">
        <v>275</v>
      </c>
      <c r="AT795" s="149" t="s">
        <v>276</v>
      </c>
      <c r="AU795" s="161">
        <v>1</v>
      </c>
      <c r="AV795" s="159">
        <v>283185.84</v>
      </c>
      <c r="AW795" s="159">
        <v>11327.43</v>
      </c>
      <c r="AX795" s="149" t="s">
        <v>274</v>
      </c>
      <c r="AY795" s="159">
        <v>2831.86</v>
      </c>
      <c r="AZ795" s="159">
        <v>2831.86</v>
      </c>
      <c r="BA795" s="159">
        <v>11327.44</v>
      </c>
      <c r="BB795" s="159">
        <v>25486.74</v>
      </c>
      <c r="BC795" s="162" t="s">
        <v>274</v>
      </c>
      <c r="BD795" s="162">
        <v>0</v>
      </c>
      <c r="BE795" s="159">
        <v>257699.1</v>
      </c>
      <c r="BF795" s="159">
        <v>257699.1</v>
      </c>
      <c r="BG795" s="159">
        <v>283185.84</v>
      </c>
    </row>
    <row r="796" ht="28.05" customHeight="1" spans="1:59">
      <c r="A796" s="149"/>
      <c r="B796" s="149"/>
      <c r="C796" s="149"/>
      <c r="D796" s="149" t="s">
        <v>3726</v>
      </c>
      <c r="E796" s="340" t="s">
        <v>4035</v>
      </c>
      <c r="F796" s="149" t="s">
        <v>3726</v>
      </c>
      <c r="G796" s="149" t="s">
        <v>4036</v>
      </c>
      <c r="H796" s="149" t="s">
        <v>4037</v>
      </c>
      <c r="I796" s="149" t="s">
        <v>4038</v>
      </c>
      <c r="J796" s="149" t="s">
        <v>4039</v>
      </c>
      <c r="K796" s="149"/>
      <c r="L796" s="149" t="s">
        <v>262</v>
      </c>
      <c r="M796" s="149"/>
      <c r="N796" s="149" t="s">
        <v>263</v>
      </c>
      <c r="O796" s="149" t="s">
        <v>214</v>
      </c>
      <c r="P796" s="149" t="s">
        <v>53</v>
      </c>
      <c r="Q796" s="149"/>
      <c r="R796" s="149" t="s">
        <v>4040</v>
      </c>
      <c r="S796" s="149" t="s">
        <v>4010</v>
      </c>
      <c r="T796" s="149" t="s">
        <v>4011</v>
      </c>
      <c r="U796" s="149" t="s">
        <v>267</v>
      </c>
      <c r="V796" s="149"/>
      <c r="W796" s="149"/>
      <c r="X796" s="149" t="s">
        <v>705</v>
      </c>
      <c r="Y796" s="149"/>
      <c r="Z796" s="149"/>
      <c r="AA796" s="149"/>
      <c r="AB796" s="149" t="s">
        <v>269</v>
      </c>
      <c r="AC796" s="149" t="s">
        <v>270</v>
      </c>
      <c r="AD796" s="149" t="s">
        <v>4011</v>
      </c>
      <c r="AE796" s="149" t="s">
        <v>271</v>
      </c>
      <c r="AF796" s="149"/>
      <c r="AG796" s="149" t="s">
        <v>1098</v>
      </c>
      <c r="AH796" s="149" t="s">
        <v>273</v>
      </c>
      <c r="AI796" s="158">
        <v>90</v>
      </c>
      <c r="AJ796" s="149"/>
      <c r="AK796" s="159" t="s">
        <v>274</v>
      </c>
      <c r="AL796" s="159" t="s">
        <v>274</v>
      </c>
      <c r="AM796" s="149" t="s">
        <v>274</v>
      </c>
      <c r="AN796" s="160">
        <v>4</v>
      </c>
      <c r="AO796" s="149"/>
      <c r="AP796" s="149" t="s">
        <v>274</v>
      </c>
      <c r="AQ796" s="149" t="s">
        <v>275</v>
      </c>
      <c r="AR796" s="158">
        <v>1</v>
      </c>
      <c r="AS796" s="149" t="s">
        <v>275</v>
      </c>
      <c r="AT796" s="149" t="s">
        <v>276</v>
      </c>
      <c r="AU796" s="161">
        <v>1</v>
      </c>
      <c r="AV796" s="159">
        <v>80406.88</v>
      </c>
      <c r="AW796" s="159">
        <v>3216.28</v>
      </c>
      <c r="AX796" s="149" t="s">
        <v>274</v>
      </c>
      <c r="AY796" s="159">
        <v>884.46</v>
      </c>
      <c r="AZ796" s="159">
        <v>884.46</v>
      </c>
      <c r="BA796" s="159">
        <v>3537.86</v>
      </c>
      <c r="BB796" s="159">
        <v>71883.81</v>
      </c>
      <c r="BC796" s="162" t="s">
        <v>274</v>
      </c>
      <c r="BD796" s="162">
        <v>0</v>
      </c>
      <c r="BE796" s="159">
        <v>8523.07</v>
      </c>
      <c r="BF796" s="159">
        <v>8523.07</v>
      </c>
      <c r="BG796" s="159">
        <v>80406.88</v>
      </c>
    </row>
    <row r="797" ht="28.05" customHeight="1" spans="1:59">
      <c r="A797" s="149"/>
      <c r="B797" s="149"/>
      <c r="C797" s="149"/>
      <c r="D797" s="149" t="s">
        <v>3726</v>
      </c>
      <c r="E797" s="340" t="s">
        <v>4041</v>
      </c>
      <c r="F797" s="149" t="s">
        <v>3726</v>
      </c>
      <c r="G797" s="149" t="s">
        <v>4042</v>
      </c>
      <c r="H797" s="149" t="s">
        <v>3939</v>
      </c>
      <c r="I797" s="149" t="s">
        <v>3940</v>
      </c>
      <c r="J797" s="149" t="s">
        <v>4043</v>
      </c>
      <c r="K797" s="149"/>
      <c r="L797" s="149" t="s">
        <v>287</v>
      </c>
      <c r="M797" s="149"/>
      <c r="N797" s="149" t="s">
        <v>263</v>
      </c>
      <c r="O797" s="149" t="s">
        <v>214</v>
      </c>
      <c r="P797" s="149" t="s">
        <v>53</v>
      </c>
      <c r="Q797" s="149"/>
      <c r="R797" s="149" t="s">
        <v>3831</v>
      </c>
      <c r="S797" s="149" t="s">
        <v>3815</v>
      </c>
      <c r="T797" s="149" t="s">
        <v>3809</v>
      </c>
      <c r="U797" s="149" t="s">
        <v>267</v>
      </c>
      <c r="V797" s="149"/>
      <c r="W797" s="149"/>
      <c r="X797" s="149" t="s">
        <v>336</v>
      </c>
      <c r="Y797" s="149"/>
      <c r="Z797" s="149"/>
      <c r="AA797" s="149"/>
      <c r="AB797" s="149" t="s">
        <v>269</v>
      </c>
      <c r="AC797" s="149" t="s">
        <v>270</v>
      </c>
      <c r="AD797" s="149" t="s">
        <v>3809</v>
      </c>
      <c r="AE797" s="149" t="s">
        <v>271</v>
      </c>
      <c r="AF797" s="149"/>
      <c r="AG797" s="149" t="s">
        <v>1098</v>
      </c>
      <c r="AH797" s="149" t="s">
        <v>273</v>
      </c>
      <c r="AI797" s="158">
        <v>56</v>
      </c>
      <c r="AJ797" s="149"/>
      <c r="AK797" s="159" t="s">
        <v>274</v>
      </c>
      <c r="AL797" s="159" t="s">
        <v>274</v>
      </c>
      <c r="AM797" s="149" t="s">
        <v>274</v>
      </c>
      <c r="AN797" s="160">
        <v>4</v>
      </c>
      <c r="AO797" s="149"/>
      <c r="AP797" s="149" t="s">
        <v>274</v>
      </c>
      <c r="AQ797" s="149" t="s">
        <v>275</v>
      </c>
      <c r="AR797" s="158">
        <v>1</v>
      </c>
      <c r="AS797" s="149" t="s">
        <v>275</v>
      </c>
      <c r="AT797" s="149" t="s">
        <v>276</v>
      </c>
      <c r="AU797" s="161">
        <v>1</v>
      </c>
      <c r="AV797" s="159">
        <v>2000</v>
      </c>
      <c r="AW797" s="159">
        <v>80</v>
      </c>
      <c r="AX797" s="149" t="s">
        <v>274</v>
      </c>
      <c r="AY797" s="159">
        <v>20</v>
      </c>
      <c r="AZ797" s="159">
        <v>20</v>
      </c>
      <c r="BA797" s="159">
        <v>80</v>
      </c>
      <c r="BB797" s="159">
        <v>1120</v>
      </c>
      <c r="BC797" s="162" t="s">
        <v>274</v>
      </c>
      <c r="BD797" s="162">
        <v>0</v>
      </c>
      <c r="BE797" s="159">
        <v>880</v>
      </c>
      <c r="BF797" s="159">
        <v>880</v>
      </c>
      <c r="BG797" s="159">
        <v>2000</v>
      </c>
    </row>
    <row r="798" ht="28.05" customHeight="1" spans="1:59">
      <c r="A798" s="149"/>
      <c r="B798" s="149"/>
      <c r="C798" s="149"/>
      <c r="D798" s="149" t="s">
        <v>3726</v>
      </c>
      <c r="E798" s="340" t="s">
        <v>4044</v>
      </c>
      <c r="F798" s="149" t="s">
        <v>3726</v>
      </c>
      <c r="G798" s="149" t="s">
        <v>4045</v>
      </c>
      <c r="H798" s="149" t="s">
        <v>3939</v>
      </c>
      <c r="I798" s="149" t="s">
        <v>3940</v>
      </c>
      <c r="J798" s="149" t="s">
        <v>4046</v>
      </c>
      <c r="K798" s="149"/>
      <c r="L798" s="149" t="s">
        <v>287</v>
      </c>
      <c r="M798" s="149"/>
      <c r="N798" s="149" t="s">
        <v>263</v>
      </c>
      <c r="O798" s="149" t="s">
        <v>214</v>
      </c>
      <c r="P798" s="149" t="s">
        <v>53</v>
      </c>
      <c r="Q798" s="149"/>
      <c r="R798" s="149" t="s">
        <v>3831</v>
      </c>
      <c r="S798" s="149" t="s">
        <v>3815</v>
      </c>
      <c r="T798" s="149" t="s">
        <v>3809</v>
      </c>
      <c r="U798" s="149" t="s">
        <v>267</v>
      </c>
      <c r="V798" s="149"/>
      <c r="W798" s="149"/>
      <c r="X798" s="149" t="s">
        <v>336</v>
      </c>
      <c r="Y798" s="149"/>
      <c r="Z798" s="149"/>
      <c r="AA798" s="149"/>
      <c r="AB798" s="149" t="s">
        <v>269</v>
      </c>
      <c r="AC798" s="149" t="s">
        <v>270</v>
      </c>
      <c r="AD798" s="149" t="s">
        <v>3809</v>
      </c>
      <c r="AE798" s="149" t="s">
        <v>271</v>
      </c>
      <c r="AF798" s="149"/>
      <c r="AG798" s="149" t="s">
        <v>1098</v>
      </c>
      <c r="AH798" s="149" t="s">
        <v>273</v>
      </c>
      <c r="AI798" s="158">
        <v>56</v>
      </c>
      <c r="AJ798" s="149"/>
      <c r="AK798" s="159" t="s">
        <v>274</v>
      </c>
      <c r="AL798" s="159" t="s">
        <v>274</v>
      </c>
      <c r="AM798" s="149" t="s">
        <v>274</v>
      </c>
      <c r="AN798" s="160">
        <v>4</v>
      </c>
      <c r="AO798" s="149"/>
      <c r="AP798" s="149" t="s">
        <v>274</v>
      </c>
      <c r="AQ798" s="149" t="s">
        <v>275</v>
      </c>
      <c r="AR798" s="158">
        <v>1</v>
      </c>
      <c r="AS798" s="149" t="s">
        <v>275</v>
      </c>
      <c r="AT798" s="149" t="s">
        <v>276</v>
      </c>
      <c r="AU798" s="161">
        <v>1</v>
      </c>
      <c r="AV798" s="159">
        <v>2000</v>
      </c>
      <c r="AW798" s="159">
        <v>80</v>
      </c>
      <c r="AX798" s="149" t="s">
        <v>274</v>
      </c>
      <c r="AY798" s="159">
        <v>20</v>
      </c>
      <c r="AZ798" s="159">
        <v>20</v>
      </c>
      <c r="BA798" s="159">
        <v>80</v>
      </c>
      <c r="BB798" s="159">
        <v>1120</v>
      </c>
      <c r="BC798" s="162" t="s">
        <v>274</v>
      </c>
      <c r="BD798" s="162">
        <v>0</v>
      </c>
      <c r="BE798" s="159">
        <v>880</v>
      </c>
      <c r="BF798" s="159">
        <v>880</v>
      </c>
      <c r="BG798" s="159">
        <v>2000</v>
      </c>
    </row>
    <row r="799" ht="28.05" customHeight="1" spans="1:59">
      <c r="A799" s="149"/>
      <c r="B799" s="149"/>
      <c r="C799" s="149"/>
      <c r="D799" s="149" t="s">
        <v>3726</v>
      </c>
      <c r="E799" s="340" t="s">
        <v>4047</v>
      </c>
      <c r="F799" s="149" t="s">
        <v>3726</v>
      </c>
      <c r="G799" s="149" t="s">
        <v>4048</v>
      </c>
      <c r="H799" s="149" t="s">
        <v>3939</v>
      </c>
      <c r="I799" s="149" t="s">
        <v>3940</v>
      </c>
      <c r="J799" s="149" t="s">
        <v>4049</v>
      </c>
      <c r="K799" s="149"/>
      <c r="L799" s="149" t="s">
        <v>287</v>
      </c>
      <c r="M799" s="149"/>
      <c r="N799" s="149" t="s">
        <v>263</v>
      </c>
      <c r="O799" s="149" t="s">
        <v>214</v>
      </c>
      <c r="P799" s="149" t="s">
        <v>53</v>
      </c>
      <c r="Q799" s="149"/>
      <c r="R799" s="149" t="s">
        <v>3831</v>
      </c>
      <c r="S799" s="149" t="s">
        <v>3815</v>
      </c>
      <c r="T799" s="149" t="s">
        <v>3809</v>
      </c>
      <c r="U799" s="149" t="s">
        <v>267</v>
      </c>
      <c r="V799" s="149"/>
      <c r="W799" s="149"/>
      <c r="X799" s="149" t="s">
        <v>336</v>
      </c>
      <c r="Y799" s="149"/>
      <c r="Z799" s="149"/>
      <c r="AA799" s="149"/>
      <c r="AB799" s="149" t="s">
        <v>269</v>
      </c>
      <c r="AC799" s="149" t="s">
        <v>270</v>
      </c>
      <c r="AD799" s="149" t="s">
        <v>3809</v>
      </c>
      <c r="AE799" s="149" t="s">
        <v>271</v>
      </c>
      <c r="AF799" s="149"/>
      <c r="AG799" s="149" t="s">
        <v>1098</v>
      </c>
      <c r="AH799" s="149" t="s">
        <v>273</v>
      </c>
      <c r="AI799" s="158">
        <v>56</v>
      </c>
      <c r="AJ799" s="149"/>
      <c r="AK799" s="159" t="s">
        <v>274</v>
      </c>
      <c r="AL799" s="159" t="s">
        <v>274</v>
      </c>
      <c r="AM799" s="149" t="s">
        <v>274</v>
      </c>
      <c r="AN799" s="160">
        <v>4</v>
      </c>
      <c r="AO799" s="149"/>
      <c r="AP799" s="149" t="s">
        <v>274</v>
      </c>
      <c r="AQ799" s="149" t="s">
        <v>275</v>
      </c>
      <c r="AR799" s="158">
        <v>1</v>
      </c>
      <c r="AS799" s="149" t="s">
        <v>275</v>
      </c>
      <c r="AT799" s="149" t="s">
        <v>276</v>
      </c>
      <c r="AU799" s="161">
        <v>1</v>
      </c>
      <c r="AV799" s="159">
        <v>2000</v>
      </c>
      <c r="AW799" s="159">
        <v>80</v>
      </c>
      <c r="AX799" s="149" t="s">
        <v>274</v>
      </c>
      <c r="AY799" s="159">
        <v>20</v>
      </c>
      <c r="AZ799" s="159">
        <v>20</v>
      </c>
      <c r="BA799" s="159">
        <v>80</v>
      </c>
      <c r="BB799" s="159">
        <v>1120</v>
      </c>
      <c r="BC799" s="162" t="s">
        <v>274</v>
      </c>
      <c r="BD799" s="162">
        <v>0</v>
      </c>
      <c r="BE799" s="159">
        <v>880</v>
      </c>
      <c r="BF799" s="159">
        <v>880</v>
      </c>
      <c r="BG799" s="159">
        <v>2000</v>
      </c>
    </row>
    <row r="800" ht="28.05" customHeight="1" spans="1:59">
      <c r="A800" s="149"/>
      <c r="B800" s="149"/>
      <c r="C800" s="149"/>
      <c r="D800" s="149" t="s">
        <v>3726</v>
      </c>
      <c r="E800" s="340" t="s">
        <v>4050</v>
      </c>
      <c r="F800" s="149" t="s">
        <v>3726</v>
      </c>
      <c r="G800" s="149" t="s">
        <v>4051</v>
      </c>
      <c r="H800" s="149" t="s">
        <v>4052</v>
      </c>
      <c r="I800" s="149" t="s">
        <v>4053</v>
      </c>
      <c r="J800" s="149" t="s">
        <v>4054</v>
      </c>
      <c r="K800" s="149"/>
      <c r="L800" s="149" t="s">
        <v>287</v>
      </c>
      <c r="M800" s="149"/>
      <c r="N800" s="149" t="s">
        <v>263</v>
      </c>
      <c r="O800" s="149" t="s">
        <v>214</v>
      </c>
      <c r="P800" s="149" t="s">
        <v>53</v>
      </c>
      <c r="Q800" s="149"/>
      <c r="R800" s="149" t="s">
        <v>3831</v>
      </c>
      <c r="S800" s="149" t="s">
        <v>3815</v>
      </c>
      <c r="T800" s="149" t="s">
        <v>3809</v>
      </c>
      <c r="U800" s="149" t="s">
        <v>267</v>
      </c>
      <c r="V800" s="149"/>
      <c r="W800" s="149"/>
      <c r="X800" s="149" t="s">
        <v>336</v>
      </c>
      <c r="Y800" s="149"/>
      <c r="Z800" s="149"/>
      <c r="AA800" s="149"/>
      <c r="AB800" s="149" t="s">
        <v>269</v>
      </c>
      <c r="AC800" s="149" t="s">
        <v>270</v>
      </c>
      <c r="AD800" s="149" t="s">
        <v>3809</v>
      </c>
      <c r="AE800" s="149" t="s">
        <v>271</v>
      </c>
      <c r="AF800" s="149"/>
      <c r="AG800" s="149" t="s">
        <v>1098</v>
      </c>
      <c r="AH800" s="149" t="s">
        <v>273</v>
      </c>
      <c r="AI800" s="158">
        <v>56</v>
      </c>
      <c r="AJ800" s="149"/>
      <c r="AK800" s="159" t="s">
        <v>274</v>
      </c>
      <c r="AL800" s="159" t="s">
        <v>274</v>
      </c>
      <c r="AM800" s="149" t="s">
        <v>274</v>
      </c>
      <c r="AN800" s="160">
        <v>4</v>
      </c>
      <c r="AO800" s="149"/>
      <c r="AP800" s="149" t="s">
        <v>274</v>
      </c>
      <c r="AQ800" s="149" t="s">
        <v>275</v>
      </c>
      <c r="AR800" s="158">
        <v>1</v>
      </c>
      <c r="AS800" s="149" t="s">
        <v>275</v>
      </c>
      <c r="AT800" s="149" t="s">
        <v>276</v>
      </c>
      <c r="AU800" s="161">
        <v>1</v>
      </c>
      <c r="AV800" s="159">
        <v>39769.91</v>
      </c>
      <c r="AW800" s="159">
        <v>1590.8</v>
      </c>
      <c r="AX800" s="149" t="s">
        <v>274</v>
      </c>
      <c r="AY800" s="159">
        <v>397.7</v>
      </c>
      <c r="AZ800" s="159">
        <v>397.7</v>
      </c>
      <c r="BA800" s="159">
        <v>1590.8</v>
      </c>
      <c r="BB800" s="159">
        <v>22271.2</v>
      </c>
      <c r="BC800" s="162" t="s">
        <v>274</v>
      </c>
      <c r="BD800" s="162">
        <v>0</v>
      </c>
      <c r="BE800" s="159">
        <v>17498.71</v>
      </c>
      <c r="BF800" s="159">
        <v>17498.71</v>
      </c>
      <c r="BG800" s="159">
        <v>39769.91</v>
      </c>
    </row>
    <row r="801" ht="28.05" customHeight="1" spans="1:59">
      <c r="A801" s="149"/>
      <c r="B801" s="149"/>
      <c r="C801" s="149"/>
      <c r="D801" s="149" t="s">
        <v>3726</v>
      </c>
      <c r="E801" s="340" t="s">
        <v>4055</v>
      </c>
      <c r="F801" s="149" t="s">
        <v>3726</v>
      </c>
      <c r="G801" s="149" t="s">
        <v>4056</v>
      </c>
      <c r="H801" s="149" t="s">
        <v>3939</v>
      </c>
      <c r="I801" s="149" t="s">
        <v>3940</v>
      </c>
      <c r="J801" s="149" t="s">
        <v>4057</v>
      </c>
      <c r="K801" s="149"/>
      <c r="L801" s="149" t="s">
        <v>287</v>
      </c>
      <c r="M801" s="149"/>
      <c r="N801" s="149" t="s">
        <v>263</v>
      </c>
      <c r="O801" s="149" t="s">
        <v>214</v>
      </c>
      <c r="P801" s="149" t="s">
        <v>53</v>
      </c>
      <c r="Q801" s="149"/>
      <c r="R801" s="149" t="s">
        <v>3831</v>
      </c>
      <c r="S801" s="149" t="s">
        <v>3815</v>
      </c>
      <c r="T801" s="149" t="s">
        <v>3809</v>
      </c>
      <c r="U801" s="149" t="s">
        <v>267</v>
      </c>
      <c r="V801" s="149"/>
      <c r="W801" s="149"/>
      <c r="X801" s="149" t="s">
        <v>336</v>
      </c>
      <c r="Y801" s="149"/>
      <c r="Z801" s="149"/>
      <c r="AA801" s="149"/>
      <c r="AB801" s="149" t="s">
        <v>269</v>
      </c>
      <c r="AC801" s="149" t="s">
        <v>270</v>
      </c>
      <c r="AD801" s="149" t="s">
        <v>3809</v>
      </c>
      <c r="AE801" s="149" t="s">
        <v>271</v>
      </c>
      <c r="AF801" s="149"/>
      <c r="AG801" s="149" t="s">
        <v>1098</v>
      </c>
      <c r="AH801" s="149" t="s">
        <v>273</v>
      </c>
      <c r="AI801" s="158">
        <v>56</v>
      </c>
      <c r="AJ801" s="149"/>
      <c r="AK801" s="159" t="s">
        <v>274</v>
      </c>
      <c r="AL801" s="159" t="s">
        <v>274</v>
      </c>
      <c r="AM801" s="149" t="s">
        <v>274</v>
      </c>
      <c r="AN801" s="160">
        <v>4</v>
      </c>
      <c r="AO801" s="149"/>
      <c r="AP801" s="149" t="s">
        <v>274</v>
      </c>
      <c r="AQ801" s="149" t="s">
        <v>275</v>
      </c>
      <c r="AR801" s="158">
        <v>1</v>
      </c>
      <c r="AS801" s="149" t="s">
        <v>275</v>
      </c>
      <c r="AT801" s="149" t="s">
        <v>276</v>
      </c>
      <c r="AU801" s="161">
        <v>1</v>
      </c>
      <c r="AV801" s="159">
        <v>2000</v>
      </c>
      <c r="AW801" s="159">
        <v>80</v>
      </c>
      <c r="AX801" s="149" t="s">
        <v>274</v>
      </c>
      <c r="AY801" s="159">
        <v>20</v>
      </c>
      <c r="AZ801" s="159">
        <v>20</v>
      </c>
      <c r="BA801" s="159">
        <v>80</v>
      </c>
      <c r="BB801" s="159">
        <v>1120</v>
      </c>
      <c r="BC801" s="162" t="s">
        <v>274</v>
      </c>
      <c r="BD801" s="162">
        <v>0</v>
      </c>
      <c r="BE801" s="159">
        <v>880</v>
      </c>
      <c r="BF801" s="159">
        <v>880</v>
      </c>
      <c r="BG801" s="159">
        <v>2000</v>
      </c>
    </row>
    <row r="802" ht="28.05" customHeight="1" spans="1:59">
      <c r="A802" s="149"/>
      <c r="B802" s="149"/>
      <c r="C802" s="149"/>
      <c r="D802" s="149" t="s">
        <v>3726</v>
      </c>
      <c r="E802" s="340" t="s">
        <v>4058</v>
      </c>
      <c r="F802" s="149" t="s">
        <v>3726</v>
      </c>
      <c r="G802" s="149" t="s">
        <v>4059</v>
      </c>
      <c r="H802" s="149" t="s">
        <v>4060</v>
      </c>
      <c r="I802" s="149" t="s">
        <v>4061</v>
      </c>
      <c r="J802" s="149" t="s">
        <v>4062</v>
      </c>
      <c r="K802" s="149"/>
      <c r="L802" s="149" t="s">
        <v>262</v>
      </c>
      <c r="M802" s="149"/>
      <c r="N802" s="149" t="s">
        <v>263</v>
      </c>
      <c r="O802" s="149" t="s">
        <v>214</v>
      </c>
      <c r="P802" s="149" t="s">
        <v>53</v>
      </c>
      <c r="Q802" s="149"/>
      <c r="R802" s="149" t="s">
        <v>3921</v>
      </c>
      <c r="S802" s="149" t="s">
        <v>4063</v>
      </c>
      <c r="T802" s="149" t="s">
        <v>4064</v>
      </c>
      <c r="U802" s="149" t="s">
        <v>267</v>
      </c>
      <c r="V802" s="149"/>
      <c r="W802" s="149"/>
      <c r="X802" s="149" t="s">
        <v>336</v>
      </c>
      <c r="Y802" s="149"/>
      <c r="Z802" s="149"/>
      <c r="AA802" s="149"/>
      <c r="AB802" s="149" t="s">
        <v>269</v>
      </c>
      <c r="AC802" s="149" t="s">
        <v>270</v>
      </c>
      <c r="AD802" s="149" t="s">
        <v>4064</v>
      </c>
      <c r="AE802" s="149" t="s">
        <v>271</v>
      </c>
      <c r="AF802" s="149"/>
      <c r="AG802" s="149" t="s">
        <v>1098</v>
      </c>
      <c r="AH802" s="149" t="s">
        <v>273</v>
      </c>
      <c r="AI802" s="158">
        <v>9</v>
      </c>
      <c r="AJ802" s="149"/>
      <c r="AK802" s="159" t="s">
        <v>274</v>
      </c>
      <c r="AL802" s="159" t="s">
        <v>274</v>
      </c>
      <c r="AM802" s="149" t="s">
        <v>274</v>
      </c>
      <c r="AN802" s="160">
        <v>4</v>
      </c>
      <c r="AO802" s="149"/>
      <c r="AP802" s="149" t="s">
        <v>274</v>
      </c>
      <c r="AQ802" s="149" t="s">
        <v>275</v>
      </c>
      <c r="AR802" s="158">
        <v>1</v>
      </c>
      <c r="AS802" s="149" t="s">
        <v>275</v>
      </c>
      <c r="AT802" s="149" t="s">
        <v>276</v>
      </c>
      <c r="AU802" s="161">
        <v>1</v>
      </c>
      <c r="AV802" s="159">
        <v>29911.5</v>
      </c>
      <c r="AW802" s="159">
        <v>1196.46</v>
      </c>
      <c r="AX802" s="149" t="s">
        <v>274</v>
      </c>
      <c r="AY802" s="159">
        <v>299.11</v>
      </c>
      <c r="AZ802" s="159">
        <v>299.11</v>
      </c>
      <c r="BA802" s="159">
        <v>1196.44</v>
      </c>
      <c r="BB802" s="159">
        <v>2692.04</v>
      </c>
      <c r="BC802" s="162" t="s">
        <v>274</v>
      </c>
      <c r="BD802" s="162">
        <v>0</v>
      </c>
      <c r="BE802" s="159">
        <v>27219.46</v>
      </c>
      <c r="BF802" s="159">
        <v>27219.46</v>
      </c>
      <c r="BG802" s="159">
        <v>29911.5</v>
      </c>
    </row>
    <row r="803" ht="28.05" customHeight="1" spans="1:59">
      <c r="A803" s="149"/>
      <c r="B803" s="149"/>
      <c r="C803" s="149"/>
      <c r="D803" s="149" t="s">
        <v>3726</v>
      </c>
      <c r="E803" s="340" t="s">
        <v>4065</v>
      </c>
      <c r="F803" s="149" t="s">
        <v>3726</v>
      </c>
      <c r="G803" s="149" t="s">
        <v>4066</v>
      </c>
      <c r="H803" s="149" t="s">
        <v>4067</v>
      </c>
      <c r="I803" s="149" t="s">
        <v>4068</v>
      </c>
      <c r="J803" s="149" t="s">
        <v>4069</v>
      </c>
      <c r="K803" s="149"/>
      <c r="L803" s="149" t="s">
        <v>287</v>
      </c>
      <c r="M803" s="149"/>
      <c r="N803" s="149" t="s">
        <v>263</v>
      </c>
      <c r="O803" s="149" t="s">
        <v>214</v>
      </c>
      <c r="P803" s="149" t="s">
        <v>53</v>
      </c>
      <c r="Q803" s="149"/>
      <c r="R803" s="149" t="s">
        <v>3831</v>
      </c>
      <c r="S803" s="149" t="s">
        <v>3815</v>
      </c>
      <c r="T803" s="149" t="s">
        <v>3809</v>
      </c>
      <c r="U803" s="149" t="s">
        <v>267</v>
      </c>
      <c r="V803" s="149"/>
      <c r="W803" s="149"/>
      <c r="X803" s="149" t="s">
        <v>336</v>
      </c>
      <c r="Y803" s="149"/>
      <c r="Z803" s="149"/>
      <c r="AA803" s="149"/>
      <c r="AB803" s="149" t="s">
        <v>269</v>
      </c>
      <c r="AC803" s="149" t="s">
        <v>270</v>
      </c>
      <c r="AD803" s="149" t="s">
        <v>3809</v>
      </c>
      <c r="AE803" s="149" t="s">
        <v>271</v>
      </c>
      <c r="AF803" s="149"/>
      <c r="AG803" s="149" t="s">
        <v>1098</v>
      </c>
      <c r="AH803" s="149" t="s">
        <v>273</v>
      </c>
      <c r="AI803" s="158">
        <v>56</v>
      </c>
      <c r="AJ803" s="149"/>
      <c r="AK803" s="159" t="s">
        <v>274</v>
      </c>
      <c r="AL803" s="159" t="s">
        <v>274</v>
      </c>
      <c r="AM803" s="149" t="s">
        <v>274</v>
      </c>
      <c r="AN803" s="160">
        <v>4</v>
      </c>
      <c r="AO803" s="149"/>
      <c r="AP803" s="149" t="s">
        <v>274</v>
      </c>
      <c r="AQ803" s="149" t="s">
        <v>275</v>
      </c>
      <c r="AR803" s="158">
        <v>1</v>
      </c>
      <c r="AS803" s="149" t="s">
        <v>275</v>
      </c>
      <c r="AT803" s="149" t="s">
        <v>276</v>
      </c>
      <c r="AU803" s="161">
        <v>1</v>
      </c>
      <c r="AV803" s="159">
        <v>46017.7</v>
      </c>
      <c r="AW803" s="159">
        <v>1840.71</v>
      </c>
      <c r="AX803" s="149" t="s">
        <v>274</v>
      </c>
      <c r="AY803" s="159">
        <v>460.17</v>
      </c>
      <c r="AZ803" s="159">
        <v>460.17</v>
      </c>
      <c r="BA803" s="159">
        <v>1840.68</v>
      </c>
      <c r="BB803" s="159">
        <v>25770.04</v>
      </c>
      <c r="BC803" s="162" t="s">
        <v>274</v>
      </c>
      <c r="BD803" s="162">
        <v>0</v>
      </c>
      <c r="BE803" s="159">
        <v>20247.66</v>
      </c>
      <c r="BF803" s="159">
        <v>20247.66</v>
      </c>
      <c r="BG803" s="159">
        <v>46017.7</v>
      </c>
    </row>
    <row r="804" ht="28.05" customHeight="1" spans="1:59">
      <c r="A804" s="149"/>
      <c r="B804" s="149"/>
      <c r="C804" s="149"/>
      <c r="D804" s="149" t="s">
        <v>3726</v>
      </c>
      <c r="E804" s="340" t="s">
        <v>4070</v>
      </c>
      <c r="F804" s="149" t="s">
        <v>3726</v>
      </c>
      <c r="G804" s="149" t="s">
        <v>4071</v>
      </c>
      <c r="H804" s="149" t="s">
        <v>4072</v>
      </c>
      <c r="I804" s="149" t="s">
        <v>4073</v>
      </c>
      <c r="J804" s="149" t="s">
        <v>4074</v>
      </c>
      <c r="K804" s="149"/>
      <c r="L804" s="149" t="s">
        <v>262</v>
      </c>
      <c r="M804" s="149"/>
      <c r="N804" s="149" t="s">
        <v>263</v>
      </c>
      <c r="O804" s="149" t="s">
        <v>214</v>
      </c>
      <c r="P804" s="149" t="s">
        <v>53</v>
      </c>
      <c r="Q804" s="149"/>
      <c r="R804" s="149" t="s">
        <v>4075</v>
      </c>
      <c r="S804" s="149" t="s">
        <v>167</v>
      </c>
      <c r="T804" s="149" t="s">
        <v>4000</v>
      </c>
      <c r="U804" s="149" t="s">
        <v>267</v>
      </c>
      <c r="V804" s="149"/>
      <c r="W804" s="149"/>
      <c r="X804" s="149" t="s">
        <v>268</v>
      </c>
      <c r="Y804" s="149"/>
      <c r="Z804" s="149"/>
      <c r="AA804" s="149"/>
      <c r="AB804" s="149" t="s">
        <v>269</v>
      </c>
      <c r="AC804" s="149" t="s">
        <v>270</v>
      </c>
      <c r="AD804" s="149" t="s">
        <v>4000</v>
      </c>
      <c r="AE804" s="149" t="s">
        <v>271</v>
      </c>
      <c r="AF804" s="149"/>
      <c r="AG804" s="149" t="s">
        <v>1098</v>
      </c>
      <c r="AH804" s="149" t="s">
        <v>273</v>
      </c>
      <c r="AI804" s="158">
        <v>9</v>
      </c>
      <c r="AJ804" s="149"/>
      <c r="AK804" s="159" t="s">
        <v>274</v>
      </c>
      <c r="AL804" s="159" t="s">
        <v>274</v>
      </c>
      <c r="AM804" s="149" t="s">
        <v>274</v>
      </c>
      <c r="AN804" s="160">
        <v>4</v>
      </c>
      <c r="AO804" s="149"/>
      <c r="AP804" s="149" t="s">
        <v>274</v>
      </c>
      <c r="AQ804" s="149" t="s">
        <v>275</v>
      </c>
      <c r="AR804" s="158">
        <v>1</v>
      </c>
      <c r="AS804" s="149" t="s">
        <v>275</v>
      </c>
      <c r="AT804" s="149" t="s">
        <v>276</v>
      </c>
      <c r="AU804" s="161">
        <v>1</v>
      </c>
      <c r="AV804" s="159">
        <v>16814.16</v>
      </c>
      <c r="AW804" s="159">
        <v>672.57</v>
      </c>
      <c r="AX804" s="149" t="s">
        <v>274</v>
      </c>
      <c r="AY804" s="159">
        <v>168.14</v>
      </c>
      <c r="AZ804" s="159">
        <v>168.14</v>
      </c>
      <c r="BA804" s="159">
        <v>672.56</v>
      </c>
      <c r="BB804" s="159">
        <v>1513.26</v>
      </c>
      <c r="BC804" s="162" t="s">
        <v>274</v>
      </c>
      <c r="BD804" s="162">
        <v>0</v>
      </c>
      <c r="BE804" s="159">
        <v>15300.9</v>
      </c>
      <c r="BF804" s="159">
        <v>15300.9</v>
      </c>
      <c r="BG804" s="159">
        <v>16814.16</v>
      </c>
    </row>
    <row r="805" ht="28.05" customHeight="1" spans="1:59">
      <c r="A805" s="149"/>
      <c r="B805" s="149"/>
      <c r="C805" s="149"/>
      <c r="D805" s="149" t="s">
        <v>3726</v>
      </c>
      <c r="E805" s="340" t="s">
        <v>4076</v>
      </c>
      <c r="F805" s="149" t="s">
        <v>3726</v>
      </c>
      <c r="G805" s="149" t="s">
        <v>4077</v>
      </c>
      <c r="H805" s="149" t="s">
        <v>4078</v>
      </c>
      <c r="I805" s="149" t="s">
        <v>4079</v>
      </c>
      <c r="J805" s="149" t="s">
        <v>4080</v>
      </c>
      <c r="K805" s="149"/>
      <c r="L805" s="149" t="s">
        <v>262</v>
      </c>
      <c r="M805" s="149"/>
      <c r="N805" s="149" t="s">
        <v>263</v>
      </c>
      <c r="O805" s="149" t="s">
        <v>214</v>
      </c>
      <c r="P805" s="149" t="s">
        <v>53</v>
      </c>
      <c r="Q805" s="149"/>
      <c r="R805" s="149" t="s">
        <v>3998</v>
      </c>
      <c r="S805" s="149" t="s">
        <v>3999</v>
      </c>
      <c r="T805" s="149" t="s">
        <v>4000</v>
      </c>
      <c r="U805" s="149" t="s">
        <v>267</v>
      </c>
      <c r="V805" s="149"/>
      <c r="W805" s="149"/>
      <c r="X805" s="149" t="s">
        <v>268</v>
      </c>
      <c r="Y805" s="149"/>
      <c r="Z805" s="149"/>
      <c r="AA805" s="149"/>
      <c r="AB805" s="149" t="s">
        <v>269</v>
      </c>
      <c r="AC805" s="149" t="s">
        <v>270</v>
      </c>
      <c r="AD805" s="149" t="s">
        <v>4000</v>
      </c>
      <c r="AE805" s="149" t="s">
        <v>271</v>
      </c>
      <c r="AF805" s="149"/>
      <c r="AG805" s="149" t="s">
        <v>1098</v>
      </c>
      <c r="AH805" s="149" t="s">
        <v>273</v>
      </c>
      <c r="AI805" s="158">
        <v>9</v>
      </c>
      <c r="AJ805" s="149"/>
      <c r="AK805" s="159" t="s">
        <v>274</v>
      </c>
      <c r="AL805" s="159" t="s">
        <v>274</v>
      </c>
      <c r="AM805" s="149" t="s">
        <v>274</v>
      </c>
      <c r="AN805" s="160">
        <v>4</v>
      </c>
      <c r="AO805" s="149"/>
      <c r="AP805" s="149" t="s">
        <v>274</v>
      </c>
      <c r="AQ805" s="149" t="s">
        <v>275</v>
      </c>
      <c r="AR805" s="158">
        <v>1</v>
      </c>
      <c r="AS805" s="149" t="s">
        <v>275</v>
      </c>
      <c r="AT805" s="149" t="s">
        <v>276</v>
      </c>
      <c r="AU805" s="161">
        <v>1</v>
      </c>
      <c r="AV805" s="159">
        <v>35398.23</v>
      </c>
      <c r="AW805" s="159">
        <v>1415.93</v>
      </c>
      <c r="AX805" s="149" t="s">
        <v>274</v>
      </c>
      <c r="AY805" s="159">
        <v>353.98</v>
      </c>
      <c r="AZ805" s="159">
        <v>353.98</v>
      </c>
      <c r="BA805" s="159">
        <v>1415.92</v>
      </c>
      <c r="BB805" s="159">
        <v>3185.82</v>
      </c>
      <c r="BC805" s="162" t="s">
        <v>274</v>
      </c>
      <c r="BD805" s="162">
        <v>0</v>
      </c>
      <c r="BE805" s="159">
        <v>32212.41</v>
      </c>
      <c r="BF805" s="159">
        <v>32212.41</v>
      </c>
      <c r="BG805" s="159">
        <v>35398.23</v>
      </c>
    </row>
    <row r="806" ht="28.05" customHeight="1" spans="1:59">
      <c r="A806" s="149"/>
      <c r="B806" s="149"/>
      <c r="C806" s="149"/>
      <c r="D806" s="149" t="s">
        <v>3726</v>
      </c>
      <c r="E806" s="340" t="s">
        <v>4081</v>
      </c>
      <c r="F806" s="149" t="s">
        <v>3726</v>
      </c>
      <c r="G806" s="149" t="s">
        <v>4082</v>
      </c>
      <c r="H806" s="149" t="s">
        <v>4083</v>
      </c>
      <c r="I806" s="149" t="s">
        <v>4068</v>
      </c>
      <c r="J806" s="149" t="s">
        <v>4084</v>
      </c>
      <c r="K806" s="149"/>
      <c r="L806" s="149" t="s">
        <v>287</v>
      </c>
      <c r="M806" s="149"/>
      <c r="N806" s="149" t="s">
        <v>263</v>
      </c>
      <c r="O806" s="149" t="s">
        <v>214</v>
      </c>
      <c r="P806" s="149" t="s">
        <v>53</v>
      </c>
      <c r="Q806" s="149"/>
      <c r="R806" s="149" t="s">
        <v>3831</v>
      </c>
      <c r="S806" s="149" t="s">
        <v>3815</v>
      </c>
      <c r="T806" s="149" t="s">
        <v>3809</v>
      </c>
      <c r="U806" s="149" t="s">
        <v>267</v>
      </c>
      <c r="V806" s="149"/>
      <c r="W806" s="149"/>
      <c r="X806" s="149" t="s">
        <v>336</v>
      </c>
      <c r="Y806" s="149"/>
      <c r="Z806" s="149"/>
      <c r="AA806" s="149"/>
      <c r="AB806" s="149" t="s">
        <v>269</v>
      </c>
      <c r="AC806" s="149" t="s">
        <v>270</v>
      </c>
      <c r="AD806" s="149" t="s">
        <v>3809</v>
      </c>
      <c r="AE806" s="149" t="s">
        <v>271</v>
      </c>
      <c r="AF806" s="149"/>
      <c r="AG806" s="149" t="s">
        <v>1098</v>
      </c>
      <c r="AH806" s="149" t="s">
        <v>273</v>
      </c>
      <c r="AI806" s="158">
        <v>56</v>
      </c>
      <c r="AJ806" s="149"/>
      <c r="AK806" s="159" t="s">
        <v>274</v>
      </c>
      <c r="AL806" s="159" t="s">
        <v>274</v>
      </c>
      <c r="AM806" s="149" t="s">
        <v>274</v>
      </c>
      <c r="AN806" s="160">
        <v>4</v>
      </c>
      <c r="AO806" s="149"/>
      <c r="AP806" s="149" t="s">
        <v>274</v>
      </c>
      <c r="AQ806" s="149" t="s">
        <v>275</v>
      </c>
      <c r="AR806" s="158">
        <v>1</v>
      </c>
      <c r="AS806" s="149" t="s">
        <v>275</v>
      </c>
      <c r="AT806" s="149" t="s">
        <v>276</v>
      </c>
      <c r="AU806" s="161">
        <v>1</v>
      </c>
      <c r="AV806" s="159">
        <v>46017.7</v>
      </c>
      <c r="AW806" s="159">
        <v>1840.71</v>
      </c>
      <c r="AX806" s="149" t="s">
        <v>274</v>
      </c>
      <c r="AY806" s="159">
        <v>460.17</v>
      </c>
      <c r="AZ806" s="159">
        <v>460.17</v>
      </c>
      <c r="BA806" s="159">
        <v>1840.68</v>
      </c>
      <c r="BB806" s="159">
        <v>25770.04</v>
      </c>
      <c r="BC806" s="162" t="s">
        <v>274</v>
      </c>
      <c r="BD806" s="162">
        <v>0</v>
      </c>
      <c r="BE806" s="159">
        <v>20247.66</v>
      </c>
      <c r="BF806" s="159">
        <v>20247.66</v>
      </c>
      <c r="BG806" s="159">
        <v>46017.7</v>
      </c>
    </row>
    <row r="807" ht="28.05" customHeight="1" spans="1:59">
      <c r="A807" s="149"/>
      <c r="B807" s="149"/>
      <c r="C807" s="149"/>
      <c r="D807" s="149" t="s">
        <v>3726</v>
      </c>
      <c r="E807" s="340" t="s">
        <v>4085</v>
      </c>
      <c r="F807" s="149" t="s">
        <v>3726</v>
      </c>
      <c r="G807" s="149" t="s">
        <v>4086</v>
      </c>
      <c r="H807" s="149" t="s">
        <v>4087</v>
      </c>
      <c r="I807" s="149" t="s">
        <v>4088</v>
      </c>
      <c r="J807" s="149" t="s">
        <v>4089</v>
      </c>
      <c r="K807" s="149"/>
      <c r="L807" s="149" t="s">
        <v>287</v>
      </c>
      <c r="M807" s="149"/>
      <c r="N807" s="149" t="s">
        <v>263</v>
      </c>
      <c r="O807" s="149" t="s">
        <v>214</v>
      </c>
      <c r="P807" s="149" t="s">
        <v>53</v>
      </c>
      <c r="Q807" s="149"/>
      <c r="R807" s="149" t="s">
        <v>3831</v>
      </c>
      <c r="S807" s="149" t="s">
        <v>3815</v>
      </c>
      <c r="T807" s="149" t="s">
        <v>3809</v>
      </c>
      <c r="U807" s="149" t="s">
        <v>267</v>
      </c>
      <c r="V807" s="149"/>
      <c r="W807" s="149"/>
      <c r="X807" s="149" t="s">
        <v>336</v>
      </c>
      <c r="Y807" s="149"/>
      <c r="Z807" s="149"/>
      <c r="AA807" s="149"/>
      <c r="AB807" s="149" t="s">
        <v>269</v>
      </c>
      <c r="AC807" s="149" t="s">
        <v>270</v>
      </c>
      <c r="AD807" s="149" t="s">
        <v>3809</v>
      </c>
      <c r="AE807" s="149" t="s">
        <v>271</v>
      </c>
      <c r="AF807" s="149"/>
      <c r="AG807" s="149" t="s">
        <v>1098</v>
      </c>
      <c r="AH807" s="149" t="s">
        <v>273</v>
      </c>
      <c r="AI807" s="158">
        <v>56</v>
      </c>
      <c r="AJ807" s="149"/>
      <c r="AK807" s="159" t="s">
        <v>274</v>
      </c>
      <c r="AL807" s="159" t="s">
        <v>274</v>
      </c>
      <c r="AM807" s="149" t="s">
        <v>274</v>
      </c>
      <c r="AN807" s="160">
        <v>4</v>
      </c>
      <c r="AO807" s="149"/>
      <c r="AP807" s="149" t="s">
        <v>274</v>
      </c>
      <c r="AQ807" s="149" t="s">
        <v>275</v>
      </c>
      <c r="AR807" s="158">
        <v>1</v>
      </c>
      <c r="AS807" s="149" t="s">
        <v>275</v>
      </c>
      <c r="AT807" s="149" t="s">
        <v>276</v>
      </c>
      <c r="AU807" s="161">
        <v>1</v>
      </c>
      <c r="AV807" s="159">
        <v>184849.55</v>
      </c>
      <c r="AW807" s="159">
        <v>7393.98</v>
      </c>
      <c r="AX807" s="149" t="s">
        <v>274</v>
      </c>
      <c r="AY807" s="159">
        <v>1848.49</v>
      </c>
      <c r="AZ807" s="159">
        <v>1848.49</v>
      </c>
      <c r="BA807" s="159">
        <v>7393.96</v>
      </c>
      <c r="BB807" s="159">
        <v>103515.96</v>
      </c>
      <c r="BC807" s="162" t="s">
        <v>274</v>
      </c>
      <c r="BD807" s="162">
        <v>0</v>
      </c>
      <c r="BE807" s="159">
        <v>81333.59</v>
      </c>
      <c r="BF807" s="159">
        <v>81333.59</v>
      </c>
      <c r="BG807" s="159">
        <v>184849.55</v>
      </c>
    </row>
    <row r="808" ht="28.05" customHeight="1" spans="1:59">
      <c r="A808" s="149"/>
      <c r="B808" s="149"/>
      <c r="C808" s="149"/>
      <c r="D808" s="149" t="s">
        <v>3726</v>
      </c>
      <c r="E808" s="340" t="s">
        <v>4090</v>
      </c>
      <c r="F808" s="149" t="s">
        <v>3726</v>
      </c>
      <c r="G808" s="149" t="s">
        <v>4091</v>
      </c>
      <c r="H808" s="149" t="s">
        <v>4087</v>
      </c>
      <c r="I808" s="149" t="s">
        <v>4088</v>
      </c>
      <c r="J808" s="149" t="s">
        <v>4092</v>
      </c>
      <c r="K808" s="149"/>
      <c r="L808" s="149" t="s">
        <v>287</v>
      </c>
      <c r="M808" s="149"/>
      <c r="N808" s="149" t="s">
        <v>263</v>
      </c>
      <c r="O808" s="149" t="s">
        <v>214</v>
      </c>
      <c r="P808" s="149" t="s">
        <v>53</v>
      </c>
      <c r="Q808" s="149"/>
      <c r="R808" s="149" t="s">
        <v>3831</v>
      </c>
      <c r="S808" s="149" t="s">
        <v>3815</v>
      </c>
      <c r="T808" s="149" t="s">
        <v>3809</v>
      </c>
      <c r="U808" s="149" t="s">
        <v>267</v>
      </c>
      <c r="V808" s="149"/>
      <c r="W808" s="149"/>
      <c r="X808" s="149" t="s">
        <v>336</v>
      </c>
      <c r="Y808" s="149"/>
      <c r="Z808" s="149"/>
      <c r="AA808" s="149"/>
      <c r="AB808" s="149" t="s">
        <v>269</v>
      </c>
      <c r="AC808" s="149" t="s">
        <v>270</v>
      </c>
      <c r="AD808" s="149" t="s">
        <v>3809</v>
      </c>
      <c r="AE808" s="149" t="s">
        <v>271</v>
      </c>
      <c r="AF808" s="149"/>
      <c r="AG808" s="149" t="s">
        <v>1098</v>
      </c>
      <c r="AH808" s="149" t="s">
        <v>273</v>
      </c>
      <c r="AI808" s="158">
        <v>56</v>
      </c>
      <c r="AJ808" s="149"/>
      <c r="AK808" s="159" t="s">
        <v>274</v>
      </c>
      <c r="AL808" s="159" t="s">
        <v>274</v>
      </c>
      <c r="AM808" s="149" t="s">
        <v>274</v>
      </c>
      <c r="AN808" s="160">
        <v>4</v>
      </c>
      <c r="AO808" s="149"/>
      <c r="AP808" s="149" t="s">
        <v>274</v>
      </c>
      <c r="AQ808" s="149" t="s">
        <v>275</v>
      </c>
      <c r="AR808" s="158">
        <v>1</v>
      </c>
      <c r="AS808" s="149" t="s">
        <v>275</v>
      </c>
      <c r="AT808" s="149" t="s">
        <v>276</v>
      </c>
      <c r="AU808" s="161">
        <v>1</v>
      </c>
      <c r="AV808" s="159">
        <v>154092.92</v>
      </c>
      <c r="AW808" s="159">
        <v>6163.72</v>
      </c>
      <c r="AX808" s="149" t="s">
        <v>274</v>
      </c>
      <c r="AY808" s="159">
        <v>1540.93</v>
      </c>
      <c r="AZ808" s="159">
        <v>1540.93</v>
      </c>
      <c r="BA808" s="159">
        <v>6163.72</v>
      </c>
      <c r="BB808" s="159">
        <v>86292.08</v>
      </c>
      <c r="BC808" s="162" t="s">
        <v>274</v>
      </c>
      <c r="BD808" s="162">
        <v>0</v>
      </c>
      <c r="BE808" s="159">
        <v>67800.84</v>
      </c>
      <c r="BF808" s="159">
        <v>67800.84</v>
      </c>
      <c r="BG808" s="159">
        <v>154092.92</v>
      </c>
    </row>
    <row r="809" ht="28.05" customHeight="1" spans="1:59">
      <c r="A809" s="149"/>
      <c r="B809" s="149"/>
      <c r="C809" s="149"/>
      <c r="D809" s="149" t="s">
        <v>3726</v>
      </c>
      <c r="E809" s="340" t="s">
        <v>4093</v>
      </c>
      <c r="F809" s="149" t="s">
        <v>3726</v>
      </c>
      <c r="G809" s="149" t="s">
        <v>4094</v>
      </c>
      <c r="H809" s="149" t="s">
        <v>4067</v>
      </c>
      <c r="I809" s="149" t="s">
        <v>4095</v>
      </c>
      <c r="J809" s="149" t="s">
        <v>4096</v>
      </c>
      <c r="K809" s="149"/>
      <c r="L809" s="149" t="s">
        <v>287</v>
      </c>
      <c r="M809" s="149"/>
      <c r="N809" s="149" t="s">
        <v>263</v>
      </c>
      <c r="O809" s="149" t="s">
        <v>214</v>
      </c>
      <c r="P809" s="149" t="s">
        <v>53</v>
      </c>
      <c r="Q809" s="149"/>
      <c r="R809" s="149" t="s">
        <v>3831</v>
      </c>
      <c r="S809" s="149" t="s">
        <v>3815</v>
      </c>
      <c r="T809" s="149" t="s">
        <v>3809</v>
      </c>
      <c r="U809" s="149" t="s">
        <v>267</v>
      </c>
      <c r="V809" s="149"/>
      <c r="W809" s="149"/>
      <c r="X809" s="149" t="s">
        <v>336</v>
      </c>
      <c r="Y809" s="149"/>
      <c r="Z809" s="149"/>
      <c r="AA809" s="149"/>
      <c r="AB809" s="149" t="s">
        <v>269</v>
      </c>
      <c r="AC809" s="149" t="s">
        <v>270</v>
      </c>
      <c r="AD809" s="149" t="s">
        <v>3809</v>
      </c>
      <c r="AE809" s="149" t="s">
        <v>271</v>
      </c>
      <c r="AF809" s="149"/>
      <c r="AG809" s="149" t="s">
        <v>1098</v>
      </c>
      <c r="AH809" s="149" t="s">
        <v>273</v>
      </c>
      <c r="AI809" s="158">
        <v>56</v>
      </c>
      <c r="AJ809" s="149"/>
      <c r="AK809" s="159" t="s">
        <v>274</v>
      </c>
      <c r="AL809" s="159" t="s">
        <v>274</v>
      </c>
      <c r="AM809" s="149" t="s">
        <v>274</v>
      </c>
      <c r="AN809" s="160">
        <v>4</v>
      </c>
      <c r="AO809" s="149"/>
      <c r="AP809" s="149" t="s">
        <v>274</v>
      </c>
      <c r="AQ809" s="149" t="s">
        <v>275</v>
      </c>
      <c r="AR809" s="158">
        <v>1</v>
      </c>
      <c r="AS809" s="149" t="s">
        <v>275</v>
      </c>
      <c r="AT809" s="149" t="s">
        <v>276</v>
      </c>
      <c r="AU809" s="161">
        <v>1</v>
      </c>
      <c r="AV809" s="159">
        <v>147838.94</v>
      </c>
      <c r="AW809" s="159">
        <v>5913.56</v>
      </c>
      <c r="AX809" s="149" t="s">
        <v>274</v>
      </c>
      <c r="AY809" s="159">
        <v>1478.39</v>
      </c>
      <c r="AZ809" s="159">
        <v>1478.39</v>
      </c>
      <c r="BA809" s="159">
        <v>5913.56</v>
      </c>
      <c r="BB809" s="159">
        <v>82789.84</v>
      </c>
      <c r="BC809" s="162" t="s">
        <v>274</v>
      </c>
      <c r="BD809" s="162">
        <v>0</v>
      </c>
      <c r="BE809" s="159">
        <v>65049.1</v>
      </c>
      <c r="BF809" s="159">
        <v>65049.1</v>
      </c>
      <c r="BG809" s="159">
        <v>147838.94</v>
      </c>
    </row>
    <row r="810" ht="28.05" customHeight="1" spans="1:59">
      <c r="A810" s="149"/>
      <c r="B810" s="149"/>
      <c r="C810" s="149"/>
      <c r="D810" s="149" t="s">
        <v>3726</v>
      </c>
      <c r="E810" s="340" t="s">
        <v>4097</v>
      </c>
      <c r="F810" s="149" t="s">
        <v>3726</v>
      </c>
      <c r="G810" s="149" t="s">
        <v>4098</v>
      </c>
      <c r="H810" s="149" t="s">
        <v>4099</v>
      </c>
      <c r="I810" s="149" t="s">
        <v>4100</v>
      </c>
      <c r="J810" s="149" t="s">
        <v>4101</v>
      </c>
      <c r="K810" s="149"/>
      <c r="L810" s="149" t="s">
        <v>262</v>
      </c>
      <c r="M810" s="149"/>
      <c r="N810" s="149" t="s">
        <v>263</v>
      </c>
      <c r="O810" s="149" t="s">
        <v>214</v>
      </c>
      <c r="P810" s="149" t="s">
        <v>53</v>
      </c>
      <c r="Q810" s="149"/>
      <c r="R810" s="149" t="s">
        <v>1090</v>
      </c>
      <c r="S810" s="149" t="s">
        <v>135</v>
      </c>
      <c r="T810" s="149" t="s">
        <v>4102</v>
      </c>
      <c r="U810" s="149" t="s">
        <v>267</v>
      </c>
      <c r="V810" s="149"/>
      <c r="W810" s="149"/>
      <c r="X810" s="149" t="s">
        <v>336</v>
      </c>
      <c r="Y810" s="149"/>
      <c r="Z810" s="149"/>
      <c r="AA810" s="149"/>
      <c r="AB810" s="149" t="s">
        <v>269</v>
      </c>
      <c r="AC810" s="149" t="s">
        <v>270</v>
      </c>
      <c r="AD810" s="149" t="s">
        <v>4102</v>
      </c>
      <c r="AE810" s="149" t="s">
        <v>271</v>
      </c>
      <c r="AF810" s="149"/>
      <c r="AG810" s="149" t="s">
        <v>1098</v>
      </c>
      <c r="AH810" s="149" t="s">
        <v>273</v>
      </c>
      <c r="AI810" s="158">
        <v>89</v>
      </c>
      <c r="AJ810" s="149"/>
      <c r="AK810" s="159" t="s">
        <v>274</v>
      </c>
      <c r="AL810" s="159" t="s">
        <v>274</v>
      </c>
      <c r="AM810" s="149" t="s">
        <v>274</v>
      </c>
      <c r="AN810" s="160">
        <v>4</v>
      </c>
      <c r="AO810" s="149"/>
      <c r="AP810" s="149" t="s">
        <v>274</v>
      </c>
      <c r="AQ810" s="149" t="s">
        <v>275</v>
      </c>
      <c r="AR810" s="158">
        <v>1</v>
      </c>
      <c r="AS810" s="149" t="s">
        <v>275</v>
      </c>
      <c r="AT810" s="149" t="s">
        <v>276</v>
      </c>
      <c r="AU810" s="161">
        <v>1</v>
      </c>
      <c r="AV810" s="159">
        <v>2543.1</v>
      </c>
      <c r="AW810" s="159">
        <v>101.72</v>
      </c>
      <c r="AX810" s="149" t="s">
        <v>274</v>
      </c>
      <c r="AY810" s="159">
        <v>27.75</v>
      </c>
      <c r="AZ810" s="159">
        <v>27.75</v>
      </c>
      <c r="BA810" s="159">
        <v>111</v>
      </c>
      <c r="BB810" s="159">
        <v>2247.12</v>
      </c>
      <c r="BC810" s="162" t="s">
        <v>274</v>
      </c>
      <c r="BD810" s="162">
        <v>0</v>
      </c>
      <c r="BE810" s="159">
        <v>295.98</v>
      </c>
      <c r="BF810" s="159">
        <v>295.98</v>
      </c>
      <c r="BG810" s="159">
        <v>2543.1</v>
      </c>
    </row>
    <row r="811" ht="28.05" customHeight="1" spans="1:59">
      <c r="A811" s="149"/>
      <c r="B811" s="149"/>
      <c r="C811" s="149"/>
      <c r="D811" s="149" t="s">
        <v>3726</v>
      </c>
      <c r="E811" s="340" t="s">
        <v>4103</v>
      </c>
      <c r="F811" s="149" t="s">
        <v>3726</v>
      </c>
      <c r="G811" s="149" t="s">
        <v>4104</v>
      </c>
      <c r="H811" s="149" t="s">
        <v>4099</v>
      </c>
      <c r="I811" s="149" t="s">
        <v>4105</v>
      </c>
      <c r="J811" s="149" t="s">
        <v>4106</v>
      </c>
      <c r="K811" s="149"/>
      <c r="L811" s="149" t="s">
        <v>262</v>
      </c>
      <c r="M811" s="149"/>
      <c r="N811" s="149" t="s">
        <v>263</v>
      </c>
      <c r="O811" s="149" t="s">
        <v>214</v>
      </c>
      <c r="P811" s="149" t="s">
        <v>53</v>
      </c>
      <c r="Q811" s="149"/>
      <c r="R811" s="149" t="s">
        <v>1090</v>
      </c>
      <c r="S811" s="149" t="s">
        <v>135</v>
      </c>
      <c r="T811" s="149" t="s">
        <v>4102</v>
      </c>
      <c r="U811" s="149" t="s">
        <v>267</v>
      </c>
      <c r="V811" s="149"/>
      <c r="W811" s="149"/>
      <c r="X811" s="149" t="s">
        <v>336</v>
      </c>
      <c r="Y811" s="149"/>
      <c r="Z811" s="149"/>
      <c r="AA811" s="149"/>
      <c r="AB811" s="149" t="s">
        <v>269</v>
      </c>
      <c r="AC811" s="149" t="s">
        <v>270</v>
      </c>
      <c r="AD811" s="149" t="s">
        <v>4102</v>
      </c>
      <c r="AE811" s="149" t="s">
        <v>271</v>
      </c>
      <c r="AF811" s="149"/>
      <c r="AG811" s="149" t="s">
        <v>1098</v>
      </c>
      <c r="AH811" s="149" t="s">
        <v>273</v>
      </c>
      <c r="AI811" s="158">
        <v>89</v>
      </c>
      <c r="AJ811" s="149"/>
      <c r="AK811" s="159" t="s">
        <v>274</v>
      </c>
      <c r="AL811" s="159" t="s">
        <v>274</v>
      </c>
      <c r="AM811" s="149" t="s">
        <v>274</v>
      </c>
      <c r="AN811" s="160">
        <v>4</v>
      </c>
      <c r="AO811" s="149"/>
      <c r="AP811" s="149" t="s">
        <v>274</v>
      </c>
      <c r="AQ811" s="149" t="s">
        <v>275</v>
      </c>
      <c r="AR811" s="158">
        <v>1</v>
      </c>
      <c r="AS811" s="149" t="s">
        <v>275</v>
      </c>
      <c r="AT811" s="149" t="s">
        <v>276</v>
      </c>
      <c r="AU811" s="161">
        <v>1</v>
      </c>
      <c r="AV811" s="159">
        <v>2413.79</v>
      </c>
      <c r="AW811" s="159">
        <v>96.55</v>
      </c>
      <c r="AX811" s="149" t="s">
        <v>274</v>
      </c>
      <c r="AY811" s="159">
        <v>26.32</v>
      </c>
      <c r="AZ811" s="159">
        <v>26.32</v>
      </c>
      <c r="BA811" s="159">
        <v>105.28</v>
      </c>
      <c r="BB811" s="159">
        <v>2133.04</v>
      </c>
      <c r="BC811" s="162" t="s">
        <v>274</v>
      </c>
      <c r="BD811" s="162">
        <v>0</v>
      </c>
      <c r="BE811" s="159">
        <v>280.75</v>
      </c>
      <c r="BF811" s="159">
        <v>280.75</v>
      </c>
      <c r="BG811" s="159">
        <v>2413.79</v>
      </c>
    </row>
    <row r="812" ht="28.05" customHeight="1" spans="1:59">
      <c r="A812" s="149"/>
      <c r="B812" s="149"/>
      <c r="C812" s="149"/>
      <c r="D812" s="149" t="s">
        <v>3726</v>
      </c>
      <c r="E812" s="340" t="s">
        <v>4107</v>
      </c>
      <c r="F812" s="149" t="s">
        <v>3726</v>
      </c>
      <c r="G812" s="149" t="s">
        <v>4108</v>
      </c>
      <c r="H812" s="149" t="s">
        <v>4109</v>
      </c>
      <c r="I812" s="149" t="s">
        <v>4110</v>
      </c>
      <c r="J812" s="149" t="s">
        <v>4111</v>
      </c>
      <c r="K812" s="149"/>
      <c r="L812" s="149" t="s">
        <v>262</v>
      </c>
      <c r="M812" s="149"/>
      <c r="N812" s="149" t="s">
        <v>263</v>
      </c>
      <c r="O812" s="149" t="s">
        <v>214</v>
      </c>
      <c r="P812" s="149" t="s">
        <v>53</v>
      </c>
      <c r="Q812" s="149"/>
      <c r="R812" s="149" t="s">
        <v>4112</v>
      </c>
      <c r="S812" s="149" t="s">
        <v>4113</v>
      </c>
      <c r="T812" s="149" t="s">
        <v>4114</v>
      </c>
      <c r="U812" s="149" t="s">
        <v>267</v>
      </c>
      <c r="V812" s="149"/>
      <c r="W812" s="149"/>
      <c r="X812" s="149" t="s">
        <v>705</v>
      </c>
      <c r="Y812" s="149"/>
      <c r="Z812" s="149"/>
      <c r="AA812" s="149"/>
      <c r="AB812" s="149" t="s">
        <v>269</v>
      </c>
      <c r="AC812" s="149" t="s">
        <v>270</v>
      </c>
      <c r="AD812" s="149" t="s">
        <v>4114</v>
      </c>
      <c r="AE812" s="149" t="s">
        <v>271</v>
      </c>
      <c r="AF812" s="149"/>
      <c r="AG812" s="149" t="s">
        <v>1098</v>
      </c>
      <c r="AH812" s="149" t="s">
        <v>273</v>
      </c>
      <c r="AI812" s="158">
        <v>8</v>
      </c>
      <c r="AJ812" s="149"/>
      <c r="AK812" s="159" t="s">
        <v>274</v>
      </c>
      <c r="AL812" s="159" t="s">
        <v>274</v>
      </c>
      <c r="AM812" s="149" t="s">
        <v>274</v>
      </c>
      <c r="AN812" s="160">
        <v>4</v>
      </c>
      <c r="AO812" s="149"/>
      <c r="AP812" s="149" t="s">
        <v>274</v>
      </c>
      <c r="AQ812" s="149" t="s">
        <v>275</v>
      </c>
      <c r="AR812" s="158">
        <v>1</v>
      </c>
      <c r="AS812" s="149" t="s">
        <v>275</v>
      </c>
      <c r="AT812" s="149" t="s">
        <v>276</v>
      </c>
      <c r="AU812" s="161">
        <v>1</v>
      </c>
      <c r="AV812" s="159">
        <v>9557.52</v>
      </c>
      <c r="AW812" s="159">
        <v>382.3</v>
      </c>
      <c r="AX812" s="149" t="s">
        <v>274</v>
      </c>
      <c r="AY812" s="159">
        <v>95.57</v>
      </c>
      <c r="AZ812" s="159">
        <v>95.57</v>
      </c>
      <c r="BA812" s="159">
        <v>382.3</v>
      </c>
      <c r="BB812" s="159">
        <v>764.62</v>
      </c>
      <c r="BC812" s="162" t="s">
        <v>274</v>
      </c>
      <c r="BD812" s="162">
        <v>0</v>
      </c>
      <c r="BE812" s="159">
        <v>8792.9</v>
      </c>
      <c r="BF812" s="159">
        <v>8792.9</v>
      </c>
      <c r="BG812" s="159">
        <v>9557.52</v>
      </c>
    </row>
    <row r="813" ht="28.05" customHeight="1" spans="1:59">
      <c r="A813" s="149"/>
      <c r="B813" s="149"/>
      <c r="C813" s="149"/>
      <c r="D813" s="149" t="s">
        <v>3726</v>
      </c>
      <c r="E813" s="340" t="s">
        <v>4115</v>
      </c>
      <c r="F813" s="149" t="s">
        <v>3726</v>
      </c>
      <c r="G813" s="149" t="s">
        <v>4116</v>
      </c>
      <c r="H813" s="149" t="s">
        <v>4117</v>
      </c>
      <c r="I813" s="149" t="s">
        <v>4118</v>
      </c>
      <c r="J813" s="149" t="s">
        <v>4119</v>
      </c>
      <c r="K813" s="149"/>
      <c r="L813" s="149" t="s">
        <v>262</v>
      </c>
      <c r="M813" s="149"/>
      <c r="N813" s="149" t="s">
        <v>263</v>
      </c>
      <c r="O813" s="149" t="s">
        <v>214</v>
      </c>
      <c r="P813" s="149" t="s">
        <v>53</v>
      </c>
      <c r="Q813" s="149"/>
      <c r="R813" s="149" t="s">
        <v>4112</v>
      </c>
      <c r="S813" s="149" t="s">
        <v>4113</v>
      </c>
      <c r="T813" s="149" t="s">
        <v>4114</v>
      </c>
      <c r="U813" s="149" t="s">
        <v>267</v>
      </c>
      <c r="V813" s="149"/>
      <c r="W813" s="149"/>
      <c r="X813" s="149" t="s">
        <v>705</v>
      </c>
      <c r="Y813" s="149"/>
      <c r="Z813" s="149"/>
      <c r="AA813" s="149"/>
      <c r="AB813" s="149" t="s">
        <v>269</v>
      </c>
      <c r="AC813" s="149" t="s">
        <v>270</v>
      </c>
      <c r="AD813" s="149" t="s">
        <v>4114</v>
      </c>
      <c r="AE813" s="149" t="s">
        <v>271</v>
      </c>
      <c r="AF813" s="149"/>
      <c r="AG813" s="149" t="s">
        <v>1098</v>
      </c>
      <c r="AH813" s="149" t="s">
        <v>273</v>
      </c>
      <c r="AI813" s="158">
        <v>8</v>
      </c>
      <c r="AJ813" s="149"/>
      <c r="AK813" s="159" t="s">
        <v>274</v>
      </c>
      <c r="AL813" s="159" t="s">
        <v>274</v>
      </c>
      <c r="AM813" s="149" t="s">
        <v>274</v>
      </c>
      <c r="AN813" s="160">
        <v>4</v>
      </c>
      <c r="AO813" s="149"/>
      <c r="AP813" s="149" t="s">
        <v>274</v>
      </c>
      <c r="AQ813" s="149" t="s">
        <v>275</v>
      </c>
      <c r="AR813" s="158">
        <v>1</v>
      </c>
      <c r="AS813" s="149" t="s">
        <v>275</v>
      </c>
      <c r="AT813" s="149" t="s">
        <v>276</v>
      </c>
      <c r="AU813" s="161">
        <v>1</v>
      </c>
      <c r="AV813" s="159">
        <v>11327.43</v>
      </c>
      <c r="AW813" s="159">
        <v>453.1</v>
      </c>
      <c r="AX813" s="149" t="s">
        <v>274</v>
      </c>
      <c r="AY813" s="159">
        <v>113.27</v>
      </c>
      <c r="AZ813" s="159">
        <v>113.27</v>
      </c>
      <c r="BA813" s="159">
        <v>453.08</v>
      </c>
      <c r="BB813" s="159">
        <v>906.16</v>
      </c>
      <c r="BC813" s="162" t="s">
        <v>274</v>
      </c>
      <c r="BD813" s="162">
        <v>0</v>
      </c>
      <c r="BE813" s="159">
        <v>10421.27</v>
      </c>
      <c r="BF813" s="159">
        <v>10421.27</v>
      </c>
      <c r="BG813" s="159">
        <v>11327.43</v>
      </c>
    </row>
    <row r="814" ht="28.05" customHeight="1" spans="1:59">
      <c r="A814" s="149"/>
      <c r="B814" s="149"/>
      <c r="C814" s="149"/>
      <c r="D814" s="149" t="s">
        <v>3726</v>
      </c>
      <c r="E814" s="340" t="s">
        <v>4120</v>
      </c>
      <c r="F814" s="149" t="s">
        <v>3726</v>
      </c>
      <c r="G814" s="149" t="s">
        <v>4121</v>
      </c>
      <c r="H814" s="149" t="s">
        <v>4122</v>
      </c>
      <c r="I814" s="149" t="s">
        <v>4123</v>
      </c>
      <c r="J814" s="149" t="s">
        <v>4124</v>
      </c>
      <c r="K814" s="149"/>
      <c r="L814" s="149" t="s">
        <v>262</v>
      </c>
      <c r="M814" s="149"/>
      <c r="N814" s="149" t="s">
        <v>263</v>
      </c>
      <c r="O814" s="149" t="s">
        <v>214</v>
      </c>
      <c r="P814" s="149" t="s">
        <v>53</v>
      </c>
      <c r="Q814" s="149"/>
      <c r="R814" s="149" t="s">
        <v>3903</v>
      </c>
      <c r="S814" s="149" t="s">
        <v>4125</v>
      </c>
      <c r="T814" s="149" t="s">
        <v>4126</v>
      </c>
      <c r="U814" s="149" t="s">
        <v>267</v>
      </c>
      <c r="V814" s="149"/>
      <c r="W814" s="149"/>
      <c r="X814" s="149" t="s">
        <v>336</v>
      </c>
      <c r="Y814" s="149"/>
      <c r="Z814" s="149"/>
      <c r="AA814" s="149"/>
      <c r="AB814" s="149" t="s">
        <v>269</v>
      </c>
      <c r="AC814" s="149" t="s">
        <v>270</v>
      </c>
      <c r="AD814" s="149" t="s">
        <v>4126</v>
      </c>
      <c r="AE814" s="149" t="s">
        <v>271</v>
      </c>
      <c r="AF814" s="149"/>
      <c r="AG814" s="149" t="s">
        <v>1098</v>
      </c>
      <c r="AH814" s="149" t="s">
        <v>273</v>
      </c>
      <c r="AI814" s="158">
        <v>8</v>
      </c>
      <c r="AJ814" s="149"/>
      <c r="AK814" s="159" t="s">
        <v>274</v>
      </c>
      <c r="AL814" s="159" t="s">
        <v>274</v>
      </c>
      <c r="AM814" s="149" t="s">
        <v>274</v>
      </c>
      <c r="AN814" s="160">
        <v>4</v>
      </c>
      <c r="AO814" s="149"/>
      <c r="AP814" s="149" t="s">
        <v>274</v>
      </c>
      <c r="AQ814" s="149" t="s">
        <v>275</v>
      </c>
      <c r="AR814" s="158">
        <v>1</v>
      </c>
      <c r="AS814" s="149" t="s">
        <v>275</v>
      </c>
      <c r="AT814" s="149" t="s">
        <v>276</v>
      </c>
      <c r="AU814" s="161">
        <v>1</v>
      </c>
      <c r="AV814" s="159">
        <v>17522.12</v>
      </c>
      <c r="AW814" s="159">
        <v>700.88</v>
      </c>
      <c r="AX814" s="149" t="s">
        <v>274</v>
      </c>
      <c r="AY814" s="159">
        <v>175.22</v>
      </c>
      <c r="AZ814" s="159">
        <v>175.22</v>
      </c>
      <c r="BA814" s="159">
        <v>700.88</v>
      </c>
      <c r="BB814" s="159">
        <v>1401.76</v>
      </c>
      <c r="BC814" s="162" t="s">
        <v>274</v>
      </c>
      <c r="BD814" s="162">
        <v>0</v>
      </c>
      <c r="BE814" s="159">
        <v>16120.36</v>
      </c>
      <c r="BF814" s="159">
        <v>16120.36</v>
      </c>
      <c r="BG814" s="159">
        <v>17522.12</v>
      </c>
    </row>
    <row r="815" ht="28.05" customHeight="1" spans="1:59">
      <c r="A815" s="149"/>
      <c r="B815" s="149"/>
      <c r="C815" s="149"/>
      <c r="D815" s="149" t="s">
        <v>3726</v>
      </c>
      <c r="E815" s="340" t="s">
        <v>4127</v>
      </c>
      <c r="F815" s="149" t="s">
        <v>3726</v>
      </c>
      <c r="G815" s="149" t="s">
        <v>4128</v>
      </c>
      <c r="H815" s="149" t="s">
        <v>165</v>
      </c>
      <c r="I815" s="149" t="s">
        <v>4129</v>
      </c>
      <c r="J815" s="149" t="s">
        <v>4130</v>
      </c>
      <c r="K815" s="149"/>
      <c r="L815" s="149" t="s">
        <v>262</v>
      </c>
      <c r="M815" s="149"/>
      <c r="N815" s="149" t="s">
        <v>263</v>
      </c>
      <c r="O815" s="149" t="s">
        <v>214</v>
      </c>
      <c r="P815" s="149" t="s">
        <v>53</v>
      </c>
      <c r="Q815" s="149"/>
      <c r="R815" s="149" t="s">
        <v>3921</v>
      </c>
      <c r="S815" s="149" t="s">
        <v>4131</v>
      </c>
      <c r="T815" s="149" t="s">
        <v>4132</v>
      </c>
      <c r="U815" s="149" t="s">
        <v>267</v>
      </c>
      <c r="V815" s="149"/>
      <c r="W815" s="149"/>
      <c r="X815" s="149" t="s">
        <v>336</v>
      </c>
      <c r="Y815" s="149"/>
      <c r="Z815" s="149"/>
      <c r="AA815" s="149"/>
      <c r="AB815" s="149" t="s">
        <v>269</v>
      </c>
      <c r="AC815" s="149" t="s">
        <v>270</v>
      </c>
      <c r="AD815" s="149" t="s">
        <v>4132</v>
      </c>
      <c r="AE815" s="149" t="s">
        <v>271</v>
      </c>
      <c r="AF815" s="149"/>
      <c r="AG815" s="149" t="s">
        <v>1098</v>
      </c>
      <c r="AH815" s="149" t="s">
        <v>273</v>
      </c>
      <c r="AI815" s="158">
        <v>8</v>
      </c>
      <c r="AJ815" s="149"/>
      <c r="AK815" s="159" t="s">
        <v>274</v>
      </c>
      <c r="AL815" s="159" t="s">
        <v>274</v>
      </c>
      <c r="AM815" s="149" t="s">
        <v>274</v>
      </c>
      <c r="AN815" s="160">
        <v>4</v>
      </c>
      <c r="AO815" s="149"/>
      <c r="AP815" s="149" t="s">
        <v>274</v>
      </c>
      <c r="AQ815" s="149" t="s">
        <v>275</v>
      </c>
      <c r="AR815" s="158">
        <v>1</v>
      </c>
      <c r="AS815" s="149" t="s">
        <v>275</v>
      </c>
      <c r="AT815" s="149" t="s">
        <v>276</v>
      </c>
      <c r="AU815" s="161">
        <v>1</v>
      </c>
      <c r="AV815" s="159">
        <v>7787.61</v>
      </c>
      <c r="AW815" s="159">
        <v>311.5</v>
      </c>
      <c r="AX815" s="149" t="s">
        <v>274</v>
      </c>
      <c r="AY815" s="159">
        <v>77.88</v>
      </c>
      <c r="AZ815" s="159">
        <v>77.88</v>
      </c>
      <c r="BA815" s="159">
        <v>311.52</v>
      </c>
      <c r="BB815" s="159">
        <v>623.04</v>
      </c>
      <c r="BC815" s="162" t="s">
        <v>274</v>
      </c>
      <c r="BD815" s="162">
        <v>0</v>
      </c>
      <c r="BE815" s="159">
        <v>7164.57</v>
      </c>
      <c r="BF815" s="159">
        <v>7164.57</v>
      </c>
      <c r="BG815" s="159">
        <v>7787.61</v>
      </c>
    </row>
    <row r="816" ht="28.05" customHeight="1" spans="1:59">
      <c r="A816" s="149"/>
      <c r="B816" s="149"/>
      <c r="C816" s="149"/>
      <c r="D816" s="149" t="s">
        <v>3726</v>
      </c>
      <c r="E816" s="340" t="s">
        <v>4133</v>
      </c>
      <c r="F816" s="149" t="s">
        <v>3726</v>
      </c>
      <c r="G816" s="149" t="s">
        <v>4134</v>
      </c>
      <c r="H816" s="149" t="s">
        <v>4135</v>
      </c>
      <c r="I816" s="149" t="s">
        <v>4136</v>
      </c>
      <c r="J816" s="149" t="s">
        <v>4137</v>
      </c>
      <c r="K816" s="149"/>
      <c r="L816" s="149" t="s">
        <v>262</v>
      </c>
      <c r="M816" s="149"/>
      <c r="N816" s="149" t="s">
        <v>263</v>
      </c>
      <c r="O816" s="149" t="s">
        <v>214</v>
      </c>
      <c r="P816" s="149" t="s">
        <v>53</v>
      </c>
      <c r="Q816" s="149"/>
      <c r="R816" s="149" t="s">
        <v>3921</v>
      </c>
      <c r="S816" s="149" t="s">
        <v>4138</v>
      </c>
      <c r="T816" s="149" t="s">
        <v>4139</v>
      </c>
      <c r="U816" s="149" t="s">
        <v>267</v>
      </c>
      <c r="V816" s="149"/>
      <c r="W816" s="149"/>
      <c r="X816" s="149" t="s">
        <v>336</v>
      </c>
      <c r="Y816" s="149"/>
      <c r="Z816" s="149"/>
      <c r="AA816" s="149"/>
      <c r="AB816" s="149" t="s">
        <v>269</v>
      </c>
      <c r="AC816" s="149" t="s">
        <v>270</v>
      </c>
      <c r="AD816" s="149" t="s">
        <v>4139</v>
      </c>
      <c r="AE816" s="149" t="s">
        <v>271</v>
      </c>
      <c r="AF816" s="149"/>
      <c r="AG816" s="149" t="s">
        <v>1098</v>
      </c>
      <c r="AH816" s="149" t="s">
        <v>273</v>
      </c>
      <c r="AI816" s="158">
        <v>6</v>
      </c>
      <c r="AJ816" s="149"/>
      <c r="AK816" s="159" t="s">
        <v>274</v>
      </c>
      <c r="AL816" s="159" t="s">
        <v>274</v>
      </c>
      <c r="AM816" s="149" t="s">
        <v>274</v>
      </c>
      <c r="AN816" s="160">
        <v>4</v>
      </c>
      <c r="AO816" s="149"/>
      <c r="AP816" s="149" t="s">
        <v>274</v>
      </c>
      <c r="AQ816" s="149" t="s">
        <v>275</v>
      </c>
      <c r="AR816" s="158">
        <v>1</v>
      </c>
      <c r="AS816" s="149" t="s">
        <v>275</v>
      </c>
      <c r="AT816" s="149" t="s">
        <v>276</v>
      </c>
      <c r="AU816" s="161">
        <v>1</v>
      </c>
      <c r="AV816" s="159">
        <v>160176.99</v>
      </c>
      <c r="AW816" s="159">
        <v>6407.08</v>
      </c>
      <c r="AX816" s="149" t="s">
        <v>274</v>
      </c>
      <c r="AY816" s="159">
        <v>1601.77</v>
      </c>
      <c r="AZ816" s="159">
        <v>1601.77</v>
      </c>
      <c r="BA816" s="159">
        <v>6407.08</v>
      </c>
      <c r="BB816" s="159">
        <v>9610.62</v>
      </c>
      <c r="BC816" s="162" t="s">
        <v>274</v>
      </c>
      <c r="BD816" s="162">
        <v>0</v>
      </c>
      <c r="BE816" s="159">
        <v>150566.37</v>
      </c>
      <c r="BF816" s="159">
        <v>150566.37</v>
      </c>
      <c r="BG816" s="159">
        <v>160176.99</v>
      </c>
    </row>
    <row r="817" ht="28.05" customHeight="1" spans="1:59">
      <c r="A817" s="149"/>
      <c r="B817" s="149"/>
      <c r="C817" s="149"/>
      <c r="D817" s="149" t="s">
        <v>3726</v>
      </c>
      <c r="E817" s="340" t="s">
        <v>4140</v>
      </c>
      <c r="F817" s="149" t="s">
        <v>3726</v>
      </c>
      <c r="G817" s="149" t="s">
        <v>4141</v>
      </c>
      <c r="H817" s="149" t="s">
        <v>4142</v>
      </c>
      <c r="I817" s="149" t="s">
        <v>4143</v>
      </c>
      <c r="J817" s="149" t="s">
        <v>4144</v>
      </c>
      <c r="K817" s="149"/>
      <c r="L817" s="149" t="s">
        <v>287</v>
      </c>
      <c r="M817" s="149"/>
      <c r="N817" s="149" t="s">
        <v>263</v>
      </c>
      <c r="O817" s="149" t="s">
        <v>214</v>
      </c>
      <c r="P817" s="149" t="s">
        <v>53</v>
      </c>
      <c r="Q817" s="149"/>
      <c r="R817" s="149" t="s">
        <v>3831</v>
      </c>
      <c r="S817" s="149" t="s">
        <v>3815</v>
      </c>
      <c r="T817" s="149" t="s">
        <v>3809</v>
      </c>
      <c r="U817" s="149" t="s">
        <v>267</v>
      </c>
      <c r="V817" s="149"/>
      <c r="W817" s="149"/>
      <c r="X817" s="149" t="s">
        <v>336</v>
      </c>
      <c r="Y817" s="149"/>
      <c r="Z817" s="149"/>
      <c r="AA817" s="149"/>
      <c r="AB817" s="149" t="s">
        <v>269</v>
      </c>
      <c r="AC817" s="149" t="s">
        <v>270</v>
      </c>
      <c r="AD817" s="149" t="s">
        <v>3809</v>
      </c>
      <c r="AE817" s="149" t="s">
        <v>271</v>
      </c>
      <c r="AF817" s="149"/>
      <c r="AG817" s="149" t="s">
        <v>1098</v>
      </c>
      <c r="AH817" s="149" t="s">
        <v>273</v>
      </c>
      <c r="AI817" s="158">
        <v>56</v>
      </c>
      <c r="AJ817" s="149"/>
      <c r="AK817" s="159" t="s">
        <v>274</v>
      </c>
      <c r="AL817" s="159" t="s">
        <v>274</v>
      </c>
      <c r="AM817" s="149" t="s">
        <v>274</v>
      </c>
      <c r="AN817" s="160">
        <v>4</v>
      </c>
      <c r="AO817" s="149"/>
      <c r="AP817" s="149" t="s">
        <v>274</v>
      </c>
      <c r="AQ817" s="149" t="s">
        <v>275</v>
      </c>
      <c r="AR817" s="158">
        <v>1</v>
      </c>
      <c r="AS817" s="149" t="s">
        <v>275</v>
      </c>
      <c r="AT817" s="149" t="s">
        <v>276</v>
      </c>
      <c r="AU817" s="161">
        <v>1</v>
      </c>
      <c r="AV817" s="159">
        <v>433171.12</v>
      </c>
      <c r="AW817" s="159">
        <v>17326.84</v>
      </c>
      <c r="AX817" s="149" t="s">
        <v>274</v>
      </c>
      <c r="AY817" s="159">
        <v>4331.71</v>
      </c>
      <c r="AZ817" s="159">
        <v>4331.71</v>
      </c>
      <c r="BA817" s="159">
        <v>17326.84</v>
      </c>
      <c r="BB817" s="159">
        <v>242575.76</v>
      </c>
      <c r="BC817" s="162" t="s">
        <v>274</v>
      </c>
      <c r="BD817" s="162">
        <v>0</v>
      </c>
      <c r="BE817" s="159">
        <v>190595.36</v>
      </c>
      <c r="BF817" s="159">
        <v>190595.36</v>
      </c>
      <c r="BG817" s="159">
        <v>433171.12</v>
      </c>
    </row>
    <row r="818" ht="28.05" customHeight="1" spans="1:59">
      <c r="A818" s="149"/>
      <c r="B818" s="149"/>
      <c r="C818" s="149"/>
      <c r="D818" s="149" t="s">
        <v>3726</v>
      </c>
      <c r="E818" s="340" t="s">
        <v>4145</v>
      </c>
      <c r="F818" s="149" t="s">
        <v>3726</v>
      </c>
      <c r="G818" s="149" t="s">
        <v>4146</v>
      </c>
      <c r="H818" s="149" t="s">
        <v>4099</v>
      </c>
      <c r="I818" s="149" t="s">
        <v>4100</v>
      </c>
      <c r="J818" s="149" t="s">
        <v>4147</v>
      </c>
      <c r="K818" s="149"/>
      <c r="L818" s="149" t="s">
        <v>262</v>
      </c>
      <c r="M818" s="149"/>
      <c r="N818" s="149" t="s">
        <v>263</v>
      </c>
      <c r="O818" s="149" t="s">
        <v>214</v>
      </c>
      <c r="P818" s="149" t="s">
        <v>53</v>
      </c>
      <c r="Q818" s="149"/>
      <c r="R818" s="149" t="s">
        <v>4148</v>
      </c>
      <c r="S818" s="149" t="s">
        <v>135</v>
      </c>
      <c r="T818" s="149" t="s">
        <v>4102</v>
      </c>
      <c r="U818" s="149" t="s">
        <v>267</v>
      </c>
      <c r="V818" s="149"/>
      <c r="W818" s="149"/>
      <c r="X818" s="149" t="s">
        <v>336</v>
      </c>
      <c r="Y818" s="149"/>
      <c r="Z818" s="149"/>
      <c r="AA818" s="149"/>
      <c r="AB818" s="149" t="s">
        <v>269</v>
      </c>
      <c r="AC818" s="149" t="s">
        <v>270</v>
      </c>
      <c r="AD818" s="149" t="s">
        <v>4102</v>
      </c>
      <c r="AE818" s="149" t="s">
        <v>271</v>
      </c>
      <c r="AF818" s="149"/>
      <c r="AG818" s="149" t="s">
        <v>1098</v>
      </c>
      <c r="AH818" s="149" t="s">
        <v>273</v>
      </c>
      <c r="AI818" s="158">
        <v>89</v>
      </c>
      <c r="AJ818" s="149"/>
      <c r="AK818" s="159" t="s">
        <v>274</v>
      </c>
      <c r="AL818" s="159" t="s">
        <v>274</v>
      </c>
      <c r="AM818" s="149" t="s">
        <v>274</v>
      </c>
      <c r="AN818" s="160">
        <v>4</v>
      </c>
      <c r="AO818" s="149"/>
      <c r="AP818" s="149" t="s">
        <v>274</v>
      </c>
      <c r="AQ818" s="149" t="s">
        <v>275</v>
      </c>
      <c r="AR818" s="158">
        <v>1</v>
      </c>
      <c r="AS818" s="149" t="s">
        <v>275</v>
      </c>
      <c r="AT818" s="149" t="s">
        <v>276</v>
      </c>
      <c r="AU818" s="161">
        <v>1</v>
      </c>
      <c r="AV818" s="159">
        <v>2543.1</v>
      </c>
      <c r="AW818" s="159">
        <v>101.72</v>
      </c>
      <c r="AX818" s="149" t="s">
        <v>274</v>
      </c>
      <c r="AY818" s="159">
        <v>27.75</v>
      </c>
      <c r="AZ818" s="159">
        <v>27.75</v>
      </c>
      <c r="BA818" s="159">
        <v>111</v>
      </c>
      <c r="BB818" s="159">
        <v>2247.12</v>
      </c>
      <c r="BC818" s="162" t="s">
        <v>274</v>
      </c>
      <c r="BD818" s="162">
        <v>0</v>
      </c>
      <c r="BE818" s="159">
        <v>295.98</v>
      </c>
      <c r="BF818" s="159">
        <v>295.98</v>
      </c>
      <c r="BG818" s="159">
        <v>2543.1</v>
      </c>
    </row>
    <row r="819" ht="28.05" customHeight="1" spans="1:59">
      <c r="A819" s="149"/>
      <c r="B819" s="149"/>
      <c r="C819" s="149"/>
      <c r="D819" s="149" t="s">
        <v>3726</v>
      </c>
      <c r="E819" s="340" t="s">
        <v>4149</v>
      </c>
      <c r="F819" s="149" t="s">
        <v>3726</v>
      </c>
      <c r="G819" s="149" t="s">
        <v>4150</v>
      </c>
      <c r="H819" s="149" t="s">
        <v>4151</v>
      </c>
      <c r="I819" s="149" t="s">
        <v>4152</v>
      </c>
      <c r="J819" s="149" t="s">
        <v>4153</v>
      </c>
      <c r="K819" s="149"/>
      <c r="L819" s="149" t="s">
        <v>262</v>
      </c>
      <c r="M819" s="149"/>
      <c r="N819" s="149" t="s">
        <v>263</v>
      </c>
      <c r="O819" s="149" t="s">
        <v>214</v>
      </c>
      <c r="P819" s="149" t="s">
        <v>53</v>
      </c>
      <c r="Q819" s="149"/>
      <c r="R819" s="149" t="s">
        <v>4154</v>
      </c>
      <c r="S819" s="149" t="s">
        <v>4155</v>
      </c>
      <c r="T819" s="149" t="s">
        <v>4102</v>
      </c>
      <c r="U819" s="149" t="s">
        <v>267</v>
      </c>
      <c r="V819" s="149"/>
      <c r="W819" s="149"/>
      <c r="X819" s="149" t="s">
        <v>336</v>
      </c>
      <c r="Y819" s="149"/>
      <c r="Z819" s="149"/>
      <c r="AA819" s="149"/>
      <c r="AB819" s="149" t="s">
        <v>269</v>
      </c>
      <c r="AC819" s="149" t="s">
        <v>270</v>
      </c>
      <c r="AD819" s="149" t="s">
        <v>4102</v>
      </c>
      <c r="AE819" s="149" t="s">
        <v>271</v>
      </c>
      <c r="AF819" s="149"/>
      <c r="AG819" s="149" t="s">
        <v>1098</v>
      </c>
      <c r="AH819" s="149" t="s">
        <v>273</v>
      </c>
      <c r="AI819" s="158">
        <v>89</v>
      </c>
      <c r="AJ819" s="149"/>
      <c r="AK819" s="159" t="s">
        <v>274</v>
      </c>
      <c r="AL819" s="159" t="s">
        <v>274</v>
      </c>
      <c r="AM819" s="149" t="s">
        <v>274</v>
      </c>
      <c r="AN819" s="160">
        <v>4</v>
      </c>
      <c r="AO819" s="149"/>
      <c r="AP819" s="149" t="s">
        <v>274</v>
      </c>
      <c r="AQ819" s="149" t="s">
        <v>275</v>
      </c>
      <c r="AR819" s="158">
        <v>1</v>
      </c>
      <c r="AS819" s="149" t="s">
        <v>275</v>
      </c>
      <c r="AT819" s="149" t="s">
        <v>276</v>
      </c>
      <c r="AU819" s="161">
        <v>1</v>
      </c>
      <c r="AV819" s="159">
        <v>268498.28</v>
      </c>
      <c r="AW819" s="159">
        <v>10739.93</v>
      </c>
      <c r="AX819" s="149" t="s">
        <v>274</v>
      </c>
      <c r="AY819" s="159">
        <v>2929.1</v>
      </c>
      <c r="AZ819" s="159">
        <v>2929.1</v>
      </c>
      <c r="BA819" s="159">
        <v>11716.37</v>
      </c>
      <c r="BB819" s="159">
        <v>237254.69</v>
      </c>
      <c r="BC819" s="162" t="s">
        <v>274</v>
      </c>
      <c r="BD819" s="162">
        <v>0</v>
      </c>
      <c r="BE819" s="159">
        <v>31243.59</v>
      </c>
      <c r="BF819" s="159">
        <v>31243.59</v>
      </c>
      <c r="BG819" s="159">
        <v>268498.28</v>
      </c>
    </row>
    <row r="820" ht="28.05" customHeight="1" spans="1:59">
      <c r="A820" s="149"/>
      <c r="B820" s="149"/>
      <c r="C820" s="149"/>
      <c r="D820" s="149" t="s">
        <v>3726</v>
      </c>
      <c r="E820" s="340" t="s">
        <v>4156</v>
      </c>
      <c r="F820" s="149" t="s">
        <v>3726</v>
      </c>
      <c r="G820" s="149" t="s">
        <v>4157</v>
      </c>
      <c r="H820" s="149" t="s">
        <v>4083</v>
      </c>
      <c r="I820" s="149" t="s">
        <v>4095</v>
      </c>
      <c r="J820" s="149" t="s">
        <v>4158</v>
      </c>
      <c r="K820" s="149"/>
      <c r="L820" s="149" t="s">
        <v>287</v>
      </c>
      <c r="M820" s="149"/>
      <c r="N820" s="149" t="s">
        <v>263</v>
      </c>
      <c r="O820" s="149" t="s">
        <v>214</v>
      </c>
      <c r="P820" s="149" t="s">
        <v>53</v>
      </c>
      <c r="Q820" s="149"/>
      <c r="R820" s="149" t="s">
        <v>3831</v>
      </c>
      <c r="S820" s="149" t="s">
        <v>3815</v>
      </c>
      <c r="T820" s="149" t="s">
        <v>3809</v>
      </c>
      <c r="U820" s="149" t="s">
        <v>267</v>
      </c>
      <c r="V820" s="149"/>
      <c r="W820" s="149"/>
      <c r="X820" s="149" t="s">
        <v>336</v>
      </c>
      <c r="Y820" s="149"/>
      <c r="Z820" s="149"/>
      <c r="AA820" s="149"/>
      <c r="AB820" s="149" t="s">
        <v>269</v>
      </c>
      <c r="AC820" s="149" t="s">
        <v>270</v>
      </c>
      <c r="AD820" s="149" t="s">
        <v>3809</v>
      </c>
      <c r="AE820" s="149" t="s">
        <v>271</v>
      </c>
      <c r="AF820" s="149"/>
      <c r="AG820" s="149" t="s">
        <v>1098</v>
      </c>
      <c r="AH820" s="149" t="s">
        <v>273</v>
      </c>
      <c r="AI820" s="158">
        <v>56</v>
      </c>
      <c r="AJ820" s="149"/>
      <c r="AK820" s="159" t="s">
        <v>274</v>
      </c>
      <c r="AL820" s="159" t="s">
        <v>274</v>
      </c>
      <c r="AM820" s="149" t="s">
        <v>274</v>
      </c>
      <c r="AN820" s="160">
        <v>4</v>
      </c>
      <c r="AO820" s="149"/>
      <c r="AP820" s="149" t="s">
        <v>274</v>
      </c>
      <c r="AQ820" s="149" t="s">
        <v>275</v>
      </c>
      <c r="AR820" s="158">
        <v>1</v>
      </c>
      <c r="AS820" s="149" t="s">
        <v>275</v>
      </c>
      <c r="AT820" s="149" t="s">
        <v>276</v>
      </c>
      <c r="AU820" s="161">
        <v>1</v>
      </c>
      <c r="AV820" s="159">
        <v>46563.71</v>
      </c>
      <c r="AW820" s="159">
        <v>1862.55</v>
      </c>
      <c r="AX820" s="149" t="s">
        <v>274</v>
      </c>
      <c r="AY820" s="159">
        <v>465.63</v>
      </c>
      <c r="AZ820" s="159">
        <v>465.63</v>
      </c>
      <c r="BA820" s="159">
        <v>1862.52</v>
      </c>
      <c r="BB820" s="159">
        <v>26075.8</v>
      </c>
      <c r="BC820" s="162" t="s">
        <v>274</v>
      </c>
      <c r="BD820" s="162">
        <v>0</v>
      </c>
      <c r="BE820" s="159">
        <v>20487.91</v>
      </c>
      <c r="BF820" s="159">
        <v>20487.91</v>
      </c>
      <c r="BG820" s="159">
        <v>46563.71</v>
      </c>
    </row>
    <row r="821" ht="28.05" customHeight="1" spans="1:59">
      <c r="A821" s="149"/>
      <c r="B821" s="149"/>
      <c r="C821" s="149"/>
      <c r="D821" s="149" t="s">
        <v>3726</v>
      </c>
      <c r="E821" s="340" t="s">
        <v>4159</v>
      </c>
      <c r="F821" s="149" t="s">
        <v>3726</v>
      </c>
      <c r="G821" s="149" t="s">
        <v>4160</v>
      </c>
      <c r="H821" s="149" t="s">
        <v>4099</v>
      </c>
      <c r="I821" s="149" t="s">
        <v>4100</v>
      </c>
      <c r="J821" s="149" t="s">
        <v>4161</v>
      </c>
      <c r="K821" s="149"/>
      <c r="L821" s="149" t="s">
        <v>262</v>
      </c>
      <c r="M821" s="149"/>
      <c r="N821" s="149" t="s">
        <v>263</v>
      </c>
      <c r="O821" s="149" t="s">
        <v>214</v>
      </c>
      <c r="P821" s="149" t="s">
        <v>53</v>
      </c>
      <c r="Q821" s="149"/>
      <c r="R821" s="149" t="s">
        <v>4148</v>
      </c>
      <c r="S821" s="149" t="s">
        <v>135</v>
      </c>
      <c r="T821" s="149" t="s">
        <v>4102</v>
      </c>
      <c r="U821" s="149" t="s">
        <v>267</v>
      </c>
      <c r="V821" s="149"/>
      <c r="W821" s="149"/>
      <c r="X821" s="149" t="s">
        <v>336</v>
      </c>
      <c r="Y821" s="149"/>
      <c r="Z821" s="149"/>
      <c r="AA821" s="149"/>
      <c r="AB821" s="149" t="s">
        <v>269</v>
      </c>
      <c r="AC821" s="149" t="s">
        <v>270</v>
      </c>
      <c r="AD821" s="149" t="s">
        <v>4102</v>
      </c>
      <c r="AE821" s="149" t="s">
        <v>271</v>
      </c>
      <c r="AF821" s="149"/>
      <c r="AG821" s="149" t="s">
        <v>1098</v>
      </c>
      <c r="AH821" s="149" t="s">
        <v>273</v>
      </c>
      <c r="AI821" s="158">
        <v>89</v>
      </c>
      <c r="AJ821" s="149"/>
      <c r="AK821" s="159" t="s">
        <v>274</v>
      </c>
      <c r="AL821" s="159" t="s">
        <v>274</v>
      </c>
      <c r="AM821" s="149" t="s">
        <v>274</v>
      </c>
      <c r="AN821" s="160">
        <v>4</v>
      </c>
      <c r="AO821" s="149"/>
      <c r="AP821" s="149" t="s">
        <v>274</v>
      </c>
      <c r="AQ821" s="149" t="s">
        <v>275</v>
      </c>
      <c r="AR821" s="158">
        <v>1</v>
      </c>
      <c r="AS821" s="149" t="s">
        <v>275</v>
      </c>
      <c r="AT821" s="149" t="s">
        <v>276</v>
      </c>
      <c r="AU821" s="161">
        <v>1</v>
      </c>
      <c r="AV821" s="159">
        <v>2543.11</v>
      </c>
      <c r="AW821" s="159">
        <v>101.72</v>
      </c>
      <c r="AX821" s="149" t="s">
        <v>274</v>
      </c>
      <c r="AY821" s="159">
        <v>27.75</v>
      </c>
      <c r="AZ821" s="159">
        <v>27.75</v>
      </c>
      <c r="BA821" s="159">
        <v>111</v>
      </c>
      <c r="BB821" s="159">
        <v>2247.12</v>
      </c>
      <c r="BC821" s="162" t="s">
        <v>274</v>
      </c>
      <c r="BD821" s="162">
        <v>0</v>
      </c>
      <c r="BE821" s="159">
        <v>295.99</v>
      </c>
      <c r="BF821" s="159">
        <v>295.99</v>
      </c>
      <c r="BG821" s="159">
        <v>2543.11</v>
      </c>
    </row>
    <row r="822" ht="28.05" customHeight="1" spans="1:59">
      <c r="A822" s="149"/>
      <c r="B822" s="149"/>
      <c r="C822" s="149"/>
      <c r="D822" s="149" t="s">
        <v>3726</v>
      </c>
      <c r="E822" s="340" t="s">
        <v>4162</v>
      </c>
      <c r="F822" s="149" t="s">
        <v>3726</v>
      </c>
      <c r="G822" s="149" t="s">
        <v>4163</v>
      </c>
      <c r="H822" s="149" t="s">
        <v>4164</v>
      </c>
      <c r="I822" s="149" t="s">
        <v>4165</v>
      </c>
      <c r="J822" s="149" t="s">
        <v>4166</v>
      </c>
      <c r="K822" s="149"/>
      <c r="L822" s="149" t="s">
        <v>287</v>
      </c>
      <c r="M822" s="149"/>
      <c r="N822" s="149" t="s">
        <v>263</v>
      </c>
      <c r="O822" s="149" t="s">
        <v>214</v>
      </c>
      <c r="P822" s="149" t="s">
        <v>53</v>
      </c>
      <c r="Q822" s="149"/>
      <c r="R822" s="149" t="s">
        <v>4167</v>
      </c>
      <c r="S822" s="149" t="s">
        <v>3815</v>
      </c>
      <c r="T822" s="149" t="s">
        <v>3809</v>
      </c>
      <c r="U822" s="149" t="s">
        <v>267</v>
      </c>
      <c r="V822" s="149"/>
      <c r="W822" s="149"/>
      <c r="X822" s="149" t="s">
        <v>336</v>
      </c>
      <c r="Y822" s="149"/>
      <c r="Z822" s="149"/>
      <c r="AA822" s="149"/>
      <c r="AB822" s="149" t="s">
        <v>269</v>
      </c>
      <c r="AC822" s="149" t="s">
        <v>270</v>
      </c>
      <c r="AD822" s="149" t="s">
        <v>3809</v>
      </c>
      <c r="AE822" s="149" t="s">
        <v>271</v>
      </c>
      <c r="AF822" s="149"/>
      <c r="AG822" s="149" t="s">
        <v>1098</v>
      </c>
      <c r="AH822" s="149" t="s">
        <v>273</v>
      </c>
      <c r="AI822" s="158">
        <v>56</v>
      </c>
      <c r="AJ822" s="149"/>
      <c r="AK822" s="159" t="s">
        <v>274</v>
      </c>
      <c r="AL822" s="159" t="s">
        <v>274</v>
      </c>
      <c r="AM822" s="149" t="s">
        <v>274</v>
      </c>
      <c r="AN822" s="160">
        <v>4</v>
      </c>
      <c r="AO822" s="149"/>
      <c r="AP822" s="149" t="s">
        <v>274</v>
      </c>
      <c r="AQ822" s="149" t="s">
        <v>275</v>
      </c>
      <c r="AR822" s="158">
        <v>1</v>
      </c>
      <c r="AS822" s="149" t="s">
        <v>275</v>
      </c>
      <c r="AT822" s="149" t="s">
        <v>276</v>
      </c>
      <c r="AU822" s="161">
        <v>1</v>
      </c>
      <c r="AV822" s="159">
        <v>330275.23</v>
      </c>
      <c r="AW822" s="159">
        <v>13211.01</v>
      </c>
      <c r="AX822" s="149" t="s">
        <v>274</v>
      </c>
      <c r="AY822" s="159">
        <v>3302.75</v>
      </c>
      <c r="AZ822" s="159">
        <v>3302.75</v>
      </c>
      <c r="BA822" s="159">
        <v>13211.02</v>
      </c>
      <c r="BB822" s="159">
        <v>184954.02</v>
      </c>
      <c r="BC822" s="162" t="s">
        <v>274</v>
      </c>
      <c r="BD822" s="162">
        <v>0</v>
      </c>
      <c r="BE822" s="159">
        <v>145321.21</v>
      </c>
      <c r="BF822" s="159">
        <v>145321.21</v>
      </c>
      <c r="BG822" s="159">
        <v>330275.23</v>
      </c>
    </row>
    <row r="823" ht="28.05" customHeight="1" spans="1:59">
      <c r="A823" s="149"/>
      <c r="B823" s="149"/>
      <c r="C823" s="149"/>
      <c r="D823" s="149" t="s">
        <v>3726</v>
      </c>
      <c r="E823" s="340" t="s">
        <v>4168</v>
      </c>
      <c r="F823" s="149" t="s">
        <v>3726</v>
      </c>
      <c r="G823" s="149" t="s">
        <v>4169</v>
      </c>
      <c r="H823" s="149" t="s">
        <v>4135</v>
      </c>
      <c r="I823" s="149" t="s">
        <v>4136</v>
      </c>
      <c r="J823" s="149" t="s">
        <v>4170</v>
      </c>
      <c r="K823" s="149"/>
      <c r="L823" s="149" t="s">
        <v>262</v>
      </c>
      <c r="M823" s="149"/>
      <c r="N823" s="149" t="s">
        <v>263</v>
      </c>
      <c r="O823" s="149" t="s">
        <v>214</v>
      </c>
      <c r="P823" s="149" t="s">
        <v>53</v>
      </c>
      <c r="Q823" s="149"/>
      <c r="R823" s="149" t="s">
        <v>3952</v>
      </c>
      <c r="S823" s="149" t="s">
        <v>4138</v>
      </c>
      <c r="T823" s="149" t="s">
        <v>4139</v>
      </c>
      <c r="U823" s="149" t="s">
        <v>267</v>
      </c>
      <c r="V823" s="149"/>
      <c r="W823" s="149"/>
      <c r="X823" s="149" t="s">
        <v>336</v>
      </c>
      <c r="Y823" s="149"/>
      <c r="Z823" s="149"/>
      <c r="AA823" s="149"/>
      <c r="AB823" s="149" t="s">
        <v>269</v>
      </c>
      <c r="AC823" s="149" t="s">
        <v>270</v>
      </c>
      <c r="AD823" s="149" t="s">
        <v>4139</v>
      </c>
      <c r="AE823" s="149" t="s">
        <v>271</v>
      </c>
      <c r="AF823" s="149"/>
      <c r="AG823" s="149" t="s">
        <v>1098</v>
      </c>
      <c r="AH823" s="149" t="s">
        <v>273</v>
      </c>
      <c r="AI823" s="158">
        <v>6</v>
      </c>
      <c r="AJ823" s="149"/>
      <c r="AK823" s="159" t="s">
        <v>274</v>
      </c>
      <c r="AL823" s="159" t="s">
        <v>274</v>
      </c>
      <c r="AM823" s="149" t="s">
        <v>274</v>
      </c>
      <c r="AN823" s="160">
        <v>4</v>
      </c>
      <c r="AO823" s="149"/>
      <c r="AP823" s="149" t="s">
        <v>274</v>
      </c>
      <c r="AQ823" s="149" t="s">
        <v>275</v>
      </c>
      <c r="AR823" s="158">
        <v>1</v>
      </c>
      <c r="AS823" s="149" t="s">
        <v>275</v>
      </c>
      <c r="AT823" s="149" t="s">
        <v>276</v>
      </c>
      <c r="AU823" s="161">
        <v>1</v>
      </c>
      <c r="AV823" s="159">
        <v>160176.99</v>
      </c>
      <c r="AW823" s="159">
        <v>6407.08</v>
      </c>
      <c r="AX823" s="149" t="s">
        <v>274</v>
      </c>
      <c r="AY823" s="159">
        <v>1601.77</v>
      </c>
      <c r="AZ823" s="159">
        <v>1601.77</v>
      </c>
      <c r="BA823" s="159">
        <v>6407.08</v>
      </c>
      <c r="BB823" s="159">
        <v>9610.62</v>
      </c>
      <c r="BC823" s="162" t="s">
        <v>274</v>
      </c>
      <c r="BD823" s="162">
        <v>0</v>
      </c>
      <c r="BE823" s="159">
        <v>150566.37</v>
      </c>
      <c r="BF823" s="159">
        <v>150566.37</v>
      </c>
      <c r="BG823" s="159">
        <v>160176.99</v>
      </c>
    </row>
    <row r="824" ht="28.05" customHeight="1" spans="1:59">
      <c r="A824" s="149"/>
      <c r="B824" s="149"/>
      <c r="C824" s="149"/>
      <c r="D824" s="149" t="s">
        <v>3726</v>
      </c>
      <c r="E824" s="340" t="s">
        <v>4171</v>
      </c>
      <c r="F824" s="149" t="s">
        <v>3726</v>
      </c>
      <c r="G824" s="149" t="s">
        <v>4172</v>
      </c>
      <c r="H824" s="149" t="s">
        <v>4099</v>
      </c>
      <c r="I824" s="149" t="s">
        <v>4100</v>
      </c>
      <c r="J824" s="149" t="s">
        <v>4173</v>
      </c>
      <c r="K824" s="149"/>
      <c r="L824" s="149" t="s">
        <v>262</v>
      </c>
      <c r="M824" s="149"/>
      <c r="N824" s="149" t="s">
        <v>263</v>
      </c>
      <c r="O824" s="149" t="s">
        <v>214</v>
      </c>
      <c r="P824" s="149" t="s">
        <v>53</v>
      </c>
      <c r="Q824" s="149"/>
      <c r="R824" s="149" t="s">
        <v>4148</v>
      </c>
      <c r="S824" s="149" t="s">
        <v>135</v>
      </c>
      <c r="T824" s="149" t="s">
        <v>4102</v>
      </c>
      <c r="U824" s="149" t="s">
        <v>267</v>
      </c>
      <c r="V824" s="149"/>
      <c r="W824" s="149"/>
      <c r="X824" s="149" t="s">
        <v>336</v>
      </c>
      <c r="Y824" s="149"/>
      <c r="Z824" s="149"/>
      <c r="AA824" s="149"/>
      <c r="AB824" s="149" t="s">
        <v>269</v>
      </c>
      <c r="AC824" s="149" t="s">
        <v>270</v>
      </c>
      <c r="AD824" s="149" t="s">
        <v>4102</v>
      </c>
      <c r="AE824" s="149" t="s">
        <v>271</v>
      </c>
      <c r="AF824" s="149"/>
      <c r="AG824" s="149" t="s">
        <v>1098</v>
      </c>
      <c r="AH824" s="149" t="s">
        <v>273</v>
      </c>
      <c r="AI824" s="158">
        <v>89</v>
      </c>
      <c r="AJ824" s="149"/>
      <c r="AK824" s="159" t="s">
        <v>274</v>
      </c>
      <c r="AL824" s="159" t="s">
        <v>274</v>
      </c>
      <c r="AM824" s="149" t="s">
        <v>274</v>
      </c>
      <c r="AN824" s="160">
        <v>4</v>
      </c>
      <c r="AO824" s="149"/>
      <c r="AP824" s="149" t="s">
        <v>274</v>
      </c>
      <c r="AQ824" s="149" t="s">
        <v>275</v>
      </c>
      <c r="AR824" s="158">
        <v>1</v>
      </c>
      <c r="AS824" s="149" t="s">
        <v>275</v>
      </c>
      <c r="AT824" s="149" t="s">
        <v>276</v>
      </c>
      <c r="AU824" s="161">
        <v>1</v>
      </c>
      <c r="AV824" s="159">
        <v>2543.1</v>
      </c>
      <c r="AW824" s="159">
        <v>101.72</v>
      </c>
      <c r="AX824" s="149" t="s">
        <v>274</v>
      </c>
      <c r="AY824" s="159">
        <v>27.75</v>
      </c>
      <c r="AZ824" s="159">
        <v>27.75</v>
      </c>
      <c r="BA824" s="159">
        <v>111</v>
      </c>
      <c r="BB824" s="159">
        <v>2247.12</v>
      </c>
      <c r="BC824" s="162" t="s">
        <v>274</v>
      </c>
      <c r="BD824" s="162">
        <v>0</v>
      </c>
      <c r="BE824" s="159">
        <v>295.98</v>
      </c>
      <c r="BF824" s="159">
        <v>295.98</v>
      </c>
      <c r="BG824" s="159">
        <v>2543.1</v>
      </c>
    </row>
    <row r="825" ht="28.05" customHeight="1" spans="1:59">
      <c r="A825" s="149"/>
      <c r="B825" s="149"/>
      <c r="C825" s="149"/>
      <c r="D825" s="149" t="s">
        <v>3726</v>
      </c>
      <c r="E825" s="340" t="s">
        <v>4174</v>
      </c>
      <c r="F825" s="149" t="s">
        <v>3726</v>
      </c>
      <c r="G825" s="149" t="s">
        <v>4175</v>
      </c>
      <c r="H825" s="149" t="s">
        <v>4176</v>
      </c>
      <c r="I825" s="149" t="s">
        <v>4177</v>
      </c>
      <c r="J825" s="149" t="s">
        <v>4178</v>
      </c>
      <c r="K825" s="149"/>
      <c r="L825" s="149" t="s">
        <v>262</v>
      </c>
      <c r="M825" s="149"/>
      <c r="N825" s="149" t="s">
        <v>263</v>
      </c>
      <c r="O825" s="149" t="s">
        <v>214</v>
      </c>
      <c r="P825" s="149" t="s">
        <v>53</v>
      </c>
      <c r="Q825" s="149"/>
      <c r="R825" s="149" t="s">
        <v>4179</v>
      </c>
      <c r="S825" s="149" t="s">
        <v>4180</v>
      </c>
      <c r="T825" s="149" t="s">
        <v>4181</v>
      </c>
      <c r="U825" s="149" t="s">
        <v>267</v>
      </c>
      <c r="V825" s="149"/>
      <c r="W825" s="149"/>
      <c r="X825" s="149" t="s">
        <v>268</v>
      </c>
      <c r="Y825" s="149"/>
      <c r="Z825" s="149"/>
      <c r="AA825" s="149"/>
      <c r="AB825" s="149" t="s">
        <v>269</v>
      </c>
      <c r="AC825" s="149" t="s">
        <v>270</v>
      </c>
      <c r="AD825" s="149" t="s">
        <v>4181</v>
      </c>
      <c r="AE825" s="149" t="s">
        <v>271</v>
      </c>
      <c r="AF825" s="149"/>
      <c r="AG825" s="149" t="s">
        <v>1098</v>
      </c>
      <c r="AH825" s="149" t="s">
        <v>273</v>
      </c>
      <c r="AI825" s="158">
        <v>89</v>
      </c>
      <c r="AJ825" s="149"/>
      <c r="AK825" s="159" t="s">
        <v>274</v>
      </c>
      <c r="AL825" s="159" t="s">
        <v>274</v>
      </c>
      <c r="AM825" s="149" t="s">
        <v>274</v>
      </c>
      <c r="AN825" s="160">
        <v>4</v>
      </c>
      <c r="AO825" s="149"/>
      <c r="AP825" s="149" t="s">
        <v>274</v>
      </c>
      <c r="AQ825" s="149" t="s">
        <v>275</v>
      </c>
      <c r="AR825" s="158">
        <v>1</v>
      </c>
      <c r="AS825" s="149" t="s">
        <v>275</v>
      </c>
      <c r="AT825" s="149" t="s">
        <v>276</v>
      </c>
      <c r="AU825" s="161">
        <v>1</v>
      </c>
      <c r="AV825" s="159">
        <v>8965.52</v>
      </c>
      <c r="AW825" s="159">
        <v>358.62</v>
      </c>
      <c r="AX825" s="149" t="s">
        <v>274</v>
      </c>
      <c r="AY825" s="159">
        <v>97.77</v>
      </c>
      <c r="AZ825" s="159">
        <v>97.77</v>
      </c>
      <c r="BA825" s="159">
        <v>391.08</v>
      </c>
      <c r="BB825" s="159">
        <v>7922.52</v>
      </c>
      <c r="BC825" s="162" t="s">
        <v>274</v>
      </c>
      <c r="BD825" s="162">
        <v>0</v>
      </c>
      <c r="BE825" s="159">
        <v>1043</v>
      </c>
      <c r="BF825" s="159">
        <v>1043</v>
      </c>
      <c r="BG825" s="159">
        <v>8965.52</v>
      </c>
    </row>
    <row r="826" ht="28.05" customHeight="1" spans="1:59">
      <c r="A826" s="149"/>
      <c r="B826" s="149"/>
      <c r="C826" s="149"/>
      <c r="D826" s="149" t="s">
        <v>3726</v>
      </c>
      <c r="E826" s="340" t="s">
        <v>4182</v>
      </c>
      <c r="F826" s="149" t="s">
        <v>3726</v>
      </c>
      <c r="G826" s="149" t="s">
        <v>4183</v>
      </c>
      <c r="H826" s="149" t="s">
        <v>4184</v>
      </c>
      <c r="I826" s="149" t="s">
        <v>4185</v>
      </c>
      <c r="J826" s="149" t="s">
        <v>4186</v>
      </c>
      <c r="K826" s="149"/>
      <c r="L826" s="149" t="s">
        <v>287</v>
      </c>
      <c r="M826" s="149"/>
      <c r="N826" s="149" t="s">
        <v>263</v>
      </c>
      <c r="O826" s="149" t="s">
        <v>214</v>
      </c>
      <c r="P826" s="149" t="s">
        <v>53</v>
      </c>
      <c r="Q826" s="149"/>
      <c r="R826" s="149" t="s">
        <v>3831</v>
      </c>
      <c r="S826" s="149" t="s">
        <v>289</v>
      </c>
      <c r="T826" s="149" t="s">
        <v>3809</v>
      </c>
      <c r="U826" s="149" t="s">
        <v>267</v>
      </c>
      <c r="V826" s="149"/>
      <c r="W826" s="149"/>
      <c r="X826" s="149" t="s">
        <v>336</v>
      </c>
      <c r="Y826" s="149"/>
      <c r="Z826" s="149"/>
      <c r="AA826" s="149"/>
      <c r="AB826" s="149" t="s">
        <v>269</v>
      </c>
      <c r="AC826" s="149" t="s">
        <v>270</v>
      </c>
      <c r="AD826" s="149" t="s">
        <v>3809</v>
      </c>
      <c r="AE826" s="149" t="s">
        <v>271</v>
      </c>
      <c r="AF826" s="149"/>
      <c r="AG826" s="149" t="s">
        <v>1098</v>
      </c>
      <c r="AH826" s="149" t="s">
        <v>273</v>
      </c>
      <c r="AI826" s="158">
        <v>56</v>
      </c>
      <c r="AJ826" s="149"/>
      <c r="AK826" s="159" t="s">
        <v>274</v>
      </c>
      <c r="AL826" s="159" t="s">
        <v>274</v>
      </c>
      <c r="AM826" s="149" t="s">
        <v>274</v>
      </c>
      <c r="AN826" s="160">
        <v>4</v>
      </c>
      <c r="AO826" s="149"/>
      <c r="AP826" s="149" t="s">
        <v>274</v>
      </c>
      <c r="AQ826" s="149" t="s">
        <v>275</v>
      </c>
      <c r="AR826" s="158">
        <v>1</v>
      </c>
      <c r="AS826" s="149" t="s">
        <v>275</v>
      </c>
      <c r="AT826" s="149" t="s">
        <v>276</v>
      </c>
      <c r="AU826" s="161">
        <v>1</v>
      </c>
      <c r="AV826" s="159">
        <v>6281893.53</v>
      </c>
      <c r="AW826" s="159">
        <v>251275.74</v>
      </c>
      <c r="AX826" s="149" t="s">
        <v>274</v>
      </c>
      <c r="AY826" s="159">
        <v>62818.93</v>
      </c>
      <c r="AZ826" s="159">
        <v>62818.93</v>
      </c>
      <c r="BA826" s="159">
        <v>251275.72</v>
      </c>
      <c r="BB826" s="159">
        <v>3517860.6</v>
      </c>
      <c r="BC826" s="162" t="s">
        <v>274</v>
      </c>
      <c r="BD826" s="162">
        <v>0</v>
      </c>
      <c r="BE826" s="159">
        <v>2764032.93</v>
      </c>
      <c r="BF826" s="159">
        <v>2764032.93</v>
      </c>
      <c r="BG826" s="159">
        <v>6281893.53</v>
      </c>
    </row>
    <row r="827" ht="28.05" customHeight="1" spans="1:59">
      <c r="A827" s="149"/>
      <c r="B827" s="149"/>
      <c r="C827" s="149"/>
      <c r="D827" s="149" t="s">
        <v>3726</v>
      </c>
      <c r="E827" s="340" t="s">
        <v>4187</v>
      </c>
      <c r="F827" s="149" t="s">
        <v>3726</v>
      </c>
      <c r="G827" s="149" t="s">
        <v>4188</v>
      </c>
      <c r="H827" s="149" t="s">
        <v>4189</v>
      </c>
      <c r="I827" s="149" t="s">
        <v>4190</v>
      </c>
      <c r="J827" s="149" t="s">
        <v>4191</v>
      </c>
      <c r="K827" s="149"/>
      <c r="L827" s="149" t="s">
        <v>287</v>
      </c>
      <c r="M827" s="149"/>
      <c r="N827" s="149" t="s">
        <v>263</v>
      </c>
      <c r="O827" s="149" t="s">
        <v>214</v>
      </c>
      <c r="P827" s="149" t="s">
        <v>53</v>
      </c>
      <c r="Q827" s="149"/>
      <c r="R827" s="149" t="s">
        <v>4192</v>
      </c>
      <c r="S827" s="149" t="s">
        <v>289</v>
      </c>
      <c r="T827" s="149" t="s">
        <v>4193</v>
      </c>
      <c r="U827" s="149" t="s">
        <v>267</v>
      </c>
      <c r="V827" s="149"/>
      <c r="W827" s="149"/>
      <c r="X827" s="149" t="s">
        <v>336</v>
      </c>
      <c r="Y827" s="149"/>
      <c r="Z827" s="149"/>
      <c r="AA827" s="149"/>
      <c r="AB827" s="149" t="s">
        <v>269</v>
      </c>
      <c r="AC827" s="149" t="s">
        <v>270</v>
      </c>
      <c r="AD827" s="149" t="s">
        <v>4193</v>
      </c>
      <c r="AE827" s="149" t="s">
        <v>271</v>
      </c>
      <c r="AF827" s="149"/>
      <c r="AG827" s="149" t="s">
        <v>1098</v>
      </c>
      <c r="AH827" s="149" t="s">
        <v>273</v>
      </c>
      <c r="AI827" s="158">
        <v>56</v>
      </c>
      <c r="AJ827" s="149"/>
      <c r="AK827" s="159" t="s">
        <v>274</v>
      </c>
      <c r="AL827" s="159" t="s">
        <v>274</v>
      </c>
      <c r="AM827" s="149" t="s">
        <v>274</v>
      </c>
      <c r="AN827" s="160">
        <v>4</v>
      </c>
      <c r="AO827" s="149"/>
      <c r="AP827" s="149" t="s">
        <v>274</v>
      </c>
      <c r="AQ827" s="149" t="s">
        <v>275</v>
      </c>
      <c r="AR827" s="158">
        <v>1</v>
      </c>
      <c r="AS827" s="149" t="s">
        <v>275</v>
      </c>
      <c r="AT827" s="149" t="s">
        <v>276</v>
      </c>
      <c r="AU827" s="161">
        <v>1</v>
      </c>
      <c r="AV827" s="159">
        <v>9010662.36</v>
      </c>
      <c r="AW827" s="159">
        <v>360426.49</v>
      </c>
      <c r="AX827" s="149" t="s">
        <v>274</v>
      </c>
      <c r="AY827" s="159">
        <v>90106.63</v>
      </c>
      <c r="AZ827" s="159">
        <v>90106.63</v>
      </c>
      <c r="BA827" s="159">
        <v>360426.52</v>
      </c>
      <c r="BB827" s="159">
        <v>5045970.76</v>
      </c>
      <c r="BC827" s="162" t="s">
        <v>274</v>
      </c>
      <c r="BD827" s="162">
        <v>0</v>
      </c>
      <c r="BE827" s="159">
        <v>3964691.6</v>
      </c>
      <c r="BF827" s="159">
        <v>3964691.6</v>
      </c>
      <c r="BG827" s="159">
        <v>9010662.36</v>
      </c>
    </row>
    <row r="828" ht="28.05" customHeight="1" spans="1:59">
      <c r="A828" s="149"/>
      <c r="B828" s="149"/>
      <c r="C828" s="149"/>
      <c r="D828" s="149" t="s">
        <v>3726</v>
      </c>
      <c r="E828" s="340" t="s">
        <v>4194</v>
      </c>
      <c r="F828" s="149" t="s">
        <v>3726</v>
      </c>
      <c r="G828" s="149" t="s">
        <v>4195</v>
      </c>
      <c r="H828" s="149" t="s">
        <v>4196</v>
      </c>
      <c r="I828" s="149" t="s">
        <v>4197</v>
      </c>
      <c r="J828" s="149" t="s">
        <v>4198</v>
      </c>
      <c r="K828" s="149"/>
      <c r="L828" s="149" t="s">
        <v>262</v>
      </c>
      <c r="M828" s="149"/>
      <c r="N828" s="149" t="s">
        <v>263</v>
      </c>
      <c r="O828" s="149" t="s">
        <v>214</v>
      </c>
      <c r="P828" s="149" t="s">
        <v>53</v>
      </c>
      <c r="Q828" s="149"/>
      <c r="R828" s="149" t="s">
        <v>3973</v>
      </c>
      <c r="S828" s="149" t="s">
        <v>289</v>
      </c>
      <c r="T828" s="149" t="s">
        <v>4181</v>
      </c>
      <c r="U828" s="149" t="s">
        <v>267</v>
      </c>
      <c r="V828" s="149"/>
      <c r="W828" s="149"/>
      <c r="X828" s="149" t="s">
        <v>336</v>
      </c>
      <c r="Y828" s="149"/>
      <c r="Z828" s="149"/>
      <c r="AA828" s="149"/>
      <c r="AB828" s="149" t="s">
        <v>269</v>
      </c>
      <c r="AC828" s="149" t="s">
        <v>270</v>
      </c>
      <c r="AD828" s="149" t="s">
        <v>4181</v>
      </c>
      <c r="AE828" s="149" t="s">
        <v>271</v>
      </c>
      <c r="AF828" s="149"/>
      <c r="AG828" s="149" t="s">
        <v>1098</v>
      </c>
      <c r="AH828" s="149" t="s">
        <v>273</v>
      </c>
      <c r="AI828" s="158">
        <v>89</v>
      </c>
      <c r="AJ828" s="149"/>
      <c r="AK828" s="159" t="s">
        <v>274</v>
      </c>
      <c r="AL828" s="159" t="s">
        <v>274</v>
      </c>
      <c r="AM828" s="149" t="s">
        <v>274</v>
      </c>
      <c r="AN828" s="160">
        <v>4</v>
      </c>
      <c r="AO828" s="149"/>
      <c r="AP828" s="149" t="s">
        <v>274</v>
      </c>
      <c r="AQ828" s="149" t="s">
        <v>275</v>
      </c>
      <c r="AR828" s="158">
        <v>1</v>
      </c>
      <c r="AS828" s="149" t="s">
        <v>275</v>
      </c>
      <c r="AT828" s="149" t="s">
        <v>276</v>
      </c>
      <c r="AU828" s="161">
        <v>1</v>
      </c>
      <c r="AV828" s="159">
        <v>25000</v>
      </c>
      <c r="AW828" s="159">
        <v>1000</v>
      </c>
      <c r="AX828" s="149" t="s">
        <v>274</v>
      </c>
      <c r="AY828" s="159">
        <v>272.73</v>
      </c>
      <c r="AZ828" s="159">
        <v>272.73</v>
      </c>
      <c r="BA828" s="159">
        <v>1090.92</v>
      </c>
      <c r="BB828" s="159">
        <v>22090.92</v>
      </c>
      <c r="BC828" s="162" t="s">
        <v>274</v>
      </c>
      <c r="BD828" s="162">
        <v>0</v>
      </c>
      <c r="BE828" s="159">
        <v>2909.08</v>
      </c>
      <c r="BF828" s="159">
        <v>2909.08</v>
      </c>
      <c r="BG828" s="159">
        <v>25000</v>
      </c>
    </row>
    <row r="829" ht="28.05" customHeight="1" spans="1:59">
      <c r="A829" s="149"/>
      <c r="B829" s="149"/>
      <c r="C829" s="149"/>
      <c r="D829" s="149" t="s">
        <v>3726</v>
      </c>
      <c r="E829" s="340" t="s">
        <v>4199</v>
      </c>
      <c r="F829" s="149" t="s">
        <v>3726</v>
      </c>
      <c r="G829" s="149" t="s">
        <v>4200</v>
      </c>
      <c r="H829" s="149" t="s">
        <v>4201</v>
      </c>
      <c r="I829" s="149" t="s">
        <v>4202</v>
      </c>
      <c r="J829" s="149" t="s">
        <v>4203</v>
      </c>
      <c r="K829" s="149"/>
      <c r="L829" s="149" t="s">
        <v>262</v>
      </c>
      <c r="M829" s="149"/>
      <c r="N829" s="149" t="s">
        <v>263</v>
      </c>
      <c r="O829" s="149" t="s">
        <v>214</v>
      </c>
      <c r="P829" s="149" t="s">
        <v>53</v>
      </c>
      <c r="Q829" s="149"/>
      <c r="R829" s="149" t="s">
        <v>4148</v>
      </c>
      <c r="S829" s="149" t="s">
        <v>174</v>
      </c>
      <c r="T829" s="149" t="s">
        <v>4102</v>
      </c>
      <c r="U829" s="149" t="s">
        <v>267</v>
      </c>
      <c r="V829" s="149"/>
      <c r="W829" s="149"/>
      <c r="X829" s="149" t="s">
        <v>336</v>
      </c>
      <c r="Y829" s="149"/>
      <c r="Z829" s="149"/>
      <c r="AA829" s="149"/>
      <c r="AB829" s="149" t="s">
        <v>269</v>
      </c>
      <c r="AC829" s="149" t="s">
        <v>318</v>
      </c>
      <c r="AD829" s="149" t="s">
        <v>4102</v>
      </c>
      <c r="AE829" s="149" t="s">
        <v>271</v>
      </c>
      <c r="AF829" s="149"/>
      <c r="AG829" s="149" t="s">
        <v>1098</v>
      </c>
      <c r="AH829" s="149" t="s">
        <v>273</v>
      </c>
      <c r="AI829" s="158">
        <v>74</v>
      </c>
      <c r="AJ829" s="149"/>
      <c r="AK829" s="159" t="s">
        <v>274</v>
      </c>
      <c r="AL829" s="159" t="s">
        <v>274</v>
      </c>
      <c r="AM829" s="149" t="s">
        <v>274</v>
      </c>
      <c r="AN829" s="160">
        <v>4</v>
      </c>
      <c r="AO829" s="149"/>
      <c r="AP829" s="149" t="s">
        <v>274</v>
      </c>
      <c r="AQ829" s="149" t="s">
        <v>275</v>
      </c>
      <c r="AR829" s="158">
        <v>1</v>
      </c>
      <c r="AS829" s="149" t="s">
        <v>275</v>
      </c>
      <c r="AT829" s="149" t="s">
        <v>276</v>
      </c>
      <c r="AU829" s="161">
        <v>1</v>
      </c>
      <c r="AV829" s="159">
        <v>6465.52</v>
      </c>
      <c r="AW829" s="159">
        <v>258.62</v>
      </c>
      <c r="AX829" s="149" t="s">
        <v>274</v>
      </c>
      <c r="AY829" s="162">
        <v>0</v>
      </c>
      <c r="AZ829" s="162" t="s">
        <v>274</v>
      </c>
      <c r="BA829" s="162">
        <v>0</v>
      </c>
      <c r="BB829" s="159">
        <v>4204.62</v>
      </c>
      <c r="BC829" s="162" t="s">
        <v>274</v>
      </c>
      <c r="BD829" s="159">
        <v>2002.28</v>
      </c>
      <c r="BE829" s="159">
        <v>2260.9</v>
      </c>
      <c r="BF829" s="159">
        <v>258.62</v>
      </c>
      <c r="BG829" s="159">
        <v>6465.52</v>
      </c>
    </row>
    <row r="830" ht="28.05" customHeight="1" spans="1:59">
      <c r="A830" s="149"/>
      <c r="B830" s="149"/>
      <c r="C830" s="149"/>
      <c r="D830" s="149" t="s">
        <v>3726</v>
      </c>
      <c r="E830" s="340" t="s">
        <v>4204</v>
      </c>
      <c r="F830" s="149" t="s">
        <v>3726</v>
      </c>
      <c r="G830" s="149" t="s">
        <v>4205</v>
      </c>
      <c r="H830" s="149" t="s">
        <v>4206</v>
      </c>
      <c r="I830" s="149" t="s">
        <v>4207</v>
      </c>
      <c r="J830" s="149" t="s">
        <v>4208</v>
      </c>
      <c r="K830" s="149"/>
      <c r="L830" s="149" t="s">
        <v>262</v>
      </c>
      <c r="M830" s="149"/>
      <c r="N830" s="149" t="s">
        <v>263</v>
      </c>
      <c r="O830" s="149" t="s">
        <v>214</v>
      </c>
      <c r="P830" s="149" t="s">
        <v>53</v>
      </c>
      <c r="Q830" s="149"/>
      <c r="R830" s="149" t="s">
        <v>3903</v>
      </c>
      <c r="S830" s="149" t="s">
        <v>4209</v>
      </c>
      <c r="T830" s="149" t="s">
        <v>4210</v>
      </c>
      <c r="U830" s="149" t="s">
        <v>267</v>
      </c>
      <c r="V830" s="149"/>
      <c r="W830" s="149"/>
      <c r="X830" s="149" t="s">
        <v>336</v>
      </c>
      <c r="Y830" s="149"/>
      <c r="Z830" s="149"/>
      <c r="AA830" s="149"/>
      <c r="AB830" s="149" t="s">
        <v>269</v>
      </c>
      <c r="AC830" s="149" t="s">
        <v>270</v>
      </c>
      <c r="AD830" s="149" t="s">
        <v>4210</v>
      </c>
      <c r="AE830" s="149" t="s">
        <v>271</v>
      </c>
      <c r="AF830" s="149"/>
      <c r="AG830" s="149" t="s">
        <v>1098</v>
      </c>
      <c r="AH830" s="149" t="s">
        <v>273</v>
      </c>
      <c r="AI830" s="158">
        <v>56</v>
      </c>
      <c r="AJ830" s="149"/>
      <c r="AK830" s="159" t="s">
        <v>274</v>
      </c>
      <c r="AL830" s="159" t="s">
        <v>274</v>
      </c>
      <c r="AM830" s="149" t="s">
        <v>274</v>
      </c>
      <c r="AN830" s="160">
        <v>4</v>
      </c>
      <c r="AO830" s="149"/>
      <c r="AP830" s="149" t="s">
        <v>274</v>
      </c>
      <c r="AQ830" s="149" t="s">
        <v>275</v>
      </c>
      <c r="AR830" s="158">
        <v>1</v>
      </c>
      <c r="AS830" s="149" t="s">
        <v>275</v>
      </c>
      <c r="AT830" s="149" t="s">
        <v>276</v>
      </c>
      <c r="AU830" s="161">
        <v>1</v>
      </c>
      <c r="AV830" s="159">
        <v>4920.35</v>
      </c>
      <c r="AW830" s="159">
        <v>196.81</v>
      </c>
      <c r="AX830" s="149" t="s">
        <v>274</v>
      </c>
      <c r="AY830" s="159">
        <v>49.21</v>
      </c>
      <c r="AZ830" s="159">
        <v>49.21</v>
      </c>
      <c r="BA830" s="159">
        <v>196.84</v>
      </c>
      <c r="BB830" s="159">
        <v>2755.24</v>
      </c>
      <c r="BC830" s="162" t="s">
        <v>274</v>
      </c>
      <c r="BD830" s="162">
        <v>0</v>
      </c>
      <c r="BE830" s="159">
        <v>2165.11</v>
      </c>
      <c r="BF830" s="159">
        <v>2165.11</v>
      </c>
      <c r="BG830" s="159">
        <v>4920.35</v>
      </c>
    </row>
    <row r="831" ht="28.05" customHeight="1" spans="1:59">
      <c r="A831" s="149"/>
      <c r="B831" s="149"/>
      <c r="C831" s="149"/>
      <c r="D831" s="149" t="s">
        <v>3726</v>
      </c>
      <c r="E831" s="340" t="s">
        <v>4211</v>
      </c>
      <c r="F831" s="149" t="s">
        <v>3726</v>
      </c>
      <c r="G831" s="149" t="s">
        <v>4212</v>
      </c>
      <c r="H831" s="149" t="s">
        <v>4213</v>
      </c>
      <c r="I831" s="149" t="s">
        <v>4214</v>
      </c>
      <c r="J831" s="149" t="s">
        <v>4215</v>
      </c>
      <c r="K831" s="149"/>
      <c r="L831" s="149" t="s">
        <v>262</v>
      </c>
      <c r="M831" s="149"/>
      <c r="N831" s="149" t="s">
        <v>263</v>
      </c>
      <c r="O831" s="149" t="s">
        <v>214</v>
      </c>
      <c r="P831" s="149" t="s">
        <v>53</v>
      </c>
      <c r="Q831" s="149"/>
      <c r="R831" s="149" t="s">
        <v>3973</v>
      </c>
      <c r="S831" s="149" t="s">
        <v>3832</v>
      </c>
      <c r="T831" s="149" t="s">
        <v>4181</v>
      </c>
      <c r="U831" s="149" t="s">
        <v>267</v>
      </c>
      <c r="V831" s="149"/>
      <c r="W831" s="149"/>
      <c r="X831" s="149" t="s">
        <v>336</v>
      </c>
      <c r="Y831" s="149"/>
      <c r="Z831" s="149"/>
      <c r="AA831" s="149"/>
      <c r="AB831" s="149" t="s">
        <v>269</v>
      </c>
      <c r="AC831" s="149" t="s">
        <v>270</v>
      </c>
      <c r="AD831" s="149" t="s">
        <v>4181</v>
      </c>
      <c r="AE831" s="149" t="s">
        <v>271</v>
      </c>
      <c r="AF831" s="149"/>
      <c r="AG831" s="149" t="s">
        <v>1098</v>
      </c>
      <c r="AH831" s="149" t="s">
        <v>273</v>
      </c>
      <c r="AI831" s="158">
        <v>89</v>
      </c>
      <c r="AJ831" s="149"/>
      <c r="AK831" s="159" t="s">
        <v>274</v>
      </c>
      <c r="AL831" s="159" t="s">
        <v>274</v>
      </c>
      <c r="AM831" s="149" t="s">
        <v>274</v>
      </c>
      <c r="AN831" s="160">
        <v>4</v>
      </c>
      <c r="AO831" s="149"/>
      <c r="AP831" s="149" t="s">
        <v>274</v>
      </c>
      <c r="AQ831" s="149" t="s">
        <v>275</v>
      </c>
      <c r="AR831" s="158">
        <v>1</v>
      </c>
      <c r="AS831" s="149" t="s">
        <v>275</v>
      </c>
      <c r="AT831" s="149" t="s">
        <v>276</v>
      </c>
      <c r="AU831" s="161">
        <v>1</v>
      </c>
      <c r="AV831" s="159">
        <v>5025.86</v>
      </c>
      <c r="AW831" s="159">
        <v>201.03</v>
      </c>
      <c r="AX831" s="149" t="s">
        <v>274</v>
      </c>
      <c r="AY831" s="159">
        <v>54.82</v>
      </c>
      <c r="AZ831" s="159">
        <v>54.82</v>
      </c>
      <c r="BA831" s="159">
        <v>219.28</v>
      </c>
      <c r="BB831" s="159">
        <v>4441.12</v>
      </c>
      <c r="BC831" s="162" t="s">
        <v>274</v>
      </c>
      <c r="BD831" s="162">
        <v>0</v>
      </c>
      <c r="BE831" s="159">
        <v>584.74</v>
      </c>
      <c r="BF831" s="159">
        <v>584.74</v>
      </c>
      <c r="BG831" s="159">
        <v>5025.86</v>
      </c>
    </row>
    <row r="832" ht="28.05" customHeight="1" spans="1:59">
      <c r="A832" s="149"/>
      <c r="B832" s="149"/>
      <c r="C832" s="149"/>
      <c r="D832" s="149" t="s">
        <v>3726</v>
      </c>
      <c r="E832" s="340" t="s">
        <v>4216</v>
      </c>
      <c r="F832" s="149" t="s">
        <v>3726</v>
      </c>
      <c r="G832" s="149" t="s">
        <v>4217</v>
      </c>
      <c r="H832" s="149" t="s">
        <v>4218</v>
      </c>
      <c r="I832" s="149" t="s">
        <v>4219</v>
      </c>
      <c r="J832" s="149" t="s">
        <v>4220</v>
      </c>
      <c r="K832" s="149"/>
      <c r="L832" s="149" t="s">
        <v>262</v>
      </c>
      <c r="M832" s="149"/>
      <c r="N832" s="149" t="s">
        <v>263</v>
      </c>
      <c r="O832" s="149" t="s">
        <v>214</v>
      </c>
      <c r="P832" s="149" t="s">
        <v>53</v>
      </c>
      <c r="Q832" s="149"/>
      <c r="R832" s="149" t="s">
        <v>3952</v>
      </c>
      <c r="S832" s="149" t="s">
        <v>4221</v>
      </c>
      <c r="T832" s="149" t="s">
        <v>4139</v>
      </c>
      <c r="U832" s="149" t="s">
        <v>267</v>
      </c>
      <c r="V832" s="149"/>
      <c r="W832" s="149"/>
      <c r="X832" s="149" t="s">
        <v>336</v>
      </c>
      <c r="Y832" s="149"/>
      <c r="Z832" s="149"/>
      <c r="AA832" s="149"/>
      <c r="AB832" s="149" t="s">
        <v>269</v>
      </c>
      <c r="AC832" s="149" t="s">
        <v>270</v>
      </c>
      <c r="AD832" s="149" t="s">
        <v>4139</v>
      </c>
      <c r="AE832" s="149" t="s">
        <v>271</v>
      </c>
      <c r="AF832" s="149"/>
      <c r="AG832" s="149" t="s">
        <v>1098</v>
      </c>
      <c r="AH832" s="149" t="s">
        <v>273</v>
      </c>
      <c r="AI832" s="158">
        <v>6</v>
      </c>
      <c r="AJ832" s="149"/>
      <c r="AK832" s="159" t="s">
        <v>274</v>
      </c>
      <c r="AL832" s="159" t="s">
        <v>274</v>
      </c>
      <c r="AM832" s="149" t="s">
        <v>274</v>
      </c>
      <c r="AN832" s="160">
        <v>4</v>
      </c>
      <c r="AO832" s="149"/>
      <c r="AP832" s="149" t="s">
        <v>274</v>
      </c>
      <c r="AQ832" s="149" t="s">
        <v>275</v>
      </c>
      <c r="AR832" s="158">
        <v>1</v>
      </c>
      <c r="AS832" s="149" t="s">
        <v>275</v>
      </c>
      <c r="AT832" s="149" t="s">
        <v>276</v>
      </c>
      <c r="AU832" s="161">
        <v>1</v>
      </c>
      <c r="AV832" s="159">
        <v>13716.81</v>
      </c>
      <c r="AW832" s="159">
        <v>548.67</v>
      </c>
      <c r="AX832" s="149" t="s">
        <v>274</v>
      </c>
      <c r="AY832" s="159">
        <v>137.17</v>
      </c>
      <c r="AZ832" s="159">
        <v>137.17</v>
      </c>
      <c r="BA832" s="159">
        <v>548.68</v>
      </c>
      <c r="BB832" s="159">
        <v>823.02</v>
      </c>
      <c r="BC832" s="162" t="s">
        <v>274</v>
      </c>
      <c r="BD832" s="162">
        <v>0</v>
      </c>
      <c r="BE832" s="159">
        <v>12893.79</v>
      </c>
      <c r="BF832" s="159">
        <v>12893.79</v>
      </c>
      <c r="BG832" s="159">
        <v>13716.81</v>
      </c>
    </row>
    <row r="833" ht="28.05" customHeight="1" spans="1:59">
      <c r="A833" s="149"/>
      <c r="B833" s="149"/>
      <c r="C833" s="149"/>
      <c r="D833" s="149" t="s">
        <v>3726</v>
      </c>
      <c r="E833" s="340" t="s">
        <v>4222</v>
      </c>
      <c r="F833" s="149" t="s">
        <v>3726</v>
      </c>
      <c r="G833" s="149" t="s">
        <v>4223</v>
      </c>
      <c r="H833" s="149" t="s">
        <v>4218</v>
      </c>
      <c r="I833" s="149" t="s">
        <v>4224</v>
      </c>
      <c r="J833" s="149" t="s">
        <v>4225</v>
      </c>
      <c r="K833" s="149"/>
      <c r="L833" s="149" t="s">
        <v>262</v>
      </c>
      <c r="M833" s="149"/>
      <c r="N833" s="149" t="s">
        <v>263</v>
      </c>
      <c r="O833" s="149" t="s">
        <v>214</v>
      </c>
      <c r="P833" s="149" t="s">
        <v>53</v>
      </c>
      <c r="Q833" s="149"/>
      <c r="R833" s="149" t="s">
        <v>3921</v>
      </c>
      <c r="S833" s="149" t="s">
        <v>4221</v>
      </c>
      <c r="T833" s="149" t="s">
        <v>4139</v>
      </c>
      <c r="U833" s="149" t="s">
        <v>267</v>
      </c>
      <c r="V833" s="149"/>
      <c r="W833" s="149"/>
      <c r="X833" s="149" t="s">
        <v>336</v>
      </c>
      <c r="Y833" s="149"/>
      <c r="Z833" s="149"/>
      <c r="AA833" s="149"/>
      <c r="AB833" s="149" t="s">
        <v>269</v>
      </c>
      <c r="AC833" s="149" t="s">
        <v>270</v>
      </c>
      <c r="AD833" s="149" t="s">
        <v>4139</v>
      </c>
      <c r="AE833" s="149" t="s">
        <v>271</v>
      </c>
      <c r="AF833" s="149"/>
      <c r="AG833" s="149" t="s">
        <v>1098</v>
      </c>
      <c r="AH833" s="149" t="s">
        <v>273</v>
      </c>
      <c r="AI833" s="158">
        <v>6</v>
      </c>
      <c r="AJ833" s="149"/>
      <c r="AK833" s="159" t="s">
        <v>274</v>
      </c>
      <c r="AL833" s="159" t="s">
        <v>274</v>
      </c>
      <c r="AM833" s="149" t="s">
        <v>274</v>
      </c>
      <c r="AN833" s="160">
        <v>4</v>
      </c>
      <c r="AO833" s="149"/>
      <c r="AP833" s="149" t="s">
        <v>274</v>
      </c>
      <c r="AQ833" s="149" t="s">
        <v>275</v>
      </c>
      <c r="AR833" s="158">
        <v>1</v>
      </c>
      <c r="AS833" s="149" t="s">
        <v>275</v>
      </c>
      <c r="AT833" s="149" t="s">
        <v>276</v>
      </c>
      <c r="AU833" s="161">
        <v>1</v>
      </c>
      <c r="AV833" s="159">
        <v>8495.58</v>
      </c>
      <c r="AW833" s="159">
        <v>339.82</v>
      </c>
      <c r="AX833" s="149" t="s">
        <v>274</v>
      </c>
      <c r="AY833" s="159">
        <v>84.96</v>
      </c>
      <c r="AZ833" s="159">
        <v>84.96</v>
      </c>
      <c r="BA833" s="159">
        <v>339.84</v>
      </c>
      <c r="BB833" s="159">
        <v>509.76</v>
      </c>
      <c r="BC833" s="162" t="s">
        <v>274</v>
      </c>
      <c r="BD833" s="162">
        <v>0</v>
      </c>
      <c r="BE833" s="159">
        <v>7985.82</v>
      </c>
      <c r="BF833" s="159">
        <v>7985.82</v>
      </c>
      <c r="BG833" s="159">
        <v>8495.58</v>
      </c>
    </row>
    <row r="834" ht="28.05" customHeight="1" spans="1:59">
      <c r="A834" s="149"/>
      <c r="B834" s="149"/>
      <c r="C834" s="149"/>
      <c r="D834" s="149" t="s">
        <v>3726</v>
      </c>
      <c r="E834" s="340" t="s">
        <v>4226</v>
      </c>
      <c r="F834" s="149" t="s">
        <v>3726</v>
      </c>
      <c r="G834" s="149" t="s">
        <v>4227</v>
      </c>
      <c r="H834" s="149" t="s">
        <v>4228</v>
      </c>
      <c r="I834" s="149" t="s">
        <v>4229</v>
      </c>
      <c r="J834" s="149" t="s">
        <v>4230</v>
      </c>
      <c r="K834" s="149"/>
      <c r="L834" s="149" t="s">
        <v>262</v>
      </c>
      <c r="M834" s="149"/>
      <c r="N834" s="149" t="s">
        <v>263</v>
      </c>
      <c r="O834" s="149" t="s">
        <v>214</v>
      </c>
      <c r="P834" s="149" t="s">
        <v>53</v>
      </c>
      <c r="Q834" s="149"/>
      <c r="R834" s="149" t="s">
        <v>4231</v>
      </c>
      <c r="S834" s="149" t="s">
        <v>4232</v>
      </c>
      <c r="T834" s="149" t="s">
        <v>4233</v>
      </c>
      <c r="U834" s="149" t="s">
        <v>267</v>
      </c>
      <c r="V834" s="149"/>
      <c r="W834" s="149"/>
      <c r="X834" s="149" t="s">
        <v>268</v>
      </c>
      <c r="Y834" s="149"/>
      <c r="Z834" s="149"/>
      <c r="AA834" s="149"/>
      <c r="AB834" s="149" t="s">
        <v>269</v>
      </c>
      <c r="AC834" s="149" t="s">
        <v>270</v>
      </c>
      <c r="AD834" s="149" t="s">
        <v>4233</v>
      </c>
      <c r="AE834" s="149" t="s">
        <v>271</v>
      </c>
      <c r="AF834" s="149"/>
      <c r="AG834" s="149" t="s">
        <v>1098</v>
      </c>
      <c r="AH834" s="149" t="s">
        <v>273</v>
      </c>
      <c r="AI834" s="158">
        <v>55</v>
      </c>
      <c r="AJ834" s="149"/>
      <c r="AK834" s="159" t="s">
        <v>274</v>
      </c>
      <c r="AL834" s="159" t="s">
        <v>274</v>
      </c>
      <c r="AM834" s="149" t="s">
        <v>274</v>
      </c>
      <c r="AN834" s="160">
        <v>4</v>
      </c>
      <c r="AO834" s="149"/>
      <c r="AP834" s="149" t="s">
        <v>274</v>
      </c>
      <c r="AQ834" s="149" t="s">
        <v>275</v>
      </c>
      <c r="AR834" s="158">
        <v>1</v>
      </c>
      <c r="AS834" s="149" t="s">
        <v>275</v>
      </c>
      <c r="AT834" s="149" t="s">
        <v>276</v>
      </c>
      <c r="AU834" s="161">
        <v>1</v>
      </c>
      <c r="AV834" s="159">
        <v>79310.34</v>
      </c>
      <c r="AW834" s="159">
        <v>3172.41</v>
      </c>
      <c r="AX834" s="149" t="s">
        <v>274</v>
      </c>
      <c r="AY834" s="159">
        <v>793.11</v>
      </c>
      <c r="AZ834" s="159">
        <v>793.11</v>
      </c>
      <c r="BA834" s="159">
        <v>3172.44</v>
      </c>
      <c r="BB834" s="159">
        <v>43620.54</v>
      </c>
      <c r="BC834" s="162" t="s">
        <v>274</v>
      </c>
      <c r="BD834" s="162">
        <v>0</v>
      </c>
      <c r="BE834" s="159">
        <v>35689.8</v>
      </c>
      <c r="BF834" s="159">
        <v>35689.8</v>
      </c>
      <c r="BG834" s="159">
        <v>79310.34</v>
      </c>
    </row>
    <row r="835" ht="28.05" customHeight="1" spans="1:59">
      <c r="A835" s="149"/>
      <c r="B835" s="149"/>
      <c r="C835" s="149"/>
      <c r="D835" s="149" t="s">
        <v>3726</v>
      </c>
      <c r="E835" s="340" t="s">
        <v>4234</v>
      </c>
      <c r="F835" s="149" t="s">
        <v>3726</v>
      </c>
      <c r="G835" s="149" t="s">
        <v>4235</v>
      </c>
      <c r="H835" s="149" t="s">
        <v>4236</v>
      </c>
      <c r="I835" s="149" t="s">
        <v>4237</v>
      </c>
      <c r="J835" s="149" t="s">
        <v>4238</v>
      </c>
      <c r="K835" s="149"/>
      <c r="L835" s="149" t="s">
        <v>262</v>
      </c>
      <c r="M835" s="149"/>
      <c r="N835" s="149" t="s">
        <v>263</v>
      </c>
      <c r="O835" s="149" t="s">
        <v>214</v>
      </c>
      <c r="P835" s="149" t="s">
        <v>53</v>
      </c>
      <c r="Q835" s="149"/>
      <c r="R835" s="149" t="s">
        <v>2512</v>
      </c>
      <c r="S835" s="149" t="s">
        <v>4232</v>
      </c>
      <c r="T835" s="149" t="s">
        <v>4233</v>
      </c>
      <c r="U835" s="149" t="s">
        <v>267</v>
      </c>
      <c r="V835" s="149"/>
      <c r="W835" s="149"/>
      <c r="X835" s="149" t="s">
        <v>336</v>
      </c>
      <c r="Y835" s="149"/>
      <c r="Z835" s="149"/>
      <c r="AA835" s="149"/>
      <c r="AB835" s="149" t="s">
        <v>269</v>
      </c>
      <c r="AC835" s="149" t="s">
        <v>270</v>
      </c>
      <c r="AD835" s="149" t="s">
        <v>4233</v>
      </c>
      <c r="AE835" s="149" t="s">
        <v>271</v>
      </c>
      <c r="AF835" s="149"/>
      <c r="AG835" s="149" t="s">
        <v>1098</v>
      </c>
      <c r="AH835" s="149" t="s">
        <v>273</v>
      </c>
      <c r="AI835" s="158">
        <v>55</v>
      </c>
      <c r="AJ835" s="149"/>
      <c r="AK835" s="159" t="s">
        <v>274</v>
      </c>
      <c r="AL835" s="159" t="s">
        <v>274</v>
      </c>
      <c r="AM835" s="149" t="s">
        <v>274</v>
      </c>
      <c r="AN835" s="160">
        <v>4</v>
      </c>
      <c r="AO835" s="149"/>
      <c r="AP835" s="149" t="s">
        <v>274</v>
      </c>
      <c r="AQ835" s="149" t="s">
        <v>275</v>
      </c>
      <c r="AR835" s="158">
        <v>1</v>
      </c>
      <c r="AS835" s="149" t="s">
        <v>275</v>
      </c>
      <c r="AT835" s="149" t="s">
        <v>276</v>
      </c>
      <c r="AU835" s="161">
        <v>1</v>
      </c>
      <c r="AV835" s="159">
        <v>7327.59</v>
      </c>
      <c r="AW835" s="159">
        <v>293.1</v>
      </c>
      <c r="AX835" s="149" t="s">
        <v>274</v>
      </c>
      <c r="AY835" s="159">
        <v>73.27</v>
      </c>
      <c r="AZ835" s="159">
        <v>73.27</v>
      </c>
      <c r="BA835" s="159">
        <v>293.08</v>
      </c>
      <c r="BB835" s="159">
        <v>4030.36</v>
      </c>
      <c r="BC835" s="162" t="s">
        <v>274</v>
      </c>
      <c r="BD835" s="162">
        <v>0</v>
      </c>
      <c r="BE835" s="159">
        <v>3297.23</v>
      </c>
      <c r="BF835" s="159">
        <v>3297.23</v>
      </c>
      <c r="BG835" s="159">
        <v>7327.59</v>
      </c>
    </row>
    <row r="836" ht="28.05" customHeight="1" spans="1:59">
      <c r="A836" s="149"/>
      <c r="B836" s="149"/>
      <c r="C836" s="149"/>
      <c r="D836" s="149" t="s">
        <v>3726</v>
      </c>
      <c r="E836" s="340" t="s">
        <v>4239</v>
      </c>
      <c r="F836" s="149" t="s">
        <v>3726</v>
      </c>
      <c r="G836" s="149" t="s">
        <v>4240</v>
      </c>
      <c r="H836" s="149" t="s">
        <v>4228</v>
      </c>
      <c r="I836" s="149" t="s">
        <v>4241</v>
      </c>
      <c r="J836" s="149" t="s">
        <v>4242</v>
      </c>
      <c r="K836" s="149"/>
      <c r="L836" s="149" t="s">
        <v>262</v>
      </c>
      <c r="M836" s="149"/>
      <c r="N836" s="149" t="s">
        <v>263</v>
      </c>
      <c r="O836" s="149" t="s">
        <v>214</v>
      </c>
      <c r="P836" s="149" t="s">
        <v>53</v>
      </c>
      <c r="Q836" s="149"/>
      <c r="R836" s="149" t="s">
        <v>2512</v>
      </c>
      <c r="S836" s="149" t="s">
        <v>4232</v>
      </c>
      <c r="T836" s="149" t="s">
        <v>4233</v>
      </c>
      <c r="U836" s="149" t="s">
        <v>267</v>
      </c>
      <c r="V836" s="149"/>
      <c r="W836" s="149"/>
      <c r="X836" s="149" t="s">
        <v>336</v>
      </c>
      <c r="Y836" s="149"/>
      <c r="Z836" s="149"/>
      <c r="AA836" s="149"/>
      <c r="AB836" s="149" t="s">
        <v>269</v>
      </c>
      <c r="AC836" s="149" t="s">
        <v>270</v>
      </c>
      <c r="AD836" s="149" t="s">
        <v>4233</v>
      </c>
      <c r="AE836" s="149" t="s">
        <v>271</v>
      </c>
      <c r="AF836" s="149"/>
      <c r="AG836" s="149" t="s">
        <v>1098</v>
      </c>
      <c r="AH836" s="149" t="s">
        <v>273</v>
      </c>
      <c r="AI836" s="158">
        <v>55</v>
      </c>
      <c r="AJ836" s="149"/>
      <c r="AK836" s="159" t="s">
        <v>274</v>
      </c>
      <c r="AL836" s="159" t="s">
        <v>274</v>
      </c>
      <c r="AM836" s="149" t="s">
        <v>274</v>
      </c>
      <c r="AN836" s="160">
        <v>4</v>
      </c>
      <c r="AO836" s="149"/>
      <c r="AP836" s="149" t="s">
        <v>274</v>
      </c>
      <c r="AQ836" s="149" t="s">
        <v>275</v>
      </c>
      <c r="AR836" s="158">
        <v>1</v>
      </c>
      <c r="AS836" s="149" t="s">
        <v>275</v>
      </c>
      <c r="AT836" s="149" t="s">
        <v>276</v>
      </c>
      <c r="AU836" s="161">
        <v>1</v>
      </c>
      <c r="AV836" s="159">
        <v>76724.13</v>
      </c>
      <c r="AW836" s="159">
        <v>3068.97</v>
      </c>
      <c r="AX836" s="149" t="s">
        <v>274</v>
      </c>
      <c r="AY836" s="159">
        <v>767.24</v>
      </c>
      <c r="AZ836" s="159">
        <v>767.24</v>
      </c>
      <c r="BA836" s="159">
        <v>3068.96</v>
      </c>
      <c r="BB836" s="159">
        <v>42198.2</v>
      </c>
      <c r="BC836" s="162" t="s">
        <v>274</v>
      </c>
      <c r="BD836" s="162">
        <v>0</v>
      </c>
      <c r="BE836" s="159">
        <v>34525.93</v>
      </c>
      <c r="BF836" s="159">
        <v>34525.93</v>
      </c>
      <c r="BG836" s="159">
        <v>76724.13</v>
      </c>
    </row>
    <row r="837" ht="28.05" customHeight="1" spans="1:59">
      <c r="A837" s="149"/>
      <c r="B837" s="149"/>
      <c r="C837" s="149"/>
      <c r="D837" s="149" t="s">
        <v>3726</v>
      </c>
      <c r="E837" s="340" t="s">
        <v>4243</v>
      </c>
      <c r="F837" s="149" t="s">
        <v>3726</v>
      </c>
      <c r="G837" s="149" t="s">
        <v>4244</v>
      </c>
      <c r="H837" s="149" t="s">
        <v>4228</v>
      </c>
      <c r="I837" s="149" t="s">
        <v>4229</v>
      </c>
      <c r="J837" s="149" t="s">
        <v>4245</v>
      </c>
      <c r="K837" s="149"/>
      <c r="L837" s="149" t="s">
        <v>262</v>
      </c>
      <c r="M837" s="149"/>
      <c r="N837" s="149" t="s">
        <v>263</v>
      </c>
      <c r="O837" s="149" t="s">
        <v>214</v>
      </c>
      <c r="P837" s="149" t="s">
        <v>53</v>
      </c>
      <c r="Q837" s="149"/>
      <c r="R837" s="149" t="s">
        <v>4231</v>
      </c>
      <c r="S837" s="149" t="s">
        <v>4232</v>
      </c>
      <c r="T837" s="149" t="s">
        <v>4233</v>
      </c>
      <c r="U837" s="149" t="s">
        <v>267</v>
      </c>
      <c r="V837" s="149"/>
      <c r="W837" s="149"/>
      <c r="X837" s="149" t="s">
        <v>268</v>
      </c>
      <c r="Y837" s="149"/>
      <c r="Z837" s="149"/>
      <c r="AA837" s="149"/>
      <c r="AB837" s="149" t="s">
        <v>269</v>
      </c>
      <c r="AC837" s="149" t="s">
        <v>270</v>
      </c>
      <c r="AD837" s="149" t="s">
        <v>4233</v>
      </c>
      <c r="AE837" s="149" t="s">
        <v>271</v>
      </c>
      <c r="AF837" s="149"/>
      <c r="AG837" s="149" t="s">
        <v>1098</v>
      </c>
      <c r="AH837" s="149" t="s">
        <v>273</v>
      </c>
      <c r="AI837" s="158">
        <v>55</v>
      </c>
      <c r="AJ837" s="149"/>
      <c r="AK837" s="159" t="s">
        <v>274</v>
      </c>
      <c r="AL837" s="159" t="s">
        <v>274</v>
      </c>
      <c r="AM837" s="149" t="s">
        <v>274</v>
      </c>
      <c r="AN837" s="160">
        <v>4</v>
      </c>
      <c r="AO837" s="149"/>
      <c r="AP837" s="149" t="s">
        <v>274</v>
      </c>
      <c r="AQ837" s="149" t="s">
        <v>275</v>
      </c>
      <c r="AR837" s="158">
        <v>1</v>
      </c>
      <c r="AS837" s="149" t="s">
        <v>275</v>
      </c>
      <c r="AT837" s="149" t="s">
        <v>276</v>
      </c>
      <c r="AU837" s="161">
        <v>1</v>
      </c>
      <c r="AV837" s="159">
        <v>79310.34</v>
      </c>
      <c r="AW837" s="159">
        <v>3172.41</v>
      </c>
      <c r="AX837" s="149" t="s">
        <v>274</v>
      </c>
      <c r="AY837" s="159">
        <v>793.11</v>
      </c>
      <c r="AZ837" s="159">
        <v>793.11</v>
      </c>
      <c r="BA837" s="159">
        <v>3172.44</v>
      </c>
      <c r="BB837" s="159">
        <v>43620.54</v>
      </c>
      <c r="BC837" s="162" t="s">
        <v>274</v>
      </c>
      <c r="BD837" s="162">
        <v>0</v>
      </c>
      <c r="BE837" s="159">
        <v>35689.8</v>
      </c>
      <c r="BF837" s="159">
        <v>35689.8</v>
      </c>
      <c r="BG837" s="159">
        <v>79310.34</v>
      </c>
    </row>
    <row r="838" ht="28.05" customHeight="1" spans="1:59">
      <c r="A838" s="149"/>
      <c r="B838" s="149"/>
      <c r="C838" s="149"/>
      <c r="D838" s="149" t="s">
        <v>3726</v>
      </c>
      <c r="E838" s="340" t="s">
        <v>4246</v>
      </c>
      <c r="F838" s="149" t="s">
        <v>3726</v>
      </c>
      <c r="G838" s="149" t="s">
        <v>4247</v>
      </c>
      <c r="H838" s="149" t="s">
        <v>4248</v>
      </c>
      <c r="I838" s="149" t="s">
        <v>4249</v>
      </c>
      <c r="J838" s="149" t="s">
        <v>4250</v>
      </c>
      <c r="K838" s="149"/>
      <c r="L838" s="149" t="s">
        <v>262</v>
      </c>
      <c r="M838" s="149"/>
      <c r="N838" s="149" t="s">
        <v>263</v>
      </c>
      <c r="O838" s="149" t="s">
        <v>214</v>
      </c>
      <c r="P838" s="149" t="s">
        <v>53</v>
      </c>
      <c r="Q838" s="149"/>
      <c r="R838" s="149" t="s">
        <v>3981</v>
      </c>
      <c r="S838" s="149" t="s">
        <v>4251</v>
      </c>
      <c r="T838" s="149" t="s">
        <v>4252</v>
      </c>
      <c r="U838" s="149" t="s">
        <v>267</v>
      </c>
      <c r="V838" s="149"/>
      <c r="W838" s="149"/>
      <c r="X838" s="149" t="s">
        <v>51</v>
      </c>
      <c r="Y838" s="149"/>
      <c r="Z838" s="149"/>
      <c r="AA838" s="149"/>
      <c r="AB838" s="149" t="s">
        <v>269</v>
      </c>
      <c r="AC838" s="149" t="s">
        <v>270</v>
      </c>
      <c r="AD838" s="149" t="s">
        <v>4252</v>
      </c>
      <c r="AE838" s="149" t="s">
        <v>271</v>
      </c>
      <c r="AF838" s="149"/>
      <c r="AG838" s="149" t="s">
        <v>1098</v>
      </c>
      <c r="AH838" s="149" t="s">
        <v>273</v>
      </c>
      <c r="AI838" s="158">
        <v>5</v>
      </c>
      <c r="AJ838" s="149"/>
      <c r="AK838" s="159" t="s">
        <v>274</v>
      </c>
      <c r="AL838" s="159" t="s">
        <v>274</v>
      </c>
      <c r="AM838" s="149" t="s">
        <v>274</v>
      </c>
      <c r="AN838" s="160">
        <v>4</v>
      </c>
      <c r="AO838" s="149"/>
      <c r="AP838" s="149" t="s">
        <v>274</v>
      </c>
      <c r="AQ838" s="149" t="s">
        <v>275</v>
      </c>
      <c r="AR838" s="158">
        <v>1</v>
      </c>
      <c r="AS838" s="149" t="s">
        <v>275</v>
      </c>
      <c r="AT838" s="149" t="s">
        <v>276</v>
      </c>
      <c r="AU838" s="161">
        <v>1</v>
      </c>
      <c r="AV838" s="159">
        <v>4197.35</v>
      </c>
      <c r="AW838" s="159">
        <v>167.89</v>
      </c>
      <c r="AX838" s="149" t="s">
        <v>274</v>
      </c>
      <c r="AY838" s="159">
        <v>41.97</v>
      </c>
      <c r="AZ838" s="159">
        <v>41.97</v>
      </c>
      <c r="BA838" s="159">
        <v>167.88</v>
      </c>
      <c r="BB838" s="159">
        <v>209.85</v>
      </c>
      <c r="BC838" s="162" t="s">
        <v>274</v>
      </c>
      <c r="BD838" s="162">
        <v>0</v>
      </c>
      <c r="BE838" s="159">
        <v>3987.5</v>
      </c>
      <c r="BF838" s="159">
        <v>3987.5</v>
      </c>
      <c r="BG838" s="159">
        <v>4197.35</v>
      </c>
    </row>
    <row r="839" ht="28.05" customHeight="1" spans="1:59">
      <c r="A839" s="149"/>
      <c r="B839" s="149"/>
      <c r="C839" s="149"/>
      <c r="D839" s="149" t="s">
        <v>3726</v>
      </c>
      <c r="E839" s="340" t="s">
        <v>4253</v>
      </c>
      <c r="F839" s="149" t="s">
        <v>3726</v>
      </c>
      <c r="G839" s="149" t="s">
        <v>4254</v>
      </c>
      <c r="H839" s="149" t="s">
        <v>4255</v>
      </c>
      <c r="I839" s="149" t="s">
        <v>4256</v>
      </c>
      <c r="J839" s="149" t="s">
        <v>4257</v>
      </c>
      <c r="K839" s="149"/>
      <c r="L839" s="149" t="s">
        <v>262</v>
      </c>
      <c r="M839" s="149"/>
      <c r="N839" s="149" t="s">
        <v>263</v>
      </c>
      <c r="O839" s="149" t="s">
        <v>214</v>
      </c>
      <c r="P839" s="149" t="s">
        <v>53</v>
      </c>
      <c r="Q839" s="149"/>
      <c r="R839" s="149" t="s">
        <v>3921</v>
      </c>
      <c r="S839" s="149" t="s">
        <v>4258</v>
      </c>
      <c r="T839" s="149" t="s">
        <v>4259</v>
      </c>
      <c r="U839" s="149" t="s">
        <v>267</v>
      </c>
      <c r="V839" s="149"/>
      <c r="W839" s="149"/>
      <c r="X839" s="149" t="s">
        <v>336</v>
      </c>
      <c r="Y839" s="149"/>
      <c r="Z839" s="149"/>
      <c r="AA839" s="149"/>
      <c r="AB839" s="149" t="s">
        <v>269</v>
      </c>
      <c r="AC839" s="149" t="s">
        <v>270</v>
      </c>
      <c r="AD839" s="149" t="s">
        <v>4259</v>
      </c>
      <c r="AE839" s="149" t="s">
        <v>271</v>
      </c>
      <c r="AF839" s="149"/>
      <c r="AG839" s="149" t="s">
        <v>1098</v>
      </c>
      <c r="AH839" s="149" t="s">
        <v>273</v>
      </c>
      <c r="AI839" s="158">
        <v>4</v>
      </c>
      <c r="AJ839" s="149"/>
      <c r="AK839" s="159" t="s">
        <v>274</v>
      </c>
      <c r="AL839" s="159" t="s">
        <v>274</v>
      </c>
      <c r="AM839" s="149" t="s">
        <v>274</v>
      </c>
      <c r="AN839" s="160">
        <v>4</v>
      </c>
      <c r="AO839" s="149"/>
      <c r="AP839" s="149" t="s">
        <v>274</v>
      </c>
      <c r="AQ839" s="149" t="s">
        <v>275</v>
      </c>
      <c r="AR839" s="158">
        <v>1</v>
      </c>
      <c r="AS839" s="149" t="s">
        <v>275</v>
      </c>
      <c r="AT839" s="149" t="s">
        <v>276</v>
      </c>
      <c r="AU839" s="161">
        <v>1</v>
      </c>
      <c r="AV839" s="159">
        <v>502654.87</v>
      </c>
      <c r="AW839" s="159">
        <v>20106.19</v>
      </c>
      <c r="AX839" s="149" t="s">
        <v>274</v>
      </c>
      <c r="AY839" s="159">
        <v>5026.55</v>
      </c>
      <c r="AZ839" s="159">
        <v>5026.55</v>
      </c>
      <c r="BA839" s="159">
        <v>20106.2</v>
      </c>
      <c r="BB839" s="159">
        <v>20106.2</v>
      </c>
      <c r="BC839" s="162" t="s">
        <v>274</v>
      </c>
      <c r="BD839" s="162">
        <v>0</v>
      </c>
      <c r="BE839" s="159">
        <v>482548.67</v>
      </c>
      <c r="BF839" s="159">
        <v>482548.67</v>
      </c>
      <c r="BG839" s="159">
        <v>502654.87</v>
      </c>
    </row>
    <row r="840" ht="28.05" customHeight="1" spans="1:59">
      <c r="A840" s="149"/>
      <c r="B840" s="149"/>
      <c r="C840" s="149"/>
      <c r="D840" s="149" t="s">
        <v>3726</v>
      </c>
      <c r="E840" s="340" t="s">
        <v>4260</v>
      </c>
      <c r="F840" s="149" t="s">
        <v>3726</v>
      </c>
      <c r="G840" s="149" t="s">
        <v>4261</v>
      </c>
      <c r="H840" s="149" t="s">
        <v>4262</v>
      </c>
      <c r="I840" s="149" t="s">
        <v>4263</v>
      </c>
      <c r="J840" s="149" t="s">
        <v>4264</v>
      </c>
      <c r="K840" s="149"/>
      <c r="L840" s="149" t="s">
        <v>262</v>
      </c>
      <c r="M840" s="149"/>
      <c r="N840" s="149" t="s">
        <v>263</v>
      </c>
      <c r="O840" s="149" t="s">
        <v>214</v>
      </c>
      <c r="P840" s="149" t="s">
        <v>53</v>
      </c>
      <c r="Q840" s="149"/>
      <c r="R840" s="149" t="s">
        <v>3973</v>
      </c>
      <c r="S840" s="149" t="s">
        <v>4265</v>
      </c>
      <c r="T840" s="149" t="s">
        <v>4181</v>
      </c>
      <c r="U840" s="149" t="s">
        <v>267</v>
      </c>
      <c r="V840" s="149"/>
      <c r="W840" s="149"/>
      <c r="X840" s="149" t="s">
        <v>336</v>
      </c>
      <c r="Y840" s="149"/>
      <c r="Z840" s="149"/>
      <c r="AA840" s="149"/>
      <c r="AB840" s="149" t="s">
        <v>269</v>
      </c>
      <c r="AC840" s="149" t="s">
        <v>270</v>
      </c>
      <c r="AD840" s="149" t="s">
        <v>4181</v>
      </c>
      <c r="AE840" s="149" t="s">
        <v>271</v>
      </c>
      <c r="AF840" s="149"/>
      <c r="AG840" s="149" t="s">
        <v>1098</v>
      </c>
      <c r="AH840" s="149" t="s">
        <v>273</v>
      </c>
      <c r="AI840" s="158">
        <v>89</v>
      </c>
      <c r="AJ840" s="149"/>
      <c r="AK840" s="159" t="s">
        <v>274</v>
      </c>
      <c r="AL840" s="159" t="s">
        <v>274</v>
      </c>
      <c r="AM840" s="149" t="s">
        <v>274</v>
      </c>
      <c r="AN840" s="160">
        <v>4</v>
      </c>
      <c r="AO840" s="149"/>
      <c r="AP840" s="149" t="s">
        <v>274</v>
      </c>
      <c r="AQ840" s="149" t="s">
        <v>275</v>
      </c>
      <c r="AR840" s="158">
        <v>1</v>
      </c>
      <c r="AS840" s="149" t="s">
        <v>275</v>
      </c>
      <c r="AT840" s="149" t="s">
        <v>276</v>
      </c>
      <c r="AU840" s="161">
        <v>1</v>
      </c>
      <c r="AV840" s="159">
        <v>18362.07</v>
      </c>
      <c r="AW840" s="159">
        <v>734.48</v>
      </c>
      <c r="AX840" s="149" t="s">
        <v>274</v>
      </c>
      <c r="AY840" s="159">
        <v>200.32</v>
      </c>
      <c r="AZ840" s="159">
        <v>200.32</v>
      </c>
      <c r="BA840" s="159">
        <v>801.28</v>
      </c>
      <c r="BB840" s="159">
        <v>16225.36</v>
      </c>
      <c r="BC840" s="162" t="s">
        <v>274</v>
      </c>
      <c r="BD840" s="162">
        <v>0</v>
      </c>
      <c r="BE840" s="159">
        <v>2136.71</v>
      </c>
      <c r="BF840" s="159">
        <v>2136.71</v>
      </c>
      <c r="BG840" s="159">
        <v>18362.07</v>
      </c>
    </row>
    <row r="841" ht="28.05" customHeight="1" spans="1:59">
      <c r="A841" s="149"/>
      <c r="B841" s="149"/>
      <c r="C841" s="149"/>
      <c r="D841" s="149" t="s">
        <v>3726</v>
      </c>
      <c r="E841" s="340" t="s">
        <v>4266</v>
      </c>
      <c r="F841" s="149" t="s">
        <v>3726</v>
      </c>
      <c r="G841" s="149" t="s">
        <v>4267</v>
      </c>
      <c r="H841" s="149" t="s">
        <v>4268</v>
      </c>
      <c r="I841" s="149" t="s">
        <v>4269</v>
      </c>
      <c r="J841" s="149" t="s">
        <v>4270</v>
      </c>
      <c r="K841" s="149"/>
      <c r="L841" s="149" t="s">
        <v>262</v>
      </c>
      <c r="M841" s="149"/>
      <c r="N841" s="149" t="s">
        <v>263</v>
      </c>
      <c r="O841" s="149" t="s">
        <v>214</v>
      </c>
      <c r="P841" s="149" t="s">
        <v>53</v>
      </c>
      <c r="Q841" s="149"/>
      <c r="R841" s="149" t="s">
        <v>4271</v>
      </c>
      <c r="S841" s="149" t="s">
        <v>4258</v>
      </c>
      <c r="T841" s="149" t="s">
        <v>4181</v>
      </c>
      <c r="U841" s="149" t="s">
        <v>267</v>
      </c>
      <c r="V841" s="149"/>
      <c r="W841" s="149"/>
      <c r="X841" s="149" t="s">
        <v>336</v>
      </c>
      <c r="Y841" s="149"/>
      <c r="Z841" s="149"/>
      <c r="AA841" s="149"/>
      <c r="AB841" s="149" t="s">
        <v>269</v>
      </c>
      <c r="AC841" s="149" t="s">
        <v>270</v>
      </c>
      <c r="AD841" s="149" t="s">
        <v>4181</v>
      </c>
      <c r="AE841" s="149" t="s">
        <v>271</v>
      </c>
      <c r="AF841" s="149"/>
      <c r="AG841" s="149" t="s">
        <v>1098</v>
      </c>
      <c r="AH841" s="149" t="s">
        <v>273</v>
      </c>
      <c r="AI841" s="158">
        <v>89</v>
      </c>
      <c r="AJ841" s="149"/>
      <c r="AK841" s="159" t="s">
        <v>274</v>
      </c>
      <c r="AL841" s="159" t="s">
        <v>274</v>
      </c>
      <c r="AM841" s="149" t="s">
        <v>274</v>
      </c>
      <c r="AN841" s="160">
        <v>4</v>
      </c>
      <c r="AO841" s="149"/>
      <c r="AP841" s="149" t="s">
        <v>274</v>
      </c>
      <c r="AQ841" s="149" t="s">
        <v>275</v>
      </c>
      <c r="AR841" s="158">
        <v>1</v>
      </c>
      <c r="AS841" s="149" t="s">
        <v>275</v>
      </c>
      <c r="AT841" s="149" t="s">
        <v>276</v>
      </c>
      <c r="AU841" s="161">
        <v>1</v>
      </c>
      <c r="AV841" s="159">
        <v>37931.04</v>
      </c>
      <c r="AW841" s="159">
        <v>1517.24</v>
      </c>
      <c r="AX841" s="149" t="s">
        <v>274</v>
      </c>
      <c r="AY841" s="159">
        <v>413.8</v>
      </c>
      <c r="AZ841" s="159">
        <v>413.8</v>
      </c>
      <c r="BA841" s="159">
        <v>1655.2</v>
      </c>
      <c r="BB841" s="159">
        <v>33517.24</v>
      </c>
      <c r="BC841" s="162" t="s">
        <v>274</v>
      </c>
      <c r="BD841" s="162">
        <v>0</v>
      </c>
      <c r="BE841" s="159">
        <v>4413.8</v>
      </c>
      <c r="BF841" s="159">
        <v>4413.8</v>
      </c>
      <c r="BG841" s="159">
        <v>37931.04</v>
      </c>
    </row>
    <row r="842" ht="28.05" customHeight="1" spans="1:59">
      <c r="A842" s="149"/>
      <c r="B842" s="149"/>
      <c r="C842" s="149"/>
      <c r="D842" s="149" t="s">
        <v>3726</v>
      </c>
      <c r="E842" s="340" t="s">
        <v>4272</v>
      </c>
      <c r="F842" s="149" t="s">
        <v>3726</v>
      </c>
      <c r="G842" s="149" t="s">
        <v>4273</v>
      </c>
      <c r="H842" s="149" t="s">
        <v>4274</v>
      </c>
      <c r="I842" s="149" t="s">
        <v>4275</v>
      </c>
      <c r="J842" s="149" t="s">
        <v>4276</v>
      </c>
      <c r="K842" s="149"/>
      <c r="L842" s="149" t="s">
        <v>262</v>
      </c>
      <c r="M842" s="149"/>
      <c r="N842" s="149" t="s">
        <v>263</v>
      </c>
      <c r="O842" s="149" t="s">
        <v>214</v>
      </c>
      <c r="P842" s="149" t="s">
        <v>53</v>
      </c>
      <c r="Q842" s="149"/>
      <c r="R842" s="149" t="s">
        <v>4277</v>
      </c>
      <c r="S842" s="149" t="s">
        <v>289</v>
      </c>
      <c r="T842" s="149" t="s">
        <v>4278</v>
      </c>
      <c r="U842" s="149" t="s">
        <v>267</v>
      </c>
      <c r="V842" s="149"/>
      <c r="W842" s="149"/>
      <c r="X842" s="149" t="s">
        <v>268</v>
      </c>
      <c r="Y842" s="149"/>
      <c r="Z842" s="149"/>
      <c r="AA842" s="149"/>
      <c r="AB842" s="149" t="s">
        <v>269</v>
      </c>
      <c r="AC842" s="149" t="s">
        <v>270</v>
      </c>
      <c r="AD842" s="149" t="s">
        <v>4278</v>
      </c>
      <c r="AE842" s="149" t="s">
        <v>271</v>
      </c>
      <c r="AF842" s="149"/>
      <c r="AG842" s="149" t="s">
        <v>1098</v>
      </c>
      <c r="AH842" s="149" t="s">
        <v>273</v>
      </c>
      <c r="AI842" s="158">
        <v>89</v>
      </c>
      <c r="AJ842" s="149"/>
      <c r="AK842" s="159" t="s">
        <v>274</v>
      </c>
      <c r="AL842" s="159" t="s">
        <v>274</v>
      </c>
      <c r="AM842" s="149" t="s">
        <v>274</v>
      </c>
      <c r="AN842" s="160">
        <v>4</v>
      </c>
      <c r="AO842" s="149"/>
      <c r="AP842" s="149" t="s">
        <v>274</v>
      </c>
      <c r="AQ842" s="149" t="s">
        <v>275</v>
      </c>
      <c r="AR842" s="158">
        <v>1</v>
      </c>
      <c r="AS842" s="149" t="s">
        <v>275</v>
      </c>
      <c r="AT842" s="149" t="s">
        <v>276</v>
      </c>
      <c r="AU842" s="161">
        <v>1</v>
      </c>
      <c r="AV842" s="159">
        <v>3017.24</v>
      </c>
      <c r="AW842" s="159">
        <v>120.69</v>
      </c>
      <c r="AX842" s="149" t="s">
        <v>274</v>
      </c>
      <c r="AY842" s="159">
        <v>32.94</v>
      </c>
      <c r="AZ842" s="159">
        <v>32.94</v>
      </c>
      <c r="BA842" s="159">
        <v>131.73</v>
      </c>
      <c r="BB842" s="159">
        <v>2666.01</v>
      </c>
      <c r="BC842" s="162" t="s">
        <v>274</v>
      </c>
      <c r="BD842" s="162">
        <v>0</v>
      </c>
      <c r="BE842" s="159">
        <v>351.23</v>
      </c>
      <c r="BF842" s="159">
        <v>351.23</v>
      </c>
      <c r="BG842" s="159">
        <v>3017.24</v>
      </c>
    </row>
    <row r="843" ht="28.05" customHeight="1" spans="1:59">
      <c r="A843" s="149"/>
      <c r="B843" s="149"/>
      <c r="C843" s="149"/>
      <c r="D843" s="149" t="s">
        <v>3726</v>
      </c>
      <c r="E843" s="340" t="s">
        <v>4279</v>
      </c>
      <c r="F843" s="149" t="s">
        <v>3726</v>
      </c>
      <c r="G843" s="149" t="s">
        <v>4280</v>
      </c>
      <c r="H843" s="149" t="s">
        <v>4274</v>
      </c>
      <c r="I843" s="149" t="s">
        <v>4275</v>
      </c>
      <c r="J843" s="149" t="s">
        <v>4281</v>
      </c>
      <c r="K843" s="149"/>
      <c r="L843" s="149" t="s">
        <v>262</v>
      </c>
      <c r="M843" s="149"/>
      <c r="N843" s="149" t="s">
        <v>263</v>
      </c>
      <c r="O843" s="149" t="s">
        <v>214</v>
      </c>
      <c r="P843" s="149" t="s">
        <v>53</v>
      </c>
      <c r="Q843" s="149"/>
      <c r="R843" s="149" t="s">
        <v>4277</v>
      </c>
      <c r="S843" s="149" t="s">
        <v>289</v>
      </c>
      <c r="T843" s="149" t="s">
        <v>4278</v>
      </c>
      <c r="U843" s="149" t="s">
        <v>267</v>
      </c>
      <c r="V843" s="149"/>
      <c r="W843" s="149"/>
      <c r="X843" s="149" t="s">
        <v>268</v>
      </c>
      <c r="Y843" s="149"/>
      <c r="Z843" s="149"/>
      <c r="AA843" s="149"/>
      <c r="AB843" s="149" t="s">
        <v>269</v>
      </c>
      <c r="AC843" s="149" t="s">
        <v>270</v>
      </c>
      <c r="AD843" s="149" t="s">
        <v>4278</v>
      </c>
      <c r="AE843" s="149" t="s">
        <v>271</v>
      </c>
      <c r="AF843" s="149"/>
      <c r="AG843" s="149" t="s">
        <v>1098</v>
      </c>
      <c r="AH843" s="149" t="s">
        <v>273</v>
      </c>
      <c r="AI843" s="158">
        <v>89</v>
      </c>
      <c r="AJ843" s="149"/>
      <c r="AK843" s="159" t="s">
        <v>274</v>
      </c>
      <c r="AL843" s="159" t="s">
        <v>274</v>
      </c>
      <c r="AM843" s="149" t="s">
        <v>274</v>
      </c>
      <c r="AN843" s="160">
        <v>4</v>
      </c>
      <c r="AO843" s="149"/>
      <c r="AP843" s="149" t="s">
        <v>274</v>
      </c>
      <c r="AQ843" s="149" t="s">
        <v>275</v>
      </c>
      <c r="AR843" s="158">
        <v>1</v>
      </c>
      <c r="AS843" s="149" t="s">
        <v>275</v>
      </c>
      <c r="AT843" s="149" t="s">
        <v>276</v>
      </c>
      <c r="AU843" s="161">
        <v>1</v>
      </c>
      <c r="AV843" s="159">
        <v>3017.24</v>
      </c>
      <c r="AW843" s="159">
        <v>120.69</v>
      </c>
      <c r="AX843" s="149" t="s">
        <v>274</v>
      </c>
      <c r="AY843" s="159">
        <v>32.94</v>
      </c>
      <c r="AZ843" s="159">
        <v>32.94</v>
      </c>
      <c r="BA843" s="159">
        <v>131.73</v>
      </c>
      <c r="BB843" s="159">
        <v>2666.01</v>
      </c>
      <c r="BC843" s="162" t="s">
        <v>274</v>
      </c>
      <c r="BD843" s="162">
        <v>0</v>
      </c>
      <c r="BE843" s="159">
        <v>351.23</v>
      </c>
      <c r="BF843" s="159">
        <v>351.23</v>
      </c>
      <c r="BG843" s="159">
        <v>3017.24</v>
      </c>
    </row>
    <row r="844" ht="28.05" customHeight="1" spans="1:59">
      <c r="A844" s="149"/>
      <c r="B844" s="149"/>
      <c r="C844" s="149"/>
      <c r="D844" s="149" t="s">
        <v>3726</v>
      </c>
      <c r="E844" s="340" t="s">
        <v>4282</v>
      </c>
      <c r="F844" s="149" t="s">
        <v>3726</v>
      </c>
      <c r="G844" s="149" t="s">
        <v>4283</v>
      </c>
      <c r="H844" s="149" t="s">
        <v>4284</v>
      </c>
      <c r="I844" s="149" t="s">
        <v>4285</v>
      </c>
      <c r="J844" s="149" t="s">
        <v>4286</v>
      </c>
      <c r="K844" s="149"/>
      <c r="L844" s="149" t="s">
        <v>262</v>
      </c>
      <c r="M844" s="149"/>
      <c r="N844" s="149" t="s">
        <v>263</v>
      </c>
      <c r="O844" s="149" t="s">
        <v>214</v>
      </c>
      <c r="P844" s="149" t="s">
        <v>53</v>
      </c>
      <c r="Q844" s="149"/>
      <c r="R844" s="149" t="s">
        <v>2512</v>
      </c>
      <c r="S844" s="149" t="s">
        <v>4287</v>
      </c>
      <c r="T844" s="149" t="s">
        <v>4233</v>
      </c>
      <c r="U844" s="149" t="s">
        <v>267</v>
      </c>
      <c r="V844" s="149"/>
      <c r="W844" s="149"/>
      <c r="X844" s="149" t="s">
        <v>336</v>
      </c>
      <c r="Y844" s="149"/>
      <c r="Z844" s="149"/>
      <c r="AA844" s="149"/>
      <c r="AB844" s="149" t="s">
        <v>269</v>
      </c>
      <c r="AC844" s="149" t="s">
        <v>270</v>
      </c>
      <c r="AD844" s="149" t="s">
        <v>4233</v>
      </c>
      <c r="AE844" s="149" t="s">
        <v>271</v>
      </c>
      <c r="AF844" s="149"/>
      <c r="AG844" s="149" t="s">
        <v>1098</v>
      </c>
      <c r="AH844" s="149" t="s">
        <v>273</v>
      </c>
      <c r="AI844" s="158">
        <v>55</v>
      </c>
      <c r="AJ844" s="149"/>
      <c r="AK844" s="159" t="s">
        <v>274</v>
      </c>
      <c r="AL844" s="159" t="s">
        <v>274</v>
      </c>
      <c r="AM844" s="149" t="s">
        <v>274</v>
      </c>
      <c r="AN844" s="160">
        <v>4</v>
      </c>
      <c r="AO844" s="149"/>
      <c r="AP844" s="149" t="s">
        <v>274</v>
      </c>
      <c r="AQ844" s="149" t="s">
        <v>275</v>
      </c>
      <c r="AR844" s="158">
        <v>1</v>
      </c>
      <c r="AS844" s="149" t="s">
        <v>275</v>
      </c>
      <c r="AT844" s="149" t="s">
        <v>276</v>
      </c>
      <c r="AU844" s="161">
        <v>1</v>
      </c>
      <c r="AV844" s="159">
        <v>8849.56</v>
      </c>
      <c r="AW844" s="159">
        <v>353.98</v>
      </c>
      <c r="AX844" s="149" t="s">
        <v>274</v>
      </c>
      <c r="AY844" s="159">
        <v>88.49</v>
      </c>
      <c r="AZ844" s="159">
        <v>88.49</v>
      </c>
      <c r="BA844" s="159">
        <v>353.96</v>
      </c>
      <c r="BB844" s="159">
        <v>4867.46</v>
      </c>
      <c r="BC844" s="162" t="s">
        <v>274</v>
      </c>
      <c r="BD844" s="162">
        <v>0</v>
      </c>
      <c r="BE844" s="159">
        <v>3982.1</v>
      </c>
      <c r="BF844" s="159">
        <v>3982.1</v>
      </c>
      <c r="BG844" s="159">
        <v>8849.56</v>
      </c>
    </row>
    <row r="845" ht="28.05" customHeight="1" spans="1:59">
      <c r="A845" s="149"/>
      <c r="B845" s="149"/>
      <c r="C845" s="149"/>
      <c r="D845" s="149" t="s">
        <v>3726</v>
      </c>
      <c r="E845" s="340" t="s">
        <v>4288</v>
      </c>
      <c r="F845" s="149" t="s">
        <v>3726</v>
      </c>
      <c r="G845" s="149" t="s">
        <v>4289</v>
      </c>
      <c r="H845" s="149" t="s">
        <v>4236</v>
      </c>
      <c r="I845" s="149" t="s">
        <v>4237</v>
      </c>
      <c r="J845" s="149" t="s">
        <v>4290</v>
      </c>
      <c r="K845" s="149"/>
      <c r="L845" s="149" t="s">
        <v>262</v>
      </c>
      <c r="M845" s="149"/>
      <c r="N845" s="149" t="s">
        <v>263</v>
      </c>
      <c r="O845" s="149" t="s">
        <v>214</v>
      </c>
      <c r="P845" s="149" t="s">
        <v>53</v>
      </c>
      <c r="Q845" s="149"/>
      <c r="R845" s="149" t="s">
        <v>2512</v>
      </c>
      <c r="S845" s="149" t="s">
        <v>4232</v>
      </c>
      <c r="T845" s="149" t="s">
        <v>4233</v>
      </c>
      <c r="U845" s="149" t="s">
        <v>267</v>
      </c>
      <c r="V845" s="149"/>
      <c r="W845" s="149"/>
      <c r="X845" s="149" t="s">
        <v>336</v>
      </c>
      <c r="Y845" s="149"/>
      <c r="Z845" s="149"/>
      <c r="AA845" s="149"/>
      <c r="AB845" s="149" t="s">
        <v>269</v>
      </c>
      <c r="AC845" s="149" t="s">
        <v>270</v>
      </c>
      <c r="AD845" s="149" t="s">
        <v>4233</v>
      </c>
      <c r="AE845" s="149" t="s">
        <v>271</v>
      </c>
      <c r="AF845" s="149"/>
      <c r="AG845" s="149" t="s">
        <v>1098</v>
      </c>
      <c r="AH845" s="149" t="s">
        <v>273</v>
      </c>
      <c r="AI845" s="158">
        <v>55</v>
      </c>
      <c r="AJ845" s="149"/>
      <c r="AK845" s="159" t="s">
        <v>274</v>
      </c>
      <c r="AL845" s="159" t="s">
        <v>274</v>
      </c>
      <c r="AM845" s="149" t="s">
        <v>274</v>
      </c>
      <c r="AN845" s="160">
        <v>4</v>
      </c>
      <c r="AO845" s="149"/>
      <c r="AP845" s="149" t="s">
        <v>274</v>
      </c>
      <c r="AQ845" s="149" t="s">
        <v>275</v>
      </c>
      <c r="AR845" s="158">
        <v>1</v>
      </c>
      <c r="AS845" s="149" t="s">
        <v>275</v>
      </c>
      <c r="AT845" s="149" t="s">
        <v>276</v>
      </c>
      <c r="AU845" s="161">
        <v>1</v>
      </c>
      <c r="AV845" s="159">
        <v>7327.6</v>
      </c>
      <c r="AW845" s="159">
        <v>293.1</v>
      </c>
      <c r="AX845" s="149" t="s">
        <v>274</v>
      </c>
      <c r="AY845" s="159">
        <v>73.27</v>
      </c>
      <c r="AZ845" s="159">
        <v>73.27</v>
      </c>
      <c r="BA845" s="159">
        <v>293.08</v>
      </c>
      <c r="BB845" s="159">
        <v>4030.36</v>
      </c>
      <c r="BC845" s="162" t="s">
        <v>274</v>
      </c>
      <c r="BD845" s="162">
        <v>0</v>
      </c>
      <c r="BE845" s="159">
        <v>3297.24</v>
      </c>
      <c r="BF845" s="159">
        <v>3297.24</v>
      </c>
      <c r="BG845" s="159">
        <v>7327.6</v>
      </c>
    </row>
    <row r="846" ht="28.05" customHeight="1" spans="1:59">
      <c r="A846" s="149"/>
      <c r="B846" s="149"/>
      <c r="C846" s="149"/>
      <c r="D846" s="149" t="s">
        <v>3726</v>
      </c>
      <c r="E846" s="340" t="s">
        <v>4291</v>
      </c>
      <c r="F846" s="149" t="s">
        <v>3726</v>
      </c>
      <c r="G846" s="149" t="s">
        <v>4292</v>
      </c>
      <c r="H846" s="149" t="s">
        <v>4274</v>
      </c>
      <c r="I846" s="149" t="s">
        <v>4275</v>
      </c>
      <c r="J846" s="149" t="s">
        <v>4293</v>
      </c>
      <c r="K846" s="149"/>
      <c r="L846" s="149" t="s">
        <v>262</v>
      </c>
      <c r="M846" s="149"/>
      <c r="N846" s="149" t="s">
        <v>263</v>
      </c>
      <c r="O846" s="149" t="s">
        <v>214</v>
      </c>
      <c r="P846" s="149" t="s">
        <v>53</v>
      </c>
      <c r="Q846" s="149"/>
      <c r="R846" s="149" t="s">
        <v>4277</v>
      </c>
      <c r="S846" s="149" t="s">
        <v>289</v>
      </c>
      <c r="T846" s="149" t="s">
        <v>4278</v>
      </c>
      <c r="U846" s="149" t="s">
        <v>267</v>
      </c>
      <c r="V846" s="149"/>
      <c r="W846" s="149"/>
      <c r="X846" s="149" t="s">
        <v>268</v>
      </c>
      <c r="Y846" s="149"/>
      <c r="Z846" s="149"/>
      <c r="AA846" s="149"/>
      <c r="AB846" s="149" t="s">
        <v>269</v>
      </c>
      <c r="AC846" s="149" t="s">
        <v>270</v>
      </c>
      <c r="AD846" s="149" t="s">
        <v>4278</v>
      </c>
      <c r="AE846" s="149" t="s">
        <v>271</v>
      </c>
      <c r="AF846" s="149"/>
      <c r="AG846" s="149" t="s">
        <v>1098</v>
      </c>
      <c r="AH846" s="149" t="s">
        <v>273</v>
      </c>
      <c r="AI846" s="158">
        <v>89</v>
      </c>
      <c r="AJ846" s="149"/>
      <c r="AK846" s="159" t="s">
        <v>274</v>
      </c>
      <c r="AL846" s="159" t="s">
        <v>274</v>
      </c>
      <c r="AM846" s="149" t="s">
        <v>274</v>
      </c>
      <c r="AN846" s="160">
        <v>4</v>
      </c>
      <c r="AO846" s="149"/>
      <c r="AP846" s="149" t="s">
        <v>274</v>
      </c>
      <c r="AQ846" s="149" t="s">
        <v>275</v>
      </c>
      <c r="AR846" s="158">
        <v>1</v>
      </c>
      <c r="AS846" s="149" t="s">
        <v>275</v>
      </c>
      <c r="AT846" s="149" t="s">
        <v>276</v>
      </c>
      <c r="AU846" s="161">
        <v>1</v>
      </c>
      <c r="AV846" s="159">
        <v>3017.24</v>
      </c>
      <c r="AW846" s="159">
        <v>120.69</v>
      </c>
      <c r="AX846" s="149" t="s">
        <v>274</v>
      </c>
      <c r="AY846" s="159">
        <v>32.94</v>
      </c>
      <c r="AZ846" s="159">
        <v>32.94</v>
      </c>
      <c r="BA846" s="159">
        <v>131.73</v>
      </c>
      <c r="BB846" s="159">
        <v>2666.01</v>
      </c>
      <c r="BC846" s="162" t="s">
        <v>274</v>
      </c>
      <c r="BD846" s="162">
        <v>0</v>
      </c>
      <c r="BE846" s="159">
        <v>351.23</v>
      </c>
      <c r="BF846" s="159">
        <v>351.23</v>
      </c>
      <c r="BG846" s="159">
        <v>3017.24</v>
      </c>
    </row>
    <row r="847" ht="28.05" customHeight="1" spans="1:59">
      <c r="A847" s="149"/>
      <c r="B847" s="149"/>
      <c r="C847" s="149"/>
      <c r="D847" s="149" t="s">
        <v>3726</v>
      </c>
      <c r="E847" s="340" t="s">
        <v>4294</v>
      </c>
      <c r="F847" s="149" t="s">
        <v>3726</v>
      </c>
      <c r="G847" s="149" t="s">
        <v>4295</v>
      </c>
      <c r="H847" s="149" t="s">
        <v>4274</v>
      </c>
      <c r="I847" s="149" t="s">
        <v>4275</v>
      </c>
      <c r="J847" s="149" t="s">
        <v>4296</v>
      </c>
      <c r="K847" s="149"/>
      <c r="L847" s="149" t="s">
        <v>262</v>
      </c>
      <c r="M847" s="149"/>
      <c r="N847" s="149" t="s">
        <v>263</v>
      </c>
      <c r="O847" s="149" t="s">
        <v>214</v>
      </c>
      <c r="P847" s="149" t="s">
        <v>53</v>
      </c>
      <c r="Q847" s="149"/>
      <c r="R847" s="149" t="s">
        <v>4277</v>
      </c>
      <c r="S847" s="149" t="s">
        <v>289</v>
      </c>
      <c r="T847" s="149" t="s">
        <v>4278</v>
      </c>
      <c r="U847" s="149" t="s">
        <v>267</v>
      </c>
      <c r="V847" s="149"/>
      <c r="W847" s="149"/>
      <c r="X847" s="149" t="s">
        <v>268</v>
      </c>
      <c r="Y847" s="149"/>
      <c r="Z847" s="149"/>
      <c r="AA847" s="149"/>
      <c r="AB847" s="149" t="s">
        <v>269</v>
      </c>
      <c r="AC847" s="149" t="s">
        <v>270</v>
      </c>
      <c r="AD847" s="149" t="s">
        <v>4278</v>
      </c>
      <c r="AE847" s="149" t="s">
        <v>271</v>
      </c>
      <c r="AF847" s="149"/>
      <c r="AG847" s="149" t="s">
        <v>1098</v>
      </c>
      <c r="AH847" s="149" t="s">
        <v>273</v>
      </c>
      <c r="AI847" s="158">
        <v>89</v>
      </c>
      <c r="AJ847" s="149"/>
      <c r="AK847" s="159" t="s">
        <v>274</v>
      </c>
      <c r="AL847" s="159" t="s">
        <v>274</v>
      </c>
      <c r="AM847" s="149" t="s">
        <v>274</v>
      </c>
      <c r="AN847" s="160">
        <v>4</v>
      </c>
      <c r="AO847" s="149"/>
      <c r="AP847" s="149" t="s">
        <v>274</v>
      </c>
      <c r="AQ847" s="149" t="s">
        <v>275</v>
      </c>
      <c r="AR847" s="158">
        <v>1</v>
      </c>
      <c r="AS847" s="149" t="s">
        <v>275</v>
      </c>
      <c r="AT847" s="149" t="s">
        <v>276</v>
      </c>
      <c r="AU847" s="161">
        <v>1</v>
      </c>
      <c r="AV847" s="159">
        <v>3017.24</v>
      </c>
      <c r="AW847" s="159">
        <v>120.69</v>
      </c>
      <c r="AX847" s="149" t="s">
        <v>274</v>
      </c>
      <c r="AY847" s="159">
        <v>32.94</v>
      </c>
      <c r="AZ847" s="159">
        <v>32.94</v>
      </c>
      <c r="BA847" s="159">
        <v>131.73</v>
      </c>
      <c r="BB847" s="159">
        <v>2666.01</v>
      </c>
      <c r="BC847" s="162" t="s">
        <v>274</v>
      </c>
      <c r="BD847" s="162">
        <v>0</v>
      </c>
      <c r="BE847" s="159">
        <v>351.23</v>
      </c>
      <c r="BF847" s="159">
        <v>351.23</v>
      </c>
      <c r="BG847" s="159">
        <v>3017.24</v>
      </c>
    </row>
    <row r="848" ht="28.05" customHeight="1" spans="1:59">
      <c r="A848" s="149"/>
      <c r="B848" s="149"/>
      <c r="C848" s="149"/>
      <c r="D848" s="149" t="s">
        <v>3726</v>
      </c>
      <c r="E848" s="340" t="s">
        <v>4297</v>
      </c>
      <c r="F848" s="149" t="s">
        <v>3726</v>
      </c>
      <c r="G848" s="149" t="s">
        <v>4298</v>
      </c>
      <c r="H848" s="149" t="s">
        <v>4274</v>
      </c>
      <c r="I848" s="149" t="s">
        <v>4275</v>
      </c>
      <c r="J848" s="149" t="s">
        <v>4299</v>
      </c>
      <c r="K848" s="149"/>
      <c r="L848" s="149" t="s">
        <v>262</v>
      </c>
      <c r="M848" s="149"/>
      <c r="N848" s="149" t="s">
        <v>263</v>
      </c>
      <c r="O848" s="149" t="s">
        <v>214</v>
      </c>
      <c r="P848" s="149" t="s">
        <v>53</v>
      </c>
      <c r="Q848" s="149"/>
      <c r="R848" s="149" t="s">
        <v>4277</v>
      </c>
      <c r="S848" s="149" t="s">
        <v>289</v>
      </c>
      <c r="T848" s="149" t="s">
        <v>4278</v>
      </c>
      <c r="U848" s="149" t="s">
        <v>267</v>
      </c>
      <c r="V848" s="149"/>
      <c r="W848" s="149"/>
      <c r="X848" s="149" t="s">
        <v>268</v>
      </c>
      <c r="Y848" s="149"/>
      <c r="Z848" s="149"/>
      <c r="AA848" s="149"/>
      <c r="AB848" s="149" t="s">
        <v>269</v>
      </c>
      <c r="AC848" s="149" t="s">
        <v>270</v>
      </c>
      <c r="AD848" s="149" t="s">
        <v>4278</v>
      </c>
      <c r="AE848" s="149" t="s">
        <v>271</v>
      </c>
      <c r="AF848" s="149"/>
      <c r="AG848" s="149" t="s">
        <v>1098</v>
      </c>
      <c r="AH848" s="149" t="s">
        <v>273</v>
      </c>
      <c r="AI848" s="158">
        <v>89</v>
      </c>
      <c r="AJ848" s="149"/>
      <c r="AK848" s="159" t="s">
        <v>274</v>
      </c>
      <c r="AL848" s="159" t="s">
        <v>274</v>
      </c>
      <c r="AM848" s="149" t="s">
        <v>274</v>
      </c>
      <c r="AN848" s="160">
        <v>4</v>
      </c>
      <c r="AO848" s="149"/>
      <c r="AP848" s="149" t="s">
        <v>274</v>
      </c>
      <c r="AQ848" s="149" t="s">
        <v>275</v>
      </c>
      <c r="AR848" s="158">
        <v>1</v>
      </c>
      <c r="AS848" s="149" t="s">
        <v>275</v>
      </c>
      <c r="AT848" s="149" t="s">
        <v>276</v>
      </c>
      <c r="AU848" s="161">
        <v>1</v>
      </c>
      <c r="AV848" s="159">
        <v>3017.24</v>
      </c>
      <c r="AW848" s="159">
        <v>120.69</v>
      </c>
      <c r="AX848" s="149" t="s">
        <v>274</v>
      </c>
      <c r="AY848" s="159">
        <v>32.94</v>
      </c>
      <c r="AZ848" s="159">
        <v>32.94</v>
      </c>
      <c r="BA848" s="159">
        <v>131.73</v>
      </c>
      <c r="BB848" s="159">
        <v>2666.01</v>
      </c>
      <c r="BC848" s="162" t="s">
        <v>274</v>
      </c>
      <c r="BD848" s="162">
        <v>0</v>
      </c>
      <c r="BE848" s="159">
        <v>351.23</v>
      </c>
      <c r="BF848" s="159">
        <v>351.23</v>
      </c>
      <c r="BG848" s="159">
        <v>3017.24</v>
      </c>
    </row>
    <row r="849" ht="28.05" customHeight="1" spans="1:59">
      <c r="A849" s="149"/>
      <c r="B849" s="149"/>
      <c r="C849" s="149"/>
      <c r="D849" s="149" t="s">
        <v>3726</v>
      </c>
      <c r="E849" s="340" t="s">
        <v>4300</v>
      </c>
      <c r="F849" s="149" t="s">
        <v>3726</v>
      </c>
      <c r="G849" s="149" t="s">
        <v>4301</v>
      </c>
      <c r="H849" s="149" t="s">
        <v>4284</v>
      </c>
      <c r="I849" s="149" t="s">
        <v>4302</v>
      </c>
      <c r="J849" s="149" t="s">
        <v>4303</v>
      </c>
      <c r="K849" s="149"/>
      <c r="L849" s="149" t="s">
        <v>262</v>
      </c>
      <c r="M849" s="149"/>
      <c r="N849" s="149" t="s">
        <v>263</v>
      </c>
      <c r="O849" s="149" t="s">
        <v>214</v>
      </c>
      <c r="P849" s="149" t="s">
        <v>53</v>
      </c>
      <c r="Q849" s="149"/>
      <c r="R849" s="149" t="s">
        <v>2521</v>
      </c>
      <c r="S849" s="149" t="s">
        <v>4287</v>
      </c>
      <c r="T849" s="149" t="s">
        <v>4233</v>
      </c>
      <c r="U849" s="149" t="s">
        <v>267</v>
      </c>
      <c r="V849" s="149"/>
      <c r="W849" s="149"/>
      <c r="X849" s="149" t="s">
        <v>336</v>
      </c>
      <c r="Y849" s="149"/>
      <c r="Z849" s="149"/>
      <c r="AA849" s="149"/>
      <c r="AB849" s="149" t="s">
        <v>269</v>
      </c>
      <c r="AC849" s="149" t="s">
        <v>270</v>
      </c>
      <c r="AD849" s="149" t="s">
        <v>4233</v>
      </c>
      <c r="AE849" s="149" t="s">
        <v>271</v>
      </c>
      <c r="AF849" s="149"/>
      <c r="AG849" s="149" t="s">
        <v>1098</v>
      </c>
      <c r="AH849" s="149" t="s">
        <v>273</v>
      </c>
      <c r="AI849" s="158">
        <v>55</v>
      </c>
      <c r="AJ849" s="149"/>
      <c r="AK849" s="159" t="s">
        <v>274</v>
      </c>
      <c r="AL849" s="159" t="s">
        <v>274</v>
      </c>
      <c r="AM849" s="149" t="s">
        <v>274</v>
      </c>
      <c r="AN849" s="160">
        <v>4</v>
      </c>
      <c r="AO849" s="149"/>
      <c r="AP849" s="149" t="s">
        <v>274</v>
      </c>
      <c r="AQ849" s="149" t="s">
        <v>275</v>
      </c>
      <c r="AR849" s="158">
        <v>1</v>
      </c>
      <c r="AS849" s="149" t="s">
        <v>275</v>
      </c>
      <c r="AT849" s="149" t="s">
        <v>276</v>
      </c>
      <c r="AU849" s="161">
        <v>1</v>
      </c>
      <c r="AV849" s="159">
        <v>7964.6</v>
      </c>
      <c r="AW849" s="159">
        <v>318.58</v>
      </c>
      <c r="AX849" s="149" t="s">
        <v>274</v>
      </c>
      <c r="AY849" s="159">
        <v>79.64</v>
      </c>
      <c r="AZ849" s="159">
        <v>79.64</v>
      </c>
      <c r="BA849" s="159">
        <v>318.56</v>
      </c>
      <c r="BB849" s="159">
        <v>4380.71</v>
      </c>
      <c r="BC849" s="162" t="s">
        <v>274</v>
      </c>
      <c r="BD849" s="162">
        <v>0</v>
      </c>
      <c r="BE849" s="159">
        <v>3583.89</v>
      </c>
      <c r="BF849" s="159">
        <v>3583.89</v>
      </c>
      <c r="BG849" s="159">
        <v>7964.6</v>
      </c>
    </row>
    <row r="850" ht="28.05" customHeight="1" spans="1:59">
      <c r="A850" s="149"/>
      <c r="B850" s="149"/>
      <c r="C850" s="149"/>
      <c r="D850" s="149" t="s">
        <v>3726</v>
      </c>
      <c r="E850" s="340" t="s">
        <v>4304</v>
      </c>
      <c r="F850" s="149" t="s">
        <v>3726</v>
      </c>
      <c r="G850" s="149" t="s">
        <v>4305</v>
      </c>
      <c r="H850" s="149" t="s">
        <v>4274</v>
      </c>
      <c r="I850" s="149" t="s">
        <v>4275</v>
      </c>
      <c r="J850" s="149" t="s">
        <v>4306</v>
      </c>
      <c r="K850" s="149"/>
      <c r="L850" s="149" t="s">
        <v>262</v>
      </c>
      <c r="M850" s="149"/>
      <c r="N850" s="149" t="s">
        <v>263</v>
      </c>
      <c r="O850" s="149" t="s">
        <v>214</v>
      </c>
      <c r="P850" s="149" t="s">
        <v>53</v>
      </c>
      <c r="Q850" s="149"/>
      <c r="R850" s="149" t="s">
        <v>4277</v>
      </c>
      <c r="S850" s="149" t="s">
        <v>289</v>
      </c>
      <c r="T850" s="149" t="s">
        <v>4278</v>
      </c>
      <c r="U850" s="149" t="s">
        <v>267</v>
      </c>
      <c r="V850" s="149"/>
      <c r="W850" s="149"/>
      <c r="X850" s="149" t="s">
        <v>268</v>
      </c>
      <c r="Y850" s="149"/>
      <c r="Z850" s="149"/>
      <c r="AA850" s="149"/>
      <c r="AB850" s="149" t="s">
        <v>269</v>
      </c>
      <c r="AC850" s="149" t="s">
        <v>270</v>
      </c>
      <c r="AD850" s="149" t="s">
        <v>4278</v>
      </c>
      <c r="AE850" s="149" t="s">
        <v>271</v>
      </c>
      <c r="AF850" s="149"/>
      <c r="AG850" s="149" t="s">
        <v>1098</v>
      </c>
      <c r="AH850" s="149" t="s">
        <v>273</v>
      </c>
      <c r="AI850" s="158">
        <v>89</v>
      </c>
      <c r="AJ850" s="149"/>
      <c r="AK850" s="159" t="s">
        <v>274</v>
      </c>
      <c r="AL850" s="159" t="s">
        <v>274</v>
      </c>
      <c r="AM850" s="149" t="s">
        <v>274</v>
      </c>
      <c r="AN850" s="160">
        <v>4</v>
      </c>
      <c r="AO850" s="149"/>
      <c r="AP850" s="149" t="s">
        <v>274</v>
      </c>
      <c r="AQ850" s="149" t="s">
        <v>275</v>
      </c>
      <c r="AR850" s="158">
        <v>1</v>
      </c>
      <c r="AS850" s="149" t="s">
        <v>275</v>
      </c>
      <c r="AT850" s="149" t="s">
        <v>276</v>
      </c>
      <c r="AU850" s="161">
        <v>1</v>
      </c>
      <c r="AV850" s="159">
        <v>3017.24</v>
      </c>
      <c r="AW850" s="159">
        <v>120.69</v>
      </c>
      <c r="AX850" s="149" t="s">
        <v>274</v>
      </c>
      <c r="AY850" s="159">
        <v>32.94</v>
      </c>
      <c r="AZ850" s="159">
        <v>32.94</v>
      </c>
      <c r="BA850" s="159">
        <v>131.73</v>
      </c>
      <c r="BB850" s="159">
        <v>2666.01</v>
      </c>
      <c r="BC850" s="162" t="s">
        <v>274</v>
      </c>
      <c r="BD850" s="162">
        <v>0</v>
      </c>
      <c r="BE850" s="159">
        <v>351.23</v>
      </c>
      <c r="BF850" s="159">
        <v>351.23</v>
      </c>
      <c r="BG850" s="159">
        <v>3017.24</v>
      </c>
    </row>
    <row r="851" ht="28.05" customHeight="1" spans="1:59">
      <c r="A851" s="149"/>
      <c r="B851" s="149"/>
      <c r="C851" s="149"/>
      <c r="D851" s="149" t="s">
        <v>3726</v>
      </c>
      <c r="E851" s="340" t="s">
        <v>4307</v>
      </c>
      <c r="F851" s="149" t="s">
        <v>3726</v>
      </c>
      <c r="G851" s="149" t="s">
        <v>4308</v>
      </c>
      <c r="H851" s="149" t="s">
        <v>4284</v>
      </c>
      <c r="I851" s="149" t="s">
        <v>4285</v>
      </c>
      <c r="J851" s="149" t="s">
        <v>4309</v>
      </c>
      <c r="K851" s="149"/>
      <c r="L851" s="149" t="s">
        <v>262</v>
      </c>
      <c r="M851" s="149"/>
      <c r="N851" s="149" t="s">
        <v>263</v>
      </c>
      <c r="O851" s="149" t="s">
        <v>214</v>
      </c>
      <c r="P851" s="149" t="s">
        <v>53</v>
      </c>
      <c r="Q851" s="149"/>
      <c r="R851" s="149" t="s">
        <v>2512</v>
      </c>
      <c r="S851" s="149" t="s">
        <v>4287</v>
      </c>
      <c r="T851" s="149" t="s">
        <v>4233</v>
      </c>
      <c r="U851" s="149" t="s">
        <v>267</v>
      </c>
      <c r="V851" s="149"/>
      <c r="W851" s="149"/>
      <c r="X851" s="149" t="s">
        <v>336</v>
      </c>
      <c r="Y851" s="149"/>
      <c r="Z851" s="149"/>
      <c r="AA851" s="149"/>
      <c r="AB851" s="149" t="s">
        <v>269</v>
      </c>
      <c r="AC851" s="149" t="s">
        <v>270</v>
      </c>
      <c r="AD851" s="149" t="s">
        <v>4233</v>
      </c>
      <c r="AE851" s="149" t="s">
        <v>271</v>
      </c>
      <c r="AF851" s="149"/>
      <c r="AG851" s="149" t="s">
        <v>1098</v>
      </c>
      <c r="AH851" s="149" t="s">
        <v>273</v>
      </c>
      <c r="AI851" s="158">
        <v>55</v>
      </c>
      <c r="AJ851" s="149"/>
      <c r="AK851" s="159" t="s">
        <v>274</v>
      </c>
      <c r="AL851" s="159" t="s">
        <v>274</v>
      </c>
      <c r="AM851" s="149" t="s">
        <v>274</v>
      </c>
      <c r="AN851" s="160">
        <v>4</v>
      </c>
      <c r="AO851" s="149"/>
      <c r="AP851" s="149" t="s">
        <v>274</v>
      </c>
      <c r="AQ851" s="149" t="s">
        <v>275</v>
      </c>
      <c r="AR851" s="158">
        <v>1</v>
      </c>
      <c r="AS851" s="149" t="s">
        <v>275</v>
      </c>
      <c r="AT851" s="149" t="s">
        <v>276</v>
      </c>
      <c r="AU851" s="161">
        <v>1</v>
      </c>
      <c r="AV851" s="159">
        <v>8849.56</v>
      </c>
      <c r="AW851" s="159">
        <v>353.98</v>
      </c>
      <c r="AX851" s="149" t="s">
        <v>274</v>
      </c>
      <c r="AY851" s="159">
        <v>88.49</v>
      </c>
      <c r="AZ851" s="159">
        <v>88.49</v>
      </c>
      <c r="BA851" s="159">
        <v>353.96</v>
      </c>
      <c r="BB851" s="159">
        <v>4867.46</v>
      </c>
      <c r="BC851" s="162" t="s">
        <v>274</v>
      </c>
      <c r="BD851" s="162">
        <v>0</v>
      </c>
      <c r="BE851" s="159">
        <v>3982.1</v>
      </c>
      <c r="BF851" s="159">
        <v>3982.1</v>
      </c>
      <c r="BG851" s="159">
        <v>8849.56</v>
      </c>
    </row>
    <row r="852" ht="28.05" customHeight="1" spans="1:59">
      <c r="A852" s="149"/>
      <c r="B852" s="149"/>
      <c r="C852" s="149"/>
      <c r="D852" s="149" t="s">
        <v>3726</v>
      </c>
      <c r="E852" s="340" t="s">
        <v>4310</v>
      </c>
      <c r="F852" s="149" t="s">
        <v>3726</v>
      </c>
      <c r="G852" s="149" t="s">
        <v>4311</v>
      </c>
      <c r="H852" s="149" t="s">
        <v>4312</v>
      </c>
      <c r="I852" s="149" t="s">
        <v>4313</v>
      </c>
      <c r="J852" s="149" t="s">
        <v>4314</v>
      </c>
      <c r="K852" s="149"/>
      <c r="L852" s="149" t="s">
        <v>262</v>
      </c>
      <c r="M852" s="149"/>
      <c r="N852" s="149" t="s">
        <v>263</v>
      </c>
      <c r="O852" s="149" t="s">
        <v>214</v>
      </c>
      <c r="P852" s="149" t="s">
        <v>53</v>
      </c>
      <c r="Q852" s="149"/>
      <c r="R852" s="149" t="s">
        <v>2521</v>
      </c>
      <c r="S852" s="149" t="s">
        <v>4315</v>
      </c>
      <c r="T852" s="149" t="s">
        <v>4316</v>
      </c>
      <c r="U852" s="149" t="s">
        <v>267</v>
      </c>
      <c r="V852" s="149"/>
      <c r="W852" s="149"/>
      <c r="X852" s="149" t="s">
        <v>336</v>
      </c>
      <c r="Y852" s="149"/>
      <c r="Z852" s="149"/>
      <c r="AA852" s="149"/>
      <c r="AB852" s="149" t="s">
        <v>269</v>
      </c>
      <c r="AC852" s="149" t="s">
        <v>270</v>
      </c>
      <c r="AD852" s="149" t="s">
        <v>4316</v>
      </c>
      <c r="AE852" s="149" t="s">
        <v>271</v>
      </c>
      <c r="AF852" s="149"/>
      <c r="AG852" s="149" t="s">
        <v>1098</v>
      </c>
      <c r="AH852" s="149" t="s">
        <v>273</v>
      </c>
      <c r="AI852" s="158">
        <v>55</v>
      </c>
      <c r="AJ852" s="149"/>
      <c r="AK852" s="159" t="s">
        <v>274</v>
      </c>
      <c r="AL852" s="159" t="s">
        <v>274</v>
      </c>
      <c r="AM852" s="149" t="s">
        <v>274</v>
      </c>
      <c r="AN852" s="160">
        <v>4</v>
      </c>
      <c r="AO852" s="149"/>
      <c r="AP852" s="149" t="s">
        <v>274</v>
      </c>
      <c r="AQ852" s="149" t="s">
        <v>275</v>
      </c>
      <c r="AR852" s="158">
        <v>1</v>
      </c>
      <c r="AS852" s="149" t="s">
        <v>275</v>
      </c>
      <c r="AT852" s="149" t="s">
        <v>276</v>
      </c>
      <c r="AU852" s="161">
        <v>1</v>
      </c>
      <c r="AV852" s="159">
        <v>12212.39</v>
      </c>
      <c r="AW852" s="159">
        <v>488.5</v>
      </c>
      <c r="AX852" s="149" t="s">
        <v>274</v>
      </c>
      <c r="AY852" s="159">
        <v>122.13</v>
      </c>
      <c r="AZ852" s="159">
        <v>122.13</v>
      </c>
      <c r="BA852" s="159">
        <v>488.52</v>
      </c>
      <c r="BB852" s="159">
        <v>6716.64</v>
      </c>
      <c r="BC852" s="162" t="s">
        <v>274</v>
      </c>
      <c r="BD852" s="162">
        <v>0</v>
      </c>
      <c r="BE852" s="159">
        <v>5495.75</v>
      </c>
      <c r="BF852" s="159">
        <v>5495.75</v>
      </c>
      <c r="BG852" s="159">
        <v>12212.39</v>
      </c>
    </row>
    <row r="853" ht="28.05" customHeight="1" spans="1:59">
      <c r="A853" s="149"/>
      <c r="B853" s="149"/>
      <c r="C853" s="149"/>
      <c r="D853" s="149" t="s">
        <v>3726</v>
      </c>
      <c r="E853" s="340" t="s">
        <v>4317</v>
      </c>
      <c r="F853" s="149" t="s">
        <v>3726</v>
      </c>
      <c r="G853" s="149" t="s">
        <v>4318</v>
      </c>
      <c r="H853" s="149" t="s">
        <v>4284</v>
      </c>
      <c r="I853" s="149" t="s">
        <v>4319</v>
      </c>
      <c r="J853" s="149" t="s">
        <v>4320</v>
      </c>
      <c r="K853" s="149"/>
      <c r="L853" s="149" t="s">
        <v>262</v>
      </c>
      <c r="M853" s="149"/>
      <c r="N853" s="149" t="s">
        <v>263</v>
      </c>
      <c r="O853" s="149" t="s">
        <v>214</v>
      </c>
      <c r="P853" s="149" t="s">
        <v>53</v>
      </c>
      <c r="Q853" s="149"/>
      <c r="R853" s="149" t="s">
        <v>3921</v>
      </c>
      <c r="S853" s="149" t="s">
        <v>4287</v>
      </c>
      <c r="T853" s="149" t="s">
        <v>4233</v>
      </c>
      <c r="U853" s="149" t="s">
        <v>267</v>
      </c>
      <c r="V853" s="149"/>
      <c r="W853" s="149"/>
      <c r="X853" s="149" t="s">
        <v>336</v>
      </c>
      <c r="Y853" s="149"/>
      <c r="Z853" s="149"/>
      <c r="AA853" s="149"/>
      <c r="AB853" s="149" t="s">
        <v>269</v>
      </c>
      <c r="AC853" s="149" t="s">
        <v>270</v>
      </c>
      <c r="AD853" s="149" t="s">
        <v>4233</v>
      </c>
      <c r="AE853" s="149" t="s">
        <v>271</v>
      </c>
      <c r="AF853" s="149"/>
      <c r="AG853" s="149" t="s">
        <v>1098</v>
      </c>
      <c r="AH853" s="149" t="s">
        <v>273</v>
      </c>
      <c r="AI853" s="158">
        <v>55</v>
      </c>
      <c r="AJ853" s="149"/>
      <c r="AK853" s="159" t="s">
        <v>274</v>
      </c>
      <c r="AL853" s="159" t="s">
        <v>274</v>
      </c>
      <c r="AM853" s="149" t="s">
        <v>274</v>
      </c>
      <c r="AN853" s="160">
        <v>4</v>
      </c>
      <c r="AO853" s="149"/>
      <c r="AP853" s="149" t="s">
        <v>274</v>
      </c>
      <c r="AQ853" s="149" t="s">
        <v>275</v>
      </c>
      <c r="AR853" s="158">
        <v>1</v>
      </c>
      <c r="AS853" s="149" t="s">
        <v>275</v>
      </c>
      <c r="AT853" s="149" t="s">
        <v>276</v>
      </c>
      <c r="AU853" s="161">
        <v>1</v>
      </c>
      <c r="AV853" s="159">
        <v>10619.47</v>
      </c>
      <c r="AW853" s="159">
        <v>424.78</v>
      </c>
      <c r="AX853" s="149" t="s">
        <v>274</v>
      </c>
      <c r="AY853" s="159">
        <v>106.2</v>
      </c>
      <c r="AZ853" s="159">
        <v>106.2</v>
      </c>
      <c r="BA853" s="159">
        <v>424.8</v>
      </c>
      <c r="BB853" s="159">
        <v>5840.49</v>
      </c>
      <c r="BC853" s="162" t="s">
        <v>274</v>
      </c>
      <c r="BD853" s="162">
        <v>0</v>
      </c>
      <c r="BE853" s="159">
        <v>4778.98</v>
      </c>
      <c r="BF853" s="159">
        <v>4778.98</v>
      </c>
      <c r="BG853" s="159">
        <v>10619.47</v>
      </c>
    </row>
    <row r="854" ht="28.05" customHeight="1" spans="1:59">
      <c r="A854" s="149"/>
      <c r="B854" s="149"/>
      <c r="C854" s="149"/>
      <c r="D854" s="149" t="s">
        <v>3726</v>
      </c>
      <c r="E854" s="340" t="s">
        <v>4321</v>
      </c>
      <c r="F854" s="149" t="s">
        <v>3726</v>
      </c>
      <c r="G854" s="149" t="s">
        <v>4322</v>
      </c>
      <c r="H854" s="149" t="s">
        <v>4284</v>
      </c>
      <c r="I854" s="149" t="s">
        <v>4302</v>
      </c>
      <c r="J854" s="149" t="s">
        <v>4323</v>
      </c>
      <c r="K854" s="149"/>
      <c r="L854" s="149" t="s">
        <v>262</v>
      </c>
      <c r="M854" s="149"/>
      <c r="N854" s="149" t="s">
        <v>263</v>
      </c>
      <c r="O854" s="149" t="s">
        <v>214</v>
      </c>
      <c r="P854" s="149" t="s">
        <v>53</v>
      </c>
      <c r="Q854" s="149"/>
      <c r="R854" s="149" t="s">
        <v>2521</v>
      </c>
      <c r="S854" s="149" t="s">
        <v>4287</v>
      </c>
      <c r="T854" s="149" t="s">
        <v>4233</v>
      </c>
      <c r="U854" s="149" t="s">
        <v>267</v>
      </c>
      <c r="V854" s="149"/>
      <c r="W854" s="149"/>
      <c r="X854" s="149" t="s">
        <v>336</v>
      </c>
      <c r="Y854" s="149"/>
      <c r="Z854" s="149"/>
      <c r="AA854" s="149"/>
      <c r="AB854" s="149" t="s">
        <v>269</v>
      </c>
      <c r="AC854" s="149" t="s">
        <v>270</v>
      </c>
      <c r="AD854" s="149" t="s">
        <v>4233</v>
      </c>
      <c r="AE854" s="149" t="s">
        <v>271</v>
      </c>
      <c r="AF854" s="149"/>
      <c r="AG854" s="149" t="s">
        <v>1098</v>
      </c>
      <c r="AH854" s="149" t="s">
        <v>273</v>
      </c>
      <c r="AI854" s="158">
        <v>55</v>
      </c>
      <c r="AJ854" s="149"/>
      <c r="AK854" s="159" t="s">
        <v>274</v>
      </c>
      <c r="AL854" s="159" t="s">
        <v>274</v>
      </c>
      <c r="AM854" s="149" t="s">
        <v>274</v>
      </c>
      <c r="AN854" s="160">
        <v>4</v>
      </c>
      <c r="AO854" s="149"/>
      <c r="AP854" s="149" t="s">
        <v>274</v>
      </c>
      <c r="AQ854" s="149" t="s">
        <v>275</v>
      </c>
      <c r="AR854" s="158">
        <v>1</v>
      </c>
      <c r="AS854" s="149" t="s">
        <v>275</v>
      </c>
      <c r="AT854" s="149" t="s">
        <v>276</v>
      </c>
      <c r="AU854" s="161">
        <v>1</v>
      </c>
      <c r="AV854" s="159">
        <v>7964.6</v>
      </c>
      <c r="AW854" s="159">
        <v>318.58</v>
      </c>
      <c r="AX854" s="149" t="s">
        <v>274</v>
      </c>
      <c r="AY854" s="159">
        <v>79.64</v>
      </c>
      <c r="AZ854" s="159">
        <v>79.64</v>
      </c>
      <c r="BA854" s="159">
        <v>318.56</v>
      </c>
      <c r="BB854" s="159">
        <v>4380.71</v>
      </c>
      <c r="BC854" s="162" t="s">
        <v>274</v>
      </c>
      <c r="BD854" s="162">
        <v>0</v>
      </c>
      <c r="BE854" s="159">
        <v>3583.89</v>
      </c>
      <c r="BF854" s="159">
        <v>3583.89</v>
      </c>
      <c r="BG854" s="159">
        <v>7964.6</v>
      </c>
    </row>
    <row r="855" ht="28.05" customHeight="1" spans="1:59">
      <c r="A855" s="149"/>
      <c r="B855" s="149"/>
      <c r="C855" s="149"/>
      <c r="D855" s="149" t="s">
        <v>3726</v>
      </c>
      <c r="E855" s="340" t="s">
        <v>4324</v>
      </c>
      <c r="F855" s="149" t="s">
        <v>3726</v>
      </c>
      <c r="G855" s="149" t="s">
        <v>4325</v>
      </c>
      <c r="H855" s="149" t="s">
        <v>4274</v>
      </c>
      <c r="I855" s="149" t="s">
        <v>4275</v>
      </c>
      <c r="J855" s="149" t="s">
        <v>4326</v>
      </c>
      <c r="K855" s="149"/>
      <c r="L855" s="149" t="s">
        <v>262</v>
      </c>
      <c r="M855" s="149"/>
      <c r="N855" s="149" t="s">
        <v>263</v>
      </c>
      <c r="O855" s="149" t="s">
        <v>214</v>
      </c>
      <c r="P855" s="149" t="s">
        <v>53</v>
      </c>
      <c r="Q855" s="149"/>
      <c r="R855" s="149" t="s">
        <v>4277</v>
      </c>
      <c r="S855" s="149" t="s">
        <v>289</v>
      </c>
      <c r="T855" s="149" t="s">
        <v>4278</v>
      </c>
      <c r="U855" s="149" t="s">
        <v>267</v>
      </c>
      <c r="V855" s="149"/>
      <c r="W855" s="149"/>
      <c r="X855" s="149" t="s">
        <v>268</v>
      </c>
      <c r="Y855" s="149"/>
      <c r="Z855" s="149"/>
      <c r="AA855" s="149"/>
      <c r="AB855" s="149" t="s">
        <v>269</v>
      </c>
      <c r="AC855" s="149" t="s">
        <v>270</v>
      </c>
      <c r="AD855" s="149" t="s">
        <v>4278</v>
      </c>
      <c r="AE855" s="149" t="s">
        <v>271</v>
      </c>
      <c r="AF855" s="149"/>
      <c r="AG855" s="149" t="s">
        <v>1098</v>
      </c>
      <c r="AH855" s="149" t="s">
        <v>273</v>
      </c>
      <c r="AI855" s="158">
        <v>89</v>
      </c>
      <c r="AJ855" s="149"/>
      <c r="AK855" s="159" t="s">
        <v>274</v>
      </c>
      <c r="AL855" s="159" t="s">
        <v>274</v>
      </c>
      <c r="AM855" s="149" t="s">
        <v>274</v>
      </c>
      <c r="AN855" s="160">
        <v>4</v>
      </c>
      <c r="AO855" s="149"/>
      <c r="AP855" s="149" t="s">
        <v>274</v>
      </c>
      <c r="AQ855" s="149" t="s">
        <v>275</v>
      </c>
      <c r="AR855" s="158">
        <v>1</v>
      </c>
      <c r="AS855" s="149" t="s">
        <v>275</v>
      </c>
      <c r="AT855" s="149" t="s">
        <v>276</v>
      </c>
      <c r="AU855" s="161">
        <v>1</v>
      </c>
      <c r="AV855" s="159">
        <v>3017.24</v>
      </c>
      <c r="AW855" s="159">
        <v>120.69</v>
      </c>
      <c r="AX855" s="149" t="s">
        <v>274</v>
      </c>
      <c r="AY855" s="159">
        <v>32.94</v>
      </c>
      <c r="AZ855" s="159">
        <v>32.94</v>
      </c>
      <c r="BA855" s="159">
        <v>131.73</v>
      </c>
      <c r="BB855" s="159">
        <v>2666.01</v>
      </c>
      <c r="BC855" s="162" t="s">
        <v>274</v>
      </c>
      <c r="BD855" s="162">
        <v>0</v>
      </c>
      <c r="BE855" s="159">
        <v>351.23</v>
      </c>
      <c r="BF855" s="159">
        <v>351.23</v>
      </c>
      <c r="BG855" s="159">
        <v>3017.24</v>
      </c>
    </row>
    <row r="856" ht="28.05" customHeight="1" spans="1:59">
      <c r="A856" s="149"/>
      <c r="B856" s="149"/>
      <c r="C856" s="149"/>
      <c r="D856" s="149" t="s">
        <v>3726</v>
      </c>
      <c r="E856" s="340" t="s">
        <v>4327</v>
      </c>
      <c r="F856" s="149" t="s">
        <v>3726</v>
      </c>
      <c r="G856" s="149" t="s">
        <v>4328</v>
      </c>
      <c r="H856" s="149" t="s">
        <v>4329</v>
      </c>
      <c r="I856" s="149" t="s">
        <v>4330</v>
      </c>
      <c r="J856" s="149" t="s">
        <v>4331</v>
      </c>
      <c r="K856" s="149"/>
      <c r="L856" s="149" t="s">
        <v>262</v>
      </c>
      <c r="M856" s="149"/>
      <c r="N856" s="149" t="s">
        <v>263</v>
      </c>
      <c r="O856" s="149" t="s">
        <v>214</v>
      </c>
      <c r="P856" s="149" t="s">
        <v>53</v>
      </c>
      <c r="Q856" s="149"/>
      <c r="R856" s="149" t="s">
        <v>2521</v>
      </c>
      <c r="S856" s="149" t="s">
        <v>4332</v>
      </c>
      <c r="T856" s="149" t="s">
        <v>4333</v>
      </c>
      <c r="U856" s="149" t="s">
        <v>267</v>
      </c>
      <c r="V856" s="149"/>
      <c r="W856" s="149"/>
      <c r="X856" s="149" t="s">
        <v>336</v>
      </c>
      <c r="Y856" s="149"/>
      <c r="Z856" s="149"/>
      <c r="AA856" s="149"/>
      <c r="AB856" s="149" t="s">
        <v>269</v>
      </c>
      <c r="AC856" s="149" t="s">
        <v>270</v>
      </c>
      <c r="AD856" s="149" t="s">
        <v>4333</v>
      </c>
      <c r="AE856" s="149" t="s">
        <v>271</v>
      </c>
      <c r="AF856" s="149"/>
      <c r="AG856" s="149" t="s">
        <v>1098</v>
      </c>
      <c r="AH856" s="149" t="s">
        <v>273</v>
      </c>
      <c r="AI856" s="158">
        <v>55</v>
      </c>
      <c r="AJ856" s="149"/>
      <c r="AK856" s="159" t="s">
        <v>274</v>
      </c>
      <c r="AL856" s="159" t="s">
        <v>274</v>
      </c>
      <c r="AM856" s="149" t="s">
        <v>274</v>
      </c>
      <c r="AN856" s="160">
        <v>4</v>
      </c>
      <c r="AO856" s="149"/>
      <c r="AP856" s="149" t="s">
        <v>274</v>
      </c>
      <c r="AQ856" s="149" t="s">
        <v>275</v>
      </c>
      <c r="AR856" s="158">
        <v>1</v>
      </c>
      <c r="AS856" s="149" t="s">
        <v>275</v>
      </c>
      <c r="AT856" s="149" t="s">
        <v>276</v>
      </c>
      <c r="AU856" s="161">
        <v>1</v>
      </c>
      <c r="AV856" s="159">
        <v>8849.56</v>
      </c>
      <c r="AW856" s="159">
        <v>353.98</v>
      </c>
      <c r="AX856" s="149" t="s">
        <v>274</v>
      </c>
      <c r="AY856" s="159">
        <v>88.49</v>
      </c>
      <c r="AZ856" s="159">
        <v>88.49</v>
      </c>
      <c r="BA856" s="159">
        <v>353.96</v>
      </c>
      <c r="BB856" s="159">
        <v>4867.46</v>
      </c>
      <c r="BC856" s="162" t="s">
        <v>274</v>
      </c>
      <c r="BD856" s="162">
        <v>0</v>
      </c>
      <c r="BE856" s="159">
        <v>3982.1</v>
      </c>
      <c r="BF856" s="159">
        <v>3982.1</v>
      </c>
      <c r="BG856" s="159">
        <v>8849.56</v>
      </c>
    </row>
    <row r="857" ht="28.05" customHeight="1" spans="1:59">
      <c r="A857" s="149"/>
      <c r="B857" s="149"/>
      <c r="C857" s="149"/>
      <c r="D857" s="149" t="s">
        <v>3726</v>
      </c>
      <c r="E857" s="340" t="s">
        <v>4334</v>
      </c>
      <c r="F857" s="149" t="s">
        <v>3726</v>
      </c>
      <c r="G857" s="149" t="s">
        <v>4335</v>
      </c>
      <c r="H857" s="149" t="s">
        <v>4336</v>
      </c>
      <c r="I857" s="149" t="s">
        <v>4337</v>
      </c>
      <c r="J857" s="149" t="s">
        <v>4338</v>
      </c>
      <c r="K857" s="149"/>
      <c r="L857" s="149" t="s">
        <v>262</v>
      </c>
      <c r="M857" s="149"/>
      <c r="N857" s="149" t="s">
        <v>263</v>
      </c>
      <c r="O857" s="149" t="s">
        <v>214</v>
      </c>
      <c r="P857" s="149" t="s">
        <v>53</v>
      </c>
      <c r="Q857" s="149"/>
      <c r="R857" s="149" t="s">
        <v>342</v>
      </c>
      <c r="S857" s="149" t="s">
        <v>4339</v>
      </c>
      <c r="T857" s="149" t="s">
        <v>4316</v>
      </c>
      <c r="U857" s="149" t="s">
        <v>267</v>
      </c>
      <c r="V857" s="149"/>
      <c r="W857" s="149"/>
      <c r="X857" s="149" t="s">
        <v>268</v>
      </c>
      <c r="Y857" s="149"/>
      <c r="Z857" s="149"/>
      <c r="AA857" s="149"/>
      <c r="AB857" s="149" t="s">
        <v>269</v>
      </c>
      <c r="AC857" s="149" t="s">
        <v>270</v>
      </c>
      <c r="AD857" s="149" t="s">
        <v>4316</v>
      </c>
      <c r="AE857" s="149" t="s">
        <v>271</v>
      </c>
      <c r="AF857" s="149"/>
      <c r="AG857" s="149" t="s">
        <v>1098</v>
      </c>
      <c r="AH857" s="149" t="s">
        <v>273</v>
      </c>
      <c r="AI857" s="158">
        <v>55</v>
      </c>
      <c r="AJ857" s="149"/>
      <c r="AK857" s="159" t="s">
        <v>274</v>
      </c>
      <c r="AL857" s="159" t="s">
        <v>274</v>
      </c>
      <c r="AM857" s="149" t="s">
        <v>274</v>
      </c>
      <c r="AN857" s="160">
        <v>4</v>
      </c>
      <c r="AO857" s="149"/>
      <c r="AP857" s="149" t="s">
        <v>274</v>
      </c>
      <c r="AQ857" s="149" t="s">
        <v>275</v>
      </c>
      <c r="AR857" s="158">
        <v>1</v>
      </c>
      <c r="AS857" s="149" t="s">
        <v>275</v>
      </c>
      <c r="AT857" s="149" t="s">
        <v>276</v>
      </c>
      <c r="AU857" s="161">
        <v>1</v>
      </c>
      <c r="AV857" s="159">
        <v>6637.17</v>
      </c>
      <c r="AW857" s="159">
        <v>265.49</v>
      </c>
      <c r="AX857" s="149" t="s">
        <v>274</v>
      </c>
      <c r="AY857" s="159">
        <v>66.37</v>
      </c>
      <c r="AZ857" s="159">
        <v>66.37</v>
      </c>
      <c r="BA857" s="159">
        <v>265.48</v>
      </c>
      <c r="BB857" s="159">
        <v>3650.35</v>
      </c>
      <c r="BC857" s="162" t="s">
        <v>274</v>
      </c>
      <c r="BD857" s="162">
        <v>0</v>
      </c>
      <c r="BE857" s="159">
        <v>2986.82</v>
      </c>
      <c r="BF857" s="159">
        <v>2986.82</v>
      </c>
      <c r="BG857" s="159">
        <v>6637.17</v>
      </c>
    </row>
    <row r="858" ht="28.05" customHeight="1" spans="1:59">
      <c r="A858" s="149"/>
      <c r="B858" s="149"/>
      <c r="C858" s="149"/>
      <c r="D858" s="149" t="s">
        <v>3726</v>
      </c>
      <c r="E858" s="340" t="s">
        <v>4340</v>
      </c>
      <c r="F858" s="149" t="s">
        <v>3726</v>
      </c>
      <c r="G858" s="149" t="s">
        <v>4341</v>
      </c>
      <c r="H858" s="149" t="s">
        <v>4342</v>
      </c>
      <c r="I858" s="149" t="s">
        <v>4343</v>
      </c>
      <c r="J858" s="149" t="s">
        <v>4344</v>
      </c>
      <c r="K858" s="149"/>
      <c r="L858" s="149" t="s">
        <v>262</v>
      </c>
      <c r="M858" s="149"/>
      <c r="N858" s="149" t="s">
        <v>263</v>
      </c>
      <c r="O858" s="149" t="s">
        <v>214</v>
      </c>
      <c r="P858" s="149" t="s">
        <v>53</v>
      </c>
      <c r="Q858" s="149"/>
      <c r="R858" s="149" t="s">
        <v>3921</v>
      </c>
      <c r="S858" s="149" t="s">
        <v>4345</v>
      </c>
      <c r="T858" s="149" t="s">
        <v>4333</v>
      </c>
      <c r="U858" s="149" t="s">
        <v>267</v>
      </c>
      <c r="V858" s="149"/>
      <c r="W858" s="149"/>
      <c r="X858" s="149" t="s">
        <v>336</v>
      </c>
      <c r="Y858" s="149"/>
      <c r="Z858" s="149"/>
      <c r="AA858" s="149"/>
      <c r="AB858" s="149" t="s">
        <v>269</v>
      </c>
      <c r="AC858" s="149" t="s">
        <v>270</v>
      </c>
      <c r="AD858" s="149" t="s">
        <v>4333</v>
      </c>
      <c r="AE858" s="149" t="s">
        <v>271</v>
      </c>
      <c r="AF858" s="149"/>
      <c r="AG858" s="149" t="s">
        <v>1098</v>
      </c>
      <c r="AH858" s="149" t="s">
        <v>273</v>
      </c>
      <c r="AI858" s="158">
        <v>55</v>
      </c>
      <c r="AJ858" s="149"/>
      <c r="AK858" s="159" t="s">
        <v>274</v>
      </c>
      <c r="AL858" s="159" t="s">
        <v>274</v>
      </c>
      <c r="AM858" s="149" t="s">
        <v>274</v>
      </c>
      <c r="AN858" s="160">
        <v>4</v>
      </c>
      <c r="AO858" s="149"/>
      <c r="AP858" s="149" t="s">
        <v>274</v>
      </c>
      <c r="AQ858" s="149" t="s">
        <v>275</v>
      </c>
      <c r="AR858" s="158">
        <v>1</v>
      </c>
      <c r="AS858" s="149" t="s">
        <v>275</v>
      </c>
      <c r="AT858" s="149" t="s">
        <v>276</v>
      </c>
      <c r="AU858" s="161">
        <v>1</v>
      </c>
      <c r="AV858" s="159">
        <v>5486.73</v>
      </c>
      <c r="AW858" s="159">
        <v>219.47</v>
      </c>
      <c r="AX858" s="149" t="s">
        <v>274</v>
      </c>
      <c r="AY858" s="159">
        <v>54.86</v>
      </c>
      <c r="AZ858" s="159">
        <v>54.86</v>
      </c>
      <c r="BA858" s="159">
        <v>219.44</v>
      </c>
      <c r="BB858" s="159">
        <v>3017.81</v>
      </c>
      <c r="BC858" s="162" t="s">
        <v>274</v>
      </c>
      <c r="BD858" s="162">
        <v>0</v>
      </c>
      <c r="BE858" s="159">
        <v>2468.92</v>
      </c>
      <c r="BF858" s="159">
        <v>2468.92</v>
      </c>
      <c r="BG858" s="159">
        <v>5486.73</v>
      </c>
    </row>
    <row r="859" ht="28.05" customHeight="1" spans="1:59">
      <c r="A859" s="149"/>
      <c r="B859" s="149"/>
      <c r="C859" s="149"/>
      <c r="D859" s="149" t="s">
        <v>3726</v>
      </c>
      <c r="E859" s="340" t="s">
        <v>4346</v>
      </c>
      <c r="F859" s="149" t="s">
        <v>3726</v>
      </c>
      <c r="G859" s="149" t="s">
        <v>4347</v>
      </c>
      <c r="H859" s="149" t="s">
        <v>1207</v>
      </c>
      <c r="I859" s="149" t="s">
        <v>1088</v>
      </c>
      <c r="J859" s="149" t="s">
        <v>4348</v>
      </c>
      <c r="K859" s="149"/>
      <c r="L859" s="149" t="s">
        <v>262</v>
      </c>
      <c r="M859" s="149"/>
      <c r="N859" s="149" t="s">
        <v>263</v>
      </c>
      <c r="O859" s="149" t="s">
        <v>214</v>
      </c>
      <c r="P859" s="149" t="s">
        <v>53</v>
      </c>
      <c r="Q859" s="149"/>
      <c r="R859" s="149" t="s">
        <v>4349</v>
      </c>
      <c r="S859" s="149" t="s">
        <v>863</v>
      </c>
      <c r="T859" s="149" t="s">
        <v>484</v>
      </c>
      <c r="U859" s="149" t="s">
        <v>267</v>
      </c>
      <c r="V859" s="149"/>
      <c r="W859" s="149"/>
      <c r="X859" s="149" t="s">
        <v>336</v>
      </c>
      <c r="Y859" s="149"/>
      <c r="Z859" s="149"/>
      <c r="AA859" s="149"/>
      <c r="AB859" s="149" t="s">
        <v>269</v>
      </c>
      <c r="AC859" s="149" t="s">
        <v>270</v>
      </c>
      <c r="AD859" s="149" t="s">
        <v>484</v>
      </c>
      <c r="AE859" s="149" t="s">
        <v>271</v>
      </c>
      <c r="AF859" s="149"/>
      <c r="AG859" s="149" t="s">
        <v>1098</v>
      </c>
      <c r="AH859" s="149" t="s">
        <v>273</v>
      </c>
      <c r="AI859" s="158">
        <v>89</v>
      </c>
      <c r="AJ859" s="149"/>
      <c r="AK859" s="159" t="s">
        <v>274</v>
      </c>
      <c r="AL859" s="159" t="s">
        <v>274</v>
      </c>
      <c r="AM859" s="149" t="s">
        <v>274</v>
      </c>
      <c r="AN859" s="160">
        <v>4</v>
      </c>
      <c r="AO859" s="149"/>
      <c r="AP859" s="149" t="s">
        <v>274</v>
      </c>
      <c r="AQ859" s="149" t="s">
        <v>275</v>
      </c>
      <c r="AR859" s="158">
        <v>1</v>
      </c>
      <c r="AS859" s="149" t="s">
        <v>275</v>
      </c>
      <c r="AT859" s="149" t="s">
        <v>276</v>
      </c>
      <c r="AU859" s="161">
        <v>1</v>
      </c>
      <c r="AV859" s="159">
        <v>11206.9</v>
      </c>
      <c r="AW859" s="159">
        <v>448.28</v>
      </c>
      <c r="AX859" s="149" t="s">
        <v>274</v>
      </c>
      <c r="AY859" s="159">
        <v>122.25</v>
      </c>
      <c r="AZ859" s="159">
        <v>122.25</v>
      </c>
      <c r="BA859" s="159">
        <v>489</v>
      </c>
      <c r="BB859" s="159">
        <v>9902.88</v>
      </c>
      <c r="BC859" s="162" t="s">
        <v>274</v>
      </c>
      <c r="BD859" s="162">
        <v>0</v>
      </c>
      <c r="BE859" s="159">
        <v>1304.02</v>
      </c>
      <c r="BF859" s="159">
        <v>1304.02</v>
      </c>
      <c r="BG859" s="159">
        <v>11206.9</v>
      </c>
    </row>
    <row r="860" ht="28.05" customHeight="1" spans="1:59">
      <c r="A860" s="149"/>
      <c r="B860" s="149"/>
      <c r="C860" s="149"/>
      <c r="D860" s="149" t="s">
        <v>3726</v>
      </c>
      <c r="E860" s="340" t="s">
        <v>4350</v>
      </c>
      <c r="F860" s="149" t="s">
        <v>3726</v>
      </c>
      <c r="G860" s="149" t="s">
        <v>4351</v>
      </c>
      <c r="H860" s="149" t="s">
        <v>4352</v>
      </c>
      <c r="I860" s="149" t="s">
        <v>4353</v>
      </c>
      <c r="J860" s="149" t="s">
        <v>4354</v>
      </c>
      <c r="K860" s="149"/>
      <c r="L860" s="149" t="s">
        <v>262</v>
      </c>
      <c r="M860" s="149"/>
      <c r="N860" s="149" t="s">
        <v>263</v>
      </c>
      <c r="O860" s="149" t="s">
        <v>214</v>
      </c>
      <c r="P860" s="149" t="s">
        <v>53</v>
      </c>
      <c r="Q860" s="149"/>
      <c r="R860" s="149" t="s">
        <v>4355</v>
      </c>
      <c r="S860" s="149" t="s">
        <v>793</v>
      </c>
      <c r="T860" s="149" t="s">
        <v>484</v>
      </c>
      <c r="U860" s="149" t="s">
        <v>267</v>
      </c>
      <c r="V860" s="149"/>
      <c r="W860" s="149"/>
      <c r="X860" s="149" t="s">
        <v>336</v>
      </c>
      <c r="Y860" s="149"/>
      <c r="Z860" s="149"/>
      <c r="AA860" s="149"/>
      <c r="AB860" s="149" t="s">
        <v>269</v>
      </c>
      <c r="AC860" s="149" t="s">
        <v>318</v>
      </c>
      <c r="AD860" s="149" t="s">
        <v>484</v>
      </c>
      <c r="AE860" s="149" t="s">
        <v>271</v>
      </c>
      <c r="AF860" s="149"/>
      <c r="AG860" s="149" t="s">
        <v>1098</v>
      </c>
      <c r="AH860" s="149" t="s">
        <v>273</v>
      </c>
      <c r="AI860" s="158">
        <v>78</v>
      </c>
      <c r="AJ860" s="149"/>
      <c r="AK860" s="159" t="s">
        <v>274</v>
      </c>
      <c r="AL860" s="159" t="s">
        <v>274</v>
      </c>
      <c r="AM860" s="149" t="s">
        <v>274</v>
      </c>
      <c r="AN860" s="160">
        <v>4</v>
      </c>
      <c r="AO860" s="149"/>
      <c r="AP860" s="149" t="s">
        <v>274</v>
      </c>
      <c r="AQ860" s="149" t="s">
        <v>275</v>
      </c>
      <c r="AR860" s="158">
        <v>1</v>
      </c>
      <c r="AS860" s="149" t="s">
        <v>275</v>
      </c>
      <c r="AT860" s="149" t="s">
        <v>276</v>
      </c>
      <c r="AU860" s="161">
        <v>1</v>
      </c>
      <c r="AV860" s="159">
        <v>3448.28</v>
      </c>
      <c r="AW860" s="159">
        <v>137.93</v>
      </c>
      <c r="AX860" s="149" t="s">
        <v>274</v>
      </c>
      <c r="AY860" s="162">
        <v>0</v>
      </c>
      <c r="AZ860" s="162" t="s">
        <v>274</v>
      </c>
      <c r="BA860" s="162">
        <v>0</v>
      </c>
      <c r="BB860" s="159">
        <v>2598.79</v>
      </c>
      <c r="BC860" s="162" t="s">
        <v>274</v>
      </c>
      <c r="BD860" s="159">
        <v>711.56</v>
      </c>
      <c r="BE860" s="159">
        <v>849.49</v>
      </c>
      <c r="BF860" s="159">
        <v>137.93</v>
      </c>
      <c r="BG860" s="159">
        <v>3448.28</v>
      </c>
    </row>
    <row r="861" ht="28.05" customHeight="1" spans="1:59">
      <c r="A861" s="149"/>
      <c r="B861" s="149"/>
      <c r="C861" s="149"/>
      <c r="D861" s="149" t="s">
        <v>3726</v>
      </c>
      <c r="E861" s="340" t="s">
        <v>4356</v>
      </c>
      <c r="F861" s="149" t="s">
        <v>3726</v>
      </c>
      <c r="G861" s="149" t="s">
        <v>4357</v>
      </c>
      <c r="H861" s="149" t="s">
        <v>4358</v>
      </c>
      <c r="I861" s="149" t="s">
        <v>4359</v>
      </c>
      <c r="J861" s="149" t="s">
        <v>4360</v>
      </c>
      <c r="K861" s="149"/>
      <c r="L861" s="149" t="s">
        <v>262</v>
      </c>
      <c r="M861" s="149"/>
      <c r="N861" s="149" t="s">
        <v>263</v>
      </c>
      <c r="O861" s="149" t="s">
        <v>214</v>
      </c>
      <c r="P861" s="149" t="s">
        <v>53</v>
      </c>
      <c r="Q861" s="149"/>
      <c r="R861" s="149" t="s">
        <v>2521</v>
      </c>
      <c r="S861" s="149" t="s">
        <v>4332</v>
      </c>
      <c r="T861" s="149" t="s">
        <v>4333</v>
      </c>
      <c r="U861" s="149" t="s">
        <v>267</v>
      </c>
      <c r="V861" s="149"/>
      <c r="W861" s="149"/>
      <c r="X861" s="149" t="s">
        <v>336</v>
      </c>
      <c r="Y861" s="149"/>
      <c r="Z861" s="149"/>
      <c r="AA861" s="149"/>
      <c r="AB861" s="149" t="s">
        <v>269</v>
      </c>
      <c r="AC861" s="149" t="s">
        <v>270</v>
      </c>
      <c r="AD861" s="149" t="s">
        <v>4333</v>
      </c>
      <c r="AE861" s="149" t="s">
        <v>271</v>
      </c>
      <c r="AF861" s="149"/>
      <c r="AG861" s="149" t="s">
        <v>1098</v>
      </c>
      <c r="AH861" s="149" t="s">
        <v>273</v>
      </c>
      <c r="AI861" s="158">
        <v>55</v>
      </c>
      <c r="AJ861" s="149"/>
      <c r="AK861" s="159" t="s">
        <v>274</v>
      </c>
      <c r="AL861" s="159" t="s">
        <v>274</v>
      </c>
      <c r="AM861" s="149" t="s">
        <v>274</v>
      </c>
      <c r="AN861" s="160">
        <v>4</v>
      </c>
      <c r="AO861" s="149"/>
      <c r="AP861" s="149" t="s">
        <v>274</v>
      </c>
      <c r="AQ861" s="149" t="s">
        <v>275</v>
      </c>
      <c r="AR861" s="158">
        <v>1</v>
      </c>
      <c r="AS861" s="149" t="s">
        <v>275</v>
      </c>
      <c r="AT861" s="149" t="s">
        <v>276</v>
      </c>
      <c r="AU861" s="161">
        <v>1</v>
      </c>
      <c r="AV861" s="159">
        <v>15929.2</v>
      </c>
      <c r="AW861" s="159">
        <v>637.17</v>
      </c>
      <c r="AX861" s="149" t="s">
        <v>274</v>
      </c>
      <c r="AY861" s="159">
        <v>159.29</v>
      </c>
      <c r="AZ861" s="159">
        <v>159.29</v>
      </c>
      <c r="BA861" s="159">
        <v>637.16</v>
      </c>
      <c r="BB861" s="159">
        <v>8760.95</v>
      </c>
      <c r="BC861" s="162" t="s">
        <v>274</v>
      </c>
      <c r="BD861" s="162">
        <v>0</v>
      </c>
      <c r="BE861" s="159">
        <v>7168.25</v>
      </c>
      <c r="BF861" s="159">
        <v>7168.25</v>
      </c>
      <c r="BG861" s="159">
        <v>15929.2</v>
      </c>
    </row>
    <row r="862" ht="28.05" customHeight="1" spans="1:59">
      <c r="A862" s="149"/>
      <c r="B862" s="149"/>
      <c r="C862" s="149"/>
      <c r="D862" s="149" t="s">
        <v>3726</v>
      </c>
      <c r="E862" s="340" t="s">
        <v>4361</v>
      </c>
      <c r="F862" s="149" t="s">
        <v>3726</v>
      </c>
      <c r="G862" s="149" t="s">
        <v>4362</v>
      </c>
      <c r="H862" s="149" t="s">
        <v>4358</v>
      </c>
      <c r="I862" s="149" t="s">
        <v>4359</v>
      </c>
      <c r="J862" s="149" t="s">
        <v>4363</v>
      </c>
      <c r="K862" s="149"/>
      <c r="L862" s="149" t="s">
        <v>262</v>
      </c>
      <c r="M862" s="149"/>
      <c r="N862" s="149" t="s">
        <v>263</v>
      </c>
      <c r="O862" s="149" t="s">
        <v>214</v>
      </c>
      <c r="P862" s="149" t="s">
        <v>53</v>
      </c>
      <c r="Q862" s="149"/>
      <c r="R862" s="149" t="s">
        <v>3921</v>
      </c>
      <c r="S862" s="149" t="s">
        <v>4332</v>
      </c>
      <c r="T862" s="149" t="s">
        <v>4333</v>
      </c>
      <c r="U862" s="149" t="s">
        <v>267</v>
      </c>
      <c r="V862" s="149"/>
      <c r="W862" s="149"/>
      <c r="X862" s="149" t="s">
        <v>336</v>
      </c>
      <c r="Y862" s="149"/>
      <c r="Z862" s="149"/>
      <c r="AA862" s="149"/>
      <c r="AB862" s="149" t="s">
        <v>269</v>
      </c>
      <c r="AC862" s="149" t="s">
        <v>270</v>
      </c>
      <c r="AD862" s="149" t="s">
        <v>4333</v>
      </c>
      <c r="AE862" s="149" t="s">
        <v>271</v>
      </c>
      <c r="AF862" s="149"/>
      <c r="AG862" s="149" t="s">
        <v>1098</v>
      </c>
      <c r="AH862" s="149" t="s">
        <v>273</v>
      </c>
      <c r="AI862" s="158">
        <v>55</v>
      </c>
      <c r="AJ862" s="149"/>
      <c r="AK862" s="159" t="s">
        <v>274</v>
      </c>
      <c r="AL862" s="159" t="s">
        <v>274</v>
      </c>
      <c r="AM862" s="149" t="s">
        <v>274</v>
      </c>
      <c r="AN862" s="160">
        <v>4</v>
      </c>
      <c r="AO862" s="149"/>
      <c r="AP862" s="149" t="s">
        <v>274</v>
      </c>
      <c r="AQ862" s="149" t="s">
        <v>275</v>
      </c>
      <c r="AR862" s="158">
        <v>1</v>
      </c>
      <c r="AS862" s="149" t="s">
        <v>275</v>
      </c>
      <c r="AT862" s="149" t="s">
        <v>276</v>
      </c>
      <c r="AU862" s="161">
        <v>1</v>
      </c>
      <c r="AV862" s="159">
        <v>15929.2</v>
      </c>
      <c r="AW862" s="159">
        <v>637.17</v>
      </c>
      <c r="AX862" s="149" t="s">
        <v>274</v>
      </c>
      <c r="AY862" s="159">
        <v>159.29</v>
      </c>
      <c r="AZ862" s="159">
        <v>159.29</v>
      </c>
      <c r="BA862" s="159">
        <v>637.16</v>
      </c>
      <c r="BB862" s="159">
        <v>8760.95</v>
      </c>
      <c r="BC862" s="162" t="s">
        <v>274</v>
      </c>
      <c r="BD862" s="162">
        <v>0</v>
      </c>
      <c r="BE862" s="159">
        <v>7168.25</v>
      </c>
      <c r="BF862" s="159">
        <v>7168.25</v>
      </c>
      <c r="BG862" s="159">
        <v>15929.2</v>
      </c>
    </row>
    <row r="863" ht="28.05" customHeight="1" spans="1:59">
      <c r="A863" s="149"/>
      <c r="B863" s="149"/>
      <c r="C863" s="149"/>
      <c r="D863" s="149" t="s">
        <v>3726</v>
      </c>
      <c r="E863" s="340" t="s">
        <v>4364</v>
      </c>
      <c r="F863" s="149" t="s">
        <v>3726</v>
      </c>
      <c r="G863" s="149" t="s">
        <v>4365</v>
      </c>
      <c r="H863" s="149" t="s">
        <v>4352</v>
      </c>
      <c r="I863" s="149" t="s">
        <v>4353</v>
      </c>
      <c r="J863" s="149" t="s">
        <v>4366</v>
      </c>
      <c r="K863" s="149"/>
      <c r="L863" s="149" t="s">
        <v>262</v>
      </c>
      <c r="M863" s="149"/>
      <c r="N863" s="149" t="s">
        <v>263</v>
      </c>
      <c r="O863" s="149" t="s">
        <v>214</v>
      </c>
      <c r="P863" s="149" t="s">
        <v>53</v>
      </c>
      <c r="Q863" s="149"/>
      <c r="R863" s="149" t="s">
        <v>4355</v>
      </c>
      <c r="S863" s="149" t="s">
        <v>793</v>
      </c>
      <c r="T863" s="149" t="s">
        <v>484</v>
      </c>
      <c r="U863" s="149" t="s">
        <v>267</v>
      </c>
      <c r="V863" s="149"/>
      <c r="W863" s="149"/>
      <c r="X863" s="149" t="s">
        <v>336</v>
      </c>
      <c r="Y863" s="149"/>
      <c r="Z863" s="149"/>
      <c r="AA863" s="149"/>
      <c r="AB863" s="149" t="s">
        <v>269</v>
      </c>
      <c r="AC863" s="149" t="s">
        <v>318</v>
      </c>
      <c r="AD863" s="149" t="s">
        <v>484</v>
      </c>
      <c r="AE863" s="149" t="s">
        <v>271</v>
      </c>
      <c r="AF863" s="149"/>
      <c r="AG863" s="149" t="s">
        <v>1098</v>
      </c>
      <c r="AH863" s="149" t="s">
        <v>273</v>
      </c>
      <c r="AI863" s="158">
        <v>78</v>
      </c>
      <c r="AJ863" s="149"/>
      <c r="AK863" s="159" t="s">
        <v>274</v>
      </c>
      <c r="AL863" s="159" t="s">
        <v>274</v>
      </c>
      <c r="AM863" s="149" t="s">
        <v>274</v>
      </c>
      <c r="AN863" s="160">
        <v>4</v>
      </c>
      <c r="AO863" s="149"/>
      <c r="AP863" s="149" t="s">
        <v>274</v>
      </c>
      <c r="AQ863" s="149" t="s">
        <v>275</v>
      </c>
      <c r="AR863" s="158">
        <v>1</v>
      </c>
      <c r="AS863" s="149" t="s">
        <v>275</v>
      </c>
      <c r="AT863" s="149" t="s">
        <v>276</v>
      </c>
      <c r="AU863" s="161">
        <v>1</v>
      </c>
      <c r="AV863" s="159">
        <v>3448.28</v>
      </c>
      <c r="AW863" s="159">
        <v>137.93</v>
      </c>
      <c r="AX863" s="149" t="s">
        <v>274</v>
      </c>
      <c r="AY863" s="162">
        <v>0</v>
      </c>
      <c r="AZ863" s="162" t="s">
        <v>274</v>
      </c>
      <c r="BA863" s="162">
        <v>0</v>
      </c>
      <c r="BB863" s="159">
        <v>2598.79</v>
      </c>
      <c r="BC863" s="162" t="s">
        <v>274</v>
      </c>
      <c r="BD863" s="159">
        <v>711.56</v>
      </c>
      <c r="BE863" s="159">
        <v>849.49</v>
      </c>
      <c r="BF863" s="159">
        <v>137.93</v>
      </c>
      <c r="BG863" s="159">
        <v>3448.28</v>
      </c>
    </row>
    <row r="864" ht="28.05" customHeight="1" spans="1:59">
      <c r="A864" s="149"/>
      <c r="B864" s="149"/>
      <c r="C864" s="149"/>
      <c r="D864" s="149" t="s">
        <v>3726</v>
      </c>
      <c r="E864" s="340" t="s">
        <v>4367</v>
      </c>
      <c r="F864" s="149" t="s">
        <v>3726</v>
      </c>
      <c r="G864" s="149" t="s">
        <v>4368</v>
      </c>
      <c r="H864" s="149" t="s">
        <v>4369</v>
      </c>
      <c r="I864" s="149" t="s">
        <v>4370</v>
      </c>
      <c r="J864" s="149" t="s">
        <v>4371</v>
      </c>
      <c r="K864" s="149"/>
      <c r="L864" s="149" t="s">
        <v>262</v>
      </c>
      <c r="M864" s="149"/>
      <c r="N864" s="149" t="s">
        <v>263</v>
      </c>
      <c r="O864" s="149" t="s">
        <v>214</v>
      </c>
      <c r="P864" s="149" t="s">
        <v>53</v>
      </c>
      <c r="Q864" s="149"/>
      <c r="R864" s="149" t="s">
        <v>4372</v>
      </c>
      <c r="S864" s="149" t="s">
        <v>4373</v>
      </c>
      <c r="T864" s="149" t="s">
        <v>484</v>
      </c>
      <c r="U864" s="149" t="s">
        <v>267</v>
      </c>
      <c r="V864" s="149"/>
      <c r="W864" s="149"/>
      <c r="X864" s="149" t="s">
        <v>268</v>
      </c>
      <c r="Y864" s="149"/>
      <c r="Z864" s="149"/>
      <c r="AA864" s="149"/>
      <c r="AB864" s="149" t="s">
        <v>269</v>
      </c>
      <c r="AC864" s="149" t="s">
        <v>270</v>
      </c>
      <c r="AD864" s="149" t="s">
        <v>484</v>
      </c>
      <c r="AE864" s="149" t="s">
        <v>271</v>
      </c>
      <c r="AF864" s="149"/>
      <c r="AG864" s="149" t="s">
        <v>1098</v>
      </c>
      <c r="AH864" s="149" t="s">
        <v>273</v>
      </c>
      <c r="AI864" s="158">
        <v>89</v>
      </c>
      <c r="AJ864" s="149"/>
      <c r="AK864" s="159" t="s">
        <v>274</v>
      </c>
      <c r="AL864" s="159" t="s">
        <v>274</v>
      </c>
      <c r="AM864" s="149" t="s">
        <v>274</v>
      </c>
      <c r="AN864" s="160">
        <v>4</v>
      </c>
      <c r="AO864" s="149"/>
      <c r="AP864" s="149" t="s">
        <v>274</v>
      </c>
      <c r="AQ864" s="149" t="s">
        <v>275</v>
      </c>
      <c r="AR864" s="158">
        <v>1</v>
      </c>
      <c r="AS864" s="149" t="s">
        <v>275</v>
      </c>
      <c r="AT864" s="149" t="s">
        <v>276</v>
      </c>
      <c r="AU864" s="161">
        <v>1</v>
      </c>
      <c r="AV864" s="159">
        <v>3300</v>
      </c>
      <c r="AW864" s="159">
        <v>132</v>
      </c>
      <c r="AX864" s="149" t="s">
        <v>274</v>
      </c>
      <c r="AY864" s="159">
        <v>36</v>
      </c>
      <c r="AZ864" s="159">
        <v>36</v>
      </c>
      <c r="BA864" s="159">
        <v>144</v>
      </c>
      <c r="BB864" s="159">
        <v>2916</v>
      </c>
      <c r="BC864" s="162" t="s">
        <v>274</v>
      </c>
      <c r="BD864" s="162">
        <v>0</v>
      </c>
      <c r="BE864" s="159">
        <v>384</v>
      </c>
      <c r="BF864" s="159">
        <v>384</v>
      </c>
      <c r="BG864" s="159">
        <v>3300</v>
      </c>
    </row>
    <row r="865" ht="28.05" customHeight="1" spans="1:59">
      <c r="A865" s="149"/>
      <c r="B865" s="149"/>
      <c r="C865" s="149"/>
      <c r="D865" s="149" t="s">
        <v>3726</v>
      </c>
      <c r="E865" s="340" t="s">
        <v>4374</v>
      </c>
      <c r="F865" s="149" t="s">
        <v>3726</v>
      </c>
      <c r="G865" s="149" t="s">
        <v>4375</v>
      </c>
      <c r="H865" s="149" t="s">
        <v>4352</v>
      </c>
      <c r="I865" s="149" t="s">
        <v>4353</v>
      </c>
      <c r="J865" s="149" t="s">
        <v>4376</v>
      </c>
      <c r="K865" s="149"/>
      <c r="L865" s="149" t="s">
        <v>262</v>
      </c>
      <c r="M865" s="149"/>
      <c r="N865" s="149" t="s">
        <v>263</v>
      </c>
      <c r="O865" s="149" t="s">
        <v>214</v>
      </c>
      <c r="P865" s="149" t="s">
        <v>53</v>
      </c>
      <c r="Q865" s="149"/>
      <c r="R865" s="149" t="s">
        <v>4355</v>
      </c>
      <c r="S865" s="149" t="s">
        <v>793</v>
      </c>
      <c r="T865" s="149" t="s">
        <v>484</v>
      </c>
      <c r="U865" s="149" t="s">
        <v>267</v>
      </c>
      <c r="V865" s="149"/>
      <c r="W865" s="149"/>
      <c r="X865" s="149" t="s">
        <v>336</v>
      </c>
      <c r="Y865" s="149"/>
      <c r="Z865" s="149"/>
      <c r="AA865" s="149"/>
      <c r="AB865" s="149" t="s">
        <v>269</v>
      </c>
      <c r="AC865" s="149" t="s">
        <v>318</v>
      </c>
      <c r="AD865" s="149" t="s">
        <v>484</v>
      </c>
      <c r="AE865" s="149" t="s">
        <v>271</v>
      </c>
      <c r="AF865" s="149"/>
      <c r="AG865" s="149" t="s">
        <v>1098</v>
      </c>
      <c r="AH865" s="149" t="s">
        <v>273</v>
      </c>
      <c r="AI865" s="158">
        <v>78</v>
      </c>
      <c r="AJ865" s="149"/>
      <c r="AK865" s="159" t="s">
        <v>274</v>
      </c>
      <c r="AL865" s="159" t="s">
        <v>274</v>
      </c>
      <c r="AM865" s="149" t="s">
        <v>274</v>
      </c>
      <c r="AN865" s="160">
        <v>4</v>
      </c>
      <c r="AO865" s="149"/>
      <c r="AP865" s="149" t="s">
        <v>274</v>
      </c>
      <c r="AQ865" s="149" t="s">
        <v>275</v>
      </c>
      <c r="AR865" s="158">
        <v>1</v>
      </c>
      <c r="AS865" s="149" t="s">
        <v>275</v>
      </c>
      <c r="AT865" s="149" t="s">
        <v>276</v>
      </c>
      <c r="AU865" s="161">
        <v>1</v>
      </c>
      <c r="AV865" s="159">
        <v>3448.28</v>
      </c>
      <c r="AW865" s="159">
        <v>137.93</v>
      </c>
      <c r="AX865" s="149" t="s">
        <v>274</v>
      </c>
      <c r="AY865" s="162">
        <v>0</v>
      </c>
      <c r="AZ865" s="162" t="s">
        <v>274</v>
      </c>
      <c r="BA865" s="162">
        <v>0</v>
      </c>
      <c r="BB865" s="159">
        <v>2598.79</v>
      </c>
      <c r="BC865" s="162" t="s">
        <v>274</v>
      </c>
      <c r="BD865" s="159">
        <v>711.56</v>
      </c>
      <c r="BE865" s="159">
        <v>849.49</v>
      </c>
      <c r="BF865" s="159">
        <v>137.93</v>
      </c>
      <c r="BG865" s="159">
        <v>3448.28</v>
      </c>
    </row>
    <row r="866" ht="28.05" customHeight="1" spans="1:59">
      <c r="A866" s="149"/>
      <c r="B866" s="149"/>
      <c r="C866" s="149"/>
      <c r="D866" s="149" t="s">
        <v>3726</v>
      </c>
      <c r="E866" s="340" t="s">
        <v>4377</v>
      </c>
      <c r="F866" s="149" t="s">
        <v>3726</v>
      </c>
      <c r="G866" s="149" t="s">
        <v>4378</v>
      </c>
      <c r="H866" s="149" t="s">
        <v>4358</v>
      </c>
      <c r="I866" s="149" t="s">
        <v>4359</v>
      </c>
      <c r="J866" s="149" t="s">
        <v>4379</v>
      </c>
      <c r="K866" s="149"/>
      <c r="L866" s="149" t="s">
        <v>262</v>
      </c>
      <c r="M866" s="149"/>
      <c r="N866" s="149" t="s">
        <v>263</v>
      </c>
      <c r="O866" s="149" t="s">
        <v>214</v>
      </c>
      <c r="P866" s="149" t="s">
        <v>53</v>
      </c>
      <c r="Q866" s="149"/>
      <c r="R866" s="149" t="s">
        <v>3921</v>
      </c>
      <c r="S866" s="149" t="s">
        <v>4332</v>
      </c>
      <c r="T866" s="149" t="s">
        <v>4333</v>
      </c>
      <c r="U866" s="149" t="s">
        <v>267</v>
      </c>
      <c r="V866" s="149"/>
      <c r="W866" s="149"/>
      <c r="X866" s="149" t="s">
        <v>336</v>
      </c>
      <c r="Y866" s="149"/>
      <c r="Z866" s="149"/>
      <c r="AA866" s="149"/>
      <c r="AB866" s="149" t="s">
        <v>269</v>
      </c>
      <c r="AC866" s="149" t="s">
        <v>270</v>
      </c>
      <c r="AD866" s="149" t="s">
        <v>4333</v>
      </c>
      <c r="AE866" s="149" t="s">
        <v>271</v>
      </c>
      <c r="AF866" s="149"/>
      <c r="AG866" s="149" t="s">
        <v>1098</v>
      </c>
      <c r="AH866" s="149" t="s">
        <v>273</v>
      </c>
      <c r="AI866" s="158">
        <v>55</v>
      </c>
      <c r="AJ866" s="149"/>
      <c r="AK866" s="159" t="s">
        <v>274</v>
      </c>
      <c r="AL866" s="159" t="s">
        <v>274</v>
      </c>
      <c r="AM866" s="149" t="s">
        <v>274</v>
      </c>
      <c r="AN866" s="160">
        <v>4</v>
      </c>
      <c r="AO866" s="149"/>
      <c r="AP866" s="149" t="s">
        <v>274</v>
      </c>
      <c r="AQ866" s="149" t="s">
        <v>275</v>
      </c>
      <c r="AR866" s="158">
        <v>1</v>
      </c>
      <c r="AS866" s="149" t="s">
        <v>275</v>
      </c>
      <c r="AT866" s="149" t="s">
        <v>276</v>
      </c>
      <c r="AU866" s="161">
        <v>1</v>
      </c>
      <c r="AV866" s="159">
        <v>15929.2</v>
      </c>
      <c r="AW866" s="159">
        <v>637.17</v>
      </c>
      <c r="AX866" s="149" t="s">
        <v>274</v>
      </c>
      <c r="AY866" s="159">
        <v>159.29</v>
      </c>
      <c r="AZ866" s="159">
        <v>159.29</v>
      </c>
      <c r="BA866" s="159">
        <v>637.16</v>
      </c>
      <c r="BB866" s="159">
        <v>8760.95</v>
      </c>
      <c r="BC866" s="162" t="s">
        <v>274</v>
      </c>
      <c r="BD866" s="162">
        <v>0</v>
      </c>
      <c r="BE866" s="159">
        <v>7168.25</v>
      </c>
      <c r="BF866" s="159">
        <v>7168.25</v>
      </c>
      <c r="BG866" s="159">
        <v>15929.2</v>
      </c>
    </row>
    <row r="867" ht="28.05" customHeight="1" spans="1:59">
      <c r="A867" s="149"/>
      <c r="B867" s="149"/>
      <c r="C867" s="149"/>
      <c r="D867" s="149" t="s">
        <v>3726</v>
      </c>
      <c r="E867" s="340" t="s">
        <v>4380</v>
      </c>
      <c r="F867" s="149" t="s">
        <v>3726</v>
      </c>
      <c r="G867" s="149" t="s">
        <v>4381</v>
      </c>
      <c r="H867" s="149" t="s">
        <v>4369</v>
      </c>
      <c r="I867" s="149" t="s">
        <v>4370</v>
      </c>
      <c r="J867" s="149" t="s">
        <v>4382</v>
      </c>
      <c r="K867" s="149"/>
      <c r="L867" s="149" t="s">
        <v>262</v>
      </c>
      <c r="M867" s="149"/>
      <c r="N867" s="149" t="s">
        <v>263</v>
      </c>
      <c r="O867" s="149" t="s">
        <v>214</v>
      </c>
      <c r="P867" s="149" t="s">
        <v>53</v>
      </c>
      <c r="Q867" s="149"/>
      <c r="R867" s="149" t="s">
        <v>4372</v>
      </c>
      <c r="S867" s="149" t="s">
        <v>4373</v>
      </c>
      <c r="T867" s="149" t="s">
        <v>484</v>
      </c>
      <c r="U867" s="149" t="s">
        <v>267</v>
      </c>
      <c r="V867" s="149"/>
      <c r="W867" s="149"/>
      <c r="X867" s="149" t="s">
        <v>268</v>
      </c>
      <c r="Y867" s="149"/>
      <c r="Z867" s="149"/>
      <c r="AA867" s="149"/>
      <c r="AB867" s="149" t="s">
        <v>269</v>
      </c>
      <c r="AC867" s="149" t="s">
        <v>270</v>
      </c>
      <c r="AD867" s="149" t="s">
        <v>484</v>
      </c>
      <c r="AE867" s="149" t="s">
        <v>271</v>
      </c>
      <c r="AF867" s="149"/>
      <c r="AG867" s="149" t="s">
        <v>1098</v>
      </c>
      <c r="AH867" s="149" t="s">
        <v>273</v>
      </c>
      <c r="AI867" s="158">
        <v>89</v>
      </c>
      <c r="AJ867" s="149"/>
      <c r="AK867" s="159" t="s">
        <v>274</v>
      </c>
      <c r="AL867" s="159" t="s">
        <v>274</v>
      </c>
      <c r="AM867" s="149" t="s">
        <v>274</v>
      </c>
      <c r="AN867" s="160">
        <v>4</v>
      </c>
      <c r="AO867" s="149"/>
      <c r="AP867" s="149" t="s">
        <v>274</v>
      </c>
      <c r="AQ867" s="149" t="s">
        <v>275</v>
      </c>
      <c r="AR867" s="158">
        <v>1</v>
      </c>
      <c r="AS867" s="149" t="s">
        <v>275</v>
      </c>
      <c r="AT867" s="149" t="s">
        <v>276</v>
      </c>
      <c r="AU867" s="161">
        <v>1</v>
      </c>
      <c r="AV867" s="159">
        <v>3300</v>
      </c>
      <c r="AW867" s="159">
        <v>132</v>
      </c>
      <c r="AX867" s="149" t="s">
        <v>274</v>
      </c>
      <c r="AY867" s="159">
        <v>36</v>
      </c>
      <c r="AZ867" s="159">
        <v>36</v>
      </c>
      <c r="BA867" s="159">
        <v>144</v>
      </c>
      <c r="BB867" s="159">
        <v>2916</v>
      </c>
      <c r="BC867" s="162" t="s">
        <v>274</v>
      </c>
      <c r="BD867" s="162">
        <v>0</v>
      </c>
      <c r="BE867" s="159">
        <v>384</v>
      </c>
      <c r="BF867" s="159">
        <v>384</v>
      </c>
      <c r="BG867" s="159">
        <v>3300</v>
      </c>
    </row>
    <row r="868" ht="28.05" customHeight="1" spans="1:59">
      <c r="A868" s="149"/>
      <c r="B868" s="149"/>
      <c r="C868" s="149"/>
      <c r="D868" s="149" t="s">
        <v>3726</v>
      </c>
      <c r="E868" s="340" t="s">
        <v>4383</v>
      </c>
      <c r="F868" s="149" t="s">
        <v>3726</v>
      </c>
      <c r="G868" s="149" t="s">
        <v>4384</v>
      </c>
      <c r="H868" s="149" t="s">
        <v>4369</v>
      </c>
      <c r="I868" s="149" t="s">
        <v>4370</v>
      </c>
      <c r="J868" s="149" t="s">
        <v>4385</v>
      </c>
      <c r="K868" s="149"/>
      <c r="L868" s="149" t="s">
        <v>262</v>
      </c>
      <c r="M868" s="149"/>
      <c r="N868" s="149" t="s">
        <v>263</v>
      </c>
      <c r="O868" s="149" t="s">
        <v>214</v>
      </c>
      <c r="P868" s="149" t="s">
        <v>53</v>
      </c>
      <c r="Q868" s="149"/>
      <c r="R868" s="149" t="s">
        <v>4372</v>
      </c>
      <c r="S868" s="149" t="s">
        <v>4373</v>
      </c>
      <c r="T868" s="149" t="s">
        <v>484</v>
      </c>
      <c r="U868" s="149" t="s">
        <v>267</v>
      </c>
      <c r="V868" s="149"/>
      <c r="W868" s="149"/>
      <c r="X868" s="149" t="s">
        <v>268</v>
      </c>
      <c r="Y868" s="149"/>
      <c r="Z868" s="149"/>
      <c r="AA868" s="149"/>
      <c r="AB868" s="149" t="s">
        <v>269</v>
      </c>
      <c r="AC868" s="149" t="s">
        <v>270</v>
      </c>
      <c r="AD868" s="149" t="s">
        <v>484</v>
      </c>
      <c r="AE868" s="149" t="s">
        <v>271</v>
      </c>
      <c r="AF868" s="149"/>
      <c r="AG868" s="149" t="s">
        <v>1098</v>
      </c>
      <c r="AH868" s="149" t="s">
        <v>273</v>
      </c>
      <c r="AI868" s="158">
        <v>89</v>
      </c>
      <c r="AJ868" s="149"/>
      <c r="AK868" s="159" t="s">
        <v>274</v>
      </c>
      <c r="AL868" s="159" t="s">
        <v>274</v>
      </c>
      <c r="AM868" s="149" t="s">
        <v>274</v>
      </c>
      <c r="AN868" s="160">
        <v>4</v>
      </c>
      <c r="AO868" s="149"/>
      <c r="AP868" s="149" t="s">
        <v>274</v>
      </c>
      <c r="AQ868" s="149" t="s">
        <v>275</v>
      </c>
      <c r="AR868" s="158">
        <v>1</v>
      </c>
      <c r="AS868" s="149" t="s">
        <v>275</v>
      </c>
      <c r="AT868" s="149" t="s">
        <v>276</v>
      </c>
      <c r="AU868" s="161">
        <v>1</v>
      </c>
      <c r="AV868" s="159">
        <v>3300</v>
      </c>
      <c r="AW868" s="159">
        <v>132</v>
      </c>
      <c r="AX868" s="149" t="s">
        <v>274</v>
      </c>
      <c r="AY868" s="159">
        <v>36</v>
      </c>
      <c r="AZ868" s="159">
        <v>36</v>
      </c>
      <c r="BA868" s="159">
        <v>144</v>
      </c>
      <c r="BB868" s="159">
        <v>2916</v>
      </c>
      <c r="BC868" s="162" t="s">
        <v>274</v>
      </c>
      <c r="BD868" s="162">
        <v>0</v>
      </c>
      <c r="BE868" s="159">
        <v>384</v>
      </c>
      <c r="BF868" s="159">
        <v>384</v>
      </c>
      <c r="BG868" s="159">
        <v>3300</v>
      </c>
    </row>
    <row r="869" ht="28.05" customHeight="1" spans="1:59">
      <c r="A869" s="149"/>
      <c r="B869" s="149"/>
      <c r="C869" s="149"/>
      <c r="D869" s="149" t="s">
        <v>3726</v>
      </c>
      <c r="E869" s="340" t="s">
        <v>4386</v>
      </c>
      <c r="F869" s="149" t="s">
        <v>3726</v>
      </c>
      <c r="G869" s="149" t="s">
        <v>4387</v>
      </c>
      <c r="H869" s="149" t="s">
        <v>4388</v>
      </c>
      <c r="I869" s="149" t="s">
        <v>4389</v>
      </c>
      <c r="J869" s="149" t="s">
        <v>4390</v>
      </c>
      <c r="K869" s="149"/>
      <c r="L869" s="149" t="s">
        <v>262</v>
      </c>
      <c r="M869" s="149"/>
      <c r="N869" s="149" t="s">
        <v>263</v>
      </c>
      <c r="O869" s="149" t="s">
        <v>214</v>
      </c>
      <c r="P869" s="149" t="s">
        <v>53</v>
      </c>
      <c r="Q869" s="149"/>
      <c r="R869" s="149" t="s">
        <v>4391</v>
      </c>
      <c r="S869" s="149" t="s">
        <v>793</v>
      </c>
      <c r="T869" s="149" t="s">
        <v>484</v>
      </c>
      <c r="U869" s="149" t="s">
        <v>267</v>
      </c>
      <c r="V869" s="149"/>
      <c r="W869" s="149"/>
      <c r="X869" s="149" t="s">
        <v>336</v>
      </c>
      <c r="Y869" s="149"/>
      <c r="Z869" s="149"/>
      <c r="AA869" s="149"/>
      <c r="AB869" s="149" t="s">
        <v>269</v>
      </c>
      <c r="AC869" s="149" t="s">
        <v>270</v>
      </c>
      <c r="AD869" s="149" t="s">
        <v>484</v>
      </c>
      <c r="AE869" s="149" t="s">
        <v>271</v>
      </c>
      <c r="AF869" s="149"/>
      <c r="AG869" s="149" t="s">
        <v>1098</v>
      </c>
      <c r="AH869" s="149" t="s">
        <v>273</v>
      </c>
      <c r="AI869" s="158">
        <v>89</v>
      </c>
      <c r="AJ869" s="149"/>
      <c r="AK869" s="159" t="s">
        <v>274</v>
      </c>
      <c r="AL869" s="159" t="s">
        <v>274</v>
      </c>
      <c r="AM869" s="149" t="s">
        <v>274</v>
      </c>
      <c r="AN869" s="160">
        <v>4</v>
      </c>
      <c r="AO869" s="149"/>
      <c r="AP869" s="149" t="s">
        <v>274</v>
      </c>
      <c r="AQ869" s="149" t="s">
        <v>275</v>
      </c>
      <c r="AR869" s="158">
        <v>1</v>
      </c>
      <c r="AS869" s="149" t="s">
        <v>275</v>
      </c>
      <c r="AT869" s="149" t="s">
        <v>276</v>
      </c>
      <c r="AU869" s="161">
        <v>1</v>
      </c>
      <c r="AV869" s="159">
        <v>265996.55</v>
      </c>
      <c r="AW869" s="159">
        <v>10639.86</v>
      </c>
      <c r="AX869" s="149" t="s">
        <v>274</v>
      </c>
      <c r="AY869" s="159">
        <v>2901.75</v>
      </c>
      <c r="AZ869" s="159">
        <v>2901.75</v>
      </c>
      <c r="BA869" s="159">
        <v>11607</v>
      </c>
      <c r="BB869" s="159">
        <v>235044.48</v>
      </c>
      <c r="BC869" s="162" t="s">
        <v>274</v>
      </c>
      <c r="BD869" s="162">
        <v>0</v>
      </c>
      <c r="BE869" s="159">
        <v>30952.07</v>
      </c>
      <c r="BF869" s="159">
        <v>30952.07</v>
      </c>
      <c r="BG869" s="159">
        <v>265996.55</v>
      </c>
    </row>
    <row r="870" ht="28.05" customHeight="1" spans="1:59">
      <c r="A870" s="149"/>
      <c r="B870" s="149"/>
      <c r="C870" s="149"/>
      <c r="D870" s="149" t="s">
        <v>3726</v>
      </c>
      <c r="E870" s="340" t="s">
        <v>4392</v>
      </c>
      <c r="F870" s="149" t="s">
        <v>3726</v>
      </c>
      <c r="G870" s="149" t="s">
        <v>4393</v>
      </c>
      <c r="H870" s="149" t="s">
        <v>4358</v>
      </c>
      <c r="I870" s="149" t="s">
        <v>4359</v>
      </c>
      <c r="J870" s="149" t="s">
        <v>4394</v>
      </c>
      <c r="K870" s="149"/>
      <c r="L870" s="149" t="s">
        <v>262</v>
      </c>
      <c r="M870" s="149"/>
      <c r="N870" s="149" t="s">
        <v>263</v>
      </c>
      <c r="O870" s="149" t="s">
        <v>214</v>
      </c>
      <c r="P870" s="149" t="s">
        <v>53</v>
      </c>
      <c r="Q870" s="149"/>
      <c r="R870" s="149" t="s">
        <v>3921</v>
      </c>
      <c r="S870" s="149" t="s">
        <v>4332</v>
      </c>
      <c r="T870" s="149" t="s">
        <v>4333</v>
      </c>
      <c r="U870" s="149" t="s">
        <v>267</v>
      </c>
      <c r="V870" s="149"/>
      <c r="W870" s="149"/>
      <c r="X870" s="149" t="s">
        <v>336</v>
      </c>
      <c r="Y870" s="149"/>
      <c r="Z870" s="149"/>
      <c r="AA870" s="149"/>
      <c r="AB870" s="149" t="s">
        <v>269</v>
      </c>
      <c r="AC870" s="149" t="s">
        <v>270</v>
      </c>
      <c r="AD870" s="149" t="s">
        <v>4333</v>
      </c>
      <c r="AE870" s="149" t="s">
        <v>271</v>
      </c>
      <c r="AF870" s="149"/>
      <c r="AG870" s="149" t="s">
        <v>1098</v>
      </c>
      <c r="AH870" s="149" t="s">
        <v>273</v>
      </c>
      <c r="AI870" s="158">
        <v>55</v>
      </c>
      <c r="AJ870" s="149"/>
      <c r="AK870" s="159" t="s">
        <v>274</v>
      </c>
      <c r="AL870" s="159" t="s">
        <v>274</v>
      </c>
      <c r="AM870" s="149" t="s">
        <v>274</v>
      </c>
      <c r="AN870" s="160">
        <v>4</v>
      </c>
      <c r="AO870" s="149"/>
      <c r="AP870" s="149" t="s">
        <v>274</v>
      </c>
      <c r="AQ870" s="149" t="s">
        <v>275</v>
      </c>
      <c r="AR870" s="158">
        <v>1</v>
      </c>
      <c r="AS870" s="149" t="s">
        <v>275</v>
      </c>
      <c r="AT870" s="149" t="s">
        <v>276</v>
      </c>
      <c r="AU870" s="161">
        <v>1</v>
      </c>
      <c r="AV870" s="159">
        <v>15929.2</v>
      </c>
      <c r="AW870" s="159">
        <v>637.17</v>
      </c>
      <c r="AX870" s="149" t="s">
        <v>274</v>
      </c>
      <c r="AY870" s="159">
        <v>159.29</v>
      </c>
      <c r="AZ870" s="159">
        <v>159.29</v>
      </c>
      <c r="BA870" s="159">
        <v>637.16</v>
      </c>
      <c r="BB870" s="159">
        <v>8760.95</v>
      </c>
      <c r="BC870" s="162" t="s">
        <v>274</v>
      </c>
      <c r="BD870" s="162">
        <v>0</v>
      </c>
      <c r="BE870" s="159">
        <v>7168.25</v>
      </c>
      <c r="BF870" s="159">
        <v>7168.25</v>
      </c>
      <c r="BG870" s="159">
        <v>15929.2</v>
      </c>
    </row>
    <row r="871" ht="28.05" customHeight="1" spans="1:59">
      <c r="A871" s="149"/>
      <c r="B871" s="149"/>
      <c r="C871" s="149"/>
      <c r="D871" s="149" t="s">
        <v>3726</v>
      </c>
      <c r="E871" s="340" t="s">
        <v>4395</v>
      </c>
      <c r="F871" s="149" t="s">
        <v>3726</v>
      </c>
      <c r="G871" s="149" t="s">
        <v>4396</v>
      </c>
      <c r="H871" s="149" t="s">
        <v>4397</v>
      </c>
      <c r="I871" s="149" t="s">
        <v>4398</v>
      </c>
      <c r="J871" s="149" t="s">
        <v>4399</v>
      </c>
      <c r="K871" s="149"/>
      <c r="L871" s="149" t="s">
        <v>262</v>
      </c>
      <c r="M871" s="149"/>
      <c r="N871" s="149" t="s">
        <v>263</v>
      </c>
      <c r="O871" s="149" t="s">
        <v>214</v>
      </c>
      <c r="P871" s="149" t="s">
        <v>53</v>
      </c>
      <c r="Q871" s="149"/>
      <c r="R871" s="149" t="s">
        <v>4400</v>
      </c>
      <c r="S871" s="149" t="s">
        <v>4401</v>
      </c>
      <c r="T871" s="149" t="s">
        <v>4333</v>
      </c>
      <c r="U871" s="149" t="s">
        <v>267</v>
      </c>
      <c r="V871" s="149"/>
      <c r="W871" s="149"/>
      <c r="X871" s="149" t="s">
        <v>336</v>
      </c>
      <c r="Y871" s="149"/>
      <c r="Z871" s="149"/>
      <c r="AA871" s="149"/>
      <c r="AB871" s="149" t="s">
        <v>269</v>
      </c>
      <c r="AC871" s="149" t="s">
        <v>270</v>
      </c>
      <c r="AD871" s="149" t="s">
        <v>4333</v>
      </c>
      <c r="AE871" s="149" t="s">
        <v>271</v>
      </c>
      <c r="AF871" s="149"/>
      <c r="AG871" s="149" t="s">
        <v>1098</v>
      </c>
      <c r="AH871" s="149" t="s">
        <v>273</v>
      </c>
      <c r="AI871" s="158">
        <v>55</v>
      </c>
      <c r="AJ871" s="149"/>
      <c r="AK871" s="159" t="s">
        <v>274</v>
      </c>
      <c r="AL871" s="159" t="s">
        <v>274</v>
      </c>
      <c r="AM871" s="149" t="s">
        <v>274</v>
      </c>
      <c r="AN871" s="160">
        <v>4</v>
      </c>
      <c r="AO871" s="149"/>
      <c r="AP871" s="149" t="s">
        <v>274</v>
      </c>
      <c r="AQ871" s="149" t="s">
        <v>275</v>
      </c>
      <c r="AR871" s="158">
        <v>1</v>
      </c>
      <c r="AS871" s="149" t="s">
        <v>275</v>
      </c>
      <c r="AT871" s="149" t="s">
        <v>276</v>
      </c>
      <c r="AU871" s="161">
        <v>1</v>
      </c>
      <c r="AV871" s="159">
        <v>6460.18</v>
      </c>
      <c r="AW871" s="159">
        <v>258.41</v>
      </c>
      <c r="AX871" s="149" t="s">
        <v>274</v>
      </c>
      <c r="AY871" s="159">
        <v>64.6</v>
      </c>
      <c r="AZ871" s="159">
        <v>64.6</v>
      </c>
      <c r="BA871" s="159">
        <v>258.4</v>
      </c>
      <c r="BB871" s="159">
        <v>3553</v>
      </c>
      <c r="BC871" s="162" t="s">
        <v>274</v>
      </c>
      <c r="BD871" s="162">
        <v>0</v>
      </c>
      <c r="BE871" s="159">
        <v>2907.18</v>
      </c>
      <c r="BF871" s="159">
        <v>2907.18</v>
      </c>
      <c r="BG871" s="159">
        <v>6460.18</v>
      </c>
    </row>
    <row r="872" ht="28.05" customHeight="1" spans="1:59">
      <c r="A872" s="149"/>
      <c r="B872" s="149"/>
      <c r="C872" s="149"/>
      <c r="D872" s="149" t="s">
        <v>3726</v>
      </c>
      <c r="E872" s="340" t="s">
        <v>4402</v>
      </c>
      <c r="F872" s="149" t="s">
        <v>3726</v>
      </c>
      <c r="G872" s="149" t="s">
        <v>4403</v>
      </c>
      <c r="H872" s="149" t="s">
        <v>158</v>
      </c>
      <c r="I872" s="149" t="s">
        <v>4404</v>
      </c>
      <c r="J872" s="149" t="s">
        <v>4405</v>
      </c>
      <c r="K872" s="149"/>
      <c r="L872" s="149" t="s">
        <v>262</v>
      </c>
      <c r="M872" s="149"/>
      <c r="N872" s="149" t="s">
        <v>263</v>
      </c>
      <c r="O872" s="149" t="s">
        <v>214</v>
      </c>
      <c r="P872" s="149" t="s">
        <v>53</v>
      </c>
      <c r="Q872" s="149"/>
      <c r="R872" s="149" t="s">
        <v>4231</v>
      </c>
      <c r="S872" s="149" t="s">
        <v>4406</v>
      </c>
      <c r="T872" s="149" t="s">
        <v>4407</v>
      </c>
      <c r="U872" s="149" t="s">
        <v>267</v>
      </c>
      <c r="V872" s="149"/>
      <c r="W872" s="149"/>
      <c r="X872" s="149" t="s">
        <v>268</v>
      </c>
      <c r="Y872" s="149"/>
      <c r="Z872" s="149"/>
      <c r="AA872" s="149"/>
      <c r="AB872" s="149" t="s">
        <v>269</v>
      </c>
      <c r="AC872" s="149" t="s">
        <v>270</v>
      </c>
      <c r="AD872" s="149" t="s">
        <v>4407</v>
      </c>
      <c r="AE872" s="149" t="s">
        <v>271</v>
      </c>
      <c r="AF872" s="149"/>
      <c r="AG872" s="149" t="s">
        <v>1098</v>
      </c>
      <c r="AH872" s="149" t="s">
        <v>273</v>
      </c>
      <c r="AI872" s="158">
        <v>55</v>
      </c>
      <c r="AJ872" s="149"/>
      <c r="AK872" s="159" t="s">
        <v>274</v>
      </c>
      <c r="AL872" s="159" t="s">
        <v>274</v>
      </c>
      <c r="AM872" s="149" t="s">
        <v>274</v>
      </c>
      <c r="AN872" s="160">
        <v>4</v>
      </c>
      <c r="AO872" s="149"/>
      <c r="AP872" s="149" t="s">
        <v>274</v>
      </c>
      <c r="AQ872" s="149" t="s">
        <v>275</v>
      </c>
      <c r="AR872" s="158">
        <v>1</v>
      </c>
      <c r="AS872" s="149" t="s">
        <v>275</v>
      </c>
      <c r="AT872" s="149" t="s">
        <v>276</v>
      </c>
      <c r="AU872" s="161">
        <v>1</v>
      </c>
      <c r="AV872" s="159">
        <v>6637.17</v>
      </c>
      <c r="AW872" s="159">
        <v>265.49</v>
      </c>
      <c r="AX872" s="149" t="s">
        <v>274</v>
      </c>
      <c r="AY872" s="159">
        <v>66.37</v>
      </c>
      <c r="AZ872" s="159">
        <v>66.37</v>
      </c>
      <c r="BA872" s="159">
        <v>265.48</v>
      </c>
      <c r="BB872" s="159">
        <v>3650.35</v>
      </c>
      <c r="BC872" s="162" t="s">
        <v>274</v>
      </c>
      <c r="BD872" s="162">
        <v>0</v>
      </c>
      <c r="BE872" s="159">
        <v>2986.82</v>
      </c>
      <c r="BF872" s="159">
        <v>2986.82</v>
      </c>
      <c r="BG872" s="159">
        <v>6637.17</v>
      </c>
    </row>
    <row r="873" ht="28.05" customHeight="1" spans="1:59">
      <c r="A873" s="149"/>
      <c r="B873" s="149"/>
      <c r="C873" s="149"/>
      <c r="D873" s="149" t="s">
        <v>3726</v>
      </c>
      <c r="E873" s="340" t="s">
        <v>4408</v>
      </c>
      <c r="F873" s="149" t="s">
        <v>3726</v>
      </c>
      <c r="G873" s="149" t="s">
        <v>4409</v>
      </c>
      <c r="H873" s="149" t="s">
        <v>4358</v>
      </c>
      <c r="I873" s="149" t="s">
        <v>4359</v>
      </c>
      <c r="J873" s="149" t="s">
        <v>4410</v>
      </c>
      <c r="K873" s="149"/>
      <c r="L873" s="149" t="s">
        <v>262</v>
      </c>
      <c r="M873" s="149"/>
      <c r="N873" s="149" t="s">
        <v>263</v>
      </c>
      <c r="O873" s="149" t="s">
        <v>214</v>
      </c>
      <c r="P873" s="149" t="s">
        <v>53</v>
      </c>
      <c r="Q873" s="149"/>
      <c r="R873" s="149" t="s">
        <v>3921</v>
      </c>
      <c r="S873" s="149" t="s">
        <v>4332</v>
      </c>
      <c r="T873" s="149" t="s">
        <v>4333</v>
      </c>
      <c r="U873" s="149" t="s">
        <v>267</v>
      </c>
      <c r="V873" s="149"/>
      <c r="W873" s="149"/>
      <c r="X873" s="149" t="s">
        <v>336</v>
      </c>
      <c r="Y873" s="149"/>
      <c r="Z873" s="149"/>
      <c r="AA873" s="149"/>
      <c r="AB873" s="149" t="s">
        <v>269</v>
      </c>
      <c r="AC873" s="149" t="s">
        <v>270</v>
      </c>
      <c r="AD873" s="149" t="s">
        <v>4333</v>
      </c>
      <c r="AE873" s="149" t="s">
        <v>271</v>
      </c>
      <c r="AF873" s="149"/>
      <c r="AG873" s="149" t="s">
        <v>1098</v>
      </c>
      <c r="AH873" s="149" t="s">
        <v>273</v>
      </c>
      <c r="AI873" s="158">
        <v>55</v>
      </c>
      <c r="AJ873" s="149"/>
      <c r="AK873" s="159" t="s">
        <v>274</v>
      </c>
      <c r="AL873" s="159" t="s">
        <v>274</v>
      </c>
      <c r="AM873" s="149" t="s">
        <v>274</v>
      </c>
      <c r="AN873" s="160">
        <v>4</v>
      </c>
      <c r="AO873" s="149"/>
      <c r="AP873" s="149" t="s">
        <v>274</v>
      </c>
      <c r="AQ873" s="149" t="s">
        <v>275</v>
      </c>
      <c r="AR873" s="158">
        <v>1</v>
      </c>
      <c r="AS873" s="149" t="s">
        <v>275</v>
      </c>
      <c r="AT873" s="149" t="s">
        <v>276</v>
      </c>
      <c r="AU873" s="161">
        <v>1</v>
      </c>
      <c r="AV873" s="159">
        <v>15929.21</v>
      </c>
      <c r="AW873" s="159">
        <v>637.17</v>
      </c>
      <c r="AX873" s="149" t="s">
        <v>274</v>
      </c>
      <c r="AY873" s="159">
        <v>159.29</v>
      </c>
      <c r="AZ873" s="159">
        <v>159.29</v>
      </c>
      <c r="BA873" s="159">
        <v>637.16</v>
      </c>
      <c r="BB873" s="159">
        <v>8760.95</v>
      </c>
      <c r="BC873" s="162" t="s">
        <v>274</v>
      </c>
      <c r="BD873" s="162">
        <v>0</v>
      </c>
      <c r="BE873" s="159">
        <v>7168.26</v>
      </c>
      <c r="BF873" s="159">
        <v>7168.26</v>
      </c>
      <c r="BG873" s="159">
        <v>15929.21</v>
      </c>
    </row>
    <row r="874" ht="28.05" customHeight="1" spans="1:59">
      <c r="A874" s="149"/>
      <c r="B874" s="149"/>
      <c r="C874" s="149"/>
      <c r="D874" s="149" t="s">
        <v>3726</v>
      </c>
      <c r="E874" s="340" t="s">
        <v>4411</v>
      </c>
      <c r="F874" s="149" t="s">
        <v>3726</v>
      </c>
      <c r="G874" s="149" t="s">
        <v>4412</v>
      </c>
      <c r="H874" s="149" t="s">
        <v>4413</v>
      </c>
      <c r="I874" s="149" t="s">
        <v>4414</v>
      </c>
      <c r="J874" s="149" t="s">
        <v>4415</v>
      </c>
      <c r="K874" s="149"/>
      <c r="L874" s="149" t="s">
        <v>262</v>
      </c>
      <c r="M874" s="149"/>
      <c r="N874" s="149" t="s">
        <v>263</v>
      </c>
      <c r="O874" s="149" t="s">
        <v>214</v>
      </c>
      <c r="P874" s="149" t="s">
        <v>53</v>
      </c>
      <c r="Q874" s="149"/>
      <c r="R874" s="149" t="s">
        <v>2512</v>
      </c>
      <c r="S874" s="149" t="s">
        <v>4131</v>
      </c>
      <c r="T874" s="149" t="s">
        <v>4407</v>
      </c>
      <c r="U874" s="149" t="s">
        <v>267</v>
      </c>
      <c r="V874" s="149"/>
      <c r="W874" s="149"/>
      <c r="X874" s="149" t="s">
        <v>336</v>
      </c>
      <c r="Y874" s="149"/>
      <c r="Z874" s="149"/>
      <c r="AA874" s="149"/>
      <c r="AB874" s="149" t="s">
        <v>269</v>
      </c>
      <c r="AC874" s="149" t="s">
        <v>270</v>
      </c>
      <c r="AD874" s="149" t="s">
        <v>4407</v>
      </c>
      <c r="AE874" s="149" t="s">
        <v>271</v>
      </c>
      <c r="AF874" s="149"/>
      <c r="AG874" s="149" t="s">
        <v>1098</v>
      </c>
      <c r="AH874" s="149" t="s">
        <v>273</v>
      </c>
      <c r="AI874" s="158">
        <v>55</v>
      </c>
      <c r="AJ874" s="149"/>
      <c r="AK874" s="159" t="s">
        <v>274</v>
      </c>
      <c r="AL874" s="159" t="s">
        <v>274</v>
      </c>
      <c r="AM874" s="149" t="s">
        <v>274</v>
      </c>
      <c r="AN874" s="160">
        <v>4</v>
      </c>
      <c r="AO874" s="149"/>
      <c r="AP874" s="149" t="s">
        <v>274</v>
      </c>
      <c r="AQ874" s="149" t="s">
        <v>275</v>
      </c>
      <c r="AR874" s="158">
        <v>1</v>
      </c>
      <c r="AS874" s="149" t="s">
        <v>275</v>
      </c>
      <c r="AT874" s="149" t="s">
        <v>276</v>
      </c>
      <c r="AU874" s="161">
        <v>1</v>
      </c>
      <c r="AV874" s="159">
        <v>23893.8</v>
      </c>
      <c r="AW874" s="159">
        <v>955.75</v>
      </c>
      <c r="AX874" s="149" t="s">
        <v>274</v>
      </c>
      <c r="AY874" s="159">
        <v>238.94</v>
      </c>
      <c r="AZ874" s="159">
        <v>238.94</v>
      </c>
      <c r="BA874" s="159">
        <v>955.76</v>
      </c>
      <c r="BB874" s="159">
        <v>13141.7</v>
      </c>
      <c r="BC874" s="162" t="s">
        <v>274</v>
      </c>
      <c r="BD874" s="162">
        <v>0</v>
      </c>
      <c r="BE874" s="159">
        <v>10752.1</v>
      </c>
      <c r="BF874" s="159">
        <v>10752.1</v>
      </c>
      <c r="BG874" s="159">
        <v>23893.8</v>
      </c>
    </row>
    <row r="875" ht="28.05" customHeight="1" spans="1:59">
      <c r="A875" s="149"/>
      <c r="B875" s="149"/>
      <c r="C875" s="149"/>
      <c r="D875" s="149" t="s">
        <v>3726</v>
      </c>
      <c r="E875" s="340" t="s">
        <v>4416</v>
      </c>
      <c r="F875" s="149" t="s">
        <v>3726</v>
      </c>
      <c r="G875" s="149" t="s">
        <v>4417</v>
      </c>
      <c r="H875" s="149" t="s">
        <v>4413</v>
      </c>
      <c r="I875" s="149" t="s">
        <v>4418</v>
      </c>
      <c r="J875" s="149" t="s">
        <v>4419</v>
      </c>
      <c r="K875" s="149"/>
      <c r="L875" s="149" t="s">
        <v>262</v>
      </c>
      <c r="M875" s="149"/>
      <c r="N875" s="149" t="s">
        <v>263</v>
      </c>
      <c r="O875" s="149" t="s">
        <v>214</v>
      </c>
      <c r="P875" s="149" t="s">
        <v>53</v>
      </c>
      <c r="Q875" s="149"/>
      <c r="R875" s="149" t="s">
        <v>2512</v>
      </c>
      <c r="S875" s="149" t="s">
        <v>4131</v>
      </c>
      <c r="T875" s="149" t="s">
        <v>4407</v>
      </c>
      <c r="U875" s="149" t="s">
        <v>267</v>
      </c>
      <c r="V875" s="149"/>
      <c r="W875" s="149"/>
      <c r="X875" s="149" t="s">
        <v>336</v>
      </c>
      <c r="Y875" s="149"/>
      <c r="Z875" s="149"/>
      <c r="AA875" s="149"/>
      <c r="AB875" s="149" t="s">
        <v>269</v>
      </c>
      <c r="AC875" s="149" t="s">
        <v>270</v>
      </c>
      <c r="AD875" s="149" t="s">
        <v>4407</v>
      </c>
      <c r="AE875" s="149" t="s">
        <v>271</v>
      </c>
      <c r="AF875" s="149"/>
      <c r="AG875" s="149" t="s">
        <v>1098</v>
      </c>
      <c r="AH875" s="149" t="s">
        <v>273</v>
      </c>
      <c r="AI875" s="158">
        <v>55</v>
      </c>
      <c r="AJ875" s="149"/>
      <c r="AK875" s="159" t="s">
        <v>274</v>
      </c>
      <c r="AL875" s="159" t="s">
        <v>274</v>
      </c>
      <c r="AM875" s="149" t="s">
        <v>274</v>
      </c>
      <c r="AN875" s="160">
        <v>4</v>
      </c>
      <c r="AO875" s="149"/>
      <c r="AP875" s="149" t="s">
        <v>274</v>
      </c>
      <c r="AQ875" s="149" t="s">
        <v>275</v>
      </c>
      <c r="AR875" s="158">
        <v>1</v>
      </c>
      <c r="AS875" s="149" t="s">
        <v>275</v>
      </c>
      <c r="AT875" s="149" t="s">
        <v>276</v>
      </c>
      <c r="AU875" s="161">
        <v>1</v>
      </c>
      <c r="AV875" s="159">
        <v>29203.55</v>
      </c>
      <c r="AW875" s="159">
        <v>1168.14</v>
      </c>
      <c r="AX875" s="149" t="s">
        <v>274</v>
      </c>
      <c r="AY875" s="159">
        <v>292.03</v>
      </c>
      <c r="AZ875" s="159">
        <v>292.03</v>
      </c>
      <c r="BA875" s="159">
        <v>1168.12</v>
      </c>
      <c r="BB875" s="159">
        <v>16062.16</v>
      </c>
      <c r="BC875" s="162" t="s">
        <v>274</v>
      </c>
      <c r="BD875" s="162">
        <v>0</v>
      </c>
      <c r="BE875" s="159">
        <v>13141.39</v>
      </c>
      <c r="BF875" s="159">
        <v>13141.39</v>
      </c>
      <c r="BG875" s="159">
        <v>29203.55</v>
      </c>
    </row>
    <row r="876" ht="28.05" customHeight="1" spans="1:59">
      <c r="A876" s="149"/>
      <c r="B876" s="149"/>
      <c r="C876" s="149"/>
      <c r="D876" s="149" t="s">
        <v>3726</v>
      </c>
      <c r="E876" s="340" t="s">
        <v>4420</v>
      </c>
      <c r="F876" s="149" t="s">
        <v>3726</v>
      </c>
      <c r="G876" s="149" t="s">
        <v>4421</v>
      </c>
      <c r="H876" s="149" t="s">
        <v>4397</v>
      </c>
      <c r="I876" s="149" t="s">
        <v>4398</v>
      </c>
      <c r="J876" s="149" t="s">
        <v>4422</v>
      </c>
      <c r="K876" s="149"/>
      <c r="L876" s="149" t="s">
        <v>262</v>
      </c>
      <c r="M876" s="149"/>
      <c r="N876" s="149" t="s">
        <v>263</v>
      </c>
      <c r="O876" s="149" t="s">
        <v>214</v>
      </c>
      <c r="P876" s="149" t="s">
        <v>53</v>
      </c>
      <c r="Q876" s="149"/>
      <c r="R876" s="149" t="s">
        <v>4423</v>
      </c>
      <c r="S876" s="149" t="s">
        <v>4401</v>
      </c>
      <c r="T876" s="149" t="s">
        <v>4333</v>
      </c>
      <c r="U876" s="149" t="s">
        <v>267</v>
      </c>
      <c r="V876" s="149"/>
      <c r="W876" s="149"/>
      <c r="X876" s="149" t="s">
        <v>336</v>
      </c>
      <c r="Y876" s="149"/>
      <c r="Z876" s="149"/>
      <c r="AA876" s="149"/>
      <c r="AB876" s="149" t="s">
        <v>269</v>
      </c>
      <c r="AC876" s="149" t="s">
        <v>270</v>
      </c>
      <c r="AD876" s="149" t="s">
        <v>4333</v>
      </c>
      <c r="AE876" s="149" t="s">
        <v>271</v>
      </c>
      <c r="AF876" s="149"/>
      <c r="AG876" s="149" t="s">
        <v>1098</v>
      </c>
      <c r="AH876" s="149" t="s">
        <v>273</v>
      </c>
      <c r="AI876" s="158">
        <v>55</v>
      </c>
      <c r="AJ876" s="149"/>
      <c r="AK876" s="159" t="s">
        <v>274</v>
      </c>
      <c r="AL876" s="159" t="s">
        <v>274</v>
      </c>
      <c r="AM876" s="149" t="s">
        <v>274</v>
      </c>
      <c r="AN876" s="160">
        <v>4</v>
      </c>
      <c r="AO876" s="149"/>
      <c r="AP876" s="149" t="s">
        <v>274</v>
      </c>
      <c r="AQ876" s="149" t="s">
        <v>275</v>
      </c>
      <c r="AR876" s="158">
        <v>1</v>
      </c>
      <c r="AS876" s="149" t="s">
        <v>275</v>
      </c>
      <c r="AT876" s="149" t="s">
        <v>276</v>
      </c>
      <c r="AU876" s="161">
        <v>1</v>
      </c>
      <c r="AV876" s="159">
        <v>6460.17</v>
      </c>
      <c r="AW876" s="159">
        <v>258.41</v>
      </c>
      <c r="AX876" s="149" t="s">
        <v>274</v>
      </c>
      <c r="AY876" s="159">
        <v>64.6</v>
      </c>
      <c r="AZ876" s="159">
        <v>64.6</v>
      </c>
      <c r="BA876" s="159">
        <v>258.4</v>
      </c>
      <c r="BB876" s="159">
        <v>3553</v>
      </c>
      <c r="BC876" s="162" t="s">
        <v>274</v>
      </c>
      <c r="BD876" s="162">
        <v>0</v>
      </c>
      <c r="BE876" s="159">
        <v>2907.17</v>
      </c>
      <c r="BF876" s="159">
        <v>2907.17</v>
      </c>
      <c r="BG876" s="159">
        <v>6460.17</v>
      </c>
    </row>
    <row r="877" ht="28.05" customHeight="1" spans="1:59">
      <c r="A877" s="149"/>
      <c r="B877" s="149"/>
      <c r="C877" s="149"/>
      <c r="D877" s="149" t="s">
        <v>3726</v>
      </c>
      <c r="E877" s="340" t="s">
        <v>4424</v>
      </c>
      <c r="F877" s="149" t="s">
        <v>3726</v>
      </c>
      <c r="G877" s="149" t="s">
        <v>4425</v>
      </c>
      <c r="H877" s="149" t="s">
        <v>4413</v>
      </c>
      <c r="I877" s="149" t="s">
        <v>4426</v>
      </c>
      <c r="J877" s="149" t="s">
        <v>4427</v>
      </c>
      <c r="K877" s="149"/>
      <c r="L877" s="149" t="s">
        <v>262</v>
      </c>
      <c r="M877" s="149"/>
      <c r="N877" s="149" t="s">
        <v>263</v>
      </c>
      <c r="O877" s="149" t="s">
        <v>214</v>
      </c>
      <c r="P877" s="149" t="s">
        <v>53</v>
      </c>
      <c r="Q877" s="149"/>
      <c r="R877" s="149" t="s">
        <v>2521</v>
      </c>
      <c r="S877" s="149" t="s">
        <v>167</v>
      </c>
      <c r="T877" s="149" t="s">
        <v>4407</v>
      </c>
      <c r="U877" s="149" t="s">
        <v>267</v>
      </c>
      <c r="V877" s="149"/>
      <c r="W877" s="149"/>
      <c r="X877" s="149" t="s">
        <v>336</v>
      </c>
      <c r="Y877" s="149"/>
      <c r="Z877" s="149"/>
      <c r="AA877" s="149"/>
      <c r="AB877" s="149" t="s">
        <v>269</v>
      </c>
      <c r="AC877" s="149" t="s">
        <v>270</v>
      </c>
      <c r="AD877" s="149" t="s">
        <v>4407</v>
      </c>
      <c r="AE877" s="149" t="s">
        <v>271</v>
      </c>
      <c r="AF877" s="149"/>
      <c r="AG877" s="149" t="s">
        <v>1098</v>
      </c>
      <c r="AH877" s="149" t="s">
        <v>273</v>
      </c>
      <c r="AI877" s="158">
        <v>55</v>
      </c>
      <c r="AJ877" s="149"/>
      <c r="AK877" s="159" t="s">
        <v>274</v>
      </c>
      <c r="AL877" s="159" t="s">
        <v>274</v>
      </c>
      <c r="AM877" s="149" t="s">
        <v>274</v>
      </c>
      <c r="AN877" s="160">
        <v>4</v>
      </c>
      <c r="AO877" s="149"/>
      <c r="AP877" s="149" t="s">
        <v>274</v>
      </c>
      <c r="AQ877" s="149" t="s">
        <v>275</v>
      </c>
      <c r="AR877" s="158">
        <v>1</v>
      </c>
      <c r="AS877" s="149" t="s">
        <v>275</v>
      </c>
      <c r="AT877" s="149" t="s">
        <v>276</v>
      </c>
      <c r="AU877" s="161">
        <v>1</v>
      </c>
      <c r="AV877" s="159">
        <v>9292.03</v>
      </c>
      <c r="AW877" s="159">
        <v>371.68</v>
      </c>
      <c r="AX877" s="149" t="s">
        <v>274</v>
      </c>
      <c r="AY877" s="159">
        <v>92.92</v>
      </c>
      <c r="AZ877" s="159">
        <v>92.92</v>
      </c>
      <c r="BA877" s="159">
        <v>371.68</v>
      </c>
      <c r="BB877" s="159">
        <v>5110.6</v>
      </c>
      <c r="BC877" s="162" t="s">
        <v>274</v>
      </c>
      <c r="BD877" s="162">
        <v>0</v>
      </c>
      <c r="BE877" s="159">
        <v>4181.43</v>
      </c>
      <c r="BF877" s="159">
        <v>4181.43</v>
      </c>
      <c r="BG877" s="159">
        <v>9292.03</v>
      </c>
    </row>
    <row r="878" ht="28.05" customHeight="1" spans="1:59">
      <c r="A878" s="149"/>
      <c r="B878" s="149"/>
      <c r="C878" s="149"/>
      <c r="D878" s="149" t="s">
        <v>3726</v>
      </c>
      <c r="E878" s="340" t="s">
        <v>4428</v>
      </c>
      <c r="F878" s="149" t="s">
        <v>3726</v>
      </c>
      <c r="G878" s="149" t="s">
        <v>4429</v>
      </c>
      <c r="H878" s="149" t="s">
        <v>4413</v>
      </c>
      <c r="I878" s="149" t="s">
        <v>4426</v>
      </c>
      <c r="J878" s="149" t="s">
        <v>4430</v>
      </c>
      <c r="K878" s="149"/>
      <c r="L878" s="149" t="s">
        <v>262</v>
      </c>
      <c r="M878" s="149"/>
      <c r="N878" s="149" t="s">
        <v>263</v>
      </c>
      <c r="O878" s="149" t="s">
        <v>214</v>
      </c>
      <c r="P878" s="149" t="s">
        <v>53</v>
      </c>
      <c r="Q878" s="149"/>
      <c r="R878" s="149" t="s">
        <v>2521</v>
      </c>
      <c r="S878" s="149" t="s">
        <v>167</v>
      </c>
      <c r="T878" s="149" t="s">
        <v>4407</v>
      </c>
      <c r="U878" s="149" t="s">
        <v>267</v>
      </c>
      <c r="V878" s="149"/>
      <c r="W878" s="149"/>
      <c r="X878" s="149" t="s">
        <v>336</v>
      </c>
      <c r="Y878" s="149"/>
      <c r="Z878" s="149"/>
      <c r="AA878" s="149"/>
      <c r="AB878" s="149" t="s">
        <v>269</v>
      </c>
      <c r="AC878" s="149" t="s">
        <v>270</v>
      </c>
      <c r="AD878" s="149" t="s">
        <v>4407</v>
      </c>
      <c r="AE878" s="149" t="s">
        <v>271</v>
      </c>
      <c r="AF878" s="149"/>
      <c r="AG878" s="149" t="s">
        <v>1098</v>
      </c>
      <c r="AH878" s="149" t="s">
        <v>273</v>
      </c>
      <c r="AI878" s="158">
        <v>55</v>
      </c>
      <c r="AJ878" s="149"/>
      <c r="AK878" s="159" t="s">
        <v>274</v>
      </c>
      <c r="AL878" s="159" t="s">
        <v>274</v>
      </c>
      <c r="AM878" s="149" t="s">
        <v>274</v>
      </c>
      <c r="AN878" s="160">
        <v>4</v>
      </c>
      <c r="AO878" s="149"/>
      <c r="AP878" s="149" t="s">
        <v>274</v>
      </c>
      <c r="AQ878" s="149" t="s">
        <v>275</v>
      </c>
      <c r="AR878" s="158">
        <v>1</v>
      </c>
      <c r="AS878" s="149" t="s">
        <v>275</v>
      </c>
      <c r="AT878" s="149" t="s">
        <v>276</v>
      </c>
      <c r="AU878" s="161">
        <v>1</v>
      </c>
      <c r="AV878" s="159">
        <v>9292.04</v>
      </c>
      <c r="AW878" s="159">
        <v>371.68</v>
      </c>
      <c r="AX878" s="149" t="s">
        <v>274</v>
      </c>
      <c r="AY878" s="159">
        <v>92.92</v>
      </c>
      <c r="AZ878" s="159">
        <v>92.92</v>
      </c>
      <c r="BA878" s="159">
        <v>371.68</v>
      </c>
      <c r="BB878" s="159">
        <v>5110.6</v>
      </c>
      <c r="BC878" s="162" t="s">
        <v>274</v>
      </c>
      <c r="BD878" s="162">
        <v>0</v>
      </c>
      <c r="BE878" s="159">
        <v>4181.44</v>
      </c>
      <c r="BF878" s="159">
        <v>4181.44</v>
      </c>
      <c r="BG878" s="159">
        <v>9292.04</v>
      </c>
    </row>
    <row r="879" ht="28.05" customHeight="1" spans="1:59">
      <c r="A879" s="149"/>
      <c r="B879" s="149"/>
      <c r="C879" s="149"/>
      <c r="D879" s="149" t="s">
        <v>3726</v>
      </c>
      <c r="E879" s="340" t="s">
        <v>4431</v>
      </c>
      <c r="F879" s="149" t="s">
        <v>3726</v>
      </c>
      <c r="G879" s="149" t="s">
        <v>4432</v>
      </c>
      <c r="H879" s="149" t="s">
        <v>4433</v>
      </c>
      <c r="I879" s="149" t="s">
        <v>4434</v>
      </c>
      <c r="J879" s="149" t="s">
        <v>4435</v>
      </c>
      <c r="K879" s="149"/>
      <c r="L879" s="149" t="s">
        <v>262</v>
      </c>
      <c r="M879" s="149"/>
      <c r="N879" s="149" t="s">
        <v>263</v>
      </c>
      <c r="O879" s="149" t="s">
        <v>214</v>
      </c>
      <c r="P879" s="149" t="s">
        <v>53</v>
      </c>
      <c r="Q879" s="149"/>
      <c r="R879" s="149" t="s">
        <v>3921</v>
      </c>
      <c r="S879" s="149" t="s">
        <v>4436</v>
      </c>
      <c r="T879" s="149" t="s">
        <v>4437</v>
      </c>
      <c r="U879" s="149" t="s">
        <v>267</v>
      </c>
      <c r="V879" s="149"/>
      <c r="W879" s="149"/>
      <c r="X879" s="149" t="s">
        <v>336</v>
      </c>
      <c r="Y879" s="149"/>
      <c r="Z879" s="149"/>
      <c r="AA879" s="149"/>
      <c r="AB879" s="149" t="s">
        <v>269</v>
      </c>
      <c r="AC879" s="149" t="s">
        <v>270</v>
      </c>
      <c r="AD879" s="149" t="s">
        <v>4437</v>
      </c>
      <c r="AE879" s="149" t="s">
        <v>271</v>
      </c>
      <c r="AF879" s="149"/>
      <c r="AG879" s="149" t="s">
        <v>1098</v>
      </c>
      <c r="AH879" s="149" t="s">
        <v>273</v>
      </c>
      <c r="AI879" s="158">
        <v>55</v>
      </c>
      <c r="AJ879" s="149"/>
      <c r="AK879" s="159" t="s">
        <v>274</v>
      </c>
      <c r="AL879" s="159" t="s">
        <v>274</v>
      </c>
      <c r="AM879" s="149" t="s">
        <v>274</v>
      </c>
      <c r="AN879" s="160">
        <v>4</v>
      </c>
      <c r="AO879" s="149"/>
      <c r="AP879" s="149" t="s">
        <v>274</v>
      </c>
      <c r="AQ879" s="149" t="s">
        <v>275</v>
      </c>
      <c r="AR879" s="158">
        <v>1</v>
      </c>
      <c r="AS879" s="149" t="s">
        <v>275</v>
      </c>
      <c r="AT879" s="149" t="s">
        <v>276</v>
      </c>
      <c r="AU879" s="161">
        <v>1</v>
      </c>
      <c r="AV879" s="159">
        <v>5893.81</v>
      </c>
      <c r="AW879" s="159">
        <v>235.75</v>
      </c>
      <c r="AX879" s="149" t="s">
        <v>274</v>
      </c>
      <c r="AY879" s="159">
        <v>58.94</v>
      </c>
      <c r="AZ879" s="159">
        <v>58.94</v>
      </c>
      <c r="BA879" s="159">
        <v>235.76</v>
      </c>
      <c r="BB879" s="159">
        <v>3241.7</v>
      </c>
      <c r="BC879" s="162" t="s">
        <v>274</v>
      </c>
      <c r="BD879" s="162">
        <v>0</v>
      </c>
      <c r="BE879" s="159">
        <v>2652.11</v>
      </c>
      <c r="BF879" s="159">
        <v>2652.11</v>
      </c>
      <c r="BG879" s="159">
        <v>5893.81</v>
      </c>
    </row>
    <row r="880" ht="28.05" customHeight="1" spans="1:59">
      <c r="A880" s="149"/>
      <c r="B880" s="149"/>
      <c r="C880" s="149"/>
      <c r="D880" s="149" t="s">
        <v>3726</v>
      </c>
      <c r="E880" s="340" t="s">
        <v>4438</v>
      </c>
      <c r="F880" s="149" t="s">
        <v>3726</v>
      </c>
      <c r="G880" s="149" t="s">
        <v>4439</v>
      </c>
      <c r="H880" s="149" t="s">
        <v>4440</v>
      </c>
      <c r="I880" s="149" t="s">
        <v>4441</v>
      </c>
      <c r="J880" s="149" t="s">
        <v>4442</v>
      </c>
      <c r="K880" s="149"/>
      <c r="L880" s="149" t="s">
        <v>287</v>
      </c>
      <c r="M880" s="149"/>
      <c r="N880" s="149" t="s">
        <v>263</v>
      </c>
      <c r="O880" s="149" t="s">
        <v>214</v>
      </c>
      <c r="P880" s="149" t="s">
        <v>53</v>
      </c>
      <c r="Q880" s="149"/>
      <c r="R880" s="149" t="s">
        <v>333</v>
      </c>
      <c r="S880" s="149" t="s">
        <v>289</v>
      </c>
      <c r="T880" s="149" t="s">
        <v>529</v>
      </c>
      <c r="U880" s="149" t="s">
        <v>267</v>
      </c>
      <c r="V880" s="149"/>
      <c r="W880" s="149"/>
      <c r="X880" s="149" t="s">
        <v>336</v>
      </c>
      <c r="Y880" s="149"/>
      <c r="Z880" s="149"/>
      <c r="AA880" s="149"/>
      <c r="AB880" s="149" t="s">
        <v>269</v>
      </c>
      <c r="AC880" s="149" t="s">
        <v>318</v>
      </c>
      <c r="AD880" s="149" t="s">
        <v>529</v>
      </c>
      <c r="AE880" s="149" t="s">
        <v>271</v>
      </c>
      <c r="AF880" s="149"/>
      <c r="AG880" s="149" t="s">
        <v>1098</v>
      </c>
      <c r="AH880" s="149" t="s">
        <v>273</v>
      </c>
      <c r="AI880" s="158">
        <v>0</v>
      </c>
      <c r="AJ880" s="149"/>
      <c r="AK880" s="159" t="s">
        <v>274</v>
      </c>
      <c r="AL880" s="159" t="s">
        <v>274</v>
      </c>
      <c r="AM880" s="149" t="s">
        <v>274</v>
      </c>
      <c r="AN880" s="160">
        <v>0</v>
      </c>
      <c r="AO880" s="149"/>
      <c r="AP880" s="149" t="s">
        <v>274</v>
      </c>
      <c r="AQ880" s="149" t="s">
        <v>275</v>
      </c>
      <c r="AR880" s="158">
        <v>1</v>
      </c>
      <c r="AS880" s="149" t="s">
        <v>275</v>
      </c>
      <c r="AT880" s="149" t="s">
        <v>276</v>
      </c>
      <c r="AU880" s="161">
        <v>1</v>
      </c>
      <c r="AV880" s="159">
        <v>128800</v>
      </c>
      <c r="AW880" s="159">
        <v>0</v>
      </c>
      <c r="AX880" s="149" t="s">
        <v>274</v>
      </c>
      <c r="AY880" s="162">
        <v>0</v>
      </c>
      <c r="AZ880" s="162" t="s">
        <v>274</v>
      </c>
      <c r="BA880" s="162">
        <v>0</v>
      </c>
      <c r="BB880" s="159">
        <v>123648</v>
      </c>
      <c r="BC880" s="162" t="s">
        <v>274</v>
      </c>
      <c r="BD880" s="159">
        <v>5152</v>
      </c>
      <c r="BE880" s="159">
        <v>5152</v>
      </c>
      <c r="BF880" s="162">
        <v>0</v>
      </c>
      <c r="BG880" s="159">
        <v>128800</v>
      </c>
    </row>
    <row r="881" ht="28.05" customHeight="1" spans="1:59">
      <c r="A881" s="149"/>
      <c r="B881" s="149"/>
      <c r="C881" s="149"/>
      <c r="D881" s="149" t="s">
        <v>3726</v>
      </c>
      <c r="E881" s="340" t="s">
        <v>4443</v>
      </c>
      <c r="F881" s="149" t="s">
        <v>3726</v>
      </c>
      <c r="G881" s="149" t="s">
        <v>4444</v>
      </c>
      <c r="H881" s="149" t="s">
        <v>4433</v>
      </c>
      <c r="I881" s="149" t="s">
        <v>4445</v>
      </c>
      <c r="J881" s="149" t="s">
        <v>4446</v>
      </c>
      <c r="K881" s="149"/>
      <c r="L881" s="149" t="s">
        <v>262</v>
      </c>
      <c r="M881" s="149"/>
      <c r="N881" s="149" t="s">
        <v>263</v>
      </c>
      <c r="O881" s="149" t="s">
        <v>214</v>
      </c>
      <c r="P881" s="149" t="s">
        <v>53</v>
      </c>
      <c r="Q881" s="149"/>
      <c r="R881" s="149" t="s">
        <v>3921</v>
      </c>
      <c r="S881" s="149" t="s">
        <v>4436</v>
      </c>
      <c r="T881" s="149" t="s">
        <v>4437</v>
      </c>
      <c r="U881" s="149" t="s">
        <v>267</v>
      </c>
      <c r="V881" s="149"/>
      <c r="W881" s="149"/>
      <c r="X881" s="149" t="s">
        <v>336</v>
      </c>
      <c r="Y881" s="149"/>
      <c r="Z881" s="149"/>
      <c r="AA881" s="149"/>
      <c r="AB881" s="149" t="s">
        <v>269</v>
      </c>
      <c r="AC881" s="149" t="s">
        <v>270</v>
      </c>
      <c r="AD881" s="149" t="s">
        <v>4437</v>
      </c>
      <c r="AE881" s="149" t="s">
        <v>271</v>
      </c>
      <c r="AF881" s="149"/>
      <c r="AG881" s="149" t="s">
        <v>1098</v>
      </c>
      <c r="AH881" s="149" t="s">
        <v>273</v>
      </c>
      <c r="AI881" s="158">
        <v>55</v>
      </c>
      <c r="AJ881" s="149"/>
      <c r="AK881" s="159" t="s">
        <v>274</v>
      </c>
      <c r="AL881" s="159" t="s">
        <v>274</v>
      </c>
      <c r="AM881" s="149" t="s">
        <v>274</v>
      </c>
      <c r="AN881" s="160">
        <v>4</v>
      </c>
      <c r="AO881" s="149"/>
      <c r="AP881" s="149" t="s">
        <v>274</v>
      </c>
      <c r="AQ881" s="149" t="s">
        <v>275</v>
      </c>
      <c r="AR881" s="158">
        <v>1</v>
      </c>
      <c r="AS881" s="149" t="s">
        <v>275</v>
      </c>
      <c r="AT881" s="149" t="s">
        <v>276</v>
      </c>
      <c r="AU881" s="161">
        <v>1</v>
      </c>
      <c r="AV881" s="159">
        <v>2707.96</v>
      </c>
      <c r="AW881" s="159">
        <v>108.32</v>
      </c>
      <c r="AX881" s="149" t="s">
        <v>274</v>
      </c>
      <c r="AY881" s="159">
        <v>27.08</v>
      </c>
      <c r="AZ881" s="159">
        <v>27.08</v>
      </c>
      <c r="BA881" s="159">
        <v>108.32</v>
      </c>
      <c r="BB881" s="159">
        <v>1489.4</v>
      </c>
      <c r="BC881" s="162" t="s">
        <v>274</v>
      </c>
      <c r="BD881" s="162">
        <v>0</v>
      </c>
      <c r="BE881" s="159">
        <v>1218.56</v>
      </c>
      <c r="BF881" s="159">
        <v>1218.56</v>
      </c>
      <c r="BG881" s="159">
        <v>2707.96</v>
      </c>
    </row>
    <row r="882" ht="28.05" customHeight="1" spans="1:59">
      <c r="A882" s="149"/>
      <c r="B882" s="149"/>
      <c r="C882" s="149"/>
      <c r="D882" s="149" t="s">
        <v>3726</v>
      </c>
      <c r="E882" s="340" t="s">
        <v>4447</v>
      </c>
      <c r="F882" s="149" t="s">
        <v>3726</v>
      </c>
      <c r="G882" s="149" t="s">
        <v>4448</v>
      </c>
      <c r="H882" s="149" t="s">
        <v>4433</v>
      </c>
      <c r="I882" s="149" t="s">
        <v>4449</v>
      </c>
      <c r="J882" s="149" t="s">
        <v>4450</v>
      </c>
      <c r="K882" s="149"/>
      <c r="L882" s="149" t="s">
        <v>262</v>
      </c>
      <c r="M882" s="149"/>
      <c r="N882" s="149" t="s">
        <v>263</v>
      </c>
      <c r="O882" s="149" t="s">
        <v>214</v>
      </c>
      <c r="P882" s="149" t="s">
        <v>53</v>
      </c>
      <c r="Q882" s="149"/>
      <c r="R882" s="149" t="s">
        <v>3921</v>
      </c>
      <c r="S882" s="149" t="s">
        <v>4436</v>
      </c>
      <c r="T882" s="149" t="s">
        <v>4437</v>
      </c>
      <c r="U882" s="149" t="s">
        <v>267</v>
      </c>
      <c r="V882" s="149"/>
      <c r="W882" s="149"/>
      <c r="X882" s="149" t="s">
        <v>336</v>
      </c>
      <c r="Y882" s="149"/>
      <c r="Z882" s="149"/>
      <c r="AA882" s="149"/>
      <c r="AB882" s="149" t="s">
        <v>269</v>
      </c>
      <c r="AC882" s="149" t="s">
        <v>270</v>
      </c>
      <c r="AD882" s="149" t="s">
        <v>4437</v>
      </c>
      <c r="AE882" s="149" t="s">
        <v>271</v>
      </c>
      <c r="AF882" s="149"/>
      <c r="AG882" s="149" t="s">
        <v>1098</v>
      </c>
      <c r="AH882" s="149" t="s">
        <v>273</v>
      </c>
      <c r="AI882" s="158">
        <v>55</v>
      </c>
      <c r="AJ882" s="149"/>
      <c r="AK882" s="159" t="s">
        <v>274</v>
      </c>
      <c r="AL882" s="159" t="s">
        <v>274</v>
      </c>
      <c r="AM882" s="149" t="s">
        <v>274</v>
      </c>
      <c r="AN882" s="160">
        <v>4</v>
      </c>
      <c r="AO882" s="149"/>
      <c r="AP882" s="149" t="s">
        <v>274</v>
      </c>
      <c r="AQ882" s="149" t="s">
        <v>275</v>
      </c>
      <c r="AR882" s="158">
        <v>1</v>
      </c>
      <c r="AS882" s="149" t="s">
        <v>275</v>
      </c>
      <c r="AT882" s="149" t="s">
        <v>276</v>
      </c>
      <c r="AU882" s="161">
        <v>1</v>
      </c>
      <c r="AV882" s="159">
        <v>2070.8</v>
      </c>
      <c r="AW882" s="159">
        <v>82.83</v>
      </c>
      <c r="AX882" s="149" t="s">
        <v>274</v>
      </c>
      <c r="AY882" s="159">
        <v>20.71</v>
      </c>
      <c r="AZ882" s="159">
        <v>20.71</v>
      </c>
      <c r="BA882" s="159">
        <v>82.84</v>
      </c>
      <c r="BB882" s="159">
        <v>1139.05</v>
      </c>
      <c r="BC882" s="162" t="s">
        <v>274</v>
      </c>
      <c r="BD882" s="162">
        <v>0</v>
      </c>
      <c r="BE882" s="159">
        <v>931.75</v>
      </c>
      <c r="BF882" s="159">
        <v>931.75</v>
      </c>
      <c r="BG882" s="159">
        <v>2070.8</v>
      </c>
    </row>
    <row r="883" ht="28.05" customHeight="1" spans="1:59">
      <c r="A883" s="149"/>
      <c r="B883" s="149"/>
      <c r="C883" s="149"/>
      <c r="D883" s="149" t="s">
        <v>3726</v>
      </c>
      <c r="E883" s="340" t="s">
        <v>4451</v>
      </c>
      <c r="F883" s="149" t="s">
        <v>3726</v>
      </c>
      <c r="G883" s="149" t="s">
        <v>4452</v>
      </c>
      <c r="H883" s="149" t="s">
        <v>4453</v>
      </c>
      <c r="I883" s="149" t="s">
        <v>4454</v>
      </c>
      <c r="J883" s="149" t="s">
        <v>4455</v>
      </c>
      <c r="K883" s="149"/>
      <c r="L883" s="149" t="s">
        <v>262</v>
      </c>
      <c r="M883" s="149"/>
      <c r="N883" s="149" t="s">
        <v>263</v>
      </c>
      <c r="O883" s="149" t="s">
        <v>214</v>
      </c>
      <c r="P883" s="149" t="s">
        <v>53</v>
      </c>
      <c r="Q883" s="149"/>
      <c r="R883" s="149" t="s">
        <v>3921</v>
      </c>
      <c r="S883" s="149" t="s">
        <v>4456</v>
      </c>
      <c r="T883" s="149" t="s">
        <v>4437</v>
      </c>
      <c r="U883" s="149" t="s">
        <v>267</v>
      </c>
      <c r="V883" s="149"/>
      <c r="W883" s="149"/>
      <c r="X883" s="149" t="s">
        <v>336</v>
      </c>
      <c r="Y883" s="149"/>
      <c r="Z883" s="149"/>
      <c r="AA883" s="149"/>
      <c r="AB883" s="149" t="s">
        <v>269</v>
      </c>
      <c r="AC883" s="149" t="s">
        <v>270</v>
      </c>
      <c r="AD883" s="149" t="s">
        <v>4437</v>
      </c>
      <c r="AE883" s="149" t="s">
        <v>271</v>
      </c>
      <c r="AF883" s="149"/>
      <c r="AG883" s="149" t="s">
        <v>1098</v>
      </c>
      <c r="AH883" s="149" t="s">
        <v>273</v>
      </c>
      <c r="AI883" s="158">
        <v>55</v>
      </c>
      <c r="AJ883" s="149"/>
      <c r="AK883" s="159" t="s">
        <v>274</v>
      </c>
      <c r="AL883" s="159" t="s">
        <v>274</v>
      </c>
      <c r="AM883" s="149" t="s">
        <v>274</v>
      </c>
      <c r="AN883" s="160">
        <v>4</v>
      </c>
      <c r="AO883" s="149"/>
      <c r="AP883" s="149" t="s">
        <v>274</v>
      </c>
      <c r="AQ883" s="149" t="s">
        <v>275</v>
      </c>
      <c r="AR883" s="158">
        <v>1</v>
      </c>
      <c r="AS883" s="149" t="s">
        <v>275</v>
      </c>
      <c r="AT883" s="149" t="s">
        <v>276</v>
      </c>
      <c r="AU883" s="161">
        <v>1</v>
      </c>
      <c r="AV883" s="159">
        <v>5752.22</v>
      </c>
      <c r="AW883" s="159">
        <v>230.09</v>
      </c>
      <c r="AX883" s="149" t="s">
        <v>274</v>
      </c>
      <c r="AY883" s="159">
        <v>57.53</v>
      </c>
      <c r="AZ883" s="159">
        <v>57.53</v>
      </c>
      <c r="BA883" s="159">
        <v>230.09</v>
      </c>
      <c r="BB883" s="159">
        <v>3163.61</v>
      </c>
      <c r="BC883" s="162" t="s">
        <v>274</v>
      </c>
      <c r="BD883" s="162">
        <v>0</v>
      </c>
      <c r="BE883" s="159">
        <v>2588.61</v>
      </c>
      <c r="BF883" s="159">
        <v>2588.61</v>
      </c>
      <c r="BG883" s="159">
        <v>5752.22</v>
      </c>
    </row>
    <row r="884" ht="28.05" customHeight="1" spans="1:59">
      <c r="A884" s="149"/>
      <c r="B884" s="149"/>
      <c r="C884" s="149"/>
      <c r="D884" s="149" t="s">
        <v>3726</v>
      </c>
      <c r="E884" s="340" t="s">
        <v>4457</v>
      </c>
      <c r="F884" s="149" t="s">
        <v>3726</v>
      </c>
      <c r="G884" s="149" t="s">
        <v>4458</v>
      </c>
      <c r="H884" s="149" t="s">
        <v>4453</v>
      </c>
      <c r="I884" s="149" t="s">
        <v>4454</v>
      </c>
      <c r="J884" s="149" t="s">
        <v>4459</v>
      </c>
      <c r="K884" s="149"/>
      <c r="L884" s="149" t="s">
        <v>262</v>
      </c>
      <c r="M884" s="149"/>
      <c r="N884" s="149" t="s">
        <v>263</v>
      </c>
      <c r="O884" s="149" t="s">
        <v>214</v>
      </c>
      <c r="P884" s="149" t="s">
        <v>53</v>
      </c>
      <c r="Q884" s="149"/>
      <c r="R884" s="149" t="s">
        <v>3952</v>
      </c>
      <c r="S884" s="149" t="s">
        <v>4456</v>
      </c>
      <c r="T884" s="149" t="s">
        <v>4437</v>
      </c>
      <c r="U884" s="149" t="s">
        <v>267</v>
      </c>
      <c r="V884" s="149"/>
      <c r="W884" s="149"/>
      <c r="X884" s="149" t="s">
        <v>336</v>
      </c>
      <c r="Y884" s="149"/>
      <c r="Z884" s="149"/>
      <c r="AA884" s="149"/>
      <c r="AB884" s="149" t="s">
        <v>269</v>
      </c>
      <c r="AC884" s="149" t="s">
        <v>270</v>
      </c>
      <c r="AD884" s="149" t="s">
        <v>4437</v>
      </c>
      <c r="AE884" s="149" t="s">
        <v>271</v>
      </c>
      <c r="AF884" s="149"/>
      <c r="AG884" s="149" t="s">
        <v>1098</v>
      </c>
      <c r="AH884" s="149" t="s">
        <v>273</v>
      </c>
      <c r="AI884" s="158">
        <v>55</v>
      </c>
      <c r="AJ884" s="149"/>
      <c r="AK884" s="159" t="s">
        <v>274</v>
      </c>
      <c r="AL884" s="159" t="s">
        <v>274</v>
      </c>
      <c r="AM884" s="149" t="s">
        <v>274</v>
      </c>
      <c r="AN884" s="160">
        <v>4</v>
      </c>
      <c r="AO884" s="149"/>
      <c r="AP884" s="149" t="s">
        <v>274</v>
      </c>
      <c r="AQ884" s="149" t="s">
        <v>275</v>
      </c>
      <c r="AR884" s="158">
        <v>1</v>
      </c>
      <c r="AS884" s="149" t="s">
        <v>275</v>
      </c>
      <c r="AT884" s="149" t="s">
        <v>276</v>
      </c>
      <c r="AU884" s="161">
        <v>1</v>
      </c>
      <c r="AV884" s="159">
        <v>5752.21</v>
      </c>
      <c r="AW884" s="159">
        <v>230.09</v>
      </c>
      <c r="AX884" s="149" t="s">
        <v>274</v>
      </c>
      <c r="AY884" s="159">
        <v>57.52</v>
      </c>
      <c r="AZ884" s="159">
        <v>57.52</v>
      </c>
      <c r="BA884" s="159">
        <v>230.08</v>
      </c>
      <c r="BB884" s="159">
        <v>3163.6</v>
      </c>
      <c r="BC884" s="162" t="s">
        <v>274</v>
      </c>
      <c r="BD884" s="162">
        <v>0</v>
      </c>
      <c r="BE884" s="159">
        <v>2588.61</v>
      </c>
      <c r="BF884" s="159">
        <v>2588.61</v>
      </c>
      <c r="BG884" s="159">
        <v>5752.21</v>
      </c>
    </row>
    <row r="885" ht="28.05" customHeight="1" spans="1:59">
      <c r="A885" s="149"/>
      <c r="B885" s="149"/>
      <c r="C885" s="149"/>
      <c r="D885" s="149" t="s">
        <v>3726</v>
      </c>
      <c r="E885" s="340" t="s">
        <v>4460</v>
      </c>
      <c r="F885" s="149" t="s">
        <v>3726</v>
      </c>
      <c r="G885" s="149" t="s">
        <v>4461</v>
      </c>
      <c r="H885" s="149" t="s">
        <v>4453</v>
      </c>
      <c r="I885" s="149" t="s">
        <v>4454</v>
      </c>
      <c r="J885" s="149" t="s">
        <v>4462</v>
      </c>
      <c r="K885" s="149"/>
      <c r="L885" s="149" t="s">
        <v>262</v>
      </c>
      <c r="M885" s="149"/>
      <c r="N885" s="149" t="s">
        <v>263</v>
      </c>
      <c r="O885" s="149" t="s">
        <v>214</v>
      </c>
      <c r="P885" s="149" t="s">
        <v>53</v>
      </c>
      <c r="Q885" s="149"/>
      <c r="R885" s="149" t="s">
        <v>2521</v>
      </c>
      <c r="S885" s="149" t="s">
        <v>4456</v>
      </c>
      <c r="T885" s="149" t="s">
        <v>4437</v>
      </c>
      <c r="U885" s="149" t="s">
        <v>267</v>
      </c>
      <c r="V885" s="149"/>
      <c r="W885" s="149"/>
      <c r="X885" s="149" t="s">
        <v>336</v>
      </c>
      <c r="Y885" s="149"/>
      <c r="Z885" s="149"/>
      <c r="AA885" s="149"/>
      <c r="AB885" s="149" t="s">
        <v>269</v>
      </c>
      <c r="AC885" s="149" t="s">
        <v>270</v>
      </c>
      <c r="AD885" s="149" t="s">
        <v>4437</v>
      </c>
      <c r="AE885" s="149" t="s">
        <v>271</v>
      </c>
      <c r="AF885" s="149"/>
      <c r="AG885" s="149" t="s">
        <v>1098</v>
      </c>
      <c r="AH885" s="149" t="s">
        <v>273</v>
      </c>
      <c r="AI885" s="158">
        <v>55</v>
      </c>
      <c r="AJ885" s="149"/>
      <c r="AK885" s="159" t="s">
        <v>274</v>
      </c>
      <c r="AL885" s="159" t="s">
        <v>274</v>
      </c>
      <c r="AM885" s="149" t="s">
        <v>274</v>
      </c>
      <c r="AN885" s="160">
        <v>4</v>
      </c>
      <c r="AO885" s="149"/>
      <c r="AP885" s="149" t="s">
        <v>274</v>
      </c>
      <c r="AQ885" s="149" t="s">
        <v>275</v>
      </c>
      <c r="AR885" s="158">
        <v>1</v>
      </c>
      <c r="AS885" s="149" t="s">
        <v>275</v>
      </c>
      <c r="AT885" s="149" t="s">
        <v>276</v>
      </c>
      <c r="AU885" s="161">
        <v>1</v>
      </c>
      <c r="AV885" s="159">
        <v>5752.21</v>
      </c>
      <c r="AW885" s="159">
        <v>230.09</v>
      </c>
      <c r="AX885" s="149" t="s">
        <v>274</v>
      </c>
      <c r="AY885" s="159">
        <v>57.52</v>
      </c>
      <c r="AZ885" s="159">
        <v>57.52</v>
      </c>
      <c r="BA885" s="159">
        <v>230.08</v>
      </c>
      <c r="BB885" s="159">
        <v>3163.6</v>
      </c>
      <c r="BC885" s="162" t="s">
        <v>274</v>
      </c>
      <c r="BD885" s="162">
        <v>0</v>
      </c>
      <c r="BE885" s="159">
        <v>2588.61</v>
      </c>
      <c r="BF885" s="159">
        <v>2588.61</v>
      </c>
      <c r="BG885" s="159">
        <v>5752.21</v>
      </c>
    </row>
    <row r="886" ht="28.05" customHeight="1" spans="1:59">
      <c r="A886" s="149"/>
      <c r="B886" s="149"/>
      <c r="C886" s="149"/>
      <c r="D886" s="149" t="s">
        <v>3726</v>
      </c>
      <c r="E886" s="340" t="s">
        <v>4463</v>
      </c>
      <c r="F886" s="149" t="s">
        <v>3726</v>
      </c>
      <c r="G886" s="149" t="s">
        <v>4464</v>
      </c>
      <c r="H886" s="149" t="s">
        <v>4453</v>
      </c>
      <c r="I886" s="149" t="s">
        <v>4454</v>
      </c>
      <c r="J886" s="149" t="s">
        <v>4465</v>
      </c>
      <c r="K886" s="149"/>
      <c r="L886" s="149" t="s">
        <v>262</v>
      </c>
      <c r="M886" s="149"/>
      <c r="N886" s="149" t="s">
        <v>263</v>
      </c>
      <c r="O886" s="149" t="s">
        <v>214</v>
      </c>
      <c r="P886" s="149" t="s">
        <v>53</v>
      </c>
      <c r="Q886" s="149"/>
      <c r="R886" s="149" t="s">
        <v>2512</v>
      </c>
      <c r="S886" s="149" t="s">
        <v>4456</v>
      </c>
      <c r="T886" s="149" t="s">
        <v>4437</v>
      </c>
      <c r="U886" s="149" t="s">
        <v>267</v>
      </c>
      <c r="V886" s="149"/>
      <c r="W886" s="149"/>
      <c r="X886" s="149" t="s">
        <v>336</v>
      </c>
      <c r="Y886" s="149"/>
      <c r="Z886" s="149"/>
      <c r="AA886" s="149"/>
      <c r="AB886" s="149" t="s">
        <v>269</v>
      </c>
      <c r="AC886" s="149" t="s">
        <v>270</v>
      </c>
      <c r="AD886" s="149" t="s">
        <v>4437</v>
      </c>
      <c r="AE886" s="149" t="s">
        <v>271</v>
      </c>
      <c r="AF886" s="149"/>
      <c r="AG886" s="149" t="s">
        <v>1098</v>
      </c>
      <c r="AH886" s="149" t="s">
        <v>273</v>
      </c>
      <c r="AI886" s="158">
        <v>55</v>
      </c>
      <c r="AJ886" s="149"/>
      <c r="AK886" s="159" t="s">
        <v>274</v>
      </c>
      <c r="AL886" s="159" t="s">
        <v>274</v>
      </c>
      <c r="AM886" s="149" t="s">
        <v>274</v>
      </c>
      <c r="AN886" s="160">
        <v>4</v>
      </c>
      <c r="AO886" s="149"/>
      <c r="AP886" s="149" t="s">
        <v>274</v>
      </c>
      <c r="AQ886" s="149" t="s">
        <v>275</v>
      </c>
      <c r="AR886" s="158">
        <v>1</v>
      </c>
      <c r="AS886" s="149" t="s">
        <v>275</v>
      </c>
      <c r="AT886" s="149" t="s">
        <v>276</v>
      </c>
      <c r="AU886" s="161">
        <v>1</v>
      </c>
      <c r="AV886" s="159">
        <v>5752.21</v>
      </c>
      <c r="AW886" s="159">
        <v>230.09</v>
      </c>
      <c r="AX886" s="149" t="s">
        <v>274</v>
      </c>
      <c r="AY886" s="159">
        <v>57.52</v>
      </c>
      <c r="AZ886" s="159">
        <v>57.52</v>
      </c>
      <c r="BA886" s="159">
        <v>230.08</v>
      </c>
      <c r="BB886" s="159">
        <v>3163.6</v>
      </c>
      <c r="BC886" s="162" t="s">
        <v>274</v>
      </c>
      <c r="BD886" s="162">
        <v>0</v>
      </c>
      <c r="BE886" s="159">
        <v>2588.61</v>
      </c>
      <c r="BF886" s="159">
        <v>2588.61</v>
      </c>
      <c r="BG886" s="159">
        <v>5752.21</v>
      </c>
    </row>
    <row r="887" ht="28.05" customHeight="1" spans="1:59">
      <c r="A887" s="149"/>
      <c r="B887" s="149"/>
      <c r="C887" s="149"/>
      <c r="D887" s="149" t="s">
        <v>3726</v>
      </c>
      <c r="E887" s="340" t="s">
        <v>4466</v>
      </c>
      <c r="F887" s="149" t="s">
        <v>3726</v>
      </c>
      <c r="G887" s="149" t="s">
        <v>4467</v>
      </c>
      <c r="H887" s="149" t="s">
        <v>4468</v>
      </c>
      <c r="I887" s="149" t="s">
        <v>4469</v>
      </c>
      <c r="J887" s="149" t="s">
        <v>4470</v>
      </c>
      <c r="K887" s="149"/>
      <c r="L887" s="149" t="s">
        <v>262</v>
      </c>
      <c r="M887" s="149"/>
      <c r="N887" s="149" t="s">
        <v>263</v>
      </c>
      <c r="O887" s="149" t="s">
        <v>214</v>
      </c>
      <c r="P887" s="149" t="s">
        <v>53</v>
      </c>
      <c r="Q887" s="149"/>
      <c r="R887" s="149" t="s">
        <v>4471</v>
      </c>
      <c r="S887" s="149" t="s">
        <v>4472</v>
      </c>
      <c r="T887" s="149" t="s">
        <v>4473</v>
      </c>
      <c r="U887" s="149" t="s">
        <v>267</v>
      </c>
      <c r="V887" s="149"/>
      <c r="W887" s="149"/>
      <c r="X887" s="149" t="s">
        <v>336</v>
      </c>
      <c r="Y887" s="149"/>
      <c r="Z887" s="149"/>
      <c r="AA887" s="149"/>
      <c r="AB887" s="149" t="s">
        <v>269</v>
      </c>
      <c r="AC887" s="149" t="s">
        <v>270</v>
      </c>
      <c r="AD887" s="149" t="s">
        <v>4473</v>
      </c>
      <c r="AE887" s="149" t="s">
        <v>271</v>
      </c>
      <c r="AF887" s="149"/>
      <c r="AG887" s="149" t="s">
        <v>1098</v>
      </c>
      <c r="AH887" s="149" t="s">
        <v>273</v>
      </c>
      <c r="AI887" s="158">
        <v>55</v>
      </c>
      <c r="AJ887" s="149"/>
      <c r="AK887" s="159" t="s">
        <v>274</v>
      </c>
      <c r="AL887" s="159" t="s">
        <v>274</v>
      </c>
      <c r="AM887" s="149" t="s">
        <v>274</v>
      </c>
      <c r="AN887" s="160">
        <v>4</v>
      </c>
      <c r="AO887" s="149"/>
      <c r="AP887" s="149" t="s">
        <v>274</v>
      </c>
      <c r="AQ887" s="149" t="s">
        <v>275</v>
      </c>
      <c r="AR887" s="158">
        <v>1</v>
      </c>
      <c r="AS887" s="149" t="s">
        <v>275</v>
      </c>
      <c r="AT887" s="149" t="s">
        <v>276</v>
      </c>
      <c r="AU887" s="161">
        <v>1</v>
      </c>
      <c r="AV887" s="159">
        <v>21946.9</v>
      </c>
      <c r="AW887" s="159">
        <v>877.88</v>
      </c>
      <c r="AX887" s="149" t="s">
        <v>274</v>
      </c>
      <c r="AY887" s="159">
        <v>219.47</v>
      </c>
      <c r="AZ887" s="159">
        <v>219.47</v>
      </c>
      <c r="BA887" s="159">
        <v>877.88</v>
      </c>
      <c r="BB887" s="159">
        <v>12070.85</v>
      </c>
      <c r="BC887" s="162" t="s">
        <v>274</v>
      </c>
      <c r="BD887" s="162">
        <v>0</v>
      </c>
      <c r="BE887" s="159">
        <v>9876.05</v>
      </c>
      <c r="BF887" s="159">
        <v>9876.05</v>
      </c>
      <c r="BG887" s="159">
        <v>21946.9</v>
      </c>
    </row>
    <row r="888" ht="28.05" customHeight="1" spans="1:59">
      <c r="A888" s="149"/>
      <c r="B888" s="149"/>
      <c r="C888" s="149"/>
      <c r="D888" s="149" t="s">
        <v>3726</v>
      </c>
      <c r="E888" s="340" t="s">
        <v>4474</v>
      </c>
      <c r="F888" s="149" t="s">
        <v>3726</v>
      </c>
      <c r="G888" s="149" t="s">
        <v>4475</v>
      </c>
      <c r="H888" s="149" t="s">
        <v>4476</v>
      </c>
      <c r="I888" s="149" t="s">
        <v>4477</v>
      </c>
      <c r="J888" s="149" t="s">
        <v>4478</v>
      </c>
      <c r="K888" s="149"/>
      <c r="L888" s="149" t="s">
        <v>262</v>
      </c>
      <c r="M888" s="149"/>
      <c r="N888" s="149" t="s">
        <v>263</v>
      </c>
      <c r="O888" s="149" t="s">
        <v>214</v>
      </c>
      <c r="P888" s="149" t="s">
        <v>53</v>
      </c>
      <c r="Q888" s="149"/>
      <c r="R888" s="149" t="s">
        <v>4479</v>
      </c>
      <c r="S888" s="149" t="s">
        <v>4480</v>
      </c>
      <c r="T888" s="149" t="s">
        <v>4481</v>
      </c>
      <c r="U888" s="149" t="s">
        <v>267</v>
      </c>
      <c r="V888" s="149"/>
      <c r="W888" s="149"/>
      <c r="X888" s="149" t="s">
        <v>336</v>
      </c>
      <c r="Y888" s="149"/>
      <c r="Z888" s="149"/>
      <c r="AA888" s="149"/>
      <c r="AB888" s="149" t="s">
        <v>269</v>
      </c>
      <c r="AC888" s="149" t="s">
        <v>270</v>
      </c>
      <c r="AD888" s="149" t="s">
        <v>4481</v>
      </c>
      <c r="AE888" s="149" t="s">
        <v>271</v>
      </c>
      <c r="AF888" s="149"/>
      <c r="AG888" s="149" t="s">
        <v>1098</v>
      </c>
      <c r="AH888" s="149" t="s">
        <v>273</v>
      </c>
      <c r="AI888" s="158">
        <v>89</v>
      </c>
      <c r="AJ888" s="149"/>
      <c r="AK888" s="159" t="s">
        <v>274</v>
      </c>
      <c r="AL888" s="159" t="s">
        <v>274</v>
      </c>
      <c r="AM888" s="149" t="s">
        <v>274</v>
      </c>
      <c r="AN888" s="160">
        <v>4</v>
      </c>
      <c r="AO888" s="149"/>
      <c r="AP888" s="149" t="s">
        <v>274</v>
      </c>
      <c r="AQ888" s="149" t="s">
        <v>275</v>
      </c>
      <c r="AR888" s="158">
        <v>1</v>
      </c>
      <c r="AS888" s="149" t="s">
        <v>275</v>
      </c>
      <c r="AT888" s="149" t="s">
        <v>276</v>
      </c>
      <c r="AU888" s="161">
        <v>1</v>
      </c>
      <c r="AV888" s="159">
        <v>18103.45</v>
      </c>
      <c r="AW888" s="159">
        <v>724.14</v>
      </c>
      <c r="AX888" s="149" t="s">
        <v>274</v>
      </c>
      <c r="AY888" s="159">
        <v>197.53</v>
      </c>
      <c r="AZ888" s="159">
        <v>197.53</v>
      </c>
      <c r="BA888" s="159">
        <v>790.12</v>
      </c>
      <c r="BB888" s="159">
        <v>15996.64</v>
      </c>
      <c r="BC888" s="162" t="s">
        <v>274</v>
      </c>
      <c r="BD888" s="162">
        <v>0</v>
      </c>
      <c r="BE888" s="159">
        <v>2106.81</v>
      </c>
      <c r="BF888" s="159">
        <v>2106.81</v>
      </c>
      <c r="BG888" s="159">
        <v>18103.45</v>
      </c>
    </row>
    <row r="889" ht="28.05" customHeight="1" spans="1:59">
      <c r="A889" s="149"/>
      <c r="B889" s="149"/>
      <c r="C889" s="149"/>
      <c r="D889" s="149" t="s">
        <v>3726</v>
      </c>
      <c r="E889" s="340" t="s">
        <v>4482</v>
      </c>
      <c r="F889" s="149" t="s">
        <v>3726</v>
      </c>
      <c r="G889" s="149" t="s">
        <v>4483</v>
      </c>
      <c r="H889" s="149" t="s">
        <v>4484</v>
      </c>
      <c r="I889" s="149" t="s">
        <v>4485</v>
      </c>
      <c r="J889" s="149" t="s">
        <v>4486</v>
      </c>
      <c r="K889" s="149"/>
      <c r="L889" s="149" t="s">
        <v>262</v>
      </c>
      <c r="M889" s="149"/>
      <c r="N889" s="149" t="s">
        <v>263</v>
      </c>
      <c r="O889" s="149" t="s">
        <v>214</v>
      </c>
      <c r="P889" s="149" t="s">
        <v>53</v>
      </c>
      <c r="Q889" s="149"/>
      <c r="R889" s="149" t="s">
        <v>4487</v>
      </c>
      <c r="S889" s="149" t="s">
        <v>4488</v>
      </c>
      <c r="T889" s="149" t="s">
        <v>4481</v>
      </c>
      <c r="U889" s="149" t="s">
        <v>267</v>
      </c>
      <c r="V889" s="149"/>
      <c r="W889" s="149"/>
      <c r="X889" s="149" t="s">
        <v>336</v>
      </c>
      <c r="Y889" s="149"/>
      <c r="Z889" s="149"/>
      <c r="AA889" s="149"/>
      <c r="AB889" s="149" t="s">
        <v>269</v>
      </c>
      <c r="AC889" s="149" t="s">
        <v>270</v>
      </c>
      <c r="AD889" s="149" t="s">
        <v>4481</v>
      </c>
      <c r="AE889" s="149" t="s">
        <v>271</v>
      </c>
      <c r="AF889" s="149"/>
      <c r="AG889" s="149" t="s">
        <v>1098</v>
      </c>
      <c r="AH889" s="149" t="s">
        <v>273</v>
      </c>
      <c r="AI889" s="158">
        <v>89</v>
      </c>
      <c r="AJ889" s="149"/>
      <c r="AK889" s="159" t="s">
        <v>274</v>
      </c>
      <c r="AL889" s="159" t="s">
        <v>274</v>
      </c>
      <c r="AM889" s="149" t="s">
        <v>274</v>
      </c>
      <c r="AN889" s="160">
        <v>4</v>
      </c>
      <c r="AO889" s="149"/>
      <c r="AP889" s="149" t="s">
        <v>274</v>
      </c>
      <c r="AQ889" s="149" t="s">
        <v>275</v>
      </c>
      <c r="AR889" s="158">
        <v>1</v>
      </c>
      <c r="AS889" s="149" t="s">
        <v>275</v>
      </c>
      <c r="AT889" s="149" t="s">
        <v>276</v>
      </c>
      <c r="AU889" s="161">
        <v>1</v>
      </c>
      <c r="AV889" s="159">
        <v>4267.25</v>
      </c>
      <c r="AW889" s="159">
        <v>170.69</v>
      </c>
      <c r="AX889" s="149" t="s">
        <v>274</v>
      </c>
      <c r="AY889" s="159">
        <v>46.57</v>
      </c>
      <c r="AZ889" s="159">
        <v>46.57</v>
      </c>
      <c r="BA889" s="159">
        <v>186.28</v>
      </c>
      <c r="BB889" s="159">
        <v>3770.56</v>
      </c>
      <c r="BC889" s="162" t="s">
        <v>274</v>
      </c>
      <c r="BD889" s="162">
        <v>0</v>
      </c>
      <c r="BE889" s="159">
        <v>496.69</v>
      </c>
      <c r="BF889" s="159">
        <v>496.69</v>
      </c>
      <c r="BG889" s="159">
        <v>4267.25</v>
      </c>
    </row>
    <row r="890" ht="28.05" customHeight="1" spans="1:59">
      <c r="A890" s="149"/>
      <c r="B890" s="149"/>
      <c r="C890" s="149"/>
      <c r="D890" s="149" t="s">
        <v>3726</v>
      </c>
      <c r="E890" s="340" t="s">
        <v>4489</v>
      </c>
      <c r="F890" s="149" t="s">
        <v>3726</v>
      </c>
      <c r="G890" s="149" t="s">
        <v>4490</v>
      </c>
      <c r="H890" s="149" t="s">
        <v>4484</v>
      </c>
      <c r="I890" s="149" t="s">
        <v>4485</v>
      </c>
      <c r="J890" s="149" t="s">
        <v>4491</v>
      </c>
      <c r="K890" s="149"/>
      <c r="L890" s="149" t="s">
        <v>262</v>
      </c>
      <c r="M890" s="149"/>
      <c r="N890" s="149" t="s">
        <v>263</v>
      </c>
      <c r="O890" s="149" t="s">
        <v>214</v>
      </c>
      <c r="P890" s="149" t="s">
        <v>53</v>
      </c>
      <c r="Q890" s="149"/>
      <c r="R890" s="149" t="s">
        <v>4487</v>
      </c>
      <c r="S890" s="149" t="s">
        <v>4488</v>
      </c>
      <c r="T890" s="149" t="s">
        <v>4481</v>
      </c>
      <c r="U890" s="149" t="s">
        <v>267</v>
      </c>
      <c r="V890" s="149"/>
      <c r="W890" s="149"/>
      <c r="X890" s="149" t="s">
        <v>336</v>
      </c>
      <c r="Y890" s="149"/>
      <c r="Z890" s="149"/>
      <c r="AA890" s="149"/>
      <c r="AB890" s="149" t="s">
        <v>269</v>
      </c>
      <c r="AC890" s="149" t="s">
        <v>270</v>
      </c>
      <c r="AD890" s="149" t="s">
        <v>4481</v>
      </c>
      <c r="AE890" s="149" t="s">
        <v>271</v>
      </c>
      <c r="AF890" s="149"/>
      <c r="AG890" s="149" t="s">
        <v>1098</v>
      </c>
      <c r="AH890" s="149" t="s">
        <v>273</v>
      </c>
      <c r="AI890" s="158">
        <v>89</v>
      </c>
      <c r="AJ890" s="149"/>
      <c r="AK890" s="159" t="s">
        <v>274</v>
      </c>
      <c r="AL890" s="159" t="s">
        <v>274</v>
      </c>
      <c r="AM890" s="149" t="s">
        <v>274</v>
      </c>
      <c r="AN890" s="160">
        <v>4</v>
      </c>
      <c r="AO890" s="149"/>
      <c r="AP890" s="149" t="s">
        <v>274</v>
      </c>
      <c r="AQ890" s="149" t="s">
        <v>275</v>
      </c>
      <c r="AR890" s="158">
        <v>1</v>
      </c>
      <c r="AS890" s="149" t="s">
        <v>275</v>
      </c>
      <c r="AT890" s="149" t="s">
        <v>276</v>
      </c>
      <c r="AU890" s="161">
        <v>1</v>
      </c>
      <c r="AV890" s="159">
        <v>4267.24</v>
      </c>
      <c r="AW890" s="159">
        <v>170.69</v>
      </c>
      <c r="AX890" s="149" t="s">
        <v>274</v>
      </c>
      <c r="AY890" s="159">
        <v>46.57</v>
      </c>
      <c r="AZ890" s="159">
        <v>46.57</v>
      </c>
      <c r="BA890" s="159">
        <v>186.28</v>
      </c>
      <c r="BB890" s="159">
        <v>3770.56</v>
      </c>
      <c r="BC890" s="162" t="s">
        <v>274</v>
      </c>
      <c r="BD890" s="162">
        <v>0</v>
      </c>
      <c r="BE890" s="159">
        <v>496.68</v>
      </c>
      <c r="BF890" s="159">
        <v>496.68</v>
      </c>
      <c r="BG890" s="159">
        <v>4267.24</v>
      </c>
    </row>
    <row r="891" ht="28.05" customHeight="1" spans="1:59">
      <c r="A891" s="149"/>
      <c r="B891" s="149"/>
      <c r="C891" s="149"/>
      <c r="D891" s="149" t="s">
        <v>3726</v>
      </c>
      <c r="E891" s="340" t="s">
        <v>4492</v>
      </c>
      <c r="F891" s="149" t="s">
        <v>3726</v>
      </c>
      <c r="G891" s="149" t="s">
        <v>4493</v>
      </c>
      <c r="H891" s="149" t="s">
        <v>4484</v>
      </c>
      <c r="I891" s="149" t="s">
        <v>4485</v>
      </c>
      <c r="J891" s="149" t="s">
        <v>4494</v>
      </c>
      <c r="K891" s="149"/>
      <c r="L891" s="149" t="s">
        <v>262</v>
      </c>
      <c r="M891" s="149"/>
      <c r="N891" s="149" t="s">
        <v>263</v>
      </c>
      <c r="O891" s="149" t="s">
        <v>214</v>
      </c>
      <c r="P891" s="149" t="s">
        <v>53</v>
      </c>
      <c r="Q891" s="149"/>
      <c r="R891" s="149" t="s">
        <v>4495</v>
      </c>
      <c r="S891" s="149" t="s">
        <v>4488</v>
      </c>
      <c r="T891" s="149" t="s">
        <v>4481</v>
      </c>
      <c r="U891" s="149" t="s">
        <v>267</v>
      </c>
      <c r="V891" s="149"/>
      <c r="W891" s="149"/>
      <c r="X891" s="149" t="s">
        <v>336</v>
      </c>
      <c r="Y891" s="149"/>
      <c r="Z891" s="149"/>
      <c r="AA891" s="149"/>
      <c r="AB891" s="149" t="s">
        <v>269</v>
      </c>
      <c r="AC891" s="149" t="s">
        <v>270</v>
      </c>
      <c r="AD891" s="149" t="s">
        <v>4481</v>
      </c>
      <c r="AE891" s="149" t="s">
        <v>271</v>
      </c>
      <c r="AF891" s="149"/>
      <c r="AG891" s="149" t="s">
        <v>1098</v>
      </c>
      <c r="AH891" s="149" t="s">
        <v>273</v>
      </c>
      <c r="AI891" s="158">
        <v>89</v>
      </c>
      <c r="AJ891" s="149"/>
      <c r="AK891" s="159" t="s">
        <v>274</v>
      </c>
      <c r="AL891" s="159" t="s">
        <v>274</v>
      </c>
      <c r="AM891" s="149" t="s">
        <v>274</v>
      </c>
      <c r="AN891" s="160">
        <v>4</v>
      </c>
      <c r="AO891" s="149"/>
      <c r="AP891" s="149" t="s">
        <v>274</v>
      </c>
      <c r="AQ891" s="149" t="s">
        <v>275</v>
      </c>
      <c r="AR891" s="158">
        <v>1</v>
      </c>
      <c r="AS891" s="149" t="s">
        <v>275</v>
      </c>
      <c r="AT891" s="149" t="s">
        <v>276</v>
      </c>
      <c r="AU891" s="161">
        <v>1</v>
      </c>
      <c r="AV891" s="159">
        <v>4267.24</v>
      </c>
      <c r="AW891" s="159">
        <v>170.69</v>
      </c>
      <c r="AX891" s="149" t="s">
        <v>274</v>
      </c>
      <c r="AY891" s="159">
        <v>46.57</v>
      </c>
      <c r="AZ891" s="159">
        <v>46.57</v>
      </c>
      <c r="BA891" s="159">
        <v>186.28</v>
      </c>
      <c r="BB891" s="159">
        <v>3770.56</v>
      </c>
      <c r="BC891" s="162" t="s">
        <v>274</v>
      </c>
      <c r="BD891" s="162">
        <v>0</v>
      </c>
      <c r="BE891" s="159">
        <v>496.68</v>
      </c>
      <c r="BF891" s="159">
        <v>496.68</v>
      </c>
      <c r="BG891" s="159">
        <v>4267.24</v>
      </c>
    </row>
    <row r="892" ht="28.05" customHeight="1" spans="1:59">
      <c r="A892" s="149"/>
      <c r="B892" s="149"/>
      <c r="C892" s="149"/>
      <c r="D892" s="149" t="s">
        <v>3726</v>
      </c>
      <c r="E892" s="340" t="s">
        <v>4496</v>
      </c>
      <c r="F892" s="149" t="s">
        <v>3726</v>
      </c>
      <c r="G892" s="149" t="s">
        <v>4497</v>
      </c>
      <c r="H892" s="149" t="s">
        <v>4498</v>
      </c>
      <c r="I892" s="149" t="s">
        <v>4499</v>
      </c>
      <c r="J892" s="149" t="s">
        <v>4500</v>
      </c>
      <c r="K892" s="149"/>
      <c r="L892" s="149" t="s">
        <v>262</v>
      </c>
      <c r="M892" s="149"/>
      <c r="N892" s="149" t="s">
        <v>263</v>
      </c>
      <c r="O892" s="149" t="s">
        <v>214</v>
      </c>
      <c r="P892" s="149" t="s">
        <v>53</v>
      </c>
      <c r="Q892" s="149"/>
      <c r="R892" s="149" t="s">
        <v>62</v>
      </c>
      <c r="S892" s="149" t="s">
        <v>4501</v>
      </c>
      <c r="T892" s="149" t="s">
        <v>4481</v>
      </c>
      <c r="U892" s="149" t="s">
        <v>267</v>
      </c>
      <c r="V892" s="149"/>
      <c r="W892" s="149"/>
      <c r="X892" s="149" t="s">
        <v>268</v>
      </c>
      <c r="Y892" s="149"/>
      <c r="Z892" s="149"/>
      <c r="AA892" s="149"/>
      <c r="AB892" s="149" t="s">
        <v>269</v>
      </c>
      <c r="AC892" s="149" t="s">
        <v>270</v>
      </c>
      <c r="AD892" s="149" t="s">
        <v>4481</v>
      </c>
      <c r="AE892" s="149" t="s">
        <v>271</v>
      </c>
      <c r="AF892" s="149"/>
      <c r="AG892" s="149" t="s">
        <v>1098</v>
      </c>
      <c r="AH892" s="149" t="s">
        <v>273</v>
      </c>
      <c r="AI892" s="158">
        <v>89</v>
      </c>
      <c r="AJ892" s="149"/>
      <c r="AK892" s="159" t="s">
        <v>274</v>
      </c>
      <c r="AL892" s="159" t="s">
        <v>274</v>
      </c>
      <c r="AM892" s="149" t="s">
        <v>274</v>
      </c>
      <c r="AN892" s="160">
        <v>4</v>
      </c>
      <c r="AO892" s="149"/>
      <c r="AP892" s="149" t="s">
        <v>274</v>
      </c>
      <c r="AQ892" s="149" t="s">
        <v>275</v>
      </c>
      <c r="AR892" s="158">
        <v>1</v>
      </c>
      <c r="AS892" s="149" t="s">
        <v>275</v>
      </c>
      <c r="AT892" s="149" t="s">
        <v>276</v>
      </c>
      <c r="AU892" s="161">
        <v>1</v>
      </c>
      <c r="AV892" s="159">
        <v>6896.55</v>
      </c>
      <c r="AW892" s="159">
        <v>275.86</v>
      </c>
      <c r="AX892" s="149" t="s">
        <v>274</v>
      </c>
      <c r="AY892" s="159">
        <v>75.2</v>
      </c>
      <c r="AZ892" s="159">
        <v>75.2</v>
      </c>
      <c r="BA892" s="159">
        <v>300.8</v>
      </c>
      <c r="BB892" s="159">
        <v>6094.28</v>
      </c>
      <c r="BC892" s="162" t="s">
        <v>274</v>
      </c>
      <c r="BD892" s="162">
        <v>0</v>
      </c>
      <c r="BE892" s="159">
        <v>802.27</v>
      </c>
      <c r="BF892" s="159">
        <v>802.27</v>
      </c>
      <c r="BG892" s="159">
        <v>6896.55</v>
      </c>
    </row>
    <row r="893" ht="28.05" customHeight="1" spans="1:59">
      <c r="A893" s="149"/>
      <c r="B893" s="149"/>
      <c r="C893" s="149"/>
      <c r="D893" s="149" t="s">
        <v>3726</v>
      </c>
      <c r="E893" s="340" t="s">
        <v>4502</v>
      </c>
      <c r="F893" s="149" t="s">
        <v>3726</v>
      </c>
      <c r="G893" s="149" t="s">
        <v>4503</v>
      </c>
      <c r="H893" s="149" t="s">
        <v>4504</v>
      </c>
      <c r="I893" s="149" t="s">
        <v>4505</v>
      </c>
      <c r="J893" s="149" t="s">
        <v>4506</v>
      </c>
      <c r="K893" s="149"/>
      <c r="L893" s="149" t="s">
        <v>262</v>
      </c>
      <c r="M893" s="149"/>
      <c r="N893" s="149" t="s">
        <v>263</v>
      </c>
      <c r="O893" s="149" t="s">
        <v>214</v>
      </c>
      <c r="P893" s="149" t="s">
        <v>53</v>
      </c>
      <c r="Q893" s="149"/>
      <c r="R893" s="149" t="s">
        <v>333</v>
      </c>
      <c r="S893" s="149" t="s">
        <v>289</v>
      </c>
      <c r="T893" s="149" t="s">
        <v>4507</v>
      </c>
      <c r="U893" s="149" t="s">
        <v>267</v>
      </c>
      <c r="V893" s="149"/>
      <c r="W893" s="149"/>
      <c r="X893" s="149" t="s">
        <v>336</v>
      </c>
      <c r="Y893" s="149"/>
      <c r="Z893" s="149"/>
      <c r="AA893" s="149"/>
      <c r="AB893" s="149" t="s">
        <v>269</v>
      </c>
      <c r="AC893" s="149" t="s">
        <v>318</v>
      </c>
      <c r="AD893" s="149" t="s">
        <v>4507</v>
      </c>
      <c r="AE893" s="149" t="s">
        <v>271</v>
      </c>
      <c r="AF893" s="149"/>
      <c r="AG893" s="149" t="s">
        <v>1098</v>
      </c>
      <c r="AH893" s="149" t="s">
        <v>273</v>
      </c>
      <c r="AI893" s="158">
        <v>16</v>
      </c>
      <c r="AJ893" s="149"/>
      <c r="AK893" s="159" t="s">
        <v>274</v>
      </c>
      <c r="AL893" s="159" t="s">
        <v>274</v>
      </c>
      <c r="AM893" s="149" t="s">
        <v>274</v>
      </c>
      <c r="AN893" s="160">
        <v>0</v>
      </c>
      <c r="AO893" s="149"/>
      <c r="AP893" s="149" t="s">
        <v>274</v>
      </c>
      <c r="AQ893" s="149" t="s">
        <v>275</v>
      </c>
      <c r="AR893" s="158">
        <v>1</v>
      </c>
      <c r="AS893" s="149" t="s">
        <v>275</v>
      </c>
      <c r="AT893" s="149" t="s">
        <v>276</v>
      </c>
      <c r="AU893" s="161">
        <v>1</v>
      </c>
      <c r="AV893" s="159">
        <v>9500</v>
      </c>
      <c r="AW893" s="159">
        <v>0</v>
      </c>
      <c r="AX893" s="149" t="s">
        <v>274</v>
      </c>
      <c r="AY893" s="162">
        <v>0</v>
      </c>
      <c r="AZ893" s="162" t="s">
        <v>274</v>
      </c>
      <c r="BA893" s="162">
        <v>0</v>
      </c>
      <c r="BB893" s="159">
        <v>9120</v>
      </c>
      <c r="BC893" s="162" t="s">
        <v>274</v>
      </c>
      <c r="BD893" s="159">
        <v>380</v>
      </c>
      <c r="BE893" s="159">
        <v>380</v>
      </c>
      <c r="BF893" s="162">
        <v>0</v>
      </c>
      <c r="BG893" s="159">
        <v>9500</v>
      </c>
    </row>
    <row r="894" ht="28.05" customHeight="1" spans="1:59">
      <c r="A894" s="149"/>
      <c r="B894" s="149"/>
      <c r="C894" s="149"/>
      <c r="D894" s="149" t="s">
        <v>3726</v>
      </c>
      <c r="E894" s="340" t="s">
        <v>4508</v>
      </c>
      <c r="F894" s="149" t="s">
        <v>3726</v>
      </c>
      <c r="G894" s="149" t="s">
        <v>4509</v>
      </c>
      <c r="H894" s="149" t="s">
        <v>4484</v>
      </c>
      <c r="I894" s="149" t="s">
        <v>4485</v>
      </c>
      <c r="J894" s="149" t="s">
        <v>4510</v>
      </c>
      <c r="K894" s="149"/>
      <c r="L894" s="149" t="s">
        <v>262</v>
      </c>
      <c r="M894" s="149"/>
      <c r="N894" s="149" t="s">
        <v>263</v>
      </c>
      <c r="O894" s="149" t="s">
        <v>214</v>
      </c>
      <c r="P894" s="149" t="s">
        <v>53</v>
      </c>
      <c r="Q894" s="149"/>
      <c r="R894" s="149" t="s">
        <v>4495</v>
      </c>
      <c r="S894" s="149" t="s">
        <v>4488</v>
      </c>
      <c r="T894" s="149" t="s">
        <v>4481</v>
      </c>
      <c r="U894" s="149" t="s">
        <v>267</v>
      </c>
      <c r="V894" s="149"/>
      <c r="W894" s="149"/>
      <c r="X894" s="149" t="s">
        <v>336</v>
      </c>
      <c r="Y894" s="149"/>
      <c r="Z894" s="149"/>
      <c r="AA894" s="149"/>
      <c r="AB894" s="149" t="s">
        <v>269</v>
      </c>
      <c r="AC894" s="149" t="s">
        <v>270</v>
      </c>
      <c r="AD894" s="149" t="s">
        <v>4481</v>
      </c>
      <c r="AE894" s="149" t="s">
        <v>271</v>
      </c>
      <c r="AF894" s="149"/>
      <c r="AG894" s="149" t="s">
        <v>1098</v>
      </c>
      <c r="AH894" s="149" t="s">
        <v>273</v>
      </c>
      <c r="AI894" s="158">
        <v>89</v>
      </c>
      <c r="AJ894" s="149"/>
      <c r="AK894" s="159" t="s">
        <v>274</v>
      </c>
      <c r="AL894" s="159" t="s">
        <v>274</v>
      </c>
      <c r="AM894" s="149" t="s">
        <v>274</v>
      </c>
      <c r="AN894" s="160">
        <v>4</v>
      </c>
      <c r="AO894" s="149"/>
      <c r="AP894" s="149" t="s">
        <v>274</v>
      </c>
      <c r="AQ894" s="149" t="s">
        <v>275</v>
      </c>
      <c r="AR894" s="158">
        <v>1</v>
      </c>
      <c r="AS894" s="149" t="s">
        <v>275</v>
      </c>
      <c r="AT894" s="149" t="s">
        <v>276</v>
      </c>
      <c r="AU894" s="161">
        <v>1</v>
      </c>
      <c r="AV894" s="159">
        <v>4267.24</v>
      </c>
      <c r="AW894" s="159">
        <v>170.69</v>
      </c>
      <c r="AX894" s="149" t="s">
        <v>274</v>
      </c>
      <c r="AY894" s="159">
        <v>46.57</v>
      </c>
      <c r="AZ894" s="159">
        <v>46.57</v>
      </c>
      <c r="BA894" s="159">
        <v>186.28</v>
      </c>
      <c r="BB894" s="159">
        <v>3770.56</v>
      </c>
      <c r="BC894" s="162" t="s">
        <v>274</v>
      </c>
      <c r="BD894" s="162">
        <v>0</v>
      </c>
      <c r="BE894" s="159">
        <v>496.68</v>
      </c>
      <c r="BF894" s="159">
        <v>496.68</v>
      </c>
      <c r="BG894" s="159">
        <v>4267.24</v>
      </c>
    </row>
    <row r="895" ht="28.05" customHeight="1" spans="1:59">
      <c r="A895" s="149"/>
      <c r="B895" s="149"/>
      <c r="C895" s="149"/>
      <c r="D895" s="149" t="s">
        <v>3726</v>
      </c>
      <c r="E895" s="340" t="s">
        <v>4511</v>
      </c>
      <c r="F895" s="149" t="s">
        <v>3726</v>
      </c>
      <c r="G895" s="149" t="s">
        <v>4512</v>
      </c>
      <c r="H895" s="149" t="s">
        <v>4513</v>
      </c>
      <c r="I895" s="149" t="s">
        <v>4514</v>
      </c>
      <c r="J895" s="149" t="s">
        <v>4515</v>
      </c>
      <c r="K895" s="149"/>
      <c r="L895" s="149" t="s">
        <v>262</v>
      </c>
      <c r="M895" s="149"/>
      <c r="N895" s="149" t="s">
        <v>263</v>
      </c>
      <c r="O895" s="149" t="s">
        <v>214</v>
      </c>
      <c r="P895" s="149" t="s">
        <v>53</v>
      </c>
      <c r="Q895" s="149"/>
      <c r="R895" s="149" t="s">
        <v>4516</v>
      </c>
      <c r="S895" s="149" t="s">
        <v>793</v>
      </c>
      <c r="T895" s="149" t="s">
        <v>4517</v>
      </c>
      <c r="U895" s="149" t="s">
        <v>267</v>
      </c>
      <c r="V895" s="149"/>
      <c r="W895" s="149"/>
      <c r="X895" s="149" t="s">
        <v>268</v>
      </c>
      <c r="Y895" s="149"/>
      <c r="Z895" s="149"/>
      <c r="AA895" s="149"/>
      <c r="AB895" s="149" t="s">
        <v>269</v>
      </c>
      <c r="AC895" s="149" t="s">
        <v>270</v>
      </c>
      <c r="AD895" s="149" t="s">
        <v>4517</v>
      </c>
      <c r="AE895" s="149" t="s">
        <v>271</v>
      </c>
      <c r="AF895" s="149"/>
      <c r="AG895" s="149" t="s">
        <v>1098</v>
      </c>
      <c r="AH895" s="149" t="s">
        <v>273</v>
      </c>
      <c r="AI895" s="158">
        <v>87</v>
      </c>
      <c r="AJ895" s="149"/>
      <c r="AK895" s="159" t="s">
        <v>274</v>
      </c>
      <c r="AL895" s="159" t="s">
        <v>274</v>
      </c>
      <c r="AM895" s="149" t="s">
        <v>274</v>
      </c>
      <c r="AN895" s="160">
        <v>4</v>
      </c>
      <c r="AO895" s="149"/>
      <c r="AP895" s="149" t="s">
        <v>274</v>
      </c>
      <c r="AQ895" s="149" t="s">
        <v>275</v>
      </c>
      <c r="AR895" s="158">
        <v>1</v>
      </c>
      <c r="AS895" s="149" t="s">
        <v>275</v>
      </c>
      <c r="AT895" s="149" t="s">
        <v>276</v>
      </c>
      <c r="AU895" s="161">
        <v>1</v>
      </c>
      <c r="AV895" s="159">
        <v>418965.53</v>
      </c>
      <c r="AW895" s="159">
        <v>16758.62</v>
      </c>
      <c r="AX895" s="149" t="s">
        <v>274</v>
      </c>
      <c r="AY895" s="159">
        <v>4511.91</v>
      </c>
      <c r="AZ895" s="159">
        <v>4511.91</v>
      </c>
      <c r="BA895" s="159">
        <v>18047.64</v>
      </c>
      <c r="BB895" s="159">
        <v>361599.76</v>
      </c>
      <c r="BC895" s="162" t="s">
        <v>274</v>
      </c>
      <c r="BD895" s="162">
        <v>0</v>
      </c>
      <c r="BE895" s="159">
        <v>57365.77</v>
      </c>
      <c r="BF895" s="159">
        <v>57365.77</v>
      </c>
      <c r="BG895" s="159">
        <v>418965.53</v>
      </c>
    </row>
    <row r="896" ht="28.05" customHeight="1" spans="1:59">
      <c r="A896" s="149"/>
      <c r="B896" s="149"/>
      <c r="C896" s="149"/>
      <c r="D896" s="149" t="s">
        <v>3726</v>
      </c>
      <c r="E896" s="340" t="s">
        <v>4518</v>
      </c>
      <c r="F896" s="149" t="s">
        <v>3726</v>
      </c>
      <c r="G896" s="149" t="s">
        <v>4519</v>
      </c>
      <c r="H896" s="149" t="s">
        <v>4206</v>
      </c>
      <c r="I896" s="149" t="s">
        <v>4520</v>
      </c>
      <c r="J896" s="149" t="s">
        <v>4521</v>
      </c>
      <c r="K896" s="149"/>
      <c r="L896" s="149" t="s">
        <v>262</v>
      </c>
      <c r="M896" s="149"/>
      <c r="N896" s="149" t="s">
        <v>263</v>
      </c>
      <c r="O896" s="149" t="s">
        <v>214</v>
      </c>
      <c r="P896" s="149" t="s">
        <v>53</v>
      </c>
      <c r="Q896" s="149"/>
      <c r="R896" s="149" t="s">
        <v>4522</v>
      </c>
      <c r="S896" s="149" t="s">
        <v>4209</v>
      </c>
      <c r="T896" s="149" t="s">
        <v>4523</v>
      </c>
      <c r="U896" s="149" t="s">
        <v>267</v>
      </c>
      <c r="V896" s="149"/>
      <c r="W896" s="149"/>
      <c r="X896" s="149" t="s">
        <v>268</v>
      </c>
      <c r="Y896" s="149"/>
      <c r="Z896" s="149"/>
      <c r="AA896" s="149"/>
      <c r="AB896" s="149" t="s">
        <v>269</v>
      </c>
      <c r="AC896" s="149" t="s">
        <v>270</v>
      </c>
      <c r="AD896" s="149" t="s">
        <v>4523</v>
      </c>
      <c r="AE896" s="149" t="s">
        <v>271</v>
      </c>
      <c r="AF896" s="149"/>
      <c r="AG896" s="149" t="s">
        <v>1098</v>
      </c>
      <c r="AH896" s="149" t="s">
        <v>273</v>
      </c>
      <c r="AI896" s="158">
        <v>54</v>
      </c>
      <c r="AJ896" s="149"/>
      <c r="AK896" s="159" t="s">
        <v>274</v>
      </c>
      <c r="AL896" s="159" t="s">
        <v>274</v>
      </c>
      <c r="AM896" s="149" t="s">
        <v>274</v>
      </c>
      <c r="AN896" s="160">
        <v>4</v>
      </c>
      <c r="AO896" s="149"/>
      <c r="AP896" s="149" t="s">
        <v>274</v>
      </c>
      <c r="AQ896" s="149" t="s">
        <v>275</v>
      </c>
      <c r="AR896" s="158">
        <v>1</v>
      </c>
      <c r="AS896" s="149" t="s">
        <v>275</v>
      </c>
      <c r="AT896" s="149" t="s">
        <v>276</v>
      </c>
      <c r="AU896" s="161">
        <v>1</v>
      </c>
      <c r="AV896" s="159">
        <v>2256.64</v>
      </c>
      <c r="AW896" s="159">
        <v>90.27</v>
      </c>
      <c r="AX896" s="149" t="s">
        <v>274</v>
      </c>
      <c r="AY896" s="159">
        <v>22.56</v>
      </c>
      <c r="AZ896" s="159">
        <v>22.56</v>
      </c>
      <c r="BA896" s="159">
        <v>90.24</v>
      </c>
      <c r="BB896" s="159">
        <v>1218.74</v>
      </c>
      <c r="BC896" s="162" t="s">
        <v>274</v>
      </c>
      <c r="BD896" s="162">
        <v>0</v>
      </c>
      <c r="BE896" s="159">
        <v>1037.9</v>
      </c>
      <c r="BF896" s="159">
        <v>1037.9</v>
      </c>
      <c r="BG896" s="159">
        <v>2256.64</v>
      </c>
    </row>
    <row r="897" ht="28.05" customHeight="1" spans="1:59">
      <c r="A897" s="149"/>
      <c r="B897" s="149"/>
      <c r="C897" s="149"/>
      <c r="D897" s="149" t="s">
        <v>3726</v>
      </c>
      <c r="E897" s="340" t="s">
        <v>4524</v>
      </c>
      <c r="F897" s="149" t="s">
        <v>3726</v>
      </c>
      <c r="G897" s="149" t="s">
        <v>4525</v>
      </c>
      <c r="H897" s="149" t="s">
        <v>4397</v>
      </c>
      <c r="I897" s="149" t="s">
        <v>4526</v>
      </c>
      <c r="J897" s="149" t="s">
        <v>4527</v>
      </c>
      <c r="K897" s="149"/>
      <c r="L897" s="149" t="s">
        <v>262</v>
      </c>
      <c r="M897" s="149"/>
      <c r="N897" s="149" t="s">
        <v>263</v>
      </c>
      <c r="O897" s="149" t="s">
        <v>214</v>
      </c>
      <c r="P897" s="149" t="s">
        <v>53</v>
      </c>
      <c r="Q897" s="149"/>
      <c r="R897" s="149" t="s">
        <v>4423</v>
      </c>
      <c r="S897" s="149" t="s">
        <v>4401</v>
      </c>
      <c r="T897" s="149" t="s">
        <v>4528</v>
      </c>
      <c r="U897" s="149" t="s">
        <v>267</v>
      </c>
      <c r="V897" s="149"/>
      <c r="W897" s="149"/>
      <c r="X897" s="149" t="s">
        <v>336</v>
      </c>
      <c r="Y897" s="149"/>
      <c r="Z897" s="149"/>
      <c r="AA897" s="149"/>
      <c r="AB897" s="149" t="s">
        <v>269</v>
      </c>
      <c r="AC897" s="149" t="s">
        <v>270</v>
      </c>
      <c r="AD897" s="149" t="s">
        <v>4528</v>
      </c>
      <c r="AE897" s="149" t="s">
        <v>271</v>
      </c>
      <c r="AF897" s="149"/>
      <c r="AG897" s="149" t="s">
        <v>1098</v>
      </c>
      <c r="AH897" s="149" t="s">
        <v>273</v>
      </c>
      <c r="AI897" s="158">
        <v>54</v>
      </c>
      <c r="AJ897" s="149"/>
      <c r="AK897" s="159" t="s">
        <v>274</v>
      </c>
      <c r="AL897" s="159" t="s">
        <v>274</v>
      </c>
      <c r="AM897" s="149" t="s">
        <v>274</v>
      </c>
      <c r="AN897" s="160">
        <v>4</v>
      </c>
      <c r="AO897" s="149"/>
      <c r="AP897" s="149" t="s">
        <v>274</v>
      </c>
      <c r="AQ897" s="149" t="s">
        <v>275</v>
      </c>
      <c r="AR897" s="158">
        <v>1</v>
      </c>
      <c r="AS897" s="149" t="s">
        <v>275</v>
      </c>
      <c r="AT897" s="149" t="s">
        <v>276</v>
      </c>
      <c r="AU897" s="161">
        <v>1</v>
      </c>
      <c r="AV897" s="159">
        <v>6460.18</v>
      </c>
      <c r="AW897" s="159">
        <v>258.41</v>
      </c>
      <c r="AX897" s="149" t="s">
        <v>274</v>
      </c>
      <c r="AY897" s="159">
        <v>64.6</v>
      </c>
      <c r="AZ897" s="159">
        <v>64.6</v>
      </c>
      <c r="BA897" s="159">
        <v>258.4</v>
      </c>
      <c r="BB897" s="159">
        <v>3488.4</v>
      </c>
      <c r="BC897" s="162" t="s">
        <v>274</v>
      </c>
      <c r="BD897" s="162">
        <v>0</v>
      </c>
      <c r="BE897" s="159">
        <v>2971.78</v>
      </c>
      <c r="BF897" s="159">
        <v>2971.78</v>
      </c>
      <c r="BG897" s="159">
        <v>6460.18</v>
      </c>
    </row>
    <row r="898" ht="28.05" customHeight="1" spans="1:59">
      <c r="A898" s="149"/>
      <c r="B898" s="149"/>
      <c r="C898" s="149"/>
      <c r="D898" s="149" t="s">
        <v>3726</v>
      </c>
      <c r="E898" s="340" t="s">
        <v>4529</v>
      </c>
      <c r="F898" s="149" t="s">
        <v>3726</v>
      </c>
      <c r="G898" s="149" t="s">
        <v>4530</v>
      </c>
      <c r="H898" s="149" t="s">
        <v>4531</v>
      </c>
      <c r="I898" s="149" t="s">
        <v>4532</v>
      </c>
      <c r="J898" s="149" t="s">
        <v>4533</v>
      </c>
      <c r="K898" s="149"/>
      <c r="L898" s="149" t="s">
        <v>262</v>
      </c>
      <c r="M898" s="149"/>
      <c r="N898" s="149" t="s">
        <v>263</v>
      </c>
      <c r="O898" s="149" t="s">
        <v>214</v>
      </c>
      <c r="P898" s="149" t="s">
        <v>53</v>
      </c>
      <c r="Q898" s="149"/>
      <c r="R898" s="149" t="s">
        <v>4026</v>
      </c>
      <c r="S898" s="149" t="s">
        <v>4534</v>
      </c>
      <c r="T898" s="149" t="s">
        <v>4535</v>
      </c>
      <c r="U898" s="149" t="s">
        <v>267</v>
      </c>
      <c r="V898" s="149"/>
      <c r="W898" s="149"/>
      <c r="X898" s="149" t="s">
        <v>268</v>
      </c>
      <c r="Y898" s="149"/>
      <c r="Z898" s="149"/>
      <c r="AA898" s="149"/>
      <c r="AB898" s="149" t="s">
        <v>269</v>
      </c>
      <c r="AC898" s="149" t="s">
        <v>270</v>
      </c>
      <c r="AD898" s="149" t="s">
        <v>4535</v>
      </c>
      <c r="AE898" s="149" t="s">
        <v>271</v>
      </c>
      <c r="AF898" s="149"/>
      <c r="AG898" s="149" t="s">
        <v>1098</v>
      </c>
      <c r="AH898" s="149" t="s">
        <v>273</v>
      </c>
      <c r="AI898" s="158">
        <v>54</v>
      </c>
      <c r="AJ898" s="149"/>
      <c r="AK898" s="159" t="s">
        <v>274</v>
      </c>
      <c r="AL898" s="159" t="s">
        <v>274</v>
      </c>
      <c r="AM898" s="149" t="s">
        <v>274</v>
      </c>
      <c r="AN898" s="160">
        <v>4</v>
      </c>
      <c r="AO898" s="149"/>
      <c r="AP898" s="149" t="s">
        <v>274</v>
      </c>
      <c r="AQ898" s="149" t="s">
        <v>275</v>
      </c>
      <c r="AR898" s="158">
        <v>1</v>
      </c>
      <c r="AS898" s="149" t="s">
        <v>275</v>
      </c>
      <c r="AT898" s="149" t="s">
        <v>276</v>
      </c>
      <c r="AU898" s="161">
        <v>1</v>
      </c>
      <c r="AV898" s="159">
        <v>31858.4</v>
      </c>
      <c r="AW898" s="159">
        <v>1274.34</v>
      </c>
      <c r="AX898" s="149" t="s">
        <v>274</v>
      </c>
      <c r="AY898" s="159">
        <v>318.59</v>
      </c>
      <c r="AZ898" s="159">
        <v>318.59</v>
      </c>
      <c r="BA898" s="159">
        <v>1274.36</v>
      </c>
      <c r="BB898" s="159">
        <v>17203.36</v>
      </c>
      <c r="BC898" s="162" t="s">
        <v>274</v>
      </c>
      <c r="BD898" s="162">
        <v>0</v>
      </c>
      <c r="BE898" s="159">
        <v>14655.04</v>
      </c>
      <c r="BF898" s="159">
        <v>14655.04</v>
      </c>
      <c r="BG898" s="159">
        <v>31858.4</v>
      </c>
    </row>
    <row r="899" ht="28.05" customHeight="1" spans="1:59">
      <c r="A899" s="149"/>
      <c r="B899" s="149"/>
      <c r="C899" s="149"/>
      <c r="D899" s="149" t="s">
        <v>3726</v>
      </c>
      <c r="E899" s="340" t="s">
        <v>4536</v>
      </c>
      <c r="F899" s="149" t="s">
        <v>3726</v>
      </c>
      <c r="G899" s="149" t="s">
        <v>4537</v>
      </c>
      <c r="H899" s="149" t="s">
        <v>3911</v>
      </c>
      <c r="I899" s="149" t="s">
        <v>4538</v>
      </c>
      <c r="J899" s="149" t="s">
        <v>4539</v>
      </c>
      <c r="K899" s="149"/>
      <c r="L899" s="149" t="s">
        <v>262</v>
      </c>
      <c r="M899" s="149"/>
      <c r="N899" s="149" t="s">
        <v>263</v>
      </c>
      <c r="O899" s="149" t="s">
        <v>214</v>
      </c>
      <c r="P899" s="149" t="s">
        <v>53</v>
      </c>
      <c r="Q899" s="149"/>
      <c r="R899" s="149" t="s">
        <v>4540</v>
      </c>
      <c r="S899" s="149" t="s">
        <v>3872</v>
      </c>
      <c r="T899" s="149" t="s">
        <v>4541</v>
      </c>
      <c r="U899" s="149" t="s">
        <v>267</v>
      </c>
      <c r="V899" s="149"/>
      <c r="W899" s="149"/>
      <c r="X899" s="149" t="s">
        <v>268</v>
      </c>
      <c r="Y899" s="149"/>
      <c r="Z899" s="149"/>
      <c r="AA899" s="149"/>
      <c r="AB899" s="149" t="s">
        <v>269</v>
      </c>
      <c r="AC899" s="149" t="s">
        <v>270</v>
      </c>
      <c r="AD899" s="149" t="s">
        <v>4541</v>
      </c>
      <c r="AE899" s="149" t="s">
        <v>271</v>
      </c>
      <c r="AF899" s="149"/>
      <c r="AG899" s="149" t="s">
        <v>1098</v>
      </c>
      <c r="AH899" s="149" t="s">
        <v>273</v>
      </c>
      <c r="AI899" s="158">
        <v>54</v>
      </c>
      <c r="AJ899" s="149"/>
      <c r="AK899" s="159" t="s">
        <v>274</v>
      </c>
      <c r="AL899" s="159" t="s">
        <v>274</v>
      </c>
      <c r="AM899" s="149" t="s">
        <v>274</v>
      </c>
      <c r="AN899" s="160">
        <v>4</v>
      </c>
      <c r="AO899" s="149"/>
      <c r="AP899" s="149" t="s">
        <v>274</v>
      </c>
      <c r="AQ899" s="149" t="s">
        <v>275</v>
      </c>
      <c r="AR899" s="158">
        <v>1</v>
      </c>
      <c r="AS899" s="149" t="s">
        <v>275</v>
      </c>
      <c r="AT899" s="149" t="s">
        <v>276</v>
      </c>
      <c r="AU899" s="161">
        <v>1</v>
      </c>
      <c r="AV899" s="159">
        <v>133451.33</v>
      </c>
      <c r="AW899" s="159">
        <v>5338.05</v>
      </c>
      <c r="AX899" s="149" t="s">
        <v>274</v>
      </c>
      <c r="AY899" s="159">
        <v>1334.52</v>
      </c>
      <c r="AZ899" s="159">
        <v>1334.52</v>
      </c>
      <c r="BA899" s="159">
        <v>5338.08</v>
      </c>
      <c r="BB899" s="159">
        <v>72063.58</v>
      </c>
      <c r="BC899" s="162" t="s">
        <v>274</v>
      </c>
      <c r="BD899" s="162">
        <v>0</v>
      </c>
      <c r="BE899" s="159">
        <v>61387.75</v>
      </c>
      <c r="BF899" s="159">
        <v>61387.75</v>
      </c>
      <c r="BG899" s="159">
        <v>133451.33</v>
      </c>
    </row>
    <row r="900" ht="28.05" customHeight="1" spans="1:59">
      <c r="A900" s="149"/>
      <c r="B900" s="149"/>
      <c r="C900" s="149"/>
      <c r="D900" s="149" t="s">
        <v>3726</v>
      </c>
      <c r="E900" s="340" t="s">
        <v>4542</v>
      </c>
      <c r="F900" s="149" t="s">
        <v>3726</v>
      </c>
      <c r="G900" s="149" t="s">
        <v>4543</v>
      </c>
      <c r="H900" s="149" t="s">
        <v>4544</v>
      </c>
      <c r="I900" s="149" t="s">
        <v>4545</v>
      </c>
      <c r="J900" s="149" t="s">
        <v>4546</v>
      </c>
      <c r="K900" s="149"/>
      <c r="L900" s="149" t="s">
        <v>262</v>
      </c>
      <c r="M900" s="149"/>
      <c r="N900" s="149" t="s">
        <v>263</v>
      </c>
      <c r="O900" s="149" t="s">
        <v>214</v>
      </c>
      <c r="P900" s="149" t="s">
        <v>53</v>
      </c>
      <c r="Q900" s="149"/>
      <c r="R900" s="149" t="s">
        <v>4547</v>
      </c>
      <c r="S900" s="149" t="s">
        <v>4401</v>
      </c>
      <c r="T900" s="149" t="s">
        <v>4528</v>
      </c>
      <c r="U900" s="149" t="s">
        <v>267</v>
      </c>
      <c r="V900" s="149"/>
      <c r="W900" s="149"/>
      <c r="X900" s="149" t="s">
        <v>336</v>
      </c>
      <c r="Y900" s="149"/>
      <c r="Z900" s="149"/>
      <c r="AA900" s="149"/>
      <c r="AB900" s="149" t="s">
        <v>269</v>
      </c>
      <c r="AC900" s="149" t="s">
        <v>270</v>
      </c>
      <c r="AD900" s="149" t="s">
        <v>4528</v>
      </c>
      <c r="AE900" s="149" t="s">
        <v>271</v>
      </c>
      <c r="AF900" s="149"/>
      <c r="AG900" s="149" t="s">
        <v>1098</v>
      </c>
      <c r="AH900" s="149" t="s">
        <v>273</v>
      </c>
      <c r="AI900" s="158">
        <v>54</v>
      </c>
      <c r="AJ900" s="149"/>
      <c r="AK900" s="159" t="s">
        <v>274</v>
      </c>
      <c r="AL900" s="159" t="s">
        <v>274</v>
      </c>
      <c r="AM900" s="149" t="s">
        <v>274</v>
      </c>
      <c r="AN900" s="160">
        <v>4</v>
      </c>
      <c r="AO900" s="149"/>
      <c r="AP900" s="149" t="s">
        <v>274</v>
      </c>
      <c r="AQ900" s="149" t="s">
        <v>275</v>
      </c>
      <c r="AR900" s="158">
        <v>1</v>
      </c>
      <c r="AS900" s="149" t="s">
        <v>275</v>
      </c>
      <c r="AT900" s="149" t="s">
        <v>276</v>
      </c>
      <c r="AU900" s="161">
        <v>1</v>
      </c>
      <c r="AV900" s="159">
        <v>48672.57</v>
      </c>
      <c r="AW900" s="159">
        <v>1946.9</v>
      </c>
      <c r="AX900" s="149" t="s">
        <v>274</v>
      </c>
      <c r="AY900" s="159">
        <v>486.72</v>
      </c>
      <c r="AZ900" s="159">
        <v>486.72</v>
      </c>
      <c r="BA900" s="159">
        <v>1946.88</v>
      </c>
      <c r="BB900" s="159">
        <v>26283.38</v>
      </c>
      <c r="BC900" s="162" t="s">
        <v>274</v>
      </c>
      <c r="BD900" s="162">
        <v>0</v>
      </c>
      <c r="BE900" s="159">
        <v>22389.19</v>
      </c>
      <c r="BF900" s="159">
        <v>22389.19</v>
      </c>
      <c r="BG900" s="159">
        <v>48672.57</v>
      </c>
    </row>
    <row r="901" ht="28.05" customHeight="1" spans="1:59">
      <c r="A901" s="149"/>
      <c r="B901" s="149"/>
      <c r="C901" s="149"/>
      <c r="D901" s="149" t="s">
        <v>3726</v>
      </c>
      <c r="E901" s="340" t="s">
        <v>4548</v>
      </c>
      <c r="F901" s="149" t="s">
        <v>3726</v>
      </c>
      <c r="G901" s="149" t="s">
        <v>4549</v>
      </c>
      <c r="H901" s="149" t="s">
        <v>158</v>
      </c>
      <c r="I901" s="149" t="s">
        <v>4550</v>
      </c>
      <c r="J901" s="149" t="s">
        <v>4551</v>
      </c>
      <c r="K901" s="149"/>
      <c r="L901" s="149" t="s">
        <v>262</v>
      </c>
      <c r="M901" s="149"/>
      <c r="N901" s="149" t="s">
        <v>263</v>
      </c>
      <c r="O901" s="149" t="s">
        <v>214</v>
      </c>
      <c r="P901" s="149" t="s">
        <v>53</v>
      </c>
      <c r="Q901" s="149"/>
      <c r="R901" s="149" t="s">
        <v>4552</v>
      </c>
      <c r="S901" s="149" t="s">
        <v>4406</v>
      </c>
      <c r="T901" s="149" t="s">
        <v>4517</v>
      </c>
      <c r="U901" s="149" t="s">
        <v>267</v>
      </c>
      <c r="V901" s="149"/>
      <c r="W901" s="149"/>
      <c r="X901" s="149" t="s">
        <v>336</v>
      </c>
      <c r="Y901" s="149"/>
      <c r="Z901" s="149"/>
      <c r="AA901" s="149"/>
      <c r="AB901" s="149" t="s">
        <v>269</v>
      </c>
      <c r="AC901" s="149" t="s">
        <v>270</v>
      </c>
      <c r="AD901" s="149" t="s">
        <v>4517</v>
      </c>
      <c r="AE901" s="149" t="s">
        <v>271</v>
      </c>
      <c r="AF901" s="149"/>
      <c r="AG901" s="149" t="s">
        <v>1098</v>
      </c>
      <c r="AH901" s="149" t="s">
        <v>273</v>
      </c>
      <c r="AI901" s="158">
        <v>87</v>
      </c>
      <c r="AJ901" s="149"/>
      <c r="AK901" s="159" t="s">
        <v>274</v>
      </c>
      <c r="AL901" s="159" t="s">
        <v>274</v>
      </c>
      <c r="AM901" s="149" t="s">
        <v>274</v>
      </c>
      <c r="AN901" s="160">
        <v>4</v>
      </c>
      <c r="AO901" s="149"/>
      <c r="AP901" s="149" t="s">
        <v>274</v>
      </c>
      <c r="AQ901" s="149" t="s">
        <v>275</v>
      </c>
      <c r="AR901" s="158">
        <v>1</v>
      </c>
      <c r="AS901" s="149" t="s">
        <v>275</v>
      </c>
      <c r="AT901" s="149" t="s">
        <v>276</v>
      </c>
      <c r="AU901" s="161">
        <v>1</v>
      </c>
      <c r="AV901" s="159">
        <v>4827.59</v>
      </c>
      <c r="AW901" s="159">
        <v>193.1</v>
      </c>
      <c r="AX901" s="149" t="s">
        <v>274</v>
      </c>
      <c r="AY901" s="159">
        <v>51.97</v>
      </c>
      <c r="AZ901" s="159">
        <v>51.97</v>
      </c>
      <c r="BA901" s="159">
        <v>207.85</v>
      </c>
      <c r="BB901" s="159">
        <v>4166.81</v>
      </c>
      <c r="BC901" s="162" t="s">
        <v>274</v>
      </c>
      <c r="BD901" s="162">
        <v>0</v>
      </c>
      <c r="BE901" s="159">
        <v>660.78</v>
      </c>
      <c r="BF901" s="159">
        <v>660.78</v>
      </c>
      <c r="BG901" s="159">
        <v>4827.59</v>
      </c>
    </row>
    <row r="902" ht="28.05" customHeight="1" spans="1:59">
      <c r="A902" s="149"/>
      <c r="B902" s="149"/>
      <c r="C902" s="149"/>
      <c r="D902" s="149" t="s">
        <v>3726</v>
      </c>
      <c r="E902" s="340" t="s">
        <v>4553</v>
      </c>
      <c r="F902" s="149" t="s">
        <v>3726</v>
      </c>
      <c r="G902" s="149" t="s">
        <v>4554</v>
      </c>
      <c r="H902" s="149" t="s">
        <v>158</v>
      </c>
      <c r="I902" s="149" t="s">
        <v>4555</v>
      </c>
      <c r="J902" s="149" t="s">
        <v>4556</v>
      </c>
      <c r="K902" s="149"/>
      <c r="L902" s="149" t="s">
        <v>262</v>
      </c>
      <c r="M902" s="149"/>
      <c r="N902" s="149" t="s">
        <v>263</v>
      </c>
      <c r="O902" s="149" t="s">
        <v>214</v>
      </c>
      <c r="P902" s="149" t="s">
        <v>53</v>
      </c>
      <c r="Q902" s="149"/>
      <c r="R902" s="149" t="s">
        <v>4557</v>
      </c>
      <c r="S902" s="149" t="s">
        <v>4406</v>
      </c>
      <c r="T902" s="149" t="s">
        <v>4517</v>
      </c>
      <c r="U902" s="149" t="s">
        <v>267</v>
      </c>
      <c r="V902" s="149"/>
      <c r="W902" s="149"/>
      <c r="X902" s="149" t="s">
        <v>336</v>
      </c>
      <c r="Y902" s="149"/>
      <c r="Z902" s="149"/>
      <c r="AA902" s="149"/>
      <c r="AB902" s="149" t="s">
        <v>269</v>
      </c>
      <c r="AC902" s="149" t="s">
        <v>270</v>
      </c>
      <c r="AD902" s="149" t="s">
        <v>4517</v>
      </c>
      <c r="AE902" s="149" t="s">
        <v>271</v>
      </c>
      <c r="AF902" s="149"/>
      <c r="AG902" s="149" t="s">
        <v>1098</v>
      </c>
      <c r="AH902" s="149" t="s">
        <v>273</v>
      </c>
      <c r="AI902" s="158">
        <v>87</v>
      </c>
      <c r="AJ902" s="149"/>
      <c r="AK902" s="159" t="s">
        <v>274</v>
      </c>
      <c r="AL902" s="159" t="s">
        <v>274</v>
      </c>
      <c r="AM902" s="149" t="s">
        <v>274</v>
      </c>
      <c r="AN902" s="160">
        <v>4</v>
      </c>
      <c r="AO902" s="149"/>
      <c r="AP902" s="149" t="s">
        <v>274</v>
      </c>
      <c r="AQ902" s="149" t="s">
        <v>275</v>
      </c>
      <c r="AR902" s="158">
        <v>1</v>
      </c>
      <c r="AS902" s="149" t="s">
        <v>275</v>
      </c>
      <c r="AT902" s="149" t="s">
        <v>276</v>
      </c>
      <c r="AU902" s="161">
        <v>1</v>
      </c>
      <c r="AV902" s="159">
        <v>2844.83</v>
      </c>
      <c r="AW902" s="159">
        <v>113.79</v>
      </c>
      <c r="AX902" s="149" t="s">
        <v>274</v>
      </c>
      <c r="AY902" s="159">
        <v>30.63</v>
      </c>
      <c r="AZ902" s="159">
        <v>30.63</v>
      </c>
      <c r="BA902" s="159">
        <v>122.52</v>
      </c>
      <c r="BB902" s="159">
        <v>2455.42</v>
      </c>
      <c r="BC902" s="162" t="s">
        <v>274</v>
      </c>
      <c r="BD902" s="162">
        <v>0</v>
      </c>
      <c r="BE902" s="159">
        <v>389.41</v>
      </c>
      <c r="BF902" s="159">
        <v>389.41</v>
      </c>
      <c r="BG902" s="159">
        <v>2844.83</v>
      </c>
    </row>
    <row r="903" ht="28.05" customHeight="1" spans="1:59">
      <c r="A903" s="149"/>
      <c r="B903" s="149"/>
      <c r="C903" s="149"/>
      <c r="D903" s="149" t="s">
        <v>3726</v>
      </c>
      <c r="E903" s="340" t="s">
        <v>4558</v>
      </c>
      <c r="F903" s="149" t="s">
        <v>3726</v>
      </c>
      <c r="G903" s="149" t="s">
        <v>4559</v>
      </c>
      <c r="H903" s="149" t="s">
        <v>4560</v>
      </c>
      <c r="I903" s="149" t="s">
        <v>4561</v>
      </c>
      <c r="J903" s="149" t="s">
        <v>4562</v>
      </c>
      <c r="K903" s="149"/>
      <c r="L903" s="149" t="s">
        <v>262</v>
      </c>
      <c r="M903" s="149"/>
      <c r="N903" s="149" t="s">
        <v>263</v>
      </c>
      <c r="O903" s="149" t="s">
        <v>214</v>
      </c>
      <c r="P903" s="149" t="s">
        <v>53</v>
      </c>
      <c r="Q903" s="149"/>
      <c r="R903" s="149" t="s">
        <v>4540</v>
      </c>
      <c r="S903" s="149" t="s">
        <v>3872</v>
      </c>
      <c r="T903" s="149" t="s">
        <v>4541</v>
      </c>
      <c r="U903" s="149" t="s">
        <v>267</v>
      </c>
      <c r="V903" s="149"/>
      <c r="W903" s="149"/>
      <c r="X903" s="149" t="s">
        <v>268</v>
      </c>
      <c r="Y903" s="149"/>
      <c r="Z903" s="149"/>
      <c r="AA903" s="149"/>
      <c r="AB903" s="149" t="s">
        <v>269</v>
      </c>
      <c r="AC903" s="149" t="s">
        <v>270</v>
      </c>
      <c r="AD903" s="149" t="s">
        <v>4541</v>
      </c>
      <c r="AE903" s="149" t="s">
        <v>271</v>
      </c>
      <c r="AF903" s="149"/>
      <c r="AG903" s="149" t="s">
        <v>1098</v>
      </c>
      <c r="AH903" s="149" t="s">
        <v>273</v>
      </c>
      <c r="AI903" s="158">
        <v>54</v>
      </c>
      <c r="AJ903" s="149"/>
      <c r="AK903" s="159" t="s">
        <v>274</v>
      </c>
      <c r="AL903" s="159" t="s">
        <v>274</v>
      </c>
      <c r="AM903" s="149" t="s">
        <v>274</v>
      </c>
      <c r="AN903" s="160">
        <v>4</v>
      </c>
      <c r="AO903" s="149"/>
      <c r="AP903" s="149" t="s">
        <v>274</v>
      </c>
      <c r="AQ903" s="149" t="s">
        <v>275</v>
      </c>
      <c r="AR903" s="158">
        <v>1</v>
      </c>
      <c r="AS903" s="149" t="s">
        <v>275</v>
      </c>
      <c r="AT903" s="149" t="s">
        <v>276</v>
      </c>
      <c r="AU903" s="161">
        <v>1</v>
      </c>
      <c r="AV903" s="159">
        <v>70796.46</v>
      </c>
      <c r="AW903" s="159">
        <v>2831.86</v>
      </c>
      <c r="AX903" s="149" t="s">
        <v>274</v>
      </c>
      <c r="AY903" s="159">
        <v>707.97</v>
      </c>
      <c r="AZ903" s="159">
        <v>707.97</v>
      </c>
      <c r="BA903" s="159">
        <v>2831.88</v>
      </c>
      <c r="BB903" s="159">
        <v>38229.88</v>
      </c>
      <c r="BC903" s="162" t="s">
        <v>274</v>
      </c>
      <c r="BD903" s="162">
        <v>0</v>
      </c>
      <c r="BE903" s="159">
        <v>32566.58</v>
      </c>
      <c r="BF903" s="159">
        <v>32566.58</v>
      </c>
      <c r="BG903" s="159">
        <v>70796.46</v>
      </c>
    </row>
    <row r="904" ht="28.05" customHeight="1" spans="1:59">
      <c r="A904" s="149"/>
      <c r="B904" s="149"/>
      <c r="C904" s="149"/>
      <c r="D904" s="149" t="s">
        <v>3726</v>
      </c>
      <c r="E904" s="340" t="s">
        <v>4563</v>
      </c>
      <c r="F904" s="149" t="s">
        <v>3726</v>
      </c>
      <c r="G904" s="149" t="s">
        <v>4564</v>
      </c>
      <c r="H904" s="149" t="s">
        <v>4206</v>
      </c>
      <c r="I904" s="149" t="s">
        <v>4520</v>
      </c>
      <c r="J904" s="149" t="s">
        <v>4565</v>
      </c>
      <c r="K904" s="149"/>
      <c r="L904" s="149" t="s">
        <v>262</v>
      </c>
      <c r="M904" s="149"/>
      <c r="N904" s="149" t="s">
        <v>263</v>
      </c>
      <c r="O904" s="149" t="s">
        <v>214</v>
      </c>
      <c r="P904" s="149" t="s">
        <v>53</v>
      </c>
      <c r="Q904" s="149"/>
      <c r="R904" s="149" t="s">
        <v>4522</v>
      </c>
      <c r="S904" s="149" t="s">
        <v>4209</v>
      </c>
      <c r="T904" s="149" t="s">
        <v>4523</v>
      </c>
      <c r="U904" s="149" t="s">
        <v>267</v>
      </c>
      <c r="V904" s="149"/>
      <c r="W904" s="149"/>
      <c r="X904" s="149" t="s">
        <v>268</v>
      </c>
      <c r="Y904" s="149"/>
      <c r="Z904" s="149"/>
      <c r="AA904" s="149"/>
      <c r="AB904" s="149" t="s">
        <v>269</v>
      </c>
      <c r="AC904" s="149" t="s">
        <v>270</v>
      </c>
      <c r="AD904" s="149" t="s">
        <v>4523</v>
      </c>
      <c r="AE904" s="149" t="s">
        <v>271</v>
      </c>
      <c r="AF904" s="149"/>
      <c r="AG904" s="149" t="s">
        <v>1098</v>
      </c>
      <c r="AH904" s="149" t="s">
        <v>273</v>
      </c>
      <c r="AI904" s="158">
        <v>54</v>
      </c>
      <c r="AJ904" s="149"/>
      <c r="AK904" s="159" t="s">
        <v>274</v>
      </c>
      <c r="AL904" s="159" t="s">
        <v>274</v>
      </c>
      <c r="AM904" s="149" t="s">
        <v>274</v>
      </c>
      <c r="AN904" s="160">
        <v>4</v>
      </c>
      <c r="AO904" s="149"/>
      <c r="AP904" s="149" t="s">
        <v>274</v>
      </c>
      <c r="AQ904" s="149" t="s">
        <v>275</v>
      </c>
      <c r="AR904" s="158">
        <v>1</v>
      </c>
      <c r="AS904" s="149" t="s">
        <v>275</v>
      </c>
      <c r="AT904" s="149" t="s">
        <v>276</v>
      </c>
      <c r="AU904" s="161">
        <v>1</v>
      </c>
      <c r="AV904" s="159">
        <v>2256.63</v>
      </c>
      <c r="AW904" s="159">
        <v>90.27</v>
      </c>
      <c r="AX904" s="149" t="s">
        <v>274</v>
      </c>
      <c r="AY904" s="159">
        <v>22.56</v>
      </c>
      <c r="AZ904" s="159">
        <v>22.56</v>
      </c>
      <c r="BA904" s="159">
        <v>90.24</v>
      </c>
      <c r="BB904" s="159">
        <v>1218.74</v>
      </c>
      <c r="BC904" s="162" t="s">
        <v>274</v>
      </c>
      <c r="BD904" s="162">
        <v>0</v>
      </c>
      <c r="BE904" s="159">
        <v>1037.89</v>
      </c>
      <c r="BF904" s="159">
        <v>1037.89</v>
      </c>
      <c r="BG904" s="159">
        <v>2256.63</v>
      </c>
    </row>
    <row r="905" ht="28.05" customHeight="1" spans="1:59">
      <c r="A905" s="149"/>
      <c r="B905" s="149"/>
      <c r="C905" s="149"/>
      <c r="D905" s="149" t="s">
        <v>3726</v>
      </c>
      <c r="E905" s="340" t="s">
        <v>4566</v>
      </c>
      <c r="F905" s="149" t="s">
        <v>3726</v>
      </c>
      <c r="G905" s="149" t="s">
        <v>4567</v>
      </c>
      <c r="H905" s="149" t="s">
        <v>158</v>
      </c>
      <c r="I905" s="149" t="s">
        <v>4550</v>
      </c>
      <c r="J905" s="149" t="s">
        <v>4568</v>
      </c>
      <c r="K905" s="149"/>
      <c r="L905" s="149" t="s">
        <v>262</v>
      </c>
      <c r="M905" s="149"/>
      <c r="N905" s="149" t="s">
        <v>263</v>
      </c>
      <c r="O905" s="149" t="s">
        <v>214</v>
      </c>
      <c r="P905" s="149" t="s">
        <v>53</v>
      </c>
      <c r="Q905" s="149"/>
      <c r="R905" s="149" t="s">
        <v>4552</v>
      </c>
      <c r="S905" s="149" t="s">
        <v>4406</v>
      </c>
      <c r="T905" s="149" t="s">
        <v>4517</v>
      </c>
      <c r="U905" s="149" t="s">
        <v>267</v>
      </c>
      <c r="V905" s="149"/>
      <c r="W905" s="149"/>
      <c r="X905" s="149" t="s">
        <v>336</v>
      </c>
      <c r="Y905" s="149"/>
      <c r="Z905" s="149"/>
      <c r="AA905" s="149"/>
      <c r="AB905" s="149" t="s">
        <v>269</v>
      </c>
      <c r="AC905" s="149" t="s">
        <v>270</v>
      </c>
      <c r="AD905" s="149" t="s">
        <v>4517</v>
      </c>
      <c r="AE905" s="149" t="s">
        <v>271</v>
      </c>
      <c r="AF905" s="149"/>
      <c r="AG905" s="149" t="s">
        <v>1098</v>
      </c>
      <c r="AH905" s="149" t="s">
        <v>273</v>
      </c>
      <c r="AI905" s="158">
        <v>87</v>
      </c>
      <c r="AJ905" s="149"/>
      <c r="AK905" s="159" t="s">
        <v>274</v>
      </c>
      <c r="AL905" s="159" t="s">
        <v>274</v>
      </c>
      <c r="AM905" s="149" t="s">
        <v>274</v>
      </c>
      <c r="AN905" s="160">
        <v>4</v>
      </c>
      <c r="AO905" s="149"/>
      <c r="AP905" s="149" t="s">
        <v>274</v>
      </c>
      <c r="AQ905" s="149" t="s">
        <v>275</v>
      </c>
      <c r="AR905" s="158">
        <v>1</v>
      </c>
      <c r="AS905" s="149" t="s">
        <v>275</v>
      </c>
      <c r="AT905" s="149" t="s">
        <v>276</v>
      </c>
      <c r="AU905" s="161">
        <v>1</v>
      </c>
      <c r="AV905" s="159">
        <v>4827.58</v>
      </c>
      <c r="AW905" s="159">
        <v>193.1</v>
      </c>
      <c r="AX905" s="149" t="s">
        <v>274</v>
      </c>
      <c r="AY905" s="159">
        <v>51.96</v>
      </c>
      <c r="AZ905" s="159">
        <v>51.96</v>
      </c>
      <c r="BA905" s="159">
        <v>207.84</v>
      </c>
      <c r="BB905" s="159">
        <v>4166.8</v>
      </c>
      <c r="BC905" s="162" t="s">
        <v>274</v>
      </c>
      <c r="BD905" s="162">
        <v>0</v>
      </c>
      <c r="BE905" s="159">
        <v>660.78</v>
      </c>
      <c r="BF905" s="159">
        <v>660.78</v>
      </c>
      <c r="BG905" s="159">
        <v>4827.58</v>
      </c>
    </row>
    <row r="906" ht="28.05" customHeight="1" spans="1:59">
      <c r="A906" s="149"/>
      <c r="B906" s="149"/>
      <c r="C906" s="149"/>
      <c r="D906" s="149" t="s">
        <v>3726</v>
      </c>
      <c r="E906" s="340" t="s">
        <v>4569</v>
      </c>
      <c r="F906" s="149" t="s">
        <v>3726</v>
      </c>
      <c r="G906" s="149" t="s">
        <v>4570</v>
      </c>
      <c r="H906" s="149" t="s">
        <v>4571</v>
      </c>
      <c r="I906" s="149" t="s">
        <v>4572</v>
      </c>
      <c r="J906" s="149" t="s">
        <v>4573</v>
      </c>
      <c r="K906" s="149"/>
      <c r="L906" s="149" t="s">
        <v>262</v>
      </c>
      <c r="M906" s="149"/>
      <c r="N906" s="149" t="s">
        <v>263</v>
      </c>
      <c r="O906" s="149" t="s">
        <v>214</v>
      </c>
      <c r="P906" s="149" t="s">
        <v>53</v>
      </c>
      <c r="Q906" s="149"/>
      <c r="R906" s="149" t="s">
        <v>703</v>
      </c>
      <c r="S906" s="149" t="s">
        <v>289</v>
      </c>
      <c r="T906" s="149" t="s">
        <v>4574</v>
      </c>
      <c r="U906" s="149" t="s">
        <v>267</v>
      </c>
      <c r="V906" s="149"/>
      <c r="W906" s="149"/>
      <c r="X906" s="149" t="s">
        <v>705</v>
      </c>
      <c r="Y906" s="149"/>
      <c r="Z906" s="149"/>
      <c r="AA906" s="149"/>
      <c r="AB906" s="149" t="s">
        <v>269</v>
      </c>
      <c r="AC906" s="149" t="s">
        <v>318</v>
      </c>
      <c r="AD906" s="149" t="s">
        <v>4574</v>
      </c>
      <c r="AE906" s="149" t="s">
        <v>271</v>
      </c>
      <c r="AF906" s="149"/>
      <c r="AG906" s="149" t="s">
        <v>1098</v>
      </c>
      <c r="AH906" s="149" t="s">
        <v>273</v>
      </c>
      <c r="AI906" s="158">
        <v>96</v>
      </c>
      <c r="AJ906" s="149"/>
      <c r="AK906" s="159" t="s">
        <v>274</v>
      </c>
      <c r="AL906" s="159" t="s">
        <v>274</v>
      </c>
      <c r="AM906" s="149" t="s">
        <v>274</v>
      </c>
      <c r="AN906" s="160">
        <v>0</v>
      </c>
      <c r="AO906" s="149"/>
      <c r="AP906" s="149" t="s">
        <v>274</v>
      </c>
      <c r="AQ906" s="149" t="s">
        <v>275</v>
      </c>
      <c r="AR906" s="158">
        <v>1</v>
      </c>
      <c r="AS906" s="149" t="s">
        <v>275</v>
      </c>
      <c r="AT906" s="149" t="s">
        <v>276</v>
      </c>
      <c r="AU906" s="161">
        <v>1</v>
      </c>
      <c r="AV906" s="159">
        <v>96851.2</v>
      </c>
      <c r="AW906" s="159">
        <v>0</v>
      </c>
      <c r="AX906" s="149" t="s">
        <v>274</v>
      </c>
      <c r="AY906" s="162">
        <v>0</v>
      </c>
      <c r="AZ906" s="162" t="s">
        <v>274</v>
      </c>
      <c r="BA906" s="162">
        <v>0</v>
      </c>
      <c r="BB906" s="159">
        <v>92977.15</v>
      </c>
      <c r="BC906" s="162" t="s">
        <v>274</v>
      </c>
      <c r="BD906" s="159">
        <v>3874.05</v>
      </c>
      <c r="BE906" s="159">
        <v>3874.05</v>
      </c>
      <c r="BF906" s="162">
        <v>0</v>
      </c>
      <c r="BG906" s="159">
        <v>96851.2</v>
      </c>
    </row>
    <row r="907" ht="28.05" customHeight="1" spans="1:59">
      <c r="A907" s="149"/>
      <c r="B907" s="149"/>
      <c r="C907" s="149"/>
      <c r="D907" s="149" t="s">
        <v>3726</v>
      </c>
      <c r="E907" s="340" t="s">
        <v>4575</v>
      </c>
      <c r="F907" s="149" t="s">
        <v>3726</v>
      </c>
      <c r="G907" s="149" t="s">
        <v>4576</v>
      </c>
      <c r="H907" s="149" t="s">
        <v>4577</v>
      </c>
      <c r="I907" s="149" t="s">
        <v>4578</v>
      </c>
      <c r="J907" s="149" t="s">
        <v>4579</v>
      </c>
      <c r="K907" s="149"/>
      <c r="L907" s="149" t="s">
        <v>262</v>
      </c>
      <c r="M907" s="149"/>
      <c r="N907" s="149" t="s">
        <v>263</v>
      </c>
      <c r="O907" s="149" t="s">
        <v>214</v>
      </c>
      <c r="P907" s="149" t="s">
        <v>53</v>
      </c>
      <c r="Q907" s="149"/>
      <c r="R907" s="149" t="s">
        <v>4540</v>
      </c>
      <c r="S907" s="149" t="s">
        <v>3872</v>
      </c>
      <c r="T907" s="149" t="s">
        <v>4541</v>
      </c>
      <c r="U907" s="149" t="s">
        <v>267</v>
      </c>
      <c r="V907" s="149"/>
      <c r="W907" s="149"/>
      <c r="X907" s="149" t="s">
        <v>268</v>
      </c>
      <c r="Y907" s="149"/>
      <c r="Z907" s="149"/>
      <c r="AA907" s="149"/>
      <c r="AB907" s="149" t="s">
        <v>269</v>
      </c>
      <c r="AC907" s="149" t="s">
        <v>270</v>
      </c>
      <c r="AD907" s="149" t="s">
        <v>4541</v>
      </c>
      <c r="AE907" s="149" t="s">
        <v>271</v>
      </c>
      <c r="AF907" s="149"/>
      <c r="AG907" s="149" t="s">
        <v>1098</v>
      </c>
      <c r="AH907" s="149" t="s">
        <v>273</v>
      </c>
      <c r="AI907" s="158">
        <v>54</v>
      </c>
      <c r="AJ907" s="149"/>
      <c r="AK907" s="159" t="s">
        <v>274</v>
      </c>
      <c r="AL907" s="159" t="s">
        <v>274</v>
      </c>
      <c r="AM907" s="149" t="s">
        <v>274</v>
      </c>
      <c r="AN907" s="160">
        <v>4</v>
      </c>
      <c r="AO907" s="149"/>
      <c r="AP907" s="149" t="s">
        <v>274</v>
      </c>
      <c r="AQ907" s="149" t="s">
        <v>275</v>
      </c>
      <c r="AR907" s="158">
        <v>1</v>
      </c>
      <c r="AS907" s="149" t="s">
        <v>275</v>
      </c>
      <c r="AT907" s="149" t="s">
        <v>276</v>
      </c>
      <c r="AU907" s="161">
        <v>1</v>
      </c>
      <c r="AV907" s="159">
        <v>88495.57</v>
      </c>
      <c r="AW907" s="159">
        <v>3539.82</v>
      </c>
      <c r="AX907" s="149" t="s">
        <v>274</v>
      </c>
      <c r="AY907" s="159">
        <v>884.95</v>
      </c>
      <c r="AZ907" s="159">
        <v>884.95</v>
      </c>
      <c r="BA907" s="159">
        <v>3539.8</v>
      </c>
      <c r="BB907" s="159">
        <v>47787.8</v>
      </c>
      <c r="BC907" s="162" t="s">
        <v>274</v>
      </c>
      <c r="BD907" s="162">
        <v>0</v>
      </c>
      <c r="BE907" s="159">
        <v>40707.77</v>
      </c>
      <c r="BF907" s="159">
        <v>40707.77</v>
      </c>
      <c r="BG907" s="159">
        <v>88495.57</v>
      </c>
    </row>
    <row r="908" ht="28.05" customHeight="1" spans="1:59">
      <c r="A908" s="149"/>
      <c r="B908" s="149"/>
      <c r="C908" s="149"/>
      <c r="D908" s="149" t="s">
        <v>3726</v>
      </c>
      <c r="E908" s="340" t="s">
        <v>4580</v>
      </c>
      <c r="F908" s="149" t="s">
        <v>3726</v>
      </c>
      <c r="G908" s="149" t="s">
        <v>4581</v>
      </c>
      <c r="H908" s="149" t="s">
        <v>98</v>
      </c>
      <c r="I908" s="149" t="s">
        <v>4582</v>
      </c>
      <c r="J908" s="149" t="s">
        <v>4583</v>
      </c>
      <c r="K908" s="149"/>
      <c r="L908" s="149" t="s">
        <v>262</v>
      </c>
      <c r="M908" s="149"/>
      <c r="N908" s="149" t="s">
        <v>263</v>
      </c>
      <c r="O908" s="149" t="s">
        <v>214</v>
      </c>
      <c r="P908" s="149" t="s">
        <v>53</v>
      </c>
      <c r="Q908" s="149"/>
      <c r="R908" s="149" t="s">
        <v>4540</v>
      </c>
      <c r="S908" s="149" t="s">
        <v>3872</v>
      </c>
      <c r="T908" s="149" t="s">
        <v>4541</v>
      </c>
      <c r="U908" s="149" t="s">
        <v>267</v>
      </c>
      <c r="V908" s="149"/>
      <c r="W908" s="149"/>
      <c r="X908" s="149" t="s">
        <v>268</v>
      </c>
      <c r="Y908" s="149"/>
      <c r="Z908" s="149"/>
      <c r="AA908" s="149"/>
      <c r="AB908" s="149" t="s">
        <v>269</v>
      </c>
      <c r="AC908" s="149" t="s">
        <v>270</v>
      </c>
      <c r="AD908" s="149" t="s">
        <v>4541</v>
      </c>
      <c r="AE908" s="149" t="s">
        <v>271</v>
      </c>
      <c r="AF908" s="149"/>
      <c r="AG908" s="149" t="s">
        <v>1098</v>
      </c>
      <c r="AH908" s="149" t="s">
        <v>273</v>
      </c>
      <c r="AI908" s="158">
        <v>54</v>
      </c>
      <c r="AJ908" s="149"/>
      <c r="AK908" s="159" t="s">
        <v>274</v>
      </c>
      <c r="AL908" s="159" t="s">
        <v>274</v>
      </c>
      <c r="AM908" s="149" t="s">
        <v>274</v>
      </c>
      <c r="AN908" s="160">
        <v>4</v>
      </c>
      <c r="AO908" s="149"/>
      <c r="AP908" s="149" t="s">
        <v>274</v>
      </c>
      <c r="AQ908" s="149" t="s">
        <v>275</v>
      </c>
      <c r="AR908" s="158">
        <v>1</v>
      </c>
      <c r="AS908" s="149" t="s">
        <v>275</v>
      </c>
      <c r="AT908" s="149" t="s">
        <v>276</v>
      </c>
      <c r="AU908" s="161">
        <v>1</v>
      </c>
      <c r="AV908" s="159">
        <v>12389.38</v>
      </c>
      <c r="AW908" s="159">
        <v>495.58</v>
      </c>
      <c r="AX908" s="149" t="s">
        <v>274</v>
      </c>
      <c r="AY908" s="159">
        <v>123.9</v>
      </c>
      <c r="AZ908" s="159">
        <v>123.9</v>
      </c>
      <c r="BA908" s="159">
        <v>495.6</v>
      </c>
      <c r="BB908" s="159">
        <v>6690.1</v>
      </c>
      <c r="BC908" s="162" t="s">
        <v>274</v>
      </c>
      <c r="BD908" s="162">
        <v>0</v>
      </c>
      <c r="BE908" s="159">
        <v>5699.28</v>
      </c>
      <c r="BF908" s="159">
        <v>5699.28</v>
      </c>
      <c r="BG908" s="159">
        <v>12389.38</v>
      </c>
    </row>
    <row r="909" ht="28.05" customHeight="1" spans="1:59">
      <c r="A909" s="149"/>
      <c r="B909" s="149"/>
      <c r="C909" s="149"/>
      <c r="D909" s="149" t="s">
        <v>3726</v>
      </c>
      <c r="E909" s="340" t="s">
        <v>4584</v>
      </c>
      <c r="F909" s="149" t="s">
        <v>3726</v>
      </c>
      <c r="G909" s="149" t="s">
        <v>4585</v>
      </c>
      <c r="H909" s="149" t="s">
        <v>4586</v>
      </c>
      <c r="I909" s="149" t="s">
        <v>4587</v>
      </c>
      <c r="J909" s="149" t="s">
        <v>4588</v>
      </c>
      <c r="K909" s="149"/>
      <c r="L909" s="149" t="s">
        <v>262</v>
      </c>
      <c r="M909" s="149"/>
      <c r="N909" s="149" t="s">
        <v>263</v>
      </c>
      <c r="O909" s="149" t="s">
        <v>214</v>
      </c>
      <c r="P909" s="149" t="s">
        <v>53</v>
      </c>
      <c r="Q909" s="149"/>
      <c r="R909" s="149" t="s">
        <v>1090</v>
      </c>
      <c r="S909" s="149" t="s">
        <v>289</v>
      </c>
      <c r="T909" s="149" t="s">
        <v>190</v>
      </c>
      <c r="U909" s="149" t="s">
        <v>267</v>
      </c>
      <c r="V909" s="149"/>
      <c r="W909" s="149"/>
      <c r="X909" s="149" t="s">
        <v>336</v>
      </c>
      <c r="Y909" s="149"/>
      <c r="Z909" s="149"/>
      <c r="AA909" s="149"/>
      <c r="AB909" s="149" t="s">
        <v>269</v>
      </c>
      <c r="AC909" s="149" t="s">
        <v>270</v>
      </c>
      <c r="AD909" s="149" t="s">
        <v>190</v>
      </c>
      <c r="AE909" s="149" t="s">
        <v>271</v>
      </c>
      <c r="AF909" s="149"/>
      <c r="AG909" s="149" t="s">
        <v>1098</v>
      </c>
      <c r="AH909" s="149" t="s">
        <v>273</v>
      </c>
      <c r="AI909" s="158">
        <v>87</v>
      </c>
      <c r="AJ909" s="149"/>
      <c r="AK909" s="159" t="s">
        <v>274</v>
      </c>
      <c r="AL909" s="159" t="s">
        <v>274</v>
      </c>
      <c r="AM909" s="149" t="s">
        <v>274</v>
      </c>
      <c r="AN909" s="160">
        <v>4</v>
      </c>
      <c r="AO909" s="149"/>
      <c r="AP909" s="149" t="s">
        <v>274</v>
      </c>
      <c r="AQ909" s="149" t="s">
        <v>275</v>
      </c>
      <c r="AR909" s="158">
        <v>1</v>
      </c>
      <c r="AS909" s="149" t="s">
        <v>275</v>
      </c>
      <c r="AT909" s="149" t="s">
        <v>276</v>
      </c>
      <c r="AU909" s="161">
        <v>1</v>
      </c>
      <c r="AV909" s="159">
        <v>14137.93</v>
      </c>
      <c r="AW909" s="159">
        <v>565.52</v>
      </c>
      <c r="AX909" s="149" t="s">
        <v>274</v>
      </c>
      <c r="AY909" s="159">
        <v>152.25</v>
      </c>
      <c r="AZ909" s="159">
        <v>152.25</v>
      </c>
      <c r="BA909" s="159">
        <v>609</v>
      </c>
      <c r="BB909" s="159">
        <v>12202.16</v>
      </c>
      <c r="BC909" s="162" t="s">
        <v>274</v>
      </c>
      <c r="BD909" s="162">
        <v>0</v>
      </c>
      <c r="BE909" s="159">
        <v>1935.77</v>
      </c>
      <c r="BF909" s="159">
        <v>1935.77</v>
      </c>
      <c r="BG909" s="159">
        <v>14137.93</v>
      </c>
    </row>
    <row r="910" ht="28.05" customHeight="1" spans="1:59">
      <c r="A910" s="149"/>
      <c r="B910" s="149"/>
      <c r="C910" s="149"/>
      <c r="D910" s="149" t="s">
        <v>3726</v>
      </c>
      <c r="E910" s="340" t="s">
        <v>4589</v>
      </c>
      <c r="F910" s="149" t="s">
        <v>3726</v>
      </c>
      <c r="G910" s="149" t="s">
        <v>4590</v>
      </c>
      <c r="H910" s="149" t="s">
        <v>4591</v>
      </c>
      <c r="I910" s="149" t="s">
        <v>4592</v>
      </c>
      <c r="J910" s="149" t="s">
        <v>4593</v>
      </c>
      <c r="K910" s="149"/>
      <c r="L910" s="149" t="s">
        <v>262</v>
      </c>
      <c r="M910" s="149"/>
      <c r="N910" s="149" t="s">
        <v>263</v>
      </c>
      <c r="O910" s="149" t="s">
        <v>214</v>
      </c>
      <c r="P910" s="149" t="s">
        <v>53</v>
      </c>
      <c r="Q910" s="149"/>
      <c r="R910" s="149" t="s">
        <v>4179</v>
      </c>
      <c r="S910" s="149" t="s">
        <v>4180</v>
      </c>
      <c r="T910" s="149" t="s">
        <v>190</v>
      </c>
      <c r="U910" s="149" t="s">
        <v>267</v>
      </c>
      <c r="V910" s="149"/>
      <c r="W910" s="149"/>
      <c r="X910" s="149" t="s">
        <v>705</v>
      </c>
      <c r="Y910" s="149"/>
      <c r="Z910" s="149"/>
      <c r="AA910" s="149"/>
      <c r="AB910" s="149" t="s">
        <v>269</v>
      </c>
      <c r="AC910" s="149" t="s">
        <v>270</v>
      </c>
      <c r="AD910" s="149" t="s">
        <v>190</v>
      </c>
      <c r="AE910" s="149" t="s">
        <v>271</v>
      </c>
      <c r="AF910" s="149"/>
      <c r="AG910" s="149" t="s">
        <v>1098</v>
      </c>
      <c r="AH910" s="149" t="s">
        <v>273</v>
      </c>
      <c r="AI910" s="158">
        <v>87</v>
      </c>
      <c r="AJ910" s="149"/>
      <c r="AK910" s="159" t="s">
        <v>274</v>
      </c>
      <c r="AL910" s="159" t="s">
        <v>274</v>
      </c>
      <c r="AM910" s="149" t="s">
        <v>274</v>
      </c>
      <c r="AN910" s="160">
        <v>4</v>
      </c>
      <c r="AO910" s="149"/>
      <c r="AP910" s="149" t="s">
        <v>274</v>
      </c>
      <c r="AQ910" s="149" t="s">
        <v>275</v>
      </c>
      <c r="AR910" s="158">
        <v>1</v>
      </c>
      <c r="AS910" s="149" t="s">
        <v>275</v>
      </c>
      <c r="AT910" s="149" t="s">
        <v>276</v>
      </c>
      <c r="AU910" s="161">
        <v>1</v>
      </c>
      <c r="AV910" s="159">
        <v>90517.24</v>
      </c>
      <c r="AW910" s="159">
        <v>3620.69</v>
      </c>
      <c r="AX910" s="149" t="s">
        <v>274</v>
      </c>
      <c r="AY910" s="159">
        <v>974.82</v>
      </c>
      <c r="AZ910" s="159">
        <v>974.82</v>
      </c>
      <c r="BA910" s="159">
        <v>3899.28</v>
      </c>
      <c r="BB910" s="159">
        <v>78123.22</v>
      </c>
      <c r="BC910" s="162" t="s">
        <v>274</v>
      </c>
      <c r="BD910" s="162">
        <v>0</v>
      </c>
      <c r="BE910" s="159">
        <v>12394.02</v>
      </c>
      <c r="BF910" s="159">
        <v>12394.02</v>
      </c>
      <c r="BG910" s="159">
        <v>90517.24</v>
      </c>
    </row>
    <row r="911" ht="28.05" customHeight="1" spans="1:59">
      <c r="A911" s="149"/>
      <c r="B911" s="149"/>
      <c r="C911" s="149"/>
      <c r="D911" s="149" t="s">
        <v>3726</v>
      </c>
      <c r="E911" s="340" t="s">
        <v>4594</v>
      </c>
      <c r="F911" s="149" t="s">
        <v>3726</v>
      </c>
      <c r="G911" s="149" t="s">
        <v>4595</v>
      </c>
      <c r="H911" s="149" t="s">
        <v>4596</v>
      </c>
      <c r="I911" s="149" t="s">
        <v>4597</v>
      </c>
      <c r="J911" s="149" t="s">
        <v>4598</v>
      </c>
      <c r="K911" s="149"/>
      <c r="L911" s="149" t="s">
        <v>262</v>
      </c>
      <c r="M911" s="149"/>
      <c r="N911" s="149" t="s">
        <v>263</v>
      </c>
      <c r="O911" s="149" t="s">
        <v>214</v>
      </c>
      <c r="P911" s="149" t="s">
        <v>53</v>
      </c>
      <c r="Q911" s="149"/>
      <c r="R911" s="149" t="s">
        <v>4599</v>
      </c>
      <c r="S911" s="149" t="s">
        <v>289</v>
      </c>
      <c r="T911" s="149" t="s">
        <v>563</v>
      </c>
      <c r="U911" s="149" t="s">
        <v>267</v>
      </c>
      <c r="V911" s="149"/>
      <c r="W911" s="149"/>
      <c r="X911" s="149" t="s">
        <v>268</v>
      </c>
      <c r="Y911" s="149"/>
      <c r="Z911" s="149"/>
      <c r="AA911" s="149"/>
      <c r="AB911" s="149" t="s">
        <v>269</v>
      </c>
      <c r="AC911" s="149" t="s">
        <v>318</v>
      </c>
      <c r="AD911" s="149" t="s">
        <v>563</v>
      </c>
      <c r="AE911" s="149" t="s">
        <v>271</v>
      </c>
      <c r="AF911" s="149"/>
      <c r="AG911" s="149" t="s">
        <v>1098</v>
      </c>
      <c r="AH911" s="149" t="s">
        <v>273</v>
      </c>
      <c r="AI911" s="158">
        <v>42</v>
      </c>
      <c r="AJ911" s="149"/>
      <c r="AK911" s="159" t="s">
        <v>274</v>
      </c>
      <c r="AL911" s="159" t="s">
        <v>274</v>
      </c>
      <c r="AM911" s="149" t="s">
        <v>274</v>
      </c>
      <c r="AN911" s="160">
        <v>0</v>
      </c>
      <c r="AO911" s="149"/>
      <c r="AP911" s="149" t="s">
        <v>274</v>
      </c>
      <c r="AQ911" s="149" t="s">
        <v>275</v>
      </c>
      <c r="AR911" s="158">
        <v>1</v>
      </c>
      <c r="AS911" s="149" t="s">
        <v>275</v>
      </c>
      <c r="AT911" s="149" t="s">
        <v>276</v>
      </c>
      <c r="AU911" s="161">
        <v>1</v>
      </c>
      <c r="AV911" s="159">
        <v>34500</v>
      </c>
      <c r="AW911" s="159">
        <v>0</v>
      </c>
      <c r="AX911" s="149" t="s">
        <v>274</v>
      </c>
      <c r="AY911" s="162">
        <v>0</v>
      </c>
      <c r="AZ911" s="162" t="s">
        <v>274</v>
      </c>
      <c r="BA911" s="162">
        <v>0</v>
      </c>
      <c r="BB911" s="159">
        <v>33120</v>
      </c>
      <c r="BC911" s="162" t="s">
        <v>274</v>
      </c>
      <c r="BD911" s="159">
        <v>1380</v>
      </c>
      <c r="BE911" s="159">
        <v>1380</v>
      </c>
      <c r="BF911" s="162">
        <v>0</v>
      </c>
      <c r="BG911" s="159">
        <v>34500</v>
      </c>
    </row>
    <row r="912" ht="28.05" customHeight="1" spans="1:59">
      <c r="A912" s="149"/>
      <c r="B912" s="149"/>
      <c r="C912" s="149"/>
      <c r="D912" s="149" t="s">
        <v>3726</v>
      </c>
      <c r="E912" s="340" t="s">
        <v>4600</v>
      </c>
      <c r="F912" s="149" t="s">
        <v>3726</v>
      </c>
      <c r="G912" s="149" t="s">
        <v>4601</v>
      </c>
      <c r="H912" s="149" t="s">
        <v>172</v>
      </c>
      <c r="I912" s="149" t="s">
        <v>4602</v>
      </c>
      <c r="J912" s="149" t="s">
        <v>4603</v>
      </c>
      <c r="K912" s="149"/>
      <c r="L912" s="149" t="s">
        <v>262</v>
      </c>
      <c r="M912" s="149"/>
      <c r="N912" s="149" t="s">
        <v>263</v>
      </c>
      <c r="O912" s="149" t="s">
        <v>214</v>
      </c>
      <c r="P912" s="149" t="s">
        <v>53</v>
      </c>
      <c r="Q912" s="149"/>
      <c r="R912" s="149" t="s">
        <v>4604</v>
      </c>
      <c r="S912" s="149" t="s">
        <v>4605</v>
      </c>
      <c r="T912" s="149" t="s">
        <v>190</v>
      </c>
      <c r="U912" s="149" t="s">
        <v>267</v>
      </c>
      <c r="V912" s="149"/>
      <c r="W912" s="149"/>
      <c r="X912" s="149" t="s">
        <v>336</v>
      </c>
      <c r="Y912" s="149"/>
      <c r="Z912" s="149"/>
      <c r="AA912" s="149"/>
      <c r="AB912" s="149" t="s">
        <v>269</v>
      </c>
      <c r="AC912" s="149" t="s">
        <v>270</v>
      </c>
      <c r="AD912" s="149" t="s">
        <v>190</v>
      </c>
      <c r="AE912" s="149" t="s">
        <v>271</v>
      </c>
      <c r="AF912" s="149"/>
      <c r="AG912" s="149" t="s">
        <v>1098</v>
      </c>
      <c r="AH912" s="149" t="s">
        <v>273</v>
      </c>
      <c r="AI912" s="158">
        <v>86</v>
      </c>
      <c r="AJ912" s="149"/>
      <c r="AK912" s="159" t="s">
        <v>274</v>
      </c>
      <c r="AL912" s="159" t="s">
        <v>274</v>
      </c>
      <c r="AM912" s="149" t="s">
        <v>274</v>
      </c>
      <c r="AN912" s="160">
        <v>4</v>
      </c>
      <c r="AO912" s="149"/>
      <c r="AP912" s="149" t="s">
        <v>274</v>
      </c>
      <c r="AQ912" s="149" t="s">
        <v>275</v>
      </c>
      <c r="AR912" s="158">
        <v>1</v>
      </c>
      <c r="AS912" s="149" t="s">
        <v>275</v>
      </c>
      <c r="AT912" s="149" t="s">
        <v>276</v>
      </c>
      <c r="AU912" s="161">
        <v>1</v>
      </c>
      <c r="AV912" s="159">
        <v>4741.38</v>
      </c>
      <c r="AW912" s="159">
        <v>189.66</v>
      </c>
      <c r="AX912" s="149" t="s">
        <v>274</v>
      </c>
      <c r="AY912" s="149"/>
      <c r="AZ912" s="162" t="s">
        <v>274</v>
      </c>
      <c r="BA912" s="159">
        <v>153.25</v>
      </c>
      <c r="BB912" s="159">
        <v>4040.87</v>
      </c>
      <c r="BC912" s="159">
        <v>700.51</v>
      </c>
      <c r="BD912" s="159">
        <v>700.51</v>
      </c>
      <c r="BE912" s="159">
        <v>700.51</v>
      </c>
      <c r="BF912" s="162">
        <v>0</v>
      </c>
      <c r="BG912" s="159">
        <v>4741.38</v>
      </c>
    </row>
    <row r="913" ht="28.05" customHeight="1" spans="1:59">
      <c r="A913" s="149"/>
      <c r="B913" s="149"/>
      <c r="C913" s="149"/>
      <c r="D913" s="149" t="s">
        <v>3726</v>
      </c>
      <c r="E913" s="340" t="s">
        <v>4606</v>
      </c>
      <c r="F913" s="149" t="s">
        <v>3726</v>
      </c>
      <c r="G913" s="149" t="s">
        <v>4607</v>
      </c>
      <c r="H913" s="149" t="s">
        <v>172</v>
      </c>
      <c r="I913" s="149" t="s">
        <v>4608</v>
      </c>
      <c r="J913" s="149" t="s">
        <v>4609</v>
      </c>
      <c r="K913" s="149"/>
      <c r="L913" s="149" t="s">
        <v>262</v>
      </c>
      <c r="M913" s="149"/>
      <c r="N913" s="149" t="s">
        <v>263</v>
      </c>
      <c r="O913" s="149" t="s">
        <v>214</v>
      </c>
      <c r="P913" s="149" t="s">
        <v>53</v>
      </c>
      <c r="Q913" s="149"/>
      <c r="R913" s="149" t="s">
        <v>3903</v>
      </c>
      <c r="S913" s="149" t="s">
        <v>174</v>
      </c>
      <c r="T913" s="149" t="s">
        <v>4610</v>
      </c>
      <c r="U913" s="149" t="s">
        <v>267</v>
      </c>
      <c r="V913" s="149"/>
      <c r="W913" s="149"/>
      <c r="X913" s="149" t="s">
        <v>336</v>
      </c>
      <c r="Y913" s="149"/>
      <c r="Z913" s="149"/>
      <c r="AA913" s="149"/>
      <c r="AB913" s="149" t="s">
        <v>269</v>
      </c>
      <c r="AC913" s="149" t="s">
        <v>270</v>
      </c>
      <c r="AD913" s="149" t="s">
        <v>4610</v>
      </c>
      <c r="AE913" s="149" t="s">
        <v>271</v>
      </c>
      <c r="AF913" s="149"/>
      <c r="AG913" s="149" t="s">
        <v>1098</v>
      </c>
      <c r="AH913" s="149" t="s">
        <v>273</v>
      </c>
      <c r="AI913" s="158">
        <v>54</v>
      </c>
      <c r="AJ913" s="149"/>
      <c r="AK913" s="159" t="s">
        <v>274</v>
      </c>
      <c r="AL913" s="159" t="s">
        <v>274</v>
      </c>
      <c r="AM913" s="149" t="s">
        <v>274</v>
      </c>
      <c r="AN913" s="160">
        <v>4</v>
      </c>
      <c r="AO913" s="149"/>
      <c r="AP913" s="149" t="s">
        <v>274</v>
      </c>
      <c r="AQ913" s="149" t="s">
        <v>275</v>
      </c>
      <c r="AR913" s="158">
        <v>1</v>
      </c>
      <c r="AS913" s="149" t="s">
        <v>275</v>
      </c>
      <c r="AT913" s="149" t="s">
        <v>276</v>
      </c>
      <c r="AU913" s="161">
        <v>1</v>
      </c>
      <c r="AV913" s="159">
        <v>7964.6</v>
      </c>
      <c r="AW913" s="159">
        <v>318.58</v>
      </c>
      <c r="AX913" s="149" t="s">
        <v>274</v>
      </c>
      <c r="AY913" s="159">
        <v>79.64</v>
      </c>
      <c r="AZ913" s="159">
        <v>79.64</v>
      </c>
      <c r="BA913" s="159">
        <v>318.56</v>
      </c>
      <c r="BB913" s="159">
        <v>4301.06</v>
      </c>
      <c r="BC913" s="162" t="s">
        <v>274</v>
      </c>
      <c r="BD913" s="162">
        <v>0</v>
      </c>
      <c r="BE913" s="159">
        <v>3663.54</v>
      </c>
      <c r="BF913" s="159">
        <v>3663.54</v>
      </c>
      <c r="BG913" s="159">
        <v>7964.6</v>
      </c>
    </row>
    <row r="914" ht="28.05" customHeight="1" spans="1:59">
      <c r="A914" s="149"/>
      <c r="B914" s="149"/>
      <c r="C914" s="149"/>
      <c r="D914" s="149" t="s">
        <v>3726</v>
      </c>
      <c r="E914" s="340" t="s">
        <v>4611</v>
      </c>
      <c r="F914" s="149" t="s">
        <v>3726</v>
      </c>
      <c r="G914" s="149" t="s">
        <v>4612</v>
      </c>
      <c r="H914" s="149" t="s">
        <v>4613</v>
      </c>
      <c r="I914" s="149" t="s">
        <v>4614</v>
      </c>
      <c r="J914" s="149" t="s">
        <v>4615</v>
      </c>
      <c r="K914" s="149"/>
      <c r="L914" s="149" t="s">
        <v>262</v>
      </c>
      <c r="M914" s="149"/>
      <c r="N914" s="149" t="s">
        <v>263</v>
      </c>
      <c r="O914" s="149" t="s">
        <v>214</v>
      </c>
      <c r="P914" s="149" t="s">
        <v>53</v>
      </c>
      <c r="Q914" s="149"/>
      <c r="R914" s="149" t="s">
        <v>2512</v>
      </c>
      <c r="S914" s="149" t="s">
        <v>4258</v>
      </c>
      <c r="T914" s="149" t="s">
        <v>4616</v>
      </c>
      <c r="U914" s="149" t="s">
        <v>267</v>
      </c>
      <c r="V914" s="149"/>
      <c r="W914" s="149"/>
      <c r="X914" s="149" t="s">
        <v>336</v>
      </c>
      <c r="Y914" s="149"/>
      <c r="Z914" s="149"/>
      <c r="AA914" s="149"/>
      <c r="AB914" s="149" t="s">
        <v>269</v>
      </c>
      <c r="AC914" s="149" t="s">
        <v>270</v>
      </c>
      <c r="AD914" s="149" t="s">
        <v>4616</v>
      </c>
      <c r="AE914" s="149" t="s">
        <v>271</v>
      </c>
      <c r="AF914" s="149"/>
      <c r="AG914" s="149" t="s">
        <v>1098</v>
      </c>
      <c r="AH914" s="149" t="s">
        <v>273</v>
      </c>
      <c r="AI914" s="158">
        <v>53</v>
      </c>
      <c r="AJ914" s="149"/>
      <c r="AK914" s="159" t="s">
        <v>274</v>
      </c>
      <c r="AL914" s="159" t="s">
        <v>274</v>
      </c>
      <c r="AM914" s="149" t="s">
        <v>274</v>
      </c>
      <c r="AN914" s="160">
        <v>4</v>
      </c>
      <c r="AO914" s="149"/>
      <c r="AP914" s="149" t="s">
        <v>274</v>
      </c>
      <c r="AQ914" s="149" t="s">
        <v>275</v>
      </c>
      <c r="AR914" s="158">
        <v>1</v>
      </c>
      <c r="AS914" s="149" t="s">
        <v>275</v>
      </c>
      <c r="AT914" s="149" t="s">
        <v>276</v>
      </c>
      <c r="AU914" s="161">
        <v>1</v>
      </c>
      <c r="AV914" s="159">
        <v>12831.86</v>
      </c>
      <c r="AW914" s="159">
        <v>513.27</v>
      </c>
      <c r="AX914" s="149" t="s">
        <v>274</v>
      </c>
      <c r="AY914" s="159">
        <v>128.32</v>
      </c>
      <c r="AZ914" s="159">
        <v>128.32</v>
      </c>
      <c r="BA914" s="159">
        <v>513.28</v>
      </c>
      <c r="BB914" s="159">
        <v>6800.96</v>
      </c>
      <c r="BC914" s="162" t="s">
        <v>274</v>
      </c>
      <c r="BD914" s="162">
        <v>0</v>
      </c>
      <c r="BE914" s="159">
        <v>6030.9</v>
      </c>
      <c r="BF914" s="159">
        <v>6030.9</v>
      </c>
      <c r="BG914" s="159">
        <v>12831.86</v>
      </c>
    </row>
    <row r="915" ht="28.05" customHeight="1" spans="1:59">
      <c r="A915" s="149"/>
      <c r="B915" s="149"/>
      <c r="C915" s="149"/>
      <c r="D915" s="149" t="s">
        <v>3726</v>
      </c>
      <c r="E915" s="340" t="s">
        <v>4617</v>
      </c>
      <c r="F915" s="149" t="s">
        <v>3726</v>
      </c>
      <c r="G915" s="149" t="s">
        <v>4618</v>
      </c>
      <c r="H915" s="149" t="s">
        <v>4619</v>
      </c>
      <c r="I915" s="149" t="s">
        <v>4620</v>
      </c>
      <c r="J915" s="149" t="s">
        <v>4621</v>
      </c>
      <c r="K915" s="149"/>
      <c r="L915" s="149" t="s">
        <v>262</v>
      </c>
      <c r="M915" s="149"/>
      <c r="N915" s="149" t="s">
        <v>263</v>
      </c>
      <c r="O915" s="149" t="s">
        <v>214</v>
      </c>
      <c r="P915" s="149" t="s">
        <v>53</v>
      </c>
      <c r="Q915" s="149"/>
      <c r="R915" s="149" t="s">
        <v>4599</v>
      </c>
      <c r="S915" s="149" t="s">
        <v>4622</v>
      </c>
      <c r="T915" s="149" t="s">
        <v>190</v>
      </c>
      <c r="U915" s="149" t="s">
        <v>267</v>
      </c>
      <c r="V915" s="149"/>
      <c r="W915" s="149"/>
      <c r="X915" s="149" t="s">
        <v>268</v>
      </c>
      <c r="Y915" s="149"/>
      <c r="Z915" s="149"/>
      <c r="AA915" s="149"/>
      <c r="AB915" s="149" t="s">
        <v>269</v>
      </c>
      <c r="AC915" s="149" t="s">
        <v>270</v>
      </c>
      <c r="AD915" s="149" t="s">
        <v>190</v>
      </c>
      <c r="AE915" s="149" t="s">
        <v>271</v>
      </c>
      <c r="AF915" s="149"/>
      <c r="AG915" s="149" t="s">
        <v>1098</v>
      </c>
      <c r="AH915" s="149" t="s">
        <v>273</v>
      </c>
      <c r="AI915" s="158">
        <v>87</v>
      </c>
      <c r="AJ915" s="149"/>
      <c r="AK915" s="159" t="s">
        <v>274</v>
      </c>
      <c r="AL915" s="159" t="s">
        <v>274</v>
      </c>
      <c r="AM915" s="149" t="s">
        <v>274</v>
      </c>
      <c r="AN915" s="160">
        <v>4</v>
      </c>
      <c r="AO915" s="149"/>
      <c r="AP915" s="149" t="s">
        <v>274</v>
      </c>
      <c r="AQ915" s="149" t="s">
        <v>275</v>
      </c>
      <c r="AR915" s="158">
        <v>1</v>
      </c>
      <c r="AS915" s="149" t="s">
        <v>275</v>
      </c>
      <c r="AT915" s="149" t="s">
        <v>276</v>
      </c>
      <c r="AU915" s="161">
        <v>1</v>
      </c>
      <c r="AV915" s="159">
        <v>23275.86</v>
      </c>
      <c r="AW915" s="159">
        <v>931.03</v>
      </c>
      <c r="AX915" s="149" t="s">
        <v>274</v>
      </c>
      <c r="AY915" s="159">
        <v>250.66</v>
      </c>
      <c r="AZ915" s="159">
        <v>250.66</v>
      </c>
      <c r="BA915" s="159">
        <v>1002.62</v>
      </c>
      <c r="BB915" s="159">
        <v>20088.94</v>
      </c>
      <c r="BC915" s="162" t="s">
        <v>274</v>
      </c>
      <c r="BD915" s="162">
        <v>0</v>
      </c>
      <c r="BE915" s="159">
        <v>3186.92</v>
      </c>
      <c r="BF915" s="159">
        <v>3186.92</v>
      </c>
      <c r="BG915" s="159">
        <v>23275.86</v>
      </c>
    </row>
    <row r="916" ht="28.05" customHeight="1" spans="1:59">
      <c r="A916" s="149"/>
      <c r="B916" s="149"/>
      <c r="C916" s="149"/>
      <c r="D916" s="149" t="s">
        <v>3726</v>
      </c>
      <c r="E916" s="340" t="s">
        <v>4623</v>
      </c>
      <c r="F916" s="149" t="s">
        <v>3726</v>
      </c>
      <c r="G916" s="149" t="s">
        <v>4624</v>
      </c>
      <c r="H916" s="149" t="s">
        <v>4625</v>
      </c>
      <c r="I916" s="149" t="s">
        <v>4626</v>
      </c>
      <c r="J916" s="149" t="s">
        <v>4627</v>
      </c>
      <c r="K916" s="149"/>
      <c r="L916" s="149" t="s">
        <v>262</v>
      </c>
      <c r="M916" s="149"/>
      <c r="N916" s="149" t="s">
        <v>263</v>
      </c>
      <c r="O916" s="149" t="s">
        <v>214</v>
      </c>
      <c r="P916" s="149" t="s">
        <v>53</v>
      </c>
      <c r="Q916" s="149"/>
      <c r="R916" s="149" t="s">
        <v>4628</v>
      </c>
      <c r="S916" s="149" t="s">
        <v>4629</v>
      </c>
      <c r="T916" s="149" t="s">
        <v>190</v>
      </c>
      <c r="U916" s="149" t="s">
        <v>267</v>
      </c>
      <c r="V916" s="149"/>
      <c r="W916" s="149"/>
      <c r="X916" s="149" t="s">
        <v>268</v>
      </c>
      <c r="Y916" s="149"/>
      <c r="Z916" s="149"/>
      <c r="AA916" s="149"/>
      <c r="AB916" s="149" t="s">
        <v>269</v>
      </c>
      <c r="AC916" s="149" t="s">
        <v>270</v>
      </c>
      <c r="AD916" s="149" t="s">
        <v>190</v>
      </c>
      <c r="AE916" s="149" t="s">
        <v>271</v>
      </c>
      <c r="AF916" s="149"/>
      <c r="AG916" s="149" t="s">
        <v>1098</v>
      </c>
      <c r="AH916" s="149" t="s">
        <v>273</v>
      </c>
      <c r="AI916" s="158">
        <v>87</v>
      </c>
      <c r="AJ916" s="149"/>
      <c r="AK916" s="159" t="s">
        <v>274</v>
      </c>
      <c r="AL916" s="159" t="s">
        <v>274</v>
      </c>
      <c r="AM916" s="149" t="s">
        <v>274</v>
      </c>
      <c r="AN916" s="160">
        <v>4</v>
      </c>
      <c r="AO916" s="149"/>
      <c r="AP916" s="149" t="s">
        <v>274</v>
      </c>
      <c r="AQ916" s="149" t="s">
        <v>275</v>
      </c>
      <c r="AR916" s="158">
        <v>1</v>
      </c>
      <c r="AS916" s="149" t="s">
        <v>275</v>
      </c>
      <c r="AT916" s="149" t="s">
        <v>276</v>
      </c>
      <c r="AU916" s="161">
        <v>1</v>
      </c>
      <c r="AV916" s="159">
        <v>18965.52</v>
      </c>
      <c r="AW916" s="159">
        <v>758.62</v>
      </c>
      <c r="AX916" s="149" t="s">
        <v>274</v>
      </c>
      <c r="AY916" s="159">
        <v>204.22</v>
      </c>
      <c r="AZ916" s="159">
        <v>204.22</v>
      </c>
      <c r="BA916" s="159">
        <v>816.85</v>
      </c>
      <c r="BB916" s="159">
        <v>16368.97</v>
      </c>
      <c r="BC916" s="162" t="s">
        <v>274</v>
      </c>
      <c r="BD916" s="162">
        <v>0</v>
      </c>
      <c r="BE916" s="159">
        <v>2596.55</v>
      </c>
      <c r="BF916" s="159">
        <v>2596.55</v>
      </c>
      <c r="BG916" s="159">
        <v>18965.52</v>
      </c>
    </row>
    <row r="917" ht="28.05" customHeight="1" spans="1:59">
      <c r="A917" s="149"/>
      <c r="B917" s="149"/>
      <c r="C917" s="149"/>
      <c r="D917" s="149" t="s">
        <v>3726</v>
      </c>
      <c r="E917" s="340" t="s">
        <v>186</v>
      </c>
      <c r="F917" s="149" t="s">
        <v>3726</v>
      </c>
      <c r="G917" s="149" t="s">
        <v>187</v>
      </c>
      <c r="H917" s="149" t="s">
        <v>172</v>
      </c>
      <c r="I917" s="149" t="s">
        <v>4602</v>
      </c>
      <c r="J917" s="149" t="s">
        <v>4630</v>
      </c>
      <c r="K917" s="149"/>
      <c r="L917" s="149" t="s">
        <v>262</v>
      </c>
      <c r="M917" s="149"/>
      <c r="N917" s="149" t="s">
        <v>263</v>
      </c>
      <c r="O917" s="149" t="s">
        <v>214</v>
      </c>
      <c r="P917" s="149" t="s">
        <v>53</v>
      </c>
      <c r="Q917" s="149"/>
      <c r="R917" s="149" t="s">
        <v>4604</v>
      </c>
      <c r="S917" s="149" t="s">
        <v>4605</v>
      </c>
      <c r="T917" s="149" t="s">
        <v>190</v>
      </c>
      <c r="U917" s="149" t="s">
        <v>267</v>
      </c>
      <c r="V917" s="149"/>
      <c r="W917" s="149"/>
      <c r="X917" s="149" t="s">
        <v>336</v>
      </c>
      <c r="Y917" s="149"/>
      <c r="Z917" s="149"/>
      <c r="AA917" s="149"/>
      <c r="AB917" s="149" t="s">
        <v>269</v>
      </c>
      <c r="AC917" s="149" t="s">
        <v>270</v>
      </c>
      <c r="AD917" s="149" t="s">
        <v>190</v>
      </c>
      <c r="AE917" s="149" t="s">
        <v>271</v>
      </c>
      <c r="AF917" s="149"/>
      <c r="AG917" s="149" t="s">
        <v>1098</v>
      </c>
      <c r="AH917" s="149" t="s">
        <v>273</v>
      </c>
      <c r="AI917" s="158">
        <v>86</v>
      </c>
      <c r="AJ917" s="149"/>
      <c r="AK917" s="159" t="s">
        <v>274</v>
      </c>
      <c r="AL917" s="159" t="s">
        <v>274</v>
      </c>
      <c r="AM917" s="149" t="s">
        <v>274</v>
      </c>
      <c r="AN917" s="160">
        <v>4</v>
      </c>
      <c r="AO917" s="149"/>
      <c r="AP917" s="149" t="s">
        <v>274</v>
      </c>
      <c r="AQ917" s="149" t="s">
        <v>275</v>
      </c>
      <c r="AR917" s="158">
        <v>1</v>
      </c>
      <c r="AS917" s="149" t="s">
        <v>275</v>
      </c>
      <c r="AT917" s="149" t="s">
        <v>276</v>
      </c>
      <c r="AU917" s="161">
        <v>1</v>
      </c>
      <c r="AV917" s="159">
        <v>4741.38</v>
      </c>
      <c r="AW917" s="159">
        <v>189.66</v>
      </c>
      <c r="AX917" s="149" t="s">
        <v>274</v>
      </c>
      <c r="AY917" s="149"/>
      <c r="AZ917" s="162" t="s">
        <v>274</v>
      </c>
      <c r="BA917" s="159">
        <v>153.25</v>
      </c>
      <c r="BB917" s="159">
        <v>4040.87</v>
      </c>
      <c r="BC917" s="159">
        <v>700.51</v>
      </c>
      <c r="BD917" s="159">
        <v>700.51</v>
      </c>
      <c r="BE917" s="159">
        <v>700.51</v>
      </c>
      <c r="BF917" s="162">
        <v>0</v>
      </c>
      <c r="BG917" s="159">
        <v>4741.38</v>
      </c>
    </row>
    <row r="918" ht="28.05" customHeight="1" spans="1:59">
      <c r="A918" s="149"/>
      <c r="B918" s="149"/>
      <c r="C918" s="149"/>
      <c r="D918" s="149" t="s">
        <v>3726</v>
      </c>
      <c r="E918" s="340" t="s">
        <v>4631</v>
      </c>
      <c r="F918" s="149" t="s">
        <v>3726</v>
      </c>
      <c r="G918" s="149" t="s">
        <v>4632</v>
      </c>
      <c r="H918" s="149" t="s">
        <v>172</v>
      </c>
      <c r="I918" s="149" t="s">
        <v>4633</v>
      </c>
      <c r="J918" s="149" t="s">
        <v>4634</v>
      </c>
      <c r="K918" s="149"/>
      <c r="L918" s="149" t="s">
        <v>262</v>
      </c>
      <c r="M918" s="149"/>
      <c r="N918" s="149" t="s">
        <v>263</v>
      </c>
      <c r="O918" s="149" t="s">
        <v>214</v>
      </c>
      <c r="P918" s="149" t="s">
        <v>53</v>
      </c>
      <c r="Q918" s="149"/>
      <c r="R918" s="149" t="s">
        <v>3903</v>
      </c>
      <c r="S918" s="149" t="s">
        <v>174</v>
      </c>
      <c r="T918" s="149" t="s">
        <v>4610</v>
      </c>
      <c r="U918" s="149" t="s">
        <v>267</v>
      </c>
      <c r="V918" s="149"/>
      <c r="W918" s="149"/>
      <c r="X918" s="149" t="s">
        <v>336</v>
      </c>
      <c r="Y918" s="149"/>
      <c r="Z918" s="149"/>
      <c r="AA918" s="149"/>
      <c r="AB918" s="149" t="s">
        <v>269</v>
      </c>
      <c r="AC918" s="149" t="s">
        <v>270</v>
      </c>
      <c r="AD918" s="149" t="s">
        <v>4610</v>
      </c>
      <c r="AE918" s="149" t="s">
        <v>271</v>
      </c>
      <c r="AF918" s="149"/>
      <c r="AG918" s="149" t="s">
        <v>1098</v>
      </c>
      <c r="AH918" s="149" t="s">
        <v>273</v>
      </c>
      <c r="AI918" s="158">
        <v>54</v>
      </c>
      <c r="AJ918" s="149"/>
      <c r="AK918" s="159" t="s">
        <v>274</v>
      </c>
      <c r="AL918" s="159" t="s">
        <v>274</v>
      </c>
      <c r="AM918" s="149" t="s">
        <v>274</v>
      </c>
      <c r="AN918" s="160">
        <v>4</v>
      </c>
      <c r="AO918" s="149"/>
      <c r="AP918" s="149" t="s">
        <v>274</v>
      </c>
      <c r="AQ918" s="149" t="s">
        <v>275</v>
      </c>
      <c r="AR918" s="158">
        <v>1</v>
      </c>
      <c r="AS918" s="149" t="s">
        <v>275</v>
      </c>
      <c r="AT918" s="149" t="s">
        <v>276</v>
      </c>
      <c r="AU918" s="161">
        <v>1</v>
      </c>
      <c r="AV918" s="159">
        <v>5752.21</v>
      </c>
      <c r="AW918" s="159">
        <v>230.09</v>
      </c>
      <c r="AX918" s="149" t="s">
        <v>274</v>
      </c>
      <c r="AY918" s="159">
        <v>57.52</v>
      </c>
      <c r="AZ918" s="159">
        <v>57.52</v>
      </c>
      <c r="BA918" s="159">
        <v>230.08</v>
      </c>
      <c r="BB918" s="159">
        <v>3106.08</v>
      </c>
      <c r="BC918" s="162" t="s">
        <v>274</v>
      </c>
      <c r="BD918" s="162">
        <v>0</v>
      </c>
      <c r="BE918" s="159">
        <v>2646.13</v>
      </c>
      <c r="BF918" s="159">
        <v>2646.13</v>
      </c>
      <c r="BG918" s="159">
        <v>5752.21</v>
      </c>
    </row>
    <row r="919" ht="28.05" customHeight="1" spans="1:59">
      <c r="A919" s="149"/>
      <c r="B919" s="149"/>
      <c r="C919" s="149"/>
      <c r="D919" s="149" t="s">
        <v>3726</v>
      </c>
      <c r="E919" s="340" t="s">
        <v>4635</v>
      </c>
      <c r="F919" s="149" t="s">
        <v>3726</v>
      </c>
      <c r="G919" s="149" t="s">
        <v>4636</v>
      </c>
      <c r="H919" s="149" t="s">
        <v>172</v>
      </c>
      <c r="I919" s="149" t="s">
        <v>4633</v>
      </c>
      <c r="J919" s="149" t="s">
        <v>4637</v>
      </c>
      <c r="K919" s="149"/>
      <c r="L919" s="149" t="s">
        <v>262</v>
      </c>
      <c r="M919" s="149"/>
      <c r="N919" s="149" t="s">
        <v>263</v>
      </c>
      <c r="O919" s="149" t="s">
        <v>214</v>
      </c>
      <c r="P919" s="149" t="s">
        <v>53</v>
      </c>
      <c r="Q919" s="149"/>
      <c r="R919" s="149" t="s">
        <v>3903</v>
      </c>
      <c r="S919" s="149" t="s">
        <v>174</v>
      </c>
      <c r="T919" s="149" t="s">
        <v>4610</v>
      </c>
      <c r="U919" s="149" t="s">
        <v>267</v>
      </c>
      <c r="V919" s="149"/>
      <c r="W919" s="149"/>
      <c r="X919" s="149" t="s">
        <v>336</v>
      </c>
      <c r="Y919" s="149"/>
      <c r="Z919" s="149"/>
      <c r="AA919" s="149"/>
      <c r="AB919" s="149" t="s">
        <v>269</v>
      </c>
      <c r="AC919" s="149" t="s">
        <v>270</v>
      </c>
      <c r="AD919" s="149" t="s">
        <v>4610</v>
      </c>
      <c r="AE919" s="149" t="s">
        <v>271</v>
      </c>
      <c r="AF919" s="149"/>
      <c r="AG919" s="149" t="s">
        <v>1098</v>
      </c>
      <c r="AH919" s="149" t="s">
        <v>273</v>
      </c>
      <c r="AI919" s="158">
        <v>54</v>
      </c>
      <c r="AJ919" s="149"/>
      <c r="AK919" s="159" t="s">
        <v>274</v>
      </c>
      <c r="AL919" s="159" t="s">
        <v>274</v>
      </c>
      <c r="AM919" s="149" t="s">
        <v>274</v>
      </c>
      <c r="AN919" s="160">
        <v>4</v>
      </c>
      <c r="AO919" s="149"/>
      <c r="AP919" s="149" t="s">
        <v>274</v>
      </c>
      <c r="AQ919" s="149" t="s">
        <v>275</v>
      </c>
      <c r="AR919" s="158">
        <v>1</v>
      </c>
      <c r="AS919" s="149" t="s">
        <v>275</v>
      </c>
      <c r="AT919" s="149" t="s">
        <v>276</v>
      </c>
      <c r="AU919" s="161">
        <v>1</v>
      </c>
      <c r="AV919" s="159">
        <v>5752.21</v>
      </c>
      <c r="AW919" s="159">
        <v>230.09</v>
      </c>
      <c r="AX919" s="149" t="s">
        <v>274</v>
      </c>
      <c r="AY919" s="159">
        <v>57.52</v>
      </c>
      <c r="AZ919" s="159">
        <v>57.52</v>
      </c>
      <c r="BA919" s="159">
        <v>230.08</v>
      </c>
      <c r="BB919" s="159">
        <v>3106.08</v>
      </c>
      <c r="BC919" s="162" t="s">
        <v>274</v>
      </c>
      <c r="BD919" s="162">
        <v>0</v>
      </c>
      <c r="BE919" s="159">
        <v>2646.13</v>
      </c>
      <c r="BF919" s="159">
        <v>2646.13</v>
      </c>
      <c r="BG919" s="159">
        <v>5752.21</v>
      </c>
    </row>
    <row r="920" ht="28.05" customHeight="1" spans="1:59">
      <c r="A920" s="149"/>
      <c r="B920" s="149"/>
      <c r="C920" s="149"/>
      <c r="D920" s="149" t="s">
        <v>3726</v>
      </c>
      <c r="E920" s="340" t="s">
        <v>4638</v>
      </c>
      <c r="F920" s="149" t="s">
        <v>3726</v>
      </c>
      <c r="G920" s="149" t="s">
        <v>4639</v>
      </c>
      <c r="H920" s="149" t="s">
        <v>4640</v>
      </c>
      <c r="I920" s="149" t="s">
        <v>4641</v>
      </c>
      <c r="J920" s="149" t="s">
        <v>4642</v>
      </c>
      <c r="K920" s="149"/>
      <c r="L920" s="149" t="s">
        <v>262</v>
      </c>
      <c r="M920" s="149"/>
      <c r="N920" s="149" t="s">
        <v>263</v>
      </c>
      <c r="O920" s="149" t="s">
        <v>214</v>
      </c>
      <c r="P920" s="149" t="s">
        <v>53</v>
      </c>
      <c r="Q920" s="149"/>
      <c r="R920" s="149" t="s">
        <v>4231</v>
      </c>
      <c r="S920" s="149" t="s">
        <v>4643</v>
      </c>
      <c r="T920" s="149" t="s">
        <v>190</v>
      </c>
      <c r="U920" s="149" t="s">
        <v>267</v>
      </c>
      <c r="V920" s="149"/>
      <c r="W920" s="149"/>
      <c r="X920" s="149" t="s">
        <v>268</v>
      </c>
      <c r="Y920" s="149"/>
      <c r="Z920" s="149"/>
      <c r="AA920" s="149"/>
      <c r="AB920" s="149" t="s">
        <v>269</v>
      </c>
      <c r="AC920" s="149" t="s">
        <v>270</v>
      </c>
      <c r="AD920" s="149" t="s">
        <v>190</v>
      </c>
      <c r="AE920" s="149" t="s">
        <v>271</v>
      </c>
      <c r="AF920" s="149"/>
      <c r="AG920" s="149" t="s">
        <v>1098</v>
      </c>
      <c r="AH920" s="149" t="s">
        <v>273</v>
      </c>
      <c r="AI920" s="158">
        <v>87</v>
      </c>
      <c r="AJ920" s="149"/>
      <c r="AK920" s="159" t="s">
        <v>274</v>
      </c>
      <c r="AL920" s="159" t="s">
        <v>274</v>
      </c>
      <c r="AM920" s="149" t="s">
        <v>274</v>
      </c>
      <c r="AN920" s="160">
        <v>4</v>
      </c>
      <c r="AO920" s="149"/>
      <c r="AP920" s="149" t="s">
        <v>274</v>
      </c>
      <c r="AQ920" s="149" t="s">
        <v>275</v>
      </c>
      <c r="AR920" s="158">
        <v>1</v>
      </c>
      <c r="AS920" s="149" t="s">
        <v>275</v>
      </c>
      <c r="AT920" s="149" t="s">
        <v>276</v>
      </c>
      <c r="AU920" s="161">
        <v>1</v>
      </c>
      <c r="AV920" s="159">
        <v>30172.41</v>
      </c>
      <c r="AW920" s="159">
        <v>1206.9</v>
      </c>
      <c r="AX920" s="149" t="s">
        <v>274</v>
      </c>
      <c r="AY920" s="159">
        <v>324.96</v>
      </c>
      <c r="AZ920" s="159">
        <v>324.96</v>
      </c>
      <c r="BA920" s="159">
        <v>1299.84</v>
      </c>
      <c r="BB920" s="159">
        <v>26040.88</v>
      </c>
      <c r="BC920" s="162" t="s">
        <v>274</v>
      </c>
      <c r="BD920" s="162">
        <v>0</v>
      </c>
      <c r="BE920" s="159">
        <v>4131.53</v>
      </c>
      <c r="BF920" s="159">
        <v>4131.53</v>
      </c>
      <c r="BG920" s="159">
        <v>30172.41</v>
      </c>
    </row>
    <row r="921" ht="28.05" customHeight="1" spans="1:59">
      <c r="A921" s="149"/>
      <c r="B921" s="149"/>
      <c r="C921" s="149"/>
      <c r="D921" s="149" t="s">
        <v>3726</v>
      </c>
      <c r="E921" s="340" t="s">
        <v>4644</v>
      </c>
      <c r="F921" s="149" t="s">
        <v>3726</v>
      </c>
      <c r="G921" s="149" t="s">
        <v>4645</v>
      </c>
      <c r="H921" s="149" t="s">
        <v>4646</v>
      </c>
      <c r="I921" s="149" t="s">
        <v>4647</v>
      </c>
      <c r="J921" s="149" t="s">
        <v>4648</v>
      </c>
      <c r="K921" s="149"/>
      <c r="L921" s="149" t="s">
        <v>262</v>
      </c>
      <c r="M921" s="149"/>
      <c r="N921" s="149" t="s">
        <v>263</v>
      </c>
      <c r="O921" s="149" t="s">
        <v>214</v>
      </c>
      <c r="P921" s="149" t="s">
        <v>53</v>
      </c>
      <c r="Q921" s="149"/>
      <c r="R921" s="149" t="s">
        <v>4231</v>
      </c>
      <c r="S921" s="149" t="s">
        <v>4643</v>
      </c>
      <c r="T921" s="149" t="s">
        <v>190</v>
      </c>
      <c r="U921" s="149" t="s">
        <v>267</v>
      </c>
      <c r="V921" s="149"/>
      <c r="W921" s="149"/>
      <c r="X921" s="149" t="s">
        <v>268</v>
      </c>
      <c r="Y921" s="149"/>
      <c r="Z921" s="149"/>
      <c r="AA921" s="149"/>
      <c r="AB921" s="149" t="s">
        <v>269</v>
      </c>
      <c r="AC921" s="149" t="s">
        <v>270</v>
      </c>
      <c r="AD921" s="149" t="s">
        <v>190</v>
      </c>
      <c r="AE921" s="149" t="s">
        <v>271</v>
      </c>
      <c r="AF921" s="149"/>
      <c r="AG921" s="149" t="s">
        <v>1098</v>
      </c>
      <c r="AH921" s="149" t="s">
        <v>273</v>
      </c>
      <c r="AI921" s="158">
        <v>87</v>
      </c>
      <c r="AJ921" s="149"/>
      <c r="AK921" s="159" t="s">
        <v>274</v>
      </c>
      <c r="AL921" s="159" t="s">
        <v>274</v>
      </c>
      <c r="AM921" s="149" t="s">
        <v>274</v>
      </c>
      <c r="AN921" s="160">
        <v>4</v>
      </c>
      <c r="AO921" s="149"/>
      <c r="AP921" s="149" t="s">
        <v>274</v>
      </c>
      <c r="AQ921" s="149" t="s">
        <v>275</v>
      </c>
      <c r="AR921" s="158">
        <v>1</v>
      </c>
      <c r="AS921" s="149" t="s">
        <v>275</v>
      </c>
      <c r="AT921" s="149" t="s">
        <v>276</v>
      </c>
      <c r="AU921" s="161">
        <v>1</v>
      </c>
      <c r="AV921" s="159">
        <v>7758.62</v>
      </c>
      <c r="AW921" s="159">
        <v>310.34</v>
      </c>
      <c r="AX921" s="149" t="s">
        <v>274</v>
      </c>
      <c r="AY921" s="159">
        <v>83.53</v>
      </c>
      <c r="AZ921" s="159">
        <v>83.53</v>
      </c>
      <c r="BA921" s="159">
        <v>334.12</v>
      </c>
      <c r="BB921" s="159">
        <v>6696.5</v>
      </c>
      <c r="BC921" s="162" t="s">
        <v>274</v>
      </c>
      <c r="BD921" s="162">
        <v>0</v>
      </c>
      <c r="BE921" s="159">
        <v>1062.12</v>
      </c>
      <c r="BF921" s="159">
        <v>1062.12</v>
      </c>
      <c r="BG921" s="159">
        <v>7758.62</v>
      </c>
    </row>
    <row r="922" ht="28.05" customHeight="1" spans="1:59">
      <c r="A922" s="149"/>
      <c r="B922" s="149"/>
      <c r="C922" s="149"/>
      <c r="D922" s="149" t="s">
        <v>3726</v>
      </c>
      <c r="E922" s="340" t="s">
        <v>4649</v>
      </c>
      <c r="F922" s="149" t="s">
        <v>3726</v>
      </c>
      <c r="G922" s="149" t="s">
        <v>4650</v>
      </c>
      <c r="H922" s="149" t="s">
        <v>3889</v>
      </c>
      <c r="I922" s="149" t="s">
        <v>3890</v>
      </c>
      <c r="J922" s="149" t="s">
        <v>4651</v>
      </c>
      <c r="K922" s="149"/>
      <c r="L922" s="149" t="s">
        <v>262</v>
      </c>
      <c r="M922" s="149"/>
      <c r="N922" s="149" t="s">
        <v>263</v>
      </c>
      <c r="O922" s="149" t="s">
        <v>214</v>
      </c>
      <c r="P922" s="149" t="s">
        <v>53</v>
      </c>
      <c r="Q922" s="149"/>
      <c r="R922" s="149" t="s">
        <v>4652</v>
      </c>
      <c r="S922" s="149" t="s">
        <v>3893</v>
      </c>
      <c r="T922" s="149" t="s">
        <v>190</v>
      </c>
      <c r="U922" s="149" t="s">
        <v>267</v>
      </c>
      <c r="V922" s="149"/>
      <c r="W922" s="149"/>
      <c r="X922" s="149" t="s">
        <v>336</v>
      </c>
      <c r="Y922" s="149"/>
      <c r="Z922" s="149"/>
      <c r="AA922" s="149"/>
      <c r="AB922" s="149" t="s">
        <v>269</v>
      </c>
      <c r="AC922" s="149" t="s">
        <v>270</v>
      </c>
      <c r="AD922" s="149" t="s">
        <v>190</v>
      </c>
      <c r="AE922" s="149" t="s">
        <v>271</v>
      </c>
      <c r="AF922" s="149"/>
      <c r="AG922" s="149" t="s">
        <v>1098</v>
      </c>
      <c r="AH922" s="149" t="s">
        <v>273</v>
      </c>
      <c r="AI922" s="158">
        <v>87</v>
      </c>
      <c r="AJ922" s="149"/>
      <c r="AK922" s="159" t="s">
        <v>274</v>
      </c>
      <c r="AL922" s="159" t="s">
        <v>274</v>
      </c>
      <c r="AM922" s="149" t="s">
        <v>274</v>
      </c>
      <c r="AN922" s="160">
        <v>4</v>
      </c>
      <c r="AO922" s="149"/>
      <c r="AP922" s="149" t="s">
        <v>274</v>
      </c>
      <c r="AQ922" s="149" t="s">
        <v>275</v>
      </c>
      <c r="AR922" s="158">
        <v>1</v>
      </c>
      <c r="AS922" s="149" t="s">
        <v>275</v>
      </c>
      <c r="AT922" s="149" t="s">
        <v>276</v>
      </c>
      <c r="AU922" s="161">
        <v>1</v>
      </c>
      <c r="AV922" s="159">
        <v>29310.34</v>
      </c>
      <c r="AW922" s="159">
        <v>1172.41</v>
      </c>
      <c r="AX922" s="149" t="s">
        <v>274</v>
      </c>
      <c r="AY922" s="159">
        <v>315.67</v>
      </c>
      <c r="AZ922" s="159">
        <v>315.67</v>
      </c>
      <c r="BA922" s="159">
        <v>1262.68</v>
      </c>
      <c r="BB922" s="159">
        <v>25296.88</v>
      </c>
      <c r="BC922" s="162" t="s">
        <v>274</v>
      </c>
      <c r="BD922" s="162">
        <v>0</v>
      </c>
      <c r="BE922" s="159">
        <v>4013.46</v>
      </c>
      <c r="BF922" s="159">
        <v>4013.46</v>
      </c>
      <c r="BG922" s="159">
        <v>29310.34</v>
      </c>
    </row>
    <row r="923" ht="28.05" customHeight="1" spans="1:59">
      <c r="A923" s="149"/>
      <c r="B923" s="149"/>
      <c r="C923" s="149"/>
      <c r="D923" s="149" t="s">
        <v>3726</v>
      </c>
      <c r="E923" s="340" t="s">
        <v>4653</v>
      </c>
      <c r="F923" s="149" t="s">
        <v>3726</v>
      </c>
      <c r="G923" s="149" t="s">
        <v>4654</v>
      </c>
      <c r="H923" s="149" t="s">
        <v>4655</v>
      </c>
      <c r="I923" s="149" t="s">
        <v>4656</v>
      </c>
      <c r="J923" s="149" t="s">
        <v>4657</v>
      </c>
      <c r="K923" s="149"/>
      <c r="L923" s="149" t="s">
        <v>262</v>
      </c>
      <c r="M923" s="149"/>
      <c r="N923" s="149" t="s">
        <v>263</v>
      </c>
      <c r="O923" s="149" t="s">
        <v>214</v>
      </c>
      <c r="P923" s="149" t="s">
        <v>53</v>
      </c>
      <c r="Q923" s="149"/>
      <c r="R923" s="149" t="s">
        <v>3921</v>
      </c>
      <c r="S923" s="149" t="s">
        <v>3893</v>
      </c>
      <c r="T923" s="149" t="s">
        <v>4616</v>
      </c>
      <c r="U923" s="149" t="s">
        <v>267</v>
      </c>
      <c r="V923" s="149"/>
      <c r="W923" s="149"/>
      <c r="X923" s="149" t="s">
        <v>336</v>
      </c>
      <c r="Y923" s="149"/>
      <c r="Z923" s="149"/>
      <c r="AA923" s="149"/>
      <c r="AB923" s="149" t="s">
        <v>269</v>
      </c>
      <c r="AC923" s="149" t="s">
        <v>270</v>
      </c>
      <c r="AD923" s="149" t="s">
        <v>4616</v>
      </c>
      <c r="AE923" s="149" t="s">
        <v>271</v>
      </c>
      <c r="AF923" s="149"/>
      <c r="AG923" s="149" t="s">
        <v>1098</v>
      </c>
      <c r="AH923" s="149" t="s">
        <v>273</v>
      </c>
      <c r="AI923" s="158">
        <v>53</v>
      </c>
      <c r="AJ923" s="149"/>
      <c r="AK923" s="159" t="s">
        <v>274</v>
      </c>
      <c r="AL923" s="159" t="s">
        <v>274</v>
      </c>
      <c r="AM923" s="149" t="s">
        <v>274</v>
      </c>
      <c r="AN923" s="160">
        <v>4</v>
      </c>
      <c r="AO923" s="149"/>
      <c r="AP923" s="149" t="s">
        <v>274</v>
      </c>
      <c r="AQ923" s="149" t="s">
        <v>275</v>
      </c>
      <c r="AR923" s="158">
        <v>1</v>
      </c>
      <c r="AS923" s="149" t="s">
        <v>275</v>
      </c>
      <c r="AT923" s="149" t="s">
        <v>276</v>
      </c>
      <c r="AU923" s="161">
        <v>1</v>
      </c>
      <c r="AV923" s="159">
        <v>17699.12</v>
      </c>
      <c r="AW923" s="159">
        <v>707.96</v>
      </c>
      <c r="AX923" s="149" t="s">
        <v>274</v>
      </c>
      <c r="AY923" s="159">
        <v>176.99</v>
      </c>
      <c r="AZ923" s="159">
        <v>176.99</v>
      </c>
      <c r="BA923" s="159">
        <v>707.96</v>
      </c>
      <c r="BB923" s="159">
        <v>9380.47</v>
      </c>
      <c r="BC923" s="162" t="s">
        <v>274</v>
      </c>
      <c r="BD923" s="162">
        <v>0</v>
      </c>
      <c r="BE923" s="159">
        <v>8318.65</v>
      </c>
      <c r="BF923" s="159">
        <v>8318.65</v>
      </c>
      <c r="BG923" s="159">
        <v>17699.12</v>
      </c>
    </row>
    <row r="924" ht="28.05" customHeight="1" spans="1:59">
      <c r="A924" s="149"/>
      <c r="B924" s="149"/>
      <c r="C924" s="149"/>
      <c r="D924" s="149" t="s">
        <v>3726</v>
      </c>
      <c r="E924" s="340" t="s">
        <v>4658</v>
      </c>
      <c r="F924" s="149" t="s">
        <v>3726</v>
      </c>
      <c r="G924" s="149" t="s">
        <v>4659</v>
      </c>
      <c r="H924" s="149" t="s">
        <v>4660</v>
      </c>
      <c r="I924" s="149" t="s">
        <v>4661</v>
      </c>
      <c r="J924" s="149" t="s">
        <v>4662</v>
      </c>
      <c r="K924" s="149"/>
      <c r="L924" s="149" t="s">
        <v>262</v>
      </c>
      <c r="M924" s="149"/>
      <c r="N924" s="149" t="s">
        <v>263</v>
      </c>
      <c r="O924" s="149" t="s">
        <v>214</v>
      </c>
      <c r="P924" s="149" t="s">
        <v>53</v>
      </c>
      <c r="Q924" s="149"/>
      <c r="R924" s="149" t="s">
        <v>3914</v>
      </c>
      <c r="S924" s="149" t="s">
        <v>4663</v>
      </c>
      <c r="T924" s="149" t="s">
        <v>190</v>
      </c>
      <c r="U924" s="149" t="s">
        <v>267</v>
      </c>
      <c r="V924" s="149"/>
      <c r="W924" s="149"/>
      <c r="X924" s="149" t="s">
        <v>268</v>
      </c>
      <c r="Y924" s="149"/>
      <c r="Z924" s="149"/>
      <c r="AA924" s="149"/>
      <c r="AB924" s="149" t="s">
        <v>269</v>
      </c>
      <c r="AC924" s="149" t="s">
        <v>270</v>
      </c>
      <c r="AD924" s="149" t="s">
        <v>190</v>
      </c>
      <c r="AE924" s="149" t="s">
        <v>271</v>
      </c>
      <c r="AF924" s="149"/>
      <c r="AG924" s="149" t="s">
        <v>1098</v>
      </c>
      <c r="AH924" s="149" t="s">
        <v>273</v>
      </c>
      <c r="AI924" s="158">
        <v>87</v>
      </c>
      <c r="AJ924" s="149"/>
      <c r="AK924" s="159" t="s">
        <v>274</v>
      </c>
      <c r="AL924" s="159" t="s">
        <v>274</v>
      </c>
      <c r="AM924" s="149" t="s">
        <v>274</v>
      </c>
      <c r="AN924" s="160">
        <v>4</v>
      </c>
      <c r="AO924" s="149"/>
      <c r="AP924" s="149" t="s">
        <v>274</v>
      </c>
      <c r="AQ924" s="149" t="s">
        <v>275</v>
      </c>
      <c r="AR924" s="158">
        <v>1</v>
      </c>
      <c r="AS924" s="149" t="s">
        <v>275</v>
      </c>
      <c r="AT924" s="149" t="s">
        <v>276</v>
      </c>
      <c r="AU924" s="161">
        <v>1</v>
      </c>
      <c r="AV924" s="159">
        <v>62758.62</v>
      </c>
      <c r="AW924" s="159">
        <v>2510.34</v>
      </c>
      <c r="AX924" s="149" t="s">
        <v>274</v>
      </c>
      <c r="AY924" s="159">
        <v>675.84</v>
      </c>
      <c r="AZ924" s="159">
        <v>675.84</v>
      </c>
      <c r="BA924" s="159">
        <v>2703.36</v>
      </c>
      <c r="BB924" s="159">
        <v>54165.74</v>
      </c>
      <c r="BC924" s="162" t="s">
        <v>274</v>
      </c>
      <c r="BD924" s="162">
        <v>0</v>
      </c>
      <c r="BE924" s="159">
        <v>8592.88</v>
      </c>
      <c r="BF924" s="159">
        <v>8592.88</v>
      </c>
      <c r="BG924" s="159">
        <v>62758.62</v>
      </c>
    </row>
    <row r="925" ht="28.05" customHeight="1" spans="1:59">
      <c r="A925" s="149"/>
      <c r="B925" s="149"/>
      <c r="C925" s="149"/>
      <c r="D925" s="149" t="s">
        <v>3726</v>
      </c>
      <c r="E925" s="340" t="s">
        <v>4664</v>
      </c>
      <c r="F925" s="149" t="s">
        <v>3726</v>
      </c>
      <c r="G925" s="149" t="s">
        <v>4665</v>
      </c>
      <c r="H925" s="149" t="s">
        <v>4666</v>
      </c>
      <c r="I925" s="149" t="s">
        <v>4667</v>
      </c>
      <c r="J925" s="149" t="s">
        <v>4668</v>
      </c>
      <c r="K925" s="149"/>
      <c r="L925" s="149" t="s">
        <v>262</v>
      </c>
      <c r="M925" s="149"/>
      <c r="N925" s="149" t="s">
        <v>263</v>
      </c>
      <c r="O925" s="149" t="s">
        <v>214</v>
      </c>
      <c r="P925" s="149" t="s">
        <v>53</v>
      </c>
      <c r="Q925" s="149"/>
      <c r="R925" s="149" t="s">
        <v>4112</v>
      </c>
      <c r="S925" s="149" t="s">
        <v>3864</v>
      </c>
      <c r="T925" s="149" t="s">
        <v>582</v>
      </c>
      <c r="U925" s="149" t="s">
        <v>267</v>
      </c>
      <c r="V925" s="149"/>
      <c r="W925" s="149"/>
      <c r="X925" s="149" t="s">
        <v>705</v>
      </c>
      <c r="Y925" s="149"/>
      <c r="Z925" s="149"/>
      <c r="AA925" s="149"/>
      <c r="AB925" s="149" t="s">
        <v>269</v>
      </c>
      <c r="AC925" s="149" t="s">
        <v>270</v>
      </c>
      <c r="AD925" s="149" t="s">
        <v>582</v>
      </c>
      <c r="AE925" s="149" t="s">
        <v>271</v>
      </c>
      <c r="AF925" s="149"/>
      <c r="AG925" s="149" t="s">
        <v>1098</v>
      </c>
      <c r="AH925" s="149" t="s">
        <v>273</v>
      </c>
      <c r="AI925" s="158">
        <v>53</v>
      </c>
      <c r="AJ925" s="149"/>
      <c r="AK925" s="159" t="s">
        <v>274</v>
      </c>
      <c r="AL925" s="159" t="s">
        <v>274</v>
      </c>
      <c r="AM925" s="149" t="s">
        <v>274</v>
      </c>
      <c r="AN925" s="160">
        <v>4</v>
      </c>
      <c r="AO925" s="149"/>
      <c r="AP925" s="149" t="s">
        <v>274</v>
      </c>
      <c r="AQ925" s="149" t="s">
        <v>275</v>
      </c>
      <c r="AR925" s="158">
        <v>1</v>
      </c>
      <c r="AS925" s="149" t="s">
        <v>275</v>
      </c>
      <c r="AT925" s="149" t="s">
        <v>276</v>
      </c>
      <c r="AU925" s="161">
        <v>1</v>
      </c>
      <c r="AV925" s="159">
        <v>19469.03</v>
      </c>
      <c r="AW925" s="159">
        <v>778.76</v>
      </c>
      <c r="AX925" s="149" t="s">
        <v>274</v>
      </c>
      <c r="AY925" s="159">
        <v>194.69</v>
      </c>
      <c r="AZ925" s="159">
        <v>194.69</v>
      </c>
      <c r="BA925" s="159">
        <v>778.76</v>
      </c>
      <c r="BB925" s="159">
        <v>10318.57</v>
      </c>
      <c r="BC925" s="162" t="s">
        <v>274</v>
      </c>
      <c r="BD925" s="162">
        <v>0</v>
      </c>
      <c r="BE925" s="159">
        <v>9150.46</v>
      </c>
      <c r="BF925" s="159">
        <v>9150.46</v>
      </c>
      <c r="BG925" s="159">
        <v>19469.03</v>
      </c>
    </row>
    <row r="926" ht="28.05" customHeight="1" spans="1:59">
      <c r="A926" s="149"/>
      <c r="B926" s="149"/>
      <c r="C926" s="149"/>
      <c r="D926" s="149" t="s">
        <v>3726</v>
      </c>
      <c r="E926" s="340" t="s">
        <v>4669</v>
      </c>
      <c r="F926" s="149" t="s">
        <v>3726</v>
      </c>
      <c r="G926" s="149" t="s">
        <v>4670</v>
      </c>
      <c r="H926" s="149" t="s">
        <v>4596</v>
      </c>
      <c r="I926" s="149" t="s">
        <v>4597</v>
      </c>
      <c r="J926" s="149" t="s">
        <v>4671</v>
      </c>
      <c r="K926" s="149"/>
      <c r="L926" s="149" t="s">
        <v>262</v>
      </c>
      <c r="M926" s="149"/>
      <c r="N926" s="149" t="s">
        <v>263</v>
      </c>
      <c r="O926" s="149" t="s">
        <v>214</v>
      </c>
      <c r="P926" s="149" t="s">
        <v>53</v>
      </c>
      <c r="Q926" s="149"/>
      <c r="R926" s="149" t="s">
        <v>4599</v>
      </c>
      <c r="S926" s="149" t="s">
        <v>289</v>
      </c>
      <c r="T926" s="149" t="s">
        <v>4672</v>
      </c>
      <c r="U926" s="149" t="s">
        <v>267</v>
      </c>
      <c r="V926" s="149"/>
      <c r="W926" s="149"/>
      <c r="X926" s="149" t="s">
        <v>268</v>
      </c>
      <c r="Y926" s="149"/>
      <c r="Z926" s="149"/>
      <c r="AA926" s="149"/>
      <c r="AB926" s="149" t="s">
        <v>269</v>
      </c>
      <c r="AC926" s="149" t="s">
        <v>318</v>
      </c>
      <c r="AD926" s="149" t="s">
        <v>4672</v>
      </c>
      <c r="AE926" s="149" t="s">
        <v>271</v>
      </c>
      <c r="AF926" s="149"/>
      <c r="AG926" s="149" t="s">
        <v>1098</v>
      </c>
      <c r="AH926" s="149" t="s">
        <v>273</v>
      </c>
      <c r="AI926" s="158">
        <v>44</v>
      </c>
      <c r="AJ926" s="149"/>
      <c r="AK926" s="159" t="s">
        <v>274</v>
      </c>
      <c r="AL926" s="159" t="s">
        <v>274</v>
      </c>
      <c r="AM926" s="149" t="s">
        <v>274</v>
      </c>
      <c r="AN926" s="160">
        <v>0</v>
      </c>
      <c r="AO926" s="149"/>
      <c r="AP926" s="149" t="s">
        <v>274</v>
      </c>
      <c r="AQ926" s="149" t="s">
        <v>275</v>
      </c>
      <c r="AR926" s="158">
        <v>1</v>
      </c>
      <c r="AS926" s="149" t="s">
        <v>275</v>
      </c>
      <c r="AT926" s="149" t="s">
        <v>276</v>
      </c>
      <c r="AU926" s="161">
        <v>1</v>
      </c>
      <c r="AV926" s="159">
        <v>21000</v>
      </c>
      <c r="AW926" s="159">
        <v>0</v>
      </c>
      <c r="AX926" s="149" t="s">
        <v>274</v>
      </c>
      <c r="AY926" s="162">
        <v>0</v>
      </c>
      <c r="AZ926" s="162" t="s">
        <v>274</v>
      </c>
      <c r="BA926" s="162">
        <v>0</v>
      </c>
      <c r="BB926" s="159">
        <v>20160</v>
      </c>
      <c r="BC926" s="162" t="s">
        <v>274</v>
      </c>
      <c r="BD926" s="159">
        <v>840</v>
      </c>
      <c r="BE926" s="159">
        <v>840</v>
      </c>
      <c r="BF926" s="162">
        <v>0</v>
      </c>
      <c r="BG926" s="159">
        <v>21000</v>
      </c>
    </row>
    <row r="927" ht="28.05" customHeight="1" spans="1:59">
      <c r="A927" s="149"/>
      <c r="B927" s="149"/>
      <c r="C927" s="149"/>
      <c r="D927" s="149" t="s">
        <v>3726</v>
      </c>
      <c r="E927" s="340" t="s">
        <v>4673</v>
      </c>
      <c r="F927" s="149" t="s">
        <v>3726</v>
      </c>
      <c r="G927" s="149" t="s">
        <v>4674</v>
      </c>
      <c r="H927" s="149" t="s">
        <v>4413</v>
      </c>
      <c r="I927" s="149" t="s">
        <v>4675</v>
      </c>
      <c r="J927" s="149" t="s">
        <v>4676</v>
      </c>
      <c r="K927" s="149"/>
      <c r="L927" s="149" t="s">
        <v>262</v>
      </c>
      <c r="M927" s="149"/>
      <c r="N927" s="149" t="s">
        <v>263</v>
      </c>
      <c r="O927" s="149" t="s">
        <v>214</v>
      </c>
      <c r="P927" s="149" t="s">
        <v>53</v>
      </c>
      <c r="Q927" s="149"/>
      <c r="R927" s="149" t="s">
        <v>2512</v>
      </c>
      <c r="S927" s="149" t="s">
        <v>4677</v>
      </c>
      <c r="T927" s="149" t="s">
        <v>4678</v>
      </c>
      <c r="U927" s="149" t="s">
        <v>267</v>
      </c>
      <c r="V927" s="149"/>
      <c r="W927" s="149"/>
      <c r="X927" s="149" t="s">
        <v>336</v>
      </c>
      <c r="Y927" s="149"/>
      <c r="Z927" s="149"/>
      <c r="AA927" s="149"/>
      <c r="AB927" s="149" t="s">
        <v>269</v>
      </c>
      <c r="AC927" s="149" t="s">
        <v>270</v>
      </c>
      <c r="AD927" s="149" t="s">
        <v>4678</v>
      </c>
      <c r="AE927" s="149" t="s">
        <v>271</v>
      </c>
      <c r="AF927" s="149"/>
      <c r="AG927" s="149" t="s">
        <v>1098</v>
      </c>
      <c r="AH927" s="149" t="s">
        <v>273</v>
      </c>
      <c r="AI927" s="158">
        <v>53</v>
      </c>
      <c r="AJ927" s="149"/>
      <c r="AK927" s="159" t="s">
        <v>274</v>
      </c>
      <c r="AL927" s="159" t="s">
        <v>274</v>
      </c>
      <c r="AM927" s="149" t="s">
        <v>274</v>
      </c>
      <c r="AN927" s="160">
        <v>4</v>
      </c>
      <c r="AO927" s="149"/>
      <c r="AP927" s="149" t="s">
        <v>274</v>
      </c>
      <c r="AQ927" s="149" t="s">
        <v>275</v>
      </c>
      <c r="AR927" s="158">
        <v>1</v>
      </c>
      <c r="AS927" s="149" t="s">
        <v>275</v>
      </c>
      <c r="AT927" s="149" t="s">
        <v>276</v>
      </c>
      <c r="AU927" s="161">
        <v>1</v>
      </c>
      <c r="AV927" s="159">
        <v>19469.03</v>
      </c>
      <c r="AW927" s="159">
        <v>778.76</v>
      </c>
      <c r="AX927" s="149" t="s">
        <v>274</v>
      </c>
      <c r="AY927" s="159">
        <v>194.69</v>
      </c>
      <c r="AZ927" s="159">
        <v>194.69</v>
      </c>
      <c r="BA927" s="159">
        <v>778.76</v>
      </c>
      <c r="BB927" s="159">
        <v>10318.57</v>
      </c>
      <c r="BC927" s="162" t="s">
        <v>274</v>
      </c>
      <c r="BD927" s="162">
        <v>0</v>
      </c>
      <c r="BE927" s="159">
        <v>9150.46</v>
      </c>
      <c r="BF927" s="159">
        <v>9150.46</v>
      </c>
      <c r="BG927" s="159">
        <v>19469.03</v>
      </c>
    </row>
    <row r="928" ht="28.05" customHeight="1" spans="1:59">
      <c r="A928" s="149"/>
      <c r="B928" s="149"/>
      <c r="C928" s="149"/>
      <c r="D928" s="149" t="s">
        <v>3726</v>
      </c>
      <c r="E928" s="340" t="s">
        <v>4679</v>
      </c>
      <c r="F928" s="149" t="s">
        <v>3726</v>
      </c>
      <c r="G928" s="149" t="s">
        <v>4680</v>
      </c>
      <c r="H928" s="149" t="s">
        <v>3900</v>
      </c>
      <c r="I928" s="149" t="s">
        <v>4681</v>
      </c>
      <c r="J928" s="149" t="s">
        <v>4682</v>
      </c>
      <c r="K928" s="149"/>
      <c r="L928" s="149" t="s">
        <v>262</v>
      </c>
      <c r="M928" s="149"/>
      <c r="N928" s="149" t="s">
        <v>263</v>
      </c>
      <c r="O928" s="149" t="s">
        <v>214</v>
      </c>
      <c r="P928" s="149" t="s">
        <v>53</v>
      </c>
      <c r="Q928" s="149"/>
      <c r="R928" s="149" t="s">
        <v>2512</v>
      </c>
      <c r="S928" s="149" t="s">
        <v>4683</v>
      </c>
      <c r="T928" s="149" t="s">
        <v>4678</v>
      </c>
      <c r="U928" s="149" t="s">
        <v>267</v>
      </c>
      <c r="V928" s="149"/>
      <c r="W928" s="149"/>
      <c r="X928" s="149" t="s">
        <v>336</v>
      </c>
      <c r="Y928" s="149"/>
      <c r="Z928" s="149"/>
      <c r="AA928" s="149"/>
      <c r="AB928" s="149" t="s">
        <v>269</v>
      </c>
      <c r="AC928" s="149" t="s">
        <v>270</v>
      </c>
      <c r="AD928" s="149" t="s">
        <v>4678</v>
      </c>
      <c r="AE928" s="149" t="s">
        <v>271</v>
      </c>
      <c r="AF928" s="149"/>
      <c r="AG928" s="149" t="s">
        <v>1098</v>
      </c>
      <c r="AH928" s="149" t="s">
        <v>273</v>
      </c>
      <c r="AI928" s="158">
        <v>53</v>
      </c>
      <c r="AJ928" s="149"/>
      <c r="AK928" s="159" t="s">
        <v>274</v>
      </c>
      <c r="AL928" s="159" t="s">
        <v>274</v>
      </c>
      <c r="AM928" s="149" t="s">
        <v>274</v>
      </c>
      <c r="AN928" s="160">
        <v>4</v>
      </c>
      <c r="AO928" s="149"/>
      <c r="AP928" s="149" t="s">
        <v>274</v>
      </c>
      <c r="AQ928" s="149" t="s">
        <v>275</v>
      </c>
      <c r="AR928" s="158">
        <v>1</v>
      </c>
      <c r="AS928" s="149" t="s">
        <v>275</v>
      </c>
      <c r="AT928" s="149" t="s">
        <v>276</v>
      </c>
      <c r="AU928" s="161">
        <v>1</v>
      </c>
      <c r="AV928" s="159">
        <v>6176.99</v>
      </c>
      <c r="AW928" s="159">
        <v>247.08</v>
      </c>
      <c r="AX928" s="149" t="s">
        <v>274</v>
      </c>
      <c r="AY928" s="159">
        <v>61.77</v>
      </c>
      <c r="AZ928" s="159">
        <v>61.77</v>
      </c>
      <c r="BA928" s="159">
        <v>247.08</v>
      </c>
      <c r="BB928" s="159">
        <v>3273.81</v>
      </c>
      <c r="BC928" s="162" t="s">
        <v>274</v>
      </c>
      <c r="BD928" s="162">
        <v>0</v>
      </c>
      <c r="BE928" s="159">
        <v>2903.18</v>
      </c>
      <c r="BF928" s="159">
        <v>2903.18</v>
      </c>
      <c r="BG928" s="159">
        <v>6176.99</v>
      </c>
    </row>
    <row r="929" ht="28.05" customHeight="1" spans="1:59">
      <c r="A929" s="149"/>
      <c r="B929" s="149"/>
      <c r="C929" s="149"/>
      <c r="D929" s="149" t="s">
        <v>3726</v>
      </c>
      <c r="E929" s="340" t="s">
        <v>4684</v>
      </c>
      <c r="F929" s="149" t="s">
        <v>3726</v>
      </c>
      <c r="G929" s="149" t="s">
        <v>4685</v>
      </c>
      <c r="H929" s="149" t="s">
        <v>3900</v>
      </c>
      <c r="I929" s="149" t="s">
        <v>4681</v>
      </c>
      <c r="J929" s="149" t="s">
        <v>4686</v>
      </c>
      <c r="K929" s="149"/>
      <c r="L929" s="149" t="s">
        <v>262</v>
      </c>
      <c r="M929" s="149"/>
      <c r="N929" s="149" t="s">
        <v>263</v>
      </c>
      <c r="O929" s="149" t="s">
        <v>214</v>
      </c>
      <c r="P929" s="149" t="s">
        <v>53</v>
      </c>
      <c r="Q929" s="149"/>
      <c r="R929" s="149" t="s">
        <v>2512</v>
      </c>
      <c r="S929" s="149" t="s">
        <v>4683</v>
      </c>
      <c r="T929" s="149" t="s">
        <v>4678</v>
      </c>
      <c r="U929" s="149" t="s">
        <v>267</v>
      </c>
      <c r="V929" s="149"/>
      <c r="W929" s="149"/>
      <c r="X929" s="149" t="s">
        <v>336</v>
      </c>
      <c r="Y929" s="149"/>
      <c r="Z929" s="149"/>
      <c r="AA929" s="149"/>
      <c r="AB929" s="149" t="s">
        <v>269</v>
      </c>
      <c r="AC929" s="149" t="s">
        <v>270</v>
      </c>
      <c r="AD929" s="149" t="s">
        <v>4678</v>
      </c>
      <c r="AE929" s="149" t="s">
        <v>271</v>
      </c>
      <c r="AF929" s="149"/>
      <c r="AG929" s="149" t="s">
        <v>1098</v>
      </c>
      <c r="AH929" s="149" t="s">
        <v>273</v>
      </c>
      <c r="AI929" s="158">
        <v>53</v>
      </c>
      <c r="AJ929" s="149"/>
      <c r="AK929" s="159" t="s">
        <v>274</v>
      </c>
      <c r="AL929" s="159" t="s">
        <v>274</v>
      </c>
      <c r="AM929" s="149" t="s">
        <v>274</v>
      </c>
      <c r="AN929" s="160">
        <v>4</v>
      </c>
      <c r="AO929" s="149"/>
      <c r="AP929" s="149" t="s">
        <v>274</v>
      </c>
      <c r="AQ929" s="149" t="s">
        <v>275</v>
      </c>
      <c r="AR929" s="158">
        <v>1</v>
      </c>
      <c r="AS929" s="149" t="s">
        <v>275</v>
      </c>
      <c r="AT929" s="149" t="s">
        <v>276</v>
      </c>
      <c r="AU929" s="161">
        <v>1</v>
      </c>
      <c r="AV929" s="159">
        <v>6176.99</v>
      </c>
      <c r="AW929" s="159">
        <v>247.08</v>
      </c>
      <c r="AX929" s="149" t="s">
        <v>274</v>
      </c>
      <c r="AY929" s="159">
        <v>61.77</v>
      </c>
      <c r="AZ929" s="159">
        <v>61.77</v>
      </c>
      <c r="BA929" s="159">
        <v>247.08</v>
      </c>
      <c r="BB929" s="159">
        <v>3273.81</v>
      </c>
      <c r="BC929" s="162" t="s">
        <v>274</v>
      </c>
      <c r="BD929" s="162">
        <v>0</v>
      </c>
      <c r="BE929" s="159">
        <v>2903.18</v>
      </c>
      <c r="BF929" s="159">
        <v>2903.18</v>
      </c>
      <c r="BG929" s="159">
        <v>6176.99</v>
      </c>
    </row>
    <row r="930" ht="28.05" customHeight="1" spans="1:59">
      <c r="A930" s="149"/>
      <c r="B930" s="149"/>
      <c r="C930" s="149"/>
      <c r="D930" s="149" t="s">
        <v>3726</v>
      </c>
      <c r="E930" s="340" t="s">
        <v>4687</v>
      </c>
      <c r="F930" s="149" t="s">
        <v>3726</v>
      </c>
      <c r="G930" s="149" t="s">
        <v>4688</v>
      </c>
      <c r="H930" s="149" t="s">
        <v>4689</v>
      </c>
      <c r="I930" s="149" t="s">
        <v>4690</v>
      </c>
      <c r="J930" s="149" t="s">
        <v>4691</v>
      </c>
      <c r="K930" s="149"/>
      <c r="L930" s="149" t="s">
        <v>262</v>
      </c>
      <c r="M930" s="149"/>
      <c r="N930" s="149" t="s">
        <v>263</v>
      </c>
      <c r="O930" s="149" t="s">
        <v>214</v>
      </c>
      <c r="P930" s="149" t="s">
        <v>53</v>
      </c>
      <c r="Q930" s="149"/>
      <c r="R930" s="149" t="s">
        <v>4692</v>
      </c>
      <c r="S930" s="149" t="s">
        <v>167</v>
      </c>
      <c r="T930" s="149" t="s">
        <v>190</v>
      </c>
      <c r="U930" s="149" t="s">
        <v>267</v>
      </c>
      <c r="V930" s="149"/>
      <c r="W930" s="149"/>
      <c r="X930" s="149" t="s">
        <v>336</v>
      </c>
      <c r="Y930" s="149"/>
      <c r="Z930" s="149"/>
      <c r="AA930" s="149"/>
      <c r="AB930" s="149" t="s">
        <v>269</v>
      </c>
      <c r="AC930" s="149" t="s">
        <v>270</v>
      </c>
      <c r="AD930" s="149" t="s">
        <v>190</v>
      </c>
      <c r="AE930" s="149" t="s">
        <v>271</v>
      </c>
      <c r="AF930" s="149"/>
      <c r="AG930" s="149" t="s">
        <v>1098</v>
      </c>
      <c r="AH930" s="149" t="s">
        <v>273</v>
      </c>
      <c r="AI930" s="158">
        <v>87</v>
      </c>
      <c r="AJ930" s="149"/>
      <c r="AK930" s="159" t="s">
        <v>274</v>
      </c>
      <c r="AL930" s="159" t="s">
        <v>274</v>
      </c>
      <c r="AM930" s="149" t="s">
        <v>274</v>
      </c>
      <c r="AN930" s="160">
        <v>4</v>
      </c>
      <c r="AO930" s="149"/>
      <c r="AP930" s="149" t="s">
        <v>274</v>
      </c>
      <c r="AQ930" s="149" t="s">
        <v>275</v>
      </c>
      <c r="AR930" s="158">
        <v>1</v>
      </c>
      <c r="AS930" s="149" t="s">
        <v>275</v>
      </c>
      <c r="AT930" s="149" t="s">
        <v>276</v>
      </c>
      <c r="AU930" s="161">
        <v>1</v>
      </c>
      <c r="AV930" s="159">
        <v>10344.83</v>
      </c>
      <c r="AW930" s="159">
        <v>413.79</v>
      </c>
      <c r="AX930" s="149" t="s">
        <v>274</v>
      </c>
      <c r="AY930" s="159">
        <v>111.4</v>
      </c>
      <c r="AZ930" s="159">
        <v>111.4</v>
      </c>
      <c r="BA930" s="159">
        <v>445.59</v>
      </c>
      <c r="BB930" s="159">
        <v>8928.49</v>
      </c>
      <c r="BC930" s="162" t="s">
        <v>274</v>
      </c>
      <c r="BD930" s="162">
        <v>0</v>
      </c>
      <c r="BE930" s="159">
        <v>1416.34</v>
      </c>
      <c r="BF930" s="159">
        <v>1416.34</v>
      </c>
      <c r="BG930" s="159">
        <v>10344.83</v>
      </c>
    </row>
    <row r="931" ht="28.05" customHeight="1" spans="1:59">
      <c r="A931" s="149"/>
      <c r="B931" s="149"/>
      <c r="C931" s="149"/>
      <c r="D931" s="149" t="s">
        <v>3726</v>
      </c>
      <c r="E931" s="340" t="s">
        <v>4693</v>
      </c>
      <c r="F931" s="149" t="s">
        <v>3726</v>
      </c>
      <c r="G931" s="149" t="s">
        <v>4694</v>
      </c>
      <c r="H931" s="149" t="s">
        <v>4695</v>
      </c>
      <c r="I931" s="149" t="s">
        <v>4696</v>
      </c>
      <c r="J931" s="149" t="s">
        <v>4697</v>
      </c>
      <c r="K931" s="149"/>
      <c r="L931" s="149" t="s">
        <v>262</v>
      </c>
      <c r="M931" s="149"/>
      <c r="N931" s="149" t="s">
        <v>263</v>
      </c>
      <c r="O931" s="149" t="s">
        <v>214</v>
      </c>
      <c r="P931" s="149" t="s">
        <v>53</v>
      </c>
      <c r="Q931" s="149"/>
      <c r="R931" s="149" t="s">
        <v>2521</v>
      </c>
      <c r="S931" s="149" t="s">
        <v>4698</v>
      </c>
      <c r="T931" s="149" t="s">
        <v>2663</v>
      </c>
      <c r="U931" s="149" t="s">
        <v>267</v>
      </c>
      <c r="V931" s="149"/>
      <c r="W931" s="149"/>
      <c r="X931" s="149" t="s">
        <v>336</v>
      </c>
      <c r="Y931" s="149"/>
      <c r="Z931" s="149"/>
      <c r="AA931" s="149"/>
      <c r="AB931" s="149" t="s">
        <v>269</v>
      </c>
      <c r="AC931" s="149" t="s">
        <v>270</v>
      </c>
      <c r="AD931" s="149" t="s">
        <v>2663</v>
      </c>
      <c r="AE931" s="149" t="s">
        <v>271</v>
      </c>
      <c r="AF931" s="149"/>
      <c r="AG931" s="149" t="s">
        <v>1098</v>
      </c>
      <c r="AH931" s="149" t="s">
        <v>273</v>
      </c>
      <c r="AI931" s="158">
        <v>53</v>
      </c>
      <c r="AJ931" s="149"/>
      <c r="AK931" s="159" t="s">
        <v>274</v>
      </c>
      <c r="AL931" s="159" t="s">
        <v>274</v>
      </c>
      <c r="AM931" s="149" t="s">
        <v>274</v>
      </c>
      <c r="AN931" s="160">
        <v>4</v>
      </c>
      <c r="AO931" s="149"/>
      <c r="AP931" s="149" t="s">
        <v>274</v>
      </c>
      <c r="AQ931" s="149" t="s">
        <v>275</v>
      </c>
      <c r="AR931" s="158">
        <v>1</v>
      </c>
      <c r="AS931" s="149" t="s">
        <v>275</v>
      </c>
      <c r="AT931" s="149" t="s">
        <v>276</v>
      </c>
      <c r="AU931" s="161">
        <v>1</v>
      </c>
      <c r="AV931" s="159">
        <v>36283.19</v>
      </c>
      <c r="AW931" s="159">
        <v>1451.33</v>
      </c>
      <c r="AX931" s="149" t="s">
        <v>274</v>
      </c>
      <c r="AY931" s="159">
        <v>362.83</v>
      </c>
      <c r="AZ931" s="159">
        <v>362.83</v>
      </c>
      <c r="BA931" s="159">
        <v>1451.32</v>
      </c>
      <c r="BB931" s="159">
        <v>19229.99</v>
      </c>
      <c r="BC931" s="162" t="s">
        <v>274</v>
      </c>
      <c r="BD931" s="162">
        <v>0</v>
      </c>
      <c r="BE931" s="159">
        <v>17053.2</v>
      </c>
      <c r="BF931" s="159">
        <v>17053.2</v>
      </c>
      <c r="BG931" s="159">
        <v>36283.19</v>
      </c>
    </row>
    <row r="932" ht="28.05" customHeight="1" spans="1:59">
      <c r="A932" s="149"/>
      <c r="B932" s="149"/>
      <c r="C932" s="149"/>
      <c r="D932" s="149" t="s">
        <v>3726</v>
      </c>
      <c r="E932" s="340" t="s">
        <v>4699</v>
      </c>
      <c r="F932" s="149" t="s">
        <v>3726</v>
      </c>
      <c r="G932" s="149" t="s">
        <v>4700</v>
      </c>
      <c r="H932" s="149" t="s">
        <v>182</v>
      </c>
      <c r="I932" s="149" t="s">
        <v>4701</v>
      </c>
      <c r="J932" s="149" t="s">
        <v>4702</v>
      </c>
      <c r="K932" s="149"/>
      <c r="L932" s="149" t="s">
        <v>262</v>
      </c>
      <c r="M932" s="149"/>
      <c r="N932" s="149" t="s">
        <v>263</v>
      </c>
      <c r="O932" s="149" t="s">
        <v>214</v>
      </c>
      <c r="P932" s="149" t="s">
        <v>53</v>
      </c>
      <c r="Q932" s="149"/>
      <c r="R932" s="149" t="s">
        <v>3903</v>
      </c>
      <c r="S932" s="149" t="s">
        <v>4703</v>
      </c>
      <c r="T932" s="149" t="s">
        <v>2663</v>
      </c>
      <c r="U932" s="149" t="s">
        <v>267</v>
      </c>
      <c r="V932" s="149"/>
      <c r="W932" s="149"/>
      <c r="X932" s="149" t="s">
        <v>336</v>
      </c>
      <c r="Y932" s="149"/>
      <c r="Z932" s="149"/>
      <c r="AA932" s="149"/>
      <c r="AB932" s="149" t="s">
        <v>269</v>
      </c>
      <c r="AC932" s="149" t="s">
        <v>270</v>
      </c>
      <c r="AD932" s="149" t="s">
        <v>2663</v>
      </c>
      <c r="AE932" s="149" t="s">
        <v>271</v>
      </c>
      <c r="AF932" s="149"/>
      <c r="AG932" s="149" t="s">
        <v>1098</v>
      </c>
      <c r="AH932" s="149" t="s">
        <v>273</v>
      </c>
      <c r="AI932" s="158">
        <v>53</v>
      </c>
      <c r="AJ932" s="149"/>
      <c r="AK932" s="159" t="s">
        <v>274</v>
      </c>
      <c r="AL932" s="159" t="s">
        <v>274</v>
      </c>
      <c r="AM932" s="149" t="s">
        <v>274</v>
      </c>
      <c r="AN932" s="160">
        <v>4</v>
      </c>
      <c r="AO932" s="149"/>
      <c r="AP932" s="149" t="s">
        <v>274</v>
      </c>
      <c r="AQ932" s="149" t="s">
        <v>275</v>
      </c>
      <c r="AR932" s="158">
        <v>1</v>
      </c>
      <c r="AS932" s="149" t="s">
        <v>275</v>
      </c>
      <c r="AT932" s="149" t="s">
        <v>276</v>
      </c>
      <c r="AU932" s="161">
        <v>1</v>
      </c>
      <c r="AV932" s="159">
        <v>23716.81</v>
      </c>
      <c r="AW932" s="159">
        <v>948.67</v>
      </c>
      <c r="AX932" s="149" t="s">
        <v>274</v>
      </c>
      <c r="AY932" s="159">
        <v>237.17</v>
      </c>
      <c r="AZ932" s="159">
        <v>237.17</v>
      </c>
      <c r="BA932" s="159">
        <v>948.68</v>
      </c>
      <c r="BB932" s="159">
        <v>12570.01</v>
      </c>
      <c r="BC932" s="162" t="s">
        <v>274</v>
      </c>
      <c r="BD932" s="162">
        <v>0</v>
      </c>
      <c r="BE932" s="159">
        <v>11146.8</v>
      </c>
      <c r="BF932" s="159">
        <v>11146.8</v>
      </c>
      <c r="BG932" s="159">
        <v>23716.81</v>
      </c>
    </row>
    <row r="933" ht="28.05" customHeight="1" spans="1:59">
      <c r="A933" s="149"/>
      <c r="B933" s="149"/>
      <c r="C933" s="149"/>
      <c r="D933" s="149" t="s">
        <v>3726</v>
      </c>
      <c r="E933" s="340" t="s">
        <v>4704</v>
      </c>
      <c r="F933" s="149" t="s">
        <v>3726</v>
      </c>
      <c r="G933" s="149" t="s">
        <v>4705</v>
      </c>
      <c r="H933" s="149" t="s">
        <v>4706</v>
      </c>
      <c r="I933" s="149" t="s">
        <v>4707</v>
      </c>
      <c r="J933" s="149" t="s">
        <v>4708</v>
      </c>
      <c r="K933" s="149"/>
      <c r="L933" s="149" t="s">
        <v>262</v>
      </c>
      <c r="M933" s="149"/>
      <c r="N933" s="149" t="s">
        <v>263</v>
      </c>
      <c r="O933" s="149" t="s">
        <v>214</v>
      </c>
      <c r="P933" s="149" t="s">
        <v>53</v>
      </c>
      <c r="Q933" s="149"/>
      <c r="R933" s="149" t="s">
        <v>4487</v>
      </c>
      <c r="S933" s="149" t="s">
        <v>4709</v>
      </c>
      <c r="T933" s="149" t="s">
        <v>190</v>
      </c>
      <c r="U933" s="149" t="s">
        <v>267</v>
      </c>
      <c r="V933" s="149"/>
      <c r="W933" s="149"/>
      <c r="X933" s="149" t="s">
        <v>336</v>
      </c>
      <c r="Y933" s="149"/>
      <c r="Z933" s="149"/>
      <c r="AA933" s="149"/>
      <c r="AB933" s="149" t="s">
        <v>269</v>
      </c>
      <c r="AC933" s="149" t="s">
        <v>270</v>
      </c>
      <c r="AD933" s="149" t="s">
        <v>190</v>
      </c>
      <c r="AE933" s="149" t="s">
        <v>271</v>
      </c>
      <c r="AF933" s="149"/>
      <c r="AG933" s="149" t="s">
        <v>1098</v>
      </c>
      <c r="AH933" s="149" t="s">
        <v>273</v>
      </c>
      <c r="AI933" s="158">
        <v>87</v>
      </c>
      <c r="AJ933" s="149"/>
      <c r="AK933" s="159" t="s">
        <v>274</v>
      </c>
      <c r="AL933" s="159" t="s">
        <v>274</v>
      </c>
      <c r="AM933" s="149" t="s">
        <v>274</v>
      </c>
      <c r="AN933" s="160">
        <v>4</v>
      </c>
      <c r="AO933" s="149"/>
      <c r="AP933" s="149" t="s">
        <v>274</v>
      </c>
      <c r="AQ933" s="149" t="s">
        <v>275</v>
      </c>
      <c r="AR933" s="158">
        <v>1</v>
      </c>
      <c r="AS933" s="149" t="s">
        <v>275</v>
      </c>
      <c r="AT933" s="149" t="s">
        <v>276</v>
      </c>
      <c r="AU933" s="161">
        <v>1</v>
      </c>
      <c r="AV933" s="159">
        <v>49396.55</v>
      </c>
      <c r="AW933" s="159">
        <v>1975.86</v>
      </c>
      <c r="AX933" s="149" t="s">
        <v>274</v>
      </c>
      <c r="AY933" s="159">
        <v>531.94</v>
      </c>
      <c r="AZ933" s="159">
        <v>531.94</v>
      </c>
      <c r="BA933" s="159">
        <v>2127.74</v>
      </c>
      <c r="BB933" s="159">
        <v>42633.28</v>
      </c>
      <c r="BC933" s="162" t="s">
        <v>274</v>
      </c>
      <c r="BD933" s="162">
        <v>0</v>
      </c>
      <c r="BE933" s="159">
        <v>6763.27</v>
      </c>
      <c r="BF933" s="159">
        <v>6763.27</v>
      </c>
      <c r="BG933" s="159">
        <v>49396.55</v>
      </c>
    </row>
    <row r="934" ht="28.05" customHeight="1" spans="1:59">
      <c r="A934" s="149"/>
      <c r="B934" s="149"/>
      <c r="C934" s="149"/>
      <c r="D934" s="149" t="s">
        <v>3726</v>
      </c>
      <c r="E934" s="340" t="s">
        <v>4710</v>
      </c>
      <c r="F934" s="149" t="s">
        <v>3726</v>
      </c>
      <c r="G934" s="149" t="s">
        <v>4711</v>
      </c>
      <c r="H934" s="149" t="s">
        <v>182</v>
      </c>
      <c r="I934" s="149" t="s">
        <v>4712</v>
      </c>
      <c r="J934" s="149" t="s">
        <v>4713</v>
      </c>
      <c r="K934" s="149"/>
      <c r="L934" s="149" t="s">
        <v>262</v>
      </c>
      <c r="M934" s="149"/>
      <c r="N934" s="149" t="s">
        <v>263</v>
      </c>
      <c r="O934" s="149" t="s">
        <v>214</v>
      </c>
      <c r="P934" s="149" t="s">
        <v>53</v>
      </c>
      <c r="Q934" s="149"/>
      <c r="R934" s="149" t="s">
        <v>2512</v>
      </c>
      <c r="S934" s="149" t="s">
        <v>4703</v>
      </c>
      <c r="T934" s="149" t="s">
        <v>2663</v>
      </c>
      <c r="U934" s="149" t="s">
        <v>267</v>
      </c>
      <c r="V934" s="149"/>
      <c r="W934" s="149"/>
      <c r="X934" s="149" t="s">
        <v>336</v>
      </c>
      <c r="Y934" s="149"/>
      <c r="Z934" s="149"/>
      <c r="AA934" s="149"/>
      <c r="AB934" s="149" t="s">
        <v>269</v>
      </c>
      <c r="AC934" s="149" t="s">
        <v>270</v>
      </c>
      <c r="AD934" s="149" t="s">
        <v>2663</v>
      </c>
      <c r="AE934" s="149" t="s">
        <v>271</v>
      </c>
      <c r="AF934" s="149"/>
      <c r="AG934" s="149" t="s">
        <v>1098</v>
      </c>
      <c r="AH934" s="149" t="s">
        <v>273</v>
      </c>
      <c r="AI934" s="158">
        <v>53</v>
      </c>
      <c r="AJ934" s="149"/>
      <c r="AK934" s="159" t="s">
        <v>274</v>
      </c>
      <c r="AL934" s="159" t="s">
        <v>274</v>
      </c>
      <c r="AM934" s="149" t="s">
        <v>274</v>
      </c>
      <c r="AN934" s="160">
        <v>4</v>
      </c>
      <c r="AO934" s="149"/>
      <c r="AP934" s="149" t="s">
        <v>274</v>
      </c>
      <c r="AQ934" s="149" t="s">
        <v>275</v>
      </c>
      <c r="AR934" s="158">
        <v>1</v>
      </c>
      <c r="AS934" s="149" t="s">
        <v>275</v>
      </c>
      <c r="AT934" s="149" t="s">
        <v>276</v>
      </c>
      <c r="AU934" s="161">
        <v>1</v>
      </c>
      <c r="AV934" s="159">
        <v>26548.67</v>
      </c>
      <c r="AW934" s="159">
        <v>1061.95</v>
      </c>
      <c r="AX934" s="149" t="s">
        <v>274</v>
      </c>
      <c r="AY934" s="159">
        <v>265.48</v>
      </c>
      <c r="AZ934" s="159">
        <v>265.48</v>
      </c>
      <c r="BA934" s="159">
        <v>1061.92</v>
      </c>
      <c r="BB934" s="159">
        <v>14070.93</v>
      </c>
      <c r="BC934" s="162" t="s">
        <v>274</v>
      </c>
      <c r="BD934" s="162">
        <v>0</v>
      </c>
      <c r="BE934" s="159">
        <v>12477.74</v>
      </c>
      <c r="BF934" s="159">
        <v>12477.74</v>
      </c>
      <c r="BG934" s="159">
        <v>26548.67</v>
      </c>
    </row>
    <row r="935" ht="28.05" customHeight="1" spans="1:59">
      <c r="A935" s="149"/>
      <c r="B935" s="149"/>
      <c r="C935" s="149"/>
      <c r="D935" s="149" t="s">
        <v>3726</v>
      </c>
      <c r="E935" s="340" t="s">
        <v>4714</v>
      </c>
      <c r="F935" s="149" t="s">
        <v>3726</v>
      </c>
      <c r="G935" s="149" t="s">
        <v>4715</v>
      </c>
      <c r="H935" s="149" t="s">
        <v>4716</v>
      </c>
      <c r="I935" s="149" t="s">
        <v>4717</v>
      </c>
      <c r="J935" s="149" t="s">
        <v>4718</v>
      </c>
      <c r="K935" s="149"/>
      <c r="L935" s="149" t="s">
        <v>262</v>
      </c>
      <c r="M935" s="149"/>
      <c r="N935" s="149" t="s">
        <v>263</v>
      </c>
      <c r="O935" s="149" t="s">
        <v>214</v>
      </c>
      <c r="P935" s="149" t="s">
        <v>53</v>
      </c>
      <c r="Q935" s="149"/>
      <c r="R935" s="149" t="s">
        <v>4719</v>
      </c>
      <c r="S935" s="149" t="s">
        <v>4720</v>
      </c>
      <c r="T935" s="149" t="s">
        <v>4721</v>
      </c>
      <c r="U935" s="149" t="s">
        <v>267</v>
      </c>
      <c r="V935" s="149"/>
      <c r="W935" s="149"/>
      <c r="X935" s="149" t="s">
        <v>268</v>
      </c>
      <c r="Y935" s="149"/>
      <c r="Z935" s="149"/>
      <c r="AA935" s="149"/>
      <c r="AB935" s="149" t="s">
        <v>269</v>
      </c>
      <c r="AC935" s="149" t="s">
        <v>270</v>
      </c>
      <c r="AD935" s="149" t="s">
        <v>4721</v>
      </c>
      <c r="AE935" s="149" t="s">
        <v>271</v>
      </c>
      <c r="AF935" s="149"/>
      <c r="AG935" s="149" t="s">
        <v>1098</v>
      </c>
      <c r="AH935" s="149" t="s">
        <v>273</v>
      </c>
      <c r="AI935" s="158">
        <v>86</v>
      </c>
      <c r="AJ935" s="149"/>
      <c r="AK935" s="159" t="s">
        <v>274</v>
      </c>
      <c r="AL935" s="159" t="s">
        <v>274</v>
      </c>
      <c r="AM935" s="149" t="s">
        <v>274</v>
      </c>
      <c r="AN935" s="160">
        <v>4</v>
      </c>
      <c r="AO935" s="149"/>
      <c r="AP935" s="149" t="s">
        <v>274</v>
      </c>
      <c r="AQ935" s="149" t="s">
        <v>275</v>
      </c>
      <c r="AR935" s="158">
        <v>1</v>
      </c>
      <c r="AS935" s="149" t="s">
        <v>275</v>
      </c>
      <c r="AT935" s="149" t="s">
        <v>276</v>
      </c>
      <c r="AU935" s="161">
        <v>1</v>
      </c>
      <c r="AV935" s="159">
        <v>3595.45</v>
      </c>
      <c r="AW935" s="159">
        <v>143.82</v>
      </c>
      <c r="AX935" s="149" t="s">
        <v>274</v>
      </c>
      <c r="AY935" s="159">
        <v>38.55</v>
      </c>
      <c r="AZ935" s="159">
        <v>38.55</v>
      </c>
      <c r="BA935" s="159">
        <v>154.2</v>
      </c>
      <c r="BB935" s="159">
        <v>3066.15</v>
      </c>
      <c r="BC935" s="162" t="s">
        <v>274</v>
      </c>
      <c r="BD935" s="162">
        <v>0</v>
      </c>
      <c r="BE935" s="159">
        <v>529.3</v>
      </c>
      <c r="BF935" s="159">
        <v>529.3</v>
      </c>
      <c r="BG935" s="159">
        <v>3595.45</v>
      </c>
    </row>
    <row r="936" ht="28.05" customHeight="1" spans="1:59">
      <c r="A936" s="149"/>
      <c r="B936" s="149"/>
      <c r="C936" s="149"/>
      <c r="D936" s="149" t="s">
        <v>3726</v>
      </c>
      <c r="E936" s="340" t="s">
        <v>4722</v>
      </c>
      <c r="F936" s="149" t="s">
        <v>3726</v>
      </c>
      <c r="G936" s="149" t="s">
        <v>4723</v>
      </c>
      <c r="H936" s="149" t="s">
        <v>4689</v>
      </c>
      <c r="I936" s="149" t="s">
        <v>4690</v>
      </c>
      <c r="J936" s="149" t="s">
        <v>4724</v>
      </c>
      <c r="K936" s="149"/>
      <c r="L936" s="149" t="s">
        <v>262</v>
      </c>
      <c r="M936" s="149"/>
      <c r="N936" s="149" t="s">
        <v>263</v>
      </c>
      <c r="O936" s="149" t="s">
        <v>214</v>
      </c>
      <c r="P936" s="149" t="s">
        <v>53</v>
      </c>
      <c r="Q936" s="149"/>
      <c r="R936" s="149" t="s">
        <v>4692</v>
      </c>
      <c r="S936" s="149" t="s">
        <v>167</v>
      </c>
      <c r="T936" s="149" t="s">
        <v>190</v>
      </c>
      <c r="U936" s="149" t="s">
        <v>267</v>
      </c>
      <c r="V936" s="149"/>
      <c r="W936" s="149"/>
      <c r="X936" s="149" t="s">
        <v>336</v>
      </c>
      <c r="Y936" s="149"/>
      <c r="Z936" s="149"/>
      <c r="AA936" s="149"/>
      <c r="AB936" s="149" t="s">
        <v>269</v>
      </c>
      <c r="AC936" s="149" t="s">
        <v>270</v>
      </c>
      <c r="AD936" s="149" t="s">
        <v>190</v>
      </c>
      <c r="AE936" s="149" t="s">
        <v>271</v>
      </c>
      <c r="AF936" s="149"/>
      <c r="AG936" s="149" t="s">
        <v>1098</v>
      </c>
      <c r="AH936" s="149" t="s">
        <v>273</v>
      </c>
      <c r="AI936" s="158">
        <v>87</v>
      </c>
      <c r="AJ936" s="149"/>
      <c r="AK936" s="159" t="s">
        <v>274</v>
      </c>
      <c r="AL936" s="159" t="s">
        <v>274</v>
      </c>
      <c r="AM936" s="149" t="s">
        <v>274</v>
      </c>
      <c r="AN936" s="160">
        <v>4</v>
      </c>
      <c r="AO936" s="149"/>
      <c r="AP936" s="149" t="s">
        <v>274</v>
      </c>
      <c r="AQ936" s="149" t="s">
        <v>275</v>
      </c>
      <c r="AR936" s="158">
        <v>1</v>
      </c>
      <c r="AS936" s="149" t="s">
        <v>275</v>
      </c>
      <c r="AT936" s="149" t="s">
        <v>276</v>
      </c>
      <c r="AU936" s="161">
        <v>1</v>
      </c>
      <c r="AV936" s="159">
        <v>10344.83</v>
      </c>
      <c r="AW936" s="159">
        <v>413.79</v>
      </c>
      <c r="AX936" s="149" t="s">
        <v>274</v>
      </c>
      <c r="AY936" s="159">
        <v>111.4</v>
      </c>
      <c r="AZ936" s="159">
        <v>111.4</v>
      </c>
      <c r="BA936" s="159">
        <v>445.59</v>
      </c>
      <c r="BB936" s="159">
        <v>8928.49</v>
      </c>
      <c r="BC936" s="162" t="s">
        <v>274</v>
      </c>
      <c r="BD936" s="162">
        <v>0</v>
      </c>
      <c r="BE936" s="159">
        <v>1416.34</v>
      </c>
      <c r="BF936" s="159">
        <v>1416.34</v>
      </c>
      <c r="BG936" s="159">
        <v>10344.83</v>
      </c>
    </row>
    <row r="937" ht="28.05" customHeight="1" spans="1:59">
      <c r="A937" s="149"/>
      <c r="B937" s="149"/>
      <c r="C937" s="149"/>
      <c r="D937" s="149" t="s">
        <v>3726</v>
      </c>
      <c r="E937" s="340" t="s">
        <v>4725</v>
      </c>
      <c r="F937" s="149" t="s">
        <v>3726</v>
      </c>
      <c r="G937" s="149" t="s">
        <v>4726</v>
      </c>
      <c r="H937" s="149" t="s">
        <v>4727</v>
      </c>
      <c r="I937" s="149" t="s">
        <v>4728</v>
      </c>
      <c r="J937" s="149" t="s">
        <v>4729</v>
      </c>
      <c r="K937" s="149"/>
      <c r="L937" s="149" t="s">
        <v>262</v>
      </c>
      <c r="M937" s="149"/>
      <c r="N937" s="149" t="s">
        <v>263</v>
      </c>
      <c r="O937" s="149" t="s">
        <v>214</v>
      </c>
      <c r="P937" s="149" t="s">
        <v>53</v>
      </c>
      <c r="Q937" s="149"/>
      <c r="R937" s="149" t="s">
        <v>4730</v>
      </c>
      <c r="S937" s="149" t="s">
        <v>4731</v>
      </c>
      <c r="T937" s="149" t="s">
        <v>2663</v>
      </c>
      <c r="U937" s="149" t="s">
        <v>267</v>
      </c>
      <c r="V937" s="149"/>
      <c r="W937" s="149"/>
      <c r="X937" s="149" t="s">
        <v>336</v>
      </c>
      <c r="Y937" s="149"/>
      <c r="Z937" s="149"/>
      <c r="AA937" s="149"/>
      <c r="AB937" s="149" t="s">
        <v>269</v>
      </c>
      <c r="AC937" s="149" t="s">
        <v>270</v>
      </c>
      <c r="AD937" s="149" t="s">
        <v>2663</v>
      </c>
      <c r="AE937" s="149" t="s">
        <v>271</v>
      </c>
      <c r="AF937" s="149"/>
      <c r="AG937" s="149" t="s">
        <v>1098</v>
      </c>
      <c r="AH937" s="149" t="s">
        <v>273</v>
      </c>
      <c r="AI937" s="158">
        <v>53</v>
      </c>
      <c r="AJ937" s="149"/>
      <c r="AK937" s="159" t="s">
        <v>274</v>
      </c>
      <c r="AL937" s="159" t="s">
        <v>274</v>
      </c>
      <c r="AM937" s="149" t="s">
        <v>274</v>
      </c>
      <c r="AN937" s="160">
        <v>4</v>
      </c>
      <c r="AO937" s="149"/>
      <c r="AP937" s="149" t="s">
        <v>274</v>
      </c>
      <c r="AQ937" s="149" t="s">
        <v>275</v>
      </c>
      <c r="AR937" s="158">
        <v>1</v>
      </c>
      <c r="AS937" s="149" t="s">
        <v>275</v>
      </c>
      <c r="AT937" s="149" t="s">
        <v>276</v>
      </c>
      <c r="AU937" s="161">
        <v>1</v>
      </c>
      <c r="AV937" s="159">
        <v>5752.21</v>
      </c>
      <c r="AW937" s="159">
        <v>230.09</v>
      </c>
      <c r="AX937" s="149" t="s">
        <v>274</v>
      </c>
      <c r="AY937" s="159">
        <v>57.52</v>
      </c>
      <c r="AZ937" s="159">
        <v>57.52</v>
      </c>
      <c r="BA937" s="159">
        <v>230.08</v>
      </c>
      <c r="BB937" s="159">
        <v>3048.56</v>
      </c>
      <c r="BC937" s="162" t="s">
        <v>274</v>
      </c>
      <c r="BD937" s="162">
        <v>0</v>
      </c>
      <c r="BE937" s="159">
        <v>2703.65</v>
      </c>
      <c r="BF937" s="159">
        <v>2703.65</v>
      </c>
      <c r="BG937" s="159">
        <v>5752.21</v>
      </c>
    </row>
    <row r="938" ht="28.05" customHeight="1" spans="1:59">
      <c r="A938" s="149"/>
      <c r="B938" s="149"/>
      <c r="C938" s="149"/>
      <c r="D938" s="149" t="s">
        <v>3726</v>
      </c>
      <c r="E938" s="340" t="s">
        <v>4732</v>
      </c>
      <c r="F938" s="149" t="s">
        <v>3726</v>
      </c>
      <c r="G938" s="149" t="s">
        <v>4733</v>
      </c>
      <c r="H938" s="149" t="s">
        <v>4716</v>
      </c>
      <c r="I938" s="149" t="s">
        <v>4717</v>
      </c>
      <c r="J938" s="149" t="s">
        <v>4734</v>
      </c>
      <c r="K938" s="149"/>
      <c r="L938" s="149" t="s">
        <v>262</v>
      </c>
      <c r="M938" s="149"/>
      <c r="N938" s="149" t="s">
        <v>263</v>
      </c>
      <c r="O938" s="149" t="s">
        <v>214</v>
      </c>
      <c r="P938" s="149" t="s">
        <v>53</v>
      </c>
      <c r="Q938" s="149"/>
      <c r="R938" s="149" t="s">
        <v>4719</v>
      </c>
      <c r="S938" s="149" t="s">
        <v>4720</v>
      </c>
      <c r="T938" s="149" t="s">
        <v>4721</v>
      </c>
      <c r="U938" s="149" t="s">
        <v>267</v>
      </c>
      <c r="V938" s="149"/>
      <c r="W938" s="149"/>
      <c r="X938" s="149" t="s">
        <v>268</v>
      </c>
      <c r="Y938" s="149"/>
      <c r="Z938" s="149"/>
      <c r="AA938" s="149"/>
      <c r="AB938" s="149" t="s">
        <v>269</v>
      </c>
      <c r="AC938" s="149" t="s">
        <v>270</v>
      </c>
      <c r="AD938" s="149" t="s">
        <v>4721</v>
      </c>
      <c r="AE938" s="149" t="s">
        <v>271</v>
      </c>
      <c r="AF938" s="149"/>
      <c r="AG938" s="149" t="s">
        <v>1098</v>
      </c>
      <c r="AH938" s="149" t="s">
        <v>273</v>
      </c>
      <c r="AI938" s="158">
        <v>86</v>
      </c>
      <c r="AJ938" s="149"/>
      <c r="AK938" s="159" t="s">
        <v>274</v>
      </c>
      <c r="AL938" s="159" t="s">
        <v>274</v>
      </c>
      <c r="AM938" s="149" t="s">
        <v>274</v>
      </c>
      <c r="AN938" s="160">
        <v>4</v>
      </c>
      <c r="AO938" s="149"/>
      <c r="AP938" s="149" t="s">
        <v>274</v>
      </c>
      <c r="AQ938" s="149" t="s">
        <v>275</v>
      </c>
      <c r="AR938" s="158">
        <v>1</v>
      </c>
      <c r="AS938" s="149" t="s">
        <v>275</v>
      </c>
      <c r="AT938" s="149" t="s">
        <v>276</v>
      </c>
      <c r="AU938" s="161">
        <v>1</v>
      </c>
      <c r="AV938" s="159">
        <v>3595.45</v>
      </c>
      <c r="AW938" s="159">
        <v>143.82</v>
      </c>
      <c r="AX938" s="149" t="s">
        <v>274</v>
      </c>
      <c r="AY938" s="159">
        <v>38.55</v>
      </c>
      <c r="AZ938" s="159">
        <v>38.55</v>
      </c>
      <c r="BA938" s="159">
        <v>154.2</v>
      </c>
      <c r="BB938" s="159">
        <v>3066.15</v>
      </c>
      <c r="BC938" s="162" t="s">
        <v>274</v>
      </c>
      <c r="BD938" s="162">
        <v>0</v>
      </c>
      <c r="BE938" s="159">
        <v>529.3</v>
      </c>
      <c r="BF938" s="159">
        <v>529.3</v>
      </c>
      <c r="BG938" s="159">
        <v>3595.45</v>
      </c>
    </row>
    <row r="939" ht="28.05" customHeight="1" spans="1:59">
      <c r="A939" s="149"/>
      <c r="B939" s="149"/>
      <c r="C939" s="149"/>
      <c r="D939" s="149" t="s">
        <v>3726</v>
      </c>
      <c r="E939" s="340" t="s">
        <v>4735</v>
      </c>
      <c r="F939" s="149" t="s">
        <v>3726</v>
      </c>
      <c r="G939" s="149" t="s">
        <v>4736</v>
      </c>
      <c r="H939" s="149" t="s">
        <v>4737</v>
      </c>
      <c r="I939" s="149" t="s">
        <v>4738</v>
      </c>
      <c r="J939" s="149" t="s">
        <v>4739</v>
      </c>
      <c r="K939" s="149"/>
      <c r="L939" s="149" t="s">
        <v>262</v>
      </c>
      <c r="M939" s="149"/>
      <c r="N939" s="149" t="s">
        <v>263</v>
      </c>
      <c r="O939" s="149" t="s">
        <v>214</v>
      </c>
      <c r="P939" s="149" t="s">
        <v>53</v>
      </c>
      <c r="Q939" s="149"/>
      <c r="R939" s="149" t="s">
        <v>62</v>
      </c>
      <c r="S939" s="149" t="s">
        <v>289</v>
      </c>
      <c r="T939" s="149" t="s">
        <v>4740</v>
      </c>
      <c r="U939" s="149" t="s">
        <v>267</v>
      </c>
      <c r="V939" s="149"/>
      <c r="W939" s="149"/>
      <c r="X939" s="149" t="s">
        <v>268</v>
      </c>
      <c r="Y939" s="149"/>
      <c r="Z939" s="149"/>
      <c r="AA939" s="149"/>
      <c r="AB939" s="149" t="s">
        <v>269</v>
      </c>
      <c r="AC939" s="149" t="s">
        <v>318</v>
      </c>
      <c r="AD939" s="149" t="s">
        <v>4740</v>
      </c>
      <c r="AE939" s="149" t="s">
        <v>271</v>
      </c>
      <c r="AF939" s="149"/>
      <c r="AG939" s="149" t="s">
        <v>1098</v>
      </c>
      <c r="AH939" s="149" t="s">
        <v>273</v>
      </c>
      <c r="AI939" s="158">
        <v>58</v>
      </c>
      <c r="AJ939" s="149"/>
      <c r="AK939" s="159" t="s">
        <v>274</v>
      </c>
      <c r="AL939" s="159" t="s">
        <v>274</v>
      </c>
      <c r="AM939" s="149" t="s">
        <v>274</v>
      </c>
      <c r="AN939" s="160">
        <v>4</v>
      </c>
      <c r="AO939" s="149"/>
      <c r="AP939" s="149" t="s">
        <v>274</v>
      </c>
      <c r="AQ939" s="149" t="s">
        <v>275</v>
      </c>
      <c r="AR939" s="158">
        <v>1</v>
      </c>
      <c r="AS939" s="149" t="s">
        <v>275</v>
      </c>
      <c r="AT939" s="149" t="s">
        <v>276</v>
      </c>
      <c r="AU939" s="161">
        <v>1</v>
      </c>
      <c r="AV939" s="159">
        <v>78000</v>
      </c>
      <c r="AW939" s="159">
        <v>3120</v>
      </c>
      <c r="AX939" s="149" t="s">
        <v>274</v>
      </c>
      <c r="AY939" s="162">
        <v>0</v>
      </c>
      <c r="AZ939" s="162" t="s">
        <v>274</v>
      </c>
      <c r="BA939" s="162">
        <v>0</v>
      </c>
      <c r="BB939" s="159">
        <v>74880</v>
      </c>
      <c r="BC939" s="162" t="s">
        <v>274</v>
      </c>
      <c r="BD939" s="162">
        <v>0</v>
      </c>
      <c r="BE939" s="159">
        <v>3120</v>
      </c>
      <c r="BF939" s="159">
        <v>3120</v>
      </c>
      <c r="BG939" s="159">
        <v>78000</v>
      </c>
    </row>
    <row r="940" ht="28.05" customHeight="1" spans="1:59">
      <c r="A940" s="149"/>
      <c r="B940" s="149"/>
      <c r="C940" s="149"/>
      <c r="D940" s="149" t="s">
        <v>3726</v>
      </c>
      <c r="E940" s="340" t="s">
        <v>4741</v>
      </c>
      <c r="F940" s="149" t="s">
        <v>3726</v>
      </c>
      <c r="G940" s="149" t="s">
        <v>4742</v>
      </c>
      <c r="H940" s="149" t="s">
        <v>4640</v>
      </c>
      <c r="I940" s="149" t="s">
        <v>4743</v>
      </c>
      <c r="J940" s="149" t="s">
        <v>4744</v>
      </c>
      <c r="K940" s="149"/>
      <c r="L940" s="149" t="s">
        <v>262</v>
      </c>
      <c r="M940" s="149"/>
      <c r="N940" s="149" t="s">
        <v>263</v>
      </c>
      <c r="O940" s="149" t="s">
        <v>214</v>
      </c>
      <c r="P940" s="149" t="s">
        <v>53</v>
      </c>
      <c r="Q940" s="149"/>
      <c r="R940" s="149" t="s">
        <v>3914</v>
      </c>
      <c r="S940" s="149" t="s">
        <v>4643</v>
      </c>
      <c r="T940" s="149" t="s">
        <v>4745</v>
      </c>
      <c r="U940" s="149" t="s">
        <v>267</v>
      </c>
      <c r="V940" s="149"/>
      <c r="W940" s="149"/>
      <c r="X940" s="149" t="s">
        <v>268</v>
      </c>
      <c r="Y940" s="149"/>
      <c r="Z940" s="149"/>
      <c r="AA940" s="149"/>
      <c r="AB940" s="149" t="s">
        <v>269</v>
      </c>
      <c r="AC940" s="149" t="s">
        <v>270</v>
      </c>
      <c r="AD940" s="149" t="s">
        <v>4745</v>
      </c>
      <c r="AE940" s="149" t="s">
        <v>271</v>
      </c>
      <c r="AF940" s="149"/>
      <c r="AG940" s="149" t="s">
        <v>1098</v>
      </c>
      <c r="AH940" s="149" t="s">
        <v>273</v>
      </c>
      <c r="AI940" s="158">
        <v>52</v>
      </c>
      <c r="AJ940" s="149"/>
      <c r="AK940" s="159" t="s">
        <v>274</v>
      </c>
      <c r="AL940" s="159" t="s">
        <v>274</v>
      </c>
      <c r="AM940" s="149" t="s">
        <v>274</v>
      </c>
      <c r="AN940" s="160">
        <v>4</v>
      </c>
      <c r="AO940" s="149"/>
      <c r="AP940" s="149" t="s">
        <v>274</v>
      </c>
      <c r="AQ940" s="149" t="s">
        <v>275</v>
      </c>
      <c r="AR940" s="158">
        <v>1</v>
      </c>
      <c r="AS940" s="149" t="s">
        <v>275</v>
      </c>
      <c r="AT940" s="149" t="s">
        <v>276</v>
      </c>
      <c r="AU940" s="161">
        <v>1</v>
      </c>
      <c r="AV940" s="159">
        <v>33628.32</v>
      </c>
      <c r="AW940" s="159">
        <v>1345.13</v>
      </c>
      <c r="AX940" s="149" t="s">
        <v>274</v>
      </c>
      <c r="AY940" s="159">
        <v>336.29</v>
      </c>
      <c r="AZ940" s="159">
        <v>336.29</v>
      </c>
      <c r="BA940" s="159">
        <v>1345.16</v>
      </c>
      <c r="BB940" s="159">
        <v>17486.6</v>
      </c>
      <c r="BC940" s="162" t="s">
        <v>274</v>
      </c>
      <c r="BD940" s="162">
        <v>0</v>
      </c>
      <c r="BE940" s="159">
        <v>16141.72</v>
      </c>
      <c r="BF940" s="159">
        <v>16141.72</v>
      </c>
      <c r="BG940" s="159">
        <v>33628.32</v>
      </c>
    </row>
    <row r="941" ht="28.05" customHeight="1" spans="1:59">
      <c r="A941" s="149"/>
      <c r="B941" s="149"/>
      <c r="C941" s="149"/>
      <c r="D941" s="149" t="s">
        <v>3726</v>
      </c>
      <c r="E941" s="340" t="s">
        <v>4746</v>
      </c>
      <c r="F941" s="149" t="s">
        <v>3726</v>
      </c>
      <c r="G941" s="149" t="s">
        <v>4747</v>
      </c>
      <c r="H941" s="149" t="s">
        <v>158</v>
      </c>
      <c r="I941" s="149" t="s">
        <v>159</v>
      </c>
      <c r="J941" s="149" t="s">
        <v>4748</v>
      </c>
      <c r="K941" s="149"/>
      <c r="L941" s="149" t="s">
        <v>262</v>
      </c>
      <c r="M941" s="149"/>
      <c r="N941" s="149" t="s">
        <v>263</v>
      </c>
      <c r="O941" s="149" t="s">
        <v>214</v>
      </c>
      <c r="P941" s="149" t="s">
        <v>53</v>
      </c>
      <c r="Q941" s="149"/>
      <c r="R941" s="149" t="s">
        <v>160</v>
      </c>
      <c r="S941" s="149" t="s">
        <v>289</v>
      </c>
      <c r="T941" s="149" t="s">
        <v>4749</v>
      </c>
      <c r="U941" s="149" t="s">
        <v>267</v>
      </c>
      <c r="V941" s="149"/>
      <c r="W941" s="149"/>
      <c r="X941" s="149" t="s">
        <v>336</v>
      </c>
      <c r="Y941" s="149"/>
      <c r="Z941" s="149"/>
      <c r="AA941" s="149"/>
      <c r="AB941" s="149" t="s">
        <v>269</v>
      </c>
      <c r="AC941" s="149" t="s">
        <v>318</v>
      </c>
      <c r="AD941" s="149" t="s">
        <v>4749</v>
      </c>
      <c r="AE941" s="149" t="s">
        <v>271</v>
      </c>
      <c r="AF941" s="149"/>
      <c r="AG941" s="149" t="s">
        <v>1098</v>
      </c>
      <c r="AH941" s="149" t="s">
        <v>273</v>
      </c>
      <c r="AI941" s="158">
        <v>49</v>
      </c>
      <c r="AJ941" s="149"/>
      <c r="AK941" s="159" t="s">
        <v>274</v>
      </c>
      <c r="AL941" s="159" t="s">
        <v>274</v>
      </c>
      <c r="AM941" s="149" t="s">
        <v>274</v>
      </c>
      <c r="AN941" s="160">
        <v>0</v>
      </c>
      <c r="AO941" s="149"/>
      <c r="AP941" s="149" t="s">
        <v>274</v>
      </c>
      <c r="AQ941" s="149" t="s">
        <v>275</v>
      </c>
      <c r="AR941" s="158">
        <v>1</v>
      </c>
      <c r="AS941" s="149" t="s">
        <v>275</v>
      </c>
      <c r="AT941" s="149" t="s">
        <v>276</v>
      </c>
      <c r="AU941" s="161">
        <v>1</v>
      </c>
      <c r="AV941" s="159">
        <v>4170</v>
      </c>
      <c r="AW941" s="159">
        <v>0</v>
      </c>
      <c r="AX941" s="149" t="s">
        <v>274</v>
      </c>
      <c r="AY941" s="162">
        <v>0</v>
      </c>
      <c r="AZ941" s="162" t="s">
        <v>274</v>
      </c>
      <c r="BA941" s="162">
        <v>0</v>
      </c>
      <c r="BB941" s="159">
        <v>3794.7</v>
      </c>
      <c r="BC941" s="162" t="s">
        <v>274</v>
      </c>
      <c r="BD941" s="159">
        <v>375.3</v>
      </c>
      <c r="BE941" s="159">
        <v>375.3</v>
      </c>
      <c r="BF941" s="162">
        <v>0</v>
      </c>
      <c r="BG941" s="159">
        <v>4170</v>
      </c>
    </row>
    <row r="942" ht="28.05" customHeight="1" spans="1:59">
      <c r="A942" s="149"/>
      <c r="B942" s="149"/>
      <c r="C942" s="149"/>
      <c r="D942" s="149" t="s">
        <v>3726</v>
      </c>
      <c r="E942" s="340" t="s">
        <v>4750</v>
      </c>
      <c r="F942" s="149" t="s">
        <v>3726</v>
      </c>
      <c r="G942" s="149" t="s">
        <v>4751</v>
      </c>
      <c r="H942" s="149" t="s">
        <v>4716</v>
      </c>
      <c r="I942" s="149" t="s">
        <v>4717</v>
      </c>
      <c r="J942" s="149" t="s">
        <v>4752</v>
      </c>
      <c r="K942" s="149"/>
      <c r="L942" s="149" t="s">
        <v>262</v>
      </c>
      <c r="M942" s="149"/>
      <c r="N942" s="149" t="s">
        <v>263</v>
      </c>
      <c r="O942" s="149" t="s">
        <v>214</v>
      </c>
      <c r="P942" s="149" t="s">
        <v>53</v>
      </c>
      <c r="Q942" s="149"/>
      <c r="R942" s="149" t="s">
        <v>4719</v>
      </c>
      <c r="S942" s="149" t="s">
        <v>4720</v>
      </c>
      <c r="T942" s="149" t="s">
        <v>4721</v>
      </c>
      <c r="U942" s="149" t="s">
        <v>267</v>
      </c>
      <c r="V942" s="149"/>
      <c r="W942" s="149"/>
      <c r="X942" s="149" t="s">
        <v>268</v>
      </c>
      <c r="Y942" s="149"/>
      <c r="Z942" s="149"/>
      <c r="AA942" s="149"/>
      <c r="AB942" s="149" t="s">
        <v>269</v>
      </c>
      <c r="AC942" s="149" t="s">
        <v>270</v>
      </c>
      <c r="AD942" s="149" t="s">
        <v>4721</v>
      </c>
      <c r="AE942" s="149" t="s">
        <v>271</v>
      </c>
      <c r="AF942" s="149"/>
      <c r="AG942" s="149" t="s">
        <v>1098</v>
      </c>
      <c r="AH942" s="149" t="s">
        <v>273</v>
      </c>
      <c r="AI942" s="158">
        <v>86</v>
      </c>
      <c r="AJ942" s="149"/>
      <c r="AK942" s="159" t="s">
        <v>274</v>
      </c>
      <c r="AL942" s="159" t="s">
        <v>274</v>
      </c>
      <c r="AM942" s="149" t="s">
        <v>274</v>
      </c>
      <c r="AN942" s="160">
        <v>4</v>
      </c>
      <c r="AO942" s="149"/>
      <c r="AP942" s="149" t="s">
        <v>274</v>
      </c>
      <c r="AQ942" s="149" t="s">
        <v>275</v>
      </c>
      <c r="AR942" s="158">
        <v>1</v>
      </c>
      <c r="AS942" s="149" t="s">
        <v>275</v>
      </c>
      <c r="AT942" s="149" t="s">
        <v>276</v>
      </c>
      <c r="AU942" s="161">
        <v>1</v>
      </c>
      <c r="AV942" s="159">
        <v>3595.45</v>
      </c>
      <c r="AW942" s="159">
        <v>143.82</v>
      </c>
      <c r="AX942" s="149" t="s">
        <v>274</v>
      </c>
      <c r="AY942" s="159">
        <v>38.55</v>
      </c>
      <c r="AZ942" s="159">
        <v>38.55</v>
      </c>
      <c r="BA942" s="159">
        <v>154.2</v>
      </c>
      <c r="BB942" s="159">
        <v>3066.15</v>
      </c>
      <c r="BC942" s="162" t="s">
        <v>274</v>
      </c>
      <c r="BD942" s="162">
        <v>0</v>
      </c>
      <c r="BE942" s="159">
        <v>529.3</v>
      </c>
      <c r="BF942" s="159">
        <v>529.3</v>
      </c>
      <c r="BG942" s="159">
        <v>3595.45</v>
      </c>
    </row>
    <row r="943" ht="28.05" customHeight="1" spans="1:59">
      <c r="A943" s="149"/>
      <c r="B943" s="149"/>
      <c r="C943" s="149"/>
      <c r="D943" s="149" t="s">
        <v>3726</v>
      </c>
      <c r="E943" s="340" t="s">
        <v>4753</v>
      </c>
      <c r="F943" s="149" t="s">
        <v>3726</v>
      </c>
      <c r="G943" s="149" t="s">
        <v>4754</v>
      </c>
      <c r="H943" s="149" t="s">
        <v>4755</v>
      </c>
      <c r="I943" s="149" t="s">
        <v>4756</v>
      </c>
      <c r="J943" s="149" t="s">
        <v>4757</v>
      </c>
      <c r="K943" s="149"/>
      <c r="L943" s="149" t="s">
        <v>262</v>
      </c>
      <c r="M943" s="149"/>
      <c r="N943" s="149" t="s">
        <v>263</v>
      </c>
      <c r="O943" s="149" t="s">
        <v>214</v>
      </c>
      <c r="P943" s="149" t="s">
        <v>53</v>
      </c>
      <c r="Q943" s="149"/>
      <c r="R943" s="149" t="s">
        <v>4599</v>
      </c>
      <c r="S943" s="149" t="s">
        <v>289</v>
      </c>
      <c r="T943" s="149" t="s">
        <v>4758</v>
      </c>
      <c r="U943" s="149" t="s">
        <v>267</v>
      </c>
      <c r="V943" s="149"/>
      <c r="W943" s="149"/>
      <c r="X943" s="149" t="s">
        <v>268</v>
      </c>
      <c r="Y943" s="149"/>
      <c r="Z943" s="149"/>
      <c r="AA943" s="149"/>
      <c r="AB943" s="149" t="s">
        <v>269</v>
      </c>
      <c r="AC943" s="149" t="s">
        <v>318</v>
      </c>
      <c r="AD943" s="149" t="s">
        <v>4758</v>
      </c>
      <c r="AE943" s="149" t="s">
        <v>271</v>
      </c>
      <c r="AF943" s="149"/>
      <c r="AG943" s="149" t="s">
        <v>1098</v>
      </c>
      <c r="AH943" s="149" t="s">
        <v>273</v>
      </c>
      <c r="AI943" s="158">
        <v>49</v>
      </c>
      <c r="AJ943" s="149"/>
      <c r="AK943" s="159" t="s">
        <v>274</v>
      </c>
      <c r="AL943" s="159" t="s">
        <v>274</v>
      </c>
      <c r="AM943" s="149" t="s">
        <v>274</v>
      </c>
      <c r="AN943" s="160">
        <v>0</v>
      </c>
      <c r="AO943" s="149"/>
      <c r="AP943" s="149" t="s">
        <v>274</v>
      </c>
      <c r="AQ943" s="149" t="s">
        <v>275</v>
      </c>
      <c r="AR943" s="158">
        <v>1</v>
      </c>
      <c r="AS943" s="149" t="s">
        <v>275</v>
      </c>
      <c r="AT943" s="149" t="s">
        <v>276</v>
      </c>
      <c r="AU943" s="161">
        <v>1</v>
      </c>
      <c r="AV943" s="159">
        <v>28205.13</v>
      </c>
      <c r="AW943" s="159">
        <v>0</v>
      </c>
      <c r="AX943" s="149" t="s">
        <v>274</v>
      </c>
      <c r="AY943" s="162">
        <v>0</v>
      </c>
      <c r="AZ943" s="162" t="s">
        <v>274</v>
      </c>
      <c r="BA943" s="162">
        <v>0</v>
      </c>
      <c r="BB943" s="159">
        <v>21153.75</v>
      </c>
      <c r="BC943" s="162" t="s">
        <v>274</v>
      </c>
      <c r="BD943" s="159">
        <v>7051.38</v>
      </c>
      <c r="BE943" s="159">
        <v>7051.38</v>
      </c>
      <c r="BF943" s="162">
        <v>0</v>
      </c>
      <c r="BG943" s="159">
        <v>28205.13</v>
      </c>
    </row>
    <row r="944" ht="28.05" customHeight="1" spans="1:59">
      <c r="A944" s="149"/>
      <c r="B944" s="149"/>
      <c r="C944" s="149"/>
      <c r="D944" s="149" t="s">
        <v>3726</v>
      </c>
      <c r="E944" s="340" t="s">
        <v>4759</v>
      </c>
      <c r="F944" s="149" t="s">
        <v>3726</v>
      </c>
      <c r="G944" s="149" t="s">
        <v>4760</v>
      </c>
      <c r="H944" s="149" t="s">
        <v>4716</v>
      </c>
      <c r="I944" s="149" t="s">
        <v>4761</v>
      </c>
      <c r="J944" s="149" t="s">
        <v>4762</v>
      </c>
      <c r="K944" s="149"/>
      <c r="L944" s="149" t="s">
        <v>262</v>
      </c>
      <c r="M944" s="149"/>
      <c r="N944" s="149" t="s">
        <v>263</v>
      </c>
      <c r="O944" s="149" t="s">
        <v>214</v>
      </c>
      <c r="P944" s="149" t="s">
        <v>53</v>
      </c>
      <c r="Q944" s="149"/>
      <c r="R944" s="149" t="s">
        <v>62</v>
      </c>
      <c r="S944" s="149" t="s">
        <v>4720</v>
      </c>
      <c r="T944" s="149" t="s">
        <v>4721</v>
      </c>
      <c r="U944" s="149" t="s">
        <v>267</v>
      </c>
      <c r="V944" s="149"/>
      <c r="W944" s="149"/>
      <c r="X944" s="149" t="s">
        <v>268</v>
      </c>
      <c r="Y944" s="149"/>
      <c r="Z944" s="149"/>
      <c r="AA944" s="149"/>
      <c r="AB944" s="149" t="s">
        <v>269</v>
      </c>
      <c r="AC944" s="149" t="s">
        <v>270</v>
      </c>
      <c r="AD944" s="149" t="s">
        <v>4721</v>
      </c>
      <c r="AE944" s="149" t="s">
        <v>271</v>
      </c>
      <c r="AF944" s="149"/>
      <c r="AG944" s="149" t="s">
        <v>1098</v>
      </c>
      <c r="AH944" s="149" t="s">
        <v>273</v>
      </c>
      <c r="AI944" s="158">
        <v>86</v>
      </c>
      <c r="AJ944" s="149"/>
      <c r="AK944" s="159" t="s">
        <v>274</v>
      </c>
      <c r="AL944" s="159" t="s">
        <v>274</v>
      </c>
      <c r="AM944" s="149" t="s">
        <v>274</v>
      </c>
      <c r="AN944" s="160">
        <v>4</v>
      </c>
      <c r="AO944" s="149"/>
      <c r="AP944" s="149" t="s">
        <v>274</v>
      </c>
      <c r="AQ944" s="149" t="s">
        <v>275</v>
      </c>
      <c r="AR944" s="158">
        <v>1</v>
      </c>
      <c r="AS944" s="149" t="s">
        <v>275</v>
      </c>
      <c r="AT944" s="149" t="s">
        <v>276</v>
      </c>
      <c r="AU944" s="161">
        <v>1</v>
      </c>
      <c r="AV944" s="159">
        <v>3595.46</v>
      </c>
      <c r="AW944" s="159">
        <v>143.82</v>
      </c>
      <c r="AX944" s="149" t="s">
        <v>274</v>
      </c>
      <c r="AY944" s="159">
        <v>38.55</v>
      </c>
      <c r="AZ944" s="159">
        <v>38.55</v>
      </c>
      <c r="BA944" s="159">
        <v>154.2</v>
      </c>
      <c r="BB944" s="159">
        <v>3066.15</v>
      </c>
      <c r="BC944" s="162" t="s">
        <v>274</v>
      </c>
      <c r="BD944" s="162">
        <v>0</v>
      </c>
      <c r="BE944" s="159">
        <v>529.31</v>
      </c>
      <c r="BF944" s="159">
        <v>529.31</v>
      </c>
      <c r="BG944" s="159">
        <v>3595.46</v>
      </c>
    </row>
    <row r="945" ht="28.05" customHeight="1" spans="1:59">
      <c r="A945" s="149"/>
      <c r="B945" s="149"/>
      <c r="C945" s="149"/>
      <c r="D945" s="149" t="s">
        <v>3726</v>
      </c>
      <c r="E945" s="340" t="s">
        <v>4763</v>
      </c>
      <c r="F945" s="149" t="s">
        <v>3726</v>
      </c>
      <c r="G945" s="149" t="s">
        <v>4764</v>
      </c>
      <c r="H945" s="149" t="s">
        <v>4755</v>
      </c>
      <c r="I945" s="149" t="s">
        <v>4756</v>
      </c>
      <c r="J945" s="149" t="s">
        <v>4765</v>
      </c>
      <c r="K945" s="149"/>
      <c r="L945" s="149" t="s">
        <v>262</v>
      </c>
      <c r="M945" s="149"/>
      <c r="N945" s="149" t="s">
        <v>263</v>
      </c>
      <c r="O945" s="149" t="s">
        <v>214</v>
      </c>
      <c r="P945" s="149" t="s">
        <v>53</v>
      </c>
      <c r="Q945" s="149"/>
      <c r="R945" s="149" t="s">
        <v>4599</v>
      </c>
      <c r="S945" s="149" t="s">
        <v>289</v>
      </c>
      <c r="T945" s="149" t="s">
        <v>4766</v>
      </c>
      <c r="U945" s="149" t="s">
        <v>267</v>
      </c>
      <c r="V945" s="149"/>
      <c r="W945" s="149"/>
      <c r="X945" s="149" t="s">
        <v>268</v>
      </c>
      <c r="Y945" s="149"/>
      <c r="Z945" s="149"/>
      <c r="AA945" s="149"/>
      <c r="AB945" s="149" t="s">
        <v>269</v>
      </c>
      <c r="AC945" s="149" t="s">
        <v>318</v>
      </c>
      <c r="AD945" s="149" t="s">
        <v>4766</v>
      </c>
      <c r="AE945" s="149" t="s">
        <v>271</v>
      </c>
      <c r="AF945" s="149"/>
      <c r="AG945" s="149" t="s">
        <v>1098</v>
      </c>
      <c r="AH945" s="149" t="s">
        <v>273</v>
      </c>
      <c r="AI945" s="158">
        <v>49</v>
      </c>
      <c r="AJ945" s="149"/>
      <c r="AK945" s="159" t="s">
        <v>274</v>
      </c>
      <c r="AL945" s="159" t="s">
        <v>274</v>
      </c>
      <c r="AM945" s="149" t="s">
        <v>274</v>
      </c>
      <c r="AN945" s="160">
        <v>0</v>
      </c>
      <c r="AO945" s="149"/>
      <c r="AP945" s="149" t="s">
        <v>274</v>
      </c>
      <c r="AQ945" s="149" t="s">
        <v>275</v>
      </c>
      <c r="AR945" s="158">
        <v>1</v>
      </c>
      <c r="AS945" s="149" t="s">
        <v>275</v>
      </c>
      <c r="AT945" s="149" t="s">
        <v>276</v>
      </c>
      <c r="AU945" s="161">
        <v>1</v>
      </c>
      <c r="AV945" s="159">
        <v>28205.13</v>
      </c>
      <c r="AW945" s="159">
        <v>0</v>
      </c>
      <c r="AX945" s="149" t="s">
        <v>274</v>
      </c>
      <c r="AY945" s="162">
        <v>0</v>
      </c>
      <c r="AZ945" s="162" t="s">
        <v>274</v>
      </c>
      <c r="BA945" s="162">
        <v>0</v>
      </c>
      <c r="BB945" s="159">
        <v>20871.7</v>
      </c>
      <c r="BC945" s="162" t="s">
        <v>274</v>
      </c>
      <c r="BD945" s="159">
        <v>7333.43</v>
      </c>
      <c r="BE945" s="159">
        <v>7333.43</v>
      </c>
      <c r="BF945" s="162">
        <v>0</v>
      </c>
      <c r="BG945" s="159">
        <v>28205.13</v>
      </c>
    </row>
    <row r="946" ht="28.05" customHeight="1" spans="1:59">
      <c r="A946" s="149"/>
      <c r="B946" s="149"/>
      <c r="C946" s="149"/>
      <c r="D946" s="149" t="s">
        <v>3726</v>
      </c>
      <c r="E946" s="340" t="s">
        <v>4767</v>
      </c>
      <c r="F946" s="149" t="s">
        <v>3726</v>
      </c>
      <c r="G946" s="149" t="s">
        <v>4768</v>
      </c>
      <c r="H946" s="149" t="s">
        <v>4716</v>
      </c>
      <c r="I946" s="149" t="s">
        <v>4761</v>
      </c>
      <c r="J946" s="149" t="s">
        <v>4769</v>
      </c>
      <c r="K946" s="149"/>
      <c r="L946" s="149" t="s">
        <v>262</v>
      </c>
      <c r="M946" s="149"/>
      <c r="N946" s="149" t="s">
        <v>263</v>
      </c>
      <c r="O946" s="149" t="s">
        <v>214</v>
      </c>
      <c r="P946" s="149" t="s">
        <v>53</v>
      </c>
      <c r="Q946" s="149"/>
      <c r="R946" s="149" t="s">
        <v>62</v>
      </c>
      <c r="S946" s="149" t="s">
        <v>4720</v>
      </c>
      <c r="T946" s="149" t="s">
        <v>4721</v>
      </c>
      <c r="U946" s="149" t="s">
        <v>267</v>
      </c>
      <c r="V946" s="149"/>
      <c r="W946" s="149"/>
      <c r="X946" s="149" t="s">
        <v>268</v>
      </c>
      <c r="Y946" s="149"/>
      <c r="Z946" s="149"/>
      <c r="AA946" s="149"/>
      <c r="AB946" s="149" t="s">
        <v>269</v>
      </c>
      <c r="AC946" s="149" t="s">
        <v>270</v>
      </c>
      <c r="AD946" s="149" t="s">
        <v>4721</v>
      </c>
      <c r="AE946" s="149" t="s">
        <v>271</v>
      </c>
      <c r="AF946" s="149"/>
      <c r="AG946" s="149" t="s">
        <v>1098</v>
      </c>
      <c r="AH946" s="149" t="s">
        <v>273</v>
      </c>
      <c r="AI946" s="158">
        <v>86</v>
      </c>
      <c r="AJ946" s="149"/>
      <c r="AK946" s="159" t="s">
        <v>274</v>
      </c>
      <c r="AL946" s="159" t="s">
        <v>274</v>
      </c>
      <c r="AM946" s="149" t="s">
        <v>274</v>
      </c>
      <c r="AN946" s="160">
        <v>4</v>
      </c>
      <c r="AO946" s="149"/>
      <c r="AP946" s="149" t="s">
        <v>274</v>
      </c>
      <c r="AQ946" s="149" t="s">
        <v>275</v>
      </c>
      <c r="AR946" s="158">
        <v>1</v>
      </c>
      <c r="AS946" s="149" t="s">
        <v>275</v>
      </c>
      <c r="AT946" s="149" t="s">
        <v>276</v>
      </c>
      <c r="AU946" s="161">
        <v>1</v>
      </c>
      <c r="AV946" s="159">
        <v>3595.46</v>
      </c>
      <c r="AW946" s="159">
        <v>143.82</v>
      </c>
      <c r="AX946" s="149" t="s">
        <v>274</v>
      </c>
      <c r="AY946" s="159">
        <v>38.55</v>
      </c>
      <c r="AZ946" s="159">
        <v>38.55</v>
      </c>
      <c r="BA946" s="159">
        <v>154.2</v>
      </c>
      <c r="BB946" s="159">
        <v>3066.15</v>
      </c>
      <c r="BC946" s="162" t="s">
        <v>274</v>
      </c>
      <c r="BD946" s="162">
        <v>0</v>
      </c>
      <c r="BE946" s="159">
        <v>529.31</v>
      </c>
      <c r="BF946" s="159">
        <v>529.31</v>
      </c>
      <c r="BG946" s="159">
        <v>3595.46</v>
      </c>
    </row>
    <row r="947" ht="28.05" customHeight="1" spans="1:59">
      <c r="A947" s="149"/>
      <c r="B947" s="149"/>
      <c r="C947" s="149"/>
      <c r="D947" s="149" t="s">
        <v>3726</v>
      </c>
      <c r="E947" s="340" t="s">
        <v>4770</v>
      </c>
      <c r="F947" s="149" t="s">
        <v>3726</v>
      </c>
      <c r="G947" s="149" t="s">
        <v>4771</v>
      </c>
      <c r="H947" s="149" t="s">
        <v>4716</v>
      </c>
      <c r="I947" s="149" t="s">
        <v>4761</v>
      </c>
      <c r="J947" s="149" t="s">
        <v>4772</v>
      </c>
      <c r="K947" s="149"/>
      <c r="L947" s="149" t="s">
        <v>262</v>
      </c>
      <c r="M947" s="149"/>
      <c r="N947" s="149" t="s">
        <v>263</v>
      </c>
      <c r="O947" s="149" t="s">
        <v>214</v>
      </c>
      <c r="P947" s="149" t="s">
        <v>53</v>
      </c>
      <c r="Q947" s="149"/>
      <c r="R947" s="149" t="s">
        <v>62</v>
      </c>
      <c r="S947" s="149" t="s">
        <v>4720</v>
      </c>
      <c r="T947" s="149" t="s">
        <v>4721</v>
      </c>
      <c r="U947" s="149" t="s">
        <v>267</v>
      </c>
      <c r="V947" s="149"/>
      <c r="W947" s="149"/>
      <c r="X947" s="149" t="s">
        <v>268</v>
      </c>
      <c r="Y947" s="149"/>
      <c r="Z947" s="149"/>
      <c r="AA947" s="149"/>
      <c r="AB947" s="149" t="s">
        <v>269</v>
      </c>
      <c r="AC947" s="149" t="s">
        <v>270</v>
      </c>
      <c r="AD947" s="149" t="s">
        <v>4721</v>
      </c>
      <c r="AE947" s="149" t="s">
        <v>271</v>
      </c>
      <c r="AF947" s="149"/>
      <c r="AG947" s="149" t="s">
        <v>1098</v>
      </c>
      <c r="AH947" s="149" t="s">
        <v>273</v>
      </c>
      <c r="AI947" s="158">
        <v>86</v>
      </c>
      <c r="AJ947" s="149"/>
      <c r="AK947" s="159" t="s">
        <v>274</v>
      </c>
      <c r="AL947" s="159" t="s">
        <v>274</v>
      </c>
      <c r="AM947" s="149" t="s">
        <v>274</v>
      </c>
      <c r="AN947" s="160">
        <v>4</v>
      </c>
      <c r="AO947" s="149"/>
      <c r="AP947" s="149" t="s">
        <v>274</v>
      </c>
      <c r="AQ947" s="149" t="s">
        <v>275</v>
      </c>
      <c r="AR947" s="158">
        <v>1</v>
      </c>
      <c r="AS947" s="149" t="s">
        <v>275</v>
      </c>
      <c r="AT947" s="149" t="s">
        <v>276</v>
      </c>
      <c r="AU947" s="161">
        <v>1</v>
      </c>
      <c r="AV947" s="159">
        <v>3595.46</v>
      </c>
      <c r="AW947" s="159">
        <v>143.82</v>
      </c>
      <c r="AX947" s="149" t="s">
        <v>274</v>
      </c>
      <c r="AY947" s="159">
        <v>38.55</v>
      </c>
      <c r="AZ947" s="159">
        <v>38.55</v>
      </c>
      <c r="BA947" s="159">
        <v>154.2</v>
      </c>
      <c r="BB947" s="159">
        <v>3066.15</v>
      </c>
      <c r="BC947" s="162" t="s">
        <v>274</v>
      </c>
      <c r="BD947" s="162">
        <v>0</v>
      </c>
      <c r="BE947" s="159">
        <v>529.31</v>
      </c>
      <c r="BF947" s="159">
        <v>529.31</v>
      </c>
      <c r="BG947" s="159">
        <v>3595.46</v>
      </c>
    </row>
    <row r="948" ht="28.05" customHeight="1" spans="1:59">
      <c r="A948" s="149"/>
      <c r="B948" s="149"/>
      <c r="C948" s="149"/>
      <c r="D948" s="149" t="s">
        <v>3726</v>
      </c>
      <c r="E948" s="340" t="s">
        <v>4773</v>
      </c>
      <c r="F948" s="149" t="s">
        <v>3726</v>
      </c>
      <c r="G948" s="149" t="s">
        <v>4774</v>
      </c>
      <c r="H948" s="149" t="s">
        <v>4775</v>
      </c>
      <c r="I948" s="149" t="s">
        <v>4776</v>
      </c>
      <c r="J948" s="149" t="s">
        <v>4777</v>
      </c>
      <c r="K948" s="149"/>
      <c r="L948" s="149" t="s">
        <v>262</v>
      </c>
      <c r="M948" s="149"/>
      <c r="N948" s="149" t="s">
        <v>263</v>
      </c>
      <c r="O948" s="149" t="s">
        <v>214</v>
      </c>
      <c r="P948" s="149" t="s">
        <v>53</v>
      </c>
      <c r="Q948" s="149"/>
      <c r="R948" s="149" t="s">
        <v>62</v>
      </c>
      <c r="S948" s="149" t="s">
        <v>4720</v>
      </c>
      <c r="T948" s="149" t="s">
        <v>4721</v>
      </c>
      <c r="U948" s="149" t="s">
        <v>267</v>
      </c>
      <c r="V948" s="149"/>
      <c r="W948" s="149"/>
      <c r="X948" s="149" t="s">
        <v>268</v>
      </c>
      <c r="Y948" s="149"/>
      <c r="Z948" s="149"/>
      <c r="AA948" s="149"/>
      <c r="AB948" s="149" t="s">
        <v>269</v>
      </c>
      <c r="AC948" s="149" t="s">
        <v>270</v>
      </c>
      <c r="AD948" s="149" t="s">
        <v>4721</v>
      </c>
      <c r="AE948" s="149" t="s">
        <v>271</v>
      </c>
      <c r="AF948" s="149"/>
      <c r="AG948" s="149" t="s">
        <v>1098</v>
      </c>
      <c r="AH948" s="149" t="s">
        <v>273</v>
      </c>
      <c r="AI948" s="158">
        <v>86</v>
      </c>
      <c r="AJ948" s="149"/>
      <c r="AK948" s="159" t="s">
        <v>274</v>
      </c>
      <c r="AL948" s="159" t="s">
        <v>274</v>
      </c>
      <c r="AM948" s="149" t="s">
        <v>274</v>
      </c>
      <c r="AN948" s="160">
        <v>4</v>
      </c>
      <c r="AO948" s="149"/>
      <c r="AP948" s="149" t="s">
        <v>274</v>
      </c>
      <c r="AQ948" s="149" t="s">
        <v>275</v>
      </c>
      <c r="AR948" s="158">
        <v>1</v>
      </c>
      <c r="AS948" s="149" t="s">
        <v>275</v>
      </c>
      <c r="AT948" s="149" t="s">
        <v>276</v>
      </c>
      <c r="AU948" s="161">
        <v>1</v>
      </c>
      <c r="AV948" s="159">
        <v>2862.72</v>
      </c>
      <c r="AW948" s="159">
        <v>114.51</v>
      </c>
      <c r="AX948" s="149" t="s">
        <v>274</v>
      </c>
      <c r="AY948" s="159">
        <v>30.65</v>
      </c>
      <c r="AZ948" s="159">
        <v>30.65</v>
      </c>
      <c r="BA948" s="159">
        <v>122.63</v>
      </c>
      <c r="BB948" s="159">
        <v>2441.66</v>
      </c>
      <c r="BC948" s="162" t="s">
        <v>274</v>
      </c>
      <c r="BD948" s="162">
        <v>0</v>
      </c>
      <c r="BE948" s="159">
        <v>421.06</v>
      </c>
      <c r="BF948" s="159">
        <v>421.06</v>
      </c>
      <c r="BG948" s="159">
        <v>2862.72</v>
      </c>
    </row>
    <row r="949" ht="28.05" customHeight="1" spans="1:59">
      <c r="A949" s="149"/>
      <c r="B949" s="149"/>
      <c r="C949" s="149"/>
      <c r="D949" s="149" t="s">
        <v>3726</v>
      </c>
      <c r="E949" s="340" t="s">
        <v>4778</v>
      </c>
      <c r="F949" s="149" t="s">
        <v>3726</v>
      </c>
      <c r="G949" s="149" t="s">
        <v>4779</v>
      </c>
      <c r="H949" s="149" t="s">
        <v>4780</v>
      </c>
      <c r="I949" s="149" t="s">
        <v>4781</v>
      </c>
      <c r="J949" s="149" t="s">
        <v>4782</v>
      </c>
      <c r="K949" s="149"/>
      <c r="L949" s="149" t="s">
        <v>262</v>
      </c>
      <c r="M949" s="149"/>
      <c r="N949" s="149" t="s">
        <v>263</v>
      </c>
      <c r="O949" s="149" t="s">
        <v>214</v>
      </c>
      <c r="P949" s="149" t="s">
        <v>53</v>
      </c>
      <c r="Q949" s="149"/>
      <c r="R949" s="149" t="s">
        <v>2521</v>
      </c>
      <c r="S949" s="149" t="s">
        <v>4783</v>
      </c>
      <c r="T949" s="149" t="s">
        <v>4784</v>
      </c>
      <c r="U949" s="149" t="s">
        <v>267</v>
      </c>
      <c r="V949" s="149"/>
      <c r="W949" s="149"/>
      <c r="X949" s="149" t="s">
        <v>336</v>
      </c>
      <c r="Y949" s="149"/>
      <c r="Z949" s="149"/>
      <c r="AA949" s="149"/>
      <c r="AB949" s="149" t="s">
        <v>269</v>
      </c>
      <c r="AC949" s="149" t="s">
        <v>270</v>
      </c>
      <c r="AD949" s="149" t="s">
        <v>4784</v>
      </c>
      <c r="AE949" s="149" t="s">
        <v>271</v>
      </c>
      <c r="AF949" s="149"/>
      <c r="AG949" s="149" t="s">
        <v>1098</v>
      </c>
      <c r="AH949" s="149" t="s">
        <v>273</v>
      </c>
      <c r="AI949" s="158">
        <v>52</v>
      </c>
      <c r="AJ949" s="149"/>
      <c r="AK949" s="159" t="s">
        <v>274</v>
      </c>
      <c r="AL949" s="159" t="s">
        <v>274</v>
      </c>
      <c r="AM949" s="149" t="s">
        <v>274</v>
      </c>
      <c r="AN949" s="160">
        <v>4</v>
      </c>
      <c r="AO949" s="149"/>
      <c r="AP949" s="149" t="s">
        <v>274</v>
      </c>
      <c r="AQ949" s="149" t="s">
        <v>275</v>
      </c>
      <c r="AR949" s="158">
        <v>1</v>
      </c>
      <c r="AS949" s="149" t="s">
        <v>275</v>
      </c>
      <c r="AT949" s="149" t="s">
        <v>276</v>
      </c>
      <c r="AU949" s="161">
        <v>1</v>
      </c>
      <c r="AV949" s="159">
        <v>327433.63</v>
      </c>
      <c r="AW949" s="159">
        <v>13097.35</v>
      </c>
      <c r="AX949" s="149" t="s">
        <v>274</v>
      </c>
      <c r="AY949" s="159">
        <v>3274.33</v>
      </c>
      <c r="AZ949" s="159">
        <v>3274.33</v>
      </c>
      <c r="BA949" s="159">
        <v>13097.32</v>
      </c>
      <c r="BB949" s="159">
        <v>170265.64</v>
      </c>
      <c r="BC949" s="162" t="s">
        <v>274</v>
      </c>
      <c r="BD949" s="162">
        <v>0</v>
      </c>
      <c r="BE949" s="159">
        <v>157167.99</v>
      </c>
      <c r="BF949" s="159">
        <v>157167.99</v>
      </c>
      <c r="BG949" s="159">
        <v>327433.63</v>
      </c>
    </row>
    <row r="950" ht="28.05" customHeight="1" spans="1:59">
      <c r="A950" s="149"/>
      <c r="B950" s="149"/>
      <c r="C950" s="149"/>
      <c r="D950" s="149" t="s">
        <v>3726</v>
      </c>
      <c r="E950" s="340" t="s">
        <v>4785</v>
      </c>
      <c r="F950" s="149" t="s">
        <v>3726</v>
      </c>
      <c r="G950" s="149" t="s">
        <v>4786</v>
      </c>
      <c r="H950" s="149" t="s">
        <v>4787</v>
      </c>
      <c r="I950" s="149" t="s">
        <v>4788</v>
      </c>
      <c r="J950" s="149" t="s">
        <v>4789</v>
      </c>
      <c r="K950" s="149"/>
      <c r="L950" s="149" t="s">
        <v>262</v>
      </c>
      <c r="M950" s="149"/>
      <c r="N950" s="149" t="s">
        <v>263</v>
      </c>
      <c r="O950" s="149" t="s">
        <v>214</v>
      </c>
      <c r="P950" s="149" t="s">
        <v>53</v>
      </c>
      <c r="Q950" s="149"/>
      <c r="R950" s="149" t="s">
        <v>4231</v>
      </c>
      <c r="S950" s="149" t="s">
        <v>4790</v>
      </c>
      <c r="T950" s="149" t="s">
        <v>4745</v>
      </c>
      <c r="U950" s="149" t="s">
        <v>267</v>
      </c>
      <c r="V950" s="149"/>
      <c r="W950" s="149"/>
      <c r="X950" s="149" t="s">
        <v>268</v>
      </c>
      <c r="Y950" s="149"/>
      <c r="Z950" s="149"/>
      <c r="AA950" s="149"/>
      <c r="AB950" s="149" t="s">
        <v>269</v>
      </c>
      <c r="AC950" s="149" t="s">
        <v>270</v>
      </c>
      <c r="AD950" s="149" t="s">
        <v>4745</v>
      </c>
      <c r="AE950" s="149" t="s">
        <v>271</v>
      </c>
      <c r="AF950" s="149"/>
      <c r="AG950" s="149" t="s">
        <v>1098</v>
      </c>
      <c r="AH950" s="149" t="s">
        <v>273</v>
      </c>
      <c r="AI950" s="158">
        <v>52</v>
      </c>
      <c r="AJ950" s="149"/>
      <c r="AK950" s="159" t="s">
        <v>274</v>
      </c>
      <c r="AL950" s="159" t="s">
        <v>274</v>
      </c>
      <c r="AM950" s="149" t="s">
        <v>274</v>
      </c>
      <c r="AN950" s="160">
        <v>4</v>
      </c>
      <c r="AO950" s="149"/>
      <c r="AP950" s="149" t="s">
        <v>274</v>
      </c>
      <c r="AQ950" s="149" t="s">
        <v>275</v>
      </c>
      <c r="AR950" s="158">
        <v>1</v>
      </c>
      <c r="AS950" s="149" t="s">
        <v>275</v>
      </c>
      <c r="AT950" s="149" t="s">
        <v>276</v>
      </c>
      <c r="AU950" s="161">
        <v>1</v>
      </c>
      <c r="AV950" s="159">
        <v>4424.78</v>
      </c>
      <c r="AW950" s="159">
        <v>176.99</v>
      </c>
      <c r="AX950" s="149" t="s">
        <v>274</v>
      </c>
      <c r="AY950" s="159">
        <v>44.25</v>
      </c>
      <c r="AZ950" s="159">
        <v>44.25</v>
      </c>
      <c r="BA950" s="159">
        <v>177</v>
      </c>
      <c r="BB950" s="159">
        <v>2301</v>
      </c>
      <c r="BC950" s="162" t="s">
        <v>274</v>
      </c>
      <c r="BD950" s="162">
        <v>0</v>
      </c>
      <c r="BE950" s="159">
        <v>2123.78</v>
      </c>
      <c r="BF950" s="159">
        <v>2123.78</v>
      </c>
      <c r="BG950" s="159">
        <v>4424.78</v>
      </c>
    </row>
    <row r="951" ht="28.05" customHeight="1" spans="1:59">
      <c r="A951" s="149"/>
      <c r="B951" s="149"/>
      <c r="C951" s="149"/>
      <c r="D951" s="149" t="s">
        <v>3726</v>
      </c>
      <c r="E951" s="340" t="s">
        <v>4791</v>
      </c>
      <c r="F951" s="149" t="s">
        <v>3726</v>
      </c>
      <c r="G951" s="149" t="s">
        <v>4792</v>
      </c>
      <c r="H951" s="149" t="s">
        <v>4793</v>
      </c>
      <c r="I951" s="149" t="s">
        <v>4794</v>
      </c>
      <c r="J951" s="149" t="s">
        <v>4795</v>
      </c>
      <c r="K951" s="149"/>
      <c r="L951" s="149" t="s">
        <v>262</v>
      </c>
      <c r="M951" s="149"/>
      <c r="N951" s="149" t="s">
        <v>263</v>
      </c>
      <c r="O951" s="149" t="s">
        <v>214</v>
      </c>
      <c r="P951" s="149" t="s">
        <v>53</v>
      </c>
      <c r="Q951" s="149"/>
      <c r="R951" s="149" t="s">
        <v>4231</v>
      </c>
      <c r="S951" s="149" t="s">
        <v>4790</v>
      </c>
      <c r="T951" s="149" t="s">
        <v>4745</v>
      </c>
      <c r="U951" s="149" t="s">
        <v>267</v>
      </c>
      <c r="V951" s="149"/>
      <c r="W951" s="149"/>
      <c r="X951" s="149" t="s">
        <v>268</v>
      </c>
      <c r="Y951" s="149"/>
      <c r="Z951" s="149"/>
      <c r="AA951" s="149"/>
      <c r="AB951" s="149" t="s">
        <v>269</v>
      </c>
      <c r="AC951" s="149" t="s">
        <v>270</v>
      </c>
      <c r="AD951" s="149" t="s">
        <v>4745</v>
      </c>
      <c r="AE951" s="149" t="s">
        <v>271</v>
      </c>
      <c r="AF951" s="149"/>
      <c r="AG951" s="149" t="s">
        <v>1098</v>
      </c>
      <c r="AH951" s="149" t="s">
        <v>273</v>
      </c>
      <c r="AI951" s="158">
        <v>52</v>
      </c>
      <c r="AJ951" s="149"/>
      <c r="AK951" s="159" t="s">
        <v>274</v>
      </c>
      <c r="AL951" s="159" t="s">
        <v>274</v>
      </c>
      <c r="AM951" s="149" t="s">
        <v>274</v>
      </c>
      <c r="AN951" s="160">
        <v>4</v>
      </c>
      <c r="AO951" s="149"/>
      <c r="AP951" s="149" t="s">
        <v>274</v>
      </c>
      <c r="AQ951" s="149" t="s">
        <v>275</v>
      </c>
      <c r="AR951" s="158">
        <v>1</v>
      </c>
      <c r="AS951" s="149" t="s">
        <v>275</v>
      </c>
      <c r="AT951" s="149" t="s">
        <v>276</v>
      </c>
      <c r="AU951" s="161">
        <v>1</v>
      </c>
      <c r="AV951" s="159">
        <v>38938.05</v>
      </c>
      <c r="AW951" s="159">
        <v>1557.52</v>
      </c>
      <c r="AX951" s="149" t="s">
        <v>274</v>
      </c>
      <c r="AY951" s="159">
        <v>389.38</v>
      </c>
      <c r="AZ951" s="159">
        <v>389.38</v>
      </c>
      <c r="BA951" s="159">
        <v>1557.52</v>
      </c>
      <c r="BB951" s="159">
        <v>20247.76</v>
      </c>
      <c r="BC951" s="162" t="s">
        <v>274</v>
      </c>
      <c r="BD951" s="162">
        <v>0</v>
      </c>
      <c r="BE951" s="159">
        <v>18690.29</v>
      </c>
      <c r="BF951" s="159">
        <v>18690.29</v>
      </c>
      <c r="BG951" s="159">
        <v>38938.05</v>
      </c>
    </row>
    <row r="952" ht="28.05" customHeight="1" spans="1:59">
      <c r="A952" s="149"/>
      <c r="B952" s="149"/>
      <c r="C952" s="149"/>
      <c r="D952" s="149" t="s">
        <v>3726</v>
      </c>
      <c r="E952" s="340" t="s">
        <v>4796</v>
      </c>
      <c r="F952" s="149" t="s">
        <v>3726</v>
      </c>
      <c r="G952" s="149" t="s">
        <v>4797</v>
      </c>
      <c r="H952" s="149" t="s">
        <v>4798</v>
      </c>
      <c r="I952" s="149" t="s">
        <v>4799</v>
      </c>
      <c r="J952" s="149" t="s">
        <v>4800</v>
      </c>
      <c r="K952" s="149"/>
      <c r="L952" s="149" t="s">
        <v>262</v>
      </c>
      <c r="M952" s="149"/>
      <c r="N952" s="149" t="s">
        <v>263</v>
      </c>
      <c r="O952" s="149" t="s">
        <v>214</v>
      </c>
      <c r="P952" s="149" t="s">
        <v>53</v>
      </c>
      <c r="Q952" s="149"/>
      <c r="R952" s="149" t="s">
        <v>4801</v>
      </c>
      <c r="S952" s="149" t="s">
        <v>3832</v>
      </c>
      <c r="T952" s="149" t="s">
        <v>4784</v>
      </c>
      <c r="U952" s="149" t="s">
        <v>267</v>
      </c>
      <c r="V952" s="149"/>
      <c r="W952" s="149"/>
      <c r="X952" s="149" t="s">
        <v>2410</v>
      </c>
      <c r="Y952" s="149"/>
      <c r="Z952" s="149"/>
      <c r="AA952" s="149"/>
      <c r="AB952" s="149" t="s">
        <v>269</v>
      </c>
      <c r="AC952" s="149" t="s">
        <v>270</v>
      </c>
      <c r="AD952" s="149" t="s">
        <v>4784</v>
      </c>
      <c r="AE952" s="149" t="s">
        <v>271</v>
      </c>
      <c r="AF952" s="149"/>
      <c r="AG952" s="149" t="s">
        <v>1098</v>
      </c>
      <c r="AH952" s="149" t="s">
        <v>273</v>
      </c>
      <c r="AI952" s="158">
        <v>52</v>
      </c>
      <c r="AJ952" s="149"/>
      <c r="AK952" s="159" t="s">
        <v>274</v>
      </c>
      <c r="AL952" s="159" t="s">
        <v>274</v>
      </c>
      <c r="AM952" s="149" t="s">
        <v>274</v>
      </c>
      <c r="AN952" s="160">
        <v>4</v>
      </c>
      <c r="AO952" s="149"/>
      <c r="AP952" s="149" t="s">
        <v>274</v>
      </c>
      <c r="AQ952" s="149" t="s">
        <v>275</v>
      </c>
      <c r="AR952" s="158">
        <v>1</v>
      </c>
      <c r="AS952" s="149" t="s">
        <v>275</v>
      </c>
      <c r="AT952" s="149" t="s">
        <v>276</v>
      </c>
      <c r="AU952" s="161">
        <v>1</v>
      </c>
      <c r="AV952" s="159">
        <v>54867.26</v>
      </c>
      <c r="AW952" s="159">
        <v>2194.69</v>
      </c>
      <c r="AX952" s="149" t="s">
        <v>274</v>
      </c>
      <c r="AY952" s="159">
        <v>548.67</v>
      </c>
      <c r="AZ952" s="159">
        <v>548.67</v>
      </c>
      <c r="BA952" s="159">
        <v>2194.71</v>
      </c>
      <c r="BB952" s="159">
        <v>28530.87</v>
      </c>
      <c r="BC952" s="162" t="s">
        <v>274</v>
      </c>
      <c r="BD952" s="162">
        <v>0</v>
      </c>
      <c r="BE952" s="159">
        <v>26336.39</v>
      </c>
      <c r="BF952" s="159">
        <v>26336.39</v>
      </c>
      <c r="BG952" s="159">
        <v>54867.26</v>
      </c>
    </row>
    <row r="953" ht="28.05" customHeight="1" spans="1:59">
      <c r="A953" s="149"/>
      <c r="B953" s="149"/>
      <c r="C953" s="149"/>
      <c r="D953" s="149" t="s">
        <v>3726</v>
      </c>
      <c r="E953" s="340" t="s">
        <v>4802</v>
      </c>
      <c r="F953" s="149" t="s">
        <v>3726</v>
      </c>
      <c r="G953" s="149" t="s">
        <v>4803</v>
      </c>
      <c r="H953" s="149" t="s">
        <v>4804</v>
      </c>
      <c r="I953" s="149" t="s">
        <v>4805</v>
      </c>
      <c r="J953" s="149" t="s">
        <v>4806</v>
      </c>
      <c r="K953" s="149"/>
      <c r="L953" s="149" t="s">
        <v>262</v>
      </c>
      <c r="M953" s="149"/>
      <c r="N953" s="149" t="s">
        <v>263</v>
      </c>
      <c r="O953" s="149" t="s">
        <v>214</v>
      </c>
      <c r="P953" s="149" t="s">
        <v>53</v>
      </c>
      <c r="Q953" s="149"/>
      <c r="R953" s="149" t="s">
        <v>4801</v>
      </c>
      <c r="S953" s="149" t="s">
        <v>4807</v>
      </c>
      <c r="T953" s="149" t="s">
        <v>4784</v>
      </c>
      <c r="U953" s="149" t="s">
        <v>267</v>
      </c>
      <c r="V953" s="149"/>
      <c r="W953" s="149"/>
      <c r="X953" s="149" t="s">
        <v>2410</v>
      </c>
      <c r="Y953" s="149"/>
      <c r="Z953" s="149"/>
      <c r="AA953" s="149"/>
      <c r="AB953" s="149" t="s">
        <v>269</v>
      </c>
      <c r="AC953" s="149" t="s">
        <v>270</v>
      </c>
      <c r="AD953" s="149" t="s">
        <v>4784</v>
      </c>
      <c r="AE953" s="149" t="s">
        <v>271</v>
      </c>
      <c r="AF953" s="149"/>
      <c r="AG953" s="149" t="s">
        <v>1098</v>
      </c>
      <c r="AH953" s="149" t="s">
        <v>273</v>
      </c>
      <c r="AI953" s="158">
        <v>52</v>
      </c>
      <c r="AJ953" s="149"/>
      <c r="AK953" s="159" t="s">
        <v>274</v>
      </c>
      <c r="AL953" s="159" t="s">
        <v>274</v>
      </c>
      <c r="AM953" s="149" t="s">
        <v>274</v>
      </c>
      <c r="AN953" s="160">
        <v>4</v>
      </c>
      <c r="AO953" s="149"/>
      <c r="AP953" s="149" t="s">
        <v>274</v>
      </c>
      <c r="AQ953" s="149" t="s">
        <v>275</v>
      </c>
      <c r="AR953" s="158">
        <v>1</v>
      </c>
      <c r="AS953" s="149" t="s">
        <v>275</v>
      </c>
      <c r="AT953" s="149" t="s">
        <v>276</v>
      </c>
      <c r="AU953" s="161">
        <v>1</v>
      </c>
      <c r="AV953" s="159">
        <v>290000</v>
      </c>
      <c r="AW953" s="159">
        <v>11600</v>
      </c>
      <c r="AX953" s="149" t="s">
        <v>274</v>
      </c>
      <c r="AY953" s="159">
        <v>2900</v>
      </c>
      <c r="AZ953" s="159">
        <v>2900</v>
      </c>
      <c r="BA953" s="159">
        <v>11600</v>
      </c>
      <c r="BB953" s="159">
        <v>150800</v>
      </c>
      <c r="BC953" s="162" t="s">
        <v>274</v>
      </c>
      <c r="BD953" s="162">
        <v>0</v>
      </c>
      <c r="BE953" s="159">
        <v>139200</v>
      </c>
      <c r="BF953" s="159">
        <v>139200</v>
      </c>
      <c r="BG953" s="159">
        <v>290000</v>
      </c>
    </row>
    <row r="954" ht="28.05" customHeight="1" spans="1:59">
      <c r="A954" s="149"/>
      <c r="B954" s="149"/>
      <c r="C954" s="149"/>
      <c r="D954" s="149" t="s">
        <v>3726</v>
      </c>
      <c r="E954" s="340" t="s">
        <v>4808</v>
      </c>
      <c r="F954" s="149" t="s">
        <v>3726</v>
      </c>
      <c r="G954" s="149" t="s">
        <v>4809</v>
      </c>
      <c r="H954" s="149" t="s">
        <v>4810</v>
      </c>
      <c r="I954" s="149" t="s">
        <v>4811</v>
      </c>
      <c r="J954" s="149" t="s">
        <v>4812</v>
      </c>
      <c r="K954" s="149"/>
      <c r="L954" s="149" t="s">
        <v>262</v>
      </c>
      <c r="M954" s="149"/>
      <c r="N954" s="149" t="s">
        <v>263</v>
      </c>
      <c r="O954" s="149" t="s">
        <v>214</v>
      </c>
      <c r="P954" s="149" t="s">
        <v>53</v>
      </c>
      <c r="Q954" s="149"/>
      <c r="R954" s="149" t="s">
        <v>3447</v>
      </c>
      <c r="S954" s="149" t="s">
        <v>4813</v>
      </c>
      <c r="T954" s="149" t="s">
        <v>4784</v>
      </c>
      <c r="U954" s="149" t="s">
        <v>267</v>
      </c>
      <c r="V954" s="149"/>
      <c r="W954" s="149"/>
      <c r="X954" s="149" t="s">
        <v>51</v>
      </c>
      <c r="Y954" s="149"/>
      <c r="Z954" s="149"/>
      <c r="AA954" s="149"/>
      <c r="AB954" s="149" t="s">
        <v>269</v>
      </c>
      <c r="AC954" s="149" t="s">
        <v>270</v>
      </c>
      <c r="AD954" s="149" t="s">
        <v>4784</v>
      </c>
      <c r="AE954" s="149" t="s">
        <v>271</v>
      </c>
      <c r="AF954" s="149"/>
      <c r="AG954" s="149" t="s">
        <v>1098</v>
      </c>
      <c r="AH954" s="149" t="s">
        <v>273</v>
      </c>
      <c r="AI954" s="158">
        <v>52</v>
      </c>
      <c r="AJ954" s="149"/>
      <c r="AK954" s="159" t="s">
        <v>274</v>
      </c>
      <c r="AL954" s="159" t="s">
        <v>274</v>
      </c>
      <c r="AM954" s="149" t="s">
        <v>274</v>
      </c>
      <c r="AN954" s="160">
        <v>4</v>
      </c>
      <c r="AO954" s="149"/>
      <c r="AP954" s="149" t="s">
        <v>274</v>
      </c>
      <c r="AQ954" s="149" t="s">
        <v>275</v>
      </c>
      <c r="AR954" s="158">
        <v>1</v>
      </c>
      <c r="AS954" s="149" t="s">
        <v>275</v>
      </c>
      <c r="AT954" s="149" t="s">
        <v>276</v>
      </c>
      <c r="AU954" s="161">
        <v>1</v>
      </c>
      <c r="AV954" s="159">
        <v>48672.57</v>
      </c>
      <c r="AW954" s="159">
        <v>1946.9</v>
      </c>
      <c r="AX954" s="149" t="s">
        <v>274</v>
      </c>
      <c r="AY954" s="159">
        <v>486.72</v>
      </c>
      <c r="AZ954" s="159">
        <v>486.72</v>
      </c>
      <c r="BA954" s="159">
        <v>1946.88</v>
      </c>
      <c r="BB954" s="159">
        <v>25309.92</v>
      </c>
      <c r="BC954" s="162" t="s">
        <v>274</v>
      </c>
      <c r="BD954" s="162">
        <v>0</v>
      </c>
      <c r="BE954" s="159">
        <v>23362.65</v>
      </c>
      <c r="BF954" s="159">
        <v>23362.65</v>
      </c>
      <c r="BG954" s="159">
        <v>48672.57</v>
      </c>
    </row>
    <row r="955" ht="28.05" customHeight="1" spans="1:59">
      <c r="A955" s="149"/>
      <c r="B955" s="149"/>
      <c r="C955" s="149"/>
      <c r="D955" s="149" t="s">
        <v>3726</v>
      </c>
      <c r="E955" s="340" t="s">
        <v>4814</v>
      </c>
      <c r="F955" s="149" t="s">
        <v>3726</v>
      </c>
      <c r="G955" s="149" t="s">
        <v>4815</v>
      </c>
      <c r="H955" s="149" t="s">
        <v>4775</v>
      </c>
      <c r="I955" s="149" t="s">
        <v>4776</v>
      </c>
      <c r="J955" s="149" t="s">
        <v>4816</v>
      </c>
      <c r="K955" s="149"/>
      <c r="L955" s="149" t="s">
        <v>262</v>
      </c>
      <c r="M955" s="149"/>
      <c r="N955" s="149" t="s">
        <v>263</v>
      </c>
      <c r="O955" s="149" t="s">
        <v>214</v>
      </c>
      <c r="P955" s="149" t="s">
        <v>53</v>
      </c>
      <c r="Q955" s="149"/>
      <c r="R955" s="149" t="s">
        <v>62</v>
      </c>
      <c r="S955" s="149" t="s">
        <v>4720</v>
      </c>
      <c r="T955" s="149" t="s">
        <v>4721</v>
      </c>
      <c r="U955" s="149" t="s">
        <v>267</v>
      </c>
      <c r="V955" s="149"/>
      <c r="W955" s="149"/>
      <c r="X955" s="149" t="s">
        <v>268</v>
      </c>
      <c r="Y955" s="149"/>
      <c r="Z955" s="149"/>
      <c r="AA955" s="149"/>
      <c r="AB955" s="149" t="s">
        <v>269</v>
      </c>
      <c r="AC955" s="149" t="s">
        <v>270</v>
      </c>
      <c r="AD955" s="149" t="s">
        <v>4721</v>
      </c>
      <c r="AE955" s="149" t="s">
        <v>271</v>
      </c>
      <c r="AF955" s="149"/>
      <c r="AG955" s="149" t="s">
        <v>1098</v>
      </c>
      <c r="AH955" s="149" t="s">
        <v>273</v>
      </c>
      <c r="AI955" s="158">
        <v>86</v>
      </c>
      <c r="AJ955" s="149"/>
      <c r="AK955" s="159" t="s">
        <v>274</v>
      </c>
      <c r="AL955" s="159" t="s">
        <v>274</v>
      </c>
      <c r="AM955" s="149" t="s">
        <v>274</v>
      </c>
      <c r="AN955" s="160">
        <v>4</v>
      </c>
      <c r="AO955" s="149"/>
      <c r="AP955" s="149" t="s">
        <v>274</v>
      </c>
      <c r="AQ955" s="149" t="s">
        <v>275</v>
      </c>
      <c r="AR955" s="158">
        <v>1</v>
      </c>
      <c r="AS955" s="149" t="s">
        <v>275</v>
      </c>
      <c r="AT955" s="149" t="s">
        <v>276</v>
      </c>
      <c r="AU955" s="161">
        <v>1</v>
      </c>
      <c r="AV955" s="159">
        <v>2862.73</v>
      </c>
      <c r="AW955" s="159">
        <v>114.51</v>
      </c>
      <c r="AX955" s="149" t="s">
        <v>274</v>
      </c>
      <c r="AY955" s="159">
        <v>30.66</v>
      </c>
      <c r="AZ955" s="159">
        <v>30.66</v>
      </c>
      <c r="BA955" s="159">
        <v>122.64</v>
      </c>
      <c r="BB955" s="159">
        <v>2441.67</v>
      </c>
      <c r="BC955" s="162" t="s">
        <v>274</v>
      </c>
      <c r="BD955" s="162">
        <v>0</v>
      </c>
      <c r="BE955" s="159">
        <v>421.06</v>
      </c>
      <c r="BF955" s="159">
        <v>421.06</v>
      </c>
      <c r="BG955" s="159">
        <v>2862.73</v>
      </c>
    </row>
    <row r="956" ht="28.05" customHeight="1" spans="1:59">
      <c r="A956" s="149"/>
      <c r="B956" s="149"/>
      <c r="C956" s="149"/>
      <c r="D956" s="149" t="s">
        <v>3726</v>
      </c>
      <c r="E956" s="340" t="s">
        <v>4817</v>
      </c>
      <c r="F956" s="149" t="s">
        <v>3726</v>
      </c>
      <c r="G956" s="149" t="s">
        <v>4818</v>
      </c>
      <c r="H956" s="149" t="s">
        <v>4787</v>
      </c>
      <c r="I956" s="149" t="s">
        <v>4819</v>
      </c>
      <c r="J956" s="149" t="s">
        <v>4820</v>
      </c>
      <c r="K956" s="149"/>
      <c r="L956" s="149" t="s">
        <v>262</v>
      </c>
      <c r="M956" s="149"/>
      <c r="N956" s="149" t="s">
        <v>263</v>
      </c>
      <c r="O956" s="149" t="s">
        <v>214</v>
      </c>
      <c r="P956" s="149" t="s">
        <v>53</v>
      </c>
      <c r="Q956" s="149"/>
      <c r="R956" s="149" t="s">
        <v>4231</v>
      </c>
      <c r="S956" s="149" t="s">
        <v>4790</v>
      </c>
      <c r="T956" s="149" t="s">
        <v>597</v>
      </c>
      <c r="U956" s="149" t="s">
        <v>267</v>
      </c>
      <c r="V956" s="149"/>
      <c r="W956" s="149"/>
      <c r="X956" s="149" t="s">
        <v>268</v>
      </c>
      <c r="Y956" s="149"/>
      <c r="Z956" s="149"/>
      <c r="AA956" s="149"/>
      <c r="AB956" s="149" t="s">
        <v>269</v>
      </c>
      <c r="AC956" s="149" t="s">
        <v>270</v>
      </c>
      <c r="AD956" s="149" t="s">
        <v>597</v>
      </c>
      <c r="AE956" s="149" t="s">
        <v>271</v>
      </c>
      <c r="AF956" s="149"/>
      <c r="AG956" s="149" t="s">
        <v>1098</v>
      </c>
      <c r="AH956" s="149" t="s">
        <v>273</v>
      </c>
      <c r="AI956" s="158">
        <v>52</v>
      </c>
      <c r="AJ956" s="149"/>
      <c r="AK956" s="159" t="s">
        <v>274</v>
      </c>
      <c r="AL956" s="159" t="s">
        <v>274</v>
      </c>
      <c r="AM956" s="149" t="s">
        <v>274</v>
      </c>
      <c r="AN956" s="160">
        <v>4</v>
      </c>
      <c r="AO956" s="149"/>
      <c r="AP956" s="149" t="s">
        <v>274</v>
      </c>
      <c r="AQ956" s="149" t="s">
        <v>275</v>
      </c>
      <c r="AR956" s="158">
        <v>1</v>
      </c>
      <c r="AS956" s="149" t="s">
        <v>275</v>
      </c>
      <c r="AT956" s="149" t="s">
        <v>276</v>
      </c>
      <c r="AU956" s="161">
        <v>1</v>
      </c>
      <c r="AV956" s="159">
        <v>7522.12</v>
      </c>
      <c r="AW956" s="159">
        <v>300.88</v>
      </c>
      <c r="AX956" s="149" t="s">
        <v>274</v>
      </c>
      <c r="AY956" s="159">
        <v>75.22</v>
      </c>
      <c r="AZ956" s="159">
        <v>75.22</v>
      </c>
      <c r="BA956" s="159">
        <v>300.88</v>
      </c>
      <c r="BB956" s="159">
        <v>3911.44</v>
      </c>
      <c r="BC956" s="162" t="s">
        <v>274</v>
      </c>
      <c r="BD956" s="162">
        <v>0</v>
      </c>
      <c r="BE956" s="159">
        <v>3610.68</v>
      </c>
      <c r="BF956" s="159">
        <v>3610.68</v>
      </c>
      <c r="BG956" s="159">
        <v>7522.12</v>
      </c>
    </row>
    <row r="957" ht="28.05" customHeight="1" spans="1:59">
      <c r="A957" s="149"/>
      <c r="B957" s="149"/>
      <c r="C957" s="149"/>
      <c r="D957" s="149" t="s">
        <v>3726</v>
      </c>
      <c r="E957" s="340" t="s">
        <v>4821</v>
      </c>
      <c r="F957" s="149" t="s">
        <v>3726</v>
      </c>
      <c r="G957" s="149" t="s">
        <v>4822</v>
      </c>
      <c r="H957" s="149" t="s">
        <v>4823</v>
      </c>
      <c r="I957" s="149" t="s">
        <v>4824</v>
      </c>
      <c r="J957" s="149" t="s">
        <v>4825</v>
      </c>
      <c r="K957" s="149"/>
      <c r="L957" s="149" t="s">
        <v>287</v>
      </c>
      <c r="M957" s="149"/>
      <c r="N957" s="149" t="s">
        <v>263</v>
      </c>
      <c r="O957" s="149" t="s">
        <v>214</v>
      </c>
      <c r="P957" s="149" t="s">
        <v>53</v>
      </c>
      <c r="Q957" s="149"/>
      <c r="R957" s="149" t="s">
        <v>4826</v>
      </c>
      <c r="S957" s="149" t="s">
        <v>289</v>
      </c>
      <c r="T957" s="149" t="s">
        <v>4827</v>
      </c>
      <c r="U957" s="149" t="s">
        <v>267</v>
      </c>
      <c r="V957" s="149"/>
      <c r="W957" s="149"/>
      <c r="X957" s="149" t="s">
        <v>268</v>
      </c>
      <c r="Y957" s="149"/>
      <c r="Z957" s="149"/>
      <c r="AA957" s="149"/>
      <c r="AB957" s="149" t="s">
        <v>269</v>
      </c>
      <c r="AC957" s="149" t="s">
        <v>318</v>
      </c>
      <c r="AD957" s="149" t="s">
        <v>4827</v>
      </c>
      <c r="AE957" s="149" t="s">
        <v>271</v>
      </c>
      <c r="AF957" s="149"/>
      <c r="AG957" s="149" t="s">
        <v>1098</v>
      </c>
      <c r="AH957" s="149" t="s">
        <v>273</v>
      </c>
      <c r="AI957" s="158">
        <v>96</v>
      </c>
      <c r="AJ957" s="149"/>
      <c r="AK957" s="159" t="s">
        <v>274</v>
      </c>
      <c r="AL957" s="159" t="s">
        <v>274</v>
      </c>
      <c r="AM957" s="149" t="s">
        <v>274</v>
      </c>
      <c r="AN957" s="160">
        <v>4</v>
      </c>
      <c r="AO957" s="149"/>
      <c r="AP957" s="149" t="s">
        <v>274</v>
      </c>
      <c r="AQ957" s="149" t="s">
        <v>275</v>
      </c>
      <c r="AR957" s="158">
        <v>1</v>
      </c>
      <c r="AS957" s="149" t="s">
        <v>275</v>
      </c>
      <c r="AT957" s="149" t="s">
        <v>276</v>
      </c>
      <c r="AU957" s="161">
        <v>1</v>
      </c>
      <c r="AV957" s="159">
        <v>17094.02</v>
      </c>
      <c r="AW957" s="159">
        <v>683.76</v>
      </c>
      <c r="AX957" s="149" t="s">
        <v>274</v>
      </c>
      <c r="AY957" s="162">
        <v>0</v>
      </c>
      <c r="AZ957" s="162" t="s">
        <v>274</v>
      </c>
      <c r="BA957" s="162">
        <v>0</v>
      </c>
      <c r="BB957" s="159">
        <v>16410.26</v>
      </c>
      <c r="BC957" s="162" t="s">
        <v>274</v>
      </c>
      <c r="BD957" s="162">
        <v>0</v>
      </c>
      <c r="BE957" s="159">
        <v>683.76</v>
      </c>
      <c r="BF957" s="159">
        <v>683.76</v>
      </c>
      <c r="BG957" s="159">
        <v>17094.02</v>
      </c>
    </row>
    <row r="958" ht="28.05" customHeight="1" spans="1:59">
      <c r="A958" s="149"/>
      <c r="B958" s="149"/>
      <c r="C958" s="149"/>
      <c r="D958" s="149" t="s">
        <v>3726</v>
      </c>
      <c r="E958" s="340" t="s">
        <v>4828</v>
      </c>
      <c r="F958" s="149" t="s">
        <v>3726</v>
      </c>
      <c r="G958" s="149" t="s">
        <v>4829</v>
      </c>
      <c r="H958" s="149" t="s">
        <v>4823</v>
      </c>
      <c r="I958" s="149" t="s">
        <v>4824</v>
      </c>
      <c r="J958" s="149" t="s">
        <v>4830</v>
      </c>
      <c r="K958" s="149"/>
      <c r="L958" s="149" t="s">
        <v>287</v>
      </c>
      <c r="M958" s="149"/>
      <c r="N958" s="149" t="s">
        <v>263</v>
      </c>
      <c r="O958" s="149" t="s">
        <v>214</v>
      </c>
      <c r="P958" s="149" t="s">
        <v>53</v>
      </c>
      <c r="Q958" s="149"/>
      <c r="R958" s="149" t="s">
        <v>4826</v>
      </c>
      <c r="S958" s="149" t="s">
        <v>289</v>
      </c>
      <c r="T958" s="149" t="s">
        <v>4827</v>
      </c>
      <c r="U958" s="149" t="s">
        <v>267</v>
      </c>
      <c r="V958" s="149"/>
      <c r="W958" s="149"/>
      <c r="X958" s="149" t="s">
        <v>268</v>
      </c>
      <c r="Y958" s="149"/>
      <c r="Z958" s="149"/>
      <c r="AA958" s="149"/>
      <c r="AB958" s="149" t="s">
        <v>269</v>
      </c>
      <c r="AC958" s="149" t="s">
        <v>318</v>
      </c>
      <c r="AD958" s="149" t="s">
        <v>4827</v>
      </c>
      <c r="AE958" s="149" t="s">
        <v>271</v>
      </c>
      <c r="AF958" s="149"/>
      <c r="AG958" s="149" t="s">
        <v>1098</v>
      </c>
      <c r="AH958" s="149" t="s">
        <v>273</v>
      </c>
      <c r="AI958" s="158">
        <v>96</v>
      </c>
      <c r="AJ958" s="149"/>
      <c r="AK958" s="159" t="s">
        <v>274</v>
      </c>
      <c r="AL958" s="159" t="s">
        <v>274</v>
      </c>
      <c r="AM958" s="149" t="s">
        <v>274</v>
      </c>
      <c r="AN958" s="160">
        <v>4</v>
      </c>
      <c r="AO958" s="149"/>
      <c r="AP958" s="149" t="s">
        <v>274</v>
      </c>
      <c r="AQ958" s="149" t="s">
        <v>275</v>
      </c>
      <c r="AR958" s="158">
        <v>1</v>
      </c>
      <c r="AS958" s="149" t="s">
        <v>275</v>
      </c>
      <c r="AT958" s="149" t="s">
        <v>276</v>
      </c>
      <c r="AU958" s="161">
        <v>1</v>
      </c>
      <c r="AV958" s="159">
        <v>17094.02</v>
      </c>
      <c r="AW958" s="159">
        <v>683.76</v>
      </c>
      <c r="AX958" s="149" t="s">
        <v>274</v>
      </c>
      <c r="AY958" s="162">
        <v>0</v>
      </c>
      <c r="AZ958" s="162" t="s">
        <v>274</v>
      </c>
      <c r="BA958" s="162">
        <v>0</v>
      </c>
      <c r="BB958" s="159">
        <v>16410.26</v>
      </c>
      <c r="BC958" s="162" t="s">
        <v>274</v>
      </c>
      <c r="BD958" s="162">
        <v>0</v>
      </c>
      <c r="BE958" s="159">
        <v>683.76</v>
      </c>
      <c r="BF958" s="159">
        <v>683.76</v>
      </c>
      <c r="BG958" s="159">
        <v>17094.02</v>
      </c>
    </row>
    <row r="959" ht="28.05" customHeight="1" spans="1:59">
      <c r="A959" s="149"/>
      <c r="B959" s="149"/>
      <c r="C959" s="149"/>
      <c r="D959" s="149" t="s">
        <v>3726</v>
      </c>
      <c r="E959" s="340" t="s">
        <v>4831</v>
      </c>
      <c r="F959" s="149" t="s">
        <v>3726</v>
      </c>
      <c r="G959" s="149" t="s">
        <v>4832</v>
      </c>
      <c r="H959" s="149" t="s">
        <v>4775</v>
      </c>
      <c r="I959" s="149" t="s">
        <v>4776</v>
      </c>
      <c r="J959" s="149" t="s">
        <v>4833</v>
      </c>
      <c r="K959" s="149"/>
      <c r="L959" s="149" t="s">
        <v>262</v>
      </c>
      <c r="M959" s="149"/>
      <c r="N959" s="149" t="s">
        <v>263</v>
      </c>
      <c r="O959" s="149" t="s">
        <v>214</v>
      </c>
      <c r="P959" s="149" t="s">
        <v>53</v>
      </c>
      <c r="Q959" s="149"/>
      <c r="R959" s="149" t="s">
        <v>62</v>
      </c>
      <c r="S959" s="149" t="s">
        <v>4720</v>
      </c>
      <c r="T959" s="149" t="s">
        <v>4721</v>
      </c>
      <c r="U959" s="149" t="s">
        <v>267</v>
      </c>
      <c r="V959" s="149"/>
      <c r="W959" s="149"/>
      <c r="X959" s="149" t="s">
        <v>268</v>
      </c>
      <c r="Y959" s="149"/>
      <c r="Z959" s="149"/>
      <c r="AA959" s="149"/>
      <c r="AB959" s="149" t="s">
        <v>269</v>
      </c>
      <c r="AC959" s="149" t="s">
        <v>270</v>
      </c>
      <c r="AD959" s="149" t="s">
        <v>4721</v>
      </c>
      <c r="AE959" s="149" t="s">
        <v>271</v>
      </c>
      <c r="AF959" s="149"/>
      <c r="AG959" s="149" t="s">
        <v>1098</v>
      </c>
      <c r="AH959" s="149" t="s">
        <v>273</v>
      </c>
      <c r="AI959" s="158">
        <v>86</v>
      </c>
      <c r="AJ959" s="149"/>
      <c r="AK959" s="159" t="s">
        <v>274</v>
      </c>
      <c r="AL959" s="159" t="s">
        <v>274</v>
      </c>
      <c r="AM959" s="149" t="s">
        <v>274</v>
      </c>
      <c r="AN959" s="160">
        <v>4</v>
      </c>
      <c r="AO959" s="149"/>
      <c r="AP959" s="149" t="s">
        <v>274</v>
      </c>
      <c r="AQ959" s="149" t="s">
        <v>275</v>
      </c>
      <c r="AR959" s="158">
        <v>1</v>
      </c>
      <c r="AS959" s="149" t="s">
        <v>275</v>
      </c>
      <c r="AT959" s="149" t="s">
        <v>276</v>
      </c>
      <c r="AU959" s="161">
        <v>1</v>
      </c>
      <c r="AV959" s="159">
        <v>2862.73</v>
      </c>
      <c r="AW959" s="159">
        <v>114.51</v>
      </c>
      <c r="AX959" s="149" t="s">
        <v>274</v>
      </c>
      <c r="AY959" s="159">
        <v>30.66</v>
      </c>
      <c r="AZ959" s="159">
        <v>30.66</v>
      </c>
      <c r="BA959" s="159">
        <v>122.64</v>
      </c>
      <c r="BB959" s="159">
        <v>2441.67</v>
      </c>
      <c r="BC959" s="162" t="s">
        <v>274</v>
      </c>
      <c r="BD959" s="162">
        <v>0</v>
      </c>
      <c r="BE959" s="159">
        <v>421.06</v>
      </c>
      <c r="BF959" s="159">
        <v>421.06</v>
      </c>
      <c r="BG959" s="159">
        <v>2862.73</v>
      </c>
    </row>
    <row r="960" ht="28.05" customHeight="1" spans="1:59">
      <c r="A960" s="149"/>
      <c r="B960" s="149"/>
      <c r="C960" s="149"/>
      <c r="D960" s="149" t="s">
        <v>3726</v>
      </c>
      <c r="E960" s="340" t="s">
        <v>4834</v>
      </c>
      <c r="F960" s="149" t="s">
        <v>3726</v>
      </c>
      <c r="G960" s="149" t="s">
        <v>4835</v>
      </c>
      <c r="H960" s="149" t="s">
        <v>4823</v>
      </c>
      <c r="I960" s="149" t="s">
        <v>4824</v>
      </c>
      <c r="J960" s="149" t="s">
        <v>4836</v>
      </c>
      <c r="K960" s="149"/>
      <c r="L960" s="149" t="s">
        <v>287</v>
      </c>
      <c r="M960" s="149"/>
      <c r="N960" s="149" t="s">
        <v>263</v>
      </c>
      <c r="O960" s="149" t="s">
        <v>214</v>
      </c>
      <c r="P960" s="149" t="s">
        <v>53</v>
      </c>
      <c r="Q960" s="149"/>
      <c r="R960" s="149" t="s">
        <v>4826</v>
      </c>
      <c r="S960" s="149" t="s">
        <v>289</v>
      </c>
      <c r="T960" s="149" t="s">
        <v>4827</v>
      </c>
      <c r="U960" s="149" t="s">
        <v>267</v>
      </c>
      <c r="V960" s="149"/>
      <c r="W960" s="149"/>
      <c r="X960" s="149" t="s">
        <v>268</v>
      </c>
      <c r="Y960" s="149"/>
      <c r="Z960" s="149"/>
      <c r="AA960" s="149"/>
      <c r="AB960" s="149" t="s">
        <v>269</v>
      </c>
      <c r="AC960" s="149" t="s">
        <v>318</v>
      </c>
      <c r="AD960" s="149" t="s">
        <v>4827</v>
      </c>
      <c r="AE960" s="149" t="s">
        <v>271</v>
      </c>
      <c r="AF960" s="149"/>
      <c r="AG960" s="149" t="s">
        <v>1098</v>
      </c>
      <c r="AH960" s="149" t="s">
        <v>273</v>
      </c>
      <c r="AI960" s="158">
        <v>96</v>
      </c>
      <c r="AJ960" s="149"/>
      <c r="AK960" s="159" t="s">
        <v>274</v>
      </c>
      <c r="AL960" s="159" t="s">
        <v>274</v>
      </c>
      <c r="AM960" s="149" t="s">
        <v>274</v>
      </c>
      <c r="AN960" s="160">
        <v>4</v>
      </c>
      <c r="AO960" s="149"/>
      <c r="AP960" s="149" t="s">
        <v>274</v>
      </c>
      <c r="AQ960" s="149" t="s">
        <v>275</v>
      </c>
      <c r="AR960" s="158">
        <v>1</v>
      </c>
      <c r="AS960" s="149" t="s">
        <v>275</v>
      </c>
      <c r="AT960" s="149" t="s">
        <v>276</v>
      </c>
      <c r="AU960" s="161">
        <v>1</v>
      </c>
      <c r="AV960" s="159">
        <v>17094</v>
      </c>
      <c r="AW960" s="159">
        <v>683.76</v>
      </c>
      <c r="AX960" s="149" t="s">
        <v>274</v>
      </c>
      <c r="AY960" s="162">
        <v>0</v>
      </c>
      <c r="AZ960" s="162" t="s">
        <v>274</v>
      </c>
      <c r="BA960" s="162">
        <v>0</v>
      </c>
      <c r="BB960" s="159">
        <v>16410.24</v>
      </c>
      <c r="BC960" s="162" t="s">
        <v>274</v>
      </c>
      <c r="BD960" s="162">
        <v>0</v>
      </c>
      <c r="BE960" s="159">
        <v>683.76</v>
      </c>
      <c r="BF960" s="159">
        <v>683.76</v>
      </c>
      <c r="BG960" s="159">
        <v>17094</v>
      </c>
    </row>
    <row r="961" ht="28.05" customHeight="1" spans="1:59">
      <c r="A961" s="149"/>
      <c r="B961" s="149"/>
      <c r="C961" s="149"/>
      <c r="D961" s="149" t="s">
        <v>3726</v>
      </c>
      <c r="E961" s="340" t="s">
        <v>4837</v>
      </c>
      <c r="F961" s="149" t="s">
        <v>3726</v>
      </c>
      <c r="G961" s="149" t="s">
        <v>4838</v>
      </c>
      <c r="H961" s="149" t="s">
        <v>4775</v>
      </c>
      <c r="I961" s="149" t="s">
        <v>4776</v>
      </c>
      <c r="J961" s="149" t="s">
        <v>4839</v>
      </c>
      <c r="K961" s="149"/>
      <c r="L961" s="149" t="s">
        <v>262</v>
      </c>
      <c r="M961" s="149"/>
      <c r="N961" s="149" t="s">
        <v>263</v>
      </c>
      <c r="O961" s="149" t="s">
        <v>214</v>
      </c>
      <c r="P961" s="149" t="s">
        <v>53</v>
      </c>
      <c r="Q961" s="149"/>
      <c r="R961" s="149" t="s">
        <v>62</v>
      </c>
      <c r="S961" s="149" t="s">
        <v>4720</v>
      </c>
      <c r="T961" s="149" t="s">
        <v>4721</v>
      </c>
      <c r="U961" s="149" t="s">
        <v>267</v>
      </c>
      <c r="V961" s="149"/>
      <c r="W961" s="149"/>
      <c r="X961" s="149" t="s">
        <v>268</v>
      </c>
      <c r="Y961" s="149"/>
      <c r="Z961" s="149"/>
      <c r="AA961" s="149"/>
      <c r="AB961" s="149" t="s">
        <v>269</v>
      </c>
      <c r="AC961" s="149" t="s">
        <v>270</v>
      </c>
      <c r="AD961" s="149" t="s">
        <v>4721</v>
      </c>
      <c r="AE961" s="149" t="s">
        <v>271</v>
      </c>
      <c r="AF961" s="149"/>
      <c r="AG961" s="149" t="s">
        <v>1098</v>
      </c>
      <c r="AH961" s="149" t="s">
        <v>273</v>
      </c>
      <c r="AI961" s="158">
        <v>86</v>
      </c>
      <c r="AJ961" s="149"/>
      <c r="AK961" s="159" t="s">
        <v>274</v>
      </c>
      <c r="AL961" s="159" t="s">
        <v>274</v>
      </c>
      <c r="AM961" s="149" t="s">
        <v>274</v>
      </c>
      <c r="AN961" s="160">
        <v>4</v>
      </c>
      <c r="AO961" s="149"/>
      <c r="AP961" s="149" t="s">
        <v>274</v>
      </c>
      <c r="AQ961" s="149" t="s">
        <v>275</v>
      </c>
      <c r="AR961" s="158">
        <v>1</v>
      </c>
      <c r="AS961" s="149" t="s">
        <v>275</v>
      </c>
      <c r="AT961" s="149" t="s">
        <v>276</v>
      </c>
      <c r="AU961" s="161">
        <v>1</v>
      </c>
      <c r="AV961" s="159">
        <v>2862.73</v>
      </c>
      <c r="AW961" s="159">
        <v>114.51</v>
      </c>
      <c r="AX961" s="149" t="s">
        <v>274</v>
      </c>
      <c r="AY961" s="159">
        <v>30.66</v>
      </c>
      <c r="AZ961" s="159">
        <v>30.66</v>
      </c>
      <c r="BA961" s="159">
        <v>122.64</v>
      </c>
      <c r="BB961" s="159">
        <v>2441.67</v>
      </c>
      <c r="BC961" s="162" t="s">
        <v>274</v>
      </c>
      <c r="BD961" s="162">
        <v>0</v>
      </c>
      <c r="BE961" s="159">
        <v>421.06</v>
      </c>
      <c r="BF961" s="159">
        <v>421.06</v>
      </c>
      <c r="BG961" s="159">
        <v>2862.73</v>
      </c>
    </row>
    <row r="962" ht="28.05" customHeight="1" spans="1:59">
      <c r="A962" s="149"/>
      <c r="B962" s="149"/>
      <c r="C962" s="149"/>
      <c r="D962" s="149" t="s">
        <v>3726</v>
      </c>
      <c r="E962" s="340" t="s">
        <v>4840</v>
      </c>
      <c r="F962" s="149" t="s">
        <v>3726</v>
      </c>
      <c r="G962" s="149" t="s">
        <v>4841</v>
      </c>
      <c r="H962" s="149" t="s">
        <v>4823</v>
      </c>
      <c r="I962" s="149" t="s">
        <v>4824</v>
      </c>
      <c r="J962" s="149" t="s">
        <v>4842</v>
      </c>
      <c r="K962" s="149"/>
      <c r="L962" s="149" t="s">
        <v>287</v>
      </c>
      <c r="M962" s="149"/>
      <c r="N962" s="149" t="s">
        <v>263</v>
      </c>
      <c r="O962" s="149" t="s">
        <v>214</v>
      </c>
      <c r="P962" s="149" t="s">
        <v>53</v>
      </c>
      <c r="Q962" s="149"/>
      <c r="R962" s="149" t="s">
        <v>4826</v>
      </c>
      <c r="S962" s="149" t="s">
        <v>289</v>
      </c>
      <c r="T962" s="149" t="s">
        <v>4827</v>
      </c>
      <c r="U962" s="149" t="s">
        <v>267</v>
      </c>
      <c r="V962" s="149"/>
      <c r="W962" s="149"/>
      <c r="X962" s="149" t="s">
        <v>268</v>
      </c>
      <c r="Y962" s="149"/>
      <c r="Z962" s="149"/>
      <c r="AA962" s="149"/>
      <c r="AB962" s="149" t="s">
        <v>269</v>
      </c>
      <c r="AC962" s="149" t="s">
        <v>318</v>
      </c>
      <c r="AD962" s="149" t="s">
        <v>4827</v>
      </c>
      <c r="AE962" s="149" t="s">
        <v>271</v>
      </c>
      <c r="AF962" s="149"/>
      <c r="AG962" s="149" t="s">
        <v>1098</v>
      </c>
      <c r="AH962" s="149" t="s">
        <v>273</v>
      </c>
      <c r="AI962" s="158">
        <v>96</v>
      </c>
      <c r="AJ962" s="149"/>
      <c r="AK962" s="159" t="s">
        <v>274</v>
      </c>
      <c r="AL962" s="159" t="s">
        <v>274</v>
      </c>
      <c r="AM962" s="149" t="s">
        <v>274</v>
      </c>
      <c r="AN962" s="160">
        <v>4</v>
      </c>
      <c r="AO962" s="149"/>
      <c r="AP962" s="149" t="s">
        <v>274</v>
      </c>
      <c r="AQ962" s="149" t="s">
        <v>275</v>
      </c>
      <c r="AR962" s="158">
        <v>1</v>
      </c>
      <c r="AS962" s="149" t="s">
        <v>275</v>
      </c>
      <c r="AT962" s="149" t="s">
        <v>276</v>
      </c>
      <c r="AU962" s="161">
        <v>1</v>
      </c>
      <c r="AV962" s="159">
        <v>17094.02</v>
      </c>
      <c r="AW962" s="159">
        <v>683.76</v>
      </c>
      <c r="AX962" s="149" t="s">
        <v>274</v>
      </c>
      <c r="AY962" s="162">
        <v>0</v>
      </c>
      <c r="AZ962" s="162" t="s">
        <v>274</v>
      </c>
      <c r="BA962" s="162">
        <v>0</v>
      </c>
      <c r="BB962" s="159">
        <v>16410.26</v>
      </c>
      <c r="BC962" s="162" t="s">
        <v>274</v>
      </c>
      <c r="BD962" s="162">
        <v>0</v>
      </c>
      <c r="BE962" s="159">
        <v>683.76</v>
      </c>
      <c r="BF962" s="159">
        <v>683.76</v>
      </c>
      <c r="BG962" s="159">
        <v>17094.02</v>
      </c>
    </row>
    <row r="963" ht="28.05" customHeight="1" spans="1:59">
      <c r="A963" s="149"/>
      <c r="B963" s="149"/>
      <c r="C963" s="149"/>
      <c r="D963" s="149" t="s">
        <v>3726</v>
      </c>
      <c r="E963" s="340" t="s">
        <v>4843</v>
      </c>
      <c r="F963" s="149" t="s">
        <v>3726</v>
      </c>
      <c r="G963" s="149" t="s">
        <v>4844</v>
      </c>
      <c r="H963" s="149" t="s">
        <v>4775</v>
      </c>
      <c r="I963" s="149" t="s">
        <v>4776</v>
      </c>
      <c r="J963" s="149" t="s">
        <v>4845</v>
      </c>
      <c r="K963" s="149"/>
      <c r="L963" s="149" t="s">
        <v>262</v>
      </c>
      <c r="M963" s="149"/>
      <c r="N963" s="149" t="s">
        <v>263</v>
      </c>
      <c r="O963" s="149" t="s">
        <v>214</v>
      </c>
      <c r="P963" s="149" t="s">
        <v>53</v>
      </c>
      <c r="Q963" s="149"/>
      <c r="R963" s="149" t="s">
        <v>62</v>
      </c>
      <c r="S963" s="149" t="s">
        <v>4720</v>
      </c>
      <c r="T963" s="149" t="s">
        <v>4721</v>
      </c>
      <c r="U963" s="149" t="s">
        <v>267</v>
      </c>
      <c r="V963" s="149"/>
      <c r="W963" s="149"/>
      <c r="X963" s="149" t="s">
        <v>268</v>
      </c>
      <c r="Y963" s="149"/>
      <c r="Z963" s="149"/>
      <c r="AA963" s="149"/>
      <c r="AB963" s="149" t="s">
        <v>269</v>
      </c>
      <c r="AC963" s="149" t="s">
        <v>270</v>
      </c>
      <c r="AD963" s="149" t="s">
        <v>4721</v>
      </c>
      <c r="AE963" s="149" t="s">
        <v>271</v>
      </c>
      <c r="AF963" s="149"/>
      <c r="AG963" s="149" t="s">
        <v>1098</v>
      </c>
      <c r="AH963" s="149" t="s">
        <v>273</v>
      </c>
      <c r="AI963" s="158">
        <v>86</v>
      </c>
      <c r="AJ963" s="149"/>
      <c r="AK963" s="159" t="s">
        <v>274</v>
      </c>
      <c r="AL963" s="159" t="s">
        <v>274</v>
      </c>
      <c r="AM963" s="149" t="s">
        <v>274</v>
      </c>
      <c r="AN963" s="160">
        <v>4</v>
      </c>
      <c r="AO963" s="149"/>
      <c r="AP963" s="149" t="s">
        <v>274</v>
      </c>
      <c r="AQ963" s="149" t="s">
        <v>275</v>
      </c>
      <c r="AR963" s="158">
        <v>1</v>
      </c>
      <c r="AS963" s="149" t="s">
        <v>275</v>
      </c>
      <c r="AT963" s="149" t="s">
        <v>276</v>
      </c>
      <c r="AU963" s="161">
        <v>1</v>
      </c>
      <c r="AV963" s="159">
        <v>2862.73</v>
      </c>
      <c r="AW963" s="159">
        <v>114.51</v>
      </c>
      <c r="AX963" s="149" t="s">
        <v>274</v>
      </c>
      <c r="AY963" s="159">
        <v>30.66</v>
      </c>
      <c r="AZ963" s="159">
        <v>30.66</v>
      </c>
      <c r="BA963" s="159">
        <v>122.64</v>
      </c>
      <c r="BB963" s="159">
        <v>2441.67</v>
      </c>
      <c r="BC963" s="162" t="s">
        <v>274</v>
      </c>
      <c r="BD963" s="162">
        <v>0</v>
      </c>
      <c r="BE963" s="159">
        <v>421.06</v>
      </c>
      <c r="BF963" s="159">
        <v>421.06</v>
      </c>
      <c r="BG963" s="159">
        <v>2862.73</v>
      </c>
    </row>
    <row r="964" ht="28.05" customHeight="1" spans="1:59">
      <c r="A964" s="149"/>
      <c r="B964" s="149"/>
      <c r="C964" s="149"/>
      <c r="D964" s="149" t="s">
        <v>3726</v>
      </c>
      <c r="E964" s="340" t="s">
        <v>4846</v>
      </c>
      <c r="F964" s="149" t="s">
        <v>3726</v>
      </c>
      <c r="G964" s="149" t="s">
        <v>4847</v>
      </c>
      <c r="H964" s="149" t="s">
        <v>4848</v>
      </c>
      <c r="I964" s="149" t="s">
        <v>4849</v>
      </c>
      <c r="J964" s="149" t="s">
        <v>4850</v>
      </c>
      <c r="K964" s="149"/>
      <c r="L964" s="149" t="s">
        <v>262</v>
      </c>
      <c r="M964" s="149"/>
      <c r="N964" s="149" t="s">
        <v>263</v>
      </c>
      <c r="O964" s="149" t="s">
        <v>214</v>
      </c>
      <c r="P964" s="149" t="s">
        <v>53</v>
      </c>
      <c r="Q964" s="149"/>
      <c r="R964" s="149" t="s">
        <v>3921</v>
      </c>
      <c r="S964" s="149" t="s">
        <v>4698</v>
      </c>
      <c r="T964" s="149" t="s">
        <v>4851</v>
      </c>
      <c r="U964" s="149" t="s">
        <v>267</v>
      </c>
      <c r="V964" s="149"/>
      <c r="W964" s="149"/>
      <c r="X964" s="149" t="s">
        <v>336</v>
      </c>
      <c r="Y964" s="149"/>
      <c r="Z964" s="149"/>
      <c r="AA964" s="149"/>
      <c r="AB964" s="149" t="s">
        <v>269</v>
      </c>
      <c r="AC964" s="149" t="s">
        <v>270</v>
      </c>
      <c r="AD964" s="149" t="s">
        <v>4851</v>
      </c>
      <c r="AE964" s="149" t="s">
        <v>271</v>
      </c>
      <c r="AF964" s="149"/>
      <c r="AG964" s="149" t="s">
        <v>1098</v>
      </c>
      <c r="AH964" s="149" t="s">
        <v>273</v>
      </c>
      <c r="AI964" s="158">
        <v>52</v>
      </c>
      <c r="AJ964" s="149"/>
      <c r="AK964" s="159" t="s">
        <v>274</v>
      </c>
      <c r="AL964" s="159" t="s">
        <v>274</v>
      </c>
      <c r="AM964" s="149" t="s">
        <v>274</v>
      </c>
      <c r="AN964" s="160">
        <v>4</v>
      </c>
      <c r="AO964" s="149"/>
      <c r="AP964" s="149" t="s">
        <v>274</v>
      </c>
      <c r="AQ964" s="149" t="s">
        <v>275</v>
      </c>
      <c r="AR964" s="158">
        <v>1</v>
      </c>
      <c r="AS964" s="149" t="s">
        <v>275</v>
      </c>
      <c r="AT964" s="149" t="s">
        <v>276</v>
      </c>
      <c r="AU964" s="161">
        <v>1</v>
      </c>
      <c r="AV964" s="159">
        <v>4761.06</v>
      </c>
      <c r="AW964" s="159">
        <v>190.44</v>
      </c>
      <c r="AX964" s="149" t="s">
        <v>274</v>
      </c>
      <c r="AY964" s="159">
        <v>47.61</v>
      </c>
      <c r="AZ964" s="159">
        <v>47.61</v>
      </c>
      <c r="BA964" s="159">
        <v>190.44</v>
      </c>
      <c r="BB964" s="159">
        <v>2475.72</v>
      </c>
      <c r="BC964" s="162" t="s">
        <v>274</v>
      </c>
      <c r="BD964" s="162">
        <v>0</v>
      </c>
      <c r="BE964" s="159">
        <v>2285.34</v>
      </c>
      <c r="BF964" s="159">
        <v>2285.34</v>
      </c>
      <c r="BG964" s="159">
        <v>4761.06</v>
      </c>
    </row>
    <row r="965" ht="28.05" customHeight="1" spans="1:59">
      <c r="A965" s="149"/>
      <c r="B965" s="149"/>
      <c r="C965" s="149"/>
      <c r="D965" s="149" t="s">
        <v>3726</v>
      </c>
      <c r="E965" s="340" t="s">
        <v>4852</v>
      </c>
      <c r="F965" s="149" t="s">
        <v>3726</v>
      </c>
      <c r="G965" s="149" t="s">
        <v>4853</v>
      </c>
      <c r="H965" s="149" t="s">
        <v>4848</v>
      </c>
      <c r="I965" s="149" t="s">
        <v>4849</v>
      </c>
      <c r="J965" s="149" t="s">
        <v>4854</v>
      </c>
      <c r="K965" s="149"/>
      <c r="L965" s="149" t="s">
        <v>262</v>
      </c>
      <c r="M965" s="149"/>
      <c r="N965" s="149" t="s">
        <v>263</v>
      </c>
      <c r="O965" s="149" t="s">
        <v>214</v>
      </c>
      <c r="P965" s="149" t="s">
        <v>53</v>
      </c>
      <c r="Q965" s="149"/>
      <c r="R965" s="149" t="s">
        <v>3921</v>
      </c>
      <c r="S965" s="149" t="s">
        <v>4698</v>
      </c>
      <c r="T965" s="149" t="s">
        <v>4851</v>
      </c>
      <c r="U965" s="149" t="s">
        <v>267</v>
      </c>
      <c r="V965" s="149"/>
      <c r="W965" s="149"/>
      <c r="X965" s="149" t="s">
        <v>336</v>
      </c>
      <c r="Y965" s="149"/>
      <c r="Z965" s="149"/>
      <c r="AA965" s="149"/>
      <c r="AB965" s="149" t="s">
        <v>269</v>
      </c>
      <c r="AC965" s="149" t="s">
        <v>270</v>
      </c>
      <c r="AD965" s="149" t="s">
        <v>4851</v>
      </c>
      <c r="AE965" s="149" t="s">
        <v>271</v>
      </c>
      <c r="AF965" s="149"/>
      <c r="AG965" s="149" t="s">
        <v>1098</v>
      </c>
      <c r="AH965" s="149" t="s">
        <v>273</v>
      </c>
      <c r="AI965" s="158">
        <v>52</v>
      </c>
      <c r="AJ965" s="149"/>
      <c r="AK965" s="159" t="s">
        <v>274</v>
      </c>
      <c r="AL965" s="159" t="s">
        <v>274</v>
      </c>
      <c r="AM965" s="149" t="s">
        <v>274</v>
      </c>
      <c r="AN965" s="160">
        <v>4</v>
      </c>
      <c r="AO965" s="149"/>
      <c r="AP965" s="149" t="s">
        <v>274</v>
      </c>
      <c r="AQ965" s="149" t="s">
        <v>275</v>
      </c>
      <c r="AR965" s="158">
        <v>1</v>
      </c>
      <c r="AS965" s="149" t="s">
        <v>275</v>
      </c>
      <c r="AT965" s="149" t="s">
        <v>276</v>
      </c>
      <c r="AU965" s="161">
        <v>1</v>
      </c>
      <c r="AV965" s="159">
        <v>4761.06</v>
      </c>
      <c r="AW965" s="159">
        <v>190.44</v>
      </c>
      <c r="AX965" s="149" t="s">
        <v>274</v>
      </c>
      <c r="AY965" s="159">
        <v>47.61</v>
      </c>
      <c r="AZ965" s="159">
        <v>47.61</v>
      </c>
      <c r="BA965" s="159">
        <v>190.44</v>
      </c>
      <c r="BB965" s="159">
        <v>2475.72</v>
      </c>
      <c r="BC965" s="162" t="s">
        <v>274</v>
      </c>
      <c r="BD965" s="162">
        <v>0</v>
      </c>
      <c r="BE965" s="159">
        <v>2285.34</v>
      </c>
      <c r="BF965" s="159">
        <v>2285.34</v>
      </c>
      <c r="BG965" s="159">
        <v>4761.06</v>
      </c>
    </row>
    <row r="966" ht="28.05" customHeight="1" spans="1:59">
      <c r="A966" s="149"/>
      <c r="B966" s="149"/>
      <c r="C966" s="149"/>
      <c r="D966" s="149" t="s">
        <v>3726</v>
      </c>
      <c r="E966" s="340" t="s">
        <v>4855</v>
      </c>
      <c r="F966" s="149" t="s">
        <v>3726</v>
      </c>
      <c r="G966" s="149" t="s">
        <v>4856</v>
      </c>
      <c r="H966" s="149" t="s">
        <v>4857</v>
      </c>
      <c r="I966" s="149" t="s">
        <v>4858</v>
      </c>
      <c r="J966" s="149" t="s">
        <v>4859</v>
      </c>
      <c r="K966" s="149"/>
      <c r="L966" s="149" t="s">
        <v>262</v>
      </c>
      <c r="M966" s="149"/>
      <c r="N966" s="149" t="s">
        <v>263</v>
      </c>
      <c r="O966" s="149" t="s">
        <v>214</v>
      </c>
      <c r="P966" s="149" t="s">
        <v>53</v>
      </c>
      <c r="Q966" s="149"/>
      <c r="R966" s="149" t="s">
        <v>4112</v>
      </c>
      <c r="S966" s="149" t="s">
        <v>4180</v>
      </c>
      <c r="T966" s="149" t="s">
        <v>2667</v>
      </c>
      <c r="U966" s="149" t="s">
        <v>267</v>
      </c>
      <c r="V966" s="149"/>
      <c r="W966" s="149"/>
      <c r="X966" s="149" t="s">
        <v>705</v>
      </c>
      <c r="Y966" s="149"/>
      <c r="Z966" s="149"/>
      <c r="AA966" s="149"/>
      <c r="AB966" s="149" t="s">
        <v>269</v>
      </c>
      <c r="AC966" s="149" t="s">
        <v>270</v>
      </c>
      <c r="AD966" s="149" t="s">
        <v>2667</v>
      </c>
      <c r="AE966" s="149" t="s">
        <v>271</v>
      </c>
      <c r="AF966" s="149"/>
      <c r="AG966" s="149" t="s">
        <v>1098</v>
      </c>
      <c r="AH966" s="149" t="s">
        <v>273</v>
      </c>
      <c r="AI966" s="158">
        <v>52</v>
      </c>
      <c r="AJ966" s="149"/>
      <c r="AK966" s="159" t="s">
        <v>274</v>
      </c>
      <c r="AL966" s="159" t="s">
        <v>274</v>
      </c>
      <c r="AM966" s="149" t="s">
        <v>274</v>
      </c>
      <c r="AN966" s="160">
        <v>4</v>
      </c>
      <c r="AO966" s="149"/>
      <c r="AP966" s="149" t="s">
        <v>274</v>
      </c>
      <c r="AQ966" s="149" t="s">
        <v>275</v>
      </c>
      <c r="AR966" s="158">
        <v>1</v>
      </c>
      <c r="AS966" s="149" t="s">
        <v>275</v>
      </c>
      <c r="AT966" s="149" t="s">
        <v>276</v>
      </c>
      <c r="AU966" s="161">
        <v>1</v>
      </c>
      <c r="AV966" s="159">
        <v>12389.38</v>
      </c>
      <c r="AW966" s="159">
        <v>495.58</v>
      </c>
      <c r="AX966" s="149" t="s">
        <v>274</v>
      </c>
      <c r="AY966" s="159">
        <v>123.9</v>
      </c>
      <c r="AZ966" s="159">
        <v>123.9</v>
      </c>
      <c r="BA966" s="159">
        <v>495.6</v>
      </c>
      <c r="BB966" s="159">
        <v>6442.32</v>
      </c>
      <c r="BC966" s="162" t="s">
        <v>274</v>
      </c>
      <c r="BD966" s="162">
        <v>0</v>
      </c>
      <c r="BE966" s="159">
        <v>5947.06</v>
      </c>
      <c r="BF966" s="159">
        <v>5947.06</v>
      </c>
      <c r="BG966" s="159">
        <v>12389.38</v>
      </c>
    </row>
    <row r="967" ht="28.05" customHeight="1" spans="1:59">
      <c r="A967" s="149"/>
      <c r="B967" s="149"/>
      <c r="C967" s="149"/>
      <c r="D967" s="149" t="s">
        <v>3726</v>
      </c>
      <c r="E967" s="340" t="s">
        <v>4860</v>
      </c>
      <c r="F967" s="149" t="s">
        <v>3726</v>
      </c>
      <c r="G967" s="149" t="s">
        <v>4861</v>
      </c>
      <c r="H967" s="149" t="s">
        <v>4823</v>
      </c>
      <c r="I967" s="149" t="s">
        <v>4824</v>
      </c>
      <c r="J967" s="149" t="s">
        <v>4862</v>
      </c>
      <c r="K967" s="149"/>
      <c r="L967" s="149" t="s">
        <v>287</v>
      </c>
      <c r="M967" s="149"/>
      <c r="N967" s="149" t="s">
        <v>263</v>
      </c>
      <c r="O967" s="149" t="s">
        <v>214</v>
      </c>
      <c r="P967" s="149" t="s">
        <v>53</v>
      </c>
      <c r="Q967" s="149"/>
      <c r="R967" s="149" t="s">
        <v>4826</v>
      </c>
      <c r="S967" s="149" t="s">
        <v>289</v>
      </c>
      <c r="T967" s="149" t="s">
        <v>4827</v>
      </c>
      <c r="U967" s="149" t="s">
        <v>267</v>
      </c>
      <c r="V967" s="149"/>
      <c r="W967" s="149"/>
      <c r="X967" s="149" t="s">
        <v>268</v>
      </c>
      <c r="Y967" s="149"/>
      <c r="Z967" s="149"/>
      <c r="AA967" s="149"/>
      <c r="AB967" s="149" t="s">
        <v>269</v>
      </c>
      <c r="AC967" s="149" t="s">
        <v>318</v>
      </c>
      <c r="AD967" s="149" t="s">
        <v>4827</v>
      </c>
      <c r="AE967" s="149" t="s">
        <v>271</v>
      </c>
      <c r="AF967" s="149"/>
      <c r="AG967" s="149" t="s">
        <v>1098</v>
      </c>
      <c r="AH967" s="149" t="s">
        <v>273</v>
      </c>
      <c r="AI967" s="158">
        <v>96</v>
      </c>
      <c r="AJ967" s="149"/>
      <c r="AK967" s="159" t="s">
        <v>274</v>
      </c>
      <c r="AL967" s="159" t="s">
        <v>274</v>
      </c>
      <c r="AM967" s="149" t="s">
        <v>274</v>
      </c>
      <c r="AN967" s="160">
        <v>4</v>
      </c>
      <c r="AO967" s="149"/>
      <c r="AP967" s="149" t="s">
        <v>274</v>
      </c>
      <c r="AQ967" s="149" t="s">
        <v>275</v>
      </c>
      <c r="AR967" s="158">
        <v>1</v>
      </c>
      <c r="AS967" s="149" t="s">
        <v>275</v>
      </c>
      <c r="AT967" s="149" t="s">
        <v>276</v>
      </c>
      <c r="AU967" s="161">
        <v>1</v>
      </c>
      <c r="AV967" s="159">
        <v>17094.02</v>
      </c>
      <c r="AW967" s="159">
        <v>683.76</v>
      </c>
      <c r="AX967" s="149" t="s">
        <v>274</v>
      </c>
      <c r="AY967" s="162">
        <v>0</v>
      </c>
      <c r="AZ967" s="162" t="s">
        <v>274</v>
      </c>
      <c r="BA967" s="162">
        <v>0</v>
      </c>
      <c r="BB967" s="159">
        <v>16410.26</v>
      </c>
      <c r="BC967" s="162" t="s">
        <v>274</v>
      </c>
      <c r="BD967" s="162">
        <v>0</v>
      </c>
      <c r="BE967" s="159">
        <v>683.76</v>
      </c>
      <c r="BF967" s="159">
        <v>683.76</v>
      </c>
      <c r="BG967" s="159">
        <v>17094.02</v>
      </c>
    </row>
    <row r="968" ht="28.05" customHeight="1" spans="1:59">
      <c r="A968" s="149"/>
      <c r="B968" s="149"/>
      <c r="C968" s="149"/>
      <c r="D968" s="149" t="s">
        <v>3726</v>
      </c>
      <c r="E968" s="340" t="s">
        <v>4863</v>
      </c>
      <c r="F968" s="149" t="s">
        <v>3726</v>
      </c>
      <c r="G968" s="149" t="s">
        <v>4864</v>
      </c>
      <c r="H968" s="149" t="s">
        <v>4865</v>
      </c>
      <c r="I968" s="149" t="s">
        <v>4866</v>
      </c>
      <c r="J968" s="149" t="s">
        <v>4867</v>
      </c>
      <c r="K968" s="149"/>
      <c r="L968" s="149" t="s">
        <v>262</v>
      </c>
      <c r="M968" s="149"/>
      <c r="N968" s="149" t="s">
        <v>263</v>
      </c>
      <c r="O968" s="149" t="s">
        <v>214</v>
      </c>
      <c r="P968" s="149" t="s">
        <v>53</v>
      </c>
      <c r="Q968" s="149"/>
      <c r="R968" s="149" t="s">
        <v>3903</v>
      </c>
      <c r="S968" s="149" t="s">
        <v>4180</v>
      </c>
      <c r="T968" s="149" t="s">
        <v>4851</v>
      </c>
      <c r="U968" s="149" t="s">
        <v>267</v>
      </c>
      <c r="V968" s="149"/>
      <c r="W968" s="149"/>
      <c r="X968" s="149" t="s">
        <v>336</v>
      </c>
      <c r="Y968" s="149"/>
      <c r="Z968" s="149"/>
      <c r="AA968" s="149"/>
      <c r="AB968" s="149" t="s">
        <v>269</v>
      </c>
      <c r="AC968" s="149" t="s">
        <v>270</v>
      </c>
      <c r="AD968" s="149" t="s">
        <v>4851</v>
      </c>
      <c r="AE968" s="149" t="s">
        <v>271</v>
      </c>
      <c r="AF968" s="149"/>
      <c r="AG968" s="149" t="s">
        <v>1098</v>
      </c>
      <c r="AH968" s="149" t="s">
        <v>273</v>
      </c>
      <c r="AI968" s="158">
        <v>52</v>
      </c>
      <c r="AJ968" s="149"/>
      <c r="AK968" s="159" t="s">
        <v>274</v>
      </c>
      <c r="AL968" s="159" t="s">
        <v>274</v>
      </c>
      <c r="AM968" s="149" t="s">
        <v>274</v>
      </c>
      <c r="AN968" s="160">
        <v>4</v>
      </c>
      <c r="AO968" s="149"/>
      <c r="AP968" s="149" t="s">
        <v>274</v>
      </c>
      <c r="AQ968" s="149" t="s">
        <v>275</v>
      </c>
      <c r="AR968" s="158">
        <v>1</v>
      </c>
      <c r="AS968" s="149" t="s">
        <v>275</v>
      </c>
      <c r="AT968" s="149" t="s">
        <v>276</v>
      </c>
      <c r="AU968" s="161">
        <v>1</v>
      </c>
      <c r="AV968" s="159">
        <v>2575.22</v>
      </c>
      <c r="AW968" s="159">
        <v>103.01</v>
      </c>
      <c r="AX968" s="149" t="s">
        <v>274</v>
      </c>
      <c r="AY968" s="159">
        <v>25.75</v>
      </c>
      <c r="AZ968" s="159">
        <v>25.75</v>
      </c>
      <c r="BA968" s="159">
        <v>103</v>
      </c>
      <c r="BB968" s="159">
        <v>1339</v>
      </c>
      <c r="BC968" s="162" t="s">
        <v>274</v>
      </c>
      <c r="BD968" s="162">
        <v>0</v>
      </c>
      <c r="BE968" s="159">
        <v>1236.22</v>
      </c>
      <c r="BF968" s="159">
        <v>1236.22</v>
      </c>
      <c r="BG968" s="159">
        <v>2575.22</v>
      </c>
    </row>
    <row r="969" ht="28.05" customHeight="1" spans="1:59">
      <c r="A969" s="149"/>
      <c r="B969" s="149"/>
      <c r="C969" s="149"/>
      <c r="D969" s="149" t="s">
        <v>3726</v>
      </c>
      <c r="E969" s="340" t="s">
        <v>4868</v>
      </c>
      <c r="F969" s="149" t="s">
        <v>3726</v>
      </c>
      <c r="G969" s="149" t="s">
        <v>4869</v>
      </c>
      <c r="H969" s="149" t="s">
        <v>182</v>
      </c>
      <c r="I969" s="149" t="s">
        <v>4870</v>
      </c>
      <c r="J969" s="149" t="s">
        <v>4871</v>
      </c>
      <c r="K969" s="149"/>
      <c r="L969" s="149" t="s">
        <v>262</v>
      </c>
      <c r="M969" s="149"/>
      <c r="N969" s="149" t="s">
        <v>263</v>
      </c>
      <c r="O969" s="149" t="s">
        <v>214</v>
      </c>
      <c r="P969" s="149" t="s">
        <v>53</v>
      </c>
      <c r="Q969" s="149"/>
      <c r="R969" s="149" t="s">
        <v>3921</v>
      </c>
      <c r="S969" s="149" t="s">
        <v>4703</v>
      </c>
      <c r="T969" s="149" t="s">
        <v>4872</v>
      </c>
      <c r="U969" s="149" t="s">
        <v>267</v>
      </c>
      <c r="V969" s="149"/>
      <c r="W969" s="149"/>
      <c r="X969" s="149" t="s">
        <v>336</v>
      </c>
      <c r="Y969" s="149"/>
      <c r="Z969" s="149"/>
      <c r="AA969" s="149"/>
      <c r="AB969" s="149" t="s">
        <v>269</v>
      </c>
      <c r="AC969" s="149" t="s">
        <v>270</v>
      </c>
      <c r="AD969" s="149" t="s">
        <v>4872</v>
      </c>
      <c r="AE969" s="149" t="s">
        <v>271</v>
      </c>
      <c r="AF969" s="149"/>
      <c r="AG969" s="149" t="s">
        <v>1098</v>
      </c>
      <c r="AH969" s="149" t="s">
        <v>273</v>
      </c>
      <c r="AI969" s="158">
        <v>52</v>
      </c>
      <c r="AJ969" s="149"/>
      <c r="AK969" s="159" t="s">
        <v>274</v>
      </c>
      <c r="AL969" s="159" t="s">
        <v>274</v>
      </c>
      <c r="AM969" s="149" t="s">
        <v>274</v>
      </c>
      <c r="AN969" s="160">
        <v>4</v>
      </c>
      <c r="AO969" s="149"/>
      <c r="AP969" s="149" t="s">
        <v>274</v>
      </c>
      <c r="AQ969" s="149" t="s">
        <v>275</v>
      </c>
      <c r="AR969" s="158">
        <v>1</v>
      </c>
      <c r="AS969" s="149" t="s">
        <v>275</v>
      </c>
      <c r="AT969" s="149" t="s">
        <v>276</v>
      </c>
      <c r="AU969" s="161">
        <v>1</v>
      </c>
      <c r="AV969" s="159">
        <v>14601.77</v>
      </c>
      <c r="AW969" s="159">
        <v>584.07</v>
      </c>
      <c r="AX969" s="149" t="s">
        <v>274</v>
      </c>
      <c r="AY969" s="159">
        <v>146.02</v>
      </c>
      <c r="AZ969" s="159">
        <v>146.02</v>
      </c>
      <c r="BA969" s="159">
        <v>584.08</v>
      </c>
      <c r="BB969" s="159">
        <v>7593.04</v>
      </c>
      <c r="BC969" s="162" t="s">
        <v>274</v>
      </c>
      <c r="BD969" s="162">
        <v>0</v>
      </c>
      <c r="BE969" s="159">
        <v>7008.73</v>
      </c>
      <c r="BF969" s="159">
        <v>7008.73</v>
      </c>
      <c r="BG969" s="159">
        <v>14601.77</v>
      </c>
    </row>
    <row r="970" ht="28.05" customHeight="1" spans="1:59">
      <c r="A970" s="149"/>
      <c r="B970" s="149"/>
      <c r="C970" s="149"/>
      <c r="D970" s="149" t="s">
        <v>3726</v>
      </c>
      <c r="E970" s="340" t="s">
        <v>4873</v>
      </c>
      <c r="F970" s="149" t="s">
        <v>3726</v>
      </c>
      <c r="G970" s="149" t="s">
        <v>4874</v>
      </c>
      <c r="H970" s="149" t="s">
        <v>4823</v>
      </c>
      <c r="I970" s="149" t="s">
        <v>4824</v>
      </c>
      <c r="J970" s="149" t="s">
        <v>4875</v>
      </c>
      <c r="K970" s="149"/>
      <c r="L970" s="149" t="s">
        <v>287</v>
      </c>
      <c r="M970" s="149"/>
      <c r="N970" s="149" t="s">
        <v>263</v>
      </c>
      <c r="O970" s="149" t="s">
        <v>214</v>
      </c>
      <c r="P970" s="149" t="s">
        <v>53</v>
      </c>
      <c r="Q970" s="149"/>
      <c r="R970" s="149" t="s">
        <v>4826</v>
      </c>
      <c r="S970" s="149" t="s">
        <v>289</v>
      </c>
      <c r="T970" s="149" t="s">
        <v>4827</v>
      </c>
      <c r="U970" s="149" t="s">
        <v>267</v>
      </c>
      <c r="V970" s="149"/>
      <c r="W970" s="149"/>
      <c r="X970" s="149" t="s">
        <v>268</v>
      </c>
      <c r="Y970" s="149"/>
      <c r="Z970" s="149"/>
      <c r="AA970" s="149"/>
      <c r="AB970" s="149" t="s">
        <v>269</v>
      </c>
      <c r="AC970" s="149" t="s">
        <v>318</v>
      </c>
      <c r="AD970" s="149" t="s">
        <v>4827</v>
      </c>
      <c r="AE970" s="149" t="s">
        <v>271</v>
      </c>
      <c r="AF970" s="149"/>
      <c r="AG970" s="149" t="s">
        <v>1098</v>
      </c>
      <c r="AH970" s="149" t="s">
        <v>273</v>
      </c>
      <c r="AI970" s="158">
        <v>96</v>
      </c>
      <c r="AJ970" s="149"/>
      <c r="AK970" s="159" t="s">
        <v>274</v>
      </c>
      <c r="AL970" s="159" t="s">
        <v>274</v>
      </c>
      <c r="AM970" s="149" t="s">
        <v>274</v>
      </c>
      <c r="AN970" s="160">
        <v>4</v>
      </c>
      <c r="AO970" s="149"/>
      <c r="AP970" s="149" t="s">
        <v>274</v>
      </c>
      <c r="AQ970" s="149" t="s">
        <v>275</v>
      </c>
      <c r="AR970" s="158">
        <v>1</v>
      </c>
      <c r="AS970" s="149" t="s">
        <v>275</v>
      </c>
      <c r="AT970" s="149" t="s">
        <v>276</v>
      </c>
      <c r="AU970" s="161">
        <v>1</v>
      </c>
      <c r="AV970" s="159">
        <v>17094.02</v>
      </c>
      <c r="AW970" s="159">
        <v>683.76</v>
      </c>
      <c r="AX970" s="149" t="s">
        <v>274</v>
      </c>
      <c r="AY970" s="162">
        <v>0</v>
      </c>
      <c r="AZ970" s="162" t="s">
        <v>274</v>
      </c>
      <c r="BA970" s="162">
        <v>0</v>
      </c>
      <c r="BB970" s="159">
        <v>16410.26</v>
      </c>
      <c r="BC970" s="162" t="s">
        <v>274</v>
      </c>
      <c r="BD970" s="162">
        <v>0</v>
      </c>
      <c r="BE970" s="159">
        <v>683.76</v>
      </c>
      <c r="BF970" s="159">
        <v>683.76</v>
      </c>
      <c r="BG970" s="159">
        <v>17094.02</v>
      </c>
    </row>
    <row r="971" ht="28.05" customHeight="1" spans="1:59">
      <c r="A971" s="149"/>
      <c r="B971" s="149"/>
      <c r="C971" s="149"/>
      <c r="D971" s="149" t="s">
        <v>3726</v>
      </c>
      <c r="E971" s="340" t="s">
        <v>4876</v>
      </c>
      <c r="F971" s="149" t="s">
        <v>3726</v>
      </c>
      <c r="G971" s="149" t="s">
        <v>4877</v>
      </c>
      <c r="H971" s="149" t="s">
        <v>4823</v>
      </c>
      <c r="I971" s="149" t="s">
        <v>4824</v>
      </c>
      <c r="J971" s="149" t="s">
        <v>4878</v>
      </c>
      <c r="K971" s="149"/>
      <c r="L971" s="149" t="s">
        <v>287</v>
      </c>
      <c r="M971" s="149"/>
      <c r="N971" s="149" t="s">
        <v>263</v>
      </c>
      <c r="O971" s="149" t="s">
        <v>214</v>
      </c>
      <c r="P971" s="149" t="s">
        <v>53</v>
      </c>
      <c r="Q971" s="149"/>
      <c r="R971" s="149" t="s">
        <v>4826</v>
      </c>
      <c r="S971" s="149" t="s">
        <v>289</v>
      </c>
      <c r="T971" s="149" t="s">
        <v>4827</v>
      </c>
      <c r="U971" s="149" t="s">
        <v>267</v>
      </c>
      <c r="V971" s="149"/>
      <c r="W971" s="149"/>
      <c r="X971" s="149" t="s">
        <v>268</v>
      </c>
      <c r="Y971" s="149"/>
      <c r="Z971" s="149"/>
      <c r="AA971" s="149"/>
      <c r="AB971" s="149" t="s">
        <v>269</v>
      </c>
      <c r="AC971" s="149" t="s">
        <v>318</v>
      </c>
      <c r="AD971" s="149" t="s">
        <v>4827</v>
      </c>
      <c r="AE971" s="149" t="s">
        <v>271</v>
      </c>
      <c r="AF971" s="149"/>
      <c r="AG971" s="149" t="s">
        <v>1098</v>
      </c>
      <c r="AH971" s="149" t="s">
        <v>273</v>
      </c>
      <c r="AI971" s="158">
        <v>96</v>
      </c>
      <c r="AJ971" s="149"/>
      <c r="AK971" s="159" t="s">
        <v>274</v>
      </c>
      <c r="AL971" s="159" t="s">
        <v>274</v>
      </c>
      <c r="AM971" s="149" t="s">
        <v>274</v>
      </c>
      <c r="AN971" s="160">
        <v>4</v>
      </c>
      <c r="AO971" s="149"/>
      <c r="AP971" s="149" t="s">
        <v>274</v>
      </c>
      <c r="AQ971" s="149" t="s">
        <v>275</v>
      </c>
      <c r="AR971" s="158">
        <v>1</v>
      </c>
      <c r="AS971" s="149" t="s">
        <v>275</v>
      </c>
      <c r="AT971" s="149" t="s">
        <v>276</v>
      </c>
      <c r="AU971" s="161">
        <v>1</v>
      </c>
      <c r="AV971" s="159">
        <v>17094.02</v>
      </c>
      <c r="AW971" s="159">
        <v>683.76</v>
      </c>
      <c r="AX971" s="149" t="s">
        <v>274</v>
      </c>
      <c r="AY971" s="162">
        <v>0</v>
      </c>
      <c r="AZ971" s="162" t="s">
        <v>274</v>
      </c>
      <c r="BA971" s="162">
        <v>0</v>
      </c>
      <c r="BB971" s="159">
        <v>16410.26</v>
      </c>
      <c r="BC971" s="162" t="s">
        <v>274</v>
      </c>
      <c r="BD971" s="162">
        <v>0</v>
      </c>
      <c r="BE971" s="159">
        <v>683.76</v>
      </c>
      <c r="BF971" s="159">
        <v>683.76</v>
      </c>
      <c r="BG971" s="159">
        <v>17094.02</v>
      </c>
    </row>
    <row r="972" ht="28.05" customHeight="1" spans="1:59">
      <c r="A972" s="149"/>
      <c r="B972" s="149"/>
      <c r="C972" s="149"/>
      <c r="D972" s="149" t="s">
        <v>3726</v>
      </c>
      <c r="E972" s="340" t="s">
        <v>4879</v>
      </c>
      <c r="F972" s="149" t="s">
        <v>3726</v>
      </c>
      <c r="G972" s="149" t="s">
        <v>4880</v>
      </c>
      <c r="H972" s="149" t="s">
        <v>182</v>
      </c>
      <c r="I972" s="149" t="s">
        <v>4881</v>
      </c>
      <c r="J972" s="149" t="s">
        <v>4882</v>
      </c>
      <c r="K972" s="149"/>
      <c r="L972" s="149" t="s">
        <v>262</v>
      </c>
      <c r="M972" s="149"/>
      <c r="N972" s="149" t="s">
        <v>263</v>
      </c>
      <c r="O972" s="149" t="s">
        <v>214</v>
      </c>
      <c r="P972" s="149" t="s">
        <v>53</v>
      </c>
      <c r="Q972" s="149"/>
      <c r="R972" s="149" t="s">
        <v>3921</v>
      </c>
      <c r="S972" s="149" t="s">
        <v>4703</v>
      </c>
      <c r="T972" s="149" t="s">
        <v>4872</v>
      </c>
      <c r="U972" s="149" t="s">
        <v>267</v>
      </c>
      <c r="V972" s="149"/>
      <c r="W972" s="149"/>
      <c r="X972" s="149" t="s">
        <v>336</v>
      </c>
      <c r="Y972" s="149"/>
      <c r="Z972" s="149"/>
      <c r="AA972" s="149"/>
      <c r="AB972" s="149" t="s">
        <v>269</v>
      </c>
      <c r="AC972" s="149" t="s">
        <v>270</v>
      </c>
      <c r="AD972" s="149" t="s">
        <v>4872</v>
      </c>
      <c r="AE972" s="149" t="s">
        <v>271</v>
      </c>
      <c r="AF972" s="149"/>
      <c r="AG972" s="149" t="s">
        <v>1098</v>
      </c>
      <c r="AH972" s="149" t="s">
        <v>273</v>
      </c>
      <c r="AI972" s="158">
        <v>52</v>
      </c>
      <c r="AJ972" s="149"/>
      <c r="AK972" s="159" t="s">
        <v>274</v>
      </c>
      <c r="AL972" s="159" t="s">
        <v>274</v>
      </c>
      <c r="AM972" s="149" t="s">
        <v>274</v>
      </c>
      <c r="AN972" s="160">
        <v>4</v>
      </c>
      <c r="AO972" s="149"/>
      <c r="AP972" s="149" t="s">
        <v>274</v>
      </c>
      <c r="AQ972" s="149" t="s">
        <v>275</v>
      </c>
      <c r="AR972" s="158">
        <v>1</v>
      </c>
      <c r="AS972" s="149" t="s">
        <v>275</v>
      </c>
      <c r="AT972" s="149" t="s">
        <v>276</v>
      </c>
      <c r="AU972" s="161">
        <v>1</v>
      </c>
      <c r="AV972" s="159">
        <v>24778.76</v>
      </c>
      <c r="AW972" s="159">
        <v>991.15</v>
      </c>
      <c r="AX972" s="149" t="s">
        <v>274</v>
      </c>
      <c r="AY972" s="159">
        <v>247.78</v>
      </c>
      <c r="AZ972" s="159">
        <v>247.78</v>
      </c>
      <c r="BA972" s="159">
        <v>991.15</v>
      </c>
      <c r="BB972" s="159">
        <v>12885.07</v>
      </c>
      <c r="BC972" s="162" t="s">
        <v>274</v>
      </c>
      <c r="BD972" s="162">
        <v>0</v>
      </c>
      <c r="BE972" s="159">
        <v>11893.69</v>
      </c>
      <c r="BF972" s="159">
        <v>11893.69</v>
      </c>
      <c r="BG972" s="159">
        <v>24778.76</v>
      </c>
    </row>
    <row r="973" ht="28.05" customHeight="1" spans="1:59">
      <c r="A973" s="149"/>
      <c r="B973" s="149"/>
      <c r="C973" s="149"/>
      <c r="D973" s="149" t="s">
        <v>3726</v>
      </c>
      <c r="E973" s="340" t="s">
        <v>4883</v>
      </c>
      <c r="F973" s="149" t="s">
        <v>3726</v>
      </c>
      <c r="G973" s="149" t="s">
        <v>4884</v>
      </c>
      <c r="H973" s="149" t="s">
        <v>4823</v>
      </c>
      <c r="I973" s="149" t="s">
        <v>4824</v>
      </c>
      <c r="J973" s="149" t="s">
        <v>4885</v>
      </c>
      <c r="K973" s="149"/>
      <c r="L973" s="149" t="s">
        <v>287</v>
      </c>
      <c r="M973" s="149"/>
      <c r="N973" s="149" t="s">
        <v>263</v>
      </c>
      <c r="O973" s="149" t="s">
        <v>214</v>
      </c>
      <c r="P973" s="149" t="s">
        <v>53</v>
      </c>
      <c r="Q973" s="149"/>
      <c r="R973" s="149" t="s">
        <v>4826</v>
      </c>
      <c r="S973" s="149" t="s">
        <v>289</v>
      </c>
      <c r="T973" s="149" t="s">
        <v>4827</v>
      </c>
      <c r="U973" s="149" t="s">
        <v>267</v>
      </c>
      <c r="V973" s="149"/>
      <c r="W973" s="149"/>
      <c r="X973" s="149" t="s">
        <v>268</v>
      </c>
      <c r="Y973" s="149"/>
      <c r="Z973" s="149"/>
      <c r="AA973" s="149"/>
      <c r="AB973" s="149" t="s">
        <v>269</v>
      </c>
      <c r="AC973" s="149" t="s">
        <v>318</v>
      </c>
      <c r="AD973" s="149" t="s">
        <v>4827</v>
      </c>
      <c r="AE973" s="149" t="s">
        <v>271</v>
      </c>
      <c r="AF973" s="149"/>
      <c r="AG973" s="149" t="s">
        <v>1098</v>
      </c>
      <c r="AH973" s="149" t="s">
        <v>273</v>
      </c>
      <c r="AI973" s="158">
        <v>96</v>
      </c>
      <c r="AJ973" s="149"/>
      <c r="AK973" s="159" t="s">
        <v>274</v>
      </c>
      <c r="AL973" s="159" t="s">
        <v>274</v>
      </c>
      <c r="AM973" s="149" t="s">
        <v>274</v>
      </c>
      <c r="AN973" s="160">
        <v>4</v>
      </c>
      <c r="AO973" s="149"/>
      <c r="AP973" s="149" t="s">
        <v>274</v>
      </c>
      <c r="AQ973" s="149" t="s">
        <v>275</v>
      </c>
      <c r="AR973" s="158">
        <v>1</v>
      </c>
      <c r="AS973" s="149" t="s">
        <v>275</v>
      </c>
      <c r="AT973" s="149" t="s">
        <v>276</v>
      </c>
      <c r="AU973" s="161">
        <v>1</v>
      </c>
      <c r="AV973" s="159">
        <v>17094.02</v>
      </c>
      <c r="AW973" s="159">
        <v>683.76</v>
      </c>
      <c r="AX973" s="149" t="s">
        <v>274</v>
      </c>
      <c r="AY973" s="162">
        <v>0</v>
      </c>
      <c r="AZ973" s="162" t="s">
        <v>274</v>
      </c>
      <c r="BA973" s="162">
        <v>0</v>
      </c>
      <c r="BB973" s="159">
        <v>16410.26</v>
      </c>
      <c r="BC973" s="162" t="s">
        <v>274</v>
      </c>
      <c r="BD973" s="162">
        <v>0</v>
      </c>
      <c r="BE973" s="159">
        <v>683.76</v>
      </c>
      <c r="BF973" s="159">
        <v>683.76</v>
      </c>
      <c r="BG973" s="159">
        <v>17094.02</v>
      </c>
    </row>
    <row r="974" ht="28.05" customHeight="1" spans="1:59">
      <c r="A974" s="149"/>
      <c r="B974" s="149"/>
      <c r="C974" s="149"/>
      <c r="D974" s="149" t="s">
        <v>3726</v>
      </c>
      <c r="E974" s="340" t="s">
        <v>4886</v>
      </c>
      <c r="F974" s="149" t="s">
        <v>3726</v>
      </c>
      <c r="G974" s="149" t="s">
        <v>4887</v>
      </c>
      <c r="H974" s="149" t="s">
        <v>4823</v>
      </c>
      <c r="I974" s="149" t="s">
        <v>4824</v>
      </c>
      <c r="J974" s="149" t="s">
        <v>4888</v>
      </c>
      <c r="K974" s="149"/>
      <c r="L974" s="149" t="s">
        <v>287</v>
      </c>
      <c r="M974" s="149"/>
      <c r="N974" s="149" t="s">
        <v>263</v>
      </c>
      <c r="O974" s="149" t="s">
        <v>214</v>
      </c>
      <c r="P974" s="149" t="s">
        <v>53</v>
      </c>
      <c r="Q974" s="149"/>
      <c r="R974" s="149" t="s">
        <v>4826</v>
      </c>
      <c r="S974" s="149" t="s">
        <v>289</v>
      </c>
      <c r="T974" s="149" t="s">
        <v>4827</v>
      </c>
      <c r="U974" s="149" t="s">
        <v>267</v>
      </c>
      <c r="V974" s="149"/>
      <c r="W974" s="149"/>
      <c r="X974" s="149" t="s">
        <v>268</v>
      </c>
      <c r="Y974" s="149"/>
      <c r="Z974" s="149"/>
      <c r="AA974" s="149"/>
      <c r="AB974" s="149" t="s">
        <v>269</v>
      </c>
      <c r="AC974" s="149" t="s">
        <v>318</v>
      </c>
      <c r="AD974" s="149" t="s">
        <v>4827</v>
      </c>
      <c r="AE974" s="149" t="s">
        <v>271</v>
      </c>
      <c r="AF974" s="149"/>
      <c r="AG974" s="149" t="s">
        <v>1098</v>
      </c>
      <c r="AH974" s="149" t="s">
        <v>273</v>
      </c>
      <c r="AI974" s="158">
        <v>96</v>
      </c>
      <c r="AJ974" s="149"/>
      <c r="AK974" s="159" t="s">
        <v>274</v>
      </c>
      <c r="AL974" s="159" t="s">
        <v>274</v>
      </c>
      <c r="AM974" s="149" t="s">
        <v>274</v>
      </c>
      <c r="AN974" s="160">
        <v>4</v>
      </c>
      <c r="AO974" s="149"/>
      <c r="AP974" s="149" t="s">
        <v>274</v>
      </c>
      <c r="AQ974" s="149" t="s">
        <v>275</v>
      </c>
      <c r="AR974" s="158">
        <v>1</v>
      </c>
      <c r="AS974" s="149" t="s">
        <v>275</v>
      </c>
      <c r="AT974" s="149" t="s">
        <v>276</v>
      </c>
      <c r="AU974" s="161">
        <v>1</v>
      </c>
      <c r="AV974" s="159">
        <v>17094.02</v>
      </c>
      <c r="AW974" s="159">
        <v>683.76</v>
      </c>
      <c r="AX974" s="149" t="s">
        <v>274</v>
      </c>
      <c r="AY974" s="162">
        <v>0</v>
      </c>
      <c r="AZ974" s="162" t="s">
        <v>274</v>
      </c>
      <c r="BA974" s="162">
        <v>0</v>
      </c>
      <c r="BB974" s="159">
        <v>16410.26</v>
      </c>
      <c r="BC974" s="162" t="s">
        <v>274</v>
      </c>
      <c r="BD974" s="162">
        <v>0</v>
      </c>
      <c r="BE974" s="159">
        <v>683.76</v>
      </c>
      <c r="BF974" s="159">
        <v>683.76</v>
      </c>
      <c r="BG974" s="159">
        <v>17094.02</v>
      </c>
    </row>
    <row r="975" ht="28.05" customHeight="1" spans="1:59">
      <c r="A975" s="149"/>
      <c r="B975" s="149"/>
      <c r="C975" s="149"/>
      <c r="D975" s="149" t="s">
        <v>3726</v>
      </c>
      <c r="E975" s="340" t="s">
        <v>4889</v>
      </c>
      <c r="F975" s="149" t="s">
        <v>3726</v>
      </c>
      <c r="G975" s="149" t="s">
        <v>4890</v>
      </c>
      <c r="H975" s="149" t="s">
        <v>4531</v>
      </c>
      <c r="I975" s="149" t="s">
        <v>4891</v>
      </c>
      <c r="J975" s="149" t="s">
        <v>4892</v>
      </c>
      <c r="K975" s="149"/>
      <c r="L975" s="149" t="s">
        <v>262</v>
      </c>
      <c r="M975" s="149"/>
      <c r="N975" s="149" t="s">
        <v>263</v>
      </c>
      <c r="O975" s="149" t="s">
        <v>214</v>
      </c>
      <c r="P975" s="149" t="s">
        <v>53</v>
      </c>
      <c r="Q975" s="149"/>
      <c r="R975" s="149" t="s">
        <v>4826</v>
      </c>
      <c r="S975" s="149" t="s">
        <v>4534</v>
      </c>
      <c r="T975" s="149" t="s">
        <v>4893</v>
      </c>
      <c r="U975" s="149" t="s">
        <v>267</v>
      </c>
      <c r="V975" s="149"/>
      <c r="W975" s="149"/>
      <c r="X975" s="149" t="s">
        <v>268</v>
      </c>
      <c r="Y975" s="149"/>
      <c r="Z975" s="149"/>
      <c r="AA975" s="149"/>
      <c r="AB975" s="149" t="s">
        <v>269</v>
      </c>
      <c r="AC975" s="149" t="s">
        <v>318</v>
      </c>
      <c r="AD975" s="149" t="s">
        <v>4893</v>
      </c>
      <c r="AE975" s="149" t="s">
        <v>271</v>
      </c>
      <c r="AF975" s="149"/>
      <c r="AG975" s="149" t="s">
        <v>1098</v>
      </c>
      <c r="AH975" s="149" t="s">
        <v>273</v>
      </c>
      <c r="AI975" s="158">
        <v>96</v>
      </c>
      <c r="AJ975" s="149"/>
      <c r="AK975" s="159" t="s">
        <v>274</v>
      </c>
      <c r="AL975" s="159" t="s">
        <v>274</v>
      </c>
      <c r="AM975" s="149" t="s">
        <v>274</v>
      </c>
      <c r="AN975" s="160">
        <v>4</v>
      </c>
      <c r="AO975" s="149"/>
      <c r="AP975" s="149" t="s">
        <v>274</v>
      </c>
      <c r="AQ975" s="149" t="s">
        <v>275</v>
      </c>
      <c r="AR975" s="158">
        <v>1</v>
      </c>
      <c r="AS975" s="149" t="s">
        <v>275</v>
      </c>
      <c r="AT975" s="149" t="s">
        <v>276</v>
      </c>
      <c r="AU975" s="161">
        <v>1</v>
      </c>
      <c r="AV975" s="159">
        <v>28205.13</v>
      </c>
      <c r="AW975" s="159">
        <v>1128.21</v>
      </c>
      <c r="AX975" s="149" t="s">
        <v>274</v>
      </c>
      <c r="AY975" s="162">
        <v>0</v>
      </c>
      <c r="AZ975" s="162" t="s">
        <v>274</v>
      </c>
      <c r="BA975" s="162">
        <v>0</v>
      </c>
      <c r="BB975" s="159">
        <v>27076.92</v>
      </c>
      <c r="BC975" s="162" t="s">
        <v>274</v>
      </c>
      <c r="BD975" s="162">
        <v>0</v>
      </c>
      <c r="BE975" s="159">
        <v>1128.21</v>
      </c>
      <c r="BF975" s="159">
        <v>1128.21</v>
      </c>
      <c r="BG975" s="159">
        <v>28205.13</v>
      </c>
    </row>
    <row r="976" ht="28.05" customHeight="1" spans="1:59">
      <c r="A976" s="149"/>
      <c r="B976" s="149"/>
      <c r="C976" s="149"/>
      <c r="D976" s="149" t="s">
        <v>3726</v>
      </c>
      <c r="E976" s="340" t="s">
        <v>4894</v>
      </c>
      <c r="F976" s="149" t="s">
        <v>3726</v>
      </c>
      <c r="G976" s="149" t="s">
        <v>4895</v>
      </c>
      <c r="H976" s="149" t="s">
        <v>4531</v>
      </c>
      <c r="I976" s="149" t="s">
        <v>4891</v>
      </c>
      <c r="J976" s="149" t="s">
        <v>4896</v>
      </c>
      <c r="K976" s="149"/>
      <c r="L976" s="149" t="s">
        <v>262</v>
      </c>
      <c r="M976" s="149"/>
      <c r="N976" s="149" t="s">
        <v>263</v>
      </c>
      <c r="O976" s="149" t="s">
        <v>214</v>
      </c>
      <c r="P976" s="149" t="s">
        <v>53</v>
      </c>
      <c r="Q976" s="149"/>
      <c r="R976" s="149" t="s">
        <v>4826</v>
      </c>
      <c r="S976" s="149" t="s">
        <v>4534</v>
      </c>
      <c r="T976" s="149" t="s">
        <v>4893</v>
      </c>
      <c r="U976" s="149" t="s">
        <v>267</v>
      </c>
      <c r="V976" s="149"/>
      <c r="W976" s="149"/>
      <c r="X976" s="149" t="s">
        <v>268</v>
      </c>
      <c r="Y976" s="149"/>
      <c r="Z976" s="149"/>
      <c r="AA976" s="149"/>
      <c r="AB976" s="149" t="s">
        <v>269</v>
      </c>
      <c r="AC976" s="149" t="s">
        <v>318</v>
      </c>
      <c r="AD976" s="149" t="s">
        <v>4893</v>
      </c>
      <c r="AE976" s="149" t="s">
        <v>271</v>
      </c>
      <c r="AF976" s="149"/>
      <c r="AG976" s="149" t="s">
        <v>1098</v>
      </c>
      <c r="AH976" s="149" t="s">
        <v>273</v>
      </c>
      <c r="AI976" s="158">
        <v>96</v>
      </c>
      <c r="AJ976" s="149"/>
      <c r="AK976" s="159" t="s">
        <v>274</v>
      </c>
      <c r="AL976" s="159" t="s">
        <v>274</v>
      </c>
      <c r="AM976" s="149" t="s">
        <v>274</v>
      </c>
      <c r="AN976" s="160">
        <v>4</v>
      </c>
      <c r="AO976" s="149"/>
      <c r="AP976" s="149" t="s">
        <v>274</v>
      </c>
      <c r="AQ976" s="149" t="s">
        <v>275</v>
      </c>
      <c r="AR976" s="158">
        <v>1</v>
      </c>
      <c r="AS976" s="149" t="s">
        <v>275</v>
      </c>
      <c r="AT976" s="149" t="s">
        <v>276</v>
      </c>
      <c r="AU976" s="161">
        <v>1</v>
      </c>
      <c r="AV976" s="159">
        <v>28205.09</v>
      </c>
      <c r="AW976" s="159">
        <v>1128.2</v>
      </c>
      <c r="AX976" s="149" t="s">
        <v>274</v>
      </c>
      <c r="AY976" s="162">
        <v>0</v>
      </c>
      <c r="AZ976" s="162" t="s">
        <v>274</v>
      </c>
      <c r="BA976" s="162">
        <v>0</v>
      </c>
      <c r="BB976" s="159">
        <v>27076.89</v>
      </c>
      <c r="BC976" s="162" t="s">
        <v>274</v>
      </c>
      <c r="BD976" s="162">
        <v>0</v>
      </c>
      <c r="BE976" s="159">
        <v>1128.2</v>
      </c>
      <c r="BF976" s="159">
        <v>1128.2</v>
      </c>
      <c r="BG976" s="159">
        <v>28205.09</v>
      </c>
    </row>
    <row r="977" ht="28.05" customHeight="1" spans="1:59">
      <c r="A977" s="149"/>
      <c r="B977" s="149"/>
      <c r="C977" s="149"/>
      <c r="D977" s="149" t="s">
        <v>3726</v>
      </c>
      <c r="E977" s="340" t="s">
        <v>4897</v>
      </c>
      <c r="F977" s="149" t="s">
        <v>3726</v>
      </c>
      <c r="G977" s="149" t="s">
        <v>4898</v>
      </c>
      <c r="H977" s="149" t="s">
        <v>4899</v>
      </c>
      <c r="I977" s="149" t="s">
        <v>4900</v>
      </c>
      <c r="J977" s="149" t="s">
        <v>4901</v>
      </c>
      <c r="K977" s="149"/>
      <c r="L977" s="149" t="s">
        <v>262</v>
      </c>
      <c r="M977" s="149"/>
      <c r="N977" s="149" t="s">
        <v>263</v>
      </c>
      <c r="O977" s="149" t="s">
        <v>214</v>
      </c>
      <c r="P977" s="149" t="s">
        <v>53</v>
      </c>
      <c r="Q977" s="149"/>
      <c r="R977" s="149" t="s">
        <v>160</v>
      </c>
      <c r="S977" s="149" t="s">
        <v>289</v>
      </c>
      <c r="T977" s="149" t="s">
        <v>162</v>
      </c>
      <c r="U977" s="149" t="s">
        <v>267</v>
      </c>
      <c r="V977" s="149"/>
      <c r="W977" s="149"/>
      <c r="X977" s="149" t="s">
        <v>336</v>
      </c>
      <c r="Y977" s="149"/>
      <c r="Z977" s="149"/>
      <c r="AA977" s="149"/>
      <c r="AB977" s="149" t="s">
        <v>269</v>
      </c>
      <c r="AC977" s="149" t="s">
        <v>318</v>
      </c>
      <c r="AD977" s="149" t="s">
        <v>162</v>
      </c>
      <c r="AE977" s="149" t="s">
        <v>271</v>
      </c>
      <c r="AF977" s="149"/>
      <c r="AG977" s="149" t="s">
        <v>1098</v>
      </c>
      <c r="AH977" s="149" t="s">
        <v>273</v>
      </c>
      <c r="AI977" s="158">
        <v>49</v>
      </c>
      <c r="AJ977" s="149"/>
      <c r="AK977" s="159" t="s">
        <v>274</v>
      </c>
      <c r="AL977" s="159" t="s">
        <v>274</v>
      </c>
      <c r="AM977" s="149" t="s">
        <v>274</v>
      </c>
      <c r="AN977" s="160">
        <v>0</v>
      </c>
      <c r="AO977" s="149"/>
      <c r="AP977" s="149" t="s">
        <v>274</v>
      </c>
      <c r="AQ977" s="149" t="s">
        <v>275</v>
      </c>
      <c r="AR977" s="158">
        <v>1</v>
      </c>
      <c r="AS977" s="149" t="s">
        <v>275</v>
      </c>
      <c r="AT977" s="149" t="s">
        <v>276</v>
      </c>
      <c r="AU977" s="161">
        <v>1</v>
      </c>
      <c r="AV977" s="159">
        <v>131730.76</v>
      </c>
      <c r="AW977" s="159">
        <v>0</v>
      </c>
      <c r="AX977" s="149" t="s">
        <v>274</v>
      </c>
      <c r="AY977" s="162">
        <v>0</v>
      </c>
      <c r="AZ977" s="162" t="s">
        <v>274</v>
      </c>
      <c r="BA977" s="162">
        <v>0</v>
      </c>
      <c r="BB977" s="159">
        <v>94846.32</v>
      </c>
      <c r="BC977" s="162" t="s">
        <v>274</v>
      </c>
      <c r="BD977" s="159">
        <v>36884.44</v>
      </c>
      <c r="BE977" s="159">
        <v>36884.44</v>
      </c>
      <c r="BF977" s="162">
        <v>0</v>
      </c>
      <c r="BG977" s="159">
        <v>131730.76</v>
      </c>
    </row>
    <row r="978" ht="28.05" customHeight="1" spans="1:59">
      <c r="A978" s="149"/>
      <c r="B978" s="149"/>
      <c r="C978" s="149"/>
      <c r="D978" s="149" t="s">
        <v>3726</v>
      </c>
      <c r="E978" s="340" t="s">
        <v>4902</v>
      </c>
      <c r="F978" s="149" t="s">
        <v>3726</v>
      </c>
      <c r="G978" s="149" t="s">
        <v>4903</v>
      </c>
      <c r="H978" s="149" t="s">
        <v>158</v>
      </c>
      <c r="I978" s="149" t="s">
        <v>159</v>
      </c>
      <c r="J978" s="149" t="s">
        <v>4904</v>
      </c>
      <c r="K978" s="149"/>
      <c r="L978" s="149" t="s">
        <v>262</v>
      </c>
      <c r="M978" s="149"/>
      <c r="N978" s="149" t="s">
        <v>263</v>
      </c>
      <c r="O978" s="149" t="s">
        <v>214</v>
      </c>
      <c r="P978" s="149" t="s">
        <v>53</v>
      </c>
      <c r="Q978" s="149"/>
      <c r="R978" s="149" t="s">
        <v>160</v>
      </c>
      <c r="S978" s="149" t="s">
        <v>289</v>
      </c>
      <c r="T978" s="149" t="s">
        <v>162</v>
      </c>
      <c r="U978" s="149" t="s">
        <v>267</v>
      </c>
      <c r="V978" s="149"/>
      <c r="W978" s="149"/>
      <c r="X978" s="149" t="s">
        <v>336</v>
      </c>
      <c r="Y978" s="149"/>
      <c r="Z978" s="149"/>
      <c r="AA978" s="149"/>
      <c r="AB978" s="149" t="s">
        <v>269</v>
      </c>
      <c r="AC978" s="149" t="s">
        <v>318</v>
      </c>
      <c r="AD978" s="149" t="s">
        <v>162</v>
      </c>
      <c r="AE978" s="149" t="s">
        <v>271</v>
      </c>
      <c r="AF978" s="149"/>
      <c r="AG978" s="149" t="s">
        <v>1098</v>
      </c>
      <c r="AH978" s="149" t="s">
        <v>273</v>
      </c>
      <c r="AI978" s="158">
        <v>49</v>
      </c>
      <c r="AJ978" s="149"/>
      <c r="AK978" s="159" t="s">
        <v>274</v>
      </c>
      <c r="AL978" s="159" t="s">
        <v>274</v>
      </c>
      <c r="AM978" s="149" t="s">
        <v>274</v>
      </c>
      <c r="AN978" s="160">
        <v>0</v>
      </c>
      <c r="AO978" s="149"/>
      <c r="AP978" s="149" t="s">
        <v>274</v>
      </c>
      <c r="AQ978" s="149" t="s">
        <v>275</v>
      </c>
      <c r="AR978" s="158">
        <v>1</v>
      </c>
      <c r="AS978" s="149" t="s">
        <v>275</v>
      </c>
      <c r="AT978" s="149" t="s">
        <v>276</v>
      </c>
      <c r="AU978" s="161">
        <v>1</v>
      </c>
      <c r="AV978" s="159">
        <v>3564.11</v>
      </c>
      <c r="AW978" s="159">
        <v>0</v>
      </c>
      <c r="AX978" s="149" t="s">
        <v>274</v>
      </c>
      <c r="AY978" s="162">
        <v>0</v>
      </c>
      <c r="AZ978" s="162" t="s">
        <v>274</v>
      </c>
      <c r="BA978" s="162">
        <v>0</v>
      </c>
      <c r="BB978" s="159">
        <v>2566.08</v>
      </c>
      <c r="BC978" s="162" t="s">
        <v>274</v>
      </c>
      <c r="BD978" s="159">
        <v>998.03</v>
      </c>
      <c r="BE978" s="159">
        <v>998.03</v>
      </c>
      <c r="BF978" s="162">
        <v>0</v>
      </c>
      <c r="BG978" s="159">
        <v>3564.11</v>
      </c>
    </row>
    <row r="979" ht="28.05" customHeight="1" spans="1:59">
      <c r="A979" s="149"/>
      <c r="B979" s="149"/>
      <c r="C979" s="149"/>
      <c r="D979" s="149" t="s">
        <v>3726</v>
      </c>
      <c r="E979" s="340" t="s">
        <v>4905</v>
      </c>
      <c r="F979" s="149" t="s">
        <v>3726</v>
      </c>
      <c r="G979" s="149" t="s">
        <v>4906</v>
      </c>
      <c r="H979" s="149" t="s">
        <v>182</v>
      </c>
      <c r="I979" s="149" t="s">
        <v>4907</v>
      </c>
      <c r="J979" s="149" t="s">
        <v>4908</v>
      </c>
      <c r="K979" s="149"/>
      <c r="L979" s="149" t="s">
        <v>262</v>
      </c>
      <c r="M979" s="149"/>
      <c r="N979" s="149" t="s">
        <v>263</v>
      </c>
      <c r="O979" s="149" t="s">
        <v>214</v>
      </c>
      <c r="P979" s="149" t="s">
        <v>53</v>
      </c>
      <c r="Q979" s="149"/>
      <c r="R979" s="149" t="s">
        <v>3807</v>
      </c>
      <c r="S979" s="149" t="s">
        <v>4703</v>
      </c>
      <c r="T979" s="149" t="s">
        <v>4872</v>
      </c>
      <c r="U979" s="149" t="s">
        <v>267</v>
      </c>
      <c r="V979" s="149"/>
      <c r="W979" s="149"/>
      <c r="X979" s="149" t="s">
        <v>336</v>
      </c>
      <c r="Y979" s="149"/>
      <c r="Z979" s="149"/>
      <c r="AA979" s="149"/>
      <c r="AB979" s="149" t="s">
        <v>269</v>
      </c>
      <c r="AC979" s="149" t="s">
        <v>270</v>
      </c>
      <c r="AD979" s="149" t="s">
        <v>4872</v>
      </c>
      <c r="AE979" s="149" t="s">
        <v>271</v>
      </c>
      <c r="AF979" s="149"/>
      <c r="AG979" s="149" t="s">
        <v>1098</v>
      </c>
      <c r="AH979" s="149" t="s">
        <v>273</v>
      </c>
      <c r="AI979" s="158">
        <v>52</v>
      </c>
      <c r="AJ979" s="149"/>
      <c r="AK979" s="159" t="s">
        <v>274</v>
      </c>
      <c r="AL979" s="159" t="s">
        <v>274</v>
      </c>
      <c r="AM979" s="149" t="s">
        <v>274</v>
      </c>
      <c r="AN979" s="160">
        <v>4</v>
      </c>
      <c r="AO979" s="149"/>
      <c r="AP979" s="149" t="s">
        <v>274</v>
      </c>
      <c r="AQ979" s="149" t="s">
        <v>275</v>
      </c>
      <c r="AR979" s="158">
        <v>1</v>
      </c>
      <c r="AS979" s="149" t="s">
        <v>275</v>
      </c>
      <c r="AT979" s="149" t="s">
        <v>276</v>
      </c>
      <c r="AU979" s="161">
        <v>1</v>
      </c>
      <c r="AV979" s="159">
        <v>25398.23</v>
      </c>
      <c r="AW979" s="159">
        <v>1015.93</v>
      </c>
      <c r="AX979" s="149" t="s">
        <v>274</v>
      </c>
      <c r="AY979" s="159">
        <v>253.98</v>
      </c>
      <c r="AZ979" s="159">
        <v>253.98</v>
      </c>
      <c r="BA979" s="159">
        <v>1015.92</v>
      </c>
      <c r="BB979" s="159">
        <v>13206.96</v>
      </c>
      <c r="BC979" s="162" t="s">
        <v>274</v>
      </c>
      <c r="BD979" s="162">
        <v>0</v>
      </c>
      <c r="BE979" s="159">
        <v>12191.27</v>
      </c>
      <c r="BF979" s="159">
        <v>12191.27</v>
      </c>
      <c r="BG979" s="159">
        <v>25398.23</v>
      </c>
    </row>
    <row r="980" ht="28.05" customHeight="1" spans="1:59">
      <c r="A980" s="149"/>
      <c r="B980" s="149"/>
      <c r="C980" s="149"/>
      <c r="D980" s="149" t="s">
        <v>3726</v>
      </c>
      <c r="E980" s="340" t="s">
        <v>4909</v>
      </c>
      <c r="F980" s="149" t="s">
        <v>3726</v>
      </c>
      <c r="G980" s="149" t="s">
        <v>4910</v>
      </c>
      <c r="H980" s="149" t="s">
        <v>4531</v>
      </c>
      <c r="I980" s="149" t="s">
        <v>4891</v>
      </c>
      <c r="J980" s="149" t="s">
        <v>4911</v>
      </c>
      <c r="K980" s="149"/>
      <c r="L980" s="149" t="s">
        <v>262</v>
      </c>
      <c r="M980" s="149"/>
      <c r="N980" s="149" t="s">
        <v>263</v>
      </c>
      <c r="O980" s="149" t="s">
        <v>214</v>
      </c>
      <c r="P980" s="149" t="s">
        <v>53</v>
      </c>
      <c r="Q980" s="149"/>
      <c r="R980" s="149" t="s">
        <v>4826</v>
      </c>
      <c r="S980" s="149" t="s">
        <v>4534</v>
      </c>
      <c r="T980" s="149" t="s">
        <v>4893</v>
      </c>
      <c r="U980" s="149" t="s">
        <v>267</v>
      </c>
      <c r="V980" s="149"/>
      <c r="W980" s="149"/>
      <c r="X980" s="149" t="s">
        <v>268</v>
      </c>
      <c r="Y980" s="149"/>
      <c r="Z980" s="149"/>
      <c r="AA980" s="149"/>
      <c r="AB980" s="149" t="s">
        <v>269</v>
      </c>
      <c r="AC980" s="149" t="s">
        <v>318</v>
      </c>
      <c r="AD980" s="149" t="s">
        <v>4893</v>
      </c>
      <c r="AE980" s="149" t="s">
        <v>271</v>
      </c>
      <c r="AF980" s="149"/>
      <c r="AG980" s="149" t="s">
        <v>1098</v>
      </c>
      <c r="AH980" s="149" t="s">
        <v>273</v>
      </c>
      <c r="AI980" s="158">
        <v>96</v>
      </c>
      <c r="AJ980" s="149"/>
      <c r="AK980" s="159" t="s">
        <v>274</v>
      </c>
      <c r="AL980" s="159" t="s">
        <v>274</v>
      </c>
      <c r="AM980" s="149" t="s">
        <v>274</v>
      </c>
      <c r="AN980" s="160">
        <v>4</v>
      </c>
      <c r="AO980" s="149"/>
      <c r="AP980" s="149" t="s">
        <v>274</v>
      </c>
      <c r="AQ980" s="149" t="s">
        <v>275</v>
      </c>
      <c r="AR980" s="158">
        <v>1</v>
      </c>
      <c r="AS980" s="149" t="s">
        <v>275</v>
      </c>
      <c r="AT980" s="149" t="s">
        <v>276</v>
      </c>
      <c r="AU980" s="161">
        <v>1</v>
      </c>
      <c r="AV980" s="159">
        <v>28205.13</v>
      </c>
      <c r="AW980" s="159">
        <v>1128.21</v>
      </c>
      <c r="AX980" s="149" t="s">
        <v>274</v>
      </c>
      <c r="AY980" s="162">
        <v>0</v>
      </c>
      <c r="AZ980" s="162" t="s">
        <v>274</v>
      </c>
      <c r="BA980" s="162">
        <v>0</v>
      </c>
      <c r="BB980" s="159">
        <v>27076.92</v>
      </c>
      <c r="BC980" s="162" t="s">
        <v>274</v>
      </c>
      <c r="BD980" s="162">
        <v>0</v>
      </c>
      <c r="BE980" s="159">
        <v>1128.21</v>
      </c>
      <c r="BF980" s="159">
        <v>1128.21</v>
      </c>
      <c r="BG980" s="159">
        <v>28205.13</v>
      </c>
    </row>
    <row r="981" ht="28.05" customHeight="1" spans="1:59">
      <c r="A981" s="149"/>
      <c r="B981" s="149"/>
      <c r="C981" s="149"/>
      <c r="D981" s="149" t="s">
        <v>3726</v>
      </c>
      <c r="E981" s="340" t="s">
        <v>4912</v>
      </c>
      <c r="F981" s="149" t="s">
        <v>3726</v>
      </c>
      <c r="G981" s="149" t="s">
        <v>4913</v>
      </c>
      <c r="H981" s="149" t="s">
        <v>4531</v>
      </c>
      <c r="I981" s="149" t="s">
        <v>4891</v>
      </c>
      <c r="J981" s="149" t="s">
        <v>4914</v>
      </c>
      <c r="K981" s="149"/>
      <c r="L981" s="149" t="s">
        <v>262</v>
      </c>
      <c r="M981" s="149"/>
      <c r="N981" s="149" t="s">
        <v>263</v>
      </c>
      <c r="O981" s="149" t="s">
        <v>214</v>
      </c>
      <c r="P981" s="149" t="s">
        <v>53</v>
      </c>
      <c r="Q981" s="149"/>
      <c r="R981" s="149" t="s">
        <v>4826</v>
      </c>
      <c r="S981" s="149" t="s">
        <v>4534</v>
      </c>
      <c r="T981" s="149" t="s">
        <v>4893</v>
      </c>
      <c r="U981" s="149" t="s">
        <v>267</v>
      </c>
      <c r="V981" s="149"/>
      <c r="W981" s="149"/>
      <c r="X981" s="149" t="s">
        <v>268</v>
      </c>
      <c r="Y981" s="149"/>
      <c r="Z981" s="149"/>
      <c r="AA981" s="149"/>
      <c r="AB981" s="149" t="s">
        <v>269</v>
      </c>
      <c r="AC981" s="149" t="s">
        <v>318</v>
      </c>
      <c r="AD981" s="149" t="s">
        <v>4893</v>
      </c>
      <c r="AE981" s="149" t="s">
        <v>271</v>
      </c>
      <c r="AF981" s="149"/>
      <c r="AG981" s="149" t="s">
        <v>1098</v>
      </c>
      <c r="AH981" s="149" t="s">
        <v>273</v>
      </c>
      <c r="AI981" s="158">
        <v>96</v>
      </c>
      <c r="AJ981" s="149"/>
      <c r="AK981" s="159" t="s">
        <v>274</v>
      </c>
      <c r="AL981" s="159" t="s">
        <v>274</v>
      </c>
      <c r="AM981" s="149" t="s">
        <v>274</v>
      </c>
      <c r="AN981" s="160">
        <v>4</v>
      </c>
      <c r="AO981" s="149"/>
      <c r="AP981" s="149" t="s">
        <v>274</v>
      </c>
      <c r="AQ981" s="149" t="s">
        <v>275</v>
      </c>
      <c r="AR981" s="158">
        <v>1</v>
      </c>
      <c r="AS981" s="149" t="s">
        <v>275</v>
      </c>
      <c r="AT981" s="149" t="s">
        <v>276</v>
      </c>
      <c r="AU981" s="161">
        <v>1</v>
      </c>
      <c r="AV981" s="159">
        <v>28205.13</v>
      </c>
      <c r="AW981" s="159">
        <v>1128.21</v>
      </c>
      <c r="AX981" s="149" t="s">
        <v>274</v>
      </c>
      <c r="AY981" s="162">
        <v>0</v>
      </c>
      <c r="AZ981" s="162" t="s">
        <v>274</v>
      </c>
      <c r="BA981" s="162">
        <v>0</v>
      </c>
      <c r="BB981" s="159">
        <v>27076.92</v>
      </c>
      <c r="BC981" s="162" t="s">
        <v>274</v>
      </c>
      <c r="BD981" s="162">
        <v>0</v>
      </c>
      <c r="BE981" s="159">
        <v>1128.21</v>
      </c>
      <c r="BF981" s="159">
        <v>1128.21</v>
      </c>
      <c r="BG981" s="159">
        <v>28205.13</v>
      </c>
    </row>
    <row r="982" ht="28.05" customHeight="1" spans="1:59">
      <c r="A982" s="149"/>
      <c r="B982" s="149"/>
      <c r="C982" s="149"/>
      <c r="D982" s="149" t="s">
        <v>3726</v>
      </c>
      <c r="E982" s="340" t="s">
        <v>156</v>
      </c>
      <c r="F982" s="149" t="s">
        <v>3726</v>
      </c>
      <c r="G982" s="149" t="s">
        <v>157</v>
      </c>
      <c r="H982" s="149" t="s">
        <v>158</v>
      </c>
      <c r="I982" s="149" t="s">
        <v>159</v>
      </c>
      <c r="J982" s="149" t="s">
        <v>4915</v>
      </c>
      <c r="K982" s="149"/>
      <c r="L982" s="149" t="s">
        <v>262</v>
      </c>
      <c r="M982" s="149"/>
      <c r="N982" s="149" t="s">
        <v>263</v>
      </c>
      <c r="O982" s="149" t="s">
        <v>214</v>
      </c>
      <c r="P982" s="149" t="s">
        <v>53</v>
      </c>
      <c r="Q982" s="149"/>
      <c r="R982" s="149" t="s">
        <v>160</v>
      </c>
      <c r="S982" s="149" t="s">
        <v>289</v>
      </c>
      <c r="T982" s="149" t="s">
        <v>162</v>
      </c>
      <c r="U982" s="149" t="s">
        <v>267</v>
      </c>
      <c r="V982" s="149"/>
      <c r="W982" s="149"/>
      <c r="X982" s="149" t="s">
        <v>336</v>
      </c>
      <c r="Y982" s="149"/>
      <c r="Z982" s="149"/>
      <c r="AA982" s="149"/>
      <c r="AB982" s="149" t="s">
        <v>269</v>
      </c>
      <c r="AC982" s="149" t="s">
        <v>318</v>
      </c>
      <c r="AD982" s="149" t="s">
        <v>162</v>
      </c>
      <c r="AE982" s="149" t="s">
        <v>271</v>
      </c>
      <c r="AF982" s="149"/>
      <c r="AG982" s="149" t="s">
        <v>1098</v>
      </c>
      <c r="AH982" s="149" t="s">
        <v>273</v>
      </c>
      <c r="AI982" s="158">
        <v>49</v>
      </c>
      <c r="AJ982" s="149"/>
      <c r="AK982" s="159" t="s">
        <v>274</v>
      </c>
      <c r="AL982" s="159" t="s">
        <v>274</v>
      </c>
      <c r="AM982" s="149" t="s">
        <v>274</v>
      </c>
      <c r="AN982" s="160">
        <v>0</v>
      </c>
      <c r="AO982" s="149"/>
      <c r="AP982" s="149" t="s">
        <v>274</v>
      </c>
      <c r="AQ982" s="149" t="s">
        <v>275</v>
      </c>
      <c r="AR982" s="158">
        <v>1</v>
      </c>
      <c r="AS982" s="149" t="s">
        <v>275</v>
      </c>
      <c r="AT982" s="149" t="s">
        <v>276</v>
      </c>
      <c r="AU982" s="161">
        <v>1</v>
      </c>
      <c r="AV982" s="159">
        <v>3564.1</v>
      </c>
      <c r="AW982" s="159">
        <v>0</v>
      </c>
      <c r="AX982" s="149" t="s">
        <v>274</v>
      </c>
      <c r="AY982" s="162">
        <v>0</v>
      </c>
      <c r="AZ982" s="162" t="s">
        <v>274</v>
      </c>
      <c r="BA982" s="162">
        <v>0</v>
      </c>
      <c r="BB982" s="159">
        <v>2566.08</v>
      </c>
      <c r="BC982" s="162" t="s">
        <v>274</v>
      </c>
      <c r="BD982" s="159">
        <v>998.02</v>
      </c>
      <c r="BE982" s="159">
        <v>998.02</v>
      </c>
      <c r="BF982" s="162">
        <v>0</v>
      </c>
      <c r="BG982" s="159">
        <v>3564.1</v>
      </c>
    </row>
    <row r="983" ht="28.05" customHeight="1" spans="1:59">
      <c r="A983" s="149"/>
      <c r="B983" s="149"/>
      <c r="C983" s="149"/>
      <c r="D983" s="149" t="s">
        <v>3726</v>
      </c>
      <c r="E983" s="340" t="s">
        <v>4916</v>
      </c>
      <c r="F983" s="149" t="s">
        <v>3726</v>
      </c>
      <c r="G983" s="149" t="s">
        <v>4917</v>
      </c>
      <c r="H983" s="149" t="s">
        <v>4918</v>
      </c>
      <c r="I983" s="149" t="s">
        <v>4919</v>
      </c>
      <c r="J983" s="149" t="s">
        <v>4920</v>
      </c>
      <c r="K983" s="149"/>
      <c r="L983" s="149" t="s">
        <v>262</v>
      </c>
      <c r="M983" s="149"/>
      <c r="N983" s="149" t="s">
        <v>263</v>
      </c>
      <c r="O983" s="149" t="s">
        <v>214</v>
      </c>
      <c r="P983" s="149" t="s">
        <v>53</v>
      </c>
      <c r="Q983" s="149"/>
      <c r="R983" s="149" t="s">
        <v>4921</v>
      </c>
      <c r="S983" s="149" t="s">
        <v>4922</v>
      </c>
      <c r="T983" s="149" t="s">
        <v>4872</v>
      </c>
      <c r="U983" s="149" t="s">
        <v>267</v>
      </c>
      <c r="V983" s="149"/>
      <c r="W983" s="149"/>
      <c r="X983" s="149" t="s">
        <v>268</v>
      </c>
      <c r="Y983" s="149"/>
      <c r="Z983" s="149"/>
      <c r="AA983" s="149"/>
      <c r="AB983" s="149" t="s">
        <v>269</v>
      </c>
      <c r="AC983" s="149" t="s">
        <v>270</v>
      </c>
      <c r="AD983" s="149" t="s">
        <v>4872</v>
      </c>
      <c r="AE983" s="149" t="s">
        <v>271</v>
      </c>
      <c r="AF983" s="149"/>
      <c r="AG983" s="149" t="s">
        <v>1098</v>
      </c>
      <c r="AH983" s="149" t="s">
        <v>273</v>
      </c>
      <c r="AI983" s="158">
        <v>52</v>
      </c>
      <c r="AJ983" s="149"/>
      <c r="AK983" s="159" t="s">
        <v>274</v>
      </c>
      <c r="AL983" s="159" t="s">
        <v>274</v>
      </c>
      <c r="AM983" s="149" t="s">
        <v>274</v>
      </c>
      <c r="AN983" s="160">
        <v>4</v>
      </c>
      <c r="AO983" s="149"/>
      <c r="AP983" s="149" t="s">
        <v>274</v>
      </c>
      <c r="AQ983" s="149" t="s">
        <v>275</v>
      </c>
      <c r="AR983" s="158">
        <v>1</v>
      </c>
      <c r="AS983" s="149" t="s">
        <v>275</v>
      </c>
      <c r="AT983" s="149" t="s">
        <v>276</v>
      </c>
      <c r="AU983" s="161">
        <v>1</v>
      </c>
      <c r="AV983" s="159">
        <v>429203.56</v>
      </c>
      <c r="AW983" s="159">
        <v>17168.14</v>
      </c>
      <c r="AX983" s="149" t="s">
        <v>274</v>
      </c>
      <c r="AY983" s="159">
        <v>4292.03</v>
      </c>
      <c r="AZ983" s="159">
        <v>4292.03</v>
      </c>
      <c r="BA983" s="159">
        <v>17168.12</v>
      </c>
      <c r="BB983" s="159">
        <v>223186.04</v>
      </c>
      <c r="BC983" s="162" t="s">
        <v>274</v>
      </c>
      <c r="BD983" s="162">
        <v>0</v>
      </c>
      <c r="BE983" s="159">
        <v>206017.52</v>
      </c>
      <c r="BF983" s="159">
        <v>206017.52</v>
      </c>
      <c r="BG983" s="159">
        <v>429203.56</v>
      </c>
    </row>
    <row r="984" ht="28.05" customHeight="1" spans="1:59">
      <c r="A984" s="149"/>
      <c r="B984" s="149"/>
      <c r="C984" s="149"/>
      <c r="D984" s="149" t="s">
        <v>3726</v>
      </c>
      <c r="E984" s="340" t="s">
        <v>4923</v>
      </c>
      <c r="F984" s="149" t="s">
        <v>3726</v>
      </c>
      <c r="G984" s="149" t="s">
        <v>4924</v>
      </c>
      <c r="H984" s="149" t="s">
        <v>4925</v>
      </c>
      <c r="I984" s="149"/>
      <c r="J984" s="149" t="s">
        <v>4926</v>
      </c>
      <c r="K984" s="149"/>
      <c r="L984" s="149" t="s">
        <v>262</v>
      </c>
      <c r="M984" s="149"/>
      <c r="N984" s="149" t="s">
        <v>263</v>
      </c>
      <c r="O984" s="149" t="s">
        <v>214</v>
      </c>
      <c r="P984" s="149" t="s">
        <v>53</v>
      </c>
      <c r="Q984" s="149"/>
      <c r="R984" s="149" t="s">
        <v>4927</v>
      </c>
      <c r="S984" s="149" t="s">
        <v>4928</v>
      </c>
      <c r="T984" s="149" t="s">
        <v>4929</v>
      </c>
      <c r="U984" s="149" t="s">
        <v>267</v>
      </c>
      <c r="V984" s="149"/>
      <c r="W984" s="149"/>
      <c r="X984" s="149" t="s">
        <v>268</v>
      </c>
      <c r="Y984" s="149"/>
      <c r="Z984" s="149"/>
      <c r="AA984" s="149"/>
      <c r="AB984" s="149" t="s">
        <v>269</v>
      </c>
      <c r="AC984" s="149" t="s">
        <v>270</v>
      </c>
      <c r="AD984" s="149" t="s">
        <v>4929</v>
      </c>
      <c r="AE984" s="149" t="s">
        <v>271</v>
      </c>
      <c r="AF984" s="149"/>
      <c r="AG984" s="149" t="s">
        <v>1098</v>
      </c>
      <c r="AH984" s="149" t="s">
        <v>273</v>
      </c>
      <c r="AI984" s="158">
        <v>86</v>
      </c>
      <c r="AJ984" s="149"/>
      <c r="AK984" s="159" t="s">
        <v>274</v>
      </c>
      <c r="AL984" s="159" t="s">
        <v>274</v>
      </c>
      <c r="AM984" s="149" t="s">
        <v>274</v>
      </c>
      <c r="AN984" s="160">
        <v>4</v>
      </c>
      <c r="AO984" s="149"/>
      <c r="AP984" s="149" t="s">
        <v>274</v>
      </c>
      <c r="AQ984" s="149" t="s">
        <v>275</v>
      </c>
      <c r="AR984" s="158">
        <v>1</v>
      </c>
      <c r="AS984" s="149" t="s">
        <v>275</v>
      </c>
      <c r="AT984" s="149" t="s">
        <v>276</v>
      </c>
      <c r="AU984" s="161">
        <v>1</v>
      </c>
      <c r="AV984" s="159">
        <v>81896.55</v>
      </c>
      <c r="AW984" s="159">
        <v>3275.86</v>
      </c>
      <c r="AX984" s="149" t="s">
        <v>274</v>
      </c>
      <c r="AY984" s="159">
        <v>877.44</v>
      </c>
      <c r="AZ984" s="159">
        <v>877.44</v>
      </c>
      <c r="BA984" s="159">
        <v>3509.76</v>
      </c>
      <c r="BB984" s="159">
        <v>69846.33</v>
      </c>
      <c r="BC984" s="162" t="s">
        <v>274</v>
      </c>
      <c r="BD984" s="162">
        <v>0</v>
      </c>
      <c r="BE984" s="159">
        <v>12050.22</v>
      </c>
      <c r="BF984" s="159">
        <v>12050.22</v>
      </c>
      <c r="BG984" s="159">
        <v>81896.55</v>
      </c>
    </row>
    <row r="985" ht="28.05" customHeight="1" spans="1:59">
      <c r="A985" s="149"/>
      <c r="B985" s="149"/>
      <c r="C985" s="149"/>
      <c r="D985" s="149" t="s">
        <v>3726</v>
      </c>
      <c r="E985" s="340" t="s">
        <v>4930</v>
      </c>
      <c r="F985" s="149" t="s">
        <v>3726</v>
      </c>
      <c r="G985" s="149" t="s">
        <v>4931</v>
      </c>
      <c r="H985" s="149" t="s">
        <v>4932</v>
      </c>
      <c r="I985" s="149"/>
      <c r="J985" s="149" t="s">
        <v>4933</v>
      </c>
      <c r="K985" s="149"/>
      <c r="L985" s="149" t="s">
        <v>262</v>
      </c>
      <c r="M985" s="149"/>
      <c r="N985" s="149" t="s">
        <v>263</v>
      </c>
      <c r="O985" s="149" t="s">
        <v>214</v>
      </c>
      <c r="P985" s="149" t="s">
        <v>53</v>
      </c>
      <c r="Q985" s="149"/>
      <c r="R985" s="149" t="s">
        <v>3903</v>
      </c>
      <c r="S985" s="149" t="s">
        <v>316</v>
      </c>
      <c r="T985" s="149" t="s">
        <v>1716</v>
      </c>
      <c r="U985" s="149" t="s">
        <v>267</v>
      </c>
      <c r="V985" s="149"/>
      <c r="W985" s="149"/>
      <c r="X985" s="149" t="s">
        <v>336</v>
      </c>
      <c r="Y985" s="149"/>
      <c r="Z985" s="149"/>
      <c r="AA985" s="149"/>
      <c r="AB985" s="149" t="s">
        <v>269</v>
      </c>
      <c r="AC985" s="149" t="s">
        <v>270</v>
      </c>
      <c r="AD985" s="149" t="s">
        <v>1716</v>
      </c>
      <c r="AE985" s="149" t="s">
        <v>271</v>
      </c>
      <c r="AF985" s="149"/>
      <c r="AG985" s="149" t="s">
        <v>1098</v>
      </c>
      <c r="AH985" s="149" t="s">
        <v>273</v>
      </c>
      <c r="AI985" s="158">
        <v>86</v>
      </c>
      <c r="AJ985" s="149"/>
      <c r="AK985" s="159" t="s">
        <v>274</v>
      </c>
      <c r="AL985" s="159" t="s">
        <v>274</v>
      </c>
      <c r="AM985" s="149" t="s">
        <v>274</v>
      </c>
      <c r="AN985" s="160">
        <v>4</v>
      </c>
      <c r="AO985" s="149"/>
      <c r="AP985" s="149" t="s">
        <v>274</v>
      </c>
      <c r="AQ985" s="149" t="s">
        <v>275</v>
      </c>
      <c r="AR985" s="158">
        <v>1</v>
      </c>
      <c r="AS985" s="149" t="s">
        <v>275</v>
      </c>
      <c r="AT985" s="149" t="s">
        <v>276</v>
      </c>
      <c r="AU985" s="161">
        <v>1</v>
      </c>
      <c r="AV985" s="159">
        <v>495145.63</v>
      </c>
      <c r="AW985" s="159">
        <v>19805.83</v>
      </c>
      <c r="AX985" s="149" t="s">
        <v>274</v>
      </c>
      <c r="AY985" s="159">
        <v>5305.11</v>
      </c>
      <c r="AZ985" s="159">
        <v>5305.11</v>
      </c>
      <c r="BA985" s="159">
        <v>21220.44</v>
      </c>
      <c r="BB985" s="159">
        <v>422288.7</v>
      </c>
      <c r="BC985" s="162" t="s">
        <v>274</v>
      </c>
      <c r="BD985" s="162">
        <v>0</v>
      </c>
      <c r="BE985" s="159">
        <v>72856.93</v>
      </c>
      <c r="BF985" s="159">
        <v>72856.93</v>
      </c>
      <c r="BG985" s="159">
        <v>495145.63</v>
      </c>
    </row>
    <row r="986" ht="28.05" customHeight="1" spans="1:59">
      <c r="A986" s="149"/>
      <c r="B986" s="149"/>
      <c r="C986" s="149"/>
      <c r="D986" s="149" t="s">
        <v>3726</v>
      </c>
      <c r="E986" s="340" t="s">
        <v>4934</v>
      </c>
      <c r="F986" s="149" t="s">
        <v>3726</v>
      </c>
      <c r="G986" s="149" t="s">
        <v>4935</v>
      </c>
      <c r="H986" s="149" t="s">
        <v>4936</v>
      </c>
      <c r="I986" s="149"/>
      <c r="J986" s="149" t="s">
        <v>4937</v>
      </c>
      <c r="K986" s="149"/>
      <c r="L986" s="149" t="s">
        <v>262</v>
      </c>
      <c r="M986" s="149"/>
      <c r="N986" s="149" t="s">
        <v>263</v>
      </c>
      <c r="O986" s="149" t="s">
        <v>214</v>
      </c>
      <c r="P986" s="149" t="s">
        <v>53</v>
      </c>
      <c r="Q986" s="149"/>
      <c r="R986" s="149" t="s">
        <v>4628</v>
      </c>
      <c r="S986" s="149" t="s">
        <v>4928</v>
      </c>
      <c r="T986" s="149" t="s">
        <v>4929</v>
      </c>
      <c r="U986" s="149" t="s">
        <v>267</v>
      </c>
      <c r="V986" s="149"/>
      <c r="W986" s="149"/>
      <c r="X986" s="149" t="s">
        <v>268</v>
      </c>
      <c r="Y986" s="149"/>
      <c r="Z986" s="149"/>
      <c r="AA986" s="149"/>
      <c r="AB986" s="149" t="s">
        <v>269</v>
      </c>
      <c r="AC986" s="149" t="s">
        <v>270</v>
      </c>
      <c r="AD986" s="149" t="s">
        <v>4929</v>
      </c>
      <c r="AE986" s="149" t="s">
        <v>271</v>
      </c>
      <c r="AF986" s="149"/>
      <c r="AG986" s="149" t="s">
        <v>1098</v>
      </c>
      <c r="AH986" s="149" t="s">
        <v>273</v>
      </c>
      <c r="AI986" s="158">
        <v>86</v>
      </c>
      <c r="AJ986" s="149"/>
      <c r="AK986" s="159" t="s">
        <v>274</v>
      </c>
      <c r="AL986" s="159" t="s">
        <v>274</v>
      </c>
      <c r="AM986" s="149" t="s">
        <v>274</v>
      </c>
      <c r="AN986" s="160">
        <v>4</v>
      </c>
      <c r="AO986" s="149"/>
      <c r="AP986" s="149" t="s">
        <v>274</v>
      </c>
      <c r="AQ986" s="149" t="s">
        <v>275</v>
      </c>
      <c r="AR986" s="158">
        <v>1</v>
      </c>
      <c r="AS986" s="149" t="s">
        <v>275</v>
      </c>
      <c r="AT986" s="149" t="s">
        <v>276</v>
      </c>
      <c r="AU986" s="161">
        <v>1</v>
      </c>
      <c r="AV986" s="159">
        <v>25862.07</v>
      </c>
      <c r="AW986" s="159">
        <v>1034.48</v>
      </c>
      <c r="AX986" s="149" t="s">
        <v>274</v>
      </c>
      <c r="AY986" s="159">
        <v>277.1</v>
      </c>
      <c r="AZ986" s="159">
        <v>277.1</v>
      </c>
      <c r="BA986" s="159">
        <v>1108.4</v>
      </c>
      <c r="BB986" s="159">
        <v>22056.62</v>
      </c>
      <c r="BC986" s="162" t="s">
        <v>274</v>
      </c>
      <c r="BD986" s="162">
        <v>0</v>
      </c>
      <c r="BE986" s="159">
        <v>3805.45</v>
      </c>
      <c r="BF986" s="159">
        <v>3805.45</v>
      </c>
      <c r="BG986" s="159">
        <v>25862.07</v>
      </c>
    </row>
    <row r="987" ht="28.05" customHeight="1" spans="1:59">
      <c r="A987" s="149"/>
      <c r="B987" s="149"/>
      <c r="C987" s="149"/>
      <c r="D987" s="149" t="s">
        <v>3726</v>
      </c>
      <c r="E987" s="340" t="s">
        <v>4938</v>
      </c>
      <c r="F987" s="149" t="s">
        <v>3726</v>
      </c>
      <c r="G987" s="149" t="s">
        <v>4939</v>
      </c>
      <c r="H987" s="149" t="s">
        <v>4940</v>
      </c>
      <c r="I987" s="149"/>
      <c r="J987" s="149" t="s">
        <v>4941</v>
      </c>
      <c r="K987" s="149"/>
      <c r="L987" s="149" t="s">
        <v>262</v>
      </c>
      <c r="M987" s="149"/>
      <c r="N987" s="149" t="s">
        <v>263</v>
      </c>
      <c r="O987" s="149" t="s">
        <v>214</v>
      </c>
      <c r="P987" s="149" t="s">
        <v>53</v>
      </c>
      <c r="Q987" s="149"/>
      <c r="R987" s="149" t="s">
        <v>3914</v>
      </c>
      <c r="S987" s="149" t="s">
        <v>4928</v>
      </c>
      <c r="T987" s="149" t="s">
        <v>4929</v>
      </c>
      <c r="U987" s="149" t="s">
        <v>267</v>
      </c>
      <c r="V987" s="149"/>
      <c r="W987" s="149"/>
      <c r="X987" s="149" t="s">
        <v>268</v>
      </c>
      <c r="Y987" s="149"/>
      <c r="Z987" s="149"/>
      <c r="AA987" s="149"/>
      <c r="AB987" s="149" t="s">
        <v>269</v>
      </c>
      <c r="AC987" s="149" t="s">
        <v>270</v>
      </c>
      <c r="AD987" s="149" t="s">
        <v>4929</v>
      </c>
      <c r="AE987" s="149" t="s">
        <v>271</v>
      </c>
      <c r="AF987" s="149"/>
      <c r="AG987" s="149" t="s">
        <v>1098</v>
      </c>
      <c r="AH987" s="149" t="s">
        <v>273</v>
      </c>
      <c r="AI987" s="158">
        <v>86</v>
      </c>
      <c r="AJ987" s="149"/>
      <c r="AK987" s="159" t="s">
        <v>274</v>
      </c>
      <c r="AL987" s="159" t="s">
        <v>274</v>
      </c>
      <c r="AM987" s="149" t="s">
        <v>274</v>
      </c>
      <c r="AN987" s="160">
        <v>4</v>
      </c>
      <c r="AO987" s="149"/>
      <c r="AP987" s="149" t="s">
        <v>274</v>
      </c>
      <c r="AQ987" s="149" t="s">
        <v>275</v>
      </c>
      <c r="AR987" s="158">
        <v>1</v>
      </c>
      <c r="AS987" s="149" t="s">
        <v>275</v>
      </c>
      <c r="AT987" s="149" t="s">
        <v>276</v>
      </c>
      <c r="AU987" s="161">
        <v>1</v>
      </c>
      <c r="AV987" s="159">
        <v>107758.62</v>
      </c>
      <c r="AW987" s="159">
        <v>4310.34</v>
      </c>
      <c r="AX987" s="149" t="s">
        <v>274</v>
      </c>
      <c r="AY987" s="159">
        <v>1154.53</v>
      </c>
      <c r="AZ987" s="159">
        <v>1154.53</v>
      </c>
      <c r="BA987" s="159">
        <v>4618.14</v>
      </c>
      <c r="BB987" s="159">
        <v>91902.93</v>
      </c>
      <c r="BC987" s="162" t="s">
        <v>274</v>
      </c>
      <c r="BD987" s="162">
        <v>0</v>
      </c>
      <c r="BE987" s="159">
        <v>15855.69</v>
      </c>
      <c r="BF987" s="159">
        <v>15855.69</v>
      </c>
      <c r="BG987" s="159">
        <v>107758.62</v>
      </c>
    </row>
    <row r="988" ht="28.05" customHeight="1" spans="1:59">
      <c r="A988" s="149"/>
      <c r="B988" s="149"/>
      <c r="C988" s="149"/>
      <c r="D988" s="149" t="s">
        <v>3726</v>
      </c>
      <c r="E988" s="340" t="s">
        <v>4942</v>
      </c>
      <c r="F988" s="149" t="s">
        <v>3726</v>
      </c>
      <c r="G988" s="149" t="s">
        <v>4943</v>
      </c>
      <c r="H988" s="149" t="s">
        <v>4944</v>
      </c>
      <c r="I988" s="149" t="s">
        <v>4945</v>
      </c>
      <c r="J988" s="149" t="s">
        <v>4946</v>
      </c>
      <c r="K988" s="149"/>
      <c r="L988" s="149" t="s">
        <v>262</v>
      </c>
      <c r="M988" s="149"/>
      <c r="N988" s="149" t="s">
        <v>263</v>
      </c>
      <c r="O988" s="149" t="s">
        <v>214</v>
      </c>
      <c r="P988" s="149" t="s">
        <v>53</v>
      </c>
      <c r="Q988" s="149"/>
      <c r="R988" s="149" t="s">
        <v>160</v>
      </c>
      <c r="S988" s="149" t="s">
        <v>289</v>
      </c>
      <c r="T988" s="149" t="s">
        <v>4947</v>
      </c>
      <c r="U988" s="149" t="s">
        <v>267</v>
      </c>
      <c r="V988" s="149"/>
      <c r="W988" s="149"/>
      <c r="X988" s="149" t="s">
        <v>336</v>
      </c>
      <c r="Y988" s="149"/>
      <c r="Z988" s="149"/>
      <c r="AA988" s="149"/>
      <c r="AB988" s="149" t="s">
        <v>269</v>
      </c>
      <c r="AC988" s="149" t="s">
        <v>318</v>
      </c>
      <c r="AD988" s="149" t="s">
        <v>4947</v>
      </c>
      <c r="AE988" s="149" t="s">
        <v>271</v>
      </c>
      <c r="AF988" s="149"/>
      <c r="AG988" s="149" t="s">
        <v>1098</v>
      </c>
      <c r="AH988" s="149" t="s">
        <v>273</v>
      </c>
      <c r="AI988" s="158">
        <v>49</v>
      </c>
      <c r="AJ988" s="149"/>
      <c r="AK988" s="159" t="s">
        <v>274</v>
      </c>
      <c r="AL988" s="159" t="s">
        <v>274</v>
      </c>
      <c r="AM988" s="149" t="s">
        <v>274</v>
      </c>
      <c r="AN988" s="160">
        <v>0</v>
      </c>
      <c r="AO988" s="149"/>
      <c r="AP988" s="149" t="s">
        <v>274</v>
      </c>
      <c r="AQ988" s="149" t="s">
        <v>275</v>
      </c>
      <c r="AR988" s="158">
        <v>1</v>
      </c>
      <c r="AS988" s="149" t="s">
        <v>275</v>
      </c>
      <c r="AT988" s="149" t="s">
        <v>276</v>
      </c>
      <c r="AU988" s="161">
        <v>1</v>
      </c>
      <c r="AV988" s="159">
        <v>4694.02</v>
      </c>
      <c r="AW988" s="159">
        <v>0</v>
      </c>
      <c r="AX988" s="149" t="s">
        <v>274</v>
      </c>
      <c r="AY988" s="162">
        <v>0</v>
      </c>
      <c r="AZ988" s="162" t="s">
        <v>274</v>
      </c>
      <c r="BA988" s="162">
        <v>0</v>
      </c>
      <c r="BB988" s="159">
        <v>3238.86</v>
      </c>
      <c r="BC988" s="162" t="s">
        <v>274</v>
      </c>
      <c r="BD988" s="159">
        <v>1455.16</v>
      </c>
      <c r="BE988" s="159">
        <v>1455.16</v>
      </c>
      <c r="BF988" s="162">
        <v>0</v>
      </c>
      <c r="BG988" s="159">
        <v>4694.02</v>
      </c>
    </row>
    <row r="989" ht="28.05" customHeight="1" spans="1:59">
      <c r="A989" s="149"/>
      <c r="B989" s="149"/>
      <c r="C989" s="149"/>
      <c r="D989" s="149" t="s">
        <v>3726</v>
      </c>
      <c r="E989" s="340" t="s">
        <v>4948</v>
      </c>
      <c r="F989" s="149" t="s">
        <v>3726</v>
      </c>
      <c r="G989" s="149" t="s">
        <v>4949</v>
      </c>
      <c r="H989" s="149" t="s">
        <v>4950</v>
      </c>
      <c r="I989" s="149" t="s">
        <v>4951</v>
      </c>
      <c r="J989" s="149" t="s">
        <v>4952</v>
      </c>
      <c r="K989" s="149"/>
      <c r="L989" s="149" t="s">
        <v>262</v>
      </c>
      <c r="M989" s="149"/>
      <c r="N989" s="149" t="s">
        <v>263</v>
      </c>
      <c r="O989" s="149" t="s">
        <v>214</v>
      </c>
      <c r="P989" s="149" t="s">
        <v>53</v>
      </c>
      <c r="Q989" s="149"/>
      <c r="R989" s="149" t="s">
        <v>160</v>
      </c>
      <c r="S989" s="149" t="s">
        <v>289</v>
      </c>
      <c r="T989" s="149" t="s">
        <v>162</v>
      </c>
      <c r="U989" s="149" t="s">
        <v>267</v>
      </c>
      <c r="V989" s="149"/>
      <c r="W989" s="149"/>
      <c r="X989" s="149" t="s">
        <v>336</v>
      </c>
      <c r="Y989" s="149"/>
      <c r="Z989" s="149"/>
      <c r="AA989" s="149"/>
      <c r="AB989" s="149" t="s">
        <v>269</v>
      </c>
      <c r="AC989" s="149" t="s">
        <v>318</v>
      </c>
      <c r="AD989" s="149" t="s">
        <v>162</v>
      </c>
      <c r="AE989" s="149" t="s">
        <v>271</v>
      </c>
      <c r="AF989" s="149"/>
      <c r="AG989" s="149" t="s">
        <v>1098</v>
      </c>
      <c r="AH989" s="149" t="s">
        <v>273</v>
      </c>
      <c r="AI989" s="158">
        <v>49</v>
      </c>
      <c r="AJ989" s="149"/>
      <c r="AK989" s="159" t="s">
        <v>274</v>
      </c>
      <c r="AL989" s="159" t="s">
        <v>274</v>
      </c>
      <c r="AM989" s="149" t="s">
        <v>274</v>
      </c>
      <c r="AN989" s="160">
        <v>0</v>
      </c>
      <c r="AO989" s="149"/>
      <c r="AP989" s="149" t="s">
        <v>274</v>
      </c>
      <c r="AQ989" s="149" t="s">
        <v>275</v>
      </c>
      <c r="AR989" s="158">
        <v>1</v>
      </c>
      <c r="AS989" s="149" t="s">
        <v>275</v>
      </c>
      <c r="AT989" s="149" t="s">
        <v>276</v>
      </c>
      <c r="AU989" s="161">
        <v>1</v>
      </c>
      <c r="AV989" s="159">
        <v>6730.77</v>
      </c>
      <c r="AW989" s="159">
        <v>0</v>
      </c>
      <c r="AX989" s="149" t="s">
        <v>274</v>
      </c>
      <c r="AY989" s="162">
        <v>0</v>
      </c>
      <c r="AZ989" s="162" t="s">
        <v>274</v>
      </c>
      <c r="BA989" s="162">
        <v>0</v>
      </c>
      <c r="BB989" s="159">
        <v>4846.32</v>
      </c>
      <c r="BC989" s="162" t="s">
        <v>274</v>
      </c>
      <c r="BD989" s="159">
        <v>1884.45</v>
      </c>
      <c r="BE989" s="159">
        <v>1884.45</v>
      </c>
      <c r="BF989" s="162">
        <v>0</v>
      </c>
      <c r="BG989" s="159">
        <v>6730.77</v>
      </c>
    </row>
    <row r="990" ht="28.05" customHeight="1" spans="1:59">
      <c r="A990" s="149"/>
      <c r="B990" s="149"/>
      <c r="C990" s="149"/>
      <c r="D990" s="149" t="s">
        <v>3726</v>
      </c>
      <c r="E990" s="340" t="s">
        <v>4953</v>
      </c>
      <c r="F990" s="149" t="s">
        <v>3726</v>
      </c>
      <c r="G990" s="149" t="s">
        <v>4954</v>
      </c>
      <c r="H990" s="149" t="s">
        <v>4955</v>
      </c>
      <c r="I990" s="149" t="s">
        <v>4956</v>
      </c>
      <c r="J990" s="149" t="s">
        <v>4957</v>
      </c>
      <c r="K990" s="149"/>
      <c r="L990" s="149" t="s">
        <v>262</v>
      </c>
      <c r="M990" s="149"/>
      <c r="N990" s="149" t="s">
        <v>263</v>
      </c>
      <c r="O990" s="149" t="s">
        <v>214</v>
      </c>
      <c r="P990" s="149" t="s">
        <v>53</v>
      </c>
      <c r="Q990" s="149"/>
      <c r="R990" s="149" t="s">
        <v>160</v>
      </c>
      <c r="S990" s="149" t="s">
        <v>289</v>
      </c>
      <c r="T990" s="149" t="s">
        <v>162</v>
      </c>
      <c r="U990" s="149" t="s">
        <v>267</v>
      </c>
      <c r="V990" s="149"/>
      <c r="W990" s="149"/>
      <c r="X990" s="149" t="s">
        <v>336</v>
      </c>
      <c r="Y990" s="149"/>
      <c r="Z990" s="149"/>
      <c r="AA990" s="149"/>
      <c r="AB990" s="149" t="s">
        <v>269</v>
      </c>
      <c r="AC990" s="149" t="s">
        <v>318</v>
      </c>
      <c r="AD990" s="149" t="s">
        <v>162</v>
      </c>
      <c r="AE990" s="149" t="s">
        <v>271</v>
      </c>
      <c r="AF990" s="149"/>
      <c r="AG990" s="149" t="s">
        <v>1098</v>
      </c>
      <c r="AH990" s="149" t="s">
        <v>273</v>
      </c>
      <c r="AI990" s="158">
        <v>49</v>
      </c>
      <c r="AJ990" s="149"/>
      <c r="AK990" s="159" t="s">
        <v>274</v>
      </c>
      <c r="AL990" s="159" t="s">
        <v>274</v>
      </c>
      <c r="AM990" s="149" t="s">
        <v>274</v>
      </c>
      <c r="AN990" s="160">
        <v>0</v>
      </c>
      <c r="AO990" s="149"/>
      <c r="AP990" s="149" t="s">
        <v>274</v>
      </c>
      <c r="AQ990" s="149" t="s">
        <v>275</v>
      </c>
      <c r="AR990" s="158">
        <v>1</v>
      </c>
      <c r="AS990" s="149" t="s">
        <v>275</v>
      </c>
      <c r="AT990" s="149" t="s">
        <v>276</v>
      </c>
      <c r="AU990" s="161">
        <v>1</v>
      </c>
      <c r="AV990" s="159">
        <v>7692.31</v>
      </c>
      <c r="AW990" s="159">
        <v>0</v>
      </c>
      <c r="AX990" s="149" t="s">
        <v>274</v>
      </c>
      <c r="AY990" s="162">
        <v>0</v>
      </c>
      <c r="AZ990" s="162" t="s">
        <v>274</v>
      </c>
      <c r="BA990" s="162">
        <v>0</v>
      </c>
      <c r="BB990" s="159">
        <v>5538.24</v>
      </c>
      <c r="BC990" s="162" t="s">
        <v>274</v>
      </c>
      <c r="BD990" s="159">
        <v>2154.07</v>
      </c>
      <c r="BE990" s="159">
        <v>2154.07</v>
      </c>
      <c r="BF990" s="162">
        <v>0</v>
      </c>
      <c r="BG990" s="159">
        <v>7692.31</v>
      </c>
    </row>
    <row r="991" ht="28.05" customHeight="1" spans="1:59">
      <c r="A991" s="149"/>
      <c r="B991" s="149"/>
      <c r="C991" s="149"/>
      <c r="D991" s="149" t="s">
        <v>3726</v>
      </c>
      <c r="E991" s="340" t="s">
        <v>4958</v>
      </c>
      <c r="F991" s="149" t="s">
        <v>3726</v>
      </c>
      <c r="G991" s="149" t="s">
        <v>4959</v>
      </c>
      <c r="H991" s="149" t="s">
        <v>4960</v>
      </c>
      <c r="I991" s="149" t="s">
        <v>4961</v>
      </c>
      <c r="J991" s="149" t="s">
        <v>4962</v>
      </c>
      <c r="K991" s="149"/>
      <c r="L991" s="149" t="s">
        <v>262</v>
      </c>
      <c r="M991" s="149"/>
      <c r="N991" s="149" t="s">
        <v>263</v>
      </c>
      <c r="O991" s="149" t="s">
        <v>214</v>
      </c>
      <c r="P991" s="149" t="s">
        <v>53</v>
      </c>
      <c r="Q991" s="149"/>
      <c r="R991" s="149" t="s">
        <v>296</v>
      </c>
      <c r="S991" s="149" t="s">
        <v>289</v>
      </c>
      <c r="T991" s="149" t="s">
        <v>1779</v>
      </c>
      <c r="U991" s="149" t="s">
        <v>267</v>
      </c>
      <c r="V991" s="149"/>
      <c r="W991" s="149"/>
      <c r="X991" s="149" t="s">
        <v>268</v>
      </c>
      <c r="Y991" s="149"/>
      <c r="Z991" s="149"/>
      <c r="AA991" s="149"/>
      <c r="AB991" s="149" t="s">
        <v>269</v>
      </c>
      <c r="AC991" s="149" t="s">
        <v>318</v>
      </c>
      <c r="AD991" s="149" t="s">
        <v>1779</v>
      </c>
      <c r="AE991" s="149" t="s">
        <v>271</v>
      </c>
      <c r="AF991" s="149"/>
      <c r="AG991" s="149" t="s">
        <v>1098</v>
      </c>
      <c r="AH991" s="149" t="s">
        <v>273</v>
      </c>
      <c r="AI991" s="158">
        <v>75</v>
      </c>
      <c r="AJ991" s="149"/>
      <c r="AK991" s="159" t="s">
        <v>274</v>
      </c>
      <c r="AL991" s="159" t="s">
        <v>274</v>
      </c>
      <c r="AM991" s="149" t="s">
        <v>274</v>
      </c>
      <c r="AN991" s="160">
        <v>4</v>
      </c>
      <c r="AO991" s="149"/>
      <c r="AP991" s="149" t="s">
        <v>274</v>
      </c>
      <c r="AQ991" s="149" t="s">
        <v>275</v>
      </c>
      <c r="AR991" s="158">
        <v>1</v>
      </c>
      <c r="AS991" s="149" t="s">
        <v>275</v>
      </c>
      <c r="AT991" s="149" t="s">
        <v>276</v>
      </c>
      <c r="AU991" s="161">
        <v>1</v>
      </c>
      <c r="AV991" s="159">
        <v>68376.07</v>
      </c>
      <c r="AW991" s="159">
        <v>2735.04</v>
      </c>
      <c r="AX991" s="149" t="s">
        <v>274</v>
      </c>
      <c r="AY991" s="162">
        <v>0</v>
      </c>
      <c r="AZ991" s="162" t="s">
        <v>274</v>
      </c>
      <c r="BA991" s="162">
        <v>0</v>
      </c>
      <c r="BB991" s="159">
        <v>65641.03</v>
      </c>
      <c r="BC991" s="162" t="s">
        <v>274</v>
      </c>
      <c r="BD991" s="162">
        <v>0</v>
      </c>
      <c r="BE991" s="159">
        <v>2735.04</v>
      </c>
      <c r="BF991" s="159">
        <v>2735.04</v>
      </c>
      <c r="BG991" s="159">
        <v>68376.07</v>
      </c>
    </row>
    <row r="992" ht="28.05" customHeight="1" spans="1:59">
      <c r="A992" s="149"/>
      <c r="B992" s="149"/>
      <c r="C992" s="149"/>
      <c r="D992" s="149" t="s">
        <v>3726</v>
      </c>
      <c r="E992" s="340" t="s">
        <v>4963</v>
      </c>
      <c r="F992" s="149" t="s">
        <v>3726</v>
      </c>
      <c r="G992" s="149" t="s">
        <v>4964</v>
      </c>
      <c r="H992" s="149" t="s">
        <v>4965</v>
      </c>
      <c r="I992" s="149" t="s">
        <v>4966</v>
      </c>
      <c r="J992" s="149" t="s">
        <v>4967</v>
      </c>
      <c r="K992" s="149"/>
      <c r="L992" s="149" t="s">
        <v>262</v>
      </c>
      <c r="M992" s="149"/>
      <c r="N992" s="149" t="s">
        <v>263</v>
      </c>
      <c r="O992" s="149" t="s">
        <v>214</v>
      </c>
      <c r="P992" s="149" t="s">
        <v>53</v>
      </c>
      <c r="Q992" s="149"/>
      <c r="R992" s="149" t="s">
        <v>296</v>
      </c>
      <c r="S992" s="149" t="s">
        <v>289</v>
      </c>
      <c r="T992" s="149" t="s">
        <v>1779</v>
      </c>
      <c r="U992" s="149" t="s">
        <v>267</v>
      </c>
      <c r="V992" s="149"/>
      <c r="W992" s="149"/>
      <c r="X992" s="149" t="s">
        <v>336</v>
      </c>
      <c r="Y992" s="149"/>
      <c r="Z992" s="149"/>
      <c r="AA992" s="149"/>
      <c r="AB992" s="149" t="s">
        <v>269</v>
      </c>
      <c r="AC992" s="149" t="s">
        <v>318</v>
      </c>
      <c r="AD992" s="149" t="s">
        <v>1779</v>
      </c>
      <c r="AE992" s="149" t="s">
        <v>271</v>
      </c>
      <c r="AF992" s="149"/>
      <c r="AG992" s="149" t="s">
        <v>1098</v>
      </c>
      <c r="AH992" s="149" t="s">
        <v>273</v>
      </c>
      <c r="AI992" s="158">
        <v>74</v>
      </c>
      <c r="AJ992" s="149"/>
      <c r="AK992" s="159" t="s">
        <v>274</v>
      </c>
      <c r="AL992" s="159" t="s">
        <v>274</v>
      </c>
      <c r="AM992" s="149" t="s">
        <v>274</v>
      </c>
      <c r="AN992" s="160">
        <v>4</v>
      </c>
      <c r="AO992" s="149"/>
      <c r="AP992" s="149" t="s">
        <v>274</v>
      </c>
      <c r="AQ992" s="149" t="s">
        <v>275</v>
      </c>
      <c r="AR992" s="158">
        <v>1</v>
      </c>
      <c r="AS992" s="149" t="s">
        <v>275</v>
      </c>
      <c r="AT992" s="149" t="s">
        <v>276</v>
      </c>
      <c r="AU992" s="161">
        <v>1</v>
      </c>
      <c r="AV992" s="159">
        <v>46153.85</v>
      </c>
      <c r="AW992" s="159">
        <v>1846.15</v>
      </c>
      <c r="AX992" s="149" t="s">
        <v>274</v>
      </c>
      <c r="AY992" s="162">
        <v>0</v>
      </c>
      <c r="AZ992" s="162" t="s">
        <v>274</v>
      </c>
      <c r="BA992" s="162">
        <v>0</v>
      </c>
      <c r="BB992" s="159">
        <v>44307.7</v>
      </c>
      <c r="BC992" s="162" t="s">
        <v>274</v>
      </c>
      <c r="BD992" s="162">
        <v>0</v>
      </c>
      <c r="BE992" s="159">
        <v>1846.15</v>
      </c>
      <c r="BF992" s="159">
        <v>1846.15</v>
      </c>
      <c r="BG992" s="159">
        <v>46153.85</v>
      </c>
    </row>
    <row r="993" ht="28.05" customHeight="1" spans="1:59">
      <c r="A993" s="149"/>
      <c r="B993" s="149"/>
      <c r="C993" s="149"/>
      <c r="D993" s="149" t="s">
        <v>3726</v>
      </c>
      <c r="E993" s="340" t="s">
        <v>4968</v>
      </c>
      <c r="F993" s="149" t="s">
        <v>3726</v>
      </c>
      <c r="G993" s="149" t="s">
        <v>4969</v>
      </c>
      <c r="H993" s="149" t="s">
        <v>4970</v>
      </c>
      <c r="I993" s="149" t="s">
        <v>4971</v>
      </c>
      <c r="J993" s="149" t="s">
        <v>4972</v>
      </c>
      <c r="K993" s="149"/>
      <c r="L993" s="149" t="s">
        <v>262</v>
      </c>
      <c r="M993" s="149"/>
      <c r="N993" s="149" t="s">
        <v>263</v>
      </c>
      <c r="O993" s="149" t="s">
        <v>214</v>
      </c>
      <c r="P993" s="149" t="s">
        <v>53</v>
      </c>
      <c r="Q993" s="149"/>
      <c r="R993" s="149" t="s">
        <v>4973</v>
      </c>
      <c r="S993" s="149" t="s">
        <v>4974</v>
      </c>
      <c r="T993" s="149" t="s">
        <v>4893</v>
      </c>
      <c r="U993" s="149" t="s">
        <v>267</v>
      </c>
      <c r="V993" s="149"/>
      <c r="W993" s="149"/>
      <c r="X993" s="149" t="s">
        <v>268</v>
      </c>
      <c r="Y993" s="149"/>
      <c r="Z993" s="149"/>
      <c r="AA993" s="149"/>
      <c r="AB993" s="149" t="s">
        <v>269</v>
      </c>
      <c r="AC993" s="149" t="s">
        <v>318</v>
      </c>
      <c r="AD993" s="149" t="s">
        <v>4893</v>
      </c>
      <c r="AE993" s="149" t="s">
        <v>271</v>
      </c>
      <c r="AF993" s="149"/>
      <c r="AG993" s="149" t="s">
        <v>1098</v>
      </c>
      <c r="AH993" s="149" t="s">
        <v>273</v>
      </c>
      <c r="AI993" s="158">
        <v>96</v>
      </c>
      <c r="AJ993" s="149"/>
      <c r="AK993" s="159" t="s">
        <v>274</v>
      </c>
      <c r="AL993" s="159" t="s">
        <v>274</v>
      </c>
      <c r="AM993" s="149" t="s">
        <v>274</v>
      </c>
      <c r="AN993" s="160">
        <v>4</v>
      </c>
      <c r="AO993" s="149"/>
      <c r="AP993" s="149" t="s">
        <v>274</v>
      </c>
      <c r="AQ993" s="149" t="s">
        <v>275</v>
      </c>
      <c r="AR993" s="158">
        <v>1</v>
      </c>
      <c r="AS993" s="149" t="s">
        <v>275</v>
      </c>
      <c r="AT993" s="149" t="s">
        <v>276</v>
      </c>
      <c r="AU993" s="161">
        <v>1</v>
      </c>
      <c r="AV993" s="159">
        <v>14102.56</v>
      </c>
      <c r="AW993" s="159">
        <v>564.1</v>
      </c>
      <c r="AX993" s="149" t="s">
        <v>274</v>
      </c>
      <c r="AY993" s="162">
        <v>0</v>
      </c>
      <c r="AZ993" s="162" t="s">
        <v>274</v>
      </c>
      <c r="BA993" s="162">
        <v>0</v>
      </c>
      <c r="BB993" s="159">
        <v>13538.46</v>
      </c>
      <c r="BC993" s="162" t="s">
        <v>274</v>
      </c>
      <c r="BD993" s="162">
        <v>0</v>
      </c>
      <c r="BE993" s="159">
        <v>564.1</v>
      </c>
      <c r="BF993" s="159">
        <v>564.1</v>
      </c>
      <c r="BG993" s="159">
        <v>14102.56</v>
      </c>
    </row>
    <row r="994" ht="28.05" customHeight="1" spans="1:59">
      <c r="A994" s="149"/>
      <c r="B994" s="149"/>
      <c r="C994" s="149"/>
      <c r="D994" s="149" t="s">
        <v>3726</v>
      </c>
      <c r="E994" s="340" t="s">
        <v>4975</v>
      </c>
      <c r="F994" s="149" t="s">
        <v>3726</v>
      </c>
      <c r="G994" s="149" t="s">
        <v>4976</v>
      </c>
      <c r="H994" s="149" t="s">
        <v>4977</v>
      </c>
      <c r="I994" s="149" t="s">
        <v>4978</v>
      </c>
      <c r="J994" s="149" t="s">
        <v>4979</v>
      </c>
      <c r="K994" s="149"/>
      <c r="L994" s="149" t="s">
        <v>262</v>
      </c>
      <c r="M994" s="149"/>
      <c r="N994" s="149" t="s">
        <v>263</v>
      </c>
      <c r="O994" s="149" t="s">
        <v>214</v>
      </c>
      <c r="P994" s="149" t="s">
        <v>53</v>
      </c>
      <c r="Q994" s="149"/>
      <c r="R994" s="149" t="s">
        <v>296</v>
      </c>
      <c r="S994" s="149" t="s">
        <v>289</v>
      </c>
      <c r="T994" s="149" t="s">
        <v>4980</v>
      </c>
      <c r="U994" s="149" t="s">
        <v>267</v>
      </c>
      <c r="V994" s="149"/>
      <c r="W994" s="149"/>
      <c r="X994" s="149" t="s">
        <v>268</v>
      </c>
      <c r="Y994" s="149"/>
      <c r="Z994" s="149"/>
      <c r="AA994" s="149"/>
      <c r="AB994" s="149" t="s">
        <v>269</v>
      </c>
      <c r="AC994" s="149" t="s">
        <v>318</v>
      </c>
      <c r="AD994" s="149" t="s">
        <v>4980</v>
      </c>
      <c r="AE994" s="149" t="s">
        <v>271</v>
      </c>
      <c r="AF994" s="149"/>
      <c r="AG994" s="149" t="s">
        <v>1098</v>
      </c>
      <c r="AH994" s="149" t="s">
        <v>273</v>
      </c>
      <c r="AI994" s="158">
        <v>75</v>
      </c>
      <c r="AJ994" s="149"/>
      <c r="AK994" s="159" t="s">
        <v>274</v>
      </c>
      <c r="AL994" s="159" t="s">
        <v>274</v>
      </c>
      <c r="AM994" s="149" t="s">
        <v>274</v>
      </c>
      <c r="AN994" s="160">
        <v>4</v>
      </c>
      <c r="AO994" s="149"/>
      <c r="AP994" s="149" t="s">
        <v>274</v>
      </c>
      <c r="AQ994" s="149" t="s">
        <v>275</v>
      </c>
      <c r="AR994" s="158">
        <v>1</v>
      </c>
      <c r="AS994" s="149" t="s">
        <v>275</v>
      </c>
      <c r="AT994" s="149" t="s">
        <v>276</v>
      </c>
      <c r="AU994" s="161">
        <v>1</v>
      </c>
      <c r="AV994" s="159">
        <v>104326.92</v>
      </c>
      <c r="AW994" s="159">
        <v>4173.08</v>
      </c>
      <c r="AX994" s="149" t="s">
        <v>274</v>
      </c>
      <c r="AY994" s="162">
        <v>0</v>
      </c>
      <c r="AZ994" s="162" t="s">
        <v>274</v>
      </c>
      <c r="BA994" s="162">
        <v>0</v>
      </c>
      <c r="BB994" s="159">
        <v>100153.84</v>
      </c>
      <c r="BC994" s="162" t="s">
        <v>274</v>
      </c>
      <c r="BD994" s="162">
        <v>0</v>
      </c>
      <c r="BE994" s="159">
        <v>4173.08</v>
      </c>
      <c r="BF994" s="159">
        <v>4173.08</v>
      </c>
      <c r="BG994" s="159">
        <v>104326.92</v>
      </c>
    </row>
    <row r="995" ht="28.05" customHeight="1" spans="1:59">
      <c r="A995" s="149"/>
      <c r="B995" s="149"/>
      <c r="C995" s="149"/>
      <c r="D995" s="149" t="s">
        <v>3726</v>
      </c>
      <c r="E995" s="340" t="s">
        <v>4981</v>
      </c>
      <c r="F995" s="149" t="s">
        <v>3726</v>
      </c>
      <c r="G995" s="149" t="s">
        <v>4982</v>
      </c>
      <c r="H995" s="149" t="s">
        <v>4983</v>
      </c>
      <c r="I995" s="149" t="s">
        <v>4984</v>
      </c>
      <c r="J995" s="149" t="s">
        <v>4985</v>
      </c>
      <c r="K995" s="149"/>
      <c r="L995" s="149" t="s">
        <v>262</v>
      </c>
      <c r="M995" s="149"/>
      <c r="N995" s="149" t="s">
        <v>263</v>
      </c>
      <c r="O995" s="149" t="s">
        <v>214</v>
      </c>
      <c r="P995" s="149" t="s">
        <v>53</v>
      </c>
      <c r="Q995" s="149"/>
      <c r="R995" s="149" t="s">
        <v>4986</v>
      </c>
      <c r="S995" s="149" t="s">
        <v>4987</v>
      </c>
      <c r="T995" s="149" t="s">
        <v>4988</v>
      </c>
      <c r="U995" s="149" t="s">
        <v>267</v>
      </c>
      <c r="V995" s="149"/>
      <c r="W995" s="149"/>
      <c r="X995" s="149" t="s">
        <v>51</v>
      </c>
      <c r="Y995" s="149"/>
      <c r="Z995" s="149"/>
      <c r="AA995" s="149"/>
      <c r="AB995" s="149" t="s">
        <v>269</v>
      </c>
      <c r="AC995" s="149" t="s">
        <v>318</v>
      </c>
      <c r="AD995" s="149" t="s">
        <v>4988</v>
      </c>
      <c r="AE995" s="149" t="s">
        <v>271</v>
      </c>
      <c r="AF995" s="149"/>
      <c r="AG995" s="149" t="s">
        <v>1098</v>
      </c>
      <c r="AH995" s="149" t="s">
        <v>273</v>
      </c>
      <c r="AI995" s="158">
        <v>96</v>
      </c>
      <c r="AJ995" s="149"/>
      <c r="AK995" s="159" t="s">
        <v>274</v>
      </c>
      <c r="AL995" s="159" t="s">
        <v>274</v>
      </c>
      <c r="AM995" s="149" t="s">
        <v>274</v>
      </c>
      <c r="AN995" s="160">
        <v>4</v>
      </c>
      <c r="AO995" s="149"/>
      <c r="AP995" s="149" t="s">
        <v>274</v>
      </c>
      <c r="AQ995" s="149" t="s">
        <v>275</v>
      </c>
      <c r="AR995" s="158">
        <v>1</v>
      </c>
      <c r="AS995" s="149" t="s">
        <v>275</v>
      </c>
      <c r="AT995" s="149" t="s">
        <v>276</v>
      </c>
      <c r="AU995" s="161">
        <v>1</v>
      </c>
      <c r="AV995" s="159">
        <v>34984.27</v>
      </c>
      <c r="AW995" s="159">
        <v>1399.37</v>
      </c>
      <c r="AX995" s="149" t="s">
        <v>274</v>
      </c>
      <c r="AY995" s="149"/>
      <c r="AZ995" s="162" t="s">
        <v>274</v>
      </c>
      <c r="BA995" s="162">
        <v>0</v>
      </c>
      <c r="BB995" s="159">
        <v>33584.9</v>
      </c>
      <c r="BC995" s="162" t="s">
        <v>274</v>
      </c>
      <c r="BD995" s="162">
        <v>0</v>
      </c>
      <c r="BE995" s="159">
        <v>1399.37</v>
      </c>
      <c r="BF995" s="159">
        <v>1399.37</v>
      </c>
      <c r="BG995" s="159">
        <v>34984.27</v>
      </c>
    </row>
    <row r="996" ht="28.05" customHeight="1" spans="1:59">
      <c r="A996" s="149"/>
      <c r="B996" s="149"/>
      <c r="C996" s="149"/>
      <c r="D996" s="149" t="s">
        <v>3726</v>
      </c>
      <c r="E996" s="340" t="s">
        <v>4989</v>
      </c>
      <c r="F996" s="149" t="s">
        <v>3726</v>
      </c>
      <c r="G996" s="149" t="s">
        <v>4990</v>
      </c>
      <c r="H996" s="149" t="s">
        <v>4991</v>
      </c>
      <c r="I996" s="149" t="s">
        <v>4992</v>
      </c>
      <c r="J996" s="149" t="s">
        <v>4993</v>
      </c>
      <c r="K996" s="149"/>
      <c r="L996" s="149" t="s">
        <v>262</v>
      </c>
      <c r="M996" s="149"/>
      <c r="N996" s="149" t="s">
        <v>263</v>
      </c>
      <c r="O996" s="149" t="s">
        <v>214</v>
      </c>
      <c r="P996" s="149" t="s">
        <v>53</v>
      </c>
      <c r="Q996" s="149"/>
      <c r="R996" s="149" t="s">
        <v>4986</v>
      </c>
      <c r="S996" s="149" t="s">
        <v>4987</v>
      </c>
      <c r="T996" s="149" t="s">
        <v>4988</v>
      </c>
      <c r="U996" s="149" t="s">
        <v>267</v>
      </c>
      <c r="V996" s="149"/>
      <c r="W996" s="149"/>
      <c r="X996" s="149" t="s">
        <v>51</v>
      </c>
      <c r="Y996" s="149"/>
      <c r="Z996" s="149"/>
      <c r="AA996" s="149"/>
      <c r="AB996" s="149" t="s">
        <v>269</v>
      </c>
      <c r="AC996" s="149" t="s">
        <v>318</v>
      </c>
      <c r="AD996" s="149" t="s">
        <v>4988</v>
      </c>
      <c r="AE996" s="149" t="s">
        <v>271</v>
      </c>
      <c r="AF996" s="149"/>
      <c r="AG996" s="149" t="s">
        <v>1098</v>
      </c>
      <c r="AH996" s="149" t="s">
        <v>273</v>
      </c>
      <c r="AI996" s="158">
        <v>96</v>
      </c>
      <c r="AJ996" s="149"/>
      <c r="AK996" s="159" t="s">
        <v>274</v>
      </c>
      <c r="AL996" s="159" t="s">
        <v>274</v>
      </c>
      <c r="AM996" s="149" t="s">
        <v>274</v>
      </c>
      <c r="AN996" s="160">
        <v>4</v>
      </c>
      <c r="AO996" s="149"/>
      <c r="AP996" s="149" t="s">
        <v>274</v>
      </c>
      <c r="AQ996" s="149" t="s">
        <v>275</v>
      </c>
      <c r="AR996" s="158">
        <v>1</v>
      </c>
      <c r="AS996" s="149" t="s">
        <v>275</v>
      </c>
      <c r="AT996" s="149" t="s">
        <v>276</v>
      </c>
      <c r="AU996" s="161">
        <v>1</v>
      </c>
      <c r="AV996" s="159">
        <v>22237.18</v>
      </c>
      <c r="AW996" s="159">
        <v>889.49</v>
      </c>
      <c r="AX996" s="149" t="s">
        <v>274</v>
      </c>
      <c r="AY996" s="149"/>
      <c r="AZ996" s="162" t="s">
        <v>274</v>
      </c>
      <c r="BA996" s="162">
        <v>0</v>
      </c>
      <c r="BB996" s="159">
        <v>21347.69</v>
      </c>
      <c r="BC996" s="162" t="s">
        <v>274</v>
      </c>
      <c r="BD996" s="162">
        <v>0</v>
      </c>
      <c r="BE996" s="159">
        <v>889.49</v>
      </c>
      <c r="BF996" s="159">
        <v>889.49</v>
      </c>
      <c r="BG996" s="159">
        <v>22237.18</v>
      </c>
    </row>
    <row r="997" ht="28.05" customHeight="1" spans="1:59">
      <c r="A997" s="149"/>
      <c r="B997" s="149"/>
      <c r="C997" s="149"/>
      <c r="D997" s="149" t="s">
        <v>3726</v>
      </c>
      <c r="E997" s="340" t="s">
        <v>4994</v>
      </c>
      <c r="F997" s="149" t="s">
        <v>3726</v>
      </c>
      <c r="G997" s="149" t="s">
        <v>4995</v>
      </c>
      <c r="H997" s="149" t="s">
        <v>4996</v>
      </c>
      <c r="I997" s="149" t="s">
        <v>4997</v>
      </c>
      <c r="J997" s="149" t="s">
        <v>4998</v>
      </c>
      <c r="K997" s="149"/>
      <c r="L997" s="149" t="s">
        <v>262</v>
      </c>
      <c r="M997" s="149"/>
      <c r="N997" s="149" t="s">
        <v>263</v>
      </c>
      <c r="O997" s="149" t="s">
        <v>214</v>
      </c>
      <c r="P997" s="149" t="s">
        <v>53</v>
      </c>
      <c r="Q997" s="149"/>
      <c r="R997" s="149" t="s">
        <v>4986</v>
      </c>
      <c r="S997" s="149" t="s">
        <v>4987</v>
      </c>
      <c r="T997" s="149" t="s">
        <v>4988</v>
      </c>
      <c r="U997" s="149" t="s">
        <v>267</v>
      </c>
      <c r="V997" s="149"/>
      <c r="W997" s="149"/>
      <c r="X997" s="149" t="s">
        <v>51</v>
      </c>
      <c r="Y997" s="149"/>
      <c r="Z997" s="149"/>
      <c r="AA997" s="149"/>
      <c r="AB997" s="149" t="s">
        <v>269</v>
      </c>
      <c r="AC997" s="149" t="s">
        <v>318</v>
      </c>
      <c r="AD997" s="149" t="s">
        <v>4988</v>
      </c>
      <c r="AE997" s="149" t="s">
        <v>271</v>
      </c>
      <c r="AF997" s="149"/>
      <c r="AG997" s="149" t="s">
        <v>1098</v>
      </c>
      <c r="AH997" s="149" t="s">
        <v>273</v>
      </c>
      <c r="AI997" s="158">
        <v>96</v>
      </c>
      <c r="AJ997" s="149"/>
      <c r="AK997" s="159" t="s">
        <v>274</v>
      </c>
      <c r="AL997" s="159" t="s">
        <v>274</v>
      </c>
      <c r="AM997" s="149" t="s">
        <v>274</v>
      </c>
      <c r="AN997" s="160">
        <v>4</v>
      </c>
      <c r="AO997" s="149"/>
      <c r="AP997" s="149" t="s">
        <v>274</v>
      </c>
      <c r="AQ997" s="149" t="s">
        <v>275</v>
      </c>
      <c r="AR997" s="158">
        <v>1</v>
      </c>
      <c r="AS997" s="149" t="s">
        <v>275</v>
      </c>
      <c r="AT997" s="149" t="s">
        <v>276</v>
      </c>
      <c r="AU997" s="161">
        <v>1</v>
      </c>
      <c r="AV997" s="159">
        <v>6311.97</v>
      </c>
      <c r="AW997" s="159">
        <v>252.48</v>
      </c>
      <c r="AX997" s="149" t="s">
        <v>274</v>
      </c>
      <c r="AY997" s="149"/>
      <c r="AZ997" s="162" t="s">
        <v>274</v>
      </c>
      <c r="BA997" s="162">
        <v>0</v>
      </c>
      <c r="BB997" s="159">
        <v>6059.49</v>
      </c>
      <c r="BC997" s="162" t="s">
        <v>274</v>
      </c>
      <c r="BD997" s="162">
        <v>0</v>
      </c>
      <c r="BE997" s="159">
        <v>252.48</v>
      </c>
      <c r="BF997" s="159">
        <v>252.48</v>
      </c>
      <c r="BG997" s="159">
        <v>6311.97</v>
      </c>
    </row>
    <row r="998" ht="28.05" customHeight="1" spans="1:59">
      <c r="A998" s="149"/>
      <c r="B998" s="149"/>
      <c r="C998" s="149"/>
      <c r="D998" s="149" t="s">
        <v>3726</v>
      </c>
      <c r="E998" s="340" t="s">
        <v>4999</v>
      </c>
      <c r="F998" s="149" t="s">
        <v>3726</v>
      </c>
      <c r="G998" s="149" t="s">
        <v>5000</v>
      </c>
      <c r="H998" s="149" t="s">
        <v>5001</v>
      </c>
      <c r="I998" s="149" t="s">
        <v>4984</v>
      </c>
      <c r="J998" s="149" t="s">
        <v>5002</v>
      </c>
      <c r="K998" s="149"/>
      <c r="L998" s="149" t="s">
        <v>262</v>
      </c>
      <c r="M998" s="149"/>
      <c r="N998" s="149" t="s">
        <v>263</v>
      </c>
      <c r="O998" s="149" t="s">
        <v>214</v>
      </c>
      <c r="P998" s="149" t="s">
        <v>53</v>
      </c>
      <c r="Q998" s="149"/>
      <c r="R998" s="149" t="s">
        <v>4986</v>
      </c>
      <c r="S998" s="149" t="s">
        <v>4987</v>
      </c>
      <c r="T998" s="149" t="s">
        <v>4988</v>
      </c>
      <c r="U998" s="149" t="s">
        <v>267</v>
      </c>
      <c r="V998" s="149"/>
      <c r="W998" s="149"/>
      <c r="X998" s="149" t="s">
        <v>51</v>
      </c>
      <c r="Y998" s="149"/>
      <c r="Z998" s="149"/>
      <c r="AA998" s="149"/>
      <c r="AB998" s="149" t="s">
        <v>269</v>
      </c>
      <c r="AC998" s="149" t="s">
        <v>318</v>
      </c>
      <c r="AD998" s="149" t="s">
        <v>4988</v>
      </c>
      <c r="AE998" s="149" t="s">
        <v>271</v>
      </c>
      <c r="AF998" s="149"/>
      <c r="AG998" s="149" t="s">
        <v>1098</v>
      </c>
      <c r="AH998" s="149" t="s">
        <v>273</v>
      </c>
      <c r="AI998" s="158">
        <v>96</v>
      </c>
      <c r="AJ998" s="149"/>
      <c r="AK998" s="159" t="s">
        <v>274</v>
      </c>
      <c r="AL998" s="159" t="s">
        <v>274</v>
      </c>
      <c r="AM998" s="149" t="s">
        <v>274</v>
      </c>
      <c r="AN998" s="160">
        <v>4</v>
      </c>
      <c r="AO998" s="149"/>
      <c r="AP998" s="149" t="s">
        <v>274</v>
      </c>
      <c r="AQ998" s="149" t="s">
        <v>275</v>
      </c>
      <c r="AR998" s="158">
        <v>1</v>
      </c>
      <c r="AS998" s="149" t="s">
        <v>275</v>
      </c>
      <c r="AT998" s="149" t="s">
        <v>276</v>
      </c>
      <c r="AU998" s="161">
        <v>1</v>
      </c>
      <c r="AV998" s="159">
        <v>59299.14</v>
      </c>
      <c r="AW998" s="159">
        <v>2371.97</v>
      </c>
      <c r="AX998" s="149" t="s">
        <v>274</v>
      </c>
      <c r="AY998" s="149"/>
      <c r="AZ998" s="162" t="s">
        <v>274</v>
      </c>
      <c r="BA998" s="162">
        <v>0</v>
      </c>
      <c r="BB998" s="159">
        <v>56927.17</v>
      </c>
      <c r="BC998" s="162" t="s">
        <v>274</v>
      </c>
      <c r="BD998" s="162">
        <v>0</v>
      </c>
      <c r="BE998" s="159">
        <v>2371.97</v>
      </c>
      <c r="BF998" s="159">
        <v>2371.97</v>
      </c>
      <c r="BG998" s="159">
        <v>59299.14</v>
      </c>
    </row>
    <row r="999" ht="28.05" customHeight="1" spans="1:59">
      <c r="A999" s="149"/>
      <c r="B999" s="149"/>
      <c r="C999" s="149"/>
      <c r="D999" s="149" t="s">
        <v>3726</v>
      </c>
      <c r="E999" s="340" t="s">
        <v>5003</v>
      </c>
      <c r="F999" s="149" t="s">
        <v>3726</v>
      </c>
      <c r="G999" s="149" t="s">
        <v>5004</v>
      </c>
      <c r="H999" s="149" t="s">
        <v>5005</v>
      </c>
      <c r="I999" s="149" t="s">
        <v>5006</v>
      </c>
      <c r="J999" s="149" t="s">
        <v>5007</v>
      </c>
      <c r="K999" s="149"/>
      <c r="L999" s="149" t="s">
        <v>262</v>
      </c>
      <c r="M999" s="149"/>
      <c r="N999" s="149" t="s">
        <v>263</v>
      </c>
      <c r="O999" s="149" t="s">
        <v>214</v>
      </c>
      <c r="P999" s="149" t="s">
        <v>53</v>
      </c>
      <c r="Q999" s="149"/>
      <c r="R999" s="149" t="s">
        <v>3914</v>
      </c>
      <c r="S999" s="149" t="s">
        <v>5008</v>
      </c>
      <c r="T999" s="149" t="s">
        <v>5009</v>
      </c>
      <c r="U999" s="149" t="s">
        <v>267</v>
      </c>
      <c r="V999" s="149"/>
      <c r="W999" s="149"/>
      <c r="X999" s="149" t="s">
        <v>268</v>
      </c>
      <c r="Y999" s="149"/>
      <c r="Z999" s="149"/>
      <c r="AA999" s="149"/>
      <c r="AB999" s="149" t="s">
        <v>269</v>
      </c>
      <c r="AC999" s="149" t="s">
        <v>270</v>
      </c>
      <c r="AD999" s="149" t="s">
        <v>5009</v>
      </c>
      <c r="AE999" s="149" t="s">
        <v>271</v>
      </c>
      <c r="AF999" s="149"/>
      <c r="AG999" s="149" t="s">
        <v>1098</v>
      </c>
      <c r="AH999" s="149" t="s">
        <v>273</v>
      </c>
      <c r="AI999" s="158">
        <v>85</v>
      </c>
      <c r="AJ999" s="149"/>
      <c r="AK999" s="159" t="s">
        <v>274</v>
      </c>
      <c r="AL999" s="159" t="s">
        <v>274</v>
      </c>
      <c r="AM999" s="149" t="s">
        <v>274</v>
      </c>
      <c r="AN999" s="160">
        <v>4</v>
      </c>
      <c r="AO999" s="149"/>
      <c r="AP999" s="149" t="s">
        <v>274</v>
      </c>
      <c r="AQ999" s="149" t="s">
        <v>275</v>
      </c>
      <c r="AR999" s="158">
        <v>1</v>
      </c>
      <c r="AS999" s="149" t="s">
        <v>275</v>
      </c>
      <c r="AT999" s="149" t="s">
        <v>276</v>
      </c>
      <c r="AU999" s="161">
        <v>1</v>
      </c>
      <c r="AV999" s="159">
        <v>18252.43</v>
      </c>
      <c r="AW999" s="159">
        <v>730.1</v>
      </c>
      <c r="AX999" s="149" t="s">
        <v>274</v>
      </c>
      <c r="AY999" s="159">
        <v>194.72</v>
      </c>
      <c r="AZ999" s="159">
        <v>194.72</v>
      </c>
      <c r="BA999" s="159">
        <v>778.87</v>
      </c>
      <c r="BB999" s="159">
        <v>15380.47</v>
      </c>
      <c r="BC999" s="162" t="s">
        <v>274</v>
      </c>
      <c r="BD999" s="162">
        <v>0</v>
      </c>
      <c r="BE999" s="159">
        <v>2871.96</v>
      </c>
      <c r="BF999" s="159">
        <v>2871.96</v>
      </c>
      <c r="BG999" s="159">
        <v>18252.43</v>
      </c>
    </row>
    <row r="1000" ht="28.05" customHeight="1" spans="1:59">
      <c r="A1000" s="149"/>
      <c r="B1000" s="149"/>
      <c r="C1000" s="149"/>
      <c r="D1000" s="149" t="s">
        <v>3726</v>
      </c>
      <c r="E1000" s="340" t="s">
        <v>5010</v>
      </c>
      <c r="F1000" s="149" t="s">
        <v>3726</v>
      </c>
      <c r="G1000" s="149" t="s">
        <v>5011</v>
      </c>
      <c r="H1000" s="149" t="s">
        <v>5012</v>
      </c>
      <c r="I1000" s="149" t="s">
        <v>5013</v>
      </c>
      <c r="J1000" s="149" t="s">
        <v>5014</v>
      </c>
      <c r="K1000" s="149"/>
      <c r="L1000" s="149" t="s">
        <v>262</v>
      </c>
      <c r="M1000" s="149"/>
      <c r="N1000" s="149" t="s">
        <v>263</v>
      </c>
      <c r="O1000" s="149" t="s">
        <v>214</v>
      </c>
      <c r="P1000" s="149" t="s">
        <v>53</v>
      </c>
      <c r="Q1000" s="149"/>
      <c r="R1000" s="149" t="s">
        <v>5015</v>
      </c>
      <c r="S1000" s="149" t="s">
        <v>4922</v>
      </c>
      <c r="T1000" s="149" t="s">
        <v>4872</v>
      </c>
      <c r="U1000" s="149" t="s">
        <v>267</v>
      </c>
      <c r="V1000" s="149"/>
      <c r="W1000" s="149"/>
      <c r="X1000" s="149" t="s">
        <v>268</v>
      </c>
      <c r="Y1000" s="149"/>
      <c r="Z1000" s="149"/>
      <c r="AA1000" s="149"/>
      <c r="AB1000" s="149" t="s">
        <v>269</v>
      </c>
      <c r="AC1000" s="149" t="s">
        <v>270</v>
      </c>
      <c r="AD1000" s="149" t="s">
        <v>4872</v>
      </c>
      <c r="AE1000" s="149" t="s">
        <v>271</v>
      </c>
      <c r="AF1000" s="149"/>
      <c r="AG1000" s="149" t="s">
        <v>1098</v>
      </c>
      <c r="AH1000" s="149" t="s">
        <v>273</v>
      </c>
      <c r="AI1000" s="158">
        <v>52</v>
      </c>
      <c r="AJ1000" s="149"/>
      <c r="AK1000" s="159" t="s">
        <v>274</v>
      </c>
      <c r="AL1000" s="159" t="s">
        <v>274</v>
      </c>
      <c r="AM1000" s="149" t="s">
        <v>274</v>
      </c>
      <c r="AN1000" s="160">
        <v>4</v>
      </c>
      <c r="AO1000" s="149"/>
      <c r="AP1000" s="149" t="s">
        <v>274</v>
      </c>
      <c r="AQ1000" s="149" t="s">
        <v>275</v>
      </c>
      <c r="AR1000" s="158">
        <v>1</v>
      </c>
      <c r="AS1000" s="149" t="s">
        <v>275</v>
      </c>
      <c r="AT1000" s="149" t="s">
        <v>276</v>
      </c>
      <c r="AU1000" s="161">
        <v>1</v>
      </c>
      <c r="AV1000" s="159">
        <v>54867.26</v>
      </c>
      <c r="AW1000" s="159">
        <v>2194.69</v>
      </c>
      <c r="AX1000" s="149" t="s">
        <v>274</v>
      </c>
      <c r="AY1000" s="159">
        <v>548.67</v>
      </c>
      <c r="AZ1000" s="159">
        <v>548.67</v>
      </c>
      <c r="BA1000" s="159">
        <v>2194.71</v>
      </c>
      <c r="BB1000" s="159">
        <v>28530.87</v>
      </c>
      <c r="BC1000" s="162" t="s">
        <v>274</v>
      </c>
      <c r="BD1000" s="162">
        <v>0</v>
      </c>
      <c r="BE1000" s="159">
        <v>26336.39</v>
      </c>
      <c r="BF1000" s="159">
        <v>26336.39</v>
      </c>
      <c r="BG1000" s="159">
        <v>54867.26</v>
      </c>
    </row>
    <row r="1001" ht="28.05" customHeight="1" spans="1:59">
      <c r="A1001" s="149"/>
      <c r="B1001" s="149"/>
      <c r="C1001" s="149"/>
      <c r="D1001" s="149" t="s">
        <v>3726</v>
      </c>
      <c r="E1001" s="340" t="s">
        <v>5016</v>
      </c>
      <c r="F1001" s="149" t="s">
        <v>3726</v>
      </c>
      <c r="G1001" s="149" t="s">
        <v>5017</v>
      </c>
      <c r="H1001" s="149" t="s">
        <v>5018</v>
      </c>
      <c r="I1001" s="149" t="s">
        <v>5019</v>
      </c>
      <c r="J1001" s="149" t="s">
        <v>5020</v>
      </c>
      <c r="K1001" s="149"/>
      <c r="L1001" s="149" t="s">
        <v>287</v>
      </c>
      <c r="M1001" s="149"/>
      <c r="N1001" s="149" t="s">
        <v>263</v>
      </c>
      <c r="O1001" s="149" t="s">
        <v>214</v>
      </c>
      <c r="P1001" s="149" t="s">
        <v>53</v>
      </c>
      <c r="Q1001" s="149"/>
      <c r="R1001" s="149" t="s">
        <v>5021</v>
      </c>
      <c r="S1001" s="149" t="s">
        <v>3808</v>
      </c>
      <c r="T1001" s="149" t="s">
        <v>623</v>
      </c>
      <c r="U1001" s="149" t="s">
        <v>267</v>
      </c>
      <c r="V1001" s="149"/>
      <c r="W1001" s="149"/>
      <c r="X1001" s="149" t="s">
        <v>336</v>
      </c>
      <c r="Y1001" s="149"/>
      <c r="Z1001" s="149"/>
      <c r="AA1001" s="149"/>
      <c r="AB1001" s="149" t="s">
        <v>269</v>
      </c>
      <c r="AC1001" s="149" t="s">
        <v>270</v>
      </c>
      <c r="AD1001" s="149" t="s">
        <v>623</v>
      </c>
      <c r="AE1001" s="149" t="s">
        <v>271</v>
      </c>
      <c r="AF1001" s="149"/>
      <c r="AG1001" s="149" t="s">
        <v>1098</v>
      </c>
      <c r="AH1001" s="149" t="s">
        <v>273</v>
      </c>
      <c r="AI1001" s="158">
        <v>52</v>
      </c>
      <c r="AJ1001" s="149"/>
      <c r="AK1001" s="159" t="s">
        <v>274</v>
      </c>
      <c r="AL1001" s="159" t="s">
        <v>274</v>
      </c>
      <c r="AM1001" s="149" t="s">
        <v>274</v>
      </c>
      <c r="AN1001" s="160">
        <v>4</v>
      </c>
      <c r="AO1001" s="149"/>
      <c r="AP1001" s="149" t="s">
        <v>274</v>
      </c>
      <c r="AQ1001" s="149" t="s">
        <v>275</v>
      </c>
      <c r="AR1001" s="158">
        <v>1</v>
      </c>
      <c r="AS1001" s="149" t="s">
        <v>275</v>
      </c>
      <c r="AT1001" s="149" t="s">
        <v>276</v>
      </c>
      <c r="AU1001" s="161">
        <v>1</v>
      </c>
      <c r="AV1001" s="159">
        <v>81553.4</v>
      </c>
      <c r="AW1001" s="159">
        <v>3262.14</v>
      </c>
      <c r="AX1001" s="149" t="s">
        <v>274</v>
      </c>
      <c r="AY1001" s="159">
        <v>815.54</v>
      </c>
      <c r="AZ1001" s="159">
        <v>815.54</v>
      </c>
      <c r="BA1001" s="159">
        <v>3262.16</v>
      </c>
      <c r="BB1001" s="159">
        <v>42407.6</v>
      </c>
      <c r="BC1001" s="162" t="s">
        <v>274</v>
      </c>
      <c r="BD1001" s="162">
        <v>0</v>
      </c>
      <c r="BE1001" s="159">
        <v>39145.8</v>
      </c>
      <c r="BF1001" s="159">
        <v>39145.8</v>
      </c>
      <c r="BG1001" s="159">
        <v>81553.4</v>
      </c>
    </row>
    <row r="1002" ht="28.05" customHeight="1" spans="1:59">
      <c r="A1002" s="149"/>
      <c r="B1002" s="149"/>
      <c r="C1002" s="149"/>
      <c r="D1002" s="149" t="s">
        <v>3726</v>
      </c>
      <c r="E1002" s="340" t="s">
        <v>5022</v>
      </c>
      <c r="F1002" s="149" t="s">
        <v>3726</v>
      </c>
      <c r="G1002" s="149" t="s">
        <v>5023</v>
      </c>
      <c r="H1002" s="149" t="s">
        <v>5018</v>
      </c>
      <c r="I1002" s="149" t="s">
        <v>5024</v>
      </c>
      <c r="J1002" s="149" t="s">
        <v>5025</v>
      </c>
      <c r="K1002" s="149"/>
      <c r="L1002" s="149" t="s">
        <v>287</v>
      </c>
      <c r="M1002" s="149"/>
      <c r="N1002" s="149" t="s">
        <v>263</v>
      </c>
      <c r="O1002" s="149" t="s">
        <v>214</v>
      </c>
      <c r="P1002" s="149" t="s">
        <v>53</v>
      </c>
      <c r="Q1002" s="149"/>
      <c r="R1002" s="149" t="s">
        <v>5026</v>
      </c>
      <c r="S1002" s="149" t="s">
        <v>3808</v>
      </c>
      <c r="T1002" s="149" t="s">
        <v>623</v>
      </c>
      <c r="U1002" s="149" t="s">
        <v>267</v>
      </c>
      <c r="V1002" s="149"/>
      <c r="W1002" s="149"/>
      <c r="X1002" s="149" t="s">
        <v>336</v>
      </c>
      <c r="Y1002" s="149"/>
      <c r="Z1002" s="149"/>
      <c r="AA1002" s="149"/>
      <c r="AB1002" s="149" t="s">
        <v>269</v>
      </c>
      <c r="AC1002" s="149" t="s">
        <v>270</v>
      </c>
      <c r="AD1002" s="149" t="s">
        <v>623</v>
      </c>
      <c r="AE1002" s="149" t="s">
        <v>271</v>
      </c>
      <c r="AF1002" s="149"/>
      <c r="AG1002" s="149" t="s">
        <v>1098</v>
      </c>
      <c r="AH1002" s="149" t="s">
        <v>273</v>
      </c>
      <c r="AI1002" s="158">
        <v>52</v>
      </c>
      <c r="AJ1002" s="149"/>
      <c r="AK1002" s="159" t="s">
        <v>274</v>
      </c>
      <c r="AL1002" s="159" t="s">
        <v>274</v>
      </c>
      <c r="AM1002" s="149" t="s">
        <v>274</v>
      </c>
      <c r="AN1002" s="160">
        <v>4</v>
      </c>
      <c r="AO1002" s="149"/>
      <c r="AP1002" s="149" t="s">
        <v>274</v>
      </c>
      <c r="AQ1002" s="149" t="s">
        <v>275</v>
      </c>
      <c r="AR1002" s="158">
        <v>1</v>
      </c>
      <c r="AS1002" s="149" t="s">
        <v>275</v>
      </c>
      <c r="AT1002" s="149" t="s">
        <v>276</v>
      </c>
      <c r="AU1002" s="161">
        <v>1</v>
      </c>
      <c r="AV1002" s="159">
        <v>67961.17</v>
      </c>
      <c r="AW1002" s="159">
        <v>2718.45</v>
      </c>
      <c r="AX1002" s="149" t="s">
        <v>274</v>
      </c>
      <c r="AY1002" s="159">
        <v>679.61</v>
      </c>
      <c r="AZ1002" s="159">
        <v>679.61</v>
      </c>
      <c r="BA1002" s="159">
        <v>2718.44</v>
      </c>
      <c r="BB1002" s="159">
        <v>35339.72</v>
      </c>
      <c r="BC1002" s="162" t="s">
        <v>274</v>
      </c>
      <c r="BD1002" s="162">
        <v>0</v>
      </c>
      <c r="BE1002" s="159">
        <v>32621.45</v>
      </c>
      <c r="BF1002" s="159">
        <v>32621.45</v>
      </c>
      <c r="BG1002" s="159">
        <v>67961.17</v>
      </c>
    </row>
    <row r="1003" ht="28.05" customHeight="1" spans="1:59">
      <c r="A1003" s="149"/>
      <c r="B1003" s="149"/>
      <c r="C1003" s="149"/>
      <c r="D1003" s="149" t="s">
        <v>3726</v>
      </c>
      <c r="E1003" s="340" t="s">
        <v>5027</v>
      </c>
      <c r="F1003" s="149" t="s">
        <v>3726</v>
      </c>
      <c r="G1003" s="149" t="s">
        <v>5028</v>
      </c>
      <c r="H1003" s="149" t="s">
        <v>4613</v>
      </c>
      <c r="I1003" s="149" t="s">
        <v>5029</v>
      </c>
      <c r="J1003" s="149" t="s">
        <v>5030</v>
      </c>
      <c r="K1003" s="149"/>
      <c r="L1003" s="149" t="s">
        <v>287</v>
      </c>
      <c r="M1003" s="149"/>
      <c r="N1003" s="149" t="s">
        <v>263</v>
      </c>
      <c r="O1003" s="149" t="s">
        <v>214</v>
      </c>
      <c r="P1003" s="149" t="s">
        <v>53</v>
      </c>
      <c r="Q1003" s="149"/>
      <c r="R1003" s="149" t="s">
        <v>5026</v>
      </c>
      <c r="S1003" s="149" t="s">
        <v>3808</v>
      </c>
      <c r="T1003" s="149" t="s">
        <v>623</v>
      </c>
      <c r="U1003" s="149" t="s">
        <v>267</v>
      </c>
      <c r="V1003" s="149"/>
      <c r="W1003" s="149"/>
      <c r="X1003" s="149" t="s">
        <v>336</v>
      </c>
      <c r="Y1003" s="149"/>
      <c r="Z1003" s="149"/>
      <c r="AA1003" s="149"/>
      <c r="AB1003" s="149" t="s">
        <v>269</v>
      </c>
      <c r="AC1003" s="149" t="s">
        <v>270</v>
      </c>
      <c r="AD1003" s="149" t="s">
        <v>623</v>
      </c>
      <c r="AE1003" s="149" t="s">
        <v>271</v>
      </c>
      <c r="AF1003" s="149"/>
      <c r="AG1003" s="149" t="s">
        <v>1098</v>
      </c>
      <c r="AH1003" s="149" t="s">
        <v>273</v>
      </c>
      <c r="AI1003" s="158">
        <v>52</v>
      </c>
      <c r="AJ1003" s="149"/>
      <c r="AK1003" s="159" t="s">
        <v>274</v>
      </c>
      <c r="AL1003" s="159" t="s">
        <v>274</v>
      </c>
      <c r="AM1003" s="149" t="s">
        <v>274</v>
      </c>
      <c r="AN1003" s="160">
        <v>4</v>
      </c>
      <c r="AO1003" s="149"/>
      <c r="AP1003" s="149" t="s">
        <v>274</v>
      </c>
      <c r="AQ1003" s="149" t="s">
        <v>275</v>
      </c>
      <c r="AR1003" s="158">
        <v>1</v>
      </c>
      <c r="AS1003" s="149" t="s">
        <v>275</v>
      </c>
      <c r="AT1003" s="149" t="s">
        <v>276</v>
      </c>
      <c r="AU1003" s="161">
        <v>1</v>
      </c>
      <c r="AV1003" s="159">
        <v>28640.77</v>
      </c>
      <c r="AW1003" s="159">
        <v>1145.63</v>
      </c>
      <c r="AX1003" s="149" t="s">
        <v>274</v>
      </c>
      <c r="AY1003" s="159">
        <v>286.41</v>
      </c>
      <c r="AZ1003" s="159">
        <v>286.41</v>
      </c>
      <c r="BA1003" s="159">
        <v>1145.64</v>
      </c>
      <c r="BB1003" s="159">
        <v>14893.32</v>
      </c>
      <c r="BC1003" s="162" t="s">
        <v>274</v>
      </c>
      <c r="BD1003" s="162">
        <v>0</v>
      </c>
      <c r="BE1003" s="159">
        <v>13747.45</v>
      </c>
      <c r="BF1003" s="159">
        <v>13747.45</v>
      </c>
      <c r="BG1003" s="159">
        <v>28640.77</v>
      </c>
    </row>
    <row r="1004" ht="28.05" customHeight="1" spans="1:59">
      <c r="A1004" s="149"/>
      <c r="B1004" s="149"/>
      <c r="C1004" s="149"/>
      <c r="D1004" s="149" t="s">
        <v>3726</v>
      </c>
      <c r="E1004" s="340" t="s">
        <v>5031</v>
      </c>
      <c r="F1004" s="149" t="s">
        <v>3726</v>
      </c>
      <c r="G1004" s="149" t="s">
        <v>5032</v>
      </c>
      <c r="H1004" s="149" t="s">
        <v>5018</v>
      </c>
      <c r="I1004" s="149" t="s">
        <v>5019</v>
      </c>
      <c r="J1004" s="149" t="s">
        <v>5033</v>
      </c>
      <c r="K1004" s="149"/>
      <c r="L1004" s="149" t="s">
        <v>287</v>
      </c>
      <c r="M1004" s="149"/>
      <c r="N1004" s="149" t="s">
        <v>263</v>
      </c>
      <c r="O1004" s="149" t="s">
        <v>214</v>
      </c>
      <c r="P1004" s="149" t="s">
        <v>53</v>
      </c>
      <c r="Q1004" s="149"/>
      <c r="R1004" s="149" t="s">
        <v>5021</v>
      </c>
      <c r="S1004" s="149" t="s">
        <v>3808</v>
      </c>
      <c r="T1004" s="149" t="s">
        <v>623</v>
      </c>
      <c r="U1004" s="149" t="s">
        <v>267</v>
      </c>
      <c r="V1004" s="149"/>
      <c r="W1004" s="149"/>
      <c r="X1004" s="149" t="s">
        <v>336</v>
      </c>
      <c r="Y1004" s="149"/>
      <c r="Z1004" s="149"/>
      <c r="AA1004" s="149"/>
      <c r="AB1004" s="149" t="s">
        <v>269</v>
      </c>
      <c r="AC1004" s="149" t="s">
        <v>270</v>
      </c>
      <c r="AD1004" s="149" t="s">
        <v>623</v>
      </c>
      <c r="AE1004" s="149" t="s">
        <v>271</v>
      </c>
      <c r="AF1004" s="149"/>
      <c r="AG1004" s="149" t="s">
        <v>1098</v>
      </c>
      <c r="AH1004" s="149" t="s">
        <v>273</v>
      </c>
      <c r="AI1004" s="158">
        <v>52</v>
      </c>
      <c r="AJ1004" s="149"/>
      <c r="AK1004" s="159" t="s">
        <v>274</v>
      </c>
      <c r="AL1004" s="159" t="s">
        <v>274</v>
      </c>
      <c r="AM1004" s="149" t="s">
        <v>274</v>
      </c>
      <c r="AN1004" s="160">
        <v>4</v>
      </c>
      <c r="AO1004" s="149"/>
      <c r="AP1004" s="149" t="s">
        <v>274</v>
      </c>
      <c r="AQ1004" s="149" t="s">
        <v>275</v>
      </c>
      <c r="AR1004" s="158">
        <v>1</v>
      </c>
      <c r="AS1004" s="149" t="s">
        <v>275</v>
      </c>
      <c r="AT1004" s="149" t="s">
        <v>276</v>
      </c>
      <c r="AU1004" s="161">
        <v>1</v>
      </c>
      <c r="AV1004" s="159">
        <v>81553.4</v>
      </c>
      <c r="AW1004" s="159">
        <v>3262.14</v>
      </c>
      <c r="AX1004" s="149" t="s">
        <v>274</v>
      </c>
      <c r="AY1004" s="159">
        <v>815.54</v>
      </c>
      <c r="AZ1004" s="159">
        <v>815.54</v>
      </c>
      <c r="BA1004" s="159">
        <v>3262.16</v>
      </c>
      <c r="BB1004" s="159">
        <v>42407.6</v>
      </c>
      <c r="BC1004" s="162" t="s">
        <v>274</v>
      </c>
      <c r="BD1004" s="162">
        <v>0</v>
      </c>
      <c r="BE1004" s="159">
        <v>39145.8</v>
      </c>
      <c r="BF1004" s="159">
        <v>39145.8</v>
      </c>
      <c r="BG1004" s="159">
        <v>81553.4</v>
      </c>
    </row>
    <row r="1005" ht="28.05" customHeight="1" spans="1:59">
      <c r="A1005" s="149"/>
      <c r="B1005" s="149"/>
      <c r="C1005" s="149"/>
      <c r="D1005" s="149" t="s">
        <v>3726</v>
      </c>
      <c r="E1005" s="340" t="s">
        <v>5034</v>
      </c>
      <c r="F1005" s="149" t="s">
        <v>3726</v>
      </c>
      <c r="G1005" s="149" t="s">
        <v>5035</v>
      </c>
      <c r="H1005" s="149" t="s">
        <v>5018</v>
      </c>
      <c r="I1005" s="149" t="s">
        <v>5024</v>
      </c>
      <c r="J1005" s="149" t="s">
        <v>5036</v>
      </c>
      <c r="K1005" s="149"/>
      <c r="L1005" s="149" t="s">
        <v>287</v>
      </c>
      <c r="M1005" s="149"/>
      <c r="N1005" s="149" t="s">
        <v>263</v>
      </c>
      <c r="O1005" s="149" t="s">
        <v>214</v>
      </c>
      <c r="P1005" s="149" t="s">
        <v>53</v>
      </c>
      <c r="Q1005" s="149"/>
      <c r="R1005" s="149" t="s">
        <v>5026</v>
      </c>
      <c r="S1005" s="149" t="s">
        <v>3808</v>
      </c>
      <c r="T1005" s="149" t="s">
        <v>623</v>
      </c>
      <c r="U1005" s="149" t="s">
        <v>267</v>
      </c>
      <c r="V1005" s="149"/>
      <c r="W1005" s="149"/>
      <c r="X1005" s="149" t="s">
        <v>336</v>
      </c>
      <c r="Y1005" s="149"/>
      <c r="Z1005" s="149"/>
      <c r="AA1005" s="149"/>
      <c r="AB1005" s="149" t="s">
        <v>269</v>
      </c>
      <c r="AC1005" s="149" t="s">
        <v>270</v>
      </c>
      <c r="AD1005" s="149" t="s">
        <v>623</v>
      </c>
      <c r="AE1005" s="149" t="s">
        <v>271</v>
      </c>
      <c r="AF1005" s="149"/>
      <c r="AG1005" s="149" t="s">
        <v>1098</v>
      </c>
      <c r="AH1005" s="149" t="s">
        <v>273</v>
      </c>
      <c r="AI1005" s="158">
        <v>52</v>
      </c>
      <c r="AJ1005" s="149"/>
      <c r="AK1005" s="159" t="s">
        <v>274</v>
      </c>
      <c r="AL1005" s="159" t="s">
        <v>274</v>
      </c>
      <c r="AM1005" s="149" t="s">
        <v>274</v>
      </c>
      <c r="AN1005" s="160">
        <v>4</v>
      </c>
      <c r="AO1005" s="149"/>
      <c r="AP1005" s="149" t="s">
        <v>274</v>
      </c>
      <c r="AQ1005" s="149" t="s">
        <v>275</v>
      </c>
      <c r="AR1005" s="158">
        <v>1</v>
      </c>
      <c r="AS1005" s="149" t="s">
        <v>275</v>
      </c>
      <c r="AT1005" s="149" t="s">
        <v>276</v>
      </c>
      <c r="AU1005" s="161">
        <v>1</v>
      </c>
      <c r="AV1005" s="159">
        <v>67961.17</v>
      </c>
      <c r="AW1005" s="159">
        <v>2718.45</v>
      </c>
      <c r="AX1005" s="149" t="s">
        <v>274</v>
      </c>
      <c r="AY1005" s="159">
        <v>679.61</v>
      </c>
      <c r="AZ1005" s="159">
        <v>679.61</v>
      </c>
      <c r="BA1005" s="159">
        <v>2718.44</v>
      </c>
      <c r="BB1005" s="159">
        <v>35339.72</v>
      </c>
      <c r="BC1005" s="162" t="s">
        <v>274</v>
      </c>
      <c r="BD1005" s="162">
        <v>0</v>
      </c>
      <c r="BE1005" s="159">
        <v>32621.45</v>
      </c>
      <c r="BF1005" s="159">
        <v>32621.45</v>
      </c>
      <c r="BG1005" s="159">
        <v>67961.17</v>
      </c>
    </row>
    <row r="1006" ht="28.05" customHeight="1" spans="1:59">
      <c r="A1006" s="149"/>
      <c r="B1006" s="149"/>
      <c r="C1006" s="149"/>
      <c r="D1006" s="149" t="s">
        <v>3726</v>
      </c>
      <c r="E1006" s="340" t="s">
        <v>5037</v>
      </c>
      <c r="F1006" s="149" t="s">
        <v>3726</v>
      </c>
      <c r="G1006" s="149" t="s">
        <v>5038</v>
      </c>
      <c r="H1006" s="149" t="s">
        <v>5039</v>
      </c>
      <c r="I1006" s="149" t="s">
        <v>5040</v>
      </c>
      <c r="J1006" s="149" t="s">
        <v>5041</v>
      </c>
      <c r="K1006" s="149"/>
      <c r="L1006" s="149" t="s">
        <v>262</v>
      </c>
      <c r="M1006" s="149"/>
      <c r="N1006" s="149" t="s">
        <v>263</v>
      </c>
      <c r="O1006" s="149" t="s">
        <v>214</v>
      </c>
      <c r="P1006" s="149" t="s">
        <v>53</v>
      </c>
      <c r="Q1006" s="149"/>
      <c r="R1006" s="149" t="s">
        <v>5042</v>
      </c>
      <c r="S1006" s="149" t="s">
        <v>316</v>
      </c>
      <c r="T1006" s="149" t="s">
        <v>5009</v>
      </c>
      <c r="U1006" s="149" t="s">
        <v>267</v>
      </c>
      <c r="V1006" s="149"/>
      <c r="W1006" s="149"/>
      <c r="X1006" s="149" t="s">
        <v>336</v>
      </c>
      <c r="Y1006" s="149"/>
      <c r="Z1006" s="149"/>
      <c r="AA1006" s="149"/>
      <c r="AB1006" s="149" t="s">
        <v>269</v>
      </c>
      <c r="AC1006" s="149" t="s">
        <v>270</v>
      </c>
      <c r="AD1006" s="149" t="s">
        <v>5009</v>
      </c>
      <c r="AE1006" s="149" t="s">
        <v>271</v>
      </c>
      <c r="AF1006" s="149"/>
      <c r="AG1006" s="149" t="s">
        <v>1098</v>
      </c>
      <c r="AH1006" s="149" t="s">
        <v>273</v>
      </c>
      <c r="AI1006" s="158">
        <v>85</v>
      </c>
      <c r="AJ1006" s="149"/>
      <c r="AK1006" s="159" t="s">
        <v>274</v>
      </c>
      <c r="AL1006" s="159" t="s">
        <v>274</v>
      </c>
      <c r="AM1006" s="149" t="s">
        <v>274</v>
      </c>
      <c r="AN1006" s="160">
        <v>4</v>
      </c>
      <c r="AO1006" s="149"/>
      <c r="AP1006" s="149" t="s">
        <v>274</v>
      </c>
      <c r="AQ1006" s="149" t="s">
        <v>275</v>
      </c>
      <c r="AR1006" s="158">
        <v>1</v>
      </c>
      <c r="AS1006" s="149" t="s">
        <v>275</v>
      </c>
      <c r="AT1006" s="149" t="s">
        <v>276</v>
      </c>
      <c r="AU1006" s="161">
        <v>1</v>
      </c>
      <c r="AV1006" s="159">
        <v>41079.6</v>
      </c>
      <c r="AW1006" s="159">
        <v>1643.18</v>
      </c>
      <c r="AX1006" s="149" t="s">
        <v>274</v>
      </c>
      <c r="AY1006" s="159">
        <v>438.16</v>
      </c>
      <c r="AZ1006" s="159">
        <v>438.16</v>
      </c>
      <c r="BA1006" s="159">
        <v>1752.64</v>
      </c>
      <c r="BB1006" s="159">
        <v>34616.64</v>
      </c>
      <c r="BC1006" s="162" t="s">
        <v>274</v>
      </c>
      <c r="BD1006" s="162">
        <v>0</v>
      </c>
      <c r="BE1006" s="159">
        <v>6462.96</v>
      </c>
      <c r="BF1006" s="159">
        <v>6462.96</v>
      </c>
      <c r="BG1006" s="159">
        <v>41079.6</v>
      </c>
    </row>
    <row r="1007" ht="28.05" customHeight="1" spans="1:59">
      <c r="A1007" s="149"/>
      <c r="B1007" s="149"/>
      <c r="C1007" s="149"/>
      <c r="D1007" s="149" t="s">
        <v>3726</v>
      </c>
      <c r="E1007" s="340" t="s">
        <v>5043</v>
      </c>
      <c r="F1007" s="149" t="s">
        <v>3726</v>
      </c>
      <c r="G1007" s="149" t="s">
        <v>5044</v>
      </c>
      <c r="H1007" s="149" t="s">
        <v>5045</v>
      </c>
      <c r="I1007" s="149" t="s">
        <v>5046</v>
      </c>
      <c r="J1007" s="149" t="s">
        <v>5047</v>
      </c>
      <c r="K1007" s="149"/>
      <c r="L1007" s="149" t="s">
        <v>262</v>
      </c>
      <c r="M1007" s="149"/>
      <c r="N1007" s="149" t="s">
        <v>263</v>
      </c>
      <c r="O1007" s="149" t="s">
        <v>214</v>
      </c>
      <c r="P1007" s="149" t="s">
        <v>53</v>
      </c>
      <c r="Q1007" s="149"/>
      <c r="R1007" s="149" t="s">
        <v>5048</v>
      </c>
      <c r="S1007" s="149" t="s">
        <v>5049</v>
      </c>
      <c r="T1007" s="149" t="s">
        <v>5009</v>
      </c>
      <c r="U1007" s="149" t="s">
        <v>267</v>
      </c>
      <c r="V1007" s="149"/>
      <c r="W1007" s="149"/>
      <c r="X1007" s="149" t="s">
        <v>268</v>
      </c>
      <c r="Y1007" s="149"/>
      <c r="Z1007" s="149"/>
      <c r="AA1007" s="149"/>
      <c r="AB1007" s="149" t="s">
        <v>269</v>
      </c>
      <c r="AC1007" s="149" t="s">
        <v>270</v>
      </c>
      <c r="AD1007" s="149" t="s">
        <v>5009</v>
      </c>
      <c r="AE1007" s="149" t="s">
        <v>271</v>
      </c>
      <c r="AF1007" s="149"/>
      <c r="AG1007" s="149" t="s">
        <v>1098</v>
      </c>
      <c r="AH1007" s="149" t="s">
        <v>273</v>
      </c>
      <c r="AI1007" s="158">
        <v>85</v>
      </c>
      <c r="AJ1007" s="149"/>
      <c r="AK1007" s="159" t="s">
        <v>274</v>
      </c>
      <c r="AL1007" s="159" t="s">
        <v>274</v>
      </c>
      <c r="AM1007" s="149" t="s">
        <v>274</v>
      </c>
      <c r="AN1007" s="160">
        <v>4</v>
      </c>
      <c r="AO1007" s="149"/>
      <c r="AP1007" s="149" t="s">
        <v>274</v>
      </c>
      <c r="AQ1007" s="149" t="s">
        <v>275</v>
      </c>
      <c r="AR1007" s="158">
        <v>1</v>
      </c>
      <c r="AS1007" s="149" t="s">
        <v>275</v>
      </c>
      <c r="AT1007" s="149" t="s">
        <v>276</v>
      </c>
      <c r="AU1007" s="161">
        <v>1</v>
      </c>
      <c r="AV1007" s="159">
        <v>18534.48</v>
      </c>
      <c r="AW1007" s="159">
        <v>741.38</v>
      </c>
      <c r="AX1007" s="149" t="s">
        <v>274</v>
      </c>
      <c r="AY1007" s="159">
        <v>197.73</v>
      </c>
      <c r="AZ1007" s="159">
        <v>197.73</v>
      </c>
      <c r="BA1007" s="159">
        <v>790.92</v>
      </c>
      <c r="BB1007" s="159">
        <v>15618.12</v>
      </c>
      <c r="BC1007" s="162" t="s">
        <v>274</v>
      </c>
      <c r="BD1007" s="162">
        <v>0</v>
      </c>
      <c r="BE1007" s="159">
        <v>2916.36</v>
      </c>
      <c r="BF1007" s="159">
        <v>2916.36</v>
      </c>
      <c r="BG1007" s="159">
        <v>18534.48</v>
      </c>
    </row>
    <row r="1008" ht="28.05" customHeight="1" spans="1:59">
      <c r="A1008" s="149"/>
      <c r="B1008" s="149"/>
      <c r="C1008" s="149"/>
      <c r="D1008" s="149" t="s">
        <v>3726</v>
      </c>
      <c r="E1008" s="340" t="s">
        <v>5050</v>
      </c>
      <c r="F1008" s="149" t="s">
        <v>3726</v>
      </c>
      <c r="G1008" s="149" t="s">
        <v>5051</v>
      </c>
      <c r="H1008" s="149" t="s">
        <v>4613</v>
      </c>
      <c r="I1008" s="149" t="s">
        <v>5052</v>
      </c>
      <c r="J1008" s="149" t="s">
        <v>5053</v>
      </c>
      <c r="K1008" s="149"/>
      <c r="L1008" s="149" t="s">
        <v>287</v>
      </c>
      <c r="M1008" s="149"/>
      <c r="N1008" s="149" t="s">
        <v>263</v>
      </c>
      <c r="O1008" s="149" t="s">
        <v>214</v>
      </c>
      <c r="P1008" s="149" t="s">
        <v>53</v>
      </c>
      <c r="Q1008" s="149"/>
      <c r="R1008" s="149" t="s">
        <v>5021</v>
      </c>
      <c r="S1008" s="149" t="s">
        <v>3808</v>
      </c>
      <c r="T1008" s="149" t="s">
        <v>623</v>
      </c>
      <c r="U1008" s="149" t="s">
        <v>267</v>
      </c>
      <c r="V1008" s="149"/>
      <c r="W1008" s="149"/>
      <c r="X1008" s="149" t="s">
        <v>336</v>
      </c>
      <c r="Y1008" s="149"/>
      <c r="Z1008" s="149"/>
      <c r="AA1008" s="149"/>
      <c r="AB1008" s="149" t="s">
        <v>269</v>
      </c>
      <c r="AC1008" s="149" t="s">
        <v>270</v>
      </c>
      <c r="AD1008" s="149" t="s">
        <v>623</v>
      </c>
      <c r="AE1008" s="149" t="s">
        <v>271</v>
      </c>
      <c r="AF1008" s="149"/>
      <c r="AG1008" s="149" t="s">
        <v>1098</v>
      </c>
      <c r="AH1008" s="149" t="s">
        <v>273</v>
      </c>
      <c r="AI1008" s="158">
        <v>52</v>
      </c>
      <c r="AJ1008" s="149"/>
      <c r="AK1008" s="159" t="s">
        <v>274</v>
      </c>
      <c r="AL1008" s="159" t="s">
        <v>274</v>
      </c>
      <c r="AM1008" s="149" t="s">
        <v>274</v>
      </c>
      <c r="AN1008" s="160">
        <v>4</v>
      </c>
      <c r="AO1008" s="149"/>
      <c r="AP1008" s="149" t="s">
        <v>274</v>
      </c>
      <c r="AQ1008" s="149" t="s">
        <v>275</v>
      </c>
      <c r="AR1008" s="158">
        <v>1</v>
      </c>
      <c r="AS1008" s="149" t="s">
        <v>275</v>
      </c>
      <c r="AT1008" s="149" t="s">
        <v>276</v>
      </c>
      <c r="AU1008" s="161">
        <v>1</v>
      </c>
      <c r="AV1008" s="159">
        <v>41814.56</v>
      </c>
      <c r="AW1008" s="159">
        <v>1672.58</v>
      </c>
      <c r="AX1008" s="149" t="s">
        <v>274</v>
      </c>
      <c r="AY1008" s="159">
        <v>418.14</v>
      </c>
      <c r="AZ1008" s="159">
        <v>418.14</v>
      </c>
      <c r="BA1008" s="159">
        <v>1672.56</v>
      </c>
      <c r="BB1008" s="159">
        <v>21743.76</v>
      </c>
      <c r="BC1008" s="162" t="s">
        <v>274</v>
      </c>
      <c r="BD1008" s="162">
        <v>0</v>
      </c>
      <c r="BE1008" s="159">
        <v>20070.8</v>
      </c>
      <c r="BF1008" s="159">
        <v>20070.8</v>
      </c>
      <c r="BG1008" s="159">
        <v>41814.56</v>
      </c>
    </row>
    <row r="1009" ht="28.05" customHeight="1" spans="1:59">
      <c r="A1009" s="149"/>
      <c r="B1009" s="149"/>
      <c r="C1009" s="149"/>
      <c r="D1009" s="149" t="s">
        <v>3726</v>
      </c>
      <c r="E1009" s="340" t="s">
        <v>5054</v>
      </c>
      <c r="F1009" s="149" t="s">
        <v>3726</v>
      </c>
      <c r="G1009" s="149" t="s">
        <v>5055</v>
      </c>
      <c r="H1009" s="149" t="s">
        <v>5045</v>
      </c>
      <c r="I1009" s="149" t="s">
        <v>5046</v>
      </c>
      <c r="J1009" s="149" t="s">
        <v>5056</v>
      </c>
      <c r="K1009" s="149"/>
      <c r="L1009" s="149" t="s">
        <v>262</v>
      </c>
      <c r="M1009" s="149"/>
      <c r="N1009" s="149" t="s">
        <v>263</v>
      </c>
      <c r="O1009" s="149" t="s">
        <v>214</v>
      </c>
      <c r="P1009" s="149" t="s">
        <v>53</v>
      </c>
      <c r="Q1009" s="149"/>
      <c r="R1009" s="149" t="s">
        <v>5048</v>
      </c>
      <c r="S1009" s="149" t="s">
        <v>5049</v>
      </c>
      <c r="T1009" s="149" t="s">
        <v>5009</v>
      </c>
      <c r="U1009" s="149" t="s">
        <v>267</v>
      </c>
      <c r="V1009" s="149"/>
      <c r="W1009" s="149"/>
      <c r="X1009" s="149" t="s">
        <v>268</v>
      </c>
      <c r="Y1009" s="149"/>
      <c r="Z1009" s="149"/>
      <c r="AA1009" s="149"/>
      <c r="AB1009" s="149" t="s">
        <v>269</v>
      </c>
      <c r="AC1009" s="149" t="s">
        <v>270</v>
      </c>
      <c r="AD1009" s="149" t="s">
        <v>5009</v>
      </c>
      <c r="AE1009" s="149" t="s">
        <v>271</v>
      </c>
      <c r="AF1009" s="149"/>
      <c r="AG1009" s="149" t="s">
        <v>1098</v>
      </c>
      <c r="AH1009" s="149" t="s">
        <v>273</v>
      </c>
      <c r="AI1009" s="158">
        <v>85</v>
      </c>
      <c r="AJ1009" s="149"/>
      <c r="AK1009" s="159" t="s">
        <v>274</v>
      </c>
      <c r="AL1009" s="159" t="s">
        <v>274</v>
      </c>
      <c r="AM1009" s="149" t="s">
        <v>274</v>
      </c>
      <c r="AN1009" s="160">
        <v>4</v>
      </c>
      <c r="AO1009" s="149"/>
      <c r="AP1009" s="149" t="s">
        <v>274</v>
      </c>
      <c r="AQ1009" s="149" t="s">
        <v>275</v>
      </c>
      <c r="AR1009" s="158">
        <v>1</v>
      </c>
      <c r="AS1009" s="149" t="s">
        <v>275</v>
      </c>
      <c r="AT1009" s="149" t="s">
        <v>276</v>
      </c>
      <c r="AU1009" s="161">
        <v>1</v>
      </c>
      <c r="AV1009" s="159">
        <v>18534.49</v>
      </c>
      <c r="AW1009" s="159">
        <v>741.38</v>
      </c>
      <c r="AX1009" s="149" t="s">
        <v>274</v>
      </c>
      <c r="AY1009" s="159">
        <v>197.73</v>
      </c>
      <c r="AZ1009" s="159">
        <v>197.73</v>
      </c>
      <c r="BA1009" s="159">
        <v>790.92</v>
      </c>
      <c r="BB1009" s="159">
        <v>15618.12</v>
      </c>
      <c r="BC1009" s="162" t="s">
        <v>274</v>
      </c>
      <c r="BD1009" s="162">
        <v>0</v>
      </c>
      <c r="BE1009" s="159">
        <v>2916.37</v>
      </c>
      <c r="BF1009" s="159">
        <v>2916.37</v>
      </c>
      <c r="BG1009" s="159">
        <v>18534.49</v>
      </c>
    </row>
    <row r="1010" ht="28.05" customHeight="1" spans="1:59">
      <c r="A1010" s="149"/>
      <c r="B1010" s="149"/>
      <c r="C1010" s="149"/>
      <c r="D1010" s="149" t="s">
        <v>3726</v>
      </c>
      <c r="E1010" s="340" t="s">
        <v>5057</v>
      </c>
      <c r="F1010" s="149" t="s">
        <v>3726</v>
      </c>
      <c r="G1010" s="149" t="s">
        <v>5058</v>
      </c>
      <c r="H1010" s="149" t="s">
        <v>5059</v>
      </c>
      <c r="I1010" s="149" t="s">
        <v>4984</v>
      </c>
      <c r="J1010" s="149" t="s">
        <v>5060</v>
      </c>
      <c r="K1010" s="149"/>
      <c r="L1010" s="149" t="s">
        <v>262</v>
      </c>
      <c r="M1010" s="149"/>
      <c r="N1010" s="149" t="s">
        <v>263</v>
      </c>
      <c r="O1010" s="149" t="s">
        <v>214</v>
      </c>
      <c r="P1010" s="149" t="s">
        <v>53</v>
      </c>
      <c r="Q1010" s="149"/>
      <c r="R1010" s="149" t="s">
        <v>4986</v>
      </c>
      <c r="S1010" s="149" t="s">
        <v>4987</v>
      </c>
      <c r="T1010" s="149" t="s">
        <v>4988</v>
      </c>
      <c r="U1010" s="149" t="s">
        <v>267</v>
      </c>
      <c r="V1010" s="149"/>
      <c r="W1010" s="149"/>
      <c r="X1010" s="149" t="s">
        <v>51</v>
      </c>
      <c r="Y1010" s="149"/>
      <c r="Z1010" s="149"/>
      <c r="AA1010" s="149"/>
      <c r="AB1010" s="149" t="s">
        <v>269</v>
      </c>
      <c r="AC1010" s="149" t="s">
        <v>318</v>
      </c>
      <c r="AD1010" s="149" t="s">
        <v>4988</v>
      </c>
      <c r="AE1010" s="149" t="s">
        <v>271</v>
      </c>
      <c r="AF1010" s="149"/>
      <c r="AG1010" s="149" t="s">
        <v>1098</v>
      </c>
      <c r="AH1010" s="149" t="s">
        <v>273</v>
      </c>
      <c r="AI1010" s="158">
        <v>96</v>
      </c>
      <c r="AJ1010" s="149"/>
      <c r="AK1010" s="159" t="s">
        <v>274</v>
      </c>
      <c r="AL1010" s="159" t="s">
        <v>274</v>
      </c>
      <c r="AM1010" s="149" t="s">
        <v>274</v>
      </c>
      <c r="AN1010" s="160">
        <v>4</v>
      </c>
      <c r="AO1010" s="149"/>
      <c r="AP1010" s="149" t="s">
        <v>274</v>
      </c>
      <c r="AQ1010" s="149" t="s">
        <v>275</v>
      </c>
      <c r="AR1010" s="158">
        <v>1</v>
      </c>
      <c r="AS1010" s="149" t="s">
        <v>275</v>
      </c>
      <c r="AT1010" s="149" t="s">
        <v>276</v>
      </c>
      <c r="AU1010" s="161">
        <v>1</v>
      </c>
      <c r="AV1010" s="159">
        <v>2452.99</v>
      </c>
      <c r="AW1010" s="159">
        <v>98.12</v>
      </c>
      <c r="AX1010" s="149" t="s">
        <v>274</v>
      </c>
      <c r="AY1010" s="149"/>
      <c r="AZ1010" s="162" t="s">
        <v>274</v>
      </c>
      <c r="BA1010" s="162">
        <v>0</v>
      </c>
      <c r="BB1010" s="159">
        <v>2354.87</v>
      </c>
      <c r="BC1010" s="162" t="s">
        <v>274</v>
      </c>
      <c r="BD1010" s="162">
        <v>0</v>
      </c>
      <c r="BE1010" s="159">
        <v>98.12</v>
      </c>
      <c r="BF1010" s="159">
        <v>98.12</v>
      </c>
      <c r="BG1010" s="159">
        <v>2452.99</v>
      </c>
    </row>
    <row r="1011" ht="28.05" customHeight="1" spans="1:59">
      <c r="A1011" s="149"/>
      <c r="B1011" s="149"/>
      <c r="C1011" s="149"/>
      <c r="D1011" s="149" t="s">
        <v>3726</v>
      </c>
      <c r="E1011" s="340" t="s">
        <v>5061</v>
      </c>
      <c r="F1011" s="149" t="s">
        <v>3726</v>
      </c>
      <c r="G1011" s="149" t="s">
        <v>5062</v>
      </c>
      <c r="H1011" s="149" t="s">
        <v>5063</v>
      </c>
      <c r="I1011" s="149" t="s">
        <v>5064</v>
      </c>
      <c r="J1011" s="149" t="s">
        <v>5065</v>
      </c>
      <c r="K1011" s="149"/>
      <c r="L1011" s="149" t="s">
        <v>262</v>
      </c>
      <c r="M1011" s="149"/>
      <c r="N1011" s="149" t="s">
        <v>263</v>
      </c>
      <c r="O1011" s="149" t="s">
        <v>214</v>
      </c>
      <c r="P1011" s="149" t="s">
        <v>53</v>
      </c>
      <c r="Q1011" s="149"/>
      <c r="R1011" s="149" t="s">
        <v>296</v>
      </c>
      <c r="S1011" s="149" t="s">
        <v>289</v>
      </c>
      <c r="T1011" s="149" t="s">
        <v>610</v>
      </c>
      <c r="U1011" s="149" t="s">
        <v>267</v>
      </c>
      <c r="V1011" s="149"/>
      <c r="W1011" s="149"/>
      <c r="X1011" s="149" t="s">
        <v>268</v>
      </c>
      <c r="Y1011" s="149"/>
      <c r="Z1011" s="149"/>
      <c r="AA1011" s="149"/>
      <c r="AB1011" s="149" t="s">
        <v>269</v>
      </c>
      <c r="AC1011" s="149" t="s">
        <v>318</v>
      </c>
      <c r="AD1011" s="149" t="s">
        <v>610</v>
      </c>
      <c r="AE1011" s="149" t="s">
        <v>271</v>
      </c>
      <c r="AF1011" s="149"/>
      <c r="AG1011" s="149" t="s">
        <v>1098</v>
      </c>
      <c r="AH1011" s="149" t="s">
        <v>273</v>
      </c>
      <c r="AI1011" s="158">
        <v>76</v>
      </c>
      <c r="AJ1011" s="149"/>
      <c r="AK1011" s="159" t="s">
        <v>274</v>
      </c>
      <c r="AL1011" s="159" t="s">
        <v>274</v>
      </c>
      <c r="AM1011" s="149" t="s">
        <v>274</v>
      </c>
      <c r="AN1011" s="160">
        <v>4</v>
      </c>
      <c r="AO1011" s="149"/>
      <c r="AP1011" s="149" t="s">
        <v>274</v>
      </c>
      <c r="AQ1011" s="149" t="s">
        <v>275</v>
      </c>
      <c r="AR1011" s="158">
        <v>1</v>
      </c>
      <c r="AS1011" s="149" t="s">
        <v>275</v>
      </c>
      <c r="AT1011" s="149" t="s">
        <v>276</v>
      </c>
      <c r="AU1011" s="161">
        <v>1</v>
      </c>
      <c r="AV1011" s="159">
        <v>82905.98</v>
      </c>
      <c r="AW1011" s="159">
        <v>3316.24</v>
      </c>
      <c r="AX1011" s="149" t="s">
        <v>274</v>
      </c>
      <c r="AY1011" s="162">
        <v>0</v>
      </c>
      <c r="AZ1011" s="162" t="s">
        <v>274</v>
      </c>
      <c r="BA1011" s="162">
        <v>0</v>
      </c>
      <c r="BB1011" s="159">
        <v>79589.74</v>
      </c>
      <c r="BC1011" s="162" t="s">
        <v>274</v>
      </c>
      <c r="BD1011" s="162">
        <v>0</v>
      </c>
      <c r="BE1011" s="159">
        <v>3316.24</v>
      </c>
      <c r="BF1011" s="159">
        <v>3316.24</v>
      </c>
      <c r="BG1011" s="159">
        <v>82905.98</v>
      </c>
    </row>
    <row r="1012" ht="28.05" customHeight="1" spans="1:59">
      <c r="A1012" s="149"/>
      <c r="B1012" s="149"/>
      <c r="C1012" s="149"/>
      <c r="D1012" s="149" t="s">
        <v>3726</v>
      </c>
      <c r="E1012" s="340" t="s">
        <v>5066</v>
      </c>
      <c r="F1012" s="149" t="s">
        <v>3726</v>
      </c>
      <c r="G1012" s="149" t="s">
        <v>5067</v>
      </c>
      <c r="H1012" s="149" t="s">
        <v>4983</v>
      </c>
      <c r="I1012" s="149" t="s">
        <v>4984</v>
      </c>
      <c r="J1012" s="149" t="s">
        <v>5068</v>
      </c>
      <c r="K1012" s="149"/>
      <c r="L1012" s="149" t="s">
        <v>262</v>
      </c>
      <c r="M1012" s="149"/>
      <c r="N1012" s="149" t="s">
        <v>263</v>
      </c>
      <c r="O1012" s="149" t="s">
        <v>214</v>
      </c>
      <c r="P1012" s="149" t="s">
        <v>53</v>
      </c>
      <c r="Q1012" s="149"/>
      <c r="R1012" s="149" t="s">
        <v>4986</v>
      </c>
      <c r="S1012" s="149" t="s">
        <v>4987</v>
      </c>
      <c r="T1012" s="149" t="s">
        <v>4988</v>
      </c>
      <c r="U1012" s="149" t="s">
        <v>267</v>
      </c>
      <c r="V1012" s="149"/>
      <c r="W1012" s="149"/>
      <c r="X1012" s="149" t="s">
        <v>51</v>
      </c>
      <c r="Y1012" s="149"/>
      <c r="Z1012" s="149"/>
      <c r="AA1012" s="149"/>
      <c r="AB1012" s="149" t="s">
        <v>269</v>
      </c>
      <c r="AC1012" s="149" t="s">
        <v>318</v>
      </c>
      <c r="AD1012" s="149" t="s">
        <v>4988</v>
      </c>
      <c r="AE1012" s="149" t="s">
        <v>271</v>
      </c>
      <c r="AF1012" s="149"/>
      <c r="AG1012" s="149" t="s">
        <v>1098</v>
      </c>
      <c r="AH1012" s="149" t="s">
        <v>273</v>
      </c>
      <c r="AI1012" s="158">
        <v>96</v>
      </c>
      <c r="AJ1012" s="149"/>
      <c r="AK1012" s="159" t="s">
        <v>274</v>
      </c>
      <c r="AL1012" s="159" t="s">
        <v>274</v>
      </c>
      <c r="AM1012" s="149" t="s">
        <v>274</v>
      </c>
      <c r="AN1012" s="160">
        <v>4</v>
      </c>
      <c r="AO1012" s="149"/>
      <c r="AP1012" s="149" t="s">
        <v>274</v>
      </c>
      <c r="AQ1012" s="149" t="s">
        <v>275</v>
      </c>
      <c r="AR1012" s="158">
        <v>1</v>
      </c>
      <c r="AS1012" s="149" t="s">
        <v>275</v>
      </c>
      <c r="AT1012" s="149" t="s">
        <v>276</v>
      </c>
      <c r="AU1012" s="161">
        <v>1</v>
      </c>
      <c r="AV1012" s="159">
        <v>50313.84</v>
      </c>
      <c r="AW1012" s="159">
        <v>2012.55</v>
      </c>
      <c r="AX1012" s="149" t="s">
        <v>274</v>
      </c>
      <c r="AY1012" s="149"/>
      <c r="AZ1012" s="162" t="s">
        <v>274</v>
      </c>
      <c r="BA1012" s="162">
        <v>0</v>
      </c>
      <c r="BB1012" s="159">
        <v>48301.29</v>
      </c>
      <c r="BC1012" s="162" t="s">
        <v>274</v>
      </c>
      <c r="BD1012" s="162">
        <v>0</v>
      </c>
      <c r="BE1012" s="159">
        <v>2012.55</v>
      </c>
      <c r="BF1012" s="159">
        <v>2012.55</v>
      </c>
      <c r="BG1012" s="159">
        <v>50313.84</v>
      </c>
    </row>
    <row r="1013" ht="28.05" customHeight="1" spans="1:59">
      <c r="A1013" s="149"/>
      <c r="B1013" s="149"/>
      <c r="C1013" s="149"/>
      <c r="D1013" s="149" t="s">
        <v>3726</v>
      </c>
      <c r="E1013" s="340" t="s">
        <v>5069</v>
      </c>
      <c r="F1013" s="149" t="s">
        <v>3726</v>
      </c>
      <c r="G1013" s="149" t="s">
        <v>5070</v>
      </c>
      <c r="H1013" s="149" t="s">
        <v>5071</v>
      </c>
      <c r="I1013" s="149"/>
      <c r="J1013" s="149" t="s">
        <v>5072</v>
      </c>
      <c r="K1013" s="149"/>
      <c r="L1013" s="149" t="s">
        <v>262</v>
      </c>
      <c r="M1013" s="149"/>
      <c r="N1013" s="149" t="s">
        <v>263</v>
      </c>
      <c r="O1013" s="149" t="s">
        <v>214</v>
      </c>
      <c r="P1013" s="149" t="s">
        <v>53</v>
      </c>
      <c r="Q1013" s="149"/>
      <c r="R1013" s="149" t="s">
        <v>5073</v>
      </c>
      <c r="S1013" s="149" t="s">
        <v>793</v>
      </c>
      <c r="T1013" s="149" t="s">
        <v>5074</v>
      </c>
      <c r="U1013" s="149" t="s">
        <v>267</v>
      </c>
      <c r="V1013" s="149"/>
      <c r="W1013" s="149"/>
      <c r="X1013" s="149" t="s">
        <v>268</v>
      </c>
      <c r="Y1013" s="149"/>
      <c r="Z1013" s="149"/>
      <c r="AA1013" s="149"/>
      <c r="AB1013" s="149" t="s">
        <v>269</v>
      </c>
      <c r="AC1013" s="149" t="s">
        <v>270</v>
      </c>
      <c r="AD1013" s="149" t="s">
        <v>5074</v>
      </c>
      <c r="AE1013" s="149" t="s">
        <v>271</v>
      </c>
      <c r="AF1013" s="149"/>
      <c r="AG1013" s="149" t="s">
        <v>1098</v>
      </c>
      <c r="AH1013" s="149" t="s">
        <v>273</v>
      </c>
      <c r="AI1013" s="158">
        <v>85</v>
      </c>
      <c r="AJ1013" s="149"/>
      <c r="AK1013" s="159" t="s">
        <v>274</v>
      </c>
      <c r="AL1013" s="159" t="s">
        <v>274</v>
      </c>
      <c r="AM1013" s="149" t="s">
        <v>274</v>
      </c>
      <c r="AN1013" s="160">
        <v>4</v>
      </c>
      <c r="AO1013" s="149"/>
      <c r="AP1013" s="149" t="s">
        <v>274</v>
      </c>
      <c r="AQ1013" s="149" t="s">
        <v>275</v>
      </c>
      <c r="AR1013" s="158">
        <v>1</v>
      </c>
      <c r="AS1013" s="149" t="s">
        <v>275</v>
      </c>
      <c r="AT1013" s="149" t="s">
        <v>276</v>
      </c>
      <c r="AU1013" s="161">
        <v>1</v>
      </c>
      <c r="AV1013" s="159">
        <v>60172.41</v>
      </c>
      <c r="AW1013" s="159">
        <v>2406.9</v>
      </c>
      <c r="AX1013" s="149" t="s">
        <v>274</v>
      </c>
      <c r="AY1013" s="159">
        <v>641.86</v>
      </c>
      <c r="AZ1013" s="159">
        <v>641.86</v>
      </c>
      <c r="BA1013" s="159">
        <v>2567.44</v>
      </c>
      <c r="BB1013" s="159">
        <v>50705.04</v>
      </c>
      <c r="BC1013" s="162" t="s">
        <v>274</v>
      </c>
      <c r="BD1013" s="162">
        <v>0</v>
      </c>
      <c r="BE1013" s="159">
        <v>9467.37</v>
      </c>
      <c r="BF1013" s="159">
        <v>9467.37</v>
      </c>
      <c r="BG1013" s="159">
        <v>60172.41</v>
      </c>
    </row>
    <row r="1014" ht="28.05" customHeight="1" spans="1:59">
      <c r="A1014" s="149"/>
      <c r="B1014" s="149"/>
      <c r="C1014" s="149"/>
      <c r="D1014" s="149" t="s">
        <v>3726</v>
      </c>
      <c r="E1014" s="340" t="s">
        <v>5075</v>
      </c>
      <c r="F1014" s="149" t="s">
        <v>3726</v>
      </c>
      <c r="G1014" s="149" t="s">
        <v>5076</v>
      </c>
      <c r="H1014" s="149" t="s">
        <v>5077</v>
      </c>
      <c r="I1014" s="149"/>
      <c r="J1014" s="149" t="s">
        <v>5078</v>
      </c>
      <c r="K1014" s="149"/>
      <c r="L1014" s="149" t="s">
        <v>262</v>
      </c>
      <c r="M1014" s="149"/>
      <c r="N1014" s="149" t="s">
        <v>263</v>
      </c>
      <c r="O1014" s="149" t="s">
        <v>214</v>
      </c>
      <c r="P1014" s="149" t="s">
        <v>53</v>
      </c>
      <c r="Q1014" s="149"/>
      <c r="R1014" s="149" t="s">
        <v>5079</v>
      </c>
      <c r="S1014" s="149" t="s">
        <v>793</v>
      </c>
      <c r="T1014" s="149" t="s">
        <v>5074</v>
      </c>
      <c r="U1014" s="149" t="s">
        <v>267</v>
      </c>
      <c r="V1014" s="149"/>
      <c r="W1014" s="149"/>
      <c r="X1014" s="149" t="s">
        <v>268</v>
      </c>
      <c r="Y1014" s="149"/>
      <c r="Z1014" s="149"/>
      <c r="AA1014" s="149"/>
      <c r="AB1014" s="149" t="s">
        <v>269</v>
      </c>
      <c r="AC1014" s="149" t="s">
        <v>270</v>
      </c>
      <c r="AD1014" s="149" t="s">
        <v>5074</v>
      </c>
      <c r="AE1014" s="149" t="s">
        <v>271</v>
      </c>
      <c r="AF1014" s="149"/>
      <c r="AG1014" s="149" t="s">
        <v>1098</v>
      </c>
      <c r="AH1014" s="149" t="s">
        <v>273</v>
      </c>
      <c r="AI1014" s="158">
        <v>85</v>
      </c>
      <c r="AJ1014" s="149"/>
      <c r="AK1014" s="159" t="s">
        <v>274</v>
      </c>
      <c r="AL1014" s="159" t="s">
        <v>274</v>
      </c>
      <c r="AM1014" s="149" t="s">
        <v>274</v>
      </c>
      <c r="AN1014" s="160">
        <v>4</v>
      </c>
      <c r="AO1014" s="149"/>
      <c r="AP1014" s="149" t="s">
        <v>274</v>
      </c>
      <c r="AQ1014" s="149" t="s">
        <v>275</v>
      </c>
      <c r="AR1014" s="158">
        <v>1</v>
      </c>
      <c r="AS1014" s="149" t="s">
        <v>275</v>
      </c>
      <c r="AT1014" s="149" t="s">
        <v>276</v>
      </c>
      <c r="AU1014" s="161">
        <v>1</v>
      </c>
      <c r="AV1014" s="159">
        <v>8448.28</v>
      </c>
      <c r="AW1014" s="159">
        <v>337.93</v>
      </c>
      <c r="AX1014" s="149" t="s">
        <v>274</v>
      </c>
      <c r="AY1014" s="159">
        <v>90.13</v>
      </c>
      <c r="AZ1014" s="159">
        <v>90.13</v>
      </c>
      <c r="BA1014" s="159">
        <v>360.52</v>
      </c>
      <c r="BB1014" s="159">
        <v>7118.92</v>
      </c>
      <c r="BC1014" s="162" t="s">
        <v>274</v>
      </c>
      <c r="BD1014" s="162">
        <v>0</v>
      </c>
      <c r="BE1014" s="159">
        <v>1329.36</v>
      </c>
      <c r="BF1014" s="159">
        <v>1329.36</v>
      </c>
      <c r="BG1014" s="159">
        <v>8448.28</v>
      </c>
    </row>
    <row r="1015" ht="28.05" customHeight="1" spans="1:59">
      <c r="A1015" s="149"/>
      <c r="B1015" s="149"/>
      <c r="C1015" s="149"/>
      <c r="D1015" s="149" t="s">
        <v>3726</v>
      </c>
      <c r="E1015" s="340" t="s">
        <v>5080</v>
      </c>
      <c r="F1015" s="149" t="s">
        <v>3726</v>
      </c>
      <c r="G1015" s="149" t="s">
        <v>5081</v>
      </c>
      <c r="H1015" s="149" t="s">
        <v>5077</v>
      </c>
      <c r="I1015" s="149"/>
      <c r="J1015" s="149" t="s">
        <v>5082</v>
      </c>
      <c r="K1015" s="149"/>
      <c r="L1015" s="149" t="s">
        <v>262</v>
      </c>
      <c r="M1015" s="149"/>
      <c r="N1015" s="149" t="s">
        <v>263</v>
      </c>
      <c r="O1015" s="149" t="s">
        <v>214</v>
      </c>
      <c r="P1015" s="149" t="s">
        <v>53</v>
      </c>
      <c r="Q1015" s="149"/>
      <c r="R1015" s="149" t="s">
        <v>5079</v>
      </c>
      <c r="S1015" s="149" t="s">
        <v>793</v>
      </c>
      <c r="T1015" s="149" t="s">
        <v>5074</v>
      </c>
      <c r="U1015" s="149" t="s">
        <v>267</v>
      </c>
      <c r="V1015" s="149"/>
      <c r="W1015" s="149"/>
      <c r="X1015" s="149" t="s">
        <v>268</v>
      </c>
      <c r="Y1015" s="149"/>
      <c r="Z1015" s="149"/>
      <c r="AA1015" s="149"/>
      <c r="AB1015" s="149" t="s">
        <v>269</v>
      </c>
      <c r="AC1015" s="149" t="s">
        <v>270</v>
      </c>
      <c r="AD1015" s="149" t="s">
        <v>5074</v>
      </c>
      <c r="AE1015" s="149" t="s">
        <v>271</v>
      </c>
      <c r="AF1015" s="149"/>
      <c r="AG1015" s="149" t="s">
        <v>1098</v>
      </c>
      <c r="AH1015" s="149" t="s">
        <v>273</v>
      </c>
      <c r="AI1015" s="158">
        <v>85</v>
      </c>
      <c r="AJ1015" s="149"/>
      <c r="AK1015" s="159" t="s">
        <v>274</v>
      </c>
      <c r="AL1015" s="159" t="s">
        <v>274</v>
      </c>
      <c r="AM1015" s="149" t="s">
        <v>274</v>
      </c>
      <c r="AN1015" s="160">
        <v>4</v>
      </c>
      <c r="AO1015" s="149"/>
      <c r="AP1015" s="149" t="s">
        <v>274</v>
      </c>
      <c r="AQ1015" s="149" t="s">
        <v>275</v>
      </c>
      <c r="AR1015" s="158">
        <v>1</v>
      </c>
      <c r="AS1015" s="149" t="s">
        <v>275</v>
      </c>
      <c r="AT1015" s="149" t="s">
        <v>276</v>
      </c>
      <c r="AU1015" s="161">
        <v>1</v>
      </c>
      <c r="AV1015" s="159">
        <v>8448.28</v>
      </c>
      <c r="AW1015" s="159">
        <v>337.93</v>
      </c>
      <c r="AX1015" s="149" t="s">
        <v>274</v>
      </c>
      <c r="AY1015" s="159">
        <v>90.13</v>
      </c>
      <c r="AZ1015" s="159">
        <v>90.13</v>
      </c>
      <c r="BA1015" s="159">
        <v>360.52</v>
      </c>
      <c r="BB1015" s="159">
        <v>7118.92</v>
      </c>
      <c r="BC1015" s="162" t="s">
        <v>274</v>
      </c>
      <c r="BD1015" s="162">
        <v>0</v>
      </c>
      <c r="BE1015" s="159">
        <v>1329.36</v>
      </c>
      <c r="BF1015" s="159">
        <v>1329.36</v>
      </c>
      <c r="BG1015" s="159">
        <v>8448.28</v>
      </c>
    </row>
    <row r="1016" ht="28.05" customHeight="1" spans="1:59">
      <c r="A1016" s="149"/>
      <c r="B1016" s="149"/>
      <c r="C1016" s="149"/>
      <c r="D1016" s="149" t="s">
        <v>3726</v>
      </c>
      <c r="E1016" s="340" t="s">
        <v>5083</v>
      </c>
      <c r="F1016" s="149" t="s">
        <v>3726</v>
      </c>
      <c r="G1016" s="149" t="s">
        <v>5084</v>
      </c>
      <c r="H1016" s="149" t="s">
        <v>5077</v>
      </c>
      <c r="I1016" s="149"/>
      <c r="J1016" s="149" t="s">
        <v>5085</v>
      </c>
      <c r="K1016" s="149"/>
      <c r="L1016" s="149" t="s">
        <v>262</v>
      </c>
      <c r="M1016" s="149"/>
      <c r="N1016" s="149" t="s">
        <v>263</v>
      </c>
      <c r="O1016" s="149" t="s">
        <v>214</v>
      </c>
      <c r="P1016" s="149" t="s">
        <v>53</v>
      </c>
      <c r="Q1016" s="149"/>
      <c r="R1016" s="149" t="s">
        <v>5079</v>
      </c>
      <c r="S1016" s="149" t="s">
        <v>793</v>
      </c>
      <c r="T1016" s="149" t="s">
        <v>5074</v>
      </c>
      <c r="U1016" s="149" t="s">
        <v>267</v>
      </c>
      <c r="V1016" s="149"/>
      <c r="W1016" s="149"/>
      <c r="X1016" s="149" t="s">
        <v>268</v>
      </c>
      <c r="Y1016" s="149"/>
      <c r="Z1016" s="149"/>
      <c r="AA1016" s="149"/>
      <c r="AB1016" s="149" t="s">
        <v>269</v>
      </c>
      <c r="AC1016" s="149" t="s">
        <v>270</v>
      </c>
      <c r="AD1016" s="149" t="s">
        <v>5074</v>
      </c>
      <c r="AE1016" s="149" t="s">
        <v>271</v>
      </c>
      <c r="AF1016" s="149"/>
      <c r="AG1016" s="149" t="s">
        <v>1098</v>
      </c>
      <c r="AH1016" s="149" t="s">
        <v>273</v>
      </c>
      <c r="AI1016" s="158">
        <v>85</v>
      </c>
      <c r="AJ1016" s="149"/>
      <c r="AK1016" s="159" t="s">
        <v>274</v>
      </c>
      <c r="AL1016" s="159" t="s">
        <v>274</v>
      </c>
      <c r="AM1016" s="149" t="s">
        <v>274</v>
      </c>
      <c r="AN1016" s="160">
        <v>4</v>
      </c>
      <c r="AO1016" s="149"/>
      <c r="AP1016" s="149" t="s">
        <v>274</v>
      </c>
      <c r="AQ1016" s="149" t="s">
        <v>275</v>
      </c>
      <c r="AR1016" s="158">
        <v>1</v>
      </c>
      <c r="AS1016" s="149" t="s">
        <v>275</v>
      </c>
      <c r="AT1016" s="149" t="s">
        <v>276</v>
      </c>
      <c r="AU1016" s="161">
        <v>1</v>
      </c>
      <c r="AV1016" s="159">
        <v>8448.27</v>
      </c>
      <c r="AW1016" s="159">
        <v>337.93</v>
      </c>
      <c r="AX1016" s="149" t="s">
        <v>274</v>
      </c>
      <c r="AY1016" s="159">
        <v>90.13</v>
      </c>
      <c r="AZ1016" s="159">
        <v>90.13</v>
      </c>
      <c r="BA1016" s="159">
        <v>360.52</v>
      </c>
      <c r="BB1016" s="159">
        <v>7118.92</v>
      </c>
      <c r="BC1016" s="162" t="s">
        <v>274</v>
      </c>
      <c r="BD1016" s="162">
        <v>0</v>
      </c>
      <c r="BE1016" s="159">
        <v>1329.35</v>
      </c>
      <c r="BF1016" s="159">
        <v>1329.35</v>
      </c>
      <c r="BG1016" s="159">
        <v>8448.27</v>
      </c>
    </row>
    <row r="1017" ht="28.05" customHeight="1" spans="1:59">
      <c r="A1017" s="149"/>
      <c r="B1017" s="149"/>
      <c r="C1017" s="149"/>
      <c r="D1017" s="149" t="s">
        <v>3726</v>
      </c>
      <c r="E1017" s="340" t="s">
        <v>5086</v>
      </c>
      <c r="F1017" s="149" t="s">
        <v>3726</v>
      </c>
      <c r="G1017" s="149" t="s">
        <v>5087</v>
      </c>
      <c r="H1017" s="149" t="s">
        <v>5088</v>
      </c>
      <c r="I1017" s="149" t="s">
        <v>5089</v>
      </c>
      <c r="J1017" s="149" t="s">
        <v>5090</v>
      </c>
      <c r="K1017" s="149"/>
      <c r="L1017" s="149" t="s">
        <v>262</v>
      </c>
      <c r="M1017" s="149"/>
      <c r="N1017" s="149" t="s">
        <v>263</v>
      </c>
      <c r="O1017" s="149" t="s">
        <v>214</v>
      </c>
      <c r="P1017" s="149" t="s">
        <v>53</v>
      </c>
      <c r="Q1017" s="149"/>
      <c r="R1017" s="149" t="s">
        <v>4986</v>
      </c>
      <c r="S1017" s="149" t="s">
        <v>4987</v>
      </c>
      <c r="T1017" s="149" t="s">
        <v>4988</v>
      </c>
      <c r="U1017" s="149" t="s">
        <v>267</v>
      </c>
      <c r="V1017" s="149"/>
      <c r="W1017" s="149"/>
      <c r="X1017" s="149" t="s">
        <v>51</v>
      </c>
      <c r="Y1017" s="149"/>
      <c r="Z1017" s="149"/>
      <c r="AA1017" s="149"/>
      <c r="AB1017" s="149" t="s">
        <v>269</v>
      </c>
      <c r="AC1017" s="149" t="s">
        <v>318</v>
      </c>
      <c r="AD1017" s="149" t="s">
        <v>4988</v>
      </c>
      <c r="AE1017" s="149" t="s">
        <v>271</v>
      </c>
      <c r="AF1017" s="149"/>
      <c r="AG1017" s="149" t="s">
        <v>1098</v>
      </c>
      <c r="AH1017" s="149" t="s">
        <v>273</v>
      </c>
      <c r="AI1017" s="158">
        <v>96</v>
      </c>
      <c r="AJ1017" s="149"/>
      <c r="AK1017" s="159" t="s">
        <v>274</v>
      </c>
      <c r="AL1017" s="159" t="s">
        <v>274</v>
      </c>
      <c r="AM1017" s="149" t="s">
        <v>274</v>
      </c>
      <c r="AN1017" s="160">
        <v>4</v>
      </c>
      <c r="AO1017" s="149"/>
      <c r="AP1017" s="149" t="s">
        <v>274</v>
      </c>
      <c r="AQ1017" s="149" t="s">
        <v>275</v>
      </c>
      <c r="AR1017" s="158">
        <v>1</v>
      </c>
      <c r="AS1017" s="149" t="s">
        <v>275</v>
      </c>
      <c r="AT1017" s="149" t="s">
        <v>276</v>
      </c>
      <c r="AU1017" s="161">
        <v>1</v>
      </c>
      <c r="AV1017" s="159">
        <v>1709.4</v>
      </c>
      <c r="AW1017" s="159">
        <v>68.38</v>
      </c>
      <c r="AX1017" s="149" t="s">
        <v>274</v>
      </c>
      <c r="AY1017" s="149"/>
      <c r="AZ1017" s="162" t="s">
        <v>274</v>
      </c>
      <c r="BA1017" s="162">
        <v>0</v>
      </c>
      <c r="BB1017" s="159">
        <v>1641.02</v>
      </c>
      <c r="BC1017" s="162" t="s">
        <v>274</v>
      </c>
      <c r="BD1017" s="162">
        <v>0</v>
      </c>
      <c r="BE1017" s="159">
        <v>68.38</v>
      </c>
      <c r="BF1017" s="159">
        <v>68.38</v>
      </c>
      <c r="BG1017" s="159">
        <v>1709.4</v>
      </c>
    </row>
    <row r="1018" ht="28.05" customHeight="1" spans="1:59">
      <c r="A1018" s="149"/>
      <c r="B1018" s="149"/>
      <c r="C1018" s="149"/>
      <c r="D1018" s="149" t="s">
        <v>3726</v>
      </c>
      <c r="E1018" s="340" t="s">
        <v>5091</v>
      </c>
      <c r="F1018" s="149" t="s">
        <v>3726</v>
      </c>
      <c r="G1018" s="149" t="s">
        <v>5092</v>
      </c>
      <c r="H1018" s="149" t="s">
        <v>5093</v>
      </c>
      <c r="I1018" s="149" t="s">
        <v>5094</v>
      </c>
      <c r="J1018" s="149" t="s">
        <v>5095</v>
      </c>
      <c r="K1018" s="149"/>
      <c r="L1018" s="149" t="s">
        <v>262</v>
      </c>
      <c r="M1018" s="149"/>
      <c r="N1018" s="149" t="s">
        <v>263</v>
      </c>
      <c r="O1018" s="149" t="s">
        <v>214</v>
      </c>
      <c r="P1018" s="149" t="s">
        <v>53</v>
      </c>
      <c r="Q1018" s="149"/>
      <c r="R1018" s="149" t="s">
        <v>4986</v>
      </c>
      <c r="S1018" s="149" t="s">
        <v>4987</v>
      </c>
      <c r="T1018" s="149" t="s">
        <v>4988</v>
      </c>
      <c r="U1018" s="149" t="s">
        <v>267</v>
      </c>
      <c r="V1018" s="149"/>
      <c r="W1018" s="149"/>
      <c r="X1018" s="149" t="s">
        <v>51</v>
      </c>
      <c r="Y1018" s="149"/>
      <c r="Z1018" s="149"/>
      <c r="AA1018" s="149"/>
      <c r="AB1018" s="149" t="s">
        <v>269</v>
      </c>
      <c r="AC1018" s="149" t="s">
        <v>318</v>
      </c>
      <c r="AD1018" s="149" t="s">
        <v>4988</v>
      </c>
      <c r="AE1018" s="149" t="s">
        <v>271</v>
      </c>
      <c r="AF1018" s="149"/>
      <c r="AG1018" s="149" t="s">
        <v>1098</v>
      </c>
      <c r="AH1018" s="149" t="s">
        <v>273</v>
      </c>
      <c r="AI1018" s="158">
        <v>96</v>
      </c>
      <c r="AJ1018" s="149"/>
      <c r="AK1018" s="159" t="s">
        <v>274</v>
      </c>
      <c r="AL1018" s="159" t="s">
        <v>274</v>
      </c>
      <c r="AM1018" s="149" t="s">
        <v>274</v>
      </c>
      <c r="AN1018" s="160">
        <v>4</v>
      </c>
      <c r="AO1018" s="149"/>
      <c r="AP1018" s="149" t="s">
        <v>274</v>
      </c>
      <c r="AQ1018" s="149" t="s">
        <v>275</v>
      </c>
      <c r="AR1018" s="158">
        <v>1</v>
      </c>
      <c r="AS1018" s="149" t="s">
        <v>275</v>
      </c>
      <c r="AT1018" s="149" t="s">
        <v>276</v>
      </c>
      <c r="AU1018" s="161">
        <v>1</v>
      </c>
      <c r="AV1018" s="159">
        <v>897.44</v>
      </c>
      <c r="AW1018" s="159">
        <v>35.9</v>
      </c>
      <c r="AX1018" s="149" t="s">
        <v>274</v>
      </c>
      <c r="AY1018" s="149"/>
      <c r="AZ1018" s="162" t="s">
        <v>274</v>
      </c>
      <c r="BA1018" s="162">
        <v>0</v>
      </c>
      <c r="BB1018" s="159">
        <v>861.54</v>
      </c>
      <c r="BC1018" s="162" t="s">
        <v>274</v>
      </c>
      <c r="BD1018" s="162">
        <v>0</v>
      </c>
      <c r="BE1018" s="159">
        <v>35.9</v>
      </c>
      <c r="BF1018" s="159">
        <v>35.9</v>
      </c>
      <c r="BG1018" s="159">
        <v>897.44</v>
      </c>
    </row>
    <row r="1019" ht="28.05" customHeight="1" spans="1:59">
      <c r="A1019" s="149"/>
      <c r="B1019" s="149"/>
      <c r="C1019" s="149"/>
      <c r="D1019" s="149" t="s">
        <v>3726</v>
      </c>
      <c r="E1019" s="340" t="s">
        <v>5096</v>
      </c>
      <c r="F1019" s="149" t="s">
        <v>3726</v>
      </c>
      <c r="G1019" s="149" t="s">
        <v>5097</v>
      </c>
      <c r="H1019" s="149" t="s">
        <v>5098</v>
      </c>
      <c r="I1019" s="149" t="s">
        <v>5089</v>
      </c>
      <c r="J1019" s="149" t="s">
        <v>5099</v>
      </c>
      <c r="K1019" s="149"/>
      <c r="L1019" s="149" t="s">
        <v>262</v>
      </c>
      <c r="M1019" s="149"/>
      <c r="N1019" s="149" t="s">
        <v>263</v>
      </c>
      <c r="O1019" s="149" t="s">
        <v>214</v>
      </c>
      <c r="P1019" s="149" t="s">
        <v>53</v>
      </c>
      <c r="Q1019" s="149"/>
      <c r="R1019" s="149" t="s">
        <v>4986</v>
      </c>
      <c r="S1019" s="149" t="s">
        <v>4987</v>
      </c>
      <c r="T1019" s="149" t="s">
        <v>4988</v>
      </c>
      <c r="U1019" s="149" t="s">
        <v>267</v>
      </c>
      <c r="V1019" s="149"/>
      <c r="W1019" s="149"/>
      <c r="X1019" s="149" t="s">
        <v>51</v>
      </c>
      <c r="Y1019" s="149"/>
      <c r="Z1019" s="149"/>
      <c r="AA1019" s="149"/>
      <c r="AB1019" s="149" t="s">
        <v>269</v>
      </c>
      <c r="AC1019" s="149" t="s">
        <v>318</v>
      </c>
      <c r="AD1019" s="149" t="s">
        <v>4988</v>
      </c>
      <c r="AE1019" s="149" t="s">
        <v>271</v>
      </c>
      <c r="AF1019" s="149"/>
      <c r="AG1019" s="149" t="s">
        <v>1098</v>
      </c>
      <c r="AH1019" s="149" t="s">
        <v>273</v>
      </c>
      <c r="AI1019" s="158">
        <v>96</v>
      </c>
      <c r="AJ1019" s="149"/>
      <c r="AK1019" s="159" t="s">
        <v>274</v>
      </c>
      <c r="AL1019" s="159" t="s">
        <v>274</v>
      </c>
      <c r="AM1019" s="149" t="s">
        <v>274</v>
      </c>
      <c r="AN1019" s="160">
        <v>4</v>
      </c>
      <c r="AO1019" s="149"/>
      <c r="AP1019" s="149" t="s">
        <v>274</v>
      </c>
      <c r="AQ1019" s="149" t="s">
        <v>275</v>
      </c>
      <c r="AR1019" s="158">
        <v>1</v>
      </c>
      <c r="AS1019" s="149" t="s">
        <v>275</v>
      </c>
      <c r="AT1019" s="149" t="s">
        <v>276</v>
      </c>
      <c r="AU1019" s="161">
        <v>1</v>
      </c>
      <c r="AV1019" s="159">
        <v>8205.13</v>
      </c>
      <c r="AW1019" s="159">
        <v>328.21</v>
      </c>
      <c r="AX1019" s="149" t="s">
        <v>274</v>
      </c>
      <c r="AY1019" s="149"/>
      <c r="AZ1019" s="162" t="s">
        <v>274</v>
      </c>
      <c r="BA1019" s="162">
        <v>0</v>
      </c>
      <c r="BB1019" s="159">
        <v>7876.92</v>
      </c>
      <c r="BC1019" s="162" t="s">
        <v>274</v>
      </c>
      <c r="BD1019" s="162">
        <v>0</v>
      </c>
      <c r="BE1019" s="159">
        <v>328.21</v>
      </c>
      <c r="BF1019" s="159">
        <v>328.21</v>
      </c>
      <c r="BG1019" s="159">
        <v>8205.13</v>
      </c>
    </row>
    <row r="1020" ht="28.05" customHeight="1" spans="1:59">
      <c r="A1020" s="149"/>
      <c r="B1020" s="149"/>
      <c r="C1020" s="149"/>
      <c r="D1020" s="149" t="s">
        <v>3726</v>
      </c>
      <c r="E1020" s="340" t="s">
        <v>5100</v>
      </c>
      <c r="F1020" s="149" t="s">
        <v>3726</v>
      </c>
      <c r="G1020" s="149" t="s">
        <v>5101</v>
      </c>
      <c r="H1020" s="149" t="s">
        <v>5102</v>
      </c>
      <c r="I1020" s="149" t="s">
        <v>5103</v>
      </c>
      <c r="J1020" s="149" t="s">
        <v>5104</v>
      </c>
      <c r="K1020" s="149"/>
      <c r="L1020" s="149" t="s">
        <v>262</v>
      </c>
      <c r="M1020" s="149"/>
      <c r="N1020" s="149" t="s">
        <v>263</v>
      </c>
      <c r="O1020" s="149" t="s">
        <v>214</v>
      </c>
      <c r="P1020" s="149" t="s">
        <v>53</v>
      </c>
      <c r="Q1020" s="149"/>
      <c r="R1020" s="149" t="s">
        <v>4986</v>
      </c>
      <c r="S1020" s="149" t="s">
        <v>4987</v>
      </c>
      <c r="T1020" s="149" t="s">
        <v>4988</v>
      </c>
      <c r="U1020" s="149" t="s">
        <v>267</v>
      </c>
      <c r="V1020" s="149"/>
      <c r="W1020" s="149"/>
      <c r="X1020" s="149" t="s">
        <v>51</v>
      </c>
      <c r="Y1020" s="149"/>
      <c r="Z1020" s="149"/>
      <c r="AA1020" s="149"/>
      <c r="AB1020" s="149" t="s">
        <v>269</v>
      </c>
      <c r="AC1020" s="149" t="s">
        <v>318</v>
      </c>
      <c r="AD1020" s="149" t="s">
        <v>4988</v>
      </c>
      <c r="AE1020" s="149" t="s">
        <v>271</v>
      </c>
      <c r="AF1020" s="149"/>
      <c r="AG1020" s="149" t="s">
        <v>1098</v>
      </c>
      <c r="AH1020" s="149" t="s">
        <v>273</v>
      </c>
      <c r="AI1020" s="158">
        <v>97</v>
      </c>
      <c r="AJ1020" s="149"/>
      <c r="AK1020" s="159" t="s">
        <v>274</v>
      </c>
      <c r="AL1020" s="159" t="s">
        <v>274</v>
      </c>
      <c r="AM1020" s="149" t="s">
        <v>274</v>
      </c>
      <c r="AN1020" s="160">
        <v>4</v>
      </c>
      <c r="AO1020" s="149"/>
      <c r="AP1020" s="149" t="s">
        <v>274</v>
      </c>
      <c r="AQ1020" s="149" t="s">
        <v>275</v>
      </c>
      <c r="AR1020" s="158">
        <v>1</v>
      </c>
      <c r="AS1020" s="149" t="s">
        <v>275</v>
      </c>
      <c r="AT1020" s="149" t="s">
        <v>276</v>
      </c>
      <c r="AU1020" s="161">
        <v>1</v>
      </c>
      <c r="AV1020" s="159">
        <v>16942.61</v>
      </c>
      <c r="AW1020" s="159">
        <v>677.7</v>
      </c>
      <c r="AX1020" s="149" t="s">
        <v>274</v>
      </c>
      <c r="AY1020" s="149"/>
      <c r="AZ1020" s="162" t="s">
        <v>274</v>
      </c>
      <c r="BA1020" s="159">
        <v>0.01</v>
      </c>
      <c r="BB1020" s="159">
        <v>16264.91</v>
      </c>
      <c r="BC1020" s="162" t="s">
        <v>274</v>
      </c>
      <c r="BD1020" s="162">
        <v>0</v>
      </c>
      <c r="BE1020" s="159">
        <v>677.7</v>
      </c>
      <c r="BF1020" s="159">
        <v>677.7</v>
      </c>
      <c r="BG1020" s="159">
        <v>16942.61</v>
      </c>
    </row>
    <row r="1021" ht="28.05" customHeight="1" spans="1:59">
      <c r="A1021" s="149"/>
      <c r="B1021" s="149"/>
      <c r="C1021" s="149"/>
      <c r="D1021" s="149" t="s">
        <v>3726</v>
      </c>
      <c r="E1021" s="340" t="s">
        <v>5105</v>
      </c>
      <c r="F1021" s="149" t="s">
        <v>3726</v>
      </c>
      <c r="G1021" s="149" t="s">
        <v>5106</v>
      </c>
      <c r="H1021" s="149" t="s">
        <v>5107</v>
      </c>
      <c r="I1021" s="149" t="s">
        <v>5089</v>
      </c>
      <c r="J1021" s="149" t="s">
        <v>5108</v>
      </c>
      <c r="K1021" s="149"/>
      <c r="L1021" s="149" t="s">
        <v>262</v>
      </c>
      <c r="M1021" s="149"/>
      <c r="N1021" s="149" t="s">
        <v>263</v>
      </c>
      <c r="O1021" s="149" t="s">
        <v>214</v>
      </c>
      <c r="P1021" s="149" t="s">
        <v>53</v>
      </c>
      <c r="Q1021" s="149"/>
      <c r="R1021" s="149" t="s">
        <v>4986</v>
      </c>
      <c r="S1021" s="149" t="s">
        <v>4987</v>
      </c>
      <c r="T1021" s="149" t="s">
        <v>4988</v>
      </c>
      <c r="U1021" s="149" t="s">
        <v>267</v>
      </c>
      <c r="V1021" s="149"/>
      <c r="W1021" s="149"/>
      <c r="X1021" s="149" t="s">
        <v>51</v>
      </c>
      <c r="Y1021" s="149"/>
      <c r="Z1021" s="149"/>
      <c r="AA1021" s="149"/>
      <c r="AB1021" s="149" t="s">
        <v>269</v>
      </c>
      <c r="AC1021" s="149" t="s">
        <v>318</v>
      </c>
      <c r="AD1021" s="149" t="s">
        <v>4988</v>
      </c>
      <c r="AE1021" s="149" t="s">
        <v>271</v>
      </c>
      <c r="AF1021" s="149"/>
      <c r="AG1021" s="149" t="s">
        <v>1098</v>
      </c>
      <c r="AH1021" s="149" t="s">
        <v>273</v>
      </c>
      <c r="AI1021" s="158">
        <v>96</v>
      </c>
      <c r="AJ1021" s="149"/>
      <c r="AK1021" s="159" t="s">
        <v>274</v>
      </c>
      <c r="AL1021" s="159" t="s">
        <v>274</v>
      </c>
      <c r="AM1021" s="149" t="s">
        <v>274</v>
      </c>
      <c r="AN1021" s="160">
        <v>4</v>
      </c>
      <c r="AO1021" s="149"/>
      <c r="AP1021" s="149" t="s">
        <v>274</v>
      </c>
      <c r="AQ1021" s="149" t="s">
        <v>275</v>
      </c>
      <c r="AR1021" s="158">
        <v>1</v>
      </c>
      <c r="AS1021" s="149" t="s">
        <v>275</v>
      </c>
      <c r="AT1021" s="149" t="s">
        <v>276</v>
      </c>
      <c r="AU1021" s="161">
        <v>1</v>
      </c>
      <c r="AV1021" s="159">
        <v>18001.52</v>
      </c>
      <c r="AW1021" s="159">
        <v>720.06</v>
      </c>
      <c r="AX1021" s="149" t="s">
        <v>274</v>
      </c>
      <c r="AY1021" s="149"/>
      <c r="AZ1021" s="162" t="s">
        <v>274</v>
      </c>
      <c r="BA1021" s="162">
        <v>0</v>
      </c>
      <c r="BB1021" s="159">
        <v>17281.46</v>
      </c>
      <c r="BC1021" s="162" t="s">
        <v>274</v>
      </c>
      <c r="BD1021" s="162">
        <v>0</v>
      </c>
      <c r="BE1021" s="159">
        <v>720.06</v>
      </c>
      <c r="BF1021" s="159">
        <v>720.06</v>
      </c>
      <c r="BG1021" s="159">
        <v>18001.52</v>
      </c>
    </row>
    <row r="1022" ht="28.05" customHeight="1" spans="1:59">
      <c r="A1022" s="149"/>
      <c r="B1022" s="149"/>
      <c r="C1022" s="149"/>
      <c r="D1022" s="149" t="s">
        <v>3726</v>
      </c>
      <c r="E1022" s="340" t="s">
        <v>5109</v>
      </c>
      <c r="F1022" s="149" t="s">
        <v>3726</v>
      </c>
      <c r="G1022" s="149" t="s">
        <v>5110</v>
      </c>
      <c r="H1022" s="149" t="s">
        <v>5111</v>
      </c>
      <c r="I1022" s="149" t="s">
        <v>4992</v>
      </c>
      <c r="J1022" s="149" t="s">
        <v>5112</v>
      </c>
      <c r="K1022" s="149"/>
      <c r="L1022" s="149" t="s">
        <v>262</v>
      </c>
      <c r="M1022" s="149"/>
      <c r="N1022" s="149" t="s">
        <v>263</v>
      </c>
      <c r="O1022" s="149" t="s">
        <v>214</v>
      </c>
      <c r="P1022" s="149" t="s">
        <v>53</v>
      </c>
      <c r="Q1022" s="149"/>
      <c r="R1022" s="149" t="s">
        <v>4986</v>
      </c>
      <c r="S1022" s="149" t="s">
        <v>4987</v>
      </c>
      <c r="T1022" s="149" t="s">
        <v>4988</v>
      </c>
      <c r="U1022" s="149" t="s">
        <v>267</v>
      </c>
      <c r="V1022" s="149"/>
      <c r="W1022" s="149"/>
      <c r="X1022" s="149" t="s">
        <v>51</v>
      </c>
      <c r="Y1022" s="149"/>
      <c r="Z1022" s="149"/>
      <c r="AA1022" s="149"/>
      <c r="AB1022" s="149" t="s">
        <v>269</v>
      </c>
      <c r="AC1022" s="149" t="s">
        <v>318</v>
      </c>
      <c r="AD1022" s="149" t="s">
        <v>4988</v>
      </c>
      <c r="AE1022" s="149" t="s">
        <v>271</v>
      </c>
      <c r="AF1022" s="149"/>
      <c r="AG1022" s="149" t="s">
        <v>1098</v>
      </c>
      <c r="AH1022" s="149" t="s">
        <v>273</v>
      </c>
      <c r="AI1022" s="158">
        <v>96</v>
      </c>
      <c r="AJ1022" s="149"/>
      <c r="AK1022" s="159" t="s">
        <v>274</v>
      </c>
      <c r="AL1022" s="159" t="s">
        <v>274</v>
      </c>
      <c r="AM1022" s="149" t="s">
        <v>274</v>
      </c>
      <c r="AN1022" s="160">
        <v>4</v>
      </c>
      <c r="AO1022" s="149"/>
      <c r="AP1022" s="149" t="s">
        <v>274</v>
      </c>
      <c r="AQ1022" s="149" t="s">
        <v>275</v>
      </c>
      <c r="AR1022" s="158">
        <v>1</v>
      </c>
      <c r="AS1022" s="149" t="s">
        <v>275</v>
      </c>
      <c r="AT1022" s="149" t="s">
        <v>276</v>
      </c>
      <c r="AU1022" s="161">
        <v>1</v>
      </c>
      <c r="AV1022" s="159">
        <v>8974.36</v>
      </c>
      <c r="AW1022" s="159">
        <v>358.97</v>
      </c>
      <c r="AX1022" s="149" t="s">
        <v>274</v>
      </c>
      <c r="AY1022" s="149"/>
      <c r="AZ1022" s="162" t="s">
        <v>274</v>
      </c>
      <c r="BA1022" s="162">
        <v>0</v>
      </c>
      <c r="BB1022" s="159">
        <v>8615.39</v>
      </c>
      <c r="BC1022" s="162" t="s">
        <v>274</v>
      </c>
      <c r="BD1022" s="162">
        <v>0</v>
      </c>
      <c r="BE1022" s="159">
        <v>358.97</v>
      </c>
      <c r="BF1022" s="159">
        <v>358.97</v>
      </c>
      <c r="BG1022" s="159">
        <v>8974.36</v>
      </c>
    </row>
    <row r="1023" ht="28.05" customHeight="1" spans="1:59">
      <c r="A1023" s="149"/>
      <c r="B1023" s="149"/>
      <c r="C1023" s="149"/>
      <c r="D1023" s="149" t="s">
        <v>3726</v>
      </c>
      <c r="E1023" s="340" t="s">
        <v>5113</v>
      </c>
      <c r="F1023" s="149" t="s">
        <v>3726</v>
      </c>
      <c r="G1023" s="149" t="s">
        <v>5114</v>
      </c>
      <c r="H1023" s="149" t="s">
        <v>5115</v>
      </c>
      <c r="I1023" s="149" t="s">
        <v>5089</v>
      </c>
      <c r="J1023" s="149" t="s">
        <v>5116</v>
      </c>
      <c r="K1023" s="149"/>
      <c r="L1023" s="149" t="s">
        <v>262</v>
      </c>
      <c r="M1023" s="149"/>
      <c r="N1023" s="149" t="s">
        <v>263</v>
      </c>
      <c r="O1023" s="149" t="s">
        <v>214</v>
      </c>
      <c r="P1023" s="149" t="s">
        <v>53</v>
      </c>
      <c r="Q1023" s="149"/>
      <c r="R1023" s="149" t="s">
        <v>4986</v>
      </c>
      <c r="S1023" s="149" t="s">
        <v>4987</v>
      </c>
      <c r="T1023" s="149" t="s">
        <v>4988</v>
      </c>
      <c r="U1023" s="149" t="s">
        <v>267</v>
      </c>
      <c r="V1023" s="149"/>
      <c r="W1023" s="149"/>
      <c r="X1023" s="149" t="s">
        <v>51</v>
      </c>
      <c r="Y1023" s="149"/>
      <c r="Z1023" s="149"/>
      <c r="AA1023" s="149"/>
      <c r="AB1023" s="149" t="s">
        <v>269</v>
      </c>
      <c r="AC1023" s="149" t="s">
        <v>318</v>
      </c>
      <c r="AD1023" s="149" t="s">
        <v>4988</v>
      </c>
      <c r="AE1023" s="149" t="s">
        <v>271</v>
      </c>
      <c r="AF1023" s="149"/>
      <c r="AG1023" s="149" t="s">
        <v>1098</v>
      </c>
      <c r="AH1023" s="149" t="s">
        <v>273</v>
      </c>
      <c r="AI1023" s="158">
        <v>96</v>
      </c>
      <c r="AJ1023" s="149"/>
      <c r="AK1023" s="159" t="s">
        <v>274</v>
      </c>
      <c r="AL1023" s="159" t="s">
        <v>274</v>
      </c>
      <c r="AM1023" s="149" t="s">
        <v>274</v>
      </c>
      <c r="AN1023" s="160">
        <v>4</v>
      </c>
      <c r="AO1023" s="149"/>
      <c r="AP1023" s="149" t="s">
        <v>274</v>
      </c>
      <c r="AQ1023" s="149" t="s">
        <v>275</v>
      </c>
      <c r="AR1023" s="158">
        <v>1</v>
      </c>
      <c r="AS1023" s="149" t="s">
        <v>275</v>
      </c>
      <c r="AT1023" s="149" t="s">
        <v>276</v>
      </c>
      <c r="AU1023" s="161">
        <v>1</v>
      </c>
      <c r="AV1023" s="159">
        <v>1367.52</v>
      </c>
      <c r="AW1023" s="159">
        <v>54.7</v>
      </c>
      <c r="AX1023" s="149" t="s">
        <v>274</v>
      </c>
      <c r="AY1023" s="149"/>
      <c r="AZ1023" s="162" t="s">
        <v>274</v>
      </c>
      <c r="BA1023" s="162">
        <v>0</v>
      </c>
      <c r="BB1023" s="159">
        <v>1312.82</v>
      </c>
      <c r="BC1023" s="162" t="s">
        <v>274</v>
      </c>
      <c r="BD1023" s="162">
        <v>0</v>
      </c>
      <c r="BE1023" s="159">
        <v>54.7</v>
      </c>
      <c r="BF1023" s="159">
        <v>54.7</v>
      </c>
      <c r="BG1023" s="159">
        <v>1367.52</v>
      </c>
    </row>
    <row r="1024" ht="28.05" customHeight="1" spans="1:59">
      <c r="A1024" s="149"/>
      <c r="B1024" s="149"/>
      <c r="C1024" s="149"/>
      <c r="D1024" s="149" t="s">
        <v>3726</v>
      </c>
      <c r="E1024" s="340" t="s">
        <v>5117</v>
      </c>
      <c r="F1024" s="149" t="s">
        <v>3726</v>
      </c>
      <c r="G1024" s="149" t="s">
        <v>5118</v>
      </c>
      <c r="H1024" s="149" t="s">
        <v>5119</v>
      </c>
      <c r="I1024" s="149" t="s">
        <v>5120</v>
      </c>
      <c r="J1024" s="149" t="s">
        <v>5121</v>
      </c>
      <c r="K1024" s="149"/>
      <c r="L1024" s="149" t="s">
        <v>262</v>
      </c>
      <c r="M1024" s="149"/>
      <c r="N1024" s="149" t="s">
        <v>263</v>
      </c>
      <c r="O1024" s="149" t="s">
        <v>214</v>
      </c>
      <c r="P1024" s="149" t="s">
        <v>53</v>
      </c>
      <c r="Q1024" s="149"/>
      <c r="R1024" s="149" t="s">
        <v>296</v>
      </c>
      <c r="S1024" s="149" t="s">
        <v>289</v>
      </c>
      <c r="T1024" s="149" t="s">
        <v>5122</v>
      </c>
      <c r="U1024" s="149" t="s">
        <v>267</v>
      </c>
      <c r="V1024" s="149"/>
      <c r="W1024" s="149"/>
      <c r="X1024" s="149" t="s">
        <v>336</v>
      </c>
      <c r="Y1024" s="149"/>
      <c r="Z1024" s="149"/>
      <c r="AA1024" s="149"/>
      <c r="AB1024" s="149" t="s">
        <v>269</v>
      </c>
      <c r="AC1024" s="149" t="s">
        <v>318</v>
      </c>
      <c r="AD1024" s="149" t="s">
        <v>5122</v>
      </c>
      <c r="AE1024" s="149" t="s">
        <v>271</v>
      </c>
      <c r="AF1024" s="149"/>
      <c r="AG1024" s="149" t="s">
        <v>1098</v>
      </c>
      <c r="AH1024" s="149" t="s">
        <v>273</v>
      </c>
      <c r="AI1024" s="158">
        <v>82</v>
      </c>
      <c r="AJ1024" s="149"/>
      <c r="AK1024" s="159" t="s">
        <v>274</v>
      </c>
      <c r="AL1024" s="159" t="s">
        <v>274</v>
      </c>
      <c r="AM1024" s="149" t="s">
        <v>274</v>
      </c>
      <c r="AN1024" s="160">
        <v>4</v>
      </c>
      <c r="AO1024" s="149"/>
      <c r="AP1024" s="149" t="s">
        <v>274</v>
      </c>
      <c r="AQ1024" s="149" t="s">
        <v>275</v>
      </c>
      <c r="AR1024" s="158">
        <v>1</v>
      </c>
      <c r="AS1024" s="149" t="s">
        <v>275</v>
      </c>
      <c r="AT1024" s="149" t="s">
        <v>276</v>
      </c>
      <c r="AU1024" s="161">
        <v>1</v>
      </c>
      <c r="AV1024" s="159">
        <v>17094.02</v>
      </c>
      <c r="AW1024" s="159">
        <v>683.76</v>
      </c>
      <c r="AX1024" s="149" t="s">
        <v>274</v>
      </c>
      <c r="AY1024" s="162">
        <v>0</v>
      </c>
      <c r="AZ1024" s="162" t="s">
        <v>274</v>
      </c>
      <c r="BA1024" s="162">
        <v>0</v>
      </c>
      <c r="BB1024" s="159">
        <v>16410.26</v>
      </c>
      <c r="BC1024" s="162" t="s">
        <v>274</v>
      </c>
      <c r="BD1024" s="162">
        <v>0</v>
      </c>
      <c r="BE1024" s="159">
        <v>683.76</v>
      </c>
      <c r="BF1024" s="159">
        <v>683.76</v>
      </c>
      <c r="BG1024" s="159">
        <v>17094.02</v>
      </c>
    </row>
    <row r="1025" ht="28.05" customHeight="1" spans="1:59">
      <c r="A1025" s="149"/>
      <c r="B1025" s="149"/>
      <c r="C1025" s="149"/>
      <c r="D1025" s="149" t="s">
        <v>3726</v>
      </c>
      <c r="E1025" s="340" t="s">
        <v>5123</v>
      </c>
      <c r="F1025" s="149" t="s">
        <v>3726</v>
      </c>
      <c r="G1025" s="149" t="s">
        <v>5124</v>
      </c>
      <c r="H1025" s="149" t="s">
        <v>5125</v>
      </c>
      <c r="I1025" s="149" t="s">
        <v>5126</v>
      </c>
      <c r="J1025" s="149" t="s">
        <v>5127</v>
      </c>
      <c r="K1025" s="149"/>
      <c r="L1025" s="149" t="s">
        <v>262</v>
      </c>
      <c r="M1025" s="149"/>
      <c r="N1025" s="149" t="s">
        <v>263</v>
      </c>
      <c r="O1025" s="149" t="s">
        <v>214</v>
      </c>
      <c r="P1025" s="149" t="s">
        <v>53</v>
      </c>
      <c r="Q1025" s="149"/>
      <c r="R1025" s="149" t="s">
        <v>296</v>
      </c>
      <c r="S1025" s="149" t="s">
        <v>289</v>
      </c>
      <c r="T1025" s="149" t="s">
        <v>5128</v>
      </c>
      <c r="U1025" s="149" t="s">
        <v>267</v>
      </c>
      <c r="V1025" s="149"/>
      <c r="W1025" s="149"/>
      <c r="X1025" s="149" t="s">
        <v>268</v>
      </c>
      <c r="Y1025" s="149"/>
      <c r="Z1025" s="149"/>
      <c r="AA1025" s="149"/>
      <c r="AB1025" s="149" t="s">
        <v>269</v>
      </c>
      <c r="AC1025" s="149" t="s">
        <v>318</v>
      </c>
      <c r="AD1025" s="149" t="s">
        <v>5128</v>
      </c>
      <c r="AE1025" s="149" t="s">
        <v>271</v>
      </c>
      <c r="AF1025" s="149"/>
      <c r="AG1025" s="149" t="s">
        <v>1098</v>
      </c>
      <c r="AH1025" s="149" t="s">
        <v>273</v>
      </c>
      <c r="AI1025" s="158">
        <v>79</v>
      </c>
      <c r="AJ1025" s="149"/>
      <c r="AK1025" s="159" t="s">
        <v>274</v>
      </c>
      <c r="AL1025" s="159" t="s">
        <v>274</v>
      </c>
      <c r="AM1025" s="149" t="s">
        <v>274</v>
      </c>
      <c r="AN1025" s="160">
        <v>4</v>
      </c>
      <c r="AO1025" s="149"/>
      <c r="AP1025" s="149" t="s">
        <v>274</v>
      </c>
      <c r="AQ1025" s="149" t="s">
        <v>275</v>
      </c>
      <c r="AR1025" s="158">
        <v>1</v>
      </c>
      <c r="AS1025" s="149" t="s">
        <v>275</v>
      </c>
      <c r="AT1025" s="149" t="s">
        <v>276</v>
      </c>
      <c r="AU1025" s="161">
        <v>1</v>
      </c>
      <c r="AV1025" s="159">
        <v>6837.61</v>
      </c>
      <c r="AW1025" s="159">
        <v>273.5</v>
      </c>
      <c r="AX1025" s="149" t="s">
        <v>274</v>
      </c>
      <c r="AY1025" s="162">
        <v>0</v>
      </c>
      <c r="AZ1025" s="162" t="s">
        <v>274</v>
      </c>
      <c r="BA1025" s="162">
        <v>0</v>
      </c>
      <c r="BB1025" s="159">
        <v>6564.11</v>
      </c>
      <c r="BC1025" s="162" t="s">
        <v>274</v>
      </c>
      <c r="BD1025" s="162">
        <v>0</v>
      </c>
      <c r="BE1025" s="159">
        <v>273.5</v>
      </c>
      <c r="BF1025" s="159">
        <v>273.5</v>
      </c>
      <c r="BG1025" s="159">
        <v>6837.61</v>
      </c>
    </row>
    <row r="1026" ht="28.05" customHeight="1" spans="1:59">
      <c r="A1026" s="149"/>
      <c r="B1026" s="149"/>
      <c r="C1026" s="149"/>
      <c r="D1026" s="149" t="s">
        <v>3726</v>
      </c>
      <c r="E1026" s="340" t="s">
        <v>5129</v>
      </c>
      <c r="F1026" s="149" t="s">
        <v>3726</v>
      </c>
      <c r="G1026" s="149" t="s">
        <v>5130</v>
      </c>
      <c r="H1026" s="149" t="s">
        <v>5131</v>
      </c>
      <c r="I1026" s="149" t="s">
        <v>5132</v>
      </c>
      <c r="J1026" s="149" t="s">
        <v>5133</v>
      </c>
      <c r="K1026" s="149"/>
      <c r="L1026" s="149" t="s">
        <v>262</v>
      </c>
      <c r="M1026" s="149"/>
      <c r="N1026" s="149" t="s">
        <v>263</v>
      </c>
      <c r="O1026" s="149" t="s">
        <v>214</v>
      </c>
      <c r="P1026" s="149" t="s">
        <v>53</v>
      </c>
      <c r="Q1026" s="149"/>
      <c r="R1026" s="149" t="s">
        <v>160</v>
      </c>
      <c r="S1026" s="149" t="s">
        <v>289</v>
      </c>
      <c r="T1026" s="149" t="s">
        <v>5134</v>
      </c>
      <c r="U1026" s="149" t="s">
        <v>267</v>
      </c>
      <c r="V1026" s="149"/>
      <c r="W1026" s="149"/>
      <c r="X1026" s="149" t="s">
        <v>336</v>
      </c>
      <c r="Y1026" s="149"/>
      <c r="Z1026" s="149"/>
      <c r="AA1026" s="149"/>
      <c r="AB1026" s="149" t="s">
        <v>269</v>
      </c>
      <c r="AC1026" s="149" t="s">
        <v>318</v>
      </c>
      <c r="AD1026" s="149" t="s">
        <v>5134</v>
      </c>
      <c r="AE1026" s="149" t="s">
        <v>271</v>
      </c>
      <c r="AF1026" s="149"/>
      <c r="AG1026" s="149" t="s">
        <v>1098</v>
      </c>
      <c r="AH1026" s="149" t="s">
        <v>273</v>
      </c>
      <c r="AI1026" s="158">
        <v>49</v>
      </c>
      <c r="AJ1026" s="149"/>
      <c r="AK1026" s="159" t="s">
        <v>274</v>
      </c>
      <c r="AL1026" s="159" t="s">
        <v>274</v>
      </c>
      <c r="AM1026" s="149" t="s">
        <v>274</v>
      </c>
      <c r="AN1026" s="160">
        <v>0</v>
      </c>
      <c r="AO1026" s="149"/>
      <c r="AP1026" s="149" t="s">
        <v>274</v>
      </c>
      <c r="AQ1026" s="149" t="s">
        <v>275</v>
      </c>
      <c r="AR1026" s="158">
        <v>1</v>
      </c>
      <c r="AS1026" s="149" t="s">
        <v>275</v>
      </c>
      <c r="AT1026" s="149" t="s">
        <v>276</v>
      </c>
      <c r="AU1026" s="161">
        <v>1</v>
      </c>
      <c r="AV1026" s="159">
        <v>12000</v>
      </c>
      <c r="AW1026" s="159">
        <v>0</v>
      </c>
      <c r="AX1026" s="149" t="s">
        <v>274</v>
      </c>
      <c r="AY1026" s="162">
        <v>0</v>
      </c>
      <c r="AZ1026" s="162" t="s">
        <v>274</v>
      </c>
      <c r="BA1026" s="162">
        <v>0</v>
      </c>
      <c r="BB1026" s="159">
        <v>7560</v>
      </c>
      <c r="BC1026" s="162" t="s">
        <v>274</v>
      </c>
      <c r="BD1026" s="159">
        <v>4440</v>
      </c>
      <c r="BE1026" s="159">
        <v>4440</v>
      </c>
      <c r="BF1026" s="162">
        <v>0</v>
      </c>
      <c r="BG1026" s="159">
        <v>12000</v>
      </c>
    </row>
    <row r="1027" ht="28.05" customHeight="1" spans="1:59">
      <c r="A1027" s="149"/>
      <c r="B1027" s="149"/>
      <c r="C1027" s="149"/>
      <c r="D1027" s="149" t="s">
        <v>3726</v>
      </c>
      <c r="E1027" s="340" t="s">
        <v>5135</v>
      </c>
      <c r="F1027" s="149" t="s">
        <v>3726</v>
      </c>
      <c r="G1027" s="149" t="s">
        <v>5136</v>
      </c>
      <c r="H1027" s="149" t="s">
        <v>158</v>
      </c>
      <c r="I1027" s="149" t="s">
        <v>4555</v>
      </c>
      <c r="J1027" s="149" t="s">
        <v>5137</v>
      </c>
      <c r="K1027" s="149"/>
      <c r="L1027" s="149" t="s">
        <v>262</v>
      </c>
      <c r="M1027" s="149"/>
      <c r="N1027" s="149" t="s">
        <v>263</v>
      </c>
      <c r="O1027" s="149" t="s">
        <v>214</v>
      </c>
      <c r="P1027" s="149" t="s">
        <v>53</v>
      </c>
      <c r="Q1027" s="149"/>
      <c r="R1027" s="149" t="s">
        <v>5138</v>
      </c>
      <c r="S1027" s="149" t="s">
        <v>4406</v>
      </c>
      <c r="T1027" s="149" t="s">
        <v>5074</v>
      </c>
      <c r="U1027" s="149" t="s">
        <v>267</v>
      </c>
      <c r="V1027" s="149"/>
      <c r="W1027" s="149"/>
      <c r="X1027" s="149" t="s">
        <v>336</v>
      </c>
      <c r="Y1027" s="149"/>
      <c r="Z1027" s="149"/>
      <c r="AA1027" s="149"/>
      <c r="AB1027" s="149" t="s">
        <v>269</v>
      </c>
      <c r="AC1027" s="149" t="s">
        <v>270</v>
      </c>
      <c r="AD1027" s="149" t="s">
        <v>5074</v>
      </c>
      <c r="AE1027" s="149" t="s">
        <v>271</v>
      </c>
      <c r="AF1027" s="149"/>
      <c r="AG1027" s="149" t="s">
        <v>1098</v>
      </c>
      <c r="AH1027" s="149" t="s">
        <v>273</v>
      </c>
      <c r="AI1027" s="158">
        <v>85</v>
      </c>
      <c r="AJ1027" s="149"/>
      <c r="AK1027" s="159" t="s">
        <v>274</v>
      </c>
      <c r="AL1027" s="159" t="s">
        <v>274</v>
      </c>
      <c r="AM1027" s="149" t="s">
        <v>274</v>
      </c>
      <c r="AN1027" s="160">
        <v>4</v>
      </c>
      <c r="AO1027" s="149"/>
      <c r="AP1027" s="149" t="s">
        <v>274</v>
      </c>
      <c r="AQ1027" s="149" t="s">
        <v>275</v>
      </c>
      <c r="AR1027" s="158">
        <v>1</v>
      </c>
      <c r="AS1027" s="149" t="s">
        <v>275</v>
      </c>
      <c r="AT1027" s="149" t="s">
        <v>276</v>
      </c>
      <c r="AU1027" s="161">
        <v>1</v>
      </c>
      <c r="AV1027" s="159">
        <v>2844.83</v>
      </c>
      <c r="AW1027" s="159">
        <v>113.79</v>
      </c>
      <c r="AX1027" s="149" t="s">
        <v>274</v>
      </c>
      <c r="AY1027" s="159">
        <v>30.34</v>
      </c>
      <c r="AZ1027" s="159">
        <v>30.34</v>
      </c>
      <c r="BA1027" s="159">
        <v>121.36</v>
      </c>
      <c r="BB1027" s="159">
        <v>2397.36</v>
      </c>
      <c r="BC1027" s="162" t="s">
        <v>274</v>
      </c>
      <c r="BD1027" s="162">
        <v>0</v>
      </c>
      <c r="BE1027" s="159">
        <v>447.47</v>
      </c>
      <c r="BF1027" s="159">
        <v>447.47</v>
      </c>
      <c r="BG1027" s="159">
        <v>2844.83</v>
      </c>
    </row>
    <row r="1028" ht="28.05" customHeight="1" spans="1:59">
      <c r="A1028" s="149"/>
      <c r="B1028" s="149"/>
      <c r="C1028" s="149"/>
      <c r="D1028" s="149" t="s">
        <v>3726</v>
      </c>
      <c r="E1028" s="340" t="s">
        <v>5139</v>
      </c>
      <c r="F1028" s="149" t="s">
        <v>3726</v>
      </c>
      <c r="G1028" s="149" t="s">
        <v>5140</v>
      </c>
      <c r="H1028" s="149" t="s">
        <v>5141</v>
      </c>
      <c r="I1028" s="149" t="s">
        <v>5142</v>
      </c>
      <c r="J1028" s="149" t="s">
        <v>5143</v>
      </c>
      <c r="K1028" s="149"/>
      <c r="L1028" s="149" t="s">
        <v>262</v>
      </c>
      <c r="M1028" s="149"/>
      <c r="N1028" s="149" t="s">
        <v>263</v>
      </c>
      <c r="O1028" s="149" t="s">
        <v>214</v>
      </c>
      <c r="P1028" s="149" t="s">
        <v>53</v>
      </c>
      <c r="Q1028" s="149"/>
      <c r="R1028" s="149" t="s">
        <v>3447</v>
      </c>
      <c r="S1028" s="149" t="s">
        <v>5144</v>
      </c>
      <c r="T1028" s="149" t="s">
        <v>5145</v>
      </c>
      <c r="U1028" s="149" t="s">
        <v>267</v>
      </c>
      <c r="V1028" s="149"/>
      <c r="W1028" s="149"/>
      <c r="X1028" s="149" t="s">
        <v>51</v>
      </c>
      <c r="Y1028" s="149"/>
      <c r="Z1028" s="149"/>
      <c r="AA1028" s="149"/>
      <c r="AB1028" s="149" t="s">
        <v>269</v>
      </c>
      <c r="AC1028" s="149" t="s">
        <v>270</v>
      </c>
      <c r="AD1028" s="149" t="s">
        <v>5145</v>
      </c>
      <c r="AE1028" s="149" t="s">
        <v>271</v>
      </c>
      <c r="AF1028" s="149"/>
      <c r="AG1028" s="149" t="s">
        <v>1098</v>
      </c>
      <c r="AH1028" s="149" t="s">
        <v>273</v>
      </c>
      <c r="AI1028" s="158">
        <v>51</v>
      </c>
      <c r="AJ1028" s="149"/>
      <c r="AK1028" s="159" t="s">
        <v>274</v>
      </c>
      <c r="AL1028" s="159" t="s">
        <v>274</v>
      </c>
      <c r="AM1028" s="149" t="s">
        <v>274</v>
      </c>
      <c r="AN1028" s="160">
        <v>4</v>
      </c>
      <c r="AO1028" s="149"/>
      <c r="AP1028" s="149" t="s">
        <v>274</v>
      </c>
      <c r="AQ1028" s="149" t="s">
        <v>275</v>
      </c>
      <c r="AR1028" s="158">
        <v>1</v>
      </c>
      <c r="AS1028" s="149" t="s">
        <v>275</v>
      </c>
      <c r="AT1028" s="149" t="s">
        <v>276</v>
      </c>
      <c r="AU1028" s="161">
        <v>1</v>
      </c>
      <c r="AV1028" s="159">
        <v>15929.2</v>
      </c>
      <c r="AW1028" s="159">
        <v>637.17</v>
      </c>
      <c r="AX1028" s="149" t="s">
        <v>274</v>
      </c>
      <c r="AY1028" s="159">
        <v>159.29</v>
      </c>
      <c r="AZ1028" s="159">
        <v>159.29</v>
      </c>
      <c r="BA1028" s="159">
        <v>637.16</v>
      </c>
      <c r="BB1028" s="159">
        <v>8123.79</v>
      </c>
      <c r="BC1028" s="162" t="s">
        <v>274</v>
      </c>
      <c r="BD1028" s="162">
        <v>0</v>
      </c>
      <c r="BE1028" s="159">
        <v>7805.41</v>
      </c>
      <c r="BF1028" s="159">
        <v>7805.41</v>
      </c>
      <c r="BG1028" s="159">
        <v>15929.2</v>
      </c>
    </row>
    <row r="1029" ht="28.05" customHeight="1" spans="1:59">
      <c r="A1029" s="149"/>
      <c r="B1029" s="149"/>
      <c r="C1029" s="149"/>
      <c r="D1029" s="149" t="s">
        <v>3726</v>
      </c>
      <c r="E1029" s="340" t="s">
        <v>5146</v>
      </c>
      <c r="F1029" s="149" t="s">
        <v>3726</v>
      </c>
      <c r="G1029" s="149" t="s">
        <v>5147</v>
      </c>
      <c r="H1029" s="149" t="s">
        <v>5148</v>
      </c>
      <c r="I1029" s="149" t="s">
        <v>5149</v>
      </c>
      <c r="J1029" s="149" t="s">
        <v>5150</v>
      </c>
      <c r="K1029" s="149"/>
      <c r="L1029" s="149" t="s">
        <v>262</v>
      </c>
      <c r="M1029" s="149"/>
      <c r="N1029" s="149" t="s">
        <v>263</v>
      </c>
      <c r="O1029" s="149" t="s">
        <v>214</v>
      </c>
      <c r="P1029" s="149" t="s">
        <v>53</v>
      </c>
      <c r="Q1029" s="149"/>
      <c r="R1029" s="149" t="s">
        <v>3903</v>
      </c>
      <c r="S1029" s="149" t="s">
        <v>5151</v>
      </c>
      <c r="T1029" s="149" t="s">
        <v>638</v>
      </c>
      <c r="U1029" s="149" t="s">
        <v>267</v>
      </c>
      <c r="V1029" s="149"/>
      <c r="W1029" s="149"/>
      <c r="X1029" s="149" t="s">
        <v>336</v>
      </c>
      <c r="Y1029" s="149"/>
      <c r="Z1029" s="149"/>
      <c r="AA1029" s="149"/>
      <c r="AB1029" s="149" t="s">
        <v>269</v>
      </c>
      <c r="AC1029" s="149" t="s">
        <v>270</v>
      </c>
      <c r="AD1029" s="149" t="s">
        <v>638</v>
      </c>
      <c r="AE1029" s="149" t="s">
        <v>271</v>
      </c>
      <c r="AF1029" s="149"/>
      <c r="AG1029" s="149" t="s">
        <v>1098</v>
      </c>
      <c r="AH1029" s="149" t="s">
        <v>273</v>
      </c>
      <c r="AI1029" s="158">
        <v>51</v>
      </c>
      <c r="AJ1029" s="149"/>
      <c r="AK1029" s="159" t="s">
        <v>274</v>
      </c>
      <c r="AL1029" s="159" t="s">
        <v>274</v>
      </c>
      <c r="AM1029" s="149" t="s">
        <v>274</v>
      </c>
      <c r="AN1029" s="160">
        <v>4</v>
      </c>
      <c r="AO1029" s="149"/>
      <c r="AP1029" s="149" t="s">
        <v>274</v>
      </c>
      <c r="AQ1029" s="149" t="s">
        <v>275</v>
      </c>
      <c r="AR1029" s="158">
        <v>1</v>
      </c>
      <c r="AS1029" s="149" t="s">
        <v>275</v>
      </c>
      <c r="AT1029" s="149" t="s">
        <v>276</v>
      </c>
      <c r="AU1029" s="161">
        <v>1</v>
      </c>
      <c r="AV1029" s="159">
        <v>19911.5</v>
      </c>
      <c r="AW1029" s="159">
        <v>796.46</v>
      </c>
      <c r="AX1029" s="149" t="s">
        <v>274</v>
      </c>
      <c r="AY1029" s="159">
        <v>199.11</v>
      </c>
      <c r="AZ1029" s="159">
        <v>199.11</v>
      </c>
      <c r="BA1029" s="159">
        <v>796.44</v>
      </c>
      <c r="BB1029" s="159">
        <v>10155.08</v>
      </c>
      <c r="BC1029" s="162" t="s">
        <v>274</v>
      </c>
      <c r="BD1029" s="162">
        <v>0</v>
      </c>
      <c r="BE1029" s="159">
        <v>9756.42</v>
      </c>
      <c r="BF1029" s="159">
        <v>9756.42</v>
      </c>
      <c r="BG1029" s="159">
        <v>19911.5</v>
      </c>
    </row>
    <row r="1030" ht="28.05" customHeight="1" spans="1:59">
      <c r="A1030" s="149"/>
      <c r="B1030" s="149"/>
      <c r="C1030" s="149"/>
      <c r="D1030" s="149" t="s">
        <v>3726</v>
      </c>
      <c r="E1030" s="340" t="s">
        <v>5152</v>
      </c>
      <c r="F1030" s="149" t="s">
        <v>3726</v>
      </c>
      <c r="G1030" s="149" t="s">
        <v>5153</v>
      </c>
      <c r="H1030" s="149" t="s">
        <v>5154</v>
      </c>
      <c r="I1030" s="149" t="s">
        <v>5155</v>
      </c>
      <c r="J1030" s="149" t="s">
        <v>5156</v>
      </c>
      <c r="K1030" s="149"/>
      <c r="L1030" s="149" t="s">
        <v>262</v>
      </c>
      <c r="M1030" s="149"/>
      <c r="N1030" s="149" t="s">
        <v>263</v>
      </c>
      <c r="O1030" s="149" t="s">
        <v>214</v>
      </c>
      <c r="P1030" s="149" t="s">
        <v>53</v>
      </c>
      <c r="Q1030" s="149"/>
      <c r="R1030" s="149" t="s">
        <v>62</v>
      </c>
      <c r="S1030" s="149" t="s">
        <v>289</v>
      </c>
      <c r="T1030" s="149" t="s">
        <v>5157</v>
      </c>
      <c r="U1030" s="149" t="s">
        <v>267</v>
      </c>
      <c r="V1030" s="149"/>
      <c r="W1030" s="149"/>
      <c r="X1030" s="149" t="s">
        <v>268</v>
      </c>
      <c r="Y1030" s="149"/>
      <c r="Z1030" s="149"/>
      <c r="AA1030" s="149"/>
      <c r="AB1030" s="149" t="s">
        <v>269</v>
      </c>
      <c r="AC1030" s="149" t="s">
        <v>318</v>
      </c>
      <c r="AD1030" s="149" t="s">
        <v>5157</v>
      </c>
      <c r="AE1030" s="149" t="s">
        <v>271</v>
      </c>
      <c r="AF1030" s="149"/>
      <c r="AG1030" s="149" t="s">
        <v>1098</v>
      </c>
      <c r="AH1030" s="149" t="s">
        <v>273</v>
      </c>
      <c r="AI1030" s="158">
        <v>79</v>
      </c>
      <c r="AJ1030" s="149"/>
      <c r="AK1030" s="159" t="s">
        <v>274</v>
      </c>
      <c r="AL1030" s="159" t="s">
        <v>274</v>
      </c>
      <c r="AM1030" s="149" t="s">
        <v>274</v>
      </c>
      <c r="AN1030" s="160">
        <v>4</v>
      </c>
      <c r="AO1030" s="149"/>
      <c r="AP1030" s="149" t="s">
        <v>274</v>
      </c>
      <c r="AQ1030" s="149" t="s">
        <v>275</v>
      </c>
      <c r="AR1030" s="158">
        <v>1</v>
      </c>
      <c r="AS1030" s="149" t="s">
        <v>275</v>
      </c>
      <c r="AT1030" s="149" t="s">
        <v>276</v>
      </c>
      <c r="AU1030" s="161">
        <v>1</v>
      </c>
      <c r="AV1030" s="159">
        <v>52136.75</v>
      </c>
      <c r="AW1030" s="159">
        <v>2085.47</v>
      </c>
      <c r="AX1030" s="149" t="s">
        <v>274</v>
      </c>
      <c r="AY1030" s="162">
        <v>0</v>
      </c>
      <c r="AZ1030" s="162" t="s">
        <v>274</v>
      </c>
      <c r="BA1030" s="162">
        <v>0</v>
      </c>
      <c r="BB1030" s="159">
        <v>50051.28</v>
      </c>
      <c r="BC1030" s="162" t="s">
        <v>274</v>
      </c>
      <c r="BD1030" s="162">
        <v>0</v>
      </c>
      <c r="BE1030" s="159">
        <v>2085.47</v>
      </c>
      <c r="BF1030" s="159">
        <v>2085.47</v>
      </c>
      <c r="BG1030" s="159">
        <v>52136.75</v>
      </c>
    </row>
    <row r="1031" ht="28.05" customHeight="1" spans="1:59">
      <c r="A1031" s="149"/>
      <c r="B1031" s="149"/>
      <c r="C1031" s="149"/>
      <c r="D1031" s="149" t="s">
        <v>3726</v>
      </c>
      <c r="E1031" s="340" t="s">
        <v>5158</v>
      </c>
      <c r="F1031" s="149" t="s">
        <v>3726</v>
      </c>
      <c r="G1031" s="149" t="s">
        <v>5159</v>
      </c>
      <c r="H1031" s="149" t="s">
        <v>5160</v>
      </c>
      <c r="I1031" s="149" t="s">
        <v>5161</v>
      </c>
      <c r="J1031" s="149" t="s">
        <v>5162</v>
      </c>
      <c r="K1031" s="149"/>
      <c r="L1031" s="149" t="s">
        <v>262</v>
      </c>
      <c r="M1031" s="149"/>
      <c r="N1031" s="149" t="s">
        <v>263</v>
      </c>
      <c r="O1031" s="149" t="s">
        <v>214</v>
      </c>
      <c r="P1031" s="149" t="s">
        <v>53</v>
      </c>
      <c r="Q1031" s="149"/>
      <c r="R1031" s="149" t="s">
        <v>296</v>
      </c>
      <c r="S1031" s="149" t="s">
        <v>289</v>
      </c>
      <c r="T1031" s="149" t="s">
        <v>1805</v>
      </c>
      <c r="U1031" s="149" t="s">
        <v>267</v>
      </c>
      <c r="V1031" s="149"/>
      <c r="W1031" s="149"/>
      <c r="X1031" s="149" t="s">
        <v>268</v>
      </c>
      <c r="Y1031" s="149"/>
      <c r="Z1031" s="149"/>
      <c r="AA1031" s="149"/>
      <c r="AB1031" s="149" t="s">
        <v>269</v>
      </c>
      <c r="AC1031" s="149" t="s">
        <v>318</v>
      </c>
      <c r="AD1031" s="149" t="s">
        <v>1805</v>
      </c>
      <c r="AE1031" s="149" t="s">
        <v>271</v>
      </c>
      <c r="AF1031" s="149"/>
      <c r="AG1031" s="149" t="s">
        <v>1098</v>
      </c>
      <c r="AH1031" s="149" t="s">
        <v>273</v>
      </c>
      <c r="AI1031" s="158">
        <v>82</v>
      </c>
      <c r="AJ1031" s="149"/>
      <c r="AK1031" s="159" t="s">
        <v>274</v>
      </c>
      <c r="AL1031" s="159" t="s">
        <v>274</v>
      </c>
      <c r="AM1031" s="149" t="s">
        <v>274</v>
      </c>
      <c r="AN1031" s="160">
        <v>4</v>
      </c>
      <c r="AO1031" s="149"/>
      <c r="AP1031" s="149" t="s">
        <v>274</v>
      </c>
      <c r="AQ1031" s="149" t="s">
        <v>275</v>
      </c>
      <c r="AR1031" s="158">
        <v>1</v>
      </c>
      <c r="AS1031" s="149" t="s">
        <v>275</v>
      </c>
      <c r="AT1031" s="149" t="s">
        <v>276</v>
      </c>
      <c r="AU1031" s="161">
        <v>1</v>
      </c>
      <c r="AV1031" s="159">
        <v>2991.45</v>
      </c>
      <c r="AW1031" s="159">
        <v>119.66</v>
      </c>
      <c r="AX1031" s="149" t="s">
        <v>274</v>
      </c>
      <c r="AY1031" s="162">
        <v>0</v>
      </c>
      <c r="AZ1031" s="162" t="s">
        <v>274</v>
      </c>
      <c r="BA1031" s="162">
        <v>0</v>
      </c>
      <c r="BB1031" s="159">
        <v>2871.79</v>
      </c>
      <c r="BC1031" s="162" t="s">
        <v>274</v>
      </c>
      <c r="BD1031" s="162">
        <v>0</v>
      </c>
      <c r="BE1031" s="159">
        <v>119.66</v>
      </c>
      <c r="BF1031" s="159">
        <v>119.66</v>
      </c>
      <c r="BG1031" s="159">
        <v>2991.45</v>
      </c>
    </row>
    <row r="1032" ht="28.05" customHeight="1" spans="1:59">
      <c r="A1032" s="149"/>
      <c r="B1032" s="149"/>
      <c r="C1032" s="149"/>
      <c r="D1032" s="149" t="s">
        <v>3726</v>
      </c>
      <c r="E1032" s="340" t="s">
        <v>5163</v>
      </c>
      <c r="F1032" s="149" t="s">
        <v>3726</v>
      </c>
      <c r="G1032" s="149" t="s">
        <v>5164</v>
      </c>
      <c r="H1032" s="149" t="s">
        <v>158</v>
      </c>
      <c r="I1032" s="149" t="s">
        <v>4555</v>
      </c>
      <c r="J1032" s="149" t="s">
        <v>5165</v>
      </c>
      <c r="K1032" s="149"/>
      <c r="L1032" s="149" t="s">
        <v>262</v>
      </c>
      <c r="M1032" s="149"/>
      <c r="N1032" s="149" t="s">
        <v>263</v>
      </c>
      <c r="O1032" s="149" t="s">
        <v>214</v>
      </c>
      <c r="P1032" s="149" t="s">
        <v>53</v>
      </c>
      <c r="Q1032" s="149"/>
      <c r="R1032" s="149" t="s">
        <v>2307</v>
      </c>
      <c r="S1032" s="149" t="s">
        <v>4406</v>
      </c>
      <c r="T1032" s="149" t="s">
        <v>5074</v>
      </c>
      <c r="U1032" s="149" t="s">
        <v>267</v>
      </c>
      <c r="V1032" s="149"/>
      <c r="W1032" s="149"/>
      <c r="X1032" s="149" t="s">
        <v>336</v>
      </c>
      <c r="Y1032" s="149"/>
      <c r="Z1032" s="149"/>
      <c r="AA1032" s="149"/>
      <c r="AB1032" s="149" t="s">
        <v>269</v>
      </c>
      <c r="AC1032" s="149" t="s">
        <v>270</v>
      </c>
      <c r="AD1032" s="149" t="s">
        <v>5074</v>
      </c>
      <c r="AE1032" s="149" t="s">
        <v>271</v>
      </c>
      <c r="AF1032" s="149"/>
      <c r="AG1032" s="149" t="s">
        <v>1098</v>
      </c>
      <c r="AH1032" s="149" t="s">
        <v>273</v>
      </c>
      <c r="AI1032" s="158">
        <v>85</v>
      </c>
      <c r="AJ1032" s="149"/>
      <c r="AK1032" s="159" t="s">
        <v>274</v>
      </c>
      <c r="AL1032" s="159" t="s">
        <v>274</v>
      </c>
      <c r="AM1032" s="149" t="s">
        <v>274</v>
      </c>
      <c r="AN1032" s="160">
        <v>4</v>
      </c>
      <c r="AO1032" s="149"/>
      <c r="AP1032" s="149" t="s">
        <v>274</v>
      </c>
      <c r="AQ1032" s="149" t="s">
        <v>275</v>
      </c>
      <c r="AR1032" s="158">
        <v>1</v>
      </c>
      <c r="AS1032" s="149" t="s">
        <v>275</v>
      </c>
      <c r="AT1032" s="149" t="s">
        <v>276</v>
      </c>
      <c r="AU1032" s="161">
        <v>1</v>
      </c>
      <c r="AV1032" s="159">
        <v>2844.83</v>
      </c>
      <c r="AW1032" s="159">
        <v>113.79</v>
      </c>
      <c r="AX1032" s="149" t="s">
        <v>274</v>
      </c>
      <c r="AY1032" s="159">
        <v>30.34</v>
      </c>
      <c r="AZ1032" s="159">
        <v>30.34</v>
      </c>
      <c r="BA1032" s="159">
        <v>121.36</v>
      </c>
      <c r="BB1032" s="159">
        <v>2397.36</v>
      </c>
      <c r="BC1032" s="162" t="s">
        <v>274</v>
      </c>
      <c r="BD1032" s="162">
        <v>0</v>
      </c>
      <c r="BE1032" s="159">
        <v>447.47</v>
      </c>
      <c r="BF1032" s="159">
        <v>447.47</v>
      </c>
      <c r="BG1032" s="159">
        <v>2844.83</v>
      </c>
    </row>
    <row r="1033" ht="28.05" customHeight="1" spans="1:59">
      <c r="A1033" s="149"/>
      <c r="B1033" s="149"/>
      <c r="C1033" s="149"/>
      <c r="D1033" s="149" t="s">
        <v>3726</v>
      </c>
      <c r="E1033" s="340" t="s">
        <v>5166</v>
      </c>
      <c r="F1033" s="149" t="s">
        <v>3726</v>
      </c>
      <c r="G1033" s="149" t="s">
        <v>5167</v>
      </c>
      <c r="H1033" s="149" t="s">
        <v>5059</v>
      </c>
      <c r="I1033" s="149" t="s">
        <v>4984</v>
      </c>
      <c r="J1033" s="149" t="s">
        <v>5168</v>
      </c>
      <c r="K1033" s="149"/>
      <c r="L1033" s="149" t="s">
        <v>262</v>
      </c>
      <c r="M1033" s="149"/>
      <c r="N1033" s="149" t="s">
        <v>263</v>
      </c>
      <c r="O1033" s="149" t="s">
        <v>214</v>
      </c>
      <c r="P1033" s="149" t="s">
        <v>53</v>
      </c>
      <c r="Q1033" s="149"/>
      <c r="R1033" s="149" t="s">
        <v>4986</v>
      </c>
      <c r="S1033" s="149" t="s">
        <v>4987</v>
      </c>
      <c r="T1033" s="149" t="s">
        <v>4988</v>
      </c>
      <c r="U1033" s="149" t="s">
        <v>267</v>
      </c>
      <c r="V1033" s="149"/>
      <c r="W1033" s="149"/>
      <c r="X1033" s="149" t="s">
        <v>51</v>
      </c>
      <c r="Y1033" s="149"/>
      <c r="Z1033" s="149"/>
      <c r="AA1033" s="149"/>
      <c r="AB1033" s="149" t="s">
        <v>269</v>
      </c>
      <c r="AC1033" s="149" t="s">
        <v>318</v>
      </c>
      <c r="AD1033" s="149" t="s">
        <v>4988</v>
      </c>
      <c r="AE1033" s="149" t="s">
        <v>271</v>
      </c>
      <c r="AF1033" s="149"/>
      <c r="AG1033" s="149" t="s">
        <v>1098</v>
      </c>
      <c r="AH1033" s="149" t="s">
        <v>273</v>
      </c>
      <c r="AI1033" s="158">
        <v>96</v>
      </c>
      <c r="AJ1033" s="149"/>
      <c r="AK1033" s="159" t="s">
        <v>274</v>
      </c>
      <c r="AL1033" s="159" t="s">
        <v>274</v>
      </c>
      <c r="AM1033" s="149" t="s">
        <v>274</v>
      </c>
      <c r="AN1033" s="149"/>
      <c r="AO1033" s="149"/>
      <c r="AP1033" s="149" t="s">
        <v>274</v>
      </c>
      <c r="AQ1033" s="149" t="s">
        <v>275</v>
      </c>
      <c r="AR1033" s="158">
        <v>1</v>
      </c>
      <c r="AS1033" s="149" t="s">
        <v>275</v>
      </c>
      <c r="AT1033" s="149" t="s">
        <v>276</v>
      </c>
      <c r="AU1033" s="161">
        <v>1</v>
      </c>
      <c r="AV1033" s="159">
        <v>14477.88</v>
      </c>
      <c r="AW1033" s="159">
        <v>579.11</v>
      </c>
      <c r="AX1033" s="149" t="s">
        <v>274</v>
      </c>
      <c r="AY1033" s="149"/>
      <c r="AZ1033" s="162" t="s">
        <v>274</v>
      </c>
      <c r="BA1033" s="162">
        <v>0</v>
      </c>
      <c r="BB1033" s="159">
        <v>13898.77</v>
      </c>
      <c r="BC1033" s="162" t="s">
        <v>274</v>
      </c>
      <c r="BD1033" s="162">
        <v>0</v>
      </c>
      <c r="BE1033" s="159">
        <v>579.11</v>
      </c>
      <c r="BF1033" s="159">
        <v>579.11</v>
      </c>
      <c r="BG1033" s="159">
        <v>14477.88</v>
      </c>
    </row>
    <row r="1034" ht="28.05" customHeight="1" spans="1:59">
      <c r="A1034" s="149"/>
      <c r="B1034" s="149"/>
      <c r="C1034" s="149"/>
      <c r="D1034" s="149" t="s">
        <v>3726</v>
      </c>
      <c r="E1034" s="340" t="s">
        <v>5169</v>
      </c>
      <c r="F1034" s="149" t="s">
        <v>3726</v>
      </c>
      <c r="G1034" s="149" t="s">
        <v>5170</v>
      </c>
      <c r="H1034" s="149" t="s">
        <v>5171</v>
      </c>
      <c r="I1034" s="149" t="s">
        <v>5172</v>
      </c>
      <c r="J1034" s="149" t="s">
        <v>5173</v>
      </c>
      <c r="K1034" s="149"/>
      <c r="L1034" s="149" t="s">
        <v>262</v>
      </c>
      <c r="M1034" s="149"/>
      <c r="N1034" s="149" t="s">
        <v>263</v>
      </c>
      <c r="O1034" s="149" t="s">
        <v>214</v>
      </c>
      <c r="P1034" s="149" t="s">
        <v>53</v>
      </c>
      <c r="Q1034" s="149"/>
      <c r="R1034" s="149" t="s">
        <v>62</v>
      </c>
      <c r="S1034" s="149" t="s">
        <v>289</v>
      </c>
      <c r="T1034" s="149" t="s">
        <v>1805</v>
      </c>
      <c r="U1034" s="149" t="s">
        <v>267</v>
      </c>
      <c r="V1034" s="149"/>
      <c r="W1034" s="149"/>
      <c r="X1034" s="149" t="s">
        <v>268</v>
      </c>
      <c r="Y1034" s="149"/>
      <c r="Z1034" s="149"/>
      <c r="AA1034" s="149"/>
      <c r="AB1034" s="149" t="s">
        <v>269</v>
      </c>
      <c r="AC1034" s="149" t="s">
        <v>318</v>
      </c>
      <c r="AD1034" s="149" t="s">
        <v>1805</v>
      </c>
      <c r="AE1034" s="149" t="s">
        <v>271</v>
      </c>
      <c r="AF1034" s="149"/>
      <c r="AG1034" s="149" t="s">
        <v>1098</v>
      </c>
      <c r="AH1034" s="149" t="s">
        <v>273</v>
      </c>
      <c r="AI1034" s="158">
        <v>81</v>
      </c>
      <c r="AJ1034" s="149"/>
      <c r="AK1034" s="159" t="s">
        <v>274</v>
      </c>
      <c r="AL1034" s="159" t="s">
        <v>274</v>
      </c>
      <c r="AM1034" s="149" t="s">
        <v>274</v>
      </c>
      <c r="AN1034" s="160">
        <v>4</v>
      </c>
      <c r="AO1034" s="149"/>
      <c r="AP1034" s="149" t="s">
        <v>274</v>
      </c>
      <c r="AQ1034" s="149" t="s">
        <v>275</v>
      </c>
      <c r="AR1034" s="158">
        <v>1</v>
      </c>
      <c r="AS1034" s="149" t="s">
        <v>275</v>
      </c>
      <c r="AT1034" s="149" t="s">
        <v>276</v>
      </c>
      <c r="AU1034" s="161">
        <v>1</v>
      </c>
      <c r="AV1034" s="159">
        <v>66666.67</v>
      </c>
      <c r="AW1034" s="159">
        <v>2666.67</v>
      </c>
      <c r="AX1034" s="149" t="s">
        <v>274</v>
      </c>
      <c r="AY1034" s="162">
        <v>0</v>
      </c>
      <c r="AZ1034" s="162" t="s">
        <v>274</v>
      </c>
      <c r="BA1034" s="162">
        <v>0</v>
      </c>
      <c r="BB1034" s="159">
        <v>64000</v>
      </c>
      <c r="BC1034" s="162" t="s">
        <v>274</v>
      </c>
      <c r="BD1034" s="162">
        <v>0</v>
      </c>
      <c r="BE1034" s="159">
        <v>2666.67</v>
      </c>
      <c r="BF1034" s="159">
        <v>2666.67</v>
      </c>
      <c r="BG1034" s="159">
        <v>66666.67</v>
      </c>
    </row>
    <row r="1035" ht="28.05" customHeight="1" spans="1:59">
      <c r="A1035" s="149"/>
      <c r="B1035" s="149"/>
      <c r="C1035" s="149"/>
      <c r="D1035" s="149" t="s">
        <v>3726</v>
      </c>
      <c r="E1035" s="340" t="s">
        <v>5174</v>
      </c>
      <c r="F1035" s="149" t="s">
        <v>3726</v>
      </c>
      <c r="G1035" s="149" t="s">
        <v>5175</v>
      </c>
      <c r="H1035" s="149" t="s">
        <v>5176</v>
      </c>
      <c r="I1035" s="149" t="s">
        <v>5177</v>
      </c>
      <c r="J1035" s="149" t="s">
        <v>5178</v>
      </c>
      <c r="K1035" s="149"/>
      <c r="L1035" s="149" t="s">
        <v>262</v>
      </c>
      <c r="M1035" s="149"/>
      <c r="N1035" s="149" t="s">
        <v>263</v>
      </c>
      <c r="O1035" s="149" t="s">
        <v>214</v>
      </c>
      <c r="P1035" s="149" t="s">
        <v>53</v>
      </c>
      <c r="Q1035" s="149"/>
      <c r="R1035" s="149" t="s">
        <v>5179</v>
      </c>
      <c r="S1035" s="149" t="s">
        <v>5180</v>
      </c>
      <c r="T1035" s="149" t="s">
        <v>5181</v>
      </c>
      <c r="U1035" s="149" t="s">
        <v>267</v>
      </c>
      <c r="V1035" s="149"/>
      <c r="W1035" s="149"/>
      <c r="X1035" s="149" t="s">
        <v>268</v>
      </c>
      <c r="Y1035" s="149"/>
      <c r="Z1035" s="149"/>
      <c r="AA1035" s="149"/>
      <c r="AB1035" s="149" t="s">
        <v>269</v>
      </c>
      <c r="AC1035" s="149" t="s">
        <v>270</v>
      </c>
      <c r="AD1035" s="149" t="s">
        <v>5181</v>
      </c>
      <c r="AE1035" s="149" t="s">
        <v>271</v>
      </c>
      <c r="AF1035" s="149"/>
      <c r="AG1035" s="149" t="s">
        <v>1098</v>
      </c>
      <c r="AH1035" s="149" t="s">
        <v>273</v>
      </c>
      <c r="AI1035" s="158">
        <v>51</v>
      </c>
      <c r="AJ1035" s="149"/>
      <c r="AK1035" s="159" t="s">
        <v>274</v>
      </c>
      <c r="AL1035" s="159" t="s">
        <v>274</v>
      </c>
      <c r="AM1035" s="149" t="s">
        <v>274</v>
      </c>
      <c r="AN1035" s="160">
        <v>4</v>
      </c>
      <c r="AO1035" s="149"/>
      <c r="AP1035" s="149" t="s">
        <v>274</v>
      </c>
      <c r="AQ1035" s="149" t="s">
        <v>275</v>
      </c>
      <c r="AR1035" s="158">
        <v>1</v>
      </c>
      <c r="AS1035" s="149" t="s">
        <v>275</v>
      </c>
      <c r="AT1035" s="149" t="s">
        <v>276</v>
      </c>
      <c r="AU1035" s="161">
        <v>1</v>
      </c>
      <c r="AV1035" s="159">
        <v>49584.96</v>
      </c>
      <c r="AW1035" s="159">
        <v>1983.4</v>
      </c>
      <c r="AX1035" s="149" t="s">
        <v>274</v>
      </c>
      <c r="AY1035" s="159">
        <v>495.85</v>
      </c>
      <c r="AZ1035" s="159">
        <v>495.85</v>
      </c>
      <c r="BA1035" s="159">
        <v>1983.4</v>
      </c>
      <c r="BB1035" s="159">
        <v>25288.35</v>
      </c>
      <c r="BC1035" s="162" t="s">
        <v>274</v>
      </c>
      <c r="BD1035" s="162">
        <v>0</v>
      </c>
      <c r="BE1035" s="159">
        <v>24296.61</v>
      </c>
      <c r="BF1035" s="159">
        <v>24296.61</v>
      </c>
      <c r="BG1035" s="159">
        <v>49584.96</v>
      </c>
    </row>
    <row r="1036" ht="28.05" customHeight="1" spans="1:59">
      <c r="A1036" s="149"/>
      <c r="B1036" s="149"/>
      <c r="C1036" s="149"/>
      <c r="D1036" s="149" t="s">
        <v>3726</v>
      </c>
      <c r="E1036" s="340" t="s">
        <v>5182</v>
      </c>
      <c r="F1036" s="149" t="s">
        <v>3726</v>
      </c>
      <c r="G1036" s="149" t="s">
        <v>5183</v>
      </c>
      <c r="H1036" s="149" t="s">
        <v>5184</v>
      </c>
      <c r="I1036" s="149" t="s">
        <v>5185</v>
      </c>
      <c r="J1036" s="149" t="s">
        <v>5186</v>
      </c>
      <c r="K1036" s="149"/>
      <c r="L1036" s="149" t="s">
        <v>262</v>
      </c>
      <c r="M1036" s="149"/>
      <c r="N1036" s="149" t="s">
        <v>263</v>
      </c>
      <c r="O1036" s="149" t="s">
        <v>214</v>
      </c>
      <c r="P1036" s="149" t="s">
        <v>53</v>
      </c>
      <c r="Q1036" s="149"/>
      <c r="R1036" s="149" t="s">
        <v>3447</v>
      </c>
      <c r="S1036" s="149" t="s">
        <v>5144</v>
      </c>
      <c r="T1036" s="149" t="s">
        <v>5145</v>
      </c>
      <c r="U1036" s="149" t="s">
        <v>267</v>
      </c>
      <c r="V1036" s="149"/>
      <c r="W1036" s="149"/>
      <c r="X1036" s="149" t="s">
        <v>51</v>
      </c>
      <c r="Y1036" s="149"/>
      <c r="Z1036" s="149"/>
      <c r="AA1036" s="149"/>
      <c r="AB1036" s="149" t="s">
        <v>269</v>
      </c>
      <c r="AC1036" s="149" t="s">
        <v>270</v>
      </c>
      <c r="AD1036" s="149" t="s">
        <v>5145</v>
      </c>
      <c r="AE1036" s="149" t="s">
        <v>271</v>
      </c>
      <c r="AF1036" s="149"/>
      <c r="AG1036" s="149" t="s">
        <v>1098</v>
      </c>
      <c r="AH1036" s="149" t="s">
        <v>273</v>
      </c>
      <c r="AI1036" s="158">
        <v>51</v>
      </c>
      <c r="AJ1036" s="149"/>
      <c r="AK1036" s="159" t="s">
        <v>274</v>
      </c>
      <c r="AL1036" s="159" t="s">
        <v>274</v>
      </c>
      <c r="AM1036" s="149" t="s">
        <v>274</v>
      </c>
      <c r="AN1036" s="160">
        <v>4</v>
      </c>
      <c r="AO1036" s="149"/>
      <c r="AP1036" s="149" t="s">
        <v>274</v>
      </c>
      <c r="AQ1036" s="149" t="s">
        <v>275</v>
      </c>
      <c r="AR1036" s="158">
        <v>1</v>
      </c>
      <c r="AS1036" s="149" t="s">
        <v>275</v>
      </c>
      <c r="AT1036" s="149" t="s">
        <v>276</v>
      </c>
      <c r="AU1036" s="161">
        <v>1</v>
      </c>
      <c r="AV1036" s="159">
        <v>20353.98</v>
      </c>
      <c r="AW1036" s="159">
        <v>814.16</v>
      </c>
      <c r="AX1036" s="149" t="s">
        <v>274</v>
      </c>
      <c r="AY1036" s="159">
        <v>203.54</v>
      </c>
      <c r="AZ1036" s="159">
        <v>203.54</v>
      </c>
      <c r="BA1036" s="159">
        <v>814.16</v>
      </c>
      <c r="BB1036" s="159">
        <v>10380.54</v>
      </c>
      <c r="BC1036" s="162" t="s">
        <v>274</v>
      </c>
      <c r="BD1036" s="162">
        <v>0</v>
      </c>
      <c r="BE1036" s="159">
        <v>9973.44</v>
      </c>
      <c r="BF1036" s="159">
        <v>9973.44</v>
      </c>
      <c r="BG1036" s="159">
        <v>20353.98</v>
      </c>
    </row>
    <row r="1037" ht="28.05" customHeight="1" spans="1:59">
      <c r="A1037" s="149"/>
      <c r="B1037" s="149"/>
      <c r="C1037" s="149"/>
      <c r="D1037" s="149" t="s">
        <v>3726</v>
      </c>
      <c r="E1037" s="340" t="s">
        <v>5187</v>
      </c>
      <c r="F1037" s="149" t="s">
        <v>3726</v>
      </c>
      <c r="G1037" s="149" t="s">
        <v>5188</v>
      </c>
      <c r="H1037" s="149" t="s">
        <v>5176</v>
      </c>
      <c r="I1037" s="149" t="s">
        <v>5177</v>
      </c>
      <c r="J1037" s="149" t="s">
        <v>5189</v>
      </c>
      <c r="K1037" s="149"/>
      <c r="L1037" s="149" t="s">
        <v>262</v>
      </c>
      <c r="M1037" s="149"/>
      <c r="N1037" s="149" t="s">
        <v>263</v>
      </c>
      <c r="O1037" s="149" t="s">
        <v>214</v>
      </c>
      <c r="P1037" s="149" t="s">
        <v>53</v>
      </c>
      <c r="Q1037" s="149"/>
      <c r="R1037" s="149" t="s">
        <v>5190</v>
      </c>
      <c r="S1037" s="149" t="s">
        <v>5180</v>
      </c>
      <c r="T1037" s="149" t="s">
        <v>5181</v>
      </c>
      <c r="U1037" s="149" t="s">
        <v>267</v>
      </c>
      <c r="V1037" s="149"/>
      <c r="W1037" s="149"/>
      <c r="X1037" s="149" t="s">
        <v>268</v>
      </c>
      <c r="Y1037" s="149"/>
      <c r="Z1037" s="149"/>
      <c r="AA1037" s="149"/>
      <c r="AB1037" s="149" t="s">
        <v>269</v>
      </c>
      <c r="AC1037" s="149" t="s">
        <v>270</v>
      </c>
      <c r="AD1037" s="149" t="s">
        <v>5181</v>
      </c>
      <c r="AE1037" s="149" t="s">
        <v>271</v>
      </c>
      <c r="AF1037" s="149"/>
      <c r="AG1037" s="149" t="s">
        <v>1098</v>
      </c>
      <c r="AH1037" s="149" t="s">
        <v>273</v>
      </c>
      <c r="AI1037" s="158">
        <v>51</v>
      </c>
      <c r="AJ1037" s="149"/>
      <c r="AK1037" s="159" t="s">
        <v>274</v>
      </c>
      <c r="AL1037" s="159" t="s">
        <v>274</v>
      </c>
      <c r="AM1037" s="149" t="s">
        <v>274</v>
      </c>
      <c r="AN1037" s="160">
        <v>4</v>
      </c>
      <c r="AO1037" s="149"/>
      <c r="AP1037" s="149" t="s">
        <v>274</v>
      </c>
      <c r="AQ1037" s="149" t="s">
        <v>275</v>
      </c>
      <c r="AR1037" s="158">
        <v>1</v>
      </c>
      <c r="AS1037" s="149" t="s">
        <v>275</v>
      </c>
      <c r="AT1037" s="149" t="s">
        <v>276</v>
      </c>
      <c r="AU1037" s="161">
        <v>1</v>
      </c>
      <c r="AV1037" s="159">
        <v>49584.96</v>
      </c>
      <c r="AW1037" s="159">
        <v>1983.4</v>
      </c>
      <c r="AX1037" s="149" t="s">
        <v>274</v>
      </c>
      <c r="AY1037" s="159">
        <v>495.85</v>
      </c>
      <c r="AZ1037" s="159">
        <v>495.85</v>
      </c>
      <c r="BA1037" s="159">
        <v>1983.4</v>
      </c>
      <c r="BB1037" s="159">
        <v>25288.35</v>
      </c>
      <c r="BC1037" s="162" t="s">
        <v>274</v>
      </c>
      <c r="BD1037" s="162">
        <v>0</v>
      </c>
      <c r="BE1037" s="159">
        <v>24296.61</v>
      </c>
      <c r="BF1037" s="159">
        <v>24296.61</v>
      </c>
      <c r="BG1037" s="159">
        <v>49584.96</v>
      </c>
    </row>
    <row r="1038" ht="28.05" customHeight="1" spans="1:59">
      <c r="A1038" s="149"/>
      <c r="B1038" s="149"/>
      <c r="C1038" s="149"/>
      <c r="D1038" s="149" t="s">
        <v>3726</v>
      </c>
      <c r="E1038" s="340" t="s">
        <v>5191</v>
      </c>
      <c r="F1038" s="149" t="s">
        <v>3726</v>
      </c>
      <c r="G1038" s="149" t="s">
        <v>5192</v>
      </c>
      <c r="H1038" s="149" t="s">
        <v>5176</v>
      </c>
      <c r="I1038" s="149" t="s">
        <v>5177</v>
      </c>
      <c r="J1038" s="149" t="s">
        <v>5193</v>
      </c>
      <c r="K1038" s="149"/>
      <c r="L1038" s="149" t="s">
        <v>262</v>
      </c>
      <c r="M1038" s="149"/>
      <c r="N1038" s="149" t="s">
        <v>263</v>
      </c>
      <c r="O1038" s="149" t="s">
        <v>214</v>
      </c>
      <c r="P1038" s="149" t="s">
        <v>53</v>
      </c>
      <c r="Q1038" s="149"/>
      <c r="R1038" s="149" t="s">
        <v>5194</v>
      </c>
      <c r="S1038" s="149" t="s">
        <v>5180</v>
      </c>
      <c r="T1038" s="149" t="s">
        <v>5181</v>
      </c>
      <c r="U1038" s="149" t="s">
        <v>267</v>
      </c>
      <c r="V1038" s="149"/>
      <c r="W1038" s="149"/>
      <c r="X1038" s="149" t="s">
        <v>268</v>
      </c>
      <c r="Y1038" s="149"/>
      <c r="Z1038" s="149"/>
      <c r="AA1038" s="149"/>
      <c r="AB1038" s="149" t="s">
        <v>269</v>
      </c>
      <c r="AC1038" s="149" t="s">
        <v>270</v>
      </c>
      <c r="AD1038" s="149" t="s">
        <v>5181</v>
      </c>
      <c r="AE1038" s="149" t="s">
        <v>271</v>
      </c>
      <c r="AF1038" s="149"/>
      <c r="AG1038" s="149" t="s">
        <v>1098</v>
      </c>
      <c r="AH1038" s="149" t="s">
        <v>273</v>
      </c>
      <c r="AI1038" s="158">
        <v>51</v>
      </c>
      <c r="AJ1038" s="149"/>
      <c r="AK1038" s="159" t="s">
        <v>274</v>
      </c>
      <c r="AL1038" s="159" t="s">
        <v>274</v>
      </c>
      <c r="AM1038" s="149" t="s">
        <v>274</v>
      </c>
      <c r="AN1038" s="160">
        <v>4</v>
      </c>
      <c r="AO1038" s="149"/>
      <c r="AP1038" s="149" t="s">
        <v>274</v>
      </c>
      <c r="AQ1038" s="149" t="s">
        <v>275</v>
      </c>
      <c r="AR1038" s="158">
        <v>1</v>
      </c>
      <c r="AS1038" s="149" t="s">
        <v>275</v>
      </c>
      <c r="AT1038" s="149" t="s">
        <v>276</v>
      </c>
      <c r="AU1038" s="161">
        <v>1</v>
      </c>
      <c r="AV1038" s="159">
        <v>49584.96</v>
      </c>
      <c r="AW1038" s="159">
        <v>1983.4</v>
      </c>
      <c r="AX1038" s="149" t="s">
        <v>274</v>
      </c>
      <c r="AY1038" s="159">
        <v>495.85</v>
      </c>
      <c r="AZ1038" s="159">
        <v>495.85</v>
      </c>
      <c r="BA1038" s="159">
        <v>1983.4</v>
      </c>
      <c r="BB1038" s="159">
        <v>25288.35</v>
      </c>
      <c r="BC1038" s="162" t="s">
        <v>274</v>
      </c>
      <c r="BD1038" s="162">
        <v>0</v>
      </c>
      <c r="BE1038" s="159">
        <v>24296.61</v>
      </c>
      <c r="BF1038" s="159">
        <v>24296.61</v>
      </c>
      <c r="BG1038" s="159">
        <v>49584.96</v>
      </c>
    </row>
    <row r="1039" ht="28.05" customHeight="1" spans="1:59">
      <c r="A1039" s="149"/>
      <c r="B1039" s="149"/>
      <c r="C1039" s="149"/>
      <c r="D1039" s="149" t="s">
        <v>3726</v>
      </c>
      <c r="E1039" s="340" t="s">
        <v>5195</v>
      </c>
      <c r="F1039" s="149" t="s">
        <v>3726</v>
      </c>
      <c r="G1039" s="149" t="s">
        <v>5196</v>
      </c>
      <c r="H1039" s="149" t="s">
        <v>5197</v>
      </c>
      <c r="I1039" s="149" t="s">
        <v>5198</v>
      </c>
      <c r="J1039" s="149" t="s">
        <v>5199</v>
      </c>
      <c r="K1039" s="149"/>
      <c r="L1039" s="149" t="s">
        <v>262</v>
      </c>
      <c r="M1039" s="149"/>
      <c r="N1039" s="149" t="s">
        <v>263</v>
      </c>
      <c r="O1039" s="149" t="s">
        <v>214</v>
      </c>
      <c r="P1039" s="149" t="s">
        <v>53</v>
      </c>
      <c r="Q1039" s="149"/>
      <c r="R1039" s="149" t="s">
        <v>5200</v>
      </c>
      <c r="S1039" s="149" t="s">
        <v>5201</v>
      </c>
      <c r="T1039" s="149" t="s">
        <v>5074</v>
      </c>
      <c r="U1039" s="149" t="s">
        <v>267</v>
      </c>
      <c r="V1039" s="149"/>
      <c r="W1039" s="149"/>
      <c r="X1039" s="149" t="s">
        <v>336</v>
      </c>
      <c r="Y1039" s="149"/>
      <c r="Z1039" s="149"/>
      <c r="AA1039" s="149"/>
      <c r="AB1039" s="149" t="s">
        <v>269</v>
      </c>
      <c r="AC1039" s="149" t="s">
        <v>270</v>
      </c>
      <c r="AD1039" s="149" t="s">
        <v>5074</v>
      </c>
      <c r="AE1039" s="149" t="s">
        <v>271</v>
      </c>
      <c r="AF1039" s="149"/>
      <c r="AG1039" s="149" t="s">
        <v>1098</v>
      </c>
      <c r="AH1039" s="149" t="s">
        <v>273</v>
      </c>
      <c r="AI1039" s="158">
        <v>85</v>
      </c>
      <c r="AJ1039" s="149"/>
      <c r="AK1039" s="159" t="s">
        <v>274</v>
      </c>
      <c r="AL1039" s="159" t="s">
        <v>274</v>
      </c>
      <c r="AM1039" s="149" t="s">
        <v>274</v>
      </c>
      <c r="AN1039" s="160">
        <v>4</v>
      </c>
      <c r="AO1039" s="149"/>
      <c r="AP1039" s="149" t="s">
        <v>274</v>
      </c>
      <c r="AQ1039" s="149" t="s">
        <v>275</v>
      </c>
      <c r="AR1039" s="158">
        <v>1</v>
      </c>
      <c r="AS1039" s="149" t="s">
        <v>275</v>
      </c>
      <c r="AT1039" s="149" t="s">
        <v>276</v>
      </c>
      <c r="AU1039" s="161">
        <v>1</v>
      </c>
      <c r="AV1039" s="159">
        <v>3275.86</v>
      </c>
      <c r="AW1039" s="159">
        <v>131.03</v>
      </c>
      <c r="AX1039" s="149" t="s">
        <v>274</v>
      </c>
      <c r="AY1039" s="159">
        <v>34.94</v>
      </c>
      <c r="AZ1039" s="159">
        <v>34.94</v>
      </c>
      <c r="BA1039" s="159">
        <v>139.75</v>
      </c>
      <c r="BB1039" s="159">
        <v>2760.55</v>
      </c>
      <c r="BC1039" s="162" t="s">
        <v>274</v>
      </c>
      <c r="BD1039" s="162">
        <v>0</v>
      </c>
      <c r="BE1039" s="159">
        <v>515.31</v>
      </c>
      <c r="BF1039" s="159">
        <v>515.31</v>
      </c>
      <c r="BG1039" s="159">
        <v>3275.86</v>
      </c>
    </row>
    <row r="1040" ht="28.05" customHeight="1" spans="1:59">
      <c r="A1040" s="149"/>
      <c r="B1040" s="149"/>
      <c r="C1040" s="149"/>
      <c r="D1040" s="149" t="s">
        <v>3726</v>
      </c>
      <c r="E1040" s="340" t="s">
        <v>5202</v>
      </c>
      <c r="F1040" s="149" t="s">
        <v>3726</v>
      </c>
      <c r="G1040" s="149" t="s">
        <v>5203</v>
      </c>
      <c r="H1040" s="149" t="s">
        <v>5197</v>
      </c>
      <c r="I1040" s="149" t="s">
        <v>5204</v>
      </c>
      <c r="J1040" s="149" t="s">
        <v>5205</v>
      </c>
      <c r="K1040" s="149"/>
      <c r="L1040" s="149" t="s">
        <v>262</v>
      </c>
      <c r="M1040" s="149"/>
      <c r="N1040" s="149" t="s">
        <v>263</v>
      </c>
      <c r="O1040" s="149" t="s">
        <v>214</v>
      </c>
      <c r="P1040" s="149" t="s">
        <v>53</v>
      </c>
      <c r="Q1040" s="149"/>
      <c r="R1040" s="149" t="s">
        <v>4495</v>
      </c>
      <c r="S1040" s="149" t="s">
        <v>5201</v>
      </c>
      <c r="T1040" s="149" t="s">
        <v>5074</v>
      </c>
      <c r="U1040" s="149" t="s">
        <v>267</v>
      </c>
      <c r="V1040" s="149"/>
      <c r="W1040" s="149"/>
      <c r="X1040" s="149" t="s">
        <v>336</v>
      </c>
      <c r="Y1040" s="149"/>
      <c r="Z1040" s="149"/>
      <c r="AA1040" s="149"/>
      <c r="AB1040" s="149" t="s">
        <v>269</v>
      </c>
      <c r="AC1040" s="149" t="s">
        <v>270</v>
      </c>
      <c r="AD1040" s="149" t="s">
        <v>5074</v>
      </c>
      <c r="AE1040" s="149" t="s">
        <v>271</v>
      </c>
      <c r="AF1040" s="149"/>
      <c r="AG1040" s="149" t="s">
        <v>1098</v>
      </c>
      <c r="AH1040" s="149" t="s">
        <v>273</v>
      </c>
      <c r="AI1040" s="158">
        <v>85</v>
      </c>
      <c r="AJ1040" s="149"/>
      <c r="AK1040" s="159" t="s">
        <v>274</v>
      </c>
      <c r="AL1040" s="159" t="s">
        <v>274</v>
      </c>
      <c r="AM1040" s="149" t="s">
        <v>274</v>
      </c>
      <c r="AN1040" s="160">
        <v>4</v>
      </c>
      <c r="AO1040" s="149"/>
      <c r="AP1040" s="149" t="s">
        <v>274</v>
      </c>
      <c r="AQ1040" s="149" t="s">
        <v>275</v>
      </c>
      <c r="AR1040" s="158">
        <v>1</v>
      </c>
      <c r="AS1040" s="149" t="s">
        <v>275</v>
      </c>
      <c r="AT1040" s="149" t="s">
        <v>276</v>
      </c>
      <c r="AU1040" s="161">
        <v>1</v>
      </c>
      <c r="AV1040" s="159">
        <v>3620.69</v>
      </c>
      <c r="AW1040" s="159">
        <v>144.83</v>
      </c>
      <c r="AX1040" s="149" t="s">
        <v>274</v>
      </c>
      <c r="AY1040" s="159">
        <v>38.61</v>
      </c>
      <c r="AZ1040" s="159">
        <v>38.61</v>
      </c>
      <c r="BA1040" s="159">
        <v>154.41</v>
      </c>
      <c r="BB1040" s="159">
        <v>3051.21</v>
      </c>
      <c r="BC1040" s="162" t="s">
        <v>274</v>
      </c>
      <c r="BD1040" s="162">
        <v>0</v>
      </c>
      <c r="BE1040" s="159">
        <v>569.48</v>
      </c>
      <c r="BF1040" s="159">
        <v>569.48</v>
      </c>
      <c r="BG1040" s="159">
        <v>3620.69</v>
      </c>
    </row>
    <row r="1041" ht="28.05" customHeight="1" spans="1:59">
      <c r="A1041" s="149"/>
      <c r="B1041" s="149"/>
      <c r="C1041" s="149"/>
      <c r="D1041" s="149" t="s">
        <v>3726</v>
      </c>
      <c r="E1041" s="340" t="s">
        <v>5206</v>
      </c>
      <c r="F1041" s="149" t="s">
        <v>3726</v>
      </c>
      <c r="G1041" s="149" t="s">
        <v>5207</v>
      </c>
      <c r="H1041" s="149" t="s">
        <v>5197</v>
      </c>
      <c r="I1041" s="149" t="s">
        <v>5208</v>
      </c>
      <c r="J1041" s="149" t="s">
        <v>5209</v>
      </c>
      <c r="K1041" s="149"/>
      <c r="L1041" s="149" t="s">
        <v>262</v>
      </c>
      <c r="M1041" s="149"/>
      <c r="N1041" s="149" t="s">
        <v>263</v>
      </c>
      <c r="O1041" s="149" t="s">
        <v>214</v>
      </c>
      <c r="P1041" s="149" t="s">
        <v>53</v>
      </c>
      <c r="Q1041" s="149"/>
      <c r="R1041" s="149" t="s">
        <v>5200</v>
      </c>
      <c r="S1041" s="149" t="s">
        <v>5201</v>
      </c>
      <c r="T1041" s="149" t="s">
        <v>5074</v>
      </c>
      <c r="U1041" s="149" t="s">
        <v>267</v>
      </c>
      <c r="V1041" s="149"/>
      <c r="W1041" s="149"/>
      <c r="X1041" s="149" t="s">
        <v>336</v>
      </c>
      <c r="Y1041" s="149"/>
      <c r="Z1041" s="149"/>
      <c r="AA1041" s="149"/>
      <c r="AB1041" s="149" t="s">
        <v>269</v>
      </c>
      <c r="AC1041" s="149" t="s">
        <v>270</v>
      </c>
      <c r="AD1041" s="149" t="s">
        <v>5074</v>
      </c>
      <c r="AE1041" s="149" t="s">
        <v>271</v>
      </c>
      <c r="AF1041" s="149"/>
      <c r="AG1041" s="149" t="s">
        <v>1098</v>
      </c>
      <c r="AH1041" s="149" t="s">
        <v>273</v>
      </c>
      <c r="AI1041" s="158">
        <v>85</v>
      </c>
      <c r="AJ1041" s="149"/>
      <c r="AK1041" s="159" t="s">
        <v>274</v>
      </c>
      <c r="AL1041" s="159" t="s">
        <v>274</v>
      </c>
      <c r="AM1041" s="149" t="s">
        <v>274</v>
      </c>
      <c r="AN1041" s="160">
        <v>4</v>
      </c>
      <c r="AO1041" s="149"/>
      <c r="AP1041" s="149" t="s">
        <v>274</v>
      </c>
      <c r="AQ1041" s="149" t="s">
        <v>275</v>
      </c>
      <c r="AR1041" s="158">
        <v>1</v>
      </c>
      <c r="AS1041" s="149" t="s">
        <v>275</v>
      </c>
      <c r="AT1041" s="149" t="s">
        <v>276</v>
      </c>
      <c r="AU1041" s="161">
        <v>1</v>
      </c>
      <c r="AV1041" s="159">
        <v>3405.17</v>
      </c>
      <c r="AW1041" s="159">
        <v>136.21</v>
      </c>
      <c r="AX1041" s="149" t="s">
        <v>274</v>
      </c>
      <c r="AY1041" s="159">
        <v>36.33</v>
      </c>
      <c r="AZ1041" s="159">
        <v>36.33</v>
      </c>
      <c r="BA1041" s="159">
        <v>145.32</v>
      </c>
      <c r="BB1041" s="159">
        <v>2869.32</v>
      </c>
      <c r="BC1041" s="162" t="s">
        <v>274</v>
      </c>
      <c r="BD1041" s="162">
        <v>0</v>
      </c>
      <c r="BE1041" s="159">
        <v>535.85</v>
      </c>
      <c r="BF1041" s="159">
        <v>535.85</v>
      </c>
      <c r="BG1041" s="159">
        <v>3405.17</v>
      </c>
    </row>
    <row r="1042" ht="28.05" customHeight="1" spans="1:59">
      <c r="A1042" s="149"/>
      <c r="B1042" s="149"/>
      <c r="C1042" s="149"/>
      <c r="D1042" s="149" t="s">
        <v>3726</v>
      </c>
      <c r="E1042" s="340" t="s">
        <v>5210</v>
      </c>
      <c r="F1042" s="149" t="s">
        <v>3726</v>
      </c>
      <c r="G1042" s="149" t="s">
        <v>5211</v>
      </c>
      <c r="H1042" s="149" t="s">
        <v>5197</v>
      </c>
      <c r="I1042" s="149" t="s">
        <v>5198</v>
      </c>
      <c r="J1042" s="149" t="s">
        <v>5212</v>
      </c>
      <c r="K1042" s="149"/>
      <c r="L1042" s="149" t="s">
        <v>262</v>
      </c>
      <c r="M1042" s="149"/>
      <c r="N1042" s="149" t="s">
        <v>263</v>
      </c>
      <c r="O1042" s="149" t="s">
        <v>214</v>
      </c>
      <c r="P1042" s="149" t="s">
        <v>53</v>
      </c>
      <c r="Q1042" s="149"/>
      <c r="R1042" s="149" t="s">
        <v>5200</v>
      </c>
      <c r="S1042" s="149" t="s">
        <v>5201</v>
      </c>
      <c r="T1042" s="149" t="s">
        <v>5074</v>
      </c>
      <c r="U1042" s="149" t="s">
        <v>267</v>
      </c>
      <c r="V1042" s="149"/>
      <c r="W1042" s="149"/>
      <c r="X1042" s="149" t="s">
        <v>336</v>
      </c>
      <c r="Y1042" s="149"/>
      <c r="Z1042" s="149"/>
      <c r="AA1042" s="149"/>
      <c r="AB1042" s="149" t="s">
        <v>269</v>
      </c>
      <c r="AC1042" s="149" t="s">
        <v>270</v>
      </c>
      <c r="AD1042" s="149" t="s">
        <v>5074</v>
      </c>
      <c r="AE1042" s="149" t="s">
        <v>271</v>
      </c>
      <c r="AF1042" s="149"/>
      <c r="AG1042" s="149" t="s">
        <v>1098</v>
      </c>
      <c r="AH1042" s="149" t="s">
        <v>273</v>
      </c>
      <c r="AI1042" s="158">
        <v>85</v>
      </c>
      <c r="AJ1042" s="149"/>
      <c r="AK1042" s="159" t="s">
        <v>274</v>
      </c>
      <c r="AL1042" s="159" t="s">
        <v>274</v>
      </c>
      <c r="AM1042" s="149" t="s">
        <v>274</v>
      </c>
      <c r="AN1042" s="160">
        <v>4</v>
      </c>
      <c r="AO1042" s="149"/>
      <c r="AP1042" s="149" t="s">
        <v>274</v>
      </c>
      <c r="AQ1042" s="149" t="s">
        <v>275</v>
      </c>
      <c r="AR1042" s="158">
        <v>1</v>
      </c>
      <c r="AS1042" s="149" t="s">
        <v>275</v>
      </c>
      <c r="AT1042" s="149" t="s">
        <v>276</v>
      </c>
      <c r="AU1042" s="161">
        <v>1</v>
      </c>
      <c r="AV1042" s="159">
        <v>3275.86</v>
      </c>
      <c r="AW1042" s="159">
        <v>131.03</v>
      </c>
      <c r="AX1042" s="149" t="s">
        <v>274</v>
      </c>
      <c r="AY1042" s="159">
        <v>34.94</v>
      </c>
      <c r="AZ1042" s="159">
        <v>34.94</v>
      </c>
      <c r="BA1042" s="159">
        <v>139.75</v>
      </c>
      <c r="BB1042" s="159">
        <v>2760.55</v>
      </c>
      <c r="BC1042" s="162" t="s">
        <v>274</v>
      </c>
      <c r="BD1042" s="162">
        <v>0</v>
      </c>
      <c r="BE1042" s="159">
        <v>515.31</v>
      </c>
      <c r="BF1042" s="159">
        <v>515.31</v>
      </c>
      <c r="BG1042" s="159">
        <v>3275.86</v>
      </c>
    </row>
    <row r="1043" ht="28.05" customHeight="1" spans="1:59">
      <c r="A1043" s="149"/>
      <c r="B1043" s="149"/>
      <c r="C1043" s="149"/>
      <c r="D1043" s="149" t="s">
        <v>3726</v>
      </c>
      <c r="E1043" s="340" t="s">
        <v>5213</v>
      </c>
      <c r="F1043" s="149" t="s">
        <v>3726</v>
      </c>
      <c r="G1043" s="149" t="s">
        <v>5214</v>
      </c>
      <c r="H1043" s="149" t="s">
        <v>4960</v>
      </c>
      <c r="I1043" s="149" t="s">
        <v>5215</v>
      </c>
      <c r="J1043" s="149" t="s">
        <v>5216</v>
      </c>
      <c r="K1043" s="149"/>
      <c r="L1043" s="149" t="s">
        <v>262</v>
      </c>
      <c r="M1043" s="149"/>
      <c r="N1043" s="149" t="s">
        <v>263</v>
      </c>
      <c r="O1043" s="149" t="s">
        <v>214</v>
      </c>
      <c r="P1043" s="149" t="s">
        <v>53</v>
      </c>
      <c r="Q1043" s="149"/>
      <c r="R1043" s="149" t="s">
        <v>4026</v>
      </c>
      <c r="S1043" s="149" t="s">
        <v>5217</v>
      </c>
      <c r="T1043" s="149" t="s">
        <v>5074</v>
      </c>
      <c r="U1043" s="149" t="s">
        <v>267</v>
      </c>
      <c r="V1043" s="149"/>
      <c r="W1043" s="149"/>
      <c r="X1043" s="149" t="s">
        <v>268</v>
      </c>
      <c r="Y1043" s="149"/>
      <c r="Z1043" s="149"/>
      <c r="AA1043" s="149"/>
      <c r="AB1043" s="149" t="s">
        <v>269</v>
      </c>
      <c r="AC1043" s="149" t="s">
        <v>270</v>
      </c>
      <c r="AD1043" s="149" t="s">
        <v>5074</v>
      </c>
      <c r="AE1043" s="149" t="s">
        <v>271</v>
      </c>
      <c r="AF1043" s="149"/>
      <c r="AG1043" s="149" t="s">
        <v>1098</v>
      </c>
      <c r="AH1043" s="149" t="s">
        <v>273</v>
      </c>
      <c r="AI1043" s="158">
        <v>85</v>
      </c>
      <c r="AJ1043" s="149"/>
      <c r="AK1043" s="159" t="s">
        <v>274</v>
      </c>
      <c r="AL1043" s="159" t="s">
        <v>274</v>
      </c>
      <c r="AM1043" s="149" t="s">
        <v>274</v>
      </c>
      <c r="AN1043" s="160">
        <v>4</v>
      </c>
      <c r="AO1043" s="149"/>
      <c r="AP1043" s="149" t="s">
        <v>274</v>
      </c>
      <c r="AQ1043" s="149" t="s">
        <v>275</v>
      </c>
      <c r="AR1043" s="158">
        <v>1</v>
      </c>
      <c r="AS1043" s="149" t="s">
        <v>275</v>
      </c>
      <c r="AT1043" s="149" t="s">
        <v>276</v>
      </c>
      <c r="AU1043" s="161">
        <v>1</v>
      </c>
      <c r="AV1043" s="159">
        <v>27586.21</v>
      </c>
      <c r="AW1043" s="159">
        <v>1103.45</v>
      </c>
      <c r="AX1043" s="149" t="s">
        <v>274</v>
      </c>
      <c r="AY1043" s="159">
        <v>294.27</v>
      </c>
      <c r="AZ1043" s="159">
        <v>294.27</v>
      </c>
      <c r="BA1043" s="159">
        <v>1177.05</v>
      </c>
      <c r="BB1043" s="159">
        <v>23245.85</v>
      </c>
      <c r="BC1043" s="162" t="s">
        <v>274</v>
      </c>
      <c r="BD1043" s="162">
        <v>0</v>
      </c>
      <c r="BE1043" s="159">
        <v>4340.36</v>
      </c>
      <c r="BF1043" s="159">
        <v>4340.36</v>
      </c>
      <c r="BG1043" s="159">
        <v>27586.21</v>
      </c>
    </row>
    <row r="1044" ht="28.05" customHeight="1" spans="1:59">
      <c r="A1044" s="149"/>
      <c r="B1044" s="149"/>
      <c r="C1044" s="149"/>
      <c r="D1044" s="149" t="s">
        <v>3726</v>
      </c>
      <c r="E1044" s="340" t="s">
        <v>5218</v>
      </c>
      <c r="F1044" s="149" t="s">
        <v>3726</v>
      </c>
      <c r="G1044" s="149" t="s">
        <v>5219</v>
      </c>
      <c r="H1044" s="149" t="s">
        <v>5220</v>
      </c>
      <c r="I1044" s="149" t="s">
        <v>5221</v>
      </c>
      <c r="J1044" s="149" t="s">
        <v>5222</v>
      </c>
      <c r="K1044" s="149"/>
      <c r="L1044" s="149" t="s">
        <v>262</v>
      </c>
      <c r="M1044" s="149"/>
      <c r="N1044" s="149" t="s">
        <v>263</v>
      </c>
      <c r="O1044" s="149" t="s">
        <v>214</v>
      </c>
      <c r="P1044" s="149" t="s">
        <v>53</v>
      </c>
      <c r="Q1044" s="149"/>
      <c r="R1044" s="149" t="s">
        <v>296</v>
      </c>
      <c r="S1044" s="149" t="s">
        <v>289</v>
      </c>
      <c r="T1044" s="149" t="s">
        <v>1812</v>
      </c>
      <c r="U1044" s="149" t="s">
        <v>267</v>
      </c>
      <c r="V1044" s="149"/>
      <c r="W1044" s="149"/>
      <c r="X1044" s="149" t="s">
        <v>268</v>
      </c>
      <c r="Y1044" s="149"/>
      <c r="Z1044" s="149"/>
      <c r="AA1044" s="149"/>
      <c r="AB1044" s="149" t="s">
        <v>269</v>
      </c>
      <c r="AC1044" s="149" t="s">
        <v>318</v>
      </c>
      <c r="AD1044" s="149" t="s">
        <v>1812</v>
      </c>
      <c r="AE1044" s="149" t="s">
        <v>271</v>
      </c>
      <c r="AF1044" s="149"/>
      <c r="AG1044" s="149" t="s">
        <v>1098</v>
      </c>
      <c r="AH1044" s="149" t="s">
        <v>273</v>
      </c>
      <c r="AI1044" s="158">
        <v>84</v>
      </c>
      <c r="AJ1044" s="149"/>
      <c r="AK1044" s="159" t="s">
        <v>274</v>
      </c>
      <c r="AL1044" s="159" t="s">
        <v>274</v>
      </c>
      <c r="AM1044" s="149" t="s">
        <v>274</v>
      </c>
      <c r="AN1044" s="160">
        <v>4</v>
      </c>
      <c r="AO1044" s="149"/>
      <c r="AP1044" s="149" t="s">
        <v>274</v>
      </c>
      <c r="AQ1044" s="149" t="s">
        <v>275</v>
      </c>
      <c r="AR1044" s="158">
        <v>1</v>
      </c>
      <c r="AS1044" s="149" t="s">
        <v>275</v>
      </c>
      <c r="AT1044" s="149" t="s">
        <v>276</v>
      </c>
      <c r="AU1044" s="161">
        <v>1</v>
      </c>
      <c r="AV1044" s="159">
        <v>12820.51</v>
      </c>
      <c r="AW1044" s="159">
        <v>512.82</v>
      </c>
      <c r="AX1044" s="149" t="s">
        <v>274</v>
      </c>
      <c r="AY1044" s="162">
        <v>0</v>
      </c>
      <c r="AZ1044" s="162" t="s">
        <v>274</v>
      </c>
      <c r="BA1044" s="162">
        <v>0</v>
      </c>
      <c r="BB1044" s="159">
        <v>12307.69</v>
      </c>
      <c r="BC1044" s="162" t="s">
        <v>274</v>
      </c>
      <c r="BD1044" s="162">
        <v>0</v>
      </c>
      <c r="BE1044" s="159">
        <v>512.82</v>
      </c>
      <c r="BF1044" s="159">
        <v>512.82</v>
      </c>
      <c r="BG1044" s="159">
        <v>12820.51</v>
      </c>
    </row>
    <row r="1045" ht="28.05" customHeight="1" spans="1:59">
      <c r="A1045" s="149"/>
      <c r="B1045" s="149"/>
      <c r="C1045" s="149"/>
      <c r="D1045" s="149" t="s">
        <v>3726</v>
      </c>
      <c r="E1045" s="340" t="s">
        <v>5223</v>
      </c>
      <c r="F1045" s="149" t="s">
        <v>3726</v>
      </c>
      <c r="G1045" s="149" t="s">
        <v>5224</v>
      </c>
      <c r="H1045" s="149" t="s">
        <v>5225</v>
      </c>
      <c r="I1045" s="149" t="s">
        <v>5226</v>
      </c>
      <c r="J1045" s="149" t="s">
        <v>5227</v>
      </c>
      <c r="K1045" s="149"/>
      <c r="L1045" s="149" t="s">
        <v>262</v>
      </c>
      <c r="M1045" s="149"/>
      <c r="N1045" s="149" t="s">
        <v>263</v>
      </c>
      <c r="O1045" s="149" t="s">
        <v>214</v>
      </c>
      <c r="P1045" s="149" t="s">
        <v>53</v>
      </c>
      <c r="Q1045" s="149"/>
      <c r="R1045" s="149" t="s">
        <v>296</v>
      </c>
      <c r="S1045" s="149" t="s">
        <v>289</v>
      </c>
      <c r="T1045" s="149" t="s">
        <v>1812</v>
      </c>
      <c r="U1045" s="149" t="s">
        <v>267</v>
      </c>
      <c r="V1045" s="149"/>
      <c r="W1045" s="149"/>
      <c r="X1045" s="149" t="s">
        <v>268</v>
      </c>
      <c r="Y1045" s="149"/>
      <c r="Z1045" s="149"/>
      <c r="AA1045" s="149"/>
      <c r="AB1045" s="149" t="s">
        <v>269</v>
      </c>
      <c r="AC1045" s="149" t="s">
        <v>318</v>
      </c>
      <c r="AD1045" s="149" t="s">
        <v>1812</v>
      </c>
      <c r="AE1045" s="149" t="s">
        <v>271</v>
      </c>
      <c r="AF1045" s="149"/>
      <c r="AG1045" s="149" t="s">
        <v>1098</v>
      </c>
      <c r="AH1045" s="149" t="s">
        <v>273</v>
      </c>
      <c r="AI1045" s="158">
        <v>84</v>
      </c>
      <c r="AJ1045" s="149"/>
      <c r="AK1045" s="159" t="s">
        <v>274</v>
      </c>
      <c r="AL1045" s="159" t="s">
        <v>274</v>
      </c>
      <c r="AM1045" s="149" t="s">
        <v>274</v>
      </c>
      <c r="AN1045" s="160">
        <v>4</v>
      </c>
      <c r="AO1045" s="149"/>
      <c r="AP1045" s="149" t="s">
        <v>274</v>
      </c>
      <c r="AQ1045" s="149" t="s">
        <v>275</v>
      </c>
      <c r="AR1045" s="158">
        <v>1</v>
      </c>
      <c r="AS1045" s="149" t="s">
        <v>275</v>
      </c>
      <c r="AT1045" s="149" t="s">
        <v>276</v>
      </c>
      <c r="AU1045" s="161">
        <v>1</v>
      </c>
      <c r="AV1045" s="159">
        <v>15384.62</v>
      </c>
      <c r="AW1045" s="159">
        <v>615.38</v>
      </c>
      <c r="AX1045" s="149" t="s">
        <v>274</v>
      </c>
      <c r="AY1045" s="162">
        <v>0</v>
      </c>
      <c r="AZ1045" s="162" t="s">
        <v>274</v>
      </c>
      <c r="BA1045" s="162">
        <v>0</v>
      </c>
      <c r="BB1045" s="159">
        <v>14769.24</v>
      </c>
      <c r="BC1045" s="162" t="s">
        <v>274</v>
      </c>
      <c r="BD1045" s="162">
        <v>0</v>
      </c>
      <c r="BE1045" s="159">
        <v>615.38</v>
      </c>
      <c r="BF1045" s="159">
        <v>615.38</v>
      </c>
      <c r="BG1045" s="159">
        <v>15384.62</v>
      </c>
    </row>
    <row r="1046" ht="28.05" customHeight="1" spans="1:59">
      <c r="A1046" s="149"/>
      <c r="B1046" s="149"/>
      <c r="C1046" s="149"/>
      <c r="D1046" s="149" t="s">
        <v>3726</v>
      </c>
      <c r="E1046" s="340" t="s">
        <v>5228</v>
      </c>
      <c r="F1046" s="149" t="s">
        <v>3726</v>
      </c>
      <c r="G1046" s="149" t="s">
        <v>5229</v>
      </c>
      <c r="H1046" s="149" t="s">
        <v>5230</v>
      </c>
      <c r="I1046" s="149" t="s">
        <v>5089</v>
      </c>
      <c r="J1046" s="149" t="s">
        <v>5231</v>
      </c>
      <c r="K1046" s="149"/>
      <c r="L1046" s="149" t="s">
        <v>262</v>
      </c>
      <c r="M1046" s="149"/>
      <c r="N1046" s="149" t="s">
        <v>263</v>
      </c>
      <c r="O1046" s="149" t="s">
        <v>214</v>
      </c>
      <c r="P1046" s="149" t="s">
        <v>53</v>
      </c>
      <c r="Q1046" s="149"/>
      <c r="R1046" s="149" t="s">
        <v>4986</v>
      </c>
      <c r="S1046" s="149" t="s">
        <v>4987</v>
      </c>
      <c r="T1046" s="149" t="s">
        <v>4988</v>
      </c>
      <c r="U1046" s="149" t="s">
        <v>267</v>
      </c>
      <c r="V1046" s="149"/>
      <c r="W1046" s="149"/>
      <c r="X1046" s="149" t="s">
        <v>51</v>
      </c>
      <c r="Y1046" s="149"/>
      <c r="Z1046" s="149"/>
      <c r="AA1046" s="149"/>
      <c r="AB1046" s="149" t="s">
        <v>269</v>
      </c>
      <c r="AC1046" s="149" t="s">
        <v>318</v>
      </c>
      <c r="AD1046" s="149" t="s">
        <v>4988</v>
      </c>
      <c r="AE1046" s="149" t="s">
        <v>271</v>
      </c>
      <c r="AF1046" s="149"/>
      <c r="AG1046" s="149" t="s">
        <v>1098</v>
      </c>
      <c r="AH1046" s="149" t="s">
        <v>273</v>
      </c>
      <c r="AI1046" s="158">
        <v>96</v>
      </c>
      <c r="AJ1046" s="149"/>
      <c r="AK1046" s="159" t="s">
        <v>274</v>
      </c>
      <c r="AL1046" s="159" t="s">
        <v>274</v>
      </c>
      <c r="AM1046" s="149" t="s">
        <v>274</v>
      </c>
      <c r="AN1046" s="160">
        <v>4</v>
      </c>
      <c r="AO1046" s="149"/>
      <c r="AP1046" s="149" t="s">
        <v>274</v>
      </c>
      <c r="AQ1046" s="149" t="s">
        <v>275</v>
      </c>
      <c r="AR1046" s="158">
        <v>1</v>
      </c>
      <c r="AS1046" s="149" t="s">
        <v>275</v>
      </c>
      <c r="AT1046" s="149" t="s">
        <v>276</v>
      </c>
      <c r="AU1046" s="161">
        <v>1</v>
      </c>
      <c r="AV1046" s="159">
        <v>2564.1</v>
      </c>
      <c r="AW1046" s="159">
        <v>102.56</v>
      </c>
      <c r="AX1046" s="149" t="s">
        <v>274</v>
      </c>
      <c r="AY1046" s="149"/>
      <c r="AZ1046" s="162" t="s">
        <v>274</v>
      </c>
      <c r="BA1046" s="162">
        <v>0</v>
      </c>
      <c r="BB1046" s="159">
        <v>2461.54</v>
      </c>
      <c r="BC1046" s="162" t="s">
        <v>274</v>
      </c>
      <c r="BD1046" s="162">
        <v>0</v>
      </c>
      <c r="BE1046" s="159">
        <v>102.56</v>
      </c>
      <c r="BF1046" s="159">
        <v>102.56</v>
      </c>
      <c r="BG1046" s="159">
        <v>2564.1</v>
      </c>
    </row>
    <row r="1047" ht="28.05" customHeight="1" spans="1:59">
      <c r="A1047" s="149"/>
      <c r="B1047" s="149"/>
      <c r="C1047" s="149"/>
      <c r="D1047" s="149" t="s">
        <v>3726</v>
      </c>
      <c r="E1047" s="340" t="s">
        <v>5232</v>
      </c>
      <c r="F1047" s="149" t="s">
        <v>3726</v>
      </c>
      <c r="G1047" s="149" t="s">
        <v>5233</v>
      </c>
      <c r="H1047" s="149" t="s">
        <v>5234</v>
      </c>
      <c r="I1047" s="149" t="s">
        <v>5089</v>
      </c>
      <c r="J1047" s="149" t="s">
        <v>5235</v>
      </c>
      <c r="K1047" s="149"/>
      <c r="L1047" s="149" t="s">
        <v>262</v>
      </c>
      <c r="M1047" s="149"/>
      <c r="N1047" s="149" t="s">
        <v>263</v>
      </c>
      <c r="O1047" s="149" t="s">
        <v>214</v>
      </c>
      <c r="P1047" s="149" t="s">
        <v>53</v>
      </c>
      <c r="Q1047" s="149"/>
      <c r="R1047" s="149" t="s">
        <v>4986</v>
      </c>
      <c r="S1047" s="149" t="s">
        <v>4987</v>
      </c>
      <c r="T1047" s="149" t="s">
        <v>4988</v>
      </c>
      <c r="U1047" s="149" t="s">
        <v>267</v>
      </c>
      <c r="V1047" s="149"/>
      <c r="W1047" s="149"/>
      <c r="X1047" s="149" t="s">
        <v>51</v>
      </c>
      <c r="Y1047" s="149"/>
      <c r="Z1047" s="149"/>
      <c r="AA1047" s="149"/>
      <c r="AB1047" s="149" t="s">
        <v>269</v>
      </c>
      <c r="AC1047" s="149" t="s">
        <v>318</v>
      </c>
      <c r="AD1047" s="149" t="s">
        <v>4988</v>
      </c>
      <c r="AE1047" s="149" t="s">
        <v>271</v>
      </c>
      <c r="AF1047" s="149"/>
      <c r="AG1047" s="149" t="s">
        <v>1098</v>
      </c>
      <c r="AH1047" s="149" t="s">
        <v>273</v>
      </c>
      <c r="AI1047" s="158">
        <v>96</v>
      </c>
      <c r="AJ1047" s="149"/>
      <c r="AK1047" s="159" t="s">
        <v>274</v>
      </c>
      <c r="AL1047" s="159" t="s">
        <v>274</v>
      </c>
      <c r="AM1047" s="149" t="s">
        <v>274</v>
      </c>
      <c r="AN1047" s="160">
        <v>4</v>
      </c>
      <c r="AO1047" s="149"/>
      <c r="AP1047" s="149" t="s">
        <v>274</v>
      </c>
      <c r="AQ1047" s="149" t="s">
        <v>275</v>
      </c>
      <c r="AR1047" s="158">
        <v>1</v>
      </c>
      <c r="AS1047" s="149" t="s">
        <v>275</v>
      </c>
      <c r="AT1047" s="149" t="s">
        <v>276</v>
      </c>
      <c r="AU1047" s="161">
        <v>1</v>
      </c>
      <c r="AV1047" s="159">
        <v>27531.74</v>
      </c>
      <c r="AW1047" s="159">
        <v>1101.27</v>
      </c>
      <c r="AX1047" s="149" t="s">
        <v>274</v>
      </c>
      <c r="AY1047" s="149"/>
      <c r="AZ1047" s="162" t="s">
        <v>274</v>
      </c>
      <c r="BA1047" s="162">
        <v>0</v>
      </c>
      <c r="BB1047" s="159">
        <v>26430.47</v>
      </c>
      <c r="BC1047" s="162" t="s">
        <v>274</v>
      </c>
      <c r="BD1047" s="162">
        <v>0</v>
      </c>
      <c r="BE1047" s="159">
        <v>1101.27</v>
      </c>
      <c r="BF1047" s="159">
        <v>1101.27</v>
      </c>
      <c r="BG1047" s="159">
        <v>27531.74</v>
      </c>
    </row>
    <row r="1048" ht="28.05" customHeight="1" spans="1:59">
      <c r="A1048" s="149"/>
      <c r="B1048" s="149"/>
      <c r="C1048" s="149"/>
      <c r="D1048" s="149" t="s">
        <v>3726</v>
      </c>
      <c r="E1048" s="340" t="s">
        <v>5236</v>
      </c>
      <c r="F1048" s="149" t="s">
        <v>3726</v>
      </c>
      <c r="G1048" s="149" t="s">
        <v>5237</v>
      </c>
      <c r="H1048" s="149" t="s">
        <v>5238</v>
      </c>
      <c r="I1048" s="149" t="s">
        <v>5239</v>
      </c>
      <c r="J1048" s="149" t="s">
        <v>5240</v>
      </c>
      <c r="K1048" s="149"/>
      <c r="L1048" s="149" t="s">
        <v>262</v>
      </c>
      <c r="M1048" s="149"/>
      <c r="N1048" s="149" t="s">
        <v>263</v>
      </c>
      <c r="O1048" s="149" t="s">
        <v>214</v>
      </c>
      <c r="P1048" s="149" t="s">
        <v>53</v>
      </c>
      <c r="Q1048" s="149"/>
      <c r="R1048" s="149" t="s">
        <v>5190</v>
      </c>
      <c r="S1048" s="149" t="s">
        <v>5180</v>
      </c>
      <c r="T1048" s="149" t="s">
        <v>5181</v>
      </c>
      <c r="U1048" s="149" t="s">
        <v>267</v>
      </c>
      <c r="V1048" s="149"/>
      <c r="W1048" s="149"/>
      <c r="X1048" s="149" t="s">
        <v>268</v>
      </c>
      <c r="Y1048" s="149"/>
      <c r="Z1048" s="149"/>
      <c r="AA1048" s="149"/>
      <c r="AB1048" s="149" t="s">
        <v>269</v>
      </c>
      <c r="AC1048" s="149" t="s">
        <v>270</v>
      </c>
      <c r="AD1048" s="149" t="s">
        <v>5181</v>
      </c>
      <c r="AE1048" s="149" t="s">
        <v>271</v>
      </c>
      <c r="AF1048" s="149"/>
      <c r="AG1048" s="149" t="s">
        <v>1098</v>
      </c>
      <c r="AH1048" s="149" t="s">
        <v>273</v>
      </c>
      <c r="AI1048" s="158">
        <v>51</v>
      </c>
      <c r="AJ1048" s="149"/>
      <c r="AK1048" s="159" t="s">
        <v>274</v>
      </c>
      <c r="AL1048" s="159" t="s">
        <v>274</v>
      </c>
      <c r="AM1048" s="149" t="s">
        <v>274</v>
      </c>
      <c r="AN1048" s="160">
        <v>4</v>
      </c>
      <c r="AO1048" s="149"/>
      <c r="AP1048" s="149" t="s">
        <v>274</v>
      </c>
      <c r="AQ1048" s="149" t="s">
        <v>275</v>
      </c>
      <c r="AR1048" s="158">
        <v>1</v>
      </c>
      <c r="AS1048" s="149" t="s">
        <v>275</v>
      </c>
      <c r="AT1048" s="149" t="s">
        <v>276</v>
      </c>
      <c r="AU1048" s="161">
        <v>1</v>
      </c>
      <c r="AV1048" s="159">
        <v>73646.02</v>
      </c>
      <c r="AW1048" s="159">
        <v>2945.84</v>
      </c>
      <c r="AX1048" s="149" t="s">
        <v>274</v>
      </c>
      <c r="AY1048" s="159">
        <v>736.46</v>
      </c>
      <c r="AZ1048" s="159">
        <v>736.46</v>
      </c>
      <c r="BA1048" s="159">
        <v>2945.84</v>
      </c>
      <c r="BB1048" s="159">
        <v>37559.46</v>
      </c>
      <c r="BC1048" s="162" t="s">
        <v>274</v>
      </c>
      <c r="BD1048" s="162">
        <v>0</v>
      </c>
      <c r="BE1048" s="159">
        <v>36086.56</v>
      </c>
      <c r="BF1048" s="159">
        <v>36086.56</v>
      </c>
      <c r="BG1048" s="159">
        <v>73646.02</v>
      </c>
    </row>
    <row r="1049" ht="28.05" customHeight="1" spans="1:59">
      <c r="A1049" s="149"/>
      <c r="B1049" s="149"/>
      <c r="C1049" s="149"/>
      <c r="D1049" s="149" t="s">
        <v>3726</v>
      </c>
      <c r="E1049" s="340" t="s">
        <v>5241</v>
      </c>
      <c r="F1049" s="149" t="s">
        <v>3726</v>
      </c>
      <c r="G1049" s="149" t="s">
        <v>5242</v>
      </c>
      <c r="H1049" s="149" t="s">
        <v>5243</v>
      </c>
      <c r="I1049" s="149" t="s">
        <v>5244</v>
      </c>
      <c r="J1049" s="149" t="s">
        <v>5245</v>
      </c>
      <c r="K1049" s="149"/>
      <c r="L1049" s="149" t="s">
        <v>262</v>
      </c>
      <c r="M1049" s="149"/>
      <c r="N1049" s="149" t="s">
        <v>263</v>
      </c>
      <c r="O1049" s="149" t="s">
        <v>214</v>
      </c>
      <c r="P1049" s="149" t="s">
        <v>53</v>
      </c>
      <c r="Q1049" s="149"/>
      <c r="R1049" s="149" t="s">
        <v>5246</v>
      </c>
      <c r="S1049" s="149" t="s">
        <v>5247</v>
      </c>
      <c r="T1049" s="149" t="s">
        <v>5074</v>
      </c>
      <c r="U1049" s="149" t="s">
        <v>267</v>
      </c>
      <c r="V1049" s="149"/>
      <c r="W1049" s="149"/>
      <c r="X1049" s="149" t="s">
        <v>705</v>
      </c>
      <c r="Y1049" s="149"/>
      <c r="Z1049" s="149"/>
      <c r="AA1049" s="149"/>
      <c r="AB1049" s="149" t="s">
        <v>269</v>
      </c>
      <c r="AC1049" s="149" t="s">
        <v>270</v>
      </c>
      <c r="AD1049" s="149" t="s">
        <v>5074</v>
      </c>
      <c r="AE1049" s="149" t="s">
        <v>271</v>
      </c>
      <c r="AF1049" s="149"/>
      <c r="AG1049" s="149" t="s">
        <v>1098</v>
      </c>
      <c r="AH1049" s="149" t="s">
        <v>273</v>
      </c>
      <c r="AI1049" s="158">
        <v>85</v>
      </c>
      <c r="AJ1049" s="149"/>
      <c r="AK1049" s="159" t="s">
        <v>274</v>
      </c>
      <c r="AL1049" s="159" t="s">
        <v>274</v>
      </c>
      <c r="AM1049" s="149" t="s">
        <v>274</v>
      </c>
      <c r="AN1049" s="160">
        <v>4</v>
      </c>
      <c r="AO1049" s="149"/>
      <c r="AP1049" s="149" t="s">
        <v>274</v>
      </c>
      <c r="AQ1049" s="149" t="s">
        <v>275</v>
      </c>
      <c r="AR1049" s="158">
        <v>1</v>
      </c>
      <c r="AS1049" s="149" t="s">
        <v>275</v>
      </c>
      <c r="AT1049" s="149" t="s">
        <v>276</v>
      </c>
      <c r="AU1049" s="161">
        <v>1</v>
      </c>
      <c r="AV1049" s="159">
        <v>25431.03</v>
      </c>
      <c r="AW1049" s="159">
        <v>1017.24</v>
      </c>
      <c r="AX1049" s="149" t="s">
        <v>274</v>
      </c>
      <c r="AY1049" s="159">
        <v>271.27</v>
      </c>
      <c r="AZ1049" s="159">
        <v>271.27</v>
      </c>
      <c r="BA1049" s="159">
        <v>1085.08</v>
      </c>
      <c r="BB1049" s="159">
        <v>21429.88</v>
      </c>
      <c r="BC1049" s="162" t="s">
        <v>274</v>
      </c>
      <c r="BD1049" s="162">
        <v>0</v>
      </c>
      <c r="BE1049" s="159">
        <v>4001.15</v>
      </c>
      <c r="BF1049" s="159">
        <v>4001.15</v>
      </c>
      <c r="BG1049" s="159">
        <v>25431.03</v>
      </c>
    </row>
    <row r="1050" ht="28.05" customHeight="1" spans="1:59">
      <c r="A1050" s="149"/>
      <c r="B1050" s="149"/>
      <c r="C1050" s="149"/>
      <c r="D1050" s="149" t="s">
        <v>3726</v>
      </c>
      <c r="E1050" s="340" t="s">
        <v>5248</v>
      </c>
      <c r="F1050" s="149" t="s">
        <v>3726</v>
      </c>
      <c r="G1050" s="149" t="s">
        <v>5249</v>
      </c>
      <c r="H1050" s="149" t="s">
        <v>4960</v>
      </c>
      <c r="I1050" s="149" t="s">
        <v>5215</v>
      </c>
      <c r="J1050" s="149" t="s">
        <v>5250</v>
      </c>
      <c r="K1050" s="149"/>
      <c r="L1050" s="149" t="s">
        <v>262</v>
      </c>
      <c r="M1050" s="149"/>
      <c r="N1050" s="149" t="s">
        <v>263</v>
      </c>
      <c r="O1050" s="149" t="s">
        <v>214</v>
      </c>
      <c r="P1050" s="149" t="s">
        <v>53</v>
      </c>
      <c r="Q1050" s="149"/>
      <c r="R1050" s="149" t="s">
        <v>4026</v>
      </c>
      <c r="S1050" s="149" t="s">
        <v>5217</v>
      </c>
      <c r="T1050" s="149" t="s">
        <v>5074</v>
      </c>
      <c r="U1050" s="149" t="s">
        <v>267</v>
      </c>
      <c r="V1050" s="149"/>
      <c r="W1050" s="149"/>
      <c r="X1050" s="149" t="s">
        <v>268</v>
      </c>
      <c r="Y1050" s="149"/>
      <c r="Z1050" s="149"/>
      <c r="AA1050" s="149"/>
      <c r="AB1050" s="149" t="s">
        <v>269</v>
      </c>
      <c r="AC1050" s="149" t="s">
        <v>270</v>
      </c>
      <c r="AD1050" s="149" t="s">
        <v>5074</v>
      </c>
      <c r="AE1050" s="149" t="s">
        <v>271</v>
      </c>
      <c r="AF1050" s="149"/>
      <c r="AG1050" s="149" t="s">
        <v>1098</v>
      </c>
      <c r="AH1050" s="149" t="s">
        <v>273</v>
      </c>
      <c r="AI1050" s="158">
        <v>85</v>
      </c>
      <c r="AJ1050" s="149"/>
      <c r="AK1050" s="159" t="s">
        <v>274</v>
      </c>
      <c r="AL1050" s="159" t="s">
        <v>274</v>
      </c>
      <c r="AM1050" s="149" t="s">
        <v>274</v>
      </c>
      <c r="AN1050" s="160">
        <v>4</v>
      </c>
      <c r="AO1050" s="149"/>
      <c r="AP1050" s="149" t="s">
        <v>274</v>
      </c>
      <c r="AQ1050" s="149" t="s">
        <v>275</v>
      </c>
      <c r="AR1050" s="158">
        <v>1</v>
      </c>
      <c r="AS1050" s="149" t="s">
        <v>275</v>
      </c>
      <c r="AT1050" s="149" t="s">
        <v>276</v>
      </c>
      <c r="AU1050" s="161">
        <v>1</v>
      </c>
      <c r="AV1050" s="159">
        <v>27586.21</v>
      </c>
      <c r="AW1050" s="159">
        <v>1103.45</v>
      </c>
      <c r="AX1050" s="149" t="s">
        <v>274</v>
      </c>
      <c r="AY1050" s="159">
        <v>294.27</v>
      </c>
      <c r="AZ1050" s="159">
        <v>294.27</v>
      </c>
      <c r="BA1050" s="159">
        <v>1177.05</v>
      </c>
      <c r="BB1050" s="159">
        <v>23245.85</v>
      </c>
      <c r="BC1050" s="162" t="s">
        <v>274</v>
      </c>
      <c r="BD1050" s="162">
        <v>0</v>
      </c>
      <c r="BE1050" s="159">
        <v>4340.36</v>
      </c>
      <c r="BF1050" s="159">
        <v>4340.36</v>
      </c>
      <c r="BG1050" s="159">
        <v>27586.21</v>
      </c>
    </row>
    <row r="1051" ht="28.05" customHeight="1" spans="1:59">
      <c r="A1051" s="149"/>
      <c r="B1051" s="149"/>
      <c r="C1051" s="149"/>
      <c r="D1051" s="149" t="s">
        <v>3726</v>
      </c>
      <c r="E1051" s="340" t="s">
        <v>5251</v>
      </c>
      <c r="F1051" s="149" t="s">
        <v>3726</v>
      </c>
      <c r="G1051" s="149" t="s">
        <v>5252</v>
      </c>
      <c r="H1051" s="149" t="s">
        <v>5238</v>
      </c>
      <c r="I1051" s="149" t="s">
        <v>5239</v>
      </c>
      <c r="J1051" s="149" t="s">
        <v>5253</v>
      </c>
      <c r="K1051" s="149"/>
      <c r="L1051" s="149" t="s">
        <v>262</v>
      </c>
      <c r="M1051" s="149"/>
      <c r="N1051" s="149" t="s">
        <v>263</v>
      </c>
      <c r="O1051" s="149" t="s">
        <v>214</v>
      </c>
      <c r="P1051" s="149" t="s">
        <v>53</v>
      </c>
      <c r="Q1051" s="149"/>
      <c r="R1051" s="149" t="s">
        <v>5194</v>
      </c>
      <c r="S1051" s="149" t="s">
        <v>5180</v>
      </c>
      <c r="T1051" s="149" t="s">
        <v>5181</v>
      </c>
      <c r="U1051" s="149" t="s">
        <v>267</v>
      </c>
      <c r="V1051" s="149"/>
      <c r="W1051" s="149"/>
      <c r="X1051" s="149" t="s">
        <v>268</v>
      </c>
      <c r="Y1051" s="149"/>
      <c r="Z1051" s="149"/>
      <c r="AA1051" s="149"/>
      <c r="AB1051" s="149" t="s">
        <v>269</v>
      </c>
      <c r="AC1051" s="149" t="s">
        <v>270</v>
      </c>
      <c r="AD1051" s="149" t="s">
        <v>5181</v>
      </c>
      <c r="AE1051" s="149" t="s">
        <v>271</v>
      </c>
      <c r="AF1051" s="149"/>
      <c r="AG1051" s="149" t="s">
        <v>1098</v>
      </c>
      <c r="AH1051" s="149" t="s">
        <v>273</v>
      </c>
      <c r="AI1051" s="158">
        <v>51</v>
      </c>
      <c r="AJ1051" s="149"/>
      <c r="AK1051" s="159" t="s">
        <v>274</v>
      </c>
      <c r="AL1051" s="159" t="s">
        <v>274</v>
      </c>
      <c r="AM1051" s="149" t="s">
        <v>274</v>
      </c>
      <c r="AN1051" s="160">
        <v>4</v>
      </c>
      <c r="AO1051" s="149"/>
      <c r="AP1051" s="149" t="s">
        <v>274</v>
      </c>
      <c r="AQ1051" s="149" t="s">
        <v>275</v>
      </c>
      <c r="AR1051" s="158">
        <v>1</v>
      </c>
      <c r="AS1051" s="149" t="s">
        <v>275</v>
      </c>
      <c r="AT1051" s="149" t="s">
        <v>276</v>
      </c>
      <c r="AU1051" s="161">
        <v>1</v>
      </c>
      <c r="AV1051" s="159">
        <v>73646.02</v>
      </c>
      <c r="AW1051" s="159">
        <v>2945.84</v>
      </c>
      <c r="AX1051" s="149" t="s">
        <v>274</v>
      </c>
      <c r="AY1051" s="159">
        <v>736.46</v>
      </c>
      <c r="AZ1051" s="159">
        <v>736.46</v>
      </c>
      <c r="BA1051" s="159">
        <v>2945.84</v>
      </c>
      <c r="BB1051" s="159">
        <v>37559.46</v>
      </c>
      <c r="BC1051" s="162" t="s">
        <v>274</v>
      </c>
      <c r="BD1051" s="162">
        <v>0</v>
      </c>
      <c r="BE1051" s="159">
        <v>36086.56</v>
      </c>
      <c r="BF1051" s="159">
        <v>36086.56</v>
      </c>
      <c r="BG1051" s="159">
        <v>73646.02</v>
      </c>
    </row>
    <row r="1052" ht="28.05" customHeight="1" spans="1:59">
      <c r="A1052" s="149"/>
      <c r="B1052" s="149"/>
      <c r="C1052" s="149"/>
      <c r="D1052" s="149" t="s">
        <v>3726</v>
      </c>
      <c r="E1052" s="340" t="s">
        <v>5254</v>
      </c>
      <c r="F1052" s="149" t="s">
        <v>3726</v>
      </c>
      <c r="G1052" s="149" t="s">
        <v>5255</v>
      </c>
      <c r="H1052" s="149" t="s">
        <v>5256</v>
      </c>
      <c r="I1052" s="149" t="s">
        <v>5257</v>
      </c>
      <c r="J1052" s="149" t="s">
        <v>5258</v>
      </c>
      <c r="K1052" s="149"/>
      <c r="L1052" s="149" t="s">
        <v>262</v>
      </c>
      <c r="M1052" s="149"/>
      <c r="N1052" s="149" t="s">
        <v>263</v>
      </c>
      <c r="O1052" s="149" t="s">
        <v>214</v>
      </c>
      <c r="P1052" s="149" t="s">
        <v>53</v>
      </c>
      <c r="Q1052" s="149"/>
      <c r="R1052" s="149" t="s">
        <v>5190</v>
      </c>
      <c r="S1052" s="149" t="s">
        <v>5180</v>
      </c>
      <c r="T1052" s="149" t="s">
        <v>5181</v>
      </c>
      <c r="U1052" s="149" t="s">
        <v>267</v>
      </c>
      <c r="V1052" s="149"/>
      <c r="W1052" s="149"/>
      <c r="X1052" s="149" t="s">
        <v>268</v>
      </c>
      <c r="Y1052" s="149"/>
      <c r="Z1052" s="149"/>
      <c r="AA1052" s="149"/>
      <c r="AB1052" s="149" t="s">
        <v>269</v>
      </c>
      <c r="AC1052" s="149" t="s">
        <v>270</v>
      </c>
      <c r="AD1052" s="149" t="s">
        <v>5181</v>
      </c>
      <c r="AE1052" s="149" t="s">
        <v>271</v>
      </c>
      <c r="AF1052" s="149"/>
      <c r="AG1052" s="149" t="s">
        <v>1098</v>
      </c>
      <c r="AH1052" s="149" t="s">
        <v>273</v>
      </c>
      <c r="AI1052" s="158">
        <v>51</v>
      </c>
      <c r="AJ1052" s="149"/>
      <c r="AK1052" s="159" t="s">
        <v>274</v>
      </c>
      <c r="AL1052" s="159" t="s">
        <v>274</v>
      </c>
      <c r="AM1052" s="149" t="s">
        <v>274</v>
      </c>
      <c r="AN1052" s="160">
        <v>4</v>
      </c>
      <c r="AO1052" s="149"/>
      <c r="AP1052" s="149" t="s">
        <v>274</v>
      </c>
      <c r="AQ1052" s="149" t="s">
        <v>275</v>
      </c>
      <c r="AR1052" s="158">
        <v>1</v>
      </c>
      <c r="AS1052" s="149" t="s">
        <v>275</v>
      </c>
      <c r="AT1052" s="149" t="s">
        <v>276</v>
      </c>
      <c r="AU1052" s="161">
        <v>1</v>
      </c>
      <c r="AV1052" s="159">
        <v>51148.67</v>
      </c>
      <c r="AW1052" s="159">
        <v>2045.95</v>
      </c>
      <c r="AX1052" s="149" t="s">
        <v>274</v>
      </c>
      <c r="AY1052" s="159">
        <v>511.48</v>
      </c>
      <c r="AZ1052" s="159">
        <v>511.48</v>
      </c>
      <c r="BA1052" s="159">
        <v>2045.92</v>
      </c>
      <c r="BB1052" s="159">
        <v>26085.95</v>
      </c>
      <c r="BC1052" s="162" t="s">
        <v>274</v>
      </c>
      <c r="BD1052" s="162">
        <v>0</v>
      </c>
      <c r="BE1052" s="159">
        <v>25062.72</v>
      </c>
      <c r="BF1052" s="159">
        <v>25062.72</v>
      </c>
      <c r="BG1052" s="159">
        <v>51148.67</v>
      </c>
    </row>
    <row r="1053" ht="28.05" customHeight="1" spans="1:59">
      <c r="A1053" s="149"/>
      <c r="B1053" s="149"/>
      <c r="C1053" s="149"/>
      <c r="D1053" s="149" t="s">
        <v>3726</v>
      </c>
      <c r="E1053" s="340" t="s">
        <v>5259</v>
      </c>
      <c r="F1053" s="149" t="s">
        <v>3726</v>
      </c>
      <c r="G1053" s="149" t="s">
        <v>5260</v>
      </c>
      <c r="H1053" s="149" t="s">
        <v>5261</v>
      </c>
      <c r="I1053" s="149" t="s">
        <v>5089</v>
      </c>
      <c r="J1053" s="149" t="s">
        <v>5262</v>
      </c>
      <c r="K1053" s="149"/>
      <c r="L1053" s="149" t="s">
        <v>262</v>
      </c>
      <c r="M1053" s="149"/>
      <c r="N1053" s="149" t="s">
        <v>263</v>
      </c>
      <c r="O1053" s="149" t="s">
        <v>214</v>
      </c>
      <c r="P1053" s="149" t="s">
        <v>53</v>
      </c>
      <c r="Q1053" s="149"/>
      <c r="R1053" s="149" t="s">
        <v>4986</v>
      </c>
      <c r="S1053" s="149" t="s">
        <v>4987</v>
      </c>
      <c r="T1053" s="149" t="s">
        <v>4988</v>
      </c>
      <c r="U1053" s="149" t="s">
        <v>267</v>
      </c>
      <c r="V1053" s="149"/>
      <c r="W1053" s="149"/>
      <c r="X1053" s="149" t="s">
        <v>51</v>
      </c>
      <c r="Y1053" s="149"/>
      <c r="Z1053" s="149"/>
      <c r="AA1053" s="149"/>
      <c r="AB1053" s="149" t="s">
        <v>269</v>
      </c>
      <c r="AC1053" s="149" t="s">
        <v>318</v>
      </c>
      <c r="AD1053" s="149" t="s">
        <v>4988</v>
      </c>
      <c r="AE1053" s="149" t="s">
        <v>271</v>
      </c>
      <c r="AF1053" s="149"/>
      <c r="AG1053" s="149" t="s">
        <v>1098</v>
      </c>
      <c r="AH1053" s="149" t="s">
        <v>273</v>
      </c>
      <c r="AI1053" s="158">
        <v>96</v>
      </c>
      <c r="AJ1053" s="149"/>
      <c r="AK1053" s="159" t="s">
        <v>274</v>
      </c>
      <c r="AL1053" s="159" t="s">
        <v>274</v>
      </c>
      <c r="AM1053" s="149" t="s">
        <v>274</v>
      </c>
      <c r="AN1053" s="160">
        <v>4</v>
      </c>
      <c r="AO1053" s="149"/>
      <c r="AP1053" s="149" t="s">
        <v>274</v>
      </c>
      <c r="AQ1053" s="149" t="s">
        <v>275</v>
      </c>
      <c r="AR1053" s="158">
        <v>1</v>
      </c>
      <c r="AS1053" s="149" t="s">
        <v>275</v>
      </c>
      <c r="AT1053" s="149" t="s">
        <v>276</v>
      </c>
      <c r="AU1053" s="161">
        <v>1</v>
      </c>
      <c r="AV1053" s="159">
        <v>17154.39</v>
      </c>
      <c r="AW1053" s="159">
        <v>686.18</v>
      </c>
      <c r="AX1053" s="149" t="s">
        <v>274</v>
      </c>
      <c r="AY1053" s="149"/>
      <c r="AZ1053" s="162" t="s">
        <v>274</v>
      </c>
      <c r="BA1053" s="162">
        <v>0</v>
      </c>
      <c r="BB1053" s="159">
        <v>16468.21</v>
      </c>
      <c r="BC1053" s="162" t="s">
        <v>274</v>
      </c>
      <c r="BD1053" s="162">
        <v>0</v>
      </c>
      <c r="BE1053" s="159">
        <v>686.18</v>
      </c>
      <c r="BF1053" s="159">
        <v>686.18</v>
      </c>
      <c r="BG1053" s="159">
        <v>17154.39</v>
      </c>
    </row>
    <row r="1054" ht="28.05" customHeight="1" spans="1:59">
      <c r="A1054" s="149"/>
      <c r="B1054" s="149"/>
      <c r="C1054" s="149"/>
      <c r="D1054" s="149" t="s">
        <v>3726</v>
      </c>
      <c r="E1054" s="340" t="s">
        <v>5263</v>
      </c>
      <c r="F1054" s="149" t="s">
        <v>3726</v>
      </c>
      <c r="G1054" s="149" t="s">
        <v>5264</v>
      </c>
      <c r="H1054" s="149" t="s">
        <v>5256</v>
      </c>
      <c r="I1054" s="149" t="s">
        <v>5257</v>
      </c>
      <c r="J1054" s="149" t="s">
        <v>5265</v>
      </c>
      <c r="K1054" s="149"/>
      <c r="L1054" s="149" t="s">
        <v>262</v>
      </c>
      <c r="M1054" s="149"/>
      <c r="N1054" s="149" t="s">
        <v>263</v>
      </c>
      <c r="O1054" s="149" t="s">
        <v>214</v>
      </c>
      <c r="P1054" s="149" t="s">
        <v>53</v>
      </c>
      <c r="Q1054" s="149"/>
      <c r="R1054" s="149" t="s">
        <v>5179</v>
      </c>
      <c r="S1054" s="149" t="s">
        <v>5180</v>
      </c>
      <c r="T1054" s="149" t="s">
        <v>5181</v>
      </c>
      <c r="U1054" s="149" t="s">
        <v>267</v>
      </c>
      <c r="V1054" s="149"/>
      <c r="W1054" s="149"/>
      <c r="X1054" s="149" t="s">
        <v>268</v>
      </c>
      <c r="Y1054" s="149"/>
      <c r="Z1054" s="149"/>
      <c r="AA1054" s="149"/>
      <c r="AB1054" s="149" t="s">
        <v>269</v>
      </c>
      <c r="AC1054" s="149" t="s">
        <v>270</v>
      </c>
      <c r="AD1054" s="149" t="s">
        <v>5181</v>
      </c>
      <c r="AE1054" s="149" t="s">
        <v>271</v>
      </c>
      <c r="AF1054" s="149"/>
      <c r="AG1054" s="149" t="s">
        <v>1098</v>
      </c>
      <c r="AH1054" s="149" t="s">
        <v>273</v>
      </c>
      <c r="AI1054" s="158">
        <v>51</v>
      </c>
      <c r="AJ1054" s="149"/>
      <c r="AK1054" s="159" t="s">
        <v>274</v>
      </c>
      <c r="AL1054" s="159" t="s">
        <v>274</v>
      </c>
      <c r="AM1054" s="149" t="s">
        <v>274</v>
      </c>
      <c r="AN1054" s="160">
        <v>4</v>
      </c>
      <c r="AO1054" s="149"/>
      <c r="AP1054" s="149" t="s">
        <v>274</v>
      </c>
      <c r="AQ1054" s="149" t="s">
        <v>275</v>
      </c>
      <c r="AR1054" s="158">
        <v>1</v>
      </c>
      <c r="AS1054" s="149" t="s">
        <v>275</v>
      </c>
      <c r="AT1054" s="149" t="s">
        <v>276</v>
      </c>
      <c r="AU1054" s="161">
        <v>1</v>
      </c>
      <c r="AV1054" s="159">
        <v>51148.67</v>
      </c>
      <c r="AW1054" s="159">
        <v>2045.95</v>
      </c>
      <c r="AX1054" s="149" t="s">
        <v>274</v>
      </c>
      <c r="AY1054" s="159">
        <v>511.48</v>
      </c>
      <c r="AZ1054" s="159">
        <v>511.48</v>
      </c>
      <c r="BA1054" s="159">
        <v>2045.92</v>
      </c>
      <c r="BB1054" s="159">
        <v>26085.95</v>
      </c>
      <c r="BC1054" s="162" t="s">
        <v>274</v>
      </c>
      <c r="BD1054" s="162">
        <v>0</v>
      </c>
      <c r="BE1054" s="159">
        <v>25062.72</v>
      </c>
      <c r="BF1054" s="159">
        <v>25062.72</v>
      </c>
      <c r="BG1054" s="159">
        <v>51148.67</v>
      </c>
    </row>
    <row r="1055" ht="28.05" customHeight="1" spans="1:59">
      <c r="A1055" s="149"/>
      <c r="B1055" s="149"/>
      <c r="C1055" s="149"/>
      <c r="D1055" s="149" t="s">
        <v>3726</v>
      </c>
      <c r="E1055" s="340" t="s">
        <v>5266</v>
      </c>
      <c r="F1055" s="149" t="s">
        <v>3726</v>
      </c>
      <c r="G1055" s="149" t="s">
        <v>5267</v>
      </c>
      <c r="H1055" s="149" t="s">
        <v>5268</v>
      </c>
      <c r="I1055" s="149" t="s">
        <v>5269</v>
      </c>
      <c r="J1055" s="149" t="s">
        <v>5270</v>
      </c>
      <c r="K1055" s="149"/>
      <c r="L1055" s="149" t="s">
        <v>262</v>
      </c>
      <c r="M1055" s="149"/>
      <c r="N1055" s="149" t="s">
        <v>263</v>
      </c>
      <c r="O1055" s="149" t="s">
        <v>214</v>
      </c>
      <c r="P1055" s="149" t="s">
        <v>53</v>
      </c>
      <c r="Q1055" s="149"/>
      <c r="R1055" s="149" t="s">
        <v>4986</v>
      </c>
      <c r="S1055" s="149" t="s">
        <v>4987</v>
      </c>
      <c r="T1055" s="149" t="s">
        <v>4988</v>
      </c>
      <c r="U1055" s="149" t="s">
        <v>267</v>
      </c>
      <c r="V1055" s="149"/>
      <c r="W1055" s="149"/>
      <c r="X1055" s="149" t="s">
        <v>51</v>
      </c>
      <c r="Y1055" s="149"/>
      <c r="Z1055" s="149"/>
      <c r="AA1055" s="149"/>
      <c r="AB1055" s="149" t="s">
        <v>269</v>
      </c>
      <c r="AC1055" s="149" t="s">
        <v>318</v>
      </c>
      <c r="AD1055" s="149" t="s">
        <v>4988</v>
      </c>
      <c r="AE1055" s="149" t="s">
        <v>271</v>
      </c>
      <c r="AF1055" s="149"/>
      <c r="AG1055" s="149" t="s">
        <v>1098</v>
      </c>
      <c r="AH1055" s="149" t="s">
        <v>273</v>
      </c>
      <c r="AI1055" s="158">
        <v>96</v>
      </c>
      <c r="AJ1055" s="149"/>
      <c r="AK1055" s="159" t="s">
        <v>274</v>
      </c>
      <c r="AL1055" s="159" t="s">
        <v>274</v>
      </c>
      <c r="AM1055" s="149" t="s">
        <v>274</v>
      </c>
      <c r="AN1055" s="160">
        <v>4</v>
      </c>
      <c r="AO1055" s="149"/>
      <c r="AP1055" s="149" t="s">
        <v>274</v>
      </c>
      <c r="AQ1055" s="149" t="s">
        <v>275</v>
      </c>
      <c r="AR1055" s="158">
        <v>1</v>
      </c>
      <c r="AS1055" s="149" t="s">
        <v>275</v>
      </c>
      <c r="AT1055" s="149" t="s">
        <v>276</v>
      </c>
      <c r="AU1055" s="161">
        <v>1</v>
      </c>
      <c r="AV1055" s="159">
        <v>3846.15</v>
      </c>
      <c r="AW1055" s="159">
        <v>153.85</v>
      </c>
      <c r="AX1055" s="149" t="s">
        <v>274</v>
      </c>
      <c r="AY1055" s="149"/>
      <c r="AZ1055" s="162" t="s">
        <v>274</v>
      </c>
      <c r="BA1055" s="162">
        <v>0</v>
      </c>
      <c r="BB1055" s="159">
        <v>3692.3</v>
      </c>
      <c r="BC1055" s="162" t="s">
        <v>274</v>
      </c>
      <c r="BD1055" s="162">
        <v>0</v>
      </c>
      <c r="BE1055" s="159">
        <v>153.85</v>
      </c>
      <c r="BF1055" s="159">
        <v>153.85</v>
      </c>
      <c r="BG1055" s="159">
        <v>3846.15</v>
      </c>
    </row>
    <row r="1056" ht="28.05" customHeight="1" spans="1:59">
      <c r="A1056" s="149"/>
      <c r="B1056" s="149"/>
      <c r="C1056" s="149"/>
      <c r="D1056" s="149" t="s">
        <v>3726</v>
      </c>
      <c r="E1056" s="340" t="s">
        <v>5271</v>
      </c>
      <c r="F1056" s="149" t="s">
        <v>3726</v>
      </c>
      <c r="G1056" s="149" t="s">
        <v>5272</v>
      </c>
      <c r="H1056" s="149" t="s">
        <v>5273</v>
      </c>
      <c r="I1056" s="149" t="s">
        <v>5274</v>
      </c>
      <c r="J1056" s="149" t="s">
        <v>5275</v>
      </c>
      <c r="K1056" s="149"/>
      <c r="L1056" s="149" t="s">
        <v>262</v>
      </c>
      <c r="M1056" s="149"/>
      <c r="N1056" s="149" t="s">
        <v>263</v>
      </c>
      <c r="O1056" s="149" t="s">
        <v>214</v>
      </c>
      <c r="P1056" s="149" t="s">
        <v>53</v>
      </c>
      <c r="Q1056" s="149"/>
      <c r="R1056" s="149" t="s">
        <v>2521</v>
      </c>
      <c r="S1056" s="149" t="s">
        <v>5276</v>
      </c>
      <c r="T1056" s="149" t="s">
        <v>5074</v>
      </c>
      <c r="U1056" s="149" t="s">
        <v>267</v>
      </c>
      <c r="V1056" s="149"/>
      <c r="W1056" s="149"/>
      <c r="X1056" s="149" t="s">
        <v>336</v>
      </c>
      <c r="Y1056" s="149"/>
      <c r="Z1056" s="149"/>
      <c r="AA1056" s="149"/>
      <c r="AB1056" s="149" t="s">
        <v>269</v>
      </c>
      <c r="AC1056" s="149" t="s">
        <v>318</v>
      </c>
      <c r="AD1056" s="149" t="s">
        <v>5074</v>
      </c>
      <c r="AE1056" s="149" t="s">
        <v>271</v>
      </c>
      <c r="AF1056" s="149"/>
      <c r="AG1056" s="149" t="s">
        <v>1098</v>
      </c>
      <c r="AH1056" s="149" t="s">
        <v>273</v>
      </c>
      <c r="AI1056" s="158">
        <v>69</v>
      </c>
      <c r="AJ1056" s="149"/>
      <c r="AK1056" s="159" t="s">
        <v>274</v>
      </c>
      <c r="AL1056" s="159" t="s">
        <v>274</v>
      </c>
      <c r="AM1056" s="149" t="s">
        <v>274</v>
      </c>
      <c r="AN1056" s="160">
        <v>4</v>
      </c>
      <c r="AO1056" s="149"/>
      <c r="AP1056" s="149" t="s">
        <v>274</v>
      </c>
      <c r="AQ1056" s="149" t="s">
        <v>275</v>
      </c>
      <c r="AR1056" s="158">
        <v>1</v>
      </c>
      <c r="AS1056" s="149" t="s">
        <v>275</v>
      </c>
      <c r="AT1056" s="149" t="s">
        <v>276</v>
      </c>
      <c r="AU1056" s="161">
        <v>1</v>
      </c>
      <c r="AV1056" s="159">
        <v>50000</v>
      </c>
      <c r="AW1056" s="159">
        <v>2000</v>
      </c>
      <c r="AX1056" s="149" t="s">
        <v>274</v>
      </c>
      <c r="AY1056" s="162">
        <v>0</v>
      </c>
      <c r="AZ1056" s="162" t="s">
        <v>274</v>
      </c>
      <c r="BA1056" s="162">
        <v>0</v>
      </c>
      <c r="BB1056" s="159">
        <v>30125</v>
      </c>
      <c r="BC1056" s="162" t="s">
        <v>274</v>
      </c>
      <c r="BD1056" s="159">
        <v>17875</v>
      </c>
      <c r="BE1056" s="159">
        <v>19875</v>
      </c>
      <c r="BF1056" s="159">
        <v>2000</v>
      </c>
      <c r="BG1056" s="159">
        <v>50000</v>
      </c>
    </row>
    <row r="1057" ht="28.05" customHeight="1" spans="1:59">
      <c r="A1057" s="149"/>
      <c r="B1057" s="149"/>
      <c r="C1057" s="149"/>
      <c r="D1057" s="149" t="s">
        <v>3726</v>
      </c>
      <c r="E1057" s="340" t="s">
        <v>5277</v>
      </c>
      <c r="F1057" s="149" t="s">
        <v>3726</v>
      </c>
      <c r="G1057" s="149" t="s">
        <v>5278</v>
      </c>
      <c r="H1057" s="149" t="s">
        <v>5279</v>
      </c>
      <c r="I1057" s="149" t="s">
        <v>5089</v>
      </c>
      <c r="J1057" s="149" t="s">
        <v>5280</v>
      </c>
      <c r="K1057" s="149"/>
      <c r="L1057" s="149" t="s">
        <v>262</v>
      </c>
      <c r="M1057" s="149"/>
      <c r="N1057" s="149" t="s">
        <v>263</v>
      </c>
      <c r="O1057" s="149" t="s">
        <v>214</v>
      </c>
      <c r="P1057" s="149" t="s">
        <v>53</v>
      </c>
      <c r="Q1057" s="149"/>
      <c r="R1057" s="149" t="s">
        <v>4986</v>
      </c>
      <c r="S1057" s="149" t="s">
        <v>4987</v>
      </c>
      <c r="T1057" s="149" t="s">
        <v>4988</v>
      </c>
      <c r="U1057" s="149" t="s">
        <v>267</v>
      </c>
      <c r="V1057" s="149"/>
      <c r="W1057" s="149"/>
      <c r="X1057" s="149" t="s">
        <v>51</v>
      </c>
      <c r="Y1057" s="149"/>
      <c r="Z1057" s="149"/>
      <c r="AA1057" s="149"/>
      <c r="AB1057" s="149" t="s">
        <v>269</v>
      </c>
      <c r="AC1057" s="149" t="s">
        <v>318</v>
      </c>
      <c r="AD1057" s="149" t="s">
        <v>4988</v>
      </c>
      <c r="AE1057" s="149" t="s">
        <v>271</v>
      </c>
      <c r="AF1057" s="149"/>
      <c r="AG1057" s="149" t="s">
        <v>1098</v>
      </c>
      <c r="AH1057" s="149" t="s">
        <v>273</v>
      </c>
      <c r="AI1057" s="158">
        <v>96</v>
      </c>
      <c r="AJ1057" s="149"/>
      <c r="AK1057" s="159" t="s">
        <v>274</v>
      </c>
      <c r="AL1057" s="159" t="s">
        <v>274</v>
      </c>
      <c r="AM1057" s="149" t="s">
        <v>274</v>
      </c>
      <c r="AN1057" s="160">
        <v>4</v>
      </c>
      <c r="AO1057" s="149"/>
      <c r="AP1057" s="149" t="s">
        <v>274</v>
      </c>
      <c r="AQ1057" s="149" t="s">
        <v>275</v>
      </c>
      <c r="AR1057" s="158">
        <v>1</v>
      </c>
      <c r="AS1057" s="149" t="s">
        <v>275</v>
      </c>
      <c r="AT1057" s="149" t="s">
        <v>276</v>
      </c>
      <c r="AU1057" s="161">
        <v>1</v>
      </c>
      <c r="AV1057" s="159">
        <v>5470.09</v>
      </c>
      <c r="AW1057" s="159">
        <v>218.8</v>
      </c>
      <c r="AX1057" s="149" t="s">
        <v>274</v>
      </c>
      <c r="AY1057" s="149"/>
      <c r="AZ1057" s="162" t="s">
        <v>274</v>
      </c>
      <c r="BA1057" s="162">
        <v>0</v>
      </c>
      <c r="BB1057" s="159">
        <v>5251.29</v>
      </c>
      <c r="BC1057" s="162" t="s">
        <v>274</v>
      </c>
      <c r="BD1057" s="162">
        <v>0</v>
      </c>
      <c r="BE1057" s="159">
        <v>218.8</v>
      </c>
      <c r="BF1057" s="159">
        <v>218.8</v>
      </c>
      <c r="BG1057" s="159">
        <v>5470.09</v>
      </c>
    </row>
    <row r="1058" ht="28.05" customHeight="1" spans="1:59">
      <c r="A1058" s="149"/>
      <c r="B1058" s="149"/>
      <c r="C1058" s="149"/>
      <c r="D1058" s="149" t="s">
        <v>3726</v>
      </c>
      <c r="E1058" s="340" t="s">
        <v>5281</v>
      </c>
      <c r="F1058" s="149" t="s">
        <v>3726</v>
      </c>
      <c r="G1058" s="149" t="s">
        <v>5282</v>
      </c>
      <c r="H1058" s="149" t="s">
        <v>5238</v>
      </c>
      <c r="I1058" s="149" t="s">
        <v>5239</v>
      </c>
      <c r="J1058" s="149" t="s">
        <v>5283</v>
      </c>
      <c r="K1058" s="149"/>
      <c r="L1058" s="149" t="s">
        <v>262</v>
      </c>
      <c r="M1058" s="149"/>
      <c r="N1058" s="149" t="s">
        <v>263</v>
      </c>
      <c r="O1058" s="149" t="s">
        <v>214</v>
      </c>
      <c r="P1058" s="149" t="s">
        <v>53</v>
      </c>
      <c r="Q1058" s="149"/>
      <c r="R1058" s="149" t="s">
        <v>5179</v>
      </c>
      <c r="S1058" s="149" t="s">
        <v>5180</v>
      </c>
      <c r="T1058" s="149" t="s">
        <v>5181</v>
      </c>
      <c r="U1058" s="149" t="s">
        <v>267</v>
      </c>
      <c r="V1058" s="149"/>
      <c r="W1058" s="149"/>
      <c r="X1058" s="149" t="s">
        <v>268</v>
      </c>
      <c r="Y1058" s="149"/>
      <c r="Z1058" s="149"/>
      <c r="AA1058" s="149"/>
      <c r="AB1058" s="149" t="s">
        <v>269</v>
      </c>
      <c r="AC1058" s="149" t="s">
        <v>270</v>
      </c>
      <c r="AD1058" s="149" t="s">
        <v>5181</v>
      </c>
      <c r="AE1058" s="149" t="s">
        <v>271</v>
      </c>
      <c r="AF1058" s="149"/>
      <c r="AG1058" s="149" t="s">
        <v>1098</v>
      </c>
      <c r="AH1058" s="149" t="s">
        <v>273</v>
      </c>
      <c r="AI1058" s="158">
        <v>51</v>
      </c>
      <c r="AJ1058" s="149"/>
      <c r="AK1058" s="159" t="s">
        <v>274</v>
      </c>
      <c r="AL1058" s="159" t="s">
        <v>274</v>
      </c>
      <c r="AM1058" s="149" t="s">
        <v>274</v>
      </c>
      <c r="AN1058" s="160">
        <v>4</v>
      </c>
      <c r="AO1058" s="149"/>
      <c r="AP1058" s="149" t="s">
        <v>274</v>
      </c>
      <c r="AQ1058" s="149" t="s">
        <v>275</v>
      </c>
      <c r="AR1058" s="158">
        <v>1</v>
      </c>
      <c r="AS1058" s="149" t="s">
        <v>275</v>
      </c>
      <c r="AT1058" s="149" t="s">
        <v>276</v>
      </c>
      <c r="AU1058" s="161">
        <v>1</v>
      </c>
      <c r="AV1058" s="159">
        <v>73646.02</v>
      </c>
      <c r="AW1058" s="159">
        <v>2945.84</v>
      </c>
      <c r="AX1058" s="149" t="s">
        <v>274</v>
      </c>
      <c r="AY1058" s="159">
        <v>736.46</v>
      </c>
      <c r="AZ1058" s="159">
        <v>736.46</v>
      </c>
      <c r="BA1058" s="159">
        <v>2945.84</v>
      </c>
      <c r="BB1058" s="159">
        <v>37559.46</v>
      </c>
      <c r="BC1058" s="162" t="s">
        <v>274</v>
      </c>
      <c r="BD1058" s="162">
        <v>0</v>
      </c>
      <c r="BE1058" s="159">
        <v>36086.56</v>
      </c>
      <c r="BF1058" s="159">
        <v>36086.56</v>
      </c>
      <c r="BG1058" s="159">
        <v>73646.02</v>
      </c>
    </row>
    <row r="1059" ht="28.05" customHeight="1" spans="1:59">
      <c r="A1059" s="149"/>
      <c r="B1059" s="149"/>
      <c r="C1059" s="149"/>
      <c r="D1059" s="149" t="s">
        <v>3726</v>
      </c>
      <c r="E1059" s="340" t="s">
        <v>5284</v>
      </c>
      <c r="F1059" s="149" t="s">
        <v>3726</v>
      </c>
      <c r="G1059" s="149" t="s">
        <v>5285</v>
      </c>
      <c r="H1059" s="149" t="s">
        <v>5286</v>
      </c>
      <c r="I1059" s="149" t="s">
        <v>5089</v>
      </c>
      <c r="J1059" s="149" t="s">
        <v>5287</v>
      </c>
      <c r="K1059" s="149"/>
      <c r="L1059" s="149" t="s">
        <v>262</v>
      </c>
      <c r="M1059" s="149"/>
      <c r="N1059" s="149" t="s">
        <v>263</v>
      </c>
      <c r="O1059" s="149" t="s">
        <v>214</v>
      </c>
      <c r="P1059" s="149" t="s">
        <v>53</v>
      </c>
      <c r="Q1059" s="149"/>
      <c r="R1059" s="149" t="s">
        <v>4986</v>
      </c>
      <c r="S1059" s="149" t="s">
        <v>4987</v>
      </c>
      <c r="T1059" s="149" t="s">
        <v>4988</v>
      </c>
      <c r="U1059" s="149" t="s">
        <v>267</v>
      </c>
      <c r="V1059" s="149"/>
      <c r="W1059" s="149"/>
      <c r="X1059" s="149" t="s">
        <v>51</v>
      </c>
      <c r="Y1059" s="149"/>
      <c r="Z1059" s="149"/>
      <c r="AA1059" s="149"/>
      <c r="AB1059" s="149" t="s">
        <v>269</v>
      </c>
      <c r="AC1059" s="149" t="s">
        <v>318</v>
      </c>
      <c r="AD1059" s="149" t="s">
        <v>4988</v>
      </c>
      <c r="AE1059" s="149" t="s">
        <v>271</v>
      </c>
      <c r="AF1059" s="149"/>
      <c r="AG1059" s="149" t="s">
        <v>1098</v>
      </c>
      <c r="AH1059" s="149" t="s">
        <v>273</v>
      </c>
      <c r="AI1059" s="158">
        <v>96</v>
      </c>
      <c r="AJ1059" s="149"/>
      <c r="AK1059" s="159" t="s">
        <v>274</v>
      </c>
      <c r="AL1059" s="159" t="s">
        <v>274</v>
      </c>
      <c r="AM1059" s="149" t="s">
        <v>274</v>
      </c>
      <c r="AN1059" s="160">
        <v>4</v>
      </c>
      <c r="AO1059" s="149"/>
      <c r="AP1059" s="149" t="s">
        <v>274</v>
      </c>
      <c r="AQ1059" s="149" t="s">
        <v>275</v>
      </c>
      <c r="AR1059" s="158">
        <v>1</v>
      </c>
      <c r="AS1059" s="149" t="s">
        <v>275</v>
      </c>
      <c r="AT1059" s="149" t="s">
        <v>276</v>
      </c>
      <c r="AU1059" s="161">
        <v>1</v>
      </c>
      <c r="AV1059" s="159">
        <v>21178.27</v>
      </c>
      <c r="AW1059" s="159">
        <v>847.13</v>
      </c>
      <c r="AX1059" s="149" t="s">
        <v>274</v>
      </c>
      <c r="AY1059" s="149"/>
      <c r="AZ1059" s="162" t="s">
        <v>274</v>
      </c>
      <c r="BA1059" s="162">
        <v>0</v>
      </c>
      <c r="BB1059" s="159">
        <v>20331.14</v>
      </c>
      <c r="BC1059" s="162" t="s">
        <v>274</v>
      </c>
      <c r="BD1059" s="162">
        <v>0</v>
      </c>
      <c r="BE1059" s="159">
        <v>847.13</v>
      </c>
      <c r="BF1059" s="159">
        <v>847.13</v>
      </c>
      <c r="BG1059" s="159">
        <v>21178.27</v>
      </c>
    </row>
    <row r="1060" ht="28.05" customHeight="1" spans="1:59">
      <c r="A1060" s="149"/>
      <c r="B1060" s="149"/>
      <c r="C1060" s="149"/>
      <c r="D1060" s="149" t="s">
        <v>3726</v>
      </c>
      <c r="E1060" s="340" t="s">
        <v>5288</v>
      </c>
      <c r="F1060" s="149" t="s">
        <v>3726</v>
      </c>
      <c r="G1060" s="149" t="s">
        <v>5289</v>
      </c>
      <c r="H1060" s="149" t="s">
        <v>5256</v>
      </c>
      <c r="I1060" s="149" t="s">
        <v>5257</v>
      </c>
      <c r="J1060" s="149" t="s">
        <v>5290</v>
      </c>
      <c r="K1060" s="149"/>
      <c r="L1060" s="149" t="s">
        <v>262</v>
      </c>
      <c r="M1060" s="149"/>
      <c r="N1060" s="149" t="s">
        <v>263</v>
      </c>
      <c r="O1060" s="149" t="s">
        <v>214</v>
      </c>
      <c r="P1060" s="149" t="s">
        <v>53</v>
      </c>
      <c r="Q1060" s="149"/>
      <c r="R1060" s="149" t="s">
        <v>5194</v>
      </c>
      <c r="S1060" s="149" t="s">
        <v>5180</v>
      </c>
      <c r="T1060" s="149" t="s">
        <v>5181</v>
      </c>
      <c r="U1060" s="149" t="s">
        <v>267</v>
      </c>
      <c r="V1060" s="149"/>
      <c r="W1060" s="149"/>
      <c r="X1060" s="149" t="s">
        <v>268</v>
      </c>
      <c r="Y1060" s="149"/>
      <c r="Z1060" s="149"/>
      <c r="AA1060" s="149"/>
      <c r="AB1060" s="149" t="s">
        <v>269</v>
      </c>
      <c r="AC1060" s="149" t="s">
        <v>270</v>
      </c>
      <c r="AD1060" s="149" t="s">
        <v>5181</v>
      </c>
      <c r="AE1060" s="149" t="s">
        <v>271</v>
      </c>
      <c r="AF1060" s="149"/>
      <c r="AG1060" s="149" t="s">
        <v>1098</v>
      </c>
      <c r="AH1060" s="149" t="s">
        <v>273</v>
      </c>
      <c r="AI1060" s="158">
        <v>51</v>
      </c>
      <c r="AJ1060" s="149"/>
      <c r="AK1060" s="159" t="s">
        <v>274</v>
      </c>
      <c r="AL1060" s="159" t="s">
        <v>274</v>
      </c>
      <c r="AM1060" s="149" t="s">
        <v>274</v>
      </c>
      <c r="AN1060" s="160">
        <v>4</v>
      </c>
      <c r="AO1060" s="149"/>
      <c r="AP1060" s="149" t="s">
        <v>274</v>
      </c>
      <c r="AQ1060" s="149" t="s">
        <v>275</v>
      </c>
      <c r="AR1060" s="158">
        <v>1</v>
      </c>
      <c r="AS1060" s="149" t="s">
        <v>275</v>
      </c>
      <c r="AT1060" s="149" t="s">
        <v>276</v>
      </c>
      <c r="AU1060" s="161">
        <v>1</v>
      </c>
      <c r="AV1060" s="159">
        <v>51148.67</v>
      </c>
      <c r="AW1060" s="159">
        <v>2045.95</v>
      </c>
      <c r="AX1060" s="149" t="s">
        <v>274</v>
      </c>
      <c r="AY1060" s="159">
        <v>511.48</v>
      </c>
      <c r="AZ1060" s="159">
        <v>511.48</v>
      </c>
      <c r="BA1060" s="159">
        <v>2045.92</v>
      </c>
      <c r="BB1060" s="159">
        <v>26085.95</v>
      </c>
      <c r="BC1060" s="162" t="s">
        <v>274</v>
      </c>
      <c r="BD1060" s="162">
        <v>0</v>
      </c>
      <c r="BE1060" s="159">
        <v>25062.72</v>
      </c>
      <c r="BF1060" s="159">
        <v>25062.72</v>
      </c>
      <c r="BG1060" s="159">
        <v>51148.67</v>
      </c>
    </row>
    <row r="1061" ht="28.05" customHeight="1" spans="1:59">
      <c r="A1061" s="149"/>
      <c r="B1061" s="149"/>
      <c r="C1061" s="149"/>
      <c r="D1061" s="149" t="s">
        <v>3726</v>
      </c>
      <c r="E1061" s="340" t="s">
        <v>5291</v>
      </c>
      <c r="F1061" s="149" t="s">
        <v>3726</v>
      </c>
      <c r="G1061" s="149" t="s">
        <v>5292</v>
      </c>
      <c r="H1061" s="149" t="s">
        <v>5293</v>
      </c>
      <c r="I1061" s="149" t="s">
        <v>5294</v>
      </c>
      <c r="J1061" s="149" t="s">
        <v>5295</v>
      </c>
      <c r="K1061" s="149"/>
      <c r="L1061" s="149" t="s">
        <v>262</v>
      </c>
      <c r="M1061" s="149"/>
      <c r="N1061" s="149" t="s">
        <v>263</v>
      </c>
      <c r="O1061" s="149" t="s">
        <v>214</v>
      </c>
      <c r="P1061" s="149" t="s">
        <v>53</v>
      </c>
      <c r="Q1061" s="149"/>
      <c r="R1061" s="149" t="s">
        <v>5296</v>
      </c>
      <c r="S1061" s="149" t="s">
        <v>289</v>
      </c>
      <c r="T1061" s="149" t="s">
        <v>5074</v>
      </c>
      <c r="U1061" s="149" t="s">
        <v>267</v>
      </c>
      <c r="V1061" s="149"/>
      <c r="W1061" s="149"/>
      <c r="X1061" s="149" t="s">
        <v>268</v>
      </c>
      <c r="Y1061" s="149"/>
      <c r="Z1061" s="149"/>
      <c r="AA1061" s="149"/>
      <c r="AB1061" s="149" t="s">
        <v>269</v>
      </c>
      <c r="AC1061" s="149" t="s">
        <v>270</v>
      </c>
      <c r="AD1061" s="149" t="s">
        <v>5074</v>
      </c>
      <c r="AE1061" s="149" t="s">
        <v>271</v>
      </c>
      <c r="AF1061" s="149"/>
      <c r="AG1061" s="149" t="s">
        <v>1098</v>
      </c>
      <c r="AH1061" s="149" t="s">
        <v>273</v>
      </c>
      <c r="AI1061" s="158">
        <v>85</v>
      </c>
      <c r="AJ1061" s="149"/>
      <c r="AK1061" s="159" t="s">
        <v>274</v>
      </c>
      <c r="AL1061" s="159" t="s">
        <v>274</v>
      </c>
      <c r="AM1061" s="149" t="s">
        <v>274</v>
      </c>
      <c r="AN1061" s="160">
        <v>4</v>
      </c>
      <c r="AO1061" s="149"/>
      <c r="AP1061" s="149" t="s">
        <v>274</v>
      </c>
      <c r="AQ1061" s="149" t="s">
        <v>275</v>
      </c>
      <c r="AR1061" s="158">
        <v>1</v>
      </c>
      <c r="AS1061" s="149" t="s">
        <v>275</v>
      </c>
      <c r="AT1061" s="149" t="s">
        <v>276</v>
      </c>
      <c r="AU1061" s="161">
        <v>1</v>
      </c>
      <c r="AV1061" s="159">
        <v>3275.86</v>
      </c>
      <c r="AW1061" s="159">
        <v>131.03</v>
      </c>
      <c r="AX1061" s="149" t="s">
        <v>274</v>
      </c>
      <c r="AY1061" s="159">
        <v>34.94</v>
      </c>
      <c r="AZ1061" s="159">
        <v>34.94</v>
      </c>
      <c r="BA1061" s="159">
        <v>139.75</v>
      </c>
      <c r="BB1061" s="159">
        <v>2760.55</v>
      </c>
      <c r="BC1061" s="162" t="s">
        <v>274</v>
      </c>
      <c r="BD1061" s="162">
        <v>0</v>
      </c>
      <c r="BE1061" s="159">
        <v>515.31</v>
      </c>
      <c r="BF1061" s="159">
        <v>515.31</v>
      </c>
      <c r="BG1061" s="159">
        <v>3275.86</v>
      </c>
    </row>
    <row r="1062" ht="28.05" customHeight="1" spans="1:59">
      <c r="A1062" s="149"/>
      <c r="B1062" s="149"/>
      <c r="C1062" s="149"/>
      <c r="D1062" s="149" t="s">
        <v>3726</v>
      </c>
      <c r="E1062" s="340" t="s">
        <v>5297</v>
      </c>
      <c r="F1062" s="149" t="s">
        <v>3726</v>
      </c>
      <c r="G1062" s="149" t="s">
        <v>5298</v>
      </c>
      <c r="H1062" s="149" t="s">
        <v>5299</v>
      </c>
      <c r="I1062" s="149" t="s">
        <v>5300</v>
      </c>
      <c r="J1062" s="149" t="s">
        <v>5301</v>
      </c>
      <c r="K1062" s="149"/>
      <c r="L1062" s="149" t="s">
        <v>262</v>
      </c>
      <c r="M1062" s="149"/>
      <c r="N1062" s="149" t="s">
        <v>263</v>
      </c>
      <c r="O1062" s="149" t="s">
        <v>214</v>
      </c>
      <c r="P1062" s="149" t="s">
        <v>53</v>
      </c>
      <c r="Q1062" s="149"/>
      <c r="R1062" s="149" t="s">
        <v>5302</v>
      </c>
      <c r="S1062" s="149" t="s">
        <v>3999</v>
      </c>
      <c r="T1062" s="149" t="s">
        <v>5303</v>
      </c>
      <c r="U1062" s="149" t="s">
        <v>267</v>
      </c>
      <c r="V1062" s="149"/>
      <c r="W1062" s="149"/>
      <c r="X1062" s="149" t="s">
        <v>268</v>
      </c>
      <c r="Y1062" s="149"/>
      <c r="Z1062" s="149"/>
      <c r="AA1062" s="149"/>
      <c r="AB1062" s="149" t="s">
        <v>269</v>
      </c>
      <c r="AC1062" s="149" t="s">
        <v>318</v>
      </c>
      <c r="AD1062" s="149" t="s">
        <v>5303</v>
      </c>
      <c r="AE1062" s="149" t="s">
        <v>271</v>
      </c>
      <c r="AF1062" s="149"/>
      <c r="AG1062" s="149" t="s">
        <v>1098</v>
      </c>
      <c r="AH1062" s="149" t="s">
        <v>273</v>
      </c>
      <c r="AI1062" s="158">
        <v>96</v>
      </c>
      <c r="AJ1062" s="149"/>
      <c r="AK1062" s="159" t="s">
        <v>274</v>
      </c>
      <c r="AL1062" s="159" t="s">
        <v>274</v>
      </c>
      <c r="AM1062" s="149" t="s">
        <v>274</v>
      </c>
      <c r="AN1062" s="160">
        <v>4</v>
      </c>
      <c r="AO1062" s="149"/>
      <c r="AP1062" s="149" t="s">
        <v>274</v>
      </c>
      <c r="AQ1062" s="149" t="s">
        <v>275</v>
      </c>
      <c r="AR1062" s="158">
        <v>1</v>
      </c>
      <c r="AS1062" s="149" t="s">
        <v>275</v>
      </c>
      <c r="AT1062" s="149" t="s">
        <v>276</v>
      </c>
      <c r="AU1062" s="161">
        <v>1</v>
      </c>
      <c r="AV1062" s="159">
        <v>120512.82</v>
      </c>
      <c r="AW1062" s="159">
        <v>4820.51</v>
      </c>
      <c r="AX1062" s="149" t="s">
        <v>274</v>
      </c>
      <c r="AY1062" s="162">
        <v>0</v>
      </c>
      <c r="AZ1062" s="162" t="s">
        <v>274</v>
      </c>
      <c r="BA1062" s="162">
        <v>0</v>
      </c>
      <c r="BB1062" s="159">
        <v>115692.31</v>
      </c>
      <c r="BC1062" s="162" t="s">
        <v>274</v>
      </c>
      <c r="BD1062" s="162">
        <v>0</v>
      </c>
      <c r="BE1062" s="159">
        <v>4820.51</v>
      </c>
      <c r="BF1062" s="159">
        <v>4820.51</v>
      </c>
      <c r="BG1062" s="159">
        <v>120512.82</v>
      </c>
    </row>
    <row r="1063" ht="28.05" customHeight="1" spans="1:59">
      <c r="A1063" s="149"/>
      <c r="B1063" s="149"/>
      <c r="C1063" s="149"/>
      <c r="D1063" s="149" t="s">
        <v>3726</v>
      </c>
      <c r="E1063" s="340" t="s">
        <v>5304</v>
      </c>
      <c r="F1063" s="149" t="s">
        <v>3726</v>
      </c>
      <c r="G1063" s="149" t="s">
        <v>5305</v>
      </c>
      <c r="H1063" s="149" t="s">
        <v>5299</v>
      </c>
      <c r="I1063" s="149" t="s">
        <v>5300</v>
      </c>
      <c r="J1063" s="149" t="s">
        <v>5306</v>
      </c>
      <c r="K1063" s="149"/>
      <c r="L1063" s="149" t="s">
        <v>262</v>
      </c>
      <c r="M1063" s="149"/>
      <c r="N1063" s="149" t="s">
        <v>263</v>
      </c>
      <c r="O1063" s="149" t="s">
        <v>214</v>
      </c>
      <c r="P1063" s="149" t="s">
        <v>53</v>
      </c>
      <c r="Q1063" s="149"/>
      <c r="R1063" s="149" t="s">
        <v>5302</v>
      </c>
      <c r="S1063" s="149" t="s">
        <v>3999</v>
      </c>
      <c r="T1063" s="149" t="s">
        <v>5303</v>
      </c>
      <c r="U1063" s="149" t="s">
        <v>267</v>
      </c>
      <c r="V1063" s="149"/>
      <c r="W1063" s="149"/>
      <c r="X1063" s="149" t="s">
        <v>268</v>
      </c>
      <c r="Y1063" s="149"/>
      <c r="Z1063" s="149"/>
      <c r="AA1063" s="149"/>
      <c r="AB1063" s="149" t="s">
        <v>269</v>
      </c>
      <c r="AC1063" s="149" t="s">
        <v>318</v>
      </c>
      <c r="AD1063" s="149" t="s">
        <v>5303</v>
      </c>
      <c r="AE1063" s="149" t="s">
        <v>271</v>
      </c>
      <c r="AF1063" s="149"/>
      <c r="AG1063" s="149" t="s">
        <v>1098</v>
      </c>
      <c r="AH1063" s="149" t="s">
        <v>273</v>
      </c>
      <c r="AI1063" s="158">
        <v>96</v>
      </c>
      <c r="AJ1063" s="149"/>
      <c r="AK1063" s="159" t="s">
        <v>274</v>
      </c>
      <c r="AL1063" s="159" t="s">
        <v>274</v>
      </c>
      <c r="AM1063" s="149" t="s">
        <v>274</v>
      </c>
      <c r="AN1063" s="160">
        <v>4</v>
      </c>
      <c r="AO1063" s="149"/>
      <c r="AP1063" s="149" t="s">
        <v>274</v>
      </c>
      <c r="AQ1063" s="149" t="s">
        <v>275</v>
      </c>
      <c r="AR1063" s="158">
        <v>1</v>
      </c>
      <c r="AS1063" s="149" t="s">
        <v>275</v>
      </c>
      <c r="AT1063" s="149" t="s">
        <v>276</v>
      </c>
      <c r="AU1063" s="161">
        <v>1</v>
      </c>
      <c r="AV1063" s="159">
        <v>120512.82</v>
      </c>
      <c r="AW1063" s="159">
        <v>4820.51</v>
      </c>
      <c r="AX1063" s="149" t="s">
        <v>274</v>
      </c>
      <c r="AY1063" s="162">
        <v>0</v>
      </c>
      <c r="AZ1063" s="162" t="s">
        <v>274</v>
      </c>
      <c r="BA1063" s="162">
        <v>0</v>
      </c>
      <c r="BB1063" s="159">
        <v>115692.31</v>
      </c>
      <c r="BC1063" s="162" t="s">
        <v>274</v>
      </c>
      <c r="BD1063" s="162">
        <v>0</v>
      </c>
      <c r="BE1063" s="159">
        <v>4820.51</v>
      </c>
      <c r="BF1063" s="159">
        <v>4820.51</v>
      </c>
      <c r="BG1063" s="159">
        <v>120512.82</v>
      </c>
    </row>
    <row r="1064" ht="28.05" customHeight="1" spans="1:59">
      <c r="A1064" s="149"/>
      <c r="B1064" s="149"/>
      <c r="C1064" s="149"/>
      <c r="D1064" s="149" t="s">
        <v>3726</v>
      </c>
      <c r="E1064" s="340" t="s">
        <v>5307</v>
      </c>
      <c r="F1064" s="149" t="s">
        <v>3726</v>
      </c>
      <c r="G1064" s="149" t="s">
        <v>5308</v>
      </c>
      <c r="H1064" s="149" t="s">
        <v>5309</v>
      </c>
      <c r="I1064" s="149" t="s">
        <v>5310</v>
      </c>
      <c r="J1064" s="149" t="s">
        <v>5311</v>
      </c>
      <c r="K1064" s="149"/>
      <c r="L1064" s="149" t="s">
        <v>262</v>
      </c>
      <c r="M1064" s="149"/>
      <c r="N1064" s="149" t="s">
        <v>263</v>
      </c>
      <c r="O1064" s="149" t="s">
        <v>214</v>
      </c>
      <c r="P1064" s="149" t="s">
        <v>53</v>
      </c>
      <c r="Q1064" s="149"/>
      <c r="R1064" s="149" t="s">
        <v>5312</v>
      </c>
      <c r="S1064" s="149" t="s">
        <v>289</v>
      </c>
      <c r="T1064" s="149" t="s">
        <v>5303</v>
      </c>
      <c r="U1064" s="149" t="s">
        <v>267</v>
      </c>
      <c r="V1064" s="149"/>
      <c r="W1064" s="149"/>
      <c r="X1064" s="149" t="s">
        <v>268</v>
      </c>
      <c r="Y1064" s="149"/>
      <c r="Z1064" s="149"/>
      <c r="AA1064" s="149"/>
      <c r="AB1064" s="149" t="s">
        <v>269</v>
      </c>
      <c r="AC1064" s="149" t="s">
        <v>318</v>
      </c>
      <c r="AD1064" s="149" t="s">
        <v>5303</v>
      </c>
      <c r="AE1064" s="149" t="s">
        <v>271</v>
      </c>
      <c r="AF1064" s="149"/>
      <c r="AG1064" s="149" t="s">
        <v>1098</v>
      </c>
      <c r="AH1064" s="149" t="s">
        <v>273</v>
      </c>
      <c r="AI1064" s="158">
        <v>96</v>
      </c>
      <c r="AJ1064" s="149"/>
      <c r="AK1064" s="159" t="s">
        <v>274</v>
      </c>
      <c r="AL1064" s="159" t="s">
        <v>274</v>
      </c>
      <c r="AM1064" s="149" t="s">
        <v>274</v>
      </c>
      <c r="AN1064" s="160">
        <v>4</v>
      </c>
      <c r="AO1064" s="149"/>
      <c r="AP1064" s="149" t="s">
        <v>274</v>
      </c>
      <c r="AQ1064" s="149" t="s">
        <v>275</v>
      </c>
      <c r="AR1064" s="158">
        <v>1</v>
      </c>
      <c r="AS1064" s="149" t="s">
        <v>275</v>
      </c>
      <c r="AT1064" s="149" t="s">
        <v>276</v>
      </c>
      <c r="AU1064" s="161">
        <v>1</v>
      </c>
      <c r="AV1064" s="159">
        <v>11965.81</v>
      </c>
      <c r="AW1064" s="159">
        <v>478.63</v>
      </c>
      <c r="AX1064" s="149" t="s">
        <v>274</v>
      </c>
      <c r="AY1064" s="162">
        <v>0</v>
      </c>
      <c r="AZ1064" s="162" t="s">
        <v>274</v>
      </c>
      <c r="BA1064" s="162">
        <v>0</v>
      </c>
      <c r="BB1064" s="159">
        <v>11487.18</v>
      </c>
      <c r="BC1064" s="162" t="s">
        <v>274</v>
      </c>
      <c r="BD1064" s="162">
        <v>0</v>
      </c>
      <c r="BE1064" s="159">
        <v>478.63</v>
      </c>
      <c r="BF1064" s="159">
        <v>478.63</v>
      </c>
      <c r="BG1064" s="159">
        <v>11965.81</v>
      </c>
    </row>
    <row r="1065" ht="28.05" customHeight="1" spans="1:59">
      <c r="A1065" s="149"/>
      <c r="B1065" s="149"/>
      <c r="C1065" s="149"/>
      <c r="D1065" s="149" t="s">
        <v>3726</v>
      </c>
      <c r="E1065" s="340" t="s">
        <v>5313</v>
      </c>
      <c r="F1065" s="149" t="s">
        <v>3726</v>
      </c>
      <c r="G1065" s="149" t="s">
        <v>5314</v>
      </c>
      <c r="H1065" s="149" t="s">
        <v>5315</v>
      </c>
      <c r="I1065" s="149" t="s">
        <v>5316</v>
      </c>
      <c r="J1065" s="149" t="s">
        <v>5317</v>
      </c>
      <c r="K1065" s="149"/>
      <c r="L1065" s="149" t="s">
        <v>262</v>
      </c>
      <c r="M1065" s="149"/>
      <c r="N1065" s="149" t="s">
        <v>263</v>
      </c>
      <c r="O1065" s="149" t="s">
        <v>214</v>
      </c>
      <c r="P1065" s="149" t="s">
        <v>53</v>
      </c>
      <c r="Q1065" s="149"/>
      <c r="R1065" s="149" t="s">
        <v>5190</v>
      </c>
      <c r="S1065" s="149" t="s">
        <v>5180</v>
      </c>
      <c r="T1065" s="149" t="s">
        <v>5181</v>
      </c>
      <c r="U1065" s="149" t="s">
        <v>267</v>
      </c>
      <c r="V1065" s="149"/>
      <c r="W1065" s="149"/>
      <c r="X1065" s="149" t="s">
        <v>268</v>
      </c>
      <c r="Y1065" s="149"/>
      <c r="Z1065" s="149"/>
      <c r="AA1065" s="149"/>
      <c r="AB1065" s="149" t="s">
        <v>269</v>
      </c>
      <c r="AC1065" s="149" t="s">
        <v>270</v>
      </c>
      <c r="AD1065" s="149" t="s">
        <v>5181</v>
      </c>
      <c r="AE1065" s="149" t="s">
        <v>271</v>
      </c>
      <c r="AF1065" s="149"/>
      <c r="AG1065" s="149" t="s">
        <v>1098</v>
      </c>
      <c r="AH1065" s="149" t="s">
        <v>273</v>
      </c>
      <c r="AI1065" s="158">
        <v>51</v>
      </c>
      <c r="AJ1065" s="149"/>
      <c r="AK1065" s="159" t="s">
        <v>274</v>
      </c>
      <c r="AL1065" s="159" t="s">
        <v>274</v>
      </c>
      <c r="AM1065" s="149" t="s">
        <v>274</v>
      </c>
      <c r="AN1065" s="160">
        <v>4</v>
      </c>
      <c r="AO1065" s="149"/>
      <c r="AP1065" s="149" t="s">
        <v>274</v>
      </c>
      <c r="AQ1065" s="149" t="s">
        <v>275</v>
      </c>
      <c r="AR1065" s="158">
        <v>1</v>
      </c>
      <c r="AS1065" s="149" t="s">
        <v>275</v>
      </c>
      <c r="AT1065" s="149" t="s">
        <v>276</v>
      </c>
      <c r="AU1065" s="161">
        <v>1</v>
      </c>
      <c r="AV1065" s="159">
        <v>17755.75</v>
      </c>
      <c r="AW1065" s="159">
        <v>710.23</v>
      </c>
      <c r="AX1065" s="149" t="s">
        <v>274</v>
      </c>
      <c r="AY1065" s="159">
        <v>177.56</v>
      </c>
      <c r="AZ1065" s="159">
        <v>177.56</v>
      </c>
      <c r="BA1065" s="159">
        <v>710.23</v>
      </c>
      <c r="BB1065" s="159">
        <v>9055.55</v>
      </c>
      <c r="BC1065" s="162" t="s">
        <v>274</v>
      </c>
      <c r="BD1065" s="162">
        <v>0</v>
      </c>
      <c r="BE1065" s="159">
        <v>8700.2</v>
      </c>
      <c r="BF1065" s="159">
        <v>8700.2</v>
      </c>
      <c r="BG1065" s="159">
        <v>17755.75</v>
      </c>
    </row>
    <row r="1066" ht="28.05" customHeight="1" spans="1:59">
      <c r="A1066" s="149"/>
      <c r="B1066" s="149"/>
      <c r="C1066" s="149"/>
      <c r="D1066" s="149" t="s">
        <v>3726</v>
      </c>
      <c r="E1066" s="340" t="s">
        <v>5318</v>
      </c>
      <c r="F1066" s="149" t="s">
        <v>3726</v>
      </c>
      <c r="G1066" s="149" t="s">
        <v>5319</v>
      </c>
      <c r="H1066" s="149" t="s">
        <v>5320</v>
      </c>
      <c r="I1066" s="149" t="s">
        <v>5321</v>
      </c>
      <c r="J1066" s="149" t="s">
        <v>5322</v>
      </c>
      <c r="K1066" s="149"/>
      <c r="L1066" s="149" t="s">
        <v>262</v>
      </c>
      <c r="M1066" s="149"/>
      <c r="N1066" s="149" t="s">
        <v>263</v>
      </c>
      <c r="O1066" s="149" t="s">
        <v>214</v>
      </c>
      <c r="P1066" s="149" t="s">
        <v>53</v>
      </c>
      <c r="Q1066" s="149"/>
      <c r="R1066" s="149" t="s">
        <v>5296</v>
      </c>
      <c r="S1066" s="149" t="s">
        <v>5323</v>
      </c>
      <c r="T1066" s="149" t="s">
        <v>5324</v>
      </c>
      <c r="U1066" s="149" t="s">
        <v>267</v>
      </c>
      <c r="V1066" s="149"/>
      <c r="W1066" s="149"/>
      <c r="X1066" s="149" t="s">
        <v>268</v>
      </c>
      <c r="Y1066" s="149"/>
      <c r="Z1066" s="149"/>
      <c r="AA1066" s="149"/>
      <c r="AB1066" s="149" t="s">
        <v>269</v>
      </c>
      <c r="AC1066" s="149" t="s">
        <v>270</v>
      </c>
      <c r="AD1066" s="149" t="s">
        <v>5324</v>
      </c>
      <c r="AE1066" s="149" t="s">
        <v>271</v>
      </c>
      <c r="AF1066" s="149"/>
      <c r="AG1066" s="149" t="s">
        <v>1098</v>
      </c>
      <c r="AH1066" s="149" t="s">
        <v>273</v>
      </c>
      <c r="AI1066" s="158">
        <v>85</v>
      </c>
      <c r="AJ1066" s="149"/>
      <c r="AK1066" s="159" t="s">
        <v>274</v>
      </c>
      <c r="AL1066" s="159" t="s">
        <v>274</v>
      </c>
      <c r="AM1066" s="149" t="s">
        <v>274</v>
      </c>
      <c r="AN1066" s="160">
        <v>4</v>
      </c>
      <c r="AO1066" s="149"/>
      <c r="AP1066" s="149" t="s">
        <v>274</v>
      </c>
      <c r="AQ1066" s="149" t="s">
        <v>275</v>
      </c>
      <c r="AR1066" s="158">
        <v>1</v>
      </c>
      <c r="AS1066" s="149" t="s">
        <v>275</v>
      </c>
      <c r="AT1066" s="149" t="s">
        <v>276</v>
      </c>
      <c r="AU1066" s="161">
        <v>1</v>
      </c>
      <c r="AV1066" s="159">
        <v>3034.48</v>
      </c>
      <c r="AW1066" s="159">
        <v>121.38</v>
      </c>
      <c r="AX1066" s="149" t="s">
        <v>274</v>
      </c>
      <c r="AY1066" s="159">
        <v>32.39</v>
      </c>
      <c r="AZ1066" s="159">
        <v>32.39</v>
      </c>
      <c r="BA1066" s="159">
        <v>129.56</v>
      </c>
      <c r="BB1066" s="159">
        <v>2556.76</v>
      </c>
      <c r="BC1066" s="162" t="s">
        <v>274</v>
      </c>
      <c r="BD1066" s="162">
        <v>0</v>
      </c>
      <c r="BE1066" s="159">
        <v>477.72</v>
      </c>
      <c r="BF1066" s="159">
        <v>477.72</v>
      </c>
      <c r="BG1066" s="159">
        <v>3034.48</v>
      </c>
    </row>
    <row r="1067" ht="28.05" customHeight="1" spans="1:59">
      <c r="A1067" s="149"/>
      <c r="B1067" s="149"/>
      <c r="C1067" s="149"/>
      <c r="D1067" s="149" t="s">
        <v>3726</v>
      </c>
      <c r="E1067" s="340" t="s">
        <v>5325</v>
      </c>
      <c r="F1067" s="149" t="s">
        <v>3726</v>
      </c>
      <c r="G1067" s="149" t="s">
        <v>5326</v>
      </c>
      <c r="H1067" s="149" t="s">
        <v>5315</v>
      </c>
      <c r="I1067" s="149" t="s">
        <v>5316</v>
      </c>
      <c r="J1067" s="149" t="s">
        <v>5327</v>
      </c>
      <c r="K1067" s="149"/>
      <c r="L1067" s="149" t="s">
        <v>262</v>
      </c>
      <c r="M1067" s="149"/>
      <c r="N1067" s="149" t="s">
        <v>263</v>
      </c>
      <c r="O1067" s="149" t="s">
        <v>214</v>
      </c>
      <c r="P1067" s="149" t="s">
        <v>53</v>
      </c>
      <c r="Q1067" s="149"/>
      <c r="R1067" s="149" t="s">
        <v>5179</v>
      </c>
      <c r="S1067" s="149" t="s">
        <v>5180</v>
      </c>
      <c r="T1067" s="149" t="s">
        <v>5181</v>
      </c>
      <c r="U1067" s="149" t="s">
        <v>267</v>
      </c>
      <c r="V1067" s="149"/>
      <c r="W1067" s="149"/>
      <c r="X1067" s="149" t="s">
        <v>268</v>
      </c>
      <c r="Y1067" s="149"/>
      <c r="Z1067" s="149"/>
      <c r="AA1067" s="149"/>
      <c r="AB1067" s="149" t="s">
        <v>269</v>
      </c>
      <c r="AC1067" s="149" t="s">
        <v>270</v>
      </c>
      <c r="AD1067" s="149" t="s">
        <v>5181</v>
      </c>
      <c r="AE1067" s="149" t="s">
        <v>271</v>
      </c>
      <c r="AF1067" s="149"/>
      <c r="AG1067" s="149" t="s">
        <v>1098</v>
      </c>
      <c r="AH1067" s="149" t="s">
        <v>273</v>
      </c>
      <c r="AI1067" s="158">
        <v>51</v>
      </c>
      <c r="AJ1067" s="149"/>
      <c r="AK1067" s="159" t="s">
        <v>274</v>
      </c>
      <c r="AL1067" s="159" t="s">
        <v>274</v>
      </c>
      <c r="AM1067" s="149" t="s">
        <v>274</v>
      </c>
      <c r="AN1067" s="160">
        <v>4</v>
      </c>
      <c r="AO1067" s="149"/>
      <c r="AP1067" s="149" t="s">
        <v>274</v>
      </c>
      <c r="AQ1067" s="149" t="s">
        <v>275</v>
      </c>
      <c r="AR1067" s="158">
        <v>1</v>
      </c>
      <c r="AS1067" s="149" t="s">
        <v>275</v>
      </c>
      <c r="AT1067" s="149" t="s">
        <v>276</v>
      </c>
      <c r="AU1067" s="161">
        <v>1</v>
      </c>
      <c r="AV1067" s="159">
        <v>17755.75</v>
      </c>
      <c r="AW1067" s="159">
        <v>710.23</v>
      </c>
      <c r="AX1067" s="149" t="s">
        <v>274</v>
      </c>
      <c r="AY1067" s="159">
        <v>177.56</v>
      </c>
      <c r="AZ1067" s="159">
        <v>177.56</v>
      </c>
      <c r="BA1067" s="159">
        <v>710.23</v>
      </c>
      <c r="BB1067" s="159">
        <v>9055.55</v>
      </c>
      <c r="BC1067" s="162" t="s">
        <v>274</v>
      </c>
      <c r="BD1067" s="162">
        <v>0</v>
      </c>
      <c r="BE1067" s="159">
        <v>8700.2</v>
      </c>
      <c r="BF1067" s="159">
        <v>8700.2</v>
      </c>
      <c r="BG1067" s="159">
        <v>17755.75</v>
      </c>
    </row>
    <row r="1068" ht="28.05" customHeight="1" spans="1:59">
      <c r="A1068" s="149"/>
      <c r="B1068" s="149"/>
      <c r="C1068" s="149"/>
      <c r="D1068" s="149" t="s">
        <v>3726</v>
      </c>
      <c r="E1068" s="340" t="s">
        <v>5328</v>
      </c>
      <c r="F1068" s="149" t="s">
        <v>3726</v>
      </c>
      <c r="G1068" s="149" t="s">
        <v>5329</v>
      </c>
      <c r="H1068" s="149" t="s">
        <v>5330</v>
      </c>
      <c r="I1068" s="149" t="s">
        <v>5331</v>
      </c>
      <c r="J1068" s="149" t="s">
        <v>5332</v>
      </c>
      <c r="K1068" s="149"/>
      <c r="L1068" s="149" t="s">
        <v>262</v>
      </c>
      <c r="M1068" s="149"/>
      <c r="N1068" s="149" t="s">
        <v>263</v>
      </c>
      <c r="O1068" s="149" t="s">
        <v>214</v>
      </c>
      <c r="P1068" s="149" t="s">
        <v>53</v>
      </c>
      <c r="Q1068" s="149"/>
      <c r="R1068" s="149" t="s">
        <v>5312</v>
      </c>
      <c r="S1068" s="149" t="s">
        <v>289</v>
      </c>
      <c r="T1068" s="149" t="s">
        <v>5303</v>
      </c>
      <c r="U1068" s="149" t="s">
        <v>267</v>
      </c>
      <c r="V1068" s="149"/>
      <c r="W1068" s="149"/>
      <c r="X1068" s="149" t="s">
        <v>268</v>
      </c>
      <c r="Y1068" s="149"/>
      <c r="Z1068" s="149"/>
      <c r="AA1068" s="149"/>
      <c r="AB1068" s="149" t="s">
        <v>269</v>
      </c>
      <c r="AC1068" s="149" t="s">
        <v>318</v>
      </c>
      <c r="AD1068" s="149" t="s">
        <v>5303</v>
      </c>
      <c r="AE1068" s="149" t="s">
        <v>271</v>
      </c>
      <c r="AF1068" s="149"/>
      <c r="AG1068" s="149" t="s">
        <v>1098</v>
      </c>
      <c r="AH1068" s="149" t="s">
        <v>273</v>
      </c>
      <c r="AI1068" s="158">
        <v>96</v>
      </c>
      <c r="AJ1068" s="149"/>
      <c r="AK1068" s="159" t="s">
        <v>274</v>
      </c>
      <c r="AL1068" s="159" t="s">
        <v>274</v>
      </c>
      <c r="AM1068" s="149" t="s">
        <v>274</v>
      </c>
      <c r="AN1068" s="160">
        <v>4</v>
      </c>
      <c r="AO1068" s="149"/>
      <c r="AP1068" s="149" t="s">
        <v>274</v>
      </c>
      <c r="AQ1068" s="149" t="s">
        <v>275</v>
      </c>
      <c r="AR1068" s="158">
        <v>1</v>
      </c>
      <c r="AS1068" s="149" t="s">
        <v>275</v>
      </c>
      <c r="AT1068" s="149" t="s">
        <v>276</v>
      </c>
      <c r="AU1068" s="161">
        <v>1</v>
      </c>
      <c r="AV1068" s="159">
        <v>56410.26</v>
      </c>
      <c r="AW1068" s="159">
        <v>2256.41</v>
      </c>
      <c r="AX1068" s="149" t="s">
        <v>274</v>
      </c>
      <c r="AY1068" s="162">
        <v>0</v>
      </c>
      <c r="AZ1068" s="162" t="s">
        <v>274</v>
      </c>
      <c r="BA1068" s="162">
        <v>0</v>
      </c>
      <c r="BB1068" s="159">
        <v>54153.85</v>
      </c>
      <c r="BC1068" s="162" t="s">
        <v>274</v>
      </c>
      <c r="BD1068" s="162">
        <v>0</v>
      </c>
      <c r="BE1068" s="159">
        <v>2256.41</v>
      </c>
      <c r="BF1068" s="159">
        <v>2256.41</v>
      </c>
      <c r="BG1068" s="159">
        <v>56410.26</v>
      </c>
    </row>
    <row r="1069" ht="28.05" customHeight="1" spans="1:59">
      <c r="A1069" s="149"/>
      <c r="B1069" s="149"/>
      <c r="C1069" s="149"/>
      <c r="D1069" s="149" t="s">
        <v>3726</v>
      </c>
      <c r="E1069" s="340" t="s">
        <v>5333</v>
      </c>
      <c r="F1069" s="149" t="s">
        <v>3726</v>
      </c>
      <c r="G1069" s="149" t="s">
        <v>5334</v>
      </c>
      <c r="H1069" s="149" t="s">
        <v>5315</v>
      </c>
      <c r="I1069" s="149" t="s">
        <v>5316</v>
      </c>
      <c r="J1069" s="149" t="s">
        <v>5335</v>
      </c>
      <c r="K1069" s="149"/>
      <c r="L1069" s="149" t="s">
        <v>262</v>
      </c>
      <c r="M1069" s="149"/>
      <c r="N1069" s="149" t="s">
        <v>263</v>
      </c>
      <c r="O1069" s="149" t="s">
        <v>214</v>
      </c>
      <c r="P1069" s="149" t="s">
        <v>53</v>
      </c>
      <c r="Q1069" s="149"/>
      <c r="R1069" s="149" t="s">
        <v>5194</v>
      </c>
      <c r="S1069" s="149" t="s">
        <v>5180</v>
      </c>
      <c r="T1069" s="149" t="s">
        <v>5181</v>
      </c>
      <c r="U1069" s="149" t="s">
        <v>267</v>
      </c>
      <c r="V1069" s="149"/>
      <c r="W1069" s="149"/>
      <c r="X1069" s="149" t="s">
        <v>268</v>
      </c>
      <c r="Y1069" s="149"/>
      <c r="Z1069" s="149"/>
      <c r="AA1069" s="149"/>
      <c r="AB1069" s="149" t="s">
        <v>269</v>
      </c>
      <c r="AC1069" s="149" t="s">
        <v>270</v>
      </c>
      <c r="AD1069" s="149" t="s">
        <v>5181</v>
      </c>
      <c r="AE1069" s="149" t="s">
        <v>271</v>
      </c>
      <c r="AF1069" s="149"/>
      <c r="AG1069" s="149" t="s">
        <v>1098</v>
      </c>
      <c r="AH1069" s="149" t="s">
        <v>273</v>
      </c>
      <c r="AI1069" s="158">
        <v>51</v>
      </c>
      <c r="AJ1069" s="149"/>
      <c r="AK1069" s="159" t="s">
        <v>274</v>
      </c>
      <c r="AL1069" s="159" t="s">
        <v>274</v>
      </c>
      <c r="AM1069" s="149" t="s">
        <v>274</v>
      </c>
      <c r="AN1069" s="160">
        <v>4</v>
      </c>
      <c r="AO1069" s="149"/>
      <c r="AP1069" s="149" t="s">
        <v>274</v>
      </c>
      <c r="AQ1069" s="149" t="s">
        <v>275</v>
      </c>
      <c r="AR1069" s="158">
        <v>1</v>
      </c>
      <c r="AS1069" s="149" t="s">
        <v>275</v>
      </c>
      <c r="AT1069" s="149" t="s">
        <v>276</v>
      </c>
      <c r="AU1069" s="161">
        <v>1</v>
      </c>
      <c r="AV1069" s="159">
        <v>17755.75</v>
      </c>
      <c r="AW1069" s="159">
        <v>710.23</v>
      </c>
      <c r="AX1069" s="149" t="s">
        <v>274</v>
      </c>
      <c r="AY1069" s="159">
        <v>177.56</v>
      </c>
      <c r="AZ1069" s="159">
        <v>177.56</v>
      </c>
      <c r="BA1069" s="159">
        <v>710.23</v>
      </c>
      <c r="BB1069" s="159">
        <v>9055.55</v>
      </c>
      <c r="BC1069" s="162" t="s">
        <v>274</v>
      </c>
      <c r="BD1069" s="162">
        <v>0</v>
      </c>
      <c r="BE1069" s="159">
        <v>8700.2</v>
      </c>
      <c r="BF1069" s="159">
        <v>8700.2</v>
      </c>
      <c r="BG1069" s="159">
        <v>17755.75</v>
      </c>
    </row>
    <row r="1070" ht="28.05" customHeight="1" spans="1:59">
      <c r="A1070" s="149"/>
      <c r="B1070" s="149"/>
      <c r="C1070" s="149"/>
      <c r="D1070" s="149" t="s">
        <v>3726</v>
      </c>
      <c r="E1070" s="340" t="s">
        <v>5336</v>
      </c>
      <c r="F1070" s="149" t="s">
        <v>3726</v>
      </c>
      <c r="G1070" s="149" t="s">
        <v>5337</v>
      </c>
      <c r="H1070" s="149" t="s">
        <v>5338</v>
      </c>
      <c r="I1070" s="149" t="s">
        <v>5339</v>
      </c>
      <c r="J1070" s="149" t="s">
        <v>5340</v>
      </c>
      <c r="K1070" s="149"/>
      <c r="L1070" s="149" t="s">
        <v>262</v>
      </c>
      <c r="M1070" s="149"/>
      <c r="N1070" s="149" t="s">
        <v>263</v>
      </c>
      <c r="O1070" s="149" t="s">
        <v>214</v>
      </c>
      <c r="P1070" s="149" t="s">
        <v>53</v>
      </c>
      <c r="Q1070" s="149"/>
      <c r="R1070" s="149" t="s">
        <v>1090</v>
      </c>
      <c r="S1070" s="149" t="s">
        <v>5341</v>
      </c>
      <c r="T1070" s="149" t="s">
        <v>5324</v>
      </c>
      <c r="U1070" s="149" t="s">
        <v>267</v>
      </c>
      <c r="V1070" s="149"/>
      <c r="W1070" s="149"/>
      <c r="X1070" s="149" t="s">
        <v>336</v>
      </c>
      <c r="Y1070" s="149"/>
      <c r="Z1070" s="149"/>
      <c r="AA1070" s="149"/>
      <c r="AB1070" s="149" t="s">
        <v>269</v>
      </c>
      <c r="AC1070" s="149" t="s">
        <v>270</v>
      </c>
      <c r="AD1070" s="149" t="s">
        <v>5324</v>
      </c>
      <c r="AE1070" s="149" t="s">
        <v>271</v>
      </c>
      <c r="AF1070" s="149"/>
      <c r="AG1070" s="149" t="s">
        <v>1098</v>
      </c>
      <c r="AH1070" s="149" t="s">
        <v>273</v>
      </c>
      <c r="AI1070" s="158">
        <v>85</v>
      </c>
      <c r="AJ1070" s="149"/>
      <c r="AK1070" s="159" t="s">
        <v>274</v>
      </c>
      <c r="AL1070" s="159" t="s">
        <v>274</v>
      </c>
      <c r="AM1070" s="149" t="s">
        <v>274</v>
      </c>
      <c r="AN1070" s="160">
        <v>4</v>
      </c>
      <c r="AO1070" s="149"/>
      <c r="AP1070" s="149" t="s">
        <v>274</v>
      </c>
      <c r="AQ1070" s="149" t="s">
        <v>275</v>
      </c>
      <c r="AR1070" s="158">
        <v>1</v>
      </c>
      <c r="AS1070" s="149" t="s">
        <v>275</v>
      </c>
      <c r="AT1070" s="149" t="s">
        <v>276</v>
      </c>
      <c r="AU1070" s="161">
        <v>1</v>
      </c>
      <c r="AV1070" s="159">
        <v>3965.52</v>
      </c>
      <c r="AW1070" s="159">
        <v>158.62</v>
      </c>
      <c r="AX1070" s="149" t="s">
        <v>274</v>
      </c>
      <c r="AY1070" s="159">
        <v>42.27</v>
      </c>
      <c r="AZ1070" s="159">
        <v>42.27</v>
      </c>
      <c r="BA1070" s="159">
        <v>169.08</v>
      </c>
      <c r="BB1070" s="159">
        <v>3341.88</v>
      </c>
      <c r="BC1070" s="162" t="s">
        <v>274</v>
      </c>
      <c r="BD1070" s="162">
        <v>0</v>
      </c>
      <c r="BE1070" s="159">
        <v>623.64</v>
      </c>
      <c r="BF1070" s="159">
        <v>623.64</v>
      </c>
      <c r="BG1070" s="159">
        <v>3965.52</v>
      </c>
    </row>
    <row r="1071" ht="28.05" customHeight="1" spans="1:59">
      <c r="A1071" s="149"/>
      <c r="B1071" s="149"/>
      <c r="C1071" s="149"/>
      <c r="D1071" s="149" t="s">
        <v>3726</v>
      </c>
      <c r="E1071" s="340" t="s">
        <v>5342</v>
      </c>
      <c r="F1071" s="149" t="s">
        <v>3726</v>
      </c>
      <c r="G1071" s="149" t="s">
        <v>5343</v>
      </c>
      <c r="H1071" s="149" t="s">
        <v>5344</v>
      </c>
      <c r="I1071" s="149" t="s">
        <v>5345</v>
      </c>
      <c r="J1071" s="149" t="s">
        <v>5346</v>
      </c>
      <c r="K1071" s="149"/>
      <c r="L1071" s="149" t="s">
        <v>262</v>
      </c>
      <c r="M1071" s="149"/>
      <c r="N1071" s="149" t="s">
        <v>263</v>
      </c>
      <c r="O1071" s="149" t="s">
        <v>214</v>
      </c>
      <c r="P1071" s="149" t="s">
        <v>53</v>
      </c>
      <c r="Q1071" s="149"/>
      <c r="R1071" s="149" t="s">
        <v>5179</v>
      </c>
      <c r="S1071" s="149" t="s">
        <v>5180</v>
      </c>
      <c r="T1071" s="149" t="s">
        <v>5181</v>
      </c>
      <c r="U1071" s="149" t="s">
        <v>267</v>
      </c>
      <c r="V1071" s="149"/>
      <c r="W1071" s="149"/>
      <c r="X1071" s="149" t="s">
        <v>268</v>
      </c>
      <c r="Y1071" s="149"/>
      <c r="Z1071" s="149"/>
      <c r="AA1071" s="149"/>
      <c r="AB1071" s="149" t="s">
        <v>269</v>
      </c>
      <c r="AC1071" s="149" t="s">
        <v>270</v>
      </c>
      <c r="AD1071" s="149" t="s">
        <v>5181</v>
      </c>
      <c r="AE1071" s="149" t="s">
        <v>271</v>
      </c>
      <c r="AF1071" s="149"/>
      <c r="AG1071" s="149" t="s">
        <v>1098</v>
      </c>
      <c r="AH1071" s="149" t="s">
        <v>273</v>
      </c>
      <c r="AI1071" s="158">
        <v>51</v>
      </c>
      <c r="AJ1071" s="149"/>
      <c r="AK1071" s="159" t="s">
        <v>274</v>
      </c>
      <c r="AL1071" s="159" t="s">
        <v>274</v>
      </c>
      <c r="AM1071" s="149" t="s">
        <v>274</v>
      </c>
      <c r="AN1071" s="160">
        <v>4</v>
      </c>
      <c r="AO1071" s="149"/>
      <c r="AP1071" s="149" t="s">
        <v>274</v>
      </c>
      <c r="AQ1071" s="149" t="s">
        <v>275</v>
      </c>
      <c r="AR1071" s="158">
        <v>1</v>
      </c>
      <c r="AS1071" s="149" t="s">
        <v>275</v>
      </c>
      <c r="AT1071" s="149" t="s">
        <v>276</v>
      </c>
      <c r="AU1071" s="161">
        <v>1</v>
      </c>
      <c r="AV1071" s="159">
        <v>90292.04</v>
      </c>
      <c r="AW1071" s="159">
        <v>3611.68</v>
      </c>
      <c r="AX1071" s="149" t="s">
        <v>274</v>
      </c>
      <c r="AY1071" s="159">
        <v>902.92</v>
      </c>
      <c r="AZ1071" s="159">
        <v>902.92</v>
      </c>
      <c r="BA1071" s="159">
        <v>3611.68</v>
      </c>
      <c r="BB1071" s="159">
        <v>46048.92</v>
      </c>
      <c r="BC1071" s="162" t="s">
        <v>274</v>
      </c>
      <c r="BD1071" s="162">
        <v>0</v>
      </c>
      <c r="BE1071" s="159">
        <v>44243.12</v>
      </c>
      <c r="BF1071" s="159">
        <v>44243.12</v>
      </c>
      <c r="BG1071" s="159">
        <v>90292.04</v>
      </c>
    </row>
    <row r="1072" ht="28.05" customHeight="1" spans="1:59">
      <c r="A1072" s="149"/>
      <c r="B1072" s="149"/>
      <c r="C1072" s="149"/>
      <c r="D1072" s="149" t="s">
        <v>3726</v>
      </c>
      <c r="E1072" s="340" t="s">
        <v>5347</v>
      </c>
      <c r="F1072" s="149" t="s">
        <v>3726</v>
      </c>
      <c r="G1072" s="149" t="s">
        <v>5348</v>
      </c>
      <c r="H1072" s="149" t="s">
        <v>5349</v>
      </c>
      <c r="I1072" s="149" t="s">
        <v>5350</v>
      </c>
      <c r="J1072" s="149" t="s">
        <v>5351</v>
      </c>
      <c r="K1072" s="149"/>
      <c r="L1072" s="149" t="s">
        <v>262</v>
      </c>
      <c r="M1072" s="149"/>
      <c r="N1072" s="149" t="s">
        <v>263</v>
      </c>
      <c r="O1072" s="149" t="s">
        <v>214</v>
      </c>
      <c r="P1072" s="149" t="s">
        <v>53</v>
      </c>
      <c r="Q1072" s="149"/>
      <c r="R1072" s="149" t="s">
        <v>1090</v>
      </c>
      <c r="S1072" s="149" t="s">
        <v>5341</v>
      </c>
      <c r="T1072" s="149" t="s">
        <v>5324</v>
      </c>
      <c r="U1072" s="149" t="s">
        <v>267</v>
      </c>
      <c r="V1072" s="149"/>
      <c r="W1072" s="149"/>
      <c r="X1072" s="149" t="s">
        <v>336</v>
      </c>
      <c r="Y1072" s="149"/>
      <c r="Z1072" s="149"/>
      <c r="AA1072" s="149"/>
      <c r="AB1072" s="149" t="s">
        <v>269</v>
      </c>
      <c r="AC1072" s="149" t="s">
        <v>270</v>
      </c>
      <c r="AD1072" s="149" t="s">
        <v>5324</v>
      </c>
      <c r="AE1072" s="149" t="s">
        <v>271</v>
      </c>
      <c r="AF1072" s="149"/>
      <c r="AG1072" s="149" t="s">
        <v>1098</v>
      </c>
      <c r="AH1072" s="149" t="s">
        <v>273</v>
      </c>
      <c r="AI1072" s="158">
        <v>85</v>
      </c>
      <c r="AJ1072" s="149"/>
      <c r="AK1072" s="159" t="s">
        <v>274</v>
      </c>
      <c r="AL1072" s="159" t="s">
        <v>274</v>
      </c>
      <c r="AM1072" s="149" t="s">
        <v>274</v>
      </c>
      <c r="AN1072" s="160">
        <v>4</v>
      </c>
      <c r="AO1072" s="149"/>
      <c r="AP1072" s="149" t="s">
        <v>274</v>
      </c>
      <c r="AQ1072" s="149" t="s">
        <v>275</v>
      </c>
      <c r="AR1072" s="158">
        <v>1</v>
      </c>
      <c r="AS1072" s="149" t="s">
        <v>275</v>
      </c>
      <c r="AT1072" s="149" t="s">
        <v>276</v>
      </c>
      <c r="AU1072" s="161">
        <v>1</v>
      </c>
      <c r="AV1072" s="159">
        <v>1724.14</v>
      </c>
      <c r="AW1072" s="159">
        <v>68.97</v>
      </c>
      <c r="AX1072" s="149" t="s">
        <v>274</v>
      </c>
      <c r="AY1072" s="159">
        <v>18.4</v>
      </c>
      <c r="AZ1072" s="159">
        <v>18.4</v>
      </c>
      <c r="BA1072" s="159">
        <v>73.6</v>
      </c>
      <c r="BB1072" s="159">
        <v>1452.8</v>
      </c>
      <c r="BC1072" s="162" t="s">
        <v>274</v>
      </c>
      <c r="BD1072" s="162">
        <v>0</v>
      </c>
      <c r="BE1072" s="159">
        <v>271.34</v>
      </c>
      <c r="BF1072" s="159">
        <v>271.34</v>
      </c>
      <c r="BG1072" s="159">
        <v>1724.14</v>
      </c>
    </row>
    <row r="1073" ht="28.05" customHeight="1" spans="1:59">
      <c r="A1073" s="149"/>
      <c r="B1073" s="149"/>
      <c r="C1073" s="149"/>
      <c r="D1073" s="149" t="s">
        <v>3726</v>
      </c>
      <c r="E1073" s="340" t="s">
        <v>5352</v>
      </c>
      <c r="F1073" s="149" t="s">
        <v>3726</v>
      </c>
      <c r="G1073" s="149" t="s">
        <v>5353</v>
      </c>
      <c r="H1073" s="149" t="s">
        <v>5354</v>
      </c>
      <c r="I1073" s="149" t="s">
        <v>5355</v>
      </c>
      <c r="J1073" s="149" t="s">
        <v>5356</v>
      </c>
      <c r="K1073" s="149"/>
      <c r="L1073" s="149" t="s">
        <v>262</v>
      </c>
      <c r="M1073" s="149"/>
      <c r="N1073" s="149" t="s">
        <v>263</v>
      </c>
      <c r="O1073" s="149" t="s">
        <v>214</v>
      </c>
      <c r="P1073" s="149" t="s">
        <v>53</v>
      </c>
      <c r="Q1073" s="149"/>
      <c r="R1073" s="149" t="s">
        <v>1090</v>
      </c>
      <c r="S1073" s="149" t="s">
        <v>5341</v>
      </c>
      <c r="T1073" s="149" t="s">
        <v>5324</v>
      </c>
      <c r="U1073" s="149" t="s">
        <v>267</v>
      </c>
      <c r="V1073" s="149"/>
      <c r="W1073" s="149"/>
      <c r="X1073" s="149" t="s">
        <v>336</v>
      </c>
      <c r="Y1073" s="149"/>
      <c r="Z1073" s="149"/>
      <c r="AA1073" s="149"/>
      <c r="AB1073" s="149" t="s">
        <v>269</v>
      </c>
      <c r="AC1073" s="149" t="s">
        <v>270</v>
      </c>
      <c r="AD1073" s="149" t="s">
        <v>5324</v>
      </c>
      <c r="AE1073" s="149" t="s">
        <v>271</v>
      </c>
      <c r="AF1073" s="149"/>
      <c r="AG1073" s="149" t="s">
        <v>1098</v>
      </c>
      <c r="AH1073" s="149" t="s">
        <v>273</v>
      </c>
      <c r="AI1073" s="158">
        <v>85</v>
      </c>
      <c r="AJ1073" s="149"/>
      <c r="AK1073" s="159" t="s">
        <v>274</v>
      </c>
      <c r="AL1073" s="159" t="s">
        <v>274</v>
      </c>
      <c r="AM1073" s="149" t="s">
        <v>274</v>
      </c>
      <c r="AN1073" s="160">
        <v>4</v>
      </c>
      <c r="AO1073" s="149"/>
      <c r="AP1073" s="149" t="s">
        <v>274</v>
      </c>
      <c r="AQ1073" s="149" t="s">
        <v>275</v>
      </c>
      <c r="AR1073" s="158">
        <v>1</v>
      </c>
      <c r="AS1073" s="149" t="s">
        <v>275</v>
      </c>
      <c r="AT1073" s="149" t="s">
        <v>276</v>
      </c>
      <c r="AU1073" s="161">
        <v>1</v>
      </c>
      <c r="AV1073" s="159">
        <v>3965.51</v>
      </c>
      <c r="AW1073" s="159">
        <v>158.62</v>
      </c>
      <c r="AX1073" s="149" t="s">
        <v>274</v>
      </c>
      <c r="AY1073" s="159">
        <v>42.27</v>
      </c>
      <c r="AZ1073" s="159">
        <v>42.27</v>
      </c>
      <c r="BA1073" s="159">
        <v>169.08</v>
      </c>
      <c r="BB1073" s="159">
        <v>3341.88</v>
      </c>
      <c r="BC1073" s="162" t="s">
        <v>274</v>
      </c>
      <c r="BD1073" s="162">
        <v>0</v>
      </c>
      <c r="BE1073" s="159">
        <v>623.63</v>
      </c>
      <c r="BF1073" s="159">
        <v>623.63</v>
      </c>
      <c r="BG1073" s="159">
        <v>3965.51</v>
      </c>
    </row>
    <row r="1074" ht="28.05" customHeight="1" spans="1:59">
      <c r="A1074" s="149"/>
      <c r="B1074" s="149"/>
      <c r="C1074" s="149"/>
      <c r="D1074" s="149" t="s">
        <v>3726</v>
      </c>
      <c r="E1074" s="340" t="s">
        <v>5357</v>
      </c>
      <c r="F1074" s="149" t="s">
        <v>3726</v>
      </c>
      <c r="G1074" s="149" t="s">
        <v>5358</v>
      </c>
      <c r="H1074" s="149" t="s">
        <v>5359</v>
      </c>
      <c r="I1074" s="149" t="s">
        <v>5360</v>
      </c>
      <c r="J1074" s="149" t="s">
        <v>5361</v>
      </c>
      <c r="K1074" s="149"/>
      <c r="L1074" s="149" t="s">
        <v>262</v>
      </c>
      <c r="M1074" s="149"/>
      <c r="N1074" s="149" t="s">
        <v>263</v>
      </c>
      <c r="O1074" s="149" t="s">
        <v>214</v>
      </c>
      <c r="P1074" s="149" t="s">
        <v>53</v>
      </c>
      <c r="Q1074" s="149"/>
      <c r="R1074" s="149" t="s">
        <v>1090</v>
      </c>
      <c r="S1074" s="149" t="s">
        <v>5362</v>
      </c>
      <c r="T1074" s="149" t="s">
        <v>5324</v>
      </c>
      <c r="U1074" s="149" t="s">
        <v>267</v>
      </c>
      <c r="V1074" s="149"/>
      <c r="W1074" s="149"/>
      <c r="X1074" s="149" t="s">
        <v>336</v>
      </c>
      <c r="Y1074" s="149"/>
      <c r="Z1074" s="149"/>
      <c r="AA1074" s="149"/>
      <c r="AB1074" s="149" t="s">
        <v>269</v>
      </c>
      <c r="AC1074" s="149" t="s">
        <v>270</v>
      </c>
      <c r="AD1074" s="149" t="s">
        <v>5324</v>
      </c>
      <c r="AE1074" s="149" t="s">
        <v>271</v>
      </c>
      <c r="AF1074" s="149"/>
      <c r="AG1074" s="149" t="s">
        <v>1098</v>
      </c>
      <c r="AH1074" s="149" t="s">
        <v>273</v>
      </c>
      <c r="AI1074" s="158">
        <v>85</v>
      </c>
      <c r="AJ1074" s="149"/>
      <c r="AK1074" s="159" t="s">
        <v>274</v>
      </c>
      <c r="AL1074" s="159" t="s">
        <v>274</v>
      </c>
      <c r="AM1074" s="149" t="s">
        <v>274</v>
      </c>
      <c r="AN1074" s="160">
        <v>4</v>
      </c>
      <c r="AO1074" s="149"/>
      <c r="AP1074" s="149" t="s">
        <v>274</v>
      </c>
      <c r="AQ1074" s="149" t="s">
        <v>275</v>
      </c>
      <c r="AR1074" s="158">
        <v>1</v>
      </c>
      <c r="AS1074" s="149" t="s">
        <v>275</v>
      </c>
      <c r="AT1074" s="149" t="s">
        <v>276</v>
      </c>
      <c r="AU1074" s="161">
        <v>1</v>
      </c>
      <c r="AV1074" s="159">
        <v>9482.76</v>
      </c>
      <c r="AW1074" s="159">
        <v>379.31</v>
      </c>
      <c r="AX1074" s="149" t="s">
        <v>274</v>
      </c>
      <c r="AY1074" s="159">
        <v>101.14</v>
      </c>
      <c r="AZ1074" s="159">
        <v>101.14</v>
      </c>
      <c r="BA1074" s="159">
        <v>404.56</v>
      </c>
      <c r="BB1074" s="159">
        <v>7990.96</v>
      </c>
      <c r="BC1074" s="162" t="s">
        <v>274</v>
      </c>
      <c r="BD1074" s="162">
        <v>0</v>
      </c>
      <c r="BE1074" s="159">
        <v>1491.8</v>
      </c>
      <c r="BF1074" s="159">
        <v>1491.8</v>
      </c>
      <c r="BG1074" s="159">
        <v>9482.76</v>
      </c>
    </row>
    <row r="1075" ht="28.05" customHeight="1" spans="1:59">
      <c r="A1075" s="149"/>
      <c r="B1075" s="149"/>
      <c r="C1075" s="149"/>
      <c r="D1075" s="149" t="s">
        <v>3726</v>
      </c>
      <c r="E1075" s="340" t="s">
        <v>5363</v>
      </c>
      <c r="F1075" s="149" t="s">
        <v>3726</v>
      </c>
      <c r="G1075" s="149" t="s">
        <v>5364</v>
      </c>
      <c r="H1075" s="149" t="s">
        <v>5344</v>
      </c>
      <c r="I1075" s="149" t="s">
        <v>5345</v>
      </c>
      <c r="J1075" s="149" t="s">
        <v>5365</v>
      </c>
      <c r="K1075" s="149"/>
      <c r="L1075" s="149" t="s">
        <v>262</v>
      </c>
      <c r="M1075" s="149"/>
      <c r="N1075" s="149" t="s">
        <v>263</v>
      </c>
      <c r="O1075" s="149" t="s">
        <v>214</v>
      </c>
      <c r="P1075" s="149" t="s">
        <v>53</v>
      </c>
      <c r="Q1075" s="149"/>
      <c r="R1075" s="149" t="s">
        <v>5190</v>
      </c>
      <c r="S1075" s="149" t="s">
        <v>5180</v>
      </c>
      <c r="T1075" s="149" t="s">
        <v>5181</v>
      </c>
      <c r="U1075" s="149" t="s">
        <v>267</v>
      </c>
      <c r="V1075" s="149"/>
      <c r="W1075" s="149"/>
      <c r="X1075" s="149" t="s">
        <v>268</v>
      </c>
      <c r="Y1075" s="149"/>
      <c r="Z1075" s="149"/>
      <c r="AA1075" s="149"/>
      <c r="AB1075" s="149" t="s">
        <v>269</v>
      </c>
      <c r="AC1075" s="149" t="s">
        <v>270</v>
      </c>
      <c r="AD1075" s="149" t="s">
        <v>5181</v>
      </c>
      <c r="AE1075" s="149" t="s">
        <v>271</v>
      </c>
      <c r="AF1075" s="149"/>
      <c r="AG1075" s="149" t="s">
        <v>1098</v>
      </c>
      <c r="AH1075" s="149" t="s">
        <v>273</v>
      </c>
      <c r="AI1075" s="158">
        <v>51</v>
      </c>
      <c r="AJ1075" s="149"/>
      <c r="AK1075" s="159" t="s">
        <v>274</v>
      </c>
      <c r="AL1075" s="159" t="s">
        <v>274</v>
      </c>
      <c r="AM1075" s="149" t="s">
        <v>274</v>
      </c>
      <c r="AN1075" s="160">
        <v>4</v>
      </c>
      <c r="AO1075" s="149"/>
      <c r="AP1075" s="149" t="s">
        <v>274</v>
      </c>
      <c r="AQ1075" s="149" t="s">
        <v>275</v>
      </c>
      <c r="AR1075" s="158">
        <v>1</v>
      </c>
      <c r="AS1075" s="149" t="s">
        <v>275</v>
      </c>
      <c r="AT1075" s="149" t="s">
        <v>276</v>
      </c>
      <c r="AU1075" s="161">
        <v>1</v>
      </c>
      <c r="AV1075" s="159">
        <v>90292.04</v>
      </c>
      <c r="AW1075" s="159">
        <v>3611.68</v>
      </c>
      <c r="AX1075" s="149" t="s">
        <v>274</v>
      </c>
      <c r="AY1075" s="159">
        <v>902.92</v>
      </c>
      <c r="AZ1075" s="159">
        <v>902.92</v>
      </c>
      <c r="BA1075" s="159">
        <v>3611.68</v>
      </c>
      <c r="BB1075" s="159">
        <v>46048.92</v>
      </c>
      <c r="BC1075" s="162" t="s">
        <v>274</v>
      </c>
      <c r="BD1075" s="162">
        <v>0</v>
      </c>
      <c r="BE1075" s="159">
        <v>44243.12</v>
      </c>
      <c r="BF1075" s="159">
        <v>44243.12</v>
      </c>
      <c r="BG1075" s="159">
        <v>90292.04</v>
      </c>
    </row>
    <row r="1076" ht="28.05" customHeight="1" spans="1:59">
      <c r="A1076" s="149"/>
      <c r="B1076" s="149"/>
      <c r="C1076" s="149"/>
      <c r="D1076" s="149" t="s">
        <v>3726</v>
      </c>
      <c r="E1076" s="340" t="s">
        <v>5366</v>
      </c>
      <c r="F1076" s="149" t="s">
        <v>3726</v>
      </c>
      <c r="G1076" s="149" t="s">
        <v>5367</v>
      </c>
      <c r="H1076" s="149" t="s">
        <v>5344</v>
      </c>
      <c r="I1076" s="149" t="s">
        <v>5345</v>
      </c>
      <c r="J1076" s="149" t="s">
        <v>5368</v>
      </c>
      <c r="K1076" s="149"/>
      <c r="L1076" s="149" t="s">
        <v>262</v>
      </c>
      <c r="M1076" s="149"/>
      <c r="N1076" s="149" t="s">
        <v>263</v>
      </c>
      <c r="O1076" s="149" t="s">
        <v>214</v>
      </c>
      <c r="P1076" s="149" t="s">
        <v>53</v>
      </c>
      <c r="Q1076" s="149"/>
      <c r="R1076" s="149" t="s">
        <v>5194</v>
      </c>
      <c r="S1076" s="149" t="s">
        <v>5180</v>
      </c>
      <c r="T1076" s="149" t="s">
        <v>5181</v>
      </c>
      <c r="U1076" s="149" t="s">
        <v>267</v>
      </c>
      <c r="V1076" s="149"/>
      <c r="W1076" s="149"/>
      <c r="X1076" s="149" t="s">
        <v>268</v>
      </c>
      <c r="Y1076" s="149"/>
      <c r="Z1076" s="149"/>
      <c r="AA1076" s="149"/>
      <c r="AB1076" s="149" t="s">
        <v>269</v>
      </c>
      <c r="AC1076" s="149" t="s">
        <v>270</v>
      </c>
      <c r="AD1076" s="149" t="s">
        <v>5181</v>
      </c>
      <c r="AE1076" s="149" t="s">
        <v>271</v>
      </c>
      <c r="AF1076" s="149"/>
      <c r="AG1076" s="149" t="s">
        <v>1098</v>
      </c>
      <c r="AH1076" s="149" t="s">
        <v>273</v>
      </c>
      <c r="AI1076" s="158">
        <v>51</v>
      </c>
      <c r="AJ1076" s="149"/>
      <c r="AK1076" s="159" t="s">
        <v>274</v>
      </c>
      <c r="AL1076" s="159" t="s">
        <v>274</v>
      </c>
      <c r="AM1076" s="149" t="s">
        <v>274</v>
      </c>
      <c r="AN1076" s="160">
        <v>4</v>
      </c>
      <c r="AO1076" s="149"/>
      <c r="AP1076" s="149" t="s">
        <v>274</v>
      </c>
      <c r="AQ1076" s="149" t="s">
        <v>275</v>
      </c>
      <c r="AR1076" s="158">
        <v>1</v>
      </c>
      <c r="AS1076" s="149" t="s">
        <v>275</v>
      </c>
      <c r="AT1076" s="149" t="s">
        <v>276</v>
      </c>
      <c r="AU1076" s="161">
        <v>1</v>
      </c>
      <c r="AV1076" s="159">
        <v>90292.04</v>
      </c>
      <c r="AW1076" s="159">
        <v>3611.68</v>
      </c>
      <c r="AX1076" s="149" t="s">
        <v>274</v>
      </c>
      <c r="AY1076" s="159">
        <v>902.92</v>
      </c>
      <c r="AZ1076" s="159">
        <v>902.92</v>
      </c>
      <c r="BA1076" s="159">
        <v>3611.68</v>
      </c>
      <c r="BB1076" s="159">
        <v>46048.92</v>
      </c>
      <c r="BC1076" s="162" t="s">
        <v>274</v>
      </c>
      <c r="BD1076" s="162">
        <v>0</v>
      </c>
      <c r="BE1076" s="159">
        <v>44243.12</v>
      </c>
      <c r="BF1076" s="159">
        <v>44243.12</v>
      </c>
      <c r="BG1076" s="159">
        <v>90292.04</v>
      </c>
    </row>
    <row r="1077" ht="28.05" customHeight="1" spans="1:59">
      <c r="A1077" s="149"/>
      <c r="B1077" s="149"/>
      <c r="C1077" s="149"/>
      <c r="D1077" s="149" t="s">
        <v>3726</v>
      </c>
      <c r="E1077" s="340" t="s">
        <v>5369</v>
      </c>
      <c r="F1077" s="149" t="s">
        <v>3726</v>
      </c>
      <c r="G1077" s="149" t="s">
        <v>5370</v>
      </c>
      <c r="H1077" s="149" t="s">
        <v>4206</v>
      </c>
      <c r="I1077" s="149" t="s">
        <v>5371</v>
      </c>
      <c r="J1077" s="149" t="s">
        <v>5372</v>
      </c>
      <c r="K1077" s="149"/>
      <c r="L1077" s="149" t="s">
        <v>262</v>
      </c>
      <c r="M1077" s="149"/>
      <c r="N1077" s="149" t="s">
        <v>263</v>
      </c>
      <c r="O1077" s="149" t="s">
        <v>214</v>
      </c>
      <c r="P1077" s="149" t="s">
        <v>53</v>
      </c>
      <c r="Q1077" s="149"/>
      <c r="R1077" s="149" t="s">
        <v>4522</v>
      </c>
      <c r="S1077" s="149" t="s">
        <v>4209</v>
      </c>
      <c r="T1077" s="149" t="s">
        <v>5373</v>
      </c>
      <c r="U1077" s="149" t="s">
        <v>267</v>
      </c>
      <c r="V1077" s="149"/>
      <c r="W1077" s="149"/>
      <c r="X1077" s="149" t="s">
        <v>268</v>
      </c>
      <c r="Y1077" s="149"/>
      <c r="Z1077" s="149"/>
      <c r="AA1077" s="149"/>
      <c r="AB1077" s="149" t="s">
        <v>269</v>
      </c>
      <c r="AC1077" s="149" t="s">
        <v>270</v>
      </c>
      <c r="AD1077" s="149" t="s">
        <v>5373</v>
      </c>
      <c r="AE1077" s="149" t="s">
        <v>271</v>
      </c>
      <c r="AF1077" s="149"/>
      <c r="AG1077" s="149" t="s">
        <v>1098</v>
      </c>
      <c r="AH1077" s="149" t="s">
        <v>273</v>
      </c>
      <c r="AI1077" s="158">
        <v>50</v>
      </c>
      <c r="AJ1077" s="149"/>
      <c r="AK1077" s="159" t="s">
        <v>274</v>
      </c>
      <c r="AL1077" s="159" t="s">
        <v>274</v>
      </c>
      <c r="AM1077" s="149" t="s">
        <v>274</v>
      </c>
      <c r="AN1077" s="160">
        <v>4</v>
      </c>
      <c r="AO1077" s="149"/>
      <c r="AP1077" s="149" t="s">
        <v>274</v>
      </c>
      <c r="AQ1077" s="149" t="s">
        <v>275</v>
      </c>
      <c r="AR1077" s="158">
        <v>1</v>
      </c>
      <c r="AS1077" s="149" t="s">
        <v>275</v>
      </c>
      <c r="AT1077" s="149" t="s">
        <v>276</v>
      </c>
      <c r="AU1077" s="161">
        <v>1</v>
      </c>
      <c r="AV1077" s="159">
        <v>2212.39</v>
      </c>
      <c r="AW1077" s="159">
        <v>88.5</v>
      </c>
      <c r="AX1077" s="149" t="s">
        <v>274</v>
      </c>
      <c r="AY1077" s="159">
        <v>22.13</v>
      </c>
      <c r="AZ1077" s="159">
        <v>22.13</v>
      </c>
      <c r="BA1077" s="159">
        <v>88.52</v>
      </c>
      <c r="BB1077" s="159">
        <v>1106.04</v>
      </c>
      <c r="BC1077" s="162" t="s">
        <v>274</v>
      </c>
      <c r="BD1077" s="162">
        <v>0</v>
      </c>
      <c r="BE1077" s="159">
        <v>1106.35</v>
      </c>
      <c r="BF1077" s="159">
        <v>1106.35</v>
      </c>
      <c r="BG1077" s="159">
        <v>2212.39</v>
      </c>
    </row>
    <row r="1078" ht="28.05" customHeight="1" spans="1:59">
      <c r="A1078" s="149"/>
      <c r="B1078" s="149"/>
      <c r="C1078" s="149"/>
      <c r="D1078" s="149" t="s">
        <v>3726</v>
      </c>
      <c r="E1078" s="340" t="s">
        <v>5374</v>
      </c>
      <c r="F1078" s="149" t="s">
        <v>3726</v>
      </c>
      <c r="G1078" s="149" t="s">
        <v>5375</v>
      </c>
      <c r="H1078" s="149" t="s">
        <v>5376</v>
      </c>
      <c r="I1078" s="149" t="s">
        <v>5377</v>
      </c>
      <c r="J1078" s="149" t="s">
        <v>5378</v>
      </c>
      <c r="K1078" s="149"/>
      <c r="L1078" s="149" t="s">
        <v>262</v>
      </c>
      <c r="M1078" s="149"/>
      <c r="N1078" s="149" t="s">
        <v>263</v>
      </c>
      <c r="O1078" s="149" t="s">
        <v>214</v>
      </c>
      <c r="P1078" s="149" t="s">
        <v>53</v>
      </c>
      <c r="Q1078" s="149"/>
      <c r="R1078" s="149" t="s">
        <v>5194</v>
      </c>
      <c r="S1078" s="149" t="s">
        <v>5180</v>
      </c>
      <c r="T1078" s="149" t="s">
        <v>5181</v>
      </c>
      <c r="U1078" s="149" t="s">
        <v>267</v>
      </c>
      <c r="V1078" s="149"/>
      <c r="W1078" s="149"/>
      <c r="X1078" s="149" t="s">
        <v>268</v>
      </c>
      <c r="Y1078" s="149"/>
      <c r="Z1078" s="149"/>
      <c r="AA1078" s="149"/>
      <c r="AB1078" s="149" t="s">
        <v>269</v>
      </c>
      <c r="AC1078" s="149" t="s">
        <v>270</v>
      </c>
      <c r="AD1078" s="149" t="s">
        <v>5181</v>
      </c>
      <c r="AE1078" s="149" t="s">
        <v>271</v>
      </c>
      <c r="AF1078" s="149"/>
      <c r="AG1078" s="149" t="s">
        <v>1098</v>
      </c>
      <c r="AH1078" s="149" t="s">
        <v>273</v>
      </c>
      <c r="AI1078" s="158">
        <v>51</v>
      </c>
      <c r="AJ1078" s="149"/>
      <c r="AK1078" s="159" t="s">
        <v>274</v>
      </c>
      <c r="AL1078" s="159" t="s">
        <v>274</v>
      </c>
      <c r="AM1078" s="149" t="s">
        <v>274</v>
      </c>
      <c r="AN1078" s="160">
        <v>4</v>
      </c>
      <c r="AO1078" s="149"/>
      <c r="AP1078" s="149" t="s">
        <v>274</v>
      </c>
      <c r="AQ1078" s="149" t="s">
        <v>275</v>
      </c>
      <c r="AR1078" s="158">
        <v>1</v>
      </c>
      <c r="AS1078" s="149" t="s">
        <v>275</v>
      </c>
      <c r="AT1078" s="149" t="s">
        <v>276</v>
      </c>
      <c r="AU1078" s="161">
        <v>1</v>
      </c>
      <c r="AV1078" s="159">
        <v>9734.51</v>
      </c>
      <c r="AW1078" s="159">
        <v>389.38</v>
      </c>
      <c r="AX1078" s="149" t="s">
        <v>274</v>
      </c>
      <c r="AY1078" s="159">
        <v>97.34</v>
      </c>
      <c r="AZ1078" s="159">
        <v>97.34</v>
      </c>
      <c r="BA1078" s="159">
        <v>389.36</v>
      </c>
      <c r="BB1078" s="159">
        <v>4964.81</v>
      </c>
      <c r="BC1078" s="162" t="s">
        <v>274</v>
      </c>
      <c r="BD1078" s="162">
        <v>0</v>
      </c>
      <c r="BE1078" s="159">
        <v>4769.7</v>
      </c>
      <c r="BF1078" s="159">
        <v>4769.7</v>
      </c>
      <c r="BG1078" s="159">
        <v>9734.51</v>
      </c>
    </row>
    <row r="1079" ht="28.05" customHeight="1" spans="1:59">
      <c r="A1079" s="149"/>
      <c r="B1079" s="149"/>
      <c r="C1079" s="149"/>
      <c r="D1079" s="149" t="s">
        <v>3726</v>
      </c>
      <c r="E1079" s="340" t="s">
        <v>5379</v>
      </c>
      <c r="F1079" s="149" t="s">
        <v>3726</v>
      </c>
      <c r="G1079" s="149" t="s">
        <v>5380</v>
      </c>
      <c r="H1079" s="149" t="s">
        <v>5381</v>
      </c>
      <c r="I1079" s="149" t="s">
        <v>5382</v>
      </c>
      <c r="J1079" s="149" t="s">
        <v>5383</v>
      </c>
      <c r="K1079" s="149"/>
      <c r="L1079" s="149" t="s">
        <v>262</v>
      </c>
      <c r="M1079" s="149"/>
      <c r="N1079" s="149" t="s">
        <v>263</v>
      </c>
      <c r="O1079" s="149" t="s">
        <v>214</v>
      </c>
      <c r="P1079" s="149" t="s">
        <v>53</v>
      </c>
      <c r="Q1079" s="149"/>
      <c r="R1079" s="149" t="s">
        <v>2521</v>
      </c>
      <c r="S1079" s="149" t="s">
        <v>5384</v>
      </c>
      <c r="T1079" s="149" t="s">
        <v>654</v>
      </c>
      <c r="U1079" s="149" t="s">
        <v>267</v>
      </c>
      <c r="V1079" s="149"/>
      <c r="W1079" s="149"/>
      <c r="X1079" s="149" t="s">
        <v>336</v>
      </c>
      <c r="Y1079" s="149"/>
      <c r="Z1079" s="149"/>
      <c r="AA1079" s="149"/>
      <c r="AB1079" s="149" t="s">
        <v>269</v>
      </c>
      <c r="AC1079" s="149" t="s">
        <v>270</v>
      </c>
      <c r="AD1079" s="149" t="s">
        <v>654</v>
      </c>
      <c r="AE1079" s="149" t="s">
        <v>271</v>
      </c>
      <c r="AF1079" s="149"/>
      <c r="AG1079" s="149" t="s">
        <v>1098</v>
      </c>
      <c r="AH1079" s="149" t="s">
        <v>273</v>
      </c>
      <c r="AI1079" s="158">
        <v>84</v>
      </c>
      <c r="AJ1079" s="149"/>
      <c r="AK1079" s="159" t="s">
        <v>274</v>
      </c>
      <c r="AL1079" s="159" t="s">
        <v>274</v>
      </c>
      <c r="AM1079" s="149" t="s">
        <v>274</v>
      </c>
      <c r="AN1079" s="160">
        <v>4</v>
      </c>
      <c r="AO1079" s="149"/>
      <c r="AP1079" s="149" t="s">
        <v>274</v>
      </c>
      <c r="AQ1079" s="149" t="s">
        <v>275</v>
      </c>
      <c r="AR1079" s="158">
        <v>1</v>
      </c>
      <c r="AS1079" s="149" t="s">
        <v>275</v>
      </c>
      <c r="AT1079" s="149" t="s">
        <v>276</v>
      </c>
      <c r="AU1079" s="161">
        <v>1</v>
      </c>
      <c r="AV1079" s="159">
        <v>8446.6</v>
      </c>
      <c r="AW1079" s="159">
        <v>337.86</v>
      </c>
      <c r="AX1079" s="149" t="s">
        <v>274</v>
      </c>
      <c r="AY1079" s="159">
        <v>89.72</v>
      </c>
      <c r="AZ1079" s="159">
        <v>89.72</v>
      </c>
      <c r="BA1079" s="159">
        <v>358.91</v>
      </c>
      <c r="BB1079" s="159">
        <v>7032.04</v>
      </c>
      <c r="BC1079" s="162" t="s">
        <v>274</v>
      </c>
      <c r="BD1079" s="162">
        <v>0</v>
      </c>
      <c r="BE1079" s="159">
        <v>1414.56</v>
      </c>
      <c r="BF1079" s="159">
        <v>1414.56</v>
      </c>
      <c r="BG1079" s="159">
        <v>8446.6</v>
      </c>
    </row>
    <row r="1080" ht="28.05" customHeight="1" spans="1:59">
      <c r="A1080" s="149"/>
      <c r="B1080" s="149"/>
      <c r="C1080" s="149"/>
      <c r="D1080" s="149" t="s">
        <v>3726</v>
      </c>
      <c r="E1080" s="340" t="s">
        <v>5385</v>
      </c>
      <c r="F1080" s="149" t="s">
        <v>3726</v>
      </c>
      <c r="G1080" s="149" t="s">
        <v>5386</v>
      </c>
      <c r="H1080" s="149" t="s">
        <v>5387</v>
      </c>
      <c r="I1080" s="149" t="s">
        <v>5331</v>
      </c>
      <c r="J1080" s="149" t="s">
        <v>5388</v>
      </c>
      <c r="K1080" s="149"/>
      <c r="L1080" s="149" t="s">
        <v>262</v>
      </c>
      <c r="M1080" s="149"/>
      <c r="N1080" s="149" t="s">
        <v>263</v>
      </c>
      <c r="O1080" s="149" t="s">
        <v>214</v>
      </c>
      <c r="P1080" s="149" t="s">
        <v>53</v>
      </c>
      <c r="Q1080" s="149"/>
      <c r="R1080" s="149" t="s">
        <v>5312</v>
      </c>
      <c r="S1080" s="149" t="s">
        <v>289</v>
      </c>
      <c r="T1080" s="149" t="s">
        <v>5303</v>
      </c>
      <c r="U1080" s="149" t="s">
        <v>267</v>
      </c>
      <c r="V1080" s="149"/>
      <c r="W1080" s="149"/>
      <c r="X1080" s="149" t="s">
        <v>268</v>
      </c>
      <c r="Y1080" s="149"/>
      <c r="Z1080" s="149"/>
      <c r="AA1080" s="149"/>
      <c r="AB1080" s="149" t="s">
        <v>269</v>
      </c>
      <c r="AC1080" s="149" t="s">
        <v>318</v>
      </c>
      <c r="AD1080" s="149" t="s">
        <v>5303</v>
      </c>
      <c r="AE1080" s="149" t="s">
        <v>271</v>
      </c>
      <c r="AF1080" s="149"/>
      <c r="AG1080" s="149" t="s">
        <v>1098</v>
      </c>
      <c r="AH1080" s="149" t="s">
        <v>273</v>
      </c>
      <c r="AI1080" s="158">
        <v>96</v>
      </c>
      <c r="AJ1080" s="149"/>
      <c r="AK1080" s="159" t="s">
        <v>274</v>
      </c>
      <c r="AL1080" s="159" t="s">
        <v>274</v>
      </c>
      <c r="AM1080" s="149" t="s">
        <v>274</v>
      </c>
      <c r="AN1080" s="160">
        <v>4</v>
      </c>
      <c r="AO1080" s="149"/>
      <c r="AP1080" s="149" t="s">
        <v>274</v>
      </c>
      <c r="AQ1080" s="149" t="s">
        <v>275</v>
      </c>
      <c r="AR1080" s="158">
        <v>1</v>
      </c>
      <c r="AS1080" s="149" t="s">
        <v>275</v>
      </c>
      <c r="AT1080" s="149" t="s">
        <v>276</v>
      </c>
      <c r="AU1080" s="161">
        <v>1</v>
      </c>
      <c r="AV1080" s="159">
        <v>66666.67</v>
      </c>
      <c r="AW1080" s="159">
        <v>2666.67</v>
      </c>
      <c r="AX1080" s="149" t="s">
        <v>274</v>
      </c>
      <c r="AY1080" s="162">
        <v>0</v>
      </c>
      <c r="AZ1080" s="162" t="s">
        <v>274</v>
      </c>
      <c r="BA1080" s="162">
        <v>0</v>
      </c>
      <c r="BB1080" s="159">
        <v>64000</v>
      </c>
      <c r="BC1080" s="162" t="s">
        <v>274</v>
      </c>
      <c r="BD1080" s="162">
        <v>0</v>
      </c>
      <c r="BE1080" s="159">
        <v>2666.67</v>
      </c>
      <c r="BF1080" s="159">
        <v>2666.67</v>
      </c>
      <c r="BG1080" s="159">
        <v>66666.67</v>
      </c>
    </row>
    <row r="1081" ht="28.05" customHeight="1" spans="1:59">
      <c r="A1081" s="149"/>
      <c r="B1081" s="149"/>
      <c r="C1081" s="149"/>
      <c r="D1081" s="149" t="s">
        <v>3726</v>
      </c>
      <c r="E1081" s="340" t="s">
        <v>5389</v>
      </c>
      <c r="F1081" s="149" t="s">
        <v>3726</v>
      </c>
      <c r="G1081" s="149" t="s">
        <v>5390</v>
      </c>
      <c r="H1081" s="149" t="s">
        <v>5391</v>
      </c>
      <c r="I1081" s="149" t="s">
        <v>5392</v>
      </c>
      <c r="J1081" s="149" t="s">
        <v>5393</v>
      </c>
      <c r="K1081" s="149"/>
      <c r="L1081" s="149" t="s">
        <v>262</v>
      </c>
      <c r="M1081" s="149"/>
      <c r="N1081" s="149" t="s">
        <v>263</v>
      </c>
      <c r="O1081" s="149" t="s">
        <v>214</v>
      </c>
      <c r="P1081" s="149" t="s">
        <v>53</v>
      </c>
      <c r="Q1081" s="149"/>
      <c r="R1081" s="149" t="s">
        <v>5394</v>
      </c>
      <c r="S1081" s="149" t="s">
        <v>289</v>
      </c>
      <c r="T1081" s="149" t="s">
        <v>5303</v>
      </c>
      <c r="U1081" s="149" t="s">
        <v>267</v>
      </c>
      <c r="V1081" s="149"/>
      <c r="W1081" s="149"/>
      <c r="X1081" s="149" t="s">
        <v>268</v>
      </c>
      <c r="Y1081" s="149"/>
      <c r="Z1081" s="149"/>
      <c r="AA1081" s="149"/>
      <c r="AB1081" s="149" t="s">
        <v>269</v>
      </c>
      <c r="AC1081" s="149" t="s">
        <v>318</v>
      </c>
      <c r="AD1081" s="149" t="s">
        <v>5303</v>
      </c>
      <c r="AE1081" s="149" t="s">
        <v>271</v>
      </c>
      <c r="AF1081" s="149"/>
      <c r="AG1081" s="149" t="s">
        <v>1098</v>
      </c>
      <c r="AH1081" s="149" t="s">
        <v>273</v>
      </c>
      <c r="AI1081" s="158">
        <v>96</v>
      </c>
      <c r="AJ1081" s="149"/>
      <c r="AK1081" s="159" t="s">
        <v>274</v>
      </c>
      <c r="AL1081" s="159" t="s">
        <v>274</v>
      </c>
      <c r="AM1081" s="149" t="s">
        <v>274</v>
      </c>
      <c r="AN1081" s="160">
        <v>4</v>
      </c>
      <c r="AO1081" s="149"/>
      <c r="AP1081" s="149" t="s">
        <v>274</v>
      </c>
      <c r="AQ1081" s="149" t="s">
        <v>275</v>
      </c>
      <c r="AR1081" s="158">
        <v>1</v>
      </c>
      <c r="AS1081" s="149" t="s">
        <v>275</v>
      </c>
      <c r="AT1081" s="149" t="s">
        <v>276</v>
      </c>
      <c r="AU1081" s="161">
        <v>1</v>
      </c>
      <c r="AV1081" s="159">
        <v>1965.83</v>
      </c>
      <c r="AW1081" s="159">
        <v>78.63</v>
      </c>
      <c r="AX1081" s="149" t="s">
        <v>274</v>
      </c>
      <c r="AY1081" s="162">
        <v>0</v>
      </c>
      <c r="AZ1081" s="162" t="s">
        <v>274</v>
      </c>
      <c r="BA1081" s="162">
        <v>0</v>
      </c>
      <c r="BB1081" s="159">
        <v>1887.2</v>
      </c>
      <c r="BC1081" s="162" t="s">
        <v>274</v>
      </c>
      <c r="BD1081" s="162">
        <v>0</v>
      </c>
      <c r="BE1081" s="159">
        <v>78.63</v>
      </c>
      <c r="BF1081" s="159">
        <v>78.63</v>
      </c>
      <c r="BG1081" s="159">
        <v>1965.83</v>
      </c>
    </row>
    <row r="1082" ht="28.05" customHeight="1" spans="1:59">
      <c r="A1082" s="149"/>
      <c r="B1082" s="149"/>
      <c r="C1082" s="149"/>
      <c r="D1082" s="149" t="s">
        <v>3726</v>
      </c>
      <c r="E1082" s="340" t="s">
        <v>5395</v>
      </c>
      <c r="F1082" s="149" t="s">
        <v>3726</v>
      </c>
      <c r="G1082" s="149" t="s">
        <v>5396</v>
      </c>
      <c r="H1082" s="149" t="s">
        <v>4206</v>
      </c>
      <c r="I1082" s="149" t="s">
        <v>5371</v>
      </c>
      <c r="J1082" s="149" t="s">
        <v>5397</v>
      </c>
      <c r="K1082" s="149"/>
      <c r="L1082" s="149" t="s">
        <v>262</v>
      </c>
      <c r="M1082" s="149"/>
      <c r="N1082" s="149" t="s">
        <v>263</v>
      </c>
      <c r="O1082" s="149" t="s">
        <v>214</v>
      </c>
      <c r="P1082" s="149" t="s">
        <v>53</v>
      </c>
      <c r="Q1082" s="149"/>
      <c r="R1082" s="149" t="s">
        <v>4522</v>
      </c>
      <c r="S1082" s="149" t="s">
        <v>4209</v>
      </c>
      <c r="T1082" s="149" t="s">
        <v>5373</v>
      </c>
      <c r="U1082" s="149" t="s">
        <v>267</v>
      </c>
      <c r="V1082" s="149"/>
      <c r="W1082" s="149"/>
      <c r="X1082" s="149" t="s">
        <v>268</v>
      </c>
      <c r="Y1082" s="149"/>
      <c r="Z1082" s="149"/>
      <c r="AA1082" s="149"/>
      <c r="AB1082" s="149" t="s">
        <v>269</v>
      </c>
      <c r="AC1082" s="149" t="s">
        <v>270</v>
      </c>
      <c r="AD1082" s="149" t="s">
        <v>5373</v>
      </c>
      <c r="AE1082" s="149" t="s">
        <v>271</v>
      </c>
      <c r="AF1082" s="149"/>
      <c r="AG1082" s="149" t="s">
        <v>1098</v>
      </c>
      <c r="AH1082" s="149" t="s">
        <v>273</v>
      </c>
      <c r="AI1082" s="158">
        <v>50</v>
      </c>
      <c r="AJ1082" s="149"/>
      <c r="AK1082" s="159" t="s">
        <v>274</v>
      </c>
      <c r="AL1082" s="159" t="s">
        <v>274</v>
      </c>
      <c r="AM1082" s="149" t="s">
        <v>274</v>
      </c>
      <c r="AN1082" s="160">
        <v>4</v>
      </c>
      <c r="AO1082" s="149"/>
      <c r="AP1082" s="149" t="s">
        <v>274</v>
      </c>
      <c r="AQ1082" s="149" t="s">
        <v>275</v>
      </c>
      <c r="AR1082" s="158">
        <v>1</v>
      </c>
      <c r="AS1082" s="149" t="s">
        <v>275</v>
      </c>
      <c r="AT1082" s="149" t="s">
        <v>276</v>
      </c>
      <c r="AU1082" s="161">
        <v>1</v>
      </c>
      <c r="AV1082" s="159">
        <v>2212.39</v>
      </c>
      <c r="AW1082" s="159">
        <v>88.5</v>
      </c>
      <c r="AX1082" s="149" t="s">
        <v>274</v>
      </c>
      <c r="AY1082" s="159">
        <v>22.13</v>
      </c>
      <c r="AZ1082" s="159">
        <v>22.13</v>
      </c>
      <c r="BA1082" s="159">
        <v>88.52</v>
      </c>
      <c r="BB1082" s="159">
        <v>1106.04</v>
      </c>
      <c r="BC1082" s="162" t="s">
        <v>274</v>
      </c>
      <c r="BD1082" s="162">
        <v>0</v>
      </c>
      <c r="BE1082" s="159">
        <v>1106.35</v>
      </c>
      <c r="BF1082" s="159">
        <v>1106.35</v>
      </c>
      <c r="BG1082" s="159">
        <v>2212.39</v>
      </c>
    </row>
    <row r="1083" ht="28.05" customHeight="1" spans="1:59">
      <c r="A1083" s="149"/>
      <c r="B1083" s="149"/>
      <c r="C1083" s="149"/>
      <c r="D1083" s="149" t="s">
        <v>3726</v>
      </c>
      <c r="E1083" s="340" t="s">
        <v>5398</v>
      </c>
      <c r="F1083" s="149" t="s">
        <v>3726</v>
      </c>
      <c r="G1083" s="149" t="s">
        <v>5399</v>
      </c>
      <c r="H1083" s="149" t="s">
        <v>4206</v>
      </c>
      <c r="I1083" s="149" t="s">
        <v>5371</v>
      </c>
      <c r="J1083" s="149" t="s">
        <v>5400</v>
      </c>
      <c r="K1083" s="149"/>
      <c r="L1083" s="149" t="s">
        <v>262</v>
      </c>
      <c r="M1083" s="149"/>
      <c r="N1083" s="149" t="s">
        <v>263</v>
      </c>
      <c r="O1083" s="149" t="s">
        <v>214</v>
      </c>
      <c r="P1083" s="149" t="s">
        <v>53</v>
      </c>
      <c r="Q1083" s="149"/>
      <c r="R1083" s="149" t="s">
        <v>4522</v>
      </c>
      <c r="S1083" s="149" t="s">
        <v>4209</v>
      </c>
      <c r="T1083" s="149" t="s">
        <v>5373</v>
      </c>
      <c r="U1083" s="149" t="s">
        <v>267</v>
      </c>
      <c r="V1083" s="149"/>
      <c r="W1083" s="149"/>
      <c r="X1083" s="149" t="s">
        <v>268</v>
      </c>
      <c r="Y1083" s="149"/>
      <c r="Z1083" s="149"/>
      <c r="AA1083" s="149"/>
      <c r="AB1083" s="149" t="s">
        <v>269</v>
      </c>
      <c r="AC1083" s="149" t="s">
        <v>270</v>
      </c>
      <c r="AD1083" s="149" t="s">
        <v>5373</v>
      </c>
      <c r="AE1083" s="149" t="s">
        <v>271</v>
      </c>
      <c r="AF1083" s="149"/>
      <c r="AG1083" s="149" t="s">
        <v>1098</v>
      </c>
      <c r="AH1083" s="149" t="s">
        <v>273</v>
      </c>
      <c r="AI1083" s="158">
        <v>50</v>
      </c>
      <c r="AJ1083" s="149"/>
      <c r="AK1083" s="159" t="s">
        <v>274</v>
      </c>
      <c r="AL1083" s="159" t="s">
        <v>274</v>
      </c>
      <c r="AM1083" s="149" t="s">
        <v>274</v>
      </c>
      <c r="AN1083" s="160">
        <v>4</v>
      </c>
      <c r="AO1083" s="149"/>
      <c r="AP1083" s="149" t="s">
        <v>274</v>
      </c>
      <c r="AQ1083" s="149" t="s">
        <v>275</v>
      </c>
      <c r="AR1083" s="158">
        <v>1</v>
      </c>
      <c r="AS1083" s="149" t="s">
        <v>275</v>
      </c>
      <c r="AT1083" s="149" t="s">
        <v>276</v>
      </c>
      <c r="AU1083" s="161">
        <v>1</v>
      </c>
      <c r="AV1083" s="159">
        <v>2212.39</v>
      </c>
      <c r="AW1083" s="159">
        <v>88.5</v>
      </c>
      <c r="AX1083" s="149" t="s">
        <v>274</v>
      </c>
      <c r="AY1083" s="159">
        <v>22.13</v>
      </c>
      <c r="AZ1083" s="159">
        <v>22.13</v>
      </c>
      <c r="BA1083" s="159">
        <v>88.52</v>
      </c>
      <c r="BB1083" s="159">
        <v>1106.04</v>
      </c>
      <c r="BC1083" s="162" t="s">
        <v>274</v>
      </c>
      <c r="BD1083" s="162">
        <v>0</v>
      </c>
      <c r="BE1083" s="159">
        <v>1106.35</v>
      </c>
      <c r="BF1083" s="159">
        <v>1106.35</v>
      </c>
      <c r="BG1083" s="159">
        <v>2212.39</v>
      </c>
    </row>
    <row r="1084" ht="28.05" customHeight="1" spans="1:59">
      <c r="A1084" s="149"/>
      <c r="B1084" s="149"/>
      <c r="C1084" s="149"/>
      <c r="D1084" s="149" t="s">
        <v>3726</v>
      </c>
      <c r="E1084" s="340" t="s">
        <v>5401</v>
      </c>
      <c r="F1084" s="149" t="s">
        <v>3726</v>
      </c>
      <c r="G1084" s="149" t="s">
        <v>5402</v>
      </c>
      <c r="H1084" s="149" t="s">
        <v>5403</v>
      </c>
      <c r="I1084" s="149" t="s">
        <v>5404</v>
      </c>
      <c r="J1084" s="149" t="s">
        <v>5405</v>
      </c>
      <c r="K1084" s="149"/>
      <c r="L1084" s="149" t="s">
        <v>262</v>
      </c>
      <c r="M1084" s="149"/>
      <c r="N1084" s="149" t="s">
        <v>263</v>
      </c>
      <c r="O1084" s="149" t="s">
        <v>214</v>
      </c>
      <c r="P1084" s="149" t="s">
        <v>53</v>
      </c>
      <c r="Q1084" s="149"/>
      <c r="R1084" s="149" t="s">
        <v>160</v>
      </c>
      <c r="S1084" s="149" t="s">
        <v>289</v>
      </c>
      <c r="T1084" s="149" t="s">
        <v>5406</v>
      </c>
      <c r="U1084" s="149" t="s">
        <v>267</v>
      </c>
      <c r="V1084" s="149"/>
      <c r="W1084" s="149"/>
      <c r="X1084" s="149" t="s">
        <v>336</v>
      </c>
      <c r="Y1084" s="149"/>
      <c r="Z1084" s="149"/>
      <c r="AA1084" s="149"/>
      <c r="AB1084" s="149" t="s">
        <v>269</v>
      </c>
      <c r="AC1084" s="149" t="s">
        <v>318</v>
      </c>
      <c r="AD1084" s="149" t="s">
        <v>5406</v>
      </c>
      <c r="AE1084" s="149" t="s">
        <v>271</v>
      </c>
      <c r="AF1084" s="149"/>
      <c r="AG1084" s="149" t="s">
        <v>1098</v>
      </c>
      <c r="AH1084" s="149" t="s">
        <v>273</v>
      </c>
      <c r="AI1084" s="158">
        <v>49</v>
      </c>
      <c r="AJ1084" s="149"/>
      <c r="AK1084" s="159" t="s">
        <v>274</v>
      </c>
      <c r="AL1084" s="159" t="s">
        <v>274</v>
      </c>
      <c r="AM1084" s="149" t="s">
        <v>274</v>
      </c>
      <c r="AN1084" s="160">
        <v>0</v>
      </c>
      <c r="AO1084" s="149"/>
      <c r="AP1084" s="149" t="s">
        <v>274</v>
      </c>
      <c r="AQ1084" s="149" t="s">
        <v>275</v>
      </c>
      <c r="AR1084" s="158">
        <v>1</v>
      </c>
      <c r="AS1084" s="149" t="s">
        <v>275</v>
      </c>
      <c r="AT1084" s="149" t="s">
        <v>276</v>
      </c>
      <c r="AU1084" s="161">
        <v>1</v>
      </c>
      <c r="AV1084" s="159">
        <v>14102.56</v>
      </c>
      <c r="AW1084" s="159">
        <v>0</v>
      </c>
      <c r="AX1084" s="149" t="s">
        <v>274</v>
      </c>
      <c r="AY1084" s="162">
        <v>0</v>
      </c>
      <c r="AZ1084" s="162" t="s">
        <v>274</v>
      </c>
      <c r="BA1084" s="162">
        <v>0</v>
      </c>
      <c r="BB1084" s="159">
        <v>7897.68</v>
      </c>
      <c r="BC1084" s="162" t="s">
        <v>274</v>
      </c>
      <c r="BD1084" s="159">
        <v>6204.88</v>
      </c>
      <c r="BE1084" s="159">
        <v>6204.88</v>
      </c>
      <c r="BF1084" s="162">
        <v>0</v>
      </c>
      <c r="BG1084" s="159">
        <v>14102.56</v>
      </c>
    </row>
    <row r="1085" ht="28.05" customHeight="1" spans="1:59">
      <c r="A1085" s="149"/>
      <c r="B1085" s="149"/>
      <c r="C1085" s="149"/>
      <c r="D1085" s="149" t="s">
        <v>3726</v>
      </c>
      <c r="E1085" s="340" t="s">
        <v>5407</v>
      </c>
      <c r="F1085" s="149" t="s">
        <v>3726</v>
      </c>
      <c r="G1085" s="149" t="s">
        <v>5408</v>
      </c>
      <c r="H1085" s="149" t="s">
        <v>4206</v>
      </c>
      <c r="I1085" s="149" t="s">
        <v>5371</v>
      </c>
      <c r="J1085" s="149" t="s">
        <v>5409</v>
      </c>
      <c r="K1085" s="149"/>
      <c r="L1085" s="149" t="s">
        <v>262</v>
      </c>
      <c r="M1085" s="149"/>
      <c r="N1085" s="149" t="s">
        <v>263</v>
      </c>
      <c r="O1085" s="149" t="s">
        <v>214</v>
      </c>
      <c r="P1085" s="149" t="s">
        <v>53</v>
      </c>
      <c r="Q1085" s="149"/>
      <c r="R1085" s="149" t="s">
        <v>4522</v>
      </c>
      <c r="S1085" s="149" t="s">
        <v>4209</v>
      </c>
      <c r="T1085" s="149" t="s">
        <v>5373</v>
      </c>
      <c r="U1085" s="149" t="s">
        <v>267</v>
      </c>
      <c r="V1085" s="149"/>
      <c r="W1085" s="149"/>
      <c r="X1085" s="149" t="s">
        <v>268</v>
      </c>
      <c r="Y1085" s="149"/>
      <c r="Z1085" s="149"/>
      <c r="AA1085" s="149"/>
      <c r="AB1085" s="149" t="s">
        <v>269</v>
      </c>
      <c r="AC1085" s="149" t="s">
        <v>270</v>
      </c>
      <c r="AD1085" s="149" t="s">
        <v>5373</v>
      </c>
      <c r="AE1085" s="149" t="s">
        <v>271</v>
      </c>
      <c r="AF1085" s="149"/>
      <c r="AG1085" s="149" t="s">
        <v>1098</v>
      </c>
      <c r="AH1085" s="149" t="s">
        <v>273</v>
      </c>
      <c r="AI1085" s="158">
        <v>50</v>
      </c>
      <c r="AJ1085" s="149"/>
      <c r="AK1085" s="159" t="s">
        <v>274</v>
      </c>
      <c r="AL1085" s="159" t="s">
        <v>274</v>
      </c>
      <c r="AM1085" s="149" t="s">
        <v>274</v>
      </c>
      <c r="AN1085" s="160">
        <v>4</v>
      </c>
      <c r="AO1085" s="149"/>
      <c r="AP1085" s="149" t="s">
        <v>274</v>
      </c>
      <c r="AQ1085" s="149" t="s">
        <v>275</v>
      </c>
      <c r="AR1085" s="158">
        <v>1</v>
      </c>
      <c r="AS1085" s="149" t="s">
        <v>275</v>
      </c>
      <c r="AT1085" s="149" t="s">
        <v>276</v>
      </c>
      <c r="AU1085" s="161">
        <v>1</v>
      </c>
      <c r="AV1085" s="159">
        <v>2212.39</v>
      </c>
      <c r="AW1085" s="159">
        <v>88.5</v>
      </c>
      <c r="AX1085" s="149" t="s">
        <v>274</v>
      </c>
      <c r="AY1085" s="159">
        <v>22.13</v>
      </c>
      <c r="AZ1085" s="159">
        <v>22.13</v>
      </c>
      <c r="BA1085" s="159">
        <v>88.52</v>
      </c>
      <c r="BB1085" s="159">
        <v>1106.04</v>
      </c>
      <c r="BC1085" s="162" t="s">
        <v>274</v>
      </c>
      <c r="BD1085" s="162">
        <v>0</v>
      </c>
      <c r="BE1085" s="159">
        <v>1106.35</v>
      </c>
      <c r="BF1085" s="159">
        <v>1106.35</v>
      </c>
      <c r="BG1085" s="159">
        <v>2212.39</v>
      </c>
    </row>
    <row r="1086" ht="28.05" customHeight="1" spans="1:59">
      <c r="A1086" s="149"/>
      <c r="B1086" s="149"/>
      <c r="C1086" s="149"/>
      <c r="D1086" s="149" t="s">
        <v>3726</v>
      </c>
      <c r="E1086" s="340" t="s">
        <v>5410</v>
      </c>
      <c r="F1086" s="149" t="s">
        <v>3726</v>
      </c>
      <c r="G1086" s="149" t="s">
        <v>5411</v>
      </c>
      <c r="H1086" s="149" t="s">
        <v>172</v>
      </c>
      <c r="I1086" s="149" t="s">
        <v>5412</v>
      </c>
      <c r="J1086" s="149" t="s">
        <v>5413</v>
      </c>
      <c r="K1086" s="149"/>
      <c r="L1086" s="149" t="s">
        <v>262</v>
      </c>
      <c r="M1086" s="149"/>
      <c r="N1086" s="149" t="s">
        <v>263</v>
      </c>
      <c r="O1086" s="149" t="s">
        <v>214</v>
      </c>
      <c r="P1086" s="149" t="s">
        <v>53</v>
      </c>
      <c r="Q1086" s="149"/>
      <c r="R1086" s="149" t="s">
        <v>3921</v>
      </c>
      <c r="S1086" s="149" t="s">
        <v>174</v>
      </c>
      <c r="T1086" s="149" t="s">
        <v>5373</v>
      </c>
      <c r="U1086" s="149" t="s">
        <v>267</v>
      </c>
      <c r="V1086" s="149"/>
      <c r="W1086" s="149"/>
      <c r="X1086" s="149" t="s">
        <v>336</v>
      </c>
      <c r="Y1086" s="149"/>
      <c r="Z1086" s="149"/>
      <c r="AA1086" s="149"/>
      <c r="AB1086" s="149" t="s">
        <v>269</v>
      </c>
      <c r="AC1086" s="149" t="s">
        <v>270</v>
      </c>
      <c r="AD1086" s="149" t="s">
        <v>5373</v>
      </c>
      <c r="AE1086" s="149" t="s">
        <v>271</v>
      </c>
      <c r="AF1086" s="149"/>
      <c r="AG1086" s="149" t="s">
        <v>1098</v>
      </c>
      <c r="AH1086" s="149" t="s">
        <v>273</v>
      </c>
      <c r="AI1086" s="158">
        <v>50</v>
      </c>
      <c r="AJ1086" s="149"/>
      <c r="AK1086" s="159" t="s">
        <v>274</v>
      </c>
      <c r="AL1086" s="159" t="s">
        <v>274</v>
      </c>
      <c r="AM1086" s="149" t="s">
        <v>274</v>
      </c>
      <c r="AN1086" s="160">
        <v>4</v>
      </c>
      <c r="AO1086" s="149"/>
      <c r="AP1086" s="149" t="s">
        <v>274</v>
      </c>
      <c r="AQ1086" s="149" t="s">
        <v>275</v>
      </c>
      <c r="AR1086" s="158">
        <v>1</v>
      </c>
      <c r="AS1086" s="149" t="s">
        <v>275</v>
      </c>
      <c r="AT1086" s="149" t="s">
        <v>276</v>
      </c>
      <c r="AU1086" s="161">
        <v>1</v>
      </c>
      <c r="AV1086" s="159">
        <v>13982.3</v>
      </c>
      <c r="AW1086" s="159">
        <v>559.29</v>
      </c>
      <c r="AX1086" s="149" t="s">
        <v>274</v>
      </c>
      <c r="AY1086" s="159">
        <v>139.83</v>
      </c>
      <c r="AZ1086" s="159">
        <v>139.83</v>
      </c>
      <c r="BA1086" s="159">
        <v>559.32</v>
      </c>
      <c r="BB1086" s="159">
        <v>6991.04</v>
      </c>
      <c r="BC1086" s="162" t="s">
        <v>274</v>
      </c>
      <c r="BD1086" s="162">
        <v>0</v>
      </c>
      <c r="BE1086" s="159">
        <v>6991.26</v>
      </c>
      <c r="BF1086" s="159">
        <v>6991.26</v>
      </c>
      <c r="BG1086" s="159">
        <v>13982.3</v>
      </c>
    </row>
    <row r="1087" ht="28.05" customHeight="1" spans="1:59">
      <c r="A1087" s="149"/>
      <c r="B1087" s="149"/>
      <c r="C1087" s="149"/>
      <c r="D1087" s="149" t="s">
        <v>3726</v>
      </c>
      <c r="E1087" s="340" t="s">
        <v>5414</v>
      </c>
      <c r="F1087" s="149" t="s">
        <v>3726</v>
      </c>
      <c r="G1087" s="149" t="s">
        <v>5415</v>
      </c>
      <c r="H1087" s="149" t="s">
        <v>5391</v>
      </c>
      <c r="I1087" s="149" t="s">
        <v>5392</v>
      </c>
      <c r="J1087" s="149" t="s">
        <v>5416</v>
      </c>
      <c r="K1087" s="149"/>
      <c r="L1087" s="149" t="s">
        <v>262</v>
      </c>
      <c r="M1087" s="149"/>
      <c r="N1087" s="149" t="s">
        <v>263</v>
      </c>
      <c r="O1087" s="149" t="s">
        <v>214</v>
      </c>
      <c r="P1087" s="149" t="s">
        <v>53</v>
      </c>
      <c r="Q1087" s="149"/>
      <c r="R1087" s="149" t="s">
        <v>5394</v>
      </c>
      <c r="S1087" s="149" t="s">
        <v>289</v>
      </c>
      <c r="T1087" s="149" t="s">
        <v>5303</v>
      </c>
      <c r="U1087" s="149" t="s">
        <v>267</v>
      </c>
      <c r="V1087" s="149"/>
      <c r="W1087" s="149"/>
      <c r="X1087" s="149" t="s">
        <v>268</v>
      </c>
      <c r="Y1087" s="149"/>
      <c r="Z1087" s="149"/>
      <c r="AA1087" s="149"/>
      <c r="AB1087" s="149" t="s">
        <v>269</v>
      </c>
      <c r="AC1087" s="149" t="s">
        <v>318</v>
      </c>
      <c r="AD1087" s="149" t="s">
        <v>5303</v>
      </c>
      <c r="AE1087" s="149" t="s">
        <v>271</v>
      </c>
      <c r="AF1087" s="149"/>
      <c r="AG1087" s="149" t="s">
        <v>1098</v>
      </c>
      <c r="AH1087" s="149" t="s">
        <v>273</v>
      </c>
      <c r="AI1087" s="158">
        <v>96</v>
      </c>
      <c r="AJ1087" s="149"/>
      <c r="AK1087" s="159" t="s">
        <v>274</v>
      </c>
      <c r="AL1087" s="159" t="s">
        <v>274</v>
      </c>
      <c r="AM1087" s="149" t="s">
        <v>274</v>
      </c>
      <c r="AN1087" s="160">
        <v>4</v>
      </c>
      <c r="AO1087" s="149"/>
      <c r="AP1087" s="149" t="s">
        <v>274</v>
      </c>
      <c r="AQ1087" s="149" t="s">
        <v>275</v>
      </c>
      <c r="AR1087" s="158">
        <v>1</v>
      </c>
      <c r="AS1087" s="149" t="s">
        <v>275</v>
      </c>
      <c r="AT1087" s="149" t="s">
        <v>276</v>
      </c>
      <c r="AU1087" s="161">
        <v>1</v>
      </c>
      <c r="AV1087" s="159">
        <v>1965.81</v>
      </c>
      <c r="AW1087" s="159">
        <v>78.63</v>
      </c>
      <c r="AX1087" s="149" t="s">
        <v>274</v>
      </c>
      <c r="AY1087" s="162">
        <v>0</v>
      </c>
      <c r="AZ1087" s="162" t="s">
        <v>274</v>
      </c>
      <c r="BA1087" s="162">
        <v>0</v>
      </c>
      <c r="BB1087" s="159">
        <v>1887.18</v>
      </c>
      <c r="BC1087" s="162" t="s">
        <v>274</v>
      </c>
      <c r="BD1087" s="162">
        <v>0</v>
      </c>
      <c r="BE1087" s="159">
        <v>78.63</v>
      </c>
      <c r="BF1087" s="159">
        <v>78.63</v>
      </c>
      <c r="BG1087" s="159">
        <v>1965.81</v>
      </c>
    </row>
    <row r="1088" ht="28.05" customHeight="1" spans="1:59">
      <c r="A1088" s="149"/>
      <c r="B1088" s="149"/>
      <c r="C1088" s="149"/>
      <c r="D1088" s="149" t="s">
        <v>3726</v>
      </c>
      <c r="E1088" s="340" t="s">
        <v>5417</v>
      </c>
      <c r="F1088" s="149" t="s">
        <v>3726</v>
      </c>
      <c r="G1088" s="149" t="s">
        <v>5418</v>
      </c>
      <c r="H1088" s="149" t="s">
        <v>5391</v>
      </c>
      <c r="I1088" s="149" t="s">
        <v>5392</v>
      </c>
      <c r="J1088" s="149" t="s">
        <v>5419</v>
      </c>
      <c r="K1088" s="149"/>
      <c r="L1088" s="149" t="s">
        <v>262</v>
      </c>
      <c r="M1088" s="149"/>
      <c r="N1088" s="149" t="s">
        <v>263</v>
      </c>
      <c r="O1088" s="149" t="s">
        <v>214</v>
      </c>
      <c r="P1088" s="149" t="s">
        <v>53</v>
      </c>
      <c r="Q1088" s="149"/>
      <c r="R1088" s="149" t="s">
        <v>5394</v>
      </c>
      <c r="S1088" s="149" t="s">
        <v>289</v>
      </c>
      <c r="T1088" s="149" t="s">
        <v>5303</v>
      </c>
      <c r="U1088" s="149" t="s">
        <v>267</v>
      </c>
      <c r="V1088" s="149"/>
      <c r="W1088" s="149"/>
      <c r="X1088" s="149" t="s">
        <v>268</v>
      </c>
      <c r="Y1088" s="149"/>
      <c r="Z1088" s="149"/>
      <c r="AA1088" s="149"/>
      <c r="AB1088" s="149" t="s">
        <v>269</v>
      </c>
      <c r="AC1088" s="149" t="s">
        <v>318</v>
      </c>
      <c r="AD1088" s="149" t="s">
        <v>5303</v>
      </c>
      <c r="AE1088" s="149" t="s">
        <v>271</v>
      </c>
      <c r="AF1088" s="149"/>
      <c r="AG1088" s="149" t="s">
        <v>1098</v>
      </c>
      <c r="AH1088" s="149" t="s">
        <v>273</v>
      </c>
      <c r="AI1088" s="158">
        <v>96</v>
      </c>
      <c r="AJ1088" s="149"/>
      <c r="AK1088" s="159" t="s">
        <v>274</v>
      </c>
      <c r="AL1088" s="159" t="s">
        <v>274</v>
      </c>
      <c r="AM1088" s="149" t="s">
        <v>274</v>
      </c>
      <c r="AN1088" s="160">
        <v>4</v>
      </c>
      <c r="AO1088" s="149"/>
      <c r="AP1088" s="149" t="s">
        <v>274</v>
      </c>
      <c r="AQ1088" s="149" t="s">
        <v>275</v>
      </c>
      <c r="AR1088" s="158">
        <v>1</v>
      </c>
      <c r="AS1088" s="149" t="s">
        <v>275</v>
      </c>
      <c r="AT1088" s="149" t="s">
        <v>276</v>
      </c>
      <c r="AU1088" s="161">
        <v>1</v>
      </c>
      <c r="AV1088" s="159">
        <v>1965.81</v>
      </c>
      <c r="AW1088" s="159">
        <v>78.63</v>
      </c>
      <c r="AX1088" s="149" t="s">
        <v>274</v>
      </c>
      <c r="AY1088" s="162">
        <v>0</v>
      </c>
      <c r="AZ1088" s="162" t="s">
        <v>274</v>
      </c>
      <c r="BA1088" s="162">
        <v>0</v>
      </c>
      <c r="BB1088" s="159">
        <v>1887.18</v>
      </c>
      <c r="BC1088" s="162" t="s">
        <v>274</v>
      </c>
      <c r="BD1088" s="162">
        <v>0</v>
      </c>
      <c r="BE1088" s="159">
        <v>78.63</v>
      </c>
      <c r="BF1088" s="159">
        <v>78.63</v>
      </c>
      <c r="BG1088" s="159">
        <v>1965.81</v>
      </c>
    </row>
    <row r="1089" ht="28.05" customHeight="1" spans="1:59">
      <c r="A1089" s="149"/>
      <c r="B1089" s="149"/>
      <c r="C1089" s="149"/>
      <c r="D1089" s="149" t="s">
        <v>3726</v>
      </c>
      <c r="E1089" s="340" t="s">
        <v>5420</v>
      </c>
      <c r="F1089" s="149" t="s">
        <v>3726</v>
      </c>
      <c r="G1089" s="149" t="s">
        <v>5421</v>
      </c>
      <c r="H1089" s="149" t="s">
        <v>5391</v>
      </c>
      <c r="I1089" s="149" t="s">
        <v>5392</v>
      </c>
      <c r="J1089" s="149" t="s">
        <v>5422</v>
      </c>
      <c r="K1089" s="149"/>
      <c r="L1089" s="149" t="s">
        <v>262</v>
      </c>
      <c r="M1089" s="149"/>
      <c r="N1089" s="149" t="s">
        <v>263</v>
      </c>
      <c r="O1089" s="149" t="s">
        <v>214</v>
      </c>
      <c r="P1089" s="149" t="s">
        <v>53</v>
      </c>
      <c r="Q1089" s="149"/>
      <c r="R1089" s="149" t="s">
        <v>5394</v>
      </c>
      <c r="S1089" s="149" t="s">
        <v>289</v>
      </c>
      <c r="T1089" s="149" t="s">
        <v>5303</v>
      </c>
      <c r="U1089" s="149" t="s">
        <v>267</v>
      </c>
      <c r="V1089" s="149"/>
      <c r="W1089" s="149"/>
      <c r="X1089" s="149" t="s">
        <v>268</v>
      </c>
      <c r="Y1089" s="149"/>
      <c r="Z1089" s="149"/>
      <c r="AA1089" s="149"/>
      <c r="AB1089" s="149" t="s">
        <v>269</v>
      </c>
      <c r="AC1089" s="149" t="s">
        <v>318</v>
      </c>
      <c r="AD1089" s="149" t="s">
        <v>5303</v>
      </c>
      <c r="AE1089" s="149" t="s">
        <v>271</v>
      </c>
      <c r="AF1089" s="149"/>
      <c r="AG1089" s="149" t="s">
        <v>1098</v>
      </c>
      <c r="AH1089" s="149" t="s">
        <v>273</v>
      </c>
      <c r="AI1089" s="158">
        <v>96</v>
      </c>
      <c r="AJ1089" s="149"/>
      <c r="AK1089" s="159" t="s">
        <v>274</v>
      </c>
      <c r="AL1089" s="159" t="s">
        <v>274</v>
      </c>
      <c r="AM1089" s="149" t="s">
        <v>274</v>
      </c>
      <c r="AN1089" s="160">
        <v>4</v>
      </c>
      <c r="AO1089" s="149"/>
      <c r="AP1089" s="149" t="s">
        <v>274</v>
      </c>
      <c r="AQ1089" s="149" t="s">
        <v>275</v>
      </c>
      <c r="AR1089" s="158">
        <v>1</v>
      </c>
      <c r="AS1089" s="149" t="s">
        <v>275</v>
      </c>
      <c r="AT1089" s="149" t="s">
        <v>276</v>
      </c>
      <c r="AU1089" s="161">
        <v>1</v>
      </c>
      <c r="AV1089" s="159">
        <v>1965.81</v>
      </c>
      <c r="AW1089" s="159">
        <v>78.63</v>
      </c>
      <c r="AX1089" s="149" t="s">
        <v>274</v>
      </c>
      <c r="AY1089" s="162">
        <v>0</v>
      </c>
      <c r="AZ1089" s="162" t="s">
        <v>274</v>
      </c>
      <c r="BA1089" s="162">
        <v>0</v>
      </c>
      <c r="BB1089" s="159">
        <v>1887.18</v>
      </c>
      <c r="BC1089" s="162" t="s">
        <v>274</v>
      </c>
      <c r="BD1089" s="162">
        <v>0</v>
      </c>
      <c r="BE1089" s="159">
        <v>78.63</v>
      </c>
      <c r="BF1089" s="159">
        <v>78.63</v>
      </c>
      <c r="BG1089" s="159">
        <v>1965.81</v>
      </c>
    </row>
    <row r="1090" ht="28.05" customHeight="1" spans="1:59">
      <c r="A1090" s="149"/>
      <c r="B1090" s="149"/>
      <c r="C1090" s="149"/>
      <c r="D1090" s="149" t="s">
        <v>3726</v>
      </c>
      <c r="E1090" s="340" t="s">
        <v>5423</v>
      </c>
      <c r="F1090" s="149" t="s">
        <v>3726</v>
      </c>
      <c r="G1090" s="149" t="s">
        <v>5424</v>
      </c>
      <c r="H1090" s="149" t="s">
        <v>5391</v>
      </c>
      <c r="I1090" s="149" t="s">
        <v>5392</v>
      </c>
      <c r="J1090" s="149" t="s">
        <v>5425</v>
      </c>
      <c r="K1090" s="149"/>
      <c r="L1090" s="149" t="s">
        <v>262</v>
      </c>
      <c r="M1090" s="149"/>
      <c r="N1090" s="149" t="s">
        <v>263</v>
      </c>
      <c r="O1090" s="149" t="s">
        <v>214</v>
      </c>
      <c r="P1090" s="149" t="s">
        <v>53</v>
      </c>
      <c r="Q1090" s="149"/>
      <c r="R1090" s="149" t="s">
        <v>5394</v>
      </c>
      <c r="S1090" s="149" t="s">
        <v>289</v>
      </c>
      <c r="T1090" s="149" t="s">
        <v>5303</v>
      </c>
      <c r="U1090" s="149" t="s">
        <v>267</v>
      </c>
      <c r="V1090" s="149"/>
      <c r="W1090" s="149"/>
      <c r="X1090" s="149" t="s">
        <v>268</v>
      </c>
      <c r="Y1090" s="149"/>
      <c r="Z1090" s="149"/>
      <c r="AA1090" s="149"/>
      <c r="AB1090" s="149" t="s">
        <v>269</v>
      </c>
      <c r="AC1090" s="149" t="s">
        <v>318</v>
      </c>
      <c r="AD1090" s="149" t="s">
        <v>5303</v>
      </c>
      <c r="AE1090" s="149" t="s">
        <v>271</v>
      </c>
      <c r="AF1090" s="149"/>
      <c r="AG1090" s="149" t="s">
        <v>1098</v>
      </c>
      <c r="AH1090" s="149" t="s">
        <v>273</v>
      </c>
      <c r="AI1090" s="158">
        <v>96</v>
      </c>
      <c r="AJ1090" s="149"/>
      <c r="AK1090" s="159" t="s">
        <v>274</v>
      </c>
      <c r="AL1090" s="159" t="s">
        <v>274</v>
      </c>
      <c r="AM1090" s="149" t="s">
        <v>274</v>
      </c>
      <c r="AN1090" s="160">
        <v>4</v>
      </c>
      <c r="AO1090" s="149"/>
      <c r="AP1090" s="149" t="s">
        <v>274</v>
      </c>
      <c r="AQ1090" s="149" t="s">
        <v>275</v>
      </c>
      <c r="AR1090" s="158">
        <v>1</v>
      </c>
      <c r="AS1090" s="149" t="s">
        <v>275</v>
      </c>
      <c r="AT1090" s="149" t="s">
        <v>276</v>
      </c>
      <c r="AU1090" s="161">
        <v>1</v>
      </c>
      <c r="AV1090" s="159">
        <v>1965.81</v>
      </c>
      <c r="AW1090" s="159">
        <v>78.63</v>
      </c>
      <c r="AX1090" s="149" t="s">
        <v>274</v>
      </c>
      <c r="AY1090" s="162">
        <v>0</v>
      </c>
      <c r="AZ1090" s="162" t="s">
        <v>274</v>
      </c>
      <c r="BA1090" s="162">
        <v>0</v>
      </c>
      <c r="BB1090" s="159">
        <v>1887.18</v>
      </c>
      <c r="BC1090" s="162" t="s">
        <v>274</v>
      </c>
      <c r="BD1090" s="162">
        <v>0</v>
      </c>
      <c r="BE1090" s="159">
        <v>78.63</v>
      </c>
      <c r="BF1090" s="159">
        <v>78.63</v>
      </c>
      <c r="BG1090" s="159">
        <v>1965.81</v>
      </c>
    </row>
    <row r="1091" ht="28.05" customHeight="1" spans="1:59">
      <c r="A1091" s="149"/>
      <c r="B1091" s="149"/>
      <c r="C1091" s="149"/>
      <c r="D1091" s="149" t="s">
        <v>3726</v>
      </c>
      <c r="E1091" s="340" t="s">
        <v>5426</v>
      </c>
      <c r="F1091" s="149" t="s">
        <v>3726</v>
      </c>
      <c r="G1091" s="149" t="s">
        <v>5427</v>
      </c>
      <c r="H1091" s="149" t="s">
        <v>5391</v>
      </c>
      <c r="I1091" s="149" t="s">
        <v>5392</v>
      </c>
      <c r="J1091" s="149" t="s">
        <v>5428</v>
      </c>
      <c r="K1091" s="149"/>
      <c r="L1091" s="149" t="s">
        <v>262</v>
      </c>
      <c r="M1091" s="149"/>
      <c r="N1091" s="149" t="s">
        <v>263</v>
      </c>
      <c r="O1091" s="149" t="s">
        <v>214</v>
      </c>
      <c r="P1091" s="149" t="s">
        <v>53</v>
      </c>
      <c r="Q1091" s="149"/>
      <c r="R1091" s="149" t="s">
        <v>5394</v>
      </c>
      <c r="S1091" s="149" t="s">
        <v>289</v>
      </c>
      <c r="T1091" s="149" t="s">
        <v>5303</v>
      </c>
      <c r="U1091" s="149" t="s">
        <v>267</v>
      </c>
      <c r="V1091" s="149"/>
      <c r="W1091" s="149"/>
      <c r="X1091" s="149" t="s">
        <v>268</v>
      </c>
      <c r="Y1091" s="149"/>
      <c r="Z1091" s="149"/>
      <c r="AA1091" s="149"/>
      <c r="AB1091" s="149" t="s">
        <v>269</v>
      </c>
      <c r="AC1091" s="149" t="s">
        <v>318</v>
      </c>
      <c r="AD1091" s="149" t="s">
        <v>5303</v>
      </c>
      <c r="AE1091" s="149" t="s">
        <v>271</v>
      </c>
      <c r="AF1091" s="149"/>
      <c r="AG1091" s="149" t="s">
        <v>1098</v>
      </c>
      <c r="AH1091" s="149" t="s">
        <v>273</v>
      </c>
      <c r="AI1091" s="158">
        <v>96</v>
      </c>
      <c r="AJ1091" s="149"/>
      <c r="AK1091" s="159" t="s">
        <v>274</v>
      </c>
      <c r="AL1091" s="159" t="s">
        <v>274</v>
      </c>
      <c r="AM1091" s="149" t="s">
        <v>274</v>
      </c>
      <c r="AN1091" s="160">
        <v>4</v>
      </c>
      <c r="AO1091" s="149"/>
      <c r="AP1091" s="149" t="s">
        <v>274</v>
      </c>
      <c r="AQ1091" s="149" t="s">
        <v>275</v>
      </c>
      <c r="AR1091" s="158">
        <v>1</v>
      </c>
      <c r="AS1091" s="149" t="s">
        <v>275</v>
      </c>
      <c r="AT1091" s="149" t="s">
        <v>276</v>
      </c>
      <c r="AU1091" s="161">
        <v>1</v>
      </c>
      <c r="AV1091" s="159">
        <v>1965.81</v>
      </c>
      <c r="AW1091" s="159">
        <v>78.63</v>
      </c>
      <c r="AX1091" s="149" t="s">
        <v>274</v>
      </c>
      <c r="AY1091" s="162">
        <v>0</v>
      </c>
      <c r="AZ1091" s="162" t="s">
        <v>274</v>
      </c>
      <c r="BA1091" s="162">
        <v>0</v>
      </c>
      <c r="BB1091" s="159">
        <v>1887.18</v>
      </c>
      <c r="BC1091" s="162" t="s">
        <v>274</v>
      </c>
      <c r="BD1091" s="162">
        <v>0</v>
      </c>
      <c r="BE1091" s="159">
        <v>78.63</v>
      </c>
      <c r="BF1091" s="159">
        <v>78.63</v>
      </c>
      <c r="BG1091" s="159">
        <v>1965.81</v>
      </c>
    </row>
    <row r="1092" ht="28.05" customHeight="1" spans="1:59">
      <c r="A1092" s="149"/>
      <c r="B1092" s="149"/>
      <c r="C1092" s="149"/>
      <c r="D1092" s="149" t="s">
        <v>3726</v>
      </c>
      <c r="E1092" s="340" t="s">
        <v>5429</v>
      </c>
      <c r="F1092" s="149" t="s">
        <v>3726</v>
      </c>
      <c r="G1092" s="149" t="s">
        <v>5430</v>
      </c>
      <c r="H1092" s="149" t="s">
        <v>5431</v>
      </c>
      <c r="I1092" s="149" t="s">
        <v>5432</v>
      </c>
      <c r="J1092" s="149" t="s">
        <v>5433</v>
      </c>
      <c r="K1092" s="149"/>
      <c r="L1092" s="149" t="s">
        <v>262</v>
      </c>
      <c r="M1092" s="149"/>
      <c r="N1092" s="149" t="s">
        <v>263</v>
      </c>
      <c r="O1092" s="149" t="s">
        <v>214</v>
      </c>
      <c r="P1092" s="149" t="s">
        <v>53</v>
      </c>
      <c r="Q1092" s="149"/>
      <c r="R1092" s="149" t="s">
        <v>5434</v>
      </c>
      <c r="S1092" s="149" t="s">
        <v>5435</v>
      </c>
      <c r="T1092" s="149" t="s">
        <v>5436</v>
      </c>
      <c r="U1092" s="149" t="s">
        <v>267</v>
      </c>
      <c r="V1092" s="149"/>
      <c r="W1092" s="149"/>
      <c r="X1092" s="149" t="s">
        <v>268</v>
      </c>
      <c r="Y1092" s="149"/>
      <c r="Z1092" s="149"/>
      <c r="AA1092" s="149"/>
      <c r="AB1092" s="149" t="s">
        <v>269</v>
      </c>
      <c r="AC1092" s="149" t="s">
        <v>270</v>
      </c>
      <c r="AD1092" s="149" t="s">
        <v>5436</v>
      </c>
      <c r="AE1092" s="149" t="s">
        <v>271</v>
      </c>
      <c r="AF1092" s="149"/>
      <c r="AG1092" s="149" t="s">
        <v>1098</v>
      </c>
      <c r="AH1092" s="149" t="s">
        <v>273</v>
      </c>
      <c r="AI1092" s="158">
        <v>84</v>
      </c>
      <c r="AJ1092" s="149"/>
      <c r="AK1092" s="159" t="s">
        <v>274</v>
      </c>
      <c r="AL1092" s="159" t="s">
        <v>274</v>
      </c>
      <c r="AM1092" s="149" t="s">
        <v>274</v>
      </c>
      <c r="AN1092" s="160">
        <v>4</v>
      </c>
      <c r="AO1092" s="149"/>
      <c r="AP1092" s="149" t="s">
        <v>274</v>
      </c>
      <c r="AQ1092" s="149" t="s">
        <v>275</v>
      </c>
      <c r="AR1092" s="158">
        <v>1</v>
      </c>
      <c r="AS1092" s="149" t="s">
        <v>275</v>
      </c>
      <c r="AT1092" s="149" t="s">
        <v>276</v>
      </c>
      <c r="AU1092" s="161">
        <v>1</v>
      </c>
      <c r="AV1092" s="159">
        <v>232758.62</v>
      </c>
      <c r="AW1092" s="159">
        <v>9310.34</v>
      </c>
      <c r="AX1092" s="149" t="s">
        <v>274</v>
      </c>
      <c r="AY1092" s="159">
        <v>2473.04</v>
      </c>
      <c r="AZ1092" s="159">
        <v>2473.04</v>
      </c>
      <c r="BA1092" s="159">
        <v>9892.16</v>
      </c>
      <c r="BB1092" s="159">
        <v>193771.77</v>
      </c>
      <c r="BC1092" s="162" t="s">
        <v>274</v>
      </c>
      <c r="BD1092" s="162">
        <v>0</v>
      </c>
      <c r="BE1092" s="159">
        <v>38986.85</v>
      </c>
      <c r="BF1092" s="159">
        <v>38986.85</v>
      </c>
      <c r="BG1092" s="159">
        <v>232758.62</v>
      </c>
    </row>
    <row r="1093" ht="28.05" customHeight="1" spans="1:59">
      <c r="A1093" s="149"/>
      <c r="B1093" s="149"/>
      <c r="C1093" s="149"/>
      <c r="D1093" s="149" t="s">
        <v>3726</v>
      </c>
      <c r="E1093" s="340" t="s">
        <v>5437</v>
      </c>
      <c r="F1093" s="149" t="s">
        <v>3726</v>
      </c>
      <c r="G1093" s="149" t="s">
        <v>5438</v>
      </c>
      <c r="H1093" s="149" t="s">
        <v>172</v>
      </c>
      <c r="I1093" s="149" t="s">
        <v>5439</v>
      </c>
      <c r="J1093" s="149" t="s">
        <v>5440</v>
      </c>
      <c r="K1093" s="149"/>
      <c r="L1093" s="149" t="s">
        <v>262</v>
      </c>
      <c r="M1093" s="149"/>
      <c r="N1093" s="149" t="s">
        <v>263</v>
      </c>
      <c r="O1093" s="149" t="s">
        <v>214</v>
      </c>
      <c r="P1093" s="149" t="s">
        <v>53</v>
      </c>
      <c r="Q1093" s="149"/>
      <c r="R1093" s="149" t="s">
        <v>3952</v>
      </c>
      <c r="S1093" s="149" t="s">
        <v>174</v>
      </c>
      <c r="T1093" s="149" t="s">
        <v>5373</v>
      </c>
      <c r="U1093" s="149" t="s">
        <v>267</v>
      </c>
      <c r="V1093" s="149"/>
      <c r="W1093" s="149"/>
      <c r="X1093" s="149" t="s">
        <v>336</v>
      </c>
      <c r="Y1093" s="149"/>
      <c r="Z1093" s="149"/>
      <c r="AA1093" s="149"/>
      <c r="AB1093" s="149" t="s">
        <v>269</v>
      </c>
      <c r="AC1093" s="149" t="s">
        <v>270</v>
      </c>
      <c r="AD1093" s="149" t="s">
        <v>5373</v>
      </c>
      <c r="AE1093" s="149" t="s">
        <v>271</v>
      </c>
      <c r="AF1093" s="149"/>
      <c r="AG1093" s="149" t="s">
        <v>1098</v>
      </c>
      <c r="AH1093" s="149" t="s">
        <v>273</v>
      </c>
      <c r="AI1093" s="158">
        <v>50</v>
      </c>
      <c r="AJ1093" s="149"/>
      <c r="AK1093" s="159" t="s">
        <v>274</v>
      </c>
      <c r="AL1093" s="159" t="s">
        <v>274</v>
      </c>
      <c r="AM1093" s="149" t="s">
        <v>274</v>
      </c>
      <c r="AN1093" s="160">
        <v>4</v>
      </c>
      <c r="AO1093" s="149"/>
      <c r="AP1093" s="149" t="s">
        <v>274</v>
      </c>
      <c r="AQ1093" s="149" t="s">
        <v>275</v>
      </c>
      <c r="AR1093" s="158">
        <v>1</v>
      </c>
      <c r="AS1093" s="149" t="s">
        <v>275</v>
      </c>
      <c r="AT1093" s="149" t="s">
        <v>276</v>
      </c>
      <c r="AU1093" s="161">
        <v>1</v>
      </c>
      <c r="AV1093" s="159">
        <v>6194.69</v>
      </c>
      <c r="AW1093" s="159">
        <v>247.79</v>
      </c>
      <c r="AX1093" s="149" t="s">
        <v>274</v>
      </c>
      <c r="AY1093" s="159">
        <v>61.94</v>
      </c>
      <c r="AZ1093" s="159">
        <v>61.94</v>
      </c>
      <c r="BA1093" s="159">
        <v>247.76</v>
      </c>
      <c r="BB1093" s="159">
        <v>3097.46</v>
      </c>
      <c r="BC1093" s="162" t="s">
        <v>274</v>
      </c>
      <c r="BD1093" s="162">
        <v>0</v>
      </c>
      <c r="BE1093" s="159">
        <v>3097.23</v>
      </c>
      <c r="BF1093" s="159">
        <v>3097.23</v>
      </c>
      <c r="BG1093" s="159">
        <v>6194.69</v>
      </c>
    </row>
    <row r="1094" ht="28.05" customHeight="1" spans="1:59">
      <c r="A1094" s="149"/>
      <c r="B1094" s="149"/>
      <c r="C1094" s="149"/>
      <c r="D1094" s="149" t="s">
        <v>3726</v>
      </c>
      <c r="E1094" s="340" t="s">
        <v>5441</v>
      </c>
      <c r="F1094" s="149" t="s">
        <v>3726</v>
      </c>
      <c r="G1094" s="149" t="s">
        <v>5442</v>
      </c>
      <c r="H1094" s="149" t="s">
        <v>172</v>
      </c>
      <c r="I1094" s="149" t="s">
        <v>5443</v>
      </c>
      <c r="J1094" s="149" t="s">
        <v>5444</v>
      </c>
      <c r="K1094" s="149"/>
      <c r="L1094" s="149" t="s">
        <v>262</v>
      </c>
      <c r="M1094" s="149"/>
      <c r="N1094" s="149" t="s">
        <v>263</v>
      </c>
      <c r="O1094" s="149" t="s">
        <v>214</v>
      </c>
      <c r="P1094" s="149" t="s">
        <v>53</v>
      </c>
      <c r="Q1094" s="149"/>
      <c r="R1094" s="149" t="s">
        <v>3903</v>
      </c>
      <c r="S1094" s="149" t="s">
        <v>174</v>
      </c>
      <c r="T1094" s="149" t="s">
        <v>5373</v>
      </c>
      <c r="U1094" s="149" t="s">
        <v>267</v>
      </c>
      <c r="V1094" s="149"/>
      <c r="W1094" s="149"/>
      <c r="X1094" s="149" t="s">
        <v>336</v>
      </c>
      <c r="Y1094" s="149"/>
      <c r="Z1094" s="149"/>
      <c r="AA1094" s="149"/>
      <c r="AB1094" s="149" t="s">
        <v>269</v>
      </c>
      <c r="AC1094" s="149" t="s">
        <v>270</v>
      </c>
      <c r="AD1094" s="149" t="s">
        <v>5373</v>
      </c>
      <c r="AE1094" s="149" t="s">
        <v>271</v>
      </c>
      <c r="AF1094" s="149"/>
      <c r="AG1094" s="149" t="s">
        <v>1098</v>
      </c>
      <c r="AH1094" s="149" t="s">
        <v>273</v>
      </c>
      <c r="AI1094" s="158">
        <v>50</v>
      </c>
      <c r="AJ1094" s="149"/>
      <c r="AK1094" s="159" t="s">
        <v>274</v>
      </c>
      <c r="AL1094" s="159" t="s">
        <v>274</v>
      </c>
      <c r="AM1094" s="149" t="s">
        <v>274</v>
      </c>
      <c r="AN1094" s="160">
        <v>4</v>
      </c>
      <c r="AO1094" s="149"/>
      <c r="AP1094" s="149" t="s">
        <v>274</v>
      </c>
      <c r="AQ1094" s="149" t="s">
        <v>275</v>
      </c>
      <c r="AR1094" s="158">
        <v>1</v>
      </c>
      <c r="AS1094" s="149" t="s">
        <v>275</v>
      </c>
      <c r="AT1094" s="149" t="s">
        <v>276</v>
      </c>
      <c r="AU1094" s="161">
        <v>1</v>
      </c>
      <c r="AV1094" s="159">
        <v>8849.56</v>
      </c>
      <c r="AW1094" s="159">
        <v>353.98</v>
      </c>
      <c r="AX1094" s="149" t="s">
        <v>274</v>
      </c>
      <c r="AY1094" s="159">
        <v>88.49</v>
      </c>
      <c r="AZ1094" s="159">
        <v>88.49</v>
      </c>
      <c r="BA1094" s="159">
        <v>353.96</v>
      </c>
      <c r="BB1094" s="159">
        <v>4424.96</v>
      </c>
      <c r="BC1094" s="162" t="s">
        <v>274</v>
      </c>
      <c r="BD1094" s="162">
        <v>0</v>
      </c>
      <c r="BE1094" s="159">
        <v>4424.6</v>
      </c>
      <c r="BF1094" s="159">
        <v>4424.6</v>
      </c>
      <c r="BG1094" s="159">
        <v>8849.56</v>
      </c>
    </row>
    <row r="1095" ht="28.05" customHeight="1" spans="1:59">
      <c r="A1095" s="149"/>
      <c r="B1095" s="149"/>
      <c r="C1095" s="149"/>
      <c r="D1095" s="149" t="s">
        <v>3726</v>
      </c>
      <c r="E1095" s="340" t="s">
        <v>5445</v>
      </c>
      <c r="F1095" s="149" t="s">
        <v>3726</v>
      </c>
      <c r="G1095" s="149" t="s">
        <v>5446</v>
      </c>
      <c r="H1095" s="149" t="s">
        <v>5391</v>
      </c>
      <c r="I1095" s="149" t="s">
        <v>5392</v>
      </c>
      <c r="J1095" s="149" t="s">
        <v>5447</v>
      </c>
      <c r="K1095" s="149"/>
      <c r="L1095" s="149" t="s">
        <v>262</v>
      </c>
      <c r="M1095" s="149"/>
      <c r="N1095" s="149" t="s">
        <v>263</v>
      </c>
      <c r="O1095" s="149" t="s">
        <v>214</v>
      </c>
      <c r="P1095" s="149" t="s">
        <v>53</v>
      </c>
      <c r="Q1095" s="149"/>
      <c r="R1095" s="149" t="s">
        <v>5394</v>
      </c>
      <c r="S1095" s="149" t="s">
        <v>289</v>
      </c>
      <c r="T1095" s="149" t="s">
        <v>5303</v>
      </c>
      <c r="U1095" s="149" t="s">
        <v>267</v>
      </c>
      <c r="V1095" s="149"/>
      <c r="W1095" s="149"/>
      <c r="X1095" s="149" t="s">
        <v>268</v>
      </c>
      <c r="Y1095" s="149"/>
      <c r="Z1095" s="149"/>
      <c r="AA1095" s="149"/>
      <c r="AB1095" s="149" t="s">
        <v>269</v>
      </c>
      <c r="AC1095" s="149" t="s">
        <v>318</v>
      </c>
      <c r="AD1095" s="149" t="s">
        <v>5303</v>
      </c>
      <c r="AE1095" s="149" t="s">
        <v>271</v>
      </c>
      <c r="AF1095" s="149"/>
      <c r="AG1095" s="149" t="s">
        <v>1098</v>
      </c>
      <c r="AH1095" s="149" t="s">
        <v>273</v>
      </c>
      <c r="AI1095" s="158">
        <v>96</v>
      </c>
      <c r="AJ1095" s="149"/>
      <c r="AK1095" s="159" t="s">
        <v>274</v>
      </c>
      <c r="AL1095" s="159" t="s">
        <v>274</v>
      </c>
      <c r="AM1095" s="149" t="s">
        <v>274</v>
      </c>
      <c r="AN1095" s="160">
        <v>4</v>
      </c>
      <c r="AO1095" s="149"/>
      <c r="AP1095" s="149" t="s">
        <v>274</v>
      </c>
      <c r="AQ1095" s="149" t="s">
        <v>275</v>
      </c>
      <c r="AR1095" s="158">
        <v>1</v>
      </c>
      <c r="AS1095" s="149" t="s">
        <v>275</v>
      </c>
      <c r="AT1095" s="149" t="s">
        <v>276</v>
      </c>
      <c r="AU1095" s="161">
        <v>1</v>
      </c>
      <c r="AV1095" s="159">
        <v>1965.81</v>
      </c>
      <c r="AW1095" s="159">
        <v>78.63</v>
      </c>
      <c r="AX1095" s="149" t="s">
        <v>274</v>
      </c>
      <c r="AY1095" s="162">
        <v>0</v>
      </c>
      <c r="AZ1095" s="162" t="s">
        <v>274</v>
      </c>
      <c r="BA1095" s="162">
        <v>0</v>
      </c>
      <c r="BB1095" s="159">
        <v>1887.18</v>
      </c>
      <c r="BC1095" s="162" t="s">
        <v>274</v>
      </c>
      <c r="BD1095" s="162">
        <v>0</v>
      </c>
      <c r="BE1095" s="159">
        <v>78.63</v>
      </c>
      <c r="BF1095" s="159">
        <v>78.63</v>
      </c>
      <c r="BG1095" s="159">
        <v>1965.81</v>
      </c>
    </row>
    <row r="1096" ht="28.05" customHeight="1" spans="1:59">
      <c r="A1096" s="149"/>
      <c r="B1096" s="149"/>
      <c r="C1096" s="149"/>
      <c r="D1096" s="149" t="s">
        <v>3726</v>
      </c>
      <c r="E1096" s="340" t="s">
        <v>5448</v>
      </c>
      <c r="F1096" s="149" t="s">
        <v>3726</v>
      </c>
      <c r="G1096" s="149" t="s">
        <v>5449</v>
      </c>
      <c r="H1096" s="149" t="s">
        <v>5450</v>
      </c>
      <c r="I1096" s="149" t="s">
        <v>5451</v>
      </c>
      <c r="J1096" s="149" t="s">
        <v>5452</v>
      </c>
      <c r="K1096" s="149"/>
      <c r="L1096" s="149" t="s">
        <v>262</v>
      </c>
      <c r="M1096" s="149"/>
      <c r="N1096" s="149" t="s">
        <v>263</v>
      </c>
      <c r="O1096" s="149" t="s">
        <v>214</v>
      </c>
      <c r="P1096" s="149" t="s">
        <v>53</v>
      </c>
      <c r="Q1096" s="149"/>
      <c r="R1096" s="149" t="s">
        <v>160</v>
      </c>
      <c r="S1096" s="149" t="s">
        <v>289</v>
      </c>
      <c r="T1096" s="149" t="s">
        <v>2699</v>
      </c>
      <c r="U1096" s="149" t="s">
        <v>267</v>
      </c>
      <c r="V1096" s="149"/>
      <c r="W1096" s="149"/>
      <c r="X1096" s="149" t="s">
        <v>336</v>
      </c>
      <c r="Y1096" s="149"/>
      <c r="Z1096" s="149"/>
      <c r="AA1096" s="149"/>
      <c r="AB1096" s="149" t="s">
        <v>269</v>
      </c>
      <c r="AC1096" s="149" t="s">
        <v>318</v>
      </c>
      <c r="AD1096" s="149" t="s">
        <v>2699</v>
      </c>
      <c r="AE1096" s="149" t="s">
        <v>271</v>
      </c>
      <c r="AF1096" s="149"/>
      <c r="AG1096" s="149" t="s">
        <v>1098</v>
      </c>
      <c r="AH1096" s="149" t="s">
        <v>273</v>
      </c>
      <c r="AI1096" s="158">
        <v>49</v>
      </c>
      <c r="AJ1096" s="149"/>
      <c r="AK1096" s="159" t="s">
        <v>274</v>
      </c>
      <c r="AL1096" s="159" t="s">
        <v>274</v>
      </c>
      <c r="AM1096" s="149" t="s">
        <v>274</v>
      </c>
      <c r="AN1096" s="160">
        <v>0</v>
      </c>
      <c r="AO1096" s="149"/>
      <c r="AP1096" s="149" t="s">
        <v>274</v>
      </c>
      <c r="AQ1096" s="149" t="s">
        <v>275</v>
      </c>
      <c r="AR1096" s="158">
        <v>1</v>
      </c>
      <c r="AS1096" s="149" t="s">
        <v>275</v>
      </c>
      <c r="AT1096" s="149" t="s">
        <v>276</v>
      </c>
      <c r="AU1096" s="161">
        <v>1</v>
      </c>
      <c r="AV1096" s="159">
        <v>6213.68</v>
      </c>
      <c r="AW1096" s="159">
        <v>0</v>
      </c>
      <c r="AX1096" s="149" t="s">
        <v>274</v>
      </c>
      <c r="AY1096" s="162">
        <v>0</v>
      </c>
      <c r="AZ1096" s="162" t="s">
        <v>274</v>
      </c>
      <c r="BA1096" s="162">
        <v>0</v>
      </c>
      <c r="BB1096" s="159">
        <v>3417.7</v>
      </c>
      <c r="BC1096" s="162" t="s">
        <v>274</v>
      </c>
      <c r="BD1096" s="159">
        <v>2795.98</v>
      </c>
      <c r="BE1096" s="159">
        <v>2795.98</v>
      </c>
      <c r="BF1096" s="162">
        <v>0</v>
      </c>
      <c r="BG1096" s="159">
        <v>6213.68</v>
      </c>
    </row>
    <row r="1097" ht="28.05" customHeight="1" spans="1:59">
      <c r="A1097" s="149"/>
      <c r="B1097" s="149"/>
      <c r="C1097" s="149"/>
      <c r="D1097" s="149" t="s">
        <v>3726</v>
      </c>
      <c r="E1097" s="340" t="s">
        <v>5453</v>
      </c>
      <c r="F1097" s="149" t="s">
        <v>3726</v>
      </c>
      <c r="G1097" s="149" t="s">
        <v>5454</v>
      </c>
      <c r="H1097" s="149" t="s">
        <v>4950</v>
      </c>
      <c r="I1097" s="149" t="s">
        <v>5455</v>
      </c>
      <c r="J1097" s="149" t="s">
        <v>5456</v>
      </c>
      <c r="K1097" s="149"/>
      <c r="L1097" s="149" t="s">
        <v>262</v>
      </c>
      <c r="M1097" s="149"/>
      <c r="N1097" s="149" t="s">
        <v>263</v>
      </c>
      <c r="O1097" s="149" t="s">
        <v>214</v>
      </c>
      <c r="P1097" s="149" t="s">
        <v>53</v>
      </c>
      <c r="Q1097" s="149"/>
      <c r="R1097" s="149" t="s">
        <v>296</v>
      </c>
      <c r="S1097" s="149" t="s">
        <v>289</v>
      </c>
      <c r="T1097" s="149" t="s">
        <v>5457</v>
      </c>
      <c r="U1097" s="149" t="s">
        <v>267</v>
      </c>
      <c r="V1097" s="149"/>
      <c r="W1097" s="149"/>
      <c r="X1097" s="149" t="s">
        <v>268</v>
      </c>
      <c r="Y1097" s="149"/>
      <c r="Z1097" s="149"/>
      <c r="AA1097" s="149"/>
      <c r="AB1097" s="149" t="s">
        <v>269</v>
      </c>
      <c r="AC1097" s="149" t="s">
        <v>318</v>
      </c>
      <c r="AD1097" s="149" t="s">
        <v>5457</v>
      </c>
      <c r="AE1097" s="149" t="s">
        <v>271</v>
      </c>
      <c r="AF1097" s="149"/>
      <c r="AG1097" s="149" t="s">
        <v>1098</v>
      </c>
      <c r="AH1097" s="149" t="s">
        <v>273</v>
      </c>
      <c r="AI1097" s="158">
        <v>88</v>
      </c>
      <c r="AJ1097" s="149"/>
      <c r="AK1097" s="159" t="s">
        <v>274</v>
      </c>
      <c r="AL1097" s="159" t="s">
        <v>274</v>
      </c>
      <c r="AM1097" s="149" t="s">
        <v>274</v>
      </c>
      <c r="AN1097" s="160">
        <v>4</v>
      </c>
      <c r="AO1097" s="149"/>
      <c r="AP1097" s="149" t="s">
        <v>274</v>
      </c>
      <c r="AQ1097" s="149" t="s">
        <v>275</v>
      </c>
      <c r="AR1097" s="158">
        <v>1</v>
      </c>
      <c r="AS1097" s="149" t="s">
        <v>275</v>
      </c>
      <c r="AT1097" s="149" t="s">
        <v>276</v>
      </c>
      <c r="AU1097" s="161">
        <v>1</v>
      </c>
      <c r="AV1097" s="159">
        <v>3800</v>
      </c>
      <c r="AW1097" s="159">
        <v>152</v>
      </c>
      <c r="AX1097" s="149" t="s">
        <v>274</v>
      </c>
      <c r="AY1097" s="162">
        <v>0</v>
      </c>
      <c r="AZ1097" s="162" t="s">
        <v>274</v>
      </c>
      <c r="BA1097" s="162">
        <v>0</v>
      </c>
      <c r="BB1097" s="159">
        <v>3648</v>
      </c>
      <c r="BC1097" s="162" t="s">
        <v>274</v>
      </c>
      <c r="BD1097" s="162">
        <v>0</v>
      </c>
      <c r="BE1097" s="159">
        <v>152</v>
      </c>
      <c r="BF1097" s="159">
        <v>152</v>
      </c>
      <c r="BG1097" s="159">
        <v>3800</v>
      </c>
    </row>
    <row r="1098" ht="28.05" customHeight="1" spans="1:59">
      <c r="A1098" s="149"/>
      <c r="B1098" s="149"/>
      <c r="C1098" s="149"/>
      <c r="D1098" s="149" t="s">
        <v>3726</v>
      </c>
      <c r="E1098" s="340" t="s">
        <v>5458</v>
      </c>
      <c r="F1098" s="149" t="s">
        <v>3726</v>
      </c>
      <c r="G1098" s="149" t="s">
        <v>5459</v>
      </c>
      <c r="H1098" s="149" t="s">
        <v>5391</v>
      </c>
      <c r="I1098" s="149" t="s">
        <v>5392</v>
      </c>
      <c r="J1098" s="149" t="s">
        <v>5460</v>
      </c>
      <c r="K1098" s="149"/>
      <c r="L1098" s="149" t="s">
        <v>262</v>
      </c>
      <c r="M1098" s="149"/>
      <c r="N1098" s="149" t="s">
        <v>263</v>
      </c>
      <c r="O1098" s="149" t="s">
        <v>214</v>
      </c>
      <c r="P1098" s="149" t="s">
        <v>53</v>
      </c>
      <c r="Q1098" s="149"/>
      <c r="R1098" s="149" t="s">
        <v>5394</v>
      </c>
      <c r="S1098" s="149" t="s">
        <v>289</v>
      </c>
      <c r="T1098" s="149" t="s">
        <v>5303</v>
      </c>
      <c r="U1098" s="149" t="s">
        <v>267</v>
      </c>
      <c r="V1098" s="149"/>
      <c r="W1098" s="149"/>
      <c r="X1098" s="149" t="s">
        <v>268</v>
      </c>
      <c r="Y1098" s="149"/>
      <c r="Z1098" s="149"/>
      <c r="AA1098" s="149"/>
      <c r="AB1098" s="149" t="s">
        <v>269</v>
      </c>
      <c r="AC1098" s="149" t="s">
        <v>318</v>
      </c>
      <c r="AD1098" s="149" t="s">
        <v>5303</v>
      </c>
      <c r="AE1098" s="149" t="s">
        <v>271</v>
      </c>
      <c r="AF1098" s="149"/>
      <c r="AG1098" s="149" t="s">
        <v>1098</v>
      </c>
      <c r="AH1098" s="149" t="s">
        <v>273</v>
      </c>
      <c r="AI1098" s="158">
        <v>96</v>
      </c>
      <c r="AJ1098" s="149"/>
      <c r="AK1098" s="159" t="s">
        <v>274</v>
      </c>
      <c r="AL1098" s="159" t="s">
        <v>274</v>
      </c>
      <c r="AM1098" s="149" t="s">
        <v>274</v>
      </c>
      <c r="AN1098" s="160">
        <v>4</v>
      </c>
      <c r="AO1098" s="149"/>
      <c r="AP1098" s="149" t="s">
        <v>274</v>
      </c>
      <c r="AQ1098" s="149" t="s">
        <v>275</v>
      </c>
      <c r="AR1098" s="158">
        <v>1</v>
      </c>
      <c r="AS1098" s="149" t="s">
        <v>275</v>
      </c>
      <c r="AT1098" s="149" t="s">
        <v>276</v>
      </c>
      <c r="AU1098" s="161">
        <v>1</v>
      </c>
      <c r="AV1098" s="159">
        <v>1965.81</v>
      </c>
      <c r="AW1098" s="159">
        <v>78.63</v>
      </c>
      <c r="AX1098" s="149" t="s">
        <v>274</v>
      </c>
      <c r="AY1098" s="162">
        <v>0</v>
      </c>
      <c r="AZ1098" s="162" t="s">
        <v>274</v>
      </c>
      <c r="BA1098" s="162">
        <v>0</v>
      </c>
      <c r="BB1098" s="159">
        <v>1887.18</v>
      </c>
      <c r="BC1098" s="162" t="s">
        <v>274</v>
      </c>
      <c r="BD1098" s="162">
        <v>0</v>
      </c>
      <c r="BE1098" s="159">
        <v>78.63</v>
      </c>
      <c r="BF1098" s="159">
        <v>78.63</v>
      </c>
      <c r="BG1098" s="159">
        <v>1965.81</v>
      </c>
    </row>
    <row r="1099" ht="28.05" customHeight="1" spans="1:59">
      <c r="A1099" s="149"/>
      <c r="B1099" s="149"/>
      <c r="C1099" s="149"/>
      <c r="D1099" s="149" t="s">
        <v>3726</v>
      </c>
      <c r="E1099" s="340" t="s">
        <v>5461</v>
      </c>
      <c r="F1099" s="149" t="s">
        <v>3726</v>
      </c>
      <c r="G1099" s="149" t="s">
        <v>5462</v>
      </c>
      <c r="H1099" s="149" t="s">
        <v>5391</v>
      </c>
      <c r="I1099" s="149" t="s">
        <v>5392</v>
      </c>
      <c r="J1099" s="149" t="s">
        <v>5463</v>
      </c>
      <c r="K1099" s="149"/>
      <c r="L1099" s="149" t="s">
        <v>262</v>
      </c>
      <c r="M1099" s="149"/>
      <c r="N1099" s="149" t="s">
        <v>263</v>
      </c>
      <c r="O1099" s="149" t="s">
        <v>214</v>
      </c>
      <c r="P1099" s="149" t="s">
        <v>53</v>
      </c>
      <c r="Q1099" s="149"/>
      <c r="R1099" s="149" t="s">
        <v>5394</v>
      </c>
      <c r="S1099" s="149" t="s">
        <v>289</v>
      </c>
      <c r="T1099" s="149" t="s">
        <v>5303</v>
      </c>
      <c r="U1099" s="149" t="s">
        <v>267</v>
      </c>
      <c r="V1099" s="149"/>
      <c r="W1099" s="149"/>
      <c r="X1099" s="149" t="s">
        <v>268</v>
      </c>
      <c r="Y1099" s="149"/>
      <c r="Z1099" s="149"/>
      <c r="AA1099" s="149"/>
      <c r="AB1099" s="149" t="s">
        <v>269</v>
      </c>
      <c r="AC1099" s="149" t="s">
        <v>318</v>
      </c>
      <c r="AD1099" s="149" t="s">
        <v>5303</v>
      </c>
      <c r="AE1099" s="149" t="s">
        <v>271</v>
      </c>
      <c r="AF1099" s="149"/>
      <c r="AG1099" s="149" t="s">
        <v>1098</v>
      </c>
      <c r="AH1099" s="149" t="s">
        <v>273</v>
      </c>
      <c r="AI1099" s="158">
        <v>96</v>
      </c>
      <c r="AJ1099" s="149"/>
      <c r="AK1099" s="159" t="s">
        <v>274</v>
      </c>
      <c r="AL1099" s="159" t="s">
        <v>274</v>
      </c>
      <c r="AM1099" s="149" t="s">
        <v>274</v>
      </c>
      <c r="AN1099" s="160">
        <v>4</v>
      </c>
      <c r="AO1099" s="149"/>
      <c r="AP1099" s="149" t="s">
        <v>274</v>
      </c>
      <c r="AQ1099" s="149" t="s">
        <v>275</v>
      </c>
      <c r="AR1099" s="158">
        <v>1</v>
      </c>
      <c r="AS1099" s="149" t="s">
        <v>275</v>
      </c>
      <c r="AT1099" s="149" t="s">
        <v>276</v>
      </c>
      <c r="AU1099" s="161">
        <v>1</v>
      </c>
      <c r="AV1099" s="159">
        <v>1965.81</v>
      </c>
      <c r="AW1099" s="159">
        <v>78.63</v>
      </c>
      <c r="AX1099" s="149" t="s">
        <v>274</v>
      </c>
      <c r="AY1099" s="162">
        <v>0</v>
      </c>
      <c r="AZ1099" s="162" t="s">
        <v>274</v>
      </c>
      <c r="BA1099" s="162">
        <v>0</v>
      </c>
      <c r="BB1099" s="159">
        <v>1887.18</v>
      </c>
      <c r="BC1099" s="162" t="s">
        <v>274</v>
      </c>
      <c r="BD1099" s="162">
        <v>0</v>
      </c>
      <c r="BE1099" s="159">
        <v>78.63</v>
      </c>
      <c r="BF1099" s="159">
        <v>78.63</v>
      </c>
      <c r="BG1099" s="159">
        <v>1965.81</v>
      </c>
    </row>
    <row r="1100" ht="28.05" customHeight="1" spans="1:59">
      <c r="A1100" s="149"/>
      <c r="B1100" s="149"/>
      <c r="C1100" s="149"/>
      <c r="D1100" s="149" t="s">
        <v>3726</v>
      </c>
      <c r="E1100" s="340" t="s">
        <v>5464</v>
      </c>
      <c r="F1100" s="149" t="s">
        <v>3726</v>
      </c>
      <c r="G1100" s="149" t="s">
        <v>5465</v>
      </c>
      <c r="H1100" s="149" t="s">
        <v>4531</v>
      </c>
      <c r="I1100" s="149" t="s">
        <v>4532</v>
      </c>
      <c r="J1100" s="149" t="s">
        <v>5466</v>
      </c>
      <c r="K1100" s="149"/>
      <c r="L1100" s="149" t="s">
        <v>262</v>
      </c>
      <c r="M1100" s="149"/>
      <c r="N1100" s="149" t="s">
        <v>263</v>
      </c>
      <c r="O1100" s="149" t="s">
        <v>214</v>
      </c>
      <c r="P1100" s="149" t="s">
        <v>53</v>
      </c>
      <c r="Q1100" s="149"/>
      <c r="R1100" s="149" t="s">
        <v>5467</v>
      </c>
      <c r="S1100" s="149" t="s">
        <v>4534</v>
      </c>
      <c r="T1100" s="149" t="s">
        <v>5468</v>
      </c>
      <c r="U1100" s="149" t="s">
        <v>267</v>
      </c>
      <c r="V1100" s="149"/>
      <c r="W1100" s="149"/>
      <c r="X1100" s="149" t="s">
        <v>268</v>
      </c>
      <c r="Y1100" s="149"/>
      <c r="Z1100" s="149"/>
      <c r="AA1100" s="149"/>
      <c r="AB1100" s="149" t="s">
        <v>269</v>
      </c>
      <c r="AC1100" s="149" t="s">
        <v>270</v>
      </c>
      <c r="AD1100" s="149" t="s">
        <v>5468</v>
      </c>
      <c r="AE1100" s="149" t="s">
        <v>271</v>
      </c>
      <c r="AF1100" s="149"/>
      <c r="AG1100" s="149" t="s">
        <v>1098</v>
      </c>
      <c r="AH1100" s="149" t="s">
        <v>273</v>
      </c>
      <c r="AI1100" s="158">
        <v>84</v>
      </c>
      <c r="AJ1100" s="149"/>
      <c r="AK1100" s="159" t="s">
        <v>274</v>
      </c>
      <c r="AL1100" s="159" t="s">
        <v>274</v>
      </c>
      <c r="AM1100" s="149" t="s">
        <v>274</v>
      </c>
      <c r="AN1100" s="160">
        <v>4</v>
      </c>
      <c r="AO1100" s="149"/>
      <c r="AP1100" s="149" t="s">
        <v>274</v>
      </c>
      <c r="AQ1100" s="149" t="s">
        <v>275</v>
      </c>
      <c r="AR1100" s="158">
        <v>1</v>
      </c>
      <c r="AS1100" s="149" t="s">
        <v>275</v>
      </c>
      <c r="AT1100" s="149" t="s">
        <v>276</v>
      </c>
      <c r="AU1100" s="161">
        <v>1</v>
      </c>
      <c r="AV1100" s="159">
        <v>31858.4</v>
      </c>
      <c r="AW1100" s="159">
        <v>1274.34</v>
      </c>
      <c r="AX1100" s="149" t="s">
        <v>274</v>
      </c>
      <c r="AY1100" s="159">
        <v>338.51</v>
      </c>
      <c r="AZ1100" s="159">
        <v>338.51</v>
      </c>
      <c r="BA1100" s="159">
        <v>1354.06</v>
      </c>
      <c r="BB1100" s="159">
        <v>26521.88</v>
      </c>
      <c r="BC1100" s="162" t="s">
        <v>274</v>
      </c>
      <c r="BD1100" s="162">
        <v>0</v>
      </c>
      <c r="BE1100" s="159">
        <v>5336.52</v>
      </c>
      <c r="BF1100" s="159">
        <v>5336.52</v>
      </c>
      <c r="BG1100" s="159">
        <v>31858.4</v>
      </c>
    </row>
    <row r="1101" ht="28.05" customHeight="1" spans="1:59">
      <c r="A1101" s="149"/>
      <c r="B1101" s="149"/>
      <c r="C1101" s="149"/>
      <c r="D1101" s="149" t="s">
        <v>3726</v>
      </c>
      <c r="E1101" s="340" t="s">
        <v>5469</v>
      </c>
      <c r="F1101" s="149" t="s">
        <v>3726</v>
      </c>
      <c r="G1101" s="149" t="s">
        <v>5470</v>
      </c>
      <c r="H1101" s="149" t="s">
        <v>5471</v>
      </c>
      <c r="I1101" s="149" t="s">
        <v>5472</v>
      </c>
      <c r="J1101" s="149" t="s">
        <v>5473</v>
      </c>
      <c r="K1101" s="149"/>
      <c r="L1101" s="149" t="s">
        <v>262</v>
      </c>
      <c r="M1101" s="149"/>
      <c r="N1101" s="149" t="s">
        <v>263</v>
      </c>
      <c r="O1101" s="149" t="s">
        <v>214</v>
      </c>
      <c r="P1101" s="149" t="s">
        <v>53</v>
      </c>
      <c r="Q1101" s="149"/>
      <c r="R1101" s="149" t="s">
        <v>5474</v>
      </c>
      <c r="S1101" s="149" t="s">
        <v>5475</v>
      </c>
      <c r="T1101" s="149" t="s">
        <v>5476</v>
      </c>
      <c r="U1101" s="149" t="s">
        <v>267</v>
      </c>
      <c r="V1101" s="149"/>
      <c r="W1101" s="149"/>
      <c r="X1101" s="149" t="s">
        <v>336</v>
      </c>
      <c r="Y1101" s="149"/>
      <c r="Z1101" s="149"/>
      <c r="AA1101" s="149"/>
      <c r="AB1101" s="149" t="s">
        <v>269</v>
      </c>
      <c r="AC1101" s="149" t="s">
        <v>270</v>
      </c>
      <c r="AD1101" s="149" t="s">
        <v>5476</v>
      </c>
      <c r="AE1101" s="149" t="s">
        <v>271</v>
      </c>
      <c r="AF1101" s="149"/>
      <c r="AG1101" s="149" t="s">
        <v>1098</v>
      </c>
      <c r="AH1101" s="149" t="s">
        <v>273</v>
      </c>
      <c r="AI1101" s="158">
        <v>84</v>
      </c>
      <c r="AJ1101" s="149"/>
      <c r="AK1101" s="159" t="s">
        <v>274</v>
      </c>
      <c r="AL1101" s="159" t="s">
        <v>274</v>
      </c>
      <c r="AM1101" s="149" t="s">
        <v>274</v>
      </c>
      <c r="AN1101" s="160">
        <v>4</v>
      </c>
      <c r="AO1101" s="149"/>
      <c r="AP1101" s="149" t="s">
        <v>274</v>
      </c>
      <c r="AQ1101" s="149" t="s">
        <v>275</v>
      </c>
      <c r="AR1101" s="158">
        <v>1</v>
      </c>
      <c r="AS1101" s="149" t="s">
        <v>275</v>
      </c>
      <c r="AT1101" s="149" t="s">
        <v>276</v>
      </c>
      <c r="AU1101" s="161">
        <v>1</v>
      </c>
      <c r="AV1101" s="159">
        <v>413793.1</v>
      </c>
      <c r="AW1101" s="159">
        <v>16551.72</v>
      </c>
      <c r="AX1101" s="149" t="s">
        <v>274</v>
      </c>
      <c r="AY1101" s="159">
        <v>4396.56</v>
      </c>
      <c r="AZ1101" s="159">
        <v>4396.56</v>
      </c>
      <c r="BA1101" s="159">
        <v>17586.24</v>
      </c>
      <c r="BB1101" s="159">
        <v>344482.71</v>
      </c>
      <c r="BC1101" s="162" t="s">
        <v>274</v>
      </c>
      <c r="BD1101" s="162">
        <v>0</v>
      </c>
      <c r="BE1101" s="159">
        <v>69310.39</v>
      </c>
      <c r="BF1101" s="159">
        <v>69310.39</v>
      </c>
      <c r="BG1101" s="159">
        <v>413793.1</v>
      </c>
    </row>
    <row r="1102" ht="28.05" customHeight="1" spans="1:59">
      <c r="A1102" s="149"/>
      <c r="B1102" s="149"/>
      <c r="C1102" s="149"/>
      <c r="D1102" s="149" t="s">
        <v>3726</v>
      </c>
      <c r="E1102" s="340" t="s">
        <v>5477</v>
      </c>
      <c r="F1102" s="149" t="s">
        <v>3726</v>
      </c>
      <c r="G1102" s="149" t="s">
        <v>5478</v>
      </c>
      <c r="H1102" s="149" t="s">
        <v>5479</v>
      </c>
      <c r="I1102" s="149" t="s">
        <v>5480</v>
      </c>
      <c r="J1102" s="149" t="s">
        <v>5481</v>
      </c>
      <c r="K1102" s="149"/>
      <c r="L1102" s="149" t="s">
        <v>262</v>
      </c>
      <c r="M1102" s="149"/>
      <c r="N1102" s="149" t="s">
        <v>263</v>
      </c>
      <c r="O1102" s="149" t="s">
        <v>214</v>
      </c>
      <c r="P1102" s="149" t="s">
        <v>53</v>
      </c>
      <c r="Q1102" s="149"/>
      <c r="R1102" s="149" t="s">
        <v>5482</v>
      </c>
      <c r="S1102" s="149" t="s">
        <v>289</v>
      </c>
      <c r="T1102" s="149" t="s">
        <v>5483</v>
      </c>
      <c r="U1102" s="149" t="s">
        <v>267</v>
      </c>
      <c r="V1102" s="149"/>
      <c r="W1102" s="149"/>
      <c r="X1102" s="149" t="s">
        <v>51</v>
      </c>
      <c r="Y1102" s="149"/>
      <c r="Z1102" s="149"/>
      <c r="AA1102" s="149"/>
      <c r="AB1102" s="149" t="s">
        <v>269</v>
      </c>
      <c r="AC1102" s="149" t="s">
        <v>318</v>
      </c>
      <c r="AD1102" s="149" t="s">
        <v>5483</v>
      </c>
      <c r="AE1102" s="149" t="s">
        <v>271</v>
      </c>
      <c r="AF1102" s="149"/>
      <c r="AG1102" s="149" t="s">
        <v>1098</v>
      </c>
      <c r="AH1102" s="149" t="s">
        <v>273</v>
      </c>
      <c r="AI1102" s="158">
        <v>90</v>
      </c>
      <c r="AJ1102" s="149"/>
      <c r="AK1102" s="159" t="s">
        <v>274</v>
      </c>
      <c r="AL1102" s="159" t="s">
        <v>274</v>
      </c>
      <c r="AM1102" s="149" t="s">
        <v>274</v>
      </c>
      <c r="AN1102" s="160">
        <v>4</v>
      </c>
      <c r="AO1102" s="149"/>
      <c r="AP1102" s="149" t="s">
        <v>274</v>
      </c>
      <c r="AQ1102" s="149" t="s">
        <v>275</v>
      </c>
      <c r="AR1102" s="158">
        <v>1</v>
      </c>
      <c r="AS1102" s="149" t="s">
        <v>275</v>
      </c>
      <c r="AT1102" s="149" t="s">
        <v>276</v>
      </c>
      <c r="AU1102" s="161">
        <v>1</v>
      </c>
      <c r="AV1102" s="159">
        <v>7692.31</v>
      </c>
      <c r="AW1102" s="159">
        <v>307.69</v>
      </c>
      <c r="AX1102" s="149" t="s">
        <v>274</v>
      </c>
      <c r="AY1102" s="149"/>
      <c r="AZ1102" s="162" t="s">
        <v>274</v>
      </c>
      <c r="BA1102" s="162">
        <v>0</v>
      </c>
      <c r="BB1102" s="159">
        <v>7384.62</v>
      </c>
      <c r="BC1102" s="162" t="s">
        <v>274</v>
      </c>
      <c r="BD1102" s="162">
        <v>0</v>
      </c>
      <c r="BE1102" s="159">
        <v>307.69</v>
      </c>
      <c r="BF1102" s="159">
        <v>307.69</v>
      </c>
      <c r="BG1102" s="159">
        <v>7692.31</v>
      </c>
    </row>
    <row r="1103" ht="28.05" customHeight="1" spans="1:59">
      <c r="A1103" s="149"/>
      <c r="B1103" s="149"/>
      <c r="C1103" s="149"/>
      <c r="D1103" s="149" t="s">
        <v>3726</v>
      </c>
      <c r="E1103" s="340" t="s">
        <v>5484</v>
      </c>
      <c r="F1103" s="149" t="s">
        <v>3726</v>
      </c>
      <c r="G1103" s="149" t="s">
        <v>5485</v>
      </c>
      <c r="H1103" s="149" t="s">
        <v>5486</v>
      </c>
      <c r="I1103" s="149" t="s">
        <v>5487</v>
      </c>
      <c r="J1103" s="149" t="s">
        <v>5488</v>
      </c>
      <c r="K1103" s="149"/>
      <c r="L1103" s="149" t="s">
        <v>262</v>
      </c>
      <c r="M1103" s="149"/>
      <c r="N1103" s="149" t="s">
        <v>263</v>
      </c>
      <c r="O1103" s="149" t="s">
        <v>214</v>
      </c>
      <c r="P1103" s="149" t="s">
        <v>53</v>
      </c>
      <c r="Q1103" s="149"/>
      <c r="R1103" s="149" t="s">
        <v>703</v>
      </c>
      <c r="S1103" s="149" t="s">
        <v>289</v>
      </c>
      <c r="T1103" s="149" t="s">
        <v>5483</v>
      </c>
      <c r="U1103" s="149" t="s">
        <v>267</v>
      </c>
      <c r="V1103" s="149"/>
      <c r="W1103" s="149"/>
      <c r="X1103" s="149" t="s">
        <v>705</v>
      </c>
      <c r="Y1103" s="149"/>
      <c r="Z1103" s="149"/>
      <c r="AA1103" s="149"/>
      <c r="AB1103" s="149" t="s">
        <v>269</v>
      </c>
      <c r="AC1103" s="149" t="s">
        <v>318</v>
      </c>
      <c r="AD1103" s="149" t="s">
        <v>5483</v>
      </c>
      <c r="AE1103" s="149" t="s">
        <v>271</v>
      </c>
      <c r="AF1103" s="149"/>
      <c r="AG1103" s="149" t="s">
        <v>1098</v>
      </c>
      <c r="AH1103" s="149" t="s">
        <v>273</v>
      </c>
      <c r="AI1103" s="158">
        <v>90</v>
      </c>
      <c r="AJ1103" s="149"/>
      <c r="AK1103" s="159" t="s">
        <v>274</v>
      </c>
      <c r="AL1103" s="159" t="s">
        <v>274</v>
      </c>
      <c r="AM1103" s="149" t="s">
        <v>274</v>
      </c>
      <c r="AN1103" s="160">
        <v>4</v>
      </c>
      <c r="AO1103" s="149"/>
      <c r="AP1103" s="149" t="s">
        <v>274</v>
      </c>
      <c r="AQ1103" s="149" t="s">
        <v>275</v>
      </c>
      <c r="AR1103" s="158">
        <v>1</v>
      </c>
      <c r="AS1103" s="149" t="s">
        <v>275</v>
      </c>
      <c r="AT1103" s="149" t="s">
        <v>276</v>
      </c>
      <c r="AU1103" s="161">
        <v>1</v>
      </c>
      <c r="AV1103" s="159">
        <v>135013.23</v>
      </c>
      <c r="AW1103" s="159">
        <v>5400.53</v>
      </c>
      <c r="AX1103" s="149" t="s">
        <v>274</v>
      </c>
      <c r="AY1103" s="162">
        <v>0</v>
      </c>
      <c r="AZ1103" s="162" t="s">
        <v>274</v>
      </c>
      <c r="BA1103" s="162">
        <v>0</v>
      </c>
      <c r="BB1103" s="159">
        <v>129612.7</v>
      </c>
      <c r="BC1103" s="162" t="s">
        <v>274</v>
      </c>
      <c r="BD1103" s="162">
        <v>0</v>
      </c>
      <c r="BE1103" s="159">
        <v>5400.53</v>
      </c>
      <c r="BF1103" s="159">
        <v>5400.53</v>
      </c>
      <c r="BG1103" s="159">
        <v>135013.23</v>
      </c>
    </row>
    <row r="1104" ht="28.05" customHeight="1" spans="1:59">
      <c r="A1104" s="149"/>
      <c r="B1104" s="149"/>
      <c r="C1104" s="149"/>
      <c r="D1104" s="149" t="s">
        <v>3726</v>
      </c>
      <c r="E1104" s="340" t="s">
        <v>5489</v>
      </c>
      <c r="F1104" s="149" t="s">
        <v>3726</v>
      </c>
      <c r="G1104" s="149" t="s">
        <v>5490</v>
      </c>
      <c r="H1104" s="149" t="s">
        <v>5471</v>
      </c>
      <c r="I1104" s="149" t="s">
        <v>5472</v>
      </c>
      <c r="J1104" s="149" t="s">
        <v>5491</v>
      </c>
      <c r="K1104" s="149"/>
      <c r="L1104" s="149" t="s">
        <v>262</v>
      </c>
      <c r="M1104" s="149"/>
      <c r="N1104" s="149" t="s">
        <v>263</v>
      </c>
      <c r="O1104" s="149" t="s">
        <v>214</v>
      </c>
      <c r="P1104" s="149" t="s">
        <v>53</v>
      </c>
      <c r="Q1104" s="149"/>
      <c r="R1104" s="149" t="s">
        <v>5492</v>
      </c>
      <c r="S1104" s="149" t="s">
        <v>5475</v>
      </c>
      <c r="T1104" s="149" t="s">
        <v>5476</v>
      </c>
      <c r="U1104" s="149" t="s">
        <v>267</v>
      </c>
      <c r="V1104" s="149"/>
      <c r="W1104" s="149"/>
      <c r="X1104" s="149" t="s">
        <v>336</v>
      </c>
      <c r="Y1104" s="149"/>
      <c r="Z1104" s="149"/>
      <c r="AA1104" s="149"/>
      <c r="AB1104" s="149" t="s">
        <v>269</v>
      </c>
      <c r="AC1104" s="149" t="s">
        <v>270</v>
      </c>
      <c r="AD1104" s="149" t="s">
        <v>5476</v>
      </c>
      <c r="AE1104" s="149" t="s">
        <v>271</v>
      </c>
      <c r="AF1104" s="149"/>
      <c r="AG1104" s="149" t="s">
        <v>1098</v>
      </c>
      <c r="AH1104" s="149" t="s">
        <v>273</v>
      </c>
      <c r="AI1104" s="158">
        <v>84</v>
      </c>
      <c r="AJ1104" s="149"/>
      <c r="AK1104" s="159" t="s">
        <v>274</v>
      </c>
      <c r="AL1104" s="159" t="s">
        <v>274</v>
      </c>
      <c r="AM1104" s="149" t="s">
        <v>274</v>
      </c>
      <c r="AN1104" s="160">
        <v>4</v>
      </c>
      <c r="AO1104" s="149"/>
      <c r="AP1104" s="149" t="s">
        <v>274</v>
      </c>
      <c r="AQ1104" s="149" t="s">
        <v>275</v>
      </c>
      <c r="AR1104" s="158">
        <v>1</v>
      </c>
      <c r="AS1104" s="149" t="s">
        <v>275</v>
      </c>
      <c r="AT1104" s="149" t="s">
        <v>276</v>
      </c>
      <c r="AU1104" s="161">
        <v>1</v>
      </c>
      <c r="AV1104" s="159">
        <v>413793.11</v>
      </c>
      <c r="AW1104" s="159">
        <v>16551.72</v>
      </c>
      <c r="AX1104" s="149" t="s">
        <v>274</v>
      </c>
      <c r="AY1104" s="159">
        <v>4396.56</v>
      </c>
      <c r="AZ1104" s="159">
        <v>4396.56</v>
      </c>
      <c r="BA1104" s="159">
        <v>17586.24</v>
      </c>
      <c r="BB1104" s="159">
        <v>344482.71</v>
      </c>
      <c r="BC1104" s="162" t="s">
        <v>274</v>
      </c>
      <c r="BD1104" s="162">
        <v>0</v>
      </c>
      <c r="BE1104" s="159">
        <v>69310.4</v>
      </c>
      <c r="BF1104" s="159">
        <v>69310.4</v>
      </c>
      <c r="BG1104" s="159">
        <v>413793.11</v>
      </c>
    </row>
    <row r="1105" ht="28.05" customHeight="1" spans="1:59">
      <c r="A1105" s="149"/>
      <c r="B1105" s="149"/>
      <c r="C1105" s="149"/>
      <c r="D1105" s="149" t="s">
        <v>3726</v>
      </c>
      <c r="E1105" s="340" t="s">
        <v>5493</v>
      </c>
      <c r="F1105" s="149" t="s">
        <v>3726</v>
      </c>
      <c r="G1105" s="149" t="s">
        <v>5494</v>
      </c>
      <c r="H1105" s="149" t="s">
        <v>5495</v>
      </c>
      <c r="I1105" s="149" t="s">
        <v>5496</v>
      </c>
      <c r="J1105" s="149" t="s">
        <v>5497</v>
      </c>
      <c r="K1105" s="149"/>
      <c r="L1105" s="149" t="s">
        <v>262</v>
      </c>
      <c r="M1105" s="149"/>
      <c r="N1105" s="149" t="s">
        <v>263</v>
      </c>
      <c r="O1105" s="149" t="s">
        <v>214</v>
      </c>
      <c r="P1105" s="149" t="s">
        <v>53</v>
      </c>
      <c r="Q1105" s="149"/>
      <c r="R1105" s="149" t="s">
        <v>5498</v>
      </c>
      <c r="S1105" s="149" t="s">
        <v>5499</v>
      </c>
      <c r="T1105" s="149" t="s">
        <v>5500</v>
      </c>
      <c r="U1105" s="149" t="s">
        <v>267</v>
      </c>
      <c r="V1105" s="149"/>
      <c r="W1105" s="149"/>
      <c r="X1105" s="149" t="s">
        <v>2410</v>
      </c>
      <c r="Y1105" s="149"/>
      <c r="Z1105" s="149"/>
      <c r="AA1105" s="149"/>
      <c r="AB1105" s="149" t="s">
        <v>269</v>
      </c>
      <c r="AC1105" s="149" t="s">
        <v>270</v>
      </c>
      <c r="AD1105" s="149" t="s">
        <v>5500</v>
      </c>
      <c r="AE1105" s="149" t="s">
        <v>271</v>
      </c>
      <c r="AF1105" s="149"/>
      <c r="AG1105" s="149" t="s">
        <v>1098</v>
      </c>
      <c r="AH1105" s="149" t="s">
        <v>273</v>
      </c>
      <c r="AI1105" s="158">
        <v>50</v>
      </c>
      <c r="AJ1105" s="149"/>
      <c r="AK1105" s="159" t="s">
        <v>274</v>
      </c>
      <c r="AL1105" s="159" t="s">
        <v>274</v>
      </c>
      <c r="AM1105" s="149" t="s">
        <v>274</v>
      </c>
      <c r="AN1105" s="160">
        <v>4</v>
      </c>
      <c r="AO1105" s="149"/>
      <c r="AP1105" s="149" t="s">
        <v>274</v>
      </c>
      <c r="AQ1105" s="149" t="s">
        <v>275</v>
      </c>
      <c r="AR1105" s="158">
        <v>1</v>
      </c>
      <c r="AS1105" s="149" t="s">
        <v>275</v>
      </c>
      <c r="AT1105" s="149" t="s">
        <v>276</v>
      </c>
      <c r="AU1105" s="161">
        <v>1</v>
      </c>
      <c r="AV1105" s="159">
        <v>18550.34</v>
      </c>
      <c r="AW1105" s="159">
        <v>742.01</v>
      </c>
      <c r="AX1105" s="149" t="s">
        <v>274</v>
      </c>
      <c r="AY1105" s="159">
        <v>185.51</v>
      </c>
      <c r="AZ1105" s="159">
        <v>185.51</v>
      </c>
      <c r="BA1105" s="159">
        <v>742.04</v>
      </c>
      <c r="BB1105" s="159">
        <v>9275.04</v>
      </c>
      <c r="BC1105" s="162" t="s">
        <v>274</v>
      </c>
      <c r="BD1105" s="162">
        <v>0</v>
      </c>
      <c r="BE1105" s="159">
        <v>9275.3</v>
      </c>
      <c r="BF1105" s="159">
        <v>9275.3</v>
      </c>
      <c r="BG1105" s="159">
        <v>18550.34</v>
      </c>
    </row>
    <row r="1106" ht="28.05" customHeight="1" spans="1:59">
      <c r="A1106" s="149"/>
      <c r="B1106" s="149"/>
      <c r="C1106" s="149"/>
      <c r="D1106" s="149" t="s">
        <v>3726</v>
      </c>
      <c r="E1106" s="340" t="s">
        <v>5501</v>
      </c>
      <c r="F1106" s="149" t="s">
        <v>3726</v>
      </c>
      <c r="G1106" s="149" t="s">
        <v>5502</v>
      </c>
      <c r="H1106" s="149" t="s">
        <v>5503</v>
      </c>
      <c r="I1106" s="149" t="s">
        <v>5504</v>
      </c>
      <c r="J1106" s="149" t="s">
        <v>5505</v>
      </c>
      <c r="K1106" s="149"/>
      <c r="L1106" s="149" t="s">
        <v>262</v>
      </c>
      <c r="M1106" s="149"/>
      <c r="N1106" s="149" t="s">
        <v>263</v>
      </c>
      <c r="O1106" s="149" t="s">
        <v>214</v>
      </c>
      <c r="P1106" s="149" t="s">
        <v>53</v>
      </c>
      <c r="Q1106" s="149"/>
      <c r="R1106" s="149" t="s">
        <v>3903</v>
      </c>
      <c r="S1106" s="149" t="s">
        <v>5506</v>
      </c>
      <c r="T1106" s="149" t="s">
        <v>5507</v>
      </c>
      <c r="U1106" s="149" t="s">
        <v>267</v>
      </c>
      <c r="V1106" s="149"/>
      <c r="W1106" s="149"/>
      <c r="X1106" s="149" t="s">
        <v>336</v>
      </c>
      <c r="Y1106" s="149"/>
      <c r="Z1106" s="149"/>
      <c r="AA1106" s="149"/>
      <c r="AB1106" s="149" t="s">
        <v>269</v>
      </c>
      <c r="AC1106" s="149" t="s">
        <v>270</v>
      </c>
      <c r="AD1106" s="149" t="s">
        <v>5507</v>
      </c>
      <c r="AE1106" s="149" t="s">
        <v>271</v>
      </c>
      <c r="AF1106" s="149"/>
      <c r="AG1106" s="149" t="s">
        <v>1098</v>
      </c>
      <c r="AH1106" s="149" t="s">
        <v>273</v>
      </c>
      <c r="AI1106" s="158">
        <v>50</v>
      </c>
      <c r="AJ1106" s="149"/>
      <c r="AK1106" s="159" t="s">
        <v>274</v>
      </c>
      <c r="AL1106" s="159" t="s">
        <v>274</v>
      </c>
      <c r="AM1106" s="149" t="s">
        <v>274</v>
      </c>
      <c r="AN1106" s="160">
        <v>4</v>
      </c>
      <c r="AO1106" s="149"/>
      <c r="AP1106" s="149" t="s">
        <v>274</v>
      </c>
      <c r="AQ1106" s="149" t="s">
        <v>275</v>
      </c>
      <c r="AR1106" s="158">
        <v>1</v>
      </c>
      <c r="AS1106" s="149" t="s">
        <v>275</v>
      </c>
      <c r="AT1106" s="149" t="s">
        <v>276</v>
      </c>
      <c r="AU1106" s="161">
        <v>1</v>
      </c>
      <c r="AV1106" s="159">
        <v>15929.2</v>
      </c>
      <c r="AW1106" s="159">
        <v>637.17</v>
      </c>
      <c r="AX1106" s="149" t="s">
        <v>274</v>
      </c>
      <c r="AY1106" s="159">
        <v>159.29</v>
      </c>
      <c r="AZ1106" s="159">
        <v>159.29</v>
      </c>
      <c r="BA1106" s="159">
        <v>637.16</v>
      </c>
      <c r="BB1106" s="159">
        <v>7964.5</v>
      </c>
      <c r="BC1106" s="162" t="s">
        <v>274</v>
      </c>
      <c r="BD1106" s="162">
        <v>0</v>
      </c>
      <c r="BE1106" s="159">
        <v>7964.7</v>
      </c>
      <c r="BF1106" s="159">
        <v>7964.7</v>
      </c>
      <c r="BG1106" s="159">
        <v>15929.2</v>
      </c>
    </row>
    <row r="1107" ht="28.05" customHeight="1" spans="1:59">
      <c r="A1107" s="149"/>
      <c r="B1107" s="149"/>
      <c r="C1107" s="149"/>
      <c r="D1107" s="149" t="s">
        <v>3726</v>
      </c>
      <c r="E1107" s="340" t="s">
        <v>5508</v>
      </c>
      <c r="F1107" s="149" t="s">
        <v>3726</v>
      </c>
      <c r="G1107" s="149" t="s">
        <v>5509</v>
      </c>
      <c r="H1107" s="149" t="s">
        <v>5510</v>
      </c>
      <c r="I1107" s="149" t="s">
        <v>4514</v>
      </c>
      <c r="J1107" s="149" t="s">
        <v>5511</v>
      </c>
      <c r="K1107" s="149"/>
      <c r="L1107" s="149" t="s">
        <v>262</v>
      </c>
      <c r="M1107" s="149"/>
      <c r="N1107" s="149" t="s">
        <v>263</v>
      </c>
      <c r="O1107" s="149" t="s">
        <v>214</v>
      </c>
      <c r="P1107" s="149" t="s">
        <v>53</v>
      </c>
      <c r="Q1107" s="149"/>
      <c r="R1107" s="149" t="s">
        <v>5512</v>
      </c>
      <c r="S1107" s="149" t="s">
        <v>793</v>
      </c>
      <c r="T1107" s="149" t="s">
        <v>5513</v>
      </c>
      <c r="U1107" s="149" t="s">
        <v>267</v>
      </c>
      <c r="V1107" s="149"/>
      <c r="W1107" s="149"/>
      <c r="X1107" s="149" t="s">
        <v>268</v>
      </c>
      <c r="Y1107" s="149"/>
      <c r="Z1107" s="149"/>
      <c r="AA1107" s="149"/>
      <c r="AB1107" s="149" t="s">
        <v>269</v>
      </c>
      <c r="AC1107" s="149" t="s">
        <v>270</v>
      </c>
      <c r="AD1107" s="149" t="s">
        <v>5513</v>
      </c>
      <c r="AE1107" s="149" t="s">
        <v>271</v>
      </c>
      <c r="AF1107" s="149"/>
      <c r="AG1107" s="149" t="s">
        <v>1098</v>
      </c>
      <c r="AH1107" s="149" t="s">
        <v>273</v>
      </c>
      <c r="AI1107" s="158">
        <v>84</v>
      </c>
      <c r="AJ1107" s="149"/>
      <c r="AK1107" s="159" t="s">
        <v>274</v>
      </c>
      <c r="AL1107" s="159" t="s">
        <v>274</v>
      </c>
      <c r="AM1107" s="149" t="s">
        <v>274</v>
      </c>
      <c r="AN1107" s="160">
        <v>4</v>
      </c>
      <c r="AO1107" s="149"/>
      <c r="AP1107" s="149" t="s">
        <v>274</v>
      </c>
      <c r="AQ1107" s="149" t="s">
        <v>275</v>
      </c>
      <c r="AR1107" s="158">
        <v>1</v>
      </c>
      <c r="AS1107" s="149" t="s">
        <v>275</v>
      </c>
      <c r="AT1107" s="149" t="s">
        <v>276</v>
      </c>
      <c r="AU1107" s="161">
        <v>1</v>
      </c>
      <c r="AV1107" s="159">
        <v>344827.57</v>
      </c>
      <c r="AW1107" s="159">
        <v>13793.1</v>
      </c>
      <c r="AX1107" s="149" t="s">
        <v>274</v>
      </c>
      <c r="AY1107" s="159">
        <v>3663.77</v>
      </c>
      <c r="AZ1107" s="159">
        <v>3663.77</v>
      </c>
      <c r="BA1107" s="159">
        <v>14655.08</v>
      </c>
      <c r="BB1107" s="159">
        <v>287069.2</v>
      </c>
      <c r="BC1107" s="162" t="s">
        <v>274</v>
      </c>
      <c r="BD1107" s="162">
        <v>0</v>
      </c>
      <c r="BE1107" s="159">
        <v>57758.37</v>
      </c>
      <c r="BF1107" s="159">
        <v>57758.37</v>
      </c>
      <c r="BG1107" s="159">
        <v>344827.57</v>
      </c>
    </row>
    <row r="1108" ht="28.05" customHeight="1" spans="1:59">
      <c r="A1108" s="149"/>
      <c r="B1108" s="149"/>
      <c r="C1108" s="149"/>
      <c r="D1108" s="149" t="s">
        <v>3726</v>
      </c>
      <c r="E1108" s="340" t="s">
        <v>5514</v>
      </c>
      <c r="F1108" s="149" t="s">
        <v>3726</v>
      </c>
      <c r="G1108" s="149" t="s">
        <v>5515</v>
      </c>
      <c r="H1108" s="149" t="s">
        <v>5516</v>
      </c>
      <c r="I1108" s="149" t="s">
        <v>5517</v>
      </c>
      <c r="J1108" s="149" t="s">
        <v>5518</v>
      </c>
      <c r="K1108" s="149"/>
      <c r="L1108" s="149" t="s">
        <v>262</v>
      </c>
      <c r="M1108" s="149"/>
      <c r="N1108" s="149" t="s">
        <v>263</v>
      </c>
      <c r="O1108" s="149" t="s">
        <v>214</v>
      </c>
      <c r="P1108" s="149" t="s">
        <v>53</v>
      </c>
      <c r="Q1108" s="149"/>
      <c r="R1108" s="149" t="s">
        <v>4826</v>
      </c>
      <c r="S1108" s="149" t="s">
        <v>4790</v>
      </c>
      <c r="T1108" s="149" t="s">
        <v>5303</v>
      </c>
      <c r="U1108" s="149" t="s">
        <v>267</v>
      </c>
      <c r="V1108" s="149"/>
      <c r="W1108" s="149"/>
      <c r="X1108" s="149" t="s">
        <v>268</v>
      </c>
      <c r="Y1108" s="149"/>
      <c r="Z1108" s="149"/>
      <c r="AA1108" s="149"/>
      <c r="AB1108" s="149" t="s">
        <v>269</v>
      </c>
      <c r="AC1108" s="149" t="s">
        <v>318</v>
      </c>
      <c r="AD1108" s="149" t="s">
        <v>5303</v>
      </c>
      <c r="AE1108" s="149" t="s">
        <v>271</v>
      </c>
      <c r="AF1108" s="149"/>
      <c r="AG1108" s="149" t="s">
        <v>1098</v>
      </c>
      <c r="AH1108" s="149" t="s">
        <v>273</v>
      </c>
      <c r="AI1108" s="158">
        <v>96</v>
      </c>
      <c r="AJ1108" s="149"/>
      <c r="AK1108" s="159" t="s">
        <v>274</v>
      </c>
      <c r="AL1108" s="159" t="s">
        <v>274</v>
      </c>
      <c r="AM1108" s="149" t="s">
        <v>274</v>
      </c>
      <c r="AN1108" s="160">
        <v>4</v>
      </c>
      <c r="AO1108" s="149"/>
      <c r="AP1108" s="149" t="s">
        <v>274</v>
      </c>
      <c r="AQ1108" s="149" t="s">
        <v>275</v>
      </c>
      <c r="AR1108" s="158">
        <v>1</v>
      </c>
      <c r="AS1108" s="149" t="s">
        <v>275</v>
      </c>
      <c r="AT1108" s="149" t="s">
        <v>276</v>
      </c>
      <c r="AU1108" s="161">
        <v>1</v>
      </c>
      <c r="AV1108" s="159">
        <v>5384.64</v>
      </c>
      <c r="AW1108" s="159">
        <v>215.39</v>
      </c>
      <c r="AX1108" s="149" t="s">
        <v>274</v>
      </c>
      <c r="AY1108" s="162">
        <v>0</v>
      </c>
      <c r="AZ1108" s="162" t="s">
        <v>274</v>
      </c>
      <c r="BA1108" s="162">
        <v>0</v>
      </c>
      <c r="BB1108" s="159">
        <v>5169.25</v>
      </c>
      <c r="BC1108" s="162" t="s">
        <v>274</v>
      </c>
      <c r="BD1108" s="162">
        <v>0</v>
      </c>
      <c r="BE1108" s="159">
        <v>215.39</v>
      </c>
      <c r="BF1108" s="159">
        <v>215.39</v>
      </c>
      <c r="BG1108" s="159">
        <v>5384.64</v>
      </c>
    </row>
    <row r="1109" ht="28.05" customHeight="1" spans="1:59">
      <c r="A1109" s="149"/>
      <c r="B1109" s="149"/>
      <c r="C1109" s="149"/>
      <c r="D1109" s="149" t="s">
        <v>3726</v>
      </c>
      <c r="E1109" s="340" t="s">
        <v>5519</v>
      </c>
      <c r="F1109" s="149" t="s">
        <v>3726</v>
      </c>
      <c r="G1109" s="149" t="s">
        <v>5520</v>
      </c>
      <c r="H1109" s="149" t="s">
        <v>5516</v>
      </c>
      <c r="I1109" s="149" t="s">
        <v>5517</v>
      </c>
      <c r="J1109" s="149" t="s">
        <v>5521</v>
      </c>
      <c r="K1109" s="149"/>
      <c r="L1109" s="149" t="s">
        <v>262</v>
      </c>
      <c r="M1109" s="149"/>
      <c r="N1109" s="149" t="s">
        <v>263</v>
      </c>
      <c r="O1109" s="149" t="s">
        <v>214</v>
      </c>
      <c r="P1109" s="149" t="s">
        <v>53</v>
      </c>
      <c r="Q1109" s="149"/>
      <c r="R1109" s="149" t="s">
        <v>4826</v>
      </c>
      <c r="S1109" s="149" t="s">
        <v>4790</v>
      </c>
      <c r="T1109" s="149" t="s">
        <v>5303</v>
      </c>
      <c r="U1109" s="149" t="s">
        <v>267</v>
      </c>
      <c r="V1109" s="149"/>
      <c r="W1109" s="149"/>
      <c r="X1109" s="149" t="s">
        <v>268</v>
      </c>
      <c r="Y1109" s="149"/>
      <c r="Z1109" s="149"/>
      <c r="AA1109" s="149"/>
      <c r="AB1109" s="149" t="s">
        <v>269</v>
      </c>
      <c r="AC1109" s="149" t="s">
        <v>318</v>
      </c>
      <c r="AD1109" s="149" t="s">
        <v>5303</v>
      </c>
      <c r="AE1109" s="149" t="s">
        <v>271</v>
      </c>
      <c r="AF1109" s="149"/>
      <c r="AG1109" s="149" t="s">
        <v>1098</v>
      </c>
      <c r="AH1109" s="149" t="s">
        <v>273</v>
      </c>
      <c r="AI1109" s="158">
        <v>96</v>
      </c>
      <c r="AJ1109" s="149"/>
      <c r="AK1109" s="159" t="s">
        <v>274</v>
      </c>
      <c r="AL1109" s="159" t="s">
        <v>274</v>
      </c>
      <c r="AM1109" s="149" t="s">
        <v>274</v>
      </c>
      <c r="AN1109" s="160">
        <v>4</v>
      </c>
      <c r="AO1109" s="149"/>
      <c r="AP1109" s="149" t="s">
        <v>274</v>
      </c>
      <c r="AQ1109" s="149" t="s">
        <v>275</v>
      </c>
      <c r="AR1109" s="158">
        <v>1</v>
      </c>
      <c r="AS1109" s="149" t="s">
        <v>275</v>
      </c>
      <c r="AT1109" s="149" t="s">
        <v>276</v>
      </c>
      <c r="AU1109" s="161">
        <v>1</v>
      </c>
      <c r="AV1109" s="159">
        <v>5384.61</v>
      </c>
      <c r="AW1109" s="159">
        <v>215.38</v>
      </c>
      <c r="AX1109" s="149" t="s">
        <v>274</v>
      </c>
      <c r="AY1109" s="162">
        <v>0</v>
      </c>
      <c r="AZ1109" s="162" t="s">
        <v>274</v>
      </c>
      <c r="BA1109" s="162">
        <v>0</v>
      </c>
      <c r="BB1109" s="159">
        <v>5169.23</v>
      </c>
      <c r="BC1109" s="162" t="s">
        <v>274</v>
      </c>
      <c r="BD1109" s="162">
        <v>0</v>
      </c>
      <c r="BE1109" s="159">
        <v>215.38</v>
      </c>
      <c r="BF1109" s="159">
        <v>215.38</v>
      </c>
      <c r="BG1109" s="159">
        <v>5384.61</v>
      </c>
    </row>
    <row r="1110" ht="28.05" customHeight="1" spans="1:59">
      <c r="A1110" s="149"/>
      <c r="B1110" s="149"/>
      <c r="C1110" s="149"/>
      <c r="D1110" s="149" t="s">
        <v>3726</v>
      </c>
      <c r="E1110" s="340" t="s">
        <v>5522</v>
      </c>
      <c r="F1110" s="149" t="s">
        <v>3726</v>
      </c>
      <c r="G1110" s="149" t="s">
        <v>5523</v>
      </c>
      <c r="H1110" s="149" t="s">
        <v>5524</v>
      </c>
      <c r="I1110" s="149" t="s">
        <v>5525</v>
      </c>
      <c r="J1110" s="149" t="s">
        <v>5526</v>
      </c>
      <c r="K1110" s="149"/>
      <c r="L1110" s="149" t="s">
        <v>262</v>
      </c>
      <c r="M1110" s="149"/>
      <c r="N1110" s="149" t="s">
        <v>263</v>
      </c>
      <c r="O1110" s="149" t="s">
        <v>214</v>
      </c>
      <c r="P1110" s="149" t="s">
        <v>53</v>
      </c>
      <c r="Q1110" s="149"/>
      <c r="R1110" s="149" t="s">
        <v>296</v>
      </c>
      <c r="S1110" s="149" t="s">
        <v>289</v>
      </c>
      <c r="T1110" s="149" t="s">
        <v>5527</v>
      </c>
      <c r="U1110" s="149" t="s">
        <v>267</v>
      </c>
      <c r="V1110" s="149"/>
      <c r="W1110" s="149"/>
      <c r="X1110" s="149" t="s">
        <v>268</v>
      </c>
      <c r="Y1110" s="149"/>
      <c r="Z1110" s="149"/>
      <c r="AA1110" s="149"/>
      <c r="AB1110" s="149" t="s">
        <v>269</v>
      </c>
      <c r="AC1110" s="149" t="s">
        <v>318</v>
      </c>
      <c r="AD1110" s="149" t="s">
        <v>5527</v>
      </c>
      <c r="AE1110" s="149" t="s">
        <v>271</v>
      </c>
      <c r="AF1110" s="149"/>
      <c r="AG1110" s="149" t="s">
        <v>1098</v>
      </c>
      <c r="AH1110" s="149" t="s">
        <v>273</v>
      </c>
      <c r="AI1110" s="158">
        <v>90</v>
      </c>
      <c r="AJ1110" s="149"/>
      <c r="AK1110" s="159" t="s">
        <v>274</v>
      </c>
      <c r="AL1110" s="159" t="s">
        <v>274</v>
      </c>
      <c r="AM1110" s="149" t="s">
        <v>274</v>
      </c>
      <c r="AN1110" s="160">
        <v>4</v>
      </c>
      <c r="AO1110" s="149"/>
      <c r="AP1110" s="149" t="s">
        <v>274</v>
      </c>
      <c r="AQ1110" s="149" t="s">
        <v>275</v>
      </c>
      <c r="AR1110" s="158">
        <v>1</v>
      </c>
      <c r="AS1110" s="149" t="s">
        <v>275</v>
      </c>
      <c r="AT1110" s="149" t="s">
        <v>276</v>
      </c>
      <c r="AU1110" s="161">
        <v>1</v>
      </c>
      <c r="AV1110" s="159">
        <v>7264.96</v>
      </c>
      <c r="AW1110" s="159">
        <v>290.6</v>
      </c>
      <c r="AX1110" s="149" t="s">
        <v>274</v>
      </c>
      <c r="AY1110" s="162">
        <v>0</v>
      </c>
      <c r="AZ1110" s="162" t="s">
        <v>274</v>
      </c>
      <c r="BA1110" s="162">
        <v>0</v>
      </c>
      <c r="BB1110" s="159">
        <v>6974.36</v>
      </c>
      <c r="BC1110" s="162" t="s">
        <v>274</v>
      </c>
      <c r="BD1110" s="162">
        <v>0</v>
      </c>
      <c r="BE1110" s="159">
        <v>290.6</v>
      </c>
      <c r="BF1110" s="159">
        <v>290.6</v>
      </c>
      <c r="BG1110" s="159">
        <v>7264.96</v>
      </c>
    </row>
    <row r="1111" ht="28.05" customHeight="1" spans="1:59">
      <c r="A1111" s="149"/>
      <c r="B1111" s="149"/>
      <c r="C1111" s="149"/>
      <c r="D1111" s="149" t="s">
        <v>3726</v>
      </c>
      <c r="E1111" s="340" t="s">
        <v>5528</v>
      </c>
      <c r="F1111" s="149" t="s">
        <v>3726</v>
      </c>
      <c r="G1111" s="149" t="s">
        <v>5529</v>
      </c>
      <c r="H1111" s="149" t="s">
        <v>5530</v>
      </c>
      <c r="I1111" s="149" t="s">
        <v>5531</v>
      </c>
      <c r="J1111" s="149" t="s">
        <v>5532</v>
      </c>
      <c r="K1111" s="149"/>
      <c r="L1111" s="149" t="s">
        <v>262</v>
      </c>
      <c r="M1111" s="149"/>
      <c r="N1111" s="149" t="s">
        <v>263</v>
      </c>
      <c r="O1111" s="149" t="s">
        <v>214</v>
      </c>
      <c r="P1111" s="149" t="s">
        <v>53</v>
      </c>
      <c r="Q1111" s="149"/>
      <c r="R1111" s="149" t="s">
        <v>4604</v>
      </c>
      <c r="S1111" s="149" t="s">
        <v>5533</v>
      </c>
      <c r="T1111" s="149" t="s">
        <v>95</v>
      </c>
      <c r="U1111" s="149" t="s">
        <v>267</v>
      </c>
      <c r="V1111" s="149"/>
      <c r="W1111" s="149"/>
      <c r="X1111" s="149" t="s">
        <v>336</v>
      </c>
      <c r="Y1111" s="149"/>
      <c r="Z1111" s="149"/>
      <c r="AA1111" s="149"/>
      <c r="AB1111" s="149" t="s">
        <v>269</v>
      </c>
      <c r="AC1111" s="149" t="s">
        <v>270</v>
      </c>
      <c r="AD1111" s="149" t="s">
        <v>95</v>
      </c>
      <c r="AE1111" s="149" t="s">
        <v>271</v>
      </c>
      <c r="AF1111" s="149"/>
      <c r="AG1111" s="149" t="s">
        <v>1098</v>
      </c>
      <c r="AH1111" s="149" t="s">
        <v>273</v>
      </c>
      <c r="AI1111" s="158">
        <v>84</v>
      </c>
      <c r="AJ1111" s="149"/>
      <c r="AK1111" s="159" t="s">
        <v>274</v>
      </c>
      <c r="AL1111" s="159" t="s">
        <v>274</v>
      </c>
      <c r="AM1111" s="149" t="s">
        <v>274</v>
      </c>
      <c r="AN1111" s="160">
        <v>4</v>
      </c>
      <c r="AO1111" s="149"/>
      <c r="AP1111" s="149" t="s">
        <v>274</v>
      </c>
      <c r="AQ1111" s="149" t="s">
        <v>275</v>
      </c>
      <c r="AR1111" s="158">
        <v>1</v>
      </c>
      <c r="AS1111" s="149" t="s">
        <v>275</v>
      </c>
      <c r="AT1111" s="149" t="s">
        <v>276</v>
      </c>
      <c r="AU1111" s="161">
        <v>1</v>
      </c>
      <c r="AV1111" s="159">
        <v>6896.55</v>
      </c>
      <c r="AW1111" s="159">
        <v>275.86</v>
      </c>
      <c r="AX1111" s="149" t="s">
        <v>274</v>
      </c>
      <c r="AY1111" s="159">
        <v>73.25</v>
      </c>
      <c r="AZ1111" s="159">
        <v>73.25</v>
      </c>
      <c r="BA1111" s="159">
        <v>293</v>
      </c>
      <c r="BB1111" s="159">
        <v>5741.63</v>
      </c>
      <c r="BC1111" s="162" t="s">
        <v>274</v>
      </c>
      <c r="BD1111" s="162">
        <v>0</v>
      </c>
      <c r="BE1111" s="159">
        <v>1154.92</v>
      </c>
      <c r="BF1111" s="159">
        <v>1154.92</v>
      </c>
      <c r="BG1111" s="159">
        <v>6896.55</v>
      </c>
    </row>
    <row r="1112" ht="28.05" customHeight="1" spans="1:59">
      <c r="A1112" s="149"/>
      <c r="B1112" s="149"/>
      <c r="C1112" s="149"/>
      <c r="D1112" s="149" t="s">
        <v>3726</v>
      </c>
      <c r="E1112" s="340" t="s">
        <v>5534</v>
      </c>
      <c r="F1112" s="149" t="s">
        <v>3726</v>
      </c>
      <c r="G1112" s="149" t="s">
        <v>5535</v>
      </c>
      <c r="H1112" s="149" t="s">
        <v>5530</v>
      </c>
      <c r="I1112" s="149" t="s">
        <v>5531</v>
      </c>
      <c r="J1112" s="149" t="s">
        <v>5536</v>
      </c>
      <c r="K1112" s="149"/>
      <c r="L1112" s="149" t="s">
        <v>262</v>
      </c>
      <c r="M1112" s="149"/>
      <c r="N1112" s="149" t="s">
        <v>263</v>
      </c>
      <c r="O1112" s="149" t="s">
        <v>214</v>
      </c>
      <c r="P1112" s="149" t="s">
        <v>53</v>
      </c>
      <c r="Q1112" s="149"/>
      <c r="R1112" s="149" t="s">
        <v>4604</v>
      </c>
      <c r="S1112" s="149" t="s">
        <v>5533</v>
      </c>
      <c r="T1112" s="149" t="s">
        <v>95</v>
      </c>
      <c r="U1112" s="149" t="s">
        <v>267</v>
      </c>
      <c r="V1112" s="149"/>
      <c r="W1112" s="149"/>
      <c r="X1112" s="149" t="s">
        <v>336</v>
      </c>
      <c r="Y1112" s="149"/>
      <c r="Z1112" s="149"/>
      <c r="AA1112" s="149"/>
      <c r="AB1112" s="149" t="s">
        <v>269</v>
      </c>
      <c r="AC1112" s="149" t="s">
        <v>270</v>
      </c>
      <c r="AD1112" s="149" t="s">
        <v>95</v>
      </c>
      <c r="AE1112" s="149" t="s">
        <v>271</v>
      </c>
      <c r="AF1112" s="149"/>
      <c r="AG1112" s="149" t="s">
        <v>1098</v>
      </c>
      <c r="AH1112" s="149" t="s">
        <v>273</v>
      </c>
      <c r="AI1112" s="158">
        <v>84</v>
      </c>
      <c r="AJ1112" s="149"/>
      <c r="AK1112" s="159" t="s">
        <v>274</v>
      </c>
      <c r="AL1112" s="159" t="s">
        <v>274</v>
      </c>
      <c r="AM1112" s="149" t="s">
        <v>274</v>
      </c>
      <c r="AN1112" s="160">
        <v>4</v>
      </c>
      <c r="AO1112" s="149"/>
      <c r="AP1112" s="149" t="s">
        <v>274</v>
      </c>
      <c r="AQ1112" s="149" t="s">
        <v>275</v>
      </c>
      <c r="AR1112" s="158">
        <v>1</v>
      </c>
      <c r="AS1112" s="149" t="s">
        <v>275</v>
      </c>
      <c r="AT1112" s="149" t="s">
        <v>276</v>
      </c>
      <c r="AU1112" s="161">
        <v>1</v>
      </c>
      <c r="AV1112" s="159">
        <v>6896.55</v>
      </c>
      <c r="AW1112" s="159">
        <v>275.86</v>
      </c>
      <c r="AX1112" s="149" t="s">
        <v>274</v>
      </c>
      <c r="AY1112" s="159">
        <v>73.25</v>
      </c>
      <c r="AZ1112" s="159">
        <v>73.25</v>
      </c>
      <c r="BA1112" s="159">
        <v>293</v>
      </c>
      <c r="BB1112" s="159">
        <v>5741.63</v>
      </c>
      <c r="BC1112" s="162" t="s">
        <v>274</v>
      </c>
      <c r="BD1112" s="162">
        <v>0</v>
      </c>
      <c r="BE1112" s="159">
        <v>1154.92</v>
      </c>
      <c r="BF1112" s="159">
        <v>1154.92</v>
      </c>
      <c r="BG1112" s="159">
        <v>6896.55</v>
      </c>
    </row>
    <row r="1113" ht="28.05" customHeight="1" spans="1:59">
      <c r="A1113" s="149"/>
      <c r="B1113" s="149"/>
      <c r="C1113" s="149"/>
      <c r="D1113" s="149" t="s">
        <v>3726</v>
      </c>
      <c r="E1113" s="340" t="s">
        <v>5537</v>
      </c>
      <c r="F1113" s="149" t="s">
        <v>3726</v>
      </c>
      <c r="G1113" s="149" t="s">
        <v>5538</v>
      </c>
      <c r="H1113" s="149" t="s">
        <v>5495</v>
      </c>
      <c r="I1113" s="149" t="s">
        <v>5539</v>
      </c>
      <c r="J1113" s="149" t="s">
        <v>5540</v>
      </c>
      <c r="K1113" s="149"/>
      <c r="L1113" s="149" t="s">
        <v>262</v>
      </c>
      <c r="M1113" s="149"/>
      <c r="N1113" s="149" t="s">
        <v>263</v>
      </c>
      <c r="O1113" s="149" t="s">
        <v>214</v>
      </c>
      <c r="P1113" s="149" t="s">
        <v>53</v>
      </c>
      <c r="Q1113" s="149"/>
      <c r="R1113" s="149" t="s">
        <v>5498</v>
      </c>
      <c r="S1113" s="149" t="s">
        <v>5499</v>
      </c>
      <c r="T1113" s="149" t="s">
        <v>5500</v>
      </c>
      <c r="U1113" s="149" t="s">
        <v>267</v>
      </c>
      <c r="V1113" s="149"/>
      <c r="W1113" s="149"/>
      <c r="X1113" s="149" t="s">
        <v>2410</v>
      </c>
      <c r="Y1113" s="149"/>
      <c r="Z1113" s="149"/>
      <c r="AA1113" s="149"/>
      <c r="AB1113" s="149" t="s">
        <v>269</v>
      </c>
      <c r="AC1113" s="149" t="s">
        <v>270</v>
      </c>
      <c r="AD1113" s="149" t="s">
        <v>5500</v>
      </c>
      <c r="AE1113" s="149" t="s">
        <v>271</v>
      </c>
      <c r="AF1113" s="149"/>
      <c r="AG1113" s="149" t="s">
        <v>1098</v>
      </c>
      <c r="AH1113" s="149" t="s">
        <v>273</v>
      </c>
      <c r="AI1113" s="158">
        <v>50</v>
      </c>
      <c r="AJ1113" s="149"/>
      <c r="AK1113" s="159" t="s">
        <v>274</v>
      </c>
      <c r="AL1113" s="159" t="s">
        <v>274</v>
      </c>
      <c r="AM1113" s="149" t="s">
        <v>274</v>
      </c>
      <c r="AN1113" s="160">
        <v>4</v>
      </c>
      <c r="AO1113" s="149"/>
      <c r="AP1113" s="149" t="s">
        <v>274</v>
      </c>
      <c r="AQ1113" s="149" t="s">
        <v>275</v>
      </c>
      <c r="AR1113" s="158">
        <v>1</v>
      </c>
      <c r="AS1113" s="149" t="s">
        <v>275</v>
      </c>
      <c r="AT1113" s="149" t="s">
        <v>276</v>
      </c>
      <c r="AU1113" s="161">
        <v>1</v>
      </c>
      <c r="AV1113" s="159">
        <v>7908.17</v>
      </c>
      <c r="AW1113" s="159">
        <v>316.33</v>
      </c>
      <c r="AX1113" s="149" t="s">
        <v>274</v>
      </c>
      <c r="AY1113" s="159">
        <v>79.08</v>
      </c>
      <c r="AZ1113" s="159">
        <v>79.08</v>
      </c>
      <c r="BA1113" s="159">
        <v>316.32</v>
      </c>
      <c r="BB1113" s="159">
        <v>3954</v>
      </c>
      <c r="BC1113" s="162" t="s">
        <v>274</v>
      </c>
      <c r="BD1113" s="162">
        <v>0</v>
      </c>
      <c r="BE1113" s="159">
        <v>3954.17</v>
      </c>
      <c r="BF1113" s="159">
        <v>3954.17</v>
      </c>
      <c r="BG1113" s="159">
        <v>7908.17</v>
      </c>
    </row>
    <row r="1114" ht="28.05" customHeight="1" spans="1:59">
      <c r="A1114" s="149"/>
      <c r="B1114" s="149"/>
      <c r="C1114" s="149"/>
      <c r="D1114" s="149" t="s">
        <v>3726</v>
      </c>
      <c r="E1114" s="340" t="s">
        <v>5541</v>
      </c>
      <c r="F1114" s="149" t="s">
        <v>3726</v>
      </c>
      <c r="G1114" s="149" t="s">
        <v>5542</v>
      </c>
      <c r="H1114" s="149" t="s">
        <v>5495</v>
      </c>
      <c r="I1114" s="149" t="s">
        <v>5543</v>
      </c>
      <c r="J1114" s="149" t="s">
        <v>5544</v>
      </c>
      <c r="K1114" s="149"/>
      <c r="L1114" s="149" t="s">
        <v>262</v>
      </c>
      <c r="M1114" s="149"/>
      <c r="N1114" s="149" t="s">
        <v>263</v>
      </c>
      <c r="O1114" s="149" t="s">
        <v>214</v>
      </c>
      <c r="P1114" s="149" t="s">
        <v>53</v>
      </c>
      <c r="Q1114" s="149"/>
      <c r="R1114" s="149" t="s">
        <v>5498</v>
      </c>
      <c r="S1114" s="149" t="s">
        <v>5499</v>
      </c>
      <c r="T1114" s="149" t="s">
        <v>5500</v>
      </c>
      <c r="U1114" s="149" t="s">
        <v>267</v>
      </c>
      <c r="V1114" s="149"/>
      <c r="W1114" s="149"/>
      <c r="X1114" s="149" t="s">
        <v>2410</v>
      </c>
      <c r="Y1114" s="149"/>
      <c r="Z1114" s="149"/>
      <c r="AA1114" s="149"/>
      <c r="AB1114" s="149" t="s">
        <v>269</v>
      </c>
      <c r="AC1114" s="149" t="s">
        <v>270</v>
      </c>
      <c r="AD1114" s="149" t="s">
        <v>5500</v>
      </c>
      <c r="AE1114" s="149" t="s">
        <v>271</v>
      </c>
      <c r="AF1114" s="149"/>
      <c r="AG1114" s="149" t="s">
        <v>1098</v>
      </c>
      <c r="AH1114" s="149" t="s">
        <v>273</v>
      </c>
      <c r="AI1114" s="158">
        <v>50</v>
      </c>
      <c r="AJ1114" s="149"/>
      <c r="AK1114" s="159" t="s">
        <v>274</v>
      </c>
      <c r="AL1114" s="159" t="s">
        <v>274</v>
      </c>
      <c r="AM1114" s="149" t="s">
        <v>274</v>
      </c>
      <c r="AN1114" s="160">
        <v>4</v>
      </c>
      <c r="AO1114" s="149"/>
      <c r="AP1114" s="149" t="s">
        <v>274</v>
      </c>
      <c r="AQ1114" s="149" t="s">
        <v>275</v>
      </c>
      <c r="AR1114" s="158">
        <v>1</v>
      </c>
      <c r="AS1114" s="149" t="s">
        <v>275</v>
      </c>
      <c r="AT1114" s="149" t="s">
        <v>276</v>
      </c>
      <c r="AU1114" s="161">
        <v>1</v>
      </c>
      <c r="AV1114" s="159">
        <v>23811.01</v>
      </c>
      <c r="AW1114" s="159">
        <v>952.44</v>
      </c>
      <c r="AX1114" s="149" t="s">
        <v>274</v>
      </c>
      <c r="AY1114" s="159">
        <v>238.11</v>
      </c>
      <c r="AZ1114" s="159">
        <v>238.11</v>
      </c>
      <c r="BA1114" s="159">
        <v>952.44</v>
      </c>
      <c r="BB1114" s="159">
        <v>11905.5</v>
      </c>
      <c r="BC1114" s="162" t="s">
        <v>274</v>
      </c>
      <c r="BD1114" s="162">
        <v>0</v>
      </c>
      <c r="BE1114" s="159">
        <v>11905.51</v>
      </c>
      <c r="BF1114" s="159">
        <v>11905.51</v>
      </c>
      <c r="BG1114" s="159">
        <v>23811.01</v>
      </c>
    </row>
    <row r="1115" ht="28.05" customHeight="1" spans="1:59">
      <c r="A1115" s="149"/>
      <c r="B1115" s="149"/>
      <c r="C1115" s="149"/>
      <c r="D1115" s="149" t="s">
        <v>3726</v>
      </c>
      <c r="E1115" s="340" t="s">
        <v>5545</v>
      </c>
      <c r="F1115" s="149" t="s">
        <v>3726</v>
      </c>
      <c r="G1115" s="149" t="s">
        <v>5546</v>
      </c>
      <c r="H1115" s="149" t="s">
        <v>5495</v>
      </c>
      <c r="I1115" s="149" t="s">
        <v>5547</v>
      </c>
      <c r="J1115" s="149" t="s">
        <v>5548</v>
      </c>
      <c r="K1115" s="149"/>
      <c r="L1115" s="149" t="s">
        <v>262</v>
      </c>
      <c r="M1115" s="149"/>
      <c r="N1115" s="149" t="s">
        <v>263</v>
      </c>
      <c r="O1115" s="149" t="s">
        <v>214</v>
      </c>
      <c r="P1115" s="149" t="s">
        <v>53</v>
      </c>
      <c r="Q1115" s="149"/>
      <c r="R1115" s="149" t="s">
        <v>5498</v>
      </c>
      <c r="S1115" s="149" t="s">
        <v>5499</v>
      </c>
      <c r="T1115" s="149" t="s">
        <v>5500</v>
      </c>
      <c r="U1115" s="149" t="s">
        <v>267</v>
      </c>
      <c r="V1115" s="149"/>
      <c r="W1115" s="149"/>
      <c r="X1115" s="149" t="s">
        <v>2410</v>
      </c>
      <c r="Y1115" s="149"/>
      <c r="Z1115" s="149"/>
      <c r="AA1115" s="149"/>
      <c r="AB1115" s="149" t="s">
        <v>269</v>
      </c>
      <c r="AC1115" s="149" t="s">
        <v>270</v>
      </c>
      <c r="AD1115" s="149" t="s">
        <v>5500</v>
      </c>
      <c r="AE1115" s="149" t="s">
        <v>271</v>
      </c>
      <c r="AF1115" s="149"/>
      <c r="AG1115" s="149" t="s">
        <v>1098</v>
      </c>
      <c r="AH1115" s="149" t="s">
        <v>273</v>
      </c>
      <c r="AI1115" s="158">
        <v>50</v>
      </c>
      <c r="AJ1115" s="149"/>
      <c r="AK1115" s="159" t="s">
        <v>274</v>
      </c>
      <c r="AL1115" s="159" t="s">
        <v>274</v>
      </c>
      <c r="AM1115" s="149" t="s">
        <v>274</v>
      </c>
      <c r="AN1115" s="160">
        <v>4</v>
      </c>
      <c r="AO1115" s="149"/>
      <c r="AP1115" s="149" t="s">
        <v>274</v>
      </c>
      <c r="AQ1115" s="149" t="s">
        <v>275</v>
      </c>
      <c r="AR1115" s="158">
        <v>1</v>
      </c>
      <c r="AS1115" s="149" t="s">
        <v>275</v>
      </c>
      <c r="AT1115" s="149" t="s">
        <v>276</v>
      </c>
      <c r="AU1115" s="161">
        <v>1</v>
      </c>
      <c r="AV1115" s="159">
        <v>9605.37</v>
      </c>
      <c r="AW1115" s="159">
        <v>384.21</v>
      </c>
      <c r="AX1115" s="149" t="s">
        <v>274</v>
      </c>
      <c r="AY1115" s="159">
        <v>96.06</v>
      </c>
      <c r="AZ1115" s="159">
        <v>96.06</v>
      </c>
      <c r="BA1115" s="159">
        <v>384.24</v>
      </c>
      <c r="BB1115" s="159">
        <v>4802.54</v>
      </c>
      <c r="BC1115" s="162" t="s">
        <v>274</v>
      </c>
      <c r="BD1115" s="162">
        <v>0</v>
      </c>
      <c r="BE1115" s="159">
        <v>4802.83</v>
      </c>
      <c r="BF1115" s="159">
        <v>4802.83</v>
      </c>
      <c r="BG1115" s="159">
        <v>9605.37</v>
      </c>
    </row>
    <row r="1116" ht="28.05" customHeight="1" spans="1:59">
      <c r="A1116" s="149"/>
      <c r="B1116" s="149"/>
      <c r="C1116" s="149"/>
      <c r="D1116" s="149" t="s">
        <v>3726</v>
      </c>
      <c r="E1116" s="340" t="s">
        <v>5549</v>
      </c>
      <c r="F1116" s="149" t="s">
        <v>3726</v>
      </c>
      <c r="G1116" s="149" t="s">
        <v>5550</v>
      </c>
      <c r="H1116" s="149" t="s">
        <v>5495</v>
      </c>
      <c r="I1116" s="149" t="s">
        <v>5551</v>
      </c>
      <c r="J1116" s="149" t="s">
        <v>5552</v>
      </c>
      <c r="K1116" s="149"/>
      <c r="L1116" s="149" t="s">
        <v>262</v>
      </c>
      <c r="M1116" s="149"/>
      <c r="N1116" s="149" t="s">
        <v>263</v>
      </c>
      <c r="O1116" s="149" t="s">
        <v>214</v>
      </c>
      <c r="P1116" s="149" t="s">
        <v>53</v>
      </c>
      <c r="Q1116" s="149"/>
      <c r="R1116" s="149" t="s">
        <v>5498</v>
      </c>
      <c r="S1116" s="149" t="s">
        <v>5499</v>
      </c>
      <c r="T1116" s="149" t="s">
        <v>5500</v>
      </c>
      <c r="U1116" s="149" t="s">
        <v>267</v>
      </c>
      <c r="V1116" s="149"/>
      <c r="W1116" s="149"/>
      <c r="X1116" s="149" t="s">
        <v>2410</v>
      </c>
      <c r="Y1116" s="149"/>
      <c r="Z1116" s="149"/>
      <c r="AA1116" s="149"/>
      <c r="AB1116" s="149" t="s">
        <v>269</v>
      </c>
      <c r="AC1116" s="149" t="s">
        <v>270</v>
      </c>
      <c r="AD1116" s="149" t="s">
        <v>5500</v>
      </c>
      <c r="AE1116" s="149" t="s">
        <v>271</v>
      </c>
      <c r="AF1116" s="149"/>
      <c r="AG1116" s="149" t="s">
        <v>1098</v>
      </c>
      <c r="AH1116" s="149" t="s">
        <v>273</v>
      </c>
      <c r="AI1116" s="158">
        <v>50</v>
      </c>
      <c r="AJ1116" s="149"/>
      <c r="AK1116" s="159" t="s">
        <v>274</v>
      </c>
      <c r="AL1116" s="159" t="s">
        <v>274</v>
      </c>
      <c r="AM1116" s="149" t="s">
        <v>274</v>
      </c>
      <c r="AN1116" s="160">
        <v>4</v>
      </c>
      <c r="AO1116" s="149"/>
      <c r="AP1116" s="149" t="s">
        <v>274</v>
      </c>
      <c r="AQ1116" s="149" t="s">
        <v>275</v>
      </c>
      <c r="AR1116" s="158">
        <v>1</v>
      </c>
      <c r="AS1116" s="149" t="s">
        <v>275</v>
      </c>
      <c r="AT1116" s="149" t="s">
        <v>276</v>
      </c>
      <c r="AU1116" s="161">
        <v>1</v>
      </c>
      <c r="AV1116" s="159">
        <v>9605.37</v>
      </c>
      <c r="AW1116" s="159">
        <v>384.21</v>
      </c>
      <c r="AX1116" s="149" t="s">
        <v>274</v>
      </c>
      <c r="AY1116" s="159">
        <v>96.06</v>
      </c>
      <c r="AZ1116" s="159">
        <v>96.06</v>
      </c>
      <c r="BA1116" s="159">
        <v>384.24</v>
      </c>
      <c r="BB1116" s="159">
        <v>4802.54</v>
      </c>
      <c r="BC1116" s="162" t="s">
        <v>274</v>
      </c>
      <c r="BD1116" s="162">
        <v>0</v>
      </c>
      <c r="BE1116" s="159">
        <v>4802.83</v>
      </c>
      <c r="BF1116" s="159">
        <v>4802.83</v>
      </c>
      <c r="BG1116" s="159">
        <v>9605.37</v>
      </c>
    </row>
    <row r="1117" ht="28.05" customHeight="1" spans="1:59">
      <c r="A1117" s="149"/>
      <c r="B1117" s="149"/>
      <c r="C1117" s="149"/>
      <c r="D1117" s="149" t="s">
        <v>3726</v>
      </c>
      <c r="E1117" s="340" t="s">
        <v>5553</v>
      </c>
      <c r="F1117" s="149" t="s">
        <v>3726</v>
      </c>
      <c r="G1117" s="149" t="s">
        <v>5554</v>
      </c>
      <c r="H1117" s="149" t="s">
        <v>5530</v>
      </c>
      <c r="I1117" s="149" t="s">
        <v>5531</v>
      </c>
      <c r="J1117" s="149" t="s">
        <v>5555</v>
      </c>
      <c r="K1117" s="149"/>
      <c r="L1117" s="149" t="s">
        <v>262</v>
      </c>
      <c r="M1117" s="149"/>
      <c r="N1117" s="149" t="s">
        <v>263</v>
      </c>
      <c r="O1117" s="149" t="s">
        <v>214</v>
      </c>
      <c r="P1117" s="149" t="s">
        <v>53</v>
      </c>
      <c r="Q1117" s="149"/>
      <c r="R1117" s="149" t="s">
        <v>4604</v>
      </c>
      <c r="S1117" s="149" t="s">
        <v>5533</v>
      </c>
      <c r="T1117" s="149" t="s">
        <v>95</v>
      </c>
      <c r="U1117" s="149" t="s">
        <v>267</v>
      </c>
      <c r="V1117" s="149"/>
      <c r="W1117" s="149"/>
      <c r="X1117" s="149" t="s">
        <v>336</v>
      </c>
      <c r="Y1117" s="149"/>
      <c r="Z1117" s="149"/>
      <c r="AA1117" s="149"/>
      <c r="AB1117" s="149" t="s">
        <v>269</v>
      </c>
      <c r="AC1117" s="149" t="s">
        <v>270</v>
      </c>
      <c r="AD1117" s="149" t="s">
        <v>95</v>
      </c>
      <c r="AE1117" s="149" t="s">
        <v>271</v>
      </c>
      <c r="AF1117" s="149"/>
      <c r="AG1117" s="149" t="s">
        <v>1098</v>
      </c>
      <c r="AH1117" s="149" t="s">
        <v>273</v>
      </c>
      <c r="AI1117" s="158">
        <v>84</v>
      </c>
      <c r="AJ1117" s="149"/>
      <c r="AK1117" s="159" t="s">
        <v>274</v>
      </c>
      <c r="AL1117" s="159" t="s">
        <v>274</v>
      </c>
      <c r="AM1117" s="149" t="s">
        <v>274</v>
      </c>
      <c r="AN1117" s="160">
        <v>4</v>
      </c>
      <c r="AO1117" s="149"/>
      <c r="AP1117" s="149" t="s">
        <v>274</v>
      </c>
      <c r="AQ1117" s="149" t="s">
        <v>275</v>
      </c>
      <c r="AR1117" s="158">
        <v>1</v>
      </c>
      <c r="AS1117" s="149" t="s">
        <v>275</v>
      </c>
      <c r="AT1117" s="149" t="s">
        <v>276</v>
      </c>
      <c r="AU1117" s="161">
        <v>1</v>
      </c>
      <c r="AV1117" s="159">
        <v>6896.55</v>
      </c>
      <c r="AW1117" s="159">
        <v>275.86</v>
      </c>
      <c r="AX1117" s="149" t="s">
        <v>274</v>
      </c>
      <c r="AY1117" s="159">
        <v>73.25</v>
      </c>
      <c r="AZ1117" s="159">
        <v>73.25</v>
      </c>
      <c r="BA1117" s="159">
        <v>293</v>
      </c>
      <c r="BB1117" s="159">
        <v>5741.63</v>
      </c>
      <c r="BC1117" s="162" t="s">
        <v>274</v>
      </c>
      <c r="BD1117" s="162">
        <v>0</v>
      </c>
      <c r="BE1117" s="159">
        <v>1154.92</v>
      </c>
      <c r="BF1117" s="159">
        <v>1154.92</v>
      </c>
      <c r="BG1117" s="159">
        <v>6896.55</v>
      </c>
    </row>
    <row r="1118" ht="28.05" customHeight="1" spans="1:59">
      <c r="A1118" s="149"/>
      <c r="B1118" s="149"/>
      <c r="C1118" s="149"/>
      <c r="D1118" s="149" t="s">
        <v>3726</v>
      </c>
      <c r="E1118" s="340" t="s">
        <v>5556</v>
      </c>
      <c r="F1118" s="149" t="s">
        <v>3726</v>
      </c>
      <c r="G1118" s="149" t="s">
        <v>5557</v>
      </c>
      <c r="H1118" s="149" t="s">
        <v>5558</v>
      </c>
      <c r="I1118" s="149" t="s">
        <v>5559</v>
      </c>
      <c r="J1118" s="149" t="s">
        <v>5560</v>
      </c>
      <c r="K1118" s="149"/>
      <c r="L1118" s="149" t="s">
        <v>262</v>
      </c>
      <c r="M1118" s="149"/>
      <c r="N1118" s="149" t="s">
        <v>263</v>
      </c>
      <c r="O1118" s="149" t="s">
        <v>214</v>
      </c>
      <c r="P1118" s="149" t="s">
        <v>53</v>
      </c>
      <c r="Q1118" s="149"/>
      <c r="R1118" s="149" t="s">
        <v>4604</v>
      </c>
      <c r="S1118" s="149" t="s">
        <v>5561</v>
      </c>
      <c r="T1118" s="149" t="s">
        <v>95</v>
      </c>
      <c r="U1118" s="149" t="s">
        <v>267</v>
      </c>
      <c r="V1118" s="149"/>
      <c r="W1118" s="149"/>
      <c r="X1118" s="149" t="s">
        <v>336</v>
      </c>
      <c r="Y1118" s="149"/>
      <c r="Z1118" s="149"/>
      <c r="AA1118" s="149"/>
      <c r="AB1118" s="149" t="s">
        <v>269</v>
      </c>
      <c r="AC1118" s="149" t="s">
        <v>270</v>
      </c>
      <c r="AD1118" s="149" t="s">
        <v>95</v>
      </c>
      <c r="AE1118" s="149" t="s">
        <v>271</v>
      </c>
      <c r="AF1118" s="149"/>
      <c r="AG1118" s="149" t="s">
        <v>1098</v>
      </c>
      <c r="AH1118" s="149" t="s">
        <v>273</v>
      </c>
      <c r="AI1118" s="158">
        <v>84</v>
      </c>
      <c r="AJ1118" s="149"/>
      <c r="AK1118" s="159" t="s">
        <v>274</v>
      </c>
      <c r="AL1118" s="159" t="s">
        <v>274</v>
      </c>
      <c r="AM1118" s="149" t="s">
        <v>274</v>
      </c>
      <c r="AN1118" s="160">
        <v>4</v>
      </c>
      <c r="AO1118" s="149"/>
      <c r="AP1118" s="149" t="s">
        <v>274</v>
      </c>
      <c r="AQ1118" s="149" t="s">
        <v>275</v>
      </c>
      <c r="AR1118" s="158">
        <v>1</v>
      </c>
      <c r="AS1118" s="149" t="s">
        <v>275</v>
      </c>
      <c r="AT1118" s="149" t="s">
        <v>276</v>
      </c>
      <c r="AU1118" s="161">
        <v>1</v>
      </c>
      <c r="AV1118" s="159">
        <v>4896.55</v>
      </c>
      <c r="AW1118" s="159">
        <v>195.86</v>
      </c>
      <c r="AX1118" s="149" t="s">
        <v>274</v>
      </c>
      <c r="AY1118" s="159">
        <v>52</v>
      </c>
      <c r="AZ1118" s="159">
        <v>52</v>
      </c>
      <c r="BA1118" s="159">
        <v>208</v>
      </c>
      <c r="BB1118" s="159">
        <v>4076.63</v>
      </c>
      <c r="BC1118" s="162" t="s">
        <v>274</v>
      </c>
      <c r="BD1118" s="162">
        <v>0</v>
      </c>
      <c r="BE1118" s="159">
        <v>819.92</v>
      </c>
      <c r="BF1118" s="159">
        <v>819.92</v>
      </c>
      <c r="BG1118" s="159">
        <v>4896.55</v>
      </c>
    </row>
    <row r="1119" ht="28.05" customHeight="1" spans="1:59">
      <c r="A1119" s="149"/>
      <c r="B1119" s="149"/>
      <c r="C1119" s="149"/>
      <c r="D1119" s="149" t="s">
        <v>3726</v>
      </c>
      <c r="E1119" s="340" t="s">
        <v>5562</v>
      </c>
      <c r="F1119" s="149" t="s">
        <v>3726</v>
      </c>
      <c r="G1119" s="149" t="s">
        <v>5563</v>
      </c>
      <c r="H1119" s="149" t="s">
        <v>5495</v>
      </c>
      <c r="I1119" s="149" t="s">
        <v>5564</v>
      </c>
      <c r="J1119" s="149" t="s">
        <v>5565</v>
      </c>
      <c r="K1119" s="149"/>
      <c r="L1119" s="149" t="s">
        <v>262</v>
      </c>
      <c r="M1119" s="149"/>
      <c r="N1119" s="149" t="s">
        <v>263</v>
      </c>
      <c r="O1119" s="149" t="s">
        <v>214</v>
      </c>
      <c r="P1119" s="149" t="s">
        <v>53</v>
      </c>
      <c r="Q1119" s="149"/>
      <c r="R1119" s="149" t="s">
        <v>5498</v>
      </c>
      <c r="S1119" s="149" t="s">
        <v>5499</v>
      </c>
      <c r="T1119" s="149" t="s">
        <v>5500</v>
      </c>
      <c r="U1119" s="149" t="s">
        <v>267</v>
      </c>
      <c r="V1119" s="149"/>
      <c r="W1119" s="149"/>
      <c r="X1119" s="149" t="s">
        <v>2410</v>
      </c>
      <c r="Y1119" s="149"/>
      <c r="Z1119" s="149"/>
      <c r="AA1119" s="149"/>
      <c r="AB1119" s="149" t="s">
        <v>269</v>
      </c>
      <c r="AC1119" s="149" t="s">
        <v>270</v>
      </c>
      <c r="AD1119" s="149" t="s">
        <v>5500</v>
      </c>
      <c r="AE1119" s="149" t="s">
        <v>271</v>
      </c>
      <c r="AF1119" s="149"/>
      <c r="AG1119" s="149" t="s">
        <v>1098</v>
      </c>
      <c r="AH1119" s="149" t="s">
        <v>273</v>
      </c>
      <c r="AI1119" s="158">
        <v>50</v>
      </c>
      <c r="AJ1119" s="149"/>
      <c r="AK1119" s="159" t="s">
        <v>274</v>
      </c>
      <c r="AL1119" s="159" t="s">
        <v>274</v>
      </c>
      <c r="AM1119" s="149" t="s">
        <v>274</v>
      </c>
      <c r="AN1119" s="160">
        <v>4</v>
      </c>
      <c r="AO1119" s="149"/>
      <c r="AP1119" s="149" t="s">
        <v>274</v>
      </c>
      <c r="AQ1119" s="149" t="s">
        <v>275</v>
      </c>
      <c r="AR1119" s="158">
        <v>1</v>
      </c>
      <c r="AS1119" s="149" t="s">
        <v>275</v>
      </c>
      <c r="AT1119" s="149" t="s">
        <v>276</v>
      </c>
      <c r="AU1119" s="161">
        <v>1</v>
      </c>
      <c r="AV1119" s="159">
        <v>24036.33</v>
      </c>
      <c r="AW1119" s="159">
        <v>961.45</v>
      </c>
      <c r="AX1119" s="149" t="s">
        <v>274</v>
      </c>
      <c r="AY1119" s="159">
        <v>240.37</v>
      </c>
      <c r="AZ1119" s="159">
        <v>240.37</v>
      </c>
      <c r="BA1119" s="159">
        <v>961.48</v>
      </c>
      <c r="BB1119" s="159">
        <v>12018.04</v>
      </c>
      <c r="BC1119" s="162" t="s">
        <v>274</v>
      </c>
      <c r="BD1119" s="162">
        <v>0</v>
      </c>
      <c r="BE1119" s="159">
        <v>12018.29</v>
      </c>
      <c r="BF1119" s="159">
        <v>12018.29</v>
      </c>
      <c r="BG1119" s="159">
        <v>24036.33</v>
      </c>
    </row>
    <row r="1120" ht="28.05" customHeight="1" spans="1:59">
      <c r="A1120" s="149"/>
      <c r="B1120" s="149"/>
      <c r="C1120" s="149"/>
      <c r="D1120" s="149" t="s">
        <v>3726</v>
      </c>
      <c r="E1120" s="340" t="s">
        <v>5566</v>
      </c>
      <c r="F1120" s="149" t="s">
        <v>3726</v>
      </c>
      <c r="G1120" s="149" t="s">
        <v>5567</v>
      </c>
      <c r="H1120" s="149" t="s">
        <v>5568</v>
      </c>
      <c r="I1120" s="149" t="s">
        <v>5569</v>
      </c>
      <c r="J1120" s="149" t="s">
        <v>5570</v>
      </c>
      <c r="K1120" s="149"/>
      <c r="L1120" s="149" t="s">
        <v>262</v>
      </c>
      <c r="M1120" s="149"/>
      <c r="N1120" s="149" t="s">
        <v>263</v>
      </c>
      <c r="O1120" s="149" t="s">
        <v>214</v>
      </c>
      <c r="P1120" s="149" t="s">
        <v>53</v>
      </c>
      <c r="Q1120" s="149"/>
      <c r="R1120" s="149" t="s">
        <v>5498</v>
      </c>
      <c r="S1120" s="149" t="s">
        <v>5499</v>
      </c>
      <c r="T1120" s="149" t="s">
        <v>5500</v>
      </c>
      <c r="U1120" s="149" t="s">
        <v>267</v>
      </c>
      <c r="V1120" s="149"/>
      <c r="W1120" s="149"/>
      <c r="X1120" s="149" t="s">
        <v>2410</v>
      </c>
      <c r="Y1120" s="149"/>
      <c r="Z1120" s="149"/>
      <c r="AA1120" s="149"/>
      <c r="AB1120" s="149" t="s">
        <v>269</v>
      </c>
      <c r="AC1120" s="149" t="s">
        <v>270</v>
      </c>
      <c r="AD1120" s="149" t="s">
        <v>5500</v>
      </c>
      <c r="AE1120" s="149" t="s">
        <v>271</v>
      </c>
      <c r="AF1120" s="149"/>
      <c r="AG1120" s="149" t="s">
        <v>1098</v>
      </c>
      <c r="AH1120" s="149" t="s">
        <v>273</v>
      </c>
      <c r="AI1120" s="158">
        <v>50</v>
      </c>
      <c r="AJ1120" s="149"/>
      <c r="AK1120" s="159" t="s">
        <v>274</v>
      </c>
      <c r="AL1120" s="159" t="s">
        <v>274</v>
      </c>
      <c r="AM1120" s="149" t="s">
        <v>274</v>
      </c>
      <c r="AN1120" s="160">
        <v>4</v>
      </c>
      <c r="AO1120" s="149"/>
      <c r="AP1120" s="149" t="s">
        <v>274</v>
      </c>
      <c r="AQ1120" s="149" t="s">
        <v>275</v>
      </c>
      <c r="AR1120" s="158">
        <v>1</v>
      </c>
      <c r="AS1120" s="149" t="s">
        <v>275</v>
      </c>
      <c r="AT1120" s="149" t="s">
        <v>276</v>
      </c>
      <c r="AU1120" s="161">
        <v>1</v>
      </c>
      <c r="AV1120" s="159">
        <v>24713.5</v>
      </c>
      <c r="AW1120" s="159">
        <v>988.54</v>
      </c>
      <c r="AX1120" s="149" t="s">
        <v>274</v>
      </c>
      <c r="AY1120" s="159">
        <v>247.13</v>
      </c>
      <c r="AZ1120" s="159">
        <v>247.13</v>
      </c>
      <c r="BA1120" s="159">
        <v>988.52</v>
      </c>
      <c r="BB1120" s="159">
        <v>12356.96</v>
      </c>
      <c r="BC1120" s="162" t="s">
        <v>274</v>
      </c>
      <c r="BD1120" s="162">
        <v>0</v>
      </c>
      <c r="BE1120" s="159">
        <v>12356.54</v>
      </c>
      <c r="BF1120" s="159">
        <v>12356.54</v>
      </c>
      <c r="BG1120" s="159">
        <v>24713.5</v>
      </c>
    </row>
    <row r="1121" ht="28.05" customHeight="1" spans="1:59">
      <c r="A1121" s="149"/>
      <c r="B1121" s="149"/>
      <c r="C1121" s="149"/>
      <c r="D1121" s="149" t="s">
        <v>3726</v>
      </c>
      <c r="E1121" s="340" t="s">
        <v>5571</v>
      </c>
      <c r="F1121" s="149" t="s">
        <v>3726</v>
      </c>
      <c r="G1121" s="149" t="s">
        <v>5572</v>
      </c>
      <c r="H1121" s="149" t="s">
        <v>5573</v>
      </c>
      <c r="I1121" s="149" t="s">
        <v>5574</v>
      </c>
      <c r="J1121" s="149" t="s">
        <v>5575</v>
      </c>
      <c r="K1121" s="149"/>
      <c r="L1121" s="149" t="s">
        <v>262</v>
      </c>
      <c r="M1121" s="149"/>
      <c r="N1121" s="149" t="s">
        <v>263</v>
      </c>
      <c r="O1121" s="149" t="s">
        <v>214</v>
      </c>
      <c r="P1121" s="149" t="s">
        <v>53</v>
      </c>
      <c r="Q1121" s="149"/>
      <c r="R1121" s="149" t="s">
        <v>4826</v>
      </c>
      <c r="S1121" s="149" t="s">
        <v>5576</v>
      </c>
      <c r="T1121" s="149" t="s">
        <v>5303</v>
      </c>
      <c r="U1121" s="149" t="s">
        <v>267</v>
      </c>
      <c r="V1121" s="149"/>
      <c r="W1121" s="149"/>
      <c r="X1121" s="149" t="s">
        <v>268</v>
      </c>
      <c r="Y1121" s="149"/>
      <c r="Z1121" s="149"/>
      <c r="AA1121" s="149"/>
      <c r="AB1121" s="149" t="s">
        <v>269</v>
      </c>
      <c r="AC1121" s="149" t="s">
        <v>318</v>
      </c>
      <c r="AD1121" s="149" t="s">
        <v>5303</v>
      </c>
      <c r="AE1121" s="149" t="s">
        <v>271</v>
      </c>
      <c r="AF1121" s="149"/>
      <c r="AG1121" s="149" t="s">
        <v>1098</v>
      </c>
      <c r="AH1121" s="149" t="s">
        <v>273</v>
      </c>
      <c r="AI1121" s="158">
        <v>96</v>
      </c>
      <c r="AJ1121" s="149"/>
      <c r="AK1121" s="159" t="s">
        <v>274</v>
      </c>
      <c r="AL1121" s="159" t="s">
        <v>274</v>
      </c>
      <c r="AM1121" s="149" t="s">
        <v>274</v>
      </c>
      <c r="AN1121" s="160">
        <v>4</v>
      </c>
      <c r="AO1121" s="149"/>
      <c r="AP1121" s="149" t="s">
        <v>274</v>
      </c>
      <c r="AQ1121" s="149" t="s">
        <v>275</v>
      </c>
      <c r="AR1121" s="158">
        <v>1</v>
      </c>
      <c r="AS1121" s="149" t="s">
        <v>275</v>
      </c>
      <c r="AT1121" s="149" t="s">
        <v>276</v>
      </c>
      <c r="AU1121" s="161">
        <v>1</v>
      </c>
      <c r="AV1121" s="159">
        <v>5555.56</v>
      </c>
      <c r="AW1121" s="159">
        <v>222.22</v>
      </c>
      <c r="AX1121" s="149" t="s">
        <v>274</v>
      </c>
      <c r="AY1121" s="162">
        <v>0</v>
      </c>
      <c r="AZ1121" s="162" t="s">
        <v>274</v>
      </c>
      <c r="BA1121" s="162">
        <v>0</v>
      </c>
      <c r="BB1121" s="159">
        <v>5333.34</v>
      </c>
      <c r="BC1121" s="162" t="s">
        <v>274</v>
      </c>
      <c r="BD1121" s="162">
        <v>0</v>
      </c>
      <c r="BE1121" s="159">
        <v>222.22</v>
      </c>
      <c r="BF1121" s="159">
        <v>222.22</v>
      </c>
      <c r="BG1121" s="159">
        <v>5555.56</v>
      </c>
    </row>
    <row r="1122" ht="28.05" customHeight="1" spans="1:59">
      <c r="A1122" s="149"/>
      <c r="B1122" s="149"/>
      <c r="C1122" s="149"/>
      <c r="D1122" s="149" t="s">
        <v>3726</v>
      </c>
      <c r="E1122" s="340" t="s">
        <v>5577</v>
      </c>
      <c r="F1122" s="149" t="s">
        <v>3726</v>
      </c>
      <c r="G1122" s="149" t="s">
        <v>5578</v>
      </c>
      <c r="H1122" s="149" t="s">
        <v>5516</v>
      </c>
      <c r="I1122" s="149" t="s">
        <v>5517</v>
      </c>
      <c r="J1122" s="149" t="s">
        <v>5579</v>
      </c>
      <c r="K1122" s="149"/>
      <c r="L1122" s="149" t="s">
        <v>262</v>
      </c>
      <c r="M1122" s="149"/>
      <c r="N1122" s="149" t="s">
        <v>263</v>
      </c>
      <c r="O1122" s="149" t="s">
        <v>214</v>
      </c>
      <c r="P1122" s="149" t="s">
        <v>53</v>
      </c>
      <c r="Q1122" s="149"/>
      <c r="R1122" s="149" t="s">
        <v>4826</v>
      </c>
      <c r="S1122" s="149" t="s">
        <v>4790</v>
      </c>
      <c r="T1122" s="149" t="s">
        <v>5303</v>
      </c>
      <c r="U1122" s="149" t="s">
        <v>267</v>
      </c>
      <c r="V1122" s="149"/>
      <c r="W1122" s="149"/>
      <c r="X1122" s="149" t="s">
        <v>268</v>
      </c>
      <c r="Y1122" s="149"/>
      <c r="Z1122" s="149"/>
      <c r="AA1122" s="149"/>
      <c r="AB1122" s="149" t="s">
        <v>269</v>
      </c>
      <c r="AC1122" s="149" t="s">
        <v>318</v>
      </c>
      <c r="AD1122" s="149" t="s">
        <v>5303</v>
      </c>
      <c r="AE1122" s="149" t="s">
        <v>271</v>
      </c>
      <c r="AF1122" s="149"/>
      <c r="AG1122" s="149" t="s">
        <v>1098</v>
      </c>
      <c r="AH1122" s="149" t="s">
        <v>273</v>
      </c>
      <c r="AI1122" s="158">
        <v>96</v>
      </c>
      <c r="AJ1122" s="149"/>
      <c r="AK1122" s="159" t="s">
        <v>274</v>
      </c>
      <c r="AL1122" s="159" t="s">
        <v>274</v>
      </c>
      <c r="AM1122" s="149" t="s">
        <v>274</v>
      </c>
      <c r="AN1122" s="160">
        <v>4</v>
      </c>
      <c r="AO1122" s="149"/>
      <c r="AP1122" s="149" t="s">
        <v>274</v>
      </c>
      <c r="AQ1122" s="149" t="s">
        <v>275</v>
      </c>
      <c r="AR1122" s="158">
        <v>1</v>
      </c>
      <c r="AS1122" s="149" t="s">
        <v>275</v>
      </c>
      <c r="AT1122" s="149" t="s">
        <v>276</v>
      </c>
      <c r="AU1122" s="161">
        <v>1</v>
      </c>
      <c r="AV1122" s="159">
        <v>5384.61</v>
      </c>
      <c r="AW1122" s="159">
        <v>215.38</v>
      </c>
      <c r="AX1122" s="149" t="s">
        <v>274</v>
      </c>
      <c r="AY1122" s="162">
        <v>0</v>
      </c>
      <c r="AZ1122" s="162" t="s">
        <v>274</v>
      </c>
      <c r="BA1122" s="162">
        <v>0</v>
      </c>
      <c r="BB1122" s="159">
        <v>5169.23</v>
      </c>
      <c r="BC1122" s="162" t="s">
        <v>274</v>
      </c>
      <c r="BD1122" s="162">
        <v>0</v>
      </c>
      <c r="BE1122" s="159">
        <v>215.38</v>
      </c>
      <c r="BF1122" s="159">
        <v>215.38</v>
      </c>
      <c r="BG1122" s="159">
        <v>5384.61</v>
      </c>
    </row>
    <row r="1123" ht="28.05" customHeight="1" spans="1:59">
      <c r="A1123" s="149"/>
      <c r="B1123" s="149"/>
      <c r="C1123" s="149"/>
      <c r="D1123" s="149" t="s">
        <v>3726</v>
      </c>
      <c r="E1123" s="340" t="s">
        <v>5580</v>
      </c>
      <c r="F1123" s="149" t="s">
        <v>3726</v>
      </c>
      <c r="G1123" s="149" t="s">
        <v>5581</v>
      </c>
      <c r="H1123" s="149" t="s">
        <v>5530</v>
      </c>
      <c r="I1123" s="149" t="s">
        <v>5531</v>
      </c>
      <c r="J1123" s="149" t="s">
        <v>5582</v>
      </c>
      <c r="K1123" s="149"/>
      <c r="L1123" s="149" t="s">
        <v>262</v>
      </c>
      <c r="M1123" s="149"/>
      <c r="N1123" s="149" t="s">
        <v>263</v>
      </c>
      <c r="O1123" s="149" t="s">
        <v>214</v>
      </c>
      <c r="P1123" s="149" t="s">
        <v>53</v>
      </c>
      <c r="Q1123" s="149"/>
      <c r="R1123" s="149" t="s">
        <v>4604</v>
      </c>
      <c r="S1123" s="149" t="s">
        <v>5533</v>
      </c>
      <c r="T1123" s="149" t="s">
        <v>95</v>
      </c>
      <c r="U1123" s="149" t="s">
        <v>267</v>
      </c>
      <c r="V1123" s="149"/>
      <c r="W1123" s="149"/>
      <c r="X1123" s="149" t="s">
        <v>336</v>
      </c>
      <c r="Y1123" s="149"/>
      <c r="Z1123" s="149"/>
      <c r="AA1123" s="149"/>
      <c r="AB1123" s="149" t="s">
        <v>269</v>
      </c>
      <c r="AC1123" s="149" t="s">
        <v>270</v>
      </c>
      <c r="AD1123" s="149" t="s">
        <v>95</v>
      </c>
      <c r="AE1123" s="149" t="s">
        <v>271</v>
      </c>
      <c r="AF1123" s="149"/>
      <c r="AG1123" s="149" t="s">
        <v>1098</v>
      </c>
      <c r="AH1123" s="149" t="s">
        <v>273</v>
      </c>
      <c r="AI1123" s="158">
        <v>84</v>
      </c>
      <c r="AJ1123" s="149"/>
      <c r="AK1123" s="159" t="s">
        <v>274</v>
      </c>
      <c r="AL1123" s="159" t="s">
        <v>274</v>
      </c>
      <c r="AM1123" s="149" t="s">
        <v>274</v>
      </c>
      <c r="AN1123" s="160">
        <v>4</v>
      </c>
      <c r="AO1123" s="149"/>
      <c r="AP1123" s="149" t="s">
        <v>274</v>
      </c>
      <c r="AQ1123" s="149" t="s">
        <v>275</v>
      </c>
      <c r="AR1123" s="158">
        <v>1</v>
      </c>
      <c r="AS1123" s="149" t="s">
        <v>275</v>
      </c>
      <c r="AT1123" s="149" t="s">
        <v>276</v>
      </c>
      <c r="AU1123" s="161">
        <v>1</v>
      </c>
      <c r="AV1123" s="159">
        <v>6896.55</v>
      </c>
      <c r="AW1123" s="159">
        <v>275.86</v>
      </c>
      <c r="AX1123" s="149" t="s">
        <v>274</v>
      </c>
      <c r="AY1123" s="159">
        <v>73.25</v>
      </c>
      <c r="AZ1123" s="159">
        <v>73.25</v>
      </c>
      <c r="BA1123" s="159">
        <v>293</v>
      </c>
      <c r="BB1123" s="159">
        <v>5741.63</v>
      </c>
      <c r="BC1123" s="162" t="s">
        <v>274</v>
      </c>
      <c r="BD1123" s="162">
        <v>0</v>
      </c>
      <c r="BE1123" s="159">
        <v>1154.92</v>
      </c>
      <c r="BF1123" s="159">
        <v>1154.92</v>
      </c>
      <c r="BG1123" s="159">
        <v>6896.55</v>
      </c>
    </row>
    <row r="1124" ht="28.05" customHeight="1" spans="1:59">
      <c r="A1124" s="149"/>
      <c r="B1124" s="149"/>
      <c r="C1124" s="149"/>
      <c r="D1124" s="149" t="s">
        <v>3726</v>
      </c>
      <c r="E1124" s="340" t="s">
        <v>5583</v>
      </c>
      <c r="F1124" s="149" t="s">
        <v>3726</v>
      </c>
      <c r="G1124" s="149" t="s">
        <v>5584</v>
      </c>
      <c r="H1124" s="149" t="s">
        <v>5516</v>
      </c>
      <c r="I1124" s="149" t="s">
        <v>5517</v>
      </c>
      <c r="J1124" s="149" t="s">
        <v>5585</v>
      </c>
      <c r="K1124" s="149"/>
      <c r="L1124" s="149" t="s">
        <v>262</v>
      </c>
      <c r="M1124" s="149"/>
      <c r="N1124" s="149" t="s">
        <v>263</v>
      </c>
      <c r="O1124" s="149" t="s">
        <v>214</v>
      </c>
      <c r="P1124" s="149" t="s">
        <v>53</v>
      </c>
      <c r="Q1124" s="149"/>
      <c r="R1124" s="149" t="s">
        <v>4826</v>
      </c>
      <c r="S1124" s="149" t="s">
        <v>4790</v>
      </c>
      <c r="T1124" s="149" t="s">
        <v>5303</v>
      </c>
      <c r="U1124" s="149" t="s">
        <v>267</v>
      </c>
      <c r="V1124" s="149"/>
      <c r="W1124" s="149"/>
      <c r="X1124" s="149" t="s">
        <v>268</v>
      </c>
      <c r="Y1124" s="149"/>
      <c r="Z1124" s="149"/>
      <c r="AA1124" s="149"/>
      <c r="AB1124" s="149" t="s">
        <v>269</v>
      </c>
      <c r="AC1124" s="149" t="s">
        <v>318</v>
      </c>
      <c r="AD1124" s="149" t="s">
        <v>5303</v>
      </c>
      <c r="AE1124" s="149" t="s">
        <v>271</v>
      </c>
      <c r="AF1124" s="149"/>
      <c r="AG1124" s="149" t="s">
        <v>1098</v>
      </c>
      <c r="AH1124" s="149" t="s">
        <v>273</v>
      </c>
      <c r="AI1124" s="158">
        <v>96</v>
      </c>
      <c r="AJ1124" s="149"/>
      <c r="AK1124" s="159" t="s">
        <v>274</v>
      </c>
      <c r="AL1124" s="159" t="s">
        <v>274</v>
      </c>
      <c r="AM1124" s="149" t="s">
        <v>274</v>
      </c>
      <c r="AN1124" s="160">
        <v>4</v>
      </c>
      <c r="AO1124" s="149"/>
      <c r="AP1124" s="149" t="s">
        <v>274</v>
      </c>
      <c r="AQ1124" s="149" t="s">
        <v>275</v>
      </c>
      <c r="AR1124" s="158">
        <v>1</v>
      </c>
      <c r="AS1124" s="149" t="s">
        <v>275</v>
      </c>
      <c r="AT1124" s="149" t="s">
        <v>276</v>
      </c>
      <c r="AU1124" s="161">
        <v>1</v>
      </c>
      <c r="AV1124" s="159">
        <v>5384.61</v>
      </c>
      <c r="AW1124" s="159">
        <v>215.38</v>
      </c>
      <c r="AX1124" s="149" t="s">
        <v>274</v>
      </c>
      <c r="AY1124" s="162">
        <v>0</v>
      </c>
      <c r="AZ1124" s="162" t="s">
        <v>274</v>
      </c>
      <c r="BA1124" s="162">
        <v>0</v>
      </c>
      <c r="BB1124" s="159">
        <v>5169.23</v>
      </c>
      <c r="BC1124" s="162" t="s">
        <v>274</v>
      </c>
      <c r="BD1124" s="162">
        <v>0</v>
      </c>
      <c r="BE1124" s="159">
        <v>215.38</v>
      </c>
      <c r="BF1124" s="159">
        <v>215.38</v>
      </c>
      <c r="BG1124" s="159">
        <v>5384.61</v>
      </c>
    </row>
    <row r="1125" ht="28.05" customHeight="1" spans="1:59">
      <c r="A1125" s="149"/>
      <c r="B1125" s="149"/>
      <c r="C1125" s="149"/>
      <c r="D1125" s="149" t="s">
        <v>3726</v>
      </c>
      <c r="E1125" s="340" t="s">
        <v>5586</v>
      </c>
      <c r="F1125" s="149" t="s">
        <v>3726</v>
      </c>
      <c r="G1125" s="149" t="s">
        <v>5587</v>
      </c>
      <c r="H1125" s="149" t="s">
        <v>5516</v>
      </c>
      <c r="I1125" s="149" t="s">
        <v>5517</v>
      </c>
      <c r="J1125" s="149" t="s">
        <v>5588</v>
      </c>
      <c r="K1125" s="149"/>
      <c r="L1125" s="149" t="s">
        <v>262</v>
      </c>
      <c r="M1125" s="149"/>
      <c r="N1125" s="149" t="s">
        <v>263</v>
      </c>
      <c r="O1125" s="149" t="s">
        <v>214</v>
      </c>
      <c r="P1125" s="149" t="s">
        <v>53</v>
      </c>
      <c r="Q1125" s="149"/>
      <c r="R1125" s="149" t="s">
        <v>4826</v>
      </c>
      <c r="S1125" s="149" t="s">
        <v>4790</v>
      </c>
      <c r="T1125" s="149" t="s">
        <v>5303</v>
      </c>
      <c r="U1125" s="149" t="s">
        <v>267</v>
      </c>
      <c r="V1125" s="149"/>
      <c r="W1125" s="149"/>
      <c r="X1125" s="149" t="s">
        <v>268</v>
      </c>
      <c r="Y1125" s="149"/>
      <c r="Z1125" s="149"/>
      <c r="AA1125" s="149"/>
      <c r="AB1125" s="149" t="s">
        <v>269</v>
      </c>
      <c r="AC1125" s="149" t="s">
        <v>318</v>
      </c>
      <c r="AD1125" s="149" t="s">
        <v>5303</v>
      </c>
      <c r="AE1125" s="149" t="s">
        <v>271</v>
      </c>
      <c r="AF1125" s="149"/>
      <c r="AG1125" s="149" t="s">
        <v>1098</v>
      </c>
      <c r="AH1125" s="149" t="s">
        <v>273</v>
      </c>
      <c r="AI1125" s="158">
        <v>96</v>
      </c>
      <c r="AJ1125" s="149"/>
      <c r="AK1125" s="159" t="s">
        <v>274</v>
      </c>
      <c r="AL1125" s="159" t="s">
        <v>274</v>
      </c>
      <c r="AM1125" s="149" t="s">
        <v>274</v>
      </c>
      <c r="AN1125" s="160">
        <v>4</v>
      </c>
      <c r="AO1125" s="149"/>
      <c r="AP1125" s="149" t="s">
        <v>274</v>
      </c>
      <c r="AQ1125" s="149" t="s">
        <v>275</v>
      </c>
      <c r="AR1125" s="158">
        <v>1</v>
      </c>
      <c r="AS1125" s="149" t="s">
        <v>275</v>
      </c>
      <c r="AT1125" s="149" t="s">
        <v>276</v>
      </c>
      <c r="AU1125" s="161">
        <v>1</v>
      </c>
      <c r="AV1125" s="159">
        <v>5384.61</v>
      </c>
      <c r="AW1125" s="159">
        <v>215.38</v>
      </c>
      <c r="AX1125" s="149" t="s">
        <v>274</v>
      </c>
      <c r="AY1125" s="162">
        <v>0</v>
      </c>
      <c r="AZ1125" s="162" t="s">
        <v>274</v>
      </c>
      <c r="BA1125" s="162">
        <v>0</v>
      </c>
      <c r="BB1125" s="159">
        <v>5169.23</v>
      </c>
      <c r="BC1125" s="162" t="s">
        <v>274</v>
      </c>
      <c r="BD1125" s="162">
        <v>0</v>
      </c>
      <c r="BE1125" s="159">
        <v>215.38</v>
      </c>
      <c r="BF1125" s="159">
        <v>215.38</v>
      </c>
      <c r="BG1125" s="159">
        <v>5384.61</v>
      </c>
    </row>
    <row r="1126" ht="28.05" customHeight="1" spans="1:59">
      <c r="A1126" s="149"/>
      <c r="B1126" s="149"/>
      <c r="C1126" s="149"/>
      <c r="D1126" s="149" t="s">
        <v>3726</v>
      </c>
      <c r="E1126" s="340" t="s">
        <v>5589</v>
      </c>
      <c r="F1126" s="149" t="s">
        <v>3726</v>
      </c>
      <c r="G1126" s="149" t="s">
        <v>5590</v>
      </c>
      <c r="H1126" s="149" t="s">
        <v>5516</v>
      </c>
      <c r="I1126" s="149" t="s">
        <v>5517</v>
      </c>
      <c r="J1126" s="149" t="s">
        <v>5591</v>
      </c>
      <c r="K1126" s="149"/>
      <c r="L1126" s="149" t="s">
        <v>262</v>
      </c>
      <c r="M1126" s="149"/>
      <c r="N1126" s="149" t="s">
        <v>263</v>
      </c>
      <c r="O1126" s="149" t="s">
        <v>214</v>
      </c>
      <c r="P1126" s="149" t="s">
        <v>53</v>
      </c>
      <c r="Q1126" s="149"/>
      <c r="R1126" s="149" t="s">
        <v>4826</v>
      </c>
      <c r="S1126" s="149" t="s">
        <v>4790</v>
      </c>
      <c r="T1126" s="149" t="s">
        <v>5303</v>
      </c>
      <c r="U1126" s="149" t="s">
        <v>267</v>
      </c>
      <c r="V1126" s="149"/>
      <c r="W1126" s="149"/>
      <c r="X1126" s="149" t="s">
        <v>268</v>
      </c>
      <c r="Y1126" s="149"/>
      <c r="Z1126" s="149"/>
      <c r="AA1126" s="149"/>
      <c r="AB1126" s="149" t="s">
        <v>269</v>
      </c>
      <c r="AC1126" s="149" t="s">
        <v>318</v>
      </c>
      <c r="AD1126" s="149" t="s">
        <v>5303</v>
      </c>
      <c r="AE1126" s="149" t="s">
        <v>271</v>
      </c>
      <c r="AF1126" s="149"/>
      <c r="AG1126" s="149" t="s">
        <v>1098</v>
      </c>
      <c r="AH1126" s="149" t="s">
        <v>273</v>
      </c>
      <c r="AI1126" s="158">
        <v>96</v>
      </c>
      <c r="AJ1126" s="149"/>
      <c r="AK1126" s="159" t="s">
        <v>274</v>
      </c>
      <c r="AL1126" s="159" t="s">
        <v>274</v>
      </c>
      <c r="AM1126" s="149" t="s">
        <v>274</v>
      </c>
      <c r="AN1126" s="160">
        <v>4</v>
      </c>
      <c r="AO1126" s="149"/>
      <c r="AP1126" s="149" t="s">
        <v>274</v>
      </c>
      <c r="AQ1126" s="149" t="s">
        <v>275</v>
      </c>
      <c r="AR1126" s="158">
        <v>1</v>
      </c>
      <c r="AS1126" s="149" t="s">
        <v>275</v>
      </c>
      <c r="AT1126" s="149" t="s">
        <v>276</v>
      </c>
      <c r="AU1126" s="161">
        <v>1</v>
      </c>
      <c r="AV1126" s="159">
        <v>5384.61</v>
      </c>
      <c r="AW1126" s="159">
        <v>215.38</v>
      </c>
      <c r="AX1126" s="149" t="s">
        <v>274</v>
      </c>
      <c r="AY1126" s="162">
        <v>0</v>
      </c>
      <c r="AZ1126" s="162" t="s">
        <v>274</v>
      </c>
      <c r="BA1126" s="162">
        <v>0</v>
      </c>
      <c r="BB1126" s="159">
        <v>5169.23</v>
      </c>
      <c r="BC1126" s="162" t="s">
        <v>274</v>
      </c>
      <c r="BD1126" s="162">
        <v>0</v>
      </c>
      <c r="BE1126" s="159">
        <v>215.38</v>
      </c>
      <c r="BF1126" s="159">
        <v>215.38</v>
      </c>
      <c r="BG1126" s="159">
        <v>5384.61</v>
      </c>
    </row>
    <row r="1127" ht="28.05" customHeight="1" spans="1:59">
      <c r="A1127" s="149"/>
      <c r="B1127" s="149"/>
      <c r="C1127" s="149"/>
      <c r="D1127" s="149" t="s">
        <v>3726</v>
      </c>
      <c r="E1127" s="340" t="s">
        <v>5592</v>
      </c>
      <c r="F1127" s="149" t="s">
        <v>3726</v>
      </c>
      <c r="G1127" s="149" t="s">
        <v>5593</v>
      </c>
      <c r="H1127" s="149" t="s">
        <v>5594</v>
      </c>
      <c r="I1127" s="149" t="s">
        <v>5595</v>
      </c>
      <c r="J1127" s="149" t="s">
        <v>5596</v>
      </c>
      <c r="K1127" s="149"/>
      <c r="L1127" s="149" t="s">
        <v>262</v>
      </c>
      <c r="M1127" s="149"/>
      <c r="N1127" s="149" t="s">
        <v>263</v>
      </c>
      <c r="O1127" s="149" t="s">
        <v>214</v>
      </c>
      <c r="P1127" s="149" t="s">
        <v>53</v>
      </c>
      <c r="Q1127" s="149"/>
      <c r="R1127" s="149" t="s">
        <v>2521</v>
      </c>
      <c r="S1127" s="149" t="s">
        <v>5597</v>
      </c>
      <c r="T1127" s="149" t="s">
        <v>5598</v>
      </c>
      <c r="U1127" s="149" t="s">
        <v>267</v>
      </c>
      <c r="V1127" s="149"/>
      <c r="W1127" s="149"/>
      <c r="X1127" s="149" t="s">
        <v>336</v>
      </c>
      <c r="Y1127" s="149"/>
      <c r="Z1127" s="149"/>
      <c r="AA1127" s="149"/>
      <c r="AB1127" s="149" t="s">
        <v>269</v>
      </c>
      <c r="AC1127" s="149" t="s">
        <v>270</v>
      </c>
      <c r="AD1127" s="149" t="s">
        <v>5598</v>
      </c>
      <c r="AE1127" s="149" t="s">
        <v>271</v>
      </c>
      <c r="AF1127" s="149"/>
      <c r="AG1127" s="149" t="s">
        <v>1098</v>
      </c>
      <c r="AH1127" s="149" t="s">
        <v>273</v>
      </c>
      <c r="AI1127" s="158">
        <v>50</v>
      </c>
      <c r="AJ1127" s="149"/>
      <c r="AK1127" s="159" t="s">
        <v>274</v>
      </c>
      <c r="AL1127" s="159" t="s">
        <v>274</v>
      </c>
      <c r="AM1127" s="149" t="s">
        <v>274</v>
      </c>
      <c r="AN1127" s="160">
        <v>4</v>
      </c>
      <c r="AO1127" s="149"/>
      <c r="AP1127" s="149" t="s">
        <v>274</v>
      </c>
      <c r="AQ1127" s="149" t="s">
        <v>275</v>
      </c>
      <c r="AR1127" s="158">
        <v>1</v>
      </c>
      <c r="AS1127" s="149" t="s">
        <v>275</v>
      </c>
      <c r="AT1127" s="149" t="s">
        <v>276</v>
      </c>
      <c r="AU1127" s="161">
        <v>1</v>
      </c>
      <c r="AV1127" s="159">
        <v>5221.24</v>
      </c>
      <c r="AW1127" s="159">
        <v>208.85</v>
      </c>
      <c r="AX1127" s="149" t="s">
        <v>274</v>
      </c>
      <c r="AY1127" s="159">
        <v>48.45</v>
      </c>
      <c r="AZ1127" s="159">
        <v>48.45</v>
      </c>
      <c r="BA1127" s="159">
        <v>193.8</v>
      </c>
      <c r="BB1127" s="159">
        <v>2569.78</v>
      </c>
      <c r="BC1127" s="162" t="s">
        <v>274</v>
      </c>
      <c r="BD1127" s="159">
        <v>213.78</v>
      </c>
      <c r="BE1127" s="159">
        <v>2651.46</v>
      </c>
      <c r="BF1127" s="159">
        <v>2437.68</v>
      </c>
      <c r="BG1127" s="159">
        <v>5221.24</v>
      </c>
    </row>
    <row r="1128" ht="28.05" customHeight="1" spans="1:59">
      <c r="A1128" s="149"/>
      <c r="B1128" s="149"/>
      <c r="C1128" s="149"/>
      <c r="D1128" s="149" t="s">
        <v>3726</v>
      </c>
      <c r="E1128" s="340" t="s">
        <v>5599</v>
      </c>
      <c r="F1128" s="149" t="s">
        <v>3726</v>
      </c>
      <c r="G1128" s="149" t="s">
        <v>5600</v>
      </c>
      <c r="H1128" s="149" t="s">
        <v>5601</v>
      </c>
      <c r="I1128" s="149" t="s">
        <v>5602</v>
      </c>
      <c r="J1128" s="149" t="s">
        <v>5603</v>
      </c>
      <c r="K1128" s="149"/>
      <c r="L1128" s="149" t="s">
        <v>262</v>
      </c>
      <c r="M1128" s="149"/>
      <c r="N1128" s="149" t="s">
        <v>263</v>
      </c>
      <c r="O1128" s="149" t="s">
        <v>214</v>
      </c>
      <c r="P1128" s="149" t="s">
        <v>53</v>
      </c>
      <c r="Q1128" s="149"/>
      <c r="R1128" s="149" t="s">
        <v>2521</v>
      </c>
      <c r="S1128" s="149" t="s">
        <v>5384</v>
      </c>
      <c r="T1128" s="149" t="s">
        <v>5598</v>
      </c>
      <c r="U1128" s="149" t="s">
        <v>267</v>
      </c>
      <c r="V1128" s="149"/>
      <c r="W1128" s="149"/>
      <c r="X1128" s="149" t="s">
        <v>336</v>
      </c>
      <c r="Y1128" s="149"/>
      <c r="Z1128" s="149"/>
      <c r="AA1128" s="149"/>
      <c r="AB1128" s="149" t="s">
        <v>269</v>
      </c>
      <c r="AC1128" s="149" t="s">
        <v>270</v>
      </c>
      <c r="AD1128" s="149" t="s">
        <v>5598</v>
      </c>
      <c r="AE1128" s="149" t="s">
        <v>271</v>
      </c>
      <c r="AF1128" s="149"/>
      <c r="AG1128" s="149" t="s">
        <v>1098</v>
      </c>
      <c r="AH1128" s="149" t="s">
        <v>273</v>
      </c>
      <c r="AI1128" s="158">
        <v>50</v>
      </c>
      <c r="AJ1128" s="149"/>
      <c r="AK1128" s="159" t="s">
        <v>274</v>
      </c>
      <c r="AL1128" s="159" t="s">
        <v>274</v>
      </c>
      <c r="AM1128" s="149" t="s">
        <v>274</v>
      </c>
      <c r="AN1128" s="160">
        <v>4</v>
      </c>
      <c r="AO1128" s="149"/>
      <c r="AP1128" s="149" t="s">
        <v>274</v>
      </c>
      <c r="AQ1128" s="149" t="s">
        <v>275</v>
      </c>
      <c r="AR1128" s="158">
        <v>1</v>
      </c>
      <c r="AS1128" s="149" t="s">
        <v>275</v>
      </c>
      <c r="AT1128" s="149" t="s">
        <v>276</v>
      </c>
      <c r="AU1128" s="161">
        <v>1</v>
      </c>
      <c r="AV1128" s="159">
        <v>4653.46</v>
      </c>
      <c r="AW1128" s="159">
        <v>186.14</v>
      </c>
      <c r="AX1128" s="149" t="s">
        <v>274</v>
      </c>
      <c r="AY1128" s="159">
        <v>46.54</v>
      </c>
      <c r="AZ1128" s="159">
        <v>46.54</v>
      </c>
      <c r="BA1128" s="159">
        <v>186.16</v>
      </c>
      <c r="BB1128" s="159">
        <v>2326.54</v>
      </c>
      <c r="BC1128" s="162" t="s">
        <v>274</v>
      </c>
      <c r="BD1128" s="162">
        <v>0</v>
      </c>
      <c r="BE1128" s="159">
        <v>2326.92</v>
      </c>
      <c r="BF1128" s="159">
        <v>2326.92</v>
      </c>
      <c r="BG1128" s="159">
        <v>4653.46</v>
      </c>
    </row>
    <row r="1129" ht="28.05" customHeight="1" spans="1:59">
      <c r="A1129" s="149"/>
      <c r="B1129" s="149"/>
      <c r="C1129" s="149"/>
      <c r="D1129" s="149" t="s">
        <v>3726</v>
      </c>
      <c r="E1129" s="340" t="s">
        <v>5604</v>
      </c>
      <c r="F1129" s="149" t="s">
        <v>3726</v>
      </c>
      <c r="G1129" s="149" t="s">
        <v>5605</v>
      </c>
      <c r="H1129" s="149" t="s">
        <v>5606</v>
      </c>
      <c r="I1129" s="149" t="s">
        <v>5559</v>
      </c>
      <c r="J1129" s="149" t="s">
        <v>5607</v>
      </c>
      <c r="K1129" s="149"/>
      <c r="L1129" s="149" t="s">
        <v>262</v>
      </c>
      <c r="M1129" s="149"/>
      <c r="N1129" s="149" t="s">
        <v>263</v>
      </c>
      <c r="O1129" s="149" t="s">
        <v>214</v>
      </c>
      <c r="P1129" s="149" t="s">
        <v>53</v>
      </c>
      <c r="Q1129" s="149"/>
      <c r="R1129" s="149" t="s">
        <v>4148</v>
      </c>
      <c r="S1129" s="149" t="s">
        <v>5561</v>
      </c>
      <c r="T1129" s="149" t="s">
        <v>95</v>
      </c>
      <c r="U1129" s="149" t="s">
        <v>267</v>
      </c>
      <c r="V1129" s="149"/>
      <c r="W1129" s="149"/>
      <c r="X1129" s="149" t="s">
        <v>336</v>
      </c>
      <c r="Y1129" s="149"/>
      <c r="Z1129" s="149"/>
      <c r="AA1129" s="149"/>
      <c r="AB1129" s="149" t="s">
        <v>269</v>
      </c>
      <c r="AC1129" s="149" t="s">
        <v>270</v>
      </c>
      <c r="AD1129" s="149" t="s">
        <v>95</v>
      </c>
      <c r="AE1129" s="149" t="s">
        <v>271</v>
      </c>
      <c r="AF1129" s="149"/>
      <c r="AG1129" s="149" t="s">
        <v>1098</v>
      </c>
      <c r="AH1129" s="149" t="s">
        <v>273</v>
      </c>
      <c r="AI1129" s="158">
        <v>84</v>
      </c>
      <c r="AJ1129" s="149"/>
      <c r="AK1129" s="159" t="s">
        <v>274</v>
      </c>
      <c r="AL1129" s="159" t="s">
        <v>274</v>
      </c>
      <c r="AM1129" s="149" t="s">
        <v>274</v>
      </c>
      <c r="AN1129" s="160">
        <v>4</v>
      </c>
      <c r="AO1129" s="149"/>
      <c r="AP1129" s="149" t="s">
        <v>274</v>
      </c>
      <c r="AQ1129" s="149" t="s">
        <v>275</v>
      </c>
      <c r="AR1129" s="158">
        <v>1</v>
      </c>
      <c r="AS1129" s="149" t="s">
        <v>275</v>
      </c>
      <c r="AT1129" s="149" t="s">
        <v>276</v>
      </c>
      <c r="AU1129" s="161">
        <v>1</v>
      </c>
      <c r="AV1129" s="159">
        <v>4896.55</v>
      </c>
      <c r="AW1129" s="159">
        <v>195.86</v>
      </c>
      <c r="AX1129" s="149" t="s">
        <v>274</v>
      </c>
      <c r="AY1129" s="159">
        <v>52</v>
      </c>
      <c r="AZ1129" s="159">
        <v>52</v>
      </c>
      <c r="BA1129" s="159">
        <v>208</v>
      </c>
      <c r="BB1129" s="159">
        <v>4076.63</v>
      </c>
      <c r="BC1129" s="162" t="s">
        <v>274</v>
      </c>
      <c r="BD1129" s="162">
        <v>0</v>
      </c>
      <c r="BE1129" s="159">
        <v>819.92</v>
      </c>
      <c r="BF1129" s="159">
        <v>819.92</v>
      </c>
      <c r="BG1129" s="159">
        <v>4896.55</v>
      </c>
    </row>
    <row r="1130" ht="28.05" customHeight="1" spans="1:59">
      <c r="A1130" s="149"/>
      <c r="B1130" s="149"/>
      <c r="C1130" s="149"/>
      <c r="D1130" s="149" t="s">
        <v>3726</v>
      </c>
      <c r="E1130" s="340" t="s">
        <v>5608</v>
      </c>
      <c r="F1130" s="149" t="s">
        <v>3726</v>
      </c>
      <c r="G1130" s="149" t="s">
        <v>5609</v>
      </c>
      <c r="H1130" s="149" t="s">
        <v>5516</v>
      </c>
      <c r="I1130" s="149" t="s">
        <v>5517</v>
      </c>
      <c r="J1130" s="149" t="s">
        <v>5610</v>
      </c>
      <c r="K1130" s="149"/>
      <c r="L1130" s="149" t="s">
        <v>262</v>
      </c>
      <c r="M1130" s="149"/>
      <c r="N1130" s="149" t="s">
        <v>263</v>
      </c>
      <c r="O1130" s="149" t="s">
        <v>214</v>
      </c>
      <c r="P1130" s="149" t="s">
        <v>53</v>
      </c>
      <c r="Q1130" s="149"/>
      <c r="R1130" s="149" t="s">
        <v>4826</v>
      </c>
      <c r="S1130" s="149" t="s">
        <v>4790</v>
      </c>
      <c r="T1130" s="149" t="s">
        <v>5303</v>
      </c>
      <c r="U1130" s="149" t="s">
        <v>267</v>
      </c>
      <c r="V1130" s="149"/>
      <c r="W1130" s="149"/>
      <c r="X1130" s="149" t="s">
        <v>268</v>
      </c>
      <c r="Y1130" s="149"/>
      <c r="Z1130" s="149"/>
      <c r="AA1130" s="149"/>
      <c r="AB1130" s="149" t="s">
        <v>269</v>
      </c>
      <c r="AC1130" s="149" t="s">
        <v>318</v>
      </c>
      <c r="AD1130" s="149" t="s">
        <v>5303</v>
      </c>
      <c r="AE1130" s="149" t="s">
        <v>271</v>
      </c>
      <c r="AF1130" s="149"/>
      <c r="AG1130" s="149" t="s">
        <v>1098</v>
      </c>
      <c r="AH1130" s="149" t="s">
        <v>273</v>
      </c>
      <c r="AI1130" s="158">
        <v>96</v>
      </c>
      <c r="AJ1130" s="149"/>
      <c r="AK1130" s="159" t="s">
        <v>274</v>
      </c>
      <c r="AL1130" s="159" t="s">
        <v>274</v>
      </c>
      <c r="AM1130" s="149" t="s">
        <v>274</v>
      </c>
      <c r="AN1130" s="160">
        <v>4</v>
      </c>
      <c r="AO1130" s="149"/>
      <c r="AP1130" s="149" t="s">
        <v>274</v>
      </c>
      <c r="AQ1130" s="149" t="s">
        <v>275</v>
      </c>
      <c r="AR1130" s="158">
        <v>1</v>
      </c>
      <c r="AS1130" s="149" t="s">
        <v>275</v>
      </c>
      <c r="AT1130" s="149" t="s">
        <v>276</v>
      </c>
      <c r="AU1130" s="161">
        <v>1</v>
      </c>
      <c r="AV1130" s="159">
        <v>5384.61</v>
      </c>
      <c r="AW1130" s="159">
        <v>215.38</v>
      </c>
      <c r="AX1130" s="149" t="s">
        <v>274</v>
      </c>
      <c r="AY1130" s="162">
        <v>0</v>
      </c>
      <c r="AZ1130" s="162" t="s">
        <v>274</v>
      </c>
      <c r="BA1130" s="162">
        <v>0</v>
      </c>
      <c r="BB1130" s="159">
        <v>5169.23</v>
      </c>
      <c r="BC1130" s="162" t="s">
        <v>274</v>
      </c>
      <c r="BD1130" s="162">
        <v>0</v>
      </c>
      <c r="BE1130" s="159">
        <v>215.38</v>
      </c>
      <c r="BF1130" s="159">
        <v>215.38</v>
      </c>
      <c r="BG1130" s="159">
        <v>5384.61</v>
      </c>
    </row>
    <row r="1131" ht="28.05" customHeight="1" spans="1:59">
      <c r="A1131" s="149"/>
      <c r="B1131" s="149"/>
      <c r="C1131" s="149"/>
      <c r="D1131" s="149" t="s">
        <v>3726</v>
      </c>
      <c r="E1131" s="340" t="s">
        <v>5611</v>
      </c>
      <c r="F1131" s="149" t="s">
        <v>3726</v>
      </c>
      <c r="G1131" s="149" t="s">
        <v>5612</v>
      </c>
      <c r="H1131" s="149" t="s">
        <v>5516</v>
      </c>
      <c r="I1131" s="149" t="s">
        <v>5517</v>
      </c>
      <c r="J1131" s="149" t="s">
        <v>5613</v>
      </c>
      <c r="K1131" s="149"/>
      <c r="L1131" s="149" t="s">
        <v>262</v>
      </c>
      <c r="M1131" s="149"/>
      <c r="N1131" s="149" t="s">
        <v>263</v>
      </c>
      <c r="O1131" s="149" t="s">
        <v>214</v>
      </c>
      <c r="P1131" s="149" t="s">
        <v>53</v>
      </c>
      <c r="Q1131" s="149"/>
      <c r="R1131" s="149" t="s">
        <v>4826</v>
      </c>
      <c r="S1131" s="149" t="s">
        <v>4790</v>
      </c>
      <c r="T1131" s="149" t="s">
        <v>5303</v>
      </c>
      <c r="U1131" s="149" t="s">
        <v>267</v>
      </c>
      <c r="V1131" s="149"/>
      <c r="W1131" s="149"/>
      <c r="X1131" s="149" t="s">
        <v>268</v>
      </c>
      <c r="Y1131" s="149"/>
      <c r="Z1131" s="149"/>
      <c r="AA1131" s="149"/>
      <c r="AB1131" s="149" t="s">
        <v>269</v>
      </c>
      <c r="AC1131" s="149" t="s">
        <v>318</v>
      </c>
      <c r="AD1131" s="149" t="s">
        <v>5303</v>
      </c>
      <c r="AE1131" s="149" t="s">
        <v>271</v>
      </c>
      <c r="AF1131" s="149"/>
      <c r="AG1131" s="149" t="s">
        <v>1098</v>
      </c>
      <c r="AH1131" s="149" t="s">
        <v>273</v>
      </c>
      <c r="AI1131" s="158">
        <v>96</v>
      </c>
      <c r="AJ1131" s="149"/>
      <c r="AK1131" s="159" t="s">
        <v>274</v>
      </c>
      <c r="AL1131" s="159" t="s">
        <v>274</v>
      </c>
      <c r="AM1131" s="149" t="s">
        <v>274</v>
      </c>
      <c r="AN1131" s="160">
        <v>4</v>
      </c>
      <c r="AO1131" s="149"/>
      <c r="AP1131" s="149" t="s">
        <v>274</v>
      </c>
      <c r="AQ1131" s="149" t="s">
        <v>275</v>
      </c>
      <c r="AR1131" s="158">
        <v>1</v>
      </c>
      <c r="AS1131" s="149" t="s">
        <v>275</v>
      </c>
      <c r="AT1131" s="149" t="s">
        <v>276</v>
      </c>
      <c r="AU1131" s="161">
        <v>1</v>
      </c>
      <c r="AV1131" s="159">
        <v>5384.63</v>
      </c>
      <c r="AW1131" s="159">
        <v>215.39</v>
      </c>
      <c r="AX1131" s="149" t="s">
        <v>274</v>
      </c>
      <c r="AY1131" s="162">
        <v>0</v>
      </c>
      <c r="AZ1131" s="162" t="s">
        <v>274</v>
      </c>
      <c r="BA1131" s="162">
        <v>0</v>
      </c>
      <c r="BB1131" s="159">
        <v>5169.24</v>
      </c>
      <c r="BC1131" s="162" t="s">
        <v>274</v>
      </c>
      <c r="BD1131" s="162">
        <v>0</v>
      </c>
      <c r="BE1131" s="159">
        <v>215.39</v>
      </c>
      <c r="BF1131" s="159">
        <v>215.39</v>
      </c>
      <c r="BG1131" s="159">
        <v>5384.63</v>
      </c>
    </row>
    <row r="1132" ht="28.05" customHeight="1" spans="1:59">
      <c r="A1132" s="149"/>
      <c r="B1132" s="149"/>
      <c r="C1132" s="149"/>
      <c r="D1132" s="149" t="s">
        <v>3726</v>
      </c>
      <c r="E1132" s="340" t="s">
        <v>5614</v>
      </c>
      <c r="F1132" s="149" t="s">
        <v>3726</v>
      </c>
      <c r="G1132" s="149" t="s">
        <v>5615</v>
      </c>
      <c r="H1132" s="149" t="s">
        <v>5516</v>
      </c>
      <c r="I1132" s="149" t="s">
        <v>5517</v>
      </c>
      <c r="J1132" s="149" t="s">
        <v>5616</v>
      </c>
      <c r="K1132" s="149"/>
      <c r="L1132" s="149" t="s">
        <v>262</v>
      </c>
      <c r="M1132" s="149"/>
      <c r="N1132" s="149" t="s">
        <v>263</v>
      </c>
      <c r="O1132" s="149" t="s">
        <v>214</v>
      </c>
      <c r="P1132" s="149" t="s">
        <v>53</v>
      </c>
      <c r="Q1132" s="149"/>
      <c r="R1132" s="149" t="s">
        <v>4826</v>
      </c>
      <c r="S1132" s="149" t="s">
        <v>4790</v>
      </c>
      <c r="T1132" s="149" t="s">
        <v>5303</v>
      </c>
      <c r="U1132" s="149" t="s">
        <v>267</v>
      </c>
      <c r="V1132" s="149"/>
      <c r="W1132" s="149"/>
      <c r="X1132" s="149" t="s">
        <v>268</v>
      </c>
      <c r="Y1132" s="149"/>
      <c r="Z1132" s="149"/>
      <c r="AA1132" s="149"/>
      <c r="AB1132" s="149" t="s">
        <v>269</v>
      </c>
      <c r="AC1132" s="149" t="s">
        <v>318</v>
      </c>
      <c r="AD1132" s="149" t="s">
        <v>5303</v>
      </c>
      <c r="AE1132" s="149" t="s">
        <v>271</v>
      </c>
      <c r="AF1132" s="149"/>
      <c r="AG1132" s="149" t="s">
        <v>1098</v>
      </c>
      <c r="AH1132" s="149" t="s">
        <v>273</v>
      </c>
      <c r="AI1132" s="158">
        <v>96</v>
      </c>
      <c r="AJ1132" s="149"/>
      <c r="AK1132" s="159" t="s">
        <v>274</v>
      </c>
      <c r="AL1132" s="159" t="s">
        <v>274</v>
      </c>
      <c r="AM1132" s="149" t="s">
        <v>274</v>
      </c>
      <c r="AN1132" s="160">
        <v>4</v>
      </c>
      <c r="AO1132" s="149"/>
      <c r="AP1132" s="149" t="s">
        <v>274</v>
      </c>
      <c r="AQ1132" s="149" t="s">
        <v>275</v>
      </c>
      <c r="AR1132" s="158">
        <v>1</v>
      </c>
      <c r="AS1132" s="149" t="s">
        <v>275</v>
      </c>
      <c r="AT1132" s="149" t="s">
        <v>276</v>
      </c>
      <c r="AU1132" s="161">
        <v>1</v>
      </c>
      <c r="AV1132" s="159">
        <v>5384.61</v>
      </c>
      <c r="AW1132" s="159">
        <v>215.38</v>
      </c>
      <c r="AX1132" s="149" t="s">
        <v>274</v>
      </c>
      <c r="AY1132" s="162">
        <v>0</v>
      </c>
      <c r="AZ1132" s="162" t="s">
        <v>274</v>
      </c>
      <c r="BA1132" s="162">
        <v>0</v>
      </c>
      <c r="BB1132" s="159">
        <v>5169.23</v>
      </c>
      <c r="BC1132" s="162" t="s">
        <v>274</v>
      </c>
      <c r="BD1132" s="162">
        <v>0</v>
      </c>
      <c r="BE1132" s="159">
        <v>215.38</v>
      </c>
      <c r="BF1132" s="159">
        <v>215.38</v>
      </c>
      <c r="BG1132" s="159">
        <v>5384.61</v>
      </c>
    </row>
    <row r="1133" ht="28.05" customHeight="1" spans="1:59">
      <c r="A1133" s="149"/>
      <c r="B1133" s="149"/>
      <c r="C1133" s="149"/>
      <c r="D1133" s="149" t="s">
        <v>3726</v>
      </c>
      <c r="E1133" s="340" t="s">
        <v>5617</v>
      </c>
      <c r="F1133" s="149" t="s">
        <v>3726</v>
      </c>
      <c r="G1133" s="149" t="s">
        <v>5618</v>
      </c>
      <c r="H1133" s="149" t="s">
        <v>5619</v>
      </c>
      <c r="I1133" s="149" t="s">
        <v>5620</v>
      </c>
      <c r="J1133" s="149" t="s">
        <v>5621</v>
      </c>
      <c r="K1133" s="149"/>
      <c r="L1133" s="149" t="s">
        <v>262</v>
      </c>
      <c r="M1133" s="149"/>
      <c r="N1133" s="149" t="s">
        <v>263</v>
      </c>
      <c r="O1133" s="149" t="s">
        <v>214</v>
      </c>
      <c r="P1133" s="149" t="s">
        <v>53</v>
      </c>
      <c r="Q1133" s="149"/>
      <c r="R1133" s="149" t="s">
        <v>5312</v>
      </c>
      <c r="S1133" s="149" t="s">
        <v>4922</v>
      </c>
      <c r="T1133" s="149" t="s">
        <v>95</v>
      </c>
      <c r="U1133" s="149" t="s">
        <v>267</v>
      </c>
      <c r="V1133" s="149"/>
      <c r="W1133" s="149"/>
      <c r="X1133" s="149" t="s">
        <v>268</v>
      </c>
      <c r="Y1133" s="149"/>
      <c r="Z1133" s="149"/>
      <c r="AA1133" s="149"/>
      <c r="AB1133" s="149" t="s">
        <v>269</v>
      </c>
      <c r="AC1133" s="149" t="s">
        <v>270</v>
      </c>
      <c r="AD1133" s="149" t="s">
        <v>95</v>
      </c>
      <c r="AE1133" s="149" t="s">
        <v>271</v>
      </c>
      <c r="AF1133" s="149"/>
      <c r="AG1133" s="149" t="s">
        <v>1098</v>
      </c>
      <c r="AH1133" s="149" t="s">
        <v>273</v>
      </c>
      <c r="AI1133" s="158">
        <v>84</v>
      </c>
      <c r="AJ1133" s="149"/>
      <c r="AK1133" s="159" t="s">
        <v>274</v>
      </c>
      <c r="AL1133" s="159" t="s">
        <v>274</v>
      </c>
      <c r="AM1133" s="149" t="s">
        <v>274</v>
      </c>
      <c r="AN1133" s="160">
        <v>4</v>
      </c>
      <c r="AO1133" s="149"/>
      <c r="AP1133" s="149" t="s">
        <v>274</v>
      </c>
      <c r="AQ1133" s="149" t="s">
        <v>275</v>
      </c>
      <c r="AR1133" s="158">
        <v>1</v>
      </c>
      <c r="AS1133" s="149" t="s">
        <v>275</v>
      </c>
      <c r="AT1133" s="149" t="s">
        <v>276</v>
      </c>
      <c r="AU1133" s="161">
        <v>1</v>
      </c>
      <c r="AV1133" s="159">
        <v>256637.18</v>
      </c>
      <c r="AW1133" s="159">
        <v>10265.49</v>
      </c>
      <c r="AX1133" s="149" t="s">
        <v>274</v>
      </c>
      <c r="AY1133" s="159">
        <v>2759.96</v>
      </c>
      <c r="AZ1133" s="159">
        <v>2759.96</v>
      </c>
      <c r="BA1133" s="159">
        <v>11039.85</v>
      </c>
      <c r="BB1133" s="159">
        <v>213252.11</v>
      </c>
      <c r="BC1133" s="162" t="s">
        <v>274</v>
      </c>
      <c r="BD1133" s="162">
        <v>0</v>
      </c>
      <c r="BE1133" s="159">
        <v>43385.07</v>
      </c>
      <c r="BF1133" s="159">
        <v>43385.07</v>
      </c>
      <c r="BG1133" s="159">
        <v>256637.18</v>
      </c>
    </row>
    <row r="1134" ht="28.05" customHeight="1" spans="1:59">
      <c r="A1134" s="149"/>
      <c r="B1134" s="149"/>
      <c r="C1134" s="149"/>
      <c r="D1134" s="149" t="s">
        <v>3726</v>
      </c>
      <c r="E1134" s="340" t="s">
        <v>5622</v>
      </c>
      <c r="F1134" s="149" t="s">
        <v>3726</v>
      </c>
      <c r="G1134" s="149" t="s">
        <v>5623</v>
      </c>
      <c r="H1134" s="149" t="s">
        <v>4706</v>
      </c>
      <c r="I1134" s="149" t="s">
        <v>5624</v>
      </c>
      <c r="J1134" s="149" t="s">
        <v>5625</v>
      </c>
      <c r="K1134" s="149"/>
      <c r="L1134" s="149" t="s">
        <v>262</v>
      </c>
      <c r="M1134" s="149"/>
      <c r="N1134" s="149" t="s">
        <v>263</v>
      </c>
      <c r="O1134" s="149" t="s">
        <v>214</v>
      </c>
      <c r="P1134" s="149" t="s">
        <v>53</v>
      </c>
      <c r="Q1134" s="149"/>
      <c r="R1134" s="149" t="s">
        <v>4599</v>
      </c>
      <c r="S1134" s="149" t="s">
        <v>289</v>
      </c>
      <c r="T1134" s="149" t="s">
        <v>1872</v>
      </c>
      <c r="U1134" s="149" t="s">
        <v>267</v>
      </c>
      <c r="V1134" s="149"/>
      <c r="W1134" s="149"/>
      <c r="X1134" s="149" t="s">
        <v>268</v>
      </c>
      <c r="Y1134" s="149"/>
      <c r="Z1134" s="149"/>
      <c r="AA1134" s="149"/>
      <c r="AB1134" s="149" t="s">
        <v>269</v>
      </c>
      <c r="AC1134" s="149" t="s">
        <v>318</v>
      </c>
      <c r="AD1134" s="149" t="s">
        <v>1872</v>
      </c>
      <c r="AE1134" s="149" t="s">
        <v>271</v>
      </c>
      <c r="AF1134" s="149"/>
      <c r="AG1134" s="149" t="s">
        <v>1098</v>
      </c>
      <c r="AH1134" s="149" t="s">
        <v>273</v>
      </c>
      <c r="AI1134" s="158">
        <v>49</v>
      </c>
      <c r="AJ1134" s="149"/>
      <c r="AK1134" s="159" t="s">
        <v>274</v>
      </c>
      <c r="AL1134" s="159" t="s">
        <v>274</v>
      </c>
      <c r="AM1134" s="149" t="s">
        <v>274</v>
      </c>
      <c r="AN1134" s="160">
        <v>0</v>
      </c>
      <c r="AO1134" s="149"/>
      <c r="AP1134" s="149" t="s">
        <v>274</v>
      </c>
      <c r="AQ1134" s="149" t="s">
        <v>275</v>
      </c>
      <c r="AR1134" s="158">
        <v>1</v>
      </c>
      <c r="AS1134" s="149" t="s">
        <v>275</v>
      </c>
      <c r="AT1134" s="149" t="s">
        <v>276</v>
      </c>
      <c r="AU1134" s="161">
        <v>1</v>
      </c>
      <c r="AV1134" s="159">
        <v>23534.27</v>
      </c>
      <c r="AW1134" s="159">
        <v>0</v>
      </c>
      <c r="AX1134" s="149" t="s">
        <v>274</v>
      </c>
      <c r="AY1134" s="162">
        <v>0</v>
      </c>
      <c r="AZ1134" s="162" t="s">
        <v>274</v>
      </c>
      <c r="BA1134" s="162">
        <v>0</v>
      </c>
      <c r="BB1134" s="159">
        <v>12237.68</v>
      </c>
      <c r="BC1134" s="162" t="s">
        <v>274</v>
      </c>
      <c r="BD1134" s="159">
        <v>11296.59</v>
      </c>
      <c r="BE1134" s="159">
        <v>11296.59</v>
      </c>
      <c r="BF1134" s="162">
        <v>0</v>
      </c>
      <c r="BG1134" s="159">
        <v>23534.27</v>
      </c>
    </row>
    <row r="1135" ht="28.05" customHeight="1" spans="1:59">
      <c r="A1135" s="149"/>
      <c r="B1135" s="149"/>
      <c r="C1135" s="149"/>
      <c r="D1135" s="149" t="s">
        <v>3726</v>
      </c>
      <c r="E1135" s="340" t="s">
        <v>5626</v>
      </c>
      <c r="F1135" s="149" t="s">
        <v>3726</v>
      </c>
      <c r="G1135" s="149" t="s">
        <v>5627</v>
      </c>
      <c r="H1135" s="149" t="s">
        <v>5628</v>
      </c>
      <c r="I1135" s="149" t="s">
        <v>5629</v>
      </c>
      <c r="J1135" s="149" t="s">
        <v>5630</v>
      </c>
      <c r="K1135" s="149"/>
      <c r="L1135" s="149" t="s">
        <v>262</v>
      </c>
      <c r="M1135" s="149"/>
      <c r="N1135" s="149" t="s">
        <v>263</v>
      </c>
      <c r="O1135" s="149" t="s">
        <v>214</v>
      </c>
      <c r="P1135" s="149" t="s">
        <v>53</v>
      </c>
      <c r="Q1135" s="149"/>
      <c r="R1135" s="149" t="s">
        <v>296</v>
      </c>
      <c r="S1135" s="149" t="s">
        <v>289</v>
      </c>
      <c r="T1135" s="149" t="s">
        <v>5527</v>
      </c>
      <c r="U1135" s="149" t="s">
        <v>267</v>
      </c>
      <c r="V1135" s="149"/>
      <c r="W1135" s="149"/>
      <c r="X1135" s="149" t="s">
        <v>268</v>
      </c>
      <c r="Y1135" s="149"/>
      <c r="Z1135" s="149"/>
      <c r="AA1135" s="149"/>
      <c r="AB1135" s="149" t="s">
        <v>269</v>
      </c>
      <c r="AC1135" s="149" t="s">
        <v>318</v>
      </c>
      <c r="AD1135" s="149" t="s">
        <v>5527</v>
      </c>
      <c r="AE1135" s="149" t="s">
        <v>271</v>
      </c>
      <c r="AF1135" s="149"/>
      <c r="AG1135" s="149" t="s">
        <v>1098</v>
      </c>
      <c r="AH1135" s="149" t="s">
        <v>273</v>
      </c>
      <c r="AI1135" s="158">
        <v>90</v>
      </c>
      <c r="AJ1135" s="149"/>
      <c r="AK1135" s="159" t="s">
        <v>274</v>
      </c>
      <c r="AL1135" s="159" t="s">
        <v>274</v>
      </c>
      <c r="AM1135" s="149" t="s">
        <v>274</v>
      </c>
      <c r="AN1135" s="160">
        <v>4</v>
      </c>
      <c r="AO1135" s="149"/>
      <c r="AP1135" s="149" t="s">
        <v>274</v>
      </c>
      <c r="AQ1135" s="149" t="s">
        <v>275</v>
      </c>
      <c r="AR1135" s="158">
        <v>1</v>
      </c>
      <c r="AS1135" s="149" t="s">
        <v>275</v>
      </c>
      <c r="AT1135" s="149" t="s">
        <v>276</v>
      </c>
      <c r="AU1135" s="161">
        <v>1</v>
      </c>
      <c r="AV1135" s="159">
        <v>4102.56</v>
      </c>
      <c r="AW1135" s="159">
        <v>164.1</v>
      </c>
      <c r="AX1135" s="149" t="s">
        <v>274</v>
      </c>
      <c r="AY1135" s="162">
        <v>0</v>
      </c>
      <c r="AZ1135" s="162" t="s">
        <v>274</v>
      </c>
      <c r="BA1135" s="162">
        <v>0</v>
      </c>
      <c r="BB1135" s="159">
        <v>3938.46</v>
      </c>
      <c r="BC1135" s="162" t="s">
        <v>274</v>
      </c>
      <c r="BD1135" s="162">
        <v>0</v>
      </c>
      <c r="BE1135" s="159">
        <v>164.1</v>
      </c>
      <c r="BF1135" s="159">
        <v>164.1</v>
      </c>
      <c r="BG1135" s="159">
        <v>4102.56</v>
      </c>
    </row>
    <row r="1136" ht="28.05" customHeight="1" spans="1:59">
      <c r="A1136" s="149"/>
      <c r="B1136" s="149"/>
      <c r="C1136" s="149"/>
      <c r="D1136" s="149" t="s">
        <v>3726</v>
      </c>
      <c r="E1136" s="340" t="s">
        <v>5631</v>
      </c>
      <c r="F1136" s="149" t="s">
        <v>3726</v>
      </c>
      <c r="G1136" s="149" t="s">
        <v>5632</v>
      </c>
      <c r="H1136" s="149" t="s">
        <v>98</v>
      </c>
      <c r="I1136" s="149" t="s">
        <v>99</v>
      </c>
      <c r="J1136" s="149" t="s">
        <v>5633</v>
      </c>
      <c r="K1136" s="149"/>
      <c r="L1136" s="149" t="s">
        <v>262</v>
      </c>
      <c r="M1136" s="149"/>
      <c r="N1136" s="149" t="s">
        <v>263</v>
      </c>
      <c r="O1136" s="149" t="s">
        <v>214</v>
      </c>
      <c r="P1136" s="149" t="s">
        <v>53</v>
      </c>
      <c r="Q1136" s="149"/>
      <c r="R1136" s="149" t="s">
        <v>296</v>
      </c>
      <c r="S1136" s="149" t="s">
        <v>289</v>
      </c>
      <c r="T1136" s="149" t="s">
        <v>5634</v>
      </c>
      <c r="U1136" s="149" t="s">
        <v>267</v>
      </c>
      <c r="V1136" s="149"/>
      <c r="W1136" s="149"/>
      <c r="X1136" s="149" t="s">
        <v>268</v>
      </c>
      <c r="Y1136" s="149"/>
      <c r="Z1136" s="149"/>
      <c r="AA1136" s="149"/>
      <c r="AB1136" s="149" t="s">
        <v>269</v>
      </c>
      <c r="AC1136" s="149" t="s">
        <v>318</v>
      </c>
      <c r="AD1136" s="149" t="s">
        <v>5634</v>
      </c>
      <c r="AE1136" s="149" t="s">
        <v>271</v>
      </c>
      <c r="AF1136" s="149"/>
      <c r="AG1136" s="149" t="s">
        <v>1098</v>
      </c>
      <c r="AH1136" s="149" t="s">
        <v>273</v>
      </c>
      <c r="AI1136" s="158">
        <v>93</v>
      </c>
      <c r="AJ1136" s="149"/>
      <c r="AK1136" s="159" t="s">
        <v>274</v>
      </c>
      <c r="AL1136" s="159" t="s">
        <v>274</v>
      </c>
      <c r="AM1136" s="149" t="s">
        <v>274</v>
      </c>
      <c r="AN1136" s="160">
        <v>4</v>
      </c>
      <c r="AO1136" s="149"/>
      <c r="AP1136" s="149" t="s">
        <v>274</v>
      </c>
      <c r="AQ1136" s="149" t="s">
        <v>275</v>
      </c>
      <c r="AR1136" s="158">
        <v>1</v>
      </c>
      <c r="AS1136" s="149" t="s">
        <v>275</v>
      </c>
      <c r="AT1136" s="149" t="s">
        <v>276</v>
      </c>
      <c r="AU1136" s="161">
        <v>1</v>
      </c>
      <c r="AV1136" s="159">
        <v>9867.28</v>
      </c>
      <c r="AW1136" s="159">
        <v>394.69</v>
      </c>
      <c r="AX1136" s="149" t="s">
        <v>274</v>
      </c>
      <c r="AY1136" s="162">
        <v>0</v>
      </c>
      <c r="AZ1136" s="162" t="s">
        <v>274</v>
      </c>
      <c r="BA1136" s="162">
        <v>0</v>
      </c>
      <c r="BB1136" s="159">
        <v>9472.59</v>
      </c>
      <c r="BC1136" s="162" t="s">
        <v>274</v>
      </c>
      <c r="BD1136" s="162">
        <v>0</v>
      </c>
      <c r="BE1136" s="159">
        <v>394.69</v>
      </c>
      <c r="BF1136" s="159">
        <v>394.69</v>
      </c>
      <c r="BG1136" s="159">
        <v>9867.28</v>
      </c>
    </row>
    <row r="1137" ht="28.05" customHeight="1" spans="1:59">
      <c r="A1137" s="149"/>
      <c r="B1137" s="149"/>
      <c r="C1137" s="149"/>
      <c r="D1137" s="149" t="s">
        <v>3726</v>
      </c>
      <c r="E1137" s="340" t="s">
        <v>5635</v>
      </c>
      <c r="F1137" s="149" t="s">
        <v>3726</v>
      </c>
      <c r="G1137" s="149" t="s">
        <v>5636</v>
      </c>
      <c r="H1137" s="149" t="s">
        <v>5637</v>
      </c>
      <c r="I1137" s="149" t="s">
        <v>4756</v>
      </c>
      <c r="J1137" s="149" t="s">
        <v>5638</v>
      </c>
      <c r="K1137" s="149"/>
      <c r="L1137" s="149" t="s">
        <v>262</v>
      </c>
      <c r="M1137" s="149"/>
      <c r="N1137" s="149" t="s">
        <v>263</v>
      </c>
      <c r="O1137" s="149" t="s">
        <v>214</v>
      </c>
      <c r="P1137" s="149" t="s">
        <v>53</v>
      </c>
      <c r="Q1137" s="149"/>
      <c r="R1137" s="149" t="s">
        <v>4599</v>
      </c>
      <c r="S1137" s="149" t="s">
        <v>289</v>
      </c>
      <c r="T1137" s="149" t="s">
        <v>2717</v>
      </c>
      <c r="U1137" s="149" t="s">
        <v>267</v>
      </c>
      <c r="V1137" s="149"/>
      <c r="W1137" s="149"/>
      <c r="X1137" s="149" t="s">
        <v>268</v>
      </c>
      <c r="Y1137" s="149"/>
      <c r="Z1137" s="149"/>
      <c r="AA1137" s="149"/>
      <c r="AB1137" s="149" t="s">
        <v>269</v>
      </c>
      <c r="AC1137" s="149" t="s">
        <v>318</v>
      </c>
      <c r="AD1137" s="149" t="s">
        <v>2717</v>
      </c>
      <c r="AE1137" s="149" t="s">
        <v>271</v>
      </c>
      <c r="AF1137" s="149"/>
      <c r="AG1137" s="149" t="s">
        <v>1098</v>
      </c>
      <c r="AH1137" s="149" t="s">
        <v>273</v>
      </c>
      <c r="AI1137" s="158">
        <v>49</v>
      </c>
      <c r="AJ1137" s="149"/>
      <c r="AK1137" s="159" t="s">
        <v>274</v>
      </c>
      <c r="AL1137" s="159" t="s">
        <v>274</v>
      </c>
      <c r="AM1137" s="149" t="s">
        <v>274</v>
      </c>
      <c r="AN1137" s="160">
        <v>0</v>
      </c>
      <c r="AO1137" s="149"/>
      <c r="AP1137" s="149" t="s">
        <v>274</v>
      </c>
      <c r="AQ1137" s="149" t="s">
        <v>275</v>
      </c>
      <c r="AR1137" s="158">
        <v>1</v>
      </c>
      <c r="AS1137" s="149" t="s">
        <v>275</v>
      </c>
      <c r="AT1137" s="149" t="s">
        <v>276</v>
      </c>
      <c r="AU1137" s="161">
        <v>1</v>
      </c>
      <c r="AV1137" s="159">
        <v>27350.42</v>
      </c>
      <c r="AW1137" s="159">
        <v>0</v>
      </c>
      <c r="AX1137" s="149" t="s">
        <v>274</v>
      </c>
      <c r="AY1137" s="162">
        <v>0</v>
      </c>
      <c r="AZ1137" s="162" t="s">
        <v>274</v>
      </c>
      <c r="BA1137" s="162">
        <v>0</v>
      </c>
      <c r="BB1137" s="159">
        <v>14222</v>
      </c>
      <c r="BC1137" s="162" t="s">
        <v>274</v>
      </c>
      <c r="BD1137" s="159">
        <v>13128.42</v>
      </c>
      <c r="BE1137" s="159">
        <v>13128.42</v>
      </c>
      <c r="BF1137" s="162">
        <v>0</v>
      </c>
      <c r="BG1137" s="159">
        <v>27350.42</v>
      </c>
    </row>
    <row r="1138" ht="28.05" customHeight="1" spans="1:59">
      <c r="A1138" s="149"/>
      <c r="B1138" s="149"/>
      <c r="C1138" s="149"/>
      <c r="D1138" s="149" t="s">
        <v>3726</v>
      </c>
      <c r="E1138" s="340" t="s">
        <v>5639</v>
      </c>
      <c r="F1138" s="149" t="s">
        <v>3726</v>
      </c>
      <c r="G1138" s="149" t="s">
        <v>5640</v>
      </c>
      <c r="H1138" s="149" t="s">
        <v>5637</v>
      </c>
      <c r="I1138" s="149" t="s">
        <v>4756</v>
      </c>
      <c r="J1138" s="149" t="s">
        <v>5641</v>
      </c>
      <c r="K1138" s="149"/>
      <c r="L1138" s="149" t="s">
        <v>262</v>
      </c>
      <c r="M1138" s="149"/>
      <c r="N1138" s="149" t="s">
        <v>263</v>
      </c>
      <c r="O1138" s="149" t="s">
        <v>214</v>
      </c>
      <c r="P1138" s="149" t="s">
        <v>53</v>
      </c>
      <c r="Q1138" s="149"/>
      <c r="R1138" s="149" t="s">
        <v>4599</v>
      </c>
      <c r="S1138" s="149" t="s">
        <v>289</v>
      </c>
      <c r="T1138" s="149" t="s">
        <v>2717</v>
      </c>
      <c r="U1138" s="149" t="s">
        <v>267</v>
      </c>
      <c r="V1138" s="149"/>
      <c r="W1138" s="149"/>
      <c r="X1138" s="149" t="s">
        <v>268</v>
      </c>
      <c r="Y1138" s="149"/>
      <c r="Z1138" s="149"/>
      <c r="AA1138" s="149"/>
      <c r="AB1138" s="149" t="s">
        <v>269</v>
      </c>
      <c r="AC1138" s="149" t="s">
        <v>318</v>
      </c>
      <c r="AD1138" s="149" t="s">
        <v>2717</v>
      </c>
      <c r="AE1138" s="149" t="s">
        <v>271</v>
      </c>
      <c r="AF1138" s="149"/>
      <c r="AG1138" s="149" t="s">
        <v>1098</v>
      </c>
      <c r="AH1138" s="149" t="s">
        <v>273</v>
      </c>
      <c r="AI1138" s="158">
        <v>49</v>
      </c>
      <c r="AJ1138" s="149"/>
      <c r="AK1138" s="159" t="s">
        <v>274</v>
      </c>
      <c r="AL1138" s="159" t="s">
        <v>274</v>
      </c>
      <c r="AM1138" s="149" t="s">
        <v>274</v>
      </c>
      <c r="AN1138" s="160">
        <v>0</v>
      </c>
      <c r="AO1138" s="149"/>
      <c r="AP1138" s="149" t="s">
        <v>274</v>
      </c>
      <c r="AQ1138" s="149" t="s">
        <v>275</v>
      </c>
      <c r="AR1138" s="158">
        <v>1</v>
      </c>
      <c r="AS1138" s="149" t="s">
        <v>275</v>
      </c>
      <c r="AT1138" s="149" t="s">
        <v>276</v>
      </c>
      <c r="AU1138" s="161">
        <v>1</v>
      </c>
      <c r="AV1138" s="159">
        <v>27350.42</v>
      </c>
      <c r="AW1138" s="159">
        <v>0</v>
      </c>
      <c r="AX1138" s="149" t="s">
        <v>274</v>
      </c>
      <c r="AY1138" s="162">
        <v>0</v>
      </c>
      <c r="AZ1138" s="162" t="s">
        <v>274</v>
      </c>
      <c r="BA1138" s="162">
        <v>0</v>
      </c>
      <c r="BB1138" s="159">
        <v>14222</v>
      </c>
      <c r="BC1138" s="162" t="s">
        <v>274</v>
      </c>
      <c r="BD1138" s="159">
        <v>13128.42</v>
      </c>
      <c r="BE1138" s="159">
        <v>13128.42</v>
      </c>
      <c r="BF1138" s="162">
        <v>0</v>
      </c>
      <c r="BG1138" s="159">
        <v>27350.42</v>
      </c>
    </row>
    <row r="1139" ht="28.05" customHeight="1" spans="1:59">
      <c r="A1139" s="149"/>
      <c r="B1139" s="149"/>
      <c r="C1139" s="149"/>
      <c r="D1139" s="149" t="s">
        <v>3726</v>
      </c>
      <c r="E1139" s="340" t="s">
        <v>5642</v>
      </c>
      <c r="F1139" s="149" t="s">
        <v>3726</v>
      </c>
      <c r="G1139" s="149" t="s">
        <v>5643</v>
      </c>
      <c r="H1139" s="149" t="s">
        <v>4706</v>
      </c>
      <c r="I1139" s="149" t="s">
        <v>5624</v>
      </c>
      <c r="J1139" s="149" t="s">
        <v>5644</v>
      </c>
      <c r="K1139" s="149"/>
      <c r="L1139" s="149" t="s">
        <v>262</v>
      </c>
      <c r="M1139" s="149"/>
      <c r="N1139" s="149" t="s">
        <v>263</v>
      </c>
      <c r="O1139" s="149" t="s">
        <v>214</v>
      </c>
      <c r="P1139" s="149" t="s">
        <v>53</v>
      </c>
      <c r="Q1139" s="149"/>
      <c r="R1139" s="149" t="s">
        <v>4599</v>
      </c>
      <c r="S1139" s="149" t="s">
        <v>289</v>
      </c>
      <c r="T1139" s="149" t="s">
        <v>1872</v>
      </c>
      <c r="U1139" s="149" t="s">
        <v>267</v>
      </c>
      <c r="V1139" s="149"/>
      <c r="W1139" s="149"/>
      <c r="X1139" s="149" t="s">
        <v>268</v>
      </c>
      <c r="Y1139" s="149"/>
      <c r="Z1139" s="149"/>
      <c r="AA1139" s="149"/>
      <c r="AB1139" s="149" t="s">
        <v>269</v>
      </c>
      <c r="AC1139" s="149" t="s">
        <v>318</v>
      </c>
      <c r="AD1139" s="149" t="s">
        <v>1872</v>
      </c>
      <c r="AE1139" s="149" t="s">
        <v>271</v>
      </c>
      <c r="AF1139" s="149"/>
      <c r="AG1139" s="149" t="s">
        <v>1098</v>
      </c>
      <c r="AH1139" s="149" t="s">
        <v>273</v>
      </c>
      <c r="AI1139" s="158">
        <v>49</v>
      </c>
      <c r="AJ1139" s="149"/>
      <c r="AK1139" s="159" t="s">
        <v>274</v>
      </c>
      <c r="AL1139" s="159" t="s">
        <v>274</v>
      </c>
      <c r="AM1139" s="149" t="s">
        <v>274</v>
      </c>
      <c r="AN1139" s="160">
        <v>0</v>
      </c>
      <c r="AO1139" s="149"/>
      <c r="AP1139" s="149" t="s">
        <v>274</v>
      </c>
      <c r="AQ1139" s="149" t="s">
        <v>275</v>
      </c>
      <c r="AR1139" s="158">
        <v>1</v>
      </c>
      <c r="AS1139" s="149" t="s">
        <v>275</v>
      </c>
      <c r="AT1139" s="149" t="s">
        <v>276</v>
      </c>
      <c r="AU1139" s="161">
        <v>1</v>
      </c>
      <c r="AV1139" s="159">
        <v>23534.28</v>
      </c>
      <c r="AW1139" s="159">
        <v>0</v>
      </c>
      <c r="AX1139" s="149" t="s">
        <v>274</v>
      </c>
      <c r="AY1139" s="162">
        <v>0</v>
      </c>
      <c r="AZ1139" s="162" t="s">
        <v>274</v>
      </c>
      <c r="BA1139" s="162">
        <v>0</v>
      </c>
      <c r="BB1139" s="159">
        <v>12237.68</v>
      </c>
      <c r="BC1139" s="162" t="s">
        <v>274</v>
      </c>
      <c r="BD1139" s="159">
        <v>11296.6</v>
      </c>
      <c r="BE1139" s="159">
        <v>11296.6</v>
      </c>
      <c r="BF1139" s="162">
        <v>0</v>
      </c>
      <c r="BG1139" s="159">
        <v>23534.28</v>
      </c>
    </row>
    <row r="1140" ht="28.05" customHeight="1" spans="1:59">
      <c r="A1140" s="149"/>
      <c r="B1140" s="149"/>
      <c r="C1140" s="149"/>
      <c r="D1140" s="149" t="s">
        <v>3726</v>
      </c>
      <c r="E1140" s="340" t="s">
        <v>5645</v>
      </c>
      <c r="F1140" s="149" t="s">
        <v>3726</v>
      </c>
      <c r="G1140" s="149" t="s">
        <v>5646</v>
      </c>
      <c r="H1140" s="149" t="s">
        <v>5647</v>
      </c>
      <c r="I1140" s="149" t="s">
        <v>4756</v>
      </c>
      <c r="J1140" s="149" t="s">
        <v>5648</v>
      </c>
      <c r="K1140" s="149"/>
      <c r="L1140" s="149" t="s">
        <v>262</v>
      </c>
      <c r="M1140" s="149"/>
      <c r="N1140" s="149" t="s">
        <v>263</v>
      </c>
      <c r="O1140" s="149" t="s">
        <v>214</v>
      </c>
      <c r="P1140" s="149" t="s">
        <v>53</v>
      </c>
      <c r="Q1140" s="149"/>
      <c r="R1140" s="149" t="s">
        <v>4148</v>
      </c>
      <c r="S1140" s="149" t="s">
        <v>5649</v>
      </c>
      <c r="T1140" s="149" t="s">
        <v>95</v>
      </c>
      <c r="U1140" s="149" t="s">
        <v>267</v>
      </c>
      <c r="V1140" s="149"/>
      <c r="W1140" s="149"/>
      <c r="X1140" s="149" t="s">
        <v>336</v>
      </c>
      <c r="Y1140" s="149"/>
      <c r="Z1140" s="149"/>
      <c r="AA1140" s="149"/>
      <c r="AB1140" s="149" t="s">
        <v>269</v>
      </c>
      <c r="AC1140" s="149" t="s">
        <v>270</v>
      </c>
      <c r="AD1140" s="149" t="s">
        <v>95</v>
      </c>
      <c r="AE1140" s="149" t="s">
        <v>271</v>
      </c>
      <c r="AF1140" s="149"/>
      <c r="AG1140" s="149" t="s">
        <v>1098</v>
      </c>
      <c r="AH1140" s="149" t="s">
        <v>273</v>
      </c>
      <c r="AI1140" s="158">
        <v>84</v>
      </c>
      <c r="AJ1140" s="149"/>
      <c r="AK1140" s="159" t="s">
        <v>274</v>
      </c>
      <c r="AL1140" s="159" t="s">
        <v>274</v>
      </c>
      <c r="AM1140" s="149" t="s">
        <v>274</v>
      </c>
      <c r="AN1140" s="160">
        <v>4</v>
      </c>
      <c r="AO1140" s="149"/>
      <c r="AP1140" s="149" t="s">
        <v>274</v>
      </c>
      <c r="AQ1140" s="149" t="s">
        <v>275</v>
      </c>
      <c r="AR1140" s="158">
        <v>1</v>
      </c>
      <c r="AS1140" s="149" t="s">
        <v>275</v>
      </c>
      <c r="AT1140" s="149" t="s">
        <v>276</v>
      </c>
      <c r="AU1140" s="161">
        <v>1</v>
      </c>
      <c r="AV1140" s="159">
        <v>38495.58</v>
      </c>
      <c r="AW1140" s="159">
        <v>1539.82</v>
      </c>
      <c r="AX1140" s="149" t="s">
        <v>274</v>
      </c>
      <c r="AY1140" s="159">
        <v>408.99</v>
      </c>
      <c r="AZ1140" s="159">
        <v>408.99</v>
      </c>
      <c r="BA1140" s="159">
        <v>1635.98</v>
      </c>
      <c r="BB1140" s="159">
        <v>32047.82</v>
      </c>
      <c r="BC1140" s="162" t="s">
        <v>274</v>
      </c>
      <c r="BD1140" s="162">
        <v>0</v>
      </c>
      <c r="BE1140" s="159">
        <v>6447.76</v>
      </c>
      <c r="BF1140" s="159">
        <v>6447.76</v>
      </c>
      <c r="BG1140" s="159">
        <v>38495.58</v>
      </c>
    </row>
    <row r="1141" ht="28.05" customHeight="1" spans="1:59">
      <c r="A1141" s="149"/>
      <c r="B1141" s="149"/>
      <c r="C1141" s="149"/>
      <c r="D1141" s="149" t="s">
        <v>3726</v>
      </c>
      <c r="E1141" s="340" t="s">
        <v>5650</v>
      </c>
      <c r="F1141" s="149" t="s">
        <v>3726</v>
      </c>
      <c r="G1141" s="149" t="s">
        <v>5651</v>
      </c>
      <c r="H1141" s="149" t="s">
        <v>5637</v>
      </c>
      <c r="I1141" s="149" t="s">
        <v>4756</v>
      </c>
      <c r="J1141" s="149" t="s">
        <v>5652</v>
      </c>
      <c r="K1141" s="149"/>
      <c r="L1141" s="149" t="s">
        <v>262</v>
      </c>
      <c r="M1141" s="149"/>
      <c r="N1141" s="149" t="s">
        <v>263</v>
      </c>
      <c r="O1141" s="149" t="s">
        <v>214</v>
      </c>
      <c r="P1141" s="149" t="s">
        <v>53</v>
      </c>
      <c r="Q1141" s="149"/>
      <c r="R1141" s="149" t="s">
        <v>4599</v>
      </c>
      <c r="S1141" s="149" t="s">
        <v>289</v>
      </c>
      <c r="T1141" s="149" t="s">
        <v>2717</v>
      </c>
      <c r="U1141" s="149" t="s">
        <v>267</v>
      </c>
      <c r="V1141" s="149"/>
      <c r="W1141" s="149"/>
      <c r="X1141" s="149" t="s">
        <v>268</v>
      </c>
      <c r="Y1141" s="149"/>
      <c r="Z1141" s="149"/>
      <c r="AA1141" s="149"/>
      <c r="AB1141" s="149" t="s">
        <v>269</v>
      </c>
      <c r="AC1141" s="149" t="s">
        <v>318</v>
      </c>
      <c r="AD1141" s="149" t="s">
        <v>2717</v>
      </c>
      <c r="AE1141" s="149" t="s">
        <v>271</v>
      </c>
      <c r="AF1141" s="149"/>
      <c r="AG1141" s="149" t="s">
        <v>1098</v>
      </c>
      <c r="AH1141" s="149" t="s">
        <v>273</v>
      </c>
      <c r="AI1141" s="158">
        <v>49</v>
      </c>
      <c r="AJ1141" s="149"/>
      <c r="AK1141" s="159" t="s">
        <v>274</v>
      </c>
      <c r="AL1141" s="159" t="s">
        <v>274</v>
      </c>
      <c r="AM1141" s="149" t="s">
        <v>274</v>
      </c>
      <c r="AN1141" s="160">
        <v>0</v>
      </c>
      <c r="AO1141" s="149"/>
      <c r="AP1141" s="149" t="s">
        <v>274</v>
      </c>
      <c r="AQ1141" s="149" t="s">
        <v>275</v>
      </c>
      <c r="AR1141" s="158">
        <v>1</v>
      </c>
      <c r="AS1141" s="149" t="s">
        <v>275</v>
      </c>
      <c r="AT1141" s="149" t="s">
        <v>276</v>
      </c>
      <c r="AU1141" s="161">
        <v>1</v>
      </c>
      <c r="AV1141" s="159">
        <v>27350.44</v>
      </c>
      <c r="AW1141" s="159">
        <v>0</v>
      </c>
      <c r="AX1141" s="149" t="s">
        <v>274</v>
      </c>
      <c r="AY1141" s="162">
        <v>0</v>
      </c>
      <c r="AZ1141" s="162" t="s">
        <v>274</v>
      </c>
      <c r="BA1141" s="162">
        <v>0</v>
      </c>
      <c r="BB1141" s="159">
        <v>14222</v>
      </c>
      <c r="BC1141" s="162" t="s">
        <v>274</v>
      </c>
      <c r="BD1141" s="159">
        <v>13128.44</v>
      </c>
      <c r="BE1141" s="159">
        <v>13128.44</v>
      </c>
      <c r="BF1141" s="162">
        <v>0</v>
      </c>
      <c r="BG1141" s="159">
        <v>27350.44</v>
      </c>
    </row>
    <row r="1142" ht="28.05" customHeight="1" spans="1:59">
      <c r="A1142" s="149"/>
      <c r="B1142" s="149"/>
      <c r="C1142" s="149"/>
      <c r="D1142" s="149" t="s">
        <v>3726</v>
      </c>
      <c r="E1142" s="340" t="s">
        <v>5653</v>
      </c>
      <c r="F1142" s="149" t="s">
        <v>3726</v>
      </c>
      <c r="G1142" s="149" t="s">
        <v>5654</v>
      </c>
      <c r="H1142" s="149" t="s">
        <v>5601</v>
      </c>
      <c r="I1142" s="149" t="s">
        <v>5602</v>
      </c>
      <c r="J1142" s="149" t="s">
        <v>5655</v>
      </c>
      <c r="K1142" s="149"/>
      <c r="L1142" s="149" t="s">
        <v>262</v>
      </c>
      <c r="M1142" s="149"/>
      <c r="N1142" s="149" t="s">
        <v>263</v>
      </c>
      <c r="O1142" s="149" t="s">
        <v>214</v>
      </c>
      <c r="P1142" s="149" t="s">
        <v>53</v>
      </c>
      <c r="Q1142" s="149"/>
      <c r="R1142" s="149" t="s">
        <v>2521</v>
      </c>
      <c r="S1142" s="149" t="s">
        <v>5384</v>
      </c>
      <c r="T1142" s="149" t="s">
        <v>5598</v>
      </c>
      <c r="U1142" s="149" t="s">
        <v>267</v>
      </c>
      <c r="V1142" s="149"/>
      <c r="W1142" s="149"/>
      <c r="X1142" s="149" t="s">
        <v>336</v>
      </c>
      <c r="Y1142" s="149"/>
      <c r="Z1142" s="149"/>
      <c r="AA1142" s="149"/>
      <c r="AB1142" s="149" t="s">
        <v>269</v>
      </c>
      <c r="AC1142" s="149" t="s">
        <v>270</v>
      </c>
      <c r="AD1142" s="149" t="s">
        <v>5598</v>
      </c>
      <c r="AE1142" s="149" t="s">
        <v>271</v>
      </c>
      <c r="AF1142" s="149"/>
      <c r="AG1142" s="149" t="s">
        <v>1098</v>
      </c>
      <c r="AH1142" s="149" t="s">
        <v>273</v>
      </c>
      <c r="AI1142" s="158">
        <v>50</v>
      </c>
      <c r="AJ1142" s="149"/>
      <c r="AK1142" s="159" t="s">
        <v>274</v>
      </c>
      <c r="AL1142" s="159" t="s">
        <v>274</v>
      </c>
      <c r="AM1142" s="149" t="s">
        <v>274</v>
      </c>
      <c r="AN1142" s="160">
        <v>4</v>
      </c>
      <c r="AO1142" s="149"/>
      <c r="AP1142" s="149" t="s">
        <v>274</v>
      </c>
      <c r="AQ1142" s="149" t="s">
        <v>275</v>
      </c>
      <c r="AR1142" s="158">
        <v>1</v>
      </c>
      <c r="AS1142" s="149" t="s">
        <v>275</v>
      </c>
      <c r="AT1142" s="149" t="s">
        <v>276</v>
      </c>
      <c r="AU1142" s="161">
        <v>1</v>
      </c>
      <c r="AV1142" s="159">
        <v>4653.47</v>
      </c>
      <c r="AW1142" s="159">
        <v>186.14</v>
      </c>
      <c r="AX1142" s="149" t="s">
        <v>274</v>
      </c>
      <c r="AY1142" s="159">
        <v>46.54</v>
      </c>
      <c r="AZ1142" s="159">
        <v>46.54</v>
      </c>
      <c r="BA1142" s="159">
        <v>186.16</v>
      </c>
      <c r="BB1142" s="159">
        <v>2326.54</v>
      </c>
      <c r="BC1142" s="162" t="s">
        <v>274</v>
      </c>
      <c r="BD1142" s="162">
        <v>0</v>
      </c>
      <c r="BE1142" s="159">
        <v>2326.93</v>
      </c>
      <c r="BF1142" s="159">
        <v>2326.93</v>
      </c>
      <c r="BG1142" s="159">
        <v>4653.47</v>
      </c>
    </row>
    <row r="1143" ht="28.05" customHeight="1" spans="1:59">
      <c r="A1143" s="149"/>
      <c r="B1143" s="149"/>
      <c r="C1143" s="149"/>
      <c r="D1143" s="149" t="s">
        <v>3726</v>
      </c>
      <c r="E1143" s="340" t="s">
        <v>5656</v>
      </c>
      <c r="F1143" s="149" t="s">
        <v>3726</v>
      </c>
      <c r="G1143" s="149" t="s">
        <v>5657</v>
      </c>
      <c r="H1143" s="149" t="s">
        <v>5658</v>
      </c>
      <c r="I1143" s="149" t="s">
        <v>5659</v>
      </c>
      <c r="J1143" s="149" t="s">
        <v>5660</v>
      </c>
      <c r="K1143" s="149"/>
      <c r="L1143" s="149" t="s">
        <v>262</v>
      </c>
      <c r="M1143" s="149"/>
      <c r="N1143" s="149" t="s">
        <v>263</v>
      </c>
      <c r="O1143" s="149" t="s">
        <v>214</v>
      </c>
      <c r="P1143" s="149" t="s">
        <v>53</v>
      </c>
      <c r="Q1143" s="149"/>
      <c r="R1143" s="149" t="s">
        <v>4026</v>
      </c>
      <c r="S1143" s="149" t="s">
        <v>5661</v>
      </c>
      <c r="T1143" s="149" t="s">
        <v>5662</v>
      </c>
      <c r="U1143" s="149" t="s">
        <v>267</v>
      </c>
      <c r="V1143" s="149"/>
      <c r="W1143" s="149"/>
      <c r="X1143" s="149" t="s">
        <v>268</v>
      </c>
      <c r="Y1143" s="149"/>
      <c r="Z1143" s="149"/>
      <c r="AA1143" s="149"/>
      <c r="AB1143" s="149" t="s">
        <v>269</v>
      </c>
      <c r="AC1143" s="149" t="s">
        <v>270</v>
      </c>
      <c r="AD1143" s="149" t="s">
        <v>5662</v>
      </c>
      <c r="AE1143" s="149" t="s">
        <v>271</v>
      </c>
      <c r="AF1143" s="149"/>
      <c r="AG1143" s="149" t="s">
        <v>1098</v>
      </c>
      <c r="AH1143" s="149" t="s">
        <v>273</v>
      </c>
      <c r="AI1143" s="158">
        <v>49</v>
      </c>
      <c r="AJ1143" s="149"/>
      <c r="AK1143" s="159" t="s">
        <v>274</v>
      </c>
      <c r="AL1143" s="159" t="s">
        <v>274</v>
      </c>
      <c r="AM1143" s="149" t="s">
        <v>274</v>
      </c>
      <c r="AN1143" s="160">
        <v>4</v>
      </c>
      <c r="AO1143" s="149"/>
      <c r="AP1143" s="149" t="s">
        <v>274</v>
      </c>
      <c r="AQ1143" s="149" t="s">
        <v>275</v>
      </c>
      <c r="AR1143" s="158">
        <v>1</v>
      </c>
      <c r="AS1143" s="149" t="s">
        <v>275</v>
      </c>
      <c r="AT1143" s="149" t="s">
        <v>276</v>
      </c>
      <c r="AU1143" s="161">
        <v>1</v>
      </c>
      <c r="AV1143" s="159">
        <v>3141.59</v>
      </c>
      <c r="AW1143" s="159">
        <v>125.66</v>
      </c>
      <c r="AX1143" s="149" t="s">
        <v>274</v>
      </c>
      <c r="AY1143" s="159">
        <v>31.41</v>
      </c>
      <c r="AZ1143" s="159">
        <v>31.41</v>
      </c>
      <c r="BA1143" s="159">
        <v>125.64</v>
      </c>
      <c r="BB1143" s="159">
        <v>1539.54</v>
      </c>
      <c r="BC1143" s="162" t="s">
        <v>274</v>
      </c>
      <c r="BD1143" s="162">
        <v>0</v>
      </c>
      <c r="BE1143" s="159">
        <v>1602.05</v>
      </c>
      <c r="BF1143" s="159">
        <v>1602.05</v>
      </c>
      <c r="BG1143" s="159">
        <v>3141.59</v>
      </c>
    </row>
    <row r="1144" ht="28.05" customHeight="1" spans="1:59">
      <c r="A1144" s="149"/>
      <c r="B1144" s="149"/>
      <c r="C1144" s="149"/>
      <c r="D1144" s="149" t="s">
        <v>3726</v>
      </c>
      <c r="E1144" s="340" t="s">
        <v>5663</v>
      </c>
      <c r="F1144" s="149" t="s">
        <v>3726</v>
      </c>
      <c r="G1144" s="149" t="s">
        <v>5664</v>
      </c>
      <c r="H1144" s="149" t="s">
        <v>5601</v>
      </c>
      <c r="I1144" s="149" t="s">
        <v>5602</v>
      </c>
      <c r="J1144" s="149" t="s">
        <v>5665</v>
      </c>
      <c r="K1144" s="149"/>
      <c r="L1144" s="149" t="s">
        <v>262</v>
      </c>
      <c r="M1144" s="149"/>
      <c r="N1144" s="149" t="s">
        <v>263</v>
      </c>
      <c r="O1144" s="149" t="s">
        <v>214</v>
      </c>
      <c r="P1144" s="149" t="s">
        <v>53</v>
      </c>
      <c r="Q1144" s="149"/>
      <c r="R1144" s="149" t="s">
        <v>2521</v>
      </c>
      <c r="S1144" s="149" t="s">
        <v>5384</v>
      </c>
      <c r="T1144" s="149" t="s">
        <v>5598</v>
      </c>
      <c r="U1144" s="149" t="s">
        <v>267</v>
      </c>
      <c r="V1144" s="149"/>
      <c r="W1144" s="149"/>
      <c r="X1144" s="149" t="s">
        <v>336</v>
      </c>
      <c r="Y1144" s="149"/>
      <c r="Z1144" s="149"/>
      <c r="AA1144" s="149"/>
      <c r="AB1144" s="149" t="s">
        <v>269</v>
      </c>
      <c r="AC1144" s="149" t="s">
        <v>270</v>
      </c>
      <c r="AD1144" s="149" t="s">
        <v>5598</v>
      </c>
      <c r="AE1144" s="149" t="s">
        <v>271</v>
      </c>
      <c r="AF1144" s="149"/>
      <c r="AG1144" s="149" t="s">
        <v>1098</v>
      </c>
      <c r="AH1144" s="149" t="s">
        <v>273</v>
      </c>
      <c r="AI1144" s="158">
        <v>50</v>
      </c>
      <c r="AJ1144" s="149"/>
      <c r="AK1144" s="159" t="s">
        <v>274</v>
      </c>
      <c r="AL1144" s="159" t="s">
        <v>274</v>
      </c>
      <c r="AM1144" s="149" t="s">
        <v>274</v>
      </c>
      <c r="AN1144" s="160">
        <v>4</v>
      </c>
      <c r="AO1144" s="149"/>
      <c r="AP1144" s="149" t="s">
        <v>274</v>
      </c>
      <c r="AQ1144" s="149" t="s">
        <v>275</v>
      </c>
      <c r="AR1144" s="158">
        <v>1</v>
      </c>
      <c r="AS1144" s="149" t="s">
        <v>275</v>
      </c>
      <c r="AT1144" s="149" t="s">
        <v>276</v>
      </c>
      <c r="AU1144" s="161">
        <v>1</v>
      </c>
      <c r="AV1144" s="159">
        <v>4653.47</v>
      </c>
      <c r="AW1144" s="159">
        <v>186.14</v>
      </c>
      <c r="AX1144" s="149" t="s">
        <v>274</v>
      </c>
      <c r="AY1144" s="159">
        <v>46.54</v>
      </c>
      <c r="AZ1144" s="159">
        <v>46.54</v>
      </c>
      <c r="BA1144" s="159">
        <v>186.16</v>
      </c>
      <c r="BB1144" s="159">
        <v>2326.54</v>
      </c>
      <c r="BC1144" s="162" t="s">
        <v>274</v>
      </c>
      <c r="BD1144" s="162">
        <v>0</v>
      </c>
      <c r="BE1144" s="159">
        <v>2326.93</v>
      </c>
      <c r="BF1144" s="159">
        <v>2326.93</v>
      </c>
      <c r="BG1144" s="159">
        <v>4653.47</v>
      </c>
    </row>
    <row r="1145" ht="28.05" customHeight="1" spans="1:59">
      <c r="A1145" s="149"/>
      <c r="B1145" s="149"/>
      <c r="C1145" s="149"/>
      <c r="D1145" s="149" t="s">
        <v>3726</v>
      </c>
      <c r="E1145" s="340" t="s">
        <v>5666</v>
      </c>
      <c r="F1145" s="149" t="s">
        <v>3726</v>
      </c>
      <c r="G1145" s="149" t="s">
        <v>5667</v>
      </c>
      <c r="H1145" s="149" t="s">
        <v>5668</v>
      </c>
      <c r="I1145" s="149" t="s">
        <v>5669</v>
      </c>
      <c r="J1145" s="149" t="s">
        <v>5670</v>
      </c>
      <c r="K1145" s="149"/>
      <c r="L1145" s="149" t="s">
        <v>262</v>
      </c>
      <c r="M1145" s="149"/>
      <c r="N1145" s="149" t="s">
        <v>263</v>
      </c>
      <c r="O1145" s="149" t="s">
        <v>214</v>
      </c>
      <c r="P1145" s="149" t="s">
        <v>53</v>
      </c>
      <c r="Q1145" s="149"/>
      <c r="R1145" s="149" t="s">
        <v>62</v>
      </c>
      <c r="S1145" s="149" t="s">
        <v>5671</v>
      </c>
      <c r="T1145" s="149" t="s">
        <v>95</v>
      </c>
      <c r="U1145" s="149" t="s">
        <v>267</v>
      </c>
      <c r="V1145" s="149"/>
      <c r="W1145" s="149"/>
      <c r="X1145" s="149" t="s">
        <v>268</v>
      </c>
      <c r="Y1145" s="149"/>
      <c r="Z1145" s="149"/>
      <c r="AA1145" s="149"/>
      <c r="AB1145" s="149" t="s">
        <v>269</v>
      </c>
      <c r="AC1145" s="149" t="s">
        <v>270</v>
      </c>
      <c r="AD1145" s="149" t="s">
        <v>95</v>
      </c>
      <c r="AE1145" s="149" t="s">
        <v>271</v>
      </c>
      <c r="AF1145" s="149"/>
      <c r="AG1145" s="149" t="s">
        <v>1098</v>
      </c>
      <c r="AH1145" s="149" t="s">
        <v>273</v>
      </c>
      <c r="AI1145" s="158">
        <v>84</v>
      </c>
      <c r="AJ1145" s="149"/>
      <c r="AK1145" s="159" t="s">
        <v>274</v>
      </c>
      <c r="AL1145" s="159" t="s">
        <v>274</v>
      </c>
      <c r="AM1145" s="149" t="s">
        <v>274</v>
      </c>
      <c r="AN1145" s="160">
        <v>4</v>
      </c>
      <c r="AO1145" s="149"/>
      <c r="AP1145" s="149" t="s">
        <v>274</v>
      </c>
      <c r="AQ1145" s="149" t="s">
        <v>275</v>
      </c>
      <c r="AR1145" s="158">
        <v>1</v>
      </c>
      <c r="AS1145" s="149" t="s">
        <v>275</v>
      </c>
      <c r="AT1145" s="149" t="s">
        <v>276</v>
      </c>
      <c r="AU1145" s="161">
        <v>1</v>
      </c>
      <c r="AV1145" s="159">
        <v>64655.17</v>
      </c>
      <c r="AW1145" s="159">
        <v>2586.21</v>
      </c>
      <c r="AX1145" s="149" t="s">
        <v>274</v>
      </c>
      <c r="AY1145" s="159">
        <v>686.97</v>
      </c>
      <c r="AZ1145" s="159">
        <v>686.97</v>
      </c>
      <c r="BA1145" s="159">
        <v>2747.88</v>
      </c>
      <c r="BB1145" s="159">
        <v>53825.33</v>
      </c>
      <c r="BC1145" s="162" t="s">
        <v>274</v>
      </c>
      <c r="BD1145" s="162">
        <v>0</v>
      </c>
      <c r="BE1145" s="159">
        <v>10829.84</v>
      </c>
      <c r="BF1145" s="159">
        <v>10829.84</v>
      </c>
      <c r="BG1145" s="159">
        <v>64655.17</v>
      </c>
    </row>
    <row r="1146" ht="28.05" customHeight="1" spans="1:59">
      <c r="A1146" s="149"/>
      <c r="B1146" s="149"/>
      <c r="C1146" s="149"/>
      <c r="D1146" s="149" t="s">
        <v>3726</v>
      </c>
      <c r="E1146" s="340" t="s">
        <v>5672</v>
      </c>
      <c r="F1146" s="149" t="s">
        <v>3726</v>
      </c>
      <c r="G1146" s="149" t="s">
        <v>5673</v>
      </c>
      <c r="H1146" s="149" t="s">
        <v>5674</v>
      </c>
      <c r="I1146" s="149" t="s">
        <v>5675</v>
      </c>
      <c r="J1146" s="149" t="s">
        <v>5676</v>
      </c>
      <c r="K1146" s="149"/>
      <c r="L1146" s="149" t="s">
        <v>262</v>
      </c>
      <c r="M1146" s="149"/>
      <c r="N1146" s="149" t="s">
        <v>263</v>
      </c>
      <c r="O1146" s="149" t="s">
        <v>214</v>
      </c>
      <c r="P1146" s="149" t="s">
        <v>53</v>
      </c>
      <c r="Q1146" s="149"/>
      <c r="R1146" s="149" t="s">
        <v>3903</v>
      </c>
      <c r="S1146" s="149" t="s">
        <v>5677</v>
      </c>
      <c r="T1146" s="149" t="s">
        <v>5678</v>
      </c>
      <c r="U1146" s="149" t="s">
        <v>267</v>
      </c>
      <c r="V1146" s="149"/>
      <c r="W1146" s="149"/>
      <c r="X1146" s="149" t="s">
        <v>336</v>
      </c>
      <c r="Y1146" s="149"/>
      <c r="Z1146" s="149"/>
      <c r="AA1146" s="149"/>
      <c r="AB1146" s="149" t="s">
        <v>269</v>
      </c>
      <c r="AC1146" s="149" t="s">
        <v>270</v>
      </c>
      <c r="AD1146" s="149" t="s">
        <v>5678</v>
      </c>
      <c r="AE1146" s="149" t="s">
        <v>271</v>
      </c>
      <c r="AF1146" s="149"/>
      <c r="AG1146" s="149" t="s">
        <v>1098</v>
      </c>
      <c r="AH1146" s="149" t="s">
        <v>273</v>
      </c>
      <c r="AI1146" s="158">
        <v>49</v>
      </c>
      <c r="AJ1146" s="149"/>
      <c r="AK1146" s="159" t="s">
        <v>274</v>
      </c>
      <c r="AL1146" s="159" t="s">
        <v>274</v>
      </c>
      <c r="AM1146" s="149" t="s">
        <v>274</v>
      </c>
      <c r="AN1146" s="160">
        <v>4</v>
      </c>
      <c r="AO1146" s="149"/>
      <c r="AP1146" s="149" t="s">
        <v>274</v>
      </c>
      <c r="AQ1146" s="149" t="s">
        <v>275</v>
      </c>
      <c r="AR1146" s="158">
        <v>1</v>
      </c>
      <c r="AS1146" s="149" t="s">
        <v>275</v>
      </c>
      <c r="AT1146" s="149" t="s">
        <v>276</v>
      </c>
      <c r="AU1146" s="161">
        <v>1</v>
      </c>
      <c r="AV1146" s="159">
        <v>13097.35</v>
      </c>
      <c r="AW1146" s="159">
        <v>523.89</v>
      </c>
      <c r="AX1146" s="149" t="s">
        <v>274</v>
      </c>
      <c r="AY1146" s="159">
        <v>130.98</v>
      </c>
      <c r="AZ1146" s="159">
        <v>130.98</v>
      </c>
      <c r="BA1146" s="159">
        <v>523.92</v>
      </c>
      <c r="BB1146" s="159">
        <v>6417.57</v>
      </c>
      <c r="BC1146" s="162" t="s">
        <v>274</v>
      </c>
      <c r="BD1146" s="162">
        <v>0</v>
      </c>
      <c r="BE1146" s="159">
        <v>6679.78</v>
      </c>
      <c r="BF1146" s="159">
        <v>6679.78</v>
      </c>
      <c r="BG1146" s="159">
        <v>13097.35</v>
      </c>
    </row>
    <row r="1147" ht="28.05" customHeight="1" spans="1:59">
      <c r="A1147" s="149"/>
      <c r="B1147" s="149"/>
      <c r="C1147" s="149"/>
      <c r="D1147" s="149" t="s">
        <v>3726</v>
      </c>
      <c r="E1147" s="340" t="s">
        <v>5679</v>
      </c>
      <c r="F1147" s="149" t="s">
        <v>3726</v>
      </c>
      <c r="G1147" s="149" t="s">
        <v>5680</v>
      </c>
      <c r="H1147" s="149" t="s">
        <v>5681</v>
      </c>
      <c r="I1147" s="149" t="s">
        <v>5682</v>
      </c>
      <c r="J1147" s="149" t="s">
        <v>5683</v>
      </c>
      <c r="K1147" s="149"/>
      <c r="L1147" s="149" t="s">
        <v>262</v>
      </c>
      <c r="M1147" s="149"/>
      <c r="N1147" s="149" t="s">
        <v>263</v>
      </c>
      <c r="O1147" s="149" t="s">
        <v>214</v>
      </c>
      <c r="P1147" s="149" t="s">
        <v>53</v>
      </c>
      <c r="Q1147" s="149"/>
      <c r="R1147" s="149" t="s">
        <v>3914</v>
      </c>
      <c r="S1147" s="149" t="s">
        <v>5684</v>
      </c>
      <c r="T1147" s="149" t="s">
        <v>95</v>
      </c>
      <c r="U1147" s="149" t="s">
        <v>267</v>
      </c>
      <c r="V1147" s="149"/>
      <c r="W1147" s="149"/>
      <c r="X1147" s="149" t="s">
        <v>268</v>
      </c>
      <c r="Y1147" s="149"/>
      <c r="Z1147" s="149"/>
      <c r="AA1147" s="149"/>
      <c r="AB1147" s="149" t="s">
        <v>269</v>
      </c>
      <c r="AC1147" s="149" t="s">
        <v>270</v>
      </c>
      <c r="AD1147" s="149" t="s">
        <v>95</v>
      </c>
      <c r="AE1147" s="149" t="s">
        <v>271</v>
      </c>
      <c r="AF1147" s="149"/>
      <c r="AG1147" s="149" t="s">
        <v>1098</v>
      </c>
      <c r="AH1147" s="149" t="s">
        <v>273</v>
      </c>
      <c r="AI1147" s="158">
        <v>84</v>
      </c>
      <c r="AJ1147" s="149"/>
      <c r="AK1147" s="159" t="s">
        <v>274</v>
      </c>
      <c r="AL1147" s="159" t="s">
        <v>274</v>
      </c>
      <c r="AM1147" s="149" t="s">
        <v>274</v>
      </c>
      <c r="AN1147" s="160">
        <v>4</v>
      </c>
      <c r="AO1147" s="149"/>
      <c r="AP1147" s="149" t="s">
        <v>274</v>
      </c>
      <c r="AQ1147" s="149" t="s">
        <v>275</v>
      </c>
      <c r="AR1147" s="158">
        <v>1</v>
      </c>
      <c r="AS1147" s="149" t="s">
        <v>275</v>
      </c>
      <c r="AT1147" s="149" t="s">
        <v>276</v>
      </c>
      <c r="AU1147" s="161">
        <v>1</v>
      </c>
      <c r="AV1147" s="159">
        <v>18965.52</v>
      </c>
      <c r="AW1147" s="159">
        <v>758.62</v>
      </c>
      <c r="AX1147" s="149" t="s">
        <v>274</v>
      </c>
      <c r="AY1147" s="159">
        <v>201.48</v>
      </c>
      <c r="AZ1147" s="159">
        <v>201.48</v>
      </c>
      <c r="BA1147" s="159">
        <v>805.94</v>
      </c>
      <c r="BB1147" s="159">
        <v>15789.08</v>
      </c>
      <c r="BC1147" s="162" t="s">
        <v>274</v>
      </c>
      <c r="BD1147" s="162">
        <v>0</v>
      </c>
      <c r="BE1147" s="159">
        <v>3176.44</v>
      </c>
      <c r="BF1147" s="159">
        <v>3176.44</v>
      </c>
      <c r="BG1147" s="159">
        <v>18965.52</v>
      </c>
    </row>
    <row r="1148" ht="28.05" customHeight="1" spans="1:59">
      <c r="A1148" s="149"/>
      <c r="B1148" s="149"/>
      <c r="C1148" s="149"/>
      <c r="D1148" s="149" t="s">
        <v>3726</v>
      </c>
      <c r="E1148" s="340" t="s">
        <v>5685</v>
      </c>
      <c r="F1148" s="149" t="s">
        <v>3726</v>
      </c>
      <c r="G1148" s="149" t="s">
        <v>5686</v>
      </c>
      <c r="H1148" s="149" t="s">
        <v>5668</v>
      </c>
      <c r="I1148" s="149" t="s">
        <v>5669</v>
      </c>
      <c r="J1148" s="149" t="s">
        <v>5687</v>
      </c>
      <c r="K1148" s="149"/>
      <c r="L1148" s="149" t="s">
        <v>262</v>
      </c>
      <c r="M1148" s="149"/>
      <c r="N1148" s="149" t="s">
        <v>263</v>
      </c>
      <c r="O1148" s="149" t="s">
        <v>214</v>
      </c>
      <c r="P1148" s="149" t="s">
        <v>53</v>
      </c>
      <c r="Q1148" s="149"/>
      <c r="R1148" s="149" t="s">
        <v>62</v>
      </c>
      <c r="S1148" s="149" t="s">
        <v>5671</v>
      </c>
      <c r="T1148" s="149" t="s">
        <v>95</v>
      </c>
      <c r="U1148" s="149" t="s">
        <v>267</v>
      </c>
      <c r="V1148" s="149"/>
      <c r="W1148" s="149"/>
      <c r="X1148" s="149" t="s">
        <v>268</v>
      </c>
      <c r="Y1148" s="149"/>
      <c r="Z1148" s="149"/>
      <c r="AA1148" s="149"/>
      <c r="AB1148" s="149" t="s">
        <v>269</v>
      </c>
      <c r="AC1148" s="149" t="s">
        <v>270</v>
      </c>
      <c r="AD1148" s="149" t="s">
        <v>95</v>
      </c>
      <c r="AE1148" s="149" t="s">
        <v>271</v>
      </c>
      <c r="AF1148" s="149"/>
      <c r="AG1148" s="149" t="s">
        <v>1098</v>
      </c>
      <c r="AH1148" s="149" t="s">
        <v>273</v>
      </c>
      <c r="AI1148" s="158">
        <v>84</v>
      </c>
      <c r="AJ1148" s="149"/>
      <c r="AK1148" s="159" t="s">
        <v>274</v>
      </c>
      <c r="AL1148" s="159" t="s">
        <v>274</v>
      </c>
      <c r="AM1148" s="149" t="s">
        <v>274</v>
      </c>
      <c r="AN1148" s="160">
        <v>4</v>
      </c>
      <c r="AO1148" s="149"/>
      <c r="AP1148" s="149" t="s">
        <v>274</v>
      </c>
      <c r="AQ1148" s="149" t="s">
        <v>275</v>
      </c>
      <c r="AR1148" s="158">
        <v>1</v>
      </c>
      <c r="AS1148" s="149" t="s">
        <v>275</v>
      </c>
      <c r="AT1148" s="149" t="s">
        <v>276</v>
      </c>
      <c r="AU1148" s="161">
        <v>1</v>
      </c>
      <c r="AV1148" s="159">
        <v>64655.18</v>
      </c>
      <c r="AW1148" s="159">
        <v>2586.21</v>
      </c>
      <c r="AX1148" s="149" t="s">
        <v>274</v>
      </c>
      <c r="AY1148" s="159">
        <v>686.97</v>
      </c>
      <c r="AZ1148" s="159">
        <v>686.97</v>
      </c>
      <c r="BA1148" s="159">
        <v>2747.88</v>
      </c>
      <c r="BB1148" s="159">
        <v>53825.33</v>
      </c>
      <c r="BC1148" s="162" t="s">
        <v>274</v>
      </c>
      <c r="BD1148" s="162">
        <v>0</v>
      </c>
      <c r="BE1148" s="159">
        <v>10829.85</v>
      </c>
      <c r="BF1148" s="159">
        <v>10829.85</v>
      </c>
      <c r="BG1148" s="159">
        <v>64655.18</v>
      </c>
    </row>
    <row r="1149" ht="28.05" customHeight="1" spans="1:59">
      <c r="A1149" s="149"/>
      <c r="B1149" s="149"/>
      <c r="C1149" s="149"/>
      <c r="D1149" s="149" t="s">
        <v>3726</v>
      </c>
      <c r="E1149" s="340" t="s">
        <v>5688</v>
      </c>
      <c r="F1149" s="149" t="s">
        <v>3726</v>
      </c>
      <c r="G1149" s="149" t="s">
        <v>5689</v>
      </c>
      <c r="H1149" s="149" t="s">
        <v>5668</v>
      </c>
      <c r="I1149" s="149" t="s">
        <v>5669</v>
      </c>
      <c r="J1149" s="149" t="s">
        <v>5690</v>
      </c>
      <c r="K1149" s="149"/>
      <c r="L1149" s="149" t="s">
        <v>262</v>
      </c>
      <c r="M1149" s="149"/>
      <c r="N1149" s="149" t="s">
        <v>263</v>
      </c>
      <c r="O1149" s="149" t="s">
        <v>214</v>
      </c>
      <c r="P1149" s="149" t="s">
        <v>53</v>
      </c>
      <c r="Q1149" s="149"/>
      <c r="R1149" s="149" t="s">
        <v>62</v>
      </c>
      <c r="S1149" s="149" t="s">
        <v>5671</v>
      </c>
      <c r="T1149" s="149" t="s">
        <v>95</v>
      </c>
      <c r="U1149" s="149" t="s">
        <v>267</v>
      </c>
      <c r="V1149" s="149"/>
      <c r="W1149" s="149"/>
      <c r="X1149" s="149" t="s">
        <v>268</v>
      </c>
      <c r="Y1149" s="149"/>
      <c r="Z1149" s="149"/>
      <c r="AA1149" s="149"/>
      <c r="AB1149" s="149" t="s">
        <v>269</v>
      </c>
      <c r="AC1149" s="149" t="s">
        <v>270</v>
      </c>
      <c r="AD1149" s="149" t="s">
        <v>95</v>
      </c>
      <c r="AE1149" s="149" t="s">
        <v>271</v>
      </c>
      <c r="AF1149" s="149"/>
      <c r="AG1149" s="149" t="s">
        <v>1098</v>
      </c>
      <c r="AH1149" s="149" t="s">
        <v>273</v>
      </c>
      <c r="AI1149" s="158">
        <v>84</v>
      </c>
      <c r="AJ1149" s="149"/>
      <c r="AK1149" s="159" t="s">
        <v>274</v>
      </c>
      <c r="AL1149" s="159" t="s">
        <v>274</v>
      </c>
      <c r="AM1149" s="149" t="s">
        <v>274</v>
      </c>
      <c r="AN1149" s="160">
        <v>4</v>
      </c>
      <c r="AO1149" s="149"/>
      <c r="AP1149" s="149" t="s">
        <v>274</v>
      </c>
      <c r="AQ1149" s="149" t="s">
        <v>275</v>
      </c>
      <c r="AR1149" s="158">
        <v>1</v>
      </c>
      <c r="AS1149" s="149" t="s">
        <v>275</v>
      </c>
      <c r="AT1149" s="149" t="s">
        <v>276</v>
      </c>
      <c r="AU1149" s="161">
        <v>1</v>
      </c>
      <c r="AV1149" s="159">
        <v>64655.17</v>
      </c>
      <c r="AW1149" s="159">
        <v>2586.21</v>
      </c>
      <c r="AX1149" s="149" t="s">
        <v>274</v>
      </c>
      <c r="AY1149" s="159">
        <v>686.97</v>
      </c>
      <c r="AZ1149" s="159">
        <v>686.97</v>
      </c>
      <c r="BA1149" s="159">
        <v>2747.88</v>
      </c>
      <c r="BB1149" s="159">
        <v>53825.33</v>
      </c>
      <c r="BC1149" s="162" t="s">
        <v>274</v>
      </c>
      <c r="BD1149" s="162">
        <v>0</v>
      </c>
      <c r="BE1149" s="159">
        <v>10829.84</v>
      </c>
      <c r="BF1149" s="159">
        <v>10829.84</v>
      </c>
      <c r="BG1149" s="159">
        <v>64655.17</v>
      </c>
    </row>
    <row r="1150" ht="28.05" customHeight="1" spans="1:59">
      <c r="A1150" s="149"/>
      <c r="B1150" s="149"/>
      <c r="C1150" s="149"/>
      <c r="D1150" s="149" t="s">
        <v>3726</v>
      </c>
      <c r="E1150" s="340" t="s">
        <v>5691</v>
      </c>
      <c r="F1150" s="149" t="s">
        <v>3726</v>
      </c>
      <c r="G1150" s="149" t="s">
        <v>5692</v>
      </c>
      <c r="H1150" s="149" t="s">
        <v>5668</v>
      </c>
      <c r="I1150" s="149" t="s">
        <v>5669</v>
      </c>
      <c r="J1150" s="149" t="s">
        <v>5693</v>
      </c>
      <c r="K1150" s="149"/>
      <c r="L1150" s="149" t="s">
        <v>262</v>
      </c>
      <c r="M1150" s="149"/>
      <c r="N1150" s="149" t="s">
        <v>263</v>
      </c>
      <c r="O1150" s="149" t="s">
        <v>214</v>
      </c>
      <c r="P1150" s="149" t="s">
        <v>53</v>
      </c>
      <c r="Q1150" s="149"/>
      <c r="R1150" s="149" t="s">
        <v>62</v>
      </c>
      <c r="S1150" s="149" t="s">
        <v>5671</v>
      </c>
      <c r="T1150" s="149" t="s">
        <v>95</v>
      </c>
      <c r="U1150" s="149" t="s">
        <v>267</v>
      </c>
      <c r="V1150" s="149"/>
      <c r="W1150" s="149"/>
      <c r="X1150" s="149" t="s">
        <v>268</v>
      </c>
      <c r="Y1150" s="149"/>
      <c r="Z1150" s="149"/>
      <c r="AA1150" s="149"/>
      <c r="AB1150" s="149" t="s">
        <v>269</v>
      </c>
      <c r="AC1150" s="149" t="s">
        <v>270</v>
      </c>
      <c r="AD1150" s="149" t="s">
        <v>95</v>
      </c>
      <c r="AE1150" s="149" t="s">
        <v>271</v>
      </c>
      <c r="AF1150" s="149"/>
      <c r="AG1150" s="149" t="s">
        <v>1098</v>
      </c>
      <c r="AH1150" s="149" t="s">
        <v>273</v>
      </c>
      <c r="AI1150" s="158">
        <v>84</v>
      </c>
      <c r="AJ1150" s="149"/>
      <c r="AK1150" s="159" t="s">
        <v>274</v>
      </c>
      <c r="AL1150" s="159" t="s">
        <v>274</v>
      </c>
      <c r="AM1150" s="149" t="s">
        <v>274</v>
      </c>
      <c r="AN1150" s="160">
        <v>4</v>
      </c>
      <c r="AO1150" s="149"/>
      <c r="AP1150" s="149" t="s">
        <v>274</v>
      </c>
      <c r="AQ1150" s="149" t="s">
        <v>275</v>
      </c>
      <c r="AR1150" s="158">
        <v>1</v>
      </c>
      <c r="AS1150" s="149" t="s">
        <v>275</v>
      </c>
      <c r="AT1150" s="149" t="s">
        <v>276</v>
      </c>
      <c r="AU1150" s="161">
        <v>1</v>
      </c>
      <c r="AV1150" s="159">
        <v>64655.17</v>
      </c>
      <c r="AW1150" s="159">
        <v>2586.21</v>
      </c>
      <c r="AX1150" s="149" t="s">
        <v>274</v>
      </c>
      <c r="AY1150" s="159">
        <v>686.97</v>
      </c>
      <c r="AZ1150" s="159">
        <v>686.97</v>
      </c>
      <c r="BA1150" s="159">
        <v>2747.88</v>
      </c>
      <c r="BB1150" s="159">
        <v>53825.33</v>
      </c>
      <c r="BC1150" s="162" t="s">
        <v>274</v>
      </c>
      <c r="BD1150" s="162">
        <v>0</v>
      </c>
      <c r="BE1150" s="159">
        <v>10829.84</v>
      </c>
      <c r="BF1150" s="159">
        <v>10829.84</v>
      </c>
      <c r="BG1150" s="159">
        <v>64655.17</v>
      </c>
    </row>
    <row r="1151" ht="28.05" customHeight="1" spans="1:59">
      <c r="A1151" s="149"/>
      <c r="B1151" s="149"/>
      <c r="C1151" s="149"/>
      <c r="D1151" s="149" t="s">
        <v>3726</v>
      </c>
      <c r="E1151" s="340" t="s">
        <v>5694</v>
      </c>
      <c r="F1151" s="149" t="s">
        <v>3726</v>
      </c>
      <c r="G1151" s="149" t="s">
        <v>5695</v>
      </c>
      <c r="H1151" s="149" t="s">
        <v>5516</v>
      </c>
      <c r="I1151" s="149" t="s">
        <v>5517</v>
      </c>
      <c r="J1151" s="149" t="s">
        <v>5696</v>
      </c>
      <c r="K1151" s="149"/>
      <c r="L1151" s="149" t="s">
        <v>262</v>
      </c>
      <c r="M1151" s="149"/>
      <c r="N1151" s="149" t="s">
        <v>263</v>
      </c>
      <c r="O1151" s="149" t="s">
        <v>214</v>
      </c>
      <c r="P1151" s="149" t="s">
        <v>53</v>
      </c>
      <c r="Q1151" s="149"/>
      <c r="R1151" s="149" t="s">
        <v>4826</v>
      </c>
      <c r="S1151" s="149" t="s">
        <v>4790</v>
      </c>
      <c r="T1151" s="149" t="s">
        <v>5303</v>
      </c>
      <c r="U1151" s="149" t="s">
        <v>267</v>
      </c>
      <c r="V1151" s="149"/>
      <c r="W1151" s="149"/>
      <c r="X1151" s="149" t="s">
        <v>268</v>
      </c>
      <c r="Y1151" s="149"/>
      <c r="Z1151" s="149"/>
      <c r="AA1151" s="149"/>
      <c r="AB1151" s="149" t="s">
        <v>269</v>
      </c>
      <c r="AC1151" s="149" t="s">
        <v>318</v>
      </c>
      <c r="AD1151" s="149" t="s">
        <v>5303</v>
      </c>
      <c r="AE1151" s="149" t="s">
        <v>271</v>
      </c>
      <c r="AF1151" s="149"/>
      <c r="AG1151" s="149" t="s">
        <v>1098</v>
      </c>
      <c r="AH1151" s="149" t="s">
        <v>273</v>
      </c>
      <c r="AI1151" s="158">
        <v>96</v>
      </c>
      <c r="AJ1151" s="149"/>
      <c r="AK1151" s="159" t="s">
        <v>274</v>
      </c>
      <c r="AL1151" s="159" t="s">
        <v>274</v>
      </c>
      <c r="AM1151" s="149" t="s">
        <v>274</v>
      </c>
      <c r="AN1151" s="160">
        <v>4</v>
      </c>
      <c r="AO1151" s="149"/>
      <c r="AP1151" s="149" t="s">
        <v>274</v>
      </c>
      <c r="AQ1151" s="149" t="s">
        <v>275</v>
      </c>
      <c r="AR1151" s="158">
        <v>1</v>
      </c>
      <c r="AS1151" s="149" t="s">
        <v>275</v>
      </c>
      <c r="AT1151" s="149" t="s">
        <v>276</v>
      </c>
      <c r="AU1151" s="161">
        <v>1</v>
      </c>
      <c r="AV1151" s="159">
        <v>5384.61</v>
      </c>
      <c r="AW1151" s="159">
        <v>215.38</v>
      </c>
      <c r="AX1151" s="149" t="s">
        <v>274</v>
      </c>
      <c r="AY1151" s="162">
        <v>0</v>
      </c>
      <c r="AZ1151" s="162" t="s">
        <v>274</v>
      </c>
      <c r="BA1151" s="162">
        <v>0</v>
      </c>
      <c r="BB1151" s="159">
        <v>5169.23</v>
      </c>
      <c r="BC1151" s="162" t="s">
        <v>274</v>
      </c>
      <c r="BD1151" s="162">
        <v>0</v>
      </c>
      <c r="BE1151" s="159">
        <v>215.38</v>
      </c>
      <c r="BF1151" s="159">
        <v>215.38</v>
      </c>
      <c r="BG1151" s="159">
        <v>5384.61</v>
      </c>
    </row>
    <row r="1152" ht="28.05" customHeight="1" spans="1:59">
      <c r="A1152" s="149"/>
      <c r="B1152" s="149"/>
      <c r="C1152" s="149"/>
      <c r="D1152" s="149" t="s">
        <v>3726</v>
      </c>
      <c r="E1152" s="340" t="s">
        <v>5697</v>
      </c>
      <c r="F1152" s="149" t="s">
        <v>3726</v>
      </c>
      <c r="G1152" s="149" t="s">
        <v>5698</v>
      </c>
      <c r="H1152" s="149" t="s">
        <v>5699</v>
      </c>
      <c r="I1152" s="149" t="s">
        <v>5700</v>
      </c>
      <c r="J1152" s="149" t="s">
        <v>5701</v>
      </c>
      <c r="K1152" s="149"/>
      <c r="L1152" s="149" t="s">
        <v>262</v>
      </c>
      <c r="M1152" s="149"/>
      <c r="N1152" s="149" t="s">
        <v>263</v>
      </c>
      <c r="O1152" s="149" t="s">
        <v>214</v>
      </c>
      <c r="P1152" s="149" t="s">
        <v>53</v>
      </c>
      <c r="Q1152" s="149"/>
      <c r="R1152" s="149" t="s">
        <v>3921</v>
      </c>
      <c r="S1152" s="149" t="s">
        <v>5702</v>
      </c>
      <c r="T1152" s="149" t="s">
        <v>5703</v>
      </c>
      <c r="U1152" s="149" t="s">
        <v>267</v>
      </c>
      <c r="V1152" s="149"/>
      <c r="W1152" s="149"/>
      <c r="X1152" s="149" t="s">
        <v>336</v>
      </c>
      <c r="Y1152" s="149"/>
      <c r="Z1152" s="149"/>
      <c r="AA1152" s="149"/>
      <c r="AB1152" s="149" t="s">
        <v>269</v>
      </c>
      <c r="AC1152" s="149" t="s">
        <v>270</v>
      </c>
      <c r="AD1152" s="149" t="s">
        <v>5703</v>
      </c>
      <c r="AE1152" s="149" t="s">
        <v>271</v>
      </c>
      <c r="AF1152" s="149"/>
      <c r="AG1152" s="149" t="s">
        <v>1098</v>
      </c>
      <c r="AH1152" s="149" t="s">
        <v>273</v>
      </c>
      <c r="AI1152" s="158">
        <v>49</v>
      </c>
      <c r="AJ1152" s="149"/>
      <c r="AK1152" s="159" t="s">
        <v>274</v>
      </c>
      <c r="AL1152" s="159" t="s">
        <v>274</v>
      </c>
      <c r="AM1152" s="149" t="s">
        <v>274</v>
      </c>
      <c r="AN1152" s="160">
        <v>4</v>
      </c>
      <c r="AO1152" s="149"/>
      <c r="AP1152" s="149" t="s">
        <v>274</v>
      </c>
      <c r="AQ1152" s="149" t="s">
        <v>275</v>
      </c>
      <c r="AR1152" s="158">
        <v>1</v>
      </c>
      <c r="AS1152" s="149" t="s">
        <v>275</v>
      </c>
      <c r="AT1152" s="149" t="s">
        <v>276</v>
      </c>
      <c r="AU1152" s="161">
        <v>1</v>
      </c>
      <c r="AV1152" s="159">
        <v>56637.17</v>
      </c>
      <c r="AW1152" s="159">
        <v>2265.49</v>
      </c>
      <c r="AX1152" s="149" t="s">
        <v>274</v>
      </c>
      <c r="AY1152" s="159">
        <v>566.37</v>
      </c>
      <c r="AZ1152" s="159">
        <v>566.37</v>
      </c>
      <c r="BA1152" s="159">
        <v>2265.48</v>
      </c>
      <c r="BB1152" s="159">
        <v>27752.13</v>
      </c>
      <c r="BC1152" s="162" t="s">
        <v>274</v>
      </c>
      <c r="BD1152" s="162">
        <v>0</v>
      </c>
      <c r="BE1152" s="159">
        <v>28885.04</v>
      </c>
      <c r="BF1152" s="159">
        <v>28885.04</v>
      </c>
      <c r="BG1152" s="159">
        <v>56637.17</v>
      </c>
    </row>
    <row r="1153" ht="28.05" customHeight="1" spans="1:59">
      <c r="A1153" s="149"/>
      <c r="B1153" s="149"/>
      <c r="C1153" s="149"/>
      <c r="D1153" s="149" t="s">
        <v>3726</v>
      </c>
      <c r="E1153" s="340" t="s">
        <v>5704</v>
      </c>
      <c r="F1153" s="149" t="s">
        <v>3726</v>
      </c>
      <c r="G1153" s="149" t="s">
        <v>5705</v>
      </c>
      <c r="H1153" s="149" t="s">
        <v>4646</v>
      </c>
      <c r="I1153" s="149" t="s">
        <v>5706</v>
      </c>
      <c r="J1153" s="149" t="s">
        <v>5707</v>
      </c>
      <c r="K1153" s="149"/>
      <c r="L1153" s="149" t="s">
        <v>262</v>
      </c>
      <c r="M1153" s="149"/>
      <c r="N1153" s="149" t="s">
        <v>263</v>
      </c>
      <c r="O1153" s="149" t="s">
        <v>214</v>
      </c>
      <c r="P1153" s="149" t="s">
        <v>53</v>
      </c>
      <c r="Q1153" s="149"/>
      <c r="R1153" s="149" t="s">
        <v>3914</v>
      </c>
      <c r="S1153" s="149" t="s">
        <v>4643</v>
      </c>
      <c r="T1153" s="149" t="s">
        <v>5662</v>
      </c>
      <c r="U1153" s="149" t="s">
        <v>267</v>
      </c>
      <c r="V1153" s="149"/>
      <c r="W1153" s="149"/>
      <c r="X1153" s="149" t="s">
        <v>268</v>
      </c>
      <c r="Y1153" s="149"/>
      <c r="Z1153" s="149"/>
      <c r="AA1153" s="149"/>
      <c r="AB1153" s="149" t="s">
        <v>269</v>
      </c>
      <c r="AC1153" s="149" t="s">
        <v>270</v>
      </c>
      <c r="AD1153" s="149" t="s">
        <v>5662</v>
      </c>
      <c r="AE1153" s="149" t="s">
        <v>271</v>
      </c>
      <c r="AF1153" s="149"/>
      <c r="AG1153" s="149" t="s">
        <v>1098</v>
      </c>
      <c r="AH1153" s="149" t="s">
        <v>273</v>
      </c>
      <c r="AI1153" s="158">
        <v>49</v>
      </c>
      <c r="AJ1153" s="149"/>
      <c r="AK1153" s="159" t="s">
        <v>274</v>
      </c>
      <c r="AL1153" s="159" t="s">
        <v>274</v>
      </c>
      <c r="AM1153" s="149" t="s">
        <v>274</v>
      </c>
      <c r="AN1153" s="160">
        <v>4</v>
      </c>
      <c r="AO1153" s="149"/>
      <c r="AP1153" s="149" t="s">
        <v>274</v>
      </c>
      <c r="AQ1153" s="149" t="s">
        <v>275</v>
      </c>
      <c r="AR1153" s="158">
        <v>1</v>
      </c>
      <c r="AS1153" s="149" t="s">
        <v>275</v>
      </c>
      <c r="AT1153" s="149" t="s">
        <v>276</v>
      </c>
      <c r="AU1153" s="161">
        <v>1</v>
      </c>
      <c r="AV1153" s="159">
        <v>8407.08</v>
      </c>
      <c r="AW1153" s="159">
        <v>336.28</v>
      </c>
      <c r="AX1153" s="149" t="s">
        <v>274</v>
      </c>
      <c r="AY1153" s="159">
        <v>84.07</v>
      </c>
      <c r="AZ1153" s="159">
        <v>84.07</v>
      </c>
      <c r="BA1153" s="159">
        <v>336.28</v>
      </c>
      <c r="BB1153" s="159">
        <v>4119.43</v>
      </c>
      <c r="BC1153" s="162" t="s">
        <v>274</v>
      </c>
      <c r="BD1153" s="162">
        <v>0</v>
      </c>
      <c r="BE1153" s="159">
        <v>4287.65</v>
      </c>
      <c r="BF1153" s="159">
        <v>4287.65</v>
      </c>
      <c r="BG1153" s="159">
        <v>8407.08</v>
      </c>
    </row>
    <row r="1154" ht="28.05" customHeight="1" spans="1:59">
      <c r="A1154" s="149"/>
      <c r="B1154" s="149"/>
      <c r="C1154" s="149"/>
      <c r="D1154" s="149" t="s">
        <v>3726</v>
      </c>
      <c r="E1154" s="340" t="s">
        <v>5708</v>
      </c>
      <c r="F1154" s="149" t="s">
        <v>3726</v>
      </c>
      <c r="G1154" s="149" t="s">
        <v>5709</v>
      </c>
      <c r="H1154" s="149" t="s">
        <v>158</v>
      </c>
      <c r="I1154" s="149" t="s">
        <v>159</v>
      </c>
      <c r="J1154" s="149" t="s">
        <v>5710</v>
      </c>
      <c r="K1154" s="149"/>
      <c r="L1154" s="149" t="s">
        <v>262</v>
      </c>
      <c r="M1154" s="149"/>
      <c r="N1154" s="149" t="s">
        <v>263</v>
      </c>
      <c r="O1154" s="149" t="s">
        <v>214</v>
      </c>
      <c r="P1154" s="149" t="s">
        <v>53</v>
      </c>
      <c r="Q1154" s="149"/>
      <c r="R1154" s="149" t="s">
        <v>296</v>
      </c>
      <c r="S1154" s="149" t="s">
        <v>289</v>
      </c>
      <c r="T1154" s="149" t="s">
        <v>5711</v>
      </c>
      <c r="U1154" s="149" t="s">
        <v>267</v>
      </c>
      <c r="V1154" s="149"/>
      <c r="W1154" s="149"/>
      <c r="X1154" s="149" t="s">
        <v>268</v>
      </c>
      <c r="Y1154" s="149"/>
      <c r="Z1154" s="149"/>
      <c r="AA1154" s="149"/>
      <c r="AB1154" s="149" t="s">
        <v>269</v>
      </c>
      <c r="AC1154" s="149" t="s">
        <v>318</v>
      </c>
      <c r="AD1154" s="149" t="s">
        <v>5711</v>
      </c>
      <c r="AE1154" s="149" t="s">
        <v>271</v>
      </c>
      <c r="AF1154" s="149"/>
      <c r="AG1154" s="149" t="s">
        <v>1098</v>
      </c>
      <c r="AH1154" s="149" t="s">
        <v>273</v>
      </c>
      <c r="AI1154" s="158">
        <v>93</v>
      </c>
      <c r="AJ1154" s="149"/>
      <c r="AK1154" s="159" t="s">
        <v>274</v>
      </c>
      <c r="AL1154" s="159" t="s">
        <v>274</v>
      </c>
      <c r="AM1154" s="149" t="s">
        <v>274</v>
      </c>
      <c r="AN1154" s="160">
        <v>4</v>
      </c>
      <c r="AO1154" s="149"/>
      <c r="AP1154" s="149" t="s">
        <v>274</v>
      </c>
      <c r="AQ1154" s="149" t="s">
        <v>275</v>
      </c>
      <c r="AR1154" s="158">
        <v>1</v>
      </c>
      <c r="AS1154" s="149" t="s">
        <v>275</v>
      </c>
      <c r="AT1154" s="149" t="s">
        <v>276</v>
      </c>
      <c r="AU1154" s="161">
        <v>1</v>
      </c>
      <c r="AV1154" s="159">
        <v>3008.55</v>
      </c>
      <c r="AW1154" s="159">
        <v>120.34</v>
      </c>
      <c r="AX1154" s="149" t="s">
        <v>274</v>
      </c>
      <c r="AY1154" s="162">
        <v>0</v>
      </c>
      <c r="AZ1154" s="162" t="s">
        <v>274</v>
      </c>
      <c r="BA1154" s="162">
        <v>0</v>
      </c>
      <c r="BB1154" s="159">
        <v>2888.21</v>
      </c>
      <c r="BC1154" s="162" t="s">
        <v>274</v>
      </c>
      <c r="BD1154" s="162">
        <v>0</v>
      </c>
      <c r="BE1154" s="159">
        <v>120.34</v>
      </c>
      <c r="BF1154" s="159">
        <v>120.34</v>
      </c>
      <c r="BG1154" s="159">
        <v>3008.55</v>
      </c>
    </row>
    <row r="1155" ht="28.05" customHeight="1" spans="1:59">
      <c r="A1155" s="149"/>
      <c r="B1155" s="149"/>
      <c r="C1155" s="149"/>
      <c r="D1155" s="149" t="s">
        <v>3726</v>
      </c>
      <c r="E1155" s="340" t="s">
        <v>5712</v>
      </c>
      <c r="F1155" s="149" t="s">
        <v>3726</v>
      </c>
      <c r="G1155" s="149" t="s">
        <v>5713</v>
      </c>
      <c r="H1155" s="149" t="s">
        <v>5681</v>
      </c>
      <c r="I1155" s="149" t="s">
        <v>5682</v>
      </c>
      <c r="J1155" s="149" t="s">
        <v>5714</v>
      </c>
      <c r="K1155" s="149"/>
      <c r="L1155" s="149" t="s">
        <v>262</v>
      </c>
      <c r="M1155" s="149"/>
      <c r="N1155" s="149" t="s">
        <v>263</v>
      </c>
      <c r="O1155" s="149" t="s">
        <v>214</v>
      </c>
      <c r="P1155" s="149" t="s">
        <v>53</v>
      </c>
      <c r="Q1155" s="149"/>
      <c r="R1155" s="149" t="s">
        <v>3914</v>
      </c>
      <c r="S1155" s="149" t="s">
        <v>5684</v>
      </c>
      <c r="T1155" s="149" t="s">
        <v>95</v>
      </c>
      <c r="U1155" s="149" t="s">
        <v>267</v>
      </c>
      <c r="V1155" s="149"/>
      <c r="W1155" s="149"/>
      <c r="X1155" s="149" t="s">
        <v>268</v>
      </c>
      <c r="Y1155" s="149"/>
      <c r="Z1155" s="149"/>
      <c r="AA1155" s="149"/>
      <c r="AB1155" s="149" t="s">
        <v>269</v>
      </c>
      <c r="AC1155" s="149" t="s">
        <v>270</v>
      </c>
      <c r="AD1155" s="149" t="s">
        <v>95</v>
      </c>
      <c r="AE1155" s="149" t="s">
        <v>271</v>
      </c>
      <c r="AF1155" s="149"/>
      <c r="AG1155" s="149" t="s">
        <v>1098</v>
      </c>
      <c r="AH1155" s="149" t="s">
        <v>273</v>
      </c>
      <c r="AI1155" s="158">
        <v>84</v>
      </c>
      <c r="AJ1155" s="149"/>
      <c r="AK1155" s="159" t="s">
        <v>274</v>
      </c>
      <c r="AL1155" s="159" t="s">
        <v>274</v>
      </c>
      <c r="AM1155" s="149" t="s">
        <v>274</v>
      </c>
      <c r="AN1155" s="160">
        <v>4</v>
      </c>
      <c r="AO1155" s="149"/>
      <c r="AP1155" s="149" t="s">
        <v>274</v>
      </c>
      <c r="AQ1155" s="149" t="s">
        <v>275</v>
      </c>
      <c r="AR1155" s="158">
        <v>1</v>
      </c>
      <c r="AS1155" s="149" t="s">
        <v>275</v>
      </c>
      <c r="AT1155" s="149" t="s">
        <v>276</v>
      </c>
      <c r="AU1155" s="161">
        <v>1</v>
      </c>
      <c r="AV1155" s="159">
        <v>18965.51</v>
      </c>
      <c r="AW1155" s="159">
        <v>758.62</v>
      </c>
      <c r="AX1155" s="149" t="s">
        <v>274</v>
      </c>
      <c r="AY1155" s="159">
        <v>201.48</v>
      </c>
      <c r="AZ1155" s="159">
        <v>201.48</v>
      </c>
      <c r="BA1155" s="159">
        <v>805.93</v>
      </c>
      <c r="BB1155" s="159">
        <v>15789.07</v>
      </c>
      <c r="BC1155" s="162" t="s">
        <v>274</v>
      </c>
      <c r="BD1155" s="162">
        <v>0</v>
      </c>
      <c r="BE1155" s="159">
        <v>3176.44</v>
      </c>
      <c r="BF1155" s="159">
        <v>3176.44</v>
      </c>
      <c r="BG1155" s="159">
        <v>18965.51</v>
      </c>
    </row>
    <row r="1156" ht="28.05" customHeight="1" spans="1:59">
      <c r="A1156" s="149"/>
      <c r="B1156" s="149"/>
      <c r="C1156" s="149"/>
      <c r="D1156" s="149" t="s">
        <v>3726</v>
      </c>
      <c r="E1156" s="340" t="s">
        <v>5715</v>
      </c>
      <c r="F1156" s="149" t="s">
        <v>3726</v>
      </c>
      <c r="G1156" s="149" t="s">
        <v>5716</v>
      </c>
      <c r="H1156" s="149" t="s">
        <v>5717</v>
      </c>
      <c r="I1156" s="149" t="s">
        <v>5718</v>
      </c>
      <c r="J1156" s="149" t="s">
        <v>5719</v>
      </c>
      <c r="K1156" s="149"/>
      <c r="L1156" s="149" t="s">
        <v>262</v>
      </c>
      <c r="M1156" s="149"/>
      <c r="N1156" s="149" t="s">
        <v>263</v>
      </c>
      <c r="O1156" s="149" t="s">
        <v>214</v>
      </c>
      <c r="P1156" s="149" t="s">
        <v>53</v>
      </c>
      <c r="Q1156" s="149"/>
      <c r="R1156" s="149" t="s">
        <v>4112</v>
      </c>
      <c r="S1156" s="149" t="s">
        <v>4180</v>
      </c>
      <c r="T1156" s="149" t="s">
        <v>5720</v>
      </c>
      <c r="U1156" s="149" t="s">
        <v>267</v>
      </c>
      <c r="V1156" s="149"/>
      <c r="W1156" s="149"/>
      <c r="X1156" s="149" t="s">
        <v>705</v>
      </c>
      <c r="Y1156" s="149"/>
      <c r="Z1156" s="149"/>
      <c r="AA1156" s="149"/>
      <c r="AB1156" s="149" t="s">
        <v>269</v>
      </c>
      <c r="AC1156" s="149" t="s">
        <v>270</v>
      </c>
      <c r="AD1156" s="149" t="s">
        <v>5720</v>
      </c>
      <c r="AE1156" s="149" t="s">
        <v>271</v>
      </c>
      <c r="AF1156" s="149"/>
      <c r="AG1156" s="149" t="s">
        <v>1098</v>
      </c>
      <c r="AH1156" s="149" t="s">
        <v>273</v>
      </c>
      <c r="AI1156" s="158">
        <v>49</v>
      </c>
      <c r="AJ1156" s="149"/>
      <c r="AK1156" s="159" t="s">
        <v>274</v>
      </c>
      <c r="AL1156" s="159" t="s">
        <v>274</v>
      </c>
      <c r="AM1156" s="149" t="s">
        <v>274</v>
      </c>
      <c r="AN1156" s="160">
        <v>4</v>
      </c>
      <c r="AO1156" s="149"/>
      <c r="AP1156" s="149" t="s">
        <v>274</v>
      </c>
      <c r="AQ1156" s="149" t="s">
        <v>275</v>
      </c>
      <c r="AR1156" s="158">
        <v>1</v>
      </c>
      <c r="AS1156" s="149" t="s">
        <v>275</v>
      </c>
      <c r="AT1156" s="149" t="s">
        <v>276</v>
      </c>
      <c r="AU1156" s="161">
        <v>1</v>
      </c>
      <c r="AV1156" s="159">
        <v>24778.76</v>
      </c>
      <c r="AW1156" s="159">
        <v>991.15</v>
      </c>
      <c r="AX1156" s="149" t="s">
        <v>274</v>
      </c>
      <c r="AY1156" s="159">
        <v>247.79</v>
      </c>
      <c r="AZ1156" s="159">
        <v>247.79</v>
      </c>
      <c r="BA1156" s="159">
        <v>991.16</v>
      </c>
      <c r="BB1156" s="159">
        <v>12141.71</v>
      </c>
      <c r="BC1156" s="162" t="s">
        <v>274</v>
      </c>
      <c r="BD1156" s="162">
        <v>0</v>
      </c>
      <c r="BE1156" s="159">
        <v>12637.05</v>
      </c>
      <c r="BF1156" s="159">
        <v>12637.05</v>
      </c>
      <c r="BG1156" s="159">
        <v>24778.76</v>
      </c>
    </row>
    <row r="1157" ht="28.05" customHeight="1" spans="1:59">
      <c r="A1157" s="149"/>
      <c r="B1157" s="149"/>
      <c r="C1157" s="149"/>
      <c r="D1157" s="149" t="s">
        <v>3726</v>
      </c>
      <c r="E1157" s="340" t="s">
        <v>5721</v>
      </c>
      <c r="F1157" s="149" t="s">
        <v>3726</v>
      </c>
      <c r="G1157" s="149" t="s">
        <v>5722</v>
      </c>
      <c r="H1157" s="149" t="s">
        <v>5723</v>
      </c>
      <c r="I1157" s="149"/>
      <c r="J1157" s="149" t="s">
        <v>5724</v>
      </c>
      <c r="K1157" s="149"/>
      <c r="L1157" s="149" t="s">
        <v>262</v>
      </c>
      <c r="M1157" s="149"/>
      <c r="N1157" s="149" t="s">
        <v>263</v>
      </c>
      <c r="O1157" s="149" t="s">
        <v>214</v>
      </c>
      <c r="P1157" s="149" t="s">
        <v>53</v>
      </c>
      <c r="Q1157" s="149"/>
      <c r="R1157" s="149" t="s">
        <v>296</v>
      </c>
      <c r="S1157" s="149" t="s">
        <v>289</v>
      </c>
      <c r="T1157" s="149" t="s">
        <v>661</v>
      </c>
      <c r="U1157" s="149" t="s">
        <v>267</v>
      </c>
      <c r="V1157" s="149"/>
      <c r="W1157" s="149"/>
      <c r="X1157" s="149" t="s">
        <v>268</v>
      </c>
      <c r="Y1157" s="149"/>
      <c r="Z1157" s="149"/>
      <c r="AA1157" s="149"/>
      <c r="AB1157" s="149" t="s">
        <v>269</v>
      </c>
      <c r="AC1157" s="149" t="s">
        <v>318</v>
      </c>
      <c r="AD1157" s="149" t="s">
        <v>661</v>
      </c>
      <c r="AE1157" s="149" t="s">
        <v>271</v>
      </c>
      <c r="AF1157" s="149"/>
      <c r="AG1157" s="149" t="s">
        <v>1098</v>
      </c>
      <c r="AH1157" s="149" t="s">
        <v>273</v>
      </c>
      <c r="AI1157" s="158">
        <v>94</v>
      </c>
      <c r="AJ1157" s="149"/>
      <c r="AK1157" s="159" t="s">
        <v>274</v>
      </c>
      <c r="AL1157" s="159" t="s">
        <v>274</v>
      </c>
      <c r="AM1157" s="149" t="s">
        <v>274</v>
      </c>
      <c r="AN1157" s="160">
        <v>4</v>
      </c>
      <c r="AO1157" s="149"/>
      <c r="AP1157" s="149" t="s">
        <v>274</v>
      </c>
      <c r="AQ1157" s="149" t="s">
        <v>275</v>
      </c>
      <c r="AR1157" s="158">
        <v>1</v>
      </c>
      <c r="AS1157" s="149" t="s">
        <v>275</v>
      </c>
      <c r="AT1157" s="149" t="s">
        <v>276</v>
      </c>
      <c r="AU1157" s="161">
        <v>1</v>
      </c>
      <c r="AV1157" s="159">
        <v>4102.56</v>
      </c>
      <c r="AW1157" s="159">
        <v>164.1</v>
      </c>
      <c r="AX1157" s="149" t="s">
        <v>274</v>
      </c>
      <c r="AY1157" s="162">
        <v>0</v>
      </c>
      <c r="AZ1157" s="162" t="s">
        <v>274</v>
      </c>
      <c r="BA1157" s="162">
        <v>0</v>
      </c>
      <c r="BB1157" s="159">
        <v>3938.46</v>
      </c>
      <c r="BC1157" s="162" t="s">
        <v>274</v>
      </c>
      <c r="BD1157" s="162">
        <v>0</v>
      </c>
      <c r="BE1157" s="159">
        <v>164.1</v>
      </c>
      <c r="BF1157" s="159">
        <v>164.1</v>
      </c>
      <c r="BG1157" s="159">
        <v>4102.56</v>
      </c>
    </row>
    <row r="1158" ht="28.05" customHeight="1" spans="1:59">
      <c r="A1158" s="149"/>
      <c r="B1158" s="149"/>
      <c r="C1158" s="149"/>
      <c r="D1158" s="149" t="s">
        <v>3726</v>
      </c>
      <c r="E1158" s="340" t="s">
        <v>5725</v>
      </c>
      <c r="F1158" s="149" t="s">
        <v>3726</v>
      </c>
      <c r="G1158" s="149" t="s">
        <v>5726</v>
      </c>
      <c r="H1158" s="149" t="s">
        <v>5681</v>
      </c>
      <c r="I1158" s="149" t="s">
        <v>5682</v>
      </c>
      <c r="J1158" s="149" t="s">
        <v>5727</v>
      </c>
      <c r="K1158" s="149"/>
      <c r="L1158" s="149" t="s">
        <v>262</v>
      </c>
      <c r="M1158" s="149"/>
      <c r="N1158" s="149" t="s">
        <v>263</v>
      </c>
      <c r="O1158" s="149" t="s">
        <v>214</v>
      </c>
      <c r="P1158" s="149" t="s">
        <v>53</v>
      </c>
      <c r="Q1158" s="149"/>
      <c r="R1158" s="149" t="s">
        <v>3914</v>
      </c>
      <c r="S1158" s="149" t="s">
        <v>5684</v>
      </c>
      <c r="T1158" s="149" t="s">
        <v>95</v>
      </c>
      <c r="U1158" s="149" t="s">
        <v>267</v>
      </c>
      <c r="V1158" s="149"/>
      <c r="W1158" s="149"/>
      <c r="X1158" s="149" t="s">
        <v>268</v>
      </c>
      <c r="Y1158" s="149"/>
      <c r="Z1158" s="149"/>
      <c r="AA1158" s="149"/>
      <c r="AB1158" s="149" t="s">
        <v>269</v>
      </c>
      <c r="AC1158" s="149" t="s">
        <v>270</v>
      </c>
      <c r="AD1158" s="149" t="s">
        <v>95</v>
      </c>
      <c r="AE1158" s="149" t="s">
        <v>271</v>
      </c>
      <c r="AF1158" s="149"/>
      <c r="AG1158" s="149" t="s">
        <v>1098</v>
      </c>
      <c r="AH1158" s="149" t="s">
        <v>273</v>
      </c>
      <c r="AI1158" s="158">
        <v>84</v>
      </c>
      <c r="AJ1158" s="149"/>
      <c r="AK1158" s="159" t="s">
        <v>274</v>
      </c>
      <c r="AL1158" s="159" t="s">
        <v>274</v>
      </c>
      <c r="AM1158" s="149" t="s">
        <v>274</v>
      </c>
      <c r="AN1158" s="160">
        <v>4</v>
      </c>
      <c r="AO1158" s="149"/>
      <c r="AP1158" s="149" t="s">
        <v>274</v>
      </c>
      <c r="AQ1158" s="149" t="s">
        <v>275</v>
      </c>
      <c r="AR1158" s="158">
        <v>1</v>
      </c>
      <c r="AS1158" s="149" t="s">
        <v>275</v>
      </c>
      <c r="AT1158" s="149" t="s">
        <v>276</v>
      </c>
      <c r="AU1158" s="161">
        <v>1</v>
      </c>
      <c r="AV1158" s="159">
        <v>18965.52</v>
      </c>
      <c r="AW1158" s="159">
        <v>758.62</v>
      </c>
      <c r="AX1158" s="149" t="s">
        <v>274</v>
      </c>
      <c r="AY1158" s="159">
        <v>201.48</v>
      </c>
      <c r="AZ1158" s="159">
        <v>201.48</v>
      </c>
      <c r="BA1158" s="159">
        <v>805.94</v>
      </c>
      <c r="BB1158" s="159">
        <v>15789.08</v>
      </c>
      <c r="BC1158" s="162" t="s">
        <v>274</v>
      </c>
      <c r="BD1158" s="162">
        <v>0</v>
      </c>
      <c r="BE1158" s="159">
        <v>3176.44</v>
      </c>
      <c r="BF1158" s="159">
        <v>3176.44</v>
      </c>
      <c r="BG1158" s="159">
        <v>18965.52</v>
      </c>
    </row>
    <row r="1159" ht="28.05" customHeight="1" spans="1:59">
      <c r="A1159" s="149"/>
      <c r="B1159" s="149"/>
      <c r="C1159" s="149"/>
      <c r="D1159" s="149" t="s">
        <v>3726</v>
      </c>
      <c r="E1159" s="340" t="s">
        <v>5728</v>
      </c>
      <c r="F1159" s="149" t="s">
        <v>3726</v>
      </c>
      <c r="G1159" s="149" t="s">
        <v>5729</v>
      </c>
      <c r="H1159" s="149" t="s">
        <v>5516</v>
      </c>
      <c r="I1159" s="149" t="s">
        <v>5517</v>
      </c>
      <c r="J1159" s="149" t="s">
        <v>5730</v>
      </c>
      <c r="K1159" s="149"/>
      <c r="L1159" s="149" t="s">
        <v>262</v>
      </c>
      <c r="M1159" s="149"/>
      <c r="N1159" s="149" t="s">
        <v>263</v>
      </c>
      <c r="O1159" s="149" t="s">
        <v>214</v>
      </c>
      <c r="P1159" s="149" t="s">
        <v>53</v>
      </c>
      <c r="Q1159" s="149"/>
      <c r="R1159" s="149" t="s">
        <v>4826</v>
      </c>
      <c r="S1159" s="149" t="s">
        <v>4790</v>
      </c>
      <c r="T1159" s="149" t="s">
        <v>5303</v>
      </c>
      <c r="U1159" s="149" t="s">
        <v>267</v>
      </c>
      <c r="V1159" s="149"/>
      <c r="W1159" s="149"/>
      <c r="X1159" s="149" t="s">
        <v>268</v>
      </c>
      <c r="Y1159" s="149"/>
      <c r="Z1159" s="149"/>
      <c r="AA1159" s="149"/>
      <c r="AB1159" s="149" t="s">
        <v>269</v>
      </c>
      <c r="AC1159" s="149" t="s">
        <v>318</v>
      </c>
      <c r="AD1159" s="149" t="s">
        <v>5303</v>
      </c>
      <c r="AE1159" s="149" t="s">
        <v>271</v>
      </c>
      <c r="AF1159" s="149"/>
      <c r="AG1159" s="149" t="s">
        <v>1098</v>
      </c>
      <c r="AH1159" s="149" t="s">
        <v>273</v>
      </c>
      <c r="AI1159" s="158">
        <v>96</v>
      </c>
      <c r="AJ1159" s="149"/>
      <c r="AK1159" s="159" t="s">
        <v>274</v>
      </c>
      <c r="AL1159" s="159" t="s">
        <v>274</v>
      </c>
      <c r="AM1159" s="149" t="s">
        <v>274</v>
      </c>
      <c r="AN1159" s="160">
        <v>4</v>
      </c>
      <c r="AO1159" s="149"/>
      <c r="AP1159" s="149" t="s">
        <v>274</v>
      </c>
      <c r="AQ1159" s="149" t="s">
        <v>275</v>
      </c>
      <c r="AR1159" s="158">
        <v>1</v>
      </c>
      <c r="AS1159" s="149" t="s">
        <v>275</v>
      </c>
      <c r="AT1159" s="149" t="s">
        <v>276</v>
      </c>
      <c r="AU1159" s="161">
        <v>1</v>
      </c>
      <c r="AV1159" s="159">
        <v>5384.61</v>
      </c>
      <c r="AW1159" s="159">
        <v>215.38</v>
      </c>
      <c r="AX1159" s="149" t="s">
        <v>274</v>
      </c>
      <c r="AY1159" s="162">
        <v>0</v>
      </c>
      <c r="AZ1159" s="162" t="s">
        <v>274</v>
      </c>
      <c r="BA1159" s="162">
        <v>0</v>
      </c>
      <c r="BB1159" s="159">
        <v>5169.23</v>
      </c>
      <c r="BC1159" s="162" t="s">
        <v>274</v>
      </c>
      <c r="BD1159" s="162">
        <v>0</v>
      </c>
      <c r="BE1159" s="159">
        <v>215.38</v>
      </c>
      <c r="BF1159" s="159">
        <v>215.38</v>
      </c>
      <c r="BG1159" s="159">
        <v>5384.61</v>
      </c>
    </row>
    <row r="1160" ht="28.05" customHeight="1" spans="1:59">
      <c r="A1160" s="149"/>
      <c r="B1160" s="149"/>
      <c r="C1160" s="149"/>
      <c r="D1160" s="149" t="s">
        <v>3726</v>
      </c>
      <c r="E1160" s="340" t="s">
        <v>5731</v>
      </c>
      <c r="F1160" s="149" t="s">
        <v>3726</v>
      </c>
      <c r="G1160" s="149" t="s">
        <v>5732</v>
      </c>
      <c r="H1160" s="149" t="s">
        <v>4619</v>
      </c>
      <c r="I1160" s="149" t="s">
        <v>5733</v>
      </c>
      <c r="J1160" s="149" t="s">
        <v>5734</v>
      </c>
      <c r="K1160" s="149"/>
      <c r="L1160" s="149" t="s">
        <v>262</v>
      </c>
      <c r="M1160" s="149"/>
      <c r="N1160" s="149" t="s">
        <v>263</v>
      </c>
      <c r="O1160" s="149" t="s">
        <v>214</v>
      </c>
      <c r="P1160" s="149" t="s">
        <v>53</v>
      </c>
      <c r="Q1160" s="149"/>
      <c r="R1160" s="149" t="s">
        <v>4599</v>
      </c>
      <c r="S1160" s="149" t="s">
        <v>4622</v>
      </c>
      <c r="T1160" s="149" t="s">
        <v>95</v>
      </c>
      <c r="U1160" s="149" t="s">
        <v>267</v>
      </c>
      <c r="V1160" s="149"/>
      <c r="W1160" s="149"/>
      <c r="X1160" s="149" t="s">
        <v>268</v>
      </c>
      <c r="Y1160" s="149"/>
      <c r="Z1160" s="149"/>
      <c r="AA1160" s="149"/>
      <c r="AB1160" s="149" t="s">
        <v>269</v>
      </c>
      <c r="AC1160" s="149" t="s">
        <v>270</v>
      </c>
      <c r="AD1160" s="149" t="s">
        <v>95</v>
      </c>
      <c r="AE1160" s="149" t="s">
        <v>271</v>
      </c>
      <c r="AF1160" s="149"/>
      <c r="AG1160" s="149" t="s">
        <v>1098</v>
      </c>
      <c r="AH1160" s="149" t="s">
        <v>273</v>
      </c>
      <c r="AI1160" s="158">
        <v>84</v>
      </c>
      <c r="AJ1160" s="149"/>
      <c r="AK1160" s="159" t="s">
        <v>274</v>
      </c>
      <c r="AL1160" s="159" t="s">
        <v>274</v>
      </c>
      <c r="AM1160" s="149" t="s">
        <v>274</v>
      </c>
      <c r="AN1160" s="160">
        <v>4</v>
      </c>
      <c r="AO1160" s="149"/>
      <c r="AP1160" s="149" t="s">
        <v>274</v>
      </c>
      <c r="AQ1160" s="149" t="s">
        <v>275</v>
      </c>
      <c r="AR1160" s="158">
        <v>1</v>
      </c>
      <c r="AS1160" s="149" t="s">
        <v>275</v>
      </c>
      <c r="AT1160" s="149" t="s">
        <v>276</v>
      </c>
      <c r="AU1160" s="161">
        <v>1</v>
      </c>
      <c r="AV1160" s="159">
        <v>23451.33</v>
      </c>
      <c r="AW1160" s="159">
        <v>938.05</v>
      </c>
      <c r="AX1160" s="149" t="s">
        <v>274</v>
      </c>
      <c r="AY1160" s="159">
        <v>249.19</v>
      </c>
      <c r="AZ1160" s="159">
        <v>249.19</v>
      </c>
      <c r="BA1160" s="159">
        <v>996.76</v>
      </c>
      <c r="BB1160" s="159">
        <v>19523.05</v>
      </c>
      <c r="BC1160" s="162" t="s">
        <v>274</v>
      </c>
      <c r="BD1160" s="162">
        <v>0</v>
      </c>
      <c r="BE1160" s="159">
        <v>3928.28</v>
      </c>
      <c r="BF1160" s="159">
        <v>3928.28</v>
      </c>
      <c r="BG1160" s="159">
        <v>23451.33</v>
      </c>
    </row>
    <row r="1161" ht="28.05" customHeight="1" spans="1:59">
      <c r="A1161" s="149"/>
      <c r="B1161" s="149"/>
      <c r="C1161" s="149"/>
      <c r="D1161" s="149" t="s">
        <v>3726</v>
      </c>
      <c r="E1161" s="340" t="s">
        <v>5735</v>
      </c>
      <c r="F1161" s="149" t="s">
        <v>3726</v>
      </c>
      <c r="G1161" s="149" t="s">
        <v>5736</v>
      </c>
      <c r="H1161" s="149" t="s">
        <v>5737</v>
      </c>
      <c r="I1161" s="149" t="s">
        <v>5738</v>
      </c>
      <c r="J1161" s="149" t="s">
        <v>5739</v>
      </c>
      <c r="K1161" s="149"/>
      <c r="L1161" s="149" t="s">
        <v>262</v>
      </c>
      <c r="M1161" s="149"/>
      <c r="N1161" s="149" t="s">
        <v>263</v>
      </c>
      <c r="O1161" s="149" t="s">
        <v>214</v>
      </c>
      <c r="P1161" s="149" t="s">
        <v>53</v>
      </c>
      <c r="Q1161" s="149"/>
      <c r="R1161" s="149" t="s">
        <v>4599</v>
      </c>
      <c r="S1161" s="149" t="s">
        <v>4643</v>
      </c>
      <c r="T1161" s="149" t="s">
        <v>5720</v>
      </c>
      <c r="U1161" s="149" t="s">
        <v>267</v>
      </c>
      <c r="V1161" s="149"/>
      <c r="W1161" s="149"/>
      <c r="X1161" s="149" t="s">
        <v>268</v>
      </c>
      <c r="Y1161" s="149"/>
      <c r="Z1161" s="149"/>
      <c r="AA1161" s="149"/>
      <c r="AB1161" s="149" t="s">
        <v>269</v>
      </c>
      <c r="AC1161" s="149" t="s">
        <v>270</v>
      </c>
      <c r="AD1161" s="149" t="s">
        <v>5720</v>
      </c>
      <c r="AE1161" s="149" t="s">
        <v>271</v>
      </c>
      <c r="AF1161" s="149"/>
      <c r="AG1161" s="149" t="s">
        <v>1098</v>
      </c>
      <c r="AH1161" s="149" t="s">
        <v>273</v>
      </c>
      <c r="AI1161" s="158">
        <v>49</v>
      </c>
      <c r="AJ1161" s="149"/>
      <c r="AK1161" s="159" t="s">
        <v>274</v>
      </c>
      <c r="AL1161" s="159" t="s">
        <v>274</v>
      </c>
      <c r="AM1161" s="149" t="s">
        <v>274</v>
      </c>
      <c r="AN1161" s="160">
        <v>4</v>
      </c>
      <c r="AO1161" s="149"/>
      <c r="AP1161" s="149" t="s">
        <v>274</v>
      </c>
      <c r="AQ1161" s="149" t="s">
        <v>275</v>
      </c>
      <c r="AR1161" s="158">
        <v>1</v>
      </c>
      <c r="AS1161" s="149" t="s">
        <v>275</v>
      </c>
      <c r="AT1161" s="149" t="s">
        <v>276</v>
      </c>
      <c r="AU1161" s="161">
        <v>1</v>
      </c>
      <c r="AV1161" s="159">
        <v>32743.36</v>
      </c>
      <c r="AW1161" s="159">
        <v>1309.73</v>
      </c>
      <c r="AX1161" s="149" t="s">
        <v>274</v>
      </c>
      <c r="AY1161" s="159">
        <v>327.44</v>
      </c>
      <c r="AZ1161" s="159">
        <v>327.44</v>
      </c>
      <c r="BA1161" s="159">
        <v>1309.76</v>
      </c>
      <c r="BB1161" s="159">
        <v>16044.11</v>
      </c>
      <c r="BC1161" s="162" t="s">
        <v>274</v>
      </c>
      <c r="BD1161" s="162">
        <v>0</v>
      </c>
      <c r="BE1161" s="159">
        <v>16699.25</v>
      </c>
      <c r="BF1161" s="159">
        <v>16699.25</v>
      </c>
      <c r="BG1161" s="159">
        <v>32743.36</v>
      </c>
    </row>
    <row r="1162" ht="28.05" customHeight="1" spans="1:59">
      <c r="A1162" s="149"/>
      <c r="B1162" s="149"/>
      <c r="C1162" s="149"/>
      <c r="D1162" s="149" t="s">
        <v>3726</v>
      </c>
      <c r="E1162" s="340" t="s">
        <v>5740</v>
      </c>
      <c r="F1162" s="149" t="s">
        <v>3726</v>
      </c>
      <c r="G1162" s="149" t="s">
        <v>5741</v>
      </c>
      <c r="H1162" s="149" t="s">
        <v>5742</v>
      </c>
      <c r="I1162" s="149" t="s">
        <v>5743</v>
      </c>
      <c r="J1162" s="149" t="s">
        <v>5744</v>
      </c>
      <c r="K1162" s="149"/>
      <c r="L1162" s="149" t="s">
        <v>262</v>
      </c>
      <c r="M1162" s="149"/>
      <c r="N1162" s="149" t="s">
        <v>263</v>
      </c>
      <c r="O1162" s="149" t="s">
        <v>214</v>
      </c>
      <c r="P1162" s="149" t="s">
        <v>53</v>
      </c>
      <c r="Q1162" s="149"/>
      <c r="R1162" s="149" t="s">
        <v>5745</v>
      </c>
      <c r="S1162" s="149" t="s">
        <v>5746</v>
      </c>
      <c r="T1162" s="149" t="s">
        <v>5747</v>
      </c>
      <c r="U1162" s="149" t="s">
        <v>267</v>
      </c>
      <c r="V1162" s="149"/>
      <c r="W1162" s="149"/>
      <c r="X1162" s="149" t="s">
        <v>268</v>
      </c>
      <c r="Y1162" s="149"/>
      <c r="Z1162" s="149"/>
      <c r="AA1162" s="149"/>
      <c r="AB1162" s="149" t="s">
        <v>269</v>
      </c>
      <c r="AC1162" s="149" t="s">
        <v>318</v>
      </c>
      <c r="AD1162" s="149" t="s">
        <v>5747</v>
      </c>
      <c r="AE1162" s="149" t="s">
        <v>271</v>
      </c>
      <c r="AF1162" s="149"/>
      <c r="AG1162" s="149" t="s">
        <v>1098</v>
      </c>
      <c r="AH1162" s="149" t="s">
        <v>273</v>
      </c>
      <c r="AI1162" s="158">
        <v>96</v>
      </c>
      <c r="AJ1162" s="149"/>
      <c r="AK1162" s="159" t="s">
        <v>274</v>
      </c>
      <c r="AL1162" s="159" t="s">
        <v>274</v>
      </c>
      <c r="AM1162" s="149" t="s">
        <v>274</v>
      </c>
      <c r="AN1162" s="160">
        <v>4</v>
      </c>
      <c r="AO1162" s="149"/>
      <c r="AP1162" s="149" t="s">
        <v>274</v>
      </c>
      <c r="AQ1162" s="149" t="s">
        <v>275</v>
      </c>
      <c r="AR1162" s="158">
        <v>1</v>
      </c>
      <c r="AS1162" s="149" t="s">
        <v>275</v>
      </c>
      <c r="AT1162" s="149" t="s">
        <v>276</v>
      </c>
      <c r="AU1162" s="161">
        <v>1</v>
      </c>
      <c r="AV1162" s="159">
        <v>2269.23</v>
      </c>
      <c r="AW1162" s="159">
        <v>90.77</v>
      </c>
      <c r="AX1162" s="149" t="s">
        <v>274</v>
      </c>
      <c r="AY1162" s="162">
        <v>0</v>
      </c>
      <c r="AZ1162" s="162" t="s">
        <v>274</v>
      </c>
      <c r="BA1162" s="162">
        <v>0</v>
      </c>
      <c r="BB1162" s="159">
        <v>2178.46</v>
      </c>
      <c r="BC1162" s="162" t="s">
        <v>274</v>
      </c>
      <c r="BD1162" s="162">
        <v>0</v>
      </c>
      <c r="BE1162" s="159">
        <v>90.77</v>
      </c>
      <c r="BF1162" s="159">
        <v>90.77</v>
      </c>
      <c r="BG1162" s="159">
        <v>2269.23</v>
      </c>
    </row>
    <row r="1163" ht="28.05" customHeight="1" spans="1:59">
      <c r="A1163" s="149"/>
      <c r="B1163" s="149"/>
      <c r="C1163" s="149"/>
      <c r="D1163" s="149" t="s">
        <v>3726</v>
      </c>
      <c r="E1163" s="340" t="s">
        <v>5748</v>
      </c>
      <c r="F1163" s="149" t="s">
        <v>3726</v>
      </c>
      <c r="G1163" s="149" t="s">
        <v>5749</v>
      </c>
      <c r="H1163" s="149" t="s">
        <v>5750</v>
      </c>
      <c r="I1163" s="149" t="s">
        <v>5751</v>
      </c>
      <c r="J1163" s="149" t="s">
        <v>5752</v>
      </c>
      <c r="K1163" s="149"/>
      <c r="L1163" s="149" t="s">
        <v>262</v>
      </c>
      <c r="M1163" s="149"/>
      <c r="N1163" s="149" t="s">
        <v>263</v>
      </c>
      <c r="O1163" s="149" t="s">
        <v>214</v>
      </c>
      <c r="P1163" s="149" t="s">
        <v>53</v>
      </c>
      <c r="Q1163" s="149"/>
      <c r="R1163" s="149" t="s">
        <v>160</v>
      </c>
      <c r="S1163" s="149" t="s">
        <v>5753</v>
      </c>
      <c r="T1163" s="149" t="s">
        <v>5747</v>
      </c>
      <c r="U1163" s="149" t="s">
        <v>267</v>
      </c>
      <c r="V1163" s="149"/>
      <c r="W1163" s="149"/>
      <c r="X1163" s="149" t="s">
        <v>336</v>
      </c>
      <c r="Y1163" s="149"/>
      <c r="Z1163" s="149"/>
      <c r="AA1163" s="149"/>
      <c r="AB1163" s="149" t="s">
        <v>269</v>
      </c>
      <c r="AC1163" s="149" t="s">
        <v>318</v>
      </c>
      <c r="AD1163" s="149" t="s">
        <v>5747</v>
      </c>
      <c r="AE1163" s="149" t="s">
        <v>271</v>
      </c>
      <c r="AF1163" s="149"/>
      <c r="AG1163" s="149" t="s">
        <v>1098</v>
      </c>
      <c r="AH1163" s="149" t="s">
        <v>273</v>
      </c>
      <c r="AI1163" s="158">
        <v>96</v>
      </c>
      <c r="AJ1163" s="149"/>
      <c r="AK1163" s="159" t="s">
        <v>274</v>
      </c>
      <c r="AL1163" s="159" t="s">
        <v>274</v>
      </c>
      <c r="AM1163" s="149" t="s">
        <v>274</v>
      </c>
      <c r="AN1163" s="160">
        <v>4</v>
      </c>
      <c r="AO1163" s="149"/>
      <c r="AP1163" s="149" t="s">
        <v>274</v>
      </c>
      <c r="AQ1163" s="149" t="s">
        <v>275</v>
      </c>
      <c r="AR1163" s="158">
        <v>1</v>
      </c>
      <c r="AS1163" s="149" t="s">
        <v>275</v>
      </c>
      <c r="AT1163" s="149" t="s">
        <v>276</v>
      </c>
      <c r="AU1163" s="161">
        <v>1</v>
      </c>
      <c r="AV1163" s="159">
        <v>4957.27</v>
      </c>
      <c r="AW1163" s="159">
        <v>198.29</v>
      </c>
      <c r="AX1163" s="149" t="s">
        <v>274</v>
      </c>
      <c r="AY1163" s="162">
        <v>0</v>
      </c>
      <c r="AZ1163" s="162" t="s">
        <v>274</v>
      </c>
      <c r="BA1163" s="162">
        <v>0</v>
      </c>
      <c r="BB1163" s="159">
        <v>4758.98</v>
      </c>
      <c r="BC1163" s="162" t="s">
        <v>274</v>
      </c>
      <c r="BD1163" s="162">
        <v>0</v>
      </c>
      <c r="BE1163" s="159">
        <v>198.29</v>
      </c>
      <c r="BF1163" s="159">
        <v>198.29</v>
      </c>
      <c r="BG1163" s="159">
        <v>4957.27</v>
      </c>
    </row>
    <row r="1164" ht="28.05" customHeight="1" spans="1:59">
      <c r="A1164" s="149"/>
      <c r="B1164" s="149"/>
      <c r="C1164" s="149"/>
      <c r="D1164" s="149" t="s">
        <v>3726</v>
      </c>
      <c r="E1164" s="340" t="s">
        <v>5754</v>
      </c>
      <c r="F1164" s="149" t="s">
        <v>3726</v>
      </c>
      <c r="G1164" s="149" t="s">
        <v>5755</v>
      </c>
      <c r="H1164" s="149" t="s">
        <v>5756</v>
      </c>
      <c r="I1164" s="149" t="s">
        <v>5757</v>
      </c>
      <c r="J1164" s="149" t="s">
        <v>5758</v>
      </c>
      <c r="K1164" s="149"/>
      <c r="L1164" s="149" t="s">
        <v>262</v>
      </c>
      <c r="M1164" s="149"/>
      <c r="N1164" s="149" t="s">
        <v>263</v>
      </c>
      <c r="O1164" s="149" t="s">
        <v>214</v>
      </c>
      <c r="P1164" s="149" t="s">
        <v>53</v>
      </c>
      <c r="Q1164" s="149"/>
      <c r="R1164" s="149" t="s">
        <v>5759</v>
      </c>
      <c r="S1164" s="149" t="s">
        <v>5746</v>
      </c>
      <c r="T1164" s="149" t="s">
        <v>5747</v>
      </c>
      <c r="U1164" s="149" t="s">
        <v>267</v>
      </c>
      <c r="V1164" s="149"/>
      <c r="W1164" s="149"/>
      <c r="X1164" s="149" t="s">
        <v>268</v>
      </c>
      <c r="Y1164" s="149"/>
      <c r="Z1164" s="149"/>
      <c r="AA1164" s="149"/>
      <c r="AB1164" s="149" t="s">
        <v>269</v>
      </c>
      <c r="AC1164" s="149" t="s">
        <v>318</v>
      </c>
      <c r="AD1164" s="149" t="s">
        <v>5747</v>
      </c>
      <c r="AE1164" s="149" t="s">
        <v>271</v>
      </c>
      <c r="AF1164" s="149"/>
      <c r="AG1164" s="149" t="s">
        <v>1098</v>
      </c>
      <c r="AH1164" s="149" t="s">
        <v>273</v>
      </c>
      <c r="AI1164" s="158">
        <v>96</v>
      </c>
      <c r="AJ1164" s="149"/>
      <c r="AK1164" s="159" t="s">
        <v>274</v>
      </c>
      <c r="AL1164" s="159" t="s">
        <v>274</v>
      </c>
      <c r="AM1164" s="149" t="s">
        <v>274</v>
      </c>
      <c r="AN1164" s="160">
        <v>4</v>
      </c>
      <c r="AO1164" s="149"/>
      <c r="AP1164" s="149" t="s">
        <v>274</v>
      </c>
      <c r="AQ1164" s="149" t="s">
        <v>275</v>
      </c>
      <c r="AR1164" s="158">
        <v>1</v>
      </c>
      <c r="AS1164" s="149" t="s">
        <v>275</v>
      </c>
      <c r="AT1164" s="149" t="s">
        <v>276</v>
      </c>
      <c r="AU1164" s="161">
        <v>1</v>
      </c>
      <c r="AV1164" s="159">
        <v>3555.56</v>
      </c>
      <c r="AW1164" s="159">
        <v>142.22</v>
      </c>
      <c r="AX1164" s="149" t="s">
        <v>274</v>
      </c>
      <c r="AY1164" s="162">
        <v>0</v>
      </c>
      <c r="AZ1164" s="162" t="s">
        <v>274</v>
      </c>
      <c r="BA1164" s="162">
        <v>0</v>
      </c>
      <c r="BB1164" s="159">
        <v>3413.34</v>
      </c>
      <c r="BC1164" s="162" t="s">
        <v>274</v>
      </c>
      <c r="BD1164" s="162">
        <v>0</v>
      </c>
      <c r="BE1164" s="159">
        <v>142.22</v>
      </c>
      <c r="BF1164" s="159">
        <v>142.22</v>
      </c>
      <c r="BG1164" s="159">
        <v>3555.56</v>
      </c>
    </row>
    <row r="1165" ht="28.05" customHeight="1" spans="1:59">
      <c r="A1165" s="149"/>
      <c r="B1165" s="149"/>
      <c r="C1165" s="149"/>
      <c r="D1165" s="149" t="s">
        <v>3726</v>
      </c>
      <c r="E1165" s="340" t="s">
        <v>5760</v>
      </c>
      <c r="F1165" s="149" t="s">
        <v>3726</v>
      </c>
      <c r="G1165" s="149" t="s">
        <v>5761</v>
      </c>
      <c r="H1165" s="149" t="s">
        <v>4484</v>
      </c>
      <c r="I1165" s="149" t="s">
        <v>5762</v>
      </c>
      <c r="J1165" s="149" t="s">
        <v>5763</v>
      </c>
      <c r="K1165" s="149"/>
      <c r="L1165" s="149" t="s">
        <v>262</v>
      </c>
      <c r="M1165" s="149"/>
      <c r="N1165" s="149" t="s">
        <v>263</v>
      </c>
      <c r="O1165" s="149" t="s">
        <v>214</v>
      </c>
      <c r="P1165" s="149" t="s">
        <v>53</v>
      </c>
      <c r="Q1165" s="149"/>
      <c r="R1165" s="149" t="s">
        <v>5764</v>
      </c>
      <c r="S1165" s="149" t="s">
        <v>4488</v>
      </c>
      <c r="T1165" s="149" t="s">
        <v>5747</v>
      </c>
      <c r="U1165" s="149" t="s">
        <v>267</v>
      </c>
      <c r="V1165" s="149"/>
      <c r="W1165" s="149"/>
      <c r="X1165" s="149" t="s">
        <v>336</v>
      </c>
      <c r="Y1165" s="149"/>
      <c r="Z1165" s="149"/>
      <c r="AA1165" s="149"/>
      <c r="AB1165" s="149" t="s">
        <v>269</v>
      </c>
      <c r="AC1165" s="149" t="s">
        <v>318</v>
      </c>
      <c r="AD1165" s="149" t="s">
        <v>5747</v>
      </c>
      <c r="AE1165" s="149" t="s">
        <v>271</v>
      </c>
      <c r="AF1165" s="149"/>
      <c r="AG1165" s="149" t="s">
        <v>1098</v>
      </c>
      <c r="AH1165" s="149" t="s">
        <v>273</v>
      </c>
      <c r="AI1165" s="158">
        <v>96</v>
      </c>
      <c r="AJ1165" s="149"/>
      <c r="AK1165" s="159" t="s">
        <v>274</v>
      </c>
      <c r="AL1165" s="159" t="s">
        <v>274</v>
      </c>
      <c r="AM1165" s="149" t="s">
        <v>274</v>
      </c>
      <c r="AN1165" s="160">
        <v>4</v>
      </c>
      <c r="AO1165" s="149"/>
      <c r="AP1165" s="149" t="s">
        <v>274</v>
      </c>
      <c r="AQ1165" s="149" t="s">
        <v>275</v>
      </c>
      <c r="AR1165" s="158">
        <v>1</v>
      </c>
      <c r="AS1165" s="149" t="s">
        <v>275</v>
      </c>
      <c r="AT1165" s="149" t="s">
        <v>276</v>
      </c>
      <c r="AU1165" s="161">
        <v>1</v>
      </c>
      <c r="AV1165" s="159">
        <v>4581.2</v>
      </c>
      <c r="AW1165" s="159">
        <v>183.25</v>
      </c>
      <c r="AX1165" s="149" t="s">
        <v>274</v>
      </c>
      <c r="AY1165" s="162">
        <v>0</v>
      </c>
      <c r="AZ1165" s="162" t="s">
        <v>274</v>
      </c>
      <c r="BA1165" s="162">
        <v>0</v>
      </c>
      <c r="BB1165" s="159">
        <v>4397.95</v>
      </c>
      <c r="BC1165" s="162" t="s">
        <v>274</v>
      </c>
      <c r="BD1165" s="162">
        <v>0</v>
      </c>
      <c r="BE1165" s="159">
        <v>183.25</v>
      </c>
      <c r="BF1165" s="159">
        <v>183.25</v>
      </c>
      <c r="BG1165" s="159">
        <v>4581.2</v>
      </c>
    </row>
    <row r="1166" ht="28.05" customHeight="1" spans="1:59">
      <c r="A1166" s="149"/>
      <c r="B1166" s="149"/>
      <c r="C1166" s="149"/>
      <c r="D1166" s="149" t="s">
        <v>3726</v>
      </c>
      <c r="E1166" s="340" t="s">
        <v>5765</v>
      </c>
      <c r="F1166" s="149" t="s">
        <v>3726</v>
      </c>
      <c r="G1166" s="149" t="s">
        <v>5766</v>
      </c>
      <c r="H1166" s="149" t="s">
        <v>5750</v>
      </c>
      <c r="I1166" s="149" t="s">
        <v>5751</v>
      </c>
      <c r="J1166" s="149" t="s">
        <v>5767</v>
      </c>
      <c r="K1166" s="149"/>
      <c r="L1166" s="149" t="s">
        <v>262</v>
      </c>
      <c r="M1166" s="149"/>
      <c r="N1166" s="149" t="s">
        <v>263</v>
      </c>
      <c r="O1166" s="149" t="s">
        <v>214</v>
      </c>
      <c r="P1166" s="149" t="s">
        <v>53</v>
      </c>
      <c r="Q1166" s="149"/>
      <c r="R1166" s="149" t="s">
        <v>160</v>
      </c>
      <c r="S1166" s="149" t="s">
        <v>5753</v>
      </c>
      <c r="T1166" s="149" t="s">
        <v>5747</v>
      </c>
      <c r="U1166" s="149" t="s">
        <v>267</v>
      </c>
      <c r="V1166" s="149"/>
      <c r="W1166" s="149"/>
      <c r="X1166" s="149" t="s">
        <v>336</v>
      </c>
      <c r="Y1166" s="149"/>
      <c r="Z1166" s="149"/>
      <c r="AA1166" s="149"/>
      <c r="AB1166" s="149" t="s">
        <v>269</v>
      </c>
      <c r="AC1166" s="149" t="s">
        <v>318</v>
      </c>
      <c r="AD1166" s="149" t="s">
        <v>5747</v>
      </c>
      <c r="AE1166" s="149" t="s">
        <v>271</v>
      </c>
      <c r="AF1166" s="149"/>
      <c r="AG1166" s="149" t="s">
        <v>1098</v>
      </c>
      <c r="AH1166" s="149" t="s">
        <v>273</v>
      </c>
      <c r="AI1166" s="158">
        <v>96</v>
      </c>
      <c r="AJ1166" s="149"/>
      <c r="AK1166" s="159" t="s">
        <v>274</v>
      </c>
      <c r="AL1166" s="159" t="s">
        <v>274</v>
      </c>
      <c r="AM1166" s="149" t="s">
        <v>274</v>
      </c>
      <c r="AN1166" s="160">
        <v>4</v>
      </c>
      <c r="AO1166" s="149"/>
      <c r="AP1166" s="149" t="s">
        <v>274</v>
      </c>
      <c r="AQ1166" s="149" t="s">
        <v>275</v>
      </c>
      <c r="AR1166" s="158">
        <v>1</v>
      </c>
      <c r="AS1166" s="149" t="s">
        <v>275</v>
      </c>
      <c r="AT1166" s="149" t="s">
        <v>276</v>
      </c>
      <c r="AU1166" s="161">
        <v>1</v>
      </c>
      <c r="AV1166" s="159">
        <v>4957.26</v>
      </c>
      <c r="AW1166" s="159">
        <v>198.29</v>
      </c>
      <c r="AX1166" s="149" t="s">
        <v>274</v>
      </c>
      <c r="AY1166" s="162">
        <v>0</v>
      </c>
      <c r="AZ1166" s="162" t="s">
        <v>274</v>
      </c>
      <c r="BA1166" s="162">
        <v>0</v>
      </c>
      <c r="BB1166" s="159">
        <v>4758.97</v>
      </c>
      <c r="BC1166" s="162" t="s">
        <v>274</v>
      </c>
      <c r="BD1166" s="162">
        <v>0</v>
      </c>
      <c r="BE1166" s="159">
        <v>198.29</v>
      </c>
      <c r="BF1166" s="159">
        <v>198.29</v>
      </c>
      <c r="BG1166" s="159">
        <v>4957.26</v>
      </c>
    </row>
    <row r="1167" ht="28.05" customHeight="1" spans="1:59">
      <c r="A1167" s="149"/>
      <c r="B1167" s="149"/>
      <c r="C1167" s="149"/>
      <c r="D1167" s="149" t="s">
        <v>3726</v>
      </c>
      <c r="E1167" s="340" t="s">
        <v>5768</v>
      </c>
      <c r="F1167" s="149" t="s">
        <v>3726</v>
      </c>
      <c r="G1167" s="149" t="s">
        <v>5769</v>
      </c>
      <c r="H1167" s="149" t="s">
        <v>4484</v>
      </c>
      <c r="I1167" s="149" t="s">
        <v>5762</v>
      </c>
      <c r="J1167" s="149" t="s">
        <v>5770</v>
      </c>
      <c r="K1167" s="149"/>
      <c r="L1167" s="149" t="s">
        <v>262</v>
      </c>
      <c r="M1167" s="149"/>
      <c r="N1167" s="149" t="s">
        <v>263</v>
      </c>
      <c r="O1167" s="149" t="s">
        <v>214</v>
      </c>
      <c r="P1167" s="149" t="s">
        <v>53</v>
      </c>
      <c r="Q1167" s="149"/>
      <c r="R1167" s="149" t="s">
        <v>5771</v>
      </c>
      <c r="S1167" s="149" t="s">
        <v>4488</v>
      </c>
      <c r="T1167" s="149" t="s">
        <v>5747</v>
      </c>
      <c r="U1167" s="149" t="s">
        <v>267</v>
      </c>
      <c r="V1167" s="149"/>
      <c r="W1167" s="149"/>
      <c r="X1167" s="149" t="s">
        <v>336</v>
      </c>
      <c r="Y1167" s="149"/>
      <c r="Z1167" s="149"/>
      <c r="AA1167" s="149"/>
      <c r="AB1167" s="149" t="s">
        <v>269</v>
      </c>
      <c r="AC1167" s="149" t="s">
        <v>318</v>
      </c>
      <c r="AD1167" s="149" t="s">
        <v>5747</v>
      </c>
      <c r="AE1167" s="149" t="s">
        <v>271</v>
      </c>
      <c r="AF1167" s="149"/>
      <c r="AG1167" s="149" t="s">
        <v>1098</v>
      </c>
      <c r="AH1167" s="149" t="s">
        <v>273</v>
      </c>
      <c r="AI1167" s="158">
        <v>96</v>
      </c>
      <c r="AJ1167" s="149"/>
      <c r="AK1167" s="159" t="s">
        <v>274</v>
      </c>
      <c r="AL1167" s="159" t="s">
        <v>274</v>
      </c>
      <c r="AM1167" s="149" t="s">
        <v>274</v>
      </c>
      <c r="AN1167" s="160">
        <v>4</v>
      </c>
      <c r="AO1167" s="149"/>
      <c r="AP1167" s="149" t="s">
        <v>274</v>
      </c>
      <c r="AQ1167" s="149" t="s">
        <v>275</v>
      </c>
      <c r="AR1167" s="158">
        <v>1</v>
      </c>
      <c r="AS1167" s="149" t="s">
        <v>275</v>
      </c>
      <c r="AT1167" s="149" t="s">
        <v>276</v>
      </c>
      <c r="AU1167" s="161">
        <v>1</v>
      </c>
      <c r="AV1167" s="159">
        <v>4581.19</v>
      </c>
      <c r="AW1167" s="159">
        <v>183.25</v>
      </c>
      <c r="AX1167" s="149" t="s">
        <v>274</v>
      </c>
      <c r="AY1167" s="162">
        <v>0</v>
      </c>
      <c r="AZ1167" s="162" t="s">
        <v>274</v>
      </c>
      <c r="BA1167" s="162">
        <v>0</v>
      </c>
      <c r="BB1167" s="159">
        <v>4397.94</v>
      </c>
      <c r="BC1167" s="162" t="s">
        <v>274</v>
      </c>
      <c r="BD1167" s="162">
        <v>0</v>
      </c>
      <c r="BE1167" s="159">
        <v>183.25</v>
      </c>
      <c r="BF1167" s="159">
        <v>183.25</v>
      </c>
      <c r="BG1167" s="159">
        <v>4581.19</v>
      </c>
    </row>
    <row r="1168" ht="28.05" customHeight="1" spans="1:59">
      <c r="A1168" s="149"/>
      <c r="B1168" s="149"/>
      <c r="C1168" s="149"/>
      <c r="D1168" s="149" t="s">
        <v>3726</v>
      </c>
      <c r="E1168" s="340" t="s">
        <v>5772</v>
      </c>
      <c r="F1168" s="149" t="s">
        <v>3726</v>
      </c>
      <c r="G1168" s="149" t="s">
        <v>5773</v>
      </c>
      <c r="H1168" s="149" t="s">
        <v>5774</v>
      </c>
      <c r="I1168" s="149" t="s">
        <v>5775</v>
      </c>
      <c r="J1168" s="149" t="s">
        <v>5776</v>
      </c>
      <c r="K1168" s="149"/>
      <c r="L1168" s="149" t="s">
        <v>262</v>
      </c>
      <c r="M1168" s="149"/>
      <c r="N1168" s="149" t="s">
        <v>263</v>
      </c>
      <c r="O1168" s="149" t="s">
        <v>214</v>
      </c>
      <c r="P1168" s="149" t="s">
        <v>53</v>
      </c>
      <c r="Q1168" s="149"/>
      <c r="R1168" s="149" t="s">
        <v>5777</v>
      </c>
      <c r="S1168" s="149" t="s">
        <v>5746</v>
      </c>
      <c r="T1168" s="149" t="s">
        <v>5747</v>
      </c>
      <c r="U1168" s="149" t="s">
        <v>267</v>
      </c>
      <c r="V1168" s="149"/>
      <c r="W1168" s="149"/>
      <c r="X1168" s="149" t="s">
        <v>268</v>
      </c>
      <c r="Y1168" s="149"/>
      <c r="Z1168" s="149"/>
      <c r="AA1168" s="149"/>
      <c r="AB1168" s="149" t="s">
        <v>269</v>
      </c>
      <c r="AC1168" s="149" t="s">
        <v>318</v>
      </c>
      <c r="AD1168" s="149" t="s">
        <v>5747</v>
      </c>
      <c r="AE1168" s="149" t="s">
        <v>271</v>
      </c>
      <c r="AF1168" s="149"/>
      <c r="AG1168" s="149" t="s">
        <v>1098</v>
      </c>
      <c r="AH1168" s="149" t="s">
        <v>273</v>
      </c>
      <c r="AI1168" s="158">
        <v>96</v>
      </c>
      <c r="AJ1168" s="149"/>
      <c r="AK1168" s="159" t="s">
        <v>274</v>
      </c>
      <c r="AL1168" s="159" t="s">
        <v>274</v>
      </c>
      <c r="AM1168" s="149" t="s">
        <v>274</v>
      </c>
      <c r="AN1168" s="160">
        <v>4</v>
      </c>
      <c r="AO1168" s="149"/>
      <c r="AP1168" s="149" t="s">
        <v>274</v>
      </c>
      <c r="AQ1168" s="149" t="s">
        <v>275</v>
      </c>
      <c r="AR1168" s="158">
        <v>1</v>
      </c>
      <c r="AS1168" s="149" t="s">
        <v>275</v>
      </c>
      <c r="AT1168" s="149" t="s">
        <v>276</v>
      </c>
      <c r="AU1168" s="161">
        <v>1</v>
      </c>
      <c r="AV1168" s="159">
        <v>1666.67</v>
      </c>
      <c r="AW1168" s="159">
        <v>66.67</v>
      </c>
      <c r="AX1168" s="149" t="s">
        <v>274</v>
      </c>
      <c r="AY1168" s="162">
        <v>0</v>
      </c>
      <c r="AZ1168" s="162" t="s">
        <v>274</v>
      </c>
      <c r="BA1168" s="162">
        <v>0</v>
      </c>
      <c r="BB1168" s="159">
        <v>1600</v>
      </c>
      <c r="BC1168" s="162" t="s">
        <v>274</v>
      </c>
      <c r="BD1168" s="162">
        <v>0</v>
      </c>
      <c r="BE1168" s="159">
        <v>66.67</v>
      </c>
      <c r="BF1168" s="159">
        <v>66.67</v>
      </c>
      <c r="BG1168" s="159">
        <v>1666.67</v>
      </c>
    </row>
    <row r="1169" ht="28.05" customHeight="1" spans="1:59">
      <c r="A1169" s="149"/>
      <c r="B1169" s="149"/>
      <c r="C1169" s="149"/>
      <c r="D1169" s="149" t="s">
        <v>3726</v>
      </c>
      <c r="E1169" s="340" t="s">
        <v>5778</v>
      </c>
      <c r="F1169" s="149" t="s">
        <v>3726</v>
      </c>
      <c r="G1169" s="149" t="s">
        <v>5779</v>
      </c>
      <c r="H1169" s="149" t="s">
        <v>4619</v>
      </c>
      <c r="I1169" s="149" t="s">
        <v>5780</v>
      </c>
      <c r="J1169" s="149" t="s">
        <v>5781</v>
      </c>
      <c r="K1169" s="149"/>
      <c r="L1169" s="149" t="s">
        <v>262</v>
      </c>
      <c r="M1169" s="149"/>
      <c r="N1169" s="149" t="s">
        <v>263</v>
      </c>
      <c r="O1169" s="149" t="s">
        <v>214</v>
      </c>
      <c r="P1169" s="149" t="s">
        <v>53</v>
      </c>
      <c r="Q1169" s="149"/>
      <c r="R1169" s="149" t="s">
        <v>5782</v>
      </c>
      <c r="S1169" s="149" t="s">
        <v>5217</v>
      </c>
      <c r="T1169" s="149" t="s">
        <v>95</v>
      </c>
      <c r="U1169" s="149" t="s">
        <v>267</v>
      </c>
      <c r="V1169" s="149"/>
      <c r="W1169" s="149"/>
      <c r="X1169" s="149" t="s">
        <v>268</v>
      </c>
      <c r="Y1169" s="149"/>
      <c r="Z1169" s="149"/>
      <c r="AA1169" s="149"/>
      <c r="AB1169" s="149" t="s">
        <v>269</v>
      </c>
      <c r="AC1169" s="149" t="s">
        <v>270</v>
      </c>
      <c r="AD1169" s="149" t="s">
        <v>95</v>
      </c>
      <c r="AE1169" s="149" t="s">
        <v>271</v>
      </c>
      <c r="AF1169" s="149"/>
      <c r="AG1169" s="149" t="s">
        <v>1098</v>
      </c>
      <c r="AH1169" s="149" t="s">
        <v>273</v>
      </c>
      <c r="AI1169" s="158">
        <v>84</v>
      </c>
      <c r="AJ1169" s="149"/>
      <c r="AK1169" s="159" t="s">
        <v>274</v>
      </c>
      <c r="AL1169" s="159" t="s">
        <v>274</v>
      </c>
      <c r="AM1169" s="149" t="s">
        <v>274</v>
      </c>
      <c r="AN1169" s="160">
        <v>4</v>
      </c>
      <c r="AO1169" s="149"/>
      <c r="AP1169" s="149" t="s">
        <v>274</v>
      </c>
      <c r="AQ1169" s="149" t="s">
        <v>275</v>
      </c>
      <c r="AR1169" s="158">
        <v>1</v>
      </c>
      <c r="AS1169" s="149" t="s">
        <v>275</v>
      </c>
      <c r="AT1169" s="149" t="s">
        <v>276</v>
      </c>
      <c r="AU1169" s="161">
        <v>1</v>
      </c>
      <c r="AV1169" s="159">
        <v>23628.32</v>
      </c>
      <c r="AW1169" s="159">
        <v>945.13</v>
      </c>
      <c r="AX1169" s="149" t="s">
        <v>274</v>
      </c>
      <c r="AY1169" s="159">
        <v>251.07</v>
      </c>
      <c r="AZ1169" s="159">
        <v>251.07</v>
      </c>
      <c r="BA1169" s="159">
        <v>1004.28</v>
      </c>
      <c r="BB1169" s="159">
        <v>19670.4</v>
      </c>
      <c r="BC1169" s="162" t="s">
        <v>274</v>
      </c>
      <c r="BD1169" s="162">
        <v>0</v>
      </c>
      <c r="BE1169" s="159">
        <v>3957.92</v>
      </c>
      <c r="BF1169" s="159">
        <v>3957.92</v>
      </c>
      <c r="BG1169" s="159">
        <v>23628.32</v>
      </c>
    </row>
    <row r="1170" ht="28.05" customHeight="1" spans="1:59">
      <c r="A1170" s="149"/>
      <c r="B1170" s="149"/>
      <c r="C1170" s="149"/>
      <c r="D1170" s="149" t="s">
        <v>3726</v>
      </c>
      <c r="E1170" s="340" t="s">
        <v>5783</v>
      </c>
      <c r="F1170" s="149" t="s">
        <v>3726</v>
      </c>
      <c r="G1170" s="149" t="s">
        <v>5784</v>
      </c>
      <c r="H1170" s="149" t="s">
        <v>5785</v>
      </c>
      <c r="I1170" s="149" t="s">
        <v>5786</v>
      </c>
      <c r="J1170" s="149" t="s">
        <v>5787</v>
      </c>
      <c r="K1170" s="149"/>
      <c r="L1170" s="149" t="s">
        <v>262</v>
      </c>
      <c r="M1170" s="149"/>
      <c r="N1170" s="149" t="s">
        <v>263</v>
      </c>
      <c r="O1170" s="149" t="s">
        <v>214</v>
      </c>
      <c r="P1170" s="149" t="s">
        <v>53</v>
      </c>
      <c r="Q1170" s="149"/>
      <c r="R1170" s="149" t="s">
        <v>296</v>
      </c>
      <c r="S1170" s="149" t="s">
        <v>289</v>
      </c>
      <c r="T1170" s="149" t="s">
        <v>661</v>
      </c>
      <c r="U1170" s="149" t="s">
        <v>267</v>
      </c>
      <c r="V1170" s="149"/>
      <c r="W1170" s="149"/>
      <c r="X1170" s="149" t="s">
        <v>268</v>
      </c>
      <c r="Y1170" s="149"/>
      <c r="Z1170" s="149"/>
      <c r="AA1170" s="149"/>
      <c r="AB1170" s="149" t="s">
        <v>269</v>
      </c>
      <c r="AC1170" s="149" t="s">
        <v>318</v>
      </c>
      <c r="AD1170" s="149" t="s">
        <v>661</v>
      </c>
      <c r="AE1170" s="149" t="s">
        <v>271</v>
      </c>
      <c r="AF1170" s="149"/>
      <c r="AG1170" s="149" t="s">
        <v>1098</v>
      </c>
      <c r="AH1170" s="149" t="s">
        <v>273</v>
      </c>
      <c r="AI1170" s="158">
        <v>94</v>
      </c>
      <c r="AJ1170" s="149"/>
      <c r="AK1170" s="159" t="s">
        <v>274</v>
      </c>
      <c r="AL1170" s="159" t="s">
        <v>274</v>
      </c>
      <c r="AM1170" s="149" t="s">
        <v>274</v>
      </c>
      <c r="AN1170" s="160">
        <v>4</v>
      </c>
      <c r="AO1170" s="149"/>
      <c r="AP1170" s="149" t="s">
        <v>274</v>
      </c>
      <c r="AQ1170" s="149" t="s">
        <v>275</v>
      </c>
      <c r="AR1170" s="158">
        <v>1</v>
      </c>
      <c r="AS1170" s="149" t="s">
        <v>275</v>
      </c>
      <c r="AT1170" s="149" t="s">
        <v>276</v>
      </c>
      <c r="AU1170" s="161">
        <v>1</v>
      </c>
      <c r="AV1170" s="159">
        <v>14484.61</v>
      </c>
      <c r="AW1170" s="159">
        <v>579.38</v>
      </c>
      <c r="AX1170" s="149" t="s">
        <v>274</v>
      </c>
      <c r="AY1170" s="162">
        <v>0</v>
      </c>
      <c r="AZ1170" s="162" t="s">
        <v>274</v>
      </c>
      <c r="BA1170" s="162">
        <v>0</v>
      </c>
      <c r="BB1170" s="159">
        <v>13905.23</v>
      </c>
      <c r="BC1170" s="162" t="s">
        <v>274</v>
      </c>
      <c r="BD1170" s="162">
        <v>0</v>
      </c>
      <c r="BE1170" s="159">
        <v>579.38</v>
      </c>
      <c r="BF1170" s="159">
        <v>579.38</v>
      </c>
      <c r="BG1170" s="159">
        <v>14484.61</v>
      </c>
    </row>
    <row r="1171" ht="28.05" customHeight="1" spans="1:59">
      <c r="A1171" s="149"/>
      <c r="B1171" s="149"/>
      <c r="C1171" s="149"/>
      <c r="D1171" s="149" t="s">
        <v>3726</v>
      </c>
      <c r="E1171" s="340" t="s">
        <v>5788</v>
      </c>
      <c r="F1171" s="149" t="s">
        <v>3726</v>
      </c>
      <c r="G1171" s="149" t="s">
        <v>5789</v>
      </c>
      <c r="H1171" s="149" t="s">
        <v>4706</v>
      </c>
      <c r="I1171" s="149" t="s">
        <v>4707</v>
      </c>
      <c r="J1171" s="149" t="s">
        <v>5790</v>
      </c>
      <c r="K1171" s="149"/>
      <c r="L1171" s="149" t="s">
        <v>262</v>
      </c>
      <c r="M1171" s="149"/>
      <c r="N1171" s="149" t="s">
        <v>263</v>
      </c>
      <c r="O1171" s="149" t="s">
        <v>214</v>
      </c>
      <c r="P1171" s="149" t="s">
        <v>53</v>
      </c>
      <c r="Q1171" s="149"/>
      <c r="R1171" s="149" t="s">
        <v>5764</v>
      </c>
      <c r="S1171" s="149" t="s">
        <v>4709</v>
      </c>
      <c r="T1171" s="149" t="s">
        <v>5791</v>
      </c>
      <c r="U1171" s="149" t="s">
        <v>267</v>
      </c>
      <c r="V1171" s="149"/>
      <c r="W1171" s="149"/>
      <c r="X1171" s="149" t="s">
        <v>336</v>
      </c>
      <c r="Y1171" s="149"/>
      <c r="Z1171" s="149"/>
      <c r="AA1171" s="149"/>
      <c r="AB1171" s="149" t="s">
        <v>269</v>
      </c>
      <c r="AC1171" s="149" t="s">
        <v>318</v>
      </c>
      <c r="AD1171" s="149" t="s">
        <v>5791</v>
      </c>
      <c r="AE1171" s="149" t="s">
        <v>271</v>
      </c>
      <c r="AF1171" s="149"/>
      <c r="AG1171" s="149" t="s">
        <v>1098</v>
      </c>
      <c r="AH1171" s="149" t="s">
        <v>273</v>
      </c>
      <c r="AI1171" s="158">
        <v>96</v>
      </c>
      <c r="AJ1171" s="149"/>
      <c r="AK1171" s="159" t="s">
        <v>274</v>
      </c>
      <c r="AL1171" s="159" t="s">
        <v>274</v>
      </c>
      <c r="AM1171" s="149" t="s">
        <v>274</v>
      </c>
      <c r="AN1171" s="160">
        <v>4</v>
      </c>
      <c r="AO1171" s="149"/>
      <c r="AP1171" s="149" t="s">
        <v>274</v>
      </c>
      <c r="AQ1171" s="149" t="s">
        <v>275</v>
      </c>
      <c r="AR1171" s="158">
        <v>1</v>
      </c>
      <c r="AS1171" s="149" t="s">
        <v>275</v>
      </c>
      <c r="AT1171" s="149" t="s">
        <v>276</v>
      </c>
      <c r="AU1171" s="161">
        <v>1</v>
      </c>
      <c r="AV1171" s="159">
        <v>37606.84</v>
      </c>
      <c r="AW1171" s="159">
        <v>1504.27</v>
      </c>
      <c r="AX1171" s="149" t="s">
        <v>274</v>
      </c>
      <c r="AY1171" s="162">
        <v>0</v>
      </c>
      <c r="AZ1171" s="162" t="s">
        <v>274</v>
      </c>
      <c r="BA1171" s="162">
        <v>0</v>
      </c>
      <c r="BB1171" s="159">
        <v>36102.57</v>
      </c>
      <c r="BC1171" s="162" t="s">
        <v>274</v>
      </c>
      <c r="BD1171" s="162">
        <v>0</v>
      </c>
      <c r="BE1171" s="159">
        <v>1504.27</v>
      </c>
      <c r="BF1171" s="159">
        <v>1504.27</v>
      </c>
      <c r="BG1171" s="159">
        <v>37606.84</v>
      </c>
    </row>
    <row r="1172" ht="28.05" customHeight="1" spans="1:59">
      <c r="A1172" s="149"/>
      <c r="B1172" s="149"/>
      <c r="C1172" s="149"/>
      <c r="D1172" s="149" t="s">
        <v>3726</v>
      </c>
      <c r="E1172" s="340" t="s">
        <v>5792</v>
      </c>
      <c r="F1172" s="149" t="s">
        <v>3726</v>
      </c>
      <c r="G1172" s="149" t="s">
        <v>5793</v>
      </c>
      <c r="H1172" s="149" t="s">
        <v>4619</v>
      </c>
      <c r="I1172" s="149" t="s">
        <v>5780</v>
      </c>
      <c r="J1172" s="149" t="s">
        <v>5794</v>
      </c>
      <c r="K1172" s="149"/>
      <c r="L1172" s="149" t="s">
        <v>262</v>
      </c>
      <c r="M1172" s="149"/>
      <c r="N1172" s="149" t="s">
        <v>263</v>
      </c>
      <c r="O1172" s="149" t="s">
        <v>214</v>
      </c>
      <c r="P1172" s="149" t="s">
        <v>53</v>
      </c>
      <c r="Q1172" s="149"/>
      <c r="R1172" s="149" t="s">
        <v>5782</v>
      </c>
      <c r="S1172" s="149" t="s">
        <v>5217</v>
      </c>
      <c r="T1172" s="149" t="s">
        <v>95</v>
      </c>
      <c r="U1172" s="149" t="s">
        <v>267</v>
      </c>
      <c r="V1172" s="149"/>
      <c r="W1172" s="149"/>
      <c r="X1172" s="149" t="s">
        <v>268</v>
      </c>
      <c r="Y1172" s="149"/>
      <c r="Z1172" s="149"/>
      <c r="AA1172" s="149"/>
      <c r="AB1172" s="149" t="s">
        <v>269</v>
      </c>
      <c r="AC1172" s="149" t="s">
        <v>270</v>
      </c>
      <c r="AD1172" s="149" t="s">
        <v>95</v>
      </c>
      <c r="AE1172" s="149" t="s">
        <v>271</v>
      </c>
      <c r="AF1172" s="149"/>
      <c r="AG1172" s="149" t="s">
        <v>1098</v>
      </c>
      <c r="AH1172" s="149" t="s">
        <v>273</v>
      </c>
      <c r="AI1172" s="158">
        <v>84</v>
      </c>
      <c r="AJ1172" s="149"/>
      <c r="AK1172" s="159" t="s">
        <v>274</v>
      </c>
      <c r="AL1172" s="159" t="s">
        <v>274</v>
      </c>
      <c r="AM1172" s="149" t="s">
        <v>274</v>
      </c>
      <c r="AN1172" s="160">
        <v>4</v>
      </c>
      <c r="AO1172" s="149"/>
      <c r="AP1172" s="149" t="s">
        <v>274</v>
      </c>
      <c r="AQ1172" s="149" t="s">
        <v>275</v>
      </c>
      <c r="AR1172" s="158">
        <v>1</v>
      </c>
      <c r="AS1172" s="149" t="s">
        <v>275</v>
      </c>
      <c r="AT1172" s="149" t="s">
        <v>276</v>
      </c>
      <c r="AU1172" s="161">
        <v>1</v>
      </c>
      <c r="AV1172" s="159">
        <v>23706.9</v>
      </c>
      <c r="AW1172" s="159">
        <v>948.28</v>
      </c>
      <c r="AX1172" s="149" t="s">
        <v>274</v>
      </c>
      <c r="AY1172" s="159">
        <v>251.88</v>
      </c>
      <c r="AZ1172" s="159">
        <v>251.88</v>
      </c>
      <c r="BA1172" s="159">
        <v>1007.52</v>
      </c>
      <c r="BB1172" s="159">
        <v>19736.05</v>
      </c>
      <c r="BC1172" s="162" t="s">
        <v>274</v>
      </c>
      <c r="BD1172" s="162">
        <v>0</v>
      </c>
      <c r="BE1172" s="159">
        <v>3970.85</v>
      </c>
      <c r="BF1172" s="159">
        <v>3970.85</v>
      </c>
      <c r="BG1172" s="159">
        <v>23706.9</v>
      </c>
    </row>
    <row r="1173" ht="28.05" customHeight="1" spans="1:59">
      <c r="A1173" s="149"/>
      <c r="B1173" s="149"/>
      <c r="C1173" s="149"/>
      <c r="D1173" s="149" t="s">
        <v>3726</v>
      </c>
      <c r="E1173" s="340" t="s">
        <v>5795</v>
      </c>
      <c r="F1173" s="149" t="s">
        <v>3726</v>
      </c>
      <c r="G1173" s="149" t="s">
        <v>5796</v>
      </c>
      <c r="H1173" s="149" t="s">
        <v>5797</v>
      </c>
      <c r="I1173" s="149" t="s">
        <v>5798</v>
      </c>
      <c r="J1173" s="149" t="s">
        <v>5799</v>
      </c>
      <c r="K1173" s="149"/>
      <c r="L1173" s="149" t="s">
        <v>262</v>
      </c>
      <c r="M1173" s="149"/>
      <c r="N1173" s="149" t="s">
        <v>263</v>
      </c>
      <c r="O1173" s="149" t="s">
        <v>214</v>
      </c>
      <c r="P1173" s="149" t="s">
        <v>53</v>
      </c>
      <c r="Q1173" s="149"/>
      <c r="R1173" s="149" t="s">
        <v>3921</v>
      </c>
      <c r="S1173" s="149" t="s">
        <v>4406</v>
      </c>
      <c r="T1173" s="149" t="s">
        <v>5800</v>
      </c>
      <c r="U1173" s="149" t="s">
        <v>267</v>
      </c>
      <c r="V1173" s="149"/>
      <c r="W1173" s="149"/>
      <c r="X1173" s="149" t="s">
        <v>336</v>
      </c>
      <c r="Y1173" s="149"/>
      <c r="Z1173" s="149"/>
      <c r="AA1173" s="149"/>
      <c r="AB1173" s="149" t="s">
        <v>269</v>
      </c>
      <c r="AC1173" s="149" t="s">
        <v>270</v>
      </c>
      <c r="AD1173" s="149" t="s">
        <v>5800</v>
      </c>
      <c r="AE1173" s="149" t="s">
        <v>271</v>
      </c>
      <c r="AF1173" s="149"/>
      <c r="AG1173" s="149" t="s">
        <v>1098</v>
      </c>
      <c r="AH1173" s="149" t="s">
        <v>273</v>
      </c>
      <c r="AI1173" s="158">
        <v>49</v>
      </c>
      <c r="AJ1173" s="149"/>
      <c r="AK1173" s="159" t="s">
        <v>274</v>
      </c>
      <c r="AL1173" s="159" t="s">
        <v>274</v>
      </c>
      <c r="AM1173" s="149" t="s">
        <v>274</v>
      </c>
      <c r="AN1173" s="160">
        <v>4</v>
      </c>
      <c r="AO1173" s="149"/>
      <c r="AP1173" s="149" t="s">
        <v>274</v>
      </c>
      <c r="AQ1173" s="149" t="s">
        <v>275</v>
      </c>
      <c r="AR1173" s="158">
        <v>1</v>
      </c>
      <c r="AS1173" s="149" t="s">
        <v>275</v>
      </c>
      <c r="AT1173" s="149" t="s">
        <v>276</v>
      </c>
      <c r="AU1173" s="161">
        <v>1</v>
      </c>
      <c r="AV1173" s="159">
        <v>3097.35</v>
      </c>
      <c r="AW1173" s="159">
        <v>123.89</v>
      </c>
      <c r="AX1173" s="149" t="s">
        <v>274</v>
      </c>
      <c r="AY1173" s="159">
        <v>30.98</v>
      </c>
      <c r="AZ1173" s="159">
        <v>30.98</v>
      </c>
      <c r="BA1173" s="159">
        <v>123.92</v>
      </c>
      <c r="BB1173" s="159">
        <v>1517.57</v>
      </c>
      <c r="BC1173" s="162" t="s">
        <v>274</v>
      </c>
      <c r="BD1173" s="162">
        <v>0</v>
      </c>
      <c r="BE1173" s="159">
        <v>1579.78</v>
      </c>
      <c r="BF1173" s="159">
        <v>1579.78</v>
      </c>
      <c r="BG1173" s="159">
        <v>3097.35</v>
      </c>
    </row>
    <row r="1174" ht="28.05" customHeight="1" spans="1:59">
      <c r="A1174" s="149"/>
      <c r="B1174" s="149"/>
      <c r="C1174" s="149"/>
      <c r="D1174" s="149" t="s">
        <v>3726</v>
      </c>
      <c r="E1174" s="340" t="s">
        <v>5801</v>
      </c>
      <c r="F1174" s="149" t="s">
        <v>3726</v>
      </c>
      <c r="G1174" s="149" t="s">
        <v>5802</v>
      </c>
      <c r="H1174" s="149" t="s">
        <v>158</v>
      </c>
      <c r="I1174" s="149" t="s">
        <v>5803</v>
      </c>
      <c r="J1174" s="149" t="s">
        <v>5804</v>
      </c>
      <c r="K1174" s="149"/>
      <c r="L1174" s="149" t="s">
        <v>262</v>
      </c>
      <c r="M1174" s="149"/>
      <c r="N1174" s="149" t="s">
        <v>263</v>
      </c>
      <c r="O1174" s="149" t="s">
        <v>214</v>
      </c>
      <c r="P1174" s="149" t="s">
        <v>53</v>
      </c>
      <c r="Q1174" s="149"/>
      <c r="R1174" s="149" t="s">
        <v>3921</v>
      </c>
      <c r="S1174" s="149" t="s">
        <v>5576</v>
      </c>
      <c r="T1174" s="149" t="s">
        <v>5800</v>
      </c>
      <c r="U1174" s="149" t="s">
        <v>267</v>
      </c>
      <c r="V1174" s="149"/>
      <c r="W1174" s="149"/>
      <c r="X1174" s="149" t="s">
        <v>336</v>
      </c>
      <c r="Y1174" s="149"/>
      <c r="Z1174" s="149"/>
      <c r="AA1174" s="149"/>
      <c r="AB1174" s="149" t="s">
        <v>269</v>
      </c>
      <c r="AC1174" s="149" t="s">
        <v>270</v>
      </c>
      <c r="AD1174" s="149" t="s">
        <v>5800</v>
      </c>
      <c r="AE1174" s="149" t="s">
        <v>271</v>
      </c>
      <c r="AF1174" s="149"/>
      <c r="AG1174" s="149" t="s">
        <v>1098</v>
      </c>
      <c r="AH1174" s="149" t="s">
        <v>273</v>
      </c>
      <c r="AI1174" s="158">
        <v>49</v>
      </c>
      <c r="AJ1174" s="149"/>
      <c r="AK1174" s="159" t="s">
        <v>274</v>
      </c>
      <c r="AL1174" s="159" t="s">
        <v>274</v>
      </c>
      <c r="AM1174" s="149" t="s">
        <v>274</v>
      </c>
      <c r="AN1174" s="160">
        <v>4</v>
      </c>
      <c r="AO1174" s="149"/>
      <c r="AP1174" s="149" t="s">
        <v>274</v>
      </c>
      <c r="AQ1174" s="149" t="s">
        <v>275</v>
      </c>
      <c r="AR1174" s="158">
        <v>1</v>
      </c>
      <c r="AS1174" s="149" t="s">
        <v>275</v>
      </c>
      <c r="AT1174" s="149" t="s">
        <v>276</v>
      </c>
      <c r="AU1174" s="161">
        <v>1</v>
      </c>
      <c r="AV1174" s="159">
        <v>5309.73</v>
      </c>
      <c r="AW1174" s="159">
        <v>212.39</v>
      </c>
      <c r="AX1174" s="149" t="s">
        <v>274</v>
      </c>
      <c r="AY1174" s="159">
        <v>53.1</v>
      </c>
      <c r="AZ1174" s="159">
        <v>53.1</v>
      </c>
      <c r="BA1174" s="159">
        <v>212.38</v>
      </c>
      <c r="BB1174" s="159">
        <v>2601.88</v>
      </c>
      <c r="BC1174" s="162" t="s">
        <v>274</v>
      </c>
      <c r="BD1174" s="162">
        <v>0</v>
      </c>
      <c r="BE1174" s="159">
        <v>2707.85</v>
      </c>
      <c r="BF1174" s="159">
        <v>2707.85</v>
      </c>
      <c r="BG1174" s="159">
        <v>5309.73</v>
      </c>
    </row>
    <row r="1175" ht="28.05" customHeight="1" spans="1:59">
      <c r="A1175" s="149"/>
      <c r="B1175" s="149"/>
      <c r="C1175" s="149"/>
      <c r="D1175" s="149" t="s">
        <v>3726</v>
      </c>
      <c r="E1175" s="340" t="s">
        <v>5805</v>
      </c>
      <c r="F1175" s="149" t="s">
        <v>3726</v>
      </c>
      <c r="G1175" s="149" t="s">
        <v>5806</v>
      </c>
      <c r="H1175" s="149" t="s">
        <v>5797</v>
      </c>
      <c r="I1175" s="149" t="s">
        <v>5798</v>
      </c>
      <c r="J1175" s="149" t="s">
        <v>5807</v>
      </c>
      <c r="K1175" s="149"/>
      <c r="L1175" s="149" t="s">
        <v>262</v>
      </c>
      <c r="M1175" s="149"/>
      <c r="N1175" s="149" t="s">
        <v>263</v>
      </c>
      <c r="O1175" s="149" t="s">
        <v>214</v>
      </c>
      <c r="P1175" s="149" t="s">
        <v>53</v>
      </c>
      <c r="Q1175" s="149"/>
      <c r="R1175" s="149" t="s">
        <v>3921</v>
      </c>
      <c r="S1175" s="149" t="s">
        <v>4406</v>
      </c>
      <c r="T1175" s="149" t="s">
        <v>5800</v>
      </c>
      <c r="U1175" s="149" t="s">
        <v>267</v>
      </c>
      <c r="V1175" s="149"/>
      <c r="W1175" s="149"/>
      <c r="X1175" s="149" t="s">
        <v>336</v>
      </c>
      <c r="Y1175" s="149"/>
      <c r="Z1175" s="149"/>
      <c r="AA1175" s="149"/>
      <c r="AB1175" s="149" t="s">
        <v>269</v>
      </c>
      <c r="AC1175" s="149" t="s">
        <v>270</v>
      </c>
      <c r="AD1175" s="149" t="s">
        <v>5800</v>
      </c>
      <c r="AE1175" s="149" t="s">
        <v>271</v>
      </c>
      <c r="AF1175" s="149"/>
      <c r="AG1175" s="149" t="s">
        <v>1098</v>
      </c>
      <c r="AH1175" s="149" t="s">
        <v>273</v>
      </c>
      <c r="AI1175" s="158">
        <v>49</v>
      </c>
      <c r="AJ1175" s="149"/>
      <c r="AK1175" s="159" t="s">
        <v>274</v>
      </c>
      <c r="AL1175" s="159" t="s">
        <v>274</v>
      </c>
      <c r="AM1175" s="149" t="s">
        <v>274</v>
      </c>
      <c r="AN1175" s="160">
        <v>4</v>
      </c>
      <c r="AO1175" s="149"/>
      <c r="AP1175" s="149" t="s">
        <v>274</v>
      </c>
      <c r="AQ1175" s="149" t="s">
        <v>275</v>
      </c>
      <c r="AR1175" s="158">
        <v>1</v>
      </c>
      <c r="AS1175" s="149" t="s">
        <v>275</v>
      </c>
      <c r="AT1175" s="149" t="s">
        <v>276</v>
      </c>
      <c r="AU1175" s="161">
        <v>1</v>
      </c>
      <c r="AV1175" s="159">
        <v>3097.35</v>
      </c>
      <c r="AW1175" s="159">
        <v>123.89</v>
      </c>
      <c r="AX1175" s="149" t="s">
        <v>274</v>
      </c>
      <c r="AY1175" s="159">
        <v>30.98</v>
      </c>
      <c r="AZ1175" s="159">
        <v>30.98</v>
      </c>
      <c r="BA1175" s="159">
        <v>123.92</v>
      </c>
      <c r="BB1175" s="159">
        <v>1517.57</v>
      </c>
      <c r="BC1175" s="162" t="s">
        <v>274</v>
      </c>
      <c r="BD1175" s="162">
        <v>0</v>
      </c>
      <c r="BE1175" s="159">
        <v>1579.78</v>
      </c>
      <c r="BF1175" s="159">
        <v>1579.78</v>
      </c>
      <c r="BG1175" s="159">
        <v>3097.35</v>
      </c>
    </row>
    <row r="1176" ht="28.05" customHeight="1" spans="1:59">
      <c r="A1176" s="149"/>
      <c r="B1176" s="149"/>
      <c r="C1176" s="149"/>
      <c r="D1176" s="149" t="s">
        <v>3726</v>
      </c>
      <c r="E1176" s="340" t="s">
        <v>5808</v>
      </c>
      <c r="F1176" s="149" t="s">
        <v>3726</v>
      </c>
      <c r="G1176" s="149" t="s">
        <v>5809</v>
      </c>
      <c r="H1176" s="149" t="s">
        <v>158</v>
      </c>
      <c r="I1176" s="149" t="s">
        <v>5803</v>
      </c>
      <c r="J1176" s="149" t="s">
        <v>5810</v>
      </c>
      <c r="K1176" s="149"/>
      <c r="L1176" s="149" t="s">
        <v>262</v>
      </c>
      <c r="M1176" s="149"/>
      <c r="N1176" s="149" t="s">
        <v>263</v>
      </c>
      <c r="O1176" s="149" t="s">
        <v>214</v>
      </c>
      <c r="P1176" s="149" t="s">
        <v>53</v>
      </c>
      <c r="Q1176" s="149"/>
      <c r="R1176" s="149" t="s">
        <v>3921</v>
      </c>
      <c r="S1176" s="149" t="s">
        <v>5576</v>
      </c>
      <c r="T1176" s="149" t="s">
        <v>5800</v>
      </c>
      <c r="U1176" s="149" t="s">
        <v>267</v>
      </c>
      <c r="V1176" s="149"/>
      <c r="W1176" s="149"/>
      <c r="X1176" s="149" t="s">
        <v>336</v>
      </c>
      <c r="Y1176" s="149"/>
      <c r="Z1176" s="149"/>
      <c r="AA1176" s="149"/>
      <c r="AB1176" s="149" t="s">
        <v>269</v>
      </c>
      <c r="AC1176" s="149" t="s">
        <v>270</v>
      </c>
      <c r="AD1176" s="149" t="s">
        <v>5800</v>
      </c>
      <c r="AE1176" s="149" t="s">
        <v>271</v>
      </c>
      <c r="AF1176" s="149"/>
      <c r="AG1176" s="149" t="s">
        <v>1098</v>
      </c>
      <c r="AH1176" s="149" t="s">
        <v>273</v>
      </c>
      <c r="AI1176" s="158">
        <v>49</v>
      </c>
      <c r="AJ1176" s="149"/>
      <c r="AK1176" s="159" t="s">
        <v>274</v>
      </c>
      <c r="AL1176" s="159" t="s">
        <v>274</v>
      </c>
      <c r="AM1176" s="149" t="s">
        <v>274</v>
      </c>
      <c r="AN1176" s="160">
        <v>4</v>
      </c>
      <c r="AO1176" s="149"/>
      <c r="AP1176" s="149" t="s">
        <v>274</v>
      </c>
      <c r="AQ1176" s="149" t="s">
        <v>275</v>
      </c>
      <c r="AR1176" s="158">
        <v>1</v>
      </c>
      <c r="AS1176" s="149" t="s">
        <v>275</v>
      </c>
      <c r="AT1176" s="149" t="s">
        <v>276</v>
      </c>
      <c r="AU1176" s="161">
        <v>1</v>
      </c>
      <c r="AV1176" s="159">
        <v>5309.73</v>
      </c>
      <c r="AW1176" s="159">
        <v>212.39</v>
      </c>
      <c r="AX1176" s="149" t="s">
        <v>274</v>
      </c>
      <c r="AY1176" s="159">
        <v>53.1</v>
      </c>
      <c r="AZ1176" s="159">
        <v>53.1</v>
      </c>
      <c r="BA1176" s="159">
        <v>212.38</v>
      </c>
      <c r="BB1176" s="159">
        <v>2601.88</v>
      </c>
      <c r="BC1176" s="162" t="s">
        <v>274</v>
      </c>
      <c r="BD1176" s="162">
        <v>0</v>
      </c>
      <c r="BE1176" s="159">
        <v>2707.85</v>
      </c>
      <c r="BF1176" s="159">
        <v>2707.85</v>
      </c>
      <c r="BG1176" s="159">
        <v>5309.73</v>
      </c>
    </row>
    <row r="1177" ht="28.05" customHeight="1" spans="1:59">
      <c r="A1177" s="149"/>
      <c r="B1177" s="149"/>
      <c r="C1177" s="149"/>
      <c r="D1177" s="149" t="s">
        <v>3726</v>
      </c>
      <c r="E1177" s="340" t="s">
        <v>5811</v>
      </c>
      <c r="F1177" s="149" t="s">
        <v>3726</v>
      </c>
      <c r="G1177" s="149" t="s">
        <v>5812</v>
      </c>
      <c r="H1177" s="149" t="s">
        <v>172</v>
      </c>
      <c r="I1177" s="149" t="s">
        <v>5813</v>
      </c>
      <c r="J1177" s="149" t="s">
        <v>5814</v>
      </c>
      <c r="K1177" s="149"/>
      <c r="L1177" s="149" t="s">
        <v>262</v>
      </c>
      <c r="M1177" s="149"/>
      <c r="N1177" s="149" t="s">
        <v>263</v>
      </c>
      <c r="O1177" s="149" t="s">
        <v>214</v>
      </c>
      <c r="P1177" s="149" t="s">
        <v>53</v>
      </c>
      <c r="Q1177" s="149"/>
      <c r="R1177" s="149" t="s">
        <v>3903</v>
      </c>
      <c r="S1177" s="149" t="s">
        <v>4605</v>
      </c>
      <c r="T1177" s="149" t="s">
        <v>95</v>
      </c>
      <c r="U1177" s="149" t="s">
        <v>267</v>
      </c>
      <c r="V1177" s="149"/>
      <c r="W1177" s="149"/>
      <c r="X1177" s="149" t="s">
        <v>336</v>
      </c>
      <c r="Y1177" s="149"/>
      <c r="Z1177" s="149"/>
      <c r="AA1177" s="149"/>
      <c r="AB1177" s="149" t="s">
        <v>269</v>
      </c>
      <c r="AC1177" s="149" t="s">
        <v>270</v>
      </c>
      <c r="AD1177" s="149" t="s">
        <v>95</v>
      </c>
      <c r="AE1177" s="149" t="s">
        <v>271</v>
      </c>
      <c r="AF1177" s="149"/>
      <c r="AG1177" s="149" t="s">
        <v>1098</v>
      </c>
      <c r="AH1177" s="149" t="s">
        <v>273</v>
      </c>
      <c r="AI1177" s="158">
        <v>83</v>
      </c>
      <c r="AJ1177" s="149"/>
      <c r="AK1177" s="159" t="s">
        <v>274</v>
      </c>
      <c r="AL1177" s="159" t="s">
        <v>274</v>
      </c>
      <c r="AM1177" s="149" t="s">
        <v>274</v>
      </c>
      <c r="AN1177" s="160">
        <v>4</v>
      </c>
      <c r="AO1177" s="149"/>
      <c r="AP1177" s="149" t="s">
        <v>274</v>
      </c>
      <c r="AQ1177" s="149" t="s">
        <v>275</v>
      </c>
      <c r="AR1177" s="158">
        <v>1</v>
      </c>
      <c r="AS1177" s="149" t="s">
        <v>275</v>
      </c>
      <c r="AT1177" s="149" t="s">
        <v>276</v>
      </c>
      <c r="AU1177" s="161">
        <v>1</v>
      </c>
      <c r="AV1177" s="159">
        <v>4741.38</v>
      </c>
      <c r="AW1177" s="159">
        <v>189.66</v>
      </c>
      <c r="AX1177" s="149" t="s">
        <v>274</v>
      </c>
      <c r="AY1177" s="149"/>
      <c r="AZ1177" s="162" t="s">
        <v>274</v>
      </c>
      <c r="BA1177" s="159">
        <v>151.2</v>
      </c>
      <c r="BB1177" s="159">
        <v>3896.59</v>
      </c>
      <c r="BC1177" s="159">
        <v>844.79</v>
      </c>
      <c r="BD1177" s="159">
        <v>844.79</v>
      </c>
      <c r="BE1177" s="159">
        <v>844.79</v>
      </c>
      <c r="BF1177" s="162">
        <v>0</v>
      </c>
      <c r="BG1177" s="159">
        <v>4741.38</v>
      </c>
    </row>
    <row r="1178" ht="28.05" customHeight="1" spans="1:59">
      <c r="A1178" s="149"/>
      <c r="B1178" s="149"/>
      <c r="C1178" s="149"/>
      <c r="D1178" s="149" t="s">
        <v>3726</v>
      </c>
      <c r="E1178" s="340" t="s">
        <v>90</v>
      </c>
      <c r="F1178" s="149" t="s">
        <v>3726</v>
      </c>
      <c r="G1178" s="149" t="s">
        <v>91</v>
      </c>
      <c r="H1178" s="149" t="s">
        <v>92</v>
      </c>
      <c r="I1178" s="149" t="s">
        <v>5815</v>
      </c>
      <c r="J1178" s="149" t="s">
        <v>5816</v>
      </c>
      <c r="K1178" s="149"/>
      <c r="L1178" s="149" t="s">
        <v>262</v>
      </c>
      <c r="M1178" s="149"/>
      <c r="N1178" s="149" t="s">
        <v>263</v>
      </c>
      <c r="O1178" s="149" t="s">
        <v>214</v>
      </c>
      <c r="P1178" s="149" t="s">
        <v>53</v>
      </c>
      <c r="Q1178" s="149"/>
      <c r="R1178" s="149" t="s">
        <v>4599</v>
      </c>
      <c r="S1178" s="149" t="s">
        <v>5817</v>
      </c>
      <c r="T1178" s="149" t="s">
        <v>95</v>
      </c>
      <c r="U1178" s="149" t="s">
        <v>267</v>
      </c>
      <c r="V1178" s="149"/>
      <c r="W1178" s="149"/>
      <c r="X1178" s="149" t="s">
        <v>268</v>
      </c>
      <c r="Y1178" s="149"/>
      <c r="Z1178" s="149"/>
      <c r="AA1178" s="149"/>
      <c r="AB1178" s="149" t="s">
        <v>269</v>
      </c>
      <c r="AC1178" s="149" t="s">
        <v>270</v>
      </c>
      <c r="AD1178" s="149" t="s">
        <v>95</v>
      </c>
      <c r="AE1178" s="149" t="s">
        <v>271</v>
      </c>
      <c r="AF1178" s="149"/>
      <c r="AG1178" s="149" t="s">
        <v>1098</v>
      </c>
      <c r="AH1178" s="149" t="s">
        <v>273</v>
      </c>
      <c r="AI1178" s="158">
        <v>83</v>
      </c>
      <c r="AJ1178" s="149"/>
      <c r="AK1178" s="159" t="s">
        <v>274</v>
      </c>
      <c r="AL1178" s="159" t="s">
        <v>274</v>
      </c>
      <c r="AM1178" s="149" t="s">
        <v>274</v>
      </c>
      <c r="AN1178" s="160">
        <v>4</v>
      </c>
      <c r="AO1178" s="149"/>
      <c r="AP1178" s="149" t="s">
        <v>274</v>
      </c>
      <c r="AQ1178" s="149" t="s">
        <v>275</v>
      </c>
      <c r="AR1178" s="158">
        <v>1</v>
      </c>
      <c r="AS1178" s="149" t="s">
        <v>275</v>
      </c>
      <c r="AT1178" s="149" t="s">
        <v>276</v>
      </c>
      <c r="AU1178" s="161">
        <v>1</v>
      </c>
      <c r="AV1178" s="159">
        <v>8189.66</v>
      </c>
      <c r="AW1178" s="159">
        <v>327.59</v>
      </c>
      <c r="AX1178" s="149" t="s">
        <v>274</v>
      </c>
      <c r="AY1178" s="149"/>
      <c r="AZ1178" s="162" t="s">
        <v>274</v>
      </c>
      <c r="BA1178" s="159">
        <v>261</v>
      </c>
      <c r="BB1178" s="159">
        <v>6731.1</v>
      </c>
      <c r="BC1178" s="159">
        <v>1458.56</v>
      </c>
      <c r="BD1178" s="159">
        <v>1458.56</v>
      </c>
      <c r="BE1178" s="159">
        <v>1458.56</v>
      </c>
      <c r="BF1178" s="162">
        <v>0</v>
      </c>
      <c r="BG1178" s="159">
        <v>8189.66</v>
      </c>
    </row>
    <row r="1179" ht="28.05" customHeight="1" spans="1:59">
      <c r="A1179" s="149"/>
      <c r="B1179" s="149"/>
      <c r="C1179" s="149"/>
      <c r="D1179" s="149" t="s">
        <v>3726</v>
      </c>
      <c r="E1179" s="340" t="s">
        <v>5818</v>
      </c>
      <c r="F1179" s="149" t="s">
        <v>3726</v>
      </c>
      <c r="G1179" s="149" t="s">
        <v>5819</v>
      </c>
      <c r="H1179" s="149" t="s">
        <v>4560</v>
      </c>
      <c r="I1179" s="149" t="s">
        <v>5820</v>
      </c>
      <c r="J1179" s="149" t="s">
        <v>5821</v>
      </c>
      <c r="K1179" s="149"/>
      <c r="L1179" s="149" t="s">
        <v>262</v>
      </c>
      <c r="M1179" s="149"/>
      <c r="N1179" s="149" t="s">
        <v>263</v>
      </c>
      <c r="O1179" s="149" t="s">
        <v>214</v>
      </c>
      <c r="P1179" s="149" t="s">
        <v>53</v>
      </c>
      <c r="Q1179" s="149"/>
      <c r="R1179" s="149" t="s">
        <v>4231</v>
      </c>
      <c r="S1179" s="149" t="s">
        <v>3872</v>
      </c>
      <c r="T1179" s="149" t="s">
        <v>5822</v>
      </c>
      <c r="U1179" s="149" t="s">
        <v>267</v>
      </c>
      <c r="V1179" s="149"/>
      <c r="W1179" s="149"/>
      <c r="X1179" s="149" t="s">
        <v>268</v>
      </c>
      <c r="Y1179" s="149"/>
      <c r="Z1179" s="149"/>
      <c r="AA1179" s="149"/>
      <c r="AB1179" s="149" t="s">
        <v>269</v>
      </c>
      <c r="AC1179" s="149" t="s">
        <v>270</v>
      </c>
      <c r="AD1179" s="149" t="s">
        <v>5822</v>
      </c>
      <c r="AE1179" s="149" t="s">
        <v>271</v>
      </c>
      <c r="AF1179" s="149"/>
      <c r="AG1179" s="149" t="s">
        <v>1098</v>
      </c>
      <c r="AH1179" s="149" t="s">
        <v>273</v>
      </c>
      <c r="AI1179" s="158">
        <v>48</v>
      </c>
      <c r="AJ1179" s="149"/>
      <c r="AK1179" s="159" t="s">
        <v>274</v>
      </c>
      <c r="AL1179" s="159" t="s">
        <v>274</v>
      </c>
      <c r="AM1179" s="149" t="s">
        <v>274</v>
      </c>
      <c r="AN1179" s="160">
        <v>4</v>
      </c>
      <c r="AO1179" s="149"/>
      <c r="AP1179" s="149" t="s">
        <v>274</v>
      </c>
      <c r="AQ1179" s="149" t="s">
        <v>275</v>
      </c>
      <c r="AR1179" s="158">
        <v>1</v>
      </c>
      <c r="AS1179" s="149" t="s">
        <v>275</v>
      </c>
      <c r="AT1179" s="149" t="s">
        <v>276</v>
      </c>
      <c r="AU1179" s="161">
        <v>1</v>
      </c>
      <c r="AV1179" s="159">
        <v>131858.41</v>
      </c>
      <c r="AW1179" s="159">
        <v>5274.34</v>
      </c>
      <c r="AX1179" s="149" t="s">
        <v>274</v>
      </c>
      <c r="AY1179" s="159">
        <v>1318.59</v>
      </c>
      <c r="AZ1179" s="159">
        <v>1318.59</v>
      </c>
      <c r="BA1179" s="159">
        <v>5274.36</v>
      </c>
      <c r="BB1179" s="159">
        <v>63291.88</v>
      </c>
      <c r="BC1179" s="162" t="s">
        <v>274</v>
      </c>
      <c r="BD1179" s="162">
        <v>0</v>
      </c>
      <c r="BE1179" s="159">
        <v>68566.53</v>
      </c>
      <c r="BF1179" s="159">
        <v>68566.53</v>
      </c>
      <c r="BG1179" s="159">
        <v>131858.41</v>
      </c>
    </row>
    <row r="1180" ht="28.05" customHeight="1" spans="1:59">
      <c r="A1180" s="149"/>
      <c r="B1180" s="149"/>
      <c r="C1180" s="149"/>
      <c r="D1180" s="149" t="s">
        <v>3726</v>
      </c>
      <c r="E1180" s="340" t="s">
        <v>5823</v>
      </c>
      <c r="F1180" s="149" t="s">
        <v>3726</v>
      </c>
      <c r="G1180" s="149" t="s">
        <v>5824</v>
      </c>
      <c r="H1180" s="149" t="s">
        <v>5825</v>
      </c>
      <c r="I1180" s="149" t="s">
        <v>5826</v>
      </c>
      <c r="J1180" s="149" t="s">
        <v>5827</v>
      </c>
      <c r="K1180" s="149"/>
      <c r="L1180" s="149" t="s">
        <v>262</v>
      </c>
      <c r="M1180" s="149"/>
      <c r="N1180" s="149" t="s">
        <v>263</v>
      </c>
      <c r="O1180" s="149" t="s">
        <v>214</v>
      </c>
      <c r="P1180" s="149" t="s">
        <v>53</v>
      </c>
      <c r="Q1180" s="149"/>
      <c r="R1180" s="149" t="s">
        <v>5828</v>
      </c>
      <c r="S1180" s="149" t="s">
        <v>5829</v>
      </c>
      <c r="T1180" s="149" t="s">
        <v>95</v>
      </c>
      <c r="U1180" s="149" t="s">
        <v>267</v>
      </c>
      <c r="V1180" s="149"/>
      <c r="W1180" s="149"/>
      <c r="X1180" s="149" t="s">
        <v>336</v>
      </c>
      <c r="Y1180" s="149"/>
      <c r="Z1180" s="149"/>
      <c r="AA1180" s="149"/>
      <c r="AB1180" s="149" t="s">
        <v>269</v>
      </c>
      <c r="AC1180" s="149" t="s">
        <v>270</v>
      </c>
      <c r="AD1180" s="149" t="s">
        <v>95</v>
      </c>
      <c r="AE1180" s="149" t="s">
        <v>271</v>
      </c>
      <c r="AF1180" s="149"/>
      <c r="AG1180" s="149" t="s">
        <v>1098</v>
      </c>
      <c r="AH1180" s="149" t="s">
        <v>273</v>
      </c>
      <c r="AI1180" s="158">
        <v>84</v>
      </c>
      <c r="AJ1180" s="149"/>
      <c r="AK1180" s="159" t="s">
        <v>274</v>
      </c>
      <c r="AL1180" s="159" t="s">
        <v>274</v>
      </c>
      <c r="AM1180" s="149" t="s">
        <v>274</v>
      </c>
      <c r="AN1180" s="160">
        <v>4</v>
      </c>
      <c r="AO1180" s="149"/>
      <c r="AP1180" s="149" t="s">
        <v>274</v>
      </c>
      <c r="AQ1180" s="149" t="s">
        <v>275</v>
      </c>
      <c r="AR1180" s="158">
        <v>1</v>
      </c>
      <c r="AS1180" s="149" t="s">
        <v>275</v>
      </c>
      <c r="AT1180" s="149" t="s">
        <v>276</v>
      </c>
      <c r="AU1180" s="161">
        <v>1</v>
      </c>
      <c r="AV1180" s="159">
        <v>21238.94</v>
      </c>
      <c r="AW1180" s="159">
        <v>849.56</v>
      </c>
      <c r="AX1180" s="149" t="s">
        <v>274</v>
      </c>
      <c r="AY1180" s="159">
        <v>225.66</v>
      </c>
      <c r="AZ1180" s="159">
        <v>225.66</v>
      </c>
      <c r="BA1180" s="159">
        <v>902.64</v>
      </c>
      <c r="BB1180" s="159">
        <v>17681.45</v>
      </c>
      <c r="BC1180" s="162" t="s">
        <v>274</v>
      </c>
      <c r="BD1180" s="162">
        <v>0</v>
      </c>
      <c r="BE1180" s="159">
        <v>3557.49</v>
      </c>
      <c r="BF1180" s="159">
        <v>3557.49</v>
      </c>
      <c r="BG1180" s="159">
        <v>21238.94</v>
      </c>
    </row>
    <row r="1181" ht="28.05" customHeight="1" spans="1:59">
      <c r="A1181" s="149"/>
      <c r="B1181" s="149"/>
      <c r="C1181" s="149"/>
      <c r="D1181" s="149" t="s">
        <v>3726</v>
      </c>
      <c r="E1181" s="340" t="s">
        <v>5830</v>
      </c>
      <c r="F1181" s="149" t="s">
        <v>3726</v>
      </c>
      <c r="G1181" s="149" t="s">
        <v>5831</v>
      </c>
      <c r="H1181" s="149" t="s">
        <v>5832</v>
      </c>
      <c r="I1181" s="149" t="s">
        <v>5833</v>
      </c>
      <c r="J1181" s="149" t="s">
        <v>5834</v>
      </c>
      <c r="K1181" s="149"/>
      <c r="L1181" s="149" t="s">
        <v>262</v>
      </c>
      <c r="M1181" s="149"/>
      <c r="N1181" s="149" t="s">
        <v>263</v>
      </c>
      <c r="O1181" s="149" t="s">
        <v>214</v>
      </c>
      <c r="P1181" s="149" t="s">
        <v>53</v>
      </c>
      <c r="Q1181" s="149"/>
      <c r="R1181" s="149" t="s">
        <v>4973</v>
      </c>
      <c r="S1181" s="149" t="s">
        <v>3832</v>
      </c>
      <c r="T1181" s="149" t="s">
        <v>5791</v>
      </c>
      <c r="U1181" s="149" t="s">
        <v>267</v>
      </c>
      <c r="V1181" s="149"/>
      <c r="W1181" s="149"/>
      <c r="X1181" s="149" t="s">
        <v>336</v>
      </c>
      <c r="Y1181" s="149"/>
      <c r="Z1181" s="149"/>
      <c r="AA1181" s="149"/>
      <c r="AB1181" s="149" t="s">
        <v>269</v>
      </c>
      <c r="AC1181" s="149" t="s">
        <v>318</v>
      </c>
      <c r="AD1181" s="149" t="s">
        <v>5791</v>
      </c>
      <c r="AE1181" s="149" t="s">
        <v>271</v>
      </c>
      <c r="AF1181" s="149"/>
      <c r="AG1181" s="149" t="s">
        <v>1098</v>
      </c>
      <c r="AH1181" s="149" t="s">
        <v>273</v>
      </c>
      <c r="AI1181" s="158">
        <v>96</v>
      </c>
      <c r="AJ1181" s="149"/>
      <c r="AK1181" s="159" t="s">
        <v>274</v>
      </c>
      <c r="AL1181" s="159" t="s">
        <v>274</v>
      </c>
      <c r="AM1181" s="149" t="s">
        <v>274</v>
      </c>
      <c r="AN1181" s="160">
        <v>4</v>
      </c>
      <c r="AO1181" s="149"/>
      <c r="AP1181" s="149" t="s">
        <v>274</v>
      </c>
      <c r="AQ1181" s="149" t="s">
        <v>275</v>
      </c>
      <c r="AR1181" s="158">
        <v>1</v>
      </c>
      <c r="AS1181" s="149" t="s">
        <v>275</v>
      </c>
      <c r="AT1181" s="149" t="s">
        <v>276</v>
      </c>
      <c r="AU1181" s="161">
        <v>1</v>
      </c>
      <c r="AV1181" s="159">
        <v>4786.33</v>
      </c>
      <c r="AW1181" s="159">
        <v>191.45</v>
      </c>
      <c r="AX1181" s="149" t="s">
        <v>274</v>
      </c>
      <c r="AY1181" s="162">
        <v>0</v>
      </c>
      <c r="AZ1181" s="162" t="s">
        <v>274</v>
      </c>
      <c r="BA1181" s="162">
        <v>0</v>
      </c>
      <c r="BB1181" s="159">
        <v>4594.88</v>
      </c>
      <c r="BC1181" s="162" t="s">
        <v>274</v>
      </c>
      <c r="BD1181" s="162">
        <v>0</v>
      </c>
      <c r="BE1181" s="159">
        <v>191.45</v>
      </c>
      <c r="BF1181" s="159">
        <v>191.45</v>
      </c>
      <c r="BG1181" s="159">
        <v>4786.33</v>
      </c>
    </row>
    <row r="1182" ht="28.05" customHeight="1" spans="1:59">
      <c r="A1182" s="149"/>
      <c r="B1182" s="149"/>
      <c r="C1182" s="149"/>
      <c r="D1182" s="149" t="s">
        <v>3726</v>
      </c>
      <c r="E1182" s="340" t="s">
        <v>5835</v>
      </c>
      <c r="F1182" s="149" t="s">
        <v>3726</v>
      </c>
      <c r="G1182" s="149" t="s">
        <v>5836</v>
      </c>
      <c r="H1182" s="149" t="s">
        <v>165</v>
      </c>
      <c r="I1182" s="149" t="s">
        <v>5837</v>
      </c>
      <c r="J1182" s="149" t="s">
        <v>5838</v>
      </c>
      <c r="K1182" s="149"/>
      <c r="L1182" s="149" t="s">
        <v>262</v>
      </c>
      <c r="M1182" s="149"/>
      <c r="N1182" s="149" t="s">
        <v>263</v>
      </c>
      <c r="O1182" s="149" t="s">
        <v>214</v>
      </c>
      <c r="P1182" s="149" t="s">
        <v>53</v>
      </c>
      <c r="Q1182" s="149"/>
      <c r="R1182" s="149" t="s">
        <v>4148</v>
      </c>
      <c r="S1182" s="149" t="s">
        <v>167</v>
      </c>
      <c r="T1182" s="149" t="s">
        <v>95</v>
      </c>
      <c r="U1182" s="149" t="s">
        <v>267</v>
      </c>
      <c r="V1182" s="149"/>
      <c r="W1182" s="149"/>
      <c r="X1182" s="149" t="s">
        <v>336</v>
      </c>
      <c r="Y1182" s="149"/>
      <c r="Z1182" s="149"/>
      <c r="AA1182" s="149"/>
      <c r="AB1182" s="149" t="s">
        <v>269</v>
      </c>
      <c r="AC1182" s="149" t="s">
        <v>270</v>
      </c>
      <c r="AD1182" s="149" t="s">
        <v>95</v>
      </c>
      <c r="AE1182" s="149" t="s">
        <v>271</v>
      </c>
      <c r="AF1182" s="149"/>
      <c r="AG1182" s="149" t="s">
        <v>1098</v>
      </c>
      <c r="AH1182" s="149" t="s">
        <v>273</v>
      </c>
      <c r="AI1182" s="158">
        <v>84</v>
      </c>
      <c r="AJ1182" s="149"/>
      <c r="AK1182" s="159" t="s">
        <v>274</v>
      </c>
      <c r="AL1182" s="159" t="s">
        <v>274</v>
      </c>
      <c r="AM1182" s="149" t="s">
        <v>274</v>
      </c>
      <c r="AN1182" s="160">
        <v>4</v>
      </c>
      <c r="AO1182" s="149"/>
      <c r="AP1182" s="149" t="s">
        <v>274</v>
      </c>
      <c r="AQ1182" s="149" t="s">
        <v>275</v>
      </c>
      <c r="AR1182" s="158">
        <v>1</v>
      </c>
      <c r="AS1182" s="149" t="s">
        <v>275</v>
      </c>
      <c r="AT1182" s="149" t="s">
        <v>276</v>
      </c>
      <c r="AU1182" s="161">
        <v>1</v>
      </c>
      <c r="AV1182" s="159">
        <v>10619.47</v>
      </c>
      <c r="AW1182" s="159">
        <v>424.78</v>
      </c>
      <c r="AX1182" s="149" t="s">
        <v>274</v>
      </c>
      <c r="AY1182" s="159">
        <v>112.85</v>
      </c>
      <c r="AZ1182" s="159">
        <v>112.85</v>
      </c>
      <c r="BA1182" s="159">
        <v>451.42</v>
      </c>
      <c r="BB1182" s="159">
        <v>8840.43</v>
      </c>
      <c r="BC1182" s="162" t="s">
        <v>274</v>
      </c>
      <c r="BD1182" s="162">
        <v>0</v>
      </c>
      <c r="BE1182" s="159">
        <v>1779.04</v>
      </c>
      <c r="BF1182" s="159">
        <v>1779.04</v>
      </c>
      <c r="BG1182" s="159">
        <v>10619.47</v>
      </c>
    </row>
    <row r="1183" ht="28.05" customHeight="1" spans="1:59">
      <c r="A1183" s="149"/>
      <c r="B1183" s="149"/>
      <c r="C1183" s="149"/>
      <c r="D1183" s="149" t="s">
        <v>3726</v>
      </c>
      <c r="E1183" s="340" t="s">
        <v>5839</v>
      </c>
      <c r="F1183" s="149" t="s">
        <v>3726</v>
      </c>
      <c r="G1183" s="149" t="s">
        <v>5840</v>
      </c>
      <c r="H1183" s="149" t="s">
        <v>172</v>
      </c>
      <c r="I1183" s="149" t="s">
        <v>5813</v>
      </c>
      <c r="J1183" s="149" t="s">
        <v>5841</v>
      </c>
      <c r="K1183" s="149"/>
      <c r="L1183" s="149" t="s">
        <v>262</v>
      </c>
      <c r="M1183" s="149"/>
      <c r="N1183" s="149" t="s">
        <v>263</v>
      </c>
      <c r="O1183" s="149" t="s">
        <v>214</v>
      </c>
      <c r="P1183" s="149" t="s">
        <v>53</v>
      </c>
      <c r="Q1183" s="149"/>
      <c r="R1183" s="149" t="s">
        <v>3903</v>
      </c>
      <c r="S1183" s="149" t="s">
        <v>4605</v>
      </c>
      <c r="T1183" s="149" t="s">
        <v>95</v>
      </c>
      <c r="U1183" s="149" t="s">
        <v>267</v>
      </c>
      <c r="V1183" s="149"/>
      <c r="W1183" s="149"/>
      <c r="X1183" s="149" t="s">
        <v>336</v>
      </c>
      <c r="Y1183" s="149"/>
      <c r="Z1183" s="149"/>
      <c r="AA1183" s="149"/>
      <c r="AB1183" s="149" t="s">
        <v>269</v>
      </c>
      <c r="AC1183" s="149" t="s">
        <v>270</v>
      </c>
      <c r="AD1183" s="149" t="s">
        <v>95</v>
      </c>
      <c r="AE1183" s="149" t="s">
        <v>271</v>
      </c>
      <c r="AF1183" s="149"/>
      <c r="AG1183" s="149" t="s">
        <v>1098</v>
      </c>
      <c r="AH1183" s="149" t="s">
        <v>273</v>
      </c>
      <c r="AI1183" s="158">
        <v>83</v>
      </c>
      <c r="AJ1183" s="149"/>
      <c r="AK1183" s="159" t="s">
        <v>274</v>
      </c>
      <c r="AL1183" s="159" t="s">
        <v>274</v>
      </c>
      <c r="AM1183" s="149" t="s">
        <v>274</v>
      </c>
      <c r="AN1183" s="160">
        <v>4</v>
      </c>
      <c r="AO1183" s="149"/>
      <c r="AP1183" s="149" t="s">
        <v>274</v>
      </c>
      <c r="AQ1183" s="149" t="s">
        <v>275</v>
      </c>
      <c r="AR1183" s="158">
        <v>1</v>
      </c>
      <c r="AS1183" s="149" t="s">
        <v>275</v>
      </c>
      <c r="AT1183" s="149" t="s">
        <v>276</v>
      </c>
      <c r="AU1183" s="161">
        <v>1</v>
      </c>
      <c r="AV1183" s="159">
        <v>4741.38</v>
      </c>
      <c r="AW1183" s="159">
        <v>189.66</v>
      </c>
      <c r="AX1183" s="149" t="s">
        <v>274</v>
      </c>
      <c r="AY1183" s="149"/>
      <c r="AZ1183" s="162" t="s">
        <v>274</v>
      </c>
      <c r="BA1183" s="159">
        <v>151.2</v>
      </c>
      <c r="BB1183" s="159">
        <v>3896.59</v>
      </c>
      <c r="BC1183" s="159">
        <v>844.79</v>
      </c>
      <c r="BD1183" s="159">
        <v>844.79</v>
      </c>
      <c r="BE1183" s="159">
        <v>844.79</v>
      </c>
      <c r="BF1183" s="162">
        <v>0</v>
      </c>
      <c r="BG1183" s="159">
        <v>4741.38</v>
      </c>
    </row>
    <row r="1184" ht="28.05" customHeight="1" spans="1:59">
      <c r="A1184" s="149"/>
      <c r="B1184" s="149"/>
      <c r="C1184" s="149"/>
      <c r="D1184" s="149" t="s">
        <v>3726</v>
      </c>
      <c r="E1184" s="340" t="s">
        <v>5842</v>
      </c>
      <c r="F1184" s="149" t="s">
        <v>3726</v>
      </c>
      <c r="G1184" s="149" t="s">
        <v>5843</v>
      </c>
      <c r="H1184" s="149" t="s">
        <v>165</v>
      </c>
      <c r="I1184" s="149" t="s">
        <v>5837</v>
      </c>
      <c r="J1184" s="149" t="s">
        <v>5844</v>
      </c>
      <c r="K1184" s="149"/>
      <c r="L1184" s="149" t="s">
        <v>262</v>
      </c>
      <c r="M1184" s="149"/>
      <c r="N1184" s="149" t="s">
        <v>263</v>
      </c>
      <c r="O1184" s="149" t="s">
        <v>214</v>
      </c>
      <c r="P1184" s="149" t="s">
        <v>53</v>
      </c>
      <c r="Q1184" s="149"/>
      <c r="R1184" s="149" t="s">
        <v>4148</v>
      </c>
      <c r="S1184" s="149" t="s">
        <v>167</v>
      </c>
      <c r="T1184" s="149" t="s">
        <v>95</v>
      </c>
      <c r="U1184" s="149" t="s">
        <v>267</v>
      </c>
      <c r="V1184" s="149"/>
      <c r="W1184" s="149"/>
      <c r="X1184" s="149" t="s">
        <v>336</v>
      </c>
      <c r="Y1184" s="149"/>
      <c r="Z1184" s="149"/>
      <c r="AA1184" s="149"/>
      <c r="AB1184" s="149" t="s">
        <v>269</v>
      </c>
      <c r="AC1184" s="149" t="s">
        <v>270</v>
      </c>
      <c r="AD1184" s="149" t="s">
        <v>95</v>
      </c>
      <c r="AE1184" s="149" t="s">
        <v>271</v>
      </c>
      <c r="AF1184" s="149"/>
      <c r="AG1184" s="149" t="s">
        <v>1098</v>
      </c>
      <c r="AH1184" s="149" t="s">
        <v>273</v>
      </c>
      <c r="AI1184" s="158">
        <v>84</v>
      </c>
      <c r="AJ1184" s="149"/>
      <c r="AK1184" s="159" t="s">
        <v>274</v>
      </c>
      <c r="AL1184" s="159" t="s">
        <v>274</v>
      </c>
      <c r="AM1184" s="149" t="s">
        <v>274</v>
      </c>
      <c r="AN1184" s="160">
        <v>4</v>
      </c>
      <c r="AO1184" s="149"/>
      <c r="AP1184" s="149" t="s">
        <v>274</v>
      </c>
      <c r="AQ1184" s="149" t="s">
        <v>275</v>
      </c>
      <c r="AR1184" s="158">
        <v>1</v>
      </c>
      <c r="AS1184" s="149" t="s">
        <v>275</v>
      </c>
      <c r="AT1184" s="149" t="s">
        <v>276</v>
      </c>
      <c r="AU1184" s="161">
        <v>1</v>
      </c>
      <c r="AV1184" s="159">
        <v>10619.47</v>
      </c>
      <c r="AW1184" s="159">
        <v>424.78</v>
      </c>
      <c r="AX1184" s="149" t="s">
        <v>274</v>
      </c>
      <c r="AY1184" s="159">
        <v>112.85</v>
      </c>
      <c r="AZ1184" s="159">
        <v>112.85</v>
      </c>
      <c r="BA1184" s="159">
        <v>451.42</v>
      </c>
      <c r="BB1184" s="159">
        <v>8840.43</v>
      </c>
      <c r="BC1184" s="162" t="s">
        <v>274</v>
      </c>
      <c r="BD1184" s="162">
        <v>0</v>
      </c>
      <c r="BE1184" s="159">
        <v>1779.04</v>
      </c>
      <c r="BF1184" s="159">
        <v>1779.04</v>
      </c>
      <c r="BG1184" s="159">
        <v>10619.47</v>
      </c>
    </row>
    <row r="1185" ht="28.05" customHeight="1" spans="1:59">
      <c r="A1185" s="149"/>
      <c r="B1185" s="149"/>
      <c r="C1185" s="149"/>
      <c r="D1185" s="149" t="s">
        <v>3726</v>
      </c>
      <c r="E1185" s="340" t="s">
        <v>5845</v>
      </c>
      <c r="F1185" s="149" t="s">
        <v>3726</v>
      </c>
      <c r="G1185" s="149" t="s">
        <v>5846</v>
      </c>
      <c r="H1185" s="149" t="s">
        <v>5847</v>
      </c>
      <c r="I1185" s="149" t="s">
        <v>5848</v>
      </c>
      <c r="J1185" s="149" t="s">
        <v>5849</v>
      </c>
      <c r="K1185" s="149"/>
      <c r="L1185" s="149" t="s">
        <v>262</v>
      </c>
      <c r="M1185" s="149"/>
      <c r="N1185" s="149" t="s">
        <v>263</v>
      </c>
      <c r="O1185" s="149" t="s">
        <v>214</v>
      </c>
      <c r="P1185" s="149" t="s">
        <v>53</v>
      </c>
      <c r="Q1185" s="149"/>
      <c r="R1185" s="149" t="s">
        <v>5850</v>
      </c>
      <c r="S1185" s="149" t="s">
        <v>3872</v>
      </c>
      <c r="T1185" s="149" t="s">
        <v>5822</v>
      </c>
      <c r="U1185" s="149" t="s">
        <v>267</v>
      </c>
      <c r="V1185" s="149"/>
      <c r="W1185" s="149"/>
      <c r="X1185" s="149" t="s">
        <v>268</v>
      </c>
      <c r="Y1185" s="149"/>
      <c r="Z1185" s="149"/>
      <c r="AA1185" s="149"/>
      <c r="AB1185" s="149" t="s">
        <v>269</v>
      </c>
      <c r="AC1185" s="149" t="s">
        <v>270</v>
      </c>
      <c r="AD1185" s="149" t="s">
        <v>5822</v>
      </c>
      <c r="AE1185" s="149" t="s">
        <v>271</v>
      </c>
      <c r="AF1185" s="149"/>
      <c r="AG1185" s="149" t="s">
        <v>1098</v>
      </c>
      <c r="AH1185" s="149" t="s">
        <v>273</v>
      </c>
      <c r="AI1185" s="158">
        <v>48</v>
      </c>
      <c r="AJ1185" s="149"/>
      <c r="AK1185" s="159" t="s">
        <v>274</v>
      </c>
      <c r="AL1185" s="159" t="s">
        <v>274</v>
      </c>
      <c r="AM1185" s="149" t="s">
        <v>274</v>
      </c>
      <c r="AN1185" s="160">
        <v>4</v>
      </c>
      <c r="AO1185" s="149"/>
      <c r="AP1185" s="149" t="s">
        <v>274</v>
      </c>
      <c r="AQ1185" s="149" t="s">
        <v>275</v>
      </c>
      <c r="AR1185" s="158">
        <v>1</v>
      </c>
      <c r="AS1185" s="149" t="s">
        <v>275</v>
      </c>
      <c r="AT1185" s="149" t="s">
        <v>276</v>
      </c>
      <c r="AU1185" s="161">
        <v>1</v>
      </c>
      <c r="AV1185" s="159">
        <v>30973.45</v>
      </c>
      <c r="AW1185" s="159">
        <v>1238.94</v>
      </c>
      <c r="AX1185" s="149" t="s">
        <v>274</v>
      </c>
      <c r="AY1185" s="159">
        <v>309.74</v>
      </c>
      <c r="AZ1185" s="159">
        <v>309.74</v>
      </c>
      <c r="BA1185" s="159">
        <v>1238.96</v>
      </c>
      <c r="BB1185" s="159">
        <v>14867.08</v>
      </c>
      <c r="BC1185" s="162" t="s">
        <v>274</v>
      </c>
      <c r="BD1185" s="162">
        <v>0</v>
      </c>
      <c r="BE1185" s="159">
        <v>16106.37</v>
      </c>
      <c r="BF1185" s="159">
        <v>16106.37</v>
      </c>
      <c r="BG1185" s="159">
        <v>30973.45</v>
      </c>
    </row>
    <row r="1186" ht="28.05" customHeight="1" spans="1:59">
      <c r="A1186" s="149"/>
      <c r="B1186" s="149"/>
      <c r="C1186" s="149"/>
      <c r="D1186" s="149" t="s">
        <v>3726</v>
      </c>
      <c r="E1186" s="340" t="s">
        <v>5851</v>
      </c>
      <c r="F1186" s="149" t="s">
        <v>3726</v>
      </c>
      <c r="G1186" s="149" t="s">
        <v>5852</v>
      </c>
      <c r="H1186" s="149" t="s">
        <v>5853</v>
      </c>
      <c r="I1186" s="149" t="s">
        <v>5854</v>
      </c>
      <c r="J1186" s="149" t="s">
        <v>5855</v>
      </c>
      <c r="K1186" s="149"/>
      <c r="L1186" s="149" t="s">
        <v>262</v>
      </c>
      <c r="M1186" s="149"/>
      <c r="N1186" s="149" t="s">
        <v>263</v>
      </c>
      <c r="O1186" s="149" t="s">
        <v>214</v>
      </c>
      <c r="P1186" s="149" t="s">
        <v>53</v>
      </c>
      <c r="Q1186" s="149"/>
      <c r="R1186" s="149" t="s">
        <v>3903</v>
      </c>
      <c r="S1186" s="149" t="s">
        <v>5856</v>
      </c>
      <c r="T1186" s="149" t="s">
        <v>95</v>
      </c>
      <c r="U1186" s="149" t="s">
        <v>267</v>
      </c>
      <c r="V1186" s="149"/>
      <c r="W1186" s="149"/>
      <c r="X1186" s="149" t="s">
        <v>336</v>
      </c>
      <c r="Y1186" s="149"/>
      <c r="Z1186" s="149"/>
      <c r="AA1186" s="149"/>
      <c r="AB1186" s="149" t="s">
        <v>269</v>
      </c>
      <c r="AC1186" s="149" t="s">
        <v>270</v>
      </c>
      <c r="AD1186" s="149" t="s">
        <v>95</v>
      </c>
      <c r="AE1186" s="149" t="s">
        <v>271</v>
      </c>
      <c r="AF1186" s="149"/>
      <c r="AG1186" s="149" t="s">
        <v>1098</v>
      </c>
      <c r="AH1186" s="149" t="s">
        <v>273</v>
      </c>
      <c r="AI1186" s="158">
        <v>84</v>
      </c>
      <c r="AJ1186" s="149"/>
      <c r="AK1186" s="159" t="s">
        <v>274</v>
      </c>
      <c r="AL1186" s="159" t="s">
        <v>274</v>
      </c>
      <c r="AM1186" s="149" t="s">
        <v>274</v>
      </c>
      <c r="AN1186" s="160">
        <v>4</v>
      </c>
      <c r="AO1186" s="149"/>
      <c r="AP1186" s="149" t="s">
        <v>274</v>
      </c>
      <c r="AQ1186" s="149" t="s">
        <v>275</v>
      </c>
      <c r="AR1186" s="158">
        <v>1</v>
      </c>
      <c r="AS1186" s="149" t="s">
        <v>275</v>
      </c>
      <c r="AT1186" s="149" t="s">
        <v>276</v>
      </c>
      <c r="AU1186" s="161">
        <v>1</v>
      </c>
      <c r="AV1186" s="159">
        <v>4977.87</v>
      </c>
      <c r="AW1186" s="159">
        <v>199.11</v>
      </c>
      <c r="AX1186" s="149" t="s">
        <v>274</v>
      </c>
      <c r="AY1186" s="159">
        <v>43.49</v>
      </c>
      <c r="AZ1186" s="159">
        <v>43.49</v>
      </c>
      <c r="BA1186" s="159">
        <v>173.96</v>
      </c>
      <c r="BB1186" s="159">
        <v>4086.06</v>
      </c>
      <c r="BC1186" s="162" t="s">
        <v>274</v>
      </c>
      <c r="BD1186" s="159">
        <v>170.85</v>
      </c>
      <c r="BE1186" s="159">
        <v>891.81</v>
      </c>
      <c r="BF1186" s="159">
        <v>720.96</v>
      </c>
      <c r="BG1186" s="159">
        <v>4977.87</v>
      </c>
    </row>
    <row r="1187" ht="28.05" customHeight="1" spans="1:59">
      <c r="A1187" s="149"/>
      <c r="B1187" s="149"/>
      <c r="C1187" s="149"/>
      <c r="D1187" s="149" t="s">
        <v>3726</v>
      </c>
      <c r="E1187" s="340" t="s">
        <v>5857</v>
      </c>
      <c r="F1187" s="149" t="s">
        <v>3726</v>
      </c>
      <c r="G1187" s="149" t="s">
        <v>5858</v>
      </c>
      <c r="H1187" s="149" t="s">
        <v>5859</v>
      </c>
      <c r="I1187" s="149" t="s">
        <v>5860</v>
      </c>
      <c r="J1187" s="149" t="s">
        <v>5861</v>
      </c>
      <c r="K1187" s="149"/>
      <c r="L1187" s="149" t="s">
        <v>262</v>
      </c>
      <c r="M1187" s="149"/>
      <c r="N1187" s="149" t="s">
        <v>263</v>
      </c>
      <c r="O1187" s="149" t="s">
        <v>214</v>
      </c>
      <c r="P1187" s="149" t="s">
        <v>53</v>
      </c>
      <c r="Q1187" s="149"/>
      <c r="R1187" s="149" t="s">
        <v>4516</v>
      </c>
      <c r="S1187" s="149" t="s">
        <v>5862</v>
      </c>
      <c r="T1187" s="149" t="s">
        <v>5791</v>
      </c>
      <c r="U1187" s="149" t="s">
        <v>267</v>
      </c>
      <c r="V1187" s="149"/>
      <c r="W1187" s="149"/>
      <c r="X1187" s="149" t="s">
        <v>268</v>
      </c>
      <c r="Y1187" s="149"/>
      <c r="Z1187" s="149"/>
      <c r="AA1187" s="149"/>
      <c r="AB1187" s="149" t="s">
        <v>269</v>
      </c>
      <c r="AC1187" s="149" t="s">
        <v>318</v>
      </c>
      <c r="AD1187" s="149" t="s">
        <v>5791</v>
      </c>
      <c r="AE1187" s="149" t="s">
        <v>271</v>
      </c>
      <c r="AF1187" s="149"/>
      <c r="AG1187" s="149" t="s">
        <v>1098</v>
      </c>
      <c r="AH1187" s="149" t="s">
        <v>273</v>
      </c>
      <c r="AI1187" s="158">
        <v>96</v>
      </c>
      <c r="AJ1187" s="149"/>
      <c r="AK1187" s="159" t="s">
        <v>274</v>
      </c>
      <c r="AL1187" s="159" t="s">
        <v>274</v>
      </c>
      <c r="AM1187" s="149" t="s">
        <v>274</v>
      </c>
      <c r="AN1187" s="160">
        <v>4</v>
      </c>
      <c r="AO1187" s="149"/>
      <c r="AP1187" s="149" t="s">
        <v>274</v>
      </c>
      <c r="AQ1187" s="149" t="s">
        <v>275</v>
      </c>
      <c r="AR1187" s="158">
        <v>1</v>
      </c>
      <c r="AS1187" s="149" t="s">
        <v>275</v>
      </c>
      <c r="AT1187" s="149" t="s">
        <v>276</v>
      </c>
      <c r="AU1187" s="161">
        <v>1</v>
      </c>
      <c r="AV1187" s="159">
        <v>4786.32</v>
      </c>
      <c r="AW1187" s="159">
        <v>191.45</v>
      </c>
      <c r="AX1187" s="149" t="s">
        <v>274</v>
      </c>
      <c r="AY1187" s="162">
        <v>0</v>
      </c>
      <c r="AZ1187" s="162" t="s">
        <v>274</v>
      </c>
      <c r="BA1187" s="162">
        <v>0</v>
      </c>
      <c r="BB1187" s="159">
        <v>4594.87</v>
      </c>
      <c r="BC1187" s="162" t="s">
        <v>274</v>
      </c>
      <c r="BD1187" s="162">
        <v>0</v>
      </c>
      <c r="BE1187" s="159">
        <v>191.45</v>
      </c>
      <c r="BF1187" s="159">
        <v>191.45</v>
      </c>
      <c r="BG1187" s="159">
        <v>4786.32</v>
      </c>
    </row>
    <row r="1188" ht="28.05" customHeight="1" spans="1:59">
      <c r="A1188" s="149"/>
      <c r="B1188" s="149"/>
      <c r="C1188" s="149"/>
      <c r="D1188" s="149" t="s">
        <v>3726</v>
      </c>
      <c r="E1188" s="340" t="s">
        <v>5863</v>
      </c>
      <c r="F1188" s="149" t="s">
        <v>3726</v>
      </c>
      <c r="G1188" s="149" t="s">
        <v>5864</v>
      </c>
      <c r="H1188" s="149" t="s">
        <v>5865</v>
      </c>
      <c r="I1188" s="149" t="s">
        <v>5866</v>
      </c>
      <c r="J1188" s="149" t="s">
        <v>5867</v>
      </c>
      <c r="K1188" s="149"/>
      <c r="L1188" s="149" t="s">
        <v>262</v>
      </c>
      <c r="M1188" s="149"/>
      <c r="N1188" s="149" t="s">
        <v>263</v>
      </c>
      <c r="O1188" s="149" t="s">
        <v>214</v>
      </c>
      <c r="P1188" s="149" t="s">
        <v>53</v>
      </c>
      <c r="Q1188" s="149"/>
      <c r="R1188" s="149" t="s">
        <v>4516</v>
      </c>
      <c r="S1188" s="149" t="s">
        <v>5862</v>
      </c>
      <c r="T1188" s="149" t="s">
        <v>5791</v>
      </c>
      <c r="U1188" s="149" t="s">
        <v>267</v>
      </c>
      <c r="V1188" s="149"/>
      <c r="W1188" s="149"/>
      <c r="X1188" s="149" t="s">
        <v>268</v>
      </c>
      <c r="Y1188" s="149"/>
      <c r="Z1188" s="149"/>
      <c r="AA1188" s="149"/>
      <c r="AB1188" s="149" t="s">
        <v>269</v>
      </c>
      <c r="AC1188" s="149" t="s">
        <v>318</v>
      </c>
      <c r="AD1188" s="149" t="s">
        <v>5791</v>
      </c>
      <c r="AE1188" s="149" t="s">
        <v>271</v>
      </c>
      <c r="AF1188" s="149"/>
      <c r="AG1188" s="149" t="s">
        <v>1098</v>
      </c>
      <c r="AH1188" s="149" t="s">
        <v>273</v>
      </c>
      <c r="AI1188" s="158">
        <v>96</v>
      </c>
      <c r="AJ1188" s="149"/>
      <c r="AK1188" s="159" t="s">
        <v>274</v>
      </c>
      <c r="AL1188" s="159" t="s">
        <v>274</v>
      </c>
      <c r="AM1188" s="149" t="s">
        <v>274</v>
      </c>
      <c r="AN1188" s="160">
        <v>4</v>
      </c>
      <c r="AO1188" s="149"/>
      <c r="AP1188" s="149" t="s">
        <v>274</v>
      </c>
      <c r="AQ1188" s="149" t="s">
        <v>275</v>
      </c>
      <c r="AR1188" s="158">
        <v>1</v>
      </c>
      <c r="AS1188" s="149" t="s">
        <v>275</v>
      </c>
      <c r="AT1188" s="149" t="s">
        <v>276</v>
      </c>
      <c r="AU1188" s="161">
        <v>1</v>
      </c>
      <c r="AV1188" s="159">
        <v>1410.26</v>
      </c>
      <c r="AW1188" s="159">
        <v>56.41</v>
      </c>
      <c r="AX1188" s="149" t="s">
        <v>274</v>
      </c>
      <c r="AY1188" s="162">
        <v>0</v>
      </c>
      <c r="AZ1188" s="162" t="s">
        <v>274</v>
      </c>
      <c r="BA1188" s="162">
        <v>0</v>
      </c>
      <c r="BB1188" s="159">
        <v>1353.85</v>
      </c>
      <c r="BC1188" s="162" t="s">
        <v>274</v>
      </c>
      <c r="BD1188" s="162">
        <v>0</v>
      </c>
      <c r="BE1188" s="159">
        <v>56.41</v>
      </c>
      <c r="BF1188" s="159">
        <v>56.41</v>
      </c>
      <c r="BG1188" s="159">
        <v>1410.26</v>
      </c>
    </row>
    <row r="1189" ht="28.05" customHeight="1" spans="1:59">
      <c r="A1189" s="149"/>
      <c r="B1189" s="149"/>
      <c r="C1189" s="149"/>
      <c r="D1189" s="149" t="s">
        <v>3726</v>
      </c>
      <c r="E1189" s="340" t="s">
        <v>5868</v>
      </c>
      <c r="F1189" s="149" t="s">
        <v>3726</v>
      </c>
      <c r="G1189" s="149" t="s">
        <v>5869</v>
      </c>
      <c r="H1189" s="149" t="s">
        <v>5870</v>
      </c>
      <c r="I1189" s="149" t="s">
        <v>5871</v>
      </c>
      <c r="J1189" s="149" t="s">
        <v>5872</v>
      </c>
      <c r="K1189" s="149"/>
      <c r="L1189" s="149" t="s">
        <v>262</v>
      </c>
      <c r="M1189" s="149"/>
      <c r="N1189" s="149" t="s">
        <v>263</v>
      </c>
      <c r="O1189" s="149" t="s">
        <v>214</v>
      </c>
      <c r="P1189" s="149" t="s">
        <v>53</v>
      </c>
      <c r="Q1189" s="149"/>
      <c r="R1189" s="149" t="s">
        <v>5394</v>
      </c>
      <c r="S1189" s="149" t="s">
        <v>4683</v>
      </c>
      <c r="T1189" s="149" t="s">
        <v>5791</v>
      </c>
      <c r="U1189" s="149" t="s">
        <v>267</v>
      </c>
      <c r="V1189" s="149"/>
      <c r="W1189" s="149"/>
      <c r="X1189" s="149" t="s">
        <v>268</v>
      </c>
      <c r="Y1189" s="149"/>
      <c r="Z1189" s="149"/>
      <c r="AA1189" s="149"/>
      <c r="AB1189" s="149" t="s">
        <v>269</v>
      </c>
      <c r="AC1189" s="149" t="s">
        <v>318</v>
      </c>
      <c r="AD1189" s="149" t="s">
        <v>5791</v>
      </c>
      <c r="AE1189" s="149" t="s">
        <v>271</v>
      </c>
      <c r="AF1189" s="149"/>
      <c r="AG1189" s="149" t="s">
        <v>1098</v>
      </c>
      <c r="AH1189" s="149" t="s">
        <v>273</v>
      </c>
      <c r="AI1189" s="158">
        <v>96</v>
      </c>
      <c r="AJ1189" s="149"/>
      <c r="AK1189" s="159" t="s">
        <v>274</v>
      </c>
      <c r="AL1189" s="159" t="s">
        <v>274</v>
      </c>
      <c r="AM1189" s="149" t="s">
        <v>274</v>
      </c>
      <c r="AN1189" s="160">
        <v>4</v>
      </c>
      <c r="AO1189" s="149"/>
      <c r="AP1189" s="149" t="s">
        <v>274</v>
      </c>
      <c r="AQ1189" s="149" t="s">
        <v>275</v>
      </c>
      <c r="AR1189" s="158">
        <v>1</v>
      </c>
      <c r="AS1189" s="149" t="s">
        <v>275</v>
      </c>
      <c r="AT1189" s="149" t="s">
        <v>276</v>
      </c>
      <c r="AU1189" s="161">
        <v>1</v>
      </c>
      <c r="AV1189" s="159">
        <v>1880.34</v>
      </c>
      <c r="AW1189" s="159">
        <v>75.21</v>
      </c>
      <c r="AX1189" s="149" t="s">
        <v>274</v>
      </c>
      <c r="AY1189" s="162">
        <v>0</v>
      </c>
      <c r="AZ1189" s="162" t="s">
        <v>274</v>
      </c>
      <c r="BA1189" s="162">
        <v>0</v>
      </c>
      <c r="BB1189" s="159">
        <v>1805.13</v>
      </c>
      <c r="BC1189" s="162" t="s">
        <v>274</v>
      </c>
      <c r="BD1189" s="162">
        <v>0</v>
      </c>
      <c r="BE1189" s="159">
        <v>75.21</v>
      </c>
      <c r="BF1189" s="159">
        <v>75.21</v>
      </c>
      <c r="BG1189" s="159">
        <v>1880.34</v>
      </c>
    </row>
    <row r="1190" ht="28.05" customHeight="1" spans="1:59">
      <c r="A1190" s="149"/>
      <c r="B1190" s="149"/>
      <c r="C1190" s="149"/>
      <c r="D1190" s="149" t="s">
        <v>3726</v>
      </c>
      <c r="E1190" s="340" t="s">
        <v>177</v>
      </c>
      <c r="F1190" s="149" t="s">
        <v>3726</v>
      </c>
      <c r="G1190" s="149" t="s">
        <v>178</v>
      </c>
      <c r="H1190" s="149" t="s">
        <v>172</v>
      </c>
      <c r="I1190" s="149" t="s">
        <v>5873</v>
      </c>
      <c r="J1190" s="149" t="s">
        <v>5874</v>
      </c>
      <c r="K1190" s="149"/>
      <c r="L1190" s="149" t="s">
        <v>262</v>
      </c>
      <c r="M1190" s="149"/>
      <c r="N1190" s="149" t="s">
        <v>263</v>
      </c>
      <c r="O1190" s="149" t="s">
        <v>214</v>
      </c>
      <c r="P1190" s="149" t="s">
        <v>53</v>
      </c>
      <c r="Q1190" s="149"/>
      <c r="R1190" s="149" t="s">
        <v>3921</v>
      </c>
      <c r="S1190" s="149" t="s">
        <v>174</v>
      </c>
      <c r="T1190" s="149" t="s">
        <v>179</v>
      </c>
      <c r="U1190" s="149" t="s">
        <v>267</v>
      </c>
      <c r="V1190" s="149"/>
      <c r="W1190" s="149"/>
      <c r="X1190" s="149" t="s">
        <v>336</v>
      </c>
      <c r="Y1190" s="149"/>
      <c r="Z1190" s="149"/>
      <c r="AA1190" s="149"/>
      <c r="AB1190" s="149" t="s">
        <v>269</v>
      </c>
      <c r="AC1190" s="149" t="s">
        <v>270</v>
      </c>
      <c r="AD1190" s="149" t="s">
        <v>179</v>
      </c>
      <c r="AE1190" s="149" t="s">
        <v>271</v>
      </c>
      <c r="AF1190" s="149"/>
      <c r="AG1190" s="149" t="s">
        <v>1098</v>
      </c>
      <c r="AH1190" s="149" t="s">
        <v>273</v>
      </c>
      <c r="AI1190" s="158">
        <v>46</v>
      </c>
      <c r="AJ1190" s="149"/>
      <c r="AK1190" s="159" t="s">
        <v>274</v>
      </c>
      <c r="AL1190" s="159" t="s">
        <v>274</v>
      </c>
      <c r="AM1190" s="149" t="s">
        <v>274</v>
      </c>
      <c r="AN1190" s="160">
        <v>4</v>
      </c>
      <c r="AO1190" s="149"/>
      <c r="AP1190" s="149" t="s">
        <v>274</v>
      </c>
      <c r="AQ1190" s="149" t="s">
        <v>275</v>
      </c>
      <c r="AR1190" s="158">
        <v>1</v>
      </c>
      <c r="AS1190" s="149" t="s">
        <v>275</v>
      </c>
      <c r="AT1190" s="149" t="s">
        <v>276</v>
      </c>
      <c r="AU1190" s="161">
        <v>1</v>
      </c>
      <c r="AV1190" s="159">
        <v>8407.08</v>
      </c>
      <c r="AW1190" s="159">
        <v>336.28</v>
      </c>
      <c r="AX1190" s="149" t="s">
        <v>274</v>
      </c>
      <c r="AY1190" s="149"/>
      <c r="AZ1190" s="162" t="s">
        <v>274</v>
      </c>
      <c r="BA1190" s="159">
        <v>252.21</v>
      </c>
      <c r="BB1190" s="159">
        <v>3867.22</v>
      </c>
      <c r="BC1190" s="159">
        <v>4539.86</v>
      </c>
      <c r="BD1190" s="159">
        <v>4539.86</v>
      </c>
      <c r="BE1190" s="159">
        <v>4539.86</v>
      </c>
      <c r="BF1190" s="162">
        <v>0</v>
      </c>
      <c r="BG1190" s="159">
        <v>8407.08</v>
      </c>
    </row>
    <row r="1191" ht="28.05" customHeight="1" spans="1:59">
      <c r="A1191" s="149"/>
      <c r="B1191" s="149"/>
      <c r="C1191" s="149"/>
      <c r="D1191" s="149" t="s">
        <v>3726</v>
      </c>
      <c r="E1191" s="340" t="s">
        <v>5875</v>
      </c>
      <c r="F1191" s="149" t="s">
        <v>3726</v>
      </c>
      <c r="G1191" s="149" t="s">
        <v>5876</v>
      </c>
      <c r="H1191" s="149" t="s">
        <v>5853</v>
      </c>
      <c r="I1191" s="149" t="s">
        <v>5854</v>
      </c>
      <c r="J1191" s="149" t="s">
        <v>5877</v>
      </c>
      <c r="K1191" s="149"/>
      <c r="L1191" s="149" t="s">
        <v>262</v>
      </c>
      <c r="M1191" s="149"/>
      <c r="N1191" s="149" t="s">
        <v>263</v>
      </c>
      <c r="O1191" s="149" t="s">
        <v>214</v>
      </c>
      <c r="P1191" s="149" t="s">
        <v>53</v>
      </c>
      <c r="Q1191" s="149"/>
      <c r="R1191" s="149" t="s">
        <v>3903</v>
      </c>
      <c r="S1191" s="149" t="s">
        <v>5856</v>
      </c>
      <c r="T1191" s="149" t="s">
        <v>95</v>
      </c>
      <c r="U1191" s="149" t="s">
        <v>267</v>
      </c>
      <c r="V1191" s="149"/>
      <c r="W1191" s="149"/>
      <c r="X1191" s="149" t="s">
        <v>336</v>
      </c>
      <c r="Y1191" s="149"/>
      <c r="Z1191" s="149"/>
      <c r="AA1191" s="149"/>
      <c r="AB1191" s="149" t="s">
        <v>269</v>
      </c>
      <c r="AC1191" s="149" t="s">
        <v>270</v>
      </c>
      <c r="AD1191" s="149" t="s">
        <v>95</v>
      </c>
      <c r="AE1191" s="149" t="s">
        <v>271</v>
      </c>
      <c r="AF1191" s="149"/>
      <c r="AG1191" s="149" t="s">
        <v>1098</v>
      </c>
      <c r="AH1191" s="149" t="s">
        <v>273</v>
      </c>
      <c r="AI1191" s="158">
        <v>84</v>
      </c>
      <c r="AJ1191" s="149"/>
      <c r="AK1191" s="159" t="s">
        <v>274</v>
      </c>
      <c r="AL1191" s="159" t="s">
        <v>274</v>
      </c>
      <c r="AM1191" s="149" t="s">
        <v>274</v>
      </c>
      <c r="AN1191" s="160">
        <v>4</v>
      </c>
      <c r="AO1191" s="149"/>
      <c r="AP1191" s="149" t="s">
        <v>274</v>
      </c>
      <c r="AQ1191" s="149" t="s">
        <v>275</v>
      </c>
      <c r="AR1191" s="158">
        <v>1</v>
      </c>
      <c r="AS1191" s="149" t="s">
        <v>275</v>
      </c>
      <c r="AT1191" s="149" t="s">
        <v>276</v>
      </c>
      <c r="AU1191" s="161">
        <v>1</v>
      </c>
      <c r="AV1191" s="159">
        <v>4977.87</v>
      </c>
      <c r="AW1191" s="159">
        <v>199.11</v>
      </c>
      <c r="AX1191" s="149" t="s">
        <v>274</v>
      </c>
      <c r="AY1191" s="159">
        <v>43.49</v>
      </c>
      <c r="AZ1191" s="159">
        <v>43.49</v>
      </c>
      <c r="BA1191" s="159">
        <v>173.96</v>
      </c>
      <c r="BB1191" s="159">
        <v>4086.06</v>
      </c>
      <c r="BC1191" s="162" t="s">
        <v>274</v>
      </c>
      <c r="BD1191" s="159">
        <v>170.85</v>
      </c>
      <c r="BE1191" s="159">
        <v>891.81</v>
      </c>
      <c r="BF1191" s="159">
        <v>720.96</v>
      </c>
      <c r="BG1191" s="159">
        <v>4977.87</v>
      </c>
    </row>
    <row r="1192" ht="28.05" customHeight="1" spans="1:59">
      <c r="A1192" s="149"/>
      <c r="B1192" s="149"/>
      <c r="C1192" s="149"/>
      <c r="D1192" s="149" t="s">
        <v>3726</v>
      </c>
      <c r="E1192" s="340" t="s">
        <v>5878</v>
      </c>
      <c r="F1192" s="149" t="s">
        <v>3726</v>
      </c>
      <c r="G1192" s="149" t="s">
        <v>5879</v>
      </c>
      <c r="H1192" s="149" t="s">
        <v>5853</v>
      </c>
      <c r="I1192" s="149" t="s">
        <v>5854</v>
      </c>
      <c r="J1192" s="149" t="s">
        <v>5880</v>
      </c>
      <c r="K1192" s="149"/>
      <c r="L1192" s="149" t="s">
        <v>262</v>
      </c>
      <c r="M1192" s="149"/>
      <c r="N1192" s="149" t="s">
        <v>263</v>
      </c>
      <c r="O1192" s="149" t="s">
        <v>214</v>
      </c>
      <c r="P1192" s="149" t="s">
        <v>53</v>
      </c>
      <c r="Q1192" s="149"/>
      <c r="R1192" s="149" t="s">
        <v>3903</v>
      </c>
      <c r="S1192" s="149" t="s">
        <v>5856</v>
      </c>
      <c r="T1192" s="149" t="s">
        <v>95</v>
      </c>
      <c r="U1192" s="149" t="s">
        <v>267</v>
      </c>
      <c r="V1192" s="149"/>
      <c r="W1192" s="149"/>
      <c r="X1192" s="149" t="s">
        <v>336</v>
      </c>
      <c r="Y1192" s="149"/>
      <c r="Z1192" s="149"/>
      <c r="AA1192" s="149"/>
      <c r="AB1192" s="149" t="s">
        <v>269</v>
      </c>
      <c r="AC1192" s="149" t="s">
        <v>270</v>
      </c>
      <c r="AD1192" s="149" t="s">
        <v>95</v>
      </c>
      <c r="AE1192" s="149" t="s">
        <v>271</v>
      </c>
      <c r="AF1192" s="149"/>
      <c r="AG1192" s="149" t="s">
        <v>1098</v>
      </c>
      <c r="AH1192" s="149" t="s">
        <v>273</v>
      </c>
      <c r="AI1192" s="158">
        <v>84</v>
      </c>
      <c r="AJ1192" s="149"/>
      <c r="AK1192" s="159" t="s">
        <v>274</v>
      </c>
      <c r="AL1192" s="159" t="s">
        <v>274</v>
      </c>
      <c r="AM1192" s="149" t="s">
        <v>274</v>
      </c>
      <c r="AN1192" s="160">
        <v>4</v>
      </c>
      <c r="AO1192" s="149"/>
      <c r="AP1192" s="149" t="s">
        <v>274</v>
      </c>
      <c r="AQ1192" s="149" t="s">
        <v>275</v>
      </c>
      <c r="AR1192" s="158">
        <v>1</v>
      </c>
      <c r="AS1192" s="149" t="s">
        <v>275</v>
      </c>
      <c r="AT1192" s="149" t="s">
        <v>276</v>
      </c>
      <c r="AU1192" s="161">
        <v>1</v>
      </c>
      <c r="AV1192" s="159">
        <v>4977.89</v>
      </c>
      <c r="AW1192" s="159">
        <v>199.12</v>
      </c>
      <c r="AX1192" s="149" t="s">
        <v>274</v>
      </c>
      <c r="AY1192" s="159">
        <v>43.49</v>
      </c>
      <c r="AZ1192" s="159">
        <v>43.49</v>
      </c>
      <c r="BA1192" s="159">
        <v>173.96</v>
      </c>
      <c r="BB1192" s="159">
        <v>4086.06</v>
      </c>
      <c r="BC1192" s="162" t="s">
        <v>274</v>
      </c>
      <c r="BD1192" s="159">
        <v>170.87</v>
      </c>
      <c r="BE1192" s="159">
        <v>891.83</v>
      </c>
      <c r="BF1192" s="159">
        <v>720.96</v>
      </c>
      <c r="BG1192" s="159">
        <v>4977.89</v>
      </c>
    </row>
    <row r="1193" ht="28.05" customHeight="1" spans="1:59">
      <c r="A1193" s="149"/>
      <c r="B1193" s="149"/>
      <c r="C1193" s="149"/>
      <c r="D1193" s="149" t="s">
        <v>3726</v>
      </c>
      <c r="E1193" s="340" t="s">
        <v>5881</v>
      </c>
      <c r="F1193" s="149" t="s">
        <v>3726</v>
      </c>
      <c r="G1193" s="149" t="s">
        <v>5882</v>
      </c>
      <c r="H1193" s="149" t="s">
        <v>5853</v>
      </c>
      <c r="I1193" s="149" t="s">
        <v>5854</v>
      </c>
      <c r="J1193" s="149" t="s">
        <v>5883</v>
      </c>
      <c r="K1193" s="149"/>
      <c r="L1193" s="149" t="s">
        <v>262</v>
      </c>
      <c r="M1193" s="149"/>
      <c r="N1193" s="149" t="s">
        <v>263</v>
      </c>
      <c r="O1193" s="149" t="s">
        <v>214</v>
      </c>
      <c r="P1193" s="149" t="s">
        <v>53</v>
      </c>
      <c r="Q1193" s="149"/>
      <c r="R1193" s="149" t="s">
        <v>3903</v>
      </c>
      <c r="S1193" s="149" t="s">
        <v>5856</v>
      </c>
      <c r="T1193" s="149" t="s">
        <v>95</v>
      </c>
      <c r="U1193" s="149" t="s">
        <v>267</v>
      </c>
      <c r="V1193" s="149"/>
      <c r="W1193" s="149"/>
      <c r="X1193" s="149" t="s">
        <v>336</v>
      </c>
      <c r="Y1193" s="149"/>
      <c r="Z1193" s="149"/>
      <c r="AA1193" s="149"/>
      <c r="AB1193" s="149" t="s">
        <v>269</v>
      </c>
      <c r="AC1193" s="149" t="s">
        <v>270</v>
      </c>
      <c r="AD1193" s="149" t="s">
        <v>95</v>
      </c>
      <c r="AE1193" s="149" t="s">
        <v>271</v>
      </c>
      <c r="AF1193" s="149"/>
      <c r="AG1193" s="149" t="s">
        <v>1098</v>
      </c>
      <c r="AH1193" s="149" t="s">
        <v>273</v>
      </c>
      <c r="AI1193" s="158">
        <v>84</v>
      </c>
      <c r="AJ1193" s="149"/>
      <c r="AK1193" s="159" t="s">
        <v>274</v>
      </c>
      <c r="AL1193" s="159" t="s">
        <v>274</v>
      </c>
      <c r="AM1193" s="149" t="s">
        <v>274</v>
      </c>
      <c r="AN1193" s="160">
        <v>4</v>
      </c>
      <c r="AO1193" s="149"/>
      <c r="AP1193" s="149" t="s">
        <v>274</v>
      </c>
      <c r="AQ1193" s="149" t="s">
        <v>275</v>
      </c>
      <c r="AR1193" s="158">
        <v>1</v>
      </c>
      <c r="AS1193" s="149" t="s">
        <v>275</v>
      </c>
      <c r="AT1193" s="149" t="s">
        <v>276</v>
      </c>
      <c r="AU1193" s="161">
        <v>1</v>
      </c>
      <c r="AV1193" s="159">
        <v>4977.87</v>
      </c>
      <c r="AW1193" s="159">
        <v>199.11</v>
      </c>
      <c r="AX1193" s="149" t="s">
        <v>274</v>
      </c>
      <c r="AY1193" s="159">
        <v>43.49</v>
      </c>
      <c r="AZ1193" s="159">
        <v>43.49</v>
      </c>
      <c r="BA1193" s="159">
        <v>173.96</v>
      </c>
      <c r="BB1193" s="159">
        <v>4086.06</v>
      </c>
      <c r="BC1193" s="162" t="s">
        <v>274</v>
      </c>
      <c r="BD1193" s="159">
        <v>170.85</v>
      </c>
      <c r="BE1193" s="159">
        <v>891.81</v>
      </c>
      <c r="BF1193" s="159">
        <v>720.96</v>
      </c>
      <c r="BG1193" s="159">
        <v>4977.87</v>
      </c>
    </row>
    <row r="1194" ht="28.05" customHeight="1" spans="1:59">
      <c r="A1194" s="149"/>
      <c r="B1194" s="149"/>
      <c r="C1194" s="149"/>
      <c r="D1194" s="149" t="s">
        <v>3726</v>
      </c>
      <c r="E1194" s="340" t="s">
        <v>5884</v>
      </c>
      <c r="F1194" s="149" t="s">
        <v>3726</v>
      </c>
      <c r="G1194" s="149" t="s">
        <v>5885</v>
      </c>
      <c r="H1194" s="149" t="s">
        <v>5886</v>
      </c>
      <c r="I1194" s="149" t="s">
        <v>5887</v>
      </c>
      <c r="J1194" s="149" t="s">
        <v>5888</v>
      </c>
      <c r="K1194" s="149"/>
      <c r="L1194" s="149" t="s">
        <v>262</v>
      </c>
      <c r="M1194" s="149"/>
      <c r="N1194" s="149" t="s">
        <v>263</v>
      </c>
      <c r="O1194" s="149" t="s">
        <v>214</v>
      </c>
      <c r="P1194" s="149" t="s">
        <v>53</v>
      </c>
      <c r="Q1194" s="149"/>
      <c r="R1194" s="149" t="s">
        <v>5889</v>
      </c>
      <c r="S1194" s="149" t="s">
        <v>5890</v>
      </c>
      <c r="T1194" s="149" t="s">
        <v>5791</v>
      </c>
      <c r="U1194" s="149" t="s">
        <v>267</v>
      </c>
      <c r="V1194" s="149"/>
      <c r="W1194" s="149"/>
      <c r="X1194" s="149" t="s">
        <v>268</v>
      </c>
      <c r="Y1194" s="149"/>
      <c r="Z1194" s="149"/>
      <c r="AA1194" s="149"/>
      <c r="AB1194" s="149" t="s">
        <v>269</v>
      </c>
      <c r="AC1194" s="149" t="s">
        <v>318</v>
      </c>
      <c r="AD1194" s="149" t="s">
        <v>5791</v>
      </c>
      <c r="AE1194" s="149" t="s">
        <v>271</v>
      </c>
      <c r="AF1194" s="149"/>
      <c r="AG1194" s="149" t="s">
        <v>1098</v>
      </c>
      <c r="AH1194" s="149" t="s">
        <v>273</v>
      </c>
      <c r="AI1194" s="158">
        <v>96</v>
      </c>
      <c r="AJ1194" s="149"/>
      <c r="AK1194" s="159" t="s">
        <v>274</v>
      </c>
      <c r="AL1194" s="159" t="s">
        <v>274</v>
      </c>
      <c r="AM1194" s="149" t="s">
        <v>274</v>
      </c>
      <c r="AN1194" s="160">
        <v>4</v>
      </c>
      <c r="AO1194" s="149"/>
      <c r="AP1194" s="149" t="s">
        <v>274</v>
      </c>
      <c r="AQ1194" s="149" t="s">
        <v>275</v>
      </c>
      <c r="AR1194" s="158">
        <v>1</v>
      </c>
      <c r="AS1194" s="149" t="s">
        <v>275</v>
      </c>
      <c r="AT1194" s="149" t="s">
        <v>276</v>
      </c>
      <c r="AU1194" s="161">
        <v>1</v>
      </c>
      <c r="AV1194" s="159">
        <v>2692.31</v>
      </c>
      <c r="AW1194" s="159">
        <v>107.69</v>
      </c>
      <c r="AX1194" s="149" t="s">
        <v>274</v>
      </c>
      <c r="AY1194" s="162">
        <v>0</v>
      </c>
      <c r="AZ1194" s="162" t="s">
        <v>274</v>
      </c>
      <c r="BA1194" s="162">
        <v>0</v>
      </c>
      <c r="BB1194" s="159">
        <v>2584.62</v>
      </c>
      <c r="BC1194" s="162" t="s">
        <v>274</v>
      </c>
      <c r="BD1194" s="162">
        <v>0</v>
      </c>
      <c r="BE1194" s="159">
        <v>107.69</v>
      </c>
      <c r="BF1194" s="159">
        <v>107.69</v>
      </c>
      <c r="BG1194" s="159">
        <v>2692.31</v>
      </c>
    </row>
    <row r="1195" ht="28.05" customHeight="1" spans="1:59">
      <c r="A1195" s="149"/>
      <c r="B1195" s="149"/>
      <c r="C1195" s="149"/>
      <c r="D1195" s="149" t="s">
        <v>3726</v>
      </c>
      <c r="E1195" s="340" t="s">
        <v>5891</v>
      </c>
      <c r="F1195" s="149" t="s">
        <v>3726</v>
      </c>
      <c r="G1195" s="149" t="s">
        <v>5892</v>
      </c>
      <c r="H1195" s="149" t="s">
        <v>5893</v>
      </c>
      <c r="I1195" s="149" t="s">
        <v>5894</v>
      </c>
      <c r="J1195" s="149" t="s">
        <v>5895</v>
      </c>
      <c r="K1195" s="149"/>
      <c r="L1195" s="149" t="s">
        <v>262</v>
      </c>
      <c r="M1195" s="149"/>
      <c r="N1195" s="149" t="s">
        <v>263</v>
      </c>
      <c r="O1195" s="149" t="s">
        <v>214</v>
      </c>
      <c r="P1195" s="149" t="s">
        <v>53</v>
      </c>
      <c r="Q1195" s="149"/>
      <c r="R1195" s="149" t="s">
        <v>160</v>
      </c>
      <c r="S1195" s="149" t="s">
        <v>5890</v>
      </c>
      <c r="T1195" s="149" t="s">
        <v>5791</v>
      </c>
      <c r="U1195" s="149" t="s">
        <v>267</v>
      </c>
      <c r="V1195" s="149"/>
      <c r="W1195" s="149"/>
      <c r="X1195" s="149" t="s">
        <v>336</v>
      </c>
      <c r="Y1195" s="149"/>
      <c r="Z1195" s="149"/>
      <c r="AA1195" s="149"/>
      <c r="AB1195" s="149" t="s">
        <v>269</v>
      </c>
      <c r="AC1195" s="149" t="s">
        <v>318</v>
      </c>
      <c r="AD1195" s="149" t="s">
        <v>5791</v>
      </c>
      <c r="AE1195" s="149" t="s">
        <v>271</v>
      </c>
      <c r="AF1195" s="149"/>
      <c r="AG1195" s="149" t="s">
        <v>1098</v>
      </c>
      <c r="AH1195" s="149" t="s">
        <v>273</v>
      </c>
      <c r="AI1195" s="158">
        <v>96</v>
      </c>
      <c r="AJ1195" s="149"/>
      <c r="AK1195" s="159" t="s">
        <v>274</v>
      </c>
      <c r="AL1195" s="159" t="s">
        <v>274</v>
      </c>
      <c r="AM1195" s="149" t="s">
        <v>274</v>
      </c>
      <c r="AN1195" s="160">
        <v>4</v>
      </c>
      <c r="AO1195" s="149"/>
      <c r="AP1195" s="149" t="s">
        <v>274</v>
      </c>
      <c r="AQ1195" s="149" t="s">
        <v>275</v>
      </c>
      <c r="AR1195" s="158">
        <v>1</v>
      </c>
      <c r="AS1195" s="149" t="s">
        <v>275</v>
      </c>
      <c r="AT1195" s="149" t="s">
        <v>276</v>
      </c>
      <c r="AU1195" s="161">
        <v>1</v>
      </c>
      <c r="AV1195" s="159">
        <v>3521.37</v>
      </c>
      <c r="AW1195" s="159">
        <v>140.85</v>
      </c>
      <c r="AX1195" s="149" t="s">
        <v>274</v>
      </c>
      <c r="AY1195" s="162">
        <v>0</v>
      </c>
      <c r="AZ1195" s="162" t="s">
        <v>274</v>
      </c>
      <c r="BA1195" s="162">
        <v>0</v>
      </c>
      <c r="BB1195" s="159">
        <v>3380.52</v>
      </c>
      <c r="BC1195" s="162" t="s">
        <v>274</v>
      </c>
      <c r="BD1195" s="162">
        <v>0</v>
      </c>
      <c r="BE1195" s="159">
        <v>140.85</v>
      </c>
      <c r="BF1195" s="159">
        <v>140.85</v>
      </c>
      <c r="BG1195" s="159">
        <v>3521.37</v>
      </c>
    </row>
    <row r="1196" ht="28.05" customHeight="1" spans="1:59">
      <c r="A1196" s="149"/>
      <c r="B1196" s="149"/>
      <c r="C1196" s="149"/>
      <c r="D1196" s="149" t="s">
        <v>3726</v>
      </c>
      <c r="E1196" s="340" t="s">
        <v>5896</v>
      </c>
      <c r="F1196" s="149" t="s">
        <v>3726</v>
      </c>
      <c r="G1196" s="149" t="s">
        <v>5897</v>
      </c>
      <c r="H1196" s="149" t="s">
        <v>5898</v>
      </c>
      <c r="I1196" s="149"/>
      <c r="J1196" s="149" t="s">
        <v>5899</v>
      </c>
      <c r="K1196" s="149"/>
      <c r="L1196" s="149" t="s">
        <v>262</v>
      </c>
      <c r="M1196" s="149"/>
      <c r="N1196" s="149" t="s">
        <v>263</v>
      </c>
      <c r="O1196" s="149" t="s">
        <v>214</v>
      </c>
      <c r="P1196" s="149" t="s">
        <v>53</v>
      </c>
      <c r="Q1196" s="149"/>
      <c r="R1196" s="149" t="s">
        <v>4516</v>
      </c>
      <c r="S1196" s="149" t="s">
        <v>5862</v>
      </c>
      <c r="T1196" s="149" t="s">
        <v>5791</v>
      </c>
      <c r="U1196" s="149" t="s">
        <v>267</v>
      </c>
      <c r="V1196" s="149"/>
      <c r="W1196" s="149"/>
      <c r="X1196" s="149" t="s">
        <v>268</v>
      </c>
      <c r="Y1196" s="149"/>
      <c r="Z1196" s="149"/>
      <c r="AA1196" s="149"/>
      <c r="AB1196" s="149" t="s">
        <v>269</v>
      </c>
      <c r="AC1196" s="149" t="s">
        <v>318</v>
      </c>
      <c r="AD1196" s="149" t="s">
        <v>5791</v>
      </c>
      <c r="AE1196" s="149" t="s">
        <v>271</v>
      </c>
      <c r="AF1196" s="149"/>
      <c r="AG1196" s="149" t="s">
        <v>1098</v>
      </c>
      <c r="AH1196" s="149" t="s">
        <v>273</v>
      </c>
      <c r="AI1196" s="158">
        <v>96</v>
      </c>
      <c r="AJ1196" s="149"/>
      <c r="AK1196" s="159" t="s">
        <v>274</v>
      </c>
      <c r="AL1196" s="159" t="s">
        <v>274</v>
      </c>
      <c r="AM1196" s="149" t="s">
        <v>274</v>
      </c>
      <c r="AN1196" s="160">
        <v>4</v>
      </c>
      <c r="AO1196" s="149"/>
      <c r="AP1196" s="149" t="s">
        <v>274</v>
      </c>
      <c r="AQ1196" s="149" t="s">
        <v>275</v>
      </c>
      <c r="AR1196" s="158">
        <v>1</v>
      </c>
      <c r="AS1196" s="149" t="s">
        <v>275</v>
      </c>
      <c r="AT1196" s="149" t="s">
        <v>276</v>
      </c>
      <c r="AU1196" s="161">
        <v>1</v>
      </c>
      <c r="AV1196" s="159">
        <v>2649.57</v>
      </c>
      <c r="AW1196" s="159">
        <v>105.98</v>
      </c>
      <c r="AX1196" s="149" t="s">
        <v>274</v>
      </c>
      <c r="AY1196" s="162">
        <v>0</v>
      </c>
      <c r="AZ1196" s="162" t="s">
        <v>274</v>
      </c>
      <c r="BA1196" s="162">
        <v>0</v>
      </c>
      <c r="BB1196" s="159">
        <v>2543.59</v>
      </c>
      <c r="BC1196" s="162" t="s">
        <v>274</v>
      </c>
      <c r="BD1196" s="162">
        <v>0</v>
      </c>
      <c r="BE1196" s="159">
        <v>105.98</v>
      </c>
      <c r="BF1196" s="159">
        <v>105.98</v>
      </c>
      <c r="BG1196" s="159">
        <v>2649.57</v>
      </c>
    </row>
    <row r="1197" ht="28.05" customHeight="1" spans="1:59">
      <c r="A1197" s="149"/>
      <c r="B1197" s="149"/>
      <c r="C1197" s="149"/>
      <c r="D1197" s="149" t="s">
        <v>3726</v>
      </c>
      <c r="E1197" s="340" t="s">
        <v>5900</v>
      </c>
      <c r="F1197" s="149" t="s">
        <v>3726</v>
      </c>
      <c r="G1197" s="149" t="s">
        <v>5901</v>
      </c>
      <c r="H1197" s="149" t="s">
        <v>5870</v>
      </c>
      <c r="I1197" s="149" t="s">
        <v>5871</v>
      </c>
      <c r="J1197" s="149" t="s">
        <v>5902</v>
      </c>
      <c r="K1197" s="149"/>
      <c r="L1197" s="149" t="s">
        <v>262</v>
      </c>
      <c r="M1197" s="149"/>
      <c r="N1197" s="149" t="s">
        <v>263</v>
      </c>
      <c r="O1197" s="149" t="s">
        <v>214</v>
      </c>
      <c r="P1197" s="149" t="s">
        <v>53</v>
      </c>
      <c r="Q1197" s="149"/>
      <c r="R1197" s="149" t="s">
        <v>5394</v>
      </c>
      <c r="S1197" s="149" t="s">
        <v>4683</v>
      </c>
      <c r="T1197" s="149" t="s">
        <v>5791</v>
      </c>
      <c r="U1197" s="149" t="s">
        <v>267</v>
      </c>
      <c r="V1197" s="149"/>
      <c r="W1197" s="149"/>
      <c r="X1197" s="149" t="s">
        <v>268</v>
      </c>
      <c r="Y1197" s="149"/>
      <c r="Z1197" s="149"/>
      <c r="AA1197" s="149"/>
      <c r="AB1197" s="149" t="s">
        <v>269</v>
      </c>
      <c r="AC1197" s="149" t="s">
        <v>318</v>
      </c>
      <c r="AD1197" s="149" t="s">
        <v>5791</v>
      </c>
      <c r="AE1197" s="149" t="s">
        <v>271</v>
      </c>
      <c r="AF1197" s="149"/>
      <c r="AG1197" s="149" t="s">
        <v>1098</v>
      </c>
      <c r="AH1197" s="149" t="s">
        <v>273</v>
      </c>
      <c r="AI1197" s="158">
        <v>96</v>
      </c>
      <c r="AJ1197" s="149"/>
      <c r="AK1197" s="159" t="s">
        <v>274</v>
      </c>
      <c r="AL1197" s="159" t="s">
        <v>274</v>
      </c>
      <c r="AM1197" s="149" t="s">
        <v>274</v>
      </c>
      <c r="AN1197" s="160">
        <v>4</v>
      </c>
      <c r="AO1197" s="149"/>
      <c r="AP1197" s="149" t="s">
        <v>274</v>
      </c>
      <c r="AQ1197" s="149" t="s">
        <v>275</v>
      </c>
      <c r="AR1197" s="158">
        <v>1</v>
      </c>
      <c r="AS1197" s="149" t="s">
        <v>275</v>
      </c>
      <c r="AT1197" s="149" t="s">
        <v>276</v>
      </c>
      <c r="AU1197" s="161">
        <v>1</v>
      </c>
      <c r="AV1197" s="159">
        <v>1880.34</v>
      </c>
      <c r="AW1197" s="159">
        <v>75.21</v>
      </c>
      <c r="AX1197" s="149" t="s">
        <v>274</v>
      </c>
      <c r="AY1197" s="162">
        <v>0</v>
      </c>
      <c r="AZ1197" s="162" t="s">
        <v>274</v>
      </c>
      <c r="BA1197" s="162">
        <v>0</v>
      </c>
      <c r="BB1197" s="159">
        <v>1805.13</v>
      </c>
      <c r="BC1197" s="162" t="s">
        <v>274</v>
      </c>
      <c r="BD1197" s="162">
        <v>0</v>
      </c>
      <c r="BE1197" s="159">
        <v>75.21</v>
      </c>
      <c r="BF1197" s="159">
        <v>75.21</v>
      </c>
      <c r="BG1197" s="159">
        <v>1880.34</v>
      </c>
    </row>
    <row r="1198" ht="28.05" customHeight="1" spans="1:59">
      <c r="A1198" s="149"/>
      <c r="B1198" s="149"/>
      <c r="C1198" s="149"/>
      <c r="D1198" s="149" t="s">
        <v>3726</v>
      </c>
      <c r="E1198" s="340" t="s">
        <v>5903</v>
      </c>
      <c r="F1198" s="149" t="s">
        <v>3726</v>
      </c>
      <c r="G1198" s="149" t="s">
        <v>5904</v>
      </c>
      <c r="H1198" s="149" t="s">
        <v>5905</v>
      </c>
      <c r="I1198" s="149" t="s">
        <v>5906</v>
      </c>
      <c r="J1198" s="149" t="s">
        <v>5907</v>
      </c>
      <c r="K1198" s="149"/>
      <c r="L1198" s="149" t="s">
        <v>262</v>
      </c>
      <c r="M1198" s="149"/>
      <c r="N1198" s="149" t="s">
        <v>263</v>
      </c>
      <c r="O1198" s="149" t="s">
        <v>214</v>
      </c>
      <c r="P1198" s="149" t="s">
        <v>53</v>
      </c>
      <c r="Q1198" s="149"/>
      <c r="R1198" s="149" t="s">
        <v>4516</v>
      </c>
      <c r="S1198" s="149" t="s">
        <v>5862</v>
      </c>
      <c r="T1198" s="149" t="s">
        <v>5791</v>
      </c>
      <c r="U1198" s="149" t="s">
        <v>267</v>
      </c>
      <c r="V1198" s="149"/>
      <c r="W1198" s="149"/>
      <c r="X1198" s="149" t="s">
        <v>268</v>
      </c>
      <c r="Y1198" s="149"/>
      <c r="Z1198" s="149"/>
      <c r="AA1198" s="149"/>
      <c r="AB1198" s="149" t="s">
        <v>269</v>
      </c>
      <c r="AC1198" s="149" t="s">
        <v>318</v>
      </c>
      <c r="AD1198" s="149" t="s">
        <v>5791</v>
      </c>
      <c r="AE1198" s="149" t="s">
        <v>271</v>
      </c>
      <c r="AF1198" s="149"/>
      <c r="AG1198" s="149" t="s">
        <v>1098</v>
      </c>
      <c r="AH1198" s="149" t="s">
        <v>273</v>
      </c>
      <c r="AI1198" s="158">
        <v>96</v>
      </c>
      <c r="AJ1198" s="149"/>
      <c r="AK1198" s="159" t="s">
        <v>274</v>
      </c>
      <c r="AL1198" s="159" t="s">
        <v>274</v>
      </c>
      <c r="AM1198" s="149" t="s">
        <v>274</v>
      </c>
      <c r="AN1198" s="160">
        <v>4</v>
      </c>
      <c r="AO1198" s="149"/>
      <c r="AP1198" s="149" t="s">
        <v>274</v>
      </c>
      <c r="AQ1198" s="149" t="s">
        <v>275</v>
      </c>
      <c r="AR1198" s="158">
        <v>1</v>
      </c>
      <c r="AS1198" s="149" t="s">
        <v>275</v>
      </c>
      <c r="AT1198" s="149" t="s">
        <v>276</v>
      </c>
      <c r="AU1198" s="161">
        <v>1</v>
      </c>
      <c r="AV1198" s="159">
        <v>2474.36</v>
      </c>
      <c r="AW1198" s="159">
        <v>98.97</v>
      </c>
      <c r="AX1198" s="149" t="s">
        <v>274</v>
      </c>
      <c r="AY1198" s="162">
        <v>0</v>
      </c>
      <c r="AZ1198" s="162" t="s">
        <v>274</v>
      </c>
      <c r="BA1198" s="162">
        <v>0</v>
      </c>
      <c r="BB1198" s="159">
        <v>2375.39</v>
      </c>
      <c r="BC1198" s="162" t="s">
        <v>274</v>
      </c>
      <c r="BD1198" s="162">
        <v>0</v>
      </c>
      <c r="BE1198" s="159">
        <v>98.97</v>
      </c>
      <c r="BF1198" s="159">
        <v>98.97</v>
      </c>
      <c r="BG1198" s="159">
        <v>2474.36</v>
      </c>
    </row>
    <row r="1199" ht="28.05" customHeight="1" spans="1:59">
      <c r="A1199" s="149"/>
      <c r="B1199" s="149"/>
      <c r="C1199" s="149"/>
      <c r="D1199" s="149" t="s">
        <v>3726</v>
      </c>
      <c r="E1199" s="340" t="s">
        <v>5908</v>
      </c>
      <c r="F1199" s="149" t="s">
        <v>3726</v>
      </c>
      <c r="G1199" s="149" t="s">
        <v>5909</v>
      </c>
      <c r="H1199" s="149" t="s">
        <v>5893</v>
      </c>
      <c r="I1199" s="149" t="s">
        <v>5894</v>
      </c>
      <c r="J1199" s="149" t="s">
        <v>5910</v>
      </c>
      <c r="K1199" s="149"/>
      <c r="L1199" s="149" t="s">
        <v>262</v>
      </c>
      <c r="M1199" s="149"/>
      <c r="N1199" s="149" t="s">
        <v>263</v>
      </c>
      <c r="O1199" s="149" t="s">
        <v>214</v>
      </c>
      <c r="P1199" s="149" t="s">
        <v>53</v>
      </c>
      <c r="Q1199" s="149"/>
      <c r="R1199" s="149" t="s">
        <v>160</v>
      </c>
      <c r="S1199" s="149" t="s">
        <v>5890</v>
      </c>
      <c r="T1199" s="149" t="s">
        <v>5791</v>
      </c>
      <c r="U1199" s="149" t="s">
        <v>267</v>
      </c>
      <c r="V1199" s="149"/>
      <c r="W1199" s="149"/>
      <c r="X1199" s="149" t="s">
        <v>336</v>
      </c>
      <c r="Y1199" s="149"/>
      <c r="Z1199" s="149"/>
      <c r="AA1199" s="149"/>
      <c r="AB1199" s="149" t="s">
        <v>269</v>
      </c>
      <c r="AC1199" s="149" t="s">
        <v>318</v>
      </c>
      <c r="AD1199" s="149" t="s">
        <v>5791</v>
      </c>
      <c r="AE1199" s="149" t="s">
        <v>271</v>
      </c>
      <c r="AF1199" s="149"/>
      <c r="AG1199" s="149" t="s">
        <v>1098</v>
      </c>
      <c r="AH1199" s="149" t="s">
        <v>273</v>
      </c>
      <c r="AI1199" s="158">
        <v>96</v>
      </c>
      <c r="AJ1199" s="149"/>
      <c r="AK1199" s="159" t="s">
        <v>274</v>
      </c>
      <c r="AL1199" s="159" t="s">
        <v>274</v>
      </c>
      <c r="AM1199" s="149" t="s">
        <v>274</v>
      </c>
      <c r="AN1199" s="160">
        <v>4</v>
      </c>
      <c r="AO1199" s="149"/>
      <c r="AP1199" s="149" t="s">
        <v>274</v>
      </c>
      <c r="AQ1199" s="149" t="s">
        <v>275</v>
      </c>
      <c r="AR1199" s="158">
        <v>1</v>
      </c>
      <c r="AS1199" s="149" t="s">
        <v>275</v>
      </c>
      <c r="AT1199" s="149" t="s">
        <v>276</v>
      </c>
      <c r="AU1199" s="161">
        <v>1</v>
      </c>
      <c r="AV1199" s="159">
        <v>3521.37</v>
      </c>
      <c r="AW1199" s="159">
        <v>140.85</v>
      </c>
      <c r="AX1199" s="149" t="s">
        <v>274</v>
      </c>
      <c r="AY1199" s="162">
        <v>0</v>
      </c>
      <c r="AZ1199" s="162" t="s">
        <v>274</v>
      </c>
      <c r="BA1199" s="162">
        <v>0</v>
      </c>
      <c r="BB1199" s="159">
        <v>3380.52</v>
      </c>
      <c r="BC1199" s="162" t="s">
        <v>274</v>
      </c>
      <c r="BD1199" s="162">
        <v>0</v>
      </c>
      <c r="BE1199" s="159">
        <v>140.85</v>
      </c>
      <c r="BF1199" s="159">
        <v>140.85</v>
      </c>
      <c r="BG1199" s="159">
        <v>3521.37</v>
      </c>
    </row>
    <row r="1200" ht="28.05" customHeight="1" spans="1:59">
      <c r="A1200" s="149"/>
      <c r="B1200" s="149"/>
      <c r="C1200" s="149"/>
      <c r="D1200" s="149" t="s">
        <v>3726</v>
      </c>
      <c r="E1200" s="340" t="s">
        <v>5911</v>
      </c>
      <c r="F1200" s="149" t="s">
        <v>3726</v>
      </c>
      <c r="G1200" s="149" t="s">
        <v>5912</v>
      </c>
      <c r="H1200" s="149" t="s">
        <v>5913</v>
      </c>
      <c r="I1200" s="149" t="s">
        <v>5914</v>
      </c>
      <c r="J1200" s="149" t="s">
        <v>5915</v>
      </c>
      <c r="K1200" s="149"/>
      <c r="L1200" s="149" t="s">
        <v>262</v>
      </c>
      <c r="M1200" s="149"/>
      <c r="N1200" s="149" t="s">
        <v>263</v>
      </c>
      <c r="O1200" s="149" t="s">
        <v>214</v>
      </c>
      <c r="P1200" s="149" t="s">
        <v>53</v>
      </c>
      <c r="Q1200" s="149"/>
      <c r="R1200" s="149" t="s">
        <v>3921</v>
      </c>
      <c r="S1200" s="149" t="s">
        <v>5916</v>
      </c>
      <c r="T1200" s="149" t="s">
        <v>5917</v>
      </c>
      <c r="U1200" s="149" t="s">
        <v>267</v>
      </c>
      <c r="V1200" s="149"/>
      <c r="W1200" s="149"/>
      <c r="X1200" s="149" t="s">
        <v>336</v>
      </c>
      <c r="Y1200" s="149"/>
      <c r="Z1200" s="149"/>
      <c r="AA1200" s="149"/>
      <c r="AB1200" s="149" t="s">
        <v>269</v>
      </c>
      <c r="AC1200" s="149" t="s">
        <v>270</v>
      </c>
      <c r="AD1200" s="149" t="s">
        <v>5917</v>
      </c>
      <c r="AE1200" s="149" t="s">
        <v>271</v>
      </c>
      <c r="AF1200" s="149"/>
      <c r="AG1200" s="149" t="s">
        <v>1098</v>
      </c>
      <c r="AH1200" s="149" t="s">
        <v>273</v>
      </c>
      <c r="AI1200" s="158">
        <v>47</v>
      </c>
      <c r="AJ1200" s="149"/>
      <c r="AK1200" s="159" t="s">
        <v>274</v>
      </c>
      <c r="AL1200" s="159" t="s">
        <v>274</v>
      </c>
      <c r="AM1200" s="149" t="s">
        <v>274</v>
      </c>
      <c r="AN1200" s="160">
        <v>4</v>
      </c>
      <c r="AO1200" s="149"/>
      <c r="AP1200" s="149" t="s">
        <v>274</v>
      </c>
      <c r="AQ1200" s="149" t="s">
        <v>275</v>
      </c>
      <c r="AR1200" s="158">
        <v>1</v>
      </c>
      <c r="AS1200" s="149" t="s">
        <v>275</v>
      </c>
      <c r="AT1200" s="149" t="s">
        <v>276</v>
      </c>
      <c r="AU1200" s="161">
        <v>1</v>
      </c>
      <c r="AV1200" s="159">
        <v>20796.46</v>
      </c>
      <c r="AW1200" s="159">
        <v>831.86</v>
      </c>
      <c r="AX1200" s="149" t="s">
        <v>274</v>
      </c>
      <c r="AY1200" s="159">
        <v>207.97</v>
      </c>
      <c r="AZ1200" s="159">
        <v>207.97</v>
      </c>
      <c r="BA1200" s="159">
        <v>831.88</v>
      </c>
      <c r="BB1200" s="159">
        <v>9774.16</v>
      </c>
      <c r="BC1200" s="162" t="s">
        <v>274</v>
      </c>
      <c r="BD1200" s="162">
        <v>0</v>
      </c>
      <c r="BE1200" s="159">
        <v>11022.3</v>
      </c>
      <c r="BF1200" s="159">
        <v>11022.3</v>
      </c>
      <c r="BG1200" s="159">
        <v>20796.46</v>
      </c>
    </row>
    <row r="1201" ht="28.05" customHeight="1" spans="1:59">
      <c r="A1201" s="149"/>
      <c r="B1201" s="149"/>
      <c r="C1201" s="149"/>
      <c r="D1201" s="149" t="s">
        <v>3726</v>
      </c>
      <c r="E1201" s="340" t="s">
        <v>5918</v>
      </c>
      <c r="F1201" s="149" t="s">
        <v>3726</v>
      </c>
      <c r="G1201" s="149" t="s">
        <v>5919</v>
      </c>
      <c r="H1201" s="149" t="s">
        <v>4695</v>
      </c>
      <c r="I1201" s="149" t="s">
        <v>5920</v>
      </c>
      <c r="J1201" s="149" t="s">
        <v>5921</v>
      </c>
      <c r="K1201" s="149"/>
      <c r="L1201" s="149" t="s">
        <v>262</v>
      </c>
      <c r="M1201" s="149"/>
      <c r="N1201" s="149" t="s">
        <v>263</v>
      </c>
      <c r="O1201" s="149" t="s">
        <v>214</v>
      </c>
      <c r="P1201" s="149" t="s">
        <v>53</v>
      </c>
      <c r="Q1201" s="149"/>
      <c r="R1201" s="149" t="s">
        <v>3921</v>
      </c>
      <c r="S1201" s="149" t="s">
        <v>4698</v>
      </c>
      <c r="T1201" s="149" t="s">
        <v>5922</v>
      </c>
      <c r="U1201" s="149" t="s">
        <v>267</v>
      </c>
      <c r="V1201" s="149"/>
      <c r="W1201" s="149"/>
      <c r="X1201" s="149" t="s">
        <v>336</v>
      </c>
      <c r="Y1201" s="149"/>
      <c r="Z1201" s="149"/>
      <c r="AA1201" s="149"/>
      <c r="AB1201" s="149" t="s">
        <v>269</v>
      </c>
      <c r="AC1201" s="149" t="s">
        <v>270</v>
      </c>
      <c r="AD1201" s="149" t="s">
        <v>5922</v>
      </c>
      <c r="AE1201" s="149" t="s">
        <v>271</v>
      </c>
      <c r="AF1201" s="149"/>
      <c r="AG1201" s="149" t="s">
        <v>1098</v>
      </c>
      <c r="AH1201" s="149" t="s">
        <v>273</v>
      </c>
      <c r="AI1201" s="158">
        <v>47</v>
      </c>
      <c r="AJ1201" s="149"/>
      <c r="AK1201" s="159" t="s">
        <v>274</v>
      </c>
      <c r="AL1201" s="159" t="s">
        <v>274</v>
      </c>
      <c r="AM1201" s="149" t="s">
        <v>274</v>
      </c>
      <c r="AN1201" s="160">
        <v>4</v>
      </c>
      <c r="AO1201" s="149"/>
      <c r="AP1201" s="149" t="s">
        <v>274</v>
      </c>
      <c r="AQ1201" s="149" t="s">
        <v>275</v>
      </c>
      <c r="AR1201" s="158">
        <v>1</v>
      </c>
      <c r="AS1201" s="149" t="s">
        <v>275</v>
      </c>
      <c r="AT1201" s="149" t="s">
        <v>276</v>
      </c>
      <c r="AU1201" s="161">
        <v>1</v>
      </c>
      <c r="AV1201" s="159">
        <v>22123.9</v>
      </c>
      <c r="AW1201" s="159">
        <v>884.96</v>
      </c>
      <c r="AX1201" s="149" t="s">
        <v>274</v>
      </c>
      <c r="AY1201" s="159">
        <v>221.24</v>
      </c>
      <c r="AZ1201" s="159">
        <v>221.24</v>
      </c>
      <c r="BA1201" s="159">
        <v>884.96</v>
      </c>
      <c r="BB1201" s="159">
        <v>10398.28</v>
      </c>
      <c r="BC1201" s="162" t="s">
        <v>274</v>
      </c>
      <c r="BD1201" s="162">
        <v>0</v>
      </c>
      <c r="BE1201" s="159">
        <v>11725.62</v>
      </c>
      <c r="BF1201" s="159">
        <v>11725.62</v>
      </c>
      <c r="BG1201" s="159">
        <v>22123.9</v>
      </c>
    </row>
    <row r="1202" ht="28.05" customHeight="1" spans="1:59">
      <c r="A1202" s="149"/>
      <c r="B1202" s="149"/>
      <c r="C1202" s="149"/>
      <c r="D1202" s="149" t="s">
        <v>3726</v>
      </c>
      <c r="E1202" s="340" t="s">
        <v>5923</v>
      </c>
      <c r="F1202" s="149" t="s">
        <v>3726</v>
      </c>
      <c r="G1202" s="149" t="s">
        <v>5924</v>
      </c>
      <c r="H1202" s="149" t="s">
        <v>5925</v>
      </c>
      <c r="I1202" s="149" t="s">
        <v>5926</v>
      </c>
      <c r="J1202" s="149" t="s">
        <v>5927</v>
      </c>
      <c r="K1202" s="149"/>
      <c r="L1202" s="149" t="s">
        <v>262</v>
      </c>
      <c r="M1202" s="149"/>
      <c r="N1202" s="149" t="s">
        <v>263</v>
      </c>
      <c r="O1202" s="149" t="s">
        <v>214</v>
      </c>
      <c r="P1202" s="149" t="s">
        <v>53</v>
      </c>
      <c r="Q1202" s="149"/>
      <c r="R1202" s="149" t="s">
        <v>296</v>
      </c>
      <c r="S1202" s="149" t="s">
        <v>289</v>
      </c>
      <c r="T1202" s="149" t="s">
        <v>108</v>
      </c>
      <c r="U1202" s="149" t="s">
        <v>267</v>
      </c>
      <c r="V1202" s="149"/>
      <c r="W1202" s="149"/>
      <c r="X1202" s="149" t="s">
        <v>268</v>
      </c>
      <c r="Y1202" s="149"/>
      <c r="Z1202" s="149"/>
      <c r="AA1202" s="149"/>
      <c r="AB1202" s="149" t="s">
        <v>269</v>
      </c>
      <c r="AC1202" s="149" t="s">
        <v>318</v>
      </c>
      <c r="AD1202" s="149" t="s">
        <v>108</v>
      </c>
      <c r="AE1202" s="149" t="s">
        <v>271</v>
      </c>
      <c r="AF1202" s="149"/>
      <c r="AG1202" s="149" t="s">
        <v>1098</v>
      </c>
      <c r="AH1202" s="149" t="s">
        <v>273</v>
      </c>
      <c r="AI1202" s="158">
        <v>119</v>
      </c>
      <c r="AJ1202" s="149"/>
      <c r="AK1202" s="159" t="s">
        <v>274</v>
      </c>
      <c r="AL1202" s="159" t="s">
        <v>274</v>
      </c>
      <c r="AM1202" s="149" t="s">
        <v>274</v>
      </c>
      <c r="AN1202" s="160">
        <v>4</v>
      </c>
      <c r="AO1202" s="149"/>
      <c r="AP1202" s="149" t="s">
        <v>274</v>
      </c>
      <c r="AQ1202" s="149" t="s">
        <v>275</v>
      </c>
      <c r="AR1202" s="158">
        <v>1</v>
      </c>
      <c r="AS1202" s="149" t="s">
        <v>275</v>
      </c>
      <c r="AT1202" s="149" t="s">
        <v>276</v>
      </c>
      <c r="AU1202" s="161">
        <v>1</v>
      </c>
      <c r="AV1202" s="159">
        <v>235829.05</v>
      </c>
      <c r="AW1202" s="159">
        <v>9433.16</v>
      </c>
      <c r="AX1202" s="149" t="s">
        <v>274</v>
      </c>
      <c r="AY1202" s="162">
        <v>0</v>
      </c>
      <c r="AZ1202" s="162" t="s">
        <v>274</v>
      </c>
      <c r="BA1202" s="162">
        <v>0</v>
      </c>
      <c r="BB1202" s="159">
        <v>226395.89</v>
      </c>
      <c r="BC1202" s="162" t="s">
        <v>274</v>
      </c>
      <c r="BD1202" s="162">
        <v>0</v>
      </c>
      <c r="BE1202" s="159">
        <v>9433.16</v>
      </c>
      <c r="BF1202" s="159">
        <v>9433.16</v>
      </c>
      <c r="BG1202" s="159">
        <v>235829.05</v>
      </c>
    </row>
    <row r="1203" ht="28.05" customHeight="1" spans="1:59">
      <c r="A1203" s="149"/>
      <c r="B1203" s="149"/>
      <c r="C1203" s="149"/>
      <c r="D1203" s="149" t="s">
        <v>3726</v>
      </c>
      <c r="E1203" s="340" t="s">
        <v>5928</v>
      </c>
      <c r="F1203" s="149" t="s">
        <v>3726</v>
      </c>
      <c r="G1203" s="149" t="s">
        <v>5929</v>
      </c>
      <c r="H1203" s="149" t="s">
        <v>5930</v>
      </c>
      <c r="I1203" s="149" t="s">
        <v>5931</v>
      </c>
      <c r="J1203" s="149" t="s">
        <v>5932</v>
      </c>
      <c r="K1203" s="149"/>
      <c r="L1203" s="149" t="s">
        <v>262</v>
      </c>
      <c r="M1203" s="149"/>
      <c r="N1203" s="149" t="s">
        <v>263</v>
      </c>
      <c r="O1203" s="149" t="s">
        <v>214</v>
      </c>
      <c r="P1203" s="149" t="s">
        <v>53</v>
      </c>
      <c r="Q1203" s="149"/>
      <c r="R1203" s="149" t="s">
        <v>5933</v>
      </c>
      <c r="S1203" s="149" t="s">
        <v>5934</v>
      </c>
      <c r="T1203" s="149" t="s">
        <v>5935</v>
      </c>
      <c r="U1203" s="149" t="s">
        <v>267</v>
      </c>
      <c r="V1203" s="149"/>
      <c r="W1203" s="149"/>
      <c r="X1203" s="149" t="s">
        <v>336</v>
      </c>
      <c r="Y1203" s="149"/>
      <c r="Z1203" s="149"/>
      <c r="AA1203" s="149"/>
      <c r="AB1203" s="149" t="s">
        <v>269</v>
      </c>
      <c r="AC1203" s="149" t="s">
        <v>270</v>
      </c>
      <c r="AD1203" s="149" t="s">
        <v>5935</v>
      </c>
      <c r="AE1203" s="149" t="s">
        <v>271</v>
      </c>
      <c r="AF1203" s="149"/>
      <c r="AG1203" s="149" t="s">
        <v>1098</v>
      </c>
      <c r="AH1203" s="149" t="s">
        <v>273</v>
      </c>
      <c r="AI1203" s="158">
        <v>47</v>
      </c>
      <c r="AJ1203" s="149"/>
      <c r="AK1203" s="159" t="s">
        <v>274</v>
      </c>
      <c r="AL1203" s="159" t="s">
        <v>274</v>
      </c>
      <c r="AM1203" s="149" t="s">
        <v>274</v>
      </c>
      <c r="AN1203" s="160">
        <v>4</v>
      </c>
      <c r="AO1203" s="149"/>
      <c r="AP1203" s="149" t="s">
        <v>274</v>
      </c>
      <c r="AQ1203" s="149" t="s">
        <v>275</v>
      </c>
      <c r="AR1203" s="158">
        <v>1</v>
      </c>
      <c r="AS1203" s="149" t="s">
        <v>275</v>
      </c>
      <c r="AT1203" s="149" t="s">
        <v>276</v>
      </c>
      <c r="AU1203" s="161">
        <v>1</v>
      </c>
      <c r="AV1203" s="159">
        <v>7522.12</v>
      </c>
      <c r="AW1203" s="159">
        <v>300.88</v>
      </c>
      <c r="AX1203" s="149" t="s">
        <v>274</v>
      </c>
      <c r="AY1203" s="159">
        <v>75.22</v>
      </c>
      <c r="AZ1203" s="159">
        <v>75.22</v>
      </c>
      <c r="BA1203" s="159">
        <v>300.88</v>
      </c>
      <c r="BB1203" s="159">
        <v>3535.34</v>
      </c>
      <c r="BC1203" s="162" t="s">
        <v>274</v>
      </c>
      <c r="BD1203" s="162">
        <v>0</v>
      </c>
      <c r="BE1203" s="159">
        <v>3986.78</v>
      </c>
      <c r="BF1203" s="159">
        <v>3986.78</v>
      </c>
      <c r="BG1203" s="159">
        <v>7522.12</v>
      </c>
    </row>
    <row r="1204" ht="28.05" customHeight="1" spans="1:59">
      <c r="A1204" s="149"/>
      <c r="B1204" s="149"/>
      <c r="C1204" s="149"/>
      <c r="D1204" s="149" t="s">
        <v>3726</v>
      </c>
      <c r="E1204" s="340" t="s">
        <v>5936</v>
      </c>
      <c r="F1204" s="149" t="s">
        <v>3726</v>
      </c>
      <c r="G1204" s="149" t="s">
        <v>5937</v>
      </c>
      <c r="H1204" s="149" t="s">
        <v>5938</v>
      </c>
      <c r="I1204" s="149" t="s">
        <v>4359</v>
      </c>
      <c r="J1204" s="149" t="s">
        <v>5939</v>
      </c>
      <c r="K1204" s="149"/>
      <c r="L1204" s="149" t="s">
        <v>262</v>
      </c>
      <c r="M1204" s="149"/>
      <c r="N1204" s="149" t="s">
        <v>263</v>
      </c>
      <c r="O1204" s="149" t="s">
        <v>214</v>
      </c>
      <c r="P1204" s="149" t="s">
        <v>53</v>
      </c>
      <c r="Q1204" s="149"/>
      <c r="R1204" s="149" t="s">
        <v>3921</v>
      </c>
      <c r="S1204" s="149" t="s">
        <v>4332</v>
      </c>
      <c r="T1204" s="149" t="s">
        <v>5940</v>
      </c>
      <c r="U1204" s="149" t="s">
        <v>267</v>
      </c>
      <c r="V1204" s="149"/>
      <c r="W1204" s="149"/>
      <c r="X1204" s="149" t="s">
        <v>336</v>
      </c>
      <c r="Y1204" s="149"/>
      <c r="Z1204" s="149"/>
      <c r="AA1204" s="149"/>
      <c r="AB1204" s="149" t="s">
        <v>269</v>
      </c>
      <c r="AC1204" s="149" t="s">
        <v>270</v>
      </c>
      <c r="AD1204" s="149" t="s">
        <v>5940</v>
      </c>
      <c r="AE1204" s="149" t="s">
        <v>271</v>
      </c>
      <c r="AF1204" s="149"/>
      <c r="AG1204" s="149" t="s">
        <v>1098</v>
      </c>
      <c r="AH1204" s="149" t="s">
        <v>273</v>
      </c>
      <c r="AI1204" s="158">
        <v>47</v>
      </c>
      <c r="AJ1204" s="149"/>
      <c r="AK1204" s="159" t="s">
        <v>274</v>
      </c>
      <c r="AL1204" s="159" t="s">
        <v>274</v>
      </c>
      <c r="AM1204" s="149" t="s">
        <v>274</v>
      </c>
      <c r="AN1204" s="160">
        <v>4</v>
      </c>
      <c r="AO1204" s="149"/>
      <c r="AP1204" s="149" t="s">
        <v>274</v>
      </c>
      <c r="AQ1204" s="149" t="s">
        <v>275</v>
      </c>
      <c r="AR1204" s="158">
        <v>1</v>
      </c>
      <c r="AS1204" s="149" t="s">
        <v>275</v>
      </c>
      <c r="AT1204" s="149" t="s">
        <v>276</v>
      </c>
      <c r="AU1204" s="161">
        <v>1</v>
      </c>
      <c r="AV1204" s="159">
        <v>17946.9</v>
      </c>
      <c r="AW1204" s="159">
        <v>717.88</v>
      </c>
      <c r="AX1204" s="149" t="s">
        <v>274</v>
      </c>
      <c r="AY1204" s="159">
        <v>179.47</v>
      </c>
      <c r="AZ1204" s="159">
        <v>179.47</v>
      </c>
      <c r="BA1204" s="159">
        <v>717.88</v>
      </c>
      <c r="BB1204" s="159">
        <v>8435.09</v>
      </c>
      <c r="BC1204" s="162" t="s">
        <v>274</v>
      </c>
      <c r="BD1204" s="162">
        <v>0</v>
      </c>
      <c r="BE1204" s="159">
        <v>9511.81</v>
      </c>
      <c r="BF1204" s="159">
        <v>9511.81</v>
      </c>
      <c r="BG1204" s="159">
        <v>17946.9</v>
      </c>
    </row>
    <row r="1205" ht="28.05" customHeight="1" spans="1:59">
      <c r="A1205" s="149"/>
      <c r="B1205" s="149"/>
      <c r="C1205" s="149"/>
      <c r="D1205" s="149" t="s">
        <v>3726</v>
      </c>
      <c r="E1205" s="340" t="s">
        <v>5941</v>
      </c>
      <c r="F1205" s="149" t="s">
        <v>3726</v>
      </c>
      <c r="G1205" s="149" t="s">
        <v>5942</v>
      </c>
      <c r="H1205" s="149" t="s">
        <v>5943</v>
      </c>
      <c r="I1205" s="149" t="s">
        <v>5944</v>
      </c>
      <c r="J1205" s="149" t="s">
        <v>5945</v>
      </c>
      <c r="K1205" s="149"/>
      <c r="L1205" s="149" t="s">
        <v>262</v>
      </c>
      <c r="M1205" s="149"/>
      <c r="N1205" s="149" t="s">
        <v>263</v>
      </c>
      <c r="O1205" s="149" t="s">
        <v>214</v>
      </c>
      <c r="P1205" s="149" t="s">
        <v>53</v>
      </c>
      <c r="Q1205" s="149"/>
      <c r="R1205" s="149" t="s">
        <v>160</v>
      </c>
      <c r="S1205" s="149" t="s">
        <v>5946</v>
      </c>
      <c r="T1205" s="149" t="s">
        <v>5947</v>
      </c>
      <c r="U1205" s="149" t="s">
        <v>267</v>
      </c>
      <c r="V1205" s="149"/>
      <c r="W1205" s="149"/>
      <c r="X1205" s="149" t="s">
        <v>336</v>
      </c>
      <c r="Y1205" s="149"/>
      <c r="Z1205" s="149"/>
      <c r="AA1205" s="149"/>
      <c r="AB1205" s="149" t="s">
        <v>269</v>
      </c>
      <c r="AC1205" s="149" t="s">
        <v>270</v>
      </c>
      <c r="AD1205" s="149" t="s">
        <v>5947</v>
      </c>
      <c r="AE1205" s="149" t="s">
        <v>271</v>
      </c>
      <c r="AF1205" s="149"/>
      <c r="AG1205" s="149" t="s">
        <v>1098</v>
      </c>
      <c r="AH1205" s="149" t="s">
        <v>273</v>
      </c>
      <c r="AI1205" s="158">
        <v>83</v>
      </c>
      <c r="AJ1205" s="149"/>
      <c r="AK1205" s="159" t="s">
        <v>274</v>
      </c>
      <c r="AL1205" s="159" t="s">
        <v>274</v>
      </c>
      <c r="AM1205" s="149" t="s">
        <v>274</v>
      </c>
      <c r="AN1205" s="160">
        <v>4</v>
      </c>
      <c r="AO1205" s="149"/>
      <c r="AP1205" s="149" t="s">
        <v>274</v>
      </c>
      <c r="AQ1205" s="149" t="s">
        <v>275</v>
      </c>
      <c r="AR1205" s="158">
        <v>1</v>
      </c>
      <c r="AS1205" s="149" t="s">
        <v>275</v>
      </c>
      <c r="AT1205" s="149" t="s">
        <v>276</v>
      </c>
      <c r="AU1205" s="161">
        <v>1</v>
      </c>
      <c r="AV1205" s="159">
        <v>29203.54</v>
      </c>
      <c r="AW1205" s="159">
        <v>1168.14</v>
      </c>
      <c r="AX1205" s="149" t="s">
        <v>274</v>
      </c>
      <c r="AY1205" s="159">
        <v>309.19</v>
      </c>
      <c r="AZ1205" s="159">
        <v>309.19</v>
      </c>
      <c r="BA1205" s="159">
        <v>1236.76</v>
      </c>
      <c r="BB1205" s="159">
        <v>24015.88</v>
      </c>
      <c r="BC1205" s="162" t="s">
        <v>274</v>
      </c>
      <c r="BD1205" s="162">
        <v>0</v>
      </c>
      <c r="BE1205" s="159">
        <v>5187.66</v>
      </c>
      <c r="BF1205" s="159">
        <v>5187.66</v>
      </c>
      <c r="BG1205" s="159">
        <v>29203.54</v>
      </c>
    </row>
    <row r="1206" ht="28.05" customHeight="1" spans="1:59">
      <c r="A1206" s="149"/>
      <c r="B1206" s="149"/>
      <c r="C1206" s="149"/>
      <c r="D1206" s="149" t="s">
        <v>3726</v>
      </c>
      <c r="E1206" s="340" t="s">
        <v>5948</v>
      </c>
      <c r="F1206" s="149" t="s">
        <v>3726</v>
      </c>
      <c r="G1206" s="149" t="s">
        <v>5949</v>
      </c>
      <c r="H1206" s="149" t="s">
        <v>5950</v>
      </c>
      <c r="I1206" s="149" t="s">
        <v>5951</v>
      </c>
      <c r="J1206" s="149" t="s">
        <v>5952</v>
      </c>
      <c r="K1206" s="149"/>
      <c r="L1206" s="149" t="s">
        <v>262</v>
      </c>
      <c r="M1206" s="149"/>
      <c r="N1206" s="149" t="s">
        <v>263</v>
      </c>
      <c r="O1206" s="149" t="s">
        <v>214</v>
      </c>
      <c r="P1206" s="149" t="s">
        <v>53</v>
      </c>
      <c r="Q1206" s="149"/>
      <c r="R1206" s="149" t="s">
        <v>4652</v>
      </c>
      <c r="S1206" s="149" t="s">
        <v>4406</v>
      </c>
      <c r="T1206" s="149" t="s">
        <v>5947</v>
      </c>
      <c r="U1206" s="149" t="s">
        <v>267</v>
      </c>
      <c r="V1206" s="149"/>
      <c r="W1206" s="149"/>
      <c r="X1206" s="149" t="s">
        <v>336</v>
      </c>
      <c r="Y1206" s="149"/>
      <c r="Z1206" s="149"/>
      <c r="AA1206" s="149"/>
      <c r="AB1206" s="149" t="s">
        <v>269</v>
      </c>
      <c r="AC1206" s="149" t="s">
        <v>270</v>
      </c>
      <c r="AD1206" s="149" t="s">
        <v>5947</v>
      </c>
      <c r="AE1206" s="149" t="s">
        <v>271</v>
      </c>
      <c r="AF1206" s="149"/>
      <c r="AG1206" s="149" t="s">
        <v>1098</v>
      </c>
      <c r="AH1206" s="149" t="s">
        <v>273</v>
      </c>
      <c r="AI1206" s="158">
        <v>83</v>
      </c>
      <c r="AJ1206" s="149"/>
      <c r="AK1206" s="159" t="s">
        <v>274</v>
      </c>
      <c r="AL1206" s="159" t="s">
        <v>274</v>
      </c>
      <c r="AM1206" s="149" t="s">
        <v>274</v>
      </c>
      <c r="AN1206" s="160">
        <v>4</v>
      </c>
      <c r="AO1206" s="149"/>
      <c r="AP1206" s="149" t="s">
        <v>274</v>
      </c>
      <c r="AQ1206" s="149" t="s">
        <v>275</v>
      </c>
      <c r="AR1206" s="158">
        <v>1</v>
      </c>
      <c r="AS1206" s="149" t="s">
        <v>275</v>
      </c>
      <c r="AT1206" s="149" t="s">
        <v>276</v>
      </c>
      <c r="AU1206" s="161">
        <v>1</v>
      </c>
      <c r="AV1206" s="159">
        <v>8620.69</v>
      </c>
      <c r="AW1206" s="159">
        <v>344.83</v>
      </c>
      <c r="AX1206" s="149" t="s">
        <v>274</v>
      </c>
      <c r="AY1206" s="159">
        <v>91.26</v>
      </c>
      <c r="AZ1206" s="159">
        <v>91.26</v>
      </c>
      <c r="BA1206" s="159">
        <v>365.04</v>
      </c>
      <c r="BB1206" s="159">
        <v>7089.42</v>
      </c>
      <c r="BC1206" s="162" t="s">
        <v>274</v>
      </c>
      <c r="BD1206" s="162">
        <v>0</v>
      </c>
      <c r="BE1206" s="159">
        <v>1531.27</v>
      </c>
      <c r="BF1206" s="159">
        <v>1531.27</v>
      </c>
      <c r="BG1206" s="159">
        <v>8620.69</v>
      </c>
    </row>
    <row r="1207" ht="28.05" customHeight="1" spans="1:59">
      <c r="A1207" s="149"/>
      <c r="B1207" s="149"/>
      <c r="C1207" s="149"/>
      <c r="D1207" s="149" t="s">
        <v>3726</v>
      </c>
      <c r="E1207" s="340" t="s">
        <v>5953</v>
      </c>
      <c r="F1207" s="149" t="s">
        <v>3726</v>
      </c>
      <c r="G1207" s="149" t="s">
        <v>5954</v>
      </c>
      <c r="H1207" s="149" t="s">
        <v>5955</v>
      </c>
      <c r="I1207" s="149" t="s">
        <v>5956</v>
      </c>
      <c r="J1207" s="149" t="s">
        <v>5957</v>
      </c>
      <c r="K1207" s="149"/>
      <c r="L1207" s="149" t="s">
        <v>262</v>
      </c>
      <c r="M1207" s="149"/>
      <c r="N1207" s="149" t="s">
        <v>263</v>
      </c>
      <c r="O1207" s="149" t="s">
        <v>214</v>
      </c>
      <c r="P1207" s="149" t="s">
        <v>53</v>
      </c>
      <c r="Q1207" s="149"/>
      <c r="R1207" s="149" t="s">
        <v>4599</v>
      </c>
      <c r="S1207" s="149" t="s">
        <v>4629</v>
      </c>
      <c r="T1207" s="149" t="s">
        <v>309</v>
      </c>
      <c r="U1207" s="149" t="s">
        <v>267</v>
      </c>
      <c r="V1207" s="149"/>
      <c r="W1207" s="149"/>
      <c r="X1207" s="149" t="s">
        <v>268</v>
      </c>
      <c r="Y1207" s="149"/>
      <c r="Z1207" s="149"/>
      <c r="AA1207" s="149"/>
      <c r="AB1207" s="149" t="s">
        <v>269</v>
      </c>
      <c r="AC1207" s="149" t="s">
        <v>270</v>
      </c>
      <c r="AD1207" s="149" t="s">
        <v>309</v>
      </c>
      <c r="AE1207" s="149" t="s">
        <v>271</v>
      </c>
      <c r="AF1207" s="149"/>
      <c r="AG1207" s="149" t="s">
        <v>1098</v>
      </c>
      <c r="AH1207" s="149" t="s">
        <v>273</v>
      </c>
      <c r="AI1207" s="158">
        <v>47</v>
      </c>
      <c r="AJ1207" s="149"/>
      <c r="AK1207" s="159" t="s">
        <v>274</v>
      </c>
      <c r="AL1207" s="159" t="s">
        <v>274</v>
      </c>
      <c r="AM1207" s="149" t="s">
        <v>274</v>
      </c>
      <c r="AN1207" s="160">
        <v>4</v>
      </c>
      <c r="AO1207" s="149"/>
      <c r="AP1207" s="149" t="s">
        <v>274</v>
      </c>
      <c r="AQ1207" s="149" t="s">
        <v>275</v>
      </c>
      <c r="AR1207" s="158">
        <v>1</v>
      </c>
      <c r="AS1207" s="149" t="s">
        <v>275</v>
      </c>
      <c r="AT1207" s="149" t="s">
        <v>276</v>
      </c>
      <c r="AU1207" s="161">
        <v>1</v>
      </c>
      <c r="AV1207" s="159">
        <v>19469.03</v>
      </c>
      <c r="AW1207" s="159">
        <v>778.76</v>
      </c>
      <c r="AX1207" s="149" t="s">
        <v>274</v>
      </c>
      <c r="AY1207" s="159">
        <v>194.69</v>
      </c>
      <c r="AZ1207" s="159">
        <v>194.69</v>
      </c>
      <c r="BA1207" s="159">
        <v>778.76</v>
      </c>
      <c r="BB1207" s="159">
        <v>9150.43</v>
      </c>
      <c r="BC1207" s="162" t="s">
        <v>274</v>
      </c>
      <c r="BD1207" s="162">
        <v>0</v>
      </c>
      <c r="BE1207" s="159">
        <v>10318.6</v>
      </c>
      <c r="BF1207" s="159">
        <v>10318.6</v>
      </c>
      <c r="BG1207" s="159">
        <v>19469.03</v>
      </c>
    </row>
    <row r="1208" ht="28.05" customHeight="1" spans="1:59">
      <c r="A1208" s="149"/>
      <c r="B1208" s="149"/>
      <c r="C1208" s="149"/>
      <c r="D1208" s="149" t="s">
        <v>3726</v>
      </c>
      <c r="E1208" s="340" t="s">
        <v>5958</v>
      </c>
      <c r="F1208" s="149" t="s">
        <v>3726</v>
      </c>
      <c r="G1208" s="149" t="s">
        <v>5959</v>
      </c>
      <c r="H1208" s="149" t="s">
        <v>4695</v>
      </c>
      <c r="I1208" s="149" t="s">
        <v>5920</v>
      </c>
      <c r="J1208" s="149" t="s">
        <v>5960</v>
      </c>
      <c r="K1208" s="149"/>
      <c r="L1208" s="149" t="s">
        <v>262</v>
      </c>
      <c r="M1208" s="149"/>
      <c r="N1208" s="149" t="s">
        <v>263</v>
      </c>
      <c r="O1208" s="149" t="s">
        <v>214</v>
      </c>
      <c r="P1208" s="149" t="s">
        <v>53</v>
      </c>
      <c r="Q1208" s="149"/>
      <c r="R1208" s="149" t="s">
        <v>3921</v>
      </c>
      <c r="S1208" s="149" t="s">
        <v>4698</v>
      </c>
      <c r="T1208" s="149" t="s">
        <v>5922</v>
      </c>
      <c r="U1208" s="149" t="s">
        <v>267</v>
      </c>
      <c r="V1208" s="149"/>
      <c r="W1208" s="149"/>
      <c r="X1208" s="149" t="s">
        <v>336</v>
      </c>
      <c r="Y1208" s="149"/>
      <c r="Z1208" s="149"/>
      <c r="AA1208" s="149"/>
      <c r="AB1208" s="149" t="s">
        <v>269</v>
      </c>
      <c r="AC1208" s="149" t="s">
        <v>270</v>
      </c>
      <c r="AD1208" s="149" t="s">
        <v>5922</v>
      </c>
      <c r="AE1208" s="149" t="s">
        <v>271</v>
      </c>
      <c r="AF1208" s="149"/>
      <c r="AG1208" s="149" t="s">
        <v>1098</v>
      </c>
      <c r="AH1208" s="149" t="s">
        <v>273</v>
      </c>
      <c r="AI1208" s="158">
        <v>47</v>
      </c>
      <c r="AJ1208" s="149"/>
      <c r="AK1208" s="159" t="s">
        <v>274</v>
      </c>
      <c r="AL1208" s="159" t="s">
        <v>274</v>
      </c>
      <c r="AM1208" s="149" t="s">
        <v>274</v>
      </c>
      <c r="AN1208" s="160">
        <v>4</v>
      </c>
      <c r="AO1208" s="149"/>
      <c r="AP1208" s="149" t="s">
        <v>274</v>
      </c>
      <c r="AQ1208" s="149" t="s">
        <v>275</v>
      </c>
      <c r="AR1208" s="158">
        <v>1</v>
      </c>
      <c r="AS1208" s="149" t="s">
        <v>275</v>
      </c>
      <c r="AT1208" s="149" t="s">
        <v>276</v>
      </c>
      <c r="AU1208" s="161">
        <v>1</v>
      </c>
      <c r="AV1208" s="159">
        <v>22123.89</v>
      </c>
      <c r="AW1208" s="159">
        <v>884.96</v>
      </c>
      <c r="AX1208" s="149" t="s">
        <v>274</v>
      </c>
      <c r="AY1208" s="159">
        <v>221.24</v>
      </c>
      <c r="AZ1208" s="159">
        <v>221.24</v>
      </c>
      <c r="BA1208" s="159">
        <v>884.96</v>
      </c>
      <c r="BB1208" s="159">
        <v>10398.28</v>
      </c>
      <c r="BC1208" s="162" t="s">
        <v>274</v>
      </c>
      <c r="BD1208" s="162">
        <v>0</v>
      </c>
      <c r="BE1208" s="159">
        <v>11725.61</v>
      </c>
      <c r="BF1208" s="159">
        <v>11725.61</v>
      </c>
      <c r="BG1208" s="159">
        <v>22123.89</v>
      </c>
    </row>
    <row r="1209" ht="28.05" customHeight="1" spans="1:59">
      <c r="A1209" s="149"/>
      <c r="B1209" s="149"/>
      <c r="C1209" s="149"/>
      <c r="D1209" s="149" t="s">
        <v>3726</v>
      </c>
      <c r="E1209" s="340" t="s">
        <v>5961</v>
      </c>
      <c r="F1209" s="149" t="s">
        <v>3726</v>
      </c>
      <c r="G1209" s="149" t="s">
        <v>5962</v>
      </c>
      <c r="H1209" s="149" t="s">
        <v>5963</v>
      </c>
      <c r="I1209" s="149" t="s">
        <v>5964</v>
      </c>
      <c r="J1209" s="149" t="s">
        <v>5965</v>
      </c>
      <c r="K1209" s="149"/>
      <c r="L1209" s="149" t="s">
        <v>262</v>
      </c>
      <c r="M1209" s="149"/>
      <c r="N1209" s="149" t="s">
        <v>263</v>
      </c>
      <c r="O1209" s="149" t="s">
        <v>214</v>
      </c>
      <c r="P1209" s="149" t="s">
        <v>53</v>
      </c>
      <c r="Q1209" s="149"/>
      <c r="R1209" s="149" t="s">
        <v>296</v>
      </c>
      <c r="S1209" s="149" t="s">
        <v>289</v>
      </c>
      <c r="T1209" s="149" t="s">
        <v>108</v>
      </c>
      <c r="U1209" s="149" t="s">
        <v>267</v>
      </c>
      <c r="V1209" s="149"/>
      <c r="W1209" s="149"/>
      <c r="X1209" s="149" t="s">
        <v>268</v>
      </c>
      <c r="Y1209" s="149"/>
      <c r="Z1209" s="149"/>
      <c r="AA1209" s="149"/>
      <c r="AB1209" s="149" t="s">
        <v>269</v>
      </c>
      <c r="AC1209" s="149" t="s">
        <v>318</v>
      </c>
      <c r="AD1209" s="149" t="s">
        <v>108</v>
      </c>
      <c r="AE1209" s="149" t="s">
        <v>271</v>
      </c>
      <c r="AF1209" s="149"/>
      <c r="AG1209" s="149" t="s">
        <v>1098</v>
      </c>
      <c r="AH1209" s="149" t="s">
        <v>273</v>
      </c>
      <c r="AI1209" s="158">
        <v>96</v>
      </c>
      <c r="AJ1209" s="149"/>
      <c r="AK1209" s="159" t="s">
        <v>274</v>
      </c>
      <c r="AL1209" s="159" t="s">
        <v>274</v>
      </c>
      <c r="AM1209" s="149" t="s">
        <v>274</v>
      </c>
      <c r="AN1209" s="160">
        <v>4</v>
      </c>
      <c r="AO1209" s="149"/>
      <c r="AP1209" s="149" t="s">
        <v>274</v>
      </c>
      <c r="AQ1209" s="149" t="s">
        <v>275</v>
      </c>
      <c r="AR1209" s="158">
        <v>1</v>
      </c>
      <c r="AS1209" s="149" t="s">
        <v>275</v>
      </c>
      <c r="AT1209" s="149" t="s">
        <v>276</v>
      </c>
      <c r="AU1209" s="161">
        <v>1</v>
      </c>
      <c r="AV1209" s="159">
        <v>48717.95</v>
      </c>
      <c r="AW1209" s="159">
        <v>1948.72</v>
      </c>
      <c r="AX1209" s="149" t="s">
        <v>274</v>
      </c>
      <c r="AY1209" s="162">
        <v>0</v>
      </c>
      <c r="AZ1209" s="162" t="s">
        <v>274</v>
      </c>
      <c r="BA1209" s="162">
        <v>0</v>
      </c>
      <c r="BB1209" s="159">
        <v>46769.23</v>
      </c>
      <c r="BC1209" s="162" t="s">
        <v>274</v>
      </c>
      <c r="BD1209" s="162">
        <v>0</v>
      </c>
      <c r="BE1209" s="159">
        <v>1948.72</v>
      </c>
      <c r="BF1209" s="159">
        <v>1948.72</v>
      </c>
      <c r="BG1209" s="159">
        <v>48717.95</v>
      </c>
    </row>
    <row r="1210" ht="28.05" customHeight="1" spans="1:59">
      <c r="A1210" s="149"/>
      <c r="B1210" s="149"/>
      <c r="C1210" s="149"/>
      <c r="D1210" s="149" t="s">
        <v>3726</v>
      </c>
      <c r="E1210" s="340" t="s">
        <v>5966</v>
      </c>
      <c r="F1210" s="149" t="s">
        <v>3726</v>
      </c>
      <c r="G1210" s="149" t="s">
        <v>5967</v>
      </c>
      <c r="H1210" s="149" t="s">
        <v>5968</v>
      </c>
      <c r="I1210" s="149" t="s">
        <v>5969</v>
      </c>
      <c r="J1210" s="149" t="s">
        <v>5970</v>
      </c>
      <c r="K1210" s="149"/>
      <c r="L1210" s="149" t="s">
        <v>262</v>
      </c>
      <c r="M1210" s="149"/>
      <c r="N1210" s="149" t="s">
        <v>263</v>
      </c>
      <c r="O1210" s="149" t="s">
        <v>214</v>
      </c>
      <c r="P1210" s="149" t="s">
        <v>53</v>
      </c>
      <c r="Q1210" s="149"/>
      <c r="R1210" s="149" t="s">
        <v>5971</v>
      </c>
      <c r="S1210" s="149" t="s">
        <v>3872</v>
      </c>
      <c r="T1210" s="149" t="s">
        <v>5947</v>
      </c>
      <c r="U1210" s="149" t="s">
        <v>267</v>
      </c>
      <c r="V1210" s="149"/>
      <c r="W1210" s="149"/>
      <c r="X1210" s="149" t="s">
        <v>268</v>
      </c>
      <c r="Y1210" s="149"/>
      <c r="Z1210" s="149"/>
      <c r="AA1210" s="149"/>
      <c r="AB1210" s="149" t="s">
        <v>269</v>
      </c>
      <c r="AC1210" s="149" t="s">
        <v>270</v>
      </c>
      <c r="AD1210" s="149" t="s">
        <v>5947</v>
      </c>
      <c r="AE1210" s="149" t="s">
        <v>271</v>
      </c>
      <c r="AF1210" s="149"/>
      <c r="AG1210" s="149" t="s">
        <v>1098</v>
      </c>
      <c r="AH1210" s="149" t="s">
        <v>273</v>
      </c>
      <c r="AI1210" s="158">
        <v>83</v>
      </c>
      <c r="AJ1210" s="149"/>
      <c r="AK1210" s="159" t="s">
        <v>274</v>
      </c>
      <c r="AL1210" s="159" t="s">
        <v>274</v>
      </c>
      <c r="AM1210" s="149" t="s">
        <v>274</v>
      </c>
      <c r="AN1210" s="160">
        <v>4</v>
      </c>
      <c r="AO1210" s="149"/>
      <c r="AP1210" s="149" t="s">
        <v>274</v>
      </c>
      <c r="AQ1210" s="149" t="s">
        <v>275</v>
      </c>
      <c r="AR1210" s="158">
        <v>1</v>
      </c>
      <c r="AS1210" s="149" t="s">
        <v>275</v>
      </c>
      <c r="AT1210" s="149" t="s">
        <v>276</v>
      </c>
      <c r="AU1210" s="161">
        <v>1</v>
      </c>
      <c r="AV1210" s="159">
        <v>213892.27</v>
      </c>
      <c r="AW1210" s="159">
        <v>8555.69</v>
      </c>
      <c r="AX1210" s="149" t="s">
        <v>274</v>
      </c>
      <c r="AY1210" s="159">
        <v>3226.75</v>
      </c>
      <c r="AZ1210" s="159">
        <v>3226.75</v>
      </c>
      <c r="BA1210" s="159">
        <v>12907</v>
      </c>
      <c r="BB1210" s="159">
        <v>163388.84</v>
      </c>
      <c r="BC1210" s="162" t="s">
        <v>274</v>
      </c>
      <c r="BD1210" s="162">
        <v>0</v>
      </c>
      <c r="BE1210" s="159">
        <v>50503.43</v>
      </c>
      <c r="BF1210" s="159">
        <v>50503.43</v>
      </c>
      <c r="BG1210" s="159">
        <v>213892.27</v>
      </c>
    </row>
    <row r="1211" ht="28.05" customHeight="1" spans="1:59">
      <c r="A1211" s="149"/>
      <c r="B1211" s="149"/>
      <c r="C1211" s="149"/>
      <c r="D1211" s="149" t="s">
        <v>3726</v>
      </c>
      <c r="E1211" s="340" t="s">
        <v>5972</v>
      </c>
      <c r="F1211" s="149" t="s">
        <v>3726</v>
      </c>
      <c r="G1211" s="149" t="s">
        <v>5973</v>
      </c>
      <c r="H1211" s="149" t="s">
        <v>5184</v>
      </c>
      <c r="I1211" s="149" t="s">
        <v>5974</v>
      </c>
      <c r="J1211" s="149" t="s">
        <v>5975</v>
      </c>
      <c r="K1211" s="149"/>
      <c r="L1211" s="149" t="s">
        <v>262</v>
      </c>
      <c r="M1211" s="149"/>
      <c r="N1211" s="149" t="s">
        <v>263</v>
      </c>
      <c r="O1211" s="149" t="s">
        <v>214</v>
      </c>
      <c r="P1211" s="149" t="s">
        <v>53</v>
      </c>
      <c r="Q1211" s="149"/>
      <c r="R1211" s="149" t="s">
        <v>3447</v>
      </c>
      <c r="S1211" s="149" t="s">
        <v>5144</v>
      </c>
      <c r="T1211" s="149" t="s">
        <v>5976</v>
      </c>
      <c r="U1211" s="149" t="s">
        <v>267</v>
      </c>
      <c r="V1211" s="149"/>
      <c r="W1211" s="149"/>
      <c r="X1211" s="149" t="s">
        <v>51</v>
      </c>
      <c r="Y1211" s="149"/>
      <c r="Z1211" s="149"/>
      <c r="AA1211" s="149"/>
      <c r="AB1211" s="149" t="s">
        <v>269</v>
      </c>
      <c r="AC1211" s="149" t="s">
        <v>270</v>
      </c>
      <c r="AD1211" s="149" t="s">
        <v>5976</v>
      </c>
      <c r="AE1211" s="149" t="s">
        <v>271</v>
      </c>
      <c r="AF1211" s="149"/>
      <c r="AG1211" s="149" t="s">
        <v>1098</v>
      </c>
      <c r="AH1211" s="149" t="s">
        <v>273</v>
      </c>
      <c r="AI1211" s="158">
        <v>46</v>
      </c>
      <c r="AJ1211" s="149"/>
      <c r="AK1211" s="159" t="s">
        <v>274</v>
      </c>
      <c r="AL1211" s="159" t="s">
        <v>274</v>
      </c>
      <c r="AM1211" s="149" t="s">
        <v>274</v>
      </c>
      <c r="AN1211" s="160">
        <v>4</v>
      </c>
      <c r="AO1211" s="149"/>
      <c r="AP1211" s="149" t="s">
        <v>274</v>
      </c>
      <c r="AQ1211" s="149" t="s">
        <v>275</v>
      </c>
      <c r="AR1211" s="158">
        <v>1</v>
      </c>
      <c r="AS1211" s="149" t="s">
        <v>275</v>
      </c>
      <c r="AT1211" s="149" t="s">
        <v>276</v>
      </c>
      <c r="AU1211" s="161">
        <v>1</v>
      </c>
      <c r="AV1211" s="159">
        <v>19911.5</v>
      </c>
      <c r="AW1211" s="159">
        <v>796.46</v>
      </c>
      <c r="AX1211" s="149" t="s">
        <v>274</v>
      </c>
      <c r="AY1211" s="159">
        <v>199.11</v>
      </c>
      <c r="AZ1211" s="159">
        <v>199.11</v>
      </c>
      <c r="BA1211" s="159">
        <v>796.44</v>
      </c>
      <c r="BB1211" s="159">
        <v>9159.48</v>
      </c>
      <c r="BC1211" s="162" t="s">
        <v>274</v>
      </c>
      <c r="BD1211" s="162">
        <v>0</v>
      </c>
      <c r="BE1211" s="159">
        <v>10752.02</v>
      </c>
      <c r="BF1211" s="159">
        <v>10752.02</v>
      </c>
      <c r="BG1211" s="159">
        <v>19911.5</v>
      </c>
    </row>
    <row r="1212" ht="28.05" customHeight="1" spans="1:59">
      <c r="A1212" s="149"/>
      <c r="B1212" s="149"/>
      <c r="C1212" s="149"/>
      <c r="D1212" s="149" t="s">
        <v>3726</v>
      </c>
      <c r="E1212" s="340" t="s">
        <v>5977</v>
      </c>
      <c r="F1212" s="149" t="s">
        <v>3726</v>
      </c>
      <c r="G1212" s="149" t="s">
        <v>5978</v>
      </c>
      <c r="H1212" s="149" t="s">
        <v>5184</v>
      </c>
      <c r="I1212" s="149" t="s">
        <v>5974</v>
      </c>
      <c r="J1212" s="149" t="s">
        <v>5979</v>
      </c>
      <c r="K1212" s="149"/>
      <c r="L1212" s="149" t="s">
        <v>262</v>
      </c>
      <c r="M1212" s="149"/>
      <c r="N1212" s="149" t="s">
        <v>263</v>
      </c>
      <c r="O1212" s="149" t="s">
        <v>214</v>
      </c>
      <c r="P1212" s="149" t="s">
        <v>53</v>
      </c>
      <c r="Q1212" s="149"/>
      <c r="R1212" s="149" t="s">
        <v>3447</v>
      </c>
      <c r="S1212" s="149" t="s">
        <v>5144</v>
      </c>
      <c r="T1212" s="149" t="s">
        <v>5976</v>
      </c>
      <c r="U1212" s="149" t="s">
        <v>267</v>
      </c>
      <c r="V1212" s="149"/>
      <c r="W1212" s="149"/>
      <c r="X1212" s="149" t="s">
        <v>51</v>
      </c>
      <c r="Y1212" s="149"/>
      <c r="Z1212" s="149"/>
      <c r="AA1212" s="149"/>
      <c r="AB1212" s="149" t="s">
        <v>269</v>
      </c>
      <c r="AC1212" s="149" t="s">
        <v>270</v>
      </c>
      <c r="AD1212" s="149" t="s">
        <v>5976</v>
      </c>
      <c r="AE1212" s="149" t="s">
        <v>271</v>
      </c>
      <c r="AF1212" s="149"/>
      <c r="AG1212" s="149" t="s">
        <v>1098</v>
      </c>
      <c r="AH1212" s="149" t="s">
        <v>273</v>
      </c>
      <c r="AI1212" s="158">
        <v>46</v>
      </c>
      <c r="AJ1212" s="149"/>
      <c r="AK1212" s="159" t="s">
        <v>274</v>
      </c>
      <c r="AL1212" s="159" t="s">
        <v>274</v>
      </c>
      <c r="AM1212" s="149" t="s">
        <v>274</v>
      </c>
      <c r="AN1212" s="160">
        <v>4</v>
      </c>
      <c r="AO1212" s="149"/>
      <c r="AP1212" s="149" t="s">
        <v>274</v>
      </c>
      <c r="AQ1212" s="149" t="s">
        <v>275</v>
      </c>
      <c r="AR1212" s="158">
        <v>1</v>
      </c>
      <c r="AS1212" s="149" t="s">
        <v>275</v>
      </c>
      <c r="AT1212" s="149" t="s">
        <v>276</v>
      </c>
      <c r="AU1212" s="161">
        <v>1</v>
      </c>
      <c r="AV1212" s="159">
        <v>19911.51</v>
      </c>
      <c r="AW1212" s="159">
        <v>796.46</v>
      </c>
      <c r="AX1212" s="149" t="s">
        <v>274</v>
      </c>
      <c r="AY1212" s="159">
        <v>199.11</v>
      </c>
      <c r="AZ1212" s="159">
        <v>199.11</v>
      </c>
      <c r="BA1212" s="159">
        <v>796.44</v>
      </c>
      <c r="BB1212" s="159">
        <v>9159.48</v>
      </c>
      <c r="BC1212" s="162" t="s">
        <v>274</v>
      </c>
      <c r="BD1212" s="162">
        <v>0</v>
      </c>
      <c r="BE1212" s="159">
        <v>10752.03</v>
      </c>
      <c r="BF1212" s="159">
        <v>10752.03</v>
      </c>
      <c r="BG1212" s="159">
        <v>19911.51</v>
      </c>
    </row>
    <row r="1213" ht="28.05" customHeight="1" spans="1:59">
      <c r="A1213" s="149"/>
      <c r="B1213" s="149"/>
      <c r="C1213" s="149"/>
      <c r="D1213" s="149" t="s">
        <v>3726</v>
      </c>
      <c r="E1213" s="340" t="s">
        <v>5980</v>
      </c>
      <c r="F1213" s="149" t="s">
        <v>3726</v>
      </c>
      <c r="G1213" s="149" t="s">
        <v>5981</v>
      </c>
      <c r="H1213" s="149" t="s">
        <v>5982</v>
      </c>
      <c r="I1213" s="149" t="s">
        <v>5983</v>
      </c>
      <c r="J1213" s="149" t="s">
        <v>5984</v>
      </c>
      <c r="K1213" s="149"/>
      <c r="L1213" s="149" t="s">
        <v>262</v>
      </c>
      <c r="M1213" s="149"/>
      <c r="N1213" s="149" t="s">
        <v>263</v>
      </c>
      <c r="O1213" s="149" t="s">
        <v>214</v>
      </c>
      <c r="P1213" s="149" t="s">
        <v>53</v>
      </c>
      <c r="Q1213" s="149"/>
      <c r="R1213" s="149" t="s">
        <v>296</v>
      </c>
      <c r="S1213" s="149" t="s">
        <v>289</v>
      </c>
      <c r="T1213" s="149" t="s">
        <v>108</v>
      </c>
      <c r="U1213" s="149" t="s">
        <v>267</v>
      </c>
      <c r="V1213" s="149"/>
      <c r="W1213" s="149"/>
      <c r="X1213" s="149" t="s">
        <v>268</v>
      </c>
      <c r="Y1213" s="149"/>
      <c r="Z1213" s="149"/>
      <c r="AA1213" s="149"/>
      <c r="AB1213" s="149" t="s">
        <v>269</v>
      </c>
      <c r="AC1213" s="149" t="s">
        <v>318</v>
      </c>
      <c r="AD1213" s="149" t="s">
        <v>108</v>
      </c>
      <c r="AE1213" s="149" t="s">
        <v>271</v>
      </c>
      <c r="AF1213" s="149"/>
      <c r="AG1213" s="149" t="s">
        <v>1098</v>
      </c>
      <c r="AH1213" s="149" t="s">
        <v>273</v>
      </c>
      <c r="AI1213" s="158">
        <v>96</v>
      </c>
      <c r="AJ1213" s="149"/>
      <c r="AK1213" s="159" t="s">
        <v>274</v>
      </c>
      <c r="AL1213" s="159" t="s">
        <v>274</v>
      </c>
      <c r="AM1213" s="149" t="s">
        <v>274</v>
      </c>
      <c r="AN1213" s="160">
        <v>4</v>
      </c>
      <c r="AO1213" s="149"/>
      <c r="AP1213" s="149" t="s">
        <v>274</v>
      </c>
      <c r="AQ1213" s="149" t="s">
        <v>275</v>
      </c>
      <c r="AR1213" s="158">
        <v>1</v>
      </c>
      <c r="AS1213" s="149" t="s">
        <v>275</v>
      </c>
      <c r="AT1213" s="149" t="s">
        <v>276</v>
      </c>
      <c r="AU1213" s="161">
        <v>1</v>
      </c>
      <c r="AV1213" s="159">
        <v>20512.82</v>
      </c>
      <c r="AW1213" s="159">
        <v>820.51</v>
      </c>
      <c r="AX1213" s="149" t="s">
        <v>274</v>
      </c>
      <c r="AY1213" s="162">
        <v>0</v>
      </c>
      <c r="AZ1213" s="162" t="s">
        <v>274</v>
      </c>
      <c r="BA1213" s="162">
        <v>0</v>
      </c>
      <c r="BB1213" s="159">
        <v>19692.31</v>
      </c>
      <c r="BC1213" s="162" t="s">
        <v>274</v>
      </c>
      <c r="BD1213" s="162">
        <v>0</v>
      </c>
      <c r="BE1213" s="159">
        <v>820.51</v>
      </c>
      <c r="BF1213" s="159">
        <v>820.51</v>
      </c>
      <c r="BG1213" s="159">
        <v>20512.82</v>
      </c>
    </row>
    <row r="1214" ht="28.05" customHeight="1" spans="1:59">
      <c r="A1214" s="149"/>
      <c r="B1214" s="149"/>
      <c r="C1214" s="149"/>
      <c r="D1214" s="149" t="s">
        <v>3726</v>
      </c>
      <c r="E1214" s="340" t="s">
        <v>5985</v>
      </c>
      <c r="F1214" s="149" t="s">
        <v>3726</v>
      </c>
      <c r="G1214" s="149" t="s">
        <v>5986</v>
      </c>
      <c r="H1214" s="149" t="s">
        <v>5982</v>
      </c>
      <c r="I1214" s="149" t="s">
        <v>5987</v>
      </c>
      <c r="J1214" s="149" t="s">
        <v>5988</v>
      </c>
      <c r="K1214" s="149"/>
      <c r="L1214" s="149" t="s">
        <v>262</v>
      </c>
      <c r="M1214" s="149"/>
      <c r="N1214" s="149" t="s">
        <v>263</v>
      </c>
      <c r="O1214" s="149" t="s">
        <v>214</v>
      </c>
      <c r="P1214" s="149" t="s">
        <v>53</v>
      </c>
      <c r="Q1214" s="149"/>
      <c r="R1214" s="149" t="s">
        <v>296</v>
      </c>
      <c r="S1214" s="149" t="s">
        <v>289</v>
      </c>
      <c r="T1214" s="149" t="s">
        <v>108</v>
      </c>
      <c r="U1214" s="149" t="s">
        <v>267</v>
      </c>
      <c r="V1214" s="149"/>
      <c r="W1214" s="149"/>
      <c r="X1214" s="149" t="s">
        <v>268</v>
      </c>
      <c r="Y1214" s="149"/>
      <c r="Z1214" s="149"/>
      <c r="AA1214" s="149"/>
      <c r="AB1214" s="149" t="s">
        <v>269</v>
      </c>
      <c r="AC1214" s="149" t="s">
        <v>318</v>
      </c>
      <c r="AD1214" s="149" t="s">
        <v>108</v>
      </c>
      <c r="AE1214" s="149" t="s">
        <v>271</v>
      </c>
      <c r="AF1214" s="149"/>
      <c r="AG1214" s="149" t="s">
        <v>1098</v>
      </c>
      <c r="AH1214" s="149" t="s">
        <v>273</v>
      </c>
      <c r="AI1214" s="158">
        <v>96</v>
      </c>
      <c r="AJ1214" s="149"/>
      <c r="AK1214" s="159" t="s">
        <v>274</v>
      </c>
      <c r="AL1214" s="159" t="s">
        <v>274</v>
      </c>
      <c r="AM1214" s="149" t="s">
        <v>274</v>
      </c>
      <c r="AN1214" s="160">
        <v>4</v>
      </c>
      <c r="AO1214" s="149"/>
      <c r="AP1214" s="149" t="s">
        <v>274</v>
      </c>
      <c r="AQ1214" s="149" t="s">
        <v>275</v>
      </c>
      <c r="AR1214" s="158">
        <v>1</v>
      </c>
      <c r="AS1214" s="149" t="s">
        <v>275</v>
      </c>
      <c r="AT1214" s="149" t="s">
        <v>276</v>
      </c>
      <c r="AU1214" s="161">
        <v>1</v>
      </c>
      <c r="AV1214" s="159">
        <v>25641.03</v>
      </c>
      <c r="AW1214" s="159">
        <v>1025.64</v>
      </c>
      <c r="AX1214" s="149" t="s">
        <v>274</v>
      </c>
      <c r="AY1214" s="162">
        <v>0</v>
      </c>
      <c r="AZ1214" s="162" t="s">
        <v>274</v>
      </c>
      <c r="BA1214" s="162">
        <v>0</v>
      </c>
      <c r="BB1214" s="159">
        <v>24615.39</v>
      </c>
      <c r="BC1214" s="162" t="s">
        <v>274</v>
      </c>
      <c r="BD1214" s="162">
        <v>0</v>
      </c>
      <c r="BE1214" s="159">
        <v>1025.64</v>
      </c>
      <c r="BF1214" s="159">
        <v>1025.64</v>
      </c>
      <c r="BG1214" s="159">
        <v>25641.03</v>
      </c>
    </row>
    <row r="1215" ht="28.05" customHeight="1" spans="1:59">
      <c r="A1215" s="149"/>
      <c r="B1215" s="149"/>
      <c r="C1215" s="149"/>
      <c r="D1215" s="149" t="s">
        <v>3726</v>
      </c>
      <c r="E1215" s="340" t="s">
        <v>5989</v>
      </c>
      <c r="F1215" s="149" t="s">
        <v>3726</v>
      </c>
      <c r="G1215" s="149" t="s">
        <v>5990</v>
      </c>
      <c r="H1215" s="149" t="s">
        <v>5991</v>
      </c>
      <c r="I1215" s="149" t="s">
        <v>5992</v>
      </c>
      <c r="J1215" s="149" t="s">
        <v>5993</v>
      </c>
      <c r="K1215" s="149"/>
      <c r="L1215" s="149" t="s">
        <v>262</v>
      </c>
      <c r="M1215" s="149"/>
      <c r="N1215" s="149" t="s">
        <v>263</v>
      </c>
      <c r="O1215" s="149" t="s">
        <v>214</v>
      </c>
      <c r="P1215" s="149" t="s">
        <v>53</v>
      </c>
      <c r="Q1215" s="149"/>
      <c r="R1215" s="149" t="s">
        <v>3447</v>
      </c>
      <c r="S1215" s="149" t="s">
        <v>5144</v>
      </c>
      <c r="T1215" s="149" t="s">
        <v>5976</v>
      </c>
      <c r="U1215" s="149" t="s">
        <v>267</v>
      </c>
      <c r="V1215" s="149"/>
      <c r="W1215" s="149"/>
      <c r="X1215" s="149" t="s">
        <v>51</v>
      </c>
      <c r="Y1215" s="149"/>
      <c r="Z1215" s="149"/>
      <c r="AA1215" s="149"/>
      <c r="AB1215" s="149" t="s">
        <v>269</v>
      </c>
      <c r="AC1215" s="149" t="s">
        <v>270</v>
      </c>
      <c r="AD1215" s="149" t="s">
        <v>5976</v>
      </c>
      <c r="AE1215" s="149" t="s">
        <v>271</v>
      </c>
      <c r="AF1215" s="149"/>
      <c r="AG1215" s="149" t="s">
        <v>1098</v>
      </c>
      <c r="AH1215" s="149" t="s">
        <v>273</v>
      </c>
      <c r="AI1215" s="158">
        <v>46</v>
      </c>
      <c r="AJ1215" s="149"/>
      <c r="AK1215" s="159" t="s">
        <v>274</v>
      </c>
      <c r="AL1215" s="159" t="s">
        <v>274</v>
      </c>
      <c r="AM1215" s="149" t="s">
        <v>274</v>
      </c>
      <c r="AN1215" s="160">
        <v>4</v>
      </c>
      <c r="AO1215" s="149"/>
      <c r="AP1215" s="149" t="s">
        <v>274</v>
      </c>
      <c r="AQ1215" s="149" t="s">
        <v>275</v>
      </c>
      <c r="AR1215" s="158">
        <v>1</v>
      </c>
      <c r="AS1215" s="149" t="s">
        <v>275</v>
      </c>
      <c r="AT1215" s="149" t="s">
        <v>276</v>
      </c>
      <c r="AU1215" s="161">
        <v>1</v>
      </c>
      <c r="AV1215" s="159">
        <v>4778.76</v>
      </c>
      <c r="AW1215" s="159">
        <v>191.15</v>
      </c>
      <c r="AX1215" s="149" t="s">
        <v>274</v>
      </c>
      <c r="AY1215" s="159">
        <v>47.79</v>
      </c>
      <c r="AZ1215" s="159">
        <v>47.79</v>
      </c>
      <c r="BA1215" s="159">
        <v>191.16</v>
      </c>
      <c r="BB1215" s="159">
        <v>2198.34</v>
      </c>
      <c r="BC1215" s="162" t="s">
        <v>274</v>
      </c>
      <c r="BD1215" s="162">
        <v>0</v>
      </c>
      <c r="BE1215" s="159">
        <v>2580.42</v>
      </c>
      <c r="BF1215" s="159">
        <v>2580.42</v>
      </c>
      <c r="BG1215" s="159">
        <v>4778.76</v>
      </c>
    </row>
    <row r="1216" ht="28.05" customHeight="1" spans="1:59">
      <c r="A1216" s="149"/>
      <c r="B1216" s="149"/>
      <c r="C1216" s="149"/>
      <c r="D1216" s="149" t="s">
        <v>3726</v>
      </c>
      <c r="E1216" s="340" t="s">
        <v>5994</v>
      </c>
      <c r="F1216" s="149" t="s">
        <v>3726</v>
      </c>
      <c r="G1216" s="149" t="s">
        <v>5995</v>
      </c>
      <c r="H1216" s="149" t="s">
        <v>4619</v>
      </c>
      <c r="I1216" s="149" t="s">
        <v>5780</v>
      </c>
      <c r="J1216" s="149" t="s">
        <v>5996</v>
      </c>
      <c r="K1216" s="149"/>
      <c r="L1216" s="149" t="s">
        <v>262</v>
      </c>
      <c r="M1216" s="149"/>
      <c r="N1216" s="149" t="s">
        <v>263</v>
      </c>
      <c r="O1216" s="149" t="s">
        <v>214</v>
      </c>
      <c r="P1216" s="149" t="s">
        <v>53</v>
      </c>
      <c r="Q1216" s="149"/>
      <c r="R1216" s="149" t="s">
        <v>4599</v>
      </c>
      <c r="S1216" s="149" t="s">
        <v>5217</v>
      </c>
      <c r="T1216" s="149" t="s">
        <v>2774</v>
      </c>
      <c r="U1216" s="149" t="s">
        <v>267</v>
      </c>
      <c r="V1216" s="149"/>
      <c r="W1216" s="149"/>
      <c r="X1216" s="149" t="s">
        <v>268</v>
      </c>
      <c r="Y1216" s="149"/>
      <c r="Z1216" s="149"/>
      <c r="AA1216" s="149"/>
      <c r="AB1216" s="149" t="s">
        <v>269</v>
      </c>
      <c r="AC1216" s="149" t="s">
        <v>270</v>
      </c>
      <c r="AD1216" s="149" t="s">
        <v>2774</v>
      </c>
      <c r="AE1216" s="149" t="s">
        <v>271</v>
      </c>
      <c r="AF1216" s="149"/>
      <c r="AG1216" s="149" t="s">
        <v>1098</v>
      </c>
      <c r="AH1216" s="149" t="s">
        <v>273</v>
      </c>
      <c r="AI1216" s="158">
        <v>83</v>
      </c>
      <c r="AJ1216" s="149"/>
      <c r="AK1216" s="159" t="s">
        <v>274</v>
      </c>
      <c r="AL1216" s="159" t="s">
        <v>274</v>
      </c>
      <c r="AM1216" s="149" t="s">
        <v>274</v>
      </c>
      <c r="AN1216" s="160">
        <v>4</v>
      </c>
      <c r="AO1216" s="149"/>
      <c r="AP1216" s="149" t="s">
        <v>274</v>
      </c>
      <c r="AQ1216" s="149" t="s">
        <v>275</v>
      </c>
      <c r="AR1216" s="158">
        <v>1</v>
      </c>
      <c r="AS1216" s="149" t="s">
        <v>275</v>
      </c>
      <c r="AT1216" s="149" t="s">
        <v>276</v>
      </c>
      <c r="AU1216" s="161">
        <v>1</v>
      </c>
      <c r="AV1216" s="159">
        <v>23628.32</v>
      </c>
      <c r="AW1216" s="159">
        <v>945.13</v>
      </c>
      <c r="AX1216" s="149" t="s">
        <v>274</v>
      </c>
      <c r="AY1216" s="159">
        <v>250.2</v>
      </c>
      <c r="AZ1216" s="159">
        <v>250.2</v>
      </c>
      <c r="BA1216" s="159">
        <v>1000.8</v>
      </c>
      <c r="BB1216" s="159">
        <v>19430.64</v>
      </c>
      <c r="BC1216" s="162" t="s">
        <v>274</v>
      </c>
      <c r="BD1216" s="162">
        <v>0</v>
      </c>
      <c r="BE1216" s="159">
        <v>4197.68</v>
      </c>
      <c r="BF1216" s="159">
        <v>4197.68</v>
      </c>
      <c r="BG1216" s="159">
        <v>23628.32</v>
      </c>
    </row>
    <row r="1217" ht="28.05" customHeight="1" spans="1:59">
      <c r="A1217" s="149"/>
      <c r="B1217" s="149"/>
      <c r="C1217" s="149"/>
      <c r="D1217" s="149" t="s">
        <v>3726</v>
      </c>
      <c r="E1217" s="340" t="s">
        <v>5997</v>
      </c>
      <c r="F1217" s="149" t="s">
        <v>3726</v>
      </c>
      <c r="G1217" s="149" t="s">
        <v>5998</v>
      </c>
      <c r="H1217" s="149" t="s">
        <v>5870</v>
      </c>
      <c r="I1217" s="149" t="s">
        <v>5999</v>
      </c>
      <c r="J1217" s="149" t="s">
        <v>6000</v>
      </c>
      <c r="K1217" s="149"/>
      <c r="L1217" s="149" t="s">
        <v>262</v>
      </c>
      <c r="M1217" s="149"/>
      <c r="N1217" s="149" t="s">
        <v>263</v>
      </c>
      <c r="O1217" s="149" t="s">
        <v>214</v>
      </c>
      <c r="P1217" s="149" t="s">
        <v>53</v>
      </c>
      <c r="Q1217" s="149"/>
      <c r="R1217" s="149" t="s">
        <v>6001</v>
      </c>
      <c r="S1217" s="149" t="s">
        <v>5323</v>
      </c>
      <c r="T1217" s="149" t="s">
        <v>2774</v>
      </c>
      <c r="U1217" s="149" t="s">
        <v>267</v>
      </c>
      <c r="V1217" s="149"/>
      <c r="W1217" s="149"/>
      <c r="X1217" s="149" t="s">
        <v>336</v>
      </c>
      <c r="Y1217" s="149"/>
      <c r="Z1217" s="149"/>
      <c r="AA1217" s="149"/>
      <c r="AB1217" s="149" t="s">
        <v>269</v>
      </c>
      <c r="AC1217" s="149" t="s">
        <v>270</v>
      </c>
      <c r="AD1217" s="149" t="s">
        <v>2774</v>
      </c>
      <c r="AE1217" s="149" t="s">
        <v>271</v>
      </c>
      <c r="AF1217" s="149"/>
      <c r="AG1217" s="149" t="s">
        <v>1098</v>
      </c>
      <c r="AH1217" s="149" t="s">
        <v>273</v>
      </c>
      <c r="AI1217" s="158">
        <v>83</v>
      </c>
      <c r="AJ1217" s="149"/>
      <c r="AK1217" s="159" t="s">
        <v>274</v>
      </c>
      <c r="AL1217" s="159" t="s">
        <v>274</v>
      </c>
      <c r="AM1217" s="149" t="s">
        <v>274</v>
      </c>
      <c r="AN1217" s="160">
        <v>4</v>
      </c>
      <c r="AO1217" s="149"/>
      <c r="AP1217" s="149" t="s">
        <v>274</v>
      </c>
      <c r="AQ1217" s="149" t="s">
        <v>275</v>
      </c>
      <c r="AR1217" s="158">
        <v>1</v>
      </c>
      <c r="AS1217" s="149" t="s">
        <v>275</v>
      </c>
      <c r="AT1217" s="149" t="s">
        <v>276</v>
      </c>
      <c r="AU1217" s="161">
        <v>1</v>
      </c>
      <c r="AV1217" s="159">
        <v>9380.53</v>
      </c>
      <c r="AW1217" s="159">
        <v>375.22</v>
      </c>
      <c r="AX1217" s="149" t="s">
        <v>274</v>
      </c>
      <c r="AY1217" s="159">
        <v>99.3</v>
      </c>
      <c r="AZ1217" s="159">
        <v>99.3</v>
      </c>
      <c r="BA1217" s="159">
        <v>397.2</v>
      </c>
      <c r="BB1217" s="159">
        <v>7714.38</v>
      </c>
      <c r="BC1217" s="162" t="s">
        <v>274</v>
      </c>
      <c r="BD1217" s="162">
        <v>0</v>
      </c>
      <c r="BE1217" s="159">
        <v>1666.15</v>
      </c>
      <c r="BF1217" s="159">
        <v>1666.15</v>
      </c>
      <c r="BG1217" s="159">
        <v>9380.53</v>
      </c>
    </row>
    <row r="1218" ht="28.05" customHeight="1" spans="1:59">
      <c r="A1218" s="149"/>
      <c r="B1218" s="149"/>
      <c r="C1218" s="149"/>
      <c r="D1218" s="149" t="s">
        <v>3726</v>
      </c>
      <c r="E1218" s="340" t="s">
        <v>6002</v>
      </c>
      <c r="F1218" s="149" t="s">
        <v>3726</v>
      </c>
      <c r="G1218" s="149" t="s">
        <v>6003</v>
      </c>
      <c r="H1218" s="149" t="s">
        <v>4228</v>
      </c>
      <c r="I1218" s="149" t="s">
        <v>6004</v>
      </c>
      <c r="J1218" s="149" t="s">
        <v>6005</v>
      </c>
      <c r="K1218" s="149"/>
      <c r="L1218" s="149" t="s">
        <v>262</v>
      </c>
      <c r="M1218" s="149"/>
      <c r="N1218" s="149" t="s">
        <v>263</v>
      </c>
      <c r="O1218" s="149" t="s">
        <v>214</v>
      </c>
      <c r="P1218" s="149" t="s">
        <v>53</v>
      </c>
      <c r="Q1218" s="149"/>
      <c r="R1218" s="149" t="s">
        <v>4148</v>
      </c>
      <c r="S1218" s="149" t="s">
        <v>4131</v>
      </c>
      <c r="T1218" s="149" t="s">
        <v>2774</v>
      </c>
      <c r="U1218" s="149" t="s">
        <v>267</v>
      </c>
      <c r="V1218" s="149"/>
      <c r="W1218" s="149"/>
      <c r="X1218" s="149" t="s">
        <v>336</v>
      </c>
      <c r="Y1218" s="149"/>
      <c r="Z1218" s="149"/>
      <c r="AA1218" s="149"/>
      <c r="AB1218" s="149" t="s">
        <v>269</v>
      </c>
      <c r="AC1218" s="149" t="s">
        <v>270</v>
      </c>
      <c r="AD1218" s="149" t="s">
        <v>2774</v>
      </c>
      <c r="AE1218" s="149" t="s">
        <v>271</v>
      </c>
      <c r="AF1218" s="149"/>
      <c r="AG1218" s="149" t="s">
        <v>1098</v>
      </c>
      <c r="AH1218" s="149" t="s">
        <v>273</v>
      </c>
      <c r="AI1218" s="158">
        <v>83</v>
      </c>
      <c r="AJ1218" s="149"/>
      <c r="AK1218" s="159" t="s">
        <v>274</v>
      </c>
      <c r="AL1218" s="159" t="s">
        <v>274</v>
      </c>
      <c r="AM1218" s="149" t="s">
        <v>274</v>
      </c>
      <c r="AN1218" s="160">
        <v>4</v>
      </c>
      <c r="AO1218" s="149"/>
      <c r="AP1218" s="149" t="s">
        <v>274</v>
      </c>
      <c r="AQ1218" s="149" t="s">
        <v>275</v>
      </c>
      <c r="AR1218" s="158">
        <v>1</v>
      </c>
      <c r="AS1218" s="149" t="s">
        <v>275</v>
      </c>
      <c r="AT1218" s="149" t="s">
        <v>276</v>
      </c>
      <c r="AU1218" s="161">
        <v>1</v>
      </c>
      <c r="AV1218" s="159">
        <v>53805.31</v>
      </c>
      <c r="AW1218" s="159">
        <v>2152.21</v>
      </c>
      <c r="AX1218" s="149" t="s">
        <v>274</v>
      </c>
      <c r="AY1218" s="159">
        <v>569.72</v>
      </c>
      <c r="AZ1218" s="159">
        <v>569.72</v>
      </c>
      <c r="BA1218" s="159">
        <v>2278.88</v>
      </c>
      <c r="BB1218" s="159">
        <v>44246.78</v>
      </c>
      <c r="BC1218" s="162" t="s">
        <v>274</v>
      </c>
      <c r="BD1218" s="162">
        <v>0</v>
      </c>
      <c r="BE1218" s="159">
        <v>9558.53</v>
      </c>
      <c r="BF1218" s="159">
        <v>9558.53</v>
      </c>
      <c r="BG1218" s="159">
        <v>53805.31</v>
      </c>
    </row>
    <row r="1219" ht="28.05" customHeight="1" spans="1:59">
      <c r="A1219" s="149"/>
      <c r="B1219" s="149"/>
      <c r="C1219" s="149"/>
      <c r="D1219" s="149" t="s">
        <v>3726</v>
      </c>
      <c r="E1219" s="340" t="s">
        <v>6006</v>
      </c>
      <c r="F1219" s="149" t="s">
        <v>3726</v>
      </c>
      <c r="G1219" s="149" t="s">
        <v>6007</v>
      </c>
      <c r="H1219" s="149" t="s">
        <v>6008</v>
      </c>
      <c r="I1219" s="149" t="s">
        <v>6009</v>
      </c>
      <c r="J1219" s="149" t="s">
        <v>6010</v>
      </c>
      <c r="K1219" s="149"/>
      <c r="L1219" s="149" t="s">
        <v>262</v>
      </c>
      <c r="M1219" s="149"/>
      <c r="N1219" s="149" t="s">
        <v>263</v>
      </c>
      <c r="O1219" s="149" t="s">
        <v>214</v>
      </c>
      <c r="P1219" s="149" t="s">
        <v>53</v>
      </c>
      <c r="Q1219" s="149"/>
      <c r="R1219" s="149" t="s">
        <v>4026</v>
      </c>
      <c r="S1219" s="149" t="s">
        <v>6011</v>
      </c>
      <c r="T1219" s="149" t="s">
        <v>5976</v>
      </c>
      <c r="U1219" s="149" t="s">
        <v>267</v>
      </c>
      <c r="V1219" s="149"/>
      <c r="W1219" s="149"/>
      <c r="X1219" s="149" t="s">
        <v>268</v>
      </c>
      <c r="Y1219" s="149"/>
      <c r="Z1219" s="149"/>
      <c r="AA1219" s="149"/>
      <c r="AB1219" s="149" t="s">
        <v>269</v>
      </c>
      <c r="AC1219" s="149" t="s">
        <v>270</v>
      </c>
      <c r="AD1219" s="149" t="s">
        <v>5976</v>
      </c>
      <c r="AE1219" s="149" t="s">
        <v>271</v>
      </c>
      <c r="AF1219" s="149"/>
      <c r="AG1219" s="149" t="s">
        <v>1098</v>
      </c>
      <c r="AH1219" s="149" t="s">
        <v>273</v>
      </c>
      <c r="AI1219" s="158">
        <v>46</v>
      </c>
      <c r="AJ1219" s="149"/>
      <c r="AK1219" s="159" t="s">
        <v>274</v>
      </c>
      <c r="AL1219" s="159" t="s">
        <v>274</v>
      </c>
      <c r="AM1219" s="149" t="s">
        <v>274</v>
      </c>
      <c r="AN1219" s="160">
        <v>4</v>
      </c>
      <c r="AO1219" s="149"/>
      <c r="AP1219" s="149" t="s">
        <v>274</v>
      </c>
      <c r="AQ1219" s="149" t="s">
        <v>275</v>
      </c>
      <c r="AR1219" s="158">
        <v>1</v>
      </c>
      <c r="AS1219" s="149" t="s">
        <v>275</v>
      </c>
      <c r="AT1219" s="149" t="s">
        <v>276</v>
      </c>
      <c r="AU1219" s="161">
        <v>1</v>
      </c>
      <c r="AV1219" s="159">
        <v>5575.22</v>
      </c>
      <c r="AW1219" s="159">
        <v>223.01</v>
      </c>
      <c r="AX1219" s="149" t="s">
        <v>274</v>
      </c>
      <c r="AY1219" s="159">
        <v>55.75</v>
      </c>
      <c r="AZ1219" s="159">
        <v>55.75</v>
      </c>
      <c r="BA1219" s="159">
        <v>223</v>
      </c>
      <c r="BB1219" s="159">
        <v>2564.5</v>
      </c>
      <c r="BC1219" s="162" t="s">
        <v>274</v>
      </c>
      <c r="BD1219" s="162">
        <v>0</v>
      </c>
      <c r="BE1219" s="159">
        <v>3010.72</v>
      </c>
      <c r="BF1219" s="159">
        <v>3010.72</v>
      </c>
      <c r="BG1219" s="159">
        <v>5575.22</v>
      </c>
    </row>
    <row r="1220" ht="28.05" customHeight="1" spans="1:59">
      <c r="A1220" s="149"/>
      <c r="B1220" s="149"/>
      <c r="C1220" s="149"/>
      <c r="D1220" s="149" t="s">
        <v>3726</v>
      </c>
      <c r="E1220" s="340" t="s">
        <v>6012</v>
      </c>
      <c r="F1220" s="149" t="s">
        <v>3726</v>
      </c>
      <c r="G1220" s="149" t="s">
        <v>6013</v>
      </c>
      <c r="H1220" s="149" t="s">
        <v>6014</v>
      </c>
      <c r="I1220" s="149" t="s">
        <v>4597</v>
      </c>
      <c r="J1220" s="149" t="s">
        <v>6015</v>
      </c>
      <c r="K1220" s="149"/>
      <c r="L1220" s="149" t="s">
        <v>262</v>
      </c>
      <c r="M1220" s="149"/>
      <c r="N1220" s="149" t="s">
        <v>263</v>
      </c>
      <c r="O1220" s="149" t="s">
        <v>214</v>
      </c>
      <c r="P1220" s="149" t="s">
        <v>53</v>
      </c>
      <c r="Q1220" s="149"/>
      <c r="R1220" s="149" t="s">
        <v>5312</v>
      </c>
      <c r="S1220" s="149" t="s">
        <v>6016</v>
      </c>
      <c r="T1220" s="149" t="s">
        <v>2774</v>
      </c>
      <c r="U1220" s="149" t="s">
        <v>267</v>
      </c>
      <c r="V1220" s="149"/>
      <c r="W1220" s="149"/>
      <c r="X1220" s="149" t="s">
        <v>268</v>
      </c>
      <c r="Y1220" s="149"/>
      <c r="Z1220" s="149"/>
      <c r="AA1220" s="149"/>
      <c r="AB1220" s="149" t="s">
        <v>269</v>
      </c>
      <c r="AC1220" s="149" t="s">
        <v>270</v>
      </c>
      <c r="AD1220" s="149" t="s">
        <v>2774</v>
      </c>
      <c r="AE1220" s="149" t="s">
        <v>271</v>
      </c>
      <c r="AF1220" s="149"/>
      <c r="AG1220" s="149" t="s">
        <v>1098</v>
      </c>
      <c r="AH1220" s="149" t="s">
        <v>273</v>
      </c>
      <c r="AI1220" s="158">
        <v>83</v>
      </c>
      <c r="AJ1220" s="149"/>
      <c r="AK1220" s="159" t="s">
        <v>274</v>
      </c>
      <c r="AL1220" s="159" t="s">
        <v>274</v>
      </c>
      <c r="AM1220" s="149" t="s">
        <v>274</v>
      </c>
      <c r="AN1220" s="160">
        <v>4</v>
      </c>
      <c r="AO1220" s="149"/>
      <c r="AP1220" s="149" t="s">
        <v>274</v>
      </c>
      <c r="AQ1220" s="149" t="s">
        <v>275</v>
      </c>
      <c r="AR1220" s="158">
        <v>1</v>
      </c>
      <c r="AS1220" s="149" t="s">
        <v>275</v>
      </c>
      <c r="AT1220" s="149" t="s">
        <v>276</v>
      </c>
      <c r="AU1220" s="161">
        <v>1</v>
      </c>
      <c r="AV1220" s="159">
        <v>39823</v>
      </c>
      <c r="AW1220" s="159">
        <v>1592.92</v>
      </c>
      <c r="AX1220" s="149" t="s">
        <v>274</v>
      </c>
      <c r="AY1220" s="159">
        <v>424.78</v>
      </c>
      <c r="AZ1220" s="159">
        <v>424.78</v>
      </c>
      <c r="BA1220" s="159">
        <v>1699.12</v>
      </c>
      <c r="BB1220" s="159">
        <v>32707.96</v>
      </c>
      <c r="BC1220" s="162" t="s">
        <v>274</v>
      </c>
      <c r="BD1220" s="162">
        <v>0</v>
      </c>
      <c r="BE1220" s="159">
        <v>7115.04</v>
      </c>
      <c r="BF1220" s="159">
        <v>7115.04</v>
      </c>
      <c r="BG1220" s="159">
        <v>39823</v>
      </c>
    </row>
    <row r="1221" ht="28.05" customHeight="1" spans="1:59">
      <c r="A1221" s="149"/>
      <c r="B1221" s="149"/>
      <c r="C1221" s="149"/>
      <c r="D1221" s="149" t="s">
        <v>3726</v>
      </c>
      <c r="E1221" s="340" t="s">
        <v>6017</v>
      </c>
      <c r="F1221" s="149" t="s">
        <v>3726</v>
      </c>
      <c r="G1221" s="149" t="s">
        <v>6018</v>
      </c>
      <c r="H1221" s="149" t="s">
        <v>6019</v>
      </c>
      <c r="I1221" s="149" t="s">
        <v>6020</v>
      </c>
      <c r="J1221" s="149" t="s">
        <v>6021</v>
      </c>
      <c r="K1221" s="149"/>
      <c r="L1221" s="149" t="s">
        <v>262</v>
      </c>
      <c r="M1221" s="149"/>
      <c r="N1221" s="149" t="s">
        <v>263</v>
      </c>
      <c r="O1221" s="149" t="s">
        <v>214</v>
      </c>
      <c r="P1221" s="149" t="s">
        <v>53</v>
      </c>
      <c r="Q1221" s="149"/>
      <c r="R1221" s="149" t="s">
        <v>5394</v>
      </c>
      <c r="S1221" s="149" t="s">
        <v>6022</v>
      </c>
      <c r="T1221" s="149" t="s">
        <v>2774</v>
      </c>
      <c r="U1221" s="149" t="s">
        <v>267</v>
      </c>
      <c r="V1221" s="149"/>
      <c r="W1221" s="149"/>
      <c r="X1221" s="149" t="s">
        <v>268</v>
      </c>
      <c r="Y1221" s="149"/>
      <c r="Z1221" s="149"/>
      <c r="AA1221" s="149"/>
      <c r="AB1221" s="149" t="s">
        <v>269</v>
      </c>
      <c r="AC1221" s="149" t="s">
        <v>270</v>
      </c>
      <c r="AD1221" s="149" t="s">
        <v>2774</v>
      </c>
      <c r="AE1221" s="149" t="s">
        <v>271</v>
      </c>
      <c r="AF1221" s="149"/>
      <c r="AG1221" s="149" t="s">
        <v>1098</v>
      </c>
      <c r="AH1221" s="149" t="s">
        <v>273</v>
      </c>
      <c r="AI1221" s="158">
        <v>83</v>
      </c>
      <c r="AJ1221" s="149"/>
      <c r="AK1221" s="159" t="s">
        <v>274</v>
      </c>
      <c r="AL1221" s="159" t="s">
        <v>274</v>
      </c>
      <c r="AM1221" s="149" t="s">
        <v>274</v>
      </c>
      <c r="AN1221" s="160">
        <v>4</v>
      </c>
      <c r="AO1221" s="149"/>
      <c r="AP1221" s="149" t="s">
        <v>274</v>
      </c>
      <c r="AQ1221" s="149" t="s">
        <v>275</v>
      </c>
      <c r="AR1221" s="158">
        <v>1</v>
      </c>
      <c r="AS1221" s="149" t="s">
        <v>275</v>
      </c>
      <c r="AT1221" s="149" t="s">
        <v>276</v>
      </c>
      <c r="AU1221" s="161">
        <v>1</v>
      </c>
      <c r="AV1221" s="159">
        <v>2654.87</v>
      </c>
      <c r="AW1221" s="159">
        <v>106.19</v>
      </c>
      <c r="AX1221" s="149" t="s">
        <v>274</v>
      </c>
      <c r="AY1221" s="159">
        <v>28.11</v>
      </c>
      <c r="AZ1221" s="159">
        <v>28.11</v>
      </c>
      <c r="BA1221" s="159">
        <v>112.42</v>
      </c>
      <c r="BB1221" s="159">
        <v>2183.32</v>
      </c>
      <c r="BC1221" s="162" t="s">
        <v>274</v>
      </c>
      <c r="BD1221" s="162">
        <v>0</v>
      </c>
      <c r="BE1221" s="159">
        <v>471.55</v>
      </c>
      <c r="BF1221" s="159">
        <v>471.55</v>
      </c>
      <c r="BG1221" s="159">
        <v>2654.87</v>
      </c>
    </row>
    <row r="1222" ht="28.05" customHeight="1" spans="1:59">
      <c r="A1222" s="149"/>
      <c r="B1222" s="149"/>
      <c r="C1222" s="149"/>
      <c r="D1222" s="149" t="s">
        <v>3726</v>
      </c>
      <c r="E1222" s="340" t="s">
        <v>6023</v>
      </c>
      <c r="F1222" s="149" t="s">
        <v>3726</v>
      </c>
      <c r="G1222" s="149" t="s">
        <v>6024</v>
      </c>
      <c r="H1222" s="149" t="s">
        <v>6025</v>
      </c>
      <c r="I1222" s="149" t="s">
        <v>6026</v>
      </c>
      <c r="J1222" s="149" t="s">
        <v>6027</v>
      </c>
      <c r="K1222" s="149"/>
      <c r="L1222" s="149" t="s">
        <v>262</v>
      </c>
      <c r="M1222" s="149"/>
      <c r="N1222" s="149" t="s">
        <v>263</v>
      </c>
      <c r="O1222" s="149" t="s">
        <v>214</v>
      </c>
      <c r="P1222" s="149" t="s">
        <v>53</v>
      </c>
      <c r="Q1222" s="149"/>
      <c r="R1222" s="149" t="s">
        <v>160</v>
      </c>
      <c r="S1222" s="149" t="s">
        <v>289</v>
      </c>
      <c r="T1222" s="149" t="s">
        <v>5791</v>
      </c>
      <c r="U1222" s="149" t="s">
        <v>267</v>
      </c>
      <c r="V1222" s="149"/>
      <c r="W1222" s="149"/>
      <c r="X1222" s="149" t="s">
        <v>336</v>
      </c>
      <c r="Y1222" s="149"/>
      <c r="Z1222" s="149"/>
      <c r="AA1222" s="149"/>
      <c r="AB1222" s="149" t="s">
        <v>269</v>
      </c>
      <c r="AC1222" s="149" t="s">
        <v>318</v>
      </c>
      <c r="AD1222" s="149" t="s">
        <v>5791</v>
      </c>
      <c r="AE1222" s="149" t="s">
        <v>271</v>
      </c>
      <c r="AF1222" s="149"/>
      <c r="AG1222" s="149" t="s">
        <v>272</v>
      </c>
      <c r="AH1222" s="149" t="s">
        <v>273</v>
      </c>
      <c r="AI1222" s="158">
        <v>60</v>
      </c>
      <c r="AJ1222" s="149"/>
      <c r="AK1222" s="159" t="s">
        <v>274</v>
      </c>
      <c r="AL1222" s="159" t="s">
        <v>274</v>
      </c>
      <c r="AM1222" s="149" t="s">
        <v>274</v>
      </c>
      <c r="AN1222" s="160">
        <v>4</v>
      </c>
      <c r="AO1222" s="149"/>
      <c r="AP1222" s="149" t="s">
        <v>274</v>
      </c>
      <c r="AQ1222" s="149" t="s">
        <v>275</v>
      </c>
      <c r="AR1222" s="158">
        <v>1</v>
      </c>
      <c r="AS1222" s="149" t="s">
        <v>275</v>
      </c>
      <c r="AT1222" s="149" t="s">
        <v>276</v>
      </c>
      <c r="AU1222" s="161">
        <v>1</v>
      </c>
      <c r="AV1222" s="159">
        <v>18000</v>
      </c>
      <c r="AW1222" s="159">
        <v>720</v>
      </c>
      <c r="AX1222" s="149" t="s">
        <v>274</v>
      </c>
      <c r="AY1222" s="162">
        <v>0</v>
      </c>
      <c r="AZ1222" s="162" t="s">
        <v>274</v>
      </c>
      <c r="BA1222" s="162">
        <v>0</v>
      </c>
      <c r="BB1222" s="159">
        <v>17280</v>
      </c>
      <c r="BC1222" s="162" t="s">
        <v>274</v>
      </c>
      <c r="BD1222" s="162">
        <v>0</v>
      </c>
      <c r="BE1222" s="159">
        <v>720</v>
      </c>
      <c r="BF1222" s="159">
        <v>720</v>
      </c>
      <c r="BG1222" s="159">
        <v>18000</v>
      </c>
    </row>
    <row r="1223" ht="28.05" customHeight="1" spans="1:59">
      <c r="A1223" s="149"/>
      <c r="B1223" s="149"/>
      <c r="C1223" s="149"/>
      <c r="D1223" s="149" t="s">
        <v>3726</v>
      </c>
      <c r="E1223" s="340" t="s">
        <v>6028</v>
      </c>
      <c r="F1223" s="149" t="s">
        <v>3726</v>
      </c>
      <c r="G1223" s="149" t="s">
        <v>6029</v>
      </c>
      <c r="H1223" s="149" t="s">
        <v>6030</v>
      </c>
      <c r="I1223" s="149"/>
      <c r="J1223" s="149" t="s">
        <v>6031</v>
      </c>
      <c r="K1223" s="149"/>
      <c r="L1223" s="149" t="s">
        <v>262</v>
      </c>
      <c r="M1223" s="149"/>
      <c r="N1223" s="149" t="s">
        <v>263</v>
      </c>
      <c r="O1223" s="149" t="s">
        <v>214</v>
      </c>
      <c r="P1223" s="149" t="s">
        <v>53</v>
      </c>
      <c r="Q1223" s="149"/>
      <c r="R1223" s="149" t="s">
        <v>160</v>
      </c>
      <c r="S1223" s="149" t="s">
        <v>289</v>
      </c>
      <c r="T1223" s="149" t="s">
        <v>5791</v>
      </c>
      <c r="U1223" s="149" t="s">
        <v>267</v>
      </c>
      <c r="V1223" s="149"/>
      <c r="W1223" s="149"/>
      <c r="X1223" s="149" t="s">
        <v>336</v>
      </c>
      <c r="Y1223" s="149"/>
      <c r="Z1223" s="149"/>
      <c r="AA1223" s="149"/>
      <c r="AB1223" s="149" t="s">
        <v>269</v>
      </c>
      <c r="AC1223" s="149" t="s">
        <v>318</v>
      </c>
      <c r="AD1223" s="149" t="s">
        <v>5791</v>
      </c>
      <c r="AE1223" s="149" t="s">
        <v>271</v>
      </c>
      <c r="AF1223" s="149"/>
      <c r="AG1223" s="149" t="s">
        <v>272</v>
      </c>
      <c r="AH1223" s="149" t="s">
        <v>273</v>
      </c>
      <c r="AI1223" s="158">
        <v>60</v>
      </c>
      <c r="AJ1223" s="149"/>
      <c r="AK1223" s="159" t="s">
        <v>274</v>
      </c>
      <c r="AL1223" s="159" t="s">
        <v>274</v>
      </c>
      <c r="AM1223" s="149" t="s">
        <v>274</v>
      </c>
      <c r="AN1223" s="160">
        <v>4</v>
      </c>
      <c r="AO1223" s="149"/>
      <c r="AP1223" s="149" t="s">
        <v>274</v>
      </c>
      <c r="AQ1223" s="149" t="s">
        <v>275</v>
      </c>
      <c r="AR1223" s="158">
        <v>1</v>
      </c>
      <c r="AS1223" s="149" t="s">
        <v>275</v>
      </c>
      <c r="AT1223" s="149" t="s">
        <v>276</v>
      </c>
      <c r="AU1223" s="161">
        <v>1</v>
      </c>
      <c r="AV1223" s="159">
        <v>19596</v>
      </c>
      <c r="AW1223" s="159">
        <v>783.84</v>
      </c>
      <c r="AX1223" s="149" t="s">
        <v>274</v>
      </c>
      <c r="AY1223" s="162">
        <v>0</v>
      </c>
      <c r="AZ1223" s="162" t="s">
        <v>274</v>
      </c>
      <c r="BA1223" s="162">
        <v>0</v>
      </c>
      <c r="BB1223" s="159">
        <v>18812.16</v>
      </c>
      <c r="BC1223" s="162" t="s">
        <v>274</v>
      </c>
      <c r="BD1223" s="162">
        <v>0</v>
      </c>
      <c r="BE1223" s="159">
        <v>783.84</v>
      </c>
      <c r="BF1223" s="159">
        <v>783.84</v>
      </c>
      <c r="BG1223" s="159">
        <v>19596</v>
      </c>
    </row>
    <row r="1224" ht="28.05" customHeight="1" spans="1:59">
      <c r="A1224" s="149"/>
      <c r="B1224" s="149"/>
      <c r="C1224" s="149"/>
      <c r="D1224" s="149" t="s">
        <v>3726</v>
      </c>
      <c r="E1224" s="340" t="s">
        <v>6032</v>
      </c>
      <c r="F1224" s="149" t="s">
        <v>3726</v>
      </c>
      <c r="G1224" s="149" t="s">
        <v>6033</v>
      </c>
      <c r="H1224" s="149" t="s">
        <v>6034</v>
      </c>
      <c r="I1224" s="149" t="s">
        <v>6035</v>
      </c>
      <c r="J1224" s="149" t="s">
        <v>6036</v>
      </c>
      <c r="K1224" s="149"/>
      <c r="L1224" s="149" t="s">
        <v>262</v>
      </c>
      <c r="M1224" s="149"/>
      <c r="N1224" s="149" t="s">
        <v>263</v>
      </c>
      <c r="O1224" s="149" t="s">
        <v>214</v>
      </c>
      <c r="P1224" s="149" t="s">
        <v>53</v>
      </c>
      <c r="Q1224" s="149"/>
      <c r="R1224" s="149" t="s">
        <v>5764</v>
      </c>
      <c r="S1224" s="149" t="s">
        <v>4332</v>
      </c>
      <c r="T1224" s="149" t="s">
        <v>5791</v>
      </c>
      <c r="U1224" s="149" t="s">
        <v>267</v>
      </c>
      <c r="V1224" s="149"/>
      <c r="W1224" s="149"/>
      <c r="X1224" s="149" t="s">
        <v>336</v>
      </c>
      <c r="Y1224" s="149"/>
      <c r="Z1224" s="149"/>
      <c r="AA1224" s="149"/>
      <c r="AB1224" s="149" t="s">
        <v>269</v>
      </c>
      <c r="AC1224" s="149" t="s">
        <v>318</v>
      </c>
      <c r="AD1224" s="149" t="s">
        <v>5791</v>
      </c>
      <c r="AE1224" s="149" t="s">
        <v>271</v>
      </c>
      <c r="AF1224" s="149"/>
      <c r="AG1224" s="149" t="s">
        <v>1098</v>
      </c>
      <c r="AH1224" s="149" t="s">
        <v>273</v>
      </c>
      <c r="AI1224" s="158">
        <v>96</v>
      </c>
      <c r="AJ1224" s="149"/>
      <c r="AK1224" s="159" t="s">
        <v>274</v>
      </c>
      <c r="AL1224" s="159" t="s">
        <v>274</v>
      </c>
      <c r="AM1224" s="149" t="s">
        <v>274</v>
      </c>
      <c r="AN1224" s="160">
        <v>4</v>
      </c>
      <c r="AO1224" s="149"/>
      <c r="AP1224" s="149" t="s">
        <v>274</v>
      </c>
      <c r="AQ1224" s="149" t="s">
        <v>275</v>
      </c>
      <c r="AR1224" s="158">
        <v>1</v>
      </c>
      <c r="AS1224" s="149" t="s">
        <v>275</v>
      </c>
      <c r="AT1224" s="149" t="s">
        <v>276</v>
      </c>
      <c r="AU1224" s="161">
        <v>1</v>
      </c>
      <c r="AV1224" s="159">
        <v>15384.62</v>
      </c>
      <c r="AW1224" s="159">
        <v>615.38</v>
      </c>
      <c r="AX1224" s="149" t="s">
        <v>274</v>
      </c>
      <c r="AY1224" s="162">
        <v>0</v>
      </c>
      <c r="AZ1224" s="162" t="s">
        <v>274</v>
      </c>
      <c r="BA1224" s="162">
        <v>0</v>
      </c>
      <c r="BB1224" s="159">
        <v>14769.24</v>
      </c>
      <c r="BC1224" s="162" t="s">
        <v>274</v>
      </c>
      <c r="BD1224" s="162">
        <v>0</v>
      </c>
      <c r="BE1224" s="159">
        <v>615.38</v>
      </c>
      <c r="BF1224" s="159">
        <v>615.38</v>
      </c>
      <c r="BG1224" s="159">
        <v>15384.62</v>
      </c>
    </row>
    <row r="1225" ht="28.05" customHeight="1" spans="1:59">
      <c r="A1225" s="149"/>
      <c r="B1225" s="149"/>
      <c r="C1225" s="149"/>
      <c r="D1225" s="149" t="s">
        <v>3726</v>
      </c>
      <c r="E1225" s="340" t="s">
        <v>6037</v>
      </c>
      <c r="F1225" s="149" t="s">
        <v>3726</v>
      </c>
      <c r="G1225" s="149" t="s">
        <v>6038</v>
      </c>
      <c r="H1225" s="149" t="s">
        <v>6025</v>
      </c>
      <c r="I1225" s="149" t="s">
        <v>6039</v>
      </c>
      <c r="J1225" s="149" t="s">
        <v>6040</v>
      </c>
      <c r="K1225" s="149"/>
      <c r="L1225" s="149" t="s">
        <v>262</v>
      </c>
      <c r="M1225" s="149"/>
      <c r="N1225" s="149" t="s">
        <v>263</v>
      </c>
      <c r="O1225" s="149" t="s">
        <v>214</v>
      </c>
      <c r="P1225" s="149" t="s">
        <v>53</v>
      </c>
      <c r="Q1225" s="149"/>
      <c r="R1225" s="149" t="s">
        <v>160</v>
      </c>
      <c r="S1225" s="149" t="s">
        <v>289</v>
      </c>
      <c r="T1225" s="149" t="s">
        <v>5791</v>
      </c>
      <c r="U1225" s="149" t="s">
        <v>267</v>
      </c>
      <c r="V1225" s="149"/>
      <c r="W1225" s="149"/>
      <c r="X1225" s="149" t="s">
        <v>336</v>
      </c>
      <c r="Y1225" s="149"/>
      <c r="Z1225" s="149"/>
      <c r="AA1225" s="149"/>
      <c r="AB1225" s="149" t="s">
        <v>269</v>
      </c>
      <c r="AC1225" s="149" t="s">
        <v>318</v>
      </c>
      <c r="AD1225" s="149" t="s">
        <v>5791</v>
      </c>
      <c r="AE1225" s="149" t="s">
        <v>271</v>
      </c>
      <c r="AF1225" s="149"/>
      <c r="AG1225" s="149" t="s">
        <v>272</v>
      </c>
      <c r="AH1225" s="149" t="s">
        <v>273</v>
      </c>
      <c r="AI1225" s="158">
        <v>60</v>
      </c>
      <c r="AJ1225" s="149"/>
      <c r="AK1225" s="159" t="s">
        <v>274</v>
      </c>
      <c r="AL1225" s="159" t="s">
        <v>274</v>
      </c>
      <c r="AM1225" s="149" t="s">
        <v>274</v>
      </c>
      <c r="AN1225" s="160">
        <v>4</v>
      </c>
      <c r="AO1225" s="149"/>
      <c r="AP1225" s="149" t="s">
        <v>274</v>
      </c>
      <c r="AQ1225" s="149" t="s">
        <v>275</v>
      </c>
      <c r="AR1225" s="158">
        <v>1</v>
      </c>
      <c r="AS1225" s="149" t="s">
        <v>275</v>
      </c>
      <c r="AT1225" s="149" t="s">
        <v>276</v>
      </c>
      <c r="AU1225" s="161">
        <v>1</v>
      </c>
      <c r="AV1225" s="159">
        <v>15000</v>
      </c>
      <c r="AW1225" s="159">
        <v>600</v>
      </c>
      <c r="AX1225" s="149" t="s">
        <v>274</v>
      </c>
      <c r="AY1225" s="162">
        <v>0</v>
      </c>
      <c r="AZ1225" s="162" t="s">
        <v>274</v>
      </c>
      <c r="BA1225" s="162">
        <v>0</v>
      </c>
      <c r="BB1225" s="159">
        <v>14400</v>
      </c>
      <c r="BC1225" s="162" t="s">
        <v>274</v>
      </c>
      <c r="BD1225" s="162">
        <v>0</v>
      </c>
      <c r="BE1225" s="159">
        <v>600</v>
      </c>
      <c r="BF1225" s="159">
        <v>600</v>
      </c>
      <c r="BG1225" s="159">
        <v>15000</v>
      </c>
    </row>
    <row r="1226" ht="28.05" customHeight="1" spans="1:59">
      <c r="A1226" s="149"/>
      <c r="B1226" s="149"/>
      <c r="C1226" s="149"/>
      <c r="D1226" s="149" t="s">
        <v>3726</v>
      </c>
      <c r="E1226" s="340" t="s">
        <v>6041</v>
      </c>
      <c r="F1226" s="149" t="s">
        <v>3726</v>
      </c>
      <c r="G1226" s="149" t="s">
        <v>6042</v>
      </c>
      <c r="H1226" s="149" t="s">
        <v>6014</v>
      </c>
      <c r="I1226" s="149" t="s">
        <v>4597</v>
      </c>
      <c r="J1226" s="149" t="s">
        <v>6043</v>
      </c>
      <c r="K1226" s="149"/>
      <c r="L1226" s="149" t="s">
        <v>262</v>
      </c>
      <c r="M1226" s="149"/>
      <c r="N1226" s="149" t="s">
        <v>263</v>
      </c>
      <c r="O1226" s="149" t="s">
        <v>214</v>
      </c>
      <c r="P1226" s="149" t="s">
        <v>53</v>
      </c>
      <c r="Q1226" s="149"/>
      <c r="R1226" s="149" t="s">
        <v>5312</v>
      </c>
      <c r="S1226" s="149" t="s">
        <v>6016</v>
      </c>
      <c r="T1226" s="149" t="s">
        <v>2774</v>
      </c>
      <c r="U1226" s="149" t="s">
        <v>267</v>
      </c>
      <c r="V1226" s="149"/>
      <c r="W1226" s="149"/>
      <c r="X1226" s="149" t="s">
        <v>268</v>
      </c>
      <c r="Y1226" s="149"/>
      <c r="Z1226" s="149"/>
      <c r="AA1226" s="149"/>
      <c r="AB1226" s="149" t="s">
        <v>269</v>
      </c>
      <c r="AC1226" s="149" t="s">
        <v>270</v>
      </c>
      <c r="AD1226" s="149" t="s">
        <v>2774</v>
      </c>
      <c r="AE1226" s="149" t="s">
        <v>271</v>
      </c>
      <c r="AF1226" s="149"/>
      <c r="AG1226" s="149" t="s">
        <v>1098</v>
      </c>
      <c r="AH1226" s="149" t="s">
        <v>273</v>
      </c>
      <c r="AI1226" s="158">
        <v>83</v>
      </c>
      <c r="AJ1226" s="149"/>
      <c r="AK1226" s="159" t="s">
        <v>274</v>
      </c>
      <c r="AL1226" s="159" t="s">
        <v>274</v>
      </c>
      <c r="AM1226" s="149" t="s">
        <v>274</v>
      </c>
      <c r="AN1226" s="160">
        <v>4</v>
      </c>
      <c r="AO1226" s="149"/>
      <c r="AP1226" s="149" t="s">
        <v>274</v>
      </c>
      <c r="AQ1226" s="149" t="s">
        <v>275</v>
      </c>
      <c r="AR1226" s="158">
        <v>1</v>
      </c>
      <c r="AS1226" s="149" t="s">
        <v>275</v>
      </c>
      <c r="AT1226" s="149" t="s">
        <v>276</v>
      </c>
      <c r="AU1226" s="161">
        <v>1</v>
      </c>
      <c r="AV1226" s="159">
        <v>39823</v>
      </c>
      <c r="AW1226" s="159">
        <v>1592.92</v>
      </c>
      <c r="AX1226" s="149" t="s">
        <v>274</v>
      </c>
      <c r="AY1226" s="159">
        <v>424.78</v>
      </c>
      <c r="AZ1226" s="159">
        <v>424.78</v>
      </c>
      <c r="BA1226" s="159">
        <v>1699.12</v>
      </c>
      <c r="BB1226" s="159">
        <v>32707.96</v>
      </c>
      <c r="BC1226" s="162" t="s">
        <v>274</v>
      </c>
      <c r="BD1226" s="162">
        <v>0</v>
      </c>
      <c r="BE1226" s="159">
        <v>7115.04</v>
      </c>
      <c r="BF1226" s="159">
        <v>7115.04</v>
      </c>
      <c r="BG1226" s="159">
        <v>39823</v>
      </c>
    </row>
    <row r="1227" ht="28.05" customHeight="1" spans="1:59">
      <c r="A1227" s="149"/>
      <c r="B1227" s="149"/>
      <c r="C1227" s="149"/>
      <c r="D1227" s="149" t="s">
        <v>3726</v>
      </c>
      <c r="E1227" s="340" t="s">
        <v>6044</v>
      </c>
      <c r="F1227" s="149" t="s">
        <v>3726</v>
      </c>
      <c r="G1227" s="149" t="s">
        <v>6045</v>
      </c>
      <c r="H1227" s="149" t="s">
        <v>6046</v>
      </c>
      <c r="I1227" s="149" t="s">
        <v>6047</v>
      </c>
      <c r="J1227" s="149" t="s">
        <v>6048</v>
      </c>
      <c r="K1227" s="149"/>
      <c r="L1227" s="149" t="s">
        <v>262</v>
      </c>
      <c r="M1227" s="149"/>
      <c r="N1227" s="149" t="s">
        <v>263</v>
      </c>
      <c r="O1227" s="149" t="s">
        <v>214</v>
      </c>
      <c r="P1227" s="149" t="s">
        <v>53</v>
      </c>
      <c r="Q1227" s="149"/>
      <c r="R1227" s="149" t="s">
        <v>5302</v>
      </c>
      <c r="S1227" s="149" t="s">
        <v>6049</v>
      </c>
      <c r="T1227" s="149" t="s">
        <v>5791</v>
      </c>
      <c r="U1227" s="149" t="s">
        <v>267</v>
      </c>
      <c r="V1227" s="149"/>
      <c r="W1227" s="149"/>
      <c r="X1227" s="149" t="s">
        <v>268</v>
      </c>
      <c r="Y1227" s="149"/>
      <c r="Z1227" s="149"/>
      <c r="AA1227" s="149"/>
      <c r="AB1227" s="149" t="s">
        <v>269</v>
      </c>
      <c r="AC1227" s="149" t="s">
        <v>318</v>
      </c>
      <c r="AD1227" s="149" t="s">
        <v>5791</v>
      </c>
      <c r="AE1227" s="149" t="s">
        <v>271</v>
      </c>
      <c r="AF1227" s="149"/>
      <c r="AG1227" s="149" t="s">
        <v>1098</v>
      </c>
      <c r="AH1227" s="149" t="s">
        <v>273</v>
      </c>
      <c r="AI1227" s="158">
        <v>96</v>
      </c>
      <c r="AJ1227" s="149"/>
      <c r="AK1227" s="159" t="s">
        <v>274</v>
      </c>
      <c r="AL1227" s="159" t="s">
        <v>274</v>
      </c>
      <c r="AM1227" s="149" t="s">
        <v>274</v>
      </c>
      <c r="AN1227" s="160">
        <v>4</v>
      </c>
      <c r="AO1227" s="149"/>
      <c r="AP1227" s="149" t="s">
        <v>274</v>
      </c>
      <c r="AQ1227" s="149" t="s">
        <v>275</v>
      </c>
      <c r="AR1227" s="158">
        <v>1</v>
      </c>
      <c r="AS1227" s="149" t="s">
        <v>275</v>
      </c>
      <c r="AT1227" s="149" t="s">
        <v>276</v>
      </c>
      <c r="AU1227" s="161">
        <v>1</v>
      </c>
      <c r="AV1227" s="159">
        <v>2606.84</v>
      </c>
      <c r="AW1227" s="159">
        <v>104.27</v>
      </c>
      <c r="AX1227" s="149" t="s">
        <v>274</v>
      </c>
      <c r="AY1227" s="162">
        <v>0</v>
      </c>
      <c r="AZ1227" s="162" t="s">
        <v>274</v>
      </c>
      <c r="BA1227" s="162">
        <v>0</v>
      </c>
      <c r="BB1227" s="159">
        <v>2502.57</v>
      </c>
      <c r="BC1227" s="162" t="s">
        <v>274</v>
      </c>
      <c r="BD1227" s="162">
        <v>0</v>
      </c>
      <c r="BE1227" s="159">
        <v>104.27</v>
      </c>
      <c r="BF1227" s="159">
        <v>104.27</v>
      </c>
      <c r="BG1227" s="159">
        <v>2606.84</v>
      </c>
    </row>
    <row r="1228" ht="28.05" customHeight="1" spans="1:59">
      <c r="A1228" s="149"/>
      <c r="B1228" s="149"/>
      <c r="C1228" s="149"/>
      <c r="D1228" s="149" t="s">
        <v>3726</v>
      </c>
      <c r="E1228" s="340" t="s">
        <v>6050</v>
      </c>
      <c r="F1228" s="149" t="s">
        <v>3726</v>
      </c>
      <c r="G1228" s="149" t="s">
        <v>6051</v>
      </c>
      <c r="H1228" s="149" t="s">
        <v>6052</v>
      </c>
      <c r="I1228" s="149" t="s">
        <v>6053</v>
      </c>
      <c r="J1228" s="149" t="s">
        <v>6054</v>
      </c>
      <c r="K1228" s="149"/>
      <c r="L1228" s="149" t="s">
        <v>287</v>
      </c>
      <c r="M1228" s="149"/>
      <c r="N1228" s="149" t="s">
        <v>263</v>
      </c>
      <c r="O1228" s="149" t="s">
        <v>214</v>
      </c>
      <c r="P1228" s="149" t="s">
        <v>53</v>
      </c>
      <c r="Q1228" s="149"/>
      <c r="R1228" s="149" t="s">
        <v>3914</v>
      </c>
      <c r="S1228" s="149" t="s">
        <v>4928</v>
      </c>
      <c r="T1228" s="149" t="s">
        <v>6055</v>
      </c>
      <c r="U1228" s="149" t="s">
        <v>267</v>
      </c>
      <c r="V1228" s="149"/>
      <c r="W1228" s="149"/>
      <c r="X1228" s="149" t="s">
        <v>268</v>
      </c>
      <c r="Y1228" s="149"/>
      <c r="Z1228" s="149"/>
      <c r="AA1228" s="149"/>
      <c r="AB1228" s="149" t="s">
        <v>269</v>
      </c>
      <c r="AC1228" s="149" t="s">
        <v>318</v>
      </c>
      <c r="AD1228" s="149" t="s">
        <v>6055</v>
      </c>
      <c r="AE1228" s="149" t="s">
        <v>271</v>
      </c>
      <c r="AF1228" s="149"/>
      <c r="AG1228" s="149" t="s">
        <v>1098</v>
      </c>
      <c r="AH1228" s="149" t="s">
        <v>273</v>
      </c>
      <c r="AI1228" s="158">
        <v>96</v>
      </c>
      <c r="AJ1228" s="149"/>
      <c r="AK1228" s="159" t="s">
        <v>274</v>
      </c>
      <c r="AL1228" s="159" t="s">
        <v>274</v>
      </c>
      <c r="AM1228" s="149" t="s">
        <v>274</v>
      </c>
      <c r="AN1228" s="160">
        <v>4</v>
      </c>
      <c r="AO1228" s="149"/>
      <c r="AP1228" s="149" t="s">
        <v>274</v>
      </c>
      <c r="AQ1228" s="149" t="s">
        <v>275</v>
      </c>
      <c r="AR1228" s="158">
        <v>1</v>
      </c>
      <c r="AS1228" s="149" t="s">
        <v>275</v>
      </c>
      <c r="AT1228" s="149" t="s">
        <v>276</v>
      </c>
      <c r="AU1228" s="161">
        <v>1</v>
      </c>
      <c r="AV1228" s="159">
        <v>192307.69</v>
      </c>
      <c r="AW1228" s="159">
        <v>7692.31</v>
      </c>
      <c r="AX1228" s="149" t="s">
        <v>274</v>
      </c>
      <c r="AY1228" s="162">
        <v>0</v>
      </c>
      <c r="AZ1228" s="162" t="s">
        <v>274</v>
      </c>
      <c r="BA1228" s="162">
        <v>0</v>
      </c>
      <c r="BB1228" s="159">
        <v>184615.38</v>
      </c>
      <c r="BC1228" s="162" t="s">
        <v>274</v>
      </c>
      <c r="BD1228" s="162">
        <v>0</v>
      </c>
      <c r="BE1228" s="159">
        <v>7692.31</v>
      </c>
      <c r="BF1228" s="159">
        <v>7692.31</v>
      </c>
      <c r="BG1228" s="159">
        <v>192307.69</v>
      </c>
    </row>
    <row r="1229" ht="28.05" customHeight="1" spans="1:59">
      <c r="A1229" s="149"/>
      <c r="B1229" s="149"/>
      <c r="C1229" s="149"/>
      <c r="D1229" s="149" t="s">
        <v>3726</v>
      </c>
      <c r="E1229" s="340" t="s">
        <v>6056</v>
      </c>
      <c r="F1229" s="149" t="s">
        <v>3726</v>
      </c>
      <c r="G1229" s="149" t="s">
        <v>6057</v>
      </c>
      <c r="H1229" s="149" t="s">
        <v>6014</v>
      </c>
      <c r="I1229" s="149" t="s">
        <v>4597</v>
      </c>
      <c r="J1229" s="149" t="s">
        <v>6058</v>
      </c>
      <c r="K1229" s="149"/>
      <c r="L1229" s="149" t="s">
        <v>262</v>
      </c>
      <c r="M1229" s="149"/>
      <c r="N1229" s="149" t="s">
        <v>263</v>
      </c>
      <c r="O1229" s="149" t="s">
        <v>214</v>
      </c>
      <c r="P1229" s="149" t="s">
        <v>53</v>
      </c>
      <c r="Q1229" s="149"/>
      <c r="R1229" s="149" t="s">
        <v>5312</v>
      </c>
      <c r="S1229" s="149" t="s">
        <v>6016</v>
      </c>
      <c r="T1229" s="149" t="s">
        <v>2774</v>
      </c>
      <c r="U1229" s="149" t="s">
        <v>267</v>
      </c>
      <c r="V1229" s="149"/>
      <c r="W1229" s="149"/>
      <c r="X1229" s="149" t="s">
        <v>268</v>
      </c>
      <c r="Y1229" s="149"/>
      <c r="Z1229" s="149"/>
      <c r="AA1229" s="149"/>
      <c r="AB1229" s="149" t="s">
        <v>269</v>
      </c>
      <c r="AC1229" s="149" t="s">
        <v>270</v>
      </c>
      <c r="AD1229" s="149" t="s">
        <v>2774</v>
      </c>
      <c r="AE1229" s="149" t="s">
        <v>271</v>
      </c>
      <c r="AF1229" s="149"/>
      <c r="AG1229" s="149" t="s">
        <v>1098</v>
      </c>
      <c r="AH1229" s="149" t="s">
        <v>273</v>
      </c>
      <c r="AI1229" s="158">
        <v>83</v>
      </c>
      <c r="AJ1229" s="149"/>
      <c r="AK1229" s="159" t="s">
        <v>274</v>
      </c>
      <c r="AL1229" s="159" t="s">
        <v>274</v>
      </c>
      <c r="AM1229" s="149" t="s">
        <v>274</v>
      </c>
      <c r="AN1229" s="160">
        <v>4</v>
      </c>
      <c r="AO1229" s="149"/>
      <c r="AP1229" s="149" t="s">
        <v>274</v>
      </c>
      <c r="AQ1229" s="149" t="s">
        <v>275</v>
      </c>
      <c r="AR1229" s="158">
        <v>1</v>
      </c>
      <c r="AS1229" s="149" t="s">
        <v>275</v>
      </c>
      <c r="AT1229" s="149" t="s">
        <v>276</v>
      </c>
      <c r="AU1229" s="161">
        <v>1</v>
      </c>
      <c r="AV1229" s="159">
        <v>39822.93</v>
      </c>
      <c r="AW1229" s="159">
        <v>1592.92</v>
      </c>
      <c r="AX1229" s="149" t="s">
        <v>274</v>
      </c>
      <c r="AY1229" s="159">
        <v>424.78</v>
      </c>
      <c r="AZ1229" s="159">
        <v>424.78</v>
      </c>
      <c r="BA1229" s="159">
        <v>1699.1</v>
      </c>
      <c r="BB1229" s="159">
        <v>32707.94</v>
      </c>
      <c r="BC1229" s="162" t="s">
        <v>274</v>
      </c>
      <c r="BD1229" s="162">
        <v>0</v>
      </c>
      <c r="BE1229" s="159">
        <v>7114.99</v>
      </c>
      <c r="BF1229" s="159">
        <v>7114.99</v>
      </c>
      <c r="BG1229" s="159">
        <v>39822.93</v>
      </c>
    </row>
    <row r="1230" ht="28.05" customHeight="1" spans="1:59">
      <c r="A1230" s="149"/>
      <c r="B1230" s="149"/>
      <c r="C1230" s="149"/>
      <c r="D1230" s="149" t="s">
        <v>3726</v>
      </c>
      <c r="E1230" s="340" t="s">
        <v>6059</v>
      </c>
      <c r="F1230" s="149" t="s">
        <v>3726</v>
      </c>
      <c r="G1230" s="149" t="s">
        <v>6060</v>
      </c>
      <c r="H1230" s="149" t="s">
        <v>5950</v>
      </c>
      <c r="I1230" s="149" t="s">
        <v>5951</v>
      </c>
      <c r="J1230" s="149" t="s">
        <v>6061</v>
      </c>
      <c r="K1230" s="149"/>
      <c r="L1230" s="149" t="s">
        <v>262</v>
      </c>
      <c r="M1230" s="149"/>
      <c r="N1230" s="149" t="s">
        <v>263</v>
      </c>
      <c r="O1230" s="149" t="s">
        <v>214</v>
      </c>
      <c r="P1230" s="149" t="s">
        <v>53</v>
      </c>
      <c r="Q1230" s="149"/>
      <c r="R1230" s="149" t="s">
        <v>4652</v>
      </c>
      <c r="S1230" s="149" t="s">
        <v>4406</v>
      </c>
      <c r="T1230" s="149" t="s">
        <v>2774</v>
      </c>
      <c r="U1230" s="149" t="s">
        <v>267</v>
      </c>
      <c r="V1230" s="149"/>
      <c r="W1230" s="149"/>
      <c r="X1230" s="149" t="s">
        <v>336</v>
      </c>
      <c r="Y1230" s="149"/>
      <c r="Z1230" s="149"/>
      <c r="AA1230" s="149"/>
      <c r="AB1230" s="149" t="s">
        <v>269</v>
      </c>
      <c r="AC1230" s="149" t="s">
        <v>270</v>
      </c>
      <c r="AD1230" s="149" t="s">
        <v>2774</v>
      </c>
      <c r="AE1230" s="149" t="s">
        <v>271</v>
      </c>
      <c r="AF1230" s="149"/>
      <c r="AG1230" s="149" t="s">
        <v>1098</v>
      </c>
      <c r="AH1230" s="149" t="s">
        <v>273</v>
      </c>
      <c r="AI1230" s="158">
        <v>83</v>
      </c>
      <c r="AJ1230" s="149"/>
      <c r="AK1230" s="159" t="s">
        <v>274</v>
      </c>
      <c r="AL1230" s="159" t="s">
        <v>274</v>
      </c>
      <c r="AM1230" s="149" t="s">
        <v>274</v>
      </c>
      <c r="AN1230" s="160">
        <v>4</v>
      </c>
      <c r="AO1230" s="149"/>
      <c r="AP1230" s="149" t="s">
        <v>274</v>
      </c>
      <c r="AQ1230" s="149" t="s">
        <v>275</v>
      </c>
      <c r="AR1230" s="158">
        <v>1</v>
      </c>
      <c r="AS1230" s="149" t="s">
        <v>275</v>
      </c>
      <c r="AT1230" s="149" t="s">
        <v>276</v>
      </c>
      <c r="AU1230" s="161">
        <v>1</v>
      </c>
      <c r="AV1230" s="159">
        <v>8584.07</v>
      </c>
      <c r="AW1230" s="159">
        <v>343.36</v>
      </c>
      <c r="AX1230" s="149" t="s">
        <v>274</v>
      </c>
      <c r="AY1230" s="159">
        <v>90.89</v>
      </c>
      <c r="AZ1230" s="159">
        <v>90.89</v>
      </c>
      <c r="BA1230" s="159">
        <v>363.56</v>
      </c>
      <c r="BB1230" s="159">
        <v>7059.08</v>
      </c>
      <c r="BC1230" s="162" t="s">
        <v>274</v>
      </c>
      <c r="BD1230" s="162">
        <v>0</v>
      </c>
      <c r="BE1230" s="159">
        <v>1524.99</v>
      </c>
      <c r="BF1230" s="159">
        <v>1524.99</v>
      </c>
      <c r="BG1230" s="159">
        <v>8584.07</v>
      </c>
    </row>
    <row r="1231" ht="28.05" customHeight="1" spans="1:59">
      <c r="A1231" s="149"/>
      <c r="B1231" s="149"/>
      <c r="C1231" s="149"/>
      <c r="D1231" s="149" t="s">
        <v>3726</v>
      </c>
      <c r="E1231" s="340" t="s">
        <v>6062</v>
      </c>
      <c r="F1231" s="149" t="s">
        <v>3726</v>
      </c>
      <c r="G1231" s="149" t="s">
        <v>6063</v>
      </c>
      <c r="H1231" s="149" t="s">
        <v>158</v>
      </c>
      <c r="I1231" s="149" t="s">
        <v>159</v>
      </c>
      <c r="J1231" s="149" t="s">
        <v>6064</v>
      </c>
      <c r="K1231" s="149"/>
      <c r="L1231" s="149" t="s">
        <v>262</v>
      </c>
      <c r="M1231" s="149"/>
      <c r="N1231" s="149" t="s">
        <v>263</v>
      </c>
      <c r="O1231" s="149" t="s">
        <v>214</v>
      </c>
      <c r="P1231" s="149" t="s">
        <v>53</v>
      </c>
      <c r="Q1231" s="149"/>
      <c r="R1231" s="149" t="s">
        <v>4652</v>
      </c>
      <c r="S1231" s="149" t="s">
        <v>4406</v>
      </c>
      <c r="T1231" s="149" t="s">
        <v>2774</v>
      </c>
      <c r="U1231" s="149" t="s">
        <v>267</v>
      </c>
      <c r="V1231" s="149"/>
      <c r="W1231" s="149"/>
      <c r="X1231" s="149" t="s">
        <v>336</v>
      </c>
      <c r="Y1231" s="149"/>
      <c r="Z1231" s="149"/>
      <c r="AA1231" s="149"/>
      <c r="AB1231" s="149" t="s">
        <v>269</v>
      </c>
      <c r="AC1231" s="149" t="s">
        <v>270</v>
      </c>
      <c r="AD1231" s="149" t="s">
        <v>2774</v>
      </c>
      <c r="AE1231" s="149" t="s">
        <v>271</v>
      </c>
      <c r="AF1231" s="149"/>
      <c r="AG1231" s="149" t="s">
        <v>1098</v>
      </c>
      <c r="AH1231" s="149" t="s">
        <v>273</v>
      </c>
      <c r="AI1231" s="158">
        <v>83</v>
      </c>
      <c r="AJ1231" s="149"/>
      <c r="AK1231" s="159" t="s">
        <v>274</v>
      </c>
      <c r="AL1231" s="159" t="s">
        <v>274</v>
      </c>
      <c r="AM1231" s="149" t="s">
        <v>274</v>
      </c>
      <c r="AN1231" s="160">
        <v>4</v>
      </c>
      <c r="AO1231" s="149"/>
      <c r="AP1231" s="149" t="s">
        <v>274</v>
      </c>
      <c r="AQ1231" s="149" t="s">
        <v>275</v>
      </c>
      <c r="AR1231" s="158">
        <v>1</v>
      </c>
      <c r="AS1231" s="149" t="s">
        <v>275</v>
      </c>
      <c r="AT1231" s="149" t="s">
        <v>276</v>
      </c>
      <c r="AU1231" s="161">
        <v>1</v>
      </c>
      <c r="AV1231" s="159">
        <v>2876.11</v>
      </c>
      <c r="AW1231" s="159">
        <v>115.04</v>
      </c>
      <c r="AX1231" s="149" t="s">
        <v>274</v>
      </c>
      <c r="AY1231" s="159">
        <v>30.46</v>
      </c>
      <c r="AZ1231" s="159">
        <v>30.46</v>
      </c>
      <c r="BA1231" s="159">
        <v>121.84</v>
      </c>
      <c r="BB1231" s="159">
        <v>2365.12</v>
      </c>
      <c r="BC1231" s="162" t="s">
        <v>274</v>
      </c>
      <c r="BD1231" s="162">
        <v>0</v>
      </c>
      <c r="BE1231" s="159">
        <v>510.99</v>
      </c>
      <c r="BF1231" s="159">
        <v>510.99</v>
      </c>
      <c r="BG1231" s="159">
        <v>2876.11</v>
      </c>
    </row>
    <row r="1232" ht="28.05" customHeight="1" spans="1:59">
      <c r="A1232" s="149"/>
      <c r="B1232" s="149"/>
      <c r="C1232" s="149"/>
      <c r="D1232" s="149" t="s">
        <v>3726</v>
      </c>
      <c r="E1232" s="340" t="s">
        <v>6065</v>
      </c>
      <c r="F1232" s="149" t="s">
        <v>3726</v>
      </c>
      <c r="G1232" s="149" t="s">
        <v>6066</v>
      </c>
      <c r="H1232" s="149" t="s">
        <v>6067</v>
      </c>
      <c r="I1232" s="149"/>
      <c r="J1232" s="149" t="s">
        <v>6068</v>
      </c>
      <c r="K1232" s="149"/>
      <c r="L1232" s="149" t="s">
        <v>262</v>
      </c>
      <c r="M1232" s="149"/>
      <c r="N1232" s="149" t="s">
        <v>263</v>
      </c>
      <c r="O1232" s="149" t="s">
        <v>214</v>
      </c>
      <c r="P1232" s="149" t="s">
        <v>53</v>
      </c>
      <c r="Q1232" s="149"/>
      <c r="R1232" s="149" t="s">
        <v>296</v>
      </c>
      <c r="S1232" s="149" t="s">
        <v>6069</v>
      </c>
      <c r="T1232" s="149" t="s">
        <v>5791</v>
      </c>
      <c r="U1232" s="149" t="s">
        <v>267</v>
      </c>
      <c r="V1232" s="149"/>
      <c r="W1232" s="149"/>
      <c r="X1232" s="149" t="s">
        <v>268</v>
      </c>
      <c r="Y1232" s="149"/>
      <c r="Z1232" s="149"/>
      <c r="AA1232" s="149"/>
      <c r="AB1232" s="149" t="s">
        <v>269</v>
      </c>
      <c r="AC1232" s="149" t="s">
        <v>318</v>
      </c>
      <c r="AD1232" s="149" t="s">
        <v>5791</v>
      </c>
      <c r="AE1232" s="149" t="s">
        <v>271</v>
      </c>
      <c r="AF1232" s="149"/>
      <c r="AG1232" s="149" t="s">
        <v>1098</v>
      </c>
      <c r="AH1232" s="149" t="s">
        <v>273</v>
      </c>
      <c r="AI1232" s="158">
        <v>96</v>
      </c>
      <c r="AJ1232" s="149"/>
      <c r="AK1232" s="159" t="s">
        <v>274</v>
      </c>
      <c r="AL1232" s="159" t="s">
        <v>274</v>
      </c>
      <c r="AM1232" s="149" t="s">
        <v>274</v>
      </c>
      <c r="AN1232" s="160">
        <v>4</v>
      </c>
      <c r="AO1232" s="149"/>
      <c r="AP1232" s="149" t="s">
        <v>274</v>
      </c>
      <c r="AQ1232" s="149" t="s">
        <v>275</v>
      </c>
      <c r="AR1232" s="158">
        <v>1</v>
      </c>
      <c r="AS1232" s="149" t="s">
        <v>275</v>
      </c>
      <c r="AT1232" s="149" t="s">
        <v>276</v>
      </c>
      <c r="AU1232" s="161">
        <v>1</v>
      </c>
      <c r="AV1232" s="159">
        <v>716504.85</v>
      </c>
      <c r="AW1232" s="159">
        <v>28660.19</v>
      </c>
      <c r="AX1232" s="149" t="s">
        <v>274</v>
      </c>
      <c r="AY1232" s="162">
        <v>0</v>
      </c>
      <c r="AZ1232" s="162" t="s">
        <v>274</v>
      </c>
      <c r="BA1232" s="162">
        <v>0</v>
      </c>
      <c r="BB1232" s="159">
        <v>687844.66</v>
      </c>
      <c r="BC1232" s="162" t="s">
        <v>274</v>
      </c>
      <c r="BD1232" s="162">
        <v>0</v>
      </c>
      <c r="BE1232" s="159">
        <v>28660.19</v>
      </c>
      <c r="BF1232" s="159">
        <v>28660.19</v>
      </c>
      <c r="BG1232" s="159">
        <v>716504.85</v>
      </c>
    </row>
    <row r="1233" ht="28.05" customHeight="1" spans="1:59">
      <c r="A1233" s="149"/>
      <c r="B1233" s="149"/>
      <c r="C1233" s="149"/>
      <c r="D1233" s="149" t="s">
        <v>3726</v>
      </c>
      <c r="E1233" s="340" t="s">
        <v>6070</v>
      </c>
      <c r="F1233" s="149" t="s">
        <v>3726</v>
      </c>
      <c r="G1233" s="149" t="s">
        <v>6071</v>
      </c>
      <c r="H1233" s="149" t="s">
        <v>6072</v>
      </c>
      <c r="I1233" s="149"/>
      <c r="J1233" s="149" t="s">
        <v>6073</v>
      </c>
      <c r="K1233" s="149"/>
      <c r="L1233" s="149" t="s">
        <v>262</v>
      </c>
      <c r="M1233" s="149"/>
      <c r="N1233" s="149" t="s">
        <v>263</v>
      </c>
      <c r="O1233" s="149" t="s">
        <v>214</v>
      </c>
      <c r="P1233" s="149" t="s">
        <v>53</v>
      </c>
      <c r="Q1233" s="149"/>
      <c r="R1233" s="149" t="s">
        <v>6074</v>
      </c>
      <c r="S1233" s="149" t="s">
        <v>6075</v>
      </c>
      <c r="T1233" s="149" t="s">
        <v>5791</v>
      </c>
      <c r="U1233" s="149" t="s">
        <v>267</v>
      </c>
      <c r="V1233" s="149"/>
      <c r="W1233" s="149"/>
      <c r="X1233" s="149" t="s">
        <v>268</v>
      </c>
      <c r="Y1233" s="149"/>
      <c r="Z1233" s="149"/>
      <c r="AA1233" s="149"/>
      <c r="AB1233" s="149" t="s">
        <v>269</v>
      </c>
      <c r="AC1233" s="149" t="s">
        <v>318</v>
      </c>
      <c r="AD1233" s="149" t="s">
        <v>5791</v>
      </c>
      <c r="AE1233" s="149" t="s">
        <v>271</v>
      </c>
      <c r="AF1233" s="149"/>
      <c r="AG1233" s="149" t="s">
        <v>1098</v>
      </c>
      <c r="AH1233" s="149" t="s">
        <v>273</v>
      </c>
      <c r="AI1233" s="158">
        <v>96</v>
      </c>
      <c r="AJ1233" s="149"/>
      <c r="AK1233" s="159" t="s">
        <v>274</v>
      </c>
      <c r="AL1233" s="159" t="s">
        <v>274</v>
      </c>
      <c r="AM1233" s="149" t="s">
        <v>274</v>
      </c>
      <c r="AN1233" s="160">
        <v>4</v>
      </c>
      <c r="AO1233" s="149"/>
      <c r="AP1233" s="149" t="s">
        <v>274</v>
      </c>
      <c r="AQ1233" s="149" t="s">
        <v>275</v>
      </c>
      <c r="AR1233" s="158">
        <v>1</v>
      </c>
      <c r="AS1233" s="149" t="s">
        <v>275</v>
      </c>
      <c r="AT1233" s="149" t="s">
        <v>276</v>
      </c>
      <c r="AU1233" s="161">
        <v>1</v>
      </c>
      <c r="AV1233" s="159">
        <v>394709.99</v>
      </c>
      <c r="AW1233" s="159">
        <v>15788.4</v>
      </c>
      <c r="AX1233" s="149" t="s">
        <v>274</v>
      </c>
      <c r="AY1233" s="162">
        <v>0</v>
      </c>
      <c r="AZ1233" s="162" t="s">
        <v>274</v>
      </c>
      <c r="BA1233" s="162">
        <v>0</v>
      </c>
      <c r="BB1233" s="159">
        <v>378921.59</v>
      </c>
      <c r="BC1233" s="162" t="s">
        <v>274</v>
      </c>
      <c r="BD1233" s="162">
        <v>0</v>
      </c>
      <c r="BE1233" s="159">
        <v>15788.4</v>
      </c>
      <c r="BF1233" s="159">
        <v>15788.4</v>
      </c>
      <c r="BG1233" s="159">
        <v>394709.99</v>
      </c>
    </row>
    <row r="1234" ht="28.05" customHeight="1" spans="1:59">
      <c r="A1234" s="149"/>
      <c r="B1234" s="149"/>
      <c r="C1234" s="149"/>
      <c r="D1234" s="149" t="s">
        <v>3726</v>
      </c>
      <c r="E1234" s="340" t="s">
        <v>6076</v>
      </c>
      <c r="F1234" s="149" t="s">
        <v>3726</v>
      </c>
      <c r="G1234" s="149" t="s">
        <v>6077</v>
      </c>
      <c r="H1234" s="149" t="s">
        <v>6078</v>
      </c>
      <c r="I1234" s="149"/>
      <c r="J1234" s="149" t="s">
        <v>6079</v>
      </c>
      <c r="K1234" s="149"/>
      <c r="L1234" s="149" t="s">
        <v>262</v>
      </c>
      <c r="M1234" s="149" t="s">
        <v>6080</v>
      </c>
      <c r="N1234" s="149" t="s">
        <v>263</v>
      </c>
      <c r="O1234" s="149" t="s">
        <v>214</v>
      </c>
      <c r="P1234" s="149" t="s">
        <v>53</v>
      </c>
      <c r="Q1234" s="149"/>
      <c r="R1234" s="149" t="s">
        <v>296</v>
      </c>
      <c r="S1234" s="149" t="s">
        <v>289</v>
      </c>
      <c r="T1234" s="149" t="s">
        <v>108</v>
      </c>
      <c r="U1234" s="149" t="s">
        <v>6081</v>
      </c>
      <c r="V1234" s="149"/>
      <c r="W1234" s="149" t="s">
        <v>6082</v>
      </c>
      <c r="X1234" s="149" t="s">
        <v>268</v>
      </c>
      <c r="Y1234" s="149"/>
      <c r="Z1234" s="149"/>
      <c r="AA1234" s="149"/>
      <c r="AB1234" s="149" t="s">
        <v>6083</v>
      </c>
      <c r="AC1234" s="149" t="s">
        <v>270</v>
      </c>
      <c r="AD1234" s="149" t="s">
        <v>108</v>
      </c>
      <c r="AE1234" s="149" t="s">
        <v>271</v>
      </c>
      <c r="AF1234" s="149"/>
      <c r="AG1234" s="149" t="s">
        <v>1098</v>
      </c>
      <c r="AH1234" s="149" t="s">
        <v>273</v>
      </c>
      <c r="AI1234" s="158">
        <v>96</v>
      </c>
      <c r="AJ1234" s="149"/>
      <c r="AK1234" s="159" t="s">
        <v>274</v>
      </c>
      <c r="AL1234" s="159" t="s">
        <v>274</v>
      </c>
      <c r="AM1234" s="149" t="s">
        <v>274</v>
      </c>
      <c r="AN1234" s="160">
        <v>4</v>
      </c>
      <c r="AO1234" s="149"/>
      <c r="AP1234" s="149" t="s">
        <v>274</v>
      </c>
      <c r="AQ1234" s="149" t="s">
        <v>275</v>
      </c>
      <c r="AR1234" s="158">
        <v>0</v>
      </c>
      <c r="AS1234" s="149" t="s">
        <v>275</v>
      </c>
      <c r="AT1234" s="149"/>
      <c r="AU1234" s="149"/>
      <c r="AV1234" s="162">
        <v>0</v>
      </c>
      <c r="AW1234" s="159">
        <v>0</v>
      </c>
      <c r="AX1234" s="159">
        <v>0</v>
      </c>
      <c r="AY1234" s="149"/>
      <c r="AZ1234" s="162" t="s">
        <v>274</v>
      </c>
      <c r="BA1234" s="162">
        <v>0</v>
      </c>
      <c r="BB1234" s="162" t="s">
        <v>274</v>
      </c>
      <c r="BC1234" s="159">
        <v>1538.46</v>
      </c>
      <c r="BD1234" s="162">
        <v>0</v>
      </c>
      <c r="BE1234" s="162">
        <v>0</v>
      </c>
      <c r="BF1234" s="162">
        <v>0</v>
      </c>
      <c r="BG1234" s="159">
        <v>38461.54</v>
      </c>
    </row>
    <row r="1235" ht="28.05" customHeight="1" spans="1:59">
      <c r="A1235" s="149"/>
      <c r="B1235" s="149"/>
      <c r="C1235" s="149"/>
      <c r="D1235" s="149" t="s">
        <v>3726</v>
      </c>
      <c r="E1235" s="340" t="s">
        <v>6084</v>
      </c>
      <c r="F1235" s="149" t="s">
        <v>3726</v>
      </c>
      <c r="G1235" s="149" t="s">
        <v>6085</v>
      </c>
      <c r="H1235" s="149" t="s">
        <v>6086</v>
      </c>
      <c r="I1235" s="149"/>
      <c r="J1235" s="149" t="s">
        <v>6087</v>
      </c>
      <c r="K1235" s="149"/>
      <c r="L1235" s="149" t="s">
        <v>262</v>
      </c>
      <c r="M1235" s="149"/>
      <c r="N1235" s="149" t="s">
        <v>263</v>
      </c>
      <c r="O1235" s="149" t="s">
        <v>214</v>
      </c>
      <c r="P1235" s="149" t="s">
        <v>53</v>
      </c>
      <c r="Q1235" s="149"/>
      <c r="R1235" s="149" t="s">
        <v>296</v>
      </c>
      <c r="S1235" s="149" t="s">
        <v>289</v>
      </c>
      <c r="T1235" s="149" t="s">
        <v>108</v>
      </c>
      <c r="U1235" s="149" t="s">
        <v>267</v>
      </c>
      <c r="V1235" s="149"/>
      <c r="W1235" s="149"/>
      <c r="X1235" s="149" t="s">
        <v>268</v>
      </c>
      <c r="Y1235" s="149"/>
      <c r="Z1235" s="149"/>
      <c r="AA1235" s="149"/>
      <c r="AB1235" s="149" t="s">
        <v>269</v>
      </c>
      <c r="AC1235" s="149" t="s">
        <v>318</v>
      </c>
      <c r="AD1235" s="149" t="s">
        <v>108</v>
      </c>
      <c r="AE1235" s="149" t="s">
        <v>271</v>
      </c>
      <c r="AF1235" s="149"/>
      <c r="AG1235" s="149" t="s">
        <v>1098</v>
      </c>
      <c r="AH1235" s="149" t="s">
        <v>273</v>
      </c>
      <c r="AI1235" s="158">
        <v>96</v>
      </c>
      <c r="AJ1235" s="149"/>
      <c r="AK1235" s="159" t="s">
        <v>274</v>
      </c>
      <c r="AL1235" s="159" t="s">
        <v>274</v>
      </c>
      <c r="AM1235" s="149" t="s">
        <v>274</v>
      </c>
      <c r="AN1235" s="160">
        <v>4</v>
      </c>
      <c r="AO1235" s="149"/>
      <c r="AP1235" s="149" t="s">
        <v>274</v>
      </c>
      <c r="AQ1235" s="149" t="s">
        <v>275</v>
      </c>
      <c r="AR1235" s="158">
        <v>1</v>
      </c>
      <c r="AS1235" s="149" t="s">
        <v>275</v>
      </c>
      <c r="AT1235" s="149" t="s">
        <v>276</v>
      </c>
      <c r="AU1235" s="161">
        <v>1</v>
      </c>
      <c r="AV1235" s="159">
        <v>13675.21</v>
      </c>
      <c r="AW1235" s="159">
        <v>547.01</v>
      </c>
      <c r="AX1235" s="149" t="s">
        <v>274</v>
      </c>
      <c r="AY1235" s="162">
        <v>0</v>
      </c>
      <c r="AZ1235" s="162" t="s">
        <v>274</v>
      </c>
      <c r="BA1235" s="162">
        <v>0</v>
      </c>
      <c r="BB1235" s="159">
        <v>13128.2</v>
      </c>
      <c r="BC1235" s="162" t="s">
        <v>274</v>
      </c>
      <c r="BD1235" s="162">
        <v>0</v>
      </c>
      <c r="BE1235" s="159">
        <v>547.01</v>
      </c>
      <c r="BF1235" s="159">
        <v>547.01</v>
      </c>
      <c r="BG1235" s="159">
        <v>13675.21</v>
      </c>
    </row>
    <row r="1236" ht="28.05" customHeight="1" spans="1:59">
      <c r="A1236" s="149"/>
      <c r="B1236" s="149"/>
      <c r="C1236" s="149"/>
      <c r="D1236" s="149" t="s">
        <v>3726</v>
      </c>
      <c r="E1236" s="340" t="s">
        <v>6088</v>
      </c>
      <c r="F1236" s="149" t="s">
        <v>3726</v>
      </c>
      <c r="G1236" s="149" t="s">
        <v>6089</v>
      </c>
      <c r="H1236" s="149" t="s">
        <v>172</v>
      </c>
      <c r="I1236" s="149" t="s">
        <v>6090</v>
      </c>
      <c r="J1236" s="149" t="s">
        <v>6091</v>
      </c>
      <c r="K1236" s="149"/>
      <c r="L1236" s="149" t="s">
        <v>262</v>
      </c>
      <c r="M1236" s="149"/>
      <c r="N1236" s="149" t="s">
        <v>263</v>
      </c>
      <c r="O1236" s="149" t="s">
        <v>214</v>
      </c>
      <c r="P1236" s="149" t="s">
        <v>53</v>
      </c>
      <c r="Q1236" s="149"/>
      <c r="R1236" s="149" t="s">
        <v>6092</v>
      </c>
      <c r="S1236" s="149" t="s">
        <v>174</v>
      </c>
      <c r="T1236" s="149" t="s">
        <v>6093</v>
      </c>
      <c r="U1236" s="149" t="s">
        <v>267</v>
      </c>
      <c r="V1236" s="149"/>
      <c r="W1236" s="149"/>
      <c r="X1236" s="149" t="s">
        <v>705</v>
      </c>
      <c r="Y1236" s="149"/>
      <c r="Z1236" s="149"/>
      <c r="AA1236" s="149"/>
      <c r="AB1236" s="149" t="s">
        <v>269</v>
      </c>
      <c r="AC1236" s="149" t="s">
        <v>270</v>
      </c>
      <c r="AD1236" s="149" t="s">
        <v>6093</v>
      </c>
      <c r="AE1236" s="149" t="s">
        <v>271</v>
      </c>
      <c r="AF1236" s="149"/>
      <c r="AG1236" s="149" t="s">
        <v>1098</v>
      </c>
      <c r="AH1236" s="149" t="s">
        <v>273</v>
      </c>
      <c r="AI1236" s="158">
        <v>46</v>
      </c>
      <c r="AJ1236" s="149"/>
      <c r="AK1236" s="159" t="s">
        <v>274</v>
      </c>
      <c r="AL1236" s="159" t="s">
        <v>274</v>
      </c>
      <c r="AM1236" s="149" t="s">
        <v>274</v>
      </c>
      <c r="AN1236" s="160">
        <v>4</v>
      </c>
      <c r="AO1236" s="149"/>
      <c r="AP1236" s="149" t="s">
        <v>274</v>
      </c>
      <c r="AQ1236" s="149" t="s">
        <v>275</v>
      </c>
      <c r="AR1236" s="158">
        <v>1</v>
      </c>
      <c r="AS1236" s="149" t="s">
        <v>275</v>
      </c>
      <c r="AT1236" s="149" t="s">
        <v>276</v>
      </c>
      <c r="AU1236" s="161">
        <v>1</v>
      </c>
      <c r="AV1236" s="159">
        <v>7964.6</v>
      </c>
      <c r="AW1236" s="159">
        <v>318.58</v>
      </c>
      <c r="AX1236" s="149" t="s">
        <v>274</v>
      </c>
      <c r="AY1236" s="159">
        <v>79.64</v>
      </c>
      <c r="AZ1236" s="159">
        <v>79.64</v>
      </c>
      <c r="BA1236" s="159">
        <v>318.56</v>
      </c>
      <c r="BB1236" s="159">
        <v>3663.86</v>
      </c>
      <c r="BC1236" s="162" t="s">
        <v>274</v>
      </c>
      <c r="BD1236" s="162">
        <v>0</v>
      </c>
      <c r="BE1236" s="159">
        <v>4300.74</v>
      </c>
      <c r="BF1236" s="159">
        <v>4300.74</v>
      </c>
      <c r="BG1236" s="159">
        <v>7964.6</v>
      </c>
    </row>
    <row r="1237" ht="28.05" customHeight="1" spans="1:59">
      <c r="A1237" s="149"/>
      <c r="B1237" s="149"/>
      <c r="C1237" s="149"/>
      <c r="D1237" s="149" t="s">
        <v>3726</v>
      </c>
      <c r="E1237" s="340" t="s">
        <v>6094</v>
      </c>
      <c r="F1237" s="149" t="s">
        <v>3726</v>
      </c>
      <c r="G1237" s="149" t="s">
        <v>6095</v>
      </c>
      <c r="H1237" s="149" t="s">
        <v>6096</v>
      </c>
      <c r="I1237" s="149" t="s">
        <v>6097</v>
      </c>
      <c r="J1237" s="149" t="s">
        <v>6098</v>
      </c>
      <c r="K1237" s="149"/>
      <c r="L1237" s="149" t="s">
        <v>262</v>
      </c>
      <c r="M1237" s="149"/>
      <c r="N1237" s="149" t="s">
        <v>263</v>
      </c>
      <c r="O1237" s="149" t="s">
        <v>214</v>
      </c>
      <c r="P1237" s="149" t="s">
        <v>53</v>
      </c>
      <c r="Q1237" s="149"/>
      <c r="R1237" s="149" t="s">
        <v>296</v>
      </c>
      <c r="S1237" s="149" t="s">
        <v>289</v>
      </c>
      <c r="T1237" s="149" t="s">
        <v>684</v>
      </c>
      <c r="U1237" s="149" t="s">
        <v>267</v>
      </c>
      <c r="V1237" s="149"/>
      <c r="W1237" s="149"/>
      <c r="X1237" s="149" t="s">
        <v>336</v>
      </c>
      <c r="Y1237" s="149"/>
      <c r="Z1237" s="149"/>
      <c r="AA1237" s="149"/>
      <c r="AB1237" s="149" t="s">
        <v>269</v>
      </c>
      <c r="AC1237" s="149" t="s">
        <v>318</v>
      </c>
      <c r="AD1237" s="149" t="s">
        <v>684</v>
      </c>
      <c r="AE1237" s="149" t="s">
        <v>271</v>
      </c>
      <c r="AF1237" s="149"/>
      <c r="AG1237" s="149" t="s">
        <v>1098</v>
      </c>
      <c r="AH1237" s="149" t="s">
        <v>273</v>
      </c>
      <c r="AI1237" s="158">
        <v>96</v>
      </c>
      <c r="AJ1237" s="149"/>
      <c r="AK1237" s="159" t="s">
        <v>274</v>
      </c>
      <c r="AL1237" s="159" t="s">
        <v>274</v>
      </c>
      <c r="AM1237" s="149" t="s">
        <v>274</v>
      </c>
      <c r="AN1237" s="160">
        <v>4</v>
      </c>
      <c r="AO1237" s="149"/>
      <c r="AP1237" s="149" t="s">
        <v>274</v>
      </c>
      <c r="AQ1237" s="149" t="s">
        <v>275</v>
      </c>
      <c r="AR1237" s="158">
        <v>1</v>
      </c>
      <c r="AS1237" s="149" t="s">
        <v>275</v>
      </c>
      <c r="AT1237" s="149" t="s">
        <v>276</v>
      </c>
      <c r="AU1237" s="161">
        <v>1</v>
      </c>
      <c r="AV1237" s="159">
        <v>6854.71</v>
      </c>
      <c r="AW1237" s="159">
        <v>274.19</v>
      </c>
      <c r="AX1237" s="149" t="s">
        <v>274</v>
      </c>
      <c r="AY1237" s="162">
        <v>0</v>
      </c>
      <c r="AZ1237" s="162" t="s">
        <v>274</v>
      </c>
      <c r="BA1237" s="162">
        <v>0</v>
      </c>
      <c r="BB1237" s="159">
        <v>6580.52</v>
      </c>
      <c r="BC1237" s="162" t="s">
        <v>274</v>
      </c>
      <c r="BD1237" s="162">
        <v>0</v>
      </c>
      <c r="BE1237" s="159">
        <v>274.19</v>
      </c>
      <c r="BF1237" s="159">
        <v>274.19</v>
      </c>
      <c r="BG1237" s="159">
        <v>6854.71</v>
      </c>
    </row>
    <row r="1238" ht="28.05" customHeight="1" spans="1:59">
      <c r="A1238" s="149"/>
      <c r="B1238" s="149"/>
      <c r="C1238" s="149"/>
      <c r="D1238" s="149" t="s">
        <v>3726</v>
      </c>
      <c r="E1238" s="340" t="s">
        <v>6099</v>
      </c>
      <c r="F1238" s="149" t="s">
        <v>3726</v>
      </c>
      <c r="G1238" s="149" t="s">
        <v>6100</v>
      </c>
      <c r="H1238" s="149" t="s">
        <v>158</v>
      </c>
      <c r="I1238" s="149" t="s">
        <v>159</v>
      </c>
      <c r="J1238" s="149" t="s">
        <v>6101</v>
      </c>
      <c r="K1238" s="149"/>
      <c r="L1238" s="149" t="s">
        <v>262</v>
      </c>
      <c r="M1238" s="149"/>
      <c r="N1238" s="149" t="s">
        <v>263</v>
      </c>
      <c r="O1238" s="149" t="s">
        <v>214</v>
      </c>
      <c r="P1238" s="149" t="s">
        <v>53</v>
      </c>
      <c r="Q1238" s="149"/>
      <c r="R1238" s="149" t="s">
        <v>4652</v>
      </c>
      <c r="S1238" s="149" t="s">
        <v>4406</v>
      </c>
      <c r="T1238" s="149" t="s">
        <v>2774</v>
      </c>
      <c r="U1238" s="149" t="s">
        <v>267</v>
      </c>
      <c r="V1238" s="149"/>
      <c r="W1238" s="149"/>
      <c r="X1238" s="149" t="s">
        <v>336</v>
      </c>
      <c r="Y1238" s="149"/>
      <c r="Z1238" s="149"/>
      <c r="AA1238" s="149"/>
      <c r="AB1238" s="149" t="s">
        <v>269</v>
      </c>
      <c r="AC1238" s="149" t="s">
        <v>270</v>
      </c>
      <c r="AD1238" s="149" t="s">
        <v>2774</v>
      </c>
      <c r="AE1238" s="149" t="s">
        <v>271</v>
      </c>
      <c r="AF1238" s="149"/>
      <c r="AG1238" s="149" t="s">
        <v>1098</v>
      </c>
      <c r="AH1238" s="149" t="s">
        <v>273</v>
      </c>
      <c r="AI1238" s="158">
        <v>83</v>
      </c>
      <c r="AJ1238" s="149"/>
      <c r="AK1238" s="159" t="s">
        <v>274</v>
      </c>
      <c r="AL1238" s="159" t="s">
        <v>274</v>
      </c>
      <c r="AM1238" s="149" t="s">
        <v>274</v>
      </c>
      <c r="AN1238" s="160">
        <v>4</v>
      </c>
      <c r="AO1238" s="149"/>
      <c r="AP1238" s="149" t="s">
        <v>274</v>
      </c>
      <c r="AQ1238" s="149" t="s">
        <v>275</v>
      </c>
      <c r="AR1238" s="158">
        <v>1</v>
      </c>
      <c r="AS1238" s="149" t="s">
        <v>275</v>
      </c>
      <c r="AT1238" s="149" t="s">
        <v>276</v>
      </c>
      <c r="AU1238" s="161">
        <v>1</v>
      </c>
      <c r="AV1238" s="159">
        <v>2876.1</v>
      </c>
      <c r="AW1238" s="159">
        <v>115.04</v>
      </c>
      <c r="AX1238" s="149" t="s">
        <v>274</v>
      </c>
      <c r="AY1238" s="159">
        <v>30.46</v>
      </c>
      <c r="AZ1238" s="159">
        <v>30.46</v>
      </c>
      <c r="BA1238" s="159">
        <v>121.84</v>
      </c>
      <c r="BB1238" s="159">
        <v>2365.12</v>
      </c>
      <c r="BC1238" s="162" t="s">
        <v>274</v>
      </c>
      <c r="BD1238" s="162">
        <v>0</v>
      </c>
      <c r="BE1238" s="159">
        <v>510.98</v>
      </c>
      <c r="BF1238" s="159">
        <v>510.98</v>
      </c>
      <c r="BG1238" s="159">
        <v>2876.1</v>
      </c>
    </row>
    <row r="1239" ht="28.05" customHeight="1" spans="1:59">
      <c r="A1239" s="149"/>
      <c r="B1239" s="149"/>
      <c r="C1239" s="149"/>
      <c r="D1239" s="149" t="s">
        <v>3726</v>
      </c>
      <c r="E1239" s="340" t="s">
        <v>6102</v>
      </c>
      <c r="F1239" s="149" t="s">
        <v>3726</v>
      </c>
      <c r="G1239" s="149" t="s">
        <v>6103</v>
      </c>
      <c r="H1239" s="149" t="s">
        <v>6104</v>
      </c>
      <c r="I1239" s="149" t="s">
        <v>6105</v>
      </c>
      <c r="J1239" s="149" t="s">
        <v>6106</v>
      </c>
      <c r="K1239" s="149"/>
      <c r="L1239" s="149" t="s">
        <v>287</v>
      </c>
      <c r="M1239" s="149"/>
      <c r="N1239" s="149" t="s">
        <v>263</v>
      </c>
      <c r="O1239" s="149" t="s">
        <v>214</v>
      </c>
      <c r="P1239" s="149" t="s">
        <v>53</v>
      </c>
      <c r="Q1239" s="149"/>
      <c r="R1239" s="149" t="s">
        <v>3914</v>
      </c>
      <c r="S1239" s="149" t="s">
        <v>4928</v>
      </c>
      <c r="T1239" s="149" t="s">
        <v>6055</v>
      </c>
      <c r="U1239" s="149" t="s">
        <v>267</v>
      </c>
      <c r="V1239" s="149"/>
      <c r="W1239" s="149"/>
      <c r="X1239" s="149" t="s">
        <v>268</v>
      </c>
      <c r="Y1239" s="149"/>
      <c r="Z1239" s="149"/>
      <c r="AA1239" s="149"/>
      <c r="AB1239" s="149" t="s">
        <v>269</v>
      </c>
      <c r="AC1239" s="149" t="s">
        <v>318</v>
      </c>
      <c r="AD1239" s="149" t="s">
        <v>6055</v>
      </c>
      <c r="AE1239" s="149" t="s">
        <v>271</v>
      </c>
      <c r="AF1239" s="149"/>
      <c r="AG1239" s="149" t="s">
        <v>1098</v>
      </c>
      <c r="AH1239" s="149" t="s">
        <v>273</v>
      </c>
      <c r="AI1239" s="158">
        <v>96</v>
      </c>
      <c r="AJ1239" s="149"/>
      <c r="AK1239" s="159" t="s">
        <v>274</v>
      </c>
      <c r="AL1239" s="159" t="s">
        <v>274</v>
      </c>
      <c r="AM1239" s="149" t="s">
        <v>274</v>
      </c>
      <c r="AN1239" s="160">
        <v>4</v>
      </c>
      <c r="AO1239" s="149"/>
      <c r="AP1239" s="149" t="s">
        <v>274</v>
      </c>
      <c r="AQ1239" s="149" t="s">
        <v>275</v>
      </c>
      <c r="AR1239" s="158">
        <v>1</v>
      </c>
      <c r="AS1239" s="149" t="s">
        <v>275</v>
      </c>
      <c r="AT1239" s="149" t="s">
        <v>276</v>
      </c>
      <c r="AU1239" s="161">
        <v>1</v>
      </c>
      <c r="AV1239" s="159">
        <v>8547.01</v>
      </c>
      <c r="AW1239" s="159">
        <v>341.88</v>
      </c>
      <c r="AX1239" s="149" t="s">
        <v>274</v>
      </c>
      <c r="AY1239" s="162">
        <v>0</v>
      </c>
      <c r="AZ1239" s="162" t="s">
        <v>274</v>
      </c>
      <c r="BA1239" s="162">
        <v>0</v>
      </c>
      <c r="BB1239" s="159">
        <v>8205.13</v>
      </c>
      <c r="BC1239" s="162" t="s">
        <v>274</v>
      </c>
      <c r="BD1239" s="162">
        <v>0</v>
      </c>
      <c r="BE1239" s="159">
        <v>341.88</v>
      </c>
      <c r="BF1239" s="159">
        <v>341.88</v>
      </c>
      <c r="BG1239" s="159">
        <v>8547.01</v>
      </c>
    </row>
    <row r="1240" ht="28.05" customHeight="1" spans="1:59">
      <c r="A1240" s="149"/>
      <c r="B1240" s="149"/>
      <c r="C1240" s="149"/>
      <c r="D1240" s="149" t="s">
        <v>3726</v>
      </c>
      <c r="E1240" s="340" t="s">
        <v>6107</v>
      </c>
      <c r="F1240" s="149" t="s">
        <v>3726</v>
      </c>
      <c r="G1240" s="149" t="s">
        <v>6108</v>
      </c>
      <c r="H1240" s="149" t="s">
        <v>6109</v>
      </c>
      <c r="I1240" s="149" t="s">
        <v>6110</v>
      </c>
      <c r="J1240" s="149" t="s">
        <v>6111</v>
      </c>
      <c r="K1240" s="149"/>
      <c r="L1240" s="149" t="s">
        <v>287</v>
      </c>
      <c r="M1240" s="149"/>
      <c r="N1240" s="149" t="s">
        <v>263</v>
      </c>
      <c r="O1240" s="149" t="s">
        <v>214</v>
      </c>
      <c r="P1240" s="149" t="s">
        <v>53</v>
      </c>
      <c r="Q1240" s="149"/>
      <c r="R1240" s="149" t="s">
        <v>3914</v>
      </c>
      <c r="S1240" s="149" t="s">
        <v>4928</v>
      </c>
      <c r="T1240" s="149" t="s">
        <v>6055</v>
      </c>
      <c r="U1240" s="149" t="s">
        <v>267</v>
      </c>
      <c r="V1240" s="149"/>
      <c r="W1240" s="149"/>
      <c r="X1240" s="149" t="s">
        <v>268</v>
      </c>
      <c r="Y1240" s="149"/>
      <c r="Z1240" s="149"/>
      <c r="AA1240" s="149"/>
      <c r="AB1240" s="149" t="s">
        <v>269</v>
      </c>
      <c r="AC1240" s="149" t="s">
        <v>318</v>
      </c>
      <c r="AD1240" s="149" t="s">
        <v>6055</v>
      </c>
      <c r="AE1240" s="149" t="s">
        <v>271</v>
      </c>
      <c r="AF1240" s="149"/>
      <c r="AG1240" s="149" t="s">
        <v>1098</v>
      </c>
      <c r="AH1240" s="149" t="s">
        <v>273</v>
      </c>
      <c r="AI1240" s="158">
        <v>96</v>
      </c>
      <c r="AJ1240" s="149"/>
      <c r="AK1240" s="159" t="s">
        <v>274</v>
      </c>
      <c r="AL1240" s="159" t="s">
        <v>274</v>
      </c>
      <c r="AM1240" s="149" t="s">
        <v>274</v>
      </c>
      <c r="AN1240" s="160">
        <v>4</v>
      </c>
      <c r="AO1240" s="149"/>
      <c r="AP1240" s="149" t="s">
        <v>274</v>
      </c>
      <c r="AQ1240" s="149" t="s">
        <v>275</v>
      </c>
      <c r="AR1240" s="158">
        <v>1</v>
      </c>
      <c r="AS1240" s="149" t="s">
        <v>275</v>
      </c>
      <c r="AT1240" s="149" t="s">
        <v>276</v>
      </c>
      <c r="AU1240" s="161">
        <v>1</v>
      </c>
      <c r="AV1240" s="159">
        <v>4273.5</v>
      </c>
      <c r="AW1240" s="159">
        <v>170.94</v>
      </c>
      <c r="AX1240" s="149" t="s">
        <v>274</v>
      </c>
      <c r="AY1240" s="162">
        <v>0</v>
      </c>
      <c r="AZ1240" s="162" t="s">
        <v>274</v>
      </c>
      <c r="BA1240" s="162">
        <v>0</v>
      </c>
      <c r="BB1240" s="159">
        <v>4102.56</v>
      </c>
      <c r="BC1240" s="162" t="s">
        <v>274</v>
      </c>
      <c r="BD1240" s="162">
        <v>0</v>
      </c>
      <c r="BE1240" s="159">
        <v>170.94</v>
      </c>
      <c r="BF1240" s="159">
        <v>170.94</v>
      </c>
      <c r="BG1240" s="159">
        <v>4273.5</v>
      </c>
    </row>
    <row r="1241" ht="28.05" customHeight="1" spans="1:59">
      <c r="A1241" s="149"/>
      <c r="B1241" s="149"/>
      <c r="C1241" s="149"/>
      <c r="D1241" s="149" t="s">
        <v>3726</v>
      </c>
      <c r="E1241" s="340" t="s">
        <v>6112</v>
      </c>
      <c r="F1241" s="149" t="s">
        <v>3726</v>
      </c>
      <c r="G1241" s="149" t="s">
        <v>6113</v>
      </c>
      <c r="H1241" s="149" t="s">
        <v>6114</v>
      </c>
      <c r="I1241" s="149" t="s">
        <v>6115</v>
      </c>
      <c r="J1241" s="149" t="s">
        <v>6116</v>
      </c>
      <c r="K1241" s="149"/>
      <c r="L1241" s="149" t="s">
        <v>262</v>
      </c>
      <c r="M1241" s="149"/>
      <c r="N1241" s="149" t="s">
        <v>263</v>
      </c>
      <c r="O1241" s="149" t="s">
        <v>214</v>
      </c>
      <c r="P1241" s="149" t="s">
        <v>53</v>
      </c>
      <c r="Q1241" s="149"/>
      <c r="R1241" s="149" t="s">
        <v>6117</v>
      </c>
      <c r="S1241" s="149" t="s">
        <v>793</v>
      </c>
      <c r="T1241" s="149" t="s">
        <v>6118</v>
      </c>
      <c r="U1241" s="149" t="s">
        <v>267</v>
      </c>
      <c r="V1241" s="149"/>
      <c r="W1241" s="149"/>
      <c r="X1241" s="149" t="s">
        <v>268</v>
      </c>
      <c r="Y1241" s="149"/>
      <c r="Z1241" s="149"/>
      <c r="AA1241" s="149"/>
      <c r="AB1241" s="149" t="s">
        <v>269</v>
      </c>
      <c r="AC1241" s="149" t="s">
        <v>270</v>
      </c>
      <c r="AD1241" s="149" t="s">
        <v>6118</v>
      </c>
      <c r="AE1241" s="149" t="s">
        <v>271</v>
      </c>
      <c r="AF1241" s="149"/>
      <c r="AG1241" s="149" t="s">
        <v>1098</v>
      </c>
      <c r="AH1241" s="149" t="s">
        <v>273</v>
      </c>
      <c r="AI1241" s="158">
        <v>45</v>
      </c>
      <c r="AJ1241" s="149"/>
      <c r="AK1241" s="159" t="s">
        <v>274</v>
      </c>
      <c r="AL1241" s="159" t="s">
        <v>274</v>
      </c>
      <c r="AM1241" s="149" t="s">
        <v>274</v>
      </c>
      <c r="AN1241" s="160">
        <v>4</v>
      </c>
      <c r="AO1241" s="149"/>
      <c r="AP1241" s="149" t="s">
        <v>274</v>
      </c>
      <c r="AQ1241" s="149" t="s">
        <v>275</v>
      </c>
      <c r="AR1241" s="158">
        <v>1</v>
      </c>
      <c r="AS1241" s="149" t="s">
        <v>275</v>
      </c>
      <c r="AT1241" s="149" t="s">
        <v>276</v>
      </c>
      <c r="AU1241" s="161">
        <v>1</v>
      </c>
      <c r="AV1241" s="159">
        <v>35398.23</v>
      </c>
      <c r="AW1241" s="159">
        <v>1415.93</v>
      </c>
      <c r="AX1241" s="149" t="s">
        <v>274</v>
      </c>
      <c r="AY1241" s="159">
        <v>353.98</v>
      </c>
      <c r="AZ1241" s="159">
        <v>353.98</v>
      </c>
      <c r="BA1241" s="159">
        <v>1415.92</v>
      </c>
      <c r="BB1241" s="159">
        <v>15929.1</v>
      </c>
      <c r="BC1241" s="162" t="s">
        <v>274</v>
      </c>
      <c r="BD1241" s="162">
        <v>0</v>
      </c>
      <c r="BE1241" s="159">
        <v>19469.13</v>
      </c>
      <c r="BF1241" s="159">
        <v>19469.13</v>
      </c>
      <c r="BG1241" s="159">
        <v>35398.23</v>
      </c>
    </row>
    <row r="1242" ht="28.05" customHeight="1" spans="1:59">
      <c r="A1242" s="149"/>
      <c r="B1242" s="149"/>
      <c r="C1242" s="149"/>
      <c r="D1242" s="149" t="s">
        <v>3726</v>
      </c>
      <c r="E1242" s="340" t="s">
        <v>6119</v>
      </c>
      <c r="F1242" s="149" t="s">
        <v>3726</v>
      </c>
      <c r="G1242" s="149" t="s">
        <v>6120</v>
      </c>
      <c r="H1242" s="149" t="s">
        <v>6114</v>
      </c>
      <c r="I1242" s="149" t="s">
        <v>6115</v>
      </c>
      <c r="J1242" s="149" t="s">
        <v>6121</v>
      </c>
      <c r="K1242" s="149"/>
      <c r="L1242" s="149" t="s">
        <v>262</v>
      </c>
      <c r="M1242" s="149"/>
      <c r="N1242" s="149" t="s">
        <v>263</v>
      </c>
      <c r="O1242" s="149" t="s">
        <v>214</v>
      </c>
      <c r="P1242" s="149" t="s">
        <v>53</v>
      </c>
      <c r="Q1242" s="149"/>
      <c r="R1242" s="149" t="s">
        <v>6122</v>
      </c>
      <c r="S1242" s="149" t="s">
        <v>793</v>
      </c>
      <c r="T1242" s="149" t="s">
        <v>6118</v>
      </c>
      <c r="U1242" s="149" t="s">
        <v>267</v>
      </c>
      <c r="V1242" s="149"/>
      <c r="W1242" s="149"/>
      <c r="X1242" s="149" t="s">
        <v>268</v>
      </c>
      <c r="Y1242" s="149"/>
      <c r="Z1242" s="149"/>
      <c r="AA1242" s="149"/>
      <c r="AB1242" s="149" t="s">
        <v>269</v>
      </c>
      <c r="AC1242" s="149" t="s">
        <v>270</v>
      </c>
      <c r="AD1242" s="149" t="s">
        <v>6118</v>
      </c>
      <c r="AE1242" s="149" t="s">
        <v>271</v>
      </c>
      <c r="AF1242" s="149"/>
      <c r="AG1242" s="149" t="s">
        <v>1098</v>
      </c>
      <c r="AH1242" s="149" t="s">
        <v>273</v>
      </c>
      <c r="AI1242" s="158">
        <v>45</v>
      </c>
      <c r="AJ1242" s="149"/>
      <c r="AK1242" s="159" t="s">
        <v>274</v>
      </c>
      <c r="AL1242" s="159" t="s">
        <v>274</v>
      </c>
      <c r="AM1242" s="149" t="s">
        <v>274</v>
      </c>
      <c r="AN1242" s="160">
        <v>4</v>
      </c>
      <c r="AO1242" s="149"/>
      <c r="AP1242" s="149" t="s">
        <v>274</v>
      </c>
      <c r="AQ1242" s="149" t="s">
        <v>275</v>
      </c>
      <c r="AR1242" s="158">
        <v>1</v>
      </c>
      <c r="AS1242" s="149" t="s">
        <v>275</v>
      </c>
      <c r="AT1242" s="149" t="s">
        <v>276</v>
      </c>
      <c r="AU1242" s="161">
        <v>1</v>
      </c>
      <c r="AV1242" s="159">
        <v>35398.23</v>
      </c>
      <c r="AW1242" s="159">
        <v>1415.93</v>
      </c>
      <c r="AX1242" s="149" t="s">
        <v>274</v>
      </c>
      <c r="AY1242" s="159">
        <v>353.98</v>
      </c>
      <c r="AZ1242" s="159">
        <v>353.98</v>
      </c>
      <c r="BA1242" s="159">
        <v>1415.92</v>
      </c>
      <c r="BB1242" s="159">
        <v>15929.1</v>
      </c>
      <c r="BC1242" s="162" t="s">
        <v>274</v>
      </c>
      <c r="BD1242" s="162">
        <v>0</v>
      </c>
      <c r="BE1242" s="159">
        <v>19469.13</v>
      </c>
      <c r="BF1242" s="159">
        <v>19469.13</v>
      </c>
      <c r="BG1242" s="159">
        <v>35398.23</v>
      </c>
    </row>
    <row r="1243" ht="28.05" customHeight="1" spans="1:59">
      <c r="A1243" s="149"/>
      <c r="B1243" s="149"/>
      <c r="C1243" s="149"/>
      <c r="D1243" s="149" t="s">
        <v>3726</v>
      </c>
      <c r="E1243" s="340" t="s">
        <v>6123</v>
      </c>
      <c r="F1243" s="149" t="s">
        <v>3726</v>
      </c>
      <c r="G1243" s="149" t="s">
        <v>6124</v>
      </c>
      <c r="H1243" s="149" t="s">
        <v>6125</v>
      </c>
      <c r="I1243" s="149" t="s">
        <v>6126</v>
      </c>
      <c r="J1243" s="149" t="s">
        <v>6127</v>
      </c>
      <c r="K1243" s="149"/>
      <c r="L1243" s="149" t="s">
        <v>262</v>
      </c>
      <c r="M1243" s="149"/>
      <c r="N1243" s="149" t="s">
        <v>263</v>
      </c>
      <c r="O1243" s="149" t="s">
        <v>214</v>
      </c>
      <c r="P1243" s="149" t="s">
        <v>53</v>
      </c>
      <c r="Q1243" s="149"/>
      <c r="R1243" s="149" t="s">
        <v>6122</v>
      </c>
      <c r="S1243" s="149" t="s">
        <v>793</v>
      </c>
      <c r="T1243" s="149" t="s">
        <v>6118</v>
      </c>
      <c r="U1243" s="149" t="s">
        <v>267</v>
      </c>
      <c r="V1243" s="149"/>
      <c r="W1243" s="149"/>
      <c r="X1243" s="149" t="s">
        <v>268</v>
      </c>
      <c r="Y1243" s="149"/>
      <c r="Z1243" s="149"/>
      <c r="AA1243" s="149"/>
      <c r="AB1243" s="149" t="s">
        <v>269</v>
      </c>
      <c r="AC1243" s="149" t="s">
        <v>270</v>
      </c>
      <c r="AD1243" s="149" t="s">
        <v>6118</v>
      </c>
      <c r="AE1243" s="149" t="s">
        <v>271</v>
      </c>
      <c r="AF1243" s="149"/>
      <c r="AG1243" s="149" t="s">
        <v>1098</v>
      </c>
      <c r="AH1243" s="149" t="s">
        <v>273</v>
      </c>
      <c r="AI1243" s="158">
        <v>45</v>
      </c>
      <c r="AJ1243" s="149"/>
      <c r="AK1243" s="159" t="s">
        <v>274</v>
      </c>
      <c r="AL1243" s="159" t="s">
        <v>274</v>
      </c>
      <c r="AM1243" s="149" t="s">
        <v>274</v>
      </c>
      <c r="AN1243" s="160">
        <v>4</v>
      </c>
      <c r="AO1243" s="149"/>
      <c r="AP1243" s="149" t="s">
        <v>274</v>
      </c>
      <c r="AQ1243" s="149" t="s">
        <v>275</v>
      </c>
      <c r="AR1243" s="158">
        <v>1</v>
      </c>
      <c r="AS1243" s="149" t="s">
        <v>275</v>
      </c>
      <c r="AT1243" s="149" t="s">
        <v>276</v>
      </c>
      <c r="AU1243" s="161">
        <v>1</v>
      </c>
      <c r="AV1243" s="159">
        <v>23893.81</v>
      </c>
      <c r="AW1243" s="159">
        <v>955.75</v>
      </c>
      <c r="AX1243" s="149" t="s">
        <v>274</v>
      </c>
      <c r="AY1243" s="159">
        <v>238.94</v>
      </c>
      <c r="AZ1243" s="159">
        <v>238.94</v>
      </c>
      <c r="BA1243" s="159">
        <v>955.76</v>
      </c>
      <c r="BB1243" s="159">
        <v>10752.3</v>
      </c>
      <c r="BC1243" s="162" t="s">
        <v>274</v>
      </c>
      <c r="BD1243" s="162">
        <v>0</v>
      </c>
      <c r="BE1243" s="159">
        <v>13141.51</v>
      </c>
      <c r="BF1243" s="159">
        <v>13141.51</v>
      </c>
      <c r="BG1243" s="159">
        <v>23893.81</v>
      </c>
    </row>
    <row r="1244" ht="28.05" customHeight="1" spans="1:59">
      <c r="A1244" s="149"/>
      <c r="B1244" s="149"/>
      <c r="C1244" s="149"/>
      <c r="D1244" s="149" t="s">
        <v>3726</v>
      </c>
      <c r="E1244" s="340" t="s">
        <v>6128</v>
      </c>
      <c r="F1244" s="149" t="s">
        <v>3726</v>
      </c>
      <c r="G1244" s="149" t="s">
        <v>6129</v>
      </c>
      <c r="H1244" s="149" t="s">
        <v>5750</v>
      </c>
      <c r="I1244" s="149" t="s">
        <v>6130</v>
      </c>
      <c r="J1244" s="149" t="s">
        <v>6131</v>
      </c>
      <c r="K1244" s="149"/>
      <c r="L1244" s="149" t="s">
        <v>262</v>
      </c>
      <c r="M1244" s="149"/>
      <c r="N1244" s="149" t="s">
        <v>263</v>
      </c>
      <c r="O1244" s="149" t="s">
        <v>214</v>
      </c>
      <c r="P1244" s="149" t="s">
        <v>53</v>
      </c>
      <c r="Q1244" s="149"/>
      <c r="R1244" s="149" t="s">
        <v>62</v>
      </c>
      <c r="S1244" s="149" t="s">
        <v>5753</v>
      </c>
      <c r="T1244" s="149" t="s">
        <v>2774</v>
      </c>
      <c r="U1244" s="149" t="s">
        <v>267</v>
      </c>
      <c r="V1244" s="149"/>
      <c r="W1244" s="149"/>
      <c r="X1244" s="149" t="s">
        <v>268</v>
      </c>
      <c r="Y1244" s="149"/>
      <c r="Z1244" s="149"/>
      <c r="AA1244" s="149"/>
      <c r="AB1244" s="149" t="s">
        <v>269</v>
      </c>
      <c r="AC1244" s="149" t="s">
        <v>270</v>
      </c>
      <c r="AD1244" s="149" t="s">
        <v>2774</v>
      </c>
      <c r="AE1244" s="149" t="s">
        <v>271</v>
      </c>
      <c r="AF1244" s="149"/>
      <c r="AG1244" s="149" t="s">
        <v>1098</v>
      </c>
      <c r="AH1244" s="149" t="s">
        <v>273</v>
      </c>
      <c r="AI1244" s="158">
        <v>83</v>
      </c>
      <c r="AJ1244" s="149"/>
      <c r="AK1244" s="159" t="s">
        <v>274</v>
      </c>
      <c r="AL1244" s="159" t="s">
        <v>274</v>
      </c>
      <c r="AM1244" s="149" t="s">
        <v>274</v>
      </c>
      <c r="AN1244" s="160">
        <v>4</v>
      </c>
      <c r="AO1244" s="149"/>
      <c r="AP1244" s="149" t="s">
        <v>274</v>
      </c>
      <c r="AQ1244" s="149" t="s">
        <v>275</v>
      </c>
      <c r="AR1244" s="158">
        <v>1</v>
      </c>
      <c r="AS1244" s="149" t="s">
        <v>275</v>
      </c>
      <c r="AT1244" s="149" t="s">
        <v>276</v>
      </c>
      <c r="AU1244" s="161">
        <v>1</v>
      </c>
      <c r="AV1244" s="159">
        <v>7256.64</v>
      </c>
      <c r="AW1244" s="159">
        <v>290.27</v>
      </c>
      <c r="AX1244" s="149" t="s">
        <v>274</v>
      </c>
      <c r="AY1244" s="159">
        <v>76.82</v>
      </c>
      <c r="AZ1244" s="159">
        <v>76.82</v>
      </c>
      <c r="BA1244" s="159">
        <v>307.28</v>
      </c>
      <c r="BB1244" s="159">
        <v>5967.74</v>
      </c>
      <c r="BC1244" s="162" t="s">
        <v>274</v>
      </c>
      <c r="BD1244" s="162">
        <v>0</v>
      </c>
      <c r="BE1244" s="159">
        <v>1288.9</v>
      </c>
      <c r="BF1244" s="159">
        <v>1288.9</v>
      </c>
      <c r="BG1244" s="159">
        <v>7256.64</v>
      </c>
    </row>
    <row r="1245" ht="28.05" customHeight="1" spans="1:59">
      <c r="A1245" s="149"/>
      <c r="B1245" s="149"/>
      <c r="C1245" s="149"/>
      <c r="D1245" s="149" t="s">
        <v>3726</v>
      </c>
      <c r="E1245" s="340" t="s">
        <v>6132</v>
      </c>
      <c r="F1245" s="149" t="s">
        <v>3726</v>
      </c>
      <c r="G1245" s="149" t="s">
        <v>6133</v>
      </c>
      <c r="H1245" s="149" t="s">
        <v>6134</v>
      </c>
      <c r="I1245" s="149" t="s">
        <v>6135</v>
      </c>
      <c r="J1245" s="149" t="s">
        <v>6136</v>
      </c>
      <c r="K1245" s="149"/>
      <c r="L1245" s="149" t="s">
        <v>262</v>
      </c>
      <c r="M1245" s="149"/>
      <c r="N1245" s="149" t="s">
        <v>263</v>
      </c>
      <c r="O1245" s="149" t="s">
        <v>214</v>
      </c>
      <c r="P1245" s="149" t="s">
        <v>53</v>
      </c>
      <c r="Q1245" s="149"/>
      <c r="R1245" s="149" t="s">
        <v>6122</v>
      </c>
      <c r="S1245" s="149" t="s">
        <v>793</v>
      </c>
      <c r="T1245" s="149" t="s">
        <v>6118</v>
      </c>
      <c r="U1245" s="149" t="s">
        <v>267</v>
      </c>
      <c r="V1245" s="149"/>
      <c r="W1245" s="149"/>
      <c r="X1245" s="149" t="s">
        <v>268</v>
      </c>
      <c r="Y1245" s="149"/>
      <c r="Z1245" s="149"/>
      <c r="AA1245" s="149"/>
      <c r="AB1245" s="149" t="s">
        <v>269</v>
      </c>
      <c r="AC1245" s="149" t="s">
        <v>270</v>
      </c>
      <c r="AD1245" s="149" t="s">
        <v>6118</v>
      </c>
      <c r="AE1245" s="149" t="s">
        <v>271</v>
      </c>
      <c r="AF1245" s="149"/>
      <c r="AG1245" s="149" t="s">
        <v>1098</v>
      </c>
      <c r="AH1245" s="149" t="s">
        <v>273</v>
      </c>
      <c r="AI1245" s="158">
        <v>45</v>
      </c>
      <c r="AJ1245" s="149"/>
      <c r="AK1245" s="159" t="s">
        <v>274</v>
      </c>
      <c r="AL1245" s="159" t="s">
        <v>274</v>
      </c>
      <c r="AM1245" s="149" t="s">
        <v>274</v>
      </c>
      <c r="AN1245" s="160">
        <v>4</v>
      </c>
      <c r="AO1245" s="149"/>
      <c r="AP1245" s="149" t="s">
        <v>274</v>
      </c>
      <c r="AQ1245" s="149" t="s">
        <v>275</v>
      </c>
      <c r="AR1245" s="158">
        <v>1</v>
      </c>
      <c r="AS1245" s="149" t="s">
        <v>275</v>
      </c>
      <c r="AT1245" s="149" t="s">
        <v>276</v>
      </c>
      <c r="AU1245" s="161">
        <v>1</v>
      </c>
      <c r="AV1245" s="159">
        <v>18584.07</v>
      </c>
      <c r="AW1245" s="159">
        <v>743.36</v>
      </c>
      <c r="AX1245" s="149" t="s">
        <v>274</v>
      </c>
      <c r="AY1245" s="159">
        <v>185.84</v>
      </c>
      <c r="AZ1245" s="159">
        <v>185.84</v>
      </c>
      <c r="BA1245" s="159">
        <v>743.36</v>
      </c>
      <c r="BB1245" s="159">
        <v>8362.8</v>
      </c>
      <c r="BC1245" s="162" t="s">
        <v>274</v>
      </c>
      <c r="BD1245" s="162">
        <v>0</v>
      </c>
      <c r="BE1245" s="159">
        <v>10221.27</v>
      </c>
      <c r="BF1245" s="159">
        <v>10221.27</v>
      </c>
      <c r="BG1245" s="159">
        <v>18584.07</v>
      </c>
    </row>
    <row r="1246" ht="28.05" customHeight="1" spans="1:59">
      <c r="A1246" s="149"/>
      <c r="B1246" s="149"/>
      <c r="C1246" s="149"/>
      <c r="D1246" s="149" t="s">
        <v>3726</v>
      </c>
      <c r="E1246" s="340" t="s">
        <v>6137</v>
      </c>
      <c r="F1246" s="149" t="s">
        <v>3726</v>
      </c>
      <c r="G1246" s="149" t="s">
        <v>6138</v>
      </c>
      <c r="H1246" s="149" t="s">
        <v>6125</v>
      </c>
      <c r="I1246" s="149" t="s">
        <v>6126</v>
      </c>
      <c r="J1246" s="149" t="s">
        <v>6139</v>
      </c>
      <c r="K1246" s="149"/>
      <c r="L1246" s="149" t="s">
        <v>262</v>
      </c>
      <c r="M1246" s="149"/>
      <c r="N1246" s="149" t="s">
        <v>263</v>
      </c>
      <c r="O1246" s="149" t="s">
        <v>214</v>
      </c>
      <c r="P1246" s="149" t="s">
        <v>53</v>
      </c>
      <c r="Q1246" s="149"/>
      <c r="R1246" s="149" t="s">
        <v>6117</v>
      </c>
      <c r="S1246" s="149" t="s">
        <v>793</v>
      </c>
      <c r="T1246" s="149" t="s">
        <v>6118</v>
      </c>
      <c r="U1246" s="149" t="s">
        <v>267</v>
      </c>
      <c r="V1246" s="149"/>
      <c r="W1246" s="149"/>
      <c r="X1246" s="149" t="s">
        <v>268</v>
      </c>
      <c r="Y1246" s="149"/>
      <c r="Z1246" s="149"/>
      <c r="AA1246" s="149"/>
      <c r="AB1246" s="149" t="s">
        <v>269</v>
      </c>
      <c r="AC1246" s="149" t="s">
        <v>270</v>
      </c>
      <c r="AD1246" s="149" t="s">
        <v>6118</v>
      </c>
      <c r="AE1246" s="149" t="s">
        <v>271</v>
      </c>
      <c r="AF1246" s="149"/>
      <c r="AG1246" s="149" t="s">
        <v>1098</v>
      </c>
      <c r="AH1246" s="149" t="s">
        <v>273</v>
      </c>
      <c r="AI1246" s="158">
        <v>45</v>
      </c>
      <c r="AJ1246" s="149"/>
      <c r="AK1246" s="159" t="s">
        <v>274</v>
      </c>
      <c r="AL1246" s="159" t="s">
        <v>274</v>
      </c>
      <c r="AM1246" s="149" t="s">
        <v>274</v>
      </c>
      <c r="AN1246" s="160">
        <v>4</v>
      </c>
      <c r="AO1246" s="149"/>
      <c r="AP1246" s="149" t="s">
        <v>274</v>
      </c>
      <c r="AQ1246" s="149" t="s">
        <v>275</v>
      </c>
      <c r="AR1246" s="158">
        <v>1</v>
      </c>
      <c r="AS1246" s="149" t="s">
        <v>275</v>
      </c>
      <c r="AT1246" s="149" t="s">
        <v>276</v>
      </c>
      <c r="AU1246" s="161">
        <v>1</v>
      </c>
      <c r="AV1246" s="159">
        <v>23893.81</v>
      </c>
      <c r="AW1246" s="159">
        <v>955.75</v>
      </c>
      <c r="AX1246" s="149" t="s">
        <v>274</v>
      </c>
      <c r="AY1246" s="159">
        <v>238.94</v>
      </c>
      <c r="AZ1246" s="159">
        <v>238.94</v>
      </c>
      <c r="BA1246" s="159">
        <v>955.76</v>
      </c>
      <c r="BB1246" s="159">
        <v>10752.3</v>
      </c>
      <c r="BC1246" s="162" t="s">
        <v>274</v>
      </c>
      <c r="BD1246" s="162">
        <v>0</v>
      </c>
      <c r="BE1246" s="159">
        <v>13141.51</v>
      </c>
      <c r="BF1246" s="159">
        <v>13141.51</v>
      </c>
      <c r="BG1246" s="159">
        <v>23893.81</v>
      </c>
    </row>
    <row r="1247" ht="28.05" customHeight="1" spans="1:59">
      <c r="A1247" s="149"/>
      <c r="B1247" s="149"/>
      <c r="C1247" s="149"/>
      <c r="D1247" s="149" t="s">
        <v>3726</v>
      </c>
      <c r="E1247" s="340" t="s">
        <v>6140</v>
      </c>
      <c r="F1247" s="149" t="s">
        <v>3726</v>
      </c>
      <c r="G1247" s="149" t="s">
        <v>6141</v>
      </c>
      <c r="H1247" s="149" t="s">
        <v>6142</v>
      </c>
      <c r="I1247" s="149" t="s">
        <v>6143</v>
      </c>
      <c r="J1247" s="149" t="s">
        <v>6144</v>
      </c>
      <c r="K1247" s="149"/>
      <c r="L1247" s="149" t="s">
        <v>262</v>
      </c>
      <c r="M1247" s="149"/>
      <c r="N1247" s="149" t="s">
        <v>263</v>
      </c>
      <c r="O1247" s="149" t="s">
        <v>214</v>
      </c>
      <c r="P1247" s="149" t="s">
        <v>53</v>
      </c>
      <c r="Q1247" s="149"/>
      <c r="R1247" s="149" t="s">
        <v>6117</v>
      </c>
      <c r="S1247" s="149" t="s">
        <v>793</v>
      </c>
      <c r="T1247" s="149" t="s">
        <v>6118</v>
      </c>
      <c r="U1247" s="149" t="s">
        <v>267</v>
      </c>
      <c r="V1247" s="149"/>
      <c r="W1247" s="149"/>
      <c r="X1247" s="149" t="s">
        <v>268</v>
      </c>
      <c r="Y1247" s="149"/>
      <c r="Z1247" s="149"/>
      <c r="AA1247" s="149"/>
      <c r="AB1247" s="149" t="s">
        <v>269</v>
      </c>
      <c r="AC1247" s="149" t="s">
        <v>270</v>
      </c>
      <c r="AD1247" s="149" t="s">
        <v>6118</v>
      </c>
      <c r="AE1247" s="149" t="s">
        <v>271</v>
      </c>
      <c r="AF1247" s="149"/>
      <c r="AG1247" s="149" t="s">
        <v>1098</v>
      </c>
      <c r="AH1247" s="149" t="s">
        <v>273</v>
      </c>
      <c r="AI1247" s="158">
        <v>45</v>
      </c>
      <c r="AJ1247" s="149"/>
      <c r="AK1247" s="159" t="s">
        <v>274</v>
      </c>
      <c r="AL1247" s="159" t="s">
        <v>274</v>
      </c>
      <c r="AM1247" s="149" t="s">
        <v>274</v>
      </c>
      <c r="AN1247" s="160">
        <v>4</v>
      </c>
      <c r="AO1247" s="149"/>
      <c r="AP1247" s="149" t="s">
        <v>274</v>
      </c>
      <c r="AQ1247" s="149" t="s">
        <v>275</v>
      </c>
      <c r="AR1247" s="158">
        <v>1</v>
      </c>
      <c r="AS1247" s="149" t="s">
        <v>275</v>
      </c>
      <c r="AT1247" s="149" t="s">
        <v>276</v>
      </c>
      <c r="AU1247" s="161">
        <v>1</v>
      </c>
      <c r="AV1247" s="159">
        <v>69026.55</v>
      </c>
      <c r="AW1247" s="159">
        <v>2761.06</v>
      </c>
      <c r="AX1247" s="149" t="s">
        <v>274</v>
      </c>
      <c r="AY1247" s="159">
        <v>690.26</v>
      </c>
      <c r="AZ1247" s="159">
        <v>690.26</v>
      </c>
      <c r="BA1247" s="159">
        <v>2761.04</v>
      </c>
      <c r="BB1247" s="159">
        <v>31062.11</v>
      </c>
      <c r="BC1247" s="162" t="s">
        <v>274</v>
      </c>
      <c r="BD1247" s="162">
        <v>0</v>
      </c>
      <c r="BE1247" s="159">
        <v>37964.44</v>
      </c>
      <c r="BF1247" s="159">
        <v>37964.44</v>
      </c>
      <c r="BG1247" s="159">
        <v>69026.55</v>
      </c>
    </row>
    <row r="1248" ht="28.05" customHeight="1" spans="1:59">
      <c r="A1248" s="149"/>
      <c r="B1248" s="149"/>
      <c r="C1248" s="149"/>
      <c r="D1248" s="149" t="s">
        <v>3726</v>
      </c>
      <c r="E1248" s="340" t="s">
        <v>6145</v>
      </c>
      <c r="F1248" s="149" t="s">
        <v>3726</v>
      </c>
      <c r="G1248" s="149" t="s">
        <v>6146</v>
      </c>
      <c r="H1248" s="149" t="s">
        <v>4619</v>
      </c>
      <c r="I1248" s="149" t="s">
        <v>5733</v>
      </c>
      <c r="J1248" s="149" t="s">
        <v>6147</v>
      </c>
      <c r="K1248" s="149"/>
      <c r="L1248" s="149" t="s">
        <v>262</v>
      </c>
      <c r="M1248" s="149"/>
      <c r="N1248" s="149" t="s">
        <v>263</v>
      </c>
      <c r="O1248" s="149" t="s">
        <v>214</v>
      </c>
      <c r="P1248" s="149" t="s">
        <v>53</v>
      </c>
      <c r="Q1248" s="149"/>
      <c r="R1248" s="149" t="s">
        <v>4599</v>
      </c>
      <c r="S1248" s="149" t="s">
        <v>4622</v>
      </c>
      <c r="T1248" s="149" t="s">
        <v>2774</v>
      </c>
      <c r="U1248" s="149" t="s">
        <v>267</v>
      </c>
      <c r="V1248" s="149"/>
      <c r="W1248" s="149"/>
      <c r="X1248" s="149" t="s">
        <v>268</v>
      </c>
      <c r="Y1248" s="149"/>
      <c r="Z1248" s="149"/>
      <c r="AA1248" s="149"/>
      <c r="AB1248" s="149" t="s">
        <v>269</v>
      </c>
      <c r="AC1248" s="149" t="s">
        <v>270</v>
      </c>
      <c r="AD1248" s="149" t="s">
        <v>2774</v>
      </c>
      <c r="AE1248" s="149" t="s">
        <v>271</v>
      </c>
      <c r="AF1248" s="149"/>
      <c r="AG1248" s="149" t="s">
        <v>1098</v>
      </c>
      <c r="AH1248" s="149" t="s">
        <v>273</v>
      </c>
      <c r="AI1248" s="158">
        <v>83</v>
      </c>
      <c r="AJ1248" s="149"/>
      <c r="AK1248" s="159" t="s">
        <v>274</v>
      </c>
      <c r="AL1248" s="159" t="s">
        <v>274</v>
      </c>
      <c r="AM1248" s="149" t="s">
        <v>274</v>
      </c>
      <c r="AN1248" s="160">
        <v>4</v>
      </c>
      <c r="AO1248" s="149"/>
      <c r="AP1248" s="149" t="s">
        <v>274</v>
      </c>
      <c r="AQ1248" s="149" t="s">
        <v>275</v>
      </c>
      <c r="AR1248" s="158">
        <v>1</v>
      </c>
      <c r="AS1248" s="149" t="s">
        <v>275</v>
      </c>
      <c r="AT1248" s="149" t="s">
        <v>276</v>
      </c>
      <c r="AU1248" s="161">
        <v>1</v>
      </c>
      <c r="AV1248" s="159">
        <v>23893.81</v>
      </c>
      <c r="AW1248" s="159">
        <v>955.75</v>
      </c>
      <c r="AX1248" s="149" t="s">
        <v>274</v>
      </c>
      <c r="AY1248" s="159">
        <v>252.99</v>
      </c>
      <c r="AZ1248" s="159">
        <v>252.99</v>
      </c>
      <c r="BA1248" s="159">
        <v>1011.94</v>
      </c>
      <c r="BB1248" s="159">
        <v>19649.26</v>
      </c>
      <c r="BC1248" s="162" t="s">
        <v>274</v>
      </c>
      <c r="BD1248" s="162">
        <v>0</v>
      </c>
      <c r="BE1248" s="159">
        <v>4244.55</v>
      </c>
      <c r="BF1248" s="159">
        <v>4244.55</v>
      </c>
      <c r="BG1248" s="159">
        <v>23893.81</v>
      </c>
    </row>
    <row r="1249" ht="28.05" customHeight="1" spans="1:59">
      <c r="A1249" s="149"/>
      <c r="B1249" s="149"/>
      <c r="C1249" s="149"/>
      <c r="D1249" s="149" t="s">
        <v>3726</v>
      </c>
      <c r="E1249" s="340" t="s">
        <v>6148</v>
      </c>
      <c r="F1249" s="149" t="s">
        <v>3726</v>
      </c>
      <c r="G1249" s="149" t="s">
        <v>6149</v>
      </c>
      <c r="H1249" s="149" t="s">
        <v>92</v>
      </c>
      <c r="I1249" s="149" t="s">
        <v>6150</v>
      </c>
      <c r="J1249" s="149" t="s">
        <v>6151</v>
      </c>
      <c r="K1249" s="149"/>
      <c r="L1249" s="149" t="s">
        <v>262</v>
      </c>
      <c r="M1249" s="149"/>
      <c r="N1249" s="149" t="s">
        <v>263</v>
      </c>
      <c r="O1249" s="149" t="s">
        <v>214</v>
      </c>
      <c r="P1249" s="149" t="s">
        <v>53</v>
      </c>
      <c r="Q1249" s="149"/>
      <c r="R1249" s="149" t="s">
        <v>62</v>
      </c>
      <c r="S1249" s="149" t="s">
        <v>4406</v>
      </c>
      <c r="T1249" s="149" t="s">
        <v>2774</v>
      </c>
      <c r="U1249" s="149" t="s">
        <v>267</v>
      </c>
      <c r="V1249" s="149"/>
      <c r="W1249" s="149"/>
      <c r="X1249" s="149" t="s">
        <v>268</v>
      </c>
      <c r="Y1249" s="149"/>
      <c r="Z1249" s="149"/>
      <c r="AA1249" s="149"/>
      <c r="AB1249" s="149" t="s">
        <v>269</v>
      </c>
      <c r="AC1249" s="149" t="s">
        <v>270</v>
      </c>
      <c r="AD1249" s="149" t="s">
        <v>2774</v>
      </c>
      <c r="AE1249" s="149" t="s">
        <v>271</v>
      </c>
      <c r="AF1249" s="149"/>
      <c r="AG1249" s="149" t="s">
        <v>1098</v>
      </c>
      <c r="AH1249" s="149" t="s">
        <v>273</v>
      </c>
      <c r="AI1249" s="158">
        <v>83</v>
      </c>
      <c r="AJ1249" s="149"/>
      <c r="AK1249" s="159" t="s">
        <v>274</v>
      </c>
      <c r="AL1249" s="159" t="s">
        <v>274</v>
      </c>
      <c r="AM1249" s="149" t="s">
        <v>274</v>
      </c>
      <c r="AN1249" s="160">
        <v>4</v>
      </c>
      <c r="AO1249" s="149"/>
      <c r="AP1249" s="149" t="s">
        <v>274</v>
      </c>
      <c r="AQ1249" s="149" t="s">
        <v>275</v>
      </c>
      <c r="AR1249" s="158">
        <v>1</v>
      </c>
      <c r="AS1249" s="149" t="s">
        <v>275</v>
      </c>
      <c r="AT1249" s="149" t="s">
        <v>276</v>
      </c>
      <c r="AU1249" s="161">
        <v>1</v>
      </c>
      <c r="AV1249" s="159">
        <v>3716.81</v>
      </c>
      <c r="AW1249" s="159">
        <v>148.67</v>
      </c>
      <c r="AX1249" s="149" t="s">
        <v>274</v>
      </c>
      <c r="AY1249" s="159">
        <v>39.35</v>
      </c>
      <c r="AZ1249" s="159">
        <v>39.35</v>
      </c>
      <c r="BA1249" s="159">
        <v>157.4</v>
      </c>
      <c r="BB1249" s="159">
        <v>3056.66</v>
      </c>
      <c r="BC1249" s="162" t="s">
        <v>274</v>
      </c>
      <c r="BD1249" s="162">
        <v>0</v>
      </c>
      <c r="BE1249" s="159">
        <v>660.15</v>
      </c>
      <c r="BF1249" s="159">
        <v>660.15</v>
      </c>
      <c r="BG1249" s="159">
        <v>3716.81</v>
      </c>
    </row>
    <row r="1250" ht="28.05" customHeight="1" spans="1:59">
      <c r="A1250" s="149"/>
      <c r="B1250" s="149"/>
      <c r="C1250" s="149"/>
      <c r="D1250" s="149" t="s">
        <v>3726</v>
      </c>
      <c r="E1250" s="340" t="s">
        <v>6152</v>
      </c>
      <c r="F1250" s="149" t="s">
        <v>3726</v>
      </c>
      <c r="G1250" s="149" t="s">
        <v>6153</v>
      </c>
      <c r="H1250" s="149" t="s">
        <v>6154</v>
      </c>
      <c r="I1250" s="149" t="s">
        <v>6155</v>
      </c>
      <c r="J1250" s="149" t="s">
        <v>6156</v>
      </c>
      <c r="K1250" s="149"/>
      <c r="L1250" s="149" t="s">
        <v>262</v>
      </c>
      <c r="M1250" s="149"/>
      <c r="N1250" s="149" t="s">
        <v>263</v>
      </c>
      <c r="O1250" s="149" t="s">
        <v>214</v>
      </c>
      <c r="P1250" s="149" t="s">
        <v>53</v>
      </c>
      <c r="Q1250" s="149"/>
      <c r="R1250" s="149" t="s">
        <v>2282</v>
      </c>
      <c r="S1250" s="149" t="s">
        <v>5247</v>
      </c>
      <c r="T1250" s="149" t="s">
        <v>6157</v>
      </c>
      <c r="U1250" s="149" t="s">
        <v>267</v>
      </c>
      <c r="V1250" s="149"/>
      <c r="W1250" s="149"/>
      <c r="X1250" s="149" t="s">
        <v>51</v>
      </c>
      <c r="Y1250" s="149"/>
      <c r="Z1250" s="149"/>
      <c r="AA1250" s="149"/>
      <c r="AB1250" s="149" t="s">
        <v>269</v>
      </c>
      <c r="AC1250" s="149" t="s">
        <v>270</v>
      </c>
      <c r="AD1250" s="149" t="s">
        <v>6157</v>
      </c>
      <c r="AE1250" s="149" t="s">
        <v>271</v>
      </c>
      <c r="AF1250" s="149"/>
      <c r="AG1250" s="149" t="s">
        <v>1098</v>
      </c>
      <c r="AH1250" s="149" t="s">
        <v>273</v>
      </c>
      <c r="AI1250" s="158">
        <v>82</v>
      </c>
      <c r="AJ1250" s="149"/>
      <c r="AK1250" s="159" t="s">
        <v>274</v>
      </c>
      <c r="AL1250" s="159" t="s">
        <v>274</v>
      </c>
      <c r="AM1250" s="149" t="s">
        <v>274</v>
      </c>
      <c r="AN1250" s="160">
        <v>4</v>
      </c>
      <c r="AO1250" s="149"/>
      <c r="AP1250" s="149" t="s">
        <v>274</v>
      </c>
      <c r="AQ1250" s="149" t="s">
        <v>275</v>
      </c>
      <c r="AR1250" s="158">
        <v>1</v>
      </c>
      <c r="AS1250" s="149" t="s">
        <v>275</v>
      </c>
      <c r="AT1250" s="149" t="s">
        <v>276</v>
      </c>
      <c r="AU1250" s="161">
        <v>1</v>
      </c>
      <c r="AV1250" s="159">
        <v>2654.87</v>
      </c>
      <c r="AW1250" s="159">
        <v>106.19</v>
      </c>
      <c r="AX1250" s="149" t="s">
        <v>274</v>
      </c>
      <c r="AY1250" s="159">
        <v>28.02</v>
      </c>
      <c r="AZ1250" s="159">
        <v>28.02</v>
      </c>
      <c r="BA1250" s="159">
        <v>112.08</v>
      </c>
      <c r="BB1250" s="159">
        <v>2156.43</v>
      </c>
      <c r="BC1250" s="162" t="s">
        <v>274</v>
      </c>
      <c r="BD1250" s="162">
        <v>0</v>
      </c>
      <c r="BE1250" s="159">
        <v>498.44</v>
      </c>
      <c r="BF1250" s="159">
        <v>498.44</v>
      </c>
      <c r="BG1250" s="159">
        <v>2654.87</v>
      </c>
    </row>
    <row r="1251" ht="28.05" customHeight="1" spans="1:59">
      <c r="A1251" s="149"/>
      <c r="B1251" s="149"/>
      <c r="C1251" s="149"/>
      <c r="D1251" s="149" t="s">
        <v>3726</v>
      </c>
      <c r="E1251" s="340" t="s">
        <v>6158</v>
      </c>
      <c r="F1251" s="149" t="s">
        <v>3726</v>
      </c>
      <c r="G1251" s="149" t="s">
        <v>6159</v>
      </c>
      <c r="H1251" s="149" t="s">
        <v>6142</v>
      </c>
      <c r="I1251" s="149" t="s">
        <v>6143</v>
      </c>
      <c r="J1251" s="149" t="s">
        <v>6160</v>
      </c>
      <c r="K1251" s="149"/>
      <c r="L1251" s="149" t="s">
        <v>262</v>
      </c>
      <c r="M1251" s="149"/>
      <c r="N1251" s="149" t="s">
        <v>263</v>
      </c>
      <c r="O1251" s="149" t="s">
        <v>214</v>
      </c>
      <c r="P1251" s="149" t="s">
        <v>53</v>
      </c>
      <c r="Q1251" s="149"/>
      <c r="R1251" s="149" t="s">
        <v>6122</v>
      </c>
      <c r="S1251" s="149" t="s">
        <v>793</v>
      </c>
      <c r="T1251" s="149" t="s">
        <v>6118</v>
      </c>
      <c r="U1251" s="149" t="s">
        <v>267</v>
      </c>
      <c r="V1251" s="149"/>
      <c r="W1251" s="149"/>
      <c r="X1251" s="149" t="s">
        <v>268</v>
      </c>
      <c r="Y1251" s="149"/>
      <c r="Z1251" s="149"/>
      <c r="AA1251" s="149"/>
      <c r="AB1251" s="149" t="s">
        <v>269</v>
      </c>
      <c r="AC1251" s="149" t="s">
        <v>270</v>
      </c>
      <c r="AD1251" s="149" t="s">
        <v>6118</v>
      </c>
      <c r="AE1251" s="149" t="s">
        <v>271</v>
      </c>
      <c r="AF1251" s="149"/>
      <c r="AG1251" s="149" t="s">
        <v>1098</v>
      </c>
      <c r="AH1251" s="149" t="s">
        <v>273</v>
      </c>
      <c r="AI1251" s="158">
        <v>45</v>
      </c>
      <c r="AJ1251" s="149"/>
      <c r="AK1251" s="159" t="s">
        <v>274</v>
      </c>
      <c r="AL1251" s="159" t="s">
        <v>274</v>
      </c>
      <c r="AM1251" s="149" t="s">
        <v>274</v>
      </c>
      <c r="AN1251" s="160">
        <v>4</v>
      </c>
      <c r="AO1251" s="149"/>
      <c r="AP1251" s="149" t="s">
        <v>274</v>
      </c>
      <c r="AQ1251" s="149" t="s">
        <v>275</v>
      </c>
      <c r="AR1251" s="158">
        <v>1</v>
      </c>
      <c r="AS1251" s="149" t="s">
        <v>275</v>
      </c>
      <c r="AT1251" s="149" t="s">
        <v>276</v>
      </c>
      <c r="AU1251" s="161">
        <v>1</v>
      </c>
      <c r="AV1251" s="159">
        <v>69026.55</v>
      </c>
      <c r="AW1251" s="159">
        <v>2761.06</v>
      </c>
      <c r="AX1251" s="149" t="s">
        <v>274</v>
      </c>
      <c r="AY1251" s="159">
        <v>690.26</v>
      </c>
      <c r="AZ1251" s="159">
        <v>690.26</v>
      </c>
      <c r="BA1251" s="159">
        <v>2761.04</v>
      </c>
      <c r="BB1251" s="159">
        <v>31062.11</v>
      </c>
      <c r="BC1251" s="162" t="s">
        <v>274</v>
      </c>
      <c r="BD1251" s="162">
        <v>0</v>
      </c>
      <c r="BE1251" s="159">
        <v>37964.44</v>
      </c>
      <c r="BF1251" s="159">
        <v>37964.44</v>
      </c>
      <c r="BG1251" s="159">
        <v>69026.55</v>
      </c>
    </row>
    <row r="1252" ht="28.05" customHeight="1" spans="1:59">
      <c r="A1252" s="149"/>
      <c r="B1252" s="149"/>
      <c r="C1252" s="149"/>
      <c r="D1252" s="149" t="s">
        <v>3726</v>
      </c>
      <c r="E1252" s="340" t="s">
        <v>6161</v>
      </c>
      <c r="F1252" s="149" t="s">
        <v>3726</v>
      </c>
      <c r="G1252" s="149" t="s">
        <v>6162</v>
      </c>
      <c r="H1252" s="149" t="s">
        <v>6134</v>
      </c>
      <c r="I1252" s="149" t="s">
        <v>6135</v>
      </c>
      <c r="J1252" s="149" t="s">
        <v>6163</v>
      </c>
      <c r="K1252" s="149"/>
      <c r="L1252" s="149" t="s">
        <v>262</v>
      </c>
      <c r="M1252" s="149"/>
      <c r="N1252" s="149" t="s">
        <v>263</v>
      </c>
      <c r="O1252" s="149" t="s">
        <v>214</v>
      </c>
      <c r="P1252" s="149" t="s">
        <v>53</v>
      </c>
      <c r="Q1252" s="149"/>
      <c r="R1252" s="149" t="s">
        <v>6117</v>
      </c>
      <c r="S1252" s="149" t="s">
        <v>793</v>
      </c>
      <c r="T1252" s="149" t="s">
        <v>6118</v>
      </c>
      <c r="U1252" s="149" t="s">
        <v>267</v>
      </c>
      <c r="V1252" s="149"/>
      <c r="W1252" s="149"/>
      <c r="X1252" s="149" t="s">
        <v>268</v>
      </c>
      <c r="Y1252" s="149"/>
      <c r="Z1252" s="149"/>
      <c r="AA1252" s="149"/>
      <c r="AB1252" s="149" t="s">
        <v>269</v>
      </c>
      <c r="AC1252" s="149" t="s">
        <v>270</v>
      </c>
      <c r="AD1252" s="149" t="s">
        <v>6118</v>
      </c>
      <c r="AE1252" s="149" t="s">
        <v>271</v>
      </c>
      <c r="AF1252" s="149"/>
      <c r="AG1252" s="149" t="s">
        <v>1098</v>
      </c>
      <c r="AH1252" s="149" t="s">
        <v>273</v>
      </c>
      <c r="AI1252" s="158">
        <v>45</v>
      </c>
      <c r="AJ1252" s="149"/>
      <c r="AK1252" s="159" t="s">
        <v>274</v>
      </c>
      <c r="AL1252" s="159" t="s">
        <v>274</v>
      </c>
      <c r="AM1252" s="149" t="s">
        <v>274</v>
      </c>
      <c r="AN1252" s="160">
        <v>4</v>
      </c>
      <c r="AO1252" s="149"/>
      <c r="AP1252" s="149" t="s">
        <v>274</v>
      </c>
      <c r="AQ1252" s="149" t="s">
        <v>275</v>
      </c>
      <c r="AR1252" s="158">
        <v>1</v>
      </c>
      <c r="AS1252" s="149" t="s">
        <v>275</v>
      </c>
      <c r="AT1252" s="149" t="s">
        <v>276</v>
      </c>
      <c r="AU1252" s="161">
        <v>1</v>
      </c>
      <c r="AV1252" s="159">
        <v>18584.07</v>
      </c>
      <c r="AW1252" s="159">
        <v>743.36</v>
      </c>
      <c r="AX1252" s="149" t="s">
        <v>274</v>
      </c>
      <c r="AY1252" s="159">
        <v>185.84</v>
      </c>
      <c r="AZ1252" s="159">
        <v>185.84</v>
      </c>
      <c r="BA1252" s="159">
        <v>743.36</v>
      </c>
      <c r="BB1252" s="159">
        <v>8362.8</v>
      </c>
      <c r="BC1252" s="162" t="s">
        <v>274</v>
      </c>
      <c r="BD1252" s="162">
        <v>0</v>
      </c>
      <c r="BE1252" s="159">
        <v>10221.27</v>
      </c>
      <c r="BF1252" s="159">
        <v>10221.27</v>
      </c>
      <c r="BG1252" s="159">
        <v>18584.07</v>
      </c>
    </row>
    <row r="1253" ht="28.05" customHeight="1" spans="1:59">
      <c r="A1253" s="149"/>
      <c r="B1253" s="149"/>
      <c r="C1253" s="149"/>
      <c r="D1253" s="149" t="s">
        <v>3726</v>
      </c>
      <c r="E1253" s="340" t="s">
        <v>6164</v>
      </c>
      <c r="F1253" s="149" t="s">
        <v>3726</v>
      </c>
      <c r="G1253" s="149" t="s">
        <v>6165</v>
      </c>
      <c r="H1253" s="149" t="s">
        <v>6166</v>
      </c>
      <c r="I1253" s="149" t="s">
        <v>6167</v>
      </c>
      <c r="J1253" s="149" t="s">
        <v>6168</v>
      </c>
      <c r="K1253" s="149"/>
      <c r="L1253" s="149" t="s">
        <v>262</v>
      </c>
      <c r="M1253" s="149"/>
      <c r="N1253" s="149" t="s">
        <v>263</v>
      </c>
      <c r="O1253" s="149" t="s">
        <v>214</v>
      </c>
      <c r="P1253" s="149" t="s">
        <v>53</v>
      </c>
      <c r="Q1253" s="149"/>
      <c r="R1253" s="149" t="s">
        <v>2282</v>
      </c>
      <c r="S1253" s="149" t="s">
        <v>5247</v>
      </c>
      <c r="T1253" s="149" t="s">
        <v>6157</v>
      </c>
      <c r="U1253" s="149" t="s">
        <v>267</v>
      </c>
      <c r="V1253" s="149"/>
      <c r="W1253" s="149"/>
      <c r="X1253" s="149" t="s">
        <v>51</v>
      </c>
      <c r="Y1253" s="149"/>
      <c r="Z1253" s="149"/>
      <c r="AA1253" s="149"/>
      <c r="AB1253" s="149" t="s">
        <v>269</v>
      </c>
      <c r="AC1253" s="149" t="s">
        <v>270</v>
      </c>
      <c r="AD1253" s="149" t="s">
        <v>6157</v>
      </c>
      <c r="AE1253" s="149" t="s">
        <v>271</v>
      </c>
      <c r="AF1253" s="149"/>
      <c r="AG1253" s="149" t="s">
        <v>1098</v>
      </c>
      <c r="AH1253" s="149" t="s">
        <v>273</v>
      </c>
      <c r="AI1253" s="158">
        <v>82</v>
      </c>
      <c r="AJ1253" s="149"/>
      <c r="AK1253" s="159" t="s">
        <v>274</v>
      </c>
      <c r="AL1253" s="159" t="s">
        <v>274</v>
      </c>
      <c r="AM1253" s="149" t="s">
        <v>274</v>
      </c>
      <c r="AN1253" s="160">
        <v>4</v>
      </c>
      <c r="AO1253" s="149"/>
      <c r="AP1253" s="149" t="s">
        <v>274</v>
      </c>
      <c r="AQ1253" s="149" t="s">
        <v>275</v>
      </c>
      <c r="AR1253" s="158">
        <v>1</v>
      </c>
      <c r="AS1253" s="149" t="s">
        <v>275</v>
      </c>
      <c r="AT1253" s="149" t="s">
        <v>276</v>
      </c>
      <c r="AU1253" s="161">
        <v>1</v>
      </c>
      <c r="AV1253" s="159">
        <v>7787.61</v>
      </c>
      <c r="AW1253" s="159">
        <v>311.5</v>
      </c>
      <c r="AX1253" s="149" t="s">
        <v>274</v>
      </c>
      <c r="AY1253" s="159">
        <v>82.19</v>
      </c>
      <c r="AZ1253" s="159">
        <v>82.19</v>
      </c>
      <c r="BA1253" s="159">
        <v>328.76</v>
      </c>
      <c r="BB1253" s="159">
        <v>6325.52</v>
      </c>
      <c r="BC1253" s="162" t="s">
        <v>274</v>
      </c>
      <c r="BD1253" s="162">
        <v>0</v>
      </c>
      <c r="BE1253" s="159">
        <v>1462.09</v>
      </c>
      <c r="BF1253" s="159">
        <v>1462.09</v>
      </c>
      <c r="BG1253" s="159">
        <v>7787.61</v>
      </c>
    </row>
    <row r="1254" ht="28.05" customHeight="1" spans="1:59">
      <c r="A1254" s="149"/>
      <c r="B1254" s="149"/>
      <c r="C1254" s="149"/>
      <c r="D1254" s="149" t="s">
        <v>3726</v>
      </c>
      <c r="E1254" s="340" t="s">
        <v>6169</v>
      </c>
      <c r="F1254" s="149" t="s">
        <v>3726</v>
      </c>
      <c r="G1254" s="149" t="s">
        <v>6170</v>
      </c>
      <c r="H1254" s="149" t="s">
        <v>6171</v>
      </c>
      <c r="I1254" s="149" t="s">
        <v>6172</v>
      </c>
      <c r="J1254" s="149" t="s">
        <v>6173</v>
      </c>
      <c r="K1254" s="149"/>
      <c r="L1254" s="149" t="s">
        <v>262</v>
      </c>
      <c r="M1254" s="149"/>
      <c r="N1254" s="149" t="s">
        <v>263</v>
      </c>
      <c r="O1254" s="149" t="s">
        <v>214</v>
      </c>
      <c r="P1254" s="149" t="s">
        <v>53</v>
      </c>
      <c r="Q1254" s="149"/>
      <c r="R1254" s="149" t="s">
        <v>6122</v>
      </c>
      <c r="S1254" s="149" t="s">
        <v>793</v>
      </c>
      <c r="T1254" s="149" t="s">
        <v>6118</v>
      </c>
      <c r="U1254" s="149" t="s">
        <v>267</v>
      </c>
      <c r="V1254" s="149"/>
      <c r="W1254" s="149"/>
      <c r="X1254" s="149" t="s">
        <v>268</v>
      </c>
      <c r="Y1254" s="149"/>
      <c r="Z1254" s="149"/>
      <c r="AA1254" s="149"/>
      <c r="AB1254" s="149" t="s">
        <v>269</v>
      </c>
      <c r="AC1254" s="149" t="s">
        <v>270</v>
      </c>
      <c r="AD1254" s="149" t="s">
        <v>6118</v>
      </c>
      <c r="AE1254" s="149" t="s">
        <v>271</v>
      </c>
      <c r="AF1254" s="149"/>
      <c r="AG1254" s="149" t="s">
        <v>1098</v>
      </c>
      <c r="AH1254" s="149" t="s">
        <v>273</v>
      </c>
      <c r="AI1254" s="158">
        <v>45</v>
      </c>
      <c r="AJ1254" s="149"/>
      <c r="AK1254" s="159" t="s">
        <v>274</v>
      </c>
      <c r="AL1254" s="159" t="s">
        <v>274</v>
      </c>
      <c r="AM1254" s="149" t="s">
        <v>274</v>
      </c>
      <c r="AN1254" s="160">
        <v>4</v>
      </c>
      <c r="AO1254" s="149"/>
      <c r="AP1254" s="149" t="s">
        <v>274</v>
      </c>
      <c r="AQ1254" s="149" t="s">
        <v>275</v>
      </c>
      <c r="AR1254" s="158">
        <v>1</v>
      </c>
      <c r="AS1254" s="149" t="s">
        <v>275</v>
      </c>
      <c r="AT1254" s="149" t="s">
        <v>276</v>
      </c>
      <c r="AU1254" s="161">
        <v>1</v>
      </c>
      <c r="AV1254" s="159">
        <v>36725.66</v>
      </c>
      <c r="AW1254" s="159">
        <v>1469.03</v>
      </c>
      <c r="AX1254" s="149" t="s">
        <v>274</v>
      </c>
      <c r="AY1254" s="159">
        <v>367.25</v>
      </c>
      <c r="AZ1254" s="159">
        <v>367.25</v>
      </c>
      <c r="BA1254" s="159">
        <v>1469</v>
      </c>
      <c r="BB1254" s="159">
        <v>16526.66</v>
      </c>
      <c r="BC1254" s="162" t="s">
        <v>274</v>
      </c>
      <c r="BD1254" s="162">
        <v>0</v>
      </c>
      <c r="BE1254" s="159">
        <v>20199</v>
      </c>
      <c r="BF1254" s="159">
        <v>20199</v>
      </c>
      <c r="BG1254" s="159">
        <v>36725.66</v>
      </c>
    </row>
    <row r="1255" ht="28.05" customHeight="1" spans="1:59">
      <c r="A1255" s="149"/>
      <c r="B1255" s="149"/>
      <c r="C1255" s="149"/>
      <c r="D1255" s="149" t="s">
        <v>3726</v>
      </c>
      <c r="E1255" s="340" t="s">
        <v>6174</v>
      </c>
      <c r="F1255" s="149" t="s">
        <v>3726</v>
      </c>
      <c r="G1255" s="149" t="s">
        <v>6175</v>
      </c>
      <c r="H1255" s="149" t="s">
        <v>5573</v>
      </c>
      <c r="I1255" s="149" t="s">
        <v>6176</v>
      </c>
      <c r="J1255" s="149" t="s">
        <v>6177</v>
      </c>
      <c r="K1255" s="149"/>
      <c r="L1255" s="149" t="s">
        <v>262</v>
      </c>
      <c r="M1255" s="149"/>
      <c r="N1255" s="149" t="s">
        <v>263</v>
      </c>
      <c r="O1255" s="149" t="s">
        <v>214</v>
      </c>
      <c r="P1255" s="149" t="s">
        <v>53</v>
      </c>
      <c r="Q1255" s="149"/>
      <c r="R1255" s="149" t="s">
        <v>160</v>
      </c>
      <c r="S1255" s="149" t="s">
        <v>4406</v>
      </c>
      <c r="T1255" s="149" t="s">
        <v>6178</v>
      </c>
      <c r="U1255" s="149" t="s">
        <v>267</v>
      </c>
      <c r="V1255" s="149"/>
      <c r="W1255" s="149"/>
      <c r="X1255" s="149" t="s">
        <v>336</v>
      </c>
      <c r="Y1255" s="149"/>
      <c r="Z1255" s="149"/>
      <c r="AA1255" s="149"/>
      <c r="AB1255" s="149" t="s">
        <v>269</v>
      </c>
      <c r="AC1255" s="149" t="s">
        <v>270</v>
      </c>
      <c r="AD1255" s="149" t="s">
        <v>6178</v>
      </c>
      <c r="AE1255" s="149" t="s">
        <v>271</v>
      </c>
      <c r="AF1255" s="149"/>
      <c r="AG1255" s="149" t="s">
        <v>1098</v>
      </c>
      <c r="AH1255" s="149" t="s">
        <v>273</v>
      </c>
      <c r="AI1255" s="158">
        <v>82</v>
      </c>
      <c r="AJ1255" s="149"/>
      <c r="AK1255" s="159" t="s">
        <v>274</v>
      </c>
      <c r="AL1255" s="159" t="s">
        <v>274</v>
      </c>
      <c r="AM1255" s="149" t="s">
        <v>274</v>
      </c>
      <c r="AN1255" s="160">
        <v>4</v>
      </c>
      <c r="AO1255" s="149"/>
      <c r="AP1255" s="149" t="s">
        <v>274</v>
      </c>
      <c r="AQ1255" s="149" t="s">
        <v>275</v>
      </c>
      <c r="AR1255" s="158">
        <v>1</v>
      </c>
      <c r="AS1255" s="149" t="s">
        <v>275</v>
      </c>
      <c r="AT1255" s="149" t="s">
        <v>276</v>
      </c>
      <c r="AU1255" s="161">
        <v>1</v>
      </c>
      <c r="AV1255" s="159">
        <v>6327.43</v>
      </c>
      <c r="AW1255" s="159">
        <v>253.1</v>
      </c>
      <c r="AX1255" s="149" t="s">
        <v>274</v>
      </c>
      <c r="AY1255" s="159">
        <v>66.81</v>
      </c>
      <c r="AZ1255" s="159">
        <v>66.81</v>
      </c>
      <c r="BA1255" s="159">
        <v>267.24</v>
      </c>
      <c r="BB1255" s="159">
        <v>5139.03</v>
      </c>
      <c r="BC1255" s="162" t="s">
        <v>274</v>
      </c>
      <c r="BD1255" s="162">
        <v>0</v>
      </c>
      <c r="BE1255" s="159">
        <v>1188.4</v>
      </c>
      <c r="BF1255" s="159">
        <v>1188.4</v>
      </c>
      <c r="BG1255" s="159">
        <v>6327.43</v>
      </c>
    </row>
    <row r="1256" ht="28.05" customHeight="1" spans="1:59">
      <c r="A1256" s="149"/>
      <c r="B1256" s="149"/>
      <c r="C1256" s="149"/>
      <c r="D1256" s="149" t="s">
        <v>3726</v>
      </c>
      <c r="E1256" s="340" t="s">
        <v>6179</v>
      </c>
      <c r="F1256" s="149" t="s">
        <v>3726</v>
      </c>
      <c r="G1256" s="149" t="s">
        <v>6180</v>
      </c>
      <c r="H1256" s="149" t="s">
        <v>6181</v>
      </c>
      <c r="I1256" s="149" t="s">
        <v>6182</v>
      </c>
      <c r="J1256" s="149" t="s">
        <v>6183</v>
      </c>
      <c r="K1256" s="149"/>
      <c r="L1256" s="149" t="s">
        <v>287</v>
      </c>
      <c r="M1256" s="149"/>
      <c r="N1256" s="149" t="s">
        <v>263</v>
      </c>
      <c r="O1256" s="149" t="s">
        <v>214</v>
      </c>
      <c r="P1256" s="149" t="s">
        <v>53</v>
      </c>
      <c r="Q1256" s="149"/>
      <c r="R1256" s="149" t="s">
        <v>3914</v>
      </c>
      <c r="S1256" s="149" t="s">
        <v>4928</v>
      </c>
      <c r="T1256" s="149" t="s">
        <v>6055</v>
      </c>
      <c r="U1256" s="149" t="s">
        <v>267</v>
      </c>
      <c r="V1256" s="149"/>
      <c r="W1256" s="149"/>
      <c r="X1256" s="149" t="s">
        <v>268</v>
      </c>
      <c r="Y1256" s="149"/>
      <c r="Z1256" s="149"/>
      <c r="AA1256" s="149"/>
      <c r="AB1256" s="149" t="s">
        <v>269</v>
      </c>
      <c r="AC1256" s="149" t="s">
        <v>318</v>
      </c>
      <c r="AD1256" s="149" t="s">
        <v>6055</v>
      </c>
      <c r="AE1256" s="149" t="s">
        <v>271</v>
      </c>
      <c r="AF1256" s="149"/>
      <c r="AG1256" s="149" t="s">
        <v>1098</v>
      </c>
      <c r="AH1256" s="149" t="s">
        <v>273</v>
      </c>
      <c r="AI1256" s="158">
        <v>96</v>
      </c>
      <c r="AJ1256" s="149"/>
      <c r="AK1256" s="159" t="s">
        <v>274</v>
      </c>
      <c r="AL1256" s="159" t="s">
        <v>274</v>
      </c>
      <c r="AM1256" s="149" t="s">
        <v>274</v>
      </c>
      <c r="AN1256" s="160">
        <v>4</v>
      </c>
      <c r="AO1256" s="149"/>
      <c r="AP1256" s="149" t="s">
        <v>274</v>
      </c>
      <c r="AQ1256" s="149" t="s">
        <v>275</v>
      </c>
      <c r="AR1256" s="158">
        <v>1</v>
      </c>
      <c r="AS1256" s="149" t="s">
        <v>275</v>
      </c>
      <c r="AT1256" s="149" t="s">
        <v>276</v>
      </c>
      <c r="AU1256" s="161">
        <v>1</v>
      </c>
      <c r="AV1256" s="159">
        <v>17094.02</v>
      </c>
      <c r="AW1256" s="159">
        <v>683.76</v>
      </c>
      <c r="AX1256" s="149" t="s">
        <v>274</v>
      </c>
      <c r="AY1256" s="162">
        <v>0</v>
      </c>
      <c r="AZ1256" s="162" t="s">
        <v>274</v>
      </c>
      <c r="BA1256" s="162">
        <v>0</v>
      </c>
      <c r="BB1256" s="159">
        <v>16410.26</v>
      </c>
      <c r="BC1256" s="162" t="s">
        <v>274</v>
      </c>
      <c r="BD1256" s="162">
        <v>0</v>
      </c>
      <c r="BE1256" s="159">
        <v>683.76</v>
      </c>
      <c r="BF1256" s="159">
        <v>683.76</v>
      </c>
      <c r="BG1256" s="159">
        <v>17094.02</v>
      </c>
    </row>
    <row r="1257" ht="28.05" customHeight="1" spans="1:59">
      <c r="A1257" s="149"/>
      <c r="B1257" s="149"/>
      <c r="C1257" s="149"/>
      <c r="D1257" s="149" t="s">
        <v>3726</v>
      </c>
      <c r="E1257" s="340" t="s">
        <v>6184</v>
      </c>
      <c r="F1257" s="149" t="s">
        <v>3726</v>
      </c>
      <c r="G1257" s="149" t="s">
        <v>6185</v>
      </c>
      <c r="H1257" s="149" t="s">
        <v>6186</v>
      </c>
      <c r="I1257" s="149" t="s">
        <v>6187</v>
      </c>
      <c r="J1257" s="149" t="s">
        <v>6188</v>
      </c>
      <c r="K1257" s="149"/>
      <c r="L1257" s="149" t="s">
        <v>287</v>
      </c>
      <c r="M1257" s="149"/>
      <c r="N1257" s="149" t="s">
        <v>263</v>
      </c>
      <c r="O1257" s="149" t="s">
        <v>214</v>
      </c>
      <c r="P1257" s="149" t="s">
        <v>53</v>
      </c>
      <c r="Q1257" s="149"/>
      <c r="R1257" s="149" t="s">
        <v>3914</v>
      </c>
      <c r="S1257" s="149" t="s">
        <v>4928</v>
      </c>
      <c r="T1257" s="149" t="s">
        <v>6055</v>
      </c>
      <c r="U1257" s="149" t="s">
        <v>267</v>
      </c>
      <c r="V1257" s="149"/>
      <c r="W1257" s="149"/>
      <c r="X1257" s="149" t="s">
        <v>268</v>
      </c>
      <c r="Y1257" s="149"/>
      <c r="Z1257" s="149"/>
      <c r="AA1257" s="149"/>
      <c r="AB1257" s="149" t="s">
        <v>269</v>
      </c>
      <c r="AC1257" s="149" t="s">
        <v>318</v>
      </c>
      <c r="AD1257" s="149" t="s">
        <v>6055</v>
      </c>
      <c r="AE1257" s="149" t="s">
        <v>271</v>
      </c>
      <c r="AF1257" s="149"/>
      <c r="AG1257" s="149" t="s">
        <v>1098</v>
      </c>
      <c r="AH1257" s="149" t="s">
        <v>273</v>
      </c>
      <c r="AI1257" s="158">
        <v>96</v>
      </c>
      <c r="AJ1257" s="149"/>
      <c r="AK1257" s="159" t="s">
        <v>274</v>
      </c>
      <c r="AL1257" s="159" t="s">
        <v>274</v>
      </c>
      <c r="AM1257" s="149" t="s">
        <v>274</v>
      </c>
      <c r="AN1257" s="160">
        <v>4</v>
      </c>
      <c r="AO1257" s="149"/>
      <c r="AP1257" s="149" t="s">
        <v>274</v>
      </c>
      <c r="AQ1257" s="149" t="s">
        <v>275</v>
      </c>
      <c r="AR1257" s="158">
        <v>1</v>
      </c>
      <c r="AS1257" s="149" t="s">
        <v>275</v>
      </c>
      <c r="AT1257" s="149" t="s">
        <v>276</v>
      </c>
      <c r="AU1257" s="161">
        <v>1</v>
      </c>
      <c r="AV1257" s="159">
        <v>21367.52</v>
      </c>
      <c r="AW1257" s="159">
        <v>854.7</v>
      </c>
      <c r="AX1257" s="149" t="s">
        <v>274</v>
      </c>
      <c r="AY1257" s="162">
        <v>0</v>
      </c>
      <c r="AZ1257" s="162" t="s">
        <v>274</v>
      </c>
      <c r="BA1257" s="162">
        <v>0</v>
      </c>
      <c r="BB1257" s="159">
        <v>20512.82</v>
      </c>
      <c r="BC1257" s="162" t="s">
        <v>274</v>
      </c>
      <c r="BD1257" s="162">
        <v>0</v>
      </c>
      <c r="BE1257" s="159">
        <v>854.7</v>
      </c>
      <c r="BF1257" s="159">
        <v>854.7</v>
      </c>
      <c r="BG1257" s="159">
        <v>21367.52</v>
      </c>
    </row>
    <row r="1258" ht="28.05" customHeight="1" spans="1:59">
      <c r="A1258" s="149"/>
      <c r="B1258" s="149"/>
      <c r="C1258" s="149"/>
      <c r="D1258" s="149" t="s">
        <v>3726</v>
      </c>
      <c r="E1258" s="340" t="s">
        <v>6189</v>
      </c>
      <c r="F1258" s="149" t="s">
        <v>3726</v>
      </c>
      <c r="G1258" s="149" t="s">
        <v>6190</v>
      </c>
      <c r="H1258" s="149" t="s">
        <v>6191</v>
      </c>
      <c r="I1258" s="149" t="s">
        <v>6192</v>
      </c>
      <c r="J1258" s="149" t="s">
        <v>6193</v>
      </c>
      <c r="K1258" s="149"/>
      <c r="L1258" s="149" t="s">
        <v>287</v>
      </c>
      <c r="M1258" s="149"/>
      <c r="N1258" s="149" t="s">
        <v>263</v>
      </c>
      <c r="O1258" s="149" t="s">
        <v>214</v>
      </c>
      <c r="P1258" s="149" t="s">
        <v>53</v>
      </c>
      <c r="Q1258" s="149"/>
      <c r="R1258" s="149" t="s">
        <v>3914</v>
      </c>
      <c r="S1258" s="149" t="s">
        <v>4928</v>
      </c>
      <c r="T1258" s="149" t="s">
        <v>6055</v>
      </c>
      <c r="U1258" s="149" t="s">
        <v>267</v>
      </c>
      <c r="V1258" s="149"/>
      <c r="W1258" s="149"/>
      <c r="X1258" s="149" t="s">
        <v>268</v>
      </c>
      <c r="Y1258" s="149"/>
      <c r="Z1258" s="149"/>
      <c r="AA1258" s="149"/>
      <c r="AB1258" s="149" t="s">
        <v>269</v>
      </c>
      <c r="AC1258" s="149" t="s">
        <v>318</v>
      </c>
      <c r="AD1258" s="149" t="s">
        <v>6055</v>
      </c>
      <c r="AE1258" s="149" t="s">
        <v>271</v>
      </c>
      <c r="AF1258" s="149"/>
      <c r="AG1258" s="149" t="s">
        <v>1098</v>
      </c>
      <c r="AH1258" s="149" t="s">
        <v>273</v>
      </c>
      <c r="AI1258" s="158">
        <v>96</v>
      </c>
      <c r="AJ1258" s="149"/>
      <c r="AK1258" s="159" t="s">
        <v>274</v>
      </c>
      <c r="AL1258" s="159" t="s">
        <v>274</v>
      </c>
      <c r="AM1258" s="149" t="s">
        <v>274</v>
      </c>
      <c r="AN1258" s="160">
        <v>4</v>
      </c>
      <c r="AO1258" s="149"/>
      <c r="AP1258" s="149" t="s">
        <v>274</v>
      </c>
      <c r="AQ1258" s="149" t="s">
        <v>275</v>
      </c>
      <c r="AR1258" s="158">
        <v>1</v>
      </c>
      <c r="AS1258" s="149" t="s">
        <v>275</v>
      </c>
      <c r="AT1258" s="149" t="s">
        <v>276</v>
      </c>
      <c r="AU1258" s="161">
        <v>1</v>
      </c>
      <c r="AV1258" s="159">
        <v>11965.81</v>
      </c>
      <c r="AW1258" s="159">
        <v>478.63</v>
      </c>
      <c r="AX1258" s="149" t="s">
        <v>274</v>
      </c>
      <c r="AY1258" s="162">
        <v>0</v>
      </c>
      <c r="AZ1258" s="162" t="s">
        <v>274</v>
      </c>
      <c r="BA1258" s="162">
        <v>0</v>
      </c>
      <c r="BB1258" s="159">
        <v>11487.18</v>
      </c>
      <c r="BC1258" s="162" t="s">
        <v>274</v>
      </c>
      <c r="BD1258" s="162">
        <v>0</v>
      </c>
      <c r="BE1258" s="159">
        <v>478.63</v>
      </c>
      <c r="BF1258" s="159">
        <v>478.63</v>
      </c>
      <c r="BG1258" s="159">
        <v>11965.81</v>
      </c>
    </row>
    <row r="1259" ht="28.05" customHeight="1" spans="1:59">
      <c r="A1259" s="149"/>
      <c r="B1259" s="149"/>
      <c r="C1259" s="149"/>
      <c r="D1259" s="149" t="s">
        <v>3726</v>
      </c>
      <c r="E1259" s="340" t="s">
        <v>6194</v>
      </c>
      <c r="F1259" s="149" t="s">
        <v>3726</v>
      </c>
      <c r="G1259" s="149" t="s">
        <v>6195</v>
      </c>
      <c r="H1259" s="149" t="s">
        <v>6196</v>
      </c>
      <c r="I1259" s="149" t="s">
        <v>6197</v>
      </c>
      <c r="J1259" s="149" t="s">
        <v>6198</v>
      </c>
      <c r="K1259" s="149"/>
      <c r="L1259" s="149" t="s">
        <v>287</v>
      </c>
      <c r="M1259" s="149"/>
      <c r="N1259" s="149" t="s">
        <v>263</v>
      </c>
      <c r="O1259" s="149" t="s">
        <v>214</v>
      </c>
      <c r="P1259" s="149" t="s">
        <v>53</v>
      </c>
      <c r="Q1259" s="149"/>
      <c r="R1259" s="149" t="s">
        <v>3914</v>
      </c>
      <c r="S1259" s="149" t="s">
        <v>4928</v>
      </c>
      <c r="T1259" s="149" t="s">
        <v>6055</v>
      </c>
      <c r="U1259" s="149" t="s">
        <v>267</v>
      </c>
      <c r="V1259" s="149"/>
      <c r="W1259" s="149"/>
      <c r="X1259" s="149" t="s">
        <v>268</v>
      </c>
      <c r="Y1259" s="149"/>
      <c r="Z1259" s="149"/>
      <c r="AA1259" s="149"/>
      <c r="AB1259" s="149" t="s">
        <v>269</v>
      </c>
      <c r="AC1259" s="149" t="s">
        <v>318</v>
      </c>
      <c r="AD1259" s="149" t="s">
        <v>6055</v>
      </c>
      <c r="AE1259" s="149" t="s">
        <v>271</v>
      </c>
      <c r="AF1259" s="149"/>
      <c r="AG1259" s="149" t="s">
        <v>1098</v>
      </c>
      <c r="AH1259" s="149" t="s">
        <v>273</v>
      </c>
      <c r="AI1259" s="158">
        <v>96</v>
      </c>
      <c r="AJ1259" s="149"/>
      <c r="AK1259" s="159" t="s">
        <v>274</v>
      </c>
      <c r="AL1259" s="159" t="s">
        <v>274</v>
      </c>
      <c r="AM1259" s="149" t="s">
        <v>274</v>
      </c>
      <c r="AN1259" s="160">
        <v>4</v>
      </c>
      <c r="AO1259" s="149"/>
      <c r="AP1259" s="149" t="s">
        <v>274</v>
      </c>
      <c r="AQ1259" s="149" t="s">
        <v>275</v>
      </c>
      <c r="AR1259" s="158">
        <v>1</v>
      </c>
      <c r="AS1259" s="149" t="s">
        <v>275</v>
      </c>
      <c r="AT1259" s="149" t="s">
        <v>276</v>
      </c>
      <c r="AU1259" s="161">
        <v>1</v>
      </c>
      <c r="AV1259" s="159">
        <v>14957.26</v>
      </c>
      <c r="AW1259" s="159">
        <v>598.29</v>
      </c>
      <c r="AX1259" s="149" t="s">
        <v>274</v>
      </c>
      <c r="AY1259" s="162">
        <v>0</v>
      </c>
      <c r="AZ1259" s="162" t="s">
        <v>274</v>
      </c>
      <c r="BA1259" s="162">
        <v>0</v>
      </c>
      <c r="BB1259" s="159">
        <v>14358.97</v>
      </c>
      <c r="BC1259" s="162" t="s">
        <v>274</v>
      </c>
      <c r="BD1259" s="162">
        <v>0</v>
      </c>
      <c r="BE1259" s="159">
        <v>598.29</v>
      </c>
      <c r="BF1259" s="159">
        <v>598.29</v>
      </c>
      <c r="BG1259" s="159">
        <v>14957.26</v>
      </c>
    </row>
    <row r="1260" ht="28.05" customHeight="1" spans="1:59">
      <c r="A1260" s="149"/>
      <c r="B1260" s="149"/>
      <c r="C1260" s="149"/>
      <c r="D1260" s="149" t="s">
        <v>3726</v>
      </c>
      <c r="E1260" s="340" t="s">
        <v>6199</v>
      </c>
      <c r="F1260" s="149" t="s">
        <v>3726</v>
      </c>
      <c r="G1260" s="149" t="s">
        <v>6200</v>
      </c>
      <c r="H1260" s="149" t="s">
        <v>6052</v>
      </c>
      <c r="I1260" s="149" t="s">
        <v>6053</v>
      </c>
      <c r="J1260" s="149" t="s">
        <v>6201</v>
      </c>
      <c r="K1260" s="149"/>
      <c r="L1260" s="149" t="s">
        <v>287</v>
      </c>
      <c r="M1260" s="149"/>
      <c r="N1260" s="149" t="s">
        <v>263</v>
      </c>
      <c r="O1260" s="149" t="s">
        <v>214</v>
      </c>
      <c r="P1260" s="149" t="s">
        <v>53</v>
      </c>
      <c r="Q1260" s="149"/>
      <c r="R1260" s="149" t="s">
        <v>4026</v>
      </c>
      <c r="S1260" s="149" t="s">
        <v>4928</v>
      </c>
      <c r="T1260" s="149" t="s">
        <v>6055</v>
      </c>
      <c r="U1260" s="149" t="s">
        <v>267</v>
      </c>
      <c r="V1260" s="149"/>
      <c r="W1260" s="149"/>
      <c r="X1260" s="149" t="s">
        <v>268</v>
      </c>
      <c r="Y1260" s="149"/>
      <c r="Z1260" s="149"/>
      <c r="AA1260" s="149"/>
      <c r="AB1260" s="149" t="s">
        <v>269</v>
      </c>
      <c r="AC1260" s="149" t="s">
        <v>318</v>
      </c>
      <c r="AD1260" s="149" t="s">
        <v>6055</v>
      </c>
      <c r="AE1260" s="149" t="s">
        <v>271</v>
      </c>
      <c r="AF1260" s="149"/>
      <c r="AG1260" s="149" t="s">
        <v>1098</v>
      </c>
      <c r="AH1260" s="149" t="s">
        <v>273</v>
      </c>
      <c r="AI1260" s="158">
        <v>96</v>
      </c>
      <c r="AJ1260" s="149"/>
      <c r="AK1260" s="159" t="s">
        <v>274</v>
      </c>
      <c r="AL1260" s="159" t="s">
        <v>274</v>
      </c>
      <c r="AM1260" s="149" t="s">
        <v>274</v>
      </c>
      <c r="AN1260" s="160">
        <v>4</v>
      </c>
      <c r="AO1260" s="149"/>
      <c r="AP1260" s="149" t="s">
        <v>274</v>
      </c>
      <c r="AQ1260" s="149" t="s">
        <v>275</v>
      </c>
      <c r="AR1260" s="158">
        <v>1</v>
      </c>
      <c r="AS1260" s="149" t="s">
        <v>275</v>
      </c>
      <c r="AT1260" s="149" t="s">
        <v>276</v>
      </c>
      <c r="AU1260" s="161">
        <v>1</v>
      </c>
      <c r="AV1260" s="159">
        <v>192307.69</v>
      </c>
      <c r="AW1260" s="159">
        <v>7692.31</v>
      </c>
      <c r="AX1260" s="149" t="s">
        <v>274</v>
      </c>
      <c r="AY1260" s="162">
        <v>0</v>
      </c>
      <c r="AZ1260" s="162" t="s">
        <v>274</v>
      </c>
      <c r="BA1260" s="162">
        <v>0</v>
      </c>
      <c r="BB1260" s="159">
        <v>184615.38</v>
      </c>
      <c r="BC1260" s="162" t="s">
        <v>274</v>
      </c>
      <c r="BD1260" s="162">
        <v>0</v>
      </c>
      <c r="BE1260" s="159">
        <v>7692.31</v>
      </c>
      <c r="BF1260" s="159">
        <v>7692.31</v>
      </c>
      <c r="BG1260" s="159">
        <v>192307.69</v>
      </c>
    </row>
    <row r="1261" ht="28.05" customHeight="1" spans="1:59">
      <c r="A1261" s="149"/>
      <c r="B1261" s="149"/>
      <c r="C1261" s="149"/>
      <c r="D1261" s="149" t="s">
        <v>3726</v>
      </c>
      <c r="E1261" s="340" t="s">
        <v>6202</v>
      </c>
      <c r="F1261" s="149" t="s">
        <v>3726</v>
      </c>
      <c r="G1261" s="149" t="s">
        <v>6203</v>
      </c>
      <c r="H1261" s="149" t="s">
        <v>6204</v>
      </c>
      <c r="I1261" s="149"/>
      <c r="J1261" s="149" t="s">
        <v>6205</v>
      </c>
      <c r="K1261" s="149"/>
      <c r="L1261" s="149" t="s">
        <v>287</v>
      </c>
      <c r="M1261" s="149"/>
      <c r="N1261" s="149" t="s">
        <v>263</v>
      </c>
      <c r="O1261" s="149" t="s">
        <v>214</v>
      </c>
      <c r="P1261" s="149" t="s">
        <v>53</v>
      </c>
      <c r="Q1261" s="149"/>
      <c r="R1261" s="149" t="s">
        <v>3914</v>
      </c>
      <c r="S1261" s="149" t="s">
        <v>4928</v>
      </c>
      <c r="T1261" s="149" t="s">
        <v>6055</v>
      </c>
      <c r="U1261" s="149" t="s">
        <v>267</v>
      </c>
      <c r="V1261" s="149"/>
      <c r="W1261" s="149"/>
      <c r="X1261" s="149" t="s">
        <v>268</v>
      </c>
      <c r="Y1261" s="149"/>
      <c r="Z1261" s="149"/>
      <c r="AA1261" s="149"/>
      <c r="AB1261" s="149" t="s">
        <v>269</v>
      </c>
      <c r="AC1261" s="149" t="s">
        <v>318</v>
      </c>
      <c r="AD1261" s="149" t="s">
        <v>6055</v>
      </c>
      <c r="AE1261" s="149" t="s">
        <v>271</v>
      </c>
      <c r="AF1261" s="149"/>
      <c r="AG1261" s="149" t="s">
        <v>1098</v>
      </c>
      <c r="AH1261" s="149" t="s">
        <v>273</v>
      </c>
      <c r="AI1261" s="158">
        <v>96</v>
      </c>
      <c r="AJ1261" s="149"/>
      <c r="AK1261" s="159" t="s">
        <v>274</v>
      </c>
      <c r="AL1261" s="159" t="s">
        <v>274</v>
      </c>
      <c r="AM1261" s="149" t="s">
        <v>274</v>
      </c>
      <c r="AN1261" s="160">
        <v>4</v>
      </c>
      <c r="AO1261" s="149"/>
      <c r="AP1261" s="149" t="s">
        <v>274</v>
      </c>
      <c r="AQ1261" s="149" t="s">
        <v>275</v>
      </c>
      <c r="AR1261" s="158">
        <v>1</v>
      </c>
      <c r="AS1261" s="149" t="s">
        <v>275</v>
      </c>
      <c r="AT1261" s="149" t="s">
        <v>276</v>
      </c>
      <c r="AU1261" s="161">
        <v>1</v>
      </c>
      <c r="AV1261" s="159">
        <v>7264.97</v>
      </c>
      <c r="AW1261" s="159">
        <v>290.6</v>
      </c>
      <c r="AX1261" s="149" t="s">
        <v>274</v>
      </c>
      <c r="AY1261" s="162">
        <v>0</v>
      </c>
      <c r="AZ1261" s="162" t="s">
        <v>274</v>
      </c>
      <c r="BA1261" s="162">
        <v>0</v>
      </c>
      <c r="BB1261" s="159">
        <v>6974.37</v>
      </c>
      <c r="BC1261" s="162" t="s">
        <v>274</v>
      </c>
      <c r="BD1261" s="162">
        <v>0</v>
      </c>
      <c r="BE1261" s="159">
        <v>290.6</v>
      </c>
      <c r="BF1261" s="159">
        <v>290.6</v>
      </c>
      <c r="BG1261" s="159">
        <v>7264.97</v>
      </c>
    </row>
    <row r="1262" ht="28.05" customHeight="1" spans="1:59">
      <c r="A1262" s="149"/>
      <c r="B1262" s="149"/>
      <c r="C1262" s="149"/>
      <c r="D1262" s="149" t="s">
        <v>3726</v>
      </c>
      <c r="E1262" s="340" t="s">
        <v>6206</v>
      </c>
      <c r="F1262" s="149" t="s">
        <v>3726</v>
      </c>
      <c r="G1262" s="149" t="s">
        <v>6207</v>
      </c>
      <c r="H1262" s="149" t="s">
        <v>6171</v>
      </c>
      <c r="I1262" s="149" t="s">
        <v>6172</v>
      </c>
      <c r="J1262" s="149" t="s">
        <v>6208</v>
      </c>
      <c r="K1262" s="149"/>
      <c r="L1262" s="149" t="s">
        <v>262</v>
      </c>
      <c r="M1262" s="149"/>
      <c r="N1262" s="149" t="s">
        <v>263</v>
      </c>
      <c r="O1262" s="149" t="s">
        <v>214</v>
      </c>
      <c r="P1262" s="149" t="s">
        <v>53</v>
      </c>
      <c r="Q1262" s="149"/>
      <c r="R1262" s="149" t="s">
        <v>6117</v>
      </c>
      <c r="S1262" s="149" t="s">
        <v>793</v>
      </c>
      <c r="T1262" s="149" t="s">
        <v>6118</v>
      </c>
      <c r="U1262" s="149" t="s">
        <v>267</v>
      </c>
      <c r="V1262" s="149"/>
      <c r="W1262" s="149"/>
      <c r="X1262" s="149" t="s">
        <v>268</v>
      </c>
      <c r="Y1262" s="149"/>
      <c r="Z1262" s="149"/>
      <c r="AA1262" s="149"/>
      <c r="AB1262" s="149" t="s">
        <v>269</v>
      </c>
      <c r="AC1262" s="149" t="s">
        <v>270</v>
      </c>
      <c r="AD1262" s="149" t="s">
        <v>6118</v>
      </c>
      <c r="AE1262" s="149" t="s">
        <v>271</v>
      </c>
      <c r="AF1262" s="149"/>
      <c r="AG1262" s="149" t="s">
        <v>1098</v>
      </c>
      <c r="AH1262" s="149" t="s">
        <v>273</v>
      </c>
      <c r="AI1262" s="158">
        <v>45</v>
      </c>
      <c r="AJ1262" s="149"/>
      <c r="AK1262" s="159" t="s">
        <v>274</v>
      </c>
      <c r="AL1262" s="159" t="s">
        <v>274</v>
      </c>
      <c r="AM1262" s="149" t="s">
        <v>274</v>
      </c>
      <c r="AN1262" s="160">
        <v>4</v>
      </c>
      <c r="AO1262" s="149"/>
      <c r="AP1262" s="149" t="s">
        <v>274</v>
      </c>
      <c r="AQ1262" s="149" t="s">
        <v>275</v>
      </c>
      <c r="AR1262" s="158">
        <v>1</v>
      </c>
      <c r="AS1262" s="149" t="s">
        <v>275</v>
      </c>
      <c r="AT1262" s="149" t="s">
        <v>276</v>
      </c>
      <c r="AU1262" s="161">
        <v>1</v>
      </c>
      <c r="AV1262" s="159">
        <v>36725.66</v>
      </c>
      <c r="AW1262" s="159">
        <v>1469.03</v>
      </c>
      <c r="AX1262" s="149" t="s">
        <v>274</v>
      </c>
      <c r="AY1262" s="159">
        <v>367.25</v>
      </c>
      <c r="AZ1262" s="159">
        <v>367.25</v>
      </c>
      <c r="BA1262" s="159">
        <v>1469</v>
      </c>
      <c r="BB1262" s="159">
        <v>16526.66</v>
      </c>
      <c r="BC1262" s="162" t="s">
        <v>274</v>
      </c>
      <c r="BD1262" s="162">
        <v>0</v>
      </c>
      <c r="BE1262" s="159">
        <v>20199</v>
      </c>
      <c r="BF1262" s="159">
        <v>20199</v>
      </c>
      <c r="BG1262" s="159">
        <v>36725.66</v>
      </c>
    </row>
    <row r="1263" ht="28.05" customHeight="1" spans="1:59">
      <c r="A1263" s="149"/>
      <c r="B1263" s="149"/>
      <c r="C1263" s="149"/>
      <c r="D1263" s="149" t="s">
        <v>3726</v>
      </c>
      <c r="E1263" s="340" t="s">
        <v>6209</v>
      </c>
      <c r="F1263" s="149" t="s">
        <v>3726</v>
      </c>
      <c r="G1263" s="149" t="s">
        <v>6210</v>
      </c>
      <c r="H1263" s="149" t="s">
        <v>5573</v>
      </c>
      <c r="I1263" s="149" t="s">
        <v>6211</v>
      </c>
      <c r="J1263" s="149" t="s">
        <v>6212</v>
      </c>
      <c r="K1263" s="149"/>
      <c r="L1263" s="149" t="s">
        <v>262</v>
      </c>
      <c r="M1263" s="149"/>
      <c r="N1263" s="149" t="s">
        <v>263</v>
      </c>
      <c r="O1263" s="149" t="s">
        <v>214</v>
      </c>
      <c r="P1263" s="149" t="s">
        <v>53</v>
      </c>
      <c r="Q1263" s="149"/>
      <c r="R1263" s="149" t="s">
        <v>160</v>
      </c>
      <c r="S1263" s="149" t="s">
        <v>4406</v>
      </c>
      <c r="T1263" s="149" t="s">
        <v>6178</v>
      </c>
      <c r="U1263" s="149" t="s">
        <v>267</v>
      </c>
      <c r="V1263" s="149"/>
      <c r="W1263" s="149"/>
      <c r="X1263" s="149" t="s">
        <v>336</v>
      </c>
      <c r="Y1263" s="149"/>
      <c r="Z1263" s="149"/>
      <c r="AA1263" s="149"/>
      <c r="AB1263" s="149" t="s">
        <v>269</v>
      </c>
      <c r="AC1263" s="149" t="s">
        <v>270</v>
      </c>
      <c r="AD1263" s="149" t="s">
        <v>6178</v>
      </c>
      <c r="AE1263" s="149" t="s">
        <v>271</v>
      </c>
      <c r="AF1263" s="149"/>
      <c r="AG1263" s="149" t="s">
        <v>1098</v>
      </c>
      <c r="AH1263" s="149" t="s">
        <v>273</v>
      </c>
      <c r="AI1263" s="158">
        <v>82</v>
      </c>
      <c r="AJ1263" s="149"/>
      <c r="AK1263" s="159" t="s">
        <v>274</v>
      </c>
      <c r="AL1263" s="159" t="s">
        <v>274</v>
      </c>
      <c r="AM1263" s="149" t="s">
        <v>274</v>
      </c>
      <c r="AN1263" s="160">
        <v>4</v>
      </c>
      <c r="AO1263" s="149"/>
      <c r="AP1263" s="149" t="s">
        <v>274</v>
      </c>
      <c r="AQ1263" s="149" t="s">
        <v>275</v>
      </c>
      <c r="AR1263" s="158">
        <v>1</v>
      </c>
      <c r="AS1263" s="149" t="s">
        <v>275</v>
      </c>
      <c r="AT1263" s="149" t="s">
        <v>276</v>
      </c>
      <c r="AU1263" s="161">
        <v>1</v>
      </c>
      <c r="AV1263" s="159">
        <v>5221.24</v>
      </c>
      <c r="AW1263" s="159">
        <v>208.85</v>
      </c>
      <c r="AX1263" s="149" t="s">
        <v>274</v>
      </c>
      <c r="AY1263" s="159">
        <v>55.12</v>
      </c>
      <c r="AZ1263" s="159">
        <v>55.12</v>
      </c>
      <c r="BA1263" s="159">
        <v>220.48</v>
      </c>
      <c r="BB1263" s="159">
        <v>4240.65</v>
      </c>
      <c r="BC1263" s="162" t="s">
        <v>274</v>
      </c>
      <c r="BD1263" s="162">
        <v>0</v>
      </c>
      <c r="BE1263" s="159">
        <v>980.59</v>
      </c>
      <c r="BF1263" s="159">
        <v>980.59</v>
      </c>
      <c r="BG1263" s="159">
        <v>5221.24</v>
      </c>
    </row>
    <row r="1264" ht="28.05" customHeight="1" spans="1:59">
      <c r="A1264" s="149"/>
      <c r="B1264" s="149"/>
      <c r="C1264" s="149"/>
      <c r="D1264" s="149" t="s">
        <v>3726</v>
      </c>
      <c r="E1264" s="340" t="s">
        <v>6213</v>
      </c>
      <c r="F1264" s="149" t="s">
        <v>3726</v>
      </c>
      <c r="G1264" s="149" t="s">
        <v>6214</v>
      </c>
      <c r="H1264" s="149" t="s">
        <v>6109</v>
      </c>
      <c r="I1264" s="149" t="s">
        <v>6110</v>
      </c>
      <c r="J1264" s="149" t="s">
        <v>6215</v>
      </c>
      <c r="K1264" s="149"/>
      <c r="L1264" s="149" t="s">
        <v>287</v>
      </c>
      <c r="M1264" s="149"/>
      <c r="N1264" s="149" t="s">
        <v>263</v>
      </c>
      <c r="O1264" s="149" t="s">
        <v>214</v>
      </c>
      <c r="P1264" s="149" t="s">
        <v>53</v>
      </c>
      <c r="Q1264" s="149"/>
      <c r="R1264" s="149" t="s">
        <v>4026</v>
      </c>
      <c r="S1264" s="149" t="s">
        <v>4928</v>
      </c>
      <c r="T1264" s="149" t="s">
        <v>6055</v>
      </c>
      <c r="U1264" s="149" t="s">
        <v>267</v>
      </c>
      <c r="V1264" s="149"/>
      <c r="W1264" s="149"/>
      <c r="X1264" s="149" t="s">
        <v>268</v>
      </c>
      <c r="Y1264" s="149"/>
      <c r="Z1264" s="149"/>
      <c r="AA1264" s="149"/>
      <c r="AB1264" s="149" t="s">
        <v>269</v>
      </c>
      <c r="AC1264" s="149" t="s">
        <v>318</v>
      </c>
      <c r="AD1264" s="149" t="s">
        <v>6055</v>
      </c>
      <c r="AE1264" s="149" t="s">
        <v>271</v>
      </c>
      <c r="AF1264" s="149"/>
      <c r="AG1264" s="149" t="s">
        <v>1098</v>
      </c>
      <c r="AH1264" s="149" t="s">
        <v>273</v>
      </c>
      <c r="AI1264" s="158">
        <v>96</v>
      </c>
      <c r="AJ1264" s="149"/>
      <c r="AK1264" s="159" t="s">
        <v>274</v>
      </c>
      <c r="AL1264" s="159" t="s">
        <v>274</v>
      </c>
      <c r="AM1264" s="149" t="s">
        <v>274</v>
      </c>
      <c r="AN1264" s="160">
        <v>4</v>
      </c>
      <c r="AO1264" s="149"/>
      <c r="AP1264" s="149" t="s">
        <v>274</v>
      </c>
      <c r="AQ1264" s="149" t="s">
        <v>275</v>
      </c>
      <c r="AR1264" s="158">
        <v>1</v>
      </c>
      <c r="AS1264" s="149" t="s">
        <v>275</v>
      </c>
      <c r="AT1264" s="149" t="s">
        <v>276</v>
      </c>
      <c r="AU1264" s="161">
        <v>1</v>
      </c>
      <c r="AV1264" s="159">
        <v>4273.5</v>
      </c>
      <c r="AW1264" s="159">
        <v>170.94</v>
      </c>
      <c r="AX1264" s="149" t="s">
        <v>274</v>
      </c>
      <c r="AY1264" s="162">
        <v>0</v>
      </c>
      <c r="AZ1264" s="162" t="s">
        <v>274</v>
      </c>
      <c r="BA1264" s="162">
        <v>0</v>
      </c>
      <c r="BB1264" s="159">
        <v>4102.56</v>
      </c>
      <c r="BC1264" s="162" t="s">
        <v>274</v>
      </c>
      <c r="BD1264" s="162">
        <v>0</v>
      </c>
      <c r="BE1264" s="159">
        <v>170.94</v>
      </c>
      <c r="BF1264" s="159">
        <v>170.94</v>
      </c>
      <c r="BG1264" s="159">
        <v>4273.5</v>
      </c>
    </row>
    <row r="1265" ht="28.05" customHeight="1" spans="1:59">
      <c r="A1265" s="149"/>
      <c r="B1265" s="149"/>
      <c r="C1265" s="149"/>
      <c r="D1265" s="149" t="s">
        <v>3726</v>
      </c>
      <c r="E1265" s="340" t="s">
        <v>6216</v>
      </c>
      <c r="F1265" s="149" t="s">
        <v>3726</v>
      </c>
      <c r="G1265" s="149" t="s">
        <v>6217</v>
      </c>
      <c r="H1265" s="149" t="s">
        <v>6104</v>
      </c>
      <c r="I1265" s="149" t="s">
        <v>6105</v>
      </c>
      <c r="J1265" s="149" t="s">
        <v>6218</v>
      </c>
      <c r="K1265" s="149"/>
      <c r="L1265" s="149" t="s">
        <v>287</v>
      </c>
      <c r="M1265" s="149"/>
      <c r="N1265" s="149" t="s">
        <v>263</v>
      </c>
      <c r="O1265" s="149" t="s">
        <v>214</v>
      </c>
      <c r="P1265" s="149" t="s">
        <v>53</v>
      </c>
      <c r="Q1265" s="149"/>
      <c r="R1265" s="149" t="s">
        <v>4026</v>
      </c>
      <c r="S1265" s="149" t="s">
        <v>4928</v>
      </c>
      <c r="T1265" s="149" t="s">
        <v>6055</v>
      </c>
      <c r="U1265" s="149" t="s">
        <v>267</v>
      </c>
      <c r="V1265" s="149"/>
      <c r="W1265" s="149"/>
      <c r="X1265" s="149" t="s">
        <v>268</v>
      </c>
      <c r="Y1265" s="149"/>
      <c r="Z1265" s="149"/>
      <c r="AA1265" s="149"/>
      <c r="AB1265" s="149" t="s">
        <v>269</v>
      </c>
      <c r="AC1265" s="149" t="s">
        <v>318</v>
      </c>
      <c r="AD1265" s="149" t="s">
        <v>6055</v>
      </c>
      <c r="AE1265" s="149" t="s">
        <v>271</v>
      </c>
      <c r="AF1265" s="149"/>
      <c r="AG1265" s="149" t="s">
        <v>1098</v>
      </c>
      <c r="AH1265" s="149" t="s">
        <v>273</v>
      </c>
      <c r="AI1265" s="158">
        <v>96</v>
      </c>
      <c r="AJ1265" s="149"/>
      <c r="AK1265" s="159" t="s">
        <v>274</v>
      </c>
      <c r="AL1265" s="159" t="s">
        <v>274</v>
      </c>
      <c r="AM1265" s="149" t="s">
        <v>274</v>
      </c>
      <c r="AN1265" s="160">
        <v>4</v>
      </c>
      <c r="AO1265" s="149"/>
      <c r="AP1265" s="149" t="s">
        <v>274</v>
      </c>
      <c r="AQ1265" s="149" t="s">
        <v>275</v>
      </c>
      <c r="AR1265" s="158">
        <v>1</v>
      </c>
      <c r="AS1265" s="149" t="s">
        <v>275</v>
      </c>
      <c r="AT1265" s="149" t="s">
        <v>276</v>
      </c>
      <c r="AU1265" s="161">
        <v>1</v>
      </c>
      <c r="AV1265" s="159">
        <v>8547.01</v>
      </c>
      <c r="AW1265" s="159">
        <v>341.88</v>
      </c>
      <c r="AX1265" s="149" t="s">
        <v>274</v>
      </c>
      <c r="AY1265" s="162">
        <v>0</v>
      </c>
      <c r="AZ1265" s="162" t="s">
        <v>274</v>
      </c>
      <c r="BA1265" s="162">
        <v>0</v>
      </c>
      <c r="BB1265" s="159">
        <v>8205.13</v>
      </c>
      <c r="BC1265" s="162" t="s">
        <v>274</v>
      </c>
      <c r="BD1265" s="162">
        <v>0</v>
      </c>
      <c r="BE1265" s="159">
        <v>341.88</v>
      </c>
      <c r="BF1265" s="159">
        <v>341.88</v>
      </c>
      <c r="BG1265" s="159">
        <v>8547.01</v>
      </c>
    </row>
    <row r="1266" ht="28.05" customHeight="1" spans="1:59">
      <c r="A1266" s="149"/>
      <c r="B1266" s="149"/>
      <c r="C1266" s="149"/>
      <c r="D1266" s="149" t="s">
        <v>3726</v>
      </c>
      <c r="E1266" s="340" t="s">
        <v>6219</v>
      </c>
      <c r="F1266" s="149" t="s">
        <v>3726</v>
      </c>
      <c r="G1266" s="149" t="s">
        <v>6220</v>
      </c>
      <c r="H1266" s="149" t="s">
        <v>6221</v>
      </c>
      <c r="I1266" s="149" t="s">
        <v>6222</v>
      </c>
      <c r="J1266" s="149" t="s">
        <v>6223</v>
      </c>
      <c r="K1266" s="149"/>
      <c r="L1266" s="149" t="s">
        <v>262</v>
      </c>
      <c r="M1266" s="149"/>
      <c r="N1266" s="149" t="s">
        <v>263</v>
      </c>
      <c r="O1266" s="149" t="s">
        <v>214</v>
      </c>
      <c r="P1266" s="149" t="s">
        <v>53</v>
      </c>
      <c r="Q1266" s="149"/>
      <c r="R1266" s="149" t="s">
        <v>6122</v>
      </c>
      <c r="S1266" s="149" t="s">
        <v>793</v>
      </c>
      <c r="T1266" s="149" t="s">
        <v>6118</v>
      </c>
      <c r="U1266" s="149" t="s">
        <v>267</v>
      </c>
      <c r="V1266" s="149"/>
      <c r="W1266" s="149"/>
      <c r="X1266" s="149" t="s">
        <v>268</v>
      </c>
      <c r="Y1266" s="149"/>
      <c r="Z1266" s="149"/>
      <c r="AA1266" s="149"/>
      <c r="AB1266" s="149" t="s">
        <v>269</v>
      </c>
      <c r="AC1266" s="149" t="s">
        <v>270</v>
      </c>
      <c r="AD1266" s="149" t="s">
        <v>6118</v>
      </c>
      <c r="AE1266" s="149" t="s">
        <v>271</v>
      </c>
      <c r="AF1266" s="149"/>
      <c r="AG1266" s="149" t="s">
        <v>1098</v>
      </c>
      <c r="AH1266" s="149" t="s">
        <v>273</v>
      </c>
      <c r="AI1266" s="158">
        <v>45</v>
      </c>
      <c r="AJ1266" s="149"/>
      <c r="AK1266" s="159" t="s">
        <v>274</v>
      </c>
      <c r="AL1266" s="159" t="s">
        <v>274</v>
      </c>
      <c r="AM1266" s="149" t="s">
        <v>274</v>
      </c>
      <c r="AN1266" s="160">
        <v>4</v>
      </c>
      <c r="AO1266" s="149"/>
      <c r="AP1266" s="149" t="s">
        <v>274</v>
      </c>
      <c r="AQ1266" s="149" t="s">
        <v>275</v>
      </c>
      <c r="AR1266" s="158">
        <v>1</v>
      </c>
      <c r="AS1266" s="149" t="s">
        <v>275</v>
      </c>
      <c r="AT1266" s="149" t="s">
        <v>276</v>
      </c>
      <c r="AU1266" s="161">
        <v>1</v>
      </c>
      <c r="AV1266" s="159">
        <v>7964.6</v>
      </c>
      <c r="AW1266" s="159">
        <v>318.58</v>
      </c>
      <c r="AX1266" s="149" t="s">
        <v>274</v>
      </c>
      <c r="AY1266" s="159">
        <v>79.64</v>
      </c>
      <c r="AZ1266" s="159">
        <v>79.64</v>
      </c>
      <c r="BA1266" s="159">
        <v>318.56</v>
      </c>
      <c r="BB1266" s="159">
        <v>3584.21</v>
      </c>
      <c r="BC1266" s="162" t="s">
        <v>274</v>
      </c>
      <c r="BD1266" s="162">
        <v>0</v>
      </c>
      <c r="BE1266" s="159">
        <v>4380.39</v>
      </c>
      <c r="BF1266" s="159">
        <v>4380.39</v>
      </c>
      <c r="BG1266" s="159">
        <v>7964.6</v>
      </c>
    </row>
    <row r="1267" ht="28.05" customHeight="1" spans="1:59">
      <c r="A1267" s="149"/>
      <c r="B1267" s="149"/>
      <c r="C1267" s="149"/>
      <c r="D1267" s="149" t="s">
        <v>3726</v>
      </c>
      <c r="E1267" s="340" t="s">
        <v>6224</v>
      </c>
      <c r="F1267" s="149" t="s">
        <v>3726</v>
      </c>
      <c r="G1267" s="149" t="s">
        <v>6225</v>
      </c>
      <c r="H1267" s="149" t="s">
        <v>6221</v>
      </c>
      <c r="I1267" s="149" t="s">
        <v>6222</v>
      </c>
      <c r="J1267" s="149" t="s">
        <v>6226</v>
      </c>
      <c r="K1267" s="149"/>
      <c r="L1267" s="149" t="s">
        <v>262</v>
      </c>
      <c r="M1267" s="149"/>
      <c r="N1267" s="149" t="s">
        <v>263</v>
      </c>
      <c r="O1267" s="149" t="s">
        <v>214</v>
      </c>
      <c r="P1267" s="149" t="s">
        <v>53</v>
      </c>
      <c r="Q1267" s="149"/>
      <c r="R1267" s="149" t="s">
        <v>6117</v>
      </c>
      <c r="S1267" s="149" t="s">
        <v>793</v>
      </c>
      <c r="T1267" s="149" t="s">
        <v>6118</v>
      </c>
      <c r="U1267" s="149" t="s">
        <v>267</v>
      </c>
      <c r="V1267" s="149"/>
      <c r="W1267" s="149"/>
      <c r="X1267" s="149" t="s">
        <v>268</v>
      </c>
      <c r="Y1267" s="149"/>
      <c r="Z1267" s="149"/>
      <c r="AA1267" s="149"/>
      <c r="AB1267" s="149" t="s">
        <v>269</v>
      </c>
      <c r="AC1267" s="149" t="s">
        <v>270</v>
      </c>
      <c r="AD1267" s="149" t="s">
        <v>6118</v>
      </c>
      <c r="AE1267" s="149" t="s">
        <v>271</v>
      </c>
      <c r="AF1267" s="149"/>
      <c r="AG1267" s="149" t="s">
        <v>1098</v>
      </c>
      <c r="AH1267" s="149" t="s">
        <v>273</v>
      </c>
      <c r="AI1267" s="158">
        <v>45</v>
      </c>
      <c r="AJ1267" s="149"/>
      <c r="AK1267" s="159" t="s">
        <v>274</v>
      </c>
      <c r="AL1267" s="159" t="s">
        <v>274</v>
      </c>
      <c r="AM1267" s="149" t="s">
        <v>274</v>
      </c>
      <c r="AN1267" s="160">
        <v>4</v>
      </c>
      <c r="AO1267" s="149"/>
      <c r="AP1267" s="149" t="s">
        <v>274</v>
      </c>
      <c r="AQ1267" s="149" t="s">
        <v>275</v>
      </c>
      <c r="AR1267" s="158">
        <v>1</v>
      </c>
      <c r="AS1267" s="149" t="s">
        <v>275</v>
      </c>
      <c r="AT1267" s="149" t="s">
        <v>276</v>
      </c>
      <c r="AU1267" s="161">
        <v>1</v>
      </c>
      <c r="AV1267" s="159">
        <v>7964.6</v>
      </c>
      <c r="AW1267" s="159">
        <v>318.58</v>
      </c>
      <c r="AX1267" s="149" t="s">
        <v>274</v>
      </c>
      <c r="AY1267" s="159">
        <v>79.64</v>
      </c>
      <c r="AZ1267" s="159">
        <v>79.64</v>
      </c>
      <c r="BA1267" s="159">
        <v>318.56</v>
      </c>
      <c r="BB1267" s="159">
        <v>3584.21</v>
      </c>
      <c r="BC1267" s="162" t="s">
        <v>274</v>
      </c>
      <c r="BD1267" s="162">
        <v>0</v>
      </c>
      <c r="BE1267" s="159">
        <v>4380.39</v>
      </c>
      <c r="BF1267" s="159">
        <v>4380.39</v>
      </c>
      <c r="BG1267" s="159">
        <v>7964.6</v>
      </c>
    </row>
    <row r="1268" ht="28.05" customHeight="1" spans="1:59">
      <c r="A1268" s="149"/>
      <c r="B1268" s="149"/>
      <c r="C1268" s="149"/>
      <c r="D1268" s="149" t="s">
        <v>3726</v>
      </c>
      <c r="E1268" s="340" t="s">
        <v>6227</v>
      </c>
      <c r="F1268" s="149" t="s">
        <v>3726</v>
      </c>
      <c r="G1268" s="149" t="s">
        <v>6228</v>
      </c>
      <c r="H1268" s="149" t="s">
        <v>6229</v>
      </c>
      <c r="I1268" s="149" t="s">
        <v>6230</v>
      </c>
      <c r="J1268" s="149" t="s">
        <v>6231</v>
      </c>
      <c r="K1268" s="149"/>
      <c r="L1268" s="149" t="s">
        <v>262</v>
      </c>
      <c r="M1268" s="149"/>
      <c r="N1268" s="149" t="s">
        <v>263</v>
      </c>
      <c r="O1268" s="149" t="s">
        <v>214</v>
      </c>
      <c r="P1268" s="149" t="s">
        <v>53</v>
      </c>
      <c r="Q1268" s="149"/>
      <c r="R1268" s="149" t="s">
        <v>4487</v>
      </c>
      <c r="S1268" s="149" t="s">
        <v>4332</v>
      </c>
      <c r="T1268" s="149" t="s">
        <v>6178</v>
      </c>
      <c r="U1268" s="149" t="s">
        <v>267</v>
      </c>
      <c r="V1268" s="149"/>
      <c r="W1268" s="149"/>
      <c r="X1268" s="149" t="s">
        <v>336</v>
      </c>
      <c r="Y1268" s="149"/>
      <c r="Z1268" s="149"/>
      <c r="AA1268" s="149"/>
      <c r="AB1268" s="149" t="s">
        <v>269</v>
      </c>
      <c r="AC1268" s="149" t="s">
        <v>270</v>
      </c>
      <c r="AD1268" s="149" t="s">
        <v>6178</v>
      </c>
      <c r="AE1268" s="149" t="s">
        <v>271</v>
      </c>
      <c r="AF1268" s="149"/>
      <c r="AG1268" s="149" t="s">
        <v>1098</v>
      </c>
      <c r="AH1268" s="149" t="s">
        <v>273</v>
      </c>
      <c r="AI1268" s="158">
        <v>82</v>
      </c>
      <c r="AJ1268" s="149"/>
      <c r="AK1268" s="159" t="s">
        <v>274</v>
      </c>
      <c r="AL1268" s="159" t="s">
        <v>274</v>
      </c>
      <c r="AM1268" s="149" t="s">
        <v>274</v>
      </c>
      <c r="AN1268" s="160">
        <v>4</v>
      </c>
      <c r="AO1268" s="149"/>
      <c r="AP1268" s="149" t="s">
        <v>274</v>
      </c>
      <c r="AQ1268" s="149" t="s">
        <v>275</v>
      </c>
      <c r="AR1268" s="158">
        <v>1</v>
      </c>
      <c r="AS1268" s="149" t="s">
        <v>275</v>
      </c>
      <c r="AT1268" s="149" t="s">
        <v>276</v>
      </c>
      <c r="AU1268" s="161">
        <v>1</v>
      </c>
      <c r="AV1268" s="159">
        <v>11150.44</v>
      </c>
      <c r="AW1268" s="159">
        <v>446.02</v>
      </c>
      <c r="AX1268" s="149" t="s">
        <v>274</v>
      </c>
      <c r="AY1268" s="159">
        <v>117.72</v>
      </c>
      <c r="AZ1268" s="159">
        <v>117.72</v>
      </c>
      <c r="BA1268" s="159">
        <v>470.88</v>
      </c>
      <c r="BB1268" s="159">
        <v>9056.38</v>
      </c>
      <c r="BC1268" s="162" t="s">
        <v>274</v>
      </c>
      <c r="BD1268" s="162">
        <v>0</v>
      </c>
      <c r="BE1268" s="159">
        <v>2094.06</v>
      </c>
      <c r="BF1268" s="159">
        <v>2094.06</v>
      </c>
      <c r="BG1268" s="159">
        <v>11150.44</v>
      </c>
    </row>
    <row r="1269" ht="28.05" customHeight="1" spans="1:59">
      <c r="A1269" s="149"/>
      <c r="B1269" s="149"/>
      <c r="C1269" s="149"/>
      <c r="D1269" s="149" t="s">
        <v>3726</v>
      </c>
      <c r="E1269" s="340" t="s">
        <v>6232</v>
      </c>
      <c r="F1269" s="149" t="s">
        <v>3726</v>
      </c>
      <c r="G1269" s="149" t="s">
        <v>6233</v>
      </c>
      <c r="H1269" s="149" t="s">
        <v>6234</v>
      </c>
      <c r="I1269" s="149" t="s">
        <v>6235</v>
      </c>
      <c r="J1269" s="149" t="s">
        <v>6236</v>
      </c>
      <c r="K1269" s="149"/>
      <c r="L1269" s="149" t="s">
        <v>262</v>
      </c>
      <c r="M1269" s="149"/>
      <c r="N1269" s="149" t="s">
        <v>263</v>
      </c>
      <c r="O1269" s="149" t="s">
        <v>214</v>
      </c>
      <c r="P1269" s="149" t="s">
        <v>53</v>
      </c>
      <c r="Q1269" s="149"/>
      <c r="R1269" s="149" t="s">
        <v>4026</v>
      </c>
      <c r="S1269" s="149" t="s">
        <v>793</v>
      </c>
      <c r="T1269" s="149" t="s">
        <v>6178</v>
      </c>
      <c r="U1269" s="149" t="s">
        <v>267</v>
      </c>
      <c r="V1269" s="149"/>
      <c r="W1269" s="149"/>
      <c r="X1269" s="149" t="s">
        <v>268</v>
      </c>
      <c r="Y1269" s="149"/>
      <c r="Z1269" s="149"/>
      <c r="AA1269" s="149"/>
      <c r="AB1269" s="149" t="s">
        <v>269</v>
      </c>
      <c r="AC1269" s="149" t="s">
        <v>270</v>
      </c>
      <c r="AD1269" s="149" t="s">
        <v>6178</v>
      </c>
      <c r="AE1269" s="149" t="s">
        <v>271</v>
      </c>
      <c r="AF1269" s="149"/>
      <c r="AG1269" s="149" t="s">
        <v>1098</v>
      </c>
      <c r="AH1269" s="149" t="s">
        <v>273</v>
      </c>
      <c r="AI1269" s="158">
        <v>82</v>
      </c>
      <c r="AJ1269" s="149"/>
      <c r="AK1269" s="159" t="s">
        <v>274</v>
      </c>
      <c r="AL1269" s="159" t="s">
        <v>274</v>
      </c>
      <c r="AM1269" s="149" t="s">
        <v>274</v>
      </c>
      <c r="AN1269" s="160">
        <v>4</v>
      </c>
      <c r="AO1269" s="149"/>
      <c r="AP1269" s="149" t="s">
        <v>274</v>
      </c>
      <c r="AQ1269" s="149" t="s">
        <v>275</v>
      </c>
      <c r="AR1269" s="158">
        <v>1</v>
      </c>
      <c r="AS1269" s="149" t="s">
        <v>275</v>
      </c>
      <c r="AT1269" s="149" t="s">
        <v>276</v>
      </c>
      <c r="AU1269" s="161">
        <v>1</v>
      </c>
      <c r="AV1269" s="159">
        <v>11946.9</v>
      </c>
      <c r="AW1269" s="159">
        <v>477.88</v>
      </c>
      <c r="AX1269" s="149" t="s">
        <v>274</v>
      </c>
      <c r="AY1269" s="159">
        <v>126.1</v>
      </c>
      <c r="AZ1269" s="159">
        <v>126.1</v>
      </c>
      <c r="BA1269" s="159">
        <v>504.4</v>
      </c>
      <c r="BB1269" s="159">
        <v>9703.59</v>
      </c>
      <c r="BC1269" s="162" t="s">
        <v>274</v>
      </c>
      <c r="BD1269" s="162">
        <v>0</v>
      </c>
      <c r="BE1269" s="159">
        <v>2243.31</v>
      </c>
      <c r="BF1269" s="159">
        <v>2243.31</v>
      </c>
      <c r="BG1269" s="159">
        <v>11946.9</v>
      </c>
    </row>
    <row r="1270" ht="28.05" customHeight="1" spans="1:59">
      <c r="A1270" s="149"/>
      <c r="B1270" s="149"/>
      <c r="C1270" s="149"/>
      <c r="D1270" s="149" t="s">
        <v>3726</v>
      </c>
      <c r="E1270" s="340" t="s">
        <v>6237</v>
      </c>
      <c r="F1270" s="149" t="s">
        <v>3726</v>
      </c>
      <c r="G1270" s="149" t="s">
        <v>6238</v>
      </c>
      <c r="H1270" s="149" t="s">
        <v>6186</v>
      </c>
      <c r="I1270" s="149" t="s">
        <v>6187</v>
      </c>
      <c r="J1270" s="149" t="s">
        <v>6239</v>
      </c>
      <c r="K1270" s="149"/>
      <c r="L1270" s="149" t="s">
        <v>287</v>
      </c>
      <c r="M1270" s="149"/>
      <c r="N1270" s="149" t="s">
        <v>263</v>
      </c>
      <c r="O1270" s="149" t="s">
        <v>214</v>
      </c>
      <c r="P1270" s="149" t="s">
        <v>53</v>
      </c>
      <c r="Q1270" s="149"/>
      <c r="R1270" s="149" t="s">
        <v>4026</v>
      </c>
      <c r="S1270" s="149" t="s">
        <v>4928</v>
      </c>
      <c r="T1270" s="149" t="s">
        <v>6055</v>
      </c>
      <c r="U1270" s="149" t="s">
        <v>267</v>
      </c>
      <c r="V1270" s="149"/>
      <c r="W1270" s="149"/>
      <c r="X1270" s="149" t="s">
        <v>268</v>
      </c>
      <c r="Y1270" s="149"/>
      <c r="Z1270" s="149"/>
      <c r="AA1270" s="149"/>
      <c r="AB1270" s="149" t="s">
        <v>269</v>
      </c>
      <c r="AC1270" s="149" t="s">
        <v>318</v>
      </c>
      <c r="AD1270" s="149" t="s">
        <v>6055</v>
      </c>
      <c r="AE1270" s="149" t="s">
        <v>271</v>
      </c>
      <c r="AF1270" s="149"/>
      <c r="AG1270" s="149" t="s">
        <v>1098</v>
      </c>
      <c r="AH1270" s="149" t="s">
        <v>273</v>
      </c>
      <c r="AI1270" s="158">
        <v>96</v>
      </c>
      <c r="AJ1270" s="149"/>
      <c r="AK1270" s="159" t="s">
        <v>274</v>
      </c>
      <c r="AL1270" s="159" t="s">
        <v>274</v>
      </c>
      <c r="AM1270" s="149" t="s">
        <v>274</v>
      </c>
      <c r="AN1270" s="160">
        <v>4</v>
      </c>
      <c r="AO1270" s="149"/>
      <c r="AP1270" s="149" t="s">
        <v>274</v>
      </c>
      <c r="AQ1270" s="149" t="s">
        <v>275</v>
      </c>
      <c r="AR1270" s="158">
        <v>1</v>
      </c>
      <c r="AS1270" s="149" t="s">
        <v>275</v>
      </c>
      <c r="AT1270" s="149" t="s">
        <v>276</v>
      </c>
      <c r="AU1270" s="161">
        <v>1</v>
      </c>
      <c r="AV1270" s="159">
        <v>21367.52</v>
      </c>
      <c r="AW1270" s="159">
        <v>854.7</v>
      </c>
      <c r="AX1270" s="149" t="s">
        <v>274</v>
      </c>
      <c r="AY1270" s="162">
        <v>0</v>
      </c>
      <c r="AZ1270" s="162" t="s">
        <v>274</v>
      </c>
      <c r="BA1270" s="162">
        <v>0</v>
      </c>
      <c r="BB1270" s="159">
        <v>20512.82</v>
      </c>
      <c r="BC1270" s="162" t="s">
        <v>274</v>
      </c>
      <c r="BD1270" s="162">
        <v>0</v>
      </c>
      <c r="BE1270" s="159">
        <v>854.7</v>
      </c>
      <c r="BF1270" s="159">
        <v>854.7</v>
      </c>
      <c r="BG1270" s="159">
        <v>21367.52</v>
      </c>
    </row>
    <row r="1271" ht="28.05" customHeight="1" spans="1:59">
      <c r="A1271" s="149"/>
      <c r="B1271" s="149"/>
      <c r="C1271" s="149"/>
      <c r="D1271" s="149" t="s">
        <v>3726</v>
      </c>
      <c r="E1271" s="340" t="s">
        <v>6240</v>
      </c>
      <c r="F1271" s="149" t="s">
        <v>3726</v>
      </c>
      <c r="G1271" s="149" t="s">
        <v>6241</v>
      </c>
      <c r="H1271" s="149" t="s">
        <v>6181</v>
      </c>
      <c r="I1271" s="149" t="s">
        <v>6182</v>
      </c>
      <c r="J1271" s="149" t="s">
        <v>6242</v>
      </c>
      <c r="K1271" s="149"/>
      <c r="L1271" s="149" t="s">
        <v>287</v>
      </c>
      <c r="M1271" s="149"/>
      <c r="N1271" s="149" t="s">
        <v>263</v>
      </c>
      <c r="O1271" s="149" t="s">
        <v>214</v>
      </c>
      <c r="P1271" s="149" t="s">
        <v>53</v>
      </c>
      <c r="Q1271" s="149"/>
      <c r="R1271" s="149" t="s">
        <v>4026</v>
      </c>
      <c r="S1271" s="149" t="s">
        <v>4928</v>
      </c>
      <c r="T1271" s="149" t="s">
        <v>6055</v>
      </c>
      <c r="U1271" s="149" t="s">
        <v>267</v>
      </c>
      <c r="V1271" s="149"/>
      <c r="W1271" s="149"/>
      <c r="X1271" s="149" t="s">
        <v>268</v>
      </c>
      <c r="Y1271" s="149"/>
      <c r="Z1271" s="149"/>
      <c r="AA1271" s="149"/>
      <c r="AB1271" s="149" t="s">
        <v>269</v>
      </c>
      <c r="AC1271" s="149" t="s">
        <v>318</v>
      </c>
      <c r="AD1271" s="149" t="s">
        <v>6055</v>
      </c>
      <c r="AE1271" s="149" t="s">
        <v>271</v>
      </c>
      <c r="AF1271" s="149"/>
      <c r="AG1271" s="149" t="s">
        <v>1098</v>
      </c>
      <c r="AH1271" s="149" t="s">
        <v>273</v>
      </c>
      <c r="AI1271" s="158">
        <v>96</v>
      </c>
      <c r="AJ1271" s="149"/>
      <c r="AK1271" s="159" t="s">
        <v>274</v>
      </c>
      <c r="AL1271" s="159" t="s">
        <v>274</v>
      </c>
      <c r="AM1271" s="149" t="s">
        <v>274</v>
      </c>
      <c r="AN1271" s="160">
        <v>4</v>
      </c>
      <c r="AO1271" s="149"/>
      <c r="AP1271" s="149" t="s">
        <v>274</v>
      </c>
      <c r="AQ1271" s="149" t="s">
        <v>275</v>
      </c>
      <c r="AR1271" s="158">
        <v>1</v>
      </c>
      <c r="AS1271" s="149" t="s">
        <v>275</v>
      </c>
      <c r="AT1271" s="149" t="s">
        <v>276</v>
      </c>
      <c r="AU1271" s="161">
        <v>1</v>
      </c>
      <c r="AV1271" s="159">
        <v>10256.41</v>
      </c>
      <c r="AW1271" s="159">
        <v>410.26</v>
      </c>
      <c r="AX1271" s="149" t="s">
        <v>274</v>
      </c>
      <c r="AY1271" s="162">
        <v>0</v>
      </c>
      <c r="AZ1271" s="162" t="s">
        <v>274</v>
      </c>
      <c r="BA1271" s="162">
        <v>0</v>
      </c>
      <c r="BB1271" s="159">
        <v>9846.15</v>
      </c>
      <c r="BC1271" s="162" t="s">
        <v>274</v>
      </c>
      <c r="BD1271" s="162">
        <v>0</v>
      </c>
      <c r="BE1271" s="159">
        <v>410.26</v>
      </c>
      <c r="BF1271" s="159">
        <v>410.26</v>
      </c>
      <c r="BG1271" s="159">
        <v>10256.41</v>
      </c>
    </row>
    <row r="1272" ht="28.05" customHeight="1" spans="1:59">
      <c r="A1272" s="149"/>
      <c r="B1272" s="149"/>
      <c r="C1272" s="149"/>
      <c r="D1272" s="149" t="s">
        <v>3726</v>
      </c>
      <c r="E1272" s="340" t="s">
        <v>6243</v>
      </c>
      <c r="F1272" s="149" t="s">
        <v>3726</v>
      </c>
      <c r="G1272" s="149" t="s">
        <v>6244</v>
      </c>
      <c r="H1272" s="149" t="s">
        <v>5573</v>
      </c>
      <c r="I1272" s="149" t="s">
        <v>6245</v>
      </c>
      <c r="J1272" s="149" t="s">
        <v>6246</v>
      </c>
      <c r="K1272" s="149"/>
      <c r="L1272" s="149" t="s">
        <v>262</v>
      </c>
      <c r="M1272" s="149"/>
      <c r="N1272" s="149" t="s">
        <v>263</v>
      </c>
      <c r="O1272" s="149" t="s">
        <v>214</v>
      </c>
      <c r="P1272" s="149" t="s">
        <v>53</v>
      </c>
      <c r="Q1272" s="149"/>
      <c r="R1272" s="149" t="s">
        <v>5394</v>
      </c>
      <c r="S1272" s="149" t="s">
        <v>4406</v>
      </c>
      <c r="T1272" s="149" t="s">
        <v>6178</v>
      </c>
      <c r="U1272" s="149" t="s">
        <v>267</v>
      </c>
      <c r="V1272" s="149"/>
      <c r="W1272" s="149"/>
      <c r="X1272" s="149" t="s">
        <v>268</v>
      </c>
      <c r="Y1272" s="149"/>
      <c r="Z1272" s="149"/>
      <c r="AA1272" s="149"/>
      <c r="AB1272" s="149" t="s">
        <v>269</v>
      </c>
      <c r="AC1272" s="149" t="s">
        <v>270</v>
      </c>
      <c r="AD1272" s="149" t="s">
        <v>6178</v>
      </c>
      <c r="AE1272" s="149" t="s">
        <v>271</v>
      </c>
      <c r="AF1272" s="149"/>
      <c r="AG1272" s="149" t="s">
        <v>1098</v>
      </c>
      <c r="AH1272" s="149" t="s">
        <v>273</v>
      </c>
      <c r="AI1272" s="158">
        <v>82</v>
      </c>
      <c r="AJ1272" s="149"/>
      <c r="AK1272" s="159" t="s">
        <v>274</v>
      </c>
      <c r="AL1272" s="159" t="s">
        <v>274</v>
      </c>
      <c r="AM1272" s="149" t="s">
        <v>274</v>
      </c>
      <c r="AN1272" s="160">
        <v>4</v>
      </c>
      <c r="AO1272" s="149"/>
      <c r="AP1272" s="149" t="s">
        <v>274</v>
      </c>
      <c r="AQ1272" s="149" t="s">
        <v>275</v>
      </c>
      <c r="AR1272" s="158">
        <v>1</v>
      </c>
      <c r="AS1272" s="149" t="s">
        <v>275</v>
      </c>
      <c r="AT1272" s="149" t="s">
        <v>276</v>
      </c>
      <c r="AU1272" s="161">
        <v>1</v>
      </c>
      <c r="AV1272" s="159">
        <v>4823.01</v>
      </c>
      <c r="AW1272" s="159">
        <v>192.92</v>
      </c>
      <c r="AX1272" s="149" t="s">
        <v>274</v>
      </c>
      <c r="AY1272" s="159">
        <v>50.91</v>
      </c>
      <c r="AZ1272" s="159">
        <v>50.91</v>
      </c>
      <c r="BA1272" s="159">
        <v>203.64</v>
      </c>
      <c r="BB1272" s="159">
        <v>3917.35</v>
      </c>
      <c r="BC1272" s="162" t="s">
        <v>274</v>
      </c>
      <c r="BD1272" s="162">
        <v>0</v>
      </c>
      <c r="BE1272" s="159">
        <v>905.66</v>
      </c>
      <c r="BF1272" s="159">
        <v>905.66</v>
      </c>
      <c r="BG1272" s="159">
        <v>4823.01</v>
      </c>
    </row>
    <row r="1273" ht="28.05" customHeight="1" spans="1:59">
      <c r="A1273" s="149"/>
      <c r="B1273" s="149"/>
      <c r="C1273" s="149"/>
      <c r="D1273" s="149" t="s">
        <v>3726</v>
      </c>
      <c r="E1273" s="340" t="s">
        <v>6247</v>
      </c>
      <c r="F1273" s="149" t="s">
        <v>3726</v>
      </c>
      <c r="G1273" s="149" t="s">
        <v>6248</v>
      </c>
      <c r="H1273" s="149" t="s">
        <v>6249</v>
      </c>
      <c r="I1273" s="149" t="s">
        <v>6250</v>
      </c>
      <c r="J1273" s="149" t="s">
        <v>6251</v>
      </c>
      <c r="K1273" s="149"/>
      <c r="L1273" s="149" t="s">
        <v>262</v>
      </c>
      <c r="M1273" s="149"/>
      <c r="N1273" s="149" t="s">
        <v>263</v>
      </c>
      <c r="O1273" s="149" t="s">
        <v>214</v>
      </c>
      <c r="P1273" s="149" t="s">
        <v>53</v>
      </c>
      <c r="Q1273" s="149"/>
      <c r="R1273" s="149" t="s">
        <v>6117</v>
      </c>
      <c r="S1273" s="149" t="s">
        <v>793</v>
      </c>
      <c r="T1273" s="149" t="s">
        <v>6118</v>
      </c>
      <c r="U1273" s="149" t="s">
        <v>267</v>
      </c>
      <c r="V1273" s="149"/>
      <c r="W1273" s="149"/>
      <c r="X1273" s="149" t="s">
        <v>268</v>
      </c>
      <c r="Y1273" s="149"/>
      <c r="Z1273" s="149"/>
      <c r="AA1273" s="149"/>
      <c r="AB1273" s="149" t="s">
        <v>269</v>
      </c>
      <c r="AC1273" s="149" t="s">
        <v>270</v>
      </c>
      <c r="AD1273" s="149" t="s">
        <v>6118</v>
      </c>
      <c r="AE1273" s="149" t="s">
        <v>271</v>
      </c>
      <c r="AF1273" s="149"/>
      <c r="AG1273" s="149" t="s">
        <v>1098</v>
      </c>
      <c r="AH1273" s="149" t="s">
        <v>273</v>
      </c>
      <c r="AI1273" s="158">
        <v>45</v>
      </c>
      <c r="AJ1273" s="149"/>
      <c r="AK1273" s="159" t="s">
        <v>274</v>
      </c>
      <c r="AL1273" s="159" t="s">
        <v>274</v>
      </c>
      <c r="AM1273" s="149" t="s">
        <v>274</v>
      </c>
      <c r="AN1273" s="160">
        <v>4</v>
      </c>
      <c r="AO1273" s="149"/>
      <c r="AP1273" s="149" t="s">
        <v>274</v>
      </c>
      <c r="AQ1273" s="149" t="s">
        <v>275</v>
      </c>
      <c r="AR1273" s="158">
        <v>1</v>
      </c>
      <c r="AS1273" s="149" t="s">
        <v>275</v>
      </c>
      <c r="AT1273" s="149" t="s">
        <v>276</v>
      </c>
      <c r="AU1273" s="161">
        <v>1</v>
      </c>
      <c r="AV1273" s="159">
        <v>23893.81</v>
      </c>
      <c r="AW1273" s="159">
        <v>955.75</v>
      </c>
      <c r="AX1273" s="149" t="s">
        <v>274</v>
      </c>
      <c r="AY1273" s="159">
        <v>238.94</v>
      </c>
      <c r="AZ1273" s="159">
        <v>238.94</v>
      </c>
      <c r="BA1273" s="159">
        <v>955.76</v>
      </c>
      <c r="BB1273" s="159">
        <v>10752.3</v>
      </c>
      <c r="BC1273" s="162" t="s">
        <v>274</v>
      </c>
      <c r="BD1273" s="162">
        <v>0</v>
      </c>
      <c r="BE1273" s="159">
        <v>13141.51</v>
      </c>
      <c r="BF1273" s="159">
        <v>13141.51</v>
      </c>
      <c r="BG1273" s="159">
        <v>23893.81</v>
      </c>
    </row>
    <row r="1274" ht="28.05" customHeight="1" spans="1:59">
      <c r="A1274" s="149"/>
      <c r="B1274" s="149"/>
      <c r="C1274" s="149"/>
      <c r="D1274" s="149" t="s">
        <v>3726</v>
      </c>
      <c r="E1274" s="340" t="s">
        <v>6252</v>
      </c>
      <c r="F1274" s="149" t="s">
        <v>3726</v>
      </c>
      <c r="G1274" s="149" t="s">
        <v>6253</v>
      </c>
      <c r="H1274" s="149" t="s">
        <v>6249</v>
      </c>
      <c r="I1274" s="149" t="s">
        <v>6250</v>
      </c>
      <c r="J1274" s="149" t="s">
        <v>6254</v>
      </c>
      <c r="K1274" s="149"/>
      <c r="L1274" s="149" t="s">
        <v>262</v>
      </c>
      <c r="M1274" s="149"/>
      <c r="N1274" s="149" t="s">
        <v>263</v>
      </c>
      <c r="O1274" s="149" t="s">
        <v>214</v>
      </c>
      <c r="P1274" s="149" t="s">
        <v>53</v>
      </c>
      <c r="Q1274" s="149"/>
      <c r="R1274" s="149" t="s">
        <v>6122</v>
      </c>
      <c r="S1274" s="149" t="s">
        <v>793</v>
      </c>
      <c r="T1274" s="149" t="s">
        <v>6118</v>
      </c>
      <c r="U1274" s="149" t="s">
        <v>267</v>
      </c>
      <c r="V1274" s="149"/>
      <c r="W1274" s="149"/>
      <c r="X1274" s="149" t="s">
        <v>268</v>
      </c>
      <c r="Y1274" s="149"/>
      <c r="Z1274" s="149"/>
      <c r="AA1274" s="149"/>
      <c r="AB1274" s="149" t="s">
        <v>269</v>
      </c>
      <c r="AC1274" s="149" t="s">
        <v>270</v>
      </c>
      <c r="AD1274" s="149" t="s">
        <v>6118</v>
      </c>
      <c r="AE1274" s="149" t="s">
        <v>271</v>
      </c>
      <c r="AF1274" s="149"/>
      <c r="AG1274" s="149" t="s">
        <v>1098</v>
      </c>
      <c r="AH1274" s="149" t="s">
        <v>273</v>
      </c>
      <c r="AI1274" s="158">
        <v>45</v>
      </c>
      <c r="AJ1274" s="149"/>
      <c r="AK1274" s="159" t="s">
        <v>274</v>
      </c>
      <c r="AL1274" s="159" t="s">
        <v>274</v>
      </c>
      <c r="AM1274" s="149" t="s">
        <v>274</v>
      </c>
      <c r="AN1274" s="160">
        <v>4</v>
      </c>
      <c r="AO1274" s="149"/>
      <c r="AP1274" s="149" t="s">
        <v>274</v>
      </c>
      <c r="AQ1274" s="149" t="s">
        <v>275</v>
      </c>
      <c r="AR1274" s="158">
        <v>1</v>
      </c>
      <c r="AS1274" s="149" t="s">
        <v>275</v>
      </c>
      <c r="AT1274" s="149" t="s">
        <v>276</v>
      </c>
      <c r="AU1274" s="161">
        <v>1</v>
      </c>
      <c r="AV1274" s="159">
        <v>23893.81</v>
      </c>
      <c r="AW1274" s="159">
        <v>955.75</v>
      </c>
      <c r="AX1274" s="149" t="s">
        <v>274</v>
      </c>
      <c r="AY1274" s="159">
        <v>238.94</v>
      </c>
      <c r="AZ1274" s="159">
        <v>238.94</v>
      </c>
      <c r="BA1274" s="159">
        <v>955.76</v>
      </c>
      <c r="BB1274" s="159">
        <v>10752.3</v>
      </c>
      <c r="BC1274" s="162" t="s">
        <v>274</v>
      </c>
      <c r="BD1274" s="162">
        <v>0</v>
      </c>
      <c r="BE1274" s="159">
        <v>13141.51</v>
      </c>
      <c r="BF1274" s="159">
        <v>13141.51</v>
      </c>
      <c r="BG1274" s="159">
        <v>23893.81</v>
      </c>
    </row>
    <row r="1275" ht="28.05" customHeight="1" spans="1:59">
      <c r="A1275" s="149"/>
      <c r="B1275" s="149"/>
      <c r="C1275" s="149"/>
      <c r="D1275" s="149" t="s">
        <v>3726</v>
      </c>
      <c r="E1275" s="340" t="s">
        <v>6255</v>
      </c>
      <c r="F1275" s="149" t="s">
        <v>3726</v>
      </c>
      <c r="G1275" s="149" t="s">
        <v>6256</v>
      </c>
      <c r="H1275" s="149" t="s">
        <v>6257</v>
      </c>
      <c r="I1275" s="149" t="s">
        <v>6258</v>
      </c>
      <c r="J1275" s="149" t="s">
        <v>6259</v>
      </c>
      <c r="K1275" s="149"/>
      <c r="L1275" s="149" t="s">
        <v>262</v>
      </c>
      <c r="M1275" s="149"/>
      <c r="N1275" s="149" t="s">
        <v>263</v>
      </c>
      <c r="O1275" s="149" t="s">
        <v>214</v>
      </c>
      <c r="P1275" s="149" t="s">
        <v>53</v>
      </c>
      <c r="Q1275" s="149"/>
      <c r="R1275" s="149" t="s">
        <v>4495</v>
      </c>
      <c r="S1275" s="149" t="s">
        <v>399</v>
      </c>
      <c r="T1275" s="149" t="s">
        <v>6178</v>
      </c>
      <c r="U1275" s="149" t="s">
        <v>267</v>
      </c>
      <c r="V1275" s="149"/>
      <c r="W1275" s="149"/>
      <c r="X1275" s="149" t="s">
        <v>336</v>
      </c>
      <c r="Y1275" s="149"/>
      <c r="Z1275" s="149"/>
      <c r="AA1275" s="149"/>
      <c r="AB1275" s="149" t="s">
        <v>269</v>
      </c>
      <c r="AC1275" s="149" t="s">
        <v>270</v>
      </c>
      <c r="AD1275" s="149" t="s">
        <v>6178</v>
      </c>
      <c r="AE1275" s="149" t="s">
        <v>271</v>
      </c>
      <c r="AF1275" s="149"/>
      <c r="AG1275" s="149" t="s">
        <v>1098</v>
      </c>
      <c r="AH1275" s="149" t="s">
        <v>273</v>
      </c>
      <c r="AI1275" s="158">
        <v>82</v>
      </c>
      <c r="AJ1275" s="149"/>
      <c r="AK1275" s="159" t="s">
        <v>274</v>
      </c>
      <c r="AL1275" s="159" t="s">
        <v>274</v>
      </c>
      <c r="AM1275" s="149" t="s">
        <v>274</v>
      </c>
      <c r="AN1275" s="160">
        <v>4</v>
      </c>
      <c r="AO1275" s="149"/>
      <c r="AP1275" s="149" t="s">
        <v>274</v>
      </c>
      <c r="AQ1275" s="149" t="s">
        <v>275</v>
      </c>
      <c r="AR1275" s="158">
        <v>1</v>
      </c>
      <c r="AS1275" s="149" t="s">
        <v>275</v>
      </c>
      <c r="AT1275" s="149" t="s">
        <v>276</v>
      </c>
      <c r="AU1275" s="161">
        <v>1</v>
      </c>
      <c r="AV1275" s="159">
        <v>25486.73</v>
      </c>
      <c r="AW1275" s="159">
        <v>1019.47</v>
      </c>
      <c r="AX1275" s="149" t="s">
        <v>274</v>
      </c>
      <c r="AY1275" s="159">
        <v>269.01</v>
      </c>
      <c r="AZ1275" s="159">
        <v>269.01</v>
      </c>
      <c r="BA1275" s="159">
        <v>1076.06</v>
      </c>
      <c r="BB1275" s="159">
        <v>20701.05</v>
      </c>
      <c r="BC1275" s="162" t="s">
        <v>274</v>
      </c>
      <c r="BD1275" s="162">
        <v>0</v>
      </c>
      <c r="BE1275" s="159">
        <v>4785.68</v>
      </c>
      <c r="BF1275" s="159">
        <v>4785.68</v>
      </c>
      <c r="BG1275" s="159">
        <v>25486.73</v>
      </c>
    </row>
    <row r="1276" ht="28.05" customHeight="1" spans="1:59">
      <c r="A1276" s="149"/>
      <c r="B1276" s="149"/>
      <c r="C1276" s="149"/>
      <c r="D1276" s="149" t="s">
        <v>3726</v>
      </c>
      <c r="E1276" s="340" t="s">
        <v>6260</v>
      </c>
      <c r="F1276" s="149" t="s">
        <v>3726</v>
      </c>
      <c r="G1276" s="149" t="s">
        <v>6261</v>
      </c>
      <c r="H1276" s="149" t="s">
        <v>6262</v>
      </c>
      <c r="I1276" s="149" t="s">
        <v>6263</v>
      </c>
      <c r="J1276" s="149" t="s">
        <v>6264</v>
      </c>
      <c r="K1276" s="149"/>
      <c r="L1276" s="149" t="s">
        <v>262</v>
      </c>
      <c r="M1276" s="149"/>
      <c r="N1276" s="149" t="s">
        <v>263</v>
      </c>
      <c r="O1276" s="149" t="s">
        <v>214</v>
      </c>
      <c r="P1276" s="149" t="s">
        <v>53</v>
      </c>
      <c r="Q1276" s="149"/>
      <c r="R1276" s="149" t="s">
        <v>4179</v>
      </c>
      <c r="S1276" s="149" t="s">
        <v>5247</v>
      </c>
      <c r="T1276" s="149" t="s">
        <v>6178</v>
      </c>
      <c r="U1276" s="149" t="s">
        <v>267</v>
      </c>
      <c r="V1276" s="149"/>
      <c r="W1276" s="149"/>
      <c r="X1276" s="149" t="s">
        <v>705</v>
      </c>
      <c r="Y1276" s="149"/>
      <c r="Z1276" s="149"/>
      <c r="AA1276" s="149"/>
      <c r="AB1276" s="149" t="s">
        <v>269</v>
      </c>
      <c r="AC1276" s="149" t="s">
        <v>318</v>
      </c>
      <c r="AD1276" s="149" t="s">
        <v>6178</v>
      </c>
      <c r="AE1276" s="149" t="s">
        <v>271</v>
      </c>
      <c r="AF1276" s="149"/>
      <c r="AG1276" s="149" t="s">
        <v>1098</v>
      </c>
      <c r="AH1276" s="149" t="s">
        <v>273</v>
      </c>
      <c r="AI1276" s="158">
        <v>71</v>
      </c>
      <c r="AJ1276" s="149"/>
      <c r="AK1276" s="159" t="s">
        <v>274</v>
      </c>
      <c r="AL1276" s="159" t="s">
        <v>274</v>
      </c>
      <c r="AM1276" s="149" t="s">
        <v>274</v>
      </c>
      <c r="AN1276" s="160">
        <v>4</v>
      </c>
      <c r="AO1276" s="149"/>
      <c r="AP1276" s="149" t="s">
        <v>274</v>
      </c>
      <c r="AQ1276" s="149" t="s">
        <v>275</v>
      </c>
      <c r="AR1276" s="158">
        <v>1</v>
      </c>
      <c r="AS1276" s="149" t="s">
        <v>275</v>
      </c>
      <c r="AT1276" s="149" t="s">
        <v>276</v>
      </c>
      <c r="AU1276" s="161">
        <v>1</v>
      </c>
      <c r="AV1276" s="159">
        <v>2743.36</v>
      </c>
      <c r="AW1276" s="159">
        <v>109.73</v>
      </c>
      <c r="AX1276" s="149" t="s">
        <v>274</v>
      </c>
      <c r="AY1276" s="162">
        <v>0</v>
      </c>
      <c r="AZ1276" s="162" t="s">
        <v>274</v>
      </c>
      <c r="BA1276" s="162">
        <v>0</v>
      </c>
      <c r="BB1276" s="159">
        <v>1863.78</v>
      </c>
      <c r="BC1276" s="162" t="s">
        <v>274</v>
      </c>
      <c r="BD1276" s="159">
        <v>769.85</v>
      </c>
      <c r="BE1276" s="159">
        <v>879.58</v>
      </c>
      <c r="BF1276" s="159">
        <v>109.73</v>
      </c>
      <c r="BG1276" s="159">
        <v>2743.36</v>
      </c>
    </row>
    <row r="1277" ht="28.05" customHeight="1" spans="1:59">
      <c r="A1277" s="149"/>
      <c r="B1277" s="149"/>
      <c r="C1277" s="149"/>
      <c r="D1277" s="149" t="s">
        <v>3726</v>
      </c>
      <c r="E1277" s="340" t="s">
        <v>6265</v>
      </c>
      <c r="F1277" s="149" t="s">
        <v>3726</v>
      </c>
      <c r="G1277" s="149" t="s">
        <v>6266</v>
      </c>
      <c r="H1277" s="149" t="s">
        <v>4453</v>
      </c>
      <c r="I1277" s="149" t="s">
        <v>4454</v>
      </c>
      <c r="J1277" s="149" t="s">
        <v>6267</v>
      </c>
      <c r="K1277" s="149"/>
      <c r="L1277" s="149" t="s">
        <v>262</v>
      </c>
      <c r="M1277" s="149"/>
      <c r="N1277" s="149" t="s">
        <v>263</v>
      </c>
      <c r="O1277" s="149" t="s">
        <v>214</v>
      </c>
      <c r="P1277" s="149" t="s">
        <v>53</v>
      </c>
      <c r="Q1277" s="149"/>
      <c r="R1277" s="149" t="s">
        <v>2512</v>
      </c>
      <c r="S1277" s="149" t="s">
        <v>4456</v>
      </c>
      <c r="T1277" s="149" t="s">
        <v>6268</v>
      </c>
      <c r="U1277" s="149" t="s">
        <v>267</v>
      </c>
      <c r="V1277" s="149"/>
      <c r="W1277" s="149"/>
      <c r="X1277" s="149" t="s">
        <v>336</v>
      </c>
      <c r="Y1277" s="149"/>
      <c r="Z1277" s="149"/>
      <c r="AA1277" s="149"/>
      <c r="AB1277" s="149" t="s">
        <v>269</v>
      </c>
      <c r="AC1277" s="149" t="s">
        <v>270</v>
      </c>
      <c r="AD1277" s="149" t="s">
        <v>6268</v>
      </c>
      <c r="AE1277" s="149" t="s">
        <v>271</v>
      </c>
      <c r="AF1277" s="149"/>
      <c r="AG1277" s="149" t="s">
        <v>1098</v>
      </c>
      <c r="AH1277" s="149" t="s">
        <v>273</v>
      </c>
      <c r="AI1277" s="158">
        <v>45</v>
      </c>
      <c r="AJ1277" s="149"/>
      <c r="AK1277" s="159" t="s">
        <v>274</v>
      </c>
      <c r="AL1277" s="159" t="s">
        <v>274</v>
      </c>
      <c r="AM1277" s="149" t="s">
        <v>274</v>
      </c>
      <c r="AN1277" s="160">
        <v>4</v>
      </c>
      <c r="AO1277" s="149"/>
      <c r="AP1277" s="149" t="s">
        <v>274</v>
      </c>
      <c r="AQ1277" s="149" t="s">
        <v>275</v>
      </c>
      <c r="AR1277" s="158">
        <v>1</v>
      </c>
      <c r="AS1277" s="149" t="s">
        <v>275</v>
      </c>
      <c r="AT1277" s="149" t="s">
        <v>276</v>
      </c>
      <c r="AU1277" s="161">
        <v>1</v>
      </c>
      <c r="AV1277" s="159">
        <v>5752.21</v>
      </c>
      <c r="AW1277" s="159">
        <v>230.09</v>
      </c>
      <c r="AX1277" s="149" t="s">
        <v>274</v>
      </c>
      <c r="AY1277" s="159">
        <v>57.52</v>
      </c>
      <c r="AZ1277" s="159">
        <v>57.52</v>
      </c>
      <c r="BA1277" s="159">
        <v>230.08</v>
      </c>
      <c r="BB1277" s="159">
        <v>2588.4</v>
      </c>
      <c r="BC1277" s="162" t="s">
        <v>274</v>
      </c>
      <c r="BD1277" s="162">
        <v>0</v>
      </c>
      <c r="BE1277" s="159">
        <v>3163.81</v>
      </c>
      <c r="BF1277" s="159">
        <v>3163.81</v>
      </c>
      <c r="BG1277" s="159">
        <v>5752.21</v>
      </c>
    </row>
    <row r="1278" ht="28.05" customHeight="1" spans="1:59">
      <c r="A1278" s="149"/>
      <c r="B1278" s="149"/>
      <c r="C1278" s="149"/>
      <c r="D1278" s="149" t="s">
        <v>3726</v>
      </c>
      <c r="E1278" s="340" t="s">
        <v>6269</v>
      </c>
      <c r="F1278" s="149" t="s">
        <v>3726</v>
      </c>
      <c r="G1278" s="149" t="s">
        <v>6270</v>
      </c>
      <c r="H1278" s="149" t="s">
        <v>6271</v>
      </c>
      <c r="I1278" s="149" t="s">
        <v>6272</v>
      </c>
      <c r="J1278" s="149" t="s">
        <v>6273</v>
      </c>
      <c r="K1278" s="149"/>
      <c r="L1278" s="149" t="s">
        <v>262</v>
      </c>
      <c r="M1278" s="149"/>
      <c r="N1278" s="149" t="s">
        <v>263</v>
      </c>
      <c r="O1278" s="149" t="s">
        <v>214</v>
      </c>
      <c r="P1278" s="149" t="s">
        <v>53</v>
      </c>
      <c r="Q1278" s="149"/>
      <c r="R1278" s="149" t="s">
        <v>6274</v>
      </c>
      <c r="S1278" s="149" t="s">
        <v>793</v>
      </c>
      <c r="T1278" s="149" t="s">
        <v>6275</v>
      </c>
      <c r="U1278" s="149" t="s">
        <v>267</v>
      </c>
      <c r="V1278" s="149"/>
      <c r="W1278" s="149"/>
      <c r="X1278" s="149" t="s">
        <v>268</v>
      </c>
      <c r="Y1278" s="149"/>
      <c r="Z1278" s="149"/>
      <c r="AA1278" s="149"/>
      <c r="AB1278" s="149" t="s">
        <v>269</v>
      </c>
      <c r="AC1278" s="149" t="s">
        <v>270</v>
      </c>
      <c r="AD1278" s="149" t="s">
        <v>6275</v>
      </c>
      <c r="AE1278" s="149" t="s">
        <v>271</v>
      </c>
      <c r="AF1278" s="149"/>
      <c r="AG1278" s="149" t="s">
        <v>1098</v>
      </c>
      <c r="AH1278" s="149" t="s">
        <v>273</v>
      </c>
      <c r="AI1278" s="158">
        <v>82</v>
      </c>
      <c r="AJ1278" s="149"/>
      <c r="AK1278" s="159" t="s">
        <v>274</v>
      </c>
      <c r="AL1278" s="159" t="s">
        <v>274</v>
      </c>
      <c r="AM1278" s="149" t="s">
        <v>274</v>
      </c>
      <c r="AN1278" s="160">
        <v>4</v>
      </c>
      <c r="AO1278" s="149"/>
      <c r="AP1278" s="149" t="s">
        <v>274</v>
      </c>
      <c r="AQ1278" s="149" t="s">
        <v>275</v>
      </c>
      <c r="AR1278" s="158">
        <v>1</v>
      </c>
      <c r="AS1278" s="149" t="s">
        <v>275</v>
      </c>
      <c r="AT1278" s="149" t="s">
        <v>276</v>
      </c>
      <c r="AU1278" s="161">
        <v>1</v>
      </c>
      <c r="AV1278" s="159">
        <v>4310.34</v>
      </c>
      <c r="AW1278" s="159">
        <v>172.41</v>
      </c>
      <c r="AX1278" s="149" t="s">
        <v>274</v>
      </c>
      <c r="AY1278" s="159">
        <v>45.51</v>
      </c>
      <c r="AZ1278" s="159">
        <v>45.51</v>
      </c>
      <c r="BA1278" s="159">
        <v>182.04</v>
      </c>
      <c r="BB1278" s="159">
        <v>3500.74</v>
      </c>
      <c r="BC1278" s="162" t="s">
        <v>274</v>
      </c>
      <c r="BD1278" s="162">
        <v>0</v>
      </c>
      <c r="BE1278" s="159">
        <v>809.6</v>
      </c>
      <c r="BF1278" s="159">
        <v>809.6</v>
      </c>
      <c r="BG1278" s="159">
        <v>4310.34</v>
      </c>
    </row>
    <row r="1279" ht="28.05" customHeight="1" spans="1:59">
      <c r="A1279" s="149"/>
      <c r="B1279" s="149"/>
      <c r="C1279" s="149"/>
      <c r="D1279" s="149" t="s">
        <v>3726</v>
      </c>
      <c r="E1279" s="340" t="s">
        <v>6276</v>
      </c>
      <c r="F1279" s="149" t="s">
        <v>3726</v>
      </c>
      <c r="G1279" s="149" t="s">
        <v>6277</v>
      </c>
      <c r="H1279" s="149" t="s">
        <v>6278</v>
      </c>
      <c r="I1279" s="149" t="s">
        <v>6279</v>
      </c>
      <c r="J1279" s="149" t="s">
        <v>6280</v>
      </c>
      <c r="K1279" s="149"/>
      <c r="L1279" s="149" t="s">
        <v>262</v>
      </c>
      <c r="M1279" s="149"/>
      <c r="N1279" s="149" t="s">
        <v>263</v>
      </c>
      <c r="O1279" s="149" t="s">
        <v>214</v>
      </c>
      <c r="P1279" s="149" t="s">
        <v>53</v>
      </c>
      <c r="Q1279" s="149"/>
      <c r="R1279" s="149" t="s">
        <v>6122</v>
      </c>
      <c r="S1279" s="149" t="s">
        <v>793</v>
      </c>
      <c r="T1279" s="149" t="s">
        <v>6118</v>
      </c>
      <c r="U1279" s="149" t="s">
        <v>267</v>
      </c>
      <c r="V1279" s="149"/>
      <c r="W1279" s="149"/>
      <c r="X1279" s="149" t="s">
        <v>268</v>
      </c>
      <c r="Y1279" s="149"/>
      <c r="Z1279" s="149"/>
      <c r="AA1279" s="149"/>
      <c r="AB1279" s="149" t="s">
        <v>269</v>
      </c>
      <c r="AC1279" s="149" t="s">
        <v>270</v>
      </c>
      <c r="AD1279" s="149" t="s">
        <v>6118</v>
      </c>
      <c r="AE1279" s="149" t="s">
        <v>271</v>
      </c>
      <c r="AF1279" s="149"/>
      <c r="AG1279" s="149" t="s">
        <v>1098</v>
      </c>
      <c r="AH1279" s="149" t="s">
        <v>273</v>
      </c>
      <c r="AI1279" s="158">
        <v>45</v>
      </c>
      <c r="AJ1279" s="149"/>
      <c r="AK1279" s="159" t="s">
        <v>274</v>
      </c>
      <c r="AL1279" s="159" t="s">
        <v>274</v>
      </c>
      <c r="AM1279" s="149" t="s">
        <v>274</v>
      </c>
      <c r="AN1279" s="160">
        <v>4</v>
      </c>
      <c r="AO1279" s="149"/>
      <c r="AP1279" s="149" t="s">
        <v>274</v>
      </c>
      <c r="AQ1279" s="149" t="s">
        <v>275</v>
      </c>
      <c r="AR1279" s="158">
        <v>1</v>
      </c>
      <c r="AS1279" s="149" t="s">
        <v>275</v>
      </c>
      <c r="AT1279" s="149" t="s">
        <v>276</v>
      </c>
      <c r="AU1279" s="161">
        <v>1</v>
      </c>
      <c r="AV1279" s="159">
        <v>109734.51</v>
      </c>
      <c r="AW1279" s="159">
        <v>4389.38</v>
      </c>
      <c r="AX1279" s="149" t="s">
        <v>274</v>
      </c>
      <c r="AY1279" s="159">
        <v>1097.34</v>
      </c>
      <c r="AZ1279" s="159">
        <v>1097.34</v>
      </c>
      <c r="BA1279" s="159">
        <v>4389.36</v>
      </c>
      <c r="BB1279" s="159">
        <v>49380.71</v>
      </c>
      <c r="BC1279" s="162" t="s">
        <v>274</v>
      </c>
      <c r="BD1279" s="162">
        <v>0</v>
      </c>
      <c r="BE1279" s="159">
        <v>60353.8</v>
      </c>
      <c r="BF1279" s="159">
        <v>60353.8</v>
      </c>
      <c r="BG1279" s="159">
        <v>109734.51</v>
      </c>
    </row>
    <row r="1280" ht="28.05" customHeight="1" spans="1:59">
      <c r="A1280" s="149"/>
      <c r="B1280" s="149"/>
      <c r="C1280" s="149"/>
      <c r="D1280" s="149" t="s">
        <v>3726</v>
      </c>
      <c r="E1280" s="340" t="s">
        <v>6281</v>
      </c>
      <c r="F1280" s="149" t="s">
        <v>3726</v>
      </c>
      <c r="G1280" s="149" t="s">
        <v>6282</v>
      </c>
      <c r="H1280" s="149" t="s">
        <v>6278</v>
      </c>
      <c r="I1280" s="149" t="s">
        <v>6279</v>
      </c>
      <c r="J1280" s="149" t="s">
        <v>6283</v>
      </c>
      <c r="K1280" s="149"/>
      <c r="L1280" s="149" t="s">
        <v>262</v>
      </c>
      <c r="M1280" s="149"/>
      <c r="N1280" s="149" t="s">
        <v>263</v>
      </c>
      <c r="O1280" s="149" t="s">
        <v>214</v>
      </c>
      <c r="P1280" s="149" t="s">
        <v>53</v>
      </c>
      <c r="Q1280" s="149"/>
      <c r="R1280" s="149" t="s">
        <v>6117</v>
      </c>
      <c r="S1280" s="149" t="s">
        <v>793</v>
      </c>
      <c r="T1280" s="149" t="s">
        <v>6118</v>
      </c>
      <c r="U1280" s="149" t="s">
        <v>267</v>
      </c>
      <c r="V1280" s="149"/>
      <c r="W1280" s="149"/>
      <c r="X1280" s="149" t="s">
        <v>268</v>
      </c>
      <c r="Y1280" s="149"/>
      <c r="Z1280" s="149"/>
      <c r="AA1280" s="149"/>
      <c r="AB1280" s="149" t="s">
        <v>269</v>
      </c>
      <c r="AC1280" s="149" t="s">
        <v>270</v>
      </c>
      <c r="AD1280" s="149" t="s">
        <v>6118</v>
      </c>
      <c r="AE1280" s="149" t="s">
        <v>271</v>
      </c>
      <c r="AF1280" s="149"/>
      <c r="AG1280" s="149" t="s">
        <v>1098</v>
      </c>
      <c r="AH1280" s="149" t="s">
        <v>273</v>
      </c>
      <c r="AI1280" s="158">
        <v>45</v>
      </c>
      <c r="AJ1280" s="149"/>
      <c r="AK1280" s="159" t="s">
        <v>274</v>
      </c>
      <c r="AL1280" s="159" t="s">
        <v>274</v>
      </c>
      <c r="AM1280" s="149" t="s">
        <v>274</v>
      </c>
      <c r="AN1280" s="160">
        <v>4</v>
      </c>
      <c r="AO1280" s="149"/>
      <c r="AP1280" s="149" t="s">
        <v>274</v>
      </c>
      <c r="AQ1280" s="149" t="s">
        <v>275</v>
      </c>
      <c r="AR1280" s="158">
        <v>1</v>
      </c>
      <c r="AS1280" s="149" t="s">
        <v>275</v>
      </c>
      <c r="AT1280" s="149" t="s">
        <v>276</v>
      </c>
      <c r="AU1280" s="161">
        <v>1</v>
      </c>
      <c r="AV1280" s="159">
        <v>109734.51</v>
      </c>
      <c r="AW1280" s="159">
        <v>4389.38</v>
      </c>
      <c r="AX1280" s="149" t="s">
        <v>274</v>
      </c>
      <c r="AY1280" s="159">
        <v>1097.34</v>
      </c>
      <c r="AZ1280" s="159">
        <v>1097.34</v>
      </c>
      <c r="BA1280" s="159">
        <v>4389.36</v>
      </c>
      <c r="BB1280" s="159">
        <v>49380.71</v>
      </c>
      <c r="BC1280" s="162" t="s">
        <v>274</v>
      </c>
      <c r="BD1280" s="162">
        <v>0</v>
      </c>
      <c r="BE1280" s="159">
        <v>60353.8</v>
      </c>
      <c r="BF1280" s="159">
        <v>60353.8</v>
      </c>
      <c r="BG1280" s="159">
        <v>109734.51</v>
      </c>
    </row>
    <row r="1281" ht="28.05" customHeight="1" spans="1:59">
      <c r="A1281" s="149"/>
      <c r="B1281" s="149"/>
      <c r="C1281" s="149"/>
      <c r="D1281" s="149" t="s">
        <v>3726</v>
      </c>
      <c r="E1281" s="340" t="s">
        <v>6284</v>
      </c>
      <c r="F1281" s="149" t="s">
        <v>3726</v>
      </c>
      <c r="G1281" s="149" t="s">
        <v>6285</v>
      </c>
      <c r="H1281" s="149" t="s">
        <v>6286</v>
      </c>
      <c r="I1281" s="149" t="s">
        <v>6287</v>
      </c>
      <c r="J1281" s="149" t="s">
        <v>6288</v>
      </c>
      <c r="K1281" s="149"/>
      <c r="L1281" s="149" t="s">
        <v>262</v>
      </c>
      <c r="M1281" s="149"/>
      <c r="N1281" s="149" t="s">
        <v>263</v>
      </c>
      <c r="O1281" s="149" t="s">
        <v>214</v>
      </c>
      <c r="P1281" s="149" t="s">
        <v>53</v>
      </c>
      <c r="Q1281" s="149"/>
      <c r="R1281" s="149" t="s">
        <v>160</v>
      </c>
      <c r="S1281" s="149" t="s">
        <v>6289</v>
      </c>
      <c r="T1281" s="149" t="s">
        <v>6275</v>
      </c>
      <c r="U1281" s="149" t="s">
        <v>267</v>
      </c>
      <c r="V1281" s="149"/>
      <c r="W1281" s="149"/>
      <c r="X1281" s="149" t="s">
        <v>336</v>
      </c>
      <c r="Y1281" s="149"/>
      <c r="Z1281" s="149"/>
      <c r="AA1281" s="149"/>
      <c r="AB1281" s="149" t="s">
        <v>269</v>
      </c>
      <c r="AC1281" s="149" t="s">
        <v>270</v>
      </c>
      <c r="AD1281" s="149" t="s">
        <v>6275</v>
      </c>
      <c r="AE1281" s="149" t="s">
        <v>271</v>
      </c>
      <c r="AF1281" s="149"/>
      <c r="AG1281" s="149" t="s">
        <v>1098</v>
      </c>
      <c r="AH1281" s="149" t="s">
        <v>273</v>
      </c>
      <c r="AI1281" s="158">
        <v>82</v>
      </c>
      <c r="AJ1281" s="149"/>
      <c r="AK1281" s="159" t="s">
        <v>274</v>
      </c>
      <c r="AL1281" s="159" t="s">
        <v>274</v>
      </c>
      <c r="AM1281" s="149" t="s">
        <v>274</v>
      </c>
      <c r="AN1281" s="160">
        <v>4</v>
      </c>
      <c r="AO1281" s="149"/>
      <c r="AP1281" s="149" t="s">
        <v>274</v>
      </c>
      <c r="AQ1281" s="149" t="s">
        <v>275</v>
      </c>
      <c r="AR1281" s="158">
        <v>1</v>
      </c>
      <c r="AS1281" s="149" t="s">
        <v>275</v>
      </c>
      <c r="AT1281" s="149" t="s">
        <v>276</v>
      </c>
      <c r="AU1281" s="161">
        <v>1</v>
      </c>
      <c r="AV1281" s="159">
        <v>127586.21</v>
      </c>
      <c r="AW1281" s="159">
        <v>5103.45</v>
      </c>
      <c r="AX1281" s="149" t="s">
        <v>274</v>
      </c>
      <c r="AY1281" s="159">
        <v>1346.75</v>
      </c>
      <c r="AZ1281" s="159">
        <v>1346.75</v>
      </c>
      <c r="BA1281" s="159">
        <v>5387</v>
      </c>
      <c r="BB1281" s="159">
        <v>103628.22</v>
      </c>
      <c r="BC1281" s="162" t="s">
        <v>274</v>
      </c>
      <c r="BD1281" s="162">
        <v>0</v>
      </c>
      <c r="BE1281" s="159">
        <v>23957.99</v>
      </c>
      <c r="BF1281" s="159">
        <v>23957.99</v>
      </c>
      <c r="BG1281" s="159">
        <v>127586.21</v>
      </c>
    </row>
    <row r="1282" ht="28.05" customHeight="1" spans="1:59">
      <c r="A1282" s="149"/>
      <c r="B1282" s="149"/>
      <c r="C1282" s="149"/>
      <c r="D1282" s="149" t="s">
        <v>3726</v>
      </c>
      <c r="E1282" s="340" t="s">
        <v>6290</v>
      </c>
      <c r="F1282" s="149" t="s">
        <v>3726</v>
      </c>
      <c r="G1282" s="149" t="s">
        <v>6291</v>
      </c>
      <c r="H1282" s="149" t="s">
        <v>6271</v>
      </c>
      <c r="I1282" s="149" t="s">
        <v>6272</v>
      </c>
      <c r="J1282" s="149" t="s">
        <v>6292</v>
      </c>
      <c r="K1282" s="149"/>
      <c r="L1282" s="149" t="s">
        <v>262</v>
      </c>
      <c r="M1282" s="149"/>
      <c r="N1282" s="149" t="s">
        <v>263</v>
      </c>
      <c r="O1282" s="149" t="s">
        <v>214</v>
      </c>
      <c r="P1282" s="149" t="s">
        <v>53</v>
      </c>
      <c r="Q1282" s="149"/>
      <c r="R1282" s="149" t="s">
        <v>6274</v>
      </c>
      <c r="S1282" s="149" t="s">
        <v>793</v>
      </c>
      <c r="T1282" s="149" t="s">
        <v>6275</v>
      </c>
      <c r="U1282" s="149" t="s">
        <v>267</v>
      </c>
      <c r="V1282" s="149"/>
      <c r="W1282" s="149"/>
      <c r="X1282" s="149" t="s">
        <v>268</v>
      </c>
      <c r="Y1282" s="149"/>
      <c r="Z1282" s="149"/>
      <c r="AA1282" s="149"/>
      <c r="AB1282" s="149" t="s">
        <v>269</v>
      </c>
      <c r="AC1282" s="149" t="s">
        <v>270</v>
      </c>
      <c r="AD1282" s="149" t="s">
        <v>6275</v>
      </c>
      <c r="AE1282" s="149" t="s">
        <v>271</v>
      </c>
      <c r="AF1282" s="149"/>
      <c r="AG1282" s="149" t="s">
        <v>1098</v>
      </c>
      <c r="AH1282" s="149" t="s">
        <v>273</v>
      </c>
      <c r="AI1282" s="158">
        <v>82</v>
      </c>
      <c r="AJ1282" s="149"/>
      <c r="AK1282" s="159" t="s">
        <v>274</v>
      </c>
      <c r="AL1282" s="159" t="s">
        <v>274</v>
      </c>
      <c r="AM1282" s="149" t="s">
        <v>274</v>
      </c>
      <c r="AN1282" s="160">
        <v>4</v>
      </c>
      <c r="AO1282" s="149"/>
      <c r="AP1282" s="149" t="s">
        <v>274</v>
      </c>
      <c r="AQ1282" s="149" t="s">
        <v>275</v>
      </c>
      <c r="AR1282" s="158">
        <v>1</v>
      </c>
      <c r="AS1282" s="149" t="s">
        <v>275</v>
      </c>
      <c r="AT1282" s="149" t="s">
        <v>276</v>
      </c>
      <c r="AU1282" s="161">
        <v>1</v>
      </c>
      <c r="AV1282" s="159">
        <v>4310.34</v>
      </c>
      <c r="AW1282" s="159">
        <v>172.41</v>
      </c>
      <c r="AX1282" s="149" t="s">
        <v>274</v>
      </c>
      <c r="AY1282" s="159">
        <v>45.51</v>
      </c>
      <c r="AZ1282" s="159">
        <v>45.51</v>
      </c>
      <c r="BA1282" s="159">
        <v>182.04</v>
      </c>
      <c r="BB1282" s="159">
        <v>3500.74</v>
      </c>
      <c r="BC1282" s="162" t="s">
        <v>274</v>
      </c>
      <c r="BD1282" s="162">
        <v>0</v>
      </c>
      <c r="BE1282" s="159">
        <v>809.6</v>
      </c>
      <c r="BF1282" s="159">
        <v>809.6</v>
      </c>
      <c r="BG1282" s="159">
        <v>4310.34</v>
      </c>
    </row>
    <row r="1283" ht="28.05" customHeight="1" spans="1:59">
      <c r="A1283" s="149"/>
      <c r="B1283" s="149"/>
      <c r="C1283" s="149"/>
      <c r="D1283" s="149" t="s">
        <v>3726</v>
      </c>
      <c r="E1283" s="340" t="s">
        <v>6293</v>
      </c>
      <c r="F1283" s="149" t="s">
        <v>3726</v>
      </c>
      <c r="G1283" s="149" t="s">
        <v>6294</v>
      </c>
      <c r="H1283" s="149" t="s">
        <v>6295</v>
      </c>
      <c r="I1283" s="149" t="s">
        <v>6296</v>
      </c>
      <c r="J1283" s="149" t="s">
        <v>6297</v>
      </c>
      <c r="K1283" s="149"/>
      <c r="L1283" s="149" t="s">
        <v>287</v>
      </c>
      <c r="M1283" s="149"/>
      <c r="N1283" s="149" t="s">
        <v>263</v>
      </c>
      <c r="O1283" s="149" t="s">
        <v>214</v>
      </c>
      <c r="P1283" s="149" t="s">
        <v>53</v>
      </c>
      <c r="Q1283" s="149"/>
      <c r="R1283" s="149" t="s">
        <v>4026</v>
      </c>
      <c r="S1283" s="149" t="s">
        <v>4928</v>
      </c>
      <c r="T1283" s="149" t="s">
        <v>6055</v>
      </c>
      <c r="U1283" s="149" t="s">
        <v>267</v>
      </c>
      <c r="V1283" s="149"/>
      <c r="W1283" s="149"/>
      <c r="X1283" s="149" t="s">
        <v>268</v>
      </c>
      <c r="Y1283" s="149"/>
      <c r="Z1283" s="149"/>
      <c r="AA1283" s="149"/>
      <c r="AB1283" s="149" t="s">
        <v>269</v>
      </c>
      <c r="AC1283" s="149" t="s">
        <v>318</v>
      </c>
      <c r="AD1283" s="149" t="s">
        <v>6055</v>
      </c>
      <c r="AE1283" s="149" t="s">
        <v>271</v>
      </c>
      <c r="AF1283" s="149"/>
      <c r="AG1283" s="149" t="s">
        <v>1098</v>
      </c>
      <c r="AH1283" s="149" t="s">
        <v>273</v>
      </c>
      <c r="AI1283" s="158">
        <v>96</v>
      </c>
      <c r="AJ1283" s="149"/>
      <c r="AK1283" s="159" t="s">
        <v>274</v>
      </c>
      <c r="AL1283" s="159" t="s">
        <v>274</v>
      </c>
      <c r="AM1283" s="149" t="s">
        <v>274</v>
      </c>
      <c r="AN1283" s="160">
        <v>4</v>
      </c>
      <c r="AO1283" s="149"/>
      <c r="AP1283" s="149" t="s">
        <v>274</v>
      </c>
      <c r="AQ1283" s="149" t="s">
        <v>275</v>
      </c>
      <c r="AR1283" s="158">
        <v>1</v>
      </c>
      <c r="AS1283" s="149" t="s">
        <v>275</v>
      </c>
      <c r="AT1283" s="149" t="s">
        <v>276</v>
      </c>
      <c r="AU1283" s="161">
        <v>1</v>
      </c>
      <c r="AV1283" s="159">
        <v>10683.76</v>
      </c>
      <c r="AW1283" s="159">
        <v>427.35</v>
      </c>
      <c r="AX1283" s="149" t="s">
        <v>274</v>
      </c>
      <c r="AY1283" s="162">
        <v>0</v>
      </c>
      <c r="AZ1283" s="162" t="s">
        <v>274</v>
      </c>
      <c r="BA1283" s="162">
        <v>0</v>
      </c>
      <c r="BB1283" s="159">
        <v>10256.41</v>
      </c>
      <c r="BC1283" s="162" t="s">
        <v>274</v>
      </c>
      <c r="BD1283" s="162">
        <v>0</v>
      </c>
      <c r="BE1283" s="159">
        <v>427.35</v>
      </c>
      <c r="BF1283" s="159">
        <v>427.35</v>
      </c>
      <c r="BG1283" s="159">
        <v>10683.76</v>
      </c>
    </row>
    <row r="1284" ht="28.05" customHeight="1" spans="1:59">
      <c r="A1284" s="149"/>
      <c r="B1284" s="149"/>
      <c r="C1284" s="149"/>
      <c r="D1284" s="149" t="s">
        <v>3726</v>
      </c>
      <c r="E1284" s="340" t="s">
        <v>6298</v>
      </c>
      <c r="F1284" s="149" t="s">
        <v>3726</v>
      </c>
      <c r="G1284" s="149" t="s">
        <v>6299</v>
      </c>
      <c r="H1284" s="149" t="s">
        <v>6300</v>
      </c>
      <c r="I1284" s="149" t="s">
        <v>6301</v>
      </c>
      <c r="J1284" s="149" t="s">
        <v>6302</v>
      </c>
      <c r="K1284" s="149"/>
      <c r="L1284" s="149" t="s">
        <v>262</v>
      </c>
      <c r="M1284" s="149"/>
      <c r="N1284" s="149" t="s">
        <v>263</v>
      </c>
      <c r="O1284" s="149" t="s">
        <v>214</v>
      </c>
      <c r="P1284" s="149" t="s">
        <v>53</v>
      </c>
      <c r="Q1284" s="149"/>
      <c r="R1284" s="149" t="s">
        <v>6274</v>
      </c>
      <c r="S1284" s="149" t="s">
        <v>793</v>
      </c>
      <c r="T1284" s="149" t="s">
        <v>6275</v>
      </c>
      <c r="U1284" s="149" t="s">
        <v>267</v>
      </c>
      <c r="V1284" s="149"/>
      <c r="W1284" s="149"/>
      <c r="X1284" s="149" t="s">
        <v>268</v>
      </c>
      <c r="Y1284" s="149"/>
      <c r="Z1284" s="149"/>
      <c r="AA1284" s="149"/>
      <c r="AB1284" s="149" t="s">
        <v>269</v>
      </c>
      <c r="AC1284" s="149" t="s">
        <v>270</v>
      </c>
      <c r="AD1284" s="149" t="s">
        <v>6275</v>
      </c>
      <c r="AE1284" s="149" t="s">
        <v>271</v>
      </c>
      <c r="AF1284" s="149"/>
      <c r="AG1284" s="149" t="s">
        <v>1098</v>
      </c>
      <c r="AH1284" s="149" t="s">
        <v>273</v>
      </c>
      <c r="AI1284" s="158">
        <v>82</v>
      </c>
      <c r="AJ1284" s="149"/>
      <c r="AK1284" s="159" t="s">
        <v>274</v>
      </c>
      <c r="AL1284" s="159" t="s">
        <v>274</v>
      </c>
      <c r="AM1284" s="149" t="s">
        <v>274</v>
      </c>
      <c r="AN1284" s="160">
        <v>4</v>
      </c>
      <c r="AO1284" s="149"/>
      <c r="AP1284" s="149" t="s">
        <v>274</v>
      </c>
      <c r="AQ1284" s="149" t="s">
        <v>275</v>
      </c>
      <c r="AR1284" s="158">
        <v>1</v>
      </c>
      <c r="AS1284" s="149" t="s">
        <v>275</v>
      </c>
      <c r="AT1284" s="149" t="s">
        <v>276</v>
      </c>
      <c r="AU1284" s="161">
        <v>1</v>
      </c>
      <c r="AV1284" s="159">
        <v>10344.84</v>
      </c>
      <c r="AW1284" s="159">
        <v>413.79</v>
      </c>
      <c r="AX1284" s="149" t="s">
        <v>274</v>
      </c>
      <c r="AY1284" s="159">
        <v>109.19</v>
      </c>
      <c r="AZ1284" s="159">
        <v>109.19</v>
      </c>
      <c r="BA1284" s="159">
        <v>436.76</v>
      </c>
      <c r="BB1284" s="159">
        <v>8402.41</v>
      </c>
      <c r="BC1284" s="162" t="s">
        <v>274</v>
      </c>
      <c r="BD1284" s="162">
        <v>0</v>
      </c>
      <c r="BE1284" s="159">
        <v>1942.43</v>
      </c>
      <c r="BF1284" s="159">
        <v>1942.43</v>
      </c>
      <c r="BG1284" s="159">
        <v>10344.84</v>
      </c>
    </row>
    <row r="1285" ht="28.05" customHeight="1" spans="1:59">
      <c r="A1285" s="149"/>
      <c r="B1285" s="149"/>
      <c r="C1285" s="149"/>
      <c r="D1285" s="149" t="s">
        <v>3726</v>
      </c>
      <c r="E1285" s="340" t="s">
        <v>6303</v>
      </c>
      <c r="F1285" s="149" t="s">
        <v>3726</v>
      </c>
      <c r="G1285" s="149" t="s">
        <v>6304</v>
      </c>
      <c r="H1285" s="149" t="s">
        <v>4453</v>
      </c>
      <c r="I1285" s="149" t="s">
        <v>4454</v>
      </c>
      <c r="J1285" s="149" t="s">
        <v>6305</v>
      </c>
      <c r="K1285" s="149"/>
      <c r="L1285" s="149" t="s">
        <v>262</v>
      </c>
      <c r="M1285" s="149"/>
      <c r="N1285" s="149" t="s">
        <v>263</v>
      </c>
      <c r="O1285" s="149" t="s">
        <v>214</v>
      </c>
      <c r="P1285" s="149" t="s">
        <v>53</v>
      </c>
      <c r="Q1285" s="149"/>
      <c r="R1285" s="149" t="s">
        <v>2521</v>
      </c>
      <c r="S1285" s="149" t="s">
        <v>4456</v>
      </c>
      <c r="T1285" s="149" t="s">
        <v>6268</v>
      </c>
      <c r="U1285" s="149" t="s">
        <v>267</v>
      </c>
      <c r="V1285" s="149"/>
      <c r="W1285" s="149"/>
      <c r="X1285" s="149" t="s">
        <v>336</v>
      </c>
      <c r="Y1285" s="149"/>
      <c r="Z1285" s="149"/>
      <c r="AA1285" s="149"/>
      <c r="AB1285" s="149" t="s">
        <v>269</v>
      </c>
      <c r="AC1285" s="149" t="s">
        <v>270</v>
      </c>
      <c r="AD1285" s="149" t="s">
        <v>6268</v>
      </c>
      <c r="AE1285" s="149" t="s">
        <v>271</v>
      </c>
      <c r="AF1285" s="149"/>
      <c r="AG1285" s="149" t="s">
        <v>1098</v>
      </c>
      <c r="AH1285" s="149" t="s">
        <v>273</v>
      </c>
      <c r="AI1285" s="158">
        <v>45</v>
      </c>
      <c r="AJ1285" s="149"/>
      <c r="AK1285" s="159" t="s">
        <v>274</v>
      </c>
      <c r="AL1285" s="159" t="s">
        <v>274</v>
      </c>
      <c r="AM1285" s="149" t="s">
        <v>274</v>
      </c>
      <c r="AN1285" s="160">
        <v>4</v>
      </c>
      <c r="AO1285" s="149"/>
      <c r="AP1285" s="149" t="s">
        <v>274</v>
      </c>
      <c r="AQ1285" s="149" t="s">
        <v>275</v>
      </c>
      <c r="AR1285" s="158">
        <v>1</v>
      </c>
      <c r="AS1285" s="149" t="s">
        <v>275</v>
      </c>
      <c r="AT1285" s="149" t="s">
        <v>276</v>
      </c>
      <c r="AU1285" s="161">
        <v>1</v>
      </c>
      <c r="AV1285" s="159">
        <v>5752.21</v>
      </c>
      <c r="AW1285" s="159">
        <v>230.09</v>
      </c>
      <c r="AX1285" s="149" t="s">
        <v>274</v>
      </c>
      <c r="AY1285" s="159">
        <v>57.52</v>
      </c>
      <c r="AZ1285" s="159">
        <v>57.52</v>
      </c>
      <c r="BA1285" s="159">
        <v>230.08</v>
      </c>
      <c r="BB1285" s="159">
        <v>2588.4</v>
      </c>
      <c r="BC1285" s="162" t="s">
        <v>274</v>
      </c>
      <c r="BD1285" s="162">
        <v>0</v>
      </c>
      <c r="BE1285" s="159">
        <v>3163.81</v>
      </c>
      <c r="BF1285" s="159">
        <v>3163.81</v>
      </c>
      <c r="BG1285" s="159">
        <v>5752.21</v>
      </c>
    </row>
    <row r="1286" ht="28.05" customHeight="1" spans="1:59">
      <c r="A1286" s="149"/>
      <c r="B1286" s="149"/>
      <c r="C1286" s="149"/>
      <c r="D1286" s="149" t="s">
        <v>3726</v>
      </c>
      <c r="E1286" s="340" t="s">
        <v>6306</v>
      </c>
      <c r="F1286" s="149" t="s">
        <v>3726</v>
      </c>
      <c r="G1286" s="149" t="s">
        <v>6307</v>
      </c>
      <c r="H1286" s="149" t="s">
        <v>6308</v>
      </c>
      <c r="I1286" s="149" t="s">
        <v>6309</v>
      </c>
      <c r="J1286" s="149" t="s">
        <v>6310</v>
      </c>
      <c r="K1286" s="149"/>
      <c r="L1286" s="149" t="s">
        <v>262</v>
      </c>
      <c r="M1286" s="149"/>
      <c r="N1286" s="149" t="s">
        <v>263</v>
      </c>
      <c r="O1286" s="149" t="s">
        <v>214</v>
      </c>
      <c r="P1286" s="149" t="s">
        <v>53</v>
      </c>
      <c r="Q1286" s="149"/>
      <c r="R1286" s="149" t="s">
        <v>3921</v>
      </c>
      <c r="S1286" s="149" t="s">
        <v>6311</v>
      </c>
      <c r="T1286" s="149" t="s">
        <v>6312</v>
      </c>
      <c r="U1286" s="149" t="s">
        <v>267</v>
      </c>
      <c r="V1286" s="149"/>
      <c r="W1286" s="149"/>
      <c r="X1286" s="149" t="s">
        <v>336</v>
      </c>
      <c r="Y1286" s="149"/>
      <c r="Z1286" s="149"/>
      <c r="AA1286" s="149"/>
      <c r="AB1286" s="149" t="s">
        <v>269</v>
      </c>
      <c r="AC1286" s="149" t="s">
        <v>270</v>
      </c>
      <c r="AD1286" s="149" t="s">
        <v>6312</v>
      </c>
      <c r="AE1286" s="149" t="s">
        <v>271</v>
      </c>
      <c r="AF1286" s="149"/>
      <c r="AG1286" s="149" t="s">
        <v>1098</v>
      </c>
      <c r="AH1286" s="149" t="s">
        <v>273</v>
      </c>
      <c r="AI1286" s="158">
        <v>45</v>
      </c>
      <c r="AJ1286" s="149"/>
      <c r="AK1286" s="159" t="s">
        <v>274</v>
      </c>
      <c r="AL1286" s="159" t="s">
        <v>274</v>
      </c>
      <c r="AM1286" s="149" t="s">
        <v>274</v>
      </c>
      <c r="AN1286" s="160">
        <v>4</v>
      </c>
      <c r="AO1286" s="149"/>
      <c r="AP1286" s="149" t="s">
        <v>274</v>
      </c>
      <c r="AQ1286" s="149" t="s">
        <v>275</v>
      </c>
      <c r="AR1286" s="158">
        <v>1</v>
      </c>
      <c r="AS1286" s="149" t="s">
        <v>275</v>
      </c>
      <c r="AT1286" s="149" t="s">
        <v>276</v>
      </c>
      <c r="AU1286" s="161">
        <v>1</v>
      </c>
      <c r="AV1286" s="159">
        <v>86725.66</v>
      </c>
      <c r="AW1286" s="159">
        <v>3469.03</v>
      </c>
      <c r="AX1286" s="149" t="s">
        <v>274</v>
      </c>
      <c r="AY1286" s="159">
        <v>867.25</v>
      </c>
      <c r="AZ1286" s="159">
        <v>867.25</v>
      </c>
      <c r="BA1286" s="159">
        <v>3469</v>
      </c>
      <c r="BB1286" s="159">
        <v>39026.66</v>
      </c>
      <c r="BC1286" s="162" t="s">
        <v>274</v>
      </c>
      <c r="BD1286" s="162">
        <v>0</v>
      </c>
      <c r="BE1286" s="159">
        <v>47699</v>
      </c>
      <c r="BF1286" s="159">
        <v>47699</v>
      </c>
      <c r="BG1286" s="159">
        <v>86725.66</v>
      </c>
    </row>
    <row r="1287" ht="28.05" customHeight="1" spans="1:59">
      <c r="A1287" s="149"/>
      <c r="B1287" s="149"/>
      <c r="C1287" s="149"/>
      <c r="D1287" s="149" t="s">
        <v>3726</v>
      </c>
      <c r="E1287" s="340" t="s">
        <v>6313</v>
      </c>
      <c r="F1287" s="149" t="s">
        <v>3726</v>
      </c>
      <c r="G1287" s="149" t="s">
        <v>6314</v>
      </c>
      <c r="H1287" s="149" t="s">
        <v>6315</v>
      </c>
      <c r="I1287" s="149" t="s">
        <v>6316</v>
      </c>
      <c r="J1287" s="149" t="s">
        <v>6317</v>
      </c>
      <c r="K1287" s="149"/>
      <c r="L1287" s="149" t="s">
        <v>262</v>
      </c>
      <c r="M1287" s="149"/>
      <c r="N1287" s="149" t="s">
        <v>263</v>
      </c>
      <c r="O1287" s="149" t="s">
        <v>214</v>
      </c>
      <c r="P1287" s="149" t="s">
        <v>53</v>
      </c>
      <c r="Q1287" s="149"/>
      <c r="R1287" s="149" t="s">
        <v>2282</v>
      </c>
      <c r="S1287" s="149" t="s">
        <v>4813</v>
      </c>
      <c r="T1287" s="149" t="s">
        <v>6275</v>
      </c>
      <c r="U1287" s="149" t="s">
        <v>267</v>
      </c>
      <c r="V1287" s="149"/>
      <c r="W1287" s="149"/>
      <c r="X1287" s="149" t="s">
        <v>51</v>
      </c>
      <c r="Y1287" s="149"/>
      <c r="Z1287" s="149"/>
      <c r="AA1287" s="149"/>
      <c r="AB1287" s="149" t="s">
        <v>269</v>
      </c>
      <c r="AC1287" s="149" t="s">
        <v>270</v>
      </c>
      <c r="AD1287" s="149" t="s">
        <v>6275</v>
      </c>
      <c r="AE1287" s="149" t="s">
        <v>271</v>
      </c>
      <c r="AF1287" s="149"/>
      <c r="AG1287" s="149" t="s">
        <v>1098</v>
      </c>
      <c r="AH1287" s="149" t="s">
        <v>273</v>
      </c>
      <c r="AI1287" s="158">
        <v>82</v>
      </c>
      <c r="AJ1287" s="149"/>
      <c r="AK1287" s="159" t="s">
        <v>274</v>
      </c>
      <c r="AL1287" s="159" t="s">
        <v>274</v>
      </c>
      <c r="AM1287" s="149" t="s">
        <v>274</v>
      </c>
      <c r="AN1287" s="160">
        <v>4</v>
      </c>
      <c r="AO1287" s="149"/>
      <c r="AP1287" s="149" t="s">
        <v>274</v>
      </c>
      <c r="AQ1287" s="149" t="s">
        <v>275</v>
      </c>
      <c r="AR1287" s="158">
        <v>1</v>
      </c>
      <c r="AS1287" s="149" t="s">
        <v>275</v>
      </c>
      <c r="AT1287" s="149" t="s">
        <v>276</v>
      </c>
      <c r="AU1287" s="161">
        <v>1</v>
      </c>
      <c r="AV1287" s="159">
        <v>2035.4</v>
      </c>
      <c r="AW1287" s="159">
        <v>81.42</v>
      </c>
      <c r="AX1287" s="149" t="s">
        <v>274</v>
      </c>
      <c r="AY1287" s="159">
        <v>21.5</v>
      </c>
      <c r="AZ1287" s="159">
        <v>21.5</v>
      </c>
      <c r="BA1287" s="159">
        <v>86</v>
      </c>
      <c r="BB1287" s="159">
        <v>1652.95</v>
      </c>
      <c r="BC1287" s="162" t="s">
        <v>274</v>
      </c>
      <c r="BD1287" s="162">
        <v>0</v>
      </c>
      <c r="BE1287" s="159">
        <v>382.45</v>
      </c>
      <c r="BF1287" s="159">
        <v>382.45</v>
      </c>
      <c r="BG1287" s="159">
        <v>2035.4</v>
      </c>
    </row>
    <row r="1288" ht="28.05" customHeight="1" spans="1:59">
      <c r="A1288" s="149"/>
      <c r="B1288" s="149"/>
      <c r="C1288" s="149"/>
      <c r="D1288" s="149" t="s">
        <v>3726</v>
      </c>
      <c r="E1288" s="340" t="s">
        <v>6318</v>
      </c>
      <c r="F1288" s="149" t="s">
        <v>3726</v>
      </c>
      <c r="G1288" s="149" t="s">
        <v>6319</v>
      </c>
      <c r="H1288" s="149" t="s">
        <v>6308</v>
      </c>
      <c r="I1288" s="149" t="s">
        <v>6309</v>
      </c>
      <c r="J1288" s="149" t="s">
        <v>6320</v>
      </c>
      <c r="K1288" s="149"/>
      <c r="L1288" s="149" t="s">
        <v>262</v>
      </c>
      <c r="M1288" s="149"/>
      <c r="N1288" s="149" t="s">
        <v>263</v>
      </c>
      <c r="O1288" s="149" t="s">
        <v>214</v>
      </c>
      <c r="P1288" s="149" t="s">
        <v>53</v>
      </c>
      <c r="Q1288" s="149"/>
      <c r="R1288" s="149" t="s">
        <v>3921</v>
      </c>
      <c r="S1288" s="149" t="s">
        <v>6311</v>
      </c>
      <c r="T1288" s="149" t="s">
        <v>6312</v>
      </c>
      <c r="U1288" s="149" t="s">
        <v>267</v>
      </c>
      <c r="V1288" s="149"/>
      <c r="W1288" s="149"/>
      <c r="X1288" s="149" t="s">
        <v>336</v>
      </c>
      <c r="Y1288" s="149"/>
      <c r="Z1288" s="149"/>
      <c r="AA1288" s="149"/>
      <c r="AB1288" s="149" t="s">
        <v>269</v>
      </c>
      <c r="AC1288" s="149" t="s">
        <v>270</v>
      </c>
      <c r="AD1288" s="149" t="s">
        <v>6312</v>
      </c>
      <c r="AE1288" s="149" t="s">
        <v>271</v>
      </c>
      <c r="AF1288" s="149"/>
      <c r="AG1288" s="149" t="s">
        <v>1098</v>
      </c>
      <c r="AH1288" s="149" t="s">
        <v>273</v>
      </c>
      <c r="AI1288" s="158">
        <v>45</v>
      </c>
      <c r="AJ1288" s="149"/>
      <c r="AK1288" s="159" t="s">
        <v>274</v>
      </c>
      <c r="AL1288" s="159" t="s">
        <v>274</v>
      </c>
      <c r="AM1288" s="149" t="s">
        <v>274</v>
      </c>
      <c r="AN1288" s="160">
        <v>4</v>
      </c>
      <c r="AO1288" s="149"/>
      <c r="AP1288" s="149" t="s">
        <v>274</v>
      </c>
      <c r="AQ1288" s="149" t="s">
        <v>275</v>
      </c>
      <c r="AR1288" s="158">
        <v>1</v>
      </c>
      <c r="AS1288" s="149" t="s">
        <v>275</v>
      </c>
      <c r="AT1288" s="149" t="s">
        <v>276</v>
      </c>
      <c r="AU1288" s="161">
        <v>1</v>
      </c>
      <c r="AV1288" s="159">
        <v>86725.67</v>
      </c>
      <c r="AW1288" s="159">
        <v>3469.03</v>
      </c>
      <c r="AX1288" s="149" t="s">
        <v>274</v>
      </c>
      <c r="AY1288" s="159">
        <v>867.25</v>
      </c>
      <c r="AZ1288" s="159">
        <v>867.25</v>
      </c>
      <c r="BA1288" s="159">
        <v>3469</v>
      </c>
      <c r="BB1288" s="159">
        <v>39026.66</v>
      </c>
      <c r="BC1288" s="162" t="s">
        <v>274</v>
      </c>
      <c r="BD1288" s="162">
        <v>0</v>
      </c>
      <c r="BE1288" s="159">
        <v>47699.01</v>
      </c>
      <c r="BF1288" s="159">
        <v>47699.01</v>
      </c>
      <c r="BG1288" s="159">
        <v>86725.67</v>
      </c>
    </row>
    <row r="1289" ht="28.05" customHeight="1" spans="1:59">
      <c r="A1289" s="149"/>
      <c r="B1289" s="149"/>
      <c r="C1289" s="149"/>
      <c r="D1289" s="149" t="s">
        <v>3726</v>
      </c>
      <c r="E1289" s="340" t="s">
        <v>6321</v>
      </c>
      <c r="F1289" s="149" t="s">
        <v>3726</v>
      </c>
      <c r="G1289" s="149" t="s">
        <v>6322</v>
      </c>
      <c r="H1289" s="149" t="s">
        <v>6323</v>
      </c>
      <c r="I1289" s="149" t="s">
        <v>6296</v>
      </c>
      <c r="J1289" s="149" t="s">
        <v>6324</v>
      </c>
      <c r="K1289" s="149"/>
      <c r="L1289" s="149" t="s">
        <v>287</v>
      </c>
      <c r="M1289" s="149"/>
      <c r="N1289" s="149" t="s">
        <v>263</v>
      </c>
      <c r="O1289" s="149" t="s">
        <v>214</v>
      </c>
      <c r="P1289" s="149" t="s">
        <v>53</v>
      </c>
      <c r="Q1289" s="149"/>
      <c r="R1289" s="149" t="s">
        <v>4026</v>
      </c>
      <c r="S1289" s="149" t="s">
        <v>4928</v>
      </c>
      <c r="T1289" s="149" t="s">
        <v>6055</v>
      </c>
      <c r="U1289" s="149" t="s">
        <v>267</v>
      </c>
      <c r="V1289" s="149"/>
      <c r="W1289" s="149"/>
      <c r="X1289" s="149" t="s">
        <v>268</v>
      </c>
      <c r="Y1289" s="149"/>
      <c r="Z1289" s="149"/>
      <c r="AA1289" s="149"/>
      <c r="AB1289" s="149" t="s">
        <v>269</v>
      </c>
      <c r="AC1289" s="149" t="s">
        <v>318</v>
      </c>
      <c r="AD1289" s="149" t="s">
        <v>6055</v>
      </c>
      <c r="AE1289" s="149" t="s">
        <v>271</v>
      </c>
      <c r="AF1289" s="149"/>
      <c r="AG1289" s="149" t="s">
        <v>1098</v>
      </c>
      <c r="AH1289" s="149" t="s">
        <v>273</v>
      </c>
      <c r="AI1289" s="158">
        <v>96</v>
      </c>
      <c r="AJ1289" s="149"/>
      <c r="AK1289" s="159" t="s">
        <v>274</v>
      </c>
      <c r="AL1289" s="159" t="s">
        <v>274</v>
      </c>
      <c r="AM1289" s="149" t="s">
        <v>274</v>
      </c>
      <c r="AN1289" s="160">
        <v>4</v>
      </c>
      <c r="AO1289" s="149"/>
      <c r="AP1289" s="149" t="s">
        <v>274</v>
      </c>
      <c r="AQ1289" s="149" t="s">
        <v>275</v>
      </c>
      <c r="AR1289" s="158">
        <v>1</v>
      </c>
      <c r="AS1289" s="149" t="s">
        <v>275</v>
      </c>
      <c r="AT1289" s="149" t="s">
        <v>276</v>
      </c>
      <c r="AU1289" s="161">
        <v>1</v>
      </c>
      <c r="AV1289" s="159">
        <v>11538.46</v>
      </c>
      <c r="AW1289" s="159">
        <v>461.54</v>
      </c>
      <c r="AX1289" s="149" t="s">
        <v>274</v>
      </c>
      <c r="AY1289" s="162">
        <v>0</v>
      </c>
      <c r="AZ1289" s="162" t="s">
        <v>274</v>
      </c>
      <c r="BA1289" s="162">
        <v>0</v>
      </c>
      <c r="BB1289" s="159">
        <v>11076.92</v>
      </c>
      <c r="BC1289" s="162" t="s">
        <v>274</v>
      </c>
      <c r="BD1289" s="162">
        <v>0</v>
      </c>
      <c r="BE1289" s="159">
        <v>461.54</v>
      </c>
      <c r="BF1289" s="159">
        <v>461.54</v>
      </c>
      <c r="BG1289" s="159">
        <v>11538.46</v>
      </c>
    </row>
    <row r="1290" ht="28.05" customHeight="1" spans="1:59">
      <c r="A1290" s="149"/>
      <c r="B1290" s="149"/>
      <c r="C1290" s="149"/>
      <c r="D1290" s="149" t="s">
        <v>3726</v>
      </c>
      <c r="E1290" s="340" t="s">
        <v>6325</v>
      </c>
      <c r="F1290" s="149" t="s">
        <v>3726</v>
      </c>
      <c r="G1290" s="149" t="s">
        <v>6326</v>
      </c>
      <c r="H1290" s="149" t="s">
        <v>6327</v>
      </c>
      <c r="I1290" s="149" t="s">
        <v>6328</v>
      </c>
      <c r="J1290" s="149" t="s">
        <v>6329</v>
      </c>
      <c r="K1290" s="149"/>
      <c r="L1290" s="149" t="s">
        <v>262</v>
      </c>
      <c r="M1290" s="149"/>
      <c r="N1290" s="149" t="s">
        <v>263</v>
      </c>
      <c r="O1290" s="149" t="s">
        <v>214</v>
      </c>
      <c r="P1290" s="149" t="s">
        <v>53</v>
      </c>
      <c r="Q1290" s="149"/>
      <c r="R1290" s="149" t="s">
        <v>703</v>
      </c>
      <c r="S1290" s="149" t="s">
        <v>289</v>
      </c>
      <c r="T1290" s="149" t="s">
        <v>6330</v>
      </c>
      <c r="U1290" s="149" t="s">
        <v>267</v>
      </c>
      <c r="V1290" s="149"/>
      <c r="W1290" s="149"/>
      <c r="X1290" s="149" t="s">
        <v>705</v>
      </c>
      <c r="Y1290" s="149"/>
      <c r="Z1290" s="149"/>
      <c r="AA1290" s="149"/>
      <c r="AB1290" s="149" t="s">
        <v>269</v>
      </c>
      <c r="AC1290" s="149" t="s">
        <v>318</v>
      </c>
      <c r="AD1290" s="149" t="s">
        <v>6330</v>
      </c>
      <c r="AE1290" s="149" t="s">
        <v>271</v>
      </c>
      <c r="AF1290" s="149"/>
      <c r="AG1290" s="149" t="s">
        <v>1098</v>
      </c>
      <c r="AH1290" s="149" t="s">
        <v>273</v>
      </c>
      <c r="AI1290" s="158">
        <v>96</v>
      </c>
      <c r="AJ1290" s="149"/>
      <c r="AK1290" s="159" t="s">
        <v>274</v>
      </c>
      <c r="AL1290" s="159" t="s">
        <v>274</v>
      </c>
      <c r="AM1290" s="149" t="s">
        <v>274</v>
      </c>
      <c r="AN1290" s="160">
        <v>4</v>
      </c>
      <c r="AO1290" s="149"/>
      <c r="AP1290" s="149" t="s">
        <v>274</v>
      </c>
      <c r="AQ1290" s="149" t="s">
        <v>275</v>
      </c>
      <c r="AR1290" s="158">
        <v>1</v>
      </c>
      <c r="AS1290" s="149" t="s">
        <v>275</v>
      </c>
      <c r="AT1290" s="149" t="s">
        <v>276</v>
      </c>
      <c r="AU1290" s="161">
        <v>1</v>
      </c>
      <c r="AV1290" s="159">
        <v>125384.62</v>
      </c>
      <c r="AW1290" s="159">
        <v>5015.38</v>
      </c>
      <c r="AX1290" s="149" t="s">
        <v>274</v>
      </c>
      <c r="AY1290" s="162">
        <v>0</v>
      </c>
      <c r="AZ1290" s="162" t="s">
        <v>274</v>
      </c>
      <c r="BA1290" s="162">
        <v>0</v>
      </c>
      <c r="BB1290" s="159">
        <v>120369.24</v>
      </c>
      <c r="BC1290" s="162" t="s">
        <v>274</v>
      </c>
      <c r="BD1290" s="162">
        <v>0</v>
      </c>
      <c r="BE1290" s="159">
        <v>5015.38</v>
      </c>
      <c r="BF1290" s="159">
        <v>5015.38</v>
      </c>
      <c r="BG1290" s="159">
        <v>125384.62</v>
      </c>
    </row>
    <row r="1291" ht="28.05" customHeight="1" spans="1:59">
      <c r="A1291" s="149"/>
      <c r="B1291" s="149"/>
      <c r="C1291" s="149"/>
      <c r="D1291" s="149" t="s">
        <v>3726</v>
      </c>
      <c r="E1291" s="340" t="s">
        <v>6331</v>
      </c>
      <c r="F1291" s="149" t="s">
        <v>3726</v>
      </c>
      <c r="G1291" s="149" t="s">
        <v>6332</v>
      </c>
      <c r="H1291" s="149" t="s">
        <v>6333</v>
      </c>
      <c r="I1291" s="149" t="s">
        <v>6334</v>
      </c>
      <c r="J1291" s="149" t="s">
        <v>6335</v>
      </c>
      <c r="K1291" s="149"/>
      <c r="L1291" s="149" t="s">
        <v>262</v>
      </c>
      <c r="M1291" s="149"/>
      <c r="N1291" s="149" t="s">
        <v>263</v>
      </c>
      <c r="O1291" s="149" t="s">
        <v>214</v>
      </c>
      <c r="P1291" s="149" t="s">
        <v>53</v>
      </c>
      <c r="Q1291" s="149"/>
      <c r="R1291" s="149" t="s">
        <v>1090</v>
      </c>
      <c r="S1291" s="149" t="s">
        <v>6336</v>
      </c>
      <c r="T1291" s="149" t="s">
        <v>6275</v>
      </c>
      <c r="U1291" s="149" t="s">
        <v>267</v>
      </c>
      <c r="V1291" s="149"/>
      <c r="W1291" s="149"/>
      <c r="X1291" s="149" t="s">
        <v>336</v>
      </c>
      <c r="Y1291" s="149"/>
      <c r="Z1291" s="149"/>
      <c r="AA1291" s="149"/>
      <c r="AB1291" s="149" t="s">
        <v>269</v>
      </c>
      <c r="AC1291" s="149" t="s">
        <v>270</v>
      </c>
      <c r="AD1291" s="149" t="s">
        <v>6275</v>
      </c>
      <c r="AE1291" s="149" t="s">
        <v>271</v>
      </c>
      <c r="AF1291" s="149"/>
      <c r="AG1291" s="149" t="s">
        <v>1098</v>
      </c>
      <c r="AH1291" s="149" t="s">
        <v>273</v>
      </c>
      <c r="AI1291" s="158">
        <v>82</v>
      </c>
      <c r="AJ1291" s="149"/>
      <c r="AK1291" s="159" t="s">
        <v>274</v>
      </c>
      <c r="AL1291" s="159" t="s">
        <v>274</v>
      </c>
      <c r="AM1291" s="149" t="s">
        <v>274</v>
      </c>
      <c r="AN1291" s="160">
        <v>4</v>
      </c>
      <c r="AO1291" s="149"/>
      <c r="AP1291" s="149" t="s">
        <v>274</v>
      </c>
      <c r="AQ1291" s="149" t="s">
        <v>275</v>
      </c>
      <c r="AR1291" s="158">
        <v>1</v>
      </c>
      <c r="AS1291" s="149" t="s">
        <v>275</v>
      </c>
      <c r="AT1291" s="149" t="s">
        <v>276</v>
      </c>
      <c r="AU1291" s="161">
        <v>1</v>
      </c>
      <c r="AV1291" s="159">
        <v>20796.46</v>
      </c>
      <c r="AW1291" s="159">
        <v>831.86</v>
      </c>
      <c r="AX1291" s="149" t="s">
        <v>274</v>
      </c>
      <c r="AY1291" s="159">
        <v>219.54</v>
      </c>
      <c r="AZ1291" s="159">
        <v>219.54</v>
      </c>
      <c r="BA1291" s="159">
        <v>878.16</v>
      </c>
      <c r="BB1291" s="159">
        <v>16891.08</v>
      </c>
      <c r="BC1291" s="162" t="s">
        <v>274</v>
      </c>
      <c r="BD1291" s="162">
        <v>0</v>
      </c>
      <c r="BE1291" s="159">
        <v>3905.38</v>
      </c>
      <c r="BF1291" s="159">
        <v>3905.38</v>
      </c>
      <c r="BG1291" s="159">
        <v>20796.46</v>
      </c>
    </row>
    <row r="1292" ht="28.05" customHeight="1" spans="1:59">
      <c r="A1292" s="149"/>
      <c r="B1292" s="149"/>
      <c r="C1292" s="149"/>
      <c r="D1292" s="149" t="s">
        <v>3726</v>
      </c>
      <c r="E1292" s="340" t="s">
        <v>6337</v>
      </c>
      <c r="F1292" s="149" t="s">
        <v>3726</v>
      </c>
      <c r="G1292" s="149" t="s">
        <v>6338</v>
      </c>
      <c r="H1292" s="149" t="s">
        <v>6339</v>
      </c>
      <c r="I1292" s="149" t="s">
        <v>6340</v>
      </c>
      <c r="J1292" s="149" t="s">
        <v>6341</v>
      </c>
      <c r="K1292" s="149"/>
      <c r="L1292" s="149" t="s">
        <v>262</v>
      </c>
      <c r="M1292" s="149"/>
      <c r="N1292" s="149" t="s">
        <v>263</v>
      </c>
      <c r="O1292" s="149" t="s">
        <v>214</v>
      </c>
      <c r="P1292" s="149" t="s">
        <v>53</v>
      </c>
      <c r="Q1292" s="149"/>
      <c r="R1292" s="149" t="s">
        <v>6342</v>
      </c>
      <c r="S1292" s="149" t="s">
        <v>3872</v>
      </c>
      <c r="T1292" s="149" t="s">
        <v>6275</v>
      </c>
      <c r="U1292" s="149" t="s">
        <v>267</v>
      </c>
      <c r="V1292" s="149"/>
      <c r="W1292" s="149"/>
      <c r="X1292" s="149" t="s">
        <v>268</v>
      </c>
      <c r="Y1292" s="149"/>
      <c r="Z1292" s="149"/>
      <c r="AA1292" s="149"/>
      <c r="AB1292" s="149" t="s">
        <v>269</v>
      </c>
      <c r="AC1292" s="149" t="s">
        <v>270</v>
      </c>
      <c r="AD1292" s="149" t="s">
        <v>6275</v>
      </c>
      <c r="AE1292" s="149" t="s">
        <v>271</v>
      </c>
      <c r="AF1292" s="149"/>
      <c r="AG1292" s="149" t="s">
        <v>1098</v>
      </c>
      <c r="AH1292" s="149" t="s">
        <v>273</v>
      </c>
      <c r="AI1292" s="158">
        <v>82</v>
      </c>
      <c r="AJ1292" s="149"/>
      <c r="AK1292" s="159" t="s">
        <v>274</v>
      </c>
      <c r="AL1292" s="159" t="s">
        <v>274</v>
      </c>
      <c r="AM1292" s="149" t="s">
        <v>274</v>
      </c>
      <c r="AN1292" s="160">
        <v>4</v>
      </c>
      <c r="AO1292" s="149"/>
      <c r="AP1292" s="149" t="s">
        <v>274</v>
      </c>
      <c r="AQ1292" s="149" t="s">
        <v>275</v>
      </c>
      <c r="AR1292" s="158">
        <v>1</v>
      </c>
      <c r="AS1292" s="149" t="s">
        <v>275</v>
      </c>
      <c r="AT1292" s="149" t="s">
        <v>276</v>
      </c>
      <c r="AU1292" s="161">
        <v>1</v>
      </c>
      <c r="AV1292" s="159">
        <v>14654.85</v>
      </c>
      <c r="AW1292" s="159">
        <v>586.19</v>
      </c>
      <c r="AX1292" s="149" t="s">
        <v>274</v>
      </c>
      <c r="AY1292" s="159">
        <v>154.68</v>
      </c>
      <c r="AZ1292" s="159">
        <v>154.68</v>
      </c>
      <c r="BA1292" s="159">
        <v>618.72</v>
      </c>
      <c r="BB1292" s="159">
        <v>11903.07</v>
      </c>
      <c r="BC1292" s="162" t="s">
        <v>274</v>
      </c>
      <c r="BD1292" s="162">
        <v>0</v>
      </c>
      <c r="BE1292" s="159">
        <v>2751.78</v>
      </c>
      <c r="BF1292" s="159">
        <v>2751.78</v>
      </c>
      <c r="BG1292" s="159">
        <v>14654.85</v>
      </c>
    </row>
    <row r="1293" ht="28.05" customHeight="1" spans="1:59">
      <c r="A1293" s="149"/>
      <c r="B1293" s="149"/>
      <c r="C1293" s="149"/>
      <c r="D1293" s="149" t="s">
        <v>3726</v>
      </c>
      <c r="E1293" s="340" t="s">
        <v>6343</v>
      </c>
      <c r="F1293" s="149" t="s">
        <v>3726</v>
      </c>
      <c r="G1293" s="149" t="s">
        <v>6344</v>
      </c>
      <c r="H1293" s="149" t="s">
        <v>6339</v>
      </c>
      <c r="I1293" s="149" t="s">
        <v>6340</v>
      </c>
      <c r="J1293" s="149" t="s">
        <v>6345</v>
      </c>
      <c r="K1293" s="149"/>
      <c r="L1293" s="149" t="s">
        <v>262</v>
      </c>
      <c r="M1293" s="149"/>
      <c r="N1293" s="149" t="s">
        <v>263</v>
      </c>
      <c r="O1293" s="149" t="s">
        <v>214</v>
      </c>
      <c r="P1293" s="149" t="s">
        <v>53</v>
      </c>
      <c r="Q1293" s="149"/>
      <c r="R1293" s="149" t="s">
        <v>6342</v>
      </c>
      <c r="S1293" s="149" t="s">
        <v>3872</v>
      </c>
      <c r="T1293" s="149" t="s">
        <v>6275</v>
      </c>
      <c r="U1293" s="149" t="s">
        <v>267</v>
      </c>
      <c r="V1293" s="149"/>
      <c r="W1293" s="149"/>
      <c r="X1293" s="149" t="s">
        <v>268</v>
      </c>
      <c r="Y1293" s="149"/>
      <c r="Z1293" s="149"/>
      <c r="AA1293" s="149"/>
      <c r="AB1293" s="149" t="s">
        <v>269</v>
      </c>
      <c r="AC1293" s="149" t="s">
        <v>270</v>
      </c>
      <c r="AD1293" s="149" t="s">
        <v>6275</v>
      </c>
      <c r="AE1293" s="149" t="s">
        <v>271</v>
      </c>
      <c r="AF1293" s="149"/>
      <c r="AG1293" s="149" t="s">
        <v>1098</v>
      </c>
      <c r="AH1293" s="149" t="s">
        <v>273</v>
      </c>
      <c r="AI1293" s="158">
        <v>82</v>
      </c>
      <c r="AJ1293" s="149"/>
      <c r="AK1293" s="159" t="s">
        <v>274</v>
      </c>
      <c r="AL1293" s="159" t="s">
        <v>274</v>
      </c>
      <c r="AM1293" s="149" t="s">
        <v>274</v>
      </c>
      <c r="AN1293" s="160">
        <v>4</v>
      </c>
      <c r="AO1293" s="149"/>
      <c r="AP1293" s="149" t="s">
        <v>274</v>
      </c>
      <c r="AQ1293" s="149" t="s">
        <v>275</v>
      </c>
      <c r="AR1293" s="158">
        <v>1</v>
      </c>
      <c r="AS1293" s="149" t="s">
        <v>275</v>
      </c>
      <c r="AT1293" s="149" t="s">
        <v>276</v>
      </c>
      <c r="AU1293" s="161">
        <v>1</v>
      </c>
      <c r="AV1293" s="159">
        <v>14654.87</v>
      </c>
      <c r="AW1293" s="159">
        <v>586.19</v>
      </c>
      <c r="AX1293" s="149" t="s">
        <v>274</v>
      </c>
      <c r="AY1293" s="159">
        <v>154.68</v>
      </c>
      <c r="AZ1293" s="159">
        <v>154.68</v>
      </c>
      <c r="BA1293" s="159">
        <v>618.74</v>
      </c>
      <c r="BB1293" s="159">
        <v>11903.09</v>
      </c>
      <c r="BC1293" s="162" t="s">
        <v>274</v>
      </c>
      <c r="BD1293" s="162">
        <v>0</v>
      </c>
      <c r="BE1293" s="159">
        <v>2751.78</v>
      </c>
      <c r="BF1293" s="159">
        <v>2751.78</v>
      </c>
      <c r="BG1293" s="159">
        <v>14654.87</v>
      </c>
    </row>
    <row r="1294" ht="28.05" customHeight="1" spans="1:59">
      <c r="A1294" s="149"/>
      <c r="B1294" s="149"/>
      <c r="C1294" s="149"/>
      <c r="D1294" s="149" t="s">
        <v>3726</v>
      </c>
      <c r="E1294" s="340" t="s">
        <v>6346</v>
      </c>
      <c r="F1294" s="149" t="s">
        <v>3726</v>
      </c>
      <c r="G1294" s="149" t="s">
        <v>6347</v>
      </c>
      <c r="H1294" s="149" t="s">
        <v>6348</v>
      </c>
      <c r="I1294" s="149" t="s">
        <v>6349</v>
      </c>
      <c r="J1294" s="149" t="s">
        <v>6350</v>
      </c>
      <c r="K1294" s="149"/>
      <c r="L1294" s="149" t="s">
        <v>287</v>
      </c>
      <c r="M1294" s="149"/>
      <c r="N1294" s="149" t="s">
        <v>263</v>
      </c>
      <c r="O1294" s="149" t="s">
        <v>214</v>
      </c>
      <c r="P1294" s="149" t="s">
        <v>53</v>
      </c>
      <c r="Q1294" s="149"/>
      <c r="R1294" s="149" t="s">
        <v>4026</v>
      </c>
      <c r="S1294" s="149" t="s">
        <v>4928</v>
      </c>
      <c r="T1294" s="149" t="s">
        <v>6055</v>
      </c>
      <c r="U1294" s="149" t="s">
        <v>267</v>
      </c>
      <c r="V1294" s="149"/>
      <c r="W1294" s="149"/>
      <c r="X1294" s="149" t="s">
        <v>268</v>
      </c>
      <c r="Y1294" s="149"/>
      <c r="Z1294" s="149"/>
      <c r="AA1294" s="149"/>
      <c r="AB1294" s="149" t="s">
        <v>269</v>
      </c>
      <c r="AC1294" s="149" t="s">
        <v>318</v>
      </c>
      <c r="AD1294" s="149" t="s">
        <v>6055</v>
      </c>
      <c r="AE1294" s="149" t="s">
        <v>271</v>
      </c>
      <c r="AF1294" s="149"/>
      <c r="AG1294" s="149" t="s">
        <v>1098</v>
      </c>
      <c r="AH1294" s="149" t="s">
        <v>273</v>
      </c>
      <c r="AI1294" s="158">
        <v>96</v>
      </c>
      <c r="AJ1294" s="149"/>
      <c r="AK1294" s="159" t="s">
        <v>274</v>
      </c>
      <c r="AL1294" s="159" t="s">
        <v>274</v>
      </c>
      <c r="AM1294" s="149" t="s">
        <v>274</v>
      </c>
      <c r="AN1294" s="160">
        <v>4</v>
      </c>
      <c r="AO1294" s="149"/>
      <c r="AP1294" s="149" t="s">
        <v>274</v>
      </c>
      <c r="AQ1294" s="149" t="s">
        <v>275</v>
      </c>
      <c r="AR1294" s="158">
        <v>1</v>
      </c>
      <c r="AS1294" s="149" t="s">
        <v>275</v>
      </c>
      <c r="AT1294" s="149" t="s">
        <v>276</v>
      </c>
      <c r="AU1294" s="161">
        <v>1</v>
      </c>
      <c r="AV1294" s="159">
        <v>14529.91</v>
      </c>
      <c r="AW1294" s="159">
        <v>581.2</v>
      </c>
      <c r="AX1294" s="149" t="s">
        <v>274</v>
      </c>
      <c r="AY1294" s="162">
        <v>0</v>
      </c>
      <c r="AZ1294" s="162" t="s">
        <v>274</v>
      </c>
      <c r="BA1294" s="162">
        <v>0</v>
      </c>
      <c r="BB1294" s="159">
        <v>13948.71</v>
      </c>
      <c r="BC1294" s="162" t="s">
        <v>274</v>
      </c>
      <c r="BD1294" s="162">
        <v>0</v>
      </c>
      <c r="BE1294" s="159">
        <v>581.2</v>
      </c>
      <c r="BF1294" s="159">
        <v>581.2</v>
      </c>
      <c r="BG1294" s="159">
        <v>14529.91</v>
      </c>
    </row>
    <row r="1295" ht="28.05" customHeight="1" spans="1:59">
      <c r="A1295" s="149"/>
      <c r="B1295" s="149"/>
      <c r="C1295" s="149"/>
      <c r="D1295" s="149" t="s">
        <v>3726</v>
      </c>
      <c r="E1295" s="340" t="s">
        <v>6351</v>
      </c>
      <c r="F1295" s="149" t="s">
        <v>3726</v>
      </c>
      <c r="G1295" s="149" t="s">
        <v>6352</v>
      </c>
      <c r="H1295" s="149" t="s">
        <v>6191</v>
      </c>
      <c r="I1295" s="149" t="s">
        <v>6192</v>
      </c>
      <c r="J1295" s="149" t="s">
        <v>6353</v>
      </c>
      <c r="K1295" s="149"/>
      <c r="L1295" s="149" t="s">
        <v>287</v>
      </c>
      <c r="M1295" s="149"/>
      <c r="N1295" s="149" t="s">
        <v>263</v>
      </c>
      <c r="O1295" s="149" t="s">
        <v>214</v>
      </c>
      <c r="P1295" s="149" t="s">
        <v>53</v>
      </c>
      <c r="Q1295" s="149"/>
      <c r="R1295" s="149" t="s">
        <v>4026</v>
      </c>
      <c r="S1295" s="149" t="s">
        <v>4928</v>
      </c>
      <c r="T1295" s="149" t="s">
        <v>6055</v>
      </c>
      <c r="U1295" s="149" t="s">
        <v>267</v>
      </c>
      <c r="V1295" s="149"/>
      <c r="W1295" s="149"/>
      <c r="X1295" s="149" t="s">
        <v>268</v>
      </c>
      <c r="Y1295" s="149"/>
      <c r="Z1295" s="149"/>
      <c r="AA1295" s="149"/>
      <c r="AB1295" s="149" t="s">
        <v>269</v>
      </c>
      <c r="AC1295" s="149" t="s">
        <v>318</v>
      </c>
      <c r="AD1295" s="149" t="s">
        <v>6055</v>
      </c>
      <c r="AE1295" s="149" t="s">
        <v>271</v>
      </c>
      <c r="AF1295" s="149"/>
      <c r="AG1295" s="149" t="s">
        <v>1098</v>
      </c>
      <c r="AH1295" s="149" t="s">
        <v>273</v>
      </c>
      <c r="AI1295" s="158">
        <v>96</v>
      </c>
      <c r="AJ1295" s="149"/>
      <c r="AK1295" s="159" t="s">
        <v>274</v>
      </c>
      <c r="AL1295" s="159" t="s">
        <v>274</v>
      </c>
      <c r="AM1295" s="149" t="s">
        <v>274</v>
      </c>
      <c r="AN1295" s="160">
        <v>4</v>
      </c>
      <c r="AO1295" s="149"/>
      <c r="AP1295" s="149" t="s">
        <v>274</v>
      </c>
      <c r="AQ1295" s="149" t="s">
        <v>275</v>
      </c>
      <c r="AR1295" s="158">
        <v>1</v>
      </c>
      <c r="AS1295" s="149" t="s">
        <v>275</v>
      </c>
      <c r="AT1295" s="149" t="s">
        <v>276</v>
      </c>
      <c r="AU1295" s="161">
        <v>1</v>
      </c>
      <c r="AV1295" s="159">
        <v>11538.46</v>
      </c>
      <c r="AW1295" s="159">
        <v>461.54</v>
      </c>
      <c r="AX1295" s="149" t="s">
        <v>274</v>
      </c>
      <c r="AY1295" s="162">
        <v>0</v>
      </c>
      <c r="AZ1295" s="162" t="s">
        <v>274</v>
      </c>
      <c r="BA1295" s="162">
        <v>0</v>
      </c>
      <c r="BB1295" s="159">
        <v>11076.92</v>
      </c>
      <c r="BC1295" s="162" t="s">
        <v>274</v>
      </c>
      <c r="BD1295" s="162">
        <v>0</v>
      </c>
      <c r="BE1295" s="159">
        <v>461.54</v>
      </c>
      <c r="BF1295" s="159">
        <v>461.54</v>
      </c>
      <c r="BG1295" s="159">
        <v>11538.46</v>
      </c>
    </row>
    <row r="1296" ht="28.05" customHeight="1" spans="1:59">
      <c r="A1296" s="149"/>
      <c r="B1296" s="149"/>
      <c r="C1296" s="149"/>
      <c r="D1296" s="149" t="s">
        <v>3726</v>
      </c>
      <c r="E1296" s="340" t="s">
        <v>6354</v>
      </c>
      <c r="F1296" s="149" t="s">
        <v>3726</v>
      </c>
      <c r="G1296" s="149" t="s">
        <v>6355</v>
      </c>
      <c r="H1296" s="149" t="s">
        <v>6191</v>
      </c>
      <c r="I1296" s="149" t="s">
        <v>6192</v>
      </c>
      <c r="J1296" s="149" t="s">
        <v>6356</v>
      </c>
      <c r="K1296" s="149"/>
      <c r="L1296" s="149" t="s">
        <v>287</v>
      </c>
      <c r="M1296" s="149"/>
      <c r="N1296" s="149" t="s">
        <v>263</v>
      </c>
      <c r="O1296" s="149" t="s">
        <v>214</v>
      </c>
      <c r="P1296" s="149" t="s">
        <v>53</v>
      </c>
      <c r="Q1296" s="149"/>
      <c r="R1296" s="149" t="s">
        <v>4026</v>
      </c>
      <c r="S1296" s="149" t="s">
        <v>4928</v>
      </c>
      <c r="T1296" s="149" t="s">
        <v>6055</v>
      </c>
      <c r="U1296" s="149" t="s">
        <v>267</v>
      </c>
      <c r="V1296" s="149"/>
      <c r="W1296" s="149"/>
      <c r="X1296" s="149" t="s">
        <v>268</v>
      </c>
      <c r="Y1296" s="149"/>
      <c r="Z1296" s="149"/>
      <c r="AA1296" s="149"/>
      <c r="AB1296" s="149" t="s">
        <v>269</v>
      </c>
      <c r="AC1296" s="149" t="s">
        <v>318</v>
      </c>
      <c r="AD1296" s="149" t="s">
        <v>6055</v>
      </c>
      <c r="AE1296" s="149" t="s">
        <v>271</v>
      </c>
      <c r="AF1296" s="149"/>
      <c r="AG1296" s="149" t="s">
        <v>1098</v>
      </c>
      <c r="AH1296" s="149" t="s">
        <v>273</v>
      </c>
      <c r="AI1296" s="158">
        <v>96</v>
      </c>
      <c r="AJ1296" s="149"/>
      <c r="AK1296" s="159" t="s">
        <v>274</v>
      </c>
      <c r="AL1296" s="159" t="s">
        <v>274</v>
      </c>
      <c r="AM1296" s="149" t="s">
        <v>274</v>
      </c>
      <c r="AN1296" s="160">
        <v>4</v>
      </c>
      <c r="AO1296" s="149"/>
      <c r="AP1296" s="149" t="s">
        <v>274</v>
      </c>
      <c r="AQ1296" s="149" t="s">
        <v>275</v>
      </c>
      <c r="AR1296" s="158">
        <v>1</v>
      </c>
      <c r="AS1296" s="149" t="s">
        <v>275</v>
      </c>
      <c r="AT1296" s="149" t="s">
        <v>276</v>
      </c>
      <c r="AU1296" s="161">
        <v>1</v>
      </c>
      <c r="AV1296" s="159">
        <v>11538.46</v>
      </c>
      <c r="AW1296" s="159">
        <v>461.54</v>
      </c>
      <c r="AX1296" s="149" t="s">
        <v>274</v>
      </c>
      <c r="AY1296" s="162">
        <v>0</v>
      </c>
      <c r="AZ1296" s="162" t="s">
        <v>274</v>
      </c>
      <c r="BA1296" s="162">
        <v>0</v>
      </c>
      <c r="BB1296" s="159">
        <v>11076.92</v>
      </c>
      <c r="BC1296" s="162" t="s">
        <v>274</v>
      </c>
      <c r="BD1296" s="162">
        <v>0</v>
      </c>
      <c r="BE1296" s="159">
        <v>461.54</v>
      </c>
      <c r="BF1296" s="159">
        <v>461.54</v>
      </c>
      <c r="BG1296" s="159">
        <v>11538.46</v>
      </c>
    </row>
    <row r="1297" ht="28.05" customHeight="1" spans="1:59">
      <c r="A1297" s="149"/>
      <c r="B1297" s="149"/>
      <c r="C1297" s="149"/>
      <c r="D1297" s="149" t="s">
        <v>3726</v>
      </c>
      <c r="E1297" s="340" t="s">
        <v>6357</v>
      </c>
      <c r="F1297" s="149" t="s">
        <v>3726</v>
      </c>
      <c r="G1297" s="149" t="s">
        <v>6358</v>
      </c>
      <c r="H1297" s="149" t="s">
        <v>6359</v>
      </c>
      <c r="I1297" s="149" t="s">
        <v>6360</v>
      </c>
      <c r="J1297" s="149" t="s">
        <v>6361</v>
      </c>
      <c r="K1297" s="149"/>
      <c r="L1297" s="149" t="s">
        <v>287</v>
      </c>
      <c r="M1297" s="149"/>
      <c r="N1297" s="149" t="s">
        <v>263</v>
      </c>
      <c r="O1297" s="149" t="s">
        <v>214</v>
      </c>
      <c r="P1297" s="149" t="s">
        <v>53</v>
      </c>
      <c r="Q1297" s="149"/>
      <c r="R1297" s="149" t="s">
        <v>4026</v>
      </c>
      <c r="S1297" s="149" t="s">
        <v>4928</v>
      </c>
      <c r="T1297" s="149" t="s">
        <v>6055</v>
      </c>
      <c r="U1297" s="149" t="s">
        <v>267</v>
      </c>
      <c r="V1297" s="149"/>
      <c r="W1297" s="149"/>
      <c r="X1297" s="149" t="s">
        <v>268</v>
      </c>
      <c r="Y1297" s="149"/>
      <c r="Z1297" s="149"/>
      <c r="AA1297" s="149"/>
      <c r="AB1297" s="149" t="s">
        <v>269</v>
      </c>
      <c r="AC1297" s="149" t="s">
        <v>318</v>
      </c>
      <c r="AD1297" s="149" t="s">
        <v>6055</v>
      </c>
      <c r="AE1297" s="149" t="s">
        <v>271</v>
      </c>
      <c r="AF1297" s="149"/>
      <c r="AG1297" s="149" t="s">
        <v>1098</v>
      </c>
      <c r="AH1297" s="149" t="s">
        <v>273</v>
      </c>
      <c r="AI1297" s="158">
        <v>96</v>
      </c>
      <c r="AJ1297" s="149"/>
      <c r="AK1297" s="159" t="s">
        <v>274</v>
      </c>
      <c r="AL1297" s="159" t="s">
        <v>274</v>
      </c>
      <c r="AM1297" s="149" t="s">
        <v>274</v>
      </c>
      <c r="AN1297" s="160">
        <v>4</v>
      </c>
      <c r="AO1297" s="149"/>
      <c r="AP1297" s="149" t="s">
        <v>274</v>
      </c>
      <c r="AQ1297" s="149" t="s">
        <v>275</v>
      </c>
      <c r="AR1297" s="158">
        <v>1</v>
      </c>
      <c r="AS1297" s="149" t="s">
        <v>275</v>
      </c>
      <c r="AT1297" s="149" t="s">
        <v>276</v>
      </c>
      <c r="AU1297" s="161">
        <v>1</v>
      </c>
      <c r="AV1297" s="159">
        <v>10256.41</v>
      </c>
      <c r="AW1297" s="159">
        <v>410.26</v>
      </c>
      <c r="AX1297" s="149" t="s">
        <v>274</v>
      </c>
      <c r="AY1297" s="162">
        <v>0</v>
      </c>
      <c r="AZ1297" s="162" t="s">
        <v>274</v>
      </c>
      <c r="BA1297" s="162">
        <v>0</v>
      </c>
      <c r="BB1297" s="159">
        <v>9846.15</v>
      </c>
      <c r="BC1297" s="162" t="s">
        <v>274</v>
      </c>
      <c r="BD1297" s="162">
        <v>0</v>
      </c>
      <c r="BE1297" s="159">
        <v>410.26</v>
      </c>
      <c r="BF1297" s="159">
        <v>410.26</v>
      </c>
      <c r="BG1297" s="159">
        <v>10256.41</v>
      </c>
    </row>
    <row r="1298" ht="28.05" customHeight="1" spans="1:59">
      <c r="A1298" s="149"/>
      <c r="B1298" s="149"/>
      <c r="C1298" s="149"/>
      <c r="D1298" s="149" t="s">
        <v>3726</v>
      </c>
      <c r="E1298" s="340" t="s">
        <v>6362</v>
      </c>
      <c r="F1298" s="149" t="s">
        <v>3726</v>
      </c>
      <c r="G1298" s="149" t="s">
        <v>6363</v>
      </c>
      <c r="H1298" s="149" t="s">
        <v>6333</v>
      </c>
      <c r="I1298" s="149" t="s">
        <v>6364</v>
      </c>
      <c r="J1298" s="149" t="s">
        <v>6365</v>
      </c>
      <c r="K1298" s="149"/>
      <c r="L1298" s="149" t="s">
        <v>262</v>
      </c>
      <c r="M1298" s="149"/>
      <c r="N1298" s="149" t="s">
        <v>263</v>
      </c>
      <c r="O1298" s="149" t="s">
        <v>214</v>
      </c>
      <c r="P1298" s="149" t="s">
        <v>53</v>
      </c>
      <c r="Q1298" s="149"/>
      <c r="R1298" s="149" t="s">
        <v>4148</v>
      </c>
      <c r="S1298" s="149" t="s">
        <v>6336</v>
      </c>
      <c r="T1298" s="149" t="s">
        <v>6275</v>
      </c>
      <c r="U1298" s="149" t="s">
        <v>267</v>
      </c>
      <c r="V1298" s="149"/>
      <c r="W1298" s="149"/>
      <c r="X1298" s="149" t="s">
        <v>336</v>
      </c>
      <c r="Y1298" s="149"/>
      <c r="Z1298" s="149"/>
      <c r="AA1298" s="149"/>
      <c r="AB1298" s="149" t="s">
        <v>269</v>
      </c>
      <c r="AC1298" s="149" t="s">
        <v>270</v>
      </c>
      <c r="AD1298" s="149" t="s">
        <v>6275</v>
      </c>
      <c r="AE1298" s="149" t="s">
        <v>271</v>
      </c>
      <c r="AF1298" s="149"/>
      <c r="AG1298" s="149" t="s">
        <v>1098</v>
      </c>
      <c r="AH1298" s="149" t="s">
        <v>273</v>
      </c>
      <c r="AI1298" s="158">
        <v>82</v>
      </c>
      <c r="AJ1298" s="149"/>
      <c r="AK1298" s="159" t="s">
        <v>274</v>
      </c>
      <c r="AL1298" s="159" t="s">
        <v>274</v>
      </c>
      <c r="AM1298" s="149" t="s">
        <v>274</v>
      </c>
      <c r="AN1298" s="160">
        <v>4</v>
      </c>
      <c r="AO1298" s="149"/>
      <c r="AP1298" s="149" t="s">
        <v>274</v>
      </c>
      <c r="AQ1298" s="149" t="s">
        <v>275</v>
      </c>
      <c r="AR1298" s="158">
        <v>1</v>
      </c>
      <c r="AS1298" s="149" t="s">
        <v>275</v>
      </c>
      <c r="AT1298" s="149" t="s">
        <v>276</v>
      </c>
      <c r="AU1298" s="161">
        <v>1</v>
      </c>
      <c r="AV1298" s="159">
        <v>12389.38</v>
      </c>
      <c r="AW1298" s="159">
        <v>495.58</v>
      </c>
      <c r="AX1298" s="149" t="s">
        <v>274</v>
      </c>
      <c r="AY1298" s="159">
        <v>130.79</v>
      </c>
      <c r="AZ1298" s="159">
        <v>130.79</v>
      </c>
      <c r="BA1298" s="159">
        <v>523.16</v>
      </c>
      <c r="BB1298" s="159">
        <v>10062.69</v>
      </c>
      <c r="BC1298" s="162" t="s">
        <v>274</v>
      </c>
      <c r="BD1298" s="162">
        <v>0</v>
      </c>
      <c r="BE1298" s="159">
        <v>2326.69</v>
      </c>
      <c r="BF1298" s="159">
        <v>2326.69</v>
      </c>
      <c r="BG1298" s="159">
        <v>12389.38</v>
      </c>
    </row>
    <row r="1299" ht="28.05" customHeight="1" spans="1:59">
      <c r="A1299" s="149"/>
      <c r="B1299" s="149"/>
      <c r="C1299" s="149"/>
      <c r="D1299" s="149" t="s">
        <v>3726</v>
      </c>
      <c r="E1299" s="340" t="s">
        <v>6366</v>
      </c>
      <c r="F1299" s="149" t="s">
        <v>3726</v>
      </c>
      <c r="G1299" s="149" t="s">
        <v>6367</v>
      </c>
      <c r="H1299" s="149" t="s">
        <v>6339</v>
      </c>
      <c r="I1299" s="149" t="s">
        <v>6340</v>
      </c>
      <c r="J1299" s="149" t="s">
        <v>6368</v>
      </c>
      <c r="K1299" s="149"/>
      <c r="L1299" s="149" t="s">
        <v>262</v>
      </c>
      <c r="M1299" s="149"/>
      <c r="N1299" s="149" t="s">
        <v>263</v>
      </c>
      <c r="O1299" s="149" t="s">
        <v>214</v>
      </c>
      <c r="P1299" s="149" t="s">
        <v>53</v>
      </c>
      <c r="Q1299" s="149"/>
      <c r="R1299" s="149" t="s">
        <v>6342</v>
      </c>
      <c r="S1299" s="149" t="s">
        <v>3872</v>
      </c>
      <c r="T1299" s="149" t="s">
        <v>6275</v>
      </c>
      <c r="U1299" s="149" t="s">
        <v>267</v>
      </c>
      <c r="V1299" s="149"/>
      <c r="W1299" s="149"/>
      <c r="X1299" s="149" t="s">
        <v>268</v>
      </c>
      <c r="Y1299" s="149"/>
      <c r="Z1299" s="149"/>
      <c r="AA1299" s="149"/>
      <c r="AB1299" s="149" t="s">
        <v>269</v>
      </c>
      <c r="AC1299" s="149" t="s">
        <v>270</v>
      </c>
      <c r="AD1299" s="149" t="s">
        <v>6275</v>
      </c>
      <c r="AE1299" s="149" t="s">
        <v>271</v>
      </c>
      <c r="AF1299" s="149"/>
      <c r="AG1299" s="149" t="s">
        <v>1098</v>
      </c>
      <c r="AH1299" s="149" t="s">
        <v>273</v>
      </c>
      <c r="AI1299" s="158">
        <v>82</v>
      </c>
      <c r="AJ1299" s="149"/>
      <c r="AK1299" s="159" t="s">
        <v>274</v>
      </c>
      <c r="AL1299" s="159" t="s">
        <v>274</v>
      </c>
      <c r="AM1299" s="149" t="s">
        <v>274</v>
      </c>
      <c r="AN1299" s="160">
        <v>4</v>
      </c>
      <c r="AO1299" s="149"/>
      <c r="AP1299" s="149" t="s">
        <v>274</v>
      </c>
      <c r="AQ1299" s="149" t="s">
        <v>275</v>
      </c>
      <c r="AR1299" s="158">
        <v>1</v>
      </c>
      <c r="AS1299" s="149" t="s">
        <v>275</v>
      </c>
      <c r="AT1299" s="149" t="s">
        <v>276</v>
      </c>
      <c r="AU1299" s="161">
        <v>1</v>
      </c>
      <c r="AV1299" s="159">
        <v>14654.87</v>
      </c>
      <c r="AW1299" s="159">
        <v>586.19</v>
      </c>
      <c r="AX1299" s="149" t="s">
        <v>274</v>
      </c>
      <c r="AY1299" s="159">
        <v>154.68</v>
      </c>
      <c r="AZ1299" s="159">
        <v>154.68</v>
      </c>
      <c r="BA1299" s="159">
        <v>618.74</v>
      </c>
      <c r="BB1299" s="159">
        <v>11903.09</v>
      </c>
      <c r="BC1299" s="162" t="s">
        <v>274</v>
      </c>
      <c r="BD1299" s="162">
        <v>0</v>
      </c>
      <c r="BE1299" s="159">
        <v>2751.78</v>
      </c>
      <c r="BF1299" s="159">
        <v>2751.78</v>
      </c>
      <c r="BG1299" s="159">
        <v>14654.87</v>
      </c>
    </row>
    <row r="1300" ht="28.05" customHeight="1" spans="1:59">
      <c r="A1300" s="149"/>
      <c r="B1300" s="149"/>
      <c r="C1300" s="149"/>
      <c r="D1300" s="149" t="s">
        <v>3726</v>
      </c>
      <c r="E1300" s="340" t="s">
        <v>6369</v>
      </c>
      <c r="F1300" s="149" t="s">
        <v>3726</v>
      </c>
      <c r="G1300" s="149" t="s">
        <v>6370</v>
      </c>
      <c r="H1300" s="149" t="s">
        <v>6339</v>
      </c>
      <c r="I1300" s="149" t="s">
        <v>6340</v>
      </c>
      <c r="J1300" s="149" t="s">
        <v>6371</v>
      </c>
      <c r="K1300" s="149"/>
      <c r="L1300" s="149" t="s">
        <v>262</v>
      </c>
      <c r="M1300" s="149"/>
      <c r="N1300" s="149" t="s">
        <v>263</v>
      </c>
      <c r="O1300" s="149" t="s">
        <v>214</v>
      </c>
      <c r="P1300" s="149" t="s">
        <v>53</v>
      </c>
      <c r="Q1300" s="149"/>
      <c r="R1300" s="149" t="s">
        <v>6342</v>
      </c>
      <c r="S1300" s="149" t="s">
        <v>3872</v>
      </c>
      <c r="T1300" s="149" t="s">
        <v>6275</v>
      </c>
      <c r="U1300" s="149" t="s">
        <v>267</v>
      </c>
      <c r="V1300" s="149"/>
      <c r="W1300" s="149"/>
      <c r="X1300" s="149" t="s">
        <v>268</v>
      </c>
      <c r="Y1300" s="149"/>
      <c r="Z1300" s="149"/>
      <c r="AA1300" s="149"/>
      <c r="AB1300" s="149" t="s">
        <v>269</v>
      </c>
      <c r="AC1300" s="149" t="s">
        <v>270</v>
      </c>
      <c r="AD1300" s="149" t="s">
        <v>6275</v>
      </c>
      <c r="AE1300" s="149" t="s">
        <v>271</v>
      </c>
      <c r="AF1300" s="149"/>
      <c r="AG1300" s="149" t="s">
        <v>1098</v>
      </c>
      <c r="AH1300" s="149" t="s">
        <v>273</v>
      </c>
      <c r="AI1300" s="158">
        <v>82</v>
      </c>
      <c r="AJ1300" s="149"/>
      <c r="AK1300" s="159" t="s">
        <v>274</v>
      </c>
      <c r="AL1300" s="159" t="s">
        <v>274</v>
      </c>
      <c r="AM1300" s="149" t="s">
        <v>274</v>
      </c>
      <c r="AN1300" s="160">
        <v>4</v>
      </c>
      <c r="AO1300" s="149"/>
      <c r="AP1300" s="149" t="s">
        <v>274</v>
      </c>
      <c r="AQ1300" s="149" t="s">
        <v>275</v>
      </c>
      <c r="AR1300" s="158">
        <v>1</v>
      </c>
      <c r="AS1300" s="149" t="s">
        <v>275</v>
      </c>
      <c r="AT1300" s="149" t="s">
        <v>276</v>
      </c>
      <c r="AU1300" s="161">
        <v>1</v>
      </c>
      <c r="AV1300" s="159">
        <v>14654.87</v>
      </c>
      <c r="AW1300" s="159">
        <v>586.19</v>
      </c>
      <c r="AX1300" s="149" t="s">
        <v>274</v>
      </c>
      <c r="AY1300" s="159">
        <v>154.68</v>
      </c>
      <c r="AZ1300" s="159">
        <v>154.68</v>
      </c>
      <c r="BA1300" s="159">
        <v>618.74</v>
      </c>
      <c r="BB1300" s="159">
        <v>11903.09</v>
      </c>
      <c r="BC1300" s="162" t="s">
        <v>274</v>
      </c>
      <c r="BD1300" s="162">
        <v>0</v>
      </c>
      <c r="BE1300" s="159">
        <v>2751.78</v>
      </c>
      <c r="BF1300" s="159">
        <v>2751.78</v>
      </c>
      <c r="BG1300" s="159">
        <v>14654.87</v>
      </c>
    </row>
    <row r="1301" ht="28.05" customHeight="1" spans="1:59">
      <c r="A1301" s="149"/>
      <c r="B1301" s="149"/>
      <c r="C1301" s="149"/>
      <c r="D1301" s="149" t="s">
        <v>3726</v>
      </c>
      <c r="E1301" s="340" t="s">
        <v>6372</v>
      </c>
      <c r="F1301" s="149" t="s">
        <v>3726</v>
      </c>
      <c r="G1301" s="149" t="s">
        <v>6373</v>
      </c>
      <c r="H1301" s="149" t="s">
        <v>6374</v>
      </c>
      <c r="I1301" s="149" t="s">
        <v>5472</v>
      </c>
      <c r="J1301" s="149" t="s">
        <v>6375</v>
      </c>
      <c r="K1301" s="149"/>
      <c r="L1301" s="149" t="s">
        <v>262</v>
      </c>
      <c r="M1301" s="149"/>
      <c r="N1301" s="149" t="s">
        <v>263</v>
      </c>
      <c r="O1301" s="149" t="s">
        <v>214</v>
      </c>
      <c r="P1301" s="149" t="s">
        <v>53</v>
      </c>
      <c r="Q1301" s="149"/>
      <c r="R1301" s="149" t="s">
        <v>1090</v>
      </c>
      <c r="S1301" s="149" t="s">
        <v>5475</v>
      </c>
      <c r="T1301" s="149" t="s">
        <v>136</v>
      </c>
      <c r="U1301" s="149" t="s">
        <v>267</v>
      </c>
      <c r="V1301" s="149"/>
      <c r="W1301" s="149"/>
      <c r="X1301" s="149" t="s">
        <v>336</v>
      </c>
      <c r="Y1301" s="149"/>
      <c r="Z1301" s="149"/>
      <c r="AA1301" s="149"/>
      <c r="AB1301" s="149" t="s">
        <v>269</v>
      </c>
      <c r="AC1301" s="149" t="s">
        <v>270</v>
      </c>
      <c r="AD1301" s="149" t="s">
        <v>136</v>
      </c>
      <c r="AE1301" s="149" t="s">
        <v>271</v>
      </c>
      <c r="AF1301" s="149"/>
      <c r="AG1301" s="149" t="s">
        <v>1098</v>
      </c>
      <c r="AH1301" s="149" t="s">
        <v>273</v>
      </c>
      <c r="AI1301" s="158">
        <v>81</v>
      </c>
      <c r="AJ1301" s="149"/>
      <c r="AK1301" s="159" t="s">
        <v>274</v>
      </c>
      <c r="AL1301" s="159" t="s">
        <v>274</v>
      </c>
      <c r="AM1301" s="149" t="s">
        <v>274</v>
      </c>
      <c r="AN1301" s="160">
        <v>4</v>
      </c>
      <c r="AO1301" s="149"/>
      <c r="AP1301" s="149" t="s">
        <v>274</v>
      </c>
      <c r="AQ1301" s="149" t="s">
        <v>275</v>
      </c>
      <c r="AR1301" s="158">
        <v>1</v>
      </c>
      <c r="AS1301" s="149" t="s">
        <v>275</v>
      </c>
      <c r="AT1301" s="149" t="s">
        <v>276</v>
      </c>
      <c r="AU1301" s="161">
        <v>1</v>
      </c>
      <c r="AV1301" s="159">
        <v>413792.92</v>
      </c>
      <c r="AW1301" s="159">
        <v>16551.72</v>
      </c>
      <c r="AX1301" s="149" t="s">
        <v>274</v>
      </c>
      <c r="AY1301" s="159">
        <v>4355.71</v>
      </c>
      <c r="AZ1301" s="159">
        <v>4355.71</v>
      </c>
      <c r="BA1301" s="159">
        <v>17422.84</v>
      </c>
      <c r="BB1301" s="159">
        <v>331905.52</v>
      </c>
      <c r="BC1301" s="162" t="s">
        <v>274</v>
      </c>
      <c r="BD1301" s="162">
        <v>0</v>
      </c>
      <c r="BE1301" s="159">
        <v>81887.4</v>
      </c>
      <c r="BF1301" s="159">
        <v>81887.4</v>
      </c>
      <c r="BG1301" s="159">
        <v>413792.92</v>
      </c>
    </row>
    <row r="1302" ht="28.05" customHeight="1" spans="1:59">
      <c r="A1302" s="149"/>
      <c r="B1302" s="149"/>
      <c r="C1302" s="149"/>
      <c r="D1302" s="149" t="s">
        <v>3726</v>
      </c>
      <c r="E1302" s="340" t="s">
        <v>6376</v>
      </c>
      <c r="F1302" s="149" t="s">
        <v>3726</v>
      </c>
      <c r="G1302" s="149" t="s">
        <v>6377</v>
      </c>
      <c r="H1302" s="149" t="s">
        <v>6378</v>
      </c>
      <c r="I1302" s="149" t="s">
        <v>6379</v>
      </c>
      <c r="J1302" s="149" t="s">
        <v>6380</v>
      </c>
      <c r="K1302" s="149"/>
      <c r="L1302" s="149" t="s">
        <v>262</v>
      </c>
      <c r="M1302" s="149"/>
      <c r="N1302" s="149" t="s">
        <v>263</v>
      </c>
      <c r="O1302" s="149" t="s">
        <v>214</v>
      </c>
      <c r="P1302" s="149" t="s">
        <v>53</v>
      </c>
      <c r="Q1302" s="149"/>
      <c r="R1302" s="149" t="s">
        <v>4599</v>
      </c>
      <c r="S1302" s="149" t="s">
        <v>3872</v>
      </c>
      <c r="T1302" s="149" t="s">
        <v>6381</v>
      </c>
      <c r="U1302" s="149" t="s">
        <v>267</v>
      </c>
      <c r="V1302" s="149"/>
      <c r="W1302" s="149"/>
      <c r="X1302" s="149" t="s">
        <v>268</v>
      </c>
      <c r="Y1302" s="149"/>
      <c r="Z1302" s="149"/>
      <c r="AA1302" s="149"/>
      <c r="AB1302" s="149" t="s">
        <v>269</v>
      </c>
      <c r="AC1302" s="149" t="s">
        <v>270</v>
      </c>
      <c r="AD1302" s="149" t="s">
        <v>6381</v>
      </c>
      <c r="AE1302" s="149" t="s">
        <v>271</v>
      </c>
      <c r="AF1302" s="149"/>
      <c r="AG1302" s="149" t="s">
        <v>1098</v>
      </c>
      <c r="AH1302" s="149" t="s">
        <v>273</v>
      </c>
      <c r="AI1302" s="158">
        <v>44</v>
      </c>
      <c r="AJ1302" s="149"/>
      <c r="AK1302" s="159" t="s">
        <v>274</v>
      </c>
      <c r="AL1302" s="159" t="s">
        <v>274</v>
      </c>
      <c r="AM1302" s="149" t="s">
        <v>274</v>
      </c>
      <c r="AN1302" s="160">
        <v>4</v>
      </c>
      <c r="AO1302" s="149"/>
      <c r="AP1302" s="149" t="s">
        <v>274</v>
      </c>
      <c r="AQ1302" s="149" t="s">
        <v>275</v>
      </c>
      <c r="AR1302" s="158">
        <v>1</v>
      </c>
      <c r="AS1302" s="149" t="s">
        <v>275</v>
      </c>
      <c r="AT1302" s="149" t="s">
        <v>276</v>
      </c>
      <c r="AU1302" s="161">
        <v>1</v>
      </c>
      <c r="AV1302" s="159">
        <v>181415.93</v>
      </c>
      <c r="AW1302" s="159">
        <v>7256.64</v>
      </c>
      <c r="AX1302" s="149" t="s">
        <v>274</v>
      </c>
      <c r="AY1302" s="159">
        <v>1814.16</v>
      </c>
      <c r="AZ1302" s="159">
        <v>1814.16</v>
      </c>
      <c r="BA1302" s="159">
        <v>7256.64</v>
      </c>
      <c r="BB1302" s="159">
        <v>79823.04</v>
      </c>
      <c r="BC1302" s="162" t="s">
        <v>274</v>
      </c>
      <c r="BD1302" s="162">
        <v>0</v>
      </c>
      <c r="BE1302" s="159">
        <v>101592.89</v>
      </c>
      <c r="BF1302" s="159">
        <v>101592.89</v>
      </c>
      <c r="BG1302" s="159">
        <v>181415.93</v>
      </c>
    </row>
    <row r="1303" ht="28.05" customHeight="1" spans="1:59">
      <c r="A1303" s="149"/>
      <c r="B1303" s="149"/>
      <c r="C1303" s="149"/>
      <c r="D1303" s="149" t="s">
        <v>3726</v>
      </c>
      <c r="E1303" s="340" t="s">
        <v>6382</v>
      </c>
      <c r="F1303" s="149" t="s">
        <v>3726</v>
      </c>
      <c r="G1303" s="149" t="s">
        <v>6383</v>
      </c>
      <c r="H1303" s="149" t="s">
        <v>6384</v>
      </c>
      <c r="I1303" s="149" t="s">
        <v>6385</v>
      </c>
      <c r="J1303" s="149" t="s">
        <v>6386</v>
      </c>
      <c r="K1303" s="149"/>
      <c r="L1303" s="149" t="s">
        <v>262</v>
      </c>
      <c r="M1303" s="149"/>
      <c r="N1303" s="149" t="s">
        <v>263</v>
      </c>
      <c r="O1303" s="149" t="s">
        <v>214</v>
      </c>
      <c r="P1303" s="149" t="s">
        <v>53</v>
      </c>
      <c r="Q1303" s="149"/>
      <c r="R1303" s="149" t="s">
        <v>6387</v>
      </c>
      <c r="S1303" s="149" t="s">
        <v>6388</v>
      </c>
      <c r="T1303" s="149" t="s">
        <v>6389</v>
      </c>
      <c r="U1303" s="149" t="s">
        <v>267</v>
      </c>
      <c r="V1303" s="149"/>
      <c r="W1303" s="149"/>
      <c r="X1303" s="149" t="s">
        <v>268</v>
      </c>
      <c r="Y1303" s="149"/>
      <c r="Z1303" s="149"/>
      <c r="AA1303" s="149"/>
      <c r="AB1303" s="149" t="s">
        <v>269</v>
      </c>
      <c r="AC1303" s="149" t="s">
        <v>270</v>
      </c>
      <c r="AD1303" s="149" t="s">
        <v>6389</v>
      </c>
      <c r="AE1303" s="149" t="s">
        <v>271</v>
      </c>
      <c r="AF1303" s="149"/>
      <c r="AG1303" s="149" t="s">
        <v>1098</v>
      </c>
      <c r="AH1303" s="149" t="s">
        <v>273</v>
      </c>
      <c r="AI1303" s="158">
        <v>45</v>
      </c>
      <c r="AJ1303" s="149"/>
      <c r="AK1303" s="159" t="s">
        <v>274</v>
      </c>
      <c r="AL1303" s="159" t="s">
        <v>274</v>
      </c>
      <c r="AM1303" s="149" t="s">
        <v>274</v>
      </c>
      <c r="AN1303" s="160">
        <v>4</v>
      </c>
      <c r="AO1303" s="149"/>
      <c r="AP1303" s="149" t="s">
        <v>274</v>
      </c>
      <c r="AQ1303" s="149" t="s">
        <v>275</v>
      </c>
      <c r="AR1303" s="158">
        <v>1</v>
      </c>
      <c r="AS1303" s="149" t="s">
        <v>275</v>
      </c>
      <c r="AT1303" s="149" t="s">
        <v>276</v>
      </c>
      <c r="AU1303" s="161">
        <v>1</v>
      </c>
      <c r="AV1303" s="159">
        <v>5132.74</v>
      </c>
      <c r="AW1303" s="159">
        <v>205.31</v>
      </c>
      <c r="AX1303" s="149" t="s">
        <v>274</v>
      </c>
      <c r="AY1303" s="159">
        <v>51.33</v>
      </c>
      <c r="AZ1303" s="159">
        <v>51.33</v>
      </c>
      <c r="BA1303" s="159">
        <v>205.32</v>
      </c>
      <c r="BB1303" s="159">
        <v>2309.85</v>
      </c>
      <c r="BC1303" s="162" t="s">
        <v>274</v>
      </c>
      <c r="BD1303" s="162">
        <v>0</v>
      </c>
      <c r="BE1303" s="159">
        <v>2822.89</v>
      </c>
      <c r="BF1303" s="159">
        <v>2822.89</v>
      </c>
      <c r="BG1303" s="159">
        <v>5132.74</v>
      </c>
    </row>
    <row r="1304" ht="28.05" customHeight="1" spans="1:59">
      <c r="A1304" s="149"/>
      <c r="B1304" s="149"/>
      <c r="C1304" s="149"/>
      <c r="D1304" s="149" t="s">
        <v>3726</v>
      </c>
      <c r="E1304" s="340" t="s">
        <v>6390</v>
      </c>
      <c r="F1304" s="149" t="s">
        <v>3726</v>
      </c>
      <c r="G1304" s="149" t="s">
        <v>6391</v>
      </c>
      <c r="H1304" s="149" t="s">
        <v>6384</v>
      </c>
      <c r="I1304" s="149" t="s">
        <v>6385</v>
      </c>
      <c r="J1304" s="149" t="s">
        <v>6392</v>
      </c>
      <c r="K1304" s="149"/>
      <c r="L1304" s="149" t="s">
        <v>262</v>
      </c>
      <c r="M1304" s="149"/>
      <c r="N1304" s="149" t="s">
        <v>263</v>
      </c>
      <c r="O1304" s="149" t="s">
        <v>214</v>
      </c>
      <c r="P1304" s="149" t="s">
        <v>53</v>
      </c>
      <c r="Q1304" s="149"/>
      <c r="R1304" s="149" t="s">
        <v>6387</v>
      </c>
      <c r="S1304" s="149" t="s">
        <v>6388</v>
      </c>
      <c r="T1304" s="149" t="s">
        <v>6389</v>
      </c>
      <c r="U1304" s="149" t="s">
        <v>267</v>
      </c>
      <c r="V1304" s="149"/>
      <c r="W1304" s="149"/>
      <c r="X1304" s="149" t="s">
        <v>268</v>
      </c>
      <c r="Y1304" s="149"/>
      <c r="Z1304" s="149"/>
      <c r="AA1304" s="149"/>
      <c r="AB1304" s="149" t="s">
        <v>269</v>
      </c>
      <c r="AC1304" s="149" t="s">
        <v>270</v>
      </c>
      <c r="AD1304" s="149" t="s">
        <v>6389</v>
      </c>
      <c r="AE1304" s="149" t="s">
        <v>271</v>
      </c>
      <c r="AF1304" s="149"/>
      <c r="AG1304" s="149" t="s">
        <v>1098</v>
      </c>
      <c r="AH1304" s="149" t="s">
        <v>273</v>
      </c>
      <c r="AI1304" s="158">
        <v>45</v>
      </c>
      <c r="AJ1304" s="149"/>
      <c r="AK1304" s="159" t="s">
        <v>274</v>
      </c>
      <c r="AL1304" s="159" t="s">
        <v>274</v>
      </c>
      <c r="AM1304" s="149" t="s">
        <v>274</v>
      </c>
      <c r="AN1304" s="160">
        <v>4</v>
      </c>
      <c r="AO1304" s="149"/>
      <c r="AP1304" s="149" t="s">
        <v>274</v>
      </c>
      <c r="AQ1304" s="149" t="s">
        <v>275</v>
      </c>
      <c r="AR1304" s="158">
        <v>1</v>
      </c>
      <c r="AS1304" s="149" t="s">
        <v>275</v>
      </c>
      <c r="AT1304" s="149" t="s">
        <v>276</v>
      </c>
      <c r="AU1304" s="161">
        <v>1</v>
      </c>
      <c r="AV1304" s="159">
        <v>5132.75</v>
      </c>
      <c r="AW1304" s="159">
        <v>205.31</v>
      </c>
      <c r="AX1304" s="149" t="s">
        <v>274</v>
      </c>
      <c r="AY1304" s="159">
        <v>51.33</v>
      </c>
      <c r="AZ1304" s="159">
        <v>51.33</v>
      </c>
      <c r="BA1304" s="159">
        <v>205.32</v>
      </c>
      <c r="BB1304" s="159">
        <v>2309.85</v>
      </c>
      <c r="BC1304" s="162" t="s">
        <v>274</v>
      </c>
      <c r="BD1304" s="162">
        <v>0</v>
      </c>
      <c r="BE1304" s="159">
        <v>2822.9</v>
      </c>
      <c r="BF1304" s="159">
        <v>2822.9</v>
      </c>
      <c r="BG1304" s="159">
        <v>5132.75</v>
      </c>
    </row>
    <row r="1305" ht="28.05" customHeight="1" spans="1:59">
      <c r="A1305" s="149"/>
      <c r="B1305" s="149"/>
      <c r="C1305" s="149"/>
      <c r="D1305" s="149" t="s">
        <v>3726</v>
      </c>
      <c r="E1305" s="340" t="s">
        <v>6393</v>
      </c>
      <c r="F1305" s="149" t="s">
        <v>3726</v>
      </c>
      <c r="G1305" s="149" t="s">
        <v>6394</v>
      </c>
      <c r="H1305" s="149" t="s">
        <v>6395</v>
      </c>
      <c r="I1305" s="149" t="s">
        <v>6360</v>
      </c>
      <c r="J1305" s="149" t="s">
        <v>6396</v>
      </c>
      <c r="K1305" s="149"/>
      <c r="L1305" s="149" t="s">
        <v>287</v>
      </c>
      <c r="M1305" s="149"/>
      <c r="N1305" s="149" t="s">
        <v>263</v>
      </c>
      <c r="O1305" s="149" t="s">
        <v>214</v>
      </c>
      <c r="P1305" s="149" t="s">
        <v>53</v>
      </c>
      <c r="Q1305" s="149"/>
      <c r="R1305" s="149" t="s">
        <v>4026</v>
      </c>
      <c r="S1305" s="149" t="s">
        <v>4928</v>
      </c>
      <c r="T1305" s="149" t="s">
        <v>6055</v>
      </c>
      <c r="U1305" s="149" t="s">
        <v>267</v>
      </c>
      <c r="V1305" s="149"/>
      <c r="W1305" s="149"/>
      <c r="X1305" s="149" t="s">
        <v>268</v>
      </c>
      <c r="Y1305" s="149"/>
      <c r="Z1305" s="149"/>
      <c r="AA1305" s="149"/>
      <c r="AB1305" s="149" t="s">
        <v>269</v>
      </c>
      <c r="AC1305" s="149" t="s">
        <v>318</v>
      </c>
      <c r="AD1305" s="149" t="s">
        <v>6055</v>
      </c>
      <c r="AE1305" s="149" t="s">
        <v>271</v>
      </c>
      <c r="AF1305" s="149"/>
      <c r="AG1305" s="149" t="s">
        <v>1098</v>
      </c>
      <c r="AH1305" s="149" t="s">
        <v>273</v>
      </c>
      <c r="AI1305" s="158">
        <v>96</v>
      </c>
      <c r="AJ1305" s="149"/>
      <c r="AK1305" s="159" t="s">
        <v>274</v>
      </c>
      <c r="AL1305" s="159" t="s">
        <v>274</v>
      </c>
      <c r="AM1305" s="149" t="s">
        <v>274</v>
      </c>
      <c r="AN1305" s="160">
        <v>4</v>
      </c>
      <c r="AO1305" s="149"/>
      <c r="AP1305" s="149" t="s">
        <v>274</v>
      </c>
      <c r="AQ1305" s="149" t="s">
        <v>275</v>
      </c>
      <c r="AR1305" s="158">
        <v>1</v>
      </c>
      <c r="AS1305" s="149" t="s">
        <v>275</v>
      </c>
      <c r="AT1305" s="149" t="s">
        <v>276</v>
      </c>
      <c r="AU1305" s="161">
        <v>1</v>
      </c>
      <c r="AV1305" s="159">
        <v>11111.11</v>
      </c>
      <c r="AW1305" s="159">
        <v>444.44</v>
      </c>
      <c r="AX1305" s="149" t="s">
        <v>274</v>
      </c>
      <c r="AY1305" s="162">
        <v>0</v>
      </c>
      <c r="AZ1305" s="162" t="s">
        <v>274</v>
      </c>
      <c r="BA1305" s="162">
        <v>0</v>
      </c>
      <c r="BB1305" s="159">
        <v>10666.67</v>
      </c>
      <c r="BC1305" s="162" t="s">
        <v>274</v>
      </c>
      <c r="BD1305" s="162">
        <v>0</v>
      </c>
      <c r="BE1305" s="159">
        <v>444.44</v>
      </c>
      <c r="BF1305" s="159">
        <v>444.44</v>
      </c>
      <c r="BG1305" s="159">
        <v>11111.11</v>
      </c>
    </row>
    <row r="1306" ht="28.05" customHeight="1" spans="1:59">
      <c r="A1306" s="149"/>
      <c r="B1306" s="149"/>
      <c r="C1306" s="149"/>
      <c r="D1306" s="149" t="s">
        <v>3726</v>
      </c>
      <c r="E1306" s="340" t="s">
        <v>6397</v>
      </c>
      <c r="F1306" s="149" t="s">
        <v>3726</v>
      </c>
      <c r="G1306" s="149" t="s">
        <v>6398</v>
      </c>
      <c r="H1306" s="149" t="s">
        <v>6399</v>
      </c>
      <c r="I1306" s="149" t="s">
        <v>6400</v>
      </c>
      <c r="J1306" s="149" t="s">
        <v>6401</v>
      </c>
      <c r="K1306" s="149"/>
      <c r="L1306" s="149" t="s">
        <v>287</v>
      </c>
      <c r="M1306" s="149"/>
      <c r="N1306" s="149" t="s">
        <v>263</v>
      </c>
      <c r="O1306" s="149" t="s">
        <v>214</v>
      </c>
      <c r="P1306" s="149" t="s">
        <v>53</v>
      </c>
      <c r="Q1306" s="149"/>
      <c r="R1306" s="149" t="s">
        <v>4026</v>
      </c>
      <c r="S1306" s="149" t="s">
        <v>4928</v>
      </c>
      <c r="T1306" s="149" t="s">
        <v>6055</v>
      </c>
      <c r="U1306" s="149" t="s">
        <v>267</v>
      </c>
      <c r="V1306" s="149"/>
      <c r="W1306" s="149"/>
      <c r="X1306" s="149" t="s">
        <v>268</v>
      </c>
      <c r="Y1306" s="149"/>
      <c r="Z1306" s="149"/>
      <c r="AA1306" s="149"/>
      <c r="AB1306" s="149" t="s">
        <v>269</v>
      </c>
      <c r="AC1306" s="149" t="s">
        <v>318</v>
      </c>
      <c r="AD1306" s="149" t="s">
        <v>6055</v>
      </c>
      <c r="AE1306" s="149" t="s">
        <v>271</v>
      </c>
      <c r="AF1306" s="149"/>
      <c r="AG1306" s="149" t="s">
        <v>1098</v>
      </c>
      <c r="AH1306" s="149" t="s">
        <v>273</v>
      </c>
      <c r="AI1306" s="158">
        <v>96</v>
      </c>
      <c r="AJ1306" s="149"/>
      <c r="AK1306" s="159" t="s">
        <v>274</v>
      </c>
      <c r="AL1306" s="159" t="s">
        <v>274</v>
      </c>
      <c r="AM1306" s="149" t="s">
        <v>274</v>
      </c>
      <c r="AN1306" s="160">
        <v>4</v>
      </c>
      <c r="AO1306" s="149"/>
      <c r="AP1306" s="149" t="s">
        <v>274</v>
      </c>
      <c r="AQ1306" s="149" t="s">
        <v>275</v>
      </c>
      <c r="AR1306" s="158">
        <v>1</v>
      </c>
      <c r="AS1306" s="149" t="s">
        <v>275</v>
      </c>
      <c r="AT1306" s="149" t="s">
        <v>276</v>
      </c>
      <c r="AU1306" s="161">
        <v>1</v>
      </c>
      <c r="AV1306" s="159">
        <v>11111.11</v>
      </c>
      <c r="AW1306" s="159">
        <v>444.44</v>
      </c>
      <c r="AX1306" s="149" t="s">
        <v>274</v>
      </c>
      <c r="AY1306" s="162">
        <v>0</v>
      </c>
      <c r="AZ1306" s="162" t="s">
        <v>274</v>
      </c>
      <c r="BA1306" s="162">
        <v>0</v>
      </c>
      <c r="BB1306" s="159">
        <v>10666.67</v>
      </c>
      <c r="BC1306" s="162" t="s">
        <v>274</v>
      </c>
      <c r="BD1306" s="162">
        <v>0</v>
      </c>
      <c r="BE1306" s="159">
        <v>444.44</v>
      </c>
      <c r="BF1306" s="159">
        <v>444.44</v>
      </c>
      <c r="BG1306" s="159">
        <v>11111.11</v>
      </c>
    </row>
    <row r="1307" ht="28.05" customHeight="1" spans="1:59">
      <c r="A1307" s="149"/>
      <c r="B1307" s="149"/>
      <c r="C1307" s="149"/>
      <c r="D1307" s="149" t="s">
        <v>3726</v>
      </c>
      <c r="E1307" s="340" t="s">
        <v>6402</v>
      </c>
      <c r="F1307" s="149" t="s">
        <v>3726</v>
      </c>
      <c r="G1307" s="149" t="s">
        <v>6403</v>
      </c>
      <c r="H1307" s="149" t="s">
        <v>6404</v>
      </c>
      <c r="I1307" s="149" t="s">
        <v>6405</v>
      </c>
      <c r="J1307" s="149" t="s">
        <v>6406</v>
      </c>
      <c r="K1307" s="149"/>
      <c r="L1307" s="149" t="s">
        <v>287</v>
      </c>
      <c r="M1307" s="149"/>
      <c r="N1307" s="149" t="s">
        <v>263</v>
      </c>
      <c r="O1307" s="149" t="s">
        <v>214</v>
      </c>
      <c r="P1307" s="149" t="s">
        <v>53</v>
      </c>
      <c r="Q1307" s="149"/>
      <c r="R1307" s="149" t="s">
        <v>4026</v>
      </c>
      <c r="S1307" s="149" t="s">
        <v>4928</v>
      </c>
      <c r="T1307" s="149" t="s">
        <v>6055</v>
      </c>
      <c r="U1307" s="149" t="s">
        <v>267</v>
      </c>
      <c r="V1307" s="149"/>
      <c r="W1307" s="149"/>
      <c r="X1307" s="149" t="s">
        <v>268</v>
      </c>
      <c r="Y1307" s="149"/>
      <c r="Z1307" s="149"/>
      <c r="AA1307" s="149"/>
      <c r="AB1307" s="149" t="s">
        <v>269</v>
      </c>
      <c r="AC1307" s="149" t="s">
        <v>318</v>
      </c>
      <c r="AD1307" s="149" t="s">
        <v>6055</v>
      </c>
      <c r="AE1307" s="149" t="s">
        <v>271</v>
      </c>
      <c r="AF1307" s="149"/>
      <c r="AG1307" s="149" t="s">
        <v>1098</v>
      </c>
      <c r="AH1307" s="149" t="s">
        <v>273</v>
      </c>
      <c r="AI1307" s="158">
        <v>96</v>
      </c>
      <c r="AJ1307" s="149"/>
      <c r="AK1307" s="159" t="s">
        <v>274</v>
      </c>
      <c r="AL1307" s="159" t="s">
        <v>274</v>
      </c>
      <c r="AM1307" s="149" t="s">
        <v>274</v>
      </c>
      <c r="AN1307" s="160">
        <v>4</v>
      </c>
      <c r="AO1307" s="149"/>
      <c r="AP1307" s="149" t="s">
        <v>274</v>
      </c>
      <c r="AQ1307" s="149" t="s">
        <v>275</v>
      </c>
      <c r="AR1307" s="158">
        <v>1</v>
      </c>
      <c r="AS1307" s="149" t="s">
        <v>275</v>
      </c>
      <c r="AT1307" s="149" t="s">
        <v>276</v>
      </c>
      <c r="AU1307" s="161">
        <v>1</v>
      </c>
      <c r="AV1307" s="159">
        <v>16666.67</v>
      </c>
      <c r="AW1307" s="159">
        <v>666.67</v>
      </c>
      <c r="AX1307" s="149" t="s">
        <v>274</v>
      </c>
      <c r="AY1307" s="162">
        <v>0</v>
      </c>
      <c r="AZ1307" s="162" t="s">
        <v>274</v>
      </c>
      <c r="BA1307" s="162">
        <v>0</v>
      </c>
      <c r="BB1307" s="159">
        <v>16000</v>
      </c>
      <c r="BC1307" s="162" t="s">
        <v>274</v>
      </c>
      <c r="BD1307" s="162">
        <v>0</v>
      </c>
      <c r="BE1307" s="159">
        <v>666.67</v>
      </c>
      <c r="BF1307" s="159">
        <v>666.67</v>
      </c>
      <c r="BG1307" s="159">
        <v>16666.67</v>
      </c>
    </row>
    <row r="1308" ht="28.05" customHeight="1" spans="1:59">
      <c r="A1308" s="149"/>
      <c r="B1308" s="149"/>
      <c r="C1308" s="149"/>
      <c r="D1308" s="149" t="s">
        <v>3726</v>
      </c>
      <c r="E1308" s="340" t="s">
        <v>6407</v>
      </c>
      <c r="F1308" s="149" t="s">
        <v>3726</v>
      </c>
      <c r="G1308" s="149" t="s">
        <v>6408</v>
      </c>
      <c r="H1308" s="149" t="s">
        <v>5516</v>
      </c>
      <c r="I1308" s="149" t="s">
        <v>6409</v>
      </c>
      <c r="J1308" s="149" t="s">
        <v>6410</v>
      </c>
      <c r="K1308" s="149"/>
      <c r="L1308" s="149" t="s">
        <v>262</v>
      </c>
      <c r="M1308" s="149"/>
      <c r="N1308" s="149" t="s">
        <v>263</v>
      </c>
      <c r="O1308" s="149" t="s">
        <v>214</v>
      </c>
      <c r="P1308" s="149" t="s">
        <v>53</v>
      </c>
      <c r="Q1308" s="149"/>
      <c r="R1308" s="149" t="s">
        <v>5394</v>
      </c>
      <c r="S1308" s="149" t="s">
        <v>5276</v>
      </c>
      <c r="T1308" s="149" t="s">
        <v>136</v>
      </c>
      <c r="U1308" s="149" t="s">
        <v>267</v>
      </c>
      <c r="V1308" s="149"/>
      <c r="W1308" s="149"/>
      <c r="X1308" s="149" t="s">
        <v>268</v>
      </c>
      <c r="Y1308" s="149"/>
      <c r="Z1308" s="149"/>
      <c r="AA1308" s="149"/>
      <c r="AB1308" s="149" t="s">
        <v>269</v>
      </c>
      <c r="AC1308" s="149" t="s">
        <v>270</v>
      </c>
      <c r="AD1308" s="149" t="s">
        <v>136</v>
      </c>
      <c r="AE1308" s="149" t="s">
        <v>271</v>
      </c>
      <c r="AF1308" s="149"/>
      <c r="AG1308" s="149" t="s">
        <v>1098</v>
      </c>
      <c r="AH1308" s="149" t="s">
        <v>273</v>
      </c>
      <c r="AI1308" s="158">
        <v>81</v>
      </c>
      <c r="AJ1308" s="149"/>
      <c r="AK1308" s="159" t="s">
        <v>274</v>
      </c>
      <c r="AL1308" s="159" t="s">
        <v>274</v>
      </c>
      <c r="AM1308" s="149" t="s">
        <v>274</v>
      </c>
      <c r="AN1308" s="160">
        <v>4</v>
      </c>
      <c r="AO1308" s="149"/>
      <c r="AP1308" s="149" t="s">
        <v>274</v>
      </c>
      <c r="AQ1308" s="149" t="s">
        <v>275</v>
      </c>
      <c r="AR1308" s="158">
        <v>1</v>
      </c>
      <c r="AS1308" s="149" t="s">
        <v>275</v>
      </c>
      <c r="AT1308" s="149" t="s">
        <v>276</v>
      </c>
      <c r="AU1308" s="161">
        <v>1</v>
      </c>
      <c r="AV1308" s="159">
        <v>3451.33</v>
      </c>
      <c r="AW1308" s="159">
        <v>138.05</v>
      </c>
      <c r="AX1308" s="149" t="s">
        <v>274</v>
      </c>
      <c r="AY1308" s="159">
        <v>36.34</v>
      </c>
      <c r="AZ1308" s="159">
        <v>36.34</v>
      </c>
      <c r="BA1308" s="159">
        <v>145.36</v>
      </c>
      <c r="BB1308" s="159">
        <v>2768.12</v>
      </c>
      <c r="BC1308" s="162" t="s">
        <v>274</v>
      </c>
      <c r="BD1308" s="162">
        <v>0</v>
      </c>
      <c r="BE1308" s="159">
        <v>683.21</v>
      </c>
      <c r="BF1308" s="159">
        <v>683.21</v>
      </c>
      <c r="BG1308" s="159">
        <v>3451.33</v>
      </c>
    </row>
    <row r="1309" ht="28.05" customHeight="1" spans="1:59">
      <c r="A1309" s="149"/>
      <c r="B1309" s="149"/>
      <c r="C1309" s="149"/>
      <c r="D1309" s="149" t="s">
        <v>3726</v>
      </c>
      <c r="E1309" s="340" t="s">
        <v>6411</v>
      </c>
      <c r="F1309" s="149" t="s">
        <v>3726</v>
      </c>
      <c r="G1309" s="149" t="s">
        <v>6412</v>
      </c>
      <c r="H1309" s="149" t="s">
        <v>6413</v>
      </c>
      <c r="I1309" s="149" t="s">
        <v>6414</v>
      </c>
      <c r="J1309" s="149" t="s">
        <v>6415</v>
      </c>
      <c r="K1309" s="149"/>
      <c r="L1309" s="149" t="s">
        <v>262</v>
      </c>
      <c r="M1309" s="149"/>
      <c r="N1309" s="149" t="s">
        <v>263</v>
      </c>
      <c r="O1309" s="149" t="s">
        <v>214</v>
      </c>
      <c r="P1309" s="149" t="s">
        <v>53</v>
      </c>
      <c r="Q1309" s="149"/>
      <c r="R1309" s="149" t="s">
        <v>4522</v>
      </c>
      <c r="S1309" s="149" t="s">
        <v>6416</v>
      </c>
      <c r="T1309" s="149" t="s">
        <v>6381</v>
      </c>
      <c r="U1309" s="149" t="s">
        <v>267</v>
      </c>
      <c r="V1309" s="149"/>
      <c r="W1309" s="149"/>
      <c r="X1309" s="149" t="s">
        <v>268</v>
      </c>
      <c r="Y1309" s="149"/>
      <c r="Z1309" s="149"/>
      <c r="AA1309" s="149"/>
      <c r="AB1309" s="149" t="s">
        <v>269</v>
      </c>
      <c r="AC1309" s="149" t="s">
        <v>270</v>
      </c>
      <c r="AD1309" s="149" t="s">
        <v>6381</v>
      </c>
      <c r="AE1309" s="149" t="s">
        <v>271</v>
      </c>
      <c r="AF1309" s="149"/>
      <c r="AG1309" s="149" t="s">
        <v>1098</v>
      </c>
      <c r="AH1309" s="149" t="s">
        <v>273</v>
      </c>
      <c r="AI1309" s="158">
        <v>44</v>
      </c>
      <c r="AJ1309" s="149"/>
      <c r="AK1309" s="159" t="s">
        <v>274</v>
      </c>
      <c r="AL1309" s="159" t="s">
        <v>274</v>
      </c>
      <c r="AM1309" s="149" t="s">
        <v>274</v>
      </c>
      <c r="AN1309" s="160">
        <v>4</v>
      </c>
      <c r="AO1309" s="149"/>
      <c r="AP1309" s="149" t="s">
        <v>274</v>
      </c>
      <c r="AQ1309" s="149" t="s">
        <v>275</v>
      </c>
      <c r="AR1309" s="158">
        <v>1</v>
      </c>
      <c r="AS1309" s="149" t="s">
        <v>275</v>
      </c>
      <c r="AT1309" s="149" t="s">
        <v>276</v>
      </c>
      <c r="AU1309" s="161">
        <v>1</v>
      </c>
      <c r="AV1309" s="159">
        <v>2168.14</v>
      </c>
      <c r="AW1309" s="159">
        <v>86.73</v>
      </c>
      <c r="AX1309" s="149" t="s">
        <v>274</v>
      </c>
      <c r="AY1309" s="159">
        <v>21.45</v>
      </c>
      <c r="AZ1309" s="159">
        <v>21.45</v>
      </c>
      <c r="BA1309" s="159">
        <v>85.8</v>
      </c>
      <c r="BB1309" s="159">
        <v>951.32</v>
      </c>
      <c r="BC1309" s="162" t="s">
        <v>274</v>
      </c>
      <c r="BD1309" s="159">
        <v>14.54</v>
      </c>
      <c r="BE1309" s="159">
        <v>1216.82</v>
      </c>
      <c r="BF1309" s="159">
        <v>1202.28</v>
      </c>
      <c r="BG1309" s="159">
        <v>2168.14</v>
      </c>
    </row>
    <row r="1310" ht="28.05" customHeight="1" spans="1:59">
      <c r="A1310" s="149"/>
      <c r="B1310" s="149"/>
      <c r="C1310" s="149"/>
      <c r="D1310" s="149" t="s">
        <v>3726</v>
      </c>
      <c r="E1310" s="340" t="s">
        <v>6417</v>
      </c>
      <c r="F1310" s="149" t="s">
        <v>3726</v>
      </c>
      <c r="G1310" s="149" t="s">
        <v>6418</v>
      </c>
      <c r="H1310" s="149" t="s">
        <v>6399</v>
      </c>
      <c r="I1310" s="149" t="s">
        <v>6400</v>
      </c>
      <c r="J1310" s="149" t="s">
        <v>6419</v>
      </c>
      <c r="K1310" s="149"/>
      <c r="L1310" s="149" t="s">
        <v>287</v>
      </c>
      <c r="M1310" s="149"/>
      <c r="N1310" s="149" t="s">
        <v>263</v>
      </c>
      <c r="O1310" s="149" t="s">
        <v>214</v>
      </c>
      <c r="P1310" s="149" t="s">
        <v>53</v>
      </c>
      <c r="Q1310" s="149"/>
      <c r="R1310" s="149" t="s">
        <v>4026</v>
      </c>
      <c r="S1310" s="149" t="s">
        <v>4928</v>
      </c>
      <c r="T1310" s="149" t="s">
        <v>6055</v>
      </c>
      <c r="U1310" s="149" t="s">
        <v>267</v>
      </c>
      <c r="V1310" s="149"/>
      <c r="W1310" s="149"/>
      <c r="X1310" s="149" t="s">
        <v>268</v>
      </c>
      <c r="Y1310" s="149"/>
      <c r="Z1310" s="149"/>
      <c r="AA1310" s="149"/>
      <c r="AB1310" s="149" t="s">
        <v>269</v>
      </c>
      <c r="AC1310" s="149" t="s">
        <v>318</v>
      </c>
      <c r="AD1310" s="149" t="s">
        <v>6055</v>
      </c>
      <c r="AE1310" s="149" t="s">
        <v>271</v>
      </c>
      <c r="AF1310" s="149"/>
      <c r="AG1310" s="149" t="s">
        <v>1098</v>
      </c>
      <c r="AH1310" s="149" t="s">
        <v>273</v>
      </c>
      <c r="AI1310" s="158">
        <v>96</v>
      </c>
      <c r="AJ1310" s="149"/>
      <c r="AK1310" s="159" t="s">
        <v>274</v>
      </c>
      <c r="AL1310" s="159" t="s">
        <v>274</v>
      </c>
      <c r="AM1310" s="149" t="s">
        <v>274</v>
      </c>
      <c r="AN1310" s="160">
        <v>4</v>
      </c>
      <c r="AO1310" s="149"/>
      <c r="AP1310" s="149" t="s">
        <v>274</v>
      </c>
      <c r="AQ1310" s="149" t="s">
        <v>275</v>
      </c>
      <c r="AR1310" s="158">
        <v>1</v>
      </c>
      <c r="AS1310" s="149" t="s">
        <v>275</v>
      </c>
      <c r="AT1310" s="149" t="s">
        <v>276</v>
      </c>
      <c r="AU1310" s="161">
        <v>1</v>
      </c>
      <c r="AV1310" s="159">
        <v>11111.11</v>
      </c>
      <c r="AW1310" s="159">
        <v>444.44</v>
      </c>
      <c r="AX1310" s="149" t="s">
        <v>274</v>
      </c>
      <c r="AY1310" s="162">
        <v>0</v>
      </c>
      <c r="AZ1310" s="162" t="s">
        <v>274</v>
      </c>
      <c r="BA1310" s="162">
        <v>0</v>
      </c>
      <c r="BB1310" s="159">
        <v>10666.67</v>
      </c>
      <c r="BC1310" s="162" t="s">
        <v>274</v>
      </c>
      <c r="BD1310" s="162">
        <v>0</v>
      </c>
      <c r="BE1310" s="159">
        <v>444.44</v>
      </c>
      <c r="BF1310" s="159">
        <v>444.44</v>
      </c>
      <c r="BG1310" s="159">
        <v>11111.11</v>
      </c>
    </row>
    <row r="1311" ht="28.05" customHeight="1" spans="1:59">
      <c r="A1311" s="149"/>
      <c r="B1311" s="149"/>
      <c r="C1311" s="149"/>
      <c r="D1311" s="149" t="s">
        <v>3726</v>
      </c>
      <c r="E1311" s="340" t="s">
        <v>6420</v>
      </c>
      <c r="F1311" s="149" t="s">
        <v>3726</v>
      </c>
      <c r="G1311" s="149" t="s">
        <v>6421</v>
      </c>
      <c r="H1311" s="149" t="s">
        <v>5530</v>
      </c>
      <c r="I1311" s="149" t="s">
        <v>6422</v>
      </c>
      <c r="J1311" s="149" t="s">
        <v>6423</v>
      </c>
      <c r="K1311" s="149"/>
      <c r="L1311" s="149" t="s">
        <v>262</v>
      </c>
      <c r="M1311" s="149"/>
      <c r="N1311" s="149" t="s">
        <v>263</v>
      </c>
      <c r="O1311" s="149" t="s">
        <v>214</v>
      </c>
      <c r="P1311" s="149" t="s">
        <v>53</v>
      </c>
      <c r="Q1311" s="149"/>
      <c r="R1311" s="149" t="s">
        <v>3903</v>
      </c>
      <c r="S1311" s="149" t="s">
        <v>5533</v>
      </c>
      <c r="T1311" s="149" t="s">
        <v>136</v>
      </c>
      <c r="U1311" s="149" t="s">
        <v>267</v>
      </c>
      <c r="V1311" s="149"/>
      <c r="W1311" s="149"/>
      <c r="X1311" s="149" t="s">
        <v>336</v>
      </c>
      <c r="Y1311" s="149"/>
      <c r="Z1311" s="149"/>
      <c r="AA1311" s="149"/>
      <c r="AB1311" s="149" t="s">
        <v>269</v>
      </c>
      <c r="AC1311" s="149" t="s">
        <v>270</v>
      </c>
      <c r="AD1311" s="149" t="s">
        <v>136</v>
      </c>
      <c r="AE1311" s="149" t="s">
        <v>271</v>
      </c>
      <c r="AF1311" s="149"/>
      <c r="AG1311" s="149" t="s">
        <v>1098</v>
      </c>
      <c r="AH1311" s="149" t="s">
        <v>273</v>
      </c>
      <c r="AI1311" s="158">
        <v>81</v>
      </c>
      <c r="AJ1311" s="149"/>
      <c r="AK1311" s="159" t="s">
        <v>274</v>
      </c>
      <c r="AL1311" s="159" t="s">
        <v>274</v>
      </c>
      <c r="AM1311" s="149" t="s">
        <v>274</v>
      </c>
      <c r="AN1311" s="160">
        <v>4</v>
      </c>
      <c r="AO1311" s="149"/>
      <c r="AP1311" s="149" t="s">
        <v>274</v>
      </c>
      <c r="AQ1311" s="149" t="s">
        <v>275</v>
      </c>
      <c r="AR1311" s="158">
        <v>1</v>
      </c>
      <c r="AS1311" s="149" t="s">
        <v>275</v>
      </c>
      <c r="AT1311" s="149" t="s">
        <v>276</v>
      </c>
      <c r="AU1311" s="161">
        <v>1</v>
      </c>
      <c r="AV1311" s="159">
        <v>6902.65</v>
      </c>
      <c r="AW1311" s="159">
        <v>276.11</v>
      </c>
      <c r="AX1311" s="149" t="s">
        <v>274</v>
      </c>
      <c r="AY1311" s="159">
        <v>72.65</v>
      </c>
      <c r="AZ1311" s="159">
        <v>72.65</v>
      </c>
      <c r="BA1311" s="159">
        <v>290.59</v>
      </c>
      <c r="BB1311" s="159">
        <v>5536.87</v>
      </c>
      <c r="BC1311" s="162" t="s">
        <v>274</v>
      </c>
      <c r="BD1311" s="162">
        <v>0</v>
      </c>
      <c r="BE1311" s="159">
        <v>1365.78</v>
      </c>
      <c r="BF1311" s="159">
        <v>1365.78</v>
      </c>
      <c r="BG1311" s="159">
        <v>6902.65</v>
      </c>
    </row>
    <row r="1312" ht="28.05" customHeight="1" spans="1:59">
      <c r="A1312" s="149"/>
      <c r="B1312" s="149"/>
      <c r="C1312" s="149"/>
      <c r="D1312" s="149" t="s">
        <v>3726</v>
      </c>
      <c r="E1312" s="340" t="s">
        <v>6424</v>
      </c>
      <c r="F1312" s="149" t="s">
        <v>3726</v>
      </c>
      <c r="G1312" s="149" t="s">
        <v>6425</v>
      </c>
      <c r="H1312" s="149" t="s">
        <v>5530</v>
      </c>
      <c r="I1312" s="149" t="s">
        <v>6422</v>
      </c>
      <c r="J1312" s="149" t="s">
        <v>6426</v>
      </c>
      <c r="K1312" s="149"/>
      <c r="L1312" s="149" t="s">
        <v>262</v>
      </c>
      <c r="M1312" s="149"/>
      <c r="N1312" s="149" t="s">
        <v>263</v>
      </c>
      <c r="O1312" s="149" t="s">
        <v>214</v>
      </c>
      <c r="P1312" s="149" t="s">
        <v>53</v>
      </c>
      <c r="Q1312" s="149"/>
      <c r="R1312" s="149" t="s">
        <v>3903</v>
      </c>
      <c r="S1312" s="149" t="s">
        <v>5533</v>
      </c>
      <c r="T1312" s="149" t="s">
        <v>136</v>
      </c>
      <c r="U1312" s="149" t="s">
        <v>267</v>
      </c>
      <c r="V1312" s="149"/>
      <c r="W1312" s="149"/>
      <c r="X1312" s="149" t="s">
        <v>336</v>
      </c>
      <c r="Y1312" s="149"/>
      <c r="Z1312" s="149"/>
      <c r="AA1312" s="149"/>
      <c r="AB1312" s="149" t="s">
        <v>269</v>
      </c>
      <c r="AC1312" s="149" t="s">
        <v>270</v>
      </c>
      <c r="AD1312" s="149" t="s">
        <v>136</v>
      </c>
      <c r="AE1312" s="149" t="s">
        <v>271</v>
      </c>
      <c r="AF1312" s="149"/>
      <c r="AG1312" s="149" t="s">
        <v>1098</v>
      </c>
      <c r="AH1312" s="149" t="s">
        <v>273</v>
      </c>
      <c r="AI1312" s="158">
        <v>81</v>
      </c>
      <c r="AJ1312" s="149"/>
      <c r="AK1312" s="159" t="s">
        <v>274</v>
      </c>
      <c r="AL1312" s="159" t="s">
        <v>274</v>
      </c>
      <c r="AM1312" s="149" t="s">
        <v>274</v>
      </c>
      <c r="AN1312" s="160">
        <v>4</v>
      </c>
      <c r="AO1312" s="149"/>
      <c r="AP1312" s="149" t="s">
        <v>274</v>
      </c>
      <c r="AQ1312" s="149" t="s">
        <v>275</v>
      </c>
      <c r="AR1312" s="158">
        <v>1</v>
      </c>
      <c r="AS1312" s="149" t="s">
        <v>275</v>
      </c>
      <c r="AT1312" s="149" t="s">
        <v>276</v>
      </c>
      <c r="AU1312" s="161">
        <v>1</v>
      </c>
      <c r="AV1312" s="159">
        <v>6902.65</v>
      </c>
      <c r="AW1312" s="159">
        <v>276.11</v>
      </c>
      <c r="AX1312" s="149" t="s">
        <v>274</v>
      </c>
      <c r="AY1312" s="159">
        <v>72.65</v>
      </c>
      <c r="AZ1312" s="159">
        <v>72.65</v>
      </c>
      <c r="BA1312" s="159">
        <v>290.59</v>
      </c>
      <c r="BB1312" s="159">
        <v>5536.87</v>
      </c>
      <c r="BC1312" s="162" t="s">
        <v>274</v>
      </c>
      <c r="BD1312" s="162">
        <v>0</v>
      </c>
      <c r="BE1312" s="159">
        <v>1365.78</v>
      </c>
      <c r="BF1312" s="159">
        <v>1365.78</v>
      </c>
      <c r="BG1312" s="159">
        <v>6902.65</v>
      </c>
    </row>
    <row r="1313" ht="28.05" customHeight="1" spans="1:59">
      <c r="A1313" s="149"/>
      <c r="B1313" s="149"/>
      <c r="C1313" s="149"/>
      <c r="D1313" s="149" t="s">
        <v>3726</v>
      </c>
      <c r="E1313" s="340" t="s">
        <v>6427</v>
      </c>
      <c r="F1313" s="149" t="s">
        <v>3726</v>
      </c>
      <c r="G1313" s="149" t="s">
        <v>6428</v>
      </c>
      <c r="H1313" s="149" t="s">
        <v>6429</v>
      </c>
      <c r="I1313" s="149" t="s">
        <v>6430</v>
      </c>
      <c r="J1313" s="149" t="s">
        <v>6431</v>
      </c>
      <c r="K1313" s="149"/>
      <c r="L1313" s="149" t="s">
        <v>262</v>
      </c>
      <c r="M1313" s="149"/>
      <c r="N1313" s="149" t="s">
        <v>263</v>
      </c>
      <c r="O1313" s="149" t="s">
        <v>214</v>
      </c>
      <c r="P1313" s="149" t="s">
        <v>53</v>
      </c>
      <c r="Q1313" s="149"/>
      <c r="R1313" s="149" t="s">
        <v>3921</v>
      </c>
      <c r="S1313" s="149" t="s">
        <v>4698</v>
      </c>
      <c r="T1313" s="149" t="s">
        <v>6432</v>
      </c>
      <c r="U1313" s="149" t="s">
        <v>267</v>
      </c>
      <c r="V1313" s="149"/>
      <c r="W1313" s="149"/>
      <c r="X1313" s="149" t="s">
        <v>336</v>
      </c>
      <c r="Y1313" s="149"/>
      <c r="Z1313" s="149"/>
      <c r="AA1313" s="149"/>
      <c r="AB1313" s="149" t="s">
        <v>269</v>
      </c>
      <c r="AC1313" s="149" t="s">
        <v>270</v>
      </c>
      <c r="AD1313" s="149" t="s">
        <v>6432</v>
      </c>
      <c r="AE1313" s="149" t="s">
        <v>271</v>
      </c>
      <c r="AF1313" s="149"/>
      <c r="AG1313" s="149" t="s">
        <v>1098</v>
      </c>
      <c r="AH1313" s="149" t="s">
        <v>273</v>
      </c>
      <c r="AI1313" s="158">
        <v>44</v>
      </c>
      <c r="AJ1313" s="149"/>
      <c r="AK1313" s="159" t="s">
        <v>274</v>
      </c>
      <c r="AL1313" s="159" t="s">
        <v>274</v>
      </c>
      <c r="AM1313" s="149" t="s">
        <v>274</v>
      </c>
      <c r="AN1313" s="160">
        <v>4</v>
      </c>
      <c r="AO1313" s="149"/>
      <c r="AP1313" s="149" t="s">
        <v>274</v>
      </c>
      <c r="AQ1313" s="149" t="s">
        <v>275</v>
      </c>
      <c r="AR1313" s="158">
        <v>1</v>
      </c>
      <c r="AS1313" s="149" t="s">
        <v>275</v>
      </c>
      <c r="AT1313" s="149" t="s">
        <v>276</v>
      </c>
      <c r="AU1313" s="161">
        <v>1</v>
      </c>
      <c r="AV1313" s="159">
        <v>16814.16</v>
      </c>
      <c r="AW1313" s="159">
        <v>672.57</v>
      </c>
      <c r="AX1313" s="149" t="s">
        <v>274</v>
      </c>
      <c r="AY1313" s="159">
        <v>168.14</v>
      </c>
      <c r="AZ1313" s="159">
        <v>168.14</v>
      </c>
      <c r="BA1313" s="159">
        <v>672.56</v>
      </c>
      <c r="BB1313" s="159">
        <v>7398.16</v>
      </c>
      <c r="BC1313" s="162" t="s">
        <v>274</v>
      </c>
      <c r="BD1313" s="162">
        <v>0</v>
      </c>
      <c r="BE1313" s="159">
        <v>9416</v>
      </c>
      <c r="BF1313" s="159">
        <v>9416</v>
      </c>
      <c r="BG1313" s="159">
        <v>16814.16</v>
      </c>
    </row>
    <row r="1314" ht="28.05" customHeight="1" spans="1:59">
      <c r="A1314" s="149"/>
      <c r="B1314" s="149"/>
      <c r="C1314" s="149"/>
      <c r="D1314" s="149" t="s">
        <v>3726</v>
      </c>
      <c r="E1314" s="340" t="s">
        <v>6433</v>
      </c>
      <c r="F1314" s="149" t="s">
        <v>3726</v>
      </c>
      <c r="G1314" s="149" t="s">
        <v>6434</v>
      </c>
      <c r="H1314" s="149" t="s">
        <v>6435</v>
      </c>
      <c r="I1314" s="149" t="s">
        <v>6436</v>
      </c>
      <c r="J1314" s="149" t="s">
        <v>6437</v>
      </c>
      <c r="K1314" s="149"/>
      <c r="L1314" s="149" t="s">
        <v>262</v>
      </c>
      <c r="M1314" s="149"/>
      <c r="N1314" s="149" t="s">
        <v>263</v>
      </c>
      <c r="O1314" s="149" t="s">
        <v>214</v>
      </c>
      <c r="P1314" s="149" t="s">
        <v>53</v>
      </c>
      <c r="Q1314" s="149"/>
      <c r="R1314" s="149" t="s">
        <v>5933</v>
      </c>
      <c r="S1314" s="149" t="s">
        <v>6438</v>
      </c>
      <c r="T1314" s="149" t="s">
        <v>6432</v>
      </c>
      <c r="U1314" s="149" t="s">
        <v>267</v>
      </c>
      <c r="V1314" s="149"/>
      <c r="W1314" s="149"/>
      <c r="X1314" s="149" t="s">
        <v>336</v>
      </c>
      <c r="Y1314" s="149"/>
      <c r="Z1314" s="149"/>
      <c r="AA1314" s="149"/>
      <c r="AB1314" s="149" t="s">
        <v>269</v>
      </c>
      <c r="AC1314" s="149" t="s">
        <v>270</v>
      </c>
      <c r="AD1314" s="149" t="s">
        <v>6432</v>
      </c>
      <c r="AE1314" s="149" t="s">
        <v>271</v>
      </c>
      <c r="AF1314" s="149"/>
      <c r="AG1314" s="149" t="s">
        <v>1098</v>
      </c>
      <c r="AH1314" s="149" t="s">
        <v>273</v>
      </c>
      <c r="AI1314" s="158">
        <v>44</v>
      </c>
      <c r="AJ1314" s="149"/>
      <c r="AK1314" s="159" t="s">
        <v>274</v>
      </c>
      <c r="AL1314" s="159" t="s">
        <v>274</v>
      </c>
      <c r="AM1314" s="149" t="s">
        <v>274</v>
      </c>
      <c r="AN1314" s="160">
        <v>4</v>
      </c>
      <c r="AO1314" s="149"/>
      <c r="AP1314" s="149" t="s">
        <v>274</v>
      </c>
      <c r="AQ1314" s="149" t="s">
        <v>275</v>
      </c>
      <c r="AR1314" s="158">
        <v>1</v>
      </c>
      <c r="AS1314" s="149" t="s">
        <v>275</v>
      </c>
      <c r="AT1314" s="149" t="s">
        <v>276</v>
      </c>
      <c r="AU1314" s="161">
        <v>1</v>
      </c>
      <c r="AV1314" s="159">
        <v>82300.88</v>
      </c>
      <c r="AW1314" s="159">
        <v>3292.04</v>
      </c>
      <c r="AX1314" s="149" t="s">
        <v>274</v>
      </c>
      <c r="AY1314" s="159">
        <v>823.01</v>
      </c>
      <c r="AZ1314" s="159">
        <v>823.01</v>
      </c>
      <c r="BA1314" s="159">
        <v>3292.04</v>
      </c>
      <c r="BB1314" s="159">
        <v>36212.44</v>
      </c>
      <c r="BC1314" s="162" t="s">
        <v>274</v>
      </c>
      <c r="BD1314" s="162">
        <v>0</v>
      </c>
      <c r="BE1314" s="159">
        <v>46088.44</v>
      </c>
      <c r="BF1314" s="159">
        <v>46088.44</v>
      </c>
      <c r="BG1314" s="159">
        <v>82300.88</v>
      </c>
    </row>
    <row r="1315" ht="28.05" customHeight="1" spans="1:59">
      <c r="A1315" s="149"/>
      <c r="B1315" s="149"/>
      <c r="C1315" s="149"/>
      <c r="D1315" s="149" t="s">
        <v>3726</v>
      </c>
      <c r="E1315" s="340" t="s">
        <v>6439</v>
      </c>
      <c r="F1315" s="149" t="s">
        <v>3726</v>
      </c>
      <c r="G1315" s="149" t="s">
        <v>6440</v>
      </c>
      <c r="H1315" s="149" t="s">
        <v>6404</v>
      </c>
      <c r="I1315" s="149" t="s">
        <v>6405</v>
      </c>
      <c r="J1315" s="149" t="s">
        <v>6441</v>
      </c>
      <c r="K1315" s="149"/>
      <c r="L1315" s="149" t="s">
        <v>287</v>
      </c>
      <c r="M1315" s="149"/>
      <c r="N1315" s="149" t="s">
        <v>263</v>
      </c>
      <c r="O1315" s="149" t="s">
        <v>214</v>
      </c>
      <c r="P1315" s="149" t="s">
        <v>53</v>
      </c>
      <c r="Q1315" s="149"/>
      <c r="R1315" s="149" t="s">
        <v>4026</v>
      </c>
      <c r="S1315" s="149" t="s">
        <v>4928</v>
      </c>
      <c r="T1315" s="149" t="s">
        <v>6055</v>
      </c>
      <c r="U1315" s="149" t="s">
        <v>267</v>
      </c>
      <c r="V1315" s="149"/>
      <c r="W1315" s="149"/>
      <c r="X1315" s="149" t="s">
        <v>268</v>
      </c>
      <c r="Y1315" s="149"/>
      <c r="Z1315" s="149"/>
      <c r="AA1315" s="149"/>
      <c r="AB1315" s="149" t="s">
        <v>269</v>
      </c>
      <c r="AC1315" s="149" t="s">
        <v>318</v>
      </c>
      <c r="AD1315" s="149" t="s">
        <v>6055</v>
      </c>
      <c r="AE1315" s="149" t="s">
        <v>271</v>
      </c>
      <c r="AF1315" s="149"/>
      <c r="AG1315" s="149" t="s">
        <v>1098</v>
      </c>
      <c r="AH1315" s="149" t="s">
        <v>273</v>
      </c>
      <c r="AI1315" s="158">
        <v>96</v>
      </c>
      <c r="AJ1315" s="149"/>
      <c r="AK1315" s="159" t="s">
        <v>274</v>
      </c>
      <c r="AL1315" s="159" t="s">
        <v>274</v>
      </c>
      <c r="AM1315" s="149" t="s">
        <v>274</v>
      </c>
      <c r="AN1315" s="160">
        <v>4</v>
      </c>
      <c r="AO1315" s="149"/>
      <c r="AP1315" s="149" t="s">
        <v>274</v>
      </c>
      <c r="AQ1315" s="149" t="s">
        <v>275</v>
      </c>
      <c r="AR1315" s="158">
        <v>1</v>
      </c>
      <c r="AS1315" s="149" t="s">
        <v>275</v>
      </c>
      <c r="AT1315" s="149" t="s">
        <v>276</v>
      </c>
      <c r="AU1315" s="161">
        <v>1</v>
      </c>
      <c r="AV1315" s="159">
        <v>16666.67</v>
      </c>
      <c r="AW1315" s="159">
        <v>666.67</v>
      </c>
      <c r="AX1315" s="149" t="s">
        <v>274</v>
      </c>
      <c r="AY1315" s="162">
        <v>0</v>
      </c>
      <c r="AZ1315" s="162" t="s">
        <v>274</v>
      </c>
      <c r="BA1315" s="162">
        <v>0</v>
      </c>
      <c r="BB1315" s="159">
        <v>16000</v>
      </c>
      <c r="BC1315" s="162" t="s">
        <v>274</v>
      </c>
      <c r="BD1315" s="162">
        <v>0</v>
      </c>
      <c r="BE1315" s="159">
        <v>666.67</v>
      </c>
      <c r="BF1315" s="159">
        <v>666.67</v>
      </c>
      <c r="BG1315" s="159">
        <v>16666.67</v>
      </c>
    </row>
    <row r="1316" ht="28.05" customHeight="1" spans="1:59">
      <c r="A1316" s="149"/>
      <c r="B1316" s="149"/>
      <c r="C1316" s="149"/>
      <c r="D1316" s="149" t="s">
        <v>3726</v>
      </c>
      <c r="E1316" s="340" t="s">
        <v>6442</v>
      </c>
      <c r="F1316" s="149" t="s">
        <v>3726</v>
      </c>
      <c r="G1316" s="149" t="s">
        <v>6443</v>
      </c>
      <c r="H1316" s="149" t="s">
        <v>5530</v>
      </c>
      <c r="I1316" s="149" t="s">
        <v>6422</v>
      </c>
      <c r="J1316" s="149" t="s">
        <v>6444</v>
      </c>
      <c r="K1316" s="149"/>
      <c r="L1316" s="149" t="s">
        <v>262</v>
      </c>
      <c r="M1316" s="149"/>
      <c r="N1316" s="149" t="s">
        <v>263</v>
      </c>
      <c r="O1316" s="149" t="s">
        <v>214</v>
      </c>
      <c r="P1316" s="149" t="s">
        <v>53</v>
      </c>
      <c r="Q1316" s="149"/>
      <c r="R1316" s="149" t="s">
        <v>3903</v>
      </c>
      <c r="S1316" s="149" t="s">
        <v>5533</v>
      </c>
      <c r="T1316" s="149" t="s">
        <v>136</v>
      </c>
      <c r="U1316" s="149" t="s">
        <v>267</v>
      </c>
      <c r="V1316" s="149"/>
      <c r="W1316" s="149"/>
      <c r="X1316" s="149" t="s">
        <v>336</v>
      </c>
      <c r="Y1316" s="149"/>
      <c r="Z1316" s="149"/>
      <c r="AA1316" s="149"/>
      <c r="AB1316" s="149" t="s">
        <v>269</v>
      </c>
      <c r="AC1316" s="149" t="s">
        <v>270</v>
      </c>
      <c r="AD1316" s="149" t="s">
        <v>136</v>
      </c>
      <c r="AE1316" s="149" t="s">
        <v>271</v>
      </c>
      <c r="AF1316" s="149"/>
      <c r="AG1316" s="149" t="s">
        <v>1098</v>
      </c>
      <c r="AH1316" s="149" t="s">
        <v>273</v>
      </c>
      <c r="AI1316" s="158">
        <v>81</v>
      </c>
      <c r="AJ1316" s="149"/>
      <c r="AK1316" s="159" t="s">
        <v>274</v>
      </c>
      <c r="AL1316" s="159" t="s">
        <v>274</v>
      </c>
      <c r="AM1316" s="149" t="s">
        <v>274</v>
      </c>
      <c r="AN1316" s="160">
        <v>4</v>
      </c>
      <c r="AO1316" s="149"/>
      <c r="AP1316" s="149" t="s">
        <v>274</v>
      </c>
      <c r="AQ1316" s="149" t="s">
        <v>275</v>
      </c>
      <c r="AR1316" s="158">
        <v>1</v>
      </c>
      <c r="AS1316" s="149" t="s">
        <v>275</v>
      </c>
      <c r="AT1316" s="149" t="s">
        <v>276</v>
      </c>
      <c r="AU1316" s="161">
        <v>1</v>
      </c>
      <c r="AV1316" s="159">
        <v>6902.65</v>
      </c>
      <c r="AW1316" s="159">
        <v>276.11</v>
      </c>
      <c r="AX1316" s="149" t="s">
        <v>274</v>
      </c>
      <c r="AY1316" s="159">
        <v>72.65</v>
      </c>
      <c r="AZ1316" s="159">
        <v>72.65</v>
      </c>
      <c r="BA1316" s="159">
        <v>290.59</v>
      </c>
      <c r="BB1316" s="159">
        <v>5536.87</v>
      </c>
      <c r="BC1316" s="162" t="s">
        <v>274</v>
      </c>
      <c r="BD1316" s="162">
        <v>0</v>
      </c>
      <c r="BE1316" s="159">
        <v>1365.78</v>
      </c>
      <c r="BF1316" s="159">
        <v>1365.78</v>
      </c>
      <c r="BG1316" s="159">
        <v>6902.65</v>
      </c>
    </row>
    <row r="1317" ht="28.05" customHeight="1" spans="1:59">
      <c r="A1317" s="149"/>
      <c r="B1317" s="149"/>
      <c r="C1317" s="149"/>
      <c r="D1317" s="149" t="s">
        <v>3726</v>
      </c>
      <c r="E1317" s="340" t="s">
        <v>6445</v>
      </c>
      <c r="F1317" s="149" t="s">
        <v>3726</v>
      </c>
      <c r="G1317" s="149" t="s">
        <v>6446</v>
      </c>
      <c r="H1317" s="149" t="s">
        <v>5530</v>
      </c>
      <c r="I1317" s="149" t="s">
        <v>6422</v>
      </c>
      <c r="J1317" s="149" t="s">
        <v>6447</v>
      </c>
      <c r="K1317" s="149"/>
      <c r="L1317" s="149" t="s">
        <v>262</v>
      </c>
      <c r="M1317" s="149"/>
      <c r="N1317" s="149" t="s">
        <v>263</v>
      </c>
      <c r="O1317" s="149" t="s">
        <v>214</v>
      </c>
      <c r="P1317" s="149" t="s">
        <v>53</v>
      </c>
      <c r="Q1317" s="149"/>
      <c r="R1317" s="149" t="s">
        <v>3903</v>
      </c>
      <c r="S1317" s="149" t="s">
        <v>5533</v>
      </c>
      <c r="T1317" s="149" t="s">
        <v>136</v>
      </c>
      <c r="U1317" s="149" t="s">
        <v>267</v>
      </c>
      <c r="V1317" s="149"/>
      <c r="W1317" s="149"/>
      <c r="X1317" s="149" t="s">
        <v>336</v>
      </c>
      <c r="Y1317" s="149"/>
      <c r="Z1317" s="149"/>
      <c r="AA1317" s="149"/>
      <c r="AB1317" s="149" t="s">
        <v>269</v>
      </c>
      <c r="AC1317" s="149" t="s">
        <v>270</v>
      </c>
      <c r="AD1317" s="149" t="s">
        <v>136</v>
      </c>
      <c r="AE1317" s="149" t="s">
        <v>271</v>
      </c>
      <c r="AF1317" s="149"/>
      <c r="AG1317" s="149" t="s">
        <v>1098</v>
      </c>
      <c r="AH1317" s="149" t="s">
        <v>273</v>
      </c>
      <c r="AI1317" s="158">
        <v>81</v>
      </c>
      <c r="AJ1317" s="149"/>
      <c r="AK1317" s="159" t="s">
        <v>274</v>
      </c>
      <c r="AL1317" s="159" t="s">
        <v>274</v>
      </c>
      <c r="AM1317" s="149" t="s">
        <v>274</v>
      </c>
      <c r="AN1317" s="160">
        <v>4</v>
      </c>
      <c r="AO1317" s="149"/>
      <c r="AP1317" s="149" t="s">
        <v>274</v>
      </c>
      <c r="AQ1317" s="149" t="s">
        <v>275</v>
      </c>
      <c r="AR1317" s="158">
        <v>1</v>
      </c>
      <c r="AS1317" s="149" t="s">
        <v>275</v>
      </c>
      <c r="AT1317" s="149" t="s">
        <v>276</v>
      </c>
      <c r="AU1317" s="161">
        <v>1</v>
      </c>
      <c r="AV1317" s="159">
        <v>6902.65</v>
      </c>
      <c r="AW1317" s="159">
        <v>276.11</v>
      </c>
      <c r="AX1317" s="149" t="s">
        <v>274</v>
      </c>
      <c r="AY1317" s="159">
        <v>72.65</v>
      </c>
      <c r="AZ1317" s="159">
        <v>72.65</v>
      </c>
      <c r="BA1317" s="159">
        <v>290.59</v>
      </c>
      <c r="BB1317" s="159">
        <v>5536.87</v>
      </c>
      <c r="BC1317" s="162" t="s">
        <v>274</v>
      </c>
      <c r="BD1317" s="162">
        <v>0</v>
      </c>
      <c r="BE1317" s="159">
        <v>1365.78</v>
      </c>
      <c r="BF1317" s="159">
        <v>1365.78</v>
      </c>
      <c r="BG1317" s="159">
        <v>6902.65</v>
      </c>
    </row>
    <row r="1318" ht="28.05" customHeight="1" spans="1:59">
      <c r="A1318" s="149"/>
      <c r="B1318" s="149"/>
      <c r="C1318" s="149"/>
      <c r="D1318" s="149" t="s">
        <v>3726</v>
      </c>
      <c r="E1318" s="340" t="s">
        <v>6448</v>
      </c>
      <c r="F1318" s="149" t="s">
        <v>3726</v>
      </c>
      <c r="G1318" s="149" t="s">
        <v>6449</v>
      </c>
      <c r="H1318" s="149" t="s">
        <v>172</v>
      </c>
      <c r="I1318" s="149" t="s">
        <v>6450</v>
      </c>
      <c r="J1318" s="149" t="s">
        <v>6451</v>
      </c>
      <c r="K1318" s="149"/>
      <c r="L1318" s="149" t="s">
        <v>262</v>
      </c>
      <c r="M1318" s="149"/>
      <c r="N1318" s="149" t="s">
        <v>263</v>
      </c>
      <c r="O1318" s="149" t="s">
        <v>214</v>
      </c>
      <c r="P1318" s="149" t="s">
        <v>53</v>
      </c>
      <c r="Q1318" s="149"/>
      <c r="R1318" s="149" t="s">
        <v>3921</v>
      </c>
      <c r="S1318" s="149" t="s">
        <v>174</v>
      </c>
      <c r="T1318" s="149" t="s">
        <v>6452</v>
      </c>
      <c r="U1318" s="149" t="s">
        <v>267</v>
      </c>
      <c r="V1318" s="149"/>
      <c r="W1318" s="149"/>
      <c r="X1318" s="149" t="s">
        <v>336</v>
      </c>
      <c r="Y1318" s="149"/>
      <c r="Z1318" s="149"/>
      <c r="AA1318" s="149"/>
      <c r="AB1318" s="149" t="s">
        <v>269</v>
      </c>
      <c r="AC1318" s="149" t="s">
        <v>270</v>
      </c>
      <c r="AD1318" s="149" t="s">
        <v>6452</v>
      </c>
      <c r="AE1318" s="149" t="s">
        <v>271</v>
      </c>
      <c r="AF1318" s="149"/>
      <c r="AG1318" s="149" t="s">
        <v>1098</v>
      </c>
      <c r="AH1318" s="149" t="s">
        <v>273</v>
      </c>
      <c r="AI1318" s="158">
        <v>44</v>
      </c>
      <c r="AJ1318" s="149"/>
      <c r="AK1318" s="159" t="s">
        <v>274</v>
      </c>
      <c r="AL1318" s="159" t="s">
        <v>274</v>
      </c>
      <c r="AM1318" s="149" t="s">
        <v>274</v>
      </c>
      <c r="AN1318" s="160">
        <v>4</v>
      </c>
      <c r="AO1318" s="149"/>
      <c r="AP1318" s="149" t="s">
        <v>274</v>
      </c>
      <c r="AQ1318" s="149" t="s">
        <v>275</v>
      </c>
      <c r="AR1318" s="158">
        <v>1</v>
      </c>
      <c r="AS1318" s="149" t="s">
        <v>275</v>
      </c>
      <c r="AT1318" s="149" t="s">
        <v>276</v>
      </c>
      <c r="AU1318" s="161">
        <v>1</v>
      </c>
      <c r="AV1318" s="159">
        <v>8849.56</v>
      </c>
      <c r="AW1318" s="159">
        <v>353.98</v>
      </c>
      <c r="AX1318" s="149" t="s">
        <v>274</v>
      </c>
      <c r="AY1318" s="159">
        <v>88.49</v>
      </c>
      <c r="AZ1318" s="159">
        <v>88.49</v>
      </c>
      <c r="BA1318" s="159">
        <v>353.96</v>
      </c>
      <c r="BB1318" s="159">
        <v>3893.96</v>
      </c>
      <c r="BC1318" s="162" t="s">
        <v>274</v>
      </c>
      <c r="BD1318" s="162">
        <v>0</v>
      </c>
      <c r="BE1318" s="159">
        <v>4955.6</v>
      </c>
      <c r="BF1318" s="159">
        <v>4955.6</v>
      </c>
      <c r="BG1318" s="159">
        <v>8849.56</v>
      </c>
    </row>
    <row r="1319" ht="28.05" customHeight="1" spans="1:59">
      <c r="A1319" s="149"/>
      <c r="B1319" s="149"/>
      <c r="C1319" s="149"/>
      <c r="D1319" s="149" t="s">
        <v>3726</v>
      </c>
      <c r="E1319" s="340" t="s">
        <v>6453</v>
      </c>
      <c r="F1319" s="149" t="s">
        <v>3726</v>
      </c>
      <c r="G1319" s="149" t="s">
        <v>6454</v>
      </c>
      <c r="H1319" s="149" t="s">
        <v>6455</v>
      </c>
      <c r="I1319" s="149" t="s">
        <v>6456</v>
      </c>
      <c r="J1319" s="149" t="s">
        <v>6457</v>
      </c>
      <c r="K1319" s="149"/>
      <c r="L1319" s="149" t="s">
        <v>287</v>
      </c>
      <c r="M1319" s="149"/>
      <c r="N1319" s="149" t="s">
        <v>263</v>
      </c>
      <c r="O1319" s="149" t="s">
        <v>214</v>
      </c>
      <c r="P1319" s="149" t="s">
        <v>53</v>
      </c>
      <c r="Q1319" s="149"/>
      <c r="R1319" s="149" t="s">
        <v>296</v>
      </c>
      <c r="S1319" s="149" t="s">
        <v>4928</v>
      </c>
      <c r="T1319" s="149" t="s">
        <v>6055</v>
      </c>
      <c r="U1319" s="149" t="s">
        <v>267</v>
      </c>
      <c r="V1319" s="149"/>
      <c r="W1319" s="149"/>
      <c r="X1319" s="149" t="s">
        <v>268</v>
      </c>
      <c r="Y1319" s="149"/>
      <c r="Z1319" s="149"/>
      <c r="AA1319" s="149"/>
      <c r="AB1319" s="149" t="s">
        <v>269</v>
      </c>
      <c r="AC1319" s="149" t="s">
        <v>318</v>
      </c>
      <c r="AD1319" s="149" t="s">
        <v>6055</v>
      </c>
      <c r="AE1319" s="149" t="s">
        <v>271</v>
      </c>
      <c r="AF1319" s="149"/>
      <c r="AG1319" s="149" t="s">
        <v>1098</v>
      </c>
      <c r="AH1319" s="149" t="s">
        <v>273</v>
      </c>
      <c r="AI1319" s="158">
        <v>96</v>
      </c>
      <c r="AJ1319" s="149"/>
      <c r="AK1319" s="159" t="s">
        <v>274</v>
      </c>
      <c r="AL1319" s="159" t="s">
        <v>274</v>
      </c>
      <c r="AM1319" s="149" t="s">
        <v>274</v>
      </c>
      <c r="AN1319" s="160">
        <v>4</v>
      </c>
      <c r="AO1319" s="149"/>
      <c r="AP1319" s="149" t="s">
        <v>274</v>
      </c>
      <c r="AQ1319" s="149" t="s">
        <v>275</v>
      </c>
      <c r="AR1319" s="158">
        <v>1</v>
      </c>
      <c r="AS1319" s="149" t="s">
        <v>275</v>
      </c>
      <c r="AT1319" s="149" t="s">
        <v>276</v>
      </c>
      <c r="AU1319" s="161">
        <v>1</v>
      </c>
      <c r="AV1319" s="159">
        <v>8119.66</v>
      </c>
      <c r="AW1319" s="159">
        <v>324.79</v>
      </c>
      <c r="AX1319" s="149" t="s">
        <v>274</v>
      </c>
      <c r="AY1319" s="162">
        <v>0</v>
      </c>
      <c r="AZ1319" s="162" t="s">
        <v>274</v>
      </c>
      <c r="BA1319" s="162">
        <v>0</v>
      </c>
      <c r="BB1319" s="159">
        <v>7794.87</v>
      </c>
      <c r="BC1319" s="162" t="s">
        <v>274</v>
      </c>
      <c r="BD1319" s="162">
        <v>0</v>
      </c>
      <c r="BE1319" s="159">
        <v>324.79</v>
      </c>
      <c r="BF1319" s="159">
        <v>324.79</v>
      </c>
      <c r="BG1319" s="159">
        <v>8119.66</v>
      </c>
    </row>
    <row r="1320" ht="28.05" customHeight="1" spans="1:59">
      <c r="A1320" s="149"/>
      <c r="B1320" s="149"/>
      <c r="C1320" s="149"/>
      <c r="D1320" s="149" t="s">
        <v>3726</v>
      </c>
      <c r="E1320" s="340" t="s">
        <v>6458</v>
      </c>
      <c r="F1320" s="149" t="s">
        <v>3726</v>
      </c>
      <c r="G1320" s="149" t="s">
        <v>6459</v>
      </c>
      <c r="H1320" s="149" t="s">
        <v>4476</v>
      </c>
      <c r="I1320" s="149" t="s">
        <v>6460</v>
      </c>
      <c r="J1320" s="149" t="s">
        <v>6461</v>
      </c>
      <c r="K1320" s="149"/>
      <c r="L1320" s="149" t="s">
        <v>262</v>
      </c>
      <c r="M1320" s="149"/>
      <c r="N1320" s="149" t="s">
        <v>263</v>
      </c>
      <c r="O1320" s="149" t="s">
        <v>214</v>
      </c>
      <c r="P1320" s="149" t="s">
        <v>53</v>
      </c>
      <c r="Q1320" s="149"/>
      <c r="R1320" s="149" t="s">
        <v>6462</v>
      </c>
      <c r="S1320" s="149" t="s">
        <v>4480</v>
      </c>
      <c r="T1320" s="149" t="s">
        <v>136</v>
      </c>
      <c r="U1320" s="149" t="s">
        <v>267</v>
      </c>
      <c r="V1320" s="149"/>
      <c r="W1320" s="149"/>
      <c r="X1320" s="149" t="s">
        <v>268</v>
      </c>
      <c r="Y1320" s="149"/>
      <c r="Z1320" s="149"/>
      <c r="AA1320" s="149"/>
      <c r="AB1320" s="149" t="s">
        <v>269</v>
      </c>
      <c r="AC1320" s="149" t="s">
        <v>270</v>
      </c>
      <c r="AD1320" s="149" t="s">
        <v>136</v>
      </c>
      <c r="AE1320" s="149" t="s">
        <v>271</v>
      </c>
      <c r="AF1320" s="149"/>
      <c r="AG1320" s="149" t="s">
        <v>1098</v>
      </c>
      <c r="AH1320" s="149" t="s">
        <v>273</v>
      </c>
      <c r="AI1320" s="158">
        <v>81</v>
      </c>
      <c r="AJ1320" s="149"/>
      <c r="AK1320" s="159" t="s">
        <v>274</v>
      </c>
      <c r="AL1320" s="159" t="s">
        <v>274</v>
      </c>
      <c r="AM1320" s="149" t="s">
        <v>274</v>
      </c>
      <c r="AN1320" s="160">
        <v>4</v>
      </c>
      <c r="AO1320" s="149"/>
      <c r="AP1320" s="149" t="s">
        <v>274</v>
      </c>
      <c r="AQ1320" s="149" t="s">
        <v>275</v>
      </c>
      <c r="AR1320" s="158">
        <v>1</v>
      </c>
      <c r="AS1320" s="149" t="s">
        <v>275</v>
      </c>
      <c r="AT1320" s="149" t="s">
        <v>276</v>
      </c>
      <c r="AU1320" s="161">
        <v>1</v>
      </c>
      <c r="AV1320" s="159">
        <v>12212.39</v>
      </c>
      <c r="AW1320" s="159">
        <v>488.5</v>
      </c>
      <c r="AX1320" s="149" t="s">
        <v>274</v>
      </c>
      <c r="AY1320" s="159">
        <v>128.57</v>
      </c>
      <c r="AZ1320" s="159">
        <v>128.57</v>
      </c>
      <c r="BA1320" s="159">
        <v>514.28</v>
      </c>
      <c r="BB1320" s="159">
        <v>9795.4</v>
      </c>
      <c r="BC1320" s="162" t="s">
        <v>274</v>
      </c>
      <c r="BD1320" s="162">
        <v>0</v>
      </c>
      <c r="BE1320" s="159">
        <v>2416.99</v>
      </c>
      <c r="BF1320" s="159">
        <v>2416.99</v>
      </c>
      <c r="BG1320" s="159">
        <v>12212.39</v>
      </c>
    </row>
    <row r="1321" ht="28.05" customHeight="1" spans="1:59">
      <c r="A1321" s="149"/>
      <c r="B1321" s="149"/>
      <c r="C1321" s="149"/>
      <c r="D1321" s="149" t="s">
        <v>3726</v>
      </c>
      <c r="E1321" s="340" t="s">
        <v>6463</v>
      </c>
      <c r="F1321" s="149" t="s">
        <v>3726</v>
      </c>
      <c r="G1321" s="149" t="s">
        <v>6464</v>
      </c>
      <c r="H1321" s="149" t="s">
        <v>6455</v>
      </c>
      <c r="I1321" s="149" t="s">
        <v>6456</v>
      </c>
      <c r="J1321" s="149" t="s">
        <v>6465</v>
      </c>
      <c r="K1321" s="149"/>
      <c r="L1321" s="149" t="s">
        <v>287</v>
      </c>
      <c r="M1321" s="149"/>
      <c r="N1321" s="149" t="s">
        <v>263</v>
      </c>
      <c r="O1321" s="149" t="s">
        <v>214</v>
      </c>
      <c r="P1321" s="149" t="s">
        <v>53</v>
      </c>
      <c r="Q1321" s="149"/>
      <c r="R1321" s="149" t="s">
        <v>296</v>
      </c>
      <c r="S1321" s="149" t="s">
        <v>4928</v>
      </c>
      <c r="T1321" s="149" t="s">
        <v>6055</v>
      </c>
      <c r="U1321" s="149" t="s">
        <v>267</v>
      </c>
      <c r="V1321" s="149"/>
      <c r="W1321" s="149"/>
      <c r="X1321" s="149" t="s">
        <v>268</v>
      </c>
      <c r="Y1321" s="149"/>
      <c r="Z1321" s="149"/>
      <c r="AA1321" s="149"/>
      <c r="AB1321" s="149" t="s">
        <v>269</v>
      </c>
      <c r="AC1321" s="149" t="s">
        <v>318</v>
      </c>
      <c r="AD1321" s="149" t="s">
        <v>6055</v>
      </c>
      <c r="AE1321" s="149" t="s">
        <v>271</v>
      </c>
      <c r="AF1321" s="149"/>
      <c r="AG1321" s="149" t="s">
        <v>1098</v>
      </c>
      <c r="AH1321" s="149" t="s">
        <v>273</v>
      </c>
      <c r="AI1321" s="158">
        <v>96</v>
      </c>
      <c r="AJ1321" s="149"/>
      <c r="AK1321" s="159" t="s">
        <v>274</v>
      </c>
      <c r="AL1321" s="159" t="s">
        <v>274</v>
      </c>
      <c r="AM1321" s="149" t="s">
        <v>274</v>
      </c>
      <c r="AN1321" s="160">
        <v>4</v>
      </c>
      <c r="AO1321" s="149"/>
      <c r="AP1321" s="149" t="s">
        <v>274</v>
      </c>
      <c r="AQ1321" s="149" t="s">
        <v>275</v>
      </c>
      <c r="AR1321" s="158">
        <v>1</v>
      </c>
      <c r="AS1321" s="149" t="s">
        <v>275</v>
      </c>
      <c r="AT1321" s="149" t="s">
        <v>276</v>
      </c>
      <c r="AU1321" s="161">
        <v>1</v>
      </c>
      <c r="AV1321" s="159">
        <v>8119.66</v>
      </c>
      <c r="AW1321" s="159">
        <v>324.79</v>
      </c>
      <c r="AX1321" s="149" t="s">
        <v>274</v>
      </c>
      <c r="AY1321" s="162">
        <v>0</v>
      </c>
      <c r="AZ1321" s="162" t="s">
        <v>274</v>
      </c>
      <c r="BA1321" s="162">
        <v>0</v>
      </c>
      <c r="BB1321" s="159">
        <v>7794.87</v>
      </c>
      <c r="BC1321" s="162" t="s">
        <v>274</v>
      </c>
      <c r="BD1321" s="162">
        <v>0</v>
      </c>
      <c r="BE1321" s="159">
        <v>324.79</v>
      </c>
      <c r="BF1321" s="159">
        <v>324.79</v>
      </c>
      <c r="BG1321" s="159">
        <v>8119.66</v>
      </c>
    </row>
    <row r="1322" ht="28.05" customHeight="1" spans="1:59">
      <c r="A1322" s="149"/>
      <c r="B1322" s="149"/>
      <c r="C1322" s="149"/>
      <c r="D1322" s="149" t="s">
        <v>3726</v>
      </c>
      <c r="E1322" s="340" t="s">
        <v>6466</v>
      </c>
      <c r="F1322" s="149" t="s">
        <v>3726</v>
      </c>
      <c r="G1322" s="149" t="s">
        <v>6467</v>
      </c>
      <c r="H1322" s="149" t="s">
        <v>172</v>
      </c>
      <c r="I1322" s="149" t="s">
        <v>6450</v>
      </c>
      <c r="J1322" s="149" t="s">
        <v>6468</v>
      </c>
      <c r="K1322" s="149"/>
      <c r="L1322" s="149" t="s">
        <v>262</v>
      </c>
      <c r="M1322" s="149"/>
      <c r="N1322" s="149" t="s">
        <v>263</v>
      </c>
      <c r="O1322" s="149" t="s">
        <v>214</v>
      </c>
      <c r="P1322" s="149" t="s">
        <v>53</v>
      </c>
      <c r="Q1322" s="149"/>
      <c r="R1322" s="149" t="s">
        <v>3921</v>
      </c>
      <c r="S1322" s="149" t="s">
        <v>174</v>
      </c>
      <c r="T1322" s="149" t="s">
        <v>6452</v>
      </c>
      <c r="U1322" s="149" t="s">
        <v>267</v>
      </c>
      <c r="V1322" s="149"/>
      <c r="W1322" s="149"/>
      <c r="X1322" s="149" t="s">
        <v>336</v>
      </c>
      <c r="Y1322" s="149"/>
      <c r="Z1322" s="149"/>
      <c r="AA1322" s="149"/>
      <c r="AB1322" s="149" t="s">
        <v>269</v>
      </c>
      <c r="AC1322" s="149" t="s">
        <v>270</v>
      </c>
      <c r="AD1322" s="149" t="s">
        <v>6452</v>
      </c>
      <c r="AE1322" s="149" t="s">
        <v>271</v>
      </c>
      <c r="AF1322" s="149"/>
      <c r="AG1322" s="149" t="s">
        <v>1098</v>
      </c>
      <c r="AH1322" s="149" t="s">
        <v>273</v>
      </c>
      <c r="AI1322" s="158">
        <v>44</v>
      </c>
      <c r="AJ1322" s="149"/>
      <c r="AK1322" s="159" t="s">
        <v>274</v>
      </c>
      <c r="AL1322" s="159" t="s">
        <v>274</v>
      </c>
      <c r="AM1322" s="149" t="s">
        <v>274</v>
      </c>
      <c r="AN1322" s="160">
        <v>4</v>
      </c>
      <c r="AO1322" s="149"/>
      <c r="AP1322" s="149" t="s">
        <v>274</v>
      </c>
      <c r="AQ1322" s="149" t="s">
        <v>275</v>
      </c>
      <c r="AR1322" s="158">
        <v>1</v>
      </c>
      <c r="AS1322" s="149" t="s">
        <v>275</v>
      </c>
      <c r="AT1322" s="149" t="s">
        <v>276</v>
      </c>
      <c r="AU1322" s="161">
        <v>1</v>
      </c>
      <c r="AV1322" s="159">
        <v>8849.56</v>
      </c>
      <c r="AW1322" s="159">
        <v>353.98</v>
      </c>
      <c r="AX1322" s="149" t="s">
        <v>274</v>
      </c>
      <c r="AY1322" s="159">
        <v>88.49</v>
      </c>
      <c r="AZ1322" s="159">
        <v>88.49</v>
      </c>
      <c r="BA1322" s="159">
        <v>353.96</v>
      </c>
      <c r="BB1322" s="159">
        <v>3893.96</v>
      </c>
      <c r="BC1322" s="162" t="s">
        <v>274</v>
      </c>
      <c r="BD1322" s="162">
        <v>0</v>
      </c>
      <c r="BE1322" s="159">
        <v>4955.6</v>
      </c>
      <c r="BF1322" s="159">
        <v>4955.6</v>
      </c>
      <c r="BG1322" s="159">
        <v>8849.56</v>
      </c>
    </row>
    <row r="1323" ht="28.05" customHeight="1" spans="1:59">
      <c r="A1323" s="149"/>
      <c r="B1323" s="149"/>
      <c r="C1323" s="149"/>
      <c r="D1323" s="149" t="s">
        <v>3726</v>
      </c>
      <c r="E1323" s="340" t="s">
        <v>131</v>
      </c>
      <c r="F1323" s="149" t="s">
        <v>3726</v>
      </c>
      <c r="G1323" s="149" t="s">
        <v>132</v>
      </c>
      <c r="H1323" s="149" t="s">
        <v>133</v>
      </c>
      <c r="I1323" s="149" t="s">
        <v>134</v>
      </c>
      <c r="J1323" s="149" t="s">
        <v>6469</v>
      </c>
      <c r="K1323" s="149"/>
      <c r="L1323" s="149" t="s">
        <v>262</v>
      </c>
      <c r="M1323" s="149"/>
      <c r="N1323" s="149" t="s">
        <v>263</v>
      </c>
      <c r="O1323" s="149" t="s">
        <v>214</v>
      </c>
      <c r="P1323" s="149" t="s">
        <v>53</v>
      </c>
      <c r="Q1323" s="149"/>
      <c r="R1323" s="149" t="s">
        <v>4599</v>
      </c>
      <c r="S1323" s="149" t="s">
        <v>135</v>
      </c>
      <c r="T1323" s="149" t="s">
        <v>136</v>
      </c>
      <c r="U1323" s="149" t="s">
        <v>267</v>
      </c>
      <c r="V1323" s="149"/>
      <c r="W1323" s="149"/>
      <c r="X1323" s="149" t="s">
        <v>268</v>
      </c>
      <c r="Y1323" s="149"/>
      <c r="Z1323" s="149"/>
      <c r="AA1323" s="149"/>
      <c r="AB1323" s="149" t="s">
        <v>269</v>
      </c>
      <c r="AC1323" s="149" t="s">
        <v>270</v>
      </c>
      <c r="AD1323" s="149" t="s">
        <v>136</v>
      </c>
      <c r="AE1323" s="149" t="s">
        <v>271</v>
      </c>
      <c r="AF1323" s="149"/>
      <c r="AG1323" s="149" t="s">
        <v>1098</v>
      </c>
      <c r="AH1323" s="149" t="s">
        <v>273</v>
      </c>
      <c r="AI1323" s="158">
        <v>80</v>
      </c>
      <c r="AJ1323" s="149"/>
      <c r="AK1323" s="159" t="s">
        <v>274</v>
      </c>
      <c r="AL1323" s="159" t="s">
        <v>274</v>
      </c>
      <c r="AM1323" s="149" t="s">
        <v>274</v>
      </c>
      <c r="AN1323" s="160">
        <v>4</v>
      </c>
      <c r="AO1323" s="149"/>
      <c r="AP1323" s="149" t="s">
        <v>274</v>
      </c>
      <c r="AQ1323" s="149" t="s">
        <v>275</v>
      </c>
      <c r="AR1323" s="158">
        <v>1</v>
      </c>
      <c r="AS1323" s="149" t="s">
        <v>275</v>
      </c>
      <c r="AT1323" s="149" t="s">
        <v>276</v>
      </c>
      <c r="AU1323" s="161">
        <v>1</v>
      </c>
      <c r="AV1323" s="159">
        <v>10815.93</v>
      </c>
      <c r="AW1323" s="159">
        <v>432.64</v>
      </c>
      <c r="AX1323" s="149" t="s">
        <v>274</v>
      </c>
      <c r="AY1323" s="149"/>
      <c r="AZ1323" s="162" t="s">
        <v>274</v>
      </c>
      <c r="BA1323" s="159">
        <v>341.55</v>
      </c>
      <c r="BB1323" s="159">
        <v>8561.71</v>
      </c>
      <c r="BC1323" s="159">
        <v>2254.22</v>
      </c>
      <c r="BD1323" s="159">
        <v>2254.22</v>
      </c>
      <c r="BE1323" s="159">
        <v>2254.22</v>
      </c>
      <c r="BF1323" s="162">
        <v>0</v>
      </c>
      <c r="BG1323" s="159">
        <v>10815.93</v>
      </c>
    </row>
    <row r="1324" ht="28.05" customHeight="1" spans="1:59">
      <c r="A1324" s="149"/>
      <c r="B1324" s="149"/>
      <c r="C1324" s="149"/>
      <c r="D1324" s="149" t="s">
        <v>3726</v>
      </c>
      <c r="E1324" s="340" t="s">
        <v>6470</v>
      </c>
      <c r="F1324" s="149" t="s">
        <v>3726</v>
      </c>
      <c r="G1324" s="149" t="s">
        <v>6471</v>
      </c>
      <c r="H1324" s="149" t="s">
        <v>4476</v>
      </c>
      <c r="I1324" s="149" t="s">
        <v>6460</v>
      </c>
      <c r="J1324" s="149" t="s">
        <v>6472</v>
      </c>
      <c r="K1324" s="149"/>
      <c r="L1324" s="149" t="s">
        <v>262</v>
      </c>
      <c r="M1324" s="149"/>
      <c r="N1324" s="149" t="s">
        <v>263</v>
      </c>
      <c r="O1324" s="149" t="s">
        <v>214</v>
      </c>
      <c r="P1324" s="149" t="s">
        <v>53</v>
      </c>
      <c r="Q1324" s="149"/>
      <c r="R1324" s="149" t="s">
        <v>6462</v>
      </c>
      <c r="S1324" s="149" t="s">
        <v>4480</v>
      </c>
      <c r="T1324" s="149" t="s">
        <v>136</v>
      </c>
      <c r="U1324" s="149" t="s">
        <v>267</v>
      </c>
      <c r="V1324" s="149"/>
      <c r="W1324" s="149"/>
      <c r="X1324" s="149" t="s">
        <v>268</v>
      </c>
      <c r="Y1324" s="149"/>
      <c r="Z1324" s="149"/>
      <c r="AA1324" s="149"/>
      <c r="AB1324" s="149" t="s">
        <v>269</v>
      </c>
      <c r="AC1324" s="149" t="s">
        <v>270</v>
      </c>
      <c r="AD1324" s="149" t="s">
        <v>136</v>
      </c>
      <c r="AE1324" s="149" t="s">
        <v>271</v>
      </c>
      <c r="AF1324" s="149"/>
      <c r="AG1324" s="149" t="s">
        <v>1098</v>
      </c>
      <c r="AH1324" s="149" t="s">
        <v>273</v>
      </c>
      <c r="AI1324" s="158">
        <v>81</v>
      </c>
      <c r="AJ1324" s="149"/>
      <c r="AK1324" s="159" t="s">
        <v>274</v>
      </c>
      <c r="AL1324" s="159" t="s">
        <v>274</v>
      </c>
      <c r="AM1324" s="149" t="s">
        <v>274</v>
      </c>
      <c r="AN1324" s="160">
        <v>4</v>
      </c>
      <c r="AO1324" s="149"/>
      <c r="AP1324" s="149" t="s">
        <v>274</v>
      </c>
      <c r="AQ1324" s="149" t="s">
        <v>275</v>
      </c>
      <c r="AR1324" s="158">
        <v>1</v>
      </c>
      <c r="AS1324" s="149" t="s">
        <v>275</v>
      </c>
      <c r="AT1324" s="149" t="s">
        <v>276</v>
      </c>
      <c r="AU1324" s="161">
        <v>1</v>
      </c>
      <c r="AV1324" s="159">
        <v>12212.39</v>
      </c>
      <c r="AW1324" s="159">
        <v>488.5</v>
      </c>
      <c r="AX1324" s="149" t="s">
        <v>274</v>
      </c>
      <c r="AY1324" s="159">
        <v>128.57</v>
      </c>
      <c r="AZ1324" s="159">
        <v>128.57</v>
      </c>
      <c r="BA1324" s="159">
        <v>514.28</v>
      </c>
      <c r="BB1324" s="159">
        <v>9795.4</v>
      </c>
      <c r="BC1324" s="162" t="s">
        <v>274</v>
      </c>
      <c r="BD1324" s="162">
        <v>0</v>
      </c>
      <c r="BE1324" s="159">
        <v>2416.99</v>
      </c>
      <c r="BF1324" s="159">
        <v>2416.99</v>
      </c>
      <c r="BG1324" s="159">
        <v>12212.39</v>
      </c>
    </row>
    <row r="1325" ht="28.05" customHeight="1" spans="1:59">
      <c r="A1325" s="149"/>
      <c r="B1325" s="149"/>
      <c r="C1325" s="149"/>
      <c r="D1325" s="149" t="s">
        <v>3726</v>
      </c>
      <c r="E1325" s="340" t="s">
        <v>6473</v>
      </c>
      <c r="F1325" s="149" t="s">
        <v>3726</v>
      </c>
      <c r="G1325" s="149" t="s">
        <v>6474</v>
      </c>
      <c r="H1325" s="149" t="s">
        <v>6475</v>
      </c>
      <c r="I1325" s="149" t="s">
        <v>6476</v>
      </c>
      <c r="J1325" s="149" t="s">
        <v>6477</v>
      </c>
      <c r="K1325" s="149"/>
      <c r="L1325" s="149" t="s">
        <v>287</v>
      </c>
      <c r="M1325" s="149"/>
      <c r="N1325" s="149" t="s">
        <v>263</v>
      </c>
      <c r="O1325" s="149" t="s">
        <v>214</v>
      </c>
      <c r="P1325" s="149" t="s">
        <v>53</v>
      </c>
      <c r="Q1325" s="149"/>
      <c r="R1325" s="149" t="s">
        <v>4026</v>
      </c>
      <c r="S1325" s="149" t="s">
        <v>4928</v>
      </c>
      <c r="T1325" s="149" t="s">
        <v>6055</v>
      </c>
      <c r="U1325" s="149" t="s">
        <v>267</v>
      </c>
      <c r="V1325" s="149"/>
      <c r="W1325" s="149"/>
      <c r="X1325" s="149" t="s">
        <v>268</v>
      </c>
      <c r="Y1325" s="149"/>
      <c r="Z1325" s="149"/>
      <c r="AA1325" s="149"/>
      <c r="AB1325" s="149" t="s">
        <v>269</v>
      </c>
      <c r="AC1325" s="149" t="s">
        <v>318</v>
      </c>
      <c r="AD1325" s="149" t="s">
        <v>6055</v>
      </c>
      <c r="AE1325" s="149" t="s">
        <v>271</v>
      </c>
      <c r="AF1325" s="149"/>
      <c r="AG1325" s="149" t="s">
        <v>1098</v>
      </c>
      <c r="AH1325" s="149" t="s">
        <v>273</v>
      </c>
      <c r="AI1325" s="158">
        <v>96</v>
      </c>
      <c r="AJ1325" s="149"/>
      <c r="AK1325" s="159" t="s">
        <v>274</v>
      </c>
      <c r="AL1325" s="159" t="s">
        <v>274</v>
      </c>
      <c r="AM1325" s="149" t="s">
        <v>274</v>
      </c>
      <c r="AN1325" s="160">
        <v>4</v>
      </c>
      <c r="AO1325" s="149"/>
      <c r="AP1325" s="149" t="s">
        <v>274</v>
      </c>
      <c r="AQ1325" s="149" t="s">
        <v>275</v>
      </c>
      <c r="AR1325" s="158">
        <v>1</v>
      </c>
      <c r="AS1325" s="149" t="s">
        <v>275</v>
      </c>
      <c r="AT1325" s="149" t="s">
        <v>276</v>
      </c>
      <c r="AU1325" s="161">
        <v>1</v>
      </c>
      <c r="AV1325" s="159">
        <v>49572.65</v>
      </c>
      <c r="AW1325" s="159">
        <v>1982.91</v>
      </c>
      <c r="AX1325" s="149" t="s">
        <v>274</v>
      </c>
      <c r="AY1325" s="162">
        <v>0</v>
      </c>
      <c r="AZ1325" s="162" t="s">
        <v>274</v>
      </c>
      <c r="BA1325" s="162">
        <v>0</v>
      </c>
      <c r="BB1325" s="159">
        <v>47589.74</v>
      </c>
      <c r="BC1325" s="162" t="s">
        <v>274</v>
      </c>
      <c r="BD1325" s="162">
        <v>0</v>
      </c>
      <c r="BE1325" s="159">
        <v>1982.91</v>
      </c>
      <c r="BF1325" s="159">
        <v>1982.91</v>
      </c>
      <c r="BG1325" s="159">
        <v>49572.65</v>
      </c>
    </row>
    <row r="1326" ht="28.05" customHeight="1" spans="1:59">
      <c r="A1326" s="149"/>
      <c r="B1326" s="149"/>
      <c r="C1326" s="149"/>
      <c r="D1326" s="149" t="s">
        <v>3726</v>
      </c>
      <c r="E1326" s="340" t="s">
        <v>6478</v>
      </c>
      <c r="F1326" s="149" t="s">
        <v>3726</v>
      </c>
      <c r="G1326" s="149" t="s">
        <v>6479</v>
      </c>
      <c r="H1326" s="149" t="s">
        <v>172</v>
      </c>
      <c r="I1326" s="149" t="s">
        <v>6480</v>
      </c>
      <c r="J1326" s="149" t="s">
        <v>6481</v>
      </c>
      <c r="K1326" s="149"/>
      <c r="L1326" s="149" t="s">
        <v>262</v>
      </c>
      <c r="M1326" s="149"/>
      <c r="N1326" s="149" t="s">
        <v>263</v>
      </c>
      <c r="O1326" s="149" t="s">
        <v>214</v>
      </c>
      <c r="P1326" s="149" t="s">
        <v>53</v>
      </c>
      <c r="Q1326" s="149"/>
      <c r="R1326" s="149" t="s">
        <v>3921</v>
      </c>
      <c r="S1326" s="149" t="s">
        <v>174</v>
      </c>
      <c r="T1326" s="149" t="s">
        <v>6452</v>
      </c>
      <c r="U1326" s="149" t="s">
        <v>267</v>
      </c>
      <c r="V1326" s="149"/>
      <c r="W1326" s="149"/>
      <c r="X1326" s="149" t="s">
        <v>336</v>
      </c>
      <c r="Y1326" s="149"/>
      <c r="Z1326" s="149"/>
      <c r="AA1326" s="149"/>
      <c r="AB1326" s="149" t="s">
        <v>269</v>
      </c>
      <c r="AC1326" s="149" t="s">
        <v>270</v>
      </c>
      <c r="AD1326" s="149" t="s">
        <v>6452</v>
      </c>
      <c r="AE1326" s="149" t="s">
        <v>271</v>
      </c>
      <c r="AF1326" s="149"/>
      <c r="AG1326" s="149" t="s">
        <v>1098</v>
      </c>
      <c r="AH1326" s="149" t="s">
        <v>273</v>
      </c>
      <c r="AI1326" s="158">
        <v>44</v>
      </c>
      <c r="AJ1326" s="149"/>
      <c r="AK1326" s="159" t="s">
        <v>274</v>
      </c>
      <c r="AL1326" s="159" t="s">
        <v>274</v>
      </c>
      <c r="AM1326" s="149" t="s">
        <v>274</v>
      </c>
      <c r="AN1326" s="160">
        <v>4</v>
      </c>
      <c r="AO1326" s="149"/>
      <c r="AP1326" s="149" t="s">
        <v>274</v>
      </c>
      <c r="AQ1326" s="149" t="s">
        <v>275</v>
      </c>
      <c r="AR1326" s="158">
        <v>1</v>
      </c>
      <c r="AS1326" s="149" t="s">
        <v>275</v>
      </c>
      <c r="AT1326" s="149" t="s">
        <v>276</v>
      </c>
      <c r="AU1326" s="161">
        <v>1</v>
      </c>
      <c r="AV1326" s="159">
        <v>8407.08</v>
      </c>
      <c r="AW1326" s="159">
        <v>336.28</v>
      </c>
      <c r="AX1326" s="149" t="s">
        <v>274</v>
      </c>
      <c r="AY1326" s="159">
        <v>84.07</v>
      </c>
      <c r="AZ1326" s="159">
        <v>84.07</v>
      </c>
      <c r="BA1326" s="159">
        <v>336.28</v>
      </c>
      <c r="BB1326" s="159">
        <v>3699.08</v>
      </c>
      <c r="BC1326" s="162" t="s">
        <v>274</v>
      </c>
      <c r="BD1326" s="162">
        <v>0</v>
      </c>
      <c r="BE1326" s="159">
        <v>4708</v>
      </c>
      <c r="BF1326" s="159">
        <v>4708</v>
      </c>
      <c r="BG1326" s="159">
        <v>8407.08</v>
      </c>
    </row>
    <row r="1327" ht="28.05" customHeight="1" spans="1:59">
      <c r="A1327" s="149"/>
      <c r="B1327" s="149"/>
      <c r="C1327" s="149"/>
      <c r="D1327" s="149" t="s">
        <v>3726</v>
      </c>
      <c r="E1327" s="340" t="s">
        <v>6482</v>
      </c>
      <c r="F1327" s="149" t="s">
        <v>3726</v>
      </c>
      <c r="G1327" s="149" t="s">
        <v>6483</v>
      </c>
      <c r="H1327" s="149" t="s">
        <v>6484</v>
      </c>
      <c r="I1327" s="149" t="s">
        <v>6485</v>
      </c>
      <c r="J1327" s="149" t="s">
        <v>6486</v>
      </c>
      <c r="K1327" s="149"/>
      <c r="L1327" s="149" t="s">
        <v>262</v>
      </c>
      <c r="M1327" s="149"/>
      <c r="N1327" s="149" t="s">
        <v>263</v>
      </c>
      <c r="O1327" s="149" t="s">
        <v>214</v>
      </c>
      <c r="P1327" s="149" t="s">
        <v>53</v>
      </c>
      <c r="Q1327" s="149"/>
      <c r="R1327" s="149" t="s">
        <v>4599</v>
      </c>
      <c r="S1327" s="149" t="s">
        <v>3872</v>
      </c>
      <c r="T1327" s="149" t="s">
        <v>6452</v>
      </c>
      <c r="U1327" s="149" t="s">
        <v>267</v>
      </c>
      <c r="V1327" s="149"/>
      <c r="W1327" s="149"/>
      <c r="X1327" s="149" t="s">
        <v>268</v>
      </c>
      <c r="Y1327" s="149"/>
      <c r="Z1327" s="149"/>
      <c r="AA1327" s="149"/>
      <c r="AB1327" s="149" t="s">
        <v>269</v>
      </c>
      <c r="AC1327" s="149" t="s">
        <v>270</v>
      </c>
      <c r="AD1327" s="149" t="s">
        <v>6452</v>
      </c>
      <c r="AE1327" s="149" t="s">
        <v>271</v>
      </c>
      <c r="AF1327" s="149"/>
      <c r="AG1327" s="149" t="s">
        <v>1098</v>
      </c>
      <c r="AH1327" s="149" t="s">
        <v>273</v>
      </c>
      <c r="AI1327" s="158">
        <v>44</v>
      </c>
      <c r="AJ1327" s="149"/>
      <c r="AK1327" s="159" t="s">
        <v>274</v>
      </c>
      <c r="AL1327" s="159" t="s">
        <v>274</v>
      </c>
      <c r="AM1327" s="149" t="s">
        <v>274</v>
      </c>
      <c r="AN1327" s="160">
        <v>4</v>
      </c>
      <c r="AO1327" s="149"/>
      <c r="AP1327" s="149" t="s">
        <v>274</v>
      </c>
      <c r="AQ1327" s="149" t="s">
        <v>275</v>
      </c>
      <c r="AR1327" s="158">
        <v>1</v>
      </c>
      <c r="AS1327" s="149" t="s">
        <v>275</v>
      </c>
      <c r="AT1327" s="149" t="s">
        <v>276</v>
      </c>
      <c r="AU1327" s="161">
        <v>1</v>
      </c>
      <c r="AV1327" s="159">
        <v>13274.34</v>
      </c>
      <c r="AW1327" s="159">
        <v>530.97</v>
      </c>
      <c r="AX1327" s="149" t="s">
        <v>274</v>
      </c>
      <c r="AY1327" s="159">
        <v>132.75</v>
      </c>
      <c r="AZ1327" s="159">
        <v>132.75</v>
      </c>
      <c r="BA1327" s="159">
        <v>531</v>
      </c>
      <c r="BB1327" s="159">
        <v>5840.6</v>
      </c>
      <c r="BC1327" s="162" t="s">
        <v>274</v>
      </c>
      <c r="BD1327" s="162">
        <v>0</v>
      </c>
      <c r="BE1327" s="159">
        <v>7433.74</v>
      </c>
      <c r="BF1327" s="159">
        <v>7433.74</v>
      </c>
      <c r="BG1327" s="159">
        <v>13274.34</v>
      </c>
    </row>
    <row r="1328" ht="28.05" customHeight="1" spans="1:59">
      <c r="A1328" s="149"/>
      <c r="B1328" s="149"/>
      <c r="C1328" s="149"/>
      <c r="D1328" s="149" t="s">
        <v>3726</v>
      </c>
      <c r="E1328" s="340" t="s">
        <v>6487</v>
      </c>
      <c r="F1328" s="149" t="s">
        <v>3726</v>
      </c>
      <c r="G1328" s="149" t="s">
        <v>6488</v>
      </c>
      <c r="H1328" s="149" t="s">
        <v>6489</v>
      </c>
      <c r="I1328" s="149" t="s">
        <v>6490</v>
      </c>
      <c r="J1328" s="149" t="s">
        <v>6491</v>
      </c>
      <c r="K1328" s="149"/>
      <c r="L1328" s="149" t="s">
        <v>262</v>
      </c>
      <c r="M1328" s="149"/>
      <c r="N1328" s="149" t="s">
        <v>263</v>
      </c>
      <c r="O1328" s="149" t="s">
        <v>214</v>
      </c>
      <c r="P1328" s="149" t="s">
        <v>53</v>
      </c>
      <c r="Q1328" s="149"/>
      <c r="R1328" s="149" t="s">
        <v>3914</v>
      </c>
      <c r="S1328" s="149" t="s">
        <v>793</v>
      </c>
      <c r="T1328" s="149" t="s">
        <v>1973</v>
      </c>
      <c r="U1328" s="149" t="s">
        <v>267</v>
      </c>
      <c r="V1328" s="149"/>
      <c r="W1328" s="149"/>
      <c r="X1328" s="149" t="s">
        <v>268</v>
      </c>
      <c r="Y1328" s="149"/>
      <c r="Z1328" s="149"/>
      <c r="AA1328" s="149"/>
      <c r="AB1328" s="149" t="s">
        <v>269</v>
      </c>
      <c r="AC1328" s="149" t="s">
        <v>270</v>
      </c>
      <c r="AD1328" s="149" t="s">
        <v>1973</v>
      </c>
      <c r="AE1328" s="149" t="s">
        <v>271</v>
      </c>
      <c r="AF1328" s="149"/>
      <c r="AG1328" s="149" t="s">
        <v>1098</v>
      </c>
      <c r="AH1328" s="149" t="s">
        <v>273</v>
      </c>
      <c r="AI1328" s="158">
        <v>43</v>
      </c>
      <c r="AJ1328" s="149"/>
      <c r="AK1328" s="159" t="s">
        <v>274</v>
      </c>
      <c r="AL1328" s="159" t="s">
        <v>274</v>
      </c>
      <c r="AM1328" s="149" t="s">
        <v>274</v>
      </c>
      <c r="AN1328" s="160">
        <v>4</v>
      </c>
      <c r="AO1328" s="149"/>
      <c r="AP1328" s="149" t="s">
        <v>274</v>
      </c>
      <c r="AQ1328" s="149" t="s">
        <v>275</v>
      </c>
      <c r="AR1328" s="158">
        <v>1</v>
      </c>
      <c r="AS1328" s="149" t="s">
        <v>275</v>
      </c>
      <c r="AT1328" s="149" t="s">
        <v>276</v>
      </c>
      <c r="AU1328" s="161">
        <v>1</v>
      </c>
      <c r="AV1328" s="159">
        <v>126106.2</v>
      </c>
      <c r="AW1328" s="159">
        <v>5044.25</v>
      </c>
      <c r="AX1328" s="149" t="s">
        <v>274</v>
      </c>
      <c r="AY1328" s="159">
        <v>1261.06</v>
      </c>
      <c r="AZ1328" s="159">
        <v>1261.06</v>
      </c>
      <c r="BA1328" s="159">
        <v>5044.24</v>
      </c>
      <c r="BB1328" s="159">
        <v>54225.58</v>
      </c>
      <c r="BC1328" s="162" t="s">
        <v>274</v>
      </c>
      <c r="BD1328" s="162">
        <v>0</v>
      </c>
      <c r="BE1328" s="159">
        <v>71880.62</v>
      </c>
      <c r="BF1328" s="159">
        <v>71880.62</v>
      </c>
      <c r="BG1328" s="159">
        <v>126106.2</v>
      </c>
    </row>
    <row r="1329" ht="28.05" customHeight="1" spans="1:59">
      <c r="A1329" s="149"/>
      <c r="B1329" s="149"/>
      <c r="C1329" s="149"/>
      <c r="D1329" s="149" t="s">
        <v>3726</v>
      </c>
      <c r="E1329" s="340" t="s">
        <v>6492</v>
      </c>
      <c r="F1329" s="149" t="s">
        <v>3726</v>
      </c>
      <c r="G1329" s="149" t="s">
        <v>6493</v>
      </c>
      <c r="H1329" s="149" t="s">
        <v>3883</v>
      </c>
      <c r="I1329" s="149" t="s">
        <v>6494</v>
      </c>
      <c r="J1329" s="149" t="s">
        <v>6495</v>
      </c>
      <c r="K1329" s="149"/>
      <c r="L1329" s="149" t="s">
        <v>262</v>
      </c>
      <c r="M1329" s="149"/>
      <c r="N1329" s="149" t="s">
        <v>263</v>
      </c>
      <c r="O1329" s="149" t="s">
        <v>214</v>
      </c>
      <c r="P1329" s="149" t="s">
        <v>53</v>
      </c>
      <c r="Q1329" s="149"/>
      <c r="R1329" s="149" t="s">
        <v>296</v>
      </c>
      <c r="S1329" s="149" t="s">
        <v>3886</v>
      </c>
      <c r="T1329" s="149" t="s">
        <v>6496</v>
      </c>
      <c r="U1329" s="149" t="s">
        <v>267</v>
      </c>
      <c r="V1329" s="149"/>
      <c r="W1329" s="149"/>
      <c r="X1329" s="149" t="s">
        <v>268</v>
      </c>
      <c r="Y1329" s="149"/>
      <c r="Z1329" s="149"/>
      <c r="AA1329" s="149"/>
      <c r="AB1329" s="149" t="s">
        <v>269</v>
      </c>
      <c r="AC1329" s="149" t="s">
        <v>318</v>
      </c>
      <c r="AD1329" s="149" t="s">
        <v>6496</v>
      </c>
      <c r="AE1329" s="149" t="s">
        <v>271</v>
      </c>
      <c r="AF1329" s="149"/>
      <c r="AG1329" s="149" t="s">
        <v>1098</v>
      </c>
      <c r="AH1329" s="149" t="s">
        <v>273</v>
      </c>
      <c r="AI1329" s="158">
        <v>96</v>
      </c>
      <c r="AJ1329" s="149"/>
      <c r="AK1329" s="159" t="s">
        <v>274</v>
      </c>
      <c r="AL1329" s="159" t="s">
        <v>274</v>
      </c>
      <c r="AM1329" s="149" t="s">
        <v>274</v>
      </c>
      <c r="AN1329" s="160">
        <v>4</v>
      </c>
      <c r="AO1329" s="149"/>
      <c r="AP1329" s="149" t="s">
        <v>274</v>
      </c>
      <c r="AQ1329" s="149" t="s">
        <v>275</v>
      </c>
      <c r="AR1329" s="158">
        <v>1</v>
      </c>
      <c r="AS1329" s="149" t="s">
        <v>275</v>
      </c>
      <c r="AT1329" s="149" t="s">
        <v>276</v>
      </c>
      <c r="AU1329" s="161">
        <v>1</v>
      </c>
      <c r="AV1329" s="159">
        <v>87606.8</v>
      </c>
      <c r="AW1329" s="159">
        <v>3504.27</v>
      </c>
      <c r="AX1329" s="149" t="s">
        <v>274</v>
      </c>
      <c r="AY1329" s="162">
        <v>0</v>
      </c>
      <c r="AZ1329" s="162" t="s">
        <v>274</v>
      </c>
      <c r="BA1329" s="162">
        <v>0</v>
      </c>
      <c r="BB1329" s="159">
        <v>84102.53</v>
      </c>
      <c r="BC1329" s="162" t="s">
        <v>274</v>
      </c>
      <c r="BD1329" s="162">
        <v>0</v>
      </c>
      <c r="BE1329" s="159">
        <v>3504.27</v>
      </c>
      <c r="BF1329" s="159">
        <v>3504.27</v>
      </c>
      <c r="BG1329" s="159">
        <v>87606.8</v>
      </c>
    </row>
    <row r="1330" ht="28.05" customHeight="1" spans="1:59">
      <c r="A1330" s="149"/>
      <c r="B1330" s="149"/>
      <c r="C1330" s="149"/>
      <c r="D1330" s="149" t="s">
        <v>3726</v>
      </c>
      <c r="E1330" s="340" t="s">
        <v>6497</v>
      </c>
      <c r="F1330" s="149" t="s">
        <v>3726</v>
      </c>
      <c r="G1330" s="149" t="s">
        <v>6498</v>
      </c>
      <c r="H1330" s="149" t="s">
        <v>6499</v>
      </c>
      <c r="I1330" s="149" t="s">
        <v>6500</v>
      </c>
      <c r="J1330" s="149" t="s">
        <v>6501</v>
      </c>
      <c r="K1330" s="149"/>
      <c r="L1330" s="149" t="s">
        <v>262</v>
      </c>
      <c r="M1330" s="149"/>
      <c r="N1330" s="149" t="s">
        <v>263</v>
      </c>
      <c r="O1330" s="149" t="s">
        <v>214</v>
      </c>
      <c r="P1330" s="149" t="s">
        <v>53</v>
      </c>
      <c r="Q1330" s="149"/>
      <c r="R1330" s="149" t="s">
        <v>296</v>
      </c>
      <c r="S1330" s="149" t="s">
        <v>289</v>
      </c>
      <c r="T1330" s="149" t="s">
        <v>1979</v>
      </c>
      <c r="U1330" s="149" t="s">
        <v>267</v>
      </c>
      <c r="V1330" s="149"/>
      <c r="W1330" s="149"/>
      <c r="X1330" s="149" t="s">
        <v>336</v>
      </c>
      <c r="Y1330" s="149"/>
      <c r="Z1330" s="149"/>
      <c r="AA1330" s="149"/>
      <c r="AB1330" s="149" t="s">
        <v>269</v>
      </c>
      <c r="AC1330" s="149" t="s">
        <v>318</v>
      </c>
      <c r="AD1330" s="149" t="s">
        <v>1979</v>
      </c>
      <c r="AE1330" s="149" t="s">
        <v>271</v>
      </c>
      <c r="AF1330" s="149"/>
      <c r="AG1330" s="149" t="s">
        <v>1098</v>
      </c>
      <c r="AH1330" s="149" t="s">
        <v>273</v>
      </c>
      <c r="AI1330" s="158">
        <v>96</v>
      </c>
      <c r="AJ1330" s="149"/>
      <c r="AK1330" s="159" t="s">
        <v>274</v>
      </c>
      <c r="AL1330" s="159" t="s">
        <v>274</v>
      </c>
      <c r="AM1330" s="149" t="s">
        <v>274</v>
      </c>
      <c r="AN1330" s="160">
        <v>4</v>
      </c>
      <c r="AO1330" s="149"/>
      <c r="AP1330" s="149" t="s">
        <v>274</v>
      </c>
      <c r="AQ1330" s="149" t="s">
        <v>275</v>
      </c>
      <c r="AR1330" s="158">
        <v>1</v>
      </c>
      <c r="AS1330" s="149" t="s">
        <v>275</v>
      </c>
      <c r="AT1330" s="149" t="s">
        <v>276</v>
      </c>
      <c r="AU1330" s="161">
        <v>1</v>
      </c>
      <c r="AV1330" s="159">
        <v>23076.92</v>
      </c>
      <c r="AW1330" s="159">
        <v>923.08</v>
      </c>
      <c r="AX1330" s="149" t="s">
        <v>274</v>
      </c>
      <c r="AY1330" s="162">
        <v>0</v>
      </c>
      <c r="AZ1330" s="162" t="s">
        <v>274</v>
      </c>
      <c r="BA1330" s="162">
        <v>0</v>
      </c>
      <c r="BB1330" s="159">
        <v>22153.84</v>
      </c>
      <c r="BC1330" s="162" t="s">
        <v>274</v>
      </c>
      <c r="BD1330" s="162">
        <v>0</v>
      </c>
      <c r="BE1330" s="159">
        <v>923.08</v>
      </c>
      <c r="BF1330" s="159">
        <v>923.08</v>
      </c>
      <c r="BG1330" s="159">
        <v>23076.92</v>
      </c>
    </row>
    <row r="1331" ht="28.05" customHeight="1" spans="1:59">
      <c r="A1331" s="149"/>
      <c r="B1331" s="149"/>
      <c r="C1331" s="149"/>
      <c r="D1331" s="149" t="s">
        <v>3726</v>
      </c>
      <c r="E1331" s="340" t="s">
        <v>6502</v>
      </c>
      <c r="F1331" s="149" t="s">
        <v>3726</v>
      </c>
      <c r="G1331" s="149" t="s">
        <v>6503</v>
      </c>
      <c r="H1331" s="149" t="s">
        <v>6504</v>
      </c>
      <c r="I1331" s="149"/>
      <c r="J1331" s="149" t="s">
        <v>6505</v>
      </c>
      <c r="K1331" s="149"/>
      <c r="L1331" s="149" t="s">
        <v>262</v>
      </c>
      <c r="M1331" s="149"/>
      <c r="N1331" s="149" t="s">
        <v>263</v>
      </c>
      <c r="O1331" s="149" t="s">
        <v>214</v>
      </c>
      <c r="P1331" s="149" t="s">
        <v>53</v>
      </c>
      <c r="Q1331" s="149"/>
      <c r="R1331" s="149" t="s">
        <v>296</v>
      </c>
      <c r="S1331" s="149" t="s">
        <v>399</v>
      </c>
      <c r="T1331" s="149" t="s">
        <v>6506</v>
      </c>
      <c r="U1331" s="149" t="s">
        <v>267</v>
      </c>
      <c r="V1331" s="149"/>
      <c r="W1331" s="149"/>
      <c r="X1331" s="149" t="s">
        <v>336</v>
      </c>
      <c r="Y1331" s="149"/>
      <c r="Z1331" s="149"/>
      <c r="AA1331" s="149"/>
      <c r="AB1331" s="149" t="s">
        <v>269</v>
      </c>
      <c r="AC1331" s="149" t="s">
        <v>318</v>
      </c>
      <c r="AD1331" s="149" t="s">
        <v>6506</v>
      </c>
      <c r="AE1331" s="149" t="s">
        <v>271</v>
      </c>
      <c r="AF1331" s="149"/>
      <c r="AG1331" s="149" t="s">
        <v>1098</v>
      </c>
      <c r="AH1331" s="149" t="s">
        <v>273</v>
      </c>
      <c r="AI1331" s="158">
        <v>96</v>
      </c>
      <c r="AJ1331" s="149"/>
      <c r="AK1331" s="159" t="s">
        <v>274</v>
      </c>
      <c r="AL1331" s="159" t="s">
        <v>274</v>
      </c>
      <c r="AM1331" s="149" t="s">
        <v>274</v>
      </c>
      <c r="AN1331" s="160">
        <v>4</v>
      </c>
      <c r="AO1331" s="149"/>
      <c r="AP1331" s="149" t="s">
        <v>274</v>
      </c>
      <c r="AQ1331" s="149" t="s">
        <v>275</v>
      </c>
      <c r="AR1331" s="158">
        <v>1</v>
      </c>
      <c r="AS1331" s="149" t="s">
        <v>275</v>
      </c>
      <c r="AT1331" s="149" t="s">
        <v>276</v>
      </c>
      <c r="AU1331" s="161">
        <v>1</v>
      </c>
      <c r="AV1331" s="159">
        <v>115382.94</v>
      </c>
      <c r="AW1331" s="159">
        <v>4615.32</v>
      </c>
      <c r="AX1331" s="149" t="s">
        <v>274</v>
      </c>
      <c r="AY1331" s="162">
        <v>0</v>
      </c>
      <c r="AZ1331" s="162" t="s">
        <v>274</v>
      </c>
      <c r="BA1331" s="162">
        <v>0</v>
      </c>
      <c r="BB1331" s="159">
        <v>110767.62</v>
      </c>
      <c r="BC1331" s="162" t="s">
        <v>274</v>
      </c>
      <c r="BD1331" s="162">
        <v>0</v>
      </c>
      <c r="BE1331" s="159">
        <v>4615.32</v>
      </c>
      <c r="BF1331" s="159">
        <v>4615.32</v>
      </c>
      <c r="BG1331" s="159">
        <v>115382.94</v>
      </c>
    </row>
    <row r="1332" ht="28.05" customHeight="1" spans="1:59">
      <c r="A1332" s="149"/>
      <c r="B1332" s="149"/>
      <c r="C1332" s="149"/>
      <c r="D1332" s="149" t="s">
        <v>3726</v>
      </c>
      <c r="E1332" s="340" t="s">
        <v>6507</v>
      </c>
      <c r="F1332" s="149" t="s">
        <v>3726</v>
      </c>
      <c r="G1332" s="149" t="s">
        <v>6508</v>
      </c>
      <c r="H1332" s="149" t="s">
        <v>3883</v>
      </c>
      <c r="I1332" s="149" t="s">
        <v>6494</v>
      </c>
      <c r="J1332" s="149" t="s">
        <v>6509</v>
      </c>
      <c r="K1332" s="149"/>
      <c r="L1332" s="149" t="s">
        <v>262</v>
      </c>
      <c r="M1332" s="149"/>
      <c r="N1332" s="149" t="s">
        <v>263</v>
      </c>
      <c r="O1332" s="149" t="s">
        <v>214</v>
      </c>
      <c r="P1332" s="149" t="s">
        <v>53</v>
      </c>
      <c r="Q1332" s="149"/>
      <c r="R1332" s="149" t="s">
        <v>296</v>
      </c>
      <c r="S1332" s="149" t="s">
        <v>3886</v>
      </c>
      <c r="T1332" s="149" t="s">
        <v>6496</v>
      </c>
      <c r="U1332" s="149" t="s">
        <v>267</v>
      </c>
      <c r="V1332" s="149"/>
      <c r="W1332" s="149"/>
      <c r="X1332" s="149" t="s">
        <v>268</v>
      </c>
      <c r="Y1332" s="149"/>
      <c r="Z1332" s="149"/>
      <c r="AA1332" s="149"/>
      <c r="AB1332" s="149" t="s">
        <v>269</v>
      </c>
      <c r="AC1332" s="149" t="s">
        <v>318</v>
      </c>
      <c r="AD1332" s="149" t="s">
        <v>6496</v>
      </c>
      <c r="AE1332" s="149" t="s">
        <v>271</v>
      </c>
      <c r="AF1332" s="149"/>
      <c r="AG1332" s="149" t="s">
        <v>1098</v>
      </c>
      <c r="AH1332" s="149" t="s">
        <v>273</v>
      </c>
      <c r="AI1332" s="158">
        <v>96</v>
      </c>
      <c r="AJ1332" s="149"/>
      <c r="AK1332" s="159" t="s">
        <v>274</v>
      </c>
      <c r="AL1332" s="159" t="s">
        <v>274</v>
      </c>
      <c r="AM1332" s="149" t="s">
        <v>274</v>
      </c>
      <c r="AN1332" s="160">
        <v>4</v>
      </c>
      <c r="AO1332" s="149"/>
      <c r="AP1332" s="149" t="s">
        <v>274</v>
      </c>
      <c r="AQ1332" s="149" t="s">
        <v>275</v>
      </c>
      <c r="AR1332" s="158">
        <v>1</v>
      </c>
      <c r="AS1332" s="149" t="s">
        <v>275</v>
      </c>
      <c r="AT1332" s="149" t="s">
        <v>276</v>
      </c>
      <c r="AU1332" s="161">
        <v>1</v>
      </c>
      <c r="AV1332" s="159">
        <v>91453</v>
      </c>
      <c r="AW1332" s="159">
        <v>3658.12</v>
      </c>
      <c r="AX1332" s="149" t="s">
        <v>274</v>
      </c>
      <c r="AY1332" s="162">
        <v>0</v>
      </c>
      <c r="AZ1332" s="162" t="s">
        <v>274</v>
      </c>
      <c r="BA1332" s="162">
        <v>0</v>
      </c>
      <c r="BB1332" s="159">
        <v>87794.88</v>
      </c>
      <c r="BC1332" s="162" t="s">
        <v>274</v>
      </c>
      <c r="BD1332" s="162">
        <v>0</v>
      </c>
      <c r="BE1332" s="159">
        <v>3658.12</v>
      </c>
      <c r="BF1332" s="159">
        <v>3658.12</v>
      </c>
      <c r="BG1332" s="159">
        <v>91453</v>
      </c>
    </row>
    <row r="1333" ht="28.05" customHeight="1" spans="1:59">
      <c r="A1333" s="149"/>
      <c r="B1333" s="149"/>
      <c r="C1333" s="149"/>
      <c r="D1333" s="149" t="s">
        <v>3726</v>
      </c>
      <c r="E1333" s="340" t="s">
        <v>6510</v>
      </c>
      <c r="F1333" s="149" t="s">
        <v>3726</v>
      </c>
      <c r="G1333" s="149" t="s">
        <v>6511</v>
      </c>
      <c r="H1333" s="149" t="s">
        <v>6512</v>
      </c>
      <c r="I1333" s="149" t="s">
        <v>6513</v>
      </c>
      <c r="J1333" s="149" t="s">
        <v>6514</v>
      </c>
      <c r="K1333" s="149"/>
      <c r="L1333" s="149" t="s">
        <v>262</v>
      </c>
      <c r="M1333" s="149"/>
      <c r="N1333" s="149" t="s">
        <v>263</v>
      </c>
      <c r="O1333" s="149" t="s">
        <v>214</v>
      </c>
      <c r="P1333" s="149" t="s">
        <v>53</v>
      </c>
      <c r="Q1333" s="149"/>
      <c r="R1333" s="149" t="s">
        <v>6515</v>
      </c>
      <c r="S1333" s="149" t="s">
        <v>289</v>
      </c>
      <c r="T1333" s="149" t="s">
        <v>6506</v>
      </c>
      <c r="U1333" s="149" t="s">
        <v>267</v>
      </c>
      <c r="V1333" s="149"/>
      <c r="W1333" s="149"/>
      <c r="X1333" s="149" t="s">
        <v>336</v>
      </c>
      <c r="Y1333" s="149"/>
      <c r="Z1333" s="149"/>
      <c r="AA1333" s="149"/>
      <c r="AB1333" s="149" t="s">
        <v>269</v>
      </c>
      <c r="AC1333" s="149" t="s">
        <v>318</v>
      </c>
      <c r="AD1333" s="149" t="s">
        <v>6506</v>
      </c>
      <c r="AE1333" s="149" t="s">
        <v>271</v>
      </c>
      <c r="AF1333" s="149"/>
      <c r="AG1333" s="149" t="s">
        <v>1098</v>
      </c>
      <c r="AH1333" s="149" t="s">
        <v>273</v>
      </c>
      <c r="AI1333" s="158">
        <v>96</v>
      </c>
      <c r="AJ1333" s="149"/>
      <c r="AK1333" s="159" t="s">
        <v>274</v>
      </c>
      <c r="AL1333" s="159" t="s">
        <v>274</v>
      </c>
      <c r="AM1333" s="149" t="s">
        <v>274</v>
      </c>
      <c r="AN1333" s="160">
        <v>4</v>
      </c>
      <c r="AO1333" s="149"/>
      <c r="AP1333" s="149" t="s">
        <v>274</v>
      </c>
      <c r="AQ1333" s="149" t="s">
        <v>275</v>
      </c>
      <c r="AR1333" s="158">
        <v>1</v>
      </c>
      <c r="AS1333" s="149" t="s">
        <v>275</v>
      </c>
      <c r="AT1333" s="149" t="s">
        <v>276</v>
      </c>
      <c r="AU1333" s="161">
        <v>1</v>
      </c>
      <c r="AV1333" s="159">
        <v>4174.76</v>
      </c>
      <c r="AW1333" s="159">
        <v>166.99</v>
      </c>
      <c r="AX1333" s="149" t="s">
        <v>274</v>
      </c>
      <c r="AY1333" s="162">
        <v>0</v>
      </c>
      <c r="AZ1333" s="162" t="s">
        <v>274</v>
      </c>
      <c r="BA1333" s="162">
        <v>0</v>
      </c>
      <c r="BB1333" s="159">
        <v>4007.77</v>
      </c>
      <c r="BC1333" s="162" t="s">
        <v>274</v>
      </c>
      <c r="BD1333" s="162">
        <v>0</v>
      </c>
      <c r="BE1333" s="159">
        <v>166.99</v>
      </c>
      <c r="BF1333" s="159">
        <v>166.99</v>
      </c>
      <c r="BG1333" s="159">
        <v>4174.76</v>
      </c>
    </row>
    <row r="1334" ht="28.05" customHeight="1" spans="1:59">
      <c r="A1334" s="149"/>
      <c r="B1334" s="149"/>
      <c r="C1334" s="149"/>
      <c r="D1334" s="149" t="s">
        <v>3726</v>
      </c>
      <c r="E1334" s="340" t="s">
        <v>6516</v>
      </c>
      <c r="F1334" s="149" t="s">
        <v>3726</v>
      </c>
      <c r="G1334" s="149" t="s">
        <v>6517</v>
      </c>
      <c r="H1334" s="149" t="s">
        <v>6518</v>
      </c>
      <c r="I1334" s="149" t="s">
        <v>6519</v>
      </c>
      <c r="J1334" s="149" t="s">
        <v>6520</v>
      </c>
      <c r="K1334" s="149"/>
      <c r="L1334" s="149" t="s">
        <v>262</v>
      </c>
      <c r="M1334" s="149"/>
      <c r="N1334" s="149" t="s">
        <v>263</v>
      </c>
      <c r="O1334" s="149" t="s">
        <v>214</v>
      </c>
      <c r="P1334" s="149" t="s">
        <v>53</v>
      </c>
      <c r="Q1334" s="149"/>
      <c r="R1334" s="149" t="s">
        <v>6521</v>
      </c>
      <c r="S1334" s="149" t="s">
        <v>289</v>
      </c>
      <c r="T1334" s="149" t="s">
        <v>6496</v>
      </c>
      <c r="U1334" s="149" t="s">
        <v>267</v>
      </c>
      <c r="V1334" s="149"/>
      <c r="W1334" s="149"/>
      <c r="X1334" s="149" t="s">
        <v>268</v>
      </c>
      <c r="Y1334" s="149"/>
      <c r="Z1334" s="149"/>
      <c r="AA1334" s="149"/>
      <c r="AB1334" s="149" t="s">
        <v>269</v>
      </c>
      <c r="AC1334" s="149" t="s">
        <v>318</v>
      </c>
      <c r="AD1334" s="149" t="s">
        <v>6496</v>
      </c>
      <c r="AE1334" s="149" t="s">
        <v>271</v>
      </c>
      <c r="AF1334" s="149"/>
      <c r="AG1334" s="149" t="s">
        <v>1098</v>
      </c>
      <c r="AH1334" s="149" t="s">
        <v>273</v>
      </c>
      <c r="AI1334" s="158">
        <v>96</v>
      </c>
      <c r="AJ1334" s="149"/>
      <c r="AK1334" s="159" t="s">
        <v>274</v>
      </c>
      <c r="AL1334" s="159" t="s">
        <v>274</v>
      </c>
      <c r="AM1334" s="149" t="s">
        <v>274</v>
      </c>
      <c r="AN1334" s="160">
        <v>4</v>
      </c>
      <c r="AO1334" s="149"/>
      <c r="AP1334" s="149" t="s">
        <v>274</v>
      </c>
      <c r="AQ1334" s="149" t="s">
        <v>275</v>
      </c>
      <c r="AR1334" s="158">
        <v>1</v>
      </c>
      <c r="AS1334" s="149" t="s">
        <v>275</v>
      </c>
      <c r="AT1334" s="149" t="s">
        <v>276</v>
      </c>
      <c r="AU1334" s="161">
        <v>1</v>
      </c>
      <c r="AV1334" s="159">
        <v>26495.73</v>
      </c>
      <c r="AW1334" s="159">
        <v>1059.83</v>
      </c>
      <c r="AX1334" s="149" t="s">
        <v>274</v>
      </c>
      <c r="AY1334" s="162">
        <v>0</v>
      </c>
      <c r="AZ1334" s="162" t="s">
        <v>274</v>
      </c>
      <c r="BA1334" s="162">
        <v>0</v>
      </c>
      <c r="BB1334" s="159">
        <v>25435.9</v>
      </c>
      <c r="BC1334" s="162" t="s">
        <v>274</v>
      </c>
      <c r="BD1334" s="162">
        <v>0</v>
      </c>
      <c r="BE1334" s="159">
        <v>1059.83</v>
      </c>
      <c r="BF1334" s="159">
        <v>1059.83</v>
      </c>
      <c r="BG1334" s="159">
        <v>26495.73</v>
      </c>
    </row>
    <row r="1335" ht="28.05" customHeight="1" spans="1:59">
      <c r="A1335" s="149"/>
      <c r="B1335" s="149"/>
      <c r="C1335" s="149"/>
      <c r="D1335" s="149" t="s">
        <v>3726</v>
      </c>
      <c r="E1335" s="340" t="s">
        <v>6522</v>
      </c>
      <c r="F1335" s="149" t="s">
        <v>3726</v>
      </c>
      <c r="G1335" s="149" t="s">
        <v>6523</v>
      </c>
      <c r="H1335" s="149" t="s">
        <v>4262</v>
      </c>
      <c r="I1335" s="149" t="s">
        <v>6524</v>
      </c>
      <c r="J1335" s="149" t="s">
        <v>6525</v>
      </c>
      <c r="K1335" s="149"/>
      <c r="L1335" s="149" t="s">
        <v>262</v>
      </c>
      <c r="M1335" s="149"/>
      <c r="N1335" s="149" t="s">
        <v>263</v>
      </c>
      <c r="O1335" s="149" t="s">
        <v>214</v>
      </c>
      <c r="P1335" s="149" t="s">
        <v>53</v>
      </c>
      <c r="Q1335" s="149"/>
      <c r="R1335" s="149" t="s">
        <v>4604</v>
      </c>
      <c r="S1335" s="149" t="s">
        <v>6526</v>
      </c>
      <c r="T1335" s="149" t="s">
        <v>6527</v>
      </c>
      <c r="U1335" s="149" t="s">
        <v>267</v>
      </c>
      <c r="V1335" s="149"/>
      <c r="W1335" s="149"/>
      <c r="X1335" s="149" t="s">
        <v>336</v>
      </c>
      <c r="Y1335" s="149"/>
      <c r="Z1335" s="149"/>
      <c r="AA1335" s="149"/>
      <c r="AB1335" s="149" t="s">
        <v>269</v>
      </c>
      <c r="AC1335" s="149" t="s">
        <v>270</v>
      </c>
      <c r="AD1335" s="149" t="s">
        <v>6527</v>
      </c>
      <c r="AE1335" s="149" t="s">
        <v>271</v>
      </c>
      <c r="AF1335" s="149"/>
      <c r="AG1335" s="149" t="s">
        <v>1098</v>
      </c>
      <c r="AH1335" s="149" t="s">
        <v>273</v>
      </c>
      <c r="AI1335" s="158">
        <v>81</v>
      </c>
      <c r="AJ1335" s="149"/>
      <c r="AK1335" s="159" t="s">
        <v>274</v>
      </c>
      <c r="AL1335" s="159" t="s">
        <v>274</v>
      </c>
      <c r="AM1335" s="149" t="s">
        <v>274</v>
      </c>
      <c r="AN1335" s="160">
        <v>4</v>
      </c>
      <c r="AO1335" s="149"/>
      <c r="AP1335" s="149" t="s">
        <v>274</v>
      </c>
      <c r="AQ1335" s="149" t="s">
        <v>275</v>
      </c>
      <c r="AR1335" s="158">
        <v>1</v>
      </c>
      <c r="AS1335" s="149" t="s">
        <v>275</v>
      </c>
      <c r="AT1335" s="149" t="s">
        <v>276</v>
      </c>
      <c r="AU1335" s="161">
        <v>1</v>
      </c>
      <c r="AV1335" s="159">
        <v>17699.12</v>
      </c>
      <c r="AW1335" s="159">
        <v>707.96</v>
      </c>
      <c r="AX1335" s="149" t="s">
        <v>274</v>
      </c>
      <c r="AY1335" s="159">
        <v>186.31</v>
      </c>
      <c r="AZ1335" s="159">
        <v>186.31</v>
      </c>
      <c r="BA1335" s="159">
        <v>745.24</v>
      </c>
      <c r="BB1335" s="159">
        <v>14196.48</v>
      </c>
      <c r="BC1335" s="162" t="s">
        <v>274</v>
      </c>
      <c r="BD1335" s="162">
        <v>0</v>
      </c>
      <c r="BE1335" s="159">
        <v>3502.64</v>
      </c>
      <c r="BF1335" s="159">
        <v>3502.64</v>
      </c>
      <c r="BG1335" s="159">
        <v>17699.12</v>
      </c>
    </row>
    <row r="1336" ht="28.05" customHeight="1" spans="1:59">
      <c r="A1336" s="149"/>
      <c r="B1336" s="149"/>
      <c r="C1336" s="149"/>
      <c r="D1336" s="149" t="s">
        <v>3726</v>
      </c>
      <c r="E1336" s="340" t="s">
        <v>6528</v>
      </c>
      <c r="F1336" s="149" t="s">
        <v>3726</v>
      </c>
      <c r="G1336" s="149" t="s">
        <v>6529</v>
      </c>
      <c r="H1336" s="149" t="s">
        <v>6530</v>
      </c>
      <c r="I1336" s="149" t="s">
        <v>6531</v>
      </c>
      <c r="J1336" s="149" t="s">
        <v>6532</v>
      </c>
      <c r="K1336" s="149"/>
      <c r="L1336" s="149" t="s">
        <v>262</v>
      </c>
      <c r="M1336" s="149"/>
      <c r="N1336" s="149" t="s">
        <v>263</v>
      </c>
      <c r="O1336" s="149" t="s">
        <v>214</v>
      </c>
      <c r="P1336" s="149" t="s">
        <v>53</v>
      </c>
      <c r="Q1336" s="149"/>
      <c r="R1336" s="149" t="s">
        <v>296</v>
      </c>
      <c r="S1336" s="149" t="s">
        <v>6533</v>
      </c>
      <c r="T1336" s="149" t="s">
        <v>6527</v>
      </c>
      <c r="U1336" s="149" t="s">
        <v>267</v>
      </c>
      <c r="V1336" s="149"/>
      <c r="W1336" s="149"/>
      <c r="X1336" s="149" t="s">
        <v>268</v>
      </c>
      <c r="Y1336" s="149"/>
      <c r="Z1336" s="149"/>
      <c r="AA1336" s="149"/>
      <c r="AB1336" s="149" t="s">
        <v>269</v>
      </c>
      <c r="AC1336" s="149" t="s">
        <v>270</v>
      </c>
      <c r="AD1336" s="149" t="s">
        <v>6527</v>
      </c>
      <c r="AE1336" s="149" t="s">
        <v>271</v>
      </c>
      <c r="AF1336" s="149"/>
      <c r="AG1336" s="149" t="s">
        <v>1098</v>
      </c>
      <c r="AH1336" s="149" t="s">
        <v>273</v>
      </c>
      <c r="AI1336" s="158">
        <v>81</v>
      </c>
      <c r="AJ1336" s="149"/>
      <c r="AK1336" s="159" t="s">
        <v>274</v>
      </c>
      <c r="AL1336" s="159" t="s">
        <v>274</v>
      </c>
      <c r="AM1336" s="149" t="s">
        <v>274</v>
      </c>
      <c r="AN1336" s="160">
        <v>4</v>
      </c>
      <c r="AO1336" s="149"/>
      <c r="AP1336" s="149" t="s">
        <v>274</v>
      </c>
      <c r="AQ1336" s="149" t="s">
        <v>275</v>
      </c>
      <c r="AR1336" s="158">
        <v>1</v>
      </c>
      <c r="AS1336" s="149" t="s">
        <v>275</v>
      </c>
      <c r="AT1336" s="149" t="s">
        <v>276</v>
      </c>
      <c r="AU1336" s="161">
        <v>1</v>
      </c>
      <c r="AV1336" s="159">
        <v>42477.88</v>
      </c>
      <c r="AW1336" s="159">
        <v>1699.12</v>
      </c>
      <c r="AX1336" s="149" t="s">
        <v>274</v>
      </c>
      <c r="AY1336" s="159">
        <v>447.13</v>
      </c>
      <c r="AZ1336" s="159">
        <v>447.13</v>
      </c>
      <c r="BA1336" s="159">
        <v>1788.52</v>
      </c>
      <c r="BB1336" s="159">
        <v>34071.8</v>
      </c>
      <c r="BC1336" s="162" t="s">
        <v>274</v>
      </c>
      <c r="BD1336" s="162">
        <v>0</v>
      </c>
      <c r="BE1336" s="159">
        <v>8406.08</v>
      </c>
      <c r="BF1336" s="159">
        <v>8406.08</v>
      </c>
      <c r="BG1336" s="159">
        <v>42477.88</v>
      </c>
    </row>
    <row r="1337" ht="28.05" customHeight="1" spans="1:59">
      <c r="A1337" s="149"/>
      <c r="B1337" s="149"/>
      <c r="C1337" s="149"/>
      <c r="D1337" s="149" t="s">
        <v>3726</v>
      </c>
      <c r="E1337" s="340" t="s">
        <v>6534</v>
      </c>
      <c r="F1337" s="149" t="s">
        <v>3726</v>
      </c>
      <c r="G1337" s="149" t="s">
        <v>6535</v>
      </c>
      <c r="H1337" s="149" t="s">
        <v>6536</v>
      </c>
      <c r="I1337" s="149"/>
      <c r="J1337" s="149" t="s">
        <v>6537</v>
      </c>
      <c r="K1337" s="149"/>
      <c r="L1337" s="149" t="s">
        <v>262</v>
      </c>
      <c r="M1337" s="149"/>
      <c r="N1337" s="149" t="s">
        <v>263</v>
      </c>
      <c r="O1337" s="149" t="s">
        <v>214</v>
      </c>
      <c r="P1337" s="149" t="s">
        <v>53</v>
      </c>
      <c r="Q1337" s="149"/>
      <c r="R1337" s="149" t="s">
        <v>6515</v>
      </c>
      <c r="S1337" s="149" t="s">
        <v>289</v>
      </c>
      <c r="T1337" s="149" t="s">
        <v>6538</v>
      </c>
      <c r="U1337" s="149" t="s">
        <v>267</v>
      </c>
      <c r="V1337" s="149"/>
      <c r="W1337" s="149"/>
      <c r="X1337" s="149" t="s">
        <v>336</v>
      </c>
      <c r="Y1337" s="149"/>
      <c r="Z1337" s="149"/>
      <c r="AA1337" s="149"/>
      <c r="AB1337" s="149" t="s">
        <v>269</v>
      </c>
      <c r="AC1337" s="149" t="s">
        <v>318</v>
      </c>
      <c r="AD1337" s="149" t="s">
        <v>6538</v>
      </c>
      <c r="AE1337" s="149" t="s">
        <v>271</v>
      </c>
      <c r="AF1337" s="149"/>
      <c r="AG1337" s="149" t="s">
        <v>1098</v>
      </c>
      <c r="AH1337" s="149" t="s">
        <v>273</v>
      </c>
      <c r="AI1337" s="158">
        <v>96</v>
      </c>
      <c r="AJ1337" s="149"/>
      <c r="AK1337" s="159" t="s">
        <v>274</v>
      </c>
      <c r="AL1337" s="159" t="s">
        <v>274</v>
      </c>
      <c r="AM1337" s="149" t="s">
        <v>274</v>
      </c>
      <c r="AN1337" s="160">
        <v>4</v>
      </c>
      <c r="AO1337" s="149"/>
      <c r="AP1337" s="149" t="s">
        <v>274</v>
      </c>
      <c r="AQ1337" s="149" t="s">
        <v>275</v>
      </c>
      <c r="AR1337" s="158">
        <v>1</v>
      </c>
      <c r="AS1337" s="149" t="s">
        <v>275</v>
      </c>
      <c r="AT1337" s="149" t="s">
        <v>276</v>
      </c>
      <c r="AU1337" s="161">
        <v>1</v>
      </c>
      <c r="AV1337" s="159">
        <v>11965.81</v>
      </c>
      <c r="AW1337" s="159">
        <v>478.63</v>
      </c>
      <c r="AX1337" s="149" t="s">
        <v>274</v>
      </c>
      <c r="AY1337" s="162">
        <v>0</v>
      </c>
      <c r="AZ1337" s="162" t="s">
        <v>274</v>
      </c>
      <c r="BA1337" s="162">
        <v>0</v>
      </c>
      <c r="BB1337" s="159">
        <v>11487.18</v>
      </c>
      <c r="BC1337" s="162" t="s">
        <v>274</v>
      </c>
      <c r="BD1337" s="162">
        <v>0</v>
      </c>
      <c r="BE1337" s="159">
        <v>478.63</v>
      </c>
      <c r="BF1337" s="159">
        <v>478.63</v>
      </c>
      <c r="BG1337" s="159">
        <v>11965.81</v>
      </c>
    </row>
    <row r="1338" ht="28.05" customHeight="1" spans="1:59">
      <c r="A1338" s="149"/>
      <c r="B1338" s="149"/>
      <c r="C1338" s="149"/>
      <c r="D1338" s="149" t="s">
        <v>3726</v>
      </c>
      <c r="E1338" s="340" t="s">
        <v>6539</v>
      </c>
      <c r="F1338" s="149" t="s">
        <v>3726</v>
      </c>
      <c r="G1338" s="149" t="s">
        <v>6540</v>
      </c>
      <c r="H1338" s="149" t="s">
        <v>6541</v>
      </c>
      <c r="I1338" s="149" t="s">
        <v>6542</v>
      </c>
      <c r="J1338" s="149" t="s">
        <v>6543</v>
      </c>
      <c r="K1338" s="149"/>
      <c r="L1338" s="149" t="s">
        <v>262</v>
      </c>
      <c r="M1338" s="149"/>
      <c r="N1338" s="149" t="s">
        <v>263</v>
      </c>
      <c r="O1338" s="149" t="s">
        <v>214</v>
      </c>
      <c r="P1338" s="149" t="s">
        <v>53</v>
      </c>
      <c r="Q1338" s="149"/>
      <c r="R1338" s="149" t="s">
        <v>3807</v>
      </c>
      <c r="S1338" s="149" t="s">
        <v>135</v>
      </c>
      <c r="T1338" s="149" t="s">
        <v>6527</v>
      </c>
      <c r="U1338" s="149" t="s">
        <v>267</v>
      </c>
      <c r="V1338" s="149"/>
      <c r="W1338" s="149"/>
      <c r="X1338" s="149" t="s">
        <v>336</v>
      </c>
      <c r="Y1338" s="149"/>
      <c r="Z1338" s="149"/>
      <c r="AA1338" s="149"/>
      <c r="AB1338" s="149" t="s">
        <v>269</v>
      </c>
      <c r="AC1338" s="149" t="s">
        <v>270</v>
      </c>
      <c r="AD1338" s="149" t="s">
        <v>6527</v>
      </c>
      <c r="AE1338" s="149" t="s">
        <v>271</v>
      </c>
      <c r="AF1338" s="149"/>
      <c r="AG1338" s="149" t="s">
        <v>1098</v>
      </c>
      <c r="AH1338" s="149" t="s">
        <v>273</v>
      </c>
      <c r="AI1338" s="158">
        <v>81</v>
      </c>
      <c r="AJ1338" s="149"/>
      <c r="AK1338" s="159" t="s">
        <v>274</v>
      </c>
      <c r="AL1338" s="159" t="s">
        <v>274</v>
      </c>
      <c r="AM1338" s="149" t="s">
        <v>274</v>
      </c>
      <c r="AN1338" s="160">
        <v>4</v>
      </c>
      <c r="AO1338" s="149"/>
      <c r="AP1338" s="149" t="s">
        <v>274</v>
      </c>
      <c r="AQ1338" s="149" t="s">
        <v>275</v>
      </c>
      <c r="AR1338" s="158">
        <v>1</v>
      </c>
      <c r="AS1338" s="149" t="s">
        <v>275</v>
      </c>
      <c r="AT1338" s="149" t="s">
        <v>276</v>
      </c>
      <c r="AU1338" s="161">
        <v>1</v>
      </c>
      <c r="AV1338" s="159">
        <v>8230.09</v>
      </c>
      <c r="AW1338" s="159">
        <v>329.2</v>
      </c>
      <c r="AX1338" s="149" t="s">
        <v>274</v>
      </c>
      <c r="AY1338" s="159">
        <v>86.64</v>
      </c>
      <c r="AZ1338" s="159">
        <v>86.64</v>
      </c>
      <c r="BA1338" s="159">
        <v>346.56</v>
      </c>
      <c r="BB1338" s="159">
        <v>6601.36</v>
      </c>
      <c r="BC1338" s="162" t="s">
        <v>274</v>
      </c>
      <c r="BD1338" s="162">
        <v>0</v>
      </c>
      <c r="BE1338" s="159">
        <v>1628.73</v>
      </c>
      <c r="BF1338" s="159">
        <v>1628.73</v>
      </c>
      <c r="BG1338" s="159">
        <v>8230.09</v>
      </c>
    </row>
    <row r="1339" ht="28.05" customHeight="1" spans="1:59">
      <c r="A1339" s="149"/>
      <c r="B1339" s="149"/>
      <c r="C1339" s="149"/>
      <c r="D1339" s="149" t="s">
        <v>3726</v>
      </c>
      <c r="E1339" s="340" t="s">
        <v>6544</v>
      </c>
      <c r="F1339" s="149" t="s">
        <v>3726</v>
      </c>
      <c r="G1339" s="149" t="s">
        <v>6545</v>
      </c>
      <c r="H1339" s="149" t="s">
        <v>6333</v>
      </c>
      <c r="I1339" s="149" t="s">
        <v>6546</v>
      </c>
      <c r="J1339" s="149" t="s">
        <v>6547</v>
      </c>
      <c r="K1339" s="149"/>
      <c r="L1339" s="149" t="s">
        <v>262</v>
      </c>
      <c r="M1339" s="149"/>
      <c r="N1339" s="149" t="s">
        <v>263</v>
      </c>
      <c r="O1339" s="149" t="s">
        <v>214</v>
      </c>
      <c r="P1339" s="149" t="s">
        <v>53</v>
      </c>
      <c r="Q1339" s="149"/>
      <c r="R1339" s="149" t="s">
        <v>4487</v>
      </c>
      <c r="S1339" s="149" t="s">
        <v>6336</v>
      </c>
      <c r="T1339" s="149" t="s">
        <v>6548</v>
      </c>
      <c r="U1339" s="149" t="s">
        <v>267</v>
      </c>
      <c r="V1339" s="149"/>
      <c r="W1339" s="149"/>
      <c r="X1339" s="149" t="s">
        <v>336</v>
      </c>
      <c r="Y1339" s="149"/>
      <c r="Z1339" s="149"/>
      <c r="AA1339" s="149"/>
      <c r="AB1339" s="149" t="s">
        <v>269</v>
      </c>
      <c r="AC1339" s="149" t="s">
        <v>270</v>
      </c>
      <c r="AD1339" s="149" t="s">
        <v>6548</v>
      </c>
      <c r="AE1339" s="149" t="s">
        <v>271</v>
      </c>
      <c r="AF1339" s="149"/>
      <c r="AG1339" s="149" t="s">
        <v>1098</v>
      </c>
      <c r="AH1339" s="149" t="s">
        <v>273</v>
      </c>
      <c r="AI1339" s="158">
        <v>81</v>
      </c>
      <c r="AJ1339" s="149"/>
      <c r="AK1339" s="159" t="s">
        <v>274</v>
      </c>
      <c r="AL1339" s="159" t="s">
        <v>274</v>
      </c>
      <c r="AM1339" s="149" t="s">
        <v>274</v>
      </c>
      <c r="AN1339" s="160">
        <v>4</v>
      </c>
      <c r="AO1339" s="149"/>
      <c r="AP1339" s="149" t="s">
        <v>274</v>
      </c>
      <c r="AQ1339" s="149" t="s">
        <v>275</v>
      </c>
      <c r="AR1339" s="158">
        <v>1</v>
      </c>
      <c r="AS1339" s="149" t="s">
        <v>275</v>
      </c>
      <c r="AT1339" s="149" t="s">
        <v>276</v>
      </c>
      <c r="AU1339" s="161">
        <v>1</v>
      </c>
      <c r="AV1339" s="159">
        <v>20796.46</v>
      </c>
      <c r="AW1339" s="159">
        <v>831.86</v>
      </c>
      <c r="AX1339" s="149" t="s">
        <v>274</v>
      </c>
      <c r="AY1339" s="159">
        <v>218.93</v>
      </c>
      <c r="AZ1339" s="159">
        <v>218.93</v>
      </c>
      <c r="BA1339" s="159">
        <v>875.72</v>
      </c>
      <c r="BB1339" s="159">
        <v>16680.68</v>
      </c>
      <c r="BC1339" s="162" t="s">
        <v>274</v>
      </c>
      <c r="BD1339" s="162">
        <v>0</v>
      </c>
      <c r="BE1339" s="159">
        <v>4115.78</v>
      </c>
      <c r="BF1339" s="159">
        <v>4115.78</v>
      </c>
      <c r="BG1339" s="159">
        <v>20796.46</v>
      </c>
    </row>
    <row r="1340" ht="28.05" customHeight="1" spans="1:59">
      <c r="A1340" s="149"/>
      <c r="B1340" s="149"/>
      <c r="C1340" s="149"/>
      <c r="D1340" s="149" t="s">
        <v>3726</v>
      </c>
      <c r="E1340" s="340" t="s">
        <v>6549</v>
      </c>
      <c r="F1340" s="149" t="s">
        <v>3726</v>
      </c>
      <c r="G1340" s="149" t="s">
        <v>6550</v>
      </c>
      <c r="H1340" s="149" t="s">
        <v>6541</v>
      </c>
      <c r="I1340" s="149" t="s">
        <v>6542</v>
      </c>
      <c r="J1340" s="149" t="s">
        <v>6551</v>
      </c>
      <c r="K1340" s="149"/>
      <c r="L1340" s="149" t="s">
        <v>262</v>
      </c>
      <c r="M1340" s="149"/>
      <c r="N1340" s="149" t="s">
        <v>263</v>
      </c>
      <c r="O1340" s="149" t="s">
        <v>214</v>
      </c>
      <c r="P1340" s="149" t="s">
        <v>53</v>
      </c>
      <c r="Q1340" s="149"/>
      <c r="R1340" s="149" t="s">
        <v>3807</v>
      </c>
      <c r="S1340" s="149" t="s">
        <v>135</v>
      </c>
      <c r="T1340" s="149" t="s">
        <v>6527</v>
      </c>
      <c r="U1340" s="149" t="s">
        <v>267</v>
      </c>
      <c r="V1340" s="149"/>
      <c r="W1340" s="149"/>
      <c r="X1340" s="149" t="s">
        <v>336</v>
      </c>
      <c r="Y1340" s="149"/>
      <c r="Z1340" s="149"/>
      <c r="AA1340" s="149"/>
      <c r="AB1340" s="149" t="s">
        <v>269</v>
      </c>
      <c r="AC1340" s="149" t="s">
        <v>270</v>
      </c>
      <c r="AD1340" s="149" t="s">
        <v>6527</v>
      </c>
      <c r="AE1340" s="149" t="s">
        <v>271</v>
      </c>
      <c r="AF1340" s="149"/>
      <c r="AG1340" s="149" t="s">
        <v>1098</v>
      </c>
      <c r="AH1340" s="149" t="s">
        <v>273</v>
      </c>
      <c r="AI1340" s="158">
        <v>80</v>
      </c>
      <c r="AJ1340" s="149"/>
      <c r="AK1340" s="159" t="s">
        <v>274</v>
      </c>
      <c r="AL1340" s="159" t="s">
        <v>274</v>
      </c>
      <c r="AM1340" s="149" t="s">
        <v>274</v>
      </c>
      <c r="AN1340" s="160">
        <v>4</v>
      </c>
      <c r="AO1340" s="149"/>
      <c r="AP1340" s="149" t="s">
        <v>274</v>
      </c>
      <c r="AQ1340" s="149" t="s">
        <v>275</v>
      </c>
      <c r="AR1340" s="158">
        <v>1</v>
      </c>
      <c r="AS1340" s="149" t="s">
        <v>275</v>
      </c>
      <c r="AT1340" s="149" t="s">
        <v>276</v>
      </c>
      <c r="AU1340" s="161">
        <v>1</v>
      </c>
      <c r="AV1340" s="159">
        <v>8230.09</v>
      </c>
      <c r="AW1340" s="159">
        <v>329.2</v>
      </c>
      <c r="AX1340" s="149" t="s">
        <v>274</v>
      </c>
      <c r="AY1340" s="149"/>
      <c r="AZ1340" s="162" t="s">
        <v>274</v>
      </c>
      <c r="BA1340" s="159">
        <v>259.92</v>
      </c>
      <c r="BB1340" s="159">
        <v>6514.72</v>
      </c>
      <c r="BC1340" s="159">
        <v>1715.37</v>
      </c>
      <c r="BD1340" s="159">
        <v>1715.37</v>
      </c>
      <c r="BE1340" s="159">
        <v>1715.37</v>
      </c>
      <c r="BF1340" s="162">
        <v>0</v>
      </c>
      <c r="BG1340" s="159">
        <v>8230.09</v>
      </c>
    </row>
    <row r="1341" ht="28.05" customHeight="1" spans="1:59">
      <c r="A1341" s="149"/>
      <c r="B1341" s="149"/>
      <c r="C1341" s="149"/>
      <c r="D1341" s="149" t="s">
        <v>3726</v>
      </c>
      <c r="E1341" s="340" t="s">
        <v>6552</v>
      </c>
      <c r="F1341" s="149" t="s">
        <v>3726</v>
      </c>
      <c r="G1341" s="149" t="s">
        <v>6553</v>
      </c>
      <c r="H1341" s="149" t="s">
        <v>6536</v>
      </c>
      <c r="I1341" s="149"/>
      <c r="J1341" s="149" t="s">
        <v>6554</v>
      </c>
      <c r="K1341" s="149"/>
      <c r="L1341" s="149" t="s">
        <v>262</v>
      </c>
      <c r="M1341" s="149"/>
      <c r="N1341" s="149" t="s">
        <v>263</v>
      </c>
      <c r="O1341" s="149" t="s">
        <v>214</v>
      </c>
      <c r="P1341" s="149" t="s">
        <v>53</v>
      </c>
      <c r="Q1341" s="149"/>
      <c r="R1341" s="149" t="s">
        <v>6515</v>
      </c>
      <c r="S1341" s="149" t="s">
        <v>289</v>
      </c>
      <c r="T1341" s="149" t="s">
        <v>6538</v>
      </c>
      <c r="U1341" s="149" t="s">
        <v>267</v>
      </c>
      <c r="V1341" s="149"/>
      <c r="W1341" s="149"/>
      <c r="X1341" s="149" t="s">
        <v>336</v>
      </c>
      <c r="Y1341" s="149"/>
      <c r="Z1341" s="149"/>
      <c r="AA1341" s="149"/>
      <c r="AB1341" s="149" t="s">
        <v>269</v>
      </c>
      <c r="AC1341" s="149" t="s">
        <v>318</v>
      </c>
      <c r="AD1341" s="149" t="s">
        <v>6538</v>
      </c>
      <c r="AE1341" s="149" t="s">
        <v>271</v>
      </c>
      <c r="AF1341" s="149"/>
      <c r="AG1341" s="149" t="s">
        <v>1098</v>
      </c>
      <c r="AH1341" s="149" t="s">
        <v>273</v>
      </c>
      <c r="AI1341" s="158">
        <v>96</v>
      </c>
      <c r="AJ1341" s="149"/>
      <c r="AK1341" s="159" t="s">
        <v>274</v>
      </c>
      <c r="AL1341" s="159" t="s">
        <v>274</v>
      </c>
      <c r="AM1341" s="149" t="s">
        <v>274</v>
      </c>
      <c r="AN1341" s="160">
        <v>4</v>
      </c>
      <c r="AO1341" s="149"/>
      <c r="AP1341" s="149" t="s">
        <v>274</v>
      </c>
      <c r="AQ1341" s="149" t="s">
        <v>275</v>
      </c>
      <c r="AR1341" s="158">
        <v>1</v>
      </c>
      <c r="AS1341" s="149" t="s">
        <v>275</v>
      </c>
      <c r="AT1341" s="149" t="s">
        <v>276</v>
      </c>
      <c r="AU1341" s="161">
        <v>1</v>
      </c>
      <c r="AV1341" s="159">
        <v>11111.11</v>
      </c>
      <c r="AW1341" s="159">
        <v>444.44</v>
      </c>
      <c r="AX1341" s="149" t="s">
        <v>274</v>
      </c>
      <c r="AY1341" s="162">
        <v>0</v>
      </c>
      <c r="AZ1341" s="162" t="s">
        <v>274</v>
      </c>
      <c r="BA1341" s="162">
        <v>0</v>
      </c>
      <c r="BB1341" s="159">
        <v>10666.67</v>
      </c>
      <c r="BC1341" s="162" t="s">
        <v>274</v>
      </c>
      <c r="BD1341" s="162">
        <v>0</v>
      </c>
      <c r="BE1341" s="159">
        <v>444.44</v>
      </c>
      <c r="BF1341" s="159">
        <v>444.44</v>
      </c>
      <c r="BG1341" s="159">
        <v>11111.11</v>
      </c>
    </row>
    <row r="1342" ht="28.05" customHeight="1" spans="1:59">
      <c r="A1342" s="149"/>
      <c r="B1342" s="149"/>
      <c r="C1342" s="149"/>
      <c r="D1342" s="149" t="s">
        <v>3726</v>
      </c>
      <c r="E1342" s="340" t="s">
        <v>6555</v>
      </c>
      <c r="F1342" s="149" t="s">
        <v>3726</v>
      </c>
      <c r="G1342" s="149" t="s">
        <v>6556</v>
      </c>
      <c r="H1342" s="149" t="s">
        <v>6557</v>
      </c>
      <c r="I1342" s="149" t="s">
        <v>6558</v>
      </c>
      <c r="J1342" s="149" t="s">
        <v>6559</v>
      </c>
      <c r="K1342" s="149"/>
      <c r="L1342" s="149" t="s">
        <v>262</v>
      </c>
      <c r="M1342" s="149"/>
      <c r="N1342" s="149" t="s">
        <v>263</v>
      </c>
      <c r="O1342" s="149" t="s">
        <v>214</v>
      </c>
      <c r="P1342" s="149" t="s">
        <v>53</v>
      </c>
      <c r="Q1342" s="149"/>
      <c r="R1342" s="149" t="s">
        <v>6560</v>
      </c>
      <c r="S1342" s="149" t="s">
        <v>399</v>
      </c>
      <c r="T1342" s="149" t="s">
        <v>6548</v>
      </c>
      <c r="U1342" s="149" t="s">
        <v>267</v>
      </c>
      <c r="V1342" s="149"/>
      <c r="W1342" s="149"/>
      <c r="X1342" s="149" t="s">
        <v>336</v>
      </c>
      <c r="Y1342" s="149"/>
      <c r="Z1342" s="149"/>
      <c r="AA1342" s="149"/>
      <c r="AB1342" s="149" t="s">
        <v>269</v>
      </c>
      <c r="AC1342" s="149" t="s">
        <v>270</v>
      </c>
      <c r="AD1342" s="149" t="s">
        <v>6548</v>
      </c>
      <c r="AE1342" s="149" t="s">
        <v>271</v>
      </c>
      <c r="AF1342" s="149"/>
      <c r="AG1342" s="149" t="s">
        <v>1098</v>
      </c>
      <c r="AH1342" s="149" t="s">
        <v>273</v>
      </c>
      <c r="AI1342" s="158">
        <v>81</v>
      </c>
      <c r="AJ1342" s="149"/>
      <c r="AK1342" s="159" t="s">
        <v>274</v>
      </c>
      <c r="AL1342" s="159" t="s">
        <v>274</v>
      </c>
      <c r="AM1342" s="149" t="s">
        <v>274</v>
      </c>
      <c r="AN1342" s="160">
        <v>4</v>
      </c>
      <c r="AO1342" s="149"/>
      <c r="AP1342" s="149" t="s">
        <v>274</v>
      </c>
      <c r="AQ1342" s="149" t="s">
        <v>275</v>
      </c>
      <c r="AR1342" s="158">
        <v>1</v>
      </c>
      <c r="AS1342" s="149" t="s">
        <v>275</v>
      </c>
      <c r="AT1342" s="149" t="s">
        <v>276</v>
      </c>
      <c r="AU1342" s="161">
        <v>1</v>
      </c>
      <c r="AV1342" s="159">
        <v>53760</v>
      </c>
      <c r="AW1342" s="159">
        <v>2150.4</v>
      </c>
      <c r="AX1342" s="149" t="s">
        <v>274</v>
      </c>
      <c r="AY1342" s="159">
        <v>565.9</v>
      </c>
      <c r="AZ1342" s="159">
        <v>565.9</v>
      </c>
      <c r="BA1342" s="159">
        <v>2263.58</v>
      </c>
      <c r="BB1342" s="159">
        <v>43121.18</v>
      </c>
      <c r="BC1342" s="162" t="s">
        <v>274</v>
      </c>
      <c r="BD1342" s="162">
        <v>0</v>
      </c>
      <c r="BE1342" s="159">
        <v>10638.82</v>
      </c>
      <c r="BF1342" s="159">
        <v>10638.82</v>
      </c>
      <c r="BG1342" s="159">
        <v>53760</v>
      </c>
    </row>
    <row r="1343" ht="28.05" customHeight="1" spans="1:59">
      <c r="A1343" s="149"/>
      <c r="B1343" s="149"/>
      <c r="C1343" s="149"/>
      <c r="D1343" s="149" t="s">
        <v>3726</v>
      </c>
      <c r="E1343" s="340" t="s">
        <v>6561</v>
      </c>
      <c r="F1343" s="149" t="s">
        <v>3726</v>
      </c>
      <c r="G1343" s="149" t="s">
        <v>6562</v>
      </c>
      <c r="H1343" s="149" t="s">
        <v>6541</v>
      </c>
      <c r="I1343" s="149" t="s">
        <v>6542</v>
      </c>
      <c r="J1343" s="149" t="s">
        <v>6563</v>
      </c>
      <c r="K1343" s="149"/>
      <c r="L1343" s="149" t="s">
        <v>262</v>
      </c>
      <c r="M1343" s="149"/>
      <c r="N1343" s="149" t="s">
        <v>263</v>
      </c>
      <c r="O1343" s="149" t="s">
        <v>214</v>
      </c>
      <c r="P1343" s="149" t="s">
        <v>53</v>
      </c>
      <c r="Q1343" s="149"/>
      <c r="R1343" s="149" t="s">
        <v>3807</v>
      </c>
      <c r="S1343" s="149" t="s">
        <v>135</v>
      </c>
      <c r="T1343" s="149" t="s">
        <v>6527</v>
      </c>
      <c r="U1343" s="149" t="s">
        <v>267</v>
      </c>
      <c r="V1343" s="149"/>
      <c r="W1343" s="149"/>
      <c r="X1343" s="149" t="s">
        <v>336</v>
      </c>
      <c r="Y1343" s="149"/>
      <c r="Z1343" s="149"/>
      <c r="AA1343" s="149"/>
      <c r="AB1343" s="149" t="s">
        <v>269</v>
      </c>
      <c r="AC1343" s="149" t="s">
        <v>270</v>
      </c>
      <c r="AD1343" s="149" t="s">
        <v>6527</v>
      </c>
      <c r="AE1343" s="149" t="s">
        <v>271</v>
      </c>
      <c r="AF1343" s="149"/>
      <c r="AG1343" s="149" t="s">
        <v>1098</v>
      </c>
      <c r="AH1343" s="149" t="s">
        <v>273</v>
      </c>
      <c r="AI1343" s="158">
        <v>80</v>
      </c>
      <c r="AJ1343" s="149"/>
      <c r="AK1343" s="159" t="s">
        <v>274</v>
      </c>
      <c r="AL1343" s="159" t="s">
        <v>274</v>
      </c>
      <c r="AM1343" s="149" t="s">
        <v>274</v>
      </c>
      <c r="AN1343" s="160">
        <v>4</v>
      </c>
      <c r="AO1343" s="149"/>
      <c r="AP1343" s="149" t="s">
        <v>274</v>
      </c>
      <c r="AQ1343" s="149" t="s">
        <v>275</v>
      </c>
      <c r="AR1343" s="158">
        <v>1</v>
      </c>
      <c r="AS1343" s="149" t="s">
        <v>275</v>
      </c>
      <c r="AT1343" s="149" t="s">
        <v>276</v>
      </c>
      <c r="AU1343" s="161">
        <v>1</v>
      </c>
      <c r="AV1343" s="159">
        <v>8230.09</v>
      </c>
      <c r="AW1343" s="159">
        <v>329.2</v>
      </c>
      <c r="AX1343" s="149" t="s">
        <v>274</v>
      </c>
      <c r="AY1343" s="149"/>
      <c r="AZ1343" s="162" t="s">
        <v>274</v>
      </c>
      <c r="BA1343" s="159">
        <v>259.92</v>
      </c>
      <c r="BB1343" s="159">
        <v>6514.72</v>
      </c>
      <c r="BC1343" s="159">
        <v>1715.37</v>
      </c>
      <c r="BD1343" s="159">
        <v>1715.37</v>
      </c>
      <c r="BE1343" s="159">
        <v>1715.37</v>
      </c>
      <c r="BF1343" s="162">
        <v>0</v>
      </c>
      <c r="BG1343" s="159">
        <v>8230.09</v>
      </c>
    </row>
    <row r="1344" ht="28.05" customHeight="1" spans="1:59">
      <c r="A1344" s="149"/>
      <c r="B1344" s="149"/>
      <c r="C1344" s="149"/>
      <c r="D1344" s="149" t="s">
        <v>3726</v>
      </c>
      <c r="E1344" s="340" t="s">
        <v>6564</v>
      </c>
      <c r="F1344" s="149" t="s">
        <v>3726</v>
      </c>
      <c r="G1344" s="149" t="s">
        <v>6565</v>
      </c>
      <c r="H1344" s="149" t="s">
        <v>4577</v>
      </c>
      <c r="I1344" s="149" t="s">
        <v>6566</v>
      </c>
      <c r="J1344" s="149" t="s">
        <v>6567</v>
      </c>
      <c r="K1344" s="149"/>
      <c r="L1344" s="149" t="s">
        <v>262</v>
      </c>
      <c r="M1344" s="149"/>
      <c r="N1344" s="149" t="s">
        <v>263</v>
      </c>
      <c r="O1344" s="149" t="s">
        <v>214</v>
      </c>
      <c r="P1344" s="149" t="s">
        <v>53</v>
      </c>
      <c r="Q1344" s="149"/>
      <c r="R1344" s="149" t="s">
        <v>6568</v>
      </c>
      <c r="S1344" s="149" t="s">
        <v>3872</v>
      </c>
      <c r="T1344" s="149" t="s">
        <v>6538</v>
      </c>
      <c r="U1344" s="149" t="s">
        <v>267</v>
      </c>
      <c r="V1344" s="149"/>
      <c r="W1344" s="149"/>
      <c r="X1344" s="149" t="s">
        <v>268</v>
      </c>
      <c r="Y1344" s="149"/>
      <c r="Z1344" s="149"/>
      <c r="AA1344" s="149"/>
      <c r="AB1344" s="149" t="s">
        <v>269</v>
      </c>
      <c r="AC1344" s="149" t="s">
        <v>318</v>
      </c>
      <c r="AD1344" s="149" t="s">
        <v>6538</v>
      </c>
      <c r="AE1344" s="149" t="s">
        <v>271</v>
      </c>
      <c r="AF1344" s="149"/>
      <c r="AG1344" s="149" t="s">
        <v>1098</v>
      </c>
      <c r="AH1344" s="149" t="s">
        <v>273</v>
      </c>
      <c r="AI1344" s="158">
        <v>96</v>
      </c>
      <c r="AJ1344" s="149"/>
      <c r="AK1344" s="159" t="s">
        <v>274</v>
      </c>
      <c r="AL1344" s="159" t="s">
        <v>274</v>
      </c>
      <c r="AM1344" s="149" t="s">
        <v>274</v>
      </c>
      <c r="AN1344" s="160">
        <v>4</v>
      </c>
      <c r="AO1344" s="149"/>
      <c r="AP1344" s="149" t="s">
        <v>274</v>
      </c>
      <c r="AQ1344" s="149" t="s">
        <v>275</v>
      </c>
      <c r="AR1344" s="158">
        <v>1</v>
      </c>
      <c r="AS1344" s="149" t="s">
        <v>275</v>
      </c>
      <c r="AT1344" s="149" t="s">
        <v>276</v>
      </c>
      <c r="AU1344" s="161">
        <v>1</v>
      </c>
      <c r="AV1344" s="159">
        <v>41025.64</v>
      </c>
      <c r="AW1344" s="159">
        <v>1641.03</v>
      </c>
      <c r="AX1344" s="149" t="s">
        <v>274</v>
      </c>
      <c r="AY1344" s="162">
        <v>0</v>
      </c>
      <c r="AZ1344" s="162" t="s">
        <v>274</v>
      </c>
      <c r="BA1344" s="162">
        <v>0</v>
      </c>
      <c r="BB1344" s="159">
        <v>39384.61</v>
      </c>
      <c r="BC1344" s="162" t="s">
        <v>274</v>
      </c>
      <c r="BD1344" s="162">
        <v>0</v>
      </c>
      <c r="BE1344" s="159">
        <v>1641.03</v>
      </c>
      <c r="BF1344" s="159">
        <v>1641.03</v>
      </c>
      <c r="BG1344" s="159">
        <v>41025.64</v>
      </c>
    </row>
    <row r="1345" ht="28.05" customHeight="1" spans="1:59">
      <c r="A1345" s="149"/>
      <c r="B1345" s="149"/>
      <c r="C1345" s="149"/>
      <c r="D1345" s="149" t="s">
        <v>3726</v>
      </c>
      <c r="E1345" s="340" t="s">
        <v>6569</v>
      </c>
      <c r="F1345" s="149" t="s">
        <v>3726</v>
      </c>
      <c r="G1345" s="149" t="s">
        <v>6570</v>
      </c>
      <c r="H1345" s="149" t="s">
        <v>5594</v>
      </c>
      <c r="I1345" s="149" t="s">
        <v>6571</v>
      </c>
      <c r="J1345" s="149" t="s">
        <v>6572</v>
      </c>
      <c r="K1345" s="149"/>
      <c r="L1345" s="149" t="s">
        <v>262</v>
      </c>
      <c r="M1345" s="149"/>
      <c r="N1345" s="149" t="s">
        <v>263</v>
      </c>
      <c r="O1345" s="149" t="s">
        <v>214</v>
      </c>
      <c r="P1345" s="149" t="s">
        <v>53</v>
      </c>
      <c r="Q1345" s="149"/>
      <c r="R1345" s="149" t="s">
        <v>4522</v>
      </c>
      <c r="S1345" s="149" t="s">
        <v>5597</v>
      </c>
      <c r="T1345" s="149" t="s">
        <v>6573</v>
      </c>
      <c r="U1345" s="149" t="s">
        <v>267</v>
      </c>
      <c r="V1345" s="149"/>
      <c r="W1345" s="149"/>
      <c r="X1345" s="149" t="s">
        <v>268</v>
      </c>
      <c r="Y1345" s="149"/>
      <c r="Z1345" s="149"/>
      <c r="AA1345" s="149"/>
      <c r="AB1345" s="149" t="s">
        <v>269</v>
      </c>
      <c r="AC1345" s="149" t="s">
        <v>270</v>
      </c>
      <c r="AD1345" s="149" t="s">
        <v>6573</v>
      </c>
      <c r="AE1345" s="149" t="s">
        <v>271</v>
      </c>
      <c r="AF1345" s="149"/>
      <c r="AG1345" s="149" t="s">
        <v>1098</v>
      </c>
      <c r="AH1345" s="149" t="s">
        <v>273</v>
      </c>
      <c r="AI1345" s="158">
        <v>43</v>
      </c>
      <c r="AJ1345" s="149"/>
      <c r="AK1345" s="159" t="s">
        <v>274</v>
      </c>
      <c r="AL1345" s="159" t="s">
        <v>274</v>
      </c>
      <c r="AM1345" s="149" t="s">
        <v>274</v>
      </c>
      <c r="AN1345" s="160">
        <v>4</v>
      </c>
      <c r="AO1345" s="149"/>
      <c r="AP1345" s="149" t="s">
        <v>274</v>
      </c>
      <c r="AQ1345" s="149" t="s">
        <v>275</v>
      </c>
      <c r="AR1345" s="158">
        <v>1</v>
      </c>
      <c r="AS1345" s="149" t="s">
        <v>275</v>
      </c>
      <c r="AT1345" s="149" t="s">
        <v>276</v>
      </c>
      <c r="AU1345" s="161">
        <v>1</v>
      </c>
      <c r="AV1345" s="159">
        <v>6017.7</v>
      </c>
      <c r="AW1345" s="159">
        <v>240.71</v>
      </c>
      <c r="AX1345" s="149" t="s">
        <v>274</v>
      </c>
      <c r="AY1345" s="159">
        <v>55.32</v>
      </c>
      <c r="AZ1345" s="159">
        <v>55.32</v>
      </c>
      <c r="BA1345" s="159">
        <v>221.28</v>
      </c>
      <c r="BB1345" s="159">
        <v>2530.5</v>
      </c>
      <c r="BC1345" s="162" t="s">
        <v>274</v>
      </c>
      <c r="BD1345" s="159">
        <v>314.28</v>
      </c>
      <c r="BE1345" s="159">
        <v>3487.2</v>
      </c>
      <c r="BF1345" s="159">
        <v>3172.92</v>
      </c>
      <c r="BG1345" s="159">
        <v>6017.7</v>
      </c>
    </row>
    <row r="1346" ht="28.05" customHeight="1" spans="1:59">
      <c r="A1346" s="149"/>
      <c r="B1346" s="149"/>
      <c r="C1346" s="149"/>
      <c r="D1346" s="149" t="s">
        <v>3726</v>
      </c>
      <c r="E1346" s="340" t="s">
        <v>6574</v>
      </c>
      <c r="F1346" s="149" t="s">
        <v>3726</v>
      </c>
      <c r="G1346" s="149" t="s">
        <v>6575</v>
      </c>
      <c r="H1346" s="149" t="s">
        <v>6541</v>
      </c>
      <c r="I1346" s="149" t="s">
        <v>6542</v>
      </c>
      <c r="J1346" s="149" t="s">
        <v>6576</v>
      </c>
      <c r="K1346" s="149"/>
      <c r="L1346" s="149" t="s">
        <v>262</v>
      </c>
      <c r="M1346" s="149"/>
      <c r="N1346" s="149" t="s">
        <v>263</v>
      </c>
      <c r="O1346" s="149" t="s">
        <v>214</v>
      </c>
      <c r="P1346" s="149" t="s">
        <v>53</v>
      </c>
      <c r="Q1346" s="149"/>
      <c r="R1346" s="149" t="s">
        <v>3807</v>
      </c>
      <c r="S1346" s="149" t="s">
        <v>135</v>
      </c>
      <c r="T1346" s="149" t="s">
        <v>6527</v>
      </c>
      <c r="U1346" s="149" t="s">
        <v>267</v>
      </c>
      <c r="V1346" s="149"/>
      <c r="W1346" s="149"/>
      <c r="X1346" s="149" t="s">
        <v>336</v>
      </c>
      <c r="Y1346" s="149"/>
      <c r="Z1346" s="149"/>
      <c r="AA1346" s="149"/>
      <c r="AB1346" s="149" t="s">
        <v>269</v>
      </c>
      <c r="AC1346" s="149" t="s">
        <v>270</v>
      </c>
      <c r="AD1346" s="149" t="s">
        <v>6527</v>
      </c>
      <c r="AE1346" s="149" t="s">
        <v>271</v>
      </c>
      <c r="AF1346" s="149"/>
      <c r="AG1346" s="149" t="s">
        <v>1098</v>
      </c>
      <c r="AH1346" s="149" t="s">
        <v>273</v>
      </c>
      <c r="AI1346" s="158">
        <v>80</v>
      </c>
      <c r="AJ1346" s="149"/>
      <c r="AK1346" s="159" t="s">
        <v>274</v>
      </c>
      <c r="AL1346" s="159" t="s">
        <v>274</v>
      </c>
      <c r="AM1346" s="149" t="s">
        <v>274</v>
      </c>
      <c r="AN1346" s="160">
        <v>4</v>
      </c>
      <c r="AO1346" s="149"/>
      <c r="AP1346" s="149" t="s">
        <v>274</v>
      </c>
      <c r="AQ1346" s="149" t="s">
        <v>275</v>
      </c>
      <c r="AR1346" s="158">
        <v>1</v>
      </c>
      <c r="AS1346" s="149" t="s">
        <v>275</v>
      </c>
      <c r="AT1346" s="149" t="s">
        <v>276</v>
      </c>
      <c r="AU1346" s="161">
        <v>1</v>
      </c>
      <c r="AV1346" s="159">
        <v>8230.09</v>
      </c>
      <c r="AW1346" s="159">
        <v>329.2</v>
      </c>
      <c r="AX1346" s="149" t="s">
        <v>274</v>
      </c>
      <c r="AY1346" s="149"/>
      <c r="AZ1346" s="162" t="s">
        <v>274</v>
      </c>
      <c r="BA1346" s="159">
        <v>259.92</v>
      </c>
      <c r="BB1346" s="159">
        <v>6514.72</v>
      </c>
      <c r="BC1346" s="159">
        <v>1715.37</v>
      </c>
      <c r="BD1346" s="159">
        <v>1715.37</v>
      </c>
      <c r="BE1346" s="159">
        <v>1715.37</v>
      </c>
      <c r="BF1346" s="162">
        <v>0</v>
      </c>
      <c r="BG1346" s="159">
        <v>8230.09</v>
      </c>
    </row>
    <row r="1347" ht="28.05" customHeight="1" spans="1:59">
      <c r="A1347" s="149"/>
      <c r="B1347" s="149"/>
      <c r="C1347" s="149"/>
      <c r="D1347" s="149" t="s">
        <v>3726</v>
      </c>
      <c r="E1347" s="340" t="s">
        <v>6577</v>
      </c>
      <c r="F1347" s="149" t="s">
        <v>3726</v>
      </c>
      <c r="G1347" s="149" t="s">
        <v>6578</v>
      </c>
      <c r="H1347" s="149" t="s">
        <v>6541</v>
      </c>
      <c r="I1347" s="149" t="s">
        <v>6542</v>
      </c>
      <c r="J1347" s="149" t="s">
        <v>6579</v>
      </c>
      <c r="K1347" s="149"/>
      <c r="L1347" s="149" t="s">
        <v>262</v>
      </c>
      <c r="M1347" s="149"/>
      <c r="N1347" s="149" t="s">
        <v>263</v>
      </c>
      <c r="O1347" s="149" t="s">
        <v>214</v>
      </c>
      <c r="P1347" s="149" t="s">
        <v>53</v>
      </c>
      <c r="Q1347" s="149"/>
      <c r="R1347" s="149" t="s">
        <v>3807</v>
      </c>
      <c r="S1347" s="149" t="s">
        <v>135</v>
      </c>
      <c r="T1347" s="149" t="s">
        <v>6527</v>
      </c>
      <c r="U1347" s="149" t="s">
        <v>267</v>
      </c>
      <c r="V1347" s="149"/>
      <c r="W1347" s="149"/>
      <c r="X1347" s="149" t="s">
        <v>336</v>
      </c>
      <c r="Y1347" s="149"/>
      <c r="Z1347" s="149"/>
      <c r="AA1347" s="149"/>
      <c r="AB1347" s="149" t="s">
        <v>269</v>
      </c>
      <c r="AC1347" s="149" t="s">
        <v>270</v>
      </c>
      <c r="AD1347" s="149" t="s">
        <v>6527</v>
      </c>
      <c r="AE1347" s="149" t="s">
        <v>271</v>
      </c>
      <c r="AF1347" s="149"/>
      <c r="AG1347" s="149" t="s">
        <v>1098</v>
      </c>
      <c r="AH1347" s="149" t="s">
        <v>273</v>
      </c>
      <c r="AI1347" s="158">
        <v>80</v>
      </c>
      <c r="AJ1347" s="149"/>
      <c r="AK1347" s="159" t="s">
        <v>274</v>
      </c>
      <c r="AL1347" s="159" t="s">
        <v>274</v>
      </c>
      <c r="AM1347" s="149" t="s">
        <v>274</v>
      </c>
      <c r="AN1347" s="160">
        <v>4</v>
      </c>
      <c r="AO1347" s="149"/>
      <c r="AP1347" s="149" t="s">
        <v>274</v>
      </c>
      <c r="AQ1347" s="149" t="s">
        <v>275</v>
      </c>
      <c r="AR1347" s="158">
        <v>1</v>
      </c>
      <c r="AS1347" s="149" t="s">
        <v>275</v>
      </c>
      <c r="AT1347" s="149" t="s">
        <v>276</v>
      </c>
      <c r="AU1347" s="161">
        <v>1</v>
      </c>
      <c r="AV1347" s="159">
        <v>8230.08</v>
      </c>
      <c r="AW1347" s="159">
        <v>329.2</v>
      </c>
      <c r="AX1347" s="149" t="s">
        <v>274</v>
      </c>
      <c r="AY1347" s="149"/>
      <c r="AZ1347" s="162" t="s">
        <v>274</v>
      </c>
      <c r="BA1347" s="159">
        <v>259.92</v>
      </c>
      <c r="BB1347" s="159">
        <v>6514.72</v>
      </c>
      <c r="BC1347" s="159">
        <v>1715.36</v>
      </c>
      <c r="BD1347" s="159">
        <v>1715.36</v>
      </c>
      <c r="BE1347" s="159">
        <v>1715.36</v>
      </c>
      <c r="BF1347" s="162">
        <v>0</v>
      </c>
      <c r="BG1347" s="159">
        <v>8230.08</v>
      </c>
    </row>
    <row r="1348" ht="28.05" customHeight="1" spans="1:59">
      <c r="A1348" s="149"/>
      <c r="B1348" s="149"/>
      <c r="C1348" s="149"/>
      <c r="D1348" s="149" t="s">
        <v>3726</v>
      </c>
      <c r="E1348" s="340" t="s">
        <v>6580</v>
      </c>
      <c r="F1348" s="149" t="s">
        <v>3726</v>
      </c>
      <c r="G1348" s="149" t="s">
        <v>6581</v>
      </c>
      <c r="H1348" s="149" t="s">
        <v>6582</v>
      </c>
      <c r="I1348" s="149" t="s">
        <v>6583</v>
      </c>
      <c r="J1348" s="149" t="s">
        <v>6584</v>
      </c>
      <c r="K1348" s="149"/>
      <c r="L1348" s="149" t="s">
        <v>262</v>
      </c>
      <c r="M1348" s="149"/>
      <c r="N1348" s="149" t="s">
        <v>263</v>
      </c>
      <c r="O1348" s="149" t="s">
        <v>214</v>
      </c>
      <c r="P1348" s="149" t="s">
        <v>53</v>
      </c>
      <c r="Q1348" s="149"/>
      <c r="R1348" s="149" t="s">
        <v>3903</v>
      </c>
      <c r="S1348" s="149" t="s">
        <v>5746</v>
      </c>
      <c r="T1348" s="149" t="s">
        <v>6585</v>
      </c>
      <c r="U1348" s="149" t="s">
        <v>267</v>
      </c>
      <c r="V1348" s="149"/>
      <c r="W1348" s="149"/>
      <c r="X1348" s="149" t="s">
        <v>336</v>
      </c>
      <c r="Y1348" s="149"/>
      <c r="Z1348" s="149"/>
      <c r="AA1348" s="149"/>
      <c r="AB1348" s="149" t="s">
        <v>269</v>
      </c>
      <c r="AC1348" s="149" t="s">
        <v>318</v>
      </c>
      <c r="AD1348" s="149" t="s">
        <v>6585</v>
      </c>
      <c r="AE1348" s="149" t="s">
        <v>271</v>
      </c>
      <c r="AF1348" s="149"/>
      <c r="AG1348" s="149" t="s">
        <v>1098</v>
      </c>
      <c r="AH1348" s="149" t="s">
        <v>273</v>
      </c>
      <c r="AI1348" s="158">
        <v>96</v>
      </c>
      <c r="AJ1348" s="149"/>
      <c r="AK1348" s="159" t="s">
        <v>274</v>
      </c>
      <c r="AL1348" s="159" t="s">
        <v>274</v>
      </c>
      <c r="AM1348" s="149" t="s">
        <v>274</v>
      </c>
      <c r="AN1348" s="160">
        <v>4</v>
      </c>
      <c r="AO1348" s="149"/>
      <c r="AP1348" s="149" t="s">
        <v>274</v>
      </c>
      <c r="AQ1348" s="149" t="s">
        <v>275</v>
      </c>
      <c r="AR1348" s="158">
        <v>1</v>
      </c>
      <c r="AS1348" s="149" t="s">
        <v>275</v>
      </c>
      <c r="AT1348" s="149" t="s">
        <v>276</v>
      </c>
      <c r="AU1348" s="161">
        <v>1</v>
      </c>
      <c r="AV1348" s="159">
        <v>8269.23</v>
      </c>
      <c r="AW1348" s="159">
        <v>330.77</v>
      </c>
      <c r="AX1348" s="149" t="s">
        <v>274</v>
      </c>
      <c r="AY1348" s="162">
        <v>0</v>
      </c>
      <c r="AZ1348" s="162" t="s">
        <v>274</v>
      </c>
      <c r="BA1348" s="162">
        <v>0</v>
      </c>
      <c r="BB1348" s="159">
        <v>7938.46</v>
      </c>
      <c r="BC1348" s="162" t="s">
        <v>274</v>
      </c>
      <c r="BD1348" s="162">
        <v>0</v>
      </c>
      <c r="BE1348" s="159">
        <v>330.77</v>
      </c>
      <c r="BF1348" s="159">
        <v>330.77</v>
      </c>
      <c r="BG1348" s="159">
        <v>8269.23</v>
      </c>
    </row>
    <row r="1349" ht="28.05" customHeight="1" spans="1:59">
      <c r="A1349" s="149"/>
      <c r="B1349" s="149"/>
      <c r="C1349" s="149"/>
      <c r="D1349" s="149" t="s">
        <v>3726</v>
      </c>
      <c r="E1349" s="340" t="s">
        <v>6586</v>
      </c>
      <c r="F1349" s="149" t="s">
        <v>3726</v>
      </c>
      <c r="G1349" s="149" t="s">
        <v>6587</v>
      </c>
      <c r="H1349" s="149" t="s">
        <v>158</v>
      </c>
      <c r="I1349" s="149" t="s">
        <v>5559</v>
      </c>
      <c r="J1349" s="149" t="s">
        <v>6588</v>
      </c>
      <c r="K1349" s="149"/>
      <c r="L1349" s="149" t="s">
        <v>262</v>
      </c>
      <c r="M1349" s="149"/>
      <c r="N1349" s="149" t="s">
        <v>263</v>
      </c>
      <c r="O1349" s="149" t="s">
        <v>214</v>
      </c>
      <c r="P1349" s="149" t="s">
        <v>53</v>
      </c>
      <c r="Q1349" s="149"/>
      <c r="R1349" s="149" t="s">
        <v>5764</v>
      </c>
      <c r="S1349" s="149" t="s">
        <v>5561</v>
      </c>
      <c r="T1349" s="149" t="s">
        <v>6538</v>
      </c>
      <c r="U1349" s="149" t="s">
        <v>267</v>
      </c>
      <c r="V1349" s="149"/>
      <c r="W1349" s="149"/>
      <c r="X1349" s="149" t="s">
        <v>336</v>
      </c>
      <c r="Y1349" s="149"/>
      <c r="Z1349" s="149"/>
      <c r="AA1349" s="149"/>
      <c r="AB1349" s="149" t="s">
        <v>269</v>
      </c>
      <c r="AC1349" s="149" t="s">
        <v>318</v>
      </c>
      <c r="AD1349" s="149" t="s">
        <v>6538</v>
      </c>
      <c r="AE1349" s="149" t="s">
        <v>271</v>
      </c>
      <c r="AF1349" s="149"/>
      <c r="AG1349" s="149" t="s">
        <v>1098</v>
      </c>
      <c r="AH1349" s="149" t="s">
        <v>273</v>
      </c>
      <c r="AI1349" s="158">
        <v>96</v>
      </c>
      <c r="AJ1349" s="149"/>
      <c r="AK1349" s="159" t="s">
        <v>274</v>
      </c>
      <c r="AL1349" s="159" t="s">
        <v>274</v>
      </c>
      <c r="AM1349" s="149" t="s">
        <v>274</v>
      </c>
      <c r="AN1349" s="160">
        <v>4</v>
      </c>
      <c r="AO1349" s="149"/>
      <c r="AP1349" s="149" t="s">
        <v>274</v>
      </c>
      <c r="AQ1349" s="149" t="s">
        <v>275</v>
      </c>
      <c r="AR1349" s="158">
        <v>1</v>
      </c>
      <c r="AS1349" s="149" t="s">
        <v>275</v>
      </c>
      <c r="AT1349" s="149" t="s">
        <v>276</v>
      </c>
      <c r="AU1349" s="161">
        <v>1</v>
      </c>
      <c r="AV1349" s="159">
        <v>4854.7</v>
      </c>
      <c r="AW1349" s="159">
        <v>194.19</v>
      </c>
      <c r="AX1349" s="149" t="s">
        <v>274</v>
      </c>
      <c r="AY1349" s="162">
        <v>0</v>
      </c>
      <c r="AZ1349" s="162" t="s">
        <v>274</v>
      </c>
      <c r="BA1349" s="162">
        <v>0</v>
      </c>
      <c r="BB1349" s="159">
        <v>4660.51</v>
      </c>
      <c r="BC1349" s="162" t="s">
        <v>274</v>
      </c>
      <c r="BD1349" s="162">
        <v>0</v>
      </c>
      <c r="BE1349" s="159">
        <v>194.19</v>
      </c>
      <c r="BF1349" s="159">
        <v>194.19</v>
      </c>
      <c r="BG1349" s="159">
        <v>4854.7</v>
      </c>
    </row>
    <row r="1350" ht="28.05" customHeight="1" spans="1:59">
      <c r="A1350" s="149"/>
      <c r="B1350" s="149"/>
      <c r="C1350" s="149"/>
      <c r="D1350" s="149" t="s">
        <v>3726</v>
      </c>
      <c r="E1350" s="340" t="s">
        <v>6589</v>
      </c>
      <c r="F1350" s="149" t="s">
        <v>3726</v>
      </c>
      <c r="G1350" s="149" t="s">
        <v>6590</v>
      </c>
      <c r="H1350" s="149" t="s">
        <v>6591</v>
      </c>
      <c r="I1350" s="149" t="s">
        <v>6592</v>
      </c>
      <c r="J1350" s="149" t="s">
        <v>6593</v>
      </c>
      <c r="K1350" s="149"/>
      <c r="L1350" s="149" t="s">
        <v>262</v>
      </c>
      <c r="M1350" s="149"/>
      <c r="N1350" s="149" t="s">
        <v>263</v>
      </c>
      <c r="O1350" s="149" t="s">
        <v>214</v>
      </c>
      <c r="P1350" s="149" t="s">
        <v>53</v>
      </c>
      <c r="Q1350" s="149"/>
      <c r="R1350" s="149" t="s">
        <v>6594</v>
      </c>
      <c r="S1350" s="149" t="s">
        <v>5746</v>
      </c>
      <c r="T1350" s="149" t="s">
        <v>6585</v>
      </c>
      <c r="U1350" s="149" t="s">
        <v>267</v>
      </c>
      <c r="V1350" s="149"/>
      <c r="W1350" s="149"/>
      <c r="X1350" s="149" t="s">
        <v>268</v>
      </c>
      <c r="Y1350" s="149"/>
      <c r="Z1350" s="149"/>
      <c r="AA1350" s="149"/>
      <c r="AB1350" s="149" t="s">
        <v>269</v>
      </c>
      <c r="AC1350" s="149" t="s">
        <v>318</v>
      </c>
      <c r="AD1350" s="149" t="s">
        <v>6585</v>
      </c>
      <c r="AE1350" s="149" t="s">
        <v>271</v>
      </c>
      <c r="AF1350" s="149"/>
      <c r="AG1350" s="149" t="s">
        <v>1098</v>
      </c>
      <c r="AH1350" s="149" t="s">
        <v>273</v>
      </c>
      <c r="AI1350" s="158">
        <v>96</v>
      </c>
      <c r="AJ1350" s="149"/>
      <c r="AK1350" s="159" t="s">
        <v>274</v>
      </c>
      <c r="AL1350" s="159" t="s">
        <v>274</v>
      </c>
      <c r="AM1350" s="149" t="s">
        <v>274</v>
      </c>
      <c r="AN1350" s="160">
        <v>4</v>
      </c>
      <c r="AO1350" s="149"/>
      <c r="AP1350" s="149" t="s">
        <v>274</v>
      </c>
      <c r="AQ1350" s="149" t="s">
        <v>275</v>
      </c>
      <c r="AR1350" s="158">
        <v>1</v>
      </c>
      <c r="AS1350" s="149" t="s">
        <v>275</v>
      </c>
      <c r="AT1350" s="149" t="s">
        <v>276</v>
      </c>
      <c r="AU1350" s="161">
        <v>1</v>
      </c>
      <c r="AV1350" s="159">
        <v>11794.87</v>
      </c>
      <c r="AW1350" s="159">
        <v>471.79</v>
      </c>
      <c r="AX1350" s="149" t="s">
        <v>274</v>
      </c>
      <c r="AY1350" s="162">
        <v>0</v>
      </c>
      <c r="AZ1350" s="162" t="s">
        <v>274</v>
      </c>
      <c r="BA1350" s="162">
        <v>0</v>
      </c>
      <c r="BB1350" s="159">
        <v>11323.08</v>
      </c>
      <c r="BC1350" s="162" t="s">
        <v>274</v>
      </c>
      <c r="BD1350" s="162">
        <v>0</v>
      </c>
      <c r="BE1350" s="159">
        <v>471.79</v>
      </c>
      <c r="BF1350" s="159">
        <v>471.79</v>
      </c>
      <c r="BG1350" s="159">
        <v>11794.87</v>
      </c>
    </row>
    <row r="1351" ht="28.05" customHeight="1" spans="1:59">
      <c r="A1351" s="149"/>
      <c r="B1351" s="149"/>
      <c r="C1351" s="149"/>
      <c r="D1351" s="149" t="s">
        <v>3726</v>
      </c>
      <c r="E1351" s="340" t="s">
        <v>6595</v>
      </c>
      <c r="F1351" s="149" t="s">
        <v>3726</v>
      </c>
      <c r="G1351" s="149" t="s">
        <v>6596</v>
      </c>
      <c r="H1351" s="149" t="s">
        <v>6597</v>
      </c>
      <c r="I1351" s="149" t="s">
        <v>6598</v>
      </c>
      <c r="J1351" s="149" t="s">
        <v>6599</v>
      </c>
      <c r="K1351" s="149"/>
      <c r="L1351" s="149" t="s">
        <v>262</v>
      </c>
      <c r="M1351" s="149"/>
      <c r="N1351" s="149" t="s">
        <v>263</v>
      </c>
      <c r="O1351" s="149" t="s">
        <v>214</v>
      </c>
      <c r="P1351" s="149" t="s">
        <v>53</v>
      </c>
      <c r="Q1351" s="149"/>
      <c r="R1351" s="149" t="s">
        <v>4026</v>
      </c>
      <c r="S1351" s="149" t="s">
        <v>4131</v>
      </c>
      <c r="T1351" s="149" t="s">
        <v>6573</v>
      </c>
      <c r="U1351" s="149" t="s">
        <v>267</v>
      </c>
      <c r="V1351" s="149"/>
      <c r="W1351" s="149"/>
      <c r="X1351" s="149" t="s">
        <v>268</v>
      </c>
      <c r="Y1351" s="149"/>
      <c r="Z1351" s="149"/>
      <c r="AA1351" s="149"/>
      <c r="AB1351" s="149" t="s">
        <v>269</v>
      </c>
      <c r="AC1351" s="149" t="s">
        <v>270</v>
      </c>
      <c r="AD1351" s="149" t="s">
        <v>6573</v>
      </c>
      <c r="AE1351" s="149" t="s">
        <v>271</v>
      </c>
      <c r="AF1351" s="149"/>
      <c r="AG1351" s="149" t="s">
        <v>1098</v>
      </c>
      <c r="AH1351" s="149" t="s">
        <v>273</v>
      </c>
      <c r="AI1351" s="158">
        <v>43</v>
      </c>
      <c r="AJ1351" s="149"/>
      <c r="AK1351" s="159" t="s">
        <v>274</v>
      </c>
      <c r="AL1351" s="159" t="s">
        <v>274</v>
      </c>
      <c r="AM1351" s="149" t="s">
        <v>274</v>
      </c>
      <c r="AN1351" s="160">
        <v>4</v>
      </c>
      <c r="AO1351" s="149"/>
      <c r="AP1351" s="149" t="s">
        <v>274</v>
      </c>
      <c r="AQ1351" s="149" t="s">
        <v>275</v>
      </c>
      <c r="AR1351" s="158">
        <v>1</v>
      </c>
      <c r="AS1351" s="149" t="s">
        <v>275</v>
      </c>
      <c r="AT1351" s="149" t="s">
        <v>276</v>
      </c>
      <c r="AU1351" s="161">
        <v>1</v>
      </c>
      <c r="AV1351" s="159">
        <v>23893.8</v>
      </c>
      <c r="AW1351" s="159">
        <v>955.75</v>
      </c>
      <c r="AX1351" s="149" t="s">
        <v>274</v>
      </c>
      <c r="AY1351" s="159">
        <v>238.94</v>
      </c>
      <c r="AZ1351" s="159">
        <v>238.94</v>
      </c>
      <c r="BA1351" s="159">
        <v>955.76</v>
      </c>
      <c r="BB1351" s="159">
        <v>10274.42</v>
      </c>
      <c r="BC1351" s="162" t="s">
        <v>274</v>
      </c>
      <c r="BD1351" s="162">
        <v>0</v>
      </c>
      <c r="BE1351" s="159">
        <v>13619.38</v>
      </c>
      <c r="BF1351" s="159">
        <v>13619.38</v>
      </c>
      <c r="BG1351" s="159">
        <v>23893.8</v>
      </c>
    </row>
    <row r="1352" ht="28.05" customHeight="1" spans="1:59">
      <c r="A1352" s="149"/>
      <c r="B1352" s="149"/>
      <c r="C1352" s="149"/>
      <c r="D1352" s="149" t="s">
        <v>3726</v>
      </c>
      <c r="E1352" s="340" t="s">
        <v>6600</v>
      </c>
      <c r="F1352" s="149" t="s">
        <v>3726</v>
      </c>
      <c r="G1352" s="149" t="s">
        <v>6601</v>
      </c>
      <c r="H1352" s="149" t="s">
        <v>6602</v>
      </c>
      <c r="I1352" s="149" t="s">
        <v>6603</v>
      </c>
      <c r="J1352" s="149" t="s">
        <v>6604</v>
      </c>
      <c r="K1352" s="149"/>
      <c r="L1352" s="149" t="s">
        <v>262</v>
      </c>
      <c r="M1352" s="149"/>
      <c r="N1352" s="149" t="s">
        <v>263</v>
      </c>
      <c r="O1352" s="149" t="s">
        <v>214</v>
      </c>
      <c r="P1352" s="149" t="s">
        <v>53</v>
      </c>
      <c r="Q1352" s="149"/>
      <c r="R1352" s="149" t="s">
        <v>3933</v>
      </c>
      <c r="S1352" s="149" t="s">
        <v>6605</v>
      </c>
      <c r="T1352" s="149" t="s">
        <v>2012</v>
      </c>
      <c r="U1352" s="149" t="s">
        <v>267</v>
      </c>
      <c r="V1352" s="149"/>
      <c r="W1352" s="149"/>
      <c r="X1352" s="149" t="s">
        <v>268</v>
      </c>
      <c r="Y1352" s="149"/>
      <c r="Z1352" s="149"/>
      <c r="AA1352" s="149"/>
      <c r="AB1352" s="149" t="s">
        <v>269</v>
      </c>
      <c r="AC1352" s="149" t="s">
        <v>270</v>
      </c>
      <c r="AD1352" s="149" t="s">
        <v>2012</v>
      </c>
      <c r="AE1352" s="149" t="s">
        <v>271</v>
      </c>
      <c r="AF1352" s="149"/>
      <c r="AG1352" s="149" t="s">
        <v>1098</v>
      </c>
      <c r="AH1352" s="149" t="s">
        <v>273</v>
      </c>
      <c r="AI1352" s="158">
        <v>42</v>
      </c>
      <c r="AJ1352" s="149"/>
      <c r="AK1352" s="159" t="s">
        <v>274</v>
      </c>
      <c r="AL1352" s="159" t="s">
        <v>274</v>
      </c>
      <c r="AM1352" s="149" t="s">
        <v>274</v>
      </c>
      <c r="AN1352" s="160">
        <v>4</v>
      </c>
      <c r="AO1352" s="149"/>
      <c r="AP1352" s="149" t="s">
        <v>274</v>
      </c>
      <c r="AQ1352" s="149" t="s">
        <v>275</v>
      </c>
      <c r="AR1352" s="158">
        <v>1</v>
      </c>
      <c r="AS1352" s="149" t="s">
        <v>275</v>
      </c>
      <c r="AT1352" s="149" t="s">
        <v>276</v>
      </c>
      <c r="AU1352" s="161">
        <v>1</v>
      </c>
      <c r="AV1352" s="159">
        <v>101769.91</v>
      </c>
      <c r="AW1352" s="159">
        <v>4070.8</v>
      </c>
      <c r="AX1352" s="149" t="s">
        <v>274</v>
      </c>
      <c r="AY1352" s="159">
        <v>1017.7</v>
      </c>
      <c r="AZ1352" s="159">
        <v>1017.7</v>
      </c>
      <c r="BA1352" s="159">
        <v>4070.8</v>
      </c>
      <c r="BB1352" s="159">
        <v>42743.4</v>
      </c>
      <c r="BC1352" s="162" t="s">
        <v>274</v>
      </c>
      <c r="BD1352" s="162">
        <v>0</v>
      </c>
      <c r="BE1352" s="159">
        <v>59026.51</v>
      </c>
      <c r="BF1352" s="159">
        <v>59026.51</v>
      </c>
      <c r="BG1352" s="159">
        <v>101769.91</v>
      </c>
    </row>
    <row r="1353" ht="28.05" customHeight="1" spans="1:59">
      <c r="A1353" s="149"/>
      <c r="B1353" s="149"/>
      <c r="C1353" s="149"/>
      <c r="D1353" s="149" t="s">
        <v>3726</v>
      </c>
      <c r="E1353" s="340" t="s">
        <v>6606</v>
      </c>
      <c r="F1353" s="149" t="s">
        <v>3726</v>
      </c>
      <c r="G1353" s="149" t="s">
        <v>6607</v>
      </c>
      <c r="H1353" s="149" t="s">
        <v>6608</v>
      </c>
      <c r="I1353" s="149" t="s">
        <v>6609</v>
      </c>
      <c r="J1353" s="149" t="s">
        <v>6610</v>
      </c>
      <c r="K1353" s="149"/>
      <c r="L1353" s="149" t="s">
        <v>262</v>
      </c>
      <c r="M1353" s="149"/>
      <c r="N1353" s="149" t="s">
        <v>263</v>
      </c>
      <c r="O1353" s="149" t="s">
        <v>214</v>
      </c>
      <c r="P1353" s="149" t="s">
        <v>53</v>
      </c>
      <c r="Q1353" s="149"/>
      <c r="R1353" s="149" t="s">
        <v>2521</v>
      </c>
      <c r="S1353" s="149" t="s">
        <v>4790</v>
      </c>
      <c r="T1353" s="149" t="s">
        <v>6611</v>
      </c>
      <c r="U1353" s="149" t="s">
        <v>267</v>
      </c>
      <c r="V1353" s="149"/>
      <c r="W1353" s="149"/>
      <c r="X1353" s="149" t="s">
        <v>336</v>
      </c>
      <c r="Y1353" s="149"/>
      <c r="Z1353" s="149"/>
      <c r="AA1353" s="149"/>
      <c r="AB1353" s="149" t="s">
        <v>269</v>
      </c>
      <c r="AC1353" s="149" t="s">
        <v>270</v>
      </c>
      <c r="AD1353" s="149" t="s">
        <v>6611</v>
      </c>
      <c r="AE1353" s="149" t="s">
        <v>271</v>
      </c>
      <c r="AF1353" s="149"/>
      <c r="AG1353" s="149" t="s">
        <v>1098</v>
      </c>
      <c r="AH1353" s="149" t="s">
        <v>273</v>
      </c>
      <c r="AI1353" s="158">
        <v>42</v>
      </c>
      <c r="AJ1353" s="149"/>
      <c r="AK1353" s="159" t="s">
        <v>274</v>
      </c>
      <c r="AL1353" s="159" t="s">
        <v>274</v>
      </c>
      <c r="AM1353" s="149" t="s">
        <v>274</v>
      </c>
      <c r="AN1353" s="160">
        <v>4</v>
      </c>
      <c r="AO1353" s="149"/>
      <c r="AP1353" s="149" t="s">
        <v>274</v>
      </c>
      <c r="AQ1353" s="149" t="s">
        <v>275</v>
      </c>
      <c r="AR1353" s="158">
        <v>1</v>
      </c>
      <c r="AS1353" s="149" t="s">
        <v>275</v>
      </c>
      <c r="AT1353" s="149" t="s">
        <v>276</v>
      </c>
      <c r="AU1353" s="161">
        <v>1</v>
      </c>
      <c r="AV1353" s="159">
        <v>132743.36</v>
      </c>
      <c r="AW1353" s="159">
        <v>5309.73</v>
      </c>
      <c r="AX1353" s="149" t="s">
        <v>274</v>
      </c>
      <c r="AY1353" s="159">
        <v>1327.44</v>
      </c>
      <c r="AZ1353" s="159">
        <v>1327.44</v>
      </c>
      <c r="BA1353" s="159">
        <v>5309.76</v>
      </c>
      <c r="BB1353" s="159">
        <v>55752.1</v>
      </c>
      <c r="BC1353" s="162" t="s">
        <v>274</v>
      </c>
      <c r="BD1353" s="162">
        <v>0</v>
      </c>
      <c r="BE1353" s="159">
        <v>76991.26</v>
      </c>
      <c r="BF1353" s="159">
        <v>76991.26</v>
      </c>
      <c r="BG1353" s="159">
        <v>132743.36</v>
      </c>
    </row>
    <row r="1354" ht="28.05" customHeight="1" spans="1:59">
      <c r="A1354" s="149"/>
      <c r="B1354" s="149"/>
      <c r="C1354" s="149"/>
      <c r="D1354" s="149" t="s">
        <v>3726</v>
      </c>
      <c r="E1354" s="340" t="s">
        <v>6612</v>
      </c>
      <c r="F1354" s="149" t="s">
        <v>3726</v>
      </c>
      <c r="G1354" s="149" t="s">
        <v>6613</v>
      </c>
      <c r="H1354" s="149" t="s">
        <v>6333</v>
      </c>
      <c r="I1354" s="149" t="s">
        <v>6614</v>
      </c>
      <c r="J1354" s="149" t="s">
        <v>6615</v>
      </c>
      <c r="K1354" s="149"/>
      <c r="L1354" s="149" t="s">
        <v>262</v>
      </c>
      <c r="M1354" s="149"/>
      <c r="N1354" s="149" t="s">
        <v>263</v>
      </c>
      <c r="O1354" s="149" t="s">
        <v>214</v>
      </c>
      <c r="P1354" s="149" t="s">
        <v>53</v>
      </c>
      <c r="Q1354" s="149"/>
      <c r="R1354" s="149" t="s">
        <v>4495</v>
      </c>
      <c r="S1354" s="149" t="s">
        <v>6336</v>
      </c>
      <c r="T1354" s="149" t="s">
        <v>6548</v>
      </c>
      <c r="U1354" s="149" t="s">
        <v>267</v>
      </c>
      <c r="V1354" s="149"/>
      <c r="W1354" s="149"/>
      <c r="X1354" s="149" t="s">
        <v>336</v>
      </c>
      <c r="Y1354" s="149"/>
      <c r="Z1354" s="149"/>
      <c r="AA1354" s="149"/>
      <c r="AB1354" s="149" t="s">
        <v>269</v>
      </c>
      <c r="AC1354" s="149" t="s">
        <v>270</v>
      </c>
      <c r="AD1354" s="149" t="s">
        <v>6548</v>
      </c>
      <c r="AE1354" s="149" t="s">
        <v>271</v>
      </c>
      <c r="AF1354" s="149"/>
      <c r="AG1354" s="149" t="s">
        <v>1098</v>
      </c>
      <c r="AH1354" s="149" t="s">
        <v>273</v>
      </c>
      <c r="AI1354" s="158">
        <v>81</v>
      </c>
      <c r="AJ1354" s="149"/>
      <c r="AK1354" s="159" t="s">
        <v>274</v>
      </c>
      <c r="AL1354" s="159" t="s">
        <v>274</v>
      </c>
      <c r="AM1354" s="149" t="s">
        <v>274</v>
      </c>
      <c r="AN1354" s="160">
        <v>4</v>
      </c>
      <c r="AO1354" s="149"/>
      <c r="AP1354" s="149" t="s">
        <v>274</v>
      </c>
      <c r="AQ1354" s="149" t="s">
        <v>275</v>
      </c>
      <c r="AR1354" s="158">
        <v>1</v>
      </c>
      <c r="AS1354" s="149" t="s">
        <v>275</v>
      </c>
      <c r="AT1354" s="149" t="s">
        <v>276</v>
      </c>
      <c r="AU1354" s="161">
        <v>1</v>
      </c>
      <c r="AV1354" s="159">
        <v>12389.38</v>
      </c>
      <c r="AW1354" s="159">
        <v>495.58</v>
      </c>
      <c r="AX1354" s="149" t="s">
        <v>274</v>
      </c>
      <c r="AY1354" s="159">
        <v>130.43</v>
      </c>
      <c r="AZ1354" s="159">
        <v>130.43</v>
      </c>
      <c r="BA1354" s="159">
        <v>521.72</v>
      </c>
      <c r="BB1354" s="159">
        <v>9937.36</v>
      </c>
      <c r="BC1354" s="162" t="s">
        <v>274</v>
      </c>
      <c r="BD1354" s="162">
        <v>0</v>
      </c>
      <c r="BE1354" s="159">
        <v>2452.02</v>
      </c>
      <c r="BF1354" s="159">
        <v>2452.02</v>
      </c>
      <c r="BG1354" s="159">
        <v>12389.38</v>
      </c>
    </row>
    <row r="1355" ht="28.05" customHeight="1" spans="1:59">
      <c r="A1355" s="149"/>
      <c r="B1355" s="149"/>
      <c r="C1355" s="149"/>
      <c r="D1355" s="149" t="s">
        <v>3726</v>
      </c>
      <c r="E1355" s="340" t="s">
        <v>6616</v>
      </c>
      <c r="F1355" s="149" t="s">
        <v>3726</v>
      </c>
      <c r="G1355" s="149" t="s">
        <v>6617</v>
      </c>
      <c r="H1355" s="149" t="s">
        <v>6591</v>
      </c>
      <c r="I1355" s="149" t="s">
        <v>6592</v>
      </c>
      <c r="J1355" s="149" t="s">
        <v>6618</v>
      </c>
      <c r="K1355" s="149"/>
      <c r="L1355" s="149" t="s">
        <v>262</v>
      </c>
      <c r="M1355" s="149"/>
      <c r="N1355" s="149" t="s">
        <v>263</v>
      </c>
      <c r="O1355" s="149" t="s">
        <v>214</v>
      </c>
      <c r="P1355" s="149" t="s">
        <v>53</v>
      </c>
      <c r="Q1355" s="149"/>
      <c r="R1355" s="149" t="s">
        <v>6594</v>
      </c>
      <c r="S1355" s="149" t="s">
        <v>5746</v>
      </c>
      <c r="T1355" s="149" t="s">
        <v>6585</v>
      </c>
      <c r="U1355" s="149" t="s">
        <v>267</v>
      </c>
      <c r="V1355" s="149"/>
      <c r="W1355" s="149"/>
      <c r="X1355" s="149" t="s">
        <v>268</v>
      </c>
      <c r="Y1355" s="149"/>
      <c r="Z1355" s="149"/>
      <c r="AA1355" s="149"/>
      <c r="AB1355" s="149" t="s">
        <v>269</v>
      </c>
      <c r="AC1355" s="149" t="s">
        <v>318</v>
      </c>
      <c r="AD1355" s="149" t="s">
        <v>6585</v>
      </c>
      <c r="AE1355" s="149" t="s">
        <v>271</v>
      </c>
      <c r="AF1355" s="149"/>
      <c r="AG1355" s="149" t="s">
        <v>1098</v>
      </c>
      <c r="AH1355" s="149" t="s">
        <v>273</v>
      </c>
      <c r="AI1355" s="158">
        <v>96</v>
      </c>
      <c r="AJ1355" s="149"/>
      <c r="AK1355" s="159" t="s">
        <v>274</v>
      </c>
      <c r="AL1355" s="159" t="s">
        <v>274</v>
      </c>
      <c r="AM1355" s="149" t="s">
        <v>274</v>
      </c>
      <c r="AN1355" s="160">
        <v>4</v>
      </c>
      <c r="AO1355" s="149"/>
      <c r="AP1355" s="149" t="s">
        <v>274</v>
      </c>
      <c r="AQ1355" s="149" t="s">
        <v>275</v>
      </c>
      <c r="AR1355" s="158">
        <v>1</v>
      </c>
      <c r="AS1355" s="149" t="s">
        <v>275</v>
      </c>
      <c r="AT1355" s="149" t="s">
        <v>276</v>
      </c>
      <c r="AU1355" s="161">
        <v>1</v>
      </c>
      <c r="AV1355" s="159">
        <v>11794.87</v>
      </c>
      <c r="AW1355" s="159">
        <v>471.79</v>
      </c>
      <c r="AX1355" s="149" t="s">
        <v>274</v>
      </c>
      <c r="AY1355" s="162">
        <v>0</v>
      </c>
      <c r="AZ1355" s="162" t="s">
        <v>274</v>
      </c>
      <c r="BA1355" s="162">
        <v>0</v>
      </c>
      <c r="BB1355" s="159">
        <v>11323.08</v>
      </c>
      <c r="BC1355" s="162" t="s">
        <v>274</v>
      </c>
      <c r="BD1355" s="162">
        <v>0</v>
      </c>
      <c r="BE1355" s="159">
        <v>471.79</v>
      </c>
      <c r="BF1355" s="159">
        <v>471.79</v>
      </c>
      <c r="BG1355" s="159">
        <v>11794.87</v>
      </c>
    </row>
    <row r="1356" ht="28.05" customHeight="1" spans="1:59">
      <c r="A1356" s="149"/>
      <c r="B1356" s="149"/>
      <c r="C1356" s="149"/>
      <c r="D1356" s="149" t="s">
        <v>3726</v>
      </c>
      <c r="E1356" s="340" t="s">
        <v>6619</v>
      </c>
      <c r="F1356" s="149" t="s">
        <v>3726</v>
      </c>
      <c r="G1356" s="149" t="s">
        <v>6620</v>
      </c>
      <c r="H1356" s="149" t="s">
        <v>6333</v>
      </c>
      <c r="I1356" s="149" t="s">
        <v>6614</v>
      </c>
      <c r="J1356" s="149" t="s">
        <v>6621</v>
      </c>
      <c r="K1356" s="149"/>
      <c r="L1356" s="149" t="s">
        <v>262</v>
      </c>
      <c r="M1356" s="149"/>
      <c r="N1356" s="149" t="s">
        <v>263</v>
      </c>
      <c r="O1356" s="149" t="s">
        <v>214</v>
      </c>
      <c r="P1356" s="149" t="s">
        <v>53</v>
      </c>
      <c r="Q1356" s="149"/>
      <c r="R1356" s="149" t="s">
        <v>4495</v>
      </c>
      <c r="S1356" s="149" t="s">
        <v>6336</v>
      </c>
      <c r="T1356" s="149" t="s">
        <v>6548</v>
      </c>
      <c r="U1356" s="149" t="s">
        <v>267</v>
      </c>
      <c r="V1356" s="149"/>
      <c r="W1356" s="149"/>
      <c r="X1356" s="149" t="s">
        <v>336</v>
      </c>
      <c r="Y1356" s="149"/>
      <c r="Z1356" s="149"/>
      <c r="AA1356" s="149"/>
      <c r="AB1356" s="149" t="s">
        <v>269</v>
      </c>
      <c r="AC1356" s="149" t="s">
        <v>270</v>
      </c>
      <c r="AD1356" s="149" t="s">
        <v>6548</v>
      </c>
      <c r="AE1356" s="149" t="s">
        <v>271</v>
      </c>
      <c r="AF1356" s="149"/>
      <c r="AG1356" s="149" t="s">
        <v>1098</v>
      </c>
      <c r="AH1356" s="149" t="s">
        <v>273</v>
      </c>
      <c r="AI1356" s="158">
        <v>81</v>
      </c>
      <c r="AJ1356" s="149"/>
      <c r="AK1356" s="159" t="s">
        <v>274</v>
      </c>
      <c r="AL1356" s="159" t="s">
        <v>274</v>
      </c>
      <c r="AM1356" s="149" t="s">
        <v>274</v>
      </c>
      <c r="AN1356" s="160">
        <v>4</v>
      </c>
      <c r="AO1356" s="149"/>
      <c r="AP1356" s="149" t="s">
        <v>274</v>
      </c>
      <c r="AQ1356" s="149" t="s">
        <v>275</v>
      </c>
      <c r="AR1356" s="158">
        <v>1</v>
      </c>
      <c r="AS1356" s="149" t="s">
        <v>275</v>
      </c>
      <c r="AT1356" s="149" t="s">
        <v>276</v>
      </c>
      <c r="AU1356" s="161">
        <v>1</v>
      </c>
      <c r="AV1356" s="159">
        <v>12389.38</v>
      </c>
      <c r="AW1356" s="159">
        <v>495.58</v>
      </c>
      <c r="AX1356" s="149" t="s">
        <v>274</v>
      </c>
      <c r="AY1356" s="159">
        <v>130.43</v>
      </c>
      <c r="AZ1356" s="159">
        <v>130.43</v>
      </c>
      <c r="BA1356" s="159">
        <v>521.72</v>
      </c>
      <c r="BB1356" s="159">
        <v>9937.36</v>
      </c>
      <c r="BC1356" s="162" t="s">
        <v>274</v>
      </c>
      <c r="BD1356" s="162">
        <v>0</v>
      </c>
      <c r="BE1356" s="159">
        <v>2452.02</v>
      </c>
      <c r="BF1356" s="159">
        <v>2452.02</v>
      </c>
      <c r="BG1356" s="159">
        <v>12389.38</v>
      </c>
    </row>
    <row r="1357" ht="28.05" customHeight="1" spans="1:59">
      <c r="A1357" s="149"/>
      <c r="B1357" s="149"/>
      <c r="C1357" s="149"/>
      <c r="D1357" s="149" t="s">
        <v>3726</v>
      </c>
      <c r="E1357" s="340" t="s">
        <v>6622</v>
      </c>
      <c r="F1357" s="149" t="s">
        <v>3726</v>
      </c>
      <c r="G1357" s="149" t="s">
        <v>6623</v>
      </c>
      <c r="H1357" s="149" t="s">
        <v>6624</v>
      </c>
      <c r="I1357" s="149" t="s">
        <v>6625</v>
      </c>
      <c r="J1357" s="149" t="s">
        <v>6626</v>
      </c>
      <c r="K1357" s="149"/>
      <c r="L1357" s="149" t="s">
        <v>262</v>
      </c>
      <c r="M1357" s="149"/>
      <c r="N1357" s="149" t="s">
        <v>263</v>
      </c>
      <c r="O1357" s="149" t="s">
        <v>214</v>
      </c>
      <c r="P1357" s="149" t="s">
        <v>53</v>
      </c>
      <c r="Q1357" s="149"/>
      <c r="R1357" s="149" t="s">
        <v>160</v>
      </c>
      <c r="S1357" s="149" t="s">
        <v>289</v>
      </c>
      <c r="T1357" s="149" t="s">
        <v>2035</v>
      </c>
      <c r="U1357" s="149" t="s">
        <v>267</v>
      </c>
      <c r="V1357" s="149"/>
      <c r="W1357" s="149"/>
      <c r="X1357" s="149" t="s">
        <v>336</v>
      </c>
      <c r="Y1357" s="149"/>
      <c r="Z1357" s="149"/>
      <c r="AA1357" s="149"/>
      <c r="AB1357" s="149" t="s">
        <v>269</v>
      </c>
      <c r="AC1357" s="149" t="s">
        <v>318</v>
      </c>
      <c r="AD1357" s="149" t="s">
        <v>2035</v>
      </c>
      <c r="AE1357" s="149" t="s">
        <v>271</v>
      </c>
      <c r="AF1357" s="149"/>
      <c r="AG1357" s="149" t="s">
        <v>1098</v>
      </c>
      <c r="AH1357" s="149" t="s">
        <v>273</v>
      </c>
      <c r="AI1357" s="158">
        <v>30</v>
      </c>
      <c r="AJ1357" s="149"/>
      <c r="AK1357" s="159" t="s">
        <v>274</v>
      </c>
      <c r="AL1357" s="159" t="s">
        <v>274</v>
      </c>
      <c r="AM1357" s="149" t="s">
        <v>274</v>
      </c>
      <c r="AN1357" s="160">
        <v>0</v>
      </c>
      <c r="AO1357" s="149"/>
      <c r="AP1357" s="149" t="s">
        <v>274</v>
      </c>
      <c r="AQ1357" s="149" t="s">
        <v>275</v>
      </c>
      <c r="AR1357" s="158">
        <v>1</v>
      </c>
      <c r="AS1357" s="149" t="s">
        <v>275</v>
      </c>
      <c r="AT1357" s="149" t="s">
        <v>276</v>
      </c>
      <c r="AU1357" s="161">
        <v>1</v>
      </c>
      <c r="AV1357" s="159">
        <v>198500</v>
      </c>
      <c r="AW1357" s="159">
        <v>0</v>
      </c>
      <c r="AX1357" s="149" t="s">
        <v>274</v>
      </c>
      <c r="AY1357" s="162">
        <v>0</v>
      </c>
      <c r="AZ1357" s="162" t="s">
        <v>274</v>
      </c>
      <c r="BA1357" s="162">
        <v>0</v>
      </c>
      <c r="BB1357" s="159">
        <v>57565</v>
      </c>
      <c r="BC1357" s="162" t="s">
        <v>274</v>
      </c>
      <c r="BD1357" s="159">
        <v>140935</v>
      </c>
      <c r="BE1357" s="159">
        <v>140935</v>
      </c>
      <c r="BF1357" s="162">
        <v>0</v>
      </c>
      <c r="BG1357" s="159">
        <v>198500</v>
      </c>
    </row>
    <row r="1358" ht="28.05" customHeight="1" spans="1:59">
      <c r="A1358" s="149"/>
      <c r="B1358" s="149"/>
      <c r="C1358" s="149"/>
      <c r="D1358" s="149" t="s">
        <v>3726</v>
      </c>
      <c r="E1358" s="340" t="s">
        <v>6627</v>
      </c>
      <c r="F1358" s="149" t="s">
        <v>3726</v>
      </c>
      <c r="G1358" s="149" t="s">
        <v>6628</v>
      </c>
      <c r="H1358" s="149" t="s">
        <v>4706</v>
      </c>
      <c r="I1358" s="149" t="s">
        <v>6629</v>
      </c>
      <c r="J1358" s="149" t="s">
        <v>6630</v>
      </c>
      <c r="K1358" s="149"/>
      <c r="L1358" s="149" t="s">
        <v>262</v>
      </c>
      <c r="M1358" s="149"/>
      <c r="N1358" s="149" t="s">
        <v>263</v>
      </c>
      <c r="O1358" s="149" t="s">
        <v>214</v>
      </c>
      <c r="P1358" s="149" t="s">
        <v>53</v>
      </c>
      <c r="Q1358" s="149"/>
      <c r="R1358" s="149" t="s">
        <v>6631</v>
      </c>
      <c r="S1358" s="149" t="s">
        <v>4709</v>
      </c>
      <c r="T1358" s="149" t="s">
        <v>6585</v>
      </c>
      <c r="U1358" s="149" t="s">
        <v>267</v>
      </c>
      <c r="V1358" s="149"/>
      <c r="W1358" s="149"/>
      <c r="X1358" s="149" t="s">
        <v>268</v>
      </c>
      <c r="Y1358" s="149"/>
      <c r="Z1358" s="149"/>
      <c r="AA1358" s="149"/>
      <c r="AB1358" s="149" t="s">
        <v>269</v>
      </c>
      <c r="AC1358" s="149" t="s">
        <v>318</v>
      </c>
      <c r="AD1358" s="149" t="s">
        <v>6585</v>
      </c>
      <c r="AE1358" s="149" t="s">
        <v>271</v>
      </c>
      <c r="AF1358" s="149"/>
      <c r="AG1358" s="149" t="s">
        <v>1098</v>
      </c>
      <c r="AH1358" s="149" t="s">
        <v>273</v>
      </c>
      <c r="AI1358" s="158">
        <v>96</v>
      </c>
      <c r="AJ1358" s="149"/>
      <c r="AK1358" s="159" t="s">
        <v>274</v>
      </c>
      <c r="AL1358" s="159" t="s">
        <v>274</v>
      </c>
      <c r="AM1358" s="149" t="s">
        <v>274</v>
      </c>
      <c r="AN1358" s="160">
        <v>4</v>
      </c>
      <c r="AO1358" s="149"/>
      <c r="AP1358" s="149" t="s">
        <v>274</v>
      </c>
      <c r="AQ1358" s="149" t="s">
        <v>275</v>
      </c>
      <c r="AR1358" s="158">
        <v>1</v>
      </c>
      <c r="AS1358" s="149" t="s">
        <v>275</v>
      </c>
      <c r="AT1358" s="149" t="s">
        <v>276</v>
      </c>
      <c r="AU1358" s="161">
        <v>1</v>
      </c>
      <c r="AV1358" s="159">
        <v>81196.58</v>
      </c>
      <c r="AW1358" s="159">
        <v>3247.86</v>
      </c>
      <c r="AX1358" s="149" t="s">
        <v>274</v>
      </c>
      <c r="AY1358" s="162">
        <v>0</v>
      </c>
      <c r="AZ1358" s="162" t="s">
        <v>274</v>
      </c>
      <c r="BA1358" s="162">
        <v>0</v>
      </c>
      <c r="BB1358" s="159">
        <v>77948.72</v>
      </c>
      <c r="BC1358" s="162" t="s">
        <v>274</v>
      </c>
      <c r="BD1358" s="162">
        <v>0</v>
      </c>
      <c r="BE1358" s="159">
        <v>3247.86</v>
      </c>
      <c r="BF1358" s="159">
        <v>3247.86</v>
      </c>
      <c r="BG1358" s="159">
        <v>81196.58</v>
      </c>
    </row>
    <row r="1359" ht="28.05" customHeight="1" spans="1:59">
      <c r="A1359" s="149"/>
      <c r="B1359" s="149"/>
      <c r="C1359" s="149"/>
      <c r="D1359" s="149" t="s">
        <v>3726</v>
      </c>
      <c r="E1359" s="340" t="s">
        <v>6632</v>
      </c>
      <c r="F1359" s="149" t="s">
        <v>3726</v>
      </c>
      <c r="G1359" s="149" t="s">
        <v>6633</v>
      </c>
      <c r="H1359" s="149" t="s">
        <v>6634</v>
      </c>
      <c r="I1359" s="149"/>
      <c r="J1359" s="149" t="s">
        <v>6635</v>
      </c>
      <c r="K1359" s="149"/>
      <c r="L1359" s="149" t="s">
        <v>262</v>
      </c>
      <c r="M1359" s="149"/>
      <c r="N1359" s="149" t="s">
        <v>263</v>
      </c>
      <c r="O1359" s="149" t="s">
        <v>214</v>
      </c>
      <c r="P1359" s="149" t="s">
        <v>53</v>
      </c>
      <c r="Q1359" s="149"/>
      <c r="R1359" s="149" t="s">
        <v>2512</v>
      </c>
      <c r="S1359" s="149" t="s">
        <v>6636</v>
      </c>
      <c r="T1359" s="149" t="s">
        <v>6637</v>
      </c>
      <c r="U1359" s="149" t="s">
        <v>267</v>
      </c>
      <c r="V1359" s="149"/>
      <c r="W1359" s="149"/>
      <c r="X1359" s="149" t="s">
        <v>336</v>
      </c>
      <c r="Y1359" s="149"/>
      <c r="Z1359" s="149"/>
      <c r="AA1359" s="149"/>
      <c r="AB1359" s="149" t="s">
        <v>269</v>
      </c>
      <c r="AC1359" s="149" t="s">
        <v>270</v>
      </c>
      <c r="AD1359" s="149" t="s">
        <v>6637</v>
      </c>
      <c r="AE1359" s="149" t="s">
        <v>271</v>
      </c>
      <c r="AF1359" s="149"/>
      <c r="AG1359" s="149" t="s">
        <v>1098</v>
      </c>
      <c r="AH1359" s="149" t="s">
        <v>273</v>
      </c>
      <c r="AI1359" s="158">
        <v>80</v>
      </c>
      <c r="AJ1359" s="149"/>
      <c r="AK1359" s="159" t="s">
        <v>274</v>
      </c>
      <c r="AL1359" s="159" t="s">
        <v>274</v>
      </c>
      <c r="AM1359" s="149" t="s">
        <v>274</v>
      </c>
      <c r="AN1359" s="160">
        <v>4</v>
      </c>
      <c r="AO1359" s="149"/>
      <c r="AP1359" s="149" t="s">
        <v>274</v>
      </c>
      <c r="AQ1359" s="149" t="s">
        <v>275</v>
      </c>
      <c r="AR1359" s="158">
        <v>1</v>
      </c>
      <c r="AS1359" s="149" t="s">
        <v>275</v>
      </c>
      <c r="AT1359" s="149" t="s">
        <v>276</v>
      </c>
      <c r="AU1359" s="161">
        <v>1</v>
      </c>
      <c r="AV1359" s="159">
        <v>1413598.42</v>
      </c>
      <c r="AW1359" s="159">
        <v>56543.94</v>
      </c>
      <c r="AX1359" s="149" t="s">
        <v>274</v>
      </c>
      <c r="AY1359" s="159">
        <v>14842.8</v>
      </c>
      <c r="AZ1359" s="159">
        <v>14842.8</v>
      </c>
      <c r="BA1359" s="159">
        <v>59371.2</v>
      </c>
      <c r="BB1359" s="159">
        <v>1119569.7</v>
      </c>
      <c r="BC1359" s="162" t="s">
        <v>274</v>
      </c>
      <c r="BD1359" s="162">
        <v>0</v>
      </c>
      <c r="BE1359" s="159">
        <v>294028.72</v>
      </c>
      <c r="BF1359" s="159">
        <v>294028.72</v>
      </c>
      <c r="BG1359" s="159">
        <v>1413598.42</v>
      </c>
    </row>
    <row r="1360" ht="28.05" customHeight="1" spans="1:59">
      <c r="A1360" s="149"/>
      <c r="B1360" s="149"/>
      <c r="C1360" s="149"/>
      <c r="D1360" s="149" t="s">
        <v>3726</v>
      </c>
      <c r="E1360" s="340" t="s">
        <v>6638</v>
      </c>
      <c r="F1360" s="149" t="s">
        <v>3726</v>
      </c>
      <c r="G1360" s="149" t="s">
        <v>6639</v>
      </c>
      <c r="H1360" s="149" t="s">
        <v>6640</v>
      </c>
      <c r="I1360" s="149" t="s">
        <v>6641</v>
      </c>
      <c r="J1360" s="149" t="s">
        <v>6642</v>
      </c>
      <c r="K1360" s="149"/>
      <c r="L1360" s="149" t="s">
        <v>262</v>
      </c>
      <c r="M1360" s="149"/>
      <c r="N1360" s="149" t="s">
        <v>263</v>
      </c>
      <c r="O1360" s="149" t="s">
        <v>214</v>
      </c>
      <c r="P1360" s="149" t="s">
        <v>53</v>
      </c>
      <c r="Q1360" s="149"/>
      <c r="R1360" s="149" t="s">
        <v>2282</v>
      </c>
      <c r="S1360" s="149" t="s">
        <v>4180</v>
      </c>
      <c r="T1360" s="149" t="s">
        <v>6643</v>
      </c>
      <c r="U1360" s="149" t="s">
        <v>267</v>
      </c>
      <c r="V1360" s="149"/>
      <c r="W1360" s="149"/>
      <c r="X1360" s="149" t="s">
        <v>51</v>
      </c>
      <c r="Y1360" s="149"/>
      <c r="Z1360" s="149"/>
      <c r="AA1360" s="149"/>
      <c r="AB1360" s="149" t="s">
        <v>269</v>
      </c>
      <c r="AC1360" s="149" t="s">
        <v>270</v>
      </c>
      <c r="AD1360" s="149" t="s">
        <v>6643</v>
      </c>
      <c r="AE1360" s="149" t="s">
        <v>271</v>
      </c>
      <c r="AF1360" s="149"/>
      <c r="AG1360" s="149" t="s">
        <v>1098</v>
      </c>
      <c r="AH1360" s="149" t="s">
        <v>273</v>
      </c>
      <c r="AI1360" s="158">
        <v>80</v>
      </c>
      <c r="AJ1360" s="149"/>
      <c r="AK1360" s="159" t="s">
        <v>274</v>
      </c>
      <c r="AL1360" s="159" t="s">
        <v>274</v>
      </c>
      <c r="AM1360" s="149" t="s">
        <v>274</v>
      </c>
      <c r="AN1360" s="160">
        <v>4</v>
      </c>
      <c r="AO1360" s="149"/>
      <c r="AP1360" s="149" t="s">
        <v>274</v>
      </c>
      <c r="AQ1360" s="149" t="s">
        <v>275</v>
      </c>
      <c r="AR1360" s="158">
        <v>1</v>
      </c>
      <c r="AS1360" s="149" t="s">
        <v>275</v>
      </c>
      <c r="AT1360" s="149" t="s">
        <v>276</v>
      </c>
      <c r="AU1360" s="161">
        <v>1</v>
      </c>
      <c r="AV1360" s="159">
        <v>5221.24</v>
      </c>
      <c r="AW1360" s="159">
        <v>208.85</v>
      </c>
      <c r="AX1360" s="149" t="s">
        <v>274</v>
      </c>
      <c r="AY1360" s="159">
        <v>54.83</v>
      </c>
      <c r="AZ1360" s="159">
        <v>54.83</v>
      </c>
      <c r="BA1360" s="159">
        <v>219.32</v>
      </c>
      <c r="BB1360" s="159">
        <v>4135.07</v>
      </c>
      <c r="BC1360" s="162" t="s">
        <v>274</v>
      </c>
      <c r="BD1360" s="162">
        <v>0</v>
      </c>
      <c r="BE1360" s="159">
        <v>1086.17</v>
      </c>
      <c r="BF1360" s="159">
        <v>1086.17</v>
      </c>
      <c r="BG1360" s="159">
        <v>5221.24</v>
      </c>
    </row>
    <row r="1361" ht="28.05" customHeight="1" spans="1:59">
      <c r="A1361" s="149"/>
      <c r="B1361" s="149"/>
      <c r="C1361" s="149"/>
      <c r="D1361" s="149" t="s">
        <v>3726</v>
      </c>
      <c r="E1361" s="340" t="s">
        <v>6644</v>
      </c>
      <c r="F1361" s="149" t="s">
        <v>3726</v>
      </c>
      <c r="G1361" s="149" t="s">
        <v>6645</v>
      </c>
      <c r="H1361" s="149" t="s">
        <v>6646</v>
      </c>
      <c r="I1361" s="149" t="s">
        <v>6647</v>
      </c>
      <c r="J1361" s="149" t="s">
        <v>6648</v>
      </c>
      <c r="K1361" s="149"/>
      <c r="L1361" s="149" t="s">
        <v>262</v>
      </c>
      <c r="M1361" s="149"/>
      <c r="N1361" s="149" t="s">
        <v>263</v>
      </c>
      <c r="O1361" s="149" t="s">
        <v>214</v>
      </c>
      <c r="P1361" s="149" t="s">
        <v>53</v>
      </c>
      <c r="Q1361" s="149"/>
      <c r="R1361" s="149" t="s">
        <v>3921</v>
      </c>
      <c r="S1361" s="149" t="s">
        <v>5649</v>
      </c>
      <c r="T1361" s="149" t="s">
        <v>6611</v>
      </c>
      <c r="U1361" s="149" t="s">
        <v>267</v>
      </c>
      <c r="V1361" s="149"/>
      <c r="W1361" s="149"/>
      <c r="X1361" s="149" t="s">
        <v>336</v>
      </c>
      <c r="Y1361" s="149"/>
      <c r="Z1361" s="149"/>
      <c r="AA1361" s="149"/>
      <c r="AB1361" s="149" t="s">
        <v>269</v>
      </c>
      <c r="AC1361" s="149" t="s">
        <v>270</v>
      </c>
      <c r="AD1361" s="149" t="s">
        <v>6611</v>
      </c>
      <c r="AE1361" s="149" t="s">
        <v>271</v>
      </c>
      <c r="AF1361" s="149"/>
      <c r="AG1361" s="149" t="s">
        <v>1098</v>
      </c>
      <c r="AH1361" s="149" t="s">
        <v>273</v>
      </c>
      <c r="AI1361" s="158">
        <v>42</v>
      </c>
      <c r="AJ1361" s="149"/>
      <c r="AK1361" s="159" t="s">
        <v>274</v>
      </c>
      <c r="AL1361" s="159" t="s">
        <v>274</v>
      </c>
      <c r="AM1361" s="149" t="s">
        <v>274</v>
      </c>
      <c r="AN1361" s="160">
        <v>4</v>
      </c>
      <c r="AO1361" s="149"/>
      <c r="AP1361" s="149" t="s">
        <v>274</v>
      </c>
      <c r="AQ1361" s="149" t="s">
        <v>275</v>
      </c>
      <c r="AR1361" s="158">
        <v>1</v>
      </c>
      <c r="AS1361" s="149" t="s">
        <v>275</v>
      </c>
      <c r="AT1361" s="149" t="s">
        <v>276</v>
      </c>
      <c r="AU1361" s="161">
        <v>1</v>
      </c>
      <c r="AV1361" s="159">
        <v>20796.46</v>
      </c>
      <c r="AW1361" s="159">
        <v>831.86</v>
      </c>
      <c r="AX1361" s="149" t="s">
        <v>274</v>
      </c>
      <c r="AY1361" s="159">
        <v>207.97</v>
      </c>
      <c r="AZ1361" s="159">
        <v>207.97</v>
      </c>
      <c r="BA1361" s="159">
        <v>831.88</v>
      </c>
      <c r="BB1361" s="159">
        <v>8734.36</v>
      </c>
      <c r="BC1361" s="162" t="s">
        <v>274</v>
      </c>
      <c r="BD1361" s="162">
        <v>0</v>
      </c>
      <c r="BE1361" s="159">
        <v>12062.1</v>
      </c>
      <c r="BF1361" s="159">
        <v>12062.1</v>
      </c>
      <c r="BG1361" s="159">
        <v>20796.46</v>
      </c>
    </row>
    <row r="1362" ht="28.05" customHeight="1" spans="1:59">
      <c r="A1362" s="149"/>
      <c r="B1362" s="149"/>
      <c r="C1362" s="149"/>
      <c r="D1362" s="149" t="s">
        <v>3726</v>
      </c>
      <c r="E1362" s="340" t="s">
        <v>6649</v>
      </c>
      <c r="F1362" s="149" t="s">
        <v>3726</v>
      </c>
      <c r="G1362" s="149" t="s">
        <v>6650</v>
      </c>
      <c r="H1362" s="149" t="s">
        <v>6651</v>
      </c>
      <c r="I1362" s="149" t="s">
        <v>6652</v>
      </c>
      <c r="J1362" s="149" t="s">
        <v>6653</v>
      </c>
      <c r="K1362" s="149"/>
      <c r="L1362" s="149" t="s">
        <v>262</v>
      </c>
      <c r="M1362" s="149"/>
      <c r="N1362" s="149" t="s">
        <v>263</v>
      </c>
      <c r="O1362" s="149" t="s">
        <v>214</v>
      </c>
      <c r="P1362" s="149" t="s">
        <v>53</v>
      </c>
      <c r="Q1362" s="149"/>
      <c r="R1362" s="149" t="s">
        <v>2282</v>
      </c>
      <c r="S1362" s="149" t="s">
        <v>4180</v>
      </c>
      <c r="T1362" s="149" t="s">
        <v>6643</v>
      </c>
      <c r="U1362" s="149" t="s">
        <v>267</v>
      </c>
      <c r="V1362" s="149"/>
      <c r="W1362" s="149"/>
      <c r="X1362" s="149" t="s">
        <v>51</v>
      </c>
      <c r="Y1362" s="149"/>
      <c r="Z1362" s="149"/>
      <c r="AA1362" s="149"/>
      <c r="AB1362" s="149" t="s">
        <v>269</v>
      </c>
      <c r="AC1362" s="149" t="s">
        <v>270</v>
      </c>
      <c r="AD1362" s="149" t="s">
        <v>6643</v>
      </c>
      <c r="AE1362" s="149" t="s">
        <v>271</v>
      </c>
      <c r="AF1362" s="149"/>
      <c r="AG1362" s="149" t="s">
        <v>1098</v>
      </c>
      <c r="AH1362" s="149" t="s">
        <v>273</v>
      </c>
      <c r="AI1362" s="158">
        <v>80</v>
      </c>
      <c r="AJ1362" s="149"/>
      <c r="AK1362" s="159" t="s">
        <v>274</v>
      </c>
      <c r="AL1362" s="159" t="s">
        <v>274</v>
      </c>
      <c r="AM1362" s="149" t="s">
        <v>274</v>
      </c>
      <c r="AN1362" s="160">
        <v>4</v>
      </c>
      <c r="AO1362" s="149"/>
      <c r="AP1362" s="149" t="s">
        <v>274</v>
      </c>
      <c r="AQ1362" s="149" t="s">
        <v>275</v>
      </c>
      <c r="AR1362" s="158">
        <v>1</v>
      </c>
      <c r="AS1362" s="149" t="s">
        <v>275</v>
      </c>
      <c r="AT1362" s="149" t="s">
        <v>276</v>
      </c>
      <c r="AU1362" s="161">
        <v>1</v>
      </c>
      <c r="AV1362" s="159">
        <v>6017.7</v>
      </c>
      <c r="AW1362" s="159">
        <v>240.71</v>
      </c>
      <c r="AX1362" s="149" t="s">
        <v>274</v>
      </c>
      <c r="AY1362" s="159">
        <v>63.17</v>
      </c>
      <c r="AZ1362" s="159">
        <v>63.17</v>
      </c>
      <c r="BA1362" s="159">
        <v>252.69</v>
      </c>
      <c r="BB1362" s="159">
        <v>4766.19</v>
      </c>
      <c r="BC1362" s="162" t="s">
        <v>274</v>
      </c>
      <c r="BD1362" s="162">
        <v>0</v>
      </c>
      <c r="BE1362" s="159">
        <v>1251.51</v>
      </c>
      <c r="BF1362" s="159">
        <v>1251.51</v>
      </c>
      <c r="BG1362" s="159">
        <v>6017.7</v>
      </c>
    </row>
    <row r="1363" ht="28.05" customHeight="1" spans="1:59">
      <c r="A1363" s="149"/>
      <c r="B1363" s="149"/>
      <c r="C1363" s="149"/>
      <c r="D1363" s="149" t="s">
        <v>3726</v>
      </c>
      <c r="E1363" s="340" t="s">
        <v>6654</v>
      </c>
      <c r="F1363" s="149" t="s">
        <v>3726</v>
      </c>
      <c r="G1363" s="149" t="s">
        <v>6655</v>
      </c>
      <c r="H1363" s="149" t="s">
        <v>4695</v>
      </c>
      <c r="I1363" s="149" t="s">
        <v>5920</v>
      </c>
      <c r="J1363" s="149" t="s">
        <v>6656</v>
      </c>
      <c r="K1363" s="149"/>
      <c r="L1363" s="149" t="s">
        <v>262</v>
      </c>
      <c r="M1363" s="149"/>
      <c r="N1363" s="149" t="s">
        <v>263</v>
      </c>
      <c r="O1363" s="149" t="s">
        <v>214</v>
      </c>
      <c r="P1363" s="149" t="s">
        <v>53</v>
      </c>
      <c r="Q1363" s="149"/>
      <c r="R1363" s="149" t="s">
        <v>3921</v>
      </c>
      <c r="S1363" s="149" t="s">
        <v>4698</v>
      </c>
      <c r="T1363" s="149" t="s">
        <v>6657</v>
      </c>
      <c r="U1363" s="149" t="s">
        <v>267</v>
      </c>
      <c r="V1363" s="149"/>
      <c r="W1363" s="149"/>
      <c r="X1363" s="149" t="s">
        <v>336</v>
      </c>
      <c r="Y1363" s="149"/>
      <c r="Z1363" s="149"/>
      <c r="AA1363" s="149"/>
      <c r="AB1363" s="149" t="s">
        <v>269</v>
      </c>
      <c r="AC1363" s="149" t="s">
        <v>270</v>
      </c>
      <c r="AD1363" s="149" t="s">
        <v>6657</v>
      </c>
      <c r="AE1363" s="149" t="s">
        <v>271</v>
      </c>
      <c r="AF1363" s="149"/>
      <c r="AG1363" s="149" t="s">
        <v>1098</v>
      </c>
      <c r="AH1363" s="149" t="s">
        <v>273</v>
      </c>
      <c r="AI1363" s="158">
        <v>42</v>
      </c>
      <c r="AJ1363" s="149"/>
      <c r="AK1363" s="159" t="s">
        <v>274</v>
      </c>
      <c r="AL1363" s="159" t="s">
        <v>274</v>
      </c>
      <c r="AM1363" s="149" t="s">
        <v>274</v>
      </c>
      <c r="AN1363" s="160">
        <v>4</v>
      </c>
      <c r="AO1363" s="149"/>
      <c r="AP1363" s="149" t="s">
        <v>274</v>
      </c>
      <c r="AQ1363" s="149" t="s">
        <v>275</v>
      </c>
      <c r="AR1363" s="158">
        <v>1</v>
      </c>
      <c r="AS1363" s="149" t="s">
        <v>275</v>
      </c>
      <c r="AT1363" s="149" t="s">
        <v>276</v>
      </c>
      <c r="AU1363" s="161">
        <v>1</v>
      </c>
      <c r="AV1363" s="159">
        <v>22123.89</v>
      </c>
      <c r="AW1363" s="159">
        <v>884.96</v>
      </c>
      <c r="AX1363" s="149" t="s">
        <v>274</v>
      </c>
      <c r="AY1363" s="159">
        <v>221.24</v>
      </c>
      <c r="AZ1363" s="159">
        <v>221.24</v>
      </c>
      <c r="BA1363" s="159">
        <v>884.96</v>
      </c>
      <c r="BB1363" s="159">
        <v>9292.08</v>
      </c>
      <c r="BC1363" s="162" t="s">
        <v>274</v>
      </c>
      <c r="BD1363" s="162">
        <v>0</v>
      </c>
      <c r="BE1363" s="159">
        <v>12831.81</v>
      </c>
      <c r="BF1363" s="159">
        <v>12831.81</v>
      </c>
      <c r="BG1363" s="159">
        <v>22123.89</v>
      </c>
    </row>
    <row r="1364" ht="28.05" customHeight="1" spans="1:59">
      <c r="A1364" s="149"/>
      <c r="B1364" s="149"/>
      <c r="C1364" s="149"/>
      <c r="D1364" s="149" t="s">
        <v>3726</v>
      </c>
      <c r="E1364" s="340" t="s">
        <v>6658</v>
      </c>
      <c r="F1364" s="149" t="s">
        <v>3726</v>
      </c>
      <c r="G1364" s="149" t="s">
        <v>6659</v>
      </c>
      <c r="H1364" s="149" t="s">
        <v>4706</v>
      </c>
      <c r="I1364" s="149" t="s">
        <v>6629</v>
      </c>
      <c r="J1364" s="149" t="s">
        <v>6660</v>
      </c>
      <c r="K1364" s="149"/>
      <c r="L1364" s="149" t="s">
        <v>262</v>
      </c>
      <c r="M1364" s="149"/>
      <c r="N1364" s="149" t="s">
        <v>263</v>
      </c>
      <c r="O1364" s="149" t="s">
        <v>214</v>
      </c>
      <c r="P1364" s="149" t="s">
        <v>53</v>
      </c>
      <c r="Q1364" s="149"/>
      <c r="R1364" s="149" t="s">
        <v>6631</v>
      </c>
      <c r="S1364" s="149" t="s">
        <v>4709</v>
      </c>
      <c r="T1364" s="149" t="s">
        <v>6585</v>
      </c>
      <c r="U1364" s="149" t="s">
        <v>267</v>
      </c>
      <c r="V1364" s="149"/>
      <c r="W1364" s="149"/>
      <c r="X1364" s="149" t="s">
        <v>268</v>
      </c>
      <c r="Y1364" s="149"/>
      <c r="Z1364" s="149"/>
      <c r="AA1364" s="149"/>
      <c r="AB1364" s="149" t="s">
        <v>269</v>
      </c>
      <c r="AC1364" s="149" t="s">
        <v>318</v>
      </c>
      <c r="AD1364" s="149" t="s">
        <v>6585</v>
      </c>
      <c r="AE1364" s="149" t="s">
        <v>271</v>
      </c>
      <c r="AF1364" s="149"/>
      <c r="AG1364" s="149" t="s">
        <v>1098</v>
      </c>
      <c r="AH1364" s="149" t="s">
        <v>273</v>
      </c>
      <c r="AI1364" s="158">
        <v>96</v>
      </c>
      <c r="AJ1364" s="149"/>
      <c r="AK1364" s="159" t="s">
        <v>274</v>
      </c>
      <c r="AL1364" s="159" t="s">
        <v>274</v>
      </c>
      <c r="AM1364" s="149" t="s">
        <v>274</v>
      </c>
      <c r="AN1364" s="160">
        <v>4</v>
      </c>
      <c r="AO1364" s="149"/>
      <c r="AP1364" s="149" t="s">
        <v>274</v>
      </c>
      <c r="AQ1364" s="149" t="s">
        <v>275</v>
      </c>
      <c r="AR1364" s="158">
        <v>1</v>
      </c>
      <c r="AS1364" s="149" t="s">
        <v>275</v>
      </c>
      <c r="AT1364" s="149" t="s">
        <v>276</v>
      </c>
      <c r="AU1364" s="161">
        <v>1</v>
      </c>
      <c r="AV1364" s="159">
        <v>81196.58</v>
      </c>
      <c r="AW1364" s="159">
        <v>3247.86</v>
      </c>
      <c r="AX1364" s="149" t="s">
        <v>274</v>
      </c>
      <c r="AY1364" s="162">
        <v>0</v>
      </c>
      <c r="AZ1364" s="162" t="s">
        <v>274</v>
      </c>
      <c r="BA1364" s="162">
        <v>0</v>
      </c>
      <c r="BB1364" s="159">
        <v>77948.72</v>
      </c>
      <c r="BC1364" s="162" t="s">
        <v>274</v>
      </c>
      <c r="BD1364" s="162">
        <v>0</v>
      </c>
      <c r="BE1364" s="159">
        <v>3247.86</v>
      </c>
      <c r="BF1364" s="159">
        <v>3247.86</v>
      </c>
      <c r="BG1364" s="159">
        <v>81196.58</v>
      </c>
    </row>
    <row r="1365" ht="28.05" customHeight="1" spans="1:59">
      <c r="A1365" s="149"/>
      <c r="B1365" s="149"/>
      <c r="C1365" s="149"/>
      <c r="D1365" s="149" t="s">
        <v>3726</v>
      </c>
      <c r="E1365" s="340" t="s">
        <v>6661</v>
      </c>
      <c r="F1365" s="149" t="s">
        <v>3726</v>
      </c>
      <c r="G1365" s="149" t="s">
        <v>6662</v>
      </c>
      <c r="H1365" s="149" t="s">
        <v>4476</v>
      </c>
      <c r="I1365" s="149" t="s">
        <v>6663</v>
      </c>
      <c r="J1365" s="149" t="s">
        <v>6664</v>
      </c>
      <c r="K1365" s="149"/>
      <c r="L1365" s="149" t="s">
        <v>262</v>
      </c>
      <c r="M1365" s="149"/>
      <c r="N1365" s="149" t="s">
        <v>263</v>
      </c>
      <c r="O1365" s="149" t="s">
        <v>214</v>
      </c>
      <c r="P1365" s="149" t="s">
        <v>53</v>
      </c>
      <c r="Q1365" s="149"/>
      <c r="R1365" s="149" t="s">
        <v>3921</v>
      </c>
      <c r="S1365" s="149" t="s">
        <v>6665</v>
      </c>
      <c r="T1365" s="149" t="s">
        <v>6657</v>
      </c>
      <c r="U1365" s="149" t="s">
        <v>267</v>
      </c>
      <c r="V1365" s="149"/>
      <c r="W1365" s="149"/>
      <c r="X1365" s="149" t="s">
        <v>336</v>
      </c>
      <c r="Y1365" s="149"/>
      <c r="Z1365" s="149"/>
      <c r="AA1365" s="149"/>
      <c r="AB1365" s="149" t="s">
        <v>269</v>
      </c>
      <c r="AC1365" s="149" t="s">
        <v>270</v>
      </c>
      <c r="AD1365" s="149" t="s">
        <v>6657</v>
      </c>
      <c r="AE1365" s="149" t="s">
        <v>271</v>
      </c>
      <c r="AF1365" s="149"/>
      <c r="AG1365" s="149" t="s">
        <v>1098</v>
      </c>
      <c r="AH1365" s="149" t="s">
        <v>273</v>
      </c>
      <c r="AI1365" s="158">
        <v>42</v>
      </c>
      <c r="AJ1365" s="149"/>
      <c r="AK1365" s="159" t="s">
        <v>274</v>
      </c>
      <c r="AL1365" s="159" t="s">
        <v>274</v>
      </c>
      <c r="AM1365" s="149" t="s">
        <v>274</v>
      </c>
      <c r="AN1365" s="160">
        <v>4</v>
      </c>
      <c r="AO1365" s="149"/>
      <c r="AP1365" s="149" t="s">
        <v>274</v>
      </c>
      <c r="AQ1365" s="149" t="s">
        <v>275</v>
      </c>
      <c r="AR1365" s="158">
        <v>1</v>
      </c>
      <c r="AS1365" s="149" t="s">
        <v>275</v>
      </c>
      <c r="AT1365" s="149" t="s">
        <v>276</v>
      </c>
      <c r="AU1365" s="161">
        <v>1</v>
      </c>
      <c r="AV1365" s="159">
        <v>14690.27</v>
      </c>
      <c r="AW1365" s="159">
        <v>587.61</v>
      </c>
      <c r="AX1365" s="149" t="s">
        <v>274</v>
      </c>
      <c r="AY1365" s="159">
        <v>146.9</v>
      </c>
      <c r="AZ1365" s="159">
        <v>146.9</v>
      </c>
      <c r="BA1365" s="159">
        <v>587.6</v>
      </c>
      <c r="BB1365" s="159">
        <v>6169.8</v>
      </c>
      <c r="BC1365" s="162" t="s">
        <v>274</v>
      </c>
      <c r="BD1365" s="162">
        <v>0</v>
      </c>
      <c r="BE1365" s="159">
        <v>8520.47</v>
      </c>
      <c r="BF1365" s="159">
        <v>8520.47</v>
      </c>
      <c r="BG1365" s="159">
        <v>14690.27</v>
      </c>
    </row>
    <row r="1366" ht="28.05" customHeight="1" spans="1:59">
      <c r="A1366" s="149"/>
      <c r="B1366" s="149"/>
      <c r="C1366" s="149"/>
      <c r="D1366" s="149" t="s">
        <v>3726</v>
      </c>
      <c r="E1366" s="340" t="s">
        <v>6666</v>
      </c>
      <c r="F1366" s="149" t="s">
        <v>3726</v>
      </c>
      <c r="G1366" s="149" t="s">
        <v>6667</v>
      </c>
      <c r="H1366" s="149" t="s">
        <v>4695</v>
      </c>
      <c r="I1366" s="149" t="s">
        <v>5920</v>
      </c>
      <c r="J1366" s="149" t="s">
        <v>6668</v>
      </c>
      <c r="K1366" s="149"/>
      <c r="L1366" s="149" t="s">
        <v>262</v>
      </c>
      <c r="M1366" s="149"/>
      <c r="N1366" s="149" t="s">
        <v>263</v>
      </c>
      <c r="O1366" s="149" t="s">
        <v>214</v>
      </c>
      <c r="P1366" s="149" t="s">
        <v>53</v>
      </c>
      <c r="Q1366" s="149"/>
      <c r="R1366" s="149" t="s">
        <v>2512</v>
      </c>
      <c r="S1366" s="149" t="s">
        <v>4698</v>
      </c>
      <c r="T1366" s="149" t="s">
        <v>6657</v>
      </c>
      <c r="U1366" s="149" t="s">
        <v>267</v>
      </c>
      <c r="V1366" s="149"/>
      <c r="W1366" s="149"/>
      <c r="X1366" s="149" t="s">
        <v>336</v>
      </c>
      <c r="Y1366" s="149"/>
      <c r="Z1366" s="149"/>
      <c r="AA1366" s="149"/>
      <c r="AB1366" s="149" t="s">
        <v>269</v>
      </c>
      <c r="AC1366" s="149" t="s">
        <v>270</v>
      </c>
      <c r="AD1366" s="149" t="s">
        <v>6657</v>
      </c>
      <c r="AE1366" s="149" t="s">
        <v>271</v>
      </c>
      <c r="AF1366" s="149"/>
      <c r="AG1366" s="149" t="s">
        <v>1098</v>
      </c>
      <c r="AH1366" s="149" t="s">
        <v>273</v>
      </c>
      <c r="AI1366" s="158">
        <v>42</v>
      </c>
      <c r="AJ1366" s="149"/>
      <c r="AK1366" s="159" t="s">
        <v>274</v>
      </c>
      <c r="AL1366" s="159" t="s">
        <v>274</v>
      </c>
      <c r="AM1366" s="149" t="s">
        <v>274</v>
      </c>
      <c r="AN1366" s="160">
        <v>4</v>
      </c>
      <c r="AO1366" s="149"/>
      <c r="AP1366" s="149" t="s">
        <v>274</v>
      </c>
      <c r="AQ1366" s="149" t="s">
        <v>275</v>
      </c>
      <c r="AR1366" s="158">
        <v>1</v>
      </c>
      <c r="AS1366" s="149" t="s">
        <v>275</v>
      </c>
      <c r="AT1366" s="149" t="s">
        <v>276</v>
      </c>
      <c r="AU1366" s="161">
        <v>1</v>
      </c>
      <c r="AV1366" s="159">
        <v>22123.9</v>
      </c>
      <c r="AW1366" s="159">
        <v>884.96</v>
      </c>
      <c r="AX1366" s="149" t="s">
        <v>274</v>
      </c>
      <c r="AY1366" s="159">
        <v>221.24</v>
      </c>
      <c r="AZ1366" s="159">
        <v>221.24</v>
      </c>
      <c r="BA1366" s="159">
        <v>884.96</v>
      </c>
      <c r="BB1366" s="159">
        <v>9292.08</v>
      </c>
      <c r="BC1366" s="162" t="s">
        <v>274</v>
      </c>
      <c r="BD1366" s="162">
        <v>0</v>
      </c>
      <c r="BE1366" s="159">
        <v>12831.82</v>
      </c>
      <c r="BF1366" s="159">
        <v>12831.82</v>
      </c>
      <c r="BG1366" s="159">
        <v>22123.9</v>
      </c>
    </row>
    <row r="1367" ht="28.05" customHeight="1" spans="1:59">
      <c r="A1367" s="149"/>
      <c r="B1367" s="149"/>
      <c r="C1367" s="149"/>
      <c r="D1367" s="149" t="s">
        <v>3726</v>
      </c>
      <c r="E1367" s="340" t="s">
        <v>6669</v>
      </c>
      <c r="F1367" s="149" t="s">
        <v>3726</v>
      </c>
      <c r="G1367" s="149" t="s">
        <v>6670</v>
      </c>
      <c r="H1367" s="149" t="s">
        <v>6671</v>
      </c>
      <c r="I1367" s="149" t="s">
        <v>6672</v>
      </c>
      <c r="J1367" s="149" t="s">
        <v>6673</v>
      </c>
      <c r="K1367" s="149"/>
      <c r="L1367" s="149" t="s">
        <v>262</v>
      </c>
      <c r="M1367" s="149"/>
      <c r="N1367" s="149" t="s">
        <v>263</v>
      </c>
      <c r="O1367" s="149" t="s">
        <v>214</v>
      </c>
      <c r="P1367" s="149" t="s">
        <v>53</v>
      </c>
      <c r="Q1367" s="149"/>
      <c r="R1367" s="149" t="s">
        <v>3921</v>
      </c>
      <c r="S1367" s="149" t="s">
        <v>6665</v>
      </c>
      <c r="T1367" s="149" t="s">
        <v>6657</v>
      </c>
      <c r="U1367" s="149" t="s">
        <v>267</v>
      </c>
      <c r="V1367" s="149"/>
      <c r="W1367" s="149"/>
      <c r="X1367" s="149" t="s">
        <v>336</v>
      </c>
      <c r="Y1367" s="149"/>
      <c r="Z1367" s="149"/>
      <c r="AA1367" s="149"/>
      <c r="AB1367" s="149" t="s">
        <v>269</v>
      </c>
      <c r="AC1367" s="149" t="s">
        <v>270</v>
      </c>
      <c r="AD1367" s="149" t="s">
        <v>6657</v>
      </c>
      <c r="AE1367" s="149" t="s">
        <v>271</v>
      </c>
      <c r="AF1367" s="149"/>
      <c r="AG1367" s="149" t="s">
        <v>1098</v>
      </c>
      <c r="AH1367" s="149" t="s">
        <v>273</v>
      </c>
      <c r="AI1367" s="158">
        <v>42</v>
      </c>
      <c r="AJ1367" s="149"/>
      <c r="AK1367" s="159" t="s">
        <v>274</v>
      </c>
      <c r="AL1367" s="159" t="s">
        <v>274</v>
      </c>
      <c r="AM1367" s="149" t="s">
        <v>274</v>
      </c>
      <c r="AN1367" s="160">
        <v>4</v>
      </c>
      <c r="AO1367" s="149"/>
      <c r="AP1367" s="149" t="s">
        <v>274</v>
      </c>
      <c r="AQ1367" s="149" t="s">
        <v>275</v>
      </c>
      <c r="AR1367" s="158">
        <v>1</v>
      </c>
      <c r="AS1367" s="149" t="s">
        <v>275</v>
      </c>
      <c r="AT1367" s="149" t="s">
        <v>276</v>
      </c>
      <c r="AU1367" s="161">
        <v>1</v>
      </c>
      <c r="AV1367" s="159">
        <v>2654.87</v>
      </c>
      <c r="AW1367" s="159">
        <v>106.19</v>
      </c>
      <c r="AX1367" s="149" t="s">
        <v>274</v>
      </c>
      <c r="AY1367" s="159">
        <v>26.55</v>
      </c>
      <c r="AZ1367" s="159">
        <v>26.55</v>
      </c>
      <c r="BA1367" s="159">
        <v>106.2</v>
      </c>
      <c r="BB1367" s="159">
        <v>1115.1</v>
      </c>
      <c r="BC1367" s="162" t="s">
        <v>274</v>
      </c>
      <c r="BD1367" s="162">
        <v>0</v>
      </c>
      <c r="BE1367" s="159">
        <v>1539.77</v>
      </c>
      <c r="BF1367" s="159">
        <v>1539.77</v>
      </c>
      <c r="BG1367" s="159">
        <v>2654.87</v>
      </c>
    </row>
    <row r="1368" ht="28.05" customHeight="1" spans="1:59">
      <c r="A1368" s="149"/>
      <c r="B1368" s="149"/>
      <c r="C1368" s="149"/>
      <c r="D1368" s="149" t="s">
        <v>3726</v>
      </c>
      <c r="E1368" s="340" t="s">
        <v>6674</v>
      </c>
      <c r="F1368" s="149" t="s">
        <v>3726</v>
      </c>
      <c r="G1368" s="149" t="s">
        <v>6675</v>
      </c>
      <c r="H1368" s="149" t="s">
        <v>4206</v>
      </c>
      <c r="I1368" s="149" t="s">
        <v>5371</v>
      </c>
      <c r="J1368" s="149" t="s">
        <v>6676</v>
      </c>
      <c r="K1368" s="149"/>
      <c r="L1368" s="149" t="s">
        <v>262</v>
      </c>
      <c r="M1368" s="149"/>
      <c r="N1368" s="149" t="s">
        <v>263</v>
      </c>
      <c r="O1368" s="149" t="s">
        <v>214</v>
      </c>
      <c r="P1368" s="149" t="s">
        <v>53</v>
      </c>
      <c r="Q1368" s="149"/>
      <c r="R1368" s="149" t="s">
        <v>3998</v>
      </c>
      <c r="S1368" s="149" t="s">
        <v>6677</v>
      </c>
      <c r="T1368" s="149" t="s">
        <v>6678</v>
      </c>
      <c r="U1368" s="149" t="s">
        <v>267</v>
      </c>
      <c r="V1368" s="149"/>
      <c r="W1368" s="149"/>
      <c r="X1368" s="149" t="s">
        <v>268</v>
      </c>
      <c r="Y1368" s="149"/>
      <c r="Z1368" s="149"/>
      <c r="AA1368" s="149"/>
      <c r="AB1368" s="149" t="s">
        <v>269</v>
      </c>
      <c r="AC1368" s="149" t="s">
        <v>270</v>
      </c>
      <c r="AD1368" s="149" t="s">
        <v>6678</v>
      </c>
      <c r="AE1368" s="149" t="s">
        <v>271</v>
      </c>
      <c r="AF1368" s="149"/>
      <c r="AG1368" s="149" t="s">
        <v>1098</v>
      </c>
      <c r="AH1368" s="149" t="s">
        <v>273</v>
      </c>
      <c r="AI1368" s="158">
        <v>42</v>
      </c>
      <c r="AJ1368" s="149"/>
      <c r="AK1368" s="159" t="s">
        <v>274</v>
      </c>
      <c r="AL1368" s="159" t="s">
        <v>274</v>
      </c>
      <c r="AM1368" s="149" t="s">
        <v>274</v>
      </c>
      <c r="AN1368" s="160">
        <v>4</v>
      </c>
      <c r="AO1368" s="149"/>
      <c r="AP1368" s="149" t="s">
        <v>274</v>
      </c>
      <c r="AQ1368" s="149" t="s">
        <v>275</v>
      </c>
      <c r="AR1368" s="158">
        <v>1</v>
      </c>
      <c r="AS1368" s="149" t="s">
        <v>275</v>
      </c>
      <c r="AT1368" s="149" t="s">
        <v>276</v>
      </c>
      <c r="AU1368" s="161">
        <v>1</v>
      </c>
      <c r="AV1368" s="159">
        <v>2035.4</v>
      </c>
      <c r="AW1368" s="159">
        <v>81.42</v>
      </c>
      <c r="AX1368" s="149" t="s">
        <v>274</v>
      </c>
      <c r="AY1368" s="159">
        <v>20.07</v>
      </c>
      <c r="AZ1368" s="159">
        <v>20.07</v>
      </c>
      <c r="BA1368" s="159">
        <v>80.28</v>
      </c>
      <c r="BB1368" s="159">
        <v>851.3</v>
      </c>
      <c r="BC1368" s="162" t="s">
        <v>274</v>
      </c>
      <c r="BD1368" s="159">
        <v>19.1</v>
      </c>
      <c r="BE1368" s="159">
        <v>1184.1</v>
      </c>
      <c r="BF1368" s="159">
        <v>1165</v>
      </c>
      <c r="BG1368" s="159">
        <v>2035.4</v>
      </c>
    </row>
    <row r="1369" ht="28.05" customHeight="1" spans="1:59">
      <c r="A1369" s="149"/>
      <c r="B1369" s="149"/>
      <c r="C1369" s="149"/>
      <c r="D1369" s="149" t="s">
        <v>3726</v>
      </c>
      <c r="E1369" s="340" t="s">
        <v>6679</v>
      </c>
      <c r="F1369" s="149" t="s">
        <v>3726</v>
      </c>
      <c r="G1369" s="149" t="s">
        <v>6680</v>
      </c>
      <c r="H1369" s="149" t="s">
        <v>92</v>
      </c>
      <c r="I1369" s="149" t="s">
        <v>6681</v>
      </c>
      <c r="J1369" s="149" t="s">
        <v>6682</v>
      </c>
      <c r="K1369" s="149"/>
      <c r="L1369" s="149" t="s">
        <v>262</v>
      </c>
      <c r="M1369" s="149"/>
      <c r="N1369" s="149" t="s">
        <v>263</v>
      </c>
      <c r="O1369" s="149" t="s">
        <v>214</v>
      </c>
      <c r="P1369" s="149" t="s">
        <v>53</v>
      </c>
      <c r="Q1369" s="149"/>
      <c r="R1369" s="149" t="s">
        <v>6683</v>
      </c>
      <c r="S1369" s="149" t="s">
        <v>5890</v>
      </c>
      <c r="T1369" s="149" t="s">
        <v>6684</v>
      </c>
      <c r="U1369" s="149" t="s">
        <v>267</v>
      </c>
      <c r="V1369" s="149"/>
      <c r="W1369" s="149"/>
      <c r="X1369" s="149" t="s">
        <v>268</v>
      </c>
      <c r="Y1369" s="149"/>
      <c r="Z1369" s="149"/>
      <c r="AA1369" s="149"/>
      <c r="AB1369" s="149" t="s">
        <v>269</v>
      </c>
      <c r="AC1369" s="149" t="s">
        <v>318</v>
      </c>
      <c r="AD1369" s="149" t="s">
        <v>6684</v>
      </c>
      <c r="AE1369" s="149" t="s">
        <v>271</v>
      </c>
      <c r="AF1369" s="149"/>
      <c r="AG1369" s="149" t="s">
        <v>1098</v>
      </c>
      <c r="AH1369" s="149" t="s">
        <v>273</v>
      </c>
      <c r="AI1369" s="158">
        <v>96</v>
      </c>
      <c r="AJ1369" s="149"/>
      <c r="AK1369" s="159" t="s">
        <v>274</v>
      </c>
      <c r="AL1369" s="159" t="s">
        <v>274</v>
      </c>
      <c r="AM1369" s="149" t="s">
        <v>274</v>
      </c>
      <c r="AN1369" s="160">
        <v>4</v>
      </c>
      <c r="AO1369" s="149"/>
      <c r="AP1369" s="149" t="s">
        <v>274</v>
      </c>
      <c r="AQ1369" s="149" t="s">
        <v>275</v>
      </c>
      <c r="AR1369" s="158">
        <v>1</v>
      </c>
      <c r="AS1369" s="149" t="s">
        <v>275</v>
      </c>
      <c r="AT1369" s="149" t="s">
        <v>276</v>
      </c>
      <c r="AU1369" s="161">
        <v>1</v>
      </c>
      <c r="AV1369" s="159">
        <v>7511.11</v>
      </c>
      <c r="AW1369" s="159">
        <v>300.44</v>
      </c>
      <c r="AX1369" s="149" t="s">
        <v>274</v>
      </c>
      <c r="AY1369" s="162">
        <v>0</v>
      </c>
      <c r="AZ1369" s="162" t="s">
        <v>274</v>
      </c>
      <c r="BA1369" s="162">
        <v>0</v>
      </c>
      <c r="BB1369" s="159">
        <v>7210.67</v>
      </c>
      <c r="BC1369" s="162" t="s">
        <v>274</v>
      </c>
      <c r="BD1369" s="162">
        <v>0</v>
      </c>
      <c r="BE1369" s="159">
        <v>300.44</v>
      </c>
      <c r="BF1369" s="159">
        <v>300.44</v>
      </c>
      <c r="BG1369" s="159">
        <v>7511.11</v>
      </c>
    </row>
    <row r="1370" ht="28.05" customHeight="1" spans="1:59">
      <c r="A1370" s="149"/>
      <c r="B1370" s="149"/>
      <c r="C1370" s="149"/>
      <c r="D1370" s="149" t="s">
        <v>3726</v>
      </c>
      <c r="E1370" s="340" t="s">
        <v>6685</v>
      </c>
      <c r="F1370" s="149" t="s">
        <v>3726</v>
      </c>
      <c r="G1370" s="149" t="s">
        <v>6686</v>
      </c>
      <c r="H1370" s="149" t="s">
        <v>92</v>
      </c>
      <c r="I1370" s="149" t="s">
        <v>6681</v>
      </c>
      <c r="J1370" s="149" t="s">
        <v>6687</v>
      </c>
      <c r="K1370" s="149"/>
      <c r="L1370" s="149" t="s">
        <v>262</v>
      </c>
      <c r="M1370" s="149"/>
      <c r="N1370" s="149" t="s">
        <v>263</v>
      </c>
      <c r="O1370" s="149" t="s">
        <v>214</v>
      </c>
      <c r="P1370" s="149" t="s">
        <v>53</v>
      </c>
      <c r="Q1370" s="149"/>
      <c r="R1370" s="149" t="s">
        <v>6683</v>
      </c>
      <c r="S1370" s="149" t="s">
        <v>5890</v>
      </c>
      <c r="T1370" s="149" t="s">
        <v>6684</v>
      </c>
      <c r="U1370" s="149" t="s">
        <v>267</v>
      </c>
      <c r="V1370" s="149"/>
      <c r="W1370" s="149"/>
      <c r="X1370" s="149" t="s">
        <v>268</v>
      </c>
      <c r="Y1370" s="149"/>
      <c r="Z1370" s="149"/>
      <c r="AA1370" s="149"/>
      <c r="AB1370" s="149" t="s">
        <v>269</v>
      </c>
      <c r="AC1370" s="149" t="s">
        <v>318</v>
      </c>
      <c r="AD1370" s="149" t="s">
        <v>6684</v>
      </c>
      <c r="AE1370" s="149" t="s">
        <v>271</v>
      </c>
      <c r="AF1370" s="149"/>
      <c r="AG1370" s="149" t="s">
        <v>1098</v>
      </c>
      <c r="AH1370" s="149" t="s">
        <v>273</v>
      </c>
      <c r="AI1370" s="158">
        <v>96</v>
      </c>
      <c r="AJ1370" s="149"/>
      <c r="AK1370" s="159" t="s">
        <v>274</v>
      </c>
      <c r="AL1370" s="159" t="s">
        <v>274</v>
      </c>
      <c r="AM1370" s="149" t="s">
        <v>274</v>
      </c>
      <c r="AN1370" s="160">
        <v>4</v>
      </c>
      <c r="AO1370" s="149"/>
      <c r="AP1370" s="149" t="s">
        <v>274</v>
      </c>
      <c r="AQ1370" s="149" t="s">
        <v>275</v>
      </c>
      <c r="AR1370" s="158">
        <v>1</v>
      </c>
      <c r="AS1370" s="149" t="s">
        <v>275</v>
      </c>
      <c r="AT1370" s="149" t="s">
        <v>276</v>
      </c>
      <c r="AU1370" s="161">
        <v>1</v>
      </c>
      <c r="AV1370" s="159">
        <v>7511.11</v>
      </c>
      <c r="AW1370" s="159">
        <v>300.44</v>
      </c>
      <c r="AX1370" s="149" t="s">
        <v>274</v>
      </c>
      <c r="AY1370" s="162">
        <v>0</v>
      </c>
      <c r="AZ1370" s="162" t="s">
        <v>274</v>
      </c>
      <c r="BA1370" s="162">
        <v>0</v>
      </c>
      <c r="BB1370" s="159">
        <v>7210.67</v>
      </c>
      <c r="BC1370" s="162" t="s">
        <v>274</v>
      </c>
      <c r="BD1370" s="162">
        <v>0</v>
      </c>
      <c r="BE1370" s="159">
        <v>300.44</v>
      </c>
      <c r="BF1370" s="159">
        <v>300.44</v>
      </c>
      <c r="BG1370" s="159">
        <v>7511.11</v>
      </c>
    </row>
    <row r="1371" ht="28.05" customHeight="1" spans="1:59">
      <c r="A1371" s="149"/>
      <c r="B1371" s="149"/>
      <c r="C1371" s="149"/>
      <c r="D1371" s="149" t="s">
        <v>3726</v>
      </c>
      <c r="E1371" s="340" t="s">
        <v>6688</v>
      </c>
      <c r="F1371" s="149" t="s">
        <v>3726</v>
      </c>
      <c r="G1371" s="149" t="s">
        <v>6689</v>
      </c>
      <c r="H1371" s="149" t="s">
        <v>4206</v>
      </c>
      <c r="I1371" s="149" t="s">
        <v>5371</v>
      </c>
      <c r="J1371" s="149" t="s">
        <v>6690</v>
      </c>
      <c r="K1371" s="149"/>
      <c r="L1371" s="149" t="s">
        <v>262</v>
      </c>
      <c r="M1371" s="149"/>
      <c r="N1371" s="149" t="s">
        <v>263</v>
      </c>
      <c r="O1371" s="149" t="s">
        <v>214</v>
      </c>
      <c r="P1371" s="149" t="s">
        <v>53</v>
      </c>
      <c r="Q1371" s="149"/>
      <c r="R1371" s="149" t="s">
        <v>4522</v>
      </c>
      <c r="S1371" s="149" t="s">
        <v>6677</v>
      </c>
      <c r="T1371" s="149" t="s">
        <v>6678</v>
      </c>
      <c r="U1371" s="149" t="s">
        <v>267</v>
      </c>
      <c r="V1371" s="149"/>
      <c r="W1371" s="149"/>
      <c r="X1371" s="149" t="s">
        <v>268</v>
      </c>
      <c r="Y1371" s="149"/>
      <c r="Z1371" s="149"/>
      <c r="AA1371" s="149"/>
      <c r="AB1371" s="149" t="s">
        <v>269</v>
      </c>
      <c r="AC1371" s="149" t="s">
        <v>270</v>
      </c>
      <c r="AD1371" s="149" t="s">
        <v>6678</v>
      </c>
      <c r="AE1371" s="149" t="s">
        <v>271</v>
      </c>
      <c r="AF1371" s="149"/>
      <c r="AG1371" s="149" t="s">
        <v>1098</v>
      </c>
      <c r="AH1371" s="149" t="s">
        <v>273</v>
      </c>
      <c r="AI1371" s="158">
        <v>42</v>
      </c>
      <c r="AJ1371" s="149"/>
      <c r="AK1371" s="159" t="s">
        <v>274</v>
      </c>
      <c r="AL1371" s="159" t="s">
        <v>274</v>
      </c>
      <c r="AM1371" s="149" t="s">
        <v>274</v>
      </c>
      <c r="AN1371" s="160">
        <v>4</v>
      </c>
      <c r="AO1371" s="149"/>
      <c r="AP1371" s="149" t="s">
        <v>274</v>
      </c>
      <c r="AQ1371" s="149" t="s">
        <v>275</v>
      </c>
      <c r="AR1371" s="158">
        <v>1</v>
      </c>
      <c r="AS1371" s="149" t="s">
        <v>275</v>
      </c>
      <c r="AT1371" s="149" t="s">
        <v>276</v>
      </c>
      <c r="AU1371" s="161">
        <v>1</v>
      </c>
      <c r="AV1371" s="159">
        <v>2035.4</v>
      </c>
      <c r="AW1371" s="159">
        <v>81.42</v>
      </c>
      <c r="AX1371" s="149" t="s">
        <v>274</v>
      </c>
      <c r="AY1371" s="159">
        <v>20.07</v>
      </c>
      <c r="AZ1371" s="159">
        <v>20.07</v>
      </c>
      <c r="BA1371" s="159">
        <v>80.28</v>
      </c>
      <c r="BB1371" s="159">
        <v>851.3</v>
      </c>
      <c r="BC1371" s="162" t="s">
        <v>274</v>
      </c>
      <c r="BD1371" s="159">
        <v>19.1</v>
      </c>
      <c r="BE1371" s="159">
        <v>1184.1</v>
      </c>
      <c r="BF1371" s="159">
        <v>1165</v>
      </c>
      <c r="BG1371" s="159">
        <v>2035.4</v>
      </c>
    </row>
    <row r="1372" ht="28.05" customHeight="1" spans="1:59">
      <c r="A1372" s="149"/>
      <c r="B1372" s="149"/>
      <c r="C1372" s="149"/>
      <c r="D1372" s="149" t="s">
        <v>3726</v>
      </c>
      <c r="E1372" s="340" t="s">
        <v>6691</v>
      </c>
      <c r="F1372" s="149" t="s">
        <v>3726</v>
      </c>
      <c r="G1372" s="149" t="s">
        <v>6692</v>
      </c>
      <c r="H1372" s="149" t="s">
        <v>182</v>
      </c>
      <c r="I1372" s="149" t="s">
        <v>6693</v>
      </c>
      <c r="J1372" s="149" t="s">
        <v>6694</v>
      </c>
      <c r="K1372" s="149"/>
      <c r="L1372" s="149" t="s">
        <v>262</v>
      </c>
      <c r="M1372" s="149"/>
      <c r="N1372" s="149" t="s">
        <v>263</v>
      </c>
      <c r="O1372" s="149" t="s">
        <v>214</v>
      </c>
      <c r="P1372" s="149" t="s">
        <v>53</v>
      </c>
      <c r="Q1372" s="149"/>
      <c r="R1372" s="149" t="s">
        <v>3921</v>
      </c>
      <c r="S1372" s="149" t="s">
        <v>4703</v>
      </c>
      <c r="T1372" s="149" t="s">
        <v>6695</v>
      </c>
      <c r="U1372" s="149" t="s">
        <v>267</v>
      </c>
      <c r="V1372" s="149"/>
      <c r="W1372" s="149"/>
      <c r="X1372" s="149" t="s">
        <v>336</v>
      </c>
      <c r="Y1372" s="149"/>
      <c r="Z1372" s="149"/>
      <c r="AA1372" s="149"/>
      <c r="AB1372" s="149" t="s">
        <v>269</v>
      </c>
      <c r="AC1372" s="149" t="s">
        <v>270</v>
      </c>
      <c r="AD1372" s="149" t="s">
        <v>6695</v>
      </c>
      <c r="AE1372" s="149" t="s">
        <v>271</v>
      </c>
      <c r="AF1372" s="149"/>
      <c r="AG1372" s="149" t="s">
        <v>1098</v>
      </c>
      <c r="AH1372" s="149" t="s">
        <v>273</v>
      </c>
      <c r="AI1372" s="158">
        <v>42</v>
      </c>
      <c r="AJ1372" s="149"/>
      <c r="AK1372" s="159" t="s">
        <v>274</v>
      </c>
      <c r="AL1372" s="159" t="s">
        <v>274</v>
      </c>
      <c r="AM1372" s="149" t="s">
        <v>274</v>
      </c>
      <c r="AN1372" s="160">
        <v>4</v>
      </c>
      <c r="AO1372" s="149"/>
      <c r="AP1372" s="149" t="s">
        <v>274</v>
      </c>
      <c r="AQ1372" s="149" t="s">
        <v>275</v>
      </c>
      <c r="AR1372" s="158">
        <v>1</v>
      </c>
      <c r="AS1372" s="149" t="s">
        <v>275</v>
      </c>
      <c r="AT1372" s="149" t="s">
        <v>276</v>
      </c>
      <c r="AU1372" s="161">
        <v>1</v>
      </c>
      <c r="AV1372" s="159">
        <v>24778.76</v>
      </c>
      <c r="AW1372" s="159">
        <v>991.15</v>
      </c>
      <c r="AX1372" s="149" t="s">
        <v>274</v>
      </c>
      <c r="AY1372" s="159">
        <v>247.79</v>
      </c>
      <c r="AZ1372" s="159">
        <v>247.79</v>
      </c>
      <c r="BA1372" s="159">
        <v>991.16</v>
      </c>
      <c r="BB1372" s="159">
        <v>10407.18</v>
      </c>
      <c r="BC1372" s="162" t="s">
        <v>274</v>
      </c>
      <c r="BD1372" s="162">
        <v>0</v>
      </c>
      <c r="BE1372" s="159">
        <v>14371.58</v>
      </c>
      <c r="BF1372" s="159">
        <v>14371.58</v>
      </c>
      <c r="BG1372" s="159">
        <v>24778.76</v>
      </c>
    </row>
    <row r="1373" ht="28.05" customHeight="1" spans="1:59">
      <c r="A1373" s="149"/>
      <c r="B1373" s="149"/>
      <c r="C1373" s="149"/>
      <c r="D1373" s="149" t="s">
        <v>3726</v>
      </c>
      <c r="E1373" s="340" t="s">
        <v>6696</v>
      </c>
      <c r="F1373" s="149" t="s">
        <v>3726</v>
      </c>
      <c r="G1373" s="149" t="s">
        <v>6697</v>
      </c>
      <c r="H1373" s="149" t="s">
        <v>92</v>
      </c>
      <c r="I1373" s="149" t="s">
        <v>6681</v>
      </c>
      <c r="J1373" s="149" t="s">
        <v>6698</v>
      </c>
      <c r="K1373" s="149"/>
      <c r="L1373" s="149" t="s">
        <v>262</v>
      </c>
      <c r="M1373" s="149"/>
      <c r="N1373" s="149" t="s">
        <v>263</v>
      </c>
      <c r="O1373" s="149" t="s">
        <v>214</v>
      </c>
      <c r="P1373" s="149" t="s">
        <v>53</v>
      </c>
      <c r="Q1373" s="149"/>
      <c r="R1373" s="149" t="s">
        <v>6683</v>
      </c>
      <c r="S1373" s="149" t="s">
        <v>5890</v>
      </c>
      <c r="T1373" s="149" t="s">
        <v>6684</v>
      </c>
      <c r="U1373" s="149" t="s">
        <v>267</v>
      </c>
      <c r="V1373" s="149"/>
      <c r="W1373" s="149"/>
      <c r="X1373" s="149" t="s">
        <v>268</v>
      </c>
      <c r="Y1373" s="149"/>
      <c r="Z1373" s="149"/>
      <c r="AA1373" s="149"/>
      <c r="AB1373" s="149" t="s">
        <v>269</v>
      </c>
      <c r="AC1373" s="149" t="s">
        <v>318</v>
      </c>
      <c r="AD1373" s="149" t="s">
        <v>6684</v>
      </c>
      <c r="AE1373" s="149" t="s">
        <v>271</v>
      </c>
      <c r="AF1373" s="149"/>
      <c r="AG1373" s="149" t="s">
        <v>1098</v>
      </c>
      <c r="AH1373" s="149" t="s">
        <v>273</v>
      </c>
      <c r="AI1373" s="158">
        <v>96</v>
      </c>
      <c r="AJ1373" s="149"/>
      <c r="AK1373" s="159" t="s">
        <v>274</v>
      </c>
      <c r="AL1373" s="159" t="s">
        <v>274</v>
      </c>
      <c r="AM1373" s="149" t="s">
        <v>274</v>
      </c>
      <c r="AN1373" s="160">
        <v>4</v>
      </c>
      <c r="AO1373" s="149"/>
      <c r="AP1373" s="149" t="s">
        <v>274</v>
      </c>
      <c r="AQ1373" s="149" t="s">
        <v>275</v>
      </c>
      <c r="AR1373" s="158">
        <v>1</v>
      </c>
      <c r="AS1373" s="149" t="s">
        <v>275</v>
      </c>
      <c r="AT1373" s="149" t="s">
        <v>276</v>
      </c>
      <c r="AU1373" s="161">
        <v>1</v>
      </c>
      <c r="AV1373" s="159">
        <v>7511.11</v>
      </c>
      <c r="AW1373" s="159">
        <v>300.44</v>
      </c>
      <c r="AX1373" s="149" t="s">
        <v>274</v>
      </c>
      <c r="AY1373" s="162">
        <v>0</v>
      </c>
      <c r="AZ1373" s="162" t="s">
        <v>274</v>
      </c>
      <c r="BA1373" s="162">
        <v>0</v>
      </c>
      <c r="BB1373" s="159">
        <v>7210.67</v>
      </c>
      <c r="BC1373" s="162" t="s">
        <v>274</v>
      </c>
      <c r="BD1373" s="162">
        <v>0</v>
      </c>
      <c r="BE1373" s="159">
        <v>300.44</v>
      </c>
      <c r="BF1373" s="159">
        <v>300.44</v>
      </c>
      <c r="BG1373" s="159">
        <v>7511.11</v>
      </c>
    </row>
    <row r="1374" ht="28.05" customHeight="1" spans="1:59">
      <c r="A1374" s="149"/>
      <c r="B1374" s="149"/>
      <c r="C1374" s="149"/>
      <c r="D1374" s="149" t="s">
        <v>3726</v>
      </c>
      <c r="E1374" s="340" t="s">
        <v>6699</v>
      </c>
      <c r="F1374" s="149" t="s">
        <v>3726</v>
      </c>
      <c r="G1374" s="149" t="s">
        <v>6700</v>
      </c>
      <c r="H1374" s="149" t="s">
        <v>172</v>
      </c>
      <c r="I1374" s="149" t="s">
        <v>6701</v>
      </c>
      <c r="J1374" s="149" t="s">
        <v>6702</v>
      </c>
      <c r="K1374" s="149"/>
      <c r="L1374" s="149" t="s">
        <v>262</v>
      </c>
      <c r="M1374" s="149"/>
      <c r="N1374" s="149" t="s">
        <v>263</v>
      </c>
      <c r="O1374" s="149" t="s">
        <v>214</v>
      </c>
      <c r="P1374" s="149" t="s">
        <v>53</v>
      </c>
      <c r="Q1374" s="149"/>
      <c r="R1374" s="149" t="s">
        <v>2521</v>
      </c>
      <c r="S1374" s="149" t="s">
        <v>174</v>
      </c>
      <c r="T1374" s="149" t="s">
        <v>6703</v>
      </c>
      <c r="U1374" s="149" t="s">
        <v>267</v>
      </c>
      <c r="V1374" s="149"/>
      <c r="W1374" s="149"/>
      <c r="X1374" s="149" t="s">
        <v>336</v>
      </c>
      <c r="Y1374" s="149"/>
      <c r="Z1374" s="149"/>
      <c r="AA1374" s="149"/>
      <c r="AB1374" s="149" t="s">
        <v>269</v>
      </c>
      <c r="AC1374" s="149" t="s">
        <v>270</v>
      </c>
      <c r="AD1374" s="149" t="s">
        <v>6703</v>
      </c>
      <c r="AE1374" s="149" t="s">
        <v>271</v>
      </c>
      <c r="AF1374" s="149"/>
      <c r="AG1374" s="149" t="s">
        <v>1098</v>
      </c>
      <c r="AH1374" s="149" t="s">
        <v>273</v>
      </c>
      <c r="AI1374" s="158">
        <v>41</v>
      </c>
      <c r="AJ1374" s="149"/>
      <c r="AK1374" s="159" t="s">
        <v>274</v>
      </c>
      <c r="AL1374" s="159" t="s">
        <v>274</v>
      </c>
      <c r="AM1374" s="149" t="s">
        <v>274</v>
      </c>
      <c r="AN1374" s="160">
        <v>4</v>
      </c>
      <c r="AO1374" s="149"/>
      <c r="AP1374" s="149" t="s">
        <v>274</v>
      </c>
      <c r="AQ1374" s="149" t="s">
        <v>275</v>
      </c>
      <c r="AR1374" s="158">
        <v>1</v>
      </c>
      <c r="AS1374" s="149" t="s">
        <v>275</v>
      </c>
      <c r="AT1374" s="149" t="s">
        <v>276</v>
      </c>
      <c r="AU1374" s="161">
        <v>1</v>
      </c>
      <c r="AV1374" s="159">
        <v>5309.73</v>
      </c>
      <c r="AW1374" s="159">
        <v>212.39</v>
      </c>
      <c r="AX1374" s="149" t="s">
        <v>274</v>
      </c>
      <c r="AY1374" s="159">
        <v>53.1</v>
      </c>
      <c r="AZ1374" s="159">
        <v>53.1</v>
      </c>
      <c r="BA1374" s="159">
        <v>212.4</v>
      </c>
      <c r="BB1374" s="159">
        <v>2177.1</v>
      </c>
      <c r="BC1374" s="162" t="s">
        <v>274</v>
      </c>
      <c r="BD1374" s="162">
        <v>0</v>
      </c>
      <c r="BE1374" s="159">
        <v>3132.63</v>
      </c>
      <c r="BF1374" s="159">
        <v>3132.63</v>
      </c>
      <c r="BG1374" s="159">
        <v>5309.73</v>
      </c>
    </row>
    <row r="1375" ht="28.05" customHeight="1" spans="1:59">
      <c r="A1375" s="149"/>
      <c r="B1375" s="149"/>
      <c r="C1375" s="149"/>
      <c r="D1375" s="149" t="s">
        <v>3726</v>
      </c>
      <c r="E1375" s="340" t="s">
        <v>6704</v>
      </c>
      <c r="F1375" s="149" t="s">
        <v>3726</v>
      </c>
      <c r="G1375" s="149" t="s">
        <v>6705</v>
      </c>
      <c r="H1375" s="149" t="s">
        <v>92</v>
      </c>
      <c r="I1375" s="149" t="s">
        <v>6681</v>
      </c>
      <c r="J1375" s="149" t="s">
        <v>6706</v>
      </c>
      <c r="K1375" s="149"/>
      <c r="L1375" s="149" t="s">
        <v>262</v>
      </c>
      <c r="M1375" s="149"/>
      <c r="N1375" s="149" t="s">
        <v>263</v>
      </c>
      <c r="O1375" s="149" t="s">
        <v>214</v>
      </c>
      <c r="P1375" s="149" t="s">
        <v>53</v>
      </c>
      <c r="Q1375" s="149"/>
      <c r="R1375" s="149" t="s">
        <v>6683</v>
      </c>
      <c r="S1375" s="149" t="s">
        <v>5890</v>
      </c>
      <c r="T1375" s="149" t="s">
        <v>6684</v>
      </c>
      <c r="U1375" s="149" t="s">
        <v>267</v>
      </c>
      <c r="V1375" s="149"/>
      <c r="W1375" s="149"/>
      <c r="X1375" s="149" t="s">
        <v>268</v>
      </c>
      <c r="Y1375" s="149"/>
      <c r="Z1375" s="149"/>
      <c r="AA1375" s="149"/>
      <c r="AB1375" s="149" t="s">
        <v>269</v>
      </c>
      <c r="AC1375" s="149" t="s">
        <v>318</v>
      </c>
      <c r="AD1375" s="149" t="s">
        <v>6684</v>
      </c>
      <c r="AE1375" s="149" t="s">
        <v>271</v>
      </c>
      <c r="AF1375" s="149"/>
      <c r="AG1375" s="149" t="s">
        <v>1098</v>
      </c>
      <c r="AH1375" s="149" t="s">
        <v>273</v>
      </c>
      <c r="AI1375" s="158">
        <v>96</v>
      </c>
      <c r="AJ1375" s="149"/>
      <c r="AK1375" s="159" t="s">
        <v>274</v>
      </c>
      <c r="AL1375" s="159" t="s">
        <v>274</v>
      </c>
      <c r="AM1375" s="149" t="s">
        <v>274</v>
      </c>
      <c r="AN1375" s="160">
        <v>4</v>
      </c>
      <c r="AO1375" s="149"/>
      <c r="AP1375" s="149" t="s">
        <v>274</v>
      </c>
      <c r="AQ1375" s="149" t="s">
        <v>275</v>
      </c>
      <c r="AR1375" s="158">
        <v>1</v>
      </c>
      <c r="AS1375" s="149" t="s">
        <v>275</v>
      </c>
      <c r="AT1375" s="149" t="s">
        <v>276</v>
      </c>
      <c r="AU1375" s="161">
        <v>1</v>
      </c>
      <c r="AV1375" s="159">
        <v>7511.11</v>
      </c>
      <c r="AW1375" s="159">
        <v>300.44</v>
      </c>
      <c r="AX1375" s="149" t="s">
        <v>274</v>
      </c>
      <c r="AY1375" s="162">
        <v>0</v>
      </c>
      <c r="AZ1375" s="162" t="s">
        <v>274</v>
      </c>
      <c r="BA1375" s="162">
        <v>0</v>
      </c>
      <c r="BB1375" s="159">
        <v>7210.67</v>
      </c>
      <c r="BC1375" s="162" t="s">
        <v>274</v>
      </c>
      <c r="BD1375" s="162">
        <v>0</v>
      </c>
      <c r="BE1375" s="159">
        <v>300.44</v>
      </c>
      <c r="BF1375" s="159">
        <v>300.44</v>
      </c>
      <c r="BG1375" s="159">
        <v>7511.11</v>
      </c>
    </row>
    <row r="1376" ht="28.05" customHeight="1" spans="1:59">
      <c r="A1376" s="149"/>
      <c r="B1376" s="149"/>
      <c r="C1376" s="149"/>
      <c r="D1376" s="149" t="s">
        <v>3726</v>
      </c>
      <c r="E1376" s="340" t="s">
        <v>6707</v>
      </c>
      <c r="F1376" s="149" t="s">
        <v>3726</v>
      </c>
      <c r="G1376" s="149" t="s">
        <v>6708</v>
      </c>
      <c r="H1376" s="149" t="s">
        <v>92</v>
      </c>
      <c r="I1376" s="149" t="s">
        <v>6709</v>
      </c>
      <c r="J1376" s="149" t="s">
        <v>6710</v>
      </c>
      <c r="K1376" s="149"/>
      <c r="L1376" s="149" t="s">
        <v>262</v>
      </c>
      <c r="M1376" s="149"/>
      <c r="N1376" s="149" t="s">
        <v>263</v>
      </c>
      <c r="O1376" s="149" t="s">
        <v>214</v>
      </c>
      <c r="P1376" s="149" t="s">
        <v>53</v>
      </c>
      <c r="Q1376" s="149"/>
      <c r="R1376" s="149" t="s">
        <v>6683</v>
      </c>
      <c r="S1376" s="149" t="s">
        <v>5890</v>
      </c>
      <c r="T1376" s="149" t="s">
        <v>6684</v>
      </c>
      <c r="U1376" s="149" t="s">
        <v>267</v>
      </c>
      <c r="V1376" s="149"/>
      <c r="W1376" s="149"/>
      <c r="X1376" s="149" t="s">
        <v>268</v>
      </c>
      <c r="Y1376" s="149"/>
      <c r="Z1376" s="149"/>
      <c r="AA1376" s="149"/>
      <c r="AB1376" s="149" t="s">
        <v>269</v>
      </c>
      <c r="AC1376" s="149" t="s">
        <v>318</v>
      </c>
      <c r="AD1376" s="149" t="s">
        <v>6684</v>
      </c>
      <c r="AE1376" s="149" t="s">
        <v>271</v>
      </c>
      <c r="AF1376" s="149"/>
      <c r="AG1376" s="149" t="s">
        <v>1098</v>
      </c>
      <c r="AH1376" s="149" t="s">
        <v>273</v>
      </c>
      <c r="AI1376" s="158">
        <v>96</v>
      </c>
      <c r="AJ1376" s="149"/>
      <c r="AK1376" s="159" t="s">
        <v>274</v>
      </c>
      <c r="AL1376" s="159" t="s">
        <v>274</v>
      </c>
      <c r="AM1376" s="149" t="s">
        <v>274</v>
      </c>
      <c r="AN1376" s="160">
        <v>4</v>
      </c>
      <c r="AO1376" s="149"/>
      <c r="AP1376" s="149" t="s">
        <v>274</v>
      </c>
      <c r="AQ1376" s="149" t="s">
        <v>275</v>
      </c>
      <c r="AR1376" s="158">
        <v>1</v>
      </c>
      <c r="AS1376" s="149" t="s">
        <v>275</v>
      </c>
      <c r="AT1376" s="149" t="s">
        <v>276</v>
      </c>
      <c r="AU1376" s="161">
        <v>1</v>
      </c>
      <c r="AV1376" s="159">
        <v>4425.64</v>
      </c>
      <c r="AW1376" s="159">
        <v>177.03</v>
      </c>
      <c r="AX1376" s="149" t="s">
        <v>274</v>
      </c>
      <c r="AY1376" s="162">
        <v>0</v>
      </c>
      <c r="AZ1376" s="162" t="s">
        <v>274</v>
      </c>
      <c r="BA1376" s="162">
        <v>0</v>
      </c>
      <c r="BB1376" s="159">
        <v>4248.61</v>
      </c>
      <c r="BC1376" s="162" t="s">
        <v>274</v>
      </c>
      <c r="BD1376" s="162">
        <v>0</v>
      </c>
      <c r="BE1376" s="159">
        <v>177.03</v>
      </c>
      <c r="BF1376" s="159">
        <v>177.03</v>
      </c>
      <c r="BG1376" s="159">
        <v>4425.64</v>
      </c>
    </row>
    <row r="1377" ht="28.05" customHeight="1" spans="1:59">
      <c r="A1377" s="149"/>
      <c r="B1377" s="149"/>
      <c r="C1377" s="149"/>
      <c r="D1377" s="149" t="s">
        <v>3726</v>
      </c>
      <c r="E1377" s="340" t="s">
        <v>6711</v>
      </c>
      <c r="F1377" s="149" t="s">
        <v>3726</v>
      </c>
      <c r="G1377" s="149" t="s">
        <v>6712</v>
      </c>
      <c r="H1377" s="149" t="s">
        <v>6713</v>
      </c>
      <c r="I1377" s="149" t="s">
        <v>6714</v>
      </c>
      <c r="J1377" s="149" t="s">
        <v>6715</v>
      </c>
      <c r="K1377" s="149"/>
      <c r="L1377" s="149" t="s">
        <v>262</v>
      </c>
      <c r="M1377" s="149"/>
      <c r="N1377" s="149" t="s">
        <v>263</v>
      </c>
      <c r="O1377" s="149" t="s">
        <v>214</v>
      </c>
      <c r="P1377" s="149" t="s">
        <v>53</v>
      </c>
      <c r="Q1377" s="149"/>
      <c r="R1377" s="149" t="s">
        <v>6683</v>
      </c>
      <c r="S1377" s="149" t="s">
        <v>5890</v>
      </c>
      <c r="T1377" s="149" t="s">
        <v>6684</v>
      </c>
      <c r="U1377" s="149" t="s">
        <v>267</v>
      </c>
      <c r="V1377" s="149"/>
      <c r="W1377" s="149"/>
      <c r="X1377" s="149" t="s">
        <v>268</v>
      </c>
      <c r="Y1377" s="149"/>
      <c r="Z1377" s="149"/>
      <c r="AA1377" s="149"/>
      <c r="AB1377" s="149" t="s">
        <v>269</v>
      </c>
      <c r="AC1377" s="149" t="s">
        <v>318</v>
      </c>
      <c r="AD1377" s="149" t="s">
        <v>6684</v>
      </c>
      <c r="AE1377" s="149" t="s">
        <v>271</v>
      </c>
      <c r="AF1377" s="149"/>
      <c r="AG1377" s="149" t="s">
        <v>1098</v>
      </c>
      <c r="AH1377" s="149" t="s">
        <v>273</v>
      </c>
      <c r="AI1377" s="158">
        <v>96</v>
      </c>
      <c r="AJ1377" s="149"/>
      <c r="AK1377" s="159" t="s">
        <v>274</v>
      </c>
      <c r="AL1377" s="159" t="s">
        <v>274</v>
      </c>
      <c r="AM1377" s="149" t="s">
        <v>274</v>
      </c>
      <c r="AN1377" s="160">
        <v>4</v>
      </c>
      <c r="AO1377" s="149"/>
      <c r="AP1377" s="149" t="s">
        <v>274</v>
      </c>
      <c r="AQ1377" s="149" t="s">
        <v>275</v>
      </c>
      <c r="AR1377" s="158">
        <v>1</v>
      </c>
      <c r="AS1377" s="149" t="s">
        <v>275</v>
      </c>
      <c r="AT1377" s="149" t="s">
        <v>276</v>
      </c>
      <c r="AU1377" s="161">
        <v>1</v>
      </c>
      <c r="AV1377" s="159">
        <v>1897.43</v>
      </c>
      <c r="AW1377" s="159">
        <v>75.9</v>
      </c>
      <c r="AX1377" s="149" t="s">
        <v>274</v>
      </c>
      <c r="AY1377" s="162">
        <v>0</v>
      </c>
      <c r="AZ1377" s="162" t="s">
        <v>274</v>
      </c>
      <c r="BA1377" s="162">
        <v>0</v>
      </c>
      <c r="BB1377" s="159">
        <v>1821.53</v>
      </c>
      <c r="BC1377" s="162" t="s">
        <v>274</v>
      </c>
      <c r="BD1377" s="162">
        <v>0</v>
      </c>
      <c r="BE1377" s="159">
        <v>75.9</v>
      </c>
      <c r="BF1377" s="159">
        <v>75.9</v>
      </c>
      <c r="BG1377" s="159">
        <v>1897.43</v>
      </c>
    </row>
    <row r="1378" ht="28.05" customHeight="1" spans="1:59">
      <c r="A1378" s="149"/>
      <c r="B1378" s="149"/>
      <c r="C1378" s="149"/>
      <c r="D1378" s="149" t="s">
        <v>3726</v>
      </c>
      <c r="E1378" s="340" t="s">
        <v>6716</v>
      </c>
      <c r="F1378" s="149" t="s">
        <v>3726</v>
      </c>
      <c r="G1378" s="149" t="s">
        <v>6717</v>
      </c>
      <c r="H1378" s="149" t="s">
        <v>6718</v>
      </c>
      <c r="I1378" s="149" t="s">
        <v>6719</v>
      </c>
      <c r="J1378" s="149" t="s">
        <v>6720</v>
      </c>
      <c r="K1378" s="149"/>
      <c r="L1378" s="149" t="s">
        <v>262</v>
      </c>
      <c r="M1378" s="149"/>
      <c r="N1378" s="149" t="s">
        <v>263</v>
      </c>
      <c r="O1378" s="149" t="s">
        <v>214</v>
      </c>
      <c r="P1378" s="149" t="s">
        <v>53</v>
      </c>
      <c r="Q1378" s="149"/>
      <c r="R1378" s="149" t="s">
        <v>4112</v>
      </c>
      <c r="S1378" s="149" t="s">
        <v>4180</v>
      </c>
      <c r="T1378" s="149" t="s">
        <v>6721</v>
      </c>
      <c r="U1378" s="149" t="s">
        <v>267</v>
      </c>
      <c r="V1378" s="149"/>
      <c r="W1378" s="149"/>
      <c r="X1378" s="149" t="s">
        <v>705</v>
      </c>
      <c r="Y1378" s="149"/>
      <c r="Z1378" s="149"/>
      <c r="AA1378" s="149"/>
      <c r="AB1378" s="149" t="s">
        <v>269</v>
      </c>
      <c r="AC1378" s="149" t="s">
        <v>270</v>
      </c>
      <c r="AD1378" s="149" t="s">
        <v>6721</v>
      </c>
      <c r="AE1378" s="149" t="s">
        <v>271</v>
      </c>
      <c r="AF1378" s="149"/>
      <c r="AG1378" s="149" t="s">
        <v>1098</v>
      </c>
      <c r="AH1378" s="149" t="s">
        <v>273</v>
      </c>
      <c r="AI1378" s="158">
        <v>41</v>
      </c>
      <c r="AJ1378" s="149"/>
      <c r="AK1378" s="159" t="s">
        <v>274</v>
      </c>
      <c r="AL1378" s="159" t="s">
        <v>274</v>
      </c>
      <c r="AM1378" s="149" t="s">
        <v>274</v>
      </c>
      <c r="AN1378" s="160">
        <v>4</v>
      </c>
      <c r="AO1378" s="149"/>
      <c r="AP1378" s="149" t="s">
        <v>274</v>
      </c>
      <c r="AQ1378" s="149" t="s">
        <v>275</v>
      </c>
      <c r="AR1378" s="158">
        <v>1</v>
      </c>
      <c r="AS1378" s="149" t="s">
        <v>275</v>
      </c>
      <c r="AT1378" s="149" t="s">
        <v>276</v>
      </c>
      <c r="AU1378" s="161">
        <v>1</v>
      </c>
      <c r="AV1378" s="159">
        <v>78761.06</v>
      </c>
      <c r="AW1378" s="159">
        <v>3150.44</v>
      </c>
      <c r="AX1378" s="149" t="s">
        <v>274</v>
      </c>
      <c r="AY1378" s="159">
        <v>787.61</v>
      </c>
      <c r="AZ1378" s="159">
        <v>787.61</v>
      </c>
      <c r="BA1378" s="159">
        <v>3150.44</v>
      </c>
      <c r="BB1378" s="159">
        <v>32292.01</v>
      </c>
      <c r="BC1378" s="162" t="s">
        <v>274</v>
      </c>
      <c r="BD1378" s="162">
        <v>0</v>
      </c>
      <c r="BE1378" s="159">
        <v>46469.05</v>
      </c>
      <c r="BF1378" s="159">
        <v>46469.05</v>
      </c>
      <c r="BG1378" s="159">
        <v>78761.06</v>
      </c>
    </row>
    <row r="1379" ht="28.05" customHeight="1" spans="1:59">
      <c r="A1379" s="149"/>
      <c r="B1379" s="149"/>
      <c r="C1379" s="149"/>
      <c r="D1379" s="149" t="s">
        <v>3726</v>
      </c>
      <c r="E1379" s="340" t="s">
        <v>6722</v>
      </c>
      <c r="F1379" s="149" t="s">
        <v>3726</v>
      </c>
      <c r="G1379" s="149" t="s">
        <v>6723</v>
      </c>
      <c r="H1379" s="149" t="s">
        <v>6724</v>
      </c>
      <c r="I1379" s="149" t="s">
        <v>6725</v>
      </c>
      <c r="J1379" s="149" t="s">
        <v>6726</v>
      </c>
      <c r="K1379" s="149"/>
      <c r="L1379" s="149" t="s">
        <v>262</v>
      </c>
      <c r="M1379" s="149"/>
      <c r="N1379" s="149" t="s">
        <v>263</v>
      </c>
      <c r="O1379" s="149" t="s">
        <v>214</v>
      </c>
      <c r="P1379" s="149" t="s">
        <v>53</v>
      </c>
      <c r="Q1379" s="149"/>
      <c r="R1379" s="149" t="s">
        <v>4112</v>
      </c>
      <c r="S1379" s="149" t="s">
        <v>4180</v>
      </c>
      <c r="T1379" s="149" t="s">
        <v>6721</v>
      </c>
      <c r="U1379" s="149" t="s">
        <v>267</v>
      </c>
      <c r="V1379" s="149"/>
      <c r="W1379" s="149"/>
      <c r="X1379" s="149" t="s">
        <v>705</v>
      </c>
      <c r="Y1379" s="149"/>
      <c r="Z1379" s="149"/>
      <c r="AA1379" s="149"/>
      <c r="AB1379" s="149" t="s">
        <v>269</v>
      </c>
      <c r="AC1379" s="149" t="s">
        <v>270</v>
      </c>
      <c r="AD1379" s="149" t="s">
        <v>6721</v>
      </c>
      <c r="AE1379" s="149" t="s">
        <v>271</v>
      </c>
      <c r="AF1379" s="149"/>
      <c r="AG1379" s="149" t="s">
        <v>1098</v>
      </c>
      <c r="AH1379" s="149" t="s">
        <v>273</v>
      </c>
      <c r="AI1379" s="158">
        <v>41</v>
      </c>
      <c r="AJ1379" s="149"/>
      <c r="AK1379" s="159" t="s">
        <v>274</v>
      </c>
      <c r="AL1379" s="159" t="s">
        <v>274</v>
      </c>
      <c r="AM1379" s="149" t="s">
        <v>274</v>
      </c>
      <c r="AN1379" s="160">
        <v>4</v>
      </c>
      <c r="AO1379" s="149"/>
      <c r="AP1379" s="149" t="s">
        <v>274</v>
      </c>
      <c r="AQ1379" s="149" t="s">
        <v>275</v>
      </c>
      <c r="AR1379" s="158">
        <v>1</v>
      </c>
      <c r="AS1379" s="149" t="s">
        <v>275</v>
      </c>
      <c r="AT1379" s="149" t="s">
        <v>276</v>
      </c>
      <c r="AU1379" s="161">
        <v>1</v>
      </c>
      <c r="AV1379" s="159">
        <v>594690.27</v>
      </c>
      <c r="AW1379" s="159">
        <v>23787.61</v>
      </c>
      <c r="AX1379" s="149" t="s">
        <v>274</v>
      </c>
      <c r="AY1379" s="159">
        <v>5946.9</v>
      </c>
      <c r="AZ1379" s="159">
        <v>5946.9</v>
      </c>
      <c r="BA1379" s="159">
        <v>23787.6</v>
      </c>
      <c r="BB1379" s="159">
        <v>243822.9</v>
      </c>
      <c r="BC1379" s="162" t="s">
        <v>274</v>
      </c>
      <c r="BD1379" s="162">
        <v>0</v>
      </c>
      <c r="BE1379" s="159">
        <v>350867.37</v>
      </c>
      <c r="BF1379" s="159">
        <v>350867.37</v>
      </c>
      <c r="BG1379" s="159">
        <v>594690.27</v>
      </c>
    </row>
    <row r="1380" ht="28.05" customHeight="1" spans="1:59">
      <c r="A1380" s="149"/>
      <c r="B1380" s="149"/>
      <c r="C1380" s="149"/>
      <c r="D1380" s="149" t="s">
        <v>3726</v>
      </c>
      <c r="E1380" s="340" t="s">
        <v>6727</v>
      </c>
      <c r="F1380" s="149" t="s">
        <v>3726</v>
      </c>
      <c r="G1380" s="149" t="s">
        <v>6728</v>
      </c>
      <c r="H1380" s="149" t="s">
        <v>4206</v>
      </c>
      <c r="I1380" s="149" t="s">
        <v>5371</v>
      </c>
      <c r="J1380" s="149" t="s">
        <v>6729</v>
      </c>
      <c r="K1380" s="149"/>
      <c r="L1380" s="149" t="s">
        <v>262</v>
      </c>
      <c r="M1380" s="149"/>
      <c r="N1380" s="149" t="s">
        <v>263</v>
      </c>
      <c r="O1380" s="149" t="s">
        <v>214</v>
      </c>
      <c r="P1380" s="149" t="s">
        <v>53</v>
      </c>
      <c r="Q1380" s="149"/>
      <c r="R1380" s="149" t="s">
        <v>5394</v>
      </c>
      <c r="S1380" s="149" t="s">
        <v>5323</v>
      </c>
      <c r="T1380" s="149" t="s">
        <v>6730</v>
      </c>
      <c r="U1380" s="149" t="s">
        <v>267</v>
      </c>
      <c r="V1380" s="149"/>
      <c r="W1380" s="149"/>
      <c r="X1380" s="149" t="s">
        <v>268</v>
      </c>
      <c r="Y1380" s="149"/>
      <c r="Z1380" s="149"/>
      <c r="AA1380" s="149"/>
      <c r="AB1380" s="149" t="s">
        <v>269</v>
      </c>
      <c r="AC1380" s="149" t="s">
        <v>270</v>
      </c>
      <c r="AD1380" s="149" t="s">
        <v>6730</v>
      </c>
      <c r="AE1380" s="149" t="s">
        <v>271</v>
      </c>
      <c r="AF1380" s="149"/>
      <c r="AG1380" s="149" t="s">
        <v>1098</v>
      </c>
      <c r="AH1380" s="149" t="s">
        <v>273</v>
      </c>
      <c r="AI1380" s="158">
        <v>80</v>
      </c>
      <c r="AJ1380" s="149"/>
      <c r="AK1380" s="159" t="s">
        <v>274</v>
      </c>
      <c r="AL1380" s="159" t="s">
        <v>274</v>
      </c>
      <c r="AM1380" s="149" t="s">
        <v>274</v>
      </c>
      <c r="AN1380" s="160">
        <v>4</v>
      </c>
      <c r="AO1380" s="149"/>
      <c r="AP1380" s="149" t="s">
        <v>274</v>
      </c>
      <c r="AQ1380" s="149" t="s">
        <v>275</v>
      </c>
      <c r="AR1380" s="158">
        <v>1</v>
      </c>
      <c r="AS1380" s="149" t="s">
        <v>275</v>
      </c>
      <c r="AT1380" s="149" t="s">
        <v>276</v>
      </c>
      <c r="AU1380" s="161">
        <v>1</v>
      </c>
      <c r="AV1380" s="159">
        <v>3097.35</v>
      </c>
      <c r="AW1380" s="159">
        <v>123.89</v>
      </c>
      <c r="AX1380" s="149" t="s">
        <v>274</v>
      </c>
      <c r="AY1380" s="159">
        <v>32.53</v>
      </c>
      <c r="AZ1380" s="159">
        <v>32.53</v>
      </c>
      <c r="BA1380" s="159">
        <v>130.15</v>
      </c>
      <c r="BB1380" s="159">
        <v>2452.9</v>
      </c>
      <c r="BC1380" s="162" t="s">
        <v>274</v>
      </c>
      <c r="BD1380" s="162">
        <v>0</v>
      </c>
      <c r="BE1380" s="159">
        <v>644.45</v>
      </c>
      <c r="BF1380" s="159">
        <v>644.45</v>
      </c>
      <c r="BG1380" s="159">
        <v>3097.35</v>
      </c>
    </row>
    <row r="1381" ht="28.05" customHeight="1" spans="1:59">
      <c r="A1381" s="149"/>
      <c r="B1381" s="149"/>
      <c r="C1381" s="149"/>
      <c r="D1381" s="149" t="s">
        <v>3726</v>
      </c>
      <c r="E1381" s="340" t="s">
        <v>6731</v>
      </c>
      <c r="F1381" s="149" t="s">
        <v>3726</v>
      </c>
      <c r="G1381" s="149" t="s">
        <v>6732</v>
      </c>
      <c r="H1381" s="149" t="s">
        <v>6733</v>
      </c>
      <c r="I1381" s="149" t="s">
        <v>6734</v>
      </c>
      <c r="J1381" s="149" t="s">
        <v>6735</v>
      </c>
      <c r="K1381" s="149"/>
      <c r="L1381" s="149" t="s">
        <v>262</v>
      </c>
      <c r="M1381" s="149"/>
      <c r="N1381" s="149" t="s">
        <v>263</v>
      </c>
      <c r="O1381" s="149" t="s">
        <v>214</v>
      </c>
      <c r="P1381" s="149" t="s">
        <v>53</v>
      </c>
      <c r="Q1381" s="149"/>
      <c r="R1381" s="149" t="s">
        <v>6736</v>
      </c>
      <c r="S1381" s="149" t="s">
        <v>5890</v>
      </c>
      <c r="T1381" s="149" t="s">
        <v>6684</v>
      </c>
      <c r="U1381" s="149" t="s">
        <v>267</v>
      </c>
      <c r="V1381" s="149"/>
      <c r="W1381" s="149"/>
      <c r="X1381" s="149" t="s">
        <v>268</v>
      </c>
      <c r="Y1381" s="149"/>
      <c r="Z1381" s="149"/>
      <c r="AA1381" s="149"/>
      <c r="AB1381" s="149" t="s">
        <v>269</v>
      </c>
      <c r="AC1381" s="149" t="s">
        <v>318</v>
      </c>
      <c r="AD1381" s="149" t="s">
        <v>6684</v>
      </c>
      <c r="AE1381" s="149" t="s">
        <v>271</v>
      </c>
      <c r="AF1381" s="149"/>
      <c r="AG1381" s="149" t="s">
        <v>1098</v>
      </c>
      <c r="AH1381" s="149" t="s">
        <v>273</v>
      </c>
      <c r="AI1381" s="158">
        <v>96</v>
      </c>
      <c r="AJ1381" s="149"/>
      <c r="AK1381" s="159" t="s">
        <v>274</v>
      </c>
      <c r="AL1381" s="159" t="s">
        <v>274</v>
      </c>
      <c r="AM1381" s="149" t="s">
        <v>274</v>
      </c>
      <c r="AN1381" s="160">
        <v>4</v>
      </c>
      <c r="AO1381" s="149"/>
      <c r="AP1381" s="149" t="s">
        <v>274</v>
      </c>
      <c r="AQ1381" s="149" t="s">
        <v>275</v>
      </c>
      <c r="AR1381" s="158">
        <v>1</v>
      </c>
      <c r="AS1381" s="149" t="s">
        <v>275</v>
      </c>
      <c r="AT1381" s="149" t="s">
        <v>276</v>
      </c>
      <c r="AU1381" s="161">
        <v>1</v>
      </c>
      <c r="AV1381" s="159">
        <v>9465.81</v>
      </c>
      <c r="AW1381" s="159">
        <v>378.63</v>
      </c>
      <c r="AX1381" s="149" t="s">
        <v>274</v>
      </c>
      <c r="AY1381" s="162">
        <v>0</v>
      </c>
      <c r="AZ1381" s="162" t="s">
        <v>274</v>
      </c>
      <c r="BA1381" s="162">
        <v>0</v>
      </c>
      <c r="BB1381" s="159">
        <v>9087.18</v>
      </c>
      <c r="BC1381" s="162" t="s">
        <v>274</v>
      </c>
      <c r="BD1381" s="162">
        <v>0</v>
      </c>
      <c r="BE1381" s="159">
        <v>378.63</v>
      </c>
      <c r="BF1381" s="159">
        <v>378.63</v>
      </c>
      <c r="BG1381" s="159">
        <v>9465.81</v>
      </c>
    </row>
    <row r="1382" ht="28.05" customHeight="1" spans="1:59">
      <c r="A1382" s="149"/>
      <c r="B1382" s="149"/>
      <c r="C1382" s="149"/>
      <c r="D1382" s="149" t="s">
        <v>3726</v>
      </c>
      <c r="E1382" s="340" t="s">
        <v>6737</v>
      </c>
      <c r="F1382" s="149" t="s">
        <v>3726</v>
      </c>
      <c r="G1382" s="149" t="s">
        <v>6738</v>
      </c>
      <c r="H1382" s="149" t="s">
        <v>4262</v>
      </c>
      <c r="I1382" s="149" t="s">
        <v>6739</v>
      </c>
      <c r="J1382" s="149" t="s">
        <v>6740</v>
      </c>
      <c r="K1382" s="149"/>
      <c r="L1382" s="149" t="s">
        <v>262</v>
      </c>
      <c r="M1382" s="149"/>
      <c r="N1382" s="149" t="s">
        <v>263</v>
      </c>
      <c r="O1382" s="149" t="s">
        <v>214</v>
      </c>
      <c r="P1382" s="149" t="s">
        <v>53</v>
      </c>
      <c r="Q1382" s="149"/>
      <c r="R1382" s="149" t="s">
        <v>3903</v>
      </c>
      <c r="S1382" s="149" t="s">
        <v>6741</v>
      </c>
      <c r="T1382" s="149" t="s">
        <v>6742</v>
      </c>
      <c r="U1382" s="149" t="s">
        <v>267</v>
      </c>
      <c r="V1382" s="149"/>
      <c r="W1382" s="149"/>
      <c r="X1382" s="149" t="s">
        <v>336</v>
      </c>
      <c r="Y1382" s="149"/>
      <c r="Z1382" s="149"/>
      <c r="AA1382" s="149"/>
      <c r="AB1382" s="149" t="s">
        <v>269</v>
      </c>
      <c r="AC1382" s="149" t="s">
        <v>270</v>
      </c>
      <c r="AD1382" s="149" t="s">
        <v>6742</v>
      </c>
      <c r="AE1382" s="149" t="s">
        <v>271</v>
      </c>
      <c r="AF1382" s="149"/>
      <c r="AG1382" s="149" t="s">
        <v>1098</v>
      </c>
      <c r="AH1382" s="149" t="s">
        <v>273</v>
      </c>
      <c r="AI1382" s="158">
        <v>40</v>
      </c>
      <c r="AJ1382" s="149"/>
      <c r="AK1382" s="159" t="s">
        <v>274</v>
      </c>
      <c r="AL1382" s="159" t="s">
        <v>274</v>
      </c>
      <c r="AM1382" s="149" t="s">
        <v>274</v>
      </c>
      <c r="AN1382" s="160">
        <v>4</v>
      </c>
      <c r="AO1382" s="149"/>
      <c r="AP1382" s="149" t="s">
        <v>274</v>
      </c>
      <c r="AQ1382" s="149" t="s">
        <v>275</v>
      </c>
      <c r="AR1382" s="158">
        <v>1</v>
      </c>
      <c r="AS1382" s="149" t="s">
        <v>275</v>
      </c>
      <c r="AT1382" s="149" t="s">
        <v>276</v>
      </c>
      <c r="AU1382" s="161">
        <v>1</v>
      </c>
      <c r="AV1382" s="159">
        <v>11194.69</v>
      </c>
      <c r="AW1382" s="159">
        <v>447.79</v>
      </c>
      <c r="AX1382" s="149" t="s">
        <v>274</v>
      </c>
      <c r="AY1382" s="159">
        <v>111.94</v>
      </c>
      <c r="AZ1382" s="159">
        <v>111.94</v>
      </c>
      <c r="BA1382" s="159">
        <v>447.78</v>
      </c>
      <c r="BB1382" s="159">
        <v>4477.98</v>
      </c>
      <c r="BC1382" s="162" t="s">
        <v>274</v>
      </c>
      <c r="BD1382" s="162">
        <v>0</v>
      </c>
      <c r="BE1382" s="159">
        <v>6716.71</v>
      </c>
      <c r="BF1382" s="159">
        <v>6716.71</v>
      </c>
      <c r="BG1382" s="159">
        <v>11194.69</v>
      </c>
    </row>
    <row r="1383" ht="28.05" customHeight="1" spans="1:59">
      <c r="A1383" s="149"/>
      <c r="B1383" s="149"/>
      <c r="C1383" s="149"/>
      <c r="D1383" s="149" t="s">
        <v>3726</v>
      </c>
      <c r="E1383" s="340" t="s">
        <v>6743</v>
      </c>
      <c r="F1383" s="149" t="s">
        <v>3726</v>
      </c>
      <c r="G1383" s="149" t="s">
        <v>6744</v>
      </c>
      <c r="H1383" s="149" t="s">
        <v>6745</v>
      </c>
      <c r="I1383" s="149" t="s">
        <v>6746</v>
      </c>
      <c r="J1383" s="149" t="s">
        <v>6747</v>
      </c>
      <c r="K1383" s="149"/>
      <c r="L1383" s="149" t="s">
        <v>262</v>
      </c>
      <c r="M1383" s="149"/>
      <c r="N1383" s="149" t="s">
        <v>263</v>
      </c>
      <c r="O1383" s="149" t="s">
        <v>214</v>
      </c>
      <c r="P1383" s="149" t="s">
        <v>53</v>
      </c>
      <c r="Q1383" s="149"/>
      <c r="R1383" s="149" t="s">
        <v>4026</v>
      </c>
      <c r="S1383" s="149" t="s">
        <v>6748</v>
      </c>
      <c r="T1383" s="149" t="s">
        <v>6742</v>
      </c>
      <c r="U1383" s="149" t="s">
        <v>267</v>
      </c>
      <c r="V1383" s="149"/>
      <c r="W1383" s="149"/>
      <c r="X1383" s="149" t="s">
        <v>268</v>
      </c>
      <c r="Y1383" s="149"/>
      <c r="Z1383" s="149"/>
      <c r="AA1383" s="149"/>
      <c r="AB1383" s="149" t="s">
        <v>269</v>
      </c>
      <c r="AC1383" s="149" t="s">
        <v>270</v>
      </c>
      <c r="AD1383" s="149" t="s">
        <v>6742</v>
      </c>
      <c r="AE1383" s="149" t="s">
        <v>271</v>
      </c>
      <c r="AF1383" s="149"/>
      <c r="AG1383" s="149" t="s">
        <v>1098</v>
      </c>
      <c r="AH1383" s="149" t="s">
        <v>273</v>
      </c>
      <c r="AI1383" s="158">
        <v>40</v>
      </c>
      <c r="AJ1383" s="149"/>
      <c r="AK1383" s="159" t="s">
        <v>274</v>
      </c>
      <c r="AL1383" s="159" t="s">
        <v>274</v>
      </c>
      <c r="AM1383" s="149" t="s">
        <v>274</v>
      </c>
      <c r="AN1383" s="160">
        <v>4</v>
      </c>
      <c r="AO1383" s="149"/>
      <c r="AP1383" s="149" t="s">
        <v>274</v>
      </c>
      <c r="AQ1383" s="149" t="s">
        <v>275</v>
      </c>
      <c r="AR1383" s="158">
        <v>1</v>
      </c>
      <c r="AS1383" s="149" t="s">
        <v>275</v>
      </c>
      <c r="AT1383" s="149" t="s">
        <v>276</v>
      </c>
      <c r="AU1383" s="161">
        <v>1</v>
      </c>
      <c r="AV1383" s="159">
        <v>15929.2</v>
      </c>
      <c r="AW1383" s="159">
        <v>637.17</v>
      </c>
      <c r="AX1383" s="149" t="s">
        <v>274</v>
      </c>
      <c r="AY1383" s="159">
        <v>159.29</v>
      </c>
      <c r="AZ1383" s="159">
        <v>159.29</v>
      </c>
      <c r="BA1383" s="159">
        <v>637.16</v>
      </c>
      <c r="BB1383" s="159">
        <v>6371.6</v>
      </c>
      <c r="BC1383" s="162" t="s">
        <v>274</v>
      </c>
      <c r="BD1383" s="162">
        <v>0</v>
      </c>
      <c r="BE1383" s="159">
        <v>9557.6</v>
      </c>
      <c r="BF1383" s="159">
        <v>9557.6</v>
      </c>
      <c r="BG1383" s="159">
        <v>15929.2</v>
      </c>
    </row>
    <row r="1384" ht="28.05" customHeight="1" spans="1:59">
      <c r="A1384" s="149"/>
      <c r="B1384" s="149"/>
      <c r="C1384" s="149"/>
      <c r="D1384" s="149" t="s">
        <v>3726</v>
      </c>
      <c r="E1384" s="340" t="s">
        <v>6749</v>
      </c>
      <c r="F1384" s="149" t="s">
        <v>3726</v>
      </c>
      <c r="G1384" s="149" t="s">
        <v>6750</v>
      </c>
      <c r="H1384" s="149" t="s">
        <v>4695</v>
      </c>
      <c r="I1384" s="149" t="s">
        <v>5920</v>
      </c>
      <c r="J1384" s="149" t="s">
        <v>6751</v>
      </c>
      <c r="K1384" s="149"/>
      <c r="L1384" s="149" t="s">
        <v>262</v>
      </c>
      <c r="M1384" s="149"/>
      <c r="N1384" s="149" t="s">
        <v>263</v>
      </c>
      <c r="O1384" s="149" t="s">
        <v>214</v>
      </c>
      <c r="P1384" s="149" t="s">
        <v>53</v>
      </c>
      <c r="Q1384" s="149"/>
      <c r="R1384" s="149" t="s">
        <v>3952</v>
      </c>
      <c r="S1384" s="149" t="s">
        <v>4698</v>
      </c>
      <c r="T1384" s="149" t="s">
        <v>6752</v>
      </c>
      <c r="U1384" s="149" t="s">
        <v>267</v>
      </c>
      <c r="V1384" s="149"/>
      <c r="W1384" s="149"/>
      <c r="X1384" s="149" t="s">
        <v>336</v>
      </c>
      <c r="Y1384" s="149"/>
      <c r="Z1384" s="149"/>
      <c r="AA1384" s="149"/>
      <c r="AB1384" s="149" t="s">
        <v>269</v>
      </c>
      <c r="AC1384" s="149" t="s">
        <v>270</v>
      </c>
      <c r="AD1384" s="149" t="s">
        <v>6752</v>
      </c>
      <c r="AE1384" s="149" t="s">
        <v>271</v>
      </c>
      <c r="AF1384" s="149"/>
      <c r="AG1384" s="149" t="s">
        <v>1098</v>
      </c>
      <c r="AH1384" s="149" t="s">
        <v>273</v>
      </c>
      <c r="AI1384" s="158">
        <v>40</v>
      </c>
      <c r="AJ1384" s="149"/>
      <c r="AK1384" s="159" t="s">
        <v>274</v>
      </c>
      <c r="AL1384" s="159" t="s">
        <v>274</v>
      </c>
      <c r="AM1384" s="149" t="s">
        <v>274</v>
      </c>
      <c r="AN1384" s="160">
        <v>4</v>
      </c>
      <c r="AO1384" s="149"/>
      <c r="AP1384" s="149" t="s">
        <v>274</v>
      </c>
      <c r="AQ1384" s="149" t="s">
        <v>275</v>
      </c>
      <c r="AR1384" s="158">
        <v>1</v>
      </c>
      <c r="AS1384" s="149" t="s">
        <v>275</v>
      </c>
      <c r="AT1384" s="149" t="s">
        <v>276</v>
      </c>
      <c r="AU1384" s="161">
        <v>1</v>
      </c>
      <c r="AV1384" s="159">
        <v>22123.89</v>
      </c>
      <c r="AW1384" s="159">
        <v>884.96</v>
      </c>
      <c r="AX1384" s="149" t="s">
        <v>274</v>
      </c>
      <c r="AY1384" s="159">
        <v>221.24</v>
      </c>
      <c r="AZ1384" s="159">
        <v>221.24</v>
      </c>
      <c r="BA1384" s="159">
        <v>884.96</v>
      </c>
      <c r="BB1384" s="159">
        <v>8849.6</v>
      </c>
      <c r="BC1384" s="162" t="s">
        <v>274</v>
      </c>
      <c r="BD1384" s="162">
        <v>0</v>
      </c>
      <c r="BE1384" s="159">
        <v>13274.29</v>
      </c>
      <c r="BF1384" s="159">
        <v>13274.29</v>
      </c>
      <c r="BG1384" s="159">
        <v>22123.89</v>
      </c>
    </row>
    <row r="1385" ht="28.05" customHeight="1" spans="1:59">
      <c r="A1385" s="149"/>
      <c r="B1385" s="149"/>
      <c r="C1385" s="149"/>
      <c r="D1385" s="149" t="s">
        <v>3726</v>
      </c>
      <c r="E1385" s="340" t="s">
        <v>6753</v>
      </c>
      <c r="F1385" s="149" t="s">
        <v>3726</v>
      </c>
      <c r="G1385" s="149" t="s">
        <v>6754</v>
      </c>
      <c r="H1385" s="149" t="s">
        <v>6733</v>
      </c>
      <c r="I1385" s="149" t="s">
        <v>6734</v>
      </c>
      <c r="J1385" s="149" t="s">
        <v>6755</v>
      </c>
      <c r="K1385" s="149"/>
      <c r="L1385" s="149" t="s">
        <v>262</v>
      </c>
      <c r="M1385" s="149"/>
      <c r="N1385" s="149" t="s">
        <v>263</v>
      </c>
      <c r="O1385" s="149" t="s">
        <v>214</v>
      </c>
      <c r="P1385" s="149" t="s">
        <v>53</v>
      </c>
      <c r="Q1385" s="149"/>
      <c r="R1385" s="149" t="s">
        <v>6736</v>
      </c>
      <c r="S1385" s="149" t="s">
        <v>5890</v>
      </c>
      <c r="T1385" s="149" t="s">
        <v>6684</v>
      </c>
      <c r="U1385" s="149" t="s">
        <v>267</v>
      </c>
      <c r="V1385" s="149"/>
      <c r="W1385" s="149"/>
      <c r="X1385" s="149" t="s">
        <v>268</v>
      </c>
      <c r="Y1385" s="149"/>
      <c r="Z1385" s="149"/>
      <c r="AA1385" s="149"/>
      <c r="AB1385" s="149" t="s">
        <v>269</v>
      </c>
      <c r="AC1385" s="149" t="s">
        <v>318</v>
      </c>
      <c r="AD1385" s="149" t="s">
        <v>6684</v>
      </c>
      <c r="AE1385" s="149" t="s">
        <v>271</v>
      </c>
      <c r="AF1385" s="149"/>
      <c r="AG1385" s="149" t="s">
        <v>1098</v>
      </c>
      <c r="AH1385" s="149" t="s">
        <v>273</v>
      </c>
      <c r="AI1385" s="158">
        <v>96</v>
      </c>
      <c r="AJ1385" s="149"/>
      <c r="AK1385" s="159" t="s">
        <v>274</v>
      </c>
      <c r="AL1385" s="159" t="s">
        <v>274</v>
      </c>
      <c r="AM1385" s="149" t="s">
        <v>274</v>
      </c>
      <c r="AN1385" s="160">
        <v>4</v>
      </c>
      <c r="AO1385" s="149"/>
      <c r="AP1385" s="149" t="s">
        <v>274</v>
      </c>
      <c r="AQ1385" s="149" t="s">
        <v>275</v>
      </c>
      <c r="AR1385" s="158">
        <v>1</v>
      </c>
      <c r="AS1385" s="149" t="s">
        <v>275</v>
      </c>
      <c r="AT1385" s="149" t="s">
        <v>276</v>
      </c>
      <c r="AU1385" s="161">
        <v>1</v>
      </c>
      <c r="AV1385" s="159">
        <v>9465.81</v>
      </c>
      <c r="AW1385" s="159">
        <v>378.63</v>
      </c>
      <c r="AX1385" s="149" t="s">
        <v>274</v>
      </c>
      <c r="AY1385" s="162">
        <v>0</v>
      </c>
      <c r="AZ1385" s="162" t="s">
        <v>274</v>
      </c>
      <c r="BA1385" s="162">
        <v>0</v>
      </c>
      <c r="BB1385" s="159">
        <v>9087.18</v>
      </c>
      <c r="BC1385" s="162" t="s">
        <v>274</v>
      </c>
      <c r="BD1385" s="162">
        <v>0</v>
      </c>
      <c r="BE1385" s="159">
        <v>378.63</v>
      </c>
      <c r="BF1385" s="159">
        <v>378.63</v>
      </c>
      <c r="BG1385" s="159">
        <v>9465.81</v>
      </c>
    </row>
    <row r="1386" ht="28.05" customHeight="1" spans="1:59">
      <c r="A1386" s="149"/>
      <c r="B1386" s="149"/>
      <c r="C1386" s="149"/>
      <c r="D1386" s="149" t="s">
        <v>3726</v>
      </c>
      <c r="E1386" s="340" t="s">
        <v>6756</v>
      </c>
      <c r="F1386" s="149" t="s">
        <v>3726</v>
      </c>
      <c r="G1386" s="149" t="s">
        <v>6757</v>
      </c>
      <c r="H1386" s="149" t="s">
        <v>4695</v>
      </c>
      <c r="I1386" s="149" t="s">
        <v>5920</v>
      </c>
      <c r="J1386" s="149" t="s">
        <v>6758</v>
      </c>
      <c r="K1386" s="149"/>
      <c r="L1386" s="149" t="s">
        <v>262</v>
      </c>
      <c r="M1386" s="149"/>
      <c r="N1386" s="149" t="s">
        <v>263</v>
      </c>
      <c r="O1386" s="149" t="s">
        <v>214</v>
      </c>
      <c r="P1386" s="149" t="s">
        <v>53</v>
      </c>
      <c r="Q1386" s="149"/>
      <c r="R1386" s="149" t="s">
        <v>3952</v>
      </c>
      <c r="S1386" s="149" t="s">
        <v>4698</v>
      </c>
      <c r="T1386" s="149" t="s">
        <v>6752</v>
      </c>
      <c r="U1386" s="149" t="s">
        <v>267</v>
      </c>
      <c r="V1386" s="149"/>
      <c r="W1386" s="149"/>
      <c r="X1386" s="149" t="s">
        <v>336</v>
      </c>
      <c r="Y1386" s="149"/>
      <c r="Z1386" s="149"/>
      <c r="AA1386" s="149"/>
      <c r="AB1386" s="149" t="s">
        <v>269</v>
      </c>
      <c r="AC1386" s="149" t="s">
        <v>270</v>
      </c>
      <c r="AD1386" s="149" t="s">
        <v>6752</v>
      </c>
      <c r="AE1386" s="149" t="s">
        <v>271</v>
      </c>
      <c r="AF1386" s="149"/>
      <c r="AG1386" s="149" t="s">
        <v>1098</v>
      </c>
      <c r="AH1386" s="149" t="s">
        <v>273</v>
      </c>
      <c r="AI1386" s="158">
        <v>40</v>
      </c>
      <c r="AJ1386" s="149"/>
      <c r="AK1386" s="159" t="s">
        <v>274</v>
      </c>
      <c r="AL1386" s="159" t="s">
        <v>274</v>
      </c>
      <c r="AM1386" s="149" t="s">
        <v>274</v>
      </c>
      <c r="AN1386" s="160">
        <v>4</v>
      </c>
      <c r="AO1386" s="149"/>
      <c r="AP1386" s="149" t="s">
        <v>274</v>
      </c>
      <c r="AQ1386" s="149" t="s">
        <v>275</v>
      </c>
      <c r="AR1386" s="158">
        <v>1</v>
      </c>
      <c r="AS1386" s="149" t="s">
        <v>275</v>
      </c>
      <c r="AT1386" s="149" t="s">
        <v>276</v>
      </c>
      <c r="AU1386" s="161">
        <v>1</v>
      </c>
      <c r="AV1386" s="159">
        <v>22123.9</v>
      </c>
      <c r="AW1386" s="159">
        <v>884.96</v>
      </c>
      <c r="AX1386" s="149" t="s">
        <v>274</v>
      </c>
      <c r="AY1386" s="159">
        <v>221.24</v>
      </c>
      <c r="AZ1386" s="159">
        <v>221.24</v>
      </c>
      <c r="BA1386" s="159">
        <v>884.96</v>
      </c>
      <c r="BB1386" s="159">
        <v>8849.6</v>
      </c>
      <c r="BC1386" s="162" t="s">
        <v>274</v>
      </c>
      <c r="BD1386" s="162">
        <v>0</v>
      </c>
      <c r="BE1386" s="159">
        <v>13274.3</v>
      </c>
      <c r="BF1386" s="159">
        <v>13274.3</v>
      </c>
      <c r="BG1386" s="159">
        <v>22123.9</v>
      </c>
    </row>
    <row r="1387" ht="28.05" customHeight="1" spans="1:59">
      <c r="A1387" s="149"/>
      <c r="B1387" s="149"/>
      <c r="C1387" s="149"/>
      <c r="D1387" s="149" t="s">
        <v>3726</v>
      </c>
      <c r="E1387" s="340" t="s">
        <v>6759</v>
      </c>
      <c r="F1387" s="149" t="s">
        <v>3726</v>
      </c>
      <c r="G1387" s="149" t="s">
        <v>6760</v>
      </c>
      <c r="H1387" s="149" t="s">
        <v>6761</v>
      </c>
      <c r="I1387" s="149"/>
      <c r="J1387" s="149" t="s">
        <v>6762</v>
      </c>
      <c r="K1387" s="149"/>
      <c r="L1387" s="149" t="s">
        <v>262</v>
      </c>
      <c r="M1387" s="149"/>
      <c r="N1387" s="149" t="s">
        <v>263</v>
      </c>
      <c r="O1387" s="149" t="s">
        <v>214</v>
      </c>
      <c r="P1387" s="149" t="s">
        <v>53</v>
      </c>
      <c r="Q1387" s="149"/>
      <c r="R1387" s="149" t="s">
        <v>6763</v>
      </c>
      <c r="S1387" s="149" t="s">
        <v>4258</v>
      </c>
      <c r="T1387" s="149" t="s">
        <v>6730</v>
      </c>
      <c r="U1387" s="149" t="s">
        <v>267</v>
      </c>
      <c r="V1387" s="149"/>
      <c r="W1387" s="149"/>
      <c r="X1387" s="149" t="s">
        <v>336</v>
      </c>
      <c r="Y1387" s="149"/>
      <c r="Z1387" s="149"/>
      <c r="AA1387" s="149"/>
      <c r="AB1387" s="149" t="s">
        <v>269</v>
      </c>
      <c r="AC1387" s="149" t="s">
        <v>270</v>
      </c>
      <c r="AD1387" s="149" t="s">
        <v>6730</v>
      </c>
      <c r="AE1387" s="149" t="s">
        <v>271</v>
      </c>
      <c r="AF1387" s="149"/>
      <c r="AG1387" s="149" t="s">
        <v>1098</v>
      </c>
      <c r="AH1387" s="149" t="s">
        <v>273</v>
      </c>
      <c r="AI1387" s="158">
        <v>80</v>
      </c>
      <c r="AJ1387" s="149"/>
      <c r="AK1387" s="159" t="s">
        <v>274</v>
      </c>
      <c r="AL1387" s="159" t="s">
        <v>274</v>
      </c>
      <c r="AM1387" s="149" t="s">
        <v>274</v>
      </c>
      <c r="AN1387" s="160">
        <v>4</v>
      </c>
      <c r="AO1387" s="149"/>
      <c r="AP1387" s="149" t="s">
        <v>274</v>
      </c>
      <c r="AQ1387" s="149" t="s">
        <v>275</v>
      </c>
      <c r="AR1387" s="158">
        <v>1</v>
      </c>
      <c r="AS1387" s="149" t="s">
        <v>275</v>
      </c>
      <c r="AT1387" s="149" t="s">
        <v>276</v>
      </c>
      <c r="AU1387" s="161">
        <v>1</v>
      </c>
      <c r="AV1387" s="159">
        <v>13274.34</v>
      </c>
      <c r="AW1387" s="159">
        <v>530.97</v>
      </c>
      <c r="AX1387" s="149" t="s">
        <v>274</v>
      </c>
      <c r="AY1387" s="159">
        <v>139.39</v>
      </c>
      <c r="AZ1387" s="159">
        <v>139.39</v>
      </c>
      <c r="BA1387" s="159">
        <v>557.56</v>
      </c>
      <c r="BB1387" s="159">
        <v>10513.06</v>
      </c>
      <c r="BC1387" s="162" t="s">
        <v>274</v>
      </c>
      <c r="BD1387" s="162">
        <v>0</v>
      </c>
      <c r="BE1387" s="159">
        <v>2761.28</v>
      </c>
      <c r="BF1387" s="159">
        <v>2761.28</v>
      </c>
      <c r="BG1387" s="159">
        <v>13274.34</v>
      </c>
    </row>
    <row r="1388" ht="28.05" customHeight="1" spans="1:59">
      <c r="A1388" s="149"/>
      <c r="B1388" s="149"/>
      <c r="C1388" s="149"/>
      <c r="D1388" s="149" t="s">
        <v>3726</v>
      </c>
      <c r="E1388" s="340" t="s">
        <v>6764</v>
      </c>
      <c r="F1388" s="149" t="s">
        <v>3726</v>
      </c>
      <c r="G1388" s="149" t="s">
        <v>6765</v>
      </c>
      <c r="H1388" s="149" t="s">
        <v>4206</v>
      </c>
      <c r="I1388" s="149" t="s">
        <v>5371</v>
      </c>
      <c r="J1388" s="149" t="s">
        <v>6766</v>
      </c>
      <c r="K1388" s="149"/>
      <c r="L1388" s="149" t="s">
        <v>262</v>
      </c>
      <c r="M1388" s="149"/>
      <c r="N1388" s="149" t="s">
        <v>263</v>
      </c>
      <c r="O1388" s="149" t="s">
        <v>214</v>
      </c>
      <c r="P1388" s="149" t="s">
        <v>53</v>
      </c>
      <c r="Q1388" s="149"/>
      <c r="R1388" s="149" t="s">
        <v>5394</v>
      </c>
      <c r="S1388" s="149" t="s">
        <v>5323</v>
      </c>
      <c r="T1388" s="149" t="s">
        <v>6730</v>
      </c>
      <c r="U1388" s="149" t="s">
        <v>267</v>
      </c>
      <c r="V1388" s="149"/>
      <c r="W1388" s="149"/>
      <c r="X1388" s="149" t="s">
        <v>268</v>
      </c>
      <c r="Y1388" s="149"/>
      <c r="Z1388" s="149"/>
      <c r="AA1388" s="149"/>
      <c r="AB1388" s="149" t="s">
        <v>269</v>
      </c>
      <c r="AC1388" s="149" t="s">
        <v>270</v>
      </c>
      <c r="AD1388" s="149" t="s">
        <v>6730</v>
      </c>
      <c r="AE1388" s="149" t="s">
        <v>271</v>
      </c>
      <c r="AF1388" s="149"/>
      <c r="AG1388" s="149" t="s">
        <v>1098</v>
      </c>
      <c r="AH1388" s="149" t="s">
        <v>273</v>
      </c>
      <c r="AI1388" s="158">
        <v>80</v>
      </c>
      <c r="AJ1388" s="149"/>
      <c r="AK1388" s="159" t="s">
        <v>274</v>
      </c>
      <c r="AL1388" s="159" t="s">
        <v>274</v>
      </c>
      <c r="AM1388" s="149" t="s">
        <v>274</v>
      </c>
      <c r="AN1388" s="160">
        <v>4</v>
      </c>
      <c r="AO1388" s="149"/>
      <c r="AP1388" s="149" t="s">
        <v>274</v>
      </c>
      <c r="AQ1388" s="149" t="s">
        <v>275</v>
      </c>
      <c r="AR1388" s="158">
        <v>1</v>
      </c>
      <c r="AS1388" s="149" t="s">
        <v>275</v>
      </c>
      <c r="AT1388" s="149" t="s">
        <v>276</v>
      </c>
      <c r="AU1388" s="161">
        <v>1</v>
      </c>
      <c r="AV1388" s="159">
        <v>3097.34</v>
      </c>
      <c r="AW1388" s="159">
        <v>123.89</v>
      </c>
      <c r="AX1388" s="149" t="s">
        <v>274</v>
      </c>
      <c r="AY1388" s="159">
        <v>32.53</v>
      </c>
      <c r="AZ1388" s="159">
        <v>32.53</v>
      </c>
      <c r="BA1388" s="159">
        <v>130.14</v>
      </c>
      <c r="BB1388" s="159">
        <v>2452.89</v>
      </c>
      <c r="BC1388" s="162" t="s">
        <v>274</v>
      </c>
      <c r="BD1388" s="162">
        <v>0</v>
      </c>
      <c r="BE1388" s="159">
        <v>644.45</v>
      </c>
      <c r="BF1388" s="159">
        <v>644.45</v>
      </c>
      <c r="BG1388" s="159">
        <v>3097.34</v>
      </c>
    </row>
    <row r="1389" ht="28.05" customHeight="1" spans="1:59">
      <c r="A1389" s="149"/>
      <c r="B1389" s="149"/>
      <c r="C1389" s="149"/>
      <c r="D1389" s="149" t="s">
        <v>3726</v>
      </c>
      <c r="E1389" s="340" t="s">
        <v>6767</v>
      </c>
      <c r="F1389" s="149" t="s">
        <v>3726</v>
      </c>
      <c r="G1389" s="149" t="s">
        <v>6768</v>
      </c>
      <c r="H1389" s="149" t="s">
        <v>6733</v>
      </c>
      <c r="I1389" s="149" t="s">
        <v>6734</v>
      </c>
      <c r="J1389" s="149" t="s">
        <v>6769</v>
      </c>
      <c r="K1389" s="149"/>
      <c r="L1389" s="149" t="s">
        <v>262</v>
      </c>
      <c r="M1389" s="149"/>
      <c r="N1389" s="149" t="s">
        <v>263</v>
      </c>
      <c r="O1389" s="149" t="s">
        <v>214</v>
      </c>
      <c r="P1389" s="149" t="s">
        <v>53</v>
      </c>
      <c r="Q1389" s="149"/>
      <c r="R1389" s="149" t="s">
        <v>6736</v>
      </c>
      <c r="S1389" s="149" t="s">
        <v>5890</v>
      </c>
      <c r="T1389" s="149" t="s">
        <v>6684</v>
      </c>
      <c r="U1389" s="149" t="s">
        <v>267</v>
      </c>
      <c r="V1389" s="149"/>
      <c r="W1389" s="149"/>
      <c r="X1389" s="149" t="s">
        <v>268</v>
      </c>
      <c r="Y1389" s="149"/>
      <c r="Z1389" s="149"/>
      <c r="AA1389" s="149"/>
      <c r="AB1389" s="149" t="s">
        <v>269</v>
      </c>
      <c r="AC1389" s="149" t="s">
        <v>318</v>
      </c>
      <c r="AD1389" s="149" t="s">
        <v>6684</v>
      </c>
      <c r="AE1389" s="149" t="s">
        <v>271</v>
      </c>
      <c r="AF1389" s="149"/>
      <c r="AG1389" s="149" t="s">
        <v>1098</v>
      </c>
      <c r="AH1389" s="149" t="s">
        <v>273</v>
      </c>
      <c r="AI1389" s="158">
        <v>96</v>
      </c>
      <c r="AJ1389" s="149"/>
      <c r="AK1389" s="159" t="s">
        <v>274</v>
      </c>
      <c r="AL1389" s="159" t="s">
        <v>274</v>
      </c>
      <c r="AM1389" s="149" t="s">
        <v>274</v>
      </c>
      <c r="AN1389" s="160">
        <v>4</v>
      </c>
      <c r="AO1389" s="149"/>
      <c r="AP1389" s="149" t="s">
        <v>274</v>
      </c>
      <c r="AQ1389" s="149" t="s">
        <v>275</v>
      </c>
      <c r="AR1389" s="158">
        <v>1</v>
      </c>
      <c r="AS1389" s="149" t="s">
        <v>275</v>
      </c>
      <c r="AT1389" s="149" t="s">
        <v>276</v>
      </c>
      <c r="AU1389" s="161">
        <v>1</v>
      </c>
      <c r="AV1389" s="159">
        <v>9465.81</v>
      </c>
      <c r="AW1389" s="159">
        <v>378.63</v>
      </c>
      <c r="AX1389" s="149" t="s">
        <v>274</v>
      </c>
      <c r="AY1389" s="162">
        <v>0</v>
      </c>
      <c r="AZ1389" s="162" t="s">
        <v>274</v>
      </c>
      <c r="BA1389" s="162">
        <v>0</v>
      </c>
      <c r="BB1389" s="159">
        <v>9087.18</v>
      </c>
      <c r="BC1389" s="162" t="s">
        <v>274</v>
      </c>
      <c r="BD1389" s="162">
        <v>0</v>
      </c>
      <c r="BE1389" s="159">
        <v>378.63</v>
      </c>
      <c r="BF1389" s="159">
        <v>378.63</v>
      </c>
      <c r="BG1389" s="159">
        <v>9465.81</v>
      </c>
    </row>
    <row r="1390" ht="28.05" customHeight="1" spans="1:59">
      <c r="A1390" s="149"/>
      <c r="B1390" s="149"/>
      <c r="C1390" s="149"/>
      <c r="D1390" s="149" t="s">
        <v>3726</v>
      </c>
      <c r="E1390" s="340" t="s">
        <v>6770</v>
      </c>
      <c r="F1390" s="149" t="s">
        <v>3726</v>
      </c>
      <c r="G1390" s="149" t="s">
        <v>6771</v>
      </c>
      <c r="H1390" s="149" t="s">
        <v>6772</v>
      </c>
      <c r="I1390" s="149" t="s">
        <v>6773</v>
      </c>
      <c r="J1390" s="149" t="s">
        <v>6774</v>
      </c>
      <c r="K1390" s="149"/>
      <c r="L1390" s="149" t="s">
        <v>262</v>
      </c>
      <c r="M1390" s="149"/>
      <c r="N1390" s="149" t="s">
        <v>263</v>
      </c>
      <c r="O1390" s="149" t="s">
        <v>214</v>
      </c>
      <c r="P1390" s="149" t="s">
        <v>53</v>
      </c>
      <c r="Q1390" s="149"/>
      <c r="R1390" s="149" t="s">
        <v>4604</v>
      </c>
      <c r="S1390" s="149" t="s">
        <v>3832</v>
      </c>
      <c r="T1390" s="149" t="s">
        <v>6730</v>
      </c>
      <c r="U1390" s="149" t="s">
        <v>267</v>
      </c>
      <c r="V1390" s="149"/>
      <c r="W1390" s="149"/>
      <c r="X1390" s="149" t="s">
        <v>336</v>
      </c>
      <c r="Y1390" s="149"/>
      <c r="Z1390" s="149"/>
      <c r="AA1390" s="149"/>
      <c r="AB1390" s="149" t="s">
        <v>269</v>
      </c>
      <c r="AC1390" s="149" t="s">
        <v>270</v>
      </c>
      <c r="AD1390" s="149" t="s">
        <v>6730</v>
      </c>
      <c r="AE1390" s="149" t="s">
        <v>271</v>
      </c>
      <c r="AF1390" s="149"/>
      <c r="AG1390" s="149" t="s">
        <v>1098</v>
      </c>
      <c r="AH1390" s="149" t="s">
        <v>273</v>
      </c>
      <c r="AI1390" s="158">
        <v>80</v>
      </c>
      <c r="AJ1390" s="149"/>
      <c r="AK1390" s="159" t="s">
        <v>274</v>
      </c>
      <c r="AL1390" s="159" t="s">
        <v>274</v>
      </c>
      <c r="AM1390" s="149" t="s">
        <v>274</v>
      </c>
      <c r="AN1390" s="160">
        <v>4</v>
      </c>
      <c r="AO1390" s="149"/>
      <c r="AP1390" s="149" t="s">
        <v>274</v>
      </c>
      <c r="AQ1390" s="149" t="s">
        <v>275</v>
      </c>
      <c r="AR1390" s="158">
        <v>1</v>
      </c>
      <c r="AS1390" s="149" t="s">
        <v>275</v>
      </c>
      <c r="AT1390" s="149" t="s">
        <v>276</v>
      </c>
      <c r="AU1390" s="161">
        <v>1</v>
      </c>
      <c r="AV1390" s="159">
        <v>5823.01</v>
      </c>
      <c r="AW1390" s="159">
        <v>232.92</v>
      </c>
      <c r="AX1390" s="149" t="s">
        <v>274</v>
      </c>
      <c r="AY1390" s="159">
        <v>61.14</v>
      </c>
      <c r="AZ1390" s="159">
        <v>61.14</v>
      </c>
      <c r="BA1390" s="159">
        <v>244.56</v>
      </c>
      <c r="BB1390" s="159">
        <v>4611.81</v>
      </c>
      <c r="BC1390" s="162" t="s">
        <v>274</v>
      </c>
      <c r="BD1390" s="162">
        <v>0</v>
      </c>
      <c r="BE1390" s="159">
        <v>1211.2</v>
      </c>
      <c r="BF1390" s="159">
        <v>1211.2</v>
      </c>
      <c r="BG1390" s="159">
        <v>5823.01</v>
      </c>
    </row>
    <row r="1391" ht="28.05" customHeight="1" spans="1:59">
      <c r="A1391" s="149"/>
      <c r="B1391" s="149"/>
      <c r="C1391" s="149"/>
      <c r="D1391" s="149" t="s">
        <v>3726</v>
      </c>
      <c r="E1391" s="340" t="s">
        <v>6775</v>
      </c>
      <c r="F1391" s="149" t="s">
        <v>3726</v>
      </c>
      <c r="G1391" s="149" t="s">
        <v>6776</v>
      </c>
      <c r="H1391" s="149" t="s">
        <v>6777</v>
      </c>
      <c r="I1391" s="149" t="s">
        <v>6778</v>
      </c>
      <c r="J1391" s="149" t="s">
        <v>6779</v>
      </c>
      <c r="K1391" s="149"/>
      <c r="L1391" s="149" t="s">
        <v>262</v>
      </c>
      <c r="M1391" s="149"/>
      <c r="N1391" s="149" t="s">
        <v>263</v>
      </c>
      <c r="O1391" s="149" t="s">
        <v>214</v>
      </c>
      <c r="P1391" s="149" t="s">
        <v>53</v>
      </c>
      <c r="Q1391" s="149"/>
      <c r="R1391" s="149" t="s">
        <v>3914</v>
      </c>
      <c r="S1391" s="149" t="s">
        <v>6780</v>
      </c>
      <c r="T1391" s="149" t="s">
        <v>6730</v>
      </c>
      <c r="U1391" s="149" t="s">
        <v>267</v>
      </c>
      <c r="V1391" s="149"/>
      <c r="W1391" s="149"/>
      <c r="X1391" s="149" t="s">
        <v>268</v>
      </c>
      <c r="Y1391" s="149"/>
      <c r="Z1391" s="149"/>
      <c r="AA1391" s="149"/>
      <c r="AB1391" s="149" t="s">
        <v>269</v>
      </c>
      <c r="AC1391" s="149" t="s">
        <v>270</v>
      </c>
      <c r="AD1391" s="149" t="s">
        <v>6730</v>
      </c>
      <c r="AE1391" s="149" t="s">
        <v>271</v>
      </c>
      <c r="AF1391" s="149"/>
      <c r="AG1391" s="149" t="s">
        <v>1098</v>
      </c>
      <c r="AH1391" s="149" t="s">
        <v>273</v>
      </c>
      <c r="AI1391" s="158">
        <v>80</v>
      </c>
      <c r="AJ1391" s="149"/>
      <c r="AK1391" s="159" t="s">
        <v>274</v>
      </c>
      <c r="AL1391" s="159" t="s">
        <v>274</v>
      </c>
      <c r="AM1391" s="149" t="s">
        <v>274</v>
      </c>
      <c r="AN1391" s="160">
        <v>4</v>
      </c>
      <c r="AO1391" s="149"/>
      <c r="AP1391" s="149" t="s">
        <v>274</v>
      </c>
      <c r="AQ1391" s="149" t="s">
        <v>275</v>
      </c>
      <c r="AR1391" s="158">
        <v>1</v>
      </c>
      <c r="AS1391" s="149" t="s">
        <v>275</v>
      </c>
      <c r="AT1391" s="149" t="s">
        <v>276</v>
      </c>
      <c r="AU1391" s="161">
        <v>1</v>
      </c>
      <c r="AV1391" s="159">
        <v>2168.14</v>
      </c>
      <c r="AW1391" s="159">
        <v>86.73</v>
      </c>
      <c r="AX1391" s="149" t="s">
        <v>274</v>
      </c>
      <c r="AY1391" s="159">
        <v>22.77</v>
      </c>
      <c r="AZ1391" s="159">
        <v>22.77</v>
      </c>
      <c r="BA1391" s="159">
        <v>91.08</v>
      </c>
      <c r="BB1391" s="159">
        <v>1717.08</v>
      </c>
      <c r="BC1391" s="162" t="s">
        <v>274</v>
      </c>
      <c r="BD1391" s="162">
        <v>0</v>
      </c>
      <c r="BE1391" s="159">
        <v>451.06</v>
      </c>
      <c r="BF1391" s="159">
        <v>451.06</v>
      </c>
      <c r="BG1391" s="159">
        <v>2168.14</v>
      </c>
    </row>
    <row r="1392" ht="28.05" customHeight="1" spans="1:59">
      <c r="A1392" s="149"/>
      <c r="B1392" s="149"/>
      <c r="C1392" s="149"/>
      <c r="D1392" s="149" t="s">
        <v>3726</v>
      </c>
      <c r="E1392" s="340" t="s">
        <v>6781</v>
      </c>
      <c r="F1392" s="149" t="s">
        <v>3726</v>
      </c>
      <c r="G1392" s="149" t="s">
        <v>6782</v>
      </c>
      <c r="H1392" s="149" t="s">
        <v>4206</v>
      </c>
      <c r="I1392" s="149" t="s">
        <v>6783</v>
      </c>
      <c r="J1392" s="149" t="s">
        <v>6784</v>
      </c>
      <c r="K1392" s="149"/>
      <c r="L1392" s="149" t="s">
        <v>262</v>
      </c>
      <c r="M1392" s="149"/>
      <c r="N1392" s="149" t="s">
        <v>263</v>
      </c>
      <c r="O1392" s="149" t="s">
        <v>214</v>
      </c>
      <c r="P1392" s="149" t="s">
        <v>53</v>
      </c>
      <c r="Q1392" s="149"/>
      <c r="R1392" s="149" t="s">
        <v>6785</v>
      </c>
      <c r="S1392" s="149" t="s">
        <v>5323</v>
      </c>
      <c r="T1392" s="149" t="s">
        <v>6730</v>
      </c>
      <c r="U1392" s="149" t="s">
        <v>267</v>
      </c>
      <c r="V1392" s="149"/>
      <c r="W1392" s="149"/>
      <c r="X1392" s="149" t="s">
        <v>268</v>
      </c>
      <c r="Y1392" s="149"/>
      <c r="Z1392" s="149"/>
      <c r="AA1392" s="149"/>
      <c r="AB1392" s="149" t="s">
        <v>269</v>
      </c>
      <c r="AC1392" s="149" t="s">
        <v>270</v>
      </c>
      <c r="AD1392" s="149" t="s">
        <v>6730</v>
      </c>
      <c r="AE1392" s="149" t="s">
        <v>271</v>
      </c>
      <c r="AF1392" s="149"/>
      <c r="AG1392" s="149" t="s">
        <v>1098</v>
      </c>
      <c r="AH1392" s="149" t="s">
        <v>273</v>
      </c>
      <c r="AI1392" s="158">
        <v>80</v>
      </c>
      <c r="AJ1392" s="149"/>
      <c r="AK1392" s="159" t="s">
        <v>274</v>
      </c>
      <c r="AL1392" s="159" t="s">
        <v>274</v>
      </c>
      <c r="AM1392" s="149" t="s">
        <v>274</v>
      </c>
      <c r="AN1392" s="160">
        <v>4</v>
      </c>
      <c r="AO1392" s="149"/>
      <c r="AP1392" s="149" t="s">
        <v>274</v>
      </c>
      <c r="AQ1392" s="149" t="s">
        <v>275</v>
      </c>
      <c r="AR1392" s="158">
        <v>1</v>
      </c>
      <c r="AS1392" s="149" t="s">
        <v>275</v>
      </c>
      <c r="AT1392" s="149" t="s">
        <v>276</v>
      </c>
      <c r="AU1392" s="161">
        <v>1</v>
      </c>
      <c r="AV1392" s="159">
        <v>3097.34</v>
      </c>
      <c r="AW1392" s="159">
        <v>123.89</v>
      </c>
      <c r="AX1392" s="149" t="s">
        <v>274</v>
      </c>
      <c r="AY1392" s="159">
        <v>32.53</v>
      </c>
      <c r="AZ1392" s="159">
        <v>32.53</v>
      </c>
      <c r="BA1392" s="159">
        <v>130.14</v>
      </c>
      <c r="BB1392" s="159">
        <v>2452.89</v>
      </c>
      <c r="BC1392" s="162" t="s">
        <v>274</v>
      </c>
      <c r="BD1392" s="162">
        <v>0</v>
      </c>
      <c r="BE1392" s="159">
        <v>644.45</v>
      </c>
      <c r="BF1392" s="159">
        <v>644.45</v>
      </c>
      <c r="BG1392" s="159">
        <v>3097.34</v>
      </c>
    </row>
    <row r="1393" ht="28.05" customHeight="1" spans="1:59">
      <c r="A1393" s="149"/>
      <c r="B1393" s="149"/>
      <c r="C1393" s="149"/>
      <c r="D1393" s="149" t="s">
        <v>3726</v>
      </c>
      <c r="E1393" s="340" t="s">
        <v>6786</v>
      </c>
      <c r="F1393" s="149" t="s">
        <v>3726</v>
      </c>
      <c r="G1393" s="149" t="s">
        <v>6787</v>
      </c>
      <c r="H1393" s="149" t="s">
        <v>6733</v>
      </c>
      <c r="I1393" s="149" t="s">
        <v>6788</v>
      </c>
      <c r="J1393" s="149" t="s">
        <v>6789</v>
      </c>
      <c r="K1393" s="149"/>
      <c r="L1393" s="149" t="s">
        <v>262</v>
      </c>
      <c r="M1393" s="149"/>
      <c r="N1393" s="149" t="s">
        <v>263</v>
      </c>
      <c r="O1393" s="149" t="s">
        <v>214</v>
      </c>
      <c r="P1393" s="149" t="s">
        <v>53</v>
      </c>
      <c r="Q1393" s="149"/>
      <c r="R1393" s="149" t="s">
        <v>2521</v>
      </c>
      <c r="S1393" s="149" t="s">
        <v>4406</v>
      </c>
      <c r="T1393" s="149" t="s">
        <v>6752</v>
      </c>
      <c r="U1393" s="149" t="s">
        <v>267</v>
      </c>
      <c r="V1393" s="149"/>
      <c r="W1393" s="149"/>
      <c r="X1393" s="149" t="s">
        <v>336</v>
      </c>
      <c r="Y1393" s="149"/>
      <c r="Z1393" s="149"/>
      <c r="AA1393" s="149"/>
      <c r="AB1393" s="149" t="s">
        <v>269</v>
      </c>
      <c r="AC1393" s="149" t="s">
        <v>270</v>
      </c>
      <c r="AD1393" s="149" t="s">
        <v>6752</v>
      </c>
      <c r="AE1393" s="149" t="s">
        <v>271</v>
      </c>
      <c r="AF1393" s="149"/>
      <c r="AG1393" s="149" t="s">
        <v>1098</v>
      </c>
      <c r="AH1393" s="149" t="s">
        <v>273</v>
      </c>
      <c r="AI1393" s="158">
        <v>40</v>
      </c>
      <c r="AJ1393" s="149"/>
      <c r="AK1393" s="159" t="s">
        <v>274</v>
      </c>
      <c r="AL1393" s="159" t="s">
        <v>274</v>
      </c>
      <c r="AM1393" s="149" t="s">
        <v>274</v>
      </c>
      <c r="AN1393" s="160">
        <v>4</v>
      </c>
      <c r="AO1393" s="149"/>
      <c r="AP1393" s="149" t="s">
        <v>274</v>
      </c>
      <c r="AQ1393" s="149" t="s">
        <v>275</v>
      </c>
      <c r="AR1393" s="158">
        <v>1</v>
      </c>
      <c r="AS1393" s="149" t="s">
        <v>275</v>
      </c>
      <c r="AT1393" s="149" t="s">
        <v>276</v>
      </c>
      <c r="AU1393" s="161">
        <v>1</v>
      </c>
      <c r="AV1393" s="159">
        <v>4867.26</v>
      </c>
      <c r="AW1393" s="159">
        <v>194.69</v>
      </c>
      <c r="AX1393" s="149" t="s">
        <v>274</v>
      </c>
      <c r="AY1393" s="159">
        <v>48.67</v>
      </c>
      <c r="AZ1393" s="159">
        <v>48.67</v>
      </c>
      <c r="BA1393" s="159">
        <v>194.68</v>
      </c>
      <c r="BB1393" s="159">
        <v>1946.8</v>
      </c>
      <c r="BC1393" s="162" t="s">
        <v>274</v>
      </c>
      <c r="BD1393" s="162">
        <v>0</v>
      </c>
      <c r="BE1393" s="159">
        <v>2920.46</v>
      </c>
      <c r="BF1393" s="159">
        <v>2920.46</v>
      </c>
      <c r="BG1393" s="159">
        <v>4867.26</v>
      </c>
    </row>
    <row r="1394" ht="28.05" customHeight="1" spans="1:59">
      <c r="A1394" s="149"/>
      <c r="B1394" s="149"/>
      <c r="C1394" s="149"/>
      <c r="D1394" s="149" t="s">
        <v>3726</v>
      </c>
      <c r="E1394" s="340" t="s">
        <v>6790</v>
      </c>
      <c r="F1394" s="149" t="s">
        <v>3726</v>
      </c>
      <c r="G1394" s="149" t="s">
        <v>6791</v>
      </c>
      <c r="H1394" s="149" t="s">
        <v>6792</v>
      </c>
      <c r="I1394" s="149" t="s">
        <v>6793</v>
      </c>
      <c r="J1394" s="149" t="s">
        <v>6794</v>
      </c>
      <c r="K1394" s="149"/>
      <c r="L1394" s="149" t="s">
        <v>262</v>
      </c>
      <c r="M1394" s="149"/>
      <c r="N1394" s="149" t="s">
        <v>263</v>
      </c>
      <c r="O1394" s="149" t="s">
        <v>214</v>
      </c>
      <c r="P1394" s="149" t="s">
        <v>53</v>
      </c>
      <c r="Q1394" s="149"/>
      <c r="R1394" s="149" t="s">
        <v>6795</v>
      </c>
      <c r="S1394" s="149" t="s">
        <v>5201</v>
      </c>
      <c r="T1394" s="149" t="s">
        <v>6730</v>
      </c>
      <c r="U1394" s="149" t="s">
        <v>267</v>
      </c>
      <c r="V1394" s="149"/>
      <c r="W1394" s="149"/>
      <c r="X1394" s="149" t="s">
        <v>336</v>
      </c>
      <c r="Y1394" s="149"/>
      <c r="Z1394" s="149"/>
      <c r="AA1394" s="149"/>
      <c r="AB1394" s="149" t="s">
        <v>269</v>
      </c>
      <c r="AC1394" s="149" t="s">
        <v>270</v>
      </c>
      <c r="AD1394" s="149" t="s">
        <v>6730</v>
      </c>
      <c r="AE1394" s="149" t="s">
        <v>271</v>
      </c>
      <c r="AF1394" s="149"/>
      <c r="AG1394" s="149" t="s">
        <v>1098</v>
      </c>
      <c r="AH1394" s="149" t="s">
        <v>273</v>
      </c>
      <c r="AI1394" s="158">
        <v>80</v>
      </c>
      <c r="AJ1394" s="149"/>
      <c r="AK1394" s="159" t="s">
        <v>274</v>
      </c>
      <c r="AL1394" s="159" t="s">
        <v>274</v>
      </c>
      <c r="AM1394" s="149" t="s">
        <v>274</v>
      </c>
      <c r="AN1394" s="160">
        <v>4</v>
      </c>
      <c r="AO1394" s="149"/>
      <c r="AP1394" s="149" t="s">
        <v>274</v>
      </c>
      <c r="AQ1394" s="149" t="s">
        <v>275</v>
      </c>
      <c r="AR1394" s="158">
        <v>1</v>
      </c>
      <c r="AS1394" s="149" t="s">
        <v>275</v>
      </c>
      <c r="AT1394" s="149" t="s">
        <v>276</v>
      </c>
      <c r="AU1394" s="161">
        <v>1</v>
      </c>
      <c r="AV1394" s="159">
        <v>102993.42</v>
      </c>
      <c r="AW1394" s="159">
        <v>4119.74</v>
      </c>
      <c r="AX1394" s="149" t="s">
        <v>274</v>
      </c>
      <c r="AY1394" s="159">
        <v>1081.45</v>
      </c>
      <c r="AZ1394" s="159">
        <v>1081.45</v>
      </c>
      <c r="BA1394" s="159">
        <v>4325.8</v>
      </c>
      <c r="BB1394" s="159">
        <v>81570.55</v>
      </c>
      <c r="BC1394" s="162" t="s">
        <v>274</v>
      </c>
      <c r="BD1394" s="162">
        <v>0</v>
      </c>
      <c r="BE1394" s="159">
        <v>21422.87</v>
      </c>
      <c r="BF1394" s="159">
        <v>21422.87</v>
      </c>
      <c r="BG1394" s="159">
        <v>102993.42</v>
      </c>
    </row>
    <row r="1395" ht="28.05" customHeight="1" spans="1:59">
      <c r="A1395" s="149"/>
      <c r="B1395" s="149"/>
      <c r="C1395" s="149"/>
      <c r="D1395" s="149" t="s">
        <v>3726</v>
      </c>
      <c r="E1395" s="340" t="s">
        <v>6796</v>
      </c>
      <c r="F1395" s="149" t="s">
        <v>3726</v>
      </c>
      <c r="G1395" s="149" t="s">
        <v>6797</v>
      </c>
      <c r="H1395" s="149" t="s">
        <v>4206</v>
      </c>
      <c r="I1395" s="149" t="s">
        <v>6783</v>
      </c>
      <c r="J1395" s="149" t="s">
        <v>6798</v>
      </c>
      <c r="K1395" s="149"/>
      <c r="L1395" s="149" t="s">
        <v>262</v>
      </c>
      <c r="M1395" s="149"/>
      <c r="N1395" s="149" t="s">
        <v>263</v>
      </c>
      <c r="O1395" s="149" t="s">
        <v>214</v>
      </c>
      <c r="P1395" s="149" t="s">
        <v>53</v>
      </c>
      <c r="Q1395" s="149"/>
      <c r="R1395" s="149" t="s">
        <v>6785</v>
      </c>
      <c r="S1395" s="149" t="s">
        <v>5323</v>
      </c>
      <c r="T1395" s="149" t="s">
        <v>6730</v>
      </c>
      <c r="U1395" s="149" t="s">
        <v>267</v>
      </c>
      <c r="V1395" s="149"/>
      <c r="W1395" s="149"/>
      <c r="X1395" s="149" t="s">
        <v>268</v>
      </c>
      <c r="Y1395" s="149"/>
      <c r="Z1395" s="149"/>
      <c r="AA1395" s="149"/>
      <c r="AB1395" s="149" t="s">
        <v>269</v>
      </c>
      <c r="AC1395" s="149" t="s">
        <v>270</v>
      </c>
      <c r="AD1395" s="149" t="s">
        <v>6730</v>
      </c>
      <c r="AE1395" s="149" t="s">
        <v>271</v>
      </c>
      <c r="AF1395" s="149"/>
      <c r="AG1395" s="149" t="s">
        <v>1098</v>
      </c>
      <c r="AH1395" s="149" t="s">
        <v>273</v>
      </c>
      <c r="AI1395" s="158">
        <v>80</v>
      </c>
      <c r="AJ1395" s="149"/>
      <c r="AK1395" s="159" t="s">
        <v>274</v>
      </c>
      <c r="AL1395" s="159" t="s">
        <v>274</v>
      </c>
      <c r="AM1395" s="149" t="s">
        <v>274</v>
      </c>
      <c r="AN1395" s="160">
        <v>4</v>
      </c>
      <c r="AO1395" s="149"/>
      <c r="AP1395" s="149" t="s">
        <v>274</v>
      </c>
      <c r="AQ1395" s="149" t="s">
        <v>275</v>
      </c>
      <c r="AR1395" s="158">
        <v>1</v>
      </c>
      <c r="AS1395" s="149" t="s">
        <v>275</v>
      </c>
      <c r="AT1395" s="149" t="s">
        <v>276</v>
      </c>
      <c r="AU1395" s="161">
        <v>1</v>
      </c>
      <c r="AV1395" s="159">
        <v>3097.35</v>
      </c>
      <c r="AW1395" s="159">
        <v>123.89</v>
      </c>
      <c r="AX1395" s="149" t="s">
        <v>274</v>
      </c>
      <c r="AY1395" s="159">
        <v>32.53</v>
      </c>
      <c r="AZ1395" s="159">
        <v>32.53</v>
      </c>
      <c r="BA1395" s="159">
        <v>130.15</v>
      </c>
      <c r="BB1395" s="159">
        <v>2452.9</v>
      </c>
      <c r="BC1395" s="162" t="s">
        <v>274</v>
      </c>
      <c r="BD1395" s="162">
        <v>0</v>
      </c>
      <c r="BE1395" s="159">
        <v>644.45</v>
      </c>
      <c r="BF1395" s="159">
        <v>644.45</v>
      </c>
      <c r="BG1395" s="159">
        <v>3097.35</v>
      </c>
    </row>
    <row r="1396" ht="28.05" customHeight="1" spans="1:59">
      <c r="A1396" s="149"/>
      <c r="B1396" s="149"/>
      <c r="C1396" s="149"/>
      <c r="D1396" s="149" t="s">
        <v>3726</v>
      </c>
      <c r="E1396" s="340" t="s">
        <v>6799</v>
      </c>
      <c r="F1396" s="149" t="s">
        <v>3726</v>
      </c>
      <c r="G1396" s="149" t="s">
        <v>6800</v>
      </c>
      <c r="H1396" s="149" t="s">
        <v>6801</v>
      </c>
      <c r="I1396" s="149" t="s">
        <v>6802</v>
      </c>
      <c r="J1396" s="149" t="s">
        <v>6803</v>
      </c>
      <c r="K1396" s="149"/>
      <c r="L1396" s="149" t="s">
        <v>262</v>
      </c>
      <c r="M1396" s="149"/>
      <c r="N1396" s="149" t="s">
        <v>263</v>
      </c>
      <c r="O1396" s="149" t="s">
        <v>214</v>
      </c>
      <c r="P1396" s="149" t="s">
        <v>53</v>
      </c>
      <c r="Q1396" s="149"/>
      <c r="R1396" s="149" t="s">
        <v>6795</v>
      </c>
      <c r="S1396" s="149" t="s">
        <v>5201</v>
      </c>
      <c r="T1396" s="149" t="s">
        <v>6730</v>
      </c>
      <c r="U1396" s="149" t="s">
        <v>267</v>
      </c>
      <c r="V1396" s="149"/>
      <c r="W1396" s="149"/>
      <c r="X1396" s="149" t="s">
        <v>336</v>
      </c>
      <c r="Y1396" s="149"/>
      <c r="Z1396" s="149"/>
      <c r="AA1396" s="149"/>
      <c r="AB1396" s="149" t="s">
        <v>269</v>
      </c>
      <c r="AC1396" s="149" t="s">
        <v>270</v>
      </c>
      <c r="AD1396" s="149" t="s">
        <v>6730</v>
      </c>
      <c r="AE1396" s="149" t="s">
        <v>271</v>
      </c>
      <c r="AF1396" s="149"/>
      <c r="AG1396" s="149" t="s">
        <v>1098</v>
      </c>
      <c r="AH1396" s="149" t="s">
        <v>273</v>
      </c>
      <c r="AI1396" s="158">
        <v>80</v>
      </c>
      <c r="AJ1396" s="149"/>
      <c r="AK1396" s="159" t="s">
        <v>274</v>
      </c>
      <c r="AL1396" s="159" t="s">
        <v>274</v>
      </c>
      <c r="AM1396" s="149" t="s">
        <v>274</v>
      </c>
      <c r="AN1396" s="160">
        <v>4</v>
      </c>
      <c r="AO1396" s="149"/>
      <c r="AP1396" s="149" t="s">
        <v>274</v>
      </c>
      <c r="AQ1396" s="149" t="s">
        <v>275</v>
      </c>
      <c r="AR1396" s="158">
        <v>1</v>
      </c>
      <c r="AS1396" s="149" t="s">
        <v>275</v>
      </c>
      <c r="AT1396" s="149" t="s">
        <v>276</v>
      </c>
      <c r="AU1396" s="161">
        <v>1</v>
      </c>
      <c r="AV1396" s="159">
        <v>100891.52</v>
      </c>
      <c r="AW1396" s="159">
        <v>4035.66</v>
      </c>
      <c r="AX1396" s="149" t="s">
        <v>274</v>
      </c>
      <c r="AY1396" s="159">
        <v>1059.34</v>
      </c>
      <c r="AZ1396" s="159">
        <v>1059.34</v>
      </c>
      <c r="BA1396" s="159">
        <v>4237.36</v>
      </c>
      <c r="BB1396" s="159">
        <v>79906.36</v>
      </c>
      <c r="BC1396" s="162" t="s">
        <v>274</v>
      </c>
      <c r="BD1396" s="162">
        <v>0</v>
      </c>
      <c r="BE1396" s="159">
        <v>20985.16</v>
      </c>
      <c r="BF1396" s="159">
        <v>20985.16</v>
      </c>
      <c r="BG1396" s="159">
        <v>100891.52</v>
      </c>
    </row>
    <row r="1397" ht="28.05" customHeight="1" spans="1:59">
      <c r="A1397" s="149"/>
      <c r="B1397" s="149"/>
      <c r="C1397" s="149"/>
      <c r="D1397" s="149" t="s">
        <v>3726</v>
      </c>
      <c r="E1397" s="340" t="s">
        <v>6804</v>
      </c>
      <c r="F1397" s="149" t="s">
        <v>3726</v>
      </c>
      <c r="G1397" s="149" t="s">
        <v>6805</v>
      </c>
      <c r="H1397" s="149" t="s">
        <v>6733</v>
      </c>
      <c r="I1397" s="149" t="s">
        <v>6788</v>
      </c>
      <c r="J1397" s="149" t="s">
        <v>6806</v>
      </c>
      <c r="K1397" s="149"/>
      <c r="L1397" s="149" t="s">
        <v>262</v>
      </c>
      <c r="M1397" s="149"/>
      <c r="N1397" s="149" t="s">
        <v>263</v>
      </c>
      <c r="O1397" s="149" t="s">
        <v>214</v>
      </c>
      <c r="P1397" s="149" t="s">
        <v>53</v>
      </c>
      <c r="Q1397" s="149"/>
      <c r="R1397" s="149" t="s">
        <v>2521</v>
      </c>
      <c r="S1397" s="149" t="s">
        <v>4406</v>
      </c>
      <c r="T1397" s="149" t="s">
        <v>6752</v>
      </c>
      <c r="U1397" s="149" t="s">
        <v>267</v>
      </c>
      <c r="V1397" s="149"/>
      <c r="W1397" s="149"/>
      <c r="X1397" s="149" t="s">
        <v>336</v>
      </c>
      <c r="Y1397" s="149"/>
      <c r="Z1397" s="149"/>
      <c r="AA1397" s="149"/>
      <c r="AB1397" s="149" t="s">
        <v>269</v>
      </c>
      <c r="AC1397" s="149" t="s">
        <v>270</v>
      </c>
      <c r="AD1397" s="149" t="s">
        <v>6752</v>
      </c>
      <c r="AE1397" s="149" t="s">
        <v>271</v>
      </c>
      <c r="AF1397" s="149"/>
      <c r="AG1397" s="149" t="s">
        <v>1098</v>
      </c>
      <c r="AH1397" s="149" t="s">
        <v>273</v>
      </c>
      <c r="AI1397" s="158">
        <v>40</v>
      </c>
      <c r="AJ1397" s="149"/>
      <c r="AK1397" s="159" t="s">
        <v>274</v>
      </c>
      <c r="AL1397" s="159" t="s">
        <v>274</v>
      </c>
      <c r="AM1397" s="149" t="s">
        <v>274</v>
      </c>
      <c r="AN1397" s="160">
        <v>4</v>
      </c>
      <c r="AO1397" s="149"/>
      <c r="AP1397" s="149" t="s">
        <v>274</v>
      </c>
      <c r="AQ1397" s="149" t="s">
        <v>275</v>
      </c>
      <c r="AR1397" s="158">
        <v>1</v>
      </c>
      <c r="AS1397" s="149" t="s">
        <v>275</v>
      </c>
      <c r="AT1397" s="149" t="s">
        <v>276</v>
      </c>
      <c r="AU1397" s="161">
        <v>1</v>
      </c>
      <c r="AV1397" s="159">
        <v>4867.26</v>
      </c>
      <c r="AW1397" s="159">
        <v>194.69</v>
      </c>
      <c r="AX1397" s="149" t="s">
        <v>274</v>
      </c>
      <c r="AY1397" s="159">
        <v>48.67</v>
      </c>
      <c r="AZ1397" s="159">
        <v>48.67</v>
      </c>
      <c r="BA1397" s="159">
        <v>194.68</v>
      </c>
      <c r="BB1397" s="159">
        <v>1946.8</v>
      </c>
      <c r="BC1397" s="162" t="s">
        <v>274</v>
      </c>
      <c r="BD1397" s="162">
        <v>0</v>
      </c>
      <c r="BE1397" s="159">
        <v>2920.46</v>
      </c>
      <c r="BF1397" s="159">
        <v>2920.46</v>
      </c>
      <c r="BG1397" s="159">
        <v>4867.26</v>
      </c>
    </row>
    <row r="1398" ht="28.05" customHeight="1" spans="1:59">
      <c r="A1398" s="149"/>
      <c r="B1398" s="149"/>
      <c r="C1398" s="149"/>
      <c r="D1398" s="149" t="s">
        <v>3726</v>
      </c>
      <c r="E1398" s="340" t="s">
        <v>6807</v>
      </c>
      <c r="F1398" s="149" t="s">
        <v>3726</v>
      </c>
      <c r="G1398" s="149" t="s">
        <v>6808</v>
      </c>
      <c r="H1398" s="149" t="s">
        <v>6809</v>
      </c>
      <c r="I1398" s="149" t="s">
        <v>6810</v>
      </c>
      <c r="J1398" s="149" t="s">
        <v>6811</v>
      </c>
      <c r="K1398" s="149"/>
      <c r="L1398" s="149" t="s">
        <v>262</v>
      </c>
      <c r="M1398" s="149"/>
      <c r="N1398" s="149" t="s">
        <v>263</v>
      </c>
      <c r="O1398" s="149" t="s">
        <v>214</v>
      </c>
      <c r="P1398" s="149" t="s">
        <v>53</v>
      </c>
      <c r="Q1398" s="149"/>
      <c r="R1398" s="149" t="s">
        <v>296</v>
      </c>
      <c r="S1398" s="149" t="s">
        <v>289</v>
      </c>
      <c r="T1398" s="149" t="s">
        <v>732</v>
      </c>
      <c r="U1398" s="149" t="s">
        <v>267</v>
      </c>
      <c r="V1398" s="149"/>
      <c r="W1398" s="149"/>
      <c r="X1398" s="149" t="s">
        <v>336</v>
      </c>
      <c r="Y1398" s="149"/>
      <c r="Z1398" s="149"/>
      <c r="AA1398" s="149"/>
      <c r="AB1398" s="149" t="s">
        <v>269</v>
      </c>
      <c r="AC1398" s="149" t="s">
        <v>318</v>
      </c>
      <c r="AD1398" s="149" t="s">
        <v>732</v>
      </c>
      <c r="AE1398" s="149" t="s">
        <v>271</v>
      </c>
      <c r="AF1398" s="149"/>
      <c r="AG1398" s="149" t="s">
        <v>1098</v>
      </c>
      <c r="AH1398" s="149" t="s">
        <v>273</v>
      </c>
      <c r="AI1398" s="158">
        <v>96</v>
      </c>
      <c r="AJ1398" s="149"/>
      <c r="AK1398" s="159" t="s">
        <v>274</v>
      </c>
      <c r="AL1398" s="159" t="s">
        <v>274</v>
      </c>
      <c r="AM1398" s="149" t="s">
        <v>274</v>
      </c>
      <c r="AN1398" s="160">
        <v>4</v>
      </c>
      <c r="AO1398" s="149"/>
      <c r="AP1398" s="149" t="s">
        <v>274</v>
      </c>
      <c r="AQ1398" s="149" t="s">
        <v>275</v>
      </c>
      <c r="AR1398" s="158">
        <v>1</v>
      </c>
      <c r="AS1398" s="149" t="s">
        <v>275</v>
      </c>
      <c r="AT1398" s="149" t="s">
        <v>276</v>
      </c>
      <c r="AU1398" s="161">
        <v>1</v>
      </c>
      <c r="AV1398" s="159">
        <v>1470.09</v>
      </c>
      <c r="AW1398" s="159">
        <v>58.8</v>
      </c>
      <c r="AX1398" s="149" t="s">
        <v>274</v>
      </c>
      <c r="AY1398" s="162">
        <v>0</v>
      </c>
      <c r="AZ1398" s="162" t="s">
        <v>274</v>
      </c>
      <c r="BA1398" s="162">
        <v>0</v>
      </c>
      <c r="BB1398" s="159">
        <v>1411.29</v>
      </c>
      <c r="BC1398" s="162" t="s">
        <v>274</v>
      </c>
      <c r="BD1398" s="162">
        <v>0</v>
      </c>
      <c r="BE1398" s="159">
        <v>58.8</v>
      </c>
      <c r="BF1398" s="159">
        <v>58.8</v>
      </c>
      <c r="BG1398" s="159">
        <v>1470.09</v>
      </c>
    </row>
    <row r="1399" ht="28.05" customHeight="1" spans="1:59">
      <c r="A1399" s="149"/>
      <c r="B1399" s="149"/>
      <c r="C1399" s="149"/>
      <c r="D1399" s="149" t="s">
        <v>3726</v>
      </c>
      <c r="E1399" s="340" t="s">
        <v>6812</v>
      </c>
      <c r="F1399" s="149" t="s">
        <v>3726</v>
      </c>
      <c r="G1399" s="149" t="s">
        <v>6813</v>
      </c>
      <c r="H1399" s="149" t="s">
        <v>6814</v>
      </c>
      <c r="I1399" s="149" t="s">
        <v>6810</v>
      </c>
      <c r="J1399" s="149" t="s">
        <v>6815</v>
      </c>
      <c r="K1399" s="149"/>
      <c r="L1399" s="149" t="s">
        <v>262</v>
      </c>
      <c r="M1399" s="149"/>
      <c r="N1399" s="149" t="s">
        <v>263</v>
      </c>
      <c r="O1399" s="149" t="s">
        <v>214</v>
      </c>
      <c r="P1399" s="149" t="s">
        <v>53</v>
      </c>
      <c r="Q1399" s="149"/>
      <c r="R1399" s="149" t="s">
        <v>296</v>
      </c>
      <c r="S1399" s="149" t="s">
        <v>289</v>
      </c>
      <c r="T1399" s="149" t="s">
        <v>732</v>
      </c>
      <c r="U1399" s="149" t="s">
        <v>267</v>
      </c>
      <c r="V1399" s="149"/>
      <c r="W1399" s="149"/>
      <c r="X1399" s="149" t="s">
        <v>336</v>
      </c>
      <c r="Y1399" s="149"/>
      <c r="Z1399" s="149"/>
      <c r="AA1399" s="149"/>
      <c r="AB1399" s="149" t="s">
        <v>269</v>
      </c>
      <c r="AC1399" s="149" t="s">
        <v>318</v>
      </c>
      <c r="AD1399" s="149" t="s">
        <v>732</v>
      </c>
      <c r="AE1399" s="149" t="s">
        <v>271</v>
      </c>
      <c r="AF1399" s="149"/>
      <c r="AG1399" s="149" t="s">
        <v>1098</v>
      </c>
      <c r="AH1399" s="149" t="s">
        <v>273</v>
      </c>
      <c r="AI1399" s="158">
        <v>96</v>
      </c>
      <c r="AJ1399" s="149"/>
      <c r="AK1399" s="159" t="s">
        <v>274</v>
      </c>
      <c r="AL1399" s="159" t="s">
        <v>274</v>
      </c>
      <c r="AM1399" s="149" t="s">
        <v>274</v>
      </c>
      <c r="AN1399" s="160">
        <v>4</v>
      </c>
      <c r="AO1399" s="149"/>
      <c r="AP1399" s="149" t="s">
        <v>274</v>
      </c>
      <c r="AQ1399" s="149" t="s">
        <v>275</v>
      </c>
      <c r="AR1399" s="158">
        <v>1</v>
      </c>
      <c r="AS1399" s="149" t="s">
        <v>275</v>
      </c>
      <c r="AT1399" s="149" t="s">
        <v>276</v>
      </c>
      <c r="AU1399" s="161">
        <v>1</v>
      </c>
      <c r="AV1399" s="159">
        <v>9384.62</v>
      </c>
      <c r="AW1399" s="159">
        <v>375.38</v>
      </c>
      <c r="AX1399" s="149" t="s">
        <v>274</v>
      </c>
      <c r="AY1399" s="162">
        <v>0</v>
      </c>
      <c r="AZ1399" s="162" t="s">
        <v>274</v>
      </c>
      <c r="BA1399" s="162">
        <v>0</v>
      </c>
      <c r="BB1399" s="159">
        <v>9009.24</v>
      </c>
      <c r="BC1399" s="162" t="s">
        <v>274</v>
      </c>
      <c r="BD1399" s="162">
        <v>0</v>
      </c>
      <c r="BE1399" s="159">
        <v>375.38</v>
      </c>
      <c r="BF1399" s="159">
        <v>375.38</v>
      </c>
      <c r="BG1399" s="159">
        <v>9384.62</v>
      </c>
    </row>
    <row r="1400" ht="28.05" customHeight="1" spans="1:59">
      <c r="A1400" s="149"/>
      <c r="B1400" s="149"/>
      <c r="C1400" s="149"/>
      <c r="D1400" s="149" t="s">
        <v>3726</v>
      </c>
      <c r="E1400" s="340" t="s">
        <v>6816</v>
      </c>
      <c r="F1400" s="149" t="s">
        <v>3726</v>
      </c>
      <c r="G1400" s="149" t="s">
        <v>6817</v>
      </c>
      <c r="H1400" s="149" t="s">
        <v>6733</v>
      </c>
      <c r="I1400" s="149" t="s">
        <v>6788</v>
      </c>
      <c r="J1400" s="149" t="s">
        <v>6818</v>
      </c>
      <c r="K1400" s="149"/>
      <c r="L1400" s="149" t="s">
        <v>262</v>
      </c>
      <c r="M1400" s="149"/>
      <c r="N1400" s="149" t="s">
        <v>263</v>
      </c>
      <c r="O1400" s="149" t="s">
        <v>214</v>
      </c>
      <c r="P1400" s="149" t="s">
        <v>53</v>
      </c>
      <c r="Q1400" s="149"/>
      <c r="R1400" s="149" t="s">
        <v>2521</v>
      </c>
      <c r="S1400" s="149" t="s">
        <v>4406</v>
      </c>
      <c r="T1400" s="149" t="s">
        <v>6752</v>
      </c>
      <c r="U1400" s="149" t="s">
        <v>267</v>
      </c>
      <c r="V1400" s="149"/>
      <c r="W1400" s="149"/>
      <c r="X1400" s="149" t="s">
        <v>336</v>
      </c>
      <c r="Y1400" s="149"/>
      <c r="Z1400" s="149"/>
      <c r="AA1400" s="149"/>
      <c r="AB1400" s="149" t="s">
        <v>269</v>
      </c>
      <c r="AC1400" s="149" t="s">
        <v>270</v>
      </c>
      <c r="AD1400" s="149" t="s">
        <v>6752</v>
      </c>
      <c r="AE1400" s="149" t="s">
        <v>271</v>
      </c>
      <c r="AF1400" s="149"/>
      <c r="AG1400" s="149" t="s">
        <v>1098</v>
      </c>
      <c r="AH1400" s="149" t="s">
        <v>273</v>
      </c>
      <c r="AI1400" s="158">
        <v>40</v>
      </c>
      <c r="AJ1400" s="149"/>
      <c r="AK1400" s="159" t="s">
        <v>274</v>
      </c>
      <c r="AL1400" s="159" t="s">
        <v>274</v>
      </c>
      <c r="AM1400" s="149" t="s">
        <v>274</v>
      </c>
      <c r="AN1400" s="160">
        <v>4</v>
      </c>
      <c r="AO1400" s="149"/>
      <c r="AP1400" s="149" t="s">
        <v>274</v>
      </c>
      <c r="AQ1400" s="149" t="s">
        <v>275</v>
      </c>
      <c r="AR1400" s="158">
        <v>1</v>
      </c>
      <c r="AS1400" s="149" t="s">
        <v>275</v>
      </c>
      <c r="AT1400" s="149" t="s">
        <v>276</v>
      </c>
      <c r="AU1400" s="161">
        <v>1</v>
      </c>
      <c r="AV1400" s="159">
        <v>4867.26</v>
      </c>
      <c r="AW1400" s="159">
        <v>194.69</v>
      </c>
      <c r="AX1400" s="149" t="s">
        <v>274</v>
      </c>
      <c r="AY1400" s="159">
        <v>48.67</v>
      </c>
      <c r="AZ1400" s="159">
        <v>48.67</v>
      </c>
      <c r="BA1400" s="159">
        <v>194.68</v>
      </c>
      <c r="BB1400" s="159">
        <v>1946.8</v>
      </c>
      <c r="BC1400" s="162" t="s">
        <v>274</v>
      </c>
      <c r="BD1400" s="162">
        <v>0</v>
      </c>
      <c r="BE1400" s="159">
        <v>2920.46</v>
      </c>
      <c r="BF1400" s="159">
        <v>2920.46</v>
      </c>
      <c r="BG1400" s="159">
        <v>4867.26</v>
      </c>
    </row>
    <row r="1401" ht="28.05" customHeight="1" spans="1:59">
      <c r="A1401" s="149"/>
      <c r="B1401" s="149"/>
      <c r="C1401" s="149"/>
      <c r="D1401" s="149" t="s">
        <v>3726</v>
      </c>
      <c r="E1401" s="340" t="s">
        <v>6819</v>
      </c>
      <c r="F1401" s="149" t="s">
        <v>3726</v>
      </c>
      <c r="G1401" s="149" t="s">
        <v>6820</v>
      </c>
      <c r="H1401" s="149" t="s">
        <v>6821</v>
      </c>
      <c r="I1401" s="149" t="s">
        <v>6822</v>
      </c>
      <c r="J1401" s="149" t="s">
        <v>6823</v>
      </c>
      <c r="K1401" s="149"/>
      <c r="L1401" s="149" t="s">
        <v>262</v>
      </c>
      <c r="M1401" s="149"/>
      <c r="N1401" s="149" t="s">
        <v>263</v>
      </c>
      <c r="O1401" s="149" t="s">
        <v>214</v>
      </c>
      <c r="P1401" s="149" t="s">
        <v>53</v>
      </c>
      <c r="Q1401" s="149"/>
      <c r="R1401" s="149" t="s">
        <v>6795</v>
      </c>
      <c r="S1401" s="149" t="s">
        <v>5201</v>
      </c>
      <c r="T1401" s="149" t="s">
        <v>6730</v>
      </c>
      <c r="U1401" s="149" t="s">
        <v>267</v>
      </c>
      <c r="V1401" s="149"/>
      <c r="W1401" s="149"/>
      <c r="X1401" s="149" t="s">
        <v>336</v>
      </c>
      <c r="Y1401" s="149"/>
      <c r="Z1401" s="149"/>
      <c r="AA1401" s="149"/>
      <c r="AB1401" s="149" t="s">
        <v>269</v>
      </c>
      <c r="AC1401" s="149" t="s">
        <v>270</v>
      </c>
      <c r="AD1401" s="149" t="s">
        <v>6730</v>
      </c>
      <c r="AE1401" s="149" t="s">
        <v>271</v>
      </c>
      <c r="AF1401" s="149"/>
      <c r="AG1401" s="149" t="s">
        <v>1098</v>
      </c>
      <c r="AH1401" s="149" t="s">
        <v>273</v>
      </c>
      <c r="AI1401" s="158">
        <v>80</v>
      </c>
      <c r="AJ1401" s="149"/>
      <c r="AK1401" s="159" t="s">
        <v>274</v>
      </c>
      <c r="AL1401" s="159" t="s">
        <v>274</v>
      </c>
      <c r="AM1401" s="149" t="s">
        <v>274</v>
      </c>
      <c r="AN1401" s="160">
        <v>4</v>
      </c>
      <c r="AO1401" s="149"/>
      <c r="AP1401" s="149" t="s">
        <v>274</v>
      </c>
      <c r="AQ1401" s="149" t="s">
        <v>275</v>
      </c>
      <c r="AR1401" s="158">
        <v>1</v>
      </c>
      <c r="AS1401" s="149" t="s">
        <v>275</v>
      </c>
      <c r="AT1401" s="149" t="s">
        <v>276</v>
      </c>
      <c r="AU1401" s="161">
        <v>1</v>
      </c>
      <c r="AV1401" s="159">
        <v>35053.11</v>
      </c>
      <c r="AW1401" s="159">
        <v>1402.12</v>
      </c>
      <c r="AX1401" s="149" t="s">
        <v>274</v>
      </c>
      <c r="AY1401" s="159">
        <v>368.06</v>
      </c>
      <c r="AZ1401" s="159">
        <v>368.06</v>
      </c>
      <c r="BA1401" s="159">
        <v>1472.24</v>
      </c>
      <c r="BB1401" s="159">
        <v>27761.99</v>
      </c>
      <c r="BC1401" s="162" t="s">
        <v>274</v>
      </c>
      <c r="BD1401" s="162">
        <v>0</v>
      </c>
      <c r="BE1401" s="159">
        <v>7291.12</v>
      </c>
      <c r="BF1401" s="159">
        <v>7291.12</v>
      </c>
      <c r="BG1401" s="159">
        <v>35053.11</v>
      </c>
    </row>
    <row r="1402" ht="28.05" customHeight="1" spans="1:59">
      <c r="A1402" s="149"/>
      <c r="B1402" s="149"/>
      <c r="C1402" s="149"/>
      <c r="D1402" s="149" t="s">
        <v>3726</v>
      </c>
      <c r="E1402" s="340" t="s">
        <v>6824</v>
      </c>
      <c r="F1402" s="149" t="s">
        <v>3726</v>
      </c>
      <c r="G1402" s="149" t="s">
        <v>6825</v>
      </c>
      <c r="H1402" s="149" t="s">
        <v>6733</v>
      </c>
      <c r="I1402" s="149" t="s">
        <v>6788</v>
      </c>
      <c r="J1402" s="149" t="s">
        <v>6826</v>
      </c>
      <c r="K1402" s="149"/>
      <c r="L1402" s="149" t="s">
        <v>262</v>
      </c>
      <c r="M1402" s="149"/>
      <c r="N1402" s="149" t="s">
        <v>263</v>
      </c>
      <c r="O1402" s="149" t="s">
        <v>214</v>
      </c>
      <c r="P1402" s="149" t="s">
        <v>53</v>
      </c>
      <c r="Q1402" s="149"/>
      <c r="R1402" s="149" t="s">
        <v>2521</v>
      </c>
      <c r="S1402" s="149" t="s">
        <v>4406</v>
      </c>
      <c r="T1402" s="149" t="s">
        <v>6752</v>
      </c>
      <c r="U1402" s="149" t="s">
        <v>267</v>
      </c>
      <c r="V1402" s="149"/>
      <c r="W1402" s="149"/>
      <c r="X1402" s="149" t="s">
        <v>336</v>
      </c>
      <c r="Y1402" s="149"/>
      <c r="Z1402" s="149"/>
      <c r="AA1402" s="149"/>
      <c r="AB1402" s="149" t="s">
        <v>269</v>
      </c>
      <c r="AC1402" s="149" t="s">
        <v>270</v>
      </c>
      <c r="AD1402" s="149" t="s">
        <v>6752</v>
      </c>
      <c r="AE1402" s="149" t="s">
        <v>271</v>
      </c>
      <c r="AF1402" s="149"/>
      <c r="AG1402" s="149" t="s">
        <v>1098</v>
      </c>
      <c r="AH1402" s="149" t="s">
        <v>273</v>
      </c>
      <c r="AI1402" s="158">
        <v>40</v>
      </c>
      <c r="AJ1402" s="149"/>
      <c r="AK1402" s="159" t="s">
        <v>274</v>
      </c>
      <c r="AL1402" s="159" t="s">
        <v>274</v>
      </c>
      <c r="AM1402" s="149" t="s">
        <v>274</v>
      </c>
      <c r="AN1402" s="160">
        <v>4</v>
      </c>
      <c r="AO1402" s="149"/>
      <c r="AP1402" s="149" t="s">
        <v>274</v>
      </c>
      <c r="AQ1402" s="149" t="s">
        <v>275</v>
      </c>
      <c r="AR1402" s="158">
        <v>1</v>
      </c>
      <c r="AS1402" s="149" t="s">
        <v>275</v>
      </c>
      <c r="AT1402" s="149" t="s">
        <v>276</v>
      </c>
      <c r="AU1402" s="161">
        <v>1</v>
      </c>
      <c r="AV1402" s="159">
        <v>4867.25</v>
      </c>
      <c r="AW1402" s="159">
        <v>194.69</v>
      </c>
      <c r="AX1402" s="149" t="s">
        <v>274</v>
      </c>
      <c r="AY1402" s="159">
        <v>48.67</v>
      </c>
      <c r="AZ1402" s="159">
        <v>48.67</v>
      </c>
      <c r="BA1402" s="159">
        <v>194.68</v>
      </c>
      <c r="BB1402" s="159">
        <v>1946.8</v>
      </c>
      <c r="BC1402" s="162" t="s">
        <v>274</v>
      </c>
      <c r="BD1402" s="162">
        <v>0</v>
      </c>
      <c r="BE1402" s="159">
        <v>2920.45</v>
      </c>
      <c r="BF1402" s="159">
        <v>2920.45</v>
      </c>
      <c r="BG1402" s="159">
        <v>4867.25</v>
      </c>
    </row>
    <row r="1403" ht="28.05" customHeight="1" spans="1:59">
      <c r="A1403" s="149"/>
      <c r="B1403" s="149"/>
      <c r="C1403" s="149"/>
      <c r="D1403" s="149" t="s">
        <v>3726</v>
      </c>
      <c r="E1403" s="340" t="s">
        <v>6827</v>
      </c>
      <c r="F1403" s="149" t="s">
        <v>3726</v>
      </c>
      <c r="G1403" s="149" t="s">
        <v>6828</v>
      </c>
      <c r="H1403" s="149" t="s">
        <v>6733</v>
      </c>
      <c r="I1403" s="149" t="s">
        <v>6734</v>
      </c>
      <c r="J1403" s="149" t="s">
        <v>6829</v>
      </c>
      <c r="K1403" s="149"/>
      <c r="L1403" s="149" t="s">
        <v>262</v>
      </c>
      <c r="M1403" s="149"/>
      <c r="N1403" s="149" t="s">
        <v>263</v>
      </c>
      <c r="O1403" s="149" t="s">
        <v>214</v>
      </c>
      <c r="P1403" s="149" t="s">
        <v>53</v>
      </c>
      <c r="Q1403" s="149"/>
      <c r="R1403" s="149" t="s">
        <v>6736</v>
      </c>
      <c r="S1403" s="149" t="s">
        <v>5890</v>
      </c>
      <c r="T1403" s="149" t="s">
        <v>6684</v>
      </c>
      <c r="U1403" s="149" t="s">
        <v>267</v>
      </c>
      <c r="V1403" s="149"/>
      <c r="W1403" s="149"/>
      <c r="X1403" s="149" t="s">
        <v>268</v>
      </c>
      <c r="Y1403" s="149"/>
      <c r="Z1403" s="149"/>
      <c r="AA1403" s="149"/>
      <c r="AB1403" s="149" t="s">
        <v>269</v>
      </c>
      <c r="AC1403" s="149" t="s">
        <v>318</v>
      </c>
      <c r="AD1403" s="149" t="s">
        <v>6684</v>
      </c>
      <c r="AE1403" s="149" t="s">
        <v>271</v>
      </c>
      <c r="AF1403" s="149"/>
      <c r="AG1403" s="149" t="s">
        <v>1098</v>
      </c>
      <c r="AH1403" s="149" t="s">
        <v>273</v>
      </c>
      <c r="AI1403" s="158">
        <v>96</v>
      </c>
      <c r="AJ1403" s="149"/>
      <c r="AK1403" s="159" t="s">
        <v>274</v>
      </c>
      <c r="AL1403" s="159" t="s">
        <v>274</v>
      </c>
      <c r="AM1403" s="149" t="s">
        <v>274</v>
      </c>
      <c r="AN1403" s="160">
        <v>4</v>
      </c>
      <c r="AO1403" s="149"/>
      <c r="AP1403" s="149" t="s">
        <v>274</v>
      </c>
      <c r="AQ1403" s="149" t="s">
        <v>275</v>
      </c>
      <c r="AR1403" s="158">
        <v>1</v>
      </c>
      <c r="AS1403" s="149" t="s">
        <v>275</v>
      </c>
      <c r="AT1403" s="149" t="s">
        <v>276</v>
      </c>
      <c r="AU1403" s="161">
        <v>1</v>
      </c>
      <c r="AV1403" s="159">
        <v>9465.81</v>
      </c>
      <c r="AW1403" s="159">
        <v>378.63</v>
      </c>
      <c r="AX1403" s="149" t="s">
        <v>274</v>
      </c>
      <c r="AY1403" s="162">
        <v>0</v>
      </c>
      <c r="AZ1403" s="162" t="s">
        <v>274</v>
      </c>
      <c r="BA1403" s="162">
        <v>0</v>
      </c>
      <c r="BB1403" s="159">
        <v>9087.18</v>
      </c>
      <c r="BC1403" s="162" t="s">
        <v>274</v>
      </c>
      <c r="BD1403" s="162">
        <v>0</v>
      </c>
      <c r="BE1403" s="159">
        <v>378.63</v>
      </c>
      <c r="BF1403" s="159">
        <v>378.63</v>
      </c>
      <c r="BG1403" s="159">
        <v>9465.81</v>
      </c>
    </row>
    <row r="1404" ht="28.05" customHeight="1" spans="1:59">
      <c r="A1404" s="149"/>
      <c r="B1404" s="149"/>
      <c r="C1404" s="149"/>
      <c r="D1404" s="149" t="s">
        <v>3726</v>
      </c>
      <c r="E1404" s="340" t="s">
        <v>6830</v>
      </c>
      <c r="F1404" s="149" t="s">
        <v>3726</v>
      </c>
      <c r="G1404" s="149" t="s">
        <v>6831</v>
      </c>
      <c r="H1404" s="149" t="s">
        <v>6832</v>
      </c>
      <c r="I1404" s="149" t="s">
        <v>6833</v>
      </c>
      <c r="J1404" s="149" t="s">
        <v>6834</v>
      </c>
      <c r="K1404" s="149"/>
      <c r="L1404" s="149" t="s">
        <v>262</v>
      </c>
      <c r="M1404" s="149"/>
      <c r="N1404" s="149" t="s">
        <v>263</v>
      </c>
      <c r="O1404" s="149" t="s">
        <v>214</v>
      </c>
      <c r="P1404" s="149" t="s">
        <v>53</v>
      </c>
      <c r="Q1404" s="149"/>
      <c r="R1404" s="149" t="s">
        <v>6736</v>
      </c>
      <c r="S1404" s="149" t="s">
        <v>5890</v>
      </c>
      <c r="T1404" s="149" t="s">
        <v>6684</v>
      </c>
      <c r="U1404" s="149" t="s">
        <v>267</v>
      </c>
      <c r="V1404" s="149"/>
      <c r="W1404" s="149"/>
      <c r="X1404" s="149" t="s">
        <v>268</v>
      </c>
      <c r="Y1404" s="149"/>
      <c r="Z1404" s="149"/>
      <c r="AA1404" s="149"/>
      <c r="AB1404" s="149" t="s">
        <v>269</v>
      </c>
      <c r="AC1404" s="149" t="s">
        <v>318</v>
      </c>
      <c r="AD1404" s="149" t="s">
        <v>6684</v>
      </c>
      <c r="AE1404" s="149" t="s">
        <v>271</v>
      </c>
      <c r="AF1404" s="149"/>
      <c r="AG1404" s="149" t="s">
        <v>1098</v>
      </c>
      <c r="AH1404" s="149" t="s">
        <v>273</v>
      </c>
      <c r="AI1404" s="158">
        <v>96</v>
      </c>
      <c r="AJ1404" s="149"/>
      <c r="AK1404" s="159" t="s">
        <v>274</v>
      </c>
      <c r="AL1404" s="159" t="s">
        <v>274</v>
      </c>
      <c r="AM1404" s="149" t="s">
        <v>274</v>
      </c>
      <c r="AN1404" s="160">
        <v>4</v>
      </c>
      <c r="AO1404" s="149"/>
      <c r="AP1404" s="149" t="s">
        <v>274</v>
      </c>
      <c r="AQ1404" s="149" t="s">
        <v>275</v>
      </c>
      <c r="AR1404" s="158">
        <v>1</v>
      </c>
      <c r="AS1404" s="149" t="s">
        <v>275</v>
      </c>
      <c r="AT1404" s="149" t="s">
        <v>276</v>
      </c>
      <c r="AU1404" s="161">
        <v>1</v>
      </c>
      <c r="AV1404" s="159">
        <v>2264.95</v>
      </c>
      <c r="AW1404" s="159">
        <v>90.6</v>
      </c>
      <c r="AX1404" s="149" t="s">
        <v>274</v>
      </c>
      <c r="AY1404" s="162">
        <v>0</v>
      </c>
      <c r="AZ1404" s="162" t="s">
        <v>274</v>
      </c>
      <c r="BA1404" s="162">
        <v>0</v>
      </c>
      <c r="BB1404" s="159">
        <v>2174.35</v>
      </c>
      <c r="BC1404" s="162" t="s">
        <v>274</v>
      </c>
      <c r="BD1404" s="162">
        <v>0</v>
      </c>
      <c r="BE1404" s="159">
        <v>90.6</v>
      </c>
      <c r="BF1404" s="159">
        <v>90.6</v>
      </c>
      <c r="BG1404" s="159">
        <v>2264.95</v>
      </c>
    </row>
    <row r="1405" ht="28.05" customHeight="1" spans="1:59">
      <c r="A1405" s="149"/>
      <c r="B1405" s="149"/>
      <c r="C1405" s="149"/>
      <c r="D1405" s="149" t="s">
        <v>3726</v>
      </c>
      <c r="E1405" s="340" t="s">
        <v>6835</v>
      </c>
      <c r="F1405" s="149" t="s">
        <v>3726</v>
      </c>
      <c r="G1405" s="149" t="s">
        <v>6836</v>
      </c>
      <c r="H1405" s="149" t="s">
        <v>6832</v>
      </c>
      <c r="I1405" s="149" t="s">
        <v>6833</v>
      </c>
      <c r="J1405" s="149" t="s">
        <v>6837</v>
      </c>
      <c r="K1405" s="149"/>
      <c r="L1405" s="149" t="s">
        <v>262</v>
      </c>
      <c r="M1405" s="149"/>
      <c r="N1405" s="149" t="s">
        <v>263</v>
      </c>
      <c r="O1405" s="149" t="s">
        <v>214</v>
      </c>
      <c r="P1405" s="149" t="s">
        <v>53</v>
      </c>
      <c r="Q1405" s="149"/>
      <c r="R1405" s="149" t="s">
        <v>6736</v>
      </c>
      <c r="S1405" s="149" t="s">
        <v>5890</v>
      </c>
      <c r="T1405" s="149" t="s">
        <v>6684</v>
      </c>
      <c r="U1405" s="149" t="s">
        <v>267</v>
      </c>
      <c r="V1405" s="149"/>
      <c r="W1405" s="149"/>
      <c r="X1405" s="149" t="s">
        <v>268</v>
      </c>
      <c r="Y1405" s="149"/>
      <c r="Z1405" s="149"/>
      <c r="AA1405" s="149"/>
      <c r="AB1405" s="149" t="s">
        <v>269</v>
      </c>
      <c r="AC1405" s="149" t="s">
        <v>318</v>
      </c>
      <c r="AD1405" s="149" t="s">
        <v>6684</v>
      </c>
      <c r="AE1405" s="149" t="s">
        <v>271</v>
      </c>
      <c r="AF1405" s="149"/>
      <c r="AG1405" s="149" t="s">
        <v>1098</v>
      </c>
      <c r="AH1405" s="149" t="s">
        <v>273</v>
      </c>
      <c r="AI1405" s="158">
        <v>96</v>
      </c>
      <c r="AJ1405" s="149"/>
      <c r="AK1405" s="159" t="s">
        <v>274</v>
      </c>
      <c r="AL1405" s="159" t="s">
        <v>274</v>
      </c>
      <c r="AM1405" s="149" t="s">
        <v>274</v>
      </c>
      <c r="AN1405" s="160">
        <v>4</v>
      </c>
      <c r="AO1405" s="149"/>
      <c r="AP1405" s="149" t="s">
        <v>274</v>
      </c>
      <c r="AQ1405" s="149" t="s">
        <v>275</v>
      </c>
      <c r="AR1405" s="158">
        <v>1</v>
      </c>
      <c r="AS1405" s="149" t="s">
        <v>275</v>
      </c>
      <c r="AT1405" s="149" t="s">
        <v>276</v>
      </c>
      <c r="AU1405" s="161">
        <v>1</v>
      </c>
      <c r="AV1405" s="159">
        <v>2264.96</v>
      </c>
      <c r="AW1405" s="159">
        <v>90.6</v>
      </c>
      <c r="AX1405" s="149" t="s">
        <v>274</v>
      </c>
      <c r="AY1405" s="162">
        <v>0</v>
      </c>
      <c r="AZ1405" s="162" t="s">
        <v>274</v>
      </c>
      <c r="BA1405" s="162">
        <v>0</v>
      </c>
      <c r="BB1405" s="159">
        <v>2174.36</v>
      </c>
      <c r="BC1405" s="162" t="s">
        <v>274</v>
      </c>
      <c r="BD1405" s="162">
        <v>0</v>
      </c>
      <c r="BE1405" s="159">
        <v>90.6</v>
      </c>
      <c r="BF1405" s="159">
        <v>90.6</v>
      </c>
      <c r="BG1405" s="159">
        <v>2264.96</v>
      </c>
    </row>
    <row r="1406" ht="28.05" customHeight="1" spans="1:59">
      <c r="A1406" s="149"/>
      <c r="B1406" s="149"/>
      <c r="C1406" s="149"/>
      <c r="D1406" s="149" t="s">
        <v>3726</v>
      </c>
      <c r="E1406" s="340" t="s">
        <v>6838</v>
      </c>
      <c r="F1406" s="149" t="s">
        <v>3726</v>
      </c>
      <c r="G1406" s="149" t="s">
        <v>6839</v>
      </c>
      <c r="H1406" s="149" t="s">
        <v>6733</v>
      </c>
      <c r="I1406" s="149" t="s">
        <v>6788</v>
      </c>
      <c r="J1406" s="149" t="s">
        <v>6840</v>
      </c>
      <c r="K1406" s="149"/>
      <c r="L1406" s="149" t="s">
        <v>262</v>
      </c>
      <c r="M1406" s="149"/>
      <c r="N1406" s="149" t="s">
        <v>263</v>
      </c>
      <c r="O1406" s="149" t="s">
        <v>214</v>
      </c>
      <c r="P1406" s="149" t="s">
        <v>53</v>
      </c>
      <c r="Q1406" s="149"/>
      <c r="R1406" s="149" t="s">
        <v>2521</v>
      </c>
      <c r="S1406" s="149" t="s">
        <v>4406</v>
      </c>
      <c r="T1406" s="149" t="s">
        <v>6752</v>
      </c>
      <c r="U1406" s="149" t="s">
        <v>267</v>
      </c>
      <c r="V1406" s="149"/>
      <c r="W1406" s="149"/>
      <c r="X1406" s="149" t="s">
        <v>336</v>
      </c>
      <c r="Y1406" s="149"/>
      <c r="Z1406" s="149"/>
      <c r="AA1406" s="149"/>
      <c r="AB1406" s="149" t="s">
        <v>269</v>
      </c>
      <c r="AC1406" s="149" t="s">
        <v>270</v>
      </c>
      <c r="AD1406" s="149" t="s">
        <v>6752</v>
      </c>
      <c r="AE1406" s="149" t="s">
        <v>271</v>
      </c>
      <c r="AF1406" s="149"/>
      <c r="AG1406" s="149" t="s">
        <v>1098</v>
      </c>
      <c r="AH1406" s="149" t="s">
        <v>273</v>
      </c>
      <c r="AI1406" s="158">
        <v>40</v>
      </c>
      <c r="AJ1406" s="149"/>
      <c r="AK1406" s="159" t="s">
        <v>274</v>
      </c>
      <c r="AL1406" s="159" t="s">
        <v>274</v>
      </c>
      <c r="AM1406" s="149" t="s">
        <v>274</v>
      </c>
      <c r="AN1406" s="160">
        <v>4</v>
      </c>
      <c r="AO1406" s="149"/>
      <c r="AP1406" s="149" t="s">
        <v>274</v>
      </c>
      <c r="AQ1406" s="149" t="s">
        <v>275</v>
      </c>
      <c r="AR1406" s="158">
        <v>1</v>
      </c>
      <c r="AS1406" s="149" t="s">
        <v>275</v>
      </c>
      <c r="AT1406" s="149" t="s">
        <v>276</v>
      </c>
      <c r="AU1406" s="161">
        <v>1</v>
      </c>
      <c r="AV1406" s="159">
        <v>4867.25</v>
      </c>
      <c r="AW1406" s="159">
        <v>194.69</v>
      </c>
      <c r="AX1406" s="149" t="s">
        <v>274</v>
      </c>
      <c r="AY1406" s="159">
        <v>48.67</v>
      </c>
      <c r="AZ1406" s="159">
        <v>48.67</v>
      </c>
      <c r="BA1406" s="159">
        <v>194.68</v>
      </c>
      <c r="BB1406" s="159">
        <v>1946.8</v>
      </c>
      <c r="BC1406" s="162" t="s">
        <v>274</v>
      </c>
      <c r="BD1406" s="162">
        <v>0</v>
      </c>
      <c r="BE1406" s="159">
        <v>2920.45</v>
      </c>
      <c r="BF1406" s="159">
        <v>2920.45</v>
      </c>
      <c r="BG1406" s="159">
        <v>4867.25</v>
      </c>
    </row>
    <row r="1407" ht="28.05" customHeight="1" spans="1:59">
      <c r="A1407" s="149"/>
      <c r="B1407" s="149"/>
      <c r="C1407" s="149"/>
      <c r="D1407" s="149" t="s">
        <v>3726</v>
      </c>
      <c r="E1407" s="340" t="s">
        <v>6841</v>
      </c>
      <c r="F1407" s="149" t="s">
        <v>3726</v>
      </c>
      <c r="G1407" s="149" t="s">
        <v>6842</v>
      </c>
      <c r="H1407" s="149" t="s">
        <v>6843</v>
      </c>
      <c r="I1407" s="149" t="s">
        <v>6844</v>
      </c>
      <c r="J1407" s="149" t="s">
        <v>6845</v>
      </c>
      <c r="K1407" s="149"/>
      <c r="L1407" s="149" t="s">
        <v>262</v>
      </c>
      <c r="M1407" s="149"/>
      <c r="N1407" s="149" t="s">
        <v>263</v>
      </c>
      <c r="O1407" s="149" t="s">
        <v>214</v>
      </c>
      <c r="P1407" s="149" t="s">
        <v>53</v>
      </c>
      <c r="Q1407" s="149"/>
      <c r="R1407" s="149" t="s">
        <v>6846</v>
      </c>
      <c r="S1407" s="149" t="s">
        <v>6847</v>
      </c>
      <c r="T1407" s="149" t="s">
        <v>6848</v>
      </c>
      <c r="U1407" s="149" t="s">
        <v>267</v>
      </c>
      <c r="V1407" s="149"/>
      <c r="W1407" s="149"/>
      <c r="X1407" s="149" t="s">
        <v>268</v>
      </c>
      <c r="Y1407" s="149"/>
      <c r="Z1407" s="149"/>
      <c r="AA1407" s="149"/>
      <c r="AB1407" s="149" t="s">
        <v>269</v>
      </c>
      <c r="AC1407" s="149" t="s">
        <v>270</v>
      </c>
      <c r="AD1407" s="149" t="s">
        <v>6848</v>
      </c>
      <c r="AE1407" s="149" t="s">
        <v>271</v>
      </c>
      <c r="AF1407" s="149"/>
      <c r="AG1407" s="149" t="s">
        <v>1098</v>
      </c>
      <c r="AH1407" s="149" t="s">
        <v>273</v>
      </c>
      <c r="AI1407" s="158">
        <v>40</v>
      </c>
      <c r="AJ1407" s="149"/>
      <c r="AK1407" s="159" t="s">
        <v>274</v>
      </c>
      <c r="AL1407" s="159" t="s">
        <v>274</v>
      </c>
      <c r="AM1407" s="149" t="s">
        <v>274</v>
      </c>
      <c r="AN1407" s="160">
        <v>4</v>
      </c>
      <c r="AO1407" s="149"/>
      <c r="AP1407" s="149" t="s">
        <v>274</v>
      </c>
      <c r="AQ1407" s="149" t="s">
        <v>275</v>
      </c>
      <c r="AR1407" s="158">
        <v>1</v>
      </c>
      <c r="AS1407" s="149" t="s">
        <v>275</v>
      </c>
      <c r="AT1407" s="149" t="s">
        <v>276</v>
      </c>
      <c r="AU1407" s="161">
        <v>1</v>
      </c>
      <c r="AV1407" s="159">
        <v>69911.5</v>
      </c>
      <c r="AW1407" s="159">
        <v>2796.46</v>
      </c>
      <c r="AX1407" s="149" t="s">
        <v>274</v>
      </c>
      <c r="AY1407" s="159">
        <v>699.11</v>
      </c>
      <c r="AZ1407" s="159">
        <v>699.11</v>
      </c>
      <c r="BA1407" s="159">
        <v>2796.44</v>
      </c>
      <c r="BB1407" s="159">
        <v>27964.76</v>
      </c>
      <c r="BC1407" s="162" t="s">
        <v>274</v>
      </c>
      <c r="BD1407" s="162">
        <v>0</v>
      </c>
      <c r="BE1407" s="159">
        <v>41946.74</v>
      </c>
      <c r="BF1407" s="159">
        <v>41946.74</v>
      </c>
      <c r="BG1407" s="159">
        <v>69911.5</v>
      </c>
    </row>
    <row r="1408" ht="28.05" customHeight="1" spans="1:59">
      <c r="A1408" s="149"/>
      <c r="B1408" s="149"/>
      <c r="C1408" s="149"/>
      <c r="D1408" s="149" t="s">
        <v>3726</v>
      </c>
      <c r="E1408" s="340" t="s">
        <v>6849</v>
      </c>
      <c r="F1408" s="149" t="s">
        <v>3726</v>
      </c>
      <c r="G1408" s="149" t="s">
        <v>6850</v>
      </c>
      <c r="H1408" s="149" t="s">
        <v>4706</v>
      </c>
      <c r="I1408" s="149" t="s">
        <v>4756</v>
      </c>
      <c r="J1408" s="149" t="s">
        <v>6851</v>
      </c>
      <c r="K1408" s="149"/>
      <c r="L1408" s="149" t="s">
        <v>262</v>
      </c>
      <c r="M1408" s="149"/>
      <c r="N1408" s="149" t="s">
        <v>263</v>
      </c>
      <c r="O1408" s="149" t="s">
        <v>214</v>
      </c>
      <c r="P1408" s="149" t="s">
        <v>53</v>
      </c>
      <c r="Q1408" s="149"/>
      <c r="R1408" s="149" t="s">
        <v>3921</v>
      </c>
      <c r="S1408" s="149" t="s">
        <v>6852</v>
      </c>
      <c r="T1408" s="149" t="s">
        <v>6853</v>
      </c>
      <c r="U1408" s="149" t="s">
        <v>267</v>
      </c>
      <c r="V1408" s="149"/>
      <c r="W1408" s="149"/>
      <c r="X1408" s="149" t="s">
        <v>336</v>
      </c>
      <c r="Y1408" s="149"/>
      <c r="Z1408" s="149"/>
      <c r="AA1408" s="149"/>
      <c r="AB1408" s="149" t="s">
        <v>269</v>
      </c>
      <c r="AC1408" s="149" t="s">
        <v>270</v>
      </c>
      <c r="AD1408" s="149" t="s">
        <v>6853</v>
      </c>
      <c r="AE1408" s="149" t="s">
        <v>271</v>
      </c>
      <c r="AF1408" s="149"/>
      <c r="AG1408" s="149" t="s">
        <v>1098</v>
      </c>
      <c r="AH1408" s="149" t="s">
        <v>273</v>
      </c>
      <c r="AI1408" s="158">
        <v>40</v>
      </c>
      <c r="AJ1408" s="149"/>
      <c r="AK1408" s="159" t="s">
        <v>274</v>
      </c>
      <c r="AL1408" s="159" t="s">
        <v>274</v>
      </c>
      <c r="AM1408" s="149" t="s">
        <v>274</v>
      </c>
      <c r="AN1408" s="160">
        <v>4</v>
      </c>
      <c r="AO1408" s="149"/>
      <c r="AP1408" s="149" t="s">
        <v>274</v>
      </c>
      <c r="AQ1408" s="149" t="s">
        <v>275</v>
      </c>
      <c r="AR1408" s="158">
        <v>1</v>
      </c>
      <c r="AS1408" s="149" t="s">
        <v>275</v>
      </c>
      <c r="AT1408" s="149" t="s">
        <v>276</v>
      </c>
      <c r="AU1408" s="161">
        <v>1</v>
      </c>
      <c r="AV1408" s="159">
        <v>34955.75</v>
      </c>
      <c r="AW1408" s="159">
        <v>1398.23</v>
      </c>
      <c r="AX1408" s="149" t="s">
        <v>274</v>
      </c>
      <c r="AY1408" s="159">
        <v>349.56</v>
      </c>
      <c r="AZ1408" s="159">
        <v>349.56</v>
      </c>
      <c r="BA1408" s="159">
        <v>1398.24</v>
      </c>
      <c r="BB1408" s="159">
        <v>13982.4</v>
      </c>
      <c r="BC1408" s="162" t="s">
        <v>274</v>
      </c>
      <c r="BD1408" s="162">
        <v>0</v>
      </c>
      <c r="BE1408" s="159">
        <v>20973.35</v>
      </c>
      <c r="BF1408" s="159">
        <v>20973.35</v>
      </c>
      <c r="BG1408" s="159">
        <v>34955.75</v>
      </c>
    </row>
    <row r="1409" ht="28.05" customHeight="1" spans="1:59">
      <c r="A1409" s="149"/>
      <c r="B1409" s="149"/>
      <c r="C1409" s="149"/>
      <c r="D1409" s="149" t="s">
        <v>3726</v>
      </c>
      <c r="E1409" s="340" t="s">
        <v>6854</v>
      </c>
      <c r="F1409" s="149" t="s">
        <v>3726</v>
      </c>
      <c r="G1409" s="149" t="s">
        <v>6855</v>
      </c>
      <c r="H1409" s="149" t="s">
        <v>6856</v>
      </c>
      <c r="I1409" s="149" t="s">
        <v>6857</v>
      </c>
      <c r="J1409" s="149" t="s">
        <v>6858</v>
      </c>
      <c r="K1409" s="149"/>
      <c r="L1409" s="149" t="s">
        <v>262</v>
      </c>
      <c r="M1409" s="149"/>
      <c r="N1409" s="149" t="s">
        <v>263</v>
      </c>
      <c r="O1409" s="149" t="s">
        <v>214</v>
      </c>
      <c r="P1409" s="149" t="s">
        <v>53</v>
      </c>
      <c r="Q1409" s="149"/>
      <c r="R1409" s="149" t="s">
        <v>6859</v>
      </c>
      <c r="S1409" s="149" t="s">
        <v>6860</v>
      </c>
      <c r="T1409" s="149" t="s">
        <v>740</v>
      </c>
      <c r="U1409" s="149" t="s">
        <v>267</v>
      </c>
      <c r="V1409" s="149"/>
      <c r="W1409" s="149"/>
      <c r="X1409" s="149" t="s">
        <v>336</v>
      </c>
      <c r="Y1409" s="149"/>
      <c r="Z1409" s="149"/>
      <c r="AA1409" s="149"/>
      <c r="AB1409" s="149" t="s">
        <v>269</v>
      </c>
      <c r="AC1409" s="149" t="s">
        <v>270</v>
      </c>
      <c r="AD1409" s="149" t="s">
        <v>740</v>
      </c>
      <c r="AE1409" s="149" t="s">
        <v>271</v>
      </c>
      <c r="AF1409" s="149"/>
      <c r="AG1409" s="149" t="s">
        <v>1098</v>
      </c>
      <c r="AH1409" s="149" t="s">
        <v>273</v>
      </c>
      <c r="AI1409" s="158">
        <v>39</v>
      </c>
      <c r="AJ1409" s="149"/>
      <c r="AK1409" s="159" t="s">
        <v>274</v>
      </c>
      <c r="AL1409" s="159" t="s">
        <v>274</v>
      </c>
      <c r="AM1409" s="149" t="s">
        <v>274</v>
      </c>
      <c r="AN1409" s="160">
        <v>4</v>
      </c>
      <c r="AO1409" s="149"/>
      <c r="AP1409" s="149" t="s">
        <v>274</v>
      </c>
      <c r="AQ1409" s="149" t="s">
        <v>275</v>
      </c>
      <c r="AR1409" s="158">
        <v>1</v>
      </c>
      <c r="AS1409" s="149" t="s">
        <v>275</v>
      </c>
      <c r="AT1409" s="149" t="s">
        <v>276</v>
      </c>
      <c r="AU1409" s="161">
        <v>1</v>
      </c>
      <c r="AV1409" s="159">
        <v>73451.33</v>
      </c>
      <c r="AW1409" s="159">
        <v>2938.05</v>
      </c>
      <c r="AX1409" s="149" t="s">
        <v>274</v>
      </c>
      <c r="AY1409" s="159">
        <v>734.52</v>
      </c>
      <c r="AZ1409" s="159">
        <v>734.52</v>
      </c>
      <c r="BA1409" s="159">
        <v>2938.08</v>
      </c>
      <c r="BB1409" s="159">
        <v>28645.93</v>
      </c>
      <c r="BC1409" s="162" t="s">
        <v>274</v>
      </c>
      <c r="BD1409" s="162">
        <v>0</v>
      </c>
      <c r="BE1409" s="159">
        <v>44805.4</v>
      </c>
      <c r="BF1409" s="159">
        <v>44805.4</v>
      </c>
      <c r="BG1409" s="159">
        <v>73451.33</v>
      </c>
    </row>
    <row r="1410" ht="28.05" customHeight="1" spans="1:59">
      <c r="A1410" s="149"/>
      <c r="B1410" s="149"/>
      <c r="C1410" s="149"/>
      <c r="D1410" s="149" t="s">
        <v>3726</v>
      </c>
      <c r="E1410" s="340" t="s">
        <v>6861</v>
      </c>
      <c r="F1410" s="149" t="s">
        <v>3726</v>
      </c>
      <c r="G1410" s="149" t="s">
        <v>6862</v>
      </c>
      <c r="H1410" s="149" t="s">
        <v>6863</v>
      </c>
      <c r="I1410" s="149" t="s">
        <v>6864</v>
      </c>
      <c r="J1410" s="149" t="s">
        <v>6865</v>
      </c>
      <c r="K1410" s="149"/>
      <c r="L1410" s="149" t="s">
        <v>287</v>
      </c>
      <c r="M1410" s="149"/>
      <c r="N1410" s="149" t="s">
        <v>263</v>
      </c>
      <c r="O1410" s="149" t="s">
        <v>214</v>
      </c>
      <c r="P1410" s="149" t="s">
        <v>53</v>
      </c>
      <c r="Q1410" s="149"/>
      <c r="R1410" s="149" t="s">
        <v>296</v>
      </c>
      <c r="S1410" s="149" t="s">
        <v>3974</v>
      </c>
      <c r="T1410" s="149" t="s">
        <v>6866</v>
      </c>
      <c r="U1410" s="149" t="s">
        <v>267</v>
      </c>
      <c r="V1410" s="149"/>
      <c r="W1410" s="149"/>
      <c r="X1410" s="149" t="s">
        <v>268</v>
      </c>
      <c r="Y1410" s="149"/>
      <c r="Z1410" s="149"/>
      <c r="AA1410" s="149"/>
      <c r="AB1410" s="149" t="s">
        <v>269</v>
      </c>
      <c r="AC1410" s="149" t="s">
        <v>270</v>
      </c>
      <c r="AD1410" s="149" t="s">
        <v>6866</v>
      </c>
      <c r="AE1410" s="149" t="s">
        <v>271</v>
      </c>
      <c r="AF1410" s="149"/>
      <c r="AG1410" s="149" t="s">
        <v>1098</v>
      </c>
      <c r="AH1410" s="149" t="s">
        <v>273</v>
      </c>
      <c r="AI1410" s="158">
        <v>79</v>
      </c>
      <c r="AJ1410" s="149"/>
      <c r="AK1410" s="159" t="s">
        <v>274</v>
      </c>
      <c r="AL1410" s="159" t="s">
        <v>274</v>
      </c>
      <c r="AM1410" s="149" t="s">
        <v>274</v>
      </c>
      <c r="AN1410" s="160">
        <v>4</v>
      </c>
      <c r="AO1410" s="149"/>
      <c r="AP1410" s="149" t="s">
        <v>274</v>
      </c>
      <c r="AQ1410" s="149" t="s">
        <v>275</v>
      </c>
      <c r="AR1410" s="158">
        <v>1</v>
      </c>
      <c r="AS1410" s="149" t="s">
        <v>275</v>
      </c>
      <c r="AT1410" s="149" t="s">
        <v>276</v>
      </c>
      <c r="AU1410" s="161">
        <v>1</v>
      </c>
      <c r="AV1410" s="159">
        <v>1024348.46</v>
      </c>
      <c r="AW1410" s="159">
        <v>40973.94</v>
      </c>
      <c r="AX1410" s="149" t="s">
        <v>274</v>
      </c>
      <c r="AY1410" s="159">
        <v>11009.71</v>
      </c>
      <c r="AZ1410" s="159">
        <v>11009.71</v>
      </c>
      <c r="BA1410" s="159">
        <v>44038.82</v>
      </c>
      <c r="BB1410" s="159">
        <v>796209.54</v>
      </c>
      <c r="BC1410" s="162" t="s">
        <v>274</v>
      </c>
      <c r="BD1410" s="162">
        <v>0</v>
      </c>
      <c r="BE1410" s="159">
        <v>228138.92</v>
      </c>
      <c r="BF1410" s="159">
        <v>228138.92</v>
      </c>
      <c r="BG1410" s="159">
        <v>1024348.46</v>
      </c>
    </row>
    <row r="1411" ht="28.05" customHeight="1" spans="1:59">
      <c r="A1411" s="149"/>
      <c r="B1411" s="149"/>
      <c r="C1411" s="149"/>
      <c r="D1411" s="149" t="s">
        <v>3726</v>
      </c>
      <c r="E1411" s="340" t="s">
        <v>6867</v>
      </c>
      <c r="F1411" s="149" t="s">
        <v>3726</v>
      </c>
      <c r="G1411" s="149" t="s">
        <v>6868</v>
      </c>
      <c r="H1411" s="149" t="s">
        <v>6869</v>
      </c>
      <c r="I1411" s="149" t="s">
        <v>6870</v>
      </c>
      <c r="J1411" s="149" t="s">
        <v>6871</v>
      </c>
      <c r="K1411" s="149"/>
      <c r="L1411" s="149" t="s">
        <v>262</v>
      </c>
      <c r="M1411" s="149"/>
      <c r="N1411" s="149" t="s">
        <v>263</v>
      </c>
      <c r="O1411" s="149" t="s">
        <v>214</v>
      </c>
      <c r="P1411" s="149" t="s">
        <v>53</v>
      </c>
      <c r="Q1411" s="149"/>
      <c r="R1411" s="149" t="s">
        <v>3903</v>
      </c>
      <c r="S1411" s="149" t="s">
        <v>6872</v>
      </c>
      <c r="T1411" s="149" t="s">
        <v>6684</v>
      </c>
      <c r="U1411" s="149" t="s">
        <v>267</v>
      </c>
      <c r="V1411" s="149"/>
      <c r="W1411" s="149"/>
      <c r="X1411" s="149" t="s">
        <v>336</v>
      </c>
      <c r="Y1411" s="149"/>
      <c r="Z1411" s="149"/>
      <c r="AA1411" s="149"/>
      <c r="AB1411" s="149" t="s">
        <v>269</v>
      </c>
      <c r="AC1411" s="149" t="s">
        <v>318</v>
      </c>
      <c r="AD1411" s="149" t="s">
        <v>6684</v>
      </c>
      <c r="AE1411" s="149" t="s">
        <v>271</v>
      </c>
      <c r="AF1411" s="149"/>
      <c r="AG1411" s="149" t="s">
        <v>1098</v>
      </c>
      <c r="AH1411" s="149" t="s">
        <v>273</v>
      </c>
      <c r="AI1411" s="158">
        <v>96</v>
      </c>
      <c r="AJ1411" s="149"/>
      <c r="AK1411" s="159" t="s">
        <v>274</v>
      </c>
      <c r="AL1411" s="159" t="s">
        <v>274</v>
      </c>
      <c r="AM1411" s="149" t="s">
        <v>274</v>
      </c>
      <c r="AN1411" s="160">
        <v>4</v>
      </c>
      <c r="AO1411" s="149"/>
      <c r="AP1411" s="149" t="s">
        <v>274</v>
      </c>
      <c r="AQ1411" s="149" t="s">
        <v>275</v>
      </c>
      <c r="AR1411" s="158">
        <v>1</v>
      </c>
      <c r="AS1411" s="149" t="s">
        <v>275</v>
      </c>
      <c r="AT1411" s="149" t="s">
        <v>276</v>
      </c>
      <c r="AU1411" s="161">
        <v>1</v>
      </c>
      <c r="AV1411" s="159">
        <v>3418.8</v>
      </c>
      <c r="AW1411" s="159">
        <v>136.75</v>
      </c>
      <c r="AX1411" s="149" t="s">
        <v>274</v>
      </c>
      <c r="AY1411" s="162">
        <v>0</v>
      </c>
      <c r="AZ1411" s="162" t="s">
        <v>274</v>
      </c>
      <c r="BA1411" s="162">
        <v>0</v>
      </c>
      <c r="BB1411" s="159">
        <v>3282.05</v>
      </c>
      <c r="BC1411" s="162" t="s">
        <v>274</v>
      </c>
      <c r="BD1411" s="162">
        <v>0</v>
      </c>
      <c r="BE1411" s="159">
        <v>136.75</v>
      </c>
      <c r="BF1411" s="159">
        <v>136.75</v>
      </c>
      <c r="BG1411" s="159">
        <v>3418.8</v>
      </c>
    </row>
    <row r="1412" ht="28.05" customHeight="1" spans="1:59">
      <c r="A1412" s="149"/>
      <c r="B1412" s="149"/>
      <c r="C1412" s="149"/>
      <c r="D1412" s="149" t="s">
        <v>3726</v>
      </c>
      <c r="E1412" s="340" t="s">
        <v>6873</v>
      </c>
      <c r="F1412" s="149" t="s">
        <v>3726</v>
      </c>
      <c r="G1412" s="149" t="s">
        <v>6874</v>
      </c>
      <c r="H1412" s="149" t="s">
        <v>4619</v>
      </c>
      <c r="I1412" s="149" t="s">
        <v>6875</v>
      </c>
      <c r="J1412" s="149" t="s">
        <v>6876</v>
      </c>
      <c r="K1412" s="149"/>
      <c r="L1412" s="149" t="s">
        <v>262</v>
      </c>
      <c r="M1412" s="149"/>
      <c r="N1412" s="149" t="s">
        <v>263</v>
      </c>
      <c r="O1412" s="149" t="s">
        <v>214</v>
      </c>
      <c r="P1412" s="149" t="s">
        <v>53</v>
      </c>
      <c r="Q1412" s="149"/>
      <c r="R1412" s="149" t="s">
        <v>4628</v>
      </c>
      <c r="S1412" s="149" t="s">
        <v>4622</v>
      </c>
      <c r="T1412" s="149" t="s">
        <v>6684</v>
      </c>
      <c r="U1412" s="149" t="s">
        <v>267</v>
      </c>
      <c r="V1412" s="149"/>
      <c r="W1412" s="149"/>
      <c r="X1412" s="149" t="s">
        <v>268</v>
      </c>
      <c r="Y1412" s="149"/>
      <c r="Z1412" s="149"/>
      <c r="AA1412" s="149"/>
      <c r="AB1412" s="149" t="s">
        <v>269</v>
      </c>
      <c r="AC1412" s="149" t="s">
        <v>318</v>
      </c>
      <c r="AD1412" s="149" t="s">
        <v>6684</v>
      </c>
      <c r="AE1412" s="149" t="s">
        <v>271</v>
      </c>
      <c r="AF1412" s="149"/>
      <c r="AG1412" s="149" t="s">
        <v>1098</v>
      </c>
      <c r="AH1412" s="149" t="s">
        <v>273</v>
      </c>
      <c r="AI1412" s="158">
        <v>96</v>
      </c>
      <c r="AJ1412" s="149"/>
      <c r="AK1412" s="159" t="s">
        <v>274</v>
      </c>
      <c r="AL1412" s="159" t="s">
        <v>274</v>
      </c>
      <c r="AM1412" s="149" t="s">
        <v>274</v>
      </c>
      <c r="AN1412" s="160">
        <v>4</v>
      </c>
      <c r="AO1412" s="149"/>
      <c r="AP1412" s="149" t="s">
        <v>274</v>
      </c>
      <c r="AQ1412" s="149" t="s">
        <v>275</v>
      </c>
      <c r="AR1412" s="158">
        <v>1</v>
      </c>
      <c r="AS1412" s="149" t="s">
        <v>275</v>
      </c>
      <c r="AT1412" s="149" t="s">
        <v>276</v>
      </c>
      <c r="AU1412" s="161">
        <v>1</v>
      </c>
      <c r="AV1412" s="159">
        <v>24786.32</v>
      </c>
      <c r="AW1412" s="159">
        <v>991.45</v>
      </c>
      <c r="AX1412" s="149" t="s">
        <v>274</v>
      </c>
      <c r="AY1412" s="162">
        <v>0</v>
      </c>
      <c r="AZ1412" s="162" t="s">
        <v>274</v>
      </c>
      <c r="BA1412" s="162">
        <v>0</v>
      </c>
      <c r="BB1412" s="159">
        <v>23794.87</v>
      </c>
      <c r="BC1412" s="162" t="s">
        <v>274</v>
      </c>
      <c r="BD1412" s="162">
        <v>0</v>
      </c>
      <c r="BE1412" s="159">
        <v>991.45</v>
      </c>
      <c r="BF1412" s="159">
        <v>991.45</v>
      </c>
      <c r="BG1412" s="159">
        <v>24786.32</v>
      </c>
    </row>
    <row r="1413" ht="28.05" customHeight="1" spans="1:59">
      <c r="A1413" s="149"/>
      <c r="B1413" s="149"/>
      <c r="C1413" s="149"/>
      <c r="D1413" s="149" t="s">
        <v>3726</v>
      </c>
      <c r="E1413" s="340" t="s">
        <v>6877</v>
      </c>
      <c r="F1413" s="149" t="s">
        <v>3726</v>
      </c>
      <c r="G1413" s="149" t="s">
        <v>6878</v>
      </c>
      <c r="H1413" s="149" t="s">
        <v>6863</v>
      </c>
      <c r="I1413" s="149" t="s">
        <v>6864</v>
      </c>
      <c r="J1413" s="149" t="s">
        <v>6879</v>
      </c>
      <c r="K1413" s="149"/>
      <c r="L1413" s="149" t="s">
        <v>287</v>
      </c>
      <c r="M1413" s="149"/>
      <c r="N1413" s="149" t="s">
        <v>263</v>
      </c>
      <c r="O1413" s="149" t="s">
        <v>214</v>
      </c>
      <c r="P1413" s="149" t="s">
        <v>53</v>
      </c>
      <c r="Q1413" s="149"/>
      <c r="R1413" s="149" t="s">
        <v>296</v>
      </c>
      <c r="S1413" s="149" t="s">
        <v>3974</v>
      </c>
      <c r="T1413" s="149" t="s">
        <v>6866</v>
      </c>
      <c r="U1413" s="149" t="s">
        <v>267</v>
      </c>
      <c r="V1413" s="149"/>
      <c r="W1413" s="149"/>
      <c r="X1413" s="149" t="s">
        <v>268</v>
      </c>
      <c r="Y1413" s="149"/>
      <c r="Z1413" s="149"/>
      <c r="AA1413" s="149"/>
      <c r="AB1413" s="149" t="s">
        <v>269</v>
      </c>
      <c r="AC1413" s="149" t="s">
        <v>270</v>
      </c>
      <c r="AD1413" s="149" t="s">
        <v>6866</v>
      </c>
      <c r="AE1413" s="149" t="s">
        <v>271</v>
      </c>
      <c r="AF1413" s="149"/>
      <c r="AG1413" s="149" t="s">
        <v>1098</v>
      </c>
      <c r="AH1413" s="149" t="s">
        <v>273</v>
      </c>
      <c r="AI1413" s="158">
        <v>79</v>
      </c>
      <c r="AJ1413" s="149"/>
      <c r="AK1413" s="159" t="s">
        <v>274</v>
      </c>
      <c r="AL1413" s="159" t="s">
        <v>274</v>
      </c>
      <c r="AM1413" s="149" t="s">
        <v>274</v>
      </c>
      <c r="AN1413" s="160">
        <v>4</v>
      </c>
      <c r="AO1413" s="149"/>
      <c r="AP1413" s="149" t="s">
        <v>274</v>
      </c>
      <c r="AQ1413" s="149" t="s">
        <v>275</v>
      </c>
      <c r="AR1413" s="158">
        <v>1</v>
      </c>
      <c r="AS1413" s="149" t="s">
        <v>275</v>
      </c>
      <c r="AT1413" s="149" t="s">
        <v>276</v>
      </c>
      <c r="AU1413" s="161">
        <v>1</v>
      </c>
      <c r="AV1413" s="159">
        <v>1024348.45</v>
      </c>
      <c r="AW1413" s="159">
        <v>40973.94</v>
      </c>
      <c r="AX1413" s="149" t="s">
        <v>274</v>
      </c>
      <c r="AY1413" s="159">
        <v>11009.71</v>
      </c>
      <c r="AZ1413" s="159">
        <v>11009.71</v>
      </c>
      <c r="BA1413" s="159">
        <v>44038.82</v>
      </c>
      <c r="BB1413" s="159">
        <v>796209.53</v>
      </c>
      <c r="BC1413" s="162" t="s">
        <v>274</v>
      </c>
      <c r="BD1413" s="162">
        <v>0</v>
      </c>
      <c r="BE1413" s="159">
        <v>228138.92</v>
      </c>
      <c r="BF1413" s="159">
        <v>228138.92</v>
      </c>
      <c r="BG1413" s="159">
        <v>1024348.45</v>
      </c>
    </row>
    <row r="1414" ht="28.05" customHeight="1" spans="1:59">
      <c r="A1414" s="149"/>
      <c r="B1414" s="149"/>
      <c r="C1414" s="149"/>
      <c r="D1414" s="149" t="s">
        <v>3726</v>
      </c>
      <c r="E1414" s="340" t="s">
        <v>6880</v>
      </c>
      <c r="F1414" s="149" t="s">
        <v>3726</v>
      </c>
      <c r="G1414" s="149" t="s">
        <v>6881</v>
      </c>
      <c r="H1414" s="149" t="s">
        <v>6882</v>
      </c>
      <c r="I1414" s="149" t="s">
        <v>6883</v>
      </c>
      <c r="J1414" s="149" t="s">
        <v>6884</v>
      </c>
      <c r="K1414" s="149"/>
      <c r="L1414" s="149" t="s">
        <v>262</v>
      </c>
      <c r="M1414" s="149"/>
      <c r="N1414" s="149" t="s">
        <v>263</v>
      </c>
      <c r="O1414" s="149" t="s">
        <v>214</v>
      </c>
      <c r="P1414" s="149" t="s">
        <v>53</v>
      </c>
      <c r="Q1414" s="149"/>
      <c r="R1414" s="149" t="s">
        <v>3914</v>
      </c>
      <c r="S1414" s="149" t="s">
        <v>5049</v>
      </c>
      <c r="T1414" s="149" t="s">
        <v>6885</v>
      </c>
      <c r="U1414" s="149" t="s">
        <v>267</v>
      </c>
      <c r="V1414" s="149"/>
      <c r="W1414" s="149"/>
      <c r="X1414" s="149" t="s">
        <v>268</v>
      </c>
      <c r="Y1414" s="149"/>
      <c r="Z1414" s="149"/>
      <c r="AA1414" s="149"/>
      <c r="AB1414" s="149" t="s">
        <v>269</v>
      </c>
      <c r="AC1414" s="149" t="s">
        <v>270</v>
      </c>
      <c r="AD1414" s="149" t="s">
        <v>6885</v>
      </c>
      <c r="AE1414" s="149" t="s">
        <v>271</v>
      </c>
      <c r="AF1414" s="149"/>
      <c r="AG1414" s="149" t="s">
        <v>1098</v>
      </c>
      <c r="AH1414" s="149" t="s">
        <v>273</v>
      </c>
      <c r="AI1414" s="158">
        <v>79</v>
      </c>
      <c r="AJ1414" s="149"/>
      <c r="AK1414" s="159" t="s">
        <v>274</v>
      </c>
      <c r="AL1414" s="159" t="s">
        <v>274</v>
      </c>
      <c r="AM1414" s="149" t="s">
        <v>274</v>
      </c>
      <c r="AN1414" s="160">
        <v>4</v>
      </c>
      <c r="AO1414" s="149"/>
      <c r="AP1414" s="149" t="s">
        <v>274</v>
      </c>
      <c r="AQ1414" s="149" t="s">
        <v>275</v>
      </c>
      <c r="AR1414" s="158">
        <v>1</v>
      </c>
      <c r="AS1414" s="149" t="s">
        <v>275</v>
      </c>
      <c r="AT1414" s="149" t="s">
        <v>276</v>
      </c>
      <c r="AU1414" s="161">
        <v>1</v>
      </c>
      <c r="AV1414" s="159">
        <v>29636.19</v>
      </c>
      <c r="AW1414" s="159">
        <v>1185.45</v>
      </c>
      <c r="AX1414" s="149" t="s">
        <v>274</v>
      </c>
      <c r="AY1414" s="159">
        <v>310.48</v>
      </c>
      <c r="AZ1414" s="159">
        <v>310.48</v>
      </c>
      <c r="BA1414" s="159">
        <v>1241.92</v>
      </c>
      <c r="BB1414" s="159">
        <v>23172.56</v>
      </c>
      <c r="BC1414" s="162" t="s">
        <v>274</v>
      </c>
      <c r="BD1414" s="162">
        <v>0</v>
      </c>
      <c r="BE1414" s="159">
        <v>6463.63</v>
      </c>
      <c r="BF1414" s="159">
        <v>6463.63</v>
      </c>
      <c r="BG1414" s="159">
        <v>29636.19</v>
      </c>
    </row>
    <row r="1415" ht="28.05" customHeight="1" spans="1:59">
      <c r="A1415" s="149"/>
      <c r="B1415" s="149"/>
      <c r="C1415" s="149"/>
      <c r="D1415" s="149" t="s">
        <v>3726</v>
      </c>
      <c r="E1415" s="340" t="s">
        <v>6886</v>
      </c>
      <c r="F1415" s="149" t="s">
        <v>3726</v>
      </c>
      <c r="G1415" s="149" t="s">
        <v>6887</v>
      </c>
      <c r="H1415" s="149" t="s">
        <v>6888</v>
      </c>
      <c r="I1415" s="149" t="s">
        <v>6889</v>
      </c>
      <c r="J1415" s="149" t="s">
        <v>6890</v>
      </c>
      <c r="K1415" s="149"/>
      <c r="L1415" s="149" t="s">
        <v>262</v>
      </c>
      <c r="M1415" s="149"/>
      <c r="N1415" s="149" t="s">
        <v>263</v>
      </c>
      <c r="O1415" s="149" t="s">
        <v>214</v>
      </c>
      <c r="P1415" s="149" t="s">
        <v>53</v>
      </c>
      <c r="Q1415" s="149"/>
      <c r="R1415" s="149" t="s">
        <v>3914</v>
      </c>
      <c r="S1415" s="149" t="s">
        <v>5049</v>
      </c>
      <c r="T1415" s="149" t="s">
        <v>6885</v>
      </c>
      <c r="U1415" s="149" t="s">
        <v>267</v>
      </c>
      <c r="V1415" s="149"/>
      <c r="W1415" s="149"/>
      <c r="X1415" s="149" t="s">
        <v>268</v>
      </c>
      <c r="Y1415" s="149"/>
      <c r="Z1415" s="149"/>
      <c r="AA1415" s="149"/>
      <c r="AB1415" s="149" t="s">
        <v>269</v>
      </c>
      <c r="AC1415" s="149" t="s">
        <v>270</v>
      </c>
      <c r="AD1415" s="149" t="s">
        <v>6885</v>
      </c>
      <c r="AE1415" s="149" t="s">
        <v>271</v>
      </c>
      <c r="AF1415" s="149"/>
      <c r="AG1415" s="149" t="s">
        <v>1098</v>
      </c>
      <c r="AH1415" s="149" t="s">
        <v>273</v>
      </c>
      <c r="AI1415" s="158">
        <v>79</v>
      </c>
      <c r="AJ1415" s="149"/>
      <c r="AK1415" s="159" t="s">
        <v>274</v>
      </c>
      <c r="AL1415" s="159" t="s">
        <v>274</v>
      </c>
      <c r="AM1415" s="149" t="s">
        <v>274</v>
      </c>
      <c r="AN1415" s="160">
        <v>4</v>
      </c>
      <c r="AO1415" s="149"/>
      <c r="AP1415" s="149" t="s">
        <v>274</v>
      </c>
      <c r="AQ1415" s="149" t="s">
        <v>275</v>
      </c>
      <c r="AR1415" s="158">
        <v>1</v>
      </c>
      <c r="AS1415" s="149" t="s">
        <v>275</v>
      </c>
      <c r="AT1415" s="149" t="s">
        <v>276</v>
      </c>
      <c r="AU1415" s="161">
        <v>1</v>
      </c>
      <c r="AV1415" s="159">
        <v>44798.88</v>
      </c>
      <c r="AW1415" s="159">
        <v>1791.96</v>
      </c>
      <c r="AX1415" s="149" t="s">
        <v>274</v>
      </c>
      <c r="AY1415" s="159">
        <v>469.32</v>
      </c>
      <c r="AZ1415" s="159">
        <v>469.32</v>
      </c>
      <c r="BA1415" s="159">
        <v>1877.28</v>
      </c>
      <c r="BB1415" s="159">
        <v>35028.54</v>
      </c>
      <c r="BC1415" s="162" t="s">
        <v>274</v>
      </c>
      <c r="BD1415" s="162">
        <v>0</v>
      </c>
      <c r="BE1415" s="159">
        <v>9770.34</v>
      </c>
      <c r="BF1415" s="159">
        <v>9770.34</v>
      </c>
      <c r="BG1415" s="159">
        <v>44798.88</v>
      </c>
    </row>
    <row r="1416" ht="28.05" customHeight="1" spans="1:59">
      <c r="A1416" s="149"/>
      <c r="B1416" s="149"/>
      <c r="C1416" s="149"/>
      <c r="D1416" s="149" t="s">
        <v>3726</v>
      </c>
      <c r="E1416" s="340" t="s">
        <v>6891</v>
      </c>
      <c r="F1416" s="149" t="s">
        <v>3726</v>
      </c>
      <c r="G1416" s="149" t="s">
        <v>6892</v>
      </c>
      <c r="H1416" s="149" t="s">
        <v>6893</v>
      </c>
      <c r="I1416" s="149" t="s">
        <v>6894</v>
      </c>
      <c r="J1416" s="149" t="s">
        <v>6895</v>
      </c>
      <c r="K1416" s="149"/>
      <c r="L1416" s="149" t="s">
        <v>262</v>
      </c>
      <c r="M1416" s="149"/>
      <c r="N1416" s="149" t="s">
        <v>263</v>
      </c>
      <c r="O1416" s="149" t="s">
        <v>214</v>
      </c>
      <c r="P1416" s="149" t="s">
        <v>53</v>
      </c>
      <c r="Q1416" s="149"/>
      <c r="R1416" s="149" t="s">
        <v>3914</v>
      </c>
      <c r="S1416" s="149" t="s">
        <v>5049</v>
      </c>
      <c r="T1416" s="149" t="s">
        <v>6885</v>
      </c>
      <c r="U1416" s="149" t="s">
        <v>267</v>
      </c>
      <c r="V1416" s="149"/>
      <c r="W1416" s="149"/>
      <c r="X1416" s="149" t="s">
        <v>268</v>
      </c>
      <c r="Y1416" s="149"/>
      <c r="Z1416" s="149"/>
      <c r="AA1416" s="149"/>
      <c r="AB1416" s="149" t="s">
        <v>269</v>
      </c>
      <c r="AC1416" s="149" t="s">
        <v>270</v>
      </c>
      <c r="AD1416" s="149" t="s">
        <v>6885</v>
      </c>
      <c r="AE1416" s="149" t="s">
        <v>271</v>
      </c>
      <c r="AF1416" s="149"/>
      <c r="AG1416" s="149" t="s">
        <v>1098</v>
      </c>
      <c r="AH1416" s="149" t="s">
        <v>273</v>
      </c>
      <c r="AI1416" s="158">
        <v>79</v>
      </c>
      <c r="AJ1416" s="149"/>
      <c r="AK1416" s="159" t="s">
        <v>274</v>
      </c>
      <c r="AL1416" s="159" t="s">
        <v>274</v>
      </c>
      <c r="AM1416" s="149" t="s">
        <v>274</v>
      </c>
      <c r="AN1416" s="160">
        <v>4</v>
      </c>
      <c r="AO1416" s="149"/>
      <c r="AP1416" s="149" t="s">
        <v>274</v>
      </c>
      <c r="AQ1416" s="149" t="s">
        <v>275</v>
      </c>
      <c r="AR1416" s="158">
        <v>1</v>
      </c>
      <c r="AS1416" s="149" t="s">
        <v>275</v>
      </c>
      <c r="AT1416" s="149" t="s">
        <v>276</v>
      </c>
      <c r="AU1416" s="161">
        <v>1</v>
      </c>
      <c r="AV1416" s="159">
        <v>46866.52</v>
      </c>
      <c r="AW1416" s="159">
        <v>1874.66</v>
      </c>
      <c r="AX1416" s="149" t="s">
        <v>274</v>
      </c>
      <c r="AY1416" s="159">
        <v>490.97</v>
      </c>
      <c r="AZ1416" s="159">
        <v>490.97</v>
      </c>
      <c r="BA1416" s="159">
        <v>1963.88</v>
      </c>
      <c r="BB1416" s="159">
        <v>36645.46</v>
      </c>
      <c r="BC1416" s="162" t="s">
        <v>274</v>
      </c>
      <c r="BD1416" s="162">
        <v>0</v>
      </c>
      <c r="BE1416" s="159">
        <v>10221.06</v>
      </c>
      <c r="BF1416" s="159">
        <v>10221.06</v>
      </c>
      <c r="BG1416" s="159">
        <v>46866.52</v>
      </c>
    </row>
    <row r="1417" ht="28.05" customHeight="1" spans="1:59">
      <c r="A1417" s="149"/>
      <c r="B1417" s="149"/>
      <c r="C1417" s="149"/>
      <c r="D1417" s="149" t="s">
        <v>3726</v>
      </c>
      <c r="E1417" s="340" t="s">
        <v>6896</v>
      </c>
      <c r="F1417" s="149" t="s">
        <v>3726</v>
      </c>
      <c r="G1417" s="149" t="s">
        <v>6897</v>
      </c>
      <c r="H1417" s="149" t="s">
        <v>6898</v>
      </c>
      <c r="I1417" s="149" t="s">
        <v>6899</v>
      </c>
      <c r="J1417" s="149" t="s">
        <v>6900</v>
      </c>
      <c r="K1417" s="149"/>
      <c r="L1417" s="149" t="s">
        <v>262</v>
      </c>
      <c r="M1417" s="149"/>
      <c r="N1417" s="149" t="s">
        <v>263</v>
      </c>
      <c r="O1417" s="149" t="s">
        <v>214</v>
      </c>
      <c r="P1417" s="149" t="s">
        <v>53</v>
      </c>
      <c r="Q1417" s="149"/>
      <c r="R1417" s="149" t="s">
        <v>4628</v>
      </c>
      <c r="S1417" s="149" t="s">
        <v>3872</v>
      </c>
      <c r="T1417" s="149" t="s">
        <v>6684</v>
      </c>
      <c r="U1417" s="149" t="s">
        <v>267</v>
      </c>
      <c r="V1417" s="149"/>
      <c r="W1417" s="149"/>
      <c r="X1417" s="149" t="s">
        <v>268</v>
      </c>
      <c r="Y1417" s="149"/>
      <c r="Z1417" s="149"/>
      <c r="AA1417" s="149"/>
      <c r="AB1417" s="149" t="s">
        <v>269</v>
      </c>
      <c r="AC1417" s="149" t="s">
        <v>318</v>
      </c>
      <c r="AD1417" s="149" t="s">
        <v>6684</v>
      </c>
      <c r="AE1417" s="149" t="s">
        <v>271</v>
      </c>
      <c r="AF1417" s="149"/>
      <c r="AG1417" s="149" t="s">
        <v>1098</v>
      </c>
      <c r="AH1417" s="149" t="s">
        <v>273</v>
      </c>
      <c r="AI1417" s="158">
        <v>96</v>
      </c>
      <c r="AJ1417" s="149"/>
      <c r="AK1417" s="159" t="s">
        <v>274</v>
      </c>
      <c r="AL1417" s="159" t="s">
        <v>274</v>
      </c>
      <c r="AM1417" s="149" t="s">
        <v>274</v>
      </c>
      <c r="AN1417" s="160">
        <v>4</v>
      </c>
      <c r="AO1417" s="149"/>
      <c r="AP1417" s="149" t="s">
        <v>274</v>
      </c>
      <c r="AQ1417" s="149" t="s">
        <v>275</v>
      </c>
      <c r="AR1417" s="158">
        <v>1</v>
      </c>
      <c r="AS1417" s="149" t="s">
        <v>275</v>
      </c>
      <c r="AT1417" s="149" t="s">
        <v>276</v>
      </c>
      <c r="AU1417" s="161">
        <v>1</v>
      </c>
      <c r="AV1417" s="159">
        <v>23931.62</v>
      </c>
      <c r="AW1417" s="159">
        <v>957.26</v>
      </c>
      <c r="AX1417" s="149" t="s">
        <v>274</v>
      </c>
      <c r="AY1417" s="162">
        <v>0</v>
      </c>
      <c r="AZ1417" s="162" t="s">
        <v>274</v>
      </c>
      <c r="BA1417" s="162">
        <v>0</v>
      </c>
      <c r="BB1417" s="159">
        <v>22974.36</v>
      </c>
      <c r="BC1417" s="162" t="s">
        <v>274</v>
      </c>
      <c r="BD1417" s="162">
        <v>0</v>
      </c>
      <c r="BE1417" s="159">
        <v>957.26</v>
      </c>
      <c r="BF1417" s="159">
        <v>957.26</v>
      </c>
      <c r="BG1417" s="159">
        <v>23931.62</v>
      </c>
    </row>
    <row r="1418" ht="28.05" customHeight="1" spans="1:59">
      <c r="A1418" s="149"/>
      <c r="B1418" s="149"/>
      <c r="C1418" s="149"/>
      <c r="D1418" s="149" t="s">
        <v>3726</v>
      </c>
      <c r="E1418" s="340" t="s">
        <v>6901</v>
      </c>
      <c r="F1418" s="149" t="s">
        <v>3726</v>
      </c>
      <c r="G1418" s="149" t="s">
        <v>6902</v>
      </c>
      <c r="H1418" s="149" t="s">
        <v>4619</v>
      </c>
      <c r="I1418" s="149" t="s">
        <v>6875</v>
      </c>
      <c r="J1418" s="149" t="s">
        <v>6903</v>
      </c>
      <c r="K1418" s="149"/>
      <c r="L1418" s="149" t="s">
        <v>262</v>
      </c>
      <c r="M1418" s="149"/>
      <c r="N1418" s="149" t="s">
        <v>263</v>
      </c>
      <c r="O1418" s="149" t="s">
        <v>214</v>
      </c>
      <c r="P1418" s="149" t="s">
        <v>53</v>
      </c>
      <c r="Q1418" s="149"/>
      <c r="R1418" s="149" t="s">
        <v>4628</v>
      </c>
      <c r="S1418" s="149" t="s">
        <v>4622</v>
      </c>
      <c r="T1418" s="149" t="s">
        <v>6684</v>
      </c>
      <c r="U1418" s="149" t="s">
        <v>267</v>
      </c>
      <c r="V1418" s="149"/>
      <c r="W1418" s="149"/>
      <c r="X1418" s="149" t="s">
        <v>268</v>
      </c>
      <c r="Y1418" s="149"/>
      <c r="Z1418" s="149"/>
      <c r="AA1418" s="149"/>
      <c r="AB1418" s="149" t="s">
        <v>269</v>
      </c>
      <c r="AC1418" s="149" t="s">
        <v>318</v>
      </c>
      <c r="AD1418" s="149" t="s">
        <v>6684</v>
      </c>
      <c r="AE1418" s="149" t="s">
        <v>271</v>
      </c>
      <c r="AF1418" s="149"/>
      <c r="AG1418" s="149" t="s">
        <v>1098</v>
      </c>
      <c r="AH1418" s="149" t="s">
        <v>273</v>
      </c>
      <c r="AI1418" s="158">
        <v>96</v>
      </c>
      <c r="AJ1418" s="149"/>
      <c r="AK1418" s="159" t="s">
        <v>274</v>
      </c>
      <c r="AL1418" s="159" t="s">
        <v>274</v>
      </c>
      <c r="AM1418" s="149" t="s">
        <v>274</v>
      </c>
      <c r="AN1418" s="160">
        <v>4</v>
      </c>
      <c r="AO1418" s="149"/>
      <c r="AP1418" s="149" t="s">
        <v>274</v>
      </c>
      <c r="AQ1418" s="149" t="s">
        <v>275</v>
      </c>
      <c r="AR1418" s="158">
        <v>1</v>
      </c>
      <c r="AS1418" s="149" t="s">
        <v>275</v>
      </c>
      <c r="AT1418" s="149" t="s">
        <v>276</v>
      </c>
      <c r="AU1418" s="161">
        <v>1</v>
      </c>
      <c r="AV1418" s="159">
        <v>24786.33</v>
      </c>
      <c r="AW1418" s="159">
        <v>991.45</v>
      </c>
      <c r="AX1418" s="149" t="s">
        <v>274</v>
      </c>
      <c r="AY1418" s="162">
        <v>0</v>
      </c>
      <c r="AZ1418" s="162" t="s">
        <v>274</v>
      </c>
      <c r="BA1418" s="162">
        <v>0</v>
      </c>
      <c r="BB1418" s="159">
        <v>23794.88</v>
      </c>
      <c r="BC1418" s="162" t="s">
        <v>274</v>
      </c>
      <c r="BD1418" s="162">
        <v>0</v>
      </c>
      <c r="BE1418" s="159">
        <v>991.45</v>
      </c>
      <c r="BF1418" s="159">
        <v>991.45</v>
      </c>
      <c r="BG1418" s="159">
        <v>24786.33</v>
      </c>
    </row>
    <row r="1419" ht="28.05" customHeight="1" spans="1:59">
      <c r="A1419" s="149"/>
      <c r="B1419" s="149"/>
      <c r="C1419" s="149"/>
      <c r="D1419" s="149" t="s">
        <v>3726</v>
      </c>
      <c r="E1419" s="340" t="s">
        <v>6904</v>
      </c>
      <c r="F1419" s="149" t="s">
        <v>3726</v>
      </c>
      <c r="G1419" s="149" t="s">
        <v>6905</v>
      </c>
      <c r="H1419" s="149" t="s">
        <v>6906</v>
      </c>
      <c r="I1419" s="149" t="s">
        <v>6907</v>
      </c>
      <c r="J1419" s="149" t="s">
        <v>6908</v>
      </c>
      <c r="K1419" s="149"/>
      <c r="L1419" s="149" t="s">
        <v>262</v>
      </c>
      <c r="M1419" s="149"/>
      <c r="N1419" s="149" t="s">
        <v>263</v>
      </c>
      <c r="O1419" s="149" t="s">
        <v>214</v>
      </c>
      <c r="P1419" s="149" t="s">
        <v>53</v>
      </c>
      <c r="Q1419" s="149"/>
      <c r="R1419" s="149" t="s">
        <v>3914</v>
      </c>
      <c r="S1419" s="149" t="s">
        <v>5049</v>
      </c>
      <c r="T1419" s="149" t="s">
        <v>6885</v>
      </c>
      <c r="U1419" s="149" t="s">
        <v>267</v>
      </c>
      <c r="V1419" s="149"/>
      <c r="W1419" s="149"/>
      <c r="X1419" s="149" t="s">
        <v>268</v>
      </c>
      <c r="Y1419" s="149"/>
      <c r="Z1419" s="149"/>
      <c r="AA1419" s="149"/>
      <c r="AB1419" s="149" t="s">
        <v>269</v>
      </c>
      <c r="AC1419" s="149" t="s">
        <v>270</v>
      </c>
      <c r="AD1419" s="149" t="s">
        <v>6885</v>
      </c>
      <c r="AE1419" s="149" t="s">
        <v>271</v>
      </c>
      <c r="AF1419" s="149"/>
      <c r="AG1419" s="149" t="s">
        <v>1098</v>
      </c>
      <c r="AH1419" s="149" t="s">
        <v>273</v>
      </c>
      <c r="AI1419" s="158">
        <v>79</v>
      </c>
      <c r="AJ1419" s="149"/>
      <c r="AK1419" s="159" t="s">
        <v>274</v>
      </c>
      <c r="AL1419" s="159" t="s">
        <v>274</v>
      </c>
      <c r="AM1419" s="149" t="s">
        <v>274</v>
      </c>
      <c r="AN1419" s="160">
        <v>4</v>
      </c>
      <c r="AO1419" s="149"/>
      <c r="AP1419" s="149" t="s">
        <v>274</v>
      </c>
      <c r="AQ1419" s="149" t="s">
        <v>275</v>
      </c>
      <c r="AR1419" s="158">
        <v>1</v>
      </c>
      <c r="AS1419" s="149" t="s">
        <v>275</v>
      </c>
      <c r="AT1419" s="149" t="s">
        <v>276</v>
      </c>
      <c r="AU1419" s="161">
        <v>1</v>
      </c>
      <c r="AV1419" s="159">
        <v>51691.02</v>
      </c>
      <c r="AW1419" s="159">
        <v>2067.64</v>
      </c>
      <c r="AX1419" s="149" t="s">
        <v>274</v>
      </c>
      <c r="AY1419" s="159">
        <v>541.53</v>
      </c>
      <c r="AZ1419" s="159">
        <v>541.53</v>
      </c>
      <c r="BA1419" s="159">
        <v>2166.12</v>
      </c>
      <c r="BB1419" s="159">
        <v>40417.46</v>
      </c>
      <c r="BC1419" s="162" t="s">
        <v>274</v>
      </c>
      <c r="BD1419" s="162">
        <v>0</v>
      </c>
      <c r="BE1419" s="159">
        <v>11273.56</v>
      </c>
      <c r="BF1419" s="159">
        <v>11273.56</v>
      </c>
      <c r="BG1419" s="159">
        <v>51691.02</v>
      </c>
    </row>
    <row r="1420" ht="28.05" customHeight="1" spans="1:59">
      <c r="A1420" s="149"/>
      <c r="B1420" s="149"/>
      <c r="C1420" s="149"/>
      <c r="D1420" s="149" t="s">
        <v>3726</v>
      </c>
      <c r="E1420" s="340" t="s">
        <v>6909</v>
      </c>
      <c r="F1420" s="149" t="s">
        <v>3726</v>
      </c>
      <c r="G1420" s="149" t="s">
        <v>6910</v>
      </c>
      <c r="H1420" s="149" t="s">
        <v>6911</v>
      </c>
      <c r="I1420" s="149" t="s">
        <v>6912</v>
      </c>
      <c r="J1420" s="149" t="s">
        <v>6913</v>
      </c>
      <c r="K1420" s="149"/>
      <c r="L1420" s="149" t="s">
        <v>262</v>
      </c>
      <c r="M1420" s="149"/>
      <c r="N1420" s="149" t="s">
        <v>263</v>
      </c>
      <c r="O1420" s="149" t="s">
        <v>214</v>
      </c>
      <c r="P1420" s="149" t="s">
        <v>53</v>
      </c>
      <c r="Q1420" s="149"/>
      <c r="R1420" s="149" t="s">
        <v>3914</v>
      </c>
      <c r="S1420" s="149" t="s">
        <v>5049</v>
      </c>
      <c r="T1420" s="149" t="s">
        <v>6885</v>
      </c>
      <c r="U1420" s="149" t="s">
        <v>267</v>
      </c>
      <c r="V1420" s="149"/>
      <c r="W1420" s="149"/>
      <c r="X1420" s="149" t="s">
        <v>268</v>
      </c>
      <c r="Y1420" s="149"/>
      <c r="Z1420" s="149"/>
      <c r="AA1420" s="149"/>
      <c r="AB1420" s="149" t="s">
        <v>269</v>
      </c>
      <c r="AC1420" s="149" t="s">
        <v>270</v>
      </c>
      <c r="AD1420" s="149" t="s">
        <v>6885</v>
      </c>
      <c r="AE1420" s="149" t="s">
        <v>271</v>
      </c>
      <c r="AF1420" s="149"/>
      <c r="AG1420" s="149" t="s">
        <v>1098</v>
      </c>
      <c r="AH1420" s="149" t="s">
        <v>273</v>
      </c>
      <c r="AI1420" s="158">
        <v>79</v>
      </c>
      <c r="AJ1420" s="149"/>
      <c r="AK1420" s="159" t="s">
        <v>274</v>
      </c>
      <c r="AL1420" s="159" t="s">
        <v>274</v>
      </c>
      <c r="AM1420" s="149" t="s">
        <v>274</v>
      </c>
      <c r="AN1420" s="160">
        <v>4</v>
      </c>
      <c r="AO1420" s="149"/>
      <c r="AP1420" s="149" t="s">
        <v>274</v>
      </c>
      <c r="AQ1420" s="149" t="s">
        <v>275</v>
      </c>
      <c r="AR1420" s="158">
        <v>1</v>
      </c>
      <c r="AS1420" s="149" t="s">
        <v>275</v>
      </c>
      <c r="AT1420" s="149" t="s">
        <v>276</v>
      </c>
      <c r="AU1420" s="161">
        <v>1</v>
      </c>
      <c r="AV1420" s="159">
        <v>10338.2</v>
      </c>
      <c r="AW1420" s="159">
        <v>413.53</v>
      </c>
      <c r="AX1420" s="149" t="s">
        <v>274</v>
      </c>
      <c r="AY1420" s="159">
        <v>108.31</v>
      </c>
      <c r="AZ1420" s="159">
        <v>108.31</v>
      </c>
      <c r="BA1420" s="159">
        <v>433.24</v>
      </c>
      <c r="BB1420" s="159">
        <v>8083.36</v>
      </c>
      <c r="BC1420" s="162" t="s">
        <v>274</v>
      </c>
      <c r="BD1420" s="162">
        <v>0</v>
      </c>
      <c r="BE1420" s="159">
        <v>2254.84</v>
      </c>
      <c r="BF1420" s="159">
        <v>2254.84</v>
      </c>
      <c r="BG1420" s="159">
        <v>10338.2</v>
      </c>
    </row>
    <row r="1421" ht="28.05" customHeight="1" spans="1:59">
      <c r="A1421" s="149"/>
      <c r="B1421" s="149"/>
      <c r="C1421" s="149"/>
      <c r="D1421" s="149" t="s">
        <v>3726</v>
      </c>
      <c r="E1421" s="340" t="s">
        <v>6914</v>
      </c>
      <c r="F1421" s="149" t="s">
        <v>3726</v>
      </c>
      <c r="G1421" s="149" t="s">
        <v>6915</v>
      </c>
      <c r="H1421" s="149" t="s">
        <v>6898</v>
      </c>
      <c r="I1421" s="149" t="s">
        <v>6899</v>
      </c>
      <c r="J1421" s="149" t="s">
        <v>6916</v>
      </c>
      <c r="K1421" s="149"/>
      <c r="L1421" s="149" t="s">
        <v>262</v>
      </c>
      <c r="M1421" s="149"/>
      <c r="N1421" s="149" t="s">
        <v>263</v>
      </c>
      <c r="O1421" s="149" t="s">
        <v>214</v>
      </c>
      <c r="P1421" s="149" t="s">
        <v>53</v>
      </c>
      <c r="Q1421" s="149"/>
      <c r="R1421" s="149" t="s">
        <v>4628</v>
      </c>
      <c r="S1421" s="149" t="s">
        <v>3872</v>
      </c>
      <c r="T1421" s="149" t="s">
        <v>6684</v>
      </c>
      <c r="U1421" s="149" t="s">
        <v>267</v>
      </c>
      <c r="V1421" s="149"/>
      <c r="W1421" s="149"/>
      <c r="X1421" s="149" t="s">
        <v>268</v>
      </c>
      <c r="Y1421" s="149"/>
      <c r="Z1421" s="149"/>
      <c r="AA1421" s="149"/>
      <c r="AB1421" s="149" t="s">
        <v>269</v>
      </c>
      <c r="AC1421" s="149" t="s">
        <v>318</v>
      </c>
      <c r="AD1421" s="149" t="s">
        <v>6684</v>
      </c>
      <c r="AE1421" s="149" t="s">
        <v>271</v>
      </c>
      <c r="AF1421" s="149"/>
      <c r="AG1421" s="149" t="s">
        <v>1098</v>
      </c>
      <c r="AH1421" s="149" t="s">
        <v>273</v>
      </c>
      <c r="AI1421" s="158">
        <v>96</v>
      </c>
      <c r="AJ1421" s="149"/>
      <c r="AK1421" s="159" t="s">
        <v>274</v>
      </c>
      <c r="AL1421" s="159" t="s">
        <v>274</v>
      </c>
      <c r="AM1421" s="149" t="s">
        <v>274</v>
      </c>
      <c r="AN1421" s="160">
        <v>4</v>
      </c>
      <c r="AO1421" s="149"/>
      <c r="AP1421" s="149" t="s">
        <v>274</v>
      </c>
      <c r="AQ1421" s="149" t="s">
        <v>275</v>
      </c>
      <c r="AR1421" s="158">
        <v>1</v>
      </c>
      <c r="AS1421" s="149" t="s">
        <v>275</v>
      </c>
      <c r="AT1421" s="149" t="s">
        <v>276</v>
      </c>
      <c r="AU1421" s="161">
        <v>1</v>
      </c>
      <c r="AV1421" s="159">
        <v>23931.62</v>
      </c>
      <c r="AW1421" s="159">
        <v>957.26</v>
      </c>
      <c r="AX1421" s="149" t="s">
        <v>274</v>
      </c>
      <c r="AY1421" s="162">
        <v>0</v>
      </c>
      <c r="AZ1421" s="162" t="s">
        <v>274</v>
      </c>
      <c r="BA1421" s="162">
        <v>0</v>
      </c>
      <c r="BB1421" s="159">
        <v>22974.36</v>
      </c>
      <c r="BC1421" s="162" t="s">
        <v>274</v>
      </c>
      <c r="BD1421" s="162">
        <v>0</v>
      </c>
      <c r="BE1421" s="159">
        <v>957.26</v>
      </c>
      <c r="BF1421" s="159">
        <v>957.26</v>
      </c>
      <c r="BG1421" s="159">
        <v>23931.62</v>
      </c>
    </row>
    <row r="1422" ht="28.05" customHeight="1" spans="1:59">
      <c r="A1422" s="149"/>
      <c r="B1422" s="149"/>
      <c r="C1422" s="149"/>
      <c r="D1422" s="149" t="s">
        <v>3726</v>
      </c>
      <c r="E1422" s="340" t="s">
        <v>6917</v>
      </c>
      <c r="F1422" s="149" t="s">
        <v>3726</v>
      </c>
      <c r="G1422" s="149" t="s">
        <v>6918</v>
      </c>
      <c r="H1422" s="149" t="s">
        <v>6898</v>
      </c>
      <c r="I1422" s="149" t="s">
        <v>6899</v>
      </c>
      <c r="J1422" s="149" t="s">
        <v>6919</v>
      </c>
      <c r="K1422" s="149"/>
      <c r="L1422" s="149" t="s">
        <v>262</v>
      </c>
      <c r="M1422" s="149"/>
      <c r="N1422" s="149" t="s">
        <v>263</v>
      </c>
      <c r="O1422" s="149" t="s">
        <v>214</v>
      </c>
      <c r="P1422" s="149" t="s">
        <v>53</v>
      </c>
      <c r="Q1422" s="149"/>
      <c r="R1422" s="149" t="s">
        <v>4628</v>
      </c>
      <c r="S1422" s="149" t="s">
        <v>3872</v>
      </c>
      <c r="T1422" s="149" t="s">
        <v>6684</v>
      </c>
      <c r="U1422" s="149" t="s">
        <v>267</v>
      </c>
      <c r="V1422" s="149"/>
      <c r="W1422" s="149"/>
      <c r="X1422" s="149" t="s">
        <v>268</v>
      </c>
      <c r="Y1422" s="149"/>
      <c r="Z1422" s="149"/>
      <c r="AA1422" s="149"/>
      <c r="AB1422" s="149" t="s">
        <v>269</v>
      </c>
      <c r="AC1422" s="149" t="s">
        <v>318</v>
      </c>
      <c r="AD1422" s="149" t="s">
        <v>6684</v>
      </c>
      <c r="AE1422" s="149" t="s">
        <v>271</v>
      </c>
      <c r="AF1422" s="149"/>
      <c r="AG1422" s="149" t="s">
        <v>1098</v>
      </c>
      <c r="AH1422" s="149" t="s">
        <v>273</v>
      </c>
      <c r="AI1422" s="158">
        <v>96</v>
      </c>
      <c r="AJ1422" s="149"/>
      <c r="AK1422" s="159" t="s">
        <v>274</v>
      </c>
      <c r="AL1422" s="159" t="s">
        <v>274</v>
      </c>
      <c r="AM1422" s="149" t="s">
        <v>274</v>
      </c>
      <c r="AN1422" s="160">
        <v>4</v>
      </c>
      <c r="AO1422" s="149"/>
      <c r="AP1422" s="149" t="s">
        <v>274</v>
      </c>
      <c r="AQ1422" s="149" t="s">
        <v>275</v>
      </c>
      <c r="AR1422" s="158">
        <v>1</v>
      </c>
      <c r="AS1422" s="149" t="s">
        <v>275</v>
      </c>
      <c r="AT1422" s="149" t="s">
        <v>276</v>
      </c>
      <c r="AU1422" s="161">
        <v>1</v>
      </c>
      <c r="AV1422" s="159">
        <v>23931.63</v>
      </c>
      <c r="AW1422" s="159">
        <v>957.27</v>
      </c>
      <c r="AX1422" s="149" t="s">
        <v>274</v>
      </c>
      <c r="AY1422" s="162">
        <v>0</v>
      </c>
      <c r="AZ1422" s="162" t="s">
        <v>274</v>
      </c>
      <c r="BA1422" s="162">
        <v>0</v>
      </c>
      <c r="BB1422" s="159">
        <v>22974.36</v>
      </c>
      <c r="BC1422" s="162" t="s">
        <v>274</v>
      </c>
      <c r="BD1422" s="162">
        <v>0</v>
      </c>
      <c r="BE1422" s="159">
        <v>957.27</v>
      </c>
      <c r="BF1422" s="159">
        <v>957.27</v>
      </c>
      <c r="BG1422" s="159">
        <v>23931.63</v>
      </c>
    </row>
    <row r="1423" ht="28.05" customHeight="1" spans="1:59">
      <c r="A1423" s="149"/>
      <c r="B1423" s="149"/>
      <c r="C1423" s="149"/>
      <c r="D1423" s="149" t="s">
        <v>3726</v>
      </c>
      <c r="E1423" s="340" t="s">
        <v>6920</v>
      </c>
      <c r="F1423" s="149" t="s">
        <v>3726</v>
      </c>
      <c r="G1423" s="149" t="s">
        <v>6921</v>
      </c>
      <c r="H1423" s="149" t="s">
        <v>6922</v>
      </c>
      <c r="I1423" s="149" t="s">
        <v>6923</v>
      </c>
      <c r="J1423" s="149" t="s">
        <v>6924</v>
      </c>
      <c r="K1423" s="149"/>
      <c r="L1423" s="149" t="s">
        <v>262</v>
      </c>
      <c r="M1423" s="149"/>
      <c r="N1423" s="149" t="s">
        <v>263</v>
      </c>
      <c r="O1423" s="149" t="s">
        <v>214</v>
      </c>
      <c r="P1423" s="149" t="s">
        <v>53</v>
      </c>
      <c r="Q1423" s="149"/>
      <c r="R1423" s="149" t="s">
        <v>2512</v>
      </c>
      <c r="S1423" s="149" t="s">
        <v>6852</v>
      </c>
      <c r="T1423" s="149" t="s">
        <v>6925</v>
      </c>
      <c r="U1423" s="149" t="s">
        <v>267</v>
      </c>
      <c r="V1423" s="149"/>
      <c r="W1423" s="149"/>
      <c r="X1423" s="149" t="s">
        <v>336</v>
      </c>
      <c r="Y1423" s="149"/>
      <c r="Z1423" s="149"/>
      <c r="AA1423" s="149"/>
      <c r="AB1423" s="149" t="s">
        <v>269</v>
      </c>
      <c r="AC1423" s="149" t="s">
        <v>270</v>
      </c>
      <c r="AD1423" s="149" t="s">
        <v>6925</v>
      </c>
      <c r="AE1423" s="149" t="s">
        <v>271</v>
      </c>
      <c r="AF1423" s="149"/>
      <c r="AG1423" s="149" t="s">
        <v>1098</v>
      </c>
      <c r="AH1423" s="149" t="s">
        <v>273</v>
      </c>
      <c r="AI1423" s="158">
        <v>39</v>
      </c>
      <c r="AJ1423" s="149"/>
      <c r="AK1423" s="159" t="s">
        <v>274</v>
      </c>
      <c r="AL1423" s="159" t="s">
        <v>274</v>
      </c>
      <c r="AM1423" s="149" t="s">
        <v>274</v>
      </c>
      <c r="AN1423" s="160">
        <v>4</v>
      </c>
      <c r="AO1423" s="149"/>
      <c r="AP1423" s="149" t="s">
        <v>274</v>
      </c>
      <c r="AQ1423" s="149" t="s">
        <v>275</v>
      </c>
      <c r="AR1423" s="158">
        <v>1</v>
      </c>
      <c r="AS1423" s="149" t="s">
        <v>275</v>
      </c>
      <c r="AT1423" s="149" t="s">
        <v>276</v>
      </c>
      <c r="AU1423" s="161">
        <v>1</v>
      </c>
      <c r="AV1423" s="159">
        <v>35398.23</v>
      </c>
      <c r="AW1423" s="159">
        <v>1415.93</v>
      </c>
      <c r="AX1423" s="149" t="s">
        <v>274</v>
      </c>
      <c r="AY1423" s="159">
        <v>353.98</v>
      </c>
      <c r="AZ1423" s="159">
        <v>353.98</v>
      </c>
      <c r="BA1423" s="159">
        <v>1415.92</v>
      </c>
      <c r="BB1423" s="159">
        <v>13805.22</v>
      </c>
      <c r="BC1423" s="162" t="s">
        <v>274</v>
      </c>
      <c r="BD1423" s="162">
        <v>0</v>
      </c>
      <c r="BE1423" s="159">
        <v>21593.01</v>
      </c>
      <c r="BF1423" s="159">
        <v>21593.01</v>
      </c>
      <c r="BG1423" s="159">
        <v>35398.23</v>
      </c>
    </row>
    <row r="1424" ht="28.05" customHeight="1" spans="1:59">
      <c r="A1424" s="149"/>
      <c r="B1424" s="149"/>
      <c r="C1424" s="149"/>
      <c r="D1424" s="149" t="s">
        <v>3726</v>
      </c>
      <c r="E1424" s="340" t="s">
        <v>6926</v>
      </c>
      <c r="F1424" s="149" t="s">
        <v>3726</v>
      </c>
      <c r="G1424" s="149" t="s">
        <v>6927</v>
      </c>
      <c r="H1424" s="149" t="s">
        <v>4706</v>
      </c>
      <c r="I1424" s="149" t="s">
        <v>6928</v>
      </c>
      <c r="J1424" s="149" t="s">
        <v>6929</v>
      </c>
      <c r="K1424" s="149"/>
      <c r="L1424" s="149" t="s">
        <v>262</v>
      </c>
      <c r="M1424" s="149"/>
      <c r="N1424" s="149" t="s">
        <v>263</v>
      </c>
      <c r="O1424" s="149" t="s">
        <v>214</v>
      </c>
      <c r="P1424" s="149" t="s">
        <v>53</v>
      </c>
      <c r="Q1424" s="149"/>
      <c r="R1424" s="149" t="s">
        <v>2512</v>
      </c>
      <c r="S1424" s="149" t="s">
        <v>6852</v>
      </c>
      <c r="T1424" s="149" t="s">
        <v>6925</v>
      </c>
      <c r="U1424" s="149" t="s">
        <v>267</v>
      </c>
      <c r="V1424" s="149"/>
      <c r="W1424" s="149"/>
      <c r="X1424" s="149" t="s">
        <v>336</v>
      </c>
      <c r="Y1424" s="149"/>
      <c r="Z1424" s="149"/>
      <c r="AA1424" s="149"/>
      <c r="AB1424" s="149" t="s">
        <v>269</v>
      </c>
      <c r="AC1424" s="149" t="s">
        <v>270</v>
      </c>
      <c r="AD1424" s="149" t="s">
        <v>6925</v>
      </c>
      <c r="AE1424" s="149" t="s">
        <v>271</v>
      </c>
      <c r="AF1424" s="149"/>
      <c r="AG1424" s="149" t="s">
        <v>1098</v>
      </c>
      <c r="AH1424" s="149" t="s">
        <v>273</v>
      </c>
      <c r="AI1424" s="158">
        <v>39</v>
      </c>
      <c r="AJ1424" s="149"/>
      <c r="AK1424" s="159" t="s">
        <v>274</v>
      </c>
      <c r="AL1424" s="159" t="s">
        <v>274</v>
      </c>
      <c r="AM1424" s="149" t="s">
        <v>274</v>
      </c>
      <c r="AN1424" s="160">
        <v>4</v>
      </c>
      <c r="AO1424" s="149"/>
      <c r="AP1424" s="149" t="s">
        <v>274</v>
      </c>
      <c r="AQ1424" s="149" t="s">
        <v>275</v>
      </c>
      <c r="AR1424" s="158">
        <v>1</v>
      </c>
      <c r="AS1424" s="149" t="s">
        <v>275</v>
      </c>
      <c r="AT1424" s="149" t="s">
        <v>276</v>
      </c>
      <c r="AU1424" s="161">
        <v>1</v>
      </c>
      <c r="AV1424" s="159">
        <v>56637.17</v>
      </c>
      <c r="AW1424" s="159">
        <v>2265.49</v>
      </c>
      <c r="AX1424" s="149" t="s">
        <v>274</v>
      </c>
      <c r="AY1424" s="159">
        <v>566.37</v>
      </c>
      <c r="AZ1424" s="159">
        <v>566.37</v>
      </c>
      <c r="BA1424" s="159">
        <v>2265.48</v>
      </c>
      <c r="BB1424" s="159">
        <v>22088.43</v>
      </c>
      <c r="BC1424" s="162" t="s">
        <v>274</v>
      </c>
      <c r="BD1424" s="162">
        <v>0</v>
      </c>
      <c r="BE1424" s="159">
        <v>34548.74</v>
      </c>
      <c r="BF1424" s="159">
        <v>34548.74</v>
      </c>
      <c r="BG1424" s="159">
        <v>56637.17</v>
      </c>
    </row>
    <row r="1425" ht="28.05" customHeight="1" spans="1:59">
      <c r="A1425" s="149"/>
      <c r="B1425" s="149"/>
      <c r="C1425" s="149"/>
      <c r="D1425" s="149" t="s">
        <v>3726</v>
      </c>
      <c r="E1425" s="340" t="s">
        <v>6930</v>
      </c>
      <c r="F1425" s="149" t="s">
        <v>3726</v>
      </c>
      <c r="G1425" s="149" t="s">
        <v>6931</v>
      </c>
      <c r="H1425" s="149" t="s">
        <v>6922</v>
      </c>
      <c r="I1425" s="149" t="s">
        <v>6923</v>
      </c>
      <c r="J1425" s="149" t="s">
        <v>6932</v>
      </c>
      <c r="K1425" s="149"/>
      <c r="L1425" s="149" t="s">
        <v>262</v>
      </c>
      <c r="M1425" s="149"/>
      <c r="N1425" s="149" t="s">
        <v>263</v>
      </c>
      <c r="O1425" s="149" t="s">
        <v>214</v>
      </c>
      <c r="P1425" s="149" t="s">
        <v>53</v>
      </c>
      <c r="Q1425" s="149"/>
      <c r="R1425" s="149" t="s">
        <v>2512</v>
      </c>
      <c r="S1425" s="149" t="s">
        <v>6852</v>
      </c>
      <c r="T1425" s="149" t="s">
        <v>6925</v>
      </c>
      <c r="U1425" s="149" t="s">
        <v>267</v>
      </c>
      <c r="V1425" s="149"/>
      <c r="W1425" s="149"/>
      <c r="X1425" s="149" t="s">
        <v>336</v>
      </c>
      <c r="Y1425" s="149"/>
      <c r="Z1425" s="149"/>
      <c r="AA1425" s="149"/>
      <c r="AB1425" s="149" t="s">
        <v>269</v>
      </c>
      <c r="AC1425" s="149" t="s">
        <v>270</v>
      </c>
      <c r="AD1425" s="149" t="s">
        <v>6925</v>
      </c>
      <c r="AE1425" s="149" t="s">
        <v>271</v>
      </c>
      <c r="AF1425" s="149"/>
      <c r="AG1425" s="149" t="s">
        <v>1098</v>
      </c>
      <c r="AH1425" s="149" t="s">
        <v>273</v>
      </c>
      <c r="AI1425" s="158">
        <v>39</v>
      </c>
      <c r="AJ1425" s="149"/>
      <c r="AK1425" s="159" t="s">
        <v>274</v>
      </c>
      <c r="AL1425" s="159" t="s">
        <v>274</v>
      </c>
      <c r="AM1425" s="149" t="s">
        <v>274</v>
      </c>
      <c r="AN1425" s="160">
        <v>4</v>
      </c>
      <c r="AO1425" s="149"/>
      <c r="AP1425" s="149" t="s">
        <v>274</v>
      </c>
      <c r="AQ1425" s="149" t="s">
        <v>275</v>
      </c>
      <c r="AR1425" s="158">
        <v>1</v>
      </c>
      <c r="AS1425" s="149" t="s">
        <v>275</v>
      </c>
      <c r="AT1425" s="149" t="s">
        <v>276</v>
      </c>
      <c r="AU1425" s="161">
        <v>1</v>
      </c>
      <c r="AV1425" s="159">
        <v>35398.23</v>
      </c>
      <c r="AW1425" s="159">
        <v>1415.93</v>
      </c>
      <c r="AX1425" s="149" t="s">
        <v>274</v>
      </c>
      <c r="AY1425" s="159">
        <v>353.98</v>
      </c>
      <c r="AZ1425" s="159">
        <v>353.98</v>
      </c>
      <c r="BA1425" s="159">
        <v>1415.92</v>
      </c>
      <c r="BB1425" s="159">
        <v>13805.22</v>
      </c>
      <c r="BC1425" s="162" t="s">
        <v>274</v>
      </c>
      <c r="BD1425" s="162">
        <v>0</v>
      </c>
      <c r="BE1425" s="159">
        <v>21593.01</v>
      </c>
      <c r="BF1425" s="159">
        <v>21593.01</v>
      </c>
      <c r="BG1425" s="159">
        <v>35398.23</v>
      </c>
    </row>
    <row r="1426" ht="28.05" customHeight="1" spans="1:59">
      <c r="A1426" s="149"/>
      <c r="B1426" s="149"/>
      <c r="C1426" s="149"/>
      <c r="D1426" s="149" t="s">
        <v>3726</v>
      </c>
      <c r="E1426" s="340" t="s">
        <v>6933</v>
      </c>
      <c r="F1426" s="149" t="s">
        <v>3726</v>
      </c>
      <c r="G1426" s="149" t="s">
        <v>6934</v>
      </c>
      <c r="H1426" s="149" t="s">
        <v>6911</v>
      </c>
      <c r="I1426" s="149" t="s">
        <v>6912</v>
      </c>
      <c r="J1426" s="149" t="s">
        <v>6935</v>
      </c>
      <c r="K1426" s="149"/>
      <c r="L1426" s="149" t="s">
        <v>262</v>
      </c>
      <c r="M1426" s="149"/>
      <c r="N1426" s="149" t="s">
        <v>263</v>
      </c>
      <c r="O1426" s="149" t="s">
        <v>214</v>
      </c>
      <c r="P1426" s="149" t="s">
        <v>53</v>
      </c>
      <c r="Q1426" s="149"/>
      <c r="R1426" s="149" t="s">
        <v>3914</v>
      </c>
      <c r="S1426" s="149" t="s">
        <v>5049</v>
      </c>
      <c r="T1426" s="149" t="s">
        <v>6885</v>
      </c>
      <c r="U1426" s="149" t="s">
        <v>267</v>
      </c>
      <c r="V1426" s="149"/>
      <c r="W1426" s="149"/>
      <c r="X1426" s="149" t="s">
        <v>268</v>
      </c>
      <c r="Y1426" s="149"/>
      <c r="Z1426" s="149"/>
      <c r="AA1426" s="149"/>
      <c r="AB1426" s="149" t="s">
        <v>269</v>
      </c>
      <c r="AC1426" s="149" t="s">
        <v>270</v>
      </c>
      <c r="AD1426" s="149" t="s">
        <v>6885</v>
      </c>
      <c r="AE1426" s="149" t="s">
        <v>271</v>
      </c>
      <c r="AF1426" s="149"/>
      <c r="AG1426" s="149" t="s">
        <v>1098</v>
      </c>
      <c r="AH1426" s="149" t="s">
        <v>273</v>
      </c>
      <c r="AI1426" s="158">
        <v>79</v>
      </c>
      <c r="AJ1426" s="149"/>
      <c r="AK1426" s="159" t="s">
        <v>274</v>
      </c>
      <c r="AL1426" s="159" t="s">
        <v>274</v>
      </c>
      <c r="AM1426" s="149" t="s">
        <v>274</v>
      </c>
      <c r="AN1426" s="160">
        <v>4</v>
      </c>
      <c r="AO1426" s="149"/>
      <c r="AP1426" s="149" t="s">
        <v>274</v>
      </c>
      <c r="AQ1426" s="149" t="s">
        <v>275</v>
      </c>
      <c r="AR1426" s="158">
        <v>1</v>
      </c>
      <c r="AS1426" s="149" t="s">
        <v>275</v>
      </c>
      <c r="AT1426" s="149" t="s">
        <v>276</v>
      </c>
      <c r="AU1426" s="161">
        <v>1</v>
      </c>
      <c r="AV1426" s="159">
        <v>10338.21</v>
      </c>
      <c r="AW1426" s="159">
        <v>413.53</v>
      </c>
      <c r="AX1426" s="149" t="s">
        <v>274</v>
      </c>
      <c r="AY1426" s="159">
        <v>108.31</v>
      </c>
      <c r="AZ1426" s="159">
        <v>108.31</v>
      </c>
      <c r="BA1426" s="159">
        <v>433.24</v>
      </c>
      <c r="BB1426" s="159">
        <v>8083.36</v>
      </c>
      <c r="BC1426" s="162" t="s">
        <v>274</v>
      </c>
      <c r="BD1426" s="162">
        <v>0</v>
      </c>
      <c r="BE1426" s="159">
        <v>2254.85</v>
      </c>
      <c r="BF1426" s="159">
        <v>2254.85</v>
      </c>
      <c r="BG1426" s="159">
        <v>10338.21</v>
      </c>
    </row>
    <row r="1427" ht="28.05" customHeight="1" spans="1:59">
      <c r="A1427" s="149"/>
      <c r="B1427" s="149"/>
      <c r="C1427" s="149"/>
      <c r="D1427" s="149" t="s">
        <v>3726</v>
      </c>
      <c r="E1427" s="340" t="s">
        <v>6936</v>
      </c>
      <c r="F1427" s="149" t="s">
        <v>3726</v>
      </c>
      <c r="G1427" s="149" t="s">
        <v>6937</v>
      </c>
      <c r="H1427" s="149" t="s">
        <v>6938</v>
      </c>
      <c r="I1427" s="149" t="s">
        <v>6939</v>
      </c>
      <c r="J1427" s="149" t="s">
        <v>6940</v>
      </c>
      <c r="K1427" s="149"/>
      <c r="L1427" s="149" t="s">
        <v>262</v>
      </c>
      <c r="M1427" s="149"/>
      <c r="N1427" s="149" t="s">
        <v>263</v>
      </c>
      <c r="O1427" s="149" t="s">
        <v>214</v>
      </c>
      <c r="P1427" s="149" t="s">
        <v>53</v>
      </c>
      <c r="Q1427" s="149"/>
      <c r="R1427" s="149" t="s">
        <v>3914</v>
      </c>
      <c r="S1427" s="149" t="s">
        <v>5049</v>
      </c>
      <c r="T1427" s="149" t="s">
        <v>6885</v>
      </c>
      <c r="U1427" s="149" t="s">
        <v>267</v>
      </c>
      <c r="V1427" s="149"/>
      <c r="W1427" s="149"/>
      <c r="X1427" s="149" t="s">
        <v>268</v>
      </c>
      <c r="Y1427" s="149"/>
      <c r="Z1427" s="149"/>
      <c r="AA1427" s="149"/>
      <c r="AB1427" s="149" t="s">
        <v>269</v>
      </c>
      <c r="AC1427" s="149" t="s">
        <v>270</v>
      </c>
      <c r="AD1427" s="149" t="s">
        <v>6885</v>
      </c>
      <c r="AE1427" s="149" t="s">
        <v>271</v>
      </c>
      <c r="AF1427" s="149"/>
      <c r="AG1427" s="149" t="s">
        <v>1098</v>
      </c>
      <c r="AH1427" s="149" t="s">
        <v>273</v>
      </c>
      <c r="AI1427" s="158">
        <v>79</v>
      </c>
      <c r="AJ1427" s="149"/>
      <c r="AK1427" s="159" t="s">
        <v>274</v>
      </c>
      <c r="AL1427" s="159" t="s">
        <v>274</v>
      </c>
      <c r="AM1427" s="149" t="s">
        <v>274</v>
      </c>
      <c r="AN1427" s="160">
        <v>4</v>
      </c>
      <c r="AO1427" s="149"/>
      <c r="AP1427" s="149" t="s">
        <v>274</v>
      </c>
      <c r="AQ1427" s="149" t="s">
        <v>275</v>
      </c>
      <c r="AR1427" s="158">
        <v>1</v>
      </c>
      <c r="AS1427" s="149" t="s">
        <v>275</v>
      </c>
      <c r="AT1427" s="149" t="s">
        <v>276</v>
      </c>
      <c r="AU1427" s="161">
        <v>1</v>
      </c>
      <c r="AV1427" s="159">
        <v>3101.46</v>
      </c>
      <c r="AW1427" s="159">
        <v>124.06</v>
      </c>
      <c r="AX1427" s="149" t="s">
        <v>274</v>
      </c>
      <c r="AY1427" s="159">
        <v>32.51</v>
      </c>
      <c r="AZ1427" s="159">
        <v>32.51</v>
      </c>
      <c r="BA1427" s="159">
        <v>130.04</v>
      </c>
      <c r="BB1427" s="159">
        <v>2424.78</v>
      </c>
      <c r="BC1427" s="162" t="s">
        <v>274</v>
      </c>
      <c r="BD1427" s="162">
        <v>0</v>
      </c>
      <c r="BE1427" s="159">
        <v>676.68</v>
      </c>
      <c r="BF1427" s="159">
        <v>676.68</v>
      </c>
      <c r="BG1427" s="159">
        <v>3101.46</v>
      </c>
    </row>
    <row r="1428" ht="28.05" customHeight="1" spans="1:59">
      <c r="A1428" s="149"/>
      <c r="B1428" s="149"/>
      <c r="C1428" s="149"/>
      <c r="D1428" s="149" t="s">
        <v>3726</v>
      </c>
      <c r="E1428" s="340" t="s">
        <v>6941</v>
      </c>
      <c r="F1428" s="149" t="s">
        <v>3726</v>
      </c>
      <c r="G1428" s="149" t="s">
        <v>6942</v>
      </c>
      <c r="H1428" s="149" t="s">
        <v>6922</v>
      </c>
      <c r="I1428" s="149" t="s">
        <v>6923</v>
      </c>
      <c r="J1428" s="149" t="s">
        <v>6943</v>
      </c>
      <c r="K1428" s="149"/>
      <c r="L1428" s="149" t="s">
        <v>262</v>
      </c>
      <c r="M1428" s="149"/>
      <c r="N1428" s="149" t="s">
        <v>263</v>
      </c>
      <c r="O1428" s="149" t="s">
        <v>214</v>
      </c>
      <c r="P1428" s="149" t="s">
        <v>53</v>
      </c>
      <c r="Q1428" s="149"/>
      <c r="R1428" s="149" t="s">
        <v>2512</v>
      </c>
      <c r="S1428" s="149" t="s">
        <v>6852</v>
      </c>
      <c r="T1428" s="149" t="s">
        <v>6925</v>
      </c>
      <c r="U1428" s="149" t="s">
        <v>267</v>
      </c>
      <c r="V1428" s="149"/>
      <c r="W1428" s="149"/>
      <c r="X1428" s="149" t="s">
        <v>336</v>
      </c>
      <c r="Y1428" s="149"/>
      <c r="Z1428" s="149"/>
      <c r="AA1428" s="149"/>
      <c r="AB1428" s="149" t="s">
        <v>269</v>
      </c>
      <c r="AC1428" s="149" t="s">
        <v>270</v>
      </c>
      <c r="AD1428" s="149" t="s">
        <v>6925</v>
      </c>
      <c r="AE1428" s="149" t="s">
        <v>271</v>
      </c>
      <c r="AF1428" s="149"/>
      <c r="AG1428" s="149" t="s">
        <v>1098</v>
      </c>
      <c r="AH1428" s="149" t="s">
        <v>273</v>
      </c>
      <c r="AI1428" s="158">
        <v>39</v>
      </c>
      <c r="AJ1428" s="149"/>
      <c r="AK1428" s="159" t="s">
        <v>274</v>
      </c>
      <c r="AL1428" s="159" t="s">
        <v>274</v>
      </c>
      <c r="AM1428" s="149" t="s">
        <v>274</v>
      </c>
      <c r="AN1428" s="160">
        <v>4</v>
      </c>
      <c r="AO1428" s="149"/>
      <c r="AP1428" s="149" t="s">
        <v>274</v>
      </c>
      <c r="AQ1428" s="149" t="s">
        <v>275</v>
      </c>
      <c r="AR1428" s="158">
        <v>1</v>
      </c>
      <c r="AS1428" s="149" t="s">
        <v>275</v>
      </c>
      <c r="AT1428" s="149" t="s">
        <v>276</v>
      </c>
      <c r="AU1428" s="161">
        <v>1</v>
      </c>
      <c r="AV1428" s="159">
        <v>35398.23</v>
      </c>
      <c r="AW1428" s="159">
        <v>1415.93</v>
      </c>
      <c r="AX1428" s="149" t="s">
        <v>274</v>
      </c>
      <c r="AY1428" s="159">
        <v>353.98</v>
      </c>
      <c r="AZ1428" s="159">
        <v>353.98</v>
      </c>
      <c r="BA1428" s="159">
        <v>1415.92</v>
      </c>
      <c r="BB1428" s="159">
        <v>13805.22</v>
      </c>
      <c r="BC1428" s="162" t="s">
        <v>274</v>
      </c>
      <c r="BD1428" s="162">
        <v>0</v>
      </c>
      <c r="BE1428" s="159">
        <v>21593.01</v>
      </c>
      <c r="BF1428" s="159">
        <v>21593.01</v>
      </c>
      <c r="BG1428" s="159">
        <v>35398.23</v>
      </c>
    </row>
    <row r="1429" ht="28.05" customHeight="1" spans="1:59">
      <c r="A1429" s="149"/>
      <c r="B1429" s="149"/>
      <c r="C1429" s="149"/>
      <c r="D1429" s="149" t="s">
        <v>3726</v>
      </c>
      <c r="E1429" s="340" t="s">
        <v>6944</v>
      </c>
      <c r="F1429" s="149" t="s">
        <v>3726</v>
      </c>
      <c r="G1429" s="149" t="s">
        <v>6945</v>
      </c>
      <c r="H1429" s="149" t="s">
        <v>6946</v>
      </c>
      <c r="I1429" s="149" t="s">
        <v>6947</v>
      </c>
      <c r="J1429" s="149" t="s">
        <v>6948</v>
      </c>
      <c r="K1429" s="149"/>
      <c r="L1429" s="149" t="s">
        <v>262</v>
      </c>
      <c r="M1429" s="149"/>
      <c r="N1429" s="149" t="s">
        <v>263</v>
      </c>
      <c r="O1429" s="149" t="s">
        <v>214</v>
      </c>
      <c r="P1429" s="149" t="s">
        <v>53</v>
      </c>
      <c r="Q1429" s="149"/>
      <c r="R1429" s="149" t="s">
        <v>4179</v>
      </c>
      <c r="S1429" s="149" t="s">
        <v>4180</v>
      </c>
      <c r="T1429" s="149" t="s">
        <v>6949</v>
      </c>
      <c r="U1429" s="149" t="s">
        <v>267</v>
      </c>
      <c r="V1429" s="149"/>
      <c r="W1429" s="149"/>
      <c r="X1429" s="149" t="s">
        <v>705</v>
      </c>
      <c r="Y1429" s="149"/>
      <c r="Z1429" s="149"/>
      <c r="AA1429" s="149"/>
      <c r="AB1429" s="149" t="s">
        <v>269</v>
      </c>
      <c r="AC1429" s="149" t="s">
        <v>318</v>
      </c>
      <c r="AD1429" s="149" t="s">
        <v>6949</v>
      </c>
      <c r="AE1429" s="149" t="s">
        <v>271</v>
      </c>
      <c r="AF1429" s="149"/>
      <c r="AG1429" s="149" t="s">
        <v>1098</v>
      </c>
      <c r="AH1429" s="149" t="s">
        <v>273</v>
      </c>
      <c r="AI1429" s="158">
        <v>96</v>
      </c>
      <c r="AJ1429" s="149"/>
      <c r="AK1429" s="159" t="s">
        <v>274</v>
      </c>
      <c r="AL1429" s="159" t="s">
        <v>274</v>
      </c>
      <c r="AM1429" s="149" t="s">
        <v>274</v>
      </c>
      <c r="AN1429" s="160">
        <v>4</v>
      </c>
      <c r="AO1429" s="149"/>
      <c r="AP1429" s="149" t="s">
        <v>274</v>
      </c>
      <c r="AQ1429" s="149" t="s">
        <v>275</v>
      </c>
      <c r="AR1429" s="158">
        <v>1</v>
      </c>
      <c r="AS1429" s="149" t="s">
        <v>275</v>
      </c>
      <c r="AT1429" s="149" t="s">
        <v>276</v>
      </c>
      <c r="AU1429" s="161">
        <v>1</v>
      </c>
      <c r="AV1429" s="159">
        <v>44444.44</v>
      </c>
      <c r="AW1429" s="159">
        <v>1777.78</v>
      </c>
      <c r="AX1429" s="149" t="s">
        <v>274</v>
      </c>
      <c r="AY1429" s="162">
        <v>0</v>
      </c>
      <c r="AZ1429" s="162" t="s">
        <v>274</v>
      </c>
      <c r="BA1429" s="162">
        <v>0</v>
      </c>
      <c r="BB1429" s="159">
        <v>42666.66</v>
      </c>
      <c r="BC1429" s="162" t="s">
        <v>274</v>
      </c>
      <c r="BD1429" s="162">
        <v>0</v>
      </c>
      <c r="BE1429" s="159">
        <v>1777.78</v>
      </c>
      <c r="BF1429" s="159">
        <v>1777.78</v>
      </c>
      <c r="BG1429" s="159">
        <v>44444.44</v>
      </c>
    </row>
    <row r="1430" ht="28.05" customHeight="1" spans="1:59">
      <c r="A1430" s="149"/>
      <c r="B1430" s="149"/>
      <c r="C1430" s="149"/>
      <c r="D1430" s="149" t="s">
        <v>3726</v>
      </c>
      <c r="E1430" s="340" t="s">
        <v>6950</v>
      </c>
      <c r="F1430" s="149" t="s">
        <v>3726</v>
      </c>
      <c r="G1430" s="149" t="s">
        <v>6951</v>
      </c>
      <c r="H1430" s="149" t="s">
        <v>6952</v>
      </c>
      <c r="I1430" s="149" t="s">
        <v>6953</v>
      </c>
      <c r="J1430" s="149" t="s">
        <v>6954</v>
      </c>
      <c r="K1430" s="149"/>
      <c r="L1430" s="149" t="s">
        <v>262</v>
      </c>
      <c r="M1430" s="149"/>
      <c r="N1430" s="149" t="s">
        <v>263</v>
      </c>
      <c r="O1430" s="149" t="s">
        <v>214</v>
      </c>
      <c r="P1430" s="149" t="s">
        <v>53</v>
      </c>
      <c r="Q1430" s="149"/>
      <c r="R1430" s="149" t="s">
        <v>4179</v>
      </c>
      <c r="S1430" s="149" t="s">
        <v>4180</v>
      </c>
      <c r="T1430" s="149" t="s">
        <v>6949</v>
      </c>
      <c r="U1430" s="149" t="s">
        <v>267</v>
      </c>
      <c r="V1430" s="149"/>
      <c r="W1430" s="149"/>
      <c r="X1430" s="149" t="s">
        <v>705</v>
      </c>
      <c r="Y1430" s="149"/>
      <c r="Z1430" s="149"/>
      <c r="AA1430" s="149"/>
      <c r="AB1430" s="149" t="s">
        <v>269</v>
      </c>
      <c r="AC1430" s="149" t="s">
        <v>318</v>
      </c>
      <c r="AD1430" s="149" t="s">
        <v>6949</v>
      </c>
      <c r="AE1430" s="149" t="s">
        <v>271</v>
      </c>
      <c r="AF1430" s="149"/>
      <c r="AG1430" s="149" t="s">
        <v>1098</v>
      </c>
      <c r="AH1430" s="149" t="s">
        <v>273</v>
      </c>
      <c r="AI1430" s="158">
        <v>96</v>
      </c>
      <c r="AJ1430" s="149"/>
      <c r="AK1430" s="159" t="s">
        <v>274</v>
      </c>
      <c r="AL1430" s="159" t="s">
        <v>274</v>
      </c>
      <c r="AM1430" s="149" t="s">
        <v>274</v>
      </c>
      <c r="AN1430" s="160">
        <v>4</v>
      </c>
      <c r="AO1430" s="149"/>
      <c r="AP1430" s="149" t="s">
        <v>274</v>
      </c>
      <c r="AQ1430" s="149" t="s">
        <v>275</v>
      </c>
      <c r="AR1430" s="158">
        <v>1</v>
      </c>
      <c r="AS1430" s="149" t="s">
        <v>275</v>
      </c>
      <c r="AT1430" s="149" t="s">
        <v>276</v>
      </c>
      <c r="AU1430" s="161">
        <v>1</v>
      </c>
      <c r="AV1430" s="159">
        <v>197606.84</v>
      </c>
      <c r="AW1430" s="159">
        <v>7904.27</v>
      </c>
      <c r="AX1430" s="149" t="s">
        <v>274</v>
      </c>
      <c r="AY1430" s="162">
        <v>0</v>
      </c>
      <c r="AZ1430" s="162" t="s">
        <v>274</v>
      </c>
      <c r="BA1430" s="162">
        <v>0</v>
      </c>
      <c r="BB1430" s="159">
        <v>189702.57</v>
      </c>
      <c r="BC1430" s="162" t="s">
        <v>274</v>
      </c>
      <c r="BD1430" s="162">
        <v>0</v>
      </c>
      <c r="BE1430" s="159">
        <v>7904.27</v>
      </c>
      <c r="BF1430" s="159">
        <v>7904.27</v>
      </c>
      <c r="BG1430" s="159">
        <v>197606.84</v>
      </c>
    </row>
    <row r="1431" ht="28.05" customHeight="1" spans="1:59">
      <c r="A1431" s="149"/>
      <c r="B1431" s="149"/>
      <c r="C1431" s="149"/>
      <c r="D1431" s="149" t="s">
        <v>3726</v>
      </c>
      <c r="E1431" s="340" t="s">
        <v>6955</v>
      </c>
      <c r="F1431" s="149" t="s">
        <v>3726</v>
      </c>
      <c r="G1431" s="149" t="s">
        <v>6956</v>
      </c>
      <c r="H1431" s="149" t="s">
        <v>6957</v>
      </c>
      <c r="I1431" s="149" t="s">
        <v>6958</v>
      </c>
      <c r="J1431" s="149" t="s">
        <v>6959</v>
      </c>
      <c r="K1431" s="149"/>
      <c r="L1431" s="149" t="s">
        <v>262</v>
      </c>
      <c r="M1431" s="149"/>
      <c r="N1431" s="149" t="s">
        <v>263</v>
      </c>
      <c r="O1431" s="149" t="s">
        <v>214</v>
      </c>
      <c r="P1431" s="149" t="s">
        <v>53</v>
      </c>
      <c r="Q1431" s="149"/>
      <c r="R1431" s="149" t="s">
        <v>4179</v>
      </c>
      <c r="S1431" s="149" t="s">
        <v>4180</v>
      </c>
      <c r="T1431" s="149" t="s">
        <v>6949</v>
      </c>
      <c r="U1431" s="149" t="s">
        <v>267</v>
      </c>
      <c r="V1431" s="149"/>
      <c r="W1431" s="149"/>
      <c r="X1431" s="149" t="s">
        <v>705</v>
      </c>
      <c r="Y1431" s="149"/>
      <c r="Z1431" s="149"/>
      <c r="AA1431" s="149"/>
      <c r="AB1431" s="149" t="s">
        <v>269</v>
      </c>
      <c r="AC1431" s="149" t="s">
        <v>318</v>
      </c>
      <c r="AD1431" s="149" t="s">
        <v>6949</v>
      </c>
      <c r="AE1431" s="149" t="s">
        <v>271</v>
      </c>
      <c r="AF1431" s="149"/>
      <c r="AG1431" s="149" t="s">
        <v>1098</v>
      </c>
      <c r="AH1431" s="149" t="s">
        <v>273</v>
      </c>
      <c r="AI1431" s="158">
        <v>96</v>
      </c>
      <c r="AJ1431" s="149"/>
      <c r="AK1431" s="159" t="s">
        <v>274</v>
      </c>
      <c r="AL1431" s="159" t="s">
        <v>274</v>
      </c>
      <c r="AM1431" s="149" t="s">
        <v>274</v>
      </c>
      <c r="AN1431" s="160">
        <v>4</v>
      </c>
      <c r="AO1431" s="149"/>
      <c r="AP1431" s="149" t="s">
        <v>274</v>
      </c>
      <c r="AQ1431" s="149" t="s">
        <v>275</v>
      </c>
      <c r="AR1431" s="158">
        <v>1</v>
      </c>
      <c r="AS1431" s="149" t="s">
        <v>275</v>
      </c>
      <c r="AT1431" s="149" t="s">
        <v>276</v>
      </c>
      <c r="AU1431" s="161">
        <v>1</v>
      </c>
      <c r="AV1431" s="159">
        <v>683.76</v>
      </c>
      <c r="AW1431" s="159">
        <v>27.35</v>
      </c>
      <c r="AX1431" s="149" t="s">
        <v>274</v>
      </c>
      <c r="AY1431" s="162">
        <v>0</v>
      </c>
      <c r="AZ1431" s="162" t="s">
        <v>274</v>
      </c>
      <c r="BA1431" s="162">
        <v>0</v>
      </c>
      <c r="BB1431" s="159">
        <v>656.41</v>
      </c>
      <c r="BC1431" s="162" t="s">
        <v>274</v>
      </c>
      <c r="BD1431" s="162">
        <v>0</v>
      </c>
      <c r="BE1431" s="159">
        <v>27.35</v>
      </c>
      <c r="BF1431" s="159">
        <v>27.35</v>
      </c>
      <c r="BG1431" s="159">
        <v>683.76</v>
      </c>
    </row>
    <row r="1432" ht="28.05" customHeight="1" spans="1:59">
      <c r="A1432" s="149"/>
      <c r="B1432" s="149"/>
      <c r="C1432" s="149"/>
      <c r="D1432" s="149" t="s">
        <v>3726</v>
      </c>
      <c r="E1432" s="340" t="s">
        <v>6960</v>
      </c>
      <c r="F1432" s="149" t="s">
        <v>3726</v>
      </c>
      <c r="G1432" s="149" t="s">
        <v>6961</v>
      </c>
      <c r="H1432" s="149" t="s">
        <v>6962</v>
      </c>
      <c r="I1432" s="149" t="s">
        <v>6963</v>
      </c>
      <c r="J1432" s="149" t="s">
        <v>6964</v>
      </c>
      <c r="K1432" s="149"/>
      <c r="L1432" s="149" t="s">
        <v>262</v>
      </c>
      <c r="M1432" s="149"/>
      <c r="N1432" s="149" t="s">
        <v>263</v>
      </c>
      <c r="O1432" s="149" t="s">
        <v>214</v>
      </c>
      <c r="P1432" s="149" t="s">
        <v>53</v>
      </c>
      <c r="Q1432" s="149"/>
      <c r="R1432" s="149" t="s">
        <v>4179</v>
      </c>
      <c r="S1432" s="149" t="s">
        <v>4180</v>
      </c>
      <c r="T1432" s="149" t="s">
        <v>6949</v>
      </c>
      <c r="U1432" s="149" t="s">
        <v>267</v>
      </c>
      <c r="V1432" s="149"/>
      <c r="W1432" s="149"/>
      <c r="X1432" s="149" t="s">
        <v>705</v>
      </c>
      <c r="Y1432" s="149"/>
      <c r="Z1432" s="149"/>
      <c r="AA1432" s="149"/>
      <c r="AB1432" s="149" t="s">
        <v>269</v>
      </c>
      <c r="AC1432" s="149" t="s">
        <v>318</v>
      </c>
      <c r="AD1432" s="149" t="s">
        <v>6949</v>
      </c>
      <c r="AE1432" s="149" t="s">
        <v>271</v>
      </c>
      <c r="AF1432" s="149"/>
      <c r="AG1432" s="149" t="s">
        <v>1098</v>
      </c>
      <c r="AH1432" s="149" t="s">
        <v>273</v>
      </c>
      <c r="AI1432" s="158">
        <v>96</v>
      </c>
      <c r="AJ1432" s="149"/>
      <c r="AK1432" s="159" t="s">
        <v>274</v>
      </c>
      <c r="AL1432" s="159" t="s">
        <v>274</v>
      </c>
      <c r="AM1432" s="149" t="s">
        <v>274</v>
      </c>
      <c r="AN1432" s="160">
        <v>4</v>
      </c>
      <c r="AO1432" s="149"/>
      <c r="AP1432" s="149" t="s">
        <v>274</v>
      </c>
      <c r="AQ1432" s="149" t="s">
        <v>275</v>
      </c>
      <c r="AR1432" s="158">
        <v>1</v>
      </c>
      <c r="AS1432" s="149" t="s">
        <v>275</v>
      </c>
      <c r="AT1432" s="149" t="s">
        <v>276</v>
      </c>
      <c r="AU1432" s="161">
        <v>1</v>
      </c>
      <c r="AV1432" s="159">
        <v>3846.15</v>
      </c>
      <c r="AW1432" s="159">
        <v>153.85</v>
      </c>
      <c r="AX1432" s="149" t="s">
        <v>274</v>
      </c>
      <c r="AY1432" s="162">
        <v>0</v>
      </c>
      <c r="AZ1432" s="162" t="s">
        <v>274</v>
      </c>
      <c r="BA1432" s="162">
        <v>0</v>
      </c>
      <c r="BB1432" s="159">
        <v>3692.3</v>
      </c>
      <c r="BC1432" s="162" t="s">
        <v>274</v>
      </c>
      <c r="BD1432" s="162">
        <v>0</v>
      </c>
      <c r="BE1432" s="159">
        <v>153.85</v>
      </c>
      <c r="BF1432" s="159">
        <v>153.85</v>
      </c>
      <c r="BG1432" s="159">
        <v>3846.15</v>
      </c>
    </row>
    <row r="1433" ht="28.05" customHeight="1" spans="1:59">
      <c r="A1433" s="149"/>
      <c r="B1433" s="149"/>
      <c r="C1433" s="149"/>
      <c r="D1433" s="149" t="s">
        <v>3726</v>
      </c>
      <c r="E1433" s="340" t="s">
        <v>6965</v>
      </c>
      <c r="F1433" s="149" t="s">
        <v>3726</v>
      </c>
      <c r="G1433" s="149" t="s">
        <v>6966</v>
      </c>
      <c r="H1433" s="149" t="s">
        <v>6967</v>
      </c>
      <c r="I1433" s="149" t="s">
        <v>6968</v>
      </c>
      <c r="J1433" s="149" t="s">
        <v>6969</v>
      </c>
      <c r="K1433" s="149"/>
      <c r="L1433" s="149" t="s">
        <v>262</v>
      </c>
      <c r="M1433" s="149"/>
      <c r="N1433" s="149" t="s">
        <v>263</v>
      </c>
      <c r="O1433" s="149" t="s">
        <v>214</v>
      </c>
      <c r="P1433" s="149" t="s">
        <v>53</v>
      </c>
      <c r="Q1433" s="149"/>
      <c r="R1433" s="149" t="s">
        <v>6970</v>
      </c>
      <c r="S1433" s="149" t="s">
        <v>6971</v>
      </c>
      <c r="T1433" s="149" t="s">
        <v>6949</v>
      </c>
      <c r="U1433" s="149" t="s">
        <v>267</v>
      </c>
      <c r="V1433" s="149"/>
      <c r="W1433" s="149"/>
      <c r="X1433" s="149" t="s">
        <v>51</v>
      </c>
      <c r="Y1433" s="149"/>
      <c r="Z1433" s="149"/>
      <c r="AA1433" s="149"/>
      <c r="AB1433" s="149" t="s">
        <v>269</v>
      </c>
      <c r="AC1433" s="149" t="s">
        <v>318</v>
      </c>
      <c r="AD1433" s="149" t="s">
        <v>6949</v>
      </c>
      <c r="AE1433" s="149" t="s">
        <v>271</v>
      </c>
      <c r="AF1433" s="149"/>
      <c r="AG1433" s="149" t="s">
        <v>1098</v>
      </c>
      <c r="AH1433" s="149" t="s">
        <v>273</v>
      </c>
      <c r="AI1433" s="158">
        <v>96</v>
      </c>
      <c r="AJ1433" s="149"/>
      <c r="AK1433" s="159" t="s">
        <v>274</v>
      </c>
      <c r="AL1433" s="159" t="s">
        <v>274</v>
      </c>
      <c r="AM1433" s="149" t="s">
        <v>274</v>
      </c>
      <c r="AN1433" s="160">
        <v>4</v>
      </c>
      <c r="AO1433" s="149"/>
      <c r="AP1433" s="149" t="s">
        <v>274</v>
      </c>
      <c r="AQ1433" s="149" t="s">
        <v>275</v>
      </c>
      <c r="AR1433" s="158">
        <v>1</v>
      </c>
      <c r="AS1433" s="149" t="s">
        <v>275</v>
      </c>
      <c r="AT1433" s="149" t="s">
        <v>276</v>
      </c>
      <c r="AU1433" s="161">
        <v>1</v>
      </c>
      <c r="AV1433" s="159">
        <v>17094.02</v>
      </c>
      <c r="AW1433" s="159">
        <v>683.76</v>
      </c>
      <c r="AX1433" s="149" t="s">
        <v>274</v>
      </c>
      <c r="AY1433" s="149"/>
      <c r="AZ1433" s="162" t="s">
        <v>274</v>
      </c>
      <c r="BA1433" s="162">
        <v>0</v>
      </c>
      <c r="BB1433" s="159">
        <v>16410.26</v>
      </c>
      <c r="BC1433" s="162" t="s">
        <v>274</v>
      </c>
      <c r="BD1433" s="162">
        <v>0</v>
      </c>
      <c r="BE1433" s="159">
        <v>683.76</v>
      </c>
      <c r="BF1433" s="159">
        <v>683.76</v>
      </c>
      <c r="BG1433" s="159">
        <v>17094.02</v>
      </c>
    </row>
    <row r="1434" ht="28.05" customHeight="1" spans="1:59">
      <c r="A1434" s="149"/>
      <c r="B1434" s="149"/>
      <c r="C1434" s="149"/>
      <c r="D1434" s="149" t="s">
        <v>3726</v>
      </c>
      <c r="E1434" s="340" t="s">
        <v>6972</v>
      </c>
      <c r="F1434" s="149" t="s">
        <v>3726</v>
      </c>
      <c r="G1434" s="149" t="s">
        <v>6973</v>
      </c>
      <c r="H1434" s="149" t="s">
        <v>6974</v>
      </c>
      <c r="I1434" s="149"/>
      <c r="J1434" s="149" t="s">
        <v>6975</v>
      </c>
      <c r="K1434" s="149"/>
      <c r="L1434" s="149" t="s">
        <v>262</v>
      </c>
      <c r="M1434" s="149"/>
      <c r="N1434" s="149" t="s">
        <v>263</v>
      </c>
      <c r="O1434" s="149" t="s">
        <v>214</v>
      </c>
      <c r="P1434" s="149" t="s">
        <v>53</v>
      </c>
      <c r="Q1434" s="149"/>
      <c r="R1434" s="149" t="s">
        <v>296</v>
      </c>
      <c r="S1434" s="149" t="s">
        <v>289</v>
      </c>
      <c r="T1434" s="149" t="s">
        <v>732</v>
      </c>
      <c r="U1434" s="149" t="s">
        <v>267</v>
      </c>
      <c r="V1434" s="149"/>
      <c r="W1434" s="149"/>
      <c r="X1434" s="149" t="s">
        <v>268</v>
      </c>
      <c r="Y1434" s="149"/>
      <c r="Z1434" s="149"/>
      <c r="AA1434" s="149"/>
      <c r="AB1434" s="149" t="s">
        <v>269</v>
      </c>
      <c r="AC1434" s="149" t="s">
        <v>318</v>
      </c>
      <c r="AD1434" s="149" t="s">
        <v>732</v>
      </c>
      <c r="AE1434" s="149" t="s">
        <v>271</v>
      </c>
      <c r="AF1434" s="149"/>
      <c r="AG1434" s="149" t="s">
        <v>1098</v>
      </c>
      <c r="AH1434" s="149" t="s">
        <v>273</v>
      </c>
      <c r="AI1434" s="158">
        <v>96</v>
      </c>
      <c r="AJ1434" s="149"/>
      <c r="AK1434" s="159" t="s">
        <v>274</v>
      </c>
      <c r="AL1434" s="159" t="s">
        <v>274</v>
      </c>
      <c r="AM1434" s="149" t="s">
        <v>274</v>
      </c>
      <c r="AN1434" s="160">
        <v>4</v>
      </c>
      <c r="AO1434" s="149"/>
      <c r="AP1434" s="149" t="s">
        <v>274</v>
      </c>
      <c r="AQ1434" s="149" t="s">
        <v>275</v>
      </c>
      <c r="AR1434" s="158">
        <v>1</v>
      </c>
      <c r="AS1434" s="149" t="s">
        <v>275</v>
      </c>
      <c r="AT1434" s="149" t="s">
        <v>276</v>
      </c>
      <c r="AU1434" s="161">
        <v>1</v>
      </c>
      <c r="AV1434" s="159">
        <v>59035.89</v>
      </c>
      <c r="AW1434" s="159">
        <v>2361.44</v>
      </c>
      <c r="AX1434" s="149" t="s">
        <v>274</v>
      </c>
      <c r="AY1434" s="162">
        <v>0</v>
      </c>
      <c r="AZ1434" s="162" t="s">
        <v>274</v>
      </c>
      <c r="BA1434" s="162">
        <v>0</v>
      </c>
      <c r="BB1434" s="159">
        <v>56674.45</v>
      </c>
      <c r="BC1434" s="162" t="s">
        <v>274</v>
      </c>
      <c r="BD1434" s="162">
        <v>0</v>
      </c>
      <c r="BE1434" s="159">
        <v>2361.44</v>
      </c>
      <c r="BF1434" s="159">
        <v>2361.44</v>
      </c>
      <c r="BG1434" s="159">
        <v>59035.89</v>
      </c>
    </row>
    <row r="1435" ht="28.05" customHeight="1" spans="1:59">
      <c r="A1435" s="149"/>
      <c r="B1435" s="149"/>
      <c r="C1435" s="149"/>
      <c r="D1435" s="149" t="s">
        <v>3726</v>
      </c>
      <c r="E1435" s="340" t="s">
        <v>6976</v>
      </c>
      <c r="F1435" s="149" t="s">
        <v>3726</v>
      </c>
      <c r="G1435" s="149" t="s">
        <v>6977</v>
      </c>
      <c r="H1435" s="149" t="s">
        <v>6978</v>
      </c>
      <c r="I1435" s="149" t="s">
        <v>6979</v>
      </c>
      <c r="J1435" s="149" t="s">
        <v>6980</v>
      </c>
      <c r="K1435" s="149"/>
      <c r="L1435" s="149" t="s">
        <v>262</v>
      </c>
      <c r="M1435" s="149"/>
      <c r="N1435" s="149" t="s">
        <v>263</v>
      </c>
      <c r="O1435" s="149" t="s">
        <v>214</v>
      </c>
      <c r="P1435" s="149" t="s">
        <v>53</v>
      </c>
      <c r="Q1435" s="149"/>
      <c r="R1435" s="149" t="s">
        <v>6981</v>
      </c>
      <c r="S1435" s="149" t="s">
        <v>6982</v>
      </c>
      <c r="T1435" s="149" t="s">
        <v>6983</v>
      </c>
      <c r="U1435" s="149" t="s">
        <v>267</v>
      </c>
      <c r="V1435" s="149"/>
      <c r="W1435" s="149"/>
      <c r="X1435" s="149" t="s">
        <v>336</v>
      </c>
      <c r="Y1435" s="149"/>
      <c r="Z1435" s="149"/>
      <c r="AA1435" s="149"/>
      <c r="AB1435" s="149" t="s">
        <v>269</v>
      </c>
      <c r="AC1435" s="149" t="s">
        <v>270</v>
      </c>
      <c r="AD1435" s="149" t="s">
        <v>6983</v>
      </c>
      <c r="AE1435" s="149" t="s">
        <v>271</v>
      </c>
      <c r="AF1435" s="149"/>
      <c r="AG1435" s="149" t="s">
        <v>1098</v>
      </c>
      <c r="AH1435" s="149" t="s">
        <v>273</v>
      </c>
      <c r="AI1435" s="158">
        <v>38</v>
      </c>
      <c r="AJ1435" s="149"/>
      <c r="AK1435" s="159" t="s">
        <v>274</v>
      </c>
      <c r="AL1435" s="159" t="s">
        <v>274</v>
      </c>
      <c r="AM1435" s="149" t="s">
        <v>274</v>
      </c>
      <c r="AN1435" s="160">
        <v>4</v>
      </c>
      <c r="AO1435" s="149"/>
      <c r="AP1435" s="149" t="s">
        <v>274</v>
      </c>
      <c r="AQ1435" s="149" t="s">
        <v>275</v>
      </c>
      <c r="AR1435" s="158">
        <v>1</v>
      </c>
      <c r="AS1435" s="149" t="s">
        <v>275</v>
      </c>
      <c r="AT1435" s="149" t="s">
        <v>276</v>
      </c>
      <c r="AU1435" s="161">
        <v>1</v>
      </c>
      <c r="AV1435" s="159">
        <v>6327.43</v>
      </c>
      <c r="AW1435" s="159">
        <v>253.1</v>
      </c>
      <c r="AX1435" s="149" t="s">
        <v>274</v>
      </c>
      <c r="AY1435" s="159">
        <v>63.28</v>
      </c>
      <c r="AZ1435" s="159">
        <v>63.28</v>
      </c>
      <c r="BA1435" s="159">
        <v>253.12</v>
      </c>
      <c r="BB1435" s="159">
        <v>2404.3</v>
      </c>
      <c r="BC1435" s="162" t="s">
        <v>274</v>
      </c>
      <c r="BD1435" s="162">
        <v>0</v>
      </c>
      <c r="BE1435" s="159">
        <v>3923.13</v>
      </c>
      <c r="BF1435" s="159">
        <v>3923.13</v>
      </c>
      <c r="BG1435" s="159">
        <v>6327.43</v>
      </c>
    </row>
    <row r="1436" ht="28.05" customHeight="1" spans="1:59">
      <c r="A1436" s="149"/>
      <c r="B1436" s="149"/>
      <c r="C1436" s="149"/>
      <c r="D1436" s="149" t="s">
        <v>3726</v>
      </c>
      <c r="E1436" s="340" t="s">
        <v>6984</v>
      </c>
      <c r="F1436" s="149" t="s">
        <v>3726</v>
      </c>
      <c r="G1436" s="149" t="s">
        <v>6985</v>
      </c>
      <c r="H1436" s="149" t="s">
        <v>6986</v>
      </c>
      <c r="I1436" s="149" t="s">
        <v>6987</v>
      </c>
      <c r="J1436" s="149" t="s">
        <v>6988</v>
      </c>
      <c r="K1436" s="149"/>
      <c r="L1436" s="149" t="s">
        <v>262</v>
      </c>
      <c r="M1436" s="149"/>
      <c r="N1436" s="149" t="s">
        <v>263</v>
      </c>
      <c r="O1436" s="149" t="s">
        <v>214</v>
      </c>
      <c r="P1436" s="149" t="s">
        <v>53</v>
      </c>
      <c r="Q1436" s="149"/>
      <c r="R1436" s="149" t="s">
        <v>3914</v>
      </c>
      <c r="S1436" s="149" t="s">
        <v>5049</v>
      </c>
      <c r="T1436" s="149" t="s">
        <v>6885</v>
      </c>
      <c r="U1436" s="149" t="s">
        <v>267</v>
      </c>
      <c r="V1436" s="149"/>
      <c r="W1436" s="149"/>
      <c r="X1436" s="149" t="s">
        <v>268</v>
      </c>
      <c r="Y1436" s="149"/>
      <c r="Z1436" s="149"/>
      <c r="AA1436" s="149"/>
      <c r="AB1436" s="149" t="s">
        <v>269</v>
      </c>
      <c r="AC1436" s="149" t="s">
        <v>270</v>
      </c>
      <c r="AD1436" s="149" t="s">
        <v>6885</v>
      </c>
      <c r="AE1436" s="149" t="s">
        <v>271</v>
      </c>
      <c r="AF1436" s="149"/>
      <c r="AG1436" s="149" t="s">
        <v>1098</v>
      </c>
      <c r="AH1436" s="149" t="s">
        <v>273</v>
      </c>
      <c r="AI1436" s="158">
        <v>79</v>
      </c>
      <c r="AJ1436" s="149"/>
      <c r="AK1436" s="159" t="s">
        <v>274</v>
      </c>
      <c r="AL1436" s="159" t="s">
        <v>274</v>
      </c>
      <c r="AM1436" s="149" t="s">
        <v>274</v>
      </c>
      <c r="AN1436" s="160">
        <v>4</v>
      </c>
      <c r="AO1436" s="149"/>
      <c r="AP1436" s="149" t="s">
        <v>274</v>
      </c>
      <c r="AQ1436" s="149" t="s">
        <v>275</v>
      </c>
      <c r="AR1436" s="158">
        <v>1</v>
      </c>
      <c r="AS1436" s="149" t="s">
        <v>275</v>
      </c>
      <c r="AT1436" s="149" t="s">
        <v>276</v>
      </c>
      <c r="AU1436" s="161">
        <v>1</v>
      </c>
      <c r="AV1436" s="159">
        <v>28257.76</v>
      </c>
      <c r="AW1436" s="159">
        <v>1130.31</v>
      </c>
      <c r="AX1436" s="149" t="s">
        <v>274</v>
      </c>
      <c r="AY1436" s="159">
        <v>296.03</v>
      </c>
      <c r="AZ1436" s="159">
        <v>296.03</v>
      </c>
      <c r="BA1436" s="159">
        <v>1184.11</v>
      </c>
      <c r="BB1436" s="159">
        <v>22095.03</v>
      </c>
      <c r="BC1436" s="162" t="s">
        <v>274</v>
      </c>
      <c r="BD1436" s="162">
        <v>0</v>
      </c>
      <c r="BE1436" s="159">
        <v>6162.73</v>
      </c>
      <c r="BF1436" s="159">
        <v>6162.73</v>
      </c>
      <c r="BG1436" s="159">
        <v>28257.76</v>
      </c>
    </row>
    <row r="1437" ht="28.05" customHeight="1" spans="1:59">
      <c r="A1437" s="149"/>
      <c r="B1437" s="149"/>
      <c r="C1437" s="149"/>
      <c r="D1437" s="149" t="s">
        <v>3726</v>
      </c>
      <c r="E1437" s="340" t="s">
        <v>6989</v>
      </c>
      <c r="F1437" s="149" t="s">
        <v>3726</v>
      </c>
      <c r="G1437" s="149" t="s">
        <v>6990</v>
      </c>
      <c r="H1437" s="149" t="s">
        <v>6991</v>
      </c>
      <c r="I1437" s="149"/>
      <c r="J1437" s="149" t="s">
        <v>6992</v>
      </c>
      <c r="K1437" s="149"/>
      <c r="L1437" s="149" t="s">
        <v>262</v>
      </c>
      <c r="M1437" s="149"/>
      <c r="N1437" s="149" t="s">
        <v>263</v>
      </c>
      <c r="O1437" s="149" t="s">
        <v>214</v>
      </c>
      <c r="P1437" s="149" t="s">
        <v>53</v>
      </c>
      <c r="Q1437" s="149"/>
      <c r="R1437" s="149" t="s">
        <v>3914</v>
      </c>
      <c r="S1437" s="149" t="s">
        <v>5049</v>
      </c>
      <c r="T1437" s="149" t="s">
        <v>6885</v>
      </c>
      <c r="U1437" s="149" t="s">
        <v>267</v>
      </c>
      <c r="V1437" s="149"/>
      <c r="W1437" s="149"/>
      <c r="X1437" s="149" t="s">
        <v>268</v>
      </c>
      <c r="Y1437" s="149"/>
      <c r="Z1437" s="149"/>
      <c r="AA1437" s="149"/>
      <c r="AB1437" s="149" t="s">
        <v>269</v>
      </c>
      <c r="AC1437" s="149" t="s">
        <v>270</v>
      </c>
      <c r="AD1437" s="149" t="s">
        <v>6885</v>
      </c>
      <c r="AE1437" s="149" t="s">
        <v>271</v>
      </c>
      <c r="AF1437" s="149"/>
      <c r="AG1437" s="149" t="s">
        <v>1098</v>
      </c>
      <c r="AH1437" s="149" t="s">
        <v>273</v>
      </c>
      <c r="AI1437" s="158">
        <v>79</v>
      </c>
      <c r="AJ1437" s="149"/>
      <c r="AK1437" s="159" t="s">
        <v>274</v>
      </c>
      <c r="AL1437" s="159" t="s">
        <v>274</v>
      </c>
      <c r="AM1437" s="149" t="s">
        <v>274</v>
      </c>
      <c r="AN1437" s="160">
        <v>4</v>
      </c>
      <c r="AO1437" s="149"/>
      <c r="AP1437" s="149" t="s">
        <v>274</v>
      </c>
      <c r="AQ1437" s="149" t="s">
        <v>275</v>
      </c>
      <c r="AR1437" s="158">
        <v>1</v>
      </c>
      <c r="AS1437" s="149" t="s">
        <v>275</v>
      </c>
      <c r="AT1437" s="149" t="s">
        <v>276</v>
      </c>
      <c r="AU1437" s="161">
        <v>1</v>
      </c>
      <c r="AV1437" s="159">
        <v>109309.24</v>
      </c>
      <c r="AW1437" s="159">
        <v>4372.37</v>
      </c>
      <c r="AX1437" s="149" t="s">
        <v>274</v>
      </c>
      <c r="AY1437" s="159">
        <v>1145.15</v>
      </c>
      <c r="AZ1437" s="159">
        <v>1145.15</v>
      </c>
      <c r="BA1437" s="159">
        <v>4580.6</v>
      </c>
      <c r="BB1437" s="159">
        <v>85469.26</v>
      </c>
      <c r="BC1437" s="162" t="s">
        <v>274</v>
      </c>
      <c r="BD1437" s="162">
        <v>0</v>
      </c>
      <c r="BE1437" s="159">
        <v>23839.98</v>
      </c>
      <c r="BF1437" s="159">
        <v>23839.98</v>
      </c>
      <c r="BG1437" s="159">
        <v>109309.24</v>
      </c>
    </row>
    <row r="1438" ht="28.05" customHeight="1" spans="1:59">
      <c r="A1438" s="149"/>
      <c r="B1438" s="149"/>
      <c r="C1438" s="149"/>
      <c r="D1438" s="149" t="s">
        <v>3726</v>
      </c>
      <c r="E1438" s="340" t="s">
        <v>6993</v>
      </c>
      <c r="F1438" s="149" t="s">
        <v>3726</v>
      </c>
      <c r="G1438" s="149" t="s">
        <v>6994</v>
      </c>
      <c r="H1438" s="149" t="s">
        <v>6995</v>
      </c>
      <c r="I1438" s="149"/>
      <c r="J1438" s="149" t="s">
        <v>6996</v>
      </c>
      <c r="K1438" s="149"/>
      <c r="L1438" s="149" t="s">
        <v>262</v>
      </c>
      <c r="M1438" s="149"/>
      <c r="N1438" s="149" t="s">
        <v>263</v>
      </c>
      <c r="O1438" s="149" t="s">
        <v>214</v>
      </c>
      <c r="P1438" s="149" t="s">
        <v>53</v>
      </c>
      <c r="Q1438" s="149"/>
      <c r="R1438" s="149" t="s">
        <v>3914</v>
      </c>
      <c r="S1438" s="149" t="s">
        <v>5049</v>
      </c>
      <c r="T1438" s="149" t="s">
        <v>6885</v>
      </c>
      <c r="U1438" s="149" t="s">
        <v>267</v>
      </c>
      <c r="V1438" s="149"/>
      <c r="W1438" s="149"/>
      <c r="X1438" s="149" t="s">
        <v>268</v>
      </c>
      <c r="Y1438" s="149"/>
      <c r="Z1438" s="149"/>
      <c r="AA1438" s="149"/>
      <c r="AB1438" s="149" t="s">
        <v>269</v>
      </c>
      <c r="AC1438" s="149" t="s">
        <v>270</v>
      </c>
      <c r="AD1438" s="149" t="s">
        <v>6885</v>
      </c>
      <c r="AE1438" s="149" t="s">
        <v>271</v>
      </c>
      <c r="AF1438" s="149"/>
      <c r="AG1438" s="149" t="s">
        <v>1098</v>
      </c>
      <c r="AH1438" s="149" t="s">
        <v>273</v>
      </c>
      <c r="AI1438" s="158">
        <v>79</v>
      </c>
      <c r="AJ1438" s="149"/>
      <c r="AK1438" s="159" t="s">
        <v>274</v>
      </c>
      <c r="AL1438" s="159" t="s">
        <v>274</v>
      </c>
      <c r="AM1438" s="149" t="s">
        <v>274</v>
      </c>
      <c r="AN1438" s="160">
        <v>4</v>
      </c>
      <c r="AO1438" s="149"/>
      <c r="AP1438" s="149" t="s">
        <v>274</v>
      </c>
      <c r="AQ1438" s="149" t="s">
        <v>275</v>
      </c>
      <c r="AR1438" s="158">
        <v>1</v>
      </c>
      <c r="AS1438" s="149" t="s">
        <v>275</v>
      </c>
      <c r="AT1438" s="149" t="s">
        <v>276</v>
      </c>
      <c r="AU1438" s="161">
        <v>1</v>
      </c>
      <c r="AV1438" s="159">
        <v>34460.68</v>
      </c>
      <c r="AW1438" s="159">
        <v>1378.43</v>
      </c>
      <c r="AX1438" s="149" t="s">
        <v>274</v>
      </c>
      <c r="AY1438" s="159">
        <v>361.01</v>
      </c>
      <c r="AZ1438" s="159">
        <v>361.01</v>
      </c>
      <c r="BA1438" s="159">
        <v>1444.03</v>
      </c>
      <c r="BB1438" s="159">
        <v>26945.17</v>
      </c>
      <c r="BC1438" s="162" t="s">
        <v>274</v>
      </c>
      <c r="BD1438" s="162">
        <v>0</v>
      </c>
      <c r="BE1438" s="159">
        <v>7515.51</v>
      </c>
      <c r="BF1438" s="159">
        <v>7515.51</v>
      </c>
      <c r="BG1438" s="159">
        <v>34460.68</v>
      </c>
    </row>
    <row r="1439" ht="28.05" customHeight="1" spans="1:59">
      <c r="A1439" s="149"/>
      <c r="B1439" s="149"/>
      <c r="C1439" s="149"/>
      <c r="D1439" s="149" t="s">
        <v>3726</v>
      </c>
      <c r="E1439" s="340" t="s">
        <v>6997</v>
      </c>
      <c r="F1439" s="149" t="s">
        <v>3726</v>
      </c>
      <c r="G1439" s="149" t="s">
        <v>6998</v>
      </c>
      <c r="H1439" s="149" t="s">
        <v>6999</v>
      </c>
      <c r="I1439" s="149"/>
      <c r="J1439" s="149" t="s">
        <v>7000</v>
      </c>
      <c r="K1439" s="149"/>
      <c r="L1439" s="149" t="s">
        <v>262</v>
      </c>
      <c r="M1439" s="149"/>
      <c r="N1439" s="149" t="s">
        <v>263</v>
      </c>
      <c r="O1439" s="149" t="s">
        <v>214</v>
      </c>
      <c r="P1439" s="149" t="s">
        <v>53</v>
      </c>
      <c r="Q1439" s="149"/>
      <c r="R1439" s="149" t="s">
        <v>3914</v>
      </c>
      <c r="S1439" s="149" t="s">
        <v>5049</v>
      </c>
      <c r="T1439" s="149" t="s">
        <v>6885</v>
      </c>
      <c r="U1439" s="149" t="s">
        <v>267</v>
      </c>
      <c r="V1439" s="149"/>
      <c r="W1439" s="149"/>
      <c r="X1439" s="149" t="s">
        <v>268</v>
      </c>
      <c r="Y1439" s="149"/>
      <c r="Z1439" s="149"/>
      <c r="AA1439" s="149"/>
      <c r="AB1439" s="149" t="s">
        <v>269</v>
      </c>
      <c r="AC1439" s="149" t="s">
        <v>270</v>
      </c>
      <c r="AD1439" s="149" t="s">
        <v>6885</v>
      </c>
      <c r="AE1439" s="149" t="s">
        <v>271</v>
      </c>
      <c r="AF1439" s="149"/>
      <c r="AG1439" s="149" t="s">
        <v>1098</v>
      </c>
      <c r="AH1439" s="149" t="s">
        <v>273</v>
      </c>
      <c r="AI1439" s="158">
        <v>79</v>
      </c>
      <c r="AJ1439" s="149"/>
      <c r="AK1439" s="159" t="s">
        <v>274</v>
      </c>
      <c r="AL1439" s="159" t="s">
        <v>274</v>
      </c>
      <c r="AM1439" s="149" t="s">
        <v>274</v>
      </c>
      <c r="AN1439" s="160">
        <v>4</v>
      </c>
      <c r="AO1439" s="149"/>
      <c r="AP1439" s="149" t="s">
        <v>274</v>
      </c>
      <c r="AQ1439" s="149" t="s">
        <v>275</v>
      </c>
      <c r="AR1439" s="158">
        <v>1</v>
      </c>
      <c r="AS1439" s="149" t="s">
        <v>275</v>
      </c>
      <c r="AT1439" s="149" t="s">
        <v>276</v>
      </c>
      <c r="AU1439" s="161">
        <v>1</v>
      </c>
      <c r="AV1439" s="159">
        <v>2412.25</v>
      </c>
      <c r="AW1439" s="159">
        <v>96.49</v>
      </c>
      <c r="AX1439" s="149" t="s">
        <v>274</v>
      </c>
      <c r="AY1439" s="159">
        <v>25.28</v>
      </c>
      <c r="AZ1439" s="159">
        <v>25.28</v>
      </c>
      <c r="BA1439" s="159">
        <v>101.12</v>
      </c>
      <c r="BB1439" s="159">
        <v>1886</v>
      </c>
      <c r="BC1439" s="162" t="s">
        <v>274</v>
      </c>
      <c r="BD1439" s="162">
        <v>0</v>
      </c>
      <c r="BE1439" s="159">
        <v>526.25</v>
      </c>
      <c r="BF1439" s="159">
        <v>526.25</v>
      </c>
      <c r="BG1439" s="159">
        <v>2412.25</v>
      </c>
    </row>
    <row r="1440" ht="28.05" customHeight="1" spans="1:59">
      <c r="A1440" s="149"/>
      <c r="B1440" s="149"/>
      <c r="C1440" s="149"/>
      <c r="D1440" s="149" t="s">
        <v>3726</v>
      </c>
      <c r="E1440" s="340" t="s">
        <v>7001</v>
      </c>
      <c r="F1440" s="149" t="s">
        <v>3726</v>
      </c>
      <c r="G1440" s="149" t="s">
        <v>7002</v>
      </c>
      <c r="H1440" s="149" t="s">
        <v>7003</v>
      </c>
      <c r="I1440" s="149" t="s">
        <v>7004</v>
      </c>
      <c r="J1440" s="149" t="s">
        <v>7005</v>
      </c>
      <c r="K1440" s="149"/>
      <c r="L1440" s="149" t="s">
        <v>262</v>
      </c>
      <c r="M1440" s="149"/>
      <c r="N1440" s="149" t="s">
        <v>263</v>
      </c>
      <c r="O1440" s="149" t="s">
        <v>214</v>
      </c>
      <c r="P1440" s="149" t="s">
        <v>53</v>
      </c>
      <c r="Q1440" s="149"/>
      <c r="R1440" s="149" t="s">
        <v>6981</v>
      </c>
      <c r="S1440" s="149" t="s">
        <v>5323</v>
      </c>
      <c r="T1440" s="149" t="s">
        <v>6983</v>
      </c>
      <c r="U1440" s="149" t="s">
        <v>267</v>
      </c>
      <c r="V1440" s="149"/>
      <c r="W1440" s="149"/>
      <c r="X1440" s="149" t="s">
        <v>336</v>
      </c>
      <c r="Y1440" s="149"/>
      <c r="Z1440" s="149"/>
      <c r="AA1440" s="149"/>
      <c r="AB1440" s="149" t="s">
        <v>269</v>
      </c>
      <c r="AC1440" s="149" t="s">
        <v>270</v>
      </c>
      <c r="AD1440" s="149" t="s">
        <v>6983</v>
      </c>
      <c r="AE1440" s="149" t="s">
        <v>271</v>
      </c>
      <c r="AF1440" s="149"/>
      <c r="AG1440" s="149" t="s">
        <v>1098</v>
      </c>
      <c r="AH1440" s="149" t="s">
        <v>273</v>
      </c>
      <c r="AI1440" s="158">
        <v>38</v>
      </c>
      <c r="AJ1440" s="149"/>
      <c r="AK1440" s="159" t="s">
        <v>274</v>
      </c>
      <c r="AL1440" s="159" t="s">
        <v>274</v>
      </c>
      <c r="AM1440" s="149" t="s">
        <v>274</v>
      </c>
      <c r="AN1440" s="160">
        <v>4</v>
      </c>
      <c r="AO1440" s="149"/>
      <c r="AP1440" s="149" t="s">
        <v>274</v>
      </c>
      <c r="AQ1440" s="149" t="s">
        <v>275</v>
      </c>
      <c r="AR1440" s="158">
        <v>1</v>
      </c>
      <c r="AS1440" s="149" t="s">
        <v>275</v>
      </c>
      <c r="AT1440" s="149" t="s">
        <v>276</v>
      </c>
      <c r="AU1440" s="161">
        <v>1</v>
      </c>
      <c r="AV1440" s="159">
        <v>6460.18</v>
      </c>
      <c r="AW1440" s="159">
        <v>258.41</v>
      </c>
      <c r="AX1440" s="149" t="s">
        <v>274</v>
      </c>
      <c r="AY1440" s="159">
        <v>64.6</v>
      </c>
      <c r="AZ1440" s="159">
        <v>64.6</v>
      </c>
      <c r="BA1440" s="159">
        <v>258.4</v>
      </c>
      <c r="BB1440" s="159">
        <v>2454.8</v>
      </c>
      <c r="BC1440" s="162" t="s">
        <v>274</v>
      </c>
      <c r="BD1440" s="162">
        <v>0</v>
      </c>
      <c r="BE1440" s="159">
        <v>4005.38</v>
      </c>
      <c r="BF1440" s="159">
        <v>4005.38</v>
      </c>
      <c r="BG1440" s="159">
        <v>6460.18</v>
      </c>
    </row>
    <row r="1441" ht="28.05" customHeight="1" spans="1:59">
      <c r="A1441" s="149"/>
      <c r="B1441" s="149"/>
      <c r="C1441" s="149"/>
      <c r="D1441" s="149" t="s">
        <v>3726</v>
      </c>
      <c r="E1441" s="340" t="s">
        <v>7006</v>
      </c>
      <c r="F1441" s="149" t="s">
        <v>3726</v>
      </c>
      <c r="G1441" s="149" t="s">
        <v>7007</v>
      </c>
      <c r="H1441" s="149" t="s">
        <v>6999</v>
      </c>
      <c r="I1441" s="149"/>
      <c r="J1441" s="149" t="s">
        <v>7008</v>
      </c>
      <c r="K1441" s="149"/>
      <c r="L1441" s="149" t="s">
        <v>262</v>
      </c>
      <c r="M1441" s="149"/>
      <c r="N1441" s="149" t="s">
        <v>263</v>
      </c>
      <c r="O1441" s="149" t="s">
        <v>214</v>
      </c>
      <c r="P1441" s="149" t="s">
        <v>53</v>
      </c>
      <c r="Q1441" s="149"/>
      <c r="R1441" s="149" t="s">
        <v>3914</v>
      </c>
      <c r="S1441" s="149" t="s">
        <v>5049</v>
      </c>
      <c r="T1441" s="149" t="s">
        <v>6885</v>
      </c>
      <c r="U1441" s="149" t="s">
        <v>267</v>
      </c>
      <c r="V1441" s="149"/>
      <c r="W1441" s="149"/>
      <c r="X1441" s="149" t="s">
        <v>268</v>
      </c>
      <c r="Y1441" s="149"/>
      <c r="Z1441" s="149"/>
      <c r="AA1441" s="149"/>
      <c r="AB1441" s="149" t="s">
        <v>269</v>
      </c>
      <c r="AC1441" s="149" t="s">
        <v>270</v>
      </c>
      <c r="AD1441" s="149" t="s">
        <v>6885</v>
      </c>
      <c r="AE1441" s="149" t="s">
        <v>271</v>
      </c>
      <c r="AF1441" s="149"/>
      <c r="AG1441" s="149" t="s">
        <v>1098</v>
      </c>
      <c r="AH1441" s="149" t="s">
        <v>273</v>
      </c>
      <c r="AI1441" s="158">
        <v>79</v>
      </c>
      <c r="AJ1441" s="149"/>
      <c r="AK1441" s="159" t="s">
        <v>274</v>
      </c>
      <c r="AL1441" s="159" t="s">
        <v>274</v>
      </c>
      <c r="AM1441" s="149" t="s">
        <v>274</v>
      </c>
      <c r="AN1441" s="160">
        <v>4</v>
      </c>
      <c r="AO1441" s="149"/>
      <c r="AP1441" s="149" t="s">
        <v>274</v>
      </c>
      <c r="AQ1441" s="149" t="s">
        <v>275</v>
      </c>
      <c r="AR1441" s="158">
        <v>1</v>
      </c>
      <c r="AS1441" s="149" t="s">
        <v>275</v>
      </c>
      <c r="AT1441" s="149" t="s">
        <v>276</v>
      </c>
      <c r="AU1441" s="161">
        <v>1</v>
      </c>
      <c r="AV1441" s="159">
        <v>2412.25</v>
      </c>
      <c r="AW1441" s="159">
        <v>96.49</v>
      </c>
      <c r="AX1441" s="149" t="s">
        <v>274</v>
      </c>
      <c r="AY1441" s="159">
        <v>25.28</v>
      </c>
      <c r="AZ1441" s="159">
        <v>25.28</v>
      </c>
      <c r="BA1441" s="159">
        <v>101.12</v>
      </c>
      <c r="BB1441" s="159">
        <v>1886</v>
      </c>
      <c r="BC1441" s="162" t="s">
        <v>274</v>
      </c>
      <c r="BD1441" s="162">
        <v>0</v>
      </c>
      <c r="BE1441" s="159">
        <v>526.25</v>
      </c>
      <c r="BF1441" s="159">
        <v>526.25</v>
      </c>
      <c r="BG1441" s="159">
        <v>2412.25</v>
      </c>
    </row>
    <row r="1442" ht="28.05" customHeight="1" spans="1:59">
      <c r="A1442" s="149"/>
      <c r="B1442" s="149"/>
      <c r="C1442" s="149"/>
      <c r="D1442" s="149" t="s">
        <v>3726</v>
      </c>
      <c r="E1442" s="340" t="s">
        <v>7009</v>
      </c>
      <c r="F1442" s="149" t="s">
        <v>3726</v>
      </c>
      <c r="G1442" s="149" t="s">
        <v>7010</v>
      </c>
      <c r="H1442" s="149" t="s">
        <v>6978</v>
      </c>
      <c r="I1442" s="149" t="s">
        <v>6979</v>
      </c>
      <c r="J1442" s="149" t="s">
        <v>7011</v>
      </c>
      <c r="K1442" s="149"/>
      <c r="L1442" s="149" t="s">
        <v>262</v>
      </c>
      <c r="M1442" s="149"/>
      <c r="N1442" s="149" t="s">
        <v>263</v>
      </c>
      <c r="O1442" s="149" t="s">
        <v>214</v>
      </c>
      <c r="P1442" s="149" t="s">
        <v>53</v>
      </c>
      <c r="Q1442" s="149"/>
      <c r="R1442" s="149" t="s">
        <v>6981</v>
      </c>
      <c r="S1442" s="149" t="s">
        <v>6982</v>
      </c>
      <c r="T1442" s="149" t="s">
        <v>6983</v>
      </c>
      <c r="U1442" s="149" t="s">
        <v>267</v>
      </c>
      <c r="V1442" s="149"/>
      <c r="W1442" s="149"/>
      <c r="X1442" s="149" t="s">
        <v>336</v>
      </c>
      <c r="Y1442" s="149"/>
      <c r="Z1442" s="149"/>
      <c r="AA1442" s="149"/>
      <c r="AB1442" s="149" t="s">
        <v>269</v>
      </c>
      <c r="AC1442" s="149" t="s">
        <v>270</v>
      </c>
      <c r="AD1442" s="149" t="s">
        <v>6983</v>
      </c>
      <c r="AE1442" s="149" t="s">
        <v>271</v>
      </c>
      <c r="AF1442" s="149"/>
      <c r="AG1442" s="149" t="s">
        <v>1098</v>
      </c>
      <c r="AH1442" s="149" t="s">
        <v>273</v>
      </c>
      <c r="AI1442" s="158">
        <v>38</v>
      </c>
      <c r="AJ1442" s="149"/>
      <c r="AK1442" s="159" t="s">
        <v>274</v>
      </c>
      <c r="AL1442" s="159" t="s">
        <v>274</v>
      </c>
      <c r="AM1442" s="149" t="s">
        <v>274</v>
      </c>
      <c r="AN1442" s="160">
        <v>4</v>
      </c>
      <c r="AO1442" s="149"/>
      <c r="AP1442" s="149" t="s">
        <v>274</v>
      </c>
      <c r="AQ1442" s="149" t="s">
        <v>275</v>
      </c>
      <c r="AR1442" s="158">
        <v>1</v>
      </c>
      <c r="AS1442" s="149" t="s">
        <v>275</v>
      </c>
      <c r="AT1442" s="149" t="s">
        <v>276</v>
      </c>
      <c r="AU1442" s="161">
        <v>1</v>
      </c>
      <c r="AV1442" s="159">
        <v>6327.44</v>
      </c>
      <c r="AW1442" s="159">
        <v>253.1</v>
      </c>
      <c r="AX1442" s="149" t="s">
        <v>274</v>
      </c>
      <c r="AY1442" s="159">
        <v>63.28</v>
      </c>
      <c r="AZ1442" s="159">
        <v>63.28</v>
      </c>
      <c r="BA1442" s="159">
        <v>253.12</v>
      </c>
      <c r="BB1442" s="159">
        <v>2404.3</v>
      </c>
      <c r="BC1442" s="162" t="s">
        <v>274</v>
      </c>
      <c r="BD1442" s="162">
        <v>0</v>
      </c>
      <c r="BE1442" s="159">
        <v>3923.14</v>
      </c>
      <c r="BF1442" s="159">
        <v>3923.14</v>
      </c>
      <c r="BG1442" s="159">
        <v>6327.44</v>
      </c>
    </row>
    <row r="1443" ht="28.05" customHeight="1" spans="1:59">
      <c r="A1443" s="149"/>
      <c r="B1443" s="149"/>
      <c r="C1443" s="149"/>
      <c r="D1443" s="149" t="s">
        <v>3726</v>
      </c>
      <c r="E1443" s="340" t="s">
        <v>7012</v>
      </c>
      <c r="F1443" s="149" t="s">
        <v>3726</v>
      </c>
      <c r="G1443" s="149" t="s">
        <v>7013</v>
      </c>
      <c r="H1443" s="149" t="s">
        <v>7014</v>
      </c>
      <c r="I1443" s="149" t="s">
        <v>7015</v>
      </c>
      <c r="J1443" s="149" t="s">
        <v>7016</v>
      </c>
      <c r="K1443" s="149"/>
      <c r="L1443" s="149" t="s">
        <v>262</v>
      </c>
      <c r="M1443" s="149"/>
      <c r="N1443" s="149" t="s">
        <v>263</v>
      </c>
      <c r="O1443" s="149" t="s">
        <v>214</v>
      </c>
      <c r="P1443" s="149" t="s">
        <v>53</v>
      </c>
      <c r="Q1443" s="149"/>
      <c r="R1443" s="149" t="s">
        <v>3973</v>
      </c>
      <c r="S1443" s="149" t="s">
        <v>3893</v>
      </c>
      <c r="T1443" s="149" t="s">
        <v>7017</v>
      </c>
      <c r="U1443" s="149" t="s">
        <v>267</v>
      </c>
      <c r="V1443" s="149"/>
      <c r="W1443" s="149"/>
      <c r="X1443" s="149" t="s">
        <v>336</v>
      </c>
      <c r="Y1443" s="149"/>
      <c r="Z1443" s="149"/>
      <c r="AA1443" s="149"/>
      <c r="AB1443" s="149" t="s">
        <v>269</v>
      </c>
      <c r="AC1443" s="149" t="s">
        <v>270</v>
      </c>
      <c r="AD1443" s="149" t="s">
        <v>7017</v>
      </c>
      <c r="AE1443" s="149" t="s">
        <v>271</v>
      </c>
      <c r="AF1443" s="149"/>
      <c r="AG1443" s="149" t="s">
        <v>1098</v>
      </c>
      <c r="AH1443" s="149" t="s">
        <v>273</v>
      </c>
      <c r="AI1443" s="158">
        <v>79</v>
      </c>
      <c r="AJ1443" s="149"/>
      <c r="AK1443" s="159" t="s">
        <v>274</v>
      </c>
      <c r="AL1443" s="159" t="s">
        <v>274</v>
      </c>
      <c r="AM1443" s="149" t="s">
        <v>274</v>
      </c>
      <c r="AN1443" s="160">
        <v>4</v>
      </c>
      <c r="AO1443" s="149"/>
      <c r="AP1443" s="149" t="s">
        <v>274</v>
      </c>
      <c r="AQ1443" s="149" t="s">
        <v>275</v>
      </c>
      <c r="AR1443" s="158">
        <v>1</v>
      </c>
      <c r="AS1443" s="149" t="s">
        <v>275</v>
      </c>
      <c r="AT1443" s="149" t="s">
        <v>276</v>
      </c>
      <c r="AU1443" s="161">
        <v>1</v>
      </c>
      <c r="AV1443" s="159">
        <v>28938.05</v>
      </c>
      <c r="AW1443" s="159">
        <v>1157.52</v>
      </c>
      <c r="AX1443" s="149" t="s">
        <v>274</v>
      </c>
      <c r="AY1443" s="159">
        <v>303.16</v>
      </c>
      <c r="AZ1443" s="159">
        <v>303.16</v>
      </c>
      <c r="BA1443" s="159">
        <v>1212.64</v>
      </c>
      <c r="BB1443" s="159">
        <v>22626.76</v>
      </c>
      <c r="BC1443" s="162" t="s">
        <v>274</v>
      </c>
      <c r="BD1443" s="162">
        <v>0</v>
      </c>
      <c r="BE1443" s="159">
        <v>6311.29</v>
      </c>
      <c r="BF1443" s="159">
        <v>6311.29</v>
      </c>
      <c r="BG1443" s="159">
        <v>28938.05</v>
      </c>
    </row>
    <row r="1444" ht="28.05" customHeight="1" spans="1:59">
      <c r="A1444" s="149"/>
      <c r="B1444" s="149"/>
      <c r="C1444" s="149"/>
      <c r="D1444" s="149" t="s">
        <v>3726</v>
      </c>
      <c r="E1444" s="340" t="s">
        <v>7018</v>
      </c>
      <c r="F1444" s="149" t="s">
        <v>3726</v>
      </c>
      <c r="G1444" s="149" t="s">
        <v>7019</v>
      </c>
      <c r="H1444" s="149" t="s">
        <v>7020</v>
      </c>
      <c r="I1444" s="149" t="s">
        <v>7021</v>
      </c>
      <c r="J1444" s="149" t="s">
        <v>7022</v>
      </c>
      <c r="K1444" s="149"/>
      <c r="L1444" s="149" t="s">
        <v>262</v>
      </c>
      <c r="M1444" s="149"/>
      <c r="N1444" s="149" t="s">
        <v>263</v>
      </c>
      <c r="O1444" s="149" t="s">
        <v>214</v>
      </c>
      <c r="P1444" s="149" t="s">
        <v>53</v>
      </c>
      <c r="Q1444" s="149"/>
      <c r="R1444" s="149" t="s">
        <v>7023</v>
      </c>
      <c r="S1444" s="149" t="s">
        <v>7024</v>
      </c>
      <c r="T1444" s="149" t="s">
        <v>7025</v>
      </c>
      <c r="U1444" s="149" t="s">
        <v>267</v>
      </c>
      <c r="V1444" s="149"/>
      <c r="W1444" s="149"/>
      <c r="X1444" s="149" t="s">
        <v>268</v>
      </c>
      <c r="Y1444" s="149"/>
      <c r="Z1444" s="149"/>
      <c r="AA1444" s="149"/>
      <c r="AB1444" s="149" t="s">
        <v>269</v>
      </c>
      <c r="AC1444" s="149" t="s">
        <v>318</v>
      </c>
      <c r="AD1444" s="149" t="s">
        <v>7025</v>
      </c>
      <c r="AE1444" s="149" t="s">
        <v>271</v>
      </c>
      <c r="AF1444" s="149"/>
      <c r="AG1444" s="149" t="s">
        <v>1098</v>
      </c>
      <c r="AH1444" s="149" t="s">
        <v>273</v>
      </c>
      <c r="AI1444" s="158">
        <v>96</v>
      </c>
      <c r="AJ1444" s="149"/>
      <c r="AK1444" s="159" t="s">
        <v>274</v>
      </c>
      <c r="AL1444" s="159" t="s">
        <v>274</v>
      </c>
      <c r="AM1444" s="149" t="s">
        <v>274</v>
      </c>
      <c r="AN1444" s="160">
        <v>4</v>
      </c>
      <c r="AO1444" s="149"/>
      <c r="AP1444" s="149" t="s">
        <v>274</v>
      </c>
      <c r="AQ1444" s="149" t="s">
        <v>275</v>
      </c>
      <c r="AR1444" s="158">
        <v>1</v>
      </c>
      <c r="AS1444" s="149" t="s">
        <v>275</v>
      </c>
      <c r="AT1444" s="149" t="s">
        <v>276</v>
      </c>
      <c r="AU1444" s="161">
        <v>1</v>
      </c>
      <c r="AV1444" s="159">
        <v>44444.44</v>
      </c>
      <c r="AW1444" s="159">
        <v>1777.78</v>
      </c>
      <c r="AX1444" s="149" t="s">
        <v>274</v>
      </c>
      <c r="AY1444" s="162">
        <v>0</v>
      </c>
      <c r="AZ1444" s="162" t="s">
        <v>274</v>
      </c>
      <c r="BA1444" s="162">
        <v>0</v>
      </c>
      <c r="BB1444" s="159">
        <v>42666.66</v>
      </c>
      <c r="BC1444" s="162" t="s">
        <v>274</v>
      </c>
      <c r="BD1444" s="162">
        <v>0</v>
      </c>
      <c r="BE1444" s="159">
        <v>1777.78</v>
      </c>
      <c r="BF1444" s="159">
        <v>1777.78</v>
      </c>
      <c r="BG1444" s="159">
        <v>44444.44</v>
      </c>
    </row>
    <row r="1445" ht="28.05" customHeight="1" spans="1:59">
      <c r="A1445" s="149"/>
      <c r="B1445" s="149"/>
      <c r="C1445" s="149"/>
      <c r="D1445" s="149" t="s">
        <v>3726</v>
      </c>
      <c r="E1445" s="340" t="s">
        <v>7026</v>
      </c>
      <c r="F1445" s="149" t="s">
        <v>3726</v>
      </c>
      <c r="G1445" s="149" t="s">
        <v>7027</v>
      </c>
      <c r="H1445" s="149" t="s">
        <v>7020</v>
      </c>
      <c r="I1445" s="149" t="s">
        <v>7021</v>
      </c>
      <c r="J1445" s="149" t="s">
        <v>7028</v>
      </c>
      <c r="K1445" s="149"/>
      <c r="L1445" s="149" t="s">
        <v>262</v>
      </c>
      <c r="M1445" s="149"/>
      <c r="N1445" s="149" t="s">
        <v>263</v>
      </c>
      <c r="O1445" s="149" t="s">
        <v>214</v>
      </c>
      <c r="P1445" s="149" t="s">
        <v>53</v>
      </c>
      <c r="Q1445" s="149"/>
      <c r="R1445" s="149" t="s">
        <v>7023</v>
      </c>
      <c r="S1445" s="149" t="s">
        <v>7024</v>
      </c>
      <c r="T1445" s="149" t="s">
        <v>7025</v>
      </c>
      <c r="U1445" s="149" t="s">
        <v>267</v>
      </c>
      <c r="V1445" s="149"/>
      <c r="W1445" s="149"/>
      <c r="X1445" s="149" t="s">
        <v>268</v>
      </c>
      <c r="Y1445" s="149"/>
      <c r="Z1445" s="149"/>
      <c r="AA1445" s="149"/>
      <c r="AB1445" s="149" t="s">
        <v>269</v>
      </c>
      <c r="AC1445" s="149" t="s">
        <v>318</v>
      </c>
      <c r="AD1445" s="149" t="s">
        <v>7025</v>
      </c>
      <c r="AE1445" s="149" t="s">
        <v>271</v>
      </c>
      <c r="AF1445" s="149"/>
      <c r="AG1445" s="149" t="s">
        <v>1098</v>
      </c>
      <c r="AH1445" s="149" t="s">
        <v>273</v>
      </c>
      <c r="AI1445" s="158">
        <v>96</v>
      </c>
      <c r="AJ1445" s="149"/>
      <c r="AK1445" s="159" t="s">
        <v>274</v>
      </c>
      <c r="AL1445" s="159" t="s">
        <v>274</v>
      </c>
      <c r="AM1445" s="149" t="s">
        <v>274</v>
      </c>
      <c r="AN1445" s="160">
        <v>4</v>
      </c>
      <c r="AO1445" s="149"/>
      <c r="AP1445" s="149" t="s">
        <v>274</v>
      </c>
      <c r="AQ1445" s="149" t="s">
        <v>275</v>
      </c>
      <c r="AR1445" s="158">
        <v>1</v>
      </c>
      <c r="AS1445" s="149" t="s">
        <v>275</v>
      </c>
      <c r="AT1445" s="149" t="s">
        <v>276</v>
      </c>
      <c r="AU1445" s="161">
        <v>1</v>
      </c>
      <c r="AV1445" s="159">
        <v>44444.44</v>
      </c>
      <c r="AW1445" s="159">
        <v>1777.78</v>
      </c>
      <c r="AX1445" s="149" t="s">
        <v>274</v>
      </c>
      <c r="AY1445" s="162">
        <v>0</v>
      </c>
      <c r="AZ1445" s="162" t="s">
        <v>274</v>
      </c>
      <c r="BA1445" s="162">
        <v>0</v>
      </c>
      <c r="BB1445" s="159">
        <v>42666.66</v>
      </c>
      <c r="BC1445" s="162" t="s">
        <v>274</v>
      </c>
      <c r="BD1445" s="162">
        <v>0</v>
      </c>
      <c r="BE1445" s="159">
        <v>1777.78</v>
      </c>
      <c r="BF1445" s="159">
        <v>1777.78</v>
      </c>
      <c r="BG1445" s="159">
        <v>44444.44</v>
      </c>
    </row>
    <row r="1446" ht="28.05" customHeight="1" spans="1:59">
      <c r="A1446" s="149"/>
      <c r="B1446" s="149"/>
      <c r="C1446" s="149"/>
      <c r="D1446" s="149" t="s">
        <v>3726</v>
      </c>
      <c r="E1446" s="340" t="s">
        <v>7029</v>
      </c>
      <c r="F1446" s="149" t="s">
        <v>3726</v>
      </c>
      <c r="G1446" s="149" t="s">
        <v>7030</v>
      </c>
      <c r="H1446" s="149" t="s">
        <v>6938</v>
      </c>
      <c r="I1446" s="149" t="s">
        <v>6939</v>
      </c>
      <c r="J1446" s="149" t="s">
        <v>7031</v>
      </c>
      <c r="K1446" s="149"/>
      <c r="L1446" s="149" t="s">
        <v>262</v>
      </c>
      <c r="M1446" s="149"/>
      <c r="N1446" s="149" t="s">
        <v>263</v>
      </c>
      <c r="O1446" s="149" t="s">
        <v>214</v>
      </c>
      <c r="P1446" s="149" t="s">
        <v>53</v>
      </c>
      <c r="Q1446" s="149"/>
      <c r="R1446" s="149" t="s">
        <v>3914</v>
      </c>
      <c r="S1446" s="149" t="s">
        <v>5049</v>
      </c>
      <c r="T1446" s="149" t="s">
        <v>6885</v>
      </c>
      <c r="U1446" s="149" t="s">
        <v>267</v>
      </c>
      <c r="V1446" s="149"/>
      <c r="W1446" s="149"/>
      <c r="X1446" s="149" t="s">
        <v>268</v>
      </c>
      <c r="Y1446" s="149"/>
      <c r="Z1446" s="149"/>
      <c r="AA1446" s="149"/>
      <c r="AB1446" s="149" t="s">
        <v>269</v>
      </c>
      <c r="AC1446" s="149" t="s">
        <v>270</v>
      </c>
      <c r="AD1446" s="149" t="s">
        <v>6885</v>
      </c>
      <c r="AE1446" s="149" t="s">
        <v>271</v>
      </c>
      <c r="AF1446" s="149"/>
      <c r="AG1446" s="149" t="s">
        <v>1098</v>
      </c>
      <c r="AH1446" s="149" t="s">
        <v>273</v>
      </c>
      <c r="AI1446" s="158">
        <v>79</v>
      </c>
      <c r="AJ1446" s="149"/>
      <c r="AK1446" s="159" t="s">
        <v>274</v>
      </c>
      <c r="AL1446" s="159" t="s">
        <v>274</v>
      </c>
      <c r="AM1446" s="149" t="s">
        <v>274</v>
      </c>
      <c r="AN1446" s="160">
        <v>4</v>
      </c>
      <c r="AO1446" s="149"/>
      <c r="AP1446" s="149" t="s">
        <v>274</v>
      </c>
      <c r="AQ1446" s="149" t="s">
        <v>275</v>
      </c>
      <c r="AR1446" s="158">
        <v>1</v>
      </c>
      <c r="AS1446" s="149" t="s">
        <v>275</v>
      </c>
      <c r="AT1446" s="149" t="s">
        <v>276</v>
      </c>
      <c r="AU1446" s="161">
        <v>1</v>
      </c>
      <c r="AV1446" s="159">
        <v>3101.46</v>
      </c>
      <c r="AW1446" s="159">
        <v>124.06</v>
      </c>
      <c r="AX1446" s="149" t="s">
        <v>274</v>
      </c>
      <c r="AY1446" s="159">
        <v>32.51</v>
      </c>
      <c r="AZ1446" s="159">
        <v>32.51</v>
      </c>
      <c r="BA1446" s="159">
        <v>130.04</v>
      </c>
      <c r="BB1446" s="159">
        <v>2424.78</v>
      </c>
      <c r="BC1446" s="162" t="s">
        <v>274</v>
      </c>
      <c r="BD1446" s="162">
        <v>0</v>
      </c>
      <c r="BE1446" s="159">
        <v>676.68</v>
      </c>
      <c r="BF1446" s="159">
        <v>676.68</v>
      </c>
      <c r="BG1446" s="159">
        <v>3101.46</v>
      </c>
    </row>
    <row r="1447" ht="28.05" customHeight="1" spans="1:59">
      <c r="A1447" s="149"/>
      <c r="B1447" s="149"/>
      <c r="C1447" s="149"/>
      <c r="D1447" s="149" t="s">
        <v>3726</v>
      </c>
      <c r="E1447" s="340" t="s">
        <v>7032</v>
      </c>
      <c r="F1447" s="149" t="s">
        <v>3726</v>
      </c>
      <c r="G1447" s="149" t="s">
        <v>7033</v>
      </c>
      <c r="H1447" s="149" t="s">
        <v>3823</v>
      </c>
      <c r="I1447" s="149" t="s">
        <v>7034</v>
      </c>
      <c r="J1447" s="149" t="s">
        <v>7035</v>
      </c>
      <c r="K1447" s="149"/>
      <c r="L1447" s="149" t="s">
        <v>262</v>
      </c>
      <c r="M1447" s="149"/>
      <c r="N1447" s="149" t="s">
        <v>263</v>
      </c>
      <c r="O1447" s="149" t="s">
        <v>214</v>
      </c>
      <c r="P1447" s="149" t="s">
        <v>53</v>
      </c>
      <c r="Q1447" s="149"/>
      <c r="R1447" s="149" t="s">
        <v>3921</v>
      </c>
      <c r="S1447" s="149" t="s">
        <v>3893</v>
      </c>
      <c r="T1447" s="149" t="s">
        <v>7036</v>
      </c>
      <c r="U1447" s="149" t="s">
        <v>267</v>
      </c>
      <c r="V1447" s="149"/>
      <c r="W1447" s="149"/>
      <c r="X1447" s="149" t="s">
        <v>336</v>
      </c>
      <c r="Y1447" s="149"/>
      <c r="Z1447" s="149"/>
      <c r="AA1447" s="149"/>
      <c r="AB1447" s="149" t="s">
        <v>269</v>
      </c>
      <c r="AC1447" s="149" t="s">
        <v>270</v>
      </c>
      <c r="AD1447" s="149" t="s">
        <v>7036</v>
      </c>
      <c r="AE1447" s="149" t="s">
        <v>271</v>
      </c>
      <c r="AF1447" s="149"/>
      <c r="AG1447" s="149" t="s">
        <v>1098</v>
      </c>
      <c r="AH1447" s="149" t="s">
        <v>273</v>
      </c>
      <c r="AI1447" s="158">
        <v>79</v>
      </c>
      <c r="AJ1447" s="149"/>
      <c r="AK1447" s="159" t="s">
        <v>274</v>
      </c>
      <c r="AL1447" s="159" t="s">
        <v>274</v>
      </c>
      <c r="AM1447" s="149" t="s">
        <v>274</v>
      </c>
      <c r="AN1447" s="160">
        <v>4</v>
      </c>
      <c r="AO1447" s="149"/>
      <c r="AP1447" s="149" t="s">
        <v>274</v>
      </c>
      <c r="AQ1447" s="149" t="s">
        <v>275</v>
      </c>
      <c r="AR1447" s="158">
        <v>1</v>
      </c>
      <c r="AS1447" s="149" t="s">
        <v>275</v>
      </c>
      <c r="AT1447" s="149" t="s">
        <v>276</v>
      </c>
      <c r="AU1447" s="161">
        <v>1</v>
      </c>
      <c r="AV1447" s="159">
        <v>14778.76</v>
      </c>
      <c r="AW1447" s="159">
        <v>591.15</v>
      </c>
      <c r="AX1447" s="149" t="s">
        <v>274</v>
      </c>
      <c r="AY1447" s="159">
        <v>154.82</v>
      </c>
      <c r="AZ1447" s="159">
        <v>154.82</v>
      </c>
      <c r="BA1447" s="159">
        <v>619.28</v>
      </c>
      <c r="BB1447" s="159">
        <v>11555.74</v>
      </c>
      <c r="BC1447" s="162" t="s">
        <v>274</v>
      </c>
      <c r="BD1447" s="162">
        <v>0</v>
      </c>
      <c r="BE1447" s="159">
        <v>3223.02</v>
      </c>
      <c r="BF1447" s="159">
        <v>3223.02</v>
      </c>
      <c r="BG1447" s="159">
        <v>14778.76</v>
      </c>
    </row>
    <row r="1448" ht="28.05" customHeight="1" spans="1:59">
      <c r="A1448" s="149"/>
      <c r="B1448" s="149"/>
      <c r="C1448" s="149"/>
      <c r="D1448" s="149" t="s">
        <v>3726</v>
      </c>
      <c r="E1448" s="340" t="s">
        <v>7037</v>
      </c>
      <c r="F1448" s="149" t="s">
        <v>3726</v>
      </c>
      <c r="G1448" s="149" t="s">
        <v>7038</v>
      </c>
      <c r="H1448" s="149" t="s">
        <v>7039</v>
      </c>
      <c r="I1448" s="149" t="s">
        <v>7040</v>
      </c>
      <c r="J1448" s="149" t="s">
        <v>7041</v>
      </c>
      <c r="K1448" s="149"/>
      <c r="L1448" s="149" t="s">
        <v>262</v>
      </c>
      <c r="M1448" s="149"/>
      <c r="N1448" s="149" t="s">
        <v>263</v>
      </c>
      <c r="O1448" s="149" t="s">
        <v>214</v>
      </c>
      <c r="P1448" s="149" t="s">
        <v>53</v>
      </c>
      <c r="Q1448" s="149"/>
      <c r="R1448" s="149" t="s">
        <v>3952</v>
      </c>
      <c r="S1448" s="149" t="s">
        <v>7042</v>
      </c>
      <c r="T1448" s="149" t="s">
        <v>7043</v>
      </c>
      <c r="U1448" s="149" t="s">
        <v>267</v>
      </c>
      <c r="V1448" s="149"/>
      <c r="W1448" s="149"/>
      <c r="X1448" s="149" t="s">
        <v>336</v>
      </c>
      <c r="Y1448" s="149"/>
      <c r="Z1448" s="149"/>
      <c r="AA1448" s="149"/>
      <c r="AB1448" s="149" t="s">
        <v>269</v>
      </c>
      <c r="AC1448" s="149" t="s">
        <v>270</v>
      </c>
      <c r="AD1448" s="149" t="s">
        <v>7043</v>
      </c>
      <c r="AE1448" s="149" t="s">
        <v>271</v>
      </c>
      <c r="AF1448" s="149"/>
      <c r="AG1448" s="149" t="s">
        <v>1098</v>
      </c>
      <c r="AH1448" s="149" t="s">
        <v>273</v>
      </c>
      <c r="AI1448" s="158">
        <v>38</v>
      </c>
      <c r="AJ1448" s="149"/>
      <c r="AK1448" s="159" t="s">
        <v>274</v>
      </c>
      <c r="AL1448" s="159" t="s">
        <v>274</v>
      </c>
      <c r="AM1448" s="149" t="s">
        <v>274</v>
      </c>
      <c r="AN1448" s="160">
        <v>4</v>
      </c>
      <c r="AO1448" s="149"/>
      <c r="AP1448" s="149" t="s">
        <v>274</v>
      </c>
      <c r="AQ1448" s="149" t="s">
        <v>275</v>
      </c>
      <c r="AR1448" s="158">
        <v>1</v>
      </c>
      <c r="AS1448" s="149" t="s">
        <v>275</v>
      </c>
      <c r="AT1448" s="149" t="s">
        <v>276</v>
      </c>
      <c r="AU1448" s="161">
        <v>1</v>
      </c>
      <c r="AV1448" s="159">
        <v>29203.54</v>
      </c>
      <c r="AW1448" s="159">
        <v>1168.14</v>
      </c>
      <c r="AX1448" s="149" t="s">
        <v>274</v>
      </c>
      <c r="AY1448" s="159">
        <v>292.03</v>
      </c>
      <c r="AZ1448" s="159">
        <v>292.03</v>
      </c>
      <c r="BA1448" s="159">
        <v>1168.12</v>
      </c>
      <c r="BB1448" s="159">
        <v>11097.48</v>
      </c>
      <c r="BC1448" s="162" t="s">
        <v>274</v>
      </c>
      <c r="BD1448" s="162">
        <v>0</v>
      </c>
      <c r="BE1448" s="159">
        <v>18106.06</v>
      </c>
      <c r="BF1448" s="159">
        <v>18106.06</v>
      </c>
      <c r="BG1448" s="159">
        <v>29203.54</v>
      </c>
    </row>
    <row r="1449" ht="28.05" customHeight="1" spans="1:59">
      <c r="A1449" s="149"/>
      <c r="B1449" s="149"/>
      <c r="C1449" s="149"/>
      <c r="D1449" s="149" t="s">
        <v>3726</v>
      </c>
      <c r="E1449" s="340" t="s">
        <v>7044</v>
      </c>
      <c r="F1449" s="149" t="s">
        <v>3726</v>
      </c>
      <c r="G1449" s="149" t="s">
        <v>7045</v>
      </c>
      <c r="H1449" s="149" t="s">
        <v>7046</v>
      </c>
      <c r="I1449" s="149" t="s">
        <v>7047</v>
      </c>
      <c r="J1449" s="149" t="s">
        <v>7048</v>
      </c>
      <c r="K1449" s="149"/>
      <c r="L1449" s="149" t="s">
        <v>262</v>
      </c>
      <c r="M1449" s="149"/>
      <c r="N1449" s="149" t="s">
        <v>263</v>
      </c>
      <c r="O1449" s="149" t="s">
        <v>214</v>
      </c>
      <c r="P1449" s="149" t="s">
        <v>53</v>
      </c>
      <c r="Q1449" s="149"/>
      <c r="R1449" s="149" t="s">
        <v>3903</v>
      </c>
      <c r="S1449" s="149" t="s">
        <v>7049</v>
      </c>
      <c r="T1449" s="149" t="s">
        <v>7050</v>
      </c>
      <c r="U1449" s="149" t="s">
        <v>267</v>
      </c>
      <c r="V1449" s="149"/>
      <c r="W1449" s="149"/>
      <c r="X1449" s="149" t="s">
        <v>336</v>
      </c>
      <c r="Y1449" s="149"/>
      <c r="Z1449" s="149"/>
      <c r="AA1449" s="149"/>
      <c r="AB1449" s="149" t="s">
        <v>269</v>
      </c>
      <c r="AC1449" s="149" t="s">
        <v>270</v>
      </c>
      <c r="AD1449" s="149" t="s">
        <v>7050</v>
      </c>
      <c r="AE1449" s="149" t="s">
        <v>271</v>
      </c>
      <c r="AF1449" s="149"/>
      <c r="AG1449" s="149" t="s">
        <v>1098</v>
      </c>
      <c r="AH1449" s="149" t="s">
        <v>273</v>
      </c>
      <c r="AI1449" s="158">
        <v>38</v>
      </c>
      <c r="AJ1449" s="149"/>
      <c r="AK1449" s="159" t="s">
        <v>274</v>
      </c>
      <c r="AL1449" s="159" t="s">
        <v>274</v>
      </c>
      <c r="AM1449" s="149" t="s">
        <v>274</v>
      </c>
      <c r="AN1449" s="160">
        <v>4</v>
      </c>
      <c r="AO1449" s="149"/>
      <c r="AP1449" s="149" t="s">
        <v>274</v>
      </c>
      <c r="AQ1449" s="149" t="s">
        <v>275</v>
      </c>
      <c r="AR1449" s="158">
        <v>1</v>
      </c>
      <c r="AS1449" s="149" t="s">
        <v>275</v>
      </c>
      <c r="AT1449" s="149" t="s">
        <v>276</v>
      </c>
      <c r="AU1449" s="161">
        <v>1</v>
      </c>
      <c r="AV1449" s="159">
        <v>8672.57</v>
      </c>
      <c r="AW1449" s="159">
        <v>346.9</v>
      </c>
      <c r="AX1449" s="149" t="s">
        <v>274</v>
      </c>
      <c r="AY1449" s="159">
        <v>86.72</v>
      </c>
      <c r="AZ1449" s="159">
        <v>86.72</v>
      </c>
      <c r="BA1449" s="159">
        <v>346.88</v>
      </c>
      <c r="BB1449" s="159">
        <v>3295.7</v>
      </c>
      <c r="BC1449" s="162" t="s">
        <v>274</v>
      </c>
      <c r="BD1449" s="162">
        <v>0</v>
      </c>
      <c r="BE1449" s="159">
        <v>5376.87</v>
      </c>
      <c r="BF1449" s="159">
        <v>5376.87</v>
      </c>
      <c r="BG1449" s="159">
        <v>8672.57</v>
      </c>
    </row>
    <row r="1450" ht="28.05" customHeight="1" spans="1:59">
      <c r="A1450" s="149"/>
      <c r="B1450" s="149"/>
      <c r="C1450" s="149"/>
      <c r="D1450" s="149" t="s">
        <v>3726</v>
      </c>
      <c r="E1450" s="340" t="s">
        <v>7051</v>
      </c>
      <c r="F1450" s="149" t="s">
        <v>3726</v>
      </c>
      <c r="G1450" s="149" t="s">
        <v>7052</v>
      </c>
      <c r="H1450" s="149" t="s">
        <v>7020</v>
      </c>
      <c r="I1450" s="149" t="s">
        <v>7021</v>
      </c>
      <c r="J1450" s="149" t="s">
        <v>7053</v>
      </c>
      <c r="K1450" s="149"/>
      <c r="L1450" s="149" t="s">
        <v>262</v>
      </c>
      <c r="M1450" s="149"/>
      <c r="N1450" s="149" t="s">
        <v>263</v>
      </c>
      <c r="O1450" s="149" t="s">
        <v>214</v>
      </c>
      <c r="P1450" s="149" t="s">
        <v>53</v>
      </c>
      <c r="Q1450" s="149"/>
      <c r="R1450" s="149" t="s">
        <v>7023</v>
      </c>
      <c r="S1450" s="149" t="s">
        <v>7024</v>
      </c>
      <c r="T1450" s="149" t="s">
        <v>7025</v>
      </c>
      <c r="U1450" s="149" t="s">
        <v>267</v>
      </c>
      <c r="V1450" s="149"/>
      <c r="W1450" s="149"/>
      <c r="X1450" s="149" t="s">
        <v>268</v>
      </c>
      <c r="Y1450" s="149"/>
      <c r="Z1450" s="149"/>
      <c r="AA1450" s="149"/>
      <c r="AB1450" s="149" t="s">
        <v>269</v>
      </c>
      <c r="AC1450" s="149" t="s">
        <v>318</v>
      </c>
      <c r="AD1450" s="149" t="s">
        <v>7025</v>
      </c>
      <c r="AE1450" s="149" t="s">
        <v>271</v>
      </c>
      <c r="AF1450" s="149"/>
      <c r="AG1450" s="149" t="s">
        <v>1098</v>
      </c>
      <c r="AH1450" s="149" t="s">
        <v>273</v>
      </c>
      <c r="AI1450" s="158">
        <v>96</v>
      </c>
      <c r="AJ1450" s="149"/>
      <c r="AK1450" s="159" t="s">
        <v>274</v>
      </c>
      <c r="AL1450" s="159" t="s">
        <v>274</v>
      </c>
      <c r="AM1450" s="149" t="s">
        <v>274</v>
      </c>
      <c r="AN1450" s="160">
        <v>4</v>
      </c>
      <c r="AO1450" s="149"/>
      <c r="AP1450" s="149" t="s">
        <v>274</v>
      </c>
      <c r="AQ1450" s="149" t="s">
        <v>275</v>
      </c>
      <c r="AR1450" s="158">
        <v>1</v>
      </c>
      <c r="AS1450" s="149" t="s">
        <v>275</v>
      </c>
      <c r="AT1450" s="149" t="s">
        <v>276</v>
      </c>
      <c r="AU1450" s="161">
        <v>1</v>
      </c>
      <c r="AV1450" s="159">
        <v>44444.44</v>
      </c>
      <c r="AW1450" s="159">
        <v>1777.78</v>
      </c>
      <c r="AX1450" s="149" t="s">
        <v>274</v>
      </c>
      <c r="AY1450" s="162">
        <v>0</v>
      </c>
      <c r="AZ1450" s="162" t="s">
        <v>274</v>
      </c>
      <c r="BA1450" s="162">
        <v>0</v>
      </c>
      <c r="BB1450" s="159">
        <v>42666.66</v>
      </c>
      <c r="BC1450" s="162" t="s">
        <v>274</v>
      </c>
      <c r="BD1450" s="162">
        <v>0</v>
      </c>
      <c r="BE1450" s="159">
        <v>1777.78</v>
      </c>
      <c r="BF1450" s="159">
        <v>1777.78</v>
      </c>
      <c r="BG1450" s="159">
        <v>44444.44</v>
      </c>
    </row>
    <row r="1451" ht="28.05" customHeight="1" spans="1:59">
      <c r="A1451" s="149"/>
      <c r="B1451" s="149"/>
      <c r="C1451" s="149"/>
      <c r="D1451" s="149" t="s">
        <v>3726</v>
      </c>
      <c r="E1451" s="340" t="s">
        <v>7054</v>
      </c>
      <c r="F1451" s="149" t="s">
        <v>3726</v>
      </c>
      <c r="G1451" s="149" t="s">
        <v>7055</v>
      </c>
      <c r="H1451" s="149" t="s">
        <v>7020</v>
      </c>
      <c r="I1451" s="149" t="s">
        <v>7021</v>
      </c>
      <c r="J1451" s="149" t="s">
        <v>7056</v>
      </c>
      <c r="K1451" s="149"/>
      <c r="L1451" s="149" t="s">
        <v>262</v>
      </c>
      <c r="M1451" s="149"/>
      <c r="N1451" s="149" t="s">
        <v>263</v>
      </c>
      <c r="O1451" s="149" t="s">
        <v>214</v>
      </c>
      <c r="P1451" s="149" t="s">
        <v>53</v>
      </c>
      <c r="Q1451" s="149"/>
      <c r="R1451" s="149" t="s">
        <v>7023</v>
      </c>
      <c r="S1451" s="149" t="s">
        <v>7024</v>
      </c>
      <c r="T1451" s="149" t="s">
        <v>7025</v>
      </c>
      <c r="U1451" s="149" t="s">
        <v>267</v>
      </c>
      <c r="V1451" s="149"/>
      <c r="W1451" s="149"/>
      <c r="X1451" s="149" t="s">
        <v>268</v>
      </c>
      <c r="Y1451" s="149"/>
      <c r="Z1451" s="149"/>
      <c r="AA1451" s="149"/>
      <c r="AB1451" s="149" t="s">
        <v>269</v>
      </c>
      <c r="AC1451" s="149" t="s">
        <v>318</v>
      </c>
      <c r="AD1451" s="149" t="s">
        <v>7025</v>
      </c>
      <c r="AE1451" s="149" t="s">
        <v>271</v>
      </c>
      <c r="AF1451" s="149"/>
      <c r="AG1451" s="149" t="s">
        <v>1098</v>
      </c>
      <c r="AH1451" s="149" t="s">
        <v>273</v>
      </c>
      <c r="AI1451" s="158">
        <v>96</v>
      </c>
      <c r="AJ1451" s="149"/>
      <c r="AK1451" s="159" t="s">
        <v>274</v>
      </c>
      <c r="AL1451" s="159" t="s">
        <v>274</v>
      </c>
      <c r="AM1451" s="149" t="s">
        <v>274</v>
      </c>
      <c r="AN1451" s="160">
        <v>4</v>
      </c>
      <c r="AO1451" s="149"/>
      <c r="AP1451" s="149" t="s">
        <v>274</v>
      </c>
      <c r="AQ1451" s="149" t="s">
        <v>275</v>
      </c>
      <c r="AR1451" s="158">
        <v>1</v>
      </c>
      <c r="AS1451" s="149" t="s">
        <v>275</v>
      </c>
      <c r="AT1451" s="149" t="s">
        <v>276</v>
      </c>
      <c r="AU1451" s="161">
        <v>1</v>
      </c>
      <c r="AV1451" s="159">
        <v>44444.44</v>
      </c>
      <c r="AW1451" s="159">
        <v>1777.78</v>
      </c>
      <c r="AX1451" s="149" t="s">
        <v>274</v>
      </c>
      <c r="AY1451" s="162">
        <v>0</v>
      </c>
      <c r="AZ1451" s="162" t="s">
        <v>274</v>
      </c>
      <c r="BA1451" s="162">
        <v>0</v>
      </c>
      <c r="BB1451" s="159">
        <v>42666.66</v>
      </c>
      <c r="BC1451" s="162" t="s">
        <v>274</v>
      </c>
      <c r="BD1451" s="162">
        <v>0</v>
      </c>
      <c r="BE1451" s="159">
        <v>1777.78</v>
      </c>
      <c r="BF1451" s="159">
        <v>1777.78</v>
      </c>
      <c r="BG1451" s="159">
        <v>44444.44</v>
      </c>
    </row>
    <row r="1452" ht="28.05" customHeight="1" spans="1:59">
      <c r="A1452" s="149"/>
      <c r="B1452" s="149"/>
      <c r="C1452" s="149"/>
      <c r="D1452" s="149" t="s">
        <v>3726</v>
      </c>
      <c r="E1452" s="340" t="s">
        <v>7057</v>
      </c>
      <c r="F1452" s="149" t="s">
        <v>3726</v>
      </c>
      <c r="G1452" s="149" t="s">
        <v>7058</v>
      </c>
      <c r="H1452" s="149" t="s">
        <v>3823</v>
      </c>
      <c r="I1452" s="149" t="s">
        <v>7034</v>
      </c>
      <c r="J1452" s="149" t="s">
        <v>7059</v>
      </c>
      <c r="K1452" s="149"/>
      <c r="L1452" s="149" t="s">
        <v>262</v>
      </c>
      <c r="M1452" s="149"/>
      <c r="N1452" s="149" t="s">
        <v>263</v>
      </c>
      <c r="O1452" s="149" t="s">
        <v>214</v>
      </c>
      <c r="P1452" s="149" t="s">
        <v>53</v>
      </c>
      <c r="Q1452" s="149"/>
      <c r="R1452" s="149" t="s">
        <v>3921</v>
      </c>
      <c r="S1452" s="149" t="s">
        <v>3893</v>
      </c>
      <c r="T1452" s="149" t="s">
        <v>7036</v>
      </c>
      <c r="U1452" s="149" t="s">
        <v>267</v>
      </c>
      <c r="V1452" s="149"/>
      <c r="W1452" s="149"/>
      <c r="X1452" s="149" t="s">
        <v>336</v>
      </c>
      <c r="Y1452" s="149"/>
      <c r="Z1452" s="149"/>
      <c r="AA1452" s="149"/>
      <c r="AB1452" s="149" t="s">
        <v>269</v>
      </c>
      <c r="AC1452" s="149" t="s">
        <v>270</v>
      </c>
      <c r="AD1452" s="149" t="s">
        <v>7036</v>
      </c>
      <c r="AE1452" s="149" t="s">
        <v>271</v>
      </c>
      <c r="AF1452" s="149"/>
      <c r="AG1452" s="149" t="s">
        <v>1098</v>
      </c>
      <c r="AH1452" s="149" t="s">
        <v>273</v>
      </c>
      <c r="AI1452" s="158">
        <v>79</v>
      </c>
      <c r="AJ1452" s="149"/>
      <c r="AK1452" s="159" t="s">
        <v>274</v>
      </c>
      <c r="AL1452" s="159" t="s">
        <v>274</v>
      </c>
      <c r="AM1452" s="149" t="s">
        <v>274</v>
      </c>
      <c r="AN1452" s="160">
        <v>4</v>
      </c>
      <c r="AO1452" s="149"/>
      <c r="AP1452" s="149" t="s">
        <v>274</v>
      </c>
      <c r="AQ1452" s="149" t="s">
        <v>275</v>
      </c>
      <c r="AR1452" s="158">
        <v>1</v>
      </c>
      <c r="AS1452" s="149" t="s">
        <v>275</v>
      </c>
      <c r="AT1452" s="149" t="s">
        <v>276</v>
      </c>
      <c r="AU1452" s="161">
        <v>1</v>
      </c>
      <c r="AV1452" s="159">
        <v>14778.76</v>
      </c>
      <c r="AW1452" s="159">
        <v>591.15</v>
      </c>
      <c r="AX1452" s="149" t="s">
        <v>274</v>
      </c>
      <c r="AY1452" s="159">
        <v>154.82</v>
      </c>
      <c r="AZ1452" s="159">
        <v>154.82</v>
      </c>
      <c r="BA1452" s="159">
        <v>619.28</v>
      </c>
      <c r="BB1452" s="159">
        <v>11555.74</v>
      </c>
      <c r="BC1452" s="162" t="s">
        <v>274</v>
      </c>
      <c r="BD1452" s="162">
        <v>0</v>
      </c>
      <c r="BE1452" s="159">
        <v>3223.02</v>
      </c>
      <c r="BF1452" s="159">
        <v>3223.02</v>
      </c>
      <c r="BG1452" s="159">
        <v>14778.76</v>
      </c>
    </row>
    <row r="1453" ht="28.05" customHeight="1" spans="1:59">
      <c r="A1453" s="149"/>
      <c r="B1453" s="149"/>
      <c r="C1453" s="149"/>
      <c r="D1453" s="149" t="s">
        <v>3726</v>
      </c>
      <c r="E1453" s="340" t="s">
        <v>7060</v>
      </c>
      <c r="F1453" s="149" t="s">
        <v>3726</v>
      </c>
      <c r="G1453" s="149" t="s">
        <v>7061</v>
      </c>
      <c r="H1453" s="149" t="s">
        <v>4476</v>
      </c>
      <c r="I1453" s="149" t="s">
        <v>7062</v>
      </c>
      <c r="J1453" s="149" t="s">
        <v>7063</v>
      </c>
      <c r="K1453" s="149"/>
      <c r="L1453" s="149" t="s">
        <v>262</v>
      </c>
      <c r="M1453" s="149"/>
      <c r="N1453" s="149" t="s">
        <v>263</v>
      </c>
      <c r="O1453" s="149" t="s">
        <v>214</v>
      </c>
      <c r="P1453" s="149" t="s">
        <v>53</v>
      </c>
      <c r="Q1453" s="149"/>
      <c r="R1453" s="149" t="s">
        <v>2521</v>
      </c>
      <c r="S1453" s="149" t="s">
        <v>4480</v>
      </c>
      <c r="T1453" s="149" t="s">
        <v>7064</v>
      </c>
      <c r="U1453" s="149" t="s">
        <v>267</v>
      </c>
      <c r="V1453" s="149"/>
      <c r="W1453" s="149"/>
      <c r="X1453" s="149" t="s">
        <v>336</v>
      </c>
      <c r="Y1453" s="149"/>
      <c r="Z1453" s="149"/>
      <c r="AA1453" s="149"/>
      <c r="AB1453" s="149" t="s">
        <v>269</v>
      </c>
      <c r="AC1453" s="149" t="s">
        <v>270</v>
      </c>
      <c r="AD1453" s="149" t="s">
        <v>7064</v>
      </c>
      <c r="AE1453" s="149" t="s">
        <v>271</v>
      </c>
      <c r="AF1453" s="149"/>
      <c r="AG1453" s="149" t="s">
        <v>1098</v>
      </c>
      <c r="AH1453" s="149" t="s">
        <v>273</v>
      </c>
      <c r="AI1453" s="158">
        <v>37</v>
      </c>
      <c r="AJ1453" s="149"/>
      <c r="AK1453" s="159" t="s">
        <v>274</v>
      </c>
      <c r="AL1453" s="159" t="s">
        <v>274</v>
      </c>
      <c r="AM1453" s="149" t="s">
        <v>274</v>
      </c>
      <c r="AN1453" s="160">
        <v>4</v>
      </c>
      <c r="AO1453" s="149"/>
      <c r="AP1453" s="149" t="s">
        <v>274</v>
      </c>
      <c r="AQ1453" s="149" t="s">
        <v>275</v>
      </c>
      <c r="AR1453" s="158">
        <v>1</v>
      </c>
      <c r="AS1453" s="149" t="s">
        <v>275</v>
      </c>
      <c r="AT1453" s="149" t="s">
        <v>276</v>
      </c>
      <c r="AU1453" s="161">
        <v>1</v>
      </c>
      <c r="AV1453" s="159">
        <v>17256.64</v>
      </c>
      <c r="AW1453" s="159">
        <v>690.27</v>
      </c>
      <c r="AX1453" s="149" t="s">
        <v>274</v>
      </c>
      <c r="AY1453" s="159">
        <v>172.56</v>
      </c>
      <c r="AZ1453" s="159">
        <v>172.56</v>
      </c>
      <c r="BA1453" s="159">
        <v>690.24</v>
      </c>
      <c r="BB1453" s="159">
        <v>6385.05</v>
      </c>
      <c r="BC1453" s="162" t="s">
        <v>274</v>
      </c>
      <c r="BD1453" s="162">
        <v>0</v>
      </c>
      <c r="BE1453" s="159">
        <v>10871.59</v>
      </c>
      <c r="BF1453" s="159">
        <v>10871.59</v>
      </c>
      <c r="BG1453" s="159">
        <v>17256.64</v>
      </c>
    </row>
    <row r="1454" ht="28.05" customHeight="1" spans="1:59">
      <c r="A1454" s="149"/>
      <c r="B1454" s="149"/>
      <c r="C1454" s="149"/>
      <c r="D1454" s="149" t="s">
        <v>3726</v>
      </c>
      <c r="E1454" s="340" t="s">
        <v>7065</v>
      </c>
      <c r="F1454" s="149" t="s">
        <v>3726</v>
      </c>
      <c r="G1454" s="149" t="s">
        <v>7066</v>
      </c>
      <c r="H1454" s="149" t="s">
        <v>7067</v>
      </c>
      <c r="I1454" s="149" t="s">
        <v>7068</v>
      </c>
      <c r="J1454" s="149" t="s">
        <v>7069</v>
      </c>
      <c r="K1454" s="149"/>
      <c r="L1454" s="149" t="s">
        <v>262</v>
      </c>
      <c r="M1454" s="149"/>
      <c r="N1454" s="149" t="s">
        <v>263</v>
      </c>
      <c r="O1454" s="149" t="s">
        <v>214</v>
      </c>
      <c r="P1454" s="149" t="s">
        <v>53</v>
      </c>
      <c r="Q1454" s="149"/>
      <c r="R1454" s="149" t="s">
        <v>6970</v>
      </c>
      <c r="S1454" s="149" t="s">
        <v>289</v>
      </c>
      <c r="T1454" s="149" t="s">
        <v>7025</v>
      </c>
      <c r="U1454" s="149" t="s">
        <v>267</v>
      </c>
      <c r="V1454" s="149"/>
      <c r="W1454" s="149"/>
      <c r="X1454" s="149" t="s">
        <v>51</v>
      </c>
      <c r="Y1454" s="149"/>
      <c r="Z1454" s="149"/>
      <c r="AA1454" s="149"/>
      <c r="AB1454" s="149" t="s">
        <v>269</v>
      </c>
      <c r="AC1454" s="149" t="s">
        <v>318</v>
      </c>
      <c r="AD1454" s="149" t="s">
        <v>7025</v>
      </c>
      <c r="AE1454" s="149" t="s">
        <v>271</v>
      </c>
      <c r="AF1454" s="149"/>
      <c r="AG1454" s="149" t="s">
        <v>1098</v>
      </c>
      <c r="AH1454" s="149" t="s">
        <v>273</v>
      </c>
      <c r="AI1454" s="158">
        <v>96</v>
      </c>
      <c r="AJ1454" s="149"/>
      <c r="AK1454" s="159" t="s">
        <v>274</v>
      </c>
      <c r="AL1454" s="159" t="s">
        <v>274</v>
      </c>
      <c r="AM1454" s="149" t="s">
        <v>274</v>
      </c>
      <c r="AN1454" s="160">
        <v>4</v>
      </c>
      <c r="AO1454" s="149"/>
      <c r="AP1454" s="149" t="s">
        <v>274</v>
      </c>
      <c r="AQ1454" s="149" t="s">
        <v>275</v>
      </c>
      <c r="AR1454" s="158">
        <v>1</v>
      </c>
      <c r="AS1454" s="149" t="s">
        <v>275</v>
      </c>
      <c r="AT1454" s="149" t="s">
        <v>276</v>
      </c>
      <c r="AU1454" s="161">
        <v>1</v>
      </c>
      <c r="AV1454" s="159">
        <v>7863.25</v>
      </c>
      <c r="AW1454" s="159">
        <v>314.53</v>
      </c>
      <c r="AX1454" s="149" t="s">
        <v>274</v>
      </c>
      <c r="AY1454" s="149"/>
      <c r="AZ1454" s="162" t="s">
        <v>274</v>
      </c>
      <c r="BA1454" s="162">
        <v>0</v>
      </c>
      <c r="BB1454" s="159">
        <v>7548.72</v>
      </c>
      <c r="BC1454" s="162" t="s">
        <v>274</v>
      </c>
      <c r="BD1454" s="162">
        <v>0</v>
      </c>
      <c r="BE1454" s="159">
        <v>314.53</v>
      </c>
      <c r="BF1454" s="159">
        <v>314.53</v>
      </c>
      <c r="BG1454" s="159">
        <v>7863.25</v>
      </c>
    </row>
    <row r="1455" ht="28.05" customHeight="1" spans="1:59">
      <c r="A1455" s="149"/>
      <c r="B1455" s="149"/>
      <c r="C1455" s="149"/>
      <c r="D1455" s="149" t="s">
        <v>3726</v>
      </c>
      <c r="E1455" s="340" t="s">
        <v>7070</v>
      </c>
      <c r="F1455" s="149" t="s">
        <v>3726</v>
      </c>
      <c r="G1455" s="149" t="s">
        <v>7071</v>
      </c>
      <c r="H1455" s="149" t="s">
        <v>7014</v>
      </c>
      <c r="I1455" s="149" t="s">
        <v>7015</v>
      </c>
      <c r="J1455" s="149" t="s">
        <v>7072</v>
      </c>
      <c r="K1455" s="149"/>
      <c r="L1455" s="149" t="s">
        <v>262</v>
      </c>
      <c r="M1455" s="149"/>
      <c r="N1455" s="149" t="s">
        <v>263</v>
      </c>
      <c r="O1455" s="149" t="s">
        <v>214</v>
      </c>
      <c r="P1455" s="149" t="s">
        <v>53</v>
      </c>
      <c r="Q1455" s="149"/>
      <c r="R1455" s="149" t="s">
        <v>3921</v>
      </c>
      <c r="S1455" s="149" t="s">
        <v>3893</v>
      </c>
      <c r="T1455" s="149" t="s">
        <v>7036</v>
      </c>
      <c r="U1455" s="149" t="s">
        <v>267</v>
      </c>
      <c r="V1455" s="149"/>
      <c r="W1455" s="149"/>
      <c r="X1455" s="149" t="s">
        <v>336</v>
      </c>
      <c r="Y1455" s="149"/>
      <c r="Z1455" s="149"/>
      <c r="AA1455" s="149"/>
      <c r="AB1455" s="149" t="s">
        <v>269</v>
      </c>
      <c r="AC1455" s="149" t="s">
        <v>270</v>
      </c>
      <c r="AD1455" s="149" t="s">
        <v>7036</v>
      </c>
      <c r="AE1455" s="149" t="s">
        <v>271</v>
      </c>
      <c r="AF1455" s="149"/>
      <c r="AG1455" s="149" t="s">
        <v>1098</v>
      </c>
      <c r="AH1455" s="149" t="s">
        <v>273</v>
      </c>
      <c r="AI1455" s="158">
        <v>79</v>
      </c>
      <c r="AJ1455" s="149"/>
      <c r="AK1455" s="159" t="s">
        <v>274</v>
      </c>
      <c r="AL1455" s="159" t="s">
        <v>274</v>
      </c>
      <c r="AM1455" s="149" t="s">
        <v>274</v>
      </c>
      <c r="AN1455" s="160">
        <v>4</v>
      </c>
      <c r="AO1455" s="149"/>
      <c r="AP1455" s="149" t="s">
        <v>274</v>
      </c>
      <c r="AQ1455" s="149" t="s">
        <v>275</v>
      </c>
      <c r="AR1455" s="158">
        <v>1</v>
      </c>
      <c r="AS1455" s="149" t="s">
        <v>275</v>
      </c>
      <c r="AT1455" s="149" t="s">
        <v>276</v>
      </c>
      <c r="AU1455" s="161">
        <v>1</v>
      </c>
      <c r="AV1455" s="159">
        <v>28938.06</v>
      </c>
      <c r="AW1455" s="159">
        <v>1157.52</v>
      </c>
      <c r="AX1455" s="149" t="s">
        <v>274</v>
      </c>
      <c r="AY1455" s="159">
        <v>303.16</v>
      </c>
      <c r="AZ1455" s="159">
        <v>303.16</v>
      </c>
      <c r="BA1455" s="159">
        <v>1212.64</v>
      </c>
      <c r="BB1455" s="159">
        <v>22626.76</v>
      </c>
      <c r="BC1455" s="162" t="s">
        <v>274</v>
      </c>
      <c r="BD1455" s="162">
        <v>0</v>
      </c>
      <c r="BE1455" s="159">
        <v>6311.3</v>
      </c>
      <c r="BF1455" s="159">
        <v>6311.3</v>
      </c>
      <c r="BG1455" s="159">
        <v>28938.06</v>
      </c>
    </row>
    <row r="1456" ht="28.05" customHeight="1" spans="1:59">
      <c r="A1456" s="149"/>
      <c r="B1456" s="149"/>
      <c r="C1456" s="149"/>
      <c r="D1456" s="149" t="s">
        <v>3726</v>
      </c>
      <c r="E1456" s="340" t="s">
        <v>7073</v>
      </c>
      <c r="F1456" s="149" t="s">
        <v>3726</v>
      </c>
      <c r="G1456" s="149" t="s">
        <v>7074</v>
      </c>
      <c r="H1456" s="149" t="s">
        <v>3823</v>
      </c>
      <c r="I1456" s="149" t="s">
        <v>7034</v>
      </c>
      <c r="J1456" s="149" t="s">
        <v>7075</v>
      </c>
      <c r="K1456" s="149"/>
      <c r="L1456" s="149" t="s">
        <v>262</v>
      </c>
      <c r="M1456" s="149"/>
      <c r="N1456" s="149" t="s">
        <v>263</v>
      </c>
      <c r="O1456" s="149" t="s">
        <v>214</v>
      </c>
      <c r="P1456" s="149" t="s">
        <v>53</v>
      </c>
      <c r="Q1456" s="149"/>
      <c r="R1456" s="149" t="s">
        <v>1090</v>
      </c>
      <c r="S1456" s="149" t="s">
        <v>3893</v>
      </c>
      <c r="T1456" s="149" t="s">
        <v>7036</v>
      </c>
      <c r="U1456" s="149" t="s">
        <v>267</v>
      </c>
      <c r="V1456" s="149"/>
      <c r="W1456" s="149"/>
      <c r="X1456" s="149" t="s">
        <v>336</v>
      </c>
      <c r="Y1456" s="149"/>
      <c r="Z1456" s="149"/>
      <c r="AA1456" s="149"/>
      <c r="AB1456" s="149" t="s">
        <v>269</v>
      </c>
      <c r="AC1456" s="149" t="s">
        <v>270</v>
      </c>
      <c r="AD1456" s="149" t="s">
        <v>7036</v>
      </c>
      <c r="AE1456" s="149" t="s">
        <v>271</v>
      </c>
      <c r="AF1456" s="149"/>
      <c r="AG1456" s="149" t="s">
        <v>1098</v>
      </c>
      <c r="AH1456" s="149" t="s">
        <v>273</v>
      </c>
      <c r="AI1456" s="158">
        <v>79</v>
      </c>
      <c r="AJ1456" s="149"/>
      <c r="AK1456" s="159" t="s">
        <v>274</v>
      </c>
      <c r="AL1456" s="159" t="s">
        <v>274</v>
      </c>
      <c r="AM1456" s="149" t="s">
        <v>274</v>
      </c>
      <c r="AN1456" s="160">
        <v>4</v>
      </c>
      <c r="AO1456" s="149"/>
      <c r="AP1456" s="149" t="s">
        <v>274</v>
      </c>
      <c r="AQ1456" s="149" t="s">
        <v>275</v>
      </c>
      <c r="AR1456" s="158">
        <v>1</v>
      </c>
      <c r="AS1456" s="149" t="s">
        <v>275</v>
      </c>
      <c r="AT1456" s="149" t="s">
        <v>276</v>
      </c>
      <c r="AU1456" s="161">
        <v>1</v>
      </c>
      <c r="AV1456" s="159">
        <v>14601.77</v>
      </c>
      <c r="AW1456" s="159">
        <v>584.07</v>
      </c>
      <c r="AX1456" s="149" t="s">
        <v>274</v>
      </c>
      <c r="AY1456" s="159">
        <v>152.96</v>
      </c>
      <c r="AZ1456" s="159">
        <v>152.96</v>
      </c>
      <c r="BA1456" s="159">
        <v>611.84</v>
      </c>
      <c r="BB1456" s="159">
        <v>11417.32</v>
      </c>
      <c r="BC1456" s="162" t="s">
        <v>274</v>
      </c>
      <c r="BD1456" s="162">
        <v>0</v>
      </c>
      <c r="BE1456" s="159">
        <v>3184.45</v>
      </c>
      <c r="BF1456" s="159">
        <v>3184.45</v>
      </c>
      <c r="BG1456" s="159">
        <v>14601.77</v>
      </c>
    </row>
    <row r="1457" ht="28.05" customHeight="1" spans="1:59">
      <c r="A1457" s="149"/>
      <c r="B1457" s="149"/>
      <c r="C1457" s="149"/>
      <c r="D1457" s="149" t="s">
        <v>3726</v>
      </c>
      <c r="E1457" s="340" t="s">
        <v>7076</v>
      </c>
      <c r="F1457" s="149" t="s">
        <v>3726</v>
      </c>
      <c r="G1457" s="149" t="s">
        <v>7077</v>
      </c>
      <c r="H1457" s="149" t="s">
        <v>4284</v>
      </c>
      <c r="I1457" s="149" t="s">
        <v>7078</v>
      </c>
      <c r="J1457" s="149" t="s">
        <v>7079</v>
      </c>
      <c r="K1457" s="149"/>
      <c r="L1457" s="149" t="s">
        <v>262</v>
      </c>
      <c r="M1457" s="149"/>
      <c r="N1457" s="149" t="s">
        <v>263</v>
      </c>
      <c r="O1457" s="149" t="s">
        <v>214</v>
      </c>
      <c r="P1457" s="149" t="s">
        <v>53</v>
      </c>
      <c r="Q1457" s="149"/>
      <c r="R1457" s="149" t="s">
        <v>3921</v>
      </c>
      <c r="S1457" s="149" t="s">
        <v>4287</v>
      </c>
      <c r="T1457" s="149" t="s">
        <v>7036</v>
      </c>
      <c r="U1457" s="149" t="s">
        <v>267</v>
      </c>
      <c r="V1457" s="149"/>
      <c r="W1457" s="149"/>
      <c r="X1457" s="149" t="s">
        <v>336</v>
      </c>
      <c r="Y1457" s="149"/>
      <c r="Z1457" s="149"/>
      <c r="AA1457" s="149"/>
      <c r="AB1457" s="149" t="s">
        <v>269</v>
      </c>
      <c r="AC1457" s="149" t="s">
        <v>270</v>
      </c>
      <c r="AD1457" s="149" t="s">
        <v>7036</v>
      </c>
      <c r="AE1457" s="149" t="s">
        <v>271</v>
      </c>
      <c r="AF1457" s="149"/>
      <c r="AG1457" s="149" t="s">
        <v>1098</v>
      </c>
      <c r="AH1457" s="149" t="s">
        <v>273</v>
      </c>
      <c r="AI1457" s="158">
        <v>79</v>
      </c>
      <c r="AJ1457" s="149"/>
      <c r="AK1457" s="159" t="s">
        <v>274</v>
      </c>
      <c r="AL1457" s="159" t="s">
        <v>274</v>
      </c>
      <c r="AM1457" s="149" t="s">
        <v>274</v>
      </c>
      <c r="AN1457" s="160">
        <v>4</v>
      </c>
      <c r="AO1457" s="149"/>
      <c r="AP1457" s="149" t="s">
        <v>274</v>
      </c>
      <c r="AQ1457" s="149" t="s">
        <v>275</v>
      </c>
      <c r="AR1457" s="158">
        <v>1</v>
      </c>
      <c r="AS1457" s="149" t="s">
        <v>275</v>
      </c>
      <c r="AT1457" s="149" t="s">
        <v>276</v>
      </c>
      <c r="AU1457" s="161">
        <v>1</v>
      </c>
      <c r="AV1457" s="159">
        <v>16814.16</v>
      </c>
      <c r="AW1457" s="159">
        <v>672.57</v>
      </c>
      <c r="AX1457" s="149" t="s">
        <v>274</v>
      </c>
      <c r="AY1457" s="159">
        <v>176.15</v>
      </c>
      <c r="AZ1457" s="159">
        <v>176.15</v>
      </c>
      <c r="BA1457" s="159">
        <v>704.6</v>
      </c>
      <c r="BB1457" s="159">
        <v>13146.96</v>
      </c>
      <c r="BC1457" s="162" t="s">
        <v>274</v>
      </c>
      <c r="BD1457" s="162">
        <v>0</v>
      </c>
      <c r="BE1457" s="159">
        <v>3667.2</v>
      </c>
      <c r="BF1457" s="159">
        <v>3667.2</v>
      </c>
      <c r="BG1457" s="159">
        <v>16814.16</v>
      </c>
    </row>
    <row r="1458" ht="28.05" customHeight="1" spans="1:59">
      <c r="A1458" s="149"/>
      <c r="B1458" s="149"/>
      <c r="C1458" s="149"/>
      <c r="D1458" s="149" t="s">
        <v>3726</v>
      </c>
      <c r="E1458" s="340" t="s">
        <v>7080</v>
      </c>
      <c r="F1458" s="149" t="s">
        <v>3726</v>
      </c>
      <c r="G1458" s="149" t="s">
        <v>7081</v>
      </c>
      <c r="H1458" s="149" t="s">
        <v>3900</v>
      </c>
      <c r="I1458" s="149" t="s">
        <v>7082</v>
      </c>
      <c r="J1458" s="149" t="s">
        <v>7083</v>
      </c>
      <c r="K1458" s="149"/>
      <c r="L1458" s="149" t="s">
        <v>262</v>
      </c>
      <c r="M1458" s="149"/>
      <c r="N1458" s="149" t="s">
        <v>263</v>
      </c>
      <c r="O1458" s="149" t="s">
        <v>214</v>
      </c>
      <c r="P1458" s="149" t="s">
        <v>53</v>
      </c>
      <c r="Q1458" s="149"/>
      <c r="R1458" s="149" t="s">
        <v>3921</v>
      </c>
      <c r="S1458" s="149" t="s">
        <v>4287</v>
      </c>
      <c r="T1458" s="149" t="s">
        <v>7036</v>
      </c>
      <c r="U1458" s="149" t="s">
        <v>267</v>
      </c>
      <c r="V1458" s="149"/>
      <c r="W1458" s="149"/>
      <c r="X1458" s="149" t="s">
        <v>336</v>
      </c>
      <c r="Y1458" s="149"/>
      <c r="Z1458" s="149"/>
      <c r="AA1458" s="149"/>
      <c r="AB1458" s="149" t="s">
        <v>269</v>
      </c>
      <c r="AC1458" s="149" t="s">
        <v>270</v>
      </c>
      <c r="AD1458" s="149" t="s">
        <v>7036</v>
      </c>
      <c r="AE1458" s="149" t="s">
        <v>271</v>
      </c>
      <c r="AF1458" s="149"/>
      <c r="AG1458" s="149" t="s">
        <v>1098</v>
      </c>
      <c r="AH1458" s="149" t="s">
        <v>273</v>
      </c>
      <c r="AI1458" s="158">
        <v>79</v>
      </c>
      <c r="AJ1458" s="149"/>
      <c r="AK1458" s="159" t="s">
        <v>274</v>
      </c>
      <c r="AL1458" s="159" t="s">
        <v>274</v>
      </c>
      <c r="AM1458" s="149" t="s">
        <v>274</v>
      </c>
      <c r="AN1458" s="160">
        <v>4</v>
      </c>
      <c r="AO1458" s="149"/>
      <c r="AP1458" s="149" t="s">
        <v>274</v>
      </c>
      <c r="AQ1458" s="149" t="s">
        <v>275</v>
      </c>
      <c r="AR1458" s="158">
        <v>1</v>
      </c>
      <c r="AS1458" s="149" t="s">
        <v>275</v>
      </c>
      <c r="AT1458" s="149" t="s">
        <v>276</v>
      </c>
      <c r="AU1458" s="161">
        <v>1</v>
      </c>
      <c r="AV1458" s="159">
        <v>6637.17</v>
      </c>
      <c r="AW1458" s="159">
        <v>265.49</v>
      </c>
      <c r="AX1458" s="149" t="s">
        <v>274</v>
      </c>
      <c r="AY1458" s="159">
        <v>69.54</v>
      </c>
      <c r="AZ1458" s="159">
        <v>69.54</v>
      </c>
      <c r="BA1458" s="159">
        <v>278.16</v>
      </c>
      <c r="BB1458" s="159">
        <v>5189.54</v>
      </c>
      <c r="BC1458" s="162" t="s">
        <v>274</v>
      </c>
      <c r="BD1458" s="162">
        <v>0</v>
      </c>
      <c r="BE1458" s="159">
        <v>1447.63</v>
      </c>
      <c r="BF1458" s="159">
        <v>1447.63</v>
      </c>
      <c r="BG1458" s="159">
        <v>6637.17</v>
      </c>
    </row>
    <row r="1459" ht="28.05" customHeight="1" spans="1:59">
      <c r="A1459" s="149"/>
      <c r="B1459" s="149"/>
      <c r="C1459" s="149"/>
      <c r="D1459" s="149" t="s">
        <v>3726</v>
      </c>
      <c r="E1459" s="340" t="s">
        <v>7084</v>
      </c>
      <c r="F1459" s="149" t="s">
        <v>3726</v>
      </c>
      <c r="G1459" s="149" t="s">
        <v>7085</v>
      </c>
      <c r="H1459" s="149" t="s">
        <v>4453</v>
      </c>
      <c r="I1459" s="149" t="s">
        <v>4454</v>
      </c>
      <c r="J1459" s="149" t="s">
        <v>7086</v>
      </c>
      <c r="K1459" s="149"/>
      <c r="L1459" s="149" t="s">
        <v>262</v>
      </c>
      <c r="M1459" s="149"/>
      <c r="N1459" s="149" t="s">
        <v>263</v>
      </c>
      <c r="O1459" s="149" t="s">
        <v>214</v>
      </c>
      <c r="P1459" s="149" t="s">
        <v>53</v>
      </c>
      <c r="Q1459" s="149"/>
      <c r="R1459" s="149" t="s">
        <v>3952</v>
      </c>
      <c r="S1459" s="149" t="s">
        <v>4456</v>
      </c>
      <c r="T1459" s="149" t="s">
        <v>7087</v>
      </c>
      <c r="U1459" s="149" t="s">
        <v>267</v>
      </c>
      <c r="V1459" s="149"/>
      <c r="W1459" s="149"/>
      <c r="X1459" s="149" t="s">
        <v>336</v>
      </c>
      <c r="Y1459" s="149"/>
      <c r="Z1459" s="149"/>
      <c r="AA1459" s="149"/>
      <c r="AB1459" s="149" t="s">
        <v>269</v>
      </c>
      <c r="AC1459" s="149" t="s">
        <v>270</v>
      </c>
      <c r="AD1459" s="149" t="s">
        <v>7087</v>
      </c>
      <c r="AE1459" s="149" t="s">
        <v>271</v>
      </c>
      <c r="AF1459" s="149"/>
      <c r="AG1459" s="149" t="s">
        <v>1098</v>
      </c>
      <c r="AH1459" s="149" t="s">
        <v>273</v>
      </c>
      <c r="AI1459" s="158">
        <v>37</v>
      </c>
      <c r="AJ1459" s="149"/>
      <c r="AK1459" s="159" t="s">
        <v>274</v>
      </c>
      <c r="AL1459" s="159" t="s">
        <v>274</v>
      </c>
      <c r="AM1459" s="149" t="s">
        <v>274</v>
      </c>
      <c r="AN1459" s="160">
        <v>4</v>
      </c>
      <c r="AO1459" s="149"/>
      <c r="AP1459" s="149" t="s">
        <v>274</v>
      </c>
      <c r="AQ1459" s="149" t="s">
        <v>275</v>
      </c>
      <c r="AR1459" s="158">
        <v>1</v>
      </c>
      <c r="AS1459" s="149" t="s">
        <v>275</v>
      </c>
      <c r="AT1459" s="149" t="s">
        <v>276</v>
      </c>
      <c r="AU1459" s="161">
        <v>1</v>
      </c>
      <c r="AV1459" s="159">
        <v>5752.21</v>
      </c>
      <c r="AW1459" s="159">
        <v>230.09</v>
      </c>
      <c r="AX1459" s="149" t="s">
        <v>274</v>
      </c>
      <c r="AY1459" s="159">
        <v>57.52</v>
      </c>
      <c r="AZ1459" s="159">
        <v>57.52</v>
      </c>
      <c r="BA1459" s="159">
        <v>230.08</v>
      </c>
      <c r="BB1459" s="159">
        <v>2128.24</v>
      </c>
      <c r="BC1459" s="162" t="s">
        <v>274</v>
      </c>
      <c r="BD1459" s="162">
        <v>0</v>
      </c>
      <c r="BE1459" s="159">
        <v>3623.97</v>
      </c>
      <c r="BF1459" s="159">
        <v>3623.97</v>
      </c>
      <c r="BG1459" s="159">
        <v>5752.21</v>
      </c>
    </row>
    <row r="1460" ht="28.05" customHeight="1" spans="1:59">
      <c r="A1460" s="149"/>
      <c r="B1460" s="149"/>
      <c r="C1460" s="149"/>
      <c r="D1460" s="149" t="s">
        <v>3726</v>
      </c>
      <c r="E1460" s="340" t="s">
        <v>7088</v>
      </c>
      <c r="F1460" s="149" t="s">
        <v>3726</v>
      </c>
      <c r="G1460" s="149" t="s">
        <v>7089</v>
      </c>
      <c r="H1460" s="149" t="s">
        <v>7067</v>
      </c>
      <c r="I1460" s="149" t="s">
        <v>7068</v>
      </c>
      <c r="J1460" s="149" t="s">
        <v>7090</v>
      </c>
      <c r="K1460" s="149"/>
      <c r="L1460" s="149" t="s">
        <v>262</v>
      </c>
      <c r="M1460" s="149"/>
      <c r="N1460" s="149" t="s">
        <v>263</v>
      </c>
      <c r="O1460" s="149" t="s">
        <v>214</v>
      </c>
      <c r="P1460" s="149" t="s">
        <v>53</v>
      </c>
      <c r="Q1460" s="149"/>
      <c r="R1460" s="149" t="s">
        <v>6970</v>
      </c>
      <c r="S1460" s="149" t="s">
        <v>289</v>
      </c>
      <c r="T1460" s="149" t="s">
        <v>7025</v>
      </c>
      <c r="U1460" s="149" t="s">
        <v>267</v>
      </c>
      <c r="V1460" s="149"/>
      <c r="W1460" s="149"/>
      <c r="X1460" s="149" t="s">
        <v>51</v>
      </c>
      <c r="Y1460" s="149"/>
      <c r="Z1460" s="149"/>
      <c r="AA1460" s="149"/>
      <c r="AB1460" s="149" t="s">
        <v>269</v>
      </c>
      <c r="AC1460" s="149" t="s">
        <v>318</v>
      </c>
      <c r="AD1460" s="149" t="s">
        <v>7025</v>
      </c>
      <c r="AE1460" s="149" t="s">
        <v>271</v>
      </c>
      <c r="AF1460" s="149"/>
      <c r="AG1460" s="149" t="s">
        <v>1098</v>
      </c>
      <c r="AH1460" s="149" t="s">
        <v>273</v>
      </c>
      <c r="AI1460" s="158">
        <v>96</v>
      </c>
      <c r="AJ1460" s="149"/>
      <c r="AK1460" s="159" t="s">
        <v>274</v>
      </c>
      <c r="AL1460" s="159" t="s">
        <v>274</v>
      </c>
      <c r="AM1460" s="149" t="s">
        <v>274</v>
      </c>
      <c r="AN1460" s="160">
        <v>4</v>
      </c>
      <c r="AO1460" s="149"/>
      <c r="AP1460" s="149" t="s">
        <v>274</v>
      </c>
      <c r="AQ1460" s="149" t="s">
        <v>275</v>
      </c>
      <c r="AR1460" s="158">
        <v>1</v>
      </c>
      <c r="AS1460" s="149" t="s">
        <v>275</v>
      </c>
      <c r="AT1460" s="149" t="s">
        <v>276</v>
      </c>
      <c r="AU1460" s="161">
        <v>1</v>
      </c>
      <c r="AV1460" s="159">
        <v>7863.24</v>
      </c>
      <c r="AW1460" s="159">
        <v>314.53</v>
      </c>
      <c r="AX1460" s="149" t="s">
        <v>274</v>
      </c>
      <c r="AY1460" s="149"/>
      <c r="AZ1460" s="162" t="s">
        <v>274</v>
      </c>
      <c r="BA1460" s="162">
        <v>0</v>
      </c>
      <c r="BB1460" s="159">
        <v>7548.71</v>
      </c>
      <c r="BC1460" s="162" t="s">
        <v>274</v>
      </c>
      <c r="BD1460" s="162">
        <v>0</v>
      </c>
      <c r="BE1460" s="159">
        <v>314.53</v>
      </c>
      <c r="BF1460" s="159">
        <v>314.53</v>
      </c>
      <c r="BG1460" s="159">
        <v>7863.24</v>
      </c>
    </row>
    <row r="1461" ht="28.05" customHeight="1" spans="1:59">
      <c r="A1461" s="149"/>
      <c r="B1461" s="149"/>
      <c r="C1461" s="149"/>
      <c r="D1461" s="149" t="s">
        <v>3726</v>
      </c>
      <c r="E1461" s="340" t="s">
        <v>7091</v>
      </c>
      <c r="F1461" s="149" t="s">
        <v>3726</v>
      </c>
      <c r="G1461" s="149" t="s">
        <v>7092</v>
      </c>
      <c r="H1461" s="149" t="s">
        <v>3900</v>
      </c>
      <c r="I1461" s="149" t="s">
        <v>7082</v>
      </c>
      <c r="J1461" s="149" t="s">
        <v>7093</v>
      </c>
      <c r="K1461" s="149"/>
      <c r="L1461" s="149" t="s">
        <v>262</v>
      </c>
      <c r="M1461" s="149"/>
      <c r="N1461" s="149" t="s">
        <v>263</v>
      </c>
      <c r="O1461" s="149" t="s">
        <v>214</v>
      </c>
      <c r="P1461" s="149" t="s">
        <v>53</v>
      </c>
      <c r="Q1461" s="149"/>
      <c r="R1461" s="149" t="s">
        <v>3921</v>
      </c>
      <c r="S1461" s="149" t="s">
        <v>4287</v>
      </c>
      <c r="T1461" s="149" t="s">
        <v>7036</v>
      </c>
      <c r="U1461" s="149" t="s">
        <v>267</v>
      </c>
      <c r="V1461" s="149"/>
      <c r="W1461" s="149"/>
      <c r="X1461" s="149" t="s">
        <v>336</v>
      </c>
      <c r="Y1461" s="149"/>
      <c r="Z1461" s="149"/>
      <c r="AA1461" s="149"/>
      <c r="AB1461" s="149" t="s">
        <v>269</v>
      </c>
      <c r="AC1461" s="149" t="s">
        <v>270</v>
      </c>
      <c r="AD1461" s="149" t="s">
        <v>7036</v>
      </c>
      <c r="AE1461" s="149" t="s">
        <v>271</v>
      </c>
      <c r="AF1461" s="149"/>
      <c r="AG1461" s="149" t="s">
        <v>1098</v>
      </c>
      <c r="AH1461" s="149" t="s">
        <v>273</v>
      </c>
      <c r="AI1461" s="158">
        <v>79</v>
      </c>
      <c r="AJ1461" s="149"/>
      <c r="AK1461" s="159" t="s">
        <v>274</v>
      </c>
      <c r="AL1461" s="159" t="s">
        <v>274</v>
      </c>
      <c r="AM1461" s="149" t="s">
        <v>274</v>
      </c>
      <c r="AN1461" s="160">
        <v>4</v>
      </c>
      <c r="AO1461" s="149"/>
      <c r="AP1461" s="149" t="s">
        <v>274</v>
      </c>
      <c r="AQ1461" s="149" t="s">
        <v>275</v>
      </c>
      <c r="AR1461" s="158">
        <v>1</v>
      </c>
      <c r="AS1461" s="149" t="s">
        <v>275</v>
      </c>
      <c r="AT1461" s="149" t="s">
        <v>276</v>
      </c>
      <c r="AU1461" s="161">
        <v>1</v>
      </c>
      <c r="AV1461" s="159">
        <v>6637.17</v>
      </c>
      <c r="AW1461" s="159">
        <v>265.49</v>
      </c>
      <c r="AX1461" s="149" t="s">
        <v>274</v>
      </c>
      <c r="AY1461" s="159">
        <v>69.54</v>
      </c>
      <c r="AZ1461" s="159">
        <v>69.54</v>
      </c>
      <c r="BA1461" s="159">
        <v>278.16</v>
      </c>
      <c r="BB1461" s="159">
        <v>5189.54</v>
      </c>
      <c r="BC1461" s="162" t="s">
        <v>274</v>
      </c>
      <c r="BD1461" s="162">
        <v>0</v>
      </c>
      <c r="BE1461" s="159">
        <v>1447.63</v>
      </c>
      <c r="BF1461" s="159">
        <v>1447.63</v>
      </c>
      <c r="BG1461" s="159">
        <v>6637.17</v>
      </c>
    </row>
    <row r="1462" ht="28.05" customHeight="1" spans="1:59">
      <c r="A1462" s="149"/>
      <c r="B1462" s="149"/>
      <c r="C1462" s="149"/>
      <c r="D1462" s="149" t="s">
        <v>3726</v>
      </c>
      <c r="E1462" s="340" t="s">
        <v>7094</v>
      </c>
      <c r="F1462" s="149" t="s">
        <v>3726</v>
      </c>
      <c r="G1462" s="149" t="s">
        <v>7095</v>
      </c>
      <c r="H1462" s="149" t="s">
        <v>7096</v>
      </c>
      <c r="I1462" s="149" t="s">
        <v>7097</v>
      </c>
      <c r="J1462" s="149" t="s">
        <v>7098</v>
      </c>
      <c r="K1462" s="149"/>
      <c r="L1462" s="149" t="s">
        <v>262</v>
      </c>
      <c r="M1462" s="149"/>
      <c r="N1462" s="149" t="s">
        <v>263</v>
      </c>
      <c r="O1462" s="149" t="s">
        <v>214</v>
      </c>
      <c r="P1462" s="149" t="s">
        <v>53</v>
      </c>
      <c r="Q1462" s="149"/>
      <c r="R1462" s="149" t="s">
        <v>2521</v>
      </c>
      <c r="S1462" s="149" t="s">
        <v>6016</v>
      </c>
      <c r="T1462" s="149" t="s">
        <v>7064</v>
      </c>
      <c r="U1462" s="149" t="s">
        <v>267</v>
      </c>
      <c r="V1462" s="149"/>
      <c r="W1462" s="149"/>
      <c r="X1462" s="149" t="s">
        <v>336</v>
      </c>
      <c r="Y1462" s="149"/>
      <c r="Z1462" s="149"/>
      <c r="AA1462" s="149"/>
      <c r="AB1462" s="149" t="s">
        <v>269</v>
      </c>
      <c r="AC1462" s="149" t="s">
        <v>270</v>
      </c>
      <c r="AD1462" s="149" t="s">
        <v>7064</v>
      </c>
      <c r="AE1462" s="149" t="s">
        <v>271</v>
      </c>
      <c r="AF1462" s="149"/>
      <c r="AG1462" s="149" t="s">
        <v>1098</v>
      </c>
      <c r="AH1462" s="149" t="s">
        <v>273</v>
      </c>
      <c r="AI1462" s="158">
        <v>37</v>
      </c>
      <c r="AJ1462" s="149"/>
      <c r="AK1462" s="159" t="s">
        <v>274</v>
      </c>
      <c r="AL1462" s="159" t="s">
        <v>274</v>
      </c>
      <c r="AM1462" s="149" t="s">
        <v>274</v>
      </c>
      <c r="AN1462" s="160">
        <v>4</v>
      </c>
      <c r="AO1462" s="149"/>
      <c r="AP1462" s="149" t="s">
        <v>274</v>
      </c>
      <c r="AQ1462" s="149" t="s">
        <v>275</v>
      </c>
      <c r="AR1462" s="158">
        <v>1</v>
      </c>
      <c r="AS1462" s="149" t="s">
        <v>275</v>
      </c>
      <c r="AT1462" s="149" t="s">
        <v>276</v>
      </c>
      <c r="AU1462" s="161">
        <v>1</v>
      </c>
      <c r="AV1462" s="159">
        <v>4424.78</v>
      </c>
      <c r="AW1462" s="159">
        <v>176.99</v>
      </c>
      <c r="AX1462" s="149" t="s">
        <v>274</v>
      </c>
      <c r="AY1462" s="159">
        <v>44.25</v>
      </c>
      <c r="AZ1462" s="159">
        <v>44.25</v>
      </c>
      <c r="BA1462" s="159">
        <v>177</v>
      </c>
      <c r="BB1462" s="159">
        <v>1637.25</v>
      </c>
      <c r="BC1462" s="162" t="s">
        <v>274</v>
      </c>
      <c r="BD1462" s="162">
        <v>0</v>
      </c>
      <c r="BE1462" s="159">
        <v>2787.53</v>
      </c>
      <c r="BF1462" s="159">
        <v>2787.53</v>
      </c>
      <c r="BG1462" s="159">
        <v>4424.78</v>
      </c>
    </row>
    <row r="1463" ht="28.05" customHeight="1" spans="1:59">
      <c r="A1463" s="149"/>
      <c r="B1463" s="149"/>
      <c r="C1463" s="149"/>
      <c r="D1463" s="149" t="s">
        <v>3726</v>
      </c>
      <c r="E1463" s="340" t="s">
        <v>7099</v>
      </c>
      <c r="F1463" s="149" t="s">
        <v>3726</v>
      </c>
      <c r="G1463" s="149" t="s">
        <v>7100</v>
      </c>
      <c r="H1463" s="149" t="s">
        <v>7067</v>
      </c>
      <c r="I1463" s="149" t="s">
        <v>7068</v>
      </c>
      <c r="J1463" s="149" t="s">
        <v>7101</v>
      </c>
      <c r="K1463" s="149"/>
      <c r="L1463" s="149" t="s">
        <v>262</v>
      </c>
      <c r="M1463" s="149"/>
      <c r="N1463" s="149" t="s">
        <v>263</v>
      </c>
      <c r="O1463" s="149" t="s">
        <v>214</v>
      </c>
      <c r="P1463" s="149" t="s">
        <v>53</v>
      </c>
      <c r="Q1463" s="149"/>
      <c r="R1463" s="149" t="s">
        <v>6970</v>
      </c>
      <c r="S1463" s="149" t="s">
        <v>289</v>
      </c>
      <c r="T1463" s="149" t="s">
        <v>7025</v>
      </c>
      <c r="U1463" s="149" t="s">
        <v>267</v>
      </c>
      <c r="V1463" s="149"/>
      <c r="W1463" s="149"/>
      <c r="X1463" s="149" t="s">
        <v>51</v>
      </c>
      <c r="Y1463" s="149"/>
      <c r="Z1463" s="149"/>
      <c r="AA1463" s="149"/>
      <c r="AB1463" s="149" t="s">
        <v>269</v>
      </c>
      <c r="AC1463" s="149" t="s">
        <v>318</v>
      </c>
      <c r="AD1463" s="149" t="s">
        <v>7025</v>
      </c>
      <c r="AE1463" s="149" t="s">
        <v>271</v>
      </c>
      <c r="AF1463" s="149"/>
      <c r="AG1463" s="149" t="s">
        <v>1098</v>
      </c>
      <c r="AH1463" s="149" t="s">
        <v>273</v>
      </c>
      <c r="AI1463" s="158">
        <v>96</v>
      </c>
      <c r="AJ1463" s="149"/>
      <c r="AK1463" s="159" t="s">
        <v>274</v>
      </c>
      <c r="AL1463" s="159" t="s">
        <v>274</v>
      </c>
      <c r="AM1463" s="149" t="s">
        <v>274</v>
      </c>
      <c r="AN1463" s="160">
        <v>4</v>
      </c>
      <c r="AO1463" s="149"/>
      <c r="AP1463" s="149" t="s">
        <v>274</v>
      </c>
      <c r="AQ1463" s="149" t="s">
        <v>275</v>
      </c>
      <c r="AR1463" s="158">
        <v>1</v>
      </c>
      <c r="AS1463" s="149" t="s">
        <v>275</v>
      </c>
      <c r="AT1463" s="149" t="s">
        <v>276</v>
      </c>
      <c r="AU1463" s="161">
        <v>1</v>
      </c>
      <c r="AV1463" s="159">
        <v>7863.25</v>
      </c>
      <c r="AW1463" s="159">
        <v>314.53</v>
      </c>
      <c r="AX1463" s="149" t="s">
        <v>274</v>
      </c>
      <c r="AY1463" s="149"/>
      <c r="AZ1463" s="162" t="s">
        <v>274</v>
      </c>
      <c r="BA1463" s="162">
        <v>0</v>
      </c>
      <c r="BB1463" s="159">
        <v>7548.72</v>
      </c>
      <c r="BC1463" s="162" t="s">
        <v>274</v>
      </c>
      <c r="BD1463" s="162">
        <v>0</v>
      </c>
      <c r="BE1463" s="159">
        <v>314.53</v>
      </c>
      <c r="BF1463" s="159">
        <v>314.53</v>
      </c>
      <c r="BG1463" s="159">
        <v>7863.25</v>
      </c>
    </row>
    <row r="1464" ht="28.05" customHeight="1" spans="1:59">
      <c r="A1464" s="149"/>
      <c r="B1464" s="149"/>
      <c r="C1464" s="149"/>
      <c r="D1464" s="149" t="s">
        <v>3726</v>
      </c>
      <c r="E1464" s="340" t="s">
        <v>7102</v>
      </c>
      <c r="F1464" s="149" t="s">
        <v>3726</v>
      </c>
      <c r="G1464" s="149" t="s">
        <v>7103</v>
      </c>
      <c r="H1464" s="149" t="s">
        <v>7104</v>
      </c>
      <c r="I1464" s="149" t="s">
        <v>7105</v>
      </c>
      <c r="J1464" s="149" t="s">
        <v>7106</v>
      </c>
      <c r="K1464" s="149"/>
      <c r="L1464" s="149" t="s">
        <v>262</v>
      </c>
      <c r="M1464" s="149"/>
      <c r="N1464" s="149" t="s">
        <v>263</v>
      </c>
      <c r="O1464" s="149" t="s">
        <v>214</v>
      </c>
      <c r="P1464" s="149" t="s">
        <v>53</v>
      </c>
      <c r="Q1464" s="149"/>
      <c r="R1464" s="149" t="s">
        <v>7107</v>
      </c>
      <c r="S1464" s="149" t="s">
        <v>5201</v>
      </c>
      <c r="T1464" s="149" t="s">
        <v>7036</v>
      </c>
      <c r="U1464" s="149" t="s">
        <v>267</v>
      </c>
      <c r="V1464" s="149"/>
      <c r="W1464" s="149"/>
      <c r="X1464" s="149" t="s">
        <v>336</v>
      </c>
      <c r="Y1464" s="149"/>
      <c r="Z1464" s="149"/>
      <c r="AA1464" s="149"/>
      <c r="AB1464" s="149" t="s">
        <v>269</v>
      </c>
      <c r="AC1464" s="149" t="s">
        <v>270</v>
      </c>
      <c r="AD1464" s="149" t="s">
        <v>7036</v>
      </c>
      <c r="AE1464" s="149" t="s">
        <v>271</v>
      </c>
      <c r="AF1464" s="149"/>
      <c r="AG1464" s="149" t="s">
        <v>1098</v>
      </c>
      <c r="AH1464" s="149" t="s">
        <v>273</v>
      </c>
      <c r="AI1464" s="158">
        <v>79</v>
      </c>
      <c r="AJ1464" s="149"/>
      <c r="AK1464" s="159" t="s">
        <v>274</v>
      </c>
      <c r="AL1464" s="159" t="s">
        <v>274</v>
      </c>
      <c r="AM1464" s="149" t="s">
        <v>274</v>
      </c>
      <c r="AN1464" s="160">
        <v>4</v>
      </c>
      <c r="AO1464" s="149"/>
      <c r="AP1464" s="149" t="s">
        <v>274</v>
      </c>
      <c r="AQ1464" s="149" t="s">
        <v>275</v>
      </c>
      <c r="AR1464" s="158">
        <v>1</v>
      </c>
      <c r="AS1464" s="149" t="s">
        <v>275</v>
      </c>
      <c r="AT1464" s="149" t="s">
        <v>276</v>
      </c>
      <c r="AU1464" s="161">
        <v>1</v>
      </c>
      <c r="AV1464" s="159">
        <v>1973.45</v>
      </c>
      <c r="AW1464" s="159">
        <v>78.94</v>
      </c>
      <c r="AX1464" s="149" t="s">
        <v>274</v>
      </c>
      <c r="AY1464" s="159">
        <v>20.69</v>
      </c>
      <c r="AZ1464" s="159">
        <v>20.69</v>
      </c>
      <c r="BA1464" s="159">
        <v>82.76</v>
      </c>
      <c r="BB1464" s="159">
        <v>1542.78</v>
      </c>
      <c r="BC1464" s="162" t="s">
        <v>274</v>
      </c>
      <c r="BD1464" s="162">
        <v>0</v>
      </c>
      <c r="BE1464" s="159">
        <v>430.67</v>
      </c>
      <c r="BF1464" s="159">
        <v>430.67</v>
      </c>
      <c r="BG1464" s="159">
        <v>1973.45</v>
      </c>
    </row>
    <row r="1465" ht="28.05" customHeight="1" spans="1:59">
      <c r="A1465" s="149"/>
      <c r="B1465" s="149"/>
      <c r="C1465" s="149"/>
      <c r="D1465" s="149" t="s">
        <v>3726</v>
      </c>
      <c r="E1465" s="340" t="s">
        <v>7108</v>
      </c>
      <c r="F1465" s="149" t="s">
        <v>3726</v>
      </c>
      <c r="G1465" s="149" t="s">
        <v>7109</v>
      </c>
      <c r="H1465" s="149" t="s">
        <v>7110</v>
      </c>
      <c r="I1465" s="149" t="s">
        <v>7111</v>
      </c>
      <c r="J1465" s="149" t="s">
        <v>7112</v>
      </c>
      <c r="K1465" s="149"/>
      <c r="L1465" s="149" t="s">
        <v>262</v>
      </c>
      <c r="M1465" s="149"/>
      <c r="N1465" s="149" t="s">
        <v>263</v>
      </c>
      <c r="O1465" s="149" t="s">
        <v>214</v>
      </c>
      <c r="P1465" s="149" t="s">
        <v>53</v>
      </c>
      <c r="Q1465" s="149"/>
      <c r="R1465" s="149" t="s">
        <v>3952</v>
      </c>
      <c r="S1465" s="149" t="s">
        <v>6416</v>
      </c>
      <c r="T1465" s="149" t="s">
        <v>7087</v>
      </c>
      <c r="U1465" s="149" t="s">
        <v>267</v>
      </c>
      <c r="V1465" s="149"/>
      <c r="W1465" s="149"/>
      <c r="X1465" s="149" t="s">
        <v>336</v>
      </c>
      <c r="Y1465" s="149"/>
      <c r="Z1465" s="149"/>
      <c r="AA1465" s="149"/>
      <c r="AB1465" s="149" t="s">
        <v>269</v>
      </c>
      <c r="AC1465" s="149" t="s">
        <v>270</v>
      </c>
      <c r="AD1465" s="149" t="s">
        <v>7087</v>
      </c>
      <c r="AE1465" s="149" t="s">
        <v>271</v>
      </c>
      <c r="AF1465" s="149"/>
      <c r="AG1465" s="149" t="s">
        <v>1098</v>
      </c>
      <c r="AH1465" s="149" t="s">
        <v>273</v>
      </c>
      <c r="AI1465" s="158">
        <v>37</v>
      </c>
      <c r="AJ1465" s="149"/>
      <c r="AK1465" s="159" t="s">
        <v>274</v>
      </c>
      <c r="AL1465" s="159" t="s">
        <v>274</v>
      </c>
      <c r="AM1465" s="149" t="s">
        <v>274</v>
      </c>
      <c r="AN1465" s="160">
        <v>4</v>
      </c>
      <c r="AO1465" s="149"/>
      <c r="AP1465" s="149" t="s">
        <v>274</v>
      </c>
      <c r="AQ1465" s="149" t="s">
        <v>275</v>
      </c>
      <c r="AR1465" s="158">
        <v>1</v>
      </c>
      <c r="AS1465" s="149" t="s">
        <v>275</v>
      </c>
      <c r="AT1465" s="149" t="s">
        <v>276</v>
      </c>
      <c r="AU1465" s="161">
        <v>1</v>
      </c>
      <c r="AV1465" s="159">
        <v>5929.2</v>
      </c>
      <c r="AW1465" s="159">
        <v>237.17</v>
      </c>
      <c r="AX1465" s="149" t="s">
        <v>274</v>
      </c>
      <c r="AY1465" s="159">
        <v>59.29</v>
      </c>
      <c r="AZ1465" s="159">
        <v>59.29</v>
      </c>
      <c r="BA1465" s="159">
        <v>237.16</v>
      </c>
      <c r="BB1465" s="159">
        <v>2193.73</v>
      </c>
      <c r="BC1465" s="162" t="s">
        <v>274</v>
      </c>
      <c r="BD1465" s="162">
        <v>0</v>
      </c>
      <c r="BE1465" s="159">
        <v>3735.47</v>
      </c>
      <c r="BF1465" s="159">
        <v>3735.47</v>
      </c>
      <c r="BG1465" s="159">
        <v>5929.2</v>
      </c>
    </row>
    <row r="1466" ht="28.05" customHeight="1" spans="1:59">
      <c r="A1466" s="149"/>
      <c r="B1466" s="149"/>
      <c r="C1466" s="149"/>
      <c r="D1466" s="149" t="s">
        <v>3726</v>
      </c>
      <c r="E1466" s="340" t="s">
        <v>7113</v>
      </c>
      <c r="F1466" s="149" t="s">
        <v>3726</v>
      </c>
      <c r="G1466" s="149" t="s">
        <v>7114</v>
      </c>
      <c r="H1466" s="149" t="s">
        <v>7104</v>
      </c>
      <c r="I1466" s="149" t="s">
        <v>7115</v>
      </c>
      <c r="J1466" s="149" t="s">
        <v>7116</v>
      </c>
      <c r="K1466" s="149"/>
      <c r="L1466" s="149" t="s">
        <v>262</v>
      </c>
      <c r="M1466" s="149"/>
      <c r="N1466" s="149" t="s">
        <v>263</v>
      </c>
      <c r="O1466" s="149" t="s">
        <v>214</v>
      </c>
      <c r="P1466" s="149" t="s">
        <v>53</v>
      </c>
      <c r="Q1466" s="149"/>
      <c r="R1466" s="149" t="s">
        <v>7107</v>
      </c>
      <c r="S1466" s="149" t="s">
        <v>5201</v>
      </c>
      <c r="T1466" s="149" t="s">
        <v>7036</v>
      </c>
      <c r="U1466" s="149" t="s">
        <v>267</v>
      </c>
      <c r="V1466" s="149"/>
      <c r="W1466" s="149"/>
      <c r="X1466" s="149" t="s">
        <v>336</v>
      </c>
      <c r="Y1466" s="149"/>
      <c r="Z1466" s="149"/>
      <c r="AA1466" s="149"/>
      <c r="AB1466" s="149" t="s">
        <v>269</v>
      </c>
      <c r="AC1466" s="149" t="s">
        <v>270</v>
      </c>
      <c r="AD1466" s="149" t="s">
        <v>7036</v>
      </c>
      <c r="AE1466" s="149" t="s">
        <v>271</v>
      </c>
      <c r="AF1466" s="149"/>
      <c r="AG1466" s="149" t="s">
        <v>1098</v>
      </c>
      <c r="AH1466" s="149" t="s">
        <v>273</v>
      </c>
      <c r="AI1466" s="158">
        <v>79</v>
      </c>
      <c r="AJ1466" s="149"/>
      <c r="AK1466" s="159" t="s">
        <v>274</v>
      </c>
      <c r="AL1466" s="159" t="s">
        <v>274</v>
      </c>
      <c r="AM1466" s="149" t="s">
        <v>274</v>
      </c>
      <c r="AN1466" s="160">
        <v>4</v>
      </c>
      <c r="AO1466" s="149"/>
      <c r="AP1466" s="149" t="s">
        <v>274</v>
      </c>
      <c r="AQ1466" s="149" t="s">
        <v>275</v>
      </c>
      <c r="AR1466" s="158">
        <v>1</v>
      </c>
      <c r="AS1466" s="149" t="s">
        <v>275</v>
      </c>
      <c r="AT1466" s="149" t="s">
        <v>276</v>
      </c>
      <c r="AU1466" s="161">
        <v>1</v>
      </c>
      <c r="AV1466" s="159">
        <v>1920.35</v>
      </c>
      <c r="AW1466" s="159">
        <v>76.81</v>
      </c>
      <c r="AX1466" s="149" t="s">
        <v>274</v>
      </c>
      <c r="AY1466" s="159">
        <v>20.13</v>
      </c>
      <c r="AZ1466" s="159">
        <v>20.13</v>
      </c>
      <c r="BA1466" s="159">
        <v>80.52</v>
      </c>
      <c r="BB1466" s="159">
        <v>1501.32</v>
      </c>
      <c r="BC1466" s="162" t="s">
        <v>274</v>
      </c>
      <c r="BD1466" s="162">
        <v>0</v>
      </c>
      <c r="BE1466" s="159">
        <v>419.03</v>
      </c>
      <c r="BF1466" s="159">
        <v>419.03</v>
      </c>
      <c r="BG1466" s="159">
        <v>1920.35</v>
      </c>
    </row>
    <row r="1467" ht="28.05" customHeight="1" spans="1:59">
      <c r="A1467" s="149"/>
      <c r="B1467" s="149"/>
      <c r="C1467" s="149"/>
      <c r="D1467" s="149" t="s">
        <v>3726</v>
      </c>
      <c r="E1467" s="340" t="s">
        <v>7117</v>
      </c>
      <c r="F1467" s="149" t="s">
        <v>3726</v>
      </c>
      <c r="G1467" s="149" t="s">
        <v>7118</v>
      </c>
      <c r="H1467" s="149" t="s">
        <v>7104</v>
      </c>
      <c r="I1467" s="149" t="s">
        <v>7115</v>
      </c>
      <c r="J1467" s="149" t="s">
        <v>7119</v>
      </c>
      <c r="K1467" s="149"/>
      <c r="L1467" s="149" t="s">
        <v>262</v>
      </c>
      <c r="M1467" s="149"/>
      <c r="N1467" s="149" t="s">
        <v>263</v>
      </c>
      <c r="O1467" s="149" t="s">
        <v>214</v>
      </c>
      <c r="P1467" s="149" t="s">
        <v>53</v>
      </c>
      <c r="Q1467" s="149"/>
      <c r="R1467" s="149" t="s">
        <v>7107</v>
      </c>
      <c r="S1467" s="149" t="s">
        <v>5201</v>
      </c>
      <c r="T1467" s="149" t="s">
        <v>7036</v>
      </c>
      <c r="U1467" s="149" t="s">
        <v>267</v>
      </c>
      <c r="V1467" s="149"/>
      <c r="W1467" s="149"/>
      <c r="X1467" s="149" t="s">
        <v>336</v>
      </c>
      <c r="Y1467" s="149"/>
      <c r="Z1467" s="149"/>
      <c r="AA1467" s="149"/>
      <c r="AB1467" s="149" t="s">
        <v>269</v>
      </c>
      <c r="AC1467" s="149" t="s">
        <v>270</v>
      </c>
      <c r="AD1467" s="149" t="s">
        <v>7036</v>
      </c>
      <c r="AE1467" s="149" t="s">
        <v>271</v>
      </c>
      <c r="AF1467" s="149"/>
      <c r="AG1467" s="149" t="s">
        <v>1098</v>
      </c>
      <c r="AH1467" s="149" t="s">
        <v>273</v>
      </c>
      <c r="AI1467" s="158">
        <v>79</v>
      </c>
      <c r="AJ1467" s="149"/>
      <c r="AK1467" s="159" t="s">
        <v>274</v>
      </c>
      <c r="AL1467" s="159" t="s">
        <v>274</v>
      </c>
      <c r="AM1467" s="149" t="s">
        <v>274</v>
      </c>
      <c r="AN1467" s="160">
        <v>4</v>
      </c>
      <c r="AO1467" s="149"/>
      <c r="AP1467" s="149" t="s">
        <v>274</v>
      </c>
      <c r="AQ1467" s="149" t="s">
        <v>275</v>
      </c>
      <c r="AR1467" s="158">
        <v>1</v>
      </c>
      <c r="AS1467" s="149" t="s">
        <v>275</v>
      </c>
      <c r="AT1467" s="149" t="s">
        <v>276</v>
      </c>
      <c r="AU1467" s="161">
        <v>1</v>
      </c>
      <c r="AV1467" s="159">
        <v>1920.36</v>
      </c>
      <c r="AW1467" s="159">
        <v>76.81</v>
      </c>
      <c r="AX1467" s="149" t="s">
        <v>274</v>
      </c>
      <c r="AY1467" s="159">
        <v>20.13</v>
      </c>
      <c r="AZ1467" s="159">
        <v>20.13</v>
      </c>
      <c r="BA1467" s="159">
        <v>80.52</v>
      </c>
      <c r="BB1467" s="159">
        <v>1501.32</v>
      </c>
      <c r="BC1467" s="162" t="s">
        <v>274</v>
      </c>
      <c r="BD1467" s="162">
        <v>0</v>
      </c>
      <c r="BE1467" s="159">
        <v>419.04</v>
      </c>
      <c r="BF1467" s="159">
        <v>419.04</v>
      </c>
      <c r="BG1467" s="159">
        <v>1920.36</v>
      </c>
    </row>
    <row r="1468" ht="28.05" customHeight="1" spans="1:59">
      <c r="A1468" s="149"/>
      <c r="B1468" s="149"/>
      <c r="C1468" s="149"/>
      <c r="D1468" s="149" t="s">
        <v>3726</v>
      </c>
      <c r="E1468" s="340" t="s">
        <v>7120</v>
      </c>
      <c r="F1468" s="149" t="s">
        <v>3726</v>
      </c>
      <c r="G1468" s="149" t="s">
        <v>7121</v>
      </c>
      <c r="H1468" s="149" t="s">
        <v>4453</v>
      </c>
      <c r="I1468" s="149" t="s">
        <v>4454</v>
      </c>
      <c r="J1468" s="149" t="s">
        <v>7122</v>
      </c>
      <c r="K1468" s="149"/>
      <c r="L1468" s="149" t="s">
        <v>262</v>
      </c>
      <c r="M1468" s="149"/>
      <c r="N1468" s="149" t="s">
        <v>263</v>
      </c>
      <c r="O1468" s="149" t="s">
        <v>214</v>
      </c>
      <c r="P1468" s="149" t="s">
        <v>53</v>
      </c>
      <c r="Q1468" s="149"/>
      <c r="R1468" s="149" t="s">
        <v>3952</v>
      </c>
      <c r="S1468" s="149" t="s">
        <v>4456</v>
      </c>
      <c r="T1468" s="149" t="s">
        <v>7087</v>
      </c>
      <c r="U1468" s="149" t="s">
        <v>267</v>
      </c>
      <c r="V1468" s="149"/>
      <c r="W1468" s="149"/>
      <c r="X1468" s="149" t="s">
        <v>336</v>
      </c>
      <c r="Y1468" s="149"/>
      <c r="Z1468" s="149"/>
      <c r="AA1468" s="149"/>
      <c r="AB1468" s="149" t="s">
        <v>269</v>
      </c>
      <c r="AC1468" s="149" t="s">
        <v>270</v>
      </c>
      <c r="AD1468" s="149" t="s">
        <v>7087</v>
      </c>
      <c r="AE1468" s="149" t="s">
        <v>271</v>
      </c>
      <c r="AF1468" s="149"/>
      <c r="AG1468" s="149" t="s">
        <v>1098</v>
      </c>
      <c r="AH1468" s="149" t="s">
        <v>273</v>
      </c>
      <c r="AI1468" s="158">
        <v>37</v>
      </c>
      <c r="AJ1468" s="149"/>
      <c r="AK1468" s="159" t="s">
        <v>274</v>
      </c>
      <c r="AL1468" s="159" t="s">
        <v>274</v>
      </c>
      <c r="AM1468" s="149" t="s">
        <v>274</v>
      </c>
      <c r="AN1468" s="160">
        <v>4</v>
      </c>
      <c r="AO1468" s="149"/>
      <c r="AP1468" s="149" t="s">
        <v>274</v>
      </c>
      <c r="AQ1468" s="149" t="s">
        <v>275</v>
      </c>
      <c r="AR1468" s="158">
        <v>1</v>
      </c>
      <c r="AS1468" s="149" t="s">
        <v>275</v>
      </c>
      <c r="AT1468" s="149" t="s">
        <v>276</v>
      </c>
      <c r="AU1468" s="161">
        <v>1</v>
      </c>
      <c r="AV1468" s="159">
        <v>5752.21</v>
      </c>
      <c r="AW1468" s="159">
        <v>230.09</v>
      </c>
      <c r="AX1468" s="149" t="s">
        <v>274</v>
      </c>
      <c r="AY1468" s="159">
        <v>57.52</v>
      </c>
      <c r="AZ1468" s="159">
        <v>57.52</v>
      </c>
      <c r="BA1468" s="159">
        <v>230.08</v>
      </c>
      <c r="BB1468" s="159">
        <v>2128.24</v>
      </c>
      <c r="BC1468" s="162" t="s">
        <v>274</v>
      </c>
      <c r="BD1468" s="162">
        <v>0</v>
      </c>
      <c r="BE1468" s="159">
        <v>3623.97</v>
      </c>
      <c r="BF1468" s="159">
        <v>3623.97</v>
      </c>
      <c r="BG1468" s="159">
        <v>5752.21</v>
      </c>
    </row>
    <row r="1469" ht="28.05" customHeight="1" spans="1:59">
      <c r="A1469" s="149"/>
      <c r="B1469" s="149"/>
      <c r="C1469" s="149"/>
      <c r="D1469" s="149" t="s">
        <v>3726</v>
      </c>
      <c r="E1469" s="340" t="s">
        <v>7123</v>
      </c>
      <c r="F1469" s="149" t="s">
        <v>3726</v>
      </c>
      <c r="G1469" s="149" t="s">
        <v>7124</v>
      </c>
      <c r="H1469" s="149" t="s">
        <v>7125</v>
      </c>
      <c r="I1469" s="149" t="s">
        <v>7126</v>
      </c>
      <c r="J1469" s="149" t="s">
        <v>7127</v>
      </c>
      <c r="K1469" s="149"/>
      <c r="L1469" s="149" t="s">
        <v>262</v>
      </c>
      <c r="M1469" s="149"/>
      <c r="N1469" s="149" t="s">
        <v>263</v>
      </c>
      <c r="O1469" s="149" t="s">
        <v>214</v>
      </c>
      <c r="P1469" s="149" t="s">
        <v>53</v>
      </c>
      <c r="Q1469" s="149"/>
      <c r="R1469" s="149" t="s">
        <v>4599</v>
      </c>
      <c r="S1469" s="149" t="s">
        <v>7128</v>
      </c>
      <c r="T1469" s="149" t="s">
        <v>7129</v>
      </c>
      <c r="U1469" s="149" t="s">
        <v>267</v>
      </c>
      <c r="V1469" s="149"/>
      <c r="W1469" s="149"/>
      <c r="X1469" s="149" t="s">
        <v>268</v>
      </c>
      <c r="Y1469" s="149"/>
      <c r="Z1469" s="149"/>
      <c r="AA1469" s="149"/>
      <c r="AB1469" s="149" t="s">
        <v>269</v>
      </c>
      <c r="AC1469" s="149" t="s">
        <v>270</v>
      </c>
      <c r="AD1469" s="149" t="s">
        <v>7129</v>
      </c>
      <c r="AE1469" s="149" t="s">
        <v>271</v>
      </c>
      <c r="AF1469" s="149"/>
      <c r="AG1469" s="149" t="s">
        <v>1098</v>
      </c>
      <c r="AH1469" s="149" t="s">
        <v>273</v>
      </c>
      <c r="AI1469" s="158">
        <v>37</v>
      </c>
      <c r="AJ1469" s="149"/>
      <c r="AK1469" s="159" t="s">
        <v>274</v>
      </c>
      <c r="AL1469" s="159" t="s">
        <v>274</v>
      </c>
      <c r="AM1469" s="149" t="s">
        <v>274</v>
      </c>
      <c r="AN1469" s="160">
        <v>4</v>
      </c>
      <c r="AO1469" s="149"/>
      <c r="AP1469" s="149" t="s">
        <v>274</v>
      </c>
      <c r="AQ1469" s="149" t="s">
        <v>275</v>
      </c>
      <c r="AR1469" s="158">
        <v>1</v>
      </c>
      <c r="AS1469" s="149" t="s">
        <v>275</v>
      </c>
      <c r="AT1469" s="149" t="s">
        <v>276</v>
      </c>
      <c r="AU1469" s="161">
        <v>1</v>
      </c>
      <c r="AV1469" s="159">
        <v>16814.16</v>
      </c>
      <c r="AW1469" s="159">
        <v>672.57</v>
      </c>
      <c r="AX1469" s="149" t="s">
        <v>274</v>
      </c>
      <c r="AY1469" s="159">
        <v>168.14</v>
      </c>
      <c r="AZ1469" s="159">
        <v>168.14</v>
      </c>
      <c r="BA1469" s="159">
        <v>672.56</v>
      </c>
      <c r="BB1469" s="159">
        <v>6221.18</v>
      </c>
      <c r="BC1469" s="162" t="s">
        <v>274</v>
      </c>
      <c r="BD1469" s="162">
        <v>0</v>
      </c>
      <c r="BE1469" s="159">
        <v>10592.98</v>
      </c>
      <c r="BF1469" s="159">
        <v>10592.98</v>
      </c>
      <c r="BG1469" s="159">
        <v>16814.16</v>
      </c>
    </row>
    <row r="1470" ht="28.05" customHeight="1" spans="1:59">
      <c r="A1470" s="149"/>
      <c r="B1470" s="149"/>
      <c r="C1470" s="149"/>
      <c r="D1470" s="149" t="s">
        <v>3726</v>
      </c>
      <c r="E1470" s="340" t="s">
        <v>7130</v>
      </c>
      <c r="F1470" s="149" t="s">
        <v>3726</v>
      </c>
      <c r="G1470" s="149" t="s">
        <v>7131</v>
      </c>
      <c r="H1470" s="149" t="s">
        <v>5647</v>
      </c>
      <c r="I1470" s="149" t="s">
        <v>7132</v>
      </c>
      <c r="J1470" s="149" t="s">
        <v>7133</v>
      </c>
      <c r="K1470" s="149"/>
      <c r="L1470" s="149" t="s">
        <v>262</v>
      </c>
      <c r="M1470" s="149"/>
      <c r="N1470" s="149" t="s">
        <v>263</v>
      </c>
      <c r="O1470" s="149" t="s">
        <v>214</v>
      </c>
      <c r="P1470" s="149" t="s">
        <v>53</v>
      </c>
      <c r="Q1470" s="149"/>
      <c r="R1470" s="149" t="s">
        <v>2512</v>
      </c>
      <c r="S1470" s="149" t="s">
        <v>4709</v>
      </c>
      <c r="T1470" s="149" t="s">
        <v>7134</v>
      </c>
      <c r="U1470" s="149" t="s">
        <v>267</v>
      </c>
      <c r="V1470" s="149"/>
      <c r="W1470" s="149"/>
      <c r="X1470" s="149" t="s">
        <v>336</v>
      </c>
      <c r="Y1470" s="149"/>
      <c r="Z1470" s="149"/>
      <c r="AA1470" s="149"/>
      <c r="AB1470" s="149" t="s">
        <v>269</v>
      </c>
      <c r="AC1470" s="149" t="s">
        <v>270</v>
      </c>
      <c r="AD1470" s="149" t="s">
        <v>7134</v>
      </c>
      <c r="AE1470" s="149" t="s">
        <v>271</v>
      </c>
      <c r="AF1470" s="149"/>
      <c r="AG1470" s="149" t="s">
        <v>1098</v>
      </c>
      <c r="AH1470" s="149" t="s">
        <v>273</v>
      </c>
      <c r="AI1470" s="158">
        <v>37</v>
      </c>
      <c r="AJ1470" s="149"/>
      <c r="AK1470" s="159" t="s">
        <v>274</v>
      </c>
      <c r="AL1470" s="159" t="s">
        <v>274</v>
      </c>
      <c r="AM1470" s="149" t="s">
        <v>274</v>
      </c>
      <c r="AN1470" s="160">
        <v>4</v>
      </c>
      <c r="AO1470" s="149"/>
      <c r="AP1470" s="149" t="s">
        <v>274</v>
      </c>
      <c r="AQ1470" s="149" t="s">
        <v>275</v>
      </c>
      <c r="AR1470" s="158">
        <v>1</v>
      </c>
      <c r="AS1470" s="149" t="s">
        <v>275</v>
      </c>
      <c r="AT1470" s="149" t="s">
        <v>276</v>
      </c>
      <c r="AU1470" s="161">
        <v>1</v>
      </c>
      <c r="AV1470" s="159">
        <v>42477.87</v>
      </c>
      <c r="AW1470" s="159">
        <v>1699.11</v>
      </c>
      <c r="AX1470" s="149" t="s">
        <v>274</v>
      </c>
      <c r="AY1470" s="159">
        <v>424.78</v>
      </c>
      <c r="AZ1470" s="159">
        <v>424.78</v>
      </c>
      <c r="BA1470" s="159">
        <v>1699.12</v>
      </c>
      <c r="BB1470" s="159">
        <v>15716.86</v>
      </c>
      <c r="BC1470" s="162" t="s">
        <v>274</v>
      </c>
      <c r="BD1470" s="162">
        <v>0</v>
      </c>
      <c r="BE1470" s="159">
        <v>26761.01</v>
      </c>
      <c r="BF1470" s="159">
        <v>26761.01</v>
      </c>
      <c r="BG1470" s="159">
        <v>42477.87</v>
      </c>
    </row>
    <row r="1471" ht="28.05" customHeight="1" spans="1:59">
      <c r="A1471" s="149"/>
      <c r="B1471" s="149"/>
      <c r="C1471" s="149"/>
      <c r="D1471" s="149" t="s">
        <v>3726</v>
      </c>
      <c r="E1471" s="340" t="s">
        <v>7135</v>
      </c>
      <c r="F1471" s="149" t="s">
        <v>3726</v>
      </c>
      <c r="G1471" s="149" t="s">
        <v>7136</v>
      </c>
      <c r="H1471" s="149" t="s">
        <v>5647</v>
      </c>
      <c r="I1471" s="149" t="s">
        <v>7132</v>
      </c>
      <c r="J1471" s="149" t="s">
        <v>7137</v>
      </c>
      <c r="K1471" s="149"/>
      <c r="L1471" s="149" t="s">
        <v>262</v>
      </c>
      <c r="M1471" s="149"/>
      <c r="N1471" s="149" t="s">
        <v>263</v>
      </c>
      <c r="O1471" s="149" t="s">
        <v>214</v>
      </c>
      <c r="P1471" s="149" t="s">
        <v>53</v>
      </c>
      <c r="Q1471" s="149"/>
      <c r="R1471" s="149" t="s">
        <v>2512</v>
      </c>
      <c r="S1471" s="149" t="s">
        <v>4709</v>
      </c>
      <c r="T1471" s="149" t="s">
        <v>7134</v>
      </c>
      <c r="U1471" s="149" t="s">
        <v>267</v>
      </c>
      <c r="V1471" s="149"/>
      <c r="W1471" s="149"/>
      <c r="X1471" s="149" t="s">
        <v>336</v>
      </c>
      <c r="Y1471" s="149"/>
      <c r="Z1471" s="149"/>
      <c r="AA1471" s="149"/>
      <c r="AB1471" s="149" t="s">
        <v>269</v>
      </c>
      <c r="AC1471" s="149" t="s">
        <v>270</v>
      </c>
      <c r="AD1471" s="149" t="s">
        <v>7134</v>
      </c>
      <c r="AE1471" s="149" t="s">
        <v>271</v>
      </c>
      <c r="AF1471" s="149"/>
      <c r="AG1471" s="149" t="s">
        <v>1098</v>
      </c>
      <c r="AH1471" s="149" t="s">
        <v>273</v>
      </c>
      <c r="AI1471" s="158">
        <v>37</v>
      </c>
      <c r="AJ1471" s="149"/>
      <c r="AK1471" s="159" t="s">
        <v>274</v>
      </c>
      <c r="AL1471" s="159" t="s">
        <v>274</v>
      </c>
      <c r="AM1471" s="149" t="s">
        <v>274</v>
      </c>
      <c r="AN1471" s="160">
        <v>4</v>
      </c>
      <c r="AO1471" s="149"/>
      <c r="AP1471" s="149" t="s">
        <v>274</v>
      </c>
      <c r="AQ1471" s="149" t="s">
        <v>275</v>
      </c>
      <c r="AR1471" s="158">
        <v>1</v>
      </c>
      <c r="AS1471" s="149" t="s">
        <v>275</v>
      </c>
      <c r="AT1471" s="149" t="s">
        <v>276</v>
      </c>
      <c r="AU1471" s="161">
        <v>1</v>
      </c>
      <c r="AV1471" s="159">
        <v>42477.87</v>
      </c>
      <c r="AW1471" s="159">
        <v>1699.11</v>
      </c>
      <c r="AX1471" s="149" t="s">
        <v>274</v>
      </c>
      <c r="AY1471" s="159">
        <v>424.78</v>
      </c>
      <c r="AZ1471" s="159">
        <v>424.78</v>
      </c>
      <c r="BA1471" s="159">
        <v>1699.12</v>
      </c>
      <c r="BB1471" s="159">
        <v>15716.86</v>
      </c>
      <c r="BC1471" s="162" t="s">
        <v>274</v>
      </c>
      <c r="BD1471" s="162">
        <v>0</v>
      </c>
      <c r="BE1471" s="159">
        <v>26761.01</v>
      </c>
      <c r="BF1471" s="159">
        <v>26761.01</v>
      </c>
      <c r="BG1471" s="159">
        <v>42477.87</v>
      </c>
    </row>
    <row r="1472" ht="28.05" customHeight="1" spans="1:59">
      <c r="A1472" s="149"/>
      <c r="B1472" s="149"/>
      <c r="C1472" s="149"/>
      <c r="D1472" s="149" t="s">
        <v>3726</v>
      </c>
      <c r="E1472" s="340" t="s">
        <v>7138</v>
      </c>
      <c r="F1472" s="149" t="s">
        <v>3726</v>
      </c>
      <c r="G1472" s="149" t="s">
        <v>7139</v>
      </c>
      <c r="H1472" s="149" t="s">
        <v>7104</v>
      </c>
      <c r="I1472" s="149" t="s">
        <v>7105</v>
      </c>
      <c r="J1472" s="149" t="s">
        <v>7140</v>
      </c>
      <c r="K1472" s="149"/>
      <c r="L1472" s="149" t="s">
        <v>262</v>
      </c>
      <c r="M1472" s="149"/>
      <c r="N1472" s="149" t="s">
        <v>263</v>
      </c>
      <c r="O1472" s="149" t="s">
        <v>214</v>
      </c>
      <c r="P1472" s="149" t="s">
        <v>53</v>
      </c>
      <c r="Q1472" s="149"/>
      <c r="R1472" s="149" t="s">
        <v>7107</v>
      </c>
      <c r="S1472" s="149" t="s">
        <v>5201</v>
      </c>
      <c r="T1472" s="149" t="s">
        <v>7036</v>
      </c>
      <c r="U1472" s="149" t="s">
        <v>267</v>
      </c>
      <c r="V1472" s="149"/>
      <c r="W1472" s="149"/>
      <c r="X1472" s="149" t="s">
        <v>336</v>
      </c>
      <c r="Y1472" s="149"/>
      <c r="Z1472" s="149"/>
      <c r="AA1472" s="149"/>
      <c r="AB1472" s="149" t="s">
        <v>269</v>
      </c>
      <c r="AC1472" s="149" t="s">
        <v>270</v>
      </c>
      <c r="AD1472" s="149" t="s">
        <v>7036</v>
      </c>
      <c r="AE1472" s="149" t="s">
        <v>271</v>
      </c>
      <c r="AF1472" s="149"/>
      <c r="AG1472" s="149" t="s">
        <v>1098</v>
      </c>
      <c r="AH1472" s="149" t="s">
        <v>273</v>
      </c>
      <c r="AI1472" s="158">
        <v>79</v>
      </c>
      <c r="AJ1472" s="149"/>
      <c r="AK1472" s="159" t="s">
        <v>274</v>
      </c>
      <c r="AL1472" s="159" t="s">
        <v>274</v>
      </c>
      <c r="AM1472" s="149" t="s">
        <v>274</v>
      </c>
      <c r="AN1472" s="160">
        <v>4</v>
      </c>
      <c r="AO1472" s="149"/>
      <c r="AP1472" s="149" t="s">
        <v>274</v>
      </c>
      <c r="AQ1472" s="149" t="s">
        <v>275</v>
      </c>
      <c r="AR1472" s="158">
        <v>1</v>
      </c>
      <c r="AS1472" s="149" t="s">
        <v>275</v>
      </c>
      <c r="AT1472" s="149" t="s">
        <v>276</v>
      </c>
      <c r="AU1472" s="161">
        <v>1</v>
      </c>
      <c r="AV1472" s="159">
        <v>1973.45</v>
      </c>
      <c r="AW1472" s="159">
        <v>78.94</v>
      </c>
      <c r="AX1472" s="149" t="s">
        <v>274</v>
      </c>
      <c r="AY1472" s="159">
        <v>20.69</v>
      </c>
      <c r="AZ1472" s="159">
        <v>20.69</v>
      </c>
      <c r="BA1472" s="159">
        <v>82.76</v>
      </c>
      <c r="BB1472" s="159">
        <v>1542.78</v>
      </c>
      <c r="BC1472" s="162" t="s">
        <v>274</v>
      </c>
      <c r="BD1472" s="162">
        <v>0</v>
      </c>
      <c r="BE1472" s="159">
        <v>430.67</v>
      </c>
      <c r="BF1472" s="159">
        <v>430.67</v>
      </c>
      <c r="BG1472" s="159">
        <v>1973.45</v>
      </c>
    </row>
    <row r="1473" ht="28.05" customHeight="1" spans="1:59">
      <c r="A1473" s="149"/>
      <c r="B1473" s="149"/>
      <c r="C1473" s="149"/>
      <c r="D1473" s="149" t="s">
        <v>3726</v>
      </c>
      <c r="E1473" s="340" t="s">
        <v>7141</v>
      </c>
      <c r="F1473" s="149" t="s">
        <v>3726</v>
      </c>
      <c r="G1473" s="149" t="s">
        <v>7142</v>
      </c>
      <c r="H1473" s="149" t="s">
        <v>5647</v>
      </c>
      <c r="I1473" s="149" t="s">
        <v>7132</v>
      </c>
      <c r="J1473" s="149" t="s">
        <v>7143</v>
      </c>
      <c r="K1473" s="149"/>
      <c r="L1473" s="149" t="s">
        <v>262</v>
      </c>
      <c r="M1473" s="149"/>
      <c r="N1473" s="149" t="s">
        <v>263</v>
      </c>
      <c r="O1473" s="149" t="s">
        <v>214</v>
      </c>
      <c r="P1473" s="149" t="s">
        <v>53</v>
      </c>
      <c r="Q1473" s="149"/>
      <c r="R1473" s="149" t="s">
        <v>2512</v>
      </c>
      <c r="S1473" s="149" t="s">
        <v>4709</v>
      </c>
      <c r="T1473" s="149" t="s">
        <v>7134</v>
      </c>
      <c r="U1473" s="149" t="s">
        <v>267</v>
      </c>
      <c r="V1473" s="149"/>
      <c r="W1473" s="149"/>
      <c r="X1473" s="149" t="s">
        <v>336</v>
      </c>
      <c r="Y1473" s="149"/>
      <c r="Z1473" s="149"/>
      <c r="AA1473" s="149"/>
      <c r="AB1473" s="149" t="s">
        <v>269</v>
      </c>
      <c r="AC1473" s="149" t="s">
        <v>270</v>
      </c>
      <c r="AD1473" s="149" t="s">
        <v>7134</v>
      </c>
      <c r="AE1473" s="149" t="s">
        <v>271</v>
      </c>
      <c r="AF1473" s="149"/>
      <c r="AG1473" s="149" t="s">
        <v>1098</v>
      </c>
      <c r="AH1473" s="149" t="s">
        <v>273</v>
      </c>
      <c r="AI1473" s="158">
        <v>37</v>
      </c>
      <c r="AJ1473" s="149"/>
      <c r="AK1473" s="159" t="s">
        <v>274</v>
      </c>
      <c r="AL1473" s="159" t="s">
        <v>274</v>
      </c>
      <c r="AM1473" s="149" t="s">
        <v>274</v>
      </c>
      <c r="AN1473" s="160">
        <v>4</v>
      </c>
      <c r="AO1473" s="149"/>
      <c r="AP1473" s="149" t="s">
        <v>274</v>
      </c>
      <c r="AQ1473" s="149" t="s">
        <v>275</v>
      </c>
      <c r="AR1473" s="158">
        <v>1</v>
      </c>
      <c r="AS1473" s="149" t="s">
        <v>275</v>
      </c>
      <c r="AT1473" s="149" t="s">
        <v>276</v>
      </c>
      <c r="AU1473" s="161">
        <v>1</v>
      </c>
      <c r="AV1473" s="159">
        <v>42477.88</v>
      </c>
      <c r="AW1473" s="159">
        <v>1699.12</v>
      </c>
      <c r="AX1473" s="149" t="s">
        <v>274</v>
      </c>
      <c r="AY1473" s="159">
        <v>424.78</v>
      </c>
      <c r="AZ1473" s="159">
        <v>424.78</v>
      </c>
      <c r="BA1473" s="159">
        <v>1699.12</v>
      </c>
      <c r="BB1473" s="159">
        <v>15716.86</v>
      </c>
      <c r="BC1473" s="162" t="s">
        <v>274</v>
      </c>
      <c r="BD1473" s="162">
        <v>0</v>
      </c>
      <c r="BE1473" s="159">
        <v>26761.02</v>
      </c>
      <c r="BF1473" s="159">
        <v>26761.02</v>
      </c>
      <c r="BG1473" s="159">
        <v>42477.88</v>
      </c>
    </row>
    <row r="1474" ht="28.05" customHeight="1" spans="1:59">
      <c r="A1474" s="149"/>
      <c r="B1474" s="149"/>
      <c r="C1474" s="149"/>
      <c r="D1474" s="149" t="s">
        <v>3726</v>
      </c>
      <c r="E1474" s="340" t="s">
        <v>7144</v>
      </c>
      <c r="F1474" s="149" t="s">
        <v>3726</v>
      </c>
      <c r="G1474" s="149" t="s">
        <v>7145</v>
      </c>
      <c r="H1474" s="149" t="s">
        <v>7146</v>
      </c>
      <c r="I1474" s="149" t="s">
        <v>7147</v>
      </c>
      <c r="J1474" s="149" t="s">
        <v>7148</v>
      </c>
      <c r="K1474" s="149"/>
      <c r="L1474" s="149" t="s">
        <v>262</v>
      </c>
      <c r="M1474" s="149"/>
      <c r="N1474" s="149" t="s">
        <v>263</v>
      </c>
      <c r="O1474" s="149" t="s">
        <v>214</v>
      </c>
      <c r="P1474" s="149" t="s">
        <v>53</v>
      </c>
      <c r="Q1474" s="149"/>
      <c r="R1474" s="149" t="s">
        <v>6594</v>
      </c>
      <c r="S1474" s="149" t="s">
        <v>7149</v>
      </c>
      <c r="T1474" s="149" t="s">
        <v>7025</v>
      </c>
      <c r="U1474" s="149" t="s">
        <v>267</v>
      </c>
      <c r="V1474" s="149"/>
      <c r="W1474" s="149"/>
      <c r="X1474" s="149" t="s">
        <v>268</v>
      </c>
      <c r="Y1474" s="149"/>
      <c r="Z1474" s="149"/>
      <c r="AA1474" s="149"/>
      <c r="AB1474" s="149" t="s">
        <v>269</v>
      </c>
      <c r="AC1474" s="149" t="s">
        <v>318</v>
      </c>
      <c r="AD1474" s="149" t="s">
        <v>7025</v>
      </c>
      <c r="AE1474" s="149" t="s">
        <v>271</v>
      </c>
      <c r="AF1474" s="149"/>
      <c r="AG1474" s="149" t="s">
        <v>1098</v>
      </c>
      <c r="AH1474" s="149" t="s">
        <v>273</v>
      </c>
      <c r="AI1474" s="158">
        <v>96</v>
      </c>
      <c r="AJ1474" s="149"/>
      <c r="AK1474" s="159" t="s">
        <v>274</v>
      </c>
      <c r="AL1474" s="159" t="s">
        <v>274</v>
      </c>
      <c r="AM1474" s="149" t="s">
        <v>274</v>
      </c>
      <c r="AN1474" s="160">
        <v>4</v>
      </c>
      <c r="AO1474" s="149"/>
      <c r="AP1474" s="149" t="s">
        <v>274</v>
      </c>
      <c r="AQ1474" s="149" t="s">
        <v>275</v>
      </c>
      <c r="AR1474" s="158">
        <v>1</v>
      </c>
      <c r="AS1474" s="149" t="s">
        <v>275</v>
      </c>
      <c r="AT1474" s="149" t="s">
        <v>276</v>
      </c>
      <c r="AU1474" s="161">
        <v>1</v>
      </c>
      <c r="AV1474" s="159">
        <v>59829.05</v>
      </c>
      <c r="AW1474" s="159">
        <v>2393.16</v>
      </c>
      <c r="AX1474" s="149" t="s">
        <v>274</v>
      </c>
      <c r="AY1474" s="162">
        <v>0</v>
      </c>
      <c r="AZ1474" s="162" t="s">
        <v>274</v>
      </c>
      <c r="BA1474" s="162">
        <v>0</v>
      </c>
      <c r="BB1474" s="159">
        <v>57435.89</v>
      </c>
      <c r="BC1474" s="162" t="s">
        <v>274</v>
      </c>
      <c r="BD1474" s="162">
        <v>0</v>
      </c>
      <c r="BE1474" s="159">
        <v>2393.16</v>
      </c>
      <c r="BF1474" s="159">
        <v>2393.16</v>
      </c>
      <c r="BG1474" s="159">
        <v>59829.05</v>
      </c>
    </row>
    <row r="1475" ht="28.05" customHeight="1" spans="1:59">
      <c r="A1475" s="149"/>
      <c r="B1475" s="149"/>
      <c r="C1475" s="149"/>
      <c r="D1475" s="149" t="s">
        <v>3726</v>
      </c>
      <c r="E1475" s="340" t="s">
        <v>7150</v>
      </c>
      <c r="F1475" s="149" t="s">
        <v>3726</v>
      </c>
      <c r="G1475" s="149" t="s">
        <v>7151</v>
      </c>
      <c r="H1475" s="149" t="s">
        <v>7146</v>
      </c>
      <c r="I1475" s="149" t="s">
        <v>7147</v>
      </c>
      <c r="J1475" s="149" t="s">
        <v>7152</v>
      </c>
      <c r="K1475" s="149"/>
      <c r="L1475" s="149" t="s">
        <v>262</v>
      </c>
      <c r="M1475" s="149"/>
      <c r="N1475" s="149" t="s">
        <v>263</v>
      </c>
      <c r="O1475" s="149" t="s">
        <v>214</v>
      </c>
      <c r="P1475" s="149" t="s">
        <v>53</v>
      </c>
      <c r="Q1475" s="149"/>
      <c r="R1475" s="149" t="s">
        <v>6594</v>
      </c>
      <c r="S1475" s="149" t="s">
        <v>7149</v>
      </c>
      <c r="T1475" s="149" t="s">
        <v>7025</v>
      </c>
      <c r="U1475" s="149" t="s">
        <v>267</v>
      </c>
      <c r="V1475" s="149"/>
      <c r="W1475" s="149"/>
      <c r="X1475" s="149" t="s">
        <v>268</v>
      </c>
      <c r="Y1475" s="149"/>
      <c r="Z1475" s="149"/>
      <c r="AA1475" s="149"/>
      <c r="AB1475" s="149" t="s">
        <v>269</v>
      </c>
      <c r="AC1475" s="149" t="s">
        <v>318</v>
      </c>
      <c r="AD1475" s="149" t="s">
        <v>7025</v>
      </c>
      <c r="AE1475" s="149" t="s">
        <v>271</v>
      </c>
      <c r="AF1475" s="149"/>
      <c r="AG1475" s="149" t="s">
        <v>1098</v>
      </c>
      <c r="AH1475" s="149" t="s">
        <v>273</v>
      </c>
      <c r="AI1475" s="158">
        <v>96</v>
      </c>
      <c r="AJ1475" s="149"/>
      <c r="AK1475" s="159" t="s">
        <v>274</v>
      </c>
      <c r="AL1475" s="159" t="s">
        <v>274</v>
      </c>
      <c r="AM1475" s="149" t="s">
        <v>274</v>
      </c>
      <c r="AN1475" s="160">
        <v>4</v>
      </c>
      <c r="AO1475" s="149"/>
      <c r="AP1475" s="149" t="s">
        <v>274</v>
      </c>
      <c r="AQ1475" s="149" t="s">
        <v>275</v>
      </c>
      <c r="AR1475" s="158">
        <v>1</v>
      </c>
      <c r="AS1475" s="149" t="s">
        <v>275</v>
      </c>
      <c r="AT1475" s="149" t="s">
        <v>276</v>
      </c>
      <c r="AU1475" s="161">
        <v>1</v>
      </c>
      <c r="AV1475" s="159">
        <v>59829.06</v>
      </c>
      <c r="AW1475" s="159">
        <v>2393.16</v>
      </c>
      <c r="AX1475" s="149" t="s">
        <v>274</v>
      </c>
      <c r="AY1475" s="162">
        <v>0</v>
      </c>
      <c r="AZ1475" s="162" t="s">
        <v>274</v>
      </c>
      <c r="BA1475" s="162">
        <v>0</v>
      </c>
      <c r="BB1475" s="159">
        <v>57435.9</v>
      </c>
      <c r="BC1475" s="162" t="s">
        <v>274</v>
      </c>
      <c r="BD1475" s="162">
        <v>0</v>
      </c>
      <c r="BE1475" s="159">
        <v>2393.16</v>
      </c>
      <c r="BF1475" s="159">
        <v>2393.16</v>
      </c>
      <c r="BG1475" s="159">
        <v>59829.06</v>
      </c>
    </row>
    <row r="1476" ht="28.05" customHeight="1" spans="1:59">
      <c r="A1476" s="149"/>
      <c r="B1476" s="149"/>
      <c r="C1476" s="149"/>
      <c r="D1476" s="149" t="s">
        <v>3726</v>
      </c>
      <c r="E1476" s="340" t="s">
        <v>7153</v>
      </c>
      <c r="F1476" s="149" t="s">
        <v>3726</v>
      </c>
      <c r="G1476" s="149" t="s">
        <v>7154</v>
      </c>
      <c r="H1476" s="149" t="s">
        <v>7155</v>
      </c>
      <c r="I1476" s="149" t="s">
        <v>7156</v>
      </c>
      <c r="J1476" s="149" t="s">
        <v>7157</v>
      </c>
      <c r="K1476" s="149"/>
      <c r="L1476" s="149" t="s">
        <v>262</v>
      </c>
      <c r="M1476" s="149"/>
      <c r="N1476" s="149" t="s">
        <v>263</v>
      </c>
      <c r="O1476" s="149" t="s">
        <v>214</v>
      </c>
      <c r="P1476" s="149" t="s">
        <v>53</v>
      </c>
      <c r="Q1476" s="149"/>
      <c r="R1476" s="149" t="s">
        <v>62</v>
      </c>
      <c r="S1476" s="149" t="s">
        <v>7158</v>
      </c>
      <c r="T1476" s="149" t="s">
        <v>7025</v>
      </c>
      <c r="U1476" s="149" t="s">
        <v>267</v>
      </c>
      <c r="V1476" s="149"/>
      <c r="W1476" s="149"/>
      <c r="X1476" s="149" t="s">
        <v>268</v>
      </c>
      <c r="Y1476" s="149"/>
      <c r="Z1476" s="149"/>
      <c r="AA1476" s="149"/>
      <c r="AB1476" s="149" t="s">
        <v>269</v>
      </c>
      <c r="AC1476" s="149" t="s">
        <v>318</v>
      </c>
      <c r="AD1476" s="149" t="s">
        <v>7025</v>
      </c>
      <c r="AE1476" s="149" t="s">
        <v>271</v>
      </c>
      <c r="AF1476" s="149"/>
      <c r="AG1476" s="149" t="s">
        <v>1098</v>
      </c>
      <c r="AH1476" s="149" t="s">
        <v>273</v>
      </c>
      <c r="AI1476" s="158">
        <v>96</v>
      </c>
      <c r="AJ1476" s="149"/>
      <c r="AK1476" s="159" t="s">
        <v>274</v>
      </c>
      <c r="AL1476" s="159" t="s">
        <v>274</v>
      </c>
      <c r="AM1476" s="149" t="s">
        <v>274</v>
      </c>
      <c r="AN1476" s="160">
        <v>4</v>
      </c>
      <c r="AO1476" s="149"/>
      <c r="AP1476" s="149" t="s">
        <v>274</v>
      </c>
      <c r="AQ1476" s="149" t="s">
        <v>275</v>
      </c>
      <c r="AR1476" s="158">
        <v>1</v>
      </c>
      <c r="AS1476" s="149" t="s">
        <v>275</v>
      </c>
      <c r="AT1476" s="149" t="s">
        <v>276</v>
      </c>
      <c r="AU1476" s="161">
        <v>1</v>
      </c>
      <c r="AV1476" s="159">
        <v>4615.38</v>
      </c>
      <c r="AW1476" s="159">
        <v>184.62</v>
      </c>
      <c r="AX1476" s="149" t="s">
        <v>274</v>
      </c>
      <c r="AY1476" s="162">
        <v>0</v>
      </c>
      <c r="AZ1476" s="162" t="s">
        <v>274</v>
      </c>
      <c r="BA1476" s="162">
        <v>0</v>
      </c>
      <c r="BB1476" s="159">
        <v>4430.76</v>
      </c>
      <c r="BC1476" s="162" t="s">
        <v>274</v>
      </c>
      <c r="BD1476" s="162">
        <v>0</v>
      </c>
      <c r="BE1476" s="159">
        <v>184.62</v>
      </c>
      <c r="BF1476" s="159">
        <v>184.62</v>
      </c>
      <c r="BG1476" s="159">
        <v>4615.38</v>
      </c>
    </row>
    <row r="1477" ht="28.05" customHeight="1" spans="1:59">
      <c r="A1477" s="149"/>
      <c r="B1477" s="149"/>
      <c r="C1477" s="149"/>
      <c r="D1477" s="149" t="s">
        <v>3726</v>
      </c>
      <c r="E1477" s="340" t="s">
        <v>7159</v>
      </c>
      <c r="F1477" s="149" t="s">
        <v>3726</v>
      </c>
      <c r="G1477" s="149" t="s">
        <v>7160</v>
      </c>
      <c r="H1477" s="149" t="s">
        <v>5647</v>
      </c>
      <c r="I1477" s="149" t="s">
        <v>7132</v>
      </c>
      <c r="J1477" s="149" t="s">
        <v>7161</v>
      </c>
      <c r="K1477" s="149"/>
      <c r="L1477" s="149" t="s">
        <v>262</v>
      </c>
      <c r="M1477" s="149"/>
      <c r="N1477" s="149" t="s">
        <v>263</v>
      </c>
      <c r="O1477" s="149" t="s">
        <v>214</v>
      </c>
      <c r="P1477" s="149" t="s">
        <v>53</v>
      </c>
      <c r="Q1477" s="149"/>
      <c r="R1477" s="149" t="s">
        <v>2512</v>
      </c>
      <c r="S1477" s="149" t="s">
        <v>4709</v>
      </c>
      <c r="T1477" s="149" t="s">
        <v>7134</v>
      </c>
      <c r="U1477" s="149" t="s">
        <v>267</v>
      </c>
      <c r="V1477" s="149"/>
      <c r="W1477" s="149"/>
      <c r="X1477" s="149" t="s">
        <v>336</v>
      </c>
      <c r="Y1477" s="149"/>
      <c r="Z1477" s="149"/>
      <c r="AA1477" s="149"/>
      <c r="AB1477" s="149" t="s">
        <v>269</v>
      </c>
      <c r="AC1477" s="149" t="s">
        <v>270</v>
      </c>
      <c r="AD1477" s="149" t="s">
        <v>7134</v>
      </c>
      <c r="AE1477" s="149" t="s">
        <v>271</v>
      </c>
      <c r="AF1477" s="149"/>
      <c r="AG1477" s="149" t="s">
        <v>1098</v>
      </c>
      <c r="AH1477" s="149" t="s">
        <v>273</v>
      </c>
      <c r="AI1477" s="158">
        <v>37</v>
      </c>
      <c r="AJ1477" s="149"/>
      <c r="AK1477" s="159" t="s">
        <v>274</v>
      </c>
      <c r="AL1477" s="159" t="s">
        <v>274</v>
      </c>
      <c r="AM1477" s="149" t="s">
        <v>274</v>
      </c>
      <c r="AN1477" s="160">
        <v>4</v>
      </c>
      <c r="AO1477" s="149"/>
      <c r="AP1477" s="149" t="s">
        <v>274</v>
      </c>
      <c r="AQ1477" s="149" t="s">
        <v>275</v>
      </c>
      <c r="AR1477" s="158">
        <v>1</v>
      </c>
      <c r="AS1477" s="149" t="s">
        <v>275</v>
      </c>
      <c r="AT1477" s="149" t="s">
        <v>276</v>
      </c>
      <c r="AU1477" s="161">
        <v>1</v>
      </c>
      <c r="AV1477" s="159">
        <v>42477.88</v>
      </c>
      <c r="AW1477" s="159">
        <v>1699.12</v>
      </c>
      <c r="AX1477" s="149" t="s">
        <v>274</v>
      </c>
      <c r="AY1477" s="159">
        <v>424.78</v>
      </c>
      <c r="AZ1477" s="159">
        <v>424.78</v>
      </c>
      <c r="BA1477" s="159">
        <v>1699.12</v>
      </c>
      <c r="BB1477" s="159">
        <v>15716.86</v>
      </c>
      <c r="BC1477" s="162" t="s">
        <v>274</v>
      </c>
      <c r="BD1477" s="162">
        <v>0</v>
      </c>
      <c r="BE1477" s="159">
        <v>26761.02</v>
      </c>
      <c r="BF1477" s="159">
        <v>26761.02</v>
      </c>
      <c r="BG1477" s="159">
        <v>42477.88</v>
      </c>
    </row>
    <row r="1478" ht="28.05" customHeight="1" spans="1:59">
      <c r="A1478" s="149"/>
      <c r="B1478" s="149"/>
      <c r="C1478" s="149"/>
      <c r="D1478" s="149" t="s">
        <v>3726</v>
      </c>
      <c r="E1478" s="340" t="s">
        <v>7162</v>
      </c>
      <c r="F1478" s="149" t="s">
        <v>3726</v>
      </c>
      <c r="G1478" s="149" t="s">
        <v>7163</v>
      </c>
      <c r="H1478" s="149" t="s">
        <v>7155</v>
      </c>
      <c r="I1478" s="149" t="s">
        <v>7156</v>
      </c>
      <c r="J1478" s="149" t="s">
        <v>7164</v>
      </c>
      <c r="K1478" s="149"/>
      <c r="L1478" s="149" t="s">
        <v>262</v>
      </c>
      <c r="M1478" s="149"/>
      <c r="N1478" s="149" t="s">
        <v>263</v>
      </c>
      <c r="O1478" s="149" t="s">
        <v>214</v>
      </c>
      <c r="P1478" s="149" t="s">
        <v>53</v>
      </c>
      <c r="Q1478" s="149"/>
      <c r="R1478" s="149" t="s">
        <v>62</v>
      </c>
      <c r="S1478" s="149" t="s">
        <v>7158</v>
      </c>
      <c r="T1478" s="149" t="s">
        <v>7025</v>
      </c>
      <c r="U1478" s="149" t="s">
        <v>267</v>
      </c>
      <c r="V1478" s="149"/>
      <c r="W1478" s="149"/>
      <c r="X1478" s="149" t="s">
        <v>268</v>
      </c>
      <c r="Y1478" s="149"/>
      <c r="Z1478" s="149"/>
      <c r="AA1478" s="149"/>
      <c r="AB1478" s="149" t="s">
        <v>269</v>
      </c>
      <c r="AC1478" s="149" t="s">
        <v>318</v>
      </c>
      <c r="AD1478" s="149" t="s">
        <v>7025</v>
      </c>
      <c r="AE1478" s="149" t="s">
        <v>271</v>
      </c>
      <c r="AF1478" s="149"/>
      <c r="AG1478" s="149" t="s">
        <v>1098</v>
      </c>
      <c r="AH1478" s="149" t="s">
        <v>273</v>
      </c>
      <c r="AI1478" s="158">
        <v>96</v>
      </c>
      <c r="AJ1478" s="149"/>
      <c r="AK1478" s="159" t="s">
        <v>274</v>
      </c>
      <c r="AL1478" s="159" t="s">
        <v>274</v>
      </c>
      <c r="AM1478" s="149" t="s">
        <v>274</v>
      </c>
      <c r="AN1478" s="160">
        <v>4</v>
      </c>
      <c r="AO1478" s="149"/>
      <c r="AP1478" s="149" t="s">
        <v>274</v>
      </c>
      <c r="AQ1478" s="149" t="s">
        <v>275</v>
      </c>
      <c r="AR1478" s="158">
        <v>1</v>
      </c>
      <c r="AS1478" s="149" t="s">
        <v>275</v>
      </c>
      <c r="AT1478" s="149" t="s">
        <v>276</v>
      </c>
      <c r="AU1478" s="161">
        <v>1</v>
      </c>
      <c r="AV1478" s="159">
        <v>4615.39</v>
      </c>
      <c r="AW1478" s="159">
        <v>184.62</v>
      </c>
      <c r="AX1478" s="149" t="s">
        <v>274</v>
      </c>
      <c r="AY1478" s="162">
        <v>0</v>
      </c>
      <c r="AZ1478" s="162" t="s">
        <v>274</v>
      </c>
      <c r="BA1478" s="162">
        <v>0</v>
      </c>
      <c r="BB1478" s="159">
        <v>4430.77</v>
      </c>
      <c r="BC1478" s="162" t="s">
        <v>274</v>
      </c>
      <c r="BD1478" s="162">
        <v>0</v>
      </c>
      <c r="BE1478" s="159">
        <v>184.62</v>
      </c>
      <c r="BF1478" s="159">
        <v>184.62</v>
      </c>
      <c r="BG1478" s="159">
        <v>4615.39</v>
      </c>
    </row>
    <row r="1479" ht="28.05" customHeight="1" spans="1:59">
      <c r="A1479" s="149"/>
      <c r="B1479" s="149"/>
      <c r="C1479" s="149"/>
      <c r="D1479" s="149" t="s">
        <v>3726</v>
      </c>
      <c r="E1479" s="340" t="s">
        <v>7165</v>
      </c>
      <c r="F1479" s="149" t="s">
        <v>3726</v>
      </c>
      <c r="G1479" s="149" t="s">
        <v>7166</v>
      </c>
      <c r="H1479" s="149" t="s">
        <v>5647</v>
      </c>
      <c r="I1479" s="149" t="s">
        <v>7132</v>
      </c>
      <c r="J1479" s="149" t="s">
        <v>7167</v>
      </c>
      <c r="K1479" s="149"/>
      <c r="L1479" s="149" t="s">
        <v>262</v>
      </c>
      <c r="M1479" s="149"/>
      <c r="N1479" s="149" t="s">
        <v>263</v>
      </c>
      <c r="O1479" s="149" t="s">
        <v>214</v>
      </c>
      <c r="P1479" s="149" t="s">
        <v>53</v>
      </c>
      <c r="Q1479" s="149"/>
      <c r="R1479" s="149" t="s">
        <v>2512</v>
      </c>
      <c r="S1479" s="149" t="s">
        <v>4709</v>
      </c>
      <c r="T1479" s="149" t="s">
        <v>7134</v>
      </c>
      <c r="U1479" s="149" t="s">
        <v>267</v>
      </c>
      <c r="V1479" s="149"/>
      <c r="W1479" s="149"/>
      <c r="X1479" s="149" t="s">
        <v>336</v>
      </c>
      <c r="Y1479" s="149"/>
      <c r="Z1479" s="149"/>
      <c r="AA1479" s="149"/>
      <c r="AB1479" s="149" t="s">
        <v>269</v>
      </c>
      <c r="AC1479" s="149" t="s">
        <v>270</v>
      </c>
      <c r="AD1479" s="149" t="s">
        <v>7134</v>
      </c>
      <c r="AE1479" s="149" t="s">
        <v>271</v>
      </c>
      <c r="AF1479" s="149"/>
      <c r="AG1479" s="149" t="s">
        <v>1098</v>
      </c>
      <c r="AH1479" s="149" t="s">
        <v>273</v>
      </c>
      <c r="AI1479" s="158">
        <v>37</v>
      </c>
      <c r="AJ1479" s="149"/>
      <c r="AK1479" s="159" t="s">
        <v>274</v>
      </c>
      <c r="AL1479" s="159" t="s">
        <v>274</v>
      </c>
      <c r="AM1479" s="149" t="s">
        <v>274</v>
      </c>
      <c r="AN1479" s="160">
        <v>4</v>
      </c>
      <c r="AO1479" s="149"/>
      <c r="AP1479" s="149" t="s">
        <v>274</v>
      </c>
      <c r="AQ1479" s="149" t="s">
        <v>275</v>
      </c>
      <c r="AR1479" s="158">
        <v>1</v>
      </c>
      <c r="AS1479" s="149" t="s">
        <v>275</v>
      </c>
      <c r="AT1479" s="149" t="s">
        <v>276</v>
      </c>
      <c r="AU1479" s="161">
        <v>1</v>
      </c>
      <c r="AV1479" s="159">
        <v>42477.88</v>
      </c>
      <c r="AW1479" s="159">
        <v>1699.12</v>
      </c>
      <c r="AX1479" s="149" t="s">
        <v>274</v>
      </c>
      <c r="AY1479" s="159">
        <v>424.78</v>
      </c>
      <c r="AZ1479" s="159">
        <v>424.78</v>
      </c>
      <c r="BA1479" s="159">
        <v>1699.12</v>
      </c>
      <c r="BB1479" s="159">
        <v>15716.86</v>
      </c>
      <c r="BC1479" s="162" t="s">
        <v>274</v>
      </c>
      <c r="BD1479" s="162">
        <v>0</v>
      </c>
      <c r="BE1479" s="159">
        <v>26761.02</v>
      </c>
      <c r="BF1479" s="159">
        <v>26761.02</v>
      </c>
      <c r="BG1479" s="159">
        <v>42477.88</v>
      </c>
    </row>
    <row r="1480" ht="28.05" customHeight="1" spans="1:59">
      <c r="A1480" s="149"/>
      <c r="B1480" s="149"/>
      <c r="C1480" s="149"/>
      <c r="D1480" s="149" t="s">
        <v>3726</v>
      </c>
      <c r="E1480" s="340" t="s">
        <v>7168</v>
      </c>
      <c r="F1480" s="149" t="s">
        <v>3726</v>
      </c>
      <c r="G1480" s="149" t="s">
        <v>7169</v>
      </c>
      <c r="H1480" s="149" t="s">
        <v>7170</v>
      </c>
      <c r="I1480" s="149" t="s">
        <v>7171</v>
      </c>
      <c r="J1480" s="149" t="s">
        <v>7172</v>
      </c>
      <c r="K1480" s="149"/>
      <c r="L1480" s="149" t="s">
        <v>287</v>
      </c>
      <c r="M1480" s="149"/>
      <c r="N1480" s="149" t="s">
        <v>263</v>
      </c>
      <c r="O1480" s="149" t="s">
        <v>214</v>
      </c>
      <c r="P1480" s="149" t="s">
        <v>53</v>
      </c>
      <c r="Q1480" s="149"/>
      <c r="R1480" s="149" t="s">
        <v>7173</v>
      </c>
      <c r="S1480" s="149" t="s">
        <v>289</v>
      </c>
      <c r="T1480" s="149" t="s">
        <v>7174</v>
      </c>
      <c r="U1480" s="149" t="s">
        <v>267</v>
      </c>
      <c r="V1480" s="149"/>
      <c r="W1480" s="149"/>
      <c r="X1480" s="149" t="s">
        <v>268</v>
      </c>
      <c r="Y1480" s="149"/>
      <c r="Z1480" s="149"/>
      <c r="AA1480" s="149"/>
      <c r="AB1480" s="149" t="s">
        <v>269</v>
      </c>
      <c r="AC1480" s="149" t="s">
        <v>318</v>
      </c>
      <c r="AD1480" s="149" t="s">
        <v>7174</v>
      </c>
      <c r="AE1480" s="149" t="s">
        <v>271</v>
      </c>
      <c r="AF1480" s="149"/>
      <c r="AG1480" s="149" t="s">
        <v>1098</v>
      </c>
      <c r="AH1480" s="149" t="s">
        <v>273</v>
      </c>
      <c r="AI1480" s="158">
        <v>96</v>
      </c>
      <c r="AJ1480" s="149"/>
      <c r="AK1480" s="159" t="s">
        <v>274</v>
      </c>
      <c r="AL1480" s="159" t="s">
        <v>274</v>
      </c>
      <c r="AM1480" s="149" t="s">
        <v>274</v>
      </c>
      <c r="AN1480" s="160">
        <v>4</v>
      </c>
      <c r="AO1480" s="149"/>
      <c r="AP1480" s="149" t="s">
        <v>274</v>
      </c>
      <c r="AQ1480" s="149" t="s">
        <v>275</v>
      </c>
      <c r="AR1480" s="158">
        <v>1</v>
      </c>
      <c r="AS1480" s="149" t="s">
        <v>275</v>
      </c>
      <c r="AT1480" s="149" t="s">
        <v>276</v>
      </c>
      <c r="AU1480" s="161">
        <v>1</v>
      </c>
      <c r="AV1480" s="159">
        <v>285473.31</v>
      </c>
      <c r="AW1480" s="159">
        <v>11418.93</v>
      </c>
      <c r="AX1480" s="149" t="s">
        <v>274</v>
      </c>
      <c r="AY1480" s="162">
        <v>0</v>
      </c>
      <c r="AZ1480" s="162" t="s">
        <v>274</v>
      </c>
      <c r="BA1480" s="162">
        <v>0</v>
      </c>
      <c r="BB1480" s="159">
        <v>274054.38</v>
      </c>
      <c r="BC1480" s="162" t="s">
        <v>274</v>
      </c>
      <c r="BD1480" s="162">
        <v>0</v>
      </c>
      <c r="BE1480" s="159">
        <v>11418.93</v>
      </c>
      <c r="BF1480" s="159">
        <v>11418.93</v>
      </c>
      <c r="BG1480" s="159">
        <v>285473.31</v>
      </c>
    </row>
    <row r="1481" ht="28.05" customHeight="1" spans="1:59">
      <c r="A1481" s="149"/>
      <c r="B1481" s="149"/>
      <c r="C1481" s="149"/>
      <c r="D1481" s="149" t="s">
        <v>3726</v>
      </c>
      <c r="E1481" s="340" t="s">
        <v>7175</v>
      </c>
      <c r="F1481" s="149" t="s">
        <v>3726</v>
      </c>
      <c r="G1481" s="149" t="s">
        <v>7176</v>
      </c>
      <c r="H1481" s="149" t="s">
        <v>7177</v>
      </c>
      <c r="I1481" s="149" t="s">
        <v>7178</v>
      </c>
      <c r="J1481" s="149" t="s">
        <v>7179</v>
      </c>
      <c r="K1481" s="149"/>
      <c r="L1481" s="149" t="s">
        <v>262</v>
      </c>
      <c r="M1481" s="149"/>
      <c r="N1481" s="149" t="s">
        <v>263</v>
      </c>
      <c r="O1481" s="149" t="s">
        <v>214</v>
      </c>
      <c r="P1481" s="149" t="s">
        <v>53</v>
      </c>
      <c r="Q1481" s="149"/>
      <c r="R1481" s="149" t="s">
        <v>6970</v>
      </c>
      <c r="S1481" s="149" t="s">
        <v>289</v>
      </c>
      <c r="T1481" s="149" t="s">
        <v>7180</v>
      </c>
      <c r="U1481" s="149" t="s">
        <v>267</v>
      </c>
      <c r="V1481" s="149"/>
      <c r="W1481" s="149"/>
      <c r="X1481" s="149" t="s">
        <v>51</v>
      </c>
      <c r="Y1481" s="149"/>
      <c r="Z1481" s="149"/>
      <c r="AA1481" s="149"/>
      <c r="AB1481" s="149" t="s">
        <v>269</v>
      </c>
      <c r="AC1481" s="149" t="s">
        <v>318</v>
      </c>
      <c r="AD1481" s="149" t="s">
        <v>7180</v>
      </c>
      <c r="AE1481" s="149" t="s">
        <v>271</v>
      </c>
      <c r="AF1481" s="149"/>
      <c r="AG1481" s="149" t="s">
        <v>1098</v>
      </c>
      <c r="AH1481" s="149" t="s">
        <v>273</v>
      </c>
      <c r="AI1481" s="158">
        <v>96</v>
      </c>
      <c r="AJ1481" s="149"/>
      <c r="AK1481" s="159" t="s">
        <v>274</v>
      </c>
      <c r="AL1481" s="159" t="s">
        <v>274</v>
      </c>
      <c r="AM1481" s="149" t="s">
        <v>274</v>
      </c>
      <c r="AN1481" s="160">
        <v>4</v>
      </c>
      <c r="AO1481" s="149"/>
      <c r="AP1481" s="149" t="s">
        <v>274</v>
      </c>
      <c r="AQ1481" s="149" t="s">
        <v>275</v>
      </c>
      <c r="AR1481" s="158">
        <v>1</v>
      </c>
      <c r="AS1481" s="149" t="s">
        <v>275</v>
      </c>
      <c r="AT1481" s="149" t="s">
        <v>276</v>
      </c>
      <c r="AU1481" s="161">
        <v>1</v>
      </c>
      <c r="AV1481" s="159">
        <v>7863.25</v>
      </c>
      <c r="AW1481" s="159">
        <v>314.53</v>
      </c>
      <c r="AX1481" s="149" t="s">
        <v>274</v>
      </c>
      <c r="AY1481" s="149"/>
      <c r="AZ1481" s="162" t="s">
        <v>274</v>
      </c>
      <c r="BA1481" s="162">
        <v>0</v>
      </c>
      <c r="BB1481" s="159">
        <v>7548.72</v>
      </c>
      <c r="BC1481" s="162" t="s">
        <v>274</v>
      </c>
      <c r="BD1481" s="162">
        <v>0</v>
      </c>
      <c r="BE1481" s="159">
        <v>314.53</v>
      </c>
      <c r="BF1481" s="159">
        <v>314.53</v>
      </c>
      <c r="BG1481" s="159">
        <v>7863.25</v>
      </c>
    </row>
    <row r="1482" ht="28.05" customHeight="1" spans="1:59">
      <c r="A1482" s="149"/>
      <c r="B1482" s="149"/>
      <c r="C1482" s="149"/>
      <c r="D1482" s="149" t="s">
        <v>3726</v>
      </c>
      <c r="E1482" s="340" t="s">
        <v>7181</v>
      </c>
      <c r="F1482" s="149" t="s">
        <v>3726</v>
      </c>
      <c r="G1482" s="149" t="s">
        <v>7182</v>
      </c>
      <c r="H1482" s="149" t="s">
        <v>7104</v>
      </c>
      <c r="I1482" s="149" t="s">
        <v>7183</v>
      </c>
      <c r="J1482" s="149" t="s">
        <v>7184</v>
      </c>
      <c r="K1482" s="149"/>
      <c r="L1482" s="149" t="s">
        <v>262</v>
      </c>
      <c r="M1482" s="149"/>
      <c r="N1482" s="149" t="s">
        <v>263</v>
      </c>
      <c r="O1482" s="149" t="s">
        <v>214</v>
      </c>
      <c r="P1482" s="149" t="s">
        <v>53</v>
      </c>
      <c r="Q1482" s="149"/>
      <c r="R1482" s="149" t="s">
        <v>7107</v>
      </c>
      <c r="S1482" s="149" t="s">
        <v>5201</v>
      </c>
      <c r="T1482" s="149" t="s">
        <v>7036</v>
      </c>
      <c r="U1482" s="149" t="s">
        <v>267</v>
      </c>
      <c r="V1482" s="149"/>
      <c r="W1482" s="149"/>
      <c r="X1482" s="149" t="s">
        <v>336</v>
      </c>
      <c r="Y1482" s="149"/>
      <c r="Z1482" s="149"/>
      <c r="AA1482" s="149"/>
      <c r="AB1482" s="149" t="s">
        <v>269</v>
      </c>
      <c r="AC1482" s="149" t="s">
        <v>270</v>
      </c>
      <c r="AD1482" s="149" t="s">
        <v>7036</v>
      </c>
      <c r="AE1482" s="149" t="s">
        <v>271</v>
      </c>
      <c r="AF1482" s="149"/>
      <c r="AG1482" s="149" t="s">
        <v>1098</v>
      </c>
      <c r="AH1482" s="149" t="s">
        <v>273</v>
      </c>
      <c r="AI1482" s="158">
        <v>79</v>
      </c>
      <c r="AJ1482" s="149"/>
      <c r="AK1482" s="159" t="s">
        <v>274</v>
      </c>
      <c r="AL1482" s="159" t="s">
        <v>274</v>
      </c>
      <c r="AM1482" s="149" t="s">
        <v>274</v>
      </c>
      <c r="AN1482" s="160">
        <v>4</v>
      </c>
      <c r="AO1482" s="149"/>
      <c r="AP1482" s="149" t="s">
        <v>274</v>
      </c>
      <c r="AQ1482" s="149" t="s">
        <v>275</v>
      </c>
      <c r="AR1482" s="158">
        <v>1</v>
      </c>
      <c r="AS1482" s="149" t="s">
        <v>275</v>
      </c>
      <c r="AT1482" s="149" t="s">
        <v>276</v>
      </c>
      <c r="AU1482" s="161">
        <v>1</v>
      </c>
      <c r="AV1482" s="159">
        <v>2194.69</v>
      </c>
      <c r="AW1482" s="159">
        <v>87.79</v>
      </c>
      <c r="AX1482" s="149" t="s">
        <v>274</v>
      </c>
      <c r="AY1482" s="159">
        <v>22.98</v>
      </c>
      <c r="AZ1482" s="159">
        <v>22.98</v>
      </c>
      <c r="BA1482" s="159">
        <v>91.92</v>
      </c>
      <c r="BB1482" s="159">
        <v>1716.22</v>
      </c>
      <c r="BC1482" s="162" t="s">
        <v>274</v>
      </c>
      <c r="BD1482" s="162">
        <v>0</v>
      </c>
      <c r="BE1482" s="159">
        <v>478.47</v>
      </c>
      <c r="BF1482" s="159">
        <v>478.47</v>
      </c>
      <c r="BG1482" s="159">
        <v>2194.69</v>
      </c>
    </row>
    <row r="1483" ht="28.05" customHeight="1" spans="1:59">
      <c r="A1483" s="149"/>
      <c r="B1483" s="149"/>
      <c r="C1483" s="149"/>
      <c r="D1483" s="149" t="s">
        <v>3726</v>
      </c>
      <c r="E1483" s="340" t="s">
        <v>7185</v>
      </c>
      <c r="F1483" s="149" t="s">
        <v>3726</v>
      </c>
      <c r="G1483" s="149" t="s">
        <v>7186</v>
      </c>
      <c r="H1483" s="149" t="s">
        <v>7187</v>
      </c>
      <c r="I1483" s="149" t="s">
        <v>7188</v>
      </c>
      <c r="J1483" s="149" t="s">
        <v>7189</v>
      </c>
      <c r="K1483" s="149"/>
      <c r="L1483" s="149" t="s">
        <v>262</v>
      </c>
      <c r="M1483" s="149"/>
      <c r="N1483" s="149" t="s">
        <v>263</v>
      </c>
      <c r="O1483" s="149" t="s">
        <v>214</v>
      </c>
      <c r="P1483" s="149" t="s">
        <v>53</v>
      </c>
      <c r="Q1483" s="149"/>
      <c r="R1483" s="149" t="s">
        <v>3921</v>
      </c>
      <c r="S1483" s="149" t="s">
        <v>5201</v>
      </c>
      <c r="T1483" s="149" t="s">
        <v>7036</v>
      </c>
      <c r="U1483" s="149" t="s">
        <v>267</v>
      </c>
      <c r="V1483" s="149"/>
      <c r="W1483" s="149"/>
      <c r="X1483" s="149" t="s">
        <v>336</v>
      </c>
      <c r="Y1483" s="149"/>
      <c r="Z1483" s="149"/>
      <c r="AA1483" s="149"/>
      <c r="AB1483" s="149" t="s">
        <v>269</v>
      </c>
      <c r="AC1483" s="149" t="s">
        <v>270</v>
      </c>
      <c r="AD1483" s="149" t="s">
        <v>7036</v>
      </c>
      <c r="AE1483" s="149" t="s">
        <v>271</v>
      </c>
      <c r="AF1483" s="149"/>
      <c r="AG1483" s="149" t="s">
        <v>1098</v>
      </c>
      <c r="AH1483" s="149" t="s">
        <v>273</v>
      </c>
      <c r="AI1483" s="158">
        <v>79</v>
      </c>
      <c r="AJ1483" s="149"/>
      <c r="AK1483" s="159" t="s">
        <v>274</v>
      </c>
      <c r="AL1483" s="159" t="s">
        <v>274</v>
      </c>
      <c r="AM1483" s="149" t="s">
        <v>274</v>
      </c>
      <c r="AN1483" s="160">
        <v>4</v>
      </c>
      <c r="AO1483" s="149"/>
      <c r="AP1483" s="149" t="s">
        <v>274</v>
      </c>
      <c r="AQ1483" s="149" t="s">
        <v>275</v>
      </c>
      <c r="AR1483" s="158">
        <v>1</v>
      </c>
      <c r="AS1483" s="149" t="s">
        <v>275</v>
      </c>
      <c r="AT1483" s="149" t="s">
        <v>276</v>
      </c>
      <c r="AU1483" s="161">
        <v>1</v>
      </c>
      <c r="AV1483" s="159">
        <v>2168.14</v>
      </c>
      <c r="AW1483" s="159">
        <v>86.73</v>
      </c>
      <c r="AX1483" s="149" t="s">
        <v>274</v>
      </c>
      <c r="AY1483" s="159">
        <v>22.72</v>
      </c>
      <c r="AZ1483" s="159">
        <v>22.72</v>
      </c>
      <c r="BA1483" s="159">
        <v>90.88</v>
      </c>
      <c r="BB1483" s="159">
        <v>1695.2</v>
      </c>
      <c r="BC1483" s="162" t="s">
        <v>274</v>
      </c>
      <c r="BD1483" s="162">
        <v>0</v>
      </c>
      <c r="BE1483" s="159">
        <v>472.94</v>
      </c>
      <c r="BF1483" s="159">
        <v>472.94</v>
      </c>
      <c r="BG1483" s="159">
        <v>2168.14</v>
      </c>
    </row>
    <row r="1484" ht="28.05" customHeight="1" spans="1:59">
      <c r="A1484" s="149"/>
      <c r="B1484" s="149"/>
      <c r="C1484" s="149"/>
      <c r="D1484" s="149" t="s">
        <v>3726</v>
      </c>
      <c r="E1484" s="340" t="s">
        <v>7190</v>
      </c>
      <c r="F1484" s="149" t="s">
        <v>3726</v>
      </c>
      <c r="G1484" s="149" t="s">
        <v>7191</v>
      </c>
      <c r="H1484" s="149" t="s">
        <v>7187</v>
      </c>
      <c r="I1484" s="149" t="s">
        <v>7188</v>
      </c>
      <c r="J1484" s="149" t="s">
        <v>7192</v>
      </c>
      <c r="K1484" s="149"/>
      <c r="L1484" s="149" t="s">
        <v>262</v>
      </c>
      <c r="M1484" s="149"/>
      <c r="N1484" s="149" t="s">
        <v>263</v>
      </c>
      <c r="O1484" s="149" t="s">
        <v>214</v>
      </c>
      <c r="P1484" s="149" t="s">
        <v>53</v>
      </c>
      <c r="Q1484" s="149"/>
      <c r="R1484" s="149" t="s">
        <v>3921</v>
      </c>
      <c r="S1484" s="149" t="s">
        <v>5201</v>
      </c>
      <c r="T1484" s="149" t="s">
        <v>7036</v>
      </c>
      <c r="U1484" s="149" t="s">
        <v>267</v>
      </c>
      <c r="V1484" s="149"/>
      <c r="W1484" s="149"/>
      <c r="X1484" s="149" t="s">
        <v>336</v>
      </c>
      <c r="Y1484" s="149"/>
      <c r="Z1484" s="149"/>
      <c r="AA1484" s="149"/>
      <c r="AB1484" s="149" t="s">
        <v>269</v>
      </c>
      <c r="AC1484" s="149" t="s">
        <v>270</v>
      </c>
      <c r="AD1484" s="149" t="s">
        <v>7036</v>
      </c>
      <c r="AE1484" s="149" t="s">
        <v>271</v>
      </c>
      <c r="AF1484" s="149"/>
      <c r="AG1484" s="149" t="s">
        <v>1098</v>
      </c>
      <c r="AH1484" s="149" t="s">
        <v>273</v>
      </c>
      <c r="AI1484" s="158">
        <v>79</v>
      </c>
      <c r="AJ1484" s="149"/>
      <c r="AK1484" s="159" t="s">
        <v>274</v>
      </c>
      <c r="AL1484" s="159" t="s">
        <v>274</v>
      </c>
      <c r="AM1484" s="149" t="s">
        <v>274</v>
      </c>
      <c r="AN1484" s="160">
        <v>4</v>
      </c>
      <c r="AO1484" s="149"/>
      <c r="AP1484" s="149" t="s">
        <v>274</v>
      </c>
      <c r="AQ1484" s="149" t="s">
        <v>275</v>
      </c>
      <c r="AR1484" s="158">
        <v>1</v>
      </c>
      <c r="AS1484" s="149" t="s">
        <v>275</v>
      </c>
      <c r="AT1484" s="149" t="s">
        <v>276</v>
      </c>
      <c r="AU1484" s="161">
        <v>1</v>
      </c>
      <c r="AV1484" s="159">
        <v>2168.15</v>
      </c>
      <c r="AW1484" s="159">
        <v>86.73</v>
      </c>
      <c r="AX1484" s="149" t="s">
        <v>274</v>
      </c>
      <c r="AY1484" s="159">
        <v>22.72</v>
      </c>
      <c r="AZ1484" s="159">
        <v>22.72</v>
      </c>
      <c r="BA1484" s="159">
        <v>90.88</v>
      </c>
      <c r="BB1484" s="159">
        <v>1695.2</v>
      </c>
      <c r="BC1484" s="162" t="s">
        <v>274</v>
      </c>
      <c r="BD1484" s="162">
        <v>0</v>
      </c>
      <c r="BE1484" s="159">
        <v>472.95</v>
      </c>
      <c r="BF1484" s="159">
        <v>472.95</v>
      </c>
      <c r="BG1484" s="159">
        <v>2168.15</v>
      </c>
    </row>
    <row r="1485" ht="28.05" customHeight="1" spans="1:59">
      <c r="A1485" s="149"/>
      <c r="B1485" s="149"/>
      <c r="C1485" s="149"/>
      <c r="D1485" s="149" t="s">
        <v>3726</v>
      </c>
      <c r="E1485" s="340" t="s">
        <v>7193</v>
      </c>
      <c r="F1485" s="149" t="s">
        <v>3726</v>
      </c>
      <c r="G1485" s="149" t="s">
        <v>7194</v>
      </c>
      <c r="H1485" s="149" t="s">
        <v>7195</v>
      </c>
      <c r="I1485" s="149" t="s">
        <v>7196</v>
      </c>
      <c r="J1485" s="149" t="s">
        <v>7197</v>
      </c>
      <c r="K1485" s="149"/>
      <c r="L1485" s="149" t="s">
        <v>262</v>
      </c>
      <c r="M1485" s="149"/>
      <c r="N1485" s="149" t="s">
        <v>263</v>
      </c>
      <c r="O1485" s="149" t="s">
        <v>214</v>
      </c>
      <c r="P1485" s="149" t="s">
        <v>53</v>
      </c>
      <c r="Q1485" s="149"/>
      <c r="R1485" s="149" t="s">
        <v>296</v>
      </c>
      <c r="S1485" s="149" t="s">
        <v>289</v>
      </c>
      <c r="T1485" s="149" t="s">
        <v>2993</v>
      </c>
      <c r="U1485" s="149" t="s">
        <v>267</v>
      </c>
      <c r="V1485" s="149"/>
      <c r="W1485" s="149"/>
      <c r="X1485" s="149" t="s">
        <v>268</v>
      </c>
      <c r="Y1485" s="149"/>
      <c r="Z1485" s="149"/>
      <c r="AA1485" s="149"/>
      <c r="AB1485" s="149" t="s">
        <v>269</v>
      </c>
      <c r="AC1485" s="149" t="s">
        <v>318</v>
      </c>
      <c r="AD1485" s="149" t="s">
        <v>2993</v>
      </c>
      <c r="AE1485" s="149" t="s">
        <v>271</v>
      </c>
      <c r="AF1485" s="149"/>
      <c r="AG1485" s="149" t="s">
        <v>1098</v>
      </c>
      <c r="AH1485" s="149" t="s">
        <v>273</v>
      </c>
      <c r="AI1485" s="158">
        <v>96</v>
      </c>
      <c r="AJ1485" s="149"/>
      <c r="AK1485" s="159" t="s">
        <v>274</v>
      </c>
      <c r="AL1485" s="159" t="s">
        <v>274</v>
      </c>
      <c r="AM1485" s="149" t="s">
        <v>274</v>
      </c>
      <c r="AN1485" s="160">
        <v>4</v>
      </c>
      <c r="AO1485" s="149"/>
      <c r="AP1485" s="149" t="s">
        <v>274</v>
      </c>
      <c r="AQ1485" s="149" t="s">
        <v>275</v>
      </c>
      <c r="AR1485" s="158">
        <v>1</v>
      </c>
      <c r="AS1485" s="149" t="s">
        <v>275</v>
      </c>
      <c r="AT1485" s="149" t="s">
        <v>276</v>
      </c>
      <c r="AU1485" s="161">
        <v>1</v>
      </c>
      <c r="AV1485" s="159">
        <v>27350.43</v>
      </c>
      <c r="AW1485" s="159">
        <v>1094.02</v>
      </c>
      <c r="AX1485" s="149" t="s">
        <v>274</v>
      </c>
      <c r="AY1485" s="162">
        <v>0</v>
      </c>
      <c r="AZ1485" s="162" t="s">
        <v>274</v>
      </c>
      <c r="BA1485" s="162">
        <v>0</v>
      </c>
      <c r="BB1485" s="159">
        <v>26256.41</v>
      </c>
      <c r="BC1485" s="162" t="s">
        <v>274</v>
      </c>
      <c r="BD1485" s="162">
        <v>0</v>
      </c>
      <c r="BE1485" s="159">
        <v>1094.02</v>
      </c>
      <c r="BF1485" s="159">
        <v>1094.02</v>
      </c>
      <c r="BG1485" s="159">
        <v>27350.43</v>
      </c>
    </row>
    <row r="1486" ht="28.05" customHeight="1" spans="1:59">
      <c r="A1486" s="149"/>
      <c r="B1486" s="149"/>
      <c r="C1486" s="149"/>
      <c r="D1486" s="149" t="s">
        <v>3726</v>
      </c>
      <c r="E1486" s="340" t="s">
        <v>7198</v>
      </c>
      <c r="F1486" s="149" t="s">
        <v>3726</v>
      </c>
      <c r="G1486" s="149" t="s">
        <v>7199</v>
      </c>
      <c r="H1486" s="149" t="s">
        <v>7187</v>
      </c>
      <c r="I1486" s="149" t="s">
        <v>7188</v>
      </c>
      <c r="J1486" s="149" t="s">
        <v>7200</v>
      </c>
      <c r="K1486" s="149"/>
      <c r="L1486" s="149" t="s">
        <v>262</v>
      </c>
      <c r="M1486" s="149"/>
      <c r="N1486" s="149" t="s">
        <v>263</v>
      </c>
      <c r="O1486" s="149" t="s">
        <v>214</v>
      </c>
      <c r="P1486" s="149" t="s">
        <v>53</v>
      </c>
      <c r="Q1486" s="149"/>
      <c r="R1486" s="149" t="s">
        <v>3921</v>
      </c>
      <c r="S1486" s="149" t="s">
        <v>5201</v>
      </c>
      <c r="T1486" s="149" t="s">
        <v>7036</v>
      </c>
      <c r="U1486" s="149" t="s">
        <v>267</v>
      </c>
      <c r="V1486" s="149"/>
      <c r="W1486" s="149"/>
      <c r="X1486" s="149" t="s">
        <v>336</v>
      </c>
      <c r="Y1486" s="149"/>
      <c r="Z1486" s="149"/>
      <c r="AA1486" s="149"/>
      <c r="AB1486" s="149" t="s">
        <v>269</v>
      </c>
      <c r="AC1486" s="149" t="s">
        <v>270</v>
      </c>
      <c r="AD1486" s="149" t="s">
        <v>7036</v>
      </c>
      <c r="AE1486" s="149" t="s">
        <v>271</v>
      </c>
      <c r="AF1486" s="149"/>
      <c r="AG1486" s="149" t="s">
        <v>1098</v>
      </c>
      <c r="AH1486" s="149" t="s">
        <v>273</v>
      </c>
      <c r="AI1486" s="158">
        <v>79</v>
      </c>
      <c r="AJ1486" s="149"/>
      <c r="AK1486" s="159" t="s">
        <v>274</v>
      </c>
      <c r="AL1486" s="159" t="s">
        <v>274</v>
      </c>
      <c r="AM1486" s="149" t="s">
        <v>274</v>
      </c>
      <c r="AN1486" s="160">
        <v>4</v>
      </c>
      <c r="AO1486" s="149"/>
      <c r="AP1486" s="149" t="s">
        <v>274</v>
      </c>
      <c r="AQ1486" s="149" t="s">
        <v>275</v>
      </c>
      <c r="AR1486" s="158">
        <v>1</v>
      </c>
      <c r="AS1486" s="149" t="s">
        <v>275</v>
      </c>
      <c r="AT1486" s="149" t="s">
        <v>276</v>
      </c>
      <c r="AU1486" s="161">
        <v>1</v>
      </c>
      <c r="AV1486" s="159">
        <v>2168.14</v>
      </c>
      <c r="AW1486" s="159">
        <v>86.73</v>
      </c>
      <c r="AX1486" s="149" t="s">
        <v>274</v>
      </c>
      <c r="AY1486" s="159">
        <v>22.72</v>
      </c>
      <c r="AZ1486" s="159">
        <v>22.72</v>
      </c>
      <c r="BA1486" s="159">
        <v>90.88</v>
      </c>
      <c r="BB1486" s="159">
        <v>1695.2</v>
      </c>
      <c r="BC1486" s="162" t="s">
        <v>274</v>
      </c>
      <c r="BD1486" s="162">
        <v>0</v>
      </c>
      <c r="BE1486" s="159">
        <v>472.94</v>
      </c>
      <c r="BF1486" s="159">
        <v>472.94</v>
      </c>
      <c r="BG1486" s="159">
        <v>2168.14</v>
      </c>
    </row>
    <row r="1487" ht="28.05" customHeight="1" spans="1:59">
      <c r="A1487" s="149"/>
      <c r="B1487" s="149"/>
      <c r="C1487" s="149"/>
      <c r="D1487" s="149" t="s">
        <v>3726</v>
      </c>
      <c r="E1487" s="340" t="s">
        <v>7201</v>
      </c>
      <c r="F1487" s="149" t="s">
        <v>3726</v>
      </c>
      <c r="G1487" s="149" t="s">
        <v>7202</v>
      </c>
      <c r="H1487" s="149" t="s">
        <v>7104</v>
      </c>
      <c r="I1487" s="149" t="s">
        <v>7203</v>
      </c>
      <c r="J1487" s="149" t="s">
        <v>7204</v>
      </c>
      <c r="K1487" s="149"/>
      <c r="L1487" s="149" t="s">
        <v>262</v>
      </c>
      <c r="M1487" s="149"/>
      <c r="N1487" s="149" t="s">
        <v>263</v>
      </c>
      <c r="O1487" s="149" t="s">
        <v>214</v>
      </c>
      <c r="P1487" s="149" t="s">
        <v>53</v>
      </c>
      <c r="Q1487" s="149"/>
      <c r="R1487" s="149" t="s">
        <v>7107</v>
      </c>
      <c r="S1487" s="149" t="s">
        <v>5201</v>
      </c>
      <c r="T1487" s="149" t="s">
        <v>7036</v>
      </c>
      <c r="U1487" s="149" t="s">
        <v>267</v>
      </c>
      <c r="V1487" s="149"/>
      <c r="W1487" s="149"/>
      <c r="X1487" s="149" t="s">
        <v>336</v>
      </c>
      <c r="Y1487" s="149"/>
      <c r="Z1487" s="149"/>
      <c r="AA1487" s="149"/>
      <c r="AB1487" s="149" t="s">
        <v>269</v>
      </c>
      <c r="AC1487" s="149" t="s">
        <v>270</v>
      </c>
      <c r="AD1487" s="149" t="s">
        <v>7036</v>
      </c>
      <c r="AE1487" s="149" t="s">
        <v>271</v>
      </c>
      <c r="AF1487" s="149"/>
      <c r="AG1487" s="149" t="s">
        <v>1098</v>
      </c>
      <c r="AH1487" s="149" t="s">
        <v>273</v>
      </c>
      <c r="AI1487" s="158">
        <v>79</v>
      </c>
      <c r="AJ1487" s="149"/>
      <c r="AK1487" s="159" t="s">
        <v>274</v>
      </c>
      <c r="AL1487" s="159" t="s">
        <v>274</v>
      </c>
      <c r="AM1487" s="149" t="s">
        <v>274</v>
      </c>
      <c r="AN1487" s="160">
        <v>4</v>
      </c>
      <c r="AO1487" s="149"/>
      <c r="AP1487" s="149" t="s">
        <v>274</v>
      </c>
      <c r="AQ1487" s="149" t="s">
        <v>275</v>
      </c>
      <c r="AR1487" s="158">
        <v>1</v>
      </c>
      <c r="AS1487" s="149" t="s">
        <v>275</v>
      </c>
      <c r="AT1487" s="149" t="s">
        <v>276</v>
      </c>
      <c r="AU1487" s="161">
        <v>1</v>
      </c>
      <c r="AV1487" s="159">
        <v>2460.18</v>
      </c>
      <c r="AW1487" s="159">
        <v>98.41</v>
      </c>
      <c r="AX1487" s="149" t="s">
        <v>274</v>
      </c>
      <c r="AY1487" s="159">
        <v>25.78</v>
      </c>
      <c r="AZ1487" s="159">
        <v>25.78</v>
      </c>
      <c r="BA1487" s="159">
        <v>103.12</v>
      </c>
      <c r="BB1487" s="159">
        <v>1923.52</v>
      </c>
      <c r="BC1487" s="162" t="s">
        <v>274</v>
      </c>
      <c r="BD1487" s="162">
        <v>0</v>
      </c>
      <c r="BE1487" s="159">
        <v>536.66</v>
      </c>
      <c r="BF1487" s="159">
        <v>536.66</v>
      </c>
      <c r="BG1487" s="159">
        <v>2460.18</v>
      </c>
    </row>
    <row r="1488" ht="28.05" customHeight="1" spans="1:59">
      <c r="A1488" s="149"/>
      <c r="B1488" s="149"/>
      <c r="C1488" s="149"/>
      <c r="D1488" s="149" t="s">
        <v>3726</v>
      </c>
      <c r="E1488" s="340" t="s">
        <v>7205</v>
      </c>
      <c r="F1488" s="149" t="s">
        <v>3726</v>
      </c>
      <c r="G1488" s="149" t="s">
        <v>7206</v>
      </c>
      <c r="H1488" s="149" t="s">
        <v>7207</v>
      </c>
      <c r="I1488" s="149" t="s">
        <v>7208</v>
      </c>
      <c r="J1488" s="149" t="s">
        <v>7209</v>
      </c>
      <c r="K1488" s="149"/>
      <c r="L1488" s="149" t="s">
        <v>262</v>
      </c>
      <c r="M1488" s="149"/>
      <c r="N1488" s="149" t="s">
        <v>263</v>
      </c>
      <c r="O1488" s="149" t="s">
        <v>214</v>
      </c>
      <c r="P1488" s="149" t="s">
        <v>53</v>
      </c>
      <c r="Q1488" s="149"/>
      <c r="R1488" s="149" t="s">
        <v>2512</v>
      </c>
      <c r="S1488" s="149" t="s">
        <v>5475</v>
      </c>
      <c r="T1488" s="149" t="s">
        <v>768</v>
      </c>
      <c r="U1488" s="149" t="s">
        <v>267</v>
      </c>
      <c r="V1488" s="149"/>
      <c r="W1488" s="149"/>
      <c r="X1488" s="149" t="s">
        <v>336</v>
      </c>
      <c r="Y1488" s="149"/>
      <c r="Z1488" s="149"/>
      <c r="AA1488" s="149"/>
      <c r="AB1488" s="149" t="s">
        <v>269</v>
      </c>
      <c r="AC1488" s="149" t="s">
        <v>270</v>
      </c>
      <c r="AD1488" s="149" t="s">
        <v>768</v>
      </c>
      <c r="AE1488" s="149" t="s">
        <v>271</v>
      </c>
      <c r="AF1488" s="149"/>
      <c r="AG1488" s="149" t="s">
        <v>1098</v>
      </c>
      <c r="AH1488" s="149" t="s">
        <v>273</v>
      </c>
      <c r="AI1488" s="158">
        <v>36</v>
      </c>
      <c r="AJ1488" s="149"/>
      <c r="AK1488" s="159" t="s">
        <v>274</v>
      </c>
      <c r="AL1488" s="159" t="s">
        <v>274</v>
      </c>
      <c r="AM1488" s="149" t="s">
        <v>274</v>
      </c>
      <c r="AN1488" s="160">
        <v>4</v>
      </c>
      <c r="AO1488" s="149"/>
      <c r="AP1488" s="149" t="s">
        <v>274</v>
      </c>
      <c r="AQ1488" s="149" t="s">
        <v>275</v>
      </c>
      <c r="AR1488" s="158">
        <v>1</v>
      </c>
      <c r="AS1488" s="149" t="s">
        <v>275</v>
      </c>
      <c r="AT1488" s="149" t="s">
        <v>276</v>
      </c>
      <c r="AU1488" s="161">
        <v>1</v>
      </c>
      <c r="AV1488" s="159">
        <v>13274.34</v>
      </c>
      <c r="AW1488" s="159">
        <v>530.97</v>
      </c>
      <c r="AX1488" s="149" t="s">
        <v>274</v>
      </c>
      <c r="AY1488" s="159">
        <v>132.74</v>
      </c>
      <c r="AZ1488" s="159">
        <v>132.74</v>
      </c>
      <c r="BA1488" s="159">
        <v>530.99</v>
      </c>
      <c r="BB1488" s="159">
        <v>4778.67</v>
      </c>
      <c r="BC1488" s="162" t="s">
        <v>274</v>
      </c>
      <c r="BD1488" s="162">
        <v>0</v>
      </c>
      <c r="BE1488" s="159">
        <v>8495.67</v>
      </c>
      <c r="BF1488" s="159">
        <v>8495.67</v>
      </c>
      <c r="BG1488" s="159">
        <v>13274.34</v>
      </c>
    </row>
    <row r="1489" ht="28.05" customHeight="1" spans="1:59">
      <c r="A1489" s="149"/>
      <c r="B1489" s="149"/>
      <c r="C1489" s="149"/>
      <c r="D1489" s="149" t="s">
        <v>3726</v>
      </c>
      <c r="E1489" s="340" t="s">
        <v>7210</v>
      </c>
      <c r="F1489" s="149" t="s">
        <v>3726</v>
      </c>
      <c r="G1489" s="149" t="s">
        <v>7211</v>
      </c>
      <c r="H1489" s="149" t="s">
        <v>7170</v>
      </c>
      <c r="I1489" s="149" t="s">
        <v>7171</v>
      </c>
      <c r="J1489" s="149" t="s">
        <v>7212</v>
      </c>
      <c r="K1489" s="149"/>
      <c r="L1489" s="149" t="s">
        <v>287</v>
      </c>
      <c r="M1489" s="149"/>
      <c r="N1489" s="149" t="s">
        <v>263</v>
      </c>
      <c r="O1489" s="149" t="s">
        <v>214</v>
      </c>
      <c r="P1489" s="149" t="s">
        <v>53</v>
      </c>
      <c r="Q1489" s="149"/>
      <c r="R1489" s="149" t="s">
        <v>7173</v>
      </c>
      <c r="S1489" s="149" t="s">
        <v>289</v>
      </c>
      <c r="T1489" s="149" t="s">
        <v>7174</v>
      </c>
      <c r="U1489" s="149" t="s">
        <v>267</v>
      </c>
      <c r="V1489" s="149"/>
      <c r="W1489" s="149"/>
      <c r="X1489" s="149" t="s">
        <v>268</v>
      </c>
      <c r="Y1489" s="149"/>
      <c r="Z1489" s="149"/>
      <c r="AA1489" s="149"/>
      <c r="AB1489" s="149" t="s">
        <v>269</v>
      </c>
      <c r="AC1489" s="149" t="s">
        <v>318</v>
      </c>
      <c r="AD1489" s="149" t="s">
        <v>7174</v>
      </c>
      <c r="AE1489" s="149" t="s">
        <v>271</v>
      </c>
      <c r="AF1489" s="149"/>
      <c r="AG1489" s="149" t="s">
        <v>1098</v>
      </c>
      <c r="AH1489" s="149" t="s">
        <v>273</v>
      </c>
      <c r="AI1489" s="158">
        <v>96</v>
      </c>
      <c r="AJ1489" s="149"/>
      <c r="AK1489" s="159" t="s">
        <v>274</v>
      </c>
      <c r="AL1489" s="159" t="s">
        <v>274</v>
      </c>
      <c r="AM1489" s="149" t="s">
        <v>274</v>
      </c>
      <c r="AN1489" s="160">
        <v>4</v>
      </c>
      <c r="AO1489" s="149"/>
      <c r="AP1489" s="149" t="s">
        <v>274</v>
      </c>
      <c r="AQ1489" s="149" t="s">
        <v>275</v>
      </c>
      <c r="AR1489" s="158">
        <v>1</v>
      </c>
      <c r="AS1489" s="149" t="s">
        <v>275</v>
      </c>
      <c r="AT1489" s="149" t="s">
        <v>276</v>
      </c>
      <c r="AU1489" s="161">
        <v>1</v>
      </c>
      <c r="AV1489" s="159">
        <v>285473.32</v>
      </c>
      <c r="AW1489" s="159">
        <v>11418.93</v>
      </c>
      <c r="AX1489" s="149" t="s">
        <v>274</v>
      </c>
      <c r="AY1489" s="162">
        <v>0</v>
      </c>
      <c r="AZ1489" s="162" t="s">
        <v>274</v>
      </c>
      <c r="BA1489" s="162">
        <v>0</v>
      </c>
      <c r="BB1489" s="159">
        <v>274054.39</v>
      </c>
      <c r="BC1489" s="162" t="s">
        <v>274</v>
      </c>
      <c r="BD1489" s="162">
        <v>0</v>
      </c>
      <c r="BE1489" s="159">
        <v>11418.93</v>
      </c>
      <c r="BF1489" s="159">
        <v>11418.93</v>
      </c>
      <c r="BG1489" s="159">
        <v>285473.32</v>
      </c>
    </row>
    <row r="1490" ht="28.05" customHeight="1" spans="1:59">
      <c r="A1490" s="149"/>
      <c r="B1490" s="149"/>
      <c r="C1490" s="149"/>
      <c r="D1490" s="149" t="s">
        <v>3726</v>
      </c>
      <c r="E1490" s="340" t="s">
        <v>7213</v>
      </c>
      <c r="F1490" s="149" t="s">
        <v>3726</v>
      </c>
      <c r="G1490" s="149" t="s">
        <v>7214</v>
      </c>
      <c r="H1490" s="149" t="s">
        <v>7215</v>
      </c>
      <c r="I1490" s="149" t="s">
        <v>7216</v>
      </c>
      <c r="J1490" s="149" t="s">
        <v>7217</v>
      </c>
      <c r="K1490" s="149"/>
      <c r="L1490" s="149" t="s">
        <v>287</v>
      </c>
      <c r="M1490" s="149"/>
      <c r="N1490" s="149" t="s">
        <v>263</v>
      </c>
      <c r="O1490" s="149" t="s">
        <v>214</v>
      </c>
      <c r="P1490" s="149" t="s">
        <v>53</v>
      </c>
      <c r="Q1490" s="149"/>
      <c r="R1490" s="149" t="s">
        <v>4719</v>
      </c>
      <c r="S1490" s="149" t="s">
        <v>289</v>
      </c>
      <c r="T1490" s="149" t="s">
        <v>7174</v>
      </c>
      <c r="U1490" s="149" t="s">
        <v>267</v>
      </c>
      <c r="V1490" s="149"/>
      <c r="W1490" s="149"/>
      <c r="X1490" s="149" t="s">
        <v>268</v>
      </c>
      <c r="Y1490" s="149"/>
      <c r="Z1490" s="149"/>
      <c r="AA1490" s="149"/>
      <c r="AB1490" s="149" t="s">
        <v>269</v>
      </c>
      <c r="AC1490" s="149" t="s">
        <v>318</v>
      </c>
      <c r="AD1490" s="149" t="s">
        <v>7174</v>
      </c>
      <c r="AE1490" s="149" t="s">
        <v>271</v>
      </c>
      <c r="AF1490" s="149"/>
      <c r="AG1490" s="149" t="s">
        <v>1098</v>
      </c>
      <c r="AH1490" s="149" t="s">
        <v>273</v>
      </c>
      <c r="AI1490" s="158">
        <v>96</v>
      </c>
      <c r="AJ1490" s="149"/>
      <c r="AK1490" s="159" t="s">
        <v>274</v>
      </c>
      <c r="AL1490" s="159" t="s">
        <v>274</v>
      </c>
      <c r="AM1490" s="149" t="s">
        <v>274</v>
      </c>
      <c r="AN1490" s="160">
        <v>4</v>
      </c>
      <c r="AO1490" s="149"/>
      <c r="AP1490" s="149" t="s">
        <v>274</v>
      </c>
      <c r="AQ1490" s="149" t="s">
        <v>275</v>
      </c>
      <c r="AR1490" s="158">
        <v>1</v>
      </c>
      <c r="AS1490" s="149" t="s">
        <v>275</v>
      </c>
      <c r="AT1490" s="149" t="s">
        <v>276</v>
      </c>
      <c r="AU1490" s="161">
        <v>1</v>
      </c>
      <c r="AV1490" s="159">
        <v>278345.62</v>
      </c>
      <c r="AW1490" s="159">
        <v>11133.82</v>
      </c>
      <c r="AX1490" s="149" t="s">
        <v>274</v>
      </c>
      <c r="AY1490" s="162">
        <v>0</v>
      </c>
      <c r="AZ1490" s="162" t="s">
        <v>274</v>
      </c>
      <c r="BA1490" s="162">
        <v>0</v>
      </c>
      <c r="BB1490" s="159">
        <v>267211.8</v>
      </c>
      <c r="BC1490" s="162" t="s">
        <v>274</v>
      </c>
      <c r="BD1490" s="162">
        <v>0</v>
      </c>
      <c r="BE1490" s="159">
        <v>11133.82</v>
      </c>
      <c r="BF1490" s="159">
        <v>11133.82</v>
      </c>
      <c r="BG1490" s="159">
        <v>278345.62</v>
      </c>
    </row>
    <row r="1491" ht="28.05" customHeight="1" spans="1:59">
      <c r="A1491" s="149"/>
      <c r="B1491" s="149"/>
      <c r="C1491" s="149"/>
      <c r="D1491" s="149" t="s">
        <v>3726</v>
      </c>
      <c r="E1491" s="340" t="s">
        <v>7218</v>
      </c>
      <c r="F1491" s="149" t="s">
        <v>3726</v>
      </c>
      <c r="G1491" s="149" t="s">
        <v>7219</v>
      </c>
      <c r="H1491" s="149" t="s">
        <v>7170</v>
      </c>
      <c r="I1491" s="149" t="s">
        <v>7171</v>
      </c>
      <c r="J1491" s="149" t="s">
        <v>7220</v>
      </c>
      <c r="K1491" s="149"/>
      <c r="L1491" s="149" t="s">
        <v>287</v>
      </c>
      <c r="M1491" s="149"/>
      <c r="N1491" s="149" t="s">
        <v>263</v>
      </c>
      <c r="O1491" s="149" t="s">
        <v>214</v>
      </c>
      <c r="P1491" s="149" t="s">
        <v>53</v>
      </c>
      <c r="Q1491" s="149"/>
      <c r="R1491" s="149" t="s">
        <v>7173</v>
      </c>
      <c r="S1491" s="149" t="s">
        <v>289</v>
      </c>
      <c r="T1491" s="149" t="s">
        <v>7174</v>
      </c>
      <c r="U1491" s="149" t="s">
        <v>267</v>
      </c>
      <c r="V1491" s="149"/>
      <c r="W1491" s="149"/>
      <c r="X1491" s="149" t="s">
        <v>268</v>
      </c>
      <c r="Y1491" s="149"/>
      <c r="Z1491" s="149"/>
      <c r="AA1491" s="149"/>
      <c r="AB1491" s="149" t="s">
        <v>269</v>
      </c>
      <c r="AC1491" s="149" t="s">
        <v>318</v>
      </c>
      <c r="AD1491" s="149" t="s">
        <v>7174</v>
      </c>
      <c r="AE1491" s="149" t="s">
        <v>271</v>
      </c>
      <c r="AF1491" s="149"/>
      <c r="AG1491" s="149" t="s">
        <v>1098</v>
      </c>
      <c r="AH1491" s="149" t="s">
        <v>273</v>
      </c>
      <c r="AI1491" s="158">
        <v>96</v>
      </c>
      <c r="AJ1491" s="149"/>
      <c r="AK1491" s="159" t="s">
        <v>274</v>
      </c>
      <c r="AL1491" s="159" t="s">
        <v>274</v>
      </c>
      <c r="AM1491" s="149" t="s">
        <v>274</v>
      </c>
      <c r="AN1491" s="160">
        <v>4</v>
      </c>
      <c r="AO1491" s="149"/>
      <c r="AP1491" s="149" t="s">
        <v>274</v>
      </c>
      <c r="AQ1491" s="149" t="s">
        <v>275</v>
      </c>
      <c r="AR1491" s="158">
        <v>1</v>
      </c>
      <c r="AS1491" s="149" t="s">
        <v>275</v>
      </c>
      <c r="AT1491" s="149" t="s">
        <v>276</v>
      </c>
      <c r="AU1491" s="161">
        <v>1</v>
      </c>
      <c r="AV1491" s="159">
        <v>285473.31</v>
      </c>
      <c r="AW1491" s="159">
        <v>11418.93</v>
      </c>
      <c r="AX1491" s="149" t="s">
        <v>274</v>
      </c>
      <c r="AY1491" s="162">
        <v>0</v>
      </c>
      <c r="AZ1491" s="162" t="s">
        <v>274</v>
      </c>
      <c r="BA1491" s="162">
        <v>0</v>
      </c>
      <c r="BB1491" s="159">
        <v>274054.38</v>
      </c>
      <c r="BC1491" s="162" t="s">
        <v>274</v>
      </c>
      <c r="BD1491" s="162">
        <v>0</v>
      </c>
      <c r="BE1491" s="159">
        <v>11418.93</v>
      </c>
      <c r="BF1491" s="159">
        <v>11418.93</v>
      </c>
      <c r="BG1491" s="159">
        <v>285473.31</v>
      </c>
    </row>
    <row r="1492" ht="28.05" customHeight="1" spans="1:59">
      <c r="A1492" s="149"/>
      <c r="B1492" s="149"/>
      <c r="C1492" s="149"/>
      <c r="D1492" s="149" t="s">
        <v>3726</v>
      </c>
      <c r="E1492" s="340" t="s">
        <v>7221</v>
      </c>
      <c r="F1492" s="149" t="s">
        <v>3726</v>
      </c>
      <c r="G1492" s="149" t="s">
        <v>7222</v>
      </c>
      <c r="H1492" s="149" t="s">
        <v>7207</v>
      </c>
      <c r="I1492" s="149" t="s">
        <v>7208</v>
      </c>
      <c r="J1492" s="149" t="s">
        <v>7223</v>
      </c>
      <c r="K1492" s="149"/>
      <c r="L1492" s="149" t="s">
        <v>262</v>
      </c>
      <c r="M1492" s="149"/>
      <c r="N1492" s="149" t="s">
        <v>263</v>
      </c>
      <c r="O1492" s="149" t="s">
        <v>214</v>
      </c>
      <c r="P1492" s="149" t="s">
        <v>53</v>
      </c>
      <c r="Q1492" s="149"/>
      <c r="R1492" s="149" t="s">
        <v>2512</v>
      </c>
      <c r="S1492" s="149" t="s">
        <v>5475</v>
      </c>
      <c r="T1492" s="149" t="s">
        <v>768</v>
      </c>
      <c r="U1492" s="149" t="s">
        <v>267</v>
      </c>
      <c r="V1492" s="149"/>
      <c r="W1492" s="149"/>
      <c r="X1492" s="149" t="s">
        <v>336</v>
      </c>
      <c r="Y1492" s="149"/>
      <c r="Z1492" s="149"/>
      <c r="AA1492" s="149"/>
      <c r="AB1492" s="149" t="s">
        <v>269</v>
      </c>
      <c r="AC1492" s="149" t="s">
        <v>270</v>
      </c>
      <c r="AD1492" s="149" t="s">
        <v>768</v>
      </c>
      <c r="AE1492" s="149" t="s">
        <v>271</v>
      </c>
      <c r="AF1492" s="149"/>
      <c r="AG1492" s="149" t="s">
        <v>1098</v>
      </c>
      <c r="AH1492" s="149" t="s">
        <v>273</v>
      </c>
      <c r="AI1492" s="158">
        <v>36</v>
      </c>
      <c r="AJ1492" s="149"/>
      <c r="AK1492" s="159" t="s">
        <v>274</v>
      </c>
      <c r="AL1492" s="159" t="s">
        <v>274</v>
      </c>
      <c r="AM1492" s="149" t="s">
        <v>274</v>
      </c>
      <c r="AN1492" s="160">
        <v>4</v>
      </c>
      <c r="AO1492" s="149"/>
      <c r="AP1492" s="149" t="s">
        <v>274</v>
      </c>
      <c r="AQ1492" s="149" t="s">
        <v>275</v>
      </c>
      <c r="AR1492" s="158">
        <v>1</v>
      </c>
      <c r="AS1492" s="149" t="s">
        <v>275</v>
      </c>
      <c r="AT1492" s="149" t="s">
        <v>276</v>
      </c>
      <c r="AU1492" s="161">
        <v>1</v>
      </c>
      <c r="AV1492" s="159">
        <v>13274.33</v>
      </c>
      <c r="AW1492" s="159">
        <v>530.97</v>
      </c>
      <c r="AX1492" s="149" t="s">
        <v>274</v>
      </c>
      <c r="AY1492" s="159">
        <v>132.74</v>
      </c>
      <c r="AZ1492" s="159">
        <v>132.74</v>
      </c>
      <c r="BA1492" s="159">
        <v>530.98</v>
      </c>
      <c r="BB1492" s="159">
        <v>4778.66</v>
      </c>
      <c r="BC1492" s="162" t="s">
        <v>274</v>
      </c>
      <c r="BD1492" s="162">
        <v>0</v>
      </c>
      <c r="BE1492" s="159">
        <v>8495.67</v>
      </c>
      <c r="BF1492" s="159">
        <v>8495.67</v>
      </c>
      <c r="BG1492" s="159">
        <v>13274.33</v>
      </c>
    </row>
    <row r="1493" ht="28.05" customHeight="1" spans="1:59">
      <c r="A1493" s="149"/>
      <c r="B1493" s="149"/>
      <c r="C1493" s="149"/>
      <c r="D1493" s="149" t="s">
        <v>3726</v>
      </c>
      <c r="E1493" s="340" t="s">
        <v>7224</v>
      </c>
      <c r="F1493" s="149" t="s">
        <v>3726</v>
      </c>
      <c r="G1493" s="149" t="s">
        <v>7225</v>
      </c>
      <c r="H1493" s="149" t="s">
        <v>7226</v>
      </c>
      <c r="I1493" s="149" t="s">
        <v>7227</v>
      </c>
      <c r="J1493" s="149" t="s">
        <v>7228</v>
      </c>
      <c r="K1493" s="149"/>
      <c r="L1493" s="149" t="s">
        <v>262</v>
      </c>
      <c r="M1493" s="149"/>
      <c r="N1493" s="149" t="s">
        <v>263</v>
      </c>
      <c r="O1493" s="149" t="s">
        <v>214</v>
      </c>
      <c r="P1493" s="149" t="s">
        <v>53</v>
      </c>
      <c r="Q1493" s="149"/>
      <c r="R1493" s="149" t="s">
        <v>3921</v>
      </c>
      <c r="S1493" s="149" t="s">
        <v>5201</v>
      </c>
      <c r="T1493" s="149" t="s">
        <v>7036</v>
      </c>
      <c r="U1493" s="149" t="s">
        <v>267</v>
      </c>
      <c r="V1493" s="149"/>
      <c r="W1493" s="149"/>
      <c r="X1493" s="149" t="s">
        <v>336</v>
      </c>
      <c r="Y1493" s="149"/>
      <c r="Z1493" s="149"/>
      <c r="AA1493" s="149"/>
      <c r="AB1493" s="149" t="s">
        <v>269</v>
      </c>
      <c r="AC1493" s="149" t="s">
        <v>270</v>
      </c>
      <c r="AD1493" s="149" t="s">
        <v>7036</v>
      </c>
      <c r="AE1493" s="149" t="s">
        <v>271</v>
      </c>
      <c r="AF1493" s="149"/>
      <c r="AG1493" s="149" t="s">
        <v>1098</v>
      </c>
      <c r="AH1493" s="149" t="s">
        <v>273</v>
      </c>
      <c r="AI1493" s="158">
        <v>79</v>
      </c>
      <c r="AJ1493" s="149"/>
      <c r="AK1493" s="159" t="s">
        <v>274</v>
      </c>
      <c r="AL1493" s="159" t="s">
        <v>274</v>
      </c>
      <c r="AM1493" s="149" t="s">
        <v>274</v>
      </c>
      <c r="AN1493" s="160">
        <v>4</v>
      </c>
      <c r="AO1493" s="149"/>
      <c r="AP1493" s="149" t="s">
        <v>274</v>
      </c>
      <c r="AQ1493" s="149" t="s">
        <v>275</v>
      </c>
      <c r="AR1493" s="158">
        <v>1</v>
      </c>
      <c r="AS1493" s="149" t="s">
        <v>275</v>
      </c>
      <c r="AT1493" s="149" t="s">
        <v>276</v>
      </c>
      <c r="AU1493" s="161">
        <v>1</v>
      </c>
      <c r="AV1493" s="159">
        <v>2964.6</v>
      </c>
      <c r="AW1493" s="159">
        <v>118.58</v>
      </c>
      <c r="AX1493" s="149" t="s">
        <v>274</v>
      </c>
      <c r="AY1493" s="159">
        <v>31.04</v>
      </c>
      <c r="AZ1493" s="159">
        <v>31.04</v>
      </c>
      <c r="BA1493" s="159">
        <v>124.16</v>
      </c>
      <c r="BB1493" s="159">
        <v>2318.26</v>
      </c>
      <c r="BC1493" s="162" t="s">
        <v>274</v>
      </c>
      <c r="BD1493" s="162">
        <v>0</v>
      </c>
      <c r="BE1493" s="159">
        <v>646.34</v>
      </c>
      <c r="BF1493" s="159">
        <v>646.34</v>
      </c>
      <c r="BG1493" s="159">
        <v>2964.6</v>
      </c>
    </row>
    <row r="1494" ht="28.05" customHeight="1" spans="1:59">
      <c r="A1494" s="149"/>
      <c r="B1494" s="149"/>
      <c r="C1494" s="149"/>
      <c r="D1494" s="149" t="s">
        <v>3726</v>
      </c>
      <c r="E1494" s="340" t="s">
        <v>7229</v>
      </c>
      <c r="F1494" s="149" t="s">
        <v>3726</v>
      </c>
      <c r="G1494" s="149" t="s">
        <v>7230</v>
      </c>
      <c r="H1494" s="149" t="s">
        <v>7187</v>
      </c>
      <c r="I1494" s="149" t="s">
        <v>7188</v>
      </c>
      <c r="J1494" s="149" t="s">
        <v>7231</v>
      </c>
      <c r="K1494" s="149"/>
      <c r="L1494" s="149" t="s">
        <v>262</v>
      </c>
      <c r="M1494" s="149"/>
      <c r="N1494" s="149" t="s">
        <v>263</v>
      </c>
      <c r="O1494" s="149" t="s">
        <v>214</v>
      </c>
      <c r="P1494" s="149" t="s">
        <v>53</v>
      </c>
      <c r="Q1494" s="149"/>
      <c r="R1494" s="149" t="s">
        <v>3921</v>
      </c>
      <c r="S1494" s="149" t="s">
        <v>5201</v>
      </c>
      <c r="T1494" s="149" t="s">
        <v>7036</v>
      </c>
      <c r="U1494" s="149" t="s">
        <v>267</v>
      </c>
      <c r="V1494" s="149"/>
      <c r="W1494" s="149"/>
      <c r="X1494" s="149" t="s">
        <v>336</v>
      </c>
      <c r="Y1494" s="149"/>
      <c r="Z1494" s="149"/>
      <c r="AA1494" s="149"/>
      <c r="AB1494" s="149" t="s">
        <v>269</v>
      </c>
      <c r="AC1494" s="149" t="s">
        <v>270</v>
      </c>
      <c r="AD1494" s="149" t="s">
        <v>7036</v>
      </c>
      <c r="AE1494" s="149" t="s">
        <v>271</v>
      </c>
      <c r="AF1494" s="149"/>
      <c r="AG1494" s="149" t="s">
        <v>1098</v>
      </c>
      <c r="AH1494" s="149" t="s">
        <v>273</v>
      </c>
      <c r="AI1494" s="158">
        <v>79</v>
      </c>
      <c r="AJ1494" s="149"/>
      <c r="AK1494" s="159" t="s">
        <v>274</v>
      </c>
      <c r="AL1494" s="159" t="s">
        <v>274</v>
      </c>
      <c r="AM1494" s="149" t="s">
        <v>274</v>
      </c>
      <c r="AN1494" s="160">
        <v>4</v>
      </c>
      <c r="AO1494" s="149"/>
      <c r="AP1494" s="149" t="s">
        <v>274</v>
      </c>
      <c r="AQ1494" s="149" t="s">
        <v>275</v>
      </c>
      <c r="AR1494" s="158">
        <v>1</v>
      </c>
      <c r="AS1494" s="149" t="s">
        <v>275</v>
      </c>
      <c r="AT1494" s="149" t="s">
        <v>276</v>
      </c>
      <c r="AU1494" s="161">
        <v>1</v>
      </c>
      <c r="AV1494" s="159">
        <v>2168.14</v>
      </c>
      <c r="AW1494" s="159">
        <v>86.73</v>
      </c>
      <c r="AX1494" s="149" t="s">
        <v>274</v>
      </c>
      <c r="AY1494" s="159">
        <v>22.72</v>
      </c>
      <c r="AZ1494" s="159">
        <v>22.72</v>
      </c>
      <c r="BA1494" s="159">
        <v>90.88</v>
      </c>
      <c r="BB1494" s="159">
        <v>1695.2</v>
      </c>
      <c r="BC1494" s="162" t="s">
        <v>274</v>
      </c>
      <c r="BD1494" s="162">
        <v>0</v>
      </c>
      <c r="BE1494" s="159">
        <v>472.94</v>
      </c>
      <c r="BF1494" s="159">
        <v>472.94</v>
      </c>
      <c r="BG1494" s="159">
        <v>2168.14</v>
      </c>
    </row>
    <row r="1495" ht="28.05" customHeight="1" spans="1:59">
      <c r="A1495" s="149"/>
      <c r="B1495" s="149"/>
      <c r="C1495" s="149"/>
      <c r="D1495" s="149" t="s">
        <v>3726</v>
      </c>
      <c r="E1495" s="340" t="s">
        <v>7232</v>
      </c>
      <c r="F1495" s="149" t="s">
        <v>3726</v>
      </c>
      <c r="G1495" s="149" t="s">
        <v>7233</v>
      </c>
      <c r="H1495" s="149" t="s">
        <v>7187</v>
      </c>
      <c r="I1495" s="149" t="s">
        <v>7234</v>
      </c>
      <c r="J1495" s="149" t="s">
        <v>7235</v>
      </c>
      <c r="K1495" s="149"/>
      <c r="L1495" s="149" t="s">
        <v>262</v>
      </c>
      <c r="M1495" s="149"/>
      <c r="N1495" s="149" t="s">
        <v>263</v>
      </c>
      <c r="O1495" s="149" t="s">
        <v>214</v>
      </c>
      <c r="P1495" s="149" t="s">
        <v>53</v>
      </c>
      <c r="Q1495" s="149"/>
      <c r="R1495" s="149" t="s">
        <v>3921</v>
      </c>
      <c r="S1495" s="149" t="s">
        <v>5201</v>
      </c>
      <c r="T1495" s="149" t="s">
        <v>7036</v>
      </c>
      <c r="U1495" s="149" t="s">
        <v>267</v>
      </c>
      <c r="V1495" s="149"/>
      <c r="W1495" s="149"/>
      <c r="X1495" s="149" t="s">
        <v>336</v>
      </c>
      <c r="Y1495" s="149"/>
      <c r="Z1495" s="149"/>
      <c r="AA1495" s="149"/>
      <c r="AB1495" s="149" t="s">
        <v>269</v>
      </c>
      <c r="AC1495" s="149" t="s">
        <v>270</v>
      </c>
      <c r="AD1495" s="149" t="s">
        <v>7036</v>
      </c>
      <c r="AE1495" s="149" t="s">
        <v>271</v>
      </c>
      <c r="AF1495" s="149"/>
      <c r="AG1495" s="149" t="s">
        <v>1098</v>
      </c>
      <c r="AH1495" s="149" t="s">
        <v>273</v>
      </c>
      <c r="AI1495" s="158">
        <v>79</v>
      </c>
      <c r="AJ1495" s="149"/>
      <c r="AK1495" s="159" t="s">
        <v>274</v>
      </c>
      <c r="AL1495" s="159" t="s">
        <v>274</v>
      </c>
      <c r="AM1495" s="149" t="s">
        <v>274</v>
      </c>
      <c r="AN1495" s="160">
        <v>4</v>
      </c>
      <c r="AO1495" s="149"/>
      <c r="AP1495" s="149" t="s">
        <v>274</v>
      </c>
      <c r="AQ1495" s="149" t="s">
        <v>275</v>
      </c>
      <c r="AR1495" s="158">
        <v>1</v>
      </c>
      <c r="AS1495" s="149" t="s">
        <v>275</v>
      </c>
      <c r="AT1495" s="149" t="s">
        <v>276</v>
      </c>
      <c r="AU1495" s="161">
        <v>1</v>
      </c>
      <c r="AV1495" s="159">
        <v>3982.3</v>
      </c>
      <c r="AW1495" s="159">
        <v>159.29</v>
      </c>
      <c r="AX1495" s="149" t="s">
        <v>274</v>
      </c>
      <c r="AY1495" s="159">
        <v>41.73</v>
      </c>
      <c r="AZ1495" s="159">
        <v>41.73</v>
      </c>
      <c r="BA1495" s="159">
        <v>166.92</v>
      </c>
      <c r="BB1495" s="159">
        <v>3113.6</v>
      </c>
      <c r="BC1495" s="162" t="s">
        <v>274</v>
      </c>
      <c r="BD1495" s="162">
        <v>0</v>
      </c>
      <c r="BE1495" s="159">
        <v>868.7</v>
      </c>
      <c r="BF1495" s="159">
        <v>868.7</v>
      </c>
      <c r="BG1495" s="159">
        <v>3982.3</v>
      </c>
    </row>
    <row r="1496" ht="28.05" customHeight="1" spans="1:59">
      <c r="A1496" s="149"/>
      <c r="B1496" s="149"/>
      <c r="C1496" s="149"/>
      <c r="D1496" s="149" t="s">
        <v>3726</v>
      </c>
      <c r="E1496" s="340" t="s">
        <v>7236</v>
      </c>
      <c r="F1496" s="149" t="s">
        <v>3726</v>
      </c>
      <c r="G1496" s="149" t="s">
        <v>7237</v>
      </c>
      <c r="H1496" s="149" t="s">
        <v>7226</v>
      </c>
      <c r="I1496" s="149" t="s">
        <v>7227</v>
      </c>
      <c r="J1496" s="149" t="s">
        <v>7238</v>
      </c>
      <c r="K1496" s="149"/>
      <c r="L1496" s="149" t="s">
        <v>262</v>
      </c>
      <c r="M1496" s="149"/>
      <c r="N1496" s="149" t="s">
        <v>263</v>
      </c>
      <c r="O1496" s="149" t="s">
        <v>214</v>
      </c>
      <c r="P1496" s="149" t="s">
        <v>53</v>
      </c>
      <c r="Q1496" s="149"/>
      <c r="R1496" s="149" t="s">
        <v>3921</v>
      </c>
      <c r="S1496" s="149" t="s">
        <v>5201</v>
      </c>
      <c r="T1496" s="149" t="s">
        <v>7036</v>
      </c>
      <c r="U1496" s="149" t="s">
        <v>267</v>
      </c>
      <c r="V1496" s="149"/>
      <c r="W1496" s="149"/>
      <c r="X1496" s="149" t="s">
        <v>336</v>
      </c>
      <c r="Y1496" s="149"/>
      <c r="Z1496" s="149"/>
      <c r="AA1496" s="149"/>
      <c r="AB1496" s="149" t="s">
        <v>269</v>
      </c>
      <c r="AC1496" s="149" t="s">
        <v>270</v>
      </c>
      <c r="AD1496" s="149" t="s">
        <v>7036</v>
      </c>
      <c r="AE1496" s="149" t="s">
        <v>271</v>
      </c>
      <c r="AF1496" s="149"/>
      <c r="AG1496" s="149" t="s">
        <v>1098</v>
      </c>
      <c r="AH1496" s="149" t="s">
        <v>273</v>
      </c>
      <c r="AI1496" s="158">
        <v>79</v>
      </c>
      <c r="AJ1496" s="149"/>
      <c r="AK1496" s="159" t="s">
        <v>274</v>
      </c>
      <c r="AL1496" s="159" t="s">
        <v>274</v>
      </c>
      <c r="AM1496" s="149" t="s">
        <v>274</v>
      </c>
      <c r="AN1496" s="160">
        <v>4</v>
      </c>
      <c r="AO1496" s="149"/>
      <c r="AP1496" s="149" t="s">
        <v>274</v>
      </c>
      <c r="AQ1496" s="149" t="s">
        <v>275</v>
      </c>
      <c r="AR1496" s="158">
        <v>1</v>
      </c>
      <c r="AS1496" s="149" t="s">
        <v>275</v>
      </c>
      <c r="AT1496" s="149" t="s">
        <v>276</v>
      </c>
      <c r="AU1496" s="161">
        <v>1</v>
      </c>
      <c r="AV1496" s="159">
        <v>2964.61</v>
      </c>
      <c r="AW1496" s="159">
        <v>118.58</v>
      </c>
      <c r="AX1496" s="149" t="s">
        <v>274</v>
      </c>
      <c r="AY1496" s="159">
        <v>31.05</v>
      </c>
      <c r="AZ1496" s="159">
        <v>31.05</v>
      </c>
      <c r="BA1496" s="159">
        <v>124.17</v>
      </c>
      <c r="BB1496" s="159">
        <v>2318.27</v>
      </c>
      <c r="BC1496" s="162" t="s">
        <v>274</v>
      </c>
      <c r="BD1496" s="162">
        <v>0</v>
      </c>
      <c r="BE1496" s="159">
        <v>646.34</v>
      </c>
      <c r="BF1496" s="159">
        <v>646.34</v>
      </c>
      <c r="BG1496" s="159">
        <v>2964.61</v>
      </c>
    </row>
    <row r="1497" ht="28.05" customHeight="1" spans="1:59">
      <c r="A1497" s="149"/>
      <c r="B1497" s="149"/>
      <c r="C1497" s="149"/>
      <c r="D1497" s="149" t="s">
        <v>3726</v>
      </c>
      <c r="E1497" s="340" t="s">
        <v>7239</v>
      </c>
      <c r="F1497" s="149" t="s">
        <v>3726</v>
      </c>
      <c r="G1497" s="149" t="s">
        <v>7240</v>
      </c>
      <c r="H1497" s="149" t="s">
        <v>7241</v>
      </c>
      <c r="I1497" s="149" t="s">
        <v>7242</v>
      </c>
      <c r="J1497" s="149" t="s">
        <v>7243</v>
      </c>
      <c r="K1497" s="149"/>
      <c r="L1497" s="149" t="s">
        <v>262</v>
      </c>
      <c r="M1497" s="149"/>
      <c r="N1497" s="149" t="s">
        <v>263</v>
      </c>
      <c r="O1497" s="149" t="s">
        <v>214</v>
      </c>
      <c r="P1497" s="149" t="s">
        <v>53</v>
      </c>
      <c r="Q1497" s="149"/>
      <c r="R1497" s="149" t="s">
        <v>2512</v>
      </c>
      <c r="S1497" s="149" t="s">
        <v>7244</v>
      </c>
      <c r="T1497" s="149" t="s">
        <v>7245</v>
      </c>
      <c r="U1497" s="149" t="s">
        <v>267</v>
      </c>
      <c r="V1497" s="149"/>
      <c r="W1497" s="149"/>
      <c r="X1497" s="149" t="s">
        <v>336</v>
      </c>
      <c r="Y1497" s="149"/>
      <c r="Z1497" s="149"/>
      <c r="AA1497" s="149"/>
      <c r="AB1497" s="149" t="s">
        <v>269</v>
      </c>
      <c r="AC1497" s="149" t="s">
        <v>270</v>
      </c>
      <c r="AD1497" s="149" t="s">
        <v>7245</v>
      </c>
      <c r="AE1497" s="149" t="s">
        <v>271</v>
      </c>
      <c r="AF1497" s="149"/>
      <c r="AG1497" s="149" t="s">
        <v>1098</v>
      </c>
      <c r="AH1497" s="149" t="s">
        <v>273</v>
      </c>
      <c r="AI1497" s="158">
        <v>36</v>
      </c>
      <c r="AJ1497" s="149"/>
      <c r="AK1497" s="159" t="s">
        <v>274</v>
      </c>
      <c r="AL1497" s="159" t="s">
        <v>274</v>
      </c>
      <c r="AM1497" s="149" t="s">
        <v>274</v>
      </c>
      <c r="AN1497" s="160">
        <v>4</v>
      </c>
      <c r="AO1497" s="149"/>
      <c r="AP1497" s="149" t="s">
        <v>274</v>
      </c>
      <c r="AQ1497" s="149" t="s">
        <v>275</v>
      </c>
      <c r="AR1497" s="158">
        <v>1</v>
      </c>
      <c r="AS1497" s="149" t="s">
        <v>275</v>
      </c>
      <c r="AT1497" s="149" t="s">
        <v>276</v>
      </c>
      <c r="AU1497" s="161">
        <v>1</v>
      </c>
      <c r="AV1497" s="159">
        <v>3522.12</v>
      </c>
      <c r="AW1497" s="159">
        <v>140.88</v>
      </c>
      <c r="AX1497" s="149" t="s">
        <v>274</v>
      </c>
      <c r="AY1497" s="159">
        <v>35.22</v>
      </c>
      <c r="AZ1497" s="159">
        <v>35.22</v>
      </c>
      <c r="BA1497" s="159">
        <v>140.88</v>
      </c>
      <c r="BB1497" s="159">
        <v>1267.92</v>
      </c>
      <c r="BC1497" s="162" t="s">
        <v>274</v>
      </c>
      <c r="BD1497" s="162">
        <v>0</v>
      </c>
      <c r="BE1497" s="159">
        <v>2254.2</v>
      </c>
      <c r="BF1497" s="159">
        <v>2254.2</v>
      </c>
      <c r="BG1497" s="159">
        <v>3522.12</v>
      </c>
    </row>
    <row r="1498" ht="28.05" customHeight="1" spans="1:59">
      <c r="A1498" s="149"/>
      <c r="B1498" s="149"/>
      <c r="C1498" s="149"/>
      <c r="D1498" s="149" t="s">
        <v>3726</v>
      </c>
      <c r="E1498" s="340" t="s">
        <v>7246</v>
      </c>
      <c r="F1498" s="149" t="s">
        <v>3726</v>
      </c>
      <c r="G1498" s="149" t="s">
        <v>7247</v>
      </c>
      <c r="H1498" s="149" t="s">
        <v>7248</v>
      </c>
      <c r="I1498" s="149" t="s">
        <v>7249</v>
      </c>
      <c r="J1498" s="149" t="s">
        <v>7250</v>
      </c>
      <c r="K1498" s="149"/>
      <c r="L1498" s="149" t="s">
        <v>262</v>
      </c>
      <c r="M1498" s="149"/>
      <c r="N1498" s="149" t="s">
        <v>263</v>
      </c>
      <c r="O1498" s="149" t="s">
        <v>214</v>
      </c>
      <c r="P1498" s="149" t="s">
        <v>53</v>
      </c>
      <c r="Q1498" s="149"/>
      <c r="R1498" s="149" t="s">
        <v>7251</v>
      </c>
      <c r="S1498" s="149" t="s">
        <v>5499</v>
      </c>
      <c r="T1498" s="149" t="s">
        <v>7252</v>
      </c>
      <c r="U1498" s="149" t="s">
        <v>267</v>
      </c>
      <c r="V1498" s="149"/>
      <c r="W1498" s="149"/>
      <c r="X1498" s="149" t="s">
        <v>268</v>
      </c>
      <c r="Y1498" s="149"/>
      <c r="Z1498" s="149"/>
      <c r="AA1498" s="149"/>
      <c r="AB1498" s="149" t="s">
        <v>269</v>
      </c>
      <c r="AC1498" s="149" t="s">
        <v>318</v>
      </c>
      <c r="AD1498" s="149" t="s">
        <v>7252</v>
      </c>
      <c r="AE1498" s="149" t="s">
        <v>271</v>
      </c>
      <c r="AF1498" s="149"/>
      <c r="AG1498" s="149" t="s">
        <v>1098</v>
      </c>
      <c r="AH1498" s="149" t="s">
        <v>273</v>
      </c>
      <c r="AI1498" s="158">
        <v>96</v>
      </c>
      <c r="AJ1498" s="149"/>
      <c r="AK1498" s="159" t="s">
        <v>274</v>
      </c>
      <c r="AL1498" s="159" t="s">
        <v>274</v>
      </c>
      <c r="AM1498" s="149" t="s">
        <v>274</v>
      </c>
      <c r="AN1498" s="160">
        <v>4</v>
      </c>
      <c r="AO1498" s="149"/>
      <c r="AP1498" s="149" t="s">
        <v>274</v>
      </c>
      <c r="AQ1498" s="149" t="s">
        <v>275</v>
      </c>
      <c r="AR1498" s="158">
        <v>1</v>
      </c>
      <c r="AS1498" s="149" t="s">
        <v>275</v>
      </c>
      <c r="AT1498" s="149" t="s">
        <v>276</v>
      </c>
      <c r="AU1498" s="161">
        <v>1</v>
      </c>
      <c r="AV1498" s="159">
        <v>19943.02</v>
      </c>
      <c r="AW1498" s="159">
        <v>797.72</v>
      </c>
      <c r="AX1498" s="149" t="s">
        <v>274</v>
      </c>
      <c r="AY1498" s="162">
        <v>0</v>
      </c>
      <c r="AZ1498" s="162" t="s">
        <v>274</v>
      </c>
      <c r="BA1498" s="162">
        <v>0</v>
      </c>
      <c r="BB1498" s="159">
        <v>19145.3</v>
      </c>
      <c r="BC1498" s="162" t="s">
        <v>274</v>
      </c>
      <c r="BD1498" s="162">
        <v>0</v>
      </c>
      <c r="BE1498" s="159">
        <v>797.72</v>
      </c>
      <c r="BF1498" s="159">
        <v>797.72</v>
      </c>
      <c r="BG1498" s="159">
        <v>19943.02</v>
      </c>
    </row>
    <row r="1499" ht="28.05" customHeight="1" spans="1:59">
      <c r="A1499" s="149"/>
      <c r="B1499" s="149"/>
      <c r="C1499" s="149"/>
      <c r="D1499" s="149" t="s">
        <v>3726</v>
      </c>
      <c r="E1499" s="340" t="s">
        <v>7253</v>
      </c>
      <c r="F1499" s="149" t="s">
        <v>3726</v>
      </c>
      <c r="G1499" s="149" t="s">
        <v>7254</v>
      </c>
      <c r="H1499" s="149" t="s">
        <v>3875</v>
      </c>
      <c r="I1499" s="149" t="s">
        <v>7255</v>
      </c>
      <c r="J1499" s="149" t="s">
        <v>7256</v>
      </c>
      <c r="K1499" s="149"/>
      <c r="L1499" s="149" t="s">
        <v>262</v>
      </c>
      <c r="M1499" s="149"/>
      <c r="N1499" s="149" t="s">
        <v>263</v>
      </c>
      <c r="O1499" s="149" t="s">
        <v>214</v>
      </c>
      <c r="P1499" s="149" t="s">
        <v>53</v>
      </c>
      <c r="Q1499" s="149"/>
      <c r="R1499" s="149" t="s">
        <v>4599</v>
      </c>
      <c r="S1499" s="149" t="s">
        <v>3872</v>
      </c>
      <c r="T1499" s="149" t="s">
        <v>7245</v>
      </c>
      <c r="U1499" s="149" t="s">
        <v>267</v>
      </c>
      <c r="V1499" s="149"/>
      <c r="W1499" s="149"/>
      <c r="X1499" s="149" t="s">
        <v>268</v>
      </c>
      <c r="Y1499" s="149"/>
      <c r="Z1499" s="149"/>
      <c r="AA1499" s="149"/>
      <c r="AB1499" s="149" t="s">
        <v>269</v>
      </c>
      <c r="AC1499" s="149" t="s">
        <v>270</v>
      </c>
      <c r="AD1499" s="149" t="s">
        <v>7245</v>
      </c>
      <c r="AE1499" s="149" t="s">
        <v>271</v>
      </c>
      <c r="AF1499" s="149"/>
      <c r="AG1499" s="149" t="s">
        <v>1098</v>
      </c>
      <c r="AH1499" s="149" t="s">
        <v>273</v>
      </c>
      <c r="AI1499" s="158">
        <v>36</v>
      </c>
      <c r="AJ1499" s="149"/>
      <c r="AK1499" s="159" t="s">
        <v>274</v>
      </c>
      <c r="AL1499" s="159" t="s">
        <v>274</v>
      </c>
      <c r="AM1499" s="149" t="s">
        <v>274</v>
      </c>
      <c r="AN1499" s="160">
        <v>4</v>
      </c>
      <c r="AO1499" s="149"/>
      <c r="AP1499" s="149" t="s">
        <v>274</v>
      </c>
      <c r="AQ1499" s="149" t="s">
        <v>275</v>
      </c>
      <c r="AR1499" s="158">
        <v>1</v>
      </c>
      <c r="AS1499" s="149" t="s">
        <v>275</v>
      </c>
      <c r="AT1499" s="149" t="s">
        <v>276</v>
      </c>
      <c r="AU1499" s="161">
        <v>1</v>
      </c>
      <c r="AV1499" s="159">
        <v>166371.68</v>
      </c>
      <c r="AW1499" s="159">
        <v>6654.87</v>
      </c>
      <c r="AX1499" s="149" t="s">
        <v>274</v>
      </c>
      <c r="AY1499" s="159">
        <v>1663.71</v>
      </c>
      <c r="AZ1499" s="159">
        <v>1663.71</v>
      </c>
      <c r="BA1499" s="159">
        <v>6654.87</v>
      </c>
      <c r="BB1499" s="159">
        <v>59893.91</v>
      </c>
      <c r="BC1499" s="162" t="s">
        <v>274</v>
      </c>
      <c r="BD1499" s="162">
        <v>0</v>
      </c>
      <c r="BE1499" s="159">
        <v>106477.77</v>
      </c>
      <c r="BF1499" s="159">
        <v>106477.77</v>
      </c>
      <c r="BG1499" s="159">
        <v>166371.68</v>
      </c>
    </row>
    <row r="1500" ht="28.05" customHeight="1" spans="1:59">
      <c r="A1500" s="149"/>
      <c r="B1500" s="149"/>
      <c r="C1500" s="149"/>
      <c r="D1500" s="149" t="s">
        <v>3726</v>
      </c>
      <c r="E1500" s="340" t="s">
        <v>7257</v>
      </c>
      <c r="F1500" s="149" t="s">
        <v>3726</v>
      </c>
      <c r="G1500" s="149" t="s">
        <v>7258</v>
      </c>
      <c r="H1500" s="149" t="s">
        <v>7226</v>
      </c>
      <c r="I1500" s="149" t="s">
        <v>7227</v>
      </c>
      <c r="J1500" s="149" t="s">
        <v>7259</v>
      </c>
      <c r="K1500" s="149"/>
      <c r="L1500" s="149" t="s">
        <v>262</v>
      </c>
      <c r="M1500" s="149"/>
      <c r="N1500" s="149" t="s">
        <v>263</v>
      </c>
      <c r="O1500" s="149" t="s">
        <v>214</v>
      </c>
      <c r="P1500" s="149" t="s">
        <v>53</v>
      </c>
      <c r="Q1500" s="149"/>
      <c r="R1500" s="149" t="s">
        <v>3921</v>
      </c>
      <c r="S1500" s="149" t="s">
        <v>5201</v>
      </c>
      <c r="T1500" s="149" t="s">
        <v>7036</v>
      </c>
      <c r="U1500" s="149" t="s">
        <v>267</v>
      </c>
      <c r="V1500" s="149"/>
      <c r="W1500" s="149"/>
      <c r="X1500" s="149" t="s">
        <v>336</v>
      </c>
      <c r="Y1500" s="149"/>
      <c r="Z1500" s="149"/>
      <c r="AA1500" s="149"/>
      <c r="AB1500" s="149" t="s">
        <v>269</v>
      </c>
      <c r="AC1500" s="149" t="s">
        <v>270</v>
      </c>
      <c r="AD1500" s="149" t="s">
        <v>7036</v>
      </c>
      <c r="AE1500" s="149" t="s">
        <v>271</v>
      </c>
      <c r="AF1500" s="149"/>
      <c r="AG1500" s="149" t="s">
        <v>1098</v>
      </c>
      <c r="AH1500" s="149" t="s">
        <v>273</v>
      </c>
      <c r="AI1500" s="158">
        <v>79</v>
      </c>
      <c r="AJ1500" s="149"/>
      <c r="AK1500" s="159" t="s">
        <v>274</v>
      </c>
      <c r="AL1500" s="159" t="s">
        <v>274</v>
      </c>
      <c r="AM1500" s="149" t="s">
        <v>274</v>
      </c>
      <c r="AN1500" s="160">
        <v>4</v>
      </c>
      <c r="AO1500" s="149"/>
      <c r="AP1500" s="149" t="s">
        <v>274</v>
      </c>
      <c r="AQ1500" s="149" t="s">
        <v>275</v>
      </c>
      <c r="AR1500" s="158">
        <v>1</v>
      </c>
      <c r="AS1500" s="149" t="s">
        <v>275</v>
      </c>
      <c r="AT1500" s="149" t="s">
        <v>276</v>
      </c>
      <c r="AU1500" s="161">
        <v>1</v>
      </c>
      <c r="AV1500" s="159">
        <v>2964.6</v>
      </c>
      <c r="AW1500" s="159">
        <v>118.58</v>
      </c>
      <c r="AX1500" s="149" t="s">
        <v>274</v>
      </c>
      <c r="AY1500" s="159">
        <v>31.04</v>
      </c>
      <c r="AZ1500" s="159">
        <v>31.04</v>
      </c>
      <c r="BA1500" s="159">
        <v>124.16</v>
      </c>
      <c r="BB1500" s="159">
        <v>2318.26</v>
      </c>
      <c r="BC1500" s="162" t="s">
        <v>274</v>
      </c>
      <c r="BD1500" s="162">
        <v>0</v>
      </c>
      <c r="BE1500" s="159">
        <v>646.34</v>
      </c>
      <c r="BF1500" s="159">
        <v>646.34</v>
      </c>
      <c r="BG1500" s="159">
        <v>2964.6</v>
      </c>
    </row>
    <row r="1501" ht="28.05" customHeight="1" spans="1:59">
      <c r="A1501" s="149"/>
      <c r="B1501" s="149"/>
      <c r="C1501" s="149"/>
      <c r="D1501" s="149" t="s">
        <v>3726</v>
      </c>
      <c r="E1501" s="340" t="s">
        <v>7260</v>
      </c>
      <c r="F1501" s="149" t="s">
        <v>3726</v>
      </c>
      <c r="G1501" s="149" t="s">
        <v>7261</v>
      </c>
      <c r="H1501" s="149" t="s">
        <v>3875</v>
      </c>
      <c r="I1501" s="149" t="s">
        <v>7262</v>
      </c>
      <c r="J1501" s="149" t="s">
        <v>7263</v>
      </c>
      <c r="K1501" s="149"/>
      <c r="L1501" s="149" t="s">
        <v>262</v>
      </c>
      <c r="M1501" s="149"/>
      <c r="N1501" s="149" t="s">
        <v>263</v>
      </c>
      <c r="O1501" s="149" t="s">
        <v>214</v>
      </c>
      <c r="P1501" s="149" t="s">
        <v>53</v>
      </c>
      <c r="Q1501" s="149"/>
      <c r="R1501" s="149" t="s">
        <v>4599</v>
      </c>
      <c r="S1501" s="149" t="s">
        <v>3872</v>
      </c>
      <c r="T1501" s="149" t="s">
        <v>7245</v>
      </c>
      <c r="U1501" s="149" t="s">
        <v>267</v>
      </c>
      <c r="V1501" s="149"/>
      <c r="W1501" s="149"/>
      <c r="X1501" s="149" t="s">
        <v>268</v>
      </c>
      <c r="Y1501" s="149"/>
      <c r="Z1501" s="149"/>
      <c r="AA1501" s="149"/>
      <c r="AB1501" s="149" t="s">
        <v>269</v>
      </c>
      <c r="AC1501" s="149" t="s">
        <v>270</v>
      </c>
      <c r="AD1501" s="149" t="s">
        <v>7245</v>
      </c>
      <c r="AE1501" s="149" t="s">
        <v>271</v>
      </c>
      <c r="AF1501" s="149"/>
      <c r="AG1501" s="149" t="s">
        <v>1098</v>
      </c>
      <c r="AH1501" s="149" t="s">
        <v>273</v>
      </c>
      <c r="AI1501" s="158">
        <v>36</v>
      </c>
      <c r="AJ1501" s="149"/>
      <c r="AK1501" s="159" t="s">
        <v>274</v>
      </c>
      <c r="AL1501" s="159" t="s">
        <v>274</v>
      </c>
      <c r="AM1501" s="149" t="s">
        <v>274</v>
      </c>
      <c r="AN1501" s="160">
        <v>4</v>
      </c>
      <c r="AO1501" s="149"/>
      <c r="AP1501" s="149" t="s">
        <v>274</v>
      </c>
      <c r="AQ1501" s="149" t="s">
        <v>275</v>
      </c>
      <c r="AR1501" s="158">
        <v>1</v>
      </c>
      <c r="AS1501" s="149" t="s">
        <v>275</v>
      </c>
      <c r="AT1501" s="149" t="s">
        <v>276</v>
      </c>
      <c r="AU1501" s="161">
        <v>1</v>
      </c>
      <c r="AV1501" s="159">
        <v>176991.15</v>
      </c>
      <c r="AW1501" s="159">
        <v>7079.65</v>
      </c>
      <c r="AX1501" s="149" t="s">
        <v>274</v>
      </c>
      <c r="AY1501" s="159">
        <v>1769.91</v>
      </c>
      <c r="AZ1501" s="159">
        <v>1769.91</v>
      </c>
      <c r="BA1501" s="159">
        <v>7079.64</v>
      </c>
      <c r="BB1501" s="159">
        <v>63716.76</v>
      </c>
      <c r="BC1501" s="162" t="s">
        <v>274</v>
      </c>
      <c r="BD1501" s="162">
        <v>0</v>
      </c>
      <c r="BE1501" s="159">
        <v>113274.39</v>
      </c>
      <c r="BF1501" s="159">
        <v>113274.39</v>
      </c>
      <c r="BG1501" s="159">
        <v>176991.15</v>
      </c>
    </row>
    <row r="1502" ht="28.05" customHeight="1" spans="1:59">
      <c r="A1502" s="149"/>
      <c r="B1502" s="149"/>
      <c r="C1502" s="149"/>
      <c r="D1502" s="149" t="s">
        <v>3726</v>
      </c>
      <c r="E1502" s="340" t="s">
        <v>7264</v>
      </c>
      <c r="F1502" s="149" t="s">
        <v>3726</v>
      </c>
      <c r="G1502" s="149" t="s">
        <v>7265</v>
      </c>
      <c r="H1502" s="149" t="s">
        <v>7248</v>
      </c>
      <c r="I1502" s="149" t="s">
        <v>7249</v>
      </c>
      <c r="J1502" s="149" t="s">
        <v>7266</v>
      </c>
      <c r="K1502" s="149"/>
      <c r="L1502" s="149" t="s">
        <v>262</v>
      </c>
      <c r="M1502" s="149"/>
      <c r="N1502" s="149" t="s">
        <v>263</v>
      </c>
      <c r="O1502" s="149" t="s">
        <v>214</v>
      </c>
      <c r="P1502" s="149" t="s">
        <v>53</v>
      </c>
      <c r="Q1502" s="149"/>
      <c r="R1502" s="149" t="s">
        <v>7251</v>
      </c>
      <c r="S1502" s="149" t="s">
        <v>5499</v>
      </c>
      <c r="T1502" s="149" t="s">
        <v>7252</v>
      </c>
      <c r="U1502" s="149" t="s">
        <v>267</v>
      </c>
      <c r="V1502" s="149"/>
      <c r="W1502" s="149"/>
      <c r="X1502" s="149" t="s">
        <v>268</v>
      </c>
      <c r="Y1502" s="149"/>
      <c r="Z1502" s="149"/>
      <c r="AA1502" s="149"/>
      <c r="AB1502" s="149" t="s">
        <v>269</v>
      </c>
      <c r="AC1502" s="149" t="s">
        <v>318</v>
      </c>
      <c r="AD1502" s="149" t="s">
        <v>7252</v>
      </c>
      <c r="AE1502" s="149" t="s">
        <v>271</v>
      </c>
      <c r="AF1502" s="149"/>
      <c r="AG1502" s="149" t="s">
        <v>1098</v>
      </c>
      <c r="AH1502" s="149" t="s">
        <v>273</v>
      </c>
      <c r="AI1502" s="158">
        <v>96</v>
      </c>
      <c r="AJ1502" s="149"/>
      <c r="AK1502" s="159" t="s">
        <v>274</v>
      </c>
      <c r="AL1502" s="159" t="s">
        <v>274</v>
      </c>
      <c r="AM1502" s="149" t="s">
        <v>274</v>
      </c>
      <c r="AN1502" s="160">
        <v>4</v>
      </c>
      <c r="AO1502" s="149"/>
      <c r="AP1502" s="149" t="s">
        <v>274</v>
      </c>
      <c r="AQ1502" s="149" t="s">
        <v>275</v>
      </c>
      <c r="AR1502" s="158">
        <v>1</v>
      </c>
      <c r="AS1502" s="149" t="s">
        <v>275</v>
      </c>
      <c r="AT1502" s="149" t="s">
        <v>276</v>
      </c>
      <c r="AU1502" s="161">
        <v>1</v>
      </c>
      <c r="AV1502" s="159">
        <v>19943.02</v>
      </c>
      <c r="AW1502" s="159">
        <v>797.72</v>
      </c>
      <c r="AX1502" s="149" t="s">
        <v>274</v>
      </c>
      <c r="AY1502" s="162">
        <v>0</v>
      </c>
      <c r="AZ1502" s="162" t="s">
        <v>274</v>
      </c>
      <c r="BA1502" s="162">
        <v>0</v>
      </c>
      <c r="BB1502" s="159">
        <v>19145.3</v>
      </c>
      <c r="BC1502" s="162" t="s">
        <v>274</v>
      </c>
      <c r="BD1502" s="162">
        <v>0</v>
      </c>
      <c r="BE1502" s="159">
        <v>797.72</v>
      </c>
      <c r="BF1502" s="159">
        <v>797.72</v>
      </c>
      <c r="BG1502" s="159">
        <v>19943.02</v>
      </c>
    </row>
    <row r="1503" ht="28.05" customHeight="1" spans="1:59">
      <c r="A1503" s="149"/>
      <c r="B1503" s="149"/>
      <c r="C1503" s="149"/>
      <c r="D1503" s="149" t="s">
        <v>3726</v>
      </c>
      <c r="E1503" s="340" t="s">
        <v>7267</v>
      </c>
      <c r="F1503" s="149" t="s">
        <v>3726</v>
      </c>
      <c r="G1503" s="149" t="s">
        <v>7268</v>
      </c>
      <c r="H1503" s="149" t="s">
        <v>7248</v>
      </c>
      <c r="I1503" s="149" t="s">
        <v>7249</v>
      </c>
      <c r="J1503" s="149" t="s">
        <v>7269</v>
      </c>
      <c r="K1503" s="149"/>
      <c r="L1503" s="149" t="s">
        <v>262</v>
      </c>
      <c r="M1503" s="149"/>
      <c r="N1503" s="149" t="s">
        <v>263</v>
      </c>
      <c r="O1503" s="149" t="s">
        <v>214</v>
      </c>
      <c r="P1503" s="149" t="s">
        <v>53</v>
      </c>
      <c r="Q1503" s="149"/>
      <c r="R1503" s="149" t="s">
        <v>7251</v>
      </c>
      <c r="S1503" s="149" t="s">
        <v>5499</v>
      </c>
      <c r="T1503" s="149" t="s">
        <v>7252</v>
      </c>
      <c r="U1503" s="149" t="s">
        <v>267</v>
      </c>
      <c r="V1503" s="149"/>
      <c r="W1503" s="149"/>
      <c r="X1503" s="149" t="s">
        <v>268</v>
      </c>
      <c r="Y1503" s="149"/>
      <c r="Z1503" s="149"/>
      <c r="AA1503" s="149"/>
      <c r="AB1503" s="149" t="s">
        <v>269</v>
      </c>
      <c r="AC1503" s="149" t="s">
        <v>318</v>
      </c>
      <c r="AD1503" s="149" t="s">
        <v>7252</v>
      </c>
      <c r="AE1503" s="149" t="s">
        <v>271</v>
      </c>
      <c r="AF1503" s="149"/>
      <c r="AG1503" s="149" t="s">
        <v>1098</v>
      </c>
      <c r="AH1503" s="149" t="s">
        <v>273</v>
      </c>
      <c r="AI1503" s="158">
        <v>96</v>
      </c>
      <c r="AJ1503" s="149"/>
      <c r="AK1503" s="159" t="s">
        <v>274</v>
      </c>
      <c r="AL1503" s="159" t="s">
        <v>274</v>
      </c>
      <c r="AM1503" s="149" t="s">
        <v>274</v>
      </c>
      <c r="AN1503" s="160">
        <v>4</v>
      </c>
      <c r="AO1503" s="149"/>
      <c r="AP1503" s="149" t="s">
        <v>274</v>
      </c>
      <c r="AQ1503" s="149" t="s">
        <v>275</v>
      </c>
      <c r="AR1503" s="158">
        <v>1</v>
      </c>
      <c r="AS1503" s="149" t="s">
        <v>275</v>
      </c>
      <c r="AT1503" s="149" t="s">
        <v>276</v>
      </c>
      <c r="AU1503" s="161">
        <v>1</v>
      </c>
      <c r="AV1503" s="159">
        <v>19943.02</v>
      </c>
      <c r="AW1503" s="159">
        <v>797.72</v>
      </c>
      <c r="AX1503" s="149" t="s">
        <v>274</v>
      </c>
      <c r="AY1503" s="162">
        <v>0</v>
      </c>
      <c r="AZ1503" s="162" t="s">
        <v>274</v>
      </c>
      <c r="BA1503" s="162">
        <v>0</v>
      </c>
      <c r="BB1503" s="159">
        <v>19145.3</v>
      </c>
      <c r="BC1503" s="162" t="s">
        <v>274</v>
      </c>
      <c r="BD1503" s="162">
        <v>0</v>
      </c>
      <c r="BE1503" s="159">
        <v>797.72</v>
      </c>
      <c r="BF1503" s="159">
        <v>797.72</v>
      </c>
      <c r="BG1503" s="159">
        <v>19943.02</v>
      </c>
    </row>
    <row r="1504" ht="28.05" customHeight="1" spans="1:59">
      <c r="A1504" s="149"/>
      <c r="B1504" s="149"/>
      <c r="C1504" s="149"/>
      <c r="D1504" s="149" t="s">
        <v>3726</v>
      </c>
      <c r="E1504" s="340" t="s">
        <v>7270</v>
      </c>
      <c r="F1504" s="149" t="s">
        <v>3726</v>
      </c>
      <c r="G1504" s="149" t="s">
        <v>7271</v>
      </c>
      <c r="H1504" s="149" t="s">
        <v>3911</v>
      </c>
      <c r="I1504" s="149" t="s">
        <v>3912</v>
      </c>
      <c r="J1504" s="149" t="s">
        <v>7272</v>
      </c>
      <c r="K1504" s="149"/>
      <c r="L1504" s="149" t="s">
        <v>262</v>
      </c>
      <c r="M1504" s="149"/>
      <c r="N1504" s="149" t="s">
        <v>263</v>
      </c>
      <c r="O1504" s="149" t="s">
        <v>214</v>
      </c>
      <c r="P1504" s="149" t="s">
        <v>53</v>
      </c>
      <c r="Q1504" s="149"/>
      <c r="R1504" s="149" t="s">
        <v>4026</v>
      </c>
      <c r="S1504" s="149" t="s">
        <v>3872</v>
      </c>
      <c r="T1504" s="149" t="s">
        <v>7245</v>
      </c>
      <c r="U1504" s="149" t="s">
        <v>267</v>
      </c>
      <c r="V1504" s="149"/>
      <c r="W1504" s="149"/>
      <c r="X1504" s="149" t="s">
        <v>268</v>
      </c>
      <c r="Y1504" s="149"/>
      <c r="Z1504" s="149"/>
      <c r="AA1504" s="149"/>
      <c r="AB1504" s="149" t="s">
        <v>269</v>
      </c>
      <c r="AC1504" s="149" t="s">
        <v>270</v>
      </c>
      <c r="AD1504" s="149" t="s">
        <v>7245</v>
      </c>
      <c r="AE1504" s="149" t="s">
        <v>271</v>
      </c>
      <c r="AF1504" s="149"/>
      <c r="AG1504" s="149" t="s">
        <v>1098</v>
      </c>
      <c r="AH1504" s="149" t="s">
        <v>273</v>
      </c>
      <c r="AI1504" s="158">
        <v>36</v>
      </c>
      <c r="AJ1504" s="149"/>
      <c r="AK1504" s="159" t="s">
        <v>274</v>
      </c>
      <c r="AL1504" s="159" t="s">
        <v>274</v>
      </c>
      <c r="AM1504" s="149" t="s">
        <v>274</v>
      </c>
      <c r="AN1504" s="160">
        <v>4</v>
      </c>
      <c r="AO1504" s="149"/>
      <c r="AP1504" s="149" t="s">
        <v>274</v>
      </c>
      <c r="AQ1504" s="149" t="s">
        <v>275</v>
      </c>
      <c r="AR1504" s="158">
        <v>1</v>
      </c>
      <c r="AS1504" s="149" t="s">
        <v>275</v>
      </c>
      <c r="AT1504" s="149" t="s">
        <v>276</v>
      </c>
      <c r="AU1504" s="161">
        <v>1</v>
      </c>
      <c r="AV1504" s="159">
        <v>97345.13</v>
      </c>
      <c r="AW1504" s="159">
        <v>3893.81</v>
      </c>
      <c r="AX1504" s="149" t="s">
        <v>274</v>
      </c>
      <c r="AY1504" s="159">
        <v>973.45</v>
      </c>
      <c r="AZ1504" s="159">
        <v>973.45</v>
      </c>
      <c r="BA1504" s="159">
        <v>3893.8</v>
      </c>
      <c r="BB1504" s="159">
        <v>35044.2</v>
      </c>
      <c r="BC1504" s="162" t="s">
        <v>274</v>
      </c>
      <c r="BD1504" s="162">
        <v>0</v>
      </c>
      <c r="BE1504" s="159">
        <v>62300.93</v>
      </c>
      <c r="BF1504" s="159">
        <v>62300.93</v>
      </c>
      <c r="BG1504" s="159">
        <v>97345.13</v>
      </c>
    </row>
    <row r="1505" ht="28.05" customHeight="1" spans="1:59">
      <c r="A1505" s="149"/>
      <c r="B1505" s="149"/>
      <c r="C1505" s="149"/>
      <c r="D1505" s="149" t="s">
        <v>3726</v>
      </c>
      <c r="E1505" s="340" t="s">
        <v>7273</v>
      </c>
      <c r="F1505" s="149" t="s">
        <v>3726</v>
      </c>
      <c r="G1505" s="149" t="s">
        <v>7274</v>
      </c>
      <c r="H1505" s="149" t="s">
        <v>7248</v>
      </c>
      <c r="I1505" s="149" t="s">
        <v>7249</v>
      </c>
      <c r="J1505" s="149" t="s">
        <v>7275</v>
      </c>
      <c r="K1505" s="149"/>
      <c r="L1505" s="149" t="s">
        <v>262</v>
      </c>
      <c r="M1505" s="149"/>
      <c r="N1505" s="149" t="s">
        <v>263</v>
      </c>
      <c r="O1505" s="149" t="s">
        <v>214</v>
      </c>
      <c r="P1505" s="149" t="s">
        <v>53</v>
      </c>
      <c r="Q1505" s="149"/>
      <c r="R1505" s="149" t="s">
        <v>7251</v>
      </c>
      <c r="S1505" s="149" t="s">
        <v>5499</v>
      </c>
      <c r="T1505" s="149" t="s">
        <v>7252</v>
      </c>
      <c r="U1505" s="149" t="s">
        <v>267</v>
      </c>
      <c r="V1505" s="149"/>
      <c r="W1505" s="149"/>
      <c r="X1505" s="149" t="s">
        <v>268</v>
      </c>
      <c r="Y1505" s="149"/>
      <c r="Z1505" s="149"/>
      <c r="AA1505" s="149"/>
      <c r="AB1505" s="149" t="s">
        <v>269</v>
      </c>
      <c r="AC1505" s="149" t="s">
        <v>318</v>
      </c>
      <c r="AD1505" s="149" t="s">
        <v>7252</v>
      </c>
      <c r="AE1505" s="149" t="s">
        <v>271</v>
      </c>
      <c r="AF1505" s="149"/>
      <c r="AG1505" s="149" t="s">
        <v>1098</v>
      </c>
      <c r="AH1505" s="149" t="s">
        <v>273</v>
      </c>
      <c r="AI1505" s="158">
        <v>96</v>
      </c>
      <c r="AJ1505" s="149"/>
      <c r="AK1505" s="159" t="s">
        <v>274</v>
      </c>
      <c r="AL1505" s="159" t="s">
        <v>274</v>
      </c>
      <c r="AM1505" s="149" t="s">
        <v>274</v>
      </c>
      <c r="AN1505" s="160">
        <v>4</v>
      </c>
      <c r="AO1505" s="149"/>
      <c r="AP1505" s="149" t="s">
        <v>274</v>
      </c>
      <c r="AQ1505" s="149" t="s">
        <v>275</v>
      </c>
      <c r="AR1505" s="158">
        <v>1</v>
      </c>
      <c r="AS1505" s="149" t="s">
        <v>275</v>
      </c>
      <c r="AT1505" s="149" t="s">
        <v>276</v>
      </c>
      <c r="AU1505" s="161">
        <v>1</v>
      </c>
      <c r="AV1505" s="159">
        <v>19943.02</v>
      </c>
      <c r="AW1505" s="159">
        <v>797.72</v>
      </c>
      <c r="AX1505" s="149" t="s">
        <v>274</v>
      </c>
      <c r="AY1505" s="162">
        <v>0</v>
      </c>
      <c r="AZ1505" s="162" t="s">
        <v>274</v>
      </c>
      <c r="BA1505" s="162">
        <v>0</v>
      </c>
      <c r="BB1505" s="159">
        <v>19145.3</v>
      </c>
      <c r="BC1505" s="162" t="s">
        <v>274</v>
      </c>
      <c r="BD1505" s="162">
        <v>0</v>
      </c>
      <c r="BE1505" s="159">
        <v>797.72</v>
      </c>
      <c r="BF1505" s="159">
        <v>797.72</v>
      </c>
      <c r="BG1505" s="159">
        <v>19943.02</v>
      </c>
    </row>
    <row r="1506" ht="28.05" customHeight="1" spans="1:59">
      <c r="A1506" s="149"/>
      <c r="B1506" s="149"/>
      <c r="C1506" s="149"/>
      <c r="D1506" s="149" t="s">
        <v>3726</v>
      </c>
      <c r="E1506" s="340" t="s">
        <v>7276</v>
      </c>
      <c r="F1506" s="149" t="s">
        <v>3726</v>
      </c>
      <c r="G1506" s="149" t="s">
        <v>7277</v>
      </c>
      <c r="H1506" s="149" t="s">
        <v>7248</v>
      </c>
      <c r="I1506" s="149" t="s">
        <v>7249</v>
      </c>
      <c r="J1506" s="149" t="s">
        <v>7278</v>
      </c>
      <c r="K1506" s="149"/>
      <c r="L1506" s="149" t="s">
        <v>262</v>
      </c>
      <c r="M1506" s="149"/>
      <c r="N1506" s="149" t="s">
        <v>263</v>
      </c>
      <c r="O1506" s="149" t="s">
        <v>214</v>
      </c>
      <c r="P1506" s="149" t="s">
        <v>53</v>
      </c>
      <c r="Q1506" s="149"/>
      <c r="R1506" s="149" t="s">
        <v>7251</v>
      </c>
      <c r="S1506" s="149" t="s">
        <v>5499</v>
      </c>
      <c r="T1506" s="149" t="s">
        <v>7252</v>
      </c>
      <c r="U1506" s="149" t="s">
        <v>267</v>
      </c>
      <c r="V1506" s="149"/>
      <c r="W1506" s="149"/>
      <c r="X1506" s="149" t="s">
        <v>268</v>
      </c>
      <c r="Y1506" s="149"/>
      <c r="Z1506" s="149"/>
      <c r="AA1506" s="149"/>
      <c r="AB1506" s="149" t="s">
        <v>269</v>
      </c>
      <c r="AC1506" s="149" t="s">
        <v>318</v>
      </c>
      <c r="AD1506" s="149" t="s">
        <v>7252</v>
      </c>
      <c r="AE1506" s="149" t="s">
        <v>271</v>
      </c>
      <c r="AF1506" s="149"/>
      <c r="AG1506" s="149" t="s">
        <v>1098</v>
      </c>
      <c r="AH1506" s="149" t="s">
        <v>273</v>
      </c>
      <c r="AI1506" s="158">
        <v>96</v>
      </c>
      <c r="AJ1506" s="149"/>
      <c r="AK1506" s="159" t="s">
        <v>274</v>
      </c>
      <c r="AL1506" s="159" t="s">
        <v>274</v>
      </c>
      <c r="AM1506" s="149" t="s">
        <v>274</v>
      </c>
      <c r="AN1506" s="160">
        <v>4</v>
      </c>
      <c r="AO1506" s="149"/>
      <c r="AP1506" s="149" t="s">
        <v>274</v>
      </c>
      <c r="AQ1506" s="149" t="s">
        <v>275</v>
      </c>
      <c r="AR1506" s="158">
        <v>1</v>
      </c>
      <c r="AS1506" s="149" t="s">
        <v>275</v>
      </c>
      <c r="AT1506" s="149" t="s">
        <v>276</v>
      </c>
      <c r="AU1506" s="161">
        <v>1</v>
      </c>
      <c r="AV1506" s="159">
        <v>19943.02</v>
      </c>
      <c r="AW1506" s="159">
        <v>797.72</v>
      </c>
      <c r="AX1506" s="149" t="s">
        <v>274</v>
      </c>
      <c r="AY1506" s="162">
        <v>0</v>
      </c>
      <c r="AZ1506" s="162" t="s">
        <v>274</v>
      </c>
      <c r="BA1506" s="162">
        <v>0</v>
      </c>
      <c r="BB1506" s="159">
        <v>19145.3</v>
      </c>
      <c r="BC1506" s="162" t="s">
        <v>274</v>
      </c>
      <c r="BD1506" s="162">
        <v>0</v>
      </c>
      <c r="BE1506" s="159">
        <v>797.72</v>
      </c>
      <c r="BF1506" s="159">
        <v>797.72</v>
      </c>
      <c r="BG1506" s="159">
        <v>19943.02</v>
      </c>
    </row>
    <row r="1507" ht="28.05" customHeight="1" spans="1:59">
      <c r="A1507" s="149"/>
      <c r="B1507" s="149"/>
      <c r="C1507" s="149"/>
      <c r="D1507" s="149" t="s">
        <v>3726</v>
      </c>
      <c r="E1507" s="340" t="s">
        <v>7279</v>
      </c>
      <c r="F1507" s="149" t="s">
        <v>3726</v>
      </c>
      <c r="G1507" s="149" t="s">
        <v>7280</v>
      </c>
      <c r="H1507" s="149" t="s">
        <v>7248</v>
      </c>
      <c r="I1507" s="149" t="s">
        <v>7249</v>
      </c>
      <c r="J1507" s="149" t="s">
        <v>7281</v>
      </c>
      <c r="K1507" s="149"/>
      <c r="L1507" s="149" t="s">
        <v>262</v>
      </c>
      <c r="M1507" s="149"/>
      <c r="N1507" s="149" t="s">
        <v>263</v>
      </c>
      <c r="O1507" s="149" t="s">
        <v>214</v>
      </c>
      <c r="P1507" s="149" t="s">
        <v>53</v>
      </c>
      <c r="Q1507" s="149"/>
      <c r="R1507" s="149" t="s">
        <v>7251</v>
      </c>
      <c r="S1507" s="149" t="s">
        <v>5499</v>
      </c>
      <c r="T1507" s="149" t="s">
        <v>7252</v>
      </c>
      <c r="U1507" s="149" t="s">
        <v>267</v>
      </c>
      <c r="V1507" s="149"/>
      <c r="W1507" s="149"/>
      <c r="X1507" s="149" t="s">
        <v>268</v>
      </c>
      <c r="Y1507" s="149"/>
      <c r="Z1507" s="149"/>
      <c r="AA1507" s="149"/>
      <c r="AB1507" s="149" t="s">
        <v>269</v>
      </c>
      <c r="AC1507" s="149" t="s">
        <v>318</v>
      </c>
      <c r="AD1507" s="149" t="s">
        <v>7252</v>
      </c>
      <c r="AE1507" s="149" t="s">
        <v>271</v>
      </c>
      <c r="AF1507" s="149"/>
      <c r="AG1507" s="149" t="s">
        <v>1098</v>
      </c>
      <c r="AH1507" s="149" t="s">
        <v>273</v>
      </c>
      <c r="AI1507" s="158">
        <v>96</v>
      </c>
      <c r="AJ1507" s="149"/>
      <c r="AK1507" s="159" t="s">
        <v>274</v>
      </c>
      <c r="AL1507" s="159" t="s">
        <v>274</v>
      </c>
      <c r="AM1507" s="149" t="s">
        <v>274</v>
      </c>
      <c r="AN1507" s="160">
        <v>4</v>
      </c>
      <c r="AO1507" s="149"/>
      <c r="AP1507" s="149" t="s">
        <v>274</v>
      </c>
      <c r="AQ1507" s="149" t="s">
        <v>275</v>
      </c>
      <c r="AR1507" s="158">
        <v>1</v>
      </c>
      <c r="AS1507" s="149" t="s">
        <v>275</v>
      </c>
      <c r="AT1507" s="149" t="s">
        <v>276</v>
      </c>
      <c r="AU1507" s="161">
        <v>1</v>
      </c>
      <c r="AV1507" s="159">
        <v>19943.02</v>
      </c>
      <c r="AW1507" s="159">
        <v>797.72</v>
      </c>
      <c r="AX1507" s="149" t="s">
        <v>274</v>
      </c>
      <c r="AY1507" s="162">
        <v>0</v>
      </c>
      <c r="AZ1507" s="162" t="s">
        <v>274</v>
      </c>
      <c r="BA1507" s="162">
        <v>0</v>
      </c>
      <c r="BB1507" s="159">
        <v>19145.3</v>
      </c>
      <c r="BC1507" s="162" t="s">
        <v>274</v>
      </c>
      <c r="BD1507" s="162">
        <v>0</v>
      </c>
      <c r="BE1507" s="159">
        <v>797.72</v>
      </c>
      <c r="BF1507" s="159">
        <v>797.72</v>
      </c>
      <c r="BG1507" s="159">
        <v>19943.02</v>
      </c>
    </row>
    <row r="1508" ht="28.05" customHeight="1" spans="1:59">
      <c r="A1508" s="149"/>
      <c r="B1508" s="149"/>
      <c r="C1508" s="149"/>
      <c r="D1508" s="149" t="s">
        <v>3726</v>
      </c>
      <c r="E1508" s="340" t="s">
        <v>7282</v>
      </c>
      <c r="F1508" s="149" t="s">
        <v>3726</v>
      </c>
      <c r="G1508" s="149" t="s">
        <v>7283</v>
      </c>
      <c r="H1508" s="149" t="s">
        <v>7284</v>
      </c>
      <c r="I1508" s="149" t="s">
        <v>7178</v>
      </c>
      <c r="J1508" s="149" t="s">
        <v>7285</v>
      </c>
      <c r="K1508" s="149"/>
      <c r="L1508" s="149" t="s">
        <v>262</v>
      </c>
      <c r="M1508" s="149"/>
      <c r="N1508" s="149" t="s">
        <v>263</v>
      </c>
      <c r="O1508" s="149" t="s">
        <v>214</v>
      </c>
      <c r="P1508" s="149" t="s">
        <v>53</v>
      </c>
      <c r="Q1508" s="149"/>
      <c r="R1508" s="149" t="s">
        <v>4112</v>
      </c>
      <c r="S1508" s="149" t="s">
        <v>4180</v>
      </c>
      <c r="T1508" s="149" t="s">
        <v>7286</v>
      </c>
      <c r="U1508" s="149" t="s">
        <v>267</v>
      </c>
      <c r="V1508" s="149"/>
      <c r="W1508" s="149"/>
      <c r="X1508" s="149" t="s">
        <v>705</v>
      </c>
      <c r="Y1508" s="149"/>
      <c r="Z1508" s="149"/>
      <c r="AA1508" s="149"/>
      <c r="AB1508" s="149" t="s">
        <v>269</v>
      </c>
      <c r="AC1508" s="149" t="s">
        <v>270</v>
      </c>
      <c r="AD1508" s="149" t="s">
        <v>7286</v>
      </c>
      <c r="AE1508" s="149" t="s">
        <v>271</v>
      </c>
      <c r="AF1508" s="149"/>
      <c r="AG1508" s="149" t="s">
        <v>1098</v>
      </c>
      <c r="AH1508" s="149" t="s">
        <v>273</v>
      </c>
      <c r="AI1508" s="158">
        <v>36</v>
      </c>
      <c r="AJ1508" s="149"/>
      <c r="AK1508" s="159" t="s">
        <v>274</v>
      </c>
      <c r="AL1508" s="159" t="s">
        <v>274</v>
      </c>
      <c r="AM1508" s="149" t="s">
        <v>274</v>
      </c>
      <c r="AN1508" s="160">
        <v>4</v>
      </c>
      <c r="AO1508" s="149"/>
      <c r="AP1508" s="149" t="s">
        <v>274</v>
      </c>
      <c r="AQ1508" s="149" t="s">
        <v>275</v>
      </c>
      <c r="AR1508" s="158">
        <v>1</v>
      </c>
      <c r="AS1508" s="149" t="s">
        <v>275</v>
      </c>
      <c r="AT1508" s="149" t="s">
        <v>276</v>
      </c>
      <c r="AU1508" s="161">
        <v>1</v>
      </c>
      <c r="AV1508" s="159">
        <v>11946.9</v>
      </c>
      <c r="AW1508" s="159">
        <v>477.88</v>
      </c>
      <c r="AX1508" s="149" t="s">
        <v>274</v>
      </c>
      <c r="AY1508" s="159">
        <v>119.47</v>
      </c>
      <c r="AZ1508" s="159">
        <v>119.47</v>
      </c>
      <c r="BA1508" s="159">
        <v>477.88</v>
      </c>
      <c r="BB1508" s="159">
        <v>4300.92</v>
      </c>
      <c r="BC1508" s="162" t="s">
        <v>274</v>
      </c>
      <c r="BD1508" s="162">
        <v>0</v>
      </c>
      <c r="BE1508" s="159">
        <v>7645.98</v>
      </c>
      <c r="BF1508" s="159">
        <v>7645.98</v>
      </c>
      <c r="BG1508" s="159">
        <v>11946.9</v>
      </c>
    </row>
    <row r="1509" ht="28.05" customHeight="1" spans="1:59">
      <c r="A1509" s="149"/>
      <c r="B1509" s="149"/>
      <c r="C1509" s="149"/>
      <c r="D1509" s="149" t="s">
        <v>3726</v>
      </c>
      <c r="E1509" s="340" t="s">
        <v>7287</v>
      </c>
      <c r="F1509" s="149" t="s">
        <v>3726</v>
      </c>
      <c r="G1509" s="149" t="s">
        <v>7288</v>
      </c>
      <c r="H1509" s="149" t="s">
        <v>7289</v>
      </c>
      <c r="I1509" s="149" t="s">
        <v>7290</v>
      </c>
      <c r="J1509" s="149" t="s">
        <v>7291</v>
      </c>
      <c r="K1509" s="149"/>
      <c r="L1509" s="149" t="s">
        <v>262</v>
      </c>
      <c r="M1509" s="149"/>
      <c r="N1509" s="149" t="s">
        <v>263</v>
      </c>
      <c r="O1509" s="149" t="s">
        <v>214</v>
      </c>
      <c r="P1509" s="149" t="s">
        <v>53</v>
      </c>
      <c r="Q1509" s="149"/>
      <c r="R1509" s="149" t="s">
        <v>4112</v>
      </c>
      <c r="S1509" s="149" t="s">
        <v>4180</v>
      </c>
      <c r="T1509" s="149" t="s">
        <v>7286</v>
      </c>
      <c r="U1509" s="149" t="s">
        <v>267</v>
      </c>
      <c r="V1509" s="149"/>
      <c r="W1509" s="149"/>
      <c r="X1509" s="149" t="s">
        <v>705</v>
      </c>
      <c r="Y1509" s="149"/>
      <c r="Z1509" s="149"/>
      <c r="AA1509" s="149"/>
      <c r="AB1509" s="149" t="s">
        <v>269</v>
      </c>
      <c r="AC1509" s="149" t="s">
        <v>270</v>
      </c>
      <c r="AD1509" s="149" t="s">
        <v>7286</v>
      </c>
      <c r="AE1509" s="149" t="s">
        <v>271</v>
      </c>
      <c r="AF1509" s="149"/>
      <c r="AG1509" s="149" t="s">
        <v>1098</v>
      </c>
      <c r="AH1509" s="149" t="s">
        <v>273</v>
      </c>
      <c r="AI1509" s="158">
        <v>36</v>
      </c>
      <c r="AJ1509" s="149"/>
      <c r="AK1509" s="159" t="s">
        <v>274</v>
      </c>
      <c r="AL1509" s="159" t="s">
        <v>274</v>
      </c>
      <c r="AM1509" s="149" t="s">
        <v>274</v>
      </c>
      <c r="AN1509" s="160">
        <v>4</v>
      </c>
      <c r="AO1509" s="149"/>
      <c r="AP1509" s="149" t="s">
        <v>274</v>
      </c>
      <c r="AQ1509" s="149" t="s">
        <v>275</v>
      </c>
      <c r="AR1509" s="158">
        <v>1</v>
      </c>
      <c r="AS1509" s="149" t="s">
        <v>275</v>
      </c>
      <c r="AT1509" s="149" t="s">
        <v>276</v>
      </c>
      <c r="AU1509" s="161">
        <v>1</v>
      </c>
      <c r="AV1509" s="159">
        <v>238938.05</v>
      </c>
      <c r="AW1509" s="159">
        <v>9557.52</v>
      </c>
      <c r="AX1509" s="149" t="s">
        <v>274</v>
      </c>
      <c r="AY1509" s="159">
        <v>2389.38</v>
      </c>
      <c r="AZ1509" s="159">
        <v>2389.38</v>
      </c>
      <c r="BA1509" s="159">
        <v>9557.52</v>
      </c>
      <c r="BB1509" s="159">
        <v>86017.68</v>
      </c>
      <c r="BC1509" s="162" t="s">
        <v>274</v>
      </c>
      <c r="BD1509" s="162">
        <v>0</v>
      </c>
      <c r="BE1509" s="159">
        <v>152920.37</v>
      </c>
      <c r="BF1509" s="159">
        <v>152920.37</v>
      </c>
      <c r="BG1509" s="159">
        <v>238938.05</v>
      </c>
    </row>
    <row r="1510" ht="28.05" customHeight="1" spans="1:59">
      <c r="A1510" s="149"/>
      <c r="B1510" s="149"/>
      <c r="C1510" s="149"/>
      <c r="D1510" s="149" t="s">
        <v>3726</v>
      </c>
      <c r="E1510" s="340" t="s">
        <v>7292</v>
      </c>
      <c r="F1510" s="149" t="s">
        <v>3726</v>
      </c>
      <c r="G1510" s="149" t="s">
        <v>7293</v>
      </c>
      <c r="H1510" s="149" t="s">
        <v>7294</v>
      </c>
      <c r="I1510" s="149" t="s">
        <v>7295</v>
      </c>
      <c r="J1510" s="149" t="s">
        <v>7296</v>
      </c>
      <c r="K1510" s="149"/>
      <c r="L1510" s="149" t="s">
        <v>262</v>
      </c>
      <c r="M1510" s="149"/>
      <c r="N1510" s="149" t="s">
        <v>263</v>
      </c>
      <c r="O1510" s="149" t="s">
        <v>214</v>
      </c>
      <c r="P1510" s="149" t="s">
        <v>53</v>
      </c>
      <c r="Q1510" s="149"/>
      <c r="R1510" s="149" t="s">
        <v>3933</v>
      </c>
      <c r="S1510" s="149" t="s">
        <v>3872</v>
      </c>
      <c r="T1510" s="149" t="s">
        <v>7245</v>
      </c>
      <c r="U1510" s="149" t="s">
        <v>267</v>
      </c>
      <c r="V1510" s="149"/>
      <c r="W1510" s="149"/>
      <c r="X1510" s="149" t="s">
        <v>268</v>
      </c>
      <c r="Y1510" s="149"/>
      <c r="Z1510" s="149"/>
      <c r="AA1510" s="149"/>
      <c r="AB1510" s="149" t="s">
        <v>269</v>
      </c>
      <c r="AC1510" s="149" t="s">
        <v>270</v>
      </c>
      <c r="AD1510" s="149" t="s">
        <v>7245</v>
      </c>
      <c r="AE1510" s="149" t="s">
        <v>271</v>
      </c>
      <c r="AF1510" s="149"/>
      <c r="AG1510" s="149" t="s">
        <v>1098</v>
      </c>
      <c r="AH1510" s="149" t="s">
        <v>273</v>
      </c>
      <c r="AI1510" s="158">
        <v>36</v>
      </c>
      <c r="AJ1510" s="149"/>
      <c r="AK1510" s="159" t="s">
        <v>274</v>
      </c>
      <c r="AL1510" s="159" t="s">
        <v>274</v>
      </c>
      <c r="AM1510" s="149" t="s">
        <v>274</v>
      </c>
      <c r="AN1510" s="160">
        <v>4</v>
      </c>
      <c r="AO1510" s="149"/>
      <c r="AP1510" s="149" t="s">
        <v>274</v>
      </c>
      <c r="AQ1510" s="149" t="s">
        <v>275</v>
      </c>
      <c r="AR1510" s="158">
        <v>1</v>
      </c>
      <c r="AS1510" s="149" t="s">
        <v>275</v>
      </c>
      <c r="AT1510" s="149" t="s">
        <v>276</v>
      </c>
      <c r="AU1510" s="161">
        <v>1</v>
      </c>
      <c r="AV1510" s="159">
        <v>24778.76</v>
      </c>
      <c r="AW1510" s="159">
        <v>991.15</v>
      </c>
      <c r="AX1510" s="149" t="s">
        <v>274</v>
      </c>
      <c r="AY1510" s="159">
        <v>247.79</v>
      </c>
      <c r="AZ1510" s="159">
        <v>247.79</v>
      </c>
      <c r="BA1510" s="159">
        <v>991.16</v>
      </c>
      <c r="BB1510" s="159">
        <v>8920.44</v>
      </c>
      <c r="BC1510" s="162" t="s">
        <v>274</v>
      </c>
      <c r="BD1510" s="162">
        <v>0</v>
      </c>
      <c r="BE1510" s="159">
        <v>15858.32</v>
      </c>
      <c r="BF1510" s="159">
        <v>15858.32</v>
      </c>
      <c r="BG1510" s="159">
        <v>24778.76</v>
      </c>
    </row>
    <row r="1511" ht="28.05" customHeight="1" spans="1:59">
      <c r="A1511" s="149"/>
      <c r="B1511" s="149"/>
      <c r="C1511" s="149"/>
      <c r="D1511" s="149" t="s">
        <v>3726</v>
      </c>
      <c r="E1511" s="340" t="s">
        <v>7297</v>
      </c>
      <c r="F1511" s="149" t="s">
        <v>3726</v>
      </c>
      <c r="G1511" s="149" t="s">
        <v>7298</v>
      </c>
      <c r="H1511" s="149" t="s">
        <v>158</v>
      </c>
      <c r="I1511" s="149" t="s">
        <v>4555</v>
      </c>
      <c r="J1511" s="149" t="s">
        <v>7299</v>
      </c>
      <c r="K1511" s="149"/>
      <c r="L1511" s="149" t="s">
        <v>262</v>
      </c>
      <c r="M1511" s="149"/>
      <c r="N1511" s="149" t="s">
        <v>263</v>
      </c>
      <c r="O1511" s="149" t="s">
        <v>214</v>
      </c>
      <c r="P1511" s="149" t="s">
        <v>53</v>
      </c>
      <c r="Q1511" s="149"/>
      <c r="R1511" s="149" t="s">
        <v>3952</v>
      </c>
      <c r="S1511" s="149" t="s">
        <v>4406</v>
      </c>
      <c r="T1511" s="149" t="s">
        <v>7036</v>
      </c>
      <c r="U1511" s="149" t="s">
        <v>267</v>
      </c>
      <c r="V1511" s="149"/>
      <c r="W1511" s="149"/>
      <c r="X1511" s="149" t="s">
        <v>336</v>
      </c>
      <c r="Y1511" s="149"/>
      <c r="Z1511" s="149"/>
      <c r="AA1511" s="149"/>
      <c r="AB1511" s="149" t="s">
        <v>269</v>
      </c>
      <c r="AC1511" s="149" t="s">
        <v>270</v>
      </c>
      <c r="AD1511" s="149" t="s">
        <v>7036</v>
      </c>
      <c r="AE1511" s="149" t="s">
        <v>271</v>
      </c>
      <c r="AF1511" s="149"/>
      <c r="AG1511" s="149" t="s">
        <v>1098</v>
      </c>
      <c r="AH1511" s="149" t="s">
        <v>273</v>
      </c>
      <c r="AI1511" s="158">
        <v>79</v>
      </c>
      <c r="AJ1511" s="149"/>
      <c r="AK1511" s="159" t="s">
        <v>274</v>
      </c>
      <c r="AL1511" s="159" t="s">
        <v>274</v>
      </c>
      <c r="AM1511" s="149" t="s">
        <v>274</v>
      </c>
      <c r="AN1511" s="160">
        <v>4</v>
      </c>
      <c r="AO1511" s="149"/>
      <c r="AP1511" s="149" t="s">
        <v>274</v>
      </c>
      <c r="AQ1511" s="149" t="s">
        <v>275</v>
      </c>
      <c r="AR1511" s="158">
        <v>1</v>
      </c>
      <c r="AS1511" s="149" t="s">
        <v>275</v>
      </c>
      <c r="AT1511" s="149" t="s">
        <v>276</v>
      </c>
      <c r="AU1511" s="161">
        <v>1</v>
      </c>
      <c r="AV1511" s="159">
        <v>2876.1</v>
      </c>
      <c r="AW1511" s="159">
        <v>115.04</v>
      </c>
      <c r="AX1511" s="149" t="s">
        <v>274</v>
      </c>
      <c r="AY1511" s="159">
        <v>30.14</v>
      </c>
      <c r="AZ1511" s="159">
        <v>30.14</v>
      </c>
      <c r="BA1511" s="159">
        <v>120.53</v>
      </c>
      <c r="BB1511" s="159">
        <v>2248.77</v>
      </c>
      <c r="BC1511" s="162" t="s">
        <v>274</v>
      </c>
      <c r="BD1511" s="162">
        <v>0</v>
      </c>
      <c r="BE1511" s="159">
        <v>627.33</v>
      </c>
      <c r="BF1511" s="159">
        <v>627.33</v>
      </c>
      <c r="BG1511" s="159">
        <v>2876.1</v>
      </c>
    </row>
    <row r="1512" ht="28.05" customHeight="1" spans="1:59">
      <c r="A1512" s="149"/>
      <c r="B1512" s="149"/>
      <c r="C1512" s="149"/>
      <c r="D1512" s="149" t="s">
        <v>3726</v>
      </c>
      <c r="E1512" s="340" t="s">
        <v>7300</v>
      </c>
      <c r="F1512" s="149" t="s">
        <v>3726</v>
      </c>
      <c r="G1512" s="149" t="s">
        <v>7301</v>
      </c>
      <c r="H1512" s="149" t="s">
        <v>7302</v>
      </c>
      <c r="I1512" s="149" t="s">
        <v>7303</v>
      </c>
      <c r="J1512" s="149" t="s">
        <v>7304</v>
      </c>
      <c r="K1512" s="149"/>
      <c r="L1512" s="149" t="s">
        <v>262</v>
      </c>
      <c r="M1512" s="149"/>
      <c r="N1512" s="149" t="s">
        <v>263</v>
      </c>
      <c r="O1512" s="149" t="s">
        <v>214</v>
      </c>
      <c r="P1512" s="149" t="s">
        <v>53</v>
      </c>
      <c r="Q1512" s="149"/>
      <c r="R1512" s="149" t="s">
        <v>296</v>
      </c>
      <c r="S1512" s="149" t="s">
        <v>793</v>
      </c>
      <c r="T1512" s="149" t="s">
        <v>7305</v>
      </c>
      <c r="U1512" s="149" t="s">
        <v>267</v>
      </c>
      <c r="V1512" s="149"/>
      <c r="W1512" s="149"/>
      <c r="X1512" s="149" t="s">
        <v>336</v>
      </c>
      <c r="Y1512" s="149"/>
      <c r="Z1512" s="149"/>
      <c r="AA1512" s="149"/>
      <c r="AB1512" s="149" t="s">
        <v>269</v>
      </c>
      <c r="AC1512" s="149" t="s">
        <v>318</v>
      </c>
      <c r="AD1512" s="149" t="s">
        <v>7305</v>
      </c>
      <c r="AE1512" s="149" t="s">
        <v>271</v>
      </c>
      <c r="AF1512" s="149"/>
      <c r="AG1512" s="149" t="s">
        <v>272</v>
      </c>
      <c r="AH1512" s="149" t="s">
        <v>273</v>
      </c>
      <c r="AI1512" s="158">
        <v>60</v>
      </c>
      <c r="AJ1512" s="149"/>
      <c r="AK1512" s="159" t="s">
        <v>274</v>
      </c>
      <c r="AL1512" s="159" t="s">
        <v>274</v>
      </c>
      <c r="AM1512" s="149" t="s">
        <v>274</v>
      </c>
      <c r="AN1512" s="160">
        <v>0</v>
      </c>
      <c r="AO1512" s="149"/>
      <c r="AP1512" s="149" t="s">
        <v>274</v>
      </c>
      <c r="AQ1512" s="149" t="s">
        <v>275</v>
      </c>
      <c r="AR1512" s="158">
        <v>1</v>
      </c>
      <c r="AS1512" s="149" t="s">
        <v>275</v>
      </c>
      <c r="AT1512" s="149" t="s">
        <v>276</v>
      </c>
      <c r="AU1512" s="161">
        <v>1</v>
      </c>
      <c r="AV1512" s="159">
        <v>35398.23</v>
      </c>
      <c r="AW1512" s="159">
        <v>0</v>
      </c>
      <c r="AX1512" s="149" t="s">
        <v>274</v>
      </c>
      <c r="AY1512" s="162">
        <v>0</v>
      </c>
      <c r="AZ1512" s="162" t="s">
        <v>274</v>
      </c>
      <c r="BA1512" s="162">
        <v>0</v>
      </c>
      <c r="BB1512" s="159">
        <v>35398.23</v>
      </c>
      <c r="BC1512" s="162" t="s">
        <v>274</v>
      </c>
      <c r="BD1512" s="162">
        <v>0</v>
      </c>
      <c r="BE1512" s="162">
        <v>0</v>
      </c>
      <c r="BF1512" s="162">
        <v>0</v>
      </c>
      <c r="BG1512" s="159">
        <v>35398.23</v>
      </c>
    </row>
    <row r="1513" ht="28.05" customHeight="1" spans="1:59">
      <c r="A1513" s="149"/>
      <c r="B1513" s="149"/>
      <c r="C1513" s="149"/>
      <c r="D1513" s="149" t="s">
        <v>3726</v>
      </c>
      <c r="E1513" s="340" t="s">
        <v>7306</v>
      </c>
      <c r="F1513" s="149" t="s">
        <v>3726</v>
      </c>
      <c r="G1513" s="149" t="s">
        <v>7307</v>
      </c>
      <c r="H1513" s="149" t="s">
        <v>7308</v>
      </c>
      <c r="I1513" s="149" t="s">
        <v>7309</v>
      </c>
      <c r="J1513" s="149" t="s">
        <v>7310</v>
      </c>
      <c r="K1513" s="149"/>
      <c r="L1513" s="149" t="s">
        <v>262</v>
      </c>
      <c r="M1513" s="149"/>
      <c r="N1513" s="149" t="s">
        <v>263</v>
      </c>
      <c r="O1513" s="149" t="s">
        <v>214</v>
      </c>
      <c r="P1513" s="149" t="s">
        <v>53</v>
      </c>
      <c r="Q1513" s="149"/>
      <c r="R1513" s="149" t="s">
        <v>296</v>
      </c>
      <c r="S1513" s="149" t="s">
        <v>793</v>
      </c>
      <c r="T1513" s="149" t="s">
        <v>7305</v>
      </c>
      <c r="U1513" s="149" t="s">
        <v>267</v>
      </c>
      <c r="V1513" s="149"/>
      <c r="W1513" s="149"/>
      <c r="X1513" s="149" t="s">
        <v>336</v>
      </c>
      <c r="Y1513" s="149"/>
      <c r="Z1513" s="149"/>
      <c r="AA1513" s="149"/>
      <c r="AB1513" s="149" t="s">
        <v>269</v>
      </c>
      <c r="AC1513" s="149" t="s">
        <v>318</v>
      </c>
      <c r="AD1513" s="149" t="s">
        <v>7305</v>
      </c>
      <c r="AE1513" s="149" t="s">
        <v>271</v>
      </c>
      <c r="AF1513" s="149"/>
      <c r="AG1513" s="149" t="s">
        <v>272</v>
      </c>
      <c r="AH1513" s="149" t="s">
        <v>273</v>
      </c>
      <c r="AI1513" s="158">
        <v>60</v>
      </c>
      <c r="AJ1513" s="149"/>
      <c r="AK1513" s="159" t="s">
        <v>274</v>
      </c>
      <c r="AL1513" s="159" t="s">
        <v>274</v>
      </c>
      <c r="AM1513" s="149" t="s">
        <v>274</v>
      </c>
      <c r="AN1513" s="160">
        <v>0</v>
      </c>
      <c r="AO1513" s="149"/>
      <c r="AP1513" s="149" t="s">
        <v>274</v>
      </c>
      <c r="AQ1513" s="149" t="s">
        <v>275</v>
      </c>
      <c r="AR1513" s="158">
        <v>1</v>
      </c>
      <c r="AS1513" s="149" t="s">
        <v>275</v>
      </c>
      <c r="AT1513" s="149" t="s">
        <v>276</v>
      </c>
      <c r="AU1513" s="161">
        <v>1</v>
      </c>
      <c r="AV1513" s="159">
        <v>23008.85</v>
      </c>
      <c r="AW1513" s="159">
        <v>0</v>
      </c>
      <c r="AX1513" s="149" t="s">
        <v>274</v>
      </c>
      <c r="AY1513" s="162">
        <v>0</v>
      </c>
      <c r="AZ1513" s="162" t="s">
        <v>274</v>
      </c>
      <c r="BA1513" s="162">
        <v>0</v>
      </c>
      <c r="BB1513" s="159">
        <v>23008.85</v>
      </c>
      <c r="BC1513" s="162" t="s">
        <v>274</v>
      </c>
      <c r="BD1513" s="162">
        <v>0</v>
      </c>
      <c r="BE1513" s="162">
        <v>0</v>
      </c>
      <c r="BF1513" s="162">
        <v>0</v>
      </c>
      <c r="BG1513" s="159">
        <v>23008.85</v>
      </c>
    </row>
    <row r="1514" ht="28.05" customHeight="1" spans="1:59">
      <c r="A1514" s="149"/>
      <c r="B1514" s="149"/>
      <c r="C1514" s="149"/>
      <c r="D1514" s="149" t="s">
        <v>3726</v>
      </c>
      <c r="E1514" s="340" t="s">
        <v>7311</v>
      </c>
      <c r="F1514" s="149" t="s">
        <v>3726</v>
      </c>
      <c r="G1514" s="149" t="s">
        <v>7312</v>
      </c>
      <c r="H1514" s="149" t="s">
        <v>7248</v>
      </c>
      <c r="I1514" s="149" t="s">
        <v>7249</v>
      </c>
      <c r="J1514" s="149" t="s">
        <v>7313</v>
      </c>
      <c r="K1514" s="149"/>
      <c r="L1514" s="149" t="s">
        <v>262</v>
      </c>
      <c r="M1514" s="149"/>
      <c r="N1514" s="149" t="s">
        <v>263</v>
      </c>
      <c r="O1514" s="149" t="s">
        <v>214</v>
      </c>
      <c r="P1514" s="149" t="s">
        <v>53</v>
      </c>
      <c r="Q1514" s="149"/>
      <c r="R1514" s="149" t="s">
        <v>7251</v>
      </c>
      <c r="S1514" s="149" t="s">
        <v>5499</v>
      </c>
      <c r="T1514" s="149" t="s">
        <v>7252</v>
      </c>
      <c r="U1514" s="149" t="s">
        <v>267</v>
      </c>
      <c r="V1514" s="149"/>
      <c r="W1514" s="149"/>
      <c r="X1514" s="149" t="s">
        <v>268</v>
      </c>
      <c r="Y1514" s="149"/>
      <c r="Z1514" s="149"/>
      <c r="AA1514" s="149"/>
      <c r="AB1514" s="149" t="s">
        <v>269</v>
      </c>
      <c r="AC1514" s="149" t="s">
        <v>318</v>
      </c>
      <c r="AD1514" s="149" t="s">
        <v>7252</v>
      </c>
      <c r="AE1514" s="149" t="s">
        <v>271</v>
      </c>
      <c r="AF1514" s="149"/>
      <c r="AG1514" s="149" t="s">
        <v>1098</v>
      </c>
      <c r="AH1514" s="149" t="s">
        <v>273</v>
      </c>
      <c r="AI1514" s="158">
        <v>96</v>
      </c>
      <c r="AJ1514" s="149"/>
      <c r="AK1514" s="159" t="s">
        <v>274</v>
      </c>
      <c r="AL1514" s="159" t="s">
        <v>274</v>
      </c>
      <c r="AM1514" s="149" t="s">
        <v>274</v>
      </c>
      <c r="AN1514" s="160">
        <v>4</v>
      </c>
      <c r="AO1514" s="149"/>
      <c r="AP1514" s="149" t="s">
        <v>274</v>
      </c>
      <c r="AQ1514" s="149" t="s">
        <v>275</v>
      </c>
      <c r="AR1514" s="158">
        <v>1</v>
      </c>
      <c r="AS1514" s="149" t="s">
        <v>275</v>
      </c>
      <c r="AT1514" s="149" t="s">
        <v>276</v>
      </c>
      <c r="AU1514" s="161">
        <v>1</v>
      </c>
      <c r="AV1514" s="159">
        <v>19943.02</v>
      </c>
      <c r="AW1514" s="159">
        <v>797.72</v>
      </c>
      <c r="AX1514" s="149" t="s">
        <v>274</v>
      </c>
      <c r="AY1514" s="162">
        <v>0</v>
      </c>
      <c r="AZ1514" s="162" t="s">
        <v>274</v>
      </c>
      <c r="BA1514" s="162">
        <v>0</v>
      </c>
      <c r="BB1514" s="159">
        <v>19145.3</v>
      </c>
      <c r="BC1514" s="162" t="s">
        <v>274</v>
      </c>
      <c r="BD1514" s="162">
        <v>0</v>
      </c>
      <c r="BE1514" s="159">
        <v>797.72</v>
      </c>
      <c r="BF1514" s="159">
        <v>797.72</v>
      </c>
      <c r="BG1514" s="159">
        <v>19943.02</v>
      </c>
    </row>
    <row r="1515" ht="28.05" customHeight="1" spans="1:59">
      <c r="A1515" s="149"/>
      <c r="B1515" s="149"/>
      <c r="C1515" s="149"/>
      <c r="D1515" s="149" t="s">
        <v>3726</v>
      </c>
      <c r="E1515" s="340" t="s">
        <v>7314</v>
      </c>
      <c r="F1515" s="149" t="s">
        <v>3726</v>
      </c>
      <c r="G1515" s="149" t="s">
        <v>7315</v>
      </c>
      <c r="H1515" s="149" t="s">
        <v>172</v>
      </c>
      <c r="I1515" s="149" t="s">
        <v>7316</v>
      </c>
      <c r="J1515" s="149" t="s">
        <v>7317</v>
      </c>
      <c r="K1515" s="149"/>
      <c r="L1515" s="149" t="s">
        <v>262</v>
      </c>
      <c r="M1515" s="149"/>
      <c r="N1515" s="149" t="s">
        <v>263</v>
      </c>
      <c r="O1515" s="149" t="s">
        <v>214</v>
      </c>
      <c r="P1515" s="149" t="s">
        <v>53</v>
      </c>
      <c r="Q1515" s="149"/>
      <c r="R1515" s="149" t="s">
        <v>2521</v>
      </c>
      <c r="S1515" s="149" t="s">
        <v>174</v>
      </c>
      <c r="T1515" s="149" t="s">
        <v>175</v>
      </c>
      <c r="U1515" s="149" t="s">
        <v>267</v>
      </c>
      <c r="V1515" s="149"/>
      <c r="W1515" s="149"/>
      <c r="X1515" s="149" t="s">
        <v>336</v>
      </c>
      <c r="Y1515" s="149"/>
      <c r="Z1515" s="149"/>
      <c r="AA1515" s="149"/>
      <c r="AB1515" s="149" t="s">
        <v>269</v>
      </c>
      <c r="AC1515" s="149" t="s">
        <v>270</v>
      </c>
      <c r="AD1515" s="149" t="s">
        <v>175</v>
      </c>
      <c r="AE1515" s="149" t="s">
        <v>271</v>
      </c>
      <c r="AF1515" s="149"/>
      <c r="AG1515" s="149" t="s">
        <v>1098</v>
      </c>
      <c r="AH1515" s="149" t="s">
        <v>273</v>
      </c>
      <c r="AI1515" s="158">
        <v>36</v>
      </c>
      <c r="AJ1515" s="149"/>
      <c r="AK1515" s="159" t="s">
        <v>274</v>
      </c>
      <c r="AL1515" s="159" t="s">
        <v>274</v>
      </c>
      <c r="AM1515" s="149" t="s">
        <v>274</v>
      </c>
      <c r="AN1515" s="160">
        <v>4</v>
      </c>
      <c r="AO1515" s="149"/>
      <c r="AP1515" s="149" t="s">
        <v>274</v>
      </c>
      <c r="AQ1515" s="149" t="s">
        <v>275</v>
      </c>
      <c r="AR1515" s="158">
        <v>1</v>
      </c>
      <c r="AS1515" s="149" t="s">
        <v>275</v>
      </c>
      <c r="AT1515" s="149" t="s">
        <v>276</v>
      </c>
      <c r="AU1515" s="161">
        <v>1</v>
      </c>
      <c r="AV1515" s="159">
        <v>7964.6</v>
      </c>
      <c r="AW1515" s="159">
        <v>318.58</v>
      </c>
      <c r="AX1515" s="149" t="s">
        <v>274</v>
      </c>
      <c r="AY1515" s="159">
        <v>79.64</v>
      </c>
      <c r="AZ1515" s="159">
        <v>79.64</v>
      </c>
      <c r="BA1515" s="159">
        <v>318.56</v>
      </c>
      <c r="BB1515" s="159">
        <v>2867.36</v>
      </c>
      <c r="BC1515" s="162" t="s">
        <v>274</v>
      </c>
      <c r="BD1515" s="162">
        <v>0</v>
      </c>
      <c r="BE1515" s="159">
        <v>5097.24</v>
      </c>
      <c r="BF1515" s="159">
        <v>5097.24</v>
      </c>
      <c r="BG1515" s="159">
        <v>7964.6</v>
      </c>
    </row>
    <row r="1516" ht="28.05" customHeight="1" spans="1:59">
      <c r="A1516" s="149"/>
      <c r="B1516" s="149"/>
      <c r="C1516" s="149"/>
      <c r="D1516" s="149" t="s">
        <v>3726</v>
      </c>
      <c r="E1516" s="340" t="s">
        <v>7318</v>
      </c>
      <c r="F1516" s="149" t="s">
        <v>3726</v>
      </c>
      <c r="G1516" s="149" t="s">
        <v>7319</v>
      </c>
      <c r="H1516" s="149" t="s">
        <v>4504</v>
      </c>
      <c r="I1516" s="149" t="s">
        <v>7320</v>
      </c>
      <c r="J1516" s="149" t="s">
        <v>7321</v>
      </c>
      <c r="K1516" s="149"/>
      <c r="L1516" s="149" t="s">
        <v>262</v>
      </c>
      <c r="M1516" s="149"/>
      <c r="N1516" s="149" t="s">
        <v>263</v>
      </c>
      <c r="O1516" s="149" t="s">
        <v>214</v>
      </c>
      <c r="P1516" s="149" t="s">
        <v>53</v>
      </c>
      <c r="Q1516" s="149"/>
      <c r="R1516" s="149" t="s">
        <v>3903</v>
      </c>
      <c r="S1516" s="149" t="s">
        <v>7322</v>
      </c>
      <c r="T1516" s="149" t="s">
        <v>7036</v>
      </c>
      <c r="U1516" s="149" t="s">
        <v>267</v>
      </c>
      <c r="V1516" s="149"/>
      <c r="W1516" s="149"/>
      <c r="X1516" s="149" t="s">
        <v>336</v>
      </c>
      <c r="Y1516" s="149"/>
      <c r="Z1516" s="149"/>
      <c r="AA1516" s="149"/>
      <c r="AB1516" s="149" t="s">
        <v>269</v>
      </c>
      <c r="AC1516" s="149" t="s">
        <v>270</v>
      </c>
      <c r="AD1516" s="149" t="s">
        <v>7036</v>
      </c>
      <c r="AE1516" s="149" t="s">
        <v>271</v>
      </c>
      <c r="AF1516" s="149"/>
      <c r="AG1516" s="149" t="s">
        <v>1098</v>
      </c>
      <c r="AH1516" s="149" t="s">
        <v>273</v>
      </c>
      <c r="AI1516" s="158">
        <v>79</v>
      </c>
      <c r="AJ1516" s="149"/>
      <c r="AK1516" s="159" t="s">
        <v>274</v>
      </c>
      <c r="AL1516" s="159" t="s">
        <v>274</v>
      </c>
      <c r="AM1516" s="149" t="s">
        <v>274</v>
      </c>
      <c r="AN1516" s="160">
        <v>4</v>
      </c>
      <c r="AO1516" s="149"/>
      <c r="AP1516" s="149" t="s">
        <v>274</v>
      </c>
      <c r="AQ1516" s="149" t="s">
        <v>275</v>
      </c>
      <c r="AR1516" s="158">
        <v>1</v>
      </c>
      <c r="AS1516" s="149" t="s">
        <v>275</v>
      </c>
      <c r="AT1516" s="149" t="s">
        <v>276</v>
      </c>
      <c r="AU1516" s="161">
        <v>1</v>
      </c>
      <c r="AV1516" s="159">
        <v>6902.65</v>
      </c>
      <c r="AW1516" s="159">
        <v>276.11</v>
      </c>
      <c r="AX1516" s="149" t="s">
        <v>274</v>
      </c>
      <c r="AY1516" s="159">
        <v>72.3</v>
      </c>
      <c r="AZ1516" s="159">
        <v>72.3</v>
      </c>
      <c r="BA1516" s="159">
        <v>289.2</v>
      </c>
      <c r="BB1516" s="159">
        <v>5397.42</v>
      </c>
      <c r="BC1516" s="162" t="s">
        <v>274</v>
      </c>
      <c r="BD1516" s="162">
        <v>0</v>
      </c>
      <c r="BE1516" s="159">
        <v>1505.23</v>
      </c>
      <c r="BF1516" s="159">
        <v>1505.23</v>
      </c>
      <c r="BG1516" s="159">
        <v>6902.65</v>
      </c>
    </row>
    <row r="1517" ht="28.05" customHeight="1" spans="1:59">
      <c r="A1517" s="149"/>
      <c r="B1517" s="149"/>
      <c r="C1517" s="149"/>
      <c r="D1517" s="149" t="s">
        <v>3726</v>
      </c>
      <c r="E1517" s="340" t="s">
        <v>170</v>
      </c>
      <c r="F1517" s="149" t="s">
        <v>3726</v>
      </c>
      <c r="G1517" s="149" t="s">
        <v>171</v>
      </c>
      <c r="H1517" s="149" t="s">
        <v>172</v>
      </c>
      <c r="I1517" s="149" t="s">
        <v>7316</v>
      </c>
      <c r="J1517" s="149" t="s">
        <v>7323</v>
      </c>
      <c r="K1517" s="149"/>
      <c r="L1517" s="149" t="s">
        <v>262</v>
      </c>
      <c r="M1517" s="149"/>
      <c r="N1517" s="149" t="s">
        <v>263</v>
      </c>
      <c r="O1517" s="149" t="s">
        <v>214</v>
      </c>
      <c r="P1517" s="149" t="s">
        <v>53</v>
      </c>
      <c r="Q1517" s="149"/>
      <c r="R1517" s="149" t="s">
        <v>3921</v>
      </c>
      <c r="S1517" s="149" t="s">
        <v>174</v>
      </c>
      <c r="T1517" s="149" t="s">
        <v>175</v>
      </c>
      <c r="U1517" s="149" t="s">
        <v>267</v>
      </c>
      <c r="V1517" s="149"/>
      <c r="W1517" s="149"/>
      <c r="X1517" s="149" t="s">
        <v>336</v>
      </c>
      <c r="Y1517" s="149"/>
      <c r="Z1517" s="149"/>
      <c r="AA1517" s="149"/>
      <c r="AB1517" s="149" t="s">
        <v>269</v>
      </c>
      <c r="AC1517" s="149" t="s">
        <v>270</v>
      </c>
      <c r="AD1517" s="149" t="s">
        <v>175</v>
      </c>
      <c r="AE1517" s="149" t="s">
        <v>271</v>
      </c>
      <c r="AF1517" s="149"/>
      <c r="AG1517" s="149" t="s">
        <v>1098</v>
      </c>
      <c r="AH1517" s="149" t="s">
        <v>273</v>
      </c>
      <c r="AI1517" s="158">
        <v>35</v>
      </c>
      <c r="AJ1517" s="149"/>
      <c r="AK1517" s="159" t="s">
        <v>274</v>
      </c>
      <c r="AL1517" s="159" t="s">
        <v>274</v>
      </c>
      <c r="AM1517" s="149" t="s">
        <v>274</v>
      </c>
      <c r="AN1517" s="160">
        <v>4</v>
      </c>
      <c r="AO1517" s="149"/>
      <c r="AP1517" s="149" t="s">
        <v>274</v>
      </c>
      <c r="AQ1517" s="149" t="s">
        <v>275</v>
      </c>
      <c r="AR1517" s="158">
        <v>1</v>
      </c>
      <c r="AS1517" s="149" t="s">
        <v>275</v>
      </c>
      <c r="AT1517" s="149" t="s">
        <v>276</v>
      </c>
      <c r="AU1517" s="161">
        <v>1</v>
      </c>
      <c r="AV1517" s="159">
        <v>7964.6</v>
      </c>
      <c r="AW1517" s="159">
        <v>318.58</v>
      </c>
      <c r="AX1517" s="149" t="s">
        <v>274</v>
      </c>
      <c r="AY1517" s="149"/>
      <c r="AZ1517" s="162" t="s">
        <v>274</v>
      </c>
      <c r="BA1517" s="159">
        <v>238.92</v>
      </c>
      <c r="BB1517" s="159">
        <v>2787.72</v>
      </c>
      <c r="BC1517" s="159">
        <v>5176.88</v>
      </c>
      <c r="BD1517" s="159">
        <v>5176.88</v>
      </c>
      <c r="BE1517" s="159">
        <v>5176.88</v>
      </c>
      <c r="BF1517" s="162">
        <v>0</v>
      </c>
      <c r="BG1517" s="159">
        <v>7964.6</v>
      </c>
    </row>
    <row r="1518" ht="28.05" customHeight="1" spans="1:59">
      <c r="A1518" s="149"/>
      <c r="B1518" s="149"/>
      <c r="C1518" s="149"/>
      <c r="D1518" s="149" t="s">
        <v>3726</v>
      </c>
      <c r="E1518" s="340" t="s">
        <v>7324</v>
      </c>
      <c r="F1518" s="149" t="s">
        <v>3726</v>
      </c>
      <c r="G1518" s="149" t="s">
        <v>7325</v>
      </c>
      <c r="H1518" s="149" t="s">
        <v>158</v>
      </c>
      <c r="I1518" s="149" t="s">
        <v>4555</v>
      </c>
      <c r="J1518" s="149" t="s">
        <v>7326</v>
      </c>
      <c r="K1518" s="149"/>
      <c r="L1518" s="149" t="s">
        <v>262</v>
      </c>
      <c r="M1518" s="149"/>
      <c r="N1518" s="149" t="s">
        <v>263</v>
      </c>
      <c r="O1518" s="149" t="s">
        <v>214</v>
      </c>
      <c r="P1518" s="149" t="s">
        <v>53</v>
      </c>
      <c r="Q1518" s="149"/>
      <c r="R1518" s="149" t="s">
        <v>3952</v>
      </c>
      <c r="S1518" s="149" t="s">
        <v>4406</v>
      </c>
      <c r="T1518" s="149" t="s">
        <v>7036</v>
      </c>
      <c r="U1518" s="149" t="s">
        <v>267</v>
      </c>
      <c r="V1518" s="149"/>
      <c r="W1518" s="149"/>
      <c r="X1518" s="149" t="s">
        <v>336</v>
      </c>
      <c r="Y1518" s="149"/>
      <c r="Z1518" s="149"/>
      <c r="AA1518" s="149"/>
      <c r="AB1518" s="149" t="s">
        <v>269</v>
      </c>
      <c r="AC1518" s="149" t="s">
        <v>270</v>
      </c>
      <c r="AD1518" s="149" t="s">
        <v>7036</v>
      </c>
      <c r="AE1518" s="149" t="s">
        <v>271</v>
      </c>
      <c r="AF1518" s="149"/>
      <c r="AG1518" s="149" t="s">
        <v>1098</v>
      </c>
      <c r="AH1518" s="149" t="s">
        <v>273</v>
      </c>
      <c r="AI1518" s="158">
        <v>79</v>
      </c>
      <c r="AJ1518" s="149"/>
      <c r="AK1518" s="159" t="s">
        <v>274</v>
      </c>
      <c r="AL1518" s="159" t="s">
        <v>274</v>
      </c>
      <c r="AM1518" s="149" t="s">
        <v>274</v>
      </c>
      <c r="AN1518" s="160">
        <v>4</v>
      </c>
      <c r="AO1518" s="149"/>
      <c r="AP1518" s="149" t="s">
        <v>274</v>
      </c>
      <c r="AQ1518" s="149" t="s">
        <v>275</v>
      </c>
      <c r="AR1518" s="158">
        <v>1</v>
      </c>
      <c r="AS1518" s="149" t="s">
        <v>275</v>
      </c>
      <c r="AT1518" s="149" t="s">
        <v>276</v>
      </c>
      <c r="AU1518" s="161">
        <v>1</v>
      </c>
      <c r="AV1518" s="159">
        <v>2876.11</v>
      </c>
      <c r="AW1518" s="159">
        <v>115.04</v>
      </c>
      <c r="AX1518" s="149" t="s">
        <v>274</v>
      </c>
      <c r="AY1518" s="159">
        <v>30.14</v>
      </c>
      <c r="AZ1518" s="159">
        <v>30.14</v>
      </c>
      <c r="BA1518" s="159">
        <v>120.54</v>
      </c>
      <c r="BB1518" s="159">
        <v>2248.78</v>
      </c>
      <c r="BC1518" s="162" t="s">
        <v>274</v>
      </c>
      <c r="BD1518" s="162">
        <v>0</v>
      </c>
      <c r="BE1518" s="159">
        <v>627.33</v>
      </c>
      <c r="BF1518" s="159">
        <v>627.33</v>
      </c>
      <c r="BG1518" s="159">
        <v>2876.11</v>
      </c>
    </row>
    <row r="1519" ht="28.05" customHeight="1" spans="1:59">
      <c r="A1519" s="149"/>
      <c r="B1519" s="149"/>
      <c r="C1519" s="149"/>
      <c r="D1519" s="149" t="s">
        <v>3726</v>
      </c>
      <c r="E1519" s="340" t="s">
        <v>7327</v>
      </c>
      <c r="F1519" s="149" t="s">
        <v>3726</v>
      </c>
      <c r="G1519" s="149" t="s">
        <v>7328</v>
      </c>
      <c r="H1519" s="149" t="s">
        <v>172</v>
      </c>
      <c r="I1519" s="149" t="s">
        <v>6090</v>
      </c>
      <c r="J1519" s="149" t="s">
        <v>7329</v>
      </c>
      <c r="K1519" s="149"/>
      <c r="L1519" s="149" t="s">
        <v>262</v>
      </c>
      <c r="M1519" s="149"/>
      <c r="N1519" s="149" t="s">
        <v>263</v>
      </c>
      <c r="O1519" s="149" t="s">
        <v>214</v>
      </c>
      <c r="P1519" s="149" t="s">
        <v>53</v>
      </c>
      <c r="Q1519" s="149"/>
      <c r="R1519" s="149" t="s">
        <v>6092</v>
      </c>
      <c r="S1519" s="149" t="s">
        <v>174</v>
      </c>
      <c r="T1519" s="149" t="s">
        <v>175</v>
      </c>
      <c r="U1519" s="149" t="s">
        <v>267</v>
      </c>
      <c r="V1519" s="149"/>
      <c r="W1519" s="149"/>
      <c r="X1519" s="149" t="s">
        <v>705</v>
      </c>
      <c r="Y1519" s="149"/>
      <c r="Z1519" s="149"/>
      <c r="AA1519" s="149"/>
      <c r="AB1519" s="149" t="s">
        <v>269</v>
      </c>
      <c r="AC1519" s="149" t="s">
        <v>270</v>
      </c>
      <c r="AD1519" s="149" t="s">
        <v>175</v>
      </c>
      <c r="AE1519" s="149" t="s">
        <v>271</v>
      </c>
      <c r="AF1519" s="149"/>
      <c r="AG1519" s="149" t="s">
        <v>1098</v>
      </c>
      <c r="AH1519" s="149" t="s">
        <v>273</v>
      </c>
      <c r="AI1519" s="158">
        <v>36</v>
      </c>
      <c r="AJ1519" s="149"/>
      <c r="AK1519" s="159" t="s">
        <v>274</v>
      </c>
      <c r="AL1519" s="159" t="s">
        <v>274</v>
      </c>
      <c r="AM1519" s="149" t="s">
        <v>274</v>
      </c>
      <c r="AN1519" s="160">
        <v>4</v>
      </c>
      <c r="AO1519" s="149"/>
      <c r="AP1519" s="149" t="s">
        <v>274</v>
      </c>
      <c r="AQ1519" s="149" t="s">
        <v>275</v>
      </c>
      <c r="AR1519" s="158">
        <v>1</v>
      </c>
      <c r="AS1519" s="149" t="s">
        <v>275</v>
      </c>
      <c r="AT1519" s="149" t="s">
        <v>276</v>
      </c>
      <c r="AU1519" s="161">
        <v>1</v>
      </c>
      <c r="AV1519" s="159">
        <v>7964.6</v>
      </c>
      <c r="AW1519" s="159">
        <v>318.58</v>
      </c>
      <c r="AX1519" s="149" t="s">
        <v>274</v>
      </c>
      <c r="AY1519" s="159">
        <v>79.64</v>
      </c>
      <c r="AZ1519" s="159">
        <v>79.64</v>
      </c>
      <c r="BA1519" s="159">
        <v>318.56</v>
      </c>
      <c r="BB1519" s="159">
        <v>2867.36</v>
      </c>
      <c r="BC1519" s="162" t="s">
        <v>274</v>
      </c>
      <c r="BD1519" s="162">
        <v>0</v>
      </c>
      <c r="BE1519" s="159">
        <v>5097.24</v>
      </c>
      <c r="BF1519" s="159">
        <v>5097.24</v>
      </c>
      <c r="BG1519" s="159">
        <v>7964.6</v>
      </c>
    </row>
    <row r="1520" ht="28.05" customHeight="1" spans="1:59">
      <c r="A1520" s="149"/>
      <c r="B1520" s="149"/>
      <c r="C1520" s="149"/>
      <c r="D1520" s="149" t="s">
        <v>3726</v>
      </c>
      <c r="E1520" s="340" t="s">
        <v>7330</v>
      </c>
      <c r="F1520" s="149" t="s">
        <v>3726</v>
      </c>
      <c r="G1520" s="149" t="s">
        <v>7331</v>
      </c>
      <c r="H1520" s="149" t="s">
        <v>4695</v>
      </c>
      <c r="I1520" s="149" t="s">
        <v>7332</v>
      </c>
      <c r="J1520" s="149" t="s">
        <v>7333</v>
      </c>
      <c r="K1520" s="149"/>
      <c r="L1520" s="149" t="s">
        <v>262</v>
      </c>
      <c r="M1520" s="149"/>
      <c r="N1520" s="149" t="s">
        <v>263</v>
      </c>
      <c r="O1520" s="149" t="s">
        <v>214</v>
      </c>
      <c r="P1520" s="149" t="s">
        <v>53</v>
      </c>
      <c r="Q1520" s="149"/>
      <c r="R1520" s="149" t="s">
        <v>2521</v>
      </c>
      <c r="S1520" s="149" t="s">
        <v>4698</v>
      </c>
      <c r="T1520" s="149" t="s">
        <v>175</v>
      </c>
      <c r="U1520" s="149" t="s">
        <v>267</v>
      </c>
      <c r="V1520" s="149"/>
      <c r="W1520" s="149"/>
      <c r="X1520" s="149" t="s">
        <v>336</v>
      </c>
      <c r="Y1520" s="149"/>
      <c r="Z1520" s="149"/>
      <c r="AA1520" s="149"/>
      <c r="AB1520" s="149" t="s">
        <v>269</v>
      </c>
      <c r="AC1520" s="149" t="s">
        <v>270</v>
      </c>
      <c r="AD1520" s="149" t="s">
        <v>175</v>
      </c>
      <c r="AE1520" s="149" t="s">
        <v>271</v>
      </c>
      <c r="AF1520" s="149"/>
      <c r="AG1520" s="149" t="s">
        <v>1098</v>
      </c>
      <c r="AH1520" s="149" t="s">
        <v>273</v>
      </c>
      <c r="AI1520" s="158">
        <v>36</v>
      </c>
      <c r="AJ1520" s="149"/>
      <c r="AK1520" s="159" t="s">
        <v>274</v>
      </c>
      <c r="AL1520" s="159" t="s">
        <v>274</v>
      </c>
      <c r="AM1520" s="149" t="s">
        <v>274</v>
      </c>
      <c r="AN1520" s="160">
        <v>4</v>
      </c>
      <c r="AO1520" s="149"/>
      <c r="AP1520" s="149" t="s">
        <v>274</v>
      </c>
      <c r="AQ1520" s="149" t="s">
        <v>275</v>
      </c>
      <c r="AR1520" s="158">
        <v>1</v>
      </c>
      <c r="AS1520" s="149" t="s">
        <v>275</v>
      </c>
      <c r="AT1520" s="149" t="s">
        <v>276</v>
      </c>
      <c r="AU1520" s="161">
        <v>1</v>
      </c>
      <c r="AV1520" s="159">
        <v>22123.89</v>
      </c>
      <c r="AW1520" s="159">
        <v>884.96</v>
      </c>
      <c r="AX1520" s="149" t="s">
        <v>274</v>
      </c>
      <c r="AY1520" s="159">
        <v>221.24</v>
      </c>
      <c r="AZ1520" s="159">
        <v>221.24</v>
      </c>
      <c r="BA1520" s="159">
        <v>884.96</v>
      </c>
      <c r="BB1520" s="159">
        <v>7964.64</v>
      </c>
      <c r="BC1520" s="162" t="s">
        <v>274</v>
      </c>
      <c r="BD1520" s="162">
        <v>0</v>
      </c>
      <c r="BE1520" s="159">
        <v>14159.25</v>
      </c>
      <c r="BF1520" s="159">
        <v>14159.25</v>
      </c>
      <c r="BG1520" s="159">
        <v>22123.89</v>
      </c>
    </row>
    <row r="1521" ht="28.05" customHeight="1" spans="1:59">
      <c r="A1521" s="149"/>
      <c r="B1521" s="149"/>
      <c r="C1521" s="149"/>
      <c r="D1521" s="149" t="s">
        <v>3726</v>
      </c>
      <c r="E1521" s="340" t="s">
        <v>7334</v>
      </c>
      <c r="F1521" s="149" t="s">
        <v>3726</v>
      </c>
      <c r="G1521" s="149" t="s">
        <v>7335</v>
      </c>
      <c r="H1521" s="149" t="s">
        <v>7336</v>
      </c>
      <c r="I1521" s="149" t="s">
        <v>7337</v>
      </c>
      <c r="J1521" s="149" t="s">
        <v>7338</v>
      </c>
      <c r="K1521" s="149"/>
      <c r="L1521" s="149" t="s">
        <v>262</v>
      </c>
      <c r="M1521" s="149"/>
      <c r="N1521" s="149" t="s">
        <v>263</v>
      </c>
      <c r="O1521" s="149" t="s">
        <v>214</v>
      </c>
      <c r="P1521" s="149" t="s">
        <v>53</v>
      </c>
      <c r="Q1521" s="149"/>
      <c r="R1521" s="149" t="s">
        <v>6387</v>
      </c>
      <c r="S1521" s="149" t="s">
        <v>7339</v>
      </c>
      <c r="T1521" s="149" t="s">
        <v>7340</v>
      </c>
      <c r="U1521" s="149" t="s">
        <v>267</v>
      </c>
      <c r="V1521" s="149"/>
      <c r="W1521" s="149"/>
      <c r="X1521" s="149" t="s">
        <v>268</v>
      </c>
      <c r="Y1521" s="149"/>
      <c r="Z1521" s="149"/>
      <c r="AA1521" s="149"/>
      <c r="AB1521" s="149" t="s">
        <v>269</v>
      </c>
      <c r="AC1521" s="149" t="s">
        <v>270</v>
      </c>
      <c r="AD1521" s="149" t="s">
        <v>7340</v>
      </c>
      <c r="AE1521" s="149" t="s">
        <v>271</v>
      </c>
      <c r="AF1521" s="149"/>
      <c r="AG1521" s="149" t="s">
        <v>1098</v>
      </c>
      <c r="AH1521" s="149" t="s">
        <v>273</v>
      </c>
      <c r="AI1521" s="158">
        <v>36</v>
      </c>
      <c r="AJ1521" s="149"/>
      <c r="AK1521" s="159" t="s">
        <v>274</v>
      </c>
      <c r="AL1521" s="159" t="s">
        <v>274</v>
      </c>
      <c r="AM1521" s="149" t="s">
        <v>274</v>
      </c>
      <c r="AN1521" s="160">
        <v>4</v>
      </c>
      <c r="AO1521" s="149"/>
      <c r="AP1521" s="149" t="s">
        <v>274</v>
      </c>
      <c r="AQ1521" s="149" t="s">
        <v>275</v>
      </c>
      <c r="AR1521" s="158">
        <v>1</v>
      </c>
      <c r="AS1521" s="149" t="s">
        <v>275</v>
      </c>
      <c r="AT1521" s="149" t="s">
        <v>276</v>
      </c>
      <c r="AU1521" s="161">
        <v>1</v>
      </c>
      <c r="AV1521" s="159">
        <v>101769.92</v>
      </c>
      <c r="AW1521" s="159">
        <v>4070.8</v>
      </c>
      <c r="AX1521" s="149" t="s">
        <v>274</v>
      </c>
      <c r="AY1521" s="159">
        <v>1017.7</v>
      </c>
      <c r="AZ1521" s="159">
        <v>1017.7</v>
      </c>
      <c r="BA1521" s="159">
        <v>4070.8</v>
      </c>
      <c r="BB1521" s="159">
        <v>36637.2</v>
      </c>
      <c r="BC1521" s="162" t="s">
        <v>274</v>
      </c>
      <c r="BD1521" s="162">
        <v>0</v>
      </c>
      <c r="BE1521" s="159">
        <v>65132.72</v>
      </c>
      <c r="BF1521" s="159">
        <v>65132.72</v>
      </c>
      <c r="BG1521" s="159">
        <v>101769.92</v>
      </c>
    </row>
    <row r="1522" ht="28.05" customHeight="1" spans="1:59">
      <c r="A1522" s="149"/>
      <c r="B1522" s="149"/>
      <c r="C1522" s="149"/>
      <c r="D1522" s="149" t="s">
        <v>3726</v>
      </c>
      <c r="E1522" s="340" t="s">
        <v>7341</v>
      </c>
      <c r="F1522" s="149" t="s">
        <v>3726</v>
      </c>
      <c r="G1522" s="149" t="s">
        <v>7342</v>
      </c>
      <c r="H1522" s="149" t="s">
        <v>7343</v>
      </c>
      <c r="I1522" s="149" t="s">
        <v>7344</v>
      </c>
      <c r="J1522" s="149" t="s">
        <v>7345</v>
      </c>
      <c r="K1522" s="149"/>
      <c r="L1522" s="149" t="s">
        <v>262</v>
      </c>
      <c r="M1522" s="149"/>
      <c r="N1522" s="149" t="s">
        <v>263</v>
      </c>
      <c r="O1522" s="149" t="s">
        <v>214</v>
      </c>
      <c r="P1522" s="149" t="s">
        <v>53</v>
      </c>
      <c r="Q1522" s="149"/>
      <c r="R1522" s="149" t="s">
        <v>296</v>
      </c>
      <c r="S1522" s="149" t="s">
        <v>793</v>
      </c>
      <c r="T1522" s="149" t="s">
        <v>7305</v>
      </c>
      <c r="U1522" s="149" t="s">
        <v>267</v>
      </c>
      <c r="V1522" s="149"/>
      <c r="W1522" s="149"/>
      <c r="X1522" s="149" t="s">
        <v>336</v>
      </c>
      <c r="Y1522" s="149"/>
      <c r="Z1522" s="149"/>
      <c r="AA1522" s="149"/>
      <c r="AB1522" s="149" t="s">
        <v>269</v>
      </c>
      <c r="AC1522" s="149" t="s">
        <v>318</v>
      </c>
      <c r="AD1522" s="149" t="s">
        <v>7305</v>
      </c>
      <c r="AE1522" s="149" t="s">
        <v>271</v>
      </c>
      <c r="AF1522" s="149"/>
      <c r="AG1522" s="149" t="s">
        <v>272</v>
      </c>
      <c r="AH1522" s="149" t="s">
        <v>273</v>
      </c>
      <c r="AI1522" s="158">
        <v>60</v>
      </c>
      <c r="AJ1522" s="149"/>
      <c r="AK1522" s="159" t="s">
        <v>274</v>
      </c>
      <c r="AL1522" s="159" t="s">
        <v>274</v>
      </c>
      <c r="AM1522" s="149" t="s">
        <v>274</v>
      </c>
      <c r="AN1522" s="160">
        <v>0</v>
      </c>
      <c r="AO1522" s="149"/>
      <c r="AP1522" s="149" t="s">
        <v>274</v>
      </c>
      <c r="AQ1522" s="149" t="s">
        <v>275</v>
      </c>
      <c r="AR1522" s="158">
        <v>1</v>
      </c>
      <c r="AS1522" s="149" t="s">
        <v>275</v>
      </c>
      <c r="AT1522" s="149" t="s">
        <v>276</v>
      </c>
      <c r="AU1522" s="161">
        <v>1</v>
      </c>
      <c r="AV1522" s="159">
        <v>2477.88</v>
      </c>
      <c r="AW1522" s="159">
        <v>0</v>
      </c>
      <c r="AX1522" s="149" t="s">
        <v>274</v>
      </c>
      <c r="AY1522" s="162">
        <v>0</v>
      </c>
      <c r="AZ1522" s="162" t="s">
        <v>274</v>
      </c>
      <c r="BA1522" s="162">
        <v>0</v>
      </c>
      <c r="BB1522" s="159">
        <v>2477.88</v>
      </c>
      <c r="BC1522" s="162" t="s">
        <v>274</v>
      </c>
      <c r="BD1522" s="162">
        <v>0</v>
      </c>
      <c r="BE1522" s="162">
        <v>0</v>
      </c>
      <c r="BF1522" s="162">
        <v>0</v>
      </c>
      <c r="BG1522" s="159">
        <v>2477.88</v>
      </c>
    </row>
    <row r="1523" ht="28.05" customHeight="1" spans="1:59">
      <c r="A1523" s="149"/>
      <c r="B1523" s="149"/>
      <c r="C1523" s="149"/>
      <c r="D1523" s="149" t="s">
        <v>3726</v>
      </c>
      <c r="E1523" s="340" t="s">
        <v>7346</v>
      </c>
      <c r="F1523" s="149" t="s">
        <v>3726</v>
      </c>
      <c r="G1523" s="149" t="s">
        <v>7347</v>
      </c>
      <c r="H1523" s="149" t="s">
        <v>5886</v>
      </c>
      <c r="I1523" s="149" t="s">
        <v>7348</v>
      </c>
      <c r="J1523" s="149" t="s">
        <v>7349</v>
      </c>
      <c r="K1523" s="149"/>
      <c r="L1523" s="149" t="s">
        <v>262</v>
      </c>
      <c r="M1523" s="149"/>
      <c r="N1523" s="149" t="s">
        <v>263</v>
      </c>
      <c r="O1523" s="149" t="s">
        <v>214</v>
      </c>
      <c r="P1523" s="149" t="s">
        <v>53</v>
      </c>
      <c r="Q1523" s="149"/>
      <c r="R1523" s="149" t="s">
        <v>62</v>
      </c>
      <c r="S1523" s="149" t="s">
        <v>5890</v>
      </c>
      <c r="T1523" s="149" t="s">
        <v>7252</v>
      </c>
      <c r="U1523" s="149" t="s">
        <v>267</v>
      </c>
      <c r="V1523" s="149"/>
      <c r="W1523" s="149"/>
      <c r="X1523" s="149" t="s">
        <v>268</v>
      </c>
      <c r="Y1523" s="149"/>
      <c r="Z1523" s="149"/>
      <c r="AA1523" s="149"/>
      <c r="AB1523" s="149" t="s">
        <v>269</v>
      </c>
      <c r="AC1523" s="149" t="s">
        <v>318</v>
      </c>
      <c r="AD1523" s="149" t="s">
        <v>7252</v>
      </c>
      <c r="AE1523" s="149" t="s">
        <v>271</v>
      </c>
      <c r="AF1523" s="149"/>
      <c r="AG1523" s="149" t="s">
        <v>1098</v>
      </c>
      <c r="AH1523" s="149" t="s">
        <v>273</v>
      </c>
      <c r="AI1523" s="158">
        <v>96</v>
      </c>
      <c r="AJ1523" s="149"/>
      <c r="AK1523" s="159" t="s">
        <v>274</v>
      </c>
      <c r="AL1523" s="159" t="s">
        <v>274</v>
      </c>
      <c r="AM1523" s="149" t="s">
        <v>274</v>
      </c>
      <c r="AN1523" s="160">
        <v>4</v>
      </c>
      <c r="AO1523" s="149"/>
      <c r="AP1523" s="149" t="s">
        <v>274</v>
      </c>
      <c r="AQ1523" s="149" t="s">
        <v>275</v>
      </c>
      <c r="AR1523" s="158">
        <v>1</v>
      </c>
      <c r="AS1523" s="149" t="s">
        <v>275</v>
      </c>
      <c r="AT1523" s="149" t="s">
        <v>276</v>
      </c>
      <c r="AU1523" s="161">
        <v>1</v>
      </c>
      <c r="AV1523" s="159">
        <v>3589.74</v>
      </c>
      <c r="AW1523" s="159">
        <v>143.59</v>
      </c>
      <c r="AX1523" s="149" t="s">
        <v>274</v>
      </c>
      <c r="AY1523" s="162">
        <v>0</v>
      </c>
      <c r="AZ1523" s="162" t="s">
        <v>274</v>
      </c>
      <c r="BA1523" s="162">
        <v>0</v>
      </c>
      <c r="BB1523" s="159">
        <v>3446.15</v>
      </c>
      <c r="BC1523" s="162" t="s">
        <v>274</v>
      </c>
      <c r="BD1523" s="162">
        <v>0</v>
      </c>
      <c r="BE1523" s="159">
        <v>143.59</v>
      </c>
      <c r="BF1523" s="159">
        <v>143.59</v>
      </c>
      <c r="BG1523" s="159">
        <v>3589.74</v>
      </c>
    </row>
    <row r="1524" ht="28.05" customHeight="1" spans="1:59">
      <c r="A1524" s="149"/>
      <c r="B1524" s="149"/>
      <c r="C1524" s="149"/>
      <c r="D1524" s="149" t="s">
        <v>3726</v>
      </c>
      <c r="E1524" s="340" t="s">
        <v>7350</v>
      </c>
      <c r="F1524" s="149" t="s">
        <v>3726</v>
      </c>
      <c r="G1524" s="149" t="s">
        <v>7351</v>
      </c>
      <c r="H1524" s="149" t="s">
        <v>7248</v>
      </c>
      <c r="I1524" s="149" t="s">
        <v>7249</v>
      </c>
      <c r="J1524" s="149" t="s">
        <v>7352</v>
      </c>
      <c r="K1524" s="149"/>
      <c r="L1524" s="149" t="s">
        <v>262</v>
      </c>
      <c r="M1524" s="149"/>
      <c r="N1524" s="149" t="s">
        <v>263</v>
      </c>
      <c r="O1524" s="149" t="s">
        <v>214</v>
      </c>
      <c r="P1524" s="149" t="s">
        <v>53</v>
      </c>
      <c r="Q1524" s="149"/>
      <c r="R1524" s="149" t="s">
        <v>7251</v>
      </c>
      <c r="S1524" s="149" t="s">
        <v>5499</v>
      </c>
      <c r="T1524" s="149" t="s">
        <v>7252</v>
      </c>
      <c r="U1524" s="149" t="s">
        <v>267</v>
      </c>
      <c r="V1524" s="149"/>
      <c r="W1524" s="149"/>
      <c r="X1524" s="149" t="s">
        <v>268</v>
      </c>
      <c r="Y1524" s="149"/>
      <c r="Z1524" s="149"/>
      <c r="AA1524" s="149"/>
      <c r="AB1524" s="149" t="s">
        <v>269</v>
      </c>
      <c r="AC1524" s="149" t="s">
        <v>318</v>
      </c>
      <c r="AD1524" s="149" t="s">
        <v>7252</v>
      </c>
      <c r="AE1524" s="149" t="s">
        <v>271</v>
      </c>
      <c r="AF1524" s="149"/>
      <c r="AG1524" s="149" t="s">
        <v>1098</v>
      </c>
      <c r="AH1524" s="149" t="s">
        <v>273</v>
      </c>
      <c r="AI1524" s="158">
        <v>96</v>
      </c>
      <c r="AJ1524" s="149"/>
      <c r="AK1524" s="159" t="s">
        <v>274</v>
      </c>
      <c r="AL1524" s="159" t="s">
        <v>274</v>
      </c>
      <c r="AM1524" s="149" t="s">
        <v>274</v>
      </c>
      <c r="AN1524" s="160">
        <v>4</v>
      </c>
      <c r="AO1524" s="149"/>
      <c r="AP1524" s="149" t="s">
        <v>274</v>
      </c>
      <c r="AQ1524" s="149" t="s">
        <v>275</v>
      </c>
      <c r="AR1524" s="158">
        <v>1</v>
      </c>
      <c r="AS1524" s="149" t="s">
        <v>275</v>
      </c>
      <c r="AT1524" s="149" t="s">
        <v>276</v>
      </c>
      <c r="AU1524" s="161">
        <v>1</v>
      </c>
      <c r="AV1524" s="159">
        <v>19943.02</v>
      </c>
      <c r="AW1524" s="159">
        <v>797.72</v>
      </c>
      <c r="AX1524" s="149" t="s">
        <v>274</v>
      </c>
      <c r="AY1524" s="162">
        <v>0</v>
      </c>
      <c r="AZ1524" s="162" t="s">
        <v>274</v>
      </c>
      <c r="BA1524" s="162">
        <v>0</v>
      </c>
      <c r="BB1524" s="159">
        <v>19145.3</v>
      </c>
      <c r="BC1524" s="162" t="s">
        <v>274</v>
      </c>
      <c r="BD1524" s="162">
        <v>0</v>
      </c>
      <c r="BE1524" s="159">
        <v>797.72</v>
      </c>
      <c r="BF1524" s="159">
        <v>797.72</v>
      </c>
      <c r="BG1524" s="159">
        <v>19943.02</v>
      </c>
    </row>
    <row r="1525" ht="28.05" customHeight="1" spans="1:59">
      <c r="A1525" s="149"/>
      <c r="B1525" s="149"/>
      <c r="C1525" s="149"/>
      <c r="D1525" s="149" t="s">
        <v>3726</v>
      </c>
      <c r="E1525" s="340" t="s">
        <v>7353</v>
      </c>
      <c r="F1525" s="149" t="s">
        <v>3726</v>
      </c>
      <c r="G1525" s="149" t="s">
        <v>7354</v>
      </c>
      <c r="H1525" s="149" t="s">
        <v>5886</v>
      </c>
      <c r="I1525" s="149" t="s">
        <v>7348</v>
      </c>
      <c r="J1525" s="149" t="s">
        <v>7355</v>
      </c>
      <c r="K1525" s="149"/>
      <c r="L1525" s="149" t="s">
        <v>262</v>
      </c>
      <c r="M1525" s="149"/>
      <c r="N1525" s="149" t="s">
        <v>263</v>
      </c>
      <c r="O1525" s="149" t="s">
        <v>214</v>
      </c>
      <c r="P1525" s="149" t="s">
        <v>53</v>
      </c>
      <c r="Q1525" s="149"/>
      <c r="R1525" s="149" t="s">
        <v>62</v>
      </c>
      <c r="S1525" s="149" t="s">
        <v>5890</v>
      </c>
      <c r="T1525" s="149" t="s">
        <v>7252</v>
      </c>
      <c r="U1525" s="149" t="s">
        <v>267</v>
      </c>
      <c r="V1525" s="149"/>
      <c r="W1525" s="149"/>
      <c r="X1525" s="149" t="s">
        <v>268</v>
      </c>
      <c r="Y1525" s="149"/>
      <c r="Z1525" s="149"/>
      <c r="AA1525" s="149"/>
      <c r="AB1525" s="149" t="s">
        <v>269</v>
      </c>
      <c r="AC1525" s="149" t="s">
        <v>318</v>
      </c>
      <c r="AD1525" s="149" t="s">
        <v>7252</v>
      </c>
      <c r="AE1525" s="149" t="s">
        <v>271</v>
      </c>
      <c r="AF1525" s="149"/>
      <c r="AG1525" s="149" t="s">
        <v>1098</v>
      </c>
      <c r="AH1525" s="149" t="s">
        <v>273</v>
      </c>
      <c r="AI1525" s="158">
        <v>96</v>
      </c>
      <c r="AJ1525" s="149"/>
      <c r="AK1525" s="159" t="s">
        <v>274</v>
      </c>
      <c r="AL1525" s="159" t="s">
        <v>274</v>
      </c>
      <c r="AM1525" s="149" t="s">
        <v>274</v>
      </c>
      <c r="AN1525" s="160">
        <v>4</v>
      </c>
      <c r="AO1525" s="149"/>
      <c r="AP1525" s="149" t="s">
        <v>274</v>
      </c>
      <c r="AQ1525" s="149" t="s">
        <v>275</v>
      </c>
      <c r="AR1525" s="158">
        <v>1</v>
      </c>
      <c r="AS1525" s="149" t="s">
        <v>275</v>
      </c>
      <c r="AT1525" s="149" t="s">
        <v>276</v>
      </c>
      <c r="AU1525" s="161">
        <v>1</v>
      </c>
      <c r="AV1525" s="159">
        <v>3589.74</v>
      </c>
      <c r="AW1525" s="159">
        <v>143.59</v>
      </c>
      <c r="AX1525" s="149" t="s">
        <v>274</v>
      </c>
      <c r="AY1525" s="162">
        <v>0</v>
      </c>
      <c r="AZ1525" s="162" t="s">
        <v>274</v>
      </c>
      <c r="BA1525" s="162">
        <v>0</v>
      </c>
      <c r="BB1525" s="159">
        <v>3446.15</v>
      </c>
      <c r="BC1525" s="162" t="s">
        <v>274</v>
      </c>
      <c r="BD1525" s="162">
        <v>0</v>
      </c>
      <c r="BE1525" s="159">
        <v>143.59</v>
      </c>
      <c r="BF1525" s="159">
        <v>143.59</v>
      </c>
      <c r="BG1525" s="159">
        <v>3589.74</v>
      </c>
    </row>
    <row r="1526" ht="28.05" customHeight="1" spans="1:59">
      <c r="A1526" s="149"/>
      <c r="B1526" s="149"/>
      <c r="C1526" s="149"/>
      <c r="D1526" s="149" t="s">
        <v>3726</v>
      </c>
      <c r="E1526" s="340" t="s">
        <v>7356</v>
      </c>
      <c r="F1526" s="149" t="s">
        <v>3726</v>
      </c>
      <c r="G1526" s="149" t="s">
        <v>7357</v>
      </c>
      <c r="H1526" s="149" t="s">
        <v>7358</v>
      </c>
      <c r="I1526" s="149"/>
      <c r="J1526" s="149" t="s">
        <v>7359</v>
      </c>
      <c r="K1526" s="149"/>
      <c r="L1526" s="149" t="s">
        <v>262</v>
      </c>
      <c r="M1526" s="149"/>
      <c r="N1526" s="149" t="s">
        <v>263</v>
      </c>
      <c r="O1526" s="149" t="s">
        <v>214</v>
      </c>
      <c r="P1526" s="149" t="s">
        <v>53</v>
      </c>
      <c r="Q1526" s="149"/>
      <c r="R1526" s="149" t="s">
        <v>7360</v>
      </c>
      <c r="S1526" s="149" t="s">
        <v>7339</v>
      </c>
      <c r="T1526" s="149" t="s">
        <v>7361</v>
      </c>
      <c r="U1526" s="149" t="s">
        <v>267</v>
      </c>
      <c r="V1526" s="149"/>
      <c r="W1526" s="149"/>
      <c r="X1526" s="149" t="s">
        <v>268</v>
      </c>
      <c r="Y1526" s="149"/>
      <c r="Z1526" s="149"/>
      <c r="AA1526" s="149"/>
      <c r="AB1526" s="149" t="s">
        <v>269</v>
      </c>
      <c r="AC1526" s="149" t="s">
        <v>270</v>
      </c>
      <c r="AD1526" s="149" t="s">
        <v>7361</v>
      </c>
      <c r="AE1526" s="149" t="s">
        <v>271</v>
      </c>
      <c r="AF1526" s="149"/>
      <c r="AG1526" s="149" t="s">
        <v>1098</v>
      </c>
      <c r="AH1526" s="149" t="s">
        <v>273</v>
      </c>
      <c r="AI1526" s="158">
        <v>78</v>
      </c>
      <c r="AJ1526" s="149"/>
      <c r="AK1526" s="159" t="s">
        <v>274</v>
      </c>
      <c r="AL1526" s="159" t="s">
        <v>274</v>
      </c>
      <c r="AM1526" s="149" t="s">
        <v>274</v>
      </c>
      <c r="AN1526" s="160">
        <v>4</v>
      </c>
      <c r="AO1526" s="149"/>
      <c r="AP1526" s="149" t="s">
        <v>274</v>
      </c>
      <c r="AQ1526" s="149" t="s">
        <v>275</v>
      </c>
      <c r="AR1526" s="158">
        <v>1</v>
      </c>
      <c r="AS1526" s="149" t="s">
        <v>275</v>
      </c>
      <c r="AT1526" s="149" t="s">
        <v>276</v>
      </c>
      <c r="AU1526" s="161">
        <v>1</v>
      </c>
      <c r="AV1526" s="159">
        <v>10940.17</v>
      </c>
      <c r="AW1526" s="159">
        <v>437.61</v>
      </c>
      <c r="AX1526" s="149" t="s">
        <v>274</v>
      </c>
      <c r="AY1526" s="159">
        <v>114.38</v>
      </c>
      <c r="AZ1526" s="159">
        <v>114.38</v>
      </c>
      <c r="BA1526" s="159">
        <v>457.52</v>
      </c>
      <c r="BB1526" s="159">
        <v>8443.72</v>
      </c>
      <c r="BC1526" s="162" t="s">
        <v>274</v>
      </c>
      <c r="BD1526" s="162">
        <v>0</v>
      </c>
      <c r="BE1526" s="159">
        <v>2496.45</v>
      </c>
      <c r="BF1526" s="159">
        <v>2496.45</v>
      </c>
      <c r="BG1526" s="159">
        <v>10940.17</v>
      </c>
    </row>
    <row r="1527" ht="28.05" customHeight="1" spans="1:59">
      <c r="A1527" s="149"/>
      <c r="B1527" s="149"/>
      <c r="C1527" s="149"/>
      <c r="D1527" s="149" t="s">
        <v>3726</v>
      </c>
      <c r="E1527" s="340" t="s">
        <v>7362</v>
      </c>
      <c r="F1527" s="149" t="s">
        <v>3726</v>
      </c>
      <c r="G1527" s="149" t="s">
        <v>7363</v>
      </c>
      <c r="H1527" s="149" t="s">
        <v>5886</v>
      </c>
      <c r="I1527" s="149" t="s">
        <v>7348</v>
      </c>
      <c r="J1527" s="149" t="s">
        <v>7364</v>
      </c>
      <c r="K1527" s="149"/>
      <c r="L1527" s="149" t="s">
        <v>262</v>
      </c>
      <c r="M1527" s="149"/>
      <c r="N1527" s="149" t="s">
        <v>263</v>
      </c>
      <c r="O1527" s="149" t="s">
        <v>214</v>
      </c>
      <c r="P1527" s="149" t="s">
        <v>53</v>
      </c>
      <c r="Q1527" s="149"/>
      <c r="R1527" s="149" t="s">
        <v>62</v>
      </c>
      <c r="S1527" s="149" t="s">
        <v>5890</v>
      </c>
      <c r="T1527" s="149" t="s">
        <v>7252</v>
      </c>
      <c r="U1527" s="149" t="s">
        <v>267</v>
      </c>
      <c r="V1527" s="149"/>
      <c r="W1527" s="149"/>
      <c r="X1527" s="149" t="s">
        <v>268</v>
      </c>
      <c r="Y1527" s="149"/>
      <c r="Z1527" s="149"/>
      <c r="AA1527" s="149"/>
      <c r="AB1527" s="149" t="s">
        <v>269</v>
      </c>
      <c r="AC1527" s="149" t="s">
        <v>318</v>
      </c>
      <c r="AD1527" s="149" t="s">
        <v>7252</v>
      </c>
      <c r="AE1527" s="149" t="s">
        <v>271</v>
      </c>
      <c r="AF1527" s="149"/>
      <c r="AG1527" s="149" t="s">
        <v>1098</v>
      </c>
      <c r="AH1527" s="149" t="s">
        <v>273</v>
      </c>
      <c r="AI1527" s="158">
        <v>96</v>
      </c>
      <c r="AJ1527" s="149"/>
      <c r="AK1527" s="159" t="s">
        <v>274</v>
      </c>
      <c r="AL1527" s="159" t="s">
        <v>274</v>
      </c>
      <c r="AM1527" s="149" t="s">
        <v>274</v>
      </c>
      <c r="AN1527" s="160">
        <v>4</v>
      </c>
      <c r="AO1527" s="149"/>
      <c r="AP1527" s="149" t="s">
        <v>274</v>
      </c>
      <c r="AQ1527" s="149" t="s">
        <v>275</v>
      </c>
      <c r="AR1527" s="158">
        <v>1</v>
      </c>
      <c r="AS1527" s="149" t="s">
        <v>275</v>
      </c>
      <c r="AT1527" s="149" t="s">
        <v>276</v>
      </c>
      <c r="AU1527" s="161">
        <v>1</v>
      </c>
      <c r="AV1527" s="159">
        <v>3589.76</v>
      </c>
      <c r="AW1527" s="159">
        <v>143.59</v>
      </c>
      <c r="AX1527" s="149" t="s">
        <v>274</v>
      </c>
      <c r="AY1527" s="162">
        <v>0</v>
      </c>
      <c r="AZ1527" s="162" t="s">
        <v>274</v>
      </c>
      <c r="BA1527" s="162">
        <v>0</v>
      </c>
      <c r="BB1527" s="159">
        <v>3446.17</v>
      </c>
      <c r="BC1527" s="162" t="s">
        <v>274</v>
      </c>
      <c r="BD1527" s="162">
        <v>0</v>
      </c>
      <c r="BE1527" s="159">
        <v>143.59</v>
      </c>
      <c r="BF1527" s="159">
        <v>143.59</v>
      </c>
      <c r="BG1527" s="159">
        <v>3589.76</v>
      </c>
    </row>
    <row r="1528" ht="28.05" customHeight="1" spans="1:59">
      <c r="A1528" s="149"/>
      <c r="B1528" s="149"/>
      <c r="C1528" s="149"/>
      <c r="D1528" s="149" t="s">
        <v>3726</v>
      </c>
      <c r="E1528" s="340" t="s">
        <v>7365</v>
      </c>
      <c r="F1528" s="149" t="s">
        <v>3726</v>
      </c>
      <c r="G1528" s="149" t="s">
        <v>7366</v>
      </c>
      <c r="H1528" s="149" t="s">
        <v>7367</v>
      </c>
      <c r="I1528" s="149"/>
      <c r="J1528" s="149" t="s">
        <v>7368</v>
      </c>
      <c r="K1528" s="149"/>
      <c r="L1528" s="149" t="s">
        <v>262</v>
      </c>
      <c r="M1528" s="149"/>
      <c r="N1528" s="149" t="s">
        <v>263</v>
      </c>
      <c r="O1528" s="149" t="s">
        <v>214</v>
      </c>
      <c r="P1528" s="149" t="s">
        <v>53</v>
      </c>
      <c r="Q1528" s="149"/>
      <c r="R1528" s="149" t="s">
        <v>7360</v>
      </c>
      <c r="S1528" s="149" t="s">
        <v>7339</v>
      </c>
      <c r="T1528" s="149" t="s">
        <v>7361</v>
      </c>
      <c r="U1528" s="149" t="s">
        <v>267</v>
      </c>
      <c r="V1528" s="149"/>
      <c r="W1528" s="149"/>
      <c r="X1528" s="149" t="s">
        <v>268</v>
      </c>
      <c r="Y1528" s="149"/>
      <c r="Z1528" s="149"/>
      <c r="AA1528" s="149"/>
      <c r="AB1528" s="149" t="s">
        <v>269</v>
      </c>
      <c r="AC1528" s="149" t="s">
        <v>270</v>
      </c>
      <c r="AD1528" s="149" t="s">
        <v>7361</v>
      </c>
      <c r="AE1528" s="149" t="s">
        <v>271</v>
      </c>
      <c r="AF1528" s="149"/>
      <c r="AG1528" s="149" t="s">
        <v>1098</v>
      </c>
      <c r="AH1528" s="149" t="s">
        <v>273</v>
      </c>
      <c r="AI1528" s="158">
        <v>78</v>
      </c>
      <c r="AJ1528" s="149"/>
      <c r="AK1528" s="159" t="s">
        <v>274</v>
      </c>
      <c r="AL1528" s="159" t="s">
        <v>274</v>
      </c>
      <c r="AM1528" s="149" t="s">
        <v>274</v>
      </c>
      <c r="AN1528" s="160">
        <v>4</v>
      </c>
      <c r="AO1528" s="149"/>
      <c r="AP1528" s="149" t="s">
        <v>274</v>
      </c>
      <c r="AQ1528" s="149" t="s">
        <v>275</v>
      </c>
      <c r="AR1528" s="158">
        <v>1</v>
      </c>
      <c r="AS1528" s="149" t="s">
        <v>275</v>
      </c>
      <c r="AT1528" s="149" t="s">
        <v>276</v>
      </c>
      <c r="AU1528" s="161">
        <v>1</v>
      </c>
      <c r="AV1528" s="159">
        <v>9401.71</v>
      </c>
      <c r="AW1528" s="159">
        <v>376.07</v>
      </c>
      <c r="AX1528" s="149" t="s">
        <v>274</v>
      </c>
      <c r="AY1528" s="159">
        <v>98.28</v>
      </c>
      <c r="AZ1528" s="159">
        <v>98.28</v>
      </c>
      <c r="BA1528" s="159">
        <v>393.12</v>
      </c>
      <c r="BB1528" s="159">
        <v>7256.58</v>
      </c>
      <c r="BC1528" s="162" t="s">
        <v>274</v>
      </c>
      <c r="BD1528" s="162">
        <v>0</v>
      </c>
      <c r="BE1528" s="159">
        <v>2145.13</v>
      </c>
      <c r="BF1528" s="159">
        <v>2145.13</v>
      </c>
      <c r="BG1528" s="159">
        <v>9401.71</v>
      </c>
    </row>
    <row r="1529" ht="28.05" customHeight="1" spans="1:59">
      <c r="A1529" s="149"/>
      <c r="B1529" s="149"/>
      <c r="C1529" s="149"/>
      <c r="D1529" s="149" t="s">
        <v>3726</v>
      </c>
      <c r="E1529" s="340" t="s">
        <v>7369</v>
      </c>
      <c r="F1529" s="149" t="s">
        <v>3726</v>
      </c>
      <c r="G1529" s="149" t="s">
        <v>7370</v>
      </c>
      <c r="H1529" s="149" t="s">
        <v>6019</v>
      </c>
      <c r="I1529" s="149" t="s">
        <v>7371</v>
      </c>
      <c r="J1529" s="149" t="s">
        <v>7372</v>
      </c>
      <c r="K1529" s="149"/>
      <c r="L1529" s="149" t="s">
        <v>262</v>
      </c>
      <c r="M1529" s="149"/>
      <c r="N1529" s="149" t="s">
        <v>263</v>
      </c>
      <c r="O1529" s="149" t="s">
        <v>214</v>
      </c>
      <c r="P1529" s="149" t="s">
        <v>53</v>
      </c>
      <c r="Q1529" s="149"/>
      <c r="R1529" s="149" t="s">
        <v>3933</v>
      </c>
      <c r="S1529" s="149" t="s">
        <v>4406</v>
      </c>
      <c r="T1529" s="149" t="s">
        <v>779</v>
      </c>
      <c r="U1529" s="149" t="s">
        <v>267</v>
      </c>
      <c r="V1529" s="149"/>
      <c r="W1529" s="149"/>
      <c r="X1529" s="149" t="s">
        <v>268</v>
      </c>
      <c r="Y1529" s="149"/>
      <c r="Z1529" s="149"/>
      <c r="AA1529" s="149"/>
      <c r="AB1529" s="149" t="s">
        <v>269</v>
      </c>
      <c r="AC1529" s="149" t="s">
        <v>270</v>
      </c>
      <c r="AD1529" s="149" t="s">
        <v>779</v>
      </c>
      <c r="AE1529" s="149" t="s">
        <v>271</v>
      </c>
      <c r="AF1529" s="149"/>
      <c r="AG1529" s="149" t="s">
        <v>1098</v>
      </c>
      <c r="AH1529" s="149" t="s">
        <v>273</v>
      </c>
      <c r="AI1529" s="158">
        <v>35</v>
      </c>
      <c r="AJ1529" s="149"/>
      <c r="AK1529" s="159" t="s">
        <v>274</v>
      </c>
      <c r="AL1529" s="159" t="s">
        <v>274</v>
      </c>
      <c r="AM1529" s="149" t="s">
        <v>274</v>
      </c>
      <c r="AN1529" s="160">
        <v>4</v>
      </c>
      <c r="AO1529" s="149"/>
      <c r="AP1529" s="149" t="s">
        <v>274</v>
      </c>
      <c r="AQ1529" s="149" t="s">
        <v>275</v>
      </c>
      <c r="AR1529" s="158">
        <v>1</v>
      </c>
      <c r="AS1529" s="149" t="s">
        <v>275</v>
      </c>
      <c r="AT1529" s="149" t="s">
        <v>276</v>
      </c>
      <c r="AU1529" s="161">
        <v>1</v>
      </c>
      <c r="AV1529" s="159">
        <v>2212.39</v>
      </c>
      <c r="AW1529" s="159">
        <v>88.5</v>
      </c>
      <c r="AX1529" s="149" t="s">
        <v>274</v>
      </c>
      <c r="AY1529" s="159">
        <v>21.6</v>
      </c>
      <c r="AZ1529" s="159">
        <v>21.6</v>
      </c>
      <c r="BA1529" s="159">
        <v>86.4</v>
      </c>
      <c r="BB1529" s="159">
        <v>767.44</v>
      </c>
      <c r="BC1529" s="162" t="s">
        <v>274</v>
      </c>
      <c r="BD1529" s="159">
        <v>39.07</v>
      </c>
      <c r="BE1529" s="159">
        <v>1444.95</v>
      </c>
      <c r="BF1529" s="159">
        <v>1405.88</v>
      </c>
      <c r="BG1529" s="159">
        <v>2212.39</v>
      </c>
    </row>
    <row r="1530" ht="28.05" customHeight="1" spans="1:59">
      <c r="A1530" s="149"/>
      <c r="B1530" s="149"/>
      <c r="C1530" s="149"/>
      <c r="D1530" s="149" t="s">
        <v>3726</v>
      </c>
      <c r="E1530" s="340" t="s">
        <v>7373</v>
      </c>
      <c r="F1530" s="149" t="s">
        <v>3726</v>
      </c>
      <c r="G1530" s="149" t="s">
        <v>7374</v>
      </c>
      <c r="H1530" s="149" t="s">
        <v>7375</v>
      </c>
      <c r="I1530" s="149" t="s">
        <v>7376</v>
      </c>
      <c r="J1530" s="149" t="s">
        <v>7377</v>
      </c>
      <c r="K1530" s="149"/>
      <c r="L1530" s="149" t="s">
        <v>262</v>
      </c>
      <c r="M1530" s="149"/>
      <c r="N1530" s="149" t="s">
        <v>263</v>
      </c>
      <c r="O1530" s="149" t="s">
        <v>214</v>
      </c>
      <c r="P1530" s="149" t="s">
        <v>53</v>
      </c>
      <c r="Q1530" s="149"/>
      <c r="R1530" s="149" t="s">
        <v>296</v>
      </c>
      <c r="S1530" s="149" t="s">
        <v>793</v>
      </c>
      <c r="T1530" s="149" t="s">
        <v>7305</v>
      </c>
      <c r="U1530" s="149" t="s">
        <v>267</v>
      </c>
      <c r="V1530" s="149"/>
      <c r="W1530" s="149"/>
      <c r="X1530" s="149" t="s">
        <v>336</v>
      </c>
      <c r="Y1530" s="149"/>
      <c r="Z1530" s="149"/>
      <c r="AA1530" s="149"/>
      <c r="AB1530" s="149" t="s">
        <v>269</v>
      </c>
      <c r="AC1530" s="149" t="s">
        <v>318</v>
      </c>
      <c r="AD1530" s="149" t="s">
        <v>7305</v>
      </c>
      <c r="AE1530" s="149" t="s">
        <v>271</v>
      </c>
      <c r="AF1530" s="149"/>
      <c r="AG1530" s="149" t="s">
        <v>272</v>
      </c>
      <c r="AH1530" s="149" t="s">
        <v>273</v>
      </c>
      <c r="AI1530" s="158">
        <v>60</v>
      </c>
      <c r="AJ1530" s="149"/>
      <c r="AK1530" s="159" t="s">
        <v>274</v>
      </c>
      <c r="AL1530" s="159" t="s">
        <v>274</v>
      </c>
      <c r="AM1530" s="149" t="s">
        <v>274</v>
      </c>
      <c r="AN1530" s="160">
        <v>0</v>
      </c>
      <c r="AO1530" s="149"/>
      <c r="AP1530" s="149" t="s">
        <v>274</v>
      </c>
      <c r="AQ1530" s="149" t="s">
        <v>275</v>
      </c>
      <c r="AR1530" s="158">
        <v>1</v>
      </c>
      <c r="AS1530" s="149" t="s">
        <v>275</v>
      </c>
      <c r="AT1530" s="149" t="s">
        <v>276</v>
      </c>
      <c r="AU1530" s="161">
        <v>1</v>
      </c>
      <c r="AV1530" s="159">
        <v>29646.02</v>
      </c>
      <c r="AW1530" s="159">
        <v>0</v>
      </c>
      <c r="AX1530" s="149" t="s">
        <v>274</v>
      </c>
      <c r="AY1530" s="162">
        <v>0</v>
      </c>
      <c r="AZ1530" s="162" t="s">
        <v>274</v>
      </c>
      <c r="BA1530" s="162">
        <v>0</v>
      </c>
      <c r="BB1530" s="159">
        <v>29646.02</v>
      </c>
      <c r="BC1530" s="162" t="s">
        <v>274</v>
      </c>
      <c r="BD1530" s="162">
        <v>0</v>
      </c>
      <c r="BE1530" s="162">
        <v>0</v>
      </c>
      <c r="BF1530" s="162">
        <v>0</v>
      </c>
      <c r="BG1530" s="159">
        <v>29646.02</v>
      </c>
    </row>
    <row r="1531" ht="28.05" customHeight="1" spans="1:59">
      <c r="A1531" s="149"/>
      <c r="B1531" s="149"/>
      <c r="C1531" s="149"/>
      <c r="D1531" s="149" t="s">
        <v>3726</v>
      </c>
      <c r="E1531" s="340" t="s">
        <v>7378</v>
      </c>
      <c r="F1531" s="149" t="s">
        <v>3726</v>
      </c>
      <c r="G1531" s="149" t="s">
        <v>7379</v>
      </c>
      <c r="H1531" s="149" t="s">
        <v>7248</v>
      </c>
      <c r="I1531" s="149" t="s">
        <v>7249</v>
      </c>
      <c r="J1531" s="149" t="s">
        <v>7380</v>
      </c>
      <c r="K1531" s="149"/>
      <c r="L1531" s="149" t="s">
        <v>262</v>
      </c>
      <c r="M1531" s="149"/>
      <c r="N1531" s="149" t="s">
        <v>263</v>
      </c>
      <c r="O1531" s="149" t="s">
        <v>214</v>
      </c>
      <c r="P1531" s="149" t="s">
        <v>53</v>
      </c>
      <c r="Q1531" s="149"/>
      <c r="R1531" s="149" t="s">
        <v>7251</v>
      </c>
      <c r="S1531" s="149" t="s">
        <v>5499</v>
      </c>
      <c r="T1531" s="149" t="s">
        <v>7252</v>
      </c>
      <c r="U1531" s="149" t="s">
        <v>267</v>
      </c>
      <c r="V1531" s="149"/>
      <c r="W1531" s="149"/>
      <c r="X1531" s="149" t="s">
        <v>268</v>
      </c>
      <c r="Y1531" s="149"/>
      <c r="Z1531" s="149"/>
      <c r="AA1531" s="149"/>
      <c r="AB1531" s="149" t="s">
        <v>269</v>
      </c>
      <c r="AC1531" s="149" t="s">
        <v>318</v>
      </c>
      <c r="AD1531" s="149" t="s">
        <v>7252</v>
      </c>
      <c r="AE1531" s="149" t="s">
        <v>271</v>
      </c>
      <c r="AF1531" s="149"/>
      <c r="AG1531" s="149" t="s">
        <v>1098</v>
      </c>
      <c r="AH1531" s="149" t="s">
        <v>273</v>
      </c>
      <c r="AI1531" s="158">
        <v>96</v>
      </c>
      <c r="AJ1531" s="149"/>
      <c r="AK1531" s="159" t="s">
        <v>274</v>
      </c>
      <c r="AL1531" s="159" t="s">
        <v>274</v>
      </c>
      <c r="AM1531" s="149" t="s">
        <v>274</v>
      </c>
      <c r="AN1531" s="160">
        <v>4</v>
      </c>
      <c r="AO1531" s="149"/>
      <c r="AP1531" s="149" t="s">
        <v>274</v>
      </c>
      <c r="AQ1531" s="149" t="s">
        <v>275</v>
      </c>
      <c r="AR1531" s="158">
        <v>1</v>
      </c>
      <c r="AS1531" s="149" t="s">
        <v>275</v>
      </c>
      <c r="AT1531" s="149" t="s">
        <v>276</v>
      </c>
      <c r="AU1531" s="161">
        <v>1</v>
      </c>
      <c r="AV1531" s="159">
        <v>19943.02</v>
      </c>
      <c r="AW1531" s="159">
        <v>797.72</v>
      </c>
      <c r="AX1531" s="149" t="s">
        <v>274</v>
      </c>
      <c r="AY1531" s="162">
        <v>0</v>
      </c>
      <c r="AZ1531" s="162" t="s">
        <v>274</v>
      </c>
      <c r="BA1531" s="162">
        <v>0</v>
      </c>
      <c r="BB1531" s="159">
        <v>19145.3</v>
      </c>
      <c r="BC1531" s="162" t="s">
        <v>274</v>
      </c>
      <c r="BD1531" s="162">
        <v>0</v>
      </c>
      <c r="BE1531" s="159">
        <v>797.72</v>
      </c>
      <c r="BF1531" s="159">
        <v>797.72</v>
      </c>
      <c r="BG1531" s="159">
        <v>19943.02</v>
      </c>
    </row>
    <row r="1532" ht="28.05" customHeight="1" spans="1:59">
      <c r="A1532" s="149"/>
      <c r="B1532" s="149"/>
      <c r="C1532" s="149"/>
      <c r="D1532" s="149" t="s">
        <v>3726</v>
      </c>
      <c r="E1532" s="340" t="s">
        <v>7381</v>
      </c>
      <c r="F1532" s="149" t="s">
        <v>3726</v>
      </c>
      <c r="G1532" s="149" t="s">
        <v>7382</v>
      </c>
      <c r="H1532" s="149" t="s">
        <v>4619</v>
      </c>
      <c r="I1532" s="149" t="s">
        <v>7383</v>
      </c>
      <c r="J1532" s="149" t="s">
        <v>7384</v>
      </c>
      <c r="K1532" s="149"/>
      <c r="L1532" s="149" t="s">
        <v>262</v>
      </c>
      <c r="M1532" s="149"/>
      <c r="N1532" s="149" t="s">
        <v>263</v>
      </c>
      <c r="O1532" s="149" t="s">
        <v>214</v>
      </c>
      <c r="P1532" s="149" t="s">
        <v>53</v>
      </c>
      <c r="Q1532" s="149"/>
      <c r="R1532" s="149" t="s">
        <v>3933</v>
      </c>
      <c r="S1532" s="149" t="s">
        <v>7385</v>
      </c>
      <c r="T1532" s="149" t="s">
        <v>7386</v>
      </c>
      <c r="U1532" s="149" t="s">
        <v>267</v>
      </c>
      <c r="V1532" s="149"/>
      <c r="W1532" s="149"/>
      <c r="X1532" s="149" t="s">
        <v>268</v>
      </c>
      <c r="Y1532" s="149"/>
      <c r="Z1532" s="149"/>
      <c r="AA1532" s="149"/>
      <c r="AB1532" s="149" t="s">
        <v>269</v>
      </c>
      <c r="AC1532" s="149" t="s">
        <v>270</v>
      </c>
      <c r="AD1532" s="149" t="s">
        <v>7386</v>
      </c>
      <c r="AE1532" s="149" t="s">
        <v>271</v>
      </c>
      <c r="AF1532" s="149"/>
      <c r="AG1532" s="149" t="s">
        <v>1098</v>
      </c>
      <c r="AH1532" s="149" t="s">
        <v>273</v>
      </c>
      <c r="AI1532" s="158">
        <v>35</v>
      </c>
      <c r="AJ1532" s="149"/>
      <c r="AK1532" s="159" t="s">
        <v>274</v>
      </c>
      <c r="AL1532" s="159" t="s">
        <v>274</v>
      </c>
      <c r="AM1532" s="149" t="s">
        <v>274</v>
      </c>
      <c r="AN1532" s="160">
        <v>4</v>
      </c>
      <c r="AO1532" s="149"/>
      <c r="AP1532" s="149" t="s">
        <v>274</v>
      </c>
      <c r="AQ1532" s="149" t="s">
        <v>275</v>
      </c>
      <c r="AR1532" s="158">
        <v>1</v>
      </c>
      <c r="AS1532" s="149" t="s">
        <v>275</v>
      </c>
      <c r="AT1532" s="149" t="s">
        <v>276</v>
      </c>
      <c r="AU1532" s="161">
        <v>1</v>
      </c>
      <c r="AV1532" s="159">
        <v>21946.9</v>
      </c>
      <c r="AW1532" s="159">
        <v>877.88</v>
      </c>
      <c r="AX1532" s="149" t="s">
        <v>274</v>
      </c>
      <c r="AY1532" s="159">
        <v>219.47</v>
      </c>
      <c r="AZ1532" s="159">
        <v>219.47</v>
      </c>
      <c r="BA1532" s="159">
        <v>877.88</v>
      </c>
      <c r="BB1532" s="159">
        <v>7681.45</v>
      </c>
      <c r="BC1532" s="162" t="s">
        <v>274</v>
      </c>
      <c r="BD1532" s="162">
        <v>0</v>
      </c>
      <c r="BE1532" s="159">
        <v>14265.45</v>
      </c>
      <c r="BF1532" s="159">
        <v>14265.45</v>
      </c>
      <c r="BG1532" s="159">
        <v>21946.9</v>
      </c>
    </row>
    <row r="1533" ht="28.05" customHeight="1" spans="1:59">
      <c r="A1533" s="149"/>
      <c r="B1533" s="149"/>
      <c r="C1533" s="149"/>
      <c r="D1533" s="149" t="s">
        <v>3726</v>
      </c>
      <c r="E1533" s="340" t="s">
        <v>7387</v>
      </c>
      <c r="F1533" s="149" t="s">
        <v>3726</v>
      </c>
      <c r="G1533" s="149" t="s">
        <v>7388</v>
      </c>
      <c r="H1533" s="149" t="s">
        <v>4619</v>
      </c>
      <c r="I1533" s="149" t="s">
        <v>7383</v>
      </c>
      <c r="J1533" s="149" t="s">
        <v>7389</v>
      </c>
      <c r="K1533" s="149"/>
      <c r="L1533" s="149" t="s">
        <v>262</v>
      </c>
      <c r="M1533" s="149"/>
      <c r="N1533" s="149" t="s">
        <v>263</v>
      </c>
      <c r="O1533" s="149" t="s">
        <v>214</v>
      </c>
      <c r="P1533" s="149" t="s">
        <v>53</v>
      </c>
      <c r="Q1533" s="149"/>
      <c r="R1533" s="149" t="s">
        <v>4522</v>
      </c>
      <c r="S1533" s="149" t="s">
        <v>7385</v>
      </c>
      <c r="T1533" s="149" t="s">
        <v>7386</v>
      </c>
      <c r="U1533" s="149" t="s">
        <v>267</v>
      </c>
      <c r="V1533" s="149"/>
      <c r="W1533" s="149"/>
      <c r="X1533" s="149" t="s">
        <v>268</v>
      </c>
      <c r="Y1533" s="149"/>
      <c r="Z1533" s="149"/>
      <c r="AA1533" s="149"/>
      <c r="AB1533" s="149" t="s">
        <v>269</v>
      </c>
      <c r="AC1533" s="149" t="s">
        <v>270</v>
      </c>
      <c r="AD1533" s="149" t="s">
        <v>7386</v>
      </c>
      <c r="AE1533" s="149" t="s">
        <v>271</v>
      </c>
      <c r="AF1533" s="149"/>
      <c r="AG1533" s="149" t="s">
        <v>1098</v>
      </c>
      <c r="AH1533" s="149" t="s">
        <v>273</v>
      </c>
      <c r="AI1533" s="158">
        <v>35</v>
      </c>
      <c r="AJ1533" s="149"/>
      <c r="AK1533" s="159" t="s">
        <v>274</v>
      </c>
      <c r="AL1533" s="159" t="s">
        <v>274</v>
      </c>
      <c r="AM1533" s="149" t="s">
        <v>274</v>
      </c>
      <c r="AN1533" s="160">
        <v>4</v>
      </c>
      <c r="AO1533" s="149"/>
      <c r="AP1533" s="149" t="s">
        <v>274</v>
      </c>
      <c r="AQ1533" s="149" t="s">
        <v>275</v>
      </c>
      <c r="AR1533" s="158">
        <v>1</v>
      </c>
      <c r="AS1533" s="149" t="s">
        <v>275</v>
      </c>
      <c r="AT1533" s="149" t="s">
        <v>276</v>
      </c>
      <c r="AU1533" s="161">
        <v>1</v>
      </c>
      <c r="AV1533" s="159">
        <v>21946.91</v>
      </c>
      <c r="AW1533" s="159">
        <v>877.88</v>
      </c>
      <c r="AX1533" s="149" t="s">
        <v>274</v>
      </c>
      <c r="AY1533" s="159">
        <v>219.47</v>
      </c>
      <c r="AZ1533" s="159">
        <v>219.47</v>
      </c>
      <c r="BA1533" s="159">
        <v>877.88</v>
      </c>
      <c r="BB1533" s="159">
        <v>7681.45</v>
      </c>
      <c r="BC1533" s="162" t="s">
        <v>274</v>
      </c>
      <c r="BD1533" s="162">
        <v>0</v>
      </c>
      <c r="BE1533" s="159">
        <v>14265.46</v>
      </c>
      <c r="BF1533" s="159">
        <v>14265.46</v>
      </c>
      <c r="BG1533" s="159">
        <v>21946.91</v>
      </c>
    </row>
    <row r="1534" ht="28.05" customHeight="1" spans="1:59">
      <c r="A1534" s="149"/>
      <c r="B1534" s="149"/>
      <c r="C1534" s="149"/>
      <c r="D1534" s="149" t="s">
        <v>3726</v>
      </c>
      <c r="E1534" s="340" t="s">
        <v>7390</v>
      </c>
      <c r="F1534" s="149" t="s">
        <v>3726</v>
      </c>
      <c r="G1534" s="149" t="s">
        <v>7391</v>
      </c>
      <c r="H1534" s="149" t="s">
        <v>7392</v>
      </c>
      <c r="I1534" s="149" t="s">
        <v>124</v>
      </c>
      <c r="J1534" s="149" t="s">
        <v>7393</v>
      </c>
      <c r="K1534" s="149"/>
      <c r="L1534" s="149" t="s">
        <v>262</v>
      </c>
      <c r="M1534" s="149"/>
      <c r="N1534" s="149" t="s">
        <v>263</v>
      </c>
      <c r="O1534" s="149" t="s">
        <v>214</v>
      </c>
      <c r="P1534" s="149" t="s">
        <v>53</v>
      </c>
      <c r="Q1534" s="149"/>
      <c r="R1534" s="149" t="s">
        <v>7360</v>
      </c>
      <c r="S1534" s="149" t="s">
        <v>7339</v>
      </c>
      <c r="T1534" s="149" t="s">
        <v>7361</v>
      </c>
      <c r="U1534" s="149" t="s">
        <v>267</v>
      </c>
      <c r="V1534" s="149"/>
      <c r="W1534" s="149"/>
      <c r="X1534" s="149" t="s">
        <v>268</v>
      </c>
      <c r="Y1534" s="149"/>
      <c r="Z1534" s="149"/>
      <c r="AA1534" s="149"/>
      <c r="AB1534" s="149" t="s">
        <v>269</v>
      </c>
      <c r="AC1534" s="149" t="s">
        <v>318</v>
      </c>
      <c r="AD1534" s="149" t="s">
        <v>7361</v>
      </c>
      <c r="AE1534" s="149" t="s">
        <v>271</v>
      </c>
      <c r="AF1534" s="149"/>
      <c r="AG1534" s="149" t="s">
        <v>1098</v>
      </c>
      <c r="AH1534" s="149" t="s">
        <v>273</v>
      </c>
      <c r="AI1534" s="158">
        <v>96</v>
      </c>
      <c r="AJ1534" s="149"/>
      <c r="AK1534" s="159" t="s">
        <v>274</v>
      </c>
      <c r="AL1534" s="159" t="s">
        <v>274</v>
      </c>
      <c r="AM1534" s="149" t="s">
        <v>274</v>
      </c>
      <c r="AN1534" s="160">
        <v>4</v>
      </c>
      <c r="AO1534" s="149"/>
      <c r="AP1534" s="149" t="s">
        <v>274</v>
      </c>
      <c r="AQ1534" s="149" t="s">
        <v>275</v>
      </c>
      <c r="AR1534" s="158">
        <v>1</v>
      </c>
      <c r="AS1534" s="149" t="s">
        <v>275</v>
      </c>
      <c r="AT1534" s="149" t="s">
        <v>276</v>
      </c>
      <c r="AU1534" s="161">
        <v>1</v>
      </c>
      <c r="AV1534" s="159">
        <v>2136.75</v>
      </c>
      <c r="AW1534" s="159">
        <v>85.47</v>
      </c>
      <c r="AX1534" s="149" t="s">
        <v>274</v>
      </c>
      <c r="AY1534" s="162">
        <v>0</v>
      </c>
      <c r="AZ1534" s="162" t="s">
        <v>274</v>
      </c>
      <c r="BA1534" s="162">
        <v>0</v>
      </c>
      <c r="BB1534" s="159">
        <v>2051.28</v>
      </c>
      <c r="BC1534" s="162" t="s">
        <v>274</v>
      </c>
      <c r="BD1534" s="162">
        <v>0</v>
      </c>
      <c r="BE1534" s="159">
        <v>85.47</v>
      </c>
      <c r="BF1534" s="159">
        <v>85.47</v>
      </c>
      <c r="BG1534" s="159">
        <v>2136.75</v>
      </c>
    </row>
    <row r="1535" ht="28.05" customHeight="1" spans="1:59">
      <c r="A1535" s="149"/>
      <c r="B1535" s="149"/>
      <c r="C1535" s="149"/>
      <c r="D1535" s="149" t="s">
        <v>3726</v>
      </c>
      <c r="E1535" s="340" t="s">
        <v>7394</v>
      </c>
      <c r="F1535" s="149" t="s">
        <v>3726</v>
      </c>
      <c r="G1535" s="149" t="s">
        <v>7395</v>
      </c>
      <c r="H1535" s="149" t="s">
        <v>5637</v>
      </c>
      <c r="I1535" s="149" t="s">
        <v>4756</v>
      </c>
      <c r="J1535" s="149" t="s">
        <v>7396</v>
      </c>
      <c r="K1535" s="149"/>
      <c r="L1535" s="149" t="s">
        <v>262</v>
      </c>
      <c r="M1535" s="149"/>
      <c r="N1535" s="149" t="s">
        <v>263</v>
      </c>
      <c r="O1535" s="149" t="s">
        <v>214</v>
      </c>
      <c r="P1535" s="149" t="s">
        <v>53</v>
      </c>
      <c r="Q1535" s="149"/>
      <c r="R1535" s="149" t="s">
        <v>160</v>
      </c>
      <c r="S1535" s="149" t="s">
        <v>289</v>
      </c>
      <c r="T1535" s="149" t="s">
        <v>2094</v>
      </c>
      <c r="U1535" s="149" t="s">
        <v>267</v>
      </c>
      <c r="V1535" s="149"/>
      <c r="W1535" s="149"/>
      <c r="X1535" s="149" t="s">
        <v>336</v>
      </c>
      <c r="Y1535" s="149"/>
      <c r="Z1535" s="149"/>
      <c r="AA1535" s="149"/>
      <c r="AB1535" s="149" t="s">
        <v>269</v>
      </c>
      <c r="AC1535" s="149" t="s">
        <v>318</v>
      </c>
      <c r="AD1535" s="149" t="s">
        <v>2094</v>
      </c>
      <c r="AE1535" s="149" t="s">
        <v>271</v>
      </c>
      <c r="AF1535" s="149"/>
      <c r="AG1535" s="149" t="s">
        <v>1098</v>
      </c>
      <c r="AH1535" s="149" t="s">
        <v>273</v>
      </c>
      <c r="AI1535" s="158">
        <v>96</v>
      </c>
      <c r="AJ1535" s="149"/>
      <c r="AK1535" s="159" t="s">
        <v>274</v>
      </c>
      <c r="AL1535" s="159" t="s">
        <v>274</v>
      </c>
      <c r="AM1535" s="149" t="s">
        <v>274</v>
      </c>
      <c r="AN1535" s="160">
        <v>4</v>
      </c>
      <c r="AO1535" s="149"/>
      <c r="AP1535" s="149" t="s">
        <v>274</v>
      </c>
      <c r="AQ1535" s="149" t="s">
        <v>275</v>
      </c>
      <c r="AR1535" s="158">
        <v>1</v>
      </c>
      <c r="AS1535" s="149" t="s">
        <v>275</v>
      </c>
      <c r="AT1535" s="149" t="s">
        <v>276</v>
      </c>
      <c r="AU1535" s="161">
        <v>1</v>
      </c>
      <c r="AV1535" s="159">
        <v>30000</v>
      </c>
      <c r="AW1535" s="159">
        <v>1200</v>
      </c>
      <c r="AX1535" s="149" t="s">
        <v>274</v>
      </c>
      <c r="AY1535" s="162">
        <v>0</v>
      </c>
      <c r="AZ1535" s="162" t="s">
        <v>274</v>
      </c>
      <c r="BA1535" s="162">
        <v>0</v>
      </c>
      <c r="BB1535" s="159">
        <v>28800</v>
      </c>
      <c r="BC1535" s="162" t="s">
        <v>274</v>
      </c>
      <c r="BD1535" s="162">
        <v>0</v>
      </c>
      <c r="BE1535" s="159">
        <v>1200</v>
      </c>
      <c r="BF1535" s="159">
        <v>1200</v>
      </c>
      <c r="BG1535" s="159">
        <v>30000</v>
      </c>
    </row>
    <row r="1536" ht="28.05" customHeight="1" spans="1:59">
      <c r="A1536" s="149"/>
      <c r="B1536" s="149"/>
      <c r="C1536" s="149"/>
      <c r="D1536" s="149" t="s">
        <v>3726</v>
      </c>
      <c r="E1536" s="340" t="s">
        <v>7397</v>
      </c>
      <c r="F1536" s="149" t="s">
        <v>3726</v>
      </c>
      <c r="G1536" s="149" t="s">
        <v>7398</v>
      </c>
      <c r="H1536" s="149" t="s">
        <v>4960</v>
      </c>
      <c r="I1536" s="149" t="s">
        <v>7399</v>
      </c>
      <c r="J1536" s="149" t="s">
        <v>7400</v>
      </c>
      <c r="K1536" s="149"/>
      <c r="L1536" s="149" t="s">
        <v>262</v>
      </c>
      <c r="M1536" s="149"/>
      <c r="N1536" s="149" t="s">
        <v>263</v>
      </c>
      <c r="O1536" s="149" t="s">
        <v>214</v>
      </c>
      <c r="P1536" s="149" t="s">
        <v>53</v>
      </c>
      <c r="Q1536" s="149"/>
      <c r="R1536" s="149" t="s">
        <v>4026</v>
      </c>
      <c r="S1536" s="149" t="s">
        <v>5217</v>
      </c>
      <c r="T1536" s="149" t="s">
        <v>7401</v>
      </c>
      <c r="U1536" s="149" t="s">
        <v>267</v>
      </c>
      <c r="V1536" s="149"/>
      <c r="W1536" s="149"/>
      <c r="X1536" s="149" t="s">
        <v>268</v>
      </c>
      <c r="Y1536" s="149"/>
      <c r="Z1536" s="149"/>
      <c r="AA1536" s="149"/>
      <c r="AB1536" s="149" t="s">
        <v>269</v>
      </c>
      <c r="AC1536" s="149" t="s">
        <v>270</v>
      </c>
      <c r="AD1536" s="149" t="s">
        <v>7401</v>
      </c>
      <c r="AE1536" s="149" t="s">
        <v>271</v>
      </c>
      <c r="AF1536" s="149"/>
      <c r="AG1536" s="149" t="s">
        <v>1098</v>
      </c>
      <c r="AH1536" s="149" t="s">
        <v>273</v>
      </c>
      <c r="AI1536" s="158">
        <v>35</v>
      </c>
      <c r="AJ1536" s="149"/>
      <c r="AK1536" s="159" t="s">
        <v>274</v>
      </c>
      <c r="AL1536" s="159" t="s">
        <v>274</v>
      </c>
      <c r="AM1536" s="149" t="s">
        <v>274</v>
      </c>
      <c r="AN1536" s="160">
        <v>4</v>
      </c>
      <c r="AO1536" s="149"/>
      <c r="AP1536" s="149" t="s">
        <v>274</v>
      </c>
      <c r="AQ1536" s="149" t="s">
        <v>275</v>
      </c>
      <c r="AR1536" s="158">
        <v>1</v>
      </c>
      <c r="AS1536" s="149" t="s">
        <v>275</v>
      </c>
      <c r="AT1536" s="149" t="s">
        <v>276</v>
      </c>
      <c r="AU1536" s="161">
        <v>1</v>
      </c>
      <c r="AV1536" s="159">
        <v>17256.63</v>
      </c>
      <c r="AW1536" s="159">
        <v>690.27</v>
      </c>
      <c r="AX1536" s="149" t="s">
        <v>274</v>
      </c>
      <c r="AY1536" s="159">
        <v>172.56</v>
      </c>
      <c r="AZ1536" s="159">
        <v>172.56</v>
      </c>
      <c r="BA1536" s="159">
        <v>690.24</v>
      </c>
      <c r="BB1536" s="159">
        <v>6039.91</v>
      </c>
      <c r="BC1536" s="162" t="s">
        <v>274</v>
      </c>
      <c r="BD1536" s="162">
        <v>0</v>
      </c>
      <c r="BE1536" s="159">
        <v>11216.72</v>
      </c>
      <c r="BF1536" s="159">
        <v>11216.72</v>
      </c>
      <c r="BG1536" s="159">
        <v>17256.63</v>
      </c>
    </row>
    <row r="1537" ht="28.05" customHeight="1" spans="1:59">
      <c r="A1537" s="149"/>
      <c r="B1537" s="149"/>
      <c r="C1537" s="149"/>
      <c r="D1537" s="149" t="s">
        <v>3726</v>
      </c>
      <c r="E1537" s="340" t="s">
        <v>7402</v>
      </c>
      <c r="F1537" s="149" t="s">
        <v>3726</v>
      </c>
      <c r="G1537" s="149" t="s">
        <v>7403</v>
      </c>
      <c r="H1537" s="149" t="s">
        <v>7404</v>
      </c>
      <c r="I1537" s="149" t="s">
        <v>7405</v>
      </c>
      <c r="J1537" s="149" t="s">
        <v>7406</v>
      </c>
      <c r="K1537" s="149"/>
      <c r="L1537" s="149" t="s">
        <v>262</v>
      </c>
      <c r="M1537" s="149"/>
      <c r="N1537" s="149" t="s">
        <v>263</v>
      </c>
      <c r="O1537" s="149" t="s">
        <v>214</v>
      </c>
      <c r="P1537" s="149" t="s">
        <v>53</v>
      </c>
      <c r="Q1537" s="149"/>
      <c r="R1537" s="149" t="s">
        <v>5394</v>
      </c>
      <c r="S1537" s="149" t="s">
        <v>3872</v>
      </c>
      <c r="T1537" s="149" t="s">
        <v>7407</v>
      </c>
      <c r="U1537" s="149" t="s">
        <v>267</v>
      </c>
      <c r="V1537" s="149"/>
      <c r="W1537" s="149"/>
      <c r="X1537" s="149" t="s">
        <v>268</v>
      </c>
      <c r="Y1537" s="149"/>
      <c r="Z1537" s="149"/>
      <c r="AA1537" s="149"/>
      <c r="AB1537" s="149" t="s">
        <v>269</v>
      </c>
      <c r="AC1537" s="149" t="s">
        <v>318</v>
      </c>
      <c r="AD1537" s="149" t="s">
        <v>7407</v>
      </c>
      <c r="AE1537" s="149" t="s">
        <v>271</v>
      </c>
      <c r="AF1537" s="149"/>
      <c r="AG1537" s="149" t="s">
        <v>1098</v>
      </c>
      <c r="AH1537" s="149" t="s">
        <v>273</v>
      </c>
      <c r="AI1537" s="158">
        <v>96</v>
      </c>
      <c r="AJ1537" s="149"/>
      <c r="AK1537" s="159" t="s">
        <v>274</v>
      </c>
      <c r="AL1537" s="159" t="s">
        <v>274</v>
      </c>
      <c r="AM1537" s="149" t="s">
        <v>274</v>
      </c>
      <c r="AN1537" s="160">
        <v>4</v>
      </c>
      <c r="AO1537" s="149"/>
      <c r="AP1537" s="149" t="s">
        <v>274</v>
      </c>
      <c r="AQ1537" s="149" t="s">
        <v>275</v>
      </c>
      <c r="AR1537" s="158">
        <v>1</v>
      </c>
      <c r="AS1537" s="149" t="s">
        <v>275</v>
      </c>
      <c r="AT1537" s="149" t="s">
        <v>276</v>
      </c>
      <c r="AU1537" s="161">
        <v>1</v>
      </c>
      <c r="AV1537" s="159">
        <v>141025.64</v>
      </c>
      <c r="AW1537" s="159">
        <v>5641.03</v>
      </c>
      <c r="AX1537" s="149" t="s">
        <v>274</v>
      </c>
      <c r="AY1537" s="162">
        <v>0</v>
      </c>
      <c r="AZ1537" s="162" t="s">
        <v>274</v>
      </c>
      <c r="BA1537" s="162">
        <v>0</v>
      </c>
      <c r="BB1537" s="159">
        <v>135384.61</v>
      </c>
      <c r="BC1537" s="162" t="s">
        <v>274</v>
      </c>
      <c r="BD1537" s="162">
        <v>0</v>
      </c>
      <c r="BE1537" s="159">
        <v>5641.03</v>
      </c>
      <c r="BF1537" s="159">
        <v>5641.03</v>
      </c>
      <c r="BG1537" s="159">
        <v>141025.64</v>
      </c>
    </row>
    <row r="1538" ht="28.05" customHeight="1" spans="1:59">
      <c r="A1538" s="149"/>
      <c r="B1538" s="149"/>
      <c r="C1538" s="149"/>
      <c r="D1538" s="149" t="s">
        <v>3726</v>
      </c>
      <c r="E1538" s="340" t="s">
        <v>7408</v>
      </c>
      <c r="F1538" s="149" t="s">
        <v>3726</v>
      </c>
      <c r="G1538" s="149" t="s">
        <v>7409</v>
      </c>
      <c r="H1538" s="149" t="s">
        <v>5886</v>
      </c>
      <c r="I1538" s="149" t="s">
        <v>7348</v>
      </c>
      <c r="J1538" s="149" t="s">
        <v>7410</v>
      </c>
      <c r="K1538" s="149"/>
      <c r="L1538" s="149" t="s">
        <v>262</v>
      </c>
      <c r="M1538" s="149"/>
      <c r="N1538" s="149" t="s">
        <v>263</v>
      </c>
      <c r="O1538" s="149" t="s">
        <v>214</v>
      </c>
      <c r="P1538" s="149" t="s">
        <v>53</v>
      </c>
      <c r="Q1538" s="149"/>
      <c r="R1538" s="149" t="s">
        <v>62</v>
      </c>
      <c r="S1538" s="149" t="s">
        <v>5890</v>
      </c>
      <c r="T1538" s="149" t="s">
        <v>7252</v>
      </c>
      <c r="U1538" s="149" t="s">
        <v>267</v>
      </c>
      <c r="V1538" s="149"/>
      <c r="W1538" s="149"/>
      <c r="X1538" s="149" t="s">
        <v>268</v>
      </c>
      <c r="Y1538" s="149"/>
      <c r="Z1538" s="149"/>
      <c r="AA1538" s="149"/>
      <c r="AB1538" s="149" t="s">
        <v>269</v>
      </c>
      <c r="AC1538" s="149" t="s">
        <v>318</v>
      </c>
      <c r="AD1538" s="149" t="s">
        <v>7252</v>
      </c>
      <c r="AE1538" s="149" t="s">
        <v>271</v>
      </c>
      <c r="AF1538" s="149"/>
      <c r="AG1538" s="149" t="s">
        <v>1098</v>
      </c>
      <c r="AH1538" s="149" t="s">
        <v>273</v>
      </c>
      <c r="AI1538" s="158">
        <v>96</v>
      </c>
      <c r="AJ1538" s="149"/>
      <c r="AK1538" s="159" t="s">
        <v>274</v>
      </c>
      <c r="AL1538" s="159" t="s">
        <v>274</v>
      </c>
      <c r="AM1538" s="149" t="s">
        <v>274</v>
      </c>
      <c r="AN1538" s="160">
        <v>4</v>
      </c>
      <c r="AO1538" s="149"/>
      <c r="AP1538" s="149" t="s">
        <v>274</v>
      </c>
      <c r="AQ1538" s="149" t="s">
        <v>275</v>
      </c>
      <c r="AR1538" s="158">
        <v>1</v>
      </c>
      <c r="AS1538" s="149" t="s">
        <v>275</v>
      </c>
      <c r="AT1538" s="149" t="s">
        <v>276</v>
      </c>
      <c r="AU1538" s="161">
        <v>1</v>
      </c>
      <c r="AV1538" s="159">
        <v>3589.74</v>
      </c>
      <c r="AW1538" s="159">
        <v>143.59</v>
      </c>
      <c r="AX1538" s="149" t="s">
        <v>274</v>
      </c>
      <c r="AY1538" s="162">
        <v>0</v>
      </c>
      <c r="AZ1538" s="162" t="s">
        <v>274</v>
      </c>
      <c r="BA1538" s="162">
        <v>0</v>
      </c>
      <c r="BB1538" s="159">
        <v>3446.15</v>
      </c>
      <c r="BC1538" s="162" t="s">
        <v>274</v>
      </c>
      <c r="BD1538" s="162">
        <v>0</v>
      </c>
      <c r="BE1538" s="159">
        <v>143.59</v>
      </c>
      <c r="BF1538" s="159">
        <v>143.59</v>
      </c>
      <c r="BG1538" s="159">
        <v>3589.74</v>
      </c>
    </row>
    <row r="1539" ht="28.05" customHeight="1" spans="1:59">
      <c r="A1539" s="149"/>
      <c r="B1539" s="149"/>
      <c r="C1539" s="149"/>
      <c r="D1539" s="149" t="s">
        <v>3726</v>
      </c>
      <c r="E1539" s="340" t="s">
        <v>7411</v>
      </c>
      <c r="F1539" s="149" t="s">
        <v>3726</v>
      </c>
      <c r="G1539" s="149" t="s">
        <v>7412</v>
      </c>
      <c r="H1539" s="149" t="s">
        <v>7404</v>
      </c>
      <c r="I1539" s="149" t="s">
        <v>7405</v>
      </c>
      <c r="J1539" s="149" t="s">
        <v>7413</v>
      </c>
      <c r="K1539" s="149"/>
      <c r="L1539" s="149" t="s">
        <v>262</v>
      </c>
      <c r="M1539" s="149"/>
      <c r="N1539" s="149" t="s">
        <v>263</v>
      </c>
      <c r="O1539" s="149" t="s">
        <v>214</v>
      </c>
      <c r="P1539" s="149" t="s">
        <v>53</v>
      </c>
      <c r="Q1539" s="149"/>
      <c r="R1539" s="149" t="s">
        <v>5394</v>
      </c>
      <c r="S1539" s="149" t="s">
        <v>3872</v>
      </c>
      <c r="T1539" s="149" t="s">
        <v>7407</v>
      </c>
      <c r="U1539" s="149" t="s">
        <v>267</v>
      </c>
      <c r="V1539" s="149"/>
      <c r="W1539" s="149"/>
      <c r="X1539" s="149" t="s">
        <v>268</v>
      </c>
      <c r="Y1539" s="149"/>
      <c r="Z1539" s="149"/>
      <c r="AA1539" s="149"/>
      <c r="AB1539" s="149" t="s">
        <v>269</v>
      </c>
      <c r="AC1539" s="149" t="s">
        <v>318</v>
      </c>
      <c r="AD1539" s="149" t="s">
        <v>7407</v>
      </c>
      <c r="AE1539" s="149" t="s">
        <v>271</v>
      </c>
      <c r="AF1539" s="149"/>
      <c r="AG1539" s="149" t="s">
        <v>1098</v>
      </c>
      <c r="AH1539" s="149" t="s">
        <v>273</v>
      </c>
      <c r="AI1539" s="158">
        <v>96</v>
      </c>
      <c r="AJ1539" s="149"/>
      <c r="AK1539" s="159" t="s">
        <v>274</v>
      </c>
      <c r="AL1539" s="159" t="s">
        <v>274</v>
      </c>
      <c r="AM1539" s="149" t="s">
        <v>274</v>
      </c>
      <c r="AN1539" s="160">
        <v>4</v>
      </c>
      <c r="AO1539" s="149"/>
      <c r="AP1539" s="149" t="s">
        <v>274</v>
      </c>
      <c r="AQ1539" s="149" t="s">
        <v>275</v>
      </c>
      <c r="AR1539" s="158">
        <v>1</v>
      </c>
      <c r="AS1539" s="149" t="s">
        <v>275</v>
      </c>
      <c r="AT1539" s="149" t="s">
        <v>276</v>
      </c>
      <c r="AU1539" s="161">
        <v>1</v>
      </c>
      <c r="AV1539" s="159">
        <v>141025.64</v>
      </c>
      <c r="AW1539" s="159">
        <v>5641.03</v>
      </c>
      <c r="AX1539" s="149" t="s">
        <v>274</v>
      </c>
      <c r="AY1539" s="162">
        <v>0</v>
      </c>
      <c r="AZ1539" s="162" t="s">
        <v>274</v>
      </c>
      <c r="BA1539" s="162">
        <v>0</v>
      </c>
      <c r="BB1539" s="159">
        <v>135384.61</v>
      </c>
      <c r="BC1539" s="162" t="s">
        <v>274</v>
      </c>
      <c r="BD1539" s="162">
        <v>0</v>
      </c>
      <c r="BE1539" s="159">
        <v>5641.03</v>
      </c>
      <c r="BF1539" s="159">
        <v>5641.03</v>
      </c>
      <c r="BG1539" s="159">
        <v>141025.64</v>
      </c>
    </row>
    <row r="1540" ht="28.05" customHeight="1" spans="1:59">
      <c r="A1540" s="149"/>
      <c r="B1540" s="149"/>
      <c r="C1540" s="149"/>
      <c r="D1540" s="149" t="s">
        <v>3726</v>
      </c>
      <c r="E1540" s="340" t="s">
        <v>7414</v>
      </c>
      <c r="F1540" s="149" t="s">
        <v>3726</v>
      </c>
      <c r="G1540" s="149" t="s">
        <v>7415</v>
      </c>
      <c r="H1540" s="149" t="s">
        <v>7416</v>
      </c>
      <c r="I1540" s="149" t="s">
        <v>7417</v>
      </c>
      <c r="J1540" s="149" t="s">
        <v>7418</v>
      </c>
      <c r="K1540" s="149"/>
      <c r="L1540" s="149" t="s">
        <v>262</v>
      </c>
      <c r="M1540" s="149"/>
      <c r="N1540" s="149" t="s">
        <v>263</v>
      </c>
      <c r="O1540" s="149" t="s">
        <v>214</v>
      </c>
      <c r="P1540" s="149" t="s">
        <v>53</v>
      </c>
      <c r="Q1540" s="149"/>
      <c r="R1540" s="149" t="s">
        <v>7360</v>
      </c>
      <c r="S1540" s="149" t="s">
        <v>7339</v>
      </c>
      <c r="T1540" s="149" t="s">
        <v>7361</v>
      </c>
      <c r="U1540" s="149" t="s">
        <v>267</v>
      </c>
      <c r="V1540" s="149"/>
      <c r="W1540" s="149"/>
      <c r="X1540" s="149" t="s">
        <v>268</v>
      </c>
      <c r="Y1540" s="149"/>
      <c r="Z1540" s="149"/>
      <c r="AA1540" s="149"/>
      <c r="AB1540" s="149" t="s">
        <v>269</v>
      </c>
      <c r="AC1540" s="149" t="s">
        <v>270</v>
      </c>
      <c r="AD1540" s="149" t="s">
        <v>7361</v>
      </c>
      <c r="AE1540" s="149" t="s">
        <v>271</v>
      </c>
      <c r="AF1540" s="149"/>
      <c r="AG1540" s="149" t="s">
        <v>1098</v>
      </c>
      <c r="AH1540" s="149" t="s">
        <v>273</v>
      </c>
      <c r="AI1540" s="158">
        <v>78</v>
      </c>
      <c r="AJ1540" s="149"/>
      <c r="AK1540" s="159" t="s">
        <v>274</v>
      </c>
      <c r="AL1540" s="159" t="s">
        <v>274</v>
      </c>
      <c r="AM1540" s="149" t="s">
        <v>274</v>
      </c>
      <c r="AN1540" s="160">
        <v>4</v>
      </c>
      <c r="AO1540" s="149"/>
      <c r="AP1540" s="149" t="s">
        <v>274</v>
      </c>
      <c r="AQ1540" s="149" t="s">
        <v>275</v>
      </c>
      <c r="AR1540" s="158">
        <v>1</v>
      </c>
      <c r="AS1540" s="149" t="s">
        <v>275</v>
      </c>
      <c r="AT1540" s="149" t="s">
        <v>276</v>
      </c>
      <c r="AU1540" s="161">
        <v>1</v>
      </c>
      <c r="AV1540" s="159">
        <v>56410.26</v>
      </c>
      <c r="AW1540" s="159">
        <v>2256.41</v>
      </c>
      <c r="AX1540" s="149" t="s">
        <v>274</v>
      </c>
      <c r="AY1540" s="159">
        <v>589.75</v>
      </c>
      <c r="AZ1540" s="159">
        <v>589.75</v>
      </c>
      <c r="BA1540" s="159">
        <v>2359</v>
      </c>
      <c r="BB1540" s="159">
        <v>43538.3</v>
      </c>
      <c r="BC1540" s="162" t="s">
        <v>274</v>
      </c>
      <c r="BD1540" s="162">
        <v>0</v>
      </c>
      <c r="BE1540" s="159">
        <v>12871.96</v>
      </c>
      <c r="BF1540" s="159">
        <v>12871.96</v>
      </c>
      <c r="BG1540" s="159">
        <v>56410.26</v>
      </c>
    </row>
    <row r="1541" ht="28.05" customHeight="1" spans="1:59">
      <c r="A1541" s="149"/>
      <c r="B1541" s="149"/>
      <c r="C1541" s="149"/>
      <c r="D1541" s="149" t="s">
        <v>3726</v>
      </c>
      <c r="E1541" s="340" t="s">
        <v>7419</v>
      </c>
      <c r="F1541" s="149" t="s">
        <v>3726</v>
      </c>
      <c r="G1541" s="149" t="s">
        <v>7420</v>
      </c>
      <c r="H1541" s="149" t="s">
        <v>4960</v>
      </c>
      <c r="I1541" s="149" t="s">
        <v>7399</v>
      </c>
      <c r="J1541" s="149" t="s">
        <v>7421</v>
      </c>
      <c r="K1541" s="149"/>
      <c r="L1541" s="149" t="s">
        <v>262</v>
      </c>
      <c r="M1541" s="149"/>
      <c r="N1541" s="149" t="s">
        <v>263</v>
      </c>
      <c r="O1541" s="149" t="s">
        <v>214</v>
      </c>
      <c r="P1541" s="149" t="s">
        <v>53</v>
      </c>
      <c r="Q1541" s="149"/>
      <c r="R1541" s="149" t="s">
        <v>4026</v>
      </c>
      <c r="S1541" s="149" t="s">
        <v>5217</v>
      </c>
      <c r="T1541" s="149" t="s">
        <v>7401</v>
      </c>
      <c r="U1541" s="149" t="s">
        <v>267</v>
      </c>
      <c r="V1541" s="149"/>
      <c r="W1541" s="149"/>
      <c r="X1541" s="149" t="s">
        <v>268</v>
      </c>
      <c r="Y1541" s="149"/>
      <c r="Z1541" s="149"/>
      <c r="AA1541" s="149"/>
      <c r="AB1541" s="149" t="s">
        <v>269</v>
      </c>
      <c r="AC1541" s="149" t="s">
        <v>270</v>
      </c>
      <c r="AD1541" s="149" t="s">
        <v>7401</v>
      </c>
      <c r="AE1541" s="149" t="s">
        <v>271</v>
      </c>
      <c r="AF1541" s="149"/>
      <c r="AG1541" s="149" t="s">
        <v>1098</v>
      </c>
      <c r="AH1541" s="149" t="s">
        <v>273</v>
      </c>
      <c r="AI1541" s="158">
        <v>35</v>
      </c>
      <c r="AJ1541" s="149"/>
      <c r="AK1541" s="159" t="s">
        <v>274</v>
      </c>
      <c r="AL1541" s="159" t="s">
        <v>274</v>
      </c>
      <c r="AM1541" s="149" t="s">
        <v>274</v>
      </c>
      <c r="AN1541" s="160">
        <v>4</v>
      </c>
      <c r="AO1541" s="149"/>
      <c r="AP1541" s="149" t="s">
        <v>274</v>
      </c>
      <c r="AQ1541" s="149" t="s">
        <v>275</v>
      </c>
      <c r="AR1541" s="158">
        <v>1</v>
      </c>
      <c r="AS1541" s="149" t="s">
        <v>275</v>
      </c>
      <c r="AT1541" s="149" t="s">
        <v>276</v>
      </c>
      <c r="AU1541" s="161">
        <v>1</v>
      </c>
      <c r="AV1541" s="159">
        <v>17256.64</v>
      </c>
      <c r="AW1541" s="159">
        <v>690.27</v>
      </c>
      <c r="AX1541" s="149" t="s">
        <v>274</v>
      </c>
      <c r="AY1541" s="159">
        <v>172.56</v>
      </c>
      <c r="AZ1541" s="159">
        <v>172.56</v>
      </c>
      <c r="BA1541" s="159">
        <v>690.24</v>
      </c>
      <c r="BB1541" s="159">
        <v>6039.91</v>
      </c>
      <c r="BC1541" s="162" t="s">
        <v>274</v>
      </c>
      <c r="BD1541" s="162">
        <v>0</v>
      </c>
      <c r="BE1541" s="159">
        <v>11216.73</v>
      </c>
      <c r="BF1541" s="159">
        <v>11216.73</v>
      </c>
      <c r="BG1541" s="159">
        <v>17256.64</v>
      </c>
    </row>
    <row r="1542" ht="28.05" customHeight="1" spans="1:59">
      <c r="A1542" s="149"/>
      <c r="B1542" s="149"/>
      <c r="C1542" s="149"/>
      <c r="D1542" s="149" t="s">
        <v>3726</v>
      </c>
      <c r="E1542" s="340" t="s">
        <v>7422</v>
      </c>
      <c r="F1542" s="149" t="s">
        <v>3726</v>
      </c>
      <c r="G1542" s="149" t="s">
        <v>7423</v>
      </c>
      <c r="H1542" s="149" t="s">
        <v>7424</v>
      </c>
      <c r="I1542" s="149" t="s">
        <v>7425</v>
      </c>
      <c r="J1542" s="149" t="s">
        <v>7426</v>
      </c>
      <c r="K1542" s="149"/>
      <c r="L1542" s="149" t="s">
        <v>262</v>
      </c>
      <c r="M1542" s="149"/>
      <c r="N1542" s="149" t="s">
        <v>263</v>
      </c>
      <c r="O1542" s="149" t="s">
        <v>214</v>
      </c>
      <c r="P1542" s="149" t="s">
        <v>53</v>
      </c>
      <c r="Q1542" s="149"/>
      <c r="R1542" s="149" t="s">
        <v>7360</v>
      </c>
      <c r="S1542" s="149" t="s">
        <v>7339</v>
      </c>
      <c r="T1542" s="149" t="s">
        <v>7361</v>
      </c>
      <c r="U1542" s="149" t="s">
        <v>267</v>
      </c>
      <c r="V1542" s="149"/>
      <c r="W1542" s="149"/>
      <c r="X1542" s="149" t="s">
        <v>268</v>
      </c>
      <c r="Y1542" s="149"/>
      <c r="Z1542" s="149"/>
      <c r="AA1542" s="149"/>
      <c r="AB1542" s="149" t="s">
        <v>269</v>
      </c>
      <c r="AC1542" s="149" t="s">
        <v>270</v>
      </c>
      <c r="AD1542" s="149" t="s">
        <v>7361</v>
      </c>
      <c r="AE1542" s="149" t="s">
        <v>271</v>
      </c>
      <c r="AF1542" s="149"/>
      <c r="AG1542" s="149" t="s">
        <v>1098</v>
      </c>
      <c r="AH1542" s="149" t="s">
        <v>273</v>
      </c>
      <c r="AI1542" s="158">
        <v>78</v>
      </c>
      <c r="AJ1542" s="149"/>
      <c r="AK1542" s="159" t="s">
        <v>274</v>
      </c>
      <c r="AL1542" s="159" t="s">
        <v>274</v>
      </c>
      <c r="AM1542" s="149" t="s">
        <v>274</v>
      </c>
      <c r="AN1542" s="160">
        <v>4</v>
      </c>
      <c r="AO1542" s="149"/>
      <c r="AP1542" s="149" t="s">
        <v>274</v>
      </c>
      <c r="AQ1542" s="149" t="s">
        <v>275</v>
      </c>
      <c r="AR1542" s="158">
        <v>1</v>
      </c>
      <c r="AS1542" s="149" t="s">
        <v>275</v>
      </c>
      <c r="AT1542" s="149" t="s">
        <v>276</v>
      </c>
      <c r="AU1542" s="161">
        <v>1</v>
      </c>
      <c r="AV1542" s="159">
        <v>6410.26</v>
      </c>
      <c r="AW1542" s="159">
        <v>256.41</v>
      </c>
      <c r="AX1542" s="149" t="s">
        <v>274</v>
      </c>
      <c r="AY1542" s="159">
        <v>67.02</v>
      </c>
      <c r="AZ1542" s="159">
        <v>67.02</v>
      </c>
      <c r="BA1542" s="159">
        <v>268.1</v>
      </c>
      <c r="BB1542" s="159">
        <v>4947.4</v>
      </c>
      <c r="BC1542" s="162" t="s">
        <v>274</v>
      </c>
      <c r="BD1542" s="162">
        <v>0</v>
      </c>
      <c r="BE1542" s="159">
        <v>1462.86</v>
      </c>
      <c r="BF1542" s="159">
        <v>1462.86</v>
      </c>
      <c r="BG1542" s="159">
        <v>6410.26</v>
      </c>
    </row>
    <row r="1543" ht="28.05" customHeight="1" spans="1:59">
      <c r="A1543" s="149"/>
      <c r="B1543" s="149"/>
      <c r="C1543" s="149"/>
      <c r="D1543" s="149" t="s">
        <v>3726</v>
      </c>
      <c r="E1543" s="340" t="s">
        <v>7427</v>
      </c>
      <c r="F1543" s="149" t="s">
        <v>3726</v>
      </c>
      <c r="G1543" s="149" t="s">
        <v>7428</v>
      </c>
      <c r="H1543" s="149" t="s">
        <v>7429</v>
      </c>
      <c r="I1543" s="149" t="s">
        <v>7430</v>
      </c>
      <c r="J1543" s="149" t="s">
        <v>7431</v>
      </c>
      <c r="K1543" s="149"/>
      <c r="L1543" s="149" t="s">
        <v>262</v>
      </c>
      <c r="M1543" s="149"/>
      <c r="N1543" s="149" t="s">
        <v>263</v>
      </c>
      <c r="O1543" s="149" t="s">
        <v>214</v>
      </c>
      <c r="P1543" s="149" t="s">
        <v>53</v>
      </c>
      <c r="Q1543" s="149"/>
      <c r="R1543" s="149" t="s">
        <v>160</v>
      </c>
      <c r="S1543" s="149" t="s">
        <v>289</v>
      </c>
      <c r="T1543" s="149" t="s">
        <v>7252</v>
      </c>
      <c r="U1543" s="149" t="s">
        <v>267</v>
      </c>
      <c r="V1543" s="149"/>
      <c r="W1543" s="149"/>
      <c r="X1543" s="149" t="s">
        <v>336</v>
      </c>
      <c r="Y1543" s="149"/>
      <c r="Z1543" s="149"/>
      <c r="AA1543" s="149"/>
      <c r="AB1543" s="149" t="s">
        <v>269</v>
      </c>
      <c r="AC1543" s="149" t="s">
        <v>318</v>
      </c>
      <c r="AD1543" s="149" t="s">
        <v>7252</v>
      </c>
      <c r="AE1543" s="149" t="s">
        <v>271</v>
      </c>
      <c r="AF1543" s="149"/>
      <c r="AG1543" s="149" t="s">
        <v>1098</v>
      </c>
      <c r="AH1543" s="149" t="s">
        <v>273</v>
      </c>
      <c r="AI1543" s="158">
        <v>96</v>
      </c>
      <c r="AJ1543" s="149"/>
      <c r="AK1543" s="159" t="s">
        <v>274</v>
      </c>
      <c r="AL1543" s="159" t="s">
        <v>274</v>
      </c>
      <c r="AM1543" s="149" t="s">
        <v>274</v>
      </c>
      <c r="AN1543" s="160">
        <v>4</v>
      </c>
      <c r="AO1543" s="149"/>
      <c r="AP1543" s="149" t="s">
        <v>274</v>
      </c>
      <c r="AQ1543" s="149" t="s">
        <v>275</v>
      </c>
      <c r="AR1543" s="158">
        <v>1</v>
      </c>
      <c r="AS1543" s="149" t="s">
        <v>275</v>
      </c>
      <c r="AT1543" s="149" t="s">
        <v>276</v>
      </c>
      <c r="AU1543" s="161">
        <v>1</v>
      </c>
      <c r="AV1543" s="159">
        <v>198897.43</v>
      </c>
      <c r="AW1543" s="159">
        <v>7955.9</v>
      </c>
      <c r="AX1543" s="149" t="s">
        <v>274</v>
      </c>
      <c r="AY1543" s="162">
        <v>0</v>
      </c>
      <c r="AZ1543" s="162" t="s">
        <v>274</v>
      </c>
      <c r="BA1543" s="162">
        <v>0</v>
      </c>
      <c r="BB1543" s="159">
        <v>190941.53</v>
      </c>
      <c r="BC1543" s="162" t="s">
        <v>274</v>
      </c>
      <c r="BD1543" s="162">
        <v>0</v>
      </c>
      <c r="BE1543" s="159">
        <v>7955.9</v>
      </c>
      <c r="BF1543" s="159">
        <v>7955.9</v>
      </c>
      <c r="BG1543" s="159">
        <v>198897.43</v>
      </c>
    </row>
    <row r="1544" ht="28.05" customHeight="1" spans="1:59">
      <c r="A1544" s="149"/>
      <c r="B1544" s="149"/>
      <c r="C1544" s="149"/>
      <c r="D1544" s="149" t="s">
        <v>3726</v>
      </c>
      <c r="E1544" s="340" t="s">
        <v>7432</v>
      </c>
      <c r="F1544" s="149" t="s">
        <v>3726</v>
      </c>
      <c r="G1544" s="149" t="s">
        <v>7433</v>
      </c>
      <c r="H1544" s="149" t="s">
        <v>7434</v>
      </c>
      <c r="I1544" s="149" t="s">
        <v>6810</v>
      </c>
      <c r="J1544" s="149" t="s">
        <v>7435</v>
      </c>
      <c r="K1544" s="149"/>
      <c r="L1544" s="149" t="s">
        <v>262</v>
      </c>
      <c r="M1544" s="149"/>
      <c r="N1544" s="149" t="s">
        <v>263</v>
      </c>
      <c r="O1544" s="149" t="s">
        <v>214</v>
      </c>
      <c r="P1544" s="149" t="s">
        <v>53</v>
      </c>
      <c r="Q1544" s="149"/>
      <c r="R1544" s="149" t="s">
        <v>296</v>
      </c>
      <c r="S1544" s="149" t="s">
        <v>289</v>
      </c>
      <c r="T1544" s="149" t="s">
        <v>64</v>
      </c>
      <c r="U1544" s="149" t="s">
        <v>267</v>
      </c>
      <c r="V1544" s="149"/>
      <c r="W1544" s="149"/>
      <c r="X1544" s="149" t="s">
        <v>268</v>
      </c>
      <c r="Y1544" s="149"/>
      <c r="Z1544" s="149"/>
      <c r="AA1544" s="149"/>
      <c r="AB1544" s="149" t="s">
        <v>269</v>
      </c>
      <c r="AC1544" s="149" t="s">
        <v>318</v>
      </c>
      <c r="AD1544" s="149" t="s">
        <v>64</v>
      </c>
      <c r="AE1544" s="149" t="s">
        <v>271</v>
      </c>
      <c r="AF1544" s="149"/>
      <c r="AG1544" s="149" t="s">
        <v>1098</v>
      </c>
      <c r="AH1544" s="149" t="s">
        <v>273</v>
      </c>
      <c r="AI1544" s="158">
        <v>96</v>
      </c>
      <c r="AJ1544" s="149"/>
      <c r="AK1544" s="159" t="s">
        <v>274</v>
      </c>
      <c r="AL1544" s="159" t="s">
        <v>274</v>
      </c>
      <c r="AM1544" s="149" t="s">
        <v>274</v>
      </c>
      <c r="AN1544" s="160">
        <v>4</v>
      </c>
      <c r="AO1544" s="149"/>
      <c r="AP1544" s="149" t="s">
        <v>274</v>
      </c>
      <c r="AQ1544" s="149" t="s">
        <v>275</v>
      </c>
      <c r="AR1544" s="158">
        <v>1</v>
      </c>
      <c r="AS1544" s="149" t="s">
        <v>275</v>
      </c>
      <c r="AT1544" s="149" t="s">
        <v>276</v>
      </c>
      <c r="AU1544" s="161">
        <v>1</v>
      </c>
      <c r="AV1544" s="159">
        <v>8888.89</v>
      </c>
      <c r="AW1544" s="159">
        <v>355.56</v>
      </c>
      <c r="AX1544" s="149" t="s">
        <v>274</v>
      </c>
      <c r="AY1544" s="162">
        <v>0</v>
      </c>
      <c r="AZ1544" s="162" t="s">
        <v>274</v>
      </c>
      <c r="BA1544" s="162">
        <v>0</v>
      </c>
      <c r="BB1544" s="159">
        <v>8533.33</v>
      </c>
      <c r="BC1544" s="162" t="s">
        <v>274</v>
      </c>
      <c r="BD1544" s="162">
        <v>0</v>
      </c>
      <c r="BE1544" s="159">
        <v>355.56</v>
      </c>
      <c r="BF1544" s="159">
        <v>355.56</v>
      </c>
      <c r="BG1544" s="159">
        <v>8888.89</v>
      </c>
    </row>
    <row r="1545" ht="28.05" customHeight="1" spans="1:59">
      <c r="A1545" s="149"/>
      <c r="B1545" s="149"/>
      <c r="C1545" s="149"/>
      <c r="D1545" s="149" t="s">
        <v>3726</v>
      </c>
      <c r="E1545" s="340" t="s">
        <v>7436</v>
      </c>
      <c r="F1545" s="149" t="s">
        <v>3726</v>
      </c>
      <c r="G1545" s="149" t="s">
        <v>7437</v>
      </c>
      <c r="H1545" s="149" t="s">
        <v>7438</v>
      </c>
      <c r="I1545" s="149" t="s">
        <v>7439</v>
      </c>
      <c r="J1545" s="149" t="s">
        <v>7440</v>
      </c>
      <c r="K1545" s="149"/>
      <c r="L1545" s="149" t="s">
        <v>262</v>
      </c>
      <c r="M1545" s="149"/>
      <c r="N1545" s="149" t="s">
        <v>263</v>
      </c>
      <c r="O1545" s="149" t="s">
        <v>214</v>
      </c>
      <c r="P1545" s="149" t="s">
        <v>53</v>
      </c>
      <c r="Q1545" s="149"/>
      <c r="R1545" s="149" t="s">
        <v>7360</v>
      </c>
      <c r="S1545" s="149" t="s">
        <v>7339</v>
      </c>
      <c r="T1545" s="149" t="s">
        <v>7361</v>
      </c>
      <c r="U1545" s="149" t="s">
        <v>267</v>
      </c>
      <c r="V1545" s="149"/>
      <c r="W1545" s="149"/>
      <c r="X1545" s="149" t="s">
        <v>268</v>
      </c>
      <c r="Y1545" s="149"/>
      <c r="Z1545" s="149"/>
      <c r="AA1545" s="149"/>
      <c r="AB1545" s="149" t="s">
        <v>269</v>
      </c>
      <c r="AC1545" s="149" t="s">
        <v>270</v>
      </c>
      <c r="AD1545" s="149" t="s">
        <v>7361</v>
      </c>
      <c r="AE1545" s="149" t="s">
        <v>271</v>
      </c>
      <c r="AF1545" s="149"/>
      <c r="AG1545" s="149" t="s">
        <v>1098</v>
      </c>
      <c r="AH1545" s="149" t="s">
        <v>273</v>
      </c>
      <c r="AI1545" s="158">
        <v>78</v>
      </c>
      <c r="AJ1545" s="149"/>
      <c r="AK1545" s="159" t="s">
        <v>274</v>
      </c>
      <c r="AL1545" s="159" t="s">
        <v>274</v>
      </c>
      <c r="AM1545" s="149" t="s">
        <v>274</v>
      </c>
      <c r="AN1545" s="160">
        <v>4</v>
      </c>
      <c r="AO1545" s="149"/>
      <c r="AP1545" s="149" t="s">
        <v>274</v>
      </c>
      <c r="AQ1545" s="149" t="s">
        <v>275</v>
      </c>
      <c r="AR1545" s="158">
        <v>1</v>
      </c>
      <c r="AS1545" s="149" t="s">
        <v>275</v>
      </c>
      <c r="AT1545" s="149" t="s">
        <v>276</v>
      </c>
      <c r="AU1545" s="161">
        <v>1</v>
      </c>
      <c r="AV1545" s="159">
        <v>38461.54</v>
      </c>
      <c r="AW1545" s="159">
        <v>1538.46</v>
      </c>
      <c r="AX1545" s="149" t="s">
        <v>274</v>
      </c>
      <c r="AY1545" s="159">
        <v>402.08</v>
      </c>
      <c r="AZ1545" s="159">
        <v>402.08</v>
      </c>
      <c r="BA1545" s="159">
        <v>1608.32</v>
      </c>
      <c r="BB1545" s="159">
        <v>29685.58</v>
      </c>
      <c r="BC1545" s="162" t="s">
        <v>274</v>
      </c>
      <c r="BD1545" s="162">
        <v>0</v>
      </c>
      <c r="BE1545" s="159">
        <v>8775.96</v>
      </c>
      <c r="BF1545" s="159">
        <v>8775.96</v>
      </c>
      <c r="BG1545" s="159">
        <v>38461.54</v>
      </c>
    </row>
    <row r="1546" ht="28.05" customHeight="1" spans="1:59">
      <c r="A1546" s="149"/>
      <c r="B1546" s="149"/>
      <c r="C1546" s="149"/>
      <c r="D1546" s="149" t="s">
        <v>3726</v>
      </c>
      <c r="E1546" s="340" t="s">
        <v>7441</v>
      </c>
      <c r="F1546" s="149" t="s">
        <v>3726</v>
      </c>
      <c r="G1546" s="149" t="s">
        <v>7442</v>
      </c>
      <c r="H1546" s="149" t="s">
        <v>7443</v>
      </c>
      <c r="I1546" s="149" t="s">
        <v>128</v>
      </c>
      <c r="J1546" s="149" t="s">
        <v>7444</v>
      </c>
      <c r="K1546" s="149"/>
      <c r="L1546" s="149" t="s">
        <v>262</v>
      </c>
      <c r="M1546" s="149"/>
      <c r="N1546" s="149" t="s">
        <v>263</v>
      </c>
      <c r="O1546" s="149" t="s">
        <v>214</v>
      </c>
      <c r="P1546" s="149" t="s">
        <v>53</v>
      </c>
      <c r="Q1546" s="149"/>
      <c r="R1546" s="149" t="s">
        <v>7360</v>
      </c>
      <c r="S1546" s="149" t="s">
        <v>7339</v>
      </c>
      <c r="T1546" s="149" t="s">
        <v>7361</v>
      </c>
      <c r="U1546" s="149" t="s">
        <v>267</v>
      </c>
      <c r="V1546" s="149"/>
      <c r="W1546" s="149"/>
      <c r="X1546" s="149" t="s">
        <v>268</v>
      </c>
      <c r="Y1546" s="149"/>
      <c r="Z1546" s="149"/>
      <c r="AA1546" s="149"/>
      <c r="AB1546" s="149" t="s">
        <v>269</v>
      </c>
      <c r="AC1546" s="149" t="s">
        <v>270</v>
      </c>
      <c r="AD1546" s="149" t="s">
        <v>7361</v>
      </c>
      <c r="AE1546" s="149" t="s">
        <v>271</v>
      </c>
      <c r="AF1546" s="149"/>
      <c r="AG1546" s="149" t="s">
        <v>1098</v>
      </c>
      <c r="AH1546" s="149" t="s">
        <v>273</v>
      </c>
      <c r="AI1546" s="158">
        <v>78</v>
      </c>
      <c r="AJ1546" s="149"/>
      <c r="AK1546" s="159" t="s">
        <v>274</v>
      </c>
      <c r="AL1546" s="159" t="s">
        <v>274</v>
      </c>
      <c r="AM1546" s="149" t="s">
        <v>274</v>
      </c>
      <c r="AN1546" s="160">
        <v>4</v>
      </c>
      <c r="AO1546" s="149"/>
      <c r="AP1546" s="149" t="s">
        <v>274</v>
      </c>
      <c r="AQ1546" s="149" t="s">
        <v>275</v>
      </c>
      <c r="AR1546" s="158">
        <v>1</v>
      </c>
      <c r="AS1546" s="149" t="s">
        <v>275</v>
      </c>
      <c r="AT1546" s="149" t="s">
        <v>276</v>
      </c>
      <c r="AU1546" s="161">
        <v>1</v>
      </c>
      <c r="AV1546" s="159">
        <v>38461.54</v>
      </c>
      <c r="AW1546" s="159">
        <v>1538.46</v>
      </c>
      <c r="AX1546" s="149" t="s">
        <v>274</v>
      </c>
      <c r="AY1546" s="159">
        <v>402.08</v>
      </c>
      <c r="AZ1546" s="159">
        <v>402.08</v>
      </c>
      <c r="BA1546" s="159">
        <v>1608.32</v>
      </c>
      <c r="BB1546" s="159">
        <v>29685.58</v>
      </c>
      <c r="BC1546" s="162" t="s">
        <v>274</v>
      </c>
      <c r="BD1546" s="162">
        <v>0</v>
      </c>
      <c r="BE1546" s="159">
        <v>8775.96</v>
      </c>
      <c r="BF1546" s="159">
        <v>8775.96</v>
      </c>
      <c r="BG1546" s="159">
        <v>38461.54</v>
      </c>
    </row>
    <row r="1547" ht="28.05" customHeight="1" spans="1:59">
      <c r="A1547" s="149"/>
      <c r="B1547" s="149"/>
      <c r="C1547" s="149"/>
      <c r="D1547" s="149" t="s">
        <v>3726</v>
      </c>
      <c r="E1547" s="340" t="s">
        <v>7445</v>
      </c>
      <c r="F1547" s="149" t="s">
        <v>3726</v>
      </c>
      <c r="G1547" s="149" t="s">
        <v>7446</v>
      </c>
      <c r="H1547" s="149" t="s">
        <v>7447</v>
      </c>
      <c r="I1547" s="149"/>
      <c r="J1547" s="149" t="s">
        <v>7448</v>
      </c>
      <c r="K1547" s="149"/>
      <c r="L1547" s="149" t="s">
        <v>262</v>
      </c>
      <c r="M1547" s="149"/>
      <c r="N1547" s="149" t="s">
        <v>263</v>
      </c>
      <c r="O1547" s="149" t="s">
        <v>214</v>
      </c>
      <c r="P1547" s="149" t="s">
        <v>53</v>
      </c>
      <c r="Q1547" s="149"/>
      <c r="R1547" s="149" t="s">
        <v>7360</v>
      </c>
      <c r="S1547" s="149" t="s">
        <v>7339</v>
      </c>
      <c r="T1547" s="149" t="s">
        <v>7361</v>
      </c>
      <c r="U1547" s="149" t="s">
        <v>267</v>
      </c>
      <c r="V1547" s="149"/>
      <c r="W1547" s="149"/>
      <c r="X1547" s="149" t="s">
        <v>268</v>
      </c>
      <c r="Y1547" s="149"/>
      <c r="Z1547" s="149"/>
      <c r="AA1547" s="149"/>
      <c r="AB1547" s="149" t="s">
        <v>269</v>
      </c>
      <c r="AC1547" s="149" t="s">
        <v>270</v>
      </c>
      <c r="AD1547" s="149" t="s">
        <v>7361</v>
      </c>
      <c r="AE1547" s="149" t="s">
        <v>271</v>
      </c>
      <c r="AF1547" s="149"/>
      <c r="AG1547" s="149" t="s">
        <v>1098</v>
      </c>
      <c r="AH1547" s="149" t="s">
        <v>273</v>
      </c>
      <c r="AI1547" s="158">
        <v>78</v>
      </c>
      <c r="AJ1547" s="149"/>
      <c r="AK1547" s="159" t="s">
        <v>274</v>
      </c>
      <c r="AL1547" s="159" t="s">
        <v>274</v>
      </c>
      <c r="AM1547" s="149" t="s">
        <v>274</v>
      </c>
      <c r="AN1547" s="160">
        <v>4</v>
      </c>
      <c r="AO1547" s="149"/>
      <c r="AP1547" s="149" t="s">
        <v>274</v>
      </c>
      <c r="AQ1547" s="149" t="s">
        <v>275</v>
      </c>
      <c r="AR1547" s="158">
        <v>1</v>
      </c>
      <c r="AS1547" s="149" t="s">
        <v>275</v>
      </c>
      <c r="AT1547" s="149" t="s">
        <v>276</v>
      </c>
      <c r="AU1547" s="161">
        <v>1</v>
      </c>
      <c r="AV1547" s="159">
        <v>109401.71</v>
      </c>
      <c r="AW1547" s="159">
        <v>4376.07</v>
      </c>
      <c r="AX1547" s="149" t="s">
        <v>274</v>
      </c>
      <c r="AY1547" s="159">
        <v>1143.73</v>
      </c>
      <c r="AZ1547" s="159">
        <v>1143.73</v>
      </c>
      <c r="BA1547" s="159">
        <v>4574.95</v>
      </c>
      <c r="BB1547" s="159">
        <v>84438.41</v>
      </c>
      <c r="BC1547" s="162" t="s">
        <v>274</v>
      </c>
      <c r="BD1547" s="162">
        <v>0</v>
      </c>
      <c r="BE1547" s="159">
        <v>24963.3</v>
      </c>
      <c r="BF1547" s="159">
        <v>24963.3</v>
      </c>
      <c r="BG1547" s="159">
        <v>109401.71</v>
      </c>
    </row>
    <row r="1548" ht="28.05" customHeight="1" spans="1:59">
      <c r="A1548" s="149"/>
      <c r="B1548" s="149"/>
      <c r="C1548" s="149"/>
      <c r="D1548" s="149" t="s">
        <v>3726</v>
      </c>
      <c r="E1548" s="340" t="s">
        <v>7449</v>
      </c>
      <c r="F1548" s="149" t="s">
        <v>3726</v>
      </c>
      <c r="G1548" s="149" t="s">
        <v>7450</v>
      </c>
      <c r="H1548" s="149" t="s">
        <v>6154</v>
      </c>
      <c r="I1548" s="149" t="s">
        <v>7451</v>
      </c>
      <c r="J1548" s="149" t="s">
        <v>7452</v>
      </c>
      <c r="K1548" s="149"/>
      <c r="L1548" s="149" t="s">
        <v>262</v>
      </c>
      <c r="M1548" s="149"/>
      <c r="N1548" s="149" t="s">
        <v>263</v>
      </c>
      <c r="O1548" s="149" t="s">
        <v>214</v>
      </c>
      <c r="P1548" s="149" t="s">
        <v>53</v>
      </c>
      <c r="Q1548" s="149"/>
      <c r="R1548" s="149" t="s">
        <v>4112</v>
      </c>
      <c r="S1548" s="149" t="s">
        <v>5247</v>
      </c>
      <c r="T1548" s="149" t="s">
        <v>7453</v>
      </c>
      <c r="U1548" s="149" t="s">
        <v>267</v>
      </c>
      <c r="V1548" s="149"/>
      <c r="W1548" s="149"/>
      <c r="X1548" s="149" t="s">
        <v>705</v>
      </c>
      <c r="Y1548" s="149"/>
      <c r="Z1548" s="149"/>
      <c r="AA1548" s="149"/>
      <c r="AB1548" s="149" t="s">
        <v>269</v>
      </c>
      <c r="AC1548" s="149" t="s">
        <v>270</v>
      </c>
      <c r="AD1548" s="149" t="s">
        <v>7453</v>
      </c>
      <c r="AE1548" s="149" t="s">
        <v>271</v>
      </c>
      <c r="AF1548" s="149"/>
      <c r="AG1548" s="149" t="s">
        <v>1098</v>
      </c>
      <c r="AH1548" s="149" t="s">
        <v>273</v>
      </c>
      <c r="AI1548" s="158">
        <v>34</v>
      </c>
      <c r="AJ1548" s="149"/>
      <c r="AK1548" s="159" t="s">
        <v>274</v>
      </c>
      <c r="AL1548" s="159" t="s">
        <v>274</v>
      </c>
      <c r="AM1548" s="149" t="s">
        <v>274</v>
      </c>
      <c r="AN1548" s="160">
        <v>4</v>
      </c>
      <c r="AO1548" s="149"/>
      <c r="AP1548" s="149" t="s">
        <v>274</v>
      </c>
      <c r="AQ1548" s="149" t="s">
        <v>275</v>
      </c>
      <c r="AR1548" s="158">
        <v>1</v>
      </c>
      <c r="AS1548" s="149" t="s">
        <v>275</v>
      </c>
      <c r="AT1548" s="149" t="s">
        <v>276</v>
      </c>
      <c r="AU1548" s="161">
        <v>1</v>
      </c>
      <c r="AV1548" s="159">
        <v>4424.78</v>
      </c>
      <c r="AW1548" s="159">
        <v>176.99</v>
      </c>
      <c r="AX1548" s="149" t="s">
        <v>274</v>
      </c>
      <c r="AY1548" s="159">
        <v>43.95</v>
      </c>
      <c r="AZ1548" s="159">
        <v>43.95</v>
      </c>
      <c r="BA1548" s="159">
        <v>175.8</v>
      </c>
      <c r="BB1548" s="159">
        <v>1500.66</v>
      </c>
      <c r="BC1548" s="162" t="s">
        <v>274</v>
      </c>
      <c r="BD1548" s="159">
        <v>22.28</v>
      </c>
      <c r="BE1548" s="159">
        <v>2924.12</v>
      </c>
      <c r="BF1548" s="159">
        <v>2901.84</v>
      </c>
      <c r="BG1548" s="159">
        <v>4424.78</v>
      </c>
    </row>
    <row r="1549" ht="28.05" customHeight="1" spans="1:59">
      <c r="A1549" s="149"/>
      <c r="B1549" s="149"/>
      <c r="C1549" s="149"/>
      <c r="D1549" s="149" t="s">
        <v>3726</v>
      </c>
      <c r="E1549" s="340" t="s">
        <v>7454</v>
      </c>
      <c r="F1549" s="149" t="s">
        <v>3726</v>
      </c>
      <c r="G1549" s="149" t="s">
        <v>7455</v>
      </c>
      <c r="H1549" s="149" t="s">
        <v>7456</v>
      </c>
      <c r="I1549" s="149" t="s">
        <v>7457</v>
      </c>
      <c r="J1549" s="149" t="s">
        <v>7458</v>
      </c>
      <c r="K1549" s="149"/>
      <c r="L1549" s="149" t="s">
        <v>262</v>
      </c>
      <c r="M1549" s="149"/>
      <c r="N1549" s="149" t="s">
        <v>263</v>
      </c>
      <c r="O1549" s="149" t="s">
        <v>214</v>
      </c>
      <c r="P1549" s="149" t="s">
        <v>53</v>
      </c>
      <c r="Q1549" s="149"/>
      <c r="R1549" s="149" t="s">
        <v>2512</v>
      </c>
      <c r="S1549" s="149" t="s">
        <v>7459</v>
      </c>
      <c r="T1549" s="149" t="s">
        <v>7460</v>
      </c>
      <c r="U1549" s="149" t="s">
        <v>267</v>
      </c>
      <c r="V1549" s="149"/>
      <c r="W1549" s="149"/>
      <c r="X1549" s="149" t="s">
        <v>336</v>
      </c>
      <c r="Y1549" s="149"/>
      <c r="Z1549" s="149"/>
      <c r="AA1549" s="149"/>
      <c r="AB1549" s="149" t="s">
        <v>269</v>
      </c>
      <c r="AC1549" s="149" t="s">
        <v>270</v>
      </c>
      <c r="AD1549" s="149" t="s">
        <v>7460</v>
      </c>
      <c r="AE1549" s="149" t="s">
        <v>271</v>
      </c>
      <c r="AF1549" s="149"/>
      <c r="AG1549" s="149" t="s">
        <v>1098</v>
      </c>
      <c r="AH1549" s="149" t="s">
        <v>273</v>
      </c>
      <c r="AI1549" s="158">
        <v>34</v>
      </c>
      <c r="AJ1549" s="149"/>
      <c r="AK1549" s="159" t="s">
        <v>274</v>
      </c>
      <c r="AL1549" s="159" t="s">
        <v>274</v>
      </c>
      <c r="AM1549" s="149" t="s">
        <v>274</v>
      </c>
      <c r="AN1549" s="160">
        <v>4</v>
      </c>
      <c r="AO1549" s="149"/>
      <c r="AP1549" s="149" t="s">
        <v>274</v>
      </c>
      <c r="AQ1549" s="149" t="s">
        <v>275</v>
      </c>
      <c r="AR1549" s="158">
        <v>1</v>
      </c>
      <c r="AS1549" s="149" t="s">
        <v>275</v>
      </c>
      <c r="AT1549" s="149" t="s">
        <v>276</v>
      </c>
      <c r="AU1549" s="161">
        <v>1</v>
      </c>
      <c r="AV1549" s="159">
        <v>135000</v>
      </c>
      <c r="AW1549" s="159">
        <v>5400</v>
      </c>
      <c r="AX1549" s="149" t="s">
        <v>274</v>
      </c>
      <c r="AY1549" s="159">
        <v>1350</v>
      </c>
      <c r="AZ1549" s="159">
        <v>1350</v>
      </c>
      <c r="BA1549" s="159">
        <v>5400</v>
      </c>
      <c r="BB1549" s="159">
        <v>45900</v>
      </c>
      <c r="BC1549" s="162" t="s">
        <v>274</v>
      </c>
      <c r="BD1549" s="162">
        <v>0</v>
      </c>
      <c r="BE1549" s="159">
        <v>89100</v>
      </c>
      <c r="BF1549" s="159">
        <v>89100</v>
      </c>
      <c r="BG1549" s="159">
        <v>135000</v>
      </c>
    </row>
    <row r="1550" ht="28.05" customHeight="1" spans="1:59">
      <c r="A1550" s="149"/>
      <c r="B1550" s="149"/>
      <c r="C1550" s="149"/>
      <c r="D1550" s="149" t="s">
        <v>3726</v>
      </c>
      <c r="E1550" s="340" t="s">
        <v>7461</v>
      </c>
      <c r="F1550" s="149" t="s">
        <v>3726</v>
      </c>
      <c r="G1550" s="149" t="s">
        <v>7462</v>
      </c>
      <c r="H1550" s="149" t="s">
        <v>5968</v>
      </c>
      <c r="I1550" s="149" t="s">
        <v>5969</v>
      </c>
      <c r="J1550" s="149" t="s">
        <v>7463</v>
      </c>
      <c r="K1550" s="149"/>
      <c r="L1550" s="149" t="s">
        <v>262</v>
      </c>
      <c r="M1550" s="149"/>
      <c r="N1550" s="149" t="s">
        <v>263</v>
      </c>
      <c r="O1550" s="149" t="s">
        <v>214</v>
      </c>
      <c r="P1550" s="149" t="s">
        <v>53</v>
      </c>
      <c r="Q1550" s="149"/>
      <c r="R1550" s="149" t="s">
        <v>5302</v>
      </c>
      <c r="S1550" s="149" t="s">
        <v>3872</v>
      </c>
      <c r="T1550" s="149" t="s">
        <v>7407</v>
      </c>
      <c r="U1550" s="149" t="s">
        <v>267</v>
      </c>
      <c r="V1550" s="149"/>
      <c r="W1550" s="149"/>
      <c r="X1550" s="149" t="s">
        <v>268</v>
      </c>
      <c r="Y1550" s="149"/>
      <c r="Z1550" s="149"/>
      <c r="AA1550" s="149"/>
      <c r="AB1550" s="149" t="s">
        <v>269</v>
      </c>
      <c r="AC1550" s="149" t="s">
        <v>318</v>
      </c>
      <c r="AD1550" s="149" t="s">
        <v>7407</v>
      </c>
      <c r="AE1550" s="149" t="s">
        <v>271</v>
      </c>
      <c r="AF1550" s="149"/>
      <c r="AG1550" s="149" t="s">
        <v>1098</v>
      </c>
      <c r="AH1550" s="149" t="s">
        <v>273</v>
      </c>
      <c r="AI1550" s="158">
        <v>97</v>
      </c>
      <c r="AJ1550" s="149"/>
      <c r="AK1550" s="159" t="s">
        <v>274</v>
      </c>
      <c r="AL1550" s="159" t="s">
        <v>274</v>
      </c>
      <c r="AM1550" s="149" t="s">
        <v>274</v>
      </c>
      <c r="AN1550" s="160">
        <v>4</v>
      </c>
      <c r="AO1550" s="149"/>
      <c r="AP1550" s="149" t="s">
        <v>274</v>
      </c>
      <c r="AQ1550" s="149" t="s">
        <v>275</v>
      </c>
      <c r="AR1550" s="158">
        <v>1</v>
      </c>
      <c r="AS1550" s="149" t="s">
        <v>275</v>
      </c>
      <c r="AT1550" s="149" t="s">
        <v>276</v>
      </c>
      <c r="AU1550" s="161">
        <v>1</v>
      </c>
      <c r="AV1550" s="159">
        <v>206810.87</v>
      </c>
      <c r="AW1550" s="159">
        <v>8272.43</v>
      </c>
      <c r="AX1550" s="149" t="s">
        <v>274</v>
      </c>
      <c r="AY1550" s="162">
        <v>0</v>
      </c>
      <c r="AZ1550" s="162" t="s">
        <v>274</v>
      </c>
      <c r="BA1550" s="159">
        <v>0.01</v>
      </c>
      <c r="BB1550" s="159">
        <v>198538.44</v>
      </c>
      <c r="BC1550" s="162" t="s">
        <v>274</v>
      </c>
      <c r="BD1550" s="162">
        <v>0</v>
      </c>
      <c r="BE1550" s="159">
        <v>8272.43</v>
      </c>
      <c r="BF1550" s="159">
        <v>8272.43</v>
      </c>
      <c r="BG1550" s="159">
        <v>206810.87</v>
      </c>
    </row>
    <row r="1551" ht="28.05" customHeight="1" spans="1:59">
      <c r="A1551" s="149"/>
      <c r="B1551" s="149"/>
      <c r="C1551" s="149"/>
      <c r="D1551" s="149" t="s">
        <v>3726</v>
      </c>
      <c r="E1551" s="340" t="s">
        <v>7464</v>
      </c>
      <c r="F1551" s="149" t="s">
        <v>3726</v>
      </c>
      <c r="G1551" s="149" t="s">
        <v>7465</v>
      </c>
      <c r="H1551" s="149" t="s">
        <v>158</v>
      </c>
      <c r="I1551" s="149" t="s">
        <v>7466</v>
      </c>
      <c r="J1551" s="149" t="s">
        <v>7467</v>
      </c>
      <c r="K1551" s="149"/>
      <c r="L1551" s="149" t="s">
        <v>262</v>
      </c>
      <c r="M1551" s="149"/>
      <c r="N1551" s="149" t="s">
        <v>263</v>
      </c>
      <c r="O1551" s="149" t="s">
        <v>214</v>
      </c>
      <c r="P1551" s="149" t="s">
        <v>53</v>
      </c>
      <c r="Q1551" s="149"/>
      <c r="R1551" s="149" t="s">
        <v>5026</v>
      </c>
      <c r="S1551" s="149" t="s">
        <v>4406</v>
      </c>
      <c r="T1551" s="149" t="s">
        <v>7460</v>
      </c>
      <c r="U1551" s="149" t="s">
        <v>267</v>
      </c>
      <c r="V1551" s="149"/>
      <c r="W1551" s="149"/>
      <c r="X1551" s="149" t="s">
        <v>336</v>
      </c>
      <c r="Y1551" s="149"/>
      <c r="Z1551" s="149"/>
      <c r="AA1551" s="149"/>
      <c r="AB1551" s="149" t="s">
        <v>269</v>
      </c>
      <c r="AC1551" s="149" t="s">
        <v>270</v>
      </c>
      <c r="AD1551" s="149" t="s">
        <v>7460</v>
      </c>
      <c r="AE1551" s="149" t="s">
        <v>271</v>
      </c>
      <c r="AF1551" s="149"/>
      <c r="AG1551" s="149" t="s">
        <v>1098</v>
      </c>
      <c r="AH1551" s="149" t="s">
        <v>273</v>
      </c>
      <c r="AI1551" s="158">
        <v>34</v>
      </c>
      <c r="AJ1551" s="149"/>
      <c r="AK1551" s="159" t="s">
        <v>274</v>
      </c>
      <c r="AL1551" s="159" t="s">
        <v>274</v>
      </c>
      <c r="AM1551" s="149" t="s">
        <v>274</v>
      </c>
      <c r="AN1551" s="160">
        <v>4</v>
      </c>
      <c r="AO1551" s="149"/>
      <c r="AP1551" s="149" t="s">
        <v>274</v>
      </c>
      <c r="AQ1551" s="149" t="s">
        <v>275</v>
      </c>
      <c r="AR1551" s="158">
        <v>1</v>
      </c>
      <c r="AS1551" s="149" t="s">
        <v>275</v>
      </c>
      <c r="AT1551" s="149" t="s">
        <v>276</v>
      </c>
      <c r="AU1551" s="161">
        <v>1</v>
      </c>
      <c r="AV1551" s="159">
        <v>3362.83</v>
      </c>
      <c r="AW1551" s="159">
        <v>134.51</v>
      </c>
      <c r="AX1551" s="149" t="s">
        <v>274</v>
      </c>
      <c r="AY1551" s="159">
        <v>33.63</v>
      </c>
      <c r="AZ1551" s="159">
        <v>33.63</v>
      </c>
      <c r="BA1551" s="159">
        <v>134.52</v>
      </c>
      <c r="BB1551" s="159">
        <v>1143.42</v>
      </c>
      <c r="BC1551" s="162" t="s">
        <v>274</v>
      </c>
      <c r="BD1551" s="162">
        <v>0</v>
      </c>
      <c r="BE1551" s="159">
        <v>2219.41</v>
      </c>
      <c r="BF1551" s="159">
        <v>2219.41</v>
      </c>
      <c r="BG1551" s="159">
        <v>3362.83</v>
      </c>
    </row>
    <row r="1552" ht="28.05" customHeight="1" spans="1:59">
      <c r="A1552" s="149"/>
      <c r="B1552" s="149"/>
      <c r="C1552" s="149"/>
      <c r="D1552" s="149" t="s">
        <v>3726</v>
      </c>
      <c r="E1552" s="340" t="s">
        <v>7468</v>
      </c>
      <c r="F1552" s="149" t="s">
        <v>3726</v>
      </c>
      <c r="G1552" s="149" t="s">
        <v>7469</v>
      </c>
      <c r="H1552" s="149" t="s">
        <v>7289</v>
      </c>
      <c r="I1552" s="149" t="s">
        <v>7290</v>
      </c>
      <c r="J1552" s="149" t="s">
        <v>7470</v>
      </c>
      <c r="K1552" s="149"/>
      <c r="L1552" s="149" t="s">
        <v>262</v>
      </c>
      <c r="M1552" s="149"/>
      <c r="N1552" s="149" t="s">
        <v>263</v>
      </c>
      <c r="O1552" s="149" t="s">
        <v>214</v>
      </c>
      <c r="P1552" s="149" t="s">
        <v>53</v>
      </c>
      <c r="Q1552" s="149"/>
      <c r="R1552" s="149" t="s">
        <v>4112</v>
      </c>
      <c r="S1552" s="149" t="s">
        <v>4180</v>
      </c>
      <c r="T1552" s="149" t="s">
        <v>7401</v>
      </c>
      <c r="U1552" s="149" t="s">
        <v>267</v>
      </c>
      <c r="V1552" s="149"/>
      <c r="W1552" s="149"/>
      <c r="X1552" s="149" t="s">
        <v>705</v>
      </c>
      <c r="Y1552" s="149"/>
      <c r="Z1552" s="149"/>
      <c r="AA1552" s="149"/>
      <c r="AB1552" s="149" t="s">
        <v>269</v>
      </c>
      <c r="AC1552" s="149" t="s">
        <v>270</v>
      </c>
      <c r="AD1552" s="149" t="s">
        <v>7401</v>
      </c>
      <c r="AE1552" s="149" t="s">
        <v>271</v>
      </c>
      <c r="AF1552" s="149"/>
      <c r="AG1552" s="149" t="s">
        <v>1098</v>
      </c>
      <c r="AH1552" s="149" t="s">
        <v>273</v>
      </c>
      <c r="AI1552" s="158">
        <v>35</v>
      </c>
      <c r="AJ1552" s="149"/>
      <c r="AK1552" s="159" t="s">
        <v>274</v>
      </c>
      <c r="AL1552" s="159" t="s">
        <v>274</v>
      </c>
      <c r="AM1552" s="149" t="s">
        <v>274</v>
      </c>
      <c r="AN1552" s="160">
        <v>4</v>
      </c>
      <c r="AO1552" s="149"/>
      <c r="AP1552" s="149" t="s">
        <v>274</v>
      </c>
      <c r="AQ1552" s="149" t="s">
        <v>275</v>
      </c>
      <c r="AR1552" s="158">
        <v>1</v>
      </c>
      <c r="AS1552" s="149" t="s">
        <v>275</v>
      </c>
      <c r="AT1552" s="149" t="s">
        <v>276</v>
      </c>
      <c r="AU1552" s="161">
        <v>1</v>
      </c>
      <c r="AV1552" s="159">
        <v>252212.4</v>
      </c>
      <c r="AW1552" s="159">
        <v>10088.5</v>
      </c>
      <c r="AX1552" s="149" t="s">
        <v>274</v>
      </c>
      <c r="AY1552" s="159">
        <v>2522.13</v>
      </c>
      <c r="AZ1552" s="159">
        <v>2522.13</v>
      </c>
      <c r="BA1552" s="159">
        <v>10088.52</v>
      </c>
      <c r="BB1552" s="159">
        <v>88274.24</v>
      </c>
      <c r="BC1552" s="162" t="s">
        <v>274</v>
      </c>
      <c r="BD1552" s="162">
        <v>0</v>
      </c>
      <c r="BE1552" s="159">
        <v>163938.16</v>
      </c>
      <c r="BF1552" s="159">
        <v>163938.16</v>
      </c>
      <c r="BG1552" s="159">
        <v>252212.4</v>
      </c>
    </row>
    <row r="1553" ht="28.05" customHeight="1" spans="1:59">
      <c r="A1553" s="149"/>
      <c r="B1553" s="149"/>
      <c r="C1553" s="149"/>
      <c r="D1553" s="149" t="s">
        <v>3726</v>
      </c>
      <c r="E1553" s="340" t="s">
        <v>7471</v>
      </c>
      <c r="F1553" s="149" t="s">
        <v>3726</v>
      </c>
      <c r="G1553" s="149" t="s">
        <v>7472</v>
      </c>
      <c r="H1553" s="149" t="s">
        <v>158</v>
      </c>
      <c r="I1553" s="149" t="s">
        <v>7466</v>
      </c>
      <c r="J1553" s="149" t="s">
        <v>7473</v>
      </c>
      <c r="K1553" s="149"/>
      <c r="L1553" s="149" t="s">
        <v>262</v>
      </c>
      <c r="M1553" s="149"/>
      <c r="N1553" s="149" t="s">
        <v>263</v>
      </c>
      <c r="O1553" s="149" t="s">
        <v>214</v>
      </c>
      <c r="P1553" s="149" t="s">
        <v>53</v>
      </c>
      <c r="Q1553" s="149"/>
      <c r="R1553" s="149" t="s">
        <v>5026</v>
      </c>
      <c r="S1553" s="149" t="s">
        <v>4406</v>
      </c>
      <c r="T1553" s="149" t="s">
        <v>7460</v>
      </c>
      <c r="U1553" s="149" t="s">
        <v>267</v>
      </c>
      <c r="V1553" s="149"/>
      <c r="W1553" s="149"/>
      <c r="X1553" s="149" t="s">
        <v>336</v>
      </c>
      <c r="Y1553" s="149"/>
      <c r="Z1553" s="149"/>
      <c r="AA1553" s="149"/>
      <c r="AB1553" s="149" t="s">
        <v>269</v>
      </c>
      <c r="AC1553" s="149" t="s">
        <v>270</v>
      </c>
      <c r="AD1553" s="149" t="s">
        <v>7460</v>
      </c>
      <c r="AE1553" s="149" t="s">
        <v>271</v>
      </c>
      <c r="AF1553" s="149"/>
      <c r="AG1553" s="149" t="s">
        <v>1098</v>
      </c>
      <c r="AH1553" s="149" t="s">
        <v>273</v>
      </c>
      <c r="AI1553" s="158">
        <v>34</v>
      </c>
      <c r="AJ1553" s="149"/>
      <c r="AK1553" s="159" t="s">
        <v>274</v>
      </c>
      <c r="AL1553" s="159" t="s">
        <v>274</v>
      </c>
      <c r="AM1553" s="149" t="s">
        <v>274</v>
      </c>
      <c r="AN1553" s="160">
        <v>4</v>
      </c>
      <c r="AO1553" s="149"/>
      <c r="AP1553" s="149" t="s">
        <v>274</v>
      </c>
      <c r="AQ1553" s="149" t="s">
        <v>275</v>
      </c>
      <c r="AR1553" s="158">
        <v>1</v>
      </c>
      <c r="AS1553" s="149" t="s">
        <v>275</v>
      </c>
      <c r="AT1553" s="149" t="s">
        <v>276</v>
      </c>
      <c r="AU1553" s="161">
        <v>1</v>
      </c>
      <c r="AV1553" s="159">
        <v>3362.83</v>
      </c>
      <c r="AW1553" s="159">
        <v>134.51</v>
      </c>
      <c r="AX1553" s="149" t="s">
        <v>274</v>
      </c>
      <c r="AY1553" s="159">
        <v>33.63</v>
      </c>
      <c r="AZ1553" s="159">
        <v>33.63</v>
      </c>
      <c r="BA1553" s="159">
        <v>134.52</v>
      </c>
      <c r="BB1553" s="159">
        <v>1143.42</v>
      </c>
      <c r="BC1553" s="162" t="s">
        <v>274</v>
      </c>
      <c r="BD1553" s="162">
        <v>0</v>
      </c>
      <c r="BE1553" s="159">
        <v>2219.41</v>
      </c>
      <c r="BF1553" s="159">
        <v>2219.41</v>
      </c>
      <c r="BG1553" s="159">
        <v>3362.83</v>
      </c>
    </row>
    <row r="1554" ht="28.05" customHeight="1" spans="1:59">
      <c r="A1554" s="149"/>
      <c r="B1554" s="149"/>
      <c r="C1554" s="149"/>
      <c r="D1554" s="149" t="s">
        <v>3726</v>
      </c>
      <c r="E1554" s="340" t="s">
        <v>7474</v>
      </c>
      <c r="F1554" s="149" t="s">
        <v>3726</v>
      </c>
      <c r="G1554" s="149" t="s">
        <v>7475</v>
      </c>
      <c r="H1554" s="149" t="s">
        <v>7476</v>
      </c>
      <c r="I1554" s="149" t="s">
        <v>128</v>
      </c>
      <c r="J1554" s="149" t="s">
        <v>7477</v>
      </c>
      <c r="K1554" s="149"/>
      <c r="L1554" s="149" t="s">
        <v>262</v>
      </c>
      <c r="M1554" s="149"/>
      <c r="N1554" s="149" t="s">
        <v>263</v>
      </c>
      <c r="O1554" s="149" t="s">
        <v>214</v>
      </c>
      <c r="P1554" s="149" t="s">
        <v>53</v>
      </c>
      <c r="Q1554" s="149"/>
      <c r="R1554" s="149" t="s">
        <v>7360</v>
      </c>
      <c r="S1554" s="149" t="s">
        <v>7339</v>
      </c>
      <c r="T1554" s="149" t="s">
        <v>7361</v>
      </c>
      <c r="U1554" s="149" t="s">
        <v>267</v>
      </c>
      <c r="V1554" s="149"/>
      <c r="W1554" s="149"/>
      <c r="X1554" s="149" t="s">
        <v>268</v>
      </c>
      <c r="Y1554" s="149"/>
      <c r="Z1554" s="149"/>
      <c r="AA1554" s="149"/>
      <c r="AB1554" s="149" t="s">
        <v>269</v>
      </c>
      <c r="AC1554" s="149" t="s">
        <v>270</v>
      </c>
      <c r="AD1554" s="149" t="s">
        <v>7361</v>
      </c>
      <c r="AE1554" s="149" t="s">
        <v>271</v>
      </c>
      <c r="AF1554" s="149"/>
      <c r="AG1554" s="149" t="s">
        <v>1098</v>
      </c>
      <c r="AH1554" s="149" t="s">
        <v>273</v>
      </c>
      <c r="AI1554" s="158">
        <v>78</v>
      </c>
      <c r="AJ1554" s="149"/>
      <c r="AK1554" s="159" t="s">
        <v>274</v>
      </c>
      <c r="AL1554" s="159" t="s">
        <v>274</v>
      </c>
      <c r="AM1554" s="149" t="s">
        <v>274</v>
      </c>
      <c r="AN1554" s="160">
        <v>4</v>
      </c>
      <c r="AO1554" s="149"/>
      <c r="AP1554" s="149" t="s">
        <v>274</v>
      </c>
      <c r="AQ1554" s="149" t="s">
        <v>275</v>
      </c>
      <c r="AR1554" s="158">
        <v>1</v>
      </c>
      <c r="AS1554" s="149" t="s">
        <v>275</v>
      </c>
      <c r="AT1554" s="149" t="s">
        <v>276</v>
      </c>
      <c r="AU1554" s="161">
        <v>1</v>
      </c>
      <c r="AV1554" s="159">
        <v>38461.54</v>
      </c>
      <c r="AW1554" s="159">
        <v>1538.46</v>
      </c>
      <c r="AX1554" s="149" t="s">
        <v>274</v>
      </c>
      <c r="AY1554" s="159">
        <v>402.08</v>
      </c>
      <c r="AZ1554" s="159">
        <v>402.08</v>
      </c>
      <c r="BA1554" s="159">
        <v>1608.32</v>
      </c>
      <c r="BB1554" s="159">
        <v>29685.58</v>
      </c>
      <c r="BC1554" s="162" t="s">
        <v>274</v>
      </c>
      <c r="BD1554" s="162">
        <v>0</v>
      </c>
      <c r="BE1554" s="159">
        <v>8775.96</v>
      </c>
      <c r="BF1554" s="159">
        <v>8775.96</v>
      </c>
      <c r="BG1554" s="159">
        <v>38461.54</v>
      </c>
    </row>
    <row r="1555" ht="28.05" customHeight="1" spans="1:59">
      <c r="A1555" s="149"/>
      <c r="B1555" s="149"/>
      <c r="C1555" s="149"/>
      <c r="D1555" s="149" t="s">
        <v>3726</v>
      </c>
      <c r="E1555" s="340" t="s">
        <v>7478</v>
      </c>
      <c r="F1555" s="149" t="s">
        <v>3726</v>
      </c>
      <c r="G1555" s="149" t="s">
        <v>7479</v>
      </c>
      <c r="H1555" s="149" t="s">
        <v>7480</v>
      </c>
      <c r="I1555" s="149" t="s">
        <v>7481</v>
      </c>
      <c r="J1555" s="149" t="s">
        <v>7482</v>
      </c>
      <c r="K1555" s="149"/>
      <c r="L1555" s="149" t="s">
        <v>262</v>
      </c>
      <c r="M1555" s="149"/>
      <c r="N1555" s="149" t="s">
        <v>263</v>
      </c>
      <c r="O1555" s="149" t="s">
        <v>214</v>
      </c>
      <c r="P1555" s="149" t="s">
        <v>53</v>
      </c>
      <c r="Q1555" s="149"/>
      <c r="R1555" s="149" t="s">
        <v>7483</v>
      </c>
      <c r="S1555" s="149" t="s">
        <v>7484</v>
      </c>
      <c r="T1555" s="149" t="s">
        <v>7485</v>
      </c>
      <c r="U1555" s="149" t="s">
        <v>267</v>
      </c>
      <c r="V1555" s="149"/>
      <c r="W1555" s="149"/>
      <c r="X1555" s="149" t="s">
        <v>2162</v>
      </c>
      <c r="Y1555" s="149"/>
      <c r="Z1555" s="149"/>
      <c r="AA1555" s="149"/>
      <c r="AB1555" s="149" t="s">
        <v>269</v>
      </c>
      <c r="AC1555" s="149" t="s">
        <v>270</v>
      </c>
      <c r="AD1555" s="149" t="s">
        <v>7485</v>
      </c>
      <c r="AE1555" s="149" t="s">
        <v>271</v>
      </c>
      <c r="AF1555" s="149"/>
      <c r="AG1555" s="149" t="s">
        <v>1098</v>
      </c>
      <c r="AH1555" s="149" t="s">
        <v>273</v>
      </c>
      <c r="AI1555" s="158">
        <v>34</v>
      </c>
      <c r="AJ1555" s="149"/>
      <c r="AK1555" s="159" t="s">
        <v>274</v>
      </c>
      <c r="AL1555" s="159" t="s">
        <v>274</v>
      </c>
      <c r="AM1555" s="149" t="s">
        <v>274</v>
      </c>
      <c r="AN1555" s="160">
        <v>4</v>
      </c>
      <c r="AO1555" s="149"/>
      <c r="AP1555" s="149" t="s">
        <v>274</v>
      </c>
      <c r="AQ1555" s="149" t="s">
        <v>275</v>
      </c>
      <c r="AR1555" s="158">
        <v>1</v>
      </c>
      <c r="AS1555" s="149" t="s">
        <v>275</v>
      </c>
      <c r="AT1555" s="149" t="s">
        <v>276</v>
      </c>
      <c r="AU1555" s="161">
        <v>1</v>
      </c>
      <c r="AV1555" s="159">
        <v>57522.12</v>
      </c>
      <c r="AW1555" s="159">
        <v>2300.88</v>
      </c>
      <c r="AX1555" s="149" t="s">
        <v>274</v>
      </c>
      <c r="AY1555" s="159">
        <v>575.22</v>
      </c>
      <c r="AZ1555" s="159">
        <v>575.22</v>
      </c>
      <c r="BA1555" s="159">
        <v>2300.88</v>
      </c>
      <c r="BB1555" s="159">
        <v>19557.48</v>
      </c>
      <c r="BC1555" s="162" t="s">
        <v>274</v>
      </c>
      <c r="BD1555" s="162">
        <v>0</v>
      </c>
      <c r="BE1555" s="159">
        <v>37964.64</v>
      </c>
      <c r="BF1555" s="159">
        <v>37964.64</v>
      </c>
      <c r="BG1555" s="159">
        <v>57522.12</v>
      </c>
    </row>
    <row r="1556" ht="28.05" customHeight="1" spans="1:59">
      <c r="A1556" s="149"/>
      <c r="B1556" s="149"/>
      <c r="C1556" s="149"/>
      <c r="D1556" s="149" t="s">
        <v>3726</v>
      </c>
      <c r="E1556" s="340" t="s">
        <v>7486</v>
      </c>
      <c r="F1556" s="149" t="s">
        <v>3726</v>
      </c>
      <c r="G1556" s="149" t="s">
        <v>7487</v>
      </c>
      <c r="H1556" s="149" t="s">
        <v>7488</v>
      </c>
      <c r="I1556" s="149"/>
      <c r="J1556" s="149" t="s">
        <v>7489</v>
      </c>
      <c r="K1556" s="149"/>
      <c r="L1556" s="149" t="s">
        <v>262</v>
      </c>
      <c r="M1556" s="149"/>
      <c r="N1556" s="149" t="s">
        <v>263</v>
      </c>
      <c r="O1556" s="149" t="s">
        <v>214</v>
      </c>
      <c r="P1556" s="149" t="s">
        <v>53</v>
      </c>
      <c r="Q1556" s="149"/>
      <c r="R1556" s="149" t="s">
        <v>7360</v>
      </c>
      <c r="S1556" s="149" t="s">
        <v>7339</v>
      </c>
      <c r="T1556" s="149" t="s">
        <v>7361</v>
      </c>
      <c r="U1556" s="149" t="s">
        <v>267</v>
      </c>
      <c r="V1556" s="149"/>
      <c r="W1556" s="149"/>
      <c r="X1556" s="149" t="s">
        <v>268</v>
      </c>
      <c r="Y1556" s="149"/>
      <c r="Z1556" s="149"/>
      <c r="AA1556" s="149"/>
      <c r="AB1556" s="149" t="s">
        <v>269</v>
      </c>
      <c r="AC1556" s="149" t="s">
        <v>270</v>
      </c>
      <c r="AD1556" s="149" t="s">
        <v>7361</v>
      </c>
      <c r="AE1556" s="149" t="s">
        <v>271</v>
      </c>
      <c r="AF1556" s="149"/>
      <c r="AG1556" s="149" t="s">
        <v>1098</v>
      </c>
      <c r="AH1556" s="149" t="s">
        <v>273</v>
      </c>
      <c r="AI1556" s="158">
        <v>78</v>
      </c>
      <c r="AJ1556" s="149"/>
      <c r="AK1556" s="159" t="s">
        <v>274</v>
      </c>
      <c r="AL1556" s="159" t="s">
        <v>274</v>
      </c>
      <c r="AM1556" s="149" t="s">
        <v>274</v>
      </c>
      <c r="AN1556" s="160">
        <v>4</v>
      </c>
      <c r="AO1556" s="149"/>
      <c r="AP1556" s="149" t="s">
        <v>274</v>
      </c>
      <c r="AQ1556" s="149" t="s">
        <v>275</v>
      </c>
      <c r="AR1556" s="158">
        <v>1</v>
      </c>
      <c r="AS1556" s="149" t="s">
        <v>275</v>
      </c>
      <c r="AT1556" s="149" t="s">
        <v>276</v>
      </c>
      <c r="AU1556" s="161">
        <v>1</v>
      </c>
      <c r="AV1556" s="159">
        <v>15384.62</v>
      </c>
      <c r="AW1556" s="159">
        <v>615.38</v>
      </c>
      <c r="AX1556" s="149" t="s">
        <v>274</v>
      </c>
      <c r="AY1556" s="159">
        <v>160.83</v>
      </c>
      <c r="AZ1556" s="159">
        <v>160.83</v>
      </c>
      <c r="BA1556" s="159">
        <v>643.32</v>
      </c>
      <c r="BB1556" s="159">
        <v>11874.37</v>
      </c>
      <c r="BC1556" s="162" t="s">
        <v>274</v>
      </c>
      <c r="BD1556" s="162">
        <v>0</v>
      </c>
      <c r="BE1556" s="159">
        <v>3510.25</v>
      </c>
      <c r="BF1556" s="159">
        <v>3510.25</v>
      </c>
      <c r="BG1556" s="159">
        <v>15384.62</v>
      </c>
    </row>
    <row r="1557" ht="28.05" customHeight="1" spans="1:59">
      <c r="A1557" s="149"/>
      <c r="B1557" s="149"/>
      <c r="C1557" s="149"/>
      <c r="D1557" s="149" t="s">
        <v>3726</v>
      </c>
      <c r="E1557" s="340" t="s">
        <v>7490</v>
      </c>
      <c r="F1557" s="149" t="s">
        <v>3726</v>
      </c>
      <c r="G1557" s="149" t="s">
        <v>7491</v>
      </c>
      <c r="H1557" s="149" t="s">
        <v>7492</v>
      </c>
      <c r="I1557" s="149" t="s">
        <v>7493</v>
      </c>
      <c r="J1557" s="149" t="s">
        <v>7494</v>
      </c>
      <c r="K1557" s="149"/>
      <c r="L1557" s="149" t="s">
        <v>262</v>
      </c>
      <c r="M1557" s="149"/>
      <c r="N1557" s="149" t="s">
        <v>263</v>
      </c>
      <c r="O1557" s="149" t="s">
        <v>214</v>
      </c>
      <c r="P1557" s="149" t="s">
        <v>53</v>
      </c>
      <c r="Q1557" s="149"/>
      <c r="R1557" s="149" t="s">
        <v>7495</v>
      </c>
      <c r="S1557" s="149" t="s">
        <v>5506</v>
      </c>
      <c r="T1557" s="149" t="s">
        <v>2118</v>
      </c>
      <c r="U1557" s="149" t="s">
        <v>267</v>
      </c>
      <c r="V1557" s="149"/>
      <c r="W1557" s="149"/>
      <c r="X1557" s="149" t="s">
        <v>336</v>
      </c>
      <c r="Y1557" s="149"/>
      <c r="Z1557" s="149"/>
      <c r="AA1557" s="149"/>
      <c r="AB1557" s="149" t="s">
        <v>269</v>
      </c>
      <c r="AC1557" s="149" t="s">
        <v>270</v>
      </c>
      <c r="AD1557" s="149" t="s">
        <v>2118</v>
      </c>
      <c r="AE1557" s="149" t="s">
        <v>271</v>
      </c>
      <c r="AF1557" s="149"/>
      <c r="AG1557" s="149" t="s">
        <v>1098</v>
      </c>
      <c r="AH1557" s="149" t="s">
        <v>273</v>
      </c>
      <c r="AI1557" s="158">
        <v>33</v>
      </c>
      <c r="AJ1557" s="149"/>
      <c r="AK1557" s="159" t="s">
        <v>274</v>
      </c>
      <c r="AL1557" s="159" t="s">
        <v>274</v>
      </c>
      <c r="AM1557" s="149" t="s">
        <v>274</v>
      </c>
      <c r="AN1557" s="160">
        <v>4</v>
      </c>
      <c r="AO1557" s="149"/>
      <c r="AP1557" s="149" t="s">
        <v>274</v>
      </c>
      <c r="AQ1557" s="149" t="s">
        <v>275</v>
      </c>
      <c r="AR1557" s="158">
        <v>1</v>
      </c>
      <c r="AS1557" s="149" t="s">
        <v>275</v>
      </c>
      <c r="AT1557" s="149" t="s">
        <v>276</v>
      </c>
      <c r="AU1557" s="161">
        <v>1</v>
      </c>
      <c r="AV1557" s="159">
        <v>8407.08</v>
      </c>
      <c r="AW1557" s="159">
        <v>336.28</v>
      </c>
      <c r="AX1557" s="149" t="s">
        <v>274</v>
      </c>
      <c r="AY1557" s="159">
        <v>83.8</v>
      </c>
      <c r="AZ1557" s="159">
        <v>83.8</v>
      </c>
      <c r="BA1557" s="159">
        <v>335.2</v>
      </c>
      <c r="BB1557" s="159">
        <v>2770.83</v>
      </c>
      <c r="BC1557" s="162" t="s">
        <v>274</v>
      </c>
      <c r="BD1557" s="159">
        <v>20.45</v>
      </c>
      <c r="BE1557" s="159">
        <v>5636.25</v>
      </c>
      <c r="BF1557" s="159">
        <v>5615.8</v>
      </c>
      <c r="BG1557" s="159">
        <v>8407.08</v>
      </c>
    </row>
    <row r="1558" ht="28.05" customHeight="1" spans="1:59">
      <c r="A1558" s="149"/>
      <c r="B1558" s="149"/>
      <c r="C1558" s="149"/>
      <c r="D1558" s="149" t="s">
        <v>3726</v>
      </c>
      <c r="E1558" s="340" t="s">
        <v>7496</v>
      </c>
      <c r="F1558" s="149" t="s">
        <v>3726</v>
      </c>
      <c r="G1558" s="149" t="s">
        <v>7497</v>
      </c>
      <c r="H1558" s="149" t="s">
        <v>7498</v>
      </c>
      <c r="I1558" s="149"/>
      <c r="J1558" s="149" t="s">
        <v>7499</v>
      </c>
      <c r="K1558" s="149"/>
      <c r="L1558" s="149" t="s">
        <v>262</v>
      </c>
      <c r="M1558" s="149"/>
      <c r="N1558" s="149" t="s">
        <v>263</v>
      </c>
      <c r="O1558" s="149" t="s">
        <v>214</v>
      </c>
      <c r="P1558" s="149" t="s">
        <v>53</v>
      </c>
      <c r="Q1558" s="149"/>
      <c r="R1558" s="149" t="s">
        <v>7360</v>
      </c>
      <c r="S1558" s="149" t="s">
        <v>7339</v>
      </c>
      <c r="T1558" s="149" t="s">
        <v>7361</v>
      </c>
      <c r="U1558" s="149" t="s">
        <v>267</v>
      </c>
      <c r="V1558" s="149"/>
      <c r="W1558" s="149"/>
      <c r="X1558" s="149" t="s">
        <v>268</v>
      </c>
      <c r="Y1558" s="149"/>
      <c r="Z1558" s="149"/>
      <c r="AA1558" s="149"/>
      <c r="AB1558" s="149" t="s">
        <v>269</v>
      </c>
      <c r="AC1558" s="149" t="s">
        <v>270</v>
      </c>
      <c r="AD1558" s="149" t="s">
        <v>7361</v>
      </c>
      <c r="AE1558" s="149" t="s">
        <v>271</v>
      </c>
      <c r="AF1558" s="149"/>
      <c r="AG1558" s="149" t="s">
        <v>1098</v>
      </c>
      <c r="AH1558" s="149" t="s">
        <v>273</v>
      </c>
      <c r="AI1558" s="158">
        <v>78</v>
      </c>
      <c r="AJ1558" s="149"/>
      <c r="AK1558" s="159" t="s">
        <v>274</v>
      </c>
      <c r="AL1558" s="159" t="s">
        <v>274</v>
      </c>
      <c r="AM1558" s="149" t="s">
        <v>274</v>
      </c>
      <c r="AN1558" s="160">
        <v>4</v>
      </c>
      <c r="AO1558" s="149"/>
      <c r="AP1558" s="149" t="s">
        <v>274</v>
      </c>
      <c r="AQ1558" s="149" t="s">
        <v>275</v>
      </c>
      <c r="AR1558" s="158">
        <v>1</v>
      </c>
      <c r="AS1558" s="149" t="s">
        <v>275</v>
      </c>
      <c r="AT1558" s="149" t="s">
        <v>276</v>
      </c>
      <c r="AU1558" s="161">
        <v>1</v>
      </c>
      <c r="AV1558" s="159">
        <v>132979.67</v>
      </c>
      <c r="AW1558" s="159">
        <v>5319.19</v>
      </c>
      <c r="AX1558" s="149" t="s">
        <v>274</v>
      </c>
      <c r="AY1558" s="159">
        <v>1390.23</v>
      </c>
      <c r="AZ1558" s="159">
        <v>1390.23</v>
      </c>
      <c r="BA1558" s="159">
        <v>5560.92</v>
      </c>
      <c r="BB1558" s="159">
        <v>102636.32</v>
      </c>
      <c r="BC1558" s="162" t="s">
        <v>274</v>
      </c>
      <c r="BD1558" s="162">
        <v>0</v>
      </c>
      <c r="BE1558" s="159">
        <v>30343.35</v>
      </c>
      <c r="BF1558" s="159">
        <v>30343.35</v>
      </c>
      <c r="BG1558" s="159">
        <v>132979.67</v>
      </c>
    </row>
    <row r="1559" ht="28.05" customHeight="1" spans="1:59">
      <c r="A1559" s="149"/>
      <c r="B1559" s="149"/>
      <c r="C1559" s="149"/>
      <c r="D1559" s="149" t="s">
        <v>3726</v>
      </c>
      <c r="E1559" s="340" t="s">
        <v>7500</v>
      </c>
      <c r="F1559" s="149" t="s">
        <v>3726</v>
      </c>
      <c r="G1559" s="149" t="s">
        <v>7501</v>
      </c>
      <c r="H1559" s="149" t="s">
        <v>5968</v>
      </c>
      <c r="I1559" s="149" t="s">
        <v>5969</v>
      </c>
      <c r="J1559" s="149" t="s">
        <v>7502</v>
      </c>
      <c r="K1559" s="149"/>
      <c r="L1559" s="149" t="s">
        <v>262</v>
      </c>
      <c r="M1559" s="149"/>
      <c r="N1559" s="149" t="s">
        <v>263</v>
      </c>
      <c r="O1559" s="149" t="s">
        <v>214</v>
      </c>
      <c r="P1559" s="149" t="s">
        <v>53</v>
      </c>
      <c r="Q1559" s="149"/>
      <c r="R1559" s="149" t="s">
        <v>5302</v>
      </c>
      <c r="S1559" s="149" t="s">
        <v>3872</v>
      </c>
      <c r="T1559" s="149" t="s">
        <v>7407</v>
      </c>
      <c r="U1559" s="149" t="s">
        <v>267</v>
      </c>
      <c r="V1559" s="149"/>
      <c r="W1559" s="149"/>
      <c r="X1559" s="149" t="s">
        <v>268</v>
      </c>
      <c r="Y1559" s="149"/>
      <c r="Z1559" s="149"/>
      <c r="AA1559" s="149"/>
      <c r="AB1559" s="149" t="s">
        <v>269</v>
      </c>
      <c r="AC1559" s="149" t="s">
        <v>318</v>
      </c>
      <c r="AD1559" s="149" t="s">
        <v>7407</v>
      </c>
      <c r="AE1559" s="149" t="s">
        <v>271</v>
      </c>
      <c r="AF1559" s="149"/>
      <c r="AG1559" s="149" t="s">
        <v>1098</v>
      </c>
      <c r="AH1559" s="149" t="s">
        <v>273</v>
      </c>
      <c r="AI1559" s="158">
        <v>96</v>
      </c>
      <c r="AJ1559" s="149"/>
      <c r="AK1559" s="159" t="s">
        <v>274</v>
      </c>
      <c r="AL1559" s="159" t="s">
        <v>274</v>
      </c>
      <c r="AM1559" s="149" t="s">
        <v>274</v>
      </c>
      <c r="AN1559" s="160">
        <v>4</v>
      </c>
      <c r="AO1559" s="149"/>
      <c r="AP1559" s="149" t="s">
        <v>274</v>
      </c>
      <c r="AQ1559" s="149" t="s">
        <v>275</v>
      </c>
      <c r="AR1559" s="158">
        <v>1</v>
      </c>
      <c r="AS1559" s="149" t="s">
        <v>275</v>
      </c>
      <c r="AT1559" s="149" t="s">
        <v>276</v>
      </c>
      <c r="AU1559" s="161">
        <v>1</v>
      </c>
      <c r="AV1559" s="159">
        <v>206810.88</v>
      </c>
      <c r="AW1559" s="159">
        <v>8272.44</v>
      </c>
      <c r="AX1559" s="149" t="s">
        <v>274</v>
      </c>
      <c r="AY1559" s="162">
        <v>0</v>
      </c>
      <c r="AZ1559" s="162" t="s">
        <v>274</v>
      </c>
      <c r="BA1559" s="162">
        <v>0</v>
      </c>
      <c r="BB1559" s="159">
        <v>198538.44</v>
      </c>
      <c r="BC1559" s="162" t="s">
        <v>274</v>
      </c>
      <c r="BD1559" s="162">
        <v>0</v>
      </c>
      <c r="BE1559" s="159">
        <v>8272.44</v>
      </c>
      <c r="BF1559" s="159">
        <v>8272.44</v>
      </c>
      <c r="BG1559" s="159">
        <v>206810.88</v>
      </c>
    </row>
    <row r="1560" ht="28.05" customHeight="1" spans="1:59">
      <c r="A1560" s="149"/>
      <c r="B1560" s="149"/>
      <c r="C1560" s="149"/>
      <c r="D1560" s="149" t="s">
        <v>3726</v>
      </c>
      <c r="E1560" s="340" t="s">
        <v>7503</v>
      </c>
      <c r="F1560" s="149" t="s">
        <v>3726</v>
      </c>
      <c r="G1560" s="149" t="s">
        <v>7504</v>
      </c>
      <c r="H1560" s="149" t="s">
        <v>7505</v>
      </c>
      <c r="I1560" s="149" t="s">
        <v>7506</v>
      </c>
      <c r="J1560" s="149" t="s">
        <v>7507</v>
      </c>
      <c r="K1560" s="149"/>
      <c r="L1560" s="149" t="s">
        <v>262</v>
      </c>
      <c r="M1560" s="149"/>
      <c r="N1560" s="149" t="s">
        <v>263</v>
      </c>
      <c r="O1560" s="149" t="s">
        <v>214</v>
      </c>
      <c r="P1560" s="149" t="s">
        <v>53</v>
      </c>
      <c r="Q1560" s="149"/>
      <c r="R1560" s="149" t="s">
        <v>296</v>
      </c>
      <c r="S1560" s="149" t="s">
        <v>289</v>
      </c>
      <c r="T1560" s="149" t="s">
        <v>64</v>
      </c>
      <c r="U1560" s="149" t="s">
        <v>267</v>
      </c>
      <c r="V1560" s="149"/>
      <c r="W1560" s="149"/>
      <c r="X1560" s="149" t="s">
        <v>268</v>
      </c>
      <c r="Y1560" s="149"/>
      <c r="Z1560" s="149"/>
      <c r="AA1560" s="149"/>
      <c r="AB1560" s="149" t="s">
        <v>269</v>
      </c>
      <c r="AC1560" s="149" t="s">
        <v>318</v>
      </c>
      <c r="AD1560" s="149" t="s">
        <v>64</v>
      </c>
      <c r="AE1560" s="149" t="s">
        <v>271</v>
      </c>
      <c r="AF1560" s="149"/>
      <c r="AG1560" s="149" t="s">
        <v>1098</v>
      </c>
      <c r="AH1560" s="149" t="s">
        <v>273</v>
      </c>
      <c r="AI1560" s="158">
        <v>96</v>
      </c>
      <c r="AJ1560" s="149"/>
      <c r="AK1560" s="159" t="s">
        <v>274</v>
      </c>
      <c r="AL1560" s="159" t="s">
        <v>274</v>
      </c>
      <c r="AM1560" s="149" t="s">
        <v>274</v>
      </c>
      <c r="AN1560" s="160">
        <v>4</v>
      </c>
      <c r="AO1560" s="149"/>
      <c r="AP1560" s="149" t="s">
        <v>274</v>
      </c>
      <c r="AQ1560" s="149" t="s">
        <v>275</v>
      </c>
      <c r="AR1560" s="158">
        <v>1</v>
      </c>
      <c r="AS1560" s="149" t="s">
        <v>275</v>
      </c>
      <c r="AT1560" s="149" t="s">
        <v>276</v>
      </c>
      <c r="AU1560" s="161">
        <v>1</v>
      </c>
      <c r="AV1560" s="159">
        <v>7692.31</v>
      </c>
      <c r="AW1560" s="159">
        <v>307.69</v>
      </c>
      <c r="AX1560" s="149" t="s">
        <v>274</v>
      </c>
      <c r="AY1560" s="162">
        <v>0</v>
      </c>
      <c r="AZ1560" s="162" t="s">
        <v>274</v>
      </c>
      <c r="BA1560" s="162">
        <v>0</v>
      </c>
      <c r="BB1560" s="159">
        <v>7384.62</v>
      </c>
      <c r="BC1560" s="162" t="s">
        <v>274</v>
      </c>
      <c r="BD1560" s="162">
        <v>0</v>
      </c>
      <c r="BE1560" s="159">
        <v>307.69</v>
      </c>
      <c r="BF1560" s="159">
        <v>307.69</v>
      </c>
      <c r="BG1560" s="159">
        <v>7692.31</v>
      </c>
    </row>
    <row r="1561" ht="28.05" customHeight="1" spans="1:59">
      <c r="A1561" s="149"/>
      <c r="B1561" s="149"/>
      <c r="C1561" s="149"/>
      <c r="D1561" s="149" t="s">
        <v>3726</v>
      </c>
      <c r="E1561" s="340" t="s">
        <v>7508</v>
      </c>
      <c r="F1561" s="149" t="s">
        <v>3726</v>
      </c>
      <c r="G1561" s="149" t="s">
        <v>7509</v>
      </c>
      <c r="H1561" s="149" t="s">
        <v>7510</v>
      </c>
      <c r="I1561" s="149" t="s">
        <v>7511</v>
      </c>
      <c r="J1561" s="149" t="s">
        <v>7512</v>
      </c>
      <c r="K1561" s="149"/>
      <c r="L1561" s="149" t="s">
        <v>262</v>
      </c>
      <c r="M1561" s="149"/>
      <c r="N1561" s="149" t="s">
        <v>263</v>
      </c>
      <c r="O1561" s="149" t="s">
        <v>214</v>
      </c>
      <c r="P1561" s="149" t="s">
        <v>53</v>
      </c>
      <c r="Q1561" s="149"/>
      <c r="R1561" s="149" t="s">
        <v>7251</v>
      </c>
      <c r="S1561" s="149" t="s">
        <v>3872</v>
      </c>
      <c r="T1561" s="149" t="s">
        <v>7407</v>
      </c>
      <c r="U1561" s="149" t="s">
        <v>267</v>
      </c>
      <c r="V1561" s="149"/>
      <c r="W1561" s="149"/>
      <c r="X1561" s="149" t="s">
        <v>268</v>
      </c>
      <c r="Y1561" s="149"/>
      <c r="Z1561" s="149"/>
      <c r="AA1561" s="149"/>
      <c r="AB1561" s="149" t="s">
        <v>269</v>
      </c>
      <c r="AC1561" s="149" t="s">
        <v>318</v>
      </c>
      <c r="AD1561" s="149" t="s">
        <v>7407</v>
      </c>
      <c r="AE1561" s="149" t="s">
        <v>271</v>
      </c>
      <c r="AF1561" s="149"/>
      <c r="AG1561" s="149" t="s">
        <v>1098</v>
      </c>
      <c r="AH1561" s="149" t="s">
        <v>273</v>
      </c>
      <c r="AI1561" s="158">
        <v>96</v>
      </c>
      <c r="AJ1561" s="149"/>
      <c r="AK1561" s="159" t="s">
        <v>274</v>
      </c>
      <c r="AL1561" s="159" t="s">
        <v>274</v>
      </c>
      <c r="AM1561" s="149" t="s">
        <v>274</v>
      </c>
      <c r="AN1561" s="160">
        <v>4</v>
      </c>
      <c r="AO1561" s="149"/>
      <c r="AP1561" s="149" t="s">
        <v>274</v>
      </c>
      <c r="AQ1561" s="149" t="s">
        <v>275</v>
      </c>
      <c r="AR1561" s="158">
        <v>1</v>
      </c>
      <c r="AS1561" s="149" t="s">
        <v>275</v>
      </c>
      <c r="AT1561" s="149" t="s">
        <v>276</v>
      </c>
      <c r="AU1561" s="161">
        <v>1</v>
      </c>
      <c r="AV1561" s="159">
        <v>236340.17</v>
      </c>
      <c r="AW1561" s="159">
        <v>9453.61</v>
      </c>
      <c r="AX1561" s="149" t="s">
        <v>274</v>
      </c>
      <c r="AY1561" s="162">
        <v>0</v>
      </c>
      <c r="AZ1561" s="162" t="s">
        <v>274</v>
      </c>
      <c r="BA1561" s="162">
        <v>0</v>
      </c>
      <c r="BB1561" s="159">
        <v>226886.56</v>
      </c>
      <c r="BC1561" s="162" t="s">
        <v>274</v>
      </c>
      <c r="BD1561" s="162">
        <v>0</v>
      </c>
      <c r="BE1561" s="159">
        <v>9453.61</v>
      </c>
      <c r="BF1561" s="159">
        <v>9453.61</v>
      </c>
      <c r="BG1561" s="159">
        <v>236340.17</v>
      </c>
    </row>
    <row r="1562" ht="28.05" customHeight="1" spans="1:59">
      <c r="A1562" s="149"/>
      <c r="B1562" s="149"/>
      <c r="C1562" s="149"/>
      <c r="D1562" s="149" t="s">
        <v>3726</v>
      </c>
      <c r="E1562" s="340" t="s">
        <v>7513</v>
      </c>
      <c r="F1562" s="149" t="s">
        <v>3726</v>
      </c>
      <c r="G1562" s="149" t="s">
        <v>7514</v>
      </c>
      <c r="H1562" s="149" t="s">
        <v>7515</v>
      </c>
      <c r="I1562" s="149" t="s">
        <v>7516</v>
      </c>
      <c r="J1562" s="149" t="s">
        <v>7517</v>
      </c>
      <c r="K1562" s="149"/>
      <c r="L1562" s="149" t="s">
        <v>262</v>
      </c>
      <c r="M1562" s="149"/>
      <c r="N1562" s="149" t="s">
        <v>263</v>
      </c>
      <c r="O1562" s="149" t="s">
        <v>214</v>
      </c>
      <c r="P1562" s="149" t="s">
        <v>53</v>
      </c>
      <c r="Q1562" s="149"/>
      <c r="R1562" s="149" t="s">
        <v>4719</v>
      </c>
      <c r="S1562" s="149" t="s">
        <v>3872</v>
      </c>
      <c r="T1562" s="149" t="s">
        <v>7407</v>
      </c>
      <c r="U1562" s="149" t="s">
        <v>267</v>
      </c>
      <c r="V1562" s="149"/>
      <c r="W1562" s="149"/>
      <c r="X1562" s="149" t="s">
        <v>268</v>
      </c>
      <c r="Y1562" s="149"/>
      <c r="Z1562" s="149"/>
      <c r="AA1562" s="149"/>
      <c r="AB1562" s="149" t="s">
        <v>269</v>
      </c>
      <c r="AC1562" s="149" t="s">
        <v>318</v>
      </c>
      <c r="AD1562" s="149" t="s">
        <v>7407</v>
      </c>
      <c r="AE1562" s="149" t="s">
        <v>271</v>
      </c>
      <c r="AF1562" s="149"/>
      <c r="AG1562" s="149" t="s">
        <v>1098</v>
      </c>
      <c r="AH1562" s="149" t="s">
        <v>273</v>
      </c>
      <c r="AI1562" s="158">
        <v>96</v>
      </c>
      <c r="AJ1562" s="149"/>
      <c r="AK1562" s="159" t="s">
        <v>274</v>
      </c>
      <c r="AL1562" s="159" t="s">
        <v>274</v>
      </c>
      <c r="AM1562" s="149" t="s">
        <v>274</v>
      </c>
      <c r="AN1562" s="160">
        <v>4</v>
      </c>
      <c r="AO1562" s="149"/>
      <c r="AP1562" s="149" t="s">
        <v>274</v>
      </c>
      <c r="AQ1562" s="149" t="s">
        <v>275</v>
      </c>
      <c r="AR1562" s="158">
        <v>1</v>
      </c>
      <c r="AS1562" s="149" t="s">
        <v>275</v>
      </c>
      <c r="AT1562" s="149" t="s">
        <v>276</v>
      </c>
      <c r="AU1562" s="161">
        <v>1</v>
      </c>
      <c r="AV1562" s="159">
        <v>81117.52</v>
      </c>
      <c r="AW1562" s="159">
        <v>3244.7</v>
      </c>
      <c r="AX1562" s="149" t="s">
        <v>274</v>
      </c>
      <c r="AY1562" s="162">
        <v>0</v>
      </c>
      <c r="AZ1562" s="162" t="s">
        <v>274</v>
      </c>
      <c r="BA1562" s="162">
        <v>0</v>
      </c>
      <c r="BB1562" s="159">
        <v>77872.82</v>
      </c>
      <c r="BC1562" s="162" t="s">
        <v>274</v>
      </c>
      <c r="BD1562" s="162">
        <v>0</v>
      </c>
      <c r="BE1562" s="159">
        <v>3244.7</v>
      </c>
      <c r="BF1562" s="159">
        <v>3244.7</v>
      </c>
      <c r="BG1562" s="159">
        <v>81117.52</v>
      </c>
    </row>
    <row r="1563" ht="28.05" customHeight="1" spans="1:59">
      <c r="A1563" s="149"/>
      <c r="B1563" s="149"/>
      <c r="C1563" s="149"/>
      <c r="D1563" s="149" t="s">
        <v>3726</v>
      </c>
      <c r="E1563" s="340" t="s">
        <v>7518</v>
      </c>
      <c r="F1563" s="149" t="s">
        <v>3726</v>
      </c>
      <c r="G1563" s="149" t="s">
        <v>7519</v>
      </c>
      <c r="H1563" s="149" t="s">
        <v>7520</v>
      </c>
      <c r="I1563" s="149" t="s">
        <v>7521</v>
      </c>
      <c r="J1563" s="149" t="s">
        <v>7522</v>
      </c>
      <c r="K1563" s="149"/>
      <c r="L1563" s="149" t="s">
        <v>262</v>
      </c>
      <c r="M1563" s="149"/>
      <c r="N1563" s="149" t="s">
        <v>263</v>
      </c>
      <c r="O1563" s="149" t="s">
        <v>214</v>
      </c>
      <c r="P1563" s="149" t="s">
        <v>53</v>
      </c>
      <c r="Q1563" s="149"/>
      <c r="R1563" s="149" t="s">
        <v>7360</v>
      </c>
      <c r="S1563" s="149" t="s">
        <v>7339</v>
      </c>
      <c r="T1563" s="149" t="s">
        <v>7361</v>
      </c>
      <c r="U1563" s="149" t="s">
        <v>267</v>
      </c>
      <c r="V1563" s="149"/>
      <c r="W1563" s="149"/>
      <c r="X1563" s="149" t="s">
        <v>268</v>
      </c>
      <c r="Y1563" s="149"/>
      <c r="Z1563" s="149"/>
      <c r="AA1563" s="149"/>
      <c r="AB1563" s="149" t="s">
        <v>269</v>
      </c>
      <c r="AC1563" s="149" t="s">
        <v>270</v>
      </c>
      <c r="AD1563" s="149" t="s">
        <v>7361</v>
      </c>
      <c r="AE1563" s="149" t="s">
        <v>271</v>
      </c>
      <c r="AF1563" s="149"/>
      <c r="AG1563" s="149" t="s">
        <v>1098</v>
      </c>
      <c r="AH1563" s="149" t="s">
        <v>273</v>
      </c>
      <c r="AI1563" s="158">
        <v>78</v>
      </c>
      <c r="AJ1563" s="149"/>
      <c r="AK1563" s="159" t="s">
        <v>274</v>
      </c>
      <c r="AL1563" s="159" t="s">
        <v>274</v>
      </c>
      <c r="AM1563" s="149" t="s">
        <v>274</v>
      </c>
      <c r="AN1563" s="160">
        <v>4</v>
      </c>
      <c r="AO1563" s="149"/>
      <c r="AP1563" s="149" t="s">
        <v>274</v>
      </c>
      <c r="AQ1563" s="149" t="s">
        <v>275</v>
      </c>
      <c r="AR1563" s="158">
        <v>1</v>
      </c>
      <c r="AS1563" s="149" t="s">
        <v>275</v>
      </c>
      <c r="AT1563" s="149" t="s">
        <v>276</v>
      </c>
      <c r="AU1563" s="161">
        <v>1</v>
      </c>
      <c r="AV1563" s="159">
        <v>136923.08</v>
      </c>
      <c r="AW1563" s="159">
        <v>5476.92</v>
      </c>
      <c r="AX1563" s="149" t="s">
        <v>274</v>
      </c>
      <c r="AY1563" s="159">
        <v>1431.47</v>
      </c>
      <c r="AZ1563" s="159">
        <v>1431.47</v>
      </c>
      <c r="BA1563" s="159">
        <v>5725.88</v>
      </c>
      <c r="BB1563" s="159">
        <v>105679.67</v>
      </c>
      <c r="BC1563" s="162" t="s">
        <v>274</v>
      </c>
      <c r="BD1563" s="162">
        <v>0</v>
      </c>
      <c r="BE1563" s="159">
        <v>31243.41</v>
      </c>
      <c r="BF1563" s="159">
        <v>31243.41</v>
      </c>
      <c r="BG1563" s="159">
        <v>136923.08</v>
      </c>
    </row>
    <row r="1564" ht="28.05" customHeight="1" spans="1:59">
      <c r="A1564" s="149"/>
      <c r="B1564" s="149"/>
      <c r="C1564" s="149"/>
      <c r="D1564" s="149" t="s">
        <v>3726</v>
      </c>
      <c r="E1564" s="340" t="s">
        <v>7523</v>
      </c>
      <c r="F1564" s="149" t="s">
        <v>3726</v>
      </c>
      <c r="G1564" s="149" t="s">
        <v>7524</v>
      </c>
      <c r="H1564" s="149" t="s">
        <v>7525</v>
      </c>
      <c r="I1564" s="149" t="s">
        <v>7526</v>
      </c>
      <c r="J1564" s="149" t="s">
        <v>7527</v>
      </c>
      <c r="K1564" s="149"/>
      <c r="L1564" s="149" t="s">
        <v>262</v>
      </c>
      <c r="M1564" s="149"/>
      <c r="N1564" s="149" t="s">
        <v>263</v>
      </c>
      <c r="O1564" s="149" t="s">
        <v>214</v>
      </c>
      <c r="P1564" s="149" t="s">
        <v>53</v>
      </c>
      <c r="Q1564" s="149"/>
      <c r="R1564" s="149" t="s">
        <v>7360</v>
      </c>
      <c r="S1564" s="149" t="s">
        <v>7339</v>
      </c>
      <c r="T1564" s="149" t="s">
        <v>7361</v>
      </c>
      <c r="U1564" s="149" t="s">
        <v>267</v>
      </c>
      <c r="V1564" s="149"/>
      <c r="W1564" s="149"/>
      <c r="X1564" s="149" t="s">
        <v>268</v>
      </c>
      <c r="Y1564" s="149"/>
      <c r="Z1564" s="149"/>
      <c r="AA1564" s="149"/>
      <c r="AB1564" s="149" t="s">
        <v>269</v>
      </c>
      <c r="AC1564" s="149" t="s">
        <v>270</v>
      </c>
      <c r="AD1564" s="149" t="s">
        <v>7361</v>
      </c>
      <c r="AE1564" s="149" t="s">
        <v>271</v>
      </c>
      <c r="AF1564" s="149"/>
      <c r="AG1564" s="149" t="s">
        <v>1098</v>
      </c>
      <c r="AH1564" s="149" t="s">
        <v>273</v>
      </c>
      <c r="AI1564" s="158">
        <v>78</v>
      </c>
      <c r="AJ1564" s="149"/>
      <c r="AK1564" s="159" t="s">
        <v>274</v>
      </c>
      <c r="AL1564" s="159" t="s">
        <v>274</v>
      </c>
      <c r="AM1564" s="149" t="s">
        <v>274</v>
      </c>
      <c r="AN1564" s="160">
        <v>4</v>
      </c>
      <c r="AO1564" s="149"/>
      <c r="AP1564" s="149" t="s">
        <v>274</v>
      </c>
      <c r="AQ1564" s="149" t="s">
        <v>275</v>
      </c>
      <c r="AR1564" s="158">
        <v>1</v>
      </c>
      <c r="AS1564" s="149" t="s">
        <v>275</v>
      </c>
      <c r="AT1564" s="149" t="s">
        <v>276</v>
      </c>
      <c r="AU1564" s="161">
        <v>1</v>
      </c>
      <c r="AV1564" s="159">
        <v>38461.54</v>
      </c>
      <c r="AW1564" s="159">
        <v>1538.46</v>
      </c>
      <c r="AX1564" s="149" t="s">
        <v>274</v>
      </c>
      <c r="AY1564" s="159">
        <v>402.08</v>
      </c>
      <c r="AZ1564" s="159">
        <v>402.08</v>
      </c>
      <c r="BA1564" s="159">
        <v>1608.32</v>
      </c>
      <c r="BB1564" s="159">
        <v>29685.58</v>
      </c>
      <c r="BC1564" s="162" t="s">
        <v>274</v>
      </c>
      <c r="BD1564" s="162">
        <v>0</v>
      </c>
      <c r="BE1564" s="159">
        <v>8775.96</v>
      </c>
      <c r="BF1564" s="159">
        <v>8775.96</v>
      </c>
      <c r="BG1564" s="159">
        <v>38461.54</v>
      </c>
    </row>
    <row r="1565" ht="28.05" customHeight="1" spans="1:59">
      <c r="A1565" s="149"/>
      <c r="B1565" s="149"/>
      <c r="C1565" s="149"/>
      <c r="D1565" s="149" t="s">
        <v>3726</v>
      </c>
      <c r="E1565" s="340" t="s">
        <v>7528</v>
      </c>
      <c r="F1565" s="149" t="s">
        <v>3726</v>
      </c>
      <c r="G1565" s="149" t="s">
        <v>7529</v>
      </c>
      <c r="H1565" s="149" t="s">
        <v>7515</v>
      </c>
      <c r="I1565" s="149" t="s">
        <v>7516</v>
      </c>
      <c r="J1565" s="149" t="s">
        <v>7530</v>
      </c>
      <c r="K1565" s="149"/>
      <c r="L1565" s="149" t="s">
        <v>262</v>
      </c>
      <c r="M1565" s="149"/>
      <c r="N1565" s="149" t="s">
        <v>263</v>
      </c>
      <c r="O1565" s="149" t="s">
        <v>214</v>
      </c>
      <c r="P1565" s="149" t="s">
        <v>53</v>
      </c>
      <c r="Q1565" s="149"/>
      <c r="R1565" s="149" t="s">
        <v>4719</v>
      </c>
      <c r="S1565" s="149" t="s">
        <v>3872</v>
      </c>
      <c r="T1565" s="149" t="s">
        <v>7407</v>
      </c>
      <c r="U1565" s="149" t="s">
        <v>267</v>
      </c>
      <c r="V1565" s="149"/>
      <c r="W1565" s="149"/>
      <c r="X1565" s="149" t="s">
        <v>268</v>
      </c>
      <c r="Y1565" s="149"/>
      <c r="Z1565" s="149"/>
      <c r="AA1565" s="149"/>
      <c r="AB1565" s="149" t="s">
        <v>269</v>
      </c>
      <c r="AC1565" s="149" t="s">
        <v>318</v>
      </c>
      <c r="AD1565" s="149" t="s">
        <v>7407</v>
      </c>
      <c r="AE1565" s="149" t="s">
        <v>271</v>
      </c>
      <c r="AF1565" s="149"/>
      <c r="AG1565" s="149" t="s">
        <v>1098</v>
      </c>
      <c r="AH1565" s="149" t="s">
        <v>273</v>
      </c>
      <c r="AI1565" s="158">
        <v>96</v>
      </c>
      <c r="AJ1565" s="149"/>
      <c r="AK1565" s="159" t="s">
        <v>274</v>
      </c>
      <c r="AL1565" s="159" t="s">
        <v>274</v>
      </c>
      <c r="AM1565" s="149" t="s">
        <v>274</v>
      </c>
      <c r="AN1565" s="160">
        <v>4</v>
      </c>
      <c r="AO1565" s="149"/>
      <c r="AP1565" s="149" t="s">
        <v>274</v>
      </c>
      <c r="AQ1565" s="149" t="s">
        <v>275</v>
      </c>
      <c r="AR1565" s="158">
        <v>1</v>
      </c>
      <c r="AS1565" s="149" t="s">
        <v>275</v>
      </c>
      <c r="AT1565" s="149" t="s">
        <v>276</v>
      </c>
      <c r="AU1565" s="161">
        <v>1</v>
      </c>
      <c r="AV1565" s="159">
        <v>81117.52</v>
      </c>
      <c r="AW1565" s="159">
        <v>3244.7</v>
      </c>
      <c r="AX1565" s="149" t="s">
        <v>274</v>
      </c>
      <c r="AY1565" s="162">
        <v>0</v>
      </c>
      <c r="AZ1565" s="162" t="s">
        <v>274</v>
      </c>
      <c r="BA1565" s="162">
        <v>0</v>
      </c>
      <c r="BB1565" s="159">
        <v>77872.82</v>
      </c>
      <c r="BC1565" s="162" t="s">
        <v>274</v>
      </c>
      <c r="BD1565" s="162">
        <v>0</v>
      </c>
      <c r="BE1565" s="159">
        <v>3244.7</v>
      </c>
      <c r="BF1565" s="159">
        <v>3244.7</v>
      </c>
      <c r="BG1565" s="159">
        <v>81117.52</v>
      </c>
    </row>
    <row r="1566" ht="28.05" customHeight="1" spans="1:59">
      <c r="A1566" s="149"/>
      <c r="B1566" s="149"/>
      <c r="C1566" s="149"/>
      <c r="D1566" s="149" t="s">
        <v>3726</v>
      </c>
      <c r="E1566" s="340" t="s">
        <v>58</v>
      </c>
      <c r="F1566" s="149" t="s">
        <v>3726</v>
      </c>
      <c r="G1566" s="149" t="s">
        <v>59</v>
      </c>
      <c r="H1566" s="149" t="s">
        <v>60</v>
      </c>
      <c r="I1566" s="149" t="s">
        <v>61</v>
      </c>
      <c r="J1566" s="149" t="s">
        <v>7531</v>
      </c>
      <c r="K1566" s="149"/>
      <c r="L1566" s="149" t="s">
        <v>262</v>
      </c>
      <c r="M1566" s="149"/>
      <c r="N1566" s="149" t="s">
        <v>263</v>
      </c>
      <c r="O1566" s="149" t="s">
        <v>214</v>
      </c>
      <c r="P1566" s="149" t="s">
        <v>53</v>
      </c>
      <c r="Q1566" s="149"/>
      <c r="R1566" s="149" t="s">
        <v>296</v>
      </c>
      <c r="S1566" s="149" t="s">
        <v>289</v>
      </c>
      <c r="T1566" s="149" t="s">
        <v>64</v>
      </c>
      <c r="U1566" s="149" t="s">
        <v>267</v>
      </c>
      <c r="V1566" s="149"/>
      <c r="W1566" s="149"/>
      <c r="X1566" s="149" t="s">
        <v>268</v>
      </c>
      <c r="Y1566" s="149"/>
      <c r="Z1566" s="149"/>
      <c r="AA1566" s="149"/>
      <c r="AB1566" s="149" t="s">
        <v>269</v>
      </c>
      <c r="AC1566" s="149" t="s">
        <v>318</v>
      </c>
      <c r="AD1566" s="149" t="s">
        <v>64</v>
      </c>
      <c r="AE1566" s="149" t="s">
        <v>271</v>
      </c>
      <c r="AF1566" s="149"/>
      <c r="AG1566" s="149" t="s">
        <v>1098</v>
      </c>
      <c r="AH1566" s="149" t="s">
        <v>273</v>
      </c>
      <c r="AI1566" s="158">
        <v>96</v>
      </c>
      <c r="AJ1566" s="149"/>
      <c r="AK1566" s="159" t="s">
        <v>274</v>
      </c>
      <c r="AL1566" s="159" t="s">
        <v>274</v>
      </c>
      <c r="AM1566" s="149" t="s">
        <v>274</v>
      </c>
      <c r="AN1566" s="160">
        <v>4</v>
      </c>
      <c r="AO1566" s="149"/>
      <c r="AP1566" s="149" t="s">
        <v>274</v>
      </c>
      <c r="AQ1566" s="149" t="s">
        <v>275</v>
      </c>
      <c r="AR1566" s="158">
        <v>1</v>
      </c>
      <c r="AS1566" s="149" t="s">
        <v>275</v>
      </c>
      <c r="AT1566" s="149" t="s">
        <v>276</v>
      </c>
      <c r="AU1566" s="161">
        <v>1</v>
      </c>
      <c r="AV1566" s="159">
        <v>4957.26</v>
      </c>
      <c r="AW1566" s="159">
        <v>198.29</v>
      </c>
      <c r="AX1566" s="149" t="s">
        <v>274</v>
      </c>
      <c r="AY1566" s="149"/>
      <c r="AZ1566" s="162" t="s">
        <v>274</v>
      </c>
      <c r="BA1566" s="162">
        <v>0</v>
      </c>
      <c r="BB1566" s="159">
        <v>4758.97</v>
      </c>
      <c r="BC1566" s="159">
        <v>198.29</v>
      </c>
      <c r="BD1566" s="159">
        <v>198.29</v>
      </c>
      <c r="BE1566" s="159">
        <v>198.29</v>
      </c>
      <c r="BF1566" s="162">
        <v>0</v>
      </c>
      <c r="BG1566" s="159">
        <v>4957.26</v>
      </c>
    </row>
    <row r="1567" ht="28.05" customHeight="1" spans="1:59">
      <c r="A1567" s="149"/>
      <c r="B1567" s="149"/>
      <c r="C1567" s="149"/>
      <c r="D1567" s="149" t="s">
        <v>3726</v>
      </c>
      <c r="E1567" s="340" t="s">
        <v>7532</v>
      </c>
      <c r="F1567" s="149" t="s">
        <v>3726</v>
      </c>
      <c r="G1567" s="149" t="s">
        <v>7533</v>
      </c>
      <c r="H1567" s="149" t="s">
        <v>5647</v>
      </c>
      <c r="I1567" s="149" t="s">
        <v>4707</v>
      </c>
      <c r="J1567" s="149" t="s">
        <v>7534</v>
      </c>
      <c r="K1567" s="149"/>
      <c r="L1567" s="149" t="s">
        <v>262</v>
      </c>
      <c r="M1567" s="149"/>
      <c r="N1567" s="149" t="s">
        <v>263</v>
      </c>
      <c r="O1567" s="149" t="s">
        <v>214</v>
      </c>
      <c r="P1567" s="149" t="s">
        <v>53</v>
      </c>
      <c r="Q1567" s="149"/>
      <c r="R1567" s="149" t="s">
        <v>2521</v>
      </c>
      <c r="S1567" s="149" t="s">
        <v>4709</v>
      </c>
      <c r="T1567" s="149" t="s">
        <v>2118</v>
      </c>
      <c r="U1567" s="149" t="s">
        <v>267</v>
      </c>
      <c r="V1567" s="149"/>
      <c r="W1567" s="149"/>
      <c r="X1567" s="149" t="s">
        <v>336</v>
      </c>
      <c r="Y1567" s="149"/>
      <c r="Z1567" s="149"/>
      <c r="AA1567" s="149"/>
      <c r="AB1567" s="149" t="s">
        <v>269</v>
      </c>
      <c r="AC1567" s="149" t="s">
        <v>270</v>
      </c>
      <c r="AD1567" s="149" t="s">
        <v>2118</v>
      </c>
      <c r="AE1567" s="149" t="s">
        <v>271</v>
      </c>
      <c r="AF1567" s="149"/>
      <c r="AG1567" s="149" t="s">
        <v>1098</v>
      </c>
      <c r="AH1567" s="149" t="s">
        <v>273</v>
      </c>
      <c r="AI1567" s="158">
        <v>33</v>
      </c>
      <c r="AJ1567" s="149"/>
      <c r="AK1567" s="159" t="s">
        <v>274</v>
      </c>
      <c r="AL1567" s="159" t="s">
        <v>274</v>
      </c>
      <c r="AM1567" s="149" t="s">
        <v>274</v>
      </c>
      <c r="AN1567" s="160">
        <v>4</v>
      </c>
      <c r="AO1567" s="149"/>
      <c r="AP1567" s="149" t="s">
        <v>274</v>
      </c>
      <c r="AQ1567" s="149" t="s">
        <v>275</v>
      </c>
      <c r="AR1567" s="158">
        <v>1</v>
      </c>
      <c r="AS1567" s="149" t="s">
        <v>275</v>
      </c>
      <c r="AT1567" s="149" t="s">
        <v>276</v>
      </c>
      <c r="AU1567" s="161">
        <v>1</v>
      </c>
      <c r="AV1567" s="159">
        <v>45398.23</v>
      </c>
      <c r="AW1567" s="159">
        <v>1815.93</v>
      </c>
      <c r="AX1567" s="149" t="s">
        <v>274</v>
      </c>
      <c r="AY1567" s="159">
        <v>453.98</v>
      </c>
      <c r="AZ1567" s="159">
        <v>453.98</v>
      </c>
      <c r="BA1567" s="159">
        <v>1815.92</v>
      </c>
      <c r="BB1567" s="159">
        <v>14981.34</v>
      </c>
      <c r="BC1567" s="162" t="s">
        <v>274</v>
      </c>
      <c r="BD1567" s="162">
        <v>0</v>
      </c>
      <c r="BE1567" s="159">
        <v>30416.89</v>
      </c>
      <c r="BF1567" s="159">
        <v>30416.89</v>
      </c>
      <c r="BG1567" s="159">
        <v>45398.23</v>
      </c>
    </row>
    <row r="1568" ht="28.05" customHeight="1" spans="1:59">
      <c r="A1568" s="149"/>
      <c r="B1568" s="149"/>
      <c r="C1568" s="149"/>
      <c r="D1568" s="149" t="s">
        <v>3726</v>
      </c>
      <c r="E1568" s="340" t="s">
        <v>7535</v>
      </c>
      <c r="F1568" s="149" t="s">
        <v>3726</v>
      </c>
      <c r="G1568" s="149" t="s">
        <v>7536</v>
      </c>
      <c r="H1568" s="149" t="s">
        <v>7537</v>
      </c>
      <c r="I1568" s="149" t="s">
        <v>7538</v>
      </c>
      <c r="J1568" s="149" t="s">
        <v>7539</v>
      </c>
      <c r="K1568" s="149"/>
      <c r="L1568" s="149" t="s">
        <v>262</v>
      </c>
      <c r="M1568" s="149"/>
      <c r="N1568" s="149" t="s">
        <v>263</v>
      </c>
      <c r="O1568" s="149" t="s">
        <v>214</v>
      </c>
      <c r="P1568" s="149" t="s">
        <v>53</v>
      </c>
      <c r="Q1568" s="149"/>
      <c r="R1568" s="149" t="s">
        <v>4719</v>
      </c>
      <c r="S1568" s="149" t="s">
        <v>3872</v>
      </c>
      <c r="T1568" s="149" t="s">
        <v>7407</v>
      </c>
      <c r="U1568" s="149" t="s">
        <v>267</v>
      </c>
      <c r="V1568" s="149"/>
      <c r="W1568" s="149"/>
      <c r="X1568" s="149" t="s">
        <v>268</v>
      </c>
      <c r="Y1568" s="149"/>
      <c r="Z1568" s="149"/>
      <c r="AA1568" s="149"/>
      <c r="AB1568" s="149" t="s">
        <v>269</v>
      </c>
      <c r="AC1568" s="149" t="s">
        <v>318</v>
      </c>
      <c r="AD1568" s="149" t="s">
        <v>7407</v>
      </c>
      <c r="AE1568" s="149" t="s">
        <v>271</v>
      </c>
      <c r="AF1568" s="149"/>
      <c r="AG1568" s="149" t="s">
        <v>1098</v>
      </c>
      <c r="AH1568" s="149" t="s">
        <v>273</v>
      </c>
      <c r="AI1568" s="158">
        <v>96</v>
      </c>
      <c r="AJ1568" s="149"/>
      <c r="AK1568" s="159" t="s">
        <v>274</v>
      </c>
      <c r="AL1568" s="159" t="s">
        <v>274</v>
      </c>
      <c r="AM1568" s="149" t="s">
        <v>274</v>
      </c>
      <c r="AN1568" s="160">
        <v>4</v>
      </c>
      <c r="AO1568" s="149"/>
      <c r="AP1568" s="149" t="s">
        <v>274</v>
      </c>
      <c r="AQ1568" s="149" t="s">
        <v>275</v>
      </c>
      <c r="AR1568" s="158">
        <v>1</v>
      </c>
      <c r="AS1568" s="149" t="s">
        <v>275</v>
      </c>
      <c r="AT1568" s="149" t="s">
        <v>276</v>
      </c>
      <c r="AU1568" s="161">
        <v>1</v>
      </c>
      <c r="AV1568" s="159">
        <v>109850</v>
      </c>
      <c r="AW1568" s="159">
        <v>4394</v>
      </c>
      <c r="AX1568" s="149" t="s">
        <v>274</v>
      </c>
      <c r="AY1568" s="162">
        <v>0</v>
      </c>
      <c r="AZ1568" s="162" t="s">
        <v>274</v>
      </c>
      <c r="BA1568" s="162">
        <v>0</v>
      </c>
      <c r="BB1568" s="159">
        <v>105456</v>
      </c>
      <c r="BC1568" s="162" t="s">
        <v>274</v>
      </c>
      <c r="BD1568" s="162">
        <v>0</v>
      </c>
      <c r="BE1568" s="159">
        <v>4394</v>
      </c>
      <c r="BF1568" s="159">
        <v>4394</v>
      </c>
      <c r="BG1568" s="159">
        <v>109850</v>
      </c>
    </row>
    <row r="1569" ht="28.05" customHeight="1" spans="1:59">
      <c r="A1569" s="149"/>
      <c r="B1569" s="149"/>
      <c r="C1569" s="149"/>
      <c r="D1569" s="149" t="s">
        <v>3726</v>
      </c>
      <c r="E1569" s="340" t="s">
        <v>7540</v>
      </c>
      <c r="F1569" s="149" t="s">
        <v>3726</v>
      </c>
      <c r="G1569" s="149" t="s">
        <v>7541</v>
      </c>
      <c r="H1569" s="149" t="s">
        <v>7542</v>
      </c>
      <c r="I1569" s="149" t="s">
        <v>7543</v>
      </c>
      <c r="J1569" s="149" t="s">
        <v>7544</v>
      </c>
      <c r="K1569" s="149"/>
      <c r="L1569" s="149" t="s">
        <v>262</v>
      </c>
      <c r="M1569" s="149"/>
      <c r="N1569" s="149" t="s">
        <v>263</v>
      </c>
      <c r="O1569" s="149" t="s">
        <v>214</v>
      </c>
      <c r="P1569" s="149" t="s">
        <v>53</v>
      </c>
      <c r="Q1569" s="149"/>
      <c r="R1569" s="149" t="s">
        <v>4604</v>
      </c>
      <c r="S1569" s="149" t="s">
        <v>7545</v>
      </c>
      <c r="T1569" s="149" t="s">
        <v>7546</v>
      </c>
      <c r="U1569" s="149" t="s">
        <v>267</v>
      </c>
      <c r="V1569" s="149"/>
      <c r="W1569" s="149"/>
      <c r="X1569" s="149" t="s">
        <v>336</v>
      </c>
      <c r="Y1569" s="149"/>
      <c r="Z1569" s="149"/>
      <c r="AA1569" s="149"/>
      <c r="AB1569" s="149" t="s">
        <v>269</v>
      </c>
      <c r="AC1569" s="149" t="s">
        <v>270</v>
      </c>
      <c r="AD1569" s="149" t="s">
        <v>7546</v>
      </c>
      <c r="AE1569" s="149" t="s">
        <v>271</v>
      </c>
      <c r="AF1569" s="149"/>
      <c r="AG1569" s="149" t="s">
        <v>1098</v>
      </c>
      <c r="AH1569" s="149" t="s">
        <v>273</v>
      </c>
      <c r="AI1569" s="158">
        <v>78</v>
      </c>
      <c r="AJ1569" s="149"/>
      <c r="AK1569" s="159" t="s">
        <v>274</v>
      </c>
      <c r="AL1569" s="159" t="s">
        <v>274</v>
      </c>
      <c r="AM1569" s="149" t="s">
        <v>274</v>
      </c>
      <c r="AN1569" s="160">
        <v>4</v>
      </c>
      <c r="AO1569" s="149"/>
      <c r="AP1569" s="149" t="s">
        <v>274</v>
      </c>
      <c r="AQ1569" s="149" t="s">
        <v>275</v>
      </c>
      <c r="AR1569" s="158">
        <v>1</v>
      </c>
      <c r="AS1569" s="149" t="s">
        <v>275</v>
      </c>
      <c r="AT1569" s="149" t="s">
        <v>276</v>
      </c>
      <c r="AU1569" s="161">
        <v>1</v>
      </c>
      <c r="AV1569" s="159">
        <v>821466.37</v>
      </c>
      <c r="AW1569" s="159">
        <v>32858.65</v>
      </c>
      <c r="AX1569" s="149" t="s">
        <v>274</v>
      </c>
      <c r="AY1569" s="159">
        <v>8588.07</v>
      </c>
      <c r="AZ1569" s="159">
        <v>8588.07</v>
      </c>
      <c r="BA1569" s="159">
        <v>34352.28</v>
      </c>
      <c r="BB1569" s="159">
        <v>634022.46</v>
      </c>
      <c r="BC1569" s="162" t="s">
        <v>274</v>
      </c>
      <c r="BD1569" s="162">
        <v>0</v>
      </c>
      <c r="BE1569" s="159">
        <v>187443.91</v>
      </c>
      <c r="BF1569" s="159">
        <v>187443.91</v>
      </c>
      <c r="BG1569" s="159">
        <v>821466.37</v>
      </c>
    </row>
    <row r="1570" ht="28.05" customHeight="1" spans="1:59">
      <c r="A1570" s="149"/>
      <c r="B1570" s="149"/>
      <c r="C1570" s="149"/>
      <c r="D1570" s="149" t="s">
        <v>3726</v>
      </c>
      <c r="E1570" s="340" t="s">
        <v>7547</v>
      </c>
      <c r="F1570" s="149" t="s">
        <v>3726</v>
      </c>
      <c r="G1570" s="149" t="s">
        <v>7548</v>
      </c>
      <c r="H1570" s="149" t="s">
        <v>5647</v>
      </c>
      <c r="I1570" s="149" t="s">
        <v>4707</v>
      </c>
      <c r="J1570" s="149" t="s">
        <v>7549</v>
      </c>
      <c r="K1570" s="149"/>
      <c r="L1570" s="149" t="s">
        <v>262</v>
      </c>
      <c r="M1570" s="149"/>
      <c r="N1570" s="149" t="s">
        <v>263</v>
      </c>
      <c r="O1570" s="149" t="s">
        <v>214</v>
      </c>
      <c r="P1570" s="149" t="s">
        <v>53</v>
      </c>
      <c r="Q1570" s="149"/>
      <c r="R1570" s="149" t="s">
        <v>2521</v>
      </c>
      <c r="S1570" s="149" t="s">
        <v>4709</v>
      </c>
      <c r="T1570" s="149" t="s">
        <v>2118</v>
      </c>
      <c r="U1570" s="149" t="s">
        <v>267</v>
      </c>
      <c r="V1570" s="149"/>
      <c r="W1570" s="149"/>
      <c r="X1570" s="149" t="s">
        <v>336</v>
      </c>
      <c r="Y1570" s="149"/>
      <c r="Z1570" s="149"/>
      <c r="AA1570" s="149"/>
      <c r="AB1570" s="149" t="s">
        <v>269</v>
      </c>
      <c r="AC1570" s="149" t="s">
        <v>270</v>
      </c>
      <c r="AD1570" s="149" t="s">
        <v>2118</v>
      </c>
      <c r="AE1570" s="149" t="s">
        <v>271</v>
      </c>
      <c r="AF1570" s="149"/>
      <c r="AG1570" s="149" t="s">
        <v>1098</v>
      </c>
      <c r="AH1570" s="149" t="s">
        <v>273</v>
      </c>
      <c r="AI1570" s="158">
        <v>33</v>
      </c>
      <c r="AJ1570" s="149"/>
      <c r="AK1570" s="159" t="s">
        <v>274</v>
      </c>
      <c r="AL1570" s="159" t="s">
        <v>274</v>
      </c>
      <c r="AM1570" s="149" t="s">
        <v>274</v>
      </c>
      <c r="AN1570" s="160">
        <v>4</v>
      </c>
      <c r="AO1570" s="149"/>
      <c r="AP1570" s="149" t="s">
        <v>274</v>
      </c>
      <c r="AQ1570" s="149" t="s">
        <v>275</v>
      </c>
      <c r="AR1570" s="158">
        <v>1</v>
      </c>
      <c r="AS1570" s="149" t="s">
        <v>275</v>
      </c>
      <c r="AT1570" s="149" t="s">
        <v>276</v>
      </c>
      <c r="AU1570" s="161">
        <v>1</v>
      </c>
      <c r="AV1570" s="159">
        <v>45398.23</v>
      </c>
      <c r="AW1570" s="159">
        <v>1815.93</v>
      </c>
      <c r="AX1570" s="149" t="s">
        <v>274</v>
      </c>
      <c r="AY1570" s="159">
        <v>453.98</v>
      </c>
      <c r="AZ1570" s="159">
        <v>453.98</v>
      </c>
      <c r="BA1570" s="159">
        <v>1815.92</v>
      </c>
      <c r="BB1570" s="159">
        <v>14981.34</v>
      </c>
      <c r="BC1570" s="162" t="s">
        <v>274</v>
      </c>
      <c r="BD1570" s="162">
        <v>0</v>
      </c>
      <c r="BE1570" s="159">
        <v>30416.89</v>
      </c>
      <c r="BF1570" s="159">
        <v>30416.89</v>
      </c>
      <c r="BG1570" s="159">
        <v>45398.23</v>
      </c>
    </row>
    <row r="1571" ht="28.05" customHeight="1" spans="1:59">
      <c r="A1571" s="149"/>
      <c r="B1571" s="149"/>
      <c r="C1571" s="149"/>
      <c r="D1571" s="149" t="s">
        <v>3726</v>
      </c>
      <c r="E1571" s="340" t="s">
        <v>7550</v>
      </c>
      <c r="F1571" s="149" t="s">
        <v>3726</v>
      </c>
      <c r="G1571" s="149" t="s">
        <v>7551</v>
      </c>
      <c r="H1571" s="149" t="s">
        <v>7552</v>
      </c>
      <c r="I1571" s="149" t="s">
        <v>7543</v>
      </c>
      <c r="J1571" s="149" t="s">
        <v>7553</v>
      </c>
      <c r="K1571" s="149"/>
      <c r="L1571" s="149" t="s">
        <v>262</v>
      </c>
      <c r="M1571" s="149"/>
      <c r="N1571" s="149" t="s">
        <v>263</v>
      </c>
      <c r="O1571" s="149" t="s">
        <v>214</v>
      </c>
      <c r="P1571" s="149" t="s">
        <v>53</v>
      </c>
      <c r="Q1571" s="149"/>
      <c r="R1571" s="149" t="s">
        <v>4604</v>
      </c>
      <c r="S1571" s="149" t="s">
        <v>7545</v>
      </c>
      <c r="T1571" s="149" t="s">
        <v>7546</v>
      </c>
      <c r="U1571" s="149" t="s">
        <v>267</v>
      </c>
      <c r="V1571" s="149"/>
      <c r="W1571" s="149"/>
      <c r="X1571" s="149" t="s">
        <v>336</v>
      </c>
      <c r="Y1571" s="149"/>
      <c r="Z1571" s="149"/>
      <c r="AA1571" s="149"/>
      <c r="AB1571" s="149" t="s">
        <v>269</v>
      </c>
      <c r="AC1571" s="149" t="s">
        <v>270</v>
      </c>
      <c r="AD1571" s="149" t="s">
        <v>7546</v>
      </c>
      <c r="AE1571" s="149" t="s">
        <v>271</v>
      </c>
      <c r="AF1571" s="149"/>
      <c r="AG1571" s="149" t="s">
        <v>1098</v>
      </c>
      <c r="AH1571" s="149" t="s">
        <v>273</v>
      </c>
      <c r="AI1571" s="158">
        <v>78</v>
      </c>
      <c r="AJ1571" s="149"/>
      <c r="AK1571" s="159" t="s">
        <v>274</v>
      </c>
      <c r="AL1571" s="159" t="s">
        <v>274</v>
      </c>
      <c r="AM1571" s="149" t="s">
        <v>274</v>
      </c>
      <c r="AN1571" s="160">
        <v>4</v>
      </c>
      <c r="AO1571" s="149"/>
      <c r="AP1571" s="149" t="s">
        <v>274</v>
      </c>
      <c r="AQ1571" s="149" t="s">
        <v>275</v>
      </c>
      <c r="AR1571" s="158">
        <v>1</v>
      </c>
      <c r="AS1571" s="149" t="s">
        <v>275</v>
      </c>
      <c r="AT1571" s="149" t="s">
        <v>276</v>
      </c>
      <c r="AU1571" s="161">
        <v>1</v>
      </c>
      <c r="AV1571" s="159">
        <v>378843.9</v>
      </c>
      <c r="AW1571" s="159">
        <v>15153.76</v>
      </c>
      <c r="AX1571" s="149" t="s">
        <v>274</v>
      </c>
      <c r="AY1571" s="159">
        <v>3960.64</v>
      </c>
      <c r="AZ1571" s="159">
        <v>3960.64</v>
      </c>
      <c r="BA1571" s="159">
        <v>15842.56</v>
      </c>
      <c r="BB1571" s="159">
        <v>292398.68</v>
      </c>
      <c r="BC1571" s="162" t="s">
        <v>274</v>
      </c>
      <c r="BD1571" s="162">
        <v>0</v>
      </c>
      <c r="BE1571" s="159">
        <v>86445.22</v>
      </c>
      <c r="BF1571" s="159">
        <v>86445.22</v>
      </c>
      <c r="BG1571" s="159">
        <v>378843.9</v>
      </c>
    </row>
    <row r="1572" ht="28.05" customHeight="1" spans="1:59">
      <c r="A1572" s="149"/>
      <c r="B1572" s="149"/>
      <c r="C1572" s="149"/>
      <c r="D1572" s="149" t="s">
        <v>3726</v>
      </c>
      <c r="E1572" s="340" t="s">
        <v>7554</v>
      </c>
      <c r="F1572" s="149" t="s">
        <v>3726</v>
      </c>
      <c r="G1572" s="149" t="s">
        <v>7555</v>
      </c>
      <c r="H1572" s="149" t="s">
        <v>7556</v>
      </c>
      <c r="I1572" s="149" t="s">
        <v>7557</v>
      </c>
      <c r="J1572" s="149" t="s">
        <v>7558</v>
      </c>
      <c r="K1572" s="149"/>
      <c r="L1572" s="149" t="s">
        <v>262</v>
      </c>
      <c r="M1572" s="149"/>
      <c r="N1572" s="149" t="s">
        <v>263</v>
      </c>
      <c r="O1572" s="149" t="s">
        <v>214</v>
      </c>
      <c r="P1572" s="149" t="s">
        <v>53</v>
      </c>
      <c r="Q1572" s="149"/>
      <c r="R1572" s="149" t="s">
        <v>4719</v>
      </c>
      <c r="S1572" s="149" t="s">
        <v>3872</v>
      </c>
      <c r="T1572" s="149" t="s">
        <v>7407</v>
      </c>
      <c r="U1572" s="149" t="s">
        <v>267</v>
      </c>
      <c r="V1572" s="149"/>
      <c r="W1572" s="149"/>
      <c r="X1572" s="149" t="s">
        <v>268</v>
      </c>
      <c r="Y1572" s="149"/>
      <c r="Z1572" s="149"/>
      <c r="AA1572" s="149"/>
      <c r="AB1572" s="149" t="s">
        <v>269</v>
      </c>
      <c r="AC1572" s="149" t="s">
        <v>318</v>
      </c>
      <c r="AD1572" s="149" t="s">
        <v>7407</v>
      </c>
      <c r="AE1572" s="149" t="s">
        <v>271</v>
      </c>
      <c r="AF1572" s="149"/>
      <c r="AG1572" s="149" t="s">
        <v>1098</v>
      </c>
      <c r="AH1572" s="149" t="s">
        <v>273</v>
      </c>
      <c r="AI1572" s="158">
        <v>96</v>
      </c>
      <c r="AJ1572" s="149"/>
      <c r="AK1572" s="159" t="s">
        <v>274</v>
      </c>
      <c r="AL1572" s="159" t="s">
        <v>274</v>
      </c>
      <c r="AM1572" s="149" t="s">
        <v>274</v>
      </c>
      <c r="AN1572" s="160">
        <v>4</v>
      </c>
      <c r="AO1572" s="149"/>
      <c r="AP1572" s="149" t="s">
        <v>274</v>
      </c>
      <c r="AQ1572" s="149" t="s">
        <v>275</v>
      </c>
      <c r="AR1572" s="158">
        <v>1</v>
      </c>
      <c r="AS1572" s="149" t="s">
        <v>275</v>
      </c>
      <c r="AT1572" s="149" t="s">
        <v>276</v>
      </c>
      <c r="AU1572" s="161">
        <v>1</v>
      </c>
      <c r="AV1572" s="159">
        <v>43950</v>
      </c>
      <c r="AW1572" s="159">
        <v>1758</v>
      </c>
      <c r="AX1572" s="149" t="s">
        <v>274</v>
      </c>
      <c r="AY1572" s="162">
        <v>0</v>
      </c>
      <c r="AZ1572" s="162" t="s">
        <v>274</v>
      </c>
      <c r="BA1572" s="162">
        <v>0</v>
      </c>
      <c r="BB1572" s="159">
        <v>42192</v>
      </c>
      <c r="BC1572" s="162" t="s">
        <v>274</v>
      </c>
      <c r="BD1572" s="162">
        <v>0</v>
      </c>
      <c r="BE1572" s="159">
        <v>1758</v>
      </c>
      <c r="BF1572" s="159">
        <v>1758</v>
      </c>
      <c r="BG1572" s="159">
        <v>43950</v>
      </c>
    </row>
    <row r="1573" ht="28.05" customHeight="1" spans="1:59">
      <c r="A1573" s="149"/>
      <c r="B1573" s="149"/>
      <c r="C1573" s="149"/>
      <c r="D1573" s="149" t="s">
        <v>3726</v>
      </c>
      <c r="E1573" s="340" t="s">
        <v>7559</v>
      </c>
      <c r="F1573" s="149" t="s">
        <v>3726</v>
      </c>
      <c r="G1573" s="149" t="s">
        <v>7560</v>
      </c>
      <c r="H1573" s="149" t="s">
        <v>7537</v>
      </c>
      <c r="I1573" s="149" t="s">
        <v>7538</v>
      </c>
      <c r="J1573" s="149" t="s">
        <v>7561</v>
      </c>
      <c r="K1573" s="149"/>
      <c r="L1573" s="149" t="s">
        <v>262</v>
      </c>
      <c r="M1573" s="149"/>
      <c r="N1573" s="149" t="s">
        <v>263</v>
      </c>
      <c r="O1573" s="149" t="s">
        <v>214</v>
      </c>
      <c r="P1573" s="149" t="s">
        <v>53</v>
      </c>
      <c r="Q1573" s="149"/>
      <c r="R1573" s="149" t="s">
        <v>4719</v>
      </c>
      <c r="S1573" s="149" t="s">
        <v>3872</v>
      </c>
      <c r="T1573" s="149" t="s">
        <v>7407</v>
      </c>
      <c r="U1573" s="149" t="s">
        <v>267</v>
      </c>
      <c r="V1573" s="149"/>
      <c r="W1573" s="149"/>
      <c r="X1573" s="149" t="s">
        <v>268</v>
      </c>
      <c r="Y1573" s="149"/>
      <c r="Z1573" s="149"/>
      <c r="AA1573" s="149"/>
      <c r="AB1573" s="149" t="s">
        <v>269</v>
      </c>
      <c r="AC1573" s="149" t="s">
        <v>318</v>
      </c>
      <c r="AD1573" s="149" t="s">
        <v>7407</v>
      </c>
      <c r="AE1573" s="149" t="s">
        <v>271</v>
      </c>
      <c r="AF1573" s="149"/>
      <c r="AG1573" s="149" t="s">
        <v>1098</v>
      </c>
      <c r="AH1573" s="149" t="s">
        <v>273</v>
      </c>
      <c r="AI1573" s="158">
        <v>96</v>
      </c>
      <c r="AJ1573" s="149"/>
      <c r="AK1573" s="159" t="s">
        <v>274</v>
      </c>
      <c r="AL1573" s="159" t="s">
        <v>274</v>
      </c>
      <c r="AM1573" s="149" t="s">
        <v>274</v>
      </c>
      <c r="AN1573" s="160">
        <v>4</v>
      </c>
      <c r="AO1573" s="149"/>
      <c r="AP1573" s="149" t="s">
        <v>274</v>
      </c>
      <c r="AQ1573" s="149" t="s">
        <v>275</v>
      </c>
      <c r="AR1573" s="158">
        <v>1</v>
      </c>
      <c r="AS1573" s="149" t="s">
        <v>275</v>
      </c>
      <c r="AT1573" s="149" t="s">
        <v>276</v>
      </c>
      <c r="AU1573" s="161">
        <v>1</v>
      </c>
      <c r="AV1573" s="159">
        <v>109850</v>
      </c>
      <c r="AW1573" s="159">
        <v>4394</v>
      </c>
      <c r="AX1573" s="149" t="s">
        <v>274</v>
      </c>
      <c r="AY1573" s="162">
        <v>0</v>
      </c>
      <c r="AZ1573" s="162" t="s">
        <v>274</v>
      </c>
      <c r="BA1573" s="162">
        <v>0</v>
      </c>
      <c r="BB1573" s="159">
        <v>105456</v>
      </c>
      <c r="BC1573" s="162" t="s">
        <v>274</v>
      </c>
      <c r="BD1573" s="162">
        <v>0</v>
      </c>
      <c r="BE1573" s="159">
        <v>4394</v>
      </c>
      <c r="BF1573" s="159">
        <v>4394</v>
      </c>
      <c r="BG1573" s="159">
        <v>109850</v>
      </c>
    </row>
    <row r="1574" ht="28.05" customHeight="1" spans="1:59">
      <c r="A1574" s="149"/>
      <c r="B1574" s="149"/>
      <c r="C1574" s="149"/>
      <c r="D1574" s="149" t="s">
        <v>3726</v>
      </c>
      <c r="E1574" s="340" t="s">
        <v>7562</v>
      </c>
      <c r="F1574" s="149" t="s">
        <v>3726</v>
      </c>
      <c r="G1574" s="149" t="s">
        <v>7563</v>
      </c>
      <c r="H1574" s="149" t="s">
        <v>7564</v>
      </c>
      <c r="I1574" s="149" t="s">
        <v>7565</v>
      </c>
      <c r="J1574" s="149" t="s">
        <v>7566</v>
      </c>
      <c r="K1574" s="149"/>
      <c r="L1574" s="149" t="s">
        <v>262</v>
      </c>
      <c r="M1574" s="149"/>
      <c r="N1574" s="149" t="s">
        <v>263</v>
      </c>
      <c r="O1574" s="149" t="s">
        <v>214</v>
      </c>
      <c r="P1574" s="149" t="s">
        <v>53</v>
      </c>
      <c r="Q1574" s="149"/>
      <c r="R1574" s="149" t="s">
        <v>3952</v>
      </c>
      <c r="S1574" s="149" t="s">
        <v>4488</v>
      </c>
      <c r="T1574" s="149" t="s">
        <v>7567</v>
      </c>
      <c r="U1574" s="149" t="s">
        <v>267</v>
      </c>
      <c r="V1574" s="149"/>
      <c r="W1574" s="149"/>
      <c r="X1574" s="149" t="s">
        <v>336</v>
      </c>
      <c r="Y1574" s="149"/>
      <c r="Z1574" s="149"/>
      <c r="AA1574" s="149"/>
      <c r="AB1574" s="149" t="s">
        <v>269</v>
      </c>
      <c r="AC1574" s="149" t="s">
        <v>270</v>
      </c>
      <c r="AD1574" s="149" t="s">
        <v>7567</v>
      </c>
      <c r="AE1574" s="149" t="s">
        <v>271</v>
      </c>
      <c r="AF1574" s="149"/>
      <c r="AG1574" s="149" t="s">
        <v>1098</v>
      </c>
      <c r="AH1574" s="149" t="s">
        <v>273</v>
      </c>
      <c r="AI1574" s="158">
        <v>33</v>
      </c>
      <c r="AJ1574" s="149"/>
      <c r="AK1574" s="159" t="s">
        <v>274</v>
      </c>
      <c r="AL1574" s="159" t="s">
        <v>274</v>
      </c>
      <c r="AM1574" s="149" t="s">
        <v>274</v>
      </c>
      <c r="AN1574" s="160">
        <v>4</v>
      </c>
      <c r="AO1574" s="149"/>
      <c r="AP1574" s="149" t="s">
        <v>274</v>
      </c>
      <c r="AQ1574" s="149" t="s">
        <v>275</v>
      </c>
      <c r="AR1574" s="158">
        <v>1</v>
      </c>
      <c r="AS1574" s="149" t="s">
        <v>275</v>
      </c>
      <c r="AT1574" s="149" t="s">
        <v>276</v>
      </c>
      <c r="AU1574" s="161">
        <v>1</v>
      </c>
      <c r="AV1574" s="159">
        <v>12566.37</v>
      </c>
      <c r="AW1574" s="159">
        <v>502.65</v>
      </c>
      <c r="AX1574" s="149" t="s">
        <v>274</v>
      </c>
      <c r="AY1574" s="159">
        <v>125.67</v>
      </c>
      <c r="AZ1574" s="159">
        <v>125.67</v>
      </c>
      <c r="BA1574" s="159">
        <v>502.68</v>
      </c>
      <c r="BB1574" s="159">
        <v>4146.82</v>
      </c>
      <c r="BC1574" s="162" t="s">
        <v>274</v>
      </c>
      <c r="BD1574" s="162">
        <v>0</v>
      </c>
      <c r="BE1574" s="159">
        <v>8419.55</v>
      </c>
      <c r="BF1574" s="159">
        <v>8419.55</v>
      </c>
      <c r="BG1574" s="159">
        <v>12566.37</v>
      </c>
    </row>
    <row r="1575" ht="28.05" customHeight="1" spans="1:59">
      <c r="A1575" s="149"/>
      <c r="B1575" s="149"/>
      <c r="C1575" s="149"/>
      <c r="D1575" s="149" t="s">
        <v>3726</v>
      </c>
      <c r="E1575" s="340" t="s">
        <v>7568</v>
      </c>
      <c r="F1575" s="149" t="s">
        <v>3726</v>
      </c>
      <c r="G1575" s="149" t="s">
        <v>7569</v>
      </c>
      <c r="H1575" s="149" t="s">
        <v>5647</v>
      </c>
      <c r="I1575" s="149" t="s">
        <v>4707</v>
      </c>
      <c r="J1575" s="149" t="s">
        <v>7570</v>
      </c>
      <c r="K1575" s="149"/>
      <c r="L1575" s="149" t="s">
        <v>262</v>
      </c>
      <c r="M1575" s="149"/>
      <c r="N1575" s="149" t="s">
        <v>263</v>
      </c>
      <c r="O1575" s="149" t="s">
        <v>214</v>
      </c>
      <c r="P1575" s="149" t="s">
        <v>53</v>
      </c>
      <c r="Q1575" s="149"/>
      <c r="R1575" s="149" t="s">
        <v>2521</v>
      </c>
      <c r="S1575" s="149" t="s">
        <v>4709</v>
      </c>
      <c r="T1575" s="149" t="s">
        <v>2118</v>
      </c>
      <c r="U1575" s="149" t="s">
        <v>267</v>
      </c>
      <c r="V1575" s="149"/>
      <c r="W1575" s="149"/>
      <c r="X1575" s="149" t="s">
        <v>336</v>
      </c>
      <c r="Y1575" s="149"/>
      <c r="Z1575" s="149"/>
      <c r="AA1575" s="149"/>
      <c r="AB1575" s="149" t="s">
        <v>269</v>
      </c>
      <c r="AC1575" s="149" t="s">
        <v>270</v>
      </c>
      <c r="AD1575" s="149" t="s">
        <v>2118</v>
      </c>
      <c r="AE1575" s="149" t="s">
        <v>271</v>
      </c>
      <c r="AF1575" s="149"/>
      <c r="AG1575" s="149" t="s">
        <v>1098</v>
      </c>
      <c r="AH1575" s="149" t="s">
        <v>273</v>
      </c>
      <c r="AI1575" s="158">
        <v>33</v>
      </c>
      <c r="AJ1575" s="149"/>
      <c r="AK1575" s="159" t="s">
        <v>274</v>
      </c>
      <c r="AL1575" s="159" t="s">
        <v>274</v>
      </c>
      <c r="AM1575" s="149" t="s">
        <v>274</v>
      </c>
      <c r="AN1575" s="160">
        <v>4</v>
      </c>
      <c r="AO1575" s="149"/>
      <c r="AP1575" s="149" t="s">
        <v>274</v>
      </c>
      <c r="AQ1575" s="149" t="s">
        <v>275</v>
      </c>
      <c r="AR1575" s="158">
        <v>1</v>
      </c>
      <c r="AS1575" s="149" t="s">
        <v>275</v>
      </c>
      <c r="AT1575" s="149" t="s">
        <v>276</v>
      </c>
      <c r="AU1575" s="161">
        <v>1</v>
      </c>
      <c r="AV1575" s="159">
        <v>45398.23</v>
      </c>
      <c r="AW1575" s="159">
        <v>1815.93</v>
      </c>
      <c r="AX1575" s="149" t="s">
        <v>274</v>
      </c>
      <c r="AY1575" s="159">
        <v>453.98</v>
      </c>
      <c r="AZ1575" s="159">
        <v>453.98</v>
      </c>
      <c r="BA1575" s="159">
        <v>1815.92</v>
      </c>
      <c r="BB1575" s="159">
        <v>14981.34</v>
      </c>
      <c r="BC1575" s="162" t="s">
        <v>274</v>
      </c>
      <c r="BD1575" s="162">
        <v>0</v>
      </c>
      <c r="BE1575" s="159">
        <v>30416.89</v>
      </c>
      <c r="BF1575" s="159">
        <v>30416.89</v>
      </c>
      <c r="BG1575" s="159">
        <v>45398.23</v>
      </c>
    </row>
    <row r="1576" ht="28.05" customHeight="1" spans="1:59">
      <c r="A1576" s="149"/>
      <c r="B1576" s="149"/>
      <c r="C1576" s="149"/>
      <c r="D1576" s="149" t="s">
        <v>3726</v>
      </c>
      <c r="E1576" s="340" t="s">
        <v>7571</v>
      </c>
      <c r="F1576" s="149" t="s">
        <v>3726</v>
      </c>
      <c r="G1576" s="149" t="s">
        <v>7572</v>
      </c>
      <c r="H1576" s="149" t="s">
        <v>7573</v>
      </c>
      <c r="I1576" s="149" t="s">
        <v>7574</v>
      </c>
      <c r="J1576" s="149" t="s">
        <v>7575</v>
      </c>
      <c r="K1576" s="149"/>
      <c r="L1576" s="149" t="s">
        <v>262</v>
      </c>
      <c r="M1576" s="149"/>
      <c r="N1576" s="149" t="s">
        <v>263</v>
      </c>
      <c r="O1576" s="149" t="s">
        <v>214</v>
      </c>
      <c r="P1576" s="149" t="s">
        <v>53</v>
      </c>
      <c r="Q1576" s="149"/>
      <c r="R1576" s="149" t="s">
        <v>4719</v>
      </c>
      <c r="S1576" s="149" t="s">
        <v>3872</v>
      </c>
      <c r="T1576" s="149" t="s">
        <v>7407</v>
      </c>
      <c r="U1576" s="149" t="s">
        <v>267</v>
      </c>
      <c r="V1576" s="149"/>
      <c r="W1576" s="149"/>
      <c r="X1576" s="149" t="s">
        <v>268</v>
      </c>
      <c r="Y1576" s="149"/>
      <c r="Z1576" s="149"/>
      <c r="AA1576" s="149"/>
      <c r="AB1576" s="149" t="s">
        <v>269</v>
      </c>
      <c r="AC1576" s="149" t="s">
        <v>318</v>
      </c>
      <c r="AD1576" s="149" t="s">
        <v>7407</v>
      </c>
      <c r="AE1576" s="149" t="s">
        <v>271</v>
      </c>
      <c r="AF1576" s="149"/>
      <c r="AG1576" s="149" t="s">
        <v>1098</v>
      </c>
      <c r="AH1576" s="149" t="s">
        <v>273</v>
      </c>
      <c r="AI1576" s="158">
        <v>96</v>
      </c>
      <c r="AJ1576" s="149"/>
      <c r="AK1576" s="159" t="s">
        <v>274</v>
      </c>
      <c r="AL1576" s="159" t="s">
        <v>274</v>
      </c>
      <c r="AM1576" s="149" t="s">
        <v>274</v>
      </c>
      <c r="AN1576" s="160">
        <v>4</v>
      </c>
      <c r="AO1576" s="149"/>
      <c r="AP1576" s="149" t="s">
        <v>274</v>
      </c>
      <c r="AQ1576" s="149" t="s">
        <v>275</v>
      </c>
      <c r="AR1576" s="158">
        <v>1</v>
      </c>
      <c r="AS1576" s="149" t="s">
        <v>275</v>
      </c>
      <c r="AT1576" s="149" t="s">
        <v>276</v>
      </c>
      <c r="AU1576" s="161">
        <v>1</v>
      </c>
      <c r="AV1576" s="159">
        <v>16650</v>
      </c>
      <c r="AW1576" s="159">
        <v>666</v>
      </c>
      <c r="AX1576" s="149" t="s">
        <v>274</v>
      </c>
      <c r="AY1576" s="162">
        <v>0</v>
      </c>
      <c r="AZ1576" s="162" t="s">
        <v>274</v>
      </c>
      <c r="BA1576" s="162">
        <v>0</v>
      </c>
      <c r="BB1576" s="159">
        <v>15984</v>
      </c>
      <c r="BC1576" s="162" t="s">
        <v>274</v>
      </c>
      <c r="BD1576" s="162">
        <v>0</v>
      </c>
      <c r="BE1576" s="159">
        <v>666</v>
      </c>
      <c r="BF1576" s="159">
        <v>666</v>
      </c>
      <c r="BG1576" s="159">
        <v>16650</v>
      </c>
    </row>
    <row r="1577" ht="28.05" customHeight="1" spans="1:59">
      <c r="A1577" s="149"/>
      <c r="B1577" s="149"/>
      <c r="C1577" s="149"/>
      <c r="D1577" s="149" t="s">
        <v>3726</v>
      </c>
      <c r="E1577" s="340" t="s">
        <v>7576</v>
      </c>
      <c r="F1577" s="149" t="s">
        <v>3726</v>
      </c>
      <c r="G1577" s="149" t="s">
        <v>7577</v>
      </c>
      <c r="H1577" s="149" t="s">
        <v>5886</v>
      </c>
      <c r="I1577" s="149" t="s">
        <v>7578</v>
      </c>
      <c r="J1577" s="149" t="s">
        <v>7579</v>
      </c>
      <c r="K1577" s="149"/>
      <c r="L1577" s="149" t="s">
        <v>262</v>
      </c>
      <c r="M1577" s="149"/>
      <c r="N1577" s="149" t="s">
        <v>263</v>
      </c>
      <c r="O1577" s="149" t="s">
        <v>214</v>
      </c>
      <c r="P1577" s="149" t="s">
        <v>53</v>
      </c>
      <c r="Q1577" s="149"/>
      <c r="R1577" s="149" t="s">
        <v>2521</v>
      </c>
      <c r="S1577" s="149" t="s">
        <v>5890</v>
      </c>
      <c r="T1577" s="149" t="s">
        <v>7580</v>
      </c>
      <c r="U1577" s="149" t="s">
        <v>267</v>
      </c>
      <c r="V1577" s="149"/>
      <c r="W1577" s="149"/>
      <c r="X1577" s="149" t="s">
        <v>336</v>
      </c>
      <c r="Y1577" s="149"/>
      <c r="Z1577" s="149"/>
      <c r="AA1577" s="149"/>
      <c r="AB1577" s="149" t="s">
        <v>269</v>
      </c>
      <c r="AC1577" s="149" t="s">
        <v>270</v>
      </c>
      <c r="AD1577" s="149" t="s">
        <v>7580</v>
      </c>
      <c r="AE1577" s="149" t="s">
        <v>271</v>
      </c>
      <c r="AF1577" s="149"/>
      <c r="AG1577" s="149" t="s">
        <v>1098</v>
      </c>
      <c r="AH1577" s="149" t="s">
        <v>273</v>
      </c>
      <c r="AI1577" s="158">
        <v>33</v>
      </c>
      <c r="AJ1577" s="149"/>
      <c r="AK1577" s="159" t="s">
        <v>274</v>
      </c>
      <c r="AL1577" s="159" t="s">
        <v>274</v>
      </c>
      <c r="AM1577" s="149" t="s">
        <v>274</v>
      </c>
      <c r="AN1577" s="160">
        <v>4</v>
      </c>
      <c r="AO1577" s="149"/>
      <c r="AP1577" s="149" t="s">
        <v>274</v>
      </c>
      <c r="AQ1577" s="149" t="s">
        <v>275</v>
      </c>
      <c r="AR1577" s="158">
        <v>1</v>
      </c>
      <c r="AS1577" s="149" t="s">
        <v>275</v>
      </c>
      <c r="AT1577" s="149" t="s">
        <v>276</v>
      </c>
      <c r="AU1577" s="161">
        <v>1</v>
      </c>
      <c r="AV1577" s="159">
        <v>4836.28</v>
      </c>
      <c r="AW1577" s="159">
        <v>193.45</v>
      </c>
      <c r="AX1577" s="149" t="s">
        <v>274</v>
      </c>
      <c r="AY1577" s="159">
        <v>48.36</v>
      </c>
      <c r="AZ1577" s="159">
        <v>48.36</v>
      </c>
      <c r="BA1577" s="159">
        <v>193.44</v>
      </c>
      <c r="BB1577" s="159">
        <v>1595.88</v>
      </c>
      <c r="BC1577" s="162" t="s">
        <v>274</v>
      </c>
      <c r="BD1577" s="162">
        <v>0</v>
      </c>
      <c r="BE1577" s="159">
        <v>3240.4</v>
      </c>
      <c r="BF1577" s="159">
        <v>3240.4</v>
      </c>
      <c r="BG1577" s="159">
        <v>4836.28</v>
      </c>
    </row>
    <row r="1578" ht="28.05" customHeight="1" spans="1:59">
      <c r="A1578" s="149"/>
      <c r="B1578" s="149"/>
      <c r="C1578" s="149"/>
      <c r="D1578" s="149" t="s">
        <v>3726</v>
      </c>
      <c r="E1578" s="340" t="s">
        <v>7581</v>
      </c>
      <c r="F1578" s="149" t="s">
        <v>3726</v>
      </c>
      <c r="G1578" s="149" t="s">
        <v>7582</v>
      </c>
      <c r="H1578" s="149" t="s">
        <v>7564</v>
      </c>
      <c r="I1578" s="149" t="s">
        <v>7565</v>
      </c>
      <c r="J1578" s="149" t="s">
        <v>7583</v>
      </c>
      <c r="K1578" s="149"/>
      <c r="L1578" s="149" t="s">
        <v>262</v>
      </c>
      <c r="M1578" s="149"/>
      <c r="N1578" s="149" t="s">
        <v>263</v>
      </c>
      <c r="O1578" s="149" t="s">
        <v>214</v>
      </c>
      <c r="P1578" s="149" t="s">
        <v>53</v>
      </c>
      <c r="Q1578" s="149"/>
      <c r="R1578" s="149" t="s">
        <v>3952</v>
      </c>
      <c r="S1578" s="149" t="s">
        <v>4488</v>
      </c>
      <c r="T1578" s="149" t="s">
        <v>7567</v>
      </c>
      <c r="U1578" s="149" t="s">
        <v>267</v>
      </c>
      <c r="V1578" s="149"/>
      <c r="W1578" s="149"/>
      <c r="X1578" s="149" t="s">
        <v>336</v>
      </c>
      <c r="Y1578" s="149"/>
      <c r="Z1578" s="149"/>
      <c r="AA1578" s="149"/>
      <c r="AB1578" s="149" t="s">
        <v>269</v>
      </c>
      <c r="AC1578" s="149" t="s">
        <v>270</v>
      </c>
      <c r="AD1578" s="149" t="s">
        <v>7567</v>
      </c>
      <c r="AE1578" s="149" t="s">
        <v>271</v>
      </c>
      <c r="AF1578" s="149"/>
      <c r="AG1578" s="149" t="s">
        <v>1098</v>
      </c>
      <c r="AH1578" s="149" t="s">
        <v>273</v>
      </c>
      <c r="AI1578" s="158">
        <v>33</v>
      </c>
      <c r="AJ1578" s="149"/>
      <c r="AK1578" s="159" t="s">
        <v>274</v>
      </c>
      <c r="AL1578" s="159" t="s">
        <v>274</v>
      </c>
      <c r="AM1578" s="149" t="s">
        <v>274</v>
      </c>
      <c r="AN1578" s="160">
        <v>4</v>
      </c>
      <c r="AO1578" s="149"/>
      <c r="AP1578" s="149" t="s">
        <v>274</v>
      </c>
      <c r="AQ1578" s="149" t="s">
        <v>275</v>
      </c>
      <c r="AR1578" s="158">
        <v>1</v>
      </c>
      <c r="AS1578" s="149" t="s">
        <v>275</v>
      </c>
      <c r="AT1578" s="149" t="s">
        <v>276</v>
      </c>
      <c r="AU1578" s="161">
        <v>1</v>
      </c>
      <c r="AV1578" s="159">
        <v>12566.37</v>
      </c>
      <c r="AW1578" s="159">
        <v>502.65</v>
      </c>
      <c r="AX1578" s="149" t="s">
        <v>274</v>
      </c>
      <c r="AY1578" s="159">
        <v>125.67</v>
      </c>
      <c r="AZ1578" s="159">
        <v>125.67</v>
      </c>
      <c r="BA1578" s="159">
        <v>502.68</v>
      </c>
      <c r="BB1578" s="159">
        <v>4146.82</v>
      </c>
      <c r="BC1578" s="162" t="s">
        <v>274</v>
      </c>
      <c r="BD1578" s="162">
        <v>0</v>
      </c>
      <c r="BE1578" s="159">
        <v>8419.55</v>
      </c>
      <c r="BF1578" s="159">
        <v>8419.55</v>
      </c>
      <c r="BG1578" s="159">
        <v>12566.37</v>
      </c>
    </row>
    <row r="1579" ht="28.05" customHeight="1" spans="1:59">
      <c r="A1579" s="149"/>
      <c r="B1579" s="149"/>
      <c r="C1579" s="149"/>
      <c r="D1579" s="149" t="s">
        <v>3726</v>
      </c>
      <c r="E1579" s="340" t="s">
        <v>7584</v>
      </c>
      <c r="F1579" s="149" t="s">
        <v>3726</v>
      </c>
      <c r="G1579" s="149" t="s">
        <v>7585</v>
      </c>
      <c r="H1579" s="149" t="s">
        <v>7556</v>
      </c>
      <c r="I1579" s="149" t="s">
        <v>7557</v>
      </c>
      <c r="J1579" s="149" t="s">
        <v>7586</v>
      </c>
      <c r="K1579" s="149"/>
      <c r="L1579" s="149" t="s">
        <v>262</v>
      </c>
      <c r="M1579" s="149"/>
      <c r="N1579" s="149" t="s">
        <v>263</v>
      </c>
      <c r="O1579" s="149" t="s">
        <v>214</v>
      </c>
      <c r="P1579" s="149" t="s">
        <v>53</v>
      </c>
      <c r="Q1579" s="149"/>
      <c r="R1579" s="149" t="s">
        <v>4719</v>
      </c>
      <c r="S1579" s="149" t="s">
        <v>3872</v>
      </c>
      <c r="T1579" s="149" t="s">
        <v>7407</v>
      </c>
      <c r="U1579" s="149" t="s">
        <v>267</v>
      </c>
      <c r="V1579" s="149"/>
      <c r="W1579" s="149"/>
      <c r="X1579" s="149" t="s">
        <v>268</v>
      </c>
      <c r="Y1579" s="149"/>
      <c r="Z1579" s="149"/>
      <c r="AA1579" s="149"/>
      <c r="AB1579" s="149" t="s">
        <v>269</v>
      </c>
      <c r="AC1579" s="149" t="s">
        <v>318</v>
      </c>
      <c r="AD1579" s="149" t="s">
        <v>7407</v>
      </c>
      <c r="AE1579" s="149" t="s">
        <v>271</v>
      </c>
      <c r="AF1579" s="149"/>
      <c r="AG1579" s="149" t="s">
        <v>1098</v>
      </c>
      <c r="AH1579" s="149" t="s">
        <v>273</v>
      </c>
      <c r="AI1579" s="158">
        <v>96</v>
      </c>
      <c r="AJ1579" s="149"/>
      <c r="AK1579" s="159" t="s">
        <v>274</v>
      </c>
      <c r="AL1579" s="159" t="s">
        <v>274</v>
      </c>
      <c r="AM1579" s="149" t="s">
        <v>274</v>
      </c>
      <c r="AN1579" s="160">
        <v>4</v>
      </c>
      <c r="AO1579" s="149"/>
      <c r="AP1579" s="149" t="s">
        <v>274</v>
      </c>
      <c r="AQ1579" s="149" t="s">
        <v>275</v>
      </c>
      <c r="AR1579" s="158">
        <v>1</v>
      </c>
      <c r="AS1579" s="149" t="s">
        <v>275</v>
      </c>
      <c r="AT1579" s="149" t="s">
        <v>276</v>
      </c>
      <c r="AU1579" s="161">
        <v>1</v>
      </c>
      <c r="AV1579" s="159">
        <v>43950</v>
      </c>
      <c r="AW1579" s="159">
        <v>1758</v>
      </c>
      <c r="AX1579" s="149" t="s">
        <v>274</v>
      </c>
      <c r="AY1579" s="162">
        <v>0</v>
      </c>
      <c r="AZ1579" s="162" t="s">
        <v>274</v>
      </c>
      <c r="BA1579" s="162">
        <v>0</v>
      </c>
      <c r="BB1579" s="159">
        <v>42192</v>
      </c>
      <c r="BC1579" s="162" t="s">
        <v>274</v>
      </c>
      <c r="BD1579" s="162">
        <v>0</v>
      </c>
      <c r="BE1579" s="159">
        <v>1758</v>
      </c>
      <c r="BF1579" s="159">
        <v>1758</v>
      </c>
      <c r="BG1579" s="159">
        <v>43950</v>
      </c>
    </row>
    <row r="1580" ht="28.05" customHeight="1" spans="1:59">
      <c r="A1580" s="149"/>
      <c r="B1580" s="149"/>
      <c r="C1580" s="149"/>
      <c r="D1580" s="149" t="s">
        <v>3726</v>
      </c>
      <c r="E1580" s="340" t="s">
        <v>7587</v>
      </c>
      <c r="F1580" s="149" t="s">
        <v>3726</v>
      </c>
      <c r="G1580" s="149" t="s">
        <v>7588</v>
      </c>
      <c r="H1580" s="149" t="s">
        <v>7589</v>
      </c>
      <c r="I1580" s="149" t="s">
        <v>7590</v>
      </c>
      <c r="J1580" s="149" t="s">
        <v>7591</v>
      </c>
      <c r="K1580" s="149"/>
      <c r="L1580" s="149" t="s">
        <v>262</v>
      </c>
      <c r="M1580" s="149"/>
      <c r="N1580" s="149" t="s">
        <v>263</v>
      </c>
      <c r="O1580" s="149" t="s">
        <v>214</v>
      </c>
      <c r="P1580" s="149" t="s">
        <v>53</v>
      </c>
      <c r="Q1580" s="149"/>
      <c r="R1580" s="149" t="s">
        <v>4604</v>
      </c>
      <c r="S1580" s="149" t="s">
        <v>7592</v>
      </c>
      <c r="T1580" s="149" t="s">
        <v>7593</v>
      </c>
      <c r="U1580" s="149" t="s">
        <v>267</v>
      </c>
      <c r="V1580" s="149"/>
      <c r="W1580" s="149"/>
      <c r="X1580" s="149" t="s">
        <v>336</v>
      </c>
      <c r="Y1580" s="149"/>
      <c r="Z1580" s="149"/>
      <c r="AA1580" s="149"/>
      <c r="AB1580" s="149" t="s">
        <v>269</v>
      </c>
      <c r="AC1580" s="149" t="s">
        <v>270</v>
      </c>
      <c r="AD1580" s="149" t="s">
        <v>7593</v>
      </c>
      <c r="AE1580" s="149" t="s">
        <v>271</v>
      </c>
      <c r="AF1580" s="149"/>
      <c r="AG1580" s="149" t="s">
        <v>1098</v>
      </c>
      <c r="AH1580" s="149" t="s">
        <v>273</v>
      </c>
      <c r="AI1580" s="158">
        <v>78</v>
      </c>
      <c r="AJ1580" s="149"/>
      <c r="AK1580" s="159" t="s">
        <v>274</v>
      </c>
      <c r="AL1580" s="159" t="s">
        <v>274</v>
      </c>
      <c r="AM1580" s="149" t="s">
        <v>274</v>
      </c>
      <c r="AN1580" s="160">
        <v>4</v>
      </c>
      <c r="AO1580" s="149"/>
      <c r="AP1580" s="149" t="s">
        <v>274</v>
      </c>
      <c r="AQ1580" s="149" t="s">
        <v>275</v>
      </c>
      <c r="AR1580" s="158">
        <v>1</v>
      </c>
      <c r="AS1580" s="149" t="s">
        <v>275</v>
      </c>
      <c r="AT1580" s="149" t="s">
        <v>276</v>
      </c>
      <c r="AU1580" s="161">
        <v>1</v>
      </c>
      <c r="AV1580" s="159">
        <v>27266.99</v>
      </c>
      <c r="AW1580" s="159">
        <v>1090.68</v>
      </c>
      <c r="AX1580" s="149" t="s">
        <v>274</v>
      </c>
      <c r="AY1580" s="159">
        <v>285.06</v>
      </c>
      <c r="AZ1580" s="159">
        <v>285.06</v>
      </c>
      <c r="BA1580" s="159">
        <v>1140.24</v>
      </c>
      <c r="BB1580" s="159">
        <v>21045.15</v>
      </c>
      <c r="BC1580" s="162" t="s">
        <v>274</v>
      </c>
      <c r="BD1580" s="162">
        <v>0</v>
      </c>
      <c r="BE1580" s="159">
        <v>6221.84</v>
      </c>
      <c r="BF1580" s="159">
        <v>6221.84</v>
      </c>
      <c r="BG1580" s="159">
        <v>27266.99</v>
      </c>
    </row>
    <row r="1581" ht="28.05" customHeight="1" spans="1:59">
      <c r="A1581" s="149"/>
      <c r="B1581" s="149"/>
      <c r="C1581" s="149"/>
      <c r="D1581" s="149" t="s">
        <v>3726</v>
      </c>
      <c r="E1581" s="340" t="s">
        <v>7594</v>
      </c>
      <c r="F1581" s="149" t="s">
        <v>3726</v>
      </c>
      <c r="G1581" s="149" t="s">
        <v>7595</v>
      </c>
      <c r="H1581" s="149" t="s">
        <v>7573</v>
      </c>
      <c r="I1581" s="149" t="s">
        <v>7574</v>
      </c>
      <c r="J1581" s="149" t="s">
        <v>7596</v>
      </c>
      <c r="K1581" s="149"/>
      <c r="L1581" s="149" t="s">
        <v>262</v>
      </c>
      <c r="M1581" s="149"/>
      <c r="N1581" s="149" t="s">
        <v>263</v>
      </c>
      <c r="O1581" s="149" t="s">
        <v>214</v>
      </c>
      <c r="P1581" s="149" t="s">
        <v>53</v>
      </c>
      <c r="Q1581" s="149"/>
      <c r="R1581" s="149" t="s">
        <v>4719</v>
      </c>
      <c r="S1581" s="149" t="s">
        <v>3872</v>
      </c>
      <c r="T1581" s="149" t="s">
        <v>7407</v>
      </c>
      <c r="U1581" s="149" t="s">
        <v>267</v>
      </c>
      <c r="V1581" s="149"/>
      <c r="W1581" s="149"/>
      <c r="X1581" s="149" t="s">
        <v>268</v>
      </c>
      <c r="Y1581" s="149"/>
      <c r="Z1581" s="149"/>
      <c r="AA1581" s="149"/>
      <c r="AB1581" s="149" t="s">
        <v>269</v>
      </c>
      <c r="AC1581" s="149" t="s">
        <v>318</v>
      </c>
      <c r="AD1581" s="149" t="s">
        <v>7407</v>
      </c>
      <c r="AE1581" s="149" t="s">
        <v>271</v>
      </c>
      <c r="AF1581" s="149"/>
      <c r="AG1581" s="149" t="s">
        <v>1098</v>
      </c>
      <c r="AH1581" s="149" t="s">
        <v>273</v>
      </c>
      <c r="AI1581" s="158">
        <v>96</v>
      </c>
      <c r="AJ1581" s="149"/>
      <c r="AK1581" s="159" t="s">
        <v>274</v>
      </c>
      <c r="AL1581" s="159" t="s">
        <v>274</v>
      </c>
      <c r="AM1581" s="149" t="s">
        <v>274</v>
      </c>
      <c r="AN1581" s="160">
        <v>4</v>
      </c>
      <c r="AO1581" s="149"/>
      <c r="AP1581" s="149" t="s">
        <v>274</v>
      </c>
      <c r="AQ1581" s="149" t="s">
        <v>275</v>
      </c>
      <c r="AR1581" s="158">
        <v>1</v>
      </c>
      <c r="AS1581" s="149" t="s">
        <v>275</v>
      </c>
      <c r="AT1581" s="149" t="s">
        <v>276</v>
      </c>
      <c r="AU1581" s="161">
        <v>1</v>
      </c>
      <c r="AV1581" s="159">
        <v>16650</v>
      </c>
      <c r="AW1581" s="159">
        <v>666</v>
      </c>
      <c r="AX1581" s="149" t="s">
        <v>274</v>
      </c>
      <c r="AY1581" s="162">
        <v>0</v>
      </c>
      <c r="AZ1581" s="162" t="s">
        <v>274</v>
      </c>
      <c r="BA1581" s="162">
        <v>0</v>
      </c>
      <c r="BB1581" s="159">
        <v>15984</v>
      </c>
      <c r="BC1581" s="162" t="s">
        <v>274</v>
      </c>
      <c r="BD1581" s="162">
        <v>0</v>
      </c>
      <c r="BE1581" s="159">
        <v>666</v>
      </c>
      <c r="BF1581" s="159">
        <v>666</v>
      </c>
      <c r="BG1581" s="159">
        <v>16650</v>
      </c>
    </row>
    <row r="1582" ht="28.05" customHeight="1" spans="1:59">
      <c r="A1582" s="149"/>
      <c r="B1582" s="149"/>
      <c r="C1582" s="149"/>
      <c r="D1582" s="149" t="s">
        <v>3726</v>
      </c>
      <c r="E1582" s="340" t="s">
        <v>7597</v>
      </c>
      <c r="F1582" s="149" t="s">
        <v>3726</v>
      </c>
      <c r="G1582" s="149" t="s">
        <v>7598</v>
      </c>
      <c r="H1582" s="149" t="s">
        <v>6733</v>
      </c>
      <c r="I1582" s="149" t="s">
        <v>7599</v>
      </c>
      <c r="J1582" s="149" t="s">
        <v>7600</v>
      </c>
      <c r="K1582" s="149"/>
      <c r="L1582" s="149" t="s">
        <v>262</v>
      </c>
      <c r="M1582" s="149"/>
      <c r="N1582" s="149" t="s">
        <v>263</v>
      </c>
      <c r="O1582" s="149" t="s">
        <v>214</v>
      </c>
      <c r="P1582" s="149" t="s">
        <v>53</v>
      </c>
      <c r="Q1582" s="149"/>
      <c r="R1582" s="149" t="s">
        <v>2521</v>
      </c>
      <c r="S1582" s="149" t="s">
        <v>5890</v>
      </c>
      <c r="T1582" s="149" t="s">
        <v>7580</v>
      </c>
      <c r="U1582" s="149" t="s">
        <v>267</v>
      </c>
      <c r="V1582" s="149"/>
      <c r="W1582" s="149"/>
      <c r="X1582" s="149" t="s">
        <v>336</v>
      </c>
      <c r="Y1582" s="149"/>
      <c r="Z1582" s="149"/>
      <c r="AA1582" s="149"/>
      <c r="AB1582" s="149" t="s">
        <v>269</v>
      </c>
      <c r="AC1582" s="149" t="s">
        <v>270</v>
      </c>
      <c r="AD1582" s="149" t="s">
        <v>7580</v>
      </c>
      <c r="AE1582" s="149" t="s">
        <v>271</v>
      </c>
      <c r="AF1582" s="149"/>
      <c r="AG1582" s="149" t="s">
        <v>1098</v>
      </c>
      <c r="AH1582" s="149" t="s">
        <v>273</v>
      </c>
      <c r="AI1582" s="158">
        <v>33</v>
      </c>
      <c r="AJ1582" s="149"/>
      <c r="AK1582" s="159" t="s">
        <v>274</v>
      </c>
      <c r="AL1582" s="159" t="s">
        <v>274</v>
      </c>
      <c r="AM1582" s="149" t="s">
        <v>274</v>
      </c>
      <c r="AN1582" s="160">
        <v>4</v>
      </c>
      <c r="AO1582" s="149"/>
      <c r="AP1582" s="149" t="s">
        <v>274</v>
      </c>
      <c r="AQ1582" s="149" t="s">
        <v>275</v>
      </c>
      <c r="AR1582" s="158">
        <v>1</v>
      </c>
      <c r="AS1582" s="149" t="s">
        <v>275</v>
      </c>
      <c r="AT1582" s="149" t="s">
        <v>276</v>
      </c>
      <c r="AU1582" s="161">
        <v>1</v>
      </c>
      <c r="AV1582" s="159">
        <v>5840.71</v>
      </c>
      <c r="AW1582" s="159">
        <v>233.63</v>
      </c>
      <c r="AX1582" s="149" t="s">
        <v>274</v>
      </c>
      <c r="AY1582" s="159">
        <v>58.21</v>
      </c>
      <c r="AZ1582" s="159">
        <v>58.21</v>
      </c>
      <c r="BA1582" s="159">
        <v>232.84</v>
      </c>
      <c r="BB1582" s="159">
        <v>1924.93</v>
      </c>
      <c r="BC1582" s="162" t="s">
        <v>274</v>
      </c>
      <c r="BD1582" s="159">
        <v>15.02</v>
      </c>
      <c r="BE1582" s="159">
        <v>3915.78</v>
      </c>
      <c r="BF1582" s="159">
        <v>3900.76</v>
      </c>
      <c r="BG1582" s="159">
        <v>5840.71</v>
      </c>
    </row>
    <row r="1583" ht="28.05" customHeight="1" spans="1:59">
      <c r="A1583" s="149"/>
      <c r="B1583" s="149"/>
      <c r="C1583" s="149"/>
      <c r="D1583" s="149" t="s">
        <v>3726</v>
      </c>
      <c r="E1583" s="340" t="s">
        <v>7601</v>
      </c>
      <c r="F1583" s="149" t="s">
        <v>3726</v>
      </c>
      <c r="G1583" s="149" t="s">
        <v>7602</v>
      </c>
      <c r="H1583" s="149" t="s">
        <v>182</v>
      </c>
      <c r="I1583" s="149" t="s">
        <v>7603</v>
      </c>
      <c r="J1583" s="149" t="s">
        <v>7604</v>
      </c>
      <c r="K1583" s="149"/>
      <c r="L1583" s="149" t="s">
        <v>262</v>
      </c>
      <c r="M1583" s="149"/>
      <c r="N1583" s="149" t="s">
        <v>263</v>
      </c>
      <c r="O1583" s="149" t="s">
        <v>214</v>
      </c>
      <c r="P1583" s="149" t="s">
        <v>53</v>
      </c>
      <c r="Q1583" s="149"/>
      <c r="R1583" s="149" t="s">
        <v>3921</v>
      </c>
      <c r="S1583" s="149" t="s">
        <v>4703</v>
      </c>
      <c r="T1583" s="149" t="s">
        <v>7580</v>
      </c>
      <c r="U1583" s="149" t="s">
        <v>267</v>
      </c>
      <c r="V1583" s="149"/>
      <c r="W1583" s="149"/>
      <c r="X1583" s="149" t="s">
        <v>336</v>
      </c>
      <c r="Y1583" s="149"/>
      <c r="Z1583" s="149"/>
      <c r="AA1583" s="149"/>
      <c r="AB1583" s="149" t="s">
        <v>269</v>
      </c>
      <c r="AC1583" s="149" t="s">
        <v>270</v>
      </c>
      <c r="AD1583" s="149" t="s">
        <v>7580</v>
      </c>
      <c r="AE1583" s="149" t="s">
        <v>271</v>
      </c>
      <c r="AF1583" s="149"/>
      <c r="AG1583" s="149" t="s">
        <v>1098</v>
      </c>
      <c r="AH1583" s="149" t="s">
        <v>273</v>
      </c>
      <c r="AI1583" s="158">
        <v>33</v>
      </c>
      <c r="AJ1583" s="149"/>
      <c r="AK1583" s="159" t="s">
        <v>274</v>
      </c>
      <c r="AL1583" s="159" t="s">
        <v>274</v>
      </c>
      <c r="AM1583" s="149" t="s">
        <v>274</v>
      </c>
      <c r="AN1583" s="160">
        <v>4</v>
      </c>
      <c r="AO1583" s="149"/>
      <c r="AP1583" s="149" t="s">
        <v>274</v>
      </c>
      <c r="AQ1583" s="149" t="s">
        <v>275</v>
      </c>
      <c r="AR1583" s="158">
        <v>1</v>
      </c>
      <c r="AS1583" s="149" t="s">
        <v>275</v>
      </c>
      <c r="AT1583" s="149" t="s">
        <v>276</v>
      </c>
      <c r="AU1583" s="161">
        <v>1</v>
      </c>
      <c r="AV1583" s="159">
        <v>14955.75</v>
      </c>
      <c r="AW1583" s="159">
        <v>598.23</v>
      </c>
      <c r="AX1583" s="149" t="s">
        <v>274</v>
      </c>
      <c r="AY1583" s="159">
        <v>149.56</v>
      </c>
      <c r="AZ1583" s="159">
        <v>149.56</v>
      </c>
      <c r="BA1583" s="159">
        <v>598.24</v>
      </c>
      <c r="BB1583" s="159">
        <v>4935.48</v>
      </c>
      <c r="BC1583" s="162" t="s">
        <v>274</v>
      </c>
      <c r="BD1583" s="162">
        <v>0</v>
      </c>
      <c r="BE1583" s="159">
        <v>10020.27</v>
      </c>
      <c r="BF1583" s="159">
        <v>10020.27</v>
      </c>
      <c r="BG1583" s="159">
        <v>14955.75</v>
      </c>
    </row>
    <row r="1584" ht="28.05" customHeight="1" spans="1:59">
      <c r="A1584" s="149"/>
      <c r="B1584" s="149"/>
      <c r="C1584" s="149"/>
      <c r="D1584" s="149" t="s">
        <v>3726</v>
      </c>
      <c r="E1584" s="340" t="s">
        <v>7605</v>
      </c>
      <c r="F1584" s="149" t="s">
        <v>3726</v>
      </c>
      <c r="G1584" s="149" t="s">
        <v>7606</v>
      </c>
      <c r="H1584" s="149" t="s">
        <v>7607</v>
      </c>
      <c r="I1584" s="149" t="s">
        <v>7608</v>
      </c>
      <c r="J1584" s="149" t="s">
        <v>7609</v>
      </c>
      <c r="K1584" s="149"/>
      <c r="L1584" s="149" t="s">
        <v>262</v>
      </c>
      <c r="M1584" s="149"/>
      <c r="N1584" s="149" t="s">
        <v>263</v>
      </c>
      <c r="O1584" s="149" t="s">
        <v>214</v>
      </c>
      <c r="P1584" s="149" t="s">
        <v>53</v>
      </c>
      <c r="Q1584" s="149"/>
      <c r="R1584" s="149" t="s">
        <v>296</v>
      </c>
      <c r="S1584" s="149" t="s">
        <v>289</v>
      </c>
      <c r="T1584" s="149" t="s">
        <v>7610</v>
      </c>
      <c r="U1584" s="149" t="s">
        <v>267</v>
      </c>
      <c r="V1584" s="149"/>
      <c r="W1584" s="149"/>
      <c r="X1584" s="149" t="s">
        <v>268</v>
      </c>
      <c r="Y1584" s="149"/>
      <c r="Z1584" s="149"/>
      <c r="AA1584" s="149"/>
      <c r="AB1584" s="149" t="s">
        <v>269</v>
      </c>
      <c r="AC1584" s="149" t="s">
        <v>270</v>
      </c>
      <c r="AD1584" s="149" t="s">
        <v>7610</v>
      </c>
      <c r="AE1584" s="149" t="s">
        <v>271</v>
      </c>
      <c r="AF1584" s="149"/>
      <c r="AG1584" s="149" t="s">
        <v>1098</v>
      </c>
      <c r="AH1584" s="149" t="s">
        <v>273</v>
      </c>
      <c r="AI1584" s="158">
        <v>78</v>
      </c>
      <c r="AJ1584" s="149"/>
      <c r="AK1584" s="159" t="s">
        <v>274</v>
      </c>
      <c r="AL1584" s="159" t="s">
        <v>274</v>
      </c>
      <c r="AM1584" s="149" t="s">
        <v>274</v>
      </c>
      <c r="AN1584" s="160">
        <v>4</v>
      </c>
      <c r="AO1584" s="149"/>
      <c r="AP1584" s="149" t="s">
        <v>274</v>
      </c>
      <c r="AQ1584" s="149" t="s">
        <v>275</v>
      </c>
      <c r="AR1584" s="158">
        <v>1</v>
      </c>
      <c r="AS1584" s="149" t="s">
        <v>275</v>
      </c>
      <c r="AT1584" s="149" t="s">
        <v>276</v>
      </c>
      <c r="AU1584" s="161">
        <v>1</v>
      </c>
      <c r="AV1584" s="159">
        <v>56637.18</v>
      </c>
      <c r="AW1584" s="159">
        <v>2265.49</v>
      </c>
      <c r="AX1584" s="149" t="s">
        <v>274</v>
      </c>
      <c r="AY1584" s="159">
        <v>592.12</v>
      </c>
      <c r="AZ1584" s="159">
        <v>592.12</v>
      </c>
      <c r="BA1584" s="159">
        <v>2368.48</v>
      </c>
      <c r="BB1584" s="159">
        <v>43713.49</v>
      </c>
      <c r="BC1584" s="162" t="s">
        <v>274</v>
      </c>
      <c r="BD1584" s="162">
        <v>0</v>
      </c>
      <c r="BE1584" s="159">
        <v>12923.69</v>
      </c>
      <c r="BF1584" s="159">
        <v>12923.69</v>
      </c>
      <c r="BG1584" s="159">
        <v>56637.18</v>
      </c>
    </row>
    <row r="1585" ht="28.05" customHeight="1" spans="1:59">
      <c r="A1585" s="149"/>
      <c r="B1585" s="149"/>
      <c r="C1585" s="149"/>
      <c r="D1585" s="149" t="s">
        <v>3726</v>
      </c>
      <c r="E1585" s="340" t="s">
        <v>7611</v>
      </c>
      <c r="F1585" s="149" t="s">
        <v>3726</v>
      </c>
      <c r="G1585" s="149" t="s">
        <v>7612</v>
      </c>
      <c r="H1585" s="149" t="s">
        <v>7613</v>
      </c>
      <c r="I1585" s="149" t="s">
        <v>80</v>
      </c>
      <c r="J1585" s="149" t="s">
        <v>7614</v>
      </c>
      <c r="K1585" s="149"/>
      <c r="L1585" s="149" t="s">
        <v>262</v>
      </c>
      <c r="M1585" s="149" t="s">
        <v>6080</v>
      </c>
      <c r="N1585" s="149" t="s">
        <v>263</v>
      </c>
      <c r="O1585" s="149" t="s">
        <v>214</v>
      </c>
      <c r="P1585" s="149" t="s">
        <v>53</v>
      </c>
      <c r="Q1585" s="149"/>
      <c r="R1585" s="149" t="s">
        <v>62</v>
      </c>
      <c r="S1585" s="149" t="s">
        <v>289</v>
      </c>
      <c r="T1585" s="149" t="s">
        <v>82</v>
      </c>
      <c r="U1585" s="149" t="s">
        <v>6081</v>
      </c>
      <c r="V1585" s="149"/>
      <c r="W1585" s="149" t="s">
        <v>6082</v>
      </c>
      <c r="X1585" s="149" t="s">
        <v>268</v>
      </c>
      <c r="Y1585" s="149"/>
      <c r="Z1585" s="149"/>
      <c r="AA1585" s="149"/>
      <c r="AB1585" s="149" t="s">
        <v>6083</v>
      </c>
      <c r="AC1585" s="149" t="s">
        <v>270</v>
      </c>
      <c r="AD1585" s="149" t="s">
        <v>82</v>
      </c>
      <c r="AE1585" s="149" t="s">
        <v>271</v>
      </c>
      <c r="AF1585" s="149"/>
      <c r="AG1585" s="149" t="s">
        <v>1098</v>
      </c>
      <c r="AH1585" s="149" t="s">
        <v>273</v>
      </c>
      <c r="AI1585" s="158">
        <v>88</v>
      </c>
      <c r="AJ1585" s="149"/>
      <c r="AK1585" s="159" t="s">
        <v>274</v>
      </c>
      <c r="AL1585" s="159" t="s">
        <v>274</v>
      </c>
      <c r="AM1585" s="149" t="s">
        <v>274</v>
      </c>
      <c r="AN1585" s="160">
        <v>4</v>
      </c>
      <c r="AO1585" s="149"/>
      <c r="AP1585" s="149" t="s">
        <v>274</v>
      </c>
      <c r="AQ1585" s="149" t="s">
        <v>275</v>
      </c>
      <c r="AR1585" s="158">
        <v>0</v>
      </c>
      <c r="AS1585" s="149" t="s">
        <v>275</v>
      </c>
      <c r="AT1585" s="149"/>
      <c r="AU1585" s="149"/>
      <c r="AV1585" s="162">
        <v>0</v>
      </c>
      <c r="AW1585" s="159">
        <v>0</v>
      </c>
      <c r="AX1585" s="159">
        <v>0</v>
      </c>
      <c r="AY1585" s="149"/>
      <c r="AZ1585" s="162" t="s">
        <v>274</v>
      </c>
      <c r="BA1585" s="162">
        <v>0</v>
      </c>
      <c r="BB1585" s="162" t="s">
        <v>274</v>
      </c>
      <c r="BC1585" s="159">
        <v>7658.12</v>
      </c>
      <c r="BD1585" s="162">
        <v>0</v>
      </c>
      <c r="BE1585" s="162">
        <v>0</v>
      </c>
      <c r="BF1585" s="162">
        <v>0</v>
      </c>
      <c r="BG1585" s="159">
        <v>191452.99</v>
      </c>
    </row>
    <row r="1586" ht="28.05" customHeight="1" spans="1:59">
      <c r="A1586" s="149"/>
      <c r="B1586" s="149"/>
      <c r="C1586" s="149"/>
      <c r="D1586" s="149" t="s">
        <v>3726</v>
      </c>
      <c r="E1586" s="340" t="s">
        <v>7615</v>
      </c>
      <c r="F1586" s="149" t="s">
        <v>3726</v>
      </c>
      <c r="G1586" s="149" t="s">
        <v>7616</v>
      </c>
      <c r="H1586" s="149" t="s">
        <v>6777</v>
      </c>
      <c r="I1586" s="149" t="s">
        <v>7617</v>
      </c>
      <c r="J1586" s="149" t="s">
        <v>7618</v>
      </c>
      <c r="K1586" s="149"/>
      <c r="L1586" s="149" t="s">
        <v>262</v>
      </c>
      <c r="M1586" s="149"/>
      <c r="N1586" s="149" t="s">
        <v>263</v>
      </c>
      <c r="O1586" s="149" t="s">
        <v>214</v>
      </c>
      <c r="P1586" s="149" t="s">
        <v>53</v>
      </c>
      <c r="Q1586" s="149"/>
      <c r="R1586" s="149" t="s">
        <v>4231</v>
      </c>
      <c r="S1586" s="149" t="s">
        <v>6780</v>
      </c>
      <c r="T1586" s="149" t="s">
        <v>7619</v>
      </c>
      <c r="U1586" s="149" t="s">
        <v>267</v>
      </c>
      <c r="V1586" s="149"/>
      <c r="W1586" s="149"/>
      <c r="X1586" s="149" t="s">
        <v>268</v>
      </c>
      <c r="Y1586" s="149"/>
      <c r="Z1586" s="149"/>
      <c r="AA1586" s="149"/>
      <c r="AB1586" s="149" t="s">
        <v>269</v>
      </c>
      <c r="AC1586" s="149" t="s">
        <v>270</v>
      </c>
      <c r="AD1586" s="149" t="s">
        <v>7619</v>
      </c>
      <c r="AE1586" s="149" t="s">
        <v>271</v>
      </c>
      <c r="AF1586" s="149"/>
      <c r="AG1586" s="149" t="s">
        <v>1098</v>
      </c>
      <c r="AH1586" s="149" t="s">
        <v>273</v>
      </c>
      <c r="AI1586" s="158">
        <v>78</v>
      </c>
      <c r="AJ1586" s="149"/>
      <c r="AK1586" s="159" t="s">
        <v>274</v>
      </c>
      <c r="AL1586" s="159" t="s">
        <v>274</v>
      </c>
      <c r="AM1586" s="149" t="s">
        <v>274</v>
      </c>
      <c r="AN1586" s="160">
        <v>4</v>
      </c>
      <c r="AO1586" s="149"/>
      <c r="AP1586" s="149" t="s">
        <v>274</v>
      </c>
      <c r="AQ1586" s="149" t="s">
        <v>275</v>
      </c>
      <c r="AR1586" s="158">
        <v>1</v>
      </c>
      <c r="AS1586" s="149" t="s">
        <v>275</v>
      </c>
      <c r="AT1586" s="149" t="s">
        <v>276</v>
      </c>
      <c r="AU1586" s="161">
        <v>1</v>
      </c>
      <c r="AV1586" s="159">
        <v>2168.14</v>
      </c>
      <c r="AW1586" s="159">
        <v>86.73</v>
      </c>
      <c r="AX1586" s="149" t="s">
        <v>274</v>
      </c>
      <c r="AY1586" s="159">
        <v>22.67</v>
      </c>
      <c r="AZ1586" s="159">
        <v>22.67</v>
      </c>
      <c r="BA1586" s="159">
        <v>90.68</v>
      </c>
      <c r="BB1586" s="159">
        <v>1673.32</v>
      </c>
      <c r="BC1586" s="162" t="s">
        <v>274</v>
      </c>
      <c r="BD1586" s="162">
        <v>0</v>
      </c>
      <c r="BE1586" s="159">
        <v>494.82</v>
      </c>
      <c r="BF1586" s="159">
        <v>494.82</v>
      </c>
      <c r="BG1586" s="159">
        <v>2168.14</v>
      </c>
    </row>
    <row r="1587" ht="28.05" customHeight="1" spans="1:59">
      <c r="A1587" s="149"/>
      <c r="B1587" s="149"/>
      <c r="C1587" s="149"/>
      <c r="D1587" s="149" t="s">
        <v>3726</v>
      </c>
      <c r="E1587" s="340" t="s">
        <v>7620</v>
      </c>
      <c r="F1587" s="149" t="s">
        <v>3726</v>
      </c>
      <c r="G1587" s="149" t="s">
        <v>7621</v>
      </c>
      <c r="H1587" s="149" t="s">
        <v>7589</v>
      </c>
      <c r="I1587" s="149" t="s">
        <v>7622</v>
      </c>
      <c r="J1587" s="149" t="s">
        <v>7623</v>
      </c>
      <c r="K1587" s="149"/>
      <c r="L1587" s="149" t="s">
        <v>262</v>
      </c>
      <c r="M1587" s="149"/>
      <c r="N1587" s="149" t="s">
        <v>263</v>
      </c>
      <c r="O1587" s="149" t="s">
        <v>214</v>
      </c>
      <c r="P1587" s="149" t="s">
        <v>53</v>
      </c>
      <c r="Q1587" s="149"/>
      <c r="R1587" s="149" t="s">
        <v>4604</v>
      </c>
      <c r="S1587" s="149" t="s">
        <v>7592</v>
      </c>
      <c r="T1587" s="149" t="s">
        <v>7593</v>
      </c>
      <c r="U1587" s="149" t="s">
        <v>267</v>
      </c>
      <c r="V1587" s="149"/>
      <c r="W1587" s="149"/>
      <c r="X1587" s="149" t="s">
        <v>336</v>
      </c>
      <c r="Y1587" s="149"/>
      <c r="Z1587" s="149"/>
      <c r="AA1587" s="149"/>
      <c r="AB1587" s="149" t="s">
        <v>269</v>
      </c>
      <c r="AC1587" s="149" t="s">
        <v>270</v>
      </c>
      <c r="AD1587" s="149" t="s">
        <v>7593</v>
      </c>
      <c r="AE1587" s="149" t="s">
        <v>271</v>
      </c>
      <c r="AF1587" s="149"/>
      <c r="AG1587" s="149" t="s">
        <v>1098</v>
      </c>
      <c r="AH1587" s="149" t="s">
        <v>273</v>
      </c>
      <c r="AI1587" s="158">
        <v>78</v>
      </c>
      <c r="AJ1587" s="149"/>
      <c r="AK1587" s="159" t="s">
        <v>274</v>
      </c>
      <c r="AL1587" s="159" t="s">
        <v>274</v>
      </c>
      <c r="AM1587" s="149" t="s">
        <v>274</v>
      </c>
      <c r="AN1587" s="160">
        <v>4</v>
      </c>
      <c r="AO1587" s="149"/>
      <c r="AP1587" s="149" t="s">
        <v>274</v>
      </c>
      <c r="AQ1587" s="149" t="s">
        <v>275</v>
      </c>
      <c r="AR1587" s="158">
        <v>1</v>
      </c>
      <c r="AS1587" s="149" t="s">
        <v>275</v>
      </c>
      <c r="AT1587" s="149" t="s">
        <v>276</v>
      </c>
      <c r="AU1587" s="161">
        <v>1</v>
      </c>
      <c r="AV1587" s="159">
        <v>20388.35</v>
      </c>
      <c r="AW1587" s="159">
        <v>815.53</v>
      </c>
      <c r="AX1587" s="149" t="s">
        <v>274</v>
      </c>
      <c r="AY1587" s="159">
        <v>213.16</v>
      </c>
      <c r="AZ1587" s="159">
        <v>213.16</v>
      </c>
      <c r="BA1587" s="159">
        <v>852.64</v>
      </c>
      <c r="BB1587" s="159">
        <v>15735.88</v>
      </c>
      <c r="BC1587" s="162" t="s">
        <v>274</v>
      </c>
      <c r="BD1587" s="162">
        <v>0</v>
      </c>
      <c r="BE1587" s="159">
        <v>4652.47</v>
      </c>
      <c r="BF1587" s="159">
        <v>4652.47</v>
      </c>
      <c r="BG1587" s="159">
        <v>20388.35</v>
      </c>
    </row>
    <row r="1588" ht="28.05" customHeight="1" spans="1:59">
      <c r="A1588" s="149"/>
      <c r="B1588" s="149"/>
      <c r="C1588" s="149"/>
      <c r="D1588" s="149" t="s">
        <v>3726</v>
      </c>
      <c r="E1588" s="340" t="s">
        <v>7624</v>
      </c>
      <c r="F1588" s="149" t="s">
        <v>3726</v>
      </c>
      <c r="G1588" s="149" t="s">
        <v>7625</v>
      </c>
      <c r="H1588" s="149" t="s">
        <v>7626</v>
      </c>
      <c r="I1588" s="149" t="s">
        <v>7627</v>
      </c>
      <c r="J1588" s="149" t="s">
        <v>7628</v>
      </c>
      <c r="K1588" s="149"/>
      <c r="L1588" s="149" t="s">
        <v>262</v>
      </c>
      <c r="M1588" s="149"/>
      <c r="N1588" s="149" t="s">
        <v>263</v>
      </c>
      <c r="O1588" s="149" t="s">
        <v>214</v>
      </c>
      <c r="P1588" s="149" t="s">
        <v>53</v>
      </c>
      <c r="Q1588" s="149"/>
      <c r="R1588" s="149" t="s">
        <v>703</v>
      </c>
      <c r="S1588" s="149" t="s">
        <v>4180</v>
      </c>
      <c r="T1588" s="149" t="s">
        <v>7619</v>
      </c>
      <c r="U1588" s="149" t="s">
        <v>267</v>
      </c>
      <c r="V1588" s="149"/>
      <c r="W1588" s="149"/>
      <c r="X1588" s="149" t="s">
        <v>705</v>
      </c>
      <c r="Y1588" s="149"/>
      <c r="Z1588" s="149"/>
      <c r="AA1588" s="149"/>
      <c r="AB1588" s="149" t="s">
        <v>269</v>
      </c>
      <c r="AC1588" s="149" t="s">
        <v>270</v>
      </c>
      <c r="AD1588" s="149" t="s">
        <v>7619</v>
      </c>
      <c r="AE1588" s="149" t="s">
        <v>271</v>
      </c>
      <c r="AF1588" s="149"/>
      <c r="AG1588" s="149" t="s">
        <v>1098</v>
      </c>
      <c r="AH1588" s="149" t="s">
        <v>273</v>
      </c>
      <c r="AI1588" s="158">
        <v>78</v>
      </c>
      <c r="AJ1588" s="149"/>
      <c r="AK1588" s="159" t="s">
        <v>274</v>
      </c>
      <c r="AL1588" s="159" t="s">
        <v>274</v>
      </c>
      <c r="AM1588" s="149" t="s">
        <v>274</v>
      </c>
      <c r="AN1588" s="160">
        <v>4</v>
      </c>
      <c r="AO1588" s="149"/>
      <c r="AP1588" s="149" t="s">
        <v>274</v>
      </c>
      <c r="AQ1588" s="149" t="s">
        <v>275</v>
      </c>
      <c r="AR1588" s="158">
        <v>1</v>
      </c>
      <c r="AS1588" s="149" t="s">
        <v>275</v>
      </c>
      <c r="AT1588" s="149" t="s">
        <v>276</v>
      </c>
      <c r="AU1588" s="161">
        <v>1</v>
      </c>
      <c r="AV1588" s="159">
        <v>2477.87</v>
      </c>
      <c r="AW1588" s="159">
        <v>99.11</v>
      </c>
      <c r="AX1588" s="149" t="s">
        <v>274</v>
      </c>
      <c r="AY1588" s="159">
        <v>25.9</v>
      </c>
      <c r="AZ1588" s="159">
        <v>25.9</v>
      </c>
      <c r="BA1588" s="159">
        <v>103.6</v>
      </c>
      <c r="BB1588" s="159">
        <v>1912.54</v>
      </c>
      <c r="BC1588" s="162" t="s">
        <v>274</v>
      </c>
      <c r="BD1588" s="162">
        <v>0</v>
      </c>
      <c r="BE1588" s="159">
        <v>565.33</v>
      </c>
      <c r="BF1588" s="159">
        <v>565.33</v>
      </c>
      <c r="BG1588" s="159">
        <v>2477.87</v>
      </c>
    </row>
    <row r="1589" ht="28.05" customHeight="1" spans="1:59">
      <c r="A1589" s="149"/>
      <c r="B1589" s="149"/>
      <c r="C1589" s="149"/>
      <c r="D1589" s="149" t="s">
        <v>3726</v>
      </c>
      <c r="E1589" s="340" t="s">
        <v>7629</v>
      </c>
      <c r="F1589" s="149" t="s">
        <v>3726</v>
      </c>
      <c r="G1589" s="149" t="s">
        <v>7630</v>
      </c>
      <c r="H1589" s="149" t="s">
        <v>7631</v>
      </c>
      <c r="I1589" s="149" t="s">
        <v>7632</v>
      </c>
      <c r="J1589" s="149" t="s">
        <v>7633</v>
      </c>
      <c r="K1589" s="149"/>
      <c r="L1589" s="149" t="s">
        <v>262</v>
      </c>
      <c r="M1589" s="149"/>
      <c r="N1589" s="149" t="s">
        <v>263</v>
      </c>
      <c r="O1589" s="149" t="s">
        <v>214</v>
      </c>
      <c r="P1589" s="149" t="s">
        <v>53</v>
      </c>
      <c r="Q1589" s="149"/>
      <c r="R1589" s="149" t="s">
        <v>4719</v>
      </c>
      <c r="S1589" s="149" t="s">
        <v>3872</v>
      </c>
      <c r="T1589" s="149" t="s">
        <v>7407</v>
      </c>
      <c r="U1589" s="149" t="s">
        <v>267</v>
      </c>
      <c r="V1589" s="149"/>
      <c r="W1589" s="149"/>
      <c r="X1589" s="149" t="s">
        <v>268</v>
      </c>
      <c r="Y1589" s="149"/>
      <c r="Z1589" s="149"/>
      <c r="AA1589" s="149"/>
      <c r="AB1589" s="149" t="s">
        <v>269</v>
      </c>
      <c r="AC1589" s="149" t="s">
        <v>318</v>
      </c>
      <c r="AD1589" s="149" t="s">
        <v>7407</v>
      </c>
      <c r="AE1589" s="149" t="s">
        <v>271</v>
      </c>
      <c r="AF1589" s="149"/>
      <c r="AG1589" s="149" t="s">
        <v>1098</v>
      </c>
      <c r="AH1589" s="149" t="s">
        <v>273</v>
      </c>
      <c r="AI1589" s="158">
        <v>96</v>
      </c>
      <c r="AJ1589" s="149"/>
      <c r="AK1589" s="159" t="s">
        <v>274</v>
      </c>
      <c r="AL1589" s="159" t="s">
        <v>274</v>
      </c>
      <c r="AM1589" s="149" t="s">
        <v>274</v>
      </c>
      <c r="AN1589" s="160">
        <v>4</v>
      </c>
      <c r="AO1589" s="149"/>
      <c r="AP1589" s="149" t="s">
        <v>274</v>
      </c>
      <c r="AQ1589" s="149" t="s">
        <v>275</v>
      </c>
      <c r="AR1589" s="158">
        <v>1</v>
      </c>
      <c r="AS1589" s="149" t="s">
        <v>275</v>
      </c>
      <c r="AT1589" s="149" t="s">
        <v>276</v>
      </c>
      <c r="AU1589" s="161">
        <v>1</v>
      </c>
      <c r="AV1589" s="159">
        <v>42750</v>
      </c>
      <c r="AW1589" s="159">
        <v>1710</v>
      </c>
      <c r="AX1589" s="149" t="s">
        <v>274</v>
      </c>
      <c r="AY1589" s="162">
        <v>0</v>
      </c>
      <c r="AZ1589" s="162" t="s">
        <v>274</v>
      </c>
      <c r="BA1589" s="162">
        <v>0</v>
      </c>
      <c r="BB1589" s="159">
        <v>41040</v>
      </c>
      <c r="BC1589" s="162" t="s">
        <v>274</v>
      </c>
      <c r="BD1589" s="162">
        <v>0</v>
      </c>
      <c r="BE1589" s="159">
        <v>1710</v>
      </c>
      <c r="BF1589" s="159">
        <v>1710</v>
      </c>
      <c r="BG1589" s="159">
        <v>42750</v>
      </c>
    </row>
    <row r="1590" ht="28.05" customHeight="1" spans="1:59">
      <c r="A1590" s="149"/>
      <c r="B1590" s="149"/>
      <c r="C1590" s="149"/>
      <c r="D1590" s="149" t="s">
        <v>3726</v>
      </c>
      <c r="E1590" s="340" t="s">
        <v>7634</v>
      </c>
      <c r="F1590" s="149" t="s">
        <v>3726</v>
      </c>
      <c r="G1590" s="149" t="s">
        <v>7635</v>
      </c>
      <c r="H1590" s="149" t="s">
        <v>182</v>
      </c>
      <c r="I1590" s="149" t="s">
        <v>7636</v>
      </c>
      <c r="J1590" s="149" t="s">
        <v>7637</v>
      </c>
      <c r="K1590" s="149"/>
      <c r="L1590" s="149" t="s">
        <v>262</v>
      </c>
      <c r="M1590" s="149"/>
      <c r="N1590" s="149" t="s">
        <v>263</v>
      </c>
      <c r="O1590" s="149" t="s">
        <v>214</v>
      </c>
      <c r="P1590" s="149" t="s">
        <v>53</v>
      </c>
      <c r="Q1590" s="149"/>
      <c r="R1590" s="149" t="s">
        <v>3921</v>
      </c>
      <c r="S1590" s="149" t="s">
        <v>4703</v>
      </c>
      <c r="T1590" s="149" t="s">
        <v>7580</v>
      </c>
      <c r="U1590" s="149" t="s">
        <v>267</v>
      </c>
      <c r="V1590" s="149"/>
      <c r="W1590" s="149"/>
      <c r="X1590" s="149" t="s">
        <v>336</v>
      </c>
      <c r="Y1590" s="149"/>
      <c r="Z1590" s="149"/>
      <c r="AA1590" s="149"/>
      <c r="AB1590" s="149" t="s">
        <v>269</v>
      </c>
      <c r="AC1590" s="149" t="s">
        <v>270</v>
      </c>
      <c r="AD1590" s="149" t="s">
        <v>7580</v>
      </c>
      <c r="AE1590" s="149" t="s">
        <v>271</v>
      </c>
      <c r="AF1590" s="149"/>
      <c r="AG1590" s="149" t="s">
        <v>1098</v>
      </c>
      <c r="AH1590" s="149" t="s">
        <v>273</v>
      </c>
      <c r="AI1590" s="158">
        <v>33</v>
      </c>
      <c r="AJ1590" s="149"/>
      <c r="AK1590" s="159" t="s">
        <v>274</v>
      </c>
      <c r="AL1590" s="159" t="s">
        <v>274</v>
      </c>
      <c r="AM1590" s="149" t="s">
        <v>274</v>
      </c>
      <c r="AN1590" s="160">
        <v>4</v>
      </c>
      <c r="AO1590" s="149"/>
      <c r="AP1590" s="149" t="s">
        <v>274</v>
      </c>
      <c r="AQ1590" s="149" t="s">
        <v>275</v>
      </c>
      <c r="AR1590" s="158">
        <v>1</v>
      </c>
      <c r="AS1590" s="149" t="s">
        <v>275</v>
      </c>
      <c r="AT1590" s="149" t="s">
        <v>276</v>
      </c>
      <c r="AU1590" s="161">
        <v>1</v>
      </c>
      <c r="AV1590" s="159">
        <v>13141.59</v>
      </c>
      <c r="AW1590" s="159">
        <v>525.66</v>
      </c>
      <c r="AX1590" s="149" t="s">
        <v>274</v>
      </c>
      <c r="AY1590" s="159">
        <v>131.41</v>
      </c>
      <c r="AZ1590" s="159">
        <v>131.41</v>
      </c>
      <c r="BA1590" s="159">
        <v>525.64</v>
      </c>
      <c r="BB1590" s="159">
        <v>4336.82</v>
      </c>
      <c r="BC1590" s="162" t="s">
        <v>274</v>
      </c>
      <c r="BD1590" s="162">
        <v>0</v>
      </c>
      <c r="BE1590" s="159">
        <v>8804.77</v>
      </c>
      <c r="BF1590" s="159">
        <v>8804.77</v>
      </c>
      <c r="BG1590" s="159">
        <v>13141.59</v>
      </c>
    </row>
    <row r="1591" ht="28.05" customHeight="1" spans="1:59">
      <c r="A1591" s="149"/>
      <c r="B1591" s="149"/>
      <c r="C1591" s="149"/>
      <c r="D1591" s="149" t="s">
        <v>3726</v>
      </c>
      <c r="E1591" s="340" t="s">
        <v>7638</v>
      </c>
      <c r="F1591" s="149" t="s">
        <v>3726</v>
      </c>
      <c r="G1591" s="149" t="s">
        <v>7639</v>
      </c>
      <c r="H1591" s="149" t="s">
        <v>5647</v>
      </c>
      <c r="I1591" s="149" t="s">
        <v>7640</v>
      </c>
      <c r="J1591" s="149" t="s">
        <v>7641</v>
      </c>
      <c r="K1591" s="149"/>
      <c r="L1591" s="149" t="s">
        <v>262</v>
      </c>
      <c r="M1591" s="149"/>
      <c r="N1591" s="149" t="s">
        <v>263</v>
      </c>
      <c r="O1591" s="149" t="s">
        <v>214</v>
      </c>
      <c r="P1591" s="149" t="s">
        <v>53</v>
      </c>
      <c r="Q1591" s="149"/>
      <c r="R1591" s="149" t="s">
        <v>62</v>
      </c>
      <c r="S1591" s="149" t="s">
        <v>289</v>
      </c>
      <c r="T1591" s="149" t="s">
        <v>82</v>
      </c>
      <c r="U1591" s="149" t="s">
        <v>267</v>
      </c>
      <c r="V1591" s="149"/>
      <c r="W1591" s="149"/>
      <c r="X1591" s="149" t="s">
        <v>268</v>
      </c>
      <c r="Y1591" s="149"/>
      <c r="Z1591" s="149"/>
      <c r="AA1591" s="149"/>
      <c r="AB1591" s="149" t="s">
        <v>269</v>
      </c>
      <c r="AC1591" s="149" t="s">
        <v>318</v>
      </c>
      <c r="AD1591" s="149" t="s">
        <v>82</v>
      </c>
      <c r="AE1591" s="149" t="s">
        <v>271</v>
      </c>
      <c r="AF1591" s="149"/>
      <c r="AG1591" s="149" t="s">
        <v>1098</v>
      </c>
      <c r="AH1591" s="149" t="s">
        <v>273</v>
      </c>
      <c r="AI1591" s="158">
        <v>89</v>
      </c>
      <c r="AJ1591" s="149"/>
      <c r="AK1591" s="159" t="s">
        <v>274</v>
      </c>
      <c r="AL1591" s="159" t="s">
        <v>274</v>
      </c>
      <c r="AM1591" s="149" t="s">
        <v>274</v>
      </c>
      <c r="AN1591" s="160">
        <v>4</v>
      </c>
      <c r="AO1591" s="149"/>
      <c r="AP1591" s="149" t="s">
        <v>274</v>
      </c>
      <c r="AQ1591" s="149" t="s">
        <v>275</v>
      </c>
      <c r="AR1591" s="158">
        <v>1</v>
      </c>
      <c r="AS1591" s="149" t="s">
        <v>275</v>
      </c>
      <c r="AT1591" s="149" t="s">
        <v>276</v>
      </c>
      <c r="AU1591" s="161">
        <v>1</v>
      </c>
      <c r="AV1591" s="159">
        <v>27179.49</v>
      </c>
      <c r="AW1591" s="159">
        <v>1087.18</v>
      </c>
      <c r="AX1591" s="149" t="s">
        <v>274</v>
      </c>
      <c r="AY1591" s="162">
        <v>0</v>
      </c>
      <c r="AZ1591" s="162" t="s">
        <v>274</v>
      </c>
      <c r="BA1591" s="162">
        <v>0</v>
      </c>
      <c r="BB1591" s="159">
        <v>26092.31</v>
      </c>
      <c r="BC1591" s="162" t="s">
        <v>274</v>
      </c>
      <c r="BD1591" s="162">
        <v>0</v>
      </c>
      <c r="BE1591" s="159">
        <v>1087.18</v>
      </c>
      <c r="BF1591" s="159">
        <v>1087.18</v>
      </c>
      <c r="BG1591" s="159">
        <v>27179.49</v>
      </c>
    </row>
    <row r="1592" ht="28.05" customHeight="1" spans="1:59">
      <c r="A1592" s="149"/>
      <c r="B1592" s="149"/>
      <c r="C1592" s="149"/>
      <c r="D1592" s="149" t="s">
        <v>3726</v>
      </c>
      <c r="E1592" s="340" t="s">
        <v>7642</v>
      </c>
      <c r="F1592" s="149" t="s">
        <v>3726</v>
      </c>
      <c r="G1592" s="149" t="s">
        <v>7643</v>
      </c>
      <c r="H1592" s="149" t="s">
        <v>7644</v>
      </c>
      <c r="I1592" s="149" t="s">
        <v>7132</v>
      </c>
      <c r="J1592" s="149" t="s">
        <v>7645</v>
      </c>
      <c r="K1592" s="149"/>
      <c r="L1592" s="149" t="s">
        <v>262</v>
      </c>
      <c r="M1592" s="149"/>
      <c r="N1592" s="149" t="s">
        <v>263</v>
      </c>
      <c r="O1592" s="149" t="s">
        <v>214</v>
      </c>
      <c r="P1592" s="149" t="s">
        <v>53</v>
      </c>
      <c r="Q1592" s="149"/>
      <c r="R1592" s="149" t="s">
        <v>62</v>
      </c>
      <c r="S1592" s="149" t="s">
        <v>289</v>
      </c>
      <c r="T1592" s="149" t="s">
        <v>82</v>
      </c>
      <c r="U1592" s="149" t="s">
        <v>267</v>
      </c>
      <c r="V1592" s="149"/>
      <c r="W1592" s="149"/>
      <c r="X1592" s="149" t="s">
        <v>268</v>
      </c>
      <c r="Y1592" s="149"/>
      <c r="Z1592" s="149"/>
      <c r="AA1592" s="149"/>
      <c r="AB1592" s="149" t="s">
        <v>269</v>
      </c>
      <c r="AC1592" s="149" t="s">
        <v>318</v>
      </c>
      <c r="AD1592" s="149" t="s">
        <v>82</v>
      </c>
      <c r="AE1592" s="149" t="s">
        <v>271</v>
      </c>
      <c r="AF1592" s="149"/>
      <c r="AG1592" s="149" t="s">
        <v>1098</v>
      </c>
      <c r="AH1592" s="149" t="s">
        <v>273</v>
      </c>
      <c r="AI1592" s="158">
        <v>89</v>
      </c>
      <c r="AJ1592" s="149"/>
      <c r="AK1592" s="159" t="s">
        <v>274</v>
      </c>
      <c r="AL1592" s="159" t="s">
        <v>274</v>
      </c>
      <c r="AM1592" s="149" t="s">
        <v>274</v>
      </c>
      <c r="AN1592" s="160">
        <v>4</v>
      </c>
      <c r="AO1592" s="149"/>
      <c r="AP1592" s="149" t="s">
        <v>274</v>
      </c>
      <c r="AQ1592" s="149" t="s">
        <v>275</v>
      </c>
      <c r="AR1592" s="158">
        <v>1</v>
      </c>
      <c r="AS1592" s="149" t="s">
        <v>275</v>
      </c>
      <c r="AT1592" s="149" t="s">
        <v>276</v>
      </c>
      <c r="AU1592" s="161">
        <v>1</v>
      </c>
      <c r="AV1592" s="159">
        <v>548717.95</v>
      </c>
      <c r="AW1592" s="159">
        <v>21948.72</v>
      </c>
      <c r="AX1592" s="149" t="s">
        <v>274</v>
      </c>
      <c r="AY1592" s="162">
        <v>0</v>
      </c>
      <c r="AZ1592" s="162" t="s">
        <v>274</v>
      </c>
      <c r="BA1592" s="162">
        <v>0</v>
      </c>
      <c r="BB1592" s="159">
        <v>526769.23</v>
      </c>
      <c r="BC1592" s="162" t="s">
        <v>274</v>
      </c>
      <c r="BD1592" s="162">
        <v>0</v>
      </c>
      <c r="BE1592" s="159">
        <v>21948.72</v>
      </c>
      <c r="BF1592" s="159">
        <v>21948.72</v>
      </c>
      <c r="BG1592" s="159">
        <v>548717.95</v>
      </c>
    </row>
    <row r="1593" ht="28.05" customHeight="1" spans="1:59">
      <c r="A1593" s="149"/>
      <c r="B1593" s="149"/>
      <c r="C1593" s="149"/>
      <c r="D1593" s="149" t="s">
        <v>3726</v>
      </c>
      <c r="E1593" s="340" t="s">
        <v>7646</v>
      </c>
      <c r="F1593" s="149" t="s">
        <v>3726</v>
      </c>
      <c r="G1593" s="149" t="s">
        <v>7647</v>
      </c>
      <c r="H1593" s="149" t="s">
        <v>5647</v>
      </c>
      <c r="I1593" s="149" t="s">
        <v>7132</v>
      </c>
      <c r="J1593" s="149" t="s">
        <v>7648</v>
      </c>
      <c r="K1593" s="149"/>
      <c r="L1593" s="149" t="s">
        <v>262</v>
      </c>
      <c r="M1593" s="149"/>
      <c r="N1593" s="149" t="s">
        <v>263</v>
      </c>
      <c r="O1593" s="149" t="s">
        <v>214</v>
      </c>
      <c r="P1593" s="149" t="s">
        <v>53</v>
      </c>
      <c r="Q1593" s="149"/>
      <c r="R1593" s="149" t="s">
        <v>62</v>
      </c>
      <c r="S1593" s="149" t="s">
        <v>289</v>
      </c>
      <c r="T1593" s="149" t="s">
        <v>82</v>
      </c>
      <c r="U1593" s="149" t="s">
        <v>267</v>
      </c>
      <c r="V1593" s="149"/>
      <c r="W1593" s="149"/>
      <c r="X1593" s="149" t="s">
        <v>268</v>
      </c>
      <c r="Y1593" s="149"/>
      <c r="Z1593" s="149"/>
      <c r="AA1593" s="149"/>
      <c r="AB1593" s="149" t="s">
        <v>269</v>
      </c>
      <c r="AC1593" s="149" t="s">
        <v>318</v>
      </c>
      <c r="AD1593" s="149" t="s">
        <v>82</v>
      </c>
      <c r="AE1593" s="149" t="s">
        <v>271</v>
      </c>
      <c r="AF1593" s="149"/>
      <c r="AG1593" s="149" t="s">
        <v>1098</v>
      </c>
      <c r="AH1593" s="149" t="s">
        <v>273</v>
      </c>
      <c r="AI1593" s="158">
        <v>89</v>
      </c>
      <c r="AJ1593" s="149"/>
      <c r="AK1593" s="159" t="s">
        <v>274</v>
      </c>
      <c r="AL1593" s="159" t="s">
        <v>274</v>
      </c>
      <c r="AM1593" s="149" t="s">
        <v>274</v>
      </c>
      <c r="AN1593" s="160">
        <v>4</v>
      </c>
      <c r="AO1593" s="149"/>
      <c r="AP1593" s="149" t="s">
        <v>274</v>
      </c>
      <c r="AQ1593" s="149" t="s">
        <v>275</v>
      </c>
      <c r="AR1593" s="158">
        <v>1</v>
      </c>
      <c r="AS1593" s="149" t="s">
        <v>275</v>
      </c>
      <c r="AT1593" s="149" t="s">
        <v>276</v>
      </c>
      <c r="AU1593" s="161">
        <v>1</v>
      </c>
      <c r="AV1593" s="159">
        <v>46923.08</v>
      </c>
      <c r="AW1593" s="159">
        <v>1876.92</v>
      </c>
      <c r="AX1593" s="149" t="s">
        <v>274</v>
      </c>
      <c r="AY1593" s="162">
        <v>0</v>
      </c>
      <c r="AZ1593" s="162" t="s">
        <v>274</v>
      </c>
      <c r="BA1593" s="162">
        <v>0</v>
      </c>
      <c r="BB1593" s="159">
        <v>45046.16</v>
      </c>
      <c r="BC1593" s="162" t="s">
        <v>274</v>
      </c>
      <c r="BD1593" s="162">
        <v>0</v>
      </c>
      <c r="BE1593" s="159">
        <v>1876.92</v>
      </c>
      <c r="BF1593" s="159">
        <v>1876.92</v>
      </c>
      <c r="BG1593" s="159">
        <v>46923.08</v>
      </c>
    </row>
    <row r="1594" ht="28.05" customHeight="1" spans="1:59">
      <c r="A1594" s="149"/>
      <c r="B1594" s="149"/>
      <c r="C1594" s="149"/>
      <c r="D1594" s="149" t="s">
        <v>3726</v>
      </c>
      <c r="E1594" s="340" t="s">
        <v>7649</v>
      </c>
      <c r="F1594" s="149" t="s">
        <v>3726</v>
      </c>
      <c r="G1594" s="149" t="s">
        <v>7650</v>
      </c>
      <c r="H1594" s="149" t="s">
        <v>7651</v>
      </c>
      <c r="I1594" s="149" t="s">
        <v>7132</v>
      </c>
      <c r="J1594" s="149" t="s">
        <v>7652</v>
      </c>
      <c r="K1594" s="149"/>
      <c r="L1594" s="149" t="s">
        <v>262</v>
      </c>
      <c r="M1594" s="149"/>
      <c r="N1594" s="149" t="s">
        <v>263</v>
      </c>
      <c r="O1594" s="149" t="s">
        <v>214</v>
      </c>
      <c r="P1594" s="149" t="s">
        <v>53</v>
      </c>
      <c r="Q1594" s="149"/>
      <c r="R1594" s="149" t="s">
        <v>62</v>
      </c>
      <c r="S1594" s="149" t="s">
        <v>289</v>
      </c>
      <c r="T1594" s="149" t="s">
        <v>82</v>
      </c>
      <c r="U1594" s="149" t="s">
        <v>267</v>
      </c>
      <c r="V1594" s="149"/>
      <c r="W1594" s="149"/>
      <c r="X1594" s="149" t="s">
        <v>268</v>
      </c>
      <c r="Y1594" s="149"/>
      <c r="Z1594" s="149"/>
      <c r="AA1594" s="149"/>
      <c r="AB1594" s="149" t="s">
        <v>269</v>
      </c>
      <c r="AC1594" s="149" t="s">
        <v>318</v>
      </c>
      <c r="AD1594" s="149" t="s">
        <v>82</v>
      </c>
      <c r="AE1594" s="149" t="s">
        <v>271</v>
      </c>
      <c r="AF1594" s="149"/>
      <c r="AG1594" s="149" t="s">
        <v>1098</v>
      </c>
      <c r="AH1594" s="149" t="s">
        <v>273</v>
      </c>
      <c r="AI1594" s="158">
        <v>88</v>
      </c>
      <c r="AJ1594" s="149"/>
      <c r="AK1594" s="159" t="s">
        <v>274</v>
      </c>
      <c r="AL1594" s="159" t="s">
        <v>274</v>
      </c>
      <c r="AM1594" s="149" t="s">
        <v>274</v>
      </c>
      <c r="AN1594" s="160">
        <v>4</v>
      </c>
      <c r="AO1594" s="149"/>
      <c r="AP1594" s="149" t="s">
        <v>274</v>
      </c>
      <c r="AQ1594" s="149" t="s">
        <v>275</v>
      </c>
      <c r="AR1594" s="158">
        <v>1</v>
      </c>
      <c r="AS1594" s="149" t="s">
        <v>275</v>
      </c>
      <c r="AT1594" s="149" t="s">
        <v>276</v>
      </c>
      <c r="AU1594" s="161">
        <v>1</v>
      </c>
      <c r="AV1594" s="159">
        <v>174700.85</v>
      </c>
      <c r="AW1594" s="159">
        <v>6988.03</v>
      </c>
      <c r="AX1594" s="149" t="s">
        <v>274</v>
      </c>
      <c r="AY1594" s="162">
        <v>0</v>
      </c>
      <c r="AZ1594" s="162" t="s">
        <v>274</v>
      </c>
      <c r="BA1594" s="162">
        <v>0</v>
      </c>
      <c r="BB1594" s="159">
        <v>167712.82</v>
      </c>
      <c r="BC1594" s="162" t="s">
        <v>274</v>
      </c>
      <c r="BD1594" s="162">
        <v>0</v>
      </c>
      <c r="BE1594" s="159">
        <v>6988.03</v>
      </c>
      <c r="BF1594" s="159">
        <v>6988.03</v>
      </c>
      <c r="BG1594" s="159">
        <v>174700.85</v>
      </c>
    </row>
    <row r="1595" ht="28.05" customHeight="1" spans="1:59">
      <c r="A1595" s="149"/>
      <c r="B1595" s="149"/>
      <c r="C1595" s="149"/>
      <c r="D1595" s="149" t="s">
        <v>3726</v>
      </c>
      <c r="E1595" s="340" t="s">
        <v>7653</v>
      </c>
      <c r="F1595" s="149" t="s">
        <v>3726</v>
      </c>
      <c r="G1595" s="149" t="s">
        <v>7654</v>
      </c>
      <c r="H1595" s="149" t="s">
        <v>7626</v>
      </c>
      <c r="I1595" s="149" t="s">
        <v>7627</v>
      </c>
      <c r="J1595" s="149" t="s">
        <v>7655</v>
      </c>
      <c r="K1595" s="149"/>
      <c r="L1595" s="149" t="s">
        <v>262</v>
      </c>
      <c r="M1595" s="149"/>
      <c r="N1595" s="149" t="s">
        <v>263</v>
      </c>
      <c r="O1595" s="149" t="s">
        <v>214</v>
      </c>
      <c r="P1595" s="149" t="s">
        <v>53</v>
      </c>
      <c r="Q1595" s="149"/>
      <c r="R1595" s="149" t="s">
        <v>703</v>
      </c>
      <c r="S1595" s="149" t="s">
        <v>4180</v>
      </c>
      <c r="T1595" s="149" t="s">
        <v>7619</v>
      </c>
      <c r="U1595" s="149" t="s">
        <v>267</v>
      </c>
      <c r="V1595" s="149"/>
      <c r="W1595" s="149"/>
      <c r="X1595" s="149" t="s">
        <v>705</v>
      </c>
      <c r="Y1595" s="149"/>
      <c r="Z1595" s="149"/>
      <c r="AA1595" s="149"/>
      <c r="AB1595" s="149" t="s">
        <v>269</v>
      </c>
      <c r="AC1595" s="149" t="s">
        <v>270</v>
      </c>
      <c r="AD1595" s="149" t="s">
        <v>7619</v>
      </c>
      <c r="AE1595" s="149" t="s">
        <v>271</v>
      </c>
      <c r="AF1595" s="149"/>
      <c r="AG1595" s="149" t="s">
        <v>1098</v>
      </c>
      <c r="AH1595" s="149" t="s">
        <v>273</v>
      </c>
      <c r="AI1595" s="158">
        <v>78</v>
      </c>
      <c r="AJ1595" s="149"/>
      <c r="AK1595" s="159" t="s">
        <v>274</v>
      </c>
      <c r="AL1595" s="159" t="s">
        <v>274</v>
      </c>
      <c r="AM1595" s="149" t="s">
        <v>274</v>
      </c>
      <c r="AN1595" s="160">
        <v>4</v>
      </c>
      <c r="AO1595" s="149"/>
      <c r="AP1595" s="149" t="s">
        <v>274</v>
      </c>
      <c r="AQ1595" s="149" t="s">
        <v>275</v>
      </c>
      <c r="AR1595" s="158">
        <v>1</v>
      </c>
      <c r="AS1595" s="149" t="s">
        <v>275</v>
      </c>
      <c r="AT1595" s="149" t="s">
        <v>276</v>
      </c>
      <c r="AU1595" s="161">
        <v>1</v>
      </c>
      <c r="AV1595" s="159">
        <v>2477.88</v>
      </c>
      <c r="AW1595" s="159">
        <v>99.12</v>
      </c>
      <c r="AX1595" s="149" t="s">
        <v>274</v>
      </c>
      <c r="AY1595" s="159">
        <v>25.9</v>
      </c>
      <c r="AZ1595" s="159">
        <v>25.9</v>
      </c>
      <c r="BA1595" s="159">
        <v>103.6</v>
      </c>
      <c r="BB1595" s="159">
        <v>1912.54</v>
      </c>
      <c r="BC1595" s="162" t="s">
        <v>274</v>
      </c>
      <c r="BD1595" s="162">
        <v>0</v>
      </c>
      <c r="BE1595" s="159">
        <v>565.34</v>
      </c>
      <c r="BF1595" s="159">
        <v>565.34</v>
      </c>
      <c r="BG1595" s="159">
        <v>2477.88</v>
      </c>
    </row>
    <row r="1596" ht="28.05" customHeight="1" spans="1:59">
      <c r="A1596" s="149"/>
      <c r="B1596" s="149"/>
      <c r="C1596" s="149"/>
      <c r="D1596" s="149" t="s">
        <v>3726</v>
      </c>
      <c r="E1596" s="340" t="s">
        <v>7656</v>
      </c>
      <c r="F1596" s="149" t="s">
        <v>3726</v>
      </c>
      <c r="G1596" s="149" t="s">
        <v>7657</v>
      </c>
      <c r="H1596" s="149" t="s">
        <v>7658</v>
      </c>
      <c r="I1596" s="149" t="s">
        <v>7659</v>
      </c>
      <c r="J1596" s="149" t="s">
        <v>7660</v>
      </c>
      <c r="K1596" s="149"/>
      <c r="L1596" s="149" t="s">
        <v>262</v>
      </c>
      <c r="M1596" s="149"/>
      <c r="N1596" s="149" t="s">
        <v>263</v>
      </c>
      <c r="O1596" s="149" t="s">
        <v>214</v>
      </c>
      <c r="P1596" s="149" t="s">
        <v>53</v>
      </c>
      <c r="Q1596" s="149"/>
      <c r="R1596" s="149" t="s">
        <v>4599</v>
      </c>
      <c r="S1596" s="149" t="s">
        <v>793</v>
      </c>
      <c r="T1596" s="149" t="s">
        <v>7661</v>
      </c>
      <c r="U1596" s="149" t="s">
        <v>267</v>
      </c>
      <c r="V1596" s="149"/>
      <c r="W1596" s="149"/>
      <c r="X1596" s="149" t="s">
        <v>268</v>
      </c>
      <c r="Y1596" s="149"/>
      <c r="Z1596" s="149"/>
      <c r="AA1596" s="149"/>
      <c r="AB1596" s="149" t="s">
        <v>269</v>
      </c>
      <c r="AC1596" s="149" t="s">
        <v>270</v>
      </c>
      <c r="AD1596" s="149" t="s">
        <v>7661</v>
      </c>
      <c r="AE1596" s="149" t="s">
        <v>271</v>
      </c>
      <c r="AF1596" s="149"/>
      <c r="AG1596" s="149" t="s">
        <v>1098</v>
      </c>
      <c r="AH1596" s="149" t="s">
        <v>273</v>
      </c>
      <c r="AI1596" s="158">
        <v>33</v>
      </c>
      <c r="AJ1596" s="149"/>
      <c r="AK1596" s="159" t="s">
        <v>274</v>
      </c>
      <c r="AL1596" s="159" t="s">
        <v>274</v>
      </c>
      <c r="AM1596" s="149" t="s">
        <v>274</v>
      </c>
      <c r="AN1596" s="160">
        <v>4</v>
      </c>
      <c r="AO1596" s="149"/>
      <c r="AP1596" s="149" t="s">
        <v>274</v>
      </c>
      <c r="AQ1596" s="149" t="s">
        <v>275</v>
      </c>
      <c r="AR1596" s="158">
        <v>1</v>
      </c>
      <c r="AS1596" s="149" t="s">
        <v>275</v>
      </c>
      <c r="AT1596" s="149" t="s">
        <v>276</v>
      </c>
      <c r="AU1596" s="161">
        <v>1</v>
      </c>
      <c r="AV1596" s="159">
        <v>15929.2</v>
      </c>
      <c r="AW1596" s="159">
        <v>637.17</v>
      </c>
      <c r="AX1596" s="149" t="s">
        <v>274</v>
      </c>
      <c r="AY1596" s="159">
        <v>159.29</v>
      </c>
      <c r="AZ1596" s="159">
        <v>159.29</v>
      </c>
      <c r="BA1596" s="159">
        <v>637.16</v>
      </c>
      <c r="BB1596" s="159">
        <v>5256.57</v>
      </c>
      <c r="BC1596" s="162" t="s">
        <v>274</v>
      </c>
      <c r="BD1596" s="162">
        <v>0</v>
      </c>
      <c r="BE1596" s="159">
        <v>10672.63</v>
      </c>
      <c r="BF1596" s="159">
        <v>10672.63</v>
      </c>
      <c r="BG1596" s="159">
        <v>15929.2</v>
      </c>
    </row>
    <row r="1597" ht="28.05" customHeight="1" spans="1:59">
      <c r="A1597" s="149"/>
      <c r="B1597" s="149"/>
      <c r="C1597" s="149"/>
      <c r="D1597" s="149" t="s">
        <v>3726</v>
      </c>
      <c r="E1597" s="340" t="s">
        <v>7662</v>
      </c>
      <c r="F1597" s="149" t="s">
        <v>3726</v>
      </c>
      <c r="G1597" s="149" t="s">
        <v>7663</v>
      </c>
      <c r="H1597" s="149" t="s">
        <v>7664</v>
      </c>
      <c r="I1597" s="149" t="s">
        <v>7665</v>
      </c>
      <c r="J1597" s="149" t="s">
        <v>7666</v>
      </c>
      <c r="K1597" s="149"/>
      <c r="L1597" s="149" t="s">
        <v>262</v>
      </c>
      <c r="M1597" s="149"/>
      <c r="N1597" s="149" t="s">
        <v>263</v>
      </c>
      <c r="O1597" s="149" t="s">
        <v>214</v>
      </c>
      <c r="P1597" s="149" t="s">
        <v>53</v>
      </c>
      <c r="Q1597" s="149"/>
      <c r="R1597" s="149" t="s">
        <v>703</v>
      </c>
      <c r="S1597" s="149" t="s">
        <v>4180</v>
      </c>
      <c r="T1597" s="149" t="s">
        <v>7619</v>
      </c>
      <c r="U1597" s="149" t="s">
        <v>267</v>
      </c>
      <c r="V1597" s="149"/>
      <c r="W1597" s="149"/>
      <c r="X1597" s="149" t="s">
        <v>705</v>
      </c>
      <c r="Y1597" s="149"/>
      <c r="Z1597" s="149"/>
      <c r="AA1597" s="149"/>
      <c r="AB1597" s="149" t="s">
        <v>269</v>
      </c>
      <c r="AC1597" s="149" t="s">
        <v>270</v>
      </c>
      <c r="AD1597" s="149" t="s">
        <v>7619</v>
      </c>
      <c r="AE1597" s="149" t="s">
        <v>271</v>
      </c>
      <c r="AF1597" s="149"/>
      <c r="AG1597" s="149" t="s">
        <v>1098</v>
      </c>
      <c r="AH1597" s="149" t="s">
        <v>273</v>
      </c>
      <c r="AI1597" s="158">
        <v>78</v>
      </c>
      <c r="AJ1597" s="149"/>
      <c r="AK1597" s="159" t="s">
        <v>274</v>
      </c>
      <c r="AL1597" s="159" t="s">
        <v>274</v>
      </c>
      <c r="AM1597" s="149" t="s">
        <v>274</v>
      </c>
      <c r="AN1597" s="160">
        <v>4</v>
      </c>
      <c r="AO1597" s="149"/>
      <c r="AP1597" s="149" t="s">
        <v>274</v>
      </c>
      <c r="AQ1597" s="149" t="s">
        <v>275</v>
      </c>
      <c r="AR1597" s="158">
        <v>1</v>
      </c>
      <c r="AS1597" s="149" t="s">
        <v>275</v>
      </c>
      <c r="AT1597" s="149" t="s">
        <v>276</v>
      </c>
      <c r="AU1597" s="161">
        <v>1</v>
      </c>
      <c r="AV1597" s="159">
        <v>199115.04</v>
      </c>
      <c r="AW1597" s="159">
        <v>7964.6</v>
      </c>
      <c r="AX1597" s="149" t="s">
        <v>274</v>
      </c>
      <c r="AY1597" s="159">
        <v>2081.66</v>
      </c>
      <c r="AZ1597" s="159">
        <v>2081.66</v>
      </c>
      <c r="BA1597" s="159">
        <v>8326.64</v>
      </c>
      <c r="BB1597" s="159">
        <v>153680.59</v>
      </c>
      <c r="BC1597" s="162" t="s">
        <v>274</v>
      </c>
      <c r="BD1597" s="162">
        <v>0</v>
      </c>
      <c r="BE1597" s="159">
        <v>45434.45</v>
      </c>
      <c r="BF1597" s="159">
        <v>45434.45</v>
      </c>
      <c r="BG1597" s="159">
        <v>199115.04</v>
      </c>
    </row>
    <row r="1598" ht="28.05" customHeight="1" spans="1:59">
      <c r="A1598" s="149"/>
      <c r="B1598" s="149"/>
      <c r="C1598" s="149"/>
      <c r="D1598" s="149" t="s">
        <v>3726</v>
      </c>
      <c r="E1598" s="340" t="s">
        <v>7667</v>
      </c>
      <c r="F1598" s="149" t="s">
        <v>3726</v>
      </c>
      <c r="G1598" s="149" t="s">
        <v>7668</v>
      </c>
      <c r="H1598" s="149" t="s">
        <v>7669</v>
      </c>
      <c r="I1598" s="149" t="s">
        <v>7670</v>
      </c>
      <c r="J1598" s="149" t="s">
        <v>7671</v>
      </c>
      <c r="K1598" s="149"/>
      <c r="L1598" s="149" t="s">
        <v>262</v>
      </c>
      <c r="M1598" s="149"/>
      <c r="N1598" s="149" t="s">
        <v>263</v>
      </c>
      <c r="O1598" s="149" t="s">
        <v>214</v>
      </c>
      <c r="P1598" s="149" t="s">
        <v>53</v>
      </c>
      <c r="Q1598" s="149"/>
      <c r="R1598" s="149" t="s">
        <v>2521</v>
      </c>
      <c r="S1598" s="149" t="s">
        <v>167</v>
      </c>
      <c r="T1598" s="149" t="s">
        <v>7672</v>
      </c>
      <c r="U1598" s="149" t="s">
        <v>267</v>
      </c>
      <c r="V1598" s="149"/>
      <c r="W1598" s="149"/>
      <c r="X1598" s="149" t="s">
        <v>336</v>
      </c>
      <c r="Y1598" s="149"/>
      <c r="Z1598" s="149"/>
      <c r="AA1598" s="149"/>
      <c r="AB1598" s="149" t="s">
        <v>269</v>
      </c>
      <c r="AC1598" s="149" t="s">
        <v>270</v>
      </c>
      <c r="AD1598" s="149" t="s">
        <v>7672</v>
      </c>
      <c r="AE1598" s="149" t="s">
        <v>271</v>
      </c>
      <c r="AF1598" s="149"/>
      <c r="AG1598" s="149" t="s">
        <v>1098</v>
      </c>
      <c r="AH1598" s="149" t="s">
        <v>273</v>
      </c>
      <c r="AI1598" s="158">
        <v>32</v>
      </c>
      <c r="AJ1598" s="149"/>
      <c r="AK1598" s="159" t="s">
        <v>274</v>
      </c>
      <c r="AL1598" s="159" t="s">
        <v>274</v>
      </c>
      <c r="AM1598" s="149" t="s">
        <v>274</v>
      </c>
      <c r="AN1598" s="160">
        <v>4</v>
      </c>
      <c r="AO1598" s="149"/>
      <c r="AP1598" s="149" t="s">
        <v>274</v>
      </c>
      <c r="AQ1598" s="149" t="s">
        <v>275</v>
      </c>
      <c r="AR1598" s="158">
        <v>1</v>
      </c>
      <c r="AS1598" s="149" t="s">
        <v>275</v>
      </c>
      <c r="AT1598" s="149" t="s">
        <v>276</v>
      </c>
      <c r="AU1598" s="161">
        <v>1</v>
      </c>
      <c r="AV1598" s="159">
        <v>7964.6</v>
      </c>
      <c r="AW1598" s="159">
        <v>318.58</v>
      </c>
      <c r="AX1598" s="149" t="s">
        <v>274</v>
      </c>
      <c r="AY1598" s="159">
        <v>79.64</v>
      </c>
      <c r="AZ1598" s="159">
        <v>79.64</v>
      </c>
      <c r="BA1598" s="159">
        <v>318.56</v>
      </c>
      <c r="BB1598" s="159">
        <v>2548.76</v>
      </c>
      <c r="BC1598" s="162" t="s">
        <v>274</v>
      </c>
      <c r="BD1598" s="162">
        <v>0</v>
      </c>
      <c r="BE1598" s="159">
        <v>5415.84</v>
      </c>
      <c r="BF1598" s="159">
        <v>5415.84</v>
      </c>
      <c r="BG1598" s="159">
        <v>7964.6</v>
      </c>
    </row>
    <row r="1599" ht="28.05" customHeight="1" spans="1:59">
      <c r="A1599" s="149"/>
      <c r="B1599" s="149"/>
      <c r="C1599" s="149"/>
      <c r="D1599" s="149" t="s">
        <v>3726</v>
      </c>
      <c r="E1599" s="340" t="s">
        <v>7673</v>
      </c>
      <c r="F1599" s="149" t="s">
        <v>3726</v>
      </c>
      <c r="G1599" s="149" t="s">
        <v>7674</v>
      </c>
      <c r="H1599" s="149" t="s">
        <v>7669</v>
      </c>
      <c r="I1599" s="149" t="s">
        <v>7670</v>
      </c>
      <c r="J1599" s="149" t="s">
        <v>7675</v>
      </c>
      <c r="K1599" s="149"/>
      <c r="L1599" s="149" t="s">
        <v>262</v>
      </c>
      <c r="M1599" s="149"/>
      <c r="N1599" s="149" t="s">
        <v>263</v>
      </c>
      <c r="O1599" s="149" t="s">
        <v>214</v>
      </c>
      <c r="P1599" s="149" t="s">
        <v>53</v>
      </c>
      <c r="Q1599" s="149"/>
      <c r="R1599" s="149" t="s">
        <v>2521</v>
      </c>
      <c r="S1599" s="149" t="s">
        <v>167</v>
      </c>
      <c r="T1599" s="149" t="s">
        <v>7672</v>
      </c>
      <c r="U1599" s="149" t="s">
        <v>267</v>
      </c>
      <c r="V1599" s="149"/>
      <c r="W1599" s="149"/>
      <c r="X1599" s="149" t="s">
        <v>336</v>
      </c>
      <c r="Y1599" s="149"/>
      <c r="Z1599" s="149"/>
      <c r="AA1599" s="149"/>
      <c r="AB1599" s="149" t="s">
        <v>269</v>
      </c>
      <c r="AC1599" s="149" t="s">
        <v>270</v>
      </c>
      <c r="AD1599" s="149" t="s">
        <v>7672</v>
      </c>
      <c r="AE1599" s="149" t="s">
        <v>271</v>
      </c>
      <c r="AF1599" s="149"/>
      <c r="AG1599" s="149" t="s">
        <v>1098</v>
      </c>
      <c r="AH1599" s="149" t="s">
        <v>273</v>
      </c>
      <c r="AI1599" s="158">
        <v>32</v>
      </c>
      <c r="AJ1599" s="149"/>
      <c r="AK1599" s="159" t="s">
        <v>274</v>
      </c>
      <c r="AL1599" s="159" t="s">
        <v>274</v>
      </c>
      <c r="AM1599" s="149" t="s">
        <v>274</v>
      </c>
      <c r="AN1599" s="160">
        <v>4</v>
      </c>
      <c r="AO1599" s="149"/>
      <c r="AP1599" s="149" t="s">
        <v>274</v>
      </c>
      <c r="AQ1599" s="149" t="s">
        <v>275</v>
      </c>
      <c r="AR1599" s="158">
        <v>1</v>
      </c>
      <c r="AS1599" s="149" t="s">
        <v>275</v>
      </c>
      <c r="AT1599" s="149" t="s">
        <v>276</v>
      </c>
      <c r="AU1599" s="161">
        <v>1</v>
      </c>
      <c r="AV1599" s="159">
        <v>7964.6</v>
      </c>
      <c r="AW1599" s="159">
        <v>318.58</v>
      </c>
      <c r="AX1599" s="149" t="s">
        <v>274</v>
      </c>
      <c r="AY1599" s="159">
        <v>79.64</v>
      </c>
      <c r="AZ1599" s="159">
        <v>79.64</v>
      </c>
      <c r="BA1599" s="159">
        <v>318.56</v>
      </c>
      <c r="BB1599" s="159">
        <v>2548.76</v>
      </c>
      <c r="BC1599" s="162" t="s">
        <v>274</v>
      </c>
      <c r="BD1599" s="162">
        <v>0</v>
      </c>
      <c r="BE1599" s="159">
        <v>5415.84</v>
      </c>
      <c r="BF1599" s="159">
        <v>5415.84</v>
      </c>
      <c r="BG1599" s="159">
        <v>7964.6</v>
      </c>
    </row>
    <row r="1600" ht="28.05" customHeight="1" spans="1:59">
      <c r="A1600" s="149"/>
      <c r="B1600" s="149"/>
      <c r="C1600" s="149"/>
      <c r="D1600" s="149" t="s">
        <v>3726</v>
      </c>
      <c r="E1600" s="340" t="s">
        <v>7676</v>
      </c>
      <c r="F1600" s="149" t="s">
        <v>3726</v>
      </c>
      <c r="G1600" s="149" t="s">
        <v>7677</v>
      </c>
      <c r="H1600" s="149" t="s">
        <v>7678</v>
      </c>
      <c r="I1600" s="149" t="s">
        <v>7679</v>
      </c>
      <c r="J1600" s="149" t="s">
        <v>7680</v>
      </c>
      <c r="K1600" s="149"/>
      <c r="L1600" s="149" t="s">
        <v>262</v>
      </c>
      <c r="M1600" s="149"/>
      <c r="N1600" s="149" t="s">
        <v>263</v>
      </c>
      <c r="O1600" s="149" t="s">
        <v>214</v>
      </c>
      <c r="P1600" s="149" t="s">
        <v>53</v>
      </c>
      <c r="Q1600" s="149"/>
      <c r="R1600" s="149" t="s">
        <v>4719</v>
      </c>
      <c r="S1600" s="149" t="s">
        <v>3872</v>
      </c>
      <c r="T1600" s="149" t="s">
        <v>7407</v>
      </c>
      <c r="U1600" s="149" t="s">
        <v>267</v>
      </c>
      <c r="V1600" s="149"/>
      <c r="W1600" s="149"/>
      <c r="X1600" s="149" t="s">
        <v>268</v>
      </c>
      <c r="Y1600" s="149"/>
      <c r="Z1600" s="149"/>
      <c r="AA1600" s="149"/>
      <c r="AB1600" s="149" t="s">
        <v>269</v>
      </c>
      <c r="AC1600" s="149" t="s">
        <v>318</v>
      </c>
      <c r="AD1600" s="149" t="s">
        <v>7407</v>
      </c>
      <c r="AE1600" s="149" t="s">
        <v>271</v>
      </c>
      <c r="AF1600" s="149"/>
      <c r="AG1600" s="149" t="s">
        <v>1098</v>
      </c>
      <c r="AH1600" s="149" t="s">
        <v>273</v>
      </c>
      <c r="AI1600" s="158">
        <v>96</v>
      </c>
      <c r="AJ1600" s="149"/>
      <c r="AK1600" s="159" t="s">
        <v>274</v>
      </c>
      <c r="AL1600" s="159" t="s">
        <v>274</v>
      </c>
      <c r="AM1600" s="149" t="s">
        <v>274</v>
      </c>
      <c r="AN1600" s="160">
        <v>4</v>
      </c>
      <c r="AO1600" s="149"/>
      <c r="AP1600" s="149" t="s">
        <v>274</v>
      </c>
      <c r="AQ1600" s="149" t="s">
        <v>275</v>
      </c>
      <c r="AR1600" s="158">
        <v>1</v>
      </c>
      <c r="AS1600" s="149" t="s">
        <v>275</v>
      </c>
      <c r="AT1600" s="149" t="s">
        <v>276</v>
      </c>
      <c r="AU1600" s="161">
        <v>1</v>
      </c>
      <c r="AV1600" s="159">
        <v>111150</v>
      </c>
      <c r="AW1600" s="159">
        <v>4446</v>
      </c>
      <c r="AX1600" s="149" t="s">
        <v>274</v>
      </c>
      <c r="AY1600" s="162">
        <v>0</v>
      </c>
      <c r="AZ1600" s="162" t="s">
        <v>274</v>
      </c>
      <c r="BA1600" s="162">
        <v>0</v>
      </c>
      <c r="BB1600" s="159">
        <v>106704</v>
      </c>
      <c r="BC1600" s="162" t="s">
        <v>274</v>
      </c>
      <c r="BD1600" s="162">
        <v>0</v>
      </c>
      <c r="BE1600" s="159">
        <v>4446</v>
      </c>
      <c r="BF1600" s="159">
        <v>4446</v>
      </c>
      <c r="BG1600" s="159">
        <v>111150</v>
      </c>
    </row>
    <row r="1601" ht="28.05" customHeight="1" spans="1:59">
      <c r="A1601" s="149"/>
      <c r="B1601" s="149"/>
      <c r="C1601" s="149"/>
      <c r="D1601" s="149" t="s">
        <v>3726</v>
      </c>
      <c r="E1601" s="340" t="s">
        <v>7681</v>
      </c>
      <c r="F1601" s="149" t="s">
        <v>3726</v>
      </c>
      <c r="G1601" s="149" t="s">
        <v>7682</v>
      </c>
      <c r="H1601" s="149" t="s">
        <v>7678</v>
      </c>
      <c r="I1601" s="149" t="s">
        <v>7679</v>
      </c>
      <c r="J1601" s="149" t="s">
        <v>7683</v>
      </c>
      <c r="K1601" s="149"/>
      <c r="L1601" s="149" t="s">
        <v>262</v>
      </c>
      <c r="M1601" s="149"/>
      <c r="N1601" s="149" t="s">
        <v>263</v>
      </c>
      <c r="O1601" s="149" t="s">
        <v>214</v>
      </c>
      <c r="P1601" s="149" t="s">
        <v>53</v>
      </c>
      <c r="Q1601" s="149"/>
      <c r="R1601" s="149" t="s">
        <v>4719</v>
      </c>
      <c r="S1601" s="149" t="s">
        <v>3872</v>
      </c>
      <c r="T1601" s="149" t="s">
        <v>7407</v>
      </c>
      <c r="U1601" s="149" t="s">
        <v>267</v>
      </c>
      <c r="V1601" s="149"/>
      <c r="W1601" s="149"/>
      <c r="X1601" s="149" t="s">
        <v>268</v>
      </c>
      <c r="Y1601" s="149"/>
      <c r="Z1601" s="149"/>
      <c r="AA1601" s="149"/>
      <c r="AB1601" s="149" t="s">
        <v>269</v>
      </c>
      <c r="AC1601" s="149" t="s">
        <v>318</v>
      </c>
      <c r="AD1601" s="149" t="s">
        <v>7407</v>
      </c>
      <c r="AE1601" s="149" t="s">
        <v>271</v>
      </c>
      <c r="AF1601" s="149"/>
      <c r="AG1601" s="149" t="s">
        <v>1098</v>
      </c>
      <c r="AH1601" s="149" t="s">
        <v>273</v>
      </c>
      <c r="AI1601" s="158">
        <v>96</v>
      </c>
      <c r="AJ1601" s="149"/>
      <c r="AK1601" s="159" t="s">
        <v>274</v>
      </c>
      <c r="AL1601" s="159" t="s">
        <v>274</v>
      </c>
      <c r="AM1601" s="149" t="s">
        <v>274</v>
      </c>
      <c r="AN1601" s="160">
        <v>4</v>
      </c>
      <c r="AO1601" s="149"/>
      <c r="AP1601" s="149" t="s">
        <v>274</v>
      </c>
      <c r="AQ1601" s="149" t="s">
        <v>275</v>
      </c>
      <c r="AR1601" s="158">
        <v>1</v>
      </c>
      <c r="AS1601" s="149" t="s">
        <v>275</v>
      </c>
      <c r="AT1601" s="149" t="s">
        <v>276</v>
      </c>
      <c r="AU1601" s="161">
        <v>1</v>
      </c>
      <c r="AV1601" s="159">
        <v>111150</v>
      </c>
      <c r="AW1601" s="159">
        <v>4446</v>
      </c>
      <c r="AX1601" s="149" t="s">
        <v>274</v>
      </c>
      <c r="AY1601" s="162">
        <v>0</v>
      </c>
      <c r="AZ1601" s="162" t="s">
        <v>274</v>
      </c>
      <c r="BA1601" s="162">
        <v>0</v>
      </c>
      <c r="BB1601" s="159">
        <v>106704</v>
      </c>
      <c r="BC1601" s="162" t="s">
        <v>274</v>
      </c>
      <c r="BD1601" s="162">
        <v>0</v>
      </c>
      <c r="BE1601" s="159">
        <v>4446</v>
      </c>
      <c r="BF1601" s="159">
        <v>4446</v>
      </c>
      <c r="BG1601" s="159">
        <v>111150</v>
      </c>
    </row>
    <row r="1602" ht="28.05" customHeight="1" spans="1:59">
      <c r="A1602" s="149"/>
      <c r="B1602" s="149"/>
      <c r="C1602" s="149"/>
      <c r="D1602" s="149" t="s">
        <v>3726</v>
      </c>
      <c r="E1602" s="340" t="s">
        <v>7684</v>
      </c>
      <c r="F1602" s="149" t="s">
        <v>3726</v>
      </c>
      <c r="G1602" s="149" t="s">
        <v>7685</v>
      </c>
      <c r="H1602" s="149" t="s">
        <v>7686</v>
      </c>
      <c r="I1602" s="149" t="s">
        <v>7687</v>
      </c>
      <c r="J1602" s="149" t="s">
        <v>7688</v>
      </c>
      <c r="K1602" s="149"/>
      <c r="L1602" s="149" t="s">
        <v>262</v>
      </c>
      <c r="M1602" s="149"/>
      <c r="N1602" s="149" t="s">
        <v>263</v>
      </c>
      <c r="O1602" s="149" t="s">
        <v>214</v>
      </c>
      <c r="P1602" s="149" t="s">
        <v>53</v>
      </c>
      <c r="Q1602" s="149"/>
      <c r="R1602" s="149" t="s">
        <v>4719</v>
      </c>
      <c r="S1602" s="149" t="s">
        <v>3872</v>
      </c>
      <c r="T1602" s="149" t="s">
        <v>7407</v>
      </c>
      <c r="U1602" s="149" t="s">
        <v>267</v>
      </c>
      <c r="V1602" s="149"/>
      <c r="W1602" s="149"/>
      <c r="X1602" s="149" t="s">
        <v>268</v>
      </c>
      <c r="Y1602" s="149"/>
      <c r="Z1602" s="149"/>
      <c r="AA1602" s="149"/>
      <c r="AB1602" s="149" t="s">
        <v>269</v>
      </c>
      <c r="AC1602" s="149" t="s">
        <v>318</v>
      </c>
      <c r="AD1602" s="149" t="s">
        <v>7407</v>
      </c>
      <c r="AE1602" s="149" t="s">
        <v>271</v>
      </c>
      <c r="AF1602" s="149"/>
      <c r="AG1602" s="149" t="s">
        <v>1098</v>
      </c>
      <c r="AH1602" s="149" t="s">
        <v>273</v>
      </c>
      <c r="AI1602" s="158">
        <v>96</v>
      </c>
      <c r="AJ1602" s="149"/>
      <c r="AK1602" s="159" t="s">
        <v>274</v>
      </c>
      <c r="AL1602" s="159" t="s">
        <v>274</v>
      </c>
      <c r="AM1602" s="149" t="s">
        <v>274</v>
      </c>
      <c r="AN1602" s="160">
        <v>4</v>
      </c>
      <c r="AO1602" s="149"/>
      <c r="AP1602" s="149" t="s">
        <v>274</v>
      </c>
      <c r="AQ1602" s="149" t="s">
        <v>275</v>
      </c>
      <c r="AR1602" s="158">
        <v>1</v>
      </c>
      <c r="AS1602" s="149" t="s">
        <v>275</v>
      </c>
      <c r="AT1602" s="149" t="s">
        <v>276</v>
      </c>
      <c r="AU1602" s="161">
        <v>1</v>
      </c>
      <c r="AV1602" s="159">
        <v>26700</v>
      </c>
      <c r="AW1602" s="159">
        <v>1068</v>
      </c>
      <c r="AX1602" s="149" t="s">
        <v>274</v>
      </c>
      <c r="AY1602" s="162">
        <v>0</v>
      </c>
      <c r="AZ1602" s="162" t="s">
        <v>274</v>
      </c>
      <c r="BA1602" s="162">
        <v>0</v>
      </c>
      <c r="BB1602" s="159">
        <v>25632</v>
      </c>
      <c r="BC1602" s="162" t="s">
        <v>274</v>
      </c>
      <c r="BD1602" s="162">
        <v>0</v>
      </c>
      <c r="BE1602" s="159">
        <v>1068</v>
      </c>
      <c r="BF1602" s="159">
        <v>1068</v>
      </c>
      <c r="BG1602" s="159">
        <v>26700</v>
      </c>
    </row>
    <row r="1603" ht="28.05" customHeight="1" spans="1:59">
      <c r="A1603" s="149"/>
      <c r="B1603" s="149"/>
      <c r="C1603" s="149"/>
      <c r="D1603" s="149" t="s">
        <v>3726</v>
      </c>
      <c r="E1603" s="340" t="s">
        <v>7689</v>
      </c>
      <c r="F1603" s="149" t="s">
        <v>3726</v>
      </c>
      <c r="G1603" s="149" t="s">
        <v>7690</v>
      </c>
      <c r="H1603" s="149" t="s">
        <v>7686</v>
      </c>
      <c r="I1603" s="149" t="s">
        <v>7687</v>
      </c>
      <c r="J1603" s="149" t="s">
        <v>7691</v>
      </c>
      <c r="K1603" s="149"/>
      <c r="L1603" s="149" t="s">
        <v>262</v>
      </c>
      <c r="M1603" s="149"/>
      <c r="N1603" s="149" t="s">
        <v>263</v>
      </c>
      <c r="O1603" s="149" t="s">
        <v>214</v>
      </c>
      <c r="P1603" s="149" t="s">
        <v>53</v>
      </c>
      <c r="Q1603" s="149"/>
      <c r="R1603" s="149" t="s">
        <v>4719</v>
      </c>
      <c r="S1603" s="149" t="s">
        <v>3872</v>
      </c>
      <c r="T1603" s="149" t="s">
        <v>7407</v>
      </c>
      <c r="U1603" s="149" t="s">
        <v>267</v>
      </c>
      <c r="V1603" s="149"/>
      <c r="W1603" s="149"/>
      <c r="X1603" s="149" t="s">
        <v>268</v>
      </c>
      <c r="Y1603" s="149"/>
      <c r="Z1603" s="149"/>
      <c r="AA1603" s="149"/>
      <c r="AB1603" s="149" t="s">
        <v>269</v>
      </c>
      <c r="AC1603" s="149" t="s">
        <v>318</v>
      </c>
      <c r="AD1603" s="149" t="s">
        <v>7407</v>
      </c>
      <c r="AE1603" s="149" t="s">
        <v>271</v>
      </c>
      <c r="AF1603" s="149"/>
      <c r="AG1603" s="149" t="s">
        <v>1098</v>
      </c>
      <c r="AH1603" s="149" t="s">
        <v>273</v>
      </c>
      <c r="AI1603" s="158">
        <v>96</v>
      </c>
      <c r="AJ1603" s="149"/>
      <c r="AK1603" s="159" t="s">
        <v>274</v>
      </c>
      <c r="AL1603" s="159" t="s">
        <v>274</v>
      </c>
      <c r="AM1603" s="149" t="s">
        <v>274</v>
      </c>
      <c r="AN1603" s="160">
        <v>4</v>
      </c>
      <c r="AO1603" s="149"/>
      <c r="AP1603" s="149" t="s">
        <v>274</v>
      </c>
      <c r="AQ1603" s="149" t="s">
        <v>275</v>
      </c>
      <c r="AR1603" s="158">
        <v>1</v>
      </c>
      <c r="AS1603" s="149" t="s">
        <v>275</v>
      </c>
      <c r="AT1603" s="149" t="s">
        <v>276</v>
      </c>
      <c r="AU1603" s="161">
        <v>1</v>
      </c>
      <c r="AV1603" s="159">
        <v>26700</v>
      </c>
      <c r="AW1603" s="159">
        <v>1068</v>
      </c>
      <c r="AX1603" s="149" t="s">
        <v>274</v>
      </c>
      <c r="AY1603" s="162">
        <v>0</v>
      </c>
      <c r="AZ1603" s="162" t="s">
        <v>274</v>
      </c>
      <c r="BA1603" s="162">
        <v>0</v>
      </c>
      <c r="BB1603" s="159">
        <v>25632</v>
      </c>
      <c r="BC1603" s="162" t="s">
        <v>274</v>
      </c>
      <c r="BD1603" s="162">
        <v>0</v>
      </c>
      <c r="BE1603" s="159">
        <v>1068</v>
      </c>
      <c r="BF1603" s="159">
        <v>1068</v>
      </c>
      <c r="BG1603" s="159">
        <v>26700</v>
      </c>
    </row>
    <row r="1604" ht="28.05" customHeight="1" spans="1:59">
      <c r="A1604" s="149"/>
      <c r="B1604" s="149"/>
      <c r="C1604" s="149"/>
      <c r="D1604" s="149" t="s">
        <v>3726</v>
      </c>
      <c r="E1604" s="340" t="s">
        <v>7692</v>
      </c>
      <c r="F1604" s="149" t="s">
        <v>3726</v>
      </c>
      <c r="G1604" s="149" t="s">
        <v>7693</v>
      </c>
      <c r="H1604" s="149" t="s">
        <v>7694</v>
      </c>
      <c r="I1604" s="149" t="s">
        <v>7695</v>
      </c>
      <c r="J1604" s="149" t="s">
        <v>7696</v>
      </c>
      <c r="K1604" s="149"/>
      <c r="L1604" s="149" t="s">
        <v>262</v>
      </c>
      <c r="M1604" s="149"/>
      <c r="N1604" s="149" t="s">
        <v>263</v>
      </c>
      <c r="O1604" s="149" t="s">
        <v>214</v>
      </c>
      <c r="P1604" s="149" t="s">
        <v>53</v>
      </c>
      <c r="Q1604" s="149"/>
      <c r="R1604" s="149" t="s">
        <v>4719</v>
      </c>
      <c r="S1604" s="149" t="s">
        <v>3872</v>
      </c>
      <c r="T1604" s="149" t="s">
        <v>7407</v>
      </c>
      <c r="U1604" s="149" t="s">
        <v>267</v>
      </c>
      <c r="V1604" s="149"/>
      <c r="W1604" s="149"/>
      <c r="X1604" s="149" t="s">
        <v>268</v>
      </c>
      <c r="Y1604" s="149"/>
      <c r="Z1604" s="149"/>
      <c r="AA1604" s="149"/>
      <c r="AB1604" s="149" t="s">
        <v>269</v>
      </c>
      <c r="AC1604" s="149" t="s">
        <v>318</v>
      </c>
      <c r="AD1604" s="149" t="s">
        <v>7407</v>
      </c>
      <c r="AE1604" s="149" t="s">
        <v>271</v>
      </c>
      <c r="AF1604" s="149"/>
      <c r="AG1604" s="149" t="s">
        <v>1098</v>
      </c>
      <c r="AH1604" s="149" t="s">
        <v>273</v>
      </c>
      <c r="AI1604" s="158">
        <v>96</v>
      </c>
      <c r="AJ1604" s="149"/>
      <c r="AK1604" s="159" t="s">
        <v>274</v>
      </c>
      <c r="AL1604" s="159" t="s">
        <v>274</v>
      </c>
      <c r="AM1604" s="149" t="s">
        <v>274</v>
      </c>
      <c r="AN1604" s="160">
        <v>4</v>
      </c>
      <c r="AO1604" s="149"/>
      <c r="AP1604" s="149" t="s">
        <v>274</v>
      </c>
      <c r="AQ1604" s="149" t="s">
        <v>275</v>
      </c>
      <c r="AR1604" s="158">
        <v>1</v>
      </c>
      <c r="AS1604" s="149" t="s">
        <v>275</v>
      </c>
      <c r="AT1604" s="149" t="s">
        <v>276</v>
      </c>
      <c r="AU1604" s="161">
        <v>1</v>
      </c>
      <c r="AV1604" s="159">
        <v>22550</v>
      </c>
      <c r="AW1604" s="159">
        <v>902</v>
      </c>
      <c r="AX1604" s="149" t="s">
        <v>274</v>
      </c>
      <c r="AY1604" s="162">
        <v>0</v>
      </c>
      <c r="AZ1604" s="162" t="s">
        <v>274</v>
      </c>
      <c r="BA1604" s="162">
        <v>0</v>
      </c>
      <c r="BB1604" s="159">
        <v>21648</v>
      </c>
      <c r="BC1604" s="162" t="s">
        <v>274</v>
      </c>
      <c r="BD1604" s="162">
        <v>0</v>
      </c>
      <c r="BE1604" s="159">
        <v>902</v>
      </c>
      <c r="BF1604" s="159">
        <v>902</v>
      </c>
      <c r="BG1604" s="159">
        <v>22550</v>
      </c>
    </row>
    <row r="1605" ht="28.05" customHeight="1" spans="1:59">
      <c r="A1605" s="149"/>
      <c r="B1605" s="149"/>
      <c r="C1605" s="149"/>
      <c r="D1605" s="149" t="s">
        <v>3726</v>
      </c>
      <c r="E1605" s="340" t="s">
        <v>7697</v>
      </c>
      <c r="F1605" s="149" t="s">
        <v>3726</v>
      </c>
      <c r="G1605" s="149" t="s">
        <v>7698</v>
      </c>
      <c r="H1605" s="149" t="s">
        <v>7631</v>
      </c>
      <c r="I1605" s="149" t="s">
        <v>7632</v>
      </c>
      <c r="J1605" s="149" t="s">
        <v>7699</v>
      </c>
      <c r="K1605" s="149"/>
      <c r="L1605" s="149" t="s">
        <v>262</v>
      </c>
      <c r="M1605" s="149"/>
      <c r="N1605" s="149" t="s">
        <v>263</v>
      </c>
      <c r="O1605" s="149" t="s">
        <v>214</v>
      </c>
      <c r="P1605" s="149" t="s">
        <v>53</v>
      </c>
      <c r="Q1605" s="149"/>
      <c r="R1605" s="149" t="s">
        <v>4719</v>
      </c>
      <c r="S1605" s="149" t="s">
        <v>3872</v>
      </c>
      <c r="T1605" s="149" t="s">
        <v>7407</v>
      </c>
      <c r="U1605" s="149" t="s">
        <v>267</v>
      </c>
      <c r="V1605" s="149"/>
      <c r="W1605" s="149"/>
      <c r="X1605" s="149" t="s">
        <v>268</v>
      </c>
      <c r="Y1605" s="149"/>
      <c r="Z1605" s="149"/>
      <c r="AA1605" s="149"/>
      <c r="AB1605" s="149" t="s">
        <v>269</v>
      </c>
      <c r="AC1605" s="149" t="s">
        <v>318</v>
      </c>
      <c r="AD1605" s="149" t="s">
        <v>7407</v>
      </c>
      <c r="AE1605" s="149" t="s">
        <v>271</v>
      </c>
      <c r="AF1605" s="149"/>
      <c r="AG1605" s="149" t="s">
        <v>1098</v>
      </c>
      <c r="AH1605" s="149" t="s">
        <v>273</v>
      </c>
      <c r="AI1605" s="158">
        <v>96</v>
      </c>
      <c r="AJ1605" s="149"/>
      <c r="AK1605" s="159" t="s">
        <v>274</v>
      </c>
      <c r="AL1605" s="159" t="s">
        <v>274</v>
      </c>
      <c r="AM1605" s="149" t="s">
        <v>274</v>
      </c>
      <c r="AN1605" s="160">
        <v>4</v>
      </c>
      <c r="AO1605" s="149"/>
      <c r="AP1605" s="149" t="s">
        <v>274</v>
      </c>
      <c r="AQ1605" s="149" t="s">
        <v>275</v>
      </c>
      <c r="AR1605" s="158">
        <v>1</v>
      </c>
      <c r="AS1605" s="149" t="s">
        <v>275</v>
      </c>
      <c r="AT1605" s="149" t="s">
        <v>276</v>
      </c>
      <c r="AU1605" s="161">
        <v>1</v>
      </c>
      <c r="AV1605" s="159">
        <v>42750</v>
      </c>
      <c r="AW1605" s="159">
        <v>1710</v>
      </c>
      <c r="AX1605" s="149" t="s">
        <v>274</v>
      </c>
      <c r="AY1605" s="162">
        <v>0</v>
      </c>
      <c r="AZ1605" s="162" t="s">
        <v>274</v>
      </c>
      <c r="BA1605" s="162">
        <v>0</v>
      </c>
      <c r="BB1605" s="159">
        <v>41040</v>
      </c>
      <c r="BC1605" s="162" t="s">
        <v>274</v>
      </c>
      <c r="BD1605" s="162">
        <v>0</v>
      </c>
      <c r="BE1605" s="159">
        <v>1710</v>
      </c>
      <c r="BF1605" s="159">
        <v>1710</v>
      </c>
      <c r="BG1605" s="159">
        <v>42750</v>
      </c>
    </row>
    <row r="1606" ht="28.05" customHeight="1" spans="1:59">
      <c r="A1606" s="149"/>
      <c r="B1606" s="149"/>
      <c r="C1606" s="149"/>
      <c r="D1606" s="149" t="s">
        <v>3726</v>
      </c>
      <c r="E1606" s="340" t="s">
        <v>7700</v>
      </c>
      <c r="F1606" s="149" t="s">
        <v>3726</v>
      </c>
      <c r="G1606" s="149" t="s">
        <v>7701</v>
      </c>
      <c r="H1606" s="149" t="s">
        <v>7669</v>
      </c>
      <c r="I1606" s="149" t="s">
        <v>7670</v>
      </c>
      <c r="J1606" s="149" t="s">
        <v>7702</v>
      </c>
      <c r="K1606" s="149"/>
      <c r="L1606" s="149" t="s">
        <v>262</v>
      </c>
      <c r="M1606" s="149"/>
      <c r="N1606" s="149" t="s">
        <v>263</v>
      </c>
      <c r="O1606" s="149" t="s">
        <v>214</v>
      </c>
      <c r="P1606" s="149" t="s">
        <v>53</v>
      </c>
      <c r="Q1606" s="149"/>
      <c r="R1606" s="149" t="s">
        <v>2521</v>
      </c>
      <c r="S1606" s="149" t="s">
        <v>167</v>
      </c>
      <c r="T1606" s="149" t="s">
        <v>7672</v>
      </c>
      <c r="U1606" s="149" t="s">
        <v>267</v>
      </c>
      <c r="V1606" s="149"/>
      <c r="W1606" s="149"/>
      <c r="X1606" s="149" t="s">
        <v>336</v>
      </c>
      <c r="Y1606" s="149"/>
      <c r="Z1606" s="149"/>
      <c r="AA1606" s="149"/>
      <c r="AB1606" s="149" t="s">
        <v>269</v>
      </c>
      <c r="AC1606" s="149" t="s">
        <v>270</v>
      </c>
      <c r="AD1606" s="149" t="s">
        <v>7672</v>
      </c>
      <c r="AE1606" s="149" t="s">
        <v>271</v>
      </c>
      <c r="AF1606" s="149"/>
      <c r="AG1606" s="149" t="s">
        <v>1098</v>
      </c>
      <c r="AH1606" s="149" t="s">
        <v>273</v>
      </c>
      <c r="AI1606" s="158">
        <v>32</v>
      </c>
      <c r="AJ1606" s="149"/>
      <c r="AK1606" s="159" t="s">
        <v>274</v>
      </c>
      <c r="AL1606" s="159" t="s">
        <v>274</v>
      </c>
      <c r="AM1606" s="149" t="s">
        <v>274</v>
      </c>
      <c r="AN1606" s="160">
        <v>4</v>
      </c>
      <c r="AO1606" s="149"/>
      <c r="AP1606" s="149" t="s">
        <v>274</v>
      </c>
      <c r="AQ1606" s="149" t="s">
        <v>275</v>
      </c>
      <c r="AR1606" s="158">
        <v>1</v>
      </c>
      <c r="AS1606" s="149" t="s">
        <v>275</v>
      </c>
      <c r="AT1606" s="149" t="s">
        <v>276</v>
      </c>
      <c r="AU1606" s="161">
        <v>1</v>
      </c>
      <c r="AV1606" s="159">
        <v>7964.61</v>
      </c>
      <c r="AW1606" s="159">
        <v>318.58</v>
      </c>
      <c r="AX1606" s="149" t="s">
        <v>274</v>
      </c>
      <c r="AY1606" s="159">
        <v>79.64</v>
      </c>
      <c r="AZ1606" s="159">
        <v>79.64</v>
      </c>
      <c r="BA1606" s="159">
        <v>318.56</v>
      </c>
      <c r="BB1606" s="159">
        <v>2548.76</v>
      </c>
      <c r="BC1606" s="162" t="s">
        <v>274</v>
      </c>
      <c r="BD1606" s="162">
        <v>0</v>
      </c>
      <c r="BE1606" s="159">
        <v>5415.85</v>
      </c>
      <c r="BF1606" s="159">
        <v>5415.85</v>
      </c>
      <c r="BG1606" s="159">
        <v>7964.61</v>
      </c>
    </row>
    <row r="1607" ht="28.05" customHeight="1" spans="1:59">
      <c r="A1607" s="149"/>
      <c r="B1607" s="149"/>
      <c r="C1607" s="149"/>
      <c r="D1607" s="149" t="s">
        <v>3726</v>
      </c>
      <c r="E1607" s="340" t="s">
        <v>7703</v>
      </c>
      <c r="F1607" s="149" t="s">
        <v>3726</v>
      </c>
      <c r="G1607" s="149" t="s">
        <v>7704</v>
      </c>
      <c r="H1607" s="149" t="s">
        <v>7039</v>
      </c>
      <c r="I1607" s="149" t="s">
        <v>7705</v>
      </c>
      <c r="J1607" s="149" t="s">
        <v>7706</v>
      </c>
      <c r="K1607" s="149"/>
      <c r="L1607" s="149" t="s">
        <v>262</v>
      </c>
      <c r="M1607" s="149"/>
      <c r="N1607" s="149" t="s">
        <v>263</v>
      </c>
      <c r="O1607" s="149" t="s">
        <v>214</v>
      </c>
      <c r="P1607" s="149" t="s">
        <v>53</v>
      </c>
      <c r="Q1607" s="149"/>
      <c r="R1607" s="149" t="s">
        <v>3952</v>
      </c>
      <c r="S1607" s="149" t="s">
        <v>7042</v>
      </c>
      <c r="T1607" s="149" t="s">
        <v>7672</v>
      </c>
      <c r="U1607" s="149" t="s">
        <v>267</v>
      </c>
      <c r="V1607" s="149"/>
      <c r="W1607" s="149"/>
      <c r="X1607" s="149" t="s">
        <v>336</v>
      </c>
      <c r="Y1607" s="149"/>
      <c r="Z1607" s="149"/>
      <c r="AA1607" s="149"/>
      <c r="AB1607" s="149" t="s">
        <v>269</v>
      </c>
      <c r="AC1607" s="149" t="s">
        <v>270</v>
      </c>
      <c r="AD1607" s="149" t="s">
        <v>7672</v>
      </c>
      <c r="AE1607" s="149" t="s">
        <v>271</v>
      </c>
      <c r="AF1607" s="149"/>
      <c r="AG1607" s="149" t="s">
        <v>1098</v>
      </c>
      <c r="AH1607" s="149" t="s">
        <v>273</v>
      </c>
      <c r="AI1607" s="158">
        <v>32</v>
      </c>
      <c r="AJ1607" s="149"/>
      <c r="AK1607" s="159" t="s">
        <v>274</v>
      </c>
      <c r="AL1607" s="159" t="s">
        <v>274</v>
      </c>
      <c r="AM1607" s="149" t="s">
        <v>274</v>
      </c>
      <c r="AN1607" s="160">
        <v>4</v>
      </c>
      <c r="AO1607" s="149"/>
      <c r="AP1607" s="149" t="s">
        <v>274</v>
      </c>
      <c r="AQ1607" s="149" t="s">
        <v>275</v>
      </c>
      <c r="AR1607" s="158">
        <v>1</v>
      </c>
      <c r="AS1607" s="149" t="s">
        <v>275</v>
      </c>
      <c r="AT1607" s="149" t="s">
        <v>276</v>
      </c>
      <c r="AU1607" s="161">
        <v>1</v>
      </c>
      <c r="AV1607" s="159">
        <v>29203.54</v>
      </c>
      <c r="AW1607" s="159">
        <v>1168.14</v>
      </c>
      <c r="AX1607" s="149" t="s">
        <v>274</v>
      </c>
      <c r="AY1607" s="159">
        <v>292.03</v>
      </c>
      <c r="AZ1607" s="159">
        <v>292.03</v>
      </c>
      <c r="BA1607" s="159">
        <v>1168.12</v>
      </c>
      <c r="BB1607" s="159">
        <v>9345.24</v>
      </c>
      <c r="BC1607" s="162" t="s">
        <v>274</v>
      </c>
      <c r="BD1607" s="162">
        <v>0</v>
      </c>
      <c r="BE1607" s="159">
        <v>19858.3</v>
      </c>
      <c r="BF1607" s="159">
        <v>19858.3</v>
      </c>
      <c r="BG1607" s="159">
        <v>29203.54</v>
      </c>
    </row>
    <row r="1608" ht="28.05" customHeight="1" spans="1:59">
      <c r="A1608" s="149"/>
      <c r="B1608" s="149"/>
      <c r="C1608" s="149"/>
      <c r="D1608" s="149" t="s">
        <v>3726</v>
      </c>
      <c r="E1608" s="340" t="s">
        <v>7707</v>
      </c>
      <c r="F1608" s="149" t="s">
        <v>3726</v>
      </c>
      <c r="G1608" s="149" t="s">
        <v>7708</v>
      </c>
      <c r="H1608" s="149" t="s">
        <v>7664</v>
      </c>
      <c r="I1608" s="149" t="s">
        <v>7665</v>
      </c>
      <c r="J1608" s="149" t="s">
        <v>7709</v>
      </c>
      <c r="K1608" s="149"/>
      <c r="L1608" s="149" t="s">
        <v>262</v>
      </c>
      <c r="M1608" s="149"/>
      <c r="N1608" s="149" t="s">
        <v>263</v>
      </c>
      <c r="O1608" s="149" t="s">
        <v>214</v>
      </c>
      <c r="P1608" s="149" t="s">
        <v>53</v>
      </c>
      <c r="Q1608" s="149"/>
      <c r="R1608" s="149" t="s">
        <v>703</v>
      </c>
      <c r="S1608" s="149" t="s">
        <v>4180</v>
      </c>
      <c r="T1608" s="149" t="s">
        <v>7619</v>
      </c>
      <c r="U1608" s="149" t="s">
        <v>267</v>
      </c>
      <c r="V1608" s="149"/>
      <c r="W1608" s="149"/>
      <c r="X1608" s="149" t="s">
        <v>705</v>
      </c>
      <c r="Y1608" s="149"/>
      <c r="Z1608" s="149"/>
      <c r="AA1608" s="149"/>
      <c r="AB1608" s="149" t="s">
        <v>269</v>
      </c>
      <c r="AC1608" s="149" t="s">
        <v>270</v>
      </c>
      <c r="AD1608" s="149" t="s">
        <v>7619</v>
      </c>
      <c r="AE1608" s="149" t="s">
        <v>271</v>
      </c>
      <c r="AF1608" s="149"/>
      <c r="AG1608" s="149" t="s">
        <v>1098</v>
      </c>
      <c r="AH1608" s="149" t="s">
        <v>273</v>
      </c>
      <c r="AI1608" s="158">
        <v>78</v>
      </c>
      <c r="AJ1608" s="149"/>
      <c r="AK1608" s="159" t="s">
        <v>274</v>
      </c>
      <c r="AL1608" s="159" t="s">
        <v>274</v>
      </c>
      <c r="AM1608" s="149" t="s">
        <v>274</v>
      </c>
      <c r="AN1608" s="160">
        <v>4</v>
      </c>
      <c r="AO1608" s="149"/>
      <c r="AP1608" s="149" t="s">
        <v>274</v>
      </c>
      <c r="AQ1608" s="149" t="s">
        <v>275</v>
      </c>
      <c r="AR1608" s="158">
        <v>1</v>
      </c>
      <c r="AS1608" s="149" t="s">
        <v>275</v>
      </c>
      <c r="AT1608" s="149" t="s">
        <v>276</v>
      </c>
      <c r="AU1608" s="161">
        <v>1</v>
      </c>
      <c r="AV1608" s="159">
        <v>199115.04</v>
      </c>
      <c r="AW1608" s="159">
        <v>7964.6</v>
      </c>
      <c r="AX1608" s="149" t="s">
        <v>274</v>
      </c>
      <c r="AY1608" s="159">
        <v>2081.66</v>
      </c>
      <c r="AZ1608" s="159">
        <v>2081.66</v>
      </c>
      <c r="BA1608" s="159">
        <v>8326.64</v>
      </c>
      <c r="BB1608" s="159">
        <v>153680.59</v>
      </c>
      <c r="BC1608" s="162" t="s">
        <v>274</v>
      </c>
      <c r="BD1608" s="162">
        <v>0</v>
      </c>
      <c r="BE1608" s="159">
        <v>45434.45</v>
      </c>
      <c r="BF1608" s="159">
        <v>45434.45</v>
      </c>
      <c r="BG1608" s="159">
        <v>199115.04</v>
      </c>
    </row>
    <row r="1609" ht="28.05" customHeight="1" spans="1:59">
      <c r="A1609" s="149"/>
      <c r="B1609" s="149"/>
      <c r="C1609" s="149"/>
      <c r="D1609" s="149" t="s">
        <v>3726</v>
      </c>
      <c r="E1609" s="340" t="s">
        <v>7710</v>
      </c>
      <c r="F1609" s="149" t="s">
        <v>3726</v>
      </c>
      <c r="G1609" s="149" t="s">
        <v>7711</v>
      </c>
      <c r="H1609" s="149" t="s">
        <v>7712</v>
      </c>
      <c r="I1609" s="149" t="s">
        <v>7713</v>
      </c>
      <c r="J1609" s="149" t="s">
        <v>7714</v>
      </c>
      <c r="K1609" s="149"/>
      <c r="L1609" s="149" t="s">
        <v>262</v>
      </c>
      <c r="M1609" s="149"/>
      <c r="N1609" s="149" t="s">
        <v>263</v>
      </c>
      <c r="O1609" s="149" t="s">
        <v>214</v>
      </c>
      <c r="P1609" s="149" t="s">
        <v>53</v>
      </c>
      <c r="Q1609" s="149"/>
      <c r="R1609" s="149" t="s">
        <v>2521</v>
      </c>
      <c r="S1609" s="149" t="s">
        <v>167</v>
      </c>
      <c r="T1609" s="149" t="s">
        <v>7672</v>
      </c>
      <c r="U1609" s="149" t="s">
        <v>267</v>
      </c>
      <c r="V1609" s="149"/>
      <c r="W1609" s="149"/>
      <c r="X1609" s="149" t="s">
        <v>336</v>
      </c>
      <c r="Y1609" s="149"/>
      <c r="Z1609" s="149"/>
      <c r="AA1609" s="149"/>
      <c r="AB1609" s="149" t="s">
        <v>269</v>
      </c>
      <c r="AC1609" s="149" t="s">
        <v>270</v>
      </c>
      <c r="AD1609" s="149" t="s">
        <v>7672</v>
      </c>
      <c r="AE1609" s="149" t="s">
        <v>271</v>
      </c>
      <c r="AF1609" s="149"/>
      <c r="AG1609" s="149" t="s">
        <v>1098</v>
      </c>
      <c r="AH1609" s="149" t="s">
        <v>273</v>
      </c>
      <c r="AI1609" s="158">
        <v>32</v>
      </c>
      <c r="AJ1609" s="149"/>
      <c r="AK1609" s="159" t="s">
        <v>274</v>
      </c>
      <c r="AL1609" s="159" t="s">
        <v>274</v>
      </c>
      <c r="AM1609" s="149" t="s">
        <v>274</v>
      </c>
      <c r="AN1609" s="160">
        <v>4</v>
      </c>
      <c r="AO1609" s="149"/>
      <c r="AP1609" s="149" t="s">
        <v>274</v>
      </c>
      <c r="AQ1609" s="149" t="s">
        <v>275</v>
      </c>
      <c r="AR1609" s="158">
        <v>1</v>
      </c>
      <c r="AS1609" s="149" t="s">
        <v>275</v>
      </c>
      <c r="AT1609" s="149" t="s">
        <v>276</v>
      </c>
      <c r="AU1609" s="161">
        <v>1</v>
      </c>
      <c r="AV1609" s="159">
        <v>3982.3</v>
      </c>
      <c r="AW1609" s="159">
        <v>159.29</v>
      </c>
      <c r="AX1609" s="149" t="s">
        <v>274</v>
      </c>
      <c r="AY1609" s="159">
        <v>39.82</v>
      </c>
      <c r="AZ1609" s="159">
        <v>39.82</v>
      </c>
      <c r="BA1609" s="159">
        <v>159.28</v>
      </c>
      <c r="BB1609" s="159">
        <v>1274.24</v>
      </c>
      <c r="BC1609" s="162" t="s">
        <v>274</v>
      </c>
      <c r="BD1609" s="162">
        <v>0</v>
      </c>
      <c r="BE1609" s="159">
        <v>2708.06</v>
      </c>
      <c r="BF1609" s="159">
        <v>2708.06</v>
      </c>
      <c r="BG1609" s="159">
        <v>3982.3</v>
      </c>
    </row>
    <row r="1610" ht="28.05" customHeight="1" spans="1:59">
      <c r="A1610" s="149"/>
      <c r="B1610" s="149"/>
      <c r="C1610" s="149"/>
      <c r="D1610" s="149" t="s">
        <v>3726</v>
      </c>
      <c r="E1610" s="340" t="s">
        <v>7715</v>
      </c>
      <c r="F1610" s="149" t="s">
        <v>3726</v>
      </c>
      <c r="G1610" s="149" t="s">
        <v>7716</v>
      </c>
      <c r="H1610" s="149" t="s">
        <v>7712</v>
      </c>
      <c r="I1610" s="149" t="s">
        <v>7713</v>
      </c>
      <c r="J1610" s="149" t="s">
        <v>7717</v>
      </c>
      <c r="K1610" s="149"/>
      <c r="L1610" s="149" t="s">
        <v>262</v>
      </c>
      <c r="M1610" s="149"/>
      <c r="N1610" s="149" t="s">
        <v>263</v>
      </c>
      <c r="O1610" s="149" t="s">
        <v>214</v>
      </c>
      <c r="P1610" s="149" t="s">
        <v>53</v>
      </c>
      <c r="Q1610" s="149"/>
      <c r="R1610" s="149" t="s">
        <v>2521</v>
      </c>
      <c r="S1610" s="149" t="s">
        <v>167</v>
      </c>
      <c r="T1610" s="149" t="s">
        <v>7672</v>
      </c>
      <c r="U1610" s="149" t="s">
        <v>267</v>
      </c>
      <c r="V1610" s="149"/>
      <c r="W1610" s="149"/>
      <c r="X1610" s="149" t="s">
        <v>336</v>
      </c>
      <c r="Y1610" s="149"/>
      <c r="Z1610" s="149"/>
      <c r="AA1610" s="149"/>
      <c r="AB1610" s="149" t="s">
        <v>269</v>
      </c>
      <c r="AC1610" s="149" t="s">
        <v>270</v>
      </c>
      <c r="AD1610" s="149" t="s">
        <v>7672</v>
      </c>
      <c r="AE1610" s="149" t="s">
        <v>271</v>
      </c>
      <c r="AF1610" s="149"/>
      <c r="AG1610" s="149" t="s">
        <v>1098</v>
      </c>
      <c r="AH1610" s="149" t="s">
        <v>273</v>
      </c>
      <c r="AI1610" s="158">
        <v>32</v>
      </c>
      <c r="AJ1610" s="149"/>
      <c r="AK1610" s="159" t="s">
        <v>274</v>
      </c>
      <c r="AL1610" s="159" t="s">
        <v>274</v>
      </c>
      <c r="AM1610" s="149" t="s">
        <v>274</v>
      </c>
      <c r="AN1610" s="160">
        <v>4</v>
      </c>
      <c r="AO1610" s="149"/>
      <c r="AP1610" s="149" t="s">
        <v>274</v>
      </c>
      <c r="AQ1610" s="149" t="s">
        <v>275</v>
      </c>
      <c r="AR1610" s="158">
        <v>1</v>
      </c>
      <c r="AS1610" s="149" t="s">
        <v>275</v>
      </c>
      <c r="AT1610" s="149" t="s">
        <v>276</v>
      </c>
      <c r="AU1610" s="161">
        <v>1</v>
      </c>
      <c r="AV1610" s="159">
        <v>3982.3</v>
      </c>
      <c r="AW1610" s="159">
        <v>159.29</v>
      </c>
      <c r="AX1610" s="149" t="s">
        <v>274</v>
      </c>
      <c r="AY1610" s="159">
        <v>39.82</v>
      </c>
      <c r="AZ1610" s="159">
        <v>39.82</v>
      </c>
      <c r="BA1610" s="159">
        <v>159.28</v>
      </c>
      <c r="BB1610" s="159">
        <v>1274.24</v>
      </c>
      <c r="BC1610" s="162" t="s">
        <v>274</v>
      </c>
      <c r="BD1610" s="162">
        <v>0</v>
      </c>
      <c r="BE1610" s="159">
        <v>2708.06</v>
      </c>
      <c r="BF1610" s="159">
        <v>2708.06</v>
      </c>
      <c r="BG1610" s="159">
        <v>3982.3</v>
      </c>
    </row>
    <row r="1611" ht="28.05" customHeight="1" spans="1:59">
      <c r="A1611" s="149"/>
      <c r="B1611" s="149"/>
      <c r="C1611" s="149"/>
      <c r="D1611" s="149" t="s">
        <v>3726</v>
      </c>
      <c r="E1611" s="340" t="s">
        <v>7718</v>
      </c>
      <c r="F1611" s="149" t="s">
        <v>3726</v>
      </c>
      <c r="G1611" s="149" t="s">
        <v>7719</v>
      </c>
      <c r="H1611" s="149" t="s">
        <v>7720</v>
      </c>
      <c r="I1611" s="149" t="s">
        <v>7721</v>
      </c>
      <c r="J1611" s="149" t="s">
        <v>7722</v>
      </c>
      <c r="K1611" s="149"/>
      <c r="L1611" s="149" t="s">
        <v>262</v>
      </c>
      <c r="M1611" s="149"/>
      <c r="N1611" s="149" t="s">
        <v>263</v>
      </c>
      <c r="O1611" s="149" t="s">
        <v>214</v>
      </c>
      <c r="P1611" s="149" t="s">
        <v>53</v>
      </c>
      <c r="Q1611" s="149"/>
      <c r="R1611" s="149" t="s">
        <v>62</v>
      </c>
      <c r="S1611" s="149" t="s">
        <v>289</v>
      </c>
      <c r="T1611" s="149" t="s">
        <v>82</v>
      </c>
      <c r="U1611" s="149" t="s">
        <v>267</v>
      </c>
      <c r="V1611" s="149"/>
      <c r="W1611" s="149"/>
      <c r="X1611" s="149" t="s">
        <v>268</v>
      </c>
      <c r="Y1611" s="149"/>
      <c r="Z1611" s="149"/>
      <c r="AA1611" s="149"/>
      <c r="AB1611" s="149" t="s">
        <v>269</v>
      </c>
      <c r="AC1611" s="149" t="s">
        <v>318</v>
      </c>
      <c r="AD1611" s="149" t="s">
        <v>82</v>
      </c>
      <c r="AE1611" s="149" t="s">
        <v>271</v>
      </c>
      <c r="AF1611" s="149"/>
      <c r="AG1611" s="149" t="s">
        <v>1098</v>
      </c>
      <c r="AH1611" s="149" t="s">
        <v>273</v>
      </c>
      <c r="AI1611" s="158">
        <v>89</v>
      </c>
      <c r="AJ1611" s="149"/>
      <c r="AK1611" s="159" t="s">
        <v>274</v>
      </c>
      <c r="AL1611" s="159" t="s">
        <v>274</v>
      </c>
      <c r="AM1611" s="149" t="s">
        <v>274</v>
      </c>
      <c r="AN1611" s="160">
        <v>4</v>
      </c>
      <c r="AO1611" s="149"/>
      <c r="AP1611" s="149" t="s">
        <v>274</v>
      </c>
      <c r="AQ1611" s="149" t="s">
        <v>275</v>
      </c>
      <c r="AR1611" s="158">
        <v>1</v>
      </c>
      <c r="AS1611" s="149" t="s">
        <v>275</v>
      </c>
      <c r="AT1611" s="149" t="s">
        <v>276</v>
      </c>
      <c r="AU1611" s="161">
        <v>1</v>
      </c>
      <c r="AV1611" s="159">
        <v>85299.15</v>
      </c>
      <c r="AW1611" s="159">
        <v>3411.97</v>
      </c>
      <c r="AX1611" s="149" t="s">
        <v>274</v>
      </c>
      <c r="AY1611" s="162">
        <v>0</v>
      </c>
      <c r="AZ1611" s="162" t="s">
        <v>274</v>
      </c>
      <c r="BA1611" s="162">
        <v>0</v>
      </c>
      <c r="BB1611" s="159">
        <v>81887.18</v>
      </c>
      <c r="BC1611" s="162" t="s">
        <v>274</v>
      </c>
      <c r="BD1611" s="162">
        <v>0</v>
      </c>
      <c r="BE1611" s="159">
        <v>3411.97</v>
      </c>
      <c r="BF1611" s="159">
        <v>3411.97</v>
      </c>
      <c r="BG1611" s="159">
        <v>85299.15</v>
      </c>
    </row>
    <row r="1612" ht="28.05" customHeight="1" spans="1:59">
      <c r="A1612" s="149"/>
      <c r="B1612" s="149"/>
      <c r="C1612" s="149"/>
      <c r="D1612" s="149" t="s">
        <v>3726</v>
      </c>
      <c r="E1612" s="340" t="s">
        <v>7723</v>
      </c>
      <c r="F1612" s="149" t="s">
        <v>3726</v>
      </c>
      <c r="G1612" s="149" t="s">
        <v>7724</v>
      </c>
      <c r="H1612" s="149" t="s">
        <v>7725</v>
      </c>
      <c r="I1612" s="149" t="s">
        <v>7726</v>
      </c>
      <c r="J1612" s="149" t="s">
        <v>7727</v>
      </c>
      <c r="K1612" s="149"/>
      <c r="L1612" s="149" t="s">
        <v>262</v>
      </c>
      <c r="M1612" s="149"/>
      <c r="N1612" s="149" t="s">
        <v>263</v>
      </c>
      <c r="O1612" s="149" t="s">
        <v>214</v>
      </c>
      <c r="P1612" s="149" t="s">
        <v>53</v>
      </c>
      <c r="Q1612" s="149"/>
      <c r="R1612" s="149" t="s">
        <v>4719</v>
      </c>
      <c r="S1612" s="149" t="s">
        <v>3872</v>
      </c>
      <c r="T1612" s="149" t="s">
        <v>7407</v>
      </c>
      <c r="U1612" s="149" t="s">
        <v>267</v>
      </c>
      <c r="V1612" s="149"/>
      <c r="W1612" s="149"/>
      <c r="X1612" s="149" t="s">
        <v>268</v>
      </c>
      <c r="Y1612" s="149"/>
      <c r="Z1612" s="149"/>
      <c r="AA1612" s="149"/>
      <c r="AB1612" s="149" t="s">
        <v>269</v>
      </c>
      <c r="AC1612" s="149" t="s">
        <v>318</v>
      </c>
      <c r="AD1612" s="149" t="s">
        <v>7407</v>
      </c>
      <c r="AE1612" s="149" t="s">
        <v>271</v>
      </c>
      <c r="AF1612" s="149"/>
      <c r="AG1612" s="149" t="s">
        <v>1098</v>
      </c>
      <c r="AH1612" s="149" t="s">
        <v>273</v>
      </c>
      <c r="AI1612" s="158">
        <v>96</v>
      </c>
      <c r="AJ1612" s="149"/>
      <c r="AK1612" s="159" t="s">
        <v>274</v>
      </c>
      <c r="AL1612" s="159" t="s">
        <v>274</v>
      </c>
      <c r="AM1612" s="149" t="s">
        <v>274</v>
      </c>
      <c r="AN1612" s="160">
        <v>4</v>
      </c>
      <c r="AO1612" s="149"/>
      <c r="AP1612" s="149" t="s">
        <v>274</v>
      </c>
      <c r="AQ1612" s="149" t="s">
        <v>275</v>
      </c>
      <c r="AR1612" s="158">
        <v>1</v>
      </c>
      <c r="AS1612" s="149" t="s">
        <v>275</v>
      </c>
      <c r="AT1612" s="149" t="s">
        <v>276</v>
      </c>
      <c r="AU1612" s="161">
        <v>1</v>
      </c>
      <c r="AV1612" s="159">
        <v>2550</v>
      </c>
      <c r="AW1612" s="159">
        <v>102</v>
      </c>
      <c r="AX1612" s="149" t="s">
        <v>274</v>
      </c>
      <c r="AY1612" s="162">
        <v>0</v>
      </c>
      <c r="AZ1612" s="162" t="s">
        <v>274</v>
      </c>
      <c r="BA1612" s="162">
        <v>0</v>
      </c>
      <c r="BB1612" s="159">
        <v>2448</v>
      </c>
      <c r="BC1612" s="162" t="s">
        <v>274</v>
      </c>
      <c r="BD1612" s="162">
        <v>0</v>
      </c>
      <c r="BE1612" s="159">
        <v>102</v>
      </c>
      <c r="BF1612" s="159">
        <v>102</v>
      </c>
      <c r="BG1612" s="159">
        <v>2550</v>
      </c>
    </row>
    <row r="1613" ht="28.05" customHeight="1" spans="1:59">
      <c r="A1613" s="149"/>
      <c r="B1613" s="149"/>
      <c r="C1613" s="149"/>
      <c r="D1613" s="149" t="s">
        <v>3726</v>
      </c>
      <c r="E1613" s="340" t="s">
        <v>7728</v>
      </c>
      <c r="F1613" s="149" t="s">
        <v>3726</v>
      </c>
      <c r="G1613" s="149" t="s">
        <v>7729</v>
      </c>
      <c r="H1613" s="149" t="s">
        <v>7694</v>
      </c>
      <c r="I1613" s="149" t="s">
        <v>7695</v>
      </c>
      <c r="J1613" s="149" t="s">
        <v>7730</v>
      </c>
      <c r="K1613" s="149"/>
      <c r="L1613" s="149" t="s">
        <v>262</v>
      </c>
      <c r="M1613" s="149"/>
      <c r="N1613" s="149" t="s">
        <v>263</v>
      </c>
      <c r="O1613" s="149" t="s">
        <v>214</v>
      </c>
      <c r="P1613" s="149" t="s">
        <v>53</v>
      </c>
      <c r="Q1613" s="149"/>
      <c r="R1613" s="149" t="s">
        <v>4719</v>
      </c>
      <c r="S1613" s="149" t="s">
        <v>3872</v>
      </c>
      <c r="T1613" s="149" t="s">
        <v>7407</v>
      </c>
      <c r="U1613" s="149" t="s">
        <v>267</v>
      </c>
      <c r="V1613" s="149"/>
      <c r="W1613" s="149"/>
      <c r="X1613" s="149" t="s">
        <v>268</v>
      </c>
      <c r="Y1613" s="149"/>
      <c r="Z1613" s="149"/>
      <c r="AA1613" s="149"/>
      <c r="AB1613" s="149" t="s">
        <v>269</v>
      </c>
      <c r="AC1613" s="149" t="s">
        <v>318</v>
      </c>
      <c r="AD1613" s="149" t="s">
        <v>7407</v>
      </c>
      <c r="AE1613" s="149" t="s">
        <v>271</v>
      </c>
      <c r="AF1613" s="149"/>
      <c r="AG1613" s="149" t="s">
        <v>1098</v>
      </c>
      <c r="AH1613" s="149" t="s">
        <v>273</v>
      </c>
      <c r="AI1613" s="158">
        <v>96</v>
      </c>
      <c r="AJ1613" s="149"/>
      <c r="AK1613" s="159" t="s">
        <v>274</v>
      </c>
      <c r="AL1613" s="159" t="s">
        <v>274</v>
      </c>
      <c r="AM1613" s="149" t="s">
        <v>274</v>
      </c>
      <c r="AN1613" s="160">
        <v>4</v>
      </c>
      <c r="AO1613" s="149"/>
      <c r="AP1613" s="149" t="s">
        <v>274</v>
      </c>
      <c r="AQ1613" s="149" t="s">
        <v>275</v>
      </c>
      <c r="AR1613" s="158">
        <v>1</v>
      </c>
      <c r="AS1613" s="149" t="s">
        <v>275</v>
      </c>
      <c r="AT1613" s="149" t="s">
        <v>276</v>
      </c>
      <c r="AU1613" s="161">
        <v>1</v>
      </c>
      <c r="AV1613" s="159">
        <v>22550</v>
      </c>
      <c r="AW1613" s="159">
        <v>902</v>
      </c>
      <c r="AX1613" s="149" t="s">
        <v>274</v>
      </c>
      <c r="AY1613" s="162">
        <v>0</v>
      </c>
      <c r="AZ1613" s="162" t="s">
        <v>274</v>
      </c>
      <c r="BA1613" s="162">
        <v>0</v>
      </c>
      <c r="BB1613" s="159">
        <v>21648</v>
      </c>
      <c r="BC1613" s="162" t="s">
        <v>274</v>
      </c>
      <c r="BD1613" s="162">
        <v>0</v>
      </c>
      <c r="BE1613" s="159">
        <v>902</v>
      </c>
      <c r="BF1613" s="159">
        <v>902</v>
      </c>
      <c r="BG1613" s="159">
        <v>22550</v>
      </c>
    </row>
    <row r="1614" ht="28.05" customHeight="1" spans="1:59">
      <c r="A1614" s="149"/>
      <c r="B1614" s="149"/>
      <c r="C1614" s="149"/>
      <c r="D1614" s="149" t="s">
        <v>3726</v>
      </c>
      <c r="E1614" s="340" t="s">
        <v>7731</v>
      </c>
      <c r="F1614" s="149" t="s">
        <v>3726</v>
      </c>
      <c r="G1614" s="149" t="s">
        <v>7732</v>
      </c>
      <c r="H1614" s="149" t="s">
        <v>7733</v>
      </c>
      <c r="I1614" s="149" t="s">
        <v>7734</v>
      </c>
      <c r="J1614" s="149" t="s">
        <v>7735</v>
      </c>
      <c r="K1614" s="149"/>
      <c r="L1614" s="149" t="s">
        <v>262</v>
      </c>
      <c r="M1614" s="149"/>
      <c r="N1614" s="149" t="s">
        <v>263</v>
      </c>
      <c r="O1614" s="149" t="s">
        <v>214</v>
      </c>
      <c r="P1614" s="149" t="s">
        <v>53</v>
      </c>
      <c r="Q1614" s="149"/>
      <c r="R1614" s="149" t="s">
        <v>4112</v>
      </c>
      <c r="S1614" s="149" t="s">
        <v>4180</v>
      </c>
      <c r="T1614" s="149" t="s">
        <v>7736</v>
      </c>
      <c r="U1614" s="149" t="s">
        <v>267</v>
      </c>
      <c r="V1614" s="149"/>
      <c r="W1614" s="149"/>
      <c r="X1614" s="149" t="s">
        <v>705</v>
      </c>
      <c r="Y1614" s="149"/>
      <c r="Z1614" s="149"/>
      <c r="AA1614" s="149"/>
      <c r="AB1614" s="149" t="s">
        <v>269</v>
      </c>
      <c r="AC1614" s="149" t="s">
        <v>270</v>
      </c>
      <c r="AD1614" s="149" t="s">
        <v>7736</v>
      </c>
      <c r="AE1614" s="149" t="s">
        <v>271</v>
      </c>
      <c r="AF1614" s="149"/>
      <c r="AG1614" s="149" t="s">
        <v>1098</v>
      </c>
      <c r="AH1614" s="149" t="s">
        <v>273</v>
      </c>
      <c r="AI1614" s="158">
        <v>32</v>
      </c>
      <c r="AJ1614" s="149"/>
      <c r="AK1614" s="159" t="s">
        <v>274</v>
      </c>
      <c r="AL1614" s="159" t="s">
        <v>274</v>
      </c>
      <c r="AM1614" s="149" t="s">
        <v>274</v>
      </c>
      <c r="AN1614" s="160">
        <v>4</v>
      </c>
      <c r="AO1614" s="149"/>
      <c r="AP1614" s="149" t="s">
        <v>274</v>
      </c>
      <c r="AQ1614" s="149" t="s">
        <v>275</v>
      </c>
      <c r="AR1614" s="158">
        <v>1</v>
      </c>
      <c r="AS1614" s="149" t="s">
        <v>275</v>
      </c>
      <c r="AT1614" s="149" t="s">
        <v>276</v>
      </c>
      <c r="AU1614" s="161">
        <v>1</v>
      </c>
      <c r="AV1614" s="159">
        <v>6637.17</v>
      </c>
      <c r="AW1614" s="159">
        <v>265.49</v>
      </c>
      <c r="AX1614" s="149" t="s">
        <v>274</v>
      </c>
      <c r="AY1614" s="159">
        <v>66.37</v>
      </c>
      <c r="AZ1614" s="159">
        <v>66.37</v>
      </c>
      <c r="BA1614" s="159">
        <v>265.48</v>
      </c>
      <c r="BB1614" s="159">
        <v>2123.84</v>
      </c>
      <c r="BC1614" s="162" t="s">
        <v>274</v>
      </c>
      <c r="BD1614" s="162">
        <v>0</v>
      </c>
      <c r="BE1614" s="159">
        <v>4513.33</v>
      </c>
      <c r="BF1614" s="159">
        <v>4513.33</v>
      </c>
      <c r="BG1614" s="159">
        <v>6637.17</v>
      </c>
    </row>
    <row r="1615" ht="28.05" customHeight="1" spans="1:59">
      <c r="A1615" s="149"/>
      <c r="B1615" s="149"/>
      <c r="C1615" s="149"/>
      <c r="D1615" s="149" t="s">
        <v>3726</v>
      </c>
      <c r="E1615" s="340" t="s">
        <v>7737</v>
      </c>
      <c r="F1615" s="149" t="s">
        <v>3726</v>
      </c>
      <c r="G1615" s="149" t="s">
        <v>7738</v>
      </c>
      <c r="H1615" s="149" t="s">
        <v>7739</v>
      </c>
      <c r="I1615" s="149" t="s">
        <v>7740</v>
      </c>
      <c r="J1615" s="149" t="s">
        <v>7741</v>
      </c>
      <c r="K1615" s="149"/>
      <c r="L1615" s="149" t="s">
        <v>262</v>
      </c>
      <c r="M1615" s="149"/>
      <c r="N1615" s="149" t="s">
        <v>263</v>
      </c>
      <c r="O1615" s="149" t="s">
        <v>214</v>
      </c>
      <c r="P1615" s="149" t="s">
        <v>53</v>
      </c>
      <c r="Q1615" s="149"/>
      <c r="R1615" s="149" t="s">
        <v>4112</v>
      </c>
      <c r="S1615" s="149" t="s">
        <v>4180</v>
      </c>
      <c r="T1615" s="149" t="s">
        <v>7736</v>
      </c>
      <c r="U1615" s="149" t="s">
        <v>267</v>
      </c>
      <c r="V1615" s="149"/>
      <c r="W1615" s="149"/>
      <c r="X1615" s="149" t="s">
        <v>705</v>
      </c>
      <c r="Y1615" s="149"/>
      <c r="Z1615" s="149"/>
      <c r="AA1615" s="149"/>
      <c r="AB1615" s="149" t="s">
        <v>269</v>
      </c>
      <c r="AC1615" s="149" t="s">
        <v>270</v>
      </c>
      <c r="AD1615" s="149" t="s">
        <v>7736</v>
      </c>
      <c r="AE1615" s="149" t="s">
        <v>271</v>
      </c>
      <c r="AF1615" s="149"/>
      <c r="AG1615" s="149" t="s">
        <v>1098</v>
      </c>
      <c r="AH1615" s="149" t="s">
        <v>273</v>
      </c>
      <c r="AI1615" s="158">
        <v>32</v>
      </c>
      <c r="AJ1615" s="149"/>
      <c r="AK1615" s="159" t="s">
        <v>274</v>
      </c>
      <c r="AL1615" s="159" t="s">
        <v>274</v>
      </c>
      <c r="AM1615" s="149" t="s">
        <v>274</v>
      </c>
      <c r="AN1615" s="160">
        <v>4</v>
      </c>
      <c r="AO1615" s="149"/>
      <c r="AP1615" s="149" t="s">
        <v>274</v>
      </c>
      <c r="AQ1615" s="149" t="s">
        <v>275</v>
      </c>
      <c r="AR1615" s="158">
        <v>1</v>
      </c>
      <c r="AS1615" s="149" t="s">
        <v>275</v>
      </c>
      <c r="AT1615" s="149" t="s">
        <v>276</v>
      </c>
      <c r="AU1615" s="161">
        <v>1</v>
      </c>
      <c r="AV1615" s="159">
        <v>3716.81</v>
      </c>
      <c r="AW1615" s="159">
        <v>148.67</v>
      </c>
      <c r="AX1615" s="149" t="s">
        <v>274</v>
      </c>
      <c r="AY1615" s="159">
        <v>37.17</v>
      </c>
      <c r="AZ1615" s="159">
        <v>37.17</v>
      </c>
      <c r="BA1615" s="159">
        <v>148.68</v>
      </c>
      <c r="BB1615" s="159">
        <v>1189.44</v>
      </c>
      <c r="BC1615" s="162" t="s">
        <v>274</v>
      </c>
      <c r="BD1615" s="162">
        <v>0</v>
      </c>
      <c r="BE1615" s="159">
        <v>2527.37</v>
      </c>
      <c r="BF1615" s="159">
        <v>2527.37</v>
      </c>
      <c r="BG1615" s="159">
        <v>3716.81</v>
      </c>
    </row>
    <row r="1616" ht="28.05" customHeight="1" spans="1:59">
      <c r="A1616" s="149"/>
      <c r="B1616" s="149"/>
      <c r="C1616" s="149"/>
      <c r="D1616" s="149" t="s">
        <v>3726</v>
      </c>
      <c r="E1616" s="340" t="s">
        <v>7742</v>
      </c>
      <c r="F1616" s="149" t="s">
        <v>3726</v>
      </c>
      <c r="G1616" s="149" t="s">
        <v>7743</v>
      </c>
      <c r="H1616" s="149" t="s">
        <v>7739</v>
      </c>
      <c r="I1616" s="149" t="s">
        <v>7740</v>
      </c>
      <c r="J1616" s="149" t="s">
        <v>7744</v>
      </c>
      <c r="K1616" s="149"/>
      <c r="L1616" s="149" t="s">
        <v>262</v>
      </c>
      <c r="M1616" s="149"/>
      <c r="N1616" s="149" t="s">
        <v>263</v>
      </c>
      <c r="O1616" s="149" t="s">
        <v>214</v>
      </c>
      <c r="P1616" s="149" t="s">
        <v>53</v>
      </c>
      <c r="Q1616" s="149"/>
      <c r="R1616" s="149" t="s">
        <v>4112</v>
      </c>
      <c r="S1616" s="149" t="s">
        <v>4180</v>
      </c>
      <c r="T1616" s="149" t="s">
        <v>7736</v>
      </c>
      <c r="U1616" s="149" t="s">
        <v>267</v>
      </c>
      <c r="V1616" s="149"/>
      <c r="W1616" s="149"/>
      <c r="X1616" s="149" t="s">
        <v>705</v>
      </c>
      <c r="Y1616" s="149"/>
      <c r="Z1616" s="149"/>
      <c r="AA1616" s="149"/>
      <c r="AB1616" s="149" t="s">
        <v>269</v>
      </c>
      <c r="AC1616" s="149" t="s">
        <v>270</v>
      </c>
      <c r="AD1616" s="149" t="s">
        <v>7736</v>
      </c>
      <c r="AE1616" s="149" t="s">
        <v>271</v>
      </c>
      <c r="AF1616" s="149"/>
      <c r="AG1616" s="149" t="s">
        <v>1098</v>
      </c>
      <c r="AH1616" s="149" t="s">
        <v>273</v>
      </c>
      <c r="AI1616" s="158">
        <v>32</v>
      </c>
      <c r="AJ1616" s="149"/>
      <c r="AK1616" s="159" t="s">
        <v>274</v>
      </c>
      <c r="AL1616" s="159" t="s">
        <v>274</v>
      </c>
      <c r="AM1616" s="149" t="s">
        <v>274</v>
      </c>
      <c r="AN1616" s="160">
        <v>4</v>
      </c>
      <c r="AO1616" s="149"/>
      <c r="AP1616" s="149" t="s">
        <v>274</v>
      </c>
      <c r="AQ1616" s="149" t="s">
        <v>275</v>
      </c>
      <c r="AR1616" s="158">
        <v>1</v>
      </c>
      <c r="AS1616" s="149" t="s">
        <v>275</v>
      </c>
      <c r="AT1616" s="149" t="s">
        <v>276</v>
      </c>
      <c r="AU1616" s="161">
        <v>1</v>
      </c>
      <c r="AV1616" s="159">
        <v>3716.82</v>
      </c>
      <c r="AW1616" s="159">
        <v>148.67</v>
      </c>
      <c r="AX1616" s="149" t="s">
        <v>274</v>
      </c>
      <c r="AY1616" s="159">
        <v>37.17</v>
      </c>
      <c r="AZ1616" s="159">
        <v>37.17</v>
      </c>
      <c r="BA1616" s="159">
        <v>148.68</v>
      </c>
      <c r="BB1616" s="159">
        <v>1189.44</v>
      </c>
      <c r="BC1616" s="162" t="s">
        <v>274</v>
      </c>
      <c r="BD1616" s="162">
        <v>0</v>
      </c>
      <c r="BE1616" s="159">
        <v>2527.38</v>
      </c>
      <c r="BF1616" s="159">
        <v>2527.38</v>
      </c>
      <c r="BG1616" s="159">
        <v>3716.82</v>
      </c>
    </row>
    <row r="1617" ht="28.05" customHeight="1" spans="1:59">
      <c r="A1617" s="149"/>
      <c r="B1617" s="149"/>
      <c r="C1617" s="149"/>
      <c r="D1617" s="149" t="s">
        <v>3726</v>
      </c>
      <c r="E1617" s="340" t="s">
        <v>7745</v>
      </c>
      <c r="F1617" s="149" t="s">
        <v>3726</v>
      </c>
      <c r="G1617" s="149" t="s">
        <v>7746</v>
      </c>
      <c r="H1617" s="149" t="s">
        <v>7725</v>
      </c>
      <c r="I1617" s="149" t="s">
        <v>7726</v>
      </c>
      <c r="J1617" s="149" t="s">
        <v>7747</v>
      </c>
      <c r="K1617" s="149"/>
      <c r="L1617" s="149" t="s">
        <v>262</v>
      </c>
      <c r="M1617" s="149"/>
      <c r="N1617" s="149" t="s">
        <v>263</v>
      </c>
      <c r="O1617" s="149" t="s">
        <v>214</v>
      </c>
      <c r="P1617" s="149" t="s">
        <v>53</v>
      </c>
      <c r="Q1617" s="149"/>
      <c r="R1617" s="149" t="s">
        <v>4719</v>
      </c>
      <c r="S1617" s="149" t="s">
        <v>3872</v>
      </c>
      <c r="T1617" s="149" t="s">
        <v>7407</v>
      </c>
      <c r="U1617" s="149" t="s">
        <v>267</v>
      </c>
      <c r="V1617" s="149"/>
      <c r="W1617" s="149"/>
      <c r="X1617" s="149" t="s">
        <v>268</v>
      </c>
      <c r="Y1617" s="149"/>
      <c r="Z1617" s="149"/>
      <c r="AA1617" s="149"/>
      <c r="AB1617" s="149" t="s">
        <v>269</v>
      </c>
      <c r="AC1617" s="149" t="s">
        <v>318</v>
      </c>
      <c r="AD1617" s="149" t="s">
        <v>7407</v>
      </c>
      <c r="AE1617" s="149" t="s">
        <v>271</v>
      </c>
      <c r="AF1617" s="149"/>
      <c r="AG1617" s="149" t="s">
        <v>1098</v>
      </c>
      <c r="AH1617" s="149" t="s">
        <v>273</v>
      </c>
      <c r="AI1617" s="158">
        <v>96</v>
      </c>
      <c r="AJ1617" s="149"/>
      <c r="AK1617" s="159" t="s">
        <v>274</v>
      </c>
      <c r="AL1617" s="159" t="s">
        <v>274</v>
      </c>
      <c r="AM1617" s="149" t="s">
        <v>274</v>
      </c>
      <c r="AN1617" s="160">
        <v>4</v>
      </c>
      <c r="AO1617" s="149"/>
      <c r="AP1617" s="149" t="s">
        <v>274</v>
      </c>
      <c r="AQ1617" s="149" t="s">
        <v>275</v>
      </c>
      <c r="AR1617" s="158">
        <v>1</v>
      </c>
      <c r="AS1617" s="149" t="s">
        <v>275</v>
      </c>
      <c r="AT1617" s="149" t="s">
        <v>276</v>
      </c>
      <c r="AU1617" s="161">
        <v>1</v>
      </c>
      <c r="AV1617" s="159">
        <v>2550</v>
      </c>
      <c r="AW1617" s="159">
        <v>102</v>
      </c>
      <c r="AX1617" s="149" t="s">
        <v>274</v>
      </c>
      <c r="AY1617" s="162">
        <v>0</v>
      </c>
      <c r="AZ1617" s="162" t="s">
        <v>274</v>
      </c>
      <c r="BA1617" s="162">
        <v>0</v>
      </c>
      <c r="BB1617" s="159">
        <v>2448</v>
      </c>
      <c r="BC1617" s="162" t="s">
        <v>274</v>
      </c>
      <c r="BD1617" s="162">
        <v>0</v>
      </c>
      <c r="BE1617" s="159">
        <v>102</v>
      </c>
      <c r="BF1617" s="159">
        <v>102</v>
      </c>
      <c r="BG1617" s="159">
        <v>2550</v>
      </c>
    </row>
    <row r="1618" ht="28.05" customHeight="1" spans="1:59">
      <c r="A1618" s="149"/>
      <c r="B1618" s="149"/>
      <c r="C1618" s="149"/>
      <c r="D1618" s="149" t="s">
        <v>3726</v>
      </c>
      <c r="E1618" s="340" t="s">
        <v>7748</v>
      </c>
      <c r="F1618" s="149" t="s">
        <v>3726</v>
      </c>
      <c r="G1618" s="149" t="s">
        <v>7749</v>
      </c>
      <c r="H1618" s="149" t="s">
        <v>7750</v>
      </c>
      <c r="I1618" s="149" t="s">
        <v>7751</v>
      </c>
      <c r="J1618" s="149" t="s">
        <v>7752</v>
      </c>
      <c r="K1618" s="149"/>
      <c r="L1618" s="149" t="s">
        <v>262</v>
      </c>
      <c r="M1618" s="149"/>
      <c r="N1618" s="149" t="s">
        <v>263</v>
      </c>
      <c r="O1618" s="149" t="s">
        <v>214</v>
      </c>
      <c r="P1618" s="149" t="s">
        <v>53</v>
      </c>
      <c r="Q1618" s="149"/>
      <c r="R1618" s="149" t="s">
        <v>7753</v>
      </c>
      <c r="S1618" s="149" t="s">
        <v>5276</v>
      </c>
      <c r="T1618" s="149" t="s">
        <v>7754</v>
      </c>
      <c r="U1618" s="149" t="s">
        <v>267</v>
      </c>
      <c r="V1618" s="149"/>
      <c r="W1618" s="149"/>
      <c r="X1618" s="149" t="s">
        <v>336</v>
      </c>
      <c r="Y1618" s="149"/>
      <c r="Z1618" s="149"/>
      <c r="AA1618" s="149"/>
      <c r="AB1618" s="149" t="s">
        <v>269</v>
      </c>
      <c r="AC1618" s="149" t="s">
        <v>318</v>
      </c>
      <c r="AD1618" s="149" t="s">
        <v>7754</v>
      </c>
      <c r="AE1618" s="149" t="s">
        <v>271</v>
      </c>
      <c r="AF1618" s="149"/>
      <c r="AG1618" s="149" t="s">
        <v>1098</v>
      </c>
      <c r="AH1618" s="149" t="s">
        <v>273</v>
      </c>
      <c r="AI1618" s="158">
        <v>96</v>
      </c>
      <c r="AJ1618" s="149"/>
      <c r="AK1618" s="159" t="s">
        <v>274</v>
      </c>
      <c r="AL1618" s="159" t="s">
        <v>274</v>
      </c>
      <c r="AM1618" s="149" t="s">
        <v>274</v>
      </c>
      <c r="AN1618" s="160">
        <v>4</v>
      </c>
      <c r="AO1618" s="149"/>
      <c r="AP1618" s="149" t="s">
        <v>274</v>
      </c>
      <c r="AQ1618" s="149" t="s">
        <v>275</v>
      </c>
      <c r="AR1618" s="158">
        <v>1</v>
      </c>
      <c r="AS1618" s="149" t="s">
        <v>275</v>
      </c>
      <c r="AT1618" s="149" t="s">
        <v>276</v>
      </c>
      <c r="AU1618" s="161">
        <v>1</v>
      </c>
      <c r="AV1618" s="159">
        <v>2991.45</v>
      </c>
      <c r="AW1618" s="159">
        <v>119.66</v>
      </c>
      <c r="AX1618" s="149" t="s">
        <v>274</v>
      </c>
      <c r="AY1618" s="162">
        <v>0</v>
      </c>
      <c r="AZ1618" s="162" t="s">
        <v>274</v>
      </c>
      <c r="BA1618" s="162">
        <v>0</v>
      </c>
      <c r="BB1618" s="159">
        <v>2871.79</v>
      </c>
      <c r="BC1618" s="162" t="s">
        <v>274</v>
      </c>
      <c r="BD1618" s="162">
        <v>0</v>
      </c>
      <c r="BE1618" s="159">
        <v>119.66</v>
      </c>
      <c r="BF1618" s="159">
        <v>119.66</v>
      </c>
      <c r="BG1618" s="159">
        <v>2991.45</v>
      </c>
    </row>
    <row r="1619" ht="28.05" customHeight="1" spans="1:59">
      <c r="A1619" s="149"/>
      <c r="B1619" s="149"/>
      <c r="C1619" s="149"/>
      <c r="D1619" s="149" t="s">
        <v>3726</v>
      </c>
      <c r="E1619" s="340" t="s">
        <v>7755</v>
      </c>
      <c r="F1619" s="149" t="s">
        <v>3726</v>
      </c>
      <c r="G1619" s="149" t="s">
        <v>7756</v>
      </c>
      <c r="H1619" s="149" t="s">
        <v>7757</v>
      </c>
      <c r="I1619" s="149" t="s">
        <v>7758</v>
      </c>
      <c r="J1619" s="149" t="s">
        <v>7759</v>
      </c>
      <c r="K1619" s="149"/>
      <c r="L1619" s="149" t="s">
        <v>262</v>
      </c>
      <c r="M1619" s="149"/>
      <c r="N1619" s="149" t="s">
        <v>263</v>
      </c>
      <c r="O1619" s="149" t="s">
        <v>214</v>
      </c>
      <c r="P1619" s="149" t="s">
        <v>53</v>
      </c>
      <c r="Q1619" s="149"/>
      <c r="R1619" s="149" t="s">
        <v>6683</v>
      </c>
      <c r="S1619" s="149" t="s">
        <v>793</v>
      </c>
      <c r="T1619" s="149" t="s">
        <v>7754</v>
      </c>
      <c r="U1619" s="149" t="s">
        <v>267</v>
      </c>
      <c r="V1619" s="149"/>
      <c r="W1619" s="149"/>
      <c r="X1619" s="149" t="s">
        <v>268</v>
      </c>
      <c r="Y1619" s="149"/>
      <c r="Z1619" s="149"/>
      <c r="AA1619" s="149"/>
      <c r="AB1619" s="149" t="s">
        <v>269</v>
      </c>
      <c r="AC1619" s="149" t="s">
        <v>318</v>
      </c>
      <c r="AD1619" s="149" t="s">
        <v>7754</v>
      </c>
      <c r="AE1619" s="149" t="s">
        <v>271</v>
      </c>
      <c r="AF1619" s="149"/>
      <c r="AG1619" s="149" t="s">
        <v>1098</v>
      </c>
      <c r="AH1619" s="149" t="s">
        <v>273</v>
      </c>
      <c r="AI1619" s="158">
        <v>96</v>
      </c>
      <c r="AJ1619" s="149"/>
      <c r="AK1619" s="159" t="s">
        <v>274</v>
      </c>
      <c r="AL1619" s="159" t="s">
        <v>274</v>
      </c>
      <c r="AM1619" s="149" t="s">
        <v>274</v>
      </c>
      <c r="AN1619" s="160">
        <v>4</v>
      </c>
      <c r="AO1619" s="149"/>
      <c r="AP1619" s="149" t="s">
        <v>274</v>
      </c>
      <c r="AQ1619" s="149" t="s">
        <v>275</v>
      </c>
      <c r="AR1619" s="158">
        <v>1</v>
      </c>
      <c r="AS1619" s="149" t="s">
        <v>275</v>
      </c>
      <c r="AT1619" s="149" t="s">
        <v>276</v>
      </c>
      <c r="AU1619" s="161">
        <v>1</v>
      </c>
      <c r="AV1619" s="159">
        <v>27350.43</v>
      </c>
      <c r="AW1619" s="159">
        <v>1094.02</v>
      </c>
      <c r="AX1619" s="149" t="s">
        <v>274</v>
      </c>
      <c r="AY1619" s="162">
        <v>0</v>
      </c>
      <c r="AZ1619" s="162" t="s">
        <v>274</v>
      </c>
      <c r="BA1619" s="162">
        <v>0</v>
      </c>
      <c r="BB1619" s="159">
        <v>26256.41</v>
      </c>
      <c r="BC1619" s="162" t="s">
        <v>274</v>
      </c>
      <c r="BD1619" s="162">
        <v>0</v>
      </c>
      <c r="BE1619" s="159">
        <v>1094.02</v>
      </c>
      <c r="BF1619" s="159">
        <v>1094.02</v>
      </c>
      <c r="BG1619" s="159">
        <v>27350.43</v>
      </c>
    </row>
    <row r="1620" ht="28.05" customHeight="1" spans="1:59">
      <c r="A1620" s="149"/>
      <c r="B1620" s="149"/>
      <c r="C1620" s="149"/>
      <c r="D1620" s="149" t="s">
        <v>3726</v>
      </c>
      <c r="E1620" s="340" t="s">
        <v>7760</v>
      </c>
      <c r="F1620" s="149" t="s">
        <v>3726</v>
      </c>
      <c r="G1620" s="149" t="s">
        <v>7761</v>
      </c>
      <c r="H1620" s="149" t="s">
        <v>7762</v>
      </c>
      <c r="I1620" s="149" t="s">
        <v>7763</v>
      </c>
      <c r="J1620" s="149" t="s">
        <v>7764</v>
      </c>
      <c r="K1620" s="149"/>
      <c r="L1620" s="149" t="s">
        <v>262</v>
      </c>
      <c r="M1620" s="149"/>
      <c r="N1620" s="149" t="s">
        <v>263</v>
      </c>
      <c r="O1620" s="149" t="s">
        <v>214</v>
      </c>
      <c r="P1620" s="149" t="s">
        <v>53</v>
      </c>
      <c r="Q1620" s="149"/>
      <c r="R1620" s="149" t="s">
        <v>62</v>
      </c>
      <c r="S1620" s="149" t="s">
        <v>289</v>
      </c>
      <c r="T1620" s="149" t="s">
        <v>82</v>
      </c>
      <c r="U1620" s="149" t="s">
        <v>267</v>
      </c>
      <c r="V1620" s="149"/>
      <c r="W1620" s="149"/>
      <c r="X1620" s="149" t="s">
        <v>268</v>
      </c>
      <c r="Y1620" s="149"/>
      <c r="Z1620" s="149"/>
      <c r="AA1620" s="149"/>
      <c r="AB1620" s="149" t="s">
        <v>269</v>
      </c>
      <c r="AC1620" s="149" t="s">
        <v>318</v>
      </c>
      <c r="AD1620" s="149" t="s">
        <v>82</v>
      </c>
      <c r="AE1620" s="149" t="s">
        <v>271</v>
      </c>
      <c r="AF1620" s="149"/>
      <c r="AG1620" s="149" t="s">
        <v>1098</v>
      </c>
      <c r="AH1620" s="149" t="s">
        <v>273</v>
      </c>
      <c r="AI1620" s="158">
        <v>88</v>
      </c>
      <c r="AJ1620" s="149"/>
      <c r="AK1620" s="159" t="s">
        <v>274</v>
      </c>
      <c r="AL1620" s="159" t="s">
        <v>274</v>
      </c>
      <c r="AM1620" s="149" t="s">
        <v>274</v>
      </c>
      <c r="AN1620" s="160">
        <v>4</v>
      </c>
      <c r="AO1620" s="149"/>
      <c r="AP1620" s="149" t="s">
        <v>274</v>
      </c>
      <c r="AQ1620" s="149" t="s">
        <v>275</v>
      </c>
      <c r="AR1620" s="158">
        <v>1</v>
      </c>
      <c r="AS1620" s="149" t="s">
        <v>275</v>
      </c>
      <c r="AT1620" s="149" t="s">
        <v>276</v>
      </c>
      <c r="AU1620" s="161">
        <v>1</v>
      </c>
      <c r="AV1620" s="159">
        <v>299145.28</v>
      </c>
      <c r="AW1620" s="159">
        <v>11965.81</v>
      </c>
      <c r="AX1620" s="149" t="s">
        <v>274</v>
      </c>
      <c r="AY1620" s="162">
        <v>0</v>
      </c>
      <c r="AZ1620" s="162" t="s">
        <v>274</v>
      </c>
      <c r="BA1620" s="162">
        <v>0</v>
      </c>
      <c r="BB1620" s="159">
        <v>287179.47</v>
      </c>
      <c r="BC1620" s="162" t="s">
        <v>274</v>
      </c>
      <c r="BD1620" s="162">
        <v>0</v>
      </c>
      <c r="BE1620" s="159">
        <v>11965.81</v>
      </c>
      <c r="BF1620" s="159">
        <v>11965.81</v>
      </c>
      <c r="BG1620" s="159">
        <v>299145.28</v>
      </c>
    </row>
    <row r="1621" ht="28.05" customHeight="1" spans="1:59">
      <c r="A1621" s="149"/>
      <c r="B1621" s="149"/>
      <c r="C1621" s="149"/>
      <c r="D1621" s="149" t="s">
        <v>3726</v>
      </c>
      <c r="E1621" s="340" t="s">
        <v>7765</v>
      </c>
      <c r="F1621" s="149" t="s">
        <v>3726</v>
      </c>
      <c r="G1621" s="149" t="s">
        <v>7766</v>
      </c>
      <c r="H1621" s="149" t="s">
        <v>7767</v>
      </c>
      <c r="I1621" s="149" t="s">
        <v>99</v>
      </c>
      <c r="J1621" s="149" t="s">
        <v>7768</v>
      </c>
      <c r="K1621" s="149"/>
      <c r="L1621" s="149" t="s">
        <v>262</v>
      </c>
      <c r="M1621" s="149" t="s">
        <v>6080</v>
      </c>
      <c r="N1621" s="149" t="s">
        <v>263</v>
      </c>
      <c r="O1621" s="149" t="s">
        <v>214</v>
      </c>
      <c r="P1621" s="149" t="s">
        <v>53</v>
      </c>
      <c r="Q1621" s="149"/>
      <c r="R1621" s="149" t="s">
        <v>62</v>
      </c>
      <c r="S1621" s="149" t="s">
        <v>289</v>
      </c>
      <c r="T1621" s="149" t="s">
        <v>82</v>
      </c>
      <c r="U1621" s="149" t="s">
        <v>6081</v>
      </c>
      <c r="V1621" s="149"/>
      <c r="W1621" s="149" t="s">
        <v>6082</v>
      </c>
      <c r="X1621" s="149" t="s">
        <v>268</v>
      </c>
      <c r="Y1621" s="149"/>
      <c r="Z1621" s="149"/>
      <c r="AA1621" s="149"/>
      <c r="AB1621" s="149" t="s">
        <v>6083</v>
      </c>
      <c r="AC1621" s="149" t="s">
        <v>270</v>
      </c>
      <c r="AD1621" s="149" t="s">
        <v>82</v>
      </c>
      <c r="AE1621" s="149" t="s">
        <v>271</v>
      </c>
      <c r="AF1621" s="149"/>
      <c r="AG1621" s="149" t="s">
        <v>1098</v>
      </c>
      <c r="AH1621" s="149" t="s">
        <v>273</v>
      </c>
      <c r="AI1621" s="158">
        <v>89</v>
      </c>
      <c r="AJ1621" s="149"/>
      <c r="AK1621" s="159" t="s">
        <v>274</v>
      </c>
      <c r="AL1621" s="159" t="s">
        <v>274</v>
      </c>
      <c r="AM1621" s="149" t="s">
        <v>274</v>
      </c>
      <c r="AN1621" s="160">
        <v>4</v>
      </c>
      <c r="AO1621" s="149"/>
      <c r="AP1621" s="149" t="s">
        <v>274</v>
      </c>
      <c r="AQ1621" s="149" t="s">
        <v>275</v>
      </c>
      <c r="AR1621" s="158">
        <v>0</v>
      </c>
      <c r="AS1621" s="149" t="s">
        <v>275</v>
      </c>
      <c r="AT1621" s="149"/>
      <c r="AU1621" s="149"/>
      <c r="AV1621" s="162">
        <v>0</v>
      </c>
      <c r="AW1621" s="159">
        <v>0</v>
      </c>
      <c r="AX1621" s="159">
        <v>0</v>
      </c>
      <c r="AY1621" s="149"/>
      <c r="AZ1621" s="162" t="s">
        <v>274</v>
      </c>
      <c r="BA1621" s="162">
        <v>0</v>
      </c>
      <c r="BB1621" s="162" t="s">
        <v>274</v>
      </c>
      <c r="BC1621" s="159">
        <v>2735.04</v>
      </c>
      <c r="BD1621" s="162">
        <v>0</v>
      </c>
      <c r="BE1621" s="162">
        <v>0</v>
      </c>
      <c r="BF1621" s="162">
        <v>0</v>
      </c>
      <c r="BG1621" s="159">
        <v>68376.07</v>
      </c>
    </row>
    <row r="1622" ht="28.05" customHeight="1" spans="1:59">
      <c r="A1622" s="149"/>
      <c r="B1622" s="149"/>
      <c r="C1622" s="149"/>
      <c r="D1622" s="149" t="s">
        <v>3726</v>
      </c>
      <c r="E1622" s="340" t="s">
        <v>7769</v>
      </c>
      <c r="F1622" s="149" t="s">
        <v>3726</v>
      </c>
      <c r="G1622" s="149" t="s">
        <v>7770</v>
      </c>
      <c r="H1622" s="149" t="s">
        <v>4577</v>
      </c>
      <c r="I1622" s="149" t="s">
        <v>7771</v>
      </c>
      <c r="J1622" s="149" t="s">
        <v>7772</v>
      </c>
      <c r="K1622" s="149"/>
      <c r="L1622" s="149" t="s">
        <v>262</v>
      </c>
      <c r="M1622" s="149"/>
      <c r="N1622" s="149" t="s">
        <v>263</v>
      </c>
      <c r="O1622" s="149" t="s">
        <v>214</v>
      </c>
      <c r="P1622" s="149" t="s">
        <v>53</v>
      </c>
      <c r="Q1622" s="149"/>
      <c r="R1622" s="149" t="s">
        <v>3914</v>
      </c>
      <c r="S1622" s="149" t="s">
        <v>5049</v>
      </c>
      <c r="T1622" s="149" t="s">
        <v>786</v>
      </c>
      <c r="U1622" s="149" t="s">
        <v>267</v>
      </c>
      <c r="V1622" s="149"/>
      <c r="W1622" s="149"/>
      <c r="X1622" s="149" t="s">
        <v>268</v>
      </c>
      <c r="Y1622" s="149"/>
      <c r="Z1622" s="149"/>
      <c r="AA1622" s="149"/>
      <c r="AB1622" s="149" t="s">
        <v>269</v>
      </c>
      <c r="AC1622" s="149" t="s">
        <v>270</v>
      </c>
      <c r="AD1622" s="149" t="s">
        <v>786</v>
      </c>
      <c r="AE1622" s="149" t="s">
        <v>271</v>
      </c>
      <c r="AF1622" s="149"/>
      <c r="AG1622" s="149" t="s">
        <v>1098</v>
      </c>
      <c r="AH1622" s="149" t="s">
        <v>273</v>
      </c>
      <c r="AI1622" s="158">
        <v>78</v>
      </c>
      <c r="AJ1622" s="149"/>
      <c r="AK1622" s="159" t="s">
        <v>274</v>
      </c>
      <c r="AL1622" s="159" t="s">
        <v>274</v>
      </c>
      <c r="AM1622" s="149" t="s">
        <v>274</v>
      </c>
      <c r="AN1622" s="160">
        <v>4</v>
      </c>
      <c r="AO1622" s="149"/>
      <c r="AP1622" s="149" t="s">
        <v>274</v>
      </c>
      <c r="AQ1622" s="149" t="s">
        <v>275</v>
      </c>
      <c r="AR1622" s="158">
        <v>1</v>
      </c>
      <c r="AS1622" s="149" t="s">
        <v>275</v>
      </c>
      <c r="AT1622" s="149" t="s">
        <v>276</v>
      </c>
      <c r="AU1622" s="161">
        <v>1</v>
      </c>
      <c r="AV1622" s="159">
        <v>42477.88</v>
      </c>
      <c r="AW1622" s="159">
        <v>1699.12</v>
      </c>
      <c r="AX1622" s="149" t="s">
        <v>274</v>
      </c>
      <c r="AY1622" s="159">
        <v>444.08</v>
      </c>
      <c r="AZ1622" s="159">
        <v>444.08</v>
      </c>
      <c r="BA1622" s="159">
        <v>1776.32</v>
      </c>
      <c r="BB1622" s="159">
        <v>32785.26</v>
      </c>
      <c r="BC1622" s="162" t="s">
        <v>274</v>
      </c>
      <c r="BD1622" s="162">
        <v>0</v>
      </c>
      <c r="BE1622" s="159">
        <v>9692.62</v>
      </c>
      <c r="BF1622" s="159">
        <v>9692.62</v>
      </c>
      <c r="BG1622" s="159">
        <v>42477.88</v>
      </c>
    </row>
    <row r="1623" ht="28.05" customHeight="1" spans="1:59">
      <c r="A1623" s="149"/>
      <c r="B1623" s="149"/>
      <c r="C1623" s="149"/>
      <c r="D1623" s="149" t="s">
        <v>3726</v>
      </c>
      <c r="E1623" s="340" t="s">
        <v>7773</v>
      </c>
      <c r="F1623" s="149" t="s">
        <v>3726</v>
      </c>
      <c r="G1623" s="149" t="s">
        <v>7774</v>
      </c>
      <c r="H1623" s="149" t="s">
        <v>7775</v>
      </c>
      <c r="I1623" s="149" t="s">
        <v>7776</v>
      </c>
      <c r="J1623" s="149" t="s">
        <v>7777</v>
      </c>
      <c r="K1623" s="149"/>
      <c r="L1623" s="149" t="s">
        <v>262</v>
      </c>
      <c r="M1623" s="149"/>
      <c r="N1623" s="149" t="s">
        <v>263</v>
      </c>
      <c r="O1623" s="149" t="s">
        <v>214</v>
      </c>
      <c r="P1623" s="149" t="s">
        <v>53</v>
      </c>
      <c r="Q1623" s="149"/>
      <c r="R1623" s="149" t="s">
        <v>4179</v>
      </c>
      <c r="S1623" s="149" t="s">
        <v>289</v>
      </c>
      <c r="T1623" s="149" t="s">
        <v>7754</v>
      </c>
      <c r="U1623" s="149" t="s">
        <v>267</v>
      </c>
      <c r="V1623" s="149"/>
      <c r="W1623" s="149"/>
      <c r="X1623" s="149" t="s">
        <v>705</v>
      </c>
      <c r="Y1623" s="149"/>
      <c r="Z1623" s="149"/>
      <c r="AA1623" s="149"/>
      <c r="AB1623" s="149" t="s">
        <v>269</v>
      </c>
      <c r="AC1623" s="149" t="s">
        <v>318</v>
      </c>
      <c r="AD1623" s="149" t="s">
        <v>7754</v>
      </c>
      <c r="AE1623" s="149" t="s">
        <v>271</v>
      </c>
      <c r="AF1623" s="149"/>
      <c r="AG1623" s="149" t="s">
        <v>1098</v>
      </c>
      <c r="AH1623" s="149" t="s">
        <v>273</v>
      </c>
      <c r="AI1623" s="158">
        <v>96</v>
      </c>
      <c r="AJ1623" s="149"/>
      <c r="AK1623" s="159" t="s">
        <v>274</v>
      </c>
      <c r="AL1623" s="159" t="s">
        <v>274</v>
      </c>
      <c r="AM1623" s="149" t="s">
        <v>274</v>
      </c>
      <c r="AN1623" s="160">
        <v>4</v>
      </c>
      <c r="AO1623" s="149"/>
      <c r="AP1623" s="149" t="s">
        <v>274</v>
      </c>
      <c r="AQ1623" s="149" t="s">
        <v>275</v>
      </c>
      <c r="AR1623" s="158">
        <v>1</v>
      </c>
      <c r="AS1623" s="149" t="s">
        <v>275</v>
      </c>
      <c r="AT1623" s="149" t="s">
        <v>276</v>
      </c>
      <c r="AU1623" s="161">
        <v>1</v>
      </c>
      <c r="AV1623" s="159">
        <v>2572.65</v>
      </c>
      <c r="AW1623" s="159">
        <v>102.91</v>
      </c>
      <c r="AX1623" s="149" t="s">
        <v>274</v>
      </c>
      <c r="AY1623" s="162">
        <v>0</v>
      </c>
      <c r="AZ1623" s="162" t="s">
        <v>274</v>
      </c>
      <c r="BA1623" s="162">
        <v>0</v>
      </c>
      <c r="BB1623" s="159">
        <v>2469.74</v>
      </c>
      <c r="BC1623" s="162" t="s">
        <v>274</v>
      </c>
      <c r="BD1623" s="162">
        <v>0</v>
      </c>
      <c r="BE1623" s="159">
        <v>102.91</v>
      </c>
      <c r="BF1623" s="159">
        <v>102.91</v>
      </c>
      <c r="BG1623" s="159">
        <v>2572.65</v>
      </c>
    </row>
    <row r="1624" ht="28.05" customHeight="1" spans="1:59">
      <c r="A1624" s="149"/>
      <c r="B1624" s="149"/>
      <c r="C1624" s="149"/>
      <c r="D1624" s="149" t="s">
        <v>3726</v>
      </c>
      <c r="E1624" s="340" t="s">
        <v>7778</v>
      </c>
      <c r="F1624" s="149" t="s">
        <v>3726</v>
      </c>
      <c r="G1624" s="149" t="s">
        <v>7779</v>
      </c>
      <c r="H1624" s="149" t="s">
        <v>7780</v>
      </c>
      <c r="I1624" s="149" t="s">
        <v>7781</v>
      </c>
      <c r="J1624" s="149" t="s">
        <v>7782</v>
      </c>
      <c r="K1624" s="149"/>
      <c r="L1624" s="149" t="s">
        <v>262</v>
      </c>
      <c r="M1624" s="149"/>
      <c r="N1624" s="149" t="s">
        <v>263</v>
      </c>
      <c r="O1624" s="149" t="s">
        <v>214</v>
      </c>
      <c r="P1624" s="149" t="s">
        <v>53</v>
      </c>
      <c r="Q1624" s="149"/>
      <c r="R1624" s="149" t="s">
        <v>2521</v>
      </c>
      <c r="S1624" s="149" t="s">
        <v>6336</v>
      </c>
      <c r="T1624" s="149" t="s">
        <v>7783</v>
      </c>
      <c r="U1624" s="149" t="s">
        <v>267</v>
      </c>
      <c r="V1624" s="149"/>
      <c r="W1624" s="149"/>
      <c r="X1624" s="149" t="s">
        <v>336</v>
      </c>
      <c r="Y1624" s="149"/>
      <c r="Z1624" s="149"/>
      <c r="AA1624" s="149"/>
      <c r="AB1624" s="149" t="s">
        <v>269</v>
      </c>
      <c r="AC1624" s="149" t="s">
        <v>270</v>
      </c>
      <c r="AD1624" s="149" t="s">
        <v>7783</v>
      </c>
      <c r="AE1624" s="149" t="s">
        <v>271</v>
      </c>
      <c r="AF1624" s="149"/>
      <c r="AG1624" s="149" t="s">
        <v>1098</v>
      </c>
      <c r="AH1624" s="149" t="s">
        <v>273</v>
      </c>
      <c r="AI1624" s="158">
        <v>32</v>
      </c>
      <c r="AJ1624" s="149"/>
      <c r="AK1624" s="159" t="s">
        <v>274</v>
      </c>
      <c r="AL1624" s="159" t="s">
        <v>274</v>
      </c>
      <c r="AM1624" s="149" t="s">
        <v>274</v>
      </c>
      <c r="AN1624" s="160">
        <v>4</v>
      </c>
      <c r="AO1624" s="149"/>
      <c r="AP1624" s="149" t="s">
        <v>274</v>
      </c>
      <c r="AQ1624" s="149" t="s">
        <v>275</v>
      </c>
      <c r="AR1624" s="158">
        <v>1</v>
      </c>
      <c r="AS1624" s="149" t="s">
        <v>275</v>
      </c>
      <c r="AT1624" s="149" t="s">
        <v>276</v>
      </c>
      <c r="AU1624" s="161">
        <v>1</v>
      </c>
      <c r="AV1624" s="159">
        <v>40265.49</v>
      </c>
      <c r="AW1624" s="159">
        <v>1610.62</v>
      </c>
      <c r="AX1624" s="149" t="s">
        <v>274</v>
      </c>
      <c r="AY1624" s="159">
        <v>402.66</v>
      </c>
      <c r="AZ1624" s="159">
        <v>402.66</v>
      </c>
      <c r="BA1624" s="159">
        <v>1610.64</v>
      </c>
      <c r="BB1624" s="159">
        <v>12884.84</v>
      </c>
      <c r="BC1624" s="162" t="s">
        <v>274</v>
      </c>
      <c r="BD1624" s="162">
        <v>0</v>
      </c>
      <c r="BE1624" s="159">
        <v>27380.65</v>
      </c>
      <c r="BF1624" s="159">
        <v>27380.65</v>
      </c>
      <c r="BG1624" s="159">
        <v>40265.49</v>
      </c>
    </row>
    <row r="1625" ht="28.05" customHeight="1" spans="1:59">
      <c r="A1625" s="149"/>
      <c r="B1625" s="149"/>
      <c r="C1625" s="149"/>
      <c r="D1625" s="149" t="s">
        <v>3726</v>
      </c>
      <c r="E1625" s="340" t="s">
        <v>7784</v>
      </c>
      <c r="F1625" s="149" t="s">
        <v>3726</v>
      </c>
      <c r="G1625" s="149" t="s">
        <v>7785</v>
      </c>
      <c r="H1625" s="149" t="s">
        <v>7775</v>
      </c>
      <c r="I1625" s="149" t="s">
        <v>7786</v>
      </c>
      <c r="J1625" s="149" t="s">
        <v>7787</v>
      </c>
      <c r="K1625" s="149"/>
      <c r="L1625" s="149" t="s">
        <v>262</v>
      </c>
      <c r="M1625" s="149"/>
      <c r="N1625" s="149" t="s">
        <v>263</v>
      </c>
      <c r="O1625" s="149" t="s">
        <v>214</v>
      </c>
      <c r="P1625" s="149" t="s">
        <v>53</v>
      </c>
      <c r="Q1625" s="149"/>
      <c r="R1625" s="149" t="s">
        <v>4179</v>
      </c>
      <c r="S1625" s="149" t="s">
        <v>289</v>
      </c>
      <c r="T1625" s="149" t="s">
        <v>7754</v>
      </c>
      <c r="U1625" s="149" t="s">
        <v>267</v>
      </c>
      <c r="V1625" s="149"/>
      <c r="W1625" s="149"/>
      <c r="X1625" s="149" t="s">
        <v>705</v>
      </c>
      <c r="Y1625" s="149"/>
      <c r="Z1625" s="149"/>
      <c r="AA1625" s="149"/>
      <c r="AB1625" s="149" t="s">
        <v>269</v>
      </c>
      <c r="AC1625" s="149" t="s">
        <v>318</v>
      </c>
      <c r="AD1625" s="149" t="s">
        <v>7754</v>
      </c>
      <c r="AE1625" s="149" t="s">
        <v>271</v>
      </c>
      <c r="AF1625" s="149"/>
      <c r="AG1625" s="149" t="s">
        <v>1098</v>
      </c>
      <c r="AH1625" s="149" t="s">
        <v>273</v>
      </c>
      <c r="AI1625" s="158">
        <v>96</v>
      </c>
      <c r="AJ1625" s="149"/>
      <c r="AK1625" s="159" t="s">
        <v>274</v>
      </c>
      <c r="AL1625" s="159" t="s">
        <v>274</v>
      </c>
      <c r="AM1625" s="149" t="s">
        <v>274</v>
      </c>
      <c r="AN1625" s="160">
        <v>4</v>
      </c>
      <c r="AO1625" s="149"/>
      <c r="AP1625" s="149" t="s">
        <v>274</v>
      </c>
      <c r="AQ1625" s="149" t="s">
        <v>275</v>
      </c>
      <c r="AR1625" s="158">
        <v>1</v>
      </c>
      <c r="AS1625" s="149" t="s">
        <v>275</v>
      </c>
      <c r="AT1625" s="149" t="s">
        <v>276</v>
      </c>
      <c r="AU1625" s="161">
        <v>1</v>
      </c>
      <c r="AV1625" s="159">
        <v>3034.19</v>
      </c>
      <c r="AW1625" s="159">
        <v>121.37</v>
      </c>
      <c r="AX1625" s="149" t="s">
        <v>274</v>
      </c>
      <c r="AY1625" s="162">
        <v>0</v>
      </c>
      <c r="AZ1625" s="162" t="s">
        <v>274</v>
      </c>
      <c r="BA1625" s="162">
        <v>0</v>
      </c>
      <c r="BB1625" s="159">
        <v>2912.82</v>
      </c>
      <c r="BC1625" s="162" t="s">
        <v>274</v>
      </c>
      <c r="BD1625" s="162">
        <v>0</v>
      </c>
      <c r="BE1625" s="159">
        <v>121.37</v>
      </c>
      <c r="BF1625" s="159">
        <v>121.37</v>
      </c>
      <c r="BG1625" s="159">
        <v>3034.19</v>
      </c>
    </row>
    <row r="1626" ht="28.05" customHeight="1" spans="1:59">
      <c r="A1626" s="149"/>
      <c r="B1626" s="149"/>
      <c r="C1626" s="149"/>
      <c r="D1626" s="149" t="s">
        <v>3726</v>
      </c>
      <c r="E1626" s="340" t="s">
        <v>7788</v>
      </c>
      <c r="F1626" s="149" t="s">
        <v>3726</v>
      </c>
      <c r="G1626" s="149" t="s">
        <v>7789</v>
      </c>
      <c r="H1626" s="149" t="s">
        <v>7790</v>
      </c>
      <c r="I1626" s="149" t="s">
        <v>7791</v>
      </c>
      <c r="J1626" s="149" t="s">
        <v>7792</v>
      </c>
      <c r="K1626" s="149"/>
      <c r="L1626" s="149" t="s">
        <v>262</v>
      </c>
      <c r="M1626" s="149"/>
      <c r="N1626" s="149" t="s">
        <v>263</v>
      </c>
      <c r="O1626" s="149" t="s">
        <v>214</v>
      </c>
      <c r="P1626" s="149" t="s">
        <v>53</v>
      </c>
      <c r="Q1626" s="149"/>
      <c r="R1626" s="149" t="s">
        <v>3921</v>
      </c>
      <c r="S1626" s="149" t="s">
        <v>4131</v>
      </c>
      <c r="T1626" s="149" t="s">
        <v>7736</v>
      </c>
      <c r="U1626" s="149" t="s">
        <v>267</v>
      </c>
      <c r="V1626" s="149"/>
      <c r="W1626" s="149"/>
      <c r="X1626" s="149" t="s">
        <v>336</v>
      </c>
      <c r="Y1626" s="149"/>
      <c r="Z1626" s="149"/>
      <c r="AA1626" s="149"/>
      <c r="AB1626" s="149" t="s">
        <v>269</v>
      </c>
      <c r="AC1626" s="149" t="s">
        <v>270</v>
      </c>
      <c r="AD1626" s="149" t="s">
        <v>7736</v>
      </c>
      <c r="AE1626" s="149" t="s">
        <v>271</v>
      </c>
      <c r="AF1626" s="149"/>
      <c r="AG1626" s="149" t="s">
        <v>1098</v>
      </c>
      <c r="AH1626" s="149" t="s">
        <v>273</v>
      </c>
      <c r="AI1626" s="158">
        <v>32</v>
      </c>
      <c r="AJ1626" s="149"/>
      <c r="AK1626" s="159" t="s">
        <v>274</v>
      </c>
      <c r="AL1626" s="159" t="s">
        <v>274</v>
      </c>
      <c r="AM1626" s="149" t="s">
        <v>274</v>
      </c>
      <c r="AN1626" s="160">
        <v>4</v>
      </c>
      <c r="AO1626" s="149"/>
      <c r="AP1626" s="149" t="s">
        <v>274</v>
      </c>
      <c r="AQ1626" s="149" t="s">
        <v>275</v>
      </c>
      <c r="AR1626" s="158">
        <v>1</v>
      </c>
      <c r="AS1626" s="149" t="s">
        <v>275</v>
      </c>
      <c r="AT1626" s="149" t="s">
        <v>276</v>
      </c>
      <c r="AU1626" s="161">
        <v>1</v>
      </c>
      <c r="AV1626" s="159">
        <v>21238.94</v>
      </c>
      <c r="AW1626" s="159">
        <v>849.56</v>
      </c>
      <c r="AX1626" s="149" t="s">
        <v>274</v>
      </c>
      <c r="AY1626" s="159">
        <v>211.36</v>
      </c>
      <c r="AZ1626" s="159">
        <v>211.36</v>
      </c>
      <c r="BA1626" s="159">
        <v>845.44</v>
      </c>
      <c r="BB1626" s="159">
        <v>6782.76</v>
      </c>
      <c r="BC1626" s="162" t="s">
        <v>274</v>
      </c>
      <c r="BD1626" s="159">
        <v>79.82</v>
      </c>
      <c r="BE1626" s="159">
        <v>14456.18</v>
      </c>
      <c r="BF1626" s="159">
        <v>14376.36</v>
      </c>
      <c r="BG1626" s="159">
        <v>21238.94</v>
      </c>
    </row>
    <row r="1627" ht="28.05" customHeight="1" spans="1:59">
      <c r="A1627" s="149"/>
      <c r="B1627" s="149"/>
      <c r="C1627" s="149"/>
      <c r="D1627" s="149" t="s">
        <v>3726</v>
      </c>
      <c r="E1627" s="340" t="s">
        <v>7793</v>
      </c>
      <c r="F1627" s="149" t="s">
        <v>3726</v>
      </c>
      <c r="G1627" s="149" t="s">
        <v>7794</v>
      </c>
      <c r="H1627" s="149" t="s">
        <v>7795</v>
      </c>
      <c r="I1627" s="149" t="s">
        <v>7796</v>
      </c>
      <c r="J1627" s="149" t="s">
        <v>7797</v>
      </c>
      <c r="K1627" s="149"/>
      <c r="L1627" s="149" t="s">
        <v>262</v>
      </c>
      <c r="M1627" s="149"/>
      <c r="N1627" s="149" t="s">
        <v>263</v>
      </c>
      <c r="O1627" s="149" t="s">
        <v>214</v>
      </c>
      <c r="P1627" s="149" t="s">
        <v>53</v>
      </c>
      <c r="Q1627" s="149"/>
      <c r="R1627" s="149" t="s">
        <v>296</v>
      </c>
      <c r="S1627" s="149" t="s">
        <v>289</v>
      </c>
      <c r="T1627" s="149" t="s">
        <v>82</v>
      </c>
      <c r="U1627" s="149" t="s">
        <v>267</v>
      </c>
      <c r="V1627" s="149"/>
      <c r="W1627" s="149"/>
      <c r="X1627" s="149" t="s">
        <v>268</v>
      </c>
      <c r="Y1627" s="149"/>
      <c r="Z1627" s="149"/>
      <c r="AA1627" s="149"/>
      <c r="AB1627" s="149" t="s">
        <v>269</v>
      </c>
      <c r="AC1627" s="149" t="s">
        <v>318</v>
      </c>
      <c r="AD1627" s="149" t="s">
        <v>82</v>
      </c>
      <c r="AE1627" s="149" t="s">
        <v>271</v>
      </c>
      <c r="AF1627" s="149"/>
      <c r="AG1627" s="149" t="s">
        <v>1098</v>
      </c>
      <c r="AH1627" s="149" t="s">
        <v>273</v>
      </c>
      <c r="AI1627" s="158">
        <v>96</v>
      </c>
      <c r="AJ1627" s="149"/>
      <c r="AK1627" s="159" t="s">
        <v>274</v>
      </c>
      <c r="AL1627" s="159" t="s">
        <v>274</v>
      </c>
      <c r="AM1627" s="149" t="s">
        <v>274</v>
      </c>
      <c r="AN1627" s="160">
        <v>4</v>
      </c>
      <c r="AO1627" s="149"/>
      <c r="AP1627" s="149" t="s">
        <v>274</v>
      </c>
      <c r="AQ1627" s="149" t="s">
        <v>275</v>
      </c>
      <c r="AR1627" s="158">
        <v>1</v>
      </c>
      <c r="AS1627" s="149" t="s">
        <v>275</v>
      </c>
      <c r="AT1627" s="149" t="s">
        <v>276</v>
      </c>
      <c r="AU1627" s="161">
        <v>1</v>
      </c>
      <c r="AV1627" s="159">
        <v>10256.41</v>
      </c>
      <c r="AW1627" s="159">
        <v>410.26</v>
      </c>
      <c r="AX1627" s="149" t="s">
        <v>274</v>
      </c>
      <c r="AY1627" s="162">
        <v>0</v>
      </c>
      <c r="AZ1627" s="162" t="s">
        <v>274</v>
      </c>
      <c r="BA1627" s="162">
        <v>0</v>
      </c>
      <c r="BB1627" s="159">
        <v>9846.15</v>
      </c>
      <c r="BC1627" s="162" t="s">
        <v>274</v>
      </c>
      <c r="BD1627" s="162">
        <v>0</v>
      </c>
      <c r="BE1627" s="159">
        <v>410.26</v>
      </c>
      <c r="BF1627" s="159">
        <v>410.26</v>
      </c>
      <c r="BG1627" s="159">
        <v>10256.41</v>
      </c>
    </row>
    <row r="1628" ht="28.05" customHeight="1" spans="1:59">
      <c r="A1628" s="149"/>
      <c r="B1628" s="149"/>
      <c r="C1628" s="149"/>
      <c r="D1628" s="149" t="s">
        <v>3726</v>
      </c>
      <c r="E1628" s="340" t="s">
        <v>7798</v>
      </c>
      <c r="F1628" s="149" t="s">
        <v>3726</v>
      </c>
      <c r="G1628" s="149" t="s">
        <v>7799</v>
      </c>
      <c r="H1628" s="149" t="s">
        <v>7780</v>
      </c>
      <c r="I1628" s="149" t="s">
        <v>7781</v>
      </c>
      <c r="J1628" s="149" t="s">
        <v>7800</v>
      </c>
      <c r="K1628" s="149"/>
      <c r="L1628" s="149" t="s">
        <v>262</v>
      </c>
      <c r="M1628" s="149"/>
      <c r="N1628" s="149" t="s">
        <v>263</v>
      </c>
      <c r="O1628" s="149" t="s">
        <v>214</v>
      </c>
      <c r="P1628" s="149" t="s">
        <v>53</v>
      </c>
      <c r="Q1628" s="149"/>
      <c r="R1628" s="149" t="s">
        <v>2521</v>
      </c>
      <c r="S1628" s="149" t="s">
        <v>6336</v>
      </c>
      <c r="T1628" s="149" t="s">
        <v>7783</v>
      </c>
      <c r="U1628" s="149" t="s">
        <v>267</v>
      </c>
      <c r="V1628" s="149"/>
      <c r="W1628" s="149"/>
      <c r="X1628" s="149" t="s">
        <v>336</v>
      </c>
      <c r="Y1628" s="149"/>
      <c r="Z1628" s="149"/>
      <c r="AA1628" s="149"/>
      <c r="AB1628" s="149" t="s">
        <v>269</v>
      </c>
      <c r="AC1628" s="149" t="s">
        <v>270</v>
      </c>
      <c r="AD1628" s="149" t="s">
        <v>7783</v>
      </c>
      <c r="AE1628" s="149" t="s">
        <v>271</v>
      </c>
      <c r="AF1628" s="149"/>
      <c r="AG1628" s="149" t="s">
        <v>1098</v>
      </c>
      <c r="AH1628" s="149" t="s">
        <v>273</v>
      </c>
      <c r="AI1628" s="158">
        <v>32</v>
      </c>
      <c r="AJ1628" s="149"/>
      <c r="AK1628" s="159" t="s">
        <v>274</v>
      </c>
      <c r="AL1628" s="159" t="s">
        <v>274</v>
      </c>
      <c r="AM1628" s="149" t="s">
        <v>274</v>
      </c>
      <c r="AN1628" s="160">
        <v>4</v>
      </c>
      <c r="AO1628" s="149"/>
      <c r="AP1628" s="149" t="s">
        <v>274</v>
      </c>
      <c r="AQ1628" s="149" t="s">
        <v>275</v>
      </c>
      <c r="AR1628" s="158">
        <v>1</v>
      </c>
      <c r="AS1628" s="149" t="s">
        <v>275</v>
      </c>
      <c r="AT1628" s="149" t="s">
        <v>276</v>
      </c>
      <c r="AU1628" s="161">
        <v>1</v>
      </c>
      <c r="AV1628" s="159">
        <v>40265.48</v>
      </c>
      <c r="AW1628" s="159">
        <v>1610.62</v>
      </c>
      <c r="AX1628" s="149" t="s">
        <v>274</v>
      </c>
      <c r="AY1628" s="159">
        <v>402.66</v>
      </c>
      <c r="AZ1628" s="159">
        <v>402.66</v>
      </c>
      <c r="BA1628" s="159">
        <v>1610.64</v>
      </c>
      <c r="BB1628" s="159">
        <v>12884.84</v>
      </c>
      <c r="BC1628" s="162" t="s">
        <v>274</v>
      </c>
      <c r="BD1628" s="162">
        <v>0</v>
      </c>
      <c r="BE1628" s="159">
        <v>27380.64</v>
      </c>
      <c r="BF1628" s="159">
        <v>27380.64</v>
      </c>
      <c r="BG1628" s="159">
        <v>40265.48</v>
      </c>
    </row>
    <row r="1629" ht="28.05" customHeight="1" spans="1:59">
      <c r="A1629" s="149"/>
      <c r="B1629" s="149"/>
      <c r="C1629" s="149"/>
      <c r="D1629" s="149" t="s">
        <v>3726</v>
      </c>
      <c r="E1629" s="340" t="s">
        <v>7801</v>
      </c>
      <c r="F1629" s="149" t="s">
        <v>3726</v>
      </c>
      <c r="G1629" s="149" t="s">
        <v>7802</v>
      </c>
      <c r="H1629" s="149" t="s">
        <v>4577</v>
      </c>
      <c r="I1629" s="149" t="s">
        <v>7771</v>
      </c>
      <c r="J1629" s="149" t="s">
        <v>7803</v>
      </c>
      <c r="K1629" s="149"/>
      <c r="L1629" s="149" t="s">
        <v>262</v>
      </c>
      <c r="M1629" s="149"/>
      <c r="N1629" s="149" t="s">
        <v>263</v>
      </c>
      <c r="O1629" s="149" t="s">
        <v>214</v>
      </c>
      <c r="P1629" s="149" t="s">
        <v>53</v>
      </c>
      <c r="Q1629" s="149"/>
      <c r="R1629" s="149" t="s">
        <v>4026</v>
      </c>
      <c r="S1629" s="149" t="s">
        <v>5049</v>
      </c>
      <c r="T1629" s="149" t="s">
        <v>786</v>
      </c>
      <c r="U1629" s="149" t="s">
        <v>267</v>
      </c>
      <c r="V1629" s="149"/>
      <c r="W1629" s="149"/>
      <c r="X1629" s="149" t="s">
        <v>268</v>
      </c>
      <c r="Y1629" s="149"/>
      <c r="Z1629" s="149"/>
      <c r="AA1629" s="149"/>
      <c r="AB1629" s="149" t="s">
        <v>269</v>
      </c>
      <c r="AC1629" s="149" t="s">
        <v>270</v>
      </c>
      <c r="AD1629" s="149" t="s">
        <v>786</v>
      </c>
      <c r="AE1629" s="149" t="s">
        <v>271</v>
      </c>
      <c r="AF1629" s="149"/>
      <c r="AG1629" s="149" t="s">
        <v>1098</v>
      </c>
      <c r="AH1629" s="149" t="s">
        <v>273</v>
      </c>
      <c r="AI1629" s="158">
        <v>78</v>
      </c>
      <c r="AJ1629" s="149"/>
      <c r="AK1629" s="159" t="s">
        <v>274</v>
      </c>
      <c r="AL1629" s="159" t="s">
        <v>274</v>
      </c>
      <c r="AM1629" s="149" t="s">
        <v>274</v>
      </c>
      <c r="AN1629" s="160">
        <v>4</v>
      </c>
      <c r="AO1629" s="149"/>
      <c r="AP1629" s="149" t="s">
        <v>274</v>
      </c>
      <c r="AQ1629" s="149" t="s">
        <v>275</v>
      </c>
      <c r="AR1629" s="158">
        <v>1</v>
      </c>
      <c r="AS1629" s="149" t="s">
        <v>275</v>
      </c>
      <c r="AT1629" s="149" t="s">
        <v>276</v>
      </c>
      <c r="AU1629" s="161">
        <v>1</v>
      </c>
      <c r="AV1629" s="159">
        <v>42477.87</v>
      </c>
      <c r="AW1629" s="159">
        <v>1699.11</v>
      </c>
      <c r="AX1629" s="149" t="s">
        <v>274</v>
      </c>
      <c r="AY1629" s="159">
        <v>444.08</v>
      </c>
      <c r="AZ1629" s="159">
        <v>444.08</v>
      </c>
      <c r="BA1629" s="159">
        <v>1776.32</v>
      </c>
      <c r="BB1629" s="159">
        <v>32785.26</v>
      </c>
      <c r="BC1629" s="162" t="s">
        <v>274</v>
      </c>
      <c r="BD1629" s="162">
        <v>0</v>
      </c>
      <c r="BE1629" s="159">
        <v>9692.61</v>
      </c>
      <c r="BF1629" s="159">
        <v>9692.61</v>
      </c>
      <c r="BG1629" s="159">
        <v>42477.87</v>
      </c>
    </row>
    <row r="1630" ht="28.05" customHeight="1" spans="1:59">
      <c r="A1630" s="149"/>
      <c r="B1630" s="149"/>
      <c r="C1630" s="149"/>
      <c r="D1630" s="149" t="s">
        <v>3726</v>
      </c>
      <c r="E1630" s="340" t="s">
        <v>7804</v>
      </c>
      <c r="F1630" s="149" t="s">
        <v>3726</v>
      </c>
      <c r="G1630" s="149" t="s">
        <v>7805</v>
      </c>
      <c r="H1630" s="149" t="s">
        <v>7806</v>
      </c>
      <c r="I1630" s="149" t="s">
        <v>7807</v>
      </c>
      <c r="J1630" s="149" t="s">
        <v>7808</v>
      </c>
      <c r="K1630" s="149"/>
      <c r="L1630" s="149" t="s">
        <v>262</v>
      </c>
      <c r="M1630" s="149"/>
      <c r="N1630" s="149" t="s">
        <v>263</v>
      </c>
      <c r="O1630" s="149" t="s">
        <v>214</v>
      </c>
      <c r="P1630" s="149" t="s">
        <v>53</v>
      </c>
      <c r="Q1630" s="149"/>
      <c r="R1630" s="149" t="s">
        <v>2521</v>
      </c>
      <c r="S1630" s="149" t="s">
        <v>6336</v>
      </c>
      <c r="T1630" s="149" t="s">
        <v>7809</v>
      </c>
      <c r="U1630" s="149" t="s">
        <v>267</v>
      </c>
      <c r="V1630" s="149"/>
      <c r="W1630" s="149"/>
      <c r="X1630" s="149" t="s">
        <v>336</v>
      </c>
      <c r="Y1630" s="149"/>
      <c r="Z1630" s="149"/>
      <c r="AA1630" s="149"/>
      <c r="AB1630" s="149" t="s">
        <v>269</v>
      </c>
      <c r="AC1630" s="149" t="s">
        <v>270</v>
      </c>
      <c r="AD1630" s="149" t="s">
        <v>7809</v>
      </c>
      <c r="AE1630" s="149" t="s">
        <v>271</v>
      </c>
      <c r="AF1630" s="149"/>
      <c r="AG1630" s="149" t="s">
        <v>1098</v>
      </c>
      <c r="AH1630" s="149" t="s">
        <v>273</v>
      </c>
      <c r="AI1630" s="158">
        <v>32</v>
      </c>
      <c r="AJ1630" s="149"/>
      <c r="AK1630" s="159" t="s">
        <v>274</v>
      </c>
      <c r="AL1630" s="159" t="s">
        <v>274</v>
      </c>
      <c r="AM1630" s="149" t="s">
        <v>274</v>
      </c>
      <c r="AN1630" s="160">
        <v>4</v>
      </c>
      <c r="AO1630" s="149"/>
      <c r="AP1630" s="149" t="s">
        <v>274</v>
      </c>
      <c r="AQ1630" s="149" t="s">
        <v>275</v>
      </c>
      <c r="AR1630" s="158">
        <v>1</v>
      </c>
      <c r="AS1630" s="149" t="s">
        <v>275</v>
      </c>
      <c r="AT1630" s="149" t="s">
        <v>276</v>
      </c>
      <c r="AU1630" s="161">
        <v>1</v>
      </c>
      <c r="AV1630" s="159">
        <v>13982.3</v>
      </c>
      <c r="AW1630" s="159">
        <v>559.29</v>
      </c>
      <c r="AX1630" s="149" t="s">
        <v>274</v>
      </c>
      <c r="AY1630" s="159">
        <v>139.82</v>
      </c>
      <c r="AZ1630" s="159">
        <v>139.82</v>
      </c>
      <c r="BA1630" s="159">
        <v>559.28</v>
      </c>
      <c r="BB1630" s="159">
        <v>4474.24</v>
      </c>
      <c r="BC1630" s="162" t="s">
        <v>274</v>
      </c>
      <c r="BD1630" s="162">
        <v>0</v>
      </c>
      <c r="BE1630" s="159">
        <v>9508.06</v>
      </c>
      <c r="BF1630" s="159">
        <v>9508.06</v>
      </c>
      <c r="BG1630" s="159">
        <v>13982.3</v>
      </c>
    </row>
    <row r="1631" ht="28.05" customHeight="1" spans="1:59">
      <c r="A1631" s="149"/>
      <c r="B1631" s="149"/>
      <c r="C1631" s="149"/>
      <c r="D1631" s="149" t="s">
        <v>3726</v>
      </c>
      <c r="E1631" s="340" t="s">
        <v>7810</v>
      </c>
      <c r="F1631" s="149" t="s">
        <v>3726</v>
      </c>
      <c r="G1631" s="149" t="s">
        <v>7811</v>
      </c>
      <c r="H1631" s="149" t="s">
        <v>7812</v>
      </c>
      <c r="I1631" s="149" t="s">
        <v>7813</v>
      </c>
      <c r="J1631" s="149" t="s">
        <v>7814</v>
      </c>
      <c r="K1631" s="149"/>
      <c r="L1631" s="149" t="s">
        <v>262</v>
      </c>
      <c r="M1631" s="149"/>
      <c r="N1631" s="149" t="s">
        <v>263</v>
      </c>
      <c r="O1631" s="149" t="s">
        <v>214</v>
      </c>
      <c r="P1631" s="149" t="s">
        <v>53</v>
      </c>
      <c r="Q1631" s="149"/>
      <c r="R1631" s="149" t="s">
        <v>3952</v>
      </c>
      <c r="S1631" s="149" t="s">
        <v>4703</v>
      </c>
      <c r="T1631" s="149" t="s">
        <v>7783</v>
      </c>
      <c r="U1631" s="149" t="s">
        <v>267</v>
      </c>
      <c r="V1631" s="149"/>
      <c r="W1631" s="149"/>
      <c r="X1631" s="149" t="s">
        <v>336</v>
      </c>
      <c r="Y1631" s="149"/>
      <c r="Z1631" s="149"/>
      <c r="AA1631" s="149"/>
      <c r="AB1631" s="149" t="s">
        <v>269</v>
      </c>
      <c r="AC1631" s="149" t="s">
        <v>270</v>
      </c>
      <c r="AD1631" s="149" t="s">
        <v>7783</v>
      </c>
      <c r="AE1631" s="149" t="s">
        <v>271</v>
      </c>
      <c r="AF1631" s="149"/>
      <c r="AG1631" s="149" t="s">
        <v>1098</v>
      </c>
      <c r="AH1631" s="149" t="s">
        <v>273</v>
      </c>
      <c r="AI1631" s="158">
        <v>32</v>
      </c>
      <c r="AJ1631" s="149"/>
      <c r="AK1631" s="159" t="s">
        <v>274</v>
      </c>
      <c r="AL1631" s="159" t="s">
        <v>274</v>
      </c>
      <c r="AM1631" s="149" t="s">
        <v>274</v>
      </c>
      <c r="AN1631" s="160">
        <v>4</v>
      </c>
      <c r="AO1631" s="149"/>
      <c r="AP1631" s="149" t="s">
        <v>274</v>
      </c>
      <c r="AQ1631" s="149" t="s">
        <v>275</v>
      </c>
      <c r="AR1631" s="158">
        <v>1</v>
      </c>
      <c r="AS1631" s="149" t="s">
        <v>275</v>
      </c>
      <c r="AT1631" s="149" t="s">
        <v>276</v>
      </c>
      <c r="AU1631" s="161">
        <v>1</v>
      </c>
      <c r="AV1631" s="159">
        <v>23008.85</v>
      </c>
      <c r="AW1631" s="159">
        <v>920.35</v>
      </c>
      <c r="AX1631" s="149" t="s">
        <v>274</v>
      </c>
      <c r="AY1631" s="159">
        <v>230.09</v>
      </c>
      <c r="AZ1631" s="159">
        <v>230.09</v>
      </c>
      <c r="BA1631" s="159">
        <v>920.36</v>
      </c>
      <c r="BB1631" s="159">
        <v>7362.88</v>
      </c>
      <c r="BC1631" s="162" t="s">
        <v>274</v>
      </c>
      <c r="BD1631" s="162">
        <v>0</v>
      </c>
      <c r="BE1631" s="159">
        <v>15645.97</v>
      </c>
      <c r="BF1631" s="159">
        <v>15645.97</v>
      </c>
      <c r="BG1631" s="159">
        <v>23008.85</v>
      </c>
    </row>
    <row r="1632" ht="28.05" customHeight="1" spans="1:59">
      <c r="A1632" s="149"/>
      <c r="B1632" s="149"/>
      <c r="C1632" s="149"/>
      <c r="D1632" s="149" t="s">
        <v>3726</v>
      </c>
      <c r="E1632" s="340" t="s">
        <v>7815</v>
      </c>
      <c r="F1632" s="149" t="s">
        <v>3726</v>
      </c>
      <c r="G1632" s="149" t="s">
        <v>7816</v>
      </c>
      <c r="H1632" s="149" t="s">
        <v>7817</v>
      </c>
      <c r="I1632" s="149" t="s">
        <v>7818</v>
      </c>
      <c r="J1632" s="149" t="s">
        <v>7819</v>
      </c>
      <c r="K1632" s="149"/>
      <c r="L1632" s="149" t="s">
        <v>262</v>
      </c>
      <c r="M1632" s="149"/>
      <c r="N1632" s="149" t="s">
        <v>263</v>
      </c>
      <c r="O1632" s="149" t="s">
        <v>214</v>
      </c>
      <c r="P1632" s="149" t="s">
        <v>53</v>
      </c>
      <c r="Q1632" s="149"/>
      <c r="R1632" s="149" t="s">
        <v>62</v>
      </c>
      <c r="S1632" s="149" t="s">
        <v>289</v>
      </c>
      <c r="T1632" s="149" t="s">
        <v>82</v>
      </c>
      <c r="U1632" s="149" t="s">
        <v>267</v>
      </c>
      <c r="V1632" s="149"/>
      <c r="W1632" s="149"/>
      <c r="X1632" s="149" t="s">
        <v>268</v>
      </c>
      <c r="Y1632" s="149"/>
      <c r="Z1632" s="149"/>
      <c r="AA1632" s="149"/>
      <c r="AB1632" s="149" t="s">
        <v>269</v>
      </c>
      <c r="AC1632" s="149" t="s">
        <v>318</v>
      </c>
      <c r="AD1632" s="149" t="s">
        <v>82</v>
      </c>
      <c r="AE1632" s="149" t="s">
        <v>271</v>
      </c>
      <c r="AF1632" s="149"/>
      <c r="AG1632" s="149" t="s">
        <v>1098</v>
      </c>
      <c r="AH1632" s="149" t="s">
        <v>273</v>
      </c>
      <c r="AI1632" s="158">
        <v>88</v>
      </c>
      <c r="AJ1632" s="149"/>
      <c r="AK1632" s="159" t="s">
        <v>274</v>
      </c>
      <c r="AL1632" s="159" t="s">
        <v>274</v>
      </c>
      <c r="AM1632" s="149" t="s">
        <v>274</v>
      </c>
      <c r="AN1632" s="160">
        <v>4</v>
      </c>
      <c r="AO1632" s="149"/>
      <c r="AP1632" s="149" t="s">
        <v>274</v>
      </c>
      <c r="AQ1632" s="149" t="s">
        <v>275</v>
      </c>
      <c r="AR1632" s="158">
        <v>1</v>
      </c>
      <c r="AS1632" s="149" t="s">
        <v>275</v>
      </c>
      <c r="AT1632" s="149" t="s">
        <v>276</v>
      </c>
      <c r="AU1632" s="161">
        <v>1</v>
      </c>
      <c r="AV1632" s="159">
        <v>135042.74</v>
      </c>
      <c r="AW1632" s="159">
        <v>5401.71</v>
      </c>
      <c r="AX1632" s="149" t="s">
        <v>274</v>
      </c>
      <c r="AY1632" s="162">
        <v>0</v>
      </c>
      <c r="AZ1632" s="162" t="s">
        <v>274</v>
      </c>
      <c r="BA1632" s="162">
        <v>0</v>
      </c>
      <c r="BB1632" s="159">
        <v>129641.03</v>
      </c>
      <c r="BC1632" s="162" t="s">
        <v>274</v>
      </c>
      <c r="BD1632" s="162">
        <v>0</v>
      </c>
      <c r="BE1632" s="159">
        <v>5401.71</v>
      </c>
      <c r="BF1632" s="159">
        <v>5401.71</v>
      </c>
      <c r="BG1632" s="159">
        <v>135042.74</v>
      </c>
    </row>
    <row r="1633" ht="28.05" customHeight="1" spans="1:59">
      <c r="A1633" s="149"/>
      <c r="B1633" s="149"/>
      <c r="C1633" s="149"/>
      <c r="D1633" s="149" t="s">
        <v>3726</v>
      </c>
      <c r="E1633" s="340" t="s">
        <v>7820</v>
      </c>
      <c r="F1633" s="149" t="s">
        <v>3726</v>
      </c>
      <c r="G1633" s="149" t="s">
        <v>7821</v>
      </c>
      <c r="H1633" s="149" t="s">
        <v>7822</v>
      </c>
      <c r="I1633" s="149" t="s">
        <v>7823</v>
      </c>
      <c r="J1633" s="149" t="s">
        <v>7824</v>
      </c>
      <c r="K1633" s="149"/>
      <c r="L1633" s="149" t="s">
        <v>262</v>
      </c>
      <c r="M1633" s="149"/>
      <c r="N1633" s="149" t="s">
        <v>263</v>
      </c>
      <c r="O1633" s="149" t="s">
        <v>214</v>
      </c>
      <c r="P1633" s="149" t="s">
        <v>53</v>
      </c>
      <c r="Q1633" s="149"/>
      <c r="R1633" s="149" t="s">
        <v>62</v>
      </c>
      <c r="S1633" s="149" t="s">
        <v>289</v>
      </c>
      <c r="T1633" s="149" t="s">
        <v>82</v>
      </c>
      <c r="U1633" s="149" t="s">
        <v>267</v>
      </c>
      <c r="V1633" s="149"/>
      <c r="W1633" s="149"/>
      <c r="X1633" s="149" t="s">
        <v>268</v>
      </c>
      <c r="Y1633" s="149"/>
      <c r="Z1633" s="149"/>
      <c r="AA1633" s="149"/>
      <c r="AB1633" s="149" t="s">
        <v>269</v>
      </c>
      <c r="AC1633" s="149" t="s">
        <v>318</v>
      </c>
      <c r="AD1633" s="149" t="s">
        <v>82</v>
      </c>
      <c r="AE1633" s="149" t="s">
        <v>271</v>
      </c>
      <c r="AF1633" s="149"/>
      <c r="AG1633" s="149" t="s">
        <v>1098</v>
      </c>
      <c r="AH1633" s="149" t="s">
        <v>273</v>
      </c>
      <c r="AI1633" s="158">
        <v>89</v>
      </c>
      <c r="AJ1633" s="149"/>
      <c r="AK1633" s="159" t="s">
        <v>274</v>
      </c>
      <c r="AL1633" s="159" t="s">
        <v>274</v>
      </c>
      <c r="AM1633" s="149" t="s">
        <v>274</v>
      </c>
      <c r="AN1633" s="160">
        <v>4</v>
      </c>
      <c r="AO1633" s="149"/>
      <c r="AP1633" s="149" t="s">
        <v>274</v>
      </c>
      <c r="AQ1633" s="149" t="s">
        <v>275</v>
      </c>
      <c r="AR1633" s="158">
        <v>1</v>
      </c>
      <c r="AS1633" s="149" t="s">
        <v>275</v>
      </c>
      <c r="AT1633" s="149" t="s">
        <v>276</v>
      </c>
      <c r="AU1633" s="161">
        <v>1</v>
      </c>
      <c r="AV1633" s="159">
        <v>196581.2</v>
      </c>
      <c r="AW1633" s="159">
        <v>7863.25</v>
      </c>
      <c r="AX1633" s="149" t="s">
        <v>274</v>
      </c>
      <c r="AY1633" s="162">
        <v>0</v>
      </c>
      <c r="AZ1633" s="162" t="s">
        <v>274</v>
      </c>
      <c r="BA1633" s="162">
        <v>0</v>
      </c>
      <c r="BB1633" s="159">
        <v>188717.95</v>
      </c>
      <c r="BC1633" s="162" t="s">
        <v>274</v>
      </c>
      <c r="BD1633" s="162">
        <v>0</v>
      </c>
      <c r="BE1633" s="159">
        <v>7863.25</v>
      </c>
      <c r="BF1633" s="159">
        <v>7863.25</v>
      </c>
      <c r="BG1633" s="159">
        <v>196581.2</v>
      </c>
    </row>
    <row r="1634" ht="28.05" customHeight="1" spans="1:59">
      <c r="A1634" s="149"/>
      <c r="B1634" s="149"/>
      <c r="C1634" s="149"/>
      <c r="D1634" s="149" t="s">
        <v>3726</v>
      </c>
      <c r="E1634" s="340" t="s">
        <v>7825</v>
      </c>
      <c r="F1634" s="149" t="s">
        <v>3726</v>
      </c>
      <c r="G1634" s="149" t="s">
        <v>7826</v>
      </c>
      <c r="H1634" s="149" t="s">
        <v>7827</v>
      </c>
      <c r="I1634" s="149" t="s">
        <v>7828</v>
      </c>
      <c r="J1634" s="149" t="s">
        <v>7829</v>
      </c>
      <c r="K1634" s="149"/>
      <c r="L1634" s="149" t="s">
        <v>262</v>
      </c>
      <c r="M1634" s="149"/>
      <c r="N1634" s="149" t="s">
        <v>263</v>
      </c>
      <c r="O1634" s="149" t="s">
        <v>214</v>
      </c>
      <c r="P1634" s="149" t="s">
        <v>53</v>
      </c>
      <c r="Q1634" s="149"/>
      <c r="R1634" s="149" t="s">
        <v>6970</v>
      </c>
      <c r="S1634" s="149" t="s">
        <v>5247</v>
      </c>
      <c r="T1634" s="149" t="s">
        <v>7754</v>
      </c>
      <c r="U1634" s="149" t="s">
        <v>267</v>
      </c>
      <c r="V1634" s="149"/>
      <c r="W1634" s="149"/>
      <c r="X1634" s="149" t="s">
        <v>51</v>
      </c>
      <c r="Y1634" s="149"/>
      <c r="Z1634" s="149"/>
      <c r="AA1634" s="149"/>
      <c r="AB1634" s="149" t="s">
        <v>269</v>
      </c>
      <c r="AC1634" s="149" t="s">
        <v>318</v>
      </c>
      <c r="AD1634" s="149" t="s">
        <v>7754</v>
      </c>
      <c r="AE1634" s="149" t="s">
        <v>271</v>
      </c>
      <c r="AF1634" s="149"/>
      <c r="AG1634" s="149" t="s">
        <v>1098</v>
      </c>
      <c r="AH1634" s="149" t="s">
        <v>273</v>
      </c>
      <c r="AI1634" s="158">
        <v>96</v>
      </c>
      <c r="AJ1634" s="149"/>
      <c r="AK1634" s="159" t="s">
        <v>274</v>
      </c>
      <c r="AL1634" s="159" t="s">
        <v>274</v>
      </c>
      <c r="AM1634" s="149" t="s">
        <v>274</v>
      </c>
      <c r="AN1634" s="160">
        <v>4</v>
      </c>
      <c r="AO1634" s="149"/>
      <c r="AP1634" s="149" t="s">
        <v>274</v>
      </c>
      <c r="AQ1634" s="149" t="s">
        <v>275</v>
      </c>
      <c r="AR1634" s="158">
        <v>1</v>
      </c>
      <c r="AS1634" s="149" t="s">
        <v>275</v>
      </c>
      <c r="AT1634" s="149" t="s">
        <v>276</v>
      </c>
      <c r="AU1634" s="161">
        <v>1</v>
      </c>
      <c r="AV1634" s="159">
        <v>2820.51</v>
      </c>
      <c r="AW1634" s="159">
        <v>112.82</v>
      </c>
      <c r="AX1634" s="149" t="s">
        <v>274</v>
      </c>
      <c r="AY1634" s="149"/>
      <c r="AZ1634" s="162" t="s">
        <v>274</v>
      </c>
      <c r="BA1634" s="162">
        <v>0</v>
      </c>
      <c r="BB1634" s="159">
        <v>2707.69</v>
      </c>
      <c r="BC1634" s="162" t="s">
        <v>274</v>
      </c>
      <c r="BD1634" s="162">
        <v>0</v>
      </c>
      <c r="BE1634" s="159">
        <v>112.82</v>
      </c>
      <c r="BF1634" s="159">
        <v>112.82</v>
      </c>
      <c r="BG1634" s="159">
        <v>2820.51</v>
      </c>
    </row>
    <row r="1635" ht="28.05" customHeight="1" spans="1:59">
      <c r="A1635" s="149"/>
      <c r="B1635" s="149"/>
      <c r="C1635" s="149"/>
      <c r="D1635" s="149" t="s">
        <v>3726</v>
      </c>
      <c r="E1635" s="340" t="s">
        <v>7830</v>
      </c>
      <c r="F1635" s="149" t="s">
        <v>3726</v>
      </c>
      <c r="G1635" s="149" t="s">
        <v>7831</v>
      </c>
      <c r="H1635" s="149" t="s">
        <v>7812</v>
      </c>
      <c r="I1635" s="149" t="s">
        <v>7813</v>
      </c>
      <c r="J1635" s="149" t="s">
        <v>7832</v>
      </c>
      <c r="K1635" s="149"/>
      <c r="L1635" s="149" t="s">
        <v>262</v>
      </c>
      <c r="M1635" s="149"/>
      <c r="N1635" s="149" t="s">
        <v>263</v>
      </c>
      <c r="O1635" s="149" t="s">
        <v>214</v>
      </c>
      <c r="P1635" s="149" t="s">
        <v>53</v>
      </c>
      <c r="Q1635" s="149"/>
      <c r="R1635" s="149" t="s">
        <v>3952</v>
      </c>
      <c r="S1635" s="149" t="s">
        <v>4703</v>
      </c>
      <c r="T1635" s="149" t="s">
        <v>7783</v>
      </c>
      <c r="U1635" s="149" t="s">
        <v>267</v>
      </c>
      <c r="V1635" s="149"/>
      <c r="W1635" s="149"/>
      <c r="X1635" s="149" t="s">
        <v>336</v>
      </c>
      <c r="Y1635" s="149"/>
      <c r="Z1635" s="149"/>
      <c r="AA1635" s="149"/>
      <c r="AB1635" s="149" t="s">
        <v>269</v>
      </c>
      <c r="AC1635" s="149" t="s">
        <v>270</v>
      </c>
      <c r="AD1635" s="149" t="s">
        <v>7783</v>
      </c>
      <c r="AE1635" s="149" t="s">
        <v>271</v>
      </c>
      <c r="AF1635" s="149"/>
      <c r="AG1635" s="149" t="s">
        <v>1098</v>
      </c>
      <c r="AH1635" s="149" t="s">
        <v>273</v>
      </c>
      <c r="AI1635" s="158">
        <v>32</v>
      </c>
      <c r="AJ1635" s="149"/>
      <c r="AK1635" s="159" t="s">
        <v>274</v>
      </c>
      <c r="AL1635" s="159" t="s">
        <v>274</v>
      </c>
      <c r="AM1635" s="149" t="s">
        <v>274</v>
      </c>
      <c r="AN1635" s="160">
        <v>4</v>
      </c>
      <c r="AO1635" s="149"/>
      <c r="AP1635" s="149" t="s">
        <v>274</v>
      </c>
      <c r="AQ1635" s="149" t="s">
        <v>275</v>
      </c>
      <c r="AR1635" s="158">
        <v>1</v>
      </c>
      <c r="AS1635" s="149" t="s">
        <v>275</v>
      </c>
      <c r="AT1635" s="149" t="s">
        <v>276</v>
      </c>
      <c r="AU1635" s="161">
        <v>1</v>
      </c>
      <c r="AV1635" s="159">
        <v>23008.85</v>
      </c>
      <c r="AW1635" s="159">
        <v>920.35</v>
      </c>
      <c r="AX1635" s="149" t="s">
        <v>274</v>
      </c>
      <c r="AY1635" s="159">
        <v>230.09</v>
      </c>
      <c r="AZ1635" s="159">
        <v>230.09</v>
      </c>
      <c r="BA1635" s="159">
        <v>920.36</v>
      </c>
      <c r="BB1635" s="159">
        <v>7362.88</v>
      </c>
      <c r="BC1635" s="162" t="s">
        <v>274</v>
      </c>
      <c r="BD1635" s="162">
        <v>0</v>
      </c>
      <c r="BE1635" s="159">
        <v>15645.97</v>
      </c>
      <c r="BF1635" s="159">
        <v>15645.97</v>
      </c>
      <c r="BG1635" s="159">
        <v>23008.85</v>
      </c>
    </row>
    <row r="1636" ht="28.05" customHeight="1" spans="1:59">
      <c r="A1636" s="149"/>
      <c r="B1636" s="149"/>
      <c r="C1636" s="149"/>
      <c r="D1636" s="149" t="s">
        <v>3726</v>
      </c>
      <c r="E1636" s="340" t="s">
        <v>7833</v>
      </c>
      <c r="F1636" s="149" t="s">
        <v>3726</v>
      </c>
      <c r="G1636" s="149" t="s">
        <v>7834</v>
      </c>
      <c r="H1636" s="149" t="s">
        <v>7835</v>
      </c>
      <c r="I1636" s="149" t="s">
        <v>7836</v>
      </c>
      <c r="J1636" s="149" t="s">
        <v>7837</v>
      </c>
      <c r="K1636" s="149"/>
      <c r="L1636" s="149" t="s">
        <v>262</v>
      </c>
      <c r="M1636" s="149"/>
      <c r="N1636" s="149" t="s">
        <v>263</v>
      </c>
      <c r="O1636" s="149" t="s">
        <v>214</v>
      </c>
      <c r="P1636" s="149" t="s">
        <v>53</v>
      </c>
      <c r="Q1636" s="149"/>
      <c r="R1636" s="149" t="s">
        <v>3921</v>
      </c>
      <c r="S1636" s="149" t="s">
        <v>4703</v>
      </c>
      <c r="T1636" s="149" t="s">
        <v>7783</v>
      </c>
      <c r="U1636" s="149" t="s">
        <v>267</v>
      </c>
      <c r="V1636" s="149"/>
      <c r="W1636" s="149"/>
      <c r="X1636" s="149" t="s">
        <v>336</v>
      </c>
      <c r="Y1636" s="149"/>
      <c r="Z1636" s="149"/>
      <c r="AA1636" s="149"/>
      <c r="AB1636" s="149" t="s">
        <v>269</v>
      </c>
      <c r="AC1636" s="149" t="s">
        <v>270</v>
      </c>
      <c r="AD1636" s="149" t="s">
        <v>7783</v>
      </c>
      <c r="AE1636" s="149" t="s">
        <v>271</v>
      </c>
      <c r="AF1636" s="149"/>
      <c r="AG1636" s="149" t="s">
        <v>1098</v>
      </c>
      <c r="AH1636" s="149" t="s">
        <v>273</v>
      </c>
      <c r="AI1636" s="158">
        <v>32</v>
      </c>
      <c r="AJ1636" s="149"/>
      <c r="AK1636" s="159" t="s">
        <v>274</v>
      </c>
      <c r="AL1636" s="159" t="s">
        <v>274</v>
      </c>
      <c r="AM1636" s="149" t="s">
        <v>274</v>
      </c>
      <c r="AN1636" s="160">
        <v>4</v>
      </c>
      <c r="AO1636" s="149"/>
      <c r="AP1636" s="149" t="s">
        <v>274</v>
      </c>
      <c r="AQ1636" s="149" t="s">
        <v>275</v>
      </c>
      <c r="AR1636" s="158">
        <v>1</v>
      </c>
      <c r="AS1636" s="149" t="s">
        <v>275</v>
      </c>
      <c r="AT1636" s="149" t="s">
        <v>276</v>
      </c>
      <c r="AU1636" s="161">
        <v>1</v>
      </c>
      <c r="AV1636" s="159">
        <v>19469.03</v>
      </c>
      <c r="AW1636" s="159">
        <v>778.76</v>
      </c>
      <c r="AX1636" s="149" t="s">
        <v>274</v>
      </c>
      <c r="AY1636" s="159">
        <v>194.69</v>
      </c>
      <c r="AZ1636" s="159">
        <v>194.69</v>
      </c>
      <c r="BA1636" s="159">
        <v>778.76</v>
      </c>
      <c r="BB1636" s="159">
        <v>6230.08</v>
      </c>
      <c r="BC1636" s="162" t="s">
        <v>274</v>
      </c>
      <c r="BD1636" s="162">
        <v>0</v>
      </c>
      <c r="BE1636" s="159">
        <v>13238.95</v>
      </c>
      <c r="BF1636" s="159">
        <v>13238.95</v>
      </c>
      <c r="BG1636" s="159">
        <v>19469.03</v>
      </c>
    </row>
    <row r="1637" ht="28.05" customHeight="1" spans="1:59">
      <c r="A1637" s="149"/>
      <c r="B1637" s="149"/>
      <c r="C1637" s="149"/>
      <c r="D1637" s="149" t="s">
        <v>3726</v>
      </c>
      <c r="E1637" s="340" t="s">
        <v>7838</v>
      </c>
      <c r="F1637" s="149" t="s">
        <v>3726</v>
      </c>
      <c r="G1637" s="149" t="s">
        <v>7839</v>
      </c>
      <c r="H1637" s="149" t="s">
        <v>4504</v>
      </c>
      <c r="I1637" s="149" t="s">
        <v>7840</v>
      </c>
      <c r="J1637" s="149" t="s">
        <v>7841</v>
      </c>
      <c r="K1637" s="149"/>
      <c r="L1637" s="149" t="s">
        <v>262</v>
      </c>
      <c r="M1637" s="149"/>
      <c r="N1637" s="149" t="s">
        <v>263</v>
      </c>
      <c r="O1637" s="149" t="s">
        <v>214</v>
      </c>
      <c r="P1637" s="149" t="s">
        <v>53</v>
      </c>
      <c r="Q1637" s="149"/>
      <c r="R1637" s="149" t="s">
        <v>7842</v>
      </c>
      <c r="S1637" s="149" t="s">
        <v>3832</v>
      </c>
      <c r="T1637" s="149" t="s">
        <v>7754</v>
      </c>
      <c r="U1637" s="149" t="s">
        <v>267</v>
      </c>
      <c r="V1637" s="149"/>
      <c r="W1637" s="149"/>
      <c r="X1637" s="149" t="s">
        <v>268</v>
      </c>
      <c r="Y1637" s="149"/>
      <c r="Z1637" s="149"/>
      <c r="AA1637" s="149"/>
      <c r="AB1637" s="149" t="s">
        <v>269</v>
      </c>
      <c r="AC1637" s="149" t="s">
        <v>318</v>
      </c>
      <c r="AD1637" s="149" t="s">
        <v>7754</v>
      </c>
      <c r="AE1637" s="149" t="s">
        <v>271</v>
      </c>
      <c r="AF1637" s="149"/>
      <c r="AG1637" s="149" t="s">
        <v>1098</v>
      </c>
      <c r="AH1637" s="149" t="s">
        <v>273</v>
      </c>
      <c r="AI1637" s="158">
        <v>96</v>
      </c>
      <c r="AJ1637" s="149"/>
      <c r="AK1637" s="159" t="s">
        <v>274</v>
      </c>
      <c r="AL1637" s="159" t="s">
        <v>274</v>
      </c>
      <c r="AM1637" s="149" t="s">
        <v>274</v>
      </c>
      <c r="AN1637" s="160">
        <v>4</v>
      </c>
      <c r="AO1637" s="149"/>
      <c r="AP1637" s="149" t="s">
        <v>274</v>
      </c>
      <c r="AQ1637" s="149" t="s">
        <v>275</v>
      </c>
      <c r="AR1637" s="158">
        <v>1</v>
      </c>
      <c r="AS1637" s="149" t="s">
        <v>275</v>
      </c>
      <c r="AT1637" s="149" t="s">
        <v>276</v>
      </c>
      <c r="AU1637" s="161">
        <v>1</v>
      </c>
      <c r="AV1637" s="159">
        <v>3179.49</v>
      </c>
      <c r="AW1637" s="159">
        <v>127.18</v>
      </c>
      <c r="AX1637" s="149" t="s">
        <v>274</v>
      </c>
      <c r="AY1637" s="162">
        <v>0</v>
      </c>
      <c r="AZ1637" s="162" t="s">
        <v>274</v>
      </c>
      <c r="BA1637" s="162">
        <v>0</v>
      </c>
      <c r="BB1637" s="159">
        <v>3052.31</v>
      </c>
      <c r="BC1637" s="162" t="s">
        <v>274</v>
      </c>
      <c r="BD1637" s="162">
        <v>0</v>
      </c>
      <c r="BE1637" s="159">
        <v>127.18</v>
      </c>
      <c r="BF1637" s="159">
        <v>127.18</v>
      </c>
      <c r="BG1637" s="159">
        <v>3179.49</v>
      </c>
    </row>
    <row r="1638" ht="28.05" customHeight="1" spans="1:59">
      <c r="A1638" s="149"/>
      <c r="B1638" s="149"/>
      <c r="C1638" s="149"/>
      <c r="D1638" s="149" t="s">
        <v>3726</v>
      </c>
      <c r="E1638" s="340" t="s">
        <v>7843</v>
      </c>
      <c r="F1638" s="149" t="s">
        <v>3726</v>
      </c>
      <c r="G1638" s="149" t="s">
        <v>7844</v>
      </c>
      <c r="H1638" s="149" t="s">
        <v>7845</v>
      </c>
      <c r="I1638" s="149" t="s">
        <v>6130</v>
      </c>
      <c r="J1638" s="149" t="s">
        <v>7846</v>
      </c>
      <c r="K1638" s="149"/>
      <c r="L1638" s="149" t="s">
        <v>262</v>
      </c>
      <c r="M1638" s="149"/>
      <c r="N1638" s="149" t="s">
        <v>263</v>
      </c>
      <c r="O1638" s="149" t="s">
        <v>214</v>
      </c>
      <c r="P1638" s="149" t="s">
        <v>53</v>
      </c>
      <c r="Q1638" s="149"/>
      <c r="R1638" s="149" t="s">
        <v>7847</v>
      </c>
      <c r="S1638" s="149" t="s">
        <v>5753</v>
      </c>
      <c r="T1638" s="149" t="s">
        <v>786</v>
      </c>
      <c r="U1638" s="149" t="s">
        <v>267</v>
      </c>
      <c r="V1638" s="149"/>
      <c r="W1638" s="149"/>
      <c r="X1638" s="149" t="s">
        <v>268</v>
      </c>
      <c r="Y1638" s="149"/>
      <c r="Z1638" s="149"/>
      <c r="AA1638" s="149"/>
      <c r="AB1638" s="149" t="s">
        <v>269</v>
      </c>
      <c r="AC1638" s="149" t="s">
        <v>270</v>
      </c>
      <c r="AD1638" s="149" t="s">
        <v>786</v>
      </c>
      <c r="AE1638" s="149" t="s">
        <v>271</v>
      </c>
      <c r="AF1638" s="149"/>
      <c r="AG1638" s="149" t="s">
        <v>1098</v>
      </c>
      <c r="AH1638" s="149" t="s">
        <v>273</v>
      </c>
      <c r="AI1638" s="158">
        <v>78</v>
      </c>
      <c r="AJ1638" s="149"/>
      <c r="AK1638" s="159" t="s">
        <v>274</v>
      </c>
      <c r="AL1638" s="159" t="s">
        <v>274</v>
      </c>
      <c r="AM1638" s="149" t="s">
        <v>274</v>
      </c>
      <c r="AN1638" s="160">
        <v>4</v>
      </c>
      <c r="AO1638" s="149"/>
      <c r="AP1638" s="149" t="s">
        <v>274</v>
      </c>
      <c r="AQ1638" s="149" t="s">
        <v>275</v>
      </c>
      <c r="AR1638" s="158">
        <v>1</v>
      </c>
      <c r="AS1638" s="149" t="s">
        <v>275</v>
      </c>
      <c r="AT1638" s="149" t="s">
        <v>276</v>
      </c>
      <c r="AU1638" s="161">
        <v>1</v>
      </c>
      <c r="AV1638" s="159">
        <v>7256.64</v>
      </c>
      <c r="AW1638" s="159">
        <v>290.27</v>
      </c>
      <c r="AX1638" s="149" t="s">
        <v>274</v>
      </c>
      <c r="AY1638" s="159">
        <v>75.85</v>
      </c>
      <c r="AZ1638" s="159">
        <v>75.85</v>
      </c>
      <c r="BA1638" s="159">
        <v>303.4</v>
      </c>
      <c r="BB1638" s="159">
        <v>5601.01</v>
      </c>
      <c r="BC1638" s="162" t="s">
        <v>274</v>
      </c>
      <c r="BD1638" s="162">
        <v>0</v>
      </c>
      <c r="BE1638" s="159">
        <v>1655.63</v>
      </c>
      <c r="BF1638" s="159">
        <v>1655.63</v>
      </c>
      <c r="BG1638" s="159">
        <v>7256.64</v>
      </c>
    </row>
    <row r="1639" ht="28.05" customHeight="1" spans="1:59">
      <c r="A1639" s="149"/>
      <c r="B1639" s="149"/>
      <c r="C1639" s="149"/>
      <c r="D1639" s="149" t="s">
        <v>3726</v>
      </c>
      <c r="E1639" s="340" t="s">
        <v>7848</v>
      </c>
      <c r="F1639" s="149" t="s">
        <v>3726</v>
      </c>
      <c r="G1639" s="149" t="s">
        <v>7849</v>
      </c>
      <c r="H1639" s="149" t="s">
        <v>7850</v>
      </c>
      <c r="I1639" s="149" t="s">
        <v>1058</v>
      </c>
      <c r="J1639" s="149" t="s">
        <v>7851</v>
      </c>
      <c r="K1639" s="149"/>
      <c r="L1639" s="149" t="s">
        <v>262</v>
      </c>
      <c r="M1639" s="149"/>
      <c r="N1639" s="149" t="s">
        <v>263</v>
      </c>
      <c r="O1639" s="149" t="s">
        <v>214</v>
      </c>
      <c r="P1639" s="149" t="s">
        <v>53</v>
      </c>
      <c r="Q1639" s="149"/>
      <c r="R1639" s="149" t="s">
        <v>6568</v>
      </c>
      <c r="S1639" s="149" t="s">
        <v>399</v>
      </c>
      <c r="T1639" s="149" t="s">
        <v>7852</v>
      </c>
      <c r="U1639" s="149" t="s">
        <v>267</v>
      </c>
      <c r="V1639" s="149"/>
      <c r="W1639" s="149"/>
      <c r="X1639" s="149" t="s">
        <v>268</v>
      </c>
      <c r="Y1639" s="149"/>
      <c r="Z1639" s="149"/>
      <c r="AA1639" s="149"/>
      <c r="AB1639" s="149" t="s">
        <v>269</v>
      </c>
      <c r="AC1639" s="149" t="s">
        <v>318</v>
      </c>
      <c r="AD1639" s="149" t="s">
        <v>7852</v>
      </c>
      <c r="AE1639" s="149" t="s">
        <v>271</v>
      </c>
      <c r="AF1639" s="149"/>
      <c r="AG1639" s="149" t="s">
        <v>1098</v>
      </c>
      <c r="AH1639" s="149" t="s">
        <v>273</v>
      </c>
      <c r="AI1639" s="158">
        <v>96</v>
      </c>
      <c r="AJ1639" s="149"/>
      <c r="AK1639" s="159" t="s">
        <v>274</v>
      </c>
      <c r="AL1639" s="159" t="s">
        <v>274</v>
      </c>
      <c r="AM1639" s="149" t="s">
        <v>274</v>
      </c>
      <c r="AN1639" s="160">
        <v>4</v>
      </c>
      <c r="AO1639" s="149"/>
      <c r="AP1639" s="149" t="s">
        <v>274</v>
      </c>
      <c r="AQ1639" s="149" t="s">
        <v>275</v>
      </c>
      <c r="AR1639" s="158">
        <v>1</v>
      </c>
      <c r="AS1639" s="149" t="s">
        <v>275</v>
      </c>
      <c r="AT1639" s="149" t="s">
        <v>276</v>
      </c>
      <c r="AU1639" s="161">
        <v>1</v>
      </c>
      <c r="AV1639" s="159">
        <v>80769.23</v>
      </c>
      <c r="AW1639" s="159">
        <v>3230.77</v>
      </c>
      <c r="AX1639" s="149" t="s">
        <v>274</v>
      </c>
      <c r="AY1639" s="162">
        <v>0</v>
      </c>
      <c r="AZ1639" s="162" t="s">
        <v>274</v>
      </c>
      <c r="BA1639" s="162">
        <v>0</v>
      </c>
      <c r="BB1639" s="159">
        <v>77538.46</v>
      </c>
      <c r="BC1639" s="162" t="s">
        <v>274</v>
      </c>
      <c r="BD1639" s="162">
        <v>0</v>
      </c>
      <c r="BE1639" s="159">
        <v>3230.77</v>
      </c>
      <c r="BF1639" s="159">
        <v>3230.77</v>
      </c>
      <c r="BG1639" s="159">
        <v>80769.23</v>
      </c>
    </row>
    <row r="1640" ht="28.05" customHeight="1" spans="1:59">
      <c r="A1640" s="149"/>
      <c r="B1640" s="149"/>
      <c r="C1640" s="149"/>
      <c r="D1640" s="149" t="s">
        <v>3726</v>
      </c>
      <c r="E1640" s="340" t="s">
        <v>7853</v>
      </c>
      <c r="F1640" s="149" t="s">
        <v>3726</v>
      </c>
      <c r="G1640" s="149" t="s">
        <v>7854</v>
      </c>
      <c r="H1640" s="149" t="s">
        <v>7855</v>
      </c>
      <c r="I1640" s="149" t="s">
        <v>7856</v>
      </c>
      <c r="J1640" s="149" t="s">
        <v>7857</v>
      </c>
      <c r="K1640" s="149"/>
      <c r="L1640" s="149" t="s">
        <v>262</v>
      </c>
      <c r="M1640" s="149"/>
      <c r="N1640" s="149" t="s">
        <v>263</v>
      </c>
      <c r="O1640" s="149" t="s">
        <v>214</v>
      </c>
      <c r="P1640" s="149" t="s">
        <v>53</v>
      </c>
      <c r="Q1640" s="149"/>
      <c r="R1640" s="149" t="s">
        <v>4026</v>
      </c>
      <c r="S1640" s="149" t="s">
        <v>5049</v>
      </c>
      <c r="T1640" s="149" t="s">
        <v>786</v>
      </c>
      <c r="U1640" s="149" t="s">
        <v>267</v>
      </c>
      <c r="V1640" s="149"/>
      <c r="W1640" s="149"/>
      <c r="X1640" s="149" t="s">
        <v>268</v>
      </c>
      <c r="Y1640" s="149"/>
      <c r="Z1640" s="149"/>
      <c r="AA1640" s="149"/>
      <c r="AB1640" s="149" t="s">
        <v>269</v>
      </c>
      <c r="AC1640" s="149" t="s">
        <v>270</v>
      </c>
      <c r="AD1640" s="149" t="s">
        <v>786</v>
      </c>
      <c r="AE1640" s="149" t="s">
        <v>271</v>
      </c>
      <c r="AF1640" s="149"/>
      <c r="AG1640" s="149" t="s">
        <v>1098</v>
      </c>
      <c r="AH1640" s="149" t="s">
        <v>273</v>
      </c>
      <c r="AI1640" s="158">
        <v>78</v>
      </c>
      <c r="AJ1640" s="149"/>
      <c r="AK1640" s="159" t="s">
        <v>274</v>
      </c>
      <c r="AL1640" s="159" t="s">
        <v>274</v>
      </c>
      <c r="AM1640" s="149" t="s">
        <v>274</v>
      </c>
      <c r="AN1640" s="160">
        <v>4</v>
      </c>
      <c r="AO1640" s="149"/>
      <c r="AP1640" s="149" t="s">
        <v>274</v>
      </c>
      <c r="AQ1640" s="149" t="s">
        <v>275</v>
      </c>
      <c r="AR1640" s="158">
        <v>1</v>
      </c>
      <c r="AS1640" s="149" t="s">
        <v>275</v>
      </c>
      <c r="AT1640" s="149" t="s">
        <v>276</v>
      </c>
      <c r="AU1640" s="161">
        <v>1</v>
      </c>
      <c r="AV1640" s="159">
        <v>13274.33</v>
      </c>
      <c r="AW1640" s="159">
        <v>530.97</v>
      </c>
      <c r="AX1640" s="149" t="s">
        <v>274</v>
      </c>
      <c r="AY1640" s="159">
        <v>138.79</v>
      </c>
      <c r="AZ1640" s="159">
        <v>138.79</v>
      </c>
      <c r="BA1640" s="159">
        <v>555.16</v>
      </c>
      <c r="BB1640" s="159">
        <v>10245.18</v>
      </c>
      <c r="BC1640" s="162" t="s">
        <v>274</v>
      </c>
      <c r="BD1640" s="162">
        <v>0</v>
      </c>
      <c r="BE1640" s="159">
        <v>3029.15</v>
      </c>
      <c r="BF1640" s="159">
        <v>3029.15</v>
      </c>
      <c r="BG1640" s="159">
        <v>13274.33</v>
      </c>
    </row>
    <row r="1641" ht="28.05" customHeight="1" spans="1:59">
      <c r="A1641" s="149"/>
      <c r="B1641" s="149"/>
      <c r="C1641" s="149"/>
      <c r="D1641" s="149" t="s">
        <v>3726</v>
      </c>
      <c r="E1641" s="340" t="s">
        <v>7858</v>
      </c>
      <c r="F1641" s="149" t="s">
        <v>3726</v>
      </c>
      <c r="G1641" s="149" t="s">
        <v>7859</v>
      </c>
      <c r="H1641" s="149" t="s">
        <v>7855</v>
      </c>
      <c r="I1641" s="149" t="s">
        <v>7856</v>
      </c>
      <c r="J1641" s="149" t="s">
        <v>7860</v>
      </c>
      <c r="K1641" s="149"/>
      <c r="L1641" s="149" t="s">
        <v>262</v>
      </c>
      <c r="M1641" s="149"/>
      <c r="N1641" s="149" t="s">
        <v>263</v>
      </c>
      <c r="O1641" s="149" t="s">
        <v>214</v>
      </c>
      <c r="P1641" s="149" t="s">
        <v>53</v>
      </c>
      <c r="Q1641" s="149"/>
      <c r="R1641" s="149" t="s">
        <v>3914</v>
      </c>
      <c r="S1641" s="149" t="s">
        <v>5049</v>
      </c>
      <c r="T1641" s="149" t="s">
        <v>786</v>
      </c>
      <c r="U1641" s="149" t="s">
        <v>267</v>
      </c>
      <c r="V1641" s="149"/>
      <c r="W1641" s="149"/>
      <c r="X1641" s="149" t="s">
        <v>268</v>
      </c>
      <c r="Y1641" s="149"/>
      <c r="Z1641" s="149"/>
      <c r="AA1641" s="149"/>
      <c r="AB1641" s="149" t="s">
        <v>269</v>
      </c>
      <c r="AC1641" s="149" t="s">
        <v>270</v>
      </c>
      <c r="AD1641" s="149" t="s">
        <v>786</v>
      </c>
      <c r="AE1641" s="149" t="s">
        <v>271</v>
      </c>
      <c r="AF1641" s="149"/>
      <c r="AG1641" s="149" t="s">
        <v>1098</v>
      </c>
      <c r="AH1641" s="149" t="s">
        <v>273</v>
      </c>
      <c r="AI1641" s="158">
        <v>78</v>
      </c>
      <c r="AJ1641" s="149"/>
      <c r="AK1641" s="159" t="s">
        <v>274</v>
      </c>
      <c r="AL1641" s="159" t="s">
        <v>274</v>
      </c>
      <c r="AM1641" s="149" t="s">
        <v>274</v>
      </c>
      <c r="AN1641" s="160">
        <v>4</v>
      </c>
      <c r="AO1641" s="149"/>
      <c r="AP1641" s="149" t="s">
        <v>274</v>
      </c>
      <c r="AQ1641" s="149" t="s">
        <v>275</v>
      </c>
      <c r="AR1641" s="158">
        <v>1</v>
      </c>
      <c r="AS1641" s="149" t="s">
        <v>275</v>
      </c>
      <c r="AT1641" s="149" t="s">
        <v>276</v>
      </c>
      <c r="AU1641" s="161">
        <v>1</v>
      </c>
      <c r="AV1641" s="159">
        <v>13274.34</v>
      </c>
      <c r="AW1641" s="159">
        <v>530.97</v>
      </c>
      <c r="AX1641" s="149" t="s">
        <v>274</v>
      </c>
      <c r="AY1641" s="159">
        <v>138.79</v>
      </c>
      <c r="AZ1641" s="159">
        <v>138.79</v>
      </c>
      <c r="BA1641" s="159">
        <v>555.16</v>
      </c>
      <c r="BB1641" s="159">
        <v>10245.18</v>
      </c>
      <c r="BC1641" s="162" t="s">
        <v>274</v>
      </c>
      <c r="BD1641" s="162">
        <v>0</v>
      </c>
      <c r="BE1641" s="159">
        <v>3029.16</v>
      </c>
      <c r="BF1641" s="159">
        <v>3029.16</v>
      </c>
      <c r="BG1641" s="159">
        <v>13274.34</v>
      </c>
    </row>
    <row r="1642" ht="28.05" customHeight="1" spans="1:59">
      <c r="A1642" s="149"/>
      <c r="B1642" s="149"/>
      <c r="C1642" s="149"/>
      <c r="D1642" s="149" t="s">
        <v>3726</v>
      </c>
      <c r="E1642" s="340" t="s">
        <v>7861</v>
      </c>
      <c r="F1642" s="149" t="s">
        <v>3726</v>
      </c>
      <c r="G1642" s="149" t="s">
        <v>7862</v>
      </c>
      <c r="H1642" s="149" t="s">
        <v>7863</v>
      </c>
      <c r="I1642" s="149" t="s">
        <v>7864</v>
      </c>
      <c r="J1642" s="149" t="s">
        <v>7865</v>
      </c>
      <c r="K1642" s="149"/>
      <c r="L1642" s="149" t="s">
        <v>262</v>
      </c>
      <c r="M1642" s="149"/>
      <c r="N1642" s="149" t="s">
        <v>263</v>
      </c>
      <c r="O1642" s="149" t="s">
        <v>214</v>
      </c>
      <c r="P1642" s="149" t="s">
        <v>53</v>
      </c>
      <c r="Q1642" s="149"/>
      <c r="R1642" s="149" t="s">
        <v>4231</v>
      </c>
      <c r="S1642" s="149" t="s">
        <v>793</v>
      </c>
      <c r="T1642" s="149" t="s">
        <v>786</v>
      </c>
      <c r="U1642" s="149" t="s">
        <v>267</v>
      </c>
      <c r="V1642" s="149"/>
      <c r="W1642" s="149"/>
      <c r="X1642" s="149" t="s">
        <v>268</v>
      </c>
      <c r="Y1642" s="149"/>
      <c r="Z1642" s="149"/>
      <c r="AA1642" s="149"/>
      <c r="AB1642" s="149" t="s">
        <v>269</v>
      </c>
      <c r="AC1642" s="149" t="s">
        <v>270</v>
      </c>
      <c r="AD1642" s="149" t="s">
        <v>786</v>
      </c>
      <c r="AE1642" s="149" t="s">
        <v>271</v>
      </c>
      <c r="AF1642" s="149"/>
      <c r="AG1642" s="149" t="s">
        <v>1098</v>
      </c>
      <c r="AH1642" s="149" t="s">
        <v>273</v>
      </c>
      <c r="AI1642" s="158">
        <v>78</v>
      </c>
      <c r="AJ1642" s="149"/>
      <c r="AK1642" s="159" t="s">
        <v>274</v>
      </c>
      <c r="AL1642" s="159" t="s">
        <v>274</v>
      </c>
      <c r="AM1642" s="149" t="s">
        <v>274</v>
      </c>
      <c r="AN1642" s="160">
        <v>4</v>
      </c>
      <c r="AO1642" s="149"/>
      <c r="AP1642" s="149" t="s">
        <v>274</v>
      </c>
      <c r="AQ1642" s="149" t="s">
        <v>275</v>
      </c>
      <c r="AR1642" s="158">
        <v>1</v>
      </c>
      <c r="AS1642" s="149" t="s">
        <v>275</v>
      </c>
      <c r="AT1642" s="149" t="s">
        <v>276</v>
      </c>
      <c r="AU1642" s="161">
        <v>1</v>
      </c>
      <c r="AV1642" s="159">
        <v>202586.21</v>
      </c>
      <c r="AW1642" s="159">
        <v>8103.45</v>
      </c>
      <c r="AX1642" s="149" t="s">
        <v>274</v>
      </c>
      <c r="AY1642" s="159">
        <v>2117.95</v>
      </c>
      <c r="AZ1642" s="159">
        <v>2117.95</v>
      </c>
      <c r="BA1642" s="159">
        <v>8471.8</v>
      </c>
      <c r="BB1642" s="159">
        <v>156359.58</v>
      </c>
      <c r="BC1642" s="162" t="s">
        <v>274</v>
      </c>
      <c r="BD1642" s="162">
        <v>0</v>
      </c>
      <c r="BE1642" s="159">
        <v>46226.63</v>
      </c>
      <c r="BF1642" s="159">
        <v>46226.63</v>
      </c>
      <c r="BG1642" s="159">
        <v>202586.21</v>
      </c>
    </row>
    <row r="1643" ht="28.05" customHeight="1" spans="1:59">
      <c r="A1643" s="149"/>
      <c r="B1643" s="149"/>
      <c r="C1643" s="149"/>
      <c r="D1643" s="149" t="s">
        <v>3726</v>
      </c>
      <c r="E1643" s="340" t="s">
        <v>7866</v>
      </c>
      <c r="F1643" s="149" t="s">
        <v>3726</v>
      </c>
      <c r="G1643" s="149" t="s">
        <v>7867</v>
      </c>
      <c r="H1643" s="149" t="s">
        <v>7868</v>
      </c>
      <c r="I1643" s="149" t="s">
        <v>7869</v>
      </c>
      <c r="J1643" s="149" t="s">
        <v>7870</v>
      </c>
      <c r="K1643" s="149"/>
      <c r="L1643" s="149" t="s">
        <v>262</v>
      </c>
      <c r="M1643" s="149"/>
      <c r="N1643" s="149" t="s">
        <v>263</v>
      </c>
      <c r="O1643" s="149" t="s">
        <v>214</v>
      </c>
      <c r="P1643" s="149" t="s">
        <v>53</v>
      </c>
      <c r="Q1643" s="149"/>
      <c r="R1643" s="149" t="s">
        <v>3921</v>
      </c>
      <c r="S1643" s="149" t="s">
        <v>4783</v>
      </c>
      <c r="T1643" s="149" t="s">
        <v>7783</v>
      </c>
      <c r="U1643" s="149" t="s">
        <v>267</v>
      </c>
      <c r="V1643" s="149"/>
      <c r="W1643" s="149"/>
      <c r="X1643" s="149" t="s">
        <v>336</v>
      </c>
      <c r="Y1643" s="149"/>
      <c r="Z1643" s="149"/>
      <c r="AA1643" s="149"/>
      <c r="AB1643" s="149" t="s">
        <v>269</v>
      </c>
      <c r="AC1643" s="149" t="s">
        <v>270</v>
      </c>
      <c r="AD1643" s="149" t="s">
        <v>7783</v>
      </c>
      <c r="AE1643" s="149" t="s">
        <v>271</v>
      </c>
      <c r="AF1643" s="149"/>
      <c r="AG1643" s="149" t="s">
        <v>1098</v>
      </c>
      <c r="AH1643" s="149" t="s">
        <v>273</v>
      </c>
      <c r="AI1643" s="158">
        <v>32</v>
      </c>
      <c r="AJ1643" s="149"/>
      <c r="AK1643" s="159" t="s">
        <v>274</v>
      </c>
      <c r="AL1643" s="159" t="s">
        <v>274</v>
      </c>
      <c r="AM1643" s="149" t="s">
        <v>274</v>
      </c>
      <c r="AN1643" s="160">
        <v>4</v>
      </c>
      <c r="AO1643" s="149"/>
      <c r="AP1643" s="149" t="s">
        <v>274</v>
      </c>
      <c r="AQ1643" s="149" t="s">
        <v>275</v>
      </c>
      <c r="AR1643" s="158">
        <v>1</v>
      </c>
      <c r="AS1643" s="149" t="s">
        <v>275</v>
      </c>
      <c r="AT1643" s="149" t="s">
        <v>276</v>
      </c>
      <c r="AU1643" s="161">
        <v>1</v>
      </c>
      <c r="AV1643" s="159">
        <v>40707.96</v>
      </c>
      <c r="AW1643" s="159">
        <v>1628.32</v>
      </c>
      <c r="AX1643" s="149" t="s">
        <v>274</v>
      </c>
      <c r="AY1643" s="159">
        <v>407.08</v>
      </c>
      <c r="AZ1643" s="159">
        <v>407.08</v>
      </c>
      <c r="BA1643" s="159">
        <v>1628.32</v>
      </c>
      <c r="BB1643" s="159">
        <v>13026.56</v>
      </c>
      <c r="BC1643" s="162" t="s">
        <v>274</v>
      </c>
      <c r="BD1643" s="162">
        <v>0</v>
      </c>
      <c r="BE1643" s="159">
        <v>27681.4</v>
      </c>
      <c r="BF1643" s="159">
        <v>27681.4</v>
      </c>
      <c r="BG1643" s="159">
        <v>40707.96</v>
      </c>
    </row>
    <row r="1644" ht="28.05" customHeight="1" spans="1:59">
      <c r="A1644" s="149"/>
      <c r="B1644" s="149"/>
      <c r="C1644" s="149"/>
      <c r="D1644" s="149" t="s">
        <v>3726</v>
      </c>
      <c r="E1644" s="340" t="s">
        <v>7871</v>
      </c>
      <c r="F1644" s="149" t="s">
        <v>3726</v>
      </c>
      <c r="G1644" s="149" t="s">
        <v>7872</v>
      </c>
      <c r="H1644" s="149" t="s">
        <v>7835</v>
      </c>
      <c r="I1644" s="149" t="s">
        <v>7873</v>
      </c>
      <c r="J1644" s="149" t="s">
        <v>7874</v>
      </c>
      <c r="K1644" s="149"/>
      <c r="L1644" s="149" t="s">
        <v>262</v>
      </c>
      <c r="M1644" s="149"/>
      <c r="N1644" s="149" t="s">
        <v>263</v>
      </c>
      <c r="O1644" s="149" t="s">
        <v>214</v>
      </c>
      <c r="P1644" s="149" t="s">
        <v>53</v>
      </c>
      <c r="Q1644" s="149"/>
      <c r="R1644" s="149" t="s">
        <v>3903</v>
      </c>
      <c r="S1644" s="149" t="s">
        <v>4703</v>
      </c>
      <c r="T1644" s="149" t="s">
        <v>7783</v>
      </c>
      <c r="U1644" s="149" t="s">
        <v>267</v>
      </c>
      <c r="V1644" s="149"/>
      <c r="W1644" s="149"/>
      <c r="X1644" s="149" t="s">
        <v>336</v>
      </c>
      <c r="Y1644" s="149"/>
      <c r="Z1644" s="149"/>
      <c r="AA1644" s="149"/>
      <c r="AB1644" s="149" t="s">
        <v>269</v>
      </c>
      <c r="AC1644" s="149" t="s">
        <v>270</v>
      </c>
      <c r="AD1644" s="149" t="s">
        <v>7783</v>
      </c>
      <c r="AE1644" s="149" t="s">
        <v>271</v>
      </c>
      <c r="AF1644" s="149"/>
      <c r="AG1644" s="149" t="s">
        <v>1098</v>
      </c>
      <c r="AH1644" s="149" t="s">
        <v>273</v>
      </c>
      <c r="AI1644" s="158">
        <v>32</v>
      </c>
      <c r="AJ1644" s="149"/>
      <c r="AK1644" s="159" t="s">
        <v>274</v>
      </c>
      <c r="AL1644" s="159" t="s">
        <v>274</v>
      </c>
      <c r="AM1644" s="149" t="s">
        <v>274</v>
      </c>
      <c r="AN1644" s="160">
        <v>4</v>
      </c>
      <c r="AO1644" s="149"/>
      <c r="AP1644" s="149" t="s">
        <v>274</v>
      </c>
      <c r="AQ1644" s="149" t="s">
        <v>275</v>
      </c>
      <c r="AR1644" s="158">
        <v>1</v>
      </c>
      <c r="AS1644" s="149" t="s">
        <v>275</v>
      </c>
      <c r="AT1644" s="149" t="s">
        <v>276</v>
      </c>
      <c r="AU1644" s="161">
        <v>1</v>
      </c>
      <c r="AV1644" s="159">
        <v>7522.12</v>
      </c>
      <c r="AW1644" s="159">
        <v>300.88</v>
      </c>
      <c r="AX1644" s="149" t="s">
        <v>274</v>
      </c>
      <c r="AY1644" s="159">
        <v>75.22</v>
      </c>
      <c r="AZ1644" s="159">
        <v>75.22</v>
      </c>
      <c r="BA1644" s="159">
        <v>300.88</v>
      </c>
      <c r="BB1644" s="159">
        <v>2407.04</v>
      </c>
      <c r="BC1644" s="162" t="s">
        <v>274</v>
      </c>
      <c r="BD1644" s="162">
        <v>0</v>
      </c>
      <c r="BE1644" s="159">
        <v>5115.08</v>
      </c>
      <c r="BF1644" s="159">
        <v>5115.08</v>
      </c>
      <c r="BG1644" s="159">
        <v>7522.12</v>
      </c>
    </row>
    <row r="1645" ht="28.05" customHeight="1" spans="1:59">
      <c r="A1645" s="149"/>
      <c r="B1645" s="149"/>
      <c r="C1645" s="149"/>
      <c r="D1645" s="149" t="s">
        <v>3726</v>
      </c>
      <c r="E1645" s="340" t="s">
        <v>7875</v>
      </c>
      <c r="F1645" s="149" t="s">
        <v>3726</v>
      </c>
      <c r="G1645" s="149" t="s">
        <v>7876</v>
      </c>
      <c r="H1645" s="149" t="s">
        <v>7877</v>
      </c>
      <c r="I1645" s="149" t="s">
        <v>7878</v>
      </c>
      <c r="J1645" s="149" t="s">
        <v>7879</v>
      </c>
      <c r="K1645" s="149"/>
      <c r="L1645" s="149" t="s">
        <v>262</v>
      </c>
      <c r="M1645" s="149"/>
      <c r="N1645" s="149" t="s">
        <v>263</v>
      </c>
      <c r="O1645" s="149" t="s">
        <v>214</v>
      </c>
      <c r="P1645" s="149" t="s">
        <v>53</v>
      </c>
      <c r="Q1645" s="149"/>
      <c r="R1645" s="149" t="s">
        <v>3921</v>
      </c>
      <c r="S1645" s="149" t="s">
        <v>7880</v>
      </c>
      <c r="T1645" s="149" t="s">
        <v>786</v>
      </c>
      <c r="U1645" s="149" t="s">
        <v>267</v>
      </c>
      <c r="V1645" s="149"/>
      <c r="W1645" s="149"/>
      <c r="X1645" s="149" t="s">
        <v>336</v>
      </c>
      <c r="Y1645" s="149"/>
      <c r="Z1645" s="149"/>
      <c r="AA1645" s="149"/>
      <c r="AB1645" s="149" t="s">
        <v>269</v>
      </c>
      <c r="AC1645" s="149" t="s">
        <v>270</v>
      </c>
      <c r="AD1645" s="149" t="s">
        <v>786</v>
      </c>
      <c r="AE1645" s="149" t="s">
        <v>271</v>
      </c>
      <c r="AF1645" s="149"/>
      <c r="AG1645" s="149" t="s">
        <v>1098</v>
      </c>
      <c r="AH1645" s="149" t="s">
        <v>273</v>
      </c>
      <c r="AI1645" s="158">
        <v>78</v>
      </c>
      <c r="AJ1645" s="149"/>
      <c r="AK1645" s="159" t="s">
        <v>274</v>
      </c>
      <c r="AL1645" s="159" t="s">
        <v>274</v>
      </c>
      <c r="AM1645" s="149" t="s">
        <v>274</v>
      </c>
      <c r="AN1645" s="160">
        <v>4</v>
      </c>
      <c r="AO1645" s="149"/>
      <c r="AP1645" s="149" t="s">
        <v>274</v>
      </c>
      <c r="AQ1645" s="149" t="s">
        <v>275</v>
      </c>
      <c r="AR1645" s="158">
        <v>1</v>
      </c>
      <c r="AS1645" s="149" t="s">
        <v>275</v>
      </c>
      <c r="AT1645" s="149" t="s">
        <v>276</v>
      </c>
      <c r="AU1645" s="161">
        <v>1</v>
      </c>
      <c r="AV1645" s="159">
        <v>10176.99</v>
      </c>
      <c r="AW1645" s="159">
        <v>407.08</v>
      </c>
      <c r="AX1645" s="149" t="s">
        <v>274</v>
      </c>
      <c r="AY1645" s="159">
        <v>106.39</v>
      </c>
      <c r="AZ1645" s="159">
        <v>106.39</v>
      </c>
      <c r="BA1645" s="159">
        <v>425.59</v>
      </c>
      <c r="BB1645" s="159">
        <v>7854.8</v>
      </c>
      <c r="BC1645" s="162" t="s">
        <v>274</v>
      </c>
      <c r="BD1645" s="162">
        <v>0</v>
      </c>
      <c r="BE1645" s="159">
        <v>2322.19</v>
      </c>
      <c r="BF1645" s="159">
        <v>2322.19</v>
      </c>
      <c r="BG1645" s="159">
        <v>10176.99</v>
      </c>
    </row>
    <row r="1646" ht="28.05" customHeight="1" spans="1:59">
      <c r="A1646" s="149"/>
      <c r="B1646" s="149"/>
      <c r="C1646" s="149"/>
      <c r="D1646" s="149" t="s">
        <v>3726</v>
      </c>
      <c r="E1646" s="340" t="s">
        <v>7881</v>
      </c>
      <c r="F1646" s="149" t="s">
        <v>3726</v>
      </c>
      <c r="G1646" s="149" t="s">
        <v>7882</v>
      </c>
      <c r="H1646" s="149" t="s">
        <v>7877</v>
      </c>
      <c r="I1646" s="149" t="s">
        <v>7878</v>
      </c>
      <c r="J1646" s="149" t="s">
        <v>7883</v>
      </c>
      <c r="K1646" s="149"/>
      <c r="L1646" s="149" t="s">
        <v>262</v>
      </c>
      <c r="M1646" s="149"/>
      <c r="N1646" s="149" t="s">
        <v>263</v>
      </c>
      <c r="O1646" s="149" t="s">
        <v>214</v>
      </c>
      <c r="P1646" s="149" t="s">
        <v>53</v>
      </c>
      <c r="Q1646" s="149"/>
      <c r="R1646" s="149" t="s">
        <v>3921</v>
      </c>
      <c r="S1646" s="149" t="s">
        <v>7880</v>
      </c>
      <c r="T1646" s="149" t="s">
        <v>786</v>
      </c>
      <c r="U1646" s="149" t="s">
        <v>267</v>
      </c>
      <c r="V1646" s="149"/>
      <c r="W1646" s="149"/>
      <c r="X1646" s="149" t="s">
        <v>336</v>
      </c>
      <c r="Y1646" s="149"/>
      <c r="Z1646" s="149"/>
      <c r="AA1646" s="149"/>
      <c r="AB1646" s="149" t="s">
        <v>269</v>
      </c>
      <c r="AC1646" s="149" t="s">
        <v>270</v>
      </c>
      <c r="AD1646" s="149" t="s">
        <v>786</v>
      </c>
      <c r="AE1646" s="149" t="s">
        <v>271</v>
      </c>
      <c r="AF1646" s="149"/>
      <c r="AG1646" s="149" t="s">
        <v>1098</v>
      </c>
      <c r="AH1646" s="149" t="s">
        <v>273</v>
      </c>
      <c r="AI1646" s="158">
        <v>78</v>
      </c>
      <c r="AJ1646" s="149"/>
      <c r="AK1646" s="159" t="s">
        <v>274</v>
      </c>
      <c r="AL1646" s="159" t="s">
        <v>274</v>
      </c>
      <c r="AM1646" s="149" t="s">
        <v>274</v>
      </c>
      <c r="AN1646" s="160">
        <v>4</v>
      </c>
      <c r="AO1646" s="149"/>
      <c r="AP1646" s="149" t="s">
        <v>274</v>
      </c>
      <c r="AQ1646" s="149" t="s">
        <v>275</v>
      </c>
      <c r="AR1646" s="158">
        <v>1</v>
      </c>
      <c r="AS1646" s="149" t="s">
        <v>275</v>
      </c>
      <c r="AT1646" s="149" t="s">
        <v>276</v>
      </c>
      <c r="AU1646" s="161">
        <v>1</v>
      </c>
      <c r="AV1646" s="159">
        <v>10176.99</v>
      </c>
      <c r="AW1646" s="159">
        <v>407.08</v>
      </c>
      <c r="AX1646" s="149" t="s">
        <v>274</v>
      </c>
      <c r="AY1646" s="159">
        <v>106.39</v>
      </c>
      <c r="AZ1646" s="159">
        <v>106.39</v>
      </c>
      <c r="BA1646" s="159">
        <v>425.59</v>
      </c>
      <c r="BB1646" s="159">
        <v>7854.8</v>
      </c>
      <c r="BC1646" s="162" t="s">
        <v>274</v>
      </c>
      <c r="BD1646" s="162">
        <v>0</v>
      </c>
      <c r="BE1646" s="159">
        <v>2322.19</v>
      </c>
      <c r="BF1646" s="159">
        <v>2322.19</v>
      </c>
      <c r="BG1646" s="159">
        <v>10176.99</v>
      </c>
    </row>
    <row r="1647" ht="28.05" customHeight="1" spans="1:59">
      <c r="A1647" s="149"/>
      <c r="B1647" s="149"/>
      <c r="C1647" s="149"/>
      <c r="D1647" s="149" t="s">
        <v>3726</v>
      </c>
      <c r="E1647" s="340" t="s">
        <v>7884</v>
      </c>
      <c r="F1647" s="149" t="s">
        <v>3726</v>
      </c>
      <c r="G1647" s="149" t="s">
        <v>7885</v>
      </c>
      <c r="H1647" s="149" t="s">
        <v>7886</v>
      </c>
      <c r="I1647" s="149"/>
      <c r="J1647" s="149" t="s">
        <v>7887</v>
      </c>
      <c r="K1647" s="149"/>
      <c r="L1647" s="149" t="s">
        <v>262</v>
      </c>
      <c r="M1647" s="149"/>
      <c r="N1647" s="149" t="s">
        <v>263</v>
      </c>
      <c r="O1647" s="149" t="s">
        <v>214</v>
      </c>
      <c r="P1647" s="149" t="s">
        <v>53</v>
      </c>
      <c r="Q1647" s="149"/>
      <c r="R1647" s="149" t="s">
        <v>62</v>
      </c>
      <c r="S1647" s="149" t="s">
        <v>289</v>
      </c>
      <c r="T1647" s="149" t="s">
        <v>82</v>
      </c>
      <c r="U1647" s="149" t="s">
        <v>267</v>
      </c>
      <c r="V1647" s="149"/>
      <c r="W1647" s="149"/>
      <c r="X1647" s="149" t="s">
        <v>268</v>
      </c>
      <c r="Y1647" s="149"/>
      <c r="Z1647" s="149"/>
      <c r="AA1647" s="149"/>
      <c r="AB1647" s="149" t="s">
        <v>269</v>
      </c>
      <c r="AC1647" s="149" t="s">
        <v>318</v>
      </c>
      <c r="AD1647" s="149" t="s">
        <v>82</v>
      </c>
      <c r="AE1647" s="149" t="s">
        <v>271</v>
      </c>
      <c r="AF1647" s="149"/>
      <c r="AG1647" s="149" t="s">
        <v>1098</v>
      </c>
      <c r="AH1647" s="149" t="s">
        <v>273</v>
      </c>
      <c r="AI1647" s="158">
        <v>89</v>
      </c>
      <c r="AJ1647" s="149"/>
      <c r="AK1647" s="159" t="s">
        <v>274</v>
      </c>
      <c r="AL1647" s="159" t="s">
        <v>274</v>
      </c>
      <c r="AM1647" s="149" t="s">
        <v>274</v>
      </c>
      <c r="AN1647" s="160">
        <v>4</v>
      </c>
      <c r="AO1647" s="149"/>
      <c r="AP1647" s="149" t="s">
        <v>274</v>
      </c>
      <c r="AQ1647" s="149" t="s">
        <v>275</v>
      </c>
      <c r="AR1647" s="158">
        <v>1</v>
      </c>
      <c r="AS1647" s="149" t="s">
        <v>275</v>
      </c>
      <c r="AT1647" s="149" t="s">
        <v>276</v>
      </c>
      <c r="AU1647" s="161">
        <v>1</v>
      </c>
      <c r="AV1647" s="159">
        <v>206957.26</v>
      </c>
      <c r="AW1647" s="159">
        <v>8278.29</v>
      </c>
      <c r="AX1647" s="149" t="s">
        <v>274</v>
      </c>
      <c r="AY1647" s="162">
        <v>0</v>
      </c>
      <c r="AZ1647" s="162" t="s">
        <v>274</v>
      </c>
      <c r="BA1647" s="162">
        <v>0</v>
      </c>
      <c r="BB1647" s="159">
        <v>198678.97</v>
      </c>
      <c r="BC1647" s="162" t="s">
        <v>274</v>
      </c>
      <c r="BD1647" s="162">
        <v>0</v>
      </c>
      <c r="BE1647" s="159">
        <v>8278.29</v>
      </c>
      <c r="BF1647" s="159">
        <v>8278.29</v>
      </c>
      <c r="BG1647" s="159">
        <v>206957.26</v>
      </c>
    </row>
    <row r="1648" ht="28.05" customHeight="1" spans="1:59">
      <c r="A1648" s="149"/>
      <c r="B1648" s="149"/>
      <c r="C1648" s="149"/>
      <c r="D1648" s="149" t="s">
        <v>3726</v>
      </c>
      <c r="E1648" s="340" t="s">
        <v>7888</v>
      </c>
      <c r="F1648" s="149" t="s">
        <v>3726</v>
      </c>
      <c r="G1648" s="149" t="s">
        <v>7889</v>
      </c>
      <c r="H1648" s="149" t="s">
        <v>7890</v>
      </c>
      <c r="I1648" s="149" t="s">
        <v>7891</v>
      </c>
      <c r="J1648" s="149" t="s">
        <v>7892</v>
      </c>
      <c r="K1648" s="149"/>
      <c r="L1648" s="149" t="s">
        <v>262</v>
      </c>
      <c r="M1648" s="149"/>
      <c r="N1648" s="149" t="s">
        <v>263</v>
      </c>
      <c r="O1648" s="149" t="s">
        <v>214</v>
      </c>
      <c r="P1648" s="149" t="s">
        <v>53</v>
      </c>
      <c r="Q1648" s="149"/>
      <c r="R1648" s="149" t="s">
        <v>160</v>
      </c>
      <c r="S1648" s="149" t="s">
        <v>289</v>
      </c>
      <c r="T1648" s="149" t="s">
        <v>82</v>
      </c>
      <c r="U1648" s="149" t="s">
        <v>267</v>
      </c>
      <c r="V1648" s="149"/>
      <c r="W1648" s="149"/>
      <c r="X1648" s="149" t="s">
        <v>336</v>
      </c>
      <c r="Y1648" s="149"/>
      <c r="Z1648" s="149"/>
      <c r="AA1648" s="149"/>
      <c r="AB1648" s="149" t="s">
        <v>269</v>
      </c>
      <c r="AC1648" s="149" t="s">
        <v>318</v>
      </c>
      <c r="AD1648" s="149" t="s">
        <v>82</v>
      </c>
      <c r="AE1648" s="149" t="s">
        <v>271</v>
      </c>
      <c r="AF1648" s="149"/>
      <c r="AG1648" s="149" t="s">
        <v>1098</v>
      </c>
      <c r="AH1648" s="149" t="s">
        <v>273</v>
      </c>
      <c r="AI1648" s="158">
        <v>96</v>
      </c>
      <c r="AJ1648" s="149"/>
      <c r="AK1648" s="159" t="s">
        <v>274</v>
      </c>
      <c r="AL1648" s="159" t="s">
        <v>274</v>
      </c>
      <c r="AM1648" s="149" t="s">
        <v>274</v>
      </c>
      <c r="AN1648" s="160">
        <v>4</v>
      </c>
      <c r="AO1648" s="149"/>
      <c r="AP1648" s="149" t="s">
        <v>274</v>
      </c>
      <c r="AQ1648" s="149" t="s">
        <v>275</v>
      </c>
      <c r="AR1648" s="158">
        <v>1</v>
      </c>
      <c r="AS1648" s="149" t="s">
        <v>275</v>
      </c>
      <c r="AT1648" s="149" t="s">
        <v>276</v>
      </c>
      <c r="AU1648" s="161">
        <v>1</v>
      </c>
      <c r="AV1648" s="159">
        <v>37606.84</v>
      </c>
      <c r="AW1648" s="159">
        <v>1504.27</v>
      </c>
      <c r="AX1648" s="149" t="s">
        <v>274</v>
      </c>
      <c r="AY1648" s="162">
        <v>0</v>
      </c>
      <c r="AZ1648" s="162" t="s">
        <v>274</v>
      </c>
      <c r="BA1648" s="162">
        <v>0</v>
      </c>
      <c r="BB1648" s="159">
        <v>36102.57</v>
      </c>
      <c r="BC1648" s="162" t="s">
        <v>274</v>
      </c>
      <c r="BD1648" s="162">
        <v>0</v>
      </c>
      <c r="BE1648" s="159">
        <v>1504.27</v>
      </c>
      <c r="BF1648" s="159">
        <v>1504.27</v>
      </c>
      <c r="BG1648" s="159">
        <v>37606.84</v>
      </c>
    </row>
    <row r="1649" ht="28.05" customHeight="1" spans="1:59">
      <c r="A1649" s="149"/>
      <c r="B1649" s="149"/>
      <c r="C1649" s="149"/>
      <c r="D1649" s="149" t="s">
        <v>3726</v>
      </c>
      <c r="E1649" s="340" t="s">
        <v>7893</v>
      </c>
      <c r="F1649" s="149" t="s">
        <v>3726</v>
      </c>
      <c r="G1649" s="149" t="s">
        <v>7894</v>
      </c>
      <c r="H1649" s="149" t="s">
        <v>7895</v>
      </c>
      <c r="I1649" s="149" t="s">
        <v>7896</v>
      </c>
      <c r="J1649" s="149" t="s">
        <v>7897</v>
      </c>
      <c r="K1649" s="149"/>
      <c r="L1649" s="149" t="s">
        <v>262</v>
      </c>
      <c r="M1649" s="149"/>
      <c r="N1649" s="149" t="s">
        <v>263</v>
      </c>
      <c r="O1649" s="149" t="s">
        <v>214</v>
      </c>
      <c r="P1649" s="149" t="s">
        <v>53</v>
      </c>
      <c r="Q1649" s="149"/>
      <c r="R1649" s="149" t="s">
        <v>4599</v>
      </c>
      <c r="S1649" s="149" t="s">
        <v>4698</v>
      </c>
      <c r="T1649" s="149" t="s">
        <v>7898</v>
      </c>
      <c r="U1649" s="149" t="s">
        <v>267</v>
      </c>
      <c r="V1649" s="149"/>
      <c r="W1649" s="149"/>
      <c r="X1649" s="149" t="s">
        <v>268</v>
      </c>
      <c r="Y1649" s="149"/>
      <c r="Z1649" s="149"/>
      <c r="AA1649" s="149"/>
      <c r="AB1649" s="149" t="s">
        <v>269</v>
      </c>
      <c r="AC1649" s="149" t="s">
        <v>270</v>
      </c>
      <c r="AD1649" s="149" t="s">
        <v>7898</v>
      </c>
      <c r="AE1649" s="149" t="s">
        <v>271</v>
      </c>
      <c r="AF1649" s="149"/>
      <c r="AG1649" s="149" t="s">
        <v>1098</v>
      </c>
      <c r="AH1649" s="149" t="s">
        <v>273</v>
      </c>
      <c r="AI1649" s="158">
        <v>31</v>
      </c>
      <c r="AJ1649" s="149"/>
      <c r="AK1649" s="159" t="s">
        <v>274</v>
      </c>
      <c r="AL1649" s="159" t="s">
        <v>274</v>
      </c>
      <c r="AM1649" s="149" t="s">
        <v>274</v>
      </c>
      <c r="AN1649" s="160">
        <v>4</v>
      </c>
      <c r="AO1649" s="149"/>
      <c r="AP1649" s="149" t="s">
        <v>274</v>
      </c>
      <c r="AQ1649" s="149" t="s">
        <v>275</v>
      </c>
      <c r="AR1649" s="158">
        <v>1</v>
      </c>
      <c r="AS1649" s="149" t="s">
        <v>275</v>
      </c>
      <c r="AT1649" s="149" t="s">
        <v>276</v>
      </c>
      <c r="AU1649" s="161">
        <v>1</v>
      </c>
      <c r="AV1649" s="159">
        <v>30265.49</v>
      </c>
      <c r="AW1649" s="159">
        <v>1210.62</v>
      </c>
      <c r="AX1649" s="149" t="s">
        <v>274</v>
      </c>
      <c r="AY1649" s="159">
        <v>302.66</v>
      </c>
      <c r="AZ1649" s="159">
        <v>302.66</v>
      </c>
      <c r="BA1649" s="159">
        <v>1210.64</v>
      </c>
      <c r="BB1649" s="159">
        <v>9382.19</v>
      </c>
      <c r="BC1649" s="162" t="s">
        <v>274</v>
      </c>
      <c r="BD1649" s="162">
        <v>0</v>
      </c>
      <c r="BE1649" s="159">
        <v>20883.3</v>
      </c>
      <c r="BF1649" s="159">
        <v>20883.3</v>
      </c>
      <c r="BG1649" s="159">
        <v>30265.49</v>
      </c>
    </row>
    <row r="1650" ht="28.05" customHeight="1" spans="1:59">
      <c r="A1650" s="149"/>
      <c r="B1650" s="149"/>
      <c r="C1650" s="149"/>
      <c r="D1650" s="149" t="s">
        <v>3726</v>
      </c>
      <c r="E1650" s="340" t="s">
        <v>7899</v>
      </c>
      <c r="F1650" s="149" t="s">
        <v>3726</v>
      </c>
      <c r="G1650" s="149" t="s">
        <v>7900</v>
      </c>
      <c r="H1650" s="149" t="s">
        <v>7877</v>
      </c>
      <c r="I1650" s="149" t="s">
        <v>7878</v>
      </c>
      <c r="J1650" s="149" t="s">
        <v>7901</v>
      </c>
      <c r="K1650" s="149"/>
      <c r="L1650" s="149" t="s">
        <v>262</v>
      </c>
      <c r="M1650" s="149"/>
      <c r="N1650" s="149" t="s">
        <v>263</v>
      </c>
      <c r="O1650" s="149" t="s">
        <v>214</v>
      </c>
      <c r="P1650" s="149" t="s">
        <v>53</v>
      </c>
      <c r="Q1650" s="149"/>
      <c r="R1650" s="149" t="s">
        <v>3921</v>
      </c>
      <c r="S1650" s="149" t="s">
        <v>7880</v>
      </c>
      <c r="T1650" s="149" t="s">
        <v>786</v>
      </c>
      <c r="U1650" s="149" t="s">
        <v>267</v>
      </c>
      <c r="V1650" s="149"/>
      <c r="W1650" s="149"/>
      <c r="X1650" s="149" t="s">
        <v>336</v>
      </c>
      <c r="Y1650" s="149"/>
      <c r="Z1650" s="149"/>
      <c r="AA1650" s="149"/>
      <c r="AB1650" s="149" t="s">
        <v>269</v>
      </c>
      <c r="AC1650" s="149" t="s">
        <v>270</v>
      </c>
      <c r="AD1650" s="149" t="s">
        <v>786</v>
      </c>
      <c r="AE1650" s="149" t="s">
        <v>271</v>
      </c>
      <c r="AF1650" s="149"/>
      <c r="AG1650" s="149" t="s">
        <v>1098</v>
      </c>
      <c r="AH1650" s="149" t="s">
        <v>273</v>
      </c>
      <c r="AI1650" s="158">
        <v>78</v>
      </c>
      <c r="AJ1650" s="149"/>
      <c r="AK1650" s="159" t="s">
        <v>274</v>
      </c>
      <c r="AL1650" s="159" t="s">
        <v>274</v>
      </c>
      <c r="AM1650" s="149" t="s">
        <v>274</v>
      </c>
      <c r="AN1650" s="160">
        <v>4</v>
      </c>
      <c r="AO1650" s="149"/>
      <c r="AP1650" s="149" t="s">
        <v>274</v>
      </c>
      <c r="AQ1650" s="149" t="s">
        <v>275</v>
      </c>
      <c r="AR1650" s="158">
        <v>1</v>
      </c>
      <c r="AS1650" s="149" t="s">
        <v>275</v>
      </c>
      <c r="AT1650" s="149" t="s">
        <v>276</v>
      </c>
      <c r="AU1650" s="161">
        <v>1</v>
      </c>
      <c r="AV1650" s="159">
        <v>10176.99</v>
      </c>
      <c r="AW1650" s="159">
        <v>407.08</v>
      </c>
      <c r="AX1650" s="149" t="s">
        <v>274</v>
      </c>
      <c r="AY1650" s="159">
        <v>106.39</v>
      </c>
      <c r="AZ1650" s="159">
        <v>106.39</v>
      </c>
      <c r="BA1650" s="159">
        <v>425.59</v>
      </c>
      <c r="BB1650" s="159">
        <v>7854.8</v>
      </c>
      <c r="BC1650" s="162" t="s">
        <v>274</v>
      </c>
      <c r="BD1650" s="162">
        <v>0</v>
      </c>
      <c r="BE1650" s="159">
        <v>2322.19</v>
      </c>
      <c r="BF1650" s="159">
        <v>2322.19</v>
      </c>
      <c r="BG1650" s="159">
        <v>10176.99</v>
      </c>
    </row>
    <row r="1651" ht="28.05" customHeight="1" spans="1:59">
      <c r="A1651" s="149"/>
      <c r="B1651" s="149"/>
      <c r="C1651" s="149"/>
      <c r="D1651" s="149" t="s">
        <v>3726</v>
      </c>
      <c r="E1651" s="340" t="s">
        <v>7902</v>
      </c>
      <c r="F1651" s="149" t="s">
        <v>3726</v>
      </c>
      <c r="G1651" s="149" t="s">
        <v>7903</v>
      </c>
      <c r="H1651" s="149" t="s">
        <v>7904</v>
      </c>
      <c r="I1651" s="149" t="s">
        <v>7905</v>
      </c>
      <c r="J1651" s="149" t="s">
        <v>7906</v>
      </c>
      <c r="K1651" s="149"/>
      <c r="L1651" s="149" t="s">
        <v>262</v>
      </c>
      <c r="M1651" s="149"/>
      <c r="N1651" s="149" t="s">
        <v>263</v>
      </c>
      <c r="O1651" s="149" t="s">
        <v>214</v>
      </c>
      <c r="P1651" s="149" t="s">
        <v>53</v>
      </c>
      <c r="Q1651" s="149"/>
      <c r="R1651" s="149" t="s">
        <v>4599</v>
      </c>
      <c r="S1651" s="149" t="s">
        <v>6416</v>
      </c>
      <c r="T1651" s="149" t="s">
        <v>7898</v>
      </c>
      <c r="U1651" s="149" t="s">
        <v>267</v>
      </c>
      <c r="V1651" s="149"/>
      <c r="W1651" s="149"/>
      <c r="X1651" s="149" t="s">
        <v>268</v>
      </c>
      <c r="Y1651" s="149"/>
      <c r="Z1651" s="149"/>
      <c r="AA1651" s="149"/>
      <c r="AB1651" s="149" t="s">
        <v>269</v>
      </c>
      <c r="AC1651" s="149" t="s">
        <v>270</v>
      </c>
      <c r="AD1651" s="149" t="s">
        <v>7898</v>
      </c>
      <c r="AE1651" s="149" t="s">
        <v>271</v>
      </c>
      <c r="AF1651" s="149"/>
      <c r="AG1651" s="149" t="s">
        <v>1098</v>
      </c>
      <c r="AH1651" s="149" t="s">
        <v>273</v>
      </c>
      <c r="AI1651" s="158">
        <v>31</v>
      </c>
      <c r="AJ1651" s="149"/>
      <c r="AK1651" s="159" t="s">
        <v>274</v>
      </c>
      <c r="AL1651" s="159" t="s">
        <v>274</v>
      </c>
      <c r="AM1651" s="149" t="s">
        <v>274</v>
      </c>
      <c r="AN1651" s="160">
        <v>4</v>
      </c>
      <c r="AO1651" s="149"/>
      <c r="AP1651" s="149" t="s">
        <v>274</v>
      </c>
      <c r="AQ1651" s="149" t="s">
        <v>275</v>
      </c>
      <c r="AR1651" s="158">
        <v>1</v>
      </c>
      <c r="AS1651" s="149" t="s">
        <v>275</v>
      </c>
      <c r="AT1651" s="149" t="s">
        <v>276</v>
      </c>
      <c r="AU1651" s="161">
        <v>1</v>
      </c>
      <c r="AV1651" s="159">
        <v>11044.25</v>
      </c>
      <c r="AW1651" s="159">
        <v>441.77</v>
      </c>
      <c r="AX1651" s="149" t="s">
        <v>274</v>
      </c>
      <c r="AY1651" s="159">
        <v>110.3</v>
      </c>
      <c r="AZ1651" s="159">
        <v>110.3</v>
      </c>
      <c r="BA1651" s="159">
        <v>441.2</v>
      </c>
      <c r="BB1651" s="159">
        <v>3421.76</v>
      </c>
      <c r="BC1651" s="162" t="s">
        <v>274</v>
      </c>
      <c r="BD1651" s="159">
        <v>11.17</v>
      </c>
      <c r="BE1651" s="159">
        <v>7622.49</v>
      </c>
      <c r="BF1651" s="159">
        <v>7611.32</v>
      </c>
      <c r="BG1651" s="159">
        <v>11044.25</v>
      </c>
    </row>
    <row r="1652" ht="28.05" customHeight="1" spans="1:59">
      <c r="A1652" s="149"/>
      <c r="B1652" s="149"/>
      <c r="C1652" s="149"/>
      <c r="D1652" s="149" t="s">
        <v>3726</v>
      </c>
      <c r="E1652" s="340" t="s">
        <v>7907</v>
      </c>
      <c r="F1652" s="149" t="s">
        <v>3726</v>
      </c>
      <c r="G1652" s="149" t="s">
        <v>7908</v>
      </c>
      <c r="H1652" s="149" t="s">
        <v>7877</v>
      </c>
      <c r="I1652" s="149" t="s">
        <v>7878</v>
      </c>
      <c r="J1652" s="149" t="s">
        <v>7909</v>
      </c>
      <c r="K1652" s="149"/>
      <c r="L1652" s="149" t="s">
        <v>262</v>
      </c>
      <c r="M1652" s="149"/>
      <c r="N1652" s="149" t="s">
        <v>263</v>
      </c>
      <c r="O1652" s="149" t="s">
        <v>214</v>
      </c>
      <c r="P1652" s="149" t="s">
        <v>53</v>
      </c>
      <c r="Q1652" s="149"/>
      <c r="R1652" s="149" t="s">
        <v>3921</v>
      </c>
      <c r="S1652" s="149" t="s">
        <v>7880</v>
      </c>
      <c r="T1652" s="149" t="s">
        <v>786</v>
      </c>
      <c r="U1652" s="149" t="s">
        <v>267</v>
      </c>
      <c r="V1652" s="149"/>
      <c r="W1652" s="149"/>
      <c r="X1652" s="149" t="s">
        <v>336</v>
      </c>
      <c r="Y1652" s="149"/>
      <c r="Z1652" s="149"/>
      <c r="AA1652" s="149"/>
      <c r="AB1652" s="149" t="s">
        <v>269</v>
      </c>
      <c r="AC1652" s="149" t="s">
        <v>270</v>
      </c>
      <c r="AD1652" s="149" t="s">
        <v>786</v>
      </c>
      <c r="AE1652" s="149" t="s">
        <v>271</v>
      </c>
      <c r="AF1652" s="149"/>
      <c r="AG1652" s="149" t="s">
        <v>1098</v>
      </c>
      <c r="AH1652" s="149" t="s">
        <v>273</v>
      </c>
      <c r="AI1652" s="158">
        <v>78</v>
      </c>
      <c r="AJ1652" s="149"/>
      <c r="AK1652" s="159" t="s">
        <v>274</v>
      </c>
      <c r="AL1652" s="159" t="s">
        <v>274</v>
      </c>
      <c r="AM1652" s="149" t="s">
        <v>274</v>
      </c>
      <c r="AN1652" s="160">
        <v>4</v>
      </c>
      <c r="AO1652" s="149"/>
      <c r="AP1652" s="149" t="s">
        <v>274</v>
      </c>
      <c r="AQ1652" s="149" t="s">
        <v>275</v>
      </c>
      <c r="AR1652" s="158">
        <v>1</v>
      </c>
      <c r="AS1652" s="149" t="s">
        <v>275</v>
      </c>
      <c r="AT1652" s="149" t="s">
        <v>276</v>
      </c>
      <c r="AU1652" s="161">
        <v>1</v>
      </c>
      <c r="AV1652" s="159">
        <v>10176.99</v>
      </c>
      <c r="AW1652" s="159">
        <v>407.08</v>
      </c>
      <c r="AX1652" s="149" t="s">
        <v>274</v>
      </c>
      <c r="AY1652" s="159">
        <v>106.39</v>
      </c>
      <c r="AZ1652" s="159">
        <v>106.39</v>
      </c>
      <c r="BA1652" s="159">
        <v>425.59</v>
      </c>
      <c r="BB1652" s="159">
        <v>7854.8</v>
      </c>
      <c r="BC1652" s="162" t="s">
        <v>274</v>
      </c>
      <c r="BD1652" s="162">
        <v>0</v>
      </c>
      <c r="BE1652" s="159">
        <v>2322.19</v>
      </c>
      <c r="BF1652" s="159">
        <v>2322.19</v>
      </c>
      <c r="BG1652" s="159">
        <v>10176.99</v>
      </c>
    </row>
    <row r="1653" ht="28.05" customHeight="1" spans="1:59">
      <c r="A1653" s="149"/>
      <c r="B1653" s="149"/>
      <c r="C1653" s="149"/>
      <c r="D1653" s="149" t="s">
        <v>3726</v>
      </c>
      <c r="E1653" s="340" t="s">
        <v>7910</v>
      </c>
      <c r="F1653" s="149" t="s">
        <v>3726</v>
      </c>
      <c r="G1653" s="149" t="s">
        <v>7911</v>
      </c>
      <c r="H1653" s="149" t="s">
        <v>7912</v>
      </c>
      <c r="I1653" s="149"/>
      <c r="J1653" s="149" t="s">
        <v>7913</v>
      </c>
      <c r="K1653" s="149"/>
      <c r="L1653" s="149" t="s">
        <v>262</v>
      </c>
      <c r="M1653" s="149"/>
      <c r="N1653" s="149" t="s">
        <v>263</v>
      </c>
      <c r="O1653" s="149" t="s">
        <v>214</v>
      </c>
      <c r="P1653" s="149" t="s">
        <v>53</v>
      </c>
      <c r="Q1653" s="149"/>
      <c r="R1653" s="149" t="s">
        <v>62</v>
      </c>
      <c r="S1653" s="149" t="s">
        <v>289</v>
      </c>
      <c r="T1653" s="149" t="s">
        <v>82</v>
      </c>
      <c r="U1653" s="149" t="s">
        <v>267</v>
      </c>
      <c r="V1653" s="149"/>
      <c r="W1653" s="149"/>
      <c r="X1653" s="149" t="s">
        <v>268</v>
      </c>
      <c r="Y1653" s="149"/>
      <c r="Z1653" s="149"/>
      <c r="AA1653" s="149"/>
      <c r="AB1653" s="149" t="s">
        <v>269</v>
      </c>
      <c r="AC1653" s="149" t="s">
        <v>318</v>
      </c>
      <c r="AD1653" s="149" t="s">
        <v>82</v>
      </c>
      <c r="AE1653" s="149" t="s">
        <v>271</v>
      </c>
      <c r="AF1653" s="149"/>
      <c r="AG1653" s="149" t="s">
        <v>1098</v>
      </c>
      <c r="AH1653" s="149" t="s">
        <v>273</v>
      </c>
      <c r="AI1653" s="158">
        <v>89</v>
      </c>
      <c r="AJ1653" s="149"/>
      <c r="AK1653" s="159" t="s">
        <v>274</v>
      </c>
      <c r="AL1653" s="159" t="s">
        <v>274</v>
      </c>
      <c r="AM1653" s="149" t="s">
        <v>274</v>
      </c>
      <c r="AN1653" s="160">
        <v>4</v>
      </c>
      <c r="AO1653" s="149"/>
      <c r="AP1653" s="149" t="s">
        <v>274</v>
      </c>
      <c r="AQ1653" s="149" t="s">
        <v>275</v>
      </c>
      <c r="AR1653" s="158">
        <v>1</v>
      </c>
      <c r="AS1653" s="149" t="s">
        <v>275</v>
      </c>
      <c r="AT1653" s="149" t="s">
        <v>276</v>
      </c>
      <c r="AU1653" s="161">
        <v>1</v>
      </c>
      <c r="AV1653" s="159">
        <v>395726.49</v>
      </c>
      <c r="AW1653" s="159">
        <v>15829.06</v>
      </c>
      <c r="AX1653" s="149" t="s">
        <v>274</v>
      </c>
      <c r="AY1653" s="162">
        <v>0</v>
      </c>
      <c r="AZ1653" s="162" t="s">
        <v>274</v>
      </c>
      <c r="BA1653" s="162">
        <v>0</v>
      </c>
      <c r="BB1653" s="159">
        <v>379897.43</v>
      </c>
      <c r="BC1653" s="162" t="s">
        <v>274</v>
      </c>
      <c r="BD1653" s="162">
        <v>0</v>
      </c>
      <c r="BE1653" s="159">
        <v>15829.06</v>
      </c>
      <c r="BF1653" s="159">
        <v>15829.06</v>
      </c>
      <c r="BG1653" s="159">
        <v>395726.49</v>
      </c>
    </row>
    <row r="1654" ht="28.05" customHeight="1" spans="1:59">
      <c r="A1654" s="149"/>
      <c r="B1654" s="149"/>
      <c r="C1654" s="149"/>
      <c r="D1654" s="149" t="s">
        <v>3726</v>
      </c>
      <c r="E1654" s="340" t="s">
        <v>7914</v>
      </c>
      <c r="F1654" s="149" t="s">
        <v>3726</v>
      </c>
      <c r="G1654" s="149" t="s">
        <v>7915</v>
      </c>
      <c r="H1654" s="149" t="s">
        <v>1207</v>
      </c>
      <c r="I1654" s="149" t="s">
        <v>7916</v>
      </c>
      <c r="J1654" s="149" t="s">
        <v>7917</v>
      </c>
      <c r="K1654" s="149"/>
      <c r="L1654" s="149" t="s">
        <v>262</v>
      </c>
      <c r="M1654" s="149"/>
      <c r="N1654" s="149" t="s">
        <v>263</v>
      </c>
      <c r="O1654" s="149" t="s">
        <v>214</v>
      </c>
      <c r="P1654" s="149" t="s">
        <v>53</v>
      </c>
      <c r="Q1654" s="149"/>
      <c r="R1654" s="149" t="s">
        <v>62</v>
      </c>
      <c r="S1654" s="149" t="s">
        <v>289</v>
      </c>
      <c r="T1654" s="149" t="s">
        <v>82</v>
      </c>
      <c r="U1654" s="149" t="s">
        <v>267</v>
      </c>
      <c r="V1654" s="149"/>
      <c r="W1654" s="149"/>
      <c r="X1654" s="149" t="s">
        <v>268</v>
      </c>
      <c r="Y1654" s="149"/>
      <c r="Z1654" s="149"/>
      <c r="AA1654" s="149"/>
      <c r="AB1654" s="149" t="s">
        <v>269</v>
      </c>
      <c r="AC1654" s="149" t="s">
        <v>318</v>
      </c>
      <c r="AD1654" s="149" t="s">
        <v>82</v>
      </c>
      <c r="AE1654" s="149" t="s">
        <v>271</v>
      </c>
      <c r="AF1654" s="149"/>
      <c r="AG1654" s="149" t="s">
        <v>1098</v>
      </c>
      <c r="AH1654" s="149" t="s">
        <v>273</v>
      </c>
      <c r="AI1654" s="158">
        <v>88</v>
      </c>
      <c r="AJ1654" s="149"/>
      <c r="AK1654" s="159" t="s">
        <v>274</v>
      </c>
      <c r="AL1654" s="159" t="s">
        <v>274</v>
      </c>
      <c r="AM1654" s="149" t="s">
        <v>274</v>
      </c>
      <c r="AN1654" s="160">
        <v>4</v>
      </c>
      <c r="AO1654" s="149"/>
      <c r="AP1654" s="149" t="s">
        <v>274</v>
      </c>
      <c r="AQ1654" s="149" t="s">
        <v>275</v>
      </c>
      <c r="AR1654" s="158">
        <v>1</v>
      </c>
      <c r="AS1654" s="149" t="s">
        <v>275</v>
      </c>
      <c r="AT1654" s="149" t="s">
        <v>276</v>
      </c>
      <c r="AU1654" s="161">
        <v>1</v>
      </c>
      <c r="AV1654" s="159">
        <v>12803.42</v>
      </c>
      <c r="AW1654" s="159">
        <v>512.14</v>
      </c>
      <c r="AX1654" s="149" t="s">
        <v>274</v>
      </c>
      <c r="AY1654" s="162">
        <v>0</v>
      </c>
      <c r="AZ1654" s="162" t="s">
        <v>274</v>
      </c>
      <c r="BA1654" s="162">
        <v>0</v>
      </c>
      <c r="BB1654" s="159">
        <v>12291.28</v>
      </c>
      <c r="BC1654" s="162" t="s">
        <v>274</v>
      </c>
      <c r="BD1654" s="162">
        <v>0</v>
      </c>
      <c r="BE1654" s="159">
        <v>512.14</v>
      </c>
      <c r="BF1654" s="159">
        <v>512.14</v>
      </c>
      <c r="BG1654" s="159">
        <v>12803.42</v>
      </c>
    </row>
    <row r="1655" ht="28.05" customHeight="1" spans="1:59">
      <c r="A1655" s="149"/>
      <c r="B1655" s="149"/>
      <c r="C1655" s="149"/>
      <c r="D1655" s="149" t="s">
        <v>3726</v>
      </c>
      <c r="E1655" s="340" t="s">
        <v>7918</v>
      </c>
      <c r="F1655" s="149" t="s">
        <v>3726</v>
      </c>
      <c r="G1655" s="149" t="s">
        <v>7919</v>
      </c>
      <c r="H1655" s="149" t="s">
        <v>7920</v>
      </c>
      <c r="I1655" s="149" t="s">
        <v>7921</v>
      </c>
      <c r="J1655" s="149" t="s">
        <v>7922</v>
      </c>
      <c r="K1655" s="149"/>
      <c r="L1655" s="149" t="s">
        <v>262</v>
      </c>
      <c r="M1655" s="149"/>
      <c r="N1655" s="149" t="s">
        <v>263</v>
      </c>
      <c r="O1655" s="149" t="s">
        <v>214</v>
      </c>
      <c r="P1655" s="149" t="s">
        <v>53</v>
      </c>
      <c r="Q1655" s="149"/>
      <c r="R1655" s="149" t="s">
        <v>62</v>
      </c>
      <c r="S1655" s="149" t="s">
        <v>289</v>
      </c>
      <c r="T1655" s="149" t="s">
        <v>82</v>
      </c>
      <c r="U1655" s="149" t="s">
        <v>267</v>
      </c>
      <c r="V1655" s="149"/>
      <c r="W1655" s="149"/>
      <c r="X1655" s="149" t="s">
        <v>268</v>
      </c>
      <c r="Y1655" s="149"/>
      <c r="Z1655" s="149"/>
      <c r="AA1655" s="149"/>
      <c r="AB1655" s="149" t="s">
        <v>269</v>
      </c>
      <c r="AC1655" s="149" t="s">
        <v>318</v>
      </c>
      <c r="AD1655" s="149" t="s">
        <v>82</v>
      </c>
      <c r="AE1655" s="149" t="s">
        <v>271</v>
      </c>
      <c r="AF1655" s="149"/>
      <c r="AG1655" s="149" t="s">
        <v>1098</v>
      </c>
      <c r="AH1655" s="149" t="s">
        <v>273</v>
      </c>
      <c r="AI1655" s="158">
        <v>89</v>
      </c>
      <c r="AJ1655" s="149"/>
      <c r="AK1655" s="159" t="s">
        <v>274</v>
      </c>
      <c r="AL1655" s="159" t="s">
        <v>274</v>
      </c>
      <c r="AM1655" s="149" t="s">
        <v>274</v>
      </c>
      <c r="AN1655" s="160">
        <v>4</v>
      </c>
      <c r="AO1655" s="149"/>
      <c r="AP1655" s="149" t="s">
        <v>274</v>
      </c>
      <c r="AQ1655" s="149" t="s">
        <v>275</v>
      </c>
      <c r="AR1655" s="158">
        <v>1</v>
      </c>
      <c r="AS1655" s="149" t="s">
        <v>275</v>
      </c>
      <c r="AT1655" s="149" t="s">
        <v>276</v>
      </c>
      <c r="AU1655" s="161">
        <v>1</v>
      </c>
      <c r="AV1655" s="159">
        <v>4410.26</v>
      </c>
      <c r="AW1655" s="159">
        <v>176.41</v>
      </c>
      <c r="AX1655" s="149" t="s">
        <v>274</v>
      </c>
      <c r="AY1655" s="162">
        <v>0</v>
      </c>
      <c r="AZ1655" s="162" t="s">
        <v>274</v>
      </c>
      <c r="BA1655" s="162">
        <v>0</v>
      </c>
      <c r="BB1655" s="159">
        <v>4233.85</v>
      </c>
      <c r="BC1655" s="162" t="s">
        <v>274</v>
      </c>
      <c r="BD1655" s="162">
        <v>0</v>
      </c>
      <c r="BE1655" s="159">
        <v>176.41</v>
      </c>
      <c r="BF1655" s="159">
        <v>176.41</v>
      </c>
      <c r="BG1655" s="159">
        <v>4410.26</v>
      </c>
    </row>
    <row r="1656" ht="28.05" customHeight="1" spans="1:59">
      <c r="A1656" s="149"/>
      <c r="B1656" s="149"/>
      <c r="C1656" s="149"/>
      <c r="D1656" s="149" t="s">
        <v>3726</v>
      </c>
      <c r="E1656" s="340" t="s">
        <v>7923</v>
      </c>
      <c r="F1656" s="149" t="s">
        <v>3726</v>
      </c>
      <c r="G1656" s="149" t="s">
        <v>7924</v>
      </c>
      <c r="H1656" s="149" t="s">
        <v>7925</v>
      </c>
      <c r="I1656" s="149" t="s">
        <v>7926</v>
      </c>
      <c r="J1656" s="149" t="s">
        <v>7927</v>
      </c>
      <c r="K1656" s="149"/>
      <c r="L1656" s="149" t="s">
        <v>262</v>
      </c>
      <c r="M1656" s="149"/>
      <c r="N1656" s="149" t="s">
        <v>263</v>
      </c>
      <c r="O1656" s="149" t="s">
        <v>214</v>
      </c>
      <c r="P1656" s="149" t="s">
        <v>53</v>
      </c>
      <c r="Q1656" s="149"/>
      <c r="R1656" s="149" t="s">
        <v>62</v>
      </c>
      <c r="S1656" s="149" t="s">
        <v>289</v>
      </c>
      <c r="T1656" s="149" t="s">
        <v>82</v>
      </c>
      <c r="U1656" s="149" t="s">
        <v>267</v>
      </c>
      <c r="V1656" s="149"/>
      <c r="W1656" s="149"/>
      <c r="X1656" s="149" t="s">
        <v>268</v>
      </c>
      <c r="Y1656" s="149"/>
      <c r="Z1656" s="149"/>
      <c r="AA1656" s="149"/>
      <c r="AB1656" s="149" t="s">
        <v>269</v>
      </c>
      <c r="AC1656" s="149" t="s">
        <v>318</v>
      </c>
      <c r="AD1656" s="149" t="s">
        <v>82</v>
      </c>
      <c r="AE1656" s="149" t="s">
        <v>271</v>
      </c>
      <c r="AF1656" s="149"/>
      <c r="AG1656" s="149" t="s">
        <v>1098</v>
      </c>
      <c r="AH1656" s="149" t="s">
        <v>273</v>
      </c>
      <c r="AI1656" s="158">
        <v>89</v>
      </c>
      <c r="AJ1656" s="149"/>
      <c r="AK1656" s="159" t="s">
        <v>274</v>
      </c>
      <c r="AL1656" s="159" t="s">
        <v>274</v>
      </c>
      <c r="AM1656" s="149" t="s">
        <v>274</v>
      </c>
      <c r="AN1656" s="160">
        <v>4</v>
      </c>
      <c r="AO1656" s="149"/>
      <c r="AP1656" s="149" t="s">
        <v>274</v>
      </c>
      <c r="AQ1656" s="149" t="s">
        <v>275</v>
      </c>
      <c r="AR1656" s="158">
        <v>1</v>
      </c>
      <c r="AS1656" s="149" t="s">
        <v>275</v>
      </c>
      <c r="AT1656" s="149" t="s">
        <v>276</v>
      </c>
      <c r="AU1656" s="161">
        <v>1</v>
      </c>
      <c r="AV1656" s="159">
        <v>150427.36</v>
      </c>
      <c r="AW1656" s="159">
        <v>6017.09</v>
      </c>
      <c r="AX1656" s="149" t="s">
        <v>274</v>
      </c>
      <c r="AY1656" s="162">
        <v>0</v>
      </c>
      <c r="AZ1656" s="162" t="s">
        <v>274</v>
      </c>
      <c r="BA1656" s="162">
        <v>0</v>
      </c>
      <c r="BB1656" s="159">
        <v>144410.27</v>
      </c>
      <c r="BC1656" s="162" t="s">
        <v>274</v>
      </c>
      <c r="BD1656" s="162">
        <v>0</v>
      </c>
      <c r="BE1656" s="159">
        <v>6017.09</v>
      </c>
      <c r="BF1656" s="159">
        <v>6017.09</v>
      </c>
      <c r="BG1656" s="159">
        <v>150427.36</v>
      </c>
    </row>
    <row r="1657" ht="28.05" customHeight="1" spans="1:59">
      <c r="A1657" s="149"/>
      <c r="B1657" s="149"/>
      <c r="C1657" s="149"/>
      <c r="D1657" s="149" t="s">
        <v>3726</v>
      </c>
      <c r="E1657" s="340" t="s">
        <v>7928</v>
      </c>
      <c r="F1657" s="149" t="s">
        <v>3726</v>
      </c>
      <c r="G1657" s="149" t="s">
        <v>7929</v>
      </c>
      <c r="H1657" s="149" t="s">
        <v>5647</v>
      </c>
      <c r="I1657" s="149" t="s">
        <v>4707</v>
      </c>
      <c r="J1657" s="149" t="s">
        <v>7930</v>
      </c>
      <c r="K1657" s="149"/>
      <c r="L1657" s="149" t="s">
        <v>262</v>
      </c>
      <c r="M1657" s="149"/>
      <c r="N1657" s="149" t="s">
        <v>263</v>
      </c>
      <c r="O1657" s="149" t="s">
        <v>214</v>
      </c>
      <c r="P1657" s="149" t="s">
        <v>53</v>
      </c>
      <c r="Q1657" s="149"/>
      <c r="R1657" s="149" t="s">
        <v>2521</v>
      </c>
      <c r="S1657" s="149" t="s">
        <v>4709</v>
      </c>
      <c r="T1657" s="149" t="s">
        <v>7931</v>
      </c>
      <c r="U1657" s="149" t="s">
        <v>267</v>
      </c>
      <c r="V1657" s="149"/>
      <c r="W1657" s="149"/>
      <c r="X1657" s="149" t="s">
        <v>336</v>
      </c>
      <c r="Y1657" s="149"/>
      <c r="Z1657" s="149"/>
      <c r="AA1657" s="149"/>
      <c r="AB1657" s="149" t="s">
        <v>269</v>
      </c>
      <c r="AC1657" s="149" t="s">
        <v>270</v>
      </c>
      <c r="AD1657" s="149" t="s">
        <v>7931</v>
      </c>
      <c r="AE1657" s="149" t="s">
        <v>271</v>
      </c>
      <c r="AF1657" s="149"/>
      <c r="AG1657" s="149" t="s">
        <v>1098</v>
      </c>
      <c r="AH1657" s="149" t="s">
        <v>273</v>
      </c>
      <c r="AI1657" s="158">
        <v>31</v>
      </c>
      <c r="AJ1657" s="149"/>
      <c r="AK1657" s="159" t="s">
        <v>274</v>
      </c>
      <c r="AL1657" s="159" t="s">
        <v>274</v>
      </c>
      <c r="AM1657" s="149" t="s">
        <v>274</v>
      </c>
      <c r="AN1657" s="160">
        <v>4</v>
      </c>
      <c r="AO1657" s="149"/>
      <c r="AP1657" s="149" t="s">
        <v>274</v>
      </c>
      <c r="AQ1657" s="149" t="s">
        <v>275</v>
      </c>
      <c r="AR1657" s="158">
        <v>1</v>
      </c>
      <c r="AS1657" s="149" t="s">
        <v>275</v>
      </c>
      <c r="AT1657" s="149" t="s">
        <v>276</v>
      </c>
      <c r="AU1657" s="161">
        <v>1</v>
      </c>
      <c r="AV1657" s="159">
        <v>48672.57</v>
      </c>
      <c r="AW1657" s="159">
        <v>1946.9</v>
      </c>
      <c r="AX1657" s="149" t="s">
        <v>274</v>
      </c>
      <c r="AY1657" s="159">
        <v>486.72</v>
      </c>
      <c r="AZ1657" s="159">
        <v>486.72</v>
      </c>
      <c r="BA1657" s="159">
        <v>1946.88</v>
      </c>
      <c r="BB1657" s="159">
        <v>15088.59</v>
      </c>
      <c r="BC1657" s="162" t="s">
        <v>274</v>
      </c>
      <c r="BD1657" s="162">
        <v>0</v>
      </c>
      <c r="BE1657" s="159">
        <v>33583.98</v>
      </c>
      <c r="BF1657" s="159">
        <v>33583.98</v>
      </c>
      <c r="BG1657" s="159">
        <v>48672.57</v>
      </c>
    </row>
    <row r="1658" ht="28.05" customHeight="1" spans="1:59">
      <c r="A1658" s="149"/>
      <c r="B1658" s="149"/>
      <c r="C1658" s="149"/>
      <c r="D1658" s="149" t="s">
        <v>3726</v>
      </c>
      <c r="E1658" s="340" t="s">
        <v>7932</v>
      </c>
      <c r="F1658" s="149" t="s">
        <v>3726</v>
      </c>
      <c r="G1658" s="149" t="s">
        <v>7933</v>
      </c>
      <c r="H1658" s="149" t="s">
        <v>5647</v>
      </c>
      <c r="I1658" s="149" t="s">
        <v>4707</v>
      </c>
      <c r="J1658" s="149" t="s">
        <v>7934</v>
      </c>
      <c r="K1658" s="149"/>
      <c r="L1658" s="149" t="s">
        <v>262</v>
      </c>
      <c r="M1658" s="149"/>
      <c r="N1658" s="149" t="s">
        <v>263</v>
      </c>
      <c r="O1658" s="149" t="s">
        <v>214</v>
      </c>
      <c r="P1658" s="149" t="s">
        <v>53</v>
      </c>
      <c r="Q1658" s="149"/>
      <c r="R1658" s="149" t="s">
        <v>2521</v>
      </c>
      <c r="S1658" s="149" t="s">
        <v>4709</v>
      </c>
      <c r="T1658" s="149" t="s">
        <v>7935</v>
      </c>
      <c r="U1658" s="149" t="s">
        <v>267</v>
      </c>
      <c r="V1658" s="149"/>
      <c r="W1658" s="149"/>
      <c r="X1658" s="149" t="s">
        <v>336</v>
      </c>
      <c r="Y1658" s="149"/>
      <c r="Z1658" s="149"/>
      <c r="AA1658" s="149"/>
      <c r="AB1658" s="149" t="s">
        <v>269</v>
      </c>
      <c r="AC1658" s="149" t="s">
        <v>270</v>
      </c>
      <c r="AD1658" s="149" t="s">
        <v>7935</v>
      </c>
      <c r="AE1658" s="149" t="s">
        <v>271</v>
      </c>
      <c r="AF1658" s="149"/>
      <c r="AG1658" s="149" t="s">
        <v>1098</v>
      </c>
      <c r="AH1658" s="149" t="s">
        <v>273</v>
      </c>
      <c r="AI1658" s="158">
        <v>31</v>
      </c>
      <c r="AJ1658" s="149"/>
      <c r="AK1658" s="159" t="s">
        <v>274</v>
      </c>
      <c r="AL1658" s="159" t="s">
        <v>274</v>
      </c>
      <c r="AM1658" s="149" t="s">
        <v>274</v>
      </c>
      <c r="AN1658" s="160">
        <v>4</v>
      </c>
      <c r="AO1658" s="149"/>
      <c r="AP1658" s="149" t="s">
        <v>274</v>
      </c>
      <c r="AQ1658" s="149" t="s">
        <v>275</v>
      </c>
      <c r="AR1658" s="158">
        <v>1</v>
      </c>
      <c r="AS1658" s="149" t="s">
        <v>275</v>
      </c>
      <c r="AT1658" s="149" t="s">
        <v>276</v>
      </c>
      <c r="AU1658" s="161">
        <v>1</v>
      </c>
      <c r="AV1658" s="159">
        <v>48672.57</v>
      </c>
      <c r="AW1658" s="159">
        <v>1946.9</v>
      </c>
      <c r="AX1658" s="149" t="s">
        <v>274</v>
      </c>
      <c r="AY1658" s="159">
        <v>486.72</v>
      </c>
      <c r="AZ1658" s="159">
        <v>486.72</v>
      </c>
      <c r="BA1658" s="159">
        <v>1946.88</v>
      </c>
      <c r="BB1658" s="159">
        <v>15088.59</v>
      </c>
      <c r="BC1658" s="162" t="s">
        <v>274</v>
      </c>
      <c r="BD1658" s="162">
        <v>0</v>
      </c>
      <c r="BE1658" s="159">
        <v>33583.98</v>
      </c>
      <c r="BF1658" s="159">
        <v>33583.98</v>
      </c>
      <c r="BG1658" s="159">
        <v>48672.57</v>
      </c>
    </row>
    <row r="1659" ht="28.05" customHeight="1" spans="1:59">
      <c r="A1659" s="149"/>
      <c r="B1659" s="149"/>
      <c r="C1659" s="149"/>
      <c r="D1659" s="149" t="s">
        <v>3726</v>
      </c>
      <c r="E1659" s="340" t="s">
        <v>7936</v>
      </c>
      <c r="F1659" s="149" t="s">
        <v>3726</v>
      </c>
      <c r="G1659" s="149" t="s">
        <v>7937</v>
      </c>
      <c r="H1659" s="149" t="s">
        <v>7938</v>
      </c>
      <c r="I1659" s="149"/>
      <c r="J1659" s="149" t="s">
        <v>7939</v>
      </c>
      <c r="K1659" s="149"/>
      <c r="L1659" s="149" t="s">
        <v>262</v>
      </c>
      <c r="M1659" s="149"/>
      <c r="N1659" s="149" t="s">
        <v>263</v>
      </c>
      <c r="O1659" s="149" t="s">
        <v>214</v>
      </c>
      <c r="P1659" s="149" t="s">
        <v>53</v>
      </c>
      <c r="Q1659" s="149"/>
      <c r="R1659" s="149" t="s">
        <v>3921</v>
      </c>
      <c r="S1659" s="149" t="s">
        <v>4258</v>
      </c>
      <c r="T1659" s="149" t="s">
        <v>786</v>
      </c>
      <c r="U1659" s="149" t="s">
        <v>267</v>
      </c>
      <c r="V1659" s="149"/>
      <c r="W1659" s="149"/>
      <c r="X1659" s="149" t="s">
        <v>336</v>
      </c>
      <c r="Y1659" s="149"/>
      <c r="Z1659" s="149"/>
      <c r="AA1659" s="149"/>
      <c r="AB1659" s="149" t="s">
        <v>269</v>
      </c>
      <c r="AC1659" s="149" t="s">
        <v>270</v>
      </c>
      <c r="AD1659" s="149" t="s">
        <v>786</v>
      </c>
      <c r="AE1659" s="149" t="s">
        <v>271</v>
      </c>
      <c r="AF1659" s="149"/>
      <c r="AG1659" s="149" t="s">
        <v>1098</v>
      </c>
      <c r="AH1659" s="149" t="s">
        <v>273</v>
      </c>
      <c r="AI1659" s="158">
        <v>78</v>
      </c>
      <c r="AJ1659" s="149"/>
      <c r="AK1659" s="159" t="s">
        <v>274</v>
      </c>
      <c r="AL1659" s="159" t="s">
        <v>274</v>
      </c>
      <c r="AM1659" s="149" t="s">
        <v>274</v>
      </c>
      <c r="AN1659" s="160">
        <v>4</v>
      </c>
      <c r="AO1659" s="149"/>
      <c r="AP1659" s="149" t="s">
        <v>274</v>
      </c>
      <c r="AQ1659" s="149" t="s">
        <v>275</v>
      </c>
      <c r="AR1659" s="158">
        <v>1</v>
      </c>
      <c r="AS1659" s="149" t="s">
        <v>275</v>
      </c>
      <c r="AT1659" s="149" t="s">
        <v>276</v>
      </c>
      <c r="AU1659" s="161">
        <v>1</v>
      </c>
      <c r="AV1659" s="159">
        <v>7610.62</v>
      </c>
      <c r="AW1659" s="159">
        <v>304.42</v>
      </c>
      <c r="AX1659" s="149" t="s">
        <v>274</v>
      </c>
      <c r="AY1659" s="159">
        <v>79.55</v>
      </c>
      <c r="AZ1659" s="159">
        <v>79.55</v>
      </c>
      <c r="BA1659" s="159">
        <v>318.2</v>
      </c>
      <c r="BB1659" s="159">
        <v>5874.23</v>
      </c>
      <c r="BC1659" s="162" t="s">
        <v>274</v>
      </c>
      <c r="BD1659" s="162">
        <v>0</v>
      </c>
      <c r="BE1659" s="159">
        <v>1736.39</v>
      </c>
      <c r="BF1659" s="159">
        <v>1736.39</v>
      </c>
      <c r="BG1659" s="159">
        <v>7610.62</v>
      </c>
    </row>
    <row r="1660" ht="28.05" customHeight="1" spans="1:59">
      <c r="A1660" s="149"/>
      <c r="B1660" s="149"/>
      <c r="C1660" s="149"/>
      <c r="D1660" s="149" t="s">
        <v>3726</v>
      </c>
      <c r="E1660" s="340" t="s">
        <v>7940</v>
      </c>
      <c r="F1660" s="149" t="s">
        <v>3726</v>
      </c>
      <c r="G1660" s="149" t="s">
        <v>7941</v>
      </c>
      <c r="H1660" s="149" t="s">
        <v>92</v>
      </c>
      <c r="I1660" s="149" t="s">
        <v>7942</v>
      </c>
      <c r="J1660" s="149" t="s">
        <v>7943</v>
      </c>
      <c r="K1660" s="149"/>
      <c r="L1660" s="149" t="s">
        <v>262</v>
      </c>
      <c r="M1660" s="149"/>
      <c r="N1660" s="149" t="s">
        <v>263</v>
      </c>
      <c r="O1660" s="149" t="s">
        <v>214</v>
      </c>
      <c r="P1660" s="149" t="s">
        <v>53</v>
      </c>
      <c r="Q1660" s="149"/>
      <c r="R1660" s="149" t="s">
        <v>3921</v>
      </c>
      <c r="S1660" s="149" t="s">
        <v>5890</v>
      </c>
      <c r="T1660" s="149" t="s">
        <v>7935</v>
      </c>
      <c r="U1660" s="149" t="s">
        <v>267</v>
      </c>
      <c r="V1660" s="149"/>
      <c r="W1660" s="149"/>
      <c r="X1660" s="149" t="s">
        <v>336</v>
      </c>
      <c r="Y1660" s="149"/>
      <c r="Z1660" s="149"/>
      <c r="AA1660" s="149"/>
      <c r="AB1660" s="149" t="s">
        <v>269</v>
      </c>
      <c r="AC1660" s="149" t="s">
        <v>270</v>
      </c>
      <c r="AD1660" s="149" t="s">
        <v>7935</v>
      </c>
      <c r="AE1660" s="149" t="s">
        <v>271</v>
      </c>
      <c r="AF1660" s="149"/>
      <c r="AG1660" s="149" t="s">
        <v>1098</v>
      </c>
      <c r="AH1660" s="149" t="s">
        <v>273</v>
      </c>
      <c r="AI1660" s="158">
        <v>31</v>
      </c>
      <c r="AJ1660" s="149"/>
      <c r="AK1660" s="159" t="s">
        <v>274</v>
      </c>
      <c r="AL1660" s="159" t="s">
        <v>274</v>
      </c>
      <c r="AM1660" s="149" t="s">
        <v>274</v>
      </c>
      <c r="AN1660" s="160">
        <v>4</v>
      </c>
      <c r="AO1660" s="149"/>
      <c r="AP1660" s="149" t="s">
        <v>274</v>
      </c>
      <c r="AQ1660" s="149" t="s">
        <v>275</v>
      </c>
      <c r="AR1660" s="158">
        <v>1</v>
      </c>
      <c r="AS1660" s="149" t="s">
        <v>275</v>
      </c>
      <c r="AT1660" s="149" t="s">
        <v>276</v>
      </c>
      <c r="AU1660" s="161">
        <v>1</v>
      </c>
      <c r="AV1660" s="159">
        <v>7831.86</v>
      </c>
      <c r="AW1660" s="159">
        <v>313.27</v>
      </c>
      <c r="AX1660" s="149" t="s">
        <v>274</v>
      </c>
      <c r="AY1660" s="159">
        <v>78.32</v>
      </c>
      <c r="AZ1660" s="159">
        <v>78.32</v>
      </c>
      <c r="BA1660" s="159">
        <v>313.28</v>
      </c>
      <c r="BB1660" s="159">
        <v>2427.92</v>
      </c>
      <c r="BC1660" s="162" t="s">
        <v>274</v>
      </c>
      <c r="BD1660" s="162">
        <v>0</v>
      </c>
      <c r="BE1660" s="159">
        <v>5403.94</v>
      </c>
      <c r="BF1660" s="159">
        <v>5403.94</v>
      </c>
      <c r="BG1660" s="159">
        <v>7831.86</v>
      </c>
    </row>
    <row r="1661" ht="28.05" customHeight="1" spans="1:59">
      <c r="A1661" s="149"/>
      <c r="B1661" s="149"/>
      <c r="C1661" s="149"/>
      <c r="D1661" s="149" t="s">
        <v>3726</v>
      </c>
      <c r="E1661" s="340" t="s">
        <v>180</v>
      </c>
      <c r="F1661" s="149" t="s">
        <v>3726</v>
      </c>
      <c r="G1661" s="149" t="s">
        <v>181</v>
      </c>
      <c r="H1661" s="149" t="s">
        <v>182</v>
      </c>
      <c r="I1661" s="149" t="s">
        <v>7944</v>
      </c>
      <c r="J1661" s="149" t="s">
        <v>7945</v>
      </c>
      <c r="K1661" s="149"/>
      <c r="L1661" s="149" t="s">
        <v>262</v>
      </c>
      <c r="M1661" s="149"/>
      <c r="N1661" s="149" t="s">
        <v>263</v>
      </c>
      <c r="O1661" s="149" t="s">
        <v>214</v>
      </c>
      <c r="P1661" s="149" t="s">
        <v>53</v>
      </c>
      <c r="Q1661" s="149"/>
      <c r="R1661" s="149" t="s">
        <v>7946</v>
      </c>
      <c r="S1661" s="149" t="s">
        <v>184</v>
      </c>
      <c r="T1661" s="149" t="s">
        <v>185</v>
      </c>
      <c r="U1661" s="149" t="s">
        <v>267</v>
      </c>
      <c r="V1661" s="149"/>
      <c r="W1661" s="149"/>
      <c r="X1661" s="149" t="s">
        <v>336</v>
      </c>
      <c r="Y1661" s="149"/>
      <c r="Z1661" s="149"/>
      <c r="AA1661" s="149"/>
      <c r="AB1661" s="149" t="s">
        <v>269</v>
      </c>
      <c r="AC1661" s="149" t="s">
        <v>270</v>
      </c>
      <c r="AD1661" s="149" t="s">
        <v>185</v>
      </c>
      <c r="AE1661" s="149" t="s">
        <v>271</v>
      </c>
      <c r="AF1661" s="149"/>
      <c r="AG1661" s="149" t="s">
        <v>1098</v>
      </c>
      <c r="AH1661" s="149" t="s">
        <v>273</v>
      </c>
      <c r="AI1661" s="158">
        <v>29</v>
      </c>
      <c r="AJ1661" s="149"/>
      <c r="AK1661" s="159" t="s">
        <v>274</v>
      </c>
      <c r="AL1661" s="159" t="s">
        <v>274</v>
      </c>
      <c r="AM1661" s="149" t="s">
        <v>274</v>
      </c>
      <c r="AN1661" s="160">
        <v>4</v>
      </c>
      <c r="AO1661" s="149"/>
      <c r="AP1661" s="149" t="s">
        <v>274</v>
      </c>
      <c r="AQ1661" s="149" t="s">
        <v>275</v>
      </c>
      <c r="AR1661" s="158">
        <v>1</v>
      </c>
      <c r="AS1661" s="149" t="s">
        <v>275</v>
      </c>
      <c r="AT1661" s="149" t="s">
        <v>276</v>
      </c>
      <c r="AU1661" s="161">
        <v>1</v>
      </c>
      <c r="AV1661" s="159">
        <v>12035.4</v>
      </c>
      <c r="AW1661" s="159">
        <v>481.42</v>
      </c>
      <c r="AX1661" s="149" t="s">
        <v>274</v>
      </c>
      <c r="AY1661" s="149"/>
      <c r="AZ1661" s="162" t="s">
        <v>274</v>
      </c>
      <c r="BA1661" s="159">
        <v>361.08</v>
      </c>
      <c r="BB1661" s="159">
        <v>3490.18</v>
      </c>
      <c r="BC1661" s="159">
        <v>8545.22</v>
      </c>
      <c r="BD1661" s="159">
        <v>8545.22</v>
      </c>
      <c r="BE1661" s="159">
        <v>8545.22</v>
      </c>
      <c r="BF1661" s="162">
        <v>0</v>
      </c>
      <c r="BG1661" s="159">
        <v>12035.4</v>
      </c>
    </row>
    <row r="1662" ht="28.05" customHeight="1" spans="1:59">
      <c r="A1662" s="149"/>
      <c r="B1662" s="149"/>
      <c r="C1662" s="149"/>
      <c r="D1662" s="149" t="s">
        <v>3726</v>
      </c>
      <c r="E1662" s="340" t="s">
        <v>7947</v>
      </c>
      <c r="F1662" s="149" t="s">
        <v>3726</v>
      </c>
      <c r="G1662" s="149" t="s">
        <v>7948</v>
      </c>
      <c r="H1662" s="149" t="s">
        <v>5785</v>
      </c>
      <c r="I1662" s="149" t="s">
        <v>7949</v>
      </c>
      <c r="J1662" s="149" t="s">
        <v>7950</v>
      </c>
      <c r="K1662" s="149"/>
      <c r="L1662" s="149" t="s">
        <v>262</v>
      </c>
      <c r="M1662" s="149"/>
      <c r="N1662" s="149" t="s">
        <v>263</v>
      </c>
      <c r="O1662" s="149" t="s">
        <v>214</v>
      </c>
      <c r="P1662" s="149" t="s">
        <v>53</v>
      </c>
      <c r="Q1662" s="149"/>
      <c r="R1662" s="149" t="s">
        <v>62</v>
      </c>
      <c r="S1662" s="149" t="s">
        <v>289</v>
      </c>
      <c r="T1662" s="149" t="s">
        <v>82</v>
      </c>
      <c r="U1662" s="149" t="s">
        <v>267</v>
      </c>
      <c r="V1662" s="149"/>
      <c r="W1662" s="149"/>
      <c r="X1662" s="149" t="s">
        <v>268</v>
      </c>
      <c r="Y1662" s="149"/>
      <c r="Z1662" s="149"/>
      <c r="AA1662" s="149"/>
      <c r="AB1662" s="149" t="s">
        <v>269</v>
      </c>
      <c r="AC1662" s="149" t="s">
        <v>318</v>
      </c>
      <c r="AD1662" s="149" t="s">
        <v>82</v>
      </c>
      <c r="AE1662" s="149" t="s">
        <v>271</v>
      </c>
      <c r="AF1662" s="149"/>
      <c r="AG1662" s="149" t="s">
        <v>1098</v>
      </c>
      <c r="AH1662" s="149" t="s">
        <v>273</v>
      </c>
      <c r="AI1662" s="158">
        <v>88</v>
      </c>
      <c r="AJ1662" s="149"/>
      <c r="AK1662" s="159" t="s">
        <v>274</v>
      </c>
      <c r="AL1662" s="159" t="s">
        <v>274</v>
      </c>
      <c r="AM1662" s="149" t="s">
        <v>274</v>
      </c>
      <c r="AN1662" s="160">
        <v>4</v>
      </c>
      <c r="AO1662" s="149"/>
      <c r="AP1662" s="149" t="s">
        <v>274</v>
      </c>
      <c r="AQ1662" s="149" t="s">
        <v>275</v>
      </c>
      <c r="AR1662" s="158">
        <v>1</v>
      </c>
      <c r="AS1662" s="149" t="s">
        <v>275</v>
      </c>
      <c r="AT1662" s="149" t="s">
        <v>276</v>
      </c>
      <c r="AU1662" s="161">
        <v>1</v>
      </c>
      <c r="AV1662" s="159">
        <v>23931.62</v>
      </c>
      <c r="AW1662" s="159">
        <v>957.26</v>
      </c>
      <c r="AX1662" s="149" t="s">
        <v>274</v>
      </c>
      <c r="AY1662" s="162">
        <v>0</v>
      </c>
      <c r="AZ1662" s="162" t="s">
        <v>274</v>
      </c>
      <c r="BA1662" s="162">
        <v>0</v>
      </c>
      <c r="BB1662" s="159">
        <v>22974.36</v>
      </c>
      <c r="BC1662" s="162" t="s">
        <v>274</v>
      </c>
      <c r="BD1662" s="162">
        <v>0</v>
      </c>
      <c r="BE1662" s="159">
        <v>957.26</v>
      </c>
      <c r="BF1662" s="159">
        <v>957.26</v>
      </c>
      <c r="BG1662" s="159">
        <v>23931.62</v>
      </c>
    </row>
    <row r="1663" ht="28.05" customHeight="1" spans="1:59">
      <c r="A1663" s="149"/>
      <c r="B1663" s="149"/>
      <c r="C1663" s="149"/>
      <c r="D1663" s="149" t="s">
        <v>3726</v>
      </c>
      <c r="E1663" s="340" t="s">
        <v>7951</v>
      </c>
      <c r="F1663" s="149" t="s">
        <v>3726</v>
      </c>
      <c r="G1663" s="149" t="s">
        <v>7952</v>
      </c>
      <c r="H1663" s="149" t="s">
        <v>7020</v>
      </c>
      <c r="I1663" s="149" t="s">
        <v>7021</v>
      </c>
      <c r="J1663" s="149" t="s">
        <v>7953</v>
      </c>
      <c r="K1663" s="149"/>
      <c r="L1663" s="149" t="s">
        <v>262</v>
      </c>
      <c r="M1663" s="149"/>
      <c r="N1663" s="149" t="s">
        <v>263</v>
      </c>
      <c r="O1663" s="149" t="s">
        <v>214</v>
      </c>
      <c r="P1663" s="149" t="s">
        <v>53</v>
      </c>
      <c r="Q1663" s="149"/>
      <c r="R1663" s="149" t="s">
        <v>7954</v>
      </c>
      <c r="S1663" s="149" t="s">
        <v>7024</v>
      </c>
      <c r="T1663" s="149" t="s">
        <v>7955</v>
      </c>
      <c r="U1663" s="149" t="s">
        <v>267</v>
      </c>
      <c r="V1663" s="149"/>
      <c r="W1663" s="149"/>
      <c r="X1663" s="149" t="s">
        <v>268</v>
      </c>
      <c r="Y1663" s="149"/>
      <c r="Z1663" s="149"/>
      <c r="AA1663" s="149"/>
      <c r="AB1663" s="149" t="s">
        <v>269</v>
      </c>
      <c r="AC1663" s="149" t="s">
        <v>318</v>
      </c>
      <c r="AD1663" s="149" t="s">
        <v>7955</v>
      </c>
      <c r="AE1663" s="149" t="s">
        <v>271</v>
      </c>
      <c r="AF1663" s="149"/>
      <c r="AG1663" s="149" t="s">
        <v>1098</v>
      </c>
      <c r="AH1663" s="149" t="s">
        <v>273</v>
      </c>
      <c r="AI1663" s="158">
        <v>96</v>
      </c>
      <c r="AJ1663" s="149"/>
      <c r="AK1663" s="159" t="s">
        <v>274</v>
      </c>
      <c r="AL1663" s="159" t="s">
        <v>274</v>
      </c>
      <c r="AM1663" s="149" t="s">
        <v>274</v>
      </c>
      <c r="AN1663" s="160">
        <v>4</v>
      </c>
      <c r="AO1663" s="149"/>
      <c r="AP1663" s="149" t="s">
        <v>274</v>
      </c>
      <c r="AQ1663" s="149" t="s">
        <v>275</v>
      </c>
      <c r="AR1663" s="158">
        <v>1</v>
      </c>
      <c r="AS1663" s="149" t="s">
        <v>275</v>
      </c>
      <c r="AT1663" s="149" t="s">
        <v>276</v>
      </c>
      <c r="AU1663" s="161">
        <v>1</v>
      </c>
      <c r="AV1663" s="159">
        <v>44444.44</v>
      </c>
      <c r="AW1663" s="159">
        <v>1777.78</v>
      </c>
      <c r="AX1663" s="149" t="s">
        <v>274</v>
      </c>
      <c r="AY1663" s="162">
        <v>0</v>
      </c>
      <c r="AZ1663" s="162" t="s">
        <v>274</v>
      </c>
      <c r="BA1663" s="162">
        <v>0</v>
      </c>
      <c r="BB1663" s="159">
        <v>42666.66</v>
      </c>
      <c r="BC1663" s="162" t="s">
        <v>274</v>
      </c>
      <c r="BD1663" s="162">
        <v>0</v>
      </c>
      <c r="BE1663" s="159">
        <v>1777.78</v>
      </c>
      <c r="BF1663" s="159">
        <v>1777.78</v>
      </c>
      <c r="BG1663" s="159">
        <v>44444.44</v>
      </c>
    </row>
    <row r="1664" ht="28.05" customHeight="1" spans="1:59">
      <c r="A1664" s="149"/>
      <c r="B1664" s="149"/>
      <c r="C1664" s="149"/>
      <c r="D1664" s="149" t="s">
        <v>3726</v>
      </c>
      <c r="E1664" s="340" t="s">
        <v>7956</v>
      </c>
      <c r="F1664" s="149" t="s">
        <v>3726</v>
      </c>
      <c r="G1664" s="149" t="s">
        <v>7957</v>
      </c>
      <c r="H1664" s="149" t="s">
        <v>7020</v>
      </c>
      <c r="I1664" s="149" t="s">
        <v>7021</v>
      </c>
      <c r="J1664" s="149" t="s">
        <v>7958</v>
      </c>
      <c r="K1664" s="149"/>
      <c r="L1664" s="149" t="s">
        <v>262</v>
      </c>
      <c r="M1664" s="149"/>
      <c r="N1664" s="149" t="s">
        <v>263</v>
      </c>
      <c r="O1664" s="149" t="s">
        <v>214</v>
      </c>
      <c r="P1664" s="149" t="s">
        <v>53</v>
      </c>
      <c r="Q1664" s="149"/>
      <c r="R1664" s="149" t="s">
        <v>7954</v>
      </c>
      <c r="S1664" s="149" t="s">
        <v>7024</v>
      </c>
      <c r="T1664" s="149" t="s">
        <v>7955</v>
      </c>
      <c r="U1664" s="149" t="s">
        <v>267</v>
      </c>
      <c r="V1664" s="149"/>
      <c r="W1664" s="149"/>
      <c r="X1664" s="149" t="s">
        <v>268</v>
      </c>
      <c r="Y1664" s="149"/>
      <c r="Z1664" s="149"/>
      <c r="AA1664" s="149"/>
      <c r="AB1664" s="149" t="s">
        <v>269</v>
      </c>
      <c r="AC1664" s="149" t="s">
        <v>318</v>
      </c>
      <c r="AD1664" s="149" t="s">
        <v>7955</v>
      </c>
      <c r="AE1664" s="149" t="s">
        <v>271</v>
      </c>
      <c r="AF1664" s="149"/>
      <c r="AG1664" s="149" t="s">
        <v>1098</v>
      </c>
      <c r="AH1664" s="149" t="s">
        <v>273</v>
      </c>
      <c r="AI1664" s="158">
        <v>96</v>
      </c>
      <c r="AJ1664" s="149"/>
      <c r="AK1664" s="159" t="s">
        <v>274</v>
      </c>
      <c r="AL1664" s="159" t="s">
        <v>274</v>
      </c>
      <c r="AM1664" s="149" t="s">
        <v>274</v>
      </c>
      <c r="AN1664" s="160">
        <v>4</v>
      </c>
      <c r="AO1664" s="149"/>
      <c r="AP1664" s="149" t="s">
        <v>274</v>
      </c>
      <c r="AQ1664" s="149" t="s">
        <v>275</v>
      </c>
      <c r="AR1664" s="158">
        <v>1</v>
      </c>
      <c r="AS1664" s="149" t="s">
        <v>275</v>
      </c>
      <c r="AT1664" s="149" t="s">
        <v>276</v>
      </c>
      <c r="AU1664" s="161">
        <v>1</v>
      </c>
      <c r="AV1664" s="159">
        <v>44444.44</v>
      </c>
      <c r="AW1664" s="159">
        <v>1777.78</v>
      </c>
      <c r="AX1664" s="149" t="s">
        <v>274</v>
      </c>
      <c r="AY1664" s="162">
        <v>0</v>
      </c>
      <c r="AZ1664" s="162" t="s">
        <v>274</v>
      </c>
      <c r="BA1664" s="162">
        <v>0</v>
      </c>
      <c r="BB1664" s="159">
        <v>42666.66</v>
      </c>
      <c r="BC1664" s="162" t="s">
        <v>274</v>
      </c>
      <c r="BD1664" s="162">
        <v>0</v>
      </c>
      <c r="BE1664" s="159">
        <v>1777.78</v>
      </c>
      <c r="BF1664" s="159">
        <v>1777.78</v>
      </c>
      <c r="BG1664" s="159">
        <v>44444.44</v>
      </c>
    </row>
    <row r="1665" ht="28.05" customHeight="1" spans="1:59">
      <c r="A1665" s="149"/>
      <c r="B1665" s="149"/>
      <c r="C1665" s="149"/>
      <c r="D1665" s="149" t="s">
        <v>3726</v>
      </c>
      <c r="E1665" s="340" t="s">
        <v>7959</v>
      </c>
      <c r="F1665" s="149" t="s">
        <v>3726</v>
      </c>
      <c r="G1665" s="149" t="s">
        <v>7960</v>
      </c>
      <c r="H1665" s="149" t="s">
        <v>165</v>
      </c>
      <c r="I1665" s="149" t="s">
        <v>7961</v>
      </c>
      <c r="J1665" s="149" t="s">
        <v>7962</v>
      </c>
      <c r="K1665" s="149"/>
      <c r="L1665" s="149" t="s">
        <v>262</v>
      </c>
      <c r="M1665" s="149"/>
      <c r="N1665" s="149" t="s">
        <v>263</v>
      </c>
      <c r="O1665" s="149" t="s">
        <v>214</v>
      </c>
      <c r="P1665" s="149" t="s">
        <v>53</v>
      </c>
      <c r="Q1665" s="149"/>
      <c r="R1665" s="149" t="s">
        <v>3921</v>
      </c>
      <c r="S1665" s="149" t="s">
        <v>6438</v>
      </c>
      <c r="T1665" s="149" t="s">
        <v>7963</v>
      </c>
      <c r="U1665" s="149" t="s">
        <v>267</v>
      </c>
      <c r="V1665" s="149"/>
      <c r="W1665" s="149"/>
      <c r="X1665" s="149" t="s">
        <v>336</v>
      </c>
      <c r="Y1665" s="149"/>
      <c r="Z1665" s="149"/>
      <c r="AA1665" s="149"/>
      <c r="AB1665" s="149" t="s">
        <v>269</v>
      </c>
      <c r="AC1665" s="149" t="s">
        <v>270</v>
      </c>
      <c r="AD1665" s="149" t="s">
        <v>7963</v>
      </c>
      <c r="AE1665" s="149" t="s">
        <v>271</v>
      </c>
      <c r="AF1665" s="149"/>
      <c r="AG1665" s="149" t="s">
        <v>1098</v>
      </c>
      <c r="AH1665" s="149" t="s">
        <v>273</v>
      </c>
      <c r="AI1665" s="158">
        <v>30</v>
      </c>
      <c r="AJ1665" s="149"/>
      <c r="AK1665" s="159" t="s">
        <v>274</v>
      </c>
      <c r="AL1665" s="159" t="s">
        <v>274</v>
      </c>
      <c r="AM1665" s="149" t="s">
        <v>274</v>
      </c>
      <c r="AN1665" s="160">
        <v>4</v>
      </c>
      <c r="AO1665" s="149"/>
      <c r="AP1665" s="149" t="s">
        <v>274</v>
      </c>
      <c r="AQ1665" s="149" t="s">
        <v>275</v>
      </c>
      <c r="AR1665" s="158">
        <v>1</v>
      </c>
      <c r="AS1665" s="149" t="s">
        <v>275</v>
      </c>
      <c r="AT1665" s="149" t="s">
        <v>276</v>
      </c>
      <c r="AU1665" s="161">
        <v>1</v>
      </c>
      <c r="AV1665" s="159">
        <v>7079.65</v>
      </c>
      <c r="AW1665" s="159">
        <v>283.19</v>
      </c>
      <c r="AX1665" s="149" t="s">
        <v>274</v>
      </c>
      <c r="AY1665" s="159">
        <v>69.6</v>
      </c>
      <c r="AZ1665" s="159">
        <v>69.6</v>
      </c>
      <c r="BA1665" s="159">
        <v>278.4</v>
      </c>
      <c r="BB1665" s="159">
        <v>2107.8</v>
      </c>
      <c r="BC1665" s="162" t="s">
        <v>274</v>
      </c>
      <c r="BD1665" s="159">
        <v>94.85</v>
      </c>
      <c r="BE1665" s="159">
        <v>4971.85</v>
      </c>
      <c r="BF1665" s="159">
        <v>4877</v>
      </c>
      <c r="BG1665" s="159">
        <v>7079.65</v>
      </c>
    </row>
    <row r="1666" ht="28.05" customHeight="1" spans="1:59">
      <c r="A1666" s="149"/>
      <c r="B1666" s="149"/>
      <c r="C1666" s="149"/>
      <c r="D1666" s="149" t="s">
        <v>3726</v>
      </c>
      <c r="E1666" s="340" t="s">
        <v>7964</v>
      </c>
      <c r="F1666" s="149" t="s">
        <v>3726</v>
      </c>
      <c r="G1666" s="149" t="s">
        <v>7965</v>
      </c>
      <c r="H1666" s="149" t="s">
        <v>7020</v>
      </c>
      <c r="I1666" s="149" t="s">
        <v>7021</v>
      </c>
      <c r="J1666" s="149" t="s">
        <v>7966</v>
      </c>
      <c r="K1666" s="149"/>
      <c r="L1666" s="149" t="s">
        <v>262</v>
      </c>
      <c r="M1666" s="149"/>
      <c r="N1666" s="149" t="s">
        <v>263</v>
      </c>
      <c r="O1666" s="149" t="s">
        <v>214</v>
      </c>
      <c r="P1666" s="149" t="s">
        <v>53</v>
      </c>
      <c r="Q1666" s="149"/>
      <c r="R1666" s="149" t="s">
        <v>7954</v>
      </c>
      <c r="S1666" s="149" t="s">
        <v>7024</v>
      </c>
      <c r="T1666" s="149" t="s">
        <v>7955</v>
      </c>
      <c r="U1666" s="149" t="s">
        <v>267</v>
      </c>
      <c r="V1666" s="149"/>
      <c r="W1666" s="149"/>
      <c r="X1666" s="149" t="s">
        <v>268</v>
      </c>
      <c r="Y1666" s="149"/>
      <c r="Z1666" s="149"/>
      <c r="AA1666" s="149"/>
      <c r="AB1666" s="149" t="s">
        <v>269</v>
      </c>
      <c r="AC1666" s="149" t="s">
        <v>318</v>
      </c>
      <c r="AD1666" s="149" t="s">
        <v>7955</v>
      </c>
      <c r="AE1666" s="149" t="s">
        <v>271</v>
      </c>
      <c r="AF1666" s="149"/>
      <c r="AG1666" s="149" t="s">
        <v>1098</v>
      </c>
      <c r="AH1666" s="149" t="s">
        <v>273</v>
      </c>
      <c r="AI1666" s="158">
        <v>96</v>
      </c>
      <c r="AJ1666" s="149"/>
      <c r="AK1666" s="159" t="s">
        <v>274</v>
      </c>
      <c r="AL1666" s="159" t="s">
        <v>274</v>
      </c>
      <c r="AM1666" s="149" t="s">
        <v>274</v>
      </c>
      <c r="AN1666" s="160">
        <v>4</v>
      </c>
      <c r="AO1666" s="149"/>
      <c r="AP1666" s="149" t="s">
        <v>274</v>
      </c>
      <c r="AQ1666" s="149" t="s">
        <v>275</v>
      </c>
      <c r="AR1666" s="158">
        <v>1</v>
      </c>
      <c r="AS1666" s="149" t="s">
        <v>275</v>
      </c>
      <c r="AT1666" s="149" t="s">
        <v>276</v>
      </c>
      <c r="AU1666" s="161">
        <v>1</v>
      </c>
      <c r="AV1666" s="159">
        <v>44444.45</v>
      </c>
      <c r="AW1666" s="159">
        <v>1777.78</v>
      </c>
      <c r="AX1666" s="149" t="s">
        <v>274</v>
      </c>
      <c r="AY1666" s="162">
        <v>0</v>
      </c>
      <c r="AZ1666" s="162" t="s">
        <v>274</v>
      </c>
      <c r="BA1666" s="162">
        <v>0</v>
      </c>
      <c r="BB1666" s="159">
        <v>42666.67</v>
      </c>
      <c r="BC1666" s="162" t="s">
        <v>274</v>
      </c>
      <c r="BD1666" s="162">
        <v>0</v>
      </c>
      <c r="BE1666" s="159">
        <v>1777.78</v>
      </c>
      <c r="BF1666" s="159">
        <v>1777.78</v>
      </c>
      <c r="BG1666" s="159">
        <v>44444.45</v>
      </c>
    </row>
    <row r="1667" ht="28.05" customHeight="1" spans="1:59">
      <c r="A1667" s="149"/>
      <c r="B1667" s="149"/>
      <c r="C1667" s="149"/>
      <c r="D1667" s="149" t="s">
        <v>3726</v>
      </c>
      <c r="E1667" s="340" t="s">
        <v>7967</v>
      </c>
      <c r="F1667" s="149" t="s">
        <v>3726</v>
      </c>
      <c r="G1667" s="149" t="s">
        <v>7968</v>
      </c>
      <c r="H1667" s="149" t="s">
        <v>182</v>
      </c>
      <c r="I1667" s="149" t="s">
        <v>7944</v>
      </c>
      <c r="J1667" s="149" t="s">
        <v>7969</v>
      </c>
      <c r="K1667" s="149"/>
      <c r="L1667" s="149" t="s">
        <v>262</v>
      </c>
      <c r="M1667" s="149"/>
      <c r="N1667" s="149" t="s">
        <v>263</v>
      </c>
      <c r="O1667" s="149" t="s">
        <v>214</v>
      </c>
      <c r="P1667" s="149" t="s">
        <v>53</v>
      </c>
      <c r="Q1667" s="149"/>
      <c r="R1667" s="149" t="s">
        <v>7946</v>
      </c>
      <c r="S1667" s="149" t="s">
        <v>184</v>
      </c>
      <c r="T1667" s="149" t="s">
        <v>185</v>
      </c>
      <c r="U1667" s="149" t="s">
        <v>267</v>
      </c>
      <c r="V1667" s="149"/>
      <c r="W1667" s="149"/>
      <c r="X1667" s="149" t="s">
        <v>336</v>
      </c>
      <c r="Y1667" s="149"/>
      <c r="Z1667" s="149"/>
      <c r="AA1667" s="149"/>
      <c r="AB1667" s="149" t="s">
        <v>269</v>
      </c>
      <c r="AC1667" s="149" t="s">
        <v>270</v>
      </c>
      <c r="AD1667" s="149" t="s">
        <v>185</v>
      </c>
      <c r="AE1667" s="149" t="s">
        <v>271</v>
      </c>
      <c r="AF1667" s="149"/>
      <c r="AG1667" s="149" t="s">
        <v>1098</v>
      </c>
      <c r="AH1667" s="149" t="s">
        <v>273</v>
      </c>
      <c r="AI1667" s="158">
        <v>30</v>
      </c>
      <c r="AJ1667" s="149"/>
      <c r="AK1667" s="159" t="s">
        <v>274</v>
      </c>
      <c r="AL1667" s="159" t="s">
        <v>274</v>
      </c>
      <c r="AM1667" s="149" t="s">
        <v>274</v>
      </c>
      <c r="AN1667" s="160">
        <v>4</v>
      </c>
      <c r="AO1667" s="149"/>
      <c r="AP1667" s="149" t="s">
        <v>274</v>
      </c>
      <c r="AQ1667" s="149" t="s">
        <v>275</v>
      </c>
      <c r="AR1667" s="158">
        <v>1</v>
      </c>
      <c r="AS1667" s="149" t="s">
        <v>275</v>
      </c>
      <c r="AT1667" s="149" t="s">
        <v>276</v>
      </c>
      <c r="AU1667" s="161">
        <v>1</v>
      </c>
      <c r="AV1667" s="159">
        <v>12035.4</v>
      </c>
      <c r="AW1667" s="159">
        <v>481.42</v>
      </c>
      <c r="AX1667" s="149" t="s">
        <v>274</v>
      </c>
      <c r="AY1667" s="159">
        <v>120.36</v>
      </c>
      <c r="AZ1667" s="159">
        <v>120.36</v>
      </c>
      <c r="BA1667" s="159">
        <v>481.44</v>
      </c>
      <c r="BB1667" s="159">
        <v>3610.54</v>
      </c>
      <c r="BC1667" s="162" t="s">
        <v>274</v>
      </c>
      <c r="BD1667" s="162">
        <v>0</v>
      </c>
      <c r="BE1667" s="159">
        <v>8424.86</v>
      </c>
      <c r="BF1667" s="159">
        <v>8424.86</v>
      </c>
      <c r="BG1667" s="159">
        <v>12035.4</v>
      </c>
    </row>
    <row r="1668" ht="28.05" customHeight="1" spans="1:59">
      <c r="A1668" s="149"/>
      <c r="B1668" s="149"/>
      <c r="C1668" s="149"/>
      <c r="D1668" s="149" t="s">
        <v>3726</v>
      </c>
      <c r="E1668" s="340" t="s">
        <v>7970</v>
      </c>
      <c r="F1668" s="149" t="s">
        <v>3726</v>
      </c>
      <c r="G1668" s="149" t="s">
        <v>7971</v>
      </c>
      <c r="H1668" s="149" t="s">
        <v>5601</v>
      </c>
      <c r="I1668" s="149" t="s">
        <v>7972</v>
      </c>
      <c r="J1668" s="149" t="s">
        <v>7973</v>
      </c>
      <c r="K1668" s="149"/>
      <c r="L1668" s="149" t="s">
        <v>262</v>
      </c>
      <c r="M1668" s="149"/>
      <c r="N1668" s="149" t="s">
        <v>263</v>
      </c>
      <c r="O1668" s="149" t="s">
        <v>214</v>
      </c>
      <c r="P1668" s="149" t="s">
        <v>53</v>
      </c>
      <c r="Q1668" s="149"/>
      <c r="R1668" s="149" t="s">
        <v>3952</v>
      </c>
      <c r="S1668" s="149" t="s">
        <v>399</v>
      </c>
      <c r="T1668" s="149" t="s">
        <v>786</v>
      </c>
      <c r="U1668" s="149" t="s">
        <v>267</v>
      </c>
      <c r="V1668" s="149"/>
      <c r="W1668" s="149"/>
      <c r="X1668" s="149" t="s">
        <v>336</v>
      </c>
      <c r="Y1668" s="149"/>
      <c r="Z1668" s="149"/>
      <c r="AA1668" s="149"/>
      <c r="AB1668" s="149" t="s">
        <v>269</v>
      </c>
      <c r="AC1668" s="149" t="s">
        <v>270</v>
      </c>
      <c r="AD1668" s="149" t="s">
        <v>786</v>
      </c>
      <c r="AE1668" s="149" t="s">
        <v>271</v>
      </c>
      <c r="AF1668" s="149"/>
      <c r="AG1668" s="149" t="s">
        <v>1098</v>
      </c>
      <c r="AH1668" s="149" t="s">
        <v>273</v>
      </c>
      <c r="AI1668" s="158">
        <v>78</v>
      </c>
      <c r="AJ1668" s="149"/>
      <c r="AK1668" s="159" t="s">
        <v>274</v>
      </c>
      <c r="AL1668" s="159" t="s">
        <v>274</v>
      </c>
      <c r="AM1668" s="149" t="s">
        <v>274</v>
      </c>
      <c r="AN1668" s="160">
        <v>4</v>
      </c>
      <c r="AO1668" s="149"/>
      <c r="AP1668" s="149" t="s">
        <v>274</v>
      </c>
      <c r="AQ1668" s="149" t="s">
        <v>275</v>
      </c>
      <c r="AR1668" s="158">
        <v>1</v>
      </c>
      <c r="AS1668" s="149" t="s">
        <v>275</v>
      </c>
      <c r="AT1668" s="149" t="s">
        <v>276</v>
      </c>
      <c r="AU1668" s="161">
        <v>1</v>
      </c>
      <c r="AV1668" s="159">
        <v>2654.87</v>
      </c>
      <c r="AW1668" s="159">
        <v>106.19</v>
      </c>
      <c r="AX1668" s="149" t="s">
        <v>274</v>
      </c>
      <c r="AY1668" s="159">
        <v>27.75</v>
      </c>
      <c r="AZ1668" s="159">
        <v>27.75</v>
      </c>
      <c r="BA1668" s="159">
        <v>111</v>
      </c>
      <c r="BB1668" s="159">
        <v>2049.15</v>
      </c>
      <c r="BC1668" s="162" t="s">
        <v>274</v>
      </c>
      <c r="BD1668" s="162">
        <v>0</v>
      </c>
      <c r="BE1668" s="159">
        <v>605.72</v>
      </c>
      <c r="BF1668" s="159">
        <v>605.72</v>
      </c>
      <c r="BG1668" s="159">
        <v>2654.87</v>
      </c>
    </row>
    <row r="1669" ht="28.05" customHeight="1" spans="1:59">
      <c r="A1669" s="149"/>
      <c r="B1669" s="149"/>
      <c r="C1669" s="149"/>
      <c r="D1669" s="149" t="s">
        <v>3726</v>
      </c>
      <c r="E1669" s="340" t="s">
        <v>7974</v>
      </c>
      <c r="F1669" s="149" t="s">
        <v>3726</v>
      </c>
      <c r="G1669" s="149" t="s">
        <v>7975</v>
      </c>
      <c r="H1669" s="149" t="s">
        <v>7976</v>
      </c>
      <c r="I1669" s="149" t="s">
        <v>7977</v>
      </c>
      <c r="J1669" s="149" t="s">
        <v>7978</v>
      </c>
      <c r="K1669" s="149"/>
      <c r="L1669" s="149" t="s">
        <v>262</v>
      </c>
      <c r="M1669" s="149"/>
      <c r="N1669" s="149" t="s">
        <v>263</v>
      </c>
      <c r="O1669" s="149" t="s">
        <v>214</v>
      </c>
      <c r="P1669" s="149" t="s">
        <v>53</v>
      </c>
      <c r="Q1669" s="149"/>
      <c r="R1669" s="149" t="s">
        <v>7954</v>
      </c>
      <c r="S1669" s="149" t="s">
        <v>793</v>
      </c>
      <c r="T1669" s="149" t="s">
        <v>7955</v>
      </c>
      <c r="U1669" s="149" t="s">
        <v>267</v>
      </c>
      <c r="V1669" s="149"/>
      <c r="W1669" s="149"/>
      <c r="X1669" s="149" t="s">
        <v>268</v>
      </c>
      <c r="Y1669" s="149"/>
      <c r="Z1669" s="149"/>
      <c r="AA1669" s="149"/>
      <c r="AB1669" s="149" t="s">
        <v>269</v>
      </c>
      <c r="AC1669" s="149" t="s">
        <v>318</v>
      </c>
      <c r="AD1669" s="149" t="s">
        <v>7955</v>
      </c>
      <c r="AE1669" s="149" t="s">
        <v>271</v>
      </c>
      <c r="AF1669" s="149"/>
      <c r="AG1669" s="149" t="s">
        <v>1098</v>
      </c>
      <c r="AH1669" s="149" t="s">
        <v>273</v>
      </c>
      <c r="AI1669" s="158">
        <v>96</v>
      </c>
      <c r="AJ1669" s="149"/>
      <c r="AK1669" s="159" t="s">
        <v>274</v>
      </c>
      <c r="AL1669" s="159" t="s">
        <v>274</v>
      </c>
      <c r="AM1669" s="149" t="s">
        <v>274</v>
      </c>
      <c r="AN1669" s="160">
        <v>4</v>
      </c>
      <c r="AO1669" s="149"/>
      <c r="AP1669" s="149" t="s">
        <v>274</v>
      </c>
      <c r="AQ1669" s="149" t="s">
        <v>275</v>
      </c>
      <c r="AR1669" s="158">
        <v>1</v>
      </c>
      <c r="AS1669" s="149" t="s">
        <v>275</v>
      </c>
      <c r="AT1669" s="149" t="s">
        <v>276</v>
      </c>
      <c r="AU1669" s="161">
        <v>1</v>
      </c>
      <c r="AV1669" s="159">
        <v>70940.17</v>
      </c>
      <c r="AW1669" s="159">
        <v>2837.61</v>
      </c>
      <c r="AX1669" s="149" t="s">
        <v>274</v>
      </c>
      <c r="AY1669" s="162">
        <v>0</v>
      </c>
      <c r="AZ1669" s="162" t="s">
        <v>274</v>
      </c>
      <c r="BA1669" s="162">
        <v>0</v>
      </c>
      <c r="BB1669" s="159">
        <v>68102.56</v>
      </c>
      <c r="BC1669" s="162" t="s">
        <v>274</v>
      </c>
      <c r="BD1669" s="162">
        <v>0</v>
      </c>
      <c r="BE1669" s="159">
        <v>2837.61</v>
      </c>
      <c r="BF1669" s="159">
        <v>2837.61</v>
      </c>
      <c r="BG1669" s="159">
        <v>70940.17</v>
      </c>
    </row>
    <row r="1670" ht="28.05" customHeight="1" spans="1:59">
      <c r="A1670" s="149"/>
      <c r="B1670" s="149"/>
      <c r="C1670" s="149"/>
      <c r="D1670" s="149" t="s">
        <v>3726</v>
      </c>
      <c r="E1670" s="340" t="s">
        <v>7979</v>
      </c>
      <c r="F1670" s="149" t="s">
        <v>3726</v>
      </c>
      <c r="G1670" s="149" t="s">
        <v>7980</v>
      </c>
      <c r="H1670" s="149" t="s">
        <v>7976</v>
      </c>
      <c r="I1670" s="149" t="s">
        <v>7977</v>
      </c>
      <c r="J1670" s="149" t="s">
        <v>7981</v>
      </c>
      <c r="K1670" s="149"/>
      <c r="L1670" s="149" t="s">
        <v>262</v>
      </c>
      <c r="M1670" s="149"/>
      <c r="N1670" s="149" t="s">
        <v>263</v>
      </c>
      <c r="O1670" s="149" t="s">
        <v>214</v>
      </c>
      <c r="P1670" s="149" t="s">
        <v>53</v>
      </c>
      <c r="Q1670" s="149"/>
      <c r="R1670" s="149" t="s">
        <v>7954</v>
      </c>
      <c r="S1670" s="149" t="s">
        <v>793</v>
      </c>
      <c r="T1670" s="149" t="s">
        <v>7955</v>
      </c>
      <c r="U1670" s="149" t="s">
        <v>267</v>
      </c>
      <c r="V1670" s="149"/>
      <c r="W1670" s="149"/>
      <c r="X1670" s="149" t="s">
        <v>268</v>
      </c>
      <c r="Y1670" s="149"/>
      <c r="Z1670" s="149"/>
      <c r="AA1670" s="149"/>
      <c r="AB1670" s="149" t="s">
        <v>269</v>
      </c>
      <c r="AC1670" s="149" t="s">
        <v>318</v>
      </c>
      <c r="AD1670" s="149" t="s">
        <v>7955</v>
      </c>
      <c r="AE1670" s="149" t="s">
        <v>271</v>
      </c>
      <c r="AF1670" s="149"/>
      <c r="AG1670" s="149" t="s">
        <v>1098</v>
      </c>
      <c r="AH1670" s="149" t="s">
        <v>273</v>
      </c>
      <c r="AI1670" s="158">
        <v>96</v>
      </c>
      <c r="AJ1670" s="149"/>
      <c r="AK1670" s="159" t="s">
        <v>274</v>
      </c>
      <c r="AL1670" s="159" t="s">
        <v>274</v>
      </c>
      <c r="AM1670" s="149" t="s">
        <v>274</v>
      </c>
      <c r="AN1670" s="160">
        <v>4</v>
      </c>
      <c r="AO1670" s="149"/>
      <c r="AP1670" s="149" t="s">
        <v>274</v>
      </c>
      <c r="AQ1670" s="149" t="s">
        <v>275</v>
      </c>
      <c r="AR1670" s="158">
        <v>1</v>
      </c>
      <c r="AS1670" s="149" t="s">
        <v>275</v>
      </c>
      <c r="AT1670" s="149" t="s">
        <v>276</v>
      </c>
      <c r="AU1670" s="161">
        <v>1</v>
      </c>
      <c r="AV1670" s="159">
        <v>70940.17</v>
      </c>
      <c r="AW1670" s="159">
        <v>2837.61</v>
      </c>
      <c r="AX1670" s="149" t="s">
        <v>274</v>
      </c>
      <c r="AY1670" s="162">
        <v>0</v>
      </c>
      <c r="AZ1670" s="162" t="s">
        <v>274</v>
      </c>
      <c r="BA1670" s="162">
        <v>0</v>
      </c>
      <c r="BB1670" s="159">
        <v>68102.56</v>
      </c>
      <c r="BC1670" s="162" t="s">
        <v>274</v>
      </c>
      <c r="BD1670" s="162">
        <v>0</v>
      </c>
      <c r="BE1670" s="159">
        <v>2837.61</v>
      </c>
      <c r="BF1670" s="159">
        <v>2837.61</v>
      </c>
      <c r="BG1670" s="159">
        <v>70940.17</v>
      </c>
    </row>
    <row r="1671" ht="28.05" customHeight="1" spans="1:59">
      <c r="A1671" s="149"/>
      <c r="B1671" s="149"/>
      <c r="C1671" s="149"/>
      <c r="D1671" s="149" t="s">
        <v>3726</v>
      </c>
      <c r="E1671" s="340" t="s">
        <v>7982</v>
      </c>
      <c r="F1671" s="149" t="s">
        <v>3726</v>
      </c>
      <c r="G1671" s="149" t="s">
        <v>7983</v>
      </c>
      <c r="H1671" s="149" t="s">
        <v>7984</v>
      </c>
      <c r="I1671" s="149" t="s">
        <v>7985</v>
      </c>
      <c r="J1671" s="149" t="s">
        <v>7986</v>
      </c>
      <c r="K1671" s="149"/>
      <c r="L1671" s="149" t="s">
        <v>262</v>
      </c>
      <c r="M1671" s="149"/>
      <c r="N1671" s="149" t="s">
        <v>263</v>
      </c>
      <c r="O1671" s="149" t="s">
        <v>214</v>
      </c>
      <c r="P1671" s="149" t="s">
        <v>53</v>
      </c>
      <c r="Q1671" s="149"/>
      <c r="R1671" s="149" t="s">
        <v>62</v>
      </c>
      <c r="S1671" s="149" t="s">
        <v>289</v>
      </c>
      <c r="T1671" s="149" t="s">
        <v>82</v>
      </c>
      <c r="U1671" s="149" t="s">
        <v>267</v>
      </c>
      <c r="V1671" s="149"/>
      <c r="W1671" s="149"/>
      <c r="X1671" s="149" t="s">
        <v>268</v>
      </c>
      <c r="Y1671" s="149"/>
      <c r="Z1671" s="149"/>
      <c r="AA1671" s="149"/>
      <c r="AB1671" s="149" t="s">
        <v>269</v>
      </c>
      <c r="AC1671" s="149" t="s">
        <v>318</v>
      </c>
      <c r="AD1671" s="149" t="s">
        <v>82</v>
      </c>
      <c r="AE1671" s="149" t="s">
        <v>271</v>
      </c>
      <c r="AF1671" s="149"/>
      <c r="AG1671" s="149" t="s">
        <v>1098</v>
      </c>
      <c r="AH1671" s="149" t="s">
        <v>273</v>
      </c>
      <c r="AI1671" s="158">
        <v>89</v>
      </c>
      <c r="AJ1671" s="149"/>
      <c r="AK1671" s="159" t="s">
        <v>274</v>
      </c>
      <c r="AL1671" s="159" t="s">
        <v>274</v>
      </c>
      <c r="AM1671" s="149" t="s">
        <v>274</v>
      </c>
      <c r="AN1671" s="160">
        <v>4</v>
      </c>
      <c r="AO1671" s="149"/>
      <c r="AP1671" s="149" t="s">
        <v>274</v>
      </c>
      <c r="AQ1671" s="149" t="s">
        <v>275</v>
      </c>
      <c r="AR1671" s="158">
        <v>1</v>
      </c>
      <c r="AS1671" s="149" t="s">
        <v>275</v>
      </c>
      <c r="AT1671" s="149" t="s">
        <v>276</v>
      </c>
      <c r="AU1671" s="161">
        <v>1</v>
      </c>
      <c r="AV1671" s="159">
        <v>2632.48</v>
      </c>
      <c r="AW1671" s="159">
        <v>105.3</v>
      </c>
      <c r="AX1671" s="149" t="s">
        <v>274</v>
      </c>
      <c r="AY1671" s="162">
        <v>0</v>
      </c>
      <c r="AZ1671" s="162" t="s">
        <v>274</v>
      </c>
      <c r="BA1671" s="162">
        <v>0</v>
      </c>
      <c r="BB1671" s="159">
        <v>2527.18</v>
      </c>
      <c r="BC1671" s="162" t="s">
        <v>274</v>
      </c>
      <c r="BD1671" s="162">
        <v>0</v>
      </c>
      <c r="BE1671" s="159">
        <v>105.3</v>
      </c>
      <c r="BF1671" s="159">
        <v>105.3</v>
      </c>
      <c r="BG1671" s="159">
        <v>2632.48</v>
      </c>
    </row>
    <row r="1672" ht="28.05" customHeight="1" spans="1:59">
      <c r="A1672" s="149"/>
      <c r="B1672" s="149"/>
      <c r="C1672" s="149"/>
      <c r="D1672" s="149" t="s">
        <v>3726</v>
      </c>
      <c r="E1672" s="340" t="s">
        <v>7987</v>
      </c>
      <c r="F1672" s="149" t="s">
        <v>3726</v>
      </c>
      <c r="G1672" s="149" t="s">
        <v>7988</v>
      </c>
      <c r="H1672" s="149" t="s">
        <v>7976</v>
      </c>
      <c r="I1672" s="149" t="s">
        <v>7977</v>
      </c>
      <c r="J1672" s="149" t="s">
        <v>7989</v>
      </c>
      <c r="K1672" s="149"/>
      <c r="L1672" s="149" t="s">
        <v>262</v>
      </c>
      <c r="M1672" s="149"/>
      <c r="N1672" s="149" t="s">
        <v>263</v>
      </c>
      <c r="O1672" s="149" t="s">
        <v>214</v>
      </c>
      <c r="P1672" s="149" t="s">
        <v>53</v>
      </c>
      <c r="Q1672" s="149"/>
      <c r="R1672" s="149" t="s">
        <v>6736</v>
      </c>
      <c r="S1672" s="149" t="s">
        <v>793</v>
      </c>
      <c r="T1672" s="149" t="s">
        <v>7955</v>
      </c>
      <c r="U1672" s="149" t="s">
        <v>267</v>
      </c>
      <c r="V1672" s="149"/>
      <c r="W1672" s="149"/>
      <c r="X1672" s="149" t="s">
        <v>268</v>
      </c>
      <c r="Y1672" s="149"/>
      <c r="Z1672" s="149"/>
      <c r="AA1672" s="149"/>
      <c r="AB1672" s="149" t="s">
        <v>269</v>
      </c>
      <c r="AC1672" s="149" t="s">
        <v>318</v>
      </c>
      <c r="AD1672" s="149" t="s">
        <v>7955</v>
      </c>
      <c r="AE1672" s="149" t="s">
        <v>271</v>
      </c>
      <c r="AF1672" s="149"/>
      <c r="AG1672" s="149" t="s">
        <v>1098</v>
      </c>
      <c r="AH1672" s="149" t="s">
        <v>273</v>
      </c>
      <c r="AI1672" s="158">
        <v>96</v>
      </c>
      <c r="AJ1672" s="149"/>
      <c r="AK1672" s="159" t="s">
        <v>274</v>
      </c>
      <c r="AL1672" s="159" t="s">
        <v>274</v>
      </c>
      <c r="AM1672" s="149" t="s">
        <v>274</v>
      </c>
      <c r="AN1672" s="160">
        <v>4</v>
      </c>
      <c r="AO1672" s="149"/>
      <c r="AP1672" s="149" t="s">
        <v>274</v>
      </c>
      <c r="AQ1672" s="149" t="s">
        <v>275</v>
      </c>
      <c r="AR1672" s="158">
        <v>1</v>
      </c>
      <c r="AS1672" s="149" t="s">
        <v>275</v>
      </c>
      <c r="AT1672" s="149" t="s">
        <v>276</v>
      </c>
      <c r="AU1672" s="161">
        <v>1</v>
      </c>
      <c r="AV1672" s="159">
        <v>70940.17</v>
      </c>
      <c r="AW1672" s="159">
        <v>2837.61</v>
      </c>
      <c r="AX1672" s="149" t="s">
        <v>274</v>
      </c>
      <c r="AY1672" s="162">
        <v>0</v>
      </c>
      <c r="AZ1672" s="162" t="s">
        <v>274</v>
      </c>
      <c r="BA1672" s="162">
        <v>0</v>
      </c>
      <c r="BB1672" s="159">
        <v>68102.56</v>
      </c>
      <c r="BC1672" s="162" t="s">
        <v>274</v>
      </c>
      <c r="BD1672" s="162">
        <v>0</v>
      </c>
      <c r="BE1672" s="159">
        <v>2837.61</v>
      </c>
      <c r="BF1672" s="159">
        <v>2837.61</v>
      </c>
      <c r="BG1672" s="159">
        <v>70940.17</v>
      </c>
    </row>
    <row r="1673" ht="28.05" customHeight="1" spans="1:59">
      <c r="A1673" s="149"/>
      <c r="B1673" s="149"/>
      <c r="C1673" s="149"/>
      <c r="D1673" s="149" t="s">
        <v>3726</v>
      </c>
      <c r="E1673" s="340" t="s">
        <v>7990</v>
      </c>
      <c r="F1673" s="149" t="s">
        <v>3726</v>
      </c>
      <c r="G1673" s="149" t="s">
        <v>7991</v>
      </c>
      <c r="H1673" s="149" t="s">
        <v>7877</v>
      </c>
      <c r="I1673" s="149" t="s">
        <v>7992</v>
      </c>
      <c r="J1673" s="149" t="s">
        <v>7993</v>
      </c>
      <c r="K1673" s="149"/>
      <c r="L1673" s="149" t="s">
        <v>262</v>
      </c>
      <c r="M1673" s="149"/>
      <c r="N1673" s="149" t="s">
        <v>263</v>
      </c>
      <c r="O1673" s="149" t="s">
        <v>214</v>
      </c>
      <c r="P1673" s="149" t="s">
        <v>53</v>
      </c>
      <c r="Q1673" s="149"/>
      <c r="R1673" s="149" t="s">
        <v>4487</v>
      </c>
      <c r="S1673" s="149" t="s">
        <v>7994</v>
      </c>
      <c r="T1673" s="149" t="s">
        <v>7955</v>
      </c>
      <c r="U1673" s="149" t="s">
        <v>267</v>
      </c>
      <c r="V1673" s="149"/>
      <c r="W1673" s="149"/>
      <c r="X1673" s="149" t="s">
        <v>336</v>
      </c>
      <c r="Y1673" s="149"/>
      <c r="Z1673" s="149"/>
      <c r="AA1673" s="149"/>
      <c r="AB1673" s="149" t="s">
        <v>269</v>
      </c>
      <c r="AC1673" s="149" t="s">
        <v>318</v>
      </c>
      <c r="AD1673" s="149" t="s">
        <v>7955</v>
      </c>
      <c r="AE1673" s="149" t="s">
        <v>271</v>
      </c>
      <c r="AF1673" s="149"/>
      <c r="AG1673" s="149" t="s">
        <v>1098</v>
      </c>
      <c r="AH1673" s="149" t="s">
        <v>273</v>
      </c>
      <c r="AI1673" s="158">
        <v>96</v>
      </c>
      <c r="AJ1673" s="149"/>
      <c r="AK1673" s="159" t="s">
        <v>274</v>
      </c>
      <c r="AL1673" s="159" t="s">
        <v>274</v>
      </c>
      <c r="AM1673" s="149" t="s">
        <v>274</v>
      </c>
      <c r="AN1673" s="160">
        <v>4</v>
      </c>
      <c r="AO1673" s="149"/>
      <c r="AP1673" s="149" t="s">
        <v>274</v>
      </c>
      <c r="AQ1673" s="149" t="s">
        <v>275</v>
      </c>
      <c r="AR1673" s="158">
        <v>1</v>
      </c>
      <c r="AS1673" s="149" t="s">
        <v>275</v>
      </c>
      <c r="AT1673" s="149" t="s">
        <v>276</v>
      </c>
      <c r="AU1673" s="161">
        <v>1</v>
      </c>
      <c r="AV1673" s="159">
        <v>12136.75</v>
      </c>
      <c r="AW1673" s="159">
        <v>485.47</v>
      </c>
      <c r="AX1673" s="149" t="s">
        <v>274</v>
      </c>
      <c r="AY1673" s="162">
        <v>0</v>
      </c>
      <c r="AZ1673" s="162" t="s">
        <v>274</v>
      </c>
      <c r="BA1673" s="162">
        <v>0</v>
      </c>
      <c r="BB1673" s="159">
        <v>11651.28</v>
      </c>
      <c r="BC1673" s="162" t="s">
        <v>274</v>
      </c>
      <c r="BD1673" s="162">
        <v>0</v>
      </c>
      <c r="BE1673" s="159">
        <v>485.47</v>
      </c>
      <c r="BF1673" s="159">
        <v>485.47</v>
      </c>
      <c r="BG1673" s="159">
        <v>12136.75</v>
      </c>
    </row>
    <row r="1674" ht="28.05" customHeight="1" spans="1:59">
      <c r="A1674" s="149"/>
      <c r="B1674" s="149"/>
      <c r="C1674" s="149"/>
      <c r="D1674" s="149" t="s">
        <v>3726</v>
      </c>
      <c r="E1674" s="340" t="s">
        <v>7995</v>
      </c>
      <c r="F1674" s="149" t="s">
        <v>3726</v>
      </c>
      <c r="G1674" s="149" t="s">
        <v>7996</v>
      </c>
      <c r="H1674" s="149" t="s">
        <v>7997</v>
      </c>
      <c r="I1674" s="149"/>
      <c r="J1674" s="149" t="s">
        <v>7998</v>
      </c>
      <c r="K1674" s="149"/>
      <c r="L1674" s="149" t="s">
        <v>262</v>
      </c>
      <c r="M1674" s="149"/>
      <c r="N1674" s="149" t="s">
        <v>263</v>
      </c>
      <c r="O1674" s="149" t="s">
        <v>214</v>
      </c>
      <c r="P1674" s="149" t="s">
        <v>53</v>
      </c>
      <c r="Q1674" s="149"/>
      <c r="R1674" s="149" t="s">
        <v>7954</v>
      </c>
      <c r="S1674" s="149" t="s">
        <v>793</v>
      </c>
      <c r="T1674" s="149" t="s">
        <v>7955</v>
      </c>
      <c r="U1674" s="149" t="s">
        <v>267</v>
      </c>
      <c r="V1674" s="149"/>
      <c r="W1674" s="149"/>
      <c r="X1674" s="149" t="s">
        <v>268</v>
      </c>
      <c r="Y1674" s="149"/>
      <c r="Z1674" s="149"/>
      <c r="AA1674" s="149"/>
      <c r="AB1674" s="149" t="s">
        <v>269</v>
      </c>
      <c r="AC1674" s="149" t="s">
        <v>318</v>
      </c>
      <c r="AD1674" s="149" t="s">
        <v>7955</v>
      </c>
      <c r="AE1674" s="149" t="s">
        <v>271</v>
      </c>
      <c r="AF1674" s="149"/>
      <c r="AG1674" s="149" t="s">
        <v>1098</v>
      </c>
      <c r="AH1674" s="149" t="s">
        <v>273</v>
      </c>
      <c r="AI1674" s="158">
        <v>96</v>
      </c>
      <c r="AJ1674" s="149"/>
      <c r="AK1674" s="159" t="s">
        <v>274</v>
      </c>
      <c r="AL1674" s="159" t="s">
        <v>274</v>
      </c>
      <c r="AM1674" s="149" t="s">
        <v>274</v>
      </c>
      <c r="AN1674" s="160">
        <v>4</v>
      </c>
      <c r="AO1674" s="149"/>
      <c r="AP1674" s="149" t="s">
        <v>274</v>
      </c>
      <c r="AQ1674" s="149" t="s">
        <v>275</v>
      </c>
      <c r="AR1674" s="158">
        <v>1</v>
      </c>
      <c r="AS1674" s="149" t="s">
        <v>275</v>
      </c>
      <c r="AT1674" s="149" t="s">
        <v>276</v>
      </c>
      <c r="AU1674" s="161">
        <v>1</v>
      </c>
      <c r="AV1674" s="159">
        <v>8547.01</v>
      </c>
      <c r="AW1674" s="159">
        <v>341.88</v>
      </c>
      <c r="AX1674" s="149" t="s">
        <v>274</v>
      </c>
      <c r="AY1674" s="162">
        <v>0</v>
      </c>
      <c r="AZ1674" s="162" t="s">
        <v>274</v>
      </c>
      <c r="BA1674" s="162">
        <v>0</v>
      </c>
      <c r="BB1674" s="159">
        <v>8205.13</v>
      </c>
      <c r="BC1674" s="162" t="s">
        <v>274</v>
      </c>
      <c r="BD1674" s="162">
        <v>0</v>
      </c>
      <c r="BE1674" s="159">
        <v>341.88</v>
      </c>
      <c r="BF1674" s="159">
        <v>341.88</v>
      </c>
      <c r="BG1674" s="159">
        <v>8547.01</v>
      </c>
    </row>
    <row r="1675" ht="28.05" customHeight="1" spans="1:59">
      <c r="A1675" s="149"/>
      <c r="B1675" s="149"/>
      <c r="C1675" s="149"/>
      <c r="D1675" s="149" t="s">
        <v>3726</v>
      </c>
      <c r="E1675" s="340" t="s">
        <v>7999</v>
      </c>
      <c r="F1675" s="149" t="s">
        <v>3726</v>
      </c>
      <c r="G1675" s="149" t="s">
        <v>8000</v>
      </c>
      <c r="H1675" s="149" t="s">
        <v>7997</v>
      </c>
      <c r="I1675" s="149"/>
      <c r="J1675" s="149" t="s">
        <v>8001</v>
      </c>
      <c r="K1675" s="149"/>
      <c r="L1675" s="149" t="s">
        <v>262</v>
      </c>
      <c r="M1675" s="149"/>
      <c r="N1675" s="149" t="s">
        <v>263</v>
      </c>
      <c r="O1675" s="149" t="s">
        <v>214</v>
      </c>
      <c r="P1675" s="149" t="s">
        <v>53</v>
      </c>
      <c r="Q1675" s="149"/>
      <c r="R1675" s="149" t="s">
        <v>7954</v>
      </c>
      <c r="S1675" s="149" t="s">
        <v>793</v>
      </c>
      <c r="T1675" s="149" t="s">
        <v>7955</v>
      </c>
      <c r="U1675" s="149" t="s">
        <v>267</v>
      </c>
      <c r="V1675" s="149"/>
      <c r="W1675" s="149"/>
      <c r="X1675" s="149" t="s">
        <v>268</v>
      </c>
      <c r="Y1675" s="149"/>
      <c r="Z1675" s="149"/>
      <c r="AA1675" s="149"/>
      <c r="AB1675" s="149" t="s">
        <v>269</v>
      </c>
      <c r="AC1675" s="149" t="s">
        <v>318</v>
      </c>
      <c r="AD1675" s="149" t="s">
        <v>7955</v>
      </c>
      <c r="AE1675" s="149" t="s">
        <v>271</v>
      </c>
      <c r="AF1675" s="149"/>
      <c r="AG1675" s="149" t="s">
        <v>1098</v>
      </c>
      <c r="AH1675" s="149" t="s">
        <v>273</v>
      </c>
      <c r="AI1675" s="158">
        <v>96</v>
      </c>
      <c r="AJ1675" s="149"/>
      <c r="AK1675" s="159" t="s">
        <v>274</v>
      </c>
      <c r="AL1675" s="159" t="s">
        <v>274</v>
      </c>
      <c r="AM1675" s="149" t="s">
        <v>274</v>
      </c>
      <c r="AN1675" s="160">
        <v>4</v>
      </c>
      <c r="AO1675" s="149"/>
      <c r="AP1675" s="149" t="s">
        <v>274</v>
      </c>
      <c r="AQ1675" s="149" t="s">
        <v>275</v>
      </c>
      <c r="AR1675" s="158">
        <v>1</v>
      </c>
      <c r="AS1675" s="149" t="s">
        <v>275</v>
      </c>
      <c r="AT1675" s="149" t="s">
        <v>276</v>
      </c>
      <c r="AU1675" s="161">
        <v>1</v>
      </c>
      <c r="AV1675" s="159">
        <v>8547.01</v>
      </c>
      <c r="AW1675" s="159">
        <v>341.88</v>
      </c>
      <c r="AX1675" s="149" t="s">
        <v>274</v>
      </c>
      <c r="AY1675" s="162">
        <v>0</v>
      </c>
      <c r="AZ1675" s="162" t="s">
        <v>274</v>
      </c>
      <c r="BA1675" s="162">
        <v>0</v>
      </c>
      <c r="BB1675" s="159">
        <v>8205.13</v>
      </c>
      <c r="BC1675" s="162" t="s">
        <v>274</v>
      </c>
      <c r="BD1675" s="162">
        <v>0</v>
      </c>
      <c r="BE1675" s="159">
        <v>341.88</v>
      </c>
      <c r="BF1675" s="159">
        <v>341.88</v>
      </c>
      <c r="BG1675" s="159">
        <v>8547.01</v>
      </c>
    </row>
    <row r="1676" ht="28.05" customHeight="1" spans="1:59">
      <c r="A1676" s="149"/>
      <c r="B1676" s="149"/>
      <c r="C1676" s="149"/>
      <c r="D1676" s="149" t="s">
        <v>3726</v>
      </c>
      <c r="E1676" s="340" t="s">
        <v>8002</v>
      </c>
      <c r="F1676" s="149" t="s">
        <v>3726</v>
      </c>
      <c r="G1676" s="149" t="s">
        <v>8003</v>
      </c>
      <c r="H1676" s="149" t="s">
        <v>8004</v>
      </c>
      <c r="I1676" s="149"/>
      <c r="J1676" s="149" t="s">
        <v>8005</v>
      </c>
      <c r="K1676" s="149"/>
      <c r="L1676" s="149" t="s">
        <v>262</v>
      </c>
      <c r="M1676" s="149"/>
      <c r="N1676" s="149" t="s">
        <v>263</v>
      </c>
      <c r="O1676" s="149" t="s">
        <v>214</v>
      </c>
      <c r="P1676" s="149" t="s">
        <v>53</v>
      </c>
      <c r="Q1676" s="149"/>
      <c r="R1676" s="149" t="s">
        <v>62</v>
      </c>
      <c r="S1676" s="149" t="s">
        <v>289</v>
      </c>
      <c r="T1676" s="149" t="s">
        <v>82</v>
      </c>
      <c r="U1676" s="149" t="s">
        <v>267</v>
      </c>
      <c r="V1676" s="149"/>
      <c r="W1676" s="149"/>
      <c r="X1676" s="149" t="s">
        <v>268</v>
      </c>
      <c r="Y1676" s="149"/>
      <c r="Z1676" s="149"/>
      <c r="AA1676" s="149"/>
      <c r="AB1676" s="149" t="s">
        <v>269</v>
      </c>
      <c r="AC1676" s="149" t="s">
        <v>318</v>
      </c>
      <c r="AD1676" s="149" t="s">
        <v>82</v>
      </c>
      <c r="AE1676" s="149" t="s">
        <v>271</v>
      </c>
      <c r="AF1676" s="149"/>
      <c r="AG1676" s="149" t="s">
        <v>1098</v>
      </c>
      <c r="AH1676" s="149" t="s">
        <v>273</v>
      </c>
      <c r="AI1676" s="158">
        <v>88</v>
      </c>
      <c r="AJ1676" s="149"/>
      <c r="AK1676" s="159" t="s">
        <v>274</v>
      </c>
      <c r="AL1676" s="159" t="s">
        <v>274</v>
      </c>
      <c r="AM1676" s="149" t="s">
        <v>274</v>
      </c>
      <c r="AN1676" s="160">
        <v>4</v>
      </c>
      <c r="AO1676" s="149"/>
      <c r="AP1676" s="149" t="s">
        <v>274</v>
      </c>
      <c r="AQ1676" s="149" t="s">
        <v>275</v>
      </c>
      <c r="AR1676" s="158">
        <v>1</v>
      </c>
      <c r="AS1676" s="149" t="s">
        <v>275</v>
      </c>
      <c r="AT1676" s="149" t="s">
        <v>276</v>
      </c>
      <c r="AU1676" s="161">
        <v>1</v>
      </c>
      <c r="AV1676" s="159">
        <v>2649.57</v>
      </c>
      <c r="AW1676" s="159">
        <v>105.98</v>
      </c>
      <c r="AX1676" s="149" t="s">
        <v>274</v>
      </c>
      <c r="AY1676" s="162">
        <v>0</v>
      </c>
      <c r="AZ1676" s="162" t="s">
        <v>274</v>
      </c>
      <c r="BA1676" s="162">
        <v>0</v>
      </c>
      <c r="BB1676" s="159">
        <v>2543.59</v>
      </c>
      <c r="BC1676" s="162" t="s">
        <v>274</v>
      </c>
      <c r="BD1676" s="162">
        <v>0</v>
      </c>
      <c r="BE1676" s="159">
        <v>105.98</v>
      </c>
      <c r="BF1676" s="159">
        <v>105.98</v>
      </c>
      <c r="BG1676" s="159">
        <v>2649.57</v>
      </c>
    </row>
    <row r="1677" ht="28.05" customHeight="1" spans="1:59">
      <c r="A1677" s="149"/>
      <c r="B1677" s="149"/>
      <c r="C1677" s="149"/>
      <c r="D1677" s="149" t="s">
        <v>3726</v>
      </c>
      <c r="E1677" s="340" t="s">
        <v>8006</v>
      </c>
      <c r="F1677" s="149" t="s">
        <v>3726</v>
      </c>
      <c r="G1677" s="149" t="s">
        <v>8007</v>
      </c>
      <c r="H1677" s="149" t="s">
        <v>7997</v>
      </c>
      <c r="I1677" s="149"/>
      <c r="J1677" s="149" t="s">
        <v>8008</v>
      </c>
      <c r="K1677" s="149"/>
      <c r="L1677" s="149" t="s">
        <v>262</v>
      </c>
      <c r="M1677" s="149"/>
      <c r="N1677" s="149" t="s">
        <v>263</v>
      </c>
      <c r="O1677" s="149" t="s">
        <v>214</v>
      </c>
      <c r="P1677" s="149" t="s">
        <v>53</v>
      </c>
      <c r="Q1677" s="149"/>
      <c r="R1677" s="149" t="s">
        <v>6736</v>
      </c>
      <c r="S1677" s="149" t="s">
        <v>793</v>
      </c>
      <c r="T1677" s="149" t="s">
        <v>7955</v>
      </c>
      <c r="U1677" s="149" t="s">
        <v>267</v>
      </c>
      <c r="V1677" s="149"/>
      <c r="W1677" s="149"/>
      <c r="X1677" s="149" t="s">
        <v>268</v>
      </c>
      <c r="Y1677" s="149"/>
      <c r="Z1677" s="149"/>
      <c r="AA1677" s="149"/>
      <c r="AB1677" s="149" t="s">
        <v>269</v>
      </c>
      <c r="AC1677" s="149" t="s">
        <v>318</v>
      </c>
      <c r="AD1677" s="149" t="s">
        <v>7955</v>
      </c>
      <c r="AE1677" s="149" t="s">
        <v>271</v>
      </c>
      <c r="AF1677" s="149"/>
      <c r="AG1677" s="149" t="s">
        <v>1098</v>
      </c>
      <c r="AH1677" s="149" t="s">
        <v>273</v>
      </c>
      <c r="AI1677" s="158">
        <v>96</v>
      </c>
      <c r="AJ1677" s="149"/>
      <c r="AK1677" s="159" t="s">
        <v>274</v>
      </c>
      <c r="AL1677" s="159" t="s">
        <v>274</v>
      </c>
      <c r="AM1677" s="149" t="s">
        <v>274</v>
      </c>
      <c r="AN1677" s="160">
        <v>4</v>
      </c>
      <c r="AO1677" s="149"/>
      <c r="AP1677" s="149" t="s">
        <v>274</v>
      </c>
      <c r="AQ1677" s="149" t="s">
        <v>275</v>
      </c>
      <c r="AR1677" s="158">
        <v>1</v>
      </c>
      <c r="AS1677" s="149" t="s">
        <v>275</v>
      </c>
      <c r="AT1677" s="149" t="s">
        <v>276</v>
      </c>
      <c r="AU1677" s="161">
        <v>1</v>
      </c>
      <c r="AV1677" s="159">
        <v>8547.01</v>
      </c>
      <c r="AW1677" s="159">
        <v>341.88</v>
      </c>
      <c r="AX1677" s="149" t="s">
        <v>274</v>
      </c>
      <c r="AY1677" s="162">
        <v>0</v>
      </c>
      <c r="AZ1677" s="162" t="s">
        <v>274</v>
      </c>
      <c r="BA1677" s="162">
        <v>0</v>
      </c>
      <c r="BB1677" s="159">
        <v>8205.13</v>
      </c>
      <c r="BC1677" s="162" t="s">
        <v>274</v>
      </c>
      <c r="BD1677" s="162">
        <v>0</v>
      </c>
      <c r="BE1677" s="159">
        <v>341.88</v>
      </c>
      <c r="BF1677" s="159">
        <v>341.88</v>
      </c>
      <c r="BG1677" s="159">
        <v>8547.01</v>
      </c>
    </row>
    <row r="1678" ht="28.05" customHeight="1" spans="1:59">
      <c r="A1678" s="149"/>
      <c r="B1678" s="149"/>
      <c r="C1678" s="149"/>
      <c r="D1678" s="149" t="s">
        <v>3726</v>
      </c>
      <c r="E1678" s="340" t="s">
        <v>8009</v>
      </c>
      <c r="F1678" s="149" t="s">
        <v>3726</v>
      </c>
      <c r="G1678" s="149" t="s">
        <v>8010</v>
      </c>
      <c r="H1678" s="149" t="s">
        <v>182</v>
      </c>
      <c r="I1678" s="149" t="s">
        <v>7944</v>
      </c>
      <c r="J1678" s="149" t="s">
        <v>8011</v>
      </c>
      <c r="K1678" s="149"/>
      <c r="L1678" s="149" t="s">
        <v>262</v>
      </c>
      <c r="M1678" s="149"/>
      <c r="N1678" s="149" t="s">
        <v>263</v>
      </c>
      <c r="O1678" s="149" t="s">
        <v>214</v>
      </c>
      <c r="P1678" s="149" t="s">
        <v>53</v>
      </c>
      <c r="Q1678" s="149"/>
      <c r="R1678" s="149" t="s">
        <v>8012</v>
      </c>
      <c r="S1678" s="149" t="s">
        <v>184</v>
      </c>
      <c r="T1678" s="149" t="s">
        <v>185</v>
      </c>
      <c r="U1678" s="149" t="s">
        <v>267</v>
      </c>
      <c r="V1678" s="149"/>
      <c r="W1678" s="149"/>
      <c r="X1678" s="149" t="s">
        <v>336</v>
      </c>
      <c r="Y1678" s="149"/>
      <c r="Z1678" s="149"/>
      <c r="AA1678" s="149"/>
      <c r="AB1678" s="149" t="s">
        <v>269</v>
      </c>
      <c r="AC1678" s="149" t="s">
        <v>270</v>
      </c>
      <c r="AD1678" s="149" t="s">
        <v>185</v>
      </c>
      <c r="AE1678" s="149" t="s">
        <v>271</v>
      </c>
      <c r="AF1678" s="149"/>
      <c r="AG1678" s="149" t="s">
        <v>1098</v>
      </c>
      <c r="AH1678" s="149" t="s">
        <v>273</v>
      </c>
      <c r="AI1678" s="158">
        <v>30</v>
      </c>
      <c r="AJ1678" s="149"/>
      <c r="AK1678" s="159" t="s">
        <v>274</v>
      </c>
      <c r="AL1678" s="159" t="s">
        <v>274</v>
      </c>
      <c r="AM1678" s="149" t="s">
        <v>274</v>
      </c>
      <c r="AN1678" s="160">
        <v>4</v>
      </c>
      <c r="AO1678" s="149"/>
      <c r="AP1678" s="149" t="s">
        <v>274</v>
      </c>
      <c r="AQ1678" s="149" t="s">
        <v>275</v>
      </c>
      <c r="AR1678" s="158">
        <v>1</v>
      </c>
      <c r="AS1678" s="149" t="s">
        <v>275</v>
      </c>
      <c r="AT1678" s="149" t="s">
        <v>276</v>
      </c>
      <c r="AU1678" s="161">
        <v>1</v>
      </c>
      <c r="AV1678" s="159">
        <v>12035.4</v>
      </c>
      <c r="AW1678" s="159">
        <v>481.42</v>
      </c>
      <c r="AX1678" s="149" t="s">
        <v>274</v>
      </c>
      <c r="AY1678" s="159">
        <v>120.36</v>
      </c>
      <c r="AZ1678" s="159">
        <v>120.36</v>
      </c>
      <c r="BA1678" s="159">
        <v>481.44</v>
      </c>
      <c r="BB1678" s="159">
        <v>3610.54</v>
      </c>
      <c r="BC1678" s="162" t="s">
        <v>274</v>
      </c>
      <c r="BD1678" s="162">
        <v>0</v>
      </c>
      <c r="BE1678" s="159">
        <v>8424.86</v>
      </c>
      <c r="BF1678" s="159">
        <v>8424.86</v>
      </c>
      <c r="BG1678" s="159">
        <v>12035.4</v>
      </c>
    </row>
    <row r="1679" ht="28.05" customHeight="1" spans="1:59">
      <c r="A1679" s="149"/>
      <c r="B1679" s="149"/>
      <c r="C1679" s="149"/>
      <c r="D1679" s="149" t="s">
        <v>3726</v>
      </c>
      <c r="E1679" s="340" t="s">
        <v>8013</v>
      </c>
      <c r="F1679" s="149" t="s">
        <v>3726</v>
      </c>
      <c r="G1679" s="149" t="s">
        <v>8014</v>
      </c>
      <c r="H1679" s="149" t="s">
        <v>5601</v>
      </c>
      <c r="I1679" s="149" t="s">
        <v>7972</v>
      </c>
      <c r="J1679" s="149" t="s">
        <v>8015</v>
      </c>
      <c r="K1679" s="149"/>
      <c r="L1679" s="149" t="s">
        <v>262</v>
      </c>
      <c r="M1679" s="149"/>
      <c r="N1679" s="149" t="s">
        <v>263</v>
      </c>
      <c r="O1679" s="149" t="s">
        <v>214</v>
      </c>
      <c r="P1679" s="149" t="s">
        <v>53</v>
      </c>
      <c r="Q1679" s="149"/>
      <c r="R1679" s="149" t="s">
        <v>3952</v>
      </c>
      <c r="S1679" s="149" t="s">
        <v>399</v>
      </c>
      <c r="T1679" s="149" t="s">
        <v>786</v>
      </c>
      <c r="U1679" s="149" t="s">
        <v>267</v>
      </c>
      <c r="V1679" s="149"/>
      <c r="W1679" s="149"/>
      <c r="X1679" s="149" t="s">
        <v>336</v>
      </c>
      <c r="Y1679" s="149"/>
      <c r="Z1679" s="149"/>
      <c r="AA1679" s="149"/>
      <c r="AB1679" s="149" t="s">
        <v>269</v>
      </c>
      <c r="AC1679" s="149" t="s">
        <v>270</v>
      </c>
      <c r="AD1679" s="149" t="s">
        <v>786</v>
      </c>
      <c r="AE1679" s="149" t="s">
        <v>271</v>
      </c>
      <c r="AF1679" s="149"/>
      <c r="AG1679" s="149" t="s">
        <v>1098</v>
      </c>
      <c r="AH1679" s="149" t="s">
        <v>273</v>
      </c>
      <c r="AI1679" s="158">
        <v>78</v>
      </c>
      <c r="AJ1679" s="149"/>
      <c r="AK1679" s="159" t="s">
        <v>274</v>
      </c>
      <c r="AL1679" s="159" t="s">
        <v>274</v>
      </c>
      <c r="AM1679" s="149" t="s">
        <v>274</v>
      </c>
      <c r="AN1679" s="160">
        <v>4</v>
      </c>
      <c r="AO1679" s="149"/>
      <c r="AP1679" s="149" t="s">
        <v>274</v>
      </c>
      <c r="AQ1679" s="149" t="s">
        <v>275</v>
      </c>
      <c r="AR1679" s="158">
        <v>1</v>
      </c>
      <c r="AS1679" s="149" t="s">
        <v>275</v>
      </c>
      <c r="AT1679" s="149" t="s">
        <v>276</v>
      </c>
      <c r="AU1679" s="161">
        <v>1</v>
      </c>
      <c r="AV1679" s="159">
        <v>2654.87</v>
      </c>
      <c r="AW1679" s="159">
        <v>106.19</v>
      </c>
      <c r="AX1679" s="149" t="s">
        <v>274</v>
      </c>
      <c r="AY1679" s="159">
        <v>27.75</v>
      </c>
      <c r="AZ1679" s="159">
        <v>27.75</v>
      </c>
      <c r="BA1679" s="159">
        <v>111</v>
      </c>
      <c r="BB1679" s="159">
        <v>2049.15</v>
      </c>
      <c r="BC1679" s="162" t="s">
        <v>274</v>
      </c>
      <c r="BD1679" s="162">
        <v>0</v>
      </c>
      <c r="BE1679" s="159">
        <v>605.72</v>
      </c>
      <c r="BF1679" s="159">
        <v>605.72</v>
      </c>
      <c r="BG1679" s="159">
        <v>2654.87</v>
      </c>
    </row>
    <row r="1680" ht="28.05" customHeight="1" spans="1:59">
      <c r="A1680" s="149"/>
      <c r="B1680" s="149"/>
      <c r="C1680" s="149"/>
      <c r="D1680" s="149" t="s">
        <v>3726</v>
      </c>
      <c r="E1680" s="340" t="s">
        <v>8016</v>
      </c>
      <c r="F1680" s="149" t="s">
        <v>3726</v>
      </c>
      <c r="G1680" s="149" t="s">
        <v>8017</v>
      </c>
      <c r="H1680" s="149" t="s">
        <v>8018</v>
      </c>
      <c r="I1680" s="149" t="s">
        <v>8019</v>
      </c>
      <c r="J1680" s="149" t="s">
        <v>8020</v>
      </c>
      <c r="K1680" s="149"/>
      <c r="L1680" s="149" t="s">
        <v>262</v>
      </c>
      <c r="M1680" s="149"/>
      <c r="N1680" s="149" t="s">
        <v>263</v>
      </c>
      <c r="O1680" s="149" t="s">
        <v>214</v>
      </c>
      <c r="P1680" s="149" t="s">
        <v>53</v>
      </c>
      <c r="Q1680" s="149"/>
      <c r="R1680" s="149" t="s">
        <v>8021</v>
      </c>
      <c r="S1680" s="149" t="s">
        <v>399</v>
      </c>
      <c r="T1680" s="149" t="s">
        <v>786</v>
      </c>
      <c r="U1680" s="149" t="s">
        <v>267</v>
      </c>
      <c r="V1680" s="149"/>
      <c r="W1680" s="149"/>
      <c r="X1680" s="149" t="s">
        <v>336</v>
      </c>
      <c r="Y1680" s="149"/>
      <c r="Z1680" s="149"/>
      <c r="AA1680" s="149"/>
      <c r="AB1680" s="149" t="s">
        <v>269</v>
      </c>
      <c r="AC1680" s="149" t="s">
        <v>270</v>
      </c>
      <c r="AD1680" s="149" t="s">
        <v>786</v>
      </c>
      <c r="AE1680" s="149" t="s">
        <v>271</v>
      </c>
      <c r="AF1680" s="149"/>
      <c r="AG1680" s="149" t="s">
        <v>1098</v>
      </c>
      <c r="AH1680" s="149" t="s">
        <v>273</v>
      </c>
      <c r="AI1680" s="158">
        <v>78</v>
      </c>
      <c r="AJ1680" s="149"/>
      <c r="AK1680" s="159" t="s">
        <v>274</v>
      </c>
      <c r="AL1680" s="159" t="s">
        <v>274</v>
      </c>
      <c r="AM1680" s="149" t="s">
        <v>274</v>
      </c>
      <c r="AN1680" s="160">
        <v>4</v>
      </c>
      <c r="AO1680" s="149"/>
      <c r="AP1680" s="149" t="s">
        <v>274</v>
      </c>
      <c r="AQ1680" s="149" t="s">
        <v>275</v>
      </c>
      <c r="AR1680" s="158">
        <v>1</v>
      </c>
      <c r="AS1680" s="149" t="s">
        <v>275</v>
      </c>
      <c r="AT1680" s="149" t="s">
        <v>276</v>
      </c>
      <c r="AU1680" s="161">
        <v>1</v>
      </c>
      <c r="AV1680" s="159">
        <v>10079.65</v>
      </c>
      <c r="AW1680" s="159">
        <v>403.19</v>
      </c>
      <c r="AX1680" s="149" t="s">
        <v>274</v>
      </c>
      <c r="AY1680" s="159">
        <v>105.37</v>
      </c>
      <c r="AZ1680" s="159">
        <v>105.37</v>
      </c>
      <c r="BA1680" s="159">
        <v>421.48</v>
      </c>
      <c r="BB1680" s="159">
        <v>7779.88</v>
      </c>
      <c r="BC1680" s="162" t="s">
        <v>274</v>
      </c>
      <c r="BD1680" s="162">
        <v>0</v>
      </c>
      <c r="BE1680" s="159">
        <v>2299.77</v>
      </c>
      <c r="BF1680" s="159">
        <v>2299.77</v>
      </c>
      <c r="BG1680" s="159">
        <v>10079.65</v>
      </c>
    </row>
    <row r="1681" ht="28.05" customHeight="1" spans="1:59">
      <c r="A1681" s="149"/>
      <c r="B1681" s="149"/>
      <c r="C1681" s="149"/>
      <c r="D1681" s="149" t="s">
        <v>3726</v>
      </c>
      <c r="E1681" s="340" t="s">
        <v>8022</v>
      </c>
      <c r="F1681" s="149" t="s">
        <v>3726</v>
      </c>
      <c r="G1681" s="149" t="s">
        <v>8023</v>
      </c>
      <c r="H1681" s="149" t="s">
        <v>5601</v>
      </c>
      <c r="I1681" s="149" t="s">
        <v>7972</v>
      </c>
      <c r="J1681" s="149" t="s">
        <v>8024</v>
      </c>
      <c r="K1681" s="149"/>
      <c r="L1681" s="149" t="s">
        <v>262</v>
      </c>
      <c r="M1681" s="149"/>
      <c r="N1681" s="149" t="s">
        <v>263</v>
      </c>
      <c r="O1681" s="149" t="s">
        <v>214</v>
      </c>
      <c r="P1681" s="149" t="s">
        <v>53</v>
      </c>
      <c r="Q1681" s="149"/>
      <c r="R1681" s="149" t="s">
        <v>3952</v>
      </c>
      <c r="S1681" s="149" t="s">
        <v>399</v>
      </c>
      <c r="T1681" s="149" t="s">
        <v>786</v>
      </c>
      <c r="U1681" s="149" t="s">
        <v>267</v>
      </c>
      <c r="V1681" s="149"/>
      <c r="W1681" s="149"/>
      <c r="X1681" s="149" t="s">
        <v>336</v>
      </c>
      <c r="Y1681" s="149"/>
      <c r="Z1681" s="149"/>
      <c r="AA1681" s="149"/>
      <c r="AB1681" s="149" t="s">
        <v>269</v>
      </c>
      <c r="AC1681" s="149" t="s">
        <v>270</v>
      </c>
      <c r="AD1681" s="149" t="s">
        <v>786</v>
      </c>
      <c r="AE1681" s="149" t="s">
        <v>271</v>
      </c>
      <c r="AF1681" s="149"/>
      <c r="AG1681" s="149" t="s">
        <v>1098</v>
      </c>
      <c r="AH1681" s="149" t="s">
        <v>273</v>
      </c>
      <c r="AI1681" s="158">
        <v>78</v>
      </c>
      <c r="AJ1681" s="149"/>
      <c r="AK1681" s="159" t="s">
        <v>274</v>
      </c>
      <c r="AL1681" s="159" t="s">
        <v>274</v>
      </c>
      <c r="AM1681" s="149" t="s">
        <v>274</v>
      </c>
      <c r="AN1681" s="160">
        <v>4</v>
      </c>
      <c r="AO1681" s="149"/>
      <c r="AP1681" s="149" t="s">
        <v>274</v>
      </c>
      <c r="AQ1681" s="149" t="s">
        <v>275</v>
      </c>
      <c r="AR1681" s="158">
        <v>1</v>
      </c>
      <c r="AS1681" s="149" t="s">
        <v>275</v>
      </c>
      <c r="AT1681" s="149" t="s">
        <v>276</v>
      </c>
      <c r="AU1681" s="161">
        <v>1</v>
      </c>
      <c r="AV1681" s="159">
        <v>2654.86</v>
      </c>
      <c r="AW1681" s="159">
        <v>106.19</v>
      </c>
      <c r="AX1681" s="149" t="s">
        <v>274</v>
      </c>
      <c r="AY1681" s="159">
        <v>27.75</v>
      </c>
      <c r="AZ1681" s="159">
        <v>27.75</v>
      </c>
      <c r="BA1681" s="159">
        <v>111</v>
      </c>
      <c r="BB1681" s="159">
        <v>2049.15</v>
      </c>
      <c r="BC1681" s="162" t="s">
        <v>274</v>
      </c>
      <c r="BD1681" s="162">
        <v>0</v>
      </c>
      <c r="BE1681" s="159">
        <v>605.71</v>
      </c>
      <c r="BF1681" s="159">
        <v>605.71</v>
      </c>
      <c r="BG1681" s="159">
        <v>2654.86</v>
      </c>
    </row>
    <row r="1682" ht="28.05" customHeight="1" spans="1:59">
      <c r="A1682" s="149"/>
      <c r="B1682" s="149"/>
      <c r="C1682" s="149"/>
      <c r="D1682" s="149" t="s">
        <v>3726</v>
      </c>
      <c r="E1682" s="340" t="s">
        <v>8025</v>
      </c>
      <c r="F1682" s="149" t="s">
        <v>3726</v>
      </c>
      <c r="G1682" s="149" t="s">
        <v>8026</v>
      </c>
      <c r="H1682" s="149" t="s">
        <v>8027</v>
      </c>
      <c r="I1682" s="149"/>
      <c r="J1682" s="149" t="s">
        <v>8028</v>
      </c>
      <c r="K1682" s="149"/>
      <c r="L1682" s="149" t="s">
        <v>262</v>
      </c>
      <c r="M1682" s="149"/>
      <c r="N1682" s="149" t="s">
        <v>263</v>
      </c>
      <c r="O1682" s="149" t="s">
        <v>214</v>
      </c>
      <c r="P1682" s="149" t="s">
        <v>53</v>
      </c>
      <c r="Q1682" s="149"/>
      <c r="R1682" s="149" t="s">
        <v>7954</v>
      </c>
      <c r="S1682" s="149" t="s">
        <v>793</v>
      </c>
      <c r="T1682" s="149" t="s">
        <v>7955</v>
      </c>
      <c r="U1682" s="149" t="s">
        <v>267</v>
      </c>
      <c r="V1682" s="149"/>
      <c r="W1682" s="149"/>
      <c r="X1682" s="149" t="s">
        <v>268</v>
      </c>
      <c r="Y1682" s="149"/>
      <c r="Z1682" s="149"/>
      <c r="AA1682" s="149"/>
      <c r="AB1682" s="149" t="s">
        <v>269</v>
      </c>
      <c r="AC1682" s="149" t="s">
        <v>318</v>
      </c>
      <c r="AD1682" s="149" t="s">
        <v>7955</v>
      </c>
      <c r="AE1682" s="149" t="s">
        <v>271</v>
      </c>
      <c r="AF1682" s="149"/>
      <c r="AG1682" s="149" t="s">
        <v>1098</v>
      </c>
      <c r="AH1682" s="149" t="s">
        <v>273</v>
      </c>
      <c r="AI1682" s="158">
        <v>96</v>
      </c>
      <c r="AJ1682" s="149"/>
      <c r="AK1682" s="159" t="s">
        <v>274</v>
      </c>
      <c r="AL1682" s="159" t="s">
        <v>274</v>
      </c>
      <c r="AM1682" s="149" t="s">
        <v>274</v>
      </c>
      <c r="AN1682" s="160">
        <v>4</v>
      </c>
      <c r="AO1682" s="149"/>
      <c r="AP1682" s="149" t="s">
        <v>274</v>
      </c>
      <c r="AQ1682" s="149" t="s">
        <v>275</v>
      </c>
      <c r="AR1682" s="158">
        <v>1</v>
      </c>
      <c r="AS1682" s="149" t="s">
        <v>275</v>
      </c>
      <c r="AT1682" s="149" t="s">
        <v>276</v>
      </c>
      <c r="AU1682" s="161">
        <v>1</v>
      </c>
      <c r="AV1682" s="159">
        <v>4273.5</v>
      </c>
      <c r="AW1682" s="159">
        <v>170.94</v>
      </c>
      <c r="AX1682" s="149" t="s">
        <v>274</v>
      </c>
      <c r="AY1682" s="162">
        <v>0</v>
      </c>
      <c r="AZ1682" s="162" t="s">
        <v>274</v>
      </c>
      <c r="BA1682" s="162">
        <v>0</v>
      </c>
      <c r="BB1682" s="159">
        <v>4102.56</v>
      </c>
      <c r="BC1682" s="162" t="s">
        <v>274</v>
      </c>
      <c r="BD1682" s="162">
        <v>0</v>
      </c>
      <c r="BE1682" s="159">
        <v>170.94</v>
      </c>
      <c r="BF1682" s="159">
        <v>170.94</v>
      </c>
      <c r="BG1682" s="159">
        <v>4273.5</v>
      </c>
    </row>
    <row r="1683" ht="28.05" customHeight="1" spans="1:59">
      <c r="A1683" s="149"/>
      <c r="B1683" s="149"/>
      <c r="C1683" s="149"/>
      <c r="D1683" s="149" t="s">
        <v>3726</v>
      </c>
      <c r="E1683" s="340" t="s">
        <v>8029</v>
      </c>
      <c r="F1683" s="149" t="s">
        <v>3726</v>
      </c>
      <c r="G1683" s="149" t="s">
        <v>8030</v>
      </c>
      <c r="H1683" s="149" t="s">
        <v>8031</v>
      </c>
      <c r="I1683" s="149" t="s">
        <v>8032</v>
      </c>
      <c r="J1683" s="149" t="s">
        <v>8033</v>
      </c>
      <c r="K1683" s="149"/>
      <c r="L1683" s="149" t="s">
        <v>262</v>
      </c>
      <c r="M1683" s="149"/>
      <c r="N1683" s="149" t="s">
        <v>263</v>
      </c>
      <c r="O1683" s="149" t="s">
        <v>214</v>
      </c>
      <c r="P1683" s="149" t="s">
        <v>53</v>
      </c>
      <c r="Q1683" s="149"/>
      <c r="R1683" s="149" t="s">
        <v>62</v>
      </c>
      <c r="S1683" s="149" t="s">
        <v>289</v>
      </c>
      <c r="T1683" s="149" t="s">
        <v>82</v>
      </c>
      <c r="U1683" s="149" t="s">
        <v>267</v>
      </c>
      <c r="V1683" s="149"/>
      <c r="W1683" s="149"/>
      <c r="X1683" s="149" t="s">
        <v>268</v>
      </c>
      <c r="Y1683" s="149"/>
      <c r="Z1683" s="149"/>
      <c r="AA1683" s="149"/>
      <c r="AB1683" s="149" t="s">
        <v>269</v>
      </c>
      <c r="AC1683" s="149" t="s">
        <v>318</v>
      </c>
      <c r="AD1683" s="149" t="s">
        <v>82</v>
      </c>
      <c r="AE1683" s="149" t="s">
        <v>271</v>
      </c>
      <c r="AF1683" s="149"/>
      <c r="AG1683" s="149" t="s">
        <v>1098</v>
      </c>
      <c r="AH1683" s="149" t="s">
        <v>273</v>
      </c>
      <c r="AI1683" s="158">
        <v>88</v>
      </c>
      <c r="AJ1683" s="149"/>
      <c r="AK1683" s="159" t="s">
        <v>274</v>
      </c>
      <c r="AL1683" s="159" t="s">
        <v>274</v>
      </c>
      <c r="AM1683" s="149" t="s">
        <v>274</v>
      </c>
      <c r="AN1683" s="160">
        <v>4</v>
      </c>
      <c r="AO1683" s="149"/>
      <c r="AP1683" s="149" t="s">
        <v>274</v>
      </c>
      <c r="AQ1683" s="149" t="s">
        <v>275</v>
      </c>
      <c r="AR1683" s="158">
        <v>1</v>
      </c>
      <c r="AS1683" s="149" t="s">
        <v>275</v>
      </c>
      <c r="AT1683" s="149" t="s">
        <v>276</v>
      </c>
      <c r="AU1683" s="161">
        <v>1</v>
      </c>
      <c r="AV1683" s="159">
        <v>5264.96</v>
      </c>
      <c r="AW1683" s="159">
        <v>210.6</v>
      </c>
      <c r="AX1683" s="149" t="s">
        <v>274</v>
      </c>
      <c r="AY1683" s="162">
        <v>0</v>
      </c>
      <c r="AZ1683" s="162" t="s">
        <v>274</v>
      </c>
      <c r="BA1683" s="162">
        <v>0</v>
      </c>
      <c r="BB1683" s="159">
        <v>5054.36</v>
      </c>
      <c r="BC1683" s="162" t="s">
        <v>274</v>
      </c>
      <c r="BD1683" s="162">
        <v>0</v>
      </c>
      <c r="BE1683" s="159">
        <v>210.6</v>
      </c>
      <c r="BF1683" s="159">
        <v>210.6</v>
      </c>
      <c r="BG1683" s="159">
        <v>5264.96</v>
      </c>
    </row>
    <row r="1684" ht="28.05" customHeight="1" spans="1:59">
      <c r="A1684" s="149"/>
      <c r="B1684" s="149"/>
      <c r="C1684" s="149"/>
      <c r="D1684" s="149" t="s">
        <v>3726</v>
      </c>
      <c r="E1684" s="340" t="s">
        <v>8034</v>
      </c>
      <c r="F1684" s="149" t="s">
        <v>3726</v>
      </c>
      <c r="G1684" s="149" t="s">
        <v>8035</v>
      </c>
      <c r="H1684" s="149" t="s">
        <v>8036</v>
      </c>
      <c r="I1684" s="149" t="s">
        <v>8037</v>
      </c>
      <c r="J1684" s="149" t="s">
        <v>8038</v>
      </c>
      <c r="K1684" s="149"/>
      <c r="L1684" s="149" t="s">
        <v>262</v>
      </c>
      <c r="M1684" s="149"/>
      <c r="N1684" s="149" t="s">
        <v>263</v>
      </c>
      <c r="O1684" s="149" t="s">
        <v>214</v>
      </c>
      <c r="P1684" s="149" t="s">
        <v>53</v>
      </c>
      <c r="Q1684" s="149"/>
      <c r="R1684" s="149" t="s">
        <v>62</v>
      </c>
      <c r="S1684" s="149" t="s">
        <v>289</v>
      </c>
      <c r="T1684" s="149" t="s">
        <v>82</v>
      </c>
      <c r="U1684" s="149" t="s">
        <v>267</v>
      </c>
      <c r="V1684" s="149"/>
      <c r="W1684" s="149"/>
      <c r="X1684" s="149" t="s">
        <v>268</v>
      </c>
      <c r="Y1684" s="149"/>
      <c r="Z1684" s="149"/>
      <c r="AA1684" s="149"/>
      <c r="AB1684" s="149" t="s">
        <v>269</v>
      </c>
      <c r="AC1684" s="149" t="s">
        <v>318</v>
      </c>
      <c r="AD1684" s="149" t="s">
        <v>82</v>
      </c>
      <c r="AE1684" s="149" t="s">
        <v>271</v>
      </c>
      <c r="AF1684" s="149"/>
      <c r="AG1684" s="149" t="s">
        <v>1098</v>
      </c>
      <c r="AH1684" s="149" t="s">
        <v>273</v>
      </c>
      <c r="AI1684" s="158">
        <v>88</v>
      </c>
      <c r="AJ1684" s="149"/>
      <c r="AK1684" s="159" t="s">
        <v>274</v>
      </c>
      <c r="AL1684" s="159" t="s">
        <v>274</v>
      </c>
      <c r="AM1684" s="149" t="s">
        <v>274</v>
      </c>
      <c r="AN1684" s="160">
        <v>4</v>
      </c>
      <c r="AO1684" s="149"/>
      <c r="AP1684" s="149" t="s">
        <v>274</v>
      </c>
      <c r="AQ1684" s="149" t="s">
        <v>275</v>
      </c>
      <c r="AR1684" s="158">
        <v>1</v>
      </c>
      <c r="AS1684" s="149" t="s">
        <v>275</v>
      </c>
      <c r="AT1684" s="149" t="s">
        <v>276</v>
      </c>
      <c r="AU1684" s="161">
        <v>1</v>
      </c>
      <c r="AV1684" s="159">
        <v>19671.79</v>
      </c>
      <c r="AW1684" s="159">
        <v>786.87</v>
      </c>
      <c r="AX1684" s="149" t="s">
        <v>274</v>
      </c>
      <c r="AY1684" s="162">
        <v>0</v>
      </c>
      <c r="AZ1684" s="162" t="s">
        <v>274</v>
      </c>
      <c r="BA1684" s="162">
        <v>0</v>
      </c>
      <c r="BB1684" s="159">
        <v>18884.92</v>
      </c>
      <c r="BC1684" s="162" t="s">
        <v>274</v>
      </c>
      <c r="BD1684" s="162">
        <v>0</v>
      </c>
      <c r="BE1684" s="159">
        <v>786.87</v>
      </c>
      <c r="BF1684" s="159">
        <v>786.87</v>
      </c>
      <c r="BG1684" s="159">
        <v>19671.79</v>
      </c>
    </row>
    <row r="1685" ht="28.05" customHeight="1" spans="1:59">
      <c r="A1685" s="149"/>
      <c r="B1685" s="149"/>
      <c r="C1685" s="149"/>
      <c r="D1685" s="149" t="s">
        <v>3726</v>
      </c>
      <c r="E1685" s="340" t="s">
        <v>8039</v>
      </c>
      <c r="F1685" s="149" t="s">
        <v>3726</v>
      </c>
      <c r="G1685" s="149" t="s">
        <v>8040</v>
      </c>
      <c r="H1685" s="149" t="s">
        <v>5197</v>
      </c>
      <c r="I1685" s="149" t="s">
        <v>8041</v>
      </c>
      <c r="J1685" s="149" t="s">
        <v>8042</v>
      </c>
      <c r="K1685" s="149"/>
      <c r="L1685" s="149" t="s">
        <v>262</v>
      </c>
      <c r="M1685" s="149"/>
      <c r="N1685" s="149" t="s">
        <v>263</v>
      </c>
      <c r="O1685" s="149" t="s">
        <v>214</v>
      </c>
      <c r="P1685" s="149" t="s">
        <v>53</v>
      </c>
      <c r="Q1685" s="149"/>
      <c r="R1685" s="149" t="s">
        <v>62</v>
      </c>
      <c r="S1685" s="149" t="s">
        <v>289</v>
      </c>
      <c r="T1685" s="149" t="s">
        <v>82</v>
      </c>
      <c r="U1685" s="149" t="s">
        <v>267</v>
      </c>
      <c r="V1685" s="149"/>
      <c r="W1685" s="149"/>
      <c r="X1685" s="149" t="s">
        <v>268</v>
      </c>
      <c r="Y1685" s="149"/>
      <c r="Z1685" s="149"/>
      <c r="AA1685" s="149"/>
      <c r="AB1685" s="149" t="s">
        <v>269</v>
      </c>
      <c r="AC1685" s="149" t="s">
        <v>318</v>
      </c>
      <c r="AD1685" s="149" t="s">
        <v>82</v>
      </c>
      <c r="AE1685" s="149" t="s">
        <v>271</v>
      </c>
      <c r="AF1685" s="149"/>
      <c r="AG1685" s="149" t="s">
        <v>1098</v>
      </c>
      <c r="AH1685" s="149" t="s">
        <v>273</v>
      </c>
      <c r="AI1685" s="158">
        <v>89</v>
      </c>
      <c r="AJ1685" s="149"/>
      <c r="AK1685" s="159" t="s">
        <v>274</v>
      </c>
      <c r="AL1685" s="159" t="s">
        <v>274</v>
      </c>
      <c r="AM1685" s="149" t="s">
        <v>274</v>
      </c>
      <c r="AN1685" s="160">
        <v>4</v>
      </c>
      <c r="AO1685" s="149"/>
      <c r="AP1685" s="149" t="s">
        <v>274</v>
      </c>
      <c r="AQ1685" s="149" t="s">
        <v>275</v>
      </c>
      <c r="AR1685" s="158">
        <v>1</v>
      </c>
      <c r="AS1685" s="149" t="s">
        <v>275</v>
      </c>
      <c r="AT1685" s="149" t="s">
        <v>276</v>
      </c>
      <c r="AU1685" s="161">
        <v>1</v>
      </c>
      <c r="AV1685" s="159">
        <v>7215.38</v>
      </c>
      <c r="AW1685" s="159">
        <v>288.62</v>
      </c>
      <c r="AX1685" s="149" t="s">
        <v>274</v>
      </c>
      <c r="AY1685" s="162">
        <v>0</v>
      </c>
      <c r="AZ1685" s="162" t="s">
        <v>274</v>
      </c>
      <c r="BA1685" s="162">
        <v>0</v>
      </c>
      <c r="BB1685" s="159">
        <v>6926.76</v>
      </c>
      <c r="BC1685" s="162" t="s">
        <v>274</v>
      </c>
      <c r="BD1685" s="162">
        <v>0</v>
      </c>
      <c r="BE1685" s="159">
        <v>288.62</v>
      </c>
      <c r="BF1685" s="159">
        <v>288.62</v>
      </c>
      <c r="BG1685" s="159">
        <v>7215.38</v>
      </c>
    </row>
    <row r="1686" ht="28.05" customHeight="1" spans="1:59">
      <c r="A1686" s="149"/>
      <c r="B1686" s="149"/>
      <c r="C1686" s="149"/>
      <c r="D1686" s="149" t="s">
        <v>3726</v>
      </c>
      <c r="E1686" s="340" t="s">
        <v>8043</v>
      </c>
      <c r="F1686" s="149" t="s">
        <v>3726</v>
      </c>
      <c r="G1686" s="149" t="s">
        <v>8044</v>
      </c>
      <c r="H1686" s="149" t="s">
        <v>8045</v>
      </c>
      <c r="I1686" s="149" t="s">
        <v>8046</v>
      </c>
      <c r="J1686" s="149" t="s">
        <v>8047</v>
      </c>
      <c r="K1686" s="149"/>
      <c r="L1686" s="149" t="s">
        <v>262</v>
      </c>
      <c r="M1686" s="149"/>
      <c r="N1686" s="149" t="s">
        <v>263</v>
      </c>
      <c r="O1686" s="149" t="s">
        <v>214</v>
      </c>
      <c r="P1686" s="149" t="s">
        <v>53</v>
      </c>
      <c r="Q1686" s="149"/>
      <c r="R1686" s="149" t="s">
        <v>62</v>
      </c>
      <c r="S1686" s="149" t="s">
        <v>289</v>
      </c>
      <c r="T1686" s="149" t="s">
        <v>82</v>
      </c>
      <c r="U1686" s="149" t="s">
        <v>267</v>
      </c>
      <c r="V1686" s="149"/>
      <c r="W1686" s="149"/>
      <c r="X1686" s="149" t="s">
        <v>268</v>
      </c>
      <c r="Y1686" s="149"/>
      <c r="Z1686" s="149"/>
      <c r="AA1686" s="149"/>
      <c r="AB1686" s="149" t="s">
        <v>269</v>
      </c>
      <c r="AC1686" s="149" t="s">
        <v>318</v>
      </c>
      <c r="AD1686" s="149" t="s">
        <v>82</v>
      </c>
      <c r="AE1686" s="149" t="s">
        <v>271</v>
      </c>
      <c r="AF1686" s="149"/>
      <c r="AG1686" s="149" t="s">
        <v>1098</v>
      </c>
      <c r="AH1686" s="149" t="s">
        <v>273</v>
      </c>
      <c r="AI1686" s="158">
        <v>89</v>
      </c>
      <c r="AJ1686" s="149"/>
      <c r="AK1686" s="159" t="s">
        <v>274</v>
      </c>
      <c r="AL1686" s="159" t="s">
        <v>274</v>
      </c>
      <c r="AM1686" s="149" t="s">
        <v>274</v>
      </c>
      <c r="AN1686" s="160">
        <v>4</v>
      </c>
      <c r="AO1686" s="149"/>
      <c r="AP1686" s="149" t="s">
        <v>274</v>
      </c>
      <c r="AQ1686" s="149" t="s">
        <v>275</v>
      </c>
      <c r="AR1686" s="158">
        <v>1</v>
      </c>
      <c r="AS1686" s="149" t="s">
        <v>275</v>
      </c>
      <c r="AT1686" s="149" t="s">
        <v>276</v>
      </c>
      <c r="AU1686" s="161">
        <v>1</v>
      </c>
      <c r="AV1686" s="159">
        <v>2632.48</v>
      </c>
      <c r="AW1686" s="159">
        <v>105.3</v>
      </c>
      <c r="AX1686" s="149" t="s">
        <v>274</v>
      </c>
      <c r="AY1686" s="162">
        <v>0</v>
      </c>
      <c r="AZ1686" s="162" t="s">
        <v>274</v>
      </c>
      <c r="BA1686" s="162">
        <v>0</v>
      </c>
      <c r="BB1686" s="159">
        <v>2527.18</v>
      </c>
      <c r="BC1686" s="162" t="s">
        <v>274</v>
      </c>
      <c r="BD1686" s="162">
        <v>0</v>
      </c>
      <c r="BE1686" s="159">
        <v>105.3</v>
      </c>
      <c r="BF1686" s="159">
        <v>105.3</v>
      </c>
      <c r="BG1686" s="159">
        <v>2632.48</v>
      </c>
    </row>
    <row r="1687" ht="28.05" customHeight="1" spans="1:59">
      <c r="A1687" s="149"/>
      <c r="B1687" s="149"/>
      <c r="C1687" s="149"/>
      <c r="D1687" s="149" t="s">
        <v>3726</v>
      </c>
      <c r="E1687" s="340" t="s">
        <v>8048</v>
      </c>
      <c r="F1687" s="149" t="s">
        <v>3726</v>
      </c>
      <c r="G1687" s="149" t="s">
        <v>8049</v>
      </c>
      <c r="H1687" s="149" t="s">
        <v>5601</v>
      </c>
      <c r="I1687" s="149" t="s">
        <v>7972</v>
      </c>
      <c r="J1687" s="149" t="s">
        <v>8050</v>
      </c>
      <c r="K1687" s="149"/>
      <c r="L1687" s="149" t="s">
        <v>262</v>
      </c>
      <c r="M1687" s="149"/>
      <c r="N1687" s="149" t="s">
        <v>263</v>
      </c>
      <c r="O1687" s="149" t="s">
        <v>214</v>
      </c>
      <c r="P1687" s="149" t="s">
        <v>53</v>
      </c>
      <c r="Q1687" s="149"/>
      <c r="R1687" s="149" t="s">
        <v>3952</v>
      </c>
      <c r="S1687" s="149" t="s">
        <v>399</v>
      </c>
      <c r="T1687" s="149" t="s">
        <v>786</v>
      </c>
      <c r="U1687" s="149" t="s">
        <v>267</v>
      </c>
      <c r="V1687" s="149"/>
      <c r="W1687" s="149"/>
      <c r="X1687" s="149" t="s">
        <v>336</v>
      </c>
      <c r="Y1687" s="149"/>
      <c r="Z1687" s="149"/>
      <c r="AA1687" s="149"/>
      <c r="AB1687" s="149" t="s">
        <v>269</v>
      </c>
      <c r="AC1687" s="149" t="s">
        <v>270</v>
      </c>
      <c r="AD1687" s="149" t="s">
        <v>786</v>
      </c>
      <c r="AE1687" s="149" t="s">
        <v>271</v>
      </c>
      <c r="AF1687" s="149"/>
      <c r="AG1687" s="149" t="s">
        <v>1098</v>
      </c>
      <c r="AH1687" s="149" t="s">
        <v>273</v>
      </c>
      <c r="AI1687" s="158">
        <v>78</v>
      </c>
      <c r="AJ1687" s="149"/>
      <c r="AK1687" s="159" t="s">
        <v>274</v>
      </c>
      <c r="AL1687" s="159" t="s">
        <v>274</v>
      </c>
      <c r="AM1687" s="149" t="s">
        <v>274</v>
      </c>
      <c r="AN1687" s="160">
        <v>4</v>
      </c>
      <c r="AO1687" s="149"/>
      <c r="AP1687" s="149" t="s">
        <v>274</v>
      </c>
      <c r="AQ1687" s="149" t="s">
        <v>275</v>
      </c>
      <c r="AR1687" s="158">
        <v>1</v>
      </c>
      <c r="AS1687" s="149" t="s">
        <v>275</v>
      </c>
      <c r="AT1687" s="149" t="s">
        <v>276</v>
      </c>
      <c r="AU1687" s="161">
        <v>1</v>
      </c>
      <c r="AV1687" s="159">
        <v>2654.87</v>
      </c>
      <c r="AW1687" s="159">
        <v>106.19</v>
      </c>
      <c r="AX1687" s="149" t="s">
        <v>274</v>
      </c>
      <c r="AY1687" s="159">
        <v>27.75</v>
      </c>
      <c r="AZ1687" s="159">
        <v>27.75</v>
      </c>
      <c r="BA1687" s="159">
        <v>111</v>
      </c>
      <c r="BB1687" s="159">
        <v>2049.15</v>
      </c>
      <c r="BC1687" s="162" t="s">
        <v>274</v>
      </c>
      <c r="BD1687" s="162">
        <v>0</v>
      </c>
      <c r="BE1687" s="159">
        <v>605.72</v>
      </c>
      <c r="BF1687" s="159">
        <v>605.72</v>
      </c>
      <c r="BG1687" s="159">
        <v>2654.87</v>
      </c>
    </row>
    <row r="1688" ht="28.05" customHeight="1" spans="1:59">
      <c r="A1688" s="149"/>
      <c r="B1688" s="149"/>
      <c r="C1688" s="149"/>
      <c r="D1688" s="149" t="s">
        <v>3726</v>
      </c>
      <c r="E1688" s="340" t="s">
        <v>8051</v>
      </c>
      <c r="F1688" s="149" t="s">
        <v>3726</v>
      </c>
      <c r="G1688" s="149" t="s">
        <v>8052</v>
      </c>
      <c r="H1688" s="149" t="s">
        <v>8027</v>
      </c>
      <c r="I1688" s="149"/>
      <c r="J1688" s="149" t="s">
        <v>8053</v>
      </c>
      <c r="K1688" s="149"/>
      <c r="L1688" s="149" t="s">
        <v>262</v>
      </c>
      <c r="M1688" s="149"/>
      <c r="N1688" s="149" t="s">
        <v>263</v>
      </c>
      <c r="O1688" s="149" t="s">
        <v>214</v>
      </c>
      <c r="P1688" s="149" t="s">
        <v>53</v>
      </c>
      <c r="Q1688" s="149"/>
      <c r="R1688" s="149" t="s">
        <v>6736</v>
      </c>
      <c r="S1688" s="149" t="s">
        <v>793</v>
      </c>
      <c r="T1688" s="149" t="s">
        <v>7955</v>
      </c>
      <c r="U1688" s="149" t="s">
        <v>267</v>
      </c>
      <c r="V1688" s="149"/>
      <c r="W1688" s="149"/>
      <c r="X1688" s="149" t="s">
        <v>268</v>
      </c>
      <c r="Y1688" s="149"/>
      <c r="Z1688" s="149"/>
      <c r="AA1688" s="149"/>
      <c r="AB1688" s="149" t="s">
        <v>269</v>
      </c>
      <c r="AC1688" s="149" t="s">
        <v>318</v>
      </c>
      <c r="AD1688" s="149" t="s">
        <v>7955</v>
      </c>
      <c r="AE1688" s="149" t="s">
        <v>271</v>
      </c>
      <c r="AF1688" s="149"/>
      <c r="AG1688" s="149" t="s">
        <v>1098</v>
      </c>
      <c r="AH1688" s="149" t="s">
        <v>273</v>
      </c>
      <c r="AI1688" s="158">
        <v>96</v>
      </c>
      <c r="AJ1688" s="149"/>
      <c r="AK1688" s="159" t="s">
        <v>274</v>
      </c>
      <c r="AL1688" s="159" t="s">
        <v>274</v>
      </c>
      <c r="AM1688" s="149" t="s">
        <v>274</v>
      </c>
      <c r="AN1688" s="160">
        <v>4</v>
      </c>
      <c r="AO1688" s="149"/>
      <c r="AP1688" s="149" t="s">
        <v>274</v>
      </c>
      <c r="AQ1688" s="149" t="s">
        <v>275</v>
      </c>
      <c r="AR1688" s="158">
        <v>1</v>
      </c>
      <c r="AS1688" s="149" t="s">
        <v>275</v>
      </c>
      <c r="AT1688" s="149" t="s">
        <v>276</v>
      </c>
      <c r="AU1688" s="161">
        <v>1</v>
      </c>
      <c r="AV1688" s="159">
        <v>4273.51</v>
      </c>
      <c r="AW1688" s="159">
        <v>170.94</v>
      </c>
      <c r="AX1688" s="149" t="s">
        <v>274</v>
      </c>
      <c r="AY1688" s="162">
        <v>0</v>
      </c>
      <c r="AZ1688" s="162" t="s">
        <v>274</v>
      </c>
      <c r="BA1688" s="162">
        <v>0</v>
      </c>
      <c r="BB1688" s="159">
        <v>4102.57</v>
      </c>
      <c r="BC1688" s="162" t="s">
        <v>274</v>
      </c>
      <c r="BD1688" s="162">
        <v>0</v>
      </c>
      <c r="BE1688" s="159">
        <v>170.94</v>
      </c>
      <c r="BF1688" s="159">
        <v>170.94</v>
      </c>
      <c r="BG1688" s="159">
        <v>4273.51</v>
      </c>
    </row>
    <row r="1689" ht="28.05" customHeight="1" spans="1:59">
      <c r="A1689" s="149"/>
      <c r="B1689" s="149"/>
      <c r="C1689" s="149"/>
      <c r="D1689" s="149" t="s">
        <v>3726</v>
      </c>
      <c r="E1689" s="340" t="s">
        <v>8054</v>
      </c>
      <c r="F1689" s="149" t="s">
        <v>3726</v>
      </c>
      <c r="G1689" s="149" t="s">
        <v>8055</v>
      </c>
      <c r="H1689" s="149" t="s">
        <v>8056</v>
      </c>
      <c r="I1689" s="149" t="s">
        <v>8057</v>
      </c>
      <c r="J1689" s="149" t="s">
        <v>8058</v>
      </c>
      <c r="K1689" s="149"/>
      <c r="L1689" s="149" t="s">
        <v>262</v>
      </c>
      <c r="M1689" s="149"/>
      <c r="N1689" s="149" t="s">
        <v>263</v>
      </c>
      <c r="O1689" s="149" t="s">
        <v>214</v>
      </c>
      <c r="P1689" s="149" t="s">
        <v>53</v>
      </c>
      <c r="Q1689" s="149"/>
      <c r="R1689" s="149" t="s">
        <v>62</v>
      </c>
      <c r="S1689" s="149" t="s">
        <v>289</v>
      </c>
      <c r="T1689" s="149" t="s">
        <v>82</v>
      </c>
      <c r="U1689" s="149" t="s">
        <v>267</v>
      </c>
      <c r="V1689" s="149"/>
      <c r="W1689" s="149"/>
      <c r="X1689" s="149" t="s">
        <v>268</v>
      </c>
      <c r="Y1689" s="149"/>
      <c r="Z1689" s="149"/>
      <c r="AA1689" s="149"/>
      <c r="AB1689" s="149" t="s">
        <v>269</v>
      </c>
      <c r="AC1689" s="149" t="s">
        <v>318</v>
      </c>
      <c r="AD1689" s="149" t="s">
        <v>82</v>
      </c>
      <c r="AE1689" s="149" t="s">
        <v>271</v>
      </c>
      <c r="AF1689" s="149"/>
      <c r="AG1689" s="149" t="s">
        <v>1098</v>
      </c>
      <c r="AH1689" s="149" t="s">
        <v>273</v>
      </c>
      <c r="AI1689" s="158">
        <v>89</v>
      </c>
      <c r="AJ1689" s="149"/>
      <c r="AK1689" s="159" t="s">
        <v>274</v>
      </c>
      <c r="AL1689" s="159" t="s">
        <v>274</v>
      </c>
      <c r="AM1689" s="149" t="s">
        <v>274</v>
      </c>
      <c r="AN1689" s="160">
        <v>3.99998635</v>
      </c>
      <c r="AO1689" s="149"/>
      <c r="AP1689" s="149" t="s">
        <v>274</v>
      </c>
      <c r="AQ1689" s="149" t="s">
        <v>275</v>
      </c>
      <c r="AR1689" s="158">
        <v>1</v>
      </c>
      <c r="AS1689" s="149" t="s">
        <v>275</v>
      </c>
      <c r="AT1689" s="149" t="s">
        <v>276</v>
      </c>
      <c r="AU1689" s="161">
        <v>1</v>
      </c>
      <c r="AV1689" s="159">
        <v>41025.64</v>
      </c>
      <c r="AW1689" s="159">
        <v>1641.02</v>
      </c>
      <c r="AX1689" s="149" t="s">
        <v>274</v>
      </c>
      <c r="AY1689" s="162">
        <v>0</v>
      </c>
      <c r="AZ1689" s="162" t="s">
        <v>274</v>
      </c>
      <c r="BA1689" s="162">
        <v>0</v>
      </c>
      <c r="BB1689" s="159">
        <v>39384.62</v>
      </c>
      <c r="BC1689" s="162" t="s">
        <v>274</v>
      </c>
      <c r="BD1689" s="162">
        <v>0</v>
      </c>
      <c r="BE1689" s="159">
        <v>1641.02</v>
      </c>
      <c r="BF1689" s="159">
        <v>1641.02</v>
      </c>
      <c r="BG1689" s="159">
        <v>41025.64</v>
      </c>
    </row>
    <row r="1690" ht="28.05" customHeight="1" spans="1:59">
      <c r="A1690" s="149"/>
      <c r="B1690" s="149"/>
      <c r="C1690" s="149"/>
      <c r="D1690" s="149" t="s">
        <v>3726</v>
      </c>
      <c r="E1690" s="340" t="s">
        <v>8059</v>
      </c>
      <c r="F1690" s="149" t="s">
        <v>3726</v>
      </c>
      <c r="G1690" s="149" t="s">
        <v>8060</v>
      </c>
      <c r="H1690" s="149" t="s">
        <v>8061</v>
      </c>
      <c r="I1690" s="149" t="s">
        <v>8062</v>
      </c>
      <c r="J1690" s="149" t="s">
        <v>8063</v>
      </c>
      <c r="K1690" s="149"/>
      <c r="L1690" s="149" t="s">
        <v>262</v>
      </c>
      <c r="M1690" s="149"/>
      <c r="N1690" s="149" t="s">
        <v>263</v>
      </c>
      <c r="O1690" s="149" t="s">
        <v>214</v>
      </c>
      <c r="P1690" s="149" t="s">
        <v>53</v>
      </c>
      <c r="Q1690" s="149"/>
      <c r="R1690" s="149" t="s">
        <v>62</v>
      </c>
      <c r="S1690" s="149" t="s">
        <v>289</v>
      </c>
      <c r="T1690" s="149" t="s">
        <v>82</v>
      </c>
      <c r="U1690" s="149" t="s">
        <v>267</v>
      </c>
      <c r="V1690" s="149"/>
      <c r="W1690" s="149"/>
      <c r="X1690" s="149" t="s">
        <v>268</v>
      </c>
      <c r="Y1690" s="149"/>
      <c r="Z1690" s="149"/>
      <c r="AA1690" s="149"/>
      <c r="AB1690" s="149" t="s">
        <v>269</v>
      </c>
      <c r="AC1690" s="149" t="s">
        <v>318</v>
      </c>
      <c r="AD1690" s="149" t="s">
        <v>82</v>
      </c>
      <c r="AE1690" s="149" t="s">
        <v>271</v>
      </c>
      <c r="AF1690" s="149"/>
      <c r="AG1690" s="149" t="s">
        <v>1098</v>
      </c>
      <c r="AH1690" s="149" t="s">
        <v>273</v>
      </c>
      <c r="AI1690" s="158">
        <v>88</v>
      </c>
      <c r="AJ1690" s="149"/>
      <c r="AK1690" s="159" t="s">
        <v>274</v>
      </c>
      <c r="AL1690" s="159" t="s">
        <v>274</v>
      </c>
      <c r="AM1690" s="149" t="s">
        <v>274</v>
      </c>
      <c r="AN1690" s="160">
        <v>4</v>
      </c>
      <c r="AO1690" s="149"/>
      <c r="AP1690" s="149" t="s">
        <v>274</v>
      </c>
      <c r="AQ1690" s="149" t="s">
        <v>275</v>
      </c>
      <c r="AR1690" s="158">
        <v>1</v>
      </c>
      <c r="AS1690" s="149" t="s">
        <v>275</v>
      </c>
      <c r="AT1690" s="149" t="s">
        <v>276</v>
      </c>
      <c r="AU1690" s="161">
        <v>1</v>
      </c>
      <c r="AV1690" s="159">
        <v>46153.85</v>
      </c>
      <c r="AW1690" s="159">
        <v>1846.15</v>
      </c>
      <c r="AX1690" s="149" t="s">
        <v>274</v>
      </c>
      <c r="AY1690" s="162">
        <v>0</v>
      </c>
      <c r="AZ1690" s="162" t="s">
        <v>274</v>
      </c>
      <c r="BA1690" s="162">
        <v>0</v>
      </c>
      <c r="BB1690" s="159">
        <v>44307.7</v>
      </c>
      <c r="BC1690" s="162" t="s">
        <v>274</v>
      </c>
      <c r="BD1690" s="162">
        <v>0</v>
      </c>
      <c r="BE1690" s="159">
        <v>1846.15</v>
      </c>
      <c r="BF1690" s="159">
        <v>1846.15</v>
      </c>
      <c r="BG1690" s="159">
        <v>46153.85</v>
      </c>
    </row>
    <row r="1691" ht="28.05" customHeight="1" spans="1:59">
      <c r="A1691" s="149"/>
      <c r="B1691" s="149"/>
      <c r="C1691" s="149"/>
      <c r="D1691" s="149" t="s">
        <v>3726</v>
      </c>
      <c r="E1691" s="340" t="s">
        <v>8064</v>
      </c>
      <c r="F1691" s="149" t="s">
        <v>3726</v>
      </c>
      <c r="G1691" s="149" t="s">
        <v>8065</v>
      </c>
      <c r="H1691" s="149" t="s">
        <v>6597</v>
      </c>
      <c r="I1691" s="149" t="s">
        <v>8066</v>
      </c>
      <c r="J1691" s="149" t="s">
        <v>8067</v>
      </c>
      <c r="K1691" s="149"/>
      <c r="L1691" s="149" t="s">
        <v>262</v>
      </c>
      <c r="M1691" s="149"/>
      <c r="N1691" s="149" t="s">
        <v>263</v>
      </c>
      <c r="O1691" s="149" t="s">
        <v>214</v>
      </c>
      <c r="P1691" s="149" t="s">
        <v>53</v>
      </c>
      <c r="Q1691" s="149"/>
      <c r="R1691" s="149" t="s">
        <v>8068</v>
      </c>
      <c r="S1691" s="149" t="s">
        <v>8069</v>
      </c>
      <c r="T1691" s="149" t="s">
        <v>786</v>
      </c>
      <c r="U1691" s="149" t="s">
        <v>267</v>
      </c>
      <c r="V1691" s="149"/>
      <c r="W1691" s="149"/>
      <c r="X1691" s="149" t="s">
        <v>336</v>
      </c>
      <c r="Y1691" s="149"/>
      <c r="Z1691" s="149"/>
      <c r="AA1691" s="149"/>
      <c r="AB1691" s="149" t="s">
        <v>269</v>
      </c>
      <c r="AC1691" s="149" t="s">
        <v>270</v>
      </c>
      <c r="AD1691" s="149" t="s">
        <v>786</v>
      </c>
      <c r="AE1691" s="149" t="s">
        <v>271</v>
      </c>
      <c r="AF1691" s="149"/>
      <c r="AG1691" s="149" t="s">
        <v>1098</v>
      </c>
      <c r="AH1691" s="149" t="s">
        <v>273</v>
      </c>
      <c r="AI1691" s="158">
        <v>78</v>
      </c>
      <c r="AJ1691" s="149"/>
      <c r="AK1691" s="159" t="s">
        <v>274</v>
      </c>
      <c r="AL1691" s="159" t="s">
        <v>274</v>
      </c>
      <c r="AM1691" s="149" t="s">
        <v>274</v>
      </c>
      <c r="AN1691" s="160">
        <v>4</v>
      </c>
      <c r="AO1691" s="149"/>
      <c r="AP1691" s="149" t="s">
        <v>274</v>
      </c>
      <c r="AQ1691" s="149" t="s">
        <v>275</v>
      </c>
      <c r="AR1691" s="158">
        <v>1</v>
      </c>
      <c r="AS1691" s="149" t="s">
        <v>275</v>
      </c>
      <c r="AT1691" s="149" t="s">
        <v>276</v>
      </c>
      <c r="AU1691" s="161">
        <v>1</v>
      </c>
      <c r="AV1691" s="159">
        <v>4690.26</v>
      </c>
      <c r="AW1691" s="159">
        <v>187.61</v>
      </c>
      <c r="AX1691" s="149" t="s">
        <v>274</v>
      </c>
      <c r="AY1691" s="159">
        <v>49.04</v>
      </c>
      <c r="AZ1691" s="159">
        <v>49.04</v>
      </c>
      <c r="BA1691" s="159">
        <v>196.16</v>
      </c>
      <c r="BB1691" s="159">
        <v>3619.86</v>
      </c>
      <c r="BC1691" s="162" t="s">
        <v>274</v>
      </c>
      <c r="BD1691" s="162">
        <v>0</v>
      </c>
      <c r="BE1691" s="159">
        <v>1070.4</v>
      </c>
      <c r="BF1691" s="159">
        <v>1070.4</v>
      </c>
      <c r="BG1691" s="159">
        <v>4690.26</v>
      </c>
    </row>
    <row r="1692" ht="28.05" customHeight="1" spans="1:59">
      <c r="A1692" s="149"/>
      <c r="B1692" s="149"/>
      <c r="C1692" s="149"/>
      <c r="D1692" s="149" t="s">
        <v>3726</v>
      </c>
      <c r="E1692" s="340" t="s">
        <v>8070</v>
      </c>
      <c r="F1692" s="149" t="s">
        <v>3726</v>
      </c>
      <c r="G1692" s="149" t="s">
        <v>8071</v>
      </c>
      <c r="H1692" s="149" t="s">
        <v>4358</v>
      </c>
      <c r="I1692" s="149" t="s">
        <v>8072</v>
      </c>
      <c r="J1692" s="149" t="s">
        <v>8073</v>
      </c>
      <c r="K1692" s="149"/>
      <c r="L1692" s="149" t="s">
        <v>262</v>
      </c>
      <c r="M1692" s="149"/>
      <c r="N1692" s="149" t="s">
        <v>263</v>
      </c>
      <c r="O1692" s="149" t="s">
        <v>214</v>
      </c>
      <c r="P1692" s="149" t="s">
        <v>53</v>
      </c>
      <c r="Q1692" s="149"/>
      <c r="R1692" s="149" t="s">
        <v>8068</v>
      </c>
      <c r="S1692" s="149" t="s">
        <v>4332</v>
      </c>
      <c r="T1692" s="149" t="s">
        <v>786</v>
      </c>
      <c r="U1692" s="149" t="s">
        <v>267</v>
      </c>
      <c r="V1692" s="149"/>
      <c r="W1692" s="149"/>
      <c r="X1692" s="149" t="s">
        <v>336</v>
      </c>
      <c r="Y1692" s="149"/>
      <c r="Z1692" s="149"/>
      <c r="AA1692" s="149"/>
      <c r="AB1692" s="149" t="s">
        <v>269</v>
      </c>
      <c r="AC1692" s="149" t="s">
        <v>270</v>
      </c>
      <c r="AD1692" s="149" t="s">
        <v>786</v>
      </c>
      <c r="AE1692" s="149" t="s">
        <v>271</v>
      </c>
      <c r="AF1692" s="149"/>
      <c r="AG1692" s="149" t="s">
        <v>1098</v>
      </c>
      <c r="AH1692" s="149" t="s">
        <v>273</v>
      </c>
      <c r="AI1692" s="158">
        <v>78</v>
      </c>
      <c r="AJ1692" s="149"/>
      <c r="AK1692" s="159" t="s">
        <v>274</v>
      </c>
      <c r="AL1692" s="159" t="s">
        <v>274</v>
      </c>
      <c r="AM1692" s="149" t="s">
        <v>274</v>
      </c>
      <c r="AN1692" s="160">
        <v>4</v>
      </c>
      <c r="AO1692" s="149"/>
      <c r="AP1692" s="149" t="s">
        <v>274</v>
      </c>
      <c r="AQ1692" s="149" t="s">
        <v>275</v>
      </c>
      <c r="AR1692" s="158">
        <v>1</v>
      </c>
      <c r="AS1692" s="149" t="s">
        <v>275</v>
      </c>
      <c r="AT1692" s="149" t="s">
        <v>276</v>
      </c>
      <c r="AU1692" s="161">
        <v>1</v>
      </c>
      <c r="AV1692" s="159">
        <v>16371.68</v>
      </c>
      <c r="AW1692" s="159">
        <v>654.87</v>
      </c>
      <c r="AX1692" s="149" t="s">
        <v>274</v>
      </c>
      <c r="AY1692" s="159">
        <v>171.15</v>
      </c>
      <c r="AZ1692" s="159">
        <v>171.15</v>
      </c>
      <c r="BA1692" s="159">
        <v>684.6</v>
      </c>
      <c r="BB1692" s="159">
        <v>12636.16</v>
      </c>
      <c r="BC1692" s="162" t="s">
        <v>274</v>
      </c>
      <c r="BD1692" s="162">
        <v>0</v>
      </c>
      <c r="BE1692" s="159">
        <v>3735.52</v>
      </c>
      <c r="BF1692" s="159">
        <v>3735.52</v>
      </c>
      <c r="BG1692" s="159">
        <v>16371.68</v>
      </c>
    </row>
    <row r="1693" ht="28.05" customHeight="1" spans="1:59">
      <c r="A1693" s="149"/>
      <c r="B1693" s="149"/>
      <c r="C1693" s="149"/>
      <c r="D1693" s="149" t="s">
        <v>3726</v>
      </c>
      <c r="E1693" s="340" t="s">
        <v>8074</v>
      </c>
      <c r="F1693" s="149" t="s">
        <v>3726</v>
      </c>
      <c r="G1693" s="149" t="s">
        <v>8075</v>
      </c>
      <c r="H1693" s="149" t="s">
        <v>6597</v>
      </c>
      <c r="I1693" s="149" t="s">
        <v>8066</v>
      </c>
      <c r="J1693" s="149" t="s">
        <v>8076</v>
      </c>
      <c r="K1693" s="149"/>
      <c r="L1693" s="149" t="s">
        <v>262</v>
      </c>
      <c r="M1693" s="149"/>
      <c r="N1693" s="149" t="s">
        <v>263</v>
      </c>
      <c r="O1693" s="149" t="s">
        <v>214</v>
      </c>
      <c r="P1693" s="149" t="s">
        <v>53</v>
      </c>
      <c r="Q1693" s="149"/>
      <c r="R1693" s="149" t="s">
        <v>8068</v>
      </c>
      <c r="S1693" s="149" t="s">
        <v>8069</v>
      </c>
      <c r="T1693" s="149" t="s">
        <v>786</v>
      </c>
      <c r="U1693" s="149" t="s">
        <v>267</v>
      </c>
      <c r="V1693" s="149"/>
      <c r="W1693" s="149"/>
      <c r="X1693" s="149" t="s">
        <v>336</v>
      </c>
      <c r="Y1693" s="149"/>
      <c r="Z1693" s="149"/>
      <c r="AA1693" s="149"/>
      <c r="AB1693" s="149" t="s">
        <v>269</v>
      </c>
      <c r="AC1693" s="149" t="s">
        <v>270</v>
      </c>
      <c r="AD1693" s="149" t="s">
        <v>786</v>
      </c>
      <c r="AE1693" s="149" t="s">
        <v>271</v>
      </c>
      <c r="AF1693" s="149"/>
      <c r="AG1693" s="149" t="s">
        <v>1098</v>
      </c>
      <c r="AH1693" s="149" t="s">
        <v>273</v>
      </c>
      <c r="AI1693" s="158">
        <v>78</v>
      </c>
      <c r="AJ1693" s="149"/>
      <c r="AK1693" s="159" t="s">
        <v>274</v>
      </c>
      <c r="AL1693" s="159" t="s">
        <v>274</v>
      </c>
      <c r="AM1693" s="149" t="s">
        <v>274</v>
      </c>
      <c r="AN1693" s="160">
        <v>4</v>
      </c>
      <c r="AO1693" s="149"/>
      <c r="AP1693" s="149" t="s">
        <v>274</v>
      </c>
      <c r="AQ1693" s="149" t="s">
        <v>275</v>
      </c>
      <c r="AR1693" s="158">
        <v>1</v>
      </c>
      <c r="AS1693" s="149" t="s">
        <v>275</v>
      </c>
      <c r="AT1693" s="149" t="s">
        <v>276</v>
      </c>
      <c r="AU1693" s="161">
        <v>1</v>
      </c>
      <c r="AV1693" s="159">
        <v>4690.27</v>
      </c>
      <c r="AW1693" s="159">
        <v>187.61</v>
      </c>
      <c r="AX1693" s="149" t="s">
        <v>274</v>
      </c>
      <c r="AY1693" s="159">
        <v>49.04</v>
      </c>
      <c r="AZ1693" s="159">
        <v>49.04</v>
      </c>
      <c r="BA1693" s="159">
        <v>196.16</v>
      </c>
      <c r="BB1693" s="159">
        <v>3619.86</v>
      </c>
      <c r="BC1693" s="162" t="s">
        <v>274</v>
      </c>
      <c r="BD1693" s="162">
        <v>0</v>
      </c>
      <c r="BE1693" s="159">
        <v>1070.41</v>
      </c>
      <c r="BF1693" s="159">
        <v>1070.41</v>
      </c>
      <c r="BG1693" s="159">
        <v>4690.27</v>
      </c>
    </row>
    <row r="1694" ht="28.05" customHeight="1" spans="1:59">
      <c r="A1694" s="149"/>
      <c r="B1694" s="149"/>
      <c r="C1694" s="149"/>
      <c r="D1694" s="149" t="s">
        <v>3726</v>
      </c>
      <c r="E1694" s="340" t="s">
        <v>8077</v>
      </c>
      <c r="F1694" s="149" t="s">
        <v>3726</v>
      </c>
      <c r="G1694" s="149" t="s">
        <v>8078</v>
      </c>
      <c r="H1694" s="149" t="s">
        <v>182</v>
      </c>
      <c r="I1694" s="149" t="s">
        <v>7944</v>
      </c>
      <c r="J1694" s="149" t="s">
        <v>8079</v>
      </c>
      <c r="K1694" s="149"/>
      <c r="L1694" s="149" t="s">
        <v>262</v>
      </c>
      <c r="M1694" s="149"/>
      <c r="N1694" s="149" t="s">
        <v>263</v>
      </c>
      <c r="O1694" s="149" t="s">
        <v>214</v>
      </c>
      <c r="P1694" s="149" t="s">
        <v>53</v>
      </c>
      <c r="Q1694" s="149"/>
      <c r="R1694" s="149" t="s">
        <v>8012</v>
      </c>
      <c r="S1694" s="149" t="s">
        <v>184</v>
      </c>
      <c r="T1694" s="149" t="s">
        <v>185</v>
      </c>
      <c r="U1694" s="149" t="s">
        <v>267</v>
      </c>
      <c r="V1694" s="149"/>
      <c r="W1694" s="149"/>
      <c r="X1694" s="149" t="s">
        <v>336</v>
      </c>
      <c r="Y1694" s="149"/>
      <c r="Z1694" s="149"/>
      <c r="AA1694" s="149"/>
      <c r="AB1694" s="149" t="s">
        <v>269</v>
      </c>
      <c r="AC1694" s="149" t="s">
        <v>270</v>
      </c>
      <c r="AD1694" s="149" t="s">
        <v>185</v>
      </c>
      <c r="AE1694" s="149" t="s">
        <v>271</v>
      </c>
      <c r="AF1694" s="149"/>
      <c r="AG1694" s="149" t="s">
        <v>1098</v>
      </c>
      <c r="AH1694" s="149" t="s">
        <v>273</v>
      </c>
      <c r="AI1694" s="158">
        <v>30</v>
      </c>
      <c r="AJ1694" s="149"/>
      <c r="AK1694" s="159" t="s">
        <v>274</v>
      </c>
      <c r="AL1694" s="159" t="s">
        <v>274</v>
      </c>
      <c r="AM1694" s="149" t="s">
        <v>274</v>
      </c>
      <c r="AN1694" s="160">
        <v>4</v>
      </c>
      <c r="AO1694" s="149"/>
      <c r="AP1694" s="149" t="s">
        <v>274</v>
      </c>
      <c r="AQ1694" s="149" t="s">
        <v>275</v>
      </c>
      <c r="AR1694" s="158">
        <v>1</v>
      </c>
      <c r="AS1694" s="149" t="s">
        <v>275</v>
      </c>
      <c r="AT1694" s="149" t="s">
        <v>276</v>
      </c>
      <c r="AU1694" s="161">
        <v>1</v>
      </c>
      <c r="AV1694" s="159">
        <v>12035.4</v>
      </c>
      <c r="AW1694" s="159">
        <v>481.42</v>
      </c>
      <c r="AX1694" s="149" t="s">
        <v>274</v>
      </c>
      <c r="AY1694" s="159">
        <v>120.36</v>
      </c>
      <c r="AZ1694" s="159">
        <v>120.36</v>
      </c>
      <c r="BA1694" s="159">
        <v>481.44</v>
      </c>
      <c r="BB1694" s="159">
        <v>3610.54</v>
      </c>
      <c r="BC1694" s="162" t="s">
        <v>274</v>
      </c>
      <c r="BD1694" s="162">
        <v>0</v>
      </c>
      <c r="BE1694" s="159">
        <v>8424.86</v>
      </c>
      <c r="BF1694" s="159">
        <v>8424.86</v>
      </c>
      <c r="BG1694" s="159">
        <v>12035.4</v>
      </c>
    </row>
    <row r="1695" ht="28.05" customHeight="1" spans="1:59">
      <c r="A1695" s="149"/>
      <c r="B1695" s="149"/>
      <c r="C1695" s="149"/>
      <c r="D1695" s="149" t="s">
        <v>3726</v>
      </c>
      <c r="E1695" s="340" t="s">
        <v>8080</v>
      </c>
      <c r="F1695" s="149" t="s">
        <v>3726</v>
      </c>
      <c r="G1695" s="149" t="s">
        <v>8081</v>
      </c>
      <c r="H1695" s="149" t="s">
        <v>6484</v>
      </c>
      <c r="I1695" s="149" t="s">
        <v>8082</v>
      </c>
      <c r="J1695" s="149" t="s">
        <v>8083</v>
      </c>
      <c r="K1695" s="149"/>
      <c r="L1695" s="149" t="s">
        <v>262</v>
      </c>
      <c r="M1695" s="149"/>
      <c r="N1695" s="149" t="s">
        <v>263</v>
      </c>
      <c r="O1695" s="149" t="s">
        <v>214</v>
      </c>
      <c r="P1695" s="149" t="s">
        <v>53</v>
      </c>
      <c r="Q1695" s="149"/>
      <c r="R1695" s="149" t="s">
        <v>4599</v>
      </c>
      <c r="S1695" s="149" t="s">
        <v>3872</v>
      </c>
      <c r="T1695" s="149" t="s">
        <v>8084</v>
      </c>
      <c r="U1695" s="149" t="s">
        <v>267</v>
      </c>
      <c r="V1695" s="149"/>
      <c r="W1695" s="149"/>
      <c r="X1695" s="149" t="s">
        <v>268</v>
      </c>
      <c r="Y1695" s="149"/>
      <c r="Z1695" s="149"/>
      <c r="AA1695" s="149"/>
      <c r="AB1695" s="149" t="s">
        <v>269</v>
      </c>
      <c r="AC1695" s="149" t="s">
        <v>270</v>
      </c>
      <c r="AD1695" s="149" t="s">
        <v>8084</v>
      </c>
      <c r="AE1695" s="149" t="s">
        <v>271</v>
      </c>
      <c r="AF1695" s="149"/>
      <c r="AG1695" s="149" t="s">
        <v>1098</v>
      </c>
      <c r="AH1695" s="149" t="s">
        <v>273</v>
      </c>
      <c r="AI1695" s="158">
        <v>29</v>
      </c>
      <c r="AJ1695" s="149"/>
      <c r="AK1695" s="159" t="s">
        <v>274</v>
      </c>
      <c r="AL1695" s="159" t="s">
        <v>274</v>
      </c>
      <c r="AM1695" s="149" t="s">
        <v>274</v>
      </c>
      <c r="AN1695" s="160">
        <v>4</v>
      </c>
      <c r="AO1695" s="149"/>
      <c r="AP1695" s="149" t="s">
        <v>274</v>
      </c>
      <c r="AQ1695" s="149" t="s">
        <v>275</v>
      </c>
      <c r="AR1695" s="158">
        <v>1</v>
      </c>
      <c r="AS1695" s="149" t="s">
        <v>275</v>
      </c>
      <c r="AT1695" s="149" t="s">
        <v>276</v>
      </c>
      <c r="AU1695" s="161">
        <v>1</v>
      </c>
      <c r="AV1695" s="159">
        <v>13274.34</v>
      </c>
      <c r="AW1695" s="159">
        <v>530.97</v>
      </c>
      <c r="AX1695" s="149" t="s">
        <v>274</v>
      </c>
      <c r="AY1695" s="159">
        <v>132.36</v>
      </c>
      <c r="AZ1695" s="159">
        <v>132.36</v>
      </c>
      <c r="BA1695" s="159">
        <v>529.44</v>
      </c>
      <c r="BB1695" s="159">
        <v>3844.34</v>
      </c>
      <c r="BC1695" s="162" t="s">
        <v>274</v>
      </c>
      <c r="BD1695" s="159">
        <v>30.64</v>
      </c>
      <c r="BE1695" s="159">
        <v>9430</v>
      </c>
      <c r="BF1695" s="159">
        <v>9399.36</v>
      </c>
      <c r="BG1695" s="159">
        <v>13274.34</v>
      </c>
    </row>
    <row r="1696" ht="28.05" customHeight="1" spans="1:59">
      <c r="A1696" s="149"/>
      <c r="B1696" s="149"/>
      <c r="C1696" s="149"/>
      <c r="D1696" s="149" t="s">
        <v>3726</v>
      </c>
      <c r="E1696" s="340" t="s">
        <v>8085</v>
      </c>
      <c r="F1696" s="149" t="s">
        <v>3726</v>
      </c>
      <c r="G1696" s="149" t="s">
        <v>8086</v>
      </c>
      <c r="H1696" s="149" t="s">
        <v>8018</v>
      </c>
      <c r="I1696" s="149" t="s">
        <v>8019</v>
      </c>
      <c r="J1696" s="149" t="s">
        <v>8087</v>
      </c>
      <c r="K1696" s="149"/>
      <c r="L1696" s="149" t="s">
        <v>262</v>
      </c>
      <c r="M1696" s="149"/>
      <c r="N1696" s="149" t="s">
        <v>263</v>
      </c>
      <c r="O1696" s="149" t="s">
        <v>214</v>
      </c>
      <c r="P1696" s="149" t="s">
        <v>53</v>
      </c>
      <c r="Q1696" s="149"/>
      <c r="R1696" s="149" t="s">
        <v>8021</v>
      </c>
      <c r="S1696" s="149" t="s">
        <v>399</v>
      </c>
      <c r="T1696" s="149" t="s">
        <v>786</v>
      </c>
      <c r="U1696" s="149" t="s">
        <v>267</v>
      </c>
      <c r="V1696" s="149"/>
      <c r="W1696" s="149"/>
      <c r="X1696" s="149" t="s">
        <v>336</v>
      </c>
      <c r="Y1696" s="149"/>
      <c r="Z1696" s="149"/>
      <c r="AA1696" s="149"/>
      <c r="AB1696" s="149" t="s">
        <v>269</v>
      </c>
      <c r="AC1696" s="149" t="s">
        <v>270</v>
      </c>
      <c r="AD1696" s="149" t="s">
        <v>786</v>
      </c>
      <c r="AE1696" s="149" t="s">
        <v>271</v>
      </c>
      <c r="AF1696" s="149"/>
      <c r="AG1696" s="149" t="s">
        <v>1098</v>
      </c>
      <c r="AH1696" s="149" t="s">
        <v>273</v>
      </c>
      <c r="AI1696" s="158">
        <v>78</v>
      </c>
      <c r="AJ1696" s="149"/>
      <c r="AK1696" s="159" t="s">
        <v>274</v>
      </c>
      <c r="AL1696" s="159" t="s">
        <v>274</v>
      </c>
      <c r="AM1696" s="149" t="s">
        <v>274</v>
      </c>
      <c r="AN1696" s="160">
        <v>4</v>
      </c>
      <c r="AO1696" s="149"/>
      <c r="AP1696" s="149" t="s">
        <v>274</v>
      </c>
      <c r="AQ1696" s="149" t="s">
        <v>275</v>
      </c>
      <c r="AR1696" s="158">
        <v>1</v>
      </c>
      <c r="AS1696" s="149" t="s">
        <v>275</v>
      </c>
      <c r="AT1696" s="149" t="s">
        <v>276</v>
      </c>
      <c r="AU1696" s="161">
        <v>1</v>
      </c>
      <c r="AV1696" s="159">
        <v>10079.63</v>
      </c>
      <c r="AW1696" s="159">
        <v>403.19</v>
      </c>
      <c r="AX1696" s="149" t="s">
        <v>274</v>
      </c>
      <c r="AY1696" s="159">
        <v>105.36</v>
      </c>
      <c r="AZ1696" s="159">
        <v>105.36</v>
      </c>
      <c r="BA1696" s="159">
        <v>421.47</v>
      </c>
      <c r="BB1696" s="159">
        <v>7779.87</v>
      </c>
      <c r="BC1696" s="162" t="s">
        <v>274</v>
      </c>
      <c r="BD1696" s="162">
        <v>0</v>
      </c>
      <c r="BE1696" s="159">
        <v>2299.76</v>
      </c>
      <c r="BF1696" s="159">
        <v>2299.76</v>
      </c>
      <c r="BG1696" s="159">
        <v>10079.63</v>
      </c>
    </row>
    <row r="1697" ht="28.05" customHeight="1" spans="1:59">
      <c r="A1697" s="149"/>
      <c r="B1697" s="149"/>
      <c r="C1697" s="149"/>
      <c r="D1697" s="149" t="s">
        <v>3726</v>
      </c>
      <c r="E1697" s="340" t="s">
        <v>8088</v>
      </c>
      <c r="F1697" s="149" t="s">
        <v>3726</v>
      </c>
      <c r="G1697" s="149" t="s">
        <v>8089</v>
      </c>
      <c r="H1697" s="149" t="s">
        <v>4358</v>
      </c>
      <c r="I1697" s="149" t="s">
        <v>8072</v>
      </c>
      <c r="J1697" s="149" t="s">
        <v>8090</v>
      </c>
      <c r="K1697" s="149"/>
      <c r="L1697" s="149" t="s">
        <v>262</v>
      </c>
      <c r="M1697" s="149"/>
      <c r="N1697" s="149" t="s">
        <v>263</v>
      </c>
      <c r="O1697" s="149" t="s">
        <v>214</v>
      </c>
      <c r="P1697" s="149" t="s">
        <v>53</v>
      </c>
      <c r="Q1697" s="149"/>
      <c r="R1697" s="149" t="s">
        <v>8068</v>
      </c>
      <c r="S1697" s="149" t="s">
        <v>4332</v>
      </c>
      <c r="T1697" s="149" t="s">
        <v>786</v>
      </c>
      <c r="U1697" s="149" t="s">
        <v>267</v>
      </c>
      <c r="V1697" s="149"/>
      <c r="W1697" s="149"/>
      <c r="X1697" s="149" t="s">
        <v>336</v>
      </c>
      <c r="Y1697" s="149"/>
      <c r="Z1697" s="149"/>
      <c r="AA1697" s="149"/>
      <c r="AB1697" s="149" t="s">
        <v>269</v>
      </c>
      <c r="AC1697" s="149" t="s">
        <v>270</v>
      </c>
      <c r="AD1697" s="149" t="s">
        <v>786</v>
      </c>
      <c r="AE1697" s="149" t="s">
        <v>271</v>
      </c>
      <c r="AF1697" s="149"/>
      <c r="AG1697" s="149" t="s">
        <v>1098</v>
      </c>
      <c r="AH1697" s="149" t="s">
        <v>273</v>
      </c>
      <c r="AI1697" s="158">
        <v>78</v>
      </c>
      <c r="AJ1697" s="149"/>
      <c r="AK1697" s="159" t="s">
        <v>274</v>
      </c>
      <c r="AL1697" s="159" t="s">
        <v>274</v>
      </c>
      <c r="AM1697" s="149" t="s">
        <v>274</v>
      </c>
      <c r="AN1697" s="160">
        <v>4</v>
      </c>
      <c r="AO1697" s="149"/>
      <c r="AP1697" s="149" t="s">
        <v>274</v>
      </c>
      <c r="AQ1697" s="149" t="s">
        <v>275</v>
      </c>
      <c r="AR1697" s="158">
        <v>1</v>
      </c>
      <c r="AS1697" s="149" t="s">
        <v>275</v>
      </c>
      <c r="AT1697" s="149" t="s">
        <v>276</v>
      </c>
      <c r="AU1697" s="161">
        <v>1</v>
      </c>
      <c r="AV1697" s="159">
        <v>16371.69</v>
      </c>
      <c r="AW1697" s="159">
        <v>654.87</v>
      </c>
      <c r="AX1697" s="149" t="s">
        <v>274</v>
      </c>
      <c r="AY1697" s="159">
        <v>171.15</v>
      </c>
      <c r="AZ1697" s="159">
        <v>171.15</v>
      </c>
      <c r="BA1697" s="159">
        <v>684.6</v>
      </c>
      <c r="BB1697" s="159">
        <v>12636.16</v>
      </c>
      <c r="BC1697" s="162" t="s">
        <v>274</v>
      </c>
      <c r="BD1697" s="162">
        <v>0</v>
      </c>
      <c r="BE1697" s="159">
        <v>3735.53</v>
      </c>
      <c r="BF1697" s="159">
        <v>3735.53</v>
      </c>
      <c r="BG1697" s="159">
        <v>16371.69</v>
      </c>
    </row>
    <row r="1698" ht="28.05" customHeight="1" spans="1:59">
      <c r="A1698" s="149"/>
      <c r="B1698" s="149"/>
      <c r="C1698" s="149"/>
      <c r="D1698" s="149" t="s">
        <v>3726</v>
      </c>
      <c r="E1698" s="340" t="s">
        <v>8091</v>
      </c>
      <c r="F1698" s="149" t="s">
        <v>3726</v>
      </c>
      <c r="G1698" s="149" t="s">
        <v>8092</v>
      </c>
      <c r="H1698" s="149" t="s">
        <v>8027</v>
      </c>
      <c r="I1698" s="149"/>
      <c r="J1698" s="149" t="s">
        <v>8093</v>
      </c>
      <c r="K1698" s="149"/>
      <c r="L1698" s="149" t="s">
        <v>262</v>
      </c>
      <c r="M1698" s="149"/>
      <c r="N1698" s="149" t="s">
        <v>263</v>
      </c>
      <c r="O1698" s="149" t="s">
        <v>214</v>
      </c>
      <c r="P1698" s="149" t="s">
        <v>53</v>
      </c>
      <c r="Q1698" s="149"/>
      <c r="R1698" s="149" t="s">
        <v>7954</v>
      </c>
      <c r="S1698" s="149" t="s">
        <v>793</v>
      </c>
      <c r="T1698" s="149" t="s">
        <v>7955</v>
      </c>
      <c r="U1698" s="149" t="s">
        <v>267</v>
      </c>
      <c r="V1698" s="149"/>
      <c r="W1698" s="149"/>
      <c r="X1698" s="149" t="s">
        <v>268</v>
      </c>
      <c r="Y1698" s="149"/>
      <c r="Z1698" s="149"/>
      <c r="AA1698" s="149"/>
      <c r="AB1698" s="149" t="s">
        <v>269</v>
      </c>
      <c r="AC1698" s="149" t="s">
        <v>318</v>
      </c>
      <c r="AD1698" s="149" t="s">
        <v>7955</v>
      </c>
      <c r="AE1698" s="149" t="s">
        <v>271</v>
      </c>
      <c r="AF1698" s="149"/>
      <c r="AG1698" s="149" t="s">
        <v>1098</v>
      </c>
      <c r="AH1698" s="149" t="s">
        <v>273</v>
      </c>
      <c r="AI1698" s="158">
        <v>96</v>
      </c>
      <c r="AJ1698" s="149"/>
      <c r="AK1698" s="159" t="s">
        <v>274</v>
      </c>
      <c r="AL1698" s="159" t="s">
        <v>274</v>
      </c>
      <c r="AM1698" s="149" t="s">
        <v>274</v>
      </c>
      <c r="AN1698" s="160">
        <v>4</v>
      </c>
      <c r="AO1698" s="149"/>
      <c r="AP1698" s="149" t="s">
        <v>274</v>
      </c>
      <c r="AQ1698" s="149" t="s">
        <v>275</v>
      </c>
      <c r="AR1698" s="158">
        <v>1</v>
      </c>
      <c r="AS1698" s="149" t="s">
        <v>275</v>
      </c>
      <c r="AT1698" s="149" t="s">
        <v>276</v>
      </c>
      <c r="AU1698" s="161">
        <v>1</v>
      </c>
      <c r="AV1698" s="159">
        <v>4273.5</v>
      </c>
      <c r="AW1698" s="159">
        <v>170.94</v>
      </c>
      <c r="AX1698" s="149" t="s">
        <v>274</v>
      </c>
      <c r="AY1698" s="162">
        <v>0</v>
      </c>
      <c r="AZ1698" s="162" t="s">
        <v>274</v>
      </c>
      <c r="BA1698" s="162">
        <v>0</v>
      </c>
      <c r="BB1698" s="159">
        <v>4102.56</v>
      </c>
      <c r="BC1698" s="162" t="s">
        <v>274</v>
      </c>
      <c r="BD1698" s="162">
        <v>0</v>
      </c>
      <c r="BE1698" s="159">
        <v>170.94</v>
      </c>
      <c r="BF1698" s="159">
        <v>170.94</v>
      </c>
      <c r="BG1698" s="159">
        <v>4273.5</v>
      </c>
    </row>
    <row r="1699" ht="28.05" customHeight="1" spans="1:59">
      <c r="A1699" s="149"/>
      <c r="B1699" s="149"/>
      <c r="C1699" s="149"/>
      <c r="D1699" s="149" t="s">
        <v>3726</v>
      </c>
      <c r="E1699" s="340" t="s">
        <v>8094</v>
      </c>
      <c r="F1699" s="149" t="s">
        <v>3726</v>
      </c>
      <c r="G1699" s="149" t="s">
        <v>8095</v>
      </c>
      <c r="H1699" s="149" t="s">
        <v>8096</v>
      </c>
      <c r="I1699" s="149" t="s">
        <v>8057</v>
      </c>
      <c r="J1699" s="149" t="s">
        <v>8097</v>
      </c>
      <c r="K1699" s="149"/>
      <c r="L1699" s="149" t="s">
        <v>262</v>
      </c>
      <c r="M1699" s="149"/>
      <c r="N1699" s="149" t="s">
        <v>263</v>
      </c>
      <c r="O1699" s="149" t="s">
        <v>214</v>
      </c>
      <c r="P1699" s="149" t="s">
        <v>53</v>
      </c>
      <c r="Q1699" s="149"/>
      <c r="R1699" s="149" t="s">
        <v>62</v>
      </c>
      <c r="S1699" s="149" t="s">
        <v>289</v>
      </c>
      <c r="T1699" s="149" t="s">
        <v>82</v>
      </c>
      <c r="U1699" s="149" t="s">
        <v>267</v>
      </c>
      <c r="V1699" s="149"/>
      <c r="W1699" s="149"/>
      <c r="X1699" s="149" t="s">
        <v>268</v>
      </c>
      <c r="Y1699" s="149"/>
      <c r="Z1699" s="149"/>
      <c r="AA1699" s="149"/>
      <c r="AB1699" s="149" t="s">
        <v>269</v>
      </c>
      <c r="AC1699" s="149" t="s">
        <v>318</v>
      </c>
      <c r="AD1699" s="149" t="s">
        <v>82</v>
      </c>
      <c r="AE1699" s="149" t="s">
        <v>271</v>
      </c>
      <c r="AF1699" s="149"/>
      <c r="AG1699" s="149" t="s">
        <v>1098</v>
      </c>
      <c r="AH1699" s="149" t="s">
        <v>273</v>
      </c>
      <c r="AI1699" s="158">
        <v>89</v>
      </c>
      <c r="AJ1699" s="149"/>
      <c r="AK1699" s="159" t="s">
        <v>274</v>
      </c>
      <c r="AL1699" s="159" t="s">
        <v>274</v>
      </c>
      <c r="AM1699" s="149" t="s">
        <v>274</v>
      </c>
      <c r="AN1699" s="160">
        <v>3.99998635</v>
      </c>
      <c r="AO1699" s="149"/>
      <c r="AP1699" s="149" t="s">
        <v>274</v>
      </c>
      <c r="AQ1699" s="149" t="s">
        <v>275</v>
      </c>
      <c r="AR1699" s="158">
        <v>1</v>
      </c>
      <c r="AS1699" s="149" t="s">
        <v>275</v>
      </c>
      <c r="AT1699" s="149" t="s">
        <v>276</v>
      </c>
      <c r="AU1699" s="161">
        <v>1</v>
      </c>
      <c r="AV1699" s="159">
        <v>41025.64</v>
      </c>
      <c r="AW1699" s="159">
        <v>1641.02</v>
      </c>
      <c r="AX1699" s="149" t="s">
        <v>274</v>
      </c>
      <c r="AY1699" s="162">
        <v>0</v>
      </c>
      <c r="AZ1699" s="162" t="s">
        <v>274</v>
      </c>
      <c r="BA1699" s="162">
        <v>0</v>
      </c>
      <c r="BB1699" s="159">
        <v>39384.62</v>
      </c>
      <c r="BC1699" s="162" t="s">
        <v>274</v>
      </c>
      <c r="BD1699" s="162">
        <v>0</v>
      </c>
      <c r="BE1699" s="159">
        <v>1641.02</v>
      </c>
      <c r="BF1699" s="159">
        <v>1641.02</v>
      </c>
      <c r="BG1699" s="159">
        <v>41025.64</v>
      </c>
    </row>
    <row r="1700" ht="28.05" customHeight="1" spans="1:59">
      <c r="A1700" s="149"/>
      <c r="B1700" s="149"/>
      <c r="C1700" s="149"/>
      <c r="D1700" s="149" t="s">
        <v>3726</v>
      </c>
      <c r="E1700" s="340" t="s">
        <v>8098</v>
      </c>
      <c r="F1700" s="149" t="s">
        <v>3726</v>
      </c>
      <c r="G1700" s="149" t="s">
        <v>8099</v>
      </c>
      <c r="H1700" s="149" t="s">
        <v>4577</v>
      </c>
      <c r="I1700" s="149" t="s">
        <v>8100</v>
      </c>
      <c r="J1700" s="149" t="s">
        <v>8101</v>
      </c>
      <c r="K1700" s="149"/>
      <c r="L1700" s="149" t="s">
        <v>262</v>
      </c>
      <c r="M1700" s="149"/>
      <c r="N1700" s="149" t="s">
        <v>263</v>
      </c>
      <c r="O1700" s="149" t="s">
        <v>214</v>
      </c>
      <c r="P1700" s="149" t="s">
        <v>53</v>
      </c>
      <c r="Q1700" s="149"/>
      <c r="R1700" s="149" t="s">
        <v>3914</v>
      </c>
      <c r="S1700" s="149" t="s">
        <v>3872</v>
      </c>
      <c r="T1700" s="149" t="s">
        <v>8102</v>
      </c>
      <c r="U1700" s="149" t="s">
        <v>267</v>
      </c>
      <c r="V1700" s="149"/>
      <c r="W1700" s="149"/>
      <c r="X1700" s="149" t="s">
        <v>268</v>
      </c>
      <c r="Y1700" s="149"/>
      <c r="Z1700" s="149"/>
      <c r="AA1700" s="149"/>
      <c r="AB1700" s="149" t="s">
        <v>269</v>
      </c>
      <c r="AC1700" s="149" t="s">
        <v>270</v>
      </c>
      <c r="AD1700" s="149" t="s">
        <v>8102</v>
      </c>
      <c r="AE1700" s="149" t="s">
        <v>271</v>
      </c>
      <c r="AF1700" s="149"/>
      <c r="AG1700" s="149" t="s">
        <v>1098</v>
      </c>
      <c r="AH1700" s="149" t="s">
        <v>273</v>
      </c>
      <c r="AI1700" s="158">
        <v>29</v>
      </c>
      <c r="AJ1700" s="149"/>
      <c r="AK1700" s="159" t="s">
        <v>274</v>
      </c>
      <c r="AL1700" s="159" t="s">
        <v>274</v>
      </c>
      <c r="AM1700" s="149" t="s">
        <v>274</v>
      </c>
      <c r="AN1700" s="160">
        <v>4</v>
      </c>
      <c r="AO1700" s="149"/>
      <c r="AP1700" s="149" t="s">
        <v>274</v>
      </c>
      <c r="AQ1700" s="149" t="s">
        <v>275</v>
      </c>
      <c r="AR1700" s="158">
        <v>1</v>
      </c>
      <c r="AS1700" s="149" t="s">
        <v>275</v>
      </c>
      <c r="AT1700" s="149" t="s">
        <v>276</v>
      </c>
      <c r="AU1700" s="161">
        <v>1</v>
      </c>
      <c r="AV1700" s="159">
        <v>43982.3</v>
      </c>
      <c r="AW1700" s="159">
        <v>1759.29</v>
      </c>
      <c r="AX1700" s="149" t="s">
        <v>274</v>
      </c>
      <c r="AY1700" s="159">
        <v>435.94</v>
      </c>
      <c r="AZ1700" s="159">
        <v>435.94</v>
      </c>
      <c r="BA1700" s="159">
        <v>1743.76</v>
      </c>
      <c r="BB1700" s="159">
        <v>12701.7</v>
      </c>
      <c r="BC1700" s="162" t="s">
        <v>274</v>
      </c>
      <c r="BD1700" s="159">
        <v>313.2</v>
      </c>
      <c r="BE1700" s="159">
        <v>31280.6</v>
      </c>
      <c r="BF1700" s="159">
        <v>30967.4</v>
      </c>
      <c r="BG1700" s="159">
        <v>43982.3</v>
      </c>
    </row>
    <row r="1701" ht="28.05" customHeight="1" spans="1:59">
      <c r="A1701" s="149"/>
      <c r="B1701" s="149"/>
      <c r="C1701" s="149"/>
      <c r="D1701" s="149" t="s">
        <v>3726</v>
      </c>
      <c r="E1701" s="340" t="s">
        <v>8103</v>
      </c>
      <c r="F1701" s="149" t="s">
        <v>3726</v>
      </c>
      <c r="G1701" s="149" t="s">
        <v>8104</v>
      </c>
      <c r="H1701" s="149" t="s">
        <v>8105</v>
      </c>
      <c r="I1701" s="149" t="s">
        <v>6566</v>
      </c>
      <c r="J1701" s="149" t="s">
        <v>8106</v>
      </c>
      <c r="K1701" s="149"/>
      <c r="L1701" s="149" t="s">
        <v>262</v>
      </c>
      <c r="M1701" s="149"/>
      <c r="N1701" s="149" t="s">
        <v>263</v>
      </c>
      <c r="O1701" s="149" t="s">
        <v>214</v>
      </c>
      <c r="P1701" s="149" t="s">
        <v>53</v>
      </c>
      <c r="Q1701" s="149"/>
      <c r="R1701" s="149" t="s">
        <v>8107</v>
      </c>
      <c r="S1701" s="149" t="s">
        <v>3872</v>
      </c>
      <c r="T1701" s="149" t="s">
        <v>8108</v>
      </c>
      <c r="U1701" s="149" t="s">
        <v>267</v>
      </c>
      <c r="V1701" s="149"/>
      <c r="W1701" s="149"/>
      <c r="X1701" s="149" t="s">
        <v>268</v>
      </c>
      <c r="Y1701" s="149"/>
      <c r="Z1701" s="149"/>
      <c r="AA1701" s="149"/>
      <c r="AB1701" s="149" t="s">
        <v>269</v>
      </c>
      <c r="AC1701" s="149" t="s">
        <v>318</v>
      </c>
      <c r="AD1701" s="149" t="s">
        <v>8108</v>
      </c>
      <c r="AE1701" s="149" t="s">
        <v>271</v>
      </c>
      <c r="AF1701" s="149"/>
      <c r="AG1701" s="149" t="s">
        <v>1098</v>
      </c>
      <c r="AH1701" s="149" t="s">
        <v>273</v>
      </c>
      <c r="AI1701" s="158">
        <v>96</v>
      </c>
      <c r="AJ1701" s="149"/>
      <c r="AK1701" s="159" t="s">
        <v>274</v>
      </c>
      <c r="AL1701" s="159" t="s">
        <v>274</v>
      </c>
      <c r="AM1701" s="149" t="s">
        <v>274</v>
      </c>
      <c r="AN1701" s="160">
        <v>4</v>
      </c>
      <c r="AO1701" s="149"/>
      <c r="AP1701" s="149" t="s">
        <v>274</v>
      </c>
      <c r="AQ1701" s="149" t="s">
        <v>275</v>
      </c>
      <c r="AR1701" s="158">
        <v>1</v>
      </c>
      <c r="AS1701" s="149" t="s">
        <v>275</v>
      </c>
      <c r="AT1701" s="149" t="s">
        <v>276</v>
      </c>
      <c r="AU1701" s="161">
        <v>1</v>
      </c>
      <c r="AV1701" s="159">
        <v>41025.64</v>
      </c>
      <c r="AW1701" s="159">
        <v>1641.03</v>
      </c>
      <c r="AX1701" s="149" t="s">
        <v>274</v>
      </c>
      <c r="AY1701" s="162">
        <v>0</v>
      </c>
      <c r="AZ1701" s="162" t="s">
        <v>274</v>
      </c>
      <c r="BA1701" s="162">
        <v>0</v>
      </c>
      <c r="BB1701" s="159">
        <v>39384.61</v>
      </c>
      <c r="BC1701" s="162" t="s">
        <v>274</v>
      </c>
      <c r="BD1701" s="162">
        <v>0</v>
      </c>
      <c r="BE1701" s="159">
        <v>1641.03</v>
      </c>
      <c r="BF1701" s="159">
        <v>1641.03</v>
      </c>
      <c r="BG1701" s="159">
        <v>41025.64</v>
      </c>
    </row>
    <row r="1702" ht="28.05" customHeight="1" spans="1:59">
      <c r="A1702" s="149"/>
      <c r="B1702" s="149"/>
      <c r="C1702" s="149"/>
      <c r="D1702" s="149" t="s">
        <v>3726</v>
      </c>
      <c r="E1702" s="340" t="s">
        <v>8109</v>
      </c>
      <c r="F1702" s="149" t="s">
        <v>3726</v>
      </c>
      <c r="G1702" s="149" t="s">
        <v>8110</v>
      </c>
      <c r="H1702" s="149" t="s">
        <v>4358</v>
      </c>
      <c r="I1702" s="149" t="s">
        <v>8072</v>
      </c>
      <c r="J1702" s="149" t="s">
        <v>8111</v>
      </c>
      <c r="K1702" s="149"/>
      <c r="L1702" s="149" t="s">
        <v>262</v>
      </c>
      <c r="M1702" s="149"/>
      <c r="N1702" s="149" t="s">
        <v>263</v>
      </c>
      <c r="O1702" s="149" t="s">
        <v>214</v>
      </c>
      <c r="P1702" s="149" t="s">
        <v>53</v>
      </c>
      <c r="Q1702" s="149"/>
      <c r="R1702" s="149" t="s">
        <v>8068</v>
      </c>
      <c r="S1702" s="149" t="s">
        <v>4332</v>
      </c>
      <c r="T1702" s="149" t="s">
        <v>786</v>
      </c>
      <c r="U1702" s="149" t="s">
        <v>267</v>
      </c>
      <c r="V1702" s="149"/>
      <c r="W1702" s="149"/>
      <c r="X1702" s="149" t="s">
        <v>336</v>
      </c>
      <c r="Y1702" s="149"/>
      <c r="Z1702" s="149"/>
      <c r="AA1702" s="149"/>
      <c r="AB1702" s="149" t="s">
        <v>269</v>
      </c>
      <c r="AC1702" s="149" t="s">
        <v>318</v>
      </c>
      <c r="AD1702" s="149" t="s">
        <v>786</v>
      </c>
      <c r="AE1702" s="149" t="s">
        <v>271</v>
      </c>
      <c r="AF1702" s="149"/>
      <c r="AG1702" s="149" t="s">
        <v>1098</v>
      </c>
      <c r="AH1702" s="149" t="s">
        <v>273</v>
      </c>
      <c r="AI1702" s="158">
        <v>62</v>
      </c>
      <c r="AJ1702" s="149"/>
      <c r="AK1702" s="159" t="s">
        <v>274</v>
      </c>
      <c r="AL1702" s="159" t="s">
        <v>274</v>
      </c>
      <c r="AM1702" s="149" t="s">
        <v>274</v>
      </c>
      <c r="AN1702" s="160">
        <v>4</v>
      </c>
      <c r="AO1702" s="149"/>
      <c r="AP1702" s="149" t="s">
        <v>274</v>
      </c>
      <c r="AQ1702" s="149" t="s">
        <v>275</v>
      </c>
      <c r="AR1702" s="158">
        <v>1</v>
      </c>
      <c r="AS1702" s="149" t="s">
        <v>275</v>
      </c>
      <c r="AT1702" s="149" t="s">
        <v>276</v>
      </c>
      <c r="AU1702" s="161">
        <v>1</v>
      </c>
      <c r="AV1702" s="159">
        <v>16371.68</v>
      </c>
      <c r="AW1702" s="159">
        <v>654.87</v>
      </c>
      <c r="AX1702" s="149" t="s">
        <v>274</v>
      </c>
      <c r="AY1702" s="162">
        <v>0</v>
      </c>
      <c r="AZ1702" s="162" t="s">
        <v>274</v>
      </c>
      <c r="BA1702" s="162">
        <v>0</v>
      </c>
      <c r="BB1702" s="159">
        <v>8812.29</v>
      </c>
      <c r="BC1702" s="162" t="s">
        <v>274</v>
      </c>
      <c r="BD1702" s="159">
        <v>6904.52</v>
      </c>
      <c r="BE1702" s="159">
        <v>7559.39</v>
      </c>
      <c r="BF1702" s="159">
        <v>654.87</v>
      </c>
      <c r="BG1702" s="159">
        <v>16371.68</v>
      </c>
    </row>
    <row r="1703" ht="28.05" customHeight="1" spans="1:59">
      <c r="A1703" s="149"/>
      <c r="B1703" s="149"/>
      <c r="C1703" s="149"/>
      <c r="D1703" s="149" t="s">
        <v>3726</v>
      </c>
      <c r="E1703" s="340" t="s">
        <v>8112</v>
      </c>
      <c r="F1703" s="149" t="s">
        <v>3726</v>
      </c>
      <c r="G1703" s="149" t="s">
        <v>8113</v>
      </c>
      <c r="H1703" s="149" t="s">
        <v>5681</v>
      </c>
      <c r="I1703" s="149" t="s">
        <v>5682</v>
      </c>
      <c r="J1703" s="149" t="s">
        <v>8114</v>
      </c>
      <c r="K1703" s="149"/>
      <c r="L1703" s="149" t="s">
        <v>262</v>
      </c>
      <c r="M1703" s="149"/>
      <c r="N1703" s="149" t="s">
        <v>263</v>
      </c>
      <c r="O1703" s="149" t="s">
        <v>214</v>
      </c>
      <c r="P1703" s="149" t="s">
        <v>53</v>
      </c>
      <c r="Q1703" s="149"/>
      <c r="R1703" s="149" t="s">
        <v>8115</v>
      </c>
      <c r="S1703" s="149" t="s">
        <v>5684</v>
      </c>
      <c r="T1703" s="149" t="s">
        <v>8108</v>
      </c>
      <c r="U1703" s="149" t="s">
        <v>267</v>
      </c>
      <c r="V1703" s="149"/>
      <c r="W1703" s="149"/>
      <c r="X1703" s="149" t="s">
        <v>268</v>
      </c>
      <c r="Y1703" s="149"/>
      <c r="Z1703" s="149"/>
      <c r="AA1703" s="149"/>
      <c r="AB1703" s="149" t="s">
        <v>269</v>
      </c>
      <c r="AC1703" s="149" t="s">
        <v>318</v>
      </c>
      <c r="AD1703" s="149" t="s">
        <v>8108</v>
      </c>
      <c r="AE1703" s="149" t="s">
        <v>271</v>
      </c>
      <c r="AF1703" s="149"/>
      <c r="AG1703" s="149" t="s">
        <v>1098</v>
      </c>
      <c r="AH1703" s="149" t="s">
        <v>273</v>
      </c>
      <c r="AI1703" s="158">
        <v>96</v>
      </c>
      <c r="AJ1703" s="149"/>
      <c r="AK1703" s="159" t="s">
        <v>274</v>
      </c>
      <c r="AL1703" s="159" t="s">
        <v>274</v>
      </c>
      <c r="AM1703" s="149" t="s">
        <v>274</v>
      </c>
      <c r="AN1703" s="160">
        <v>4</v>
      </c>
      <c r="AO1703" s="149"/>
      <c r="AP1703" s="149" t="s">
        <v>274</v>
      </c>
      <c r="AQ1703" s="149" t="s">
        <v>275</v>
      </c>
      <c r="AR1703" s="158">
        <v>1</v>
      </c>
      <c r="AS1703" s="149" t="s">
        <v>275</v>
      </c>
      <c r="AT1703" s="149" t="s">
        <v>276</v>
      </c>
      <c r="AU1703" s="161">
        <v>1</v>
      </c>
      <c r="AV1703" s="159">
        <v>19658.12</v>
      </c>
      <c r="AW1703" s="159">
        <v>786.32</v>
      </c>
      <c r="AX1703" s="149" t="s">
        <v>274</v>
      </c>
      <c r="AY1703" s="162">
        <v>0</v>
      </c>
      <c r="AZ1703" s="162" t="s">
        <v>274</v>
      </c>
      <c r="BA1703" s="162">
        <v>0</v>
      </c>
      <c r="BB1703" s="159">
        <v>18871.8</v>
      </c>
      <c r="BC1703" s="162" t="s">
        <v>274</v>
      </c>
      <c r="BD1703" s="162">
        <v>0</v>
      </c>
      <c r="BE1703" s="159">
        <v>786.32</v>
      </c>
      <c r="BF1703" s="159">
        <v>786.32</v>
      </c>
      <c r="BG1703" s="159">
        <v>19658.12</v>
      </c>
    </row>
    <row r="1704" ht="28.05" customHeight="1" spans="1:59">
      <c r="A1704" s="149"/>
      <c r="B1704" s="149"/>
      <c r="C1704" s="149"/>
      <c r="D1704" s="149" t="s">
        <v>3726</v>
      </c>
      <c r="E1704" s="340" t="s">
        <v>8116</v>
      </c>
      <c r="F1704" s="149" t="s">
        <v>3726</v>
      </c>
      <c r="G1704" s="149" t="s">
        <v>8117</v>
      </c>
      <c r="H1704" s="149" t="s">
        <v>4577</v>
      </c>
      <c r="I1704" s="149" t="s">
        <v>8100</v>
      </c>
      <c r="J1704" s="149" t="s">
        <v>8118</v>
      </c>
      <c r="K1704" s="149"/>
      <c r="L1704" s="149" t="s">
        <v>262</v>
      </c>
      <c r="M1704" s="149"/>
      <c r="N1704" s="149" t="s">
        <v>263</v>
      </c>
      <c r="O1704" s="149" t="s">
        <v>214</v>
      </c>
      <c r="P1704" s="149" t="s">
        <v>53</v>
      </c>
      <c r="Q1704" s="149"/>
      <c r="R1704" s="149" t="s">
        <v>4026</v>
      </c>
      <c r="S1704" s="149" t="s">
        <v>3872</v>
      </c>
      <c r="T1704" s="149" t="s">
        <v>8102</v>
      </c>
      <c r="U1704" s="149" t="s">
        <v>267</v>
      </c>
      <c r="V1704" s="149"/>
      <c r="W1704" s="149"/>
      <c r="X1704" s="149" t="s">
        <v>268</v>
      </c>
      <c r="Y1704" s="149"/>
      <c r="Z1704" s="149"/>
      <c r="AA1704" s="149"/>
      <c r="AB1704" s="149" t="s">
        <v>269</v>
      </c>
      <c r="AC1704" s="149" t="s">
        <v>270</v>
      </c>
      <c r="AD1704" s="149" t="s">
        <v>8102</v>
      </c>
      <c r="AE1704" s="149" t="s">
        <v>271</v>
      </c>
      <c r="AF1704" s="149"/>
      <c r="AG1704" s="149" t="s">
        <v>1098</v>
      </c>
      <c r="AH1704" s="149" t="s">
        <v>273</v>
      </c>
      <c r="AI1704" s="158">
        <v>29</v>
      </c>
      <c r="AJ1704" s="149"/>
      <c r="AK1704" s="159" t="s">
        <v>274</v>
      </c>
      <c r="AL1704" s="159" t="s">
        <v>274</v>
      </c>
      <c r="AM1704" s="149" t="s">
        <v>274</v>
      </c>
      <c r="AN1704" s="160">
        <v>4</v>
      </c>
      <c r="AO1704" s="149"/>
      <c r="AP1704" s="149" t="s">
        <v>274</v>
      </c>
      <c r="AQ1704" s="149" t="s">
        <v>275</v>
      </c>
      <c r="AR1704" s="158">
        <v>1</v>
      </c>
      <c r="AS1704" s="149" t="s">
        <v>275</v>
      </c>
      <c r="AT1704" s="149" t="s">
        <v>276</v>
      </c>
      <c r="AU1704" s="161">
        <v>1</v>
      </c>
      <c r="AV1704" s="159">
        <v>43982.3</v>
      </c>
      <c r="AW1704" s="159">
        <v>1759.29</v>
      </c>
      <c r="AX1704" s="149" t="s">
        <v>274</v>
      </c>
      <c r="AY1704" s="159">
        <v>435.94</v>
      </c>
      <c r="AZ1704" s="159">
        <v>435.94</v>
      </c>
      <c r="BA1704" s="159">
        <v>1743.76</v>
      </c>
      <c r="BB1704" s="159">
        <v>12701.7</v>
      </c>
      <c r="BC1704" s="162" t="s">
        <v>274</v>
      </c>
      <c r="BD1704" s="159">
        <v>313.2</v>
      </c>
      <c r="BE1704" s="159">
        <v>31280.6</v>
      </c>
      <c r="BF1704" s="159">
        <v>30967.4</v>
      </c>
      <c r="BG1704" s="159">
        <v>43982.3</v>
      </c>
    </row>
    <row r="1705" ht="28.05" customHeight="1" spans="1:59">
      <c r="A1705" s="149"/>
      <c r="B1705" s="149"/>
      <c r="C1705" s="149"/>
      <c r="D1705" s="149" t="s">
        <v>3726</v>
      </c>
      <c r="E1705" s="340" t="s">
        <v>8119</v>
      </c>
      <c r="F1705" s="149" t="s">
        <v>3726</v>
      </c>
      <c r="G1705" s="149" t="s">
        <v>8120</v>
      </c>
      <c r="H1705" s="149" t="s">
        <v>4695</v>
      </c>
      <c r="I1705" s="149" t="s">
        <v>7332</v>
      </c>
      <c r="J1705" s="149" t="s">
        <v>8121</v>
      </c>
      <c r="K1705" s="149"/>
      <c r="L1705" s="149" t="s">
        <v>262</v>
      </c>
      <c r="M1705" s="149"/>
      <c r="N1705" s="149" t="s">
        <v>263</v>
      </c>
      <c r="O1705" s="149" t="s">
        <v>214</v>
      </c>
      <c r="P1705" s="149" t="s">
        <v>53</v>
      </c>
      <c r="Q1705" s="149"/>
      <c r="R1705" s="149" t="s">
        <v>2521</v>
      </c>
      <c r="S1705" s="149" t="s">
        <v>4698</v>
      </c>
      <c r="T1705" s="149" t="s">
        <v>8122</v>
      </c>
      <c r="U1705" s="149" t="s">
        <v>267</v>
      </c>
      <c r="V1705" s="149"/>
      <c r="W1705" s="149"/>
      <c r="X1705" s="149" t="s">
        <v>336</v>
      </c>
      <c r="Y1705" s="149"/>
      <c r="Z1705" s="149"/>
      <c r="AA1705" s="149"/>
      <c r="AB1705" s="149" t="s">
        <v>269</v>
      </c>
      <c r="AC1705" s="149" t="s">
        <v>270</v>
      </c>
      <c r="AD1705" s="149" t="s">
        <v>8122</v>
      </c>
      <c r="AE1705" s="149" t="s">
        <v>271</v>
      </c>
      <c r="AF1705" s="149"/>
      <c r="AG1705" s="149" t="s">
        <v>1098</v>
      </c>
      <c r="AH1705" s="149" t="s">
        <v>273</v>
      </c>
      <c r="AI1705" s="158">
        <v>30</v>
      </c>
      <c r="AJ1705" s="149"/>
      <c r="AK1705" s="159" t="s">
        <v>274</v>
      </c>
      <c r="AL1705" s="159" t="s">
        <v>274</v>
      </c>
      <c r="AM1705" s="149" t="s">
        <v>274</v>
      </c>
      <c r="AN1705" s="160">
        <v>4</v>
      </c>
      <c r="AO1705" s="149"/>
      <c r="AP1705" s="149" t="s">
        <v>274</v>
      </c>
      <c r="AQ1705" s="149" t="s">
        <v>275</v>
      </c>
      <c r="AR1705" s="158">
        <v>1</v>
      </c>
      <c r="AS1705" s="149" t="s">
        <v>275</v>
      </c>
      <c r="AT1705" s="149" t="s">
        <v>276</v>
      </c>
      <c r="AU1705" s="161">
        <v>1</v>
      </c>
      <c r="AV1705" s="159">
        <v>22123.89</v>
      </c>
      <c r="AW1705" s="159">
        <v>884.96</v>
      </c>
      <c r="AX1705" s="149" t="s">
        <v>274</v>
      </c>
      <c r="AY1705" s="159">
        <v>221.24</v>
      </c>
      <c r="AZ1705" s="159">
        <v>221.24</v>
      </c>
      <c r="BA1705" s="159">
        <v>884.96</v>
      </c>
      <c r="BB1705" s="159">
        <v>6637.2</v>
      </c>
      <c r="BC1705" s="162" t="s">
        <v>274</v>
      </c>
      <c r="BD1705" s="162">
        <v>0</v>
      </c>
      <c r="BE1705" s="159">
        <v>15486.69</v>
      </c>
      <c r="BF1705" s="159">
        <v>15486.69</v>
      </c>
      <c r="BG1705" s="159">
        <v>22123.89</v>
      </c>
    </row>
    <row r="1706" ht="28.05" customHeight="1" spans="1:59">
      <c r="A1706" s="149"/>
      <c r="B1706" s="149"/>
      <c r="C1706" s="149"/>
      <c r="D1706" s="149" t="s">
        <v>3726</v>
      </c>
      <c r="E1706" s="340" t="s">
        <v>8123</v>
      </c>
      <c r="F1706" s="149" t="s">
        <v>3726</v>
      </c>
      <c r="G1706" s="149" t="s">
        <v>8124</v>
      </c>
      <c r="H1706" s="149" t="s">
        <v>4695</v>
      </c>
      <c r="I1706" s="149" t="s">
        <v>7332</v>
      </c>
      <c r="J1706" s="149" t="s">
        <v>8125</v>
      </c>
      <c r="K1706" s="149"/>
      <c r="L1706" s="149" t="s">
        <v>262</v>
      </c>
      <c r="M1706" s="149"/>
      <c r="N1706" s="149" t="s">
        <v>263</v>
      </c>
      <c r="O1706" s="149" t="s">
        <v>214</v>
      </c>
      <c r="P1706" s="149" t="s">
        <v>53</v>
      </c>
      <c r="Q1706" s="149"/>
      <c r="R1706" s="149" t="s">
        <v>2521</v>
      </c>
      <c r="S1706" s="149" t="s">
        <v>4698</v>
      </c>
      <c r="T1706" s="149" t="s">
        <v>8122</v>
      </c>
      <c r="U1706" s="149" t="s">
        <v>267</v>
      </c>
      <c r="V1706" s="149"/>
      <c r="W1706" s="149"/>
      <c r="X1706" s="149" t="s">
        <v>336</v>
      </c>
      <c r="Y1706" s="149"/>
      <c r="Z1706" s="149"/>
      <c r="AA1706" s="149"/>
      <c r="AB1706" s="149" t="s">
        <v>269</v>
      </c>
      <c r="AC1706" s="149" t="s">
        <v>270</v>
      </c>
      <c r="AD1706" s="149" t="s">
        <v>8122</v>
      </c>
      <c r="AE1706" s="149" t="s">
        <v>271</v>
      </c>
      <c r="AF1706" s="149"/>
      <c r="AG1706" s="149" t="s">
        <v>1098</v>
      </c>
      <c r="AH1706" s="149" t="s">
        <v>273</v>
      </c>
      <c r="AI1706" s="158">
        <v>30</v>
      </c>
      <c r="AJ1706" s="149"/>
      <c r="AK1706" s="159" t="s">
        <v>274</v>
      </c>
      <c r="AL1706" s="159" t="s">
        <v>274</v>
      </c>
      <c r="AM1706" s="149" t="s">
        <v>274</v>
      </c>
      <c r="AN1706" s="160">
        <v>4</v>
      </c>
      <c r="AO1706" s="149"/>
      <c r="AP1706" s="149" t="s">
        <v>274</v>
      </c>
      <c r="AQ1706" s="149" t="s">
        <v>275</v>
      </c>
      <c r="AR1706" s="158">
        <v>1</v>
      </c>
      <c r="AS1706" s="149" t="s">
        <v>275</v>
      </c>
      <c r="AT1706" s="149" t="s">
        <v>276</v>
      </c>
      <c r="AU1706" s="161">
        <v>1</v>
      </c>
      <c r="AV1706" s="159">
        <v>22123.9</v>
      </c>
      <c r="AW1706" s="159">
        <v>884.96</v>
      </c>
      <c r="AX1706" s="149" t="s">
        <v>274</v>
      </c>
      <c r="AY1706" s="159">
        <v>221.24</v>
      </c>
      <c r="AZ1706" s="159">
        <v>221.24</v>
      </c>
      <c r="BA1706" s="159">
        <v>884.96</v>
      </c>
      <c r="BB1706" s="159">
        <v>6637.2</v>
      </c>
      <c r="BC1706" s="162" t="s">
        <v>274</v>
      </c>
      <c r="BD1706" s="162">
        <v>0</v>
      </c>
      <c r="BE1706" s="159">
        <v>15486.7</v>
      </c>
      <c r="BF1706" s="159">
        <v>15486.7</v>
      </c>
      <c r="BG1706" s="159">
        <v>22123.9</v>
      </c>
    </row>
    <row r="1707" ht="28.05" customHeight="1" spans="1:59">
      <c r="A1707" s="149"/>
      <c r="B1707" s="149"/>
      <c r="C1707" s="149"/>
      <c r="D1707" s="149" t="s">
        <v>3726</v>
      </c>
      <c r="E1707" s="340" t="s">
        <v>8126</v>
      </c>
      <c r="F1707" s="149" t="s">
        <v>3726</v>
      </c>
      <c r="G1707" s="149" t="s">
        <v>8127</v>
      </c>
      <c r="H1707" s="149" t="s">
        <v>182</v>
      </c>
      <c r="I1707" s="149" t="s">
        <v>7944</v>
      </c>
      <c r="J1707" s="149" t="s">
        <v>8128</v>
      </c>
      <c r="K1707" s="149"/>
      <c r="L1707" s="149" t="s">
        <v>262</v>
      </c>
      <c r="M1707" s="149"/>
      <c r="N1707" s="149" t="s">
        <v>263</v>
      </c>
      <c r="O1707" s="149" t="s">
        <v>214</v>
      </c>
      <c r="P1707" s="149" t="s">
        <v>53</v>
      </c>
      <c r="Q1707" s="149"/>
      <c r="R1707" s="149" t="s">
        <v>8129</v>
      </c>
      <c r="S1707" s="149" t="s">
        <v>184</v>
      </c>
      <c r="T1707" s="149" t="s">
        <v>185</v>
      </c>
      <c r="U1707" s="149" t="s">
        <v>267</v>
      </c>
      <c r="V1707" s="149"/>
      <c r="W1707" s="149"/>
      <c r="X1707" s="149" t="s">
        <v>336</v>
      </c>
      <c r="Y1707" s="149"/>
      <c r="Z1707" s="149"/>
      <c r="AA1707" s="149"/>
      <c r="AB1707" s="149" t="s">
        <v>269</v>
      </c>
      <c r="AC1707" s="149" t="s">
        <v>270</v>
      </c>
      <c r="AD1707" s="149" t="s">
        <v>185</v>
      </c>
      <c r="AE1707" s="149" t="s">
        <v>271</v>
      </c>
      <c r="AF1707" s="149"/>
      <c r="AG1707" s="149" t="s">
        <v>1098</v>
      </c>
      <c r="AH1707" s="149" t="s">
        <v>273</v>
      </c>
      <c r="AI1707" s="158">
        <v>30</v>
      </c>
      <c r="AJ1707" s="149"/>
      <c r="AK1707" s="159" t="s">
        <v>274</v>
      </c>
      <c r="AL1707" s="159" t="s">
        <v>274</v>
      </c>
      <c r="AM1707" s="149" t="s">
        <v>274</v>
      </c>
      <c r="AN1707" s="160">
        <v>4</v>
      </c>
      <c r="AO1707" s="149"/>
      <c r="AP1707" s="149" t="s">
        <v>274</v>
      </c>
      <c r="AQ1707" s="149" t="s">
        <v>275</v>
      </c>
      <c r="AR1707" s="158">
        <v>1</v>
      </c>
      <c r="AS1707" s="149" t="s">
        <v>275</v>
      </c>
      <c r="AT1707" s="149" t="s">
        <v>276</v>
      </c>
      <c r="AU1707" s="161">
        <v>1</v>
      </c>
      <c r="AV1707" s="159">
        <v>12035.4</v>
      </c>
      <c r="AW1707" s="159">
        <v>481.42</v>
      </c>
      <c r="AX1707" s="149" t="s">
        <v>274</v>
      </c>
      <c r="AY1707" s="159">
        <v>120.36</v>
      </c>
      <c r="AZ1707" s="159">
        <v>120.36</v>
      </c>
      <c r="BA1707" s="159">
        <v>481.44</v>
      </c>
      <c r="BB1707" s="159">
        <v>3610.54</v>
      </c>
      <c r="BC1707" s="162" t="s">
        <v>274</v>
      </c>
      <c r="BD1707" s="162">
        <v>0</v>
      </c>
      <c r="BE1707" s="159">
        <v>8424.86</v>
      </c>
      <c r="BF1707" s="159">
        <v>8424.86</v>
      </c>
      <c r="BG1707" s="159">
        <v>12035.4</v>
      </c>
    </row>
    <row r="1708" ht="28.05" customHeight="1" spans="1:59">
      <c r="A1708" s="149"/>
      <c r="B1708" s="149"/>
      <c r="C1708" s="149"/>
      <c r="D1708" s="149" t="s">
        <v>3726</v>
      </c>
      <c r="E1708" s="340" t="s">
        <v>8130</v>
      </c>
      <c r="F1708" s="149" t="s">
        <v>3726</v>
      </c>
      <c r="G1708" s="149" t="s">
        <v>8131</v>
      </c>
      <c r="H1708" s="149" t="s">
        <v>182</v>
      </c>
      <c r="I1708" s="149" t="s">
        <v>7944</v>
      </c>
      <c r="J1708" s="149" t="s">
        <v>8132</v>
      </c>
      <c r="K1708" s="149"/>
      <c r="L1708" s="149" t="s">
        <v>262</v>
      </c>
      <c r="M1708" s="149"/>
      <c r="N1708" s="149" t="s">
        <v>263</v>
      </c>
      <c r="O1708" s="149" t="s">
        <v>214</v>
      </c>
      <c r="P1708" s="149" t="s">
        <v>53</v>
      </c>
      <c r="Q1708" s="149"/>
      <c r="R1708" s="149" t="s">
        <v>8133</v>
      </c>
      <c r="S1708" s="149" t="s">
        <v>184</v>
      </c>
      <c r="T1708" s="149" t="s">
        <v>185</v>
      </c>
      <c r="U1708" s="149" t="s">
        <v>267</v>
      </c>
      <c r="V1708" s="149"/>
      <c r="W1708" s="149"/>
      <c r="X1708" s="149" t="s">
        <v>336</v>
      </c>
      <c r="Y1708" s="149"/>
      <c r="Z1708" s="149"/>
      <c r="AA1708" s="149"/>
      <c r="AB1708" s="149" t="s">
        <v>269</v>
      </c>
      <c r="AC1708" s="149" t="s">
        <v>270</v>
      </c>
      <c r="AD1708" s="149" t="s">
        <v>185</v>
      </c>
      <c r="AE1708" s="149" t="s">
        <v>271</v>
      </c>
      <c r="AF1708" s="149"/>
      <c r="AG1708" s="149" t="s">
        <v>1098</v>
      </c>
      <c r="AH1708" s="149" t="s">
        <v>273</v>
      </c>
      <c r="AI1708" s="158">
        <v>30</v>
      </c>
      <c r="AJ1708" s="149"/>
      <c r="AK1708" s="159" t="s">
        <v>274</v>
      </c>
      <c r="AL1708" s="159" t="s">
        <v>274</v>
      </c>
      <c r="AM1708" s="149" t="s">
        <v>274</v>
      </c>
      <c r="AN1708" s="160">
        <v>4</v>
      </c>
      <c r="AO1708" s="149"/>
      <c r="AP1708" s="149" t="s">
        <v>274</v>
      </c>
      <c r="AQ1708" s="149" t="s">
        <v>275</v>
      </c>
      <c r="AR1708" s="158">
        <v>1</v>
      </c>
      <c r="AS1708" s="149" t="s">
        <v>275</v>
      </c>
      <c r="AT1708" s="149" t="s">
        <v>276</v>
      </c>
      <c r="AU1708" s="161">
        <v>1</v>
      </c>
      <c r="AV1708" s="159">
        <v>12035.39</v>
      </c>
      <c r="AW1708" s="159">
        <v>481.42</v>
      </c>
      <c r="AX1708" s="149" t="s">
        <v>274</v>
      </c>
      <c r="AY1708" s="159">
        <v>120.36</v>
      </c>
      <c r="AZ1708" s="159">
        <v>120.36</v>
      </c>
      <c r="BA1708" s="159">
        <v>481.44</v>
      </c>
      <c r="BB1708" s="159">
        <v>3610.54</v>
      </c>
      <c r="BC1708" s="162" t="s">
        <v>274</v>
      </c>
      <c r="BD1708" s="162">
        <v>0</v>
      </c>
      <c r="BE1708" s="159">
        <v>8424.85</v>
      </c>
      <c r="BF1708" s="159">
        <v>8424.85</v>
      </c>
      <c r="BG1708" s="159">
        <v>12035.39</v>
      </c>
    </row>
    <row r="1709" ht="28.05" customHeight="1" spans="1:59">
      <c r="A1709" s="149"/>
      <c r="B1709" s="149"/>
      <c r="C1709" s="149"/>
      <c r="D1709" s="149" t="s">
        <v>3726</v>
      </c>
      <c r="E1709" s="340" t="s">
        <v>8134</v>
      </c>
      <c r="F1709" s="149" t="s">
        <v>3726</v>
      </c>
      <c r="G1709" s="149" t="s">
        <v>8135</v>
      </c>
      <c r="H1709" s="149" t="s">
        <v>182</v>
      </c>
      <c r="I1709" s="149" t="s">
        <v>8136</v>
      </c>
      <c r="J1709" s="149" t="s">
        <v>8137</v>
      </c>
      <c r="K1709" s="149"/>
      <c r="L1709" s="149" t="s">
        <v>262</v>
      </c>
      <c r="M1709" s="149"/>
      <c r="N1709" s="149" t="s">
        <v>263</v>
      </c>
      <c r="O1709" s="149" t="s">
        <v>214</v>
      </c>
      <c r="P1709" s="149" t="s">
        <v>53</v>
      </c>
      <c r="Q1709" s="149"/>
      <c r="R1709" s="149" t="s">
        <v>4231</v>
      </c>
      <c r="S1709" s="149" t="s">
        <v>184</v>
      </c>
      <c r="T1709" s="149" t="s">
        <v>185</v>
      </c>
      <c r="U1709" s="149" t="s">
        <v>267</v>
      </c>
      <c r="V1709" s="149"/>
      <c r="W1709" s="149"/>
      <c r="X1709" s="149" t="s">
        <v>268</v>
      </c>
      <c r="Y1709" s="149"/>
      <c r="Z1709" s="149"/>
      <c r="AA1709" s="149"/>
      <c r="AB1709" s="149" t="s">
        <v>269</v>
      </c>
      <c r="AC1709" s="149" t="s">
        <v>270</v>
      </c>
      <c r="AD1709" s="149" t="s">
        <v>185</v>
      </c>
      <c r="AE1709" s="149" t="s">
        <v>271</v>
      </c>
      <c r="AF1709" s="149"/>
      <c r="AG1709" s="149" t="s">
        <v>1098</v>
      </c>
      <c r="AH1709" s="149" t="s">
        <v>273</v>
      </c>
      <c r="AI1709" s="158">
        <v>30</v>
      </c>
      <c r="AJ1709" s="149"/>
      <c r="AK1709" s="159" t="s">
        <v>274</v>
      </c>
      <c r="AL1709" s="159" t="s">
        <v>274</v>
      </c>
      <c r="AM1709" s="149" t="s">
        <v>274</v>
      </c>
      <c r="AN1709" s="160">
        <v>4</v>
      </c>
      <c r="AO1709" s="149"/>
      <c r="AP1709" s="149" t="s">
        <v>274</v>
      </c>
      <c r="AQ1709" s="149" t="s">
        <v>275</v>
      </c>
      <c r="AR1709" s="158">
        <v>1</v>
      </c>
      <c r="AS1709" s="149" t="s">
        <v>275</v>
      </c>
      <c r="AT1709" s="149" t="s">
        <v>276</v>
      </c>
      <c r="AU1709" s="161">
        <v>1</v>
      </c>
      <c r="AV1709" s="159">
        <v>10619.47</v>
      </c>
      <c r="AW1709" s="159">
        <v>424.78</v>
      </c>
      <c r="AX1709" s="149" t="s">
        <v>274</v>
      </c>
      <c r="AY1709" s="159">
        <v>106.17</v>
      </c>
      <c r="AZ1709" s="159">
        <v>106.17</v>
      </c>
      <c r="BA1709" s="159">
        <v>424.68</v>
      </c>
      <c r="BB1709" s="159">
        <v>3185.38</v>
      </c>
      <c r="BC1709" s="162" t="s">
        <v>274</v>
      </c>
      <c r="BD1709" s="159">
        <v>2.33</v>
      </c>
      <c r="BE1709" s="159">
        <v>7434.09</v>
      </c>
      <c r="BF1709" s="159">
        <v>7431.76</v>
      </c>
      <c r="BG1709" s="159">
        <v>10619.47</v>
      </c>
    </row>
    <row r="1710" ht="28.05" customHeight="1" spans="1:59">
      <c r="A1710" s="149"/>
      <c r="B1710" s="149"/>
      <c r="C1710" s="149"/>
      <c r="D1710" s="149" t="s">
        <v>3726</v>
      </c>
      <c r="E1710" s="340" t="s">
        <v>8138</v>
      </c>
      <c r="F1710" s="149" t="s">
        <v>3726</v>
      </c>
      <c r="G1710" s="149" t="s">
        <v>8139</v>
      </c>
      <c r="H1710" s="149" t="s">
        <v>5681</v>
      </c>
      <c r="I1710" s="149" t="s">
        <v>5682</v>
      </c>
      <c r="J1710" s="149" t="s">
        <v>8140</v>
      </c>
      <c r="K1710" s="149"/>
      <c r="L1710" s="149" t="s">
        <v>262</v>
      </c>
      <c r="M1710" s="149"/>
      <c r="N1710" s="149" t="s">
        <v>263</v>
      </c>
      <c r="O1710" s="149" t="s">
        <v>214</v>
      </c>
      <c r="P1710" s="149" t="s">
        <v>53</v>
      </c>
      <c r="Q1710" s="149"/>
      <c r="R1710" s="149" t="s">
        <v>8141</v>
      </c>
      <c r="S1710" s="149" t="s">
        <v>5684</v>
      </c>
      <c r="T1710" s="149" t="s">
        <v>8108</v>
      </c>
      <c r="U1710" s="149" t="s">
        <v>267</v>
      </c>
      <c r="V1710" s="149"/>
      <c r="W1710" s="149"/>
      <c r="X1710" s="149" t="s">
        <v>268</v>
      </c>
      <c r="Y1710" s="149"/>
      <c r="Z1710" s="149"/>
      <c r="AA1710" s="149"/>
      <c r="AB1710" s="149" t="s">
        <v>269</v>
      </c>
      <c r="AC1710" s="149" t="s">
        <v>318</v>
      </c>
      <c r="AD1710" s="149" t="s">
        <v>8108</v>
      </c>
      <c r="AE1710" s="149" t="s">
        <v>271</v>
      </c>
      <c r="AF1710" s="149"/>
      <c r="AG1710" s="149" t="s">
        <v>1098</v>
      </c>
      <c r="AH1710" s="149" t="s">
        <v>273</v>
      </c>
      <c r="AI1710" s="158">
        <v>96</v>
      </c>
      <c r="AJ1710" s="149"/>
      <c r="AK1710" s="159" t="s">
        <v>274</v>
      </c>
      <c r="AL1710" s="159" t="s">
        <v>274</v>
      </c>
      <c r="AM1710" s="149" t="s">
        <v>274</v>
      </c>
      <c r="AN1710" s="160">
        <v>4</v>
      </c>
      <c r="AO1710" s="149"/>
      <c r="AP1710" s="149" t="s">
        <v>274</v>
      </c>
      <c r="AQ1710" s="149" t="s">
        <v>275</v>
      </c>
      <c r="AR1710" s="158">
        <v>1</v>
      </c>
      <c r="AS1710" s="149" t="s">
        <v>275</v>
      </c>
      <c r="AT1710" s="149" t="s">
        <v>276</v>
      </c>
      <c r="AU1710" s="161">
        <v>1</v>
      </c>
      <c r="AV1710" s="159">
        <v>19658.12</v>
      </c>
      <c r="AW1710" s="159">
        <v>786.32</v>
      </c>
      <c r="AX1710" s="149" t="s">
        <v>274</v>
      </c>
      <c r="AY1710" s="162">
        <v>0</v>
      </c>
      <c r="AZ1710" s="162" t="s">
        <v>274</v>
      </c>
      <c r="BA1710" s="162">
        <v>0</v>
      </c>
      <c r="BB1710" s="159">
        <v>18871.8</v>
      </c>
      <c r="BC1710" s="162" t="s">
        <v>274</v>
      </c>
      <c r="BD1710" s="162">
        <v>0</v>
      </c>
      <c r="BE1710" s="159">
        <v>786.32</v>
      </c>
      <c r="BF1710" s="159">
        <v>786.32</v>
      </c>
      <c r="BG1710" s="159">
        <v>19658.12</v>
      </c>
    </row>
    <row r="1711" ht="28.05" customHeight="1" spans="1:59">
      <c r="A1711" s="149"/>
      <c r="B1711" s="149"/>
      <c r="C1711" s="149"/>
      <c r="D1711" s="149" t="s">
        <v>3726</v>
      </c>
      <c r="E1711" s="340" t="s">
        <v>8142</v>
      </c>
      <c r="F1711" s="149" t="s">
        <v>3726</v>
      </c>
      <c r="G1711" s="149" t="s">
        <v>8143</v>
      </c>
      <c r="H1711" s="149" t="s">
        <v>8144</v>
      </c>
      <c r="I1711" s="149" t="s">
        <v>8057</v>
      </c>
      <c r="J1711" s="149" t="s">
        <v>8145</v>
      </c>
      <c r="K1711" s="149"/>
      <c r="L1711" s="149" t="s">
        <v>262</v>
      </c>
      <c r="M1711" s="149"/>
      <c r="N1711" s="149" t="s">
        <v>263</v>
      </c>
      <c r="O1711" s="149" t="s">
        <v>214</v>
      </c>
      <c r="P1711" s="149" t="s">
        <v>53</v>
      </c>
      <c r="Q1711" s="149"/>
      <c r="R1711" s="149" t="s">
        <v>62</v>
      </c>
      <c r="S1711" s="149" t="s">
        <v>289</v>
      </c>
      <c r="T1711" s="149" t="s">
        <v>82</v>
      </c>
      <c r="U1711" s="149" t="s">
        <v>267</v>
      </c>
      <c r="V1711" s="149"/>
      <c r="W1711" s="149"/>
      <c r="X1711" s="149" t="s">
        <v>268</v>
      </c>
      <c r="Y1711" s="149"/>
      <c r="Z1711" s="149"/>
      <c r="AA1711" s="149"/>
      <c r="AB1711" s="149" t="s">
        <v>269</v>
      </c>
      <c r="AC1711" s="149" t="s">
        <v>318</v>
      </c>
      <c r="AD1711" s="149" t="s">
        <v>82</v>
      </c>
      <c r="AE1711" s="149" t="s">
        <v>271</v>
      </c>
      <c r="AF1711" s="149"/>
      <c r="AG1711" s="149" t="s">
        <v>1098</v>
      </c>
      <c r="AH1711" s="149" t="s">
        <v>273</v>
      </c>
      <c r="AI1711" s="158">
        <v>89</v>
      </c>
      <c r="AJ1711" s="149"/>
      <c r="AK1711" s="159" t="s">
        <v>274</v>
      </c>
      <c r="AL1711" s="159" t="s">
        <v>274</v>
      </c>
      <c r="AM1711" s="149" t="s">
        <v>274</v>
      </c>
      <c r="AN1711" s="160">
        <v>3.99998635</v>
      </c>
      <c r="AO1711" s="149"/>
      <c r="AP1711" s="149" t="s">
        <v>274</v>
      </c>
      <c r="AQ1711" s="149" t="s">
        <v>275</v>
      </c>
      <c r="AR1711" s="158">
        <v>1</v>
      </c>
      <c r="AS1711" s="149" t="s">
        <v>275</v>
      </c>
      <c r="AT1711" s="149" t="s">
        <v>276</v>
      </c>
      <c r="AU1711" s="161">
        <v>1</v>
      </c>
      <c r="AV1711" s="159">
        <v>41025.64</v>
      </c>
      <c r="AW1711" s="159">
        <v>1641.02</v>
      </c>
      <c r="AX1711" s="149" t="s">
        <v>274</v>
      </c>
      <c r="AY1711" s="162">
        <v>0</v>
      </c>
      <c r="AZ1711" s="162" t="s">
        <v>274</v>
      </c>
      <c r="BA1711" s="162">
        <v>0</v>
      </c>
      <c r="BB1711" s="159">
        <v>39384.62</v>
      </c>
      <c r="BC1711" s="162" t="s">
        <v>274</v>
      </c>
      <c r="BD1711" s="162">
        <v>0</v>
      </c>
      <c r="BE1711" s="159">
        <v>1641.02</v>
      </c>
      <c r="BF1711" s="159">
        <v>1641.02</v>
      </c>
      <c r="BG1711" s="159">
        <v>41025.64</v>
      </c>
    </row>
    <row r="1712" ht="28.05" customHeight="1" spans="1:59">
      <c r="A1712" s="149"/>
      <c r="B1712" s="149"/>
      <c r="C1712" s="149"/>
      <c r="D1712" s="149" t="s">
        <v>3726</v>
      </c>
      <c r="E1712" s="340" t="s">
        <v>8146</v>
      </c>
      <c r="F1712" s="149" t="s">
        <v>3726</v>
      </c>
      <c r="G1712" s="149" t="s">
        <v>8147</v>
      </c>
      <c r="H1712" s="149" t="s">
        <v>8018</v>
      </c>
      <c r="I1712" s="149" t="s">
        <v>8019</v>
      </c>
      <c r="J1712" s="149" t="s">
        <v>8148</v>
      </c>
      <c r="K1712" s="149"/>
      <c r="L1712" s="149" t="s">
        <v>262</v>
      </c>
      <c r="M1712" s="149"/>
      <c r="N1712" s="149" t="s">
        <v>263</v>
      </c>
      <c r="O1712" s="149" t="s">
        <v>214</v>
      </c>
      <c r="P1712" s="149" t="s">
        <v>53</v>
      </c>
      <c r="Q1712" s="149"/>
      <c r="R1712" s="149" t="s">
        <v>8021</v>
      </c>
      <c r="S1712" s="149" t="s">
        <v>399</v>
      </c>
      <c r="T1712" s="149" t="s">
        <v>786</v>
      </c>
      <c r="U1712" s="149" t="s">
        <v>267</v>
      </c>
      <c r="V1712" s="149"/>
      <c r="W1712" s="149"/>
      <c r="X1712" s="149" t="s">
        <v>336</v>
      </c>
      <c r="Y1712" s="149"/>
      <c r="Z1712" s="149"/>
      <c r="AA1712" s="149"/>
      <c r="AB1712" s="149" t="s">
        <v>269</v>
      </c>
      <c r="AC1712" s="149" t="s">
        <v>270</v>
      </c>
      <c r="AD1712" s="149" t="s">
        <v>786</v>
      </c>
      <c r="AE1712" s="149" t="s">
        <v>271</v>
      </c>
      <c r="AF1712" s="149"/>
      <c r="AG1712" s="149" t="s">
        <v>1098</v>
      </c>
      <c r="AH1712" s="149" t="s">
        <v>273</v>
      </c>
      <c r="AI1712" s="158">
        <v>78</v>
      </c>
      <c r="AJ1712" s="149"/>
      <c r="AK1712" s="159" t="s">
        <v>274</v>
      </c>
      <c r="AL1712" s="159" t="s">
        <v>274</v>
      </c>
      <c r="AM1712" s="149" t="s">
        <v>274</v>
      </c>
      <c r="AN1712" s="160">
        <v>4</v>
      </c>
      <c r="AO1712" s="149"/>
      <c r="AP1712" s="149" t="s">
        <v>274</v>
      </c>
      <c r="AQ1712" s="149" t="s">
        <v>275</v>
      </c>
      <c r="AR1712" s="158">
        <v>1</v>
      </c>
      <c r="AS1712" s="149" t="s">
        <v>275</v>
      </c>
      <c r="AT1712" s="149" t="s">
        <v>276</v>
      </c>
      <c r="AU1712" s="161">
        <v>1</v>
      </c>
      <c r="AV1712" s="159">
        <v>10079.65</v>
      </c>
      <c r="AW1712" s="159">
        <v>403.19</v>
      </c>
      <c r="AX1712" s="149" t="s">
        <v>274</v>
      </c>
      <c r="AY1712" s="159">
        <v>105.37</v>
      </c>
      <c r="AZ1712" s="159">
        <v>105.37</v>
      </c>
      <c r="BA1712" s="159">
        <v>421.48</v>
      </c>
      <c r="BB1712" s="159">
        <v>7779.88</v>
      </c>
      <c r="BC1712" s="162" t="s">
        <v>274</v>
      </c>
      <c r="BD1712" s="162">
        <v>0</v>
      </c>
      <c r="BE1712" s="159">
        <v>2299.77</v>
      </c>
      <c r="BF1712" s="159">
        <v>2299.77</v>
      </c>
      <c r="BG1712" s="159">
        <v>10079.65</v>
      </c>
    </row>
    <row r="1713" ht="28.05" customHeight="1" spans="1:59">
      <c r="A1713" s="149"/>
      <c r="B1713" s="149"/>
      <c r="C1713" s="149"/>
      <c r="D1713" s="149" t="s">
        <v>3726</v>
      </c>
      <c r="E1713" s="340" t="s">
        <v>8149</v>
      </c>
      <c r="F1713" s="149" t="s">
        <v>3726</v>
      </c>
      <c r="G1713" s="149" t="s">
        <v>8150</v>
      </c>
      <c r="H1713" s="149" t="s">
        <v>8018</v>
      </c>
      <c r="I1713" s="149" t="s">
        <v>8019</v>
      </c>
      <c r="J1713" s="149" t="s">
        <v>8151</v>
      </c>
      <c r="K1713" s="149"/>
      <c r="L1713" s="149" t="s">
        <v>262</v>
      </c>
      <c r="M1713" s="149"/>
      <c r="N1713" s="149" t="s">
        <v>263</v>
      </c>
      <c r="O1713" s="149" t="s">
        <v>214</v>
      </c>
      <c r="P1713" s="149" t="s">
        <v>53</v>
      </c>
      <c r="Q1713" s="149"/>
      <c r="R1713" s="149" t="s">
        <v>8021</v>
      </c>
      <c r="S1713" s="149" t="s">
        <v>399</v>
      </c>
      <c r="T1713" s="149" t="s">
        <v>786</v>
      </c>
      <c r="U1713" s="149" t="s">
        <v>267</v>
      </c>
      <c r="V1713" s="149"/>
      <c r="W1713" s="149"/>
      <c r="X1713" s="149" t="s">
        <v>336</v>
      </c>
      <c r="Y1713" s="149"/>
      <c r="Z1713" s="149"/>
      <c r="AA1713" s="149"/>
      <c r="AB1713" s="149" t="s">
        <v>269</v>
      </c>
      <c r="AC1713" s="149" t="s">
        <v>270</v>
      </c>
      <c r="AD1713" s="149" t="s">
        <v>786</v>
      </c>
      <c r="AE1713" s="149" t="s">
        <v>271</v>
      </c>
      <c r="AF1713" s="149"/>
      <c r="AG1713" s="149" t="s">
        <v>1098</v>
      </c>
      <c r="AH1713" s="149" t="s">
        <v>273</v>
      </c>
      <c r="AI1713" s="158">
        <v>78</v>
      </c>
      <c r="AJ1713" s="149"/>
      <c r="AK1713" s="159" t="s">
        <v>274</v>
      </c>
      <c r="AL1713" s="159" t="s">
        <v>274</v>
      </c>
      <c r="AM1713" s="149" t="s">
        <v>274</v>
      </c>
      <c r="AN1713" s="160">
        <v>4</v>
      </c>
      <c r="AO1713" s="149"/>
      <c r="AP1713" s="149" t="s">
        <v>274</v>
      </c>
      <c r="AQ1713" s="149" t="s">
        <v>275</v>
      </c>
      <c r="AR1713" s="158">
        <v>1</v>
      </c>
      <c r="AS1713" s="149" t="s">
        <v>275</v>
      </c>
      <c r="AT1713" s="149" t="s">
        <v>276</v>
      </c>
      <c r="AU1713" s="161">
        <v>1</v>
      </c>
      <c r="AV1713" s="159">
        <v>10079.65</v>
      </c>
      <c r="AW1713" s="159">
        <v>403.19</v>
      </c>
      <c r="AX1713" s="149" t="s">
        <v>274</v>
      </c>
      <c r="AY1713" s="159">
        <v>105.37</v>
      </c>
      <c r="AZ1713" s="159">
        <v>105.37</v>
      </c>
      <c r="BA1713" s="159">
        <v>421.48</v>
      </c>
      <c r="BB1713" s="159">
        <v>7779.88</v>
      </c>
      <c r="BC1713" s="162" t="s">
        <v>274</v>
      </c>
      <c r="BD1713" s="162">
        <v>0</v>
      </c>
      <c r="BE1713" s="159">
        <v>2299.77</v>
      </c>
      <c r="BF1713" s="159">
        <v>2299.77</v>
      </c>
      <c r="BG1713" s="159">
        <v>10079.65</v>
      </c>
    </row>
    <row r="1714" ht="28.05" customHeight="1" spans="1:59">
      <c r="A1714" s="149"/>
      <c r="B1714" s="149"/>
      <c r="C1714" s="149"/>
      <c r="D1714" s="149" t="s">
        <v>3726</v>
      </c>
      <c r="E1714" s="340" t="s">
        <v>8152</v>
      </c>
      <c r="F1714" s="149" t="s">
        <v>3726</v>
      </c>
      <c r="G1714" s="149" t="s">
        <v>8153</v>
      </c>
      <c r="H1714" s="149" t="s">
        <v>8018</v>
      </c>
      <c r="I1714" s="149" t="s">
        <v>8019</v>
      </c>
      <c r="J1714" s="149" t="s">
        <v>8154</v>
      </c>
      <c r="K1714" s="149"/>
      <c r="L1714" s="149" t="s">
        <v>262</v>
      </c>
      <c r="M1714" s="149"/>
      <c r="N1714" s="149" t="s">
        <v>263</v>
      </c>
      <c r="O1714" s="149" t="s">
        <v>214</v>
      </c>
      <c r="P1714" s="149" t="s">
        <v>53</v>
      </c>
      <c r="Q1714" s="149"/>
      <c r="R1714" s="149" t="s">
        <v>8021</v>
      </c>
      <c r="S1714" s="149" t="s">
        <v>399</v>
      </c>
      <c r="T1714" s="149" t="s">
        <v>786</v>
      </c>
      <c r="U1714" s="149" t="s">
        <v>267</v>
      </c>
      <c r="V1714" s="149"/>
      <c r="W1714" s="149"/>
      <c r="X1714" s="149" t="s">
        <v>336</v>
      </c>
      <c r="Y1714" s="149"/>
      <c r="Z1714" s="149"/>
      <c r="AA1714" s="149"/>
      <c r="AB1714" s="149" t="s">
        <v>269</v>
      </c>
      <c r="AC1714" s="149" t="s">
        <v>270</v>
      </c>
      <c r="AD1714" s="149" t="s">
        <v>786</v>
      </c>
      <c r="AE1714" s="149" t="s">
        <v>271</v>
      </c>
      <c r="AF1714" s="149"/>
      <c r="AG1714" s="149" t="s">
        <v>1098</v>
      </c>
      <c r="AH1714" s="149" t="s">
        <v>273</v>
      </c>
      <c r="AI1714" s="158">
        <v>78</v>
      </c>
      <c r="AJ1714" s="149"/>
      <c r="AK1714" s="159" t="s">
        <v>274</v>
      </c>
      <c r="AL1714" s="159" t="s">
        <v>274</v>
      </c>
      <c r="AM1714" s="149" t="s">
        <v>274</v>
      </c>
      <c r="AN1714" s="160">
        <v>4</v>
      </c>
      <c r="AO1714" s="149"/>
      <c r="AP1714" s="149" t="s">
        <v>274</v>
      </c>
      <c r="AQ1714" s="149" t="s">
        <v>275</v>
      </c>
      <c r="AR1714" s="158">
        <v>1</v>
      </c>
      <c r="AS1714" s="149" t="s">
        <v>275</v>
      </c>
      <c r="AT1714" s="149" t="s">
        <v>276</v>
      </c>
      <c r="AU1714" s="161">
        <v>1</v>
      </c>
      <c r="AV1714" s="159">
        <v>10079.65</v>
      </c>
      <c r="AW1714" s="159">
        <v>403.19</v>
      </c>
      <c r="AX1714" s="149" t="s">
        <v>274</v>
      </c>
      <c r="AY1714" s="159">
        <v>105.37</v>
      </c>
      <c r="AZ1714" s="159">
        <v>105.37</v>
      </c>
      <c r="BA1714" s="159">
        <v>421.48</v>
      </c>
      <c r="BB1714" s="159">
        <v>7779.88</v>
      </c>
      <c r="BC1714" s="162" t="s">
        <v>274</v>
      </c>
      <c r="BD1714" s="162">
        <v>0</v>
      </c>
      <c r="BE1714" s="159">
        <v>2299.77</v>
      </c>
      <c r="BF1714" s="159">
        <v>2299.77</v>
      </c>
      <c r="BG1714" s="159">
        <v>10079.65</v>
      </c>
    </row>
    <row r="1715" ht="28.05" customHeight="1" spans="1:59">
      <c r="A1715" s="149"/>
      <c r="B1715" s="149"/>
      <c r="C1715" s="149"/>
      <c r="D1715" s="149" t="s">
        <v>3726</v>
      </c>
      <c r="E1715" s="340" t="s">
        <v>8155</v>
      </c>
      <c r="F1715" s="149" t="s">
        <v>3726</v>
      </c>
      <c r="G1715" s="149" t="s">
        <v>8156</v>
      </c>
      <c r="H1715" s="149" t="s">
        <v>5681</v>
      </c>
      <c r="I1715" s="149" t="s">
        <v>5682</v>
      </c>
      <c r="J1715" s="149" t="s">
        <v>8157</v>
      </c>
      <c r="K1715" s="149"/>
      <c r="L1715" s="149" t="s">
        <v>262</v>
      </c>
      <c r="M1715" s="149"/>
      <c r="N1715" s="149" t="s">
        <v>263</v>
      </c>
      <c r="O1715" s="149" t="s">
        <v>214</v>
      </c>
      <c r="P1715" s="149" t="s">
        <v>53</v>
      </c>
      <c r="Q1715" s="149"/>
      <c r="R1715" s="149" t="s">
        <v>8115</v>
      </c>
      <c r="S1715" s="149" t="s">
        <v>5684</v>
      </c>
      <c r="T1715" s="149" t="s">
        <v>8108</v>
      </c>
      <c r="U1715" s="149" t="s">
        <v>267</v>
      </c>
      <c r="V1715" s="149"/>
      <c r="W1715" s="149"/>
      <c r="X1715" s="149" t="s">
        <v>268</v>
      </c>
      <c r="Y1715" s="149"/>
      <c r="Z1715" s="149"/>
      <c r="AA1715" s="149"/>
      <c r="AB1715" s="149" t="s">
        <v>269</v>
      </c>
      <c r="AC1715" s="149" t="s">
        <v>318</v>
      </c>
      <c r="AD1715" s="149" t="s">
        <v>8108</v>
      </c>
      <c r="AE1715" s="149" t="s">
        <v>271</v>
      </c>
      <c r="AF1715" s="149"/>
      <c r="AG1715" s="149" t="s">
        <v>1098</v>
      </c>
      <c r="AH1715" s="149" t="s">
        <v>273</v>
      </c>
      <c r="AI1715" s="158">
        <v>96</v>
      </c>
      <c r="AJ1715" s="149"/>
      <c r="AK1715" s="159" t="s">
        <v>274</v>
      </c>
      <c r="AL1715" s="159" t="s">
        <v>274</v>
      </c>
      <c r="AM1715" s="149" t="s">
        <v>274</v>
      </c>
      <c r="AN1715" s="160">
        <v>4</v>
      </c>
      <c r="AO1715" s="149"/>
      <c r="AP1715" s="149" t="s">
        <v>274</v>
      </c>
      <c r="AQ1715" s="149" t="s">
        <v>275</v>
      </c>
      <c r="AR1715" s="158">
        <v>1</v>
      </c>
      <c r="AS1715" s="149" t="s">
        <v>275</v>
      </c>
      <c r="AT1715" s="149" t="s">
        <v>276</v>
      </c>
      <c r="AU1715" s="161">
        <v>1</v>
      </c>
      <c r="AV1715" s="159">
        <v>19658.12</v>
      </c>
      <c r="AW1715" s="159">
        <v>786.32</v>
      </c>
      <c r="AX1715" s="149" t="s">
        <v>274</v>
      </c>
      <c r="AY1715" s="162">
        <v>0</v>
      </c>
      <c r="AZ1715" s="162" t="s">
        <v>274</v>
      </c>
      <c r="BA1715" s="162">
        <v>0</v>
      </c>
      <c r="BB1715" s="159">
        <v>18871.8</v>
      </c>
      <c r="BC1715" s="162" t="s">
        <v>274</v>
      </c>
      <c r="BD1715" s="162">
        <v>0</v>
      </c>
      <c r="BE1715" s="159">
        <v>786.32</v>
      </c>
      <c r="BF1715" s="159">
        <v>786.32</v>
      </c>
      <c r="BG1715" s="159">
        <v>19658.12</v>
      </c>
    </row>
    <row r="1716" ht="28.05" customHeight="1" spans="1:59">
      <c r="A1716" s="149"/>
      <c r="B1716" s="149"/>
      <c r="C1716" s="149"/>
      <c r="D1716" s="149" t="s">
        <v>3726</v>
      </c>
      <c r="E1716" s="340" t="s">
        <v>8158</v>
      </c>
      <c r="F1716" s="149" t="s">
        <v>3726</v>
      </c>
      <c r="G1716" s="149" t="s">
        <v>8159</v>
      </c>
      <c r="H1716" s="149" t="s">
        <v>7976</v>
      </c>
      <c r="I1716" s="149" t="s">
        <v>7977</v>
      </c>
      <c r="J1716" s="149" t="s">
        <v>8160</v>
      </c>
      <c r="K1716" s="149"/>
      <c r="L1716" s="149" t="s">
        <v>262</v>
      </c>
      <c r="M1716" s="149"/>
      <c r="N1716" s="149" t="s">
        <v>263</v>
      </c>
      <c r="O1716" s="149" t="s">
        <v>214</v>
      </c>
      <c r="P1716" s="149" t="s">
        <v>53</v>
      </c>
      <c r="Q1716" s="149"/>
      <c r="R1716" s="149" t="s">
        <v>8141</v>
      </c>
      <c r="S1716" s="149" t="s">
        <v>3872</v>
      </c>
      <c r="T1716" s="149" t="s">
        <v>8108</v>
      </c>
      <c r="U1716" s="149" t="s">
        <v>267</v>
      </c>
      <c r="V1716" s="149"/>
      <c r="W1716" s="149"/>
      <c r="X1716" s="149" t="s">
        <v>268</v>
      </c>
      <c r="Y1716" s="149"/>
      <c r="Z1716" s="149"/>
      <c r="AA1716" s="149"/>
      <c r="AB1716" s="149" t="s">
        <v>269</v>
      </c>
      <c r="AC1716" s="149" t="s">
        <v>318</v>
      </c>
      <c r="AD1716" s="149" t="s">
        <v>8108</v>
      </c>
      <c r="AE1716" s="149" t="s">
        <v>271</v>
      </c>
      <c r="AF1716" s="149"/>
      <c r="AG1716" s="149" t="s">
        <v>1098</v>
      </c>
      <c r="AH1716" s="149" t="s">
        <v>273</v>
      </c>
      <c r="AI1716" s="158">
        <v>96</v>
      </c>
      <c r="AJ1716" s="149"/>
      <c r="AK1716" s="159" t="s">
        <v>274</v>
      </c>
      <c r="AL1716" s="159" t="s">
        <v>274</v>
      </c>
      <c r="AM1716" s="149" t="s">
        <v>274</v>
      </c>
      <c r="AN1716" s="160">
        <v>4</v>
      </c>
      <c r="AO1716" s="149"/>
      <c r="AP1716" s="149" t="s">
        <v>274</v>
      </c>
      <c r="AQ1716" s="149" t="s">
        <v>275</v>
      </c>
      <c r="AR1716" s="158">
        <v>1</v>
      </c>
      <c r="AS1716" s="149" t="s">
        <v>275</v>
      </c>
      <c r="AT1716" s="149" t="s">
        <v>276</v>
      </c>
      <c r="AU1716" s="161">
        <v>1</v>
      </c>
      <c r="AV1716" s="159">
        <v>41025.64</v>
      </c>
      <c r="AW1716" s="159">
        <v>1641.03</v>
      </c>
      <c r="AX1716" s="149" t="s">
        <v>274</v>
      </c>
      <c r="AY1716" s="162">
        <v>0</v>
      </c>
      <c r="AZ1716" s="162" t="s">
        <v>274</v>
      </c>
      <c r="BA1716" s="162">
        <v>0</v>
      </c>
      <c r="BB1716" s="159">
        <v>39384.61</v>
      </c>
      <c r="BC1716" s="162" t="s">
        <v>274</v>
      </c>
      <c r="BD1716" s="162">
        <v>0</v>
      </c>
      <c r="BE1716" s="159">
        <v>1641.03</v>
      </c>
      <c r="BF1716" s="159">
        <v>1641.03</v>
      </c>
      <c r="BG1716" s="159">
        <v>41025.64</v>
      </c>
    </row>
    <row r="1717" ht="28.05" customHeight="1" spans="1:59">
      <c r="A1717" s="149"/>
      <c r="B1717" s="149"/>
      <c r="C1717" s="149"/>
      <c r="D1717" s="149" t="s">
        <v>3726</v>
      </c>
      <c r="E1717" s="340" t="s">
        <v>8161</v>
      </c>
      <c r="F1717" s="149" t="s">
        <v>3726</v>
      </c>
      <c r="G1717" s="149" t="s">
        <v>8162</v>
      </c>
      <c r="H1717" s="149" t="s">
        <v>8163</v>
      </c>
      <c r="I1717" s="149" t="s">
        <v>8164</v>
      </c>
      <c r="J1717" s="149" t="s">
        <v>8165</v>
      </c>
      <c r="K1717" s="149"/>
      <c r="L1717" s="149" t="s">
        <v>262</v>
      </c>
      <c r="M1717" s="149"/>
      <c r="N1717" s="149" t="s">
        <v>263</v>
      </c>
      <c r="O1717" s="149" t="s">
        <v>214</v>
      </c>
      <c r="P1717" s="149" t="s">
        <v>53</v>
      </c>
      <c r="Q1717" s="149"/>
      <c r="R1717" s="149" t="s">
        <v>4026</v>
      </c>
      <c r="S1717" s="149" t="s">
        <v>8166</v>
      </c>
      <c r="T1717" s="149" t="s">
        <v>8084</v>
      </c>
      <c r="U1717" s="149" t="s">
        <v>267</v>
      </c>
      <c r="V1717" s="149"/>
      <c r="W1717" s="149"/>
      <c r="X1717" s="149" t="s">
        <v>268</v>
      </c>
      <c r="Y1717" s="149"/>
      <c r="Z1717" s="149"/>
      <c r="AA1717" s="149"/>
      <c r="AB1717" s="149" t="s">
        <v>269</v>
      </c>
      <c r="AC1717" s="149" t="s">
        <v>270</v>
      </c>
      <c r="AD1717" s="149" t="s">
        <v>8084</v>
      </c>
      <c r="AE1717" s="149" t="s">
        <v>271</v>
      </c>
      <c r="AF1717" s="149"/>
      <c r="AG1717" s="149" t="s">
        <v>1098</v>
      </c>
      <c r="AH1717" s="149" t="s">
        <v>273</v>
      </c>
      <c r="AI1717" s="158">
        <v>29</v>
      </c>
      <c r="AJ1717" s="149"/>
      <c r="AK1717" s="159" t="s">
        <v>274</v>
      </c>
      <c r="AL1717" s="159" t="s">
        <v>274</v>
      </c>
      <c r="AM1717" s="149" t="s">
        <v>274</v>
      </c>
      <c r="AN1717" s="160">
        <v>4</v>
      </c>
      <c r="AO1717" s="149"/>
      <c r="AP1717" s="149" t="s">
        <v>274</v>
      </c>
      <c r="AQ1717" s="149" t="s">
        <v>275</v>
      </c>
      <c r="AR1717" s="158">
        <v>1</v>
      </c>
      <c r="AS1717" s="149" t="s">
        <v>275</v>
      </c>
      <c r="AT1717" s="149" t="s">
        <v>276</v>
      </c>
      <c r="AU1717" s="161">
        <v>1</v>
      </c>
      <c r="AV1717" s="159">
        <v>23008.85</v>
      </c>
      <c r="AW1717" s="159">
        <v>920.35</v>
      </c>
      <c r="AX1717" s="149" t="s">
        <v>274</v>
      </c>
      <c r="AY1717" s="159">
        <v>229.24</v>
      </c>
      <c r="AZ1717" s="159">
        <v>229.24</v>
      </c>
      <c r="BA1717" s="159">
        <v>916.96</v>
      </c>
      <c r="BB1717" s="159">
        <v>6660.93</v>
      </c>
      <c r="BC1717" s="162" t="s">
        <v>274</v>
      </c>
      <c r="BD1717" s="159">
        <v>68.4</v>
      </c>
      <c r="BE1717" s="159">
        <v>16347.92</v>
      </c>
      <c r="BF1717" s="159">
        <v>16279.52</v>
      </c>
      <c r="BG1717" s="159">
        <v>23008.85</v>
      </c>
    </row>
    <row r="1718" ht="28.05" customHeight="1" spans="1:59">
      <c r="A1718" s="149"/>
      <c r="B1718" s="149"/>
      <c r="C1718" s="149"/>
      <c r="D1718" s="149" t="s">
        <v>3726</v>
      </c>
      <c r="E1718" s="340" t="s">
        <v>8167</v>
      </c>
      <c r="F1718" s="149" t="s">
        <v>3726</v>
      </c>
      <c r="G1718" s="149" t="s">
        <v>8168</v>
      </c>
      <c r="H1718" s="149" t="s">
        <v>8169</v>
      </c>
      <c r="I1718" s="149" t="s">
        <v>8170</v>
      </c>
      <c r="J1718" s="149" t="s">
        <v>8171</v>
      </c>
      <c r="K1718" s="149"/>
      <c r="L1718" s="149" t="s">
        <v>262</v>
      </c>
      <c r="M1718" s="149"/>
      <c r="N1718" s="149" t="s">
        <v>263</v>
      </c>
      <c r="O1718" s="149" t="s">
        <v>214</v>
      </c>
      <c r="P1718" s="149" t="s">
        <v>53</v>
      </c>
      <c r="Q1718" s="149"/>
      <c r="R1718" s="149" t="s">
        <v>8115</v>
      </c>
      <c r="S1718" s="149" t="s">
        <v>3872</v>
      </c>
      <c r="T1718" s="149" t="s">
        <v>8108</v>
      </c>
      <c r="U1718" s="149" t="s">
        <v>267</v>
      </c>
      <c r="V1718" s="149"/>
      <c r="W1718" s="149"/>
      <c r="X1718" s="149" t="s">
        <v>268</v>
      </c>
      <c r="Y1718" s="149"/>
      <c r="Z1718" s="149"/>
      <c r="AA1718" s="149"/>
      <c r="AB1718" s="149" t="s">
        <v>269</v>
      </c>
      <c r="AC1718" s="149" t="s">
        <v>318</v>
      </c>
      <c r="AD1718" s="149" t="s">
        <v>8108</v>
      </c>
      <c r="AE1718" s="149" t="s">
        <v>271</v>
      </c>
      <c r="AF1718" s="149"/>
      <c r="AG1718" s="149" t="s">
        <v>1098</v>
      </c>
      <c r="AH1718" s="149" t="s">
        <v>273</v>
      </c>
      <c r="AI1718" s="158">
        <v>96</v>
      </c>
      <c r="AJ1718" s="149"/>
      <c r="AK1718" s="159" t="s">
        <v>274</v>
      </c>
      <c r="AL1718" s="159" t="s">
        <v>274</v>
      </c>
      <c r="AM1718" s="149" t="s">
        <v>274</v>
      </c>
      <c r="AN1718" s="160">
        <v>4</v>
      </c>
      <c r="AO1718" s="149"/>
      <c r="AP1718" s="149" t="s">
        <v>274</v>
      </c>
      <c r="AQ1718" s="149" t="s">
        <v>275</v>
      </c>
      <c r="AR1718" s="158">
        <v>1</v>
      </c>
      <c r="AS1718" s="149" t="s">
        <v>275</v>
      </c>
      <c r="AT1718" s="149" t="s">
        <v>276</v>
      </c>
      <c r="AU1718" s="161">
        <v>1</v>
      </c>
      <c r="AV1718" s="159">
        <v>136752.14</v>
      </c>
      <c r="AW1718" s="159">
        <v>5470.09</v>
      </c>
      <c r="AX1718" s="149" t="s">
        <v>274</v>
      </c>
      <c r="AY1718" s="162">
        <v>0</v>
      </c>
      <c r="AZ1718" s="162" t="s">
        <v>274</v>
      </c>
      <c r="BA1718" s="162">
        <v>0</v>
      </c>
      <c r="BB1718" s="159">
        <v>131282.05</v>
      </c>
      <c r="BC1718" s="162" t="s">
        <v>274</v>
      </c>
      <c r="BD1718" s="162">
        <v>0</v>
      </c>
      <c r="BE1718" s="159">
        <v>5470.09</v>
      </c>
      <c r="BF1718" s="159">
        <v>5470.09</v>
      </c>
      <c r="BG1718" s="159">
        <v>136752.14</v>
      </c>
    </row>
    <row r="1719" ht="28.05" customHeight="1" spans="1:59">
      <c r="A1719" s="149"/>
      <c r="B1719" s="149"/>
      <c r="C1719" s="149"/>
      <c r="D1719" s="149" t="s">
        <v>3726</v>
      </c>
      <c r="E1719" s="340" t="s">
        <v>8172</v>
      </c>
      <c r="F1719" s="149" t="s">
        <v>3726</v>
      </c>
      <c r="G1719" s="149" t="s">
        <v>8173</v>
      </c>
      <c r="H1719" s="149" t="s">
        <v>7976</v>
      </c>
      <c r="I1719" s="149" t="s">
        <v>7977</v>
      </c>
      <c r="J1719" s="149" t="s">
        <v>8174</v>
      </c>
      <c r="K1719" s="149"/>
      <c r="L1719" s="149" t="s">
        <v>262</v>
      </c>
      <c r="M1719" s="149"/>
      <c r="N1719" s="149" t="s">
        <v>263</v>
      </c>
      <c r="O1719" s="149" t="s">
        <v>214</v>
      </c>
      <c r="P1719" s="149" t="s">
        <v>53</v>
      </c>
      <c r="Q1719" s="149"/>
      <c r="R1719" s="149" t="s">
        <v>8141</v>
      </c>
      <c r="S1719" s="149" t="s">
        <v>3872</v>
      </c>
      <c r="T1719" s="149" t="s">
        <v>8108</v>
      </c>
      <c r="U1719" s="149" t="s">
        <v>267</v>
      </c>
      <c r="V1719" s="149"/>
      <c r="W1719" s="149"/>
      <c r="X1719" s="149" t="s">
        <v>268</v>
      </c>
      <c r="Y1719" s="149"/>
      <c r="Z1719" s="149"/>
      <c r="AA1719" s="149"/>
      <c r="AB1719" s="149" t="s">
        <v>269</v>
      </c>
      <c r="AC1719" s="149" t="s">
        <v>318</v>
      </c>
      <c r="AD1719" s="149" t="s">
        <v>8108</v>
      </c>
      <c r="AE1719" s="149" t="s">
        <v>271</v>
      </c>
      <c r="AF1719" s="149"/>
      <c r="AG1719" s="149" t="s">
        <v>1098</v>
      </c>
      <c r="AH1719" s="149" t="s">
        <v>273</v>
      </c>
      <c r="AI1719" s="158">
        <v>96</v>
      </c>
      <c r="AJ1719" s="149"/>
      <c r="AK1719" s="159" t="s">
        <v>274</v>
      </c>
      <c r="AL1719" s="159" t="s">
        <v>274</v>
      </c>
      <c r="AM1719" s="149" t="s">
        <v>274</v>
      </c>
      <c r="AN1719" s="160">
        <v>4</v>
      </c>
      <c r="AO1719" s="149"/>
      <c r="AP1719" s="149" t="s">
        <v>274</v>
      </c>
      <c r="AQ1719" s="149" t="s">
        <v>275</v>
      </c>
      <c r="AR1719" s="158">
        <v>1</v>
      </c>
      <c r="AS1719" s="149" t="s">
        <v>275</v>
      </c>
      <c r="AT1719" s="149" t="s">
        <v>276</v>
      </c>
      <c r="AU1719" s="161">
        <v>1</v>
      </c>
      <c r="AV1719" s="159">
        <v>41025.64</v>
      </c>
      <c r="AW1719" s="159">
        <v>1641.03</v>
      </c>
      <c r="AX1719" s="149" t="s">
        <v>274</v>
      </c>
      <c r="AY1719" s="162">
        <v>0</v>
      </c>
      <c r="AZ1719" s="162" t="s">
        <v>274</v>
      </c>
      <c r="BA1719" s="162">
        <v>0</v>
      </c>
      <c r="BB1719" s="159">
        <v>39384.61</v>
      </c>
      <c r="BC1719" s="162" t="s">
        <v>274</v>
      </c>
      <c r="BD1719" s="162">
        <v>0</v>
      </c>
      <c r="BE1719" s="159">
        <v>1641.03</v>
      </c>
      <c r="BF1719" s="159">
        <v>1641.03</v>
      </c>
      <c r="BG1719" s="159">
        <v>41025.64</v>
      </c>
    </row>
    <row r="1720" ht="28.05" customHeight="1" spans="1:59">
      <c r="A1720" s="149"/>
      <c r="B1720" s="149"/>
      <c r="C1720" s="149"/>
      <c r="D1720" s="149" t="s">
        <v>3726</v>
      </c>
      <c r="E1720" s="340" t="s">
        <v>8175</v>
      </c>
      <c r="F1720" s="149" t="s">
        <v>3726</v>
      </c>
      <c r="G1720" s="149" t="s">
        <v>8176</v>
      </c>
      <c r="H1720" s="149" t="s">
        <v>8177</v>
      </c>
      <c r="I1720" s="149" t="s">
        <v>8178</v>
      </c>
      <c r="J1720" s="149" t="s">
        <v>8179</v>
      </c>
      <c r="K1720" s="149"/>
      <c r="L1720" s="149" t="s">
        <v>287</v>
      </c>
      <c r="M1720" s="149"/>
      <c r="N1720" s="149" t="s">
        <v>263</v>
      </c>
      <c r="O1720" s="149" t="s">
        <v>214</v>
      </c>
      <c r="P1720" s="149" t="s">
        <v>53</v>
      </c>
      <c r="Q1720" s="149"/>
      <c r="R1720" s="149" t="s">
        <v>8180</v>
      </c>
      <c r="S1720" s="149" t="s">
        <v>4928</v>
      </c>
      <c r="T1720" s="149" t="s">
        <v>837</v>
      </c>
      <c r="U1720" s="149" t="s">
        <v>267</v>
      </c>
      <c r="V1720" s="149"/>
      <c r="W1720" s="149"/>
      <c r="X1720" s="149" t="s">
        <v>268</v>
      </c>
      <c r="Y1720" s="149"/>
      <c r="Z1720" s="149"/>
      <c r="AA1720" s="149"/>
      <c r="AB1720" s="149" t="s">
        <v>269</v>
      </c>
      <c r="AC1720" s="149" t="s">
        <v>270</v>
      </c>
      <c r="AD1720" s="149" t="s">
        <v>837</v>
      </c>
      <c r="AE1720" s="149" t="s">
        <v>271</v>
      </c>
      <c r="AF1720" s="149"/>
      <c r="AG1720" s="149" t="s">
        <v>1098</v>
      </c>
      <c r="AH1720" s="149" t="s">
        <v>273</v>
      </c>
      <c r="AI1720" s="158">
        <v>78</v>
      </c>
      <c r="AJ1720" s="149"/>
      <c r="AK1720" s="159" t="s">
        <v>274</v>
      </c>
      <c r="AL1720" s="159" t="s">
        <v>274</v>
      </c>
      <c r="AM1720" s="149" t="s">
        <v>274</v>
      </c>
      <c r="AN1720" s="160">
        <v>4</v>
      </c>
      <c r="AO1720" s="149"/>
      <c r="AP1720" s="149" t="s">
        <v>274</v>
      </c>
      <c r="AQ1720" s="149" t="s">
        <v>275</v>
      </c>
      <c r="AR1720" s="158">
        <v>1</v>
      </c>
      <c r="AS1720" s="149" t="s">
        <v>275</v>
      </c>
      <c r="AT1720" s="149" t="s">
        <v>276</v>
      </c>
      <c r="AU1720" s="161">
        <v>1</v>
      </c>
      <c r="AV1720" s="159">
        <v>1442853.45</v>
      </c>
      <c r="AW1720" s="159">
        <v>57714.14</v>
      </c>
      <c r="AX1720" s="149" t="s">
        <v>274</v>
      </c>
      <c r="AY1720" s="159">
        <v>15084.39</v>
      </c>
      <c r="AZ1720" s="159">
        <v>15084.39</v>
      </c>
      <c r="BA1720" s="159">
        <v>60337.56</v>
      </c>
      <c r="BB1720" s="159">
        <v>1113620.25</v>
      </c>
      <c r="BC1720" s="162" t="s">
        <v>274</v>
      </c>
      <c r="BD1720" s="162">
        <v>0</v>
      </c>
      <c r="BE1720" s="159">
        <v>329233.2</v>
      </c>
      <c r="BF1720" s="159">
        <v>329233.2</v>
      </c>
      <c r="BG1720" s="159">
        <v>1442853.45</v>
      </c>
    </row>
    <row r="1721" ht="28.05" customHeight="1" spans="1:59">
      <c r="A1721" s="149"/>
      <c r="B1721" s="149"/>
      <c r="C1721" s="149"/>
      <c r="D1721" s="149" t="s">
        <v>3726</v>
      </c>
      <c r="E1721" s="340" t="s">
        <v>8181</v>
      </c>
      <c r="F1721" s="149" t="s">
        <v>3726</v>
      </c>
      <c r="G1721" s="149" t="s">
        <v>8182</v>
      </c>
      <c r="H1721" s="149" t="s">
        <v>8183</v>
      </c>
      <c r="I1721" s="149" t="s">
        <v>8184</v>
      </c>
      <c r="J1721" s="149" t="s">
        <v>8185</v>
      </c>
      <c r="K1721" s="149"/>
      <c r="L1721" s="149" t="s">
        <v>262</v>
      </c>
      <c r="M1721" s="149"/>
      <c r="N1721" s="149" t="s">
        <v>263</v>
      </c>
      <c r="O1721" s="149" t="s">
        <v>214</v>
      </c>
      <c r="P1721" s="149" t="s">
        <v>53</v>
      </c>
      <c r="Q1721" s="149"/>
      <c r="R1721" s="149" t="s">
        <v>8115</v>
      </c>
      <c r="S1721" s="149" t="s">
        <v>8186</v>
      </c>
      <c r="T1721" s="149" t="s">
        <v>8108</v>
      </c>
      <c r="U1721" s="149" t="s">
        <v>267</v>
      </c>
      <c r="V1721" s="149"/>
      <c r="W1721" s="149"/>
      <c r="X1721" s="149" t="s">
        <v>268</v>
      </c>
      <c r="Y1721" s="149"/>
      <c r="Z1721" s="149"/>
      <c r="AA1721" s="149"/>
      <c r="AB1721" s="149" t="s">
        <v>269</v>
      </c>
      <c r="AC1721" s="149" t="s">
        <v>318</v>
      </c>
      <c r="AD1721" s="149" t="s">
        <v>8108</v>
      </c>
      <c r="AE1721" s="149" t="s">
        <v>271</v>
      </c>
      <c r="AF1721" s="149"/>
      <c r="AG1721" s="149" t="s">
        <v>1098</v>
      </c>
      <c r="AH1721" s="149" t="s">
        <v>273</v>
      </c>
      <c r="AI1721" s="158">
        <v>96</v>
      </c>
      <c r="AJ1721" s="149"/>
      <c r="AK1721" s="159" t="s">
        <v>274</v>
      </c>
      <c r="AL1721" s="159" t="s">
        <v>274</v>
      </c>
      <c r="AM1721" s="149" t="s">
        <v>274</v>
      </c>
      <c r="AN1721" s="160">
        <v>4</v>
      </c>
      <c r="AO1721" s="149"/>
      <c r="AP1721" s="149" t="s">
        <v>274</v>
      </c>
      <c r="AQ1721" s="149" t="s">
        <v>275</v>
      </c>
      <c r="AR1721" s="158">
        <v>1</v>
      </c>
      <c r="AS1721" s="149" t="s">
        <v>275</v>
      </c>
      <c r="AT1721" s="149" t="s">
        <v>276</v>
      </c>
      <c r="AU1721" s="161">
        <v>1</v>
      </c>
      <c r="AV1721" s="159">
        <v>81196.58</v>
      </c>
      <c r="AW1721" s="159">
        <v>3247.86</v>
      </c>
      <c r="AX1721" s="149" t="s">
        <v>274</v>
      </c>
      <c r="AY1721" s="162">
        <v>0</v>
      </c>
      <c r="AZ1721" s="162" t="s">
        <v>274</v>
      </c>
      <c r="BA1721" s="162">
        <v>0</v>
      </c>
      <c r="BB1721" s="159">
        <v>77948.72</v>
      </c>
      <c r="BC1721" s="162" t="s">
        <v>274</v>
      </c>
      <c r="BD1721" s="162">
        <v>0</v>
      </c>
      <c r="BE1721" s="159">
        <v>3247.86</v>
      </c>
      <c r="BF1721" s="159">
        <v>3247.86</v>
      </c>
      <c r="BG1721" s="159">
        <v>81196.58</v>
      </c>
    </row>
    <row r="1722" ht="28.05" customHeight="1" spans="1:59">
      <c r="A1722" s="149"/>
      <c r="B1722" s="149"/>
      <c r="C1722" s="149"/>
      <c r="D1722" s="149" t="s">
        <v>3726</v>
      </c>
      <c r="E1722" s="340" t="s">
        <v>8187</v>
      </c>
      <c r="F1722" s="149" t="s">
        <v>3726</v>
      </c>
      <c r="G1722" s="149" t="s">
        <v>8188</v>
      </c>
      <c r="H1722" s="149" t="s">
        <v>8189</v>
      </c>
      <c r="I1722" s="149" t="s">
        <v>8190</v>
      </c>
      <c r="J1722" s="149" t="s">
        <v>8191</v>
      </c>
      <c r="K1722" s="149"/>
      <c r="L1722" s="149" t="s">
        <v>262</v>
      </c>
      <c r="M1722" s="149"/>
      <c r="N1722" s="149" t="s">
        <v>263</v>
      </c>
      <c r="O1722" s="149" t="s">
        <v>214</v>
      </c>
      <c r="P1722" s="149" t="s">
        <v>53</v>
      </c>
      <c r="Q1722" s="149"/>
      <c r="R1722" s="149" t="s">
        <v>62</v>
      </c>
      <c r="S1722" s="149" t="s">
        <v>289</v>
      </c>
      <c r="T1722" s="149" t="s">
        <v>82</v>
      </c>
      <c r="U1722" s="149" t="s">
        <v>267</v>
      </c>
      <c r="V1722" s="149"/>
      <c r="W1722" s="149"/>
      <c r="X1722" s="149" t="s">
        <v>268</v>
      </c>
      <c r="Y1722" s="149"/>
      <c r="Z1722" s="149"/>
      <c r="AA1722" s="149"/>
      <c r="AB1722" s="149" t="s">
        <v>269</v>
      </c>
      <c r="AC1722" s="149" t="s">
        <v>318</v>
      </c>
      <c r="AD1722" s="149" t="s">
        <v>82</v>
      </c>
      <c r="AE1722" s="149" t="s">
        <v>271</v>
      </c>
      <c r="AF1722" s="149"/>
      <c r="AG1722" s="149" t="s">
        <v>1098</v>
      </c>
      <c r="AH1722" s="149" t="s">
        <v>273</v>
      </c>
      <c r="AI1722" s="158">
        <v>88</v>
      </c>
      <c r="AJ1722" s="149"/>
      <c r="AK1722" s="159" t="s">
        <v>274</v>
      </c>
      <c r="AL1722" s="159" t="s">
        <v>274</v>
      </c>
      <c r="AM1722" s="149" t="s">
        <v>274</v>
      </c>
      <c r="AN1722" s="160">
        <v>4</v>
      </c>
      <c r="AO1722" s="149"/>
      <c r="AP1722" s="149" t="s">
        <v>274</v>
      </c>
      <c r="AQ1722" s="149" t="s">
        <v>275</v>
      </c>
      <c r="AR1722" s="158">
        <v>1</v>
      </c>
      <c r="AS1722" s="149" t="s">
        <v>275</v>
      </c>
      <c r="AT1722" s="149" t="s">
        <v>276</v>
      </c>
      <c r="AU1722" s="161">
        <v>1</v>
      </c>
      <c r="AV1722" s="159">
        <v>83760.69</v>
      </c>
      <c r="AW1722" s="159">
        <v>3350.43</v>
      </c>
      <c r="AX1722" s="149" t="s">
        <v>274</v>
      </c>
      <c r="AY1722" s="162">
        <v>0</v>
      </c>
      <c r="AZ1722" s="162" t="s">
        <v>274</v>
      </c>
      <c r="BA1722" s="162">
        <v>0</v>
      </c>
      <c r="BB1722" s="159">
        <v>80410.26</v>
      </c>
      <c r="BC1722" s="162" t="s">
        <v>274</v>
      </c>
      <c r="BD1722" s="162">
        <v>0</v>
      </c>
      <c r="BE1722" s="159">
        <v>3350.43</v>
      </c>
      <c r="BF1722" s="159">
        <v>3350.43</v>
      </c>
      <c r="BG1722" s="159">
        <v>83760.69</v>
      </c>
    </row>
    <row r="1723" ht="28.05" customHeight="1" spans="1:59">
      <c r="A1723" s="149"/>
      <c r="B1723" s="149"/>
      <c r="C1723" s="149"/>
      <c r="D1723" s="149" t="s">
        <v>3726</v>
      </c>
      <c r="E1723" s="340" t="s">
        <v>8192</v>
      </c>
      <c r="F1723" s="149" t="s">
        <v>3726</v>
      </c>
      <c r="G1723" s="149" t="s">
        <v>8193</v>
      </c>
      <c r="H1723" s="149" t="s">
        <v>8194</v>
      </c>
      <c r="I1723" s="149" t="s">
        <v>8190</v>
      </c>
      <c r="J1723" s="149" t="s">
        <v>8195</v>
      </c>
      <c r="K1723" s="149"/>
      <c r="L1723" s="149" t="s">
        <v>262</v>
      </c>
      <c r="M1723" s="149"/>
      <c r="N1723" s="149" t="s">
        <v>263</v>
      </c>
      <c r="O1723" s="149" t="s">
        <v>214</v>
      </c>
      <c r="P1723" s="149" t="s">
        <v>53</v>
      </c>
      <c r="Q1723" s="149"/>
      <c r="R1723" s="149" t="s">
        <v>62</v>
      </c>
      <c r="S1723" s="149" t="s">
        <v>289</v>
      </c>
      <c r="T1723" s="149" t="s">
        <v>82</v>
      </c>
      <c r="U1723" s="149" t="s">
        <v>267</v>
      </c>
      <c r="V1723" s="149"/>
      <c r="W1723" s="149"/>
      <c r="X1723" s="149" t="s">
        <v>268</v>
      </c>
      <c r="Y1723" s="149"/>
      <c r="Z1723" s="149"/>
      <c r="AA1723" s="149"/>
      <c r="AB1723" s="149" t="s">
        <v>269</v>
      </c>
      <c r="AC1723" s="149" t="s">
        <v>318</v>
      </c>
      <c r="AD1723" s="149" t="s">
        <v>82</v>
      </c>
      <c r="AE1723" s="149" t="s">
        <v>271</v>
      </c>
      <c r="AF1723" s="149"/>
      <c r="AG1723" s="149" t="s">
        <v>1098</v>
      </c>
      <c r="AH1723" s="149" t="s">
        <v>273</v>
      </c>
      <c r="AI1723" s="158">
        <v>88</v>
      </c>
      <c r="AJ1723" s="149"/>
      <c r="AK1723" s="159" t="s">
        <v>274</v>
      </c>
      <c r="AL1723" s="159" t="s">
        <v>274</v>
      </c>
      <c r="AM1723" s="149" t="s">
        <v>274</v>
      </c>
      <c r="AN1723" s="160">
        <v>4</v>
      </c>
      <c r="AO1723" s="149"/>
      <c r="AP1723" s="149" t="s">
        <v>274</v>
      </c>
      <c r="AQ1723" s="149" t="s">
        <v>275</v>
      </c>
      <c r="AR1723" s="158">
        <v>1</v>
      </c>
      <c r="AS1723" s="149" t="s">
        <v>275</v>
      </c>
      <c r="AT1723" s="149" t="s">
        <v>276</v>
      </c>
      <c r="AU1723" s="161">
        <v>1</v>
      </c>
      <c r="AV1723" s="159">
        <v>83760.69</v>
      </c>
      <c r="AW1723" s="159">
        <v>3350.43</v>
      </c>
      <c r="AX1723" s="149" t="s">
        <v>274</v>
      </c>
      <c r="AY1723" s="162">
        <v>0</v>
      </c>
      <c r="AZ1723" s="162" t="s">
        <v>274</v>
      </c>
      <c r="BA1723" s="162">
        <v>0</v>
      </c>
      <c r="BB1723" s="159">
        <v>80410.26</v>
      </c>
      <c r="BC1723" s="162" t="s">
        <v>274</v>
      </c>
      <c r="BD1723" s="162">
        <v>0</v>
      </c>
      <c r="BE1723" s="159">
        <v>3350.43</v>
      </c>
      <c r="BF1723" s="159">
        <v>3350.43</v>
      </c>
      <c r="BG1723" s="159">
        <v>83760.69</v>
      </c>
    </row>
    <row r="1724" ht="28.05" customHeight="1" spans="1:59">
      <c r="A1724" s="149"/>
      <c r="B1724" s="149"/>
      <c r="C1724" s="149"/>
      <c r="D1724" s="149" t="s">
        <v>3726</v>
      </c>
      <c r="E1724" s="340" t="s">
        <v>8196</v>
      </c>
      <c r="F1724" s="149" t="s">
        <v>3726</v>
      </c>
      <c r="G1724" s="149" t="s">
        <v>8197</v>
      </c>
      <c r="H1724" s="149" t="s">
        <v>8198</v>
      </c>
      <c r="I1724" s="149" t="s">
        <v>8057</v>
      </c>
      <c r="J1724" s="149" t="s">
        <v>8199</v>
      </c>
      <c r="K1724" s="149"/>
      <c r="L1724" s="149" t="s">
        <v>262</v>
      </c>
      <c r="M1724" s="149"/>
      <c r="N1724" s="149" t="s">
        <v>263</v>
      </c>
      <c r="O1724" s="149" t="s">
        <v>214</v>
      </c>
      <c r="P1724" s="149" t="s">
        <v>53</v>
      </c>
      <c r="Q1724" s="149"/>
      <c r="R1724" s="149" t="s">
        <v>62</v>
      </c>
      <c r="S1724" s="149" t="s">
        <v>289</v>
      </c>
      <c r="T1724" s="149" t="s">
        <v>82</v>
      </c>
      <c r="U1724" s="149" t="s">
        <v>267</v>
      </c>
      <c r="V1724" s="149"/>
      <c r="W1724" s="149"/>
      <c r="X1724" s="149" t="s">
        <v>268</v>
      </c>
      <c r="Y1724" s="149"/>
      <c r="Z1724" s="149"/>
      <c r="AA1724" s="149"/>
      <c r="AB1724" s="149" t="s">
        <v>269</v>
      </c>
      <c r="AC1724" s="149" t="s">
        <v>270</v>
      </c>
      <c r="AD1724" s="149" t="s">
        <v>82</v>
      </c>
      <c r="AE1724" s="149" t="s">
        <v>271</v>
      </c>
      <c r="AF1724" s="149"/>
      <c r="AG1724" s="149" t="s">
        <v>1098</v>
      </c>
      <c r="AH1724" s="149" t="s">
        <v>273</v>
      </c>
      <c r="AI1724" s="158">
        <v>93</v>
      </c>
      <c r="AJ1724" s="149"/>
      <c r="AK1724" s="159" t="s">
        <v>274</v>
      </c>
      <c r="AL1724" s="159" t="s">
        <v>274</v>
      </c>
      <c r="AM1724" s="149" t="s">
        <v>274</v>
      </c>
      <c r="AN1724" s="160">
        <v>4</v>
      </c>
      <c r="AO1724" s="149"/>
      <c r="AP1724" s="149" t="s">
        <v>274</v>
      </c>
      <c r="AQ1724" s="149" t="s">
        <v>275</v>
      </c>
      <c r="AR1724" s="158">
        <v>1</v>
      </c>
      <c r="AS1724" s="149" t="s">
        <v>275</v>
      </c>
      <c r="AT1724" s="149" t="s">
        <v>276</v>
      </c>
      <c r="AU1724" s="161">
        <v>1</v>
      </c>
      <c r="AV1724" s="159">
        <v>41025.65</v>
      </c>
      <c r="AW1724" s="159">
        <v>1641.03</v>
      </c>
      <c r="AX1724" s="149" t="s">
        <v>274</v>
      </c>
      <c r="AY1724" s="159">
        <v>0.01</v>
      </c>
      <c r="AZ1724" s="159">
        <v>0.01</v>
      </c>
      <c r="BA1724" s="159">
        <v>0.03</v>
      </c>
      <c r="BB1724" s="159">
        <v>39384.61</v>
      </c>
      <c r="BC1724" s="162" t="s">
        <v>274</v>
      </c>
      <c r="BD1724" s="162">
        <v>0</v>
      </c>
      <c r="BE1724" s="159">
        <v>1641.04</v>
      </c>
      <c r="BF1724" s="159">
        <v>1641.04</v>
      </c>
      <c r="BG1724" s="159">
        <v>41025.65</v>
      </c>
    </row>
    <row r="1725" ht="28.05" customHeight="1" spans="1:59">
      <c r="A1725" s="149"/>
      <c r="B1725" s="149"/>
      <c r="C1725" s="149"/>
      <c r="D1725" s="149" t="s">
        <v>3726</v>
      </c>
      <c r="E1725" s="340" t="s">
        <v>8200</v>
      </c>
      <c r="F1725" s="149" t="s">
        <v>3726</v>
      </c>
      <c r="G1725" s="149" t="s">
        <v>8201</v>
      </c>
      <c r="H1725" s="149" t="s">
        <v>8183</v>
      </c>
      <c r="I1725" s="149" t="s">
        <v>8184</v>
      </c>
      <c r="J1725" s="149" t="s">
        <v>8202</v>
      </c>
      <c r="K1725" s="149"/>
      <c r="L1725" s="149" t="s">
        <v>262</v>
      </c>
      <c r="M1725" s="149"/>
      <c r="N1725" s="149" t="s">
        <v>263</v>
      </c>
      <c r="O1725" s="149" t="s">
        <v>214</v>
      </c>
      <c r="P1725" s="149" t="s">
        <v>53</v>
      </c>
      <c r="Q1725" s="149"/>
      <c r="R1725" s="149" t="s">
        <v>8141</v>
      </c>
      <c r="S1725" s="149" t="s">
        <v>8186</v>
      </c>
      <c r="T1725" s="149" t="s">
        <v>8108</v>
      </c>
      <c r="U1725" s="149" t="s">
        <v>267</v>
      </c>
      <c r="V1725" s="149"/>
      <c r="W1725" s="149"/>
      <c r="X1725" s="149" t="s">
        <v>268</v>
      </c>
      <c r="Y1725" s="149"/>
      <c r="Z1725" s="149"/>
      <c r="AA1725" s="149"/>
      <c r="AB1725" s="149" t="s">
        <v>269</v>
      </c>
      <c r="AC1725" s="149" t="s">
        <v>318</v>
      </c>
      <c r="AD1725" s="149" t="s">
        <v>8108</v>
      </c>
      <c r="AE1725" s="149" t="s">
        <v>271</v>
      </c>
      <c r="AF1725" s="149"/>
      <c r="AG1725" s="149" t="s">
        <v>1098</v>
      </c>
      <c r="AH1725" s="149" t="s">
        <v>273</v>
      </c>
      <c r="AI1725" s="158">
        <v>96</v>
      </c>
      <c r="AJ1725" s="149"/>
      <c r="AK1725" s="159" t="s">
        <v>274</v>
      </c>
      <c r="AL1725" s="159" t="s">
        <v>274</v>
      </c>
      <c r="AM1725" s="149" t="s">
        <v>274</v>
      </c>
      <c r="AN1725" s="160">
        <v>4</v>
      </c>
      <c r="AO1725" s="149"/>
      <c r="AP1725" s="149" t="s">
        <v>274</v>
      </c>
      <c r="AQ1725" s="149" t="s">
        <v>275</v>
      </c>
      <c r="AR1725" s="158">
        <v>1</v>
      </c>
      <c r="AS1725" s="149" t="s">
        <v>275</v>
      </c>
      <c r="AT1725" s="149" t="s">
        <v>276</v>
      </c>
      <c r="AU1725" s="161">
        <v>1</v>
      </c>
      <c r="AV1725" s="159">
        <v>81196.58</v>
      </c>
      <c r="AW1725" s="159">
        <v>3247.86</v>
      </c>
      <c r="AX1725" s="149" t="s">
        <v>274</v>
      </c>
      <c r="AY1725" s="162">
        <v>0</v>
      </c>
      <c r="AZ1725" s="162" t="s">
        <v>274</v>
      </c>
      <c r="BA1725" s="162">
        <v>0</v>
      </c>
      <c r="BB1725" s="159">
        <v>77948.72</v>
      </c>
      <c r="BC1725" s="162" t="s">
        <v>274</v>
      </c>
      <c r="BD1725" s="162">
        <v>0</v>
      </c>
      <c r="BE1725" s="159">
        <v>3247.86</v>
      </c>
      <c r="BF1725" s="159">
        <v>3247.86</v>
      </c>
      <c r="BG1725" s="159">
        <v>81196.58</v>
      </c>
    </row>
    <row r="1726" ht="28.05" customHeight="1" spans="1:59">
      <c r="A1726" s="149"/>
      <c r="B1726" s="149"/>
      <c r="C1726" s="149"/>
      <c r="D1726" s="149" t="s">
        <v>3726</v>
      </c>
      <c r="E1726" s="340" t="s">
        <v>8203</v>
      </c>
      <c r="F1726" s="149" t="s">
        <v>3726</v>
      </c>
      <c r="G1726" s="149" t="s">
        <v>8204</v>
      </c>
      <c r="H1726" s="149" t="s">
        <v>4646</v>
      </c>
      <c r="I1726" s="149" t="s">
        <v>8205</v>
      </c>
      <c r="J1726" s="149" t="s">
        <v>8206</v>
      </c>
      <c r="K1726" s="149"/>
      <c r="L1726" s="149" t="s">
        <v>262</v>
      </c>
      <c r="M1726" s="149"/>
      <c r="N1726" s="149" t="s">
        <v>263</v>
      </c>
      <c r="O1726" s="149" t="s">
        <v>214</v>
      </c>
      <c r="P1726" s="149" t="s">
        <v>53</v>
      </c>
      <c r="Q1726" s="149"/>
      <c r="R1726" s="149" t="s">
        <v>4026</v>
      </c>
      <c r="S1726" s="149" t="s">
        <v>8166</v>
      </c>
      <c r="T1726" s="149" t="s">
        <v>8084</v>
      </c>
      <c r="U1726" s="149" t="s">
        <v>267</v>
      </c>
      <c r="V1726" s="149"/>
      <c r="W1726" s="149"/>
      <c r="X1726" s="149" t="s">
        <v>268</v>
      </c>
      <c r="Y1726" s="149"/>
      <c r="Z1726" s="149"/>
      <c r="AA1726" s="149"/>
      <c r="AB1726" s="149" t="s">
        <v>269</v>
      </c>
      <c r="AC1726" s="149" t="s">
        <v>270</v>
      </c>
      <c r="AD1726" s="149" t="s">
        <v>8084</v>
      </c>
      <c r="AE1726" s="149" t="s">
        <v>271</v>
      </c>
      <c r="AF1726" s="149"/>
      <c r="AG1726" s="149" t="s">
        <v>1098</v>
      </c>
      <c r="AH1726" s="149" t="s">
        <v>273</v>
      </c>
      <c r="AI1726" s="158">
        <v>29</v>
      </c>
      <c r="AJ1726" s="149"/>
      <c r="AK1726" s="159" t="s">
        <v>274</v>
      </c>
      <c r="AL1726" s="159" t="s">
        <v>274</v>
      </c>
      <c r="AM1726" s="149" t="s">
        <v>274</v>
      </c>
      <c r="AN1726" s="160">
        <v>4</v>
      </c>
      <c r="AO1726" s="149"/>
      <c r="AP1726" s="149" t="s">
        <v>274</v>
      </c>
      <c r="AQ1726" s="149" t="s">
        <v>275</v>
      </c>
      <c r="AR1726" s="158">
        <v>1</v>
      </c>
      <c r="AS1726" s="149" t="s">
        <v>275</v>
      </c>
      <c r="AT1726" s="149" t="s">
        <v>276</v>
      </c>
      <c r="AU1726" s="161">
        <v>1</v>
      </c>
      <c r="AV1726" s="159">
        <v>8849.56</v>
      </c>
      <c r="AW1726" s="159">
        <v>353.98</v>
      </c>
      <c r="AX1726" s="149" t="s">
        <v>274</v>
      </c>
      <c r="AY1726" s="159">
        <v>87.79</v>
      </c>
      <c r="AZ1726" s="159">
        <v>87.79</v>
      </c>
      <c r="BA1726" s="159">
        <v>351.16</v>
      </c>
      <c r="BB1726" s="159">
        <v>2556.82</v>
      </c>
      <c r="BC1726" s="162" t="s">
        <v>274</v>
      </c>
      <c r="BD1726" s="159">
        <v>57.06</v>
      </c>
      <c r="BE1726" s="159">
        <v>6292.74</v>
      </c>
      <c r="BF1726" s="159">
        <v>6235.68</v>
      </c>
      <c r="BG1726" s="159">
        <v>8849.56</v>
      </c>
    </row>
    <row r="1727" ht="28.05" customHeight="1" spans="1:59">
      <c r="A1727" s="149"/>
      <c r="B1727" s="149"/>
      <c r="C1727" s="149"/>
      <c r="D1727" s="149" t="s">
        <v>3726</v>
      </c>
      <c r="E1727" s="340" t="s">
        <v>8207</v>
      </c>
      <c r="F1727" s="149" t="s">
        <v>3726</v>
      </c>
      <c r="G1727" s="149" t="s">
        <v>8208</v>
      </c>
      <c r="H1727" s="149" t="s">
        <v>8209</v>
      </c>
      <c r="I1727" s="149" t="s">
        <v>8210</v>
      </c>
      <c r="J1727" s="149" t="s">
        <v>8211</v>
      </c>
      <c r="K1727" s="149"/>
      <c r="L1727" s="149" t="s">
        <v>287</v>
      </c>
      <c r="M1727" s="149"/>
      <c r="N1727" s="149" t="s">
        <v>263</v>
      </c>
      <c r="O1727" s="149" t="s">
        <v>214</v>
      </c>
      <c r="P1727" s="149" t="s">
        <v>53</v>
      </c>
      <c r="Q1727" s="149"/>
      <c r="R1727" s="149" t="s">
        <v>8180</v>
      </c>
      <c r="S1727" s="149" t="s">
        <v>4928</v>
      </c>
      <c r="T1727" s="149" t="s">
        <v>837</v>
      </c>
      <c r="U1727" s="149" t="s">
        <v>267</v>
      </c>
      <c r="V1727" s="149"/>
      <c r="W1727" s="149"/>
      <c r="X1727" s="149" t="s">
        <v>268</v>
      </c>
      <c r="Y1727" s="149"/>
      <c r="Z1727" s="149"/>
      <c r="AA1727" s="149"/>
      <c r="AB1727" s="149" t="s">
        <v>269</v>
      </c>
      <c r="AC1727" s="149" t="s">
        <v>270</v>
      </c>
      <c r="AD1727" s="149" t="s">
        <v>837</v>
      </c>
      <c r="AE1727" s="149" t="s">
        <v>271</v>
      </c>
      <c r="AF1727" s="149"/>
      <c r="AG1727" s="149" t="s">
        <v>1098</v>
      </c>
      <c r="AH1727" s="149" t="s">
        <v>273</v>
      </c>
      <c r="AI1727" s="158">
        <v>78</v>
      </c>
      <c r="AJ1727" s="149"/>
      <c r="AK1727" s="159" t="s">
        <v>274</v>
      </c>
      <c r="AL1727" s="159" t="s">
        <v>274</v>
      </c>
      <c r="AM1727" s="149" t="s">
        <v>274</v>
      </c>
      <c r="AN1727" s="160">
        <v>4</v>
      </c>
      <c r="AO1727" s="149"/>
      <c r="AP1727" s="149" t="s">
        <v>274</v>
      </c>
      <c r="AQ1727" s="149" t="s">
        <v>275</v>
      </c>
      <c r="AR1727" s="158">
        <v>1</v>
      </c>
      <c r="AS1727" s="149" t="s">
        <v>275</v>
      </c>
      <c r="AT1727" s="149" t="s">
        <v>276</v>
      </c>
      <c r="AU1727" s="161">
        <v>1</v>
      </c>
      <c r="AV1727" s="159">
        <v>159150.86</v>
      </c>
      <c r="AW1727" s="159">
        <v>6366.03</v>
      </c>
      <c r="AX1727" s="149" t="s">
        <v>274</v>
      </c>
      <c r="AY1727" s="159">
        <v>1663.84</v>
      </c>
      <c r="AZ1727" s="159">
        <v>1663.84</v>
      </c>
      <c r="BA1727" s="159">
        <v>6655.39</v>
      </c>
      <c r="BB1727" s="159">
        <v>122835.62</v>
      </c>
      <c r="BC1727" s="162" t="s">
        <v>274</v>
      </c>
      <c r="BD1727" s="162">
        <v>0</v>
      </c>
      <c r="BE1727" s="159">
        <v>36315.24</v>
      </c>
      <c r="BF1727" s="159">
        <v>36315.24</v>
      </c>
      <c r="BG1727" s="159">
        <v>159150.86</v>
      </c>
    </row>
    <row r="1728" ht="28.05" customHeight="1" spans="1:59">
      <c r="A1728" s="149"/>
      <c r="B1728" s="149"/>
      <c r="C1728" s="149"/>
      <c r="D1728" s="149" t="s">
        <v>3726</v>
      </c>
      <c r="E1728" s="340" t="s">
        <v>8212</v>
      </c>
      <c r="F1728" s="149" t="s">
        <v>3726</v>
      </c>
      <c r="G1728" s="149" t="s">
        <v>8213</v>
      </c>
      <c r="H1728" s="149" t="s">
        <v>8214</v>
      </c>
      <c r="I1728" s="149" t="s">
        <v>8215</v>
      </c>
      <c r="J1728" s="149" t="s">
        <v>8216</v>
      </c>
      <c r="K1728" s="149"/>
      <c r="L1728" s="149" t="s">
        <v>262</v>
      </c>
      <c r="M1728" s="149"/>
      <c r="N1728" s="149" t="s">
        <v>263</v>
      </c>
      <c r="O1728" s="149" t="s">
        <v>214</v>
      </c>
      <c r="P1728" s="149" t="s">
        <v>53</v>
      </c>
      <c r="Q1728" s="149"/>
      <c r="R1728" s="149" t="s">
        <v>3952</v>
      </c>
      <c r="S1728" s="149" t="s">
        <v>8217</v>
      </c>
      <c r="T1728" s="149" t="s">
        <v>8084</v>
      </c>
      <c r="U1728" s="149" t="s">
        <v>267</v>
      </c>
      <c r="V1728" s="149"/>
      <c r="W1728" s="149"/>
      <c r="X1728" s="149" t="s">
        <v>336</v>
      </c>
      <c r="Y1728" s="149"/>
      <c r="Z1728" s="149"/>
      <c r="AA1728" s="149"/>
      <c r="AB1728" s="149" t="s">
        <v>269</v>
      </c>
      <c r="AC1728" s="149" t="s">
        <v>270</v>
      </c>
      <c r="AD1728" s="149" t="s">
        <v>8084</v>
      </c>
      <c r="AE1728" s="149" t="s">
        <v>271</v>
      </c>
      <c r="AF1728" s="149"/>
      <c r="AG1728" s="149" t="s">
        <v>1098</v>
      </c>
      <c r="AH1728" s="149" t="s">
        <v>273</v>
      </c>
      <c r="AI1728" s="158">
        <v>29</v>
      </c>
      <c r="AJ1728" s="149"/>
      <c r="AK1728" s="159" t="s">
        <v>274</v>
      </c>
      <c r="AL1728" s="159" t="s">
        <v>274</v>
      </c>
      <c r="AM1728" s="149" t="s">
        <v>274</v>
      </c>
      <c r="AN1728" s="160">
        <v>4</v>
      </c>
      <c r="AO1728" s="149"/>
      <c r="AP1728" s="149" t="s">
        <v>274</v>
      </c>
      <c r="AQ1728" s="149" t="s">
        <v>275</v>
      </c>
      <c r="AR1728" s="158">
        <v>1</v>
      </c>
      <c r="AS1728" s="149" t="s">
        <v>275</v>
      </c>
      <c r="AT1728" s="149" t="s">
        <v>276</v>
      </c>
      <c r="AU1728" s="161">
        <v>1</v>
      </c>
      <c r="AV1728" s="159">
        <v>24690.27</v>
      </c>
      <c r="AW1728" s="159">
        <v>987.61</v>
      </c>
      <c r="AX1728" s="149" t="s">
        <v>274</v>
      </c>
      <c r="AY1728" s="159">
        <v>245.34</v>
      </c>
      <c r="AZ1728" s="159">
        <v>245.34</v>
      </c>
      <c r="BA1728" s="159">
        <v>981.36</v>
      </c>
      <c r="BB1728" s="159">
        <v>7138.86</v>
      </c>
      <c r="BC1728" s="162" t="s">
        <v>274</v>
      </c>
      <c r="BD1728" s="159">
        <v>125.77</v>
      </c>
      <c r="BE1728" s="159">
        <v>17551.41</v>
      </c>
      <c r="BF1728" s="159">
        <v>17425.64</v>
      </c>
      <c r="BG1728" s="159">
        <v>24690.27</v>
      </c>
    </row>
    <row r="1729" ht="28.05" customHeight="1" spans="1:59">
      <c r="A1729" s="149"/>
      <c r="B1729" s="149"/>
      <c r="C1729" s="149"/>
      <c r="D1729" s="149" t="s">
        <v>3726</v>
      </c>
      <c r="E1729" s="340" t="s">
        <v>8218</v>
      </c>
      <c r="F1729" s="149" t="s">
        <v>3726</v>
      </c>
      <c r="G1729" s="149" t="s">
        <v>8219</v>
      </c>
      <c r="H1729" s="149" t="s">
        <v>8220</v>
      </c>
      <c r="I1729" s="149" t="s">
        <v>8221</v>
      </c>
      <c r="J1729" s="149" t="s">
        <v>8222</v>
      </c>
      <c r="K1729" s="149"/>
      <c r="L1729" s="149" t="s">
        <v>262</v>
      </c>
      <c r="M1729" s="149"/>
      <c r="N1729" s="149" t="s">
        <v>263</v>
      </c>
      <c r="O1729" s="149" t="s">
        <v>214</v>
      </c>
      <c r="P1729" s="149" t="s">
        <v>53</v>
      </c>
      <c r="Q1729" s="149"/>
      <c r="R1729" s="149" t="s">
        <v>6859</v>
      </c>
      <c r="S1729" s="149" t="s">
        <v>3893</v>
      </c>
      <c r="T1729" s="149" t="s">
        <v>794</v>
      </c>
      <c r="U1729" s="149" t="s">
        <v>267</v>
      </c>
      <c r="V1729" s="149"/>
      <c r="W1729" s="149"/>
      <c r="X1729" s="149" t="s">
        <v>336</v>
      </c>
      <c r="Y1729" s="149"/>
      <c r="Z1729" s="149"/>
      <c r="AA1729" s="149"/>
      <c r="AB1729" s="149" t="s">
        <v>269</v>
      </c>
      <c r="AC1729" s="149" t="s">
        <v>270</v>
      </c>
      <c r="AD1729" s="149" t="s">
        <v>794</v>
      </c>
      <c r="AE1729" s="149" t="s">
        <v>271</v>
      </c>
      <c r="AF1729" s="149"/>
      <c r="AG1729" s="149" t="s">
        <v>1098</v>
      </c>
      <c r="AH1729" s="149" t="s">
        <v>273</v>
      </c>
      <c r="AI1729" s="158">
        <v>29</v>
      </c>
      <c r="AJ1729" s="149"/>
      <c r="AK1729" s="159" t="s">
        <v>274</v>
      </c>
      <c r="AL1729" s="159" t="s">
        <v>274</v>
      </c>
      <c r="AM1729" s="149" t="s">
        <v>274</v>
      </c>
      <c r="AN1729" s="160">
        <v>4</v>
      </c>
      <c r="AO1729" s="149"/>
      <c r="AP1729" s="149" t="s">
        <v>274</v>
      </c>
      <c r="AQ1729" s="149" t="s">
        <v>275</v>
      </c>
      <c r="AR1729" s="158">
        <v>1</v>
      </c>
      <c r="AS1729" s="149" t="s">
        <v>275</v>
      </c>
      <c r="AT1729" s="149" t="s">
        <v>276</v>
      </c>
      <c r="AU1729" s="161">
        <v>1</v>
      </c>
      <c r="AV1729" s="159">
        <v>19734.52</v>
      </c>
      <c r="AW1729" s="159">
        <v>789.38</v>
      </c>
      <c r="AX1729" s="149" t="s">
        <v>274</v>
      </c>
      <c r="AY1729" s="159">
        <v>197.34</v>
      </c>
      <c r="AZ1729" s="159">
        <v>197.34</v>
      </c>
      <c r="BA1729" s="159">
        <v>789.36</v>
      </c>
      <c r="BB1729" s="159">
        <v>5723.11</v>
      </c>
      <c r="BC1729" s="162" t="s">
        <v>274</v>
      </c>
      <c r="BD1729" s="162">
        <v>0</v>
      </c>
      <c r="BE1729" s="159">
        <v>14011.41</v>
      </c>
      <c r="BF1729" s="159">
        <v>14011.41</v>
      </c>
      <c r="BG1729" s="159">
        <v>19734.52</v>
      </c>
    </row>
    <row r="1730" ht="28.05" customHeight="1" spans="1:59">
      <c r="A1730" s="149"/>
      <c r="B1730" s="149"/>
      <c r="C1730" s="149"/>
      <c r="D1730" s="149" t="s">
        <v>3726</v>
      </c>
      <c r="E1730" s="340" t="s">
        <v>8223</v>
      </c>
      <c r="F1730" s="149" t="s">
        <v>3726</v>
      </c>
      <c r="G1730" s="149" t="s">
        <v>8224</v>
      </c>
      <c r="H1730" s="149" t="s">
        <v>8220</v>
      </c>
      <c r="I1730" s="149" t="s">
        <v>8221</v>
      </c>
      <c r="J1730" s="149" t="s">
        <v>8225</v>
      </c>
      <c r="K1730" s="149"/>
      <c r="L1730" s="149" t="s">
        <v>262</v>
      </c>
      <c r="M1730" s="149"/>
      <c r="N1730" s="149" t="s">
        <v>263</v>
      </c>
      <c r="O1730" s="149" t="s">
        <v>214</v>
      </c>
      <c r="P1730" s="149" t="s">
        <v>53</v>
      </c>
      <c r="Q1730" s="149"/>
      <c r="R1730" s="149" t="s">
        <v>6859</v>
      </c>
      <c r="S1730" s="149" t="s">
        <v>3893</v>
      </c>
      <c r="T1730" s="149" t="s">
        <v>794</v>
      </c>
      <c r="U1730" s="149" t="s">
        <v>267</v>
      </c>
      <c r="V1730" s="149"/>
      <c r="W1730" s="149"/>
      <c r="X1730" s="149" t="s">
        <v>336</v>
      </c>
      <c r="Y1730" s="149"/>
      <c r="Z1730" s="149"/>
      <c r="AA1730" s="149"/>
      <c r="AB1730" s="149" t="s">
        <v>269</v>
      </c>
      <c r="AC1730" s="149" t="s">
        <v>270</v>
      </c>
      <c r="AD1730" s="149" t="s">
        <v>794</v>
      </c>
      <c r="AE1730" s="149" t="s">
        <v>271</v>
      </c>
      <c r="AF1730" s="149"/>
      <c r="AG1730" s="149" t="s">
        <v>1098</v>
      </c>
      <c r="AH1730" s="149" t="s">
        <v>273</v>
      </c>
      <c r="AI1730" s="158">
        <v>29</v>
      </c>
      <c r="AJ1730" s="149"/>
      <c r="AK1730" s="159" t="s">
        <v>274</v>
      </c>
      <c r="AL1730" s="159" t="s">
        <v>274</v>
      </c>
      <c r="AM1730" s="149" t="s">
        <v>274</v>
      </c>
      <c r="AN1730" s="160">
        <v>4</v>
      </c>
      <c r="AO1730" s="149"/>
      <c r="AP1730" s="149" t="s">
        <v>274</v>
      </c>
      <c r="AQ1730" s="149" t="s">
        <v>275</v>
      </c>
      <c r="AR1730" s="158">
        <v>1</v>
      </c>
      <c r="AS1730" s="149" t="s">
        <v>275</v>
      </c>
      <c r="AT1730" s="149" t="s">
        <v>276</v>
      </c>
      <c r="AU1730" s="161">
        <v>1</v>
      </c>
      <c r="AV1730" s="159">
        <v>19734.51</v>
      </c>
      <c r="AW1730" s="159">
        <v>789.38</v>
      </c>
      <c r="AX1730" s="149" t="s">
        <v>274</v>
      </c>
      <c r="AY1730" s="159">
        <v>197.34</v>
      </c>
      <c r="AZ1730" s="159">
        <v>197.34</v>
      </c>
      <c r="BA1730" s="159">
        <v>789.36</v>
      </c>
      <c r="BB1730" s="159">
        <v>5723.11</v>
      </c>
      <c r="BC1730" s="162" t="s">
        <v>274</v>
      </c>
      <c r="BD1730" s="162">
        <v>0</v>
      </c>
      <c r="BE1730" s="159">
        <v>14011.4</v>
      </c>
      <c r="BF1730" s="159">
        <v>14011.4</v>
      </c>
      <c r="BG1730" s="159">
        <v>19734.51</v>
      </c>
    </row>
    <row r="1731" ht="28.05" customHeight="1" spans="1:59">
      <c r="A1731" s="149"/>
      <c r="B1731" s="149"/>
      <c r="C1731" s="149"/>
      <c r="D1731" s="149" t="s">
        <v>3726</v>
      </c>
      <c r="E1731" s="340" t="s">
        <v>8226</v>
      </c>
      <c r="F1731" s="149" t="s">
        <v>3726</v>
      </c>
      <c r="G1731" s="149" t="s">
        <v>8227</v>
      </c>
      <c r="H1731" s="149" t="s">
        <v>158</v>
      </c>
      <c r="I1731" s="149" t="s">
        <v>8228</v>
      </c>
      <c r="J1731" s="149" t="s">
        <v>8229</v>
      </c>
      <c r="K1731" s="149"/>
      <c r="L1731" s="149" t="s">
        <v>262</v>
      </c>
      <c r="M1731" s="149"/>
      <c r="N1731" s="149" t="s">
        <v>263</v>
      </c>
      <c r="O1731" s="149" t="s">
        <v>214</v>
      </c>
      <c r="P1731" s="149" t="s">
        <v>53</v>
      </c>
      <c r="Q1731" s="149"/>
      <c r="R1731" s="149" t="s">
        <v>6859</v>
      </c>
      <c r="S1731" s="149" t="s">
        <v>4406</v>
      </c>
      <c r="T1731" s="149" t="s">
        <v>794</v>
      </c>
      <c r="U1731" s="149" t="s">
        <v>267</v>
      </c>
      <c r="V1731" s="149"/>
      <c r="W1731" s="149"/>
      <c r="X1731" s="149" t="s">
        <v>336</v>
      </c>
      <c r="Y1731" s="149"/>
      <c r="Z1731" s="149"/>
      <c r="AA1731" s="149"/>
      <c r="AB1731" s="149" t="s">
        <v>269</v>
      </c>
      <c r="AC1731" s="149" t="s">
        <v>270</v>
      </c>
      <c r="AD1731" s="149" t="s">
        <v>794</v>
      </c>
      <c r="AE1731" s="149" t="s">
        <v>271</v>
      </c>
      <c r="AF1731" s="149"/>
      <c r="AG1731" s="149" t="s">
        <v>1098</v>
      </c>
      <c r="AH1731" s="149" t="s">
        <v>273</v>
      </c>
      <c r="AI1731" s="158">
        <v>29</v>
      </c>
      <c r="AJ1731" s="149"/>
      <c r="AK1731" s="159" t="s">
        <v>274</v>
      </c>
      <c r="AL1731" s="159" t="s">
        <v>274</v>
      </c>
      <c r="AM1731" s="149" t="s">
        <v>274</v>
      </c>
      <c r="AN1731" s="160">
        <v>4</v>
      </c>
      <c r="AO1731" s="149"/>
      <c r="AP1731" s="149" t="s">
        <v>274</v>
      </c>
      <c r="AQ1731" s="149" t="s">
        <v>275</v>
      </c>
      <c r="AR1731" s="158">
        <v>1</v>
      </c>
      <c r="AS1731" s="149" t="s">
        <v>275</v>
      </c>
      <c r="AT1731" s="149" t="s">
        <v>276</v>
      </c>
      <c r="AU1731" s="161">
        <v>1</v>
      </c>
      <c r="AV1731" s="159">
        <v>3362.83</v>
      </c>
      <c r="AW1731" s="159">
        <v>134.51</v>
      </c>
      <c r="AX1731" s="149" t="s">
        <v>274</v>
      </c>
      <c r="AY1731" s="159">
        <v>33.63</v>
      </c>
      <c r="AZ1731" s="159">
        <v>33.63</v>
      </c>
      <c r="BA1731" s="159">
        <v>134.52</v>
      </c>
      <c r="BB1731" s="159">
        <v>975.27</v>
      </c>
      <c r="BC1731" s="162" t="s">
        <v>274</v>
      </c>
      <c r="BD1731" s="162">
        <v>0</v>
      </c>
      <c r="BE1731" s="159">
        <v>2387.56</v>
      </c>
      <c r="BF1731" s="159">
        <v>2387.56</v>
      </c>
      <c r="BG1731" s="159">
        <v>3362.83</v>
      </c>
    </row>
    <row r="1732" ht="28.05" customHeight="1" spans="1:59">
      <c r="A1732" s="149"/>
      <c r="B1732" s="149"/>
      <c r="C1732" s="149"/>
      <c r="D1732" s="149" t="s">
        <v>3726</v>
      </c>
      <c r="E1732" s="340" t="s">
        <v>8230</v>
      </c>
      <c r="F1732" s="149" t="s">
        <v>3726</v>
      </c>
      <c r="G1732" s="149" t="s">
        <v>8231</v>
      </c>
      <c r="H1732" s="149" t="s">
        <v>8220</v>
      </c>
      <c r="I1732" s="149" t="s">
        <v>8221</v>
      </c>
      <c r="J1732" s="149" t="s">
        <v>8232</v>
      </c>
      <c r="K1732" s="149"/>
      <c r="L1732" s="149" t="s">
        <v>262</v>
      </c>
      <c r="M1732" s="149"/>
      <c r="N1732" s="149" t="s">
        <v>263</v>
      </c>
      <c r="O1732" s="149" t="s">
        <v>214</v>
      </c>
      <c r="P1732" s="149" t="s">
        <v>53</v>
      </c>
      <c r="Q1732" s="149"/>
      <c r="R1732" s="149" t="s">
        <v>8133</v>
      </c>
      <c r="S1732" s="149" t="s">
        <v>3893</v>
      </c>
      <c r="T1732" s="149" t="s">
        <v>794</v>
      </c>
      <c r="U1732" s="149" t="s">
        <v>267</v>
      </c>
      <c r="V1732" s="149"/>
      <c r="W1732" s="149"/>
      <c r="X1732" s="149" t="s">
        <v>336</v>
      </c>
      <c r="Y1732" s="149"/>
      <c r="Z1732" s="149"/>
      <c r="AA1732" s="149"/>
      <c r="AB1732" s="149" t="s">
        <v>269</v>
      </c>
      <c r="AC1732" s="149" t="s">
        <v>270</v>
      </c>
      <c r="AD1732" s="149" t="s">
        <v>794</v>
      </c>
      <c r="AE1732" s="149" t="s">
        <v>271</v>
      </c>
      <c r="AF1732" s="149"/>
      <c r="AG1732" s="149" t="s">
        <v>1098</v>
      </c>
      <c r="AH1732" s="149" t="s">
        <v>273</v>
      </c>
      <c r="AI1732" s="158">
        <v>29</v>
      </c>
      <c r="AJ1732" s="149"/>
      <c r="AK1732" s="159" t="s">
        <v>274</v>
      </c>
      <c r="AL1732" s="159" t="s">
        <v>274</v>
      </c>
      <c r="AM1732" s="149" t="s">
        <v>274</v>
      </c>
      <c r="AN1732" s="160">
        <v>4</v>
      </c>
      <c r="AO1732" s="149"/>
      <c r="AP1732" s="149" t="s">
        <v>274</v>
      </c>
      <c r="AQ1732" s="149" t="s">
        <v>275</v>
      </c>
      <c r="AR1732" s="158">
        <v>1</v>
      </c>
      <c r="AS1732" s="149" t="s">
        <v>275</v>
      </c>
      <c r="AT1732" s="149" t="s">
        <v>276</v>
      </c>
      <c r="AU1732" s="161">
        <v>1</v>
      </c>
      <c r="AV1732" s="159">
        <v>19734.51</v>
      </c>
      <c r="AW1732" s="159">
        <v>789.38</v>
      </c>
      <c r="AX1732" s="149" t="s">
        <v>274</v>
      </c>
      <c r="AY1732" s="159">
        <v>197.34</v>
      </c>
      <c r="AZ1732" s="159">
        <v>197.34</v>
      </c>
      <c r="BA1732" s="159">
        <v>789.36</v>
      </c>
      <c r="BB1732" s="159">
        <v>5723.11</v>
      </c>
      <c r="BC1732" s="162" t="s">
        <v>274</v>
      </c>
      <c r="BD1732" s="162">
        <v>0</v>
      </c>
      <c r="BE1732" s="159">
        <v>14011.4</v>
      </c>
      <c r="BF1732" s="159">
        <v>14011.4</v>
      </c>
      <c r="BG1732" s="159">
        <v>19734.51</v>
      </c>
    </row>
    <row r="1733" ht="28.05" customHeight="1" spans="1:59">
      <c r="A1733" s="149"/>
      <c r="B1733" s="149"/>
      <c r="C1733" s="149"/>
      <c r="D1733" s="149" t="s">
        <v>3726</v>
      </c>
      <c r="E1733" s="340" t="s">
        <v>8233</v>
      </c>
      <c r="F1733" s="149" t="s">
        <v>3726</v>
      </c>
      <c r="G1733" s="149" t="s">
        <v>8234</v>
      </c>
      <c r="H1733" s="149" t="s">
        <v>8235</v>
      </c>
      <c r="I1733" s="149" t="s">
        <v>8190</v>
      </c>
      <c r="J1733" s="149" t="s">
        <v>8236</v>
      </c>
      <c r="K1733" s="149"/>
      <c r="L1733" s="149" t="s">
        <v>262</v>
      </c>
      <c r="M1733" s="149"/>
      <c r="N1733" s="149" t="s">
        <v>263</v>
      </c>
      <c r="O1733" s="149" t="s">
        <v>214</v>
      </c>
      <c r="P1733" s="149" t="s">
        <v>53</v>
      </c>
      <c r="Q1733" s="149"/>
      <c r="R1733" s="149" t="s">
        <v>62</v>
      </c>
      <c r="S1733" s="149" t="s">
        <v>289</v>
      </c>
      <c r="T1733" s="149" t="s">
        <v>82</v>
      </c>
      <c r="U1733" s="149" t="s">
        <v>267</v>
      </c>
      <c r="V1733" s="149"/>
      <c r="W1733" s="149"/>
      <c r="X1733" s="149" t="s">
        <v>268</v>
      </c>
      <c r="Y1733" s="149"/>
      <c r="Z1733" s="149"/>
      <c r="AA1733" s="149"/>
      <c r="AB1733" s="149" t="s">
        <v>269</v>
      </c>
      <c r="AC1733" s="149" t="s">
        <v>318</v>
      </c>
      <c r="AD1733" s="149" t="s">
        <v>82</v>
      </c>
      <c r="AE1733" s="149" t="s">
        <v>271</v>
      </c>
      <c r="AF1733" s="149"/>
      <c r="AG1733" s="149" t="s">
        <v>1098</v>
      </c>
      <c r="AH1733" s="149" t="s">
        <v>273</v>
      </c>
      <c r="AI1733" s="158">
        <v>88</v>
      </c>
      <c r="AJ1733" s="149"/>
      <c r="AK1733" s="159" t="s">
        <v>274</v>
      </c>
      <c r="AL1733" s="159" t="s">
        <v>274</v>
      </c>
      <c r="AM1733" s="149" t="s">
        <v>274</v>
      </c>
      <c r="AN1733" s="160">
        <v>3.99999188</v>
      </c>
      <c r="AO1733" s="149"/>
      <c r="AP1733" s="149" t="s">
        <v>274</v>
      </c>
      <c r="AQ1733" s="149" t="s">
        <v>275</v>
      </c>
      <c r="AR1733" s="158">
        <v>1</v>
      </c>
      <c r="AS1733" s="149" t="s">
        <v>275</v>
      </c>
      <c r="AT1733" s="149" t="s">
        <v>276</v>
      </c>
      <c r="AU1733" s="161">
        <v>1</v>
      </c>
      <c r="AV1733" s="159">
        <v>83760.67</v>
      </c>
      <c r="AW1733" s="159">
        <v>3350.42</v>
      </c>
      <c r="AX1733" s="149" t="s">
        <v>274</v>
      </c>
      <c r="AY1733" s="162">
        <v>0</v>
      </c>
      <c r="AZ1733" s="162" t="s">
        <v>274</v>
      </c>
      <c r="BA1733" s="162">
        <v>0</v>
      </c>
      <c r="BB1733" s="159">
        <v>80410.25</v>
      </c>
      <c r="BC1733" s="162" t="s">
        <v>274</v>
      </c>
      <c r="BD1733" s="162">
        <v>0</v>
      </c>
      <c r="BE1733" s="159">
        <v>3350.42</v>
      </c>
      <c r="BF1733" s="159">
        <v>3350.42</v>
      </c>
      <c r="BG1733" s="159">
        <v>83760.67</v>
      </c>
    </row>
    <row r="1734" ht="28.05" customHeight="1" spans="1:59">
      <c r="A1734" s="149"/>
      <c r="B1734" s="149"/>
      <c r="C1734" s="149"/>
      <c r="D1734" s="149" t="s">
        <v>3726</v>
      </c>
      <c r="E1734" s="340" t="s">
        <v>8237</v>
      </c>
      <c r="F1734" s="149" t="s">
        <v>3726</v>
      </c>
      <c r="G1734" s="149" t="s">
        <v>8238</v>
      </c>
      <c r="H1734" s="149" t="s">
        <v>8239</v>
      </c>
      <c r="I1734" s="149" t="s">
        <v>8240</v>
      </c>
      <c r="J1734" s="149" t="s">
        <v>8241</v>
      </c>
      <c r="K1734" s="149"/>
      <c r="L1734" s="149" t="s">
        <v>287</v>
      </c>
      <c r="M1734" s="149"/>
      <c r="N1734" s="149" t="s">
        <v>263</v>
      </c>
      <c r="O1734" s="149" t="s">
        <v>214</v>
      </c>
      <c r="P1734" s="149" t="s">
        <v>53</v>
      </c>
      <c r="Q1734" s="149"/>
      <c r="R1734" s="149" t="s">
        <v>8180</v>
      </c>
      <c r="S1734" s="149" t="s">
        <v>4928</v>
      </c>
      <c r="T1734" s="149" t="s">
        <v>837</v>
      </c>
      <c r="U1734" s="149" t="s">
        <v>267</v>
      </c>
      <c r="V1734" s="149"/>
      <c r="W1734" s="149"/>
      <c r="X1734" s="149" t="s">
        <v>268</v>
      </c>
      <c r="Y1734" s="149"/>
      <c r="Z1734" s="149"/>
      <c r="AA1734" s="149"/>
      <c r="AB1734" s="149" t="s">
        <v>269</v>
      </c>
      <c r="AC1734" s="149" t="s">
        <v>270</v>
      </c>
      <c r="AD1734" s="149" t="s">
        <v>837</v>
      </c>
      <c r="AE1734" s="149" t="s">
        <v>271</v>
      </c>
      <c r="AF1734" s="149"/>
      <c r="AG1734" s="149" t="s">
        <v>1098</v>
      </c>
      <c r="AH1734" s="149" t="s">
        <v>273</v>
      </c>
      <c r="AI1734" s="158">
        <v>78</v>
      </c>
      <c r="AJ1734" s="149"/>
      <c r="AK1734" s="159" t="s">
        <v>274</v>
      </c>
      <c r="AL1734" s="159" t="s">
        <v>274</v>
      </c>
      <c r="AM1734" s="149" t="s">
        <v>274</v>
      </c>
      <c r="AN1734" s="160">
        <v>4</v>
      </c>
      <c r="AO1734" s="149"/>
      <c r="AP1734" s="149" t="s">
        <v>274</v>
      </c>
      <c r="AQ1734" s="149" t="s">
        <v>275</v>
      </c>
      <c r="AR1734" s="158">
        <v>1</v>
      </c>
      <c r="AS1734" s="149" t="s">
        <v>275</v>
      </c>
      <c r="AT1734" s="149" t="s">
        <v>276</v>
      </c>
      <c r="AU1734" s="161">
        <v>1</v>
      </c>
      <c r="AV1734" s="159">
        <v>265581.9</v>
      </c>
      <c r="AW1734" s="159">
        <v>10623.28</v>
      </c>
      <c r="AX1734" s="149" t="s">
        <v>274</v>
      </c>
      <c r="AY1734" s="159">
        <v>2776.53</v>
      </c>
      <c r="AZ1734" s="159">
        <v>2776.53</v>
      </c>
      <c r="BA1734" s="159">
        <v>11106.13</v>
      </c>
      <c r="BB1734" s="159">
        <v>204980.99</v>
      </c>
      <c r="BC1734" s="162" t="s">
        <v>274</v>
      </c>
      <c r="BD1734" s="162">
        <v>0</v>
      </c>
      <c r="BE1734" s="159">
        <v>60600.91</v>
      </c>
      <c r="BF1734" s="159">
        <v>60600.91</v>
      </c>
      <c r="BG1734" s="159">
        <v>265581.9</v>
      </c>
    </row>
    <row r="1735" ht="28.05" customHeight="1" spans="1:59">
      <c r="A1735" s="149"/>
      <c r="B1735" s="149"/>
      <c r="C1735" s="149"/>
      <c r="D1735" s="149" t="s">
        <v>3726</v>
      </c>
      <c r="E1735" s="340" t="s">
        <v>8242</v>
      </c>
      <c r="F1735" s="149" t="s">
        <v>3726</v>
      </c>
      <c r="G1735" s="149" t="s">
        <v>8243</v>
      </c>
      <c r="H1735" s="149" t="s">
        <v>8239</v>
      </c>
      <c r="I1735" s="149" t="s">
        <v>8240</v>
      </c>
      <c r="J1735" s="149" t="s">
        <v>8244</v>
      </c>
      <c r="K1735" s="149"/>
      <c r="L1735" s="149" t="s">
        <v>287</v>
      </c>
      <c r="M1735" s="149"/>
      <c r="N1735" s="149" t="s">
        <v>263</v>
      </c>
      <c r="O1735" s="149" t="s">
        <v>214</v>
      </c>
      <c r="P1735" s="149" t="s">
        <v>53</v>
      </c>
      <c r="Q1735" s="149"/>
      <c r="R1735" s="149" t="s">
        <v>8180</v>
      </c>
      <c r="S1735" s="149" t="s">
        <v>4928</v>
      </c>
      <c r="T1735" s="149" t="s">
        <v>837</v>
      </c>
      <c r="U1735" s="149" t="s">
        <v>267</v>
      </c>
      <c r="V1735" s="149"/>
      <c r="W1735" s="149"/>
      <c r="X1735" s="149" t="s">
        <v>268</v>
      </c>
      <c r="Y1735" s="149"/>
      <c r="Z1735" s="149"/>
      <c r="AA1735" s="149"/>
      <c r="AB1735" s="149" t="s">
        <v>269</v>
      </c>
      <c r="AC1735" s="149" t="s">
        <v>270</v>
      </c>
      <c r="AD1735" s="149" t="s">
        <v>837</v>
      </c>
      <c r="AE1735" s="149" t="s">
        <v>271</v>
      </c>
      <c r="AF1735" s="149"/>
      <c r="AG1735" s="149" t="s">
        <v>1098</v>
      </c>
      <c r="AH1735" s="149" t="s">
        <v>273</v>
      </c>
      <c r="AI1735" s="158">
        <v>78</v>
      </c>
      <c r="AJ1735" s="149"/>
      <c r="AK1735" s="159" t="s">
        <v>274</v>
      </c>
      <c r="AL1735" s="159" t="s">
        <v>274</v>
      </c>
      <c r="AM1735" s="149" t="s">
        <v>274</v>
      </c>
      <c r="AN1735" s="160">
        <v>4</v>
      </c>
      <c r="AO1735" s="149"/>
      <c r="AP1735" s="149" t="s">
        <v>274</v>
      </c>
      <c r="AQ1735" s="149" t="s">
        <v>275</v>
      </c>
      <c r="AR1735" s="158">
        <v>1</v>
      </c>
      <c r="AS1735" s="149" t="s">
        <v>275</v>
      </c>
      <c r="AT1735" s="149" t="s">
        <v>276</v>
      </c>
      <c r="AU1735" s="161">
        <v>1</v>
      </c>
      <c r="AV1735" s="159">
        <v>265581.9</v>
      </c>
      <c r="AW1735" s="159">
        <v>10623.28</v>
      </c>
      <c r="AX1735" s="149" t="s">
        <v>274</v>
      </c>
      <c r="AY1735" s="159">
        <v>2776.53</v>
      </c>
      <c r="AZ1735" s="159">
        <v>2776.53</v>
      </c>
      <c r="BA1735" s="159">
        <v>11106.13</v>
      </c>
      <c r="BB1735" s="159">
        <v>204980.99</v>
      </c>
      <c r="BC1735" s="162" t="s">
        <v>274</v>
      </c>
      <c r="BD1735" s="162">
        <v>0</v>
      </c>
      <c r="BE1735" s="159">
        <v>60600.91</v>
      </c>
      <c r="BF1735" s="159">
        <v>60600.91</v>
      </c>
      <c r="BG1735" s="159">
        <v>265581.9</v>
      </c>
    </row>
    <row r="1736" ht="28.05" customHeight="1" spans="1:59">
      <c r="A1736" s="149"/>
      <c r="B1736" s="149"/>
      <c r="C1736" s="149"/>
      <c r="D1736" s="149" t="s">
        <v>3726</v>
      </c>
      <c r="E1736" s="340" t="s">
        <v>8245</v>
      </c>
      <c r="F1736" s="149" t="s">
        <v>3726</v>
      </c>
      <c r="G1736" s="149" t="s">
        <v>8246</v>
      </c>
      <c r="H1736" s="149" t="s">
        <v>8220</v>
      </c>
      <c r="I1736" s="149" t="s">
        <v>8247</v>
      </c>
      <c r="J1736" s="149" t="s">
        <v>8248</v>
      </c>
      <c r="K1736" s="149"/>
      <c r="L1736" s="149" t="s">
        <v>262</v>
      </c>
      <c r="M1736" s="149"/>
      <c r="N1736" s="149" t="s">
        <v>263</v>
      </c>
      <c r="O1736" s="149" t="s">
        <v>214</v>
      </c>
      <c r="P1736" s="149" t="s">
        <v>53</v>
      </c>
      <c r="Q1736" s="149"/>
      <c r="R1736" s="149" t="s">
        <v>8129</v>
      </c>
      <c r="S1736" s="149" t="s">
        <v>3893</v>
      </c>
      <c r="T1736" s="149" t="s">
        <v>794</v>
      </c>
      <c r="U1736" s="149" t="s">
        <v>267</v>
      </c>
      <c r="V1736" s="149"/>
      <c r="W1736" s="149"/>
      <c r="X1736" s="149" t="s">
        <v>336</v>
      </c>
      <c r="Y1736" s="149"/>
      <c r="Z1736" s="149"/>
      <c r="AA1736" s="149"/>
      <c r="AB1736" s="149" t="s">
        <v>269</v>
      </c>
      <c r="AC1736" s="149" t="s">
        <v>270</v>
      </c>
      <c r="AD1736" s="149" t="s">
        <v>794</v>
      </c>
      <c r="AE1736" s="149" t="s">
        <v>271</v>
      </c>
      <c r="AF1736" s="149"/>
      <c r="AG1736" s="149" t="s">
        <v>1098</v>
      </c>
      <c r="AH1736" s="149" t="s">
        <v>273</v>
      </c>
      <c r="AI1736" s="158">
        <v>29</v>
      </c>
      <c r="AJ1736" s="149"/>
      <c r="AK1736" s="159" t="s">
        <v>274</v>
      </c>
      <c r="AL1736" s="159" t="s">
        <v>274</v>
      </c>
      <c r="AM1736" s="149" t="s">
        <v>274</v>
      </c>
      <c r="AN1736" s="160">
        <v>4</v>
      </c>
      <c r="AO1736" s="149"/>
      <c r="AP1736" s="149" t="s">
        <v>274</v>
      </c>
      <c r="AQ1736" s="149" t="s">
        <v>275</v>
      </c>
      <c r="AR1736" s="158">
        <v>1</v>
      </c>
      <c r="AS1736" s="149" t="s">
        <v>275</v>
      </c>
      <c r="AT1736" s="149" t="s">
        <v>276</v>
      </c>
      <c r="AU1736" s="161">
        <v>1</v>
      </c>
      <c r="AV1736" s="159">
        <v>24336.28</v>
      </c>
      <c r="AW1736" s="159">
        <v>973.45</v>
      </c>
      <c r="AX1736" s="149" t="s">
        <v>274</v>
      </c>
      <c r="AY1736" s="159">
        <v>243.36</v>
      </c>
      <c r="AZ1736" s="159">
        <v>243.36</v>
      </c>
      <c r="BA1736" s="159">
        <v>973.44</v>
      </c>
      <c r="BB1736" s="159">
        <v>7057.44</v>
      </c>
      <c r="BC1736" s="162" t="s">
        <v>274</v>
      </c>
      <c r="BD1736" s="162">
        <v>0</v>
      </c>
      <c r="BE1736" s="159">
        <v>17278.84</v>
      </c>
      <c r="BF1736" s="159">
        <v>17278.84</v>
      </c>
      <c r="BG1736" s="159">
        <v>24336.28</v>
      </c>
    </row>
    <row r="1737" ht="28.05" customHeight="1" spans="1:59">
      <c r="A1737" s="149"/>
      <c r="B1737" s="149"/>
      <c r="C1737" s="149"/>
      <c r="D1737" s="149" t="s">
        <v>3726</v>
      </c>
      <c r="E1737" s="340" t="s">
        <v>8249</v>
      </c>
      <c r="F1737" s="149" t="s">
        <v>3726</v>
      </c>
      <c r="G1737" s="149" t="s">
        <v>8250</v>
      </c>
      <c r="H1737" s="149" t="s">
        <v>8251</v>
      </c>
      <c r="I1737" s="149" t="s">
        <v>8210</v>
      </c>
      <c r="J1737" s="149" t="s">
        <v>8252</v>
      </c>
      <c r="K1737" s="149"/>
      <c r="L1737" s="149" t="s">
        <v>287</v>
      </c>
      <c r="M1737" s="149"/>
      <c r="N1737" s="149" t="s">
        <v>263</v>
      </c>
      <c r="O1737" s="149" t="s">
        <v>214</v>
      </c>
      <c r="P1737" s="149" t="s">
        <v>53</v>
      </c>
      <c r="Q1737" s="149"/>
      <c r="R1737" s="149" t="s">
        <v>8180</v>
      </c>
      <c r="S1737" s="149" t="s">
        <v>4928</v>
      </c>
      <c r="T1737" s="149" t="s">
        <v>837</v>
      </c>
      <c r="U1737" s="149" t="s">
        <v>267</v>
      </c>
      <c r="V1737" s="149"/>
      <c r="W1737" s="149"/>
      <c r="X1737" s="149" t="s">
        <v>268</v>
      </c>
      <c r="Y1737" s="149"/>
      <c r="Z1737" s="149"/>
      <c r="AA1737" s="149"/>
      <c r="AB1737" s="149" t="s">
        <v>269</v>
      </c>
      <c r="AC1737" s="149" t="s">
        <v>270</v>
      </c>
      <c r="AD1737" s="149" t="s">
        <v>837</v>
      </c>
      <c r="AE1737" s="149" t="s">
        <v>271</v>
      </c>
      <c r="AF1737" s="149"/>
      <c r="AG1737" s="149" t="s">
        <v>1098</v>
      </c>
      <c r="AH1737" s="149" t="s">
        <v>273</v>
      </c>
      <c r="AI1737" s="158">
        <v>78</v>
      </c>
      <c r="AJ1737" s="149"/>
      <c r="AK1737" s="159" t="s">
        <v>274</v>
      </c>
      <c r="AL1737" s="159" t="s">
        <v>274</v>
      </c>
      <c r="AM1737" s="149" t="s">
        <v>274</v>
      </c>
      <c r="AN1737" s="160">
        <v>4</v>
      </c>
      <c r="AO1737" s="149"/>
      <c r="AP1737" s="149" t="s">
        <v>274</v>
      </c>
      <c r="AQ1737" s="149" t="s">
        <v>275</v>
      </c>
      <c r="AR1737" s="158">
        <v>1</v>
      </c>
      <c r="AS1737" s="149" t="s">
        <v>275</v>
      </c>
      <c r="AT1737" s="149" t="s">
        <v>276</v>
      </c>
      <c r="AU1737" s="161">
        <v>1</v>
      </c>
      <c r="AV1737" s="159">
        <v>68189.66</v>
      </c>
      <c r="AW1737" s="159">
        <v>2727.59</v>
      </c>
      <c r="AX1737" s="149" t="s">
        <v>274</v>
      </c>
      <c r="AY1737" s="159">
        <v>712.88</v>
      </c>
      <c r="AZ1737" s="159">
        <v>712.88</v>
      </c>
      <c r="BA1737" s="159">
        <v>2851.52</v>
      </c>
      <c r="BB1737" s="159">
        <v>52630.22</v>
      </c>
      <c r="BC1737" s="162" t="s">
        <v>274</v>
      </c>
      <c r="BD1737" s="162">
        <v>0</v>
      </c>
      <c r="BE1737" s="159">
        <v>15559.44</v>
      </c>
      <c r="BF1737" s="159">
        <v>15559.44</v>
      </c>
      <c r="BG1737" s="159">
        <v>68189.66</v>
      </c>
    </row>
    <row r="1738" ht="28.05" customHeight="1" spans="1:59">
      <c r="A1738" s="149"/>
      <c r="B1738" s="149"/>
      <c r="C1738" s="149"/>
      <c r="D1738" s="149" t="s">
        <v>3726</v>
      </c>
      <c r="E1738" s="340" t="s">
        <v>8253</v>
      </c>
      <c r="F1738" s="149" t="s">
        <v>3726</v>
      </c>
      <c r="G1738" s="149" t="s">
        <v>8254</v>
      </c>
      <c r="H1738" s="149" t="s">
        <v>8255</v>
      </c>
      <c r="I1738" s="149" t="s">
        <v>8256</v>
      </c>
      <c r="J1738" s="149" t="s">
        <v>8257</v>
      </c>
      <c r="K1738" s="149"/>
      <c r="L1738" s="149" t="s">
        <v>287</v>
      </c>
      <c r="M1738" s="149"/>
      <c r="N1738" s="149" t="s">
        <v>263</v>
      </c>
      <c r="O1738" s="149" t="s">
        <v>214</v>
      </c>
      <c r="P1738" s="149" t="s">
        <v>53</v>
      </c>
      <c r="Q1738" s="149"/>
      <c r="R1738" s="149" t="s">
        <v>8180</v>
      </c>
      <c r="S1738" s="149" t="s">
        <v>4928</v>
      </c>
      <c r="T1738" s="149" t="s">
        <v>837</v>
      </c>
      <c r="U1738" s="149" t="s">
        <v>267</v>
      </c>
      <c r="V1738" s="149"/>
      <c r="W1738" s="149"/>
      <c r="X1738" s="149" t="s">
        <v>268</v>
      </c>
      <c r="Y1738" s="149"/>
      <c r="Z1738" s="149"/>
      <c r="AA1738" s="149"/>
      <c r="AB1738" s="149" t="s">
        <v>269</v>
      </c>
      <c r="AC1738" s="149" t="s">
        <v>270</v>
      </c>
      <c r="AD1738" s="149" t="s">
        <v>837</v>
      </c>
      <c r="AE1738" s="149" t="s">
        <v>271</v>
      </c>
      <c r="AF1738" s="149"/>
      <c r="AG1738" s="149" t="s">
        <v>1098</v>
      </c>
      <c r="AH1738" s="149" t="s">
        <v>273</v>
      </c>
      <c r="AI1738" s="158">
        <v>78</v>
      </c>
      <c r="AJ1738" s="149"/>
      <c r="AK1738" s="159" t="s">
        <v>274</v>
      </c>
      <c r="AL1738" s="159" t="s">
        <v>274</v>
      </c>
      <c r="AM1738" s="149" t="s">
        <v>274</v>
      </c>
      <c r="AN1738" s="160">
        <v>4</v>
      </c>
      <c r="AO1738" s="149"/>
      <c r="AP1738" s="149" t="s">
        <v>274</v>
      </c>
      <c r="AQ1738" s="149" t="s">
        <v>275</v>
      </c>
      <c r="AR1738" s="158">
        <v>1</v>
      </c>
      <c r="AS1738" s="149" t="s">
        <v>275</v>
      </c>
      <c r="AT1738" s="149" t="s">
        <v>276</v>
      </c>
      <c r="AU1738" s="161">
        <v>1</v>
      </c>
      <c r="AV1738" s="159">
        <v>109077.59</v>
      </c>
      <c r="AW1738" s="159">
        <v>4363.1</v>
      </c>
      <c r="AX1738" s="149" t="s">
        <v>274</v>
      </c>
      <c r="AY1738" s="159">
        <v>1140.34</v>
      </c>
      <c r="AZ1738" s="159">
        <v>1140.34</v>
      </c>
      <c r="BA1738" s="159">
        <v>4561.36</v>
      </c>
      <c r="BB1738" s="159">
        <v>84188.3</v>
      </c>
      <c r="BC1738" s="162" t="s">
        <v>274</v>
      </c>
      <c r="BD1738" s="162">
        <v>0</v>
      </c>
      <c r="BE1738" s="159">
        <v>24889.29</v>
      </c>
      <c r="BF1738" s="159">
        <v>24889.29</v>
      </c>
      <c r="BG1738" s="159">
        <v>109077.59</v>
      </c>
    </row>
    <row r="1739" ht="28.05" customHeight="1" spans="1:59">
      <c r="A1739" s="149"/>
      <c r="B1739" s="149"/>
      <c r="C1739" s="149"/>
      <c r="D1739" s="149" t="s">
        <v>3726</v>
      </c>
      <c r="E1739" s="340" t="s">
        <v>8258</v>
      </c>
      <c r="F1739" s="149" t="s">
        <v>3726</v>
      </c>
      <c r="G1739" s="149" t="s">
        <v>8259</v>
      </c>
      <c r="H1739" s="149" t="s">
        <v>158</v>
      </c>
      <c r="I1739" s="149" t="s">
        <v>8228</v>
      </c>
      <c r="J1739" s="149" t="s">
        <v>8260</v>
      </c>
      <c r="K1739" s="149"/>
      <c r="L1739" s="149" t="s">
        <v>262</v>
      </c>
      <c r="M1739" s="149"/>
      <c r="N1739" s="149" t="s">
        <v>263</v>
      </c>
      <c r="O1739" s="149" t="s">
        <v>214</v>
      </c>
      <c r="P1739" s="149" t="s">
        <v>53</v>
      </c>
      <c r="Q1739" s="149"/>
      <c r="R1739" s="149" t="s">
        <v>6859</v>
      </c>
      <c r="S1739" s="149" t="s">
        <v>4406</v>
      </c>
      <c r="T1739" s="149" t="s">
        <v>794</v>
      </c>
      <c r="U1739" s="149" t="s">
        <v>267</v>
      </c>
      <c r="V1739" s="149"/>
      <c r="W1739" s="149"/>
      <c r="X1739" s="149" t="s">
        <v>336</v>
      </c>
      <c r="Y1739" s="149"/>
      <c r="Z1739" s="149"/>
      <c r="AA1739" s="149"/>
      <c r="AB1739" s="149" t="s">
        <v>269</v>
      </c>
      <c r="AC1739" s="149" t="s">
        <v>270</v>
      </c>
      <c r="AD1739" s="149" t="s">
        <v>794</v>
      </c>
      <c r="AE1739" s="149" t="s">
        <v>271</v>
      </c>
      <c r="AF1739" s="149"/>
      <c r="AG1739" s="149" t="s">
        <v>1098</v>
      </c>
      <c r="AH1739" s="149" t="s">
        <v>273</v>
      </c>
      <c r="AI1739" s="158">
        <v>29</v>
      </c>
      <c r="AJ1739" s="149"/>
      <c r="AK1739" s="159" t="s">
        <v>274</v>
      </c>
      <c r="AL1739" s="159" t="s">
        <v>274</v>
      </c>
      <c r="AM1739" s="149" t="s">
        <v>274</v>
      </c>
      <c r="AN1739" s="160">
        <v>4</v>
      </c>
      <c r="AO1739" s="149"/>
      <c r="AP1739" s="149" t="s">
        <v>274</v>
      </c>
      <c r="AQ1739" s="149" t="s">
        <v>275</v>
      </c>
      <c r="AR1739" s="158">
        <v>1</v>
      </c>
      <c r="AS1739" s="149" t="s">
        <v>275</v>
      </c>
      <c r="AT1739" s="149" t="s">
        <v>276</v>
      </c>
      <c r="AU1739" s="161">
        <v>1</v>
      </c>
      <c r="AV1739" s="159">
        <v>3362.83</v>
      </c>
      <c r="AW1739" s="159">
        <v>134.51</v>
      </c>
      <c r="AX1739" s="149" t="s">
        <v>274</v>
      </c>
      <c r="AY1739" s="159">
        <v>33.63</v>
      </c>
      <c r="AZ1739" s="159">
        <v>33.63</v>
      </c>
      <c r="BA1739" s="159">
        <v>134.52</v>
      </c>
      <c r="BB1739" s="159">
        <v>975.27</v>
      </c>
      <c r="BC1739" s="162" t="s">
        <v>274</v>
      </c>
      <c r="BD1739" s="162">
        <v>0</v>
      </c>
      <c r="BE1739" s="159">
        <v>2387.56</v>
      </c>
      <c r="BF1739" s="159">
        <v>2387.56</v>
      </c>
      <c r="BG1739" s="159">
        <v>3362.83</v>
      </c>
    </row>
    <row r="1740" ht="28.05" customHeight="1" spans="1:59">
      <c r="A1740" s="149"/>
      <c r="B1740" s="149"/>
      <c r="C1740" s="149"/>
      <c r="D1740" s="149" t="s">
        <v>3726</v>
      </c>
      <c r="E1740" s="340" t="s">
        <v>8261</v>
      </c>
      <c r="F1740" s="149" t="s">
        <v>3726</v>
      </c>
      <c r="G1740" s="149" t="s">
        <v>8262</v>
      </c>
      <c r="H1740" s="149" t="s">
        <v>158</v>
      </c>
      <c r="I1740" s="149" t="s">
        <v>8228</v>
      </c>
      <c r="J1740" s="149" t="s">
        <v>8263</v>
      </c>
      <c r="K1740" s="149"/>
      <c r="L1740" s="149" t="s">
        <v>262</v>
      </c>
      <c r="M1740" s="149"/>
      <c r="N1740" s="149" t="s">
        <v>263</v>
      </c>
      <c r="O1740" s="149" t="s">
        <v>214</v>
      </c>
      <c r="P1740" s="149" t="s">
        <v>53</v>
      </c>
      <c r="Q1740" s="149"/>
      <c r="R1740" s="149" t="s">
        <v>8133</v>
      </c>
      <c r="S1740" s="149" t="s">
        <v>4406</v>
      </c>
      <c r="T1740" s="149" t="s">
        <v>794</v>
      </c>
      <c r="U1740" s="149" t="s">
        <v>267</v>
      </c>
      <c r="V1740" s="149"/>
      <c r="W1740" s="149"/>
      <c r="X1740" s="149" t="s">
        <v>336</v>
      </c>
      <c r="Y1740" s="149"/>
      <c r="Z1740" s="149"/>
      <c r="AA1740" s="149"/>
      <c r="AB1740" s="149" t="s">
        <v>269</v>
      </c>
      <c r="AC1740" s="149" t="s">
        <v>270</v>
      </c>
      <c r="AD1740" s="149" t="s">
        <v>794</v>
      </c>
      <c r="AE1740" s="149" t="s">
        <v>271</v>
      </c>
      <c r="AF1740" s="149"/>
      <c r="AG1740" s="149" t="s">
        <v>1098</v>
      </c>
      <c r="AH1740" s="149" t="s">
        <v>273</v>
      </c>
      <c r="AI1740" s="158">
        <v>29</v>
      </c>
      <c r="AJ1740" s="149"/>
      <c r="AK1740" s="159" t="s">
        <v>274</v>
      </c>
      <c r="AL1740" s="159" t="s">
        <v>274</v>
      </c>
      <c r="AM1740" s="149" t="s">
        <v>274</v>
      </c>
      <c r="AN1740" s="160">
        <v>4</v>
      </c>
      <c r="AO1740" s="149"/>
      <c r="AP1740" s="149" t="s">
        <v>274</v>
      </c>
      <c r="AQ1740" s="149" t="s">
        <v>275</v>
      </c>
      <c r="AR1740" s="158">
        <v>1</v>
      </c>
      <c r="AS1740" s="149" t="s">
        <v>275</v>
      </c>
      <c r="AT1740" s="149" t="s">
        <v>276</v>
      </c>
      <c r="AU1740" s="161">
        <v>1</v>
      </c>
      <c r="AV1740" s="159">
        <v>3362.84</v>
      </c>
      <c r="AW1740" s="159">
        <v>134.51</v>
      </c>
      <c r="AX1740" s="149" t="s">
        <v>274</v>
      </c>
      <c r="AY1740" s="159">
        <v>33.63</v>
      </c>
      <c r="AZ1740" s="159">
        <v>33.63</v>
      </c>
      <c r="BA1740" s="159">
        <v>134.52</v>
      </c>
      <c r="BB1740" s="159">
        <v>975.27</v>
      </c>
      <c r="BC1740" s="162" t="s">
        <v>274</v>
      </c>
      <c r="BD1740" s="162">
        <v>0</v>
      </c>
      <c r="BE1740" s="159">
        <v>2387.57</v>
      </c>
      <c r="BF1740" s="159">
        <v>2387.57</v>
      </c>
      <c r="BG1740" s="159">
        <v>3362.84</v>
      </c>
    </row>
    <row r="1741" ht="28.05" customHeight="1" spans="1:59">
      <c r="A1741" s="149"/>
      <c r="B1741" s="149"/>
      <c r="C1741" s="149"/>
      <c r="D1741" s="149" t="s">
        <v>3726</v>
      </c>
      <c r="E1741" s="340" t="s">
        <v>8264</v>
      </c>
      <c r="F1741" s="149" t="s">
        <v>3726</v>
      </c>
      <c r="G1741" s="149" t="s">
        <v>8265</v>
      </c>
      <c r="H1741" s="149" t="s">
        <v>8255</v>
      </c>
      <c r="I1741" s="149" t="s">
        <v>8256</v>
      </c>
      <c r="J1741" s="149" t="s">
        <v>8266</v>
      </c>
      <c r="K1741" s="149"/>
      <c r="L1741" s="149" t="s">
        <v>287</v>
      </c>
      <c r="M1741" s="149"/>
      <c r="N1741" s="149" t="s">
        <v>263</v>
      </c>
      <c r="O1741" s="149" t="s">
        <v>214</v>
      </c>
      <c r="P1741" s="149" t="s">
        <v>53</v>
      </c>
      <c r="Q1741" s="149"/>
      <c r="R1741" s="149" t="s">
        <v>8180</v>
      </c>
      <c r="S1741" s="149" t="s">
        <v>4928</v>
      </c>
      <c r="T1741" s="149" t="s">
        <v>837</v>
      </c>
      <c r="U1741" s="149" t="s">
        <v>267</v>
      </c>
      <c r="V1741" s="149"/>
      <c r="W1741" s="149"/>
      <c r="X1741" s="149" t="s">
        <v>268</v>
      </c>
      <c r="Y1741" s="149"/>
      <c r="Z1741" s="149"/>
      <c r="AA1741" s="149"/>
      <c r="AB1741" s="149" t="s">
        <v>269</v>
      </c>
      <c r="AC1741" s="149" t="s">
        <v>270</v>
      </c>
      <c r="AD1741" s="149" t="s">
        <v>837</v>
      </c>
      <c r="AE1741" s="149" t="s">
        <v>271</v>
      </c>
      <c r="AF1741" s="149"/>
      <c r="AG1741" s="149" t="s">
        <v>1098</v>
      </c>
      <c r="AH1741" s="149" t="s">
        <v>273</v>
      </c>
      <c r="AI1741" s="158">
        <v>78</v>
      </c>
      <c r="AJ1741" s="149"/>
      <c r="AK1741" s="159" t="s">
        <v>274</v>
      </c>
      <c r="AL1741" s="159" t="s">
        <v>274</v>
      </c>
      <c r="AM1741" s="149" t="s">
        <v>274</v>
      </c>
      <c r="AN1741" s="160">
        <v>4</v>
      </c>
      <c r="AO1741" s="149"/>
      <c r="AP1741" s="149" t="s">
        <v>274</v>
      </c>
      <c r="AQ1741" s="149" t="s">
        <v>275</v>
      </c>
      <c r="AR1741" s="158">
        <v>1</v>
      </c>
      <c r="AS1741" s="149" t="s">
        <v>275</v>
      </c>
      <c r="AT1741" s="149" t="s">
        <v>276</v>
      </c>
      <c r="AU1741" s="161">
        <v>1</v>
      </c>
      <c r="AV1741" s="159">
        <v>109077.59</v>
      </c>
      <c r="AW1741" s="159">
        <v>4363.1</v>
      </c>
      <c r="AX1741" s="149" t="s">
        <v>274</v>
      </c>
      <c r="AY1741" s="159">
        <v>1140.34</v>
      </c>
      <c r="AZ1741" s="159">
        <v>1140.34</v>
      </c>
      <c r="BA1741" s="159">
        <v>4561.36</v>
      </c>
      <c r="BB1741" s="159">
        <v>84188.3</v>
      </c>
      <c r="BC1741" s="162" t="s">
        <v>274</v>
      </c>
      <c r="BD1741" s="162">
        <v>0</v>
      </c>
      <c r="BE1741" s="159">
        <v>24889.29</v>
      </c>
      <c r="BF1741" s="159">
        <v>24889.29</v>
      </c>
      <c r="BG1741" s="159">
        <v>109077.59</v>
      </c>
    </row>
    <row r="1742" ht="28.05" customHeight="1" spans="1:59">
      <c r="A1742" s="149"/>
      <c r="B1742" s="149"/>
      <c r="C1742" s="149"/>
      <c r="D1742" s="149" t="s">
        <v>3726</v>
      </c>
      <c r="E1742" s="340" t="s">
        <v>8267</v>
      </c>
      <c r="F1742" s="149" t="s">
        <v>3726</v>
      </c>
      <c r="G1742" s="149" t="s">
        <v>8268</v>
      </c>
      <c r="H1742" s="149" t="s">
        <v>8269</v>
      </c>
      <c r="I1742" s="149" t="s">
        <v>8270</v>
      </c>
      <c r="J1742" s="149" t="s">
        <v>8271</v>
      </c>
      <c r="K1742" s="149"/>
      <c r="L1742" s="149" t="s">
        <v>287</v>
      </c>
      <c r="M1742" s="149"/>
      <c r="N1742" s="149" t="s">
        <v>263</v>
      </c>
      <c r="O1742" s="149" t="s">
        <v>214</v>
      </c>
      <c r="P1742" s="149" t="s">
        <v>53</v>
      </c>
      <c r="Q1742" s="149"/>
      <c r="R1742" s="149" t="s">
        <v>8180</v>
      </c>
      <c r="S1742" s="149" t="s">
        <v>4928</v>
      </c>
      <c r="T1742" s="149" t="s">
        <v>837</v>
      </c>
      <c r="U1742" s="149" t="s">
        <v>267</v>
      </c>
      <c r="V1742" s="149"/>
      <c r="W1742" s="149"/>
      <c r="X1742" s="149" t="s">
        <v>268</v>
      </c>
      <c r="Y1742" s="149"/>
      <c r="Z1742" s="149"/>
      <c r="AA1742" s="149"/>
      <c r="AB1742" s="149" t="s">
        <v>269</v>
      </c>
      <c r="AC1742" s="149" t="s">
        <v>270</v>
      </c>
      <c r="AD1742" s="149" t="s">
        <v>837</v>
      </c>
      <c r="AE1742" s="149" t="s">
        <v>271</v>
      </c>
      <c r="AF1742" s="149"/>
      <c r="AG1742" s="149" t="s">
        <v>1098</v>
      </c>
      <c r="AH1742" s="149" t="s">
        <v>273</v>
      </c>
      <c r="AI1742" s="158">
        <v>78</v>
      </c>
      <c r="AJ1742" s="149"/>
      <c r="AK1742" s="159" t="s">
        <v>274</v>
      </c>
      <c r="AL1742" s="159" t="s">
        <v>274</v>
      </c>
      <c r="AM1742" s="149" t="s">
        <v>274</v>
      </c>
      <c r="AN1742" s="160">
        <v>4</v>
      </c>
      <c r="AO1742" s="149"/>
      <c r="AP1742" s="149" t="s">
        <v>274</v>
      </c>
      <c r="AQ1742" s="149" t="s">
        <v>275</v>
      </c>
      <c r="AR1742" s="158">
        <v>1</v>
      </c>
      <c r="AS1742" s="149" t="s">
        <v>275</v>
      </c>
      <c r="AT1742" s="149" t="s">
        <v>276</v>
      </c>
      <c r="AU1742" s="161">
        <v>1</v>
      </c>
      <c r="AV1742" s="159">
        <v>71137.93</v>
      </c>
      <c r="AW1742" s="159">
        <v>2845.52</v>
      </c>
      <c r="AX1742" s="149" t="s">
        <v>274</v>
      </c>
      <c r="AY1742" s="159">
        <v>743.71</v>
      </c>
      <c r="AZ1742" s="159">
        <v>743.71</v>
      </c>
      <c r="BA1742" s="159">
        <v>2974.84</v>
      </c>
      <c r="BB1742" s="159">
        <v>54905.58</v>
      </c>
      <c r="BC1742" s="162" t="s">
        <v>274</v>
      </c>
      <c r="BD1742" s="162">
        <v>0</v>
      </c>
      <c r="BE1742" s="159">
        <v>16232.35</v>
      </c>
      <c r="BF1742" s="159">
        <v>16232.35</v>
      </c>
      <c r="BG1742" s="159">
        <v>71137.93</v>
      </c>
    </row>
    <row r="1743" ht="28.05" customHeight="1" spans="1:59">
      <c r="A1743" s="149"/>
      <c r="B1743" s="149"/>
      <c r="C1743" s="149"/>
      <c r="D1743" s="149" t="s">
        <v>3726</v>
      </c>
      <c r="E1743" s="340" t="s">
        <v>8272</v>
      </c>
      <c r="F1743" s="149" t="s">
        <v>3726</v>
      </c>
      <c r="G1743" s="149" t="s">
        <v>8273</v>
      </c>
      <c r="H1743" s="149" t="s">
        <v>8183</v>
      </c>
      <c r="I1743" s="149" t="s">
        <v>8184</v>
      </c>
      <c r="J1743" s="149" t="s">
        <v>8274</v>
      </c>
      <c r="K1743" s="149"/>
      <c r="L1743" s="149" t="s">
        <v>262</v>
      </c>
      <c r="M1743" s="149"/>
      <c r="N1743" s="149" t="s">
        <v>263</v>
      </c>
      <c r="O1743" s="149" t="s">
        <v>214</v>
      </c>
      <c r="P1743" s="149" t="s">
        <v>53</v>
      </c>
      <c r="Q1743" s="149"/>
      <c r="R1743" s="149" t="s">
        <v>8115</v>
      </c>
      <c r="S1743" s="149" t="s">
        <v>8186</v>
      </c>
      <c r="T1743" s="149" t="s">
        <v>8108</v>
      </c>
      <c r="U1743" s="149" t="s">
        <v>267</v>
      </c>
      <c r="V1743" s="149"/>
      <c r="W1743" s="149"/>
      <c r="X1743" s="149" t="s">
        <v>268</v>
      </c>
      <c r="Y1743" s="149"/>
      <c r="Z1743" s="149"/>
      <c r="AA1743" s="149"/>
      <c r="AB1743" s="149" t="s">
        <v>269</v>
      </c>
      <c r="AC1743" s="149" t="s">
        <v>318</v>
      </c>
      <c r="AD1743" s="149" t="s">
        <v>8108</v>
      </c>
      <c r="AE1743" s="149" t="s">
        <v>271</v>
      </c>
      <c r="AF1743" s="149"/>
      <c r="AG1743" s="149" t="s">
        <v>1098</v>
      </c>
      <c r="AH1743" s="149" t="s">
        <v>273</v>
      </c>
      <c r="AI1743" s="158">
        <v>96</v>
      </c>
      <c r="AJ1743" s="149"/>
      <c r="AK1743" s="159" t="s">
        <v>274</v>
      </c>
      <c r="AL1743" s="159" t="s">
        <v>274</v>
      </c>
      <c r="AM1743" s="149" t="s">
        <v>274</v>
      </c>
      <c r="AN1743" s="160">
        <v>4</v>
      </c>
      <c r="AO1743" s="149"/>
      <c r="AP1743" s="149" t="s">
        <v>274</v>
      </c>
      <c r="AQ1743" s="149" t="s">
        <v>275</v>
      </c>
      <c r="AR1743" s="158">
        <v>1</v>
      </c>
      <c r="AS1743" s="149" t="s">
        <v>275</v>
      </c>
      <c r="AT1743" s="149" t="s">
        <v>276</v>
      </c>
      <c r="AU1743" s="161">
        <v>1</v>
      </c>
      <c r="AV1743" s="159">
        <v>82051.28</v>
      </c>
      <c r="AW1743" s="159">
        <v>3282.05</v>
      </c>
      <c r="AX1743" s="149" t="s">
        <v>274</v>
      </c>
      <c r="AY1743" s="162">
        <v>0</v>
      </c>
      <c r="AZ1743" s="162" t="s">
        <v>274</v>
      </c>
      <c r="BA1743" s="162">
        <v>0</v>
      </c>
      <c r="BB1743" s="159">
        <v>78769.23</v>
      </c>
      <c r="BC1743" s="162" t="s">
        <v>274</v>
      </c>
      <c r="BD1743" s="162">
        <v>0</v>
      </c>
      <c r="BE1743" s="159">
        <v>3282.05</v>
      </c>
      <c r="BF1743" s="159">
        <v>3282.05</v>
      </c>
      <c r="BG1743" s="159">
        <v>82051.28</v>
      </c>
    </row>
    <row r="1744" ht="28.05" customHeight="1" spans="1:59">
      <c r="A1744" s="149"/>
      <c r="B1744" s="149"/>
      <c r="C1744" s="149"/>
      <c r="D1744" s="149" t="s">
        <v>3726</v>
      </c>
      <c r="E1744" s="340" t="s">
        <v>8275</v>
      </c>
      <c r="F1744" s="149" t="s">
        <v>3726</v>
      </c>
      <c r="G1744" s="149" t="s">
        <v>8276</v>
      </c>
      <c r="H1744" s="149" t="s">
        <v>4484</v>
      </c>
      <c r="I1744" s="149" t="s">
        <v>5762</v>
      </c>
      <c r="J1744" s="149" t="s">
        <v>8277</v>
      </c>
      <c r="K1744" s="149"/>
      <c r="L1744" s="149" t="s">
        <v>262</v>
      </c>
      <c r="M1744" s="149"/>
      <c r="N1744" s="149" t="s">
        <v>263</v>
      </c>
      <c r="O1744" s="149" t="s">
        <v>214</v>
      </c>
      <c r="P1744" s="149" t="s">
        <v>53</v>
      </c>
      <c r="Q1744" s="149"/>
      <c r="R1744" s="149" t="s">
        <v>8278</v>
      </c>
      <c r="S1744" s="149" t="s">
        <v>4488</v>
      </c>
      <c r="T1744" s="149" t="s">
        <v>8279</v>
      </c>
      <c r="U1744" s="149" t="s">
        <v>267</v>
      </c>
      <c r="V1744" s="149"/>
      <c r="W1744" s="149"/>
      <c r="X1744" s="149" t="s">
        <v>336</v>
      </c>
      <c r="Y1744" s="149"/>
      <c r="Z1744" s="149"/>
      <c r="AA1744" s="149"/>
      <c r="AB1744" s="149" t="s">
        <v>269</v>
      </c>
      <c r="AC1744" s="149" t="s">
        <v>318</v>
      </c>
      <c r="AD1744" s="149" t="s">
        <v>8279</v>
      </c>
      <c r="AE1744" s="149" t="s">
        <v>271</v>
      </c>
      <c r="AF1744" s="149"/>
      <c r="AG1744" s="149" t="s">
        <v>1098</v>
      </c>
      <c r="AH1744" s="149" t="s">
        <v>273</v>
      </c>
      <c r="AI1744" s="158">
        <v>96</v>
      </c>
      <c r="AJ1744" s="149"/>
      <c r="AK1744" s="159" t="s">
        <v>274</v>
      </c>
      <c r="AL1744" s="159" t="s">
        <v>274</v>
      </c>
      <c r="AM1744" s="149" t="s">
        <v>274</v>
      </c>
      <c r="AN1744" s="160">
        <v>4</v>
      </c>
      <c r="AO1744" s="149"/>
      <c r="AP1744" s="149" t="s">
        <v>274</v>
      </c>
      <c r="AQ1744" s="149" t="s">
        <v>275</v>
      </c>
      <c r="AR1744" s="158">
        <v>1</v>
      </c>
      <c r="AS1744" s="149" t="s">
        <v>275</v>
      </c>
      <c r="AT1744" s="149" t="s">
        <v>276</v>
      </c>
      <c r="AU1744" s="161">
        <v>1</v>
      </c>
      <c r="AV1744" s="159">
        <v>4581.2</v>
      </c>
      <c r="AW1744" s="159">
        <v>183.25</v>
      </c>
      <c r="AX1744" s="149" t="s">
        <v>274</v>
      </c>
      <c r="AY1744" s="162">
        <v>0</v>
      </c>
      <c r="AZ1744" s="162" t="s">
        <v>274</v>
      </c>
      <c r="BA1744" s="162">
        <v>0</v>
      </c>
      <c r="BB1744" s="159">
        <v>4397.95</v>
      </c>
      <c r="BC1744" s="162" t="s">
        <v>274</v>
      </c>
      <c r="BD1744" s="162">
        <v>0</v>
      </c>
      <c r="BE1744" s="159">
        <v>183.25</v>
      </c>
      <c r="BF1744" s="159">
        <v>183.25</v>
      </c>
      <c r="BG1744" s="159">
        <v>4581.2</v>
      </c>
    </row>
    <row r="1745" ht="28.05" customHeight="1" spans="1:59">
      <c r="A1745" s="149"/>
      <c r="B1745" s="149"/>
      <c r="C1745" s="149"/>
      <c r="D1745" s="149" t="s">
        <v>3726</v>
      </c>
      <c r="E1745" s="340" t="s">
        <v>8280</v>
      </c>
      <c r="F1745" s="149" t="s">
        <v>3726</v>
      </c>
      <c r="G1745" s="149" t="s">
        <v>8281</v>
      </c>
      <c r="H1745" s="149" t="s">
        <v>4484</v>
      </c>
      <c r="I1745" s="149" t="s">
        <v>5762</v>
      </c>
      <c r="J1745" s="149" t="s">
        <v>8282</v>
      </c>
      <c r="K1745" s="149"/>
      <c r="L1745" s="149" t="s">
        <v>262</v>
      </c>
      <c r="M1745" s="149"/>
      <c r="N1745" s="149" t="s">
        <v>263</v>
      </c>
      <c r="O1745" s="149" t="s">
        <v>214</v>
      </c>
      <c r="P1745" s="149" t="s">
        <v>53</v>
      </c>
      <c r="Q1745" s="149"/>
      <c r="R1745" s="149" t="s">
        <v>8283</v>
      </c>
      <c r="S1745" s="149" t="s">
        <v>4488</v>
      </c>
      <c r="T1745" s="149" t="s">
        <v>8279</v>
      </c>
      <c r="U1745" s="149" t="s">
        <v>267</v>
      </c>
      <c r="V1745" s="149"/>
      <c r="W1745" s="149"/>
      <c r="X1745" s="149" t="s">
        <v>336</v>
      </c>
      <c r="Y1745" s="149"/>
      <c r="Z1745" s="149"/>
      <c r="AA1745" s="149"/>
      <c r="AB1745" s="149" t="s">
        <v>269</v>
      </c>
      <c r="AC1745" s="149" t="s">
        <v>318</v>
      </c>
      <c r="AD1745" s="149" t="s">
        <v>8279</v>
      </c>
      <c r="AE1745" s="149" t="s">
        <v>271</v>
      </c>
      <c r="AF1745" s="149"/>
      <c r="AG1745" s="149" t="s">
        <v>1098</v>
      </c>
      <c r="AH1745" s="149" t="s">
        <v>273</v>
      </c>
      <c r="AI1745" s="158">
        <v>96</v>
      </c>
      <c r="AJ1745" s="149"/>
      <c r="AK1745" s="159" t="s">
        <v>274</v>
      </c>
      <c r="AL1745" s="159" t="s">
        <v>274</v>
      </c>
      <c r="AM1745" s="149" t="s">
        <v>274</v>
      </c>
      <c r="AN1745" s="160">
        <v>4</v>
      </c>
      <c r="AO1745" s="149"/>
      <c r="AP1745" s="149" t="s">
        <v>274</v>
      </c>
      <c r="AQ1745" s="149" t="s">
        <v>275</v>
      </c>
      <c r="AR1745" s="158">
        <v>1</v>
      </c>
      <c r="AS1745" s="149" t="s">
        <v>275</v>
      </c>
      <c r="AT1745" s="149" t="s">
        <v>276</v>
      </c>
      <c r="AU1745" s="161">
        <v>1</v>
      </c>
      <c r="AV1745" s="159">
        <v>4230.77</v>
      </c>
      <c r="AW1745" s="159">
        <v>169.23</v>
      </c>
      <c r="AX1745" s="149" t="s">
        <v>274</v>
      </c>
      <c r="AY1745" s="162">
        <v>0</v>
      </c>
      <c r="AZ1745" s="162" t="s">
        <v>274</v>
      </c>
      <c r="BA1745" s="162">
        <v>0</v>
      </c>
      <c r="BB1745" s="159">
        <v>4061.54</v>
      </c>
      <c r="BC1745" s="162" t="s">
        <v>274</v>
      </c>
      <c r="BD1745" s="162">
        <v>0</v>
      </c>
      <c r="BE1745" s="159">
        <v>169.23</v>
      </c>
      <c r="BF1745" s="159">
        <v>169.23</v>
      </c>
      <c r="BG1745" s="159">
        <v>4230.77</v>
      </c>
    </row>
    <row r="1746" ht="28.05" customHeight="1" spans="1:59">
      <c r="A1746" s="149"/>
      <c r="B1746" s="149"/>
      <c r="C1746" s="149"/>
      <c r="D1746" s="149" t="s">
        <v>3726</v>
      </c>
      <c r="E1746" s="340" t="s">
        <v>8284</v>
      </c>
      <c r="F1746" s="149" t="s">
        <v>3726</v>
      </c>
      <c r="G1746" s="149" t="s">
        <v>8285</v>
      </c>
      <c r="H1746" s="149" t="s">
        <v>8183</v>
      </c>
      <c r="I1746" s="149" t="s">
        <v>8184</v>
      </c>
      <c r="J1746" s="149" t="s">
        <v>8286</v>
      </c>
      <c r="K1746" s="149"/>
      <c r="L1746" s="149" t="s">
        <v>262</v>
      </c>
      <c r="M1746" s="149"/>
      <c r="N1746" s="149" t="s">
        <v>263</v>
      </c>
      <c r="O1746" s="149" t="s">
        <v>214</v>
      </c>
      <c r="P1746" s="149" t="s">
        <v>53</v>
      </c>
      <c r="Q1746" s="149"/>
      <c r="R1746" s="149" t="s">
        <v>8115</v>
      </c>
      <c r="S1746" s="149" t="s">
        <v>8186</v>
      </c>
      <c r="T1746" s="149" t="s">
        <v>8108</v>
      </c>
      <c r="U1746" s="149" t="s">
        <v>267</v>
      </c>
      <c r="V1746" s="149"/>
      <c r="W1746" s="149"/>
      <c r="X1746" s="149" t="s">
        <v>268</v>
      </c>
      <c r="Y1746" s="149"/>
      <c r="Z1746" s="149"/>
      <c r="AA1746" s="149"/>
      <c r="AB1746" s="149" t="s">
        <v>269</v>
      </c>
      <c r="AC1746" s="149" t="s">
        <v>318</v>
      </c>
      <c r="AD1746" s="149" t="s">
        <v>8108</v>
      </c>
      <c r="AE1746" s="149" t="s">
        <v>271</v>
      </c>
      <c r="AF1746" s="149"/>
      <c r="AG1746" s="149" t="s">
        <v>1098</v>
      </c>
      <c r="AH1746" s="149" t="s">
        <v>273</v>
      </c>
      <c r="AI1746" s="158">
        <v>96</v>
      </c>
      <c r="AJ1746" s="149"/>
      <c r="AK1746" s="159" t="s">
        <v>274</v>
      </c>
      <c r="AL1746" s="159" t="s">
        <v>274</v>
      </c>
      <c r="AM1746" s="149" t="s">
        <v>274</v>
      </c>
      <c r="AN1746" s="160">
        <v>4</v>
      </c>
      <c r="AO1746" s="149"/>
      <c r="AP1746" s="149" t="s">
        <v>274</v>
      </c>
      <c r="AQ1746" s="149" t="s">
        <v>275</v>
      </c>
      <c r="AR1746" s="158">
        <v>1</v>
      </c>
      <c r="AS1746" s="149" t="s">
        <v>275</v>
      </c>
      <c r="AT1746" s="149" t="s">
        <v>276</v>
      </c>
      <c r="AU1746" s="161">
        <v>1</v>
      </c>
      <c r="AV1746" s="159">
        <v>82051.28</v>
      </c>
      <c r="AW1746" s="159">
        <v>3282.05</v>
      </c>
      <c r="AX1746" s="149" t="s">
        <v>274</v>
      </c>
      <c r="AY1746" s="162">
        <v>0</v>
      </c>
      <c r="AZ1746" s="162" t="s">
        <v>274</v>
      </c>
      <c r="BA1746" s="162">
        <v>0</v>
      </c>
      <c r="BB1746" s="159">
        <v>78769.23</v>
      </c>
      <c r="BC1746" s="162" t="s">
        <v>274</v>
      </c>
      <c r="BD1746" s="162">
        <v>0</v>
      </c>
      <c r="BE1746" s="159">
        <v>3282.05</v>
      </c>
      <c r="BF1746" s="159">
        <v>3282.05</v>
      </c>
      <c r="BG1746" s="159">
        <v>82051.28</v>
      </c>
    </row>
    <row r="1747" ht="28.05" customHeight="1" spans="1:59">
      <c r="A1747" s="149"/>
      <c r="B1747" s="149"/>
      <c r="C1747" s="149"/>
      <c r="D1747" s="149" t="s">
        <v>3726</v>
      </c>
      <c r="E1747" s="340" t="s">
        <v>8287</v>
      </c>
      <c r="F1747" s="149" t="s">
        <v>3726</v>
      </c>
      <c r="G1747" s="149" t="s">
        <v>8288</v>
      </c>
      <c r="H1747" s="149" t="s">
        <v>8289</v>
      </c>
      <c r="I1747" s="149" t="s">
        <v>8290</v>
      </c>
      <c r="J1747" s="149" t="s">
        <v>8291</v>
      </c>
      <c r="K1747" s="149"/>
      <c r="L1747" s="149" t="s">
        <v>262</v>
      </c>
      <c r="M1747" s="149"/>
      <c r="N1747" s="149" t="s">
        <v>263</v>
      </c>
      <c r="O1747" s="149" t="s">
        <v>214</v>
      </c>
      <c r="P1747" s="149" t="s">
        <v>53</v>
      </c>
      <c r="Q1747" s="149"/>
      <c r="R1747" s="149" t="s">
        <v>8107</v>
      </c>
      <c r="S1747" s="149" t="s">
        <v>4534</v>
      </c>
      <c r="T1747" s="149" t="s">
        <v>8279</v>
      </c>
      <c r="U1747" s="149" t="s">
        <v>267</v>
      </c>
      <c r="V1747" s="149"/>
      <c r="W1747" s="149"/>
      <c r="X1747" s="149" t="s">
        <v>268</v>
      </c>
      <c r="Y1747" s="149"/>
      <c r="Z1747" s="149"/>
      <c r="AA1747" s="149"/>
      <c r="AB1747" s="149" t="s">
        <v>269</v>
      </c>
      <c r="AC1747" s="149" t="s">
        <v>318</v>
      </c>
      <c r="AD1747" s="149" t="s">
        <v>8279</v>
      </c>
      <c r="AE1747" s="149" t="s">
        <v>271</v>
      </c>
      <c r="AF1747" s="149"/>
      <c r="AG1747" s="149" t="s">
        <v>1098</v>
      </c>
      <c r="AH1747" s="149" t="s">
        <v>273</v>
      </c>
      <c r="AI1747" s="158">
        <v>96</v>
      </c>
      <c r="AJ1747" s="149"/>
      <c r="AK1747" s="159" t="s">
        <v>274</v>
      </c>
      <c r="AL1747" s="159" t="s">
        <v>274</v>
      </c>
      <c r="AM1747" s="149" t="s">
        <v>274</v>
      </c>
      <c r="AN1747" s="160">
        <v>4</v>
      </c>
      <c r="AO1747" s="149"/>
      <c r="AP1747" s="149" t="s">
        <v>274</v>
      </c>
      <c r="AQ1747" s="149" t="s">
        <v>275</v>
      </c>
      <c r="AR1747" s="158">
        <v>1</v>
      </c>
      <c r="AS1747" s="149" t="s">
        <v>275</v>
      </c>
      <c r="AT1747" s="149" t="s">
        <v>276</v>
      </c>
      <c r="AU1747" s="161">
        <v>1</v>
      </c>
      <c r="AV1747" s="159">
        <v>30769.24</v>
      </c>
      <c r="AW1747" s="159">
        <v>1230.77</v>
      </c>
      <c r="AX1747" s="149" t="s">
        <v>274</v>
      </c>
      <c r="AY1747" s="162">
        <v>0</v>
      </c>
      <c r="AZ1747" s="162" t="s">
        <v>274</v>
      </c>
      <c r="BA1747" s="162">
        <v>0</v>
      </c>
      <c r="BB1747" s="159">
        <v>29538.47</v>
      </c>
      <c r="BC1747" s="162" t="s">
        <v>274</v>
      </c>
      <c r="BD1747" s="162">
        <v>0</v>
      </c>
      <c r="BE1747" s="159">
        <v>1230.77</v>
      </c>
      <c r="BF1747" s="159">
        <v>1230.77</v>
      </c>
      <c r="BG1747" s="159">
        <v>30769.24</v>
      </c>
    </row>
    <row r="1748" ht="28.05" customHeight="1" spans="1:59">
      <c r="A1748" s="149"/>
      <c r="B1748" s="149"/>
      <c r="C1748" s="149"/>
      <c r="D1748" s="149" t="s">
        <v>3726</v>
      </c>
      <c r="E1748" s="340" t="s">
        <v>8292</v>
      </c>
      <c r="F1748" s="149" t="s">
        <v>3726</v>
      </c>
      <c r="G1748" s="149" t="s">
        <v>8293</v>
      </c>
      <c r="H1748" s="149" t="s">
        <v>4484</v>
      </c>
      <c r="I1748" s="149" t="s">
        <v>5762</v>
      </c>
      <c r="J1748" s="149" t="s">
        <v>8294</v>
      </c>
      <c r="K1748" s="149"/>
      <c r="L1748" s="149" t="s">
        <v>262</v>
      </c>
      <c r="M1748" s="149"/>
      <c r="N1748" s="149" t="s">
        <v>263</v>
      </c>
      <c r="O1748" s="149" t="s">
        <v>214</v>
      </c>
      <c r="P1748" s="149" t="s">
        <v>53</v>
      </c>
      <c r="Q1748" s="149"/>
      <c r="R1748" s="149" t="s">
        <v>8278</v>
      </c>
      <c r="S1748" s="149" t="s">
        <v>4488</v>
      </c>
      <c r="T1748" s="149" t="s">
        <v>8279</v>
      </c>
      <c r="U1748" s="149" t="s">
        <v>267</v>
      </c>
      <c r="V1748" s="149"/>
      <c r="W1748" s="149"/>
      <c r="X1748" s="149" t="s">
        <v>336</v>
      </c>
      <c r="Y1748" s="149"/>
      <c r="Z1748" s="149"/>
      <c r="AA1748" s="149"/>
      <c r="AB1748" s="149" t="s">
        <v>269</v>
      </c>
      <c r="AC1748" s="149" t="s">
        <v>318</v>
      </c>
      <c r="AD1748" s="149" t="s">
        <v>8279</v>
      </c>
      <c r="AE1748" s="149" t="s">
        <v>271</v>
      </c>
      <c r="AF1748" s="149"/>
      <c r="AG1748" s="149" t="s">
        <v>1098</v>
      </c>
      <c r="AH1748" s="149" t="s">
        <v>273</v>
      </c>
      <c r="AI1748" s="158">
        <v>96</v>
      </c>
      <c r="AJ1748" s="149"/>
      <c r="AK1748" s="159" t="s">
        <v>274</v>
      </c>
      <c r="AL1748" s="159" t="s">
        <v>274</v>
      </c>
      <c r="AM1748" s="149" t="s">
        <v>274</v>
      </c>
      <c r="AN1748" s="160">
        <v>4</v>
      </c>
      <c r="AO1748" s="149"/>
      <c r="AP1748" s="149" t="s">
        <v>274</v>
      </c>
      <c r="AQ1748" s="149" t="s">
        <v>275</v>
      </c>
      <c r="AR1748" s="158">
        <v>1</v>
      </c>
      <c r="AS1748" s="149" t="s">
        <v>275</v>
      </c>
      <c r="AT1748" s="149" t="s">
        <v>276</v>
      </c>
      <c r="AU1748" s="161">
        <v>1</v>
      </c>
      <c r="AV1748" s="159">
        <v>4581.19</v>
      </c>
      <c r="AW1748" s="159">
        <v>183.25</v>
      </c>
      <c r="AX1748" s="149" t="s">
        <v>274</v>
      </c>
      <c r="AY1748" s="162">
        <v>0</v>
      </c>
      <c r="AZ1748" s="162" t="s">
        <v>274</v>
      </c>
      <c r="BA1748" s="162">
        <v>0</v>
      </c>
      <c r="BB1748" s="159">
        <v>4397.94</v>
      </c>
      <c r="BC1748" s="162" t="s">
        <v>274</v>
      </c>
      <c r="BD1748" s="162">
        <v>0</v>
      </c>
      <c r="BE1748" s="159">
        <v>183.25</v>
      </c>
      <c r="BF1748" s="159">
        <v>183.25</v>
      </c>
      <c r="BG1748" s="159">
        <v>4581.19</v>
      </c>
    </row>
    <row r="1749" ht="28.05" customHeight="1" spans="1:59">
      <c r="A1749" s="149"/>
      <c r="B1749" s="149"/>
      <c r="C1749" s="149"/>
      <c r="D1749" s="149" t="s">
        <v>3726</v>
      </c>
      <c r="E1749" s="340" t="s">
        <v>8295</v>
      </c>
      <c r="F1749" s="149" t="s">
        <v>3726</v>
      </c>
      <c r="G1749" s="149" t="s">
        <v>8296</v>
      </c>
      <c r="H1749" s="149" t="s">
        <v>8297</v>
      </c>
      <c r="I1749" s="149" t="s">
        <v>8298</v>
      </c>
      <c r="J1749" s="149" t="s">
        <v>8299</v>
      </c>
      <c r="K1749" s="149"/>
      <c r="L1749" s="149" t="s">
        <v>287</v>
      </c>
      <c r="M1749" s="149"/>
      <c r="N1749" s="149" t="s">
        <v>263</v>
      </c>
      <c r="O1749" s="149" t="s">
        <v>214</v>
      </c>
      <c r="P1749" s="149" t="s">
        <v>53</v>
      </c>
      <c r="Q1749" s="149"/>
      <c r="R1749" s="149" t="s">
        <v>8180</v>
      </c>
      <c r="S1749" s="149" t="s">
        <v>4928</v>
      </c>
      <c r="T1749" s="149" t="s">
        <v>837</v>
      </c>
      <c r="U1749" s="149" t="s">
        <v>267</v>
      </c>
      <c r="V1749" s="149"/>
      <c r="W1749" s="149"/>
      <c r="X1749" s="149" t="s">
        <v>268</v>
      </c>
      <c r="Y1749" s="149"/>
      <c r="Z1749" s="149"/>
      <c r="AA1749" s="149"/>
      <c r="AB1749" s="149" t="s">
        <v>269</v>
      </c>
      <c r="AC1749" s="149" t="s">
        <v>270</v>
      </c>
      <c r="AD1749" s="149" t="s">
        <v>837</v>
      </c>
      <c r="AE1749" s="149" t="s">
        <v>271</v>
      </c>
      <c r="AF1749" s="149"/>
      <c r="AG1749" s="149" t="s">
        <v>1098</v>
      </c>
      <c r="AH1749" s="149" t="s">
        <v>273</v>
      </c>
      <c r="AI1749" s="158">
        <v>78</v>
      </c>
      <c r="AJ1749" s="149"/>
      <c r="AK1749" s="159" t="s">
        <v>274</v>
      </c>
      <c r="AL1749" s="159" t="s">
        <v>274</v>
      </c>
      <c r="AM1749" s="149" t="s">
        <v>274</v>
      </c>
      <c r="AN1749" s="160">
        <v>4</v>
      </c>
      <c r="AO1749" s="149"/>
      <c r="AP1749" s="149" t="s">
        <v>274</v>
      </c>
      <c r="AQ1749" s="149" t="s">
        <v>275</v>
      </c>
      <c r="AR1749" s="158">
        <v>1</v>
      </c>
      <c r="AS1749" s="149" t="s">
        <v>275</v>
      </c>
      <c r="AT1749" s="149" t="s">
        <v>276</v>
      </c>
      <c r="AU1749" s="161">
        <v>1</v>
      </c>
      <c r="AV1749" s="159">
        <v>13142.24</v>
      </c>
      <c r="AW1749" s="159">
        <v>525.69</v>
      </c>
      <c r="AX1749" s="149" t="s">
        <v>274</v>
      </c>
      <c r="AY1749" s="159">
        <v>137.4</v>
      </c>
      <c r="AZ1749" s="159">
        <v>137.4</v>
      </c>
      <c r="BA1749" s="159">
        <v>549.6</v>
      </c>
      <c r="BB1749" s="159">
        <v>10143.26</v>
      </c>
      <c r="BC1749" s="162" t="s">
        <v>274</v>
      </c>
      <c r="BD1749" s="162">
        <v>0</v>
      </c>
      <c r="BE1749" s="159">
        <v>2998.98</v>
      </c>
      <c r="BF1749" s="159">
        <v>2998.98</v>
      </c>
      <c r="BG1749" s="159">
        <v>13142.24</v>
      </c>
    </row>
    <row r="1750" ht="28.05" customHeight="1" spans="1:59">
      <c r="A1750" s="149"/>
      <c r="B1750" s="149"/>
      <c r="C1750" s="149"/>
      <c r="D1750" s="149" t="s">
        <v>3726</v>
      </c>
      <c r="E1750" s="340" t="s">
        <v>8300</v>
      </c>
      <c r="F1750" s="149" t="s">
        <v>3726</v>
      </c>
      <c r="G1750" s="149" t="s">
        <v>8301</v>
      </c>
      <c r="H1750" s="149" t="s">
        <v>8220</v>
      </c>
      <c r="I1750" s="149" t="s">
        <v>8221</v>
      </c>
      <c r="J1750" s="149" t="s">
        <v>8302</v>
      </c>
      <c r="K1750" s="149"/>
      <c r="L1750" s="149" t="s">
        <v>262</v>
      </c>
      <c r="M1750" s="149"/>
      <c r="N1750" s="149" t="s">
        <v>263</v>
      </c>
      <c r="O1750" s="149" t="s">
        <v>214</v>
      </c>
      <c r="P1750" s="149" t="s">
        <v>53</v>
      </c>
      <c r="Q1750" s="149"/>
      <c r="R1750" s="149" t="s">
        <v>8133</v>
      </c>
      <c r="S1750" s="149" t="s">
        <v>3893</v>
      </c>
      <c r="T1750" s="149" t="s">
        <v>794</v>
      </c>
      <c r="U1750" s="149" t="s">
        <v>267</v>
      </c>
      <c r="V1750" s="149"/>
      <c r="W1750" s="149"/>
      <c r="X1750" s="149" t="s">
        <v>336</v>
      </c>
      <c r="Y1750" s="149"/>
      <c r="Z1750" s="149"/>
      <c r="AA1750" s="149"/>
      <c r="AB1750" s="149" t="s">
        <v>269</v>
      </c>
      <c r="AC1750" s="149" t="s">
        <v>270</v>
      </c>
      <c r="AD1750" s="149" t="s">
        <v>794</v>
      </c>
      <c r="AE1750" s="149" t="s">
        <v>271</v>
      </c>
      <c r="AF1750" s="149"/>
      <c r="AG1750" s="149" t="s">
        <v>1098</v>
      </c>
      <c r="AH1750" s="149" t="s">
        <v>273</v>
      </c>
      <c r="AI1750" s="158">
        <v>29</v>
      </c>
      <c r="AJ1750" s="149"/>
      <c r="AK1750" s="159" t="s">
        <v>274</v>
      </c>
      <c r="AL1750" s="159" t="s">
        <v>274</v>
      </c>
      <c r="AM1750" s="149" t="s">
        <v>274</v>
      </c>
      <c r="AN1750" s="160">
        <v>4</v>
      </c>
      <c r="AO1750" s="149"/>
      <c r="AP1750" s="149" t="s">
        <v>274</v>
      </c>
      <c r="AQ1750" s="149" t="s">
        <v>275</v>
      </c>
      <c r="AR1750" s="158">
        <v>1</v>
      </c>
      <c r="AS1750" s="149" t="s">
        <v>275</v>
      </c>
      <c r="AT1750" s="149" t="s">
        <v>276</v>
      </c>
      <c r="AU1750" s="161">
        <v>1</v>
      </c>
      <c r="AV1750" s="159">
        <v>19734.51</v>
      </c>
      <c r="AW1750" s="159">
        <v>789.38</v>
      </c>
      <c r="AX1750" s="149" t="s">
        <v>274</v>
      </c>
      <c r="AY1750" s="159">
        <v>197.34</v>
      </c>
      <c r="AZ1750" s="159">
        <v>197.34</v>
      </c>
      <c r="BA1750" s="159">
        <v>789.36</v>
      </c>
      <c r="BB1750" s="159">
        <v>5723.11</v>
      </c>
      <c r="BC1750" s="162" t="s">
        <v>274</v>
      </c>
      <c r="BD1750" s="162">
        <v>0</v>
      </c>
      <c r="BE1750" s="159">
        <v>14011.4</v>
      </c>
      <c r="BF1750" s="159">
        <v>14011.4</v>
      </c>
      <c r="BG1750" s="159">
        <v>19734.51</v>
      </c>
    </row>
    <row r="1751" ht="28.05" customHeight="1" spans="1:59">
      <c r="A1751" s="149"/>
      <c r="B1751" s="149"/>
      <c r="C1751" s="149"/>
      <c r="D1751" s="149" t="s">
        <v>3726</v>
      </c>
      <c r="E1751" s="340" t="s">
        <v>8303</v>
      </c>
      <c r="F1751" s="149" t="s">
        <v>3726</v>
      </c>
      <c r="G1751" s="149" t="s">
        <v>8304</v>
      </c>
      <c r="H1751" s="149" t="s">
        <v>8269</v>
      </c>
      <c r="I1751" s="149" t="s">
        <v>8270</v>
      </c>
      <c r="J1751" s="149" t="s">
        <v>8305</v>
      </c>
      <c r="K1751" s="149"/>
      <c r="L1751" s="149" t="s">
        <v>287</v>
      </c>
      <c r="M1751" s="149"/>
      <c r="N1751" s="149" t="s">
        <v>263</v>
      </c>
      <c r="O1751" s="149" t="s">
        <v>214</v>
      </c>
      <c r="P1751" s="149" t="s">
        <v>53</v>
      </c>
      <c r="Q1751" s="149"/>
      <c r="R1751" s="149" t="s">
        <v>8180</v>
      </c>
      <c r="S1751" s="149" t="s">
        <v>4928</v>
      </c>
      <c r="T1751" s="149" t="s">
        <v>837</v>
      </c>
      <c r="U1751" s="149" t="s">
        <v>267</v>
      </c>
      <c r="V1751" s="149"/>
      <c r="W1751" s="149"/>
      <c r="X1751" s="149" t="s">
        <v>268</v>
      </c>
      <c r="Y1751" s="149"/>
      <c r="Z1751" s="149"/>
      <c r="AA1751" s="149"/>
      <c r="AB1751" s="149" t="s">
        <v>269</v>
      </c>
      <c r="AC1751" s="149" t="s">
        <v>270</v>
      </c>
      <c r="AD1751" s="149" t="s">
        <v>837</v>
      </c>
      <c r="AE1751" s="149" t="s">
        <v>271</v>
      </c>
      <c r="AF1751" s="149"/>
      <c r="AG1751" s="149" t="s">
        <v>1098</v>
      </c>
      <c r="AH1751" s="149" t="s">
        <v>273</v>
      </c>
      <c r="AI1751" s="158">
        <v>78</v>
      </c>
      <c r="AJ1751" s="149"/>
      <c r="AK1751" s="159" t="s">
        <v>274</v>
      </c>
      <c r="AL1751" s="159" t="s">
        <v>274</v>
      </c>
      <c r="AM1751" s="149" t="s">
        <v>274</v>
      </c>
      <c r="AN1751" s="160">
        <v>4</v>
      </c>
      <c r="AO1751" s="149"/>
      <c r="AP1751" s="149" t="s">
        <v>274</v>
      </c>
      <c r="AQ1751" s="149" t="s">
        <v>275</v>
      </c>
      <c r="AR1751" s="158">
        <v>1</v>
      </c>
      <c r="AS1751" s="149" t="s">
        <v>275</v>
      </c>
      <c r="AT1751" s="149" t="s">
        <v>276</v>
      </c>
      <c r="AU1751" s="161">
        <v>1</v>
      </c>
      <c r="AV1751" s="159">
        <v>71137.93</v>
      </c>
      <c r="AW1751" s="159">
        <v>2845.52</v>
      </c>
      <c r="AX1751" s="149" t="s">
        <v>274</v>
      </c>
      <c r="AY1751" s="159">
        <v>743.71</v>
      </c>
      <c r="AZ1751" s="159">
        <v>743.71</v>
      </c>
      <c r="BA1751" s="159">
        <v>2974.84</v>
      </c>
      <c r="BB1751" s="159">
        <v>54905.58</v>
      </c>
      <c r="BC1751" s="162" t="s">
        <v>274</v>
      </c>
      <c r="BD1751" s="162">
        <v>0</v>
      </c>
      <c r="BE1751" s="159">
        <v>16232.35</v>
      </c>
      <c r="BF1751" s="159">
        <v>16232.35</v>
      </c>
      <c r="BG1751" s="159">
        <v>71137.93</v>
      </c>
    </row>
    <row r="1752" ht="28.05" customHeight="1" spans="1:59">
      <c r="A1752" s="149"/>
      <c r="B1752" s="149"/>
      <c r="C1752" s="149"/>
      <c r="D1752" s="149" t="s">
        <v>3726</v>
      </c>
      <c r="E1752" s="340" t="s">
        <v>8306</v>
      </c>
      <c r="F1752" s="149" t="s">
        <v>3726</v>
      </c>
      <c r="G1752" s="149" t="s">
        <v>8307</v>
      </c>
      <c r="H1752" s="149" t="s">
        <v>4484</v>
      </c>
      <c r="I1752" s="149" t="s">
        <v>5762</v>
      </c>
      <c r="J1752" s="149" t="s">
        <v>8308</v>
      </c>
      <c r="K1752" s="149"/>
      <c r="L1752" s="149" t="s">
        <v>262</v>
      </c>
      <c r="M1752" s="149"/>
      <c r="N1752" s="149" t="s">
        <v>263</v>
      </c>
      <c r="O1752" s="149" t="s">
        <v>214</v>
      </c>
      <c r="P1752" s="149" t="s">
        <v>53</v>
      </c>
      <c r="Q1752" s="149"/>
      <c r="R1752" s="149" t="s">
        <v>8283</v>
      </c>
      <c r="S1752" s="149" t="s">
        <v>4488</v>
      </c>
      <c r="T1752" s="149" t="s">
        <v>8279</v>
      </c>
      <c r="U1752" s="149" t="s">
        <v>267</v>
      </c>
      <c r="V1752" s="149"/>
      <c r="W1752" s="149"/>
      <c r="X1752" s="149" t="s">
        <v>336</v>
      </c>
      <c r="Y1752" s="149"/>
      <c r="Z1752" s="149"/>
      <c r="AA1752" s="149"/>
      <c r="AB1752" s="149" t="s">
        <v>269</v>
      </c>
      <c r="AC1752" s="149" t="s">
        <v>318</v>
      </c>
      <c r="AD1752" s="149" t="s">
        <v>8279</v>
      </c>
      <c r="AE1752" s="149" t="s">
        <v>271</v>
      </c>
      <c r="AF1752" s="149"/>
      <c r="AG1752" s="149" t="s">
        <v>1098</v>
      </c>
      <c r="AH1752" s="149" t="s">
        <v>273</v>
      </c>
      <c r="AI1752" s="158">
        <v>96</v>
      </c>
      <c r="AJ1752" s="149"/>
      <c r="AK1752" s="159" t="s">
        <v>274</v>
      </c>
      <c r="AL1752" s="159" t="s">
        <v>274</v>
      </c>
      <c r="AM1752" s="149" t="s">
        <v>274</v>
      </c>
      <c r="AN1752" s="160">
        <v>4</v>
      </c>
      <c r="AO1752" s="149"/>
      <c r="AP1752" s="149" t="s">
        <v>274</v>
      </c>
      <c r="AQ1752" s="149" t="s">
        <v>275</v>
      </c>
      <c r="AR1752" s="158">
        <v>1</v>
      </c>
      <c r="AS1752" s="149" t="s">
        <v>275</v>
      </c>
      <c r="AT1752" s="149" t="s">
        <v>276</v>
      </c>
      <c r="AU1752" s="161">
        <v>1</v>
      </c>
      <c r="AV1752" s="159">
        <v>4230.77</v>
      </c>
      <c r="AW1752" s="159">
        <v>169.23</v>
      </c>
      <c r="AX1752" s="149" t="s">
        <v>274</v>
      </c>
      <c r="AY1752" s="162">
        <v>0</v>
      </c>
      <c r="AZ1752" s="162" t="s">
        <v>274</v>
      </c>
      <c r="BA1752" s="162">
        <v>0</v>
      </c>
      <c r="BB1752" s="159">
        <v>4061.54</v>
      </c>
      <c r="BC1752" s="162" t="s">
        <v>274</v>
      </c>
      <c r="BD1752" s="162">
        <v>0</v>
      </c>
      <c r="BE1752" s="159">
        <v>169.23</v>
      </c>
      <c r="BF1752" s="159">
        <v>169.23</v>
      </c>
      <c r="BG1752" s="159">
        <v>4230.77</v>
      </c>
    </row>
    <row r="1753" ht="28.05" customHeight="1" spans="1:59">
      <c r="A1753" s="149"/>
      <c r="B1753" s="149"/>
      <c r="C1753" s="149"/>
      <c r="D1753" s="149" t="s">
        <v>3726</v>
      </c>
      <c r="E1753" s="340" t="s">
        <v>8309</v>
      </c>
      <c r="F1753" s="149" t="s">
        <v>3726</v>
      </c>
      <c r="G1753" s="149" t="s">
        <v>8310</v>
      </c>
      <c r="H1753" s="149" t="s">
        <v>8297</v>
      </c>
      <c r="I1753" s="149" t="s">
        <v>8298</v>
      </c>
      <c r="J1753" s="149" t="s">
        <v>8311</v>
      </c>
      <c r="K1753" s="149"/>
      <c r="L1753" s="149" t="s">
        <v>287</v>
      </c>
      <c r="M1753" s="149"/>
      <c r="N1753" s="149" t="s">
        <v>263</v>
      </c>
      <c r="O1753" s="149" t="s">
        <v>214</v>
      </c>
      <c r="P1753" s="149" t="s">
        <v>53</v>
      </c>
      <c r="Q1753" s="149"/>
      <c r="R1753" s="149" t="s">
        <v>8180</v>
      </c>
      <c r="S1753" s="149" t="s">
        <v>4928</v>
      </c>
      <c r="T1753" s="149" t="s">
        <v>837</v>
      </c>
      <c r="U1753" s="149" t="s">
        <v>267</v>
      </c>
      <c r="V1753" s="149"/>
      <c r="W1753" s="149"/>
      <c r="X1753" s="149" t="s">
        <v>268</v>
      </c>
      <c r="Y1753" s="149"/>
      <c r="Z1753" s="149"/>
      <c r="AA1753" s="149"/>
      <c r="AB1753" s="149" t="s">
        <v>269</v>
      </c>
      <c r="AC1753" s="149" t="s">
        <v>270</v>
      </c>
      <c r="AD1753" s="149" t="s">
        <v>837</v>
      </c>
      <c r="AE1753" s="149" t="s">
        <v>271</v>
      </c>
      <c r="AF1753" s="149"/>
      <c r="AG1753" s="149" t="s">
        <v>1098</v>
      </c>
      <c r="AH1753" s="149" t="s">
        <v>273</v>
      </c>
      <c r="AI1753" s="158">
        <v>78</v>
      </c>
      <c r="AJ1753" s="149"/>
      <c r="AK1753" s="159" t="s">
        <v>274</v>
      </c>
      <c r="AL1753" s="159" t="s">
        <v>274</v>
      </c>
      <c r="AM1753" s="149" t="s">
        <v>274</v>
      </c>
      <c r="AN1753" s="160">
        <v>4</v>
      </c>
      <c r="AO1753" s="149"/>
      <c r="AP1753" s="149" t="s">
        <v>274</v>
      </c>
      <c r="AQ1753" s="149" t="s">
        <v>275</v>
      </c>
      <c r="AR1753" s="158">
        <v>1</v>
      </c>
      <c r="AS1753" s="149" t="s">
        <v>275</v>
      </c>
      <c r="AT1753" s="149" t="s">
        <v>276</v>
      </c>
      <c r="AU1753" s="161">
        <v>1</v>
      </c>
      <c r="AV1753" s="159">
        <v>13142.24</v>
      </c>
      <c r="AW1753" s="159">
        <v>525.69</v>
      </c>
      <c r="AX1753" s="149" t="s">
        <v>274</v>
      </c>
      <c r="AY1753" s="159">
        <v>137.4</v>
      </c>
      <c r="AZ1753" s="159">
        <v>137.4</v>
      </c>
      <c r="BA1753" s="159">
        <v>549.6</v>
      </c>
      <c r="BB1753" s="159">
        <v>10143.26</v>
      </c>
      <c r="BC1753" s="162" t="s">
        <v>274</v>
      </c>
      <c r="BD1753" s="162">
        <v>0</v>
      </c>
      <c r="BE1753" s="159">
        <v>2998.98</v>
      </c>
      <c r="BF1753" s="159">
        <v>2998.98</v>
      </c>
      <c r="BG1753" s="159">
        <v>13142.24</v>
      </c>
    </row>
    <row r="1754" ht="28.05" customHeight="1" spans="1:59">
      <c r="A1754" s="149"/>
      <c r="B1754" s="149"/>
      <c r="C1754" s="149"/>
      <c r="D1754" s="149" t="s">
        <v>3726</v>
      </c>
      <c r="E1754" s="340" t="s">
        <v>8312</v>
      </c>
      <c r="F1754" s="149" t="s">
        <v>3726</v>
      </c>
      <c r="G1754" s="149" t="s">
        <v>8313</v>
      </c>
      <c r="H1754" s="149" t="s">
        <v>5797</v>
      </c>
      <c r="I1754" s="149" t="s">
        <v>8314</v>
      </c>
      <c r="J1754" s="149" t="s">
        <v>8315</v>
      </c>
      <c r="K1754" s="149"/>
      <c r="L1754" s="149" t="s">
        <v>262</v>
      </c>
      <c r="M1754" s="149"/>
      <c r="N1754" s="149" t="s">
        <v>263</v>
      </c>
      <c r="O1754" s="149" t="s">
        <v>214</v>
      </c>
      <c r="P1754" s="149" t="s">
        <v>53</v>
      </c>
      <c r="Q1754" s="149"/>
      <c r="R1754" s="149" t="s">
        <v>160</v>
      </c>
      <c r="S1754" s="149" t="s">
        <v>289</v>
      </c>
      <c r="T1754" s="149" t="s">
        <v>89</v>
      </c>
      <c r="U1754" s="149" t="s">
        <v>267</v>
      </c>
      <c r="V1754" s="149"/>
      <c r="W1754" s="149"/>
      <c r="X1754" s="149" t="s">
        <v>336</v>
      </c>
      <c r="Y1754" s="149"/>
      <c r="Z1754" s="149"/>
      <c r="AA1754" s="149"/>
      <c r="AB1754" s="149" t="s">
        <v>269</v>
      </c>
      <c r="AC1754" s="149" t="s">
        <v>318</v>
      </c>
      <c r="AD1754" s="149" t="s">
        <v>89</v>
      </c>
      <c r="AE1754" s="149" t="s">
        <v>271</v>
      </c>
      <c r="AF1754" s="149"/>
      <c r="AG1754" s="149" t="s">
        <v>1098</v>
      </c>
      <c r="AH1754" s="149" t="s">
        <v>273</v>
      </c>
      <c r="AI1754" s="158">
        <v>96</v>
      </c>
      <c r="AJ1754" s="149"/>
      <c r="AK1754" s="159" t="s">
        <v>274</v>
      </c>
      <c r="AL1754" s="159" t="s">
        <v>274</v>
      </c>
      <c r="AM1754" s="149" t="s">
        <v>274</v>
      </c>
      <c r="AN1754" s="160">
        <v>4</v>
      </c>
      <c r="AO1754" s="149"/>
      <c r="AP1754" s="149" t="s">
        <v>274</v>
      </c>
      <c r="AQ1754" s="149" t="s">
        <v>275</v>
      </c>
      <c r="AR1754" s="158">
        <v>1</v>
      </c>
      <c r="AS1754" s="149" t="s">
        <v>275</v>
      </c>
      <c r="AT1754" s="149" t="s">
        <v>276</v>
      </c>
      <c r="AU1754" s="161">
        <v>1</v>
      </c>
      <c r="AV1754" s="159">
        <v>5897.44</v>
      </c>
      <c r="AW1754" s="159">
        <v>235.9</v>
      </c>
      <c r="AX1754" s="149" t="s">
        <v>274</v>
      </c>
      <c r="AY1754" s="162">
        <v>0</v>
      </c>
      <c r="AZ1754" s="162" t="s">
        <v>274</v>
      </c>
      <c r="BA1754" s="162">
        <v>0</v>
      </c>
      <c r="BB1754" s="159">
        <v>5661.54</v>
      </c>
      <c r="BC1754" s="162" t="s">
        <v>274</v>
      </c>
      <c r="BD1754" s="162">
        <v>0</v>
      </c>
      <c r="BE1754" s="159">
        <v>235.9</v>
      </c>
      <c r="BF1754" s="159">
        <v>235.9</v>
      </c>
      <c r="BG1754" s="159">
        <v>5897.44</v>
      </c>
    </row>
    <row r="1755" ht="28.05" customHeight="1" spans="1:59">
      <c r="A1755" s="149"/>
      <c r="B1755" s="149"/>
      <c r="C1755" s="149"/>
      <c r="D1755" s="149" t="s">
        <v>3726</v>
      </c>
      <c r="E1755" s="340" t="s">
        <v>8316</v>
      </c>
      <c r="F1755" s="149" t="s">
        <v>3726</v>
      </c>
      <c r="G1755" s="149" t="s">
        <v>8317</v>
      </c>
      <c r="H1755" s="149" t="s">
        <v>8318</v>
      </c>
      <c r="I1755" s="149" t="s">
        <v>8319</v>
      </c>
      <c r="J1755" s="149" t="s">
        <v>8320</v>
      </c>
      <c r="K1755" s="149"/>
      <c r="L1755" s="149" t="s">
        <v>262</v>
      </c>
      <c r="M1755" s="149"/>
      <c r="N1755" s="149" t="s">
        <v>263</v>
      </c>
      <c r="O1755" s="149" t="s">
        <v>214</v>
      </c>
      <c r="P1755" s="149" t="s">
        <v>53</v>
      </c>
      <c r="Q1755" s="149"/>
      <c r="R1755" s="149" t="s">
        <v>5394</v>
      </c>
      <c r="S1755" s="149" t="s">
        <v>4534</v>
      </c>
      <c r="T1755" s="149" t="s">
        <v>8279</v>
      </c>
      <c r="U1755" s="149" t="s">
        <v>267</v>
      </c>
      <c r="V1755" s="149"/>
      <c r="W1755" s="149"/>
      <c r="X1755" s="149" t="s">
        <v>268</v>
      </c>
      <c r="Y1755" s="149"/>
      <c r="Z1755" s="149"/>
      <c r="AA1755" s="149"/>
      <c r="AB1755" s="149" t="s">
        <v>269</v>
      </c>
      <c r="AC1755" s="149" t="s">
        <v>318</v>
      </c>
      <c r="AD1755" s="149" t="s">
        <v>8279</v>
      </c>
      <c r="AE1755" s="149" t="s">
        <v>271</v>
      </c>
      <c r="AF1755" s="149"/>
      <c r="AG1755" s="149" t="s">
        <v>1098</v>
      </c>
      <c r="AH1755" s="149" t="s">
        <v>273</v>
      </c>
      <c r="AI1755" s="158">
        <v>96</v>
      </c>
      <c r="AJ1755" s="149"/>
      <c r="AK1755" s="159" t="s">
        <v>274</v>
      </c>
      <c r="AL1755" s="159" t="s">
        <v>274</v>
      </c>
      <c r="AM1755" s="149" t="s">
        <v>274</v>
      </c>
      <c r="AN1755" s="160">
        <v>4</v>
      </c>
      <c r="AO1755" s="149"/>
      <c r="AP1755" s="149" t="s">
        <v>274</v>
      </c>
      <c r="AQ1755" s="149" t="s">
        <v>275</v>
      </c>
      <c r="AR1755" s="158">
        <v>1</v>
      </c>
      <c r="AS1755" s="149" t="s">
        <v>275</v>
      </c>
      <c r="AT1755" s="149" t="s">
        <v>276</v>
      </c>
      <c r="AU1755" s="161">
        <v>1</v>
      </c>
      <c r="AV1755" s="159">
        <v>7264.96</v>
      </c>
      <c r="AW1755" s="159">
        <v>290.6</v>
      </c>
      <c r="AX1755" s="149" t="s">
        <v>274</v>
      </c>
      <c r="AY1755" s="162">
        <v>0</v>
      </c>
      <c r="AZ1755" s="162" t="s">
        <v>274</v>
      </c>
      <c r="BA1755" s="162">
        <v>0</v>
      </c>
      <c r="BB1755" s="159">
        <v>6974.36</v>
      </c>
      <c r="BC1755" s="162" t="s">
        <v>274</v>
      </c>
      <c r="BD1755" s="162">
        <v>0</v>
      </c>
      <c r="BE1755" s="159">
        <v>290.6</v>
      </c>
      <c r="BF1755" s="159">
        <v>290.6</v>
      </c>
      <c r="BG1755" s="159">
        <v>7264.96</v>
      </c>
    </row>
    <row r="1756" ht="28.05" customHeight="1" spans="1:59">
      <c r="A1756" s="149"/>
      <c r="B1756" s="149"/>
      <c r="C1756" s="149"/>
      <c r="D1756" s="149" t="s">
        <v>3726</v>
      </c>
      <c r="E1756" s="340" t="s">
        <v>8321</v>
      </c>
      <c r="F1756" s="149" t="s">
        <v>3726</v>
      </c>
      <c r="G1756" s="149" t="s">
        <v>8322</v>
      </c>
      <c r="H1756" s="149" t="s">
        <v>8323</v>
      </c>
      <c r="I1756" s="149" t="s">
        <v>8324</v>
      </c>
      <c r="J1756" s="149" t="s">
        <v>8325</v>
      </c>
      <c r="K1756" s="149"/>
      <c r="L1756" s="149" t="s">
        <v>262</v>
      </c>
      <c r="M1756" s="149"/>
      <c r="N1756" s="149" t="s">
        <v>263</v>
      </c>
      <c r="O1756" s="149" t="s">
        <v>214</v>
      </c>
      <c r="P1756" s="149" t="s">
        <v>53</v>
      </c>
      <c r="Q1756" s="149"/>
      <c r="R1756" s="149" t="s">
        <v>8278</v>
      </c>
      <c r="S1756" s="149" t="s">
        <v>5276</v>
      </c>
      <c r="T1756" s="149" t="s">
        <v>8279</v>
      </c>
      <c r="U1756" s="149" t="s">
        <v>267</v>
      </c>
      <c r="V1756" s="149"/>
      <c r="W1756" s="149"/>
      <c r="X1756" s="149" t="s">
        <v>336</v>
      </c>
      <c r="Y1756" s="149"/>
      <c r="Z1756" s="149"/>
      <c r="AA1756" s="149"/>
      <c r="AB1756" s="149" t="s">
        <v>269</v>
      </c>
      <c r="AC1756" s="149" t="s">
        <v>318</v>
      </c>
      <c r="AD1756" s="149" t="s">
        <v>8279</v>
      </c>
      <c r="AE1756" s="149" t="s">
        <v>271</v>
      </c>
      <c r="AF1756" s="149"/>
      <c r="AG1756" s="149" t="s">
        <v>1098</v>
      </c>
      <c r="AH1756" s="149" t="s">
        <v>273</v>
      </c>
      <c r="AI1756" s="158">
        <v>96</v>
      </c>
      <c r="AJ1756" s="149"/>
      <c r="AK1756" s="159" t="s">
        <v>274</v>
      </c>
      <c r="AL1756" s="159" t="s">
        <v>274</v>
      </c>
      <c r="AM1756" s="149" t="s">
        <v>274</v>
      </c>
      <c r="AN1756" s="160">
        <v>4</v>
      </c>
      <c r="AO1756" s="149"/>
      <c r="AP1756" s="149" t="s">
        <v>274</v>
      </c>
      <c r="AQ1756" s="149" t="s">
        <v>275</v>
      </c>
      <c r="AR1756" s="158">
        <v>1</v>
      </c>
      <c r="AS1756" s="149" t="s">
        <v>275</v>
      </c>
      <c r="AT1756" s="149" t="s">
        <v>276</v>
      </c>
      <c r="AU1756" s="161">
        <v>1</v>
      </c>
      <c r="AV1756" s="159">
        <v>2393.16</v>
      </c>
      <c r="AW1756" s="159">
        <v>95.73</v>
      </c>
      <c r="AX1756" s="149" t="s">
        <v>274</v>
      </c>
      <c r="AY1756" s="162">
        <v>0</v>
      </c>
      <c r="AZ1756" s="162" t="s">
        <v>274</v>
      </c>
      <c r="BA1756" s="162">
        <v>0</v>
      </c>
      <c r="BB1756" s="159">
        <v>2297.43</v>
      </c>
      <c r="BC1756" s="162" t="s">
        <v>274</v>
      </c>
      <c r="BD1756" s="162">
        <v>0</v>
      </c>
      <c r="BE1756" s="159">
        <v>95.73</v>
      </c>
      <c r="BF1756" s="159">
        <v>95.73</v>
      </c>
      <c r="BG1756" s="159">
        <v>2393.16</v>
      </c>
    </row>
    <row r="1757" ht="28.05" customHeight="1" spans="1:59">
      <c r="A1757" s="149"/>
      <c r="B1757" s="149"/>
      <c r="C1757" s="149"/>
      <c r="D1757" s="149" t="s">
        <v>3726</v>
      </c>
      <c r="E1757" s="340" t="s">
        <v>8326</v>
      </c>
      <c r="F1757" s="149" t="s">
        <v>3726</v>
      </c>
      <c r="G1757" s="149" t="s">
        <v>8327</v>
      </c>
      <c r="H1757" s="149" t="s">
        <v>8220</v>
      </c>
      <c r="I1757" s="149" t="s">
        <v>8221</v>
      </c>
      <c r="J1757" s="149" t="s">
        <v>8328</v>
      </c>
      <c r="K1757" s="149"/>
      <c r="L1757" s="149" t="s">
        <v>262</v>
      </c>
      <c r="M1757" s="149"/>
      <c r="N1757" s="149" t="s">
        <v>263</v>
      </c>
      <c r="O1757" s="149" t="s">
        <v>214</v>
      </c>
      <c r="P1757" s="149" t="s">
        <v>53</v>
      </c>
      <c r="Q1757" s="149"/>
      <c r="R1757" s="149" t="s">
        <v>3903</v>
      </c>
      <c r="S1757" s="149" t="s">
        <v>3893</v>
      </c>
      <c r="T1757" s="149" t="s">
        <v>794</v>
      </c>
      <c r="U1757" s="149" t="s">
        <v>267</v>
      </c>
      <c r="V1757" s="149"/>
      <c r="W1757" s="149"/>
      <c r="X1757" s="149" t="s">
        <v>336</v>
      </c>
      <c r="Y1757" s="149"/>
      <c r="Z1757" s="149"/>
      <c r="AA1757" s="149"/>
      <c r="AB1757" s="149" t="s">
        <v>269</v>
      </c>
      <c r="AC1757" s="149" t="s">
        <v>270</v>
      </c>
      <c r="AD1757" s="149" t="s">
        <v>794</v>
      </c>
      <c r="AE1757" s="149" t="s">
        <v>271</v>
      </c>
      <c r="AF1757" s="149"/>
      <c r="AG1757" s="149" t="s">
        <v>1098</v>
      </c>
      <c r="AH1757" s="149" t="s">
        <v>273</v>
      </c>
      <c r="AI1757" s="158">
        <v>29</v>
      </c>
      <c r="AJ1757" s="149"/>
      <c r="AK1757" s="159" t="s">
        <v>274</v>
      </c>
      <c r="AL1757" s="159" t="s">
        <v>274</v>
      </c>
      <c r="AM1757" s="149" t="s">
        <v>274</v>
      </c>
      <c r="AN1757" s="160">
        <v>4</v>
      </c>
      <c r="AO1757" s="149"/>
      <c r="AP1757" s="149" t="s">
        <v>274</v>
      </c>
      <c r="AQ1757" s="149" t="s">
        <v>275</v>
      </c>
      <c r="AR1757" s="158">
        <v>1</v>
      </c>
      <c r="AS1757" s="149" t="s">
        <v>275</v>
      </c>
      <c r="AT1757" s="149" t="s">
        <v>276</v>
      </c>
      <c r="AU1757" s="161">
        <v>1</v>
      </c>
      <c r="AV1757" s="159">
        <v>19734.52</v>
      </c>
      <c r="AW1757" s="159">
        <v>789.38</v>
      </c>
      <c r="AX1757" s="149" t="s">
        <v>274</v>
      </c>
      <c r="AY1757" s="159">
        <v>197.34</v>
      </c>
      <c r="AZ1757" s="159">
        <v>197.34</v>
      </c>
      <c r="BA1757" s="159">
        <v>789.36</v>
      </c>
      <c r="BB1757" s="159">
        <v>5723.11</v>
      </c>
      <c r="BC1757" s="162" t="s">
        <v>274</v>
      </c>
      <c r="BD1757" s="162">
        <v>0</v>
      </c>
      <c r="BE1757" s="159">
        <v>14011.41</v>
      </c>
      <c r="BF1757" s="159">
        <v>14011.41</v>
      </c>
      <c r="BG1757" s="159">
        <v>19734.52</v>
      </c>
    </row>
    <row r="1758" ht="28.05" customHeight="1" spans="1:59">
      <c r="A1758" s="149"/>
      <c r="B1758" s="149"/>
      <c r="C1758" s="149"/>
      <c r="D1758" s="149" t="s">
        <v>3726</v>
      </c>
      <c r="E1758" s="340" t="s">
        <v>8329</v>
      </c>
      <c r="F1758" s="149" t="s">
        <v>3726</v>
      </c>
      <c r="G1758" s="149" t="s">
        <v>8330</v>
      </c>
      <c r="H1758" s="149" t="s">
        <v>8331</v>
      </c>
      <c r="I1758" s="149" t="s">
        <v>8332</v>
      </c>
      <c r="J1758" s="149" t="s">
        <v>8333</v>
      </c>
      <c r="K1758" s="149"/>
      <c r="L1758" s="149" t="s">
        <v>262</v>
      </c>
      <c r="M1758" s="149"/>
      <c r="N1758" s="149" t="s">
        <v>263</v>
      </c>
      <c r="O1758" s="149" t="s">
        <v>214</v>
      </c>
      <c r="P1758" s="149" t="s">
        <v>53</v>
      </c>
      <c r="Q1758" s="149"/>
      <c r="R1758" s="149" t="s">
        <v>3903</v>
      </c>
      <c r="S1758" s="149" t="s">
        <v>3893</v>
      </c>
      <c r="T1758" s="149" t="s">
        <v>794</v>
      </c>
      <c r="U1758" s="149" t="s">
        <v>267</v>
      </c>
      <c r="V1758" s="149"/>
      <c r="W1758" s="149"/>
      <c r="X1758" s="149" t="s">
        <v>336</v>
      </c>
      <c r="Y1758" s="149"/>
      <c r="Z1758" s="149"/>
      <c r="AA1758" s="149"/>
      <c r="AB1758" s="149" t="s">
        <v>269</v>
      </c>
      <c r="AC1758" s="149" t="s">
        <v>270</v>
      </c>
      <c r="AD1758" s="149" t="s">
        <v>794</v>
      </c>
      <c r="AE1758" s="149" t="s">
        <v>271</v>
      </c>
      <c r="AF1758" s="149"/>
      <c r="AG1758" s="149" t="s">
        <v>1098</v>
      </c>
      <c r="AH1758" s="149" t="s">
        <v>273</v>
      </c>
      <c r="AI1758" s="158">
        <v>29</v>
      </c>
      <c r="AJ1758" s="149"/>
      <c r="AK1758" s="159" t="s">
        <v>274</v>
      </c>
      <c r="AL1758" s="159" t="s">
        <v>274</v>
      </c>
      <c r="AM1758" s="149" t="s">
        <v>274</v>
      </c>
      <c r="AN1758" s="160">
        <v>4</v>
      </c>
      <c r="AO1758" s="149"/>
      <c r="AP1758" s="149" t="s">
        <v>274</v>
      </c>
      <c r="AQ1758" s="149" t="s">
        <v>275</v>
      </c>
      <c r="AR1758" s="158">
        <v>1</v>
      </c>
      <c r="AS1758" s="149" t="s">
        <v>275</v>
      </c>
      <c r="AT1758" s="149" t="s">
        <v>276</v>
      </c>
      <c r="AU1758" s="161">
        <v>1</v>
      </c>
      <c r="AV1758" s="159">
        <v>6194.69</v>
      </c>
      <c r="AW1758" s="159">
        <v>247.79</v>
      </c>
      <c r="AX1758" s="149" t="s">
        <v>274</v>
      </c>
      <c r="AY1758" s="159">
        <v>61.95</v>
      </c>
      <c r="AZ1758" s="159">
        <v>61.95</v>
      </c>
      <c r="BA1758" s="159">
        <v>247.8</v>
      </c>
      <c r="BB1758" s="159">
        <v>1796.55</v>
      </c>
      <c r="BC1758" s="162" t="s">
        <v>274</v>
      </c>
      <c r="BD1758" s="162">
        <v>0</v>
      </c>
      <c r="BE1758" s="159">
        <v>4398.14</v>
      </c>
      <c r="BF1758" s="159">
        <v>4398.14</v>
      </c>
      <c r="BG1758" s="159">
        <v>6194.69</v>
      </c>
    </row>
    <row r="1759" ht="28.05" customHeight="1" spans="1:59">
      <c r="A1759" s="149"/>
      <c r="B1759" s="149"/>
      <c r="C1759" s="149"/>
      <c r="D1759" s="149" t="s">
        <v>3726</v>
      </c>
      <c r="E1759" s="340" t="s">
        <v>8334</v>
      </c>
      <c r="F1759" s="149" t="s">
        <v>3726</v>
      </c>
      <c r="G1759" s="149" t="s">
        <v>8335</v>
      </c>
      <c r="H1759" s="149" t="s">
        <v>8336</v>
      </c>
      <c r="I1759" s="149"/>
      <c r="J1759" s="149" t="s">
        <v>8337</v>
      </c>
      <c r="K1759" s="149"/>
      <c r="L1759" s="149" t="s">
        <v>262</v>
      </c>
      <c r="M1759" s="149"/>
      <c r="N1759" s="149" t="s">
        <v>263</v>
      </c>
      <c r="O1759" s="149" t="s">
        <v>214</v>
      </c>
      <c r="P1759" s="149" t="s">
        <v>53</v>
      </c>
      <c r="Q1759" s="149"/>
      <c r="R1759" s="149" t="s">
        <v>7847</v>
      </c>
      <c r="S1759" s="149" t="s">
        <v>289</v>
      </c>
      <c r="T1759" s="149" t="s">
        <v>8279</v>
      </c>
      <c r="U1759" s="149" t="s">
        <v>267</v>
      </c>
      <c r="V1759" s="149"/>
      <c r="W1759" s="149"/>
      <c r="X1759" s="149" t="s">
        <v>268</v>
      </c>
      <c r="Y1759" s="149"/>
      <c r="Z1759" s="149"/>
      <c r="AA1759" s="149"/>
      <c r="AB1759" s="149" t="s">
        <v>269</v>
      </c>
      <c r="AC1759" s="149" t="s">
        <v>318</v>
      </c>
      <c r="AD1759" s="149" t="s">
        <v>8279</v>
      </c>
      <c r="AE1759" s="149" t="s">
        <v>271</v>
      </c>
      <c r="AF1759" s="149"/>
      <c r="AG1759" s="149" t="s">
        <v>1098</v>
      </c>
      <c r="AH1759" s="149" t="s">
        <v>273</v>
      </c>
      <c r="AI1759" s="158">
        <v>96</v>
      </c>
      <c r="AJ1759" s="149"/>
      <c r="AK1759" s="159" t="s">
        <v>274</v>
      </c>
      <c r="AL1759" s="159" t="s">
        <v>274</v>
      </c>
      <c r="AM1759" s="149" t="s">
        <v>274</v>
      </c>
      <c r="AN1759" s="160">
        <v>4</v>
      </c>
      <c r="AO1759" s="149"/>
      <c r="AP1759" s="149" t="s">
        <v>274</v>
      </c>
      <c r="AQ1759" s="149" t="s">
        <v>275</v>
      </c>
      <c r="AR1759" s="158">
        <v>1</v>
      </c>
      <c r="AS1759" s="149" t="s">
        <v>275</v>
      </c>
      <c r="AT1759" s="149" t="s">
        <v>276</v>
      </c>
      <c r="AU1759" s="161">
        <v>1</v>
      </c>
      <c r="AV1759" s="159">
        <v>11965.81</v>
      </c>
      <c r="AW1759" s="159">
        <v>478.63</v>
      </c>
      <c r="AX1759" s="149" t="s">
        <v>274</v>
      </c>
      <c r="AY1759" s="162">
        <v>0</v>
      </c>
      <c r="AZ1759" s="162" t="s">
        <v>274</v>
      </c>
      <c r="BA1759" s="162">
        <v>0</v>
      </c>
      <c r="BB1759" s="159">
        <v>11487.18</v>
      </c>
      <c r="BC1759" s="162" t="s">
        <v>274</v>
      </c>
      <c r="BD1759" s="162">
        <v>0</v>
      </c>
      <c r="BE1759" s="159">
        <v>478.63</v>
      </c>
      <c r="BF1759" s="159">
        <v>478.63</v>
      </c>
      <c r="BG1759" s="159">
        <v>11965.81</v>
      </c>
    </row>
    <row r="1760" ht="28.05" customHeight="1" spans="1:59">
      <c r="A1760" s="149"/>
      <c r="B1760" s="149"/>
      <c r="C1760" s="149"/>
      <c r="D1760" s="149" t="s">
        <v>3726</v>
      </c>
      <c r="E1760" s="340" t="s">
        <v>8338</v>
      </c>
      <c r="F1760" s="149" t="s">
        <v>3726</v>
      </c>
      <c r="G1760" s="149" t="s">
        <v>8339</v>
      </c>
      <c r="H1760" s="149" t="s">
        <v>8340</v>
      </c>
      <c r="I1760" s="149" t="s">
        <v>8341</v>
      </c>
      <c r="J1760" s="149" t="s">
        <v>8342</v>
      </c>
      <c r="K1760" s="149"/>
      <c r="L1760" s="149" t="s">
        <v>262</v>
      </c>
      <c r="M1760" s="149"/>
      <c r="N1760" s="149" t="s">
        <v>263</v>
      </c>
      <c r="O1760" s="149" t="s">
        <v>214</v>
      </c>
      <c r="P1760" s="149" t="s">
        <v>53</v>
      </c>
      <c r="Q1760" s="149"/>
      <c r="R1760" s="149" t="s">
        <v>3903</v>
      </c>
      <c r="S1760" s="149" t="s">
        <v>3893</v>
      </c>
      <c r="T1760" s="149" t="s">
        <v>794</v>
      </c>
      <c r="U1760" s="149" t="s">
        <v>267</v>
      </c>
      <c r="V1760" s="149"/>
      <c r="W1760" s="149"/>
      <c r="X1760" s="149" t="s">
        <v>336</v>
      </c>
      <c r="Y1760" s="149"/>
      <c r="Z1760" s="149"/>
      <c r="AA1760" s="149"/>
      <c r="AB1760" s="149" t="s">
        <v>269</v>
      </c>
      <c r="AC1760" s="149" t="s">
        <v>270</v>
      </c>
      <c r="AD1760" s="149" t="s">
        <v>794</v>
      </c>
      <c r="AE1760" s="149" t="s">
        <v>271</v>
      </c>
      <c r="AF1760" s="149"/>
      <c r="AG1760" s="149" t="s">
        <v>1098</v>
      </c>
      <c r="AH1760" s="149" t="s">
        <v>273</v>
      </c>
      <c r="AI1760" s="158">
        <v>29</v>
      </c>
      <c r="AJ1760" s="149"/>
      <c r="AK1760" s="159" t="s">
        <v>274</v>
      </c>
      <c r="AL1760" s="159" t="s">
        <v>274</v>
      </c>
      <c r="AM1760" s="149" t="s">
        <v>274</v>
      </c>
      <c r="AN1760" s="160">
        <v>4</v>
      </c>
      <c r="AO1760" s="149"/>
      <c r="AP1760" s="149" t="s">
        <v>274</v>
      </c>
      <c r="AQ1760" s="149" t="s">
        <v>275</v>
      </c>
      <c r="AR1760" s="158">
        <v>1</v>
      </c>
      <c r="AS1760" s="149" t="s">
        <v>275</v>
      </c>
      <c r="AT1760" s="149" t="s">
        <v>276</v>
      </c>
      <c r="AU1760" s="161">
        <v>1</v>
      </c>
      <c r="AV1760" s="159">
        <v>3079.65</v>
      </c>
      <c r="AW1760" s="159">
        <v>123.19</v>
      </c>
      <c r="AX1760" s="149" t="s">
        <v>274</v>
      </c>
      <c r="AY1760" s="159">
        <v>30.6</v>
      </c>
      <c r="AZ1760" s="159">
        <v>30.6</v>
      </c>
      <c r="BA1760" s="159">
        <v>122.4</v>
      </c>
      <c r="BB1760" s="159">
        <v>890.48</v>
      </c>
      <c r="BC1760" s="162" t="s">
        <v>274</v>
      </c>
      <c r="BD1760" s="159">
        <v>15.65</v>
      </c>
      <c r="BE1760" s="159">
        <v>2189.17</v>
      </c>
      <c r="BF1760" s="159">
        <v>2173.52</v>
      </c>
      <c r="BG1760" s="159">
        <v>3079.65</v>
      </c>
    </row>
    <row r="1761" ht="28.05" customHeight="1" spans="1:59">
      <c r="A1761" s="149"/>
      <c r="B1761" s="149"/>
      <c r="C1761" s="149"/>
      <c r="D1761" s="149" t="s">
        <v>3726</v>
      </c>
      <c r="E1761" s="340" t="s">
        <v>8343</v>
      </c>
      <c r="F1761" s="149" t="s">
        <v>3726</v>
      </c>
      <c r="G1761" s="149" t="s">
        <v>8344</v>
      </c>
      <c r="H1761" s="149" t="s">
        <v>8297</v>
      </c>
      <c r="I1761" s="149" t="s">
        <v>8298</v>
      </c>
      <c r="J1761" s="149" t="s">
        <v>8345</v>
      </c>
      <c r="K1761" s="149"/>
      <c r="L1761" s="149" t="s">
        <v>287</v>
      </c>
      <c r="M1761" s="149"/>
      <c r="N1761" s="149" t="s">
        <v>263</v>
      </c>
      <c r="O1761" s="149" t="s">
        <v>214</v>
      </c>
      <c r="P1761" s="149" t="s">
        <v>53</v>
      </c>
      <c r="Q1761" s="149"/>
      <c r="R1761" s="149" t="s">
        <v>8180</v>
      </c>
      <c r="S1761" s="149" t="s">
        <v>4928</v>
      </c>
      <c r="T1761" s="149" t="s">
        <v>837</v>
      </c>
      <c r="U1761" s="149" t="s">
        <v>267</v>
      </c>
      <c r="V1761" s="149"/>
      <c r="W1761" s="149"/>
      <c r="X1761" s="149" t="s">
        <v>268</v>
      </c>
      <c r="Y1761" s="149"/>
      <c r="Z1761" s="149"/>
      <c r="AA1761" s="149"/>
      <c r="AB1761" s="149" t="s">
        <v>269</v>
      </c>
      <c r="AC1761" s="149" t="s">
        <v>270</v>
      </c>
      <c r="AD1761" s="149" t="s">
        <v>837</v>
      </c>
      <c r="AE1761" s="149" t="s">
        <v>271</v>
      </c>
      <c r="AF1761" s="149"/>
      <c r="AG1761" s="149" t="s">
        <v>1098</v>
      </c>
      <c r="AH1761" s="149" t="s">
        <v>273</v>
      </c>
      <c r="AI1761" s="158">
        <v>78</v>
      </c>
      <c r="AJ1761" s="149"/>
      <c r="AK1761" s="159" t="s">
        <v>274</v>
      </c>
      <c r="AL1761" s="159" t="s">
        <v>274</v>
      </c>
      <c r="AM1761" s="149" t="s">
        <v>274</v>
      </c>
      <c r="AN1761" s="160">
        <v>4</v>
      </c>
      <c r="AO1761" s="149"/>
      <c r="AP1761" s="149" t="s">
        <v>274</v>
      </c>
      <c r="AQ1761" s="149" t="s">
        <v>275</v>
      </c>
      <c r="AR1761" s="158">
        <v>1</v>
      </c>
      <c r="AS1761" s="149" t="s">
        <v>275</v>
      </c>
      <c r="AT1761" s="149" t="s">
        <v>276</v>
      </c>
      <c r="AU1761" s="161">
        <v>1</v>
      </c>
      <c r="AV1761" s="159">
        <v>13142.24</v>
      </c>
      <c r="AW1761" s="159">
        <v>525.69</v>
      </c>
      <c r="AX1761" s="149" t="s">
        <v>274</v>
      </c>
      <c r="AY1761" s="159">
        <v>137.4</v>
      </c>
      <c r="AZ1761" s="159">
        <v>137.4</v>
      </c>
      <c r="BA1761" s="159">
        <v>549.6</v>
      </c>
      <c r="BB1761" s="159">
        <v>10143.26</v>
      </c>
      <c r="BC1761" s="162" t="s">
        <v>274</v>
      </c>
      <c r="BD1761" s="162">
        <v>0</v>
      </c>
      <c r="BE1761" s="159">
        <v>2998.98</v>
      </c>
      <c r="BF1761" s="159">
        <v>2998.98</v>
      </c>
      <c r="BG1761" s="159">
        <v>13142.24</v>
      </c>
    </row>
    <row r="1762" ht="28.05" customHeight="1" spans="1:59">
      <c r="A1762" s="149"/>
      <c r="B1762" s="149"/>
      <c r="C1762" s="149"/>
      <c r="D1762" s="149" t="s">
        <v>3726</v>
      </c>
      <c r="E1762" s="340" t="s">
        <v>8346</v>
      </c>
      <c r="F1762" s="149" t="s">
        <v>3726</v>
      </c>
      <c r="G1762" s="149" t="s">
        <v>8347</v>
      </c>
      <c r="H1762" s="149" t="s">
        <v>8348</v>
      </c>
      <c r="I1762" s="149" t="s">
        <v>8349</v>
      </c>
      <c r="J1762" s="149" t="s">
        <v>8350</v>
      </c>
      <c r="K1762" s="149"/>
      <c r="L1762" s="149" t="s">
        <v>262</v>
      </c>
      <c r="M1762" s="149"/>
      <c r="N1762" s="149" t="s">
        <v>263</v>
      </c>
      <c r="O1762" s="149" t="s">
        <v>214</v>
      </c>
      <c r="P1762" s="149" t="s">
        <v>53</v>
      </c>
      <c r="Q1762" s="149"/>
      <c r="R1762" s="149" t="s">
        <v>8351</v>
      </c>
      <c r="S1762" s="149" t="s">
        <v>8352</v>
      </c>
      <c r="T1762" s="149" t="s">
        <v>8353</v>
      </c>
      <c r="U1762" s="149" t="s">
        <v>267</v>
      </c>
      <c r="V1762" s="149"/>
      <c r="W1762" s="149"/>
      <c r="X1762" s="149" t="s">
        <v>336</v>
      </c>
      <c r="Y1762" s="149"/>
      <c r="Z1762" s="149"/>
      <c r="AA1762" s="149"/>
      <c r="AB1762" s="149" t="s">
        <v>269</v>
      </c>
      <c r="AC1762" s="149" t="s">
        <v>270</v>
      </c>
      <c r="AD1762" s="149" t="s">
        <v>8353</v>
      </c>
      <c r="AE1762" s="149" t="s">
        <v>271</v>
      </c>
      <c r="AF1762" s="149"/>
      <c r="AG1762" s="149" t="s">
        <v>1098</v>
      </c>
      <c r="AH1762" s="149" t="s">
        <v>273</v>
      </c>
      <c r="AI1762" s="158">
        <v>28</v>
      </c>
      <c r="AJ1762" s="149"/>
      <c r="AK1762" s="159" t="s">
        <v>274</v>
      </c>
      <c r="AL1762" s="159" t="s">
        <v>274</v>
      </c>
      <c r="AM1762" s="149" t="s">
        <v>274</v>
      </c>
      <c r="AN1762" s="160">
        <v>4</v>
      </c>
      <c r="AO1762" s="149"/>
      <c r="AP1762" s="149" t="s">
        <v>274</v>
      </c>
      <c r="AQ1762" s="149" t="s">
        <v>275</v>
      </c>
      <c r="AR1762" s="158">
        <v>1</v>
      </c>
      <c r="AS1762" s="149" t="s">
        <v>275</v>
      </c>
      <c r="AT1762" s="149" t="s">
        <v>276</v>
      </c>
      <c r="AU1762" s="161">
        <v>1</v>
      </c>
      <c r="AV1762" s="159">
        <v>564601.77</v>
      </c>
      <c r="AW1762" s="159">
        <v>22584.07</v>
      </c>
      <c r="AX1762" s="149" t="s">
        <v>274</v>
      </c>
      <c r="AY1762" s="159">
        <v>5603.51</v>
      </c>
      <c r="AZ1762" s="159">
        <v>5603.51</v>
      </c>
      <c r="BA1762" s="159">
        <v>22414.04</v>
      </c>
      <c r="BB1762" s="159">
        <v>157501.16</v>
      </c>
      <c r="BC1762" s="162" t="s">
        <v>274</v>
      </c>
      <c r="BD1762" s="159">
        <v>3477.69</v>
      </c>
      <c r="BE1762" s="159">
        <v>407100.61</v>
      </c>
      <c r="BF1762" s="159">
        <v>403622.92</v>
      </c>
      <c r="BG1762" s="159">
        <v>564601.77</v>
      </c>
    </row>
    <row r="1763" ht="28.05" customHeight="1" spans="1:59">
      <c r="A1763" s="149"/>
      <c r="B1763" s="149"/>
      <c r="C1763" s="149"/>
      <c r="D1763" s="149" t="s">
        <v>3726</v>
      </c>
      <c r="E1763" s="340" t="s">
        <v>8354</v>
      </c>
      <c r="F1763" s="149" t="s">
        <v>3726</v>
      </c>
      <c r="G1763" s="149" t="s">
        <v>8355</v>
      </c>
      <c r="H1763" s="149" t="s">
        <v>8356</v>
      </c>
      <c r="I1763" s="149" t="s">
        <v>8357</v>
      </c>
      <c r="J1763" s="149" t="s">
        <v>8358</v>
      </c>
      <c r="K1763" s="149"/>
      <c r="L1763" s="149" t="s">
        <v>262</v>
      </c>
      <c r="M1763" s="149"/>
      <c r="N1763" s="149" t="s">
        <v>263</v>
      </c>
      <c r="O1763" s="149" t="s">
        <v>214</v>
      </c>
      <c r="P1763" s="149" t="s">
        <v>53</v>
      </c>
      <c r="Q1763" s="149"/>
      <c r="R1763" s="149" t="s">
        <v>2512</v>
      </c>
      <c r="S1763" s="149" t="s">
        <v>8359</v>
      </c>
      <c r="T1763" s="149" t="s">
        <v>8353</v>
      </c>
      <c r="U1763" s="149" t="s">
        <v>267</v>
      </c>
      <c r="V1763" s="149"/>
      <c r="W1763" s="149"/>
      <c r="X1763" s="149" t="s">
        <v>336</v>
      </c>
      <c r="Y1763" s="149"/>
      <c r="Z1763" s="149"/>
      <c r="AA1763" s="149"/>
      <c r="AB1763" s="149" t="s">
        <v>269</v>
      </c>
      <c r="AC1763" s="149" t="s">
        <v>270</v>
      </c>
      <c r="AD1763" s="149" t="s">
        <v>8353</v>
      </c>
      <c r="AE1763" s="149" t="s">
        <v>271</v>
      </c>
      <c r="AF1763" s="149"/>
      <c r="AG1763" s="149" t="s">
        <v>1098</v>
      </c>
      <c r="AH1763" s="149" t="s">
        <v>273</v>
      </c>
      <c r="AI1763" s="158">
        <v>28</v>
      </c>
      <c r="AJ1763" s="149"/>
      <c r="AK1763" s="159" t="s">
        <v>274</v>
      </c>
      <c r="AL1763" s="159" t="s">
        <v>274</v>
      </c>
      <c r="AM1763" s="149" t="s">
        <v>274</v>
      </c>
      <c r="AN1763" s="160">
        <v>4</v>
      </c>
      <c r="AO1763" s="149"/>
      <c r="AP1763" s="149" t="s">
        <v>274</v>
      </c>
      <c r="AQ1763" s="149" t="s">
        <v>275</v>
      </c>
      <c r="AR1763" s="158">
        <v>1</v>
      </c>
      <c r="AS1763" s="149" t="s">
        <v>275</v>
      </c>
      <c r="AT1763" s="149" t="s">
        <v>276</v>
      </c>
      <c r="AU1763" s="161">
        <v>1</v>
      </c>
      <c r="AV1763" s="159">
        <v>51194.69</v>
      </c>
      <c r="AW1763" s="159">
        <v>2047.79</v>
      </c>
      <c r="AX1763" s="149" t="s">
        <v>274</v>
      </c>
      <c r="AY1763" s="159">
        <v>507.58</v>
      </c>
      <c r="AZ1763" s="159">
        <v>507.58</v>
      </c>
      <c r="BA1763" s="159">
        <v>2030.32</v>
      </c>
      <c r="BB1763" s="159">
        <v>14274.28</v>
      </c>
      <c r="BC1763" s="162" t="s">
        <v>274</v>
      </c>
      <c r="BD1763" s="159">
        <v>356.89</v>
      </c>
      <c r="BE1763" s="159">
        <v>36920.41</v>
      </c>
      <c r="BF1763" s="159">
        <v>36563.52</v>
      </c>
      <c r="BG1763" s="159">
        <v>51194.69</v>
      </c>
    </row>
    <row r="1764" ht="28.05" customHeight="1" spans="1:59">
      <c r="A1764" s="149"/>
      <c r="B1764" s="149"/>
      <c r="C1764" s="149"/>
      <c r="D1764" s="149" t="s">
        <v>3726</v>
      </c>
      <c r="E1764" s="340" t="s">
        <v>8360</v>
      </c>
      <c r="F1764" s="149" t="s">
        <v>3726</v>
      </c>
      <c r="G1764" s="149" t="s">
        <v>8361</v>
      </c>
      <c r="H1764" s="149" t="s">
        <v>3818</v>
      </c>
      <c r="I1764" s="149" t="s">
        <v>8362</v>
      </c>
      <c r="J1764" s="149" t="s">
        <v>8363</v>
      </c>
      <c r="K1764" s="149"/>
      <c r="L1764" s="149" t="s">
        <v>262</v>
      </c>
      <c r="M1764" s="149"/>
      <c r="N1764" s="149" t="s">
        <v>263</v>
      </c>
      <c r="O1764" s="149" t="s">
        <v>214</v>
      </c>
      <c r="P1764" s="149" t="s">
        <v>53</v>
      </c>
      <c r="Q1764" s="149"/>
      <c r="R1764" s="149" t="s">
        <v>3903</v>
      </c>
      <c r="S1764" s="149" t="s">
        <v>174</v>
      </c>
      <c r="T1764" s="149" t="s">
        <v>8353</v>
      </c>
      <c r="U1764" s="149" t="s">
        <v>267</v>
      </c>
      <c r="V1764" s="149"/>
      <c r="W1764" s="149"/>
      <c r="X1764" s="149" t="s">
        <v>336</v>
      </c>
      <c r="Y1764" s="149"/>
      <c r="Z1764" s="149"/>
      <c r="AA1764" s="149"/>
      <c r="AB1764" s="149" t="s">
        <v>269</v>
      </c>
      <c r="AC1764" s="149" t="s">
        <v>270</v>
      </c>
      <c r="AD1764" s="149" t="s">
        <v>8353</v>
      </c>
      <c r="AE1764" s="149" t="s">
        <v>271</v>
      </c>
      <c r="AF1764" s="149"/>
      <c r="AG1764" s="149" t="s">
        <v>1098</v>
      </c>
      <c r="AH1764" s="149" t="s">
        <v>273</v>
      </c>
      <c r="AI1764" s="158">
        <v>28</v>
      </c>
      <c r="AJ1764" s="149"/>
      <c r="AK1764" s="159" t="s">
        <v>274</v>
      </c>
      <c r="AL1764" s="159" t="s">
        <v>274</v>
      </c>
      <c r="AM1764" s="149" t="s">
        <v>274</v>
      </c>
      <c r="AN1764" s="160">
        <v>4</v>
      </c>
      <c r="AO1764" s="149"/>
      <c r="AP1764" s="149" t="s">
        <v>274</v>
      </c>
      <c r="AQ1764" s="149" t="s">
        <v>275</v>
      </c>
      <c r="AR1764" s="158">
        <v>1</v>
      </c>
      <c r="AS1764" s="149" t="s">
        <v>275</v>
      </c>
      <c r="AT1764" s="149" t="s">
        <v>276</v>
      </c>
      <c r="AU1764" s="161">
        <v>1</v>
      </c>
      <c r="AV1764" s="159">
        <v>9292.04</v>
      </c>
      <c r="AW1764" s="159">
        <v>371.68</v>
      </c>
      <c r="AX1764" s="149" t="s">
        <v>274</v>
      </c>
      <c r="AY1764" s="159">
        <v>76.42</v>
      </c>
      <c r="AZ1764" s="159">
        <v>76.42</v>
      </c>
      <c r="BA1764" s="159">
        <v>305.68</v>
      </c>
      <c r="BB1764" s="159">
        <v>2373.76</v>
      </c>
      <c r="BC1764" s="162" t="s">
        <v>274</v>
      </c>
      <c r="BD1764" s="159">
        <v>1350.36</v>
      </c>
      <c r="BE1764" s="159">
        <v>6918.28</v>
      </c>
      <c r="BF1764" s="159">
        <v>5567.92</v>
      </c>
      <c r="BG1764" s="159">
        <v>9292.04</v>
      </c>
    </row>
    <row r="1765" ht="28.05" customHeight="1" spans="1:59">
      <c r="A1765" s="149"/>
      <c r="B1765" s="149"/>
      <c r="C1765" s="149"/>
      <c r="D1765" s="149" t="s">
        <v>3726</v>
      </c>
      <c r="E1765" s="340" t="s">
        <v>8364</v>
      </c>
      <c r="F1765" s="149" t="s">
        <v>3726</v>
      </c>
      <c r="G1765" s="149" t="s">
        <v>8365</v>
      </c>
      <c r="H1765" s="149" t="s">
        <v>8366</v>
      </c>
      <c r="I1765" s="149" t="s">
        <v>8298</v>
      </c>
      <c r="J1765" s="149" t="s">
        <v>8367</v>
      </c>
      <c r="K1765" s="149"/>
      <c r="L1765" s="149" t="s">
        <v>287</v>
      </c>
      <c r="M1765" s="149"/>
      <c r="N1765" s="149" t="s">
        <v>263</v>
      </c>
      <c r="O1765" s="149" t="s">
        <v>214</v>
      </c>
      <c r="P1765" s="149" t="s">
        <v>53</v>
      </c>
      <c r="Q1765" s="149"/>
      <c r="R1765" s="149" t="s">
        <v>8180</v>
      </c>
      <c r="S1765" s="149" t="s">
        <v>4928</v>
      </c>
      <c r="T1765" s="149" t="s">
        <v>837</v>
      </c>
      <c r="U1765" s="149" t="s">
        <v>267</v>
      </c>
      <c r="V1765" s="149"/>
      <c r="W1765" s="149"/>
      <c r="X1765" s="149" t="s">
        <v>268</v>
      </c>
      <c r="Y1765" s="149"/>
      <c r="Z1765" s="149"/>
      <c r="AA1765" s="149"/>
      <c r="AB1765" s="149" t="s">
        <v>269</v>
      </c>
      <c r="AC1765" s="149" t="s">
        <v>270</v>
      </c>
      <c r="AD1765" s="149" t="s">
        <v>837</v>
      </c>
      <c r="AE1765" s="149" t="s">
        <v>271</v>
      </c>
      <c r="AF1765" s="149"/>
      <c r="AG1765" s="149" t="s">
        <v>1098</v>
      </c>
      <c r="AH1765" s="149" t="s">
        <v>273</v>
      </c>
      <c r="AI1765" s="158">
        <v>78</v>
      </c>
      <c r="AJ1765" s="149"/>
      <c r="AK1765" s="159" t="s">
        <v>274</v>
      </c>
      <c r="AL1765" s="159" t="s">
        <v>274</v>
      </c>
      <c r="AM1765" s="149" t="s">
        <v>274</v>
      </c>
      <c r="AN1765" s="160">
        <v>4</v>
      </c>
      <c r="AO1765" s="149"/>
      <c r="AP1765" s="149" t="s">
        <v>274</v>
      </c>
      <c r="AQ1765" s="149" t="s">
        <v>275</v>
      </c>
      <c r="AR1765" s="158">
        <v>1</v>
      </c>
      <c r="AS1765" s="149" t="s">
        <v>275</v>
      </c>
      <c r="AT1765" s="149" t="s">
        <v>276</v>
      </c>
      <c r="AU1765" s="161">
        <v>1</v>
      </c>
      <c r="AV1765" s="159">
        <v>9010.77</v>
      </c>
      <c r="AW1765" s="159">
        <v>360.43</v>
      </c>
      <c r="AX1765" s="149" t="s">
        <v>274</v>
      </c>
      <c r="AY1765" s="159">
        <v>94.2</v>
      </c>
      <c r="AZ1765" s="159">
        <v>94.2</v>
      </c>
      <c r="BA1765" s="159">
        <v>376.8</v>
      </c>
      <c r="BB1765" s="159">
        <v>6954.83</v>
      </c>
      <c r="BC1765" s="162" t="s">
        <v>274</v>
      </c>
      <c r="BD1765" s="162">
        <v>0</v>
      </c>
      <c r="BE1765" s="159">
        <v>2055.94</v>
      </c>
      <c r="BF1765" s="159">
        <v>2055.94</v>
      </c>
      <c r="BG1765" s="159">
        <v>9010.77</v>
      </c>
    </row>
    <row r="1766" ht="28.05" customHeight="1" spans="1:59">
      <c r="A1766" s="149"/>
      <c r="B1766" s="149"/>
      <c r="C1766" s="149"/>
      <c r="D1766" s="149" t="s">
        <v>3726</v>
      </c>
      <c r="E1766" s="340" t="s">
        <v>8368</v>
      </c>
      <c r="F1766" s="149" t="s">
        <v>3726</v>
      </c>
      <c r="G1766" s="149" t="s">
        <v>8369</v>
      </c>
      <c r="H1766" s="149" t="s">
        <v>8297</v>
      </c>
      <c r="I1766" s="149" t="s">
        <v>8298</v>
      </c>
      <c r="J1766" s="149" t="s">
        <v>8370</v>
      </c>
      <c r="K1766" s="149"/>
      <c r="L1766" s="149" t="s">
        <v>287</v>
      </c>
      <c r="M1766" s="149"/>
      <c r="N1766" s="149" t="s">
        <v>263</v>
      </c>
      <c r="O1766" s="149" t="s">
        <v>214</v>
      </c>
      <c r="P1766" s="149" t="s">
        <v>53</v>
      </c>
      <c r="Q1766" s="149"/>
      <c r="R1766" s="149" t="s">
        <v>8180</v>
      </c>
      <c r="S1766" s="149" t="s">
        <v>4928</v>
      </c>
      <c r="T1766" s="149" t="s">
        <v>837</v>
      </c>
      <c r="U1766" s="149" t="s">
        <v>267</v>
      </c>
      <c r="V1766" s="149"/>
      <c r="W1766" s="149"/>
      <c r="X1766" s="149" t="s">
        <v>268</v>
      </c>
      <c r="Y1766" s="149"/>
      <c r="Z1766" s="149"/>
      <c r="AA1766" s="149"/>
      <c r="AB1766" s="149" t="s">
        <v>269</v>
      </c>
      <c r="AC1766" s="149" t="s">
        <v>270</v>
      </c>
      <c r="AD1766" s="149" t="s">
        <v>837</v>
      </c>
      <c r="AE1766" s="149" t="s">
        <v>271</v>
      </c>
      <c r="AF1766" s="149"/>
      <c r="AG1766" s="149" t="s">
        <v>1098</v>
      </c>
      <c r="AH1766" s="149" t="s">
        <v>273</v>
      </c>
      <c r="AI1766" s="158">
        <v>78</v>
      </c>
      <c r="AJ1766" s="149"/>
      <c r="AK1766" s="159" t="s">
        <v>274</v>
      </c>
      <c r="AL1766" s="159" t="s">
        <v>274</v>
      </c>
      <c r="AM1766" s="149" t="s">
        <v>274</v>
      </c>
      <c r="AN1766" s="160">
        <v>4</v>
      </c>
      <c r="AO1766" s="149"/>
      <c r="AP1766" s="149" t="s">
        <v>274</v>
      </c>
      <c r="AQ1766" s="149" t="s">
        <v>275</v>
      </c>
      <c r="AR1766" s="158">
        <v>1</v>
      </c>
      <c r="AS1766" s="149" t="s">
        <v>275</v>
      </c>
      <c r="AT1766" s="149" t="s">
        <v>276</v>
      </c>
      <c r="AU1766" s="161">
        <v>1</v>
      </c>
      <c r="AV1766" s="159">
        <v>13142.24</v>
      </c>
      <c r="AW1766" s="159">
        <v>525.69</v>
      </c>
      <c r="AX1766" s="149" t="s">
        <v>274</v>
      </c>
      <c r="AY1766" s="159">
        <v>137.4</v>
      </c>
      <c r="AZ1766" s="159">
        <v>137.4</v>
      </c>
      <c r="BA1766" s="159">
        <v>549.6</v>
      </c>
      <c r="BB1766" s="159">
        <v>10143.26</v>
      </c>
      <c r="BC1766" s="162" t="s">
        <v>274</v>
      </c>
      <c r="BD1766" s="162">
        <v>0</v>
      </c>
      <c r="BE1766" s="159">
        <v>2998.98</v>
      </c>
      <c r="BF1766" s="159">
        <v>2998.98</v>
      </c>
      <c r="BG1766" s="159">
        <v>13142.24</v>
      </c>
    </row>
    <row r="1767" ht="28.05" customHeight="1" spans="1:59">
      <c r="A1767" s="149"/>
      <c r="B1767" s="149"/>
      <c r="C1767" s="149"/>
      <c r="D1767" s="149" t="s">
        <v>3726</v>
      </c>
      <c r="E1767" s="340" t="s">
        <v>8371</v>
      </c>
      <c r="F1767" s="149" t="s">
        <v>3726</v>
      </c>
      <c r="G1767" s="149" t="s">
        <v>8372</v>
      </c>
      <c r="H1767" s="149" t="s">
        <v>8366</v>
      </c>
      <c r="I1767" s="149" t="s">
        <v>8298</v>
      </c>
      <c r="J1767" s="149" t="s">
        <v>8373</v>
      </c>
      <c r="K1767" s="149"/>
      <c r="L1767" s="149" t="s">
        <v>287</v>
      </c>
      <c r="M1767" s="149"/>
      <c r="N1767" s="149" t="s">
        <v>263</v>
      </c>
      <c r="O1767" s="149" t="s">
        <v>214</v>
      </c>
      <c r="P1767" s="149" t="s">
        <v>53</v>
      </c>
      <c r="Q1767" s="149"/>
      <c r="R1767" s="149" t="s">
        <v>8180</v>
      </c>
      <c r="S1767" s="149" t="s">
        <v>4928</v>
      </c>
      <c r="T1767" s="149" t="s">
        <v>837</v>
      </c>
      <c r="U1767" s="149" t="s">
        <v>267</v>
      </c>
      <c r="V1767" s="149"/>
      <c r="W1767" s="149"/>
      <c r="X1767" s="149" t="s">
        <v>268</v>
      </c>
      <c r="Y1767" s="149"/>
      <c r="Z1767" s="149"/>
      <c r="AA1767" s="149"/>
      <c r="AB1767" s="149" t="s">
        <v>269</v>
      </c>
      <c r="AC1767" s="149" t="s">
        <v>270</v>
      </c>
      <c r="AD1767" s="149" t="s">
        <v>837</v>
      </c>
      <c r="AE1767" s="149" t="s">
        <v>271</v>
      </c>
      <c r="AF1767" s="149"/>
      <c r="AG1767" s="149" t="s">
        <v>1098</v>
      </c>
      <c r="AH1767" s="149" t="s">
        <v>273</v>
      </c>
      <c r="AI1767" s="158">
        <v>78</v>
      </c>
      <c r="AJ1767" s="149"/>
      <c r="AK1767" s="159" t="s">
        <v>274</v>
      </c>
      <c r="AL1767" s="159" t="s">
        <v>274</v>
      </c>
      <c r="AM1767" s="149" t="s">
        <v>274</v>
      </c>
      <c r="AN1767" s="160">
        <v>4</v>
      </c>
      <c r="AO1767" s="149"/>
      <c r="AP1767" s="149" t="s">
        <v>274</v>
      </c>
      <c r="AQ1767" s="149" t="s">
        <v>275</v>
      </c>
      <c r="AR1767" s="158">
        <v>1</v>
      </c>
      <c r="AS1767" s="149" t="s">
        <v>275</v>
      </c>
      <c r="AT1767" s="149" t="s">
        <v>276</v>
      </c>
      <c r="AU1767" s="161">
        <v>1</v>
      </c>
      <c r="AV1767" s="159">
        <v>9010.77</v>
      </c>
      <c r="AW1767" s="159">
        <v>360.43</v>
      </c>
      <c r="AX1767" s="149" t="s">
        <v>274</v>
      </c>
      <c r="AY1767" s="159">
        <v>94.2</v>
      </c>
      <c r="AZ1767" s="159">
        <v>94.2</v>
      </c>
      <c r="BA1767" s="159">
        <v>376.8</v>
      </c>
      <c r="BB1767" s="159">
        <v>6954.83</v>
      </c>
      <c r="BC1767" s="162" t="s">
        <v>274</v>
      </c>
      <c r="BD1767" s="162">
        <v>0</v>
      </c>
      <c r="BE1767" s="159">
        <v>2055.94</v>
      </c>
      <c r="BF1767" s="159">
        <v>2055.94</v>
      </c>
      <c r="BG1767" s="159">
        <v>9010.77</v>
      </c>
    </row>
    <row r="1768" ht="28.05" customHeight="1" spans="1:59">
      <c r="A1768" s="149"/>
      <c r="B1768" s="149"/>
      <c r="C1768" s="149"/>
      <c r="D1768" s="149" t="s">
        <v>3726</v>
      </c>
      <c r="E1768" s="340" t="s">
        <v>84</v>
      </c>
      <c r="F1768" s="149" t="s">
        <v>3726</v>
      </c>
      <c r="G1768" s="149" t="s">
        <v>85</v>
      </c>
      <c r="H1768" s="149" t="s">
        <v>86</v>
      </c>
      <c r="I1768" s="149" t="s">
        <v>87</v>
      </c>
      <c r="J1768" s="149" t="s">
        <v>8374</v>
      </c>
      <c r="K1768" s="149"/>
      <c r="L1768" s="149" t="s">
        <v>262</v>
      </c>
      <c r="M1768" s="149"/>
      <c r="N1768" s="149" t="s">
        <v>263</v>
      </c>
      <c r="O1768" s="149" t="s">
        <v>214</v>
      </c>
      <c r="P1768" s="149" t="s">
        <v>53</v>
      </c>
      <c r="Q1768" s="149"/>
      <c r="R1768" s="149" t="s">
        <v>296</v>
      </c>
      <c r="S1768" s="149" t="s">
        <v>289</v>
      </c>
      <c r="T1768" s="149" t="s">
        <v>89</v>
      </c>
      <c r="U1768" s="149" t="s">
        <v>267</v>
      </c>
      <c r="V1768" s="149"/>
      <c r="W1768" s="149"/>
      <c r="X1768" s="149" t="s">
        <v>268</v>
      </c>
      <c r="Y1768" s="149"/>
      <c r="Z1768" s="149"/>
      <c r="AA1768" s="149"/>
      <c r="AB1768" s="149" t="s">
        <v>269</v>
      </c>
      <c r="AC1768" s="149" t="s">
        <v>318</v>
      </c>
      <c r="AD1768" s="149" t="s">
        <v>89</v>
      </c>
      <c r="AE1768" s="149" t="s">
        <v>271</v>
      </c>
      <c r="AF1768" s="149"/>
      <c r="AG1768" s="149" t="s">
        <v>1098</v>
      </c>
      <c r="AH1768" s="149" t="s">
        <v>273</v>
      </c>
      <c r="AI1768" s="158">
        <v>96</v>
      </c>
      <c r="AJ1768" s="149"/>
      <c r="AK1768" s="159" t="s">
        <v>274</v>
      </c>
      <c r="AL1768" s="159" t="s">
        <v>274</v>
      </c>
      <c r="AM1768" s="149" t="s">
        <v>274</v>
      </c>
      <c r="AN1768" s="160">
        <v>4</v>
      </c>
      <c r="AO1768" s="149"/>
      <c r="AP1768" s="149" t="s">
        <v>274</v>
      </c>
      <c r="AQ1768" s="149" t="s">
        <v>275</v>
      </c>
      <c r="AR1768" s="158">
        <v>1</v>
      </c>
      <c r="AS1768" s="149" t="s">
        <v>275</v>
      </c>
      <c r="AT1768" s="149" t="s">
        <v>276</v>
      </c>
      <c r="AU1768" s="161">
        <v>1</v>
      </c>
      <c r="AV1768" s="159">
        <v>264500</v>
      </c>
      <c r="AW1768" s="159">
        <v>10580</v>
      </c>
      <c r="AX1768" s="149" t="s">
        <v>274</v>
      </c>
      <c r="AY1768" s="149"/>
      <c r="AZ1768" s="162" t="s">
        <v>274</v>
      </c>
      <c r="BA1768" s="162">
        <v>0</v>
      </c>
      <c r="BB1768" s="159">
        <v>253920</v>
      </c>
      <c r="BC1768" s="159">
        <v>10580</v>
      </c>
      <c r="BD1768" s="159">
        <v>10580</v>
      </c>
      <c r="BE1768" s="159">
        <v>10580</v>
      </c>
      <c r="BF1768" s="162">
        <v>0</v>
      </c>
      <c r="BG1768" s="159">
        <v>264500</v>
      </c>
    </row>
    <row r="1769" ht="28.05" customHeight="1" spans="1:59">
      <c r="A1769" s="149"/>
      <c r="B1769" s="149"/>
      <c r="C1769" s="149"/>
      <c r="D1769" s="149" t="s">
        <v>3726</v>
      </c>
      <c r="E1769" s="340" t="s">
        <v>8375</v>
      </c>
      <c r="F1769" s="149" t="s">
        <v>3726</v>
      </c>
      <c r="G1769" s="149" t="s">
        <v>8376</v>
      </c>
      <c r="H1769" s="149" t="s">
        <v>5647</v>
      </c>
      <c r="I1769" s="149" t="s">
        <v>4756</v>
      </c>
      <c r="J1769" s="149" t="s">
        <v>8377</v>
      </c>
      <c r="K1769" s="149"/>
      <c r="L1769" s="149" t="s">
        <v>262</v>
      </c>
      <c r="M1769" s="149"/>
      <c r="N1769" s="149" t="s">
        <v>263</v>
      </c>
      <c r="O1769" s="149" t="s">
        <v>214</v>
      </c>
      <c r="P1769" s="149" t="s">
        <v>53</v>
      </c>
      <c r="Q1769" s="149"/>
      <c r="R1769" s="149" t="s">
        <v>160</v>
      </c>
      <c r="S1769" s="149" t="s">
        <v>289</v>
      </c>
      <c r="T1769" s="149" t="s">
        <v>89</v>
      </c>
      <c r="U1769" s="149" t="s">
        <v>267</v>
      </c>
      <c r="V1769" s="149"/>
      <c r="W1769" s="149"/>
      <c r="X1769" s="149" t="s">
        <v>336</v>
      </c>
      <c r="Y1769" s="149"/>
      <c r="Z1769" s="149"/>
      <c r="AA1769" s="149"/>
      <c r="AB1769" s="149" t="s">
        <v>269</v>
      </c>
      <c r="AC1769" s="149" t="s">
        <v>318</v>
      </c>
      <c r="AD1769" s="149" t="s">
        <v>89</v>
      </c>
      <c r="AE1769" s="149" t="s">
        <v>271</v>
      </c>
      <c r="AF1769" s="149"/>
      <c r="AG1769" s="149" t="s">
        <v>1098</v>
      </c>
      <c r="AH1769" s="149" t="s">
        <v>273</v>
      </c>
      <c r="AI1769" s="158">
        <v>96</v>
      </c>
      <c r="AJ1769" s="149"/>
      <c r="AK1769" s="159" t="s">
        <v>274</v>
      </c>
      <c r="AL1769" s="159" t="s">
        <v>274</v>
      </c>
      <c r="AM1769" s="149" t="s">
        <v>274</v>
      </c>
      <c r="AN1769" s="160">
        <v>4</v>
      </c>
      <c r="AO1769" s="149"/>
      <c r="AP1769" s="149" t="s">
        <v>274</v>
      </c>
      <c r="AQ1769" s="149" t="s">
        <v>275</v>
      </c>
      <c r="AR1769" s="158">
        <v>1</v>
      </c>
      <c r="AS1769" s="149" t="s">
        <v>275</v>
      </c>
      <c r="AT1769" s="149" t="s">
        <v>276</v>
      </c>
      <c r="AU1769" s="161">
        <v>1</v>
      </c>
      <c r="AV1769" s="159">
        <v>26923.07</v>
      </c>
      <c r="AW1769" s="159">
        <v>1076.92</v>
      </c>
      <c r="AX1769" s="149" t="s">
        <v>274</v>
      </c>
      <c r="AY1769" s="162">
        <v>0</v>
      </c>
      <c r="AZ1769" s="162" t="s">
        <v>274</v>
      </c>
      <c r="BA1769" s="162">
        <v>0</v>
      </c>
      <c r="BB1769" s="159">
        <v>25846.15</v>
      </c>
      <c r="BC1769" s="162" t="s">
        <v>274</v>
      </c>
      <c r="BD1769" s="162">
        <v>0</v>
      </c>
      <c r="BE1769" s="159">
        <v>1076.92</v>
      </c>
      <c r="BF1769" s="159">
        <v>1076.92</v>
      </c>
      <c r="BG1769" s="159">
        <v>26923.07</v>
      </c>
    </row>
    <row r="1770" ht="28.05" customHeight="1" spans="1:59">
      <c r="A1770" s="149"/>
      <c r="B1770" s="149"/>
      <c r="C1770" s="149"/>
      <c r="D1770" s="149" t="s">
        <v>3726</v>
      </c>
      <c r="E1770" s="340" t="s">
        <v>8378</v>
      </c>
      <c r="F1770" s="149" t="s">
        <v>3726</v>
      </c>
      <c r="G1770" s="149" t="s">
        <v>8379</v>
      </c>
      <c r="H1770" s="149" t="s">
        <v>8380</v>
      </c>
      <c r="I1770" s="149" t="s">
        <v>6105</v>
      </c>
      <c r="J1770" s="149" t="s">
        <v>8381</v>
      </c>
      <c r="K1770" s="149"/>
      <c r="L1770" s="149" t="s">
        <v>287</v>
      </c>
      <c r="M1770" s="149"/>
      <c r="N1770" s="149" t="s">
        <v>263</v>
      </c>
      <c r="O1770" s="149" t="s">
        <v>214</v>
      </c>
      <c r="P1770" s="149" t="s">
        <v>53</v>
      </c>
      <c r="Q1770" s="149"/>
      <c r="R1770" s="149" t="s">
        <v>8382</v>
      </c>
      <c r="S1770" s="149" t="s">
        <v>4928</v>
      </c>
      <c r="T1770" s="149" t="s">
        <v>8279</v>
      </c>
      <c r="U1770" s="149" t="s">
        <v>267</v>
      </c>
      <c r="V1770" s="149"/>
      <c r="W1770" s="149"/>
      <c r="X1770" s="149" t="s">
        <v>268</v>
      </c>
      <c r="Y1770" s="149"/>
      <c r="Z1770" s="149"/>
      <c r="AA1770" s="149"/>
      <c r="AB1770" s="149" t="s">
        <v>269</v>
      </c>
      <c r="AC1770" s="149" t="s">
        <v>318</v>
      </c>
      <c r="AD1770" s="149" t="s">
        <v>8279</v>
      </c>
      <c r="AE1770" s="149" t="s">
        <v>271</v>
      </c>
      <c r="AF1770" s="149"/>
      <c r="AG1770" s="149" t="s">
        <v>1098</v>
      </c>
      <c r="AH1770" s="149" t="s">
        <v>273</v>
      </c>
      <c r="AI1770" s="158">
        <v>96</v>
      </c>
      <c r="AJ1770" s="149"/>
      <c r="AK1770" s="159" t="s">
        <v>274</v>
      </c>
      <c r="AL1770" s="159" t="s">
        <v>274</v>
      </c>
      <c r="AM1770" s="149" t="s">
        <v>274</v>
      </c>
      <c r="AN1770" s="160">
        <v>4</v>
      </c>
      <c r="AO1770" s="149"/>
      <c r="AP1770" s="149" t="s">
        <v>274</v>
      </c>
      <c r="AQ1770" s="149" t="s">
        <v>275</v>
      </c>
      <c r="AR1770" s="158">
        <v>1</v>
      </c>
      <c r="AS1770" s="149" t="s">
        <v>275</v>
      </c>
      <c r="AT1770" s="149" t="s">
        <v>276</v>
      </c>
      <c r="AU1770" s="161">
        <v>1</v>
      </c>
      <c r="AV1770" s="159">
        <v>8547.01</v>
      </c>
      <c r="AW1770" s="159">
        <v>341.88</v>
      </c>
      <c r="AX1770" s="149" t="s">
        <v>274</v>
      </c>
      <c r="AY1770" s="162">
        <v>0</v>
      </c>
      <c r="AZ1770" s="162" t="s">
        <v>274</v>
      </c>
      <c r="BA1770" s="162">
        <v>0</v>
      </c>
      <c r="BB1770" s="159">
        <v>8205.13</v>
      </c>
      <c r="BC1770" s="162" t="s">
        <v>274</v>
      </c>
      <c r="BD1770" s="162">
        <v>0</v>
      </c>
      <c r="BE1770" s="159">
        <v>341.88</v>
      </c>
      <c r="BF1770" s="159">
        <v>341.88</v>
      </c>
      <c r="BG1770" s="159">
        <v>8547.01</v>
      </c>
    </row>
    <row r="1771" ht="28.05" customHeight="1" spans="1:59">
      <c r="A1771" s="149"/>
      <c r="B1771" s="149"/>
      <c r="C1771" s="149"/>
      <c r="D1771" s="149" t="s">
        <v>3726</v>
      </c>
      <c r="E1771" s="340" t="s">
        <v>8383</v>
      </c>
      <c r="F1771" s="149" t="s">
        <v>3726</v>
      </c>
      <c r="G1771" s="149" t="s">
        <v>8384</v>
      </c>
      <c r="H1771" s="149" t="s">
        <v>8385</v>
      </c>
      <c r="I1771" s="149" t="s">
        <v>8386</v>
      </c>
      <c r="J1771" s="149" t="s">
        <v>8387</v>
      </c>
      <c r="K1771" s="149"/>
      <c r="L1771" s="149" t="s">
        <v>287</v>
      </c>
      <c r="M1771" s="149"/>
      <c r="N1771" s="149" t="s">
        <v>263</v>
      </c>
      <c r="O1771" s="149" t="s">
        <v>214</v>
      </c>
      <c r="P1771" s="149" t="s">
        <v>53</v>
      </c>
      <c r="Q1771" s="149"/>
      <c r="R1771" s="149" t="s">
        <v>8180</v>
      </c>
      <c r="S1771" s="149" t="s">
        <v>4928</v>
      </c>
      <c r="T1771" s="149" t="s">
        <v>837</v>
      </c>
      <c r="U1771" s="149" t="s">
        <v>267</v>
      </c>
      <c r="V1771" s="149"/>
      <c r="W1771" s="149"/>
      <c r="X1771" s="149" t="s">
        <v>268</v>
      </c>
      <c r="Y1771" s="149"/>
      <c r="Z1771" s="149"/>
      <c r="AA1771" s="149"/>
      <c r="AB1771" s="149" t="s">
        <v>269</v>
      </c>
      <c r="AC1771" s="149" t="s">
        <v>270</v>
      </c>
      <c r="AD1771" s="149" t="s">
        <v>837</v>
      </c>
      <c r="AE1771" s="149" t="s">
        <v>271</v>
      </c>
      <c r="AF1771" s="149"/>
      <c r="AG1771" s="149" t="s">
        <v>1098</v>
      </c>
      <c r="AH1771" s="149" t="s">
        <v>273</v>
      </c>
      <c r="AI1771" s="158">
        <v>78</v>
      </c>
      <c r="AJ1771" s="149"/>
      <c r="AK1771" s="159" t="s">
        <v>274</v>
      </c>
      <c r="AL1771" s="159" t="s">
        <v>274</v>
      </c>
      <c r="AM1771" s="149" t="s">
        <v>274</v>
      </c>
      <c r="AN1771" s="160">
        <v>4</v>
      </c>
      <c r="AO1771" s="149"/>
      <c r="AP1771" s="149" t="s">
        <v>274</v>
      </c>
      <c r="AQ1771" s="149" t="s">
        <v>275</v>
      </c>
      <c r="AR1771" s="158">
        <v>1</v>
      </c>
      <c r="AS1771" s="149" t="s">
        <v>275</v>
      </c>
      <c r="AT1771" s="149" t="s">
        <v>276</v>
      </c>
      <c r="AU1771" s="161">
        <v>1</v>
      </c>
      <c r="AV1771" s="159">
        <v>11381.47</v>
      </c>
      <c r="AW1771" s="159">
        <v>455.26</v>
      </c>
      <c r="AX1771" s="149" t="s">
        <v>274</v>
      </c>
      <c r="AY1771" s="159">
        <v>119</v>
      </c>
      <c r="AZ1771" s="159">
        <v>119</v>
      </c>
      <c r="BA1771" s="159">
        <v>476</v>
      </c>
      <c r="BB1771" s="159">
        <v>8784.13</v>
      </c>
      <c r="BC1771" s="162" t="s">
        <v>274</v>
      </c>
      <c r="BD1771" s="162">
        <v>0</v>
      </c>
      <c r="BE1771" s="159">
        <v>2597.34</v>
      </c>
      <c r="BF1771" s="159">
        <v>2597.34</v>
      </c>
      <c r="BG1771" s="159">
        <v>11381.47</v>
      </c>
    </row>
    <row r="1772" ht="28.05" customHeight="1" spans="1:59">
      <c r="A1772" s="149"/>
      <c r="B1772" s="149"/>
      <c r="C1772" s="149"/>
      <c r="D1772" s="149" t="s">
        <v>3726</v>
      </c>
      <c r="E1772" s="340" t="s">
        <v>8388</v>
      </c>
      <c r="F1772" s="149" t="s">
        <v>3726</v>
      </c>
      <c r="G1772" s="149" t="s">
        <v>8389</v>
      </c>
      <c r="H1772" s="149" t="s">
        <v>8390</v>
      </c>
      <c r="I1772" s="149" t="s">
        <v>6053</v>
      </c>
      <c r="J1772" s="149" t="s">
        <v>8391</v>
      </c>
      <c r="K1772" s="149"/>
      <c r="L1772" s="149" t="s">
        <v>287</v>
      </c>
      <c r="M1772" s="149"/>
      <c r="N1772" s="149" t="s">
        <v>263</v>
      </c>
      <c r="O1772" s="149" t="s">
        <v>214</v>
      </c>
      <c r="P1772" s="149" t="s">
        <v>53</v>
      </c>
      <c r="Q1772" s="149"/>
      <c r="R1772" s="149" t="s">
        <v>8382</v>
      </c>
      <c r="S1772" s="149" t="s">
        <v>4928</v>
      </c>
      <c r="T1772" s="149" t="s">
        <v>8279</v>
      </c>
      <c r="U1772" s="149" t="s">
        <v>267</v>
      </c>
      <c r="V1772" s="149"/>
      <c r="W1772" s="149"/>
      <c r="X1772" s="149" t="s">
        <v>268</v>
      </c>
      <c r="Y1772" s="149"/>
      <c r="Z1772" s="149"/>
      <c r="AA1772" s="149"/>
      <c r="AB1772" s="149" t="s">
        <v>269</v>
      </c>
      <c r="AC1772" s="149" t="s">
        <v>318</v>
      </c>
      <c r="AD1772" s="149" t="s">
        <v>8279</v>
      </c>
      <c r="AE1772" s="149" t="s">
        <v>271</v>
      </c>
      <c r="AF1772" s="149"/>
      <c r="AG1772" s="149" t="s">
        <v>1098</v>
      </c>
      <c r="AH1772" s="149" t="s">
        <v>273</v>
      </c>
      <c r="AI1772" s="158">
        <v>96</v>
      </c>
      <c r="AJ1772" s="149"/>
      <c r="AK1772" s="159" t="s">
        <v>274</v>
      </c>
      <c r="AL1772" s="159" t="s">
        <v>274</v>
      </c>
      <c r="AM1772" s="149" t="s">
        <v>274</v>
      </c>
      <c r="AN1772" s="160">
        <v>4</v>
      </c>
      <c r="AO1772" s="149"/>
      <c r="AP1772" s="149" t="s">
        <v>274</v>
      </c>
      <c r="AQ1772" s="149" t="s">
        <v>275</v>
      </c>
      <c r="AR1772" s="158">
        <v>1</v>
      </c>
      <c r="AS1772" s="149" t="s">
        <v>275</v>
      </c>
      <c r="AT1772" s="149" t="s">
        <v>276</v>
      </c>
      <c r="AU1772" s="161">
        <v>1</v>
      </c>
      <c r="AV1772" s="159">
        <v>192307.69</v>
      </c>
      <c r="AW1772" s="159">
        <v>7692.31</v>
      </c>
      <c r="AX1772" s="149" t="s">
        <v>274</v>
      </c>
      <c r="AY1772" s="162">
        <v>0</v>
      </c>
      <c r="AZ1772" s="162" t="s">
        <v>274</v>
      </c>
      <c r="BA1772" s="162">
        <v>0</v>
      </c>
      <c r="BB1772" s="159">
        <v>184615.38</v>
      </c>
      <c r="BC1772" s="162" t="s">
        <v>274</v>
      </c>
      <c r="BD1772" s="162">
        <v>0</v>
      </c>
      <c r="BE1772" s="159">
        <v>7692.31</v>
      </c>
      <c r="BF1772" s="159">
        <v>7692.31</v>
      </c>
      <c r="BG1772" s="159">
        <v>192307.69</v>
      </c>
    </row>
    <row r="1773" ht="28.05" customHeight="1" spans="1:59">
      <c r="A1773" s="149"/>
      <c r="B1773" s="149"/>
      <c r="C1773" s="149"/>
      <c r="D1773" s="149" t="s">
        <v>3726</v>
      </c>
      <c r="E1773" s="340" t="s">
        <v>8392</v>
      </c>
      <c r="F1773" s="149" t="s">
        <v>3726</v>
      </c>
      <c r="G1773" s="149" t="s">
        <v>8393</v>
      </c>
      <c r="H1773" s="149" t="s">
        <v>8385</v>
      </c>
      <c r="I1773" s="149" t="s">
        <v>8386</v>
      </c>
      <c r="J1773" s="149" t="s">
        <v>8394</v>
      </c>
      <c r="K1773" s="149"/>
      <c r="L1773" s="149" t="s">
        <v>287</v>
      </c>
      <c r="M1773" s="149"/>
      <c r="N1773" s="149" t="s">
        <v>263</v>
      </c>
      <c r="O1773" s="149" t="s">
        <v>214</v>
      </c>
      <c r="P1773" s="149" t="s">
        <v>53</v>
      </c>
      <c r="Q1773" s="149"/>
      <c r="R1773" s="149" t="s">
        <v>8180</v>
      </c>
      <c r="S1773" s="149" t="s">
        <v>4928</v>
      </c>
      <c r="T1773" s="149" t="s">
        <v>837</v>
      </c>
      <c r="U1773" s="149" t="s">
        <v>267</v>
      </c>
      <c r="V1773" s="149"/>
      <c r="W1773" s="149"/>
      <c r="X1773" s="149" t="s">
        <v>268</v>
      </c>
      <c r="Y1773" s="149"/>
      <c r="Z1773" s="149"/>
      <c r="AA1773" s="149"/>
      <c r="AB1773" s="149" t="s">
        <v>269</v>
      </c>
      <c r="AC1773" s="149" t="s">
        <v>270</v>
      </c>
      <c r="AD1773" s="149" t="s">
        <v>837</v>
      </c>
      <c r="AE1773" s="149" t="s">
        <v>271</v>
      </c>
      <c r="AF1773" s="149"/>
      <c r="AG1773" s="149" t="s">
        <v>1098</v>
      </c>
      <c r="AH1773" s="149" t="s">
        <v>273</v>
      </c>
      <c r="AI1773" s="158">
        <v>78</v>
      </c>
      <c r="AJ1773" s="149"/>
      <c r="AK1773" s="159" t="s">
        <v>274</v>
      </c>
      <c r="AL1773" s="159" t="s">
        <v>274</v>
      </c>
      <c r="AM1773" s="149" t="s">
        <v>274</v>
      </c>
      <c r="AN1773" s="160">
        <v>4</v>
      </c>
      <c r="AO1773" s="149"/>
      <c r="AP1773" s="149" t="s">
        <v>274</v>
      </c>
      <c r="AQ1773" s="149" t="s">
        <v>275</v>
      </c>
      <c r="AR1773" s="158">
        <v>1</v>
      </c>
      <c r="AS1773" s="149" t="s">
        <v>275</v>
      </c>
      <c r="AT1773" s="149" t="s">
        <v>276</v>
      </c>
      <c r="AU1773" s="161">
        <v>1</v>
      </c>
      <c r="AV1773" s="159">
        <v>11381.47</v>
      </c>
      <c r="AW1773" s="159">
        <v>455.26</v>
      </c>
      <c r="AX1773" s="149" t="s">
        <v>274</v>
      </c>
      <c r="AY1773" s="159">
        <v>119</v>
      </c>
      <c r="AZ1773" s="159">
        <v>119</v>
      </c>
      <c r="BA1773" s="159">
        <v>476</v>
      </c>
      <c r="BB1773" s="159">
        <v>8784.13</v>
      </c>
      <c r="BC1773" s="162" t="s">
        <v>274</v>
      </c>
      <c r="BD1773" s="162">
        <v>0</v>
      </c>
      <c r="BE1773" s="159">
        <v>2597.34</v>
      </c>
      <c r="BF1773" s="159">
        <v>2597.34</v>
      </c>
      <c r="BG1773" s="159">
        <v>11381.47</v>
      </c>
    </row>
    <row r="1774" ht="28.05" customHeight="1" spans="1:59">
      <c r="A1774" s="149"/>
      <c r="B1774" s="149"/>
      <c r="C1774" s="149"/>
      <c r="D1774" s="149" t="s">
        <v>3726</v>
      </c>
      <c r="E1774" s="340" t="s">
        <v>8395</v>
      </c>
      <c r="F1774" s="149" t="s">
        <v>3726</v>
      </c>
      <c r="G1774" s="149" t="s">
        <v>8396</v>
      </c>
      <c r="H1774" s="149" t="s">
        <v>8397</v>
      </c>
      <c r="I1774" s="149" t="s">
        <v>6187</v>
      </c>
      <c r="J1774" s="149" t="s">
        <v>8398</v>
      </c>
      <c r="K1774" s="149"/>
      <c r="L1774" s="149" t="s">
        <v>287</v>
      </c>
      <c r="M1774" s="149"/>
      <c r="N1774" s="149" t="s">
        <v>263</v>
      </c>
      <c r="O1774" s="149" t="s">
        <v>214</v>
      </c>
      <c r="P1774" s="149" t="s">
        <v>53</v>
      </c>
      <c r="Q1774" s="149"/>
      <c r="R1774" s="149" t="s">
        <v>8382</v>
      </c>
      <c r="S1774" s="149" t="s">
        <v>4928</v>
      </c>
      <c r="T1774" s="149" t="s">
        <v>8279</v>
      </c>
      <c r="U1774" s="149" t="s">
        <v>267</v>
      </c>
      <c r="V1774" s="149"/>
      <c r="W1774" s="149"/>
      <c r="X1774" s="149" t="s">
        <v>268</v>
      </c>
      <c r="Y1774" s="149"/>
      <c r="Z1774" s="149"/>
      <c r="AA1774" s="149"/>
      <c r="AB1774" s="149" t="s">
        <v>269</v>
      </c>
      <c r="AC1774" s="149" t="s">
        <v>318</v>
      </c>
      <c r="AD1774" s="149" t="s">
        <v>8279</v>
      </c>
      <c r="AE1774" s="149" t="s">
        <v>271</v>
      </c>
      <c r="AF1774" s="149"/>
      <c r="AG1774" s="149" t="s">
        <v>1098</v>
      </c>
      <c r="AH1774" s="149" t="s">
        <v>273</v>
      </c>
      <c r="AI1774" s="158">
        <v>96</v>
      </c>
      <c r="AJ1774" s="149"/>
      <c r="AK1774" s="159" t="s">
        <v>274</v>
      </c>
      <c r="AL1774" s="159" t="s">
        <v>274</v>
      </c>
      <c r="AM1774" s="149" t="s">
        <v>274</v>
      </c>
      <c r="AN1774" s="160">
        <v>4</v>
      </c>
      <c r="AO1774" s="149"/>
      <c r="AP1774" s="149" t="s">
        <v>274</v>
      </c>
      <c r="AQ1774" s="149" t="s">
        <v>275</v>
      </c>
      <c r="AR1774" s="158">
        <v>1</v>
      </c>
      <c r="AS1774" s="149" t="s">
        <v>275</v>
      </c>
      <c r="AT1774" s="149" t="s">
        <v>276</v>
      </c>
      <c r="AU1774" s="161">
        <v>1</v>
      </c>
      <c r="AV1774" s="159">
        <v>21367.52</v>
      </c>
      <c r="AW1774" s="159">
        <v>854.7</v>
      </c>
      <c r="AX1774" s="149" t="s">
        <v>274</v>
      </c>
      <c r="AY1774" s="162">
        <v>0</v>
      </c>
      <c r="AZ1774" s="162" t="s">
        <v>274</v>
      </c>
      <c r="BA1774" s="162">
        <v>0</v>
      </c>
      <c r="BB1774" s="159">
        <v>20512.82</v>
      </c>
      <c r="BC1774" s="162" t="s">
        <v>274</v>
      </c>
      <c r="BD1774" s="162">
        <v>0</v>
      </c>
      <c r="BE1774" s="159">
        <v>854.7</v>
      </c>
      <c r="BF1774" s="159">
        <v>854.7</v>
      </c>
      <c r="BG1774" s="159">
        <v>21367.52</v>
      </c>
    </row>
    <row r="1775" ht="28.05" customHeight="1" spans="1:59">
      <c r="A1775" s="149"/>
      <c r="B1775" s="149"/>
      <c r="C1775" s="149"/>
      <c r="D1775" s="149" t="s">
        <v>3726</v>
      </c>
      <c r="E1775" s="340" t="s">
        <v>8399</v>
      </c>
      <c r="F1775" s="149" t="s">
        <v>3726</v>
      </c>
      <c r="G1775" s="149" t="s">
        <v>8400</v>
      </c>
      <c r="H1775" s="149" t="s">
        <v>8385</v>
      </c>
      <c r="I1775" s="149" t="s">
        <v>8386</v>
      </c>
      <c r="J1775" s="149" t="s">
        <v>8401</v>
      </c>
      <c r="K1775" s="149"/>
      <c r="L1775" s="149" t="s">
        <v>287</v>
      </c>
      <c r="M1775" s="149"/>
      <c r="N1775" s="149" t="s">
        <v>263</v>
      </c>
      <c r="O1775" s="149" t="s">
        <v>214</v>
      </c>
      <c r="P1775" s="149" t="s">
        <v>53</v>
      </c>
      <c r="Q1775" s="149"/>
      <c r="R1775" s="149" t="s">
        <v>8180</v>
      </c>
      <c r="S1775" s="149" t="s">
        <v>4928</v>
      </c>
      <c r="T1775" s="149" t="s">
        <v>837</v>
      </c>
      <c r="U1775" s="149" t="s">
        <v>267</v>
      </c>
      <c r="V1775" s="149"/>
      <c r="W1775" s="149"/>
      <c r="X1775" s="149" t="s">
        <v>268</v>
      </c>
      <c r="Y1775" s="149"/>
      <c r="Z1775" s="149"/>
      <c r="AA1775" s="149"/>
      <c r="AB1775" s="149" t="s">
        <v>269</v>
      </c>
      <c r="AC1775" s="149" t="s">
        <v>270</v>
      </c>
      <c r="AD1775" s="149" t="s">
        <v>837</v>
      </c>
      <c r="AE1775" s="149" t="s">
        <v>271</v>
      </c>
      <c r="AF1775" s="149"/>
      <c r="AG1775" s="149" t="s">
        <v>1098</v>
      </c>
      <c r="AH1775" s="149" t="s">
        <v>273</v>
      </c>
      <c r="AI1775" s="158">
        <v>78</v>
      </c>
      <c r="AJ1775" s="149"/>
      <c r="AK1775" s="159" t="s">
        <v>274</v>
      </c>
      <c r="AL1775" s="159" t="s">
        <v>274</v>
      </c>
      <c r="AM1775" s="149" t="s">
        <v>274</v>
      </c>
      <c r="AN1775" s="160">
        <v>4</v>
      </c>
      <c r="AO1775" s="149"/>
      <c r="AP1775" s="149" t="s">
        <v>274</v>
      </c>
      <c r="AQ1775" s="149" t="s">
        <v>275</v>
      </c>
      <c r="AR1775" s="158">
        <v>1</v>
      </c>
      <c r="AS1775" s="149" t="s">
        <v>275</v>
      </c>
      <c r="AT1775" s="149" t="s">
        <v>276</v>
      </c>
      <c r="AU1775" s="161">
        <v>1</v>
      </c>
      <c r="AV1775" s="159">
        <v>11381.47</v>
      </c>
      <c r="AW1775" s="159">
        <v>455.26</v>
      </c>
      <c r="AX1775" s="149" t="s">
        <v>274</v>
      </c>
      <c r="AY1775" s="159">
        <v>119</v>
      </c>
      <c r="AZ1775" s="159">
        <v>119</v>
      </c>
      <c r="BA1775" s="159">
        <v>476</v>
      </c>
      <c r="BB1775" s="159">
        <v>8784.13</v>
      </c>
      <c r="BC1775" s="162" t="s">
        <v>274</v>
      </c>
      <c r="BD1775" s="162">
        <v>0</v>
      </c>
      <c r="BE1775" s="159">
        <v>2597.34</v>
      </c>
      <c r="BF1775" s="159">
        <v>2597.34</v>
      </c>
      <c r="BG1775" s="159">
        <v>11381.47</v>
      </c>
    </row>
    <row r="1776" ht="28.05" customHeight="1" spans="1:59">
      <c r="A1776" s="149"/>
      <c r="B1776" s="149"/>
      <c r="C1776" s="149"/>
      <c r="D1776" s="149" t="s">
        <v>3726</v>
      </c>
      <c r="E1776" s="340" t="s">
        <v>8402</v>
      </c>
      <c r="F1776" s="149" t="s">
        <v>3726</v>
      </c>
      <c r="G1776" s="149" t="s">
        <v>8403</v>
      </c>
      <c r="H1776" s="149" t="s">
        <v>8404</v>
      </c>
      <c r="I1776" s="149" t="s">
        <v>6110</v>
      </c>
      <c r="J1776" s="149" t="s">
        <v>8405</v>
      </c>
      <c r="K1776" s="149"/>
      <c r="L1776" s="149" t="s">
        <v>287</v>
      </c>
      <c r="M1776" s="149"/>
      <c r="N1776" s="149" t="s">
        <v>263</v>
      </c>
      <c r="O1776" s="149" t="s">
        <v>214</v>
      </c>
      <c r="P1776" s="149" t="s">
        <v>53</v>
      </c>
      <c r="Q1776" s="149"/>
      <c r="R1776" s="149" t="s">
        <v>8382</v>
      </c>
      <c r="S1776" s="149" t="s">
        <v>4928</v>
      </c>
      <c r="T1776" s="149" t="s">
        <v>8279</v>
      </c>
      <c r="U1776" s="149" t="s">
        <v>267</v>
      </c>
      <c r="V1776" s="149"/>
      <c r="W1776" s="149"/>
      <c r="X1776" s="149" t="s">
        <v>268</v>
      </c>
      <c r="Y1776" s="149"/>
      <c r="Z1776" s="149"/>
      <c r="AA1776" s="149"/>
      <c r="AB1776" s="149" t="s">
        <v>269</v>
      </c>
      <c r="AC1776" s="149" t="s">
        <v>318</v>
      </c>
      <c r="AD1776" s="149" t="s">
        <v>8279</v>
      </c>
      <c r="AE1776" s="149" t="s">
        <v>271</v>
      </c>
      <c r="AF1776" s="149"/>
      <c r="AG1776" s="149" t="s">
        <v>1098</v>
      </c>
      <c r="AH1776" s="149" t="s">
        <v>273</v>
      </c>
      <c r="AI1776" s="158">
        <v>96</v>
      </c>
      <c r="AJ1776" s="149"/>
      <c r="AK1776" s="159" t="s">
        <v>274</v>
      </c>
      <c r="AL1776" s="159" t="s">
        <v>274</v>
      </c>
      <c r="AM1776" s="149" t="s">
        <v>274</v>
      </c>
      <c r="AN1776" s="160">
        <v>4</v>
      </c>
      <c r="AO1776" s="149"/>
      <c r="AP1776" s="149" t="s">
        <v>274</v>
      </c>
      <c r="AQ1776" s="149" t="s">
        <v>275</v>
      </c>
      <c r="AR1776" s="158">
        <v>1</v>
      </c>
      <c r="AS1776" s="149" t="s">
        <v>275</v>
      </c>
      <c r="AT1776" s="149" t="s">
        <v>276</v>
      </c>
      <c r="AU1776" s="161">
        <v>1</v>
      </c>
      <c r="AV1776" s="159">
        <v>4273.5</v>
      </c>
      <c r="AW1776" s="159">
        <v>170.94</v>
      </c>
      <c r="AX1776" s="149" t="s">
        <v>274</v>
      </c>
      <c r="AY1776" s="162">
        <v>0</v>
      </c>
      <c r="AZ1776" s="162" t="s">
        <v>274</v>
      </c>
      <c r="BA1776" s="162">
        <v>0</v>
      </c>
      <c r="BB1776" s="159">
        <v>4102.56</v>
      </c>
      <c r="BC1776" s="162" t="s">
        <v>274</v>
      </c>
      <c r="BD1776" s="162">
        <v>0</v>
      </c>
      <c r="BE1776" s="159">
        <v>170.94</v>
      </c>
      <c r="BF1776" s="159">
        <v>170.94</v>
      </c>
      <c r="BG1776" s="159">
        <v>4273.5</v>
      </c>
    </row>
    <row r="1777" ht="28.05" customHeight="1" spans="1:59">
      <c r="A1777" s="149"/>
      <c r="B1777" s="149"/>
      <c r="C1777" s="149"/>
      <c r="D1777" s="149" t="s">
        <v>3726</v>
      </c>
      <c r="E1777" s="340" t="s">
        <v>8406</v>
      </c>
      <c r="F1777" s="149" t="s">
        <v>3726</v>
      </c>
      <c r="G1777" s="149" t="s">
        <v>8407</v>
      </c>
      <c r="H1777" s="149" t="s">
        <v>8408</v>
      </c>
      <c r="I1777" s="149" t="s">
        <v>8409</v>
      </c>
      <c r="J1777" s="149" t="s">
        <v>8410</v>
      </c>
      <c r="K1777" s="149"/>
      <c r="L1777" s="149" t="s">
        <v>287</v>
      </c>
      <c r="M1777" s="149"/>
      <c r="N1777" s="149" t="s">
        <v>263</v>
      </c>
      <c r="O1777" s="149" t="s">
        <v>214</v>
      </c>
      <c r="P1777" s="149" t="s">
        <v>53</v>
      </c>
      <c r="Q1777" s="149"/>
      <c r="R1777" s="149" t="s">
        <v>8382</v>
      </c>
      <c r="S1777" s="149" t="s">
        <v>4928</v>
      </c>
      <c r="T1777" s="149" t="s">
        <v>8279</v>
      </c>
      <c r="U1777" s="149" t="s">
        <v>267</v>
      </c>
      <c r="V1777" s="149"/>
      <c r="W1777" s="149"/>
      <c r="X1777" s="149" t="s">
        <v>268</v>
      </c>
      <c r="Y1777" s="149"/>
      <c r="Z1777" s="149"/>
      <c r="AA1777" s="149"/>
      <c r="AB1777" s="149" t="s">
        <v>269</v>
      </c>
      <c r="AC1777" s="149" t="s">
        <v>318</v>
      </c>
      <c r="AD1777" s="149" t="s">
        <v>8279</v>
      </c>
      <c r="AE1777" s="149" t="s">
        <v>271</v>
      </c>
      <c r="AF1777" s="149"/>
      <c r="AG1777" s="149" t="s">
        <v>1098</v>
      </c>
      <c r="AH1777" s="149" t="s">
        <v>273</v>
      </c>
      <c r="AI1777" s="158">
        <v>96</v>
      </c>
      <c r="AJ1777" s="149"/>
      <c r="AK1777" s="159" t="s">
        <v>274</v>
      </c>
      <c r="AL1777" s="159" t="s">
        <v>274</v>
      </c>
      <c r="AM1777" s="149" t="s">
        <v>274</v>
      </c>
      <c r="AN1777" s="160">
        <v>4</v>
      </c>
      <c r="AO1777" s="149"/>
      <c r="AP1777" s="149" t="s">
        <v>274</v>
      </c>
      <c r="AQ1777" s="149" t="s">
        <v>275</v>
      </c>
      <c r="AR1777" s="158">
        <v>1</v>
      </c>
      <c r="AS1777" s="149" t="s">
        <v>275</v>
      </c>
      <c r="AT1777" s="149" t="s">
        <v>276</v>
      </c>
      <c r="AU1777" s="161">
        <v>1</v>
      </c>
      <c r="AV1777" s="159">
        <v>158119.66</v>
      </c>
      <c r="AW1777" s="159">
        <v>6324.79</v>
      </c>
      <c r="AX1777" s="149" t="s">
        <v>274</v>
      </c>
      <c r="AY1777" s="162">
        <v>0</v>
      </c>
      <c r="AZ1777" s="162" t="s">
        <v>274</v>
      </c>
      <c r="BA1777" s="162">
        <v>0</v>
      </c>
      <c r="BB1777" s="159">
        <v>151794.87</v>
      </c>
      <c r="BC1777" s="162" t="s">
        <v>274</v>
      </c>
      <c r="BD1777" s="162">
        <v>0</v>
      </c>
      <c r="BE1777" s="159">
        <v>6324.79</v>
      </c>
      <c r="BF1777" s="159">
        <v>6324.79</v>
      </c>
      <c r="BG1777" s="159">
        <v>158119.66</v>
      </c>
    </row>
    <row r="1778" ht="28.05" customHeight="1" spans="1:59">
      <c r="A1778" s="149"/>
      <c r="B1778" s="149"/>
      <c r="C1778" s="149"/>
      <c r="D1778" s="149" t="s">
        <v>3726</v>
      </c>
      <c r="E1778" s="340" t="s">
        <v>8411</v>
      </c>
      <c r="F1778" s="149" t="s">
        <v>3726</v>
      </c>
      <c r="G1778" s="149" t="s">
        <v>8412</v>
      </c>
      <c r="H1778" s="149" t="s">
        <v>5647</v>
      </c>
      <c r="I1778" s="149" t="s">
        <v>7132</v>
      </c>
      <c r="J1778" s="149" t="s">
        <v>8413</v>
      </c>
      <c r="K1778" s="149"/>
      <c r="L1778" s="149" t="s">
        <v>262</v>
      </c>
      <c r="M1778" s="149"/>
      <c r="N1778" s="149" t="s">
        <v>263</v>
      </c>
      <c r="O1778" s="149" t="s">
        <v>214</v>
      </c>
      <c r="P1778" s="149" t="s">
        <v>53</v>
      </c>
      <c r="Q1778" s="149"/>
      <c r="R1778" s="149" t="s">
        <v>8414</v>
      </c>
      <c r="S1778" s="149" t="s">
        <v>4709</v>
      </c>
      <c r="T1778" s="149" t="s">
        <v>8353</v>
      </c>
      <c r="U1778" s="149" t="s">
        <v>267</v>
      </c>
      <c r="V1778" s="149"/>
      <c r="W1778" s="149"/>
      <c r="X1778" s="149" t="s">
        <v>336</v>
      </c>
      <c r="Y1778" s="149"/>
      <c r="Z1778" s="149"/>
      <c r="AA1778" s="149"/>
      <c r="AB1778" s="149" t="s">
        <v>269</v>
      </c>
      <c r="AC1778" s="149" t="s">
        <v>270</v>
      </c>
      <c r="AD1778" s="149" t="s">
        <v>8353</v>
      </c>
      <c r="AE1778" s="149" t="s">
        <v>271</v>
      </c>
      <c r="AF1778" s="149"/>
      <c r="AG1778" s="149" t="s">
        <v>1098</v>
      </c>
      <c r="AH1778" s="149" t="s">
        <v>273</v>
      </c>
      <c r="AI1778" s="158">
        <v>28</v>
      </c>
      <c r="AJ1778" s="149"/>
      <c r="AK1778" s="159" t="s">
        <v>274</v>
      </c>
      <c r="AL1778" s="159" t="s">
        <v>274</v>
      </c>
      <c r="AM1778" s="149" t="s">
        <v>274</v>
      </c>
      <c r="AN1778" s="160">
        <v>4</v>
      </c>
      <c r="AO1778" s="149"/>
      <c r="AP1778" s="149" t="s">
        <v>274</v>
      </c>
      <c r="AQ1778" s="149" t="s">
        <v>275</v>
      </c>
      <c r="AR1778" s="158">
        <v>1</v>
      </c>
      <c r="AS1778" s="149" t="s">
        <v>275</v>
      </c>
      <c r="AT1778" s="149" t="s">
        <v>276</v>
      </c>
      <c r="AU1778" s="161">
        <v>1</v>
      </c>
      <c r="AV1778" s="159">
        <v>39823.01</v>
      </c>
      <c r="AW1778" s="159">
        <v>1592.92</v>
      </c>
      <c r="AX1778" s="149" t="s">
        <v>274</v>
      </c>
      <c r="AY1778" s="159">
        <v>398.23</v>
      </c>
      <c r="AZ1778" s="159">
        <v>398.23</v>
      </c>
      <c r="BA1778" s="159">
        <v>1592.92</v>
      </c>
      <c r="BB1778" s="159">
        <v>11150.44</v>
      </c>
      <c r="BC1778" s="162" t="s">
        <v>274</v>
      </c>
      <c r="BD1778" s="162">
        <v>0</v>
      </c>
      <c r="BE1778" s="159">
        <v>28672.57</v>
      </c>
      <c r="BF1778" s="159">
        <v>28672.57</v>
      </c>
      <c r="BG1778" s="159">
        <v>39823.01</v>
      </c>
    </row>
    <row r="1779" ht="28.05" customHeight="1" spans="1:59">
      <c r="A1779" s="149"/>
      <c r="B1779" s="149"/>
      <c r="C1779" s="149"/>
      <c r="D1779" s="149" t="s">
        <v>3726</v>
      </c>
      <c r="E1779" s="340" t="s">
        <v>8415</v>
      </c>
      <c r="F1779" s="149" t="s">
        <v>3726</v>
      </c>
      <c r="G1779" s="149" t="s">
        <v>8416</v>
      </c>
      <c r="H1779" s="149" t="s">
        <v>8417</v>
      </c>
      <c r="I1779" s="149" t="s">
        <v>6197</v>
      </c>
      <c r="J1779" s="149" t="s">
        <v>8418</v>
      </c>
      <c r="K1779" s="149"/>
      <c r="L1779" s="149" t="s">
        <v>287</v>
      </c>
      <c r="M1779" s="149"/>
      <c r="N1779" s="149" t="s">
        <v>263</v>
      </c>
      <c r="O1779" s="149" t="s">
        <v>214</v>
      </c>
      <c r="P1779" s="149" t="s">
        <v>53</v>
      </c>
      <c r="Q1779" s="149"/>
      <c r="R1779" s="149" t="s">
        <v>8382</v>
      </c>
      <c r="S1779" s="149" t="s">
        <v>4928</v>
      </c>
      <c r="T1779" s="149" t="s">
        <v>8279</v>
      </c>
      <c r="U1779" s="149" t="s">
        <v>267</v>
      </c>
      <c r="V1779" s="149"/>
      <c r="W1779" s="149"/>
      <c r="X1779" s="149" t="s">
        <v>268</v>
      </c>
      <c r="Y1779" s="149"/>
      <c r="Z1779" s="149"/>
      <c r="AA1779" s="149"/>
      <c r="AB1779" s="149" t="s">
        <v>269</v>
      </c>
      <c r="AC1779" s="149" t="s">
        <v>318</v>
      </c>
      <c r="AD1779" s="149" t="s">
        <v>8279</v>
      </c>
      <c r="AE1779" s="149" t="s">
        <v>271</v>
      </c>
      <c r="AF1779" s="149"/>
      <c r="AG1779" s="149" t="s">
        <v>1098</v>
      </c>
      <c r="AH1779" s="149" t="s">
        <v>273</v>
      </c>
      <c r="AI1779" s="158">
        <v>96</v>
      </c>
      <c r="AJ1779" s="149"/>
      <c r="AK1779" s="159" t="s">
        <v>274</v>
      </c>
      <c r="AL1779" s="159" t="s">
        <v>274</v>
      </c>
      <c r="AM1779" s="149" t="s">
        <v>274</v>
      </c>
      <c r="AN1779" s="160">
        <v>4</v>
      </c>
      <c r="AO1779" s="149"/>
      <c r="AP1779" s="149" t="s">
        <v>274</v>
      </c>
      <c r="AQ1779" s="149" t="s">
        <v>275</v>
      </c>
      <c r="AR1779" s="158">
        <v>1</v>
      </c>
      <c r="AS1779" s="149" t="s">
        <v>275</v>
      </c>
      <c r="AT1779" s="149" t="s">
        <v>276</v>
      </c>
      <c r="AU1779" s="161">
        <v>1</v>
      </c>
      <c r="AV1779" s="159">
        <v>7264.96</v>
      </c>
      <c r="AW1779" s="159">
        <v>290.6</v>
      </c>
      <c r="AX1779" s="149" t="s">
        <v>274</v>
      </c>
      <c r="AY1779" s="162">
        <v>0</v>
      </c>
      <c r="AZ1779" s="162" t="s">
        <v>274</v>
      </c>
      <c r="BA1779" s="162">
        <v>0</v>
      </c>
      <c r="BB1779" s="159">
        <v>6974.36</v>
      </c>
      <c r="BC1779" s="162" t="s">
        <v>274</v>
      </c>
      <c r="BD1779" s="162">
        <v>0</v>
      </c>
      <c r="BE1779" s="159">
        <v>290.6</v>
      </c>
      <c r="BF1779" s="159">
        <v>290.6</v>
      </c>
      <c r="BG1779" s="159">
        <v>7264.96</v>
      </c>
    </row>
    <row r="1780" ht="28.05" customHeight="1" spans="1:59">
      <c r="A1780" s="149"/>
      <c r="B1780" s="149"/>
      <c r="C1780" s="149"/>
      <c r="D1780" s="149" t="s">
        <v>3726</v>
      </c>
      <c r="E1780" s="340" t="s">
        <v>8419</v>
      </c>
      <c r="F1780" s="149" t="s">
        <v>3726</v>
      </c>
      <c r="G1780" s="149" t="s">
        <v>8420</v>
      </c>
      <c r="H1780" s="149" t="s">
        <v>8421</v>
      </c>
      <c r="I1780" s="149" t="s">
        <v>6197</v>
      </c>
      <c r="J1780" s="149" t="s">
        <v>8422</v>
      </c>
      <c r="K1780" s="149"/>
      <c r="L1780" s="149" t="s">
        <v>287</v>
      </c>
      <c r="M1780" s="149"/>
      <c r="N1780" s="149" t="s">
        <v>263</v>
      </c>
      <c r="O1780" s="149" t="s">
        <v>214</v>
      </c>
      <c r="P1780" s="149" t="s">
        <v>53</v>
      </c>
      <c r="Q1780" s="149"/>
      <c r="R1780" s="149" t="s">
        <v>8382</v>
      </c>
      <c r="S1780" s="149" t="s">
        <v>4928</v>
      </c>
      <c r="T1780" s="149" t="s">
        <v>8279</v>
      </c>
      <c r="U1780" s="149" t="s">
        <v>267</v>
      </c>
      <c r="V1780" s="149"/>
      <c r="W1780" s="149"/>
      <c r="X1780" s="149" t="s">
        <v>268</v>
      </c>
      <c r="Y1780" s="149"/>
      <c r="Z1780" s="149"/>
      <c r="AA1780" s="149"/>
      <c r="AB1780" s="149" t="s">
        <v>269</v>
      </c>
      <c r="AC1780" s="149" t="s">
        <v>318</v>
      </c>
      <c r="AD1780" s="149" t="s">
        <v>8279</v>
      </c>
      <c r="AE1780" s="149" t="s">
        <v>271</v>
      </c>
      <c r="AF1780" s="149"/>
      <c r="AG1780" s="149" t="s">
        <v>1098</v>
      </c>
      <c r="AH1780" s="149" t="s">
        <v>273</v>
      </c>
      <c r="AI1780" s="158">
        <v>96</v>
      </c>
      <c r="AJ1780" s="149"/>
      <c r="AK1780" s="159" t="s">
        <v>274</v>
      </c>
      <c r="AL1780" s="159" t="s">
        <v>274</v>
      </c>
      <c r="AM1780" s="149" t="s">
        <v>274</v>
      </c>
      <c r="AN1780" s="160">
        <v>4</v>
      </c>
      <c r="AO1780" s="149"/>
      <c r="AP1780" s="149" t="s">
        <v>274</v>
      </c>
      <c r="AQ1780" s="149" t="s">
        <v>275</v>
      </c>
      <c r="AR1780" s="158">
        <v>1</v>
      </c>
      <c r="AS1780" s="149" t="s">
        <v>275</v>
      </c>
      <c r="AT1780" s="149" t="s">
        <v>276</v>
      </c>
      <c r="AU1780" s="161">
        <v>1</v>
      </c>
      <c r="AV1780" s="159">
        <v>6837.61</v>
      </c>
      <c r="AW1780" s="159">
        <v>273.5</v>
      </c>
      <c r="AX1780" s="149" t="s">
        <v>274</v>
      </c>
      <c r="AY1780" s="162">
        <v>0</v>
      </c>
      <c r="AZ1780" s="162" t="s">
        <v>274</v>
      </c>
      <c r="BA1780" s="162">
        <v>0</v>
      </c>
      <c r="BB1780" s="159">
        <v>6564.11</v>
      </c>
      <c r="BC1780" s="162" t="s">
        <v>274</v>
      </c>
      <c r="BD1780" s="162">
        <v>0</v>
      </c>
      <c r="BE1780" s="159">
        <v>273.5</v>
      </c>
      <c r="BF1780" s="159">
        <v>273.5</v>
      </c>
      <c r="BG1780" s="159">
        <v>6837.61</v>
      </c>
    </row>
    <row r="1781" ht="28.05" customHeight="1" spans="1:59">
      <c r="A1781" s="149"/>
      <c r="B1781" s="149"/>
      <c r="C1781" s="149"/>
      <c r="D1781" s="149" t="s">
        <v>3726</v>
      </c>
      <c r="E1781" s="340" t="s">
        <v>8423</v>
      </c>
      <c r="F1781" s="149" t="s">
        <v>3726</v>
      </c>
      <c r="G1781" s="149" t="s">
        <v>8424</v>
      </c>
      <c r="H1781" s="149" t="s">
        <v>5647</v>
      </c>
      <c r="I1781" s="149" t="s">
        <v>4756</v>
      </c>
      <c r="J1781" s="149" t="s">
        <v>8425</v>
      </c>
      <c r="K1781" s="149"/>
      <c r="L1781" s="149" t="s">
        <v>262</v>
      </c>
      <c r="M1781" s="149"/>
      <c r="N1781" s="149" t="s">
        <v>263</v>
      </c>
      <c r="O1781" s="149" t="s">
        <v>214</v>
      </c>
      <c r="P1781" s="149" t="s">
        <v>53</v>
      </c>
      <c r="Q1781" s="149"/>
      <c r="R1781" s="149" t="s">
        <v>160</v>
      </c>
      <c r="S1781" s="149" t="s">
        <v>289</v>
      </c>
      <c r="T1781" s="149" t="s">
        <v>89</v>
      </c>
      <c r="U1781" s="149" t="s">
        <v>267</v>
      </c>
      <c r="V1781" s="149"/>
      <c r="W1781" s="149"/>
      <c r="X1781" s="149" t="s">
        <v>336</v>
      </c>
      <c r="Y1781" s="149"/>
      <c r="Z1781" s="149"/>
      <c r="AA1781" s="149"/>
      <c r="AB1781" s="149" t="s">
        <v>269</v>
      </c>
      <c r="AC1781" s="149" t="s">
        <v>318</v>
      </c>
      <c r="AD1781" s="149" t="s">
        <v>89</v>
      </c>
      <c r="AE1781" s="149" t="s">
        <v>271</v>
      </c>
      <c r="AF1781" s="149"/>
      <c r="AG1781" s="149" t="s">
        <v>1098</v>
      </c>
      <c r="AH1781" s="149" t="s">
        <v>273</v>
      </c>
      <c r="AI1781" s="158">
        <v>96</v>
      </c>
      <c r="AJ1781" s="149"/>
      <c r="AK1781" s="159" t="s">
        <v>274</v>
      </c>
      <c r="AL1781" s="159" t="s">
        <v>274</v>
      </c>
      <c r="AM1781" s="149" t="s">
        <v>274</v>
      </c>
      <c r="AN1781" s="160">
        <v>4</v>
      </c>
      <c r="AO1781" s="149"/>
      <c r="AP1781" s="149" t="s">
        <v>274</v>
      </c>
      <c r="AQ1781" s="149" t="s">
        <v>275</v>
      </c>
      <c r="AR1781" s="158">
        <v>1</v>
      </c>
      <c r="AS1781" s="149" t="s">
        <v>275</v>
      </c>
      <c r="AT1781" s="149" t="s">
        <v>276</v>
      </c>
      <c r="AU1781" s="161">
        <v>1</v>
      </c>
      <c r="AV1781" s="159">
        <v>26923.07</v>
      </c>
      <c r="AW1781" s="159">
        <v>1076.92</v>
      </c>
      <c r="AX1781" s="149" t="s">
        <v>274</v>
      </c>
      <c r="AY1781" s="162">
        <v>0</v>
      </c>
      <c r="AZ1781" s="162" t="s">
        <v>274</v>
      </c>
      <c r="BA1781" s="162">
        <v>0</v>
      </c>
      <c r="BB1781" s="159">
        <v>25846.15</v>
      </c>
      <c r="BC1781" s="162" t="s">
        <v>274</v>
      </c>
      <c r="BD1781" s="162">
        <v>0</v>
      </c>
      <c r="BE1781" s="159">
        <v>1076.92</v>
      </c>
      <c r="BF1781" s="159">
        <v>1076.92</v>
      </c>
      <c r="BG1781" s="159">
        <v>26923.07</v>
      </c>
    </row>
    <row r="1782" ht="28.05" customHeight="1" spans="1:59">
      <c r="A1782" s="149"/>
      <c r="B1782" s="149"/>
      <c r="C1782" s="149"/>
      <c r="D1782" s="149" t="s">
        <v>3726</v>
      </c>
      <c r="E1782" s="340" t="s">
        <v>8426</v>
      </c>
      <c r="F1782" s="149" t="s">
        <v>3726</v>
      </c>
      <c r="G1782" s="149" t="s">
        <v>8427</v>
      </c>
      <c r="H1782" s="149" t="s">
        <v>5647</v>
      </c>
      <c r="I1782" s="149" t="s">
        <v>4756</v>
      </c>
      <c r="J1782" s="149" t="s">
        <v>8428</v>
      </c>
      <c r="K1782" s="149"/>
      <c r="L1782" s="149" t="s">
        <v>262</v>
      </c>
      <c r="M1782" s="149"/>
      <c r="N1782" s="149" t="s">
        <v>263</v>
      </c>
      <c r="O1782" s="149" t="s">
        <v>214</v>
      </c>
      <c r="P1782" s="149" t="s">
        <v>53</v>
      </c>
      <c r="Q1782" s="149"/>
      <c r="R1782" s="149" t="s">
        <v>160</v>
      </c>
      <c r="S1782" s="149" t="s">
        <v>289</v>
      </c>
      <c r="T1782" s="149" t="s">
        <v>89</v>
      </c>
      <c r="U1782" s="149" t="s">
        <v>267</v>
      </c>
      <c r="V1782" s="149"/>
      <c r="W1782" s="149"/>
      <c r="X1782" s="149" t="s">
        <v>336</v>
      </c>
      <c r="Y1782" s="149"/>
      <c r="Z1782" s="149"/>
      <c r="AA1782" s="149"/>
      <c r="AB1782" s="149" t="s">
        <v>269</v>
      </c>
      <c r="AC1782" s="149" t="s">
        <v>318</v>
      </c>
      <c r="AD1782" s="149" t="s">
        <v>89</v>
      </c>
      <c r="AE1782" s="149" t="s">
        <v>271</v>
      </c>
      <c r="AF1782" s="149"/>
      <c r="AG1782" s="149" t="s">
        <v>1098</v>
      </c>
      <c r="AH1782" s="149" t="s">
        <v>273</v>
      </c>
      <c r="AI1782" s="158">
        <v>96</v>
      </c>
      <c r="AJ1782" s="149"/>
      <c r="AK1782" s="159" t="s">
        <v>274</v>
      </c>
      <c r="AL1782" s="159" t="s">
        <v>274</v>
      </c>
      <c r="AM1782" s="149" t="s">
        <v>274</v>
      </c>
      <c r="AN1782" s="160">
        <v>4</v>
      </c>
      <c r="AO1782" s="149"/>
      <c r="AP1782" s="149" t="s">
        <v>274</v>
      </c>
      <c r="AQ1782" s="149" t="s">
        <v>275</v>
      </c>
      <c r="AR1782" s="158">
        <v>1</v>
      </c>
      <c r="AS1782" s="149" t="s">
        <v>275</v>
      </c>
      <c r="AT1782" s="149" t="s">
        <v>276</v>
      </c>
      <c r="AU1782" s="161">
        <v>1</v>
      </c>
      <c r="AV1782" s="159">
        <v>26923.07</v>
      </c>
      <c r="AW1782" s="159">
        <v>1076.92</v>
      </c>
      <c r="AX1782" s="149" t="s">
        <v>274</v>
      </c>
      <c r="AY1782" s="162">
        <v>0</v>
      </c>
      <c r="AZ1782" s="162" t="s">
        <v>274</v>
      </c>
      <c r="BA1782" s="162">
        <v>0</v>
      </c>
      <c r="BB1782" s="159">
        <v>25846.15</v>
      </c>
      <c r="BC1782" s="162" t="s">
        <v>274</v>
      </c>
      <c r="BD1782" s="162">
        <v>0</v>
      </c>
      <c r="BE1782" s="159">
        <v>1076.92</v>
      </c>
      <c r="BF1782" s="159">
        <v>1076.92</v>
      </c>
      <c r="BG1782" s="159">
        <v>26923.07</v>
      </c>
    </row>
    <row r="1783" ht="28.05" customHeight="1" spans="1:59">
      <c r="A1783" s="149"/>
      <c r="B1783" s="149"/>
      <c r="C1783" s="149"/>
      <c r="D1783" s="149" t="s">
        <v>3726</v>
      </c>
      <c r="E1783" s="340" t="s">
        <v>8429</v>
      </c>
      <c r="F1783" s="149" t="s">
        <v>3726</v>
      </c>
      <c r="G1783" s="149" t="s">
        <v>8430</v>
      </c>
      <c r="H1783" s="149" t="s">
        <v>5647</v>
      </c>
      <c r="I1783" s="149" t="s">
        <v>4756</v>
      </c>
      <c r="J1783" s="149" t="s">
        <v>8431</v>
      </c>
      <c r="K1783" s="149"/>
      <c r="L1783" s="149" t="s">
        <v>262</v>
      </c>
      <c r="M1783" s="149"/>
      <c r="N1783" s="149" t="s">
        <v>263</v>
      </c>
      <c r="O1783" s="149" t="s">
        <v>214</v>
      </c>
      <c r="P1783" s="149" t="s">
        <v>53</v>
      </c>
      <c r="Q1783" s="149"/>
      <c r="R1783" s="149" t="s">
        <v>160</v>
      </c>
      <c r="S1783" s="149" t="s">
        <v>289</v>
      </c>
      <c r="T1783" s="149" t="s">
        <v>89</v>
      </c>
      <c r="U1783" s="149" t="s">
        <v>267</v>
      </c>
      <c r="V1783" s="149"/>
      <c r="W1783" s="149"/>
      <c r="X1783" s="149" t="s">
        <v>336</v>
      </c>
      <c r="Y1783" s="149"/>
      <c r="Z1783" s="149"/>
      <c r="AA1783" s="149"/>
      <c r="AB1783" s="149" t="s">
        <v>269</v>
      </c>
      <c r="AC1783" s="149" t="s">
        <v>318</v>
      </c>
      <c r="AD1783" s="149" t="s">
        <v>89</v>
      </c>
      <c r="AE1783" s="149" t="s">
        <v>271</v>
      </c>
      <c r="AF1783" s="149"/>
      <c r="AG1783" s="149" t="s">
        <v>1098</v>
      </c>
      <c r="AH1783" s="149" t="s">
        <v>273</v>
      </c>
      <c r="AI1783" s="158">
        <v>96</v>
      </c>
      <c r="AJ1783" s="149"/>
      <c r="AK1783" s="159" t="s">
        <v>274</v>
      </c>
      <c r="AL1783" s="159" t="s">
        <v>274</v>
      </c>
      <c r="AM1783" s="149" t="s">
        <v>274</v>
      </c>
      <c r="AN1783" s="160">
        <v>4</v>
      </c>
      <c r="AO1783" s="149"/>
      <c r="AP1783" s="149" t="s">
        <v>274</v>
      </c>
      <c r="AQ1783" s="149" t="s">
        <v>275</v>
      </c>
      <c r="AR1783" s="158">
        <v>1</v>
      </c>
      <c r="AS1783" s="149" t="s">
        <v>275</v>
      </c>
      <c r="AT1783" s="149" t="s">
        <v>276</v>
      </c>
      <c r="AU1783" s="161">
        <v>1</v>
      </c>
      <c r="AV1783" s="159">
        <v>26923.1</v>
      </c>
      <c r="AW1783" s="159">
        <v>1076.92</v>
      </c>
      <c r="AX1783" s="149" t="s">
        <v>274</v>
      </c>
      <c r="AY1783" s="162">
        <v>0</v>
      </c>
      <c r="AZ1783" s="162" t="s">
        <v>274</v>
      </c>
      <c r="BA1783" s="162">
        <v>0</v>
      </c>
      <c r="BB1783" s="159">
        <v>25846.18</v>
      </c>
      <c r="BC1783" s="162" t="s">
        <v>274</v>
      </c>
      <c r="BD1783" s="162">
        <v>0</v>
      </c>
      <c r="BE1783" s="159">
        <v>1076.92</v>
      </c>
      <c r="BF1783" s="159">
        <v>1076.92</v>
      </c>
      <c r="BG1783" s="159">
        <v>26923.1</v>
      </c>
    </row>
    <row r="1784" ht="28.05" customHeight="1" spans="1:59">
      <c r="A1784" s="149"/>
      <c r="B1784" s="149"/>
      <c r="C1784" s="149"/>
      <c r="D1784" s="149" t="s">
        <v>3726</v>
      </c>
      <c r="E1784" s="340" t="s">
        <v>8432</v>
      </c>
      <c r="F1784" s="149" t="s">
        <v>3726</v>
      </c>
      <c r="G1784" s="149" t="s">
        <v>8433</v>
      </c>
      <c r="H1784" s="149" t="s">
        <v>8385</v>
      </c>
      <c r="I1784" s="149" t="s">
        <v>8386</v>
      </c>
      <c r="J1784" s="149" t="s">
        <v>8434</v>
      </c>
      <c r="K1784" s="149"/>
      <c r="L1784" s="149" t="s">
        <v>287</v>
      </c>
      <c r="M1784" s="149"/>
      <c r="N1784" s="149" t="s">
        <v>263</v>
      </c>
      <c r="O1784" s="149" t="s">
        <v>214</v>
      </c>
      <c r="P1784" s="149" t="s">
        <v>53</v>
      </c>
      <c r="Q1784" s="149"/>
      <c r="R1784" s="149" t="s">
        <v>8180</v>
      </c>
      <c r="S1784" s="149" t="s">
        <v>4928</v>
      </c>
      <c r="T1784" s="149" t="s">
        <v>837</v>
      </c>
      <c r="U1784" s="149" t="s">
        <v>267</v>
      </c>
      <c r="V1784" s="149"/>
      <c r="W1784" s="149"/>
      <c r="X1784" s="149" t="s">
        <v>268</v>
      </c>
      <c r="Y1784" s="149"/>
      <c r="Z1784" s="149"/>
      <c r="AA1784" s="149"/>
      <c r="AB1784" s="149" t="s">
        <v>269</v>
      </c>
      <c r="AC1784" s="149" t="s">
        <v>270</v>
      </c>
      <c r="AD1784" s="149" t="s">
        <v>837</v>
      </c>
      <c r="AE1784" s="149" t="s">
        <v>271</v>
      </c>
      <c r="AF1784" s="149"/>
      <c r="AG1784" s="149" t="s">
        <v>1098</v>
      </c>
      <c r="AH1784" s="149" t="s">
        <v>273</v>
      </c>
      <c r="AI1784" s="158">
        <v>78</v>
      </c>
      <c r="AJ1784" s="149"/>
      <c r="AK1784" s="159" t="s">
        <v>274</v>
      </c>
      <c r="AL1784" s="159" t="s">
        <v>274</v>
      </c>
      <c r="AM1784" s="149" t="s">
        <v>274</v>
      </c>
      <c r="AN1784" s="160">
        <v>4</v>
      </c>
      <c r="AO1784" s="149"/>
      <c r="AP1784" s="149" t="s">
        <v>274</v>
      </c>
      <c r="AQ1784" s="149" t="s">
        <v>275</v>
      </c>
      <c r="AR1784" s="158">
        <v>1</v>
      </c>
      <c r="AS1784" s="149" t="s">
        <v>275</v>
      </c>
      <c r="AT1784" s="149" t="s">
        <v>276</v>
      </c>
      <c r="AU1784" s="161">
        <v>1</v>
      </c>
      <c r="AV1784" s="159">
        <v>11381.47</v>
      </c>
      <c r="AW1784" s="159">
        <v>455.26</v>
      </c>
      <c r="AX1784" s="149" t="s">
        <v>274</v>
      </c>
      <c r="AY1784" s="159">
        <v>119</v>
      </c>
      <c r="AZ1784" s="159">
        <v>119</v>
      </c>
      <c r="BA1784" s="159">
        <v>476</v>
      </c>
      <c r="BB1784" s="159">
        <v>8784.13</v>
      </c>
      <c r="BC1784" s="162" t="s">
        <v>274</v>
      </c>
      <c r="BD1784" s="162">
        <v>0</v>
      </c>
      <c r="BE1784" s="159">
        <v>2597.34</v>
      </c>
      <c r="BF1784" s="159">
        <v>2597.34</v>
      </c>
      <c r="BG1784" s="159">
        <v>11381.47</v>
      </c>
    </row>
    <row r="1785" ht="28.05" customHeight="1" spans="1:59">
      <c r="A1785" s="149"/>
      <c r="B1785" s="149"/>
      <c r="C1785" s="149"/>
      <c r="D1785" s="149" t="s">
        <v>3726</v>
      </c>
      <c r="E1785" s="340" t="s">
        <v>8435</v>
      </c>
      <c r="F1785" s="149" t="s">
        <v>3726</v>
      </c>
      <c r="G1785" s="149" t="s">
        <v>8436</v>
      </c>
      <c r="H1785" s="149" t="s">
        <v>5647</v>
      </c>
      <c r="I1785" s="149" t="s">
        <v>8437</v>
      </c>
      <c r="J1785" s="149" t="s">
        <v>8438</v>
      </c>
      <c r="K1785" s="149"/>
      <c r="L1785" s="149" t="s">
        <v>262</v>
      </c>
      <c r="M1785" s="149"/>
      <c r="N1785" s="149" t="s">
        <v>263</v>
      </c>
      <c r="O1785" s="149" t="s">
        <v>214</v>
      </c>
      <c r="P1785" s="149" t="s">
        <v>53</v>
      </c>
      <c r="Q1785" s="149"/>
      <c r="R1785" s="149" t="s">
        <v>8414</v>
      </c>
      <c r="S1785" s="149" t="s">
        <v>4709</v>
      </c>
      <c r="T1785" s="149" t="s">
        <v>8353</v>
      </c>
      <c r="U1785" s="149" t="s">
        <v>267</v>
      </c>
      <c r="V1785" s="149"/>
      <c r="W1785" s="149"/>
      <c r="X1785" s="149" t="s">
        <v>336</v>
      </c>
      <c r="Y1785" s="149"/>
      <c r="Z1785" s="149"/>
      <c r="AA1785" s="149"/>
      <c r="AB1785" s="149" t="s">
        <v>269</v>
      </c>
      <c r="AC1785" s="149" t="s">
        <v>270</v>
      </c>
      <c r="AD1785" s="149" t="s">
        <v>8353</v>
      </c>
      <c r="AE1785" s="149" t="s">
        <v>271</v>
      </c>
      <c r="AF1785" s="149"/>
      <c r="AG1785" s="149" t="s">
        <v>1098</v>
      </c>
      <c r="AH1785" s="149" t="s">
        <v>273</v>
      </c>
      <c r="AI1785" s="158">
        <v>28</v>
      </c>
      <c r="AJ1785" s="149"/>
      <c r="AK1785" s="159" t="s">
        <v>274</v>
      </c>
      <c r="AL1785" s="159" t="s">
        <v>274</v>
      </c>
      <c r="AM1785" s="149" t="s">
        <v>274</v>
      </c>
      <c r="AN1785" s="160">
        <v>4</v>
      </c>
      <c r="AO1785" s="149"/>
      <c r="AP1785" s="149" t="s">
        <v>274</v>
      </c>
      <c r="AQ1785" s="149" t="s">
        <v>275</v>
      </c>
      <c r="AR1785" s="158">
        <v>1</v>
      </c>
      <c r="AS1785" s="149" t="s">
        <v>275</v>
      </c>
      <c r="AT1785" s="149" t="s">
        <v>276</v>
      </c>
      <c r="AU1785" s="161">
        <v>1</v>
      </c>
      <c r="AV1785" s="159">
        <v>48672.57</v>
      </c>
      <c r="AW1785" s="159">
        <v>1946.9</v>
      </c>
      <c r="AX1785" s="149" t="s">
        <v>274</v>
      </c>
      <c r="AY1785" s="159">
        <v>486.72</v>
      </c>
      <c r="AZ1785" s="159">
        <v>486.72</v>
      </c>
      <c r="BA1785" s="159">
        <v>1946.88</v>
      </c>
      <c r="BB1785" s="159">
        <v>13628.4</v>
      </c>
      <c r="BC1785" s="162" t="s">
        <v>274</v>
      </c>
      <c r="BD1785" s="162">
        <v>0</v>
      </c>
      <c r="BE1785" s="159">
        <v>35044.17</v>
      </c>
      <c r="BF1785" s="159">
        <v>35044.17</v>
      </c>
      <c r="BG1785" s="159">
        <v>48672.57</v>
      </c>
    </row>
    <row r="1786" ht="28.05" customHeight="1" spans="1:59">
      <c r="A1786" s="149"/>
      <c r="B1786" s="149"/>
      <c r="C1786" s="149"/>
      <c r="D1786" s="149" t="s">
        <v>3726</v>
      </c>
      <c r="E1786" s="340" t="s">
        <v>8439</v>
      </c>
      <c r="F1786" s="149" t="s">
        <v>3726</v>
      </c>
      <c r="G1786" s="149" t="s">
        <v>8440</v>
      </c>
      <c r="H1786" s="149" t="s">
        <v>8441</v>
      </c>
      <c r="I1786" s="149" t="s">
        <v>8442</v>
      </c>
      <c r="J1786" s="149" t="s">
        <v>8443</v>
      </c>
      <c r="K1786" s="149"/>
      <c r="L1786" s="149" t="s">
        <v>287</v>
      </c>
      <c r="M1786" s="149"/>
      <c r="N1786" s="149" t="s">
        <v>263</v>
      </c>
      <c r="O1786" s="149" t="s">
        <v>214</v>
      </c>
      <c r="P1786" s="149" t="s">
        <v>53</v>
      </c>
      <c r="Q1786" s="149"/>
      <c r="R1786" s="149" t="s">
        <v>8180</v>
      </c>
      <c r="S1786" s="149" t="s">
        <v>4928</v>
      </c>
      <c r="T1786" s="149" t="s">
        <v>837</v>
      </c>
      <c r="U1786" s="149" t="s">
        <v>267</v>
      </c>
      <c r="V1786" s="149"/>
      <c r="W1786" s="149"/>
      <c r="X1786" s="149" t="s">
        <v>268</v>
      </c>
      <c r="Y1786" s="149"/>
      <c r="Z1786" s="149"/>
      <c r="AA1786" s="149"/>
      <c r="AB1786" s="149" t="s">
        <v>269</v>
      </c>
      <c r="AC1786" s="149" t="s">
        <v>270</v>
      </c>
      <c r="AD1786" s="149" t="s">
        <v>837</v>
      </c>
      <c r="AE1786" s="149" t="s">
        <v>271</v>
      </c>
      <c r="AF1786" s="149"/>
      <c r="AG1786" s="149" t="s">
        <v>1098</v>
      </c>
      <c r="AH1786" s="149" t="s">
        <v>273</v>
      </c>
      <c r="AI1786" s="158">
        <v>78</v>
      </c>
      <c r="AJ1786" s="149"/>
      <c r="AK1786" s="159" t="s">
        <v>274</v>
      </c>
      <c r="AL1786" s="159" t="s">
        <v>274</v>
      </c>
      <c r="AM1786" s="149" t="s">
        <v>274</v>
      </c>
      <c r="AN1786" s="160">
        <v>4</v>
      </c>
      <c r="AO1786" s="149"/>
      <c r="AP1786" s="149" t="s">
        <v>274</v>
      </c>
      <c r="AQ1786" s="149" t="s">
        <v>275</v>
      </c>
      <c r="AR1786" s="158">
        <v>1</v>
      </c>
      <c r="AS1786" s="149" t="s">
        <v>275</v>
      </c>
      <c r="AT1786" s="149" t="s">
        <v>276</v>
      </c>
      <c r="AU1786" s="161">
        <v>1</v>
      </c>
      <c r="AV1786" s="159">
        <v>28455.46</v>
      </c>
      <c r="AW1786" s="159">
        <v>1138.22</v>
      </c>
      <c r="AX1786" s="149" t="s">
        <v>274</v>
      </c>
      <c r="AY1786" s="159">
        <v>297.5</v>
      </c>
      <c r="AZ1786" s="159">
        <v>297.5</v>
      </c>
      <c r="BA1786" s="159">
        <v>1190</v>
      </c>
      <c r="BB1786" s="159">
        <v>21962.15</v>
      </c>
      <c r="BC1786" s="162" t="s">
        <v>274</v>
      </c>
      <c r="BD1786" s="162">
        <v>0</v>
      </c>
      <c r="BE1786" s="159">
        <v>6493.31</v>
      </c>
      <c r="BF1786" s="159">
        <v>6493.31</v>
      </c>
      <c r="BG1786" s="159">
        <v>28455.46</v>
      </c>
    </row>
    <row r="1787" ht="28.05" customHeight="1" spans="1:59">
      <c r="A1787" s="149"/>
      <c r="B1787" s="149"/>
      <c r="C1787" s="149"/>
      <c r="D1787" s="149" t="s">
        <v>3726</v>
      </c>
      <c r="E1787" s="340" t="s">
        <v>8444</v>
      </c>
      <c r="F1787" s="149" t="s">
        <v>3726</v>
      </c>
      <c r="G1787" s="149" t="s">
        <v>8445</v>
      </c>
      <c r="H1787" s="149" t="s">
        <v>7564</v>
      </c>
      <c r="I1787" s="149" t="s">
        <v>8446</v>
      </c>
      <c r="J1787" s="149" t="s">
        <v>8447</v>
      </c>
      <c r="K1787" s="149"/>
      <c r="L1787" s="149" t="s">
        <v>262</v>
      </c>
      <c r="M1787" s="149"/>
      <c r="N1787" s="149" t="s">
        <v>263</v>
      </c>
      <c r="O1787" s="149" t="s">
        <v>214</v>
      </c>
      <c r="P1787" s="149" t="s">
        <v>53</v>
      </c>
      <c r="Q1787" s="149"/>
      <c r="R1787" s="149" t="s">
        <v>3952</v>
      </c>
      <c r="S1787" s="149" t="s">
        <v>4488</v>
      </c>
      <c r="T1787" s="149" t="s">
        <v>8448</v>
      </c>
      <c r="U1787" s="149" t="s">
        <v>267</v>
      </c>
      <c r="V1787" s="149"/>
      <c r="W1787" s="149"/>
      <c r="X1787" s="149" t="s">
        <v>336</v>
      </c>
      <c r="Y1787" s="149"/>
      <c r="Z1787" s="149"/>
      <c r="AA1787" s="149"/>
      <c r="AB1787" s="149" t="s">
        <v>269</v>
      </c>
      <c r="AC1787" s="149" t="s">
        <v>270</v>
      </c>
      <c r="AD1787" s="149" t="s">
        <v>8448</v>
      </c>
      <c r="AE1787" s="149" t="s">
        <v>271</v>
      </c>
      <c r="AF1787" s="149"/>
      <c r="AG1787" s="149" t="s">
        <v>1098</v>
      </c>
      <c r="AH1787" s="149" t="s">
        <v>273</v>
      </c>
      <c r="AI1787" s="158">
        <v>28</v>
      </c>
      <c r="AJ1787" s="149"/>
      <c r="AK1787" s="159" t="s">
        <v>274</v>
      </c>
      <c r="AL1787" s="159" t="s">
        <v>274</v>
      </c>
      <c r="AM1787" s="149" t="s">
        <v>274</v>
      </c>
      <c r="AN1787" s="160">
        <v>4</v>
      </c>
      <c r="AO1787" s="149"/>
      <c r="AP1787" s="149" t="s">
        <v>274</v>
      </c>
      <c r="AQ1787" s="149" t="s">
        <v>275</v>
      </c>
      <c r="AR1787" s="158">
        <v>1</v>
      </c>
      <c r="AS1787" s="149" t="s">
        <v>275</v>
      </c>
      <c r="AT1787" s="149" t="s">
        <v>276</v>
      </c>
      <c r="AU1787" s="161">
        <v>1</v>
      </c>
      <c r="AV1787" s="159">
        <v>5044.25</v>
      </c>
      <c r="AW1787" s="159">
        <v>201.77</v>
      </c>
      <c r="AX1787" s="149" t="s">
        <v>274</v>
      </c>
      <c r="AY1787" s="159">
        <v>50.44</v>
      </c>
      <c r="AZ1787" s="159">
        <v>50.44</v>
      </c>
      <c r="BA1787" s="159">
        <v>201.76</v>
      </c>
      <c r="BB1787" s="159">
        <v>1412.32</v>
      </c>
      <c r="BC1787" s="162" t="s">
        <v>274</v>
      </c>
      <c r="BD1787" s="162">
        <v>0</v>
      </c>
      <c r="BE1787" s="159">
        <v>3631.93</v>
      </c>
      <c r="BF1787" s="159">
        <v>3631.93</v>
      </c>
      <c r="BG1787" s="159">
        <v>5044.25</v>
      </c>
    </row>
    <row r="1788" ht="28.05" customHeight="1" spans="1:59">
      <c r="A1788" s="149"/>
      <c r="B1788" s="149"/>
      <c r="C1788" s="149"/>
      <c r="D1788" s="149" t="s">
        <v>3726</v>
      </c>
      <c r="E1788" s="340" t="s">
        <v>8449</v>
      </c>
      <c r="F1788" s="149" t="s">
        <v>3726</v>
      </c>
      <c r="G1788" s="149" t="s">
        <v>8450</v>
      </c>
      <c r="H1788" s="149" t="s">
        <v>8441</v>
      </c>
      <c r="I1788" s="149" t="s">
        <v>8442</v>
      </c>
      <c r="J1788" s="149" t="s">
        <v>8451</v>
      </c>
      <c r="K1788" s="149"/>
      <c r="L1788" s="149" t="s">
        <v>287</v>
      </c>
      <c r="M1788" s="149"/>
      <c r="N1788" s="149" t="s">
        <v>263</v>
      </c>
      <c r="O1788" s="149" t="s">
        <v>214</v>
      </c>
      <c r="P1788" s="149" t="s">
        <v>53</v>
      </c>
      <c r="Q1788" s="149"/>
      <c r="R1788" s="149" t="s">
        <v>8180</v>
      </c>
      <c r="S1788" s="149" t="s">
        <v>4928</v>
      </c>
      <c r="T1788" s="149" t="s">
        <v>837</v>
      </c>
      <c r="U1788" s="149" t="s">
        <v>267</v>
      </c>
      <c r="V1788" s="149"/>
      <c r="W1788" s="149"/>
      <c r="X1788" s="149" t="s">
        <v>268</v>
      </c>
      <c r="Y1788" s="149"/>
      <c r="Z1788" s="149"/>
      <c r="AA1788" s="149"/>
      <c r="AB1788" s="149" t="s">
        <v>269</v>
      </c>
      <c r="AC1788" s="149" t="s">
        <v>270</v>
      </c>
      <c r="AD1788" s="149" t="s">
        <v>837</v>
      </c>
      <c r="AE1788" s="149" t="s">
        <v>271</v>
      </c>
      <c r="AF1788" s="149"/>
      <c r="AG1788" s="149" t="s">
        <v>1098</v>
      </c>
      <c r="AH1788" s="149" t="s">
        <v>273</v>
      </c>
      <c r="AI1788" s="158">
        <v>78</v>
      </c>
      <c r="AJ1788" s="149"/>
      <c r="AK1788" s="159" t="s">
        <v>274</v>
      </c>
      <c r="AL1788" s="159" t="s">
        <v>274</v>
      </c>
      <c r="AM1788" s="149" t="s">
        <v>274</v>
      </c>
      <c r="AN1788" s="160">
        <v>4</v>
      </c>
      <c r="AO1788" s="149"/>
      <c r="AP1788" s="149" t="s">
        <v>274</v>
      </c>
      <c r="AQ1788" s="149" t="s">
        <v>275</v>
      </c>
      <c r="AR1788" s="158">
        <v>1</v>
      </c>
      <c r="AS1788" s="149" t="s">
        <v>275</v>
      </c>
      <c r="AT1788" s="149" t="s">
        <v>276</v>
      </c>
      <c r="AU1788" s="161">
        <v>1</v>
      </c>
      <c r="AV1788" s="159">
        <v>28455.46</v>
      </c>
      <c r="AW1788" s="159">
        <v>1138.22</v>
      </c>
      <c r="AX1788" s="149" t="s">
        <v>274</v>
      </c>
      <c r="AY1788" s="159">
        <v>297.5</v>
      </c>
      <c r="AZ1788" s="159">
        <v>297.5</v>
      </c>
      <c r="BA1788" s="159">
        <v>1190</v>
      </c>
      <c r="BB1788" s="159">
        <v>21962.15</v>
      </c>
      <c r="BC1788" s="162" t="s">
        <v>274</v>
      </c>
      <c r="BD1788" s="162">
        <v>0</v>
      </c>
      <c r="BE1788" s="159">
        <v>6493.31</v>
      </c>
      <c r="BF1788" s="159">
        <v>6493.31</v>
      </c>
      <c r="BG1788" s="159">
        <v>28455.46</v>
      </c>
    </row>
    <row r="1789" ht="28.05" customHeight="1" spans="1:59">
      <c r="A1789" s="149"/>
      <c r="B1789" s="149"/>
      <c r="C1789" s="149"/>
      <c r="D1789" s="149" t="s">
        <v>3726</v>
      </c>
      <c r="E1789" s="340" t="s">
        <v>8452</v>
      </c>
      <c r="F1789" s="149" t="s">
        <v>3726</v>
      </c>
      <c r="G1789" s="149" t="s">
        <v>8453</v>
      </c>
      <c r="H1789" s="149" t="s">
        <v>8454</v>
      </c>
      <c r="I1789" s="149" t="s">
        <v>4756</v>
      </c>
      <c r="J1789" s="149" t="s">
        <v>8455</v>
      </c>
      <c r="K1789" s="149"/>
      <c r="L1789" s="149" t="s">
        <v>262</v>
      </c>
      <c r="M1789" s="149"/>
      <c r="N1789" s="149" t="s">
        <v>263</v>
      </c>
      <c r="O1789" s="149" t="s">
        <v>214</v>
      </c>
      <c r="P1789" s="149" t="s">
        <v>53</v>
      </c>
      <c r="Q1789" s="149"/>
      <c r="R1789" s="149" t="s">
        <v>160</v>
      </c>
      <c r="S1789" s="149" t="s">
        <v>289</v>
      </c>
      <c r="T1789" s="149" t="s">
        <v>89</v>
      </c>
      <c r="U1789" s="149" t="s">
        <v>267</v>
      </c>
      <c r="V1789" s="149"/>
      <c r="W1789" s="149"/>
      <c r="X1789" s="149" t="s">
        <v>336</v>
      </c>
      <c r="Y1789" s="149"/>
      <c r="Z1789" s="149"/>
      <c r="AA1789" s="149"/>
      <c r="AB1789" s="149" t="s">
        <v>269</v>
      </c>
      <c r="AC1789" s="149" t="s">
        <v>318</v>
      </c>
      <c r="AD1789" s="149" t="s">
        <v>89</v>
      </c>
      <c r="AE1789" s="149" t="s">
        <v>271</v>
      </c>
      <c r="AF1789" s="149"/>
      <c r="AG1789" s="149" t="s">
        <v>1098</v>
      </c>
      <c r="AH1789" s="149" t="s">
        <v>273</v>
      </c>
      <c r="AI1789" s="158">
        <v>96</v>
      </c>
      <c r="AJ1789" s="149"/>
      <c r="AK1789" s="159" t="s">
        <v>274</v>
      </c>
      <c r="AL1789" s="159" t="s">
        <v>274</v>
      </c>
      <c r="AM1789" s="149" t="s">
        <v>274</v>
      </c>
      <c r="AN1789" s="160">
        <v>4</v>
      </c>
      <c r="AO1789" s="149"/>
      <c r="AP1789" s="149" t="s">
        <v>274</v>
      </c>
      <c r="AQ1789" s="149" t="s">
        <v>275</v>
      </c>
      <c r="AR1789" s="158">
        <v>1</v>
      </c>
      <c r="AS1789" s="149" t="s">
        <v>275</v>
      </c>
      <c r="AT1789" s="149" t="s">
        <v>276</v>
      </c>
      <c r="AU1789" s="161">
        <v>1</v>
      </c>
      <c r="AV1789" s="159">
        <v>9572.65</v>
      </c>
      <c r="AW1789" s="159">
        <v>382.91</v>
      </c>
      <c r="AX1789" s="149" t="s">
        <v>274</v>
      </c>
      <c r="AY1789" s="162">
        <v>0</v>
      </c>
      <c r="AZ1789" s="162" t="s">
        <v>274</v>
      </c>
      <c r="BA1789" s="162">
        <v>0</v>
      </c>
      <c r="BB1789" s="159">
        <v>9189.74</v>
      </c>
      <c r="BC1789" s="162" t="s">
        <v>274</v>
      </c>
      <c r="BD1789" s="162">
        <v>0</v>
      </c>
      <c r="BE1789" s="159">
        <v>382.91</v>
      </c>
      <c r="BF1789" s="159">
        <v>382.91</v>
      </c>
      <c r="BG1789" s="159">
        <v>9572.65</v>
      </c>
    </row>
    <row r="1790" ht="28.05" customHeight="1" spans="1:59">
      <c r="A1790" s="149"/>
      <c r="B1790" s="149"/>
      <c r="C1790" s="149"/>
      <c r="D1790" s="149" t="s">
        <v>3726</v>
      </c>
      <c r="E1790" s="340" t="s">
        <v>8456</v>
      </c>
      <c r="F1790" s="149" t="s">
        <v>3726</v>
      </c>
      <c r="G1790" s="149" t="s">
        <v>8457</v>
      </c>
      <c r="H1790" s="149" t="s">
        <v>8458</v>
      </c>
      <c r="I1790" s="149" t="s">
        <v>8459</v>
      </c>
      <c r="J1790" s="149" t="s">
        <v>8460</v>
      </c>
      <c r="K1790" s="149"/>
      <c r="L1790" s="149" t="s">
        <v>287</v>
      </c>
      <c r="M1790" s="149"/>
      <c r="N1790" s="149" t="s">
        <v>263</v>
      </c>
      <c r="O1790" s="149" t="s">
        <v>214</v>
      </c>
      <c r="P1790" s="149" t="s">
        <v>53</v>
      </c>
      <c r="Q1790" s="149"/>
      <c r="R1790" s="149" t="s">
        <v>8382</v>
      </c>
      <c r="S1790" s="149" t="s">
        <v>4928</v>
      </c>
      <c r="T1790" s="149" t="s">
        <v>8279</v>
      </c>
      <c r="U1790" s="149" t="s">
        <v>267</v>
      </c>
      <c r="V1790" s="149"/>
      <c r="W1790" s="149"/>
      <c r="X1790" s="149" t="s">
        <v>268</v>
      </c>
      <c r="Y1790" s="149"/>
      <c r="Z1790" s="149"/>
      <c r="AA1790" s="149"/>
      <c r="AB1790" s="149" t="s">
        <v>269</v>
      </c>
      <c r="AC1790" s="149" t="s">
        <v>318</v>
      </c>
      <c r="AD1790" s="149" t="s">
        <v>8279</v>
      </c>
      <c r="AE1790" s="149" t="s">
        <v>271</v>
      </c>
      <c r="AF1790" s="149"/>
      <c r="AG1790" s="149" t="s">
        <v>1098</v>
      </c>
      <c r="AH1790" s="149" t="s">
        <v>273</v>
      </c>
      <c r="AI1790" s="158">
        <v>96</v>
      </c>
      <c r="AJ1790" s="149"/>
      <c r="AK1790" s="159" t="s">
        <v>274</v>
      </c>
      <c r="AL1790" s="159" t="s">
        <v>274</v>
      </c>
      <c r="AM1790" s="149" t="s">
        <v>274</v>
      </c>
      <c r="AN1790" s="160">
        <v>4</v>
      </c>
      <c r="AO1790" s="149"/>
      <c r="AP1790" s="149" t="s">
        <v>274</v>
      </c>
      <c r="AQ1790" s="149" t="s">
        <v>275</v>
      </c>
      <c r="AR1790" s="158">
        <v>1</v>
      </c>
      <c r="AS1790" s="149" t="s">
        <v>275</v>
      </c>
      <c r="AT1790" s="149" t="s">
        <v>276</v>
      </c>
      <c r="AU1790" s="161">
        <v>1</v>
      </c>
      <c r="AV1790" s="159">
        <v>6837.61</v>
      </c>
      <c r="AW1790" s="159">
        <v>273.5</v>
      </c>
      <c r="AX1790" s="149" t="s">
        <v>274</v>
      </c>
      <c r="AY1790" s="162">
        <v>0</v>
      </c>
      <c r="AZ1790" s="162" t="s">
        <v>274</v>
      </c>
      <c r="BA1790" s="162">
        <v>0</v>
      </c>
      <c r="BB1790" s="159">
        <v>6564.11</v>
      </c>
      <c r="BC1790" s="162" t="s">
        <v>274</v>
      </c>
      <c r="BD1790" s="162">
        <v>0</v>
      </c>
      <c r="BE1790" s="159">
        <v>273.5</v>
      </c>
      <c r="BF1790" s="159">
        <v>273.5</v>
      </c>
      <c r="BG1790" s="159">
        <v>6837.61</v>
      </c>
    </row>
    <row r="1791" ht="28.05" customHeight="1" spans="1:59">
      <c r="A1791" s="149"/>
      <c r="B1791" s="149"/>
      <c r="C1791" s="149"/>
      <c r="D1791" s="149" t="s">
        <v>3726</v>
      </c>
      <c r="E1791" s="340" t="s">
        <v>8461</v>
      </c>
      <c r="F1791" s="149" t="s">
        <v>3726</v>
      </c>
      <c r="G1791" s="149" t="s">
        <v>8462</v>
      </c>
      <c r="H1791" s="149" t="s">
        <v>8408</v>
      </c>
      <c r="I1791" s="149" t="s">
        <v>8409</v>
      </c>
      <c r="J1791" s="149" t="s">
        <v>8463</v>
      </c>
      <c r="K1791" s="149"/>
      <c r="L1791" s="149" t="s">
        <v>287</v>
      </c>
      <c r="M1791" s="149"/>
      <c r="N1791" s="149" t="s">
        <v>263</v>
      </c>
      <c r="O1791" s="149" t="s">
        <v>214</v>
      </c>
      <c r="P1791" s="149" t="s">
        <v>53</v>
      </c>
      <c r="Q1791" s="149"/>
      <c r="R1791" s="149" t="s">
        <v>8382</v>
      </c>
      <c r="S1791" s="149" t="s">
        <v>4928</v>
      </c>
      <c r="T1791" s="149" t="s">
        <v>8279</v>
      </c>
      <c r="U1791" s="149" t="s">
        <v>267</v>
      </c>
      <c r="V1791" s="149"/>
      <c r="W1791" s="149"/>
      <c r="X1791" s="149" t="s">
        <v>268</v>
      </c>
      <c r="Y1791" s="149"/>
      <c r="Z1791" s="149"/>
      <c r="AA1791" s="149"/>
      <c r="AB1791" s="149" t="s">
        <v>269</v>
      </c>
      <c r="AC1791" s="149" t="s">
        <v>318</v>
      </c>
      <c r="AD1791" s="149" t="s">
        <v>8279</v>
      </c>
      <c r="AE1791" s="149" t="s">
        <v>271</v>
      </c>
      <c r="AF1791" s="149"/>
      <c r="AG1791" s="149" t="s">
        <v>1098</v>
      </c>
      <c r="AH1791" s="149" t="s">
        <v>273</v>
      </c>
      <c r="AI1791" s="158">
        <v>96</v>
      </c>
      <c r="AJ1791" s="149"/>
      <c r="AK1791" s="159" t="s">
        <v>274</v>
      </c>
      <c r="AL1791" s="159" t="s">
        <v>274</v>
      </c>
      <c r="AM1791" s="149" t="s">
        <v>274</v>
      </c>
      <c r="AN1791" s="160">
        <v>4</v>
      </c>
      <c r="AO1791" s="149"/>
      <c r="AP1791" s="149" t="s">
        <v>274</v>
      </c>
      <c r="AQ1791" s="149" t="s">
        <v>275</v>
      </c>
      <c r="AR1791" s="158">
        <v>1</v>
      </c>
      <c r="AS1791" s="149" t="s">
        <v>275</v>
      </c>
      <c r="AT1791" s="149" t="s">
        <v>276</v>
      </c>
      <c r="AU1791" s="161">
        <v>1</v>
      </c>
      <c r="AV1791" s="159">
        <v>158119.66</v>
      </c>
      <c r="AW1791" s="159">
        <v>6324.79</v>
      </c>
      <c r="AX1791" s="149" t="s">
        <v>274</v>
      </c>
      <c r="AY1791" s="162">
        <v>0</v>
      </c>
      <c r="AZ1791" s="162" t="s">
        <v>274</v>
      </c>
      <c r="BA1791" s="162">
        <v>0</v>
      </c>
      <c r="BB1791" s="159">
        <v>151794.87</v>
      </c>
      <c r="BC1791" s="162" t="s">
        <v>274</v>
      </c>
      <c r="BD1791" s="162">
        <v>0</v>
      </c>
      <c r="BE1791" s="159">
        <v>6324.79</v>
      </c>
      <c r="BF1791" s="159">
        <v>6324.79</v>
      </c>
      <c r="BG1791" s="159">
        <v>158119.66</v>
      </c>
    </row>
    <row r="1792" ht="28.05" customHeight="1" spans="1:59">
      <c r="A1792" s="149"/>
      <c r="B1792" s="149"/>
      <c r="C1792" s="149"/>
      <c r="D1792" s="149" t="s">
        <v>3726</v>
      </c>
      <c r="E1792" s="340" t="s">
        <v>8464</v>
      </c>
      <c r="F1792" s="149" t="s">
        <v>3726</v>
      </c>
      <c r="G1792" s="149" t="s">
        <v>8465</v>
      </c>
      <c r="H1792" s="149" t="s">
        <v>7564</v>
      </c>
      <c r="I1792" s="149" t="s">
        <v>8446</v>
      </c>
      <c r="J1792" s="149" t="s">
        <v>8466</v>
      </c>
      <c r="K1792" s="149"/>
      <c r="L1792" s="149" t="s">
        <v>262</v>
      </c>
      <c r="M1792" s="149"/>
      <c r="N1792" s="149" t="s">
        <v>263</v>
      </c>
      <c r="O1792" s="149" t="s">
        <v>214</v>
      </c>
      <c r="P1792" s="149" t="s">
        <v>53</v>
      </c>
      <c r="Q1792" s="149"/>
      <c r="R1792" s="149" t="s">
        <v>3952</v>
      </c>
      <c r="S1792" s="149" t="s">
        <v>4488</v>
      </c>
      <c r="T1792" s="149" t="s">
        <v>8448</v>
      </c>
      <c r="U1792" s="149" t="s">
        <v>267</v>
      </c>
      <c r="V1792" s="149"/>
      <c r="W1792" s="149"/>
      <c r="X1792" s="149" t="s">
        <v>336</v>
      </c>
      <c r="Y1792" s="149"/>
      <c r="Z1792" s="149"/>
      <c r="AA1792" s="149"/>
      <c r="AB1792" s="149" t="s">
        <v>269</v>
      </c>
      <c r="AC1792" s="149" t="s">
        <v>270</v>
      </c>
      <c r="AD1792" s="149" t="s">
        <v>8448</v>
      </c>
      <c r="AE1792" s="149" t="s">
        <v>271</v>
      </c>
      <c r="AF1792" s="149"/>
      <c r="AG1792" s="149" t="s">
        <v>1098</v>
      </c>
      <c r="AH1792" s="149" t="s">
        <v>273</v>
      </c>
      <c r="AI1792" s="158">
        <v>28</v>
      </c>
      <c r="AJ1792" s="149"/>
      <c r="AK1792" s="159" t="s">
        <v>274</v>
      </c>
      <c r="AL1792" s="159" t="s">
        <v>274</v>
      </c>
      <c r="AM1792" s="149" t="s">
        <v>274</v>
      </c>
      <c r="AN1792" s="160">
        <v>4</v>
      </c>
      <c r="AO1792" s="149"/>
      <c r="AP1792" s="149" t="s">
        <v>274</v>
      </c>
      <c r="AQ1792" s="149" t="s">
        <v>275</v>
      </c>
      <c r="AR1792" s="158">
        <v>1</v>
      </c>
      <c r="AS1792" s="149" t="s">
        <v>275</v>
      </c>
      <c r="AT1792" s="149" t="s">
        <v>276</v>
      </c>
      <c r="AU1792" s="161">
        <v>1</v>
      </c>
      <c r="AV1792" s="159">
        <v>5044.25</v>
      </c>
      <c r="AW1792" s="159">
        <v>201.77</v>
      </c>
      <c r="AX1792" s="149" t="s">
        <v>274</v>
      </c>
      <c r="AY1792" s="159">
        <v>50.44</v>
      </c>
      <c r="AZ1792" s="159">
        <v>50.44</v>
      </c>
      <c r="BA1792" s="159">
        <v>201.76</v>
      </c>
      <c r="BB1792" s="159">
        <v>1412.32</v>
      </c>
      <c r="BC1792" s="162" t="s">
        <v>274</v>
      </c>
      <c r="BD1792" s="162">
        <v>0</v>
      </c>
      <c r="BE1792" s="159">
        <v>3631.93</v>
      </c>
      <c r="BF1792" s="159">
        <v>3631.93</v>
      </c>
      <c r="BG1792" s="159">
        <v>5044.25</v>
      </c>
    </row>
    <row r="1793" ht="28.05" customHeight="1" spans="1:59">
      <c r="A1793" s="149"/>
      <c r="B1793" s="149"/>
      <c r="C1793" s="149"/>
      <c r="D1793" s="149" t="s">
        <v>3726</v>
      </c>
      <c r="E1793" s="340" t="s">
        <v>8467</v>
      </c>
      <c r="F1793" s="149" t="s">
        <v>3726</v>
      </c>
      <c r="G1793" s="149" t="s">
        <v>8468</v>
      </c>
      <c r="H1793" s="149" t="s">
        <v>8454</v>
      </c>
      <c r="I1793" s="149" t="s">
        <v>4756</v>
      </c>
      <c r="J1793" s="149" t="s">
        <v>8469</v>
      </c>
      <c r="K1793" s="149"/>
      <c r="L1793" s="149" t="s">
        <v>262</v>
      </c>
      <c r="M1793" s="149"/>
      <c r="N1793" s="149" t="s">
        <v>263</v>
      </c>
      <c r="O1793" s="149" t="s">
        <v>214</v>
      </c>
      <c r="P1793" s="149" t="s">
        <v>53</v>
      </c>
      <c r="Q1793" s="149"/>
      <c r="R1793" s="149" t="s">
        <v>160</v>
      </c>
      <c r="S1793" s="149" t="s">
        <v>289</v>
      </c>
      <c r="T1793" s="149" t="s">
        <v>89</v>
      </c>
      <c r="U1793" s="149" t="s">
        <v>267</v>
      </c>
      <c r="V1793" s="149"/>
      <c r="W1793" s="149"/>
      <c r="X1793" s="149" t="s">
        <v>336</v>
      </c>
      <c r="Y1793" s="149"/>
      <c r="Z1793" s="149"/>
      <c r="AA1793" s="149"/>
      <c r="AB1793" s="149" t="s">
        <v>269</v>
      </c>
      <c r="AC1793" s="149" t="s">
        <v>318</v>
      </c>
      <c r="AD1793" s="149" t="s">
        <v>89</v>
      </c>
      <c r="AE1793" s="149" t="s">
        <v>271</v>
      </c>
      <c r="AF1793" s="149"/>
      <c r="AG1793" s="149" t="s">
        <v>1098</v>
      </c>
      <c r="AH1793" s="149" t="s">
        <v>273</v>
      </c>
      <c r="AI1793" s="158">
        <v>96</v>
      </c>
      <c r="AJ1793" s="149"/>
      <c r="AK1793" s="159" t="s">
        <v>274</v>
      </c>
      <c r="AL1793" s="159" t="s">
        <v>274</v>
      </c>
      <c r="AM1793" s="149" t="s">
        <v>274</v>
      </c>
      <c r="AN1793" s="160">
        <v>4</v>
      </c>
      <c r="AO1793" s="149"/>
      <c r="AP1793" s="149" t="s">
        <v>274</v>
      </c>
      <c r="AQ1793" s="149" t="s">
        <v>275</v>
      </c>
      <c r="AR1793" s="158">
        <v>1</v>
      </c>
      <c r="AS1793" s="149" t="s">
        <v>275</v>
      </c>
      <c r="AT1793" s="149" t="s">
        <v>276</v>
      </c>
      <c r="AU1793" s="161">
        <v>1</v>
      </c>
      <c r="AV1793" s="159">
        <v>9572.65</v>
      </c>
      <c r="AW1793" s="159">
        <v>382.91</v>
      </c>
      <c r="AX1793" s="149" t="s">
        <v>274</v>
      </c>
      <c r="AY1793" s="162">
        <v>0</v>
      </c>
      <c r="AZ1793" s="162" t="s">
        <v>274</v>
      </c>
      <c r="BA1793" s="162">
        <v>0</v>
      </c>
      <c r="BB1793" s="159">
        <v>9189.74</v>
      </c>
      <c r="BC1793" s="162" t="s">
        <v>274</v>
      </c>
      <c r="BD1793" s="162">
        <v>0</v>
      </c>
      <c r="BE1793" s="159">
        <v>382.91</v>
      </c>
      <c r="BF1793" s="159">
        <v>382.91</v>
      </c>
      <c r="BG1793" s="159">
        <v>9572.65</v>
      </c>
    </row>
    <row r="1794" ht="28.05" customHeight="1" spans="1:59">
      <c r="A1794" s="149"/>
      <c r="B1794" s="149"/>
      <c r="C1794" s="149"/>
      <c r="D1794" s="149" t="s">
        <v>3726</v>
      </c>
      <c r="E1794" s="340" t="s">
        <v>8470</v>
      </c>
      <c r="F1794" s="149" t="s">
        <v>3726</v>
      </c>
      <c r="G1794" s="149" t="s">
        <v>8471</v>
      </c>
      <c r="H1794" s="149" t="s">
        <v>8441</v>
      </c>
      <c r="I1794" s="149" t="s">
        <v>8442</v>
      </c>
      <c r="J1794" s="149" t="s">
        <v>8472</v>
      </c>
      <c r="K1794" s="149"/>
      <c r="L1794" s="149" t="s">
        <v>287</v>
      </c>
      <c r="M1794" s="149"/>
      <c r="N1794" s="149" t="s">
        <v>263</v>
      </c>
      <c r="O1794" s="149" t="s">
        <v>214</v>
      </c>
      <c r="P1794" s="149" t="s">
        <v>53</v>
      </c>
      <c r="Q1794" s="149"/>
      <c r="R1794" s="149" t="s">
        <v>8180</v>
      </c>
      <c r="S1794" s="149" t="s">
        <v>4928</v>
      </c>
      <c r="T1794" s="149" t="s">
        <v>837</v>
      </c>
      <c r="U1794" s="149" t="s">
        <v>267</v>
      </c>
      <c r="V1794" s="149"/>
      <c r="W1794" s="149"/>
      <c r="X1794" s="149" t="s">
        <v>268</v>
      </c>
      <c r="Y1794" s="149"/>
      <c r="Z1794" s="149"/>
      <c r="AA1794" s="149"/>
      <c r="AB1794" s="149" t="s">
        <v>269</v>
      </c>
      <c r="AC1794" s="149" t="s">
        <v>270</v>
      </c>
      <c r="AD1794" s="149" t="s">
        <v>837</v>
      </c>
      <c r="AE1794" s="149" t="s">
        <v>271</v>
      </c>
      <c r="AF1794" s="149"/>
      <c r="AG1794" s="149" t="s">
        <v>1098</v>
      </c>
      <c r="AH1794" s="149" t="s">
        <v>273</v>
      </c>
      <c r="AI1794" s="158">
        <v>78</v>
      </c>
      <c r="AJ1794" s="149"/>
      <c r="AK1794" s="159" t="s">
        <v>274</v>
      </c>
      <c r="AL1794" s="159" t="s">
        <v>274</v>
      </c>
      <c r="AM1794" s="149" t="s">
        <v>274</v>
      </c>
      <c r="AN1794" s="160">
        <v>4</v>
      </c>
      <c r="AO1794" s="149"/>
      <c r="AP1794" s="149" t="s">
        <v>274</v>
      </c>
      <c r="AQ1794" s="149" t="s">
        <v>275</v>
      </c>
      <c r="AR1794" s="158">
        <v>1</v>
      </c>
      <c r="AS1794" s="149" t="s">
        <v>275</v>
      </c>
      <c r="AT1794" s="149" t="s">
        <v>276</v>
      </c>
      <c r="AU1794" s="161">
        <v>1</v>
      </c>
      <c r="AV1794" s="159">
        <v>28455.46</v>
      </c>
      <c r="AW1794" s="159">
        <v>1138.22</v>
      </c>
      <c r="AX1794" s="149" t="s">
        <v>274</v>
      </c>
      <c r="AY1794" s="159">
        <v>297.5</v>
      </c>
      <c r="AZ1794" s="159">
        <v>297.5</v>
      </c>
      <c r="BA1794" s="159">
        <v>1190</v>
      </c>
      <c r="BB1794" s="159">
        <v>21962.15</v>
      </c>
      <c r="BC1794" s="162" t="s">
        <v>274</v>
      </c>
      <c r="BD1794" s="162">
        <v>0</v>
      </c>
      <c r="BE1794" s="159">
        <v>6493.31</v>
      </c>
      <c r="BF1794" s="159">
        <v>6493.31</v>
      </c>
      <c r="BG1794" s="159">
        <v>28455.46</v>
      </c>
    </row>
    <row r="1795" ht="28.05" customHeight="1" spans="1:59">
      <c r="A1795" s="149"/>
      <c r="B1795" s="149"/>
      <c r="C1795" s="149"/>
      <c r="D1795" s="149" t="s">
        <v>3726</v>
      </c>
      <c r="E1795" s="340" t="s">
        <v>8473</v>
      </c>
      <c r="F1795" s="149" t="s">
        <v>3726</v>
      </c>
      <c r="G1795" s="149" t="s">
        <v>8474</v>
      </c>
      <c r="H1795" s="149" t="s">
        <v>8475</v>
      </c>
      <c r="I1795" s="149" t="s">
        <v>8476</v>
      </c>
      <c r="J1795" s="149" t="s">
        <v>8477</v>
      </c>
      <c r="K1795" s="149"/>
      <c r="L1795" s="149" t="s">
        <v>262</v>
      </c>
      <c r="M1795" s="149"/>
      <c r="N1795" s="149" t="s">
        <v>263</v>
      </c>
      <c r="O1795" s="149" t="s">
        <v>214</v>
      </c>
      <c r="P1795" s="149" t="s">
        <v>53</v>
      </c>
      <c r="Q1795" s="149"/>
      <c r="R1795" s="149" t="s">
        <v>160</v>
      </c>
      <c r="S1795" s="149" t="s">
        <v>289</v>
      </c>
      <c r="T1795" s="149" t="s">
        <v>89</v>
      </c>
      <c r="U1795" s="149" t="s">
        <v>267</v>
      </c>
      <c r="V1795" s="149"/>
      <c r="W1795" s="149"/>
      <c r="X1795" s="149" t="s">
        <v>336</v>
      </c>
      <c r="Y1795" s="149"/>
      <c r="Z1795" s="149"/>
      <c r="AA1795" s="149"/>
      <c r="AB1795" s="149" t="s">
        <v>269</v>
      </c>
      <c r="AC1795" s="149" t="s">
        <v>318</v>
      </c>
      <c r="AD1795" s="149" t="s">
        <v>89</v>
      </c>
      <c r="AE1795" s="149" t="s">
        <v>271</v>
      </c>
      <c r="AF1795" s="149"/>
      <c r="AG1795" s="149" t="s">
        <v>1098</v>
      </c>
      <c r="AH1795" s="149" t="s">
        <v>273</v>
      </c>
      <c r="AI1795" s="158">
        <v>96</v>
      </c>
      <c r="AJ1795" s="149"/>
      <c r="AK1795" s="159" t="s">
        <v>274</v>
      </c>
      <c r="AL1795" s="159" t="s">
        <v>274</v>
      </c>
      <c r="AM1795" s="149" t="s">
        <v>274</v>
      </c>
      <c r="AN1795" s="160">
        <v>4</v>
      </c>
      <c r="AO1795" s="149"/>
      <c r="AP1795" s="149" t="s">
        <v>274</v>
      </c>
      <c r="AQ1795" s="149" t="s">
        <v>275</v>
      </c>
      <c r="AR1795" s="158">
        <v>1</v>
      </c>
      <c r="AS1795" s="149" t="s">
        <v>275</v>
      </c>
      <c r="AT1795" s="149" t="s">
        <v>276</v>
      </c>
      <c r="AU1795" s="161">
        <v>1</v>
      </c>
      <c r="AV1795" s="159">
        <v>5811.97</v>
      </c>
      <c r="AW1795" s="159">
        <v>232.48</v>
      </c>
      <c r="AX1795" s="149" t="s">
        <v>274</v>
      </c>
      <c r="AY1795" s="162">
        <v>0</v>
      </c>
      <c r="AZ1795" s="162" t="s">
        <v>274</v>
      </c>
      <c r="BA1795" s="162">
        <v>0</v>
      </c>
      <c r="BB1795" s="159">
        <v>5579.49</v>
      </c>
      <c r="BC1795" s="162" t="s">
        <v>274</v>
      </c>
      <c r="BD1795" s="162">
        <v>0</v>
      </c>
      <c r="BE1795" s="159">
        <v>232.48</v>
      </c>
      <c r="BF1795" s="159">
        <v>232.48</v>
      </c>
      <c r="BG1795" s="159">
        <v>5811.97</v>
      </c>
    </row>
    <row r="1796" ht="28.05" customHeight="1" spans="1:59">
      <c r="A1796" s="149"/>
      <c r="B1796" s="149"/>
      <c r="C1796" s="149"/>
      <c r="D1796" s="149" t="s">
        <v>3726</v>
      </c>
      <c r="E1796" s="340" t="s">
        <v>8478</v>
      </c>
      <c r="F1796" s="149" t="s">
        <v>3726</v>
      </c>
      <c r="G1796" s="149" t="s">
        <v>8479</v>
      </c>
      <c r="H1796" s="149" t="s">
        <v>8480</v>
      </c>
      <c r="I1796" s="149" t="s">
        <v>8481</v>
      </c>
      <c r="J1796" s="149" t="s">
        <v>8482</v>
      </c>
      <c r="K1796" s="149"/>
      <c r="L1796" s="149" t="s">
        <v>287</v>
      </c>
      <c r="M1796" s="149"/>
      <c r="N1796" s="149" t="s">
        <v>263</v>
      </c>
      <c r="O1796" s="149" t="s">
        <v>214</v>
      </c>
      <c r="P1796" s="149" t="s">
        <v>53</v>
      </c>
      <c r="Q1796" s="149"/>
      <c r="R1796" s="149" t="s">
        <v>8483</v>
      </c>
      <c r="S1796" s="149" t="s">
        <v>3815</v>
      </c>
      <c r="T1796" s="149" t="s">
        <v>335</v>
      </c>
      <c r="U1796" s="149" t="s">
        <v>267</v>
      </c>
      <c r="V1796" s="149"/>
      <c r="W1796" s="149"/>
      <c r="X1796" s="149" t="s">
        <v>336</v>
      </c>
      <c r="Y1796" s="149"/>
      <c r="Z1796" s="149"/>
      <c r="AA1796" s="149"/>
      <c r="AB1796" s="149" t="s">
        <v>269</v>
      </c>
      <c r="AC1796" s="149" t="s">
        <v>270</v>
      </c>
      <c r="AD1796" s="149" t="s">
        <v>335</v>
      </c>
      <c r="AE1796" s="149" t="s">
        <v>271</v>
      </c>
      <c r="AF1796" s="149"/>
      <c r="AG1796" s="149" t="s">
        <v>1098</v>
      </c>
      <c r="AH1796" s="149" t="s">
        <v>273</v>
      </c>
      <c r="AI1796" s="158">
        <v>28</v>
      </c>
      <c r="AJ1796" s="149"/>
      <c r="AK1796" s="159" t="s">
        <v>274</v>
      </c>
      <c r="AL1796" s="159" t="s">
        <v>274</v>
      </c>
      <c r="AM1796" s="149" t="s">
        <v>274</v>
      </c>
      <c r="AN1796" s="160">
        <v>4</v>
      </c>
      <c r="AO1796" s="149"/>
      <c r="AP1796" s="149" t="s">
        <v>274</v>
      </c>
      <c r="AQ1796" s="149" t="s">
        <v>275</v>
      </c>
      <c r="AR1796" s="158">
        <v>1</v>
      </c>
      <c r="AS1796" s="149" t="s">
        <v>275</v>
      </c>
      <c r="AT1796" s="149" t="s">
        <v>276</v>
      </c>
      <c r="AU1796" s="161">
        <v>1</v>
      </c>
      <c r="AV1796" s="159">
        <v>66725.66</v>
      </c>
      <c r="AW1796" s="159">
        <v>2669.03</v>
      </c>
      <c r="AX1796" s="149" t="s">
        <v>274</v>
      </c>
      <c r="AY1796" s="159">
        <v>654.95</v>
      </c>
      <c r="AZ1796" s="159">
        <v>654.95</v>
      </c>
      <c r="BA1796" s="159">
        <v>2619.8</v>
      </c>
      <c r="BB1796" s="159">
        <v>18513.2</v>
      </c>
      <c r="BC1796" s="162" t="s">
        <v>274</v>
      </c>
      <c r="BD1796" s="159">
        <v>1006.62</v>
      </c>
      <c r="BE1796" s="159">
        <v>48212.46</v>
      </c>
      <c r="BF1796" s="159">
        <v>47205.84</v>
      </c>
      <c r="BG1796" s="159">
        <v>66725.66</v>
      </c>
    </row>
    <row r="1797" ht="28.05" customHeight="1" spans="1:59">
      <c r="A1797" s="149"/>
      <c r="B1797" s="149"/>
      <c r="C1797" s="149"/>
      <c r="D1797" s="149" t="s">
        <v>3726</v>
      </c>
      <c r="E1797" s="340" t="s">
        <v>8484</v>
      </c>
      <c r="F1797" s="149" t="s">
        <v>3726</v>
      </c>
      <c r="G1797" s="149" t="s">
        <v>8485</v>
      </c>
      <c r="H1797" s="149" t="s">
        <v>8441</v>
      </c>
      <c r="I1797" s="149" t="s">
        <v>8442</v>
      </c>
      <c r="J1797" s="149" t="s">
        <v>8486</v>
      </c>
      <c r="K1797" s="149"/>
      <c r="L1797" s="149" t="s">
        <v>287</v>
      </c>
      <c r="M1797" s="149"/>
      <c r="N1797" s="149" t="s">
        <v>263</v>
      </c>
      <c r="O1797" s="149" t="s">
        <v>214</v>
      </c>
      <c r="P1797" s="149" t="s">
        <v>53</v>
      </c>
      <c r="Q1797" s="149"/>
      <c r="R1797" s="149" t="s">
        <v>8180</v>
      </c>
      <c r="S1797" s="149" t="s">
        <v>4928</v>
      </c>
      <c r="T1797" s="149" t="s">
        <v>837</v>
      </c>
      <c r="U1797" s="149" t="s">
        <v>267</v>
      </c>
      <c r="V1797" s="149"/>
      <c r="W1797" s="149"/>
      <c r="X1797" s="149" t="s">
        <v>268</v>
      </c>
      <c r="Y1797" s="149"/>
      <c r="Z1797" s="149"/>
      <c r="AA1797" s="149"/>
      <c r="AB1797" s="149" t="s">
        <v>269</v>
      </c>
      <c r="AC1797" s="149" t="s">
        <v>270</v>
      </c>
      <c r="AD1797" s="149" t="s">
        <v>837</v>
      </c>
      <c r="AE1797" s="149" t="s">
        <v>271</v>
      </c>
      <c r="AF1797" s="149"/>
      <c r="AG1797" s="149" t="s">
        <v>1098</v>
      </c>
      <c r="AH1797" s="149" t="s">
        <v>273</v>
      </c>
      <c r="AI1797" s="158">
        <v>78</v>
      </c>
      <c r="AJ1797" s="149"/>
      <c r="AK1797" s="159" t="s">
        <v>274</v>
      </c>
      <c r="AL1797" s="159" t="s">
        <v>274</v>
      </c>
      <c r="AM1797" s="149" t="s">
        <v>274</v>
      </c>
      <c r="AN1797" s="160">
        <v>4</v>
      </c>
      <c r="AO1797" s="149"/>
      <c r="AP1797" s="149" t="s">
        <v>274</v>
      </c>
      <c r="AQ1797" s="149" t="s">
        <v>275</v>
      </c>
      <c r="AR1797" s="158">
        <v>1</v>
      </c>
      <c r="AS1797" s="149" t="s">
        <v>275</v>
      </c>
      <c r="AT1797" s="149" t="s">
        <v>276</v>
      </c>
      <c r="AU1797" s="161">
        <v>1</v>
      </c>
      <c r="AV1797" s="159">
        <v>28455.46</v>
      </c>
      <c r="AW1797" s="159">
        <v>1138.22</v>
      </c>
      <c r="AX1797" s="149" t="s">
        <v>274</v>
      </c>
      <c r="AY1797" s="159">
        <v>297.5</v>
      </c>
      <c r="AZ1797" s="159">
        <v>297.5</v>
      </c>
      <c r="BA1797" s="159">
        <v>1190</v>
      </c>
      <c r="BB1797" s="159">
        <v>21962.15</v>
      </c>
      <c r="BC1797" s="162" t="s">
        <v>274</v>
      </c>
      <c r="BD1797" s="162">
        <v>0</v>
      </c>
      <c r="BE1797" s="159">
        <v>6493.31</v>
      </c>
      <c r="BF1797" s="159">
        <v>6493.31</v>
      </c>
      <c r="BG1797" s="159">
        <v>28455.46</v>
      </c>
    </row>
    <row r="1798" ht="28.05" customHeight="1" spans="1:59">
      <c r="A1798" s="149"/>
      <c r="B1798" s="149"/>
      <c r="C1798" s="149"/>
      <c r="D1798" s="149" t="s">
        <v>3726</v>
      </c>
      <c r="E1798" s="340" t="s">
        <v>8487</v>
      </c>
      <c r="F1798" s="149" t="s">
        <v>3726</v>
      </c>
      <c r="G1798" s="149" t="s">
        <v>8488</v>
      </c>
      <c r="H1798" s="149" t="s">
        <v>8489</v>
      </c>
      <c r="I1798" s="149" t="s">
        <v>6296</v>
      </c>
      <c r="J1798" s="149" t="s">
        <v>8490</v>
      </c>
      <c r="K1798" s="149"/>
      <c r="L1798" s="149" t="s">
        <v>287</v>
      </c>
      <c r="M1798" s="149"/>
      <c r="N1798" s="149" t="s">
        <v>263</v>
      </c>
      <c r="O1798" s="149" t="s">
        <v>214</v>
      </c>
      <c r="P1798" s="149" t="s">
        <v>53</v>
      </c>
      <c r="Q1798" s="149"/>
      <c r="R1798" s="149" t="s">
        <v>8382</v>
      </c>
      <c r="S1798" s="149" t="s">
        <v>4928</v>
      </c>
      <c r="T1798" s="149" t="s">
        <v>8279</v>
      </c>
      <c r="U1798" s="149" t="s">
        <v>267</v>
      </c>
      <c r="V1798" s="149"/>
      <c r="W1798" s="149"/>
      <c r="X1798" s="149" t="s">
        <v>268</v>
      </c>
      <c r="Y1798" s="149"/>
      <c r="Z1798" s="149"/>
      <c r="AA1798" s="149"/>
      <c r="AB1798" s="149" t="s">
        <v>269</v>
      </c>
      <c r="AC1798" s="149" t="s">
        <v>318</v>
      </c>
      <c r="AD1798" s="149" t="s">
        <v>8279</v>
      </c>
      <c r="AE1798" s="149" t="s">
        <v>271</v>
      </c>
      <c r="AF1798" s="149"/>
      <c r="AG1798" s="149" t="s">
        <v>1098</v>
      </c>
      <c r="AH1798" s="149" t="s">
        <v>273</v>
      </c>
      <c r="AI1798" s="158">
        <v>96</v>
      </c>
      <c r="AJ1798" s="149"/>
      <c r="AK1798" s="159" t="s">
        <v>274</v>
      </c>
      <c r="AL1798" s="159" t="s">
        <v>274</v>
      </c>
      <c r="AM1798" s="149" t="s">
        <v>274</v>
      </c>
      <c r="AN1798" s="160">
        <v>4</v>
      </c>
      <c r="AO1798" s="149"/>
      <c r="AP1798" s="149" t="s">
        <v>274</v>
      </c>
      <c r="AQ1798" s="149" t="s">
        <v>275</v>
      </c>
      <c r="AR1798" s="158">
        <v>1</v>
      </c>
      <c r="AS1798" s="149" t="s">
        <v>275</v>
      </c>
      <c r="AT1798" s="149" t="s">
        <v>276</v>
      </c>
      <c r="AU1798" s="161">
        <v>1</v>
      </c>
      <c r="AV1798" s="159">
        <v>8547.01</v>
      </c>
      <c r="AW1798" s="159">
        <v>341.88</v>
      </c>
      <c r="AX1798" s="149" t="s">
        <v>274</v>
      </c>
      <c r="AY1798" s="162">
        <v>0</v>
      </c>
      <c r="AZ1798" s="162" t="s">
        <v>274</v>
      </c>
      <c r="BA1798" s="162">
        <v>0</v>
      </c>
      <c r="BB1798" s="159">
        <v>8205.13</v>
      </c>
      <c r="BC1798" s="162" t="s">
        <v>274</v>
      </c>
      <c r="BD1798" s="162">
        <v>0</v>
      </c>
      <c r="BE1798" s="159">
        <v>341.88</v>
      </c>
      <c r="BF1798" s="159">
        <v>341.88</v>
      </c>
      <c r="BG1798" s="159">
        <v>8547.01</v>
      </c>
    </row>
    <row r="1799" ht="28.05" customHeight="1" spans="1:59">
      <c r="A1799" s="149"/>
      <c r="B1799" s="149"/>
      <c r="C1799" s="149"/>
      <c r="D1799" s="149" t="s">
        <v>3726</v>
      </c>
      <c r="E1799" s="340" t="s">
        <v>8491</v>
      </c>
      <c r="F1799" s="149" t="s">
        <v>3726</v>
      </c>
      <c r="G1799" s="149" t="s">
        <v>8492</v>
      </c>
      <c r="H1799" s="149" t="s">
        <v>8493</v>
      </c>
      <c r="I1799" s="149" t="s">
        <v>8494</v>
      </c>
      <c r="J1799" s="149" t="s">
        <v>8495</v>
      </c>
      <c r="K1799" s="149"/>
      <c r="L1799" s="149" t="s">
        <v>287</v>
      </c>
      <c r="M1799" s="149"/>
      <c r="N1799" s="149" t="s">
        <v>263</v>
      </c>
      <c r="O1799" s="149" t="s">
        <v>214</v>
      </c>
      <c r="P1799" s="149" t="s">
        <v>53</v>
      </c>
      <c r="Q1799" s="149"/>
      <c r="R1799" s="149" t="s">
        <v>8483</v>
      </c>
      <c r="S1799" s="149" t="s">
        <v>8496</v>
      </c>
      <c r="T1799" s="149" t="s">
        <v>335</v>
      </c>
      <c r="U1799" s="149" t="s">
        <v>267</v>
      </c>
      <c r="V1799" s="149"/>
      <c r="W1799" s="149"/>
      <c r="X1799" s="149" t="s">
        <v>336</v>
      </c>
      <c r="Y1799" s="149"/>
      <c r="Z1799" s="149"/>
      <c r="AA1799" s="149"/>
      <c r="AB1799" s="149" t="s">
        <v>269</v>
      </c>
      <c r="AC1799" s="149" t="s">
        <v>270</v>
      </c>
      <c r="AD1799" s="149" t="s">
        <v>335</v>
      </c>
      <c r="AE1799" s="149" t="s">
        <v>271</v>
      </c>
      <c r="AF1799" s="149"/>
      <c r="AG1799" s="149" t="s">
        <v>1098</v>
      </c>
      <c r="AH1799" s="149" t="s">
        <v>273</v>
      </c>
      <c r="AI1799" s="158">
        <v>28</v>
      </c>
      <c r="AJ1799" s="149"/>
      <c r="AK1799" s="159" t="s">
        <v>274</v>
      </c>
      <c r="AL1799" s="159" t="s">
        <v>274</v>
      </c>
      <c r="AM1799" s="149" t="s">
        <v>274</v>
      </c>
      <c r="AN1799" s="160">
        <v>4</v>
      </c>
      <c r="AO1799" s="149"/>
      <c r="AP1799" s="149" t="s">
        <v>274</v>
      </c>
      <c r="AQ1799" s="149" t="s">
        <v>275</v>
      </c>
      <c r="AR1799" s="158">
        <v>1</v>
      </c>
      <c r="AS1799" s="149" t="s">
        <v>275</v>
      </c>
      <c r="AT1799" s="149" t="s">
        <v>276</v>
      </c>
      <c r="AU1799" s="161">
        <v>1</v>
      </c>
      <c r="AV1799" s="159">
        <v>4964512.79</v>
      </c>
      <c r="AW1799" s="159">
        <v>198580.51</v>
      </c>
      <c r="AX1799" s="149" t="s">
        <v>274</v>
      </c>
      <c r="AY1799" s="159">
        <v>50471.09</v>
      </c>
      <c r="AZ1799" s="159">
        <v>50471.09</v>
      </c>
      <c r="BA1799" s="159">
        <v>201884.36</v>
      </c>
      <c r="BB1799" s="159">
        <v>1333898.36</v>
      </c>
      <c r="BC1799" s="162" t="s">
        <v>274</v>
      </c>
      <c r="BD1799" s="162">
        <v>0</v>
      </c>
      <c r="BE1799" s="159">
        <v>3630614.43</v>
      </c>
      <c r="BF1799" s="159">
        <v>3630614.43</v>
      </c>
      <c r="BG1799" s="159">
        <v>4964512.79</v>
      </c>
    </row>
    <row r="1800" ht="28.05" customHeight="1" spans="1:59">
      <c r="A1800" s="149"/>
      <c r="B1800" s="149"/>
      <c r="C1800" s="149"/>
      <c r="D1800" s="149" t="s">
        <v>3726</v>
      </c>
      <c r="E1800" s="340" t="s">
        <v>8497</v>
      </c>
      <c r="F1800" s="149" t="s">
        <v>3726</v>
      </c>
      <c r="G1800" s="149" t="s">
        <v>8498</v>
      </c>
      <c r="H1800" s="149" t="s">
        <v>7976</v>
      </c>
      <c r="I1800" s="149" t="s">
        <v>7818</v>
      </c>
      <c r="J1800" s="149" t="s">
        <v>8499</v>
      </c>
      <c r="K1800" s="149"/>
      <c r="L1800" s="149" t="s">
        <v>262</v>
      </c>
      <c r="M1800" s="149"/>
      <c r="N1800" s="149" t="s">
        <v>263</v>
      </c>
      <c r="O1800" s="149" t="s">
        <v>214</v>
      </c>
      <c r="P1800" s="149" t="s">
        <v>53</v>
      </c>
      <c r="Q1800" s="149"/>
      <c r="R1800" s="149" t="s">
        <v>8500</v>
      </c>
      <c r="S1800" s="149" t="s">
        <v>289</v>
      </c>
      <c r="T1800" s="149" t="s">
        <v>89</v>
      </c>
      <c r="U1800" s="149" t="s">
        <v>267</v>
      </c>
      <c r="V1800" s="149"/>
      <c r="W1800" s="149"/>
      <c r="X1800" s="149" t="s">
        <v>268</v>
      </c>
      <c r="Y1800" s="149"/>
      <c r="Z1800" s="149"/>
      <c r="AA1800" s="149"/>
      <c r="AB1800" s="149" t="s">
        <v>269</v>
      </c>
      <c r="AC1800" s="149" t="s">
        <v>318</v>
      </c>
      <c r="AD1800" s="149" t="s">
        <v>89</v>
      </c>
      <c r="AE1800" s="149" t="s">
        <v>271</v>
      </c>
      <c r="AF1800" s="149"/>
      <c r="AG1800" s="149" t="s">
        <v>1098</v>
      </c>
      <c r="AH1800" s="149" t="s">
        <v>273</v>
      </c>
      <c r="AI1800" s="158">
        <v>85</v>
      </c>
      <c r="AJ1800" s="149"/>
      <c r="AK1800" s="159" t="s">
        <v>274</v>
      </c>
      <c r="AL1800" s="159" t="s">
        <v>274</v>
      </c>
      <c r="AM1800" s="149" t="s">
        <v>274</v>
      </c>
      <c r="AN1800" s="160">
        <v>4</v>
      </c>
      <c r="AO1800" s="149"/>
      <c r="AP1800" s="149" t="s">
        <v>274</v>
      </c>
      <c r="AQ1800" s="149" t="s">
        <v>275</v>
      </c>
      <c r="AR1800" s="158">
        <v>1</v>
      </c>
      <c r="AS1800" s="149" t="s">
        <v>275</v>
      </c>
      <c r="AT1800" s="149" t="s">
        <v>276</v>
      </c>
      <c r="AU1800" s="161">
        <v>1</v>
      </c>
      <c r="AV1800" s="159">
        <v>132478.63</v>
      </c>
      <c r="AW1800" s="159">
        <v>5299.15</v>
      </c>
      <c r="AX1800" s="149" t="s">
        <v>274</v>
      </c>
      <c r="AY1800" s="162">
        <v>0</v>
      </c>
      <c r="AZ1800" s="162" t="s">
        <v>274</v>
      </c>
      <c r="BA1800" s="162">
        <v>0</v>
      </c>
      <c r="BB1800" s="159">
        <v>127179.48</v>
      </c>
      <c r="BC1800" s="162" t="s">
        <v>274</v>
      </c>
      <c r="BD1800" s="162">
        <v>0</v>
      </c>
      <c r="BE1800" s="159">
        <v>5299.15</v>
      </c>
      <c r="BF1800" s="159">
        <v>5299.15</v>
      </c>
      <c r="BG1800" s="159">
        <v>132478.63</v>
      </c>
    </row>
    <row r="1801" ht="28.05" customHeight="1" spans="1:59">
      <c r="A1801" s="149"/>
      <c r="B1801" s="149"/>
      <c r="C1801" s="149"/>
      <c r="D1801" s="149" t="s">
        <v>3726</v>
      </c>
      <c r="E1801" s="340" t="s">
        <v>8501</v>
      </c>
      <c r="F1801" s="149" t="s">
        <v>3726</v>
      </c>
      <c r="G1801" s="149" t="s">
        <v>8502</v>
      </c>
      <c r="H1801" s="149" t="s">
        <v>8441</v>
      </c>
      <c r="I1801" s="149" t="s">
        <v>8442</v>
      </c>
      <c r="J1801" s="149" t="s">
        <v>8503</v>
      </c>
      <c r="K1801" s="149"/>
      <c r="L1801" s="149" t="s">
        <v>287</v>
      </c>
      <c r="M1801" s="149"/>
      <c r="N1801" s="149" t="s">
        <v>263</v>
      </c>
      <c r="O1801" s="149" t="s">
        <v>214</v>
      </c>
      <c r="P1801" s="149" t="s">
        <v>53</v>
      </c>
      <c r="Q1801" s="149"/>
      <c r="R1801" s="149" t="s">
        <v>8180</v>
      </c>
      <c r="S1801" s="149" t="s">
        <v>4928</v>
      </c>
      <c r="T1801" s="149" t="s">
        <v>837</v>
      </c>
      <c r="U1801" s="149" t="s">
        <v>267</v>
      </c>
      <c r="V1801" s="149"/>
      <c r="W1801" s="149"/>
      <c r="X1801" s="149" t="s">
        <v>268</v>
      </c>
      <c r="Y1801" s="149"/>
      <c r="Z1801" s="149"/>
      <c r="AA1801" s="149"/>
      <c r="AB1801" s="149" t="s">
        <v>269</v>
      </c>
      <c r="AC1801" s="149" t="s">
        <v>270</v>
      </c>
      <c r="AD1801" s="149" t="s">
        <v>837</v>
      </c>
      <c r="AE1801" s="149" t="s">
        <v>271</v>
      </c>
      <c r="AF1801" s="149"/>
      <c r="AG1801" s="149" t="s">
        <v>1098</v>
      </c>
      <c r="AH1801" s="149" t="s">
        <v>273</v>
      </c>
      <c r="AI1801" s="158">
        <v>78</v>
      </c>
      <c r="AJ1801" s="149"/>
      <c r="AK1801" s="159" t="s">
        <v>274</v>
      </c>
      <c r="AL1801" s="159" t="s">
        <v>274</v>
      </c>
      <c r="AM1801" s="149" t="s">
        <v>274</v>
      </c>
      <c r="AN1801" s="160">
        <v>4</v>
      </c>
      <c r="AO1801" s="149"/>
      <c r="AP1801" s="149" t="s">
        <v>274</v>
      </c>
      <c r="AQ1801" s="149" t="s">
        <v>275</v>
      </c>
      <c r="AR1801" s="158">
        <v>1</v>
      </c>
      <c r="AS1801" s="149" t="s">
        <v>275</v>
      </c>
      <c r="AT1801" s="149" t="s">
        <v>276</v>
      </c>
      <c r="AU1801" s="161">
        <v>1</v>
      </c>
      <c r="AV1801" s="159">
        <v>28455.46</v>
      </c>
      <c r="AW1801" s="159">
        <v>1138.22</v>
      </c>
      <c r="AX1801" s="149" t="s">
        <v>274</v>
      </c>
      <c r="AY1801" s="159">
        <v>297.5</v>
      </c>
      <c r="AZ1801" s="159">
        <v>297.5</v>
      </c>
      <c r="BA1801" s="159">
        <v>1190</v>
      </c>
      <c r="BB1801" s="159">
        <v>21962.15</v>
      </c>
      <c r="BC1801" s="162" t="s">
        <v>274</v>
      </c>
      <c r="BD1801" s="162">
        <v>0</v>
      </c>
      <c r="BE1801" s="159">
        <v>6493.31</v>
      </c>
      <c r="BF1801" s="159">
        <v>6493.31</v>
      </c>
      <c r="BG1801" s="159">
        <v>28455.46</v>
      </c>
    </row>
    <row r="1802" ht="28.05" customHeight="1" spans="1:59">
      <c r="A1802" s="149"/>
      <c r="B1802" s="149"/>
      <c r="C1802" s="149"/>
      <c r="D1802" s="149" t="s">
        <v>3726</v>
      </c>
      <c r="E1802" s="340" t="s">
        <v>8504</v>
      </c>
      <c r="F1802" s="149" t="s">
        <v>3726</v>
      </c>
      <c r="G1802" s="149" t="s">
        <v>8505</v>
      </c>
      <c r="H1802" s="149" t="s">
        <v>8441</v>
      </c>
      <c r="I1802" s="149" t="s">
        <v>8442</v>
      </c>
      <c r="J1802" s="149" t="s">
        <v>8506</v>
      </c>
      <c r="K1802" s="149"/>
      <c r="L1802" s="149" t="s">
        <v>287</v>
      </c>
      <c r="M1802" s="149"/>
      <c r="N1802" s="149" t="s">
        <v>263</v>
      </c>
      <c r="O1802" s="149" t="s">
        <v>214</v>
      </c>
      <c r="P1802" s="149" t="s">
        <v>53</v>
      </c>
      <c r="Q1802" s="149"/>
      <c r="R1802" s="149" t="s">
        <v>8180</v>
      </c>
      <c r="S1802" s="149" t="s">
        <v>4928</v>
      </c>
      <c r="T1802" s="149" t="s">
        <v>837</v>
      </c>
      <c r="U1802" s="149" t="s">
        <v>267</v>
      </c>
      <c r="V1802" s="149"/>
      <c r="W1802" s="149"/>
      <c r="X1802" s="149" t="s">
        <v>268</v>
      </c>
      <c r="Y1802" s="149"/>
      <c r="Z1802" s="149"/>
      <c r="AA1802" s="149"/>
      <c r="AB1802" s="149" t="s">
        <v>269</v>
      </c>
      <c r="AC1802" s="149" t="s">
        <v>270</v>
      </c>
      <c r="AD1802" s="149" t="s">
        <v>837</v>
      </c>
      <c r="AE1802" s="149" t="s">
        <v>271</v>
      </c>
      <c r="AF1802" s="149"/>
      <c r="AG1802" s="149" t="s">
        <v>1098</v>
      </c>
      <c r="AH1802" s="149" t="s">
        <v>273</v>
      </c>
      <c r="AI1802" s="158">
        <v>78</v>
      </c>
      <c r="AJ1802" s="149"/>
      <c r="AK1802" s="159" t="s">
        <v>274</v>
      </c>
      <c r="AL1802" s="159" t="s">
        <v>274</v>
      </c>
      <c r="AM1802" s="149" t="s">
        <v>274</v>
      </c>
      <c r="AN1802" s="160">
        <v>4</v>
      </c>
      <c r="AO1802" s="149"/>
      <c r="AP1802" s="149" t="s">
        <v>274</v>
      </c>
      <c r="AQ1802" s="149" t="s">
        <v>275</v>
      </c>
      <c r="AR1802" s="158">
        <v>1</v>
      </c>
      <c r="AS1802" s="149" t="s">
        <v>275</v>
      </c>
      <c r="AT1802" s="149" t="s">
        <v>276</v>
      </c>
      <c r="AU1802" s="161">
        <v>1</v>
      </c>
      <c r="AV1802" s="159">
        <v>28455.46</v>
      </c>
      <c r="AW1802" s="159">
        <v>1138.22</v>
      </c>
      <c r="AX1802" s="149" t="s">
        <v>274</v>
      </c>
      <c r="AY1802" s="159">
        <v>297.5</v>
      </c>
      <c r="AZ1802" s="159">
        <v>297.5</v>
      </c>
      <c r="BA1802" s="159">
        <v>1190</v>
      </c>
      <c r="BB1802" s="159">
        <v>21962.15</v>
      </c>
      <c r="BC1802" s="162" t="s">
        <v>274</v>
      </c>
      <c r="BD1802" s="162">
        <v>0</v>
      </c>
      <c r="BE1802" s="159">
        <v>6493.31</v>
      </c>
      <c r="BF1802" s="159">
        <v>6493.31</v>
      </c>
      <c r="BG1802" s="159">
        <v>28455.46</v>
      </c>
    </row>
    <row r="1803" ht="28.05" customHeight="1" spans="1:59">
      <c r="A1803" s="149"/>
      <c r="B1803" s="149"/>
      <c r="C1803" s="149"/>
      <c r="D1803" s="149" t="s">
        <v>3726</v>
      </c>
      <c r="E1803" s="340" t="s">
        <v>8507</v>
      </c>
      <c r="F1803" s="149" t="s">
        <v>3726</v>
      </c>
      <c r="G1803" s="149" t="s">
        <v>8508</v>
      </c>
      <c r="H1803" s="149" t="s">
        <v>8509</v>
      </c>
      <c r="I1803" s="149" t="s">
        <v>8510</v>
      </c>
      <c r="J1803" s="149" t="s">
        <v>8511</v>
      </c>
      <c r="K1803" s="149"/>
      <c r="L1803" s="149" t="s">
        <v>287</v>
      </c>
      <c r="M1803" s="149"/>
      <c r="N1803" s="149" t="s">
        <v>263</v>
      </c>
      <c r="O1803" s="149" t="s">
        <v>214</v>
      </c>
      <c r="P1803" s="149" t="s">
        <v>53</v>
      </c>
      <c r="Q1803" s="149"/>
      <c r="R1803" s="149" t="s">
        <v>8180</v>
      </c>
      <c r="S1803" s="149" t="s">
        <v>4928</v>
      </c>
      <c r="T1803" s="149" t="s">
        <v>837</v>
      </c>
      <c r="U1803" s="149" t="s">
        <v>267</v>
      </c>
      <c r="V1803" s="149"/>
      <c r="W1803" s="149"/>
      <c r="X1803" s="149" t="s">
        <v>268</v>
      </c>
      <c r="Y1803" s="149"/>
      <c r="Z1803" s="149"/>
      <c r="AA1803" s="149"/>
      <c r="AB1803" s="149" t="s">
        <v>269</v>
      </c>
      <c r="AC1803" s="149" t="s">
        <v>270</v>
      </c>
      <c r="AD1803" s="149" t="s">
        <v>837</v>
      </c>
      <c r="AE1803" s="149" t="s">
        <v>271</v>
      </c>
      <c r="AF1803" s="149"/>
      <c r="AG1803" s="149" t="s">
        <v>1098</v>
      </c>
      <c r="AH1803" s="149" t="s">
        <v>273</v>
      </c>
      <c r="AI1803" s="158">
        <v>78</v>
      </c>
      <c r="AJ1803" s="149"/>
      <c r="AK1803" s="159" t="s">
        <v>274</v>
      </c>
      <c r="AL1803" s="159" t="s">
        <v>274</v>
      </c>
      <c r="AM1803" s="149" t="s">
        <v>274</v>
      </c>
      <c r="AN1803" s="160">
        <v>4</v>
      </c>
      <c r="AO1803" s="149"/>
      <c r="AP1803" s="149" t="s">
        <v>274</v>
      </c>
      <c r="AQ1803" s="149" t="s">
        <v>275</v>
      </c>
      <c r="AR1803" s="158">
        <v>1</v>
      </c>
      <c r="AS1803" s="149" t="s">
        <v>275</v>
      </c>
      <c r="AT1803" s="149" t="s">
        <v>276</v>
      </c>
      <c r="AU1803" s="161">
        <v>1</v>
      </c>
      <c r="AV1803" s="159">
        <v>169677.04</v>
      </c>
      <c r="AW1803" s="159">
        <v>6787.08</v>
      </c>
      <c r="AX1803" s="149" t="s">
        <v>274</v>
      </c>
      <c r="AY1803" s="159">
        <v>1773.9</v>
      </c>
      <c r="AZ1803" s="159">
        <v>1773.9</v>
      </c>
      <c r="BA1803" s="159">
        <v>7095.6</v>
      </c>
      <c r="BB1803" s="159">
        <v>130959.81</v>
      </c>
      <c r="BC1803" s="162" t="s">
        <v>274</v>
      </c>
      <c r="BD1803" s="162">
        <v>0</v>
      </c>
      <c r="BE1803" s="159">
        <v>38717.23</v>
      </c>
      <c r="BF1803" s="159">
        <v>38717.23</v>
      </c>
      <c r="BG1803" s="159">
        <v>169677.04</v>
      </c>
    </row>
    <row r="1804" ht="28.05" customHeight="1" spans="1:59">
      <c r="A1804" s="149"/>
      <c r="B1804" s="149"/>
      <c r="C1804" s="149"/>
      <c r="D1804" s="149" t="s">
        <v>3726</v>
      </c>
      <c r="E1804" s="340" t="s">
        <v>8512</v>
      </c>
      <c r="F1804" s="149" t="s">
        <v>3726</v>
      </c>
      <c r="G1804" s="149" t="s">
        <v>8513</v>
      </c>
      <c r="H1804" s="149" t="s">
        <v>8514</v>
      </c>
      <c r="I1804" s="149" t="s">
        <v>8515</v>
      </c>
      <c r="J1804" s="149" t="s">
        <v>8516</v>
      </c>
      <c r="K1804" s="149"/>
      <c r="L1804" s="149" t="s">
        <v>287</v>
      </c>
      <c r="M1804" s="149"/>
      <c r="N1804" s="149" t="s">
        <v>263</v>
      </c>
      <c r="O1804" s="149" t="s">
        <v>214</v>
      </c>
      <c r="P1804" s="149" t="s">
        <v>53</v>
      </c>
      <c r="Q1804" s="149"/>
      <c r="R1804" s="149" t="s">
        <v>8180</v>
      </c>
      <c r="S1804" s="149" t="s">
        <v>4928</v>
      </c>
      <c r="T1804" s="149" t="s">
        <v>837</v>
      </c>
      <c r="U1804" s="149" t="s">
        <v>267</v>
      </c>
      <c r="V1804" s="149"/>
      <c r="W1804" s="149"/>
      <c r="X1804" s="149" t="s">
        <v>268</v>
      </c>
      <c r="Y1804" s="149"/>
      <c r="Z1804" s="149"/>
      <c r="AA1804" s="149"/>
      <c r="AB1804" s="149" t="s">
        <v>269</v>
      </c>
      <c r="AC1804" s="149" t="s">
        <v>270</v>
      </c>
      <c r="AD1804" s="149" t="s">
        <v>837</v>
      </c>
      <c r="AE1804" s="149" t="s">
        <v>271</v>
      </c>
      <c r="AF1804" s="149"/>
      <c r="AG1804" s="149" t="s">
        <v>1098</v>
      </c>
      <c r="AH1804" s="149" t="s">
        <v>273</v>
      </c>
      <c r="AI1804" s="158">
        <v>78</v>
      </c>
      <c r="AJ1804" s="149"/>
      <c r="AK1804" s="159" t="s">
        <v>274</v>
      </c>
      <c r="AL1804" s="159" t="s">
        <v>274</v>
      </c>
      <c r="AM1804" s="149" t="s">
        <v>274</v>
      </c>
      <c r="AN1804" s="160">
        <v>4</v>
      </c>
      <c r="AO1804" s="149"/>
      <c r="AP1804" s="149" t="s">
        <v>274</v>
      </c>
      <c r="AQ1804" s="149" t="s">
        <v>275</v>
      </c>
      <c r="AR1804" s="158">
        <v>1</v>
      </c>
      <c r="AS1804" s="149" t="s">
        <v>275</v>
      </c>
      <c r="AT1804" s="149" t="s">
        <v>276</v>
      </c>
      <c r="AU1804" s="161">
        <v>1</v>
      </c>
      <c r="AV1804" s="159">
        <v>11206.89</v>
      </c>
      <c r="AW1804" s="159">
        <v>448.28</v>
      </c>
      <c r="AX1804" s="149" t="s">
        <v>274</v>
      </c>
      <c r="AY1804" s="159">
        <v>117.16</v>
      </c>
      <c r="AZ1804" s="159">
        <v>117.16</v>
      </c>
      <c r="BA1804" s="159">
        <v>468.64</v>
      </c>
      <c r="BB1804" s="159">
        <v>8649.75</v>
      </c>
      <c r="BC1804" s="162" t="s">
        <v>274</v>
      </c>
      <c r="BD1804" s="162">
        <v>0</v>
      </c>
      <c r="BE1804" s="159">
        <v>2557.14</v>
      </c>
      <c r="BF1804" s="159">
        <v>2557.14</v>
      </c>
      <c r="BG1804" s="159">
        <v>11206.89</v>
      </c>
    </row>
    <row r="1805" ht="28.05" customHeight="1" spans="1:59">
      <c r="A1805" s="149"/>
      <c r="B1805" s="149"/>
      <c r="C1805" s="149"/>
      <c r="D1805" s="149" t="s">
        <v>3726</v>
      </c>
      <c r="E1805" s="340" t="s">
        <v>8517</v>
      </c>
      <c r="F1805" s="149" t="s">
        <v>3726</v>
      </c>
      <c r="G1805" s="149" t="s">
        <v>8518</v>
      </c>
      <c r="H1805" s="149" t="s">
        <v>8514</v>
      </c>
      <c r="I1805" s="149" t="s">
        <v>8515</v>
      </c>
      <c r="J1805" s="149" t="s">
        <v>8519</v>
      </c>
      <c r="K1805" s="149"/>
      <c r="L1805" s="149" t="s">
        <v>287</v>
      </c>
      <c r="M1805" s="149"/>
      <c r="N1805" s="149" t="s">
        <v>263</v>
      </c>
      <c r="O1805" s="149" t="s">
        <v>214</v>
      </c>
      <c r="P1805" s="149" t="s">
        <v>53</v>
      </c>
      <c r="Q1805" s="149"/>
      <c r="R1805" s="149" t="s">
        <v>8180</v>
      </c>
      <c r="S1805" s="149" t="s">
        <v>4928</v>
      </c>
      <c r="T1805" s="149" t="s">
        <v>837</v>
      </c>
      <c r="U1805" s="149" t="s">
        <v>267</v>
      </c>
      <c r="V1805" s="149"/>
      <c r="W1805" s="149"/>
      <c r="X1805" s="149" t="s">
        <v>268</v>
      </c>
      <c r="Y1805" s="149"/>
      <c r="Z1805" s="149"/>
      <c r="AA1805" s="149"/>
      <c r="AB1805" s="149" t="s">
        <v>269</v>
      </c>
      <c r="AC1805" s="149" t="s">
        <v>270</v>
      </c>
      <c r="AD1805" s="149" t="s">
        <v>837</v>
      </c>
      <c r="AE1805" s="149" t="s">
        <v>271</v>
      </c>
      <c r="AF1805" s="149"/>
      <c r="AG1805" s="149" t="s">
        <v>1098</v>
      </c>
      <c r="AH1805" s="149" t="s">
        <v>273</v>
      </c>
      <c r="AI1805" s="158">
        <v>78</v>
      </c>
      <c r="AJ1805" s="149"/>
      <c r="AK1805" s="159" t="s">
        <v>274</v>
      </c>
      <c r="AL1805" s="159" t="s">
        <v>274</v>
      </c>
      <c r="AM1805" s="149" t="s">
        <v>274</v>
      </c>
      <c r="AN1805" s="160">
        <v>4</v>
      </c>
      <c r="AO1805" s="149"/>
      <c r="AP1805" s="149" t="s">
        <v>274</v>
      </c>
      <c r="AQ1805" s="149" t="s">
        <v>275</v>
      </c>
      <c r="AR1805" s="158">
        <v>1</v>
      </c>
      <c r="AS1805" s="149" t="s">
        <v>275</v>
      </c>
      <c r="AT1805" s="149" t="s">
        <v>276</v>
      </c>
      <c r="AU1805" s="161">
        <v>1</v>
      </c>
      <c r="AV1805" s="159">
        <v>11206.89</v>
      </c>
      <c r="AW1805" s="159">
        <v>448.28</v>
      </c>
      <c r="AX1805" s="149" t="s">
        <v>274</v>
      </c>
      <c r="AY1805" s="159">
        <v>117.16</v>
      </c>
      <c r="AZ1805" s="159">
        <v>117.16</v>
      </c>
      <c r="BA1805" s="159">
        <v>468.64</v>
      </c>
      <c r="BB1805" s="159">
        <v>8649.75</v>
      </c>
      <c r="BC1805" s="162" t="s">
        <v>274</v>
      </c>
      <c r="BD1805" s="162">
        <v>0</v>
      </c>
      <c r="BE1805" s="159">
        <v>2557.14</v>
      </c>
      <c r="BF1805" s="159">
        <v>2557.14</v>
      </c>
      <c r="BG1805" s="159">
        <v>11206.89</v>
      </c>
    </row>
    <row r="1806" ht="28.05" customHeight="1" spans="1:59">
      <c r="A1806" s="149"/>
      <c r="B1806" s="149"/>
      <c r="C1806" s="149"/>
      <c r="D1806" s="149" t="s">
        <v>3726</v>
      </c>
      <c r="E1806" s="340" t="s">
        <v>8520</v>
      </c>
      <c r="F1806" s="149" t="s">
        <v>3726</v>
      </c>
      <c r="G1806" s="149" t="s">
        <v>8521</v>
      </c>
      <c r="H1806" s="149" t="s">
        <v>7976</v>
      </c>
      <c r="I1806" s="149" t="s">
        <v>7818</v>
      </c>
      <c r="J1806" s="149" t="s">
        <v>8522</v>
      </c>
      <c r="K1806" s="149"/>
      <c r="L1806" s="149" t="s">
        <v>262</v>
      </c>
      <c r="M1806" s="149"/>
      <c r="N1806" s="149" t="s">
        <v>263</v>
      </c>
      <c r="O1806" s="149" t="s">
        <v>214</v>
      </c>
      <c r="P1806" s="149" t="s">
        <v>53</v>
      </c>
      <c r="Q1806" s="149"/>
      <c r="R1806" s="149" t="s">
        <v>8500</v>
      </c>
      <c r="S1806" s="149" t="s">
        <v>289</v>
      </c>
      <c r="T1806" s="149" t="s">
        <v>89</v>
      </c>
      <c r="U1806" s="149" t="s">
        <v>267</v>
      </c>
      <c r="V1806" s="149"/>
      <c r="W1806" s="149"/>
      <c r="X1806" s="149" t="s">
        <v>268</v>
      </c>
      <c r="Y1806" s="149"/>
      <c r="Z1806" s="149"/>
      <c r="AA1806" s="149"/>
      <c r="AB1806" s="149" t="s">
        <v>269</v>
      </c>
      <c r="AC1806" s="149" t="s">
        <v>318</v>
      </c>
      <c r="AD1806" s="149" t="s">
        <v>89</v>
      </c>
      <c r="AE1806" s="149" t="s">
        <v>271</v>
      </c>
      <c r="AF1806" s="149"/>
      <c r="AG1806" s="149" t="s">
        <v>1098</v>
      </c>
      <c r="AH1806" s="149" t="s">
        <v>273</v>
      </c>
      <c r="AI1806" s="158">
        <v>85</v>
      </c>
      <c r="AJ1806" s="149"/>
      <c r="AK1806" s="159" t="s">
        <v>274</v>
      </c>
      <c r="AL1806" s="159" t="s">
        <v>274</v>
      </c>
      <c r="AM1806" s="149" t="s">
        <v>274</v>
      </c>
      <c r="AN1806" s="160">
        <v>4</v>
      </c>
      <c r="AO1806" s="149"/>
      <c r="AP1806" s="149" t="s">
        <v>274</v>
      </c>
      <c r="AQ1806" s="149" t="s">
        <v>275</v>
      </c>
      <c r="AR1806" s="158">
        <v>1</v>
      </c>
      <c r="AS1806" s="149" t="s">
        <v>275</v>
      </c>
      <c r="AT1806" s="149" t="s">
        <v>276</v>
      </c>
      <c r="AU1806" s="161">
        <v>1</v>
      </c>
      <c r="AV1806" s="159">
        <v>132478.63</v>
      </c>
      <c r="AW1806" s="159">
        <v>5299.15</v>
      </c>
      <c r="AX1806" s="149" t="s">
        <v>274</v>
      </c>
      <c r="AY1806" s="162">
        <v>0</v>
      </c>
      <c r="AZ1806" s="162" t="s">
        <v>274</v>
      </c>
      <c r="BA1806" s="162">
        <v>0</v>
      </c>
      <c r="BB1806" s="159">
        <v>127179.48</v>
      </c>
      <c r="BC1806" s="162" t="s">
        <v>274</v>
      </c>
      <c r="BD1806" s="162">
        <v>0</v>
      </c>
      <c r="BE1806" s="159">
        <v>5299.15</v>
      </c>
      <c r="BF1806" s="159">
        <v>5299.15</v>
      </c>
      <c r="BG1806" s="159">
        <v>132478.63</v>
      </c>
    </row>
    <row r="1807" ht="28.05" customHeight="1" spans="1:59">
      <c r="A1807" s="149"/>
      <c r="B1807" s="149"/>
      <c r="C1807" s="149"/>
      <c r="D1807" s="149" t="s">
        <v>3726</v>
      </c>
      <c r="E1807" s="340" t="s">
        <v>8523</v>
      </c>
      <c r="F1807" s="149" t="s">
        <v>3726</v>
      </c>
      <c r="G1807" s="149" t="s">
        <v>8524</v>
      </c>
      <c r="H1807" s="149" t="s">
        <v>7976</v>
      </c>
      <c r="I1807" s="149" t="s">
        <v>7818</v>
      </c>
      <c r="J1807" s="149" t="s">
        <v>8525</v>
      </c>
      <c r="K1807" s="149"/>
      <c r="L1807" s="149" t="s">
        <v>262</v>
      </c>
      <c r="M1807" s="149"/>
      <c r="N1807" s="149" t="s">
        <v>263</v>
      </c>
      <c r="O1807" s="149" t="s">
        <v>214</v>
      </c>
      <c r="P1807" s="149" t="s">
        <v>53</v>
      </c>
      <c r="Q1807" s="149"/>
      <c r="R1807" s="149" t="s">
        <v>8500</v>
      </c>
      <c r="S1807" s="149" t="s">
        <v>289</v>
      </c>
      <c r="T1807" s="149" t="s">
        <v>89</v>
      </c>
      <c r="U1807" s="149" t="s">
        <v>267</v>
      </c>
      <c r="V1807" s="149"/>
      <c r="W1807" s="149"/>
      <c r="X1807" s="149" t="s">
        <v>268</v>
      </c>
      <c r="Y1807" s="149"/>
      <c r="Z1807" s="149"/>
      <c r="AA1807" s="149"/>
      <c r="AB1807" s="149" t="s">
        <v>269</v>
      </c>
      <c r="AC1807" s="149" t="s">
        <v>318</v>
      </c>
      <c r="AD1807" s="149" t="s">
        <v>89</v>
      </c>
      <c r="AE1807" s="149" t="s">
        <v>271</v>
      </c>
      <c r="AF1807" s="149"/>
      <c r="AG1807" s="149" t="s">
        <v>1098</v>
      </c>
      <c r="AH1807" s="149" t="s">
        <v>273</v>
      </c>
      <c r="AI1807" s="158">
        <v>85</v>
      </c>
      <c r="AJ1807" s="149"/>
      <c r="AK1807" s="159" t="s">
        <v>274</v>
      </c>
      <c r="AL1807" s="159" t="s">
        <v>274</v>
      </c>
      <c r="AM1807" s="149" t="s">
        <v>274</v>
      </c>
      <c r="AN1807" s="160">
        <v>4</v>
      </c>
      <c r="AO1807" s="149"/>
      <c r="AP1807" s="149" t="s">
        <v>274</v>
      </c>
      <c r="AQ1807" s="149" t="s">
        <v>275</v>
      </c>
      <c r="AR1807" s="158">
        <v>1</v>
      </c>
      <c r="AS1807" s="149" t="s">
        <v>275</v>
      </c>
      <c r="AT1807" s="149" t="s">
        <v>276</v>
      </c>
      <c r="AU1807" s="161">
        <v>1</v>
      </c>
      <c r="AV1807" s="159">
        <v>132478.64</v>
      </c>
      <c r="AW1807" s="159">
        <v>5299.15</v>
      </c>
      <c r="AX1807" s="149" t="s">
        <v>274</v>
      </c>
      <c r="AY1807" s="162">
        <v>0</v>
      </c>
      <c r="AZ1807" s="162" t="s">
        <v>274</v>
      </c>
      <c r="BA1807" s="162">
        <v>0</v>
      </c>
      <c r="BB1807" s="159">
        <v>127179.49</v>
      </c>
      <c r="BC1807" s="162" t="s">
        <v>274</v>
      </c>
      <c r="BD1807" s="162">
        <v>0</v>
      </c>
      <c r="BE1807" s="159">
        <v>5299.15</v>
      </c>
      <c r="BF1807" s="159">
        <v>5299.15</v>
      </c>
      <c r="BG1807" s="159">
        <v>132478.64</v>
      </c>
    </row>
    <row r="1808" ht="28.05" customHeight="1" spans="1:59">
      <c r="A1808" s="149"/>
      <c r="B1808" s="149"/>
      <c r="C1808" s="149"/>
      <c r="D1808" s="149" t="s">
        <v>3726</v>
      </c>
      <c r="E1808" s="340" t="s">
        <v>8526</v>
      </c>
      <c r="F1808" s="149" t="s">
        <v>3726</v>
      </c>
      <c r="G1808" s="149" t="s">
        <v>8527</v>
      </c>
      <c r="H1808" s="149" t="s">
        <v>8489</v>
      </c>
      <c r="I1808" s="149" t="s">
        <v>6296</v>
      </c>
      <c r="J1808" s="149" t="s">
        <v>8528</v>
      </c>
      <c r="K1808" s="149"/>
      <c r="L1808" s="149" t="s">
        <v>287</v>
      </c>
      <c r="M1808" s="149"/>
      <c r="N1808" s="149" t="s">
        <v>263</v>
      </c>
      <c r="O1808" s="149" t="s">
        <v>214</v>
      </c>
      <c r="P1808" s="149" t="s">
        <v>53</v>
      </c>
      <c r="Q1808" s="149"/>
      <c r="R1808" s="149" t="s">
        <v>8382</v>
      </c>
      <c r="S1808" s="149" t="s">
        <v>4928</v>
      </c>
      <c r="T1808" s="149" t="s">
        <v>8279</v>
      </c>
      <c r="U1808" s="149" t="s">
        <v>267</v>
      </c>
      <c r="V1808" s="149"/>
      <c r="W1808" s="149"/>
      <c r="X1808" s="149" t="s">
        <v>268</v>
      </c>
      <c r="Y1808" s="149"/>
      <c r="Z1808" s="149"/>
      <c r="AA1808" s="149"/>
      <c r="AB1808" s="149" t="s">
        <v>269</v>
      </c>
      <c r="AC1808" s="149" t="s">
        <v>318</v>
      </c>
      <c r="AD1808" s="149" t="s">
        <v>8279</v>
      </c>
      <c r="AE1808" s="149" t="s">
        <v>271</v>
      </c>
      <c r="AF1808" s="149"/>
      <c r="AG1808" s="149" t="s">
        <v>1098</v>
      </c>
      <c r="AH1808" s="149" t="s">
        <v>273</v>
      </c>
      <c r="AI1808" s="158">
        <v>96</v>
      </c>
      <c r="AJ1808" s="149"/>
      <c r="AK1808" s="159" t="s">
        <v>274</v>
      </c>
      <c r="AL1808" s="159" t="s">
        <v>274</v>
      </c>
      <c r="AM1808" s="149" t="s">
        <v>274</v>
      </c>
      <c r="AN1808" s="160">
        <v>4</v>
      </c>
      <c r="AO1808" s="149"/>
      <c r="AP1808" s="149" t="s">
        <v>274</v>
      </c>
      <c r="AQ1808" s="149" t="s">
        <v>275</v>
      </c>
      <c r="AR1808" s="158">
        <v>1</v>
      </c>
      <c r="AS1808" s="149" t="s">
        <v>275</v>
      </c>
      <c r="AT1808" s="149" t="s">
        <v>276</v>
      </c>
      <c r="AU1808" s="161">
        <v>1</v>
      </c>
      <c r="AV1808" s="159">
        <v>8547.01</v>
      </c>
      <c r="AW1808" s="159">
        <v>341.88</v>
      </c>
      <c r="AX1808" s="149" t="s">
        <v>274</v>
      </c>
      <c r="AY1808" s="162">
        <v>0</v>
      </c>
      <c r="AZ1808" s="162" t="s">
        <v>274</v>
      </c>
      <c r="BA1808" s="162">
        <v>0</v>
      </c>
      <c r="BB1808" s="159">
        <v>8205.13</v>
      </c>
      <c r="BC1808" s="162" t="s">
        <v>274</v>
      </c>
      <c r="BD1808" s="162">
        <v>0</v>
      </c>
      <c r="BE1808" s="159">
        <v>341.88</v>
      </c>
      <c r="BF1808" s="159">
        <v>341.88</v>
      </c>
      <c r="BG1808" s="159">
        <v>8547.01</v>
      </c>
    </row>
    <row r="1809" ht="28.05" customHeight="1" spans="1:59">
      <c r="A1809" s="149"/>
      <c r="B1809" s="149"/>
      <c r="C1809" s="149"/>
      <c r="D1809" s="149" t="s">
        <v>3726</v>
      </c>
      <c r="E1809" s="340" t="s">
        <v>8529</v>
      </c>
      <c r="F1809" s="149" t="s">
        <v>3726</v>
      </c>
      <c r="G1809" s="149" t="s">
        <v>8530</v>
      </c>
      <c r="H1809" s="149" t="s">
        <v>8531</v>
      </c>
      <c r="I1809" s="149" t="s">
        <v>8532</v>
      </c>
      <c r="J1809" s="149" t="s">
        <v>8533</v>
      </c>
      <c r="K1809" s="149"/>
      <c r="L1809" s="149" t="s">
        <v>287</v>
      </c>
      <c r="M1809" s="149"/>
      <c r="N1809" s="149" t="s">
        <v>263</v>
      </c>
      <c r="O1809" s="149" t="s">
        <v>214</v>
      </c>
      <c r="P1809" s="149" t="s">
        <v>53</v>
      </c>
      <c r="Q1809" s="149"/>
      <c r="R1809" s="149" t="s">
        <v>8382</v>
      </c>
      <c r="S1809" s="149" t="s">
        <v>4928</v>
      </c>
      <c r="T1809" s="149" t="s">
        <v>8279</v>
      </c>
      <c r="U1809" s="149" t="s">
        <v>267</v>
      </c>
      <c r="V1809" s="149"/>
      <c r="W1809" s="149"/>
      <c r="X1809" s="149" t="s">
        <v>268</v>
      </c>
      <c r="Y1809" s="149"/>
      <c r="Z1809" s="149"/>
      <c r="AA1809" s="149"/>
      <c r="AB1809" s="149" t="s">
        <v>269</v>
      </c>
      <c r="AC1809" s="149" t="s">
        <v>318</v>
      </c>
      <c r="AD1809" s="149" t="s">
        <v>8279</v>
      </c>
      <c r="AE1809" s="149" t="s">
        <v>271</v>
      </c>
      <c r="AF1809" s="149"/>
      <c r="AG1809" s="149" t="s">
        <v>1098</v>
      </c>
      <c r="AH1809" s="149" t="s">
        <v>273</v>
      </c>
      <c r="AI1809" s="158">
        <v>96</v>
      </c>
      <c r="AJ1809" s="149"/>
      <c r="AK1809" s="159" t="s">
        <v>274</v>
      </c>
      <c r="AL1809" s="159" t="s">
        <v>274</v>
      </c>
      <c r="AM1809" s="149" t="s">
        <v>274</v>
      </c>
      <c r="AN1809" s="160">
        <v>4</v>
      </c>
      <c r="AO1809" s="149"/>
      <c r="AP1809" s="149" t="s">
        <v>274</v>
      </c>
      <c r="AQ1809" s="149" t="s">
        <v>275</v>
      </c>
      <c r="AR1809" s="158">
        <v>1</v>
      </c>
      <c r="AS1809" s="149" t="s">
        <v>275</v>
      </c>
      <c r="AT1809" s="149" t="s">
        <v>276</v>
      </c>
      <c r="AU1809" s="161">
        <v>1</v>
      </c>
      <c r="AV1809" s="159">
        <v>5555.56</v>
      </c>
      <c r="AW1809" s="159">
        <v>222.22</v>
      </c>
      <c r="AX1809" s="149" t="s">
        <v>274</v>
      </c>
      <c r="AY1809" s="162">
        <v>0</v>
      </c>
      <c r="AZ1809" s="162" t="s">
        <v>274</v>
      </c>
      <c r="BA1809" s="162">
        <v>0</v>
      </c>
      <c r="BB1809" s="159">
        <v>5333.34</v>
      </c>
      <c r="BC1809" s="162" t="s">
        <v>274</v>
      </c>
      <c r="BD1809" s="162">
        <v>0</v>
      </c>
      <c r="BE1809" s="159">
        <v>222.22</v>
      </c>
      <c r="BF1809" s="159">
        <v>222.22</v>
      </c>
      <c r="BG1809" s="159">
        <v>5555.56</v>
      </c>
    </row>
    <row r="1810" ht="28.05" customHeight="1" spans="1:59">
      <c r="A1810" s="149"/>
      <c r="B1810" s="149"/>
      <c r="C1810" s="149"/>
      <c r="D1810" s="149" t="s">
        <v>3726</v>
      </c>
      <c r="E1810" s="340" t="s">
        <v>8534</v>
      </c>
      <c r="F1810" s="149" t="s">
        <v>3726</v>
      </c>
      <c r="G1810" s="149" t="s">
        <v>8535</v>
      </c>
      <c r="H1810" s="149" t="s">
        <v>8536</v>
      </c>
      <c r="I1810" s="149"/>
      <c r="J1810" s="149" t="s">
        <v>8537</v>
      </c>
      <c r="K1810" s="149"/>
      <c r="L1810" s="149" t="s">
        <v>287</v>
      </c>
      <c r="M1810" s="149"/>
      <c r="N1810" s="149" t="s">
        <v>263</v>
      </c>
      <c r="O1810" s="149" t="s">
        <v>214</v>
      </c>
      <c r="P1810" s="149" t="s">
        <v>53</v>
      </c>
      <c r="Q1810" s="149"/>
      <c r="R1810" s="149" t="s">
        <v>8382</v>
      </c>
      <c r="S1810" s="149" t="s">
        <v>4928</v>
      </c>
      <c r="T1810" s="149" t="s">
        <v>8279</v>
      </c>
      <c r="U1810" s="149" t="s">
        <v>267</v>
      </c>
      <c r="V1810" s="149"/>
      <c r="W1810" s="149"/>
      <c r="X1810" s="149" t="s">
        <v>268</v>
      </c>
      <c r="Y1810" s="149"/>
      <c r="Z1810" s="149"/>
      <c r="AA1810" s="149"/>
      <c r="AB1810" s="149" t="s">
        <v>269</v>
      </c>
      <c r="AC1810" s="149" t="s">
        <v>318</v>
      </c>
      <c r="AD1810" s="149" t="s">
        <v>8279</v>
      </c>
      <c r="AE1810" s="149" t="s">
        <v>271</v>
      </c>
      <c r="AF1810" s="149"/>
      <c r="AG1810" s="149" t="s">
        <v>1098</v>
      </c>
      <c r="AH1810" s="149" t="s">
        <v>273</v>
      </c>
      <c r="AI1810" s="158">
        <v>96</v>
      </c>
      <c r="AJ1810" s="149"/>
      <c r="AK1810" s="159" t="s">
        <v>274</v>
      </c>
      <c r="AL1810" s="159" t="s">
        <v>274</v>
      </c>
      <c r="AM1810" s="149" t="s">
        <v>274</v>
      </c>
      <c r="AN1810" s="160">
        <v>4</v>
      </c>
      <c r="AO1810" s="149"/>
      <c r="AP1810" s="149" t="s">
        <v>274</v>
      </c>
      <c r="AQ1810" s="149" t="s">
        <v>275</v>
      </c>
      <c r="AR1810" s="158">
        <v>1</v>
      </c>
      <c r="AS1810" s="149" t="s">
        <v>275</v>
      </c>
      <c r="AT1810" s="149" t="s">
        <v>276</v>
      </c>
      <c r="AU1810" s="161">
        <v>1</v>
      </c>
      <c r="AV1810" s="159">
        <v>38461.54</v>
      </c>
      <c r="AW1810" s="159">
        <v>1538.46</v>
      </c>
      <c r="AX1810" s="149" t="s">
        <v>274</v>
      </c>
      <c r="AY1810" s="162">
        <v>0</v>
      </c>
      <c r="AZ1810" s="162" t="s">
        <v>274</v>
      </c>
      <c r="BA1810" s="162">
        <v>0</v>
      </c>
      <c r="BB1810" s="159">
        <v>36923.08</v>
      </c>
      <c r="BC1810" s="162" t="s">
        <v>274</v>
      </c>
      <c r="BD1810" s="162">
        <v>0</v>
      </c>
      <c r="BE1810" s="159">
        <v>1538.46</v>
      </c>
      <c r="BF1810" s="159">
        <v>1538.46</v>
      </c>
      <c r="BG1810" s="159">
        <v>38461.54</v>
      </c>
    </row>
    <row r="1811" ht="28.05" customHeight="1" spans="1:59">
      <c r="A1811" s="149"/>
      <c r="B1811" s="149"/>
      <c r="C1811" s="149"/>
      <c r="D1811" s="149" t="s">
        <v>3726</v>
      </c>
      <c r="E1811" s="340" t="s">
        <v>8538</v>
      </c>
      <c r="F1811" s="149" t="s">
        <v>3726</v>
      </c>
      <c r="G1811" s="149" t="s">
        <v>8539</v>
      </c>
      <c r="H1811" s="149" t="s">
        <v>8536</v>
      </c>
      <c r="I1811" s="149"/>
      <c r="J1811" s="149" t="s">
        <v>8540</v>
      </c>
      <c r="K1811" s="149"/>
      <c r="L1811" s="149" t="s">
        <v>287</v>
      </c>
      <c r="M1811" s="149"/>
      <c r="N1811" s="149" t="s">
        <v>263</v>
      </c>
      <c r="O1811" s="149" t="s">
        <v>214</v>
      </c>
      <c r="P1811" s="149" t="s">
        <v>53</v>
      </c>
      <c r="Q1811" s="149"/>
      <c r="R1811" s="149" t="s">
        <v>8382</v>
      </c>
      <c r="S1811" s="149" t="s">
        <v>4928</v>
      </c>
      <c r="T1811" s="149" t="s">
        <v>8279</v>
      </c>
      <c r="U1811" s="149" t="s">
        <v>267</v>
      </c>
      <c r="V1811" s="149"/>
      <c r="W1811" s="149"/>
      <c r="X1811" s="149" t="s">
        <v>268</v>
      </c>
      <c r="Y1811" s="149"/>
      <c r="Z1811" s="149"/>
      <c r="AA1811" s="149"/>
      <c r="AB1811" s="149" t="s">
        <v>269</v>
      </c>
      <c r="AC1811" s="149" t="s">
        <v>318</v>
      </c>
      <c r="AD1811" s="149" t="s">
        <v>8279</v>
      </c>
      <c r="AE1811" s="149" t="s">
        <v>271</v>
      </c>
      <c r="AF1811" s="149"/>
      <c r="AG1811" s="149" t="s">
        <v>1098</v>
      </c>
      <c r="AH1811" s="149" t="s">
        <v>273</v>
      </c>
      <c r="AI1811" s="158">
        <v>96</v>
      </c>
      <c r="AJ1811" s="149"/>
      <c r="AK1811" s="159" t="s">
        <v>274</v>
      </c>
      <c r="AL1811" s="159" t="s">
        <v>274</v>
      </c>
      <c r="AM1811" s="149" t="s">
        <v>274</v>
      </c>
      <c r="AN1811" s="160">
        <v>4</v>
      </c>
      <c r="AO1811" s="149"/>
      <c r="AP1811" s="149" t="s">
        <v>274</v>
      </c>
      <c r="AQ1811" s="149" t="s">
        <v>275</v>
      </c>
      <c r="AR1811" s="158">
        <v>1</v>
      </c>
      <c r="AS1811" s="149" t="s">
        <v>275</v>
      </c>
      <c r="AT1811" s="149" t="s">
        <v>276</v>
      </c>
      <c r="AU1811" s="161">
        <v>1</v>
      </c>
      <c r="AV1811" s="159">
        <v>38461.54</v>
      </c>
      <c r="AW1811" s="159">
        <v>1538.46</v>
      </c>
      <c r="AX1811" s="149" t="s">
        <v>274</v>
      </c>
      <c r="AY1811" s="162">
        <v>0</v>
      </c>
      <c r="AZ1811" s="162" t="s">
        <v>274</v>
      </c>
      <c r="BA1811" s="162">
        <v>0</v>
      </c>
      <c r="BB1811" s="159">
        <v>36923.08</v>
      </c>
      <c r="BC1811" s="162" t="s">
        <v>274</v>
      </c>
      <c r="BD1811" s="162">
        <v>0</v>
      </c>
      <c r="BE1811" s="159">
        <v>1538.46</v>
      </c>
      <c r="BF1811" s="159">
        <v>1538.46</v>
      </c>
      <c r="BG1811" s="159">
        <v>38461.54</v>
      </c>
    </row>
    <row r="1812" ht="28.05" customHeight="1" spans="1:59">
      <c r="A1812" s="149"/>
      <c r="B1812" s="149"/>
      <c r="C1812" s="149"/>
      <c r="D1812" s="149" t="s">
        <v>3726</v>
      </c>
      <c r="E1812" s="340" t="s">
        <v>8541</v>
      </c>
      <c r="F1812" s="149" t="s">
        <v>3726</v>
      </c>
      <c r="G1812" s="149" t="s">
        <v>8542</v>
      </c>
      <c r="H1812" s="149" t="s">
        <v>8514</v>
      </c>
      <c r="I1812" s="149" t="s">
        <v>8515</v>
      </c>
      <c r="J1812" s="149" t="s">
        <v>8543</v>
      </c>
      <c r="K1812" s="149"/>
      <c r="L1812" s="149" t="s">
        <v>287</v>
      </c>
      <c r="M1812" s="149"/>
      <c r="N1812" s="149" t="s">
        <v>263</v>
      </c>
      <c r="O1812" s="149" t="s">
        <v>214</v>
      </c>
      <c r="P1812" s="149" t="s">
        <v>53</v>
      </c>
      <c r="Q1812" s="149"/>
      <c r="R1812" s="149" t="s">
        <v>8180</v>
      </c>
      <c r="S1812" s="149" t="s">
        <v>4928</v>
      </c>
      <c r="T1812" s="149" t="s">
        <v>837</v>
      </c>
      <c r="U1812" s="149" t="s">
        <v>267</v>
      </c>
      <c r="V1812" s="149"/>
      <c r="W1812" s="149"/>
      <c r="X1812" s="149" t="s">
        <v>268</v>
      </c>
      <c r="Y1812" s="149"/>
      <c r="Z1812" s="149"/>
      <c r="AA1812" s="149"/>
      <c r="AB1812" s="149" t="s">
        <v>269</v>
      </c>
      <c r="AC1812" s="149" t="s">
        <v>270</v>
      </c>
      <c r="AD1812" s="149" t="s">
        <v>837</v>
      </c>
      <c r="AE1812" s="149" t="s">
        <v>271</v>
      </c>
      <c r="AF1812" s="149"/>
      <c r="AG1812" s="149" t="s">
        <v>1098</v>
      </c>
      <c r="AH1812" s="149" t="s">
        <v>273</v>
      </c>
      <c r="AI1812" s="158">
        <v>78</v>
      </c>
      <c r="AJ1812" s="149"/>
      <c r="AK1812" s="159" t="s">
        <v>274</v>
      </c>
      <c r="AL1812" s="159" t="s">
        <v>274</v>
      </c>
      <c r="AM1812" s="149" t="s">
        <v>274</v>
      </c>
      <c r="AN1812" s="160">
        <v>4</v>
      </c>
      <c r="AO1812" s="149"/>
      <c r="AP1812" s="149" t="s">
        <v>274</v>
      </c>
      <c r="AQ1812" s="149" t="s">
        <v>275</v>
      </c>
      <c r="AR1812" s="158">
        <v>1</v>
      </c>
      <c r="AS1812" s="149" t="s">
        <v>275</v>
      </c>
      <c r="AT1812" s="149" t="s">
        <v>276</v>
      </c>
      <c r="AU1812" s="161">
        <v>1</v>
      </c>
      <c r="AV1812" s="159">
        <v>11206.89</v>
      </c>
      <c r="AW1812" s="159">
        <v>448.28</v>
      </c>
      <c r="AX1812" s="149" t="s">
        <v>274</v>
      </c>
      <c r="AY1812" s="159">
        <v>117.16</v>
      </c>
      <c r="AZ1812" s="159">
        <v>117.16</v>
      </c>
      <c r="BA1812" s="159">
        <v>468.64</v>
      </c>
      <c r="BB1812" s="159">
        <v>8649.75</v>
      </c>
      <c r="BC1812" s="162" t="s">
        <v>274</v>
      </c>
      <c r="BD1812" s="162">
        <v>0</v>
      </c>
      <c r="BE1812" s="159">
        <v>2557.14</v>
      </c>
      <c r="BF1812" s="159">
        <v>2557.14</v>
      </c>
      <c r="BG1812" s="159">
        <v>11206.89</v>
      </c>
    </row>
    <row r="1813" ht="28.05" customHeight="1" spans="1:59">
      <c r="A1813" s="149"/>
      <c r="B1813" s="149"/>
      <c r="C1813" s="149"/>
      <c r="D1813" s="149" t="s">
        <v>3726</v>
      </c>
      <c r="E1813" s="340" t="s">
        <v>8544</v>
      </c>
      <c r="F1813" s="149" t="s">
        <v>3726</v>
      </c>
      <c r="G1813" s="149" t="s">
        <v>8545</v>
      </c>
      <c r="H1813" s="149" t="s">
        <v>8531</v>
      </c>
      <c r="I1813" s="149" t="s">
        <v>8532</v>
      </c>
      <c r="J1813" s="149" t="s">
        <v>8546</v>
      </c>
      <c r="K1813" s="149"/>
      <c r="L1813" s="149" t="s">
        <v>287</v>
      </c>
      <c r="M1813" s="149"/>
      <c r="N1813" s="149" t="s">
        <v>263</v>
      </c>
      <c r="O1813" s="149" t="s">
        <v>214</v>
      </c>
      <c r="P1813" s="149" t="s">
        <v>53</v>
      </c>
      <c r="Q1813" s="149"/>
      <c r="R1813" s="149" t="s">
        <v>8382</v>
      </c>
      <c r="S1813" s="149" t="s">
        <v>4928</v>
      </c>
      <c r="T1813" s="149" t="s">
        <v>8279</v>
      </c>
      <c r="U1813" s="149" t="s">
        <v>267</v>
      </c>
      <c r="V1813" s="149"/>
      <c r="W1813" s="149"/>
      <c r="X1813" s="149" t="s">
        <v>268</v>
      </c>
      <c r="Y1813" s="149"/>
      <c r="Z1813" s="149"/>
      <c r="AA1813" s="149"/>
      <c r="AB1813" s="149" t="s">
        <v>269</v>
      </c>
      <c r="AC1813" s="149" t="s">
        <v>318</v>
      </c>
      <c r="AD1813" s="149" t="s">
        <v>8279</v>
      </c>
      <c r="AE1813" s="149" t="s">
        <v>271</v>
      </c>
      <c r="AF1813" s="149"/>
      <c r="AG1813" s="149" t="s">
        <v>1098</v>
      </c>
      <c r="AH1813" s="149" t="s">
        <v>273</v>
      </c>
      <c r="AI1813" s="158">
        <v>96</v>
      </c>
      <c r="AJ1813" s="149"/>
      <c r="AK1813" s="159" t="s">
        <v>274</v>
      </c>
      <c r="AL1813" s="159" t="s">
        <v>274</v>
      </c>
      <c r="AM1813" s="149" t="s">
        <v>274</v>
      </c>
      <c r="AN1813" s="160">
        <v>4</v>
      </c>
      <c r="AO1813" s="149"/>
      <c r="AP1813" s="149" t="s">
        <v>274</v>
      </c>
      <c r="AQ1813" s="149" t="s">
        <v>275</v>
      </c>
      <c r="AR1813" s="158">
        <v>1</v>
      </c>
      <c r="AS1813" s="149" t="s">
        <v>275</v>
      </c>
      <c r="AT1813" s="149" t="s">
        <v>276</v>
      </c>
      <c r="AU1813" s="161">
        <v>1</v>
      </c>
      <c r="AV1813" s="159">
        <v>5555.56</v>
      </c>
      <c r="AW1813" s="159">
        <v>222.22</v>
      </c>
      <c r="AX1813" s="149" t="s">
        <v>274</v>
      </c>
      <c r="AY1813" s="162">
        <v>0</v>
      </c>
      <c r="AZ1813" s="162" t="s">
        <v>274</v>
      </c>
      <c r="BA1813" s="162">
        <v>0</v>
      </c>
      <c r="BB1813" s="159">
        <v>5333.34</v>
      </c>
      <c r="BC1813" s="162" t="s">
        <v>274</v>
      </c>
      <c r="BD1813" s="162">
        <v>0</v>
      </c>
      <c r="BE1813" s="159">
        <v>222.22</v>
      </c>
      <c r="BF1813" s="159">
        <v>222.22</v>
      </c>
      <c r="BG1813" s="159">
        <v>5555.56</v>
      </c>
    </row>
    <row r="1814" ht="28.05" customHeight="1" spans="1:59">
      <c r="A1814" s="149"/>
      <c r="B1814" s="149"/>
      <c r="C1814" s="149"/>
      <c r="D1814" s="149" t="s">
        <v>3726</v>
      </c>
      <c r="E1814" s="340" t="s">
        <v>8547</v>
      </c>
      <c r="F1814" s="149" t="s">
        <v>3726</v>
      </c>
      <c r="G1814" s="149" t="s">
        <v>8548</v>
      </c>
      <c r="H1814" s="149" t="s">
        <v>8514</v>
      </c>
      <c r="I1814" s="149" t="s">
        <v>8515</v>
      </c>
      <c r="J1814" s="149" t="s">
        <v>8549</v>
      </c>
      <c r="K1814" s="149"/>
      <c r="L1814" s="149" t="s">
        <v>287</v>
      </c>
      <c r="M1814" s="149"/>
      <c r="N1814" s="149" t="s">
        <v>263</v>
      </c>
      <c r="O1814" s="149" t="s">
        <v>214</v>
      </c>
      <c r="P1814" s="149" t="s">
        <v>53</v>
      </c>
      <c r="Q1814" s="149"/>
      <c r="R1814" s="149" t="s">
        <v>8180</v>
      </c>
      <c r="S1814" s="149" t="s">
        <v>4928</v>
      </c>
      <c r="T1814" s="149" t="s">
        <v>837</v>
      </c>
      <c r="U1814" s="149" t="s">
        <v>267</v>
      </c>
      <c r="V1814" s="149"/>
      <c r="W1814" s="149"/>
      <c r="X1814" s="149" t="s">
        <v>268</v>
      </c>
      <c r="Y1814" s="149"/>
      <c r="Z1814" s="149"/>
      <c r="AA1814" s="149"/>
      <c r="AB1814" s="149" t="s">
        <v>269</v>
      </c>
      <c r="AC1814" s="149" t="s">
        <v>270</v>
      </c>
      <c r="AD1814" s="149" t="s">
        <v>837</v>
      </c>
      <c r="AE1814" s="149" t="s">
        <v>271</v>
      </c>
      <c r="AF1814" s="149"/>
      <c r="AG1814" s="149" t="s">
        <v>1098</v>
      </c>
      <c r="AH1814" s="149" t="s">
        <v>273</v>
      </c>
      <c r="AI1814" s="158">
        <v>78</v>
      </c>
      <c r="AJ1814" s="149"/>
      <c r="AK1814" s="159" t="s">
        <v>274</v>
      </c>
      <c r="AL1814" s="159" t="s">
        <v>274</v>
      </c>
      <c r="AM1814" s="149" t="s">
        <v>274</v>
      </c>
      <c r="AN1814" s="160">
        <v>4</v>
      </c>
      <c r="AO1814" s="149"/>
      <c r="AP1814" s="149" t="s">
        <v>274</v>
      </c>
      <c r="AQ1814" s="149" t="s">
        <v>275</v>
      </c>
      <c r="AR1814" s="158">
        <v>1</v>
      </c>
      <c r="AS1814" s="149" t="s">
        <v>275</v>
      </c>
      <c r="AT1814" s="149" t="s">
        <v>276</v>
      </c>
      <c r="AU1814" s="161">
        <v>1</v>
      </c>
      <c r="AV1814" s="159">
        <v>11206.89</v>
      </c>
      <c r="AW1814" s="159">
        <v>448.28</v>
      </c>
      <c r="AX1814" s="149" t="s">
        <v>274</v>
      </c>
      <c r="AY1814" s="159">
        <v>117.16</v>
      </c>
      <c r="AZ1814" s="159">
        <v>117.16</v>
      </c>
      <c r="BA1814" s="159">
        <v>468.64</v>
      </c>
      <c r="BB1814" s="159">
        <v>8649.75</v>
      </c>
      <c r="BC1814" s="162" t="s">
        <v>274</v>
      </c>
      <c r="BD1814" s="162">
        <v>0</v>
      </c>
      <c r="BE1814" s="159">
        <v>2557.14</v>
      </c>
      <c r="BF1814" s="159">
        <v>2557.14</v>
      </c>
      <c r="BG1814" s="159">
        <v>11206.89</v>
      </c>
    </row>
    <row r="1815" ht="28.05" customHeight="1" spans="1:59">
      <c r="A1815" s="149"/>
      <c r="B1815" s="149"/>
      <c r="C1815" s="149"/>
      <c r="D1815" s="149" t="s">
        <v>3726</v>
      </c>
      <c r="E1815" s="340" t="s">
        <v>8550</v>
      </c>
      <c r="F1815" s="149" t="s">
        <v>3726</v>
      </c>
      <c r="G1815" s="149" t="s">
        <v>8551</v>
      </c>
      <c r="H1815" s="149" t="s">
        <v>8514</v>
      </c>
      <c r="I1815" s="149" t="s">
        <v>8515</v>
      </c>
      <c r="J1815" s="149" t="s">
        <v>8552</v>
      </c>
      <c r="K1815" s="149"/>
      <c r="L1815" s="149" t="s">
        <v>287</v>
      </c>
      <c r="M1815" s="149"/>
      <c r="N1815" s="149" t="s">
        <v>263</v>
      </c>
      <c r="O1815" s="149" t="s">
        <v>214</v>
      </c>
      <c r="P1815" s="149" t="s">
        <v>53</v>
      </c>
      <c r="Q1815" s="149"/>
      <c r="R1815" s="149" t="s">
        <v>8180</v>
      </c>
      <c r="S1815" s="149" t="s">
        <v>4928</v>
      </c>
      <c r="T1815" s="149" t="s">
        <v>837</v>
      </c>
      <c r="U1815" s="149" t="s">
        <v>267</v>
      </c>
      <c r="V1815" s="149"/>
      <c r="W1815" s="149"/>
      <c r="X1815" s="149" t="s">
        <v>268</v>
      </c>
      <c r="Y1815" s="149"/>
      <c r="Z1815" s="149"/>
      <c r="AA1815" s="149"/>
      <c r="AB1815" s="149" t="s">
        <v>269</v>
      </c>
      <c r="AC1815" s="149" t="s">
        <v>270</v>
      </c>
      <c r="AD1815" s="149" t="s">
        <v>837</v>
      </c>
      <c r="AE1815" s="149" t="s">
        <v>271</v>
      </c>
      <c r="AF1815" s="149"/>
      <c r="AG1815" s="149" t="s">
        <v>1098</v>
      </c>
      <c r="AH1815" s="149" t="s">
        <v>273</v>
      </c>
      <c r="AI1815" s="158">
        <v>78</v>
      </c>
      <c r="AJ1815" s="149"/>
      <c r="AK1815" s="159" t="s">
        <v>274</v>
      </c>
      <c r="AL1815" s="159" t="s">
        <v>274</v>
      </c>
      <c r="AM1815" s="149" t="s">
        <v>274</v>
      </c>
      <c r="AN1815" s="160">
        <v>4</v>
      </c>
      <c r="AO1815" s="149"/>
      <c r="AP1815" s="149" t="s">
        <v>274</v>
      </c>
      <c r="AQ1815" s="149" t="s">
        <v>275</v>
      </c>
      <c r="AR1815" s="158">
        <v>1</v>
      </c>
      <c r="AS1815" s="149" t="s">
        <v>275</v>
      </c>
      <c r="AT1815" s="149" t="s">
        <v>276</v>
      </c>
      <c r="AU1815" s="161">
        <v>1</v>
      </c>
      <c r="AV1815" s="159">
        <v>11206.89</v>
      </c>
      <c r="AW1815" s="159">
        <v>448.28</v>
      </c>
      <c r="AX1815" s="149" t="s">
        <v>274</v>
      </c>
      <c r="AY1815" s="159">
        <v>117.16</v>
      </c>
      <c r="AZ1815" s="159">
        <v>117.16</v>
      </c>
      <c r="BA1815" s="159">
        <v>468.64</v>
      </c>
      <c r="BB1815" s="159">
        <v>8649.75</v>
      </c>
      <c r="BC1815" s="162" t="s">
        <v>274</v>
      </c>
      <c r="BD1815" s="162">
        <v>0</v>
      </c>
      <c r="BE1815" s="159">
        <v>2557.14</v>
      </c>
      <c r="BF1815" s="159">
        <v>2557.14</v>
      </c>
      <c r="BG1815" s="159">
        <v>11206.89</v>
      </c>
    </row>
    <row r="1816" ht="28.05" customHeight="1" spans="1:59">
      <c r="A1816" s="149"/>
      <c r="B1816" s="149"/>
      <c r="C1816" s="149"/>
      <c r="D1816" s="149" t="s">
        <v>3726</v>
      </c>
      <c r="E1816" s="340" t="s">
        <v>8553</v>
      </c>
      <c r="F1816" s="149" t="s">
        <v>3726</v>
      </c>
      <c r="G1816" s="149" t="s">
        <v>8554</v>
      </c>
      <c r="H1816" s="149" t="s">
        <v>8555</v>
      </c>
      <c r="I1816" s="149"/>
      <c r="J1816" s="149" t="s">
        <v>8556</v>
      </c>
      <c r="K1816" s="149"/>
      <c r="L1816" s="149" t="s">
        <v>287</v>
      </c>
      <c r="M1816" s="149"/>
      <c r="N1816" s="149" t="s">
        <v>263</v>
      </c>
      <c r="O1816" s="149" t="s">
        <v>214</v>
      </c>
      <c r="P1816" s="149" t="s">
        <v>53</v>
      </c>
      <c r="Q1816" s="149"/>
      <c r="R1816" s="149" t="s">
        <v>8382</v>
      </c>
      <c r="S1816" s="149" t="s">
        <v>4928</v>
      </c>
      <c r="T1816" s="149" t="s">
        <v>8279</v>
      </c>
      <c r="U1816" s="149" t="s">
        <v>267</v>
      </c>
      <c r="V1816" s="149"/>
      <c r="W1816" s="149"/>
      <c r="X1816" s="149" t="s">
        <v>268</v>
      </c>
      <c r="Y1816" s="149"/>
      <c r="Z1816" s="149"/>
      <c r="AA1816" s="149"/>
      <c r="AB1816" s="149" t="s">
        <v>269</v>
      </c>
      <c r="AC1816" s="149" t="s">
        <v>318</v>
      </c>
      <c r="AD1816" s="149" t="s">
        <v>8279</v>
      </c>
      <c r="AE1816" s="149" t="s">
        <v>271</v>
      </c>
      <c r="AF1816" s="149"/>
      <c r="AG1816" s="149" t="s">
        <v>1098</v>
      </c>
      <c r="AH1816" s="149" t="s">
        <v>273</v>
      </c>
      <c r="AI1816" s="158">
        <v>96</v>
      </c>
      <c r="AJ1816" s="149"/>
      <c r="AK1816" s="159" t="s">
        <v>274</v>
      </c>
      <c r="AL1816" s="159" t="s">
        <v>274</v>
      </c>
      <c r="AM1816" s="149" t="s">
        <v>274</v>
      </c>
      <c r="AN1816" s="160">
        <v>4</v>
      </c>
      <c r="AO1816" s="149"/>
      <c r="AP1816" s="149" t="s">
        <v>274</v>
      </c>
      <c r="AQ1816" s="149" t="s">
        <v>275</v>
      </c>
      <c r="AR1816" s="158">
        <v>1</v>
      </c>
      <c r="AS1816" s="149" t="s">
        <v>275</v>
      </c>
      <c r="AT1816" s="149" t="s">
        <v>276</v>
      </c>
      <c r="AU1816" s="161">
        <v>1</v>
      </c>
      <c r="AV1816" s="159">
        <v>19230.77</v>
      </c>
      <c r="AW1816" s="159">
        <v>769.23</v>
      </c>
      <c r="AX1816" s="149" t="s">
        <v>274</v>
      </c>
      <c r="AY1816" s="162">
        <v>0</v>
      </c>
      <c r="AZ1816" s="162" t="s">
        <v>274</v>
      </c>
      <c r="BA1816" s="162">
        <v>0</v>
      </c>
      <c r="BB1816" s="159">
        <v>18461.54</v>
      </c>
      <c r="BC1816" s="162" t="s">
        <v>274</v>
      </c>
      <c r="BD1816" s="162">
        <v>0</v>
      </c>
      <c r="BE1816" s="159">
        <v>769.23</v>
      </c>
      <c r="BF1816" s="159">
        <v>769.23</v>
      </c>
      <c r="BG1816" s="159">
        <v>19230.77</v>
      </c>
    </row>
    <row r="1817" ht="28.05" customHeight="1" spans="1:59">
      <c r="A1817" s="149"/>
      <c r="B1817" s="149"/>
      <c r="C1817" s="149"/>
      <c r="D1817" s="149" t="s">
        <v>3726</v>
      </c>
      <c r="E1817" s="340" t="s">
        <v>8557</v>
      </c>
      <c r="F1817" s="149" t="s">
        <v>3726</v>
      </c>
      <c r="G1817" s="149" t="s">
        <v>8558</v>
      </c>
      <c r="H1817" s="149" t="s">
        <v>8555</v>
      </c>
      <c r="I1817" s="149"/>
      <c r="J1817" s="149" t="s">
        <v>8559</v>
      </c>
      <c r="K1817" s="149"/>
      <c r="L1817" s="149" t="s">
        <v>287</v>
      </c>
      <c r="M1817" s="149"/>
      <c r="N1817" s="149" t="s">
        <v>263</v>
      </c>
      <c r="O1817" s="149" t="s">
        <v>214</v>
      </c>
      <c r="P1817" s="149" t="s">
        <v>53</v>
      </c>
      <c r="Q1817" s="149"/>
      <c r="R1817" s="149" t="s">
        <v>8382</v>
      </c>
      <c r="S1817" s="149" t="s">
        <v>4928</v>
      </c>
      <c r="T1817" s="149" t="s">
        <v>8279</v>
      </c>
      <c r="U1817" s="149" t="s">
        <v>267</v>
      </c>
      <c r="V1817" s="149"/>
      <c r="W1817" s="149"/>
      <c r="X1817" s="149" t="s">
        <v>268</v>
      </c>
      <c r="Y1817" s="149"/>
      <c r="Z1817" s="149"/>
      <c r="AA1817" s="149"/>
      <c r="AB1817" s="149" t="s">
        <v>269</v>
      </c>
      <c r="AC1817" s="149" t="s">
        <v>318</v>
      </c>
      <c r="AD1817" s="149" t="s">
        <v>8279</v>
      </c>
      <c r="AE1817" s="149" t="s">
        <v>271</v>
      </c>
      <c r="AF1817" s="149"/>
      <c r="AG1817" s="149" t="s">
        <v>1098</v>
      </c>
      <c r="AH1817" s="149" t="s">
        <v>273</v>
      </c>
      <c r="AI1817" s="158">
        <v>96</v>
      </c>
      <c r="AJ1817" s="149"/>
      <c r="AK1817" s="159" t="s">
        <v>274</v>
      </c>
      <c r="AL1817" s="159" t="s">
        <v>274</v>
      </c>
      <c r="AM1817" s="149" t="s">
        <v>274</v>
      </c>
      <c r="AN1817" s="160">
        <v>4</v>
      </c>
      <c r="AO1817" s="149"/>
      <c r="AP1817" s="149" t="s">
        <v>274</v>
      </c>
      <c r="AQ1817" s="149" t="s">
        <v>275</v>
      </c>
      <c r="AR1817" s="158">
        <v>1</v>
      </c>
      <c r="AS1817" s="149" t="s">
        <v>275</v>
      </c>
      <c r="AT1817" s="149" t="s">
        <v>276</v>
      </c>
      <c r="AU1817" s="161">
        <v>1</v>
      </c>
      <c r="AV1817" s="159">
        <v>19230.77</v>
      </c>
      <c r="AW1817" s="159">
        <v>769.23</v>
      </c>
      <c r="AX1817" s="149" t="s">
        <v>274</v>
      </c>
      <c r="AY1817" s="162">
        <v>0</v>
      </c>
      <c r="AZ1817" s="162" t="s">
        <v>274</v>
      </c>
      <c r="BA1817" s="162">
        <v>0</v>
      </c>
      <c r="BB1817" s="159">
        <v>18461.54</v>
      </c>
      <c r="BC1817" s="162" t="s">
        <v>274</v>
      </c>
      <c r="BD1817" s="162">
        <v>0</v>
      </c>
      <c r="BE1817" s="159">
        <v>769.23</v>
      </c>
      <c r="BF1817" s="159">
        <v>769.23</v>
      </c>
      <c r="BG1817" s="159">
        <v>19230.77</v>
      </c>
    </row>
    <row r="1818" ht="28.05" customHeight="1" spans="1:59">
      <c r="A1818" s="149"/>
      <c r="B1818" s="149"/>
      <c r="C1818" s="149"/>
      <c r="D1818" s="149" t="s">
        <v>3726</v>
      </c>
      <c r="E1818" s="340" t="s">
        <v>8560</v>
      </c>
      <c r="F1818" s="149" t="s">
        <v>3726</v>
      </c>
      <c r="G1818" s="149" t="s">
        <v>8561</v>
      </c>
      <c r="H1818" s="149" t="s">
        <v>8562</v>
      </c>
      <c r="I1818" s="149" t="s">
        <v>8563</v>
      </c>
      <c r="J1818" s="149" t="s">
        <v>8564</v>
      </c>
      <c r="K1818" s="149"/>
      <c r="L1818" s="149" t="s">
        <v>262</v>
      </c>
      <c r="M1818" s="149"/>
      <c r="N1818" s="149" t="s">
        <v>263</v>
      </c>
      <c r="O1818" s="149" t="s">
        <v>214</v>
      </c>
      <c r="P1818" s="149" t="s">
        <v>53</v>
      </c>
      <c r="Q1818" s="149"/>
      <c r="R1818" s="149" t="s">
        <v>3952</v>
      </c>
      <c r="S1818" s="149" t="s">
        <v>3893</v>
      </c>
      <c r="T1818" s="149" t="s">
        <v>8565</v>
      </c>
      <c r="U1818" s="149" t="s">
        <v>267</v>
      </c>
      <c r="V1818" s="149"/>
      <c r="W1818" s="149"/>
      <c r="X1818" s="149" t="s">
        <v>336</v>
      </c>
      <c r="Y1818" s="149"/>
      <c r="Z1818" s="149"/>
      <c r="AA1818" s="149"/>
      <c r="AB1818" s="149" t="s">
        <v>269</v>
      </c>
      <c r="AC1818" s="149" t="s">
        <v>270</v>
      </c>
      <c r="AD1818" s="149" t="s">
        <v>8565</v>
      </c>
      <c r="AE1818" s="149" t="s">
        <v>271</v>
      </c>
      <c r="AF1818" s="149"/>
      <c r="AG1818" s="149" t="s">
        <v>1098</v>
      </c>
      <c r="AH1818" s="149" t="s">
        <v>273</v>
      </c>
      <c r="AI1818" s="158">
        <v>27</v>
      </c>
      <c r="AJ1818" s="149"/>
      <c r="AK1818" s="159" t="s">
        <v>274</v>
      </c>
      <c r="AL1818" s="159" t="s">
        <v>274</v>
      </c>
      <c r="AM1818" s="149" t="s">
        <v>274</v>
      </c>
      <c r="AN1818" s="160">
        <v>4</v>
      </c>
      <c r="AO1818" s="149"/>
      <c r="AP1818" s="149" t="s">
        <v>274</v>
      </c>
      <c r="AQ1818" s="149" t="s">
        <v>275</v>
      </c>
      <c r="AR1818" s="158">
        <v>1</v>
      </c>
      <c r="AS1818" s="149" t="s">
        <v>275</v>
      </c>
      <c r="AT1818" s="149" t="s">
        <v>276</v>
      </c>
      <c r="AU1818" s="161">
        <v>1</v>
      </c>
      <c r="AV1818" s="159">
        <v>15929.2</v>
      </c>
      <c r="AW1818" s="159">
        <v>637.17</v>
      </c>
      <c r="AX1818" s="149" t="s">
        <v>274</v>
      </c>
      <c r="AY1818" s="159">
        <v>159.29</v>
      </c>
      <c r="AZ1818" s="159">
        <v>159.29</v>
      </c>
      <c r="BA1818" s="159">
        <v>637.16</v>
      </c>
      <c r="BB1818" s="159">
        <v>4300.83</v>
      </c>
      <c r="BC1818" s="162" t="s">
        <v>274</v>
      </c>
      <c r="BD1818" s="162">
        <v>0</v>
      </c>
      <c r="BE1818" s="159">
        <v>11628.37</v>
      </c>
      <c r="BF1818" s="159">
        <v>11628.37</v>
      </c>
      <c r="BG1818" s="159">
        <v>15929.2</v>
      </c>
    </row>
    <row r="1819" ht="28.05" customHeight="1" spans="1:59">
      <c r="A1819" s="149"/>
      <c r="B1819" s="149"/>
      <c r="C1819" s="149"/>
      <c r="D1819" s="149" t="s">
        <v>3726</v>
      </c>
      <c r="E1819" s="340" t="s">
        <v>8566</v>
      </c>
      <c r="F1819" s="149" t="s">
        <v>3726</v>
      </c>
      <c r="G1819" s="149" t="s">
        <v>8567</v>
      </c>
      <c r="H1819" s="149" t="s">
        <v>8568</v>
      </c>
      <c r="I1819" s="149" t="s">
        <v>8563</v>
      </c>
      <c r="J1819" s="149" t="s">
        <v>8569</v>
      </c>
      <c r="K1819" s="149"/>
      <c r="L1819" s="149" t="s">
        <v>262</v>
      </c>
      <c r="M1819" s="149"/>
      <c r="N1819" s="149" t="s">
        <v>263</v>
      </c>
      <c r="O1819" s="149" t="s">
        <v>214</v>
      </c>
      <c r="P1819" s="149" t="s">
        <v>53</v>
      </c>
      <c r="Q1819" s="149"/>
      <c r="R1819" s="149" t="s">
        <v>2512</v>
      </c>
      <c r="S1819" s="149" t="s">
        <v>3893</v>
      </c>
      <c r="T1819" s="149" t="s">
        <v>8565</v>
      </c>
      <c r="U1819" s="149" t="s">
        <v>267</v>
      </c>
      <c r="V1819" s="149"/>
      <c r="W1819" s="149"/>
      <c r="X1819" s="149" t="s">
        <v>336</v>
      </c>
      <c r="Y1819" s="149"/>
      <c r="Z1819" s="149"/>
      <c r="AA1819" s="149"/>
      <c r="AB1819" s="149" t="s">
        <v>269</v>
      </c>
      <c r="AC1819" s="149" t="s">
        <v>270</v>
      </c>
      <c r="AD1819" s="149" t="s">
        <v>8565</v>
      </c>
      <c r="AE1819" s="149" t="s">
        <v>271</v>
      </c>
      <c r="AF1819" s="149"/>
      <c r="AG1819" s="149" t="s">
        <v>1098</v>
      </c>
      <c r="AH1819" s="149" t="s">
        <v>273</v>
      </c>
      <c r="AI1819" s="158">
        <v>27</v>
      </c>
      <c r="AJ1819" s="149"/>
      <c r="AK1819" s="159" t="s">
        <v>274</v>
      </c>
      <c r="AL1819" s="159" t="s">
        <v>274</v>
      </c>
      <c r="AM1819" s="149" t="s">
        <v>274</v>
      </c>
      <c r="AN1819" s="160">
        <v>4</v>
      </c>
      <c r="AO1819" s="149"/>
      <c r="AP1819" s="149" t="s">
        <v>274</v>
      </c>
      <c r="AQ1819" s="149" t="s">
        <v>275</v>
      </c>
      <c r="AR1819" s="158">
        <v>1</v>
      </c>
      <c r="AS1819" s="149" t="s">
        <v>275</v>
      </c>
      <c r="AT1819" s="149" t="s">
        <v>276</v>
      </c>
      <c r="AU1819" s="161">
        <v>1</v>
      </c>
      <c r="AV1819" s="159">
        <v>25132.74</v>
      </c>
      <c r="AW1819" s="159">
        <v>1005.31</v>
      </c>
      <c r="AX1819" s="149" t="s">
        <v>274</v>
      </c>
      <c r="AY1819" s="159">
        <v>251.33</v>
      </c>
      <c r="AZ1819" s="159">
        <v>251.33</v>
      </c>
      <c r="BA1819" s="159">
        <v>1005.32</v>
      </c>
      <c r="BB1819" s="159">
        <v>6785.91</v>
      </c>
      <c r="BC1819" s="162" t="s">
        <v>274</v>
      </c>
      <c r="BD1819" s="162">
        <v>0</v>
      </c>
      <c r="BE1819" s="159">
        <v>18346.83</v>
      </c>
      <c r="BF1819" s="159">
        <v>18346.83</v>
      </c>
      <c r="BG1819" s="159">
        <v>25132.74</v>
      </c>
    </row>
    <row r="1820" ht="28.05" customHeight="1" spans="1:59">
      <c r="A1820" s="149"/>
      <c r="B1820" s="149"/>
      <c r="C1820" s="149"/>
      <c r="D1820" s="149" t="s">
        <v>3726</v>
      </c>
      <c r="E1820" s="340" t="s">
        <v>8570</v>
      </c>
      <c r="F1820" s="149" t="s">
        <v>3726</v>
      </c>
      <c r="G1820" s="149" t="s">
        <v>8571</v>
      </c>
      <c r="H1820" s="149" t="s">
        <v>8562</v>
      </c>
      <c r="I1820" s="149" t="s">
        <v>8563</v>
      </c>
      <c r="J1820" s="149" t="s">
        <v>8572</v>
      </c>
      <c r="K1820" s="149"/>
      <c r="L1820" s="149" t="s">
        <v>262</v>
      </c>
      <c r="M1820" s="149"/>
      <c r="N1820" s="149" t="s">
        <v>263</v>
      </c>
      <c r="O1820" s="149" t="s">
        <v>214</v>
      </c>
      <c r="P1820" s="149" t="s">
        <v>53</v>
      </c>
      <c r="Q1820" s="149"/>
      <c r="R1820" s="149" t="s">
        <v>3952</v>
      </c>
      <c r="S1820" s="149" t="s">
        <v>3893</v>
      </c>
      <c r="T1820" s="149" t="s">
        <v>8565</v>
      </c>
      <c r="U1820" s="149" t="s">
        <v>267</v>
      </c>
      <c r="V1820" s="149"/>
      <c r="W1820" s="149"/>
      <c r="X1820" s="149" t="s">
        <v>336</v>
      </c>
      <c r="Y1820" s="149"/>
      <c r="Z1820" s="149"/>
      <c r="AA1820" s="149"/>
      <c r="AB1820" s="149" t="s">
        <v>269</v>
      </c>
      <c r="AC1820" s="149" t="s">
        <v>270</v>
      </c>
      <c r="AD1820" s="149" t="s">
        <v>8565</v>
      </c>
      <c r="AE1820" s="149" t="s">
        <v>271</v>
      </c>
      <c r="AF1820" s="149"/>
      <c r="AG1820" s="149" t="s">
        <v>1098</v>
      </c>
      <c r="AH1820" s="149" t="s">
        <v>273</v>
      </c>
      <c r="AI1820" s="158">
        <v>27</v>
      </c>
      <c r="AJ1820" s="149"/>
      <c r="AK1820" s="159" t="s">
        <v>274</v>
      </c>
      <c r="AL1820" s="159" t="s">
        <v>274</v>
      </c>
      <c r="AM1820" s="149" t="s">
        <v>274</v>
      </c>
      <c r="AN1820" s="160">
        <v>4</v>
      </c>
      <c r="AO1820" s="149"/>
      <c r="AP1820" s="149" t="s">
        <v>274</v>
      </c>
      <c r="AQ1820" s="149" t="s">
        <v>275</v>
      </c>
      <c r="AR1820" s="158">
        <v>1</v>
      </c>
      <c r="AS1820" s="149" t="s">
        <v>275</v>
      </c>
      <c r="AT1820" s="149" t="s">
        <v>276</v>
      </c>
      <c r="AU1820" s="161">
        <v>1</v>
      </c>
      <c r="AV1820" s="159">
        <v>15929.21</v>
      </c>
      <c r="AW1820" s="159">
        <v>637.17</v>
      </c>
      <c r="AX1820" s="149" t="s">
        <v>274</v>
      </c>
      <c r="AY1820" s="159">
        <v>159.29</v>
      </c>
      <c r="AZ1820" s="159">
        <v>159.29</v>
      </c>
      <c r="BA1820" s="159">
        <v>637.16</v>
      </c>
      <c r="BB1820" s="159">
        <v>4300.83</v>
      </c>
      <c r="BC1820" s="162" t="s">
        <v>274</v>
      </c>
      <c r="BD1820" s="162">
        <v>0</v>
      </c>
      <c r="BE1820" s="159">
        <v>11628.38</v>
      </c>
      <c r="BF1820" s="159">
        <v>11628.38</v>
      </c>
      <c r="BG1820" s="159">
        <v>15929.21</v>
      </c>
    </row>
    <row r="1821" ht="28.05" customHeight="1" spans="1:59">
      <c r="A1821" s="149"/>
      <c r="B1821" s="149"/>
      <c r="C1821" s="149"/>
      <c r="D1821" s="149" t="s">
        <v>3726</v>
      </c>
      <c r="E1821" s="340" t="s">
        <v>8573</v>
      </c>
      <c r="F1821" s="149" t="s">
        <v>3726</v>
      </c>
      <c r="G1821" s="149" t="s">
        <v>8574</v>
      </c>
      <c r="H1821" s="149" t="s">
        <v>172</v>
      </c>
      <c r="I1821" s="149" t="s">
        <v>8575</v>
      </c>
      <c r="J1821" s="149" t="s">
        <v>8576</v>
      </c>
      <c r="K1821" s="149"/>
      <c r="L1821" s="149" t="s">
        <v>262</v>
      </c>
      <c r="M1821" s="149"/>
      <c r="N1821" s="149" t="s">
        <v>263</v>
      </c>
      <c r="O1821" s="149" t="s">
        <v>214</v>
      </c>
      <c r="P1821" s="149" t="s">
        <v>53</v>
      </c>
      <c r="Q1821" s="149"/>
      <c r="R1821" s="149" t="s">
        <v>3933</v>
      </c>
      <c r="S1821" s="149" t="s">
        <v>174</v>
      </c>
      <c r="T1821" s="149" t="s">
        <v>8577</v>
      </c>
      <c r="U1821" s="149" t="s">
        <v>267</v>
      </c>
      <c r="V1821" s="149"/>
      <c r="W1821" s="149"/>
      <c r="X1821" s="149" t="s">
        <v>268</v>
      </c>
      <c r="Y1821" s="149"/>
      <c r="Z1821" s="149"/>
      <c r="AA1821" s="149"/>
      <c r="AB1821" s="149" t="s">
        <v>269</v>
      </c>
      <c r="AC1821" s="149" t="s">
        <v>270</v>
      </c>
      <c r="AD1821" s="149" t="s">
        <v>8577</v>
      </c>
      <c r="AE1821" s="149" t="s">
        <v>271</v>
      </c>
      <c r="AF1821" s="149"/>
      <c r="AG1821" s="149" t="s">
        <v>1098</v>
      </c>
      <c r="AH1821" s="149" t="s">
        <v>273</v>
      </c>
      <c r="AI1821" s="158">
        <v>26</v>
      </c>
      <c r="AJ1821" s="149"/>
      <c r="AK1821" s="159" t="s">
        <v>274</v>
      </c>
      <c r="AL1821" s="159" t="s">
        <v>274</v>
      </c>
      <c r="AM1821" s="149" t="s">
        <v>274</v>
      </c>
      <c r="AN1821" s="160">
        <v>4</v>
      </c>
      <c r="AO1821" s="149"/>
      <c r="AP1821" s="149" t="s">
        <v>274</v>
      </c>
      <c r="AQ1821" s="149" t="s">
        <v>275</v>
      </c>
      <c r="AR1821" s="158">
        <v>1</v>
      </c>
      <c r="AS1821" s="149" t="s">
        <v>275</v>
      </c>
      <c r="AT1821" s="149" t="s">
        <v>276</v>
      </c>
      <c r="AU1821" s="161">
        <v>1</v>
      </c>
      <c r="AV1821" s="159">
        <v>9734.51</v>
      </c>
      <c r="AW1821" s="159">
        <v>389.38</v>
      </c>
      <c r="AX1821" s="149" t="s">
        <v>274</v>
      </c>
      <c r="AY1821" s="159">
        <v>97.34</v>
      </c>
      <c r="AZ1821" s="159">
        <v>97.34</v>
      </c>
      <c r="BA1821" s="159">
        <v>389.36</v>
      </c>
      <c r="BB1821" s="159">
        <v>2531.06</v>
      </c>
      <c r="BC1821" s="162" t="s">
        <v>274</v>
      </c>
      <c r="BD1821" s="162">
        <v>0</v>
      </c>
      <c r="BE1821" s="159">
        <v>7203.45</v>
      </c>
      <c r="BF1821" s="159">
        <v>7203.45</v>
      </c>
      <c r="BG1821" s="159">
        <v>9734.51</v>
      </c>
    </row>
    <row r="1822" ht="28.05" customHeight="1" spans="1:59">
      <c r="A1822" s="149"/>
      <c r="B1822" s="149"/>
      <c r="C1822" s="149"/>
      <c r="D1822" s="149" t="s">
        <v>3726</v>
      </c>
      <c r="E1822" s="340" t="s">
        <v>8578</v>
      </c>
      <c r="F1822" s="149" t="s">
        <v>3726</v>
      </c>
      <c r="G1822" s="149" t="s">
        <v>8579</v>
      </c>
      <c r="H1822" s="149" t="s">
        <v>8580</v>
      </c>
      <c r="I1822" s="149"/>
      <c r="J1822" s="149" t="s">
        <v>8581</v>
      </c>
      <c r="K1822" s="149"/>
      <c r="L1822" s="149" t="s">
        <v>287</v>
      </c>
      <c r="M1822" s="149"/>
      <c r="N1822" s="149" t="s">
        <v>263</v>
      </c>
      <c r="O1822" s="149" t="s">
        <v>214</v>
      </c>
      <c r="P1822" s="149" t="s">
        <v>53</v>
      </c>
      <c r="Q1822" s="149"/>
      <c r="R1822" s="149" t="s">
        <v>8382</v>
      </c>
      <c r="S1822" s="149" t="s">
        <v>4928</v>
      </c>
      <c r="T1822" s="149" t="s">
        <v>8279</v>
      </c>
      <c r="U1822" s="149" t="s">
        <v>267</v>
      </c>
      <c r="V1822" s="149"/>
      <c r="W1822" s="149"/>
      <c r="X1822" s="149" t="s">
        <v>268</v>
      </c>
      <c r="Y1822" s="149"/>
      <c r="Z1822" s="149"/>
      <c r="AA1822" s="149"/>
      <c r="AB1822" s="149" t="s">
        <v>269</v>
      </c>
      <c r="AC1822" s="149" t="s">
        <v>318</v>
      </c>
      <c r="AD1822" s="149" t="s">
        <v>8279</v>
      </c>
      <c r="AE1822" s="149" t="s">
        <v>271</v>
      </c>
      <c r="AF1822" s="149"/>
      <c r="AG1822" s="149" t="s">
        <v>1098</v>
      </c>
      <c r="AH1822" s="149" t="s">
        <v>273</v>
      </c>
      <c r="AI1822" s="158">
        <v>96</v>
      </c>
      <c r="AJ1822" s="149"/>
      <c r="AK1822" s="159" t="s">
        <v>274</v>
      </c>
      <c r="AL1822" s="159" t="s">
        <v>274</v>
      </c>
      <c r="AM1822" s="149" t="s">
        <v>274</v>
      </c>
      <c r="AN1822" s="160">
        <v>4</v>
      </c>
      <c r="AO1822" s="149"/>
      <c r="AP1822" s="149" t="s">
        <v>274</v>
      </c>
      <c r="AQ1822" s="149" t="s">
        <v>275</v>
      </c>
      <c r="AR1822" s="158">
        <v>1</v>
      </c>
      <c r="AS1822" s="149" t="s">
        <v>275</v>
      </c>
      <c r="AT1822" s="149" t="s">
        <v>276</v>
      </c>
      <c r="AU1822" s="161">
        <v>1</v>
      </c>
      <c r="AV1822" s="159">
        <v>21367.52</v>
      </c>
      <c r="AW1822" s="159">
        <v>854.7</v>
      </c>
      <c r="AX1822" s="149" t="s">
        <v>274</v>
      </c>
      <c r="AY1822" s="162">
        <v>0</v>
      </c>
      <c r="AZ1822" s="162" t="s">
        <v>274</v>
      </c>
      <c r="BA1822" s="162">
        <v>0</v>
      </c>
      <c r="BB1822" s="159">
        <v>20512.82</v>
      </c>
      <c r="BC1822" s="162" t="s">
        <v>274</v>
      </c>
      <c r="BD1822" s="162">
        <v>0</v>
      </c>
      <c r="BE1822" s="159">
        <v>854.7</v>
      </c>
      <c r="BF1822" s="159">
        <v>854.7</v>
      </c>
      <c r="BG1822" s="159">
        <v>21367.52</v>
      </c>
    </row>
    <row r="1823" ht="28.05" customHeight="1" spans="1:59">
      <c r="A1823" s="149"/>
      <c r="B1823" s="149"/>
      <c r="C1823" s="149"/>
      <c r="D1823" s="149" t="s">
        <v>3726</v>
      </c>
      <c r="E1823" s="340" t="s">
        <v>8582</v>
      </c>
      <c r="F1823" s="149" t="s">
        <v>3726</v>
      </c>
      <c r="G1823" s="149" t="s">
        <v>8583</v>
      </c>
      <c r="H1823" s="149" t="s">
        <v>8580</v>
      </c>
      <c r="I1823" s="149"/>
      <c r="J1823" s="149" t="s">
        <v>8584</v>
      </c>
      <c r="K1823" s="149"/>
      <c r="L1823" s="149" t="s">
        <v>287</v>
      </c>
      <c r="M1823" s="149"/>
      <c r="N1823" s="149" t="s">
        <v>263</v>
      </c>
      <c r="O1823" s="149" t="s">
        <v>214</v>
      </c>
      <c r="P1823" s="149" t="s">
        <v>53</v>
      </c>
      <c r="Q1823" s="149"/>
      <c r="R1823" s="149" t="s">
        <v>8382</v>
      </c>
      <c r="S1823" s="149" t="s">
        <v>4928</v>
      </c>
      <c r="T1823" s="149" t="s">
        <v>8279</v>
      </c>
      <c r="U1823" s="149" t="s">
        <v>267</v>
      </c>
      <c r="V1823" s="149"/>
      <c r="W1823" s="149"/>
      <c r="X1823" s="149" t="s">
        <v>268</v>
      </c>
      <c r="Y1823" s="149"/>
      <c r="Z1823" s="149"/>
      <c r="AA1823" s="149"/>
      <c r="AB1823" s="149" t="s">
        <v>269</v>
      </c>
      <c r="AC1823" s="149" t="s">
        <v>318</v>
      </c>
      <c r="AD1823" s="149" t="s">
        <v>8279</v>
      </c>
      <c r="AE1823" s="149" t="s">
        <v>271</v>
      </c>
      <c r="AF1823" s="149"/>
      <c r="AG1823" s="149" t="s">
        <v>1098</v>
      </c>
      <c r="AH1823" s="149" t="s">
        <v>273</v>
      </c>
      <c r="AI1823" s="158">
        <v>96</v>
      </c>
      <c r="AJ1823" s="149"/>
      <c r="AK1823" s="159" t="s">
        <v>274</v>
      </c>
      <c r="AL1823" s="159" t="s">
        <v>274</v>
      </c>
      <c r="AM1823" s="149" t="s">
        <v>274</v>
      </c>
      <c r="AN1823" s="160">
        <v>4</v>
      </c>
      <c r="AO1823" s="149"/>
      <c r="AP1823" s="149" t="s">
        <v>274</v>
      </c>
      <c r="AQ1823" s="149" t="s">
        <v>275</v>
      </c>
      <c r="AR1823" s="158">
        <v>1</v>
      </c>
      <c r="AS1823" s="149" t="s">
        <v>275</v>
      </c>
      <c r="AT1823" s="149" t="s">
        <v>276</v>
      </c>
      <c r="AU1823" s="161">
        <v>1</v>
      </c>
      <c r="AV1823" s="159">
        <v>21367.52</v>
      </c>
      <c r="AW1823" s="159">
        <v>854.7</v>
      </c>
      <c r="AX1823" s="149" t="s">
        <v>274</v>
      </c>
      <c r="AY1823" s="162">
        <v>0</v>
      </c>
      <c r="AZ1823" s="162" t="s">
        <v>274</v>
      </c>
      <c r="BA1823" s="162">
        <v>0</v>
      </c>
      <c r="BB1823" s="159">
        <v>20512.82</v>
      </c>
      <c r="BC1823" s="162" t="s">
        <v>274</v>
      </c>
      <c r="BD1823" s="162">
        <v>0</v>
      </c>
      <c r="BE1823" s="159">
        <v>854.7</v>
      </c>
      <c r="BF1823" s="159">
        <v>854.7</v>
      </c>
      <c r="BG1823" s="159">
        <v>21367.52</v>
      </c>
    </row>
    <row r="1824" ht="28.05" customHeight="1" spans="1:59">
      <c r="A1824" s="149"/>
      <c r="B1824" s="149"/>
      <c r="C1824" s="149"/>
      <c r="D1824" s="149" t="s">
        <v>3726</v>
      </c>
      <c r="E1824" s="340" t="s">
        <v>8585</v>
      </c>
      <c r="F1824" s="149" t="s">
        <v>3726</v>
      </c>
      <c r="G1824" s="149" t="s">
        <v>8586</v>
      </c>
      <c r="H1824" s="149" t="s">
        <v>8454</v>
      </c>
      <c r="I1824" s="149" t="s">
        <v>4756</v>
      </c>
      <c r="J1824" s="149" t="s">
        <v>8587</v>
      </c>
      <c r="K1824" s="149"/>
      <c r="L1824" s="149" t="s">
        <v>262</v>
      </c>
      <c r="M1824" s="149"/>
      <c r="N1824" s="149" t="s">
        <v>263</v>
      </c>
      <c r="O1824" s="149" t="s">
        <v>214</v>
      </c>
      <c r="P1824" s="149" t="s">
        <v>53</v>
      </c>
      <c r="Q1824" s="149"/>
      <c r="R1824" s="149" t="s">
        <v>160</v>
      </c>
      <c r="S1824" s="149" t="s">
        <v>289</v>
      </c>
      <c r="T1824" s="149" t="s">
        <v>89</v>
      </c>
      <c r="U1824" s="149" t="s">
        <v>267</v>
      </c>
      <c r="V1824" s="149"/>
      <c r="W1824" s="149"/>
      <c r="X1824" s="149" t="s">
        <v>336</v>
      </c>
      <c r="Y1824" s="149"/>
      <c r="Z1824" s="149"/>
      <c r="AA1824" s="149"/>
      <c r="AB1824" s="149" t="s">
        <v>269</v>
      </c>
      <c r="AC1824" s="149" t="s">
        <v>318</v>
      </c>
      <c r="AD1824" s="149" t="s">
        <v>89</v>
      </c>
      <c r="AE1824" s="149" t="s">
        <v>271</v>
      </c>
      <c r="AF1824" s="149"/>
      <c r="AG1824" s="149" t="s">
        <v>1098</v>
      </c>
      <c r="AH1824" s="149" t="s">
        <v>273</v>
      </c>
      <c r="AI1824" s="158">
        <v>96</v>
      </c>
      <c r="AJ1824" s="149"/>
      <c r="AK1824" s="159" t="s">
        <v>274</v>
      </c>
      <c r="AL1824" s="159" t="s">
        <v>274</v>
      </c>
      <c r="AM1824" s="149" t="s">
        <v>274</v>
      </c>
      <c r="AN1824" s="160">
        <v>4</v>
      </c>
      <c r="AO1824" s="149"/>
      <c r="AP1824" s="149" t="s">
        <v>274</v>
      </c>
      <c r="AQ1824" s="149" t="s">
        <v>275</v>
      </c>
      <c r="AR1824" s="158">
        <v>1</v>
      </c>
      <c r="AS1824" s="149" t="s">
        <v>275</v>
      </c>
      <c r="AT1824" s="149" t="s">
        <v>276</v>
      </c>
      <c r="AU1824" s="161">
        <v>1</v>
      </c>
      <c r="AV1824" s="159">
        <v>9572.65</v>
      </c>
      <c r="AW1824" s="159">
        <v>382.91</v>
      </c>
      <c r="AX1824" s="149" t="s">
        <v>274</v>
      </c>
      <c r="AY1824" s="162">
        <v>0</v>
      </c>
      <c r="AZ1824" s="162" t="s">
        <v>274</v>
      </c>
      <c r="BA1824" s="162">
        <v>0</v>
      </c>
      <c r="BB1824" s="159">
        <v>9189.74</v>
      </c>
      <c r="BC1824" s="162" t="s">
        <v>274</v>
      </c>
      <c r="BD1824" s="162">
        <v>0</v>
      </c>
      <c r="BE1824" s="159">
        <v>382.91</v>
      </c>
      <c r="BF1824" s="159">
        <v>382.91</v>
      </c>
      <c r="BG1824" s="159">
        <v>9572.65</v>
      </c>
    </row>
    <row r="1825" ht="28.05" customHeight="1" spans="1:59">
      <c r="A1825" s="149"/>
      <c r="B1825" s="149"/>
      <c r="C1825" s="149"/>
      <c r="D1825" s="149" t="s">
        <v>3726</v>
      </c>
      <c r="E1825" s="340" t="s">
        <v>8588</v>
      </c>
      <c r="F1825" s="149" t="s">
        <v>3726</v>
      </c>
      <c r="G1825" s="149" t="s">
        <v>8589</v>
      </c>
      <c r="H1825" s="149" t="s">
        <v>172</v>
      </c>
      <c r="I1825" s="149" t="s">
        <v>7316</v>
      </c>
      <c r="J1825" s="149" t="s">
        <v>8590</v>
      </c>
      <c r="K1825" s="149"/>
      <c r="L1825" s="149" t="s">
        <v>262</v>
      </c>
      <c r="M1825" s="149"/>
      <c r="N1825" s="149" t="s">
        <v>263</v>
      </c>
      <c r="O1825" s="149" t="s">
        <v>214</v>
      </c>
      <c r="P1825" s="149" t="s">
        <v>53</v>
      </c>
      <c r="Q1825" s="149"/>
      <c r="R1825" s="149" t="s">
        <v>3903</v>
      </c>
      <c r="S1825" s="149" t="s">
        <v>174</v>
      </c>
      <c r="T1825" s="149" t="s">
        <v>8577</v>
      </c>
      <c r="U1825" s="149" t="s">
        <v>267</v>
      </c>
      <c r="V1825" s="149"/>
      <c r="W1825" s="149"/>
      <c r="X1825" s="149" t="s">
        <v>336</v>
      </c>
      <c r="Y1825" s="149"/>
      <c r="Z1825" s="149"/>
      <c r="AA1825" s="149"/>
      <c r="AB1825" s="149" t="s">
        <v>269</v>
      </c>
      <c r="AC1825" s="149" t="s">
        <v>270</v>
      </c>
      <c r="AD1825" s="149" t="s">
        <v>8577</v>
      </c>
      <c r="AE1825" s="149" t="s">
        <v>271</v>
      </c>
      <c r="AF1825" s="149"/>
      <c r="AG1825" s="149" t="s">
        <v>1098</v>
      </c>
      <c r="AH1825" s="149" t="s">
        <v>273</v>
      </c>
      <c r="AI1825" s="158">
        <v>26</v>
      </c>
      <c r="AJ1825" s="149"/>
      <c r="AK1825" s="159" t="s">
        <v>274</v>
      </c>
      <c r="AL1825" s="159" t="s">
        <v>274</v>
      </c>
      <c r="AM1825" s="149" t="s">
        <v>274</v>
      </c>
      <c r="AN1825" s="160">
        <v>4</v>
      </c>
      <c r="AO1825" s="149"/>
      <c r="AP1825" s="149" t="s">
        <v>274</v>
      </c>
      <c r="AQ1825" s="149" t="s">
        <v>275</v>
      </c>
      <c r="AR1825" s="158">
        <v>1</v>
      </c>
      <c r="AS1825" s="149" t="s">
        <v>275</v>
      </c>
      <c r="AT1825" s="149" t="s">
        <v>276</v>
      </c>
      <c r="AU1825" s="161">
        <v>1</v>
      </c>
      <c r="AV1825" s="159">
        <v>7964.6</v>
      </c>
      <c r="AW1825" s="159">
        <v>318.58</v>
      </c>
      <c r="AX1825" s="149" t="s">
        <v>274</v>
      </c>
      <c r="AY1825" s="159">
        <v>79.64</v>
      </c>
      <c r="AZ1825" s="159">
        <v>79.64</v>
      </c>
      <c r="BA1825" s="159">
        <v>318.57</v>
      </c>
      <c r="BB1825" s="159">
        <v>2070.87</v>
      </c>
      <c r="BC1825" s="162" t="s">
        <v>274</v>
      </c>
      <c r="BD1825" s="162">
        <v>0</v>
      </c>
      <c r="BE1825" s="159">
        <v>5893.73</v>
      </c>
      <c r="BF1825" s="159">
        <v>5893.73</v>
      </c>
      <c r="BG1825" s="159">
        <v>7964.6</v>
      </c>
    </row>
    <row r="1826" ht="28.05" customHeight="1" spans="1:59">
      <c r="A1826" s="149"/>
      <c r="B1826" s="149"/>
      <c r="C1826" s="149"/>
      <c r="D1826" s="149" t="s">
        <v>3726</v>
      </c>
      <c r="E1826" s="340" t="s">
        <v>8591</v>
      </c>
      <c r="F1826" s="149" t="s">
        <v>3726</v>
      </c>
      <c r="G1826" s="149" t="s">
        <v>8592</v>
      </c>
      <c r="H1826" s="149" t="s">
        <v>8514</v>
      </c>
      <c r="I1826" s="149" t="s">
        <v>8515</v>
      </c>
      <c r="J1826" s="149" t="s">
        <v>8593</v>
      </c>
      <c r="K1826" s="149"/>
      <c r="L1826" s="149" t="s">
        <v>287</v>
      </c>
      <c r="M1826" s="149"/>
      <c r="N1826" s="149" t="s">
        <v>263</v>
      </c>
      <c r="O1826" s="149" t="s">
        <v>214</v>
      </c>
      <c r="P1826" s="149" t="s">
        <v>53</v>
      </c>
      <c r="Q1826" s="149"/>
      <c r="R1826" s="149" t="s">
        <v>8180</v>
      </c>
      <c r="S1826" s="149" t="s">
        <v>4928</v>
      </c>
      <c r="T1826" s="149" t="s">
        <v>837</v>
      </c>
      <c r="U1826" s="149" t="s">
        <v>267</v>
      </c>
      <c r="V1826" s="149"/>
      <c r="W1826" s="149"/>
      <c r="X1826" s="149" t="s">
        <v>268</v>
      </c>
      <c r="Y1826" s="149"/>
      <c r="Z1826" s="149"/>
      <c r="AA1826" s="149"/>
      <c r="AB1826" s="149" t="s">
        <v>269</v>
      </c>
      <c r="AC1826" s="149" t="s">
        <v>270</v>
      </c>
      <c r="AD1826" s="149" t="s">
        <v>837</v>
      </c>
      <c r="AE1826" s="149" t="s">
        <v>271</v>
      </c>
      <c r="AF1826" s="149"/>
      <c r="AG1826" s="149" t="s">
        <v>1098</v>
      </c>
      <c r="AH1826" s="149" t="s">
        <v>273</v>
      </c>
      <c r="AI1826" s="158">
        <v>78</v>
      </c>
      <c r="AJ1826" s="149"/>
      <c r="AK1826" s="159" t="s">
        <v>274</v>
      </c>
      <c r="AL1826" s="159" t="s">
        <v>274</v>
      </c>
      <c r="AM1826" s="149" t="s">
        <v>274</v>
      </c>
      <c r="AN1826" s="160">
        <v>4</v>
      </c>
      <c r="AO1826" s="149"/>
      <c r="AP1826" s="149" t="s">
        <v>274</v>
      </c>
      <c r="AQ1826" s="149" t="s">
        <v>275</v>
      </c>
      <c r="AR1826" s="158">
        <v>1</v>
      </c>
      <c r="AS1826" s="149" t="s">
        <v>275</v>
      </c>
      <c r="AT1826" s="149" t="s">
        <v>276</v>
      </c>
      <c r="AU1826" s="161">
        <v>1</v>
      </c>
      <c r="AV1826" s="159">
        <v>11206.89</v>
      </c>
      <c r="AW1826" s="159">
        <v>448.28</v>
      </c>
      <c r="AX1826" s="149" t="s">
        <v>274</v>
      </c>
      <c r="AY1826" s="159">
        <v>117.16</v>
      </c>
      <c r="AZ1826" s="159">
        <v>117.16</v>
      </c>
      <c r="BA1826" s="159">
        <v>468.64</v>
      </c>
      <c r="BB1826" s="159">
        <v>8649.75</v>
      </c>
      <c r="BC1826" s="162" t="s">
        <v>274</v>
      </c>
      <c r="BD1826" s="162">
        <v>0</v>
      </c>
      <c r="BE1826" s="159">
        <v>2557.14</v>
      </c>
      <c r="BF1826" s="159">
        <v>2557.14</v>
      </c>
      <c r="BG1826" s="159">
        <v>11206.89</v>
      </c>
    </row>
    <row r="1827" ht="28.05" customHeight="1" spans="1:59">
      <c r="A1827" s="149"/>
      <c r="B1827" s="149"/>
      <c r="C1827" s="149"/>
      <c r="D1827" s="149" t="s">
        <v>3726</v>
      </c>
      <c r="E1827" s="340" t="s">
        <v>8594</v>
      </c>
      <c r="F1827" s="149" t="s">
        <v>3726</v>
      </c>
      <c r="G1827" s="149" t="s">
        <v>8595</v>
      </c>
      <c r="H1827" s="149" t="s">
        <v>8514</v>
      </c>
      <c r="I1827" s="149" t="s">
        <v>8515</v>
      </c>
      <c r="J1827" s="149" t="s">
        <v>8596</v>
      </c>
      <c r="K1827" s="149"/>
      <c r="L1827" s="149" t="s">
        <v>287</v>
      </c>
      <c r="M1827" s="149"/>
      <c r="N1827" s="149" t="s">
        <v>263</v>
      </c>
      <c r="O1827" s="149" t="s">
        <v>214</v>
      </c>
      <c r="P1827" s="149" t="s">
        <v>53</v>
      </c>
      <c r="Q1827" s="149"/>
      <c r="R1827" s="149" t="s">
        <v>8180</v>
      </c>
      <c r="S1827" s="149" t="s">
        <v>4928</v>
      </c>
      <c r="T1827" s="149" t="s">
        <v>837</v>
      </c>
      <c r="U1827" s="149" t="s">
        <v>267</v>
      </c>
      <c r="V1827" s="149"/>
      <c r="W1827" s="149"/>
      <c r="X1827" s="149" t="s">
        <v>268</v>
      </c>
      <c r="Y1827" s="149"/>
      <c r="Z1827" s="149"/>
      <c r="AA1827" s="149"/>
      <c r="AB1827" s="149" t="s">
        <v>269</v>
      </c>
      <c r="AC1827" s="149" t="s">
        <v>270</v>
      </c>
      <c r="AD1827" s="149" t="s">
        <v>837</v>
      </c>
      <c r="AE1827" s="149" t="s">
        <v>271</v>
      </c>
      <c r="AF1827" s="149"/>
      <c r="AG1827" s="149" t="s">
        <v>1098</v>
      </c>
      <c r="AH1827" s="149" t="s">
        <v>273</v>
      </c>
      <c r="AI1827" s="158">
        <v>78</v>
      </c>
      <c r="AJ1827" s="149"/>
      <c r="AK1827" s="159" t="s">
        <v>274</v>
      </c>
      <c r="AL1827" s="159" t="s">
        <v>274</v>
      </c>
      <c r="AM1827" s="149" t="s">
        <v>274</v>
      </c>
      <c r="AN1827" s="160">
        <v>4</v>
      </c>
      <c r="AO1827" s="149"/>
      <c r="AP1827" s="149" t="s">
        <v>274</v>
      </c>
      <c r="AQ1827" s="149" t="s">
        <v>275</v>
      </c>
      <c r="AR1827" s="158">
        <v>1</v>
      </c>
      <c r="AS1827" s="149" t="s">
        <v>275</v>
      </c>
      <c r="AT1827" s="149" t="s">
        <v>276</v>
      </c>
      <c r="AU1827" s="161">
        <v>1</v>
      </c>
      <c r="AV1827" s="159">
        <v>11206.89</v>
      </c>
      <c r="AW1827" s="159">
        <v>448.28</v>
      </c>
      <c r="AX1827" s="149" t="s">
        <v>274</v>
      </c>
      <c r="AY1827" s="159">
        <v>117.16</v>
      </c>
      <c r="AZ1827" s="159">
        <v>117.16</v>
      </c>
      <c r="BA1827" s="159">
        <v>468.64</v>
      </c>
      <c r="BB1827" s="159">
        <v>8649.75</v>
      </c>
      <c r="BC1827" s="162" t="s">
        <v>274</v>
      </c>
      <c r="BD1827" s="162">
        <v>0</v>
      </c>
      <c r="BE1827" s="159">
        <v>2557.14</v>
      </c>
      <c r="BF1827" s="159">
        <v>2557.14</v>
      </c>
      <c r="BG1827" s="159">
        <v>11206.89</v>
      </c>
    </row>
    <row r="1828" ht="28.05" customHeight="1" spans="1:59">
      <c r="A1828" s="149"/>
      <c r="B1828" s="149"/>
      <c r="C1828" s="149"/>
      <c r="D1828" s="149" t="s">
        <v>3726</v>
      </c>
      <c r="E1828" s="340" t="s">
        <v>8597</v>
      </c>
      <c r="F1828" s="149" t="s">
        <v>3726</v>
      </c>
      <c r="G1828" s="149" t="s">
        <v>8598</v>
      </c>
      <c r="H1828" s="149" t="s">
        <v>8514</v>
      </c>
      <c r="I1828" s="149" t="s">
        <v>8515</v>
      </c>
      <c r="J1828" s="149" t="s">
        <v>8599</v>
      </c>
      <c r="K1828" s="149"/>
      <c r="L1828" s="149" t="s">
        <v>287</v>
      </c>
      <c r="M1828" s="149"/>
      <c r="N1828" s="149" t="s">
        <v>263</v>
      </c>
      <c r="O1828" s="149" t="s">
        <v>214</v>
      </c>
      <c r="P1828" s="149" t="s">
        <v>53</v>
      </c>
      <c r="Q1828" s="149"/>
      <c r="R1828" s="149" t="s">
        <v>8180</v>
      </c>
      <c r="S1828" s="149" t="s">
        <v>4928</v>
      </c>
      <c r="T1828" s="149" t="s">
        <v>837</v>
      </c>
      <c r="U1828" s="149" t="s">
        <v>267</v>
      </c>
      <c r="V1828" s="149"/>
      <c r="W1828" s="149"/>
      <c r="X1828" s="149" t="s">
        <v>268</v>
      </c>
      <c r="Y1828" s="149"/>
      <c r="Z1828" s="149"/>
      <c r="AA1828" s="149"/>
      <c r="AB1828" s="149" t="s">
        <v>269</v>
      </c>
      <c r="AC1828" s="149" t="s">
        <v>270</v>
      </c>
      <c r="AD1828" s="149" t="s">
        <v>837</v>
      </c>
      <c r="AE1828" s="149" t="s">
        <v>271</v>
      </c>
      <c r="AF1828" s="149"/>
      <c r="AG1828" s="149" t="s">
        <v>1098</v>
      </c>
      <c r="AH1828" s="149" t="s">
        <v>273</v>
      </c>
      <c r="AI1828" s="158">
        <v>78</v>
      </c>
      <c r="AJ1828" s="149"/>
      <c r="AK1828" s="159" t="s">
        <v>274</v>
      </c>
      <c r="AL1828" s="159" t="s">
        <v>274</v>
      </c>
      <c r="AM1828" s="149" t="s">
        <v>274</v>
      </c>
      <c r="AN1828" s="160">
        <v>4</v>
      </c>
      <c r="AO1828" s="149"/>
      <c r="AP1828" s="149" t="s">
        <v>274</v>
      </c>
      <c r="AQ1828" s="149" t="s">
        <v>275</v>
      </c>
      <c r="AR1828" s="158">
        <v>1</v>
      </c>
      <c r="AS1828" s="149" t="s">
        <v>275</v>
      </c>
      <c r="AT1828" s="149" t="s">
        <v>276</v>
      </c>
      <c r="AU1828" s="161">
        <v>1</v>
      </c>
      <c r="AV1828" s="159">
        <v>11206.89</v>
      </c>
      <c r="AW1828" s="159">
        <v>448.28</v>
      </c>
      <c r="AX1828" s="149" t="s">
        <v>274</v>
      </c>
      <c r="AY1828" s="159">
        <v>117.16</v>
      </c>
      <c r="AZ1828" s="159">
        <v>117.16</v>
      </c>
      <c r="BA1828" s="159">
        <v>468.64</v>
      </c>
      <c r="BB1828" s="159">
        <v>8649.75</v>
      </c>
      <c r="BC1828" s="162" t="s">
        <v>274</v>
      </c>
      <c r="BD1828" s="162">
        <v>0</v>
      </c>
      <c r="BE1828" s="159">
        <v>2557.14</v>
      </c>
      <c r="BF1828" s="159">
        <v>2557.14</v>
      </c>
      <c r="BG1828" s="159">
        <v>11206.89</v>
      </c>
    </row>
    <row r="1829" ht="28.05" customHeight="1" spans="1:59">
      <c r="A1829" s="149"/>
      <c r="B1829" s="149"/>
      <c r="C1829" s="149"/>
      <c r="D1829" s="149" t="s">
        <v>3726</v>
      </c>
      <c r="E1829" s="340" t="s">
        <v>8600</v>
      </c>
      <c r="F1829" s="149" t="s">
        <v>3726</v>
      </c>
      <c r="G1829" s="149" t="s">
        <v>8601</v>
      </c>
      <c r="H1829" s="149" t="s">
        <v>8602</v>
      </c>
      <c r="I1829" s="149" t="s">
        <v>6192</v>
      </c>
      <c r="J1829" s="149" t="s">
        <v>8603</v>
      </c>
      <c r="K1829" s="149"/>
      <c r="L1829" s="149" t="s">
        <v>287</v>
      </c>
      <c r="M1829" s="149"/>
      <c r="N1829" s="149" t="s">
        <v>263</v>
      </c>
      <c r="O1829" s="149" t="s">
        <v>214</v>
      </c>
      <c r="P1829" s="149" t="s">
        <v>53</v>
      </c>
      <c r="Q1829" s="149"/>
      <c r="R1829" s="149" t="s">
        <v>8382</v>
      </c>
      <c r="S1829" s="149" t="s">
        <v>4928</v>
      </c>
      <c r="T1829" s="149" t="s">
        <v>8279</v>
      </c>
      <c r="U1829" s="149" t="s">
        <v>267</v>
      </c>
      <c r="V1829" s="149"/>
      <c r="W1829" s="149"/>
      <c r="X1829" s="149" t="s">
        <v>268</v>
      </c>
      <c r="Y1829" s="149"/>
      <c r="Z1829" s="149"/>
      <c r="AA1829" s="149"/>
      <c r="AB1829" s="149" t="s">
        <v>269</v>
      </c>
      <c r="AC1829" s="149" t="s">
        <v>318</v>
      </c>
      <c r="AD1829" s="149" t="s">
        <v>8279</v>
      </c>
      <c r="AE1829" s="149" t="s">
        <v>271</v>
      </c>
      <c r="AF1829" s="149"/>
      <c r="AG1829" s="149" t="s">
        <v>1098</v>
      </c>
      <c r="AH1829" s="149" t="s">
        <v>273</v>
      </c>
      <c r="AI1829" s="158">
        <v>96</v>
      </c>
      <c r="AJ1829" s="149"/>
      <c r="AK1829" s="159" t="s">
        <v>274</v>
      </c>
      <c r="AL1829" s="159" t="s">
        <v>274</v>
      </c>
      <c r="AM1829" s="149" t="s">
        <v>274</v>
      </c>
      <c r="AN1829" s="160">
        <v>4</v>
      </c>
      <c r="AO1829" s="149"/>
      <c r="AP1829" s="149" t="s">
        <v>274</v>
      </c>
      <c r="AQ1829" s="149" t="s">
        <v>275</v>
      </c>
      <c r="AR1829" s="158">
        <v>1</v>
      </c>
      <c r="AS1829" s="149" t="s">
        <v>275</v>
      </c>
      <c r="AT1829" s="149" t="s">
        <v>276</v>
      </c>
      <c r="AU1829" s="161">
        <v>1</v>
      </c>
      <c r="AV1829" s="159">
        <v>11538.46</v>
      </c>
      <c r="AW1829" s="159">
        <v>461.54</v>
      </c>
      <c r="AX1829" s="149" t="s">
        <v>274</v>
      </c>
      <c r="AY1829" s="162">
        <v>0</v>
      </c>
      <c r="AZ1829" s="162" t="s">
        <v>274</v>
      </c>
      <c r="BA1829" s="162">
        <v>0</v>
      </c>
      <c r="BB1829" s="159">
        <v>11076.92</v>
      </c>
      <c r="BC1829" s="162" t="s">
        <v>274</v>
      </c>
      <c r="BD1829" s="162">
        <v>0</v>
      </c>
      <c r="BE1829" s="159">
        <v>461.54</v>
      </c>
      <c r="BF1829" s="159">
        <v>461.54</v>
      </c>
      <c r="BG1829" s="159">
        <v>11538.46</v>
      </c>
    </row>
    <row r="1830" ht="28.05" customHeight="1" spans="1:59">
      <c r="A1830" s="149"/>
      <c r="B1830" s="149"/>
      <c r="C1830" s="149"/>
      <c r="D1830" s="149" t="s">
        <v>3726</v>
      </c>
      <c r="E1830" s="340" t="s">
        <v>8604</v>
      </c>
      <c r="F1830" s="149" t="s">
        <v>3726</v>
      </c>
      <c r="G1830" s="149" t="s">
        <v>8605</v>
      </c>
      <c r="H1830" s="149" t="s">
        <v>8606</v>
      </c>
      <c r="I1830" s="149" t="s">
        <v>7878</v>
      </c>
      <c r="J1830" s="149" t="s">
        <v>8607</v>
      </c>
      <c r="K1830" s="149"/>
      <c r="L1830" s="149" t="s">
        <v>262</v>
      </c>
      <c r="M1830" s="149"/>
      <c r="N1830" s="149" t="s">
        <v>263</v>
      </c>
      <c r="O1830" s="149" t="s">
        <v>214</v>
      </c>
      <c r="P1830" s="149" t="s">
        <v>53</v>
      </c>
      <c r="Q1830" s="149"/>
      <c r="R1830" s="149" t="s">
        <v>160</v>
      </c>
      <c r="S1830" s="149" t="s">
        <v>289</v>
      </c>
      <c r="T1830" s="149" t="s">
        <v>807</v>
      </c>
      <c r="U1830" s="149" t="s">
        <v>267</v>
      </c>
      <c r="V1830" s="149"/>
      <c r="W1830" s="149"/>
      <c r="X1830" s="149" t="s">
        <v>336</v>
      </c>
      <c r="Y1830" s="149"/>
      <c r="Z1830" s="149"/>
      <c r="AA1830" s="149"/>
      <c r="AB1830" s="149" t="s">
        <v>269</v>
      </c>
      <c r="AC1830" s="149" t="s">
        <v>318</v>
      </c>
      <c r="AD1830" s="149" t="s">
        <v>807</v>
      </c>
      <c r="AE1830" s="149" t="s">
        <v>271</v>
      </c>
      <c r="AF1830" s="149"/>
      <c r="AG1830" s="149" t="s">
        <v>1098</v>
      </c>
      <c r="AH1830" s="149" t="s">
        <v>273</v>
      </c>
      <c r="AI1830" s="158">
        <v>96</v>
      </c>
      <c r="AJ1830" s="149"/>
      <c r="AK1830" s="159" t="s">
        <v>274</v>
      </c>
      <c r="AL1830" s="159" t="s">
        <v>274</v>
      </c>
      <c r="AM1830" s="149" t="s">
        <v>274</v>
      </c>
      <c r="AN1830" s="160">
        <v>4</v>
      </c>
      <c r="AO1830" s="149"/>
      <c r="AP1830" s="149" t="s">
        <v>274</v>
      </c>
      <c r="AQ1830" s="149" t="s">
        <v>275</v>
      </c>
      <c r="AR1830" s="158">
        <v>1</v>
      </c>
      <c r="AS1830" s="149" t="s">
        <v>275</v>
      </c>
      <c r="AT1830" s="149" t="s">
        <v>276</v>
      </c>
      <c r="AU1830" s="161">
        <v>1</v>
      </c>
      <c r="AV1830" s="159">
        <v>65128.21</v>
      </c>
      <c r="AW1830" s="159">
        <v>2605.13</v>
      </c>
      <c r="AX1830" s="149" t="s">
        <v>274</v>
      </c>
      <c r="AY1830" s="162">
        <v>0</v>
      </c>
      <c r="AZ1830" s="162" t="s">
        <v>274</v>
      </c>
      <c r="BA1830" s="162">
        <v>0</v>
      </c>
      <c r="BB1830" s="159">
        <v>62523.08</v>
      </c>
      <c r="BC1830" s="162" t="s">
        <v>274</v>
      </c>
      <c r="BD1830" s="162">
        <v>0</v>
      </c>
      <c r="BE1830" s="159">
        <v>2605.13</v>
      </c>
      <c r="BF1830" s="159">
        <v>2605.13</v>
      </c>
      <c r="BG1830" s="159">
        <v>65128.21</v>
      </c>
    </row>
    <row r="1831" ht="28.05" customHeight="1" spans="1:59">
      <c r="A1831" s="149"/>
      <c r="B1831" s="149"/>
      <c r="C1831" s="149"/>
      <c r="D1831" s="149" t="s">
        <v>3726</v>
      </c>
      <c r="E1831" s="340" t="s">
        <v>8608</v>
      </c>
      <c r="F1831" s="149" t="s">
        <v>3726</v>
      </c>
      <c r="G1831" s="149" t="s">
        <v>8609</v>
      </c>
      <c r="H1831" s="149" t="s">
        <v>172</v>
      </c>
      <c r="I1831" s="149" t="s">
        <v>8610</v>
      </c>
      <c r="J1831" s="149" t="s">
        <v>8611</v>
      </c>
      <c r="K1831" s="149"/>
      <c r="L1831" s="149" t="s">
        <v>262</v>
      </c>
      <c r="M1831" s="149"/>
      <c r="N1831" s="149" t="s">
        <v>263</v>
      </c>
      <c r="O1831" s="149" t="s">
        <v>214</v>
      </c>
      <c r="P1831" s="149" t="s">
        <v>53</v>
      </c>
      <c r="Q1831" s="149"/>
      <c r="R1831" s="149" t="s">
        <v>8133</v>
      </c>
      <c r="S1831" s="149" t="s">
        <v>174</v>
      </c>
      <c r="T1831" s="149" t="s">
        <v>8612</v>
      </c>
      <c r="U1831" s="149" t="s">
        <v>267</v>
      </c>
      <c r="V1831" s="149"/>
      <c r="W1831" s="149"/>
      <c r="X1831" s="149" t="s">
        <v>336</v>
      </c>
      <c r="Y1831" s="149"/>
      <c r="Z1831" s="149"/>
      <c r="AA1831" s="149"/>
      <c r="AB1831" s="149" t="s">
        <v>269</v>
      </c>
      <c r="AC1831" s="149" t="s">
        <v>270</v>
      </c>
      <c r="AD1831" s="149" t="s">
        <v>8612</v>
      </c>
      <c r="AE1831" s="149" t="s">
        <v>271</v>
      </c>
      <c r="AF1831" s="149"/>
      <c r="AG1831" s="149" t="s">
        <v>1098</v>
      </c>
      <c r="AH1831" s="149" t="s">
        <v>273</v>
      </c>
      <c r="AI1831" s="158">
        <v>25</v>
      </c>
      <c r="AJ1831" s="149"/>
      <c r="AK1831" s="159" t="s">
        <v>274</v>
      </c>
      <c r="AL1831" s="159" t="s">
        <v>274</v>
      </c>
      <c r="AM1831" s="149" t="s">
        <v>274</v>
      </c>
      <c r="AN1831" s="160">
        <v>4</v>
      </c>
      <c r="AO1831" s="149"/>
      <c r="AP1831" s="149" t="s">
        <v>274</v>
      </c>
      <c r="AQ1831" s="149" t="s">
        <v>275</v>
      </c>
      <c r="AR1831" s="158">
        <v>1</v>
      </c>
      <c r="AS1831" s="149" t="s">
        <v>275</v>
      </c>
      <c r="AT1831" s="149" t="s">
        <v>276</v>
      </c>
      <c r="AU1831" s="161">
        <v>1</v>
      </c>
      <c r="AV1831" s="159">
        <v>14159.29</v>
      </c>
      <c r="AW1831" s="159">
        <v>566.37</v>
      </c>
      <c r="AX1831" s="149" t="s">
        <v>274</v>
      </c>
      <c r="AY1831" s="159">
        <v>141.59</v>
      </c>
      <c r="AZ1831" s="159">
        <v>141.59</v>
      </c>
      <c r="BA1831" s="159">
        <v>566.36</v>
      </c>
      <c r="BB1831" s="159">
        <v>3539.75</v>
      </c>
      <c r="BC1831" s="162" t="s">
        <v>274</v>
      </c>
      <c r="BD1831" s="162">
        <v>0</v>
      </c>
      <c r="BE1831" s="159">
        <v>10619.54</v>
      </c>
      <c r="BF1831" s="159">
        <v>10619.54</v>
      </c>
      <c r="BG1831" s="159">
        <v>14159.29</v>
      </c>
    </row>
    <row r="1832" ht="28.05" customHeight="1" spans="1:59">
      <c r="A1832" s="149"/>
      <c r="B1832" s="149"/>
      <c r="C1832" s="149"/>
      <c r="D1832" s="149" t="s">
        <v>3726</v>
      </c>
      <c r="E1832" s="340" t="s">
        <v>8613</v>
      </c>
      <c r="F1832" s="149" t="s">
        <v>3726</v>
      </c>
      <c r="G1832" s="149" t="s">
        <v>8614</v>
      </c>
      <c r="H1832" s="149" t="s">
        <v>8514</v>
      </c>
      <c r="I1832" s="149" t="s">
        <v>8515</v>
      </c>
      <c r="J1832" s="149" t="s">
        <v>8615</v>
      </c>
      <c r="K1832" s="149"/>
      <c r="L1832" s="149" t="s">
        <v>287</v>
      </c>
      <c r="M1832" s="149"/>
      <c r="N1832" s="149" t="s">
        <v>263</v>
      </c>
      <c r="O1832" s="149" t="s">
        <v>214</v>
      </c>
      <c r="P1832" s="149" t="s">
        <v>53</v>
      </c>
      <c r="Q1832" s="149"/>
      <c r="R1832" s="149" t="s">
        <v>8180</v>
      </c>
      <c r="S1832" s="149" t="s">
        <v>4928</v>
      </c>
      <c r="T1832" s="149" t="s">
        <v>837</v>
      </c>
      <c r="U1832" s="149" t="s">
        <v>267</v>
      </c>
      <c r="V1832" s="149"/>
      <c r="W1832" s="149"/>
      <c r="X1832" s="149" t="s">
        <v>268</v>
      </c>
      <c r="Y1832" s="149"/>
      <c r="Z1832" s="149"/>
      <c r="AA1832" s="149"/>
      <c r="AB1832" s="149" t="s">
        <v>269</v>
      </c>
      <c r="AC1832" s="149" t="s">
        <v>270</v>
      </c>
      <c r="AD1832" s="149" t="s">
        <v>837</v>
      </c>
      <c r="AE1832" s="149" t="s">
        <v>271</v>
      </c>
      <c r="AF1832" s="149"/>
      <c r="AG1832" s="149" t="s">
        <v>1098</v>
      </c>
      <c r="AH1832" s="149" t="s">
        <v>273</v>
      </c>
      <c r="AI1832" s="158">
        <v>78</v>
      </c>
      <c r="AJ1832" s="149"/>
      <c r="AK1832" s="159" t="s">
        <v>274</v>
      </c>
      <c r="AL1832" s="159" t="s">
        <v>274</v>
      </c>
      <c r="AM1832" s="149" t="s">
        <v>274</v>
      </c>
      <c r="AN1832" s="160">
        <v>4</v>
      </c>
      <c r="AO1832" s="149"/>
      <c r="AP1832" s="149" t="s">
        <v>274</v>
      </c>
      <c r="AQ1832" s="149" t="s">
        <v>275</v>
      </c>
      <c r="AR1832" s="158">
        <v>1</v>
      </c>
      <c r="AS1832" s="149" t="s">
        <v>275</v>
      </c>
      <c r="AT1832" s="149" t="s">
        <v>276</v>
      </c>
      <c r="AU1832" s="161">
        <v>1</v>
      </c>
      <c r="AV1832" s="159">
        <v>11206.89</v>
      </c>
      <c r="AW1832" s="159">
        <v>448.28</v>
      </c>
      <c r="AX1832" s="149" t="s">
        <v>274</v>
      </c>
      <c r="AY1832" s="159">
        <v>117.16</v>
      </c>
      <c r="AZ1832" s="159">
        <v>117.16</v>
      </c>
      <c r="BA1832" s="159">
        <v>468.64</v>
      </c>
      <c r="BB1832" s="159">
        <v>8649.75</v>
      </c>
      <c r="BC1832" s="162" t="s">
        <v>274</v>
      </c>
      <c r="BD1832" s="162">
        <v>0</v>
      </c>
      <c r="BE1832" s="159">
        <v>2557.14</v>
      </c>
      <c r="BF1832" s="159">
        <v>2557.14</v>
      </c>
      <c r="BG1832" s="159">
        <v>11206.89</v>
      </c>
    </row>
    <row r="1833" ht="28.05" customHeight="1" spans="1:59">
      <c r="A1833" s="149"/>
      <c r="B1833" s="149"/>
      <c r="C1833" s="149"/>
      <c r="D1833" s="149" t="s">
        <v>3726</v>
      </c>
      <c r="E1833" s="340" t="s">
        <v>8616</v>
      </c>
      <c r="F1833" s="149" t="s">
        <v>3726</v>
      </c>
      <c r="G1833" s="149" t="s">
        <v>8617</v>
      </c>
      <c r="H1833" s="149" t="s">
        <v>8514</v>
      </c>
      <c r="I1833" s="149" t="s">
        <v>8515</v>
      </c>
      <c r="J1833" s="149" t="s">
        <v>8618</v>
      </c>
      <c r="K1833" s="149"/>
      <c r="L1833" s="149" t="s">
        <v>287</v>
      </c>
      <c r="M1833" s="149"/>
      <c r="N1833" s="149" t="s">
        <v>263</v>
      </c>
      <c r="O1833" s="149" t="s">
        <v>214</v>
      </c>
      <c r="P1833" s="149" t="s">
        <v>53</v>
      </c>
      <c r="Q1833" s="149"/>
      <c r="R1833" s="149" t="s">
        <v>8180</v>
      </c>
      <c r="S1833" s="149" t="s">
        <v>4928</v>
      </c>
      <c r="T1833" s="149" t="s">
        <v>837</v>
      </c>
      <c r="U1833" s="149" t="s">
        <v>267</v>
      </c>
      <c r="V1833" s="149"/>
      <c r="W1833" s="149"/>
      <c r="X1833" s="149" t="s">
        <v>268</v>
      </c>
      <c r="Y1833" s="149"/>
      <c r="Z1833" s="149"/>
      <c r="AA1833" s="149"/>
      <c r="AB1833" s="149" t="s">
        <v>269</v>
      </c>
      <c r="AC1833" s="149" t="s">
        <v>270</v>
      </c>
      <c r="AD1833" s="149" t="s">
        <v>837</v>
      </c>
      <c r="AE1833" s="149" t="s">
        <v>271</v>
      </c>
      <c r="AF1833" s="149"/>
      <c r="AG1833" s="149" t="s">
        <v>1098</v>
      </c>
      <c r="AH1833" s="149" t="s">
        <v>273</v>
      </c>
      <c r="AI1833" s="158">
        <v>78</v>
      </c>
      <c r="AJ1833" s="149"/>
      <c r="AK1833" s="159" t="s">
        <v>274</v>
      </c>
      <c r="AL1833" s="159" t="s">
        <v>274</v>
      </c>
      <c r="AM1833" s="149" t="s">
        <v>274</v>
      </c>
      <c r="AN1833" s="160">
        <v>4</v>
      </c>
      <c r="AO1833" s="149"/>
      <c r="AP1833" s="149" t="s">
        <v>274</v>
      </c>
      <c r="AQ1833" s="149" t="s">
        <v>275</v>
      </c>
      <c r="AR1833" s="158">
        <v>1</v>
      </c>
      <c r="AS1833" s="149" t="s">
        <v>275</v>
      </c>
      <c r="AT1833" s="149" t="s">
        <v>276</v>
      </c>
      <c r="AU1833" s="161">
        <v>1</v>
      </c>
      <c r="AV1833" s="159">
        <v>11206.89</v>
      </c>
      <c r="AW1833" s="159">
        <v>448.28</v>
      </c>
      <c r="AX1833" s="149" t="s">
        <v>274</v>
      </c>
      <c r="AY1833" s="159">
        <v>117.16</v>
      </c>
      <c r="AZ1833" s="159">
        <v>117.16</v>
      </c>
      <c r="BA1833" s="159">
        <v>468.64</v>
      </c>
      <c r="BB1833" s="159">
        <v>8649.75</v>
      </c>
      <c r="BC1833" s="162" t="s">
        <v>274</v>
      </c>
      <c r="BD1833" s="162">
        <v>0</v>
      </c>
      <c r="BE1833" s="159">
        <v>2557.14</v>
      </c>
      <c r="BF1833" s="159">
        <v>2557.14</v>
      </c>
      <c r="BG1833" s="159">
        <v>11206.89</v>
      </c>
    </row>
    <row r="1834" ht="28.05" customHeight="1" spans="1:59">
      <c r="A1834" s="149"/>
      <c r="B1834" s="149"/>
      <c r="C1834" s="149"/>
      <c r="D1834" s="149" t="s">
        <v>3726</v>
      </c>
      <c r="E1834" s="340" t="s">
        <v>8619</v>
      </c>
      <c r="F1834" s="149" t="s">
        <v>3726</v>
      </c>
      <c r="G1834" s="149" t="s">
        <v>8620</v>
      </c>
      <c r="H1834" s="149" t="s">
        <v>8514</v>
      </c>
      <c r="I1834" s="149" t="s">
        <v>8515</v>
      </c>
      <c r="J1834" s="149" t="s">
        <v>8621</v>
      </c>
      <c r="K1834" s="149"/>
      <c r="L1834" s="149" t="s">
        <v>287</v>
      </c>
      <c r="M1834" s="149"/>
      <c r="N1834" s="149" t="s">
        <v>263</v>
      </c>
      <c r="O1834" s="149" t="s">
        <v>214</v>
      </c>
      <c r="P1834" s="149" t="s">
        <v>53</v>
      </c>
      <c r="Q1834" s="149"/>
      <c r="R1834" s="149" t="s">
        <v>8180</v>
      </c>
      <c r="S1834" s="149" t="s">
        <v>4928</v>
      </c>
      <c r="T1834" s="149" t="s">
        <v>837</v>
      </c>
      <c r="U1834" s="149" t="s">
        <v>267</v>
      </c>
      <c r="V1834" s="149"/>
      <c r="W1834" s="149"/>
      <c r="X1834" s="149" t="s">
        <v>268</v>
      </c>
      <c r="Y1834" s="149"/>
      <c r="Z1834" s="149"/>
      <c r="AA1834" s="149"/>
      <c r="AB1834" s="149" t="s">
        <v>269</v>
      </c>
      <c r="AC1834" s="149" t="s">
        <v>270</v>
      </c>
      <c r="AD1834" s="149" t="s">
        <v>837</v>
      </c>
      <c r="AE1834" s="149" t="s">
        <v>271</v>
      </c>
      <c r="AF1834" s="149"/>
      <c r="AG1834" s="149" t="s">
        <v>1098</v>
      </c>
      <c r="AH1834" s="149" t="s">
        <v>273</v>
      </c>
      <c r="AI1834" s="158">
        <v>78</v>
      </c>
      <c r="AJ1834" s="149"/>
      <c r="AK1834" s="159" t="s">
        <v>274</v>
      </c>
      <c r="AL1834" s="159" t="s">
        <v>274</v>
      </c>
      <c r="AM1834" s="149" t="s">
        <v>274</v>
      </c>
      <c r="AN1834" s="160">
        <v>4</v>
      </c>
      <c r="AO1834" s="149"/>
      <c r="AP1834" s="149" t="s">
        <v>274</v>
      </c>
      <c r="AQ1834" s="149" t="s">
        <v>275</v>
      </c>
      <c r="AR1834" s="158">
        <v>1</v>
      </c>
      <c r="AS1834" s="149" t="s">
        <v>275</v>
      </c>
      <c r="AT1834" s="149" t="s">
        <v>276</v>
      </c>
      <c r="AU1834" s="161">
        <v>1</v>
      </c>
      <c r="AV1834" s="159">
        <v>11206.89</v>
      </c>
      <c r="AW1834" s="159">
        <v>448.28</v>
      </c>
      <c r="AX1834" s="149" t="s">
        <v>274</v>
      </c>
      <c r="AY1834" s="159">
        <v>117.16</v>
      </c>
      <c r="AZ1834" s="159">
        <v>117.16</v>
      </c>
      <c r="BA1834" s="159">
        <v>468.64</v>
      </c>
      <c r="BB1834" s="159">
        <v>8649.75</v>
      </c>
      <c r="BC1834" s="162" t="s">
        <v>274</v>
      </c>
      <c r="BD1834" s="162">
        <v>0</v>
      </c>
      <c r="BE1834" s="159">
        <v>2557.14</v>
      </c>
      <c r="BF1834" s="159">
        <v>2557.14</v>
      </c>
      <c r="BG1834" s="159">
        <v>11206.89</v>
      </c>
    </row>
    <row r="1835" ht="28.05" customHeight="1" spans="1:59">
      <c r="A1835" s="149"/>
      <c r="B1835" s="149"/>
      <c r="C1835" s="149"/>
      <c r="D1835" s="149" t="s">
        <v>3726</v>
      </c>
      <c r="E1835" s="340" t="s">
        <v>8622</v>
      </c>
      <c r="F1835" s="149" t="s">
        <v>3726</v>
      </c>
      <c r="G1835" s="149" t="s">
        <v>8623</v>
      </c>
      <c r="H1835" s="149" t="s">
        <v>8514</v>
      </c>
      <c r="I1835" s="149" t="s">
        <v>8515</v>
      </c>
      <c r="J1835" s="149" t="s">
        <v>8624</v>
      </c>
      <c r="K1835" s="149"/>
      <c r="L1835" s="149" t="s">
        <v>287</v>
      </c>
      <c r="M1835" s="149"/>
      <c r="N1835" s="149" t="s">
        <v>263</v>
      </c>
      <c r="O1835" s="149" t="s">
        <v>214</v>
      </c>
      <c r="P1835" s="149" t="s">
        <v>53</v>
      </c>
      <c r="Q1835" s="149"/>
      <c r="R1835" s="149" t="s">
        <v>8180</v>
      </c>
      <c r="S1835" s="149" t="s">
        <v>4928</v>
      </c>
      <c r="T1835" s="149" t="s">
        <v>837</v>
      </c>
      <c r="U1835" s="149" t="s">
        <v>267</v>
      </c>
      <c r="V1835" s="149"/>
      <c r="W1835" s="149"/>
      <c r="X1835" s="149" t="s">
        <v>268</v>
      </c>
      <c r="Y1835" s="149"/>
      <c r="Z1835" s="149"/>
      <c r="AA1835" s="149"/>
      <c r="AB1835" s="149" t="s">
        <v>269</v>
      </c>
      <c r="AC1835" s="149" t="s">
        <v>270</v>
      </c>
      <c r="AD1835" s="149" t="s">
        <v>837</v>
      </c>
      <c r="AE1835" s="149" t="s">
        <v>271</v>
      </c>
      <c r="AF1835" s="149"/>
      <c r="AG1835" s="149" t="s">
        <v>1098</v>
      </c>
      <c r="AH1835" s="149" t="s">
        <v>273</v>
      </c>
      <c r="AI1835" s="158">
        <v>78</v>
      </c>
      <c r="AJ1835" s="149"/>
      <c r="AK1835" s="159" t="s">
        <v>274</v>
      </c>
      <c r="AL1835" s="159" t="s">
        <v>274</v>
      </c>
      <c r="AM1835" s="149" t="s">
        <v>274</v>
      </c>
      <c r="AN1835" s="160">
        <v>4</v>
      </c>
      <c r="AO1835" s="149"/>
      <c r="AP1835" s="149" t="s">
        <v>274</v>
      </c>
      <c r="AQ1835" s="149" t="s">
        <v>275</v>
      </c>
      <c r="AR1835" s="158">
        <v>1</v>
      </c>
      <c r="AS1835" s="149" t="s">
        <v>275</v>
      </c>
      <c r="AT1835" s="149" t="s">
        <v>276</v>
      </c>
      <c r="AU1835" s="161">
        <v>1</v>
      </c>
      <c r="AV1835" s="159">
        <v>11206.89</v>
      </c>
      <c r="AW1835" s="159">
        <v>448.28</v>
      </c>
      <c r="AX1835" s="149" t="s">
        <v>274</v>
      </c>
      <c r="AY1835" s="159">
        <v>117.16</v>
      </c>
      <c r="AZ1835" s="159">
        <v>117.16</v>
      </c>
      <c r="BA1835" s="159">
        <v>468.64</v>
      </c>
      <c r="BB1835" s="159">
        <v>8649.75</v>
      </c>
      <c r="BC1835" s="162" t="s">
        <v>274</v>
      </c>
      <c r="BD1835" s="162">
        <v>0</v>
      </c>
      <c r="BE1835" s="159">
        <v>2557.14</v>
      </c>
      <c r="BF1835" s="159">
        <v>2557.14</v>
      </c>
      <c r="BG1835" s="159">
        <v>11206.89</v>
      </c>
    </row>
    <row r="1836" ht="28.05" customHeight="1" spans="1:59">
      <c r="A1836" s="149"/>
      <c r="B1836" s="149"/>
      <c r="C1836" s="149"/>
      <c r="D1836" s="149" t="s">
        <v>3726</v>
      </c>
      <c r="E1836" s="340" t="s">
        <v>8625</v>
      </c>
      <c r="F1836" s="149" t="s">
        <v>3726</v>
      </c>
      <c r="G1836" s="149" t="s">
        <v>8626</v>
      </c>
      <c r="H1836" s="149" t="s">
        <v>8627</v>
      </c>
      <c r="I1836" s="149" t="s">
        <v>8628</v>
      </c>
      <c r="J1836" s="149" t="s">
        <v>8629</v>
      </c>
      <c r="K1836" s="149"/>
      <c r="L1836" s="149" t="s">
        <v>262</v>
      </c>
      <c r="M1836" s="149"/>
      <c r="N1836" s="149" t="s">
        <v>263</v>
      </c>
      <c r="O1836" s="149" t="s">
        <v>214</v>
      </c>
      <c r="P1836" s="149" t="s">
        <v>53</v>
      </c>
      <c r="Q1836" s="149"/>
      <c r="R1836" s="149" t="s">
        <v>3933</v>
      </c>
      <c r="S1836" s="149" t="s">
        <v>4922</v>
      </c>
      <c r="T1836" s="149" t="s">
        <v>3164</v>
      </c>
      <c r="U1836" s="149" t="s">
        <v>267</v>
      </c>
      <c r="V1836" s="149"/>
      <c r="W1836" s="149"/>
      <c r="X1836" s="149" t="s">
        <v>268</v>
      </c>
      <c r="Y1836" s="149"/>
      <c r="Z1836" s="149"/>
      <c r="AA1836" s="149"/>
      <c r="AB1836" s="149" t="s">
        <v>269</v>
      </c>
      <c r="AC1836" s="149" t="s">
        <v>270</v>
      </c>
      <c r="AD1836" s="149" t="s">
        <v>3164</v>
      </c>
      <c r="AE1836" s="149" t="s">
        <v>271</v>
      </c>
      <c r="AF1836" s="149"/>
      <c r="AG1836" s="149" t="s">
        <v>1098</v>
      </c>
      <c r="AH1836" s="149" t="s">
        <v>273</v>
      </c>
      <c r="AI1836" s="158">
        <v>25</v>
      </c>
      <c r="AJ1836" s="149"/>
      <c r="AK1836" s="159" t="s">
        <v>274</v>
      </c>
      <c r="AL1836" s="159" t="s">
        <v>274</v>
      </c>
      <c r="AM1836" s="149" t="s">
        <v>274</v>
      </c>
      <c r="AN1836" s="160">
        <v>4</v>
      </c>
      <c r="AO1836" s="149"/>
      <c r="AP1836" s="149" t="s">
        <v>274</v>
      </c>
      <c r="AQ1836" s="149" t="s">
        <v>275</v>
      </c>
      <c r="AR1836" s="158">
        <v>1</v>
      </c>
      <c r="AS1836" s="149" t="s">
        <v>275</v>
      </c>
      <c r="AT1836" s="149" t="s">
        <v>276</v>
      </c>
      <c r="AU1836" s="161">
        <v>1</v>
      </c>
      <c r="AV1836" s="159">
        <v>11504.42</v>
      </c>
      <c r="AW1836" s="159">
        <v>460.18</v>
      </c>
      <c r="AX1836" s="149" t="s">
        <v>274</v>
      </c>
      <c r="AY1836" s="159">
        <v>115.05</v>
      </c>
      <c r="AZ1836" s="159">
        <v>115.05</v>
      </c>
      <c r="BA1836" s="159">
        <v>460.2</v>
      </c>
      <c r="BB1836" s="159">
        <v>2876.04</v>
      </c>
      <c r="BC1836" s="162" t="s">
        <v>274</v>
      </c>
      <c r="BD1836" s="162">
        <v>0</v>
      </c>
      <c r="BE1836" s="159">
        <v>8628.38</v>
      </c>
      <c r="BF1836" s="159">
        <v>8628.38</v>
      </c>
      <c r="BG1836" s="159">
        <v>11504.42</v>
      </c>
    </row>
    <row r="1837" ht="28.05" customHeight="1" spans="1:59">
      <c r="A1837" s="149"/>
      <c r="B1837" s="149"/>
      <c r="C1837" s="149"/>
      <c r="D1837" s="149" t="s">
        <v>3726</v>
      </c>
      <c r="E1837" s="340" t="s">
        <v>8630</v>
      </c>
      <c r="F1837" s="149" t="s">
        <v>3726</v>
      </c>
      <c r="G1837" s="149" t="s">
        <v>8631</v>
      </c>
      <c r="H1837" s="149" t="s">
        <v>8632</v>
      </c>
      <c r="I1837" s="149" t="s">
        <v>8633</v>
      </c>
      <c r="J1837" s="149" t="s">
        <v>8634</v>
      </c>
      <c r="K1837" s="149"/>
      <c r="L1837" s="149" t="s">
        <v>287</v>
      </c>
      <c r="M1837" s="149"/>
      <c r="N1837" s="149" t="s">
        <v>263</v>
      </c>
      <c r="O1837" s="149" t="s">
        <v>214</v>
      </c>
      <c r="P1837" s="149" t="s">
        <v>53</v>
      </c>
      <c r="Q1837" s="149"/>
      <c r="R1837" s="149" t="s">
        <v>8382</v>
      </c>
      <c r="S1837" s="149" t="s">
        <v>4928</v>
      </c>
      <c r="T1837" s="149" t="s">
        <v>8279</v>
      </c>
      <c r="U1837" s="149" t="s">
        <v>267</v>
      </c>
      <c r="V1837" s="149"/>
      <c r="W1837" s="149"/>
      <c r="X1837" s="149" t="s">
        <v>268</v>
      </c>
      <c r="Y1837" s="149"/>
      <c r="Z1837" s="149"/>
      <c r="AA1837" s="149"/>
      <c r="AB1837" s="149" t="s">
        <v>269</v>
      </c>
      <c r="AC1837" s="149" t="s">
        <v>318</v>
      </c>
      <c r="AD1837" s="149" t="s">
        <v>8279</v>
      </c>
      <c r="AE1837" s="149" t="s">
        <v>271</v>
      </c>
      <c r="AF1837" s="149"/>
      <c r="AG1837" s="149" t="s">
        <v>1098</v>
      </c>
      <c r="AH1837" s="149" t="s">
        <v>273</v>
      </c>
      <c r="AI1837" s="158">
        <v>96</v>
      </c>
      <c r="AJ1837" s="149"/>
      <c r="AK1837" s="159" t="s">
        <v>274</v>
      </c>
      <c r="AL1837" s="159" t="s">
        <v>274</v>
      </c>
      <c r="AM1837" s="149" t="s">
        <v>274</v>
      </c>
      <c r="AN1837" s="160">
        <v>4</v>
      </c>
      <c r="AO1837" s="149"/>
      <c r="AP1837" s="149" t="s">
        <v>274</v>
      </c>
      <c r="AQ1837" s="149" t="s">
        <v>275</v>
      </c>
      <c r="AR1837" s="158">
        <v>1</v>
      </c>
      <c r="AS1837" s="149" t="s">
        <v>275</v>
      </c>
      <c r="AT1837" s="149" t="s">
        <v>276</v>
      </c>
      <c r="AU1837" s="161">
        <v>1</v>
      </c>
      <c r="AV1837" s="159">
        <v>6410.26</v>
      </c>
      <c r="AW1837" s="159">
        <v>256.41</v>
      </c>
      <c r="AX1837" s="149" t="s">
        <v>274</v>
      </c>
      <c r="AY1837" s="162">
        <v>0</v>
      </c>
      <c r="AZ1837" s="162" t="s">
        <v>274</v>
      </c>
      <c r="BA1837" s="162">
        <v>0</v>
      </c>
      <c r="BB1837" s="159">
        <v>6153.85</v>
      </c>
      <c r="BC1837" s="162" t="s">
        <v>274</v>
      </c>
      <c r="BD1837" s="162">
        <v>0</v>
      </c>
      <c r="BE1837" s="159">
        <v>256.41</v>
      </c>
      <c r="BF1837" s="159">
        <v>256.41</v>
      </c>
      <c r="BG1837" s="159">
        <v>6410.26</v>
      </c>
    </row>
    <row r="1838" ht="28.05" customHeight="1" spans="1:59">
      <c r="A1838" s="149"/>
      <c r="B1838" s="149"/>
      <c r="C1838" s="149"/>
      <c r="D1838" s="149" t="s">
        <v>3726</v>
      </c>
      <c r="E1838" s="340" t="s">
        <v>8635</v>
      </c>
      <c r="F1838" s="149" t="s">
        <v>3726</v>
      </c>
      <c r="G1838" s="149" t="s">
        <v>8636</v>
      </c>
      <c r="H1838" s="149" t="s">
        <v>8514</v>
      </c>
      <c r="I1838" s="149" t="s">
        <v>8515</v>
      </c>
      <c r="J1838" s="149" t="s">
        <v>8637</v>
      </c>
      <c r="K1838" s="149"/>
      <c r="L1838" s="149" t="s">
        <v>287</v>
      </c>
      <c r="M1838" s="149"/>
      <c r="N1838" s="149" t="s">
        <v>263</v>
      </c>
      <c r="O1838" s="149" t="s">
        <v>214</v>
      </c>
      <c r="P1838" s="149" t="s">
        <v>53</v>
      </c>
      <c r="Q1838" s="149"/>
      <c r="R1838" s="149" t="s">
        <v>8180</v>
      </c>
      <c r="S1838" s="149" t="s">
        <v>4928</v>
      </c>
      <c r="T1838" s="149" t="s">
        <v>837</v>
      </c>
      <c r="U1838" s="149" t="s">
        <v>267</v>
      </c>
      <c r="V1838" s="149"/>
      <c r="W1838" s="149"/>
      <c r="X1838" s="149" t="s">
        <v>268</v>
      </c>
      <c r="Y1838" s="149"/>
      <c r="Z1838" s="149"/>
      <c r="AA1838" s="149"/>
      <c r="AB1838" s="149" t="s">
        <v>269</v>
      </c>
      <c r="AC1838" s="149" t="s">
        <v>270</v>
      </c>
      <c r="AD1838" s="149" t="s">
        <v>837</v>
      </c>
      <c r="AE1838" s="149" t="s">
        <v>271</v>
      </c>
      <c r="AF1838" s="149"/>
      <c r="AG1838" s="149" t="s">
        <v>1098</v>
      </c>
      <c r="AH1838" s="149" t="s">
        <v>273</v>
      </c>
      <c r="AI1838" s="158">
        <v>78</v>
      </c>
      <c r="AJ1838" s="149"/>
      <c r="AK1838" s="159" t="s">
        <v>274</v>
      </c>
      <c r="AL1838" s="159" t="s">
        <v>274</v>
      </c>
      <c r="AM1838" s="149" t="s">
        <v>274</v>
      </c>
      <c r="AN1838" s="160">
        <v>4</v>
      </c>
      <c r="AO1838" s="149"/>
      <c r="AP1838" s="149" t="s">
        <v>274</v>
      </c>
      <c r="AQ1838" s="149" t="s">
        <v>275</v>
      </c>
      <c r="AR1838" s="158">
        <v>1</v>
      </c>
      <c r="AS1838" s="149" t="s">
        <v>275</v>
      </c>
      <c r="AT1838" s="149" t="s">
        <v>276</v>
      </c>
      <c r="AU1838" s="161">
        <v>1</v>
      </c>
      <c r="AV1838" s="159">
        <v>11206.89</v>
      </c>
      <c r="AW1838" s="159">
        <v>448.28</v>
      </c>
      <c r="AX1838" s="149" t="s">
        <v>274</v>
      </c>
      <c r="AY1838" s="159">
        <v>117.16</v>
      </c>
      <c r="AZ1838" s="159">
        <v>117.16</v>
      </c>
      <c r="BA1838" s="159">
        <v>468.64</v>
      </c>
      <c r="BB1838" s="159">
        <v>8649.75</v>
      </c>
      <c r="BC1838" s="162" t="s">
        <v>274</v>
      </c>
      <c r="BD1838" s="162">
        <v>0</v>
      </c>
      <c r="BE1838" s="159">
        <v>2557.14</v>
      </c>
      <c r="BF1838" s="159">
        <v>2557.14</v>
      </c>
      <c r="BG1838" s="159">
        <v>11206.89</v>
      </c>
    </row>
    <row r="1839" ht="28.05" customHeight="1" spans="1:59">
      <c r="A1839" s="149"/>
      <c r="B1839" s="149"/>
      <c r="C1839" s="149"/>
      <c r="D1839" s="149" t="s">
        <v>3726</v>
      </c>
      <c r="E1839" s="340" t="s">
        <v>8638</v>
      </c>
      <c r="F1839" s="149" t="s">
        <v>3726</v>
      </c>
      <c r="G1839" s="149" t="s">
        <v>8639</v>
      </c>
      <c r="H1839" s="149" t="s">
        <v>8514</v>
      </c>
      <c r="I1839" s="149" t="s">
        <v>8515</v>
      </c>
      <c r="J1839" s="149" t="s">
        <v>8640</v>
      </c>
      <c r="K1839" s="149"/>
      <c r="L1839" s="149" t="s">
        <v>287</v>
      </c>
      <c r="M1839" s="149"/>
      <c r="N1839" s="149" t="s">
        <v>263</v>
      </c>
      <c r="O1839" s="149" t="s">
        <v>214</v>
      </c>
      <c r="P1839" s="149" t="s">
        <v>53</v>
      </c>
      <c r="Q1839" s="149"/>
      <c r="R1839" s="149" t="s">
        <v>8180</v>
      </c>
      <c r="S1839" s="149" t="s">
        <v>4928</v>
      </c>
      <c r="T1839" s="149" t="s">
        <v>837</v>
      </c>
      <c r="U1839" s="149" t="s">
        <v>267</v>
      </c>
      <c r="V1839" s="149"/>
      <c r="W1839" s="149"/>
      <c r="X1839" s="149" t="s">
        <v>268</v>
      </c>
      <c r="Y1839" s="149"/>
      <c r="Z1839" s="149"/>
      <c r="AA1839" s="149"/>
      <c r="AB1839" s="149" t="s">
        <v>269</v>
      </c>
      <c r="AC1839" s="149" t="s">
        <v>270</v>
      </c>
      <c r="AD1839" s="149" t="s">
        <v>837</v>
      </c>
      <c r="AE1839" s="149" t="s">
        <v>271</v>
      </c>
      <c r="AF1839" s="149"/>
      <c r="AG1839" s="149" t="s">
        <v>1098</v>
      </c>
      <c r="AH1839" s="149" t="s">
        <v>273</v>
      </c>
      <c r="AI1839" s="158">
        <v>78</v>
      </c>
      <c r="AJ1839" s="149"/>
      <c r="AK1839" s="159" t="s">
        <v>274</v>
      </c>
      <c r="AL1839" s="159" t="s">
        <v>274</v>
      </c>
      <c r="AM1839" s="149" t="s">
        <v>274</v>
      </c>
      <c r="AN1839" s="160">
        <v>4</v>
      </c>
      <c r="AO1839" s="149"/>
      <c r="AP1839" s="149" t="s">
        <v>274</v>
      </c>
      <c r="AQ1839" s="149" t="s">
        <v>275</v>
      </c>
      <c r="AR1839" s="158">
        <v>1</v>
      </c>
      <c r="AS1839" s="149" t="s">
        <v>275</v>
      </c>
      <c r="AT1839" s="149" t="s">
        <v>276</v>
      </c>
      <c r="AU1839" s="161">
        <v>1</v>
      </c>
      <c r="AV1839" s="159">
        <v>11206.89</v>
      </c>
      <c r="AW1839" s="159">
        <v>448.28</v>
      </c>
      <c r="AX1839" s="149" t="s">
        <v>274</v>
      </c>
      <c r="AY1839" s="159">
        <v>117.16</v>
      </c>
      <c r="AZ1839" s="159">
        <v>117.16</v>
      </c>
      <c r="BA1839" s="159">
        <v>468.64</v>
      </c>
      <c r="BB1839" s="159">
        <v>8649.75</v>
      </c>
      <c r="BC1839" s="162" t="s">
        <v>274</v>
      </c>
      <c r="BD1839" s="162">
        <v>0</v>
      </c>
      <c r="BE1839" s="159">
        <v>2557.14</v>
      </c>
      <c r="BF1839" s="159">
        <v>2557.14</v>
      </c>
      <c r="BG1839" s="159">
        <v>11206.89</v>
      </c>
    </row>
    <row r="1840" ht="28.05" customHeight="1" spans="1:59">
      <c r="A1840" s="149"/>
      <c r="B1840" s="149"/>
      <c r="C1840" s="149"/>
      <c r="D1840" s="149" t="s">
        <v>3726</v>
      </c>
      <c r="E1840" s="340" t="s">
        <v>8641</v>
      </c>
      <c r="F1840" s="149" t="s">
        <v>3726</v>
      </c>
      <c r="G1840" s="149" t="s">
        <v>8642</v>
      </c>
      <c r="H1840" s="149" t="s">
        <v>8643</v>
      </c>
      <c r="I1840" s="149"/>
      <c r="J1840" s="149" t="s">
        <v>8644</v>
      </c>
      <c r="K1840" s="149"/>
      <c r="L1840" s="149" t="s">
        <v>262</v>
      </c>
      <c r="M1840" s="149"/>
      <c r="N1840" s="149" t="s">
        <v>263</v>
      </c>
      <c r="O1840" s="149" t="s">
        <v>214</v>
      </c>
      <c r="P1840" s="149" t="s">
        <v>53</v>
      </c>
      <c r="Q1840" s="149"/>
      <c r="R1840" s="149" t="s">
        <v>62</v>
      </c>
      <c r="S1840" s="149" t="s">
        <v>289</v>
      </c>
      <c r="T1840" s="149" t="s">
        <v>807</v>
      </c>
      <c r="U1840" s="149" t="s">
        <v>267</v>
      </c>
      <c r="V1840" s="149"/>
      <c r="W1840" s="149"/>
      <c r="X1840" s="149" t="s">
        <v>268</v>
      </c>
      <c r="Y1840" s="149"/>
      <c r="Z1840" s="149"/>
      <c r="AA1840" s="149"/>
      <c r="AB1840" s="149" t="s">
        <v>269</v>
      </c>
      <c r="AC1840" s="149" t="s">
        <v>318</v>
      </c>
      <c r="AD1840" s="149" t="s">
        <v>807</v>
      </c>
      <c r="AE1840" s="149" t="s">
        <v>271</v>
      </c>
      <c r="AF1840" s="149"/>
      <c r="AG1840" s="149" t="s">
        <v>1098</v>
      </c>
      <c r="AH1840" s="149" t="s">
        <v>273</v>
      </c>
      <c r="AI1840" s="158">
        <v>96</v>
      </c>
      <c r="AJ1840" s="149"/>
      <c r="AK1840" s="159" t="s">
        <v>274</v>
      </c>
      <c r="AL1840" s="159" t="s">
        <v>274</v>
      </c>
      <c r="AM1840" s="149" t="s">
        <v>274</v>
      </c>
      <c r="AN1840" s="160">
        <v>4</v>
      </c>
      <c r="AO1840" s="149"/>
      <c r="AP1840" s="149" t="s">
        <v>274</v>
      </c>
      <c r="AQ1840" s="149" t="s">
        <v>275</v>
      </c>
      <c r="AR1840" s="158">
        <v>1</v>
      </c>
      <c r="AS1840" s="149" t="s">
        <v>275</v>
      </c>
      <c r="AT1840" s="149" t="s">
        <v>276</v>
      </c>
      <c r="AU1840" s="161">
        <v>1</v>
      </c>
      <c r="AV1840" s="159">
        <v>5683.77</v>
      </c>
      <c r="AW1840" s="159">
        <v>227.35</v>
      </c>
      <c r="AX1840" s="149" t="s">
        <v>274</v>
      </c>
      <c r="AY1840" s="162">
        <v>0</v>
      </c>
      <c r="AZ1840" s="162" t="s">
        <v>274</v>
      </c>
      <c r="BA1840" s="162">
        <v>0</v>
      </c>
      <c r="BB1840" s="159">
        <v>5456.42</v>
      </c>
      <c r="BC1840" s="162" t="s">
        <v>274</v>
      </c>
      <c r="BD1840" s="162">
        <v>0</v>
      </c>
      <c r="BE1840" s="159">
        <v>227.35</v>
      </c>
      <c r="BF1840" s="159">
        <v>227.35</v>
      </c>
      <c r="BG1840" s="159">
        <v>5683.77</v>
      </c>
    </row>
    <row r="1841" ht="28.05" customHeight="1" spans="1:59">
      <c r="A1841" s="149"/>
      <c r="B1841" s="149"/>
      <c r="C1841" s="149"/>
      <c r="D1841" s="149" t="s">
        <v>3726</v>
      </c>
      <c r="E1841" s="340" t="s">
        <v>8645</v>
      </c>
      <c r="F1841" s="149" t="s">
        <v>3726</v>
      </c>
      <c r="G1841" s="149" t="s">
        <v>8646</v>
      </c>
      <c r="H1841" s="149" t="s">
        <v>8514</v>
      </c>
      <c r="I1841" s="149" t="s">
        <v>8515</v>
      </c>
      <c r="J1841" s="149" t="s">
        <v>8647</v>
      </c>
      <c r="K1841" s="149"/>
      <c r="L1841" s="149" t="s">
        <v>287</v>
      </c>
      <c r="M1841" s="149"/>
      <c r="N1841" s="149" t="s">
        <v>263</v>
      </c>
      <c r="O1841" s="149" t="s">
        <v>214</v>
      </c>
      <c r="P1841" s="149" t="s">
        <v>53</v>
      </c>
      <c r="Q1841" s="149"/>
      <c r="R1841" s="149" t="s">
        <v>8180</v>
      </c>
      <c r="S1841" s="149" t="s">
        <v>4928</v>
      </c>
      <c r="T1841" s="149" t="s">
        <v>837</v>
      </c>
      <c r="U1841" s="149" t="s">
        <v>267</v>
      </c>
      <c r="V1841" s="149"/>
      <c r="W1841" s="149"/>
      <c r="X1841" s="149" t="s">
        <v>268</v>
      </c>
      <c r="Y1841" s="149"/>
      <c r="Z1841" s="149"/>
      <c r="AA1841" s="149"/>
      <c r="AB1841" s="149" t="s">
        <v>269</v>
      </c>
      <c r="AC1841" s="149" t="s">
        <v>270</v>
      </c>
      <c r="AD1841" s="149" t="s">
        <v>837</v>
      </c>
      <c r="AE1841" s="149" t="s">
        <v>271</v>
      </c>
      <c r="AF1841" s="149"/>
      <c r="AG1841" s="149" t="s">
        <v>1098</v>
      </c>
      <c r="AH1841" s="149" t="s">
        <v>273</v>
      </c>
      <c r="AI1841" s="158">
        <v>78</v>
      </c>
      <c r="AJ1841" s="149"/>
      <c r="AK1841" s="159" t="s">
        <v>274</v>
      </c>
      <c r="AL1841" s="159" t="s">
        <v>274</v>
      </c>
      <c r="AM1841" s="149" t="s">
        <v>274</v>
      </c>
      <c r="AN1841" s="160">
        <v>4</v>
      </c>
      <c r="AO1841" s="149"/>
      <c r="AP1841" s="149" t="s">
        <v>274</v>
      </c>
      <c r="AQ1841" s="149" t="s">
        <v>275</v>
      </c>
      <c r="AR1841" s="158">
        <v>1</v>
      </c>
      <c r="AS1841" s="149" t="s">
        <v>275</v>
      </c>
      <c r="AT1841" s="149" t="s">
        <v>276</v>
      </c>
      <c r="AU1841" s="161">
        <v>1</v>
      </c>
      <c r="AV1841" s="159">
        <v>11206.89</v>
      </c>
      <c r="AW1841" s="159">
        <v>448.28</v>
      </c>
      <c r="AX1841" s="149" t="s">
        <v>274</v>
      </c>
      <c r="AY1841" s="159">
        <v>117.16</v>
      </c>
      <c r="AZ1841" s="159">
        <v>117.16</v>
      </c>
      <c r="BA1841" s="159">
        <v>468.64</v>
      </c>
      <c r="BB1841" s="159">
        <v>8649.75</v>
      </c>
      <c r="BC1841" s="162" t="s">
        <v>274</v>
      </c>
      <c r="BD1841" s="162">
        <v>0</v>
      </c>
      <c r="BE1841" s="159">
        <v>2557.14</v>
      </c>
      <c r="BF1841" s="159">
        <v>2557.14</v>
      </c>
      <c r="BG1841" s="159">
        <v>11206.89</v>
      </c>
    </row>
    <row r="1842" ht="28.05" customHeight="1" spans="1:59">
      <c r="A1842" s="149"/>
      <c r="B1842" s="149"/>
      <c r="C1842" s="149"/>
      <c r="D1842" s="149" t="s">
        <v>3726</v>
      </c>
      <c r="E1842" s="340" t="s">
        <v>8648</v>
      </c>
      <c r="F1842" s="149" t="s">
        <v>3726</v>
      </c>
      <c r="G1842" s="149" t="s">
        <v>8649</v>
      </c>
      <c r="H1842" s="149" t="s">
        <v>8627</v>
      </c>
      <c r="I1842" s="149" t="s">
        <v>8628</v>
      </c>
      <c r="J1842" s="149" t="s">
        <v>8650</v>
      </c>
      <c r="K1842" s="149"/>
      <c r="L1842" s="149" t="s">
        <v>262</v>
      </c>
      <c r="M1842" s="149"/>
      <c r="N1842" s="149" t="s">
        <v>263</v>
      </c>
      <c r="O1842" s="149" t="s">
        <v>214</v>
      </c>
      <c r="P1842" s="149" t="s">
        <v>53</v>
      </c>
      <c r="Q1842" s="149"/>
      <c r="R1842" s="149" t="s">
        <v>3933</v>
      </c>
      <c r="S1842" s="149" t="s">
        <v>4922</v>
      </c>
      <c r="T1842" s="149" t="s">
        <v>3164</v>
      </c>
      <c r="U1842" s="149" t="s">
        <v>267</v>
      </c>
      <c r="V1842" s="149"/>
      <c r="W1842" s="149"/>
      <c r="X1842" s="149" t="s">
        <v>268</v>
      </c>
      <c r="Y1842" s="149"/>
      <c r="Z1842" s="149"/>
      <c r="AA1842" s="149"/>
      <c r="AB1842" s="149" t="s">
        <v>269</v>
      </c>
      <c r="AC1842" s="149" t="s">
        <v>270</v>
      </c>
      <c r="AD1842" s="149" t="s">
        <v>3164</v>
      </c>
      <c r="AE1842" s="149" t="s">
        <v>271</v>
      </c>
      <c r="AF1842" s="149"/>
      <c r="AG1842" s="149" t="s">
        <v>1098</v>
      </c>
      <c r="AH1842" s="149" t="s">
        <v>273</v>
      </c>
      <c r="AI1842" s="158">
        <v>25</v>
      </c>
      <c r="AJ1842" s="149"/>
      <c r="AK1842" s="159" t="s">
        <v>274</v>
      </c>
      <c r="AL1842" s="159" t="s">
        <v>274</v>
      </c>
      <c r="AM1842" s="149" t="s">
        <v>274</v>
      </c>
      <c r="AN1842" s="160">
        <v>4</v>
      </c>
      <c r="AO1842" s="149"/>
      <c r="AP1842" s="149" t="s">
        <v>274</v>
      </c>
      <c r="AQ1842" s="149" t="s">
        <v>275</v>
      </c>
      <c r="AR1842" s="158">
        <v>1</v>
      </c>
      <c r="AS1842" s="149" t="s">
        <v>275</v>
      </c>
      <c r="AT1842" s="149" t="s">
        <v>276</v>
      </c>
      <c r="AU1842" s="161">
        <v>1</v>
      </c>
      <c r="AV1842" s="159">
        <v>11504.43</v>
      </c>
      <c r="AW1842" s="159">
        <v>460.18</v>
      </c>
      <c r="AX1842" s="149" t="s">
        <v>274</v>
      </c>
      <c r="AY1842" s="159">
        <v>115.05</v>
      </c>
      <c r="AZ1842" s="159">
        <v>115.05</v>
      </c>
      <c r="BA1842" s="159">
        <v>460.2</v>
      </c>
      <c r="BB1842" s="159">
        <v>2876.04</v>
      </c>
      <c r="BC1842" s="162" t="s">
        <v>274</v>
      </c>
      <c r="BD1842" s="162">
        <v>0</v>
      </c>
      <c r="BE1842" s="159">
        <v>8628.39</v>
      </c>
      <c r="BF1842" s="159">
        <v>8628.39</v>
      </c>
      <c r="BG1842" s="159">
        <v>11504.43</v>
      </c>
    </row>
    <row r="1843" ht="28.05" customHeight="1" spans="1:59">
      <c r="A1843" s="149"/>
      <c r="B1843" s="149"/>
      <c r="C1843" s="149"/>
      <c r="D1843" s="149" t="s">
        <v>3726</v>
      </c>
      <c r="E1843" s="340" t="s">
        <v>8651</v>
      </c>
      <c r="F1843" s="149" t="s">
        <v>3726</v>
      </c>
      <c r="G1843" s="149" t="s">
        <v>8652</v>
      </c>
      <c r="H1843" s="149" t="s">
        <v>7564</v>
      </c>
      <c r="I1843" s="149" t="s">
        <v>8653</v>
      </c>
      <c r="J1843" s="149" t="s">
        <v>8654</v>
      </c>
      <c r="K1843" s="149"/>
      <c r="L1843" s="149" t="s">
        <v>262</v>
      </c>
      <c r="M1843" s="149"/>
      <c r="N1843" s="149" t="s">
        <v>263</v>
      </c>
      <c r="O1843" s="149" t="s">
        <v>214</v>
      </c>
      <c r="P1843" s="149" t="s">
        <v>53</v>
      </c>
      <c r="Q1843" s="149"/>
      <c r="R1843" s="149" t="s">
        <v>3952</v>
      </c>
      <c r="S1843" s="149" t="s">
        <v>4488</v>
      </c>
      <c r="T1843" s="149" t="s">
        <v>8655</v>
      </c>
      <c r="U1843" s="149" t="s">
        <v>267</v>
      </c>
      <c r="V1843" s="149"/>
      <c r="W1843" s="149"/>
      <c r="X1843" s="149" t="s">
        <v>336</v>
      </c>
      <c r="Y1843" s="149"/>
      <c r="Z1843" s="149"/>
      <c r="AA1843" s="149"/>
      <c r="AB1843" s="149" t="s">
        <v>269</v>
      </c>
      <c r="AC1843" s="149" t="s">
        <v>270</v>
      </c>
      <c r="AD1843" s="149" t="s">
        <v>8655</v>
      </c>
      <c r="AE1843" s="149" t="s">
        <v>271</v>
      </c>
      <c r="AF1843" s="149"/>
      <c r="AG1843" s="149" t="s">
        <v>1098</v>
      </c>
      <c r="AH1843" s="149" t="s">
        <v>273</v>
      </c>
      <c r="AI1843" s="158">
        <v>23</v>
      </c>
      <c r="AJ1843" s="149"/>
      <c r="AK1843" s="159" t="s">
        <v>274</v>
      </c>
      <c r="AL1843" s="159" t="s">
        <v>274</v>
      </c>
      <c r="AM1843" s="149" t="s">
        <v>274</v>
      </c>
      <c r="AN1843" s="160">
        <v>4</v>
      </c>
      <c r="AO1843" s="149"/>
      <c r="AP1843" s="149" t="s">
        <v>274</v>
      </c>
      <c r="AQ1843" s="149" t="s">
        <v>275</v>
      </c>
      <c r="AR1843" s="158">
        <v>1</v>
      </c>
      <c r="AS1843" s="149" t="s">
        <v>275</v>
      </c>
      <c r="AT1843" s="149" t="s">
        <v>276</v>
      </c>
      <c r="AU1843" s="161">
        <v>1</v>
      </c>
      <c r="AV1843" s="159">
        <v>5663.72</v>
      </c>
      <c r="AW1843" s="159">
        <v>226.55</v>
      </c>
      <c r="AX1843" s="149" t="s">
        <v>274</v>
      </c>
      <c r="AY1843" s="159">
        <v>56.64</v>
      </c>
      <c r="AZ1843" s="159">
        <v>56.64</v>
      </c>
      <c r="BA1843" s="159">
        <v>226.56</v>
      </c>
      <c r="BB1843" s="159">
        <v>1302.72</v>
      </c>
      <c r="BC1843" s="162" t="s">
        <v>274</v>
      </c>
      <c r="BD1843" s="162">
        <v>0</v>
      </c>
      <c r="BE1843" s="159">
        <v>4361</v>
      </c>
      <c r="BF1843" s="159">
        <v>4361</v>
      </c>
      <c r="BG1843" s="159">
        <v>5663.72</v>
      </c>
    </row>
    <row r="1844" ht="28.05" customHeight="1" spans="1:59">
      <c r="A1844" s="149"/>
      <c r="B1844" s="149"/>
      <c r="C1844" s="149"/>
      <c r="D1844" s="149" t="s">
        <v>3726</v>
      </c>
      <c r="E1844" s="340" t="s">
        <v>8656</v>
      </c>
      <c r="F1844" s="149" t="s">
        <v>3726</v>
      </c>
      <c r="G1844" s="149" t="s">
        <v>8657</v>
      </c>
      <c r="H1844" s="149" t="s">
        <v>8658</v>
      </c>
      <c r="I1844" s="149" t="s">
        <v>8659</v>
      </c>
      <c r="J1844" s="149" t="s">
        <v>8660</v>
      </c>
      <c r="K1844" s="149"/>
      <c r="L1844" s="149" t="s">
        <v>262</v>
      </c>
      <c r="M1844" s="149"/>
      <c r="N1844" s="149" t="s">
        <v>263</v>
      </c>
      <c r="O1844" s="149" t="s">
        <v>214</v>
      </c>
      <c r="P1844" s="149" t="s">
        <v>53</v>
      </c>
      <c r="Q1844" s="149"/>
      <c r="R1844" s="149" t="s">
        <v>8133</v>
      </c>
      <c r="S1844" s="149" t="s">
        <v>4406</v>
      </c>
      <c r="T1844" s="149" t="s">
        <v>3164</v>
      </c>
      <c r="U1844" s="149" t="s">
        <v>267</v>
      </c>
      <c r="V1844" s="149"/>
      <c r="W1844" s="149"/>
      <c r="X1844" s="149" t="s">
        <v>336</v>
      </c>
      <c r="Y1844" s="149"/>
      <c r="Z1844" s="149"/>
      <c r="AA1844" s="149"/>
      <c r="AB1844" s="149" t="s">
        <v>269</v>
      </c>
      <c r="AC1844" s="149" t="s">
        <v>270</v>
      </c>
      <c r="AD1844" s="149" t="s">
        <v>3164</v>
      </c>
      <c r="AE1844" s="149" t="s">
        <v>271</v>
      </c>
      <c r="AF1844" s="149"/>
      <c r="AG1844" s="149" t="s">
        <v>1098</v>
      </c>
      <c r="AH1844" s="149" t="s">
        <v>273</v>
      </c>
      <c r="AI1844" s="158">
        <v>25</v>
      </c>
      <c r="AJ1844" s="149"/>
      <c r="AK1844" s="159" t="s">
        <v>274</v>
      </c>
      <c r="AL1844" s="159" t="s">
        <v>274</v>
      </c>
      <c r="AM1844" s="149" t="s">
        <v>274</v>
      </c>
      <c r="AN1844" s="160">
        <v>4</v>
      </c>
      <c r="AO1844" s="149"/>
      <c r="AP1844" s="149" t="s">
        <v>274</v>
      </c>
      <c r="AQ1844" s="149" t="s">
        <v>275</v>
      </c>
      <c r="AR1844" s="158">
        <v>1</v>
      </c>
      <c r="AS1844" s="149" t="s">
        <v>275</v>
      </c>
      <c r="AT1844" s="149" t="s">
        <v>276</v>
      </c>
      <c r="AU1844" s="161">
        <v>1</v>
      </c>
      <c r="AV1844" s="159">
        <v>3362.83</v>
      </c>
      <c r="AW1844" s="159">
        <v>134.51</v>
      </c>
      <c r="AX1844" s="149" t="s">
        <v>274</v>
      </c>
      <c r="AY1844" s="159">
        <v>33.63</v>
      </c>
      <c r="AZ1844" s="159">
        <v>33.63</v>
      </c>
      <c r="BA1844" s="159">
        <v>134.52</v>
      </c>
      <c r="BB1844" s="159">
        <v>840.75</v>
      </c>
      <c r="BC1844" s="162" t="s">
        <v>274</v>
      </c>
      <c r="BD1844" s="162">
        <v>0</v>
      </c>
      <c r="BE1844" s="159">
        <v>2522.08</v>
      </c>
      <c r="BF1844" s="159">
        <v>2522.08</v>
      </c>
      <c r="BG1844" s="159">
        <v>3362.83</v>
      </c>
    </row>
    <row r="1845" ht="28.05" customHeight="1" spans="1:59">
      <c r="A1845" s="149"/>
      <c r="B1845" s="149"/>
      <c r="C1845" s="149"/>
      <c r="D1845" s="149" t="s">
        <v>3726</v>
      </c>
      <c r="E1845" s="340" t="s">
        <v>8661</v>
      </c>
      <c r="F1845" s="149" t="s">
        <v>3726</v>
      </c>
      <c r="G1845" s="149" t="s">
        <v>8662</v>
      </c>
      <c r="H1845" s="149" t="s">
        <v>8663</v>
      </c>
      <c r="I1845" s="149" t="s">
        <v>8664</v>
      </c>
      <c r="J1845" s="149" t="s">
        <v>8665</v>
      </c>
      <c r="K1845" s="149"/>
      <c r="L1845" s="149" t="s">
        <v>262</v>
      </c>
      <c r="M1845" s="149"/>
      <c r="N1845" s="149" t="s">
        <v>263</v>
      </c>
      <c r="O1845" s="149" t="s">
        <v>214</v>
      </c>
      <c r="P1845" s="149" t="s">
        <v>53</v>
      </c>
      <c r="Q1845" s="149"/>
      <c r="R1845" s="149" t="s">
        <v>8666</v>
      </c>
      <c r="S1845" s="149" t="s">
        <v>8667</v>
      </c>
      <c r="T1845" s="149" t="s">
        <v>8668</v>
      </c>
      <c r="U1845" s="149" t="s">
        <v>267</v>
      </c>
      <c r="V1845" s="149"/>
      <c r="W1845" s="149"/>
      <c r="X1845" s="149" t="s">
        <v>51</v>
      </c>
      <c r="Y1845" s="149"/>
      <c r="Z1845" s="149"/>
      <c r="AA1845" s="149"/>
      <c r="AB1845" s="149" t="s">
        <v>269</v>
      </c>
      <c r="AC1845" s="149" t="s">
        <v>270</v>
      </c>
      <c r="AD1845" s="149" t="s">
        <v>8668</v>
      </c>
      <c r="AE1845" s="149" t="s">
        <v>271</v>
      </c>
      <c r="AF1845" s="149"/>
      <c r="AG1845" s="149" t="s">
        <v>1098</v>
      </c>
      <c r="AH1845" s="149" t="s">
        <v>273</v>
      </c>
      <c r="AI1845" s="158">
        <v>24</v>
      </c>
      <c r="AJ1845" s="149"/>
      <c r="AK1845" s="159" t="s">
        <v>274</v>
      </c>
      <c r="AL1845" s="159" t="s">
        <v>274</v>
      </c>
      <c r="AM1845" s="149" t="s">
        <v>274</v>
      </c>
      <c r="AN1845" s="160">
        <v>4</v>
      </c>
      <c r="AO1845" s="149"/>
      <c r="AP1845" s="149" t="s">
        <v>274</v>
      </c>
      <c r="AQ1845" s="149" t="s">
        <v>275</v>
      </c>
      <c r="AR1845" s="158">
        <v>1</v>
      </c>
      <c r="AS1845" s="149" t="s">
        <v>275</v>
      </c>
      <c r="AT1845" s="149" t="s">
        <v>276</v>
      </c>
      <c r="AU1845" s="161">
        <v>1</v>
      </c>
      <c r="AV1845" s="159">
        <v>13274.34</v>
      </c>
      <c r="AW1845" s="159">
        <v>530.97</v>
      </c>
      <c r="AX1845" s="149" t="s">
        <v>274</v>
      </c>
      <c r="AY1845" s="159">
        <v>132.74</v>
      </c>
      <c r="AZ1845" s="159">
        <v>132.74</v>
      </c>
      <c r="BA1845" s="159">
        <v>530.96</v>
      </c>
      <c r="BB1845" s="159">
        <v>3185.76</v>
      </c>
      <c r="BC1845" s="162" t="s">
        <v>274</v>
      </c>
      <c r="BD1845" s="162">
        <v>0</v>
      </c>
      <c r="BE1845" s="159">
        <v>10088.58</v>
      </c>
      <c r="BF1845" s="159">
        <v>10088.58</v>
      </c>
      <c r="BG1845" s="159">
        <v>13274.34</v>
      </c>
    </row>
    <row r="1846" ht="28.05" customHeight="1" spans="1:59">
      <c r="A1846" s="149"/>
      <c r="B1846" s="149"/>
      <c r="C1846" s="149"/>
      <c r="D1846" s="149" t="s">
        <v>3726</v>
      </c>
      <c r="E1846" s="340" t="s">
        <v>8669</v>
      </c>
      <c r="F1846" s="149" t="s">
        <v>3726</v>
      </c>
      <c r="G1846" s="149" t="s">
        <v>8670</v>
      </c>
      <c r="H1846" s="149" t="s">
        <v>7564</v>
      </c>
      <c r="I1846" s="149" t="s">
        <v>8653</v>
      </c>
      <c r="J1846" s="149" t="s">
        <v>8671</v>
      </c>
      <c r="K1846" s="149"/>
      <c r="L1846" s="149" t="s">
        <v>262</v>
      </c>
      <c r="M1846" s="149"/>
      <c r="N1846" s="149" t="s">
        <v>263</v>
      </c>
      <c r="O1846" s="149" t="s">
        <v>214</v>
      </c>
      <c r="P1846" s="149" t="s">
        <v>53</v>
      </c>
      <c r="Q1846" s="149"/>
      <c r="R1846" s="149" t="s">
        <v>3952</v>
      </c>
      <c r="S1846" s="149" t="s">
        <v>4488</v>
      </c>
      <c r="T1846" s="149" t="s">
        <v>8655</v>
      </c>
      <c r="U1846" s="149" t="s">
        <v>267</v>
      </c>
      <c r="V1846" s="149"/>
      <c r="W1846" s="149"/>
      <c r="X1846" s="149" t="s">
        <v>336</v>
      </c>
      <c r="Y1846" s="149"/>
      <c r="Z1846" s="149"/>
      <c r="AA1846" s="149"/>
      <c r="AB1846" s="149" t="s">
        <v>269</v>
      </c>
      <c r="AC1846" s="149" t="s">
        <v>270</v>
      </c>
      <c r="AD1846" s="149" t="s">
        <v>8655</v>
      </c>
      <c r="AE1846" s="149" t="s">
        <v>271</v>
      </c>
      <c r="AF1846" s="149"/>
      <c r="AG1846" s="149" t="s">
        <v>1098</v>
      </c>
      <c r="AH1846" s="149" t="s">
        <v>273</v>
      </c>
      <c r="AI1846" s="158">
        <v>23</v>
      </c>
      <c r="AJ1846" s="149"/>
      <c r="AK1846" s="159" t="s">
        <v>274</v>
      </c>
      <c r="AL1846" s="159" t="s">
        <v>274</v>
      </c>
      <c r="AM1846" s="149" t="s">
        <v>274</v>
      </c>
      <c r="AN1846" s="160">
        <v>4</v>
      </c>
      <c r="AO1846" s="149"/>
      <c r="AP1846" s="149" t="s">
        <v>274</v>
      </c>
      <c r="AQ1846" s="149" t="s">
        <v>275</v>
      </c>
      <c r="AR1846" s="158">
        <v>1</v>
      </c>
      <c r="AS1846" s="149" t="s">
        <v>275</v>
      </c>
      <c r="AT1846" s="149" t="s">
        <v>276</v>
      </c>
      <c r="AU1846" s="161">
        <v>1</v>
      </c>
      <c r="AV1846" s="159">
        <v>5663.71</v>
      </c>
      <c r="AW1846" s="159">
        <v>226.55</v>
      </c>
      <c r="AX1846" s="149" t="s">
        <v>274</v>
      </c>
      <c r="AY1846" s="159">
        <v>56.64</v>
      </c>
      <c r="AZ1846" s="159">
        <v>56.64</v>
      </c>
      <c r="BA1846" s="159">
        <v>226.56</v>
      </c>
      <c r="BB1846" s="159">
        <v>1302.72</v>
      </c>
      <c r="BC1846" s="162" t="s">
        <v>274</v>
      </c>
      <c r="BD1846" s="162">
        <v>0</v>
      </c>
      <c r="BE1846" s="159">
        <v>4360.99</v>
      </c>
      <c r="BF1846" s="159">
        <v>4360.99</v>
      </c>
      <c r="BG1846" s="159">
        <v>5663.71</v>
      </c>
    </row>
    <row r="1847" ht="28.05" customHeight="1" spans="1:59">
      <c r="A1847" s="149"/>
      <c r="B1847" s="149"/>
      <c r="C1847" s="149"/>
      <c r="D1847" s="149" t="s">
        <v>3726</v>
      </c>
      <c r="E1847" s="340" t="s">
        <v>8672</v>
      </c>
      <c r="F1847" s="149" t="s">
        <v>3726</v>
      </c>
      <c r="G1847" s="149" t="s">
        <v>8673</v>
      </c>
      <c r="H1847" s="149" t="s">
        <v>8602</v>
      </c>
      <c r="I1847" s="149" t="s">
        <v>6192</v>
      </c>
      <c r="J1847" s="149" t="s">
        <v>8674</v>
      </c>
      <c r="K1847" s="149"/>
      <c r="L1847" s="149" t="s">
        <v>287</v>
      </c>
      <c r="M1847" s="149"/>
      <c r="N1847" s="149" t="s">
        <v>263</v>
      </c>
      <c r="O1847" s="149" t="s">
        <v>214</v>
      </c>
      <c r="P1847" s="149" t="s">
        <v>53</v>
      </c>
      <c r="Q1847" s="149"/>
      <c r="R1847" s="149" t="s">
        <v>8382</v>
      </c>
      <c r="S1847" s="149" t="s">
        <v>4928</v>
      </c>
      <c r="T1847" s="149" t="s">
        <v>8279</v>
      </c>
      <c r="U1847" s="149" t="s">
        <v>267</v>
      </c>
      <c r="V1847" s="149"/>
      <c r="W1847" s="149"/>
      <c r="X1847" s="149" t="s">
        <v>268</v>
      </c>
      <c r="Y1847" s="149"/>
      <c r="Z1847" s="149"/>
      <c r="AA1847" s="149"/>
      <c r="AB1847" s="149" t="s">
        <v>269</v>
      </c>
      <c r="AC1847" s="149" t="s">
        <v>318</v>
      </c>
      <c r="AD1847" s="149" t="s">
        <v>8279</v>
      </c>
      <c r="AE1847" s="149" t="s">
        <v>271</v>
      </c>
      <c r="AF1847" s="149"/>
      <c r="AG1847" s="149" t="s">
        <v>1098</v>
      </c>
      <c r="AH1847" s="149" t="s">
        <v>273</v>
      </c>
      <c r="AI1847" s="158">
        <v>96</v>
      </c>
      <c r="AJ1847" s="149"/>
      <c r="AK1847" s="159" t="s">
        <v>274</v>
      </c>
      <c r="AL1847" s="159" t="s">
        <v>274</v>
      </c>
      <c r="AM1847" s="149" t="s">
        <v>274</v>
      </c>
      <c r="AN1847" s="160">
        <v>4</v>
      </c>
      <c r="AO1847" s="149"/>
      <c r="AP1847" s="149" t="s">
        <v>274</v>
      </c>
      <c r="AQ1847" s="149" t="s">
        <v>275</v>
      </c>
      <c r="AR1847" s="158">
        <v>1</v>
      </c>
      <c r="AS1847" s="149" t="s">
        <v>275</v>
      </c>
      <c r="AT1847" s="149" t="s">
        <v>276</v>
      </c>
      <c r="AU1847" s="161">
        <v>1</v>
      </c>
      <c r="AV1847" s="159">
        <v>11538.46</v>
      </c>
      <c r="AW1847" s="159">
        <v>461.54</v>
      </c>
      <c r="AX1847" s="149" t="s">
        <v>274</v>
      </c>
      <c r="AY1847" s="162">
        <v>0</v>
      </c>
      <c r="AZ1847" s="162" t="s">
        <v>274</v>
      </c>
      <c r="BA1847" s="162">
        <v>0</v>
      </c>
      <c r="BB1847" s="159">
        <v>11076.92</v>
      </c>
      <c r="BC1847" s="162" t="s">
        <v>274</v>
      </c>
      <c r="BD1847" s="162">
        <v>0</v>
      </c>
      <c r="BE1847" s="159">
        <v>461.54</v>
      </c>
      <c r="BF1847" s="159">
        <v>461.54</v>
      </c>
      <c r="BG1847" s="159">
        <v>11538.46</v>
      </c>
    </row>
    <row r="1848" ht="28.05" customHeight="1" spans="1:59">
      <c r="A1848" s="149"/>
      <c r="B1848" s="149"/>
      <c r="C1848" s="149"/>
      <c r="D1848" s="149" t="s">
        <v>3726</v>
      </c>
      <c r="E1848" s="340" t="s">
        <v>8675</v>
      </c>
      <c r="F1848" s="149" t="s">
        <v>3726</v>
      </c>
      <c r="G1848" s="149" t="s">
        <v>8676</v>
      </c>
      <c r="H1848" s="149" t="s">
        <v>8602</v>
      </c>
      <c r="I1848" s="149" t="s">
        <v>6192</v>
      </c>
      <c r="J1848" s="149" t="s">
        <v>8677</v>
      </c>
      <c r="K1848" s="149"/>
      <c r="L1848" s="149" t="s">
        <v>287</v>
      </c>
      <c r="M1848" s="149"/>
      <c r="N1848" s="149" t="s">
        <v>263</v>
      </c>
      <c r="O1848" s="149" t="s">
        <v>214</v>
      </c>
      <c r="P1848" s="149" t="s">
        <v>53</v>
      </c>
      <c r="Q1848" s="149"/>
      <c r="R1848" s="149" t="s">
        <v>8382</v>
      </c>
      <c r="S1848" s="149" t="s">
        <v>4928</v>
      </c>
      <c r="T1848" s="149" t="s">
        <v>8279</v>
      </c>
      <c r="U1848" s="149" t="s">
        <v>267</v>
      </c>
      <c r="V1848" s="149"/>
      <c r="W1848" s="149"/>
      <c r="X1848" s="149" t="s">
        <v>268</v>
      </c>
      <c r="Y1848" s="149"/>
      <c r="Z1848" s="149"/>
      <c r="AA1848" s="149"/>
      <c r="AB1848" s="149" t="s">
        <v>269</v>
      </c>
      <c r="AC1848" s="149" t="s">
        <v>318</v>
      </c>
      <c r="AD1848" s="149" t="s">
        <v>8279</v>
      </c>
      <c r="AE1848" s="149" t="s">
        <v>271</v>
      </c>
      <c r="AF1848" s="149"/>
      <c r="AG1848" s="149" t="s">
        <v>1098</v>
      </c>
      <c r="AH1848" s="149" t="s">
        <v>273</v>
      </c>
      <c r="AI1848" s="158">
        <v>96</v>
      </c>
      <c r="AJ1848" s="149"/>
      <c r="AK1848" s="159" t="s">
        <v>274</v>
      </c>
      <c r="AL1848" s="159" t="s">
        <v>274</v>
      </c>
      <c r="AM1848" s="149" t="s">
        <v>274</v>
      </c>
      <c r="AN1848" s="160">
        <v>4</v>
      </c>
      <c r="AO1848" s="149"/>
      <c r="AP1848" s="149" t="s">
        <v>274</v>
      </c>
      <c r="AQ1848" s="149" t="s">
        <v>275</v>
      </c>
      <c r="AR1848" s="158">
        <v>1</v>
      </c>
      <c r="AS1848" s="149" t="s">
        <v>275</v>
      </c>
      <c r="AT1848" s="149" t="s">
        <v>276</v>
      </c>
      <c r="AU1848" s="161">
        <v>1</v>
      </c>
      <c r="AV1848" s="159">
        <v>11538.46</v>
      </c>
      <c r="AW1848" s="159">
        <v>461.54</v>
      </c>
      <c r="AX1848" s="149" t="s">
        <v>274</v>
      </c>
      <c r="AY1848" s="162">
        <v>0</v>
      </c>
      <c r="AZ1848" s="162" t="s">
        <v>274</v>
      </c>
      <c r="BA1848" s="162">
        <v>0</v>
      </c>
      <c r="BB1848" s="159">
        <v>11076.92</v>
      </c>
      <c r="BC1848" s="162" t="s">
        <v>274</v>
      </c>
      <c r="BD1848" s="162">
        <v>0</v>
      </c>
      <c r="BE1848" s="159">
        <v>461.54</v>
      </c>
      <c r="BF1848" s="159">
        <v>461.54</v>
      </c>
      <c r="BG1848" s="159">
        <v>11538.46</v>
      </c>
    </row>
    <row r="1849" ht="28.05" customHeight="1" spans="1:59">
      <c r="A1849" s="149"/>
      <c r="B1849" s="149"/>
      <c r="C1849" s="149"/>
      <c r="D1849" s="149" t="s">
        <v>3726</v>
      </c>
      <c r="E1849" s="340" t="s">
        <v>8678</v>
      </c>
      <c r="F1849" s="149" t="s">
        <v>3726</v>
      </c>
      <c r="G1849" s="149" t="s">
        <v>8679</v>
      </c>
      <c r="H1849" s="149" t="s">
        <v>8514</v>
      </c>
      <c r="I1849" s="149" t="s">
        <v>8515</v>
      </c>
      <c r="J1849" s="149" t="s">
        <v>8680</v>
      </c>
      <c r="K1849" s="149"/>
      <c r="L1849" s="149" t="s">
        <v>287</v>
      </c>
      <c r="M1849" s="149"/>
      <c r="N1849" s="149" t="s">
        <v>263</v>
      </c>
      <c r="O1849" s="149" t="s">
        <v>214</v>
      </c>
      <c r="P1849" s="149" t="s">
        <v>53</v>
      </c>
      <c r="Q1849" s="149"/>
      <c r="R1849" s="149" t="s">
        <v>8180</v>
      </c>
      <c r="S1849" s="149" t="s">
        <v>4928</v>
      </c>
      <c r="T1849" s="149" t="s">
        <v>837</v>
      </c>
      <c r="U1849" s="149" t="s">
        <v>267</v>
      </c>
      <c r="V1849" s="149"/>
      <c r="W1849" s="149"/>
      <c r="X1849" s="149" t="s">
        <v>268</v>
      </c>
      <c r="Y1849" s="149"/>
      <c r="Z1849" s="149"/>
      <c r="AA1849" s="149"/>
      <c r="AB1849" s="149" t="s">
        <v>269</v>
      </c>
      <c r="AC1849" s="149" t="s">
        <v>270</v>
      </c>
      <c r="AD1849" s="149" t="s">
        <v>837</v>
      </c>
      <c r="AE1849" s="149" t="s">
        <v>271</v>
      </c>
      <c r="AF1849" s="149"/>
      <c r="AG1849" s="149" t="s">
        <v>1098</v>
      </c>
      <c r="AH1849" s="149" t="s">
        <v>273</v>
      </c>
      <c r="AI1849" s="158">
        <v>78</v>
      </c>
      <c r="AJ1849" s="149"/>
      <c r="AK1849" s="159" t="s">
        <v>274</v>
      </c>
      <c r="AL1849" s="159" t="s">
        <v>274</v>
      </c>
      <c r="AM1849" s="149" t="s">
        <v>274</v>
      </c>
      <c r="AN1849" s="160">
        <v>4</v>
      </c>
      <c r="AO1849" s="149"/>
      <c r="AP1849" s="149" t="s">
        <v>274</v>
      </c>
      <c r="AQ1849" s="149" t="s">
        <v>275</v>
      </c>
      <c r="AR1849" s="158">
        <v>1</v>
      </c>
      <c r="AS1849" s="149" t="s">
        <v>275</v>
      </c>
      <c r="AT1849" s="149" t="s">
        <v>276</v>
      </c>
      <c r="AU1849" s="161">
        <v>1</v>
      </c>
      <c r="AV1849" s="159">
        <v>11206.89</v>
      </c>
      <c r="AW1849" s="159">
        <v>448.28</v>
      </c>
      <c r="AX1849" s="149" t="s">
        <v>274</v>
      </c>
      <c r="AY1849" s="159">
        <v>117.16</v>
      </c>
      <c r="AZ1849" s="159">
        <v>117.16</v>
      </c>
      <c r="BA1849" s="159">
        <v>468.64</v>
      </c>
      <c r="BB1849" s="159">
        <v>8649.75</v>
      </c>
      <c r="BC1849" s="162" t="s">
        <v>274</v>
      </c>
      <c r="BD1849" s="162">
        <v>0</v>
      </c>
      <c r="BE1849" s="159">
        <v>2557.14</v>
      </c>
      <c r="BF1849" s="159">
        <v>2557.14</v>
      </c>
      <c r="BG1849" s="159">
        <v>11206.89</v>
      </c>
    </row>
    <row r="1850" ht="28.05" customHeight="1" spans="1:59">
      <c r="A1850" s="149"/>
      <c r="B1850" s="149"/>
      <c r="C1850" s="149"/>
      <c r="D1850" s="149" t="s">
        <v>3726</v>
      </c>
      <c r="E1850" s="340" t="s">
        <v>8681</v>
      </c>
      <c r="F1850" s="149" t="s">
        <v>3726</v>
      </c>
      <c r="G1850" s="149" t="s">
        <v>8682</v>
      </c>
      <c r="H1850" s="149" t="s">
        <v>8683</v>
      </c>
      <c r="I1850" s="149" t="s">
        <v>8684</v>
      </c>
      <c r="J1850" s="149" t="s">
        <v>8685</v>
      </c>
      <c r="K1850" s="149"/>
      <c r="L1850" s="149" t="s">
        <v>262</v>
      </c>
      <c r="M1850" s="149"/>
      <c r="N1850" s="149" t="s">
        <v>263</v>
      </c>
      <c r="O1850" s="149" t="s">
        <v>214</v>
      </c>
      <c r="P1850" s="149" t="s">
        <v>53</v>
      </c>
      <c r="Q1850" s="149"/>
      <c r="R1850" s="149" t="s">
        <v>62</v>
      </c>
      <c r="S1850" s="149" t="s">
        <v>289</v>
      </c>
      <c r="T1850" s="149" t="s">
        <v>807</v>
      </c>
      <c r="U1850" s="149" t="s">
        <v>267</v>
      </c>
      <c r="V1850" s="149"/>
      <c r="W1850" s="149"/>
      <c r="X1850" s="149" t="s">
        <v>268</v>
      </c>
      <c r="Y1850" s="149"/>
      <c r="Z1850" s="149"/>
      <c r="AA1850" s="149"/>
      <c r="AB1850" s="149" t="s">
        <v>269</v>
      </c>
      <c r="AC1850" s="149" t="s">
        <v>318</v>
      </c>
      <c r="AD1850" s="149" t="s">
        <v>807</v>
      </c>
      <c r="AE1850" s="149" t="s">
        <v>271</v>
      </c>
      <c r="AF1850" s="149"/>
      <c r="AG1850" s="149" t="s">
        <v>1098</v>
      </c>
      <c r="AH1850" s="149" t="s">
        <v>273</v>
      </c>
      <c r="AI1850" s="158">
        <v>96</v>
      </c>
      <c r="AJ1850" s="149"/>
      <c r="AK1850" s="159" t="s">
        <v>274</v>
      </c>
      <c r="AL1850" s="159" t="s">
        <v>274</v>
      </c>
      <c r="AM1850" s="149" t="s">
        <v>274</v>
      </c>
      <c r="AN1850" s="160">
        <v>4</v>
      </c>
      <c r="AO1850" s="149"/>
      <c r="AP1850" s="149" t="s">
        <v>274</v>
      </c>
      <c r="AQ1850" s="149" t="s">
        <v>275</v>
      </c>
      <c r="AR1850" s="158">
        <v>1</v>
      </c>
      <c r="AS1850" s="149" t="s">
        <v>275</v>
      </c>
      <c r="AT1850" s="149" t="s">
        <v>276</v>
      </c>
      <c r="AU1850" s="161">
        <v>1</v>
      </c>
      <c r="AV1850" s="159">
        <v>6837.61</v>
      </c>
      <c r="AW1850" s="159">
        <v>273.5</v>
      </c>
      <c r="AX1850" s="149" t="s">
        <v>274</v>
      </c>
      <c r="AY1850" s="149"/>
      <c r="AZ1850" s="162" t="s">
        <v>274</v>
      </c>
      <c r="BA1850" s="162">
        <v>0</v>
      </c>
      <c r="BB1850" s="159">
        <v>6564.11</v>
      </c>
      <c r="BC1850" s="159">
        <v>273.5</v>
      </c>
      <c r="BD1850" s="159">
        <v>273.5</v>
      </c>
      <c r="BE1850" s="159">
        <v>273.5</v>
      </c>
      <c r="BF1850" s="162">
        <v>0</v>
      </c>
      <c r="BG1850" s="159">
        <v>6837.61</v>
      </c>
    </row>
    <row r="1851" ht="28.05" customHeight="1" spans="1:59">
      <c r="A1851" s="149"/>
      <c r="B1851" s="149"/>
      <c r="C1851" s="149"/>
      <c r="D1851" s="149" t="s">
        <v>3726</v>
      </c>
      <c r="E1851" s="340" t="s">
        <v>8686</v>
      </c>
      <c r="F1851" s="149" t="s">
        <v>3726</v>
      </c>
      <c r="G1851" s="149" t="s">
        <v>8687</v>
      </c>
      <c r="H1851" s="149" t="s">
        <v>8688</v>
      </c>
      <c r="I1851" s="149" t="s">
        <v>6197</v>
      </c>
      <c r="J1851" s="149" t="s">
        <v>8689</v>
      </c>
      <c r="K1851" s="149"/>
      <c r="L1851" s="149" t="s">
        <v>287</v>
      </c>
      <c r="M1851" s="149"/>
      <c r="N1851" s="149" t="s">
        <v>263</v>
      </c>
      <c r="O1851" s="149" t="s">
        <v>214</v>
      </c>
      <c r="P1851" s="149" t="s">
        <v>53</v>
      </c>
      <c r="Q1851" s="149"/>
      <c r="R1851" s="149" t="s">
        <v>8382</v>
      </c>
      <c r="S1851" s="149" t="s">
        <v>4928</v>
      </c>
      <c r="T1851" s="149" t="s">
        <v>8279</v>
      </c>
      <c r="U1851" s="149" t="s">
        <v>267</v>
      </c>
      <c r="V1851" s="149"/>
      <c r="W1851" s="149"/>
      <c r="X1851" s="149" t="s">
        <v>268</v>
      </c>
      <c r="Y1851" s="149"/>
      <c r="Z1851" s="149"/>
      <c r="AA1851" s="149"/>
      <c r="AB1851" s="149" t="s">
        <v>269</v>
      </c>
      <c r="AC1851" s="149" t="s">
        <v>318</v>
      </c>
      <c r="AD1851" s="149" t="s">
        <v>8279</v>
      </c>
      <c r="AE1851" s="149" t="s">
        <v>271</v>
      </c>
      <c r="AF1851" s="149"/>
      <c r="AG1851" s="149" t="s">
        <v>1098</v>
      </c>
      <c r="AH1851" s="149" t="s">
        <v>273</v>
      </c>
      <c r="AI1851" s="158">
        <v>96</v>
      </c>
      <c r="AJ1851" s="149"/>
      <c r="AK1851" s="159" t="s">
        <v>274</v>
      </c>
      <c r="AL1851" s="159" t="s">
        <v>274</v>
      </c>
      <c r="AM1851" s="149" t="s">
        <v>274</v>
      </c>
      <c r="AN1851" s="160">
        <v>4</v>
      </c>
      <c r="AO1851" s="149"/>
      <c r="AP1851" s="149" t="s">
        <v>274</v>
      </c>
      <c r="AQ1851" s="149" t="s">
        <v>275</v>
      </c>
      <c r="AR1851" s="158">
        <v>1</v>
      </c>
      <c r="AS1851" s="149" t="s">
        <v>275</v>
      </c>
      <c r="AT1851" s="149" t="s">
        <v>276</v>
      </c>
      <c r="AU1851" s="161">
        <v>1</v>
      </c>
      <c r="AV1851" s="159">
        <v>10683.76</v>
      </c>
      <c r="AW1851" s="159">
        <v>427.35</v>
      </c>
      <c r="AX1851" s="149" t="s">
        <v>274</v>
      </c>
      <c r="AY1851" s="162">
        <v>0</v>
      </c>
      <c r="AZ1851" s="162" t="s">
        <v>274</v>
      </c>
      <c r="BA1851" s="162">
        <v>0</v>
      </c>
      <c r="BB1851" s="159">
        <v>10256.41</v>
      </c>
      <c r="BC1851" s="162" t="s">
        <v>274</v>
      </c>
      <c r="BD1851" s="162">
        <v>0</v>
      </c>
      <c r="BE1851" s="159">
        <v>427.35</v>
      </c>
      <c r="BF1851" s="159">
        <v>427.35</v>
      </c>
      <c r="BG1851" s="159">
        <v>10683.76</v>
      </c>
    </row>
    <row r="1852" ht="28.05" customHeight="1" spans="1:59">
      <c r="A1852" s="149"/>
      <c r="B1852" s="149"/>
      <c r="C1852" s="149"/>
      <c r="D1852" s="149" t="s">
        <v>3726</v>
      </c>
      <c r="E1852" s="340" t="s">
        <v>8690</v>
      </c>
      <c r="F1852" s="149" t="s">
        <v>3726</v>
      </c>
      <c r="G1852" s="149" t="s">
        <v>8691</v>
      </c>
      <c r="H1852" s="149" t="s">
        <v>8602</v>
      </c>
      <c r="I1852" s="149" t="s">
        <v>6192</v>
      </c>
      <c r="J1852" s="149" t="s">
        <v>8692</v>
      </c>
      <c r="K1852" s="149"/>
      <c r="L1852" s="149" t="s">
        <v>287</v>
      </c>
      <c r="M1852" s="149"/>
      <c r="N1852" s="149" t="s">
        <v>263</v>
      </c>
      <c r="O1852" s="149" t="s">
        <v>214</v>
      </c>
      <c r="P1852" s="149" t="s">
        <v>53</v>
      </c>
      <c r="Q1852" s="149"/>
      <c r="R1852" s="149" t="s">
        <v>8382</v>
      </c>
      <c r="S1852" s="149" t="s">
        <v>4928</v>
      </c>
      <c r="T1852" s="149" t="s">
        <v>8279</v>
      </c>
      <c r="U1852" s="149" t="s">
        <v>267</v>
      </c>
      <c r="V1852" s="149"/>
      <c r="W1852" s="149"/>
      <c r="X1852" s="149" t="s">
        <v>268</v>
      </c>
      <c r="Y1852" s="149"/>
      <c r="Z1852" s="149"/>
      <c r="AA1852" s="149"/>
      <c r="AB1852" s="149" t="s">
        <v>269</v>
      </c>
      <c r="AC1852" s="149" t="s">
        <v>318</v>
      </c>
      <c r="AD1852" s="149" t="s">
        <v>8279</v>
      </c>
      <c r="AE1852" s="149" t="s">
        <v>271</v>
      </c>
      <c r="AF1852" s="149"/>
      <c r="AG1852" s="149" t="s">
        <v>1098</v>
      </c>
      <c r="AH1852" s="149" t="s">
        <v>273</v>
      </c>
      <c r="AI1852" s="158">
        <v>96</v>
      </c>
      <c r="AJ1852" s="149"/>
      <c r="AK1852" s="159" t="s">
        <v>274</v>
      </c>
      <c r="AL1852" s="159" t="s">
        <v>274</v>
      </c>
      <c r="AM1852" s="149" t="s">
        <v>274</v>
      </c>
      <c r="AN1852" s="160">
        <v>4</v>
      </c>
      <c r="AO1852" s="149"/>
      <c r="AP1852" s="149" t="s">
        <v>274</v>
      </c>
      <c r="AQ1852" s="149" t="s">
        <v>275</v>
      </c>
      <c r="AR1852" s="158">
        <v>1</v>
      </c>
      <c r="AS1852" s="149" t="s">
        <v>275</v>
      </c>
      <c r="AT1852" s="149" t="s">
        <v>276</v>
      </c>
      <c r="AU1852" s="161">
        <v>1</v>
      </c>
      <c r="AV1852" s="159">
        <v>11538.46</v>
      </c>
      <c r="AW1852" s="159">
        <v>461.54</v>
      </c>
      <c r="AX1852" s="149" t="s">
        <v>274</v>
      </c>
      <c r="AY1852" s="162">
        <v>0</v>
      </c>
      <c r="AZ1852" s="162" t="s">
        <v>274</v>
      </c>
      <c r="BA1852" s="162">
        <v>0</v>
      </c>
      <c r="BB1852" s="159">
        <v>11076.92</v>
      </c>
      <c r="BC1852" s="162" t="s">
        <v>274</v>
      </c>
      <c r="BD1852" s="162">
        <v>0</v>
      </c>
      <c r="BE1852" s="159">
        <v>461.54</v>
      </c>
      <c r="BF1852" s="159">
        <v>461.54</v>
      </c>
      <c r="BG1852" s="159">
        <v>11538.46</v>
      </c>
    </row>
    <row r="1853" ht="28.05" customHeight="1" spans="1:59">
      <c r="A1853" s="149"/>
      <c r="B1853" s="149"/>
      <c r="C1853" s="149"/>
      <c r="D1853" s="149" t="s">
        <v>3726</v>
      </c>
      <c r="E1853" s="340" t="s">
        <v>8693</v>
      </c>
      <c r="F1853" s="149" t="s">
        <v>3726</v>
      </c>
      <c r="G1853" s="149" t="s">
        <v>8694</v>
      </c>
      <c r="H1853" s="149" t="s">
        <v>8695</v>
      </c>
      <c r="I1853" s="149" t="s">
        <v>6296</v>
      </c>
      <c r="J1853" s="149" t="s">
        <v>8696</v>
      </c>
      <c r="K1853" s="149"/>
      <c r="L1853" s="149" t="s">
        <v>287</v>
      </c>
      <c r="M1853" s="149"/>
      <c r="N1853" s="149" t="s">
        <v>263</v>
      </c>
      <c r="O1853" s="149" t="s">
        <v>214</v>
      </c>
      <c r="P1853" s="149" t="s">
        <v>53</v>
      </c>
      <c r="Q1853" s="149"/>
      <c r="R1853" s="149" t="s">
        <v>8382</v>
      </c>
      <c r="S1853" s="149" t="s">
        <v>4928</v>
      </c>
      <c r="T1853" s="149" t="s">
        <v>8279</v>
      </c>
      <c r="U1853" s="149" t="s">
        <v>267</v>
      </c>
      <c r="V1853" s="149"/>
      <c r="W1853" s="149"/>
      <c r="X1853" s="149" t="s">
        <v>268</v>
      </c>
      <c r="Y1853" s="149"/>
      <c r="Z1853" s="149"/>
      <c r="AA1853" s="149"/>
      <c r="AB1853" s="149" t="s">
        <v>269</v>
      </c>
      <c r="AC1853" s="149" t="s">
        <v>318</v>
      </c>
      <c r="AD1853" s="149" t="s">
        <v>8279</v>
      </c>
      <c r="AE1853" s="149" t="s">
        <v>271</v>
      </c>
      <c r="AF1853" s="149"/>
      <c r="AG1853" s="149" t="s">
        <v>1098</v>
      </c>
      <c r="AH1853" s="149" t="s">
        <v>273</v>
      </c>
      <c r="AI1853" s="158">
        <v>96</v>
      </c>
      <c r="AJ1853" s="149"/>
      <c r="AK1853" s="159" t="s">
        <v>274</v>
      </c>
      <c r="AL1853" s="159" t="s">
        <v>274</v>
      </c>
      <c r="AM1853" s="149" t="s">
        <v>274</v>
      </c>
      <c r="AN1853" s="160">
        <v>4</v>
      </c>
      <c r="AO1853" s="149"/>
      <c r="AP1853" s="149" t="s">
        <v>274</v>
      </c>
      <c r="AQ1853" s="149" t="s">
        <v>275</v>
      </c>
      <c r="AR1853" s="158">
        <v>1</v>
      </c>
      <c r="AS1853" s="149" t="s">
        <v>275</v>
      </c>
      <c r="AT1853" s="149" t="s">
        <v>276</v>
      </c>
      <c r="AU1853" s="161">
        <v>1</v>
      </c>
      <c r="AV1853" s="159">
        <v>11538.46</v>
      </c>
      <c r="AW1853" s="159">
        <v>461.54</v>
      </c>
      <c r="AX1853" s="149" t="s">
        <v>274</v>
      </c>
      <c r="AY1853" s="162">
        <v>0</v>
      </c>
      <c r="AZ1853" s="162" t="s">
        <v>274</v>
      </c>
      <c r="BA1853" s="162">
        <v>0</v>
      </c>
      <c r="BB1853" s="159">
        <v>11076.92</v>
      </c>
      <c r="BC1853" s="162" t="s">
        <v>274</v>
      </c>
      <c r="BD1853" s="162">
        <v>0</v>
      </c>
      <c r="BE1853" s="159">
        <v>461.54</v>
      </c>
      <c r="BF1853" s="159">
        <v>461.54</v>
      </c>
      <c r="BG1853" s="159">
        <v>11538.46</v>
      </c>
    </row>
    <row r="1854" ht="28.05" customHeight="1" spans="1:59">
      <c r="A1854" s="149"/>
      <c r="B1854" s="149"/>
      <c r="C1854" s="149"/>
      <c r="D1854" s="149" t="s">
        <v>3726</v>
      </c>
      <c r="E1854" s="340" t="s">
        <v>8697</v>
      </c>
      <c r="F1854" s="149" t="s">
        <v>3726</v>
      </c>
      <c r="G1854" s="149" t="s">
        <v>8698</v>
      </c>
      <c r="H1854" s="149" t="s">
        <v>8688</v>
      </c>
      <c r="I1854" s="149" t="s">
        <v>6197</v>
      </c>
      <c r="J1854" s="149" t="s">
        <v>8699</v>
      </c>
      <c r="K1854" s="149"/>
      <c r="L1854" s="149" t="s">
        <v>287</v>
      </c>
      <c r="M1854" s="149"/>
      <c r="N1854" s="149" t="s">
        <v>263</v>
      </c>
      <c r="O1854" s="149" t="s">
        <v>214</v>
      </c>
      <c r="P1854" s="149" t="s">
        <v>53</v>
      </c>
      <c r="Q1854" s="149"/>
      <c r="R1854" s="149" t="s">
        <v>8382</v>
      </c>
      <c r="S1854" s="149" t="s">
        <v>4928</v>
      </c>
      <c r="T1854" s="149" t="s">
        <v>8279</v>
      </c>
      <c r="U1854" s="149" t="s">
        <v>267</v>
      </c>
      <c r="V1854" s="149"/>
      <c r="W1854" s="149"/>
      <c r="X1854" s="149" t="s">
        <v>268</v>
      </c>
      <c r="Y1854" s="149"/>
      <c r="Z1854" s="149"/>
      <c r="AA1854" s="149"/>
      <c r="AB1854" s="149" t="s">
        <v>269</v>
      </c>
      <c r="AC1854" s="149" t="s">
        <v>318</v>
      </c>
      <c r="AD1854" s="149" t="s">
        <v>8279</v>
      </c>
      <c r="AE1854" s="149" t="s">
        <v>271</v>
      </c>
      <c r="AF1854" s="149"/>
      <c r="AG1854" s="149" t="s">
        <v>1098</v>
      </c>
      <c r="AH1854" s="149" t="s">
        <v>273</v>
      </c>
      <c r="AI1854" s="158">
        <v>96</v>
      </c>
      <c r="AJ1854" s="149"/>
      <c r="AK1854" s="159" t="s">
        <v>274</v>
      </c>
      <c r="AL1854" s="159" t="s">
        <v>274</v>
      </c>
      <c r="AM1854" s="149" t="s">
        <v>274</v>
      </c>
      <c r="AN1854" s="160">
        <v>4</v>
      </c>
      <c r="AO1854" s="149"/>
      <c r="AP1854" s="149" t="s">
        <v>274</v>
      </c>
      <c r="AQ1854" s="149" t="s">
        <v>275</v>
      </c>
      <c r="AR1854" s="158">
        <v>1</v>
      </c>
      <c r="AS1854" s="149" t="s">
        <v>275</v>
      </c>
      <c r="AT1854" s="149" t="s">
        <v>276</v>
      </c>
      <c r="AU1854" s="161">
        <v>1</v>
      </c>
      <c r="AV1854" s="159">
        <v>10683.76</v>
      </c>
      <c r="AW1854" s="159">
        <v>427.35</v>
      </c>
      <c r="AX1854" s="149" t="s">
        <v>274</v>
      </c>
      <c r="AY1854" s="162">
        <v>0</v>
      </c>
      <c r="AZ1854" s="162" t="s">
        <v>274</v>
      </c>
      <c r="BA1854" s="162">
        <v>0</v>
      </c>
      <c r="BB1854" s="159">
        <v>10256.41</v>
      </c>
      <c r="BC1854" s="162" t="s">
        <v>274</v>
      </c>
      <c r="BD1854" s="162">
        <v>0</v>
      </c>
      <c r="BE1854" s="159">
        <v>427.35</v>
      </c>
      <c r="BF1854" s="159">
        <v>427.35</v>
      </c>
      <c r="BG1854" s="159">
        <v>10683.76</v>
      </c>
    </row>
    <row r="1855" ht="28.05" customHeight="1" spans="1:59">
      <c r="A1855" s="149"/>
      <c r="B1855" s="149"/>
      <c r="C1855" s="149"/>
      <c r="D1855" s="149" t="s">
        <v>3726</v>
      </c>
      <c r="E1855" s="340" t="s">
        <v>8700</v>
      </c>
      <c r="F1855" s="149" t="s">
        <v>3726</v>
      </c>
      <c r="G1855" s="149" t="s">
        <v>8701</v>
      </c>
      <c r="H1855" s="149" t="s">
        <v>8658</v>
      </c>
      <c r="I1855" s="149" t="s">
        <v>8659</v>
      </c>
      <c r="J1855" s="149" t="s">
        <v>8702</v>
      </c>
      <c r="K1855" s="149"/>
      <c r="L1855" s="149" t="s">
        <v>262</v>
      </c>
      <c r="M1855" s="149"/>
      <c r="N1855" s="149" t="s">
        <v>263</v>
      </c>
      <c r="O1855" s="149" t="s">
        <v>214</v>
      </c>
      <c r="P1855" s="149" t="s">
        <v>53</v>
      </c>
      <c r="Q1855" s="149"/>
      <c r="R1855" s="149" t="s">
        <v>8133</v>
      </c>
      <c r="S1855" s="149" t="s">
        <v>4406</v>
      </c>
      <c r="T1855" s="149" t="s">
        <v>3164</v>
      </c>
      <c r="U1855" s="149" t="s">
        <v>267</v>
      </c>
      <c r="V1855" s="149"/>
      <c r="W1855" s="149"/>
      <c r="X1855" s="149" t="s">
        <v>336</v>
      </c>
      <c r="Y1855" s="149"/>
      <c r="Z1855" s="149"/>
      <c r="AA1855" s="149"/>
      <c r="AB1855" s="149" t="s">
        <v>269</v>
      </c>
      <c r="AC1855" s="149" t="s">
        <v>270</v>
      </c>
      <c r="AD1855" s="149" t="s">
        <v>3164</v>
      </c>
      <c r="AE1855" s="149" t="s">
        <v>271</v>
      </c>
      <c r="AF1855" s="149"/>
      <c r="AG1855" s="149" t="s">
        <v>1098</v>
      </c>
      <c r="AH1855" s="149" t="s">
        <v>273</v>
      </c>
      <c r="AI1855" s="158">
        <v>25</v>
      </c>
      <c r="AJ1855" s="149"/>
      <c r="AK1855" s="159" t="s">
        <v>274</v>
      </c>
      <c r="AL1855" s="159" t="s">
        <v>274</v>
      </c>
      <c r="AM1855" s="149" t="s">
        <v>274</v>
      </c>
      <c r="AN1855" s="160">
        <v>4</v>
      </c>
      <c r="AO1855" s="149"/>
      <c r="AP1855" s="149" t="s">
        <v>274</v>
      </c>
      <c r="AQ1855" s="149" t="s">
        <v>275</v>
      </c>
      <c r="AR1855" s="158">
        <v>1</v>
      </c>
      <c r="AS1855" s="149" t="s">
        <v>275</v>
      </c>
      <c r="AT1855" s="149" t="s">
        <v>276</v>
      </c>
      <c r="AU1855" s="161">
        <v>1</v>
      </c>
      <c r="AV1855" s="159">
        <v>3362.83</v>
      </c>
      <c r="AW1855" s="159">
        <v>134.51</v>
      </c>
      <c r="AX1855" s="149" t="s">
        <v>274</v>
      </c>
      <c r="AY1855" s="159">
        <v>33.63</v>
      </c>
      <c r="AZ1855" s="159">
        <v>33.63</v>
      </c>
      <c r="BA1855" s="159">
        <v>134.52</v>
      </c>
      <c r="BB1855" s="159">
        <v>840.75</v>
      </c>
      <c r="BC1855" s="162" t="s">
        <v>274</v>
      </c>
      <c r="BD1855" s="162">
        <v>0</v>
      </c>
      <c r="BE1855" s="159">
        <v>2522.08</v>
      </c>
      <c r="BF1855" s="159">
        <v>2522.08</v>
      </c>
      <c r="BG1855" s="159">
        <v>3362.83</v>
      </c>
    </row>
    <row r="1856" ht="28.05" customHeight="1" spans="1:59">
      <c r="A1856" s="149"/>
      <c r="B1856" s="149"/>
      <c r="C1856" s="149"/>
      <c r="D1856" s="149" t="s">
        <v>3726</v>
      </c>
      <c r="E1856" s="340" t="s">
        <v>8703</v>
      </c>
      <c r="F1856" s="149" t="s">
        <v>3726</v>
      </c>
      <c r="G1856" s="149" t="s">
        <v>8704</v>
      </c>
      <c r="H1856" s="149" t="s">
        <v>7564</v>
      </c>
      <c r="I1856" s="149" t="s">
        <v>8705</v>
      </c>
      <c r="J1856" s="149" t="s">
        <v>8706</v>
      </c>
      <c r="K1856" s="149"/>
      <c r="L1856" s="149" t="s">
        <v>262</v>
      </c>
      <c r="M1856" s="149"/>
      <c r="N1856" s="149" t="s">
        <v>263</v>
      </c>
      <c r="O1856" s="149" t="s">
        <v>214</v>
      </c>
      <c r="P1856" s="149" t="s">
        <v>53</v>
      </c>
      <c r="Q1856" s="149"/>
      <c r="R1856" s="149" t="s">
        <v>3921</v>
      </c>
      <c r="S1856" s="149" t="s">
        <v>4488</v>
      </c>
      <c r="T1856" s="149" t="s">
        <v>8655</v>
      </c>
      <c r="U1856" s="149" t="s">
        <v>267</v>
      </c>
      <c r="V1856" s="149"/>
      <c r="W1856" s="149"/>
      <c r="X1856" s="149" t="s">
        <v>336</v>
      </c>
      <c r="Y1856" s="149"/>
      <c r="Z1856" s="149"/>
      <c r="AA1856" s="149"/>
      <c r="AB1856" s="149" t="s">
        <v>269</v>
      </c>
      <c r="AC1856" s="149" t="s">
        <v>270</v>
      </c>
      <c r="AD1856" s="149" t="s">
        <v>8655</v>
      </c>
      <c r="AE1856" s="149" t="s">
        <v>271</v>
      </c>
      <c r="AF1856" s="149"/>
      <c r="AG1856" s="149" t="s">
        <v>1098</v>
      </c>
      <c r="AH1856" s="149" t="s">
        <v>273</v>
      </c>
      <c r="AI1856" s="158">
        <v>23</v>
      </c>
      <c r="AJ1856" s="149"/>
      <c r="AK1856" s="159" t="s">
        <v>274</v>
      </c>
      <c r="AL1856" s="159" t="s">
        <v>274</v>
      </c>
      <c r="AM1856" s="149" t="s">
        <v>274</v>
      </c>
      <c r="AN1856" s="160">
        <v>4</v>
      </c>
      <c r="AO1856" s="149"/>
      <c r="AP1856" s="149" t="s">
        <v>274</v>
      </c>
      <c r="AQ1856" s="149" t="s">
        <v>275</v>
      </c>
      <c r="AR1856" s="158">
        <v>1</v>
      </c>
      <c r="AS1856" s="149" t="s">
        <v>275</v>
      </c>
      <c r="AT1856" s="149" t="s">
        <v>276</v>
      </c>
      <c r="AU1856" s="161">
        <v>1</v>
      </c>
      <c r="AV1856" s="159">
        <v>5575.22</v>
      </c>
      <c r="AW1856" s="159">
        <v>223.01</v>
      </c>
      <c r="AX1856" s="149" t="s">
        <v>274</v>
      </c>
      <c r="AY1856" s="159">
        <v>55.75</v>
      </c>
      <c r="AZ1856" s="159">
        <v>55.75</v>
      </c>
      <c r="BA1856" s="159">
        <v>223</v>
      </c>
      <c r="BB1856" s="159">
        <v>1282.25</v>
      </c>
      <c r="BC1856" s="162" t="s">
        <v>274</v>
      </c>
      <c r="BD1856" s="162">
        <v>0</v>
      </c>
      <c r="BE1856" s="159">
        <v>4292.97</v>
      </c>
      <c r="BF1856" s="159">
        <v>4292.97</v>
      </c>
      <c r="BG1856" s="159">
        <v>5575.22</v>
      </c>
    </row>
    <row r="1857" ht="28.05" customHeight="1" spans="1:59">
      <c r="A1857" s="149"/>
      <c r="B1857" s="149"/>
      <c r="C1857" s="149"/>
      <c r="D1857" s="149" t="s">
        <v>3726</v>
      </c>
      <c r="E1857" s="340" t="s">
        <v>8707</v>
      </c>
      <c r="F1857" s="149" t="s">
        <v>3726</v>
      </c>
      <c r="G1857" s="149" t="s">
        <v>8708</v>
      </c>
      <c r="H1857" s="149" t="s">
        <v>8709</v>
      </c>
      <c r="I1857" s="149" t="s">
        <v>8515</v>
      </c>
      <c r="J1857" s="149" t="s">
        <v>8710</v>
      </c>
      <c r="K1857" s="149"/>
      <c r="L1857" s="149" t="s">
        <v>287</v>
      </c>
      <c r="M1857" s="149"/>
      <c r="N1857" s="149" t="s">
        <v>263</v>
      </c>
      <c r="O1857" s="149" t="s">
        <v>214</v>
      </c>
      <c r="P1857" s="149" t="s">
        <v>53</v>
      </c>
      <c r="Q1857" s="149"/>
      <c r="R1857" s="149" t="s">
        <v>8180</v>
      </c>
      <c r="S1857" s="149" t="s">
        <v>4928</v>
      </c>
      <c r="T1857" s="149" t="s">
        <v>837</v>
      </c>
      <c r="U1857" s="149" t="s">
        <v>267</v>
      </c>
      <c r="V1857" s="149"/>
      <c r="W1857" s="149"/>
      <c r="X1857" s="149" t="s">
        <v>268</v>
      </c>
      <c r="Y1857" s="149"/>
      <c r="Z1857" s="149"/>
      <c r="AA1857" s="149"/>
      <c r="AB1857" s="149" t="s">
        <v>269</v>
      </c>
      <c r="AC1857" s="149" t="s">
        <v>270</v>
      </c>
      <c r="AD1857" s="149" t="s">
        <v>837</v>
      </c>
      <c r="AE1857" s="149" t="s">
        <v>271</v>
      </c>
      <c r="AF1857" s="149"/>
      <c r="AG1857" s="149" t="s">
        <v>1098</v>
      </c>
      <c r="AH1857" s="149" t="s">
        <v>273</v>
      </c>
      <c r="AI1857" s="158">
        <v>78</v>
      </c>
      <c r="AJ1857" s="149"/>
      <c r="AK1857" s="159" t="s">
        <v>274</v>
      </c>
      <c r="AL1857" s="159" t="s">
        <v>274</v>
      </c>
      <c r="AM1857" s="149" t="s">
        <v>274</v>
      </c>
      <c r="AN1857" s="160">
        <v>4</v>
      </c>
      <c r="AO1857" s="149"/>
      <c r="AP1857" s="149" t="s">
        <v>274</v>
      </c>
      <c r="AQ1857" s="149" t="s">
        <v>275</v>
      </c>
      <c r="AR1857" s="158">
        <v>1</v>
      </c>
      <c r="AS1857" s="149" t="s">
        <v>275</v>
      </c>
      <c r="AT1857" s="149" t="s">
        <v>276</v>
      </c>
      <c r="AU1857" s="161">
        <v>1</v>
      </c>
      <c r="AV1857" s="159">
        <v>17241.38</v>
      </c>
      <c r="AW1857" s="159">
        <v>689.66</v>
      </c>
      <c r="AX1857" s="149" t="s">
        <v>274</v>
      </c>
      <c r="AY1857" s="159">
        <v>180.26</v>
      </c>
      <c r="AZ1857" s="159">
        <v>180.26</v>
      </c>
      <c r="BA1857" s="159">
        <v>721.04</v>
      </c>
      <c r="BB1857" s="159">
        <v>13306.97</v>
      </c>
      <c r="BC1857" s="162" t="s">
        <v>274</v>
      </c>
      <c r="BD1857" s="162">
        <v>0</v>
      </c>
      <c r="BE1857" s="159">
        <v>3934.41</v>
      </c>
      <c r="BF1857" s="159">
        <v>3934.41</v>
      </c>
      <c r="BG1857" s="159">
        <v>17241.38</v>
      </c>
    </row>
    <row r="1858" ht="28.05" customHeight="1" spans="1:59">
      <c r="A1858" s="149"/>
      <c r="B1858" s="149"/>
      <c r="C1858" s="149"/>
      <c r="D1858" s="149" t="s">
        <v>3726</v>
      </c>
      <c r="E1858" s="340" t="s">
        <v>8711</v>
      </c>
      <c r="F1858" s="149" t="s">
        <v>3726</v>
      </c>
      <c r="G1858" s="149" t="s">
        <v>8712</v>
      </c>
      <c r="H1858" s="149" t="s">
        <v>8713</v>
      </c>
      <c r="I1858" s="149" t="s">
        <v>8714</v>
      </c>
      <c r="J1858" s="149" t="s">
        <v>8715</v>
      </c>
      <c r="K1858" s="149"/>
      <c r="L1858" s="149" t="s">
        <v>262</v>
      </c>
      <c r="M1858" s="149"/>
      <c r="N1858" s="149" t="s">
        <v>263</v>
      </c>
      <c r="O1858" s="149" t="s">
        <v>214</v>
      </c>
      <c r="P1858" s="149" t="s">
        <v>53</v>
      </c>
      <c r="Q1858" s="149"/>
      <c r="R1858" s="149" t="s">
        <v>160</v>
      </c>
      <c r="S1858" s="149" t="s">
        <v>289</v>
      </c>
      <c r="T1858" s="149" t="s">
        <v>807</v>
      </c>
      <c r="U1858" s="149" t="s">
        <v>267</v>
      </c>
      <c r="V1858" s="149"/>
      <c r="W1858" s="149"/>
      <c r="X1858" s="149" t="s">
        <v>336</v>
      </c>
      <c r="Y1858" s="149"/>
      <c r="Z1858" s="149"/>
      <c r="AA1858" s="149"/>
      <c r="AB1858" s="149" t="s">
        <v>269</v>
      </c>
      <c r="AC1858" s="149" t="s">
        <v>318</v>
      </c>
      <c r="AD1858" s="149" t="s">
        <v>807</v>
      </c>
      <c r="AE1858" s="149" t="s">
        <v>271</v>
      </c>
      <c r="AF1858" s="149"/>
      <c r="AG1858" s="149" t="s">
        <v>1098</v>
      </c>
      <c r="AH1858" s="149" t="s">
        <v>273</v>
      </c>
      <c r="AI1858" s="158">
        <v>96</v>
      </c>
      <c r="AJ1858" s="149"/>
      <c r="AK1858" s="159" t="s">
        <v>274</v>
      </c>
      <c r="AL1858" s="159" t="s">
        <v>274</v>
      </c>
      <c r="AM1858" s="149" t="s">
        <v>274</v>
      </c>
      <c r="AN1858" s="160">
        <v>4</v>
      </c>
      <c r="AO1858" s="149"/>
      <c r="AP1858" s="149" t="s">
        <v>274</v>
      </c>
      <c r="AQ1858" s="149" t="s">
        <v>275</v>
      </c>
      <c r="AR1858" s="158">
        <v>1</v>
      </c>
      <c r="AS1858" s="149" t="s">
        <v>275</v>
      </c>
      <c r="AT1858" s="149" t="s">
        <v>276</v>
      </c>
      <c r="AU1858" s="161">
        <v>1</v>
      </c>
      <c r="AV1858" s="159">
        <v>6811.97</v>
      </c>
      <c r="AW1858" s="159">
        <v>272.48</v>
      </c>
      <c r="AX1858" s="149" t="s">
        <v>274</v>
      </c>
      <c r="AY1858" s="162">
        <v>0</v>
      </c>
      <c r="AZ1858" s="162" t="s">
        <v>274</v>
      </c>
      <c r="BA1858" s="162">
        <v>0</v>
      </c>
      <c r="BB1858" s="159">
        <v>6539.49</v>
      </c>
      <c r="BC1858" s="162" t="s">
        <v>274</v>
      </c>
      <c r="BD1858" s="162">
        <v>0</v>
      </c>
      <c r="BE1858" s="159">
        <v>272.48</v>
      </c>
      <c r="BF1858" s="159">
        <v>272.48</v>
      </c>
      <c r="BG1858" s="159">
        <v>6811.97</v>
      </c>
    </row>
    <row r="1859" ht="28.05" customHeight="1" spans="1:59">
      <c r="A1859" s="149"/>
      <c r="B1859" s="149"/>
      <c r="C1859" s="149"/>
      <c r="D1859" s="149" t="s">
        <v>3726</v>
      </c>
      <c r="E1859" s="340" t="s">
        <v>8716</v>
      </c>
      <c r="F1859" s="149" t="s">
        <v>3726</v>
      </c>
      <c r="G1859" s="149" t="s">
        <v>8717</v>
      </c>
      <c r="H1859" s="149" t="s">
        <v>8718</v>
      </c>
      <c r="I1859" s="149" t="s">
        <v>8515</v>
      </c>
      <c r="J1859" s="149" t="s">
        <v>8719</v>
      </c>
      <c r="K1859" s="149"/>
      <c r="L1859" s="149" t="s">
        <v>287</v>
      </c>
      <c r="M1859" s="149"/>
      <c r="N1859" s="149" t="s">
        <v>263</v>
      </c>
      <c r="O1859" s="149" t="s">
        <v>214</v>
      </c>
      <c r="P1859" s="149" t="s">
        <v>53</v>
      </c>
      <c r="Q1859" s="149"/>
      <c r="R1859" s="149" t="s">
        <v>8180</v>
      </c>
      <c r="S1859" s="149" t="s">
        <v>4928</v>
      </c>
      <c r="T1859" s="149" t="s">
        <v>837</v>
      </c>
      <c r="U1859" s="149" t="s">
        <v>267</v>
      </c>
      <c r="V1859" s="149"/>
      <c r="W1859" s="149"/>
      <c r="X1859" s="149" t="s">
        <v>268</v>
      </c>
      <c r="Y1859" s="149"/>
      <c r="Z1859" s="149"/>
      <c r="AA1859" s="149"/>
      <c r="AB1859" s="149" t="s">
        <v>269</v>
      </c>
      <c r="AC1859" s="149" t="s">
        <v>270</v>
      </c>
      <c r="AD1859" s="149" t="s">
        <v>837</v>
      </c>
      <c r="AE1859" s="149" t="s">
        <v>271</v>
      </c>
      <c r="AF1859" s="149"/>
      <c r="AG1859" s="149" t="s">
        <v>1098</v>
      </c>
      <c r="AH1859" s="149" t="s">
        <v>273</v>
      </c>
      <c r="AI1859" s="158">
        <v>78</v>
      </c>
      <c r="AJ1859" s="149"/>
      <c r="AK1859" s="159" t="s">
        <v>274</v>
      </c>
      <c r="AL1859" s="159" t="s">
        <v>274</v>
      </c>
      <c r="AM1859" s="149" t="s">
        <v>274</v>
      </c>
      <c r="AN1859" s="160">
        <v>4</v>
      </c>
      <c r="AO1859" s="149"/>
      <c r="AP1859" s="149" t="s">
        <v>274</v>
      </c>
      <c r="AQ1859" s="149" t="s">
        <v>275</v>
      </c>
      <c r="AR1859" s="158">
        <v>1</v>
      </c>
      <c r="AS1859" s="149" t="s">
        <v>275</v>
      </c>
      <c r="AT1859" s="149" t="s">
        <v>276</v>
      </c>
      <c r="AU1859" s="161">
        <v>1</v>
      </c>
      <c r="AV1859" s="159">
        <v>68965.52</v>
      </c>
      <c r="AW1859" s="159">
        <v>2758.62</v>
      </c>
      <c r="AX1859" s="149" t="s">
        <v>274</v>
      </c>
      <c r="AY1859" s="159">
        <v>720.99</v>
      </c>
      <c r="AZ1859" s="159">
        <v>720.99</v>
      </c>
      <c r="BA1859" s="159">
        <v>2883.96</v>
      </c>
      <c r="BB1859" s="159">
        <v>53229.14</v>
      </c>
      <c r="BC1859" s="162" t="s">
        <v>274</v>
      </c>
      <c r="BD1859" s="162">
        <v>0</v>
      </c>
      <c r="BE1859" s="159">
        <v>15736.38</v>
      </c>
      <c r="BF1859" s="159">
        <v>15736.38</v>
      </c>
      <c r="BG1859" s="159">
        <v>68965.52</v>
      </c>
    </row>
    <row r="1860" ht="28.05" customHeight="1" spans="1:59">
      <c r="A1860" s="149"/>
      <c r="B1860" s="149"/>
      <c r="C1860" s="149"/>
      <c r="D1860" s="149" t="s">
        <v>3726</v>
      </c>
      <c r="E1860" s="340" t="s">
        <v>8720</v>
      </c>
      <c r="F1860" s="149" t="s">
        <v>3726</v>
      </c>
      <c r="G1860" s="149" t="s">
        <v>8721</v>
      </c>
      <c r="H1860" s="149" t="s">
        <v>8722</v>
      </c>
      <c r="I1860" s="149" t="s">
        <v>8723</v>
      </c>
      <c r="J1860" s="149" t="s">
        <v>8724</v>
      </c>
      <c r="K1860" s="149"/>
      <c r="L1860" s="149" t="s">
        <v>262</v>
      </c>
      <c r="M1860" s="149"/>
      <c r="N1860" s="149" t="s">
        <v>263</v>
      </c>
      <c r="O1860" s="149" t="s">
        <v>214</v>
      </c>
      <c r="P1860" s="149" t="s">
        <v>53</v>
      </c>
      <c r="Q1860" s="149"/>
      <c r="R1860" s="149" t="s">
        <v>62</v>
      </c>
      <c r="S1860" s="149" t="s">
        <v>289</v>
      </c>
      <c r="T1860" s="149" t="s">
        <v>807</v>
      </c>
      <c r="U1860" s="149" t="s">
        <v>267</v>
      </c>
      <c r="V1860" s="149"/>
      <c r="W1860" s="149"/>
      <c r="X1860" s="149" t="s">
        <v>268</v>
      </c>
      <c r="Y1860" s="149"/>
      <c r="Z1860" s="149"/>
      <c r="AA1860" s="149"/>
      <c r="AB1860" s="149" t="s">
        <v>269</v>
      </c>
      <c r="AC1860" s="149" t="s">
        <v>318</v>
      </c>
      <c r="AD1860" s="149" t="s">
        <v>807</v>
      </c>
      <c r="AE1860" s="149" t="s">
        <v>271</v>
      </c>
      <c r="AF1860" s="149"/>
      <c r="AG1860" s="149" t="s">
        <v>1098</v>
      </c>
      <c r="AH1860" s="149" t="s">
        <v>273</v>
      </c>
      <c r="AI1860" s="158">
        <v>96</v>
      </c>
      <c r="AJ1860" s="149"/>
      <c r="AK1860" s="159" t="s">
        <v>274</v>
      </c>
      <c r="AL1860" s="159" t="s">
        <v>274</v>
      </c>
      <c r="AM1860" s="149" t="s">
        <v>274</v>
      </c>
      <c r="AN1860" s="160">
        <v>4</v>
      </c>
      <c r="AO1860" s="149"/>
      <c r="AP1860" s="149" t="s">
        <v>274</v>
      </c>
      <c r="AQ1860" s="149" t="s">
        <v>275</v>
      </c>
      <c r="AR1860" s="158">
        <v>1</v>
      </c>
      <c r="AS1860" s="149" t="s">
        <v>275</v>
      </c>
      <c r="AT1860" s="149" t="s">
        <v>276</v>
      </c>
      <c r="AU1860" s="161">
        <v>1</v>
      </c>
      <c r="AV1860" s="159">
        <v>6017.09</v>
      </c>
      <c r="AW1860" s="159">
        <v>240.68</v>
      </c>
      <c r="AX1860" s="149" t="s">
        <v>274</v>
      </c>
      <c r="AY1860" s="162">
        <v>0</v>
      </c>
      <c r="AZ1860" s="162" t="s">
        <v>274</v>
      </c>
      <c r="BA1860" s="162">
        <v>0</v>
      </c>
      <c r="BB1860" s="159">
        <v>5776.41</v>
      </c>
      <c r="BC1860" s="162" t="s">
        <v>274</v>
      </c>
      <c r="BD1860" s="162">
        <v>0</v>
      </c>
      <c r="BE1860" s="159">
        <v>240.68</v>
      </c>
      <c r="BF1860" s="159">
        <v>240.68</v>
      </c>
      <c r="BG1860" s="159">
        <v>6017.09</v>
      </c>
    </row>
    <row r="1861" ht="28.05" customHeight="1" spans="1:59">
      <c r="A1861" s="149"/>
      <c r="B1861" s="149"/>
      <c r="C1861" s="149"/>
      <c r="D1861" s="149" t="s">
        <v>3726</v>
      </c>
      <c r="E1861" s="340" t="s">
        <v>8725</v>
      </c>
      <c r="F1861" s="149" t="s">
        <v>3726</v>
      </c>
      <c r="G1861" s="149" t="s">
        <v>8726</v>
      </c>
      <c r="H1861" s="149" t="s">
        <v>8727</v>
      </c>
      <c r="I1861" s="149" t="s">
        <v>8515</v>
      </c>
      <c r="J1861" s="149" t="s">
        <v>8728</v>
      </c>
      <c r="K1861" s="149"/>
      <c r="L1861" s="149" t="s">
        <v>287</v>
      </c>
      <c r="M1861" s="149"/>
      <c r="N1861" s="149" t="s">
        <v>263</v>
      </c>
      <c r="O1861" s="149" t="s">
        <v>214</v>
      </c>
      <c r="P1861" s="149" t="s">
        <v>53</v>
      </c>
      <c r="Q1861" s="149"/>
      <c r="R1861" s="149" t="s">
        <v>8180</v>
      </c>
      <c r="S1861" s="149" t="s">
        <v>4928</v>
      </c>
      <c r="T1861" s="149" t="s">
        <v>837</v>
      </c>
      <c r="U1861" s="149" t="s">
        <v>267</v>
      </c>
      <c r="V1861" s="149"/>
      <c r="W1861" s="149"/>
      <c r="X1861" s="149" t="s">
        <v>268</v>
      </c>
      <c r="Y1861" s="149"/>
      <c r="Z1861" s="149"/>
      <c r="AA1861" s="149"/>
      <c r="AB1861" s="149" t="s">
        <v>269</v>
      </c>
      <c r="AC1861" s="149" t="s">
        <v>270</v>
      </c>
      <c r="AD1861" s="149" t="s">
        <v>837</v>
      </c>
      <c r="AE1861" s="149" t="s">
        <v>271</v>
      </c>
      <c r="AF1861" s="149"/>
      <c r="AG1861" s="149" t="s">
        <v>1098</v>
      </c>
      <c r="AH1861" s="149" t="s">
        <v>273</v>
      </c>
      <c r="AI1861" s="158">
        <v>78</v>
      </c>
      <c r="AJ1861" s="149"/>
      <c r="AK1861" s="159" t="s">
        <v>274</v>
      </c>
      <c r="AL1861" s="159" t="s">
        <v>274</v>
      </c>
      <c r="AM1861" s="149" t="s">
        <v>274</v>
      </c>
      <c r="AN1861" s="160">
        <v>4</v>
      </c>
      <c r="AO1861" s="149"/>
      <c r="AP1861" s="149" t="s">
        <v>274</v>
      </c>
      <c r="AQ1861" s="149" t="s">
        <v>275</v>
      </c>
      <c r="AR1861" s="158">
        <v>1</v>
      </c>
      <c r="AS1861" s="149" t="s">
        <v>275</v>
      </c>
      <c r="AT1861" s="149" t="s">
        <v>276</v>
      </c>
      <c r="AU1861" s="161">
        <v>1</v>
      </c>
      <c r="AV1861" s="159">
        <v>3017.24</v>
      </c>
      <c r="AW1861" s="159">
        <v>120.69</v>
      </c>
      <c r="AX1861" s="149" t="s">
        <v>274</v>
      </c>
      <c r="AY1861" s="159">
        <v>31.55</v>
      </c>
      <c r="AZ1861" s="159">
        <v>31.55</v>
      </c>
      <c r="BA1861" s="159">
        <v>126.2</v>
      </c>
      <c r="BB1861" s="159">
        <v>2328.61</v>
      </c>
      <c r="BC1861" s="162" t="s">
        <v>274</v>
      </c>
      <c r="BD1861" s="162">
        <v>0</v>
      </c>
      <c r="BE1861" s="159">
        <v>688.63</v>
      </c>
      <c r="BF1861" s="159">
        <v>688.63</v>
      </c>
      <c r="BG1861" s="159">
        <v>3017.24</v>
      </c>
    </row>
    <row r="1862" ht="28.05" customHeight="1" spans="1:59">
      <c r="A1862" s="149"/>
      <c r="B1862" s="149"/>
      <c r="C1862" s="149"/>
      <c r="D1862" s="149" t="s">
        <v>3726</v>
      </c>
      <c r="E1862" s="340" t="s">
        <v>8729</v>
      </c>
      <c r="F1862" s="149" t="s">
        <v>3726</v>
      </c>
      <c r="G1862" s="149" t="s">
        <v>8730</v>
      </c>
      <c r="H1862" s="149" t="s">
        <v>7564</v>
      </c>
      <c r="I1862" s="149" t="s">
        <v>8705</v>
      </c>
      <c r="J1862" s="149" t="s">
        <v>8731</v>
      </c>
      <c r="K1862" s="149"/>
      <c r="L1862" s="149" t="s">
        <v>262</v>
      </c>
      <c r="M1862" s="149"/>
      <c r="N1862" s="149" t="s">
        <v>263</v>
      </c>
      <c r="O1862" s="149" t="s">
        <v>214</v>
      </c>
      <c r="P1862" s="149" t="s">
        <v>53</v>
      </c>
      <c r="Q1862" s="149"/>
      <c r="R1862" s="149" t="s">
        <v>3921</v>
      </c>
      <c r="S1862" s="149" t="s">
        <v>4488</v>
      </c>
      <c r="T1862" s="149" t="s">
        <v>8655</v>
      </c>
      <c r="U1862" s="149" t="s">
        <v>267</v>
      </c>
      <c r="V1862" s="149"/>
      <c r="W1862" s="149"/>
      <c r="X1862" s="149" t="s">
        <v>336</v>
      </c>
      <c r="Y1862" s="149"/>
      <c r="Z1862" s="149"/>
      <c r="AA1862" s="149"/>
      <c r="AB1862" s="149" t="s">
        <v>269</v>
      </c>
      <c r="AC1862" s="149" t="s">
        <v>270</v>
      </c>
      <c r="AD1862" s="149" t="s">
        <v>8655</v>
      </c>
      <c r="AE1862" s="149" t="s">
        <v>271</v>
      </c>
      <c r="AF1862" s="149"/>
      <c r="AG1862" s="149" t="s">
        <v>1098</v>
      </c>
      <c r="AH1862" s="149" t="s">
        <v>273</v>
      </c>
      <c r="AI1862" s="158">
        <v>23</v>
      </c>
      <c r="AJ1862" s="149"/>
      <c r="AK1862" s="159" t="s">
        <v>274</v>
      </c>
      <c r="AL1862" s="159" t="s">
        <v>274</v>
      </c>
      <c r="AM1862" s="149" t="s">
        <v>274</v>
      </c>
      <c r="AN1862" s="160">
        <v>4</v>
      </c>
      <c r="AO1862" s="149"/>
      <c r="AP1862" s="149" t="s">
        <v>274</v>
      </c>
      <c r="AQ1862" s="149" t="s">
        <v>275</v>
      </c>
      <c r="AR1862" s="158">
        <v>1</v>
      </c>
      <c r="AS1862" s="149" t="s">
        <v>275</v>
      </c>
      <c r="AT1862" s="149" t="s">
        <v>276</v>
      </c>
      <c r="AU1862" s="161">
        <v>1</v>
      </c>
      <c r="AV1862" s="159">
        <v>5575.22</v>
      </c>
      <c r="AW1862" s="159">
        <v>223.01</v>
      </c>
      <c r="AX1862" s="149" t="s">
        <v>274</v>
      </c>
      <c r="AY1862" s="159">
        <v>55.75</v>
      </c>
      <c r="AZ1862" s="159">
        <v>55.75</v>
      </c>
      <c r="BA1862" s="159">
        <v>223</v>
      </c>
      <c r="BB1862" s="159">
        <v>1282.25</v>
      </c>
      <c r="BC1862" s="162" t="s">
        <v>274</v>
      </c>
      <c r="BD1862" s="162">
        <v>0</v>
      </c>
      <c r="BE1862" s="159">
        <v>4292.97</v>
      </c>
      <c r="BF1862" s="159">
        <v>4292.97</v>
      </c>
      <c r="BG1862" s="159">
        <v>5575.22</v>
      </c>
    </row>
    <row r="1863" ht="28.05" customHeight="1" spans="1:59">
      <c r="A1863" s="149"/>
      <c r="B1863" s="149"/>
      <c r="C1863" s="149"/>
      <c r="D1863" s="149" t="s">
        <v>3726</v>
      </c>
      <c r="E1863" s="340" t="s">
        <v>8732</v>
      </c>
      <c r="F1863" s="149" t="s">
        <v>3726</v>
      </c>
      <c r="G1863" s="149" t="s">
        <v>8733</v>
      </c>
      <c r="H1863" s="149" t="s">
        <v>8727</v>
      </c>
      <c r="I1863" s="149" t="s">
        <v>8515</v>
      </c>
      <c r="J1863" s="149" t="s">
        <v>8734</v>
      </c>
      <c r="K1863" s="149"/>
      <c r="L1863" s="149" t="s">
        <v>287</v>
      </c>
      <c r="M1863" s="149"/>
      <c r="N1863" s="149" t="s">
        <v>263</v>
      </c>
      <c r="O1863" s="149" t="s">
        <v>214</v>
      </c>
      <c r="P1863" s="149" t="s">
        <v>53</v>
      </c>
      <c r="Q1863" s="149"/>
      <c r="R1863" s="149" t="s">
        <v>8180</v>
      </c>
      <c r="S1863" s="149" t="s">
        <v>4928</v>
      </c>
      <c r="T1863" s="149" t="s">
        <v>837</v>
      </c>
      <c r="U1863" s="149" t="s">
        <v>267</v>
      </c>
      <c r="V1863" s="149"/>
      <c r="W1863" s="149"/>
      <c r="X1863" s="149" t="s">
        <v>268</v>
      </c>
      <c r="Y1863" s="149"/>
      <c r="Z1863" s="149"/>
      <c r="AA1863" s="149"/>
      <c r="AB1863" s="149" t="s">
        <v>269</v>
      </c>
      <c r="AC1863" s="149" t="s">
        <v>270</v>
      </c>
      <c r="AD1863" s="149" t="s">
        <v>837</v>
      </c>
      <c r="AE1863" s="149" t="s">
        <v>271</v>
      </c>
      <c r="AF1863" s="149"/>
      <c r="AG1863" s="149" t="s">
        <v>1098</v>
      </c>
      <c r="AH1863" s="149" t="s">
        <v>273</v>
      </c>
      <c r="AI1863" s="158">
        <v>78</v>
      </c>
      <c r="AJ1863" s="149"/>
      <c r="AK1863" s="159" t="s">
        <v>274</v>
      </c>
      <c r="AL1863" s="159" t="s">
        <v>274</v>
      </c>
      <c r="AM1863" s="149" t="s">
        <v>274</v>
      </c>
      <c r="AN1863" s="160">
        <v>4</v>
      </c>
      <c r="AO1863" s="149"/>
      <c r="AP1863" s="149" t="s">
        <v>274</v>
      </c>
      <c r="AQ1863" s="149" t="s">
        <v>275</v>
      </c>
      <c r="AR1863" s="158">
        <v>1</v>
      </c>
      <c r="AS1863" s="149" t="s">
        <v>275</v>
      </c>
      <c r="AT1863" s="149" t="s">
        <v>276</v>
      </c>
      <c r="AU1863" s="161">
        <v>1</v>
      </c>
      <c r="AV1863" s="159">
        <v>3017.24</v>
      </c>
      <c r="AW1863" s="159">
        <v>120.69</v>
      </c>
      <c r="AX1863" s="149" t="s">
        <v>274</v>
      </c>
      <c r="AY1863" s="159">
        <v>31.55</v>
      </c>
      <c r="AZ1863" s="159">
        <v>31.55</v>
      </c>
      <c r="BA1863" s="159">
        <v>126.2</v>
      </c>
      <c r="BB1863" s="159">
        <v>2328.61</v>
      </c>
      <c r="BC1863" s="162" t="s">
        <v>274</v>
      </c>
      <c r="BD1863" s="162">
        <v>0</v>
      </c>
      <c r="BE1863" s="159">
        <v>688.63</v>
      </c>
      <c r="BF1863" s="159">
        <v>688.63</v>
      </c>
      <c r="BG1863" s="159">
        <v>3017.24</v>
      </c>
    </row>
    <row r="1864" ht="28.05" customHeight="1" spans="1:59">
      <c r="A1864" s="149"/>
      <c r="B1864" s="149"/>
      <c r="C1864" s="149"/>
      <c r="D1864" s="149" t="s">
        <v>3726</v>
      </c>
      <c r="E1864" s="340" t="s">
        <v>8735</v>
      </c>
      <c r="F1864" s="149" t="s">
        <v>3726</v>
      </c>
      <c r="G1864" s="149" t="s">
        <v>8736</v>
      </c>
      <c r="H1864" s="149" t="s">
        <v>8727</v>
      </c>
      <c r="I1864" s="149" t="s">
        <v>8515</v>
      </c>
      <c r="J1864" s="149" t="s">
        <v>8737</v>
      </c>
      <c r="K1864" s="149"/>
      <c r="L1864" s="149" t="s">
        <v>287</v>
      </c>
      <c r="M1864" s="149"/>
      <c r="N1864" s="149" t="s">
        <v>263</v>
      </c>
      <c r="O1864" s="149" t="s">
        <v>214</v>
      </c>
      <c r="P1864" s="149" t="s">
        <v>53</v>
      </c>
      <c r="Q1864" s="149"/>
      <c r="R1864" s="149" t="s">
        <v>8180</v>
      </c>
      <c r="S1864" s="149" t="s">
        <v>4928</v>
      </c>
      <c r="T1864" s="149" t="s">
        <v>837</v>
      </c>
      <c r="U1864" s="149" t="s">
        <v>267</v>
      </c>
      <c r="V1864" s="149"/>
      <c r="W1864" s="149"/>
      <c r="X1864" s="149" t="s">
        <v>268</v>
      </c>
      <c r="Y1864" s="149"/>
      <c r="Z1864" s="149"/>
      <c r="AA1864" s="149"/>
      <c r="AB1864" s="149" t="s">
        <v>269</v>
      </c>
      <c r="AC1864" s="149" t="s">
        <v>270</v>
      </c>
      <c r="AD1864" s="149" t="s">
        <v>837</v>
      </c>
      <c r="AE1864" s="149" t="s">
        <v>271</v>
      </c>
      <c r="AF1864" s="149"/>
      <c r="AG1864" s="149" t="s">
        <v>1098</v>
      </c>
      <c r="AH1864" s="149" t="s">
        <v>273</v>
      </c>
      <c r="AI1864" s="158">
        <v>78</v>
      </c>
      <c r="AJ1864" s="149"/>
      <c r="AK1864" s="159" t="s">
        <v>274</v>
      </c>
      <c r="AL1864" s="159" t="s">
        <v>274</v>
      </c>
      <c r="AM1864" s="149" t="s">
        <v>274</v>
      </c>
      <c r="AN1864" s="160">
        <v>4</v>
      </c>
      <c r="AO1864" s="149"/>
      <c r="AP1864" s="149" t="s">
        <v>274</v>
      </c>
      <c r="AQ1864" s="149" t="s">
        <v>275</v>
      </c>
      <c r="AR1864" s="158">
        <v>1</v>
      </c>
      <c r="AS1864" s="149" t="s">
        <v>275</v>
      </c>
      <c r="AT1864" s="149" t="s">
        <v>276</v>
      </c>
      <c r="AU1864" s="161">
        <v>1</v>
      </c>
      <c r="AV1864" s="159">
        <v>3017.24</v>
      </c>
      <c r="AW1864" s="159">
        <v>120.69</v>
      </c>
      <c r="AX1864" s="149" t="s">
        <v>274</v>
      </c>
      <c r="AY1864" s="159">
        <v>31.55</v>
      </c>
      <c r="AZ1864" s="159">
        <v>31.55</v>
      </c>
      <c r="BA1864" s="159">
        <v>126.2</v>
      </c>
      <c r="BB1864" s="159">
        <v>2328.61</v>
      </c>
      <c r="BC1864" s="162" t="s">
        <v>274</v>
      </c>
      <c r="BD1864" s="162">
        <v>0</v>
      </c>
      <c r="BE1864" s="159">
        <v>688.63</v>
      </c>
      <c r="BF1864" s="159">
        <v>688.63</v>
      </c>
      <c r="BG1864" s="159">
        <v>3017.24</v>
      </c>
    </row>
    <row r="1865" ht="28.05" customHeight="1" spans="1:59">
      <c r="A1865" s="149"/>
      <c r="B1865" s="149"/>
      <c r="C1865" s="149"/>
      <c r="D1865" s="149" t="s">
        <v>3726</v>
      </c>
      <c r="E1865" s="340" t="s">
        <v>8738</v>
      </c>
      <c r="F1865" s="149" t="s">
        <v>3726</v>
      </c>
      <c r="G1865" s="149" t="s">
        <v>8739</v>
      </c>
      <c r="H1865" s="149" t="s">
        <v>8740</v>
      </c>
      <c r="I1865" s="149" t="s">
        <v>6296</v>
      </c>
      <c r="J1865" s="149" t="s">
        <v>8741</v>
      </c>
      <c r="K1865" s="149"/>
      <c r="L1865" s="149" t="s">
        <v>287</v>
      </c>
      <c r="M1865" s="149"/>
      <c r="N1865" s="149" t="s">
        <v>263</v>
      </c>
      <c r="O1865" s="149" t="s">
        <v>214</v>
      </c>
      <c r="P1865" s="149" t="s">
        <v>53</v>
      </c>
      <c r="Q1865" s="149"/>
      <c r="R1865" s="149" t="s">
        <v>8382</v>
      </c>
      <c r="S1865" s="149" t="s">
        <v>4928</v>
      </c>
      <c r="T1865" s="149" t="s">
        <v>8279</v>
      </c>
      <c r="U1865" s="149" t="s">
        <v>267</v>
      </c>
      <c r="V1865" s="149"/>
      <c r="W1865" s="149"/>
      <c r="X1865" s="149" t="s">
        <v>268</v>
      </c>
      <c r="Y1865" s="149"/>
      <c r="Z1865" s="149"/>
      <c r="AA1865" s="149"/>
      <c r="AB1865" s="149" t="s">
        <v>269</v>
      </c>
      <c r="AC1865" s="149" t="s">
        <v>318</v>
      </c>
      <c r="AD1865" s="149" t="s">
        <v>8279</v>
      </c>
      <c r="AE1865" s="149" t="s">
        <v>271</v>
      </c>
      <c r="AF1865" s="149"/>
      <c r="AG1865" s="149" t="s">
        <v>1098</v>
      </c>
      <c r="AH1865" s="149" t="s">
        <v>273</v>
      </c>
      <c r="AI1865" s="158">
        <v>96</v>
      </c>
      <c r="AJ1865" s="149"/>
      <c r="AK1865" s="159" t="s">
        <v>274</v>
      </c>
      <c r="AL1865" s="159" t="s">
        <v>274</v>
      </c>
      <c r="AM1865" s="149" t="s">
        <v>274</v>
      </c>
      <c r="AN1865" s="160">
        <v>4</v>
      </c>
      <c r="AO1865" s="149"/>
      <c r="AP1865" s="149" t="s">
        <v>274</v>
      </c>
      <c r="AQ1865" s="149" t="s">
        <v>275</v>
      </c>
      <c r="AR1865" s="158">
        <v>1</v>
      </c>
      <c r="AS1865" s="149" t="s">
        <v>275</v>
      </c>
      <c r="AT1865" s="149" t="s">
        <v>276</v>
      </c>
      <c r="AU1865" s="161">
        <v>1</v>
      </c>
      <c r="AV1865" s="159">
        <v>4273.5</v>
      </c>
      <c r="AW1865" s="159">
        <v>170.94</v>
      </c>
      <c r="AX1865" s="149" t="s">
        <v>274</v>
      </c>
      <c r="AY1865" s="162">
        <v>0</v>
      </c>
      <c r="AZ1865" s="162" t="s">
        <v>274</v>
      </c>
      <c r="BA1865" s="162">
        <v>0</v>
      </c>
      <c r="BB1865" s="159">
        <v>4102.56</v>
      </c>
      <c r="BC1865" s="162" t="s">
        <v>274</v>
      </c>
      <c r="BD1865" s="162">
        <v>0</v>
      </c>
      <c r="BE1865" s="159">
        <v>170.94</v>
      </c>
      <c r="BF1865" s="159">
        <v>170.94</v>
      </c>
      <c r="BG1865" s="159">
        <v>4273.5</v>
      </c>
    </row>
    <row r="1866" ht="28.05" customHeight="1" spans="1:59">
      <c r="A1866" s="149"/>
      <c r="B1866" s="149"/>
      <c r="C1866" s="149"/>
      <c r="D1866" s="149" t="s">
        <v>3726</v>
      </c>
      <c r="E1866" s="340" t="s">
        <v>8742</v>
      </c>
      <c r="F1866" s="149" t="s">
        <v>3726</v>
      </c>
      <c r="G1866" s="149" t="s">
        <v>8743</v>
      </c>
      <c r="H1866" s="149" t="s">
        <v>182</v>
      </c>
      <c r="I1866" s="149" t="s">
        <v>8744</v>
      </c>
      <c r="J1866" s="149" t="s">
        <v>8745</v>
      </c>
      <c r="K1866" s="149"/>
      <c r="L1866" s="149" t="s">
        <v>262</v>
      </c>
      <c r="M1866" s="149"/>
      <c r="N1866" s="149" t="s">
        <v>263</v>
      </c>
      <c r="O1866" s="149" t="s">
        <v>214</v>
      </c>
      <c r="P1866" s="149" t="s">
        <v>53</v>
      </c>
      <c r="Q1866" s="149"/>
      <c r="R1866" s="149" t="s">
        <v>8483</v>
      </c>
      <c r="S1866" s="149" t="s">
        <v>184</v>
      </c>
      <c r="T1866" s="149" t="s">
        <v>8746</v>
      </c>
      <c r="U1866" s="149" t="s">
        <v>267</v>
      </c>
      <c r="V1866" s="149"/>
      <c r="W1866" s="149"/>
      <c r="X1866" s="149" t="s">
        <v>336</v>
      </c>
      <c r="Y1866" s="149"/>
      <c r="Z1866" s="149"/>
      <c r="AA1866" s="149"/>
      <c r="AB1866" s="149" t="s">
        <v>269</v>
      </c>
      <c r="AC1866" s="149" t="s">
        <v>270</v>
      </c>
      <c r="AD1866" s="149" t="s">
        <v>8746</v>
      </c>
      <c r="AE1866" s="149" t="s">
        <v>271</v>
      </c>
      <c r="AF1866" s="149"/>
      <c r="AG1866" s="149" t="s">
        <v>1098</v>
      </c>
      <c r="AH1866" s="149" t="s">
        <v>273</v>
      </c>
      <c r="AI1866" s="158">
        <v>23</v>
      </c>
      <c r="AJ1866" s="149"/>
      <c r="AK1866" s="159" t="s">
        <v>274</v>
      </c>
      <c r="AL1866" s="159" t="s">
        <v>274</v>
      </c>
      <c r="AM1866" s="149" t="s">
        <v>274</v>
      </c>
      <c r="AN1866" s="160">
        <v>4</v>
      </c>
      <c r="AO1866" s="149"/>
      <c r="AP1866" s="149" t="s">
        <v>274</v>
      </c>
      <c r="AQ1866" s="149" t="s">
        <v>275</v>
      </c>
      <c r="AR1866" s="158">
        <v>1</v>
      </c>
      <c r="AS1866" s="149" t="s">
        <v>275</v>
      </c>
      <c r="AT1866" s="149" t="s">
        <v>276</v>
      </c>
      <c r="AU1866" s="161">
        <v>1</v>
      </c>
      <c r="AV1866" s="159">
        <v>17256.63</v>
      </c>
      <c r="AW1866" s="159">
        <v>690.27</v>
      </c>
      <c r="AX1866" s="149" t="s">
        <v>274</v>
      </c>
      <c r="AY1866" s="159">
        <v>172.57</v>
      </c>
      <c r="AZ1866" s="159">
        <v>172.57</v>
      </c>
      <c r="BA1866" s="159">
        <v>690.28</v>
      </c>
      <c r="BB1866" s="159">
        <v>3969.11</v>
      </c>
      <c r="BC1866" s="162" t="s">
        <v>274</v>
      </c>
      <c r="BD1866" s="162">
        <v>0</v>
      </c>
      <c r="BE1866" s="159">
        <v>13287.52</v>
      </c>
      <c r="BF1866" s="159">
        <v>13287.52</v>
      </c>
      <c r="BG1866" s="159">
        <v>17256.63</v>
      </c>
    </row>
    <row r="1867" ht="28.05" customHeight="1" spans="1:59">
      <c r="A1867" s="149"/>
      <c r="B1867" s="149"/>
      <c r="C1867" s="149"/>
      <c r="D1867" s="149" t="s">
        <v>3726</v>
      </c>
      <c r="E1867" s="340" t="s">
        <v>8747</v>
      </c>
      <c r="F1867" s="149" t="s">
        <v>3726</v>
      </c>
      <c r="G1867" s="149" t="s">
        <v>8748</v>
      </c>
      <c r="H1867" s="149" t="s">
        <v>8727</v>
      </c>
      <c r="I1867" s="149" t="s">
        <v>8515</v>
      </c>
      <c r="J1867" s="149" t="s">
        <v>8749</v>
      </c>
      <c r="K1867" s="149"/>
      <c r="L1867" s="149" t="s">
        <v>287</v>
      </c>
      <c r="M1867" s="149"/>
      <c r="N1867" s="149" t="s">
        <v>263</v>
      </c>
      <c r="O1867" s="149" t="s">
        <v>214</v>
      </c>
      <c r="P1867" s="149" t="s">
        <v>53</v>
      </c>
      <c r="Q1867" s="149"/>
      <c r="R1867" s="149" t="s">
        <v>8180</v>
      </c>
      <c r="S1867" s="149" t="s">
        <v>4928</v>
      </c>
      <c r="T1867" s="149" t="s">
        <v>837</v>
      </c>
      <c r="U1867" s="149" t="s">
        <v>267</v>
      </c>
      <c r="V1867" s="149"/>
      <c r="W1867" s="149"/>
      <c r="X1867" s="149" t="s">
        <v>268</v>
      </c>
      <c r="Y1867" s="149"/>
      <c r="Z1867" s="149"/>
      <c r="AA1867" s="149"/>
      <c r="AB1867" s="149" t="s">
        <v>269</v>
      </c>
      <c r="AC1867" s="149" t="s">
        <v>270</v>
      </c>
      <c r="AD1867" s="149" t="s">
        <v>837</v>
      </c>
      <c r="AE1867" s="149" t="s">
        <v>271</v>
      </c>
      <c r="AF1867" s="149"/>
      <c r="AG1867" s="149" t="s">
        <v>1098</v>
      </c>
      <c r="AH1867" s="149" t="s">
        <v>273</v>
      </c>
      <c r="AI1867" s="158">
        <v>78</v>
      </c>
      <c r="AJ1867" s="149"/>
      <c r="AK1867" s="159" t="s">
        <v>274</v>
      </c>
      <c r="AL1867" s="159" t="s">
        <v>274</v>
      </c>
      <c r="AM1867" s="149" t="s">
        <v>274</v>
      </c>
      <c r="AN1867" s="160">
        <v>4</v>
      </c>
      <c r="AO1867" s="149"/>
      <c r="AP1867" s="149" t="s">
        <v>274</v>
      </c>
      <c r="AQ1867" s="149" t="s">
        <v>275</v>
      </c>
      <c r="AR1867" s="158">
        <v>1</v>
      </c>
      <c r="AS1867" s="149" t="s">
        <v>275</v>
      </c>
      <c r="AT1867" s="149" t="s">
        <v>276</v>
      </c>
      <c r="AU1867" s="161">
        <v>1</v>
      </c>
      <c r="AV1867" s="159">
        <v>3017.24</v>
      </c>
      <c r="AW1867" s="159">
        <v>120.69</v>
      </c>
      <c r="AX1867" s="149" t="s">
        <v>274</v>
      </c>
      <c r="AY1867" s="159">
        <v>31.55</v>
      </c>
      <c r="AZ1867" s="159">
        <v>31.55</v>
      </c>
      <c r="BA1867" s="159">
        <v>126.2</v>
      </c>
      <c r="BB1867" s="159">
        <v>2328.61</v>
      </c>
      <c r="BC1867" s="162" t="s">
        <v>274</v>
      </c>
      <c r="BD1867" s="162">
        <v>0</v>
      </c>
      <c r="BE1867" s="159">
        <v>688.63</v>
      </c>
      <c r="BF1867" s="159">
        <v>688.63</v>
      </c>
      <c r="BG1867" s="159">
        <v>3017.24</v>
      </c>
    </row>
    <row r="1868" ht="28.05" customHeight="1" spans="1:59">
      <c r="A1868" s="149"/>
      <c r="B1868" s="149"/>
      <c r="C1868" s="149"/>
      <c r="D1868" s="149" t="s">
        <v>3726</v>
      </c>
      <c r="E1868" s="340" t="s">
        <v>8750</v>
      </c>
      <c r="F1868" s="149" t="s">
        <v>3726</v>
      </c>
      <c r="G1868" s="149" t="s">
        <v>8751</v>
      </c>
      <c r="H1868" s="149" t="s">
        <v>8695</v>
      </c>
      <c r="I1868" s="149" t="s">
        <v>6296</v>
      </c>
      <c r="J1868" s="149" t="s">
        <v>8752</v>
      </c>
      <c r="K1868" s="149"/>
      <c r="L1868" s="149" t="s">
        <v>287</v>
      </c>
      <c r="M1868" s="149"/>
      <c r="N1868" s="149" t="s">
        <v>263</v>
      </c>
      <c r="O1868" s="149" t="s">
        <v>214</v>
      </c>
      <c r="P1868" s="149" t="s">
        <v>53</v>
      </c>
      <c r="Q1868" s="149"/>
      <c r="R1868" s="149" t="s">
        <v>8382</v>
      </c>
      <c r="S1868" s="149" t="s">
        <v>4928</v>
      </c>
      <c r="T1868" s="149" t="s">
        <v>8279</v>
      </c>
      <c r="U1868" s="149" t="s">
        <v>267</v>
      </c>
      <c r="V1868" s="149"/>
      <c r="W1868" s="149"/>
      <c r="X1868" s="149" t="s">
        <v>268</v>
      </c>
      <c r="Y1868" s="149"/>
      <c r="Z1868" s="149"/>
      <c r="AA1868" s="149"/>
      <c r="AB1868" s="149" t="s">
        <v>269</v>
      </c>
      <c r="AC1868" s="149" t="s">
        <v>318</v>
      </c>
      <c r="AD1868" s="149" t="s">
        <v>8279</v>
      </c>
      <c r="AE1868" s="149" t="s">
        <v>271</v>
      </c>
      <c r="AF1868" s="149"/>
      <c r="AG1868" s="149" t="s">
        <v>1098</v>
      </c>
      <c r="AH1868" s="149" t="s">
        <v>273</v>
      </c>
      <c r="AI1868" s="158">
        <v>96</v>
      </c>
      <c r="AJ1868" s="149"/>
      <c r="AK1868" s="159" t="s">
        <v>274</v>
      </c>
      <c r="AL1868" s="159" t="s">
        <v>274</v>
      </c>
      <c r="AM1868" s="149" t="s">
        <v>274</v>
      </c>
      <c r="AN1868" s="160">
        <v>4</v>
      </c>
      <c r="AO1868" s="149"/>
      <c r="AP1868" s="149" t="s">
        <v>274</v>
      </c>
      <c r="AQ1868" s="149" t="s">
        <v>275</v>
      </c>
      <c r="AR1868" s="158">
        <v>1</v>
      </c>
      <c r="AS1868" s="149" t="s">
        <v>275</v>
      </c>
      <c r="AT1868" s="149" t="s">
        <v>276</v>
      </c>
      <c r="AU1868" s="161">
        <v>1</v>
      </c>
      <c r="AV1868" s="159">
        <v>11538.46</v>
      </c>
      <c r="AW1868" s="159">
        <v>461.54</v>
      </c>
      <c r="AX1868" s="149" t="s">
        <v>274</v>
      </c>
      <c r="AY1868" s="162">
        <v>0</v>
      </c>
      <c r="AZ1868" s="162" t="s">
        <v>274</v>
      </c>
      <c r="BA1868" s="162">
        <v>0</v>
      </c>
      <c r="BB1868" s="159">
        <v>11076.92</v>
      </c>
      <c r="BC1868" s="162" t="s">
        <v>274</v>
      </c>
      <c r="BD1868" s="162">
        <v>0</v>
      </c>
      <c r="BE1868" s="159">
        <v>461.54</v>
      </c>
      <c r="BF1868" s="159">
        <v>461.54</v>
      </c>
      <c r="BG1868" s="159">
        <v>11538.46</v>
      </c>
    </row>
    <row r="1869" ht="28.05" customHeight="1" spans="1:59">
      <c r="A1869" s="149"/>
      <c r="B1869" s="149"/>
      <c r="C1869" s="149"/>
      <c r="D1869" s="149" t="s">
        <v>3726</v>
      </c>
      <c r="E1869" s="340" t="s">
        <v>8753</v>
      </c>
      <c r="F1869" s="149" t="s">
        <v>3726</v>
      </c>
      <c r="G1869" s="149" t="s">
        <v>8754</v>
      </c>
      <c r="H1869" s="149" t="s">
        <v>8755</v>
      </c>
      <c r="I1869" s="149" t="s">
        <v>8756</v>
      </c>
      <c r="J1869" s="149" t="s">
        <v>8757</v>
      </c>
      <c r="K1869" s="149"/>
      <c r="L1869" s="149" t="s">
        <v>287</v>
      </c>
      <c r="M1869" s="149"/>
      <c r="N1869" s="149" t="s">
        <v>263</v>
      </c>
      <c r="O1869" s="149" t="s">
        <v>214</v>
      </c>
      <c r="P1869" s="149" t="s">
        <v>53</v>
      </c>
      <c r="Q1869" s="149"/>
      <c r="R1869" s="149" t="s">
        <v>8382</v>
      </c>
      <c r="S1869" s="149" t="s">
        <v>4928</v>
      </c>
      <c r="T1869" s="149" t="s">
        <v>8279</v>
      </c>
      <c r="U1869" s="149" t="s">
        <v>267</v>
      </c>
      <c r="V1869" s="149"/>
      <c r="W1869" s="149"/>
      <c r="X1869" s="149" t="s">
        <v>268</v>
      </c>
      <c r="Y1869" s="149"/>
      <c r="Z1869" s="149"/>
      <c r="AA1869" s="149"/>
      <c r="AB1869" s="149" t="s">
        <v>269</v>
      </c>
      <c r="AC1869" s="149" t="s">
        <v>318</v>
      </c>
      <c r="AD1869" s="149" t="s">
        <v>8279</v>
      </c>
      <c r="AE1869" s="149" t="s">
        <v>271</v>
      </c>
      <c r="AF1869" s="149"/>
      <c r="AG1869" s="149" t="s">
        <v>1098</v>
      </c>
      <c r="AH1869" s="149" t="s">
        <v>273</v>
      </c>
      <c r="AI1869" s="158">
        <v>96</v>
      </c>
      <c r="AJ1869" s="149"/>
      <c r="AK1869" s="159" t="s">
        <v>274</v>
      </c>
      <c r="AL1869" s="159" t="s">
        <v>274</v>
      </c>
      <c r="AM1869" s="149" t="s">
        <v>274</v>
      </c>
      <c r="AN1869" s="160">
        <v>4</v>
      </c>
      <c r="AO1869" s="149"/>
      <c r="AP1869" s="149" t="s">
        <v>274</v>
      </c>
      <c r="AQ1869" s="149" t="s">
        <v>275</v>
      </c>
      <c r="AR1869" s="158">
        <v>1</v>
      </c>
      <c r="AS1869" s="149" t="s">
        <v>275</v>
      </c>
      <c r="AT1869" s="149" t="s">
        <v>276</v>
      </c>
      <c r="AU1869" s="161">
        <v>1</v>
      </c>
      <c r="AV1869" s="159">
        <v>10256.41</v>
      </c>
      <c r="AW1869" s="159">
        <v>410.26</v>
      </c>
      <c r="AX1869" s="149" t="s">
        <v>274</v>
      </c>
      <c r="AY1869" s="162">
        <v>0</v>
      </c>
      <c r="AZ1869" s="162" t="s">
        <v>274</v>
      </c>
      <c r="BA1869" s="162">
        <v>0</v>
      </c>
      <c r="BB1869" s="159">
        <v>9846.15</v>
      </c>
      <c r="BC1869" s="162" t="s">
        <v>274</v>
      </c>
      <c r="BD1869" s="162">
        <v>0</v>
      </c>
      <c r="BE1869" s="159">
        <v>410.26</v>
      </c>
      <c r="BF1869" s="159">
        <v>410.26</v>
      </c>
      <c r="BG1869" s="159">
        <v>10256.41</v>
      </c>
    </row>
    <row r="1870" ht="28.05" customHeight="1" spans="1:59">
      <c r="A1870" s="149"/>
      <c r="B1870" s="149"/>
      <c r="C1870" s="149"/>
      <c r="D1870" s="149" t="s">
        <v>3726</v>
      </c>
      <c r="E1870" s="340" t="s">
        <v>8758</v>
      </c>
      <c r="F1870" s="149" t="s">
        <v>3726</v>
      </c>
      <c r="G1870" s="149" t="s">
        <v>8759</v>
      </c>
      <c r="H1870" s="149" t="s">
        <v>8755</v>
      </c>
      <c r="I1870" s="149" t="s">
        <v>8756</v>
      </c>
      <c r="J1870" s="149" t="s">
        <v>8760</v>
      </c>
      <c r="K1870" s="149"/>
      <c r="L1870" s="149" t="s">
        <v>287</v>
      </c>
      <c r="M1870" s="149"/>
      <c r="N1870" s="149" t="s">
        <v>263</v>
      </c>
      <c r="O1870" s="149" t="s">
        <v>214</v>
      </c>
      <c r="P1870" s="149" t="s">
        <v>53</v>
      </c>
      <c r="Q1870" s="149"/>
      <c r="R1870" s="149" t="s">
        <v>8382</v>
      </c>
      <c r="S1870" s="149" t="s">
        <v>4928</v>
      </c>
      <c r="T1870" s="149" t="s">
        <v>8279</v>
      </c>
      <c r="U1870" s="149" t="s">
        <v>267</v>
      </c>
      <c r="V1870" s="149"/>
      <c r="W1870" s="149"/>
      <c r="X1870" s="149" t="s">
        <v>268</v>
      </c>
      <c r="Y1870" s="149"/>
      <c r="Z1870" s="149"/>
      <c r="AA1870" s="149"/>
      <c r="AB1870" s="149" t="s">
        <v>269</v>
      </c>
      <c r="AC1870" s="149" t="s">
        <v>318</v>
      </c>
      <c r="AD1870" s="149" t="s">
        <v>8279</v>
      </c>
      <c r="AE1870" s="149" t="s">
        <v>271</v>
      </c>
      <c r="AF1870" s="149"/>
      <c r="AG1870" s="149" t="s">
        <v>1098</v>
      </c>
      <c r="AH1870" s="149" t="s">
        <v>273</v>
      </c>
      <c r="AI1870" s="158">
        <v>96</v>
      </c>
      <c r="AJ1870" s="149"/>
      <c r="AK1870" s="159" t="s">
        <v>274</v>
      </c>
      <c r="AL1870" s="159" t="s">
        <v>274</v>
      </c>
      <c r="AM1870" s="149" t="s">
        <v>274</v>
      </c>
      <c r="AN1870" s="160">
        <v>4</v>
      </c>
      <c r="AO1870" s="149"/>
      <c r="AP1870" s="149" t="s">
        <v>274</v>
      </c>
      <c r="AQ1870" s="149" t="s">
        <v>275</v>
      </c>
      <c r="AR1870" s="158">
        <v>1</v>
      </c>
      <c r="AS1870" s="149" t="s">
        <v>275</v>
      </c>
      <c r="AT1870" s="149" t="s">
        <v>276</v>
      </c>
      <c r="AU1870" s="161">
        <v>1</v>
      </c>
      <c r="AV1870" s="159">
        <v>10256.41</v>
      </c>
      <c r="AW1870" s="159">
        <v>410.26</v>
      </c>
      <c r="AX1870" s="149" t="s">
        <v>274</v>
      </c>
      <c r="AY1870" s="162">
        <v>0</v>
      </c>
      <c r="AZ1870" s="162" t="s">
        <v>274</v>
      </c>
      <c r="BA1870" s="162">
        <v>0</v>
      </c>
      <c r="BB1870" s="159">
        <v>9846.15</v>
      </c>
      <c r="BC1870" s="162" t="s">
        <v>274</v>
      </c>
      <c r="BD1870" s="162">
        <v>0</v>
      </c>
      <c r="BE1870" s="159">
        <v>410.26</v>
      </c>
      <c r="BF1870" s="159">
        <v>410.26</v>
      </c>
      <c r="BG1870" s="159">
        <v>10256.41</v>
      </c>
    </row>
    <row r="1871" ht="28.05" customHeight="1" spans="1:59">
      <c r="A1871" s="149"/>
      <c r="B1871" s="149"/>
      <c r="C1871" s="149"/>
      <c r="D1871" s="149" t="s">
        <v>3726</v>
      </c>
      <c r="E1871" s="340" t="s">
        <v>8761</v>
      </c>
      <c r="F1871" s="149" t="s">
        <v>3726</v>
      </c>
      <c r="G1871" s="149" t="s">
        <v>8762</v>
      </c>
      <c r="H1871" s="149" t="s">
        <v>8763</v>
      </c>
      <c r="I1871" s="149" t="s">
        <v>8764</v>
      </c>
      <c r="J1871" s="149" t="s">
        <v>8765</v>
      </c>
      <c r="K1871" s="149"/>
      <c r="L1871" s="149" t="s">
        <v>262</v>
      </c>
      <c r="M1871" s="149"/>
      <c r="N1871" s="149" t="s">
        <v>263</v>
      </c>
      <c r="O1871" s="149" t="s">
        <v>214</v>
      </c>
      <c r="P1871" s="149" t="s">
        <v>53</v>
      </c>
      <c r="Q1871" s="149"/>
      <c r="R1871" s="149" t="s">
        <v>62</v>
      </c>
      <c r="S1871" s="149" t="s">
        <v>289</v>
      </c>
      <c r="T1871" s="149" t="s">
        <v>807</v>
      </c>
      <c r="U1871" s="149" t="s">
        <v>267</v>
      </c>
      <c r="V1871" s="149"/>
      <c r="W1871" s="149"/>
      <c r="X1871" s="149" t="s">
        <v>268</v>
      </c>
      <c r="Y1871" s="149"/>
      <c r="Z1871" s="149"/>
      <c r="AA1871" s="149"/>
      <c r="AB1871" s="149" t="s">
        <v>269</v>
      </c>
      <c r="AC1871" s="149" t="s">
        <v>318</v>
      </c>
      <c r="AD1871" s="149" t="s">
        <v>807</v>
      </c>
      <c r="AE1871" s="149" t="s">
        <v>271</v>
      </c>
      <c r="AF1871" s="149"/>
      <c r="AG1871" s="149" t="s">
        <v>1098</v>
      </c>
      <c r="AH1871" s="149" t="s">
        <v>273</v>
      </c>
      <c r="AI1871" s="158">
        <v>96</v>
      </c>
      <c r="AJ1871" s="149"/>
      <c r="AK1871" s="159" t="s">
        <v>274</v>
      </c>
      <c r="AL1871" s="159" t="s">
        <v>274</v>
      </c>
      <c r="AM1871" s="149" t="s">
        <v>274</v>
      </c>
      <c r="AN1871" s="160">
        <v>4</v>
      </c>
      <c r="AO1871" s="149"/>
      <c r="AP1871" s="149" t="s">
        <v>274</v>
      </c>
      <c r="AQ1871" s="149" t="s">
        <v>275</v>
      </c>
      <c r="AR1871" s="158">
        <v>1</v>
      </c>
      <c r="AS1871" s="149" t="s">
        <v>275</v>
      </c>
      <c r="AT1871" s="149" t="s">
        <v>276</v>
      </c>
      <c r="AU1871" s="161">
        <v>1</v>
      </c>
      <c r="AV1871" s="159">
        <v>9401.71</v>
      </c>
      <c r="AW1871" s="159">
        <v>376.07</v>
      </c>
      <c r="AX1871" s="149" t="s">
        <v>274</v>
      </c>
      <c r="AY1871" s="149"/>
      <c r="AZ1871" s="162" t="s">
        <v>274</v>
      </c>
      <c r="BA1871" s="162">
        <v>0</v>
      </c>
      <c r="BB1871" s="159">
        <v>9025.64</v>
      </c>
      <c r="BC1871" s="159">
        <v>376.07</v>
      </c>
      <c r="BD1871" s="159">
        <v>376.07</v>
      </c>
      <c r="BE1871" s="159">
        <v>376.07</v>
      </c>
      <c r="BF1871" s="162">
        <v>0</v>
      </c>
      <c r="BG1871" s="159">
        <v>9401.71</v>
      </c>
    </row>
    <row r="1872" ht="28.05" customHeight="1" spans="1:59">
      <c r="A1872" s="149"/>
      <c r="B1872" s="149"/>
      <c r="C1872" s="149"/>
      <c r="D1872" s="149" t="s">
        <v>3726</v>
      </c>
      <c r="E1872" s="340" t="s">
        <v>8766</v>
      </c>
      <c r="F1872" s="149" t="s">
        <v>3726</v>
      </c>
      <c r="G1872" s="149" t="s">
        <v>8767</v>
      </c>
      <c r="H1872" s="149" t="s">
        <v>8768</v>
      </c>
      <c r="I1872" s="149" t="s">
        <v>8769</v>
      </c>
      <c r="J1872" s="149" t="s">
        <v>8770</v>
      </c>
      <c r="K1872" s="149"/>
      <c r="L1872" s="149" t="s">
        <v>262</v>
      </c>
      <c r="M1872" s="149"/>
      <c r="N1872" s="149" t="s">
        <v>263</v>
      </c>
      <c r="O1872" s="149" t="s">
        <v>214</v>
      </c>
      <c r="P1872" s="149" t="s">
        <v>53</v>
      </c>
      <c r="Q1872" s="149"/>
      <c r="R1872" s="149" t="s">
        <v>62</v>
      </c>
      <c r="S1872" s="149" t="s">
        <v>289</v>
      </c>
      <c r="T1872" s="149" t="s">
        <v>807</v>
      </c>
      <c r="U1872" s="149" t="s">
        <v>267</v>
      </c>
      <c r="V1872" s="149"/>
      <c r="W1872" s="149"/>
      <c r="X1872" s="149" t="s">
        <v>268</v>
      </c>
      <c r="Y1872" s="149"/>
      <c r="Z1872" s="149"/>
      <c r="AA1872" s="149"/>
      <c r="AB1872" s="149" t="s">
        <v>269</v>
      </c>
      <c r="AC1872" s="149" t="s">
        <v>318</v>
      </c>
      <c r="AD1872" s="149" t="s">
        <v>807</v>
      </c>
      <c r="AE1872" s="149" t="s">
        <v>271</v>
      </c>
      <c r="AF1872" s="149"/>
      <c r="AG1872" s="149" t="s">
        <v>1098</v>
      </c>
      <c r="AH1872" s="149" t="s">
        <v>273</v>
      </c>
      <c r="AI1872" s="158">
        <v>96</v>
      </c>
      <c r="AJ1872" s="149"/>
      <c r="AK1872" s="159" t="s">
        <v>274</v>
      </c>
      <c r="AL1872" s="159" t="s">
        <v>274</v>
      </c>
      <c r="AM1872" s="149" t="s">
        <v>274</v>
      </c>
      <c r="AN1872" s="160">
        <v>4</v>
      </c>
      <c r="AO1872" s="149"/>
      <c r="AP1872" s="149" t="s">
        <v>274</v>
      </c>
      <c r="AQ1872" s="149" t="s">
        <v>275</v>
      </c>
      <c r="AR1872" s="158">
        <v>1</v>
      </c>
      <c r="AS1872" s="149" t="s">
        <v>275</v>
      </c>
      <c r="AT1872" s="149" t="s">
        <v>276</v>
      </c>
      <c r="AU1872" s="161">
        <v>1</v>
      </c>
      <c r="AV1872" s="159">
        <v>7692.31</v>
      </c>
      <c r="AW1872" s="159">
        <v>307.69</v>
      </c>
      <c r="AX1872" s="149" t="s">
        <v>274</v>
      </c>
      <c r="AY1872" s="162">
        <v>0</v>
      </c>
      <c r="AZ1872" s="162" t="s">
        <v>274</v>
      </c>
      <c r="BA1872" s="162">
        <v>0</v>
      </c>
      <c r="BB1872" s="159">
        <v>7384.62</v>
      </c>
      <c r="BC1872" s="162" t="s">
        <v>274</v>
      </c>
      <c r="BD1872" s="162">
        <v>0</v>
      </c>
      <c r="BE1872" s="159">
        <v>307.69</v>
      </c>
      <c r="BF1872" s="159">
        <v>307.69</v>
      </c>
      <c r="BG1872" s="159">
        <v>7692.31</v>
      </c>
    </row>
    <row r="1873" ht="28.05" customHeight="1" spans="1:59">
      <c r="A1873" s="149"/>
      <c r="B1873" s="149"/>
      <c r="C1873" s="149"/>
      <c r="D1873" s="149" t="s">
        <v>3726</v>
      </c>
      <c r="E1873" s="340" t="s">
        <v>8771</v>
      </c>
      <c r="F1873" s="149" t="s">
        <v>3726</v>
      </c>
      <c r="G1873" s="149" t="s">
        <v>8772</v>
      </c>
      <c r="H1873" s="149" t="s">
        <v>8773</v>
      </c>
      <c r="I1873" s="149" t="s">
        <v>8774</v>
      </c>
      <c r="J1873" s="149" t="s">
        <v>8775</v>
      </c>
      <c r="K1873" s="149"/>
      <c r="L1873" s="149" t="s">
        <v>262</v>
      </c>
      <c r="M1873" s="149"/>
      <c r="N1873" s="149" t="s">
        <v>263</v>
      </c>
      <c r="O1873" s="149" t="s">
        <v>214</v>
      </c>
      <c r="P1873" s="149" t="s">
        <v>53</v>
      </c>
      <c r="Q1873" s="149"/>
      <c r="R1873" s="149" t="s">
        <v>62</v>
      </c>
      <c r="S1873" s="149" t="s">
        <v>289</v>
      </c>
      <c r="T1873" s="149" t="s">
        <v>807</v>
      </c>
      <c r="U1873" s="149" t="s">
        <v>267</v>
      </c>
      <c r="V1873" s="149"/>
      <c r="W1873" s="149"/>
      <c r="X1873" s="149" t="s">
        <v>268</v>
      </c>
      <c r="Y1873" s="149"/>
      <c r="Z1873" s="149"/>
      <c r="AA1873" s="149"/>
      <c r="AB1873" s="149" t="s">
        <v>269</v>
      </c>
      <c r="AC1873" s="149" t="s">
        <v>318</v>
      </c>
      <c r="AD1873" s="149" t="s">
        <v>807</v>
      </c>
      <c r="AE1873" s="149" t="s">
        <v>271</v>
      </c>
      <c r="AF1873" s="149"/>
      <c r="AG1873" s="149" t="s">
        <v>1098</v>
      </c>
      <c r="AH1873" s="149" t="s">
        <v>273</v>
      </c>
      <c r="AI1873" s="158">
        <v>96</v>
      </c>
      <c r="AJ1873" s="149"/>
      <c r="AK1873" s="159" t="s">
        <v>274</v>
      </c>
      <c r="AL1873" s="159" t="s">
        <v>274</v>
      </c>
      <c r="AM1873" s="149" t="s">
        <v>274</v>
      </c>
      <c r="AN1873" s="160">
        <v>4</v>
      </c>
      <c r="AO1873" s="149"/>
      <c r="AP1873" s="149" t="s">
        <v>274</v>
      </c>
      <c r="AQ1873" s="149" t="s">
        <v>275</v>
      </c>
      <c r="AR1873" s="158">
        <v>1</v>
      </c>
      <c r="AS1873" s="149" t="s">
        <v>275</v>
      </c>
      <c r="AT1873" s="149" t="s">
        <v>276</v>
      </c>
      <c r="AU1873" s="161">
        <v>1</v>
      </c>
      <c r="AV1873" s="159">
        <v>2564.1</v>
      </c>
      <c r="AW1873" s="159">
        <v>102.56</v>
      </c>
      <c r="AX1873" s="149" t="s">
        <v>274</v>
      </c>
      <c r="AY1873" s="162">
        <v>0</v>
      </c>
      <c r="AZ1873" s="162" t="s">
        <v>274</v>
      </c>
      <c r="BA1873" s="162">
        <v>0</v>
      </c>
      <c r="BB1873" s="159">
        <v>2461.54</v>
      </c>
      <c r="BC1873" s="162" t="s">
        <v>274</v>
      </c>
      <c r="BD1873" s="162">
        <v>0</v>
      </c>
      <c r="BE1873" s="159">
        <v>102.56</v>
      </c>
      <c r="BF1873" s="159">
        <v>102.56</v>
      </c>
      <c r="BG1873" s="159">
        <v>2564.1</v>
      </c>
    </row>
    <row r="1874" ht="28.05" customHeight="1" spans="1:59">
      <c r="A1874" s="149"/>
      <c r="B1874" s="149"/>
      <c r="C1874" s="149"/>
      <c r="D1874" s="149" t="s">
        <v>3726</v>
      </c>
      <c r="E1874" s="340" t="s">
        <v>8776</v>
      </c>
      <c r="F1874" s="149" t="s">
        <v>3726</v>
      </c>
      <c r="G1874" s="149" t="s">
        <v>8777</v>
      </c>
      <c r="H1874" s="149" t="s">
        <v>8727</v>
      </c>
      <c r="I1874" s="149" t="s">
        <v>8515</v>
      </c>
      <c r="J1874" s="149" t="s">
        <v>8778</v>
      </c>
      <c r="K1874" s="149"/>
      <c r="L1874" s="149" t="s">
        <v>287</v>
      </c>
      <c r="M1874" s="149"/>
      <c r="N1874" s="149" t="s">
        <v>263</v>
      </c>
      <c r="O1874" s="149" t="s">
        <v>214</v>
      </c>
      <c r="P1874" s="149" t="s">
        <v>53</v>
      </c>
      <c r="Q1874" s="149"/>
      <c r="R1874" s="149" t="s">
        <v>8180</v>
      </c>
      <c r="S1874" s="149" t="s">
        <v>4928</v>
      </c>
      <c r="T1874" s="149" t="s">
        <v>837</v>
      </c>
      <c r="U1874" s="149" t="s">
        <v>267</v>
      </c>
      <c r="V1874" s="149"/>
      <c r="W1874" s="149"/>
      <c r="X1874" s="149" t="s">
        <v>268</v>
      </c>
      <c r="Y1874" s="149"/>
      <c r="Z1874" s="149"/>
      <c r="AA1874" s="149"/>
      <c r="AB1874" s="149" t="s">
        <v>269</v>
      </c>
      <c r="AC1874" s="149" t="s">
        <v>270</v>
      </c>
      <c r="AD1874" s="149" t="s">
        <v>837</v>
      </c>
      <c r="AE1874" s="149" t="s">
        <v>271</v>
      </c>
      <c r="AF1874" s="149"/>
      <c r="AG1874" s="149" t="s">
        <v>1098</v>
      </c>
      <c r="AH1874" s="149" t="s">
        <v>273</v>
      </c>
      <c r="AI1874" s="158">
        <v>78</v>
      </c>
      <c r="AJ1874" s="149"/>
      <c r="AK1874" s="159" t="s">
        <v>274</v>
      </c>
      <c r="AL1874" s="159" t="s">
        <v>274</v>
      </c>
      <c r="AM1874" s="149" t="s">
        <v>274</v>
      </c>
      <c r="AN1874" s="160">
        <v>4</v>
      </c>
      <c r="AO1874" s="149"/>
      <c r="AP1874" s="149" t="s">
        <v>274</v>
      </c>
      <c r="AQ1874" s="149" t="s">
        <v>275</v>
      </c>
      <c r="AR1874" s="158">
        <v>1</v>
      </c>
      <c r="AS1874" s="149" t="s">
        <v>275</v>
      </c>
      <c r="AT1874" s="149" t="s">
        <v>276</v>
      </c>
      <c r="AU1874" s="161">
        <v>1</v>
      </c>
      <c r="AV1874" s="159">
        <v>3017.24</v>
      </c>
      <c r="AW1874" s="159">
        <v>120.69</v>
      </c>
      <c r="AX1874" s="149" t="s">
        <v>274</v>
      </c>
      <c r="AY1874" s="159">
        <v>31.55</v>
      </c>
      <c r="AZ1874" s="159">
        <v>31.55</v>
      </c>
      <c r="BA1874" s="159">
        <v>126.2</v>
      </c>
      <c r="BB1874" s="159">
        <v>2328.61</v>
      </c>
      <c r="BC1874" s="162" t="s">
        <v>274</v>
      </c>
      <c r="BD1874" s="162">
        <v>0</v>
      </c>
      <c r="BE1874" s="159">
        <v>688.63</v>
      </c>
      <c r="BF1874" s="159">
        <v>688.63</v>
      </c>
      <c r="BG1874" s="159">
        <v>3017.24</v>
      </c>
    </row>
    <row r="1875" ht="28.05" customHeight="1" spans="1:59">
      <c r="A1875" s="149"/>
      <c r="B1875" s="149"/>
      <c r="C1875" s="149"/>
      <c r="D1875" s="149" t="s">
        <v>3726</v>
      </c>
      <c r="E1875" s="340" t="s">
        <v>8779</v>
      </c>
      <c r="F1875" s="149" t="s">
        <v>3726</v>
      </c>
      <c r="G1875" s="149" t="s">
        <v>8780</v>
      </c>
      <c r="H1875" s="149" t="s">
        <v>182</v>
      </c>
      <c r="I1875" s="149" t="s">
        <v>8744</v>
      </c>
      <c r="J1875" s="149" t="s">
        <v>8781</v>
      </c>
      <c r="K1875" s="149"/>
      <c r="L1875" s="149" t="s">
        <v>262</v>
      </c>
      <c r="M1875" s="149"/>
      <c r="N1875" s="149" t="s">
        <v>263</v>
      </c>
      <c r="O1875" s="149" t="s">
        <v>214</v>
      </c>
      <c r="P1875" s="149" t="s">
        <v>53</v>
      </c>
      <c r="Q1875" s="149"/>
      <c r="R1875" s="149" t="s">
        <v>8483</v>
      </c>
      <c r="S1875" s="149" t="s">
        <v>184</v>
      </c>
      <c r="T1875" s="149" t="s">
        <v>8746</v>
      </c>
      <c r="U1875" s="149" t="s">
        <v>267</v>
      </c>
      <c r="V1875" s="149"/>
      <c r="W1875" s="149"/>
      <c r="X1875" s="149" t="s">
        <v>336</v>
      </c>
      <c r="Y1875" s="149"/>
      <c r="Z1875" s="149"/>
      <c r="AA1875" s="149"/>
      <c r="AB1875" s="149" t="s">
        <v>269</v>
      </c>
      <c r="AC1875" s="149" t="s">
        <v>270</v>
      </c>
      <c r="AD1875" s="149" t="s">
        <v>8746</v>
      </c>
      <c r="AE1875" s="149" t="s">
        <v>271</v>
      </c>
      <c r="AF1875" s="149"/>
      <c r="AG1875" s="149" t="s">
        <v>1098</v>
      </c>
      <c r="AH1875" s="149" t="s">
        <v>273</v>
      </c>
      <c r="AI1875" s="158">
        <v>23</v>
      </c>
      <c r="AJ1875" s="149"/>
      <c r="AK1875" s="159" t="s">
        <v>274</v>
      </c>
      <c r="AL1875" s="159" t="s">
        <v>274</v>
      </c>
      <c r="AM1875" s="149" t="s">
        <v>274</v>
      </c>
      <c r="AN1875" s="160">
        <v>4</v>
      </c>
      <c r="AO1875" s="149"/>
      <c r="AP1875" s="149" t="s">
        <v>274</v>
      </c>
      <c r="AQ1875" s="149" t="s">
        <v>275</v>
      </c>
      <c r="AR1875" s="158">
        <v>1</v>
      </c>
      <c r="AS1875" s="149" t="s">
        <v>275</v>
      </c>
      <c r="AT1875" s="149" t="s">
        <v>276</v>
      </c>
      <c r="AU1875" s="161">
        <v>1</v>
      </c>
      <c r="AV1875" s="159">
        <v>17256.64</v>
      </c>
      <c r="AW1875" s="159">
        <v>690.27</v>
      </c>
      <c r="AX1875" s="149" t="s">
        <v>274</v>
      </c>
      <c r="AY1875" s="159">
        <v>172.57</v>
      </c>
      <c r="AZ1875" s="159">
        <v>172.57</v>
      </c>
      <c r="BA1875" s="159">
        <v>690.28</v>
      </c>
      <c r="BB1875" s="159">
        <v>3969.11</v>
      </c>
      <c r="BC1875" s="162" t="s">
        <v>274</v>
      </c>
      <c r="BD1875" s="162">
        <v>0</v>
      </c>
      <c r="BE1875" s="159">
        <v>13287.53</v>
      </c>
      <c r="BF1875" s="159">
        <v>13287.53</v>
      </c>
      <c r="BG1875" s="159">
        <v>17256.64</v>
      </c>
    </row>
    <row r="1876" ht="28.05" customHeight="1" spans="1:59">
      <c r="A1876" s="149"/>
      <c r="B1876" s="149"/>
      <c r="C1876" s="149"/>
      <c r="D1876" s="149" t="s">
        <v>3726</v>
      </c>
      <c r="E1876" s="340" t="s">
        <v>8782</v>
      </c>
      <c r="F1876" s="149" t="s">
        <v>3726</v>
      </c>
      <c r="G1876" s="149" t="s">
        <v>8783</v>
      </c>
      <c r="H1876" s="149" t="s">
        <v>8784</v>
      </c>
      <c r="I1876" s="149" t="s">
        <v>8785</v>
      </c>
      <c r="J1876" s="149" t="s">
        <v>8786</v>
      </c>
      <c r="K1876" s="149"/>
      <c r="L1876" s="149" t="s">
        <v>262</v>
      </c>
      <c r="M1876" s="149"/>
      <c r="N1876" s="149" t="s">
        <v>263</v>
      </c>
      <c r="O1876" s="149" t="s">
        <v>214</v>
      </c>
      <c r="P1876" s="149" t="s">
        <v>53</v>
      </c>
      <c r="Q1876" s="149"/>
      <c r="R1876" s="149" t="s">
        <v>8787</v>
      </c>
      <c r="S1876" s="149" t="s">
        <v>167</v>
      </c>
      <c r="T1876" s="149" t="s">
        <v>8746</v>
      </c>
      <c r="U1876" s="149" t="s">
        <v>267</v>
      </c>
      <c r="V1876" s="149"/>
      <c r="W1876" s="149"/>
      <c r="X1876" s="149" t="s">
        <v>336</v>
      </c>
      <c r="Y1876" s="149"/>
      <c r="Z1876" s="149"/>
      <c r="AA1876" s="149"/>
      <c r="AB1876" s="149" t="s">
        <v>269</v>
      </c>
      <c r="AC1876" s="149" t="s">
        <v>270</v>
      </c>
      <c r="AD1876" s="149" t="s">
        <v>8746</v>
      </c>
      <c r="AE1876" s="149" t="s">
        <v>271</v>
      </c>
      <c r="AF1876" s="149"/>
      <c r="AG1876" s="149" t="s">
        <v>1098</v>
      </c>
      <c r="AH1876" s="149" t="s">
        <v>273</v>
      </c>
      <c r="AI1876" s="158">
        <v>23</v>
      </c>
      <c r="AJ1876" s="149"/>
      <c r="AK1876" s="159" t="s">
        <v>274</v>
      </c>
      <c r="AL1876" s="159" t="s">
        <v>274</v>
      </c>
      <c r="AM1876" s="149" t="s">
        <v>274</v>
      </c>
      <c r="AN1876" s="160">
        <v>4</v>
      </c>
      <c r="AO1876" s="149"/>
      <c r="AP1876" s="149" t="s">
        <v>274</v>
      </c>
      <c r="AQ1876" s="149" t="s">
        <v>275</v>
      </c>
      <c r="AR1876" s="158">
        <v>1</v>
      </c>
      <c r="AS1876" s="149" t="s">
        <v>275</v>
      </c>
      <c r="AT1876" s="149" t="s">
        <v>276</v>
      </c>
      <c r="AU1876" s="161">
        <v>1</v>
      </c>
      <c r="AV1876" s="159">
        <v>11504.42</v>
      </c>
      <c r="AW1876" s="159">
        <v>460.18</v>
      </c>
      <c r="AX1876" s="149" t="s">
        <v>274</v>
      </c>
      <c r="AY1876" s="159">
        <v>115.05</v>
      </c>
      <c r="AZ1876" s="159">
        <v>115.05</v>
      </c>
      <c r="BA1876" s="159">
        <v>460.2</v>
      </c>
      <c r="BB1876" s="159">
        <v>2645.96</v>
      </c>
      <c r="BC1876" s="162" t="s">
        <v>274</v>
      </c>
      <c r="BD1876" s="162">
        <v>0</v>
      </c>
      <c r="BE1876" s="159">
        <v>8858.46</v>
      </c>
      <c r="BF1876" s="159">
        <v>8858.46</v>
      </c>
      <c r="BG1876" s="159">
        <v>11504.42</v>
      </c>
    </row>
    <row r="1877" ht="28.05" customHeight="1" spans="1:59">
      <c r="A1877" s="149"/>
      <c r="B1877" s="149"/>
      <c r="C1877" s="149"/>
      <c r="D1877" s="149" t="s">
        <v>3726</v>
      </c>
      <c r="E1877" s="340" t="s">
        <v>8788</v>
      </c>
      <c r="F1877" s="149" t="s">
        <v>3726</v>
      </c>
      <c r="G1877" s="149" t="s">
        <v>8789</v>
      </c>
      <c r="H1877" s="149" t="s">
        <v>4695</v>
      </c>
      <c r="I1877" s="149" t="s">
        <v>8790</v>
      </c>
      <c r="J1877" s="149" t="s">
        <v>8791</v>
      </c>
      <c r="K1877" s="149"/>
      <c r="L1877" s="149" t="s">
        <v>262</v>
      </c>
      <c r="M1877" s="149"/>
      <c r="N1877" s="149" t="s">
        <v>263</v>
      </c>
      <c r="O1877" s="149" t="s">
        <v>214</v>
      </c>
      <c r="P1877" s="149" t="s">
        <v>53</v>
      </c>
      <c r="Q1877" s="149"/>
      <c r="R1877" s="149" t="s">
        <v>3952</v>
      </c>
      <c r="S1877" s="149" t="s">
        <v>4698</v>
      </c>
      <c r="T1877" s="149" t="s">
        <v>8746</v>
      </c>
      <c r="U1877" s="149" t="s">
        <v>267</v>
      </c>
      <c r="V1877" s="149"/>
      <c r="W1877" s="149"/>
      <c r="X1877" s="149" t="s">
        <v>336</v>
      </c>
      <c r="Y1877" s="149"/>
      <c r="Z1877" s="149"/>
      <c r="AA1877" s="149"/>
      <c r="AB1877" s="149" t="s">
        <v>269</v>
      </c>
      <c r="AC1877" s="149" t="s">
        <v>270</v>
      </c>
      <c r="AD1877" s="149" t="s">
        <v>8746</v>
      </c>
      <c r="AE1877" s="149" t="s">
        <v>271</v>
      </c>
      <c r="AF1877" s="149"/>
      <c r="AG1877" s="149" t="s">
        <v>1098</v>
      </c>
      <c r="AH1877" s="149" t="s">
        <v>273</v>
      </c>
      <c r="AI1877" s="158">
        <v>23</v>
      </c>
      <c r="AJ1877" s="149"/>
      <c r="AK1877" s="159" t="s">
        <v>274</v>
      </c>
      <c r="AL1877" s="159" t="s">
        <v>274</v>
      </c>
      <c r="AM1877" s="149" t="s">
        <v>274</v>
      </c>
      <c r="AN1877" s="160">
        <v>4</v>
      </c>
      <c r="AO1877" s="149"/>
      <c r="AP1877" s="149" t="s">
        <v>274</v>
      </c>
      <c r="AQ1877" s="149" t="s">
        <v>275</v>
      </c>
      <c r="AR1877" s="158">
        <v>1</v>
      </c>
      <c r="AS1877" s="149" t="s">
        <v>275</v>
      </c>
      <c r="AT1877" s="149" t="s">
        <v>276</v>
      </c>
      <c r="AU1877" s="161">
        <v>1</v>
      </c>
      <c r="AV1877" s="159">
        <v>54867.26</v>
      </c>
      <c r="AW1877" s="159">
        <v>2194.69</v>
      </c>
      <c r="AX1877" s="149" t="s">
        <v>274</v>
      </c>
      <c r="AY1877" s="159">
        <v>548.67</v>
      </c>
      <c r="AZ1877" s="159">
        <v>548.67</v>
      </c>
      <c r="BA1877" s="159">
        <v>2194.68</v>
      </c>
      <c r="BB1877" s="159">
        <v>12619.41</v>
      </c>
      <c r="BC1877" s="162" t="s">
        <v>274</v>
      </c>
      <c r="BD1877" s="162">
        <v>0</v>
      </c>
      <c r="BE1877" s="159">
        <v>42247.85</v>
      </c>
      <c r="BF1877" s="159">
        <v>42247.85</v>
      </c>
      <c r="BG1877" s="159">
        <v>54867.26</v>
      </c>
    </row>
    <row r="1878" ht="28.05" customHeight="1" spans="1:59">
      <c r="A1878" s="149"/>
      <c r="B1878" s="149"/>
      <c r="C1878" s="149"/>
      <c r="D1878" s="149" t="s">
        <v>3726</v>
      </c>
      <c r="E1878" s="340" t="s">
        <v>8792</v>
      </c>
      <c r="F1878" s="149" t="s">
        <v>3726</v>
      </c>
      <c r="G1878" s="149" t="s">
        <v>8793</v>
      </c>
      <c r="H1878" s="149" t="s">
        <v>8727</v>
      </c>
      <c r="I1878" s="149" t="s">
        <v>8515</v>
      </c>
      <c r="J1878" s="149" t="s">
        <v>8794</v>
      </c>
      <c r="K1878" s="149"/>
      <c r="L1878" s="149" t="s">
        <v>287</v>
      </c>
      <c r="M1878" s="149"/>
      <c r="N1878" s="149" t="s">
        <v>263</v>
      </c>
      <c r="O1878" s="149" t="s">
        <v>214</v>
      </c>
      <c r="P1878" s="149" t="s">
        <v>53</v>
      </c>
      <c r="Q1878" s="149"/>
      <c r="R1878" s="149" t="s">
        <v>8180</v>
      </c>
      <c r="S1878" s="149" t="s">
        <v>4928</v>
      </c>
      <c r="T1878" s="149" t="s">
        <v>837</v>
      </c>
      <c r="U1878" s="149" t="s">
        <v>267</v>
      </c>
      <c r="V1878" s="149"/>
      <c r="W1878" s="149"/>
      <c r="X1878" s="149" t="s">
        <v>268</v>
      </c>
      <c r="Y1878" s="149"/>
      <c r="Z1878" s="149"/>
      <c r="AA1878" s="149"/>
      <c r="AB1878" s="149" t="s">
        <v>269</v>
      </c>
      <c r="AC1878" s="149" t="s">
        <v>270</v>
      </c>
      <c r="AD1878" s="149" t="s">
        <v>837</v>
      </c>
      <c r="AE1878" s="149" t="s">
        <v>271</v>
      </c>
      <c r="AF1878" s="149"/>
      <c r="AG1878" s="149" t="s">
        <v>1098</v>
      </c>
      <c r="AH1878" s="149" t="s">
        <v>273</v>
      </c>
      <c r="AI1878" s="158">
        <v>78</v>
      </c>
      <c r="AJ1878" s="149"/>
      <c r="AK1878" s="159" t="s">
        <v>274</v>
      </c>
      <c r="AL1878" s="159" t="s">
        <v>274</v>
      </c>
      <c r="AM1878" s="149" t="s">
        <v>274</v>
      </c>
      <c r="AN1878" s="160">
        <v>4</v>
      </c>
      <c r="AO1878" s="149"/>
      <c r="AP1878" s="149" t="s">
        <v>274</v>
      </c>
      <c r="AQ1878" s="149" t="s">
        <v>275</v>
      </c>
      <c r="AR1878" s="158">
        <v>1</v>
      </c>
      <c r="AS1878" s="149" t="s">
        <v>275</v>
      </c>
      <c r="AT1878" s="149" t="s">
        <v>276</v>
      </c>
      <c r="AU1878" s="161">
        <v>1</v>
      </c>
      <c r="AV1878" s="159">
        <v>3017.24</v>
      </c>
      <c r="AW1878" s="159">
        <v>120.69</v>
      </c>
      <c r="AX1878" s="149" t="s">
        <v>274</v>
      </c>
      <c r="AY1878" s="159">
        <v>31.55</v>
      </c>
      <c r="AZ1878" s="159">
        <v>31.55</v>
      </c>
      <c r="BA1878" s="159">
        <v>126.2</v>
      </c>
      <c r="BB1878" s="159">
        <v>2328.61</v>
      </c>
      <c r="BC1878" s="162" t="s">
        <v>274</v>
      </c>
      <c r="BD1878" s="162">
        <v>0</v>
      </c>
      <c r="BE1878" s="159">
        <v>688.63</v>
      </c>
      <c r="BF1878" s="159">
        <v>688.63</v>
      </c>
      <c r="BG1878" s="159">
        <v>3017.24</v>
      </c>
    </row>
    <row r="1879" ht="28.05" customHeight="1" spans="1:59">
      <c r="A1879" s="149"/>
      <c r="B1879" s="149"/>
      <c r="C1879" s="149"/>
      <c r="D1879" s="149" t="s">
        <v>3726</v>
      </c>
      <c r="E1879" s="340" t="s">
        <v>8795</v>
      </c>
      <c r="F1879" s="149" t="s">
        <v>3726</v>
      </c>
      <c r="G1879" s="149" t="s">
        <v>8796</v>
      </c>
      <c r="H1879" s="149" t="s">
        <v>182</v>
      </c>
      <c r="I1879" s="149" t="s">
        <v>8797</v>
      </c>
      <c r="J1879" s="149" t="s">
        <v>8798</v>
      </c>
      <c r="K1879" s="149"/>
      <c r="L1879" s="149" t="s">
        <v>262</v>
      </c>
      <c r="M1879" s="149"/>
      <c r="N1879" s="149" t="s">
        <v>263</v>
      </c>
      <c r="O1879" s="149" t="s">
        <v>214</v>
      </c>
      <c r="P1879" s="149" t="s">
        <v>53</v>
      </c>
      <c r="Q1879" s="149"/>
      <c r="R1879" s="149" t="s">
        <v>4026</v>
      </c>
      <c r="S1879" s="149" t="s">
        <v>8799</v>
      </c>
      <c r="T1879" s="149" t="s">
        <v>8800</v>
      </c>
      <c r="U1879" s="149" t="s">
        <v>267</v>
      </c>
      <c r="V1879" s="149"/>
      <c r="W1879" s="149"/>
      <c r="X1879" s="149" t="s">
        <v>268</v>
      </c>
      <c r="Y1879" s="149"/>
      <c r="Z1879" s="149"/>
      <c r="AA1879" s="149"/>
      <c r="AB1879" s="149" t="s">
        <v>269</v>
      </c>
      <c r="AC1879" s="149" t="s">
        <v>270</v>
      </c>
      <c r="AD1879" s="149" t="s">
        <v>8800</v>
      </c>
      <c r="AE1879" s="149" t="s">
        <v>271</v>
      </c>
      <c r="AF1879" s="149"/>
      <c r="AG1879" s="149" t="s">
        <v>1098</v>
      </c>
      <c r="AH1879" s="149" t="s">
        <v>273</v>
      </c>
      <c r="AI1879" s="158">
        <v>22</v>
      </c>
      <c r="AJ1879" s="149"/>
      <c r="AK1879" s="159" t="s">
        <v>274</v>
      </c>
      <c r="AL1879" s="159" t="s">
        <v>274</v>
      </c>
      <c r="AM1879" s="149" t="s">
        <v>274</v>
      </c>
      <c r="AN1879" s="160">
        <v>4</v>
      </c>
      <c r="AO1879" s="149"/>
      <c r="AP1879" s="149" t="s">
        <v>274</v>
      </c>
      <c r="AQ1879" s="149" t="s">
        <v>275</v>
      </c>
      <c r="AR1879" s="158">
        <v>1</v>
      </c>
      <c r="AS1879" s="149" t="s">
        <v>275</v>
      </c>
      <c r="AT1879" s="149" t="s">
        <v>276</v>
      </c>
      <c r="AU1879" s="161">
        <v>1</v>
      </c>
      <c r="AV1879" s="159">
        <v>12035.4</v>
      </c>
      <c r="AW1879" s="159">
        <v>481.42</v>
      </c>
      <c r="AX1879" s="149" t="s">
        <v>274</v>
      </c>
      <c r="AY1879" s="159">
        <v>120.35</v>
      </c>
      <c r="AZ1879" s="159">
        <v>120.35</v>
      </c>
      <c r="BA1879" s="159">
        <v>481.41</v>
      </c>
      <c r="BB1879" s="159">
        <v>2647.71</v>
      </c>
      <c r="BC1879" s="162" t="s">
        <v>274</v>
      </c>
      <c r="BD1879" s="162">
        <v>0</v>
      </c>
      <c r="BE1879" s="159">
        <v>9387.69</v>
      </c>
      <c r="BF1879" s="159">
        <v>9387.69</v>
      </c>
      <c r="BG1879" s="159">
        <v>12035.4</v>
      </c>
    </row>
    <row r="1880" ht="28.05" customHeight="1" spans="1:59">
      <c r="A1880" s="149"/>
      <c r="B1880" s="149"/>
      <c r="C1880" s="149"/>
      <c r="D1880" s="149" t="s">
        <v>3726</v>
      </c>
      <c r="E1880" s="340" t="s">
        <v>8801</v>
      </c>
      <c r="F1880" s="149" t="s">
        <v>3726</v>
      </c>
      <c r="G1880" s="149" t="s">
        <v>8802</v>
      </c>
      <c r="H1880" s="149" t="s">
        <v>4695</v>
      </c>
      <c r="I1880" s="149" t="s">
        <v>8803</v>
      </c>
      <c r="J1880" s="149" t="s">
        <v>8804</v>
      </c>
      <c r="K1880" s="149"/>
      <c r="L1880" s="149" t="s">
        <v>262</v>
      </c>
      <c r="M1880" s="149"/>
      <c r="N1880" s="149" t="s">
        <v>263</v>
      </c>
      <c r="O1880" s="149" t="s">
        <v>214</v>
      </c>
      <c r="P1880" s="149" t="s">
        <v>53</v>
      </c>
      <c r="Q1880" s="149"/>
      <c r="R1880" s="149" t="s">
        <v>3921</v>
      </c>
      <c r="S1880" s="149" t="s">
        <v>4698</v>
      </c>
      <c r="T1880" s="149" t="s">
        <v>8746</v>
      </c>
      <c r="U1880" s="149" t="s">
        <v>267</v>
      </c>
      <c r="V1880" s="149"/>
      <c r="W1880" s="149"/>
      <c r="X1880" s="149" t="s">
        <v>336</v>
      </c>
      <c r="Y1880" s="149"/>
      <c r="Z1880" s="149"/>
      <c r="AA1880" s="149"/>
      <c r="AB1880" s="149" t="s">
        <v>269</v>
      </c>
      <c r="AC1880" s="149" t="s">
        <v>270</v>
      </c>
      <c r="AD1880" s="149" t="s">
        <v>8746</v>
      </c>
      <c r="AE1880" s="149" t="s">
        <v>271</v>
      </c>
      <c r="AF1880" s="149"/>
      <c r="AG1880" s="149" t="s">
        <v>1098</v>
      </c>
      <c r="AH1880" s="149" t="s">
        <v>273</v>
      </c>
      <c r="AI1880" s="158">
        <v>23</v>
      </c>
      <c r="AJ1880" s="149"/>
      <c r="AK1880" s="159" t="s">
        <v>274</v>
      </c>
      <c r="AL1880" s="159" t="s">
        <v>274</v>
      </c>
      <c r="AM1880" s="149" t="s">
        <v>274</v>
      </c>
      <c r="AN1880" s="160">
        <v>4</v>
      </c>
      <c r="AO1880" s="149"/>
      <c r="AP1880" s="149" t="s">
        <v>274</v>
      </c>
      <c r="AQ1880" s="149" t="s">
        <v>275</v>
      </c>
      <c r="AR1880" s="158">
        <v>1</v>
      </c>
      <c r="AS1880" s="149" t="s">
        <v>275</v>
      </c>
      <c r="AT1880" s="149" t="s">
        <v>276</v>
      </c>
      <c r="AU1880" s="161">
        <v>1</v>
      </c>
      <c r="AV1880" s="159">
        <v>44247.79</v>
      </c>
      <c r="AW1880" s="159">
        <v>1769.91</v>
      </c>
      <c r="AX1880" s="149" t="s">
        <v>274</v>
      </c>
      <c r="AY1880" s="159">
        <v>442.48</v>
      </c>
      <c r="AZ1880" s="159">
        <v>442.48</v>
      </c>
      <c r="BA1880" s="159">
        <v>1769.92</v>
      </c>
      <c r="BB1880" s="159">
        <v>10177.04</v>
      </c>
      <c r="BC1880" s="162" t="s">
        <v>274</v>
      </c>
      <c r="BD1880" s="162">
        <v>0</v>
      </c>
      <c r="BE1880" s="159">
        <v>34070.75</v>
      </c>
      <c r="BF1880" s="159">
        <v>34070.75</v>
      </c>
      <c r="BG1880" s="159">
        <v>44247.79</v>
      </c>
    </row>
    <row r="1881" ht="28.05" customHeight="1" spans="1:59">
      <c r="A1881" s="149"/>
      <c r="B1881" s="149"/>
      <c r="C1881" s="149"/>
      <c r="D1881" s="149" t="s">
        <v>3726</v>
      </c>
      <c r="E1881" s="340" t="s">
        <v>8805</v>
      </c>
      <c r="F1881" s="149" t="s">
        <v>3726</v>
      </c>
      <c r="G1881" s="149" t="s">
        <v>8806</v>
      </c>
      <c r="H1881" s="149" t="s">
        <v>182</v>
      </c>
      <c r="I1881" s="149" t="s">
        <v>8797</v>
      </c>
      <c r="J1881" s="149" t="s">
        <v>8807</v>
      </c>
      <c r="K1881" s="149"/>
      <c r="L1881" s="149" t="s">
        <v>262</v>
      </c>
      <c r="M1881" s="149"/>
      <c r="N1881" s="149" t="s">
        <v>263</v>
      </c>
      <c r="O1881" s="149" t="s">
        <v>214</v>
      </c>
      <c r="P1881" s="149" t="s">
        <v>53</v>
      </c>
      <c r="Q1881" s="149"/>
      <c r="R1881" s="149" t="s">
        <v>4026</v>
      </c>
      <c r="S1881" s="149" t="s">
        <v>8799</v>
      </c>
      <c r="T1881" s="149" t="s">
        <v>8800</v>
      </c>
      <c r="U1881" s="149" t="s">
        <v>267</v>
      </c>
      <c r="V1881" s="149"/>
      <c r="W1881" s="149"/>
      <c r="X1881" s="149" t="s">
        <v>268</v>
      </c>
      <c r="Y1881" s="149"/>
      <c r="Z1881" s="149"/>
      <c r="AA1881" s="149"/>
      <c r="AB1881" s="149" t="s">
        <v>269</v>
      </c>
      <c r="AC1881" s="149" t="s">
        <v>270</v>
      </c>
      <c r="AD1881" s="149" t="s">
        <v>8800</v>
      </c>
      <c r="AE1881" s="149" t="s">
        <v>271</v>
      </c>
      <c r="AF1881" s="149"/>
      <c r="AG1881" s="149" t="s">
        <v>1098</v>
      </c>
      <c r="AH1881" s="149" t="s">
        <v>273</v>
      </c>
      <c r="AI1881" s="158">
        <v>22</v>
      </c>
      <c r="AJ1881" s="149"/>
      <c r="AK1881" s="159" t="s">
        <v>274</v>
      </c>
      <c r="AL1881" s="159" t="s">
        <v>274</v>
      </c>
      <c r="AM1881" s="149" t="s">
        <v>274</v>
      </c>
      <c r="AN1881" s="160">
        <v>4</v>
      </c>
      <c r="AO1881" s="149"/>
      <c r="AP1881" s="149" t="s">
        <v>274</v>
      </c>
      <c r="AQ1881" s="149" t="s">
        <v>275</v>
      </c>
      <c r="AR1881" s="158">
        <v>1</v>
      </c>
      <c r="AS1881" s="149" t="s">
        <v>275</v>
      </c>
      <c r="AT1881" s="149" t="s">
        <v>276</v>
      </c>
      <c r="AU1881" s="161">
        <v>1</v>
      </c>
      <c r="AV1881" s="159">
        <v>12035.4</v>
      </c>
      <c r="AW1881" s="159">
        <v>481.42</v>
      </c>
      <c r="AX1881" s="149" t="s">
        <v>274</v>
      </c>
      <c r="AY1881" s="159">
        <v>120.35</v>
      </c>
      <c r="AZ1881" s="159">
        <v>120.35</v>
      </c>
      <c r="BA1881" s="159">
        <v>481.41</v>
      </c>
      <c r="BB1881" s="159">
        <v>2647.71</v>
      </c>
      <c r="BC1881" s="162" t="s">
        <v>274</v>
      </c>
      <c r="BD1881" s="162">
        <v>0</v>
      </c>
      <c r="BE1881" s="159">
        <v>9387.69</v>
      </c>
      <c r="BF1881" s="159">
        <v>9387.69</v>
      </c>
      <c r="BG1881" s="159">
        <v>12035.4</v>
      </c>
    </row>
    <row r="1882" ht="28.05" customHeight="1" spans="1:59">
      <c r="A1882" s="149"/>
      <c r="B1882" s="149"/>
      <c r="C1882" s="149"/>
      <c r="D1882" s="149" t="s">
        <v>3726</v>
      </c>
      <c r="E1882" s="340" t="s">
        <v>8808</v>
      </c>
      <c r="F1882" s="149" t="s">
        <v>3726</v>
      </c>
      <c r="G1882" s="149" t="s">
        <v>8809</v>
      </c>
      <c r="H1882" s="149" t="s">
        <v>8727</v>
      </c>
      <c r="I1882" s="149" t="s">
        <v>8515</v>
      </c>
      <c r="J1882" s="149" t="s">
        <v>8810</v>
      </c>
      <c r="K1882" s="149"/>
      <c r="L1882" s="149" t="s">
        <v>287</v>
      </c>
      <c r="M1882" s="149"/>
      <c r="N1882" s="149" t="s">
        <v>263</v>
      </c>
      <c r="O1882" s="149" t="s">
        <v>214</v>
      </c>
      <c r="P1882" s="149" t="s">
        <v>53</v>
      </c>
      <c r="Q1882" s="149"/>
      <c r="R1882" s="149" t="s">
        <v>8180</v>
      </c>
      <c r="S1882" s="149" t="s">
        <v>4928</v>
      </c>
      <c r="T1882" s="149" t="s">
        <v>837</v>
      </c>
      <c r="U1882" s="149" t="s">
        <v>267</v>
      </c>
      <c r="V1882" s="149"/>
      <c r="W1882" s="149"/>
      <c r="X1882" s="149" t="s">
        <v>268</v>
      </c>
      <c r="Y1882" s="149"/>
      <c r="Z1882" s="149"/>
      <c r="AA1882" s="149"/>
      <c r="AB1882" s="149" t="s">
        <v>269</v>
      </c>
      <c r="AC1882" s="149" t="s">
        <v>270</v>
      </c>
      <c r="AD1882" s="149" t="s">
        <v>837</v>
      </c>
      <c r="AE1882" s="149" t="s">
        <v>271</v>
      </c>
      <c r="AF1882" s="149"/>
      <c r="AG1882" s="149" t="s">
        <v>1098</v>
      </c>
      <c r="AH1882" s="149" t="s">
        <v>273</v>
      </c>
      <c r="AI1882" s="158">
        <v>78</v>
      </c>
      <c r="AJ1882" s="149"/>
      <c r="AK1882" s="159" t="s">
        <v>274</v>
      </c>
      <c r="AL1882" s="159" t="s">
        <v>274</v>
      </c>
      <c r="AM1882" s="149" t="s">
        <v>274</v>
      </c>
      <c r="AN1882" s="160">
        <v>4</v>
      </c>
      <c r="AO1882" s="149"/>
      <c r="AP1882" s="149" t="s">
        <v>274</v>
      </c>
      <c r="AQ1882" s="149" t="s">
        <v>275</v>
      </c>
      <c r="AR1882" s="158">
        <v>1</v>
      </c>
      <c r="AS1882" s="149" t="s">
        <v>275</v>
      </c>
      <c r="AT1882" s="149" t="s">
        <v>276</v>
      </c>
      <c r="AU1882" s="161">
        <v>1</v>
      </c>
      <c r="AV1882" s="159">
        <v>3017.24</v>
      </c>
      <c r="AW1882" s="159">
        <v>120.69</v>
      </c>
      <c r="AX1882" s="149" t="s">
        <v>274</v>
      </c>
      <c r="AY1882" s="159">
        <v>31.55</v>
      </c>
      <c r="AZ1882" s="159">
        <v>31.55</v>
      </c>
      <c r="BA1882" s="159">
        <v>126.2</v>
      </c>
      <c r="BB1882" s="159">
        <v>2328.61</v>
      </c>
      <c r="BC1882" s="162" t="s">
        <v>274</v>
      </c>
      <c r="BD1882" s="162">
        <v>0</v>
      </c>
      <c r="BE1882" s="159">
        <v>688.63</v>
      </c>
      <c r="BF1882" s="159">
        <v>688.63</v>
      </c>
      <c r="BG1882" s="159">
        <v>3017.24</v>
      </c>
    </row>
    <row r="1883" ht="28.05" customHeight="1" spans="1:59">
      <c r="A1883" s="149"/>
      <c r="B1883" s="149"/>
      <c r="C1883" s="149"/>
      <c r="D1883" s="149" t="s">
        <v>3726</v>
      </c>
      <c r="E1883" s="340" t="s">
        <v>8811</v>
      </c>
      <c r="F1883" s="149" t="s">
        <v>3726</v>
      </c>
      <c r="G1883" s="149" t="s">
        <v>8812</v>
      </c>
      <c r="H1883" s="149" t="s">
        <v>8813</v>
      </c>
      <c r="I1883" s="149"/>
      <c r="J1883" s="149" t="s">
        <v>8814</v>
      </c>
      <c r="K1883" s="149"/>
      <c r="L1883" s="149" t="s">
        <v>262</v>
      </c>
      <c r="M1883" s="149"/>
      <c r="N1883" s="149" t="s">
        <v>263</v>
      </c>
      <c r="O1883" s="149" t="s">
        <v>214</v>
      </c>
      <c r="P1883" s="149" t="s">
        <v>53</v>
      </c>
      <c r="Q1883" s="149"/>
      <c r="R1883" s="149" t="s">
        <v>160</v>
      </c>
      <c r="S1883" s="149" t="s">
        <v>289</v>
      </c>
      <c r="T1883" s="149" t="s">
        <v>807</v>
      </c>
      <c r="U1883" s="149" t="s">
        <v>267</v>
      </c>
      <c r="V1883" s="149"/>
      <c r="W1883" s="149"/>
      <c r="X1883" s="149" t="s">
        <v>336</v>
      </c>
      <c r="Y1883" s="149"/>
      <c r="Z1883" s="149"/>
      <c r="AA1883" s="149"/>
      <c r="AB1883" s="149" t="s">
        <v>269</v>
      </c>
      <c r="AC1883" s="149" t="s">
        <v>318</v>
      </c>
      <c r="AD1883" s="149" t="s">
        <v>807</v>
      </c>
      <c r="AE1883" s="149" t="s">
        <v>271</v>
      </c>
      <c r="AF1883" s="149"/>
      <c r="AG1883" s="149" t="s">
        <v>1098</v>
      </c>
      <c r="AH1883" s="149" t="s">
        <v>273</v>
      </c>
      <c r="AI1883" s="158">
        <v>96</v>
      </c>
      <c r="AJ1883" s="149"/>
      <c r="AK1883" s="159" t="s">
        <v>274</v>
      </c>
      <c r="AL1883" s="159" t="s">
        <v>274</v>
      </c>
      <c r="AM1883" s="149" t="s">
        <v>274</v>
      </c>
      <c r="AN1883" s="160">
        <v>4</v>
      </c>
      <c r="AO1883" s="149"/>
      <c r="AP1883" s="149" t="s">
        <v>274</v>
      </c>
      <c r="AQ1883" s="149" t="s">
        <v>275</v>
      </c>
      <c r="AR1883" s="158">
        <v>1</v>
      </c>
      <c r="AS1883" s="149" t="s">
        <v>275</v>
      </c>
      <c r="AT1883" s="149" t="s">
        <v>276</v>
      </c>
      <c r="AU1883" s="161">
        <v>1</v>
      </c>
      <c r="AV1883" s="159">
        <v>25641.03</v>
      </c>
      <c r="AW1883" s="159">
        <v>1025.64</v>
      </c>
      <c r="AX1883" s="149" t="s">
        <v>274</v>
      </c>
      <c r="AY1883" s="162">
        <v>0</v>
      </c>
      <c r="AZ1883" s="162" t="s">
        <v>274</v>
      </c>
      <c r="BA1883" s="162">
        <v>0</v>
      </c>
      <c r="BB1883" s="159">
        <v>24615.39</v>
      </c>
      <c r="BC1883" s="162" t="s">
        <v>274</v>
      </c>
      <c r="BD1883" s="162">
        <v>0</v>
      </c>
      <c r="BE1883" s="159">
        <v>1025.64</v>
      </c>
      <c r="BF1883" s="159">
        <v>1025.64</v>
      </c>
      <c r="BG1883" s="159">
        <v>25641.03</v>
      </c>
    </row>
    <row r="1884" ht="28.05" customHeight="1" spans="1:59">
      <c r="A1884" s="149"/>
      <c r="B1884" s="149"/>
      <c r="C1884" s="149"/>
      <c r="D1884" s="149" t="s">
        <v>3726</v>
      </c>
      <c r="E1884" s="340" t="s">
        <v>8815</v>
      </c>
      <c r="F1884" s="149" t="s">
        <v>3726</v>
      </c>
      <c r="G1884" s="149" t="s">
        <v>8816</v>
      </c>
      <c r="H1884" s="149" t="s">
        <v>8817</v>
      </c>
      <c r="I1884" s="149" t="s">
        <v>6349</v>
      </c>
      <c r="J1884" s="149" t="s">
        <v>8818</v>
      </c>
      <c r="K1884" s="149"/>
      <c r="L1884" s="149" t="s">
        <v>287</v>
      </c>
      <c r="M1884" s="149"/>
      <c r="N1884" s="149" t="s">
        <v>263</v>
      </c>
      <c r="O1884" s="149" t="s">
        <v>214</v>
      </c>
      <c r="P1884" s="149" t="s">
        <v>53</v>
      </c>
      <c r="Q1884" s="149"/>
      <c r="R1884" s="149" t="s">
        <v>8382</v>
      </c>
      <c r="S1884" s="149" t="s">
        <v>4928</v>
      </c>
      <c r="T1884" s="149" t="s">
        <v>8279</v>
      </c>
      <c r="U1884" s="149" t="s">
        <v>267</v>
      </c>
      <c r="V1884" s="149"/>
      <c r="W1884" s="149"/>
      <c r="X1884" s="149" t="s">
        <v>268</v>
      </c>
      <c r="Y1884" s="149"/>
      <c r="Z1884" s="149"/>
      <c r="AA1884" s="149"/>
      <c r="AB1884" s="149" t="s">
        <v>269</v>
      </c>
      <c r="AC1884" s="149" t="s">
        <v>318</v>
      </c>
      <c r="AD1884" s="149" t="s">
        <v>8279</v>
      </c>
      <c r="AE1884" s="149" t="s">
        <v>271</v>
      </c>
      <c r="AF1884" s="149"/>
      <c r="AG1884" s="149" t="s">
        <v>1098</v>
      </c>
      <c r="AH1884" s="149" t="s">
        <v>273</v>
      </c>
      <c r="AI1884" s="158">
        <v>96</v>
      </c>
      <c r="AJ1884" s="149"/>
      <c r="AK1884" s="159" t="s">
        <v>274</v>
      </c>
      <c r="AL1884" s="159" t="s">
        <v>274</v>
      </c>
      <c r="AM1884" s="149" t="s">
        <v>274</v>
      </c>
      <c r="AN1884" s="160">
        <v>4</v>
      </c>
      <c r="AO1884" s="149"/>
      <c r="AP1884" s="149" t="s">
        <v>274</v>
      </c>
      <c r="AQ1884" s="149" t="s">
        <v>275</v>
      </c>
      <c r="AR1884" s="158">
        <v>1</v>
      </c>
      <c r="AS1884" s="149" t="s">
        <v>275</v>
      </c>
      <c r="AT1884" s="149" t="s">
        <v>276</v>
      </c>
      <c r="AU1884" s="161">
        <v>1</v>
      </c>
      <c r="AV1884" s="159">
        <v>14529.91</v>
      </c>
      <c r="AW1884" s="159">
        <v>581.2</v>
      </c>
      <c r="AX1884" s="149" t="s">
        <v>274</v>
      </c>
      <c r="AY1884" s="162">
        <v>0</v>
      </c>
      <c r="AZ1884" s="162" t="s">
        <v>274</v>
      </c>
      <c r="BA1884" s="162">
        <v>0</v>
      </c>
      <c r="BB1884" s="159">
        <v>13948.71</v>
      </c>
      <c r="BC1884" s="162" t="s">
        <v>274</v>
      </c>
      <c r="BD1884" s="162">
        <v>0</v>
      </c>
      <c r="BE1884" s="159">
        <v>581.2</v>
      </c>
      <c r="BF1884" s="159">
        <v>581.2</v>
      </c>
      <c r="BG1884" s="159">
        <v>14529.91</v>
      </c>
    </row>
    <row r="1885" ht="28.05" customHeight="1" spans="1:59">
      <c r="A1885" s="149"/>
      <c r="B1885" s="149"/>
      <c r="C1885" s="149"/>
      <c r="D1885" s="149" t="s">
        <v>3726</v>
      </c>
      <c r="E1885" s="340" t="s">
        <v>8819</v>
      </c>
      <c r="F1885" s="149" t="s">
        <v>3726</v>
      </c>
      <c r="G1885" s="149" t="s">
        <v>8820</v>
      </c>
      <c r="H1885" s="149" t="s">
        <v>182</v>
      </c>
      <c r="I1885" s="149" t="s">
        <v>8797</v>
      </c>
      <c r="J1885" s="149" t="s">
        <v>8821</v>
      </c>
      <c r="K1885" s="149"/>
      <c r="L1885" s="149" t="s">
        <v>262</v>
      </c>
      <c r="M1885" s="149"/>
      <c r="N1885" s="149" t="s">
        <v>263</v>
      </c>
      <c r="O1885" s="149" t="s">
        <v>214</v>
      </c>
      <c r="P1885" s="149" t="s">
        <v>53</v>
      </c>
      <c r="Q1885" s="149"/>
      <c r="R1885" s="149" t="s">
        <v>4231</v>
      </c>
      <c r="S1885" s="149" t="s">
        <v>184</v>
      </c>
      <c r="T1885" s="149" t="s">
        <v>8800</v>
      </c>
      <c r="U1885" s="149" t="s">
        <v>267</v>
      </c>
      <c r="V1885" s="149"/>
      <c r="W1885" s="149"/>
      <c r="X1885" s="149" t="s">
        <v>268</v>
      </c>
      <c r="Y1885" s="149"/>
      <c r="Z1885" s="149"/>
      <c r="AA1885" s="149"/>
      <c r="AB1885" s="149" t="s">
        <v>269</v>
      </c>
      <c r="AC1885" s="149" t="s">
        <v>270</v>
      </c>
      <c r="AD1885" s="149" t="s">
        <v>8800</v>
      </c>
      <c r="AE1885" s="149" t="s">
        <v>271</v>
      </c>
      <c r="AF1885" s="149"/>
      <c r="AG1885" s="149" t="s">
        <v>1098</v>
      </c>
      <c r="AH1885" s="149" t="s">
        <v>273</v>
      </c>
      <c r="AI1885" s="158">
        <v>22</v>
      </c>
      <c r="AJ1885" s="149"/>
      <c r="AK1885" s="159" t="s">
        <v>274</v>
      </c>
      <c r="AL1885" s="159" t="s">
        <v>274</v>
      </c>
      <c r="AM1885" s="149" t="s">
        <v>274</v>
      </c>
      <c r="AN1885" s="160">
        <v>4</v>
      </c>
      <c r="AO1885" s="149"/>
      <c r="AP1885" s="149" t="s">
        <v>274</v>
      </c>
      <c r="AQ1885" s="149" t="s">
        <v>275</v>
      </c>
      <c r="AR1885" s="158">
        <v>1</v>
      </c>
      <c r="AS1885" s="149" t="s">
        <v>275</v>
      </c>
      <c r="AT1885" s="149" t="s">
        <v>276</v>
      </c>
      <c r="AU1885" s="161">
        <v>1</v>
      </c>
      <c r="AV1885" s="159">
        <v>12035.4</v>
      </c>
      <c r="AW1885" s="159">
        <v>481.42</v>
      </c>
      <c r="AX1885" s="149" t="s">
        <v>274</v>
      </c>
      <c r="AY1885" s="159">
        <v>120.35</v>
      </c>
      <c r="AZ1885" s="159">
        <v>120.35</v>
      </c>
      <c r="BA1885" s="159">
        <v>481.41</v>
      </c>
      <c r="BB1885" s="159">
        <v>2647.71</v>
      </c>
      <c r="BC1885" s="162" t="s">
        <v>274</v>
      </c>
      <c r="BD1885" s="162">
        <v>0</v>
      </c>
      <c r="BE1885" s="159">
        <v>9387.69</v>
      </c>
      <c r="BF1885" s="159">
        <v>9387.69</v>
      </c>
      <c r="BG1885" s="159">
        <v>12035.4</v>
      </c>
    </row>
    <row r="1886" ht="28.05" customHeight="1" spans="1:59">
      <c r="A1886" s="149"/>
      <c r="B1886" s="149"/>
      <c r="C1886" s="149"/>
      <c r="D1886" s="149" t="s">
        <v>3726</v>
      </c>
      <c r="E1886" s="340" t="s">
        <v>8822</v>
      </c>
      <c r="F1886" s="149" t="s">
        <v>3726</v>
      </c>
      <c r="G1886" s="149" t="s">
        <v>8823</v>
      </c>
      <c r="H1886" s="149" t="s">
        <v>182</v>
      </c>
      <c r="I1886" s="149" t="s">
        <v>8797</v>
      </c>
      <c r="J1886" s="149" t="s">
        <v>8824</v>
      </c>
      <c r="K1886" s="149"/>
      <c r="L1886" s="149" t="s">
        <v>262</v>
      </c>
      <c r="M1886" s="149"/>
      <c r="N1886" s="149" t="s">
        <v>263</v>
      </c>
      <c r="O1886" s="149" t="s">
        <v>214</v>
      </c>
      <c r="P1886" s="149" t="s">
        <v>53</v>
      </c>
      <c r="Q1886" s="149"/>
      <c r="R1886" s="149" t="s">
        <v>4231</v>
      </c>
      <c r="S1886" s="149" t="s">
        <v>184</v>
      </c>
      <c r="T1886" s="149" t="s">
        <v>8800</v>
      </c>
      <c r="U1886" s="149" t="s">
        <v>267</v>
      </c>
      <c r="V1886" s="149"/>
      <c r="W1886" s="149"/>
      <c r="X1886" s="149" t="s">
        <v>268</v>
      </c>
      <c r="Y1886" s="149"/>
      <c r="Z1886" s="149"/>
      <c r="AA1886" s="149"/>
      <c r="AB1886" s="149" t="s">
        <v>269</v>
      </c>
      <c r="AC1886" s="149" t="s">
        <v>270</v>
      </c>
      <c r="AD1886" s="149" t="s">
        <v>8800</v>
      </c>
      <c r="AE1886" s="149" t="s">
        <v>271</v>
      </c>
      <c r="AF1886" s="149"/>
      <c r="AG1886" s="149" t="s">
        <v>1098</v>
      </c>
      <c r="AH1886" s="149" t="s">
        <v>273</v>
      </c>
      <c r="AI1886" s="158">
        <v>22</v>
      </c>
      <c r="AJ1886" s="149"/>
      <c r="AK1886" s="159" t="s">
        <v>274</v>
      </c>
      <c r="AL1886" s="159" t="s">
        <v>274</v>
      </c>
      <c r="AM1886" s="149" t="s">
        <v>274</v>
      </c>
      <c r="AN1886" s="160">
        <v>4</v>
      </c>
      <c r="AO1886" s="149"/>
      <c r="AP1886" s="149" t="s">
        <v>274</v>
      </c>
      <c r="AQ1886" s="149" t="s">
        <v>275</v>
      </c>
      <c r="AR1886" s="158">
        <v>1</v>
      </c>
      <c r="AS1886" s="149" t="s">
        <v>275</v>
      </c>
      <c r="AT1886" s="149" t="s">
        <v>276</v>
      </c>
      <c r="AU1886" s="161">
        <v>1</v>
      </c>
      <c r="AV1886" s="159">
        <v>12035.4</v>
      </c>
      <c r="AW1886" s="159">
        <v>481.42</v>
      </c>
      <c r="AX1886" s="149" t="s">
        <v>274</v>
      </c>
      <c r="AY1886" s="159">
        <v>120.35</v>
      </c>
      <c r="AZ1886" s="159">
        <v>120.35</v>
      </c>
      <c r="BA1886" s="159">
        <v>481.41</v>
      </c>
      <c r="BB1886" s="159">
        <v>2647.71</v>
      </c>
      <c r="BC1886" s="162" t="s">
        <v>274</v>
      </c>
      <c r="BD1886" s="162">
        <v>0</v>
      </c>
      <c r="BE1886" s="159">
        <v>9387.69</v>
      </c>
      <c r="BF1886" s="159">
        <v>9387.69</v>
      </c>
      <c r="BG1886" s="159">
        <v>12035.4</v>
      </c>
    </row>
    <row r="1887" ht="28.05" customHeight="1" spans="1:59">
      <c r="A1887" s="149"/>
      <c r="B1887" s="149"/>
      <c r="C1887" s="149"/>
      <c r="D1887" s="149" t="s">
        <v>3726</v>
      </c>
      <c r="E1887" s="340" t="s">
        <v>8825</v>
      </c>
      <c r="F1887" s="149" t="s">
        <v>3726</v>
      </c>
      <c r="G1887" s="149" t="s">
        <v>8826</v>
      </c>
      <c r="H1887" s="149" t="s">
        <v>8827</v>
      </c>
      <c r="I1887" s="149" t="s">
        <v>8828</v>
      </c>
      <c r="J1887" s="149" t="s">
        <v>8829</v>
      </c>
      <c r="K1887" s="149"/>
      <c r="L1887" s="149" t="s">
        <v>287</v>
      </c>
      <c r="M1887" s="149"/>
      <c r="N1887" s="149" t="s">
        <v>263</v>
      </c>
      <c r="O1887" s="149" t="s">
        <v>214</v>
      </c>
      <c r="P1887" s="149" t="s">
        <v>53</v>
      </c>
      <c r="Q1887" s="149"/>
      <c r="R1887" s="149" t="s">
        <v>8382</v>
      </c>
      <c r="S1887" s="149" t="s">
        <v>4928</v>
      </c>
      <c r="T1887" s="149" t="s">
        <v>8279</v>
      </c>
      <c r="U1887" s="149" t="s">
        <v>267</v>
      </c>
      <c r="V1887" s="149"/>
      <c r="W1887" s="149"/>
      <c r="X1887" s="149" t="s">
        <v>268</v>
      </c>
      <c r="Y1887" s="149"/>
      <c r="Z1887" s="149"/>
      <c r="AA1887" s="149"/>
      <c r="AB1887" s="149" t="s">
        <v>269</v>
      </c>
      <c r="AC1887" s="149" t="s">
        <v>318</v>
      </c>
      <c r="AD1887" s="149" t="s">
        <v>8279</v>
      </c>
      <c r="AE1887" s="149" t="s">
        <v>271</v>
      </c>
      <c r="AF1887" s="149"/>
      <c r="AG1887" s="149" t="s">
        <v>1098</v>
      </c>
      <c r="AH1887" s="149" t="s">
        <v>273</v>
      </c>
      <c r="AI1887" s="158">
        <v>96</v>
      </c>
      <c r="AJ1887" s="149"/>
      <c r="AK1887" s="159" t="s">
        <v>274</v>
      </c>
      <c r="AL1887" s="159" t="s">
        <v>274</v>
      </c>
      <c r="AM1887" s="149" t="s">
        <v>274</v>
      </c>
      <c r="AN1887" s="160">
        <v>4</v>
      </c>
      <c r="AO1887" s="149"/>
      <c r="AP1887" s="149" t="s">
        <v>274</v>
      </c>
      <c r="AQ1887" s="149" t="s">
        <v>275</v>
      </c>
      <c r="AR1887" s="158">
        <v>1</v>
      </c>
      <c r="AS1887" s="149" t="s">
        <v>275</v>
      </c>
      <c r="AT1887" s="149" t="s">
        <v>276</v>
      </c>
      <c r="AU1887" s="161">
        <v>1</v>
      </c>
      <c r="AV1887" s="159">
        <v>16666.67</v>
      </c>
      <c r="AW1887" s="159">
        <v>666.67</v>
      </c>
      <c r="AX1887" s="149" t="s">
        <v>274</v>
      </c>
      <c r="AY1887" s="162">
        <v>0</v>
      </c>
      <c r="AZ1887" s="162" t="s">
        <v>274</v>
      </c>
      <c r="BA1887" s="162">
        <v>0</v>
      </c>
      <c r="BB1887" s="159">
        <v>16000</v>
      </c>
      <c r="BC1887" s="162" t="s">
        <v>274</v>
      </c>
      <c r="BD1887" s="162">
        <v>0</v>
      </c>
      <c r="BE1887" s="159">
        <v>666.67</v>
      </c>
      <c r="BF1887" s="159">
        <v>666.67</v>
      </c>
      <c r="BG1887" s="159">
        <v>16666.67</v>
      </c>
    </row>
    <row r="1888" ht="28.05" customHeight="1" spans="1:59">
      <c r="A1888" s="149"/>
      <c r="B1888" s="149"/>
      <c r="C1888" s="149"/>
      <c r="D1888" s="149" t="s">
        <v>3726</v>
      </c>
      <c r="E1888" s="340" t="s">
        <v>8830</v>
      </c>
      <c r="F1888" s="149" t="s">
        <v>3726</v>
      </c>
      <c r="G1888" s="149" t="s">
        <v>8831</v>
      </c>
      <c r="H1888" s="149" t="s">
        <v>8832</v>
      </c>
      <c r="I1888" s="149" t="s">
        <v>8828</v>
      </c>
      <c r="J1888" s="149" t="s">
        <v>8833</v>
      </c>
      <c r="K1888" s="149"/>
      <c r="L1888" s="149" t="s">
        <v>287</v>
      </c>
      <c r="M1888" s="149"/>
      <c r="N1888" s="149" t="s">
        <v>263</v>
      </c>
      <c r="O1888" s="149" t="s">
        <v>214</v>
      </c>
      <c r="P1888" s="149" t="s">
        <v>53</v>
      </c>
      <c r="Q1888" s="149"/>
      <c r="R1888" s="149" t="s">
        <v>8382</v>
      </c>
      <c r="S1888" s="149" t="s">
        <v>4928</v>
      </c>
      <c r="T1888" s="149" t="s">
        <v>8279</v>
      </c>
      <c r="U1888" s="149" t="s">
        <v>267</v>
      </c>
      <c r="V1888" s="149"/>
      <c r="W1888" s="149"/>
      <c r="X1888" s="149" t="s">
        <v>268</v>
      </c>
      <c r="Y1888" s="149"/>
      <c r="Z1888" s="149"/>
      <c r="AA1888" s="149"/>
      <c r="AB1888" s="149" t="s">
        <v>269</v>
      </c>
      <c r="AC1888" s="149" t="s">
        <v>318</v>
      </c>
      <c r="AD1888" s="149" t="s">
        <v>8279</v>
      </c>
      <c r="AE1888" s="149" t="s">
        <v>271</v>
      </c>
      <c r="AF1888" s="149"/>
      <c r="AG1888" s="149" t="s">
        <v>1098</v>
      </c>
      <c r="AH1888" s="149" t="s">
        <v>273</v>
      </c>
      <c r="AI1888" s="158">
        <v>96</v>
      </c>
      <c r="AJ1888" s="149"/>
      <c r="AK1888" s="159" t="s">
        <v>274</v>
      </c>
      <c r="AL1888" s="159" t="s">
        <v>274</v>
      </c>
      <c r="AM1888" s="149" t="s">
        <v>274</v>
      </c>
      <c r="AN1888" s="160">
        <v>4</v>
      </c>
      <c r="AO1888" s="149"/>
      <c r="AP1888" s="149" t="s">
        <v>274</v>
      </c>
      <c r="AQ1888" s="149" t="s">
        <v>275</v>
      </c>
      <c r="AR1888" s="158">
        <v>1</v>
      </c>
      <c r="AS1888" s="149" t="s">
        <v>275</v>
      </c>
      <c r="AT1888" s="149" t="s">
        <v>276</v>
      </c>
      <c r="AU1888" s="161">
        <v>1</v>
      </c>
      <c r="AV1888" s="159">
        <v>10256.41</v>
      </c>
      <c r="AW1888" s="159">
        <v>410.26</v>
      </c>
      <c r="AX1888" s="149" t="s">
        <v>274</v>
      </c>
      <c r="AY1888" s="162">
        <v>0</v>
      </c>
      <c r="AZ1888" s="162" t="s">
        <v>274</v>
      </c>
      <c r="BA1888" s="162">
        <v>0</v>
      </c>
      <c r="BB1888" s="159">
        <v>9846.15</v>
      </c>
      <c r="BC1888" s="162" t="s">
        <v>274</v>
      </c>
      <c r="BD1888" s="162">
        <v>0</v>
      </c>
      <c r="BE1888" s="159">
        <v>410.26</v>
      </c>
      <c r="BF1888" s="159">
        <v>410.26</v>
      </c>
      <c r="BG1888" s="159">
        <v>10256.41</v>
      </c>
    </row>
    <row r="1889" ht="28.05" customHeight="1" spans="1:59">
      <c r="A1889" s="149"/>
      <c r="B1889" s="149"/>
      <c r="C1889" s="149"/>
      <c r="D1889" s="149" t="s">
        <v>3726</v>
      </c>
      <c r="E1889" s="340" t="s">
        <v>8834</v>
      </c>
      <c r="F1889" s="149" t="s">
        <v>3726</v>
      </c>
      <c r="G1889" s="149" t="s">
        <v>8835</v>
      </c>
      <c r="H1889" s="149" t="s">
        <v>8836</v>
      </c>
      <c r="I1889" s="149" t="s">
        <v>8828</v>
      </c>
      <c r="J1889" s="149" t="s">
        <v>8837</v>
      </c>
      <c r="K1889" s="149"/>
      <c r="L1889" s="149" t="s">
        <v>287</v>
      </c>
      <c r="M1889" s="149"/>
      <c r="N1889" s="149" t="s">
        <v>263</v>
      </c>
      <c r="O1889" s="149" t="s">
        <v>214</v>
      </c>
      <c r="P1889" s="149" t="s">
        <v>53</v>
      </c>
      <c r="Q1889" s="149"/>
      <c r="R1889" s="149" t="s">
        <v>8382</v>
      </c>
      <c r="S1889" s="149" t="s">
        <v>4928</v>
      </c>
      <c r="T1889" s="149" t="s">
        <v>8279</v>
      </c>
      <c r="U1889" s="149" t="s">
        <v>267</v>
      </c>
      <c r="V1889" s="149"/>
      <c r="W1889" s="149"/>
      <c r="X1889" s="149" t="s">
        <v>268</v>
      </c>
      <c r="Y1889" s="149"/>
      <c r="Z1889" s="149"/>
      <c r="AA1889" s="149"/>
      <c r="AB1889" s="149" t="s">
        <v>269</v>
      </c>
      <c r="AC1889" s="149" t="s">
        <v>318</v>
      </c>
      <c r="AD1889" s="149" t="s">
        <v>8279</v>
      </c>
      <c r="AE1889" s="149" t="s">
        <v>271</v>
      </c>
      <c r="AF1889" s="149"/>
      <c r="AG1889" s="149" t="s">
        <v>1098</v>
      </c>
      <c r="AH1889" s="149" t="s">
        <v>273</v>
      </c>
      <c r="AI1889" s="158">
        <v>96</v>
      </c>
      <c r="AJ1889" s="149"/>
      <c r="AK1889" s="159" t="s">
        <v>274</v>
      </c>
      <c r="AL1889" s="159" t="s">
        <v>274</v>
      </c>
      <c r="AM1889" s="149" t="s">
        <v>274</v>
      </c>
      <c r="AN1889" s="160">
        <v>4</v>
      </c>
      <c r="AO1889" s="149"/>
      <c r="AP1889" s="149" t="s">
        <v>274</v>
      </c>
      <c r="AQ1889" s="149" t="s">
        <v>275</v>
      </c>
      <c r="AR1889" s="158">
        <v>1</v>
      </c>
      <c r="AS1889" s="149" t="s">
        <v>275</v>
      </c>
      <c r="AT1889" s="149" t="s">
        <v>276</v>
      </c>
      <c r="AU1889" s="161">
        <v>1</v>
      </c>
      <c r="AV1889" s="159">
        <v>11111.11</v>
      </c>
      <c r="AW1889" s="159">
        <v>444.44</v>
      </c>
      <c r="AX1889" s="149" t="s">
        <v>274</v>
      </c>
      <c r="AY1889" s="162">
        <v>0</v>
      </c>
      <c r="AZ1889" s="162" t="s">
        <v>274</v>
      </c>
      <c r="BA1889" s="162">
        <v>0</v>
      </c>
      <c r="BB1889" s="159">
        <v>10666.67</v>
      </c>
      <c r="BC1889" s="162" t="s">
        <v>274</v>
      </c>
      <c r="BD1889" s="162">
        <v>0</v>
      </c>
      <c r="BE1889" s="159">
        <v>444.44</v>
      </c>
      <c r="BF1889" s="159">
        <v>444.44</v>
      </c>
      <c r="BG1889" s="159">
        <v>11111.11</v>
      </c>
    </row>
    <row r="1890" ht="28.05" customHeight="1" spans="1:59">
      <c r="A1890" s="149"/>
      <c r="B1890" s="149"/>
      <c r="C1890" s="149"/>
      <c r="D1890" s="149" t="s">
        <v>3726</v>
      </c>
      <c r="E1890" s="340" t="s">
        <v>8838</v>
      </c>
      <c r="F1890" s="149" t="s">
        <v>3726</v>
      </c>
      <c r="G1890" s="149" t="s">
        <v>8839</v>
      </c>
      <c r="H1890" s="149" t="s">
        <v>8840</v>
      </c>
      <c r="I1890" s="149" t="s">
        <v>6400</v>
      </c>
      <c r="J1890" s="149" t="s">
        <v>8841</v>
      </c>
      <c r="K1890" s="149"/>
      <c r="L1890" s="149" t="s">
        <v>287</v>
      </c>
      <c r="M1890" s="149"/>
      <c r="N1890" s="149" t="s">
        <v>263</v>
      </c>
      <c r="O1890" s="149" t="s">
        <v>214</v>
      </c>
      <c r="P1890" s="149" t="s">
        <v>53</v>
      </c>
      <c r="Q1890" s="149"/>
      <c r="R1890" s="149" t="s">
        <v>8382</v>
      </c>
      <c r="S1890" s="149" t="s">
        <v>4928</v>
      </c>
      <c r="T1890" s="149" t="s">
        <v>8279</v>
      </c>
      <c r="U1890" s="149" t="s">
        <v>267</v>
      </c>
      <c r="V1890" s="149"/>
      <c r="W1890" s="149"/>
      <c r="X1890" s="149" t="s">
        <v>268</v>
      </c>
      <c r="Y1890" s="149"/>
      <c r="Z1890" s="149"/>
      <c r="AA1890" s="149"/>
      <c r="AB1890" s="149" t="s">
        <v>269</v>
      </c>
      <c r="AC1890" s="149" t="s">
        <v>318</v>
      </c>
      <c r="AD1890" s="149" t="s">
        <v>8279</v>
      </c>
      <c r="AE1890" s="149" t="s">
        <v>271</v>
      </c>
      <c r="AF1890" s="149"/>
      <c r="AG1890" s="149" t="s">
        <v>1098</v>
      </c>
      <c r="AH1890" s="149" t="s">
        <v>273</v>
      </c>
      <c r="AI1890" s="158">
        <v>96</v>
      </c>
      <c r="AJ1890" s="149"/>
      <c r="AK1890" s="159" t="s">
        <v>274</v>
      </c>
      <c r="AL1890" s="159" t="s">
        <v>274</v>
      </c>
      <c r="AM1890" s="149" t="s">
        <v>274</v>
      </c>
      <c r="AN1890" s="160">
        <v>4</v>
      </c>
      <c r="AO1890" s="149"/>
      <c r="AP1890" s="149" t="s">
        <v>274</v>
      </c>
      <c r="AQ1890" s="149" t="s">
        <v>275</v>
      </c>
      <c r="AR1890" s="158">
        <v>1</v>
      </c>
      <c r="AS1890" s="149" t="s">
        <v>275</v>
      </c>
      <c r="AT1890" s="149" t="s">
        <v>276</v>
      </c>
      <c r="AU1890" s="161">
        <v>1</v>
      </c>
      <c r="AV1890" s="159">
        <v>11111.11</v>
      </c>
      <c r="AW1890" s="159">
        <v>444.44</v>
      </c>
      <c r="AX1890" s="149" t="s">
        <v>274</v>
      </c>
      <c r="AY1890" s="162">
        <v>0</v>
      </c>
      <c r="AZ1890" s="162" t="s">
        <v>274</v>
      </c>
      <c r="BA1890" s="162">
        <v>0</v>
      </c>
      <c r="BB1890" s="159">
        <v>10666.67</v>
      </c>
      <c r="BC1890" s="162" t="s">
        <v>274</v>
      </c>
      <c r="BD1890" s="162">
        <v>0</v>
      </c>
      <c r="BE1890" s="159">
        <v>444.44</v>
      </c>
      <c r="BF1890" s="159">
        <v>444.44</v>
      </c>
      <c r="BG1890" s="159">
        <v>11111.11</v>
      </c>
    </row>
    <row r="1891" ht="28.05" customHeight="1" spans="1:59">
      <c r="A1891" s="149"/>
      <c r="B1891" s="149"/>
      <c r="C1891" s="149"/>
      <c r="D1891" s="149" t="s">
        <v>3726</v>
      </c>
      <c r="E1891" s="340" t="s">
        <v>8842</v>
      </c>
      <c r="F1891" s="149" t="s">
        <v>3726</v>
      </c>
      <c r="G1891" s="149" t="s">
        <v>8843</v>
      </c>
      <c r="H1891" s="149" t="s">
        <v>182</v>
      </c>
      <c r="I1891" s="149" t="s">
        <v>8844</v>
      </c>
      <c r="J1891" s="149" t="s">
        <v>8845</v>
      </c>
      <c r="K1891" s="149"/>
      <c r="L1891" s="149" t="s">
        <v>262</v>
      </c>
      <c r="M1891" s="149"/>
      <c r="N1891" s="149" t="s">
        <v>263</v>
      </c>
      <c r="O1891" s="149" t="s">
        <v>214</v>
      </c>
      <c r="P1891" s="149" t="s">
        <v>53</v>
      </c>
      <c r="Q1891" s="149"/>
      <c r="R1891" s="149" t="s">
        <v>4231</v>
      </c>
      <c r="S1891" s="149" t="s">
        <v>184</v>
      </c>
      <c r="T1891" s="149" t="s">
        <v>8800</v>
      </c>
      <c r="U1891" s="149" t="s">
        <v>267</v>
      </c>
      <c r="V1891" s="149"/>
      <c r="W1891" s="149"/>
      <c r="X1891" s="149" t="s">
        <v>268</v>
      </c>
      <c r="Y1891" s="149"/>
      <c r="Z1891" s="149"/>
      <c r="AA1891" s="149"/>
      <c r="AB1891" s="149" t="s">
        <v>269</v>
      </c>
      <c r="AC1891" s="149" t="s">
        <v>270</v>
      </c>
      <c r="AD1891" s="149" t="s">
        <v>8800</v>
      </c>
      <c r="AE1891" s="149" t="s">
        <v>271</v>
      </c>
      <c r="AF1891" s="149"/>
      <c r="AG1891" s="149" t="s">
        <v>1098</v>
      </c>
      <c r="AH1891" s="149" t="s">
        <v>273</v>
      </c>
      <c r="AI1891" s="158">
        <v>22</v>
      </c>
      <c r="AJ1891" s="149"/>
      <c r="AK1891" s="159" t="s">
        <v>274</v>
      </c>
      <c r="AL1891" s="159" t="s">
        <v>274</v>
      </c>
      <c r="AM1891" s="149" t="s">
        <v>274</v>
      </c>
      <c r="AN1891" s="160">
        <v>4</v>
      </c>
      <c r="AO1891" s="149"/>
      <c r="AP1891" s="149" t="s">
        <v>274</v>
      </c>
      <c r="AQ1891" s="149" t="s">
        <v>275</v>
      </c>
      <c r="AR1891" s="158">
        <v>1</v>
      </c>
      <c r="AS1891" s="149" t="s">
        <v>275</v>
      </c>
      <c r="AT1891" s="149" t="s">
        <v>276</v>
      </c>
      <c r="AU1891" s="161">
        <v>1</v>
      </c>
      <c r="AV1891" s="159">
        <v>10619.47</v>
      </c>
      <c r="AW1891" s="159">
        <v>424.78</v>
      </c>
      <c r="AX1891" s="149" t="s">
        <v>274</v>
      </c>
      <c r="AY1891" s="159">
        <v>106.2</v>
      </c>
      <c r="AZ1891" s="159">
        <v>106.2</v>
      </c>
      <c r="BA1891" s="159">
        <v>424.8</v>
      </c>
      <c r="BB1891" s="159">
        <v>2336.22</v>
      </c>
      <c r="BC1891" s="162" t="s">
        <v>274</v>
      </c>
      <c r="BD1891" s="162">
        <v>0</v>
      </c>
      <c r="BE1891" s="159">
        <v>8283.25</v>
      </c>
      <c r="BF1891" s="159">
        <v>8283.25</v>
      </c>
      <c r="BG1891" s="159">
        <v>10619.47</v>
      </c>
    </row>
    <row r="1892" ht="28.05" customHeight="1" spans="1:59">
      <c r="A1892" s="149"/>
      <c r="B1892" s="149"/>
      <c r="C1892" s="149"/>
      <c r="D1892" s="149" t="s">
        <v>3726</v>
      </c>
      <c r="E1892" s="340" t="s">
        <v>8846</v>
      </c>
      <c r="F1892" s="149" t="s">
        <v>3726</v>
      </c>
      <c r="G1892" s="149" t="s">
        <v>8847</v>
      </c>
      <c r="H1892" s="149" t="s">
        <v>8848</v>
      </c>
      <c r="I1892" s="149" t="s">
        <v>8849</v>
      </c>
      <c r="J1892" s="149" t="s">
        <v>8850</v>
      </c>
      <c r="K1892" s="149"/>
      <c r="L1892" s="149" t="s">
        <v>262</v>
      </c>
      <c r="M1892" s="149"/>
      <c r="N1892" s="149" t="s">
        <v>263</v>
      </c>
      <c r="O1892" s="149" t="s">
        <v>214</v>
      </c>
      <c r="P1892" s="149" t="s">
        <v>53</v>
      </c>
      <c r="Q1892" s="149"/>
      <c r="R1892" s="149" t="s">
        <v>3903</v>
      </c>
      <c r="S1892" s="149" t="s">
        <v>8851</v>
      </c>
      <c r="T1892" s="149" t="s">
        <v>818</v>
      </c>
      <c r="U1892" s="149" t="s">
        <v>267</v>
      </c>
      <c r="V1892" s="149"/>
      <c r="W1892" s="149"/>
      <c r="X1892" s="149" t="s">
        <v>336</v>
      </c>
      <c r="Y1892" s="149"/>
      <c r="Z1892" s="149"/>
      <c r="AA1892" s="149"/>
      <c r="AB1892" s="149" t="s">
        <v>269</v>
      </c>
      <c r="AC1892" s="149" t="s">
        <v>270</v>
      </c>
      <c r="AD1892" s="149" t="s">
        <v>818</v>
      </c>
      <c r="AE1892" s="149" t="s">
        <v>271</v>
      </c>
      <c r="AF1892" s="149"/>
      <c r="AG1892" s="149" t="s">
        <v>1098</v>
      </c>
      <c r="AH1892" s="149" t="s">
        <v>273</v>
      </c>
      <c r="AI1892" s="158">
        <v>22</v>
      </c>
      <c r="AJ1892" s="149"/>
      <c r="AK1892" s="159" t="s">
        <v>274</v>
      </c>
      <c r="AL1892" s="159" t="s">
        <v>274</v>
      </c>
      <c r="AM1892" s="149" t="s">
        <v>274</v>
      </c>
      <c r="AN1892" s="160">
        <v>4</v>
      </c>
      <c r="AO1892" s="149"/>
      <c r="AP1892" s="149" t="s">
        <v>274</v>
      </c>
      <c r="AQ1892" s="149" t="s">
        <v>275</v>
      </c>
      <c r="AR1892" s="158">
        <v>1</v>
      </c>
      <c r="AS1892" s="149" t="s">
        <v>275</v>
      </c>
      <c r="AT1892" s="149" t="s">
        <v>276</v>
      </c>
      <c r="AU1892" s="161">
        <v>1</v>
      </c>
      <c r="AV1892" s="159">
        <v>5495.58</v>
      </c>
      <c r="AW1892" s="159">
        <v>219.82</v>
      </c>
      <c r="AX1892" s="149" t="s">
        <v>274</v>
      </c>
      <c r="AY1892" s="159">
        <v>54.95</v>
      </c>
      <c r="AZ1892" s="159">
        <v>54.95</v>
      </c>
      <c r="BA1892" s="159">
        <v>219.81</v>
      </c>
      <c r="BB1892" s="159">
        <v>1209.09</v>
      </c>
      <c r="BC1892" s="162" t="s">
        <v>274</v>
      </c>
      <c r="BD1892" s="162">
        <v>0</v>
      </c>
      <c r="BE1892" s="159">
        <v>4286.49</v>
      </c>
      <c r="BF1892" s="159">
        <v>4286.49</v>
      </c>
      <c r="BG1892" s="159">
        <v>5495.58</v>
      </c>
    </row>
    <row r="1893" ht="28.05" customHeight="1" spans="1:59">
      <c r="A1893" s="149"/>
      <c r="B1893" s="149"/>
      <c r="C1893" s="149"/>
      <c r="D1893" s="149" t="s">
        <v>3726</v>
      </c>
      <c r="E1893" s="340" t="s">
        <v>8852</v>
      </c>
      <c r="F1893" s="149" t="s">
        <v>3726</v>
      </c>
      <c r="G1893" s="149" t="s">
        <v>8853</v>
      </c>
      <c r="H1893" s="149" t="s">
        <v>8854</v>
      </c>
      <c r="I1893" s="149" t="s">
        <v>8855</v>
      </c>
      <c r="J1893" s="149" t="s">
        <v>8856</v>
      </c>
      <c r="K1893" s="149"/>
      <c r="L1893" s="149" t="s">
        <v>287</v>
      </c>
      <c r="M1893" s="149"/>
      <c r="N1893" s="149" t="s">
        <v>263</v>
      </c>
      <c r="O1893" s="149" t="s">
        <v>214</v>
      </c>
      <c r="P1893" s="149" t="s">
        <v>53</v>
      </c>
      <c r="Q1893" s="149"/>
      <c r="R1893" s="149" t="s">
        <v>8180</v>
      </c>
      <c r="S1893" s="149" t="s">
        <v>4928</v>
      </c>
      <c r="T1893" s="149" t="s">
        <v>837</v>
      </c>
      <c r="U1893" s="149" t="s">
        <v>267</v>
      </c>
      <c r="V1893" s="149"/>
      <c r="W1893" s="149"/>
      <c r="X1893" s="149" t="s">
        <v>268</v>
      </c>
      <c r="Y1893" s="149"/>
      <c r="Z1893" s="149"/>
      <c r="AA1893" s="149"/>
      <c r="AB1893" s="149" t="s">
        <v>269</v>
      </c>
      <c r="AC1893" s="149" t="s">
        <v>270</v>
      </c>
      <c r="AD1893" s="149" t="s">
        <v>837</v>
      </c>
      <c r="AE1893" s="149" t="s">
        <v>271</v>
      </c>
      <c r="AF1893" s="149"/>
      <c r="AG1893" s="149" t="s">
        <v>1098</v>
      </c>
      <c r="AH1893" s="149" t="s">
        <v>273</v>
      </c>
      <c r="AI1893" s="158">
        <v>78</v>
      </c>
      <c r="AJ1893" s="149"/>
      <c r="AK1893" s="159" t="s">
        <v>274</v>
      </c>
      <c r="AL1893" s="159" t="s">
        <v>274</v>
      </c>
      <c r="AM1893" s="149" t="s">
        <v>274</v>
      </c>
      <c r="AN1893" s="160">
        <v>4</v>
      </c>
      <c r="AO1893" s="149"/>
      <c r="AP1893" s="149" t="s">
        <v>274</v>
      </c>
      <c r="AQ1893" s="149" t="s">
        <v>275</v>
      </c>
      <c r="AR1893" s="158">
        <v>1</v>
      </c>
      <c r="AS1893" s="149" t="s">
        <v>275</v>
      </c>
      <c r="AT1893" s="149" t="s">
        <v>276</v>
      </c>
      <c r="AU1893" s="161">
        <v>1</v>
      </c>
      <c r="AV1893" s="159">
        <v>12931.03</v>
      </c>
      <c r="AW1893" s="159">
        <v>517.24</v>
      </c>
      <c r="AX1893" s="149" t="s">
        <v>274</v>
      </c>
      <c r="AY1893" s="159">
        <v>135.19</v>
      </c>
      <c r="AZ1893" s="159">
        <v>135.19</v>
      </c>
      <c r="BA1893" s="159">
        <v>540.76</v>
      </c>
      <c r="BB1893" s="159">
        <v>9980.39</v>
      </c>
      <c r="BC1893" s="162" t="s">
        <v>274</v>
      </c>
      <c r="BD1893" s="162">
        <v>0</v>
      </c>
      <c r="BE1893" s="159">
        <v>2950.64</v>
      </c>
      <c r="BF1893" s="159">
        <v>2950.64</v>
      </c>
      <c r="BG1893" s="159">
        <v>12931.03</v>
      </c>
    </row>
    <row r="1894" ht="28.05" customHeight="1" spans="1:59">
      <c r="A1894" s="149"/>
      <c r="B1894" s="149"/>
      <c r="C1894" s="149"/>
      <c r="D1894" s="149" t="s">
        <v>3726</v>
      </c>
      <c r="E1894" s="340" t="s">
        <v>8857</v>
      </c>
      <c r="F1894" s="149" t="s">
        <v>3726</v>
      </c>
      <c r="G1894" s="149" t="s">
        <v>8858</v>
      </c>
      <c r="H1894" s="149" t="s">
        <v>8859</v>
      </c>
      <c r="I1894" s="149" t="s">
        <v>8860</v>
      </c>
      <c r="J1894" s="149" t="s">
        <v>8861</v>
      </c>
      <c r="K1894" s="149"/>
      <c r="L1894" s="149" t="s">
        <v>287</v>
      </c>
      <c r="M1894" s="149"/>
      <c r="N1894" s="149" t="s">
        <v>263</v>
      </c>
      <c r="O1894" s="149" t="s">
        <v>214</v>
      </c>
      <c r="P1894" s="149" t="s">
        <v>53</v>
      </c>
      <c r="Q1894" s="149"/>
      <c r="R1894" s="149" t="s">
        <v>8180</v>
      </c>
      <c r="S1894" s="149" t="s">
        <v>4928</v>
      </c>
      <c r="T1894" s="149" t="s">
        <v>837</v>
      </c>
      <c r="U1894" s="149" t="s">
        <v>267</v>
      </c>
      <c r="V1894" s="149"/>
      <c r="W1894" s="149"/>
      <c r="X1894" s="149" t="s">
        <v>268</v>
      </c>
      <c r="Y1894" s="149"/>
      <c r="Z1894" s="149"/>
      <c r="AA1894" s="149"/>
      <c r="AB1894" s="149" t="s">
        <v>269</v>
      </c>
      <c r="AC1894" s="149" t="s">
        <v>270</v>
      </c>
      <c r="AD1894" s="149" t="s">
        <v>837</v>
      </c>
      <c r="AE1894" s="149" t="s">
        <v>271</v>
      </c>
      <c r="AF1894" s="149"/>
      <c r="AG1894" s="149" t="s">
        <v>1098</v>
      </c>
      <c r="AH1894" s="149" t="s">
        <v>273</v>
      </c>
      <c r="AI1894" s="158">
        <v>78</v>
      </c>
      <c r="AJ1894" s="149"/>
      <c r="AK1894" s="159" t="s">
        <v>274</v>
      </c>
      <c r="AL1894" s="159" t="s">
        <v>274</v>
      </c>
      <c r="AM1894" s="149" t="s">
        <v>274</v>
      </c>
      <c r="AN1894" s="160">
        <v>4</v>
      </c>
      <c r="AO1894" s="149"/>
      <c r="AP1894" s="149" t="s">
        <v>274</v>
      </c>
      <c r="AQ1894" s="149" t="s">
        <v>275</v>
      </c>
      <c r="AR1894" s="158">
        <v>1</v>
      </c>
      <c r="AS1894" s="149" t="s">
        <v>275</v>
      </c>
      <c r="AT1894" s="149" t="s">
        <v>276</v>
      </c>
      <c r="AU1894" s="161">
        <v>1</v>
      </c>
      <c r="AV1894" s="159">
        <v>18965.52</v>
      </c>
      <c r="AW1894" s="159">
        <v>758.62</v>
      </c>
      <c r="AX1894" s="149" t="s">
        <v>274</v>
      </c>
      <c r="AY1894" s="159">
        <v>171.32</v>
      </c>
      <c r="AZ1894" s="159">
        <v>171.32</v>
      </c>
      <c r="BA1894" s="159">
        <v>685.28</v>
      </c>
      <c r="BB1894" s="159">
        <v>14449.58</v>
      </c>
      <c r="BC1894" s="162" t="s">
        <v>274</v>
      </c>
      <c r="BD1894" s="159">
        <v>673.54</v>
      </c>
      <c r="BE1894" s="159">
        <v>4515.94</v>
      </c>
      <c r="BF1894" s="159">
        <v>3842.4</v>
      </c>
      <c r="BG1894" s="159">
        <v>18965.52</v>
      </c>
    </row>
    <row r="1895" ht="28.05" customHeight="1" spans="1:59">
      <c r="A1895" s="149"/>
      <c r="B1895" s="149"/>
      <c r="C1895" s="149"/>
      <c r="D1895" s="149" t="s">
        <v>3726</v>
      </c>
      <c r="E1895" s="340" t="s">
        <v>8862</v>
      </c>
      <c r="F1895" s="149" t="s">
        <v>3726</v>
      </c>
      <c r="G1895" s="149" t="s">
        <v>8863</v>
      </c>
      <c r="H1895" s="149" t="s">
        <v>8864</v>
      </c>
      <c r="I1895" s="149" t="s">
        <v>8865</v>
      </c>
      <c r="J1895" s="149" t="s">
        <v>8866</v>
      </c>
      <c r="K1895" s="149"/>
      <c r="L1895" s="149" t="s">
        <v>287</v>
      </c>
      <c r="M1895" s="149"/>
      <c r="N1895" s="149" t="s">
        <v>263</v>
      </c>
      <c r="O1895" s="149" t="s">
        <v>214</v>
      </c>
      <c r="P1895" s="149" t="s">
        <v>53</v>
      </c>
      <c r="Q1895" s="149"/>
      <c r="R1895" s="149" t="s">
        <v>8180</v>
      </c>
      <c r="S1895" s="149" t="s">
        <v>4928</v>
      </c>
      <c r="T1895" s="149" t="s">
        <v>837</v>
      </c>
      <c r="U1895" s="149" t="s">
        <v>267</v>
      </c>
      <c r="V1895" s="149"/>
      <c r="W1895" s="149"/>
      <c r="X1895" s="149" t="s">
        <v>268</v>
      </c>
      <c r="Y1895" s="149"/>
      <c r="Z1895" s="149"/>
      <c r="AA1895" s="149"/>
      <c r="AB1895" s="149" t="s">
        <v>269</v>
      </c>
      <c r="AC1895" s="149" t="s">
        <v>270</v>
      </c>
      <c r="AD1895" s="149" t="s">
        <v>837</v>
      </c>
      <c r="AE1895" s="149" t="s">
        <v>271</v>
      </c>
      <c r="AF1895" s="149"/>
      <c r="AG1895" s="149" t="s">
        <v>1098</v>
      </c>
      <c r="AH1895" s="149" t="s">
        <v>273</v>
      </c>
      <c r="AI1895" s="158">
        <v>78</v>
      </c>
      <c r="AJ1895" s="149"/>
      <c r="AK1895" s="159" t="s">
        <v>274</v>
      </c>
      <c r="AL1895" s="159" t="s">
        <v>274</v>
      </c>
      <c r="AM1895" s="149" t="s">
        <v>274</v>
      </c>
      <c r="AN1895" s="160">
        <v>4</v>
      </c>
      <c r="AO1895" s="149"/>
      <c r="AP1895" s="149" t="s">
        <v>274</v>
      </c>
      <c r="AQ1895" s="149" t="s">
        <v>275</v>
      </c>
      <c r="AR1895" s="158">
        <v>1</v>
      </c>
      <c r="AS1895" s="149" t="s">
        <v>275</v>
      </c>
      <c r="AT1895" s="149" t="s">
        <v>276</v>
      </c>
      <c r="AU1895" s="161">
        <v>1</v>
      </c>
      <c r="AV1895" s="159">
        <v>4310.34</v>
      </c>
      <c r="AW1895" s="159">
        <v>172.41</v>
      </c>
      <c r="AX1895" s="149" t="s">
        <v>274</v>
      </c>
      <c r="AY1895" s="159">
        <v>39.63</v>
      </c>
      <c r="AZ1895" s="159">
        <v>39.63</v>
      </c>
      <c r="BA1895" s="159">
        <v>158.52</v>
      </c>
      <c r="BB1895" s="159">
        <v>3288.5</v>
      </c>
      <c r="BC1895" s="162" t="s">
        <v>274</v>
      </c>
      <c r="BD1895" s="159">
        <v>136.04</v>
      </c>
      <c r="BE1895" s="159">
        <v>1021.84</v>
      </c>
      <c r="BF1895" s="159">
        <v>885.8</v>
      </c>
      <c r="BG1895" s="159">
        <v>4310.34</v>
      </c>
    </row>
    <row r="1896" ht="28.05" customHeight="1" spans="1:59">
      <c r="A1896" s="149"/>
      <c r="B1896" s="149"/>
      <c r="C1896" s="149"/>
      <c r="D1896" s="149" t="s">
        <v>3726</v>
      </c>
      <c r="E1896" s="340" t="s">
        <v>8867</v>
      </c>
      <c r="F1896" s="149" t="s">
        <v>3726</v>
      </c>
      <c r="G1896" s="149" t="s">
        <v>8868</v>
      </c>
      <c r="H1896" s="149" t="s">
        <v>8727</v>
      </c>
      <c r="I1896" s="149" t="s">
        <v>8515</v>
      </c>
      <c r="J1896" s="149" t="s">
        <v>8869</v>
      </c>
      <c r="K1896" s="149"/>
      <c r="L1896" s="149" t="s">
        <v>287</v>
      </c>
      <c r="M1896" s="149"/>
      <c r="N1896" s="149" t="s">
        <v>263</v>
      </c>
      <c r="O1896" s="149" t="s">
        <v>214</v>
      </c>
      <c r="P1896" s="149" t="s">
        <v>53</v>
      </c>
      <c r="Q1896" s="149"/>
      <c r="R1896" s="149" t="s">
        <v>8180</v>
      </c>
      <c r="S1896" s="149" t="s">
        <v>4928</v>
      </c>
      <c r="T1896" s="149" t="s">
        <v>837</v>
      </c>
      <c r="U1896" s="149" t="s">
        <v>267</v>
      </c>
      <c r="V1896" s="149"/>
      <c r="W1896" s="149"/>
      <c r="X1896" s="149" t="s">
        <v>268</v>
      </c>
      <c r="Y1896" s="149"/>
      <c r="Z1896" s="149"/>
      <c r="AA1896" s="149"/>
      <c r="AB1896" s="149" t="s">
        <v>269</v>
      </c>
      <c r="AC1896" s="149" t="s">
        <v>270</v>
      </c>
      <c r="AD1896" s="149" t="s">
        <v>837</v>
      </c>
      <c r="AE1896" s="149" t="s">
        <v>271</v>
      </c>
      <c r="AF1896" s="149"/>
      <c r="AG1896" s="149" t="s">
        <v>1098</v>
      </c>
      <c r="AH1896" s="149" t="s">
        <v>273</v>
      </c>
      <c r="AI1896" s="158">
        <v>78</v>
      </c>
      <c r="AJ1896" s="149"/>
      <c r="AK1896" s="159" t="s">
        <v>274</v>
      </c>
      <c r="AL1896" s="159" t="s">
        <v>274</v>
      </c>
      <c r="AM1896" s="149" t="s">
        <v>274</v>
      </c>
      <c r="AN1896" s="160">
        <v>4</v>
      </c>
      <c r="AO1896" s="149"/>
      <c r="AP1896" s="149" t="s">
        <v>274</v>
      </c>
      <c r="AQ1896" s="149" t="s">
        <v>275</v>
      </c>
      <c r="AR1896" s="158">
        <v>1</v>
      </c>
      <c r="AS1896" s="149" t="s">
        <v>275</v>
      </c>
      <c r="AT1896" s="149" t="s">
        <v>276</v>
      </c>
      <c r="AU1896" s="161">
        <v>1</v>
      </c>
      <c r="AV1896" s="159">
        <v>3017.24</v>
      </c>
      <c r="AW1896" s="159">
        <v>120.69</v>
      </c>
      <c r="AX1896" s="149" t="s">
        <v>274</v>
      </c>
      <c r="AY1896" s="159">
        <v>31.55</v>
      </c>
      <c r="AZ1896" s="159">
        <v>31.55</v>
      </c>
      <c r="BA1896" s="159">
        <v>126.2</v>
      </c>
      <c r="BB1896" s="159">
        <v>2328.61</v>
      </c>
      <c r="BC1896" s="162" t="s">
        <v>274</v>
      </c>
      <c r="BD1896" s="162">
        <v>0</v>
      </c>
      <c r="BE1896" s="159">
        <v>688.63</v>
      </c>
      <c r="BF1896" s="159">
        <v>688.63</v>
      </c>
      <c r="BG1896" s="159">
        <v>3017.24</v>
      </c>
    </row>
    <row r="1897" ht="28.05" customHeight="1" spans="1:59">
      <c r="A1897" s="149"/>
      <c r="B1897" s="149"/>
      <c r="C1897" s="149"/>
      <c r="D1897" s="149" t="s">
        <v>3726</v>
      </c>
      <c r="E1897" s="340" t="s">
        <v>8870</v>
      </c>
      <c r="F1897" s="149" t="s">
        <v>3726</v>
      </c>
      <c r="G1897" s="149" t="s">
        <v>8871</v>
      </c>
      <c r="H1897" s="149" t="s">
        <v>8840</v>
      </c>
      <c r="I1897" s="149" t="s">
        <v>6400</v>
      </c>
      <c r="J1897" s="149" t="s">
        <v>8872</v>
      </c>
      <c r="K1897" s="149"/>
      <c r="L1897" s="149" t="s">
        <v>287</v>
      </c>
      <c r="M1897" s="149"/>
      <c r="N1897" s="149" t="s">
        <v>263</v>
      </c>
      <c r="O1897" s="149" t="s">
        <v>214</v>
      </c>
      <c r="P1897" s="149" t="s">
        <v>53</v>
      </c>
      <c r="Q1897" s="149"/>
      <c r="R1897" s="149" t="s">
        <v>8382</v>
      </c>
      <c r="S1897" s="149" t="s">
        <v>4928</v>
      </c>
      <c r="T1897" s="149" t="s">
        <v>8279</v>
      </c>
      <c r="U1897" s="149" t="s">
        <v>267</v>
      </c>
      <c r="V1897" s="149"/>
      <c r="W1897" s="149"/>
      <c r="X1897" s="149" t="s">
        <v>268</v>
      </c>
      <c r="Y1897" s="149"/>
      <c r="Z1897" s="149"/>
      <c r="AA1897" s="149"/>
      <c r="AB1897" s="149" t="s">
        <v>269</v>
      </c>
      <c r="AC1897" s="149" t="s">
        <v>318</v>
      </c>
      <c r="AD1897" s="149" t="s">
        <v>8279</v>
      </c>
      <c r="AE1897" s="149" t="s">
        <v>271</v>
      </c>
      <c r="AF1897" s="149"/>
      <c r="AG1897" s="149" t="s">
        <v>1098</v>
      </c>
      <c r="AH1897" s="149" t="s">
        <v>273</v>
      </c>
      <c r="AI1897" s="158">
        <v>96</v>
      </c>
      <c r="AJ1897" s="149"/>
      <c r="AK1897" s="159" t="s">
        <v>274</v>
      </c>
      <c r="AL1897" s="159" t="s">
        <v>274</v>
      </c>
      <c r="AM1897" s="149" t="s">
        <v>274</v>
      </c>
      <c r="AN1897" s="160">
        <v>4</v>
      </c>
      <c r="AO1897" s="149"/>
      <c r="AP1897" s="149" t="s">
        <v>274</v>
      </c>
      <c r="AQ1897" s="149" t="s">
        <v>275</v>
      </c>
      <c r="AR1897" s="158">
        <v>1</v>
      </c>
      <c r="AS1897" s="149" t="s">
        <v>275</v>
      </c>
      <c r="AT1897" s="149" t="s">
        <v>276</v>
      </c>
      <c r="AU1897" s="161">
        <v>1</v>
      </c>
      <c r="AV1897" s="159">
        <v>11111.11</v>
      </c>
      <c r="AW1897" s="159">
        <v>444.44</v>
      </c>
      <c r="AX1897" s="149" t="s">
        <v>274</v>
      </c>
      <c r="AY1897" s="162">
        <v>0</v>
      </c>
      <c r="AZ1897" s="162" t="s">
        <v>274</v>
      </c>
      <c r="BA1897" s="162">
        <v>0</v>
      </c>
      <c r="BB1897" s="159">
        <v>10666.67</v>
      </c>
      <c r="BC1897" s="162" t="s">
        <v>274</v>
      </c>
      <c r="BD1897" s="162">
        <v>0</v>
      </c>
      <c r="BE1897" s="159">
        <v>444.44</v>
      </c>
      <c r="BF1897" s="159">
        <v>444.44</v>
      </c>
      <c r="BG1897" s="159">
        <v>11111.11</v>
      </c>
    </row>
    <row r="1898" ht="28.05" customHeight="1" spans="1:59">
      <c r="A1898" s="149"/>
      <c r="B1898" s="149"/>
      <c r="C1898" s="149"/>
      <c r="D1898" s="149" t="s">
        <v>3726</v>
      </c>
      <c r="E1898" s="340" t="s">
        <v>8873</v>
      </c>
      <c r="F1898" s="149" t="s">
        <v>3726</v>
      </c>
      <c r="G1898" s="149" t="s">
        <v>8874</v>
      </c>
      <c r="H1898" s="149" t="s">
        <v>8827</v>
      </c>
      <c r="I1898" s="149" t="s">
        <v>8828</v>
      </c>
      <c r="J1898" s="149" t="s">
        <v>8875</v>
      </c>
      <c r="K1898" s="149"/>
      <c r="L1898" s="149" t="s">
        <v>287</v>
      </c>
      <c r="M1898" s="149"/>
      <c r="N1898" s="149" t="s">
        <v>263</v>
      </c>
      <c r="O1898" s="149" t="s">
        <v>214</v>
      </c>
      <c r="P1898" s="149" t="s">
        <v>53</v>
      </c>
      <c r="Q1898" s="149"/>
      <c r="R1898" s="149" t="s">
        <v>8382</v>
      </c>
      <c r="S1898" s="149" t="s">
        <v>4928</v>
      </c>
      <c r="T1898" s="149" t="s">
        <v>8279</v>
      </c>
      <c r="U1898" s="149" t="s">
        <v>267</v>
      </c>
      <c r="V1898" s="149"/>
      <c r="W1898" s="149"/>
      <c r="X1898" s="149" t="s">
        <v>268</v>
      </c>
      <c r="Y1898" s="149"/>
      <c r="Z1898" s="149"/>
      <c r="AA1898" s="149"/>
      <c r="AB1898" s="149" t="s">
        <v>269</v>
      </c>
      <c r="AC1898" s="149" t="s">
        <v>318</v>
      </c>
      <c r="AD1898" s="149" t="s">
        <v>8279</v>
      </c>
      <c r="AE1898" s="149" t="s">
        <v>271</v>
      </c>
      <c r="AF1898" s="149"/>
      <c r="AG1898" s="149" t="s">
        <v>1098</v>
      </c>
      <c r="AH1898" s="149" t="s">
        <v>273</v>
      </c>
      <c r="AI1898" s="158">
        <v>96</v>
      </c>
      <c r="AJ1898" s="149"/>
      <c r="AK1898" s="159" t="s">
        <v>274</v>
      </c>
      <c r="AL1898" s="159" t="s">
        <v>274</v>
      </c>
      <c r="AM1898" s="149" t="s">
        <v>274</v>
      </c>
      <c r="AN1898" s="160">
        <v>4</v>
      </c>
      <c r="AO1898" s="149"/>
      <c r="AP1898" s="149" t="s">
        <v>274</v>
      </c>
      <c r="AQ1898" s="149" t="s">
        <v>275</v>
      </c>
      <c r="AR1898" s="158">
        <v>1</v>
      </c>
      <c r="AS1898" s="149" t="s">
        <v>275</v>
      </c>
      <c r="AT1898" s="149" t="s">
        <v>276</v>
      </c>
      <c r="AU1898" s="161">
        <v>1</v>
      </c>
      <c r="AV1898" s="159">
        <v>16666.67</v>
      </c>
      <c r="AW1898" s="159">
        <v>666.67</v>
      </c>
      <c r="AX1898" s="149" t="s">
        <v>274</v>
      </c>
      <c r="AY1898" s="162">
        <v>0</v>
      </c>
      <c r="AZ1898" s="162" t="s">
        <v>274</v>
      </c>
      <c r="BA1898" s="162">
        <v>0</v>
      </c>
      <c r="BB1898" s="159">
        <v>16000</v>
      </c>
      <c r="BC1898" s="162" t="s">
        <v>274</v>
      </c>
      <c r="BD1898" s="162">
        <v>0</v>
      </c>
      <c r="BE1898" s="159">
        <v>666.67</v>
      </c>
      <c r="BF1898" s="159">
        <v>666.67</v>
      </c>
      <c r="BG1898" s="159">
        <v>16666.67</v>
      </c>
    </row>
    <row r="1899" ht="28.05" customHeight="1" spans="1:59">
      <c r="A1899" s="149"/>
      <c r="B1899" s="149"/>
      <c r="C1899" s="149"/>
      <c r="D1899" s="149" t="s">
        <v>3726</v>
      </c>
      <c r="E1899" s="340" t="s">
        <v>8876</v>
      </c>
      <c r="F1899" s="149" t="s">
        <v>3726</v>
      </c>
      <c r="G1899" s="149" t="s">
        <v>8877</v>
      </c>
      <c r="H1899" s="149" t="s">
        <v>8878</v>
      </c>
      <c r="I1899" s="149" t="s">
        <v>6456</v>
      </c>
      <c r="J1899" s="149" t="s">
        <v>8879</v>
      </c>
      <c r="K1899" s="149"/>
      <c r="L1899" s="149" t="s">
        <v>287</v>
      </c>
      <c r="M1899" s="149"/>
      <c r="N1899" s="149" t="s">
        <v>263</v>
      </c>
      <c r="O1899" s="149" t="s">
        <v>214</v>
      </c>
      <c r="P1899" s="149" t="s">
        <v>53</v>
      </c>
      <c r="Q1899" s="149"/>
      <c r="R1899" s="149" t="s">
        <v>8382</v>
      </c>
      <c r="S1899" s="149" t="s">
        <v>4928</v>
      </c>
      <c r="T1899" s="149" t="s">
        <v>8279</v>
      </c>
      <c r="U1899" s="149" t="s">
        <v>267</v>
      </c>
      <c r="V1899" s="149"/>
      <c r="W1899" s="149"/>
      <c r="X1899" s="149" t="s">
        <v>268</v>
      </c>
      <c r="Y1899" s="149"/>
      <c r="Z1899" s="149"/>
      <c r="AA1899" s="149"/>
      <c r="AB1899" s="149" t="s">
        <v>269</v>
      </c>
      <c r="AC1899" s="149" t="s">
        <v>318</v>
      </c>
      <c r="AD1899" s="149" t="s">
        <v>8279</v>
      </c>
      <c r="AE1899" s="149" t="s">
        <v>271</v>
      </c>
      <c r="AF1899" s="149"/>
      <c r="AG1899" s="149" t="s">
        <v>1098</v>
      </c>
      <c r="AH1899" s="149" t="s">
        <v>273</v>
      </c>
      <c r="AI1899" s="158">
        <v>96</v>
      </c>
      <c r="AJ1899" s="149"/>
      <c r="AK1899" s="159" t="s">
        <v>274</v>
      </c>
      <c r="AL1899" s="159" t="s">
        <v>274</v>
      </c>
      <c r="AM1899" s="149" t="s">
        <v>274</v>
      </c>
      <c r="AN1899" s="160">
        <v>4</v>
      </c>
      <c r="AO1899" s="149"/>
      <c r="AP1899" s="149" t="s">
        <v>274</v>
      </c>
      <c r="AQ1899" s="149" t="s">
        <v>275</v>
      </c>
      <c r="AR1899" s="158">
        <v>1</v>
      </c>
      <c r="AS1899" s="149" t="s">
        <v>275</v>
      </c>
      <c r="AT1899" s="149" t="s">
        <v>276</v>
      </c>
      <c r="AU1899" s="161">
        <v>1</v>
      </c>
      <c r="AV1899" s="159">
        <v>8119.66</v>
      </c>
      <c r="AW1899" s="159">
        <v>324.79</v>
      </c>
      <c r="AX1899" s="149" t="s">
        <v>274</v>
      </c>
      <c r="AY1899" s="162">
        <v>0</v>
      </c>
      <c r="AZ1899" s="162" t="s">
        <v>274</v>
      </c>
      <c r="BA1899" s="162">
        <v>0</v>
      </c>
      <c r="BB1899" s="159">
        <v>7794.87</v>
      </c>
      <c r="BC1899" s="162" t="s">
        <v>274</v>
      </c>
      <c r="BD1899" s="162">
        <v>0</v>
      </c>
      <c r="BE1899" s="159">
        <v>324.79</v>
      </c>
      <c r="BF1899" s="159">
        <v>324.79</v>
      </c>
      <c r="BG1899" s="159">
        <v>8119.66</v>
      </c>
    </row>
    <row r="1900" ht="28.05" customHeight="1" spans="1:59">
      <c r="A1900" s="149"/>
      <c r="B1900" s="149"/>
      <c r="C1900" s="149"/>
      <c r="D1900" s="149" t="s">
        <v>3726</v>
      </c>
      <c r="E1900" s="340" t="s">
        <v>8880</v>
      </c>
      <c r="F1900" s="149" t="s">
        <v>3726</v>
      </c>
      <c r="G1900" s="149" t="s">
        <v>8881</v>
      </c>
      <c r="H1900" s="149" t="s">
        <v>8882</v>
      </c>
      <c r="I1900" s="149" t="s">
        <v>8515</v>
      </c>
      <c r="J1900" s="149" t="s">
        <v>8883</v>
      </c>
      <c r="K1900" s="149"/>
      <c r="L1900" s="149" t="s">
        <v>287</v>
      </c>
      <c r="M1900" s="149"/>
      <c r="N1900" s="149" t="s">
        <v>263</v>
      </c>
      <c r="O1900" s="149" t="s">
        <v>214</v>
      </c>
      <c r="P1900" s="149" t="s">
        <v>53</v>
      </c>
      <c r="Q1900" s="149"/>
      <c r="R1900" s="149" t="s">
        <v>8180</v>
      </c>
      <c r="S1900" s="149" t="s">
        <v>4928</v>
      </c>
      <c r="T1900" s="149" t="s">
        <v>837</v>
      </c>
      <c r="U1900" s="149" t="s">
        <v>267</v>
      </c>
      <c r="V1900" s="149"/>
      <c r="W1900" s="149"/>
      <c r="X1900" s="149" t="s">
        <v>268</v>
      </c>
      <c r="Y1900" s="149"/>
      <c r="Z1900" s="149"/>
      <c r="AA1900" s="149"/>
      <c r="AB1900" s="149" t="s">
        <v>269</v>
      </c>
      <c r="AC1900" s="149" t="s">
        <v>270</v>
      </c>
      <c r="AD1900" s="149" t="s">
        <v>837</v>
      </c>
      <c r="AE1900" s="149" t="s">
        <v>271</v>
      </c>
      <c r="AF1900" s="149"/>
      <c r="AG1900" s="149" t="s">
        <v>1098</v>
      </c>
      <c r="AH1900" s="149" t="s">
        <v>273</v>
      </c>
      <c r="AI1900" s="158">
        <v>78</v>
      </c>
      <c r="AJ1900" s="149"/>
      <c r="AK1900" s="159" t="s">
        <v>274</v>
      </c>
      <c r="AL1900" s="159" t="s">
        <v>274</v>
      </c>
      <c r="AM1900" s="149" t="s">
        <v>274</v>
      </c>
      <c r="AN1900" s="160">
        <v>4</v>
      </c>
      <c r="AO1900" s="149"/>
      <c r="AP1900" s="149" t="s">
        <v>274</v>
      </c>
      <c r="AQ1900" s="149" t="s">
        <v>275</v>
      </c>
      <c r="AR1900" s="158">
        <v>1</v>
      </c>
      <c r="AS1900" s="149" t="s">
        <v>275</v>
      </c>
      <c r="AT1900" s="149" t="s">
        <v>276</v>
      </c>
      <c r="AU1900" s="161">
        <v>1</v>
      </c>
      <c r="AV1900" s="159">
        <v>4310.34</v>
      </c>
      <c r="AW1900" s="159">
        <v>172.41</v>
      </c>
      <c r="AX1900" s="149" t="s">
        <v>274</v>
      </c>
      <c r="AY1900" s="159">
        <v>45.07</v>
      </c>
      <c r="AZ1900" s="159">
        <v>45.07</v>
      </c>
      <c r="BA1900" s="159">
        <v>180.28</v>
      </c>
      <c r="BB1900" s="159">
        <v>3326.58</v>
      </c>
      <c r="BC1900" s="162" t="s">
        <v>274</v>
      </c>
      <c r="BD1900" s="162">
        <v>0</v>
      </c>
      <c r="BE1900" s="159">
        <v>983.76</v>
      </c>
      <c r="BF1900" s="159">
        <v>983.76</v>
      </c>
      <c r="BG1900" s="159">
        <v>4310.34</v>
      </c>
    </row>
    <row r="1901" ht="28.05" customHeight="1" spans="1:59">
      <c r="A1901" s="149"/>
      <c r="B1901" s="149"/>
      <c r="C1901" s="149"/>
      <c r="D1901" s="149" t="s">
        <v>3726</v>
      </c>
      <c r="E1901" s="340" t="s">
        <v>8884</v>
      </c>
      <c r="F1901" s="149" t="s">
        <v>3726</v>
      </c>
      <c r="G1901" s="149" t="s">
        <v>8885</v>
      </c>
      <c r="H1901" s="149" t="s">
        <v>8886</v>
      </c>
      <c r="I1901" s="149" t="s">
        <v>8887</v>
      </c>
      <c r="J1901" s="149" t="s">
        <v>8888</v>
      </c>
      <c r="K1901" s="149"/>
      <c r="L1901" s="149" t="s">
        <v>287</v>
      </c>
      <c r="M1901" s="149"/>
      <c r="N1901" s="149" t="s">
        <v>263</v>
      </c>
      <c r="O1901" s="149" t="s">
        <v>214</v>
      </c>
      <c r="P1901" s="149" t="s">
        <v>53</v>
      </c>
      <c r="Q1901" s="149"/>
      <c r="R1901" s="149" t="s">
        <v>8180</v>
      </c>
      <c r="S1901" s="149" t="s">
        <v>4928</v>
      </c>
      <c r="T1901" s="149" t="s">
        <v>837</v>
      </c>
      <c r="U1901" s="149" t="s">
        <v>267</v>
      </c>
      <c r="V1901" s="149"/>
      <c r="W1901" s="149"/>
      <c r="X1901" s="149" t="s">
        <v>268</v>
      </c>
      <c r="Y1901" s="149"/>
      <c r="Z1901" s="149"/>
      <c r="AA1901" s="149"/>
      <c r="AB1901" s="149" t="s">
        <v>269</v>
      </c>
      <c r="AC1901" s="149" t="s">
        <v>270</v>
      </c>
      <c r="AD1901" s="149" t="s">
        <v>837</v>
      </c>
      <c r="AE1901" s="149" t="s">
        <v>271</v>
      </c>
      <c r="AF1901" s="149"/>
      <c r="AG1901" s="149" t="s">
        <v>1098</v>
      </c>
      <c r="AH1901" s="149" t="s">
        <v>273</v>
      </c>
      <c r="AI1901" s="158">
        <v>78</v>
      </c>
      <c r="AJ1901" s="149"/>
      <c r="AK1901" s="159" t="s">
        <v>274</v>
      </c>
      <c r="AL1901" s="159" t="s">
        <v>274</v>
      </c>
      <c r="AM1901" s="149" t="s">
        <v>274</v>
      </c>
      <c r="AN1901" s="160">
        <v>4</v>
      </c>
      <c r="AO1901" s="149"/>
      <c r="AP1901" s="149" t="s">
        <v>274</v>
      </c>
      <c r="AQ1901" s="149" t="s">
        <v>275</v>
      </c>
      <c r="AR1901" s="158">
        <v>1</v>
      </c>
      <c r="AS1901" s="149" t="s">
        <v>275</v>
      </c>
      <c r="AT1901" s="149" t="s">
        <v>276</v>
      </c>
      <c r="AU1901" s="161">
        <v>1</v>
      </c>
      <c r="AV1901" s="159">
        <v>7327.59</v>
      </c>
      <c r="AW1901" s="159">
        <v>293.1</v>
      </c>
      <c r="AX1901" s="149" t="s">
        <v>274</v>
      </c>
      <c r="AY1901" s="159">
        <v>66.84</v>
      </c>
      <c r="AZ1901" s="159">
        <v>66.84</v>
      </c>
      <c r="BA1901" s="159">
        <v>267.37</v>
      </c>
      <c r="BB1901" s="159">
        <v>5587.53</v>
      </c>
      <c r="BC1901" s="162" t="s">
        <v>274</v>
      </c>
      <c r="BD1901" s="159">
        <v>243.75</v>
      </c>
      <c r="BE1901" s="159">
        <v>1740.06</v>
      </c>
      <c r="BF1901" s="159">
        <v>1496.31</v>
      </c>
      <c r="BG1901" s="159">
        <v>7327.59</v>
      </c>
    </row>
    <row r="1902" ht="28.05" customHeight="1" spans="1:59">
      <c r="A1902" s="149"/>
      <c r="B1902" s="149"/>
      <c r="C1902" s="149"/>
      <c r="D1902" s="149" t="s">
        <v>3726</v>
      </c>
      <c r="E1902" s="340" t="s">
        <v>8889</v>
      </c>
      <c r="F1902" s="149" t="s">
        <v>3726</v>
      </c>
      <c r="G1902" s="149" t="s">
        <v>8890</v>
      </c>
      <c r="H1902" s="149" t="s">
        <v>8891</v>
      </c>
      <c r="I1902" s="149" t="s">
        <v>8892</v>
      </c>
      <c r="J1902" s="149" t="s">
        <v>8893</v>
      </c>
      <c r="K1902" s="149"/>
      <c r="L1902" s="149" t="s">
        <v>287</v>
      </c>
      <c r="M1902" s="149"/>
      <c r="N1902" s="149" t="s">
        <v>263</v>
      </c>
      <c r="O1902" s="149" t="s">
        <v>214</v>
      </c>
      <c r="P1902" s="149" t="s">
        <v>53</v>
      </c>
      <c r="Q1902" s="149"/>
      <c r="R1902" s="149" t="s">
        <v>8180</v>
      </c>
      <c r="S1902" s="149" t="s">
        <v>4928</v>
      </c>
      <c r="T1902" s="149" t="s">
        <v>837</v>
      </c>
      <c r="U1902" s="149" t="s">
        <v>267</v>
      </c>
      <c r="V1902" s="149"/>
      <c r="W1902" s="149"/>
      <c r="X1902" s="149" t="s">
        <v>268</v>
      </c>
      <c r="Y1902" s="149"/>
      <c r="Z1902" s="149"/>
      <c r="AA1902" s="149"/>
      <c r="AB1902" s="149" t="s">
        <v>269</v>
      </c>
      <c r="AC1902" s="149" t="s">
        <v>270</v>
      </c>
      <c r="AD1902" s="149" t="s">
        <v>837</v>
      </c>
      <c r="AE1902" s="149" t="s">
        <v>271</v>
      </c>
      <c r="AF1902" s="149"/>
      <c r="AG1902" s="149" t="s">
        <v>1098</v>
      </c>
      <c r="AH1902" s="149" t="s">
        <v>273</v>
      </c>
      <c r="AI1902" s="158">
        <v>78</v>
      </c>
      <c r="AJ1902" s="149"/>
      <c r="AK1902" s="159" t="s">
        <v>274</v>
      </c>
      <c r="AL1902" s="159" t="s">
        <v>274</v>
      </c>
      <c r="AM1902" s="149" t="s">
        <v>274</v>
      </c>
      <c r="AN1902" s="160">
        <v>4</v>
      </c>
      <c r="AO1902" s="149"/>
      <c r="AP1902" s="149" t="s">
        <v>274</v>
      </c>
      <c r="AQ1902" s="149" t="s">
        <v>275</v>
      </c>
      <c r="AR1902" s="158">
        <v>1</v>
      </c>
      <c r="AS1902" s="149" t="s">
        <v>275</v>
      </c>
      <c r="AT1902" s="149" t="s">
        <v>276</v>
      </c>
      <c r="AU1902" s="161">
        <v>1</v>
      </c>
      <c r="AV1902" s="159">
        <v>6896.55</v>
      </c>
      <c r="AW1902" s="159">
        <v>275.86</v>
      </c>
      <c r="AX1902" s="149" t="s">
        <v>274</v>
      </c>
      <c r="AY1902" s="159">
        <v>61.24</v>
      </c>
      <c r="AZ1902" s="159">
        <v>61.24</v>
      </c>
      <c r="BA1902" s="159">
        <v>244.97</v>
      </c>
      <c r="BB1902" s="159">
        <v>5247.14</v>
      </c>
      <c r="BC1902" s="162" t="s">
        <v>274</v>
      </c>
      <c r="BD1902" s="159">
        <v>271.14</v>
      </c>
      <c r="BE1902" s="159">
        <v>1649.41</v>
      </c>
      <c r="BF1902" s="159">
        <v>1378.27</v>
      </c>
      <c r="BG1902" s="159">
        <v>6896.55</v>
      </c>
    </row>
    <row r="1903" ht="28.05" customHeight="1" spans="1:59">
      <c r="A1903" s="149"/>
      <c r="B1903" s="149"/>
      <c r="C1903" s="149"/>
      <c r="D1903" s="149" t="s">
        <v>3726</v>
      </c>
      <c r="E1903" s="340" t="s">
        <v>8894</v>
      </c>
      <c r="F1903" s="149" t="s">
        <v>3726</v>
      </c>
      <c r="G1903" s="149" t="s">
        <v>8895</v>
      </c>
      <c r="H1903" s="149" t="s">
        <v>8878</v>
      </c>
      <c r="I1903" s="149" t="s">
        <v>6456</v>
      </c>
      <c r="J1903" s="149" t="s">
        <v>8896</v>
      </c>
      <c r="K1903" s="149"/>
      <c r="L1903" s="149" t="s">
        <v>287</v>
      </c>
      <c r="M1903" s="149"/>
      <c r="N1903" s="149" t="s">
        <v>263</v>
      </c>
      <c r="O1903" s="149" t="s">
        <v>214</v>
      </c>
      <c r="P1903" s="149" t="s">
        <v>53</v>
      </c>
      <c r="Q1903" s="149"/>
      <c r="R1903" s="149" t="s">
        <v>8382</v>
      </c>
      <c r="S1903" s="149" t="s">
        <v>4928</v>
      </c>
      <c r="T1903" s="149" t="s">
        <v>8279</v>
      </c>
      <c r="U1903" s="149" t="s">
        <v>267</v>
      </c>
      <c r="V1903" s="149"/>
      <c r="W1903" s="149"/>
      <c r="X1903" s="149" t="s">
        <v>268</v>
      </c>
      <c r="Y1903" s="149"/>
      <c r="Z1903" s="149"/>
      <c r="AA1903" s="149"/>
      <c r="AB1903" s="149" t="s">
        <v>269</v>
      </c>
      <c r="AC1903" s="149" t="s">
        <v>318</v>
      </c>
      <c r="AD1903" s="149" t="s">
        <v>8279</v>
      </c>
      <c r="AE1903" s="149" t="s">
        <v>271</v>
      </c>
      <c r="AF1903" s="149"/>
      <c r="AG1903" s="149" t="s">
        <v>1098</v>
      </c>
      <c r="AH1903" s="149" t="s">
        <v>273</v>
      </c>
      <c r="AI1903" s="158">
        <v>96</v>
      </c>
      <c r="AJ1903" s="149"/>
      <c r="AK1903" s="159" t="s">
        <v>274</v>
      </c>
      <c r="AL1903" s="159" t="s">
        <v>274</v>
      </c>
      <c r="AM1903" s="149" t="s">
        <v>274</v>
      </c>
      <c r="AN1903" s="160">
        <v>4</v>
      </c>
      <c r="AO1903" s="149"/>
      <c r="AP1903" s="149" t="s">
        <v>274</v>
      </c>
      <c r="AQ1903" s="149" t="s">
        <v>275</v>
      </c>
      <c r="AR1903" s="158">
        <v>1</v>
      </c>
      <c r="AS1903" s="149" t="s">
        <v>275</v>
      </c>
      <c r="AT1903" s="149" t="s">
        <v>276</v>
      </c>
      <c r="AU1903" s="161">
        <v>1</v>
      </c>
      <c r="AV1903" s="159">
        <v>8119.66</v>
      </c>
      <c r="AW1903" s="159">
        <v>324.79</v>
      </c>
      <c r="AX1903" s="149" t="s">
        <v>274</v>
      </c>
      <c r="AY1903" s="162">
        <v>0</v>
      </c>
      <c r="AZ1903" s="162" t="s">
        <v>274</v>
      </c>
      <c r="BA1903" s="162">
        <v>0</v>
      </c>
      <c r="BB1903" s="159">
        <v>7794.87</v>
      </c>
      <c r="BC1903" s="162" t="s">
        <v>274</v>
      </c>
      <c r="BD1903" s="162">
        <v>0</v>
      </c>
      <c r="BE1903" s="159">
        <v>324.79</v>
      </c>
      <c r="BF1903" s="159">
        <v>324.79</v>
      </c>
      <c r="BG1903" s="159">
        <v>8119.66</v>
      </c>
    </row>
    <row r="1904" ht="28.05" customHeight="1" spans="1:59">
      <c r="A1904" s="149"/>
      <c r="B1904" s="149"/>
      <c r="C1904" s="149"/>
      <c r="D1904" s="149" t="s">
        <v>3726</v>
      </c>
      <c r="E1904" s="340" t="s">
        <v>8897</v>
      </c>
      <c r="F1904" s="149" t="s">
        <v>3726</v>
      </c>
      <c r="G1904" s="149" t="s">
        <v>8898</v>
      </c>
      <c r="H1904" s="149" t="s">
        <v>8899</v>
      </c>
      <c r="I1904" s="149" t="s">
        <v>8900</v>
      </c>
      <c r="J1904" s="149" t="s">
        <v>8901</v>
      </c>
      <c r="K1904" s="149"/>
      <c r="L1904" s="149" t="s">
        <v>262</v>
      </c>
      <c r="M1904" s="149"/>
      <c r="N1904" s="149" t="s">
        <v>263</v>
      </c>
      <c r="O1904" s="149" t="s">
        <v>214</v>
      </c>
      <c r="P1904" s="149" t="s">
        <v>53</v>
      </c>
      <c r="Q1904" s="149"/>
      <c r="R1904" s="149" t="s">
        <v>8666</v>
      </c>
      <c r="S1904" s="149" t="s">
        <v>4180</v>
      </c>
      <c r="T1904" s="149" t="s">
        <v>818</v>
      </c>
      <c r="U1904" s="149" t="s">
        <v>267</v>
      </c>
      <c r="V1904" s="149"/>
      <c r="W1904" s="149"/>
      <c r="X1904" s="149" t="s">
        <v>51</v>
      </c>
      <c r="Y1904" s="149"/>
      <c r="Z1904" s="149"/>
      <c r="AA1904" s="149"/>
      <c r="AB1904" s="149" t="s">
        <v>269</v>
      </c>
      <c r="AC1904" s="149" t="s">
        <v>270</v>
      </c>
      <c r="AD1904" s="149" t="s">
        <v>818</v>
      </c>
      <c r="AE1904" s="149" t="s">
        <v>271</v>
      </c>
      <c r="AF1904" s="149"/>
      <c r="AG1904" s="149" t="s">
        <v>1098</v>
      </c>
      <c r="AH1904" s="149" t="s">
        <v>273</v>
      </c>
      <c r="AI1904" s="158">
        <v>22</v>
      </c>
      <c r="AJ1904" s="149"/>
      <c r="AK1904" s="159" t="s">
        <v>274</v>
      </c>
      <c r="AL1904" s="159" t="s">
        <v>274</v>
      </c>
      <c r="AM1904" s="149" t="s">
        <v>274</v>
      </c>
      <c r="AN1904" s="160">
        <v>4</v>
      </c>
      <c r="AO1904" s="149"/>
      <c r="AP1904" s="149" t="s">
        <v>274</v>
      </c>
      <c r="AQ1904" s="149" t="s">
        <v>275</v>
      </c>
      <c r="AR1904" s="158">
        <v>1</v>
      </c>
      <c r="AS1904" s="149" t="s">
        <v>275</v>
      </c>
      <c r="AT1904" s="149" t="s">
        <v>276</v>
      </c>
      <c r="AU1904" s="161">
        <v>1</v>
      </c>
      <c r="AV1904" s="159">
        <v>256637.17</v>
      </c>
      <c r="AW1904" s="159">
        <v>10265.49</v>
      </c>
      <c r="AX1904" s="149" t="s">
        <v>274</v>
      </c>
      <c r="AY1904" s="159">
        <v>2566.37</v>
      </c>
      <c r="AZ1904" s="159">
        <v>2566.37</v>
      </c>
      <c r="BA1904" s="159">
        <v>10265.48</v>
      </c>
      <c r="BB1904" s="159">
        <v>56460.14</v>
      </c>
      <c r="BC1904" s="162" t="s">
        <v>274</v>
      </c>
      <c r="BD1904" s="162">
        <v>0</v>
      </c>
      <c r="BE1904" s="159">
        <v>200177.03</v>
      </c>
      <c r="BF1904" s="159">
        <v>200177.03</v>
      </c>
      <c r="BG1904" s="159">
        <v>256637.17</v>
      </c>
    </row>
    <row r="1905" ht="28.05" customHeight="1" spans="1:59">
      <c r="A1905" s="149"/>
      <c r="B1905" s="149"/>
      <c r="C1905" s="149"/>
      <c r="D1905" s="149" t="s">
        <v>3726</v>
      </c>
      <c r="E1905" s="340" t="s">
        <v>8902</v>
      </c>
      <c r="F1905" s="149" t="s">
        <v>3726</v>
      </c>
      <c r="G1905" s="149" t="s">
        <v>8903</v>
      </c>
      <c r="H1905" s="149" t="s">
        <v>8904</v>
      </c>
      <c r="I1905" s="149" t="s">
        <v>8905</v>
      </c>
      <c r="J1905" s="149" t="s">
        <v>8906</v>
      </c>
      <c r="K1905" s="149"/>
      <c r="L1905" s="149" t="s">
        <v>262</v>
      </c>
      <c r="M1905" s="149"/>
      <c r="N1905" s="149" t="s">
        <v>263</v>
      </c>
      <c r="O1905" s="149" t="s">
        <v>214</v>
      </c>
      <c r="P1905" s="149" t="s">
        <v>53</v>
      </c>
      <c r="Q1905" s="149"/>
      <c r="R1905" s="149" t="s">
        <v>4522</v>
      </c>
      <c r="S1905" s="149" t="s">
        <v>8907</v>
      </c>
      <c r="T1905" s="149" t="s">
        <v>8908</v>
      </c>
      <c r="U1905" s="149" t="s">
        <v>267</v>
      </c>
      <c r="V1905" s="149"/>
      <c r="W1905" s="149"/>
      <c r="X1905" s="149" t="s">
        <v>268</v>
      </c>
      <c r="Y1905" s="149"/>
      <c r="Z1905" s="149"/>
      <c r="AA1905" s="149"/>
      <c r="AB1905" s="149" t="s">
        <v>269</v>
      </c>
      <c r="AC1905" s="149" t="s">
        <v>270</v>
      </c>
      <c r="AD1905" s="149" t="s">
        <v>8908</v>
      </c>
      <c r="AE1905" s="149" t="s">
        <v>271</v>
      </c>
      <c r="AF1905" s="149"/>
      <c r="AG1905" s="149" t="s">
        <v>1098</v>
      </c>
      <c r="AH1905" s="149" t="s">
        <v>273</v>
      </c>
      <c r="AI1905" s="158">
        <v>22</v>
      </c>
      <c r="AJ1905" s="149"/>
      <c r="AK1905" s="159" t="s">
        <v>274</v>
      </c>
      <c r="AL1905" s="159" t="s">
        <v>274</v>
      </c>
      <c r="AM1905" s="149" t="s">
        <v>274</v>
      </c>
      <c r="AN1905" s="160">
        <v>4</v>
      </c>
      <c r="AO1905" s="149"/>
      <c r="AP1905" s="149" t="s">
        <v>274</v>
      </c>
      <c r="AQ1905" s="149" t="s">
        <v>275</v>
      </c>
      <c r="AR1905" s="158">
        <v>1</v>
      </c>
      <c r="AS1905" s="149" t="s">
        <v>275</v>
      </c>
      <c r="AT1905" s="149" t="s">
        <v>276</v>
      </c>
      <c r="AU1905" s="161">
        <v>1</v>
      </c>
      <c r="AV1905" s="159">
        <v>5486.73</v>
      </c>
      <c r="AW1905" s="159">
        <v>219.47</v>
      </c>
      <c r="AX1905" s="149" t="s">
        <v>274</v>
      </c>
      <c r="AY1905" s="159">
        <v>54.87</v>
      </c>
      <c r="AZ1905" s="159">
        <v>54.87</v>
      </c>
      <c r="BA1905" s="159">
        <v>219.48</v>
      </c>
      <c r="BB1905" s="159">
        <v>1207.14</v>
      </c>
      <c r="BC1905" s="162" t="s">
        <v>274</v>
      </c>
      <c r="BD1905" s="162">
        <v>0</v>
      </c>
      <c r="BE1905" s="159">
        <v>4279.59</v>
      </c>
      <c r="BF1905" s="159">
        <v>4279.59</v>
      </c>
      <c r="BG1905" s="159">
        <v>5486.73</v>
      </c>
    </row>
    <row r="1906" ht="28.05" customHeight="1" spans="1:59">
      <c r="A1906" s="149"/>
      <c r="B1906" s="149"/>
      <c r="C1906" s="149"/>
      <c r="D1906" s="149" t="s">
        <v>3726</v>
      </c>
      <c r="E1906" s="340" t="s">
        <v>8909</v>
      </c>
      <c r="F1906" s="149" t="s">
        <v>3726</v>
      </c>
      <c r="G1906" s="149" t="s">
        <v>8910</v>
      </c>
      <c r="H1906" s="149" t="s">
        <v>4960</v>
      </c>
      <c r="I1906" s="149" t="s">
        <v>7399</v>
      </c>
      <c r="J1906" s="149" t="s">
        <v>8911</v>
      </c>
      <c r="K1906" s="149"/>
      <c r="L1906" s="149" t="s">
        <v>262</v>
      </c>
      <c r="M1906" s="149"/>
      <c r="N1906" s="149" t="s">
        <v>263</v>
      </c>
      <c r="O1906" s="149" t="s">
        <v>214</v>
      </c>
      <c r="P1906" s="149" t="s">
        <v>53</v>
      </c>
      <c r="Q1906" s="149"/>
      <c r="R1906" s="149" t="s">
        <v>3914</v>
      </c>
      <c r="S1906" s="149" t="s">
        <v>5217</v>
      </c>
      <c r="T1906" s="149" t="s">
        <v>8912</v>
      </c>
      <c r="U1906" s="149" t="s">
        <v>267</v>
      </c>
      <c r="V1906" s="149"/>
      <c r="W1906" s="149"/>
      <c r="X1906" s="149" t="s">
        <v>268</v>
      </c>
      <c r="Y1906" s="149"/>
      <c r="Z1906" s="149"/>
      <c r="AA1906" s="149"/>
      <c r="AB1906" s="149" t="s">
        <v>269</v>
      </c>
      <c r="AC1906" s="149" t="s">
        <v>270</v>
      </c>
      <c r="AD1906" s="149" t="s">
        <v>8912</v>
      </c>
      <c r="AE1906" s="149" t="s">
        <v>271</v>
      </c>
      <c r="AF1906" s="149"/>
      <c r="AG1906" s="149" t="s">
        <v>1098</v>
      </c>
      <c r="AH1906" s="149" t="s">
        <v>273</v>
      </c>
      <c r="AI1906" s="158">
        <v>22</v>
      </c>
      <c r="AJ1906" s="149"/>
      <c r="AK1906" s="159" t="s">
        <v>274</v>
      </c>
      <c r="AL1906" s="159" t="s">
        <v>274</v>
      </c>
      <c r="AM1906" s="149" t="s">
        <v>274</v>
      </c>
      <c r="AN1906" s="160">
        <v>4</v>
      </c>
      <c r="AO1906" s="149"/>
      <c r="AP1906" s="149" t="s">
        <v>274</v>
      </c>
      <c r="AQ1906" s="149" t="s">
        <v>275</v>
      </c>
      <c r="AR1906" s="158">
        <v>1</v>
      </c>
      <c r="AS1906" s="149" t="s">
        <v>275</v>
      </c>
      <c r="AT1906" s="149" t="s">
        <v>276</v>
      </c>
      <c r="AU1906" s="161">
        <v>1</v>
      </c>
      <c r="AV1906" s="159">
        <v>17256.64</v>
      </c>
      <c r="AW1906" s="159">
        <v>690.27</v>
      </c>
      <c r="AX1906" s="149" t="s">
        <v>274</v>
      </c>
      <c r="AY1906" s="159">
        <v>172.57</v>
      </c>
      <c r="AZ1906" s="159">
        <v>172.57</v>
      </c>
      <c r="BA1906" s="159">
        <v>690.28</v>
      </c>
      <c r="BB1906" s="159">
        <v>3796.54</v>
      </c>
      <c r="BC1906" s="162" t="s">
        <v>274</v>
      </c>
      <c r="BD1906" s="162">
        <v>0</v>
      </c>
      <c r="BE1906" s="159">
        <v>13460.1</v>
      </c>
      <c r="BF1906" s="159">
        <v>13460.1</v>
      </c>
      <c r="BG1906" s="159">
        <v>17256.64</v>
      </c>
    </row>
    <row r="1907" ht="28.05" customHeight="1" spans="1:59">
      <c r="A1907" s="149"/>
      <c r="B1907" s="149"/>
      <c r="C1907" s="149"/>
      <c r="D1907" s="149" t="s">
        <v>3726</v>
      </c>
      <c r="E1907" s="340" t="s">
        <v>8913</v>
      </c>
      <c r="F1907" s="149" t="s">
        <v>3726</v>
      </c>
      <c r="G1907" s="149" t="s">
        <v>8914</v>
      </c>
      <c r="H1907" s="149" t="s">
        <v>6733</v>
      </c>
      <c r="I1907" s="149" t="s">
        <v>8915</v>
      </c>
      <c r="J1907" s="149" t="s">
        <v>8916</v>
      </c>
      <c r="K1907" s="149"/>
      <c r="L1907" s="149" t="s">
        <v>262</v>
      </c>
      <c r="M1907" s="149"/>
      <c r="N1907" s="149" t="s">
        <v>263</v>
      </c>
      <c r="O1907" s="149" t="s">
        <v>214</v>
      </c>
      <c r="P1907" s="149" t="s">
        <v>53</v>
      </c>
      <c r="Q1907" s="149"/>
      <c r="R1907" s="149" t="s">
        <v>8917</v>
      </c>
      <c r="S1907" s="149" t="s">
        <v>4406</v>
      </c>
      <c r="T1907" s="149" t="s">
        <v>8912</v>
      </c>
      <c r="U1907" s="149" t="s">
        <v>267</v>
      </c>
      <c r="V1907" s="149"/>
      <c r="W1907" s="149"/>
      <c r="X1907" s="149" t="s">
        <v>336</v>
      </c>
      <c r="Y1907" s="149"/>
      <c r="Z1907" s="149"/>
      <c r="AA1907" s="149"/>
      <c r="AB1907" s="149" t="s">
        <v>269</v>
      </c>
      <c r="AC1907" s="149" t="s">
        <v>270</v>
      </c>
      <c r="AD1907" s="149" t="s">
        <v>8912</v>
      </c>
      <c r="AE1907" s="149" t="s">
        <v>271</v>
      </c>
      <c r="AF1907" s="149"/>
      <c r="AG1907" s="149" t="s">
        <v>1098</v>
      </c>
      <c r="AH1907" s="149" t="s">
        <v>273</v>
      </c>
      <c r="AI1907" s="158">
        <v>22</v>
      </c>
      <c r="AJ1907" s="149"/>
      <c r="AK1907" s="159" t="s">
        <v>274</v>
      </c>
      <c r="AL1907" s="159" t="s">
        <v>274</v>
      </c>
      <c r="AM1907" s="149" t="s">
        <v>274</v>
      </c>
      <c r="AN1907" s="160">
        <v>4</v>
      </c>
      <c r="AO1907" s="149"/>
      <c r="AP1907" s="149" t="s">
        <v>274</v>
      </c>
      <c r="AQ1907" s="149" t="s">
        <v>275</v>
      </c>
      <c r="AR1907" s="158">
        <v>1</v>
      </c>
      <c r="AS1907" s="149" t="s">
        <v>275</v>
      </c>
      <c r="AT1907" s="149" t="s">
        <v>276</v>
      </c>
      <c r="AU1907" s="161">
        <v>1</v>
      </c>
      <c r="AV1907" s="159">
        <v>9646.02</v>
      </c>
      <c r="AW1907" s="159">
        <v>385.84</v>
      </c>
      <c r="AX1907" s="149" t="s">
        <v>274</v>
      </c>
      <c r="AY1907" s="159">
        <v>96.46</v>
      </c>
      <c r="AZ1907" s="159">
        <v>96.46</v>
      </c>
      <c r="BA1907" s="159">
        <v>385.84</v>
      </c>
      <c r="BB1907" s="159">
        <v>2122.12</v>
      </c>
      <c r="BC1907" s="162" t="s">
        <v>274</v>
      </c>
      <c r="BD1907" s="162">
        <v>0</v>
      </c>
      <c r="BE1907" s="159">
        <v>7523.9</v>
      </c>
      <c r="BF1907" s="159">
        <v>7523.9</v>
      </c>
      <c r="BG1907" s="159">
        <v>9646.02</v>
      </c>
    </row>
    <row r="1908" ht="28.05" customHeight="1" spans="1:59">
      <c r="A1908" s="149"/>
      <c r="B1908" s="149"/>
      <c r="C1908" s="149"/>
      <c r="D1908" s="149" t="s">
        <v>3726</v>
      </c>
      <c r="E1908" s="340" t="s">
        <v>8918</v>
      </c>
      <c r="F1908" s="149" t="s">
        <v>3726</v>
      </c>
      <c r="G1908" s="149" t="s">
        <v>8919</v>
      </c>
      <c r="H1908" s="149" t="s">
        <v>8886</v>
      </c>
      <c r="I1908" s="149" t="s">
        <v>8887</v>
      </c>
      <c r="J1908" s="149" t="s">
        <v>8920</v>
      </c>
      <c r="K1908" s="149"/>
      <c r="L1908" s="149" t="s">
        <v>287</v>
      </c>
      <c r="M1908" s="149"/>
      <c r="N1908" s="149" t="s">
        <v>263</v>
      </c>
      <c r="O1908" s="149" t="s">
        <v>214</v>
      </c>
      <c r="P1908" s="149" t="s">
        <v>53</v>
      </c>
      <c r="Q1908" s="149"/>
      <c r="R1908" s="149" t="s">
        <v>8180</v>
      </c>
      <c r="S1908" s="149" t="s">
        <v>4928</v>
      </c>
      <c r="T1908" s="149" t="s">
        <v>837</v>
      </c>
      <c r="U1908" s="149" t="s">
        <v>267</v>
      </c>
      <c r="V1908" s="149"/>
      <c r="W1908" s="149"/>
      <c r="X1908" s="149" t="s">
        <v>268</v>
      </c>
      <c r="Y1908" s="149"/>
      <c r="Z1908" s="149"/>
      <c r="AA1908" s="149"/>
      <c r="AB1908" s="149" t="s">
        <v>269</v>
      </c>
      <c r="AC1908" s="149" t="s">
        <v>270</v>
      </c>
      <c r="AD1908" s="149" t="s">
        <v>837</v>
      </c>
      <c r="AE1908" s="149" t="s">
        <v>271</v>
      </c>
      <c r="AF1908" s="149"/>
      <c r="AG1908" s="149" t="s">
        <v>1098</v>
      </c>
      <c r="AH1908" s="149" t="s">
        <v>273</v>
      </c>
      <c r="AI1908" s="158">
        <v>78</v>
      </c>
      <c r="AJ1908" s="149"/>
      <c r="AK1908" s="159" t="s">
        <v>274</v>
      </c>
      <c r="AL1908" s="159" t="s">
        <v>274</v>
      </c>
      <c r="AM1908" s="149" t="s">
        <v>274</v>
      </c>
      <c r="AN1908" s="160">
        <v>4</v>
      </c>
      <c r="AO1908" s="149"/>
      <c r="AP1908" s="149" t="s">
        <v>274</v>
      </c>
      <c r="AQ1908" s="149" t="s">
        <v>275</v>
      </c>
      <c r="AR1908" s="158">
        <v>1</v>
      </c>
      <c r="AS1908" s="149" t="s">
        <v>275</v>
      </c>
      <c r="AT1908" s="149" t="s">
        <v>276</v>
      </c>
      <c r="AU1908" s="161">
        <v>1</v>
      </c>
      <c r="AV1908" s="159">
        <v>7327.59</v>
      </c>
      <c r="AW1908" s="159">
        <v>293.1</v>
      </c>
      <c r="AX1908" s="149" t="s">
        <v>274</v>
      </c>
      <c r="AY1908" s="159">
        <v>66.84</v>
      </c>
      <c r="AZ1908" s="159">
        <v>66.84</v>
      </c>
      <c r="BA1908" s="159">
        <v>267.37</v>
      </c>
      <c r="BB1908" s="159">
        <v>5587.53</v>
      </c>
      <c r="BC1908" s="162" t="s">
        <v>274</v>
      </c>
      <c r="BD1908" s="159">
        <v>243.75</v>
      </c>
      <c r="BE1908" s="159">
        <v>1740.06</v>
      </c>
      <c r="BF1908" s="159">
        <v>1496.31</v>
      </c>
      <c r="BG1908" s="159">
        <v>7327.59</v>
      </c>
    </row>
    <row r="1909" ht="28.05" customHeight="1" spans="1:59">
      <c r="A1909" s="149"/>
      <c r="B1909" s="149"/>
      <c r="C1909" s="149"/>
      <c r="D1909" s="149" t="s">
        <v>3726</v>
      </c>
      <c r="E1909" s="340" t="s">
        <v>8921</v>
      </c>
      <c r="F1909" s="149" t="s">
        <v>3726</v>
      </c>
      <c r="G1909" s="149" t="s">
        <v>8922</v>
      </c>
      <c r="H1909" s="149" t="s">
        <v>6733</v>
      </c>
      <c r="I1909" s="149" t="s">
        <v>8915</v>
      </c>
      <c r="J1909" s="149" t="s">
        <v>8923</v>
      </c>
      <c r="K1909" s="149"/>
      <c r="L1909" s="149" t="s">
        <v>262</v>
      </c>
      <c r="M1909" s="149"/>
      <c r="N1909" s="149" t="s">
        <v>263</v>
      </c>
      <c r="O1909" s="149" t="s">
        <v>214</v>
      </c>
      <c r="P1909" s="149" t="s">
        <v>53</v>
      </c>
      <c r="Q1909" s="149"/>
      <c r="R1909" s="149" t="s">
        <v>8917</v>
      </c>
      <c r="S1909" s="149" t="s">
        <v>4406</v>
      </c>
      <c r="T1909" s="149" t="s">
        <v>8912</v>
      </c>
      <c r="U1909" s="149" t="s">
        <v>267</v>
      </c>
      <c r="V1909" s="149"/>
      <c r="W1909" s="149"/>
      <c r="X1909" s="149" t="s">
        <v>336</v>
      </c>
      <c r="Y1909" s="149"/>
      <c r="Z1909" s="149"/>
      <c r="AA1909" s="149"/>
      <c r="AB1909" s="149" t="s">
        <v>269</v>
      </c>
      <c r="AC1909" s="149" t="s">
        <v>270</v>
      </c>
      <c r="AD1909" s="149" t="s">
        <v>8912</v>
      </c>
      <c r="AE1909" s="149" t="s">
        <v>271</v>
      </c>
      <c r="AF1909" s="149"/>
      <c r="AG1909" s="149" t="s">
        <v>1098</v>
      </c>
      <c r="AH1909" s="149" t="s">
        <v>273</v>
      </c>
      <c r="AI1909" s="158">
        <v>22</v>
      </c>
      <c r="AJ1909" s="149"/>
      <c r="AK1909" s="159" t="s">
        <v>274</v>
      </c>
      <c r="AL1909" s="159" t="s">
        <v>274</v>
      </c>
      <c r="AM1909" s="149" t="s">
        <v>274</v>
      </c>
      <c r="AN1909" s="160">
        <v>4</v>
      </c>
      <c r="AO1909" s="149"/>
      <c r="AP1909" s="149" t="s">
        <v>274</v>
      </c>
      <c r="AQ1909" s="149" t="s">
        <v>275</v>
      </c>
      <c r="AR1909" s="158">
        <v>1</v>
      </c>
      <c r="AS1909" s="149" t="s">
        <v>275</v>
      </c>
      <c r="AT1909" s="149" t="s">
        <v>276</v>
      </c>
      <c r="AU1909" s="161">
        <v>1</v>
      </c>
      <c r="AV1909" s="159">
        <v>9646.02</v>
      </c>
      <c r="AW1909" s="159">
        <v>385.84</v>
      </c>
      <c r="AX1909" s="149" t="s">
        <v>274</v>
      </c>
      <c r="AY1909" s="159">
        <v>96.46</v>
      </c>
      <c r="AZ1909" s="159">
        <v>96.46</v>
      </c>
      <c r="BA1909" s="159">
        <v>385.84</v>
      </c>
      <c r="BB1909" s="159">
        <v>2122.12</v>
      </c>
      <c r="BC1909" s="162" t="s">
        <v>274</v>
      </c>
      <c r="BD1909" s="162">
        <v>0</v>
      </c>
      <c r="BE1909" s="159">
        <v>7523.9</v>
      </c>
      <c r="BF1909" s="159">
        <v>7523.9</v>
      </c>
      <c r="BG1909" s="159">
        <v>9646.02</v>
      </c>
    </row>
    <row r="1910" ht="28.05" customHeight="1" spans="1:59">
      <c r="A1910" s="149"/>
      <c r="B1910" s="149"/>
      <c r="C1910" s="149"/>
      <c r="D1910" s="149" t="s">
        <v>3726</v>
      </c>
      <c r="E1910" s="340" t="s">
        <v>8924</v>
      </c>
      <c r="F1910" s="149" t="s">
        <v>3726</v>
      </c>
      <c r="G1910" s="149" t="s">
        <v>8925</v>
      </c>
      <c r="H1910" s="149" t="s">
        <v>8926</v>
      </c>
      <c r="I1910" s="149" t="s">
        <v>6456</v>
      </c>
      <c r="J1910" s="149" t="s">
        <v>8927</v>
      </c>
      <c r="K1910" s="149"/>
      <c r="L1910" s="149" t="s">
        <v>287</v>
      </c>
      <c r="M1910" s="149"/>
      <c r="N1910" s="149" t="s">
        <v>263</v>
      </c>
      <c r="O1910" s="149" t="s">
        <v>214</v>
      </c>
      <c r="P1910" s="149" t="s">
        <v>53</v>
      </c>
      <c r="Q1910" s="149"/>
      <c r="R1910" s="149" t="s">
        <v>8382</v>
      </c>
      <c r="S1910" s="149" t="s">
        <v>4928</v>
      </c>
      <c r="T1910" s="149" t="s">
        <v>8279</v>
      </c>
      <c r="U1910" s="149" t="s">
        <v>267</v>
      </c>
      <c r="V1910" s="149"/>
      <c r="W1910" s="149"/>
      <c r="X1910" s="149" t="s">
        <v>268</v>
      </c>
      <c r="Y1910" s="149"/>
      <c r="Z1910" s="149"/>
      <c r="AA1910" s="149"/>
      <c r="AB1910" s="149" t="s">
        <v>269</v>
      </c>
      <c r="AC1910" s="149" t="s">
        <v>318</v>
      </c>
      <c r="AD1910" s="149" t="s">
        <v>8279</v>
      </c>
      <c r="AE1910" s="149" t="s">
        <v>271</v>
      </c>
      <c r="AF1910" s="149"/>
      <c r="AG1910" s="149" t="s">
        <v>1098</v>
      </c>
      <c r="AH1910" s="149" t="s">
        <v>273</v>
      </c>
      <c r="AI1910" s="158">
        <v>96</v>
      </c>
      <c r="AJ1910" s="149"/>
      <c r="AK1910" s="159" t="s">
        <v>274</v>
      </c>
      <c r="AL1910" s="159" t="s">
        <v>274</v>
      </c>
      <c r="AM1910" s="149" t="s">
        <v>274</v>
      </c>
      <c r="AN1910" s="160">
        <v>4</v>
      </c>
      <c r="AO1910" s="149"/>
      <c r="AP1910" s="149" t="s">
        <v>274</v>
      </c>
      <c r="AQ1910" s="149" t="s">
        <v>275</v>
      </c>
      <c r="AR1910" s="158">
        <v>1</v>
      </c>
      <c r="AS1910" s="149" t="s">
        <v>275</v>
      </c>
      <c r="AT1910" s="149" t="s">
        <v>276</v>
      </c>
      <c r="AU1910" s="161">
        <v>1</v>
      </c>
      <c r="AV1910" s="159">
        <v>42735.03</v>
      </c>
      <c r="AW1910" s="159">
        <v>1709.4</v>
      </c>
      <c r="AX1910" s="149" t="s">
        <v>274</v>
      </c>
      <c r="AY1910" s="162">
        <v>0</v>
      </c>
      <c r="AZ1910" s="162" t="s">
        <v>274</v>
      </c>
      <c r="BA1910" s="162">
        <v>0</v>
      </c>
      <c r="BB1910" s="159">
        <v>41025.63</v>
      </c>
      <c r="BC1910" s="162" t="s">
        <v>274</v>
      </c>
      <c r="BD1910" s="162">
        <v>0</v>
      </c>
      <c r="BE1910" s="159">
        <v>1709.4</v>
      </c>
      <c r="BF1910" s="159">
        <v>1709.4</v>
      </c>
      <c r="BG1910" s="159">
        <v>42735.03</v>
      </c>
    </row>
    <row r="1911" ht="28.05" customHeight="1" spans="1:59">
      <c r="A1911" s="149"/>
      <c r="B1911" s="149"/>
      <c r="C1911" s="149"/>
      <c r="D1911" s="149" t="s">
        <v>3726</v>
      </c>
      <c r="E1911" s="340" t="s">
        <v>8928</v>
      </c>
      <c r="F1911" s="149" t="s">
        <v>3726</v>
      </c>
      <c r="G1911" s="149" t="s">
        <v>8929</v>
      </c>
      <c r="H1911" s="149" t="s">
        <v>6733</v>
      </c>
      <c r="I1911" s="149" t="s">
        <v>8915</v>
      </c>
      <c r="J1911" s="149" t="s">
        <v>8930</v>
      </c>
      <c r="K1911" s="149"/>
      <c r="L1911" s="149" t="s">
        <v>262</v>
      </c>
      <c r="M1911" s="149"/>
      <c r="N1911" s="149" t="s">
        <v>263</v>
      </c>
      <c r="O1911" s="149" t="s">
        <v>214</v>
      </c>
      <c r="P1911" s="149" t="s">
        <v>53</v>
      </c>
      <c r="Q1911" s="149"/>
      <c r="R1911" s="149" t="s">
        <v>8917</v>
      </c>
      <c r="S1911" s="149" t="s">
        <v>4406</v>
      </c>
      <c r="T1911" s="149" t="s">
        <v>8912</v>
      </c>
      <c r="U1911" s="149" t="s">
        <v>267</v>
      </c>
      <c r="V1911" s="149"/>
      <c r="W1911" s="149"/>
      <c r="X1911" s="149" t="s">
        <v>336</v>
      </c>
      <c r="Y1911" s="149"/>
      <c r="Z1911" s="149"/>
      <c r="AA1911" s="149"/>
      <c r="AB1911" s="149" t="s">
        <v>269</v>
      </c>
      <c r="AC1911" s="149" t="s">
        <v>270</v>
      </c>
      <c r="AD1911" s="149" t="s">
        <v>8912</v>
      </c>
      <c r="AE1911" s="149" t="s">
        <v>271</v>
      </c>
      <c r="AF1911" s="149"/>
      <c r="AG1911" s="149" t="s">
        <v>1098</v>
      </c>
      <c r="AH1911" s="149" t="s">
        <v>273</v>
      </c>
      <c r="AI1911" s="158">
        <v>22</v>
      </c>
      <c r="AJ1911" s="149"/>
      <c r="AK1911" s="159" t="s">
        <v>274</v>
      </c>
      <c r="AL1911" s="159" t="s">
        <v>274</v>
      </c>
      <c r="AM1911" s="149" t="s">
        <v>274</v>
      </c>
      <c r="AN1911" s="160">
        <v>4</v>
      </c>
      <c r="AO1911" s="149"/>
      <c r="AP1911" s="149" t="s">
        <v>274</v>
      </c>
      <c r="AQ1911" s="149" t="s">
        <v>275</v>
      </c>
      <c r="AR1911" s="158">
        <v>1</v>
      </c>
      <c r="AS1911" s="149" t="s">
        <v>275</v>
      </c>
      <c r="AT1911" s="149" t="s">
        <v>276</v>
      </c>
      <c r="AU1911" s="161">
        <v>1</v>
      </c>
      <c r="AV1911" s="159">
        <v>9646.01</v>
      </c>
      <c r="AW1911" s="159">
        <v>385.84</v>
      </c>
      <c r="AX1911" s="149" t="s">
        <v>274</v>
      </c>
      <c r="AY1911" s="159">
        <v>96.46</v>
      </c>
      <c r="AZ1911" s="159">
        <v>96.46</v>
      </c>
      <c r="BA1911" s="159">
        <v>385.84</v>
      </c>
      <c r="BB1911" s="159">
        <v>2122.12</v>
      </c>
      <c r="BC1911" s="162" t="s">
        <v>274</v>
      </c>
      <c r="BD1911" s="162">
        <v>0</v>
      </c>
      <c r="BE1911" s="159">
        <v>7523.89</v>
      </c>
      <c r="BF1911" s="159">
        <v>7523.89</v>
      </c>
      <c r="BG1911" s="159">
        <v>9646.01</v>
      </c>
    </row>
    <row r="1912" ht="28.05" customHeight="1" spans="1:59">
      <c r="A1912" s="149"/>
      <c r="B1912" s="149"/>
      <c r="C1912" s="149"/>
      <c r="D1912" s="149" t="s">
        <v>3726</v>
      </c>
      <c r="E1912" s="340" t="s">
        <v>8931</v>
      </c>
      <c r="F1912" s="149" t="s">
        <v>3726</v>
      </c>
      <c r="G1912" s="149" t="s">
        <v>8932</v>
      </c>
      <c r="H1912" s="149" t="s">
        <v>8933</v>
      </c>
      <c r="I1912" s="149" t="s">
        <v>8934</v>
      </c>
      <c r="J1912" s="149" t="s">
        <v>8935</v>
      </c>
      <c r="K1912" s="149"/>
      <c r="L1912" s="149" t="s">
        <v>262</v>
      </c>
      <c r="M1912" s="149"/>
      <c r="N1912" s="149" t="s">
        <v>263</v>
      </c>
      <c r="O1912" s="149" t="s">
        <v>214</v>
      </c>
      <c r="P1912" s="149" t="s">
        <v>53</v>
      </c>
      <c r="Q1912" s="149"/>
      <c r="R1912" s="149" t="s">
        <v>3903</v>
      </c>
      <c r="S1912" s="149" t="s">
        <v>8936</v>
      </c>
      <c r="T1912" s="149" t="s">
        <v>8937</v>
      </c>
      <c r="U1912" s="149" t="s">
        <v>267</v>
      </c>
      <c r="V1912" s="149"/>
      <c r="W1912" s="149"/>
      <c r="X1912" s="149" t="s">
        <v>336</v>
      </c>
      <c r="Y1912" s="149"/>
      <c r="Z1912" s="149"/>
      <c r="AA1912" s="149"/>
      <c r="AB1912" s="149" t="s">
        <v>269</v>
      </c>
      <c r="AC1912" s="149" t="s">
        <v>318</v>
      </c>
      <c r="AD1912" s="149" t="s">
        <v>8937</v>
      </c>
      <c r="AE1912" s="149" t="s">
        <v>271</v>
      </c>
      <c r="AF1912" s="149"/>
      <c r="AG1912" s="149" t="s">
        <v>1098</v>
      </c>
      <c r="AH1912" s="149" t="s">
        <v>273</v>
      </c>
      <c r="AI1912" s="158">
        <v>96</v>
      </c>
      <c r="AJ1912" s="149"/>
      <c r="AK1912" s="159" t="s">
        <v>274</v>
      </c>
      <c r="AL1912" s="159" t="s">
        <v>274</v>
      </c>
      <c r="AM1912" s="149" t="s">
        <v>274</v>
      </c>
      <c r="AN1912" s="160">
        <v>4</v>
      </c>
      <c r="AO1912" s="149"/>
      <c r="AP1912" s="149" t="s">
        <v>274</v>
      </c>
      <c r="AQ1912" s="149" t="s">
        <v>275</v>
      </c>
      <c r="AR1912" s="158">
        <v>1</v>
      </c>
      <c r="AS1912" s="149" t="s">
        <v>275</v>
      </c>
      <c r="AT1912" s="149" t="s">
        <v>276</v>
      </c>
      <c r="AU1912" s="161">
        <v>1</v>
      </c>
      <c r="AV1912" s="159">
        <v>2051.28</v>
      </c>
      <c r="AW1912" s="159">
        <v>82.05</v>
      </c>
      <c r="AX1912" s="149" t="s">
        <v>274</v>
      </c>
      <c r="AY1912" s="162">
        <v>0</v>
      </c>
      <c r="AZ1912" s="162" t="s">
        <v>274</v>
      </c>
      <c r="BA1912" s="162">
        <v>0</v>
      </c>
      <c r="BB1912" s="159">
        <v>1969.23</v>
      </c>
      <c r="BC1912" s="162" t="s">
        <v>274</v>
      </c>
      <c r="BD1912" s="162">
        <v>0</v>
      </c>
      <c r="BE1912" s="159">
        <v>82.05</v>
      </c>
      <c r="BF1912" s="159">
        <v>82.05</v>
      </c>
      <c r="BG1912" s="159">
        <v>2051.28</v>
      </c>
    </row>
    <row r="1913" ht="28.05" customHeight="1" spans="1:59">
      <c r="A1913" s="149"/>
      <c r="B1913" s="149"/>
      <c r="C1913" s="149"/>
      <c r="D1913" s="149" t="s">
        <v>3726</v>
      </c>
      <c r="E1913" s="340" t="s">
        <v>8938</v>
      </c>
      <c r="F1913" s="149" t="s">
        <v>3726</v>
      </c>
      <c r="G1913" s="149" t="s">
        <v>8939</v>
      </c>
      <c r="H1913" s="149" t="s">
        <v>8940</v>
      </c>
      <c r="I1913" s="149" t="s">
        <v>8941</v>
      </c>
      <c r="J1913" s="149" t="s">
        <v>8942</v>
      </c>
      <c r="K1913" s="149"/>
      <c r="L1913" s="149" t="s">
        <v>287</v>
      </c>
      <c r="M1913" s="149"/>
      <c r="N1913" s="149" t="s">
        <v>263</v>
      </c>
      <c r="O1913" s="149" t="s">
        <v>214</v>
      </c>
      <c r="P1913" s="149" t="s">
        <v>53</v>
      </c>
      <c r="Q1913" s="149"/>
      <c r="R1913" s="149" t="s">
        <v>8180</v>
      </c>
      <c r="S1913" s="149" t="s">
        <v>4928</v>
      </c>
      <c r="T1913" s="149" t="s">
        <v>837</v>
      </c>
      <c r="U1913" s="149" t="s">
        <v>267</v>
      </c>
      <c r="V1913" s="149"/>
      <c r="W1913" s="149"/>
      <c r="X1913" s="149" t="s">
        <v>268</v>
      </c>
      <c r="Y1913" s="149"/>
      <c r="Z1913" s="149"/>
      <c r="AA1913" s="149"/>
      <c r="AB1913" s="149" t="s">
        <v>269</v>
      </c>
      <c r="AC1913" s="149" t="s">
        <v>318</v>
      </c>
      <c r="AD1913" s="149" t="s">
        <v>837</v>
      </c>
      <c r="AE1913" s="149" t="s">
        <v>271</v>
      </c>
      <c r="AF1913" s="149"/>
      <c r="AG1913" s="149" t="s">
        <v>1098</v>
      </c>
      <c r="AH1913" s="149" t="s">
        <v>273</v>
      </c>
      <c r="AI1913" s="158">
        <v>66</v>
      </c>
      <c r="AJ1913" s="149"/>
      <c r="AK1913" s="159" t="s">
        <v>274</v>
      </c>
      <c r="AL1913" s="159" t="s">
        <v>274</v>
      </c>
      <c r="AM1913" s="149" t="s">
        <v>274</v>
      </c>
      <c r="AN1913" s="160">
        <v>4</v>
      </c>
      <c r="AO1913" s="149"/>
      <c r="AP1913" s="149" t="s">
        <v>274</v>
      </c>
      <c r="AQ1913" s="149" t="s">
        <v>275</v>
      </c>
      <c r="AR1913" s="158">
        <v>1</v>
      </c>
      <c r="AS1913" s="149" t="s">
        <v>275</v>
      </c>
      <c r="AT1913" s="149" t="s">
        <v>276</v>
      </c>
      <c r="AU1913" s="161">
        <v>1</v>
      </c>
      <c r="AV1913" s="159">
        <v>2586.21</v>
      </c>
      <c r="AW1913" s="159">
        <v>103.45</v>
      </c>
      <c r="AX1913" s="149" t="s">
        <v>274</v>
      </c>
      <c r="AY1913" s="162">
        <v>0</v>
      </c>
      <c r="AZ1913" s="162" t="s">
        <v>274</v>
      </c>
      <c r="BA1913" s="162">
        <v>0</v>
      </c>
      <c r="BB1913" s="159">
        <v>1647.13</v>
      </c>
      <c r="BC1913" s="162" t="s">
        <v>274</v>
      </c>
      <c r="BD1913" s="159">
        <v>835.63</v>
      </c>
      <c r="BE1913" s="159">
        <v>939.08</v>
      </c>
      <c r="BF1913" s="159">
        <v>103.45</v>
      </c>
      <c r="BG1913" s="159">
        <v>2586.21</v>
      </c>
    </row>
    <row r="1914" ht="28.05" customHeight="1" spans="1:59">
      <c r="A1914" s="149"/>
      <c r="B1914" s="149"/>
      <c r="C1914" s="149"/>
      <c r="D1914" s="149" t="s">
        <v>3726</v>
      </c>
      <c r="E1914" s="340" t="s">
        <v>8943</v>
      </c>
      <c r="F1914" s="149" t="s">
        <v>3726</v>
      </c>
      <c r="G1914" s="149" t="s">
        <v>8944</v>
      </c>
      <c r="H1914" s="149" t="s">
        <v>8940</v>
      </c>
      <c r="I1914" s="149" t="s">
        <v>8941</v>
      </c>
      <c r="J1914" s="149" t="s">
        <v>8945</v>
      </c>
      <c r="K1914" s="149"/>
      <c r="L1914" s="149" t="s">
        <v>287</v>
      </c>
      <c r="M1914" s="149"/>
      <c r="N1914" s="149" t="s">
        <v>263</v>
      </c>
      <c r="O1914" s="149" t="s">
        <v>214</v>
      </c>
      <c r="P1914" s="149" t="s">
        <v>53</v>
      </c>
      <c r="Q1914" s="149"/>
      <c r="R1914" s="149" t="s">
        <v>8180</v>
      </c>
      <c r="S1914" s="149" t="s">
        <v>4928</v>
      </c>
      <c r="T1914" s="149" t="s">
        <v>837</v>
      </c>
      <c r="U1914" s="149" t="s">
        <v>267</v>
      </c>
      <c r="V1914" s="149"/>
      <c r="W1914" s="149"/>
      <c r="X1914" s="149" t="s">
        <v>268</v>
      </c>
      <c r="Y1914" s="149"/>
      <c r="Z1914" s="149"/>
      <c r="AA1914" s="149"/>
      <c r="AB1914" s="149" t="s">
        <v>269</v>
      </c>
      <c r="AC1914" s="149" t="s">
        <v>318</v>
      </c>
      <c r="AD1914" s="149" t="s">
        <v>837</v>
      </c>
      <c r="AE1914" s="149" t="s">
        <v>271</v>
      </c>
      <c r="AF1914" s="149"/>
      <c r="AG1914" s="149" t="s">
        <v>1098</v>
      </c>
      <c r="AH1914" s="149" t="s">
        <v>273</v>
      </c>
      <c r="AI1914" s="158">
        <v>66</v>
      </c>
      <c r="AJ1914" s="149"/>
      <c r="AK1914" s="159" t="s">
        <v>274</v>
      </c>
      <c r="AL1914" s="159" t="s">
        <v>274</v>
      </c>
      <c r="AM1914" s="149" t="s">
        <v>274</v>
      </c>
      <c r="AN1914" s="160">
        <v>4</v>
      </c>
      <c r="AO1914" s="149"/>
      <c r="AP1914" s="149" t="s">
        <v>274</v>
      </c>
      <c r="AQ1914" s="149" t="s">
        <v>275</v>
      </c>
      <c r="AR1914" s="158">
        <v>1</v>
      </c>
      <c r="AS1914" s="149" t="s">
        <v>275</v>
      </c>
      <c r="AT1914" s="149" t="s">
        <v>276</v>
      </c>
      <c r="AU1914" s="161">
        <v>1</v>
      </c>
      <c r="AV1914" s="159">
        <v>2586.21</v>
      </c>
      <c r="AW1914" s="159">
        <v>103.45</v>
      </c>
      <c r="AX1914" s="149" t="s">
        <v>274</v>
      </c>
      <c r="AY1914" s="162">
        <v>0</v>
      </c>
      <c r="AZ1914" s="162" t="s">
        <v>274</v>
      </c>
      <c r="BA1914" s="162">
        <v>0</v>
      </c>
      <c r="BB1914" s="159">
        <v>1647.13</v>
      </c>
      <c r="BC1914" s="162" t="s">
        <v>274</v>
      </c>
      <c r="BD1914" s="159">
        <v>835.63</v>
      </c>
      <c r="BE1914" s="159">
        <v>939.08</v>
      </c>
      <c r="BF1914" s="159">
        <v>103.45</v>
      </c>
      <c r="BG1914" s="159">
        <v>2586.21</v>
      </c>
    </row>
    <row r="1915" ht="28.05" customHeight="1" spans="1:59">
      <c r="A1915" s="149"/>
      <c r="B1915" s="149"/>
      <c r="C1915" s="149"/>
      <c r="D1915" s="149" t="s">
        <v>3726</v>
      </c>
      <c r="E1915" s="340" t="s">
        <v>8946</v>
      </c>
      <c r="F1915" s="149" t="s">
        <v>3726</v>
      </c>
      <c r="G1915" s="149" t="s">
        <v>8947</v>
      </c>
      <c r="H1915" s="149" t="s">
        <v>8948</v>
      </c>
      <c r="I1915" s="149" t="s">
        <v>8949</v>
      </c>
      <c r="J1915" s="149" t="s">
        <v>8950</v>
      </c>
      <c r="K1915" s="149"/>
      <c r="L1915" s="149" t="s">
        <v>262</v>
      </c>
      <c r="M1915" s="149"/>
      <c r="N1915" s="149" t="s">
        <v>263</v>
      </c>
      <c r="O1915" s="149" t="s">
        <v>214</v>
      </c>
      <c r="P1915" s="149" t="s">
        <v>53</v>
      </c>
      <c r="Q1915" s="149"/>
      <c r="R1915" s="149" t="s">
        <v>6970</v>
      </c>
      <c r="S1915" s="149" t="s">
        <v>289</v>
      </c>
      <c r="T1915" s="149" t="s">
        <v>8937</v>
      </c>
      <c r="U1915" s="149" t="s">
        <v>267</v>
      </c>
      <c r="V1915" s="149"/>
      <c r="W1915" s="149"/>
      <c r="X1915" s="149" t="s">
        <v>51</v>
      </c>
      <c r="Y1915" s="149"/>
      <c r="Z1915" s="149"/>
      <c r="AA1915" s="149"/>
      <c r="AB1915" s="149" t="s">
        <v>269</v>
      </c>
      <c r="AC1915" s="149" t="s">
        <v>318</v>
      </c>
      <c r="AD1915" s="149" t="s">
        <v>8937</v>
      </c>
      <c r="AE1915" s="149" t="s">
        <v>271</v>
      </c>
      <c r="AF1915" s="149"/>
      <c r="AG1915" s="149" t="s">
        <v>1098</v>
      </c>
      <c r="AH1915" s="149" t="s">
        <v>273</v>
      </c>
      <c r="AI1915" s="158">
        <v>96</v>
      </c>
      <c r="AJ1915" s="149"/>
      <c r="AK1915" s="159" t="s">
        <v>274</v>
      </c>
      <c r="AL1915" s="159" t="s">
        <v>274</v>
      </c>
      <c r="AM1915" s="149" t="s">
        <v>274</v>
      </c>
      <c r="AN1915" s="160">
        <v>4</v>
      </c>
      <c r="AO1915" s="149"/>
      <c r="AP1915" s="149" t="s">
        <v>274</v>
      </c>
      <c r="AQ1915" s="149" t="s">
        <v>275</v>
      </c>
      <c r="AR1915" s="158">
        <v>1</v>
      </c>
      <c r="AS1915" s="149" t="s">
        <v>275</v>
      </c>
      <c r="AT1915" s="149" t="s">
        <v>276</v>
      </c>
      <c r="AU1915" s="161">
        <v>1</v>
      </c>
      <c r="AV1915" s="159">
        <v>4444.44</v>
      </c>
      <c r="AW1915" s="159">
        <v>177.78</v>
      </c>
      <c r="AX1915" s="149" t="s">
        <v>274</v>
      </c>
      <c r="AY1915" s="149"/>
      <c r="AZ1915" s="162" t="s">
        <v>274</v>
      </c>
      <c r="BA1915" s="162">
        <v>0</v>
      </c>
      <c r="BB1915" s="159">
        <v>4266.66</v>
      </c>
      <c r="BC1915" s="162" t="s">
        <v>274</v>
      </c>
      <c r="BD1915" s="162">
        <v>0</v>
      </c>
      <c r="BE1915" s="159">
        <v>177.78</v>
      </c>
      <c r="BF1915" s="159">
        <v>177.78</v>
      </c>
      <c r="BG1915" s="159">
        <v>4444.44</v>
      </c>
    </row>
    <row r="1916" ht="28.05" customHeight="1" spans="1:59">
      <c r="A1916" s="149"/>
      <c r="B1916" s="149"/>
      <c r="C1916" s="149"/>
      <c r="D1916" s="149" t="s">
        <v>3726</v>
      </c>
      <c r="E1916" s="340" t="s">
        <v>8951</v>
      </c>
      <c r="F1916" s="149" t="s">
        <v>3726</v>
      </c>
      <c r="G1916" s="149" t="s">
        <v>8952</v>
      </c>
      <c r="H1916" s="149" t="s">
        <v>4336</v>
      </c>
      <c r="I1916" s="149" t="s">
        <v>6130</v>
      </c>
      <c r="J1916" s="149" t="s">
        <v>8953</v>
      </c>
      <c r="K1916" s="149"/>
      <c r="L1916" s="149" t="s">
        <v>262</v>
      </c>
      <c r="M1916" s="149"/>
      <c r="N1916" s="149" t="s">
        <v>263</v>
      </c>
      <c r="O1916" s="149" t="s">
        <v>214</v>
      </c>
      <c r="P1916" s="149" t="s">
        <v>53</v>
      </c>
      <c r="Q1916" s="149"/>
      <c r="R1916" s="149" t="s">
        <v>296</v>
      </c>
      <c r="S1916" s="149" t="s">
        <v>5753</v>
      </c>
      <c r="T1916" s="149" t="s">
        <v>8937</v>
      </c>
      <c r="U1916" s="149" t="s">
        <v>267</v>
      </c>
      <c r="V1916" s="149"/>
      <c r="W1916" s="149"/>
      <c r="X1916" s="149" t="s">
        <v>268</v>
      </c>
      <c r="Y1916" s="149"/>
      <c r="Z1916" s="149"/>
      <c r="AA1916" s="149"/>
      <c r="AB1916" s="149" t="s">
        <v>269</v>
      </c>
      <c r="AC1916" s="149" t="s">
        <v>318</v>
      </c>
      <c r="AD1916" s="149" t="s">
        <v>8937</v>
      </c>
      <c r="AE1916" s="149" t="s">
        <v>271</v>
      </c>
      <c r="AF1916" s="149"/>
      <c r="AG1916" s="149" t="s">
        <v>1098</v>
      </c>
      <c r="AH1916" s="149" t="s">
        <v>273</v>
      </c>
      <c r="AI1916" s="158">
        <v>96</v>
      </c>
      <c r="AJ1916" s="149"/>
      <c r="AK1916" s="159" t="s">
        <v>274</v>
      </c>
      <c r="AL1916" s="159" t="s">
        <v>274</v>
      </c>
      <c r="AM1916" s="149" t="s">
        <v>274</v>
      </c>
      <c r="AN1916" s="160">
        <v>4</v>
      </c>
      <c r="AO1916" s="149"/>
      <c r="AP1916" s="149" t="s">
        <v>274</v>
      </c>
      <c r="AQ1916" s="149" t="s">
        <v>275</v>
      </c>
      <c r="AR1916" s="158">
        <v>1</v>
      </c>
      <c r="AS1916" s="149" t="s">
        <v>275</v>
      </c>
      <c r="AT1916" s="149" t="s">
        <v>276</v>
      </c>
      <c r="AU1916" s="161">
        <v>1</v>
      </c>
      <c r="AV1916" s="159">
        <v>6239.32</v>
      </c>
      <c r="AW1916" s="159">
        <v>249.57</v>
      </c>
      <c r="AX1916" s="149" t="s">
        <v>274</v>
      </c>
      <c r="AY1916" s="162">
        <v>0</v>
      </c>
      <c r="AZ1916" s="162" t="s">
        <v>274</v>
      </c>
      <c r="BA1916" s="162">
        <v>0</v>
      </c>
      <c r="BB1916" s="159">
        <v>5989.75</v>
      </c>
      <c r="BC1916" s="162" t="s">
        <v>274</v>
      </c>
      <c r="BD1916" s="162">
        <v>0</v>
      </c>
      <c r="BE1916" s="159">
        <v>249.57</v>
      </c>
      <c r="BF1916" s="159">
        <v>249.57</v>
      </c>
      <c r="BG1916" s="159">
        <v>6239.32</v>
      </c>
    </row>
    <row r="1917" ht="28.05" customHeight="1" spans="1:59">
      <c r="A1917" s="149"/>
      <c r="B1917" s="149"/>
      <c r="C1917" s="149"/>
      <c r="D1917" s="149" t="s">
        <v>3726</v>
      </c>
      <c r="E1917" s="340" t="s">
        <v>8954</v>
      </c>
      <c r="F1917" s="149" t="s">
        <v>3726</v>
      </c>
      <c r="G1917" s="149" t="s">
        <v>8955</v>
      </c>
      <c r="H1917" s="149" t="s">
        <v>8956</v>
      </c>
      <c r="I1917" s="149" t="s">
        <v>8957</v>
      </c>
      <c r="J1917" s="149" t="s">
        <v>8958</v>
      </c>
      <c r="K1917" s="149"/>
      <c r="L1917" s="149" t="s">
        <v>262</v>
      </c>
      <c r="M1917" s="149"/>
      <c r="N1917" s="149" t="s">
        <v>263</v>
      </c>
      <c r="O1917" s="149" t="s">
        <v>214</v>
      </c>
      <c r="P1917" s="149" t="s">
        <v>53</v>
      </c>
      <c r="Q1917" s="149"/>
      <c r="R1917" s="149" t="s">
        <v>6970</v>
      </c>
      <c r="S1917" s="149" t="s">
        <v>5247</v>
      </c>
      <c r="T1917" s="149" t="s">
        <v>8937</v>
      </c>
      <c r="U1917" s="149" t="s">
        <v>267</v>
      </c>
      <c r="V1917" s="149"/>
      <c r="W1917" s="149"/>
      <c r="X1917" s="149" t="s">
        <v>51</v>
      </c>
      <c r="Y1917" s="149"/>
      <c r="Z1917" s="149"/>
      <c r="AA1917" s="149"/>
      <c r="AB1917" s="149" t="s">
        <v>269</v>
      </c>
      <c r="AC1917" s="149" t="s">
        <v>318</v>
      </c>
      <c r="AD1917" s="149" t="s">
        <v>8937</v>
      </c>
      <c r="AE1917" s="149" t="s">
        <v>271</v>
      </c>
      <c r="AF1917" s="149"/>
      <c r="AG1917" s="149" t="s">
        <v>1098</v>
      </c>
      <c r="AH1917" s="149" t="s">
        <v>273</v>
      </c>
      <c r="AI1917" s="158">
        <v>96</v>
      </c>
      <c r="AJ1917" s="149"/>
      <c r="AK1917" s="159" t="s">
        <v>274</v>
      </c>
      <c r="AL1917" s="159" t="s">
        <v>274</v>
      </c>
      <c r="AM1917" s="149" t="s">
        <v>274</v>
      </c>
      <c r="AN1917" s="160">
        <v>4</v>
      </c>
      <c r="AO1917" s="149"/>
      <c r="AP1917" s="149" t="s">
        <v>274</v>
      </c>
      <c r="AQ1917" s="149" t="s">
        <v>275</v>
      </c>
      <c r="AR1917" s="158">
        <v>1</v>
      </c>
      <c r="AS1917" s="149" t="s">
        <v>275</v>
      </c>
      <c r="AT1917" s="149" t="s">
        <v>276</v>
      </c>
      <c r="AU1917" s="161">
        <v>1</v>
      </c>
      <c r="AV1917" s="159">
        <v>5726.5</v>
      </c>
      <c r="AW1917" s="159">
        <v>229.06</v>
      </c>
      <c r="AX1917" s="149" t="s">
        <v>274</v>
      </c>
      <c r="AY1917" s="149"/>
      <c r="AZ1917" s="162" t="s">
        <v>274</v>
      </c>
      <c r="BA1917" s="162">
        <v>0</v>
      </c>
      <c r="BB1917" s="159">
        <v>5497.44</v>
      </c>
      <c r="BC1917" s="162" t="s">
        <v>274</v>
      </c>
      <c r="BD1917" s="162">
        <v>0</v>
      </c>
      <c r="BE1917" s="159">
        <v>229.06</v>
      </c>
      <c r="BF1917" s="159">
        <v>229.06</v>
      </c>
      <c r="BG1917" s="159">
        <v>5726.5</v>
      </c>
    </row>
    <row r="1918" ht="28.05" customHeight="1" spans="1:59">
      <c r="A1918" s="149"/>
      <c r="B1918" s="149"/>
      <c r="C1918" s="149"/>
      <c r="D1918" s="149" t="s">
        <v>3726</v>
      </c>
      <c r="E1918" s="340" t="s">
        <v>8959</v>
      </c>
      <c r="F1918" s="149" t="s">
        <v>3726</v>
      </c>
      <c r="G1918" s="149" t="s">
        <v>8960</v>
      </c>
      <c r="H1918" s="149" t="s">
        <v>8961</v>
      </c>
      <c r="I1918" s="149" t="s">
        <v>6456</v>
      </c>
      <c r="J1918" s="149" t="s">
        <v>8962</v>
      </c>
      <c r="K1918" s="149"/>
      <c r="L1918" s="149" t="s">
        <v>287</v>
      </c>
      <c r="M1918" s="149"/>
      <c r="N1918" s="149" t="s">
        <v>263</v>
      </c>
      <c r="O1918" s="149" t="s">
        <v>214</v>
      </c>
      <c r="P1918" s="149" t="s">
        <v>53</v>
      </c>
      <c r="Q1918" s="149"/>
      <c r="R1918" s="149" t="s">
        <v>8963</v>
      </c>
      <c r="S1918" s="149" t="s">
        <v>4928</v>
      </c>
      <c r="T1918" s="149" t="s">
        <v>8964</v>
      </c>
      <c r="U1918" s="149" t="s">
        <v>267</v>
      </c>
      <c r="V1918" s="149"/>
      <c r="W1918" s="149"/>
      <c r="X1918" s="149" t="s">
        <v>268</v>
      </c>
      <c r="Y1918" s="149"/>
      <c r="Z1918" s="149"/>
      <c r="AA1918" s="149"/>
      <c r="AB1918" s="149" t="s">
        <v>269</v>
      </c>
      <c r="AC1918" s="149" t="s">
        <v>318</v>
      </c>
      <c r="AD1918" s="149" t="s">
        <v>8964</v>
      </c>
      <c r="AE1918" s="149" t="s">
        <v>271</v>
      </c>
      <c r="AF1918" s="149"/>
      <c r="AG1918" s="149" t="s">
        <v>1098</v>
      </c>
      <c r="AH1918" s="149" t="s">
        <v>273</v>
      </c>
      <c r="AI1918" s="158">
        <v>96</v>
      </c>
      <c r="AJ1918" s="149"/>
      <c r="AK1918" s="159" t="s">
        <v>274</v>
      </c>
      <c r="AL1918" s="159" t="s">
        <v>274</v>
      </c>
      <c r="AM1918" s="149" t="s">
        <v>274</v>
      </c>
      <c r="AN1918" s="160">
        <v>4</v>
      </c>
      <c r="AO1918" s="149"/>
      <c r="AP1918" s="149" t="s">
        <v>274</v>
      </c>
      <c r="AQ1918" s="149" t="s">
        <v>275</v>
      </c>
      <c r="AR1918" s="158">
        <v>1</v>
      </c>
      <c r="AS1918" s="149" t="s">
        <v>275</v>
      </c>
      <c r="AT1918" s="149" t="s">
        <v>276</v>
      </c>
      <c r="AU1918" s="161">
        <v>1</v>
      </c>
      <c r="AV1918" s="159">
        <v>7264.95</v>
      </c>
      <c r="AW1918" s="159">
        <v>290.6</v>
      </c>
      <c r="AX1918" s="149" t="s">
        <v>274</v>
      </c>
      <c r="AY1918" s="162">
        <v>0</v>
      </c>
      <c r="AZ1918" s="162" t="s">
        <v>274</v>
      </c>
      <c r="BA1918" s="162">
        <v>0</v>
      </c>
      <c r="BB1918" s="159">
        <v>6974.35</v>
      </c>
      <c r="BC1918" s="162" t="s">
        <v>274</v>
      </c>
      <c r="BD1918" s="162">
        <v>0</v>
      </c>
      <c r="BE1918" s="159">
        <v>290.6</v>
      </c>
      <c r="BF1918" s="159">
        <v>290.6</v>
      </c>
      <c r="BG1918" s="159">
        <v>7264.95</v>
      </c>
    </row>
    <row r="1919" ht="28.05" customHeight="1" spans="1:59">
      <c r="A1919" s="149"/>
      <c r="B1919" s="149"/>
      <c r="C1919" s="149"/>
      <c r="D1919" s="149" t="s">
        <v>3726</v>
      </c>
      <c r="E1919" s="340" t="s">
        <v>8965</v>
      </c>
      <c r="F1919" s="149" t="s">
        <v>3726</v>
      </c>
      <c r="G1919" s="149" t="s">
        <v>8966</v>
      </c>
      <c r="H1919" s="149" t="s">
        <v>8967</v>
      </c>
      <c r="I1919" s="149" t="s">
        <v>8968</v>
      </c>
      <c r="J1919" s="149" t="s">
        <v>8969</v>
      </c>
      <c r="K1919" s="149"/>
      <c r="L1919" s="149" t="s">
        <v>287</v>
      </c>
      <c r="M1919" s="149"/>
      <c r="N1919" s="149" t="s">
        <v>263</v>
      </c>
      <c r="O1919" s="149" t="s">
        <v>214</v>
      </c>
      <c r="P1919" s="149" t="s">
        <v>53</v>
      </c>
      <c r="Q1919" s="149"/>
      <c r="R1919" s="149" t="s">
        <v>8963</v>
      </c>
      <c r="S1919" s="149" t="s">
        <v>4928</v>
      </c>
      <c r="T1919" s="149" t="s">
        <v>8964</v>
      </c>
      <c r="U1919" s="149" t="s">
        <v>267</v>
      </c>
      <c r="V1919" s="149"/>
      <c r="W1919" s="149"/>
      <c r="X1919" s="149" t="s">
        <v>268</v>
      </c>
      <c r="Y1919" s="149"/>
      <c r="Z1919" s="149"/>
      <c r="AA1919" s="149"/>
      <c r="AB1919" s="149" t="s">
        <v>269</v>
      </c>
      <c r="AC1919" s="149" t="s">
        <v>318</v>
      </c>
      <c r="AD1919" s="149" t="s">
        <v>8964</v>
      </c>
      <c r="AE1919" s="149" t="s">
        <v>271</v>
      </c>
      <c r="AF1919" s="149"/>
      <c r="AG1919" s="149" t="s">
        <v>1098</v>
      </c>
      <c r="AH1919" s="149" t="s">
        <v>273</v>
      </c>
      <c r="AI1919" s="158">
        <v>96</v>
      </c>
      <c r="AJ1919" s="149"/>
      <c r="AK1919" s="159" t="s">
        <v>274</v>
      </c>
      <c r="AL1919" s="159" t="s">
        <v>274</v>
      </c>
      <c r="AM1919" s="149" t="s">
        <v>274</v>
      </c>
      <c r="AN1919" s="160">
        <v>4</v>
      </c>
      <c r="AO1919" s="149"/>
      <c r="AP1919" s="149" t="s">
        <v>274</v>
      </c>
      <c r="AQ1919" s="149" t="s">
        <v>275</v>
      </c>
      <c r="AR1919" s="158">
        <v>1</v>
      </c>
      <c r="AS1919" s="149" t="s">
        <v>275</v>
      </c>
      <c r="AT1919" s="149" t="s">
        <v>276</v>
      </c>
      <c r="AU1919" s="161">
        <v>1</v>
      </c>
      <c r="AV1919" s="159">
        <v>186382.05</v>
      </c>
      <c r="AW1919" s="159">
        <v>7455.28</v>
      </c>
      <c r="AX1919" s="149" t="s">
        <v>274</v>
      </c>
      <c r="AY1919" s="162">
        <v>0</v>
      </c>
      <c r="AZ1919" s="162" t="s">
        <v>274</v>
      </c>
      <c r="BA1919" s="162">
        <v>0</v>
      </c>
      <c r="BB1919" s="159">
        <v>178926.77</v>
      </c>
      <c r="BC1919" s="162" t="s">
        <v>274</v>
      </c>
      <c r="BD1919" s="162">
        <v>0</v>
      </c>
      <c r="BE1919" s="159">
        <v>7455.28</v>
      </c>
      <c r="BF1919" s="159">
        <v>7455.28</v>
      </c>
      <c r="BG1919" s="159">
        <v>186382.05</v>
      </c>
    </row>
    <row r="1920" ht="28.05" customHeight="1" spans="1:59">
      <c r="A1920" s="149"/>
      <c r="B1920" s="149"/>
      <c r="C1920" s="149"/>
      <c r="D1920" s="149" t="s">
        <v>3726</v>
      </c>
      <c r="E1920" s="340" t="s">
        <v>8970</v>
      </c>
      <c r="F1920" s="149" t="s">
        <v>3726</v>
      </c>
      <c r="G1920" s="149" t="s">
        <v>8971</v>
      </c>
      <c r="H1920" s="149" t="s">
        <v>8940</v>
      </c>
      <c r="I1920" s="149" t="s">
        <v>8941</v>
      </c>
      <c r="J1920" s="149" t="s">
        <v>8972</v>
      </c>
      <c r="K1920" s="149"/>
      <c r="L1920" s="149" t="s">
        <v>287</v>
      </c>
      <c r="M1920" s="149"/>
      <c r="N1920" s="149" t="s">
        <v>263</v>
      </c>
      <c r="O1920" s="149" t="s">
        <v>214</v>
      </c>
      <c r="P1920" s="149" t="s">
        <v>53</v>
      </c>
      <c r="Q1920" s="149"/>
      <c r="R1920" s="149" t="s">
        <v>8180</v>
      </c>
      <c r="S1920" s="149" t="s">
        <v>4928</v>
      </c>
      <c r="T1920" s="149" t="s">
        <v>837</v>
      </c>
      <c r="U1920" s="149" t="s">
        <v>267</v>
      </c>
      <c r="V1920" s="149"/>
      <c r="W1920" s="149"/>
      <c r="X1920" s="149" t="s">
        <v>268</v>
      </c>
      <c r="Y1920" s="149"/>
      <c r="Z1920" s="149"/>
      <c r="AA1920" s="149"/>
      <c r="AB1920" s="149" t="s">
        <v>269</v>
      </c>
      <c r="AC1920" s="149" t="s">
        <v>318</v>
      </c>
      <c r="AD1920" s="149" t="s">
        <v>837</v>
      </c>
      <c r="AE1920" s="149" t="s">
        <v>271</v>
      </c>
      <c r="AF1920" s="149"/>
      <c r="AG1920" s="149" t="s">
        <v>1098</v>
      </c>
      <c r="AH1920" s="149" t="s">
        <v>273</v>
      </c>
      <c r="AI1920" s="158">
        <v>66</v>
      </c>
      <c r="AJ1920" s="149"/>
      <c r="AK1920" s="159" t="s">
        <v>274</v>
      </c>
      <c r="AL1920" s="159" t="s">
        <v>274</v>
      </c>
      <c r="AM1920" s="149" t="s">
        <v>274</v>
      </c>
      <c r="AN1920" s="160">
        <v>4</v>
      </c>
      <c r="AO1920" s="149"/>
      <c r="AP1920" s="149" t="s">
        <v>274</v>
      </c>
      <c r="AQ1920" s="149" t="s">
        <v>275</v>
      </c>
      <c r="AR1920" s="158">
        <v>1</v>
      </c>
      <c r="AS1920" s="149" t="s">
        <v>275</v>
      </c>
      <c r="AT1920" s="149" t="s">
        <v>276</v>
      </c>
      <c r="AU1920" s="161">
        <v>1</v>
      </c>
      <c r="AV1920" s="159">
        <v>2586.21</v>
      </c>
      <c r="AW1920" s="159">
        <v>103.45</v>
      </c>
      <c r="AX1920" s="149" t="s">
        <v>274</v>
      </c>
      <c r="AY1920" s="162">
        <v>0</v>
      </c>
      <c r="AZ1920" s="162" t="s">
        <v>274</v>
      </c>
      <c r="BA1920" s="162">
        <v>0</v>
      </c>
      <c r="BB1920" s="159">
        <v>1647.13</v>
      </c>
      <c r="BC1920" s="162" t="s">
        <v>274</v>
      </c>
      <c r="BD1920" s="159">
        <v>835.63</v>
      </c>
      <c r="BE1920" s="159">
        <v>939.08</v>
      </c>
      <c r="BF1920" s="159">
        <v>103.45</v>
      </c>
      <c r="BG1920" s="159">
        <v>2586.21</v>
      </c>
    </row>
    <row r="1921" ht="28.05" customHeight="1" spans="1:59">
      <c r="A1921" s="149"/>
      <c r="B1921" s="149"/>
      <c r="C1921" s="149"/>
      <c r="D1921" s="149" t="s">
        <v>3726</v>
      </c>
      <c r="E1921" s="340" t="s">
        <v>8973</v>
      </c>
      <c r="F1921" s="149" t="s">
        <v>3726</v>
      </c>
      <c r="G1921" s="149" t="s">
        <v>8974</v>
      </c>
      <c r="H1921" s="149" t="s">
        <v>8975</v>
      </c>
      <c r="I1921" s="149" t="s">
        <v>8976</v>
      </c>
      <c r="J1921" s="149" t="s">
        <v>8977</v>
      </c>
      <c r="K1921" s="149"/>
      <c r="L1921" s="149" t="s">
        <v>262</v>
      </c>
      <c r="M1921" s="149"/>
      <c r="N1921" s="149" t="s">
        <v>263</v>
      </c>
      <c r="O1921" s="149" t="s">
        <v>214</v>
      </c>
      <c r="P1921" s="149" t="s">
        <v>53</v>
      </c>
      <c r="Q1921" s="149"/>
      <c r="R1921" s="149" t="s">
        <v>8978</v>
      </c>
      <c r="S1921" s="149" t="s">
        <v>289</v>
      </c>
      <c r="T1921" s="149" t="s">
        <v>8979</v>
      </c>
      <c r="U1921" s="149" t="s">
        <v>267</v>
      </c>
      <c r="V1921" s="149"/>
      <c r="W1921" s="149"/>
      <c r="X1921" s="149" t="s">
        <v>268</v>
      </c>
      <c r="Y1921" s="149"/>
      <c r="Z1921" s="149"/>
      <c r="AA1921" s="149"/>
      <c r="AB1921" s="149" t="s">
        <v>269</v>
      </c>
      <c r="AC1921" s="149" t="s">
        <v>318</v>
      </c>
      <c r="AD1921" s="149" t="s">
        <v>8979</v>
      </c>
      <c r="AE1921" s="149" t="s">
        <v>271</v>
      </c>
      <c r="AF1921" s="149"/>
      <c r="AG1921" s="149" t="s">
        <v>1098</v>
      </c>
      <c r="AH1921" s="149" t="s">
        <v>273</v>
      </c>
      <c r="AI1921" s="158">
        <v>98</v>
      </c>
      <c r="AJ1921" s="149"/>
      <c r="AK1921" s="159" t="s">
        <v>274</v>
      </c>
      <c r="AL1921" s="159" t="s">
        <v>274</v>
      </c>
      <c r="AM1921" s="149" t="s">
        <v>274</v>
      </c>
      <c r="AN1921" s="160">
        <v>4</v>
      </c>
      <c r="AO1921" s="149"/>
      <c r="AP1921" s="149" t="s">
        <v>274</v>
      </c>
      <c r="AQ1921" s="149" t="s">
        <v>275</v>
      </c>
      <c r="AR1921" s="158">
        <v>1</v>
      </c>
      <c r="AS1921" s="149" t="s">
        <v>275</v>
      </c>
      <c r="AT1921" s="149" t="s">
        <v>276</v>
      </c>
      <c r="AU1921" s="161">
        <v>1</v>
      </c>
      <c r="AV1921" s="159">
        <v>3931.62</v>
      </c>
      <c r="AW1921" s="159">
        <v>157.26</v>
      </c>
      <c r="AX1921" s="149" t="s">
        <v>274</v>
      </c>
      <c r="AY1921" s="162">
        <v>0</v>
      </c>
      <c r="AZ1921" s="162" t="s">
        <v>274</v>
      </c>
      <c r="BA1921" s="162">
        <v>0</v>
      </c>
      <c r="BB1921" s="159">
        <v>3774.36</v>
      </c>
      <c r="BC1921" s="162" t="s">
        <v>274</v>
      </c>
      <c r="BD1921" s="162">
        <v>0</v>
      </c>
      <c r="BE1921" s="159">
        <v>157.26</v>
      </c>
      <c r="BF1921" s="159">
        <v>157.26</v>
      </c>
      <c r="BG1921" s="159">
        <v>3931.62</v>
      </c>
    </row>
    <row r="1922" ht="28.05" customHeight="1" spans="1:59">
      <c r="A1922" s="149"/>
      <c r="B1922" s="149"/>
      <c r="C1922" s="149"/>
      <c r="D1922" s="149" t="s">
        <v>3726</v>
      </c>
      <c r="E1922" s="340" t="s">
        <v>8980</v>
      </c>
      <c r="F1922" s="149" t="s">
        <v>3726</v>
      </c>
      <c r="G1922" s="149" t="s">
        <v>8981</v>
      </c>
      <c r="H1922" s="149" t="s">
        <v>8940</v>
      </c>
      <c r="I1922" s="149" t="s">
        <v>8941</v>
      </c>
      <c r="J1922" s="149" t="s">
        <v>8982</v>
      </c>
      <c r="K1922" s="149"/>
      <c r="L1922" s="149" t="s">
        <v>287</v>
      </c>
      <c r="M1922" s="149"/>
      <c r="N1922" s="149" t="s">
        <v>263</v>
      </c>
      <c r="O1922" s="149" t="s">
        <v>214</v>
      </c>
      <c r="P1922" s="149" t="s">
        <v>53</v>
      </c>
      <c r="Q1922" s="149"/>
      <c r="R1922" s="149" t="s">
        <v>8180</v>
      </c>
      <c r="S1922" s="149" t="s">
        <v>4928</v>
      </c>
      <c r="T1922" s="149" t="s">
        <v>837</v>
      </c>
      <c r="U1922" s="149" t="s">
        <v>267</v>
      </c>
      <c r="V1922" s="149"/>
      <c r="W1922" s="149"/>
      <c r="X1922" s="149" t="s">
        <v>268</v>
      </c>
      <c r="Y1922" s="149"/>
      <c r="Z1922" s="149"/>
      <c r="AA1922" s="149"/>
      <c r="AB1922" s="149" t="s">
        <v>269</v>
      </c>
      <c r="AC1922" s="149" t="s">
        <v>318</v>
      </c>
      <c r="AD1922" s="149" t="s">
        <v>837</v>
      </c>
      <c r="AE1922" s="149" t="s">
        <v>271</v>
      </c>
      <c r="AF1922" s="149"/>
      <c r="AG1922" s="149" t="s">
        <v>1098</v>
      </c>
      <c r="AH1922" s="149" t="s">
        <v>273</v>
      </c>
      <c r="AI1922" s="158">
        <v>66</v>
      </c>
      <c r="AJ1922" s="149"/>
      <c r="AK1922" s="159" t="s">
        <v>274</v>
      </c>
      <c r="AL1922" s="159" t="s">
        <v>274</v>
      </c>
      <c r="AM1922" s="149" t="s">
        <v>274</v>
      </c>
      <c r="AN1922" s="160">
        <v>4</v>
      </c>
      <c r="AO1922" s="149"/>
      <c r="AP1922" s="149" t="s">
        <v>274</v>
      </c>
      <c r="AQ1922" s="149" t="s">
        <v>275</v>
      </c>
      <c r="AR1922" s="158">
        <v>1</v>
      </c>
      <c r="AS1922" s="149" t="s">
        <v>275</v>
      </c>
      <c r="AT1922" s="149" t="s">
        <v>276</v>
      </c>
      <c r="AU1922" s="161">
        <v>1</v>
      </c>
      <c r="AV1922" s="159">
        <v>2586.21</v>
      </c>
      <c r="AW1922" s="159">
        <v>103.45</v>
      </c>
      <c r="AX1922" s="149" t="s">
        <v>274</v>
      </c>
      <c r="AY1922" s="162">
        <v>0</v>
      </c>
      <c r="AZ1922" s="162" t="s">
        <v>274</v>
      </c>
      <c r="BA1922" s="162">
        <v>0</v>
      </c>
      <c r="BB1922" s="159">
        <v>1647.13</v>
      </c>
      <c r="BC1922" s="162" t="s">
        <v>274</v>
      </c>
      <c r="BD1922" s="159">
        <v>835.63</v>
      </c>
      <c r="BE1922" s="159">
        <v>939.08</v>
      </c>
      <c r="BF1922" s="159">
        <v>103.45</v>
      </c>
      <c r="BG1922" s="159">
        <v>2586.21</v>
      </c>
    </row>
    <row r="1923" ht="28.05" customHeight="1" spans="1:59">
      <c r="A1923" s="149"/>
      <c r="B1923" s="149"/>
      <c r="C1923" s="149"/>
      <c r="D1923" s="149" t="s">
        <v>3726</v>
      </c>
      <c r="E1923" s="340" t="s">
        <v>8983</v>
      </c>
      <c r="F1923" s="149" t="s">
        <v>3726</v>
      </c>
      <c r="G1923" s="149" t="s">
        <v>8984</v>
      </c>
      <c r="H1923" s="149" t="s">
        <v>8940</v>
      </c>
      <c r="I1923" s="149" t="s">
        <v>8941</v>
      </c>
      <c r="J1923" s="149" t="s">
        <v>8985</v>
      </c>
      <c r="K1923" s="149"/>
      <c r="L1923" s="149" t="s">
        <v>287</v>
      </c>
      <c r="M1923" s="149"/>
      <c r="N1923" s="149" t="s">
        <v>263</v>
      </c>
      <c r="O1923" s="149" t="s">
        <v>214</v>
      </c>
      <c r="P1923" s="149" t="s">
        <v>53</v>
      </c>
      <c r="Q1923" s="149"/>
      <c r="R1923" s="149" t="s">
        <v>8180</v>
      </c>
      <c r="S1923" s="149" t="s">
        <v>4928</v>
      </c>
      <c r="T1923" s="149" t="s">
        <v>837</v>
      </c>
      <c r="U1923" s="149" t="s">
        <v>267</v>
      </c>
      <c r="V1923" s="149"/>
      <c r="W1923" s="149"/>
      <c r="X1923" s="149" t="s">
        <v>268</v>
      </c>
      <c r="Y1923" s="149"/>
      <c r="Z1923" s="149"/>
      <c r="AA1923" s="149"/>
      <c r="AB1923" s="149" t="s">
        <v>269</v>
      </c>
      <c r="AC1923" s="149" t="s">
        <v>318</v>
      </c>
      <c r="AD1923" s="149" t="s">
        <v>837</v>
      </c>
      <c r="AE1923" s="149" t="s">
        <v>271</v>
      </c>
      <c r="AF1923" s="149"/>
      <c r="AG1923" s="149" t="s">
        <v>1098</v>
      </c>
      <c r="AH1923" s="149" t="s">
        <v>273</v>
      </c>
      <c r="AI1923" s="158">
        <v>66</v>
      </c>
      <c r="AJ1923" s="149"/>
      <c r="AK1923" s="159" t="s">
        <v>274</v>
      </c>
      <c r="AL1923" s="159" t="s">
        <v>274</v>
      </c>
      <c r="AM1923" s="149" t="s">
        <v>274</v>
      </c>
      <c r="AN1923" s="160">
        <v>4</v>
      </c>
      <c r="AO1923" s="149"/>
      <c r="AP1923" s="149" t="s">
        <v>274</v>
      </c>
      <c r="AQ1923" s="149" t="s">
        <v>275</v>
      </c>
      <c r="AR1923" s="158">
        <v>1</v>
      </c>
      <c r="AS1923" s="149" t="s">
        <v>275</v>
      </c>
      <c r="AT1923" s="149" t="s">
        <v>276</v>
      </c>
      <c r="AU1923" s="161">
        <v>1</v>
      </c>
      <c r="AV1923" s="159">
        <v>2586.21</v>
      </c>
      <c r="AW1923" s="159">
        <v>103.45</v>
      </c>
      <c r="AX1923" s="149" t="s">
        <v>274</v>
      </c>
      <c r="AY1923" s="162">
        <v>0</v>
      </c>
      <c r="AZ1923" s="162" t="s">
        <v>274</v>
      </c>
      <c r="BA1923" s="162">
        <v>0</v>
      </c>
      <c r="BB1923" s="159">
        <v>1647.13</v>
      </c>
      <c r="BC1923" s="162" t="s">
        <v>274</v>
      </c>
      <c r="BD1923" s="159">
        <v>835.63</v>
      </c>
      <c r="BE1923" s="159">
        <v>939.08</v>
      </c>
      <c r="BF1923" s="159">
        <v>103.45</v>
      </c>
      <c r="BG1923" s="159">
        <v>2586.21</v>
      </c>
    </row>
    <row r="1924" ht="28.05" customHeight="1" spans="1:59">
      <c r="A1924" s="149"/>
      <c r="B1924" s="149"/>
      <c r="C1924" s="149"/>
      <c r="D1924" s="149" t="s">
        <v>3726</v>
      </c>
      <c r="E1924" s="340" t="s">
        <v>8986</v>
      </c>
      <c r="F1924" s="149" t="s">
        <v>3726</v>
      </c>
      <c r="G1924" s="149" t="s">
        <v>8987</v>
      </c>
      <c r="H1924" s="149" t="s">
        <v>8940</v>
      </c>
      <c r="I1924" s="149" t="s">
        <v>8941</v>
      </c>
      <c r="J1924" s="149" t="s">
        <v>8988</v>
      </c>
      <c r="K1924" s="149"/>
      <c r="L1924" s="149" t="s">
        <v>287</v>
      </c>
      <c r="M1924" s="149"/>
      <c r="N1924" s="149" t="s">
        <v>263</v>
      </c>
      <c r="O1924" s="149" t="s">
        <v>214</v>
      </c>
      <c r="P1924" s="149" t="s">
        <v>53</v>
      </c>
      <c r="Q1924" s="149"/>
      <c r="R1924" s="149" t="s">
        <v>8180</v>
      </c>
      <c r="S1924" s="149" t="s">
        <v>4928</v>
      </c>
      <c r="T1924" s="149" t="s">
        <v>837</v>
      </c>
      <c r="U1924" s="149" t="s">
        <v>267</v>
      </c>
      <c r="V1924" s="149"/>
      <c r="W1924" s="149"/>
      <c r="X1924" s="149" t="s">
        <v>268</v>
      </c>
      <c r="Y1924" s="149"/>
      <c r="Z1924" s="149"/>
      <c r="AA1924" s="149"/>
      <c r="AB1924" s="149" t="s">
        <v>269</v>
      </c>
      <c r="AC1924" s="149" t="s">
        <v>318</v>
      </c>
      <c r="AD1924" s="149" t="s">
        <v>837</v>
      </c>
      <c r="AE1924" s="149" t="s">
        <v>271</v>
      </c>
      <c r="AF1924" s="149"/>
      <c r="AG1924" s="149" t="s">
        <v>1098</v>
      </c>
      <c r="AH1924" s="149" t="s">
        <v>273</v>
      </c>
      <c r="AI1924" s="158">
        <v>66</v>
      </c>
      <c r="AJ1924" s="149"/>
      <c r="AK1924" s="159" t="s">
        <v>274</v>
      </c>
      <c r="AL1924" s="159" t="s">
        <v>274</v>
      </c>
      <c r="AM1924" s="149" t="s">
        <v>274</v>
      </c>
      <c r="AN1924" s="160">
        <v>4</v>
      </c>
      <c r="AO1924" s="149"/>
      <c r="AP1924" s="149" t="s">
        <v>274</v>
      </c>
      <c r="AQ1924" s="149" t="s">
        <v>275</v>
      </c>
      <c r="AR1924" s="158">
        <v>1</v>
      </c>
      <c r="AS1924" s="149" t="s">
        <v>275</v>
      </c>
      <c r="AT1924" s="149" t="s">
        <v>276</v>
      </c>
      <c r="AU1924" s="161">
        <v>1</v>
      </c>
      <c r="AV1924" s="159">
        <v>2586.21</v>
      </c>
      <c r="AW1924" s="159">
        <v>103.45</v>
      </c>
      <c r="AX1924" s="149" t="s">
        <v>274</v>
      </c>
      <c r="AY1924" s="162">
        <v>0</v>
      </c>
      <c r="AZ1924" s="162" t="s">
        <v>274</v>
      </c>
      <c r="BA1924" s="162">
        <v>0</v>
      </c>
      <c r="BB1924" s="159">
        <v>1647.13</v>
      </c>
      <c r="BC1924" s="162" t="s">
        <v>274</v>
      </c>
      <c r="BD1924" s="159">
        <v>835.63</v>
      </c>
      <c r="BE1924" s="159">
        <v>939.08</v>
      </c>
      <c r="BF1924" s="159">
        <v>103.45</v>
      </c>
      <c r="BG1924" s="159">
        <v>2586.21</v>
      </c>
    </row>
    <row r="1925" ht="28.05" customHeight="1" spans="1:59">
      <c r="A1925" s="149"/>
      <c r="B1925" s="149"/>
      <c r="C1925" s="149"/>
      <c r="D1925" s="149" t="s">
        <v>3726</v>
      </c>
      <c r="E1925" s="340" t="s">
        <v>8989</v>
      </c>
      <c r="F1925" s="149" t="s">
        <v>3726</v>
      </c>
      <c r="G1925" s="149" t="s">
        <v>8990</v>
      </c>
      <c r="H1925" s="149" t="s">
        <v>8991</v>
      </c>
      <c r="I1925" s="149" t="s">
        <v>88</v>
      </c>
      <c r="J1925" s="149" t="s">
        <v>8992</v>
      </c>
      <c r="K1925" s="149"/>
      <c r="L1925" s="149" t="s">
        <v>287</v>
      </c>
      <c r="M1925" s="149"/>
      <c r="N1925" s="149" t="s">
        <v>263</v>
      </c>
      <c r="O1925" s="149" t="s">
        <v>214</v>
      </c>
      <c r="P1925" s="149" t="s">
        <v>53</v>
      </c>
      <c r="Q1925" s="149"/>
      <c r="R1925" s="149" t="s">
        <v>8963</v>
      </c>
      <c r="S1925" s="149" t="s">
        <v>4928</v>
      </c>
      <c r="T1925" s="149" t="s">
        <v>8964</v>
      </c>
      <c r="U1925" s="149" t="s">
        <v>267</v>
      </c>
      <c r="V1925" s="149"/>
      <c r="W1925" s="149"/>
      <c r="X1925" s="149" t="s">
        <v>268</v>
      </c>
      <c r="Y1925" s="149"/>
      <c r="Z1925" s="149"/>
      <c r="AA1925" s="149"/>
      <c r="AB1925" s="149" t="s">
        <v>269</v>
      </c>
      <c r="AC1925" s="149" t="s">
        <v>318</v>
      </c>
      <c r="AD1925" s="149" t="s">
        <v>8964</v>
      </c>
      <c r="AE1925" s="149" t="s">
        <v>271</v>
      </c>
      <c r="AF1925" s="149"/>
      <c r="AG1925" s="149" t="s">
        <v>1098</v>
      </c>
      <c r="AH1925" s="149" t="s">
        <v>273</v>
      </c>
      <c r="AI1925" s="158">
        <v>96</v>
      </c>
      <c r="AJ1925" s="149"/>
      <c r="AK1925" s="159" t="s">
        <v>274</v>
      </c>
      <c r="AL1925" s="159" t="s">
        <v>274</v>
      </c>
      <c r="AM1925" s="149" t="s">
        <v>274</v>
      </c>
      <c r="AN1925" s="160">
        <v>4</v>
      </c>
      <c r="AO1925" s="149"/>
      <c r="AP1925" s="149" t="s">
        <v>274</v>
      </c>
      <c r="AQ1925" s="149" t="s">
        <v>275</v>
      </c>
      <c r="AR1925" s="158">
        <v>1</v>
      </c>
      <c r="AS1925" s="149" t="s">
        <v>275</v>
      </c>
      <c r="AT1925" s="149" t="s">
        <v>276</v>
      </c>
      <c r="AU1925" s="161">
        <v>1</v>
      </c>
      <c r="AV1925" s="159">
        <v>38461.54</v>
      </c>
      <c r="AW1925" s="159">
        <v>1538.46</v>
      </c>
      <c r="AX1925" s="149" t="s">
        <v>274</v>
      </c>
      <c r="AY1925" s="162">
        <v>0</v>
      </c>
      <c r="AZ1925" s="162" t="s">
        <v>274</v>
      </c>
      <c r="BA1925" s="162">
        <v>0</v>
      </c>
      <c r="BB1925" s="159">
        <v>36923.08</v>
      </c>
      <c r="BC1925" s="162" t="s">
        <v>274</v>
      </c>
      <c r="BD1925" s="162">
        <v>0</v>
      </c>
      <c r="BE1925" s="159">
        <v>1538.46</v>
      </c>
      <c r="BF1925" s="159">
        <v>1538.46</v>
      </c>
      <c r="BG1925" s="159">
        <v>38461.54</v>
      </c>
    </row>
    <row r="1926" ht="28.05" customHeight="1" spans="1:59">
      <c r="A1926" s="149"/>
      <c r="B1926" s="149"/>
      <c r="C1926" s="149"/>
      <c r="D1926" s="149" t="s">
        <v>3726</v>
      </c>
      <c r="E1926" s="340" t="s">
        <v>8993</v>
      </c>
      <c r="F1926" s="149" t="s">
        <v>3726</v>
      </c>
      <c r="G1926" s="149" t="s">
        <v>8994</v>
      </c>
      <c r="H1926" s="149" t="s">
        <v>8995</v>
      </c>
      <c r="I1926" s="149" t="s">
        <v>88</v>
      </c>
      <c r="J1926" s="149" t="s">
        <v>8996</v>
      </c>
      <c r="K1926" s="149"/>
      <c r="L1926" s="149" t="s">
        <v>287</v>
      </c>
      <c r="M1926" s="149"/>
      <c r="N1926" s="149" t="s">
        <v>263</v>
      </c>
      <c r="O1926" s="149" t="s">
        <v>214</v>
      </c>
      <c r="P1926" s="149" t="s">
        <v>53</v>
      </c>
      <c r="Q1926" s="149"/>
      <c r="R1926" s="149" t="s">
        <v>8963</v>
      </c>
      <c r="S1926" s="149" t="s">
        <v>4928</v>
      </c>
      <c r="T1926" s="149" t="s">
        <v>8964</v>
      </c>
      <c r="U1926" s="149" t="s">
        <v>267</v>
      </c>
      <c r="V1926" s="149"/>
      <c r="W1926" s="149"/>
      <c r="X1926" s="149" t="s">
        <v>268</v>
      </c>
      <c r="Y1926" s="149"/>
      <c r="Z1926" s="149"/>
      <c r="AA1926" s="149"/>
      <c r="AB1926" s="149" t="s">
        <v>269</v>
      </c>
      <c r="AC1926" s="149" t="s">
        <v>318</v>
      </c>
      <c r="AD1926" s="149" t="s">
        <v>8964</v>
      </c>
      <c r="AE1926" s="149" t="s">
        <v>271</v>
      </c>
      <c r="AF1926" s="149"/>
      <c r="AG1926" s="149" t="s">
        <v>1098</v>
      </c>
      <c r="AH1926" s="149" t="s">
        <v>273</v>
      </c>
      <c r="AI1926" s="158">
        <v>96</v>
      </c>
      <c r="AJ1926" s="149"/>
      <c r="AK1926" s="159" t="s">
        <v>274</v>
      </c>
      <c r="AL1926" s="159" t="s">
        <v>274</v>
      </c>
      <c r="AM1926" s="149" t="s">
        <v>274</v>
      </c>
      <c r="AN1926" s="160">
        <v>4</v>
      </c>
      <c r="AO1926" s="149"/>
      <c r="AP1926" s="149" t="s">
        <v>274</v>
      </c>
      <c r="AQ1926" s="149" t="s">
        <v>275</v>
      </c>
      <c r="AR1926" s="158">
        <v>1</v>
      </c>
      <c r="AS1926" s="149" t="s">
        <v>275</v>
      </c>
      <c r="AT1926" s="149" t="s">
        <v>276</v>
      </c>
      <c r="AU1926" s="161">
        <v>1</v>
      </c>
      <c r="AV1926" s="159">
        <v>19230.77</v>
      </c>
      <c r="AW1926" s="159">
        <v>769.23</v>
      </c>
      <c r="AX1926" s="149" t="s">
        <v>274</v>
      </c>
      <c r="AY1926" s="162">
        <v>0</v>
      </c>
      <c r="AZ1926" s="162" t="s">
        <v>274</v>
      </c>
      <c r="BA1926" s="162">
        <v>0</v>
      </c>
      <c r="BB1926" s="159">
        <v>18461.54</v>
      </c>
      <c r="BC1926" s="162" t="s">
        <v>274</v>
      </c>
      <c r="BD1926" s="162">
        <v>0</v>
      </c>
      <c r="BE1926" s="159">
        <v>769.23</v>
      </c>
      <c r="BF1926" s="159">
        <v>769.23</v>
      </c>
      <c r="BG1926" s="159">
        <v>19230.77</v>
      </c>
    </row>
    <row r="1927" ht="28.05" customHeight="1" spans="1:59">
      <c r="A1927" s="149"/>
      <c r="B1927" s="149"/>
      <c r="C1927" s="149"/>
      <c r="D1927" s="149" t="s">
        <v>3726</v>
      </c>
      <c r="E1927" s="340" t="s">
        <v>8997</v>
      </c>
      <c r="F1927" s="149" t="s">
        <v>3726</v>
      </c>
      <c r="G1927" s="149" t="s">
        <v>8998</v>
      </c>
      <c r="H1927" s="149" t="s">
        <v>3911</v>
      </c>
      <c r="I1927" s="149" t="s">
        <v>3912</v>
      </c>
      <c r="J1927" s="149" t="s">
        <v>8999</v>
      </c>
      <c r="K1927" s="149"/>
      <c r="L1927" s="149" t="s">
        <v>262</v>
      </c>
      <c r="M1927" s="149"/>
      <c r="N1927" s="149" t="s">
        <v>263</v>
      </c>
      <c r="O1927" s="149" t="s">
        <v>214</v>
      </c>
      <c r="P1927" s="149" t="s">
        <v>53</v>
      </c>
      <c r="Q1927" s="149"/>
      <c r="R1927" s="149" t="s">
        <v>3914</v>
      </c>
      <c r="S1927" s="149" t="s">
        <v>3872</v>
      </c>
      <c r="T1927" s="149" t="s">
        <v>9000</v>
      </c>
      <c r="U1927" s="149" t="s">
        <v>267</v>
      </c>
      <c r="V1927" s="149"/>
      <c r="W1927" s="149"/>
      <c r="X1927" s="149" t="s">
        <v>268</v>
      </c>
      <c r="Y1927" s="149"/>
      <c r="Z1927" s="149"/>
      <c r="AA1927" s="149"/>
      <c r="AB1927" s="149" t="s">
        <v>269</v>
      </c>
      <c r="AC1927" s="149" t="s">
        <v>270</v>
      </c>
      <c r="AD1927" s="149" t="s">
        <v>9000</v>
      </c>
      <c r="AE1927" s="149" t="s">
        <v>271</v>
      </c>
      <c r="AF1927" s="149"/>
      <c r="AG1927" s="149" t="s">
        <v>1098</v>
      </c>
      <c r="AH1927" s="149" t="s">
        <v>273</v>
      </c>
      <c r="AI1927" s="158">
        <v>21</v>
      </c>
      <c r="AJ1927" s="149"/>
      <c r="AK1927" s="159" t="s">
        <v>274</v>
      </c>
      <c r="AL1927" s="159" t="s">
        <v>274</v>
      </c>
      <c r="AM1927" s="149" t="s">
        <v>274</v>
      </c>
      <c r="AN1927" s="160">
        <v>4</v>
      </c>
      <c r="AO1927" s="149"/>
      <c r="AP1927" s="149" t="s">
        <v>274</v>
      </c>
      <c r="AQ1927" s="149" t="s">
        <v>275</v>
      </c>
      <c r="AR1927" s="158">
        <v>1</v>
      </c>
      <c r="AS1927" s="149" t="s">
        <v>275</v>
      </c>
      <c r="AT1927" s="149" t="s">
        <v>276</v>
      </c>
      <c r="AU1927" s="161">
        <v>1</v>
      </c>
      <c r="AV1927" s="159">
        <v>101769.91</v>
      </c>
      <c r="AW1927" s="159">
        <v>4070.8</v>
      </c>
      <c r="AX1927" s="149" t="s">
        <v>274</v>
      </c>
      <c r="AY1927" s="159">
        <v>1017.7</v>
      </c>
      <c r="AZ1927" s="159">
        <v>1017.7</v>
      </c>
      <c r="BA1927" s="159">
        <v>4070.8</v>
      </c>
      <c r="BB1927" s="159">
        <v>21371.7</v>
      </c>
      <c r="BC1927" s="162" t="s">
        <v>274</v>
      </c>
      <c r="BD1927" s="162">
        <v>0</v>
      </c>
      <c r="BE1927" s="159">
        <v>80398.21</v>
      </c>
      <c r="BF1927" s="159">
        <v>80398.21</v>
      </c>
      <c r="BG1927" s="159">
        <v>101769.91</v>
      </c>
    </row>
    <row r="1928" ht="28.05" customHeight="1" spans="1:59">
      <c r="A1928" s="149"/>
      <c r="B1928" s="149"/>
      <c r="C1928" s="149"/>
      <c r="D1928" s="149" t="s">
        <v>3726</v>
      </c>
      <c r="E1928" s="340" t="s">
        <v>9001</v>
      </c>
      <c r="F1928" s="149" t="s">
        <v>3726</v>
      </c>
      <c r="G1928" s="149" t="s">
        <v>9002</v>
      </c>
      <c r="H1928" s="149" t="s">
        <v>3911</v>
      </c>
      <c r="I1928" s="149" t="s">
        <v>3912</v>
      </c>
      <c r="J1928" s="149" t="s">
        <v>9003</v>
      </c>
      <c r="K1928" s="149"/>
      <c r="L1928" s="149" t="s">
        <v>262</v>
      </c>
      <c r="M1928" s="149"/>
      <c r="N1928" s="149" t="s">
        <v>263</v>
      </c>
      <c r="O1928" s="149" t="s">
        <v>214</v>
      </c>
      <c r="P1928" s="149" t="s">
        <v>53</v>
      </c>
      <c r="Q1928" s="149"/>
      <c r="R1928" s="149" t="s">
        <v>4231</v>
      </c>
      <c r="S1928" s="149" t="s">
        <v>3872</v>
      </c>
      <c r="T1928" s="149" t="s">
        <v>9000</v>
      </c>
      <c r="U1928" s="149" t="s">
        <v>267</v>
      </c>
      <c r="V1928" s="149"/>
      <c r="W1928" s="149"/>
      <c r="X1928" s="149" t="s">
        <v>268</v>
      </c>
      <c r="Y1928" s="149"/>
      <c r="Z1928" s="149"/>
      <c r="AA1928" s="149"/>
      <c r="AB1928" s="149" t="s">
        <v>269</v>
      </c>
      <c r="AC1928" s="149" t="s">
        <v>270</v>
      </c>
      <c r="AD1928" s="149" t="s">
        <v>9000</v>
      </c>
      <c r="AE1928" s="149" t="s">
        <v>271</v>
      </c>
      <c r="AF1928" s="149"/>
      <c r="AG1928" s="149" t="s">
        <v>1098</v>
      </c>
      <c r="AH1928" s="149" t="s">
        <v>273</v>
      </c>
      <c r="AI1928" s="158">
        <v>21</v>
      </c>
      <c r="AJ1928" s="149"/>
      <c r="AK1928" s="159" t="s">
        <v>274</v>
      </c>
      <c r="AL1928" s="159" t="s">
        <v>274</v>
      </c>
      <c r="AM1928" s="149" t="s">
        <v>274</v>
      </c>
      <c r="AN1928" s="160">
        <v>4</v>
      </c>
      <c r="AO1928" s="149"/>
      <c r="AP1928" s="149" t="s">
        <v>274</v>
      </c>
      <c r="AQ1928" s="149" t="s">
        <v>275</v>
      </c>
      <c r="AR1928" s="158">
        <v>1</v>
      </c>
      <c r="AS1928" s="149" t="s">
        <v>275</v>
      </c>
      <c r="AT1928" s="149" t="s">
        <v>276</v>
      </c>
      <c r="AU1928" s="161">
        <v>1</v>
      </c>
      <c r="AV1928" s="159">
        <v>101769.91</v>
      </c>
      <c r="AW1928" s="159">
        <v>4070.8</v>
      </c>
      <c r="AX1928" s="149" t="s">
        <v>274</v>
      </c>
      <c r="AY1928" s="159">
        <v>1017.7</v>
      </c>
      <c r="AZ1928" s="159">
        <v>1017.7</v>
      </c>
      <c r="BA1928" s="159">
        <v>4070.8</v>
      </c>
      <c r="BB1928" s="159">
        <v>21371.7</v>
      </c>
      <c r="BC1928" s="162" t="s">
        <v>274</v>
      </c>
      <c r="BD1928" s="162">
        <v>0</v>
      </c>
      <c r="BE1928" s="159">
        <v>80398.21</v>
      </c>
      <c r="BF1928" s="159">
        <v>80398.21</v>
      </c>
      <c r="BG1928" s="159">
        <v>101769.91</v>
      </c>
    </row>
    <row r="1929" ht="28.05" customHeight="1" spans="1:59">
      <c r="A1929" s="149"/>
      <c r="B1929" s="149"/>
      <c r="C1929" s="149"/>
      <c r="D1929" s="149" t="s">
        <v>3726</v>
      </c>
      <c r="E1929" s="340" t="s">
        <v>9004</v>
      </c>
      <c r="F1929" s="149" t="s">
        <v>3726</v>
      </c>
      <c r="G1929" s="149" t="s">
        <v>9005</v>
      </c>
      <c r="H1929" s="149" t="s">
        <v>8940</v>
      </c>
      <c r="I1929" s="149" t="s">
        <v>8941</v>
      </c>
      <c r="J1929" s="149" t="s">
        <v>9006</v>
      </c>
      <c r="K1929" s="149"/>
      <c r="L1929" s="149" t="s">
        <v>287</v>
      </c>
      <c r="M1929" s="149"/>
      <c r="N1929" s="149" t="s">
        <v>263</v>
      </c>
      <c r="O1929" s="149" t="s">
        <v>214</v>
      </c>
      <c r="P1929" s="149" t="s">
        <v>53</v>
      </c>
      <c r="Q1929" s="149"/>
      <c r="R1929" s="149" t="s">
        <v>8180</v>
      </c>
      <c r="S1929" s="149" t="s">
        <v>4928</v>
      </c>
      <c r="T1929" s="149" t="s">
        <v>837</v>
      </c>
      <c r="U1929" s="149" t="s">
        <v>267</v>
      </c>
      <c r="V1929" s="149"/>
      <c r="W1929" s="149"/>
      <c r="X1929" s="149" t="s">
        <v>268</v>
      </c>
      <c r="Y1929" s="149"/>
      <c r="Z1929" s="149"/>
      <c r="AA1929" s="149"/>
      <c r="AB1929" s="149" t="s">
        <v>269</v>
      </c>
      <c r="AC1929" s="149" t="s">
        <v>318</v>
      </c>
      <c r="AD1929" s="149" t="s">
        <v>837</v>
      </c>
      <c r="AE1929" s="149" t="s">
        <v>271</v>
      </c>
      <c r="AF1929" s="149"/>
      <c r="AG1929" s="149" t="s">
        <v>1098</v>
      </c>
      <c r="AH1929" s="149" t="s">
        <v>273</v>
      </c>
      <c r="AI1929" s="158">
        <v>66</v>
      </c>
      <c r="AJ1929" s="149"/>
      <c r="AK1929" s="159" t="s">
        <v>274</v>
      </c>
      <c r="AL1929" s="159" t="s">
        <v>274</v>
      </c>
      <c r="AM1929" s="149" t="s">
        <v>274</v>
      </c>
      <c r="AN1929" s="160">
        <v>4</v>
      </c>
      <c r="AO1929" s="149"/>
      <c r="AP1929" s="149" t="s">
        <v>274</v>
      </c>
      <c r="AQ1929" s="149" t="s">
        <v>275</v>
      </c>
      <c r="AR1929" s="158">
        <v>1</v>
      </c>
      <c r="AS1929" s="149" t="s">
        <v>275</v>
      </c>
      <c r="AT1929" s="149" t="s">
        <v>276</v>
      </c>
      <c r="AU1929" s="161">
        <v>1</v>
      </c>
      <c r="AV1929" s="159">
        <v>2586.21</v>
      </c>
      <c r="AW1929" s="159">
        <v>103.45</v>
      </c>
      <c r="AX1929" s="149" t="s">
        <v>274</v>
      </c>
      <c r="AY1929" s="162">
        <v>0</v>
      </c>
      <c r="AZ1929" s="162" t="s">
        <v>274</v>
      </c>
      <c r="BA1929" s="162">
        <v>0</v>
      </c>
      <c r="BB1929" s="159">
        <v>1647.13</v>
      </c>
      <c r="BC1929" s="162" t="s">
        <v>274</v>
      </c>
      <c r="BD1929" s="159">
        <v>835.63</v>
      </c>
      <c r="BE1929" s="159">
        <v>939.08</v>
      </c>
      <c r="BF1929" s="159">
        <v>103.45</v>
      </c>
      <c r="BG1929" s="159">
        <v>2586.21</v>
      </c>
    </row>
    <row r="1930" ht="28.05" customHeight="1" spans="1:59">
      <c r="A1930" s="149"/>
      <c r="B1930" s="149"/>
      <c r="C1930" s="149"/>
      <c r="D1930" s="149" t="s">
        <v>3726</v>
      </c>
      <c r="E1930" s="340" t="s">
        <v>9007</v>
      </c>
      <c r="F1930" s="149" t="s">
        <v>3726</v>
      </c>
      <c r="G1930" s="149" t="s">
        <v>9008</v>
      </c>
      <c r="H1930" s="149" t="s">
        <v>8940</v>
      </c>
      <c r="I1930" s="149" t="s">
        <v>8941</v>
      </c>
      <c r="J1930" s="149" t="s">
        <v>9009</v>
      </c>
      <c r="K1930" s="149"/>
      <c r="L1930" s="149" t="s">
        <v>287</v>
      </c>
      <c r="M1930" s="149"/>
      <c r="N1930" s="149" t="s">
        <v>263</v>
      </c>
      <c r="O1930" s="149" t="s">
        <v>214</v>
      </c>
      <c r="P1930" s="149" t="s">
        <v>53</v>
      </c>
      <c r="Q1930" s="149"/>
      <c r="R1930" s="149" t="s">
        <v>8180</v>
      </c>
      <c r="S1930" s="149" t="s">
        <v>4928</v>
      </c>
      <c r="T1930" s="149" t="s">
        <v>837</v>
      </c>
      <c r="U1930" s="149" t="s">
        <v>267</v>
      </c>
      <c r="V1930" s="149"/>
      <c r="W1930" s="149"/>
      <c r="X1930" s="149" t="s">
        <v>268</v>
      </c>
      <c r="Y1930" s="149"/>
      <c r="Z1930" s="149"/>
      <c r="AA1930" s="149"/>
      <c r="AB1930" s="149" t="s">
        <v>269</v>
      </c>
      <c r="AC1930" s="149" t="s">
        <v>318</v>
      </c>
      <c r="AD1930" s="149" t="s">
        <v>837</v>
      </c>
      <c r="AE1930" s="149" t="s">
        <v>271</v>
      </c>
      <c r="AF1930" s="149"/>
      <c r="AG1930" s="149" t="s">
        <v>1098</v>
      </c>
      <c r="AH1930" s="149" t="s">
        <v>273</v>
      </c>
      <c r="AI1930" s="158">
        <v>66</v>
      </c>
      <c r="AJ1930" s="149"/>
      <c r="AK1930" s="159" t="s">
        <v>274</v>
      </c>
      <c r="AL1930" s="159" t="s">
        <v>274</v>
      </c>
      <c r="AM1930" s="149" t="s">
        <v>274</v>
      </c>
      <c r="AN1930" s="160">
        <v>4</v>
      </c>
      <c r="AO1930" s="149"/>
      <c r="AP1930" s="149" t="s">
        <v>274</v>
      </c>
      <c r="AQ1930" s="149" t="s">
        <v>275</v>
      </c>
      <c r="AR1930" s="158">
        <v>1</v>
      </c>
      <c r="AS1930" s="149" t="s">
        <v>275</v>
      </c>
      <c r="AT1930" s="149" t="s">
        <v>276</v>
      </c>
      <c r="AU1930" s="161">
        <v>1</v>
      </c>
      <c r="AV1930" s="159">
        <v>2586.21</v>
      </c>
      <c r="AW1930" s="159">
        <v>103.45</v>
      </c>
      <c r="AX1930" s="149" t="s">
        <v>274</v>
      </c>
      <c r="AY1930" s="162">
        <v>0</v>
      </c>
      <c r="AZ1930" s="162" t="s">
        <v>274</v>
      </c>
      <c r="BA1930" s="162">
        <v>0</v>
      </c>
      <c r="BB1930" s="159">
        <v>1647.13</v>
      </c>
      <c r="BC1930" s="162" t="s">
        <v>274</v>
      </c>
      <c r="BD1930" s="159">
        <v>835.63</v>
      </c>
      <c r="BE1930" s="159">
        <v>939.08</v>
      </c>
      <c r="BF1930" s="159">
        <v>103.45</v>
      </c>
      <c r="BG1930" s="159">
        <v>2586.21</v>
      </c>
    </row>
    <row r="1931" ht="28.05" customHeight="1" spans="1:59">
      <c r="A1931" s="149"/>
      <c r="B1931" s="149"/>
      <c r="C1931" s="149"/>
      <c r="D1931" s="149" t="s">
        <v>3726</v>
      </c>
      <c r="E1931" s="340" t="s">
        <v>9010</v>
      </c>
      <c r="F1931" s="149" t="s">
        <v>3726</v>
      </c>
      <c r="G1931" s="149" t="s">
        <v>9011</v>
      </c>
      <c r="H1931" s="149" t="s">
        <v>8940</v>
      </c>
      <c r="I1931" s="149" t="s">
        <v>8941</v>
      </c>
      <c r="J1931" s="149" t="s">
        <v>9012</v>
      </c>
      <c r="K1931" s="149"/>
      <c r="L1931" s="149" t="s">
        <v>287</v>
      </c>
      <c r="M1931" s="149"/>
      <c r="N1931" s="149" t="s">
        <v>263</v>
      </c>
      <c r="O1931" s="149" t="s">
        <v>214</v>
      </c>
      <c r="P1931" s="149" t="s">
        <v>53</v>
      </c>
      <c r="Q1931" s="149"/>
      <c r="R1931" s="149" t="s">
        <v>8180</v>
      </c>
      <c r="S1931" s="149" t="s">
        <v>4928</v>
      </c>
      <c r="T1931" s="149" t="s">
        <v>837</v>
      </c>
      <c r="U1931" s="149" t="s">
        <v>267</v>
      </c>
      <c r="V1931" s="149"/>
      <c r="W1931" s="149"/>
      <c r="X1931" s="149" t="s">
        <v>268</v>
      </c>
      <c r="Y1931" s="149"/>
      <c r="Z1931" s="149"/>
      <c r="AA1931" s="149"/>
      <c r="AB1931" s="149" t="s">
        <v>269</v>
      </c>
      <c r="AC1931" s="149" t="s">
        <v>318</v>
      </c>
      <c r="AD1931" s="149" t="s">
        <v>837</v>
      </c>
      <c r="AE1931" s="149" t="s">
        <v>271</v>
      </c>
      <c r="AF1931" s="149"/>
      <c r="AG1931" s="149" t="s">
        <v>1098</v>
      </c>
      <c r="AH1931" s="149" t="s">
        <v>273</v>
      </c>
      <c r="AI1931" s="158">
        <v>66</v>
      </c>
      <c r="AJ1931" s="149"/>
      <c r="AK1931" s="159" t="s">
        <v>274</v>
      </c>
      <c r="AL1931" s="159" t="s">
        <v>274</v>
      </c>
      <c r="AM1931" s="149" t="s">
        <v>274</v>
      </c>
      <c r="AN1931" s="160">
        <v>4</v>
      </c>
      <c r="AO1931" s="149"/>
      <c r="AP1931" s="149" t="s">
        <v>274</v>
      </c>
      <c r="AQ1931" s="149" t="s">
        <v>275</v>
      </c>
      <c r="AR1931" s="158">
        <v>1</v>
      </c>
      <c r="AS1931" s="149" t="s">
        <v>275</v>
      </c>
      <c r="AT1931" s="149" t="s">
        <v>276</v>
      </c>
      <c r="AU1931" s="161">
        <v>1</v>
      </c>
      <c r="AV1931" s="159">
        <v>2586.21</v>
      </c>
      <c r="AW1931" s="159">
        <v>103.45</v>
      </c>
      <c r="AX1931" s="149" t="s">
        <v>274</v>
      </c>
      <c r="AY1931" s="162">
        <v>0</v>
      </c>
      <c r="AZ1931" s="162" t="s">
        <v>274</v>
      </c>
      <c r="BA1931" s="162">
        <v>0</v>
      </c>
      <c r="BB1931" s="159">
        <v>1647.13</v>
      </c>
      <c r="BC1931" s="162" t="s">
        <v>274</v>
      </c>
      <c r="BD1931" s="159">
        <v>835.63</v>
      </c>
      <c r="BE1931" s="159">
        <v>939.08</v>
      </c>
      <c r="BF1931" s="159">
        <v>103.45</v>
      </c>
      <c r="BG1931" s="159">
        <v>2586.21</v>
      </c>
    </row>
    <row r="1932" ht="28.05" customHeight="1" spans="1:59">
      <c r="A1932" s="149"/>
      <c r="B1932" s="149"/>
      <c r="C1932" s="149"/>
      <c r="D1932" s="149" t="s">
        <v>3726</v>
      </c>
      <c r="E1932" s="340" t="s">
        <v>9013</v>
      </c>
      <c r="F1932" s="149" t="s">
        <v>3726</v>
      </c>
      <c r="G1932" s="149" t="s">
        <v>9014</v>
      </c>
      <c r="H1932" s="149" t="s">
        <v>9015</v>
      </c>
      <c r="I1932" s="149" t="s">
        <v>88</v>
      </c>
      <c r="J1932" s="149" t="s">
        <v>9016</v>
      </c>
      <c r="K1932" s="149"/>
      <c r="L1932" s="149" t="s">
        <v>287</v>
      </c>
      <c r="M1932" s="149"/>
      <c r="N1932" s="149" t="s">
        <v>263</v>
      </c>
      <c r="O1932" s="149" t="s">
        <v>214</v>
      </c>
      <c r="P1932" s="149" t="s">
        <v>53</v>
      </c>
      <c r="Q1932" s="149"/>
      <c r="R1932" s="149" t="s">
        <v>8963</v>
      </c>
      <c r="S1932" s="149" t="s">
        <v>4928</v>
      </c>
      <c r="T1932" s="149" t="s">
        <v>8964</v>
      </c>
      <c r="U1932" s="149" t="s">
        <v>267</v>
      </c>
      <c r="V1932" s="149"/>
      <c r="W1932" s="149"/>
      <c r="X1932" s="149" t="s">
        <v>268</v>
      </c>
      <c r="Y1932" s="149"/>
      <c r="Z1932" s="149"/>
      <c r="AA1932" s="149"/>
      <c r="AB1932" s="149" t="s">
        <v>269</v>
      </c>
      <c r="AC1932" s="149" t="s">
        <v>318</v>
      </c>
      <c r="AD1932" s="149" t="s">
        <v>8964</v>
      </c>
      <c r="AE1932" s="149" t="s">
        <v>271</v>
      </c>
      <c r="AF1932" s="149"/>
      <c r="AG1932" s="149" t="s">
        <v>1098</v>
      </c>
      <c r="AH1932" s="149" t="s">
        <v>273</v>
      </c>
      <c r="AI1932" s="158">
        <v>96</v>
      </c>
      <c r="AJ1932" s="149"/>
      <c r="AK1932" s="159" t="s">
        <v>274</v>
      </c>
      <c r="AL1932" s="159" t="s">
        <v>274</v>
      </c>
      <c r="AM1932" s="149" t="s">
        <v>274</v>
      </c>
      <c r="AN1932" s="160">
        <v>4</v>
      </c>
      <c r="AO1932" s="149"/>
      <c r="AP1932" s="149" t="s">
        <v>274</v>
      </c>
      <c r="AQ1932" s="149" t="s">
        <v>275</v>
      </c>
      <c r="AR1932" s="158">
        <v>1</v>
      </c>
      <c r="AS1932" s="149" t="s">
        <v>275</v>
      </c>
      <c r="AT1932" s="149" t="s">
        <v>276</v>
      </c>
      <c r="AU1932" s="161">
        <v>1</v>
      </c>
      <c r="AV1932" s="159">
        <v>21367.52</v>
      </c>
      <c r="AW1932" s="159">
        <v>854.7</v>
      </c>
      <c r="AX1932" s="149" t="s">
        <v>274</v>
      </c>
      <c r="AY1932" s="162">
        <v>0</v>
      </c>
      <c r="AZ1932" s="162" t="s">
        <v>274</v>
      </c>
      <c r="BA1932" s="162">
        <v>0</v>
      </c>
      <c r="BB1932" s="159">
        <v>20512.82</v>
      </c>
      <c r="BC1932" s="162" t="s">
        <v>274</v>
      </c>
      <c r="BD1932" s="162">
        <v>0</v>
      </c>
      <c r="BE1932" s="159">
        <v>854.7</v>
      </c>
      <c r="BF1932" s="159">
        <v>854.7</v>
      </c>
      <c r="BG1932" s="159">
        <v>21367.52</v>
      </c>
    </row>
    <row r="1933" ht="28.05" customHeight="1" spans="1:59">
      <c r="A1933" s="149"/>
      <c r="B1933" s="149"/>
      <c r="C1933" s="149"/>
      <c r="D1933" s="149" t="s">
        <v>3726</v>
      </c>
      <c r="E1933" s="340" t="s">
        <v>9017</v>
      </c>
      <c r="F1933" s="149" t="s">
        <v>3726</v>
      </c>
      <c r="G1933" s="149" t="s">
        <v>9018</v>
      </c>
      <c r="H1933" s="149" t="s">
        <v>8940</v>
      </c>
      <c r="I1933" s="149" t="s">
        <v>8941</v>
      </c>
      <c r="J1933" s="149" t="s">
        <v>9019</v>
      </c>
      <c r="K1933" s="149"/>
      <c r="L1933" s="149" t="s">
        <v>287</v>
      </c>
      <c r="M1933" s="149"/>
      <c r="N1933" s="149" t="s">
        <v>263</v>
      </c>
      <c r="O1933" s="149" t="s">
        <v>214</v>
      </c>
      <c r="P1933" s="149" t="s">
        <v>53</v>
      </c>
      <c r="Q1933" s="149"/>
      <c r="R1933" s="149" t="s">
        <v>8180</v>
      </c>
      <c r="S1933" s="149" t="s">
        <v>4928</v>
      </c>
      <c r="T1933" s="149" t="s">
        <v>837</v>
      </c>
      <c r="U1933" s="149" t="s">
        <v>267</v>
      </c>
      <c r="V1933" s="149"/>
      <c r="W1933" s="149"/>
      <c r="X1933" s="149" t="s">
        <v>268</v>
      </c>
      <c r="Y1933" s="149"/>
      <c r="Z1933" s="149"/>
      <c r="AA1933" s="149"/>
      <c r="AB1933" s="149" t="s">
        <v>269</v>
      </c>
      <c r="AC1933" s="149" t="s">
        <v>318</v>
      </c>
      <c r="AD1933" s="149" t="s">
        <v>837</v>
      </c>
      <c r="AE1933" s="149" t="s">
        <v>271</v>
      </c>
      <c r="AF1933" s="149"/>
      <c r="AG1933" s="149" t="s">
        <v>1098</v>
      </c>
      <c r="AH1933" s="149" t="s">
        <v>273</v>
      </c>
      <c r="AI1933" s="158">
        <v>66</v>
      </c>
      <c r="AJ1933" s="149"/>
      <c r="AK1933" s="159" t="s">
        <v>274</v>
      </c>
      <c r="AL1933" s="159" t="s">
        <v>274</v>
      </c>
      <c r="AM1933" s="149" t="s">
        <v>274</v>
      </c>
      <c r="AN1933" s="160">
        <v>4</v>
      </c>
      <c r="AO1933" s="149"/>
      <c r="AP1933" s="149" t="s">
        <v>274</v>
      </c>
      <c r="AQ1933" s="149" t="s">
        <v>275</v>
      </c>
      <c r="AR1933" s="158">
        <v>1</v>
      </c>
      <c r="AS1933" s="149" t="s">
        <v>275</v>
      </c>
      <c r="AT1933" s="149" t="s">
        <v>276</v>
      </c>
      <c r="AU1933" s="161">
        <v>1</v>
      </c>
      <c r="AV1933" s="159">
        <v>2586.21</v>
      </c>
      <c r="AW1933" s="159">
        <v>103.45</v>
      </c>
      <c r="AX1933" s="149" t="s">
        <v>274</v>
      </c>
      <c r="AY1933" s="162">
        <v>0</v>
      </c>
      <c r="AZ1933" s="162" t="s">
        <v>274</v>
      </c>
      <c r="BA1933" s="162">
        <v>0</v>
      </c>
      <c r="BB1933" s="159">
        <v>1647.13</v>
      </c>
      <c r="BC1933" s="162" t="s">
        <v>274</v>
      </c>
      <c r="BD1933" s="159">
        <v>835.63</v>
      </c>
      <c r="BE1933" s="159">
        <v>939.08</v>
      </c>
      <c r="BF1933" s="159">
        <v>103.45</v>
      </c>
      <c r="BG1933" s="159">
        <v>2586.21</v>
      </c>
    </row>
    <row r="1934" ht="28.05" customHeight="1" spans="1:59">
      <c r="A1934" s="149"/>
      <c r="B1934" s="149"/>
      <c r="C1934" s="149"/>
      <c r="D1934" s="149" t="s">
        <v>3726</v>
      </c>
      <c r="E1934" s="340" t="s">
        <v>9020</v>
      </c>
      <c r="F1934" s="149" t="s">
        <v>3726</v>
      </c>
      <c r="G1934" s="149" t="s">
        <v>9021</v>
      </c>
      <c r="H1934" s="149" t="s">
        <v>172</v>
      </c>
      <c r="I1934" s="149" t="s">
        <v>9022</v>
      </c>
      <c r="J1934" s="149" t="s">
        <v>9023</v>
      </c>
      <c r="K1934" s="149"/>
      <c r="L1934" s="149" t="s">
        <v>262</v>
      </c>
      <c r="M1934" s="149"/>
      <c r="N1934" s="149" t="s">
        <v>263</v>
      </c>
      <c r="O1934" s="149" t="s">
        <v>214</v>
      </c>
      <c r="P1934" s="149" t="s">
        <v>53</v>
      </c>
      <c r="Q1934" s="149"/>
      <c r="R1934" s="149" t="s">
        <v>4231</v>
      </c>
      <c r="S1934" s="149" t="s">
        <v>174</v>
      </c>
      <c r="T1934" s="149" t="s">
        <v>9024</v>
      </c>
      <c r="U1934" s="149" t="s">
        <v>267</v>
      </c>
      <c r="V1934" s="149"/>
      <c r="W1934" s="149"/>
      <c r="X1934" s="149" t="s">
        <v>268</v>
      </c>
      <c r="Y1934" s="149"/>
      <c r="Z1934" s="149"/>
      <c r="AA1934" s="149"/>
      <c r="AB1934" s="149" t="s">
        <v>269</v>
      </c>
      <c r="AC1934" s="149" t="s">
        <v>270</v>
      </c>
      <c r="AD1934" s="149" t="s">
        <v>9024</v>
      </c>
      <c r="AE1934" s="149" t="s">
        <v>271</v>
      </c>
      <c r="AF1934" s="149"/>
      <c r="AG1934" s="149" t="s">
        <v>1098</v>
      </c>
      <c r="AH1934" s="149" t="s">
        <v>273</v>
      </c>
      <c r="AI1934" s="158">
        <v>21</v>
      </c>
      <c r="AJ1934" s="149"/>
      <c r="AK1934" s="159" t="s">
        <v>274</v>
      </c>
      <c r="AL1934" s="159" t="s">
        <v>274</v>
      </c>
      <c r="AM1934" s="149" t="s">
        <v>274</v>
      </c>
      <c r="AN1934" s="160">
        <v>4</v>
      </c>
      <c r="AO1934" s="149"/>
      <c r="AP1934" s="149" t="s">
        <v>274</v>
      </c>
      <c r="AQ1934" s="149" t="s">
        <v>275</v>
      </c>
      <c r="AR1934" s="158">
        <v>1</v>
      </c>
      <c r="AS1934" s="149" t="s">
        <v>275</v>
      </c>
      <c r="AT1934" s="149" t="s">
        <v>276</v>
      </c>
      <c r="AU1934" s="161">
        <v>1</v>
      </c>
      <c r="AV1934" s="159">
        <v>8407.08</v>
      </c>
      <c r="AW1934" s="159">
        <v>336.28</v>
      </c>
      <c r="AX1934" s="149" t="s">
        <v>274</v>
      </c>
      <c r="AY1934" s="159">
        <v>84.07</v>
      </c>
      <c r="AZ1934" s="159">
        <v>84.07</v>
      </c>
      <c r="BA1934" s="159">
        <v>336.28</v>
      </c>
      <c r="BB1934" s="159">
        <v>1765.47</v>
      </c>
      <c r="BC1934" s="162" t="s">
        <v>274</v>
      </c>
      <c r="BD1934" s="162">
        <v>0</v>
      </c>
      <c r="BE1934" s="159">
        <v>6641.61</v>
      </c>
      <c r="BF1934" s="159">
        <v>6641.61</v>
      </c>
      <c r="BG1934" s="159">
        <v>8407.08</v>
      </c>
    </row>
    <row r="1935" ht="28.05" customHeight="1" spans="1:59">
      <c r="A1935" s="149"/>
      <c r="B1935" s="149"/>
      <c r="C1935" s="149"/>
      <c r="D1935" s="149" t="s">
        <v>3726</v>
      </c>
      <c r="E1935" s="340" t="s">
        <v>9025</v>
      </c>
      <c r="F1935" s="149" t="s">
        <v>3726</v>
      </c>
      <c r="G1935" s="149" t="s">
        <v>9026</v>
      </c>
      <c r="H1935" s="149" t="s">
        <v>172</v>
      </c>
      <c r="I1935" s="149" t="s">
        <v>9022</v>
      </c>
      <c r="J1935" s="149" t="s">
        <v>9027</v>
      </c>
      <c r="K1935" s="149"/>
      <c r="L1935" s="149" t="s">
        <v>262</v>
      </c>
      <c r="M1935" s="149"/>
      <c r="N1935" s="149" t="s">
        <v>263</v>
      </c>
      <c r="O1935" s="149" t="s">
        <v>214</v>
      </c>
      <c r="P1935" s="149" t="s">
        <v>53</v>
      </c>
      <c r="Q1935" s="149"/>
      <c r="R1935" s="149" t="s">
        <v>4231</v>
      </c>
      <c r="S1935" s="149" t="s">
        <v>174</v>
      </c>
      <c r="T1935" s="149" t="s">
        <v>9024</v>
      </c>
      <c r="U1935" s="149" t="s">
        <v>267</v>
      </c>
      <c r="V1935" s="149"/>
      <c r="W1935" s="149"/>
      <c r="X1935" s="149" t="s">
        <v>268</v>
      </c>
      <c r="Y1935" s="149"/>
      <c r="Z1935" s="149"/>
      <c r="AA1935" s="149"/>
      <c r="AB1935" s="149" t="s">
        <v>269</v>
      </c>
      <c r="AC1935" s="149" t="s">
        <v>270</v>
      </c>
      <c r="AD1935" s="149" t="s">
        <v>9024</v>
      </c>
      <c r="AE1935" s="149" t="s">
        <v>271</v>
      </c>
      <c r="AF1935" s="149"/>
      <c r="AG1935" s="149" t="s">
        <v>1098</v>
      </c>
      <c r="AH1935" s="149" t="s">
        <v>273</v>
      </c>
      <c r="AI1935" s="158">
        <v>21</v>
      </c>
      <c r="AJ1935" s="149"/>
      <c r="AK1935" s="159" t="s">
        <v>274</v>
      </c>
      <c r="AL1935" s="159" t="s">
        <v>274</v>
      </c>
      <c r="AM1935" s="149" t="s">
        <v>274</v>
      </c>
      <c r="AN1935" s="160">
        <v>4</v>
      </c>
      <c r="AO1935" s="149"/>
      <c r="AP1935" s="149" t="s">
        <v>274</v>
      </c>
      <c r="AQ1935" s="149" t="s">
        <v>275</v>
      </c>
      <c r="AR1935" s="158">
        <v>1</v>
      </c>
      <c r="AS1935" s="149" t="s">
        <v>275</v>
      </c>
      <c r="AT1935" s="149" t="s">
        <v>276</v>
      </c>
      <c r="AU1935" s="161">
        <v>1</v>
      </c>
      <c r="AV1935" s="159">
        <v>8407.08</v>
      </c>
      <c r="AW1935" s="159">
        <v>336.28</v>
      </c>
      <c r="AX1935" s="149" t="s">
        <v>274</v>
      </c>
      <c r="AY1935" s="159">
        <v>84.07</v>
      </c>
      <c r="AZ1935" s="159">
        <v>84.07</v>
      </c>
      <c r="BA1935" s="159">
        <v>336.28</v>
      </c>
      <c r="BB1935" s="159">
        <v>1765.47</v>
      </c>
      <c r="BC1935" s="162" t="s">
        <v>274</v>
      </c>
      <c r="BD1935" s="162">
        <v>0</v>
      </c>
      <c r="BE1935" s="159">
        <v>6641.61</v>
      </c>
      <c r="BF1935" s="159">
        <v>6641.61</v>
      </c>
      <c r="BG1935" s="159">
        <v>8407.08</v>
      </c>
    </row>
    <row r="1936" ht="28.05" customHeight="1" spans="1:59">
      <c r="A1936" s="149"/>
      <c r="B1936" s="149"/>
      <c r="C1936" s="149"/>
      <c r="D1936" s="149" t="s">
        <v>3726</v>
      </c>
      <c r="E1936" s="340" t="s">
        <v>9028</v>
      </c>
      <c r="F1936" s="149" t="s">
        <v>3726</v>
      </c>
      <c r="G1936" s="149" t="s">
        <v>9029</v>
      </c>
      <c r="H1936" s="149" t="s">
        <v>8220</v>
      </c>
      <c r="I1936" s="149" t="s">
        <v>9030</v>
      </c>
      <c r="J1936" s="149" t="s">
        <v>9031</v>
      </c>
      <c r="K1936" s="149"/>
      <c r="L1936" s="149" t="s">
        <v>262</v>
      </c>
      <c r="M1936" s="149"/>
      <c r="N1936" s="149" t="s">
        <v>263</v>
      </c>
      <c r="O1936" s="149" t="s">
        <v>214</v>
      </c>
      <c r="P1936" s="149" t="s">
        <v>53</v>
      </c>
      <c r="Q1936" s="149"/>
      <c r="R1936" s="149" t="s">
        <v>4599</v>
      </c>
      <c r="S1936" s="149" t="s">
        <v>3893</v>
      </c>
      <c r="T1936" s="149" t="s">
        <v>9000</v>
      </c>
      <c r="U1936" s="149" t="s">
        <v>267</v>
      </c>
      <c r="V1936" s="149"/>
      <c r="W1936" s="149"/>
      <c r="X1936" s="149" t="s">
        <v>268</v>
      </c>
      <c r="Y1936" s="149"/>
      <c r="Z1936" s="149"/>
      <c r="AA1936" s="149"/>
      <c r="AB1936" s="149" t="s">
        <v>269</v>
      </c>
      <c r="AC1936" s="149" t="s">
        <v>270</v>
      </c>
      <c r="AD1936" s="149" t="s">
        <v>9000</v>
      </c>
      <c r="AE1936" s="149" t="s">
        <v>271</v>
      </c>
      <c r="AF1936" s="149"/>
      <c r="AG1936" s="149" t="s">
        <v>1098</v>
      </c>
      <c r="AH1936" s="149" t="s">
        <v>273</v>
      </c>
      <c r="AI1936" s="158">
        <v>21</v>
      </c>
      <c r="AJ1936" s="149"/>
      <c r="AK1936" s="159" t="s">
        <v>274</v>
      </c>
      <c r="AL1936" s="159" t="s">
        <v>274</v>
      </c>
      <c r="AM1936" s="149" t="s">
        <v>274</v>
      </c>
      <c r="AN1936" s="160">
        <v>4</v>
      </c>
      <c r="AO1936" s="149"/>
      <c r="AP1936" s="149" t="s">
        <v>274</v>
      </c>
      <c r="AQ1936" s="149" t="s">
        <v>275</v>
      </c>
      <c r="AR1936" s="158">
        <v>1</v>
      </c>
      <c r="AS1936" s="149" t="s">
        <v>275</v>
      </c>
      <c r="AT1936" s="149" t="s">
        <v>276</v>
      </c>
      <c r="AU1936" s="161">
        <v>1</v>
      </c>
      <c r="AV1936" s="159">
        <v>19292.04</v>
      </c>
      <c r="AW1936" s="159">
        <v>771.68</v>
      </c>
      <c r="AX1936" s="149" t="s">
        <v>274</v>
      </c>
      <c r="AY1936" s="159">
        <v>192.92</v>
      </c>
      <c r="AZ1936" s="159">
        <v>192.92</v>
      </c>
      <c r="BA1936" s="159">
        <v>771.68</v>
      </c>
      <c r="BB1936" s="159">
        <v>4051.32</v>
      </c>
      <c r="BC1936" s="162" t="s">
        <v>274</v>
      </c>
      <c r="BD1936" s="162">
        <v>0</v>
      </c>
      <c r="BE1936" s="159">
        <v>15240.72</v>
      </c>
      <c r="BF1936" s="159">
        <v>15240.72</v>
      </c>
      <c r="BG1936" s="159">
        <v>19292.04</v>
      </c>
    </row>
    <row r="1937" ht="28.05" customHeight="1" spans="1:59">
      <c r="A1937" s="149"/>
      <c r="B1937" s="149"/>
      <c r="C1937" s="149"/>
      <c r="D1937" s="149" t="s">
        <v>3726</v>
      </c>
      <c r="E1937" s="340" t="s">
        <v>9032</v>
      </c>
      <c r="F1937" s="149" t="s">
        <v>3726</v>
      </c>
      <c r="G1937" s="149" t="s">
        <v>9033</v>
      </c>
      <c r="H1937" s="149" t="s">
        <v>5594</v>
      </c>
      <c r="I1937" s="149" t="s">
        <v>9034</v>
      </c>
      <c r="J1937" s="149" t="s">
        <v>9035</v>
      </c>
      <c r="K1937" s="149"/>
      <c r="L1937" s="149" t="s">
        <v>262</v>
      </c>
      <c r="M1937" s="149"/>
      <c r="N1937" s="149" t="s">
        <v>263</v>
      </c>
      <c r="O1937" s="149" t="s">
        <v>214</v>
      </c>
      <c r="P1937" s="149" t="s">
        <v>53</v>
      </c>
      <c r="Q1937" s="149"/>
      <c r="R1937" s="149" t="s">
        <v>2521</v>
      </c>
      <c r="S1937" s="149" t="s">
        <v>5597</v>
      </c>
      <c r="T1937" s="149" t="s">
        <v>9036</v>
      </c>
      <c r="U1937" s="149" t="s">
        <v>267</v>
      </c>
      <c r="V1937" s="149"/>
      <c r="W1937" s="149"/>
      <c r="X1937" s="149" t="s">
        <v>336</v>
      </c>
      <c r="Y1937" s="149"/>
      <c r="Z1937" s="149"/>
      <c r="AA1937" s="149"/>
      <c r="AB1937" s="149" t="s">
        <v>269</v>
      </c>
      <c r="AC1937" s="149" t="s">
        <v>270</v>
      </c>
      <c r="AD1937" s="149" t="s">
        <v>9036</v>
      </c>
      <c r="AE1937" s="149" t="s">
        <v>271</v>
      </c>
      <c r="AF1937" s="149"/>
      <c r="AG1937" s="149" t="s">
        <v>1098</v>
      </c>
      <c r="AH1937" s="149" t="s">
        <v>273</v>
      </c>
      <c r="AI1937" s="158">
        <v>21</v>
      </c>
      <c r="AJ1937" s="149"/>
      <c r="AK1937" s="159" t="s">
        <v>274</v>
      </c>
      <c r="AL1937" s="159" t="s">
        <v>274</v>
      </c>
      <c r="AM1937" s="149" t="s">
        <v>274</v>
      </c>
      <c r="AN1937" s="160">
        <v>4</v>
      </c>
      <c r="AO1937" s="149"/>
      <c r="AP1937" s="149" t="s">
        <v>274</v>
      </c>
      <c r="AQ1937" s="149" t="s">
        <v>275</v>
      </c>
      <c r="AR1937" s="158">
        <v>1</v>
      </c>
      <c r="AS1937" s="149" t="s">
        <v>275</v>
      </c>
      <c r="AT1937" s="149" t="s">
        <v>276</v>
      </c>
      <c r="AU1937" s="161">
        <v>1</v>
      </c>
      <c r="AV1937" s="159">
        <v>5663.72</v>
      </c>
      <c r="AW1937" s="159">
        <v>226.55</v>
      </c>
      <c r="AX1937" s="149" t="s">
        <v>274</v>
      </c>
      <c r="AY1937" s="159">
        <v>56.64</v>
      </c>
      <c r="AZ1937" s="159">
        <v>56.64</v>
      </c>
      <c r="BA1937" s="159">
        <v>226.56</v>
      </c>
      <c r="BB1937" s="159">
        <v>1189.44</v>
      </c>
      <c r="BC1937" s="162" t="s">
        <v>274</v>
      </c>
      <c r="BD1937" s="162">
        <v>0</v>
      </c>
      <c r="BE1937" s="159">
        <v>4474.28</v>
      </c>
      <c r="BF1937" s="159">
        <v>4474.28</v>
      </c>
      <c r="BG1937" s="159">
        <v>5663.72</v>
      </c>
    </row>
    <row r="1938" ht="28.05" customHeight="1" spans="1:59">
      <c r="A1938" s="149"/>
      <c r="B1938" s="149"/>
      <c r="C1938" s="149"/>
      <c r="D1938" s="149" t="s">
        <v>3726</v>
      </c>
      <c r="E1938" s="340" t="s">
        <v>9037</v>
      </c>
      <c r="F1938" s="149" t="s">
        <v>3726</v>
      </c>
      <c r="G1938" s="149" t="s">
        <v>9038</v>
      </c>
      <c r="H1938" s="149" t="s">
        <v>172</v>
      </c>
      <c r="I1938" s="149" t="s">
        <v>9022</v>
      </c>
      <c r="J1938" s="149" t="s">
        <v>9039</v>
      </c>
      <c r="K1938" s="149"/>
      <c r="L1938" s="149" t="s">
        <v>262</v>
      </c>
      <c r="M1938" s="149"/>
      <c r="N1938" s="149" t="s">
        <v>263</v>
      </c>
      <c r="O1938" s="149" t="s">
        <v>214</v>
      </c>
      <c r="P1938" s="149" t="s">
        <v>53</v>
      </c>
      <c r="Q1938" s="149"/>
      <c r="R1938" s="149" t="s">
        <v>4026</v>
      </c>
      <c r="S1938" s="149" t="s">
        <v>174</v>
      </c>
      <c r="T1938" s="149" t="s">
        <v>9024</v>
      </c>
      <c r="U1938" s="149" t="s">
        <v>267</v>
      </c>
      <c r="V1938" s="149"/>
      <c r="W1938" s="149"/>
      <c r="X1938" s="149" t="s">
        <v>268</v>
      </c>
      <c r="Y1938" s="149"/>
      <c r="Z1938" s="149"/>
      <c r="AA1938" s="149"/>
      <c r="AB1938" s="149" t="s">
        <v>269</v>
      </c>
      <c r="AC1938" s="149" t="s">
        <v>270</v>
      </c>
      <c r="AD1938" s="149" t="s">
        <v>9024</v>
      </c>
      <c r="AE1938" s="149" t="s">
        <v>271</v>
      </c>
      <c r="AF1938" s="149"/>
      <c r="AG1938" s="149" t="s">
        <v>1098</v>
      </c>
      <c r="AH1938" s="149" t="s">
        <v>273</v>
      </c>
      <c r="AI1938" s="158">
        <v>21</v>
      </c>
      <c r="AJ1938" s="149"/>
      <c r="AK1938" s="159" t="s">
        <v>274</v>
      </c>
      <c r="AL1938" s="159" t="s">
        <v>274</v>
      </c>
      <c r="AM1938" s="149" t="s">
        <v>274</v>
      </c>
      <c r="AN1938" s="160">
        <v>4</v>
      </c>
      <c r="AO1938" s="149"/>
      <c r="AP1938" s="149" t="s">
        <v>274</v>
      </c>
      <c r="AQ1938" s="149" t="s">
        <v>275</v>
      </c>
      <c r="AR1938" s="158">
        <v>1</v>
      </c>
      <c r="AS1938" s="149" t="s">
        <v>275</v>
      </c>
      <c r="AT1938" s="149" t="s">
        <v>276</v>
      </c>
      <c r="AU1938" s="161">
        <v>1</v>
      </c>
      <c r="AV1938" s="159">
        <v>8407.08</v>
      </c>
      <c r="AW1938" s="159">
        <v>336.28</v>
      </c>
      <c r="AX1938" s="149" t="s">
        <v>274</v>
      </c>
      <c r="AY1938" s="159">
        <v>84.07</v>
      </c>
      <c r="AZ1938" s="159">
        <v>84.07</v>
      </c>
      <c r="BA1938" s="159">
        <v>336.28</v>
      </c>
      <c r="BB1938" s="159">
        <v>1765.47</v>
      </c>
      <c r="BC1938" s="162" t="s">
        <v>274</v>
      </c>
      <c r="BD1938" s="162">
        <v>0</v>
      </c>
      <c r="BE1938" s="159">
        <v>6641.61</v>
      </c>
      <c r="BF1938" s="159">
        <v>6641.61</v>
      </c>
      <c r="BG1938" s="159">
        <v>8407.08</v>
      </c>
    </row>
    <row r="1939" ht="28.05" customHeight="1" spans="1:59">
      <c r="A1939" s="149"/>
      <c r="B1939" s="149"/>
      <c r="C1939" s="149"/>
      <c r="D1939" s="149" t="s">
        <v>3726</v>
      </c>
      <c r="E1939" s="340" t="s">
        <v>9040</v>
      </c>
      <c r="F1939" s="149" t="s">
        <v>3726</v>
      </c>
      <c r="G1939" s="149" t="s">
        <v>9041</v>
      </c>
      <c r="H1939" s="149" t="s">
        <v>9042</v>
      </c>
      <c r="I1939" s="149" t="s">
        <v>9043</v>
      </c>
      <c r="J1939" s="149" t="s">
        <v>9044</v>
      </c>
      <c r="K1939" s="149"/>
      <c r="L1939" s="149" t="s">
        <v>287</v>
      </c>
      <c r="M1939" s="149"/>
      <c r="N1939" s="149" t="s">
        <v>263</v>
      </c>
      <c r="O1939" s="149" t="s">
        <v>214</v>
      </c>
      <c r="P1939" s="149" t="s">
        <v>53</v>
      </c>
      <c r="Q1939" s="149"/>
      <c r="R1939" s="149" t="s">
        <v>8963</v>
      </c>
      <c r="S1939" s="149" t="s">
        <v>4928</v>
      </c>
      <c r="T1939" s="149" t="s">
        <v>8964</v>
      </c>
      <c r="U1939" s="149" t="s">
        <v>267</v>
      </c>
      <c r="V1939" s="149"/>
      <c r="W1939" s="149"/>
      <c r="X1939" s="149" t="s">
        <v>268</v>
      </c>
      <c r="Y1939" s="149"/>
      <c r="Z1939" s="149"/>
      <c r="AA1939" s="149"/>
      <c r="AB1939" s="149" t="s">
        <v>269</v>
      </c>
      <c r="AC1939" s="149" t="s">
        <v>318</v>
      </c>
      <c r="AD1939" s="149" t="s">
        <v>8964</v>
      </c>
      <c r="AE1939" s="149" t="s">
        <v>271</v>
      </c>
      <c r="AF1939" s="149"/>
      <c r="AG1939" s="149" t="s">
        <v>1098</v>
      </c>
      <c r="AH1939" s="149" t="s">
        <v>273</v>
      </c>
      <c r="AI1939" s="158">
        <v>96</v>
      </c>
      <c r="AJ1939" s="149"/>
      <c r="AK1939" s="159" t="s">
        <v>274</v>
      </c>
      <c r="AL1939" s="159" t="s">
        <v>274</v>
      </c>
      <c r="AM1939" s="149" t="s">
        <v>274</v>
      </c>
      <c r="AN1939" s="160">
        <v>4</v>
      </c>
      <c r="AO1939" s="149"/>
      <c r="AP1939" s="149" t="s">
        <v>274</v>
      </c>
      <c r="AQ1939" s="149" t="s">
        <v>275</v>
      </c>
      <c r="AR1939" s="158">
        <v>1</v>
      </c>
      <c r="AS1939" s="149" t="s">
        <v>275</v>
      </c>
      <c r="AT1939" s="149" t="s">
        <v>276</v>
      </c>
      <c r="AU1939" s="161">
        <v>1</v>
      </c>
      <c r="AV1939" s="159">
        <v>8547.01</v>
      </c>
      <c r="AW1939" s="159">
        <v>341.88</v>
      </c>
      <c r="AX1939" s="149" t="s">
        <v>274</v>
      </c>
      <c r="AY1939" s="162">
        <v>0</v>
      </c>
      <c r="AZ1939" s="162" t="s">
        <v>274</v>
      </c>
      <c r="BA1939" s="162">
        <v>0</v>
      </c>
      <c r="BB1939" s="159">
        <v>8205.13</v>
      </c>
      <c r="BC1939" s="162" t="s">
        <v>274</v>
      </c>
      <c r="BD1939" s="162">
        <v>0</v>
      </c>
      <c r="BE1939" s="159">
        <v>341.88</v>
      </c>
      <c r="BF1939" s="159">
        <v>341.88</v>
      </c>
      <c r="BG1939" s="159">
        <v>8547.01</v>
      </c>
    </row>
    <row r="1940" ht="28.05" customHeight="1" spans="1:59">
      <c r="A1940" s="149"/>
      <c r="B1940" s="149"/>
      <c r="C1940" s="149"/>
      <c r="D1940" s="149" t="s">
        <v>3726</v>
      </c>
      <c r="E1940" s="340" t="s">
        <v>9045</v>
      </c>
      <c r="F1940" s="149" t="s">
        <v>3726</v>
      </c>
      <c r="G1940" s="149" t="s">
        <v>9046</v>
      </c>
      <c r="H1940" s="149" t="s">
        <v>8940</v>
      </c>
      <c r="I1940" s="149" t="s">
        <v>8941</v>
      </c>
      <c r="J1940" s="149" t="s">
        <v>9047</v>
      </c>
      <c r="K1940" s="149"/>
      <c r="L1940" s="149" t="s">
        <v>287</v>
      </c>
      <c r="M1940" s="149"/>
      <c r="N1940" s="149" t="s">
        <v>263</v>
      </c>
      <c r="O1940" s="149" t="s">
        <v>214</v>
      </c>
      <c r="P1940" s="149" t="s">
        <v>53</v>
      </c>
      <c r="Q1940" s="149"/>
      <c r="R1940" s="149" t="s">
        <v>8180</v>
      </c>
      <c r="S1940" s="149" t="s">
        <v>4928</v>
      </c>
      <c r="T1940" s="149" t="s">
        <v>837</v>
      </c>
      <c r="U1940" s="149" t="s">
        <v>267</v>
      </c>
      <c r="V1940" s="149"/>
      <c r="W1940" s="149"/>
      <c r="X1940" s="149" t="s">
        <v>268</v>
      </c>
      <c r="Y1940" s="149"/>
      <c r="Z1940" s="149"/>
      <c r="AA1940" s="149"/>
      <c r="AB1940" s="149" t="s">
        <v>269</v>
      </c>
      <c r="AC1940" s="149" t="s">
        <v>318</v>
      </c>
      <c r="AD1940" s="149" t="s">
        <v>837</v>
      </c>
      <c r="AE1940" s="149" t="s">
        <v>271</v>
      </c>
      <c r="AF1940" s="149"/>
      <c r="AG1940" s="149" t="s">
        <v>1098</v>
      </c>
      <c r="AH1940" s="149" t="s">
        <v>273</v>
      </c>
      <c r="AI1940" s="158">
        <v>66</v>
      </c>
      <c r="AJ1940" s="149"/>
      <c r="AK1940" s="159" t="s">
        <v>274</v>
      </c>
      <c r="AL1940" s="159" t="s">
        <v>274</v>
      </c>
      <c r="AM1940" s="149" t="s">
        <v>274</v>
      </c>
      <c r="AN1940" s="160">
        <v>4</v>
      </c>
      <c r="AO1940" s="149"/>
      <c r="AP1940" s="149" t="s">
        <v>274</v>
      </c>
      <c r="AQ1940" s="149" t="s">
        <v>275</v>
      </c>
      <c r="AR1940" s="158">
        <v>1</v>
      </c>
      <c r="AS1940" s="149" t="s">
        <v>275</v>
      </c>
      <c r="AT1940" s="149" t="s">
        <v>276</v>
      </c>
      <c r="AU1940" s="161">
        <v>1</v>
      </c>
      <c r="AV1940" s="159">
        <v>2586.21</v>
      </c>
      <c r="AW1940" s="159">
        <v>103.45</v>
      </c>
      <c r="AX1940" s="149" t="s">
        <v>274</v>
      </c>
      <c r="AY1940" s="162">
        <v>0</v>
      </c>
      <c r="AZ1940" s="162" t="s">
        <v>274</v>
      </c>
      <c r="BA1940" s="162">
        <v>0</v>
      </c>
      <c r="BB1940" s="159">
        <v>1647.13</v>
      </c>
      <c r="BC1940" s="162" t="s">
        <v>274</v>
      </c>
      <c r="BD1940" s="159">
        <v>835.63</v>
      </c>
      <c r="BE1940" s="159">
        <v>939.08</v>
      </c>
      <c r="BF1940" s="159">
        <v>103.45</v>
      </c>
      <c r="BG1940" s="159">
        <v>2586.21</v>
      </c>
    </row>
    <row r="1941" ht="28.05" customHeight="1" spans="1:59">
      <c r="A1941" s="149"/>
      <c r="B1941" s="149"/>
      <c r="C1941" s="149"/>
      <c r="D1941" s="149" t="s">
        <v>3726</v>
      </c>
      <c r="E1941" s="340" t="s">
        <v>9048</v>
      </c>
      <c r="F1941" s="149" t="s">
        <v>3726</v>
      </c>
      <c r="G1941" s="149" t="s">
        <v>9049</v>
      </c>
      <c r="H1941" s="149" t="s">
        <v>9050</v>
      </c>
      <c r="I1941" s="149" t="s">
        <v>9051</v>
      </c>
      <c r="J1941" s="149" t="s">
        <v>9052</v>
      </c>
      <c r="K1941" s="149"/>
      <c r="L1941" s="149" t="s">
        <v>287</v>
      </c>
      <c r="M1941" s="149"/>
      <c r="N1941" s="149" t="s">
        <v>263</v>
      </c>
      <c r="O1941" s="149" t="s">
        <v>214</v>
      </c>
      <c r="P1941" s="149" t="s">
        <v>53</v>
      </c>
      <c r="Q1941" s="149"/>
      <c r="R1941" s="149" t="s">
        <v>8963</v>
      </c>
      <c r="S1941" s="149" t="s">
        <v>4928</v>
      </c>
      <c r="T1941" s="149" t="s">
        <v>8964</v>
      </c>
      <c r="U1941" s="149" t="s">
        <v>267</v>
      </c>
      <c r="V1941" s="149"/>
      <c r="W1941" s="149"/>
      <c r="X1941" s="149" t="s">
        <v>268</v>
      </c>
      <c r="Y1941" s="149"/>
      <c r="Z1941" s="149"/>
      <c r="AA1941" s="149"/>
      <c r="AB1941" s="149" t="s">
        <v>269</v>
      </c>
      <c r="AC1941" s="149" t="s">
        <v>318</v>
      </c>
      <c r="AD1941" s="149" t="s">
        <v>8964</v>
      </c>
      <c r="AE1941" s="149" t="s">
        <v>271</v>
      </c>
      <c r="AF1941" s="149"/>
      <c r="AG1941" s="149" t="s">
        <v>1098</v>
      </c>
      <c r="AH1941" s="149" t="s">
        <v>273</v>
      </c>
      <c r="AI1941" s="158">
        <v>96</v>
      </c>
      <c r="AJ1941" s="149"/>
      <c r="AK1941" s="159" t="s">
        <v>274</v>
      </c>
      <c r="AL1941" s="159" t="s">
        <v>274</v>
      </c>
      <c r="AM1941" s="149" t="s">
        <v>274</v>
      </c>
      <c r="AN1941" s="160">
        <v>4</v>
      </c>
      <c r="AO1941" s="149"/>
      <c r="AP1941" s="149" t="s">
        <v>274</v>
      </c>
      <c r="AQ1941" s="149" t="s">
        <v>275</v>
      </c>
      <c r="AR1941" s="158">
        <v>1</v>
      </c>
      <c r="AS1941" s="149" t="s">
        <v>275</v>
      </c>
      <c r="AT1941" s="149" t="s">
        <v>276</v>
      </c>
      <c r="AU1941" s="161">
        <v>1</v>
      </c>
      <c r="AV1941" s="159">
        <v>8547.01</v>
      </c>
      <c r="AW1941" s="159">
        <v>341.88</v>
      </c>
      <c r="AX1941" s="149" t="s">
        <v>274</v>
      </c>
      <c r="AY1941" s="162">
        <v>0</v>
      </c>
      <c r="AZ1941" s="162" t="s">
        <v>274</v>
      </c>
      <c r="BA1941" s="162">
        <v>0</v>
      </c>
      <c r="BB1941" s="159">
        <v>8205.13</v>
      </c>
      <c r="BC1941" s="162" t="s">
        <v>274</v>
      </c>
      <c r="BD1941" s="162">
        <v>0</v>
      </c>
      <c r="BE1941" s="159">
        <v>341.88</v>
      </c>
      <c r="BF1941" s="159">
        <v>341.88</v>
      </c>
      <c r="BG1941" s="159">
        <v>8547.01</v>
      </c>
    </row>
    <row r="1942" ht="28.05" customHeight="1" spans="1:59">
      <c r="A1942" s="149"/>
      <c r="B1942" s="149"/>
      <c r="C1942" s="149"/>
      <c r="D1942" s="149" t="s">
        <v>3726</v>
      </c>
      <c r="E1942" s="340" t="s">
        <v>9053</v>
      </c>
      <c r="F1942" s="149" t="s">
        <v>3726</v>
      </c>
      <c r="G1942" s="149" t="s">
        <v>9054</v>
      </c>
      <c r="H1942" s="149" t="s">
        <v>9042</v>
      </c>
      <c r="I1942" s="149" t="s">
        <v>9043</v>
      </c>
      <c r="J1942" s="149" t="s">
        <v>9055</v>
      </c>
      <c r="K1942" s="149"/>
      <c r="L1942" s="149" t="s">
        <v>287</v>
      </c>
      <c r="M1942" s="149"/>
      <c r="N1942" s="149" t="s">
        <v>263</v>
      </c>
      <c r="O1942" s="149" t="s">
        <v>214</v>
      </c>
      <c r="P1942" s="149" t="s">
        <v>53</v>
      </c>
      <c r="Q1942" s="149"/>
      <c r="R1942" s="149" t="s">
        <v>8963</v>
      </c>
      <c r="S1942" s="149" t="s">
        <v>4928</v>
      </c>
      <c r="T1942" s="149" t="s">
        <v>8964</v>
      </c>
      <c r="U1942" s="149" t="s">
        <v>267</v>
      </c>
      <c r="V1942" s="149"/>
      <c r="W1942" s="149"/>
      <c r="X1942" s="149" t="s">
        <v>268</v>
      </c>
      <c r="Y1942" s="149"/>
      <c r="Z1942" s="149"/>
      <c r="AA1942" s="149"/>
      <c r="AB1942" s="149" t="s">
        <v>269</v>
      </c>
      <c r="AC1942" s="149" t="s">
        <v>318</v>
      </c>
      <c r="AD1942" s="149" t="s">
        <v>8964</v>
      </c>
      <c r="AE1942" s="149" t="s">
        <v>271</v>
      </c>
      <c r="AF1942" s="149"/>
      <c r="AG1942" s="149" t="s">
        <v>1098</v>
      </c>
      <c r="AH1942" s="149" t="s">
        <v>273</v>
      </c>
      <c r="AI1942" s="158">
        <v>96</v>
      </c>
      <c r="AJ1942" s="149"/>
      <c r="AK1942" s="159" t="s">
        <v>274</v>
      </c>
      <c r="AL1942" s="159" t="s">
        <v>274</v>
      </c>
      <c r="AM1942" s="149" t="s">
        <v>274</v>
      </c>
      <c r="AN1942" s="160">
        <v>4</v>
      </c>
      <c r="AO1942" s="149"/>
      <c r="AP1942" s="149" t="s">
        <v>274</v>
      </c>
      <c r="AQ1942" s="149" t="s">
        <v>275</v>
      </c>
      <c r="AR1942" s="158">
        <v>1</v>
      </c>
      <c r="AS1942" s="149" t="s">
        <v>275</v>
      </c>
      <c r="AT1942" s="149" t="s">
        <v>276</v>
      </c>
      <c r="AU1942" s="161">
        <v>1</v>
      </c>
      <c r="AV1942" s="159">
        <v>8547.01</v>
      </c>
      <c r="AW1942" s="159">
        <v>341.88</v>
      </c>
      <c r="AX1942" s="149" t="s">
        <v>274</v>
      </c>
      <c r="AY1942" s="162">
        <v>0</v>
      </c>
      <c r="AZ1942" s="162" t="s">
        <v>274</v>
      </c>
      <c r="BA1942" s="162">
        <v>0</v>
      </c>
      <c r="BB1942" s="159">
        <v>8205.13</v>
      </c>
      <c r="BC1942" s="162" t="s">
        <v>274</v>
      </c>
      <c r="BD1942" s="162">
        <v>0</v>
      </c>
      <c r="BE1942" s="159">
        <v>341.88</v>
      </c>
      <c r="BF1942" s="159">
        <v>341.88</v>
      </c>
      <c r="BG1942" s="159">
        <v>8547.01</v>
      </c>
    </row>
    <row r="1943" ht="28.05" customHeight="1" spans="1:59">
      <c r="A1943" s="149"/>
      <c r="B1943" s="149"/>
      <c r="C1943" s="149"/>
      <c r="D1943" s="149" t="s">
        <v>3726</v>
      </c>
      <c r="E1943" s="340" t="s">
        <v>9056</v>
      </c>
      <c r="F1943" s="149" t="s">
        <v>3726</v>
      </c>
      <c r="G1943" s="149" t="s">
        <v>9057</v>
      </c>
      <c r="H1943" s="149" t="s">
        <v>9042</v>
      </c>
      <c r="I1943" s="149" t="s">
        <v>9043</v>
      </c>
      <c r="J1943" s="149" t="s">
        <v>9058</v>
      </c>
      <c r="K1943" s="149"/>
      <c r="L1943" s="149" t="s">
        <v>287</v>
      </c>
      <c r="M1943" s="149"/>
      <c r="N1943" s="149" t="s">
        <v>263</v>
      </c>
      <c r="O1943" s="149" t="s">
        <v>214</v>
      </c>
      <c r="P1943" s="149" t="s">
        <v>53</v>
      </c>
      <c r="Q1943" s="149"/>
      <c r="R1943" s="149" t="s">
        <v>8963</v>
      </c>
      <c r="S1943" s="149" t="s">
        <v>4928</v>
      </c>
      <c r="T1943" s="149" t="s">
        <v>8964</v>
      </c>
      <c r="U1943" s="149" t="s">
        <v>267</v>
      </c>
      <c r="V1943" s="149"/>
      <c r="W1943" s="149"/>
      <c r="X1943" s="149" t="s">
        <v>268</v>
      </c>
      <c r="Y1943" s="149"/>
      <c r="Z1943" s="149"/>
      <c r="AA1943" s="149"/>
      <c r="AB1943" s="149" t="s">
        <v>269</v>
      </c>
      <c r="AC1943" s="149" t="s">
        <v>318</v>
      </c>
      <c r="AD1943" s="149" t="s">
        <v>8964</v>
      </c>
      <c r="AE1943" s="149" t="s">
        <v>271</v>
      </c>
      <c r="AF1943" s="149"/>
      <c r="AG1943" s="149" t="s">
        <v>1098</v>
      </c>
      <c r="AH1943" s="149" t="s">
        <v>273</v>
      </c>
      <c r="AI1943" s="158">
        <v>96</v>
      </c>
      <c r="AJ1943" s="149"/>
      <c r="AK1943" s="159" t="s">
        <v>274</v>
      </c>
      <c r="AL1943" s="159" t="s">
        <v>274</v>
      </c>
      <c r="AM1943" s="149" t="s">
        <v>274</v>
      </c>
      <c r="AN1943" s="160">
        <v>4</v>
      </c>
      <c r="AO1943" s="149"/>
      <c r="AP1943" s="149" t="s">
        <v>274</v>
      </c>
      <c r="AQ1943" s="149" t="s">
        <v>275</v>
      </c>
      <c r="AR1943" s="158">
        <v>1</v>
      </c>
      <c r="AS1943" s="149" t="s">
        <v>275</v>
      </c>
      <c r="AT1943" s="149" t="s">
        <v>276</v>
      </c>
      <c r="AU1943" s="161">
        <v>1</v>
      </c>
      <c r="AV1943" s="159">
        <v>8547.01</v>
      </c>
      <c r="AW1943" s="159">
        <v>341.88</v>
      </c>
      <c r="AX1943" s="149" t="s">
        <v>274</v>
      </c>
      <c r="AY1943" s="162">
        <v>0</v>
      </c>
      <c r="AZ1943" s="162" t="s">
        <v>274</v>
      </c>
      <c r="BA1943" s="162">
        <v>0</v>
      </c>
      <c r="BB1943" s="159">
        <v>8205.13</v>
      </c>
      <c r="BC1943" s="162" t="s">
        <v>274</v>
      </c>
      <c r="BD1943" s="162">
        <v>0</v>
      </c>
      <c r="BE1943" s="159">
        <v>341.88</v>
      </c>
      <c r="BF1943" s="159">
        <v>341.88</v>
      </c>
      <c r="BG1943" s="159">
        <v>8547.01</v>
      </c>
    </row>
    <row r="1944" ht="28.05" customHeight="1" spans="1:59">
      <c r="A1944" s="149"/>
      <c r="B1944" s="149"/>
      <c r="C1944" s="149"/>
      <c r="D1944" s="149" t="s">
        <v>3726</v>
      </c>
      <c r="E1944" s="340" t="s">
        <v>9059</v>
      </c>
      <c r="F1944" s="149" t="s">
        <v>3726</v>
      </c>
      <c r="G1944" s="149" t="s">
        <v>9060</v>
      </c>
      <c r="H1944" s="149" t="s">
        <v>9061</v>
      </c>
      <c r="I1944" s="149" t="s">
        <v>9062</v>
      </c>
      <c r="J1944" s="149" t="s">
        <v>9063</v>
      </c>
      <c r="K1944" s="149"/>
      <c r="L1944" s="149" t="s">
        <v>287</v>
      </c>
      <c r="M1944" s="149"/>
      <c r="N1944" s="149" t="s">
        <v>263</v>
      </c>
      <c r="O1944" s="149" t="s">
        <v>214</v>
      </c>
      <c r="P1944" s="149" t="s">
        <v>53</v>
      </c>
      <c r="Q1944" s="149"/>
      <c r="R1944" s="149" t="s">
        <v>8963</v>
      </c>
      <c r="S1944" s="149" t="s">
        <v>4928</v>
      </c>
      <c r="T1944" s="149" t="s">
        <v>8964</v>
      </c>
      <c r="U1944" s="149" t="s">
        <v>267</v>
      </c>
      <c r="V1944" s="149"/>
      <c r="W1944" s="149"/>
      <c r="X1944" s="149" t="s">
        <v>268</v>
      </c>
      <c r="Y1944" s="149"/>
      <c r="Z1944" s="149"/>
      <c r="AA1944" s="149"/>
      <c r="AB1944" s="149" t="s">
        <v>269</v>
      </c>
      <c r="AC1944" s="149" t="s">
        <v>318</v>
      </c>
      <c r="AD1944" s="149" t="s">
        <v>8964</v>
      </c>
      <c r="AE1944" s="149" t="s">
        <v>271</v>
      </c>
      <c r="AF1944" s="149"/>
      <c r="AG1944" s="149" t="s">
        <v>1098</v>
      </c>
      <c r="AH1944" s="149" t="s">
        <v>273</v>
      </c>
      <c r="AI1944" s="158">
        <v>96</v>
      </c>
      <c r="AJ1944" s="149"/>
      <c r="AK1944" s="159" t="s">
        <v>274</v>
      </c>
      <c r="AL1944" s="159" t="s">
        <v>274</v>
      </c>
      <c r="AM1944" s="149" t="s">
        <v>274</v>
      </c>
      <c r="AN1944" s="160">
        <v>4</v>
      </c>
      <c r="AO1944" s="149"/>
      <c r="AP1944" s="149" t="s">
        <v>274</v>
      </c>
      <c r="AQ1944" s="149" t="s">
        <v>275</v>
      </c>
      <c r="AR1944" s="158">
        <v>1</v>
      </c>
      <c r="AS1944" s="149" t="s">
        <v>275</v>
      </c>
      <c r="AT1944" s="149" t="s">
        <v>276</v>
      </c>
      <c r="AU1944" s="161">
        <v>1</v>
      </c>
      <c r="AV1944" s="159">
        <v>14957.26</v>
      </c>
      <c r="AW1944" s="159">
        <v>598.29</v>
      </c>
      <c r="AX1944" s="149" t="s">
        <v>274</v>
      </c>
      <c r="AY1944" s="162">
        <v>0</v>
      </c>
      <c r="AZ1944" s="162" t="s">
        <v>274</v>
      </c>
      <c r="BA1944" s="162">
        <v>0</v>
      </c>
      <c r="BB1944" s="159">
        <v>14358.97</v>
      </c>
      <c r="BC1944" s="162" t="s">
        <v>274</v>
      </c>
      <c r="BD1944" s="162">
        <v>0</v>
      </c>
      <c r="BE1944" s="159">
        <v>598.29</v>
      </c>
      <c r="BF1944" s="159">
        <v>598.29</v>
      </c>
      <c r="BG1944" s="159">
        <v>14957.26</v>
      </c>
    </row>
    <row r="1945" ht="28.05" customHeight="1" spans="1:59">
      <c r="A1945" s="149"/>
      <c r="B1945" s="149"/>
      <c r="C1945" s="149"/>
      <c r="D1945" s="149" t="s">
        <v>3726</v>
      </c>
      <c r="E1945" s="340" t="s">
        <v>9064</v>
      </c>
      <c r="F1945" s="149" t="s">
        <v>3726</v>
      </c>
      <c r="G1945" s="149" t="s">
        <v>9065</v>
      </c>
      <c r="H1945" s="149" t="s">
        <v>8940</v>
      </c>
      <c r="I1945" s="149" t="s">
        <v>8941</v>
      </c>
      <c r="J1945" s="149" t="s">
        <v>9066</v>
      </c>
      <c r="K1945" s="149"/>
      <c r="L1945" s="149" t="s">
        <v>287</v>
      </c>
      <c r="M1945" s="149"/>
      <c r="N1945" s="149" t="s">
        <v>263</v>
      </c>
      <c r="O1945" s="149" t="s">
        <v>214</v>
      </c>
      <c r="P1945" s="149" t="s">
        <v>53</v>
      </c>
      <c r="Q1945" s="149"/>
      <c r="R1945" s="149" t="s">
        <v>8180</v>
      </c>
      <c r="S1945" s="149" t="s">
        <v>4928</v>
      </c>
      <c r="T1945" s="149" t="s">
        <v>837</v>
      </c>
      <c r="U1945" s="149" t="s">
        <v>267</v>
      </c>
      <c r="V1945" s="149"/>
      <c r="W1945" s="149"/>
      <c r="X1945" s="149" t="s">
        <v>268</v>
      </c>
      <c r="Y1945" s="149"/>
      <c r="Z1945" s="149"/>
      <c r="AA1945" s="149"/>
      <c r="AB1945" s="149" t="s">
        <v>269</v>
      </c>
      <c r="AC1945" s="149" t="s">
        <v>318</v>
      </c>
      <c r="AD1945" s="149" t="s">
        <v>837</v>
      </c>
      <c r="AE1945" s="149" t="s">
        <v>271</v>
      </c>
      <c r="AF1945" s="149"/>
      <c r="AG1945" s="149" t="s">
        <v>1098</v>
      </c>
      <c r="AH1945" s="149" t="s">
        <v>273</v>
      </c>
      <c r="AI1945" s="158">
        <v>66</v>
      </c>
      <c r="AJ1945" s="149"/>
      <c r="AK1945" s="159" t="s">
        <v>274</v>
      </c>
      <c r="AL1945" s="159" t="s">
        <v>274</v>
      </c>
      <c r="AM1945" s="149" t="s">
        <v>274</v>
      </c>
      <c r="AN1945" s="160">
        <v>4</v>
      </c>
      <c r="AO1945" s="149"/>
      <c r="AP1945" s="149" t="s">
        <v>274</v>
      </c>
      <c r="AQ1945" s="149" t="s">
        <v>275</v>
      </c>
      <c r="AR1945" s="158">
        <v>1</v>
      </c>
      <c r="AS1945" s="149" t="s">
        <v>275</v>
      </c>
      <c r="AT1945" s="149" t="s">
        <v>276</v>
      </c>
      <c r="AU1945" s="161">
        <v>1</v>
      </c>
      <c r="AV1945" s="159">
        <v>2586.21</v>
      </c>
      <c r="AW1945" s="159">
        <v>103.45</v>
      </c>
      <c r="AX1945" s="149" t="s">
        <v>274</v>
      </c>
      <c r="AY1945" s="162">
        <v>0</v>
      </c>
      <c r="AZ1945" s="162" t="s">
        <v>274</v>
      </c>
      <c r="BA1945" s="162">
        <v>0</v>
      </c>
      <c r="BB1945" s="159">
        <v>1647.13</v>
      </c>
      <c r="BC1945" s="162" t="s">
        <v>274</v>
      </c>
      <c r="BD1945" s="159">
        <v>835.63</v>
      </c>
      <c r="BE1945" s="159">
        <v>939.08</v>
      </c>
      <c r="BF1945" s="159">
        <v>103.45</v>
      </c>
      <c r="BG1945" s="159">
        <v>2586.21</v>
      </c>
    </row>
    <row r="1946" ht="28.05" customHeight="1" spans="1:59">
      <c r="A1946" s="149"/>
      <c r="B1946" s="149"/>
      <c r="C1946" s="149"/>
      <c r="D1946" s="149" t="s">
        <v>3726</v>
      </c>
      <c r="E1946" s="340" t="s">
        <v>9067</v>
      </c>
      <c r="F1946" s="149" t="s">
        <v>3726</v>
      </c>
      <c r="G1946" s="149" t="s">
        <v>9068</v>
      </c>
      <c r="H1946" s="149" t="s">
        <v>9069</v>
      </c>
      <c r="I1946" s="149" t="s">
        <v>9070</v>
      </c>
      <c r="J1946" s="149" t="s">
        <v>9071</v>
      </c>
      <c r="K1946" s="149"/>
      <c r="L1946" s="149" t="s">
        <v>287</v>
      </c>
      <c r="M1946" s="149"/>
      <c r="N1946" s="149" t="s">
        <v>263</v>
      </c>
      <c r="O1946" s="149" t="s">
        <v>214</v>
      </c>
      <c r="P1946" s="149" t="s">
        <v>53</v>
      </c>
      <c r="Q1946" s="149"/>
      <c r="R1946" s="149" t="s">
        <v>8963</v>
      </c>
      <c r="S1946" s="149" t="s">
        <v>4928</v>
      </c>
      <c r="T1946" s="149" t="s">
        <v>8964</v>
      </c>
      <c r="U1946" s="149" t="s">
        <v>267</v>
      </c>
      <c r="V1946" s="149"/>
      <c r="W1946" s="149"/>
      <c r="X1946" s="149" t="s">
        <v>268</v>
      </c>
      <c r="Y1946" s="149"/>
      <c r="Z1946" s="149"/>
      <c r="AA1946" s="149"/>
      <c r="AB1946" s="149" t="s">
        <v>269</v>
      </c>
      <c r="AC1946" s="149" t="s">
        <v>318</v>
      </c>
      <c r="AD1946" s="149" t="s">
        <v>8964</v>
      </c>
      <c r="AE1946" s="149" t="s">
        <v>271</v>
      </c>
      <c r="AF1946" s="149"/>
      <c r="AG1946" s="149" t="s">
        <v>1098</v>
      </c>
      <c r="AH1946" s="149" t="s">
        <v>273</v>
      </c>
      <c r="AI1946" s="158">
        <v>96</v>
      </c>
      <c r="AJ1946" s="149"/>
      <c r="AK1946" s="159" t="s">
        <v>274</v>
      </c>
      <c r="AL1946" s="159" t="s">
        <v>274</v>
      </c>
      <c r="AM1946" s="149" t="s">
        <v>274</v>
      </c>
      <c r="AN1946" s="160">
        <v>4</v>
      </c>
      <c r="AO1946" s="149"/>
      <c r="AP1946" s="149" t="s">
        <v>274</v>
      </c>
      <c r="AQ1946" s="149" t="s">
        <v>275</v>
      </c>
      <c r="AR1946" s="158">
        <v>1</v>
      </c>
      <c r="AS1946" s="149" t="s">
        <v>275</v>
      </c>
      <c r="AT1946" s="149" t="s">
        <v>276</v>
      </c>
      <c r="AU1946" s="161">
        <v>1</v>
      </c>
      <c r="AV1946" s="159">
        <v>11965.81</v>
      </c>
      <c r="AW1946" s="159">
        <v>478.63</v>
      </c>
      <c r="AX1946" s="149" t="s">
        <v>274</v>
      </c>
      <c r="AY1946" s="162">
        <v>0</v>
      </c>
      <c r="AZ1946" s="162" t="s">
        <v>274</v>
      </c>
      <c r="BA1946" s="162">
        <v>0</v>
      </c>
      <c r="BB1946" s="159">
        <v>11487.18</v>
      </c>
      <c r="BC1946" s="162" t="s">
        <v>274</v>
      </c>
      <c r="BD1946" s="162">
        <v>0</v>
      </c>
      <c r="BE1946" s="159">
        <v>478.63</v>
      </c>
      <c r="BF1946" s="159">
        <v>478.63</v>
      </c>
      <c r="BG1946" s="159">
        <v>11965.81</v>
      </c>
    </row>
    <row r="1947" ht="28.05" customHeight="1" spans="1:59">
      <c r="A1947" s="149"/>
      <c r="B1947" s="149"/>
      <c r="C1947" s="149"/>
      <c r="D1947" s="149" t="s">
        <v>3726</v>
      </c>
      <c r="E1947" s="340" t="s">
        <v>9072</v>
      </c>
      <c r="F1947" s="149" t="s">
        <v>3726</v>
      </c>
      <c r="G1947" s="149" t="s">
        <v>9073</v>
      </c>
      <c r="H1947" s="149" t="s">
        <v>8940</v>
      </c>
      <c r="I1947" s="149" t="s">
        <v>8941</v>
      </c>
      <c r="J1947" s="149" t="s">
        <v>9074</v>
      </c>
      <c r="K1947" s="149"/>
      <c r="L1947" s="149" t="s">
        <v>287</v>
      </c>
      <c r="M1947" s="149"/>
      <c r="N1947" s="149" t="s">
        <v>263</v>
      </c>
      <c r="O1947" s="149" t="s">
        <v>214</v>
      </c>
      <c r="P1947" s="149" t="s">
        <v>53</v>
      </c>
      <c r="Q1947" s="149"/>
      <c r="R1947" s="149" t="s">
        <v>8180</v>
      </c>
      <c r="S1947" s="149" t="s">
        <v>4928</v>
      </c>
      <c r="T1947" s="149" t="s">
        <v>837</v>
      </c>
      <c r="U1947" s="149" t="s">
        <v>267</v>
      </c>
      <c r="V1947" s="149"/>
      <c r="W1947" s="149"/>
      <c r="X1947" s="149" t="s">
        <v>268</v>
      </c>
      <c r="Y1947" s="149"/>
      <c r="Z1947" s="149"/>
      <c r="AA1947" s="149"/>
      <c r="AB1947" s="149" t="s">
        <v>269</v>
      </c>
      <c r="AC1947" s="149" t="s">
        <v>318</v>
      </c>
      <c r="AD1947" s="149" t="s">
        <v>837</v>
      </c>
      <c r="AE1947" s="149" t="s">
        <v>271</v>
      </c>
      <c r="AF1947" s="149"/>
      <c r="AG1947" s="149" t="s">
        <v>1098</v>
      </c>
      <c r="AH1947" s="149" t="s">
        <v>273</v>
      </c>
      <c r="AI1947" s="158">
        <v>66</v>
      </c>
      <c r="AJ1947" s="149"/>
      <c r="AK1947" s="159" t="s">
        <v>274</v>
      </c>
      <c r="AL1947" s="159" t="s">
        <v>274</v>
      </c>
      <c r="AM1947" s="149" t="s">
        <v>274</v>
      </c>
      <c r="AN1947" s="160">
        <v>4</v>
      </c>
      <c r="AO1947" s="149"/>
      <c r="AP1947" s="149" t="s">
        <v>274</v>
      </c>
      <c r="AQ1947" s="149" t="s">
        <v>275</v>
      </c>
      <c r="AR1947" s="158">
        <v>1</v>
      </c>
      <c r="AS1947" s="149" t="s">
        <v>275</v>
      </c>
      <c r="AT1947" s="149" t="s">
        <v>276</v>
      </c>
      <c r="AU1947" s="161">
        <v>1</v>
      </c>
      <c r="AV1947" s="159">
        <v>2586.21</v>
      </c>
      <c r="AW1947" s="159">
        <v>103.45</v>
      </c>
      <c r="AX1947" s="149" t="s">
        <v>274</v>
      </c>
      <c r="AY1947" s="162">
        <v>0</v>
      </c>
      <c r="AZ1947" s="162" t="s">
        <v>274</v>
      </c>
      <c r="BA1947" s="162">
        <v>0</v>
      </c>
      <c r="BB1947" s="159">
        <v>1647.13</v>
      </c>
      <c r="BC1947" s="162" t="s">
        <v>274</v>
      </c>
      <c r="BD1947" s="159">
        <v>835.63</v>
      </c>
      <c r="BE1947" s="159">
        <v>939.08</v>
      </c>
      <c r="BF1947" s="159">
        <v>103.45</v>
      </c>
      <c r="BG1947" s="159">
        <v>2586.21</v>
      </c>
    </row>
    <row r="1948" ht="28.05" customHeight="1" spans="1:59">
      <c r="A1948" s="149"/>
      <c r="B1948" s="149"/>
      <c r="C1948" s="149"/>
      <c r="D1948" s="149" t="s">
        <v>3726</v>
      </c>
      <c r="E1948" s="340" t="s">
        <v>9075</v>
      </c>
      <c r="F1948" s="149" t="s">
        <v>3726</v>
      </c>
      <c r="G1948" s="149" t="s">
        <v>9076</v>
      </c>
      <c r="H1948" s="149" t="s">
        <v>8940</v>
      </c>
      <c r="I1948" s="149" t="s">
        <v>8941</v>
      </c>
      <c r="J1948" s="149" t="s">
        <v>9077</v>
      </c>
      <c r="K1948" s="149"/>
      <c r="L1948" s="149" t="s">
        <v>287</v>
      </c>
      <c r="M1948" s="149"/>
      <c r="N1948" s="149" t="s">
        <v>263</v>
      </c>
      <c r="O1948" s="149" t="s">
        <v>214</v>
      </c>
      <c r="P1948" s="149" t="s">
        <v>53</v>
      </c>
      <c r="Q1948" s="149"/>
      <c r="R1948" s="149" t="s">
        <v>8180</v>
      </c>
      <c r="S1948" s="149" t="s">
        <v>4928</v>
      </c>
      <c r="T1948" s="149" t="s">
        <v>837</v>
      </c>
      <c r="U1948" s="149" t="s">
        <v>267</v>
      </c>
      <c r="V1948" s="149"/>
      <c r="W1948" s="149"/>
      <c r="X1948" s="149" t="s">
        <v>268</v>
      </c>
      <c r="Y1948" s="149"/>
      <c r="Z1948" s="149"/>
      <c r="AA1948" s="149"/>
      <c r="AB1948" s="149" t="s">
        <v>269</v>
      </c>
      <c r="AC1948" s="149" t="s">
        <v>318</v>
      </c>
      <c r="AD1948" s="149" t="s">
        <v>837</v>
      </c>
      <c r="AE1948" s="149" t="s">
        <v>271</v>
      </c>
      <c r="AF1948" s="149"/>
      <c r="AG1948" s="149" t="s">
        <v>1098</v>
      </c>
      <c r="AH1948" s="149" t="s">
        <v>273</v>
      </c>
      <c r="AI1948" s="158">
        <v>66</v>
      </c>
      <c r="AJ1948" s="149"/>
      <c r="AK1948" s="159" t="s">
        <v>274</v>
      </c>
      <c r="AL1948" s="159" t="s">
        <v>274</v>
      </c>
      <c r="AM1948" s="149" t="s">
        <v>274</v>
      </c>
      <c r="AN1948" s="160">
        <v>4</v>
      </c>
      <c r="AO1948" s="149"/>
      <c r="AP1948" s="149" t="s">
        <v>274</v>
      </c>
      <c r="AQ1948" s="149" t="s">
        <v>275</v>
      </c>
      <c r="AR1948" s="158">
        <v>1</v>
      </c>
      <c r="AS1948" s="149" t="s">
        <v>275</v>
      </c>
      <c r="AT1948" s="149" t="s">
        <v>276</v>
      </c>
      <c r="AU1948" s="161">
        <v>1</v>
      </c>
      <c r="AV1948" s="159">
        <v>2586.21</v>
      </c>
      <c r="AW1948" s="159">
        <v>103.45</v>
      </c>
      <c r="AX1948" s="149" t="s">
        <v>274</v>
      </c>
      <c r="AY1948" s="162">
        <v>0</v>
      </c>
      <c r="AZ1948" s="162" t="s">
        <v>274</v>
      </c>
      <c r="BA1948" s="162">
        <v>0</v>
      </c>
      <c r="BB1948" s="159">
        <v>1647.13</v>
      </c>
      <c r="BC1948" s="162" t="s">
        <v>274</v>
      </c>
      <c r="BD1948" s="159">
        <v>835.63</v>
      </c>
      <c r="BE1948" s="159">
        <v>939.08</v>
      </c>
      <c r="BF1948" s="159">
        <v>103.45</v>
      </c>
      <c r="BG1948" s="159">
        <v>2586.21</v>
      </c>
    </row>
    <row r="1949" ht="28.05" customHeight="1" spans="1:59">
      <c r="A1949" s="149"/>
      <c r="B1949" s="149"/>
      <c r="C1949" s="149"/>
      <c r="D1949" s="149" t="s">
        <v>3726</v>
      </c>
      <c r="E1949" s="340" t="s">
        <v>9078</v>
      </c>
      <c r="F1949" s="149" t="s">
        <v>3726</v>
      </c>
      <c r="G1949" s="149" t="s">
        <v>9079</v>
      </c>
      <c r="H1949" s="149" t="s">
        <v>8940</v>
      </c>
      <c r="I1949" s="149" t="s">
        <v>8941</v>
      </c>
      <c r="J1949" s="149" t="s">
        <v>9080</v>
      </c>
      <c r="K1949" s="149"/>
      <c r="L1949" s="149" t="s">
        <v>287</v>
      </c>
      <c r="M1949" s="149"/>
      <c r="N1949" s="149" t="s">
        <v>263</v>
      </c>
      <c r="O1949" s="149" t="s">
        <v>214</v>
      </c>
      <c r="P1949" s="149" t="s">
        <v>53</v>
      </c>
      <c r="Q1949" s="149"/>
      <c r="R1949" s="149" t="s">
        <v>8180</v>
      </c>
      <c r="S1949" s="149" t="s">
        <v>4928</v>
      </c>
      <c r="T1949" s="149" t="s">
        <v>837</v>
      </c>
      <c r="U1949" s="149" t="s">
        <v>267</v>
      </c>
      <c r="V1949" s="149"/>
      <c r="W1949" s="149"/>
      <c r="X1949" s="149" t="s">
        <v>268</v>
      </c>
      <c r="Y1949" s="149"/>
      <c r="Z1949" s="149"/>
      <c r="AA1949" s="149"/>
      <c r="AB1949" s="149" t="s">
        <v>269</v>
      </c>
      <c r="AC1949" s="149" t="s">
        <v>318</v>
      </c>
      <c r="AD1949" s="149" t="s">
        <v>837</v>
      </c>
      <c r="AE1949" s="149" t="s">
        <v>271</v>
      </c>
      <c r="AF1949" s="149"/>
      <c r="AG1949" s="149" t="s">
        <v>1098</v>
      </c>
      <c r="AH1949" s="149" t="s">
        <v>273</v>
      </c>
      <c r="AI1949" s="158">
        <v>66</v>
      </c>
      <c r="AJ1949" s="149"/>
      <c r="AK1949" s="159" t="s">
        <v>274</v>
      </c>
      <c r="AL1949" s="159" t="s">
        <v>274</v>
      </c>
      <c r="AM1949" s="149" t="s">
        <v>274</v>
      </c>
      <c r="AN1949" s="160">
        <v>4</v>
      </c>
      <c r="AO1949" s="149"/>
      <c r="AP1949" s="149" t="s">
        <v>274</v>
      </c>
      <c r="AQ1949" s="149" t="s">
        <v>275</v>
      </c>
      <c r="AR1949" s="158">
        <v>1</v>
      </c>
      <c r="AS1949" s="149" t="s">
        <v>275</v>
      </c>
      <c r="AT1949" s="149" t="s">
        <v>276</v>
      </c>
      <c r="AU1949" s="161">
        <v>1</v>
      </c>
      <c r="AV1949" s="159">
        <v>2586.21</v>
      </c>
      <c r="AW1949" s="159">
        <v>103.45</v>
      </c>
      <c r="AX1949" s="149" t="s">
        <v>274</v>
      </c>
      <c r="AY1949" s="162">
        <v>0</v>
      </c>
      <c r="AZ1949" s="162" t="s">
        <v>274</v>
      </c>
      <c r="BA1949" s="162">
        <v>0</v>
      </c>
      <c r="BB1949" s="159">
        <v>1647.13</v>
      </c>
      <c r="BC1949" s="162" t="s">
        <v>274</v>
      </c>
      <c r="BD1949" s="159">
        <v>835.63</v>
      </c>
      <c r="BE1949" s="159">
        <v>939.08</v>
      </c>
      <c r="BF1949" s="159">
        <v>103.45</v>
      </c>
      <c r="BG1949" s="159">
        <v>2586.21</v>
      </c>
    </row>
    <row r="1950" ht="28.05" customHeight="1" spans="1:59">
      <c r="A1950" s="149"/>
      <c r="B1950" s="149"/>
      <c r="C1950" s="149"/>
      <c r="D1950" s="149" t="s">
        <v>3726</v>
      </c>
      <c r="E1950" s="340" t="s">
        <v>9081</v>
      </c>
      <c r="F1950" s="149" t="s">
        <v>3726</v>
      </c>
      <c r="G1950" s="149" t="s">
        <v>9082</v>
      </c>
      <c r="H1950" s="149" t="s">
        <v>8940</v>
      </c>
      <c r="I1950" s="149" t="s">
        <v>8941</v>
      </c>
      <c r="J1950" s="149" t="s">
        <v>9083</v>
      </c>
      <c r="K1950" s="149"/>
      <c r="L1950" s="149" t="s">
        <v>287</v>
      </c>
      <c r="M1950" s="149"/>
      <c r="N1950" s="149" t="s">
        <v>263</v>
      </c>
      <c r="O1950" s="149" t="s">
        <v>214</v>
      </c>
      <c r="P1950" s="149" t="s">
        <v>53</v>
      </c>
      <c r="Q1950" s="149"/>
      <c r="R1950" s="149" t="s">
        <v>8180</v>
      </c>
      <c r="S1950" s="149" t="s">
        <v>4928</v>
      </c>
      <c r="T1950" s="149" t="s">
        <v>837</v>
      </c>
      <c r="U1950" s="149" t="s">
        <v>267</v>
      </c>
      <c r="V1950" s="149"/>
      <c r="W1950" s="149"/>
      <c r="X1950" s="149" t="s">
        <v>268</v>
      </c>
      <c r="Y1950" s="149"/>
      <c r="Z1950" s="149"/>
      <c r="AA1950" s="149"/>
      <c r="AB1950" s="149" t="s">
        <v>269</v>
      </c>
      <c r="AC1950" s="149" t="s">
        <v>318</v>
      </c>
      <c r="AD1950" s="149" t="s">
        <v>837</v>
      </c>
      <c r="AE1950" s="149" t="s">
        <v>271</v>
      </c>
      <c r="AF1950" s="149"/>
      <c r="AG1950" s="149" t="s">
        <v>1098</v>
      </c>
      <c r="AH1950" s="149" t="s">
        <v>273</v>
      </c>
      <c r="AI1950" s="158">
        <v>66</v>
      </c>
      <c r="AJ1950" s="149"/>
      <c r="AK1950" s="159" t="s">
        <v>274</v>
      </c>
      <c r="AL1950" s="159" t="s">
        <v>274</v>
      </c>
      <c r="AM1950" s="149" t="s">
        <v>274</v>
      </c>
      <c r="AN1950" s="160">
        <v>4</v>
      </c>
      <c r="AO1950" s="149"/>
      <c r="AP1950" s="149" t="s">
        <v>274</v>
      </c>
      <c r="AQ1950" s="149" t="s">
        <v>275</v>
      </c>
      <c r="AR1950" s="158">
        <v>1</v>
      </c>
      <c r="AS1950" s="149" t="s">
        <v>275</v>
      </c>
      <c r="AT1950" s="149" t="s">
        <v>276</v>
      </c>
      <c r="AU1950" s="161">
        <v>1</v>
      </c>
      <c r="AV1950" s="159">
        <v>2586.21</v>
      </c>
      <c r="AW1950" s="159">
        <v>103.45</v>
      </c>
      <c r="AX1950" s="149" t="s">
        <v>274</v>
      </c>
      <c r="AY1950" s="162">
        <v>0</v>
      </c>
      <c r="AZ1950" s="162" t="s">
        <v>274</v>
      </c>
      <c r="BA1950" s="162">
        <v>0</v>
      </c>
      <c r="BB1950" s="159">
        <v>1647.13</v>
      </c>
      <c r="BC1950" s="162" t="s">
        <v>274</v>
      </c>
      <c r="BD1950" s="159">
        <v>835.63</v>
      </c>
      <c r="BE1950" s="159">
        <v>939.08</v>
      </c>
      <c r="BF1950" s="159">
        <v>103.45</v>
      </c>
      <c r="BG1950" s="159">
        <v>2586.21</v>
      </c>
    </row>
    <row r="1951" ht="28.05" customHeight="1" spans="1:59">
      <c r="A1951" s="149"/>
      <c r="B1951" s="149"/>
      <c r="C1951" s="149"/>
      <c r="D1951" s="149" t="s">
        <v>3726</v>
      </c>
      <c r="E1951" s="340" t="s">
        <v>9084</v>
      </c>
      <c r="F1951" s="149" t="s">
        <v>3726</v>
      </c>
      <c r="G1951" s="149" t="s">
        <v>9085</v>
      </c>
      <c r="H1951" s="149" t="s">
        <v>9086</v>
      </c>
      <c r="I1951" s="149" t="s">
        <v>9087</v>
      </c>
      <c r="J1951" s="149" t="s">
        <v>9088</v>
      </c>
      <c r="K1951" s="149"/>
      <c r="L1951" s="149" t="s">
        <v>287</v>
      </c>
      <c r="M1951" s="149"/>
      <c r="N1951" s="149" t="s">
        <v>263</v>
      </c>
      <c r="O1951" s="149" t="s">
        <v>214</v>
      </c>
      <c r="P1951" s="149" t="s">
        <v>53</v>
      </c>
      <c r="Q1951" s="149"/>
      <c r="R1951" s="149" t="s">
        <v>8963</v>
      </c>
      <c r="S1951" s="149" t="s">
        <v>4928</v>
      </c>
      <c r="T1951" s="149" t="s">
        <v>8964</v>
      </c>
      <c r="U1951" s="149" t="s">
        <v>267</v>
      </c>
      <c r="V1951" s="149"/>
      <c r="W1951" s="149"/>
      <c r="X1951" s="149" t="s">
        <v>268</v>
      </c>
      <c r="Y1951" s="149"/>
      <c r="Z1951" s="149"/>
      <c r="AA1951" s="149"/>
      <c r="AB1951" s="149" t="s">
        <v>269</v>
      </c>
      <c r="AC1951" s="149" t="s">
        <v>318</v>
      </c>
      <c r="AD1951" s="149" t="s">
        <v>8964</v>
      </c>
      <c r="AE1951" s="149" t="s">
        <v>271</v>
      </c>
      <c r="AF1951" s="149"/>
      <c r="AG1951" s="149" t="s">
        <v>1098</v>
      </c>
      <c r="AH1951" s="149" t="s">
        <v>273</v>
      </c>
      <c r="AI1951" s="158">
        <v>96</v>
      </c>
      <c r="AJ1951" s="149"/>
      <c r="AK1951" s="159" t="s">
        <v>274</v>
      </c>
      <c r="AL1951" s="159" t="s">
        <v>274</v>
      </c>
      <c r="AM1951" s="149" t="s">
        <v>274</v>
      </c>
      <c r="AN1951" s="160">
        <v>4</v>
      </c>
      <c r="AO1951" s="149"/>
      <c r="AP1951" s="149" t="s">
        <v>274</v>
      </c>
      <c r="AQ1951" s="149" t="s">
        <v>275</v>
      </c>
      <c r="AR1951" s="158">
        <v>1</v>
      </c>
      <c r="AS1951" s="149" t="s">
        <v>275</v>
      </c>
      <c r="AT1951" s="149" t="s">
        <v>276</v>
      </c>
      <c r="AU1951" s="161">
        <v>1</v>
      </c>
      <c r="AV1951" s="159">
        <v>5555.56</v>
      </c>
      <c r="AW1951" s="159">
        <v>222.22</v>
      </c>
      <c r="AX1951" s="149" t="s">
        <v>274</v>
      </c>
      <c r="AY1951" s="162">
        <v>0</v>
      </c>
      <c r="AZ1951" s="162" t="s">
        <v>274</v>
      </c>
      <c r="BA1951" s="162">
        <v>0</v>
      </c>
      <c r="BB1951" s="159">
        <v>5333.34</v>
      </c>
      <c r="BC1951" s="162" t="s">
        <v>274</v>
      </c>
      <c r="BD1951" s="162">
        <v>0</v>
      </c>
      <c r="BE1951" s="159">
        <v>222.22</v>
      </c>
      <c r="BF1951" s="159">
        <v>222.22</v>
      </c>
      <c r="BG1951" s="159">
        <v>5555.56</v>
      </c>
    </row>
    <row r="1952" ht="28.05" customHeight="1" spans="1:59">
      <c r="A1952" s="149"/>
      <c r="B1952" s="149"/>
      <c r="C1952" s="149"/>
      <c r="D1952" s="149" t="s">
        <v>3726</v>
      </c>
      <c r="E1952" s="340" t="s">
        <v>9089</v>
      </c>
      <c r="F1952" s="149" t="s">
        <v>3726</v>
      </c>
      <c r="G1952" s="149" t="s">
        <v>9090</v>
      </c>
      <c r="H1952" s="149" t="s">
        <v>9091</v>
      </c>
      <c r="I1952" s="149" t="s">
        <v>9092</v>
      </c>
      <c r="J1952" s="149" t="s">
        <v>9093</v>
      </c>
      <c r="K1952" s="149"/>
      <c r="L1952" s="149" t="s">
        <v>287</v>
      </c>
      <c r="M1952" s="149"/>
      <c r="N1952" s="149" t="s">
        <v>263</v>
      </c>
      <c r="O1952" s="149" t="s">
        <v>214</v>
      </c>
      <c r="P1952" s="149" t="s">
        <v>53</v>
      </c>
      <c r="Q1952" s="149"/>
      <c r="R1952" s="149" t="s">
        <v>8963</v>
      </c>
      <c r="S1952" s="149" t="s">
        <v>4928</v>
      </c>
      <c r="T1952" s="149" t="s">
        <v>8964</v>
      </c>
      <c r="U1952" s="149" t="s">
        <v>267</v>
      </c>
      <c r="V1952" s="149"/>
      <c r="W1952" s="149"/>
      <c r="X1952" s="149" t="s">
        <v>268</v>
      </c>
      <c r="Y1952" s="149"/>
      <c r="Z1952" s="149"/>
      <c r="AA1952" s="149"/>
      <c r="AB1952" s="149" t="s">
        <v>269</v>
      </c>
      <c r="AC1952" s="149" t="s">
        <v>318</v>
      </c>
      <c r="AD1952" s="149" t="s">
        <v>8964</v>
      </c>
      <c r="AE1952" s="149" t="s">
        <v>271</v>
      </c>
      <c r="AF1952" s="149"/>
      <c r="AG1952" s="149" t="s">
        <v>1098</v>
      </c>
      <c r="AH1952" s="149" t="s">
        <v>273</v>
      </c>
      <c r="AI1952" s="158">
        <v>96</v>
      </c>
      <c r="AJ1952" s="149"/>
      <c r="AK1952" s="159" t="s">
        <v>274</v>
      </c>
      <c r="AL1952" s="159" t="s">
        <v>274</v>
      </c>
      <c r="AM1952" s="149" t="s">
        <v>274</v>
      </c>
      <c r="AN1952" s="160">
        <v>4</v>
      </c>
      <c r="AO1952" s="149"/>
      <c r="AP1952" s="149" t="s">
        <v>274</v>
      </c>
      <c r="AQ1952" s="149" t="s">
        <v>275</v>
      </c>
      <c r="AR1952" s="158">
        <v>1</v>
      </c>
      <c r="AS1952" s="149" t="s">
        <v>275</v>
      </c>
      <c r="AT1952" s="149" t="s">
        <v>276</v>
      </c>
      <c r="AU1952" s="161">
        <v>1</v>
      </c>
      <c r="AV1952" s="159">
        <v>12820.51</v>
      </c>
      <c r="AW1952" s="159">
        <v>512.82</v>
      </c>
      <c r="AX1952" s="149" t="s">
        <v>274</v>
      </c>
      <c r="AY1952" s="162">
        <v>0</v>
      </c>
      <c r="AZ1952" s="162" t="s">
        <v>274</v>
      </c>
      <c r="BA1952" s="162">
        <v>0</v>
      </c>
      <c r="BB1952" s="159">
        <v>12307.69</v>
      </c>
      <c r="BC1952" s="162" t="s">
        <v>274</v>
      </c>
      <c r="BD1952" s="162">
        <v>0</v>
      </c>
      <c r="BE1952" s="159">
        <v>512.82</v>
      </c>
      <c r="BF1952" s="159">
        <v>512.82</v>
      </c>
      <c r="BG1952" s="159">
        <v>12820.51</v>
      </c>
    </row>
    <row r="1953" ht="28.05" customHeight="1" spans="1:59">
      <c r="A1953" s="149"/>
      <c r="B1953" s="149"/>
      <c r="C1953" s="149"/>
      <c r="D1953" s="149" t="s">
        <v>3726</v>
      </c>
      <c r="E1953" s="340" t="s">
        <v>9094</v>
      </c>
      <c r="F1953" s="149" t="s">
        <v>3726</v>
      </c>
      <c r="G1953" s="149" t="s">
        <v>9095</v>
      </c>
      <c r="H1953" s="149" t="s">
        <v>8904</v>
      </c>
      <c r="I1953" s="149" t="s">
        <v>8905</v>
      </c>
      <c r="J1953" s="149" t="s">
        <v>9096</v>
      </c>
      <c r="K1953" s="149"/>
      <c r="L1953" s="149" t="s">
        <v>262</v>
      </c>
      <c r="M1953" s="149"/>
      <c r="N1953" s="149" t="s">
        <v>263</v>
      </c>
      <c r="O1953" s="149" t="s">
        <v>214</v>
      </c>
      <c r="P1953" s="149" t="s">
        <v>53</v>
      </c>
      <c r="Q1953" s="149"/>
      <c r="R1953" s="149" t="s">
        <v>4522</v>
      </c>
      <c r="S1953" s="149" t="s">
        <v>8907</v>
      </c>
      <c r="T1953" s="149" t="s">
        <v>9097</v>
      </c>
      <c r="U1953" s="149" t="s">
        <v>267</v>
      </c>
      <c r="V1953" s="149"/>
      <c r="W1953" s="149"/>
      <c r="X1953" s="149" t="s">
        <v>268</v>
      </c>
      <c r="Y1953" s="149"/>
      <c r="Z1953" s="149"/>
      <c r="AA1953" s="149"/>
      <c r="AB1953" s="149" t="s">
        <v>269</v>
      </c>
      <c r="AC1953" s="149" t="s">
        <v>270</v>
      </c>
      <c r="AD1953" s="149" t="s">
        <v>9097</v>
      </c>
      <c r="AE1953" s="149" t="s">
        <v>271</v>
      </c>
      <c r="AF1953" s="149"/>
      <c r="AG1953" s="149" t="s">
        <v>1098</v>
      </c>
      <c r="AH1953" s="149" t="s">
        <v>273</v>
      </c>
      <c r="AI1953" s="158">
        <v>21</v>
      </c>
      <c r="AJ1953" s="149"/>
      <c r="AK1953" s="159" t="s">
        <v>274</v>
      </c>
      <c r="AL1953" s="159" t="s">
        <v>274</v>
      </c>
      <c r="AM1953" s="149" t="s">
        <v>274</v>
      </c>
      <c r="AN1953" s="160">
        <v>4</v>
      </c>
      <c r="AO1953" s="149"/>
      <c r="AP1953" s="149" t="s">
        <v>274</v>
      </c>
      <c r="AQ1953" s="149" t="s">
        <v>275</v>
      </c>
      <c r="AR1953" s="158">
        <v>1</v>
      </c>
      <c r="AS1953" s="149" t="s">
        <v>275</v>
      </c>
      <c r="AT1953" s="149" t="s">
        <v>276</v>
      </c>
      <c r="AU1953" s="161">
        <v>1</v>
      </c>
      <c r="AV1953" s="159">
        <v>5486.73</v>
      </c>
      <c r="AW1953" s="159">
        <v>219.47</v>
      </c>
      <c r="AX1953" s="149" t="s">
        <v>274</v>
      </c>
      <c r="AY1953" s="159">
        <v>54.87</v>
      </c>
      <c r="AZ1953" s="159">
        <v>54.87</v>
      </c>
      <c r="BA1953" s="159">
        <v>219.48</v>
      </c>
      <c r="BB1953" s="159">
        <v>1152.27</v>
      </c>
      <c r="BC1953" s="162" t="s">
        <v>274</v>
      </c>
      <c r="BD1953" s="162">
        <v>0</v>
      </c>
      <c r="BE1953" s="159">
        <v>4334.46</v>
      </c>
      <c r="BF1953" s="159">
        <v>4334.46</v>
      </c>
      <c r="BG1953" s="159">
        <v>5486.73</v>
      </c>
    </row>
    <row r="1954" ht="28.05" customHeight="1" spans="1:59">
      <c r="A1954" s="149"/>
      <c r="B1954" s="149"/>
      <c r="C1954" s="149"/>
      <c r="D1954" s="149" t="s">
        <v>3726</v>
      </c>
      <c r="E1954" s="340" t="s">
        <v>9098</v>
      </c>
      <c r="F1954" s="149" t="s">
        <v>3726</v>
      </c>
      <c r="G1954" s="149" t="s">
        <v>9099</v>
      </c>
      <c r="H1954" s="149" t="s">
        <v>9100</v>
      </c>
      <c r="I1954" s="149" t="s">
        <v>9101</v>
      </c>
      <c r="J1954" s="149" t="s">
        <v>9102</v>
      </c>
      <c r="K1954" s="149"/>
      <c r="L1954" s="149" t="s">
        <v>262</v>
      </c>
      <c r="M1954" s="149"/>
      <c r="N1954" s="149" t="s">
        <v>263</v>
      </c>
      <c r="O1954" s="149" t="s">
        <v>214</v>
      </c>
      <c r="P1954" s="149" t="s">
        <v>53</v>
      </c>
      <c r="Q1954" s="149"/>
      <c r="R1954" s="149" t="s">
        <v>9103</v>
      </c>
      <c r="S1954" s="149" t="s">
        <v>5008</v>
      </c>
      <c r="T1954" s="149" t="s">
        <v>9036</v>
      </c>
      <c r="U1954" s="149" t="s">
        <v>267</v>
      </c>
      <c r="V1954" s="149"/>
      <c r="W1954" s="149"/>
      <c r="X1954" s="149" t="s">
        <v>268</v>
      </c>
      <c r="Y1954" s="149"/>
      <c r="Z1954" s="149"/>
      <c r="AA1954" s="149"/>
      <c r="AB1954" s="149" t="s">
        <v>269</v>
      </c>
      <c r="AC1954" s="149" t="s">
        <v>270</v>
      </c>
      <c r="AD1954" s="149" t="s">
        <v>9036</v>
      </c>
      <c r="AE1954" s="149" t="s">
        <v>271</v>
      </c>
      <c r="AF1954" s="149"/>
      <c r="AG1954" s="149" t="s">
        <v>1098</v>
      </c>
      <c r="AH1954" s="149" t="s">
        <v>273</v>
      </c>
      <c r="AI1954" s="158">
        <v>21</v>
      </c>
      <c r="AJ1954" s="149"/>
      <c r="AK1954" s="159" t="s">
        <v>274</v>
      </c>
      <c r="AL1954" s="159" t="s">
        <v>274</v>
      </c>
      <c r="AM1954" s="149" t="s">
        <v>274</v>
      </c>
      <c r="AN1954" s="160">
        <v>4</v>
      </c>
      <c r="AO1954" s="149"/>
      <c r="AP1954" s="149" t="s">
        <v>274</v>
      </c>
      <c r="AQ1954" s="149" t="s">
        <v>275</v>
      </c>
      <c r="AR1954" s="158">
        <v>1</v>
      </c>
      <c r="AS1954" s="149" t="s">
        <v>275</v>
      </c>
      <c r="AT1954" s="149" t="s">
        <v>276</v>
      </c>
      <c r="AU1954" s="161">
        <v>1</v>
      </c>
      <c r="AV1954" s="159">
        <v>4554.46</v>
      </c>
      <c r="AW1954" s="159">
        <v>182.18</v>
      </c>
      <c r="AX1954" s="149" t="s">
        <v>274</v>
      </c>
      <c r="AY1954" s="159">
        <v>45.55</v>
      </c>
      <c r="AZ1954" s="159">
        <v>45.55</v>
      </c>
      <c r="BA1954" s="159">
        <v>182.2</v>
      </c>
      <c r="BB1954" s="159">
        <v>956.38</v>
      </c>
      <c r="BC1954" s="162" t="s">
        <v>274</v>
      </c>
      <c r="BD1954" s="162">
        <v>0</v>
      </c>
      <c r="BE1954" s="159">
        <v>3598.08</v>
      </c>
      <c r="BF1954" s="159">
        <v>3598.08</v>
      </c>
      <c r="BG1954" s="159">
        <v>4554.46</v>
      </c>
    </row>
    <row r="1955" ht="28.05" customHeight="1" spans="1:59">
      <c r="A1955" s="149"/>
      <c r="B1955" s="149"/>
      <c r="C1955" s="149"/>
      <c r="D1955" s="149" t="s">
        <v>3726</v>
      </c>
      <c r="E1955" s="340" t="s">
        <v>9104</v>
      </c>
      <c r="F1955" s="149" t="s">
        <v>3726</v>
      </c>
      <c r="G1955" s="149" t="s">
        <v>9105</v>
      </c>
      <c r="H1955" s="149" t="s">
        <v>9106</v>
      </c>
      <c r="I1955" s="149" t="s">
        <v>9107</v>
      </c>
      <c r="J1955" s="149" t="s">
        <v>9108</v>
      </c>
      <c r="K1955" s="149"/>
      <c r="L1955" s="149" t="s">
        <v>262</v>
      </c>
      <c r="M1955" s="149"/>
      <c r="N1955" s="149" t="s">
        <v>263</v>
      </c>
      <c r="O1955" s="149" t="s">
        <v>214</v>
      </c>
      <c r="P1955" s="149" t="s">
        <v>53</v>
      </c>
      <c r="Q1955" s="149"/>
      <c r="R1955" s="149" t="s">
        <v>296</v>
      </c>
      <c r="S1955" s="149" t="s">
        <v>289</v>
      </c>
      <c r="T1955" s="149" t="s">
        <v>832</v>
      </c>
      <c r="U1955" s="149" t="s">
        <v>267</v>
      </c>
      <c r="V1955" s="149"/>
      <c r="W1955" s="149"/>
      <c r="X1955" s="149" t="s">
        <v>268</v>
      </c>
      <c r="Y1955" s="149"/>
      <c r="Z1955" s="149"/>
      <c r="AA1955" s="149"/>
      <c r="AB1955" s="149" t="s">
        <v>269</v>
      </c>
      <c r="AC1955" s="149" t="s">
        <v>318</v>
      </c>
      <c r="AD1955" s="149" t="s">
        <v>832</v>
      </c>
      <c r="AE1955" s="149" t="s">
        <v>271</v>
      </c>
      <c r="AF1955" s="149"/>
      <c r="AG1955" s="149" t="s">
        <v>1098</v>
      </c>
      <c r="AH1955" s="149" t="s">
        <v>273</v>
      </c>
      <c r="AI1955" s="158">
        <v>96</v>
      </c>
      <c r="AJ1955" s="149"/>
      <c r="AK1955" s="159" t="s">
        <v>274</v>
      </c>
      <c r="AL1955" s="159" t="s">
        <v>274</v>
      </c>
      <c r="AM1955" s="149" t="s">
        <v>274</v>
      </c>
      <c r="AN1955" s="160">
        <v>4</v>
      </c>
      <c r="AO1955" s="149"/>
      <c r="AP1955" s="149" t="s">
        <v>274</v>
      </c>
      <c r="AQ1955" s="149" t="s">
        <v>275</v>
      </c>
      <c r="AR1955" s="158">
        <v>1</v>
      </c>
      <c r="AS1955" s="149" t="s">
        <v>275</v>
      </c>
      <c r="AT1955" s="149" t="s">
        <v>276</v>
      </c>
      <c r="AU1955" s="161">
        <v>1</v>
      </c>
      <c r="AV1955" s="159">
        <v>32478.64</v>
      </c>
      <c r="AW1955" s="159">
        <v>1299.15</v>
      </c>
      <c r="AX1955" s="149" t="s">
        <v>274</v>
      </c>
      <c r="AY1955" s="162">
        <v>0</v>
      </c>
      <c r="AZ1955" s="162" t="s">
        <v>274</v>
      </c>
      <c r="BA1955" s="162">
        <v>0</v>
      </c>
      <c r="BB1955" s="159">
        <v>31179.49</v>
      </c>
      <c r="BC1955" s="162" t="s">
        <v>274</v>
      </c>
      <c r="BD1955" s="162">
        <v>0</v>
      </c>
      <c r="BE1955" s="159">
        <v>1299.15</v>
      </c>
      <c r="BF1955" s="159">
        <v>1299.15</v>
      </c>
      <c r="BG1955" s="159">
        <v>32478.64</v>
      </c>
    </row>
    <row r="1956" ht="28.05" customHeight="1" spans="1:59">
      <c r="A1956" s="149"/>
      <c r="B1956" s="149"/>
      <c r="C1956" s="149"/>
      <c r="D1956" s="149" t="s">
        <v>3726</v>
      </c>
      <c r="E1956" s="340" t="s">
        <v>9109</v>
      </c>
      <c r="F1956" s="149" t="s">
        <v>3726</v>
      </c>
      <c r="G1956" s="149" t="s">
        <v>9110</v>
      </c>
      <c r="H1956" s="149" t="s">
        <v>9111</v>
      </c>
      <c r="I1956" s="149" t="s">
        <v>152</v>
      </c>
      <c r="J1956" s="149" t="s">
        <v>9112</v>
      </c>
      <c r="K1956" s="149"/>
      <c r="L1956" s="149" t="s">
        <v>262</v>
      </c>
      <c r="M1956" s="149"/>
      <c r="N1956" s="149" t="s">
        <v>263</v>
      </c>
      <c r="O1956" s="149" t="s">
        <v>214</v>
      </c>
      <c r="P1956" s="149" t="s">
        <v>53</v>
      </c>
      <c r="Q1956" s="149"/>
      <c r="R1956" s="149" t="s">
        <v>3933</v>
      </c>
      <c r="S1956" s="149" t="s">
        <v>7339</v>
      </c>
      <c r="T1956" s="149" t="s">
        <v>825</v>
      </c>
      <c r="U1956" s="149" t="s">
        <v>267</v>
      </c>
      <c r="V1956" s="149"/>
      <c r="W1956" s="149"/>
      <c r="X1956" s="149" t="s">
        <v>268</v>
      </c>
      <c r="Y1956" s="149"/>
      <c r="Z1956" s="149"/>
      <c r="AA1956" s="149"/>
      <c r="AB1956" s="149" t="s">
        <v>269</v>
      </c>
      <c r="AC1956" s="149" t="s">
        <v>270</v>
      </c>
      <c r="AD1956" s="149" t="s">
        <v>825</v>
      </c>
      <c r="AE1956" s="149" t="s">
        <v>271</v>
      </c>
      <c r="AF1956" s="149"/>
      <c r="AG1956" s="149" t="s">
        <v>1098</v>
      </c>
      <c r="AH1956" s="149" t="s">
        <v>273</v>
      </c>
      <c r="AI1956" s="158">
        <v>21</v>
      </c>
      <c r="AJ1956" s="149"/>
      <c r="AK1956" s="159" t="s">
        <v>274</v>
      </c>
      <c r="AL1956" s="159" t="s">
        <v>274</v>
      </c>
      <c r="AM1956" s="149" t="s">
        <v>274</v>
      </c>
      <c r="AN1956" s="160">
        <v>4</v>
      </c>
      <c r="AO1956" s="149"/>
      <c r="AP1956" s="149" t="s">
        <v>274</v>
      </c>
      <c r="AQ1956" s="149" t="s">
        <v>275</v>
      </c>
      <c r="AR1956" s="158">
        <v>1</v>
      </c>
      <c r="AS1956" s="149" t="s">
        <v>275</v>
      </c>
      <c r="AT1956" s="149" t="s">
        <v>276</v>
      </c>
      <c r="AU1956" s="161">
        <v>1</v>
      </c>
      <c r="AV1956" s="159">
        <v>100000</v>
      </c>
      <c r="AW1956" s="159">
        <v>4000</v>
      </c>
      <c r="AX1956" s="149" t="s">
        <v>274</v>
      </c>
      <c r="AY1956" s="159">
        <v>1000</v>
      </c>
      <c r="AZ1956" s="159">
        <v>1000</v>
      </c>
      <c r="BA1956" s="159">
        <v>4000</v>
      </c>
      <c r="BB1956" s="159">
        <v>21000</v>
      </c>
      <c r="BC1956" s="162" t="s">
        <v>274</v>
      </c>
      <c r="BD1956" s="162">
        <v>0</v>
      </c>
      <c r="BE1956" s="159">
        <v>79000</v>
      </c>
      <c r="BF1956" s="159">
        <v>79000</v>
      </c>
      <c r="BG1956" s="159">
        <v>100000</v>
      </c>
    </row>
    <row r="1957" ht="28.05" customHeight="1" spans="1:59">
      <c r="A1957" s="149"/>
      <c r="B1957" s="149"/>
      <c r="C1957" s="149"/>
      <c r="D1957" s="149" t="s">
        <v>3726</v>
      </c>
      <c r="E1957" s="340" t="s">
        <v>9113</v>
      </c>
      <c r="F1957" s="149" t="s">
        <v>3726</v>
      </c>
      <c r="G1957" s="149" t="s">
        <v>9114</v>
      </c>
      <c r="H1957" s="149" t="s">
        <v>9115</v>
      </c>
      <c r="I1957" s="149" t="s">
        <v>9116</v>
      </c>
      <c r="J1957" s="149" t="s">
        <v>9117</v>
      </c>
      <c r="K1957" s="149"/>
      <c r="L1957" s="149" t="s">
        <v>287</v>
      </c>
      <c r="M1957" s="149"/>
      <c r="N1957" s="149" t="s">
        <v>263</v>
      </c>
      <c r="O1957" s="149" t="s">
        <v>214</v>
      </c>
      <c r="P1957" s="149" t="s">
        <v>53</v>
      </c>
      <c r="Q1957" s="149"/>
      <c r="R1957" s="149" t="s">
        <v>8180</v>
      </c>
      <c r="S1957" s="149" t="s">
        <v>4928</v>
      </c>
      <c r="T1957" s="149" t="s">
        <v>837</v>
      </c>
      <c r="U1957" s="149" t="s">
        <v>267</v>
      </c>
      <c r="V1957" s="149"/>
      <c r="W1957" s="149"/>
      <c r="X1957" s="149" t="s">
        <v>268</v>
      </c>
      <c r="Y1957" s="149"/>
      <c r="Z1957" s="149"/>
      <c r="AA1957" s="149"/>
      <c r="AB1957" s="149" t="s">
        <v>269</v>
      </c>
      <c r="AC1957" s="149" t="s">
        <v>270</v>
      </c>
      <c r="AD1957" s="149" t="s">
        <v>837</v>
      </c>
      <c r="AE1957" s="149" t="s">
        <v>271</v>
      </c>
      <c r="AF1957" s="149"/>
      <c r="AG1957" s="149" t="s">
        <v>1098</v>
      </c>
      <c r="AH1957" s="149" t="s">
        <v>273</v>
      </c>
      <c r="AI1957" s="158">
        <v>78</v>
      </c>
      <c r="AJ1957" s="149"/>
      <c r="AK1957" s="159" t="s">
        <v>274</v>
      </c>
      <c r="AL1957" s="159" t="s">
        <v>274</v>
      </c>
      <c r="AM1957" s="149" t="s">
        <v>274</v>
      </c>
      <c r="AN1957" s="160">
        <v>4</v>
      </c>
      <c r="AO1957" s="149"/>
      <c r="AP1957" s="149" t="s">
        <v>274</v>
      </c>
      <c r="AQ1957" s="149" t="s">
        <v>275</v>
      </c>
      <c r="AR1957" s="158">
        <v>1</v>
      </c>
      <c r="AS1957" s="149" t="s">
        <v>275</v>
      </c>
      <c r="AT1957" s="149" t="s">
        <v>276</v>
      </c>
      <c r="AU1957" s="161">
        <v>1</v>
      </c>
      <c r="AV1957" s="159">
        <v>4310.34</v>
      </c>
      <c r="AW1957" s="159">
        <v>172.41</v>
      </c>
      <c r="AX1957" s="149" t="s">
        <v>274</v>
      </c>
      <c r="AY1957" s="159">
        <v>45.07</v>
      </c>
      <c r="AZ1957" s="159">
        <v>45.07</v>
      </c>
      <c r="BA1957" s="159">
        <v>180.28</v>
      </c>
      <c r="BB1957" s="159">
        <v>3326.58</v>
      </c>
      <c r="BC1957" s="162" t="s">
        <v>274</v>
      </c>
      <c r="BD1957" s="162">
        <v>0</v>
      </c>
      <c r="BE1957" s="159">
        <v>983.76</v>
      </c>
      <c r="BF1957" s="159">
        <v>983.76</v>
      </c>
      <c r="BG1957" s="159">
        <v>4310.34</v>
      </c>
    </row>
    <row r="1958" ht="28.05" customHeight="1" spans="1:59">
      <c r="A1958" s="149"/>
      <c r="B1958" s="149"/>
      <c r="C1958" s="149"/>
      <c r="D1958" s="149" t="s">
        <v>3726</v>
      </c>
      <c r="E1958" s="340" t="s">
        <v>9118</v>
      </c>
      <c r="F1958" s="149" t="s">
        <v>3726</v>
      </c>
      <c r="G1958" s="149" t="s">
        <v>9119</v>
      </c>
      <c r="H1958" s="149" t="s">
        <v>9120</v>
      </c>
      <c r="I1958" s="149" t="s">
        <v>9121</v>
      </c>
      <c r="J1958" s="149" t="s">
        <v>9122</v>
      </c>
      <c r="K1958" s="149"/>
      <c r="L1958" s="149" t="s">
        <v>287</v>
      </c>
      <c r="M1958" s="149"/>
      <c r="N1958" s="149" t="s">
        <v>263</v>
      </c>
      <c r="O1958" s="149" t="s">
        <v>214</v>
      </c>
      <c r="P1958" s="149" t="s">
        <v>53</v>
      </c>
      <c r="Q1958" s="149"/>
      <c r="R1958" s="149" t="s">
        <v>8180</v>
      </c>
      <c r="S1958" s="149" t="s">
        <v>4928</v>
      </c>
      <c r="T1958" s="149" t="s">
        <v>837</v>
      </c>
      <c r="U1958" s="149" t="s">
        <v>267</v>
      </c>
      <c r="V1958" s="149"/>
      <c r="W1958" s="149"/>
      <c r="X1958" s="149" t="s">
        <v>268</v>
      </c>
      <c r="Y1958" s="149"/>
      <c r="Z1958" s="149"/>
      <c r="AA1958" s="149"/>
      <c r="AB1958" s="149" t="s">
        <v>269</v>
      </c>
      <c r="AC1958" s="149" t="s">
        <v>270</v>
      </c>
      <c r="AD1958" s="149" t="s">
        <v>837</v>
      </c>
      <c r="AE1958" s="149" t="s">
        <v>271</v>
      </c>
      <c r="AF1958" s="149"/>
      <c r="AG1958" s="149" t="s">
        <v>1098</v>
      </c>
      <c r="AH1958" s="149" t="s">
        <v>273</v>
      </c>
      <c r="AI1958" s="158">
        <v>78</v>
      </c>
      <c r="AJ1958" s="149"/>
      <c r="AK1958" s="159" t="s">
        <v>274</v>
      </c>
      <c r="AL1958" s="159" t="s">
        <v>274</v>
      </c>
      <c r="AM1958" s="149" t="s">
        <v>274</v>
      </c>
      <c r="AN1958" s="160">
        <v>4</v>
      </c>
      <c r="AO1958" s="149"/>
      <c r="AP1958" s="149" t="s">
        <v>274</v>
      </c>
      <c r="AQ1958" s="149" t="s">
        <v>275</v>
      </c>
      <c r="AR1958" s="158">
        <v>1</v>
      </c>
      <c r="AS1958" s="149" t="s">
        <v>275</v>
      </c>
      <c r="AT1958" s="149" t="s">
        <v>276</v>
      </c>
      <c r="AU1958" s="161">
        <v>1</v>
      </c>
      <c r="AV1958" s="159">
        <v>12931.03</v>
      </c>
      <c r="AW1958" s="159">
        <v>517.24</v>
      </c>
      <c r="AX1958" s="149" t="s">
        <v>274</v>
      </c>
      <c r="AY1958" s="159">
        <v>135.19</v>
      </c>
      <c r="AZ1958" s="159">
        <v>135.19</v>
      </c>
      <c r="BA1958" s="159">
        <v>540.76</v>
      </c>
      <c r="BB1958" s="159">
        <v>9980.39</v>
      </c>
      <c r="BC1958" s="162" t="s">
        <v>274</v>
      </c>
      <c r="BD1958" s="162">
        <v>0</v>
      </c>
      <c r="BE1958" s="159">
        <v>2950.64</v>
      </c>
      <c r="BF1958" s="159">
        <v>2950.64</v>
      </c>
      <c r="BG1958" s="159">
        <v>12931.03</v>
      </c>
    </row>
    <row r="1959" ht="28.05" customHeight="1" spans="1:59">
      <c r="A1959" s="149"/>
      <c r="B1959" s="149"/>
      <c r="C1959" s="149"/>
      <c r="D1959" s="149" t="s">
        <v>3726</v>
      </c>
      <c r="E1959" s="340" t="s">
        <v>9123</v>
      </c>
      <c r="F1959" s="149" t="s">
        <v>3726</v>
      </c>
      <c r="G1959" s="149" t="s">
        <v>9124</v>
      </c>
      <c r="H1959" s="149" t="s">
        <v>9125</v>
      </c>
      <c r="I1959" s="149" t="s">
        <v>9121</v>
      </c>
      <c r="J1959" s="149" t="s">
        <v>9126</v>
      </c>
      <c r="K1959" s="149"/>
      <c r="L1959" s="149" t="s">
        <v>287</v>
      </c>
      <c r="M1959" s="149"/>
      <c r="N1959" s="149" t="s">
        <v>263</v>
      </c>
      <c r="O1959" s="149" t="s">
        <v>214</v>
      </c>
      <c r="P1959" s="149" t="s">
        <v>53</v>
      </c>
      <c r="Q1959" s="149"/>
      <c r="R1959" s="149" t="s">
        <v>8180</v>
      </c>
      <c r="S1959" s="149" t="s">
        <v>4928</v>
      </c>
      <c r="T1959" s="149" t="s">
        <v>837</v>
      </c>
      <c r="U1959" s="149" t="s">
        <v>267</v>
      </c>
      <c r="V1959" s="149"/>
      <c r="W1959" s="149"/>
      <c r="X1959" s="149" t="s">
        <v>268</v>
      </c>
      <c r="Y1959" s="149"/>
      <c r="Z1959" s="149"/>
      <c r="AA1959" s="149"/>
      <c r="AB1959" s="149" t="s">
        <v>269</v>
      </c>
      <c r="AC1959" s="149" t="s">
        <v>270</v>
      </c>
      <c r="AD1959" s="149" t="s">
        <v>837</v>
      </c>
      <c r="AE1959" s="149" t="s">
        <v>271</v>
      </c>
      <c r="AF1959" s="149"/>
      <c r="AG1959" s="149" t="s">
        <v>1098</v>
      </c>
      <c r="AH1959" s="149" t="s">
        <v>273</v>
      </c>
      <c r="AI1959" s="158">
        <v>78</v>
      </c>
      <c r="AJ1959" s="149"/>
      <c r="AK1959" s="159" t="s">
        <v>274</v>
      </c>
      <c r="AL1959" s="159" t="s">
        <v>274</v>
      </c>
      <c r="AM1959" s="149" t="s">
        <v>274</v>
      </c>
      <c r="AN1959" s="160">
        <v>4</v>
      </c>
      <c r="AO1959" s="149"/>
      <c r="AP1959" s="149" t="s">
        <v>274</v>
      </c>
      <c r="AQ1959" s="149" t="s">
        <v>275</v>
      </c>
      <c r="AR1959" s="158">
        <v>1</v>
      </c>
      <c r="AS1959" s="149" t="s">
        <v>275</v>
      </c>
      <c r="AT1959" s="149" t="s">
        <v>276</v>
      </c>
      <c r="AU1959" s="161">
        <v>1</v>
      </c>
      <c r="AV1959" s="159">
        <v>10344.83</v>
      </c>
      <c r="AW1959" s="159">
        <v>413.79</v>
      </c>
      <c r="AX1959" s="149" t="s">
        <v>274</v>
      </c>
      <c r="AY1959" s="159">
        <v>108.14</v>
      </c>
      <c r="AZ1959" s="159">
        <v>108.14</v>
      </c>
      <c r="BA1959" s="159">
        <v>432.58</v>
      </c>
      <c r="BB1959" s="159">
        <v>7984.43</v>
      </c>
      <c r="BC1959" s="162" t="s">
        <v>274</v>
      </c>
      <c r="BD1959" s="162">
        <v>0</v>
      </c>
      <c r="BE1959" s="159">
        <v>2360.4</v>
      </c>
      <c r="BF1959" s="159">
        <v>2360.4</v>
      </c>
      <c r="BG1959" s="159">
        <v>10344.83</v>
      </c>
    </row>
    <row r="1960" ht="28.05" customHeight="1" spans="1:59">
      <c r="A1960" s="149"/>
      <c r="B1960" s="149"/>
      <c r="C1960" s="149"/>
      <c r="D1960" s="149" t="s">
        <v>3726</v>
      </c>
      <c r="E1960" s="340" t="s">
        <v>9127</v>
      </c>
      <c r="F1960" s="149" t="s">
        <v>3726</v>
      </c>
      <c r="G1960" s="149" t="s">
        <v>9128</v>
      </c>
      <c r="H1960" s="149" t="s">
        <v>9129</v>
      </c>
      <c r="I1960" s="149" t="s">
        <v>9130</v>
      </c>
      <c r="J1960" s="149" t="s">
        <v>9131</v>
      </c>
      <c r="K1960" s="149"/>
      <c r="L1960" s="149" t="s">
        <v>262</v>
      </c>
      <c r="M1960" s="149"/>
      <c r="N1960" s="149" t="s">
        <v>263</v>
      </c>
      <c r="O1960" s="149" t="s">
        <v>214</v>
      </c>
      <c r="P1960" s="149" t="s">
        <v>53</v>
      </c>
      <c r="Q1960" s="149"/>
      <c r="R1960" s="149" t="s">
        <v>296</v>
      </c>
      <c r="S1960" s="149" t="s">
        <v>289</v>
      </c>
      <c r="T1960" s="149" t="s">
        <v>832</v>
      </c>
      <c r="U1960" s="149" t="s">
        <v>267</v>
      </c>
      <c r="V1960" s="149"/>
      <c r="W1960" s="149"/>
      <c r="X1960" s="149" t="s">
        <v>268</v>
      </c>
      <c r="Y1960" s="149"/>
      <c r="Z1960" s="149"/>
      <c r="AA1960" s="149"/>
      <c r="AB1960" s="149" t="s">
        <v>269</v>
      </c>
      <c r="AC1960" s="149" t="s">
        <v>318</v>
      </c>
      <c r="AD1960" s="149" t="s">
        <v>832</v>
      </c>
      <c r="AE1960" s="149" t="s">
        <v>271</v>
      </c>
      <c r="AF1960" s="149"/>
      <c r="AG1960" s="149" t="s">
        <v>1098</v>
      </c>
      <c r="AH1960" s="149" t="s">
        <v>273</v>
      </c>
      <c r="AI1960" s="158">
        <v>96</v>
      </c>
      <c r="AJ1960" s="149"/>
      <c r="AK1960" s="159" t="s">
        <v>274</v>
      </c>
      <c r="AL1960" s="159" t="s">
        <v>274</v>
      </c>
      <c r="AM1960" s="149" t="s">
        <v>274</v>
      </c>
      <c r="AN1960" s="160">
        <v>4</v>
      </c>
      <c r="AO1960" s="149"/>
      <c r="AP1960" s="149" t="s">
        <v>274</v>
      </c>
      <c r="AQ1960" s="149" t="s">
        <v>275</v>
      </c>
      <c r="AR1960" s="158">
        <v>1</v>
      </c>
      <c r="AS1960" s="149" t="s">
        <v>275</v>
      </c>
      <c r="AT1960" s="149" t="s">
        <v>276</v>
      </c>
      <c r="AU1960" s="161">
        <v>1</v>
      </c>
      <c r="AV1960" s="159">
        <v>127863.25</v>
      </c>
      <c r="AW1960" s="159">
        <v>5114.53</v>
      </c>
      <c r="AX1960" s="149" t="s">
        <v>274</v>
      </c>
      <c r="AY1960" s="162">
        <v>0</v>
      </c>
      <c r="AZ1960" s="162" t="s">
        <v>274</v>
      </c>
      <c r="BA1960" s="162">
        <v>0</v>
      </c>
      <c r="BB1960" s="159">
        <v>122748.72</v>
      </c>
      <c r="BC1960" s="162" t="s">
        <v>274</v>
      </c>
      <c r="BD1960" s="162">
        <v>0</v>
      </c>
      <c r="BE1960" s="159">
        <v>5114.53</v>
      </c>
      <c r="BF1960" s="159">
        <v>5114.53</v>
      </c>
      <c r="BG1960" s="159">
        <v>127863.25</v>
      </c>
    </row>
    <row r="1961" ht="28.05" customHeight="1" spans="1:59">
      <c r="A1961" s="149"/>
      <c r="B1961" s="149"/>
      <c r="C1961" s="149"/>
      <c r="D1961" s="149" t="s">
        <v>3726</v>
      </c>
      <c r="E1961" s="340" t="s">
        <v>9132</v>
      </c>
      <c r="F1961" s="149" t="s">
        <v>3726</v>
      </c>
      <c r="G1961" s="149" t="s">
        <v>9133</v>
      </c>
      <c r="H1961" s="149" t="s">
        <v>9134</v>
      </c>
      <c r="I1961" s="149" t="s">
        <v>9135</v>
      </c>
      <c r="J1961" s="149" t="s">
        <v>9136</v>
      </c>
      <c r="K1961" s="149"/>
      <c r="L1961" s="149" t="s">
        <v>287</v>
      </c>
      <c r="M1961" s="149"/>
      <c r="N1961" s="149" t="s">
        <v>263</v>
      </c>
      <c r="O1961" s="149" t="s">
        <v>214</v>
      </c>
      <c r="P1961" s="149" t="s">
        <v>53</v>
      </c>
      <c r="Q1961" s="149"/>
      <c r="R1961" s="149" t="s">
        <v>9137</v>
      </c>
      <c r="S1961" s="149" t="s">
        <v>6847</v>
      </c>
      <c r="T1961" s="149" t="s">
        <v>414</v>
      </c>
      <c r="U1961" s="149" t="s">
        <v>267</v>
      </c>
      <c r="V1961" s="149"/>
      <c r="W1961" s="149"/>
      <c r="X1961" s="149" t="s">
        <v>336</v>
      </c>
      <c r="Y1961" s="149"/>
      <c r="Z1961" s="149"/>
      <c r="AA1961" s="149"/>
      <c r="AB1961" s="149" t="s">
        <v>269</v>
      </c>
      <c r="AC1961" s="149" t="s">
        <v>270</v>
      </c>
      <c r="AD1961" s="149" t="s">
        <v>414</v>
      </c>
      <c r="AE1961" s="149" t="s">
        <v>271</v>
      </c>
      <c r="AF1961" s="149"/>
      <c r="AG1961" s="149" t="s">
        <v>1098</v>
      </c>
      <c r="AH1961" s="149" t="s">
        <v>273</v>
      </c>
      <c r="AI1961" s="158">
        <v>21</v>
      </c>
      <c r="AJ1961" s="149"/>
      <c r="AK1961" s="159" t="s">
        <v>274</v>
      </c>
      <c r="AL1961" s="159" t="s">
        <v>274</v>
      </c>
      <c r="AM1961" s="149" t="s">
        <v>274</v>
      </c>
      <c r="AN1961" s="160">
        <v>4</v>
      </c>
      <c r="AO1961" s="149"/>
      <c r="AP1961" s="149" t="s">
        <v>274</v>
      </c>
      <c r="AQ1961" s="149" t="s">
        <v>275</v>
      </c>
      <c r="AR1961" s="158">
        <v>1</v>
      </c>
      <c r="AS1961" s="149" t="s">
        <v>275</v>
      </c>
      <c r="AT1961" s="149" t="s">
        <v>276</v>
      </c>
      <c r="AU1961" s="161">
        <v>1</v>
      </c>
      <c r="AV1961" s="159">
        <v>17420.35</v>
      </c>
      <c r="AW1961" s="159">
        <v>696.81</v>
      </c>
      <c r="AX1961" s="149" t="s">
        <v>274</v>
      </c>
      <c r="AY1961" s="159">
        <v>174.2</v>
      </c>
      <c r="AZ1961" s="159">
        <v>174.2</v>
      </c>
      <c r="BA1961" s="159">
        <v>696.8</v>
      </c>
      <c r="BB1961" s="159">
        <v>3658.2</v>
      </c>
      <c r="BC1961" s="162" t="s">
        <v>274</v>
      </c>
      <c r="BD1961" s="162">
        <v>0</v>
      </c>
      <c r="BE1961" s="159">
        <v>13762.15</v>
      </c>
      <c r="BF1961" s="159">
        <v>13762.15</v>
      </c>
      <c r="BG1961" s="159">
        <v>17420.35</v>
      </c>
    </row>
    <row r="1962" ht="28.05" customHeight="1" spans="1:59">
      <c r="A1962" s="149"/>
      <c r="B1962" s="149"/>
      <c r="C1962" s="149"/>
      <c r="D1962" s="149" t="s">
        <v>3726</v>
      </c>
      <c r="E1962" s="340" t="s">
        <v>9138</v>
      </c>
      <c r="F1962" s="149" t="s">
        <v>3726</v>
      </c>
      <c r="G1962" s="149" t="s">
        <v>9139</v>
      </c>
      <c r="H1962" s="149" t="s">
        <v>9134</v>
      </c>
      <c r="I1962" s="149" t="s">
        <v>9135</v>
      </c>
      <c r="J1962" s="149" t="s">
        <v>9140</v>
      </c>
      <c r="K1962" s="149"/>
      <c r="L1962" s="149" t="s">
        <v>287</v>
      </c>
      <c r="M1962" s="149"/>
      <c r="N1962" s="149" t="s">
        <v>263</v>
      </c>
      <c r="O1962" s="149" t="s">
        <v>214</v>
      </c>
      <c r="P1962" s="149" t="s">
        <v>53</v>
      </c>
      <c r="Q1962" s="149"/>
      <c r="R1962" s="149" t="s">
        <v>9137</v>
      </c>
      <c r="S1962" s="149" t="s">
        <v>6847</v>
      </c>
      <c r="T1962" s="149" t="s">
        <v>414</v>
      </c>
      <c r="U1962" s="149" t="s">
        <v>267</v>
      </c>
      <c r="V1962" s="149"/>
      <c r="W1962" s="149"/>
      <c r="X1962" s="149" t="s">
        <v>336</v>
      </c>
      <c r="Y1962" s="149"/>
      <c r="Z1962" s="149"/>
      <c r="AA1962" s="149"/>
      <c r="AB1962" s="149" t="s">
        <v>269</v>
      </c>
      <c r="AC1962" s="149" t="s">
        <v>270</v>
      </c>
      <c r="AD1962" s="149" t="s">
        <v>414</v>
      </c>
      <c r="AE1962" s="149" t="s">
        <v>271</v>
      </c>
      <c r="AF1962" s="149"/>
      <c r="AG1962" s="149" t="s">
        <v>1098</v>
      </c>
      <c r="AH1962" s="149" t="s">
        <v>273</v>
      </c>
      <c r="AI1962" s="158">
        <v>21</v>
      </c>
      <c r="AJ1962" s="149"/>
      <c r="AK1962" s="159" t="s">
        <v>274</v>
      </c>
      <c r="AL1962" s="159" t="s">
        <v>274</v>
      </c>
      <c r="AM1962" s="149" t="s">
        <v>274</v>
      </c>
      <c r="AN1962" s="160">
        <v>4</v>
      </c>
      <c r="AO1962" s="149"/>
      <c r="AP1962" s="149" t="s">
        <v>274</v>
      </c>
      <c r="AQ1962" s="149" t="s">
        <v>275</v>
      </c>
      <c r="AR1962" s="158">
        <v>1</v>
      </c>
      <c r="AS1962" s="149" t="s">
        <v>275</v>
      </c>
      <c r="AT1962" s="149" t="s">
        <v>276</v>
      </c>
      <c r="AU1962" s="161">
        <v>1</v>
      </c>
      <c r="AV1962" s="159">
        <v>17420.35</v>
      </c>
      <c r="AW1962" s="159">
        <v>696.81</v>
      </c>
      <c r="AX1962" s="149" t="s">
        <v>274</v>
      </c>
      <c r="AY1962" s="159">
        <v>174.2</v>
      </c>
      <c r="AZ1962" s="159">
        <v>174.2</v>
      </c>
      <c r="BA1962" s="159">
        <v>696.8</v>
      </c>
      <c r="BB1962" s="159">
        <v>3658.2</v>
      </c>
      <c r="BC1962" s="162" t="s">
        <v>274</v>
      </c>
      <c r="BD1962" s="162">
        <v>0</v>
      </c>
      <c r="BE1962" s="159">
        <v>13762.15</v>
      </c>
      <c r="BF1962" s="159">
        <v>13762.15</v>
      </c>
      <c r="BG1962" s="159">
        <v>17420.35</v>
      </c>
    </row>
    <row r="1963" ht="28.05" customHeight="1" spans="1:59">
      <c r="A1963" s="149"/>
      <c r="B1963" s="149"/>
      <c r="C1963" s="149"/>
      <c r="D1963" s="149" t="s">
        <v>3726</v>
      </c>
      <c r="E1963" s="340" t="s">
        <v>9141</v>
      </c>
      <c r="F1963" s="149" t="s">
        <v>3726</v>
      </c>
      <c r="G1963" s="149" t="s">
        <v>9142</v>
      </c>
      <c r="H1963" s="149" t="s">
        <v>9143</v>
      </c>
      <c r="I1963" s="149" t="s">
        <v>9135</v>
      </c>
      <c r="J1963" s="149" t="s">
        <v>9144</v>
      </c>
      <c r="K1963" s="149"/>
      <c r="L1963" s="149" t="s">
        <v>287</v>
      </c>
      <c r="M1963" s="149"/>
      <c r="N1963" s="149" t="s">
        <v>263</v>
      </c>
      <c r="O1963" s="149" t="s">
        <v>214</v>
      </c>
      <c r="P1963" s="149" t="s">
        <v>53</v>
      </c>
      <c r="Q1963" s="149"/>
      <c r="R1963" s="149" t="s">
        <v>9137</v>
      </c>
      <c r="S1963" s="149" t="s">
        <v>6847</v>
      </c>
      <c r="T1963" s="149" t="s">
        <v>414</v>
      </c>
      <c r="U1963" s="149" t="s">
        <v>267</v>
      </c>
      <c r="V1963" s="149"/>
      <c r="W1963" s="149"/>
      <c r="X1963" s="149" t="s">
        <v>336</v>
      </c>
      <c r="Y1963" s="149"/>
      <c r="Z1963" s="149"/>
      <c r="AA1963" s="149"/>
      <c r="AB1963" s="149" t="s">
        <v>269</v>
      </c>
      <c r="AC1963" s="149" t="s">
        <v>270</v>
      </c>
      <c r="AD1963" s="149" t="s">
        <v>414</v>
      </c>
      <c r="AE1963" s="149" t="s">
        <v>271</v>
      </c>
      <c r="AF1963" s="149"/>
      <c r="AG1963" s="149" t="s">
        <v>1098</v>
      </c>
      <c r="AH1963" s="149" t="s">
        <v>273</v>
      </c>
      <c r="AI1963" s="158">
        <v>21</v>
      </c>
      <c r="AJ1963" s="149"/>
      <c r="AK1963" s="159" t="s">
        <v>274</v>
      </c>
      <c r="AL1963" s="159" t="s">
        <v>274</v>
      </c>
      <c r="AM1963" s="149" t="s">
        <v>274</v>
      </c>
      <c r="AN1963" s="160">
        <v>4</v>
      </c>
      <c r="AO1963" s="149"/>
      <c r="AP1963" s="149" t="s">
        <v>274</v>
      </c>
      <c r="AQ1963" s="149" t="s">
        <v>275</v>
      </c>
      <c r="AR1963" s="158">
        <v>1</v>
      </c>
      <c r="AS1963" s="149" t="s">
        <v>275</v>
      </c>
      <c r="AT1963" s="149" t="s">
        <v>276</v>
      </c>
      <c r="AU1963" s="161">
        <v>1</v>
      </c>
      <c r="AV1963" s="159">
        <v>15392.04</v>
      </c>
      <c r="AW1963" s="159">
        <v>615.68</v>
      </c>
      <c r="AX1963" s="149" t="s">
        <v>274</v>
      </c>
      <c r="AY1963" s="159">
        <v>153.92</v>
      </c>
      <c r="AZ1963" s="159">
        <v>153.92</v>
      </c>
      <c r="BA1963" s="159">
        <v>615.68</v>
      </c>
      <c r="BB1963" s="159">
        <v>3232.32</v>
      </c>
      <c r="BC1963" s="162" t="s">
        <v>274</v>
      </c>
      <c r="BD1963" s="162">
        <v>0</v>
      </c>
      <c r="BE1963" s="159">
        <v>12159.72</v>
      </c>
      <c r="BF1963" s="159">
        <v>12159.72</v>
      </c>
      <c r="BG1963" s="159">
        <v>15392.04</v>
      </c>
    </row>
    <row r="1964" ht="28.05" customHeight="1" spans="1:59">
      <c r="A1964" s="149"/>
      <c r="B1964" s="149"/>
      <c r="C1964" s="149"/>
      <c r="D1964" s="149" t="s">
        <v>3726</v>
      </c>
      <c r="E1964" s="340" t="s">
        <v>9145</v>
      </c>
      <c r="F1964" s="149" t="s">
        <v>3726</v>
      </c>
      <c r="G1964" s="149" t="s">
        <v>9146</v>
      </c>
      <c r="H1964" s="149" t="s">
        <v>9147</v>
      </c>
      <c r="I1964" s="149" t="s">
        <v>8515</v>
      </c>
      <c r="J1964" s="149" t="s">
        <v>9148</v>
      </c>
      <c r="K1964" s="149"/>
      <c r="L1964" s="149" t="s">
        <v>287</v>
      </c>
      <c r="M1964" s="149"/>
      <c r="N1964" s="149" t="s">
        <v>263</v>
      </c>
      <c r="O1964" s="149" t="s">
        <v>214</v>
      </c>
      <c r="P1964" s="149" t="s">
        <v>53</v>
      </c>
      <c r="Q1964" s="149"/>
      <c r="R1964" s="149" t="s">
        <v>8180</v>
      </c>
      <c r="S1964" s="149" t="s">
        <v>4928</v>
      </c>
      <c r="T1964" s="149" t="s">
        <v>837</v>
      </c>
      <c r="U1964" s="149" t="s">
        <v>267</v>
      </c>
      <c r="V1964" s="149"/>
      <c r="W1964" s="149"/>
      <c r="X1964" s="149" t="s">
        <v>268</v>
      </c>
      <c r="Y1964" s="149"/>
      <c r="Z1964" s="149"/>
      <c r="AA1964" s="149"/>
      <c r="AB1964" s="149" t="s">
        <v>269</v>
      </c>
      <c r="AC1964" s="149" t="s">
        <v>270</v>
      </c>
      <c r="AD1964" s="149" t="s">
        <v>837</v>
      </c>
      <c r="AE1964" s="149" t="s">
        <v>271</v>
      </c>
      <c r="AF1964" s="149"/>
      <c r="AG1964" s="149" t="s">
        <v>1098</v>
      </c>
      <c r="AH1964" s="149" t="s">
        <v>273</v>
      </c>
      <c r="AI1964" s="158">
        <v>78</v>
      </c>
      <c r="AJ1964" s="149"/>
      <c r="AK1964" s="159" t="s">
        <v>274</v>
      </c>
      <c r="AL1964" s="159" t="s">
        <v>274</v>
      </c>
      <c r="AM1964" s="149" t="s">
        <v>274</v>
      </c>
      <c r="AN1964" s="160">
        <v>4</v>
      </c>
      <c r="AO1964" s="149"/>
      <c r="AP1964" s="149" t="s">
        <v>274</v>
      </c>
      <c r="AQ1964" s="149" t="s">
        <v>275</v>
      </c>
      <c r="AR1964" s="158">
        <v>1</v>
      </c>
      <c r="AS1964" s="149" t="s">
        <v>275</v>
      </c>
      <c r="AT1964" s="149" t="s">
        <v>276</v>
      </c>
      <c r="AU1964" s="161">
        <v>1</v>
      </c>
      <c r="AV1964" s="159">
        <v>68965.52</v>
      </c>
      <c r="AW1964" s="159">
        <v>2758.62</v>
      </c>
      <c r="AX1964" s="149" t="s">
        <v>274</v>
      </c>
      <c r="AY1964" s="159">
        <v>720.99</v>
      </c>
      <c r="AZ1964" s="159">
        <v>720.99</v>
      </c>
      <c r="BA1964" s="159">
        <v>2883.96</v>
      </c>
      <c r="BB1964" s="159">
        <v>53229.14</v>
      </c>
      <c r="BC1964" s="162" t="s">
        <v>274</v>
      </c>
      <c r="BD1964" s="162">
        <v>0</v>
      </c>
      <c r="BE1964" s="159">
        <v>15736.38</v>
      </c>
      <c r="BF1964" s="159">
        <v>15736.38</v>
      </c>
      <c r="BG1964" s="159">
        <v>68965.52</v>
      </c>
    </row>
    <row r="1965" ht="28.05" customHeight="1" spans="1:59">
      <c r="A1965" s="149"/>
      <c r="B1965" s="149"/>
      <c r="C1965" s="149"/>
      <c r="D1965" s="149" t="s">
        <v>3726</v>
      </c>
      <c r="E1965" s="340" t="s">
        <v>9149</v>
      </c>
      <c r="F1965" s="149" t="s">
        <v>3726</v>
      </c>
      <c r="G1965" s="149" t="s">
        <v>9150</v>
      </c>
      <c r="H1965" s="149" t="s">
        <v>9143</v>
      </c>
      <c r="I1965" s="149" t="s">
        <v>9135</v>
      </c>
      <c r="J1965" s="149" t="s">
        <v>9151</v>
      </c>
      <c r="K1965" s="149"/>
      <c r="L1965" s="149" t="s">
        <v>287</v>
      </c>
      <c r="M1965" s="149"/>
      <c r="N1965" s="149" t="s">
        <v>263</v>
      </c>
      <c r="O1965" s="149" t="s">
        <v>214</v>
      </c>
      <c r="P1965" s="149" t="s">
        <v>53</v>
      </c>
      <c r="Q1965" s="149"/>
      <c r="R1965" s="149" t="s">
        <v>9137</v>
      </c>
      <c r="S1965" s="149" t="s">
        <v>6847</v>
      </c>
      <c r="T1965" s="149" t="s">
        <v>414</v>
      </c>
      <c r="U1965" s="149" t="s">
        <v>267</v>
      </c>
      <c r="V1965" s="149"/>
      <c r="W1965" s="149"/>
      <c r="X1965" s="149" t="s">
        <v>336</v>
      </c>
      <c r="Y1965" s="149"/>
      <c r="Z1965" s="149"/>
      <c r="AA1965" s="149"/>
      <c r="AB1965" s="149" t="s">
        <v>269</v>
      </c>
      <c r="AC1965" s="149" t="s">
        <v>270</v>
      </c>
      <c r="AD1965" s="149" t="s">
        <v>414</v>
      </c>
      <c r="AE1965" s="149" t="s">
        <v>271</v>
      </c>
      <c r="AF1965" s="149"/>
      <c r="AG1965" s="149" t="s">
        <v>1098</v>
      </c>
      <c r="AH1965" s="149" t="s">
        <v>273</v>
      </c>
      <c r="AI1965" s="158">
        <v>21</v>
      </c>
      <c r="AJ1965" s="149"/>
      <c r="AK1965" s="159" t="s">
        <v>274</v>
      </c>
      <c r="AL1965" s="159" t="s">
        <v>274</v>
      </c>
      <c r="AM1965" s="149" t="s">
        <v>274</v>
      </c>
      <c r="AN1965" s="160">
        <v>4</v>
      </c>
      <c r="AO1965" s="149"/>
      <c r="AP1965" s="149" t="s">
        <v>274</v>
      </c>
      <c r="AQ1965" s="149" t="s">
        <v>275</v>
      </c>
      <c r="AR1965" s="158">
        <v>1</v>
      </c>
      <c r="AS1965" s="149" t="s">
        <v>275</v>
      </c>
      <c r="AT1965" s="149" t="s">
        <v>276</v>
      </c>
      <c r="AU1965" s="161">
        <v>1</v>
      </c>
      <c r="AV1965" s="159">
        <v>15392.04</v>
      </c>
      <c r="AW1965" s="159">
        <v>615.68</v>
      </c>
      <c r="AX1965" s="149" t="s">
        <v>274</v>
      </c>
      <c r="AY1965" s="159">
        <v>153.92</v>
      </c>
      <c r="AZ1965" s="159">
        <v>153.92</v>
      </c>
      <c r="BA1965" s="159">
        <v>615.68</v>
      </c>
      <c r="BB1965" s="159">
        <v>3232.32</v>
      </c>
      <c r="BC1965" s="162" t="s">
        <v>274</v>
      </c>
      <c r="BD1965" s="162">
        <v>0</v>
      </c>
      <c r="BE1965" s="159">
        <v>12159.72</v>
      </c>
      <c r="BF1965" s="159">
        <v>12159.72</v>
      </c>
      <c r="BG1965" s="159">
        <v>15392.04</v>
      </c>
    </row>
    <row r="1966" ht="28.05" customHeight="1" spans="1:59">
      <c r="A1966" s="149"/>
      <c r="B1966" s="149"/>
      <c r="C1966" s="149"/>
      <c r="D1966" s="149" t="s">
        <v>3726</v>
      </c>
      <c r="E1966" s="340" t="s">
        <v>9152</v>
      </c>
      <c r="F1966" s="149" t="s">
        <v>3726</v>
      </c>
      <c r="G1966" s="149" t="s">
        <v>9153</v>
      </c>
      <c r="H1966" s="149" t="s">
        <v>9154</v>
      </c>
      <c r="I1966" s="149" t="s">
        <v>8515</v>
      </c>
      <c r="J1966" s="149" t="s">
        <v>9155</v>
      </c>
      <c r="K1966" s="149"/>
      <c r="L1966" s="149" t="s">
        <v>287</v>
      </c>
      <c r="M1966" s="149"/>
      <c r="N1966" s="149" t="s">
        <v>263</v>
      </c>
      <c r="O1966" s="149" t="s">
        <v>214</v>
      </c>
      <c r="P1966" s="149" t="s">
        <v>53</v>
      </c>
      <c r="Q1966" s="149"/>
      <c r="R1966" s="149" t="s">
        <v>8180</v>
      </c>
      <c r="S1966" s="149" t="s">
        <v>4928</v>
      </c>
      <c r="T1966" s="149" t="s">
        <v>837</v>
      </c>
      <c r="U1966" s="149" t="s">
        <v>267</v>
      </c>
      <c r="V1966" s="149"/>
      <c r="W1966" s="149"/>
      <c r="X1966" s="149" t="s">
        <v>268</v>
      </c>
      <c r="Y1966" s="149"/>
      <c r="Z1966" s="149"/>
      <c r="AA1966" s="149"/>
      <c r="AB1966" s="149" t="s">
        <v>269</v>
      </c>
      <c r="AC1966" s="149" t="s">
        <v>270</v>
      </c>
      <c r="AD1966" s="149" t="s">
        <v>837</v>
      </c>
      <c r="AE1966" s="149" t="s">
        <v>271</v>
      </c>
      <c r="AF1966" s="149"/>
      <c r="AG1966" s="149" t="s">
        <v>1098</v>
      </c>
      <c r="AH1966" s="149" t="s">
        <v>273</v>
      </c>
      <c r="AI1966" s="158">
        <v>78</v>
      </c>
      <c r="AJ1966" s="149"/>
      <c r="AK1966" s="159" t="s">
        <v>274</v>
      </c>
      <c r="AL1966" s="159" t="s">
        <v>274</v>
      </c>
      <c r="AM1966" s="149" t="s">
        <v>274</v>
      </c>
      <c r="AN1966" s="160">
        <v>4</v>
      </c>
      <c r="AO1966" s="149"/>
      <c r="AP1966" s="149" t="s">
        <v>274</v>
      </c>
      <c r="AQ1966" s="149" t="s">
        <v>275</v>
      </c>
      <c r="AR1966" s="158">
        <v>1</v>
      </c>
      <c r="AS1966" s="149" t="s">
        <v>275</v>
      </c>
      <c r="AT1966" s="149" t="s">
        <v>276</v>
      </c>
      <c r="AU1966" s="161">
        <v>1</v>
      </c>
      <c r="AV1966" s="159">
        <v>25862.07</v>
      </c>
      <c r="AW1966" s="159">
        <v>1034.48</v>
      </c>
      <c r="AX1966" s="149" t="s">
        <v>274</v>
      </c>
      <c r="AY1966" s="159">
        <v>270.38</v>
      </c>
      <c r="AZ1966" s="159">
        <v>270.38</v>
      </c>
      <c r="BA1966" s="159">
        <v>1081.52</v>
      </c>
      <c r="BB1966" s="159">
        <v>19960.78</v>
      </c>
      <c r="BC1966" s="162" t="s">
        <v>274</v>
      </c>
      <c r="BD1966" s="162">
        <v>0</v>
      </c>
      <c r="BE1966" s="159">
        <v>5901.29</v>
      </c>
      <c r="BF1966" s="159">
        <v>5901.29</v>
      </c>
      <c r="BG1966" s="159">
        <v>25862.07</v>
      </c>
    </row>
    <row r="1967" ht="28.05" customHeight="1" spans="1:59">
      <c r="A1967" s="149"/>
      <c r="B1967" s="149"/>
      <c r="C1967" s="149"/>
      <c r="D1967" s="149" t="s">
        <v>3726</v>
      </c>
      <c r="E1967" s="340" t="s">
        <v>9156</v>
      </c>
      <c r="F1967" s="149" t="s">
        <v>3726</v>
      </c>
      <c r="G1967" s="149" t="s">
        <v>9157</v>
      </c>
      <c r="H1967" s="149" t="s">
        <v>9158</v>
      </c>
      <c r="I1967" s="149" t="s">
        <v>9135</v>
      </c>
      <c r="J1967" s="149" t="s">
        <v>9159</v>
      </c>
      <c r="K1967" s="149"/>
      <c r="L1967" s="149" t="s">
        <v>287</v>
      </c>
      <c r="M1967" s="149"/>
      <c r="N1967" s="149" t="s">
        <v>263</v>
      </c>
      <c r="O1967" s="149" t="s">
        <v>214</v>
      </c>
      <c r="P1967" s="149" t="s">
        <v>53</v>
      </c>
      <c r="Q1967" s="149"/>
      <c r="R1967" s="149" t="s">
        <v>9137</v>
      </c>
      <c r="S1967" s="149" t="s">
        <v>6847</v>
      </c>
      <c r="T1967" s="149" t="s">
        <v>414</v>
      </c>
      <c r="U1967" s="149" t="s">
        <v>267</v>
      </c>
      <c r="V1967" s="149"/>
      <c r="W1967" s="149"/>
      <c r="X1967" s="149" t="s">
        <v>336</v>
      </c>
      <c r="Y1967" s="149"/>
      <c r="Z1967" s="149"/>
      <c r="AA1967" s="149"/>
      <c r="AB1967" s="149" t="s">
        <v>269</v>
      </c>
      <c r="AC1967" s="149" t="s">
        <v>270</v>
      </c>
      <c r="AD1967" s="149" t="s">
        <v>414</v>
      </c>
      <c r="AE1967" s="149" t="s">
        <v>271</v>
      </c>
      <c r="AF1967" s="149"/>
      <c r="AG1967" s="149" t="s">
        <v>1098</v>
      </c>
      <c r="AH1967" s="149" t="s">
        <v>273</v>
      </c>
      <c r="AI1967" s="158">
        <v>21</v>
      </c>
      <c r="AJ1967" s="149"/>
      <c r="AK1967" s="159" t="s">
        <v>274</v>
      </c>
      <c r="AL1967" s="159" t="s">
        <v>274</v>
      </c>
      <c r="AM1967" s="149" t="s">
        <v>274</v>
      </c>
      <c r="AN1967" s="160">
        <v>4</v>
      </c>
      <c r="AO1967" s="149"/>
      <c r="AP1967" s="149" t="s">
        <v>274</v>
      </c>
      <c r="AQ1967" s="149" t="s">
        <v>275</v>
      </c>
      <c r="AR1967" s="158">
        <v>1</v>
      </c>
      <c r="AS1967" s="149" t="s">
        <v>275</v>
      </c>
      <c r="AT1967" s="149" t="s">
        <v>276</v>
      </c>
      <c r="AU1967" s="161">
        <v>1</v>
      </c>
      <c r="AV1967" s="159">
        <v>30532.74</v>
      </c>
      <c r="AW1967" s="159">
        <v>1221.31</v>
      </c>
      <c r="AX1967" s="149" t="s">
        <v>274</v>
      </c>
      <c r="AY1967" s="159">
        <v>305.33</v>
      </c>
      <c r="AZ1967" s="159">
        <v>305.33</v>
      </c>
      <c r="BA1967" s="159">
        <v>1221.32</v>
      </c>
      <c r="BB1967" s="159">
        <v>6411.93</v>
      </c>
      <c r="BC1967" s="162" t="s">
        <v>274</v>
      </c>
      <c r="BD1967" s="162">
        <v>0</v>
      </c>
      <c r="BE1967" s="159">
        <v>24120.81</v>
      </c>
      <c r="BF1967" s="159">
        <v>24120.81</v>
      </c>
      <c r="BG1967" s="159">
        <v>30532.74</v>
      </c>
    </row>
    <row r="1968" ht="28.05" customHeight="1" spans="1:59">
      <c r="A1968" s="149"/>
      <c r="B1968" s="149"/>
      <c r="C1968" s="149"/>
      <c r="D1968" s="149" t="s">
        <v>3726</v>
      </c>
      <c r="E1968" s="340" t="s">
        <v>9160</v>
      </c>
      <c r="F1968" s="149" t="s">
        <v>3726</v>
      </c>
      <c r="G1968" s="149" t="s">
        <v>9161</v>
      </c>
      <c r="H1968" s="149" t="s">
        <v>5516</v>
      </c>
      <c r="I1968" s="149" t="s">
        <v>5517</v>
      </c>
      <c r="J1968" s="149" t="s">
        <v>9162</v>
      </c>
      <c r="K1968" s="149"/>
      <c r="L1968" s="149" t="s">
        <v>262</v>
      </c>
      <c r="M1968" s="149"/>
      <c r="N1968" s="149" t="s">
        <v>263</v>
      </c>
      <c r="O1968" s="149" t="s">
        <v>214</v>
      </c>
      <c r="P1968" s="149" t="s">
        <v>53</v>
      </c>
      <c r="Q1968" s="149"/>
      <c r="R1968" s="149" t="s">
        <v>296</v>
      </c>
      <c r="S1968" s="149" t="s">
        <v>289</v>
      </c>
      <c r="T1968" s="149" t="s">
        <v>832</v>
      </c>
      <c r="U1968" s="149" t="s">
        <v>267</v>
      </c>
      <c r="V1968" s="149"/>
      <c r="W1968" s="149"/>
      <c r="X1968" s="149" t="s">
        <v>268</v>
      </c>
      <c r="Y1968" s="149"/>
      <c r="Z1968" s="149"/>
      <c r="AA1968" s="149"/>
      <c r="AB1968" s="149" t="s">
        <v>269</v>
      </c>
      <c r="AC1968" s="149" t="s">
        <v>318</v>
      </c>
      <c r="AD1968" s="149" t="s">
        <v>832</v>
      </c>
      <c r="AE1968" s="149" t="s">
        <v>271</v>
      </c>
      <c r="AF1968" s="149"/>
      <c r="AG1968" s="149" t="s">
        <v>1098</v>
      </c>
      <c r="AH1968" s="149" t="s">
        <v>273</v>
      </c>
      <c r="AI1968" s="158">
        <v>96</v>
      </c>
      <c r="AJ1968" s="149"/>
      <c r="AK1968" s="159" t="s">
        <v>274</v>
      </c>
      <c r="AL1968" s="159" t="s">
        <v>274</v>
      </c>
      <c r="AM1968" s="149" t="s">
        <v>274</v>
      </c>
      <c r="AN1968" s="160">
        <v>4</v>
      </c>
      <c r="AO1968" s="149"/>
      <c r="AP1968" s="149" t="s">
        <v>274</v>
      </c>
      <c r="AQ1968" s="149" t="s">
        <v>275</v>
      </c>
      <c r="AR1968" s="158">
        <v>1</v>
      </c>
      <c r="AS1968" s="149" t="s">
        <v>275</v>
      </c>
      <c r="AT1968" s="149" t="s">
        <v>276</v>
      </c>
      <c r="AU1968" s="161">
        <v>1</v>
      </c>
      <c r="AV1968" s="159">
        <v>8461.54</v>
      </c>
      <c r="AW1968" s="159">
        <v>338.46</v>
      </c>
      <c r="AX1968" s="149" t="s">
        <v>274</v>
      </c>
      <c r="AY1968" s="162">
        <v>0</v>
      </c>
      <c r="AZ1968" s="162" t="s">
        <v>274</v>
      </c>
      <c r="BA1968" s="162">
        <v>0</v>
      </c>
      <c r="BB1968" s="159">
        <v>8123.08</v>
      </c>
      <c r="BC1968" s="162" t="s">
        <v>274</v>
      </c>
      <c r="BD1968" s="162">
        <v>0</v>
      </c>
      <c r="BE1968" s="159">
        <v>338.46</v>
      </c>
      <c r="BF1968" s="159">
        <v>338.46</v>
      </c>
      <c r="BG1968" s="159">
        <v>8461.54</v>
      </c>
    </row>
    <row r="1969" ht="28.05" customHeight="1" spans="1:59">
      <c r="A1969" s="149"/>
      <c r="B1969" s="149"/>
      <c r="C1969" s="149"/>
      <c r="D1969" s="149" t="s">
        <v>3726</v>
      </c>
      <c r="E1969" s="340" t="s">
        <v>9163</v>
      </c>
      <c r="F1969" s="149" t="s">
        <v>3726</v>
      </c>
      <c r="G1969" s="149" t="s">
        <v>9164</v>
      </c>
      <c r="H1969" s="149" t="s">
        <v>9165</v>
      </c>
      <c r="I1969" s="149" t="s">
        <v>8515</v>
      </c>
      <c r="J1969" s="149" t="s">
        <v>9166</v>
      </c>
      <c r="K1969" s="149"/>
      <c r="L1969" s="149" t="s">
        <v>287</v>
      </c>
      <c r="M1969" s="149"/>
      <c r="N1969" s="149" t="s">
        <v>263</v>
      </c>
      <c r="O1969" s="149" t="s">
        <v>214</v>
      </c>
      <c r="P1969" s="149" t="s">
        <v>53</v>
      </c>
      <c r="Q1969" s="149"/>
      <c r="R1969" s="149" t="s">
        <v>8180</v>
      </c>
      <c r="S1969" s="149" t="s">
        <v>4928</v>
      </c>
      <c r="T1969" s="149" t="s">
        <v>837</v>
      </c>
      <c r="U1969" s="149" t="s">
        <v>267</v>
      </c>
      <c r="V1969" s="149"/>
      <c r="W1969" s="149"/>
      <c r="X1969" s="149" t="s">
        <v>268</v>
      </c>
      <c r="Y1969" s="149"/>
      <c r="Z1969" s="149"/>
      <c r="AA1969" s="149"/>
      <c r="AB1969" s="149" t="s">
        <v>269</v>
      </c>
      <c r="AC1969" s="149" t="s">
        <v>270</v>
      </c>
      <c r="AD1969" s="149" t="s">
        <v>837</v>
      </c>
      <c r="AE1969" s="149" t="s">
        <v>271</v>
      </c>
      <c r="AF1969" s="149"/>
      <c r="AG1969" s="149" t="s">
        <v>1098</v>
      </c>
      <c r="AH1969" s="149" t="s">
        <v>273</v>
      </c>
      <c r="AI1969" s="158">
        <v>78</v>
      </c>
      <c r="AJ1969" s="149"/>
      <c r="AK1969" s="159" t="s">
        <v>274</v>
      </c>
      <c r="AL1969" s="159" t="s">
        <v>274</v>
      </c>
      <c r="AM1969" s="149" t="s">
        <v>274</v>
      </c>
      <c r="AN1969" s="160">
        <v>4</v>
      </c>
      <c r="AO1969" s="149"/>
      <c r="AP1969" s="149" t="s">
        <v>274</v>
      </c>
      <c r="AQ1969" s="149" t="s">
        <v>275</v>
      </c>
      <c r="AR1969" s="158">
        <v>1</v>
      </c>
      <c r="AS1969" s="149" t="s">
        <v>275</v>
      </c>
      <c r="AT1969" s="149" t="s">
        <v>276</v>
      </c>
      <c r="AU1969" s="161">
        <v>1</v>
      </c>
      <c r="AV1969" s="159">
        <v>103448.28</v>
      </c>
      <c r="AW1969" s="159">
        <v>4137.93</v>
      </c>
      <c r="AX1969" s="149" t="s">
        <v>274</v>
      </c>
      <c r="AY1969" s="159">
        <v>1081.51</v>
      </c>
      <c r="AZ1969" s="159">
        <v>1081.51</v>
      </c>
      <c r="BA1969" s="159">
        <v>4326.04</v>
      </c>
      <c r="BB1969" s="159">
        <v>79843.08</v>
      </c>
      <c r="BC1969" s="162" t="s">
        <v>274</v>
      </c>
      <c r="BD1969" s="162">
        <v>0</v>
      </c>
      <c r="BE1969" s="159">
        <v>23605.2</v>
      </c>
      <c r="BF1969" s="159">
        <v>23605.2</v>
      </c>
      <c r="BG1969" s="159">
        <v>103448.28</v>
      </c>
    </row>
    <row r="1970" ht="28.05" customHeight="1" spans="1:59">
      <c r="A1970" s="149"/>
      <c r="B1970" s="149"/>
      <c r="C1970" s="149"/>
      <c r="D1970" s="149" t="s">
        <v>3726</v>
      </c>
      <c r="E1970" s="340" t="s">
        <v>9167</v>
      </c>
      <c r="F1970" s="149" t="s">
        <v>3726</v>
      </c>
      <c r="G1970" s="149" t="s">
        <v>9168</v>
      </c>
      <c r="H1970" s="149" t="s">
        <v>172</v>
      </c>
      <c r="I1970" s="149"/>
      <c r="J1970" s="149" t="s">
        <v>9169</v>
      </c>
      <c r="K1970" s="149"/>
      <c r="L1970" s="149" t="s">
        <v>287</v>
      </c>
      <c r="M1970" s="149"/>
      <c r="N1970" s="149" t="s">
        <v>263</v>
      </c>
      <c r="O1970" s="149" t="s">
        <v>214</v>
      </c>
      <c r="P1970" s="149" t="s">
        <v>53</v>
      </c>
      <c r="Q1970" s="149"/>
      <c r="R1970" s="149" t="s">
        <v>8180</v>
      </c>
      <c r="S1970" s="149" t="s">
        <v>4928</v>
      </c>
      <c r="T1970" s="149" t="s">
        <v>837</v>
      </c>
      <c r="U1970" s="149" t="s">
        <v>267</v>
      </c>
      <c r="V1970" s="149"/>
      <c r="W1970" s="149"/>
      <c r="X1970" s="149" t="s">
        <v>268</v>
      </c>
      <c r="Y1970" s="149"/>
      <c r="Z1970" s="149"/>
      <c r="AA1970" s="149"/>
      <c r="AB1970" s="149" t="s">
        <v>269</v>
      </c>
      <c r="AC1970" s="149" t="s">
        <v>270</v>
      </c>
      <c r="AD1970" s="149" t="s">
        <v>837</v>
      </c>
      <c r="AE1970" s="149" t="s">
        <v>271</v>
      </c>
      <c r="AF1970" s="149"/>
      <c r="AG1970" s="149" t="s">
        <v>1098</v>
      </c>
      <c r="AH1970" s="149" t="s">
        <v>273</v>
      </c>
      <c r="AI1970" s="158">
        <v>78</v>
      </c>
      <c r="AJ1970" s="149"/>
      <c r="AK1970" s="159" t="s">
        <v>274</v>
      </c>
      <c r="AL1970" s="159" t="s">
        <v>274</v>
      </c>
      <c r="AM1970" s="149" t="s">
        <v>274</v>
      </c>
      <c r="AN1970" s="160">
        <v>4</v>
      </c>
      <c r="AO1970" s="149"/>
      <c r="AP1970" s="149" t="s">
        <v>274</v>
      </c>
      <c r="AQ1970" s="149" t="s">
        <v>275</v>
      </c>
      <c r="AR1970" s="158">
        <v>1</v>
      </c>
      <c r="AS1970" s="149" t="s">
        <v>275</v>
      </c>
      <c r="AT1970" s="149" t="s">
        <v>276</v>
      </c>
      <c r="AU1970" s="161">
        <v>1</v>
      </c>
      <c r="AV1970" s="159">
        <v>2585.94</v>
      </c>
      <c r="AW1970" s="159">
        <v>103.44</v>
      </c>
      <c r="AX1970" s="149" t="s">
        <v>274</v>
      </c>
      <c r="AY1970" s="159">
        <v>27.03</v>
      </c>
      <c r="AZ1970" s="159">
        <v>27.03</v>
      </c>
      <c r="BA1970" s="159">
        <v>108.12</v>
      </c>
      <c r="BB1970" s="159">
        <v>1995.9</v>
      </c>
      <c r="BC1970" s="162" t="s">
        <v>274</v>
      </c>
      <c r="BD1970" s="162">
        <v>0</v>
      </c>
      <c r="BE1970" s="159">
        <v>590.04</v>
      </c>
      <c r="BF1970" s="159">
        <v>590.04</v>
      </c>
      <c r="BG1970" s="159">
        <v>2585.94</v>
      </c>
    </row>
    <row r="1971" ht="28.05" customHeight="1" spans="1:59">
      <c r="A1971" s="149"/>
      <c r="B1971" s="149"/>
      <c r="C1971" s="149"/>
      <c r="D1971" s="149" t="s">
        <v>3726</v>
      </c>
      <c r="E1971" s="340" t="s">
        <v>9170</v>
      </c>
      <c r="F1971" s="149" t="s">
        <v>3726</v>
      </c>
      <c r="G1971" s="149" t="s">
        <v>9171</v>
      </c>
      <c r="H1971" s="149" t="s">
        <v>9086</v>
      </c>
      <c r="I1971" s="149" t="s">
        <v>9087</v>
      </c>
      <c r="J1971" s="149" t="s">
        <v>9172</v>
      </c>
      <c r="K1971" s="149"/>
      <c r="L1971" s="149" t="s">
        <v>287</v>
      </c>
      <c r="M1971" s="149"/>
      <c r="N1971" s="149" t="s">
        <v>263</v>
      </c>
      <c r="O1971" s="149" t="s">
        <v>214</v>
      </c>
      <c r="P1971" s="149" t="s">
        <v>53</v>
      </c>
      <c r="Q1971" s="149"/>
      <c r="R1971" s="149" t="s">
        <v>8963</v>
      </c>
      <c r="S1971" s="149" t="s">
        <v>4928</v>
      </c>
      <c r="T1971" s="149" t="s">
        <v>8964</v>
      </c>
      <c r="U1971" s="149" t="s">
        <v>267</v>
      </c>
      <c r="V1971" s="149"/>
      <c r="W1971" s="149"/>
      <c r="X1971" s="149" t="s">
        <v>268</v>
      </c>
      <c r="Y1971" s="149"/>
      <c r="Z1971" s="149"/>
      <c r="AA1971" s="149"/>
      <c r="AB1971" s="149" t="s">
        <v>269</v>
      </c>
      <c r="AC1971" s="149" t="s">
        <v>318</v>
      </c>
      <c r="AD1971" s="149" t="s">
        <v>8964</v>
      </c>
      <c r="AE1971" s="149" t="s">
        <v>271</v>
      </c>
      <c r="AF1971" s="149"/>
      <c r="AG1971" s="149" t="s">
        <v>1098</v>
      </c>
      <c r="AH1971" s="149" t="s">
        <v>273</v>
      </c>
      <c r="AI1971" s="158">
        <v>96</v>
      </c>
      <c r="AJ1971" s="149"/>
      <c r="AK1971" s="159" t="s">
        <v>274</v>
      </c>
      <c r="AL1971" s="159" t="s">
        <v>274</v>
      </c>
      <c r="AM1971" s="149" t="s">
        <v>274</v>
      </c>
      <c r="AN1971" s="160">
        <v>4</v>
      </c>
      <c r="AO1971" s="149"/>
      <c r="AP1971" s="149" t="s">
        <v>274</v>
      </c>
      <c r="AQ1971" s="149" t="s">
        <v>275</v>
      </c>
      <c r="AR1971" s="158">
        <v>1</v>
      </c>
      <c r="AS1971" s="149" t="s">
        <v>275</v>
      </c>
      <c r="AT1971" s="149" t="s">
        <v>276</v>
      </c>
      <c r="AU1971" s="161">
        <v>1</v>
      </c>
      <c r="AV1971" s="159">
        <v>5555.56</v>
      </c>
      <c r="AW1971" s="159">
        <v>222.22</v>
      </c>
      <c r="AX1971" s="149" t="s">
        <v>274</v>
      </c>
      <c r="AY1971" s="162">
        <v>0</v>
      </c>
      <c r="AZ1971" s="162" t="s">
        <v>274</v>
      </c>
      <c r="BA1971" s="162">
        <v>0</v>
      </c>
      <c r="BB1971" s="159">
        <v>5333.34</v>
      </c>
      <c r="BC1971" s="162" t="s">
        <v>274</v>
      </c>
      <c r="BD1971" s="162">
        <v>0</v>
      </c>
      <c r="BE1971" s="159">
        <v>222.22</v>
      </c>
      <c r="BF1971" s="159">
        <v>222.22</v>
      </c>
      <c r="BG1971" s="159">
        <v>5555.56</v>
      </c>
    </row>
    <row r="1972" ht="28.05" customHeight="1" spans="1:59">
      <c r="A1972" s="149"/>
      <c r="B1972" s="149"/>
      <c r="C1972" s="149"/>
      <c r="D1972" s="149" t="s">
        <v>3726</v>
      </c>
      <c r="E1972" s="340" t="s">
        <v>9173</v>
      </c>
      <c r="F1972" s="149" t="s">
        <v>3726</v>
      </c>
      <c r="G1972" s="149" t="s">
        <v>9174</v>
      </c>
      <c r="H1972" s="149" t="s">
        <v>4950</v>
      </c>
      <c r="I1972" s="149" t="s">
        <v>9175</v>
      </c>
      <c r="J1972" s="149" t="s">
        <v>9176</v>
      </c>
      <c r="K1972" s="149"/>
      <c r="L1972" s="149" t="s">
        <v>262</v>
      </c>
      <c r="M1972" s="149"/>
      <c r="N1972" s="149" t="s">
        <v>263</v>
      </c>
      <c r="O1972" s="149" t="s">
        <v>214</v>
      </c>
      <c r="P1972" s="149" t="s">
        <v>53</v>
      </c>
      <c r="Q1972" s="149"/>
      <c r="R1972" s="149" t="s">
        <v>160</v>
      </c>
      <c r="S1972" s="149" t="s">
        <v>289</v>
      </c>
      <c r="T1972" s="149" t="s">
        <v>9177</v>
      </c>
      <c r="U1972" s="149" t="s">
        <v>267</v>
      </c>
      <c r="V1972" s="149"/>
      <c r="W1972" s="149"/>
      <c r="X1972" s="149" t="s">
        <v>336</v>
      </c>
      <c r="Y1972" s="149"/>
      <c r="Z1972" s="149"/>
      <c r="AA1972" s="149"/>
      <c r="AB1972" s="149" t="s">
        <v>269</v>
      </c>
      <c r="AC1972" s="149" t="s">
        <v>318</v>
      </c>
      <c r="AD1972" s="149" t="s">
        <v>9177</v>
      </c>
      <c r="AE1972" s="149" t="s">
        <v>271</v>
      </c>
      <c r="AF1972" s="149"/>
      <c r="AG1972" s="149" t="s">
        <v>1098</v>
      </c>
      <c r="AH1972" s="149" t="s">
        <v>273</v>
      </c>
      <c r="AI1972" s="158">
        <v>96</v>
      </c>
      <c r="AJ1972" s="149"/>
      <c r="AK1972" s="159" t="s">
        <v>274</v>
      </c>
      <c r="AL1972" s="159" t="s">
        <v>274</v>
      </c>
      <c r="AM1972" s="149" t="s">
        <v>274</v>
      </c>
      <c r="AN1972" s="160">
        <v>4</v>
      </c>
      <c r="AO1972" s="149"/>
      <c r="AP1972" s="149" t="s">
        <v>274</v>
      </c>
      <c r="AQ1972" s="149" t="s">
        <v>275</v>
      </c>
      <c r="AR1972" s="158">
        <v>1</v>
      </c>
      <c r="AS1972" s="149" t="s">
        <v>275</v>
      </c>
      <c r="AT1972" s="149" t="s">
        <v>276</v>
      </c>
      <c r="AU1972" s="161">
        <v>1</v>
      </c>
      <c r="AV1972" s="159">
        <v>6837.61</v>
      </c>
      <c r="AW1972" s="159">
        <v>273.5</v>
      </c>
      <c r="AX1972" s="149" t="s">
        <v>274</v>
      </c>
      <c r="AY1972" s="162">
        <v>0</v>
      </c>
      <c r="AZ1972" s="162" t="s">
        <v>274</v>
      </c>
      <c r="BA1972" s="162">
        <v>0</v>
      </c>
      <c r="BB1972" s="159">
        <v>6564.11</v>
      </c>
      <c r="BC1972" s="162" t="s">
        <v>274</v>
      </c>
      <c r="BD1972" s="162">
        <v>0</v>
      </c>
      <c r="BE1972" s="159">
        <v>273.5</v>
      </c>
      <c r="BF1972" s="159">
        <v>273.5</v>
      </c>
      <c r="BG1972" s="159">
        <v>6837.61</v>
      </c>
    </row>
    <row r="1973" ht="28.05" customHeight="1" spans="1:59">
      <c r="A1973" s="149"/>
      <c r="B1973" s="149"/>
      <c r="C1973" s="149"/>
      <c r="D1973" s="149" t="s">
        <v>3726</v>
      </c>
      <c r="E1973" s="340" t="s">
        <v>9178</v>
      </c>
      <c r="F1973" s="149" t="s">
        <v>3726</v>
      </c>
      <c r="G1973" s="149" t="s">
        <v>9179</v>
      </c>
      <c r="H1973" s="149" t="s">
        <v>9050</v>
      </c>
      <c r="I1973" s="149" t="s">
        <v>9051</v>
      </c>
      <c r="J1973" s="149" t="s">
        <v>9180</v>
      </c>
      <c r="K1973" s="149"/>
      <c r="L1973" s="149" t="s">
        <v>287</v>
      </c>
      <c r="M1973" s="149"/>
      <c r="N1973" s="149" t="s">
        <v>263</v>
      </c>
      <c r="O1973" s="149" t="s">
        <v>214</v>
      </c>
      <c r="P1973" s="149" t="s">
        <v>53</v>
      </c>
      <c r="Q1973" s="149"/>
      <c r="R1973" s="149" t="s">
        <v>8963</v>
      </c>
      <c r="S1973" s="149" t="s">
        <v>4928</v>
      </c>
      <c r="T1973" s="149" t="s">
        <v>8964</v>
      </c>
      <c r="U1973" s="149" t="s">
        <v>267</v>
      </c>
      <c r="V1973" s="149"/>
      <c r="W1973" s="149"/>
      <c r="X1973" s="149" t="s">
        <v>268</v>
      </c>
      <c r="Y1973" s="149"/>
      <c r="Z1973" s="149"/>
      <c r="AA1973" s="149"/>
      <c r="AB1973" s="149" t="s">
        <v>269</v>
      </c>
      <c r="AC1973" s="149" t="s">
        <v>318</v>
      </c>
      <c r="AD1973" s="149" t="s">
        <v>8964</v>
      </c>
      <c r="AE1973" s="149" t="s">
        <v>271</v>
      </c>
      <c r="AF1973" s="149"/>
      <c r="AG1973" s="149" t="s">
        <v>1098</v>
      </c>
      <c r="AH1973" s="149" t="s">
        <v>273</v>
      </c>
      <c r="AI1973" s="158">
        <v>96</v>
      </c>
      <c r="AJ1973" s="149"/>
      <c r="AK1973" s="159" t="s">
        <v>274</v>
      </c>
      <c r="AL1973" s="159" t="s">
        <v>274</v>
      </c>
      <c r="AM1973" s="149" t="s">
        <v>274</v>
      </c>
      <c r="AN1973" s="160">
        <v>4</v>
      </c>
      <c r="AO1973" s="149"/>
      <c r="AP1973" s="149" t="s">
        <v>274</v>
      </c>
      <c r="AQ1973" s="149" t="s">
        <v>275</v>
      </c>
      <c r="AR1973" s="158">
        <v>1</v>
      </c>
      <c r="AS1973" s="149" t="s">
        <v>275</v>
      </c>
      <c r="AT1973" s="149" t="s">
        <v>276</v>
      </c>
      <c r="AU1973" s="161">
        <v>1</v>
      </c>
      <c r="AV1973" s="159">
        <v>8547.01</v>
      </c>
      <c r="AW1973" s="159">
        <v>341.88</v>
      </c>
      <c r="AX1973" s="149" t="s">
        <v>274</v>
      </c>
      <c r="AY1973" s="162">
        <v>0</v>
      </c>
      <c r="AZ1973" s="162" t="s">
        <v>274</v>
      </c>
      <c r="BA1973" s="162">
        <v>0</v>
      </c>
      <c r="BB1973" s="159">
        <v>8205.13</v>
      </c>
      <c r="BC1973" s="162" t="s">
        <v>274</v>
      </c>
      <c r="BD1973" s="162">
        <v>0</v>
      </c>
      <c r="BE1973" s="159">
        <v>341.88</v>
      </c>
      <c r="BF1973" s="159">
        <v>341.88</v>
      </c>
      <c r="BG1973" s="159">
        <v>8547.01</v>
      </c>
    </row>
    <row r="1974" ht="28.05" customHeight="1" spans="1:59">
      <c r="A1974" s="149"/>
      <c r="B1974" s="149"/>
      <c r="C1974" s="149"/>
      <c r="D1974" s="149" t="s">
        <v>3726</v>
      </c>
      <c r="E1974" s="340" t="s">
        <v>9181</v>
      </c>
      <c r="F1974" s="149" t="s">
        <v>3726</v>
      </c>
      <c r="G1974" s="149" t="s">
        <v>9182</v>
      </c>
      <c r="H1974" s="149" t="s">
        <v>172</v>
      </c>
      <c r="I1974" s="149"/>
      <c r="J1974" s="149" t="s">
        <v>9183</v>
      </c>
      <c r="K1974" s="149"/>
      <c r="L1974" s="149" t="s">
        <v>287</v>
      </c>
      <c r="M1974" s="149"/>
      <c r="N1974" s="149" t="s">
        <v>263</v>
      </c>
      <c r="O1974" s="149" t="s">
        <v>214</v>
      </c>
      <c r="P1974" s="149" t="s">
        <v>53</v>
      </c>
      <c r="Q1974" s="149"/>
      <c r="R1974" s="149" t="s">
        <v>8180</v>
      </c>
      <c r="S1974" s="149" t="s">
        <v>4928</v>
      </c>
      <c r="T1974" s="149" t="s">
        <v>837</v>
      </c>
      <c r="U1974" s="149" t="s">
        <v>267</v>
      </c>
      <c r="V1974" s="149"/>
      <c r="W1974" s="149"/>
      <c r="X1974" s="149" t="s">
        <v>268</v>
      </c>
      <c r="Y1974" s="149"/>
      <c r="Z1974" s="149"/>
      <c r="AA1974" s="149"/>
      <c r="AB1974" s="149" t="s">
        <v>269</v>
      </c>
      <c r="AC1974" s="149" t="s">
        <v>270</v>
      </c>
      <c r="AD1974" s="149" t="s">
        <v>837</v>
      </c>
      <c r="AE1974" s="149" t="s">
        <v>271</v>
      </c>
      <c r="AF1974" s="149"/>
      <c r="AG1974" s="149" t="s">
        <v>1098</v>
      </c>
      <c r="AH1974" s="149" t="s">
        <v>273</v>
      </c>
      <c r="AI1974" s="158">
        <v>78</v>
      </c>
      <c r="AJ1974" s="149"/>
      <c r="AK1974" s="159" t="s">
        <v>274</v>
      </c>
      <c r="AL1974" s="159" t="s">
        <v>274</v>
      </c>
      <c r="AM1974" s="149" t="s">
        <v>274</v>
      </c>
      <c r="AN1974" s="160">
        <v>4</v>
      </c>
      <c r="AO1974" s="149"/>
      <c r="AP1974" s="149" t="s">
        <v>274</v>
      </c>
      <c r="AQ1974" s="149" t="s">
        <v>275</v>
      </c>
      <c r="AR1974" s="158">
        <v>1</v>
      </c>
      <c r="AS1974" s="149" t="s">
        <v>275</v>
      </c>
      <c r="AT1974" s="149" t="s">
        <v>276</v>
      </c>
      <c r="AU1974" s="161">
        <v>1</v>
      </c>
      <c r="AV1974" s="159">
        <v>2585.92</v>
      </c>
      <c r="AW1974" s="159">
        <v>103.44</v>
      </c>
      <c r="AX1974" s="149" t="s">
        <v>274</v>
      </c>
      <c r="AY1974" s="159">
        <v>27.03</v>
      </c>
      <c r="AZ1974" s="159">
        <v>27.03</v>
      </c>
      <c r="BA1974" s="159">
        <v>108.12</v>
      </c>
      <c r="BB1974" s="159">
        <v>1995.9</v>
      </c>
      <c r="BC1974" s="162" t="s">
        <v>274</v>
      </c>
      <c r="BD1974" s="162">
        <v>0</v>
      </c>
      <c r="BE1974" s="159">
        <v>590.02</v>
      </c>
      <c r="BF1974" s="159">
        <v>590.02</v>
      </c>
      <c r="BG1974" s="159">
        <v>2585.92</v>
      </c>
    </row>
    <row r="1975" ht="28.05" customHeight="1" spans="1:59">
      <c r="A1975" s="149"/>
      <c r="B1975" s="149"/>
      <c r="C1975" s="149"/>
      <c r="D1975" s="149" t="s">
        <v>3726</v>
      </c>
      <c r="E1975" s="340" t="s">
        <v>9184</v>
      </c>
      <c r="F1975" s="149" t="s">
        <v>3726</v>
      </c>
      <c r="G1975" s="149" t="s">
        <v>9185</v>
      </c>
      <c r="H1975" s="149" t="s">
        <v>8961</v>
      </c>
      <c r="I1975" s="149" t="s">
        <v>9186</v>
      </c>
      <c r="J1975" s="149" t="s">
        <v>9187</v>
      </c>
      <c r="K1975" s="149"/>
      <c r="L1975" s="149" t="s">
        <v>287</v>
      </c>
      <c r="M1975" s="149"/>
      <c r="N1975" s="149" t="s">
        <v>263</v>
      </c>
      <c r="O1975" s="149" t="s">
        <v>214</v>
      </c>
      <c r="P1975" s="149" t="s">
        <v>53</v>
      </c>
      <c r="Q1975" s="149"/>
      <c r="R1975" s="149" t="s">
        <v>8963</v>
      </c>
      <c r="S1975" s="149" t="s">
        <v>4928</v>
      </c>
      <c r="T1975" s="149" t="s">
        <v>8964</v>
      </c>
      <c r="U1975" s="149" t="s">
        <v>267</v>
      </c>
      <c r="V1975" s="149"/>
      <c r="W1975" s="149"/>
      <c r="X1975" s="149" t="s">
        <v>268</v>
      </c>
      <c r="Y1975" s="149"/>
      <c r="Z1975" s="149"/>
      <c r="AA1975" s="149"/>
      <c r="AB1975" s="149" t="s">
        <v>269</v>
      </c>
      <c r="AC1975" s="149" t="s">
        <v>318</v>
      </c>
      <c r="AD1975" s="149" t="s">
        <v>8964</v>
      </c>
      <c r="AE1975" s="149" t="s">
        <v>271</v>
      </c>
      <c r="AF1975" s="149"/>
      <c r="AG1975" s="149" t="s">
        <v>1098</v>
      </c>
      <c r="AH1975" s="149" t="s">
        <v>273</v>
      </c>
      <c r="AI1975" s="158">
        <v>96</v>
      </c>
      <c r="AJ1975" s="149"/>
      <c r="AK1975" s="159" t="s">
        <v>274</v>
      </c>
      <c r="AL1975" s="159" t="s">
        <v>274</v>
      </c>
      <c r="AM1975" s="149" t="s">
        <v>274</v>
      </c>
      <c r="AN1975" s="160">
        <v>4</v>
      </c>
      <c r="AO1975" s="149"/>
      <c r="AP1975" s="149" t="s">
        <v>274</v>
      </c>
      <c r="AQ1975" s="149" t="s">
        <v>275</v>
      </c>
      <c r="AR1975" s="158">
        <v>1</v>
      </c>
      <c r="AS1975" s="149" t="s">
        <v>275</v>
      </c>
      <c r="AT1975" s="149" t="s">
        <v>276</v>
      </c>
      <c r="AU1975" s="161">
        <v>1</v>
      </c>
      <c r="AV1975" s="159">
        <v>6410.26</v>
      </c>
      <c r="AW1975" s="159">
        <v>256.41</v>
      </c>
      <c r="AX1975" s="149" t="s">
        <v>274</v>
      </c>
      <c r="AY1975" s="162">
        <v>0</v>
      </c>
      <c r="AZ1975" s="162" t="s">
        <v>274</v>
      </c>
      <c r="BA1975" s="162">
        <v>0</v>
      </c>
      <c r="BB1975" s="159">
        <v>6153.85</v>
      </c>
      <c r="BC1975" s="162" t="s">
        <v>274</v>
      </c>
      <c r="BD1975" s="162">
        <v>0</v>
      </c>
      <c r="BE1975" s="159">
        <v>256.41</v>
      </c>
      <c r="BF1975" s="159">
        <v>256.41</v>
      </c>
      <c r="BG1975" s="159">
        <v>6410.26</v>
      </c>
    </row>
    <row r="1976" ht="28.05" customHeight="1" spans="1:59">
      <c r="A1976" s="149"/>
      <c r="B1976" s="149"/>
      <c r="C1976" s="149"/>
      <c r="D1976" s="149" t="s">
        <v>3726</v>
      </c>
      <c r="E1976" s="340" t="s">
        <v>9188</v>
      </c>
      <c r="F1976" s="149" t="s">
        <v>3726</v>
      </c>
      <c r="G1976" s="149" t="s">
        <v>9189</v>
      </c>
      <c r="H1976" s="149" t="s">
        <v>8967</v>
      </c>
      <c r="I1976" s="149" t="s">
        <v>9190</v>
      </c>
      <c r="J1976" s="149" t="s">
        <v>9191</v>
      </c>
      <c r="K1976" s="149"/>
      <c r="L1976" s="149" t="s">
        <v>287</v>
      </c>
      <c r="M1976" s="149"/>
      <c r="N1976" s="149" t="s">
        <v>263</v>
      </c>
      <c r="O1976" s="149" t="s">
        <v>214</v>
      </c>
      <c r="P1976" s="149" t="s">
        <v>53</v>
      </c>
      <c r="Q1976" s="149"/>
      <c r="R1976" s="149" t="s">
        <v>8963</v>
      </c>
      <c r="S1976" s="149" t="s">
        <v>4928</v>
      </c>
      <c r="T1976" s="149" t="s">
        <v>8964</v>
      </c>
      <c r="U1976" s="149" t="s">
        <v>267</v>
      </c>
      <c r="V1976" s="149"/>
      <c r="W1976" s="149"/>
      <c r="X1976" s="149" t="s">
        <v>268</v>
      </c>
      <c r="Y1976" s="149"/>
      <c r="Z1976" s="149"/>
      <c r="AA1976" s="149"/>
      <c r="AB1976" s="149" t="s">
        <v>269</v>
      </c>
      <c r="AC1976" s="149" t="s">
        <v>318</v>
      </c>
      <c r="AD1976" s="149" t="s">
        <v>8964</v>
      </c>
      <c r="AE1976" s="149" t="s">
        <v>271</v>
      </c>
      <c r="AF1976" s="149"/>
      <c r="AG1976" s="149" t="s">
        <v>1098</v>
      </c>
      <c r="AH1976" s="149" t="s">
        <v>273</v>
      </c>
      <c r="AI1976" s="158">
        <v>96</v>
      </c>
      <c r="AJ1976" s="149"/>
      <c r="AK1976" s="159" t="s">
        <v>274</v>
      </c>
      <c r="AL1976" s="159" t="s">
        <v>274</v>
      </c>
      <c r="AM1976" s="149" t="s">
        <v>274</v>
      </c>
      <c r="AN1976" s="160">
        <v>4</v>
      </c>
      <c r="AO1976" s="149"/>
      <c r="AP1976" s="149" t="s">
        <v>274</v>
      </c>
      <c r="AQ1976" s="149" t="s">
        <v>275</v>
      </c>
      <c r="AR1976" s="158">
        <v>1</v>
      </c>
      <c r="AS1976" s="149" t="s">
        <v>275</v>
      </c>
      <c r="AT1976" s="149" t="s">
        <v>276</v>
      </c>
      <c r="AU1976" s="161">
        <v>1</v>
      </c>
      <c r="AV1976" s="159">
        <v>159771.78</v>
      </c>
      <c r="AW1976" s="159">
        <v>6390.87</v>
      </c>
      <c r="AX1976" s="149" t="s">
        <v>274</v>
      </c>
      <c r="AY1976" s="162">
        <v>0</v>
      </c>
      <c r="AZ1976" s="162" t="s">
        <v>274</v>
      </c>
      <c r="BA1976" s="162">
        <v>0</v>
      </c>
      <c r="BB1976" s="159">
        <v>153380.91</v>
      </c>
      <c r="BC1976" s="162" t="s">
        <v>274</v>
      </c>
      <c r="BD1976" s="162">
        <v>0</v>
      </c>
      <c r="BE1976" s="159">
        <v>6390.87</v>
      </c>
      <c r="BF1976" s="159">
        <v>6390.87</v>
      </c>
      <c r="BG1976" s="159">
        <v>159771.78</v>
      </c>
    </row>
    <row r="1977" ht="28.05" customHeight="1" spans="1:59">
      <c r="A1977" s="149"/>
      <c r="B1977" s="149"/>
      <c r="C1977" s="149"/>
      <c r="D1977" s="149" t="s">
        <v>3726</v>
      </c>
      <c r="E1977" s="340" t="s">
        <v>9192</v>
      </c>
      <c r="F1977" s="149" t="s">
        <v>3726</v>
      </c>
      <c r="G1977" s="149" t="s">
        <v>9193</v>
      </c>
      <c r="H1977" s="149" t="s">
        <v>9194</v>
      </c>
      <c r="I1977" s="149" t="s">
        <v>9195</v>
      </c>
      <c r="J1977" s="149" t="s">
        <v>9196</v>
      </c>
      <c r="K1977" s="149"/>
      <c r="L1977" s="149" t="s">
        <v>287</v>
      </c>
      <c r="M1977" s="149"/>
      <c r="N1977" s="149" t="s">
        <v>263</v>
      </c>
      <c r="O1977" s="149" t="s">
        <v>214</v>
      </c>
      <c r="P1977" s="149" t="s">
        <v>53</v>
      </c>
      <c r="Q1977" s="149"/>
      <c r="R1977" s="149" t="s">
        <v>8963</v>
      </c>
      <c r="S1977" s="149" t="s">
        <v>4928</v>
      </c>
      <c r="T1977" s="149" t="s">
        <v>8964</v>
      </c>
      <c r="U1977" s="149" t="s">
        <v>267</v>
      </c>
      <c r="V1977" s="149"/>
      <c r="W1977" s="149"/>
      <c r="X1977" s="149" t="s">
        <v>268</v>
      </c>
      <c r="Y1977" s="149"/>
      <c r="Z1977" s="149"/>
      <c r="AA1977" s="149"/>
      <c r="AB1977" s="149" t="s">
        <v>269</v>
      </c>
      <c r="AC1977" s="149" t="s">
        <v>318</v>
      </c>
      <c r="AD1977" s="149" t="s">
        <v>8964</v>
      </c>
      <c r="AE1977" s="149" t="s">
        <v>271</v>
      </c>
      <c r="AF1977" s="149"/>
      <c r="AG1977" s="149" t="s">
        <v>1098</v>
      </c>
      <c r="AH1977" s="149" t="s">
        <v>273</v>
      </c>
      <c r="AI1977" s="158">
        <v>96</v>
      </c>
      <c r="AJ1977" s="149"/>
      <c r="AK1977" s="159" t="s">
        <v>274</v>
      </c>
      <c r="AL1977" s="159" t="s">
        <v>274</v>
      </c>
      <c r="AM1977" s="149" t="s">
        <v>274</v>
      </c>
      <c r="AN1977" s="160">
        <v>4</v>
      </c>
      <c r="AO1977" s="149"/>
      <c r="AP1977" s="149" t="s">
        <v>274</v>
      </c>
      <c r="AQ1977" s="149" t="s">
        <v>275</v>
      </c>
      <c r="AR1977" s="158">
        <v>1</v>
      </c>
      <c r="AS1977" s="149" t="s">
        <v>275</v>
      </c>
      <c r="AT1977" s="149" t="s">
        <v>276</v>
      </c>
      <c r="AU1977" s="161">
        <v>1</v>
      </c>
      <c r="AV1977" s="159">
        <v>32478.63</v>
      </c>
      <c r="AW1977" s="159">
        <v>1299.15</v>
      </c>
      <c r="AX1977" s="149" t="s">
        <v>274</v>
      </c>
      <c r="AY1977" s="162">
        <v>0</v>
      </c>
      <c r="AZ1977" s="162" t="s">
        <v>274</v>
      </c>
      <c r="BA1977" s="162">
        <v>0</v>
      </c>
      <c r="BB1977" s="159">
        <v>31179.48</v>
      </c>
      <c r="BC1977" s="162" t="s">
        <v>274</v>
      </c>
      <c r="BD1977" s="162">
        <v>0</v>
      </c>
      <c r="BE1977" s="159">
        <v>1299.15</v>
      </c>
      <c r="BF1977" s="159">
        <v>1299.15</v>
      </c>
      <c r="BG1977" s="159">
        <v>32478.63</v>
      </c>
    </row>
    <row r="1978" ht="28.05" customHeight="1" spans="1:59">
      <c r="A1978" s="149"/>
      <c r="B1978" s="149"/>
      <c r="C1978" s="149"/>
      <c r="D1978" s="149" t="s">
        <v>3726</v>
      </c>
      <c r="E1978" s="340" t="s">
        <v>9197</v>
      </c>
      <c r="F1978" s="149" t="s">
        <v>3726</v>
      </c>
      <c r="G1978" s="149" t="s">
        <v>9198</v>
      </c>
      <c r="H1978" s="149" t="s">
        <v>9042</v>
      </c>
      <c r="I1978" s="149" t="s">
        <v>9043</v>
      </c>
      <c r="J1978" s="149" t="s">
        <v>9199</v>
      </c>
      <c r="K1978" s="149"/>
      <c r="L1978" s="149" t="s">
        <v>287</v>
      </c>
      <c r="M1978" s="149"/>
      <c r="N1978" s="149" t="s">
        <v>263</v>
      </c>
      <c r="O1978" s="149" t="s">
        <v>214</v>
      </c>
      <c r="P1978" s="149" t="s">
        <v>53</v>
      </c>
      <c r="Q1978" s="149"/>
      <c r="R1978" s="149" t="s">
        <v>8963</v>
      </c>
      <c r="S1978" s="149" t="s">
        <v>4928</v>
      </c>
      <c r="T1978" s="149" t="s">
        <v>8964</v>
      </c>
      <c r="U1978" s="149" t="s">
        <v>267</v>
      </c>
      <c r="V1978" s="149"/>
      <c r="W1978" s="149"/>
      <c r="X1978" s="149" t="s">
        <v>268</v>
      </c>
      <c r="Y1978" s="149"/>
      <c r="Z1978" s="149"/>
      <c r="AA1978" s="149"/>
      <c r="AB1978" s="149" t="s">
        <v>269</v>
      </c>
      <c r="AC1978" s="149" t="s">
        <v>318</v>
      </c>
      <c r="AD1978" s="149" t="s">
        <v>8964</v>
      </c>
      <c r="AE1978" s="149" t="s">
        <v>271</v>
      </c>
      <c r="AF1978" s="149"/>
      <c r="AG1978" s="149" t="s">
        <v>1098</v>
      </c>
      <c r="AH1978" s="149" t="s">
        <v>273</v>
      </c>
      <c r="AI1978" s="158">
        <v>96</v>
      </c>
      <c r="AJ1978" s="149"/>
      <c r="AK1978" s="159" t="s">
        <v>274</v>
      </c>
      <c r="AL1978" s="159" t="s">
        <v>274</v>
      </c>
      <c r="AM1978" s="149" t="s">
        <v>274</v>
      </c>
      <c r="AN1978" s="160">
        <v>4</v>
      </c>
      <c r="AO1978" s="149"/>
      <c r="AP1978" s="149" t="s">
        <v>274</v>
      </c>
      <c r="AQ1978" s="149" t="s">
        <v>275</v>
      </c>
      <c r="AR1978" s="158">
        <v>1</v>
      </c>
      <c r="AS1978" s="149" t="s">
        <v>275</v>
      </c>
      <c r="AT1978" s="149" t="s">
        <v>276</v>
      </c>
      <c r="AU1978" s="161">
        <v>1</v>
      </c>
      <c r="AV1978" s="159">
        <v>8547.01</v>
      </c>
      <c r="AW1978" s="159">
        <v>341.88</v>
      </c>
      <c r="AX1978" s="149" t="s">
        <v>274</v>
      </c>
      <c r="AY1978" s="162">
        <v>0</v>
      </c>
      <c r="AZ1978" s="162" t="s">
        <v>274</v>
      </c>
      <c r="BA1978" s="162">
        <v>0</v>
      </c>
      <c r="BB1978" s="159">
        <v>8205.13</v>
      </c>
      <c r="BC1978" s="162" t="s">
        <v>274</v>
      </c>
      <c r="BD1978" s="162">
        <v>0</v>
      </c>
      <c r="BE1978" s="159">
        <v>341.88</v>
      </c>
      <c r="BF1978" s="159">
        <v>341.88</v>
      </c>
      <c r="BG1978" s="159">
        <v>8547.01</v>
      </c>
    </row>
    <row r="1979" ht="28.05" customHeight="1" spans="1:59">
      <c r="A1979" s="149"/>
      <c r="B1979" s="149"/>
      <c r="C1979" s="149"/>
      <c r="D1979" s="149" t="s">
        <v>3726</v>
      </c>
      <c r="E1979" s="340" t="s">
        <v>9200</v>
      </c>
      <c r="F1979" s="149" t="s">
        <v>3726</v>
      </c>
      <c r="G1979" s="149" t="s">
        <v>9201</v>
      </c>
      <c r="H1979" s="149" t="s">
        <v>9015</v>
      </c>
      <c r="I1979" s="149" t="s">
        <v>88</v>
      </c>
      <c r="J1979" s="149" t="s">
        <v>9202</v>
      </c>
      <c r="K1979" s="149"/>
      <c r="L1979" s="149" t="s">
        <v>287</v>
      </c>
      <c r="M1979" s="149"/>
      <c r="N1979" s="149" t="s">
        <v>263</v>
      </c>
      <c r="O1979" s="149" t="s">
        <v>214</v>
      </c>
      <c r="P1979" s="149" t="s">
        <v>53</v>
      </c>
      <c r="Q1979" s="149"/>
      <c r="R1979" s="149" t="s">
        <v>8963</v>
      </c>
      <c r="S1979" s="149" t="s">
        <v>4928</v>
      </c>
      <c r="T1979" s="149" t="s">
        <v>8964</v>
      </c>
      <c r="U1979" s="149" t="s">
        <v>267</v>
      </c>
      <c r="V1979" s="149"/>
      <c r="W1979" s="149"/>
      <c r="X1979" s="149" t="s">
        <v>268</v>
      </c>
      <c r="Y1979" s="149"/>
      <c r="Z1979" s="149"/>
      <c r="AA1979" s="149"/>
      <c r="AB1979" s="149" t="s">
        <v>269</v>
      </c>
      <c r="AC1979" s="149" t="s">
        <v>318</v>
      </c>
      <c r="AD1979" s="149" t="s">
        <v>8964</v>
      </c>
      <c r="AE1979" s="149" t="s">
        <v>271</v>
      </c>
      <c r="AF1979" s="149"/>
      <c r="AG1979" s="149" t="s">
        <v>1098</v>
      </c>
      <c r="AH1979" s="149" t="s">
        <v>273</v>
      </c>
      <c r="AI1979" s="158">
        <v>96</v>
      </c>
      <c r="AJ1979" s="149"/>
      <c r="AK1979" s="159" t="s">
        <v>274</v>
      </c>
      <c r="AL1979" s="159" t="s">
        <v>274</v>
      </c>
      <c r="AM1979" s="149" t="s">
        <v>274</v>
      </c>
      <c r="AN1979" s="160">
        <v>4</v>
      </c>
      <c r="AO1979" s="149"/>
      <c r="AP1979" s="149" t="s">
        <v>274</v>
      </c>
      <c r="AQ1979" s="149" t="s">
        <v>275</v>
      </c>
      <c r="AR1979" s="158">
        <v>1</v>
      </c>
      <c r="AS1979" s="149" t="s">
        <v>275</v>
      </c>
      <c r="AT1979" s="149" t="s">
        <v>276</v>
      </c>
      <c r="AU1979" s="161">
        <v>1</v>
      </c>
      <c r="AV1979" s="159">
        <v>21367.52</v>
      </c>
      <c r="AW1979" s="159">
        <v>854.7</v>
      </c>
      <c r="AX1979" s="149" t="s">
        <v>274</v>
      </c>
      <c r="AY1979" s="162">
        <v>0</v>
      </c>
      <c r="AZ1979" s="162" t="s">
        <v>274</v>
      </c>
      <c r="BA1979" s="162">
        <v>0</v>
      </c>
      <c r="BB1979" s="159">
        <v>20512.82</v>
      </c>
      <c r="BC1979" s="162" t="s">
        <v>274</v>
      </c>
      <c r="BD1979" s="162">
        <v>0</v>
      </c>
      <c r="BE1979" s="159">
        <v>854.7</v>
      </c>
      <c r="BF1979" s="159">
        <v>854.7</v>
      </c>
      <c r="BG1979" s="159">
        <v>21367.52</v>
      </c>
    </row>
    <row r="1980" ht="28.05" customHeight="1" spans="1:59">
      <c r="A1980" s="149"/>
      <c r="B1980" s="149"/>
      <c r="C1980" s="149"/>
      <c r="D1980" s="149" t="s">
        <v>3726</v>
      </c>
      <c r="E1980" s="340" t="s">
        <v>9203</v>
      </c>
      <c r="F1980" s="149" t="s">
        <v>3726</v>
      </c>
      <c r="G1980" s="149" t="s">
        <v>9204</v>
      </c>
      <c r="H1980" s="149" t="s">
        <v>8991</v>
      </c>
      <c r="I1980" s="149" t="s">
        <v>88</v>
      </c>
      <c r="J1980" s="149" t="s">
        <v>9205</v>
      </c>
      <c r="K1980" s="149"/>
      <c r="L1980" s="149" t="s">
        <v>287</v>
      </c>
      <c r="M1980" s="149"/>
      <c r="N1980" s="149" t="s">
        <v>263</v>
      </c>
      <c r="O1980" s="149" t="s">
        <v>214</v>
      </c>
      <c r="P1980" s="149" t="s">
        <v>53</v>
      </c>
      <c r="Q1980" s="149"/>
      <c r="R1980" s="149" t="s">
        <v>8963</v>
      </c>
      <c r="S1980" s="149" t="s">
        <v>4928</v>
      </c>
      <c r="T1980" s="149" t="s">
        <v>8964</v>
      </c>
      <c r="U1980" s="149" t="s">
        <v>267</v>
      </c>
      <c r="V1980" s="149"/>
      <c r="W1980" s="149"/>
      <c r="X1980" s="149" t="s">
        <v>268</v>
      </c>
      <c r="Y1980" s="149"/>
      <c r="Z1980" s="149"/>
      <c r="AA1980" s="149"/>
      <c r="AB1980" s="149" t="s">
        <v>269</v>
      </c>
      <c r="AC1980" s="149" t="s">
        <v>318</v>
      </c>
      <c r="AD1980" s="149" t="s">
        <v>8964</v>
      </c>
      <c r="AE1980" s="149" t="s">
        <v>271</v>
      </c>
      <c r="AF1980" s="149"/>
      <c r="AG1980" s="149" t="s">
        <v>1098</v>
      </c>
      <c r="AH1980" s="149" t="s">
        <v>273</v>
      </c>
      <c r="AI1980" s="158">
        <v>96</v>
      </c>
      <c r="AJ1980" s="149"/>
      <c r="AK1980" s="159" t="s">
        <v>274</v>
      </c>
      <c r="AL1980" s="159" t="s">
        <v>274</v>
      </c>
      <c r="AM1980" s="149" t="s">
        <v>274</v>
      </c>
      <c r="AN1980" s="160">
        <v>4</v>
      </c>
      <c r="AO1980" s="149"/>
      <c r="AP1980" s="149" t="s">
        <v>274</v>
      </c>
      <c r="AQ1980" s="149" t="s">
        <v>275</v>
      </c>
      <c r="AR1980" s="158">
        <v>1</v>
      </c>
      <c r="AS1980" s="149" t="s">
        <v>275</v>
      </c>
      <c r="AT1980" s="149" t="s">
        <v>276</v>
      </c>
      <c r="AU1980" s="161">
        <v>1</v>
      </c>
      <c r="AV1980" s="159">
        <v>38461.54</v>
      </c>
      <c r="AW1980" s="159">
        <v>1538.46</v>
      </c>
      <c r="AX1980" s="149" t="s">
        <v>274</v>
      </c>
      <c r="AY1980" s="162">
        <v>0</v>
      </c>
      <c r="AZ1980" s="162" t="s">
        <v>274</v>
      </c>
      <c r="BA1980" s="162">
        <v>0</v>
      </c>
      <c r="BB1980" s="159">
        <v>36923.08</v>
      </c>
      <c r="BC1980" s="162" t="s">
        <v>274</v>
      </c>
      <c r="BD1980" s="162">
        <v>0</v>
      </c>
      <c r="BE1980" s="159">
        <v>1538.46</v>
      </c>
      <c r="BF1980" s="159">
        <v>1538.46</v>
      </c>
      <c r="BG1980" s="159">
        <v>38461.54</v>
      </c>
    </row>
    <row r="1981" ht="28.05" customHeight="1" spans="1:59">
      <c r="A1981" s="149"/>
      <c r="B1981" s="149"/>
      <c r="C1981" s="149"/>
      <c r="D1981" s="149" t="s">
        <v>3726</v>
      </c>
      <c r="E1981" s="340" t="s">
        <v>9206</v>
      </c>
      <c r="F1981" s="149" t="s">
        <v>3726</v>
      </c>
      <c r="G1981" s="149" t="s">
        <v>9207</v>
      </c>
      <c r="H1981" s="149" t="s">
        <v>172</v>
      </c>
      <c r="I1981" s="149"/>
      <c r="J1981" s="149" t="s">
        <v>9208</v>
      </c>
      <c r="K1981" s="149"/>
      <c r="L1981" s="149" t="s">
        <v>287</v>
      </c>
      <c r="M1981" s="149"/>
      <c r="N1981" s="149" t="s">
        <v>263</v>
      </c>
      <c r="O1981" s="149" t="s">
        <v>214</v>
      </c>
      <c r="P1981" s="149" t="s">
        <v>53</v>
      </c>
      <c r="Q1981" s="149"/>
      <c r="R1981" s="149" t="s">
        <v>8180</v>
      </c>
      <c r="S1981" s="149" t="s">
        <v>4928</v>
      </c>
      <c r="T1981" s="149" t="s">
        <v>837</v>
      </c>
      <c r="U1981" s="149" t="s">
        <v>267</v>
      </c>
      <c r="V1981" s="149"/>
      <c r="W1981" s="149"/>
      <c r="X1981" s="149" t="s">
        <v>268</v>
      </c>
      <c r="Y1981" s="149"/>
      <c r="Z1981" s="149"/>
      <c r="AA1981" s="149"/>
      <c r="AB1981" s="149" t="s">
        <v>269</v>
      </c>
      <c r="AC1981" s="149" t="s">
        <v>270</v>
      </c>
      <c r="AD1981" s="149" t="s">
        <v>837</v>
      </c>
      <c r="AE1981" s="149" t="s">
        <v>271</v>
      </c>
      <c r="AF1981" s="149"/>
      <c r="AG1981" s="149" t="s">
        <v>1098</v>
      </c>
      <c r="AH1981" s="149" t="s">
        <v>273</v>
      </c>
      <c r="AI1981" s="158">
        <v>78</v>
      </c>
      <c r="AJ1981" s="149"/>
      <c r="AK1981" s="159" t="s">
        <v>274</v>
      </c>
      <c r="AL1981" s="159" t="s">
        <v>274</v>
      </c>
      <c r="AM1981" s="149" t="s">
        <v>274</v>
      </c>
      <c r="AN1981" s="160">
        <v>4</v>
      </c>
      <c r="AO1981" s="149"/>
      <c r="AP1981" s="149" t="s">
        <v>274</v>
      </c>
      <c r="AQ1981" s="149" t="s">
        <v>275</v>
      </c>
      <c r="AR1981" s="158">
        <v>1</v>
      </c>
      <c r="AS1981" s="149" t="s">
        <v>275</v>
      </c>
      <c r="AT1981" s="149" t="s">
        <v>276</v>
      </c>
      <c r="AU1981" s="161">
        <v>1</v>
      </c>
      <c r="AV1981" s="159">
        <v>2585.94</v>
      </c>
      <c r="AW1981" s="159">
        <v>103.44</v>
      </c>
      <c r="AX1981" s="149" t="s">
        <v>274</v>
      </c>
      <c r="AY1981" s="159">
        <v>27.03</v>
      </c>
      <c r="AZ1981" s="159">
        <v>27.03</v>
      </c>
      <c r="BA1981" s="159">
        <v>108.12</v>
      </c>
      <c r="BB1981" s="159">
        <v>1995.9</v>
      </c>
      <c r="BC1981" s="162" t="s">
        <v>274</v>
      </c>
      <c r="BD1981" s="162">
        <v>0</v>
      </c>
      <c r="BE1981" s="159">
        <v>590.04</v>
      </c>
      <c r="BF1981" s="159">
        <v>590.04</v>
      </c>
      <c r="BG1981" s="159">
        <v>2585.94</v>
      </c>
    </row>
    <row r="1982" ht="28.05" customHeight="1" spans="1:59">
      <c r="A1982" s="149"/>
      <c r="B1982" s="149"/>
      <c r="C1982" s="149"/>
      <c r="D1982" s="149" t="s">
        <v>3726</v>
      </c>
      <c r="E1982" s="340" t="s">
        <v>9209</v>
      </c>
      <c r="F1982" s="149" t="s">
        <v>3726</v>
      </c>
      <c r="G1982" s="149" t="s">
        <v>9210</v>
      </c>
      <c r="H1982" s="149" t="s">
        <v>172</v>
      </c>
      <c r="I1982" s="149"/>
      <c r="J1982" s="149" t="s">
        <v>9211</v>
      </c>
      <c r="K1982" s="149"/>
      <c r="L1982" s="149" t="s">
        <v>287</v>
      </c>
      <c r="M1982" s="149"/>
      <c r="N1982" s="149" t="s">
        <v>263</v>
      </c>
      <c r="O1982" s="149" t="s">
        <v>214</v>
      </c>
      <c r="P1982" s="149" t="s">
        <v>53</v>
      </c>
      <c r="Q1982" s="149"/>
      <c r="R1982" s="149" t="s">
        <v>8180</v>
      </c>
      <c r="S1982" s="149" t="s">
        <v>4928</v>
      </c>
      <c r="T1982" s="149" t="s">
        <v>837</v>
      </c>
      <c r="U1982" s="149" t="s">
        <v>267</v>
      </c>
      <c r="V1982" s="149"/>
      <c r="W1982" s="149"/>
      <c r="X1982" s="149" t="s">
        <v>268</v>
      </c>
      <c r="Y1982" s="149"/>
      <c r="Z1982" s="149"/>
      <c r="AA1982" s="149"/>
      <c r="AB1982" s="149" t="s">
        <v>269</v>
      </c>
      <c r="AC1982" s="149" t="s">
        <v>270</v>
      </c>
      <c r="AD1982" s="149" t="s">
        <v>837</v>
      </c>
      <c r="AE1982" s="149" t="s">
        <v>271</v>
      </c>
      <c r="AF1982" s="149"/>
      <c r="AG1982" s="149" t="s">
        <v>1098</v>
      </c>
      <c r="AH1982" s="149" t="s">
        <v>273</v>
      </c>
      <c r="AI1982" s="158">
        <v>78</v>
      </c>
      <c r="AJ1982" s="149"/>
      <c r="AK1982" s="159" t="s">
        <v>274</v>
      </c>
      <c r="AL1982" s="159" t="s">
        <v>274</v>
      </c>
      <c r="AM1982" s="149" t="s">
        <v>274</v>
      </c>
      <c r="AN1982" s="160">
        <v>4</v>
      </c>
      <c r="AO1982" s="149"/>
      <c r="AP1982" s="149" t="s">
        <v>274</v>
      </c>
      <c r="AQ1982" s="149" t="s">
        <v>275</v>
      </c>
      <c r="AR1982" s="158">
        <v>1</v>
      </c>
      <c r="AS1982" s="149" t="s">
        <v>275</v>
      </c>
      <c r="AT1982" s="149" t="s">
        <v>276</v>
      </c>
      <c r="AU1982" s="161">
        <v>1</v>
      </c>
      <c r="AV1982" s="159">
        <v>2585.94</v>
      </c>
      <c r="AW1982" s="159">
        <v>103.44</v>
      </c>
      <c r="AX1982" s="149" t="s">
        <v>274</v>
      </c>
      <c r="AY1982" s="159">
        <v>27.03</v>
      </c>
      <c r="AZ1982" s="159">
        <v>27.03</v>
      </c>
      <c r="BA1982" s="159">
        <v>108.12</v>
      </c>
      <c r="BB1982" s="159">
        <v>1995.9</v>
      </c>
      <c r="BC1982" s="162" t="s">
        <v>274</v>
      </c>
      <c r="BD1982" s="162">
        <v>0</v>
      </c>
      <c r="BE1982" s="159">
        <v>590.04</v>
      </c>
      <c r="BF1982" s="159">
        <v>590.04</v>
      </c>
      <c r="BG1982" s="159">
        <v>2585.94</v>
      </c>
    </row>
    <row r="1983" ht="28.05" customHeight="1" spans="1:59">
      <c r="A1983" s="149"/>
      <c r="B1983" s="149"/>
      <c r="C1983" s="149"/>
      <c r="D1983" s="149" t="s">
        <v>3726</v>
      </c>
      <c r="E1983" s="340" t="s">
        <v>9212</v>
      </c>
      <c r="F1983" s="149" t="s">
        <v>3726</v>
      </c>
      <c r="G1983" s="149" t="s">
        <v>9213</v>
      </c>
      <c r="H1983" s="149" t="s">
        <v>9158</v>
      </c>
      <c r="I1983" s="149" t="s">
        <v>9135</v>
      </c>
      <c r="J1983" s="149" t="s">
        <v>9214</v>
      </c>
      <c r="K1983" s="149"/>
      <c r="L1983" s="149" t="s">
        <v>287</v>
      </c>
      <c r="M1983" s="149"/>
      <c r="N1983" s="149" t="s">
        <v>263</v>
      </c>
      <c r="O1983" s="149" t="s">
        <v>214</v>
      </c>
      <c r="P1983" s="149" t="s">
        <v>53</v>
      </c>
      <c r="Q1983" s="149"/>
      <c r="R1983" s="149" t="s">
        <v>9137</v>
      </c>
      <c r="S1983" s="149" t="s">
        <v>6847</v>
      </c>
      <c r="T1983" s="149" t="s">
        <v>414</v>
      </c>
      <c r="U1983" s="149" t="s">
        <v>267</v>
      </c>
      <c r="V1983" s="149"/>
      <c r="W1983" s="149"/>
      <c r="X1983" s="149" t="s">
        <v>336</v>
      </c>
      <c r="Y1983" s="149"/>
      <c r="Z1983" s="149"/>
      <c r="AA1983" s="149"/>
      <c r="AB1983" s="149" t="s">
        <v>269</v>
      </c>
      <c r="AC1983" s="149" t="s">
        <v>270</v>
      </c>
      <c r="AD1983" s="149" t="s">
        <v>414</v>
      </c>
      <c r="AE1983" s="149" t="s">
        <v>271</v>
      </c>
      <c r="AF1983" s="149"/>
      <c r="AG1983" s="149" t="s">
        <v>1098</v>
      </c>
      <c r="AH1983" s="149" t="s">
        <v>273</v>
      </c>
      <c r="AI1983" s="158">
        <v>21</v>
      </c>
      <c r="AJ1983" s="149"/>
      <c r="AK1983" s="159" t="s">
        <v>274</v>
      </c>
      <c r="AL1983" s="159" t="s">
        <v>274</v>
      </c>
      <c r="AM1983" s="149" t="s">
        <v>274</v>
      </c>
      <c r="AN1983" s="160">
        <v>4</v>
      </c>
      <c r="AO1983" s="149"/>
      <c r="AP1983" s="149" t="s">
        <v>274</v>
      </c>
      <c r="AQ1983" s="149" t="s">
        <v>275</v>
      </c>
      <c r="AR1983" s="158">
        <v>1</v>
      </c>
      <c r="AS1983" s="149" t="s">
        <v>275</v>
      </c>
      <c r="AT1983" s="149" t="s">
        <v>276</v>
      </c>
      <c r="AU1983" s="161">
        <v>1</v>
      </c>
      <c r="AV1983" s="159">
        <v>30532.74</v>
      </c>
      <c r="AW1983" s="159">
        <v>1221.31</v>
      </c>
      <c r="AX1983" s="149" t="s">
        <v>274</v>
      </c>
      <c r="AY1983" s="159">
        <v>305.33</v>
      </c>
      <c r="AZ1983" s="159">
        <v>305.33</v>
      </c>
      <c r="BA1983" s="159">
        <v>1221.32</v>
      </c>
      <c r="BB1983" s="159">
        <v>6411.93</v>
      </c>
      <c r="BC1983" s="162" t="s">
        <v>274</v>
      </c>
      <c r="BD1983" s="162">
        <v>0</v>
      </c>
      <c r="BE1983" s="159">
        <v>24120.81</v>
      </c>
      <c r="BF1983" s="159">
        <v>24120.81</v>
      </c>
      <c r="BG1983" s="159">
        <v>30532.74</v>
      </c>
    </row>
    <row r="1984" ht="28.05" customHeight="1" spans="1:59">
      <c r="A1984" s="149"/>
      <c r="B1984" s="149"/>
      <c r="C1984" s="149"/>
      <c r="D1984" s="149" t="s">
        <v>3726</v>
      </c>
      <c r="E1984" s="340" t="s">
        <v>9215</v>
      </c>
      <c r="F1984" s="149" t="s">
        <v>3726</v>
      </c>
      <c r="G1984" s="149" t="s">
        <v>9216</v>
      </c>
      <c r="H1984" s="149" t="s">
        <v>172</v>
      </c>
      <c r="I1984" s="149"/>
      <c r="J1984" s="149" t="s">
        <v>9217</v>
      </c>
      <c r="K1984" s="149"/>
      <c r="L1984" s="149" t="s">
        <v>287</v>
      </c>
      <c r="M1984" s="149"/>
      <c r="N1984" s="149" t="s">
        <v>263</v>
      </c>
      <c r="O1984" s="149" t="s">
        <v>214</v>
      </c>
      <c r="P1984" s="149" t="s">
        <v>53</v>
      </c>
      <c r="Q1984" s="149"/>
      <c r="R1984" s="149" t="s">
        <v>8180</v>
      </c>
      <c r="S1984" s="149" t="s">
        <v>4928</v>
      </c>
      <c r="T1984" s="149" t="s">
        <v>837</v>
      </c>
      <c r="U1984" s="149" t="s">
        <v>267</v>
      </c>
      <c r="V1984" s="149"/>
      <c r="W1984" s="149"/>
      <c r="X1984" s="149" t="s">
        <v>268</v>
      </c>
      <c r="Y1984" s="149"/>
      <c r="Z1984" s="149"/>
      <c r="AA1984" s="149"/>
      <c r="AB1984" s="149" t="s">
        <v>269</v>
      </c>
      <c r="AC1984" s="149" t="s">
        <v>270</v>
      </c>
      <c r="AD1984" s="149" t="s">
        <v>837</v>
      </c>
      <c r="AE1984" s="149" t="s">
        <v>271</v>
      </c>
      <c r="AF1984" s="149"/>
      <c r="AG1984" s="149" t="s">
        <v>1098</v>
      </c>
      <c r="AH1984" s="149" t="s">
        <v>273</v>
      </c>
      <c r="AI1984" s="158">
        <v>78</v>
      </c>
      <c r="AJ1984" s="149"/>
      <c r="AK1984" s="159" t="s">
        <v>274</v>
      </c>
      <c r="AL1984" s="159" t="s">
        <v>274</v>
      </c>
      <c r="AM1984" s="149" t="s">
        <v>274</v>
      </c>
      <c r="AN1984" s="160">
        <v>4</v>
      </c>
      <c r="AO1984" s="149"/>
      <c r="AP1984" s="149" t="s">
        <v>274</v>
      </c>
      <c r="AQ1984" s="149" t="s">
        <v>275</v>
      </c>
      <c r="AR1984" s="158">
        <v>1</v>
      </c>
      <c r="AS1984" s="149" t="s">
        <v>275</v>
      </c>
      <c r="AT1984" s="149" t="s">
        <v>276</v>
      </c>
      <c r="AU1984" s="161">
        <v>1</v>
      </c>
      <c r="AV1984" s="159">
        <v>2585.94</v>
      </c>
      <c r="AW1984" s="159">
        <v>103.44</v>
      </c>
      <c r="AX1984" s="149" t="s">
        <v>274</v>
      </c>
      <c r="AY1984" s="159">
        <v>27.03</v>
      </c>
      <c r="AZ1984" s="159">
        <v>27.03</v>
      </c>
      <c r="BA1984" s="159">
        <v>108.12</v>
      </c>
      <c r="BB1984" s="159">
        <v>1995.9</v>
      </c>
      <c r="BC1984" s="162" t="s">
        <v>274</v>
      </c>
      <c r="BD1984" s="162">
        <v>0</v>
      </c>
      <c r="BE1984" s="159">
        <v>590.04</v>
      </c>
      <c r="BF1984" s="159">
        <v>590.04</v>
      </c>
      <c r="BG1984" s="159">
        <v>2585.94</v>
      </c>
    </row>
    <row r="1985" ht="28.05" customHeight="1" spans="1:59">
      <c r="A1985" s="149"/>
      <c r="B1985" s="149"/>
      <c r="C1985" s="149"/>
      <c r="D1985" s="149" t="s">
        <v>3726</v>
      </c>
      <c r="E1985" s="340" t="s">
        <v>9218</v>
      </c>
      <c r="F1985" s="149" t="s">
        <v>3726</v>
      </c>
      <c r="G1985" s="149" t="s">
        <v>9219</v>
      </c>
      <c r="H1985" s="149" t="s">
        <v>9220</v>
      </c>
      <c r="I1985" s="149" t="s">
        <v>9135</v>
      </c>
      <c r="J1985" s="149" t="s">
        <v>9221</v>
      </c>
      <c r="K1985" s="149"/>
      <c r="L1985" s="149" t="s">
        <v>287</v>
      </c>
      <c r="M1985" s="149"/>
      <c r="N1985" s="149" t="s">
        <v>263</v>
      </c>
      <c r="O1985" s="149" t="s">
        <v>214</v>
      </c>
      <c r="P1985" s="149" t="s">
        <v>53</v>
      </c>
      <c r="Q1985" s="149"/>
      <c r="R1985" s="149" t="s">
        <v>9137</v>
      </c>
      <c r="S1985" s="149" t="s">
        <v>6847</v>
      </c>
      <c r="T1985" s="149" t="s">
        <v>414</v>
      </c>
      <c r="U1985" s="149" t="s">
        <v>267</v>
      </c>
      <c r="V1985" s="149"/>
      <c r="W1985" s="149"/>
      <c r="X1985" s="149" t="s">
        <v>336</v>
      </c>
      <c r="Y1985" s="149"/>
      <c r="Z1985" s="149"/>
      <c r="AA1985" s="149"/>
      <c r="AB1985" s="149" t="s">
        <v>269</v>
      </c>
      <c r="AC1985" s="149" t="s">
        <v>270</v>
      </c>
      <c r="AD1985" s="149" t="s">
        <v>414</v>
      </c>
      <c r="AE1985" s="149" t="s">
        <v>271</v>
      </c>
      <c r="AF1985" s="149"/>
      <c r="AG1985" s="149" t="s">
        <v>1098</v>
      </c>
      <c r="AH1985" s="149" t="s">
        <v>273</v>
      </c>
      <c r="AI1985" s="158">
        <v>21</v>
      </c>
      <c r="AJ1985" s="149"/>
      <c r="AK1985" s="159" t="s">
        <v>274</v>
      </c>
      <c r="AL1985" s="159" t="s">
        <v>274</v>
      </c>
      <c r="AM1985" s="149" t="s">
        <v>274</v>
      </c>
      <c r="AN1985" s="160">
        <v>4</v>
      </c>
      <c r="AO1985" s="149"/>
      <c r="AP1985" s="149" t="s">
        <v>274</v>
      </c>
      <c r="AQ1985" s="149" t="s">
        <v>275</v>
      </c>
      <c r="AR1985" s="158">
        <v>1</v>
      </c>
      <c r="AS1985" s="149" t="s">
        <v>275</v>
      </c>
      <c r="AT1985" s="149" t="s">
        <v>276</v>
      </c>
      <c r="AU1985" s="161">
        <v>1</v>
      </c>
      <c r="AV1985" s="159">
        <v>29998.23</v>
      </c>
      <c r="AW1985" s="159">
        <v>1199.93</v>
      </c>
      <c r="AX1985" s="149" t="s">
        <v>274</v>
      </c>
      <c r="AY1985" s="159">
        <v>299.98</v>
      </c>
      <c r="AZ1985" s="159">
        <v>299.98</v>
      </c>
      <c r="BA1985" s="159">
        <v>1199.92</v>
      </c>
      <c r="BB1985" s="159">
        <v>6299.58</v>
      </c>
      <c r="BC1985" s="162" t="s">
        <v>274</v>
      </c>
      <c r="BD1985" s="162">
        <v>0</v>
      </c>
      <c r="BE1985" s="159">
        <v>23698.65</v>
      </c>
      <c r="BF1985" s="159">
        <v>23698.65</v>
      </c>
      <c r="BG1985" s="159">
        <v>29998.23</v>
      </c>
    </row>
    <row r="1986" ht="28.05" customHeight="1" spans="1:59">
      <c r="A1986" s="149"/>
      <c r="B1986" s="149"/>
      <c r="C1986" s="149"/>
      <c r="D1986" s="149" t="s">
        <v>3726</v>
      </c>
      <c r="E1986" s="340" t="s">
        <v>9222</v>
      </c>
      <c r="F1986" s="149" t="s">
        <v>3726</v>
      </c>
      <c r="G1986" s="149" t="s">
        <v>9223</v>
      </c>
      <c r="H1986" s="149" t="s">
        <v>9220</v>
      </c>
      <c r="I1986" s="149" t="s">
        <v>9135</v>
      </c>
      <c r="J1986" s="149" t="s">
        <v>9224</v>
      </c>
      <c r="K1986" s="149"/>
      <c r="L1986" s="149" t="s">
        <v>287</v>
      </c>
      <c r="M1986" s="149"/>
      <c r="N1986" s="149" t="s">
        <v>263</v>
      </c>
      <c r="O1986" s="149" t="s">
        <v>214</v>
      </c>
      <c r="P1986" s="149" t="s">
        <v>53</v>
      </c>
      <c r="Q1986" s="149"/>
      <c r="R1986" s="149" t="s">
        <v>9137</v>
      </c>
      <c r="S1986" s="149" t="s">
        <v>6847</v>
      </c>
      <c r="T1986" s="149" t="s">
        <v>414</v>
      </c>
      <c r="U1986" s="149" t="s">
        <v>267</v>
      </c>
      <c r="V1986" s="149"/>
      <c r="W1986" s="149"/>
      <c r="X1986" s="149" t="s">
        <v>336</v>
      </c>
      <c r="Y1986" s="149"/>
      <c r="Z1986" s="149"/>
      <c r="AA1986" s="149"/>
      <c r="AB1986" s="149" t="s">
        <v>269</v>
      </c>
      <c r="AC1986" s="149" t="s">
        <v>270</v>
      </c>
      <c r="AD1986" s="149" t="s">
        <v>414</v>
      </c>
      <c r="AE1986" s="149" t="s">
        <v>271</v>
      </c>
      <c r="AF1986" s="149"/>
      <c r="AG1986" s="149" t="s">
        <v>1098</v>
      </c>
      <c r="AH1986" s="149" t="s">
        <v>273</v>
      </c>
      <c r="AI1986" s="158">
        <v>21</v>
      </c>
      <c r="AJ1986" s="149"/>
      <c r="AK1986" s="159" t="s">
        <v>274</v>
      </c>
      <c r="AL1986" s="159" t="s">
        <v>274</v>
      </c>
      <c r="AM1986" s="149" t="s">
        <v>274</v>
      </c>
      <c r="AN1986" s="160">
        <v>4</v>
      </c>
      <c r="AO1986" s="149"/>
      <c r="AP1986" s="149" t="s">
        <v>274</v>
      </c>
      <c r="AQ1986" s="149" t="s">
        <v>275</v>
      </c>
      <c r="AR1986" s="158">
        <v>1</v>
      </c>
      <c r="AS1986" s="149" t="s">
        <v>275</v>
      </c>
      <c r="AT1986" s="149" t="s">
        <v>276</v>
      </c>
      <c r="AU1986" s="161">
        <v>1</v>
      </c>
      <c r="AV1986" s="159">
        <v>29998.23</v>
      </c>
      <c r="AW1986" s="159">
        <v>1199.93</v>
      </c>
      <c r="AX1986" s="149" t="s">
        <v>274</v>
      </c>
      <c r="AY1986" s="159">
        <v>299.98</v>
      </c>
      <c r="AZ1986" s="159">
        <v>299.98</v>
      </c>
      <c r="BA1986" s="159">
        <v>1199.92</v>
      </c>
      <c r="BB1986" s="159">
        <v>6299.58</v>
      </c>
      <c r="BC1986" s="162" t="s">
        <v>274</v>
      </c>
      <c r="BD1986" s="162">
        <v>0</v>
      </c>
      <c r="BE1986" s="159">
        <v>23698.65</v>
      </c>
      <c r="BF1986" s="159">
        <v>23698.65</v>
      </c>
      <c r="BG1986" s="159">
        <v>29998.23</v>
      </c>
    </row>
    <row r="1987" ht="28.05" customHeight="1" spans="1:59">
      <c r="A1987" s="149"/>
      <c r="B1987" s="149"/>
      <c r="C1987" s="149"/>
      <c r="D1987" s="149" t="s">
        <v>3726</v>
      </c>
      <c r="E1987" s="340" t="s">
        <v>9225</v>
      </c>
      <c r="F1987" s="149" t="s">
        <v>3726</v>
      </c>
      <c r="G1987" s="149" t="s">
        <v>9226</v>
      </c>
      <c r="H1987" s="149" t="s">
        <v>9069</v>
      </c>
      <c r="I1987" s="149" t="s">
        <v>9070</v>
      </c>
      <c r="J1987" s="149" t="s">
        <v>9227</v>
      </c>
      <c r="K1987" s="149"/>
      <c r="L1987" s="149" t="s">
        <v>287</v>
      </c>
      <c r="M1987" s="149"/>
      <c r="N1987" s="149" t="s">
        <v>263</v>
      </c>
      <c r="O1987" s="149" t="s">
        <v>214</v>
      </c>
      <c r="P1987" s="149" t="s">
        <v>53</v>
      </c>
      <c r="Q1987" s="149"/>
      <c r="R1987" s="149" t="s">
        <v>8963</v>
      </c>
      <c r="S1987" s="149" t="s">
        <v>4928</v>
      </c>
      <c r="T1987" s="149" t="s">
        <v>8964</v>
      </c>
      <c r="U1987" s="149" t="s">
        <v>267</v>
      </c>
      <c r="V1987" s="149"/>
      <c r="W1987" s="149"/>
      <c r="X1987" s="149" t="s">
        <v>268</v>
      </c>
      <c r="Y1987" s="149"/>
      <c r="Z1987" s="149"/>
      <c r="AA1987" s="149"/>
      <c r="AB1987" s="149" t="s">
        <v>269</v>
      </c>
      <c r="AC1987" s="149" t="s">
        <v>318</v>
      </c>
      <c r="AD1987" s="149" t="s">
        <v>8964</v>
      </c>
      <c r="AE1987" s="149" t="s">
        <v>271</v>
      </c>
      <c r="AF1987" s="149"/>
      <c r="AG1987" s="149" t="s">
        <v>1098</v>
      </c>
      <c r="AH1987" s="149" t="s">
        <v>273</v>
      </c>
      <c r="AI1987" s="158">
        <v>96</v>
      </c>
      <c r="AJ1987" s="149"/>
      <c r="AK1987" s="159" t="s">
        <v>274</v>
      </c>
      <c r="AL1987" s="159" t="s">
        <v>274</v>
      </c>
      <c r="AM1987" s="149" t="s">
        <v>274</v>
      </c>
      <c r="AN1987" s="160">
        <v>4</v>
      </c>
      <c r="AO1987" s="149"/>
      <c r="AP1987" s="149" t="s">
        <v>274</v>
      </c>
      <c r="AQ1987" s="149" t="s">
        <v>275</v>
      </c>
      <c r="AR1987" s="158">
        <v>1</v>
      </c>
      <c r="AS1987" s="149" t="s">
        <v>275</v>
      </c>
      <c r="AT1987" s="149" t="s">
        <v>276</v>
      </c>
      <c r="AU1987" s="161">
        <v>1</v>
      </c>
      <c r="AV1987" s="159">
        <v>11965.81</v>
      </c>
      <c r="AW1987" s="159">
        <v>478.63</v>
      </c>
      <c r="AX1987" s="149" t="s">
        <v>274</v>
      </c>
      <c r="AY1987" s="162">
        <v>0</v>
      </c>
      <c r="AZ1987" s="162" t="s">
        <v>274</v>
      </c>
      <c r="BA1987" s="162">
        <v>0</v>
      </c>
      <c r="BB1987" s="159">
        <v>11487.18</v>
      </c>
      <c r="BC1987" s="162" t="s">
        <v>274</v>
      </c>
      <c r="BD1987" s="162">
        <v>0</v>
      </c>
      <c r="BE1987" s="159">
        <v>478.63</v>
      </c>
      <c r="BF1987" s="159">
        <v>478.63</v>
      </c>
      <c r="BG1987" s="159">
        <v>11965.81</v>
      </c>
    </row>
    <row r="1988" ht="28.05" customHeight="1" spans="1:59">
      <c r="A1988" s="149"/>
      <c r="B1988" s="149"/>
      <c r="C1988" s="149"/>
      <c r="D1988" s="149" t="s">
        <v>3726</v>
      </c>
      <c r="E1988" s="340" t="s">
        <v>9228</v>
      </c>
      <c r="F1988" s="149" t="s">
        <v>3726</v>
      </c>
      <c r="G1988" s="149" t="s">
        <v>9229</v>
      </c>
      <c r="H1988" s="149" t="s">
        <v>9220</v>
      </c>
      <c r="I1988" s="149" t="s">
        <v>9135</v>
      </c>
      <c r="J1988" s="149" t="s">
        <v>9230</v>
      </c>
      <c r="K1988" s="149"/>
      <c r="L1988" s="149" t="s">
        <v>287</v>
      </c>
      <c r="M1988" s="149"/>
      <c r="N1988" s="149" t="s">
        <v>263</v>
      </c>
      <c r="O1988" s="149" t="s">
        <v>214</v>
      </c>
      <c r="P1988" s="149" t="s">
        <v>53</v>
      </c>
      <c r="Q1988" s="149"/>
      <c r="R1988" s="149" t="s">
        <v>9137</v>
      </c>
      <c r="S1988" s="149" t="s">
        <v>6847</v>
      </c>
      <c r="T1988" s="149" t="s">
        <v>414</v>
      </c>
      <c r="U1988" s="149" t="s">
        <v>267</v>
      </c>
      <c r="V1988" s="149"/>
      <c r="W1988" s="149"/>
      <c r="X1988" s="149" t="s">
        <v>336</v>
      </c>
      <c r="Y1988" s="149"/>
      <c r="Z1988" s="149"/>
      <c r="AA1988" s="149"/>
      <c r="AB1988" s="149" t="s">
        <v>269</v>
      </c>
      <c r="AC1988" s="149" t="s">
        <v>270</v>
      </c>
      <c r="AD1988" s="149" t="s">
        <v>414</v>
      </c>
      <c r="AE1988" s="149" t="s">
        <v>271</v>
      </c>
      <c r="AF1988" s="149"/>
      <c r="AG1988" s="149" t="s">
        <v>1098</v>
      </c>
      <c r="AH1988" s="149" t="s">
        <v>273</v>
      </c>
      <c r="AI1988" s="158">
        <v>21</v>
      </c>
      <c r="AJ1988" s="149"/>
      <c r="AK1988" s="159" t="s">
        <v>274</v>
      </c>
      <c r="AL1988" s="159" t="s">
        <v>274</v>
      </c>
      <c r="AM1988" s="149" t="s">
        <v>274</v>
      </c>
      <c r="AN1988" s="160">
        <v>4</v>
      </c>
      <c r="AO1988" s="149"/>
      <c r="AP1988" s="149" t="s">
        <v>274</v>
      </c>
      <c r="AQ1988" s="149" t="s">
        <v>275</v>
      </c>
      <c r="AR1988" s="158">
        <v>1</v>
      </c>
      <c r="AS1988" s="149" t="s">
        <v>275</v>
      </c>
      <c r="AT1988" s="149" t="s">
        <v>276</v>
      </c>
      <c r="AU1988" s="161">
        <v>1</v>
      </c>
      <c r="AV1988" s="159">
        <v>29998.23</v>
      </c>
      <c r="AW1988" s="159">
        <v>1199.93</v>
      </c>
      <c r="AX1988" s="149" t="s">
        <v>274</v>
      </c>
      <c r="AY1988" s="159">
        <v>299.98</v>
      </c>
      <c r="AZ1988" s="159">
        <v>299.98</v>
      </c>
      <c r="BA1988" s="159">
        <v>1199.92</v>
      </c>
      <c r="BB1988" s="159">
        <v>6299.58</v>
      </c>
      <c r="BC1988" s="162" t="s">
        <v>274</v>
      </c>
      <c r="BD1988" s="162">
        <v>0</v>
      </c>
      <c r="BE1988" s="159">
        <v>23698.65</v>
      </c>
      <c r="BF1988" s="159">
        <v>23698.65</v>
      </c>
      <c r="BG1988" s="159">
        <v>29998.23</v>
      </c>
    </row>
    <row r="1989" ht="28.05" customHeight="1" spans="1:59">
      <c r="A1989" s="149"/>
      <c r="B1989" s="149"/>
      <c r="C1989" s="149"/>
      <c r="D1989" s="149" t="s">
        <v>3726</v>
      </c>
      <c r="E1989" s="340" t="s">
        <v>9231</v>
      </c>
      <c r="F1989" s="149" t="s">
        <v>3726</v>
      </c>
      <c r="G1989" s="149" t="s">
        <v>9232</v>
      </c>
      <c r="H1989" s="149" t="s">
        <v>9042</v>
      </c>
      <c r="I1989" s="149" t="s">
        <v>9043</v>
      </c>
      <c r="J1989" s="149" t="s">
        <v>9233</v>
      </c>
      <c r="K1989" s="149"/>
      <c r="L1989" s="149" t="s">
        <v>287</v>
      </c>
      <c r="M1989" s="149"/>
      <c r="N1989" s="149" t="s">
        <v>263</v>
      </c>
      <c r="O1989" s="149" t="s">
        <v>214</v>
      </c>
      <c r="P1989" s="149" t="s">
        <v>53</v>
      </c>
      <c r="Q1989" s="149"/>
      <c r="R1989" s="149" t="s">
        <v>8963</v>
      </c>
      <c r="S1989" s="149" t="s">
        <v>4928</v>
      </c>
      <c r="T1989" s="149" t="s">
        <v>8964</v>
      </c>
      <c r="U1989" s="149" t="s">
        <v>267</v>
      </c>
      <c r="V1989" s="149"/>
      <c r="W1989" s="149"/>
      <c r="X1989" s="149" t="s">
        <v>268</v>
      </c>
      <c r="Y1989" s="149"/>
      <c r="Z1989" s="149"/>
      <c r="AA1989" s="149"/>
      <c r="AB1989" s="149" t="s">
        <v>269</v>
      </c>
      <c r="AC1989" s="149" t="s">
        <v>318</v>
      </c>
      <c r="AD1989" s="149" t="s">
        <v>8964</v>
      </c>
      <c r="AE1989" s="149" t="s">
        <v>271</v>
      </c>
      <c r="AF1989" s="149"/>
      <c r="AG1989" s="149" t="s">
        <v>1098</v>
      </c>
      <c r="AH1989" s="149" t="s">
        <v>273</v>
      </c>
      <c r="AI1989" s="158">
        <v>96</v>
      </c>
      <c r="AJ1989" s="149"/>
      <c r="AK1989" s="159" t="s">
        <v>274</v>
      </c>
      <c r="AL1989" s="159" t="s">
        <v>274</v>
      </c>
      <c r="AM1989" s="149" t="s">
        <v>274</v>
      </c>
      <c r="AN1989" s="160">
        <v>4</v>
      </c>
      <c r="AO1989" s="149"/>
      <c r="AP1989" s="149" t="s">
        <v>274</v>
      </c>
      <c r="AQ1989" s="149" t="s">
        <v>275</v>
      </c>
      <c r="AR1989" s="158">
        <v>1</v>
      </c>
      <c r="AS1989" s="149" t="s">
        <v>275</v>
      </c>
      <c r="AT1989" s="149" t="s">
        <v>276</v>
      </c>
      <c r="AU1989" s="161">
        <v>1</v>
      </c>
      <c r="AV1989" s="159">
        <v>8547.01</v>
      </c>
      <c r="AW1989" s="159">
        <v>341.88</v>
      </c>
      <c r="AX1989" s="149" t="s">
        <v>274</v>
      </c>
      <c r="AY1989" s="162">
        <v>0</v>
      </c>
      <c r="AZ1989" s="162" t="s">
        <v>274</v>
      </c>
      <c r="BA1989" s="162">
        <v>0</v>
      </c>
      <c r="BB1989" s="159">
        <v>8205.13</v>
      </c>
      <c r="BC1989" s="162" t="s">
        <v>274</v>
      </c>
      <c r="BD1989" s="162">
        <v>0</v>
      </c>
      <c r="BE1989" s="159">
        <v>341.88</v>
      </c>
      <c r="BF1989" s="159">
        <v>341.88</v>
      </c>
      <c r="BG1989" s="159">
        <v>8547.01</v>
      </c>
    </row>
    <row r="1990" ht="28.05" customHeight="1" spans="1:59">
      <c r="A1990" s="149"/>
      <c r="B1990" s="149"/>
      <c r="C1990" s="149"/>
      <c r="D1990" s="149" t="s">
        <v>3726</v>
      </c>
      <c r="E1990" s="340" t="s">
        <v>9234</v>
      </c>
      <c r="F1990" s="149" t="s">
        <v>3726</v>
      </c>
      <c r="G1990" s="149" t="s">
        <v>9235</v>
      </c>
      <c r="H1990" s="149" t="s">
        <v>9220</v>
      </c>
      <c r="I1990" s="149" t="s">
        <v>9135</v>
      </c>
      <c r="J1990" s="149" t="s">
        <v>9236</v>
      </c>
      <c r="K1990" s="149"/>
      <c r="L1990" s="149" t="s">
        <v>287</v>
      </c>
      <c r="M1990" s="149"/>
      <c r="N1990" s="149" t="s">
        <v>263</v>
      </c>
      <c r="O1990" s="149" t="s">
        <v>214</v>
      </c>
      <c r="P1990" s="149" t="s">
        <v>53</v>
      </c>
      <c r="Q1990" s="149"/>
      <c r="R1990" s="149" t="s">
        <v>9137</v>
      </c>
      <c r="S1990" s="149" t="s">
        <v>6847</v>
      </c>
      <c r="T1990" s="149" t="s">
        <v>414</v>
      </c>
      <c r="U1990" s="149" t="s">
        <v>267</v>
      </c>
      <c r="V1990" s="149"/>
      <c r="W1990" s="149"/>
      <c r="X1990" s="149" t="s">
        <v>336</v>
      </c>
      <c r="Y1990" s="149"/>
      <c r="Z1990" s="149"/>
      <c r="AA1990" s="149"/>
      <c r="AB1990" s="149" t="s">
        <v>269</v>
      </c>
      <c r="AC1990" s="149" t="s">
        <v>270</v>
      </c>
      <c r="AD1990" s="149" t="s">
        <v>414</v>
      </c>
      <c r="AE1990" s="149" t="s">
        <v>271</v>
      </c>
      <c r="AF1990" s="149"/>
      <c r="AG1990" s="149" t="s">
        <v>1098</v>
      </c>
      <c r="AH1990" s="149" t="s">
        <v>273</v>
      </c>
      <c r="AI1990" s="158">
        <v>21</v>
      </c>
      <c r="AJ1990" s="149"/>
      <c r="AK1990" s="159" t="s">
        <v>274</v>
      </c>
      <c r="AL1990" s="159" t="s">
        <v>274</v>
      </c>
      <c r="AM1990" s="149" t="s">
        <v>274</v>
      </c>
      <c r="AN1990" s="160">
        <v>4</v>
      </c>
      <c r="AO1990" s="149"/>
      <c r="AP1990" s="149" t="s">
        <v>274</v>
      </c>
      <c r="AQ1990" s="149" t="s">
        <v>275</v>
      </c>
      <c r="AR1990" s="158">
        <v>1</v>
      </c>
      <c r="AS1990" s="149" t="s">
        <v>275</v>
      </c>
      <c r="AT1990" s="149" t="s">
        <v>276</v>
      </c>
      <c r="AU1990" s="161">
        <v>1</v>
      </c>
      <c r="AV1990" s="159">
        <v>29998.23</v>
      </c>
      <c r="AW1990" s="159">
        <v>1199.93</v>
      </c>
      <c r="AX1990" s="149" t="s">
        <v>274</v>
      </c>
      <c r="AY1990" s="159">
        <v>299.98</v>
      </c>
      <c r="AZ1990" s="159">
        <v>299.98</v>
      </c>
      <c r="BA1990" s="159">
        <v>1199.92</v>
      </c>
      <c r="BB1990" s="159">
        <v>6299.58</v>
      </c>
      <c r="BC1990" s="162" t="s">
        <v>274</v>
      </c>
      <c r="BD1990" s="162">
        <v>0</v>
      </c>
      <c r="BE1990" s="159">
        <v>23698.65</v>
      </c>
      <c r="BF1990" s="159">
        <v>23698.65</v>
      </c>
      <c r="BG1990" s="159">
        <v>29998.23</v>
      </c>
    </row>
    <row r="1991" ht="28.05" customHeight="1" spans="1:59">
      <c r="A1991" s="149"/>
      <c r="B1991" s="149"/>
      <c r="C1991" s="149"/>
      <c r="D1991" s="149" t="s">
        <v>3726</v>
      </c>
      <c r="E1991" s="340" t="s">
        <v>9237</v>
      </c>
      <c r="F1991" s="149" t="s">
        <v>3726</v>
      </c>
      <c r="G1991" s="149" t="s">
        <v>9238</v>
      </c>
      <c r="H1991" s="149" t="s">
        <v>9220</v>
      </c>
      <c r="I1991" s="149" t="s">
        <v>9135</v>
      </c>
      <c r="J1991" s="149" t="s">
        <v>9239</v>
      </c>
      <c r="K1991" s="149"/>
      <c r="L1991" s="149" t="s">
        <v>287</v>
      </c>
      <c r="M1991" s="149"/>
      <c r="N1991" s="149" t="s">
        <v>263</v>
      </c>
      <c r="O1991" s="149" t="s">
        <v>214</v>
      </c>
      <c r="P1991" s="149" t="s">
        <v>53</v>
      </c>
      <c r="Q1991" s="149"/>
      <c r="R1991" s="149" t="s">
        <v>9137</v>
      </c>
      <c r="S1991" s="149" t="s">
        <v>6847</v>
      </c>
      <c r="T1991" s="149" t="s">
        <v>414</v>
      </c>
      <c r="U1991" s="149" t="s">
        <v>267</v>
      </c>
      <c r="V1991" s="149"/>
      <c r="W1991" s="149"/>
      <c r="X1991" s="149" t="s">
        <v>336</v>
      </c>
      <c r="Y1991" s="149"/>
      <c r="Z1991" s="149"/>
      <c r="AA1991" s="149"/>
      <c r="AB1991" s="149" t="s">
        <v>269</v>
      </c>
      <c r="AC1991" s="149" t="s">
        <v>270</v>
      </c>
      <c r="AD1991" s="149" t="s">
        <v>414</v>
      </c>
      <c r="AE1991" s="149" t="s">
        <v>271</v>
      </c>
      <c r="AF1991" s="149"/>
      <c r="AG1991" s="149" t="s">
        <v>1098</v>
      </c>
      <c r="AH1991" s="149" t="s">
        <v>273</v>
      </c>
      <c r="AI1991" s="158">
        <v>21</v>
      </c>
      <c r="AJ1991" s="149"/>
      <c r="AK1991" s="159" t="s">
        <v>274</v>
      </c>
      <c r="AL1991" s="159" t="s">
        <v>274</v>
      </c>
      <c r="AM1991" s="149" t="s">
        <v>274</v>
      </c>
      <c r="AN1991" s="160">
        <v>4</v>
      </c>
      <c r="AO1991" s="149"/>
      <c r="AP1991" s="149" t="s">
        <v>274</v>
      </c>
      <c r="AQ1991" s="149" t="s">
        <v>275</v>
      </c>
      <c r="AR1991" s="158">
        <v>1</v>
      </c>
      <c r="AS1991" s="149" t="s">
        <v>275</v>
      </c>
      <c r="AT1991" s="149" t="s">
        <v>276</v>
      </c>
      <c r="AU1991" s="161">
        <v>1</v>
      </c>
      <c r="AV1991" s="159">
        <v>29998.23</v>
      </c>
      <c r="AW1991" s="159">
        <v>1199.93</v>
      </c>
      <c r="AX1991" s="149" t="s">
        <v>274</v>
      </c>
      <c r="AY1991" s="159">
        <v>299.98</v>
      </c>
      <c r="AZ1991" s="159">
        <v>299.98</v>
      </c>
      <c r="BA1991" s="159">
        <v>1199.92</v>
      </c>
      <c r="BB1991" s="159">
        <v>6299.58</v>
      </c>
      <c r="BC1991" s="162" t="s">
        <v>274</v>
      </c>
      <c r="BD1991" s="162">
        <v>0</v>
      </c>
      <c r="BE1991" s="159">
        <v>23698.65</v>
      </c>
      <c r="BF1991" s="159">
        <v>23698.65</v>
      </c>
      <c r="BG1991" s="159">
        <v>29998.23</v>
      </c>
    </row>
    <row r="1992" ht="28.05" customHeight="1" spans="1:59">
      <c r="A1992" s="149"/>
      <c r="B1992" s="149"/>
      <c r="C1992" s="149"/>
      <c r="D1992" s="149" t="s">
        <v>3726</v>
      </c>
      <c r="E1992" s="340" t="s">
        <v>9240</v>
      </c>
      <c r="F1992" s="149" t="s">
        <v>3726</v>
      </c>
      <c r="G1992" s="149" t="s">
        <v>9241</v>
      </c>
      <c r="H1992" s="149" t="s">
        <v>172</v>
      </c>
      <c r="I1992" s="149"/>
      <c r="J1992" s="149" t="s">
        <v>9242</v>
      </c>
      <c r="K1992" s="149"/>
      <c r="L1992" s="149" t="s">
        <v>287</v>
      </c>
      <c r="M1992" s="149"/>
      <c r="N1992" s="149" t="s">
        <v>263</v>
      </c>
      <c r="O1992" s="149" t="s">
        <v>214</v>
      </c>
      <c r="P1992" s="149" t="s">
        <v>53</v>
      </c>
      <c r="Q1992" s="149"/>
      <c r="R1992" s="149" t="s">
        <v>8180</v>
      </c>
      <c r="S1992" s="149" t="s">
        <v>4928</v>
      </c>
      <c r="T1992" s="149" t="s">
        <v>837</v>
      </c>
      <c r="U1992" s="149" t="s">
        <v>267</v>
      </c>
      <c r="V1992" s="149"/>
      <c r="W1992" s="149"/>
      <c r="X1992" s="149" t="s">
        <v>268</v>
      </c>
      <c r="Y1992" s="149"/>
      <c r="Z1992" s="149"/>
      <c r="AA1992" s="149"/>
      <c r="AB1992" s="149" t="s">
        <v>269</v>
      </c>
      <c r="AC1992" s="149" t="s">
        <v>270</v>
      </c>
      <c r="AD1992" s="149" t="s">
        <v>837</v>
      </c>
      <c r="AE1992" s="149" t="s">
        <v>271</v>
      </c>
      <c r="AF1992" s="149"/>
      <c r="AG1992" s="149" t="s">
        <v>1098</v>
      </c>
      <c r="AH1992" s="149" t="s">
        <v>273</v>
      </c>
      <c r="AI1992" s="158">
        <v>78</v>
      </c>
      <c r="AJ1992" s="149"/>
      <c r="AK1992" s="159" t="s">
        <v>274</v>
      </c>
      <c r="AL1992" s="159" t="s">
        <v>274</v>
      </c>
      <c r="AM1992" s="149" t="s">
        <v>274</v>
      </c>
      <c r="AN1992" s="160">
        <v>4</v>
      </c>
      <c r="AO1992" s="149"/>
      <c r="AP1992" s="149" t="s">
        <v>274</v>
      </c>
      <c r="AQ1992" s="149" t="s">
        <v>275</v>
      </c>
      <c r="AR1992" s="158">
        <v>1</v>
      </c>
      <c r="AS1992" s="149" t="s">
        <v>275</v>
      </c>
      <c r="AT1992" s="149" t="s">
        <v>276</v>
      </c>
      <c r="AU1992" s="161">
        <v>1</v>
      </c>
      <c r="AV1992" s="159">
        <v>2585.94</v>
      </c>
      <c r="AW1992" s="159">
        <v>103.44</v>
      </c>
      <c r="AX1992" s="149" t="s">
        <v>274</v>
      </c>
      <c r="AY1992" s="159">
        <v>27.03</v>
      </c>
      <c r="AZ1992" s="159">
        <v>27.03</v>
      </c>
      <c r="BA1992" s="159">
        <v>108.12</v>
      </c>
      <c r="BB1992" s="159">
        <v>1995.9</v>
      </c>
      <c r="BC1992" s="162" t="s">
        <v>274</v>
      </c>
      <c r="BD1992" s="162">
        <v>0</v>
      </c>
      <c r="BE1992" s="159">
        <v>590.04</v>
      </c>
      <c r="BF1992" s="159">
        <v>590.04</v>
      </c>
      <c r="BG1992" s="159">
        <v>2585.94</v>
      </c>
    </row>
    <row r="1993" ht="28.05" customHeight="1" spans="1:59">
      <c r="A1993" s="149"/>
      <c r="B1993" s="149"/>
      <c r="C1993" s="149"/>
      <c r="D1993" s="149" t="s">
        <v>3726</v>
      </c>
      <c r="E1993" s="340" t="s">
        <v>9243</v>
      </c>
      <c r="F1993" s="149" t="s">
        <v>3726</v>
      </c>
      <c r="G1993" s="149" t="s">
        <v>9244</v>
      </c>
      <c r="H1993" s="149" t="s">
        <v>9220</v>
      </c>
      <c r="I1993" s="149" t="s">
        <v>9135</v>
      </c>
      <c r="J1993" s="149" t="s">
        <v>9245</v>
      </c>
      <c r="K1993" s="149"/>
      <c r="L1993" s="149" t="s">
        <v>287</v>
      </c>
      <c r="M1993" s="149"/>
      <c r="N1993" s="149" t="s">
        <v>263</v>
      </c>
      <c r="O1993" s="149" t="s">
        <v>214</v>
      </c>
      <c r="P1993" s="149" t="s">
        <v>53</v>
      </c>
      <c r="Q1993" s="149"/>
      <c r="R1993" s="149" t="s">
        <v>9137</v>
      </c>
      <c r="S1993" s="149" t="s">
        <v>6847</v>
      </c>
      <c r="T1993" s="149" t="s">
        <v>414</v>
      </c>
      <c r="U1993" s="149" t="s">
        <v>267</v>
      </c>
      <c r="V1993" s="149"/>
      <c r="W1993" s="149"/>
      <c r="X1993" s="149" t="s">
        <v>336</v>
      </c>
      <c r="Y1993" s="149"/>
      <c r="Z1993" s="149"/>
      <c r="AA1993" s="149"/>
      <c r="AB1993" s="149" t="s">
        <v>269</v>
      </c>
      <c r="AC1993" s="149" t="s">
        <v>270</v>
      </c>
      <c r="AD1993" s="149" t="s">
        <v>414</v>
      </c>
      <c r="AE1993" s="149" t="s">
        <v>271</v>
      </c>
      <c r="AF1993" s="149"/>
      <c r="AG1993" s="149" t="s">
        <v>1098</v>
      </c>
      <c r="AH1993" s="149" t="s">
        <v>273</v>
      </c>
      <c r="AI1993" s="158">
        <v>21</v>
      </c>
      <c r="AJ1993" s="149"/>
      <c r="AK1993" s="159" t="s">
        <v>274</v>
      </c>
      <c r="AL1993" s="159" t="s">
        <v>274</v>
      </c>
      <c r="AM1993" s="149" t="s">
        <v>274</v>
      </c>
      <c r="AN1993" s="160">
        <v>4</v>
      </c>
      <c r="AO1993" s="149"/>
      <c r="AP1993" s="149" t="s">
        <v>274</v>
      </c>
      <c r="AQ1993" s="149" t="s">
        <v>275</v>
      </c>
      <c r="AR1993" s="158">
        <v>1</v>
      </c>
      <c r="AS1993" s="149" t="s">
        <v>275</v>
      </c>
      <c r="AT1993" s="149" t="s">
        <v>276</v>
      </c>
      <c r="AU1993" s="161">
        <v>1</v>
      </c>
      <c r="AV1993" s="159">
        <v>29998.23</v>
      </c>
      <c r="AW1993" s="159">
        <v>1199.93</v>
      </c>
      <c r="AX1993" s="149" t="s">
        <v>274</v>
      </c>
      <c r="AY1993" s="159">
        <v>299.98</v>
      </c>
      <c r="AZ1993" s="159">
        <v>299.98</v>
      </c>
      <c r="BA1993" s="159">
        <v>1199.92</v>
      </c>
      <c r="BB1993" s="159">
        <v>6299.58</v>
      </c>
      <c r="BC1993" s="162" t="s">
        <v>274</v>
      </c>
      <c r="BD1993" s="162">
        <v>0</v>
      </c>
      <c r="BE1993" s="159">
        <v>23698.65</v>
      </c>
      <c r="BF1993" s="159">
        <v>23698.65</v>
      </c>
      <c r="BG1993" s="159">
        <v>29998.23</v>
      </c>
    </row>
    <row r="1994" ht="28.05" customHeight="1" spans="1:59">
      <c r="A1994" s="149"/>
      <c r="B1994" s="149"/>
      <c r="C1994" s="149"/>
      <c r="D1994" s="149" t="s">
        <v>3726</v>
      </c>
      <c r="E1994" s="340" t="s">
        <v>9246</v>
      </c>
      <c r="F1994" s="149" t="s">
        <v>3726</v>
      </c>
      <c r="G1994" s="149" t="s">
        <v>9247</v>
      </c>
      <c r="H1994" s="149" t="s">
        <v>172</v>
      </c>
      <c r="I1994" s="149"/>
      <c r="J1994" s="149" t="s">
        <v>9248</v>
      </c>
      <c r="K1994" s="149"/>
      <c r="L1994" s="149" t="s">
        <v>287</v>
      </c>
      <c r="M1994" s="149"/>
      <c r="N1994" s="149" t="s">
        <v>263</v>
      </c>
      <c r="O1994" s="149" t="s">
        <v>214</v>
      </c>
      <c r="P1994" s="149" t="s">
        <v>53</v>
      </c>
      <c r="Q1994" s="149"/>
      <c r="R1994" s="149" t="s">
        <v>8180</v>
      </c>
      <c r="S1994" s="149" t="s">
        <v>4928</v>
      </c>
      <c r="T1994" s="149" t="s">
        <v>837</v>
      </c>
      <c r="U1994" s="149" t="s">
        <v>267</v>
      </c>
      <c r="V1994" s="149"/>
      <c r="W1994" s="149"/>
      <c r="X1994" s="149" t="s">
        <v>268</v>
      </c>
      <c r="Y1994" s="149"/>
      <c r="Z1994" s="149"/>
      <c r="AA1994" s="149"/>
      <c r="AB1994" s="149" t="s">
        <v>269</v>
      </c>
      <c r="AC1994" s="149" t="s">
        <v>270</v>
      </c>
      <c r="AD1994" s="149" t="s">
        <v>837</v>
      </c>
      <c r="AE1994" s="149" t="s">
        <v>271</v>
      </c>
      <c r="AF1994" s="149"/>
      <c r="AG1994" s="149" t="s">
        <v>1098</v>
      </c>
      <c r="AH1994" s="149" t="s">
        <v>273</v>
      </c>
      <c r="AI1994" s="158">
        <v>78</v>
      </c>
      <c r="AJ1994" s="149"/>
      <c r="AK1994" s="159" t="s">
        <v>274</v>
      </c>
      <c r="AL1994" s="159" t="s">
        <v>274</v>
      </c>
      <c r="AM1994" s="149" t="s">
        <v>274</v>
      </c>
      <c r="AN1994" s="160">
        <v>4</v>
      </c>
      <c r="AO1994" s="149"/>
      <c r="AP1994" s="149" t="s">
        <v>274</v>
      </c>
      <c r="AQ1994" s="149" t="s">
        <v>275</v>
      </c>
      <c r="AR1994" s="158">
        <v>1</v>
      </c>
      <c r="AS1994" s="149" t="s">
        <v>275</v>
      </c>
      <c r="AT1994" s="149" t="s">
        <v>276</v>
      </c>
      <c r="AU1994" s="161">
        <v>1</v>
      </c>
      <c r="AV1994" s="159">
        <v>2585.94</v>
      </c>
      <c r="AW1994" s="159">
        <v>103.44</v>
      </c>
      <c r="AX1994" s="149" t="s">
        <v>274</v>
      </c>
      <c r="AY1994" s="159">
        <v>27.03</v>
      </c>
      <c r="AZ1994" s="159">
        <v>27.03</v>
      </c>
      <c r="BA1994" s="159">
        <v>108.12</v>
      </c>
      <c r="BB1994" s="159">
        <v>1995.9</v>
      </c>
      <c r="BC1994" s="162" t="s">
        <v>274</v>
      </c>
      <c r="BD1994" s="162">
        <v>0</v>
      </c>
      <c r="BE1994" s="159">
        <v>590.04</v>
      </c>
      <c r="BF1994" s="159">
        <v>590.04</v>
      </c>
      <c r="BG1994" s="159">
        <v>2585.94</v>
      </c>
    </row>
    <row r="1995" ht="28.05" customHeight="1" spans="1:59">
      <c r="A1995" s="149"/>
      <c r="B1995" s="149"/>
      <c r="C1995" s="149"/>
      <c r="D1995" s="149" t="s">
        <v>3726</v>
      </c>
      <c r="E1995" s="340" t="s">
        <v>9249</v>
      </c>
      <c r="F1995" s="149" t="s">
        <v>3726</v>
      </c>
      <c r="G1995" s="149" t="s">
        <v>9250</v>
      </c>
      <c r="H1995" s="149" t="s">
        <v>9220</v>
      </c>
      <c r="I1995" s="149" t="s">
        <v>9135</v>
      </c>
      <c r="J1995" s="149" t="s">
        <v>9251</v>
      </c>
      <c r="K1995" s="149"/>
      <c r="L1995" s="149" t="s">
        <v>287</v>
      </c>
      <c r="M1995" s="149"/>
      <c r="N1995" s="149" t="s">
        <v>263</v>
      </c>
      <c r="O1995" s="149" t="s">
        <v>214</v>
      </c>
      <c r="P1995" s="149" t="s">
        <v>53</v>
      </c>
      <c r="Q1995" s="149"/>
      <c r="R1995" s="149" t="s">
        <v>9137</v>
      </c>
      <c r="S1995" s="149" t="s">
        <v>6847</v>
      </c>
      <c r="T1995" s="149" t="s">
        <v>414</v>
      </c>
      <c r="U1995" s="149" t="s">
        <v>267</v>
      </c>
      <c r="V1995" s="149"/>
      <c r="W1995" s="149"/>
      <c r="X1995" s="149" t="s">
        <v>336</v>
      </c>
      <c r="Y1995" s="149"/>
      <c r="Z1995" s="149"/>
      <c r="AA1995" s="149"/>
      <c r="AB1995" s="149" t="s">
        <v>269</v>
      </c>
      <c r="AC1995" s="149" t="s">
        <v>270</v>
      </c>
      <c r="AD1995" s="149" t="s">
        <v>414</v>
      </c>
      <c r="AE1995" s="149" t="s">
        <v>271</v>
      </c>
      <c r="AF1995" s="149"/>
      <c r="AG1995" s="149" t="s">
        <v>1098</v>
      </c>
      <c r="AH1995" s="149" t="s">
        <v>273</v>
      </c>
      <c r="AI1995" s="158">
        <v>21</v>
      </c>
      <c r="AJ1995" s="149"/>
      <c r="AK1995" s="159" t="s">
        <v>274</v>
      </c>
      <c r="AL1995" s="159" t="s">
        <v>274</v>
      </c>
      <c r="AM1995" s="149" t="s">
        <v>274</v>
      </c>
      <c r="AN1995" s="160">
        <v>4</v>
      </c>
      <c r="AO1995" s="149"/>
      <c r="AP1995" s="149" t="s">
        <v>274</v>
      </c>
      <c r="AQ1995" s="149" t="s">
        <v>275</v>
      </c>
      <c r="AR1995" s="158">
        <v>1</v>
      </c>
      <c r="AS1995" s="149" t="s">
        <v>275</v>
      </c>
      <c r="AT1995" s="149" t="s">
        <v>276</v>
      </c>
      <c r="AU1995" s="161">
        <v>1</v>
      </c>
      <c r="AV1995" s="159">
        <v>29998.23</v>
      </c>
      <c r="AW1995" s="159">
        <v>1199.93</v>
      </c>
      <c r="AX1995" s="149" t="s">
        <v>274</v>
      </c>
      <c r="AY1995" s="159">
        <v>299.98</v>
      </c>
      <c r="AZ1995" s="159">
        <v>299.98</v>
      </c>
      <c r="BA1995" s="159">
        <v>1199.92</v>
      </c>
      <c r="BB1995" s="159">
        <v>6299.58</v>
      </c>
      <c r="BC1995" s="162" t="s">
        <v>274</v>
      </c>
      <c r="BD1995" s="162">
        <v>0</v>
      </c>
      <c r="BE1995" s="159">
        <v>23698.65</v>
      </c>
      <c r="BF1995" s="159">
        <v>23698.65</v>
      </c>
      <c r="BG1995" s="159">
        <v>29998.23</v>
      </c>
    </row>
    <row r="1996" ht="28.05" customHeight="1" spans="1:59">
      <c r="A1996" s="149"/>
      <c r="B1996" s="149"/>
      <c r="C1996" s="149"/>
      <c r="D1996" s="149" t="s">
        <v>3726</v>
      </c>
      <c r="E1996" s="340" t="s">
        <v>9252</v>
      </c>
      <c r="F1996" s="149" t="s">
        <v>3726</v>
      </c>
      <c r="G1996" s="149" t="s">
        <v>9253</v>
      </c>
      <c r="H1996" s="149" t="s">
        <v>9254</v>
      </c>
      <c r="I1996" s="149" t="s">
        <v>9255</v>
      </c>
      <c r="J1996" s="149" t="s">
        <v>9256</v>
      </c>
      <c r="K1996" s="149"/>
      <c r="L1996" s="149" t="s">
        <v>262</v>
      </c>
      <c r="M1996" s="149"/>
      <c r="N1996" s="149" t="s">
        <v>263</v>
      </c>
      <c r="O1996" s="149" t="s">
        <v>214</v>
      </c>
      <c r="P1996" s="149" t="s">
        <v>53</v>
      </c>
      <c r="Q1996" s="149"/>
      <c r="R1996" s="149" t="s">
        <v>160</v>
      </c>
      <c r="S1996" s="149" t="s">
        <v>289</v>
      </c>
      <c r="T1996" s="149" t="s">
        <v>9177</v>
      </c>
      <c r="U1996" s="149" t="s">
        <v>267</v>
      </c>
      <c r="V1996" s="149"/>
      <c r="W1996" s="149"/>
      <c r="X1996" s="149" t="s">
        <v>336</v>
      </c>
      <c r="Y1996" s="149"/>
      <c r="Z1996" s="149"/>
      <c r="AA1996" s="149"/>
      <c r="AB1996" s="149" t="s">
        <v>269</v>
      </c>
      <c r="AC1996" s="149" t="s">
        <v>318</v>
      </c>
      <c r="AD1996" s="149" t="s">
        <v>9177</v>
      </c>
      <c r="AE1996" s="149" t="s">
        <v>271</v>
      </c>
      <c r="AF1996" s="149"/>
      <c r="AG1996" s="149" t="s">
        <v>1098</v>
      </c>
      <c r="AH1996" s="149" t="s">
        <v>273</v>
      </c>
      <c r="AI1996" s="158">
        <v>96</v>
      </c>
      <c r="AJ1996" s="149"/>
      <c r="AK1996" s="159" t="s">
        <v>274</v>
      </c>
      <c r="AL1996" s="159" t="s">
        <v>274</v>
      </c>
      <c r="AM1996" s="149" t="s">
        <v>274</v>
      </c>
      <c r="AN1996" s="160">
        <v>4</v>
      </c>
      <c r="AO1996" s="149"/>
      <c r="AP1996" s="149" t="s">
        <v>274</v>
      </c>
      <c r="AQ1996" s="149" t="s">
        <v>275</v>
      </c>
      <c r="AR1996" s="158">
        <v>1</v>
      </c>
      <c r="AS1996" s="149" t="s">
        <v>275</v>
      </c>
      <c r="AT1996" s="149" t="s">
        <v>276</v>
      </c>
      <c r="AU1996" s="161">
        <v>1</v>
      </c>
      <c r="AV1996" s="159">
        <v>2564.1</v>
      </c>
      <c r="AW1996" s="159">
        <v>102.56</v>
      </c>
      <c r="AX1996" s="149" t="s">
        <v>274</v>
      </c>
      <c r="AY1996" s="162">
        <v>0</v>
      </c>
      <c r="AZ1996" s="162" t="s">
        <v>274</v>
      </c>
      <c r="BA1996" s="162">
        <v>0</v>
      </c>
      <c r="BB1996" s="159">
        <v>2461.54</v>
      </c>
      <c r="BC1996" s="162" t="s">
        <v>274</v>
      </c>
      <c r="BD1996" s="162">
        <v>0</v>
      </c>
      <c r="BE1996" s="159">
        <v>102.56</v>
      </c>
      <c r="BF1996" s="159">
        <v>102.56</v>
      </c>
      <c r="BG1996" s="159">
        <v>2564.1</v>
      </c>
    </row>
    <row r="1997" ht="28.05" customHeight="1" spans="1:59">
      <c r="A1997" s="149"/>
      <c r="B1997" s="149"/>
      <c r="C1997" s="149"/>
      <c r="D1997" s="149" t="s">
        <v>3726</v>
      </c>
      <c r="E1997" s="340" t="s">
        <v>9257</v>
      </c>
      <c r="F1997" s="149" t="s">
        <v>3726</v>
      </c>
      <c r="G1997" s="149" t="s">
        <v>9258</v>
      </c>
      <c r="H1997" s="149" t="s">
        <v>9259</v>
      </c>
      <c r="I1997" s="149" t="s">
        <v>6328</v>
      </c>
      <c r="J1997" s="149" t="s">
        <v>9260</v>
      </c>
      <c r="K1997" s="149"/>
      <c r="L1997" s="149" t="s">
        <v>287</v>
      </c>
      <c r="M1997" s="149"/>
      <c r="N1997" s="149" t="s">
        <v>263</v>
      </c>
      <c r="O1997" s="149" t="s">
        <v>214</v>
      </c>
      <c r="P1997" s="149" t="s">
        <v>53</v>
      </c>
      <c r="Q1997" s="149"/>
      <c r="R1997" s="149" t="s">
        <v>703</v>
      </c>
      <c r="S1997" s="149" t="s">
        <v>289</v>
      </c>
      <c r="T1997" s="149" t="s">
        <v>9261</v>
      </c>
      <c r="U1997" s="149" t="s">
        <v>267</v>
      </c>
      <c r="V1997" s="149"/>
      <c r="W1997" s="149"/>
      <c r="X1997" s="149" t="s">
        <v>705</v>
      </c>
      <c r="Y1997" s="149"/>
      <c r="Z1997" s="149"/>
      <c r="AA1997" s="149"/>
      <c r="AB1997" s="149" t="s">
        <v>269</v>
      </c>
      <c r="AC1997" s="149" t="s">
        <v>318</v>
      </c>
      <c r="AD1997" s="149" t="s">
        <v>9261</v>
      </c>
      <c r="AE1997" s="149" t="s">
        <v>271</v>
      </c>
      <c r="AF1997" s="149"/>
      <c r="AG1997" s="149" t="s">
        <v>1098</v>
      </c>
      <c r="AH1997" s="149" t="s">
        <v>273</v>
      </c>
      <c r="AI1997" s="158">
        <v>96</v>
      </c>
      <c r="AJ1997" s="149"/>
      <c r="AK1997" s="159" t="s">
        <v>274</v>
      </c>
      <c r="AL1997" s="159" t="s">
        <v>274</v>
      </c>
      <c r="AM1997" s="149" t="s">
        <v>274</v>
      </c>
      <c r="AN1997" s="160">
        <v>4</v>
      </c>
      <c r="AO1997" s="149"/>
      <c r="AP1997" s="149" t="s">
        <v>274</v>
      </c>
      <c r="AQ1997" s="149" t="s">
        <v>275</v>
      </c>
      <c r="AR1997" s="158">
        <v>1</v>
      </c>
      <c r="AS1997" s="149" t="s">
        <v>275</v>
      </c>
      <c r="AT1997" s="149" t="s">
        <v>276</v>
      </c>
      <c r="AU1997" s="161">
        <v>1</v>
      </c>
      <c r="AV1997" s="159">
        <v>158547</v>
      </c>
      <c r="AW1997" s="159">
        <v>6341.88</v>
      </c>
      <c r="AX1997" s="149" t="s">
        <v>274</v>
      </c>
      <c r="AY1997" s="162">
        <v>0</v>
      </c>
      <c r="AZ1997" s="162" t="s">
        <v>274</v>
      </c>
      <c r="BA1997" s="162">
        <v>0</v>
      </c>
      <c r="BB1997" s="159">
        <v>152205.12</v>
      </c>
      <c r="BC1997" s="162" t="s">
        <v>274</v>
      </c>
      <c r="BD1997" s="162">
        <v>0</v>
      </c>
      <c r="BE1997" s="159">
        <v>6341.88</v>
      </c>
      <c r="BF1997" s="159">
        <v>6341.88</v>
      </c>
      <c r="BG1997" s="159">
        <v>158547</v>
      </c>
    </row>
    <row r="1998" ht="28.05" customHeight="1" spans="1:59">
      <c r="A1998" s="149"/>
      <c r="B1998" s="149"/>
      <c r="C1998" s="149"/>
      <c r="D1998" s="149" t="s">
        <v>3726</v>
      </c>
      <c r="E1998" s="340" t="s">
        <v>9262</v>
      </c>
      <c r="F1998" s="149" t="s">
        <v>3726</v>
      </c>
      <c r="G1998" s="149" t="s">
        <v>9263</v>
      </c>
      <c r="H1998" s="149" t="s">
        <v>9264</v>
      </c>
      <c r="I1998" s="149" t="s">
        <v>9265</v>
      </c>
      <c r="J1998" s="149" t="s">
        <v>9266</v>
      </c>
      <c r="K1998" s="149"/>
      <c r="L1998" s="149" t="s">
        <v>287</v>
      </c>
      <c r="M1998" s="149"/>
      <c r="N1998" s="149" t="s">
        <v>263</v>
      </c>
      <c r="O1998" s="149" t="s">
        <v>214</v>
      </c>
      <c r="P1998" s="149" t="s">
        <v>53</v>
      </c>
      <c r="Q1998" s="149"/>
      <c r="R1998" s="149" t="s">
        <v>9267</v>
      </c>
      <c r="S1998" s="149" t="s">
        <v>289</v>
      </c>
      <c r="T1998" s="149" t="s">
        <v>9261</v>
      </c>
      <c r="U1998" s="149" t="s">
        <v>267</v>
      </c>
      <c r="V1998" s="149"/>
      <c r="W1998" s="149"/>
      <c r="X1998" s="149" t="s">
        <v>336</v>
      </c>
      <c r="Y1998" s="149"/>
      <c r="Z1998" s="149"/>
      <c r="AA1998" s="149"/>
      <c r="AB1998" s="149" t="s">
        <v>269</v>
      </c>
      <c r="AC1998" s="149" t="s">
        <v>318</v>
      </c>
      <c r="AD1998" s="149" t="s">
        <v>9261</v>
      </c>
      <c r="AE1998" s="149" t="s">
        <v>271</v>
      </c>
      <c r="AF1998" s="149"/>
      <c r="AG1998" s="149" t="s">
        <v>1098</v>
      </c>
      <c r="AH1998" s="149" t="s">
        <v>273</v>
      </c>
      <c r="AI1998" s="158">
        <v>96</v>
      </c>
      <c r="AJ1998" s="149"/>
      <c r="AK1998" s="159" t="s">
        <v>274</v>
      </c>
      <c r="AL1998" s="159" t="s">
        <v>274</v>
      </c>
      <c r="AM1998" s="149" t="s">
        <v>274</v>
      </c>
      <c r="AN1998" s="160">
        <v>4</v>
      </c>
      <c r="AO1998" s="149"/>
      <c r="AP1998" s="149" t="s">
        <v>274</v>
      </c>
      <c r="AQ1998" s="149" t="s">
        <v>275</v>
      </c>
      <c r="AR1998" s="158">
        <v>1</v>
      </c>
      <c r="AS1998" s="149" t="s">
        <v>275</v>
      </c>
      <c r="AT1998" s="149" t="s">
        <v>276</v>
      </c>
      <c r="AU1998" s="161">
        <v>1</v>
      </c>
      <c r="AV1998" s="159">
        <v>203418.89</v>
      </c>
      <c r="AW1998" s="159">
        <v>8136.76</v>
      </c>
      <c r="AX1998" s="149" t="s">
        <v>274</v>
      </c>
      <c r="AY1998" s="162">
        <v>0</v>
      </c>
      <c r="AZ1998" s="162" t="s">
        <v>274</v>
      </c>
      <c r="BA1998" s="162">
        <v>0</v>
      </c>
      <c r="BB1998" s="159">
        <v>195282.13</v>
      </c>
      <c r="BC1998" s="162" t="s">
        <v>274</v>
      </c>
      <c r="BD1998" s="162">
        <v>0</v>
      </c>
      <c r="BE1998" s="159">
        <v>8136.76</v>
      </c>
      <c r="BF1998" s="159">
        <v>8136.76</v>
      </c>
      <c r="BG1998" s="159">
        <v>203418.89</v>
      </c>
    </row>
    <row r="1999" ht="28.05" customHeight="1" spans="1:59">
      <c r="A1999" s="149"/>
      <c r="B1999" s="149"/>
      <c r="C1999" s="149"/>
      <c r="D1999" s="149" t="s">
        <v>3726</v>
      </c>
      <c r="E1999" s="340" t="s">
        <v>9268</v>
      </c>
      <c r="F1999" s="149" t="s">
        <v>3726</v>
      </c>
      <c r="G1999" s="149" t="s">
        <v>9269</v>
      </c>
      <c r="H1999" s="149" t="s">
        <v>9270</v>
      </c>
      <c r="I1999" s="149"/>
      <c r="J1999" s="149" t="s">
        <v>9271</v>
      </c>
      <c r="K1999" s="149"/>
      <c r="L1999" s="149" t="s">
        <v>287</v>
      </c>
      <c r="M1999" s="149"/>
      <c r="N1999" s="149" t="s">
        <v>263</v>
      </c>
      <c r="O1999" s="149" t="s">
        <v>214</v>
      </c>
      <c r="P1999" s="149" t="s">
        <v>53</v>
      </c>
      <c r="Q1999" s="149"/>
      <c r="R1999" s="149" t="s">
        <v>9267</v>
      </c>
      <c r="S1999" s="149" t="s">
        <v>289</v>
      </c>
      <c r="T1999" s="149" t="s">
        <v>9261</v>
      </c>
      <c r="U1999" s="149" t="s">
        <v>267</v>
      </c>
      <c r="V1999" s="149"/>
      <c r="W1999" s="149"/>
      <c r="X1999" s="149" t="s">
        <v>336</v>
      </c>
      <c r="Y1999" s="149"/>
      <c r="Z1999" s="149"/>
      <c r="AA1999" s="149"/>
      <c r="AB1999" s="149" t="s">
        <v>269</v>
      </c>
      <c r="AC1999" s="149" t="s">
        <v>318</v>
      </c>
      <c r="AD1999" s="149" t="s">
        <v>9261</v>
      </c>
      <c r="AE1999" s="149" t="s">
        <v>271</v>
      </c>
      <c r="AF1999" s="149"/>
      <c r="AG1999" s="149" t="s">
        <v>1098</v>
      </c>
      <c r="AH1999" s="149" t="s">
        <v>273</v>
      </c>
      <c r="AI1999" s="158">
        <v>96</v>
      </c>
      <c r="AJ1999" s="149"/>
      <c r="AK1999" s="159" t="s">
        <v>274</v>
      </c>
      <c r="AL1999" s="159" t="s">
        <v>274</v>
      </c>
      <c r="AM1999" s="149" t="s">
        <v>274</v>
      </c>
      <c r="AN1999" s="160">
        <v>4</v>
      </c>
      <c r="AO1999" s="149"/>
      <c r="AP1999" s="149" t="s">
        <v>274</v>
      </c>
      <c r="AQ1999" s="149" t="s">
        <v>275</v>
      </c>
      <c r="AR1999" s="158">
        <v>1</v>
      </c>
      <c r="AS1999" s="149" t="s">
        <v>275</v>
      </c>
      <c r="AT1999" s="149" t="s">
        <v>276</v>
      </c>
      <c r="AU1999" s="161">
        <v>1</v>
      </c>
      <c r="AV1999" s="159">
        <v>71623.93</v>
      </c>
      <c r="AW1999" s="159">
        <v>2864.96</v>
      </c>
      <c r="AX1999" s="149" t="s">
        <v>274</v>
      </c>
      <c r="AY1999" s="162">
        <v>0</v>
      </c>
      <c r="AZ1999" s="162" t="s">
        <v>274</v>
      </c>
      <c r="BA1999" s="162">
        <v>0</v>
      </c>
      <c r="BB1999" s="159">
        <v>68758.97</v>
      </c>
      <c r="BC1999" s="162" t="s">
        <v>274</v>
      </c>
      <c r="BD1999" s="162">
        <v>0</v>
      </c>
      <c r="BE1999" s="159">
        <v>2864.96</v>
      </c>
      <c r="BF1999" s="159">
        <v>2864.96</v>
      </c>
      <c r="BG1999" s="159">
        <v>71623.93</v>
      </c>
    </row>
    <row r="2000" ht="28.05" customHeight="1" spans="1:59">
      <c r="A2000" s="149"/>
      <c r="B2000" s="149"/>
      <c r="C2000" s="149"/>
      <c r="D2000" s="149" t="s">
        <v>3726</v>
      </c>
      <c r="E2000" s="340" t="s">
        <v>9272</v>
      </c>
      <c r="F2000" s="149" t="s">
        <v>3726</v>
      </c>
      <c r="G2000" s="149" t="s">
        <v>9273</v>
      </c>
      <c r="H2000" s="149" t="s">
        <v>9274</v>
      </c>
      <c r="I2000" s="149"/>
      <c r="J2000" s="149" t="s">
        <v>9275</v>
      </c>
      <c r="K2000" s="149"/>
      <c r="L2000" s="149" t="s">
        <v>262</v>
      </c>
      <c r="M2000" s="149"/>
      <c r="N2000" s="149" t="s">
        <v>263</v>
      </c>
      <c r="O2000" s="149" t="s">
        <v>214</v>
      </c>
      <c r="P2000" s="149" t="s">
        <v>53</v>
      </c>
      <c r="Q2000" s="149"/>
      <c r="R2000" s="149" t="s">
        <v>9276</v>
      </c>
      <c r="S2000" s="149" t="s">
        <v>289</v>
      </c>
      <c r="T2000" s="149" t="s">
        <v>9277</v>
      </c>
      <c r="U2000" s="149" t="s">
        <v>267</v>
      </c>
      <c r="V2000" s="149"/>
      <c r="W2000" s="149"/>
      <c r="X2000" s="149" t="s">
        <v>268</v>
      </c>
      <c r="Y2000" s="149"/>
      <c r="Z2000" s="149"/>
      <c r="AA2000" s="149"/>
      <c r="AB2000" s="149" t="s">
        <v>269</v>
      </c>
      <c r="AC2000" s="149" t="s">
        <v>318</v>
      </c>
      <c r="AD2000" s="149" t="s">
        <v>9277</v>
      </c>
      <c r="AE2000" s="149" t="s">
        <v>271</v>
      </c>
      <c r="AF2000" s="149"/>
      <c r="AG2000" s="149" t="s">
        <v>1098</v>
      </c>
      <c r="AH2000" s="149" t="s">
        <v>273</v>
      </c>
      <c r="AI2000" s="158">
        <v>96</v>
      </c>
      <c r="AJ2000" s="149"/>
      <c r="AK2000" s="159" t="s">
        <v>274</v>
      </c>
      <c r="AL2000" s="159" t="s">
        <v>274</v>
      </c>
      <c r="AM2000" s="149" t="s">
        <v>274</v>
      </c>
      <c r="AN2000" s="160">
        <v>4</v>
      </c>
      <c r="AO2000" s="149"/>
      <c r="AP2000" s="149" t="s">
        <v>274</v>
      </c>
      <c r="AQ2000" s="149" t="s">
        <v>275</v>
      </c>
      <c r="AR2000" s="158">
        <v>1</v>
      </c>
      <c r="AS2000" s="149" t="s">
        <v>275</v>
      </c>
      <c r="AT2000" s="149" t="s">
        <v>276</v>
      </c>
      <c r="AU2000" s="161">
        <v>1</v>
      </c>
      <c r="AV2000" s="159">
        <v>170000</v>
      </c>
      <c r="AW2000" s="159">
        <v>6800</v>
      </c>
      <c r="AX2000" s="149" t="s">
        <v>274</v>
      </c>
      <c r="AY2000" s="162">
        <v>0</v>
      </c>
      <c r="AZ2000" s="162" t="s">
        <v>274</v>
      </c>
      <c r="BA2000" s="162">
        <v>0</v>
      </c>
      <c r="BB2000" s="159">
        <v>163200</v>
      </c>
      <c r="BC2000" s="162" t="s">
        <v>274</v>
      </c>
      <c r="BD2000" s="162">
        <v>0</v>
      </c>
      <c r="BE2000" s="159">
        <v>6800</v>
      </c>
      <c r="BF2000" s="159">
        <v>6800</v>
      </c>
      <c r="BG2000" s="159">
        <v>170000</v>
      </c>
    </row>
    <row r="2001" ht="28.05" customHeight="1" spans="1:59">
      <c r="A2001" s="149"/>
      <c r="B2001" s="149"/>
      <c r="C2001" s="149"/>
      <c r="D2001" s="149" t="s">
        <v>3726</v>
      </c>
      <c r="E2001" s="340" t="s">
        <v>9278</v>
      </c>
      <c r="F2001" s="149" t="s">
        <v>3726</v>
      </c>
      <c r="G2001" s="149" t="s">
        <v>9279</v>
      </c>
      <c r="H2001" s="149" t="s">
        <v>9280</v>
      </c>
      <c r="I2001" s="149" t="s">
        <v>9281</v>
      </c>
      <c r="J2001" s="149" t="s">
        <v>9282</v>
      </c>
      <c r="K2001" s="149"/>
      <c r="L2001" s="149" t="s">
        <v>287</v>
      </c>
      <c r="M2001" s="149"/>
      <c r="N2001" s="149" t="s">
        <v>263</v>
      </c>
      <c r="O2001" s="149" t="s">
        <v>214</v>
      </c>
      <c r="P2001" s="149" t="s">
        <v>53</v>
      </c>
      <c r="Q2001" s="149"/>
      <c r="R2001" s="149" t="s">
        <v>9267</v>
      </c>
      <c r="S2001" s="149" t="s">
        <v>289</v>
      </c>
      <c r="T2001" s="149" t="s">
        <v>9261</v>
      </c>
      <c r="U2001" s="149" t="s">
        <v>267</v>
      </c>
      <c r="V2001" s="149"/>
      <c r="W2001" s="149"/>
      <c r="X2001" s="149" t="s">
        <v>336</v>
      </c>
      <c r="Y2001" s="149"/>
      <c r="Z2001" s="149"/>
      <c r="AA2001" s="149"/>
      <c r="AB2001" s="149" t="s">
        <v>269</v>
      </c>
      <c r="AC2001" s="149" t="s">
        <v>318</v>
      </c>
      <c r="AD2001" s="149" t="s">
        <v>9261</v>
      </c>
      <c r="AE2001" s="149" t="s">
        <v>271</v>
      </c>
      <c r="AF2001" s="149"/>
      <c r="AG2001" s="149" t="s">
        <v>1098</v>
      </c>
      <c r="AH2001" s="149" t="s">
        <v>273</v>
      </c>
      <c r="AI2001" s="158">
        <v>96</v>
      </c>
      <c r="AJ2001" s="149"/>
      <c r="AK2001" s="159" t="s">
        <v>274</v>
      </c>
      <c r="AL2001" s="159" t="s">
        <v>274</v>
      </c>
      <c r="AM2001" s="149" t="s">
        <v>274</v>
      </c>
      <c r="AN2001" s="160">
        <v>4</v>
      </c>
      <c r="AO2001" s="149"/>
      <c r="AP2001" s="149" t="s">
        <v>274</v>
      </c>
      <c r="AQ2001" s="149" t="s">
        <v>275</v>
      </c>
      <c r="AR2001" s="158">
        <v>1</v>
      </c>
      <c r="AS2001" s="149" t="s">
        <v>275</v>
      </c>
      <c r="AT2001" s="149" t="s">
        <v>276</v>
      </c>
      <c r="AU2001" s="161">
        <v>1</v>
      </c>
      <c r="AV2001" s="159">
        <v>6068.38</v>
      </c>
      <c r="AW2001" s="159">
        <v>242.74</v>
      </c>
      <c r="AX2001" s="149" t="s">
        <v>274</v>
      </c>
      <c r="AY2001" s="162">
        <v>0</v>
      </c>
      <c r="AZ2001" s="162" t="s">
        <v>274</v>
      </c>
      <c r="BA2001" s="162">
        <v>0</v>
      </c>
      <c r="BB2001" s="159">
        <v>5825.64</v>
      </c>
      <c r="BC2001" s="162" t="s">
        <v>274</v>
      </c>
      <c r="BD2001" s="162">
        <v>0</v>
      </c>
      <c r="BE2001" s="159">
        <v>242.74</v>
      </c>
      <c r="BF2001" s="159">
        <v>242.74</v>
      </c>
      <c r="BG2001" s="159">
        <v>6068.38</v>
      </c>
    </row>
    <row r="2002" ht="28.05" customHeight="1" spans="1:59">
      <c r="A2002" s="149"/>
      <c r="B2002" s="149"/>
      <c r="C2002" s="149"/>
      <c r="D2002" s="149" t="s">
        <v>3726</v>
      </c>
      <c r="E2002" s="340" t="s">
        <v>9283</v>
      </c>
      <c r="F2002" s="149" t="s">
        <v>3726</v>
      </c>
      <c r="G2002" s="149" t="s">
        <v>9284</v>
      </c>
      <c r="H2002" s="149" t="s">
        <v>9285</v>
      </c>
      <c r="I2002" s="149" t="s">
        <v>9286</v>
      </c>
      <c r="J2002" s="149" t="s">
        <v>9287</v>
      </c>
      <c r="K2002" s="149"/>
      <c r="L2002" s="149" t="s">
        <v>287</v>
      </c>
      <c r="M2002" s="149"/>
      <c r="N2002" s="149" t="s">
        <v>263</v>
      </c>
      <c r="O2002" s="149" t="s">
        <v>214</v>
      </c>
      <c r="P2002" s="149" t="s">
        <v>53</v>
      </c>
      <c r="Q2002" s="149"/>
      <c r="R2002" s="149" t="s">
        <v>703</v>
      </c>
      <c r="S2002" s="149" t="s">
        <v>289</v>
      </c>
      <c r="T2002" s="149" t="s">
        <v>9261</v>
      </c>
      <c r="U2002" s="149" t="s">
        <v>267</v>
      </c>
      <c r="V2002" s="149"/>
      <c r="W2002" s="149"/>
      <c r="X2002" s="149" t="s">
        <v>705</v>
      </c>
      <c r="Y2002" s="149"/>
      <c r="Z2002" s="149"/>
      <c r="AA2002" s="149"/>
      <c r="AB2002" s="149" t="s">
        <v>269</v>
      </c>
      <c r="AC2002" s="149" t="s">
        <v>318</v>
      </c>
      <c r="AD2002" s="149" t="s">
        <v>9261</v>
      </c>
      <c r="AE2002" s="149" t="s">
        <v>271</v>
      </c>
      <c r="AF2002" s="149"/>
      <c r="AG2002" s="149" t="s">
        <v>1098</v>
      </c>
      <c r="AH2002" s="149" t="s">
        <v>273</v>
      </c>
      <c r="AI2002" s="158">
        <v>96</v>
      </c>
      <c r="AJ2002" s="149"/>
      <c r="AK2002" s="159" t="s">
        <v>274</v>
      </c>
      <c r="AL2002" s="159" t="s">
        <v>274</v>
      </c>
      <c r="AM2002" s="149" t="s">
        <v>274</v>
      </c>
      <c r="AN2002" s="160">
        <v>4</v>
      </c>
      <c r="AO2002" s="149"/>
      <c r="AP2002" s="149" t="s">
        <v>274</v>
      </c>
      <c r="AQ2002" s="149" t="s">
        <v>275</v>
      </c>
      <c r="AR2002" s="158">
        <v>1</v>
      </c>
      <c r="AS2002" s="149" t="s">
        <v>275</v>
      </c>
      <c r="AT2002" s="149" t="s">
        <v>276</v>
      </c>
      <c r="AU2002" s="161">
        <v>1</v>
      </c>
      <c r="AV2002" s="159">
        <v>3084.62</v>
      </c>
      <c r="AW2002" s="159">
        <v>123.38</v>
      </c>
      <c r="AX2002" s="149" t="s">
        <v>274</v>
      </c>
      <c r="AY2002" s="162">
        <v>0</v>
      </c>
      <c r="AZ2002" s="162" t="s">
        <v>274</v>
      </c>
      <c r="BA2002" s="162">
        <v>0</v>
      </c>
      <c r="BB2002" s="159">
        <v>2961.24</v>
      </c>
      <c r="BC2002" s="162" t="s">
        <v>274</v>
      </c>
      <c r="BD2002" s="162">
        <v>0</v>
      </c>
      <c r="BE2002" s="159">
        <v>123.38</v>
      </c>
      <c r="BF2002" s="159">
        <v>123.38</v>
      </c>
      <c r="BG2002" s="159">
        <v>3084.62</v>
      </c>
    </row>
    <row r="2003" ht="28.05" customHeight="1" spans="1:59">
      <c r="A2003" s="149"/>
      <c r="B2003" s="149"/>
      <c r="C2003" s="149"/>
      <c r="D2003" s="149" t="s">
        <v>3726</v>
      </c>
      <c r="E2003" s="340" t="s">
        <v>9288</v>
      </c>
      <c r="F2003" s="149" t="s">
        <v>3726</v>
      </c>
      <c r="G2003" s="149" t="s">
        <v>9289</v>
      </c>
      <c r="H2003" s="149" t="s">
        <v>9285</v>
      </c>
      <c r="I2003" s="149" t="s">
        <v>9290</v>
      </c>
      <c r="J2003" s="149" t="s">
        <v>9291</v>
      </c>
      <c r="K2003" s="149"/>
      <c r="L2003" s="149" t="s">
        <v>287</v>
      </c>
      <c r="M2003" s="149"/>
      <c r="N2003" s="149" t="s">
        <v>263</v>
      </c>
      <c r="O2003" s="149" t="s">
        <v>214</v>
      </c>
      <c r="P2003" s="149" t="s">
        <v>53</v>
      </c>
      <c r="Q2003" s="149"/>
      <c r="R2003" s="149" t="s">
        <v>703</v>
      </c>
      <c r="S2003" s="149" t="s">
        <v>289</v>
      </c>
      <c r="T2003" s="149" t="s">
        <v>9261</v>
      </c>
      <c r="U2003" s="149" t="s">
        <v>267</v>
      </c>
      <c r="V2003" s="149"/>
      <c r="W2003" s="149"/>
      <c r="X2003" s="149" t="s">
        <v>705</v>
      </c>
      <c r="Y2003" s="149"/>
      <c r="Z2003" s="149"/>
      <c r="AA2003" s="149"/>
      <c r="AB2003" s="149" t="s">
        <v>269</v>
      </c>
      <c r="AC2003" s="149" t="s">
        <v>318</v>
      </c>
      <c r="AD2003" s="149" t="s">
        <v>9261</v>
      </c>
      <c r="AE2003" s="149" t="s">
        <v>271</v>
      </c>
      <c r="AF2003" s="149"/>
      <c r="AG2003" s="149" t="s">
        <v>1098</v>
      </c>
      <c r="AH2003" s="149" t="s">
        <v>273</v>
      </c>
      <c r="AI2003" s="158">
        <v>96</v>
      </c>
      <c r="AJ2003" s="149"/>
      <c r="AK2003" s="159" t="s">
        <v>274</v>
      </c>
      <c r="AL2003" s="159" t="s">
        <v>274</v>
      </c>
      <c r="AM2003" s="149" t="s">
        <v>274</v>
      </c>
      <c r="AN2003" s="160">
        <v>4</v>
      </c>
      <c r="AO2003" s="149"/>
      <c r="AP2003" s="149" t="s">
        <v>274</v>
      </c>
      <c r="AQ2003" s="149" t="s">
        <v>275</v>
      </c>
      <c r="AR2003" s="158">
        <v>1</v>
      </c>
      <c r="AS2003" s="149" t="s">
        <v>275</v>
      </c>
      <c r="AT2003" s="149" t="s">
        <v>276</v>
      </c>
      <c r="AU2003" s="161">
        <v>1</v>
      </c>
      <c r="AV2003" s="159">
        <v>2461.54</v>
      </c>
      <c r="AW2003" s="159">
        <v>98.46</v>
      </c>
      <c r="AX2003" s="149" t="s">
        <v>274</v>
      </c>
      <c r="AY2003" s="162">
        <v>0</v>
      </c>
      <c r="AZ2003" s="162" t="s">
        <v>274</v>
      </c>
      <c r="BA2003" s="162">
        <v>0</v>
      </c>
      <c r="BB2003" s="159">
        <v>2363.08</v>
      </c>
      <c r="BC2003" s="162" t="s">
        <v>274</v>
      </c>
      <c r="BD2003" s="162">
        <v>0</v>
      </c>
      <c r="BE2003" s="159">
        <v>98.46</v>
      </c>
      <c r="BF2003" s="159">
        <v>98.46</v>
      </c>
      <c r="BG2003" s="159">
        <v>2461.54</v>
      </c>
    </row>
    <row r="2004" ht="28.05" customHeight="1" spans="1:59">
      <c r="A2004" s="149"/>
      <c r="B2004" s="149"/>
      <c r="C2004" s="149"/>
      <c r="D2004" s="149" t="s">
        <v>3726</v>
      </c>
      <c r="E2004" s="340" t="s">
        <v>9292</v>
      </c>
      <c r="F2004" s="149" t="s">
        <v>3726</v>
      </c>
      <c r="G2004" s="149" t="s">
        <v>9293</v>
      </c>
      <c r="H2004" s="149" t="s">
        <v>172</v>
      </c>
      <c r="I2004" s="149"/>
      <c r="J2004" s="149" t="s">
        <v>9294</v>
      </c>
      <c r="K2004" s="149"/>
      <c r="L2004" s="149" t="s">
        <v>287</v>
      </c>
      <c r="M2004" s="149"/>
      <c r="N2004" s="149" t="s">
        <v>263</v>
      </c>
      <c r="O2004" s="149" t="s">
        <v>214</v>
      </c>
      <c r="P2004" s="149" t="s">
        <v>53</v>
      </c>
      <c r="Q2004" s="149"/>
      <c r="R2004" s="149" t="s">
        <v>8180</v>
      </c>
      <c r="S2004" s="149" t="s">
        <v>4928</v>
      </c>
      <c r="T2004" s="149" t="s">
        <v>837</v>
      </c>
      <c r="U2004" s="149" t="s">
        <v>267</v>
      </c>
      <c r="V2004" s="149"/>
      <c r="W2004" s="149"/>
      <c r="X2004" s="149" t="s">
        <v>268</v>
      </c>
      <c r="Y2004" s="149"/>
      <c r="Z2004" s="149"/>
      <c r="AA2004" s="149"/>
      <c r="AB2004" s="149" t="s">
        <v>269</v>
      </c>
      <c r="AC2004" s="149" t="s">
        <v>270</v>
      </c>
      <c r="AD2004" s="149" t="s">
        <v>837</v>
      </c>
      <c r="AE2004" s="149" t="s">
        <v>271</v>
      </c>
      <c r="AF2004" s="149"/>
      <c r="AG2004" s="149" t="s">
        <v>1098</v>
      </c>
      <c r="AH2004" s="149" t="s">
        <v>273</v>
      </c>
      <c r="AI2004" s="158">
        <v>78</v>
      </c>
      <c r="AJ2004" s="149"/>
      <c r="AK2004" s="159" t="s">
        <v>274</v>
      </c>
      <c r="AL2004" s="159" t="s">
        <v>274</v>
      </c>
      <c r="AM2004" s="149" t="s">
        <v>274</v>
      </c>
      <c r="AN2004" s="160">
        <v>4</v>
      </c>
      <c r="AO2004" s="149"/>
      <c r="AP2004" s="149" t="s">
        <v>274</v>
      </c>
      <c r="AQ2004" s="149" t="s">
        <v>275</v>
      </c>
      <c r="AR2004" s="158">
        <v>1</v>
      </c>
      <c r="AS2004" s="149" t="s">
        <v>275</v>
      </c>
      <c r="AT2004" s="149" t="s">
        <v>276</v>
      </c>
      <c r="AU2004" s="161">
        <v>1</v>
      </c>
      <c r="AV2004" s="159">
        <v>2585.94</v>
      </c>
      <c r="AW2004" s="159">
        <v>103.44</v>
      </c>
      <c r="AX2004" s="149" t="s">
        <v>274</v>
      </c>
      <c r="AY2004" s="159">
        <v>27.03</v>
      </c>
      <c r="AZ2004" s="159">
        <v>27.03</v>
      </c>
      <c r="BA2004" s="159">
        <v>108.12</v>
      </c>
      <c r="BB2004" s="159">
        <v>1995.9</v>
      </c>
      <c r="BC2004" s="162" t="s">
        <v>274</v>
      </c>
      <c r="BD2004" s="162">
        <v>0</v>
      </c>
      <c r="BE2004" s="159">
        <v>590.04</v>
      </c>
      <c r="BF2004" s="159">
        <v>590.04</v>
      </c>
      <c r="BG2004" s="159">
        <v>2585.94</v>
      </c>
    </row>
    <row r="2005" ht="28.05" customHeight="1" spans="1:59">
      <c r="A2005" s="149"/>
      <c r="B2005" s="149"/>
      <c r="C2005" s="149"/>
      <c r="D2005" s="149" t="s">
        <v>3726</v>
      </c>
      <c r="E2005" s="340" t="s">
        <v>9295</v>
      </c>
      <c r="F2005" s="149" t="s">
        <v>3726</v>
      </c>
      <c r="G2005" s="149" t="s">
        <v>9296</v>
      </c>
      <c r="H2005" s="149" t="s">
        <v>9285</v>
      </c>
      <c r="I2005" s="149" t="s">
        <v>9297</v>
      </c>
      <c r="J2005" s="149" t="s">
        <v>9298</v>
      </c>
      <c r="K2005" s="149"/>
      <c r="L2005" s="149" t="s">
        <v>287</v>
      </c>
      <c r="M2005" s="149"/>
      <c r="N2005" s="149" t="s">
        <v>263</v>
      </c>
      <c r="O2005" s="149" t="s">
        <v>214</v>
      </c>
      <c r="P2005" s="149" t="s">
        <v>53</v>
      </c>
      <c r="Q2005" s="149"/>
      <c r="R2005" s="149" t="s">
        <v>703</v>
      </c>
      <c r="S2005" s="149" t="s">
        <v>289</v>
      </c>
      <c r="T2005" s="149" t="s">
        <v>9261</v>
      </c>
      <c r="U2005" s="149" t="s">
        <v>267</v>
      </c>
      <c r="V2005" s="149"/>
      <c r="W2005" s="149"/>
      <c r="X2005" s="149" t="s">
        <v>705</v>
      </c>
      <c r="Y2005" s="149"/>
      <c r="Z2005" s="149"/>
      <c r="AA2005" s="149"/>
      <c r="AB2005" s="149" t="s">
        <v>269</v>
      </c>
      <c r="AC2005" s="149" t="s">
        <v>318</v>
      </c>
      <c r="AD2005" s="149" t="s">
        <v>9261</v>
      </c>
      <c r="AE2005" s="149" t="s">
        <v>271</v>
      </c>
      <c r="AF2005" s="149"/>
      <c r="AG2005" s="149" t="s">
        <v>1098</v>
      </c>
      <c r="AH2005" s="149" t="s">
        <v>273</v>
      </c>
      <c r="AI2005" s="158">
        <v>96</v>
      </c>
      <c r="AJ2005" s="149"/>
      <c r="AK2005" s="159" t="s">
        <v>274</v>
      </c>
      <c r="AL2005" s="159" t="s">
        <v>274</v>
      </c>
      <c r="AM2005" s="149" t="s">
        <v>274</v>
      </c>
      <c r="AN2005" s="160">
        <v>4</v>
      </c>
      <c r="AO2005" s="149"/>
      <c r="AP2005" s="149" t="s">
        <v>274</v>
      </c>
      <c r="AQ2005" s="149" t="s">
        <v>275</v>
      </c>
      <c r="AR2005" s="158">
        <v>1</v>
      </c>
      <c r="AS2005" s="149" t="s">
        <v>275</v>
      </c>
      <c r="AT2005" s="149" t="s">
        <v>276</v>
      </c>
      <c r="AU2005" s="161">
        <v>1</v>
      </c>
      <c r="AV2005" s="159">
        <v>2691.45</v>
      </c>
      <c r="AW2005" s="159">
        <v>107.66</v>
      </c>
      <c r="AX2005" s="149" t="s">
        <v>274</v>
      </c>
      <c r="AY2005" s="162">
        <v>0</v>
      </c>
      <c r="AZ2005" s="162" t="s">
        <v>274</v>
      </c>
      <c r="BA2005" s="162">
        <v>0</v>
      </c>
      <c r="BB2005" s="159">
        <v>2583.79</v>
      </c>
      <c r="BC2005" s="162" t="s">
        <v>274</v>
      </c>
      <c r="BD2005" s="162">
        <v>0</v>
      </c>
      <c r="BE2005" s="159">
        <v>107.66</v>
      </c>
      <c r="BF2005" s="159">
        <v>107.66</v>
      </c>
      <c r="BG2005" s="159">
        <v>2691.45</v>
      </c>
    </row>
    <row r="2006" ht="28.05" customHeight="1" spans="1:59">
      <c r="A2006" s="149"/>
      <c r="B2006" s="149"/>
      <c r="C2006" s="149"/>
      <c r="D2006" s="149" t="s">
        <v>3726</v>
      </c>
      <c r="E2006" s="340" t="s">
        <v>9299</v>
      </c>
      <c r="F2006" s="149" t="s">
        <v>3726</v>
      </c>
      <c r="G2006" s="149" t="s">
        <v>9300</v>
      </c>
      <c r="H2006" s="149" t="s">
        <v>9061</v>
      </c>
      <c r="I2006" s="149" t="s">
        <v>9301</v>
      </c>
      <c r="J2006" s="149" t="s">
        <v>9302</v>
      </c>
      <c r="K2006" s="149"/>
      <c r="L2006" s="149" t="s">
        <v>287</v>
      </c>
      <c r="M2006" s="149"/>
      <c r="N2006" s="149" t="s">
        <v>263</v>
      </c>
      <c r="O2006" s="149" t="s">
        <v>214</v>
      </c>
      <c r="P2006" s="149" t="s">
        <v>53</v>
      </c>
      <c r="Q2006" s="149"/>
      <c r="R2006" s="149" t="s">
        <v>8963</v>
      </c>
      <c r="S2006" s="149" t="s">
        <v>4928</v>
      </c>
      <c r="T2006" s="149" t="s">
        <v>8964</v>
      </c>
      <c r="U2006" s="149" t="s">
        <v>267</v>
      </c>
      <c r="V2006" s="149"/>
      <c r="W2006" s="149"/>
      <c r="X2006" s="149" t="s">
        <v>268</v>
      </c>
      <c r="Y2006" s="149"/>
      <c r="Z2006" s="149"/>
      <c r="AA2006" s="149"/>
      <c r="AB2006" s="149" t="s">
        <v>269</v>
      </c>
      <c r="AC2006" s="149" t="s">
        <v>318</v>
      </c>
      <c r="AD2006" s="149" t="s">
        <v>8964</v>
      </c>
      <c r="AE2006" s="149" t="s">
        <v>271</v>
      </c>
      <c r="AF2006" s="149"/>
      <c r="AG2006" s="149" t="s">
        <v>1098</v>
      </c>
      <c r="AH2006" s="149" t="s">
        <v>273</v>
      </c>
      <c r="AI2006" s="158">
        <v>96</v>
      </c>
      <c r="AJ2006" s="149"/>
      <c r="AK2006" s="159" t="s">
        <v>274</v>
      </c>
      <c r="AL2006" s="159" t="s">
        <v>274</v>
      </c>
      <c r="AM2006" s="149" t="s">
        <v>274</v>
      </c>
      <c r="AN2006" s="160">
        <v>4</v>
      </c>
      <c r="AO2006" s="149"/>
      <c r="AP2006" s="149" t="s">
        <v>274</v>
      </c>
      <c r="AQ2006" s="149" t="s">
        <v>275</v>
      </c>
      <c r="AR2006" s="158">
        <v>1</v>
      </c>
      <c r="AS2006" s="149" t="s">
        <v>275</v>
      </c>
      <c r="AT2006" s="149" t="s">
        <v>276</v>
      </c>
      <c r="AU2006" s="161">
        <v>1</v>
      </c>
      <c r="AV2006" s="159">
        <v>14957.26</v>
      </c>
      <c r="AW2006" s="159">
        <v>598.29</v>
      </c>
      <c r="AX2006" s="149" t="s">
        <v>274</v>
      </c>
      <c r="AY2006" s="162">
        <v>0</v>
      </c>
      <c r="AZ2006" s="162" t="s">
        <v>274</v>
      </c>
      <c r="BA2006" s="162">
        <v>0</v>
      </c>
      <c r="BB2006" s="159">
        <v>14358.97</v>
      </c>
      <c r="BC2006" s="162" t="s">
        <v>274</v>
      </c>
      <c r="BD2006" s="162">
        <v>0</v>
      </c>
      <c r="BE2006" s="159">
        <v>598.29</v>
      </c>
      <c r="BF2006" s="159">
        <v>598.29</v>
      </c>
      <c r="BG2006" s="159">
        <v>14957.26</v>
      </c>
    </row>
    <row r="2007" ht="28.05" customHeight="1" spans="1:59">
      <c r="A2007" s="149"/>
      <c r="B2007" s="149"/>
      <c r="C2007" s="149"/>
      <c r="D2007" s="149" t="s">
        <v>3726</v>
      </c>
      <c r="E2007" s="340" t="s">
        <v>9303</v>
      </c>
      <c r="F2007" s="149" t="s">
        <v>3726</v>
      </c>
      <c r="G2007" s="149" t="s">
        <v>9304</v>
      </c>
      <c r="H2007" s="149" t="s">
        <v>9305</v>
      </c>
      <c r="I2007" s="149" t="s">
        <v>9186</v>
      </c>
      <c r="J2007" s="149" t="s">
        <v>9306</v>
      </c>
      <c r="K2007" s="149"/>
      <c r="L2007" s="149" t="s">
        <v>287</v>
      </c>
      <c r="M2007" s="149"/>
      <c r="N2007" s="149" t="s">
        <v>263</v>
      </c>
      <c r="O2007" s="149" t="s">
        <v>214</v>
      </c>
      <c r="P2007" s="149" t="s">
        <v>53</v>
      </c>
      <c r="Q2007" s="149"/>
      <c r="R2007" s="149" t="s">
        <v>8963</v>
      </c>
      <c r="S2007" s="149" t="s">
        <v>4928</v>
      </c>
      <c r="T2007" s="149" t="s">
        <v>8964</v>
      </c>
      <c r="U2007" s="149" t="s">
        <v>267</v>
      </c>
      <c r="V2007" s="149"/>
      <c r="W2007" s="149"/>
      <c r="X2007" s="149" t="s">
        <v>268</v>
      </c>
      <c r="Y2007" s="149"/>
      <c r="Z2007" s="149"/>
      <c r="AA2007" s="149"/>
      <c r="AB2007" s="149" t="s">
        <v>269</v>
      </c>
      <c r="AC2007" s="149" t="s">
        <v>318</v>
      </c>
      <c r="AD2007" s="149" t="s">
        <v>8964</v>
      </c>
      <c r="AE2007" s="149" t="s">
        <v>271</v>
      </c>
      <c r="AF2007" s="149"/>
      <c r="AG2007" s="149" t="s">
        <v>1098</v>
      </c>
      <c r="AH2007" s="149" t="s">
        <v>273</v>
      </c>
      <c r="AI2007" s="158">
        <v>96</v>
      </c>
      <c r="AJ2007" s="149"/>
      <c r="AK2007" s="159" t="s">
        <v>274</v>
      </c>
      <c r="AL2007" s="159" t="s">
        <v>274</v>
      </c>
      <c r="AM2007" s="149" t="s">
        <v>274</v>
      </c>
      <c r="AN2007" s="160">
        <v>4</v>
      </c>
      <c r="AO2007" s="149"/>
      <c r="AP2007" s="149" t="s">
        <v>274</v>
      </c>
      <c r="AQ2007" s="149" t="s">
        <v>275</v>
      </c>
      <c r="AR2007" s="158">
        <v>1</v>
      </c>
      <c r="AS2007" s="149" t="s">
        <v>275</v>
      </c>
      <c r="AT2007" s="149" t="s">
        <v>276</v>
      </c>
      <c r="AU2007" s="161">
        <v>1</v>
      </c>
      <c r="AV2007" s="159">
        <v>10683.76</v>
      </c>
      <c r="AW2007" s="159">
        <v>427.35</v>
      </c>
      <c r="AX2007" s="149" t="s">
        <v>274</v>
      </c>
      <c r="AY2007" s="162">
        <v>0</v>
      </c>
      <c r="AZ2007" s="162" t="s">
        <v>274</v>
      </c>
      <c r="BA2007" s="162">
        <v>0</v>
      </c>
      <c r="BB2007" s="159">
        <v>10256.41</v>
      </c>
      <c r="BC2007" s="162" t="s">
        <v>274</v>
      </c>
      <c r="BD2007" s="162">
        <v>0</v>
      </c>
      <c r="BE2007" s="159">
        <v>427.35</v>
      </c>
      <c r="BF2007" s="159">
        <v>427.35</v>
      </c>
      <c r="BG2007" s="159">
        <v>10683.76</v>
      </c>
    </row>
    <row r="2008" ht="28.05" customHeight="1" spans="1:59">
      <c r="A2008" s="149"/>
      <c r="B2008" s="149"/>
      <c r="C2008" s="149"/>
      <c r="D2008" s="149" t="s">
        <v>3726</v>
      </c>
      <c r="E2008" s="340" t="s">
        <v>9307</v>
      </c>
      <c r="F2008" s="149" t="s">
        <v>3726</v>
      </c>
      <c r="G2008" s="149" t="s">
        <v>9308</v>
      </c>
      <c r="H2008" s="149" t="s">
        <v>9069</v>
      </c>
      <c r="I2008" s="149" t="s">
        <v>9070</v>
      </c>
      <c r="J2008" s="149" t="s">
        <v>9309</v>
      </c>
      <c r="K2008" s="149"/>
      <c r="L2008" s="149" t="s">
        <v>287</v>
      </c>
      <c r="M2008" s="149"/>
      <c r="N2008" s="149" t="s">
        <v>263</v>
      </c>
      <c r="O2008" s="149" t="s">
        <v>214</v>
      </c>
      <c r="P2008" s="149" t="s">
        <v>53</v>
      </c>
      <c r="Q2008" s="149"/>
      <c r="R2008" s="149" t="s">
        <v>8963</v>
      </c>
      <c r="S2008" s="149" t="s">
        <v>4928</v>
      </c>
      <c r="T2008" s="149" t="s">
        <v>8964</v>
      </c>
      <c r="U2008" s="149" t="s">
        <v>267</v>
      </c>
      <c r="V2008" s="149"/>
      <c r="W2008" s="149"/>
      <c r="X2008" s="149" t="s">
        <v>268</v>
      </c>
      <c r="Y2008" s="149"/>
      <c r="Z2008" s="149"/>
      <c r="AA2008" s="149"/>
      <c r="AB2008" s="149" t="s">
        <v>269</v>
      </c>
      <c r="AC2008" s="149" t="s">
        <v>318</v>
      </c>
      <c r="AD2008" s="149" t="s">
        <v>8964</v>
      </c>
      <c r="AE2008" s="149" t="s">
        <v>271</v>
      </c>
      <c r="AF2008" s="149"/>
      <c r="AG2008" s="149" t="s">
        <v>1098</v>
      </c>
      <c r="AH2008" s="149" t="s">
        <v>273</v>
      </c>
      <c r="AI2008" s="158">
        <v>96</v>
      </c>
      <c r="AJ2008" s="149"/>
      <c r="AK2008" s="159" t="s">
        <v>274</v>
      </c>
      <c r="AL2008" s="159" t="s">
        <v>274</v>
      </c>
      <c r="AM2008" s="149" t="s">
        <v>274</v>
      </c>
      <c r="AN2008" s="160">
        <v>4</v>
      </c>
      <c r="AO2008" s="149"/>
      <c r="AP2008" s="149" t="s">
        <v>274</v>
      </c>
      <c r="AQ2008" s="149" t="s">
        <v>275</v>
      </c>
      <c r="AR2008" s="158">
        <v>1</v>
      </c>
      <c r="AS2008" s="149" t="s">
        <v>275</v>
      </c>
      <c r="AT2008" s="149" t="s">
        <v>276</v>
      </c>
      <c r="AU2008" s="161">
        <v>1</v>
      </c>
      <c r="AV2008" s="159">
        <v>11538.46</v>
      </c>
      <c r="AW2008" s="159">
        <v>461.54</v>
      </c>
      <c r="AX2008" s="149" t="s">
        <v>274</v>
      </c>
      <c r="AY2008" s="162">
        <v>0</v>
      </c>
      <c r="AZ2008" s="162" t="s">
        <v>274</v>
      </c>
      <c r="BA2008" s="162">
        <v>0</v>
      </c>
      <c r="BB2008" s="159">
        <v>11076.92</v>
      </c>
      <c r="BC2008" s="162" t="s">
        <v>274</v>
      </c>
      <c r="BD2008" s="162">
        <v>0</v>
      </c>
      <c r="BE2008" s="159">
        <v>461.54</v>
      </c>
      <c r="BF2008" s="159">
        <v>461.54</v>
      </c>
      <c r="BG2008" s="159">
        <v>11538.46</v>
      </c>
    </row>
    <row r="2009" ht="28.05" customHeight="1" spans="1:59">
      <c r="A2009" s="149"/>
      <c r="B2009" s="149"/>
      <c r="C2009" s="149"/>
      <c r="D2009" s="149" t="s">
        <v>3726</v>
      </c>
      <c r="E2009" s="340" t="s">
        <v>9310</v>
      </c>
      <c r="F2009" s="149" t="s">
        <v>3726</v>
      </c>
      <c r="G2009" s="149" t="s">
        <v>9311</v>
      </c>
      <c r="H2009" s="149" t="s">
        <v>9312</v>
      </c>
      <c r="I2009" s="149" t="s">
        <v>9195</v>
      </c>
      <c r="J2009" s="149" t="s">
        <v>9313</v>
      </c>
      <c r="K2009" s="149"/>
      <c r="L2009" s="149" t="s">
        <v>287</v>
      </c>
      <c r="M2009" s="149"/>
      <c r="N2009" s="149" t="s">
        <v>263</v>
      </c>
      <c r="O2009" s="149" t="s">
        <v>214</v>
      </c>
      <c r="P2009" s="149" t="s">
        <v>53</v>
      </c>
      <c r="Q2009" s="149"/>
      <c r="R2009" s="149" t="s">
        <v>8963</v>
      </c>
      <c r="S2009" s="149" t="s">
        <v>4928</v>
      </c>
      <c r="T2009" s="149" t="s">
        <v>8964</v>
      </c>
      <c r="U2009" s="149" t="s">
        <v>267</v>
      </c>
      <c r="V2009" s="149"/>
      <c r="W2009" s="149"/>
      <c r="X2009" s="149" t="s">
        <v>268</v>
      </c>
      <c r="Y2009" s="149"/>
      <c r="Z2009" s="149"/>
      <c r="AA2009" s="149"/>
      <c r="AB2009" s="149" t="s">
        <v>269</v>
      </c>
      <c r="AC2009" s="149" t="s">
        <v>318</v>
      </c>
      <c r="AD2009" s="149" t="s">
        <v>8964</v>
      </c>
      <c r="AE2009" s="149" t="s">
        <v>271</v>
      </c>
      <c r="AF2009" s="149"/>
      <c r="AG2009" s="149" t="s">
        <v>1098</v>
      </c>
      <c r="AH2009" s="149" t="s">
        <v>273</v>
      </c>
      <c r="AI2009" s="158">
        <v>96</v>
      </c>
      <c r="AJ2009" s="149"/>
      <c r="AK2009" s="159" t="s">
        <v>274</v>
      </c>
      <c r="AL2009" s="159" t="s">
        <v>274</v>
      </c>
      <c r="AM2009" s="149" t="s">
        <v>274</v>
      </c>
      <c r="AN2009" s="160">
        <v>4</v>
      </c>
      <c r="AO2009" s="149"/>
      <c r="AP2009" s="149" t="s">
        <v>274</v>
      </c>
      <c r="AQ2009" s="149" t="s">
        <v>275</v>
      </c>
      <c r="AR2009" s="158">
        <v>1</v>
      </c>
      <c r="AS2009" s="149" t="s">
        <v>275</v>
      </c>
      <c r="AT2009" s="149" t="s">
        <v>276</v>
      </c>
      <c r="AU2009" s="161">
        <v>1</v>
      </c>
      <c r="AV2009" s="159">
        <v>29914.53</v>
      </c>
      <c r="AW2009" s="159">
        <v>1196.58</v>
      </c>
      <c r="AX2009" s="149" t="s">
        <v>274</v>
      </c>
      <c r="AY2009" s="162">
        <v>0</v>
      </c>
      <c r="AZ2009" s="162" t="s">
        <v>274</v>
      </c>
      <c r="BA2009" s="162">
        <v>0</v>
      </c>
      <c r="BB2009" s="159">
        <v>28717.95</v>
      </c>
      <c r="BC2009" s="162" t="s">
        <v>274</v>
      </c>
      <c r="BD2009" s="162">
        <v>0</v>
      </c>
      <c r="BE2009" s="159">
        <v>1196.58</v>
      </c>
      <c r="BF2009" s="159">
        <v>1196.58</v>
      </c>
      <c r="BG2009" s="159">
        <v>29914.53</v>
      </c>
    </row>
    <row r="2010" ht="28.05" customHeight="1" spans="1:59">
      <c r="A2010" s="149"/>
      <c r="B2010" s="149"/>
      <c r="C2010" s="149"/>
      <c r="D2010" s="149" t="s">
        <v>3726</v>
      </c>
      <c r="E2010" s="340" t="s">
        <v>9314</v>
      </c>
      <c r="F2010" s="149" t="s">
        <v>3726</v>
      </c>
      <c r="G2010" s="149" t="s">
        <v>9315</v>
      </c>
      <c r="H2010" s="149" t="s">
        <v>9091</v>
      </c>
      <c r="I2010" s="149" t="s">
        <v>9316</v>
      </c>
      <c r="J2010" s="149" t="s">
        <v>9317</v>
      </c>
      <c r="K2010" s="149"/>
      <c r="L2010" s="149" t="s">
        <v>287</v>
      </c>
      <c r="M2010" s="149"/>
      <c r="N2010" s="149" t="s">
        <v>263</v>
      </c>
      <c r="O2010" s="149" t="s">
        <v>214</v>
      </c>
      <c r="P2010" s="149" t="s">
        <v>53</v>
      </c>
      <c r="Q2010" s="149"/>
      <c r="R2010" s="149" t="s">
        <v>8963</v>
      </c>
      <c r="S2010" s="149" t="s">
        <v>4928</v>
      </c>
      <c r="T2010" s="149" t="s">
        <v>8964</v>
      </c>
      <c r="U2010" s="149" t="s">
        <v>267</v>
      </c>
      <c r="V2010" s="149"/>
      <c r="W2010" s="149"/>
      <c r="X2010" s="149" t="s">
        <v>268</v>
      </c>
      <c r="Y2010" s="149"/>
      <c r="Z2010" s="149"/>
      <c r="AA2010" s="149"/>
      <c r="AB2010" s="149" t="s">
        <v>269</v>
      </c>
      <c r="AC2010" s="149" t="s">
        <v>318</v>
      </c>
      <c r="AD2010" s="149" t="s">
        <v>8964</v>
      </c>
      <c r="AE2010" s="149" t="s">
        <v>271</v>
      </c>
      <c r="AF2010" s="149"/>
      <c r="AG2010" s="149" t="s">
        <v>1098</v>
      </c>
      <c r="AH2010" s="149" t="s">
        <v>273</v>
      </c>
      <c r="AI2010" s="158">
        <v>96</v>
      </c>
      <c r="AJ2010" s="149"/>
      <c r="AK2010" s="159" t="s">
        <v>274</v>
      </c>
      <c r="AL2010" s="159" t="s">
        <v>274</v>
      </c>
      <c r="AM2010" s="149" t="s">
        <v>274</v>
      </c>
      <c r="AN2010" s="160">
        <v>4</v>
      </c>
      <c r="AO2010" s="149"/>
      <c r="AP2010" s="149" t="s">
        <v>274</v>
      </c>
      <c r="AQ2010" s="149" t="s">
        <v>275</v>
      </c>
      <c r="AR2010" s="158">
        <v>1</v>
      </c>
      <c r="AS2010" s="149" t="s">
        <v>275</v>
      </c>
      <c r="AT2010" s="149" t="s">
        <v>276</v>
      </c>
      <c r="AU2010" s="161">
        <v>1</v>
      </c>
      <c r="AV2010" s="159">
        <v>17094.02</v>
      </c>
      <c r="AW2010" s="159">
        <v>683.76</v>
      </c>
      <c r="AX2010" s="149" t="s">
        <v>274</v>
      </c>
      <c r="AY2010" s="162">
        <v>0</v>
      </c>
      <c r="AZ2010" s="162" t="s">
        <v>274</v>
      </c>
      <c r="BA2010" s="162">
        <v>0</v>
      </c>
      <c r="BB2010" s="159">
        <v>16410.26</v>
      </c>
      <c r="BC2010" s="162" t="s">
        <v>274</v>
      </c>
      <c r="BD2010" s="162">
        <v>0</v>
      </c>
      <c r="BE2010" s="159">
        <v>683.76</v>
      </c>
      <c r="BF2010" s="159">
        <v>683.76</v>
      </c>
      <c r="BG2010" s="159">
        <v>17094.02</v>
      </c>
    </row>
    <row r="2011" ht="28.05" customHeight="1" spans="1:59">
      <c r="A2011" s="149"/>
      <c r="B2011" s="149"/>
      <c r="C2011" s="149"/>
      <c r="D2011" s="149" t="s">
        <v>3726</v>
      </c>
      <c r="E2011" s="340" t="s">
        <v>9318</v>
      </c>
      <c r="F2011" s="149" t="s">
        <v>3726</v>
      </c>
      <c r="G2011" s="149" t="s">
        <v>9319</v>
      </c>
      <c r="H2011" s="149" t="s">
        <v>9069</v>
      </c>
      <c r="I2011" s="149" t="s">
        <v>9070</v>
      </c>
      <c r="J2011" s="149" t="s">
        <v>9320</v>
      </c>
      <c r="K2011" s="149"/>
      <c r="L2011" s="149" t="s">
        <v>287</v>
      </c>
      <c r="M2011" s="149"/>
      <c r="N2011" s="149" t="s">
        <v>263</v>
      </c>
      <c r="O2011" s="149" t="s">
        <v>214</v>
      </c>
      <c r="P2011" s="149" t="s">
        <v>53</v>
      </c>
      <c r="Q2011" s="149"/>
      <c r="R2011" s="149" t="s">
        <v>8963</v>
      </c>
      <c r="S2011" s="149" t="s">
        <v>4928</v>
      </c>
      <c r="T2011" s="149" t="s">
        <v>8964</v>
      </c>
      <c r="U2011" s="149" t="s">
        <v>267</v>
      </c>
      <c r="V2011" s="149"/>
      <c r="W2011" s="149"/>
      <c r="X2011" s="149" t="s">
        <v>268</v>
      </c>
      <c r="Y2011" s="149"/>
      <c r="Z2011" s="149"/>
      <c r="AA2011" s="149"/>
      <c r="AB2011" s="149" t="s">
        <v>269</v>
      </c>
      <c r="AC2011" s="149" t="s">
        <v>318</v>
      </c>
      <c r="AD2011" s="149" t="s">
        <v>8964</v>
      </c>
      <c r="AE2011" s="149" t="s">
        <v>271</v>
      </c>
      <c r="AF2011" s="149"/>
      <c r="AG2011" s="149" t="s">
        <v>1098</v>
      </c>
      <c r="AH2011" s="149" t="s">
        <v>273</v>
      </c>
      <c r="AI2011" s="158">
        <v>96</v>
      </c>
      <c r="AJ2011" s="149"/>
      <c r="AK2011" s="159" t="s">
        <v>274</v>
      </c>
      <c r="AL2011" s="159" t="s">
        <v>274</v>
      </c>
      <c r="AM2011" s="149" t="s">
        <v>274</v>
      </c>
      <c r="AN2011" s="160">
        <v>4</v>
      </c>
      <c r="AO2011" s="149"/>
      <c r="AP2011" s="149" t="s">
        <v>274</v>
      </c>
      <c r="AQ2011" s="149" t="s">
        <v>275</v>
      </c>
      <c r="AR2011" s="158">
        <v>1</v>
      </c>
      <c r="AS2011" s="149" t="s">
        <v>275</v>
      </c>
      <c r="AT2011" s="149" t="s">
        <v>276</v>
      </c>
      <c r="AU2011" s="161">
        <v>1</v>
      </c>
      <c r="AV2011" s="159">
        <v>11538.46</v>
      </c>
      <c r="AW2011" s="159">
        <v>461.54</v>
      </c>
      <c r="AX2011" s="149" t="s">
        <v>274</v>
      </c>
      <c r="AY2011" s="162">
        <v>0</v>
      </c>
      <c r="AZ2011" s="162" t="s">
        <v>274</v>
      </c>
      <c r="BA2011" s="162">
        <v>0</v>
      </c>
      <c r="BB2011" s="159">
        <v>11076.92</v>
      </c>
      <c r="BC2011" s="162" t="s">
        <v>274</v>
      </c>
      <c r="BD2011" s="162">
        <v>0</v>
      </c>
      <c r="BE2011" s="159">
        <v>461.54</v>
      </c>
      <c r="BF2011" s="159">
        <v>461.54</v>
      </c>
      <c r="BG2011" s="159">
        <v>11538.46</v>
      </c>
    </row>
    <row r="2012" ht="28.05" customHeight="1" spans="1:59">
      <c r="A2012" s="149"/>
      <c r="B2012" s="149"/>
      <c r="C2012" s="149"/>
      <c r="D2012" s="149" t="s">
        <v>3726</v>
      </c>
      <c r="E2012" s="340" t="s">
        <v>9321</v>
      </c>
      <c r="F2012" s="149" t="s">
        <v>3726</v>
      </c>
      <c r="G2012" s="149" t="s">
        <v>9322</v>
      </c>
      <c r="H2012" s="149" t="s">
        <v>9220</v>
      </c>
      <c r="I2012" s="149" t="s">
        <v>9135</v>
      </c>
      <c r="J2012" s="149" t="s">
        <v>9323</v>
      </c>
      <c r="K2012" s="149"/>
      <c r="L2012" s="149" t="s">
        <v>287</v>
      </c>
      <c r="M2012" s="149"/>
      <c r="N2012" s="149" t="s">
        <v>263</v>
      </c>
      <c r="O2012" s="149" t="s">
        <v>214</v>
      </c>
      <c r="P2012" s="149" t="s">
        <v>53</v>
      </c>
      <c r="Q2012" s="149"/>
      <c r="R2012" s="149" t="s">
        <v>9137</v>
      </c>
      <c r="S2012" s="149" t="s">
        <v>6847</v>
      </c>
      <c r="T2012" s="149" t="s">
        <v>414</v>
      </c>
      <c r="U2012" s="149" t="s">
        <v>267</v>
      </c>
      <c r="V2012" s="149"/>
      <c r="W2012" s="149"/>
      <c r="X2012" s="149" t="s">
        <v>336</v>
      </c>
      <c r="Y2012" s="149"/>
      <c r="Z2012" s="149"/>
      <c r="AA2012" s="149"/>
      <c r="AB2012" s="149" t="s">
        <v>269</v>
      </c>
      <c r="AC2012" s="149" t="s">
        <v>270</v>
      </c>
      <c r="AD2012" s="149" t="s">
        <v>414</v>
      </c>
      <c r="AE2012" s="149" t="s">
        <v>271</v>
      </c>
      <c r="AF2012" s="149"/>
      <c r="AG2012" s="149" t="s">
        <v>1098</v>
      </c>
      <c r="AH2012" s="149" t="s">
        <v>273</v>
      </c>
      <c r="AI2012" s="158">
        <v>21</v>
      </c>
      <c r="AJ2012" s="149"/>
      <c r="AK2012" s="159" t="s">
        <v>274</v>
      </c>
      <c r="AL2012" s="159" t="s">
        <v>274</v>
      </c>
      <c r="AM2012" s="149" t="s">
        <v>274</v>
      </c>
      <c r="AN2012" s="160">
        <v>4</v>
      </c>
      <c r="AO2012" s="149"/>
      <c r="AP2012" s="149" t="s">
        <v>274</v>
      </c>
      <c r="AQ2012" s="149" t="s">
        <v>275</v>
      </c>
      <c r="AR2012" s="158">
        <v>1</v>
      </c>
      <c r="AS2012" s="149" t="s">
        <v>275</v>
      </c>
      <c r="AT2012" s="149" t="s">
        <v>276</v>
      </c>
      <c r="AU2012" s="161">
        <v>1</v>
      </c>
      <c r="AV2012" s="159">
        <v>29998.23</v>
      </c>
      <c r="AW2012" s="159">
        <v>1199.93</v>
      </c>
      <c r="AX2012" s="149" t="s">
        <v>274</v>
      </c>
      <c r="AY2012" s="159">
        <v>299.98</v>
      </c>
      <c r="AZ2012" s="159">
        <v>299.98</v>
      </c>
      <c r="BA2012" s="159">
        <v>1199.92</v>
      </c>
      <c r="BB2012" s="159">
        <v>6299.58</v>
      </c>
      <c r="BC2012" s="162" t="s">
        <v>274</v>
      </c>
      <c r="BD2012" s="162">
        <v>0</v>
      </c>
      <c r="BE2012" s="159">
        <v>23698.65</v>
      </c>
      <c r="BF2012" s="159">
        <v>23698.65</v>
      </c>
      <c r="BG2012" s="159">
        <v>29998.23</v>
      </c>
    </row>
    <row r="2013" ht="28.05" customHeight="1" spans="1:59">
      <c r="A2013" s="149"/>
      <c r="B2013" s="149"/>
      <c r="C2013" s="149"/>
      <c r="D2013" s="149" t="s">
        <v>3726</v>
      </c>
      <c r="E2013" s="340" t="s">
        <v>9324</v>
      </c>
      <c r="F2013" s="149" t="s">
        <v>3726</v>
      </c>
      <c r="G2013" s="149" t="s">
        <v>9325</v>
      </c>
      <c r="H2013" s="149" t="s">
        <v>9326</v>
      </c>
      <c r="I2013" s="149" t="s">
        <v>9135</v>
      </c>
      <c r="J2013" s="149" t="s">
        <v>9327</v>
      </c>
      <c r="K2013" s="149"/>
      <c r="L2013" s="149" t="s">
        <v>287</v>
      </c>
      <c r="M2013" s="149"/>
      <c r="N2013" s="149" t="s">
        <v>263</v>
      </c>
      <c r="O2013" s="149" t="s">
        <v>214</v>
      </c>
      <c r="P2013" s="149" t="s">
        <v>53</v>
      </c>
      <c r="Q2013" s="149"/>
      <c r="R2013" s="149" t="s">
        <v>9137</v>
      </c>
      <c r="S2013" s="149" t="s">
        <v>6847</v>
      </c>
      <c r="T2013" s="149" t="s">
        <v>414</v>
      </c>
      <c r="U2013" s="149" t="s">
        <v>267</v>
      </c>
      <c r="V2013" s="149"/>
      <c r="W2013" s="149"/>
      <c r="X2013" s="149" t="s">
        <v>336</v>
      </c>
      <c r="Y2013" s="149"/>
      <c r="Z2013" s="149"/>
      <c r="AA2013" s="149"/>
      <c r="AB2013" s="149" t="s">
        <v>269</v>
      </c>
      <c r="AC2013" s="149" t="s">
        <v>270</v>
      </c>
      <c r="AD2013" s="149" t="s">
        <v>414</v>
      </c>
      <c r="AE2013" s="149" t="s">
        <v>271</v>
      </c>
      <c r="AF2013" s="149"/>
      <c r="AG2013" s="149" t="s">
        <v>1098</v>
      </c>
      <c r="AH2013" s="149" t="s">
        <v>273</v>
      </c>
      <c r="AI2013" s="158">
        <v>21</v>
      </c>
      <c r="AJ2013" s="149"/>
      <c r="AK2013" s="159" t="s">
        <v>274</v>
      </c>
      <c r="AL2013" s="159" t="s">
        <v>274</v>
      </c>
      <c r="AM2013" s="149" t="s">
        <v>274</v>
      </c>
      <c r="AN2013" s="160">
        <v>4</v>
      </c>
      <c r="AO2013" s="149"/>
      <c r="AP2013" s="149" t="s">
        <v>274</v>
      </c>
      <c r="AQ2013" s="149" t="s">
        <v>275</v>
      </c>
      <c r="AR2013" s="158">
        <v>1</v>
      </c>
      <c r="AS2013" s="149" t="s">
        <v>275</v>
      </c>
      <c r="AT2013" s="149" t="s">
        <v>276</v>
      </c>
      <c r="AU2013" s="161">
        <v>1</v>
      </c>
      <c r="AV2013" s="159">
        <v>17929.2</v>
      </c>
      <c r="AW2013" s="159">
        <v>717.17</v>
      </c>
      <c r="AX2013" s="149" t="s">
        <v>274</v>
      </c>
      <c r="AY2013" s="159">
        <v>179.29</v>
      </c>
      <c r="AZ2013" s="159">
        <v>179.29</v>
      </c>
      <c r="BA2013" s="159">
        <v>717.16</v>
      </c>
      <c r="BB2013" s="159">
        <v>3765.09</v>
      </c>
      <c r="BC2013" s="162" t="s">
        <v>274</v>
      </c>
      <c r="BD2013" s="162">
        <v>0</v>
      </c>
      <c r="BE2013" s="159">
        <v>14164.11</v>
      </c>
      <c r="BF2013" s="159">
        <v>14164.11</v>
      </c>
      <c r="BG2013" s="159">
        <v>17929.2</v>
      </c>
    </row>
    <row r="2014" ht="28.05" customHeight="1" spans="1:59">
      <c r="A2014" s="149"/>
      <c r="B2014" s="149"/>
      <c r="C2014" s="149"/>
      <c r="D2014" s="149" t="s">
        <v>3726</v>
      </c>
      <c r="E2014" s="340" t="s">
        <v>9328</v>
      </c>
      <c r="F2014" s="149" t="s">
        <v>3726</v>
      </c>
      <c r="G2014" s="149" t="s">
        <v>9329</v>
      </c>
      <c r="H2014" s="149" t="s">
        <v>172</v>
      </c>
      <c r="I2014" s="149"/>
      <c r="J2014" s="149" t="s">
        <v>9330</v>
      </c>
      <c r="K2014" s="149"/>
      <c r="L2014" s="149" t="s">
        <v>287</v>
      </c>
      <c r="M2014" s="149"/>
      <c r="N2014" s="149" t="s">
        <v>263</v>
      </c>
      <c r="O2014" s="149" t="s">
        <v>214</v>
      </c>
      <c r="P2014" s="149" t="s">
        <v>53</v>
      </c>
      <c r="Q2014" s="149"/>
      <c r="R2014" s="149" t="s">
        <v>8180</v>
      </c>
      <c r="S2014" s="149" t="s">
        <v>4928</v>
      </c>
      <c r="T2014" s="149" t="s">
        <v>837</v>
      </c>
      <c r="U2014" s="149" t="s">
        <v>267</v>
      </c>
      <c r="V2014" s="149"/>
      <c r="W2014" s="149"/>
      <c r="X2014" s="149" t="s">
        <v>268</v>
      </c>
      <c r="Y2014" s="149"/>
      <c r="Z2014" s="149"/>
      <c r="AA2014" s="149"/>
      <c r="AB2014" s="149" t="s">
        <v>269</v>
      </c>
      <c r="AC2014" s="149" t="s">
        <v>270</v>
      </c>
      <c r="AD2014" s="149" t="s">
        <v>837</v>
      </c>
      <c r="AE2014" s="149" t="s">
        <v>271</v>
      </c>
      <c r="AF2014" s="149"/>
      <c r="AG2014" s="149" t="s">
        <v>1098</v>
      </c>
      <c r="AH2014" s="149" t="s">
        <v>273</v>
      </c>
      <c r="AI2014" s="158">
        <v>78</v>
      </c>
      <c r="AJ2014" s="149"/>
      <c r="AK2014" s="159" t="s">
        <v>274</v>
      </c>
      <c r="AL2014" s="159" t="s">
        <v>274</v>
      </c>
      <c r="AM2014" s="149" t="s">
        <v>274</v>
      </c>
      <c r="AN2014" s="160">
        <v>4</v>
      </c>
      <c r="AO2014" s="149"/>
      <c r="AP2014" s="149" t="s">
        <v>274</v>
      </c>
      <c r="AQ2014" s="149" t="s">
        <v>275</v>
      </c>
      <c r="AR2014" s="158">
        <v>1</v>
      </c>
      <c r="AS2014" s="149" t="s">
        <v>275</v>
      </c>
      <c r="AT2014" s="149" t="s">
        <v>276</v>
      </c>
      <c r="AU2014" s="161">
        <v>1</v>
      </c>
      <c r="AV2014" s="159">
        <v>2585.94</v>
      </c>
      <c r="AW2014" s="159">
        <v>103.44</v>
      </c>
      <c r="AX2014" s="149" t="s">
        <v>274</v>
      </c>
      <c r="AY2014" s="159">
        <v>27.03</v>
      </c>
      <c r="AZ2014" s="159">
        <v>27.03</v>
      </c>
      <c r="BA2014" s="159">
        <v>108.12</v>
      </c>
      <c r="BB2014" s="159">
        <v>1995.9</v>
      </c>
      <c r="BC2014" s="162" t="s">
        <v>274</v>
      </c>
      <c r="BD2014" s="162">
        <v>0</v>
      </c>
      <c r="BE2014" s="159">
        <v>590.04</v>
      </c>
      <c r="BF2014" s="159">
        <v>590.04</v>
      </c>
      <c r="BG2014" s="159">
        <v>2585.94</v>
      </c>
    </row>
    <row r="2015" ht="28.05" customHeight="1" spans="1:59">
      <c r="A2015" s="149"/>
      <c r="B2015" s="149"/>
      <c r="C2015" s="149"/>
      <c r="D2015" s="149" t="s">
        <v>3726</v>
      </c>
      <c r="E2015" s="340" t="s">
        <v>9331</v>
      </c>
      <c r="F2015" s="149" t="s">
        <v>3726</v>
      </c>
      <c r="G2015" s="149" t="s">
        <v>9332</v>
      </c>
      <c r="H2015" s="149" t="s">
        <v>172</v>
      </c>
      <c r="I2015" s="149"/>
      <c r="J2015" s="149" t="s">
        <v>9333</v>
      </c>
      <c r="K2015" s="149"/>
      <c r="L2015" s="149" t="s">
        <v>287</v>
      </c>
      <c r="M2015" s="149"/>
      <c r="N2015" s="149" t="s">
        <v>263</v>
      </c>
      <c r="O2015" s="149" t="s">
        <v>214</v>
      </c>
      <c r="P2015" s="149" t="s">
        <v>53</v>
      </c>
      <c r="Q2015" s="149"/>
      <c r="R2015" s="149" t="s">
        <v>8180</v>
      </c>
      <c r="S2015" s="149" t="s">
        <v>4928</v>
      </c>
      <c r="T2015" s="149" t="s">
        <v>837</v>
      </c>
      <c r="U2015" s="149" t="s">
        <v>267</v>
      </c>
      <c r="V2015" s="149"/>
      <c r="W2015" s="149"/>
      <c r="X2015" s="149" t="s">
        <v>268</v>
      </c>
      <c r="Y2015" s="149"/>
      <c r="Z2015" s="149"/>
      <c r="AA2015" s="149"/>
      <c r="AB2015" s="149" t="s">
        <v>269</v>
      </c>
      <c r="AC2015" s="149" t="s">
        <v>270</v>
      </c>
      <c r="AD2015" s="149" t="s">
        <v>837</v>
      </c>
      <c r="AE2015" s="149" t="s">
        <v>271</v>
      </c>
      <c r="AF2015" s="149"/>
      <c r="AG2015" s="149" t="s">
        <v>1098</v>
      </c>
      <c r="AH2015" s="149" t="s">
        <v>273</v>
      </c>
      <c r="AI2015" s="158">
        <v>78</v>
      </c>
      <c r="AJ2015" s="149"/>
      <c r="AK2015" s="159" t="s">
        <v>274</v>
      </c>
      <c r="AL2015" s="159" t="s">
        <v>274</v>
      </c>
      <c r="AM2015" s="149" t="s">
        <v>274</v>
      </c>
      <c r="AN2015" s="160">
        <v>4</v>
      </c>
      <c r="AO2015" s="149"/>
      <c r="AP2015" s="149" t="s">
        <v>274</v>
      </c>
      <c r="AQ2015" s="149" t="s">
        <v>275</v>
      </c>
      <c r="AR2015" s="158">
        <v>1</v>
      </c>
      <c r="AS2015" s="149" t="s">
        <v>275</v>
      </c>
      <c r="AT2015" s="149" t="s">
        <v>276</v>
      </c>
      <c r="AU2015" s="161">
        <v>1</v>
      </c>
      <c r="AV2015" s="159">
        <v>2585.94</v>
      </c>
      <c r="AW2015" s="159">
        <v>103.44</v>
      </c>
      <c r="AX2015" s="149" t="s">
        <v>274</v>
      </c>
      <c r="AY2015" s="159">
        <v>27.03</v>
      </c>
      <c r="AZ2015" s="159">
        <v>27.03</v>
      </c>
      <c r="BA2015" s="159">
        <v>108.12</v>
      </c>
      <c r="BB2015" s="159">
        <v>1995.9</v>
      </c>
      <c r="BC2015" s="162" t="s">
        <v>274</v>
      </c>
      <c r="BD2015" s="162">
        <v>0</v>
      </c>
      <c r="BE2015" s="159">
        <v>590.04</v>
      </c>
      <c r="BF2015" s="159">
        <v>590.04</v>
      </c>
      <c r="BG2015" s="159">
        <v>2585.94</v>
      </c>
    </row>
    <row r="2016" ht="28.05" customHeight="1" spans="1:59">
      <c r="A2016" s="149"/>
      <c r="B2016" s="149"/>
      <c r="C2016" s="149"/>
      <c r="D2016" s="149" t="s">
        <v>3726</v>
      </c>
      <c r="E2016" s="340" t="s">
        <v>9334</v>
      </c>
      <c r="F2016" s="149" t="s">
        <v>3726</v>
      </c>
      <c r="G2016" s="149" t="s">
        <v>9335</v>
      </c>
      <c r="H2016" s="149" t="s">
        <v>5601</v>
      </c>
      <c r="I2016" s="149" t="s">
        <v>9336</v>
      </c>
      <c r="J2016" s="149" t="s">
        <v>9337</v>
      </c>
      <c r="K2016" s="149"/>
      <c r="L2016" s="149" t="s">
        <v>262</v>
      </c>
      <c r="M2016" s="149"/>
      <c r="N2016" s="149" t="s">
        <v>263</v>
      </c>
      <c r="O2016" s="149" t="s">
        <v>214</v>
      </c>
      <c r="P2016" s="149" t="s">
        <v>53</v>
      </c>
      <c r="Q2016" s="149"/>
      <c r="R2016" s="149" t="s">
        <v>3921</v>
      </c>
      <c r="S2016" s="149" t="s">
        <v>5008</v>
      </c>
      <c r="T2016" s="149" t="s">
        <v>837</v>
      </c>
      <c r="U2016" s="149" t="s">
        <v>267</v>
      </c>
      <c r="V2016" s="149"/>
      <c r="W2016" s="149"/>
      <c r="X2016" s="149" t="s">
        <v>336</v>
      </c>
      <c r="Y2016" s="149"/>
      <c r="Z2016" s="149"/>
      <c r="AA2016" s="149"/>
      <c r="AB2016" s="149" t="s">
        <v>269</v>
      </c>
      <c r="AC2016" s="149" t="s">
        <v>270</v>
      </c>
      <c r="AD2016" s="149" t="s">
        <v>837</v>
      </c>
      <c r="AE2016" s="149" t="s">
        <v>271</v>
      </c>
      <c r="AF2016" s="149"/>
      <c r="AG2016" s="149" t="s">
        <v>1098</v>
      </c>
      <c r="AH2016" s="149" t="s">
        <v>273</v>
      </c>
      <c r="AI2016" s="158">
        <v>78</v>
      </c>
      <c r="AJ2016" s="149"/>
      <c r="AK2016" s="159" t="s">
        <v>274</v>
      </c>
      <c r="AL2016" s="159" t="s">
        <v>274</v>
      </c>
      <c r="AM2016" s="149" t="s">
        <v>274</v>
      </c>
      <c r="AN2016" s="160">
        <v>4</v>
      </c>
      <c r="AO2016" s="149"/>
      <c r="AP2016" s="149" t="s">
        <v>274</v>
      </c>
      <c r="AQ2016" s="149" t="s">
        <v>275</v>
      </c>
      <c r="AR2016" s="158">
        <v>1</v>
      </c>
      <c r="AS2016" s="149" t="s">
        <v>275</v>
      </c>
      <c r="AT2016" s="149" t="s">
        <v>276</v>
      </c>
      <c r="AU2016" s="161">
        <v>1</v>
      </c>
      <c r="AV2016" s="159">
        <v>2912.63</v>
      </c>
      <c r="AW2016" s="159">
        <v>116.51</v>
      </c>
      <c r="AX2016" s="149" t="s">
        <v>274</v>
      </c>
      <c r="AY2016" s="159">
        <v>30.44</v>
      </c>
      <c r="AZ2016" s="159">
        <v>30.44</v>
      </c>
      <c r="BA2016" s="159">
        <v>121.76</v>
      </c>
      <c r="BB2016" s="159">
        <v>2248.25</v>
      </c>
      <c r="BC2016" s="162" t="s">
        <v>274</v>
      </c>
      <c r="BD2016" s="162">
        <v>0</v>
      </c>
      <c r="BE2016" s="159">
        <v>664.38</v>
      </c>
      <c r="BF2016" s="159">
        <v>664.38</v>
      </c>
      <c r="BG2016" s="159">
        <v>2912.63</v>
      </c>
    </row>
    <row r="2017" ht="28.05" customHeight="1" spans="1:59">
      <c r="A2017" s="149"/>
      <c r="B2017" s="149"/>
      <c r="C2017" s="149"/>
      <c r="D2017" s="149" t="s">
        <v>3726</v>
      </c>
      <c r="E2017" s="340" t="s">
        <v>9338</v>
      </c>
      <c r="F2017" s="149" t="s">
        <v>3726</v>
      </c>
      <c r="G2017" s="149" t="s">
        <v>9339</v>
      </c>
      <c r="H2017" s="149" t="s">
        <v>9285</v>
      </c>
      <c r="I2017" s="149" t="s">
        <v>9340</v>
      </c>
      <c r="J2017" s="149" t="s">
        <v>9341</v>
      </c>
      <c r="K2017" s="149"/>
      <c r="L2017" s="149" t="s">
        <v>287</v>
      </c>
      <c r="M2017" s="149"/>
      <c r="N2017" s="149" t="s">
        <v>263</v>
      </c>
      <c r="O2017" s="149" t="s">
        <v>214</v>
      </c>
      <c r="P2017" s="149" t="s">
        <v>53</v>
      </c>
      <c r="Q2017" s="149"/>
      <c r="R2017" s="149" t="s">
        <v>703</v>
      </c>
      <c r="S2017" s="149" t="s">
        <v>289</v>
      </c>
      <c r="T2017" s="149" t="s">
        <v>9261</v>
      </c>
      <c r="U2017" s="149" t="s">
        <v>267</v>
      </c>
      <c r="V2017" s="149"/>
      <c r="W2017" s="149"/>
      <c r="X2017" s="149" t="s">
        <v>705</v>
      </c>
      <c r="Y2017" s="149"/>
      <c r="Z2017" s="149"/>
      <c r="AA2017" s="149"/>
      <c r="AB2017" s="149" t="s">
        <v>269</v>
      </c>
      <c r="AC2017" s="149" t="s">
        <v>318</v>
      </c>
      <c r="AD2017" s="149" t="s">
        <v>9261</v>
      </c>
      <c r="AE2017" s="149" t="s">
        <v>271</v>
      </c>
      <c r="AF2017" s="149"/>
      <c r="AG2017" s="149" t="s">
        <v>1098</v>
      </c>
      <c r="AH2017" s="149" t="s">
        <v>273</v>
      </c>
      <c r="AI2017" s="158">
        <v>96</v>
      </c>
      <c r="AJ2017" s="149"/>
      <c r="AK2017" s="159" t="s">
        <v>274</v>
      </c>
      <c r="AL2017" s="159" t="s">
        <v>274</v>
      </c>
      <c r="AM2017" s="149" t="s">
        <v>274</v>
      </c>
      <c r="AN2017" s="160">
        <v>4</v>
      </c>
      <c r="AO2017" s="149"/>
      <c r="AP2017" s="149" t="s">
        <v>274</v>
      </c>
      <c r="AQ2017" s="149" t="s">
        <v>275</v>
      </c>
      <c r="AR2017" s="158">
        <v>1</v>
      </c>
      <c r="AS2017" s="149" t="s">
        <v>275</v>
      </c>
      <c r="AT2017" s="149" t="s">
        <v>276</v>
      </c>
      <c r="AU2017" s="161">
        <v>1</v>
      </c>
      <c r="AV2017" s="159">
        <v>2052.99</v>
      </c>
      <c r="AW2017" s="159">
        <v>82.12</v>
      </c>
      <c r="AX2017" s="149" t="s">
        <v>274</v>
      </c>
      <c r="AY2017" s="162">
        <v>0</v>
      </c>
      <c r="AZ2017" s="162" t="s">
        <v>274</v>
      </c>
      <c r="BA2017" s="162">
        <v>0</v>
      </c>
      <c r="BB2017" s="159">
        <v>1970.87</v>
      </c>
      <c r="BC2017" s="162" t="s">
        <v>274</v>
      </c>
      <c r="BD2017" s="162">
        <v>0</v>
      </c>
      <c r="BE2017" s="159">
        <v>82.12</v>
      </c>
      <c r="BF2017" s="159">
        <v>82.12</v>
      </c>
      <c r="BG2017" s="159">
        <v>2052.99</v>
      </c>
    </row>
    <row r="2018" ht="28.05" customHeight="1" spans="1:59">
      <c r="A2018" s="149"/>
      <c r="B2018" s="149"/>
      <c r="C2018" s="149"/>
      <c r="D2018" s="149" t="s">
        <v>3726</v>
      </c>
      <c r="E2018" s="340" t="s">
        <v>9342</v>
      </c>
      <c r="F2018" s="149" t="s">
        <v>3726</v>
      </c>
      <c r="G2018" s="149" t="s">
        <v>9343</v>
      </c>
      <c r="H2018" s="149" t="s">
        <v>9344</v>
      </c>
      <c r="I2018" s="149"/>
      <c r="J2018" s="149" t="s">
        <v>9345</v>
      </c>
      <c r="K2018" s="149"/>
      <c r="L2018" s="149" t="s">
        <v>287</v>
      </c>
      <c r="M2018" s="149"/>
      <c r="N2018" s="149" t="s">
        <v>263</v>
      </c>
      <c r="O2018" s="149" t="s">
        <v>214</v>
      </c>
      <c r="P2018" s="149" t="s">
        <v>53</v>
      </c>
      <c r="Q2018" s="149"/>
      <c r="R2018" s="149" t="s">
        <v>9267</v>
      </c>
      <c r="S2018" s="149" t="s">
        <v>289</v>
      </c>
      <c r="T2018" s="149" t="s">
        <v>9261</v>
      </c>
      <c r="U2018" s="149" t="s">
        <v>267</v>
      </c>
      <c r="V2018" s="149"/>
      <c r="W2018" s="149"/>
      <c r="X2018" s="149" t="s">
        <v>336</v>
      </c>
      <c r="Y2018" s="149"/>
      <c r="Z2018" s="149"/>
      <c r="AA2018" s="149"/>
      <c r="AB2018" s="149" t="s">
        <v>269</v>
      </c>
      <c r="AC2018" s="149" t="s">
        <v>318</v>
      </c>
      <c r="AD2018" s="149" t="s">
        <v>9261</v>
      </c>
      <c r="AE2018" s="149" t="s">
        <v>271</v>
      </c>
      <c r="AF2018" s="149"/>
      <c r="AG2018" s="149" t="s">
        <v>1098</v>
      </c>
      <c r="AH2018" s="149" t="s">
        <v>273</v>
      </c>
      <c r="AI2018" s="158">
        <v>96</v>
      </c>
      <c r="AJ2018" s="149"/>
      <c r="AK2018" s="159" t="s">
        <v>274</v>
      </c>
      <c r="AL2018" s="159" t="s">
        <v>274</v>
      </c>
      <c r="AM2018" s="149" t="s">
        <v>274</v>
      </c>
      <c r="AN2018" s="160">
        <v>4</v>
      </c>
      <c r="AO2018" s="149"/>
      <c r="AP2018" s="149" t="s">
        <v>274</v>
      </c>
      <c r="AQ2018" s="149" t="s">
        <v>275</v>
      </c>
      <c r="AR2018" s="158">
        <v>1</v>
      </c>
      <c r="AS2018" s="149" t="s">
        <v>275</v>
      </c>
      <c r="AT2018" s="149" t="s">
        <v>276</v>
      </c>
      <c r="AU2018" s="161">
        <v>1</v>
      </c>
      <c r="AV2018" s="159">
        <v>8521.37</v>
      </c>
      <c r="AW2018" s="159">
        <v>340.85</v>
      </c>
      <c r="AX2018" s="149" t="s">
        <v>274</v>
      </c>
      <c r="AY2018" s="162">
        <v>0</v>
      </c>
      <c r="AZ2018" s="162" t="s">
        <v>274</v>
      </c>
      <c r="BA2018" s="162">
        <v>0</v>
      </c>
      <c r="BB2018" s="159">
        <v>8180.52</v>
      </c>
      <c r="BC2018" s="162" t="s">
        <v>274</v>
      </c>
      <c r="BD2018" s="162">
        <v>0</v>
      </c>
      <c r="BE2018" s="159">
        <v>340.85</v>
      </c>
      <c r="BF2018" s="159">
        <v>340.85</v>
      </c>
      <c r="BG2018" s="159">
        <v>8521.37</v>
      </c>
    </row>
    <row r="2019" ht="28.05" customHeight="1" spans="1:59">
      <c r="A2019" s="149"/>
      <c r="B2019" s="149"/>
      <c r="C2019" s="149"/>
      <c r="D2019" s="149" t="s">
        <v>3726</v>
      </c>
      <c r="E2019" s="340" t="s">
        <v>9346</v>
      </c>
      <c r="F2019" s="149" t="s">
        <v>3726</v>
      </c>
      <c r="G2019" s="149" t="s">
        <v>9347</v>
      </c>
      <c r="H2019" s="149" t="s">
        <v>9091</v>
      </c>
      <c r="I2019" s="149" t="s">
        <v>9348</v>
      </c>
      <c r="J2019" s="149" t="s">
        <v>9349</v>
      </c>
      <c r="K2019" s="149"/>
      <c r="L2019" s="149" t="s">
        <v>287</v>
      </c>
      <c r="M2019" s="149"/>
      <c r="N2019" s="149" t="s">
        <v>263</v>
      </c>
      <c r="O2019" s="149" t="s">
        <v>214</v>
      </c>
      <c r="P2019" s="149" t="s">
        <v>53</v>
      </c>
      <c r="Q2019" s="149"/>
      <c r="R2019" s="149" t="s">
        <v>8963</v>
      </c>
      <c r="S2019" s="149" t="s">
        <v>4928</v>
      </c>
      <c r="T2019" s="149" t="s">
        <v>8964</v>
      </c>
      <c r="U2019" s="149" t="s">
        <v>267</v>
      </c>
      <c r="V2019" s="149"/>
      <c r="W2019" s="149"/>
      <c r="X2019" s="149" t="s">
        <v>268</v>
      </c>
      <c r="Y2019" s="149"/>
      <c r="Z2019" s="149"/>
      <c r="AA2019" s="149"/>
      <c r="AB2019" s="149" t="s">
        <v>269</v>
      </c>
      <c r="AC2019" s="149" t="s">
        <v>318</v>
      </c>
      <c r="AD2019" s="149" t="s">
        <v>8964</v>
      </c>
      <c r="AE2019" s="149" t="s">
        <v>271</v>
      </c>
      <c r="AF2019" s="149"/>
      <c r="AG2019" s="149" t="s">
        <v>1098</v>
      </c>
      <c r="AH2019" s="149" t="s">
        <v>273</v>
      </c>
      <c r="AI2019" s="158">
        <v>96</v>
      </c>
      <c r="AJ2019" s="149"/>
      <c r="AK2019" s="159" t="s">
        <v>274</v>
      </c>
      <c r="AL2019" s="159" t="s">
        <v>274</v>
      </c>
      <c r="AM2019" s="149" t="s">
        <v>274</v>
      </c>
      <c r="AN2019" s="160">
        <v>4</v>
      </c>
      <c r="AO2019" s="149"/>
      <c r="AP2019" s="149" t="s">
        <v>274</v>
      </c>
      <c r="AQ2019" s="149" t="s">
        <v>275</v>
      </c>
      <c r="AR2019" s="158">
        <v>1</v>
      </c>
      <c r="AS2019" s="149" t="s">
        <v>275</v>
      </c>
      <c r="AT2019" s="149" t="s">
        <v>276</v>
      </c>
      <c r="AU2019" s="161">
        <v>1</v>
      </c>
      <c r="AV2019" s="159">
        <v>10256.41</v>
      </c>
      <c r="AW2019" s="159">
        <v>410.26</v>
      </c>
      <c r="AX2019" s="149" t="s">
        <v>274</v>
      </c>
      <c r="AY2019" s="162">
        <v>0</v>
      </c>
      <c r="AZ2019" s="162" t="s">
        <v>274</v>
      </c>
      <c r="BA2019" s="162">
        <v>0</v>
      </c>
      <c r="BB2019" s="159">
        <v>9846.15</v>
      </c>
      <c r="BC2019" s="162" t="s">
        <v>274</v>
      </c>
      <c r="BD2019" s="162">
        <v>0</v>
      </c>
      <c r="BE2019" s="159">
        <v>410.26</v>
      </c>
      <c r="BF2019" s="159">
        <v>410.26</v>
      </c>
      <c r="BG2019" s="159">
        <v>10256.41</v>
      </c>
    </row>
    <row r="2020" ht="28.05" customHeight="1" spans="1:59">
      <c r="A2020" s="149"/>
      <c r="B2020" s="149"/>
      <c r="C2020" s="149"/>
      <c r="D2020" s="149" t="s">
        <v>3726</v>
      </c>
      <c r="E2020" s="340" t="s">
        <v>9350</v>
      </c>
      <c r="F2020" s="149" t="s">
        <v>3726</v>
      </c>
      <c r="G2020" s="149" t="s">
        <v>9351</v>
      </c>
      <c r="H2020" s="149" t="s">
        <v>5601</v>
      </c>
      <c r="I2020" s="149" t="s">
        <v>9336</v>
      </c>
      <c r="J2020" s="149" t="s">
        <v>9352</v>
      </c>
      <c r="K2020" s="149"/>
      <c r="L2020" s="149" t="s">
        <v>262</v>
      </c>
      <c r="M2020" s="149"/>
      <c r="N2020" s="149" t="s">
        <v>263</v>
      </c>
      <c r="O2020" s="149" t="s">
        <v>214</v>
      </c>
      <c r="P2020" s="149" t="s">
        <v>53</v>
      </c>
      <c r="Q2020" s="149"/>
      <c r="R2020" s="149" t="s">
        <v>3921</v>
      </c>
      <c r="S2020" s="149" t="s">
        <v>5008</v>
      </c>
      <c r="T2020" s="149" t="s">
        <v>837</v>
      </c>
      <c r="U2020" s="149" t="s">
        <v>267</v>
      </c>
      <c r="V2020" s="149"/>
      <c r="W2020" s="149"/>
      <c r="X2020" s="149" t="s">
        <v>336</v>
      </c>
      <c r="Y2020" s="149"/>
      <c r="Z2020" s="149"/>
      <c r="AA2020" s="149"/>
      <c r="AB2020" s="149" t="s">
        <v>269</v>
      </c>
      <c r="AC2020" s="149" t="s">
        <v>270</v>
      </c>
      <c r="AD2020" s="149" t="s">
        <v>837</v>
      </c>
      <c r="AE2020" s="149" t="s">
        <v>271</v>
      </c>
      <c r="AF2020" s="149"/>
      <c r="AG2020" s="149" t="s">
        <v>1098</v>
      </c>
      <c r="AH2020" s="149" t="s">
        <v>273</v>
      </c>
      <c r="AI2020" s="158">
        <v>78</v>
      </c>
      <c r="AJ2020" s="149"/>
      <c r="AK2020" s="159" t="s">
        <v>274</v>
      </c>
      <c r="AL2020" s="159" t="s">
        <v>274</v>
      </c>
      <c r="AM2020" s="149" t="s">
        <v>274</v>
      </c>
      <c r="AN2020" s="160">
        <v>4</v>
      </c>
      <c r="AO2020" s="149"/>
      <c r="AP2020" s="149" t="s">
        <v>274</v>
      </c>
      <c r="AQ2020" s="149" t="s">
        <v>275</v>
      </c>
      <c r="AR2020" s="158">
        <v>1</v>
      </c>
      <c r="AS2020" s="149" t="s">
        <v>275</v>
      </c>
      <c r="AT2020" s="149" t="s">
        <v>276</v>
      </c>
      <c r="AU2020" s="161">
        <v>1</v>
      </c>
      <c r="AV2020" s="159">
        <v>2912.62</v>
      </c>
      <c r="AW2020" s="159">
        <v>116.5</v>
      </c>
      <c r="AX2020" s="149" t="s">
        <v>274</v>
      </c>
      <c r="AY2020" s="159">
        <v>30.44</v>
      </c>
      <c r="AZ2020" s="159">
        <v>30.44</v>
      </c>
      <c r="BA2020" s="159">
        <v>121.76</v>
      </c>
      <c r="BB2020" s="159">
        <v>2248.25</v>
      </c>
      <c r="BC2020" s="162" t="s">
        <v>274</v>
      </c>
      <c r="BD2020" s="162">
        <v>0</v>
      </c>
      <c r="BE2020" s="159">
        <v>664.37</v>
      </c>
      <c r="BF2020" s="159">
        <v>664.37</v>
      </c>
      <c r="BG2020" s="159">
        <v>2912.62</v>
      </c>
    </row>
    <row r="2021" ht="28.05" customHeight="1" spans="1:59">
      <c r="A2021" s="149"/>
      <c r="B2021" s="149"/>
      <c r="C2021" s="149"/>
      <c r="D2021" s="149" t="s">
        <v>3726</v>
      </c>
      <c r="E2021" s="340" t="s">
        <v>9353</v>
      </c>
      <c r="F2021" s="149" t="s">
        <v>3726</v>
      </c>
      <c r="G2021" s="149" t="s">
        <v>9354</v>
      </c>
      <c r="H2021" s="149" t="s">
        <v>5601</v>
      </c>
      <c r="I2021" s="149" t="s">
        <v>9336</v>
      </c>
      <c r="J2021" s="149" t="s">
        <v>9355</v>
      </c>
      <c r="K2021" s="149"/>
      <c r="L2021" s="149" t="s">
        <v>262</v>
      </c>
      <c r="M2021" s="149"/>
      <c r="N2021" s="149" t="s">
        <v>263</v>
      </c>
      <c r="O2021" s="149" t="s">
        <v>214</v>
      </c>
      <c r="P2021" s="149" t="s">
        <v>53</v>
      </c>
      <c r="Q2021" s="149"/>
      <c r="R2021" s="149" t="s">
        <v>3921</v>
      </c>
      <c r="S2021" s="149" t="s">
        <v>5008</v>
      </c>
      <c r="T2021" s="149" t="s">
        <v>837</v>
      </c>
      <c r="U2021" s="149" t="s">
        <v>267</v>
      </c>
      <c r="V2021" s="149"/>
      <c r="W2021" s="149"/>
      <c r="X2021" s="149" t="s">
        <v>336</v>
      </c>
      <c r="Y2021" s="149"/>
      <c r="Z2021" s="149"/>
      <c r="AA2021" s="149"/>
      <c r="AB2021" s="149" t="s">
        <v>269</v>
      </c>
      <c r="AC2021" s="149" t="s">
        <v>270</v>
      </c>
      <c r="AD2021" s="149" t="s">
        <v>837</v>
      </c>
      <c r="AE2021" s="149" t="s">
        <v>271</v>
      </c>
      <c r="AF2021" s="149"/>
      <c r="AG2021" s="149" t="s">
        <v>1098</v>
      </c>
      <c r="AH2021" s="149" t="s">
        <v>273</v>
      </c>
      <c r="AI2021" s="158">
        <v>78</v>
      </c>
      <c r="AJ2021" s="149"/>
      <c r="AK2021" s="159" t="s">
        <v>274</v>
      </c>
      <c r="AL2021" s="159" t="s">
        <v>274</v>
      </c>
      <c r="AM2021" s="149" t="s">
        <v>274</v>
      </c>
      <c r="AN2021" s="160">
        <v>4</v>
      </c>
      <c r="AO2021" s="149"/>
      <c r="AP2021" s="149" t="s">
        <v>274</v>
      </c>
      <c r="AQ2021" s="149" t="s">
        <v>275</v>
      </c>
      <c r="AR2021" s="158">
        <v>1</v>
      </c>
      <c r="AS2021" s="149" t="s">
        <v>275</v>
      </c>
      <c r="AT2021" s="149" t="s">
        <v>276</v>
      </c>
      <c r="AU2021" s="161">
        <v>1</v>
      </c>
      <c r="AV2021" s="159">
        <v>2912.62</v>
      </c>
      <c r="AW2021" s="159">
        <v>116.5</v>
      </c>
      <c r="AX2021" s="149" t="s">
        <v>274</v>
      </c>
      <c r="AY2021" s="159">
        <v>30.44</v>
      </c>
      <c r="AZ2021" s="159">
        <v>30.44</v>
      </c>
      <c r="BA2021" s="159">
        <v>121.76</v>
      </c>
      <c r="BB2021" s="159">
        <v>2248.25</v>
      </c>
      <c r="BC2021" s="162" t="s">
        <v>274</v>
      </c>
      <c r="BD2021" s="162">
        <v>0</v>
      </c>
      <c r="BE2021" s="159">
        <v>664.37</v>
      </c>
      <c r="BF2021" s="159">
        <v>664.37</v>
      </c>
      <c r="BG2021" s="159">
        <v>2912.62</v>
      </c>
    </row>
    <row r="2022" ht="28.05" customHeight="1" spans="1:59">
      <c r="A2022" s="149"/>
      <c r="B2022" s="149"/>
      <c r="C2022" s="149"/>
      <c r="D2022" s="149" t="s">
        <v>3726</v>
      </c>
      <c r="E2022" s="340" t="s">
        <v>9356</v>
      </c>
      <c r="F2022" s="149" t="s">
        <v>3726</v>
      </c>
      <c r="G2022" s="149" t="s">
        <v>9357</v>
      </c>
      <c r="H2022" s="149" t="s">
        <v>172</v>
      </c>
      <c r="I2022" s="149"/>
      <c r="J2022" s="149" t="s">
        <v>9358</v>
      </c>
      <c r="K2022" s="149"/>
      <c r="L2022" s="149" t="s">
        <v>287</v>
      </c>
      <c r="M2022" s="149"/>
      <c r="N2022" s="149" t="s">
        <v>263</v>
      </c>
      <c r="O2022" s="149" t="s">
        <v>214</v>
      </c>
      <c r="P2022" s="149" t="s">
        <v>53</v>
      </c>
      <c r="Q2022" s="149"/>
      <c r="R2022" s="149" t="s">
        <v>8180</v>
      </c>
      <c r="S2022" s="149" t="s">
        <v>4928</v>
      </c>
      <c r="T2022" s="149" t="s">
        <v>837</v>
      </c>
      <c r="U2022" s="149" t="s">
        <v>267</v>
      </c>
      <c r="V2022" s="149"/>
      <c r="W2022" s="149"/>
      <c r="X2022" s="149" t="s">
        <v>268</v>
      </c>
      <c r="Y2022" s="149"/>
      <c r="Z2022" s="149"/>
      <c r="AA2022" s="149"/>
      <c r="AB2022" s="149" t="s">
        <v>269</v>
      </c>
      <c r="AC2022" s="149" t="s">
        <v>270</v>
      </c>
      <c r="AD2022" s="149" t="s">
        <v>837</v>
      </c>
      <c r="AE2022" s="149" t="s">
        <v>271</v>
      </c>
      <c r="AF2022" s="149"/>
      <c r="AG2022" s="149" t="s">
        <v>1098</v>
      </c>
      <c r="AH2022" s="149" t="s">
        <v>273</v>
      </c>
      <c r="AI2022" s="158">
        <v>78</v>
      </c>
      <c r="AJ2022" s="149"/>
      <c r="AK2022" s="159" t="s">
        <v>274</v>
      </c>
      <c r="AL2022" s="159" t="s">
        <v>274</v>
      </c>
      <c r="AM2022" s="149" t="s">
        <v>274</v>
      </c>
      <c r="AN2022" s="160">
        <v>4</v>
      </c>
      <c r="AO2022" s="149"/>
      <c r="AP2022" s="149" t="s">
        <v>274</v>
      </c>
      <c r="AQ2022" s="149" t="s">
        <v>275</v>
      </c>
      <c r="AR2022" s="158">
        <v>1</v>
      </c>
      <c r="AS2022" s="149" t="s">
        <v>275</v>
      </c>
      <c r="AT2022" s="149" t="s">
        <v>276</v>
      </c>
      <c r="AU2022" s="161">
        <v>1</v>
      </c>
      <c r="AV2022" s="159">
        <v>2585.94</v>
      </c>
      <c r="AW2022" s="159">
        <v>103.44</v>
      </c>
      <c r="AX2022" s="149" t="s">
        <v>274</v>
      </c>
      <c r="AY2022" s="159">
        <v>27.03</v>
      </c>
      <c r="AZ2022" s="159">
        <v>27.03</v>
      </c>
      <c r="BA2022" s="159">
        <v>108.12</v>
      </c>
      <c r="BB2022" s="159">
        <v>1995.9</v>
      </c>
      <c r="BC2022" s="162" t="s">
        <v>274</v>
      </c>
      <c r="BD2022" s="162">
        <v>0</v>
      </c>
      <c r="BE2022" s="159">
        <v>590.04</v>
      </c>
      <c r="BF2022" s="159">
        <v>590.04</v>
      </c>
      <c r="BG2022" s="159">
        <v>2585.94</v>
      </c>
    </row>
    <row r="2023" ht="28.05" customHeight="1" spans="1:59">
      <c r="A2023" s="149"/>
      <c r="B2023" s="149"/>
      <c r="C2023" s="149"/>
      <c r="D2023" s="149" t="s">
        <v>3726</v>
      </c>
      <c r="E2023" s="340" t="s">
        <v>9359</v>
      </c>
      <c r="F2023" s="149" t="s">
        <v>3726</v>
      </c>
      <c r="G2023" s="149" t="s">
        <v>9360</v>
      </c>
      <c r="H2023" s="149" t="s">
        <v>172</v>
      </c>
      <c r="I2023" s="149"/>
      <c r="J2023" s="149" t="s">
        <v>9361</v>
      </c>
      <c r="K2023" s="149"/>
      <c r="L2023" s="149" t="s">
        <v>287</v>
      </c>
      <c r="M2023" s="149"/>
      <c r="N2023" s="149" t="s">
        <v>263</v>
      </c>
      <c r="O2023" s="149" t="s">
        <v>214</v>
      </c>
      <c r="P2023" s="149" t="s">
        <v>53</v>
      </c>
      <c r="Q2023" s="149"/>
      <c r="R2023" s="149" t="s">
        <v>8180</v>
      </c>
      <c r="S2023" s="149" t="s">
        <v>4928</v>
      </c>
      <c r="T2023" s="149" t="s">
        <v>837</v>
      </c>
      <c r="U2023" s="149" t="s">
        <v>267</v>
      </c>
      <c r="V2023" s="149"/>
      <c r="W2023" s="149"/>
      <c r="X2023" s="149" t="s">
        <v>268</v>
      </c>
      <c r="Y2023" s="149"/>
      <c r="Z2023" s="149"/>
      <c r="AA2023" s="149"/>
      <c r="AB2023" s="149" t="s">
        <v>269</v>
      </c>
      <c r="AC2023" s="149" t="s">
        <v>270</v>
      </c>
      <c r="AD2023" s="149" t="s">
        <v>837</v>
      </c>
      <c r="AE2023" s="149" t="s">
        <v>271</v>
      </c>
      <c r="AF2023" s="149"/>
      <c r="AG2023" s="149" t="s">
        <v>1098</v>
      </c>
      <c r="AH2023" s="149" t="s">
        <v>273</v>
      </c>
      <c r="AI2023" s="158">
        <v>78</v>
      </c>
      <c r="AJ2023" s="149"/>
      <c r="AK2023" s="159" t="s">
        <v>274</v>
      </c>
      <c r="AL2023" s="159" t="s">
        <v>274</v>
      </c>
      <c r="AM2023" s="149" t="s">
        <v>274</v>
      </c>
      <c r="AN2023" s="160">
        <v>4</v>
      </c>
      <c r="AO2023" s="149"/>
      <c r="AP2023" s="149" t="s">
        <v>274</v>
      </c>
      <c r="AQ2023" s="149" t="s">
        <v>275</v>
      </c>
      <c r="AR2023" s="158">
        <v>1</v>
      </c>
      <c r="AS2023" s="149" t="s">
        <v>275</v>
      </c>
      <c r="AT2023" s="149" t="s">
        <v>276</v>
      </c>
      <c r="AU2023" s="161">
        <v>1</v>
      </c>
      <c r="AV2023" s="159">
        <v>2585.94</v>
      </c>
      <c r="AW2023" s="159">
        <v>103.44</v>
      </c>
      <c r="AX2023" s="149" t="s">
        <v>274</v>
      </c>
      <c r="AY2023" s="159">
        <v>27.03</v>
      </c>
      <c r="AZ2023" s="159">
        <v>27.03</v>
      </c>
      <c r="BA2023" s="159">
        <v>108.12</v>
      </c>
      <c r="BB2023" s="159">
        <v>1995.9</v>
      </c>
      <c r="BC2023" s="162" t="s">
        <v>274</v>
      </c>
      <c r="BD2023" s="162">
        <v>0</v>
      </c>
      <c r="BE2023" s="159">
        <v>590.04</v>
      </c>
      <c r="BF2023" s="159">
        <v>590.04</v>
      </c>
      <c r="BG2023" s="159">
        <v>2585.94</v>
      </c>
    </row>
    <row r="2024" ht="28.05" customHeight="1" spans="1:59">
      <c r="A2024" s="149"/>
      <c r="B2024" s="149"/>
      <c r="C2024" s="149"/>
      <c r="D2024" s="149" t="s">
        <v>3726</v>
      </c>
      <c r="E2024" s="340" t="s">
        <v>9362</v>
      </c>
      <c r="F2024" s="149" t="s">
        <v>3726</v>
      </c>
      <c r="G2024" s="149" t="s">
        <v>9363</v>
      </c>
      <c r="H2024" s="149" t="s">
        <v>9364</v>
      </c>
      <c r="I2024" s="149" t="s">
        <v>9051</v>
      </c>
      <c r="J2024" s="149" t="s">
        <v>9365</v>
      </c>
      <c r="K2024" s="149"/>
      <c r="L2024" s="149" t="s">
        <v>287</v>
      </c>
      <c r="M2024" s="149"/>
      <c r="N2024" s="149" t="s">
        <v>263</v>
      </c>
      <c r="O2024" s="149" t="s">
        <v>214</v>
      </c>
      <c r="P2024" s="149" t="s">
        <v>53</v>
      </c>
      <c r="Q2024" s="149"/>
      <c r="R2024" s="149" t="s">
        <v>8963</v>
      </c>
      <c r="S2024" s="149" t="s">
        <v>4928</v>
      </c>
      <c r="T2024" s="149" t="s">
        <v>8964</v>
      </c>
      <c r="U2024" s="149" t="s">
        <v>267</v>
      </c>
      <c r="V2024" s="149"/>
      <c r="W2024" s="149"/>
      <c r="X2024" s="149" t="s">
        <v>268</v>
      </c>
      <c r="Y2024" s="149"/>
      <c r="Z2024" s="149"/>
      <c r="AA2024" s="149"/>
      <c r="AB2024" s="149" t="s">
        <v>269</v>
      </c>
      <c r="AC2024" s="149" t="s">
        <v>318</v>
      </c>
      <c r="AD2024" s="149" t="s">
        <v>8964</v>
      </c>
      <c r="AE2024" s="149" t="s">
        <v>271</v>
      </c>
      <c r="AF2024" s="149"/>
      <c r="AG2024" s="149" t="s">
        <v>1098</v>
      </c>
      <c r="AH2024" s="149" t="s">
        <v>273</v>
      </c>
      <c r="AI2024" s="158">
        <v>96</v>
      </c>
      <c r="AJ2024" s="149"/>
      <c r="AK2024" s="159" t="s">
        <v>274</v>
      </c>
      <c r="AL2024" s="159" t="s">
        <v>274</v>
      </c>
      <c r="AM2024" s="149" t="s">
        <v>274</v>
      </c>
      <c r="AN2024" s="160">
        <v>4</v>
      </c>
      <c r="AO2024" s="149"/>
      <c r="AP2024" s="149" t="s">
        <v>274</v>
      </c>
      <c r="AQ2024" s="149" t="s">
        <v>275</v>
      </c>
      <c r="AR2024" s="158">
        <v>1</v>
      </c>
      <c r="AS2024" s="149" t="s">
        <v>275</v>
      </c>
      <c r="AT2024" s="149" t="s">
        <v>276</v>
      </c>
      <c r="AU2024" s="161">
        <v>1</v>
      </c>
      <c r="AV2024" s="159">
        <v>11538.46</v>
      </c>
      <c r="AW2024" s="159">
        <v>461.54</v>
      </c>
      <c r="AX2024" s="149" t="s">
        <v>274</v>
      </c>
      <c r="AY2024" s="162">
        <v>0</v>
      </c>
      <c r="AZ2024" s="162" t="s">
        <v>274</v>
      </c>
      <c r="BA2024" s="162">
        <v>0</v>
      </c>
      <c r="BB2024" s="159">
        <v>11076.92</v>
      </c>
      <c r="BC2024" s="162" t="s">
        <v>274</v>
      </c>
      <c r="BD2024" s="162">
        <v>0</v>
      </c>
      <c r="BE2024" s="159">
        <v>461.54</v>
      </c>
      <c r="BF2024" s="159">
        <v>461.54</v>
      </c>
      <c r="BG2024" s="159">
        <v>11538.46</v>
      </c>
    </row>
    <row r="2025" ht="28.05" customHeight="1" spans="1:59">
      <c r="A2025" s="149"/>
      <c r="B2025" s="149"/>
      <c r="C2025" s="149"/>
      <c r="D2025" s="149" t="s">
        <v>3726</v>
      </c>
      <c r="E2025" s="340" t="s">
        <v>9366</v>
      </c>
      <c r="F2025" s="149" t="s">
        <v>3726</v>
      </c>
      <c r="G2025" s="149" t="s">
        <v>9367</v>
      </c>
      <c r="H2025" s="149" t="s">
        <v>9368</v>
      </c>
      <c r="I2025" s="149" t="s">
        <v>9135</v>
      </c>
      <c r="J2025" s="149" t="s">
        <v>9369</v>
      </c>
      <c r="K2025" s="149"/>
      <c r="L2025" s="149" t="s">
        <v>287</v>
      </c>
      <c r="M2025" s="149"/>
      <c r="N2025" s="149" t="s">
        <v>263</v>
      </c>
      <c r="O2025" s="149" t="s">
        <v>214</v>
      </c>
      <c r="P2025" s="149" t="s">
        <v>53</v>
      </c>
      <c r="Q2025" s="149"/>
      <c r="R2025" s="149" t="s">
        <v>9137</v>
      </c>
      <c r="S2025" s="149" t="s">
        <v>6847</v>
      </c>
      <c r="T2025" s="149" t="s">
        <v>414</v>
      </c>
      <c r="U2025" s="149" t="s">
        <v>267</v>
      </c>
      <c r="V2025" s="149"/>
      <c r="W2025" s="149"/>
      <c r="X2025" s="149" t="s">
        <v>336</v>
      </c>
      <c r="Y2025" s="149"/>
      <c r="Z2025" s="149"/>
      <c r="AA2025" s="149"/>
      <c r="AB2025" s="149" t="s">
        <v>269</v>
      </c>
      <c r="AC2025" s="149" t="s">
        <v>270</v>
      </c>
      <c r="AD2025" s="149" t="s">
        <v>414</v>
      </c>
      <c r="AE2025" s="149" t="s">
        <v>271</v>
      </c>
      <c r="AF2025" s="149"/>
      <c r="AG2025" s="149" t="s">
        <v>1098</v>
      </c>
      <c r="AH2025" s="149" t="s">
        <v>273</v>
      </c>
      <c r="AI2025" s="158">
        <v>21</v>
      </c>
      <c r="AJ2025" s="149"/>
      <c r="AK2025" s="159" t="s">
        <v>274</v>
      </c>
      <c r="AL2025" s="159" t="s">
        <v>274</v>
      </c>
      <c r="AM2025" s="149" t="s">
        <v>274</v>
      </c>
      <c r="AN2025" s="160">
        <v>4</v>
      </c>
      <c r="AO2025" s="149"/>
      <c r="AP2025" s="149" t="s">
        <v>274</v>
      </c>
      <c r="AQ2025" s="149" t="s">
        <v>275</v>
      </c>
      <c r="AR2025" s="158">
        <v>1</v>
      </c>
      <c r="AS2025" s="149" t="s">
        <v>275</v>
      </c>
      <c r="AT2025" s="149" t="s">
        <v>276</v>
      </c>
      <c r="AU2025" s="161">
        <v>1</v>
      </c>
      <c r="AV2025" s="159">
        <v>17420.36</v>
      </c>
      <c r="AW2025" s="159">
        <v>696.81</v>
      </c>
      <c r="AX2025" s="149" t="s">
        <v>274</v>
      </c>
      <c r="AY2025" s="159">
        <v>174.2</v>
      </c>
      <c r="AZ2025" s="159">
        <v>174.2</v>
      </c>
      <c r="BA2025" s="159">
        <v>696.8</v>
      </c>
      <c r="BB2025" s="159">
        <v>3658.2</v>
      </c>
      <c r="BC2025" s="162" t="s">
        <v>274</v>
      </c>
      <c r="BD2025" s="162">
        <v>0</v>
      </c>
      <c r="BE2025" s="159">
        <v>13762.16</v>
      </c>
      <c r="BF2025" s="159">
        <v>13762.16</v>
      </c>
      <c r="BG2025" s="159">
        <v>17420.36</v>
      </c>
    </row>
    <row r="2026" ht="28.05" customHeight="1" spans="1:59">
      <c r="A2026" s="149"/>
      <c r="B2026" s="149"/>
      <c r="C2026" s="149"/>
      <c r="D2026" s="149" t="s">
        <v>3726</v>
      </c>
      <c r="E2026" s="340" t="s">
        <v>9370</v>
      </c>
      <c r="F2026" s="149" t="s">
        <v>3726</v>
      </c>
      <c r="G2026" s="149" t="s">
        <v>9371</v>
      </c>
      <c r="H2026" s="149" t="s">
        <v>9326</v>
      </c>
      <c r="I2026" s="149" t="s">
        <v>9135</v>
      </c>
      <c r="J2026" s="149" t="s">
        <v>9372</v>
      </c>
      <c r="K2026" s="149"/>
      <c r="L2026" s="149" t="s">
        <v>287</v>
      </c>
      <c r="M2026" s="149"/>
      <c r="N2026" s="149" t="s">
        <v>263</v>
      </c>
      <c r="O2026" s="149" t="s">
        <v>214</v>
      </c>
      <c r="P2026" s="149" t="s">
        <v>53</v>
      </c>
      <c r="Q2026" s="149"/>
      <c r="R2026" s="149" t="s">
        <v>9137</v>
      </c>
      <c r="S2026" s="149" t="s">
        <v>6847</v>
      </c>
      <c r="T2026" s="149" t="s">
        <v>414</v>
      </c>
      <c r="U2026" s="149" t="s">
        <v>267</v>
      </c>
      <c r="V2026" s="149"/>
      <c r="W2026" s="149"/>
      <c r="X2026" s="149" t="s">
        <v>336</v>
      </c>
      <c r="Y2026" s="149"/>
      <c r="Z2026" s="149"/>
      <c r="AA2026" s="149"/>
      <c r="AB2026" s="149" t="s">
        <v>269</v>
      </c>
      <c r="AC2026" s="149" t="s">
        <v>270</v>
      </c>
      <c r="AD2026" s="149" t="s">
        <v>414</v>
      </c>
      <c r="AE2026" s="149" t="s">
        <v>271</v>
      </c>
      <c r="AF2026" s="149"/>
      <c r="AG2026" s="149" t="s">
        <v>1098</v>
      </c>
      <c r="AH2026" s="149" t="s">
        <v>273</v>
      </c>
      <c r="AI2026" s="158">
        <v>21</v>
      </c>
      <c r="AJ2026" s="149"/>
      <c r="AK2026" s="159" t="s">
        <v>274</v>
      </c>
      <c r="AL2026" s="159" t="s">
        <v>274</v>
      </c>
      <c r="AM2026" s="149" t="s">
        <v>274</v>
      </c>
      <c r="AN2026" s="160">
        <v>4</v>
      </c>
      <c r="AO2026" s="149"/>
      <c r="AP2026" s="149" t="s">
        <v>274</v>
      </c>
      <c r="AQ2026" s="149" t="s">
        <v>275</v>
      </c>
      <c r="AR2026" s="158">
        <v>1</v>
      </c>
      <c r="AS2026" s="149" t="s">
        <v>275</v>
      </c>
      <c r="AT2026" s="149" t="s">
        <v>276</v>
      </c>
      <c r="AU2026" s="161">
        <v>1</v>
      </c>
      <c r="AV2026" s="159">
        <v>17929.2</v>
      </c>
      <c r="AW2026" s="159">
        <v>717.17</v>
      </c>
      <c r="AX2026" s="149" t="s">
        <v>274</v>
      </c>
      <c r="AY2026" s="159">
        <v>179.29</v>
      </c>
      <c r="AZ2026" s="159">
        <v>179.29</v>
      </c>
      <c r="BA2026" s="159">
        <v>717.16</v>
      </c>
      <c r="BB2026" s="159">
        <v>3765.09</v>
      </c>
      <c r="BC2026" s="162" t="s">
        <v>274</v>
      </c>
      <c r="BD2026" s="162">
        <v>0</v>
      </c>
      <c r="BE2026" s="159">
        <v>14164.11</v>
      </c>
      <c r="BF2026" s="159">
        <v>14164.11</v>
      </c>
      <c r="BG2026" s="159">
        <v>17929.2</v>
      </c>
    </row>
    <row r="2027" ht="28.05" customHeight="1" spans="1:59">
      <c r="A2027" s="149"/>
      <c r="B2027" s="149"/>
      <c r="C2027" s="149"/>
      <c r="D2027" s="149" t="s">
        <v>3726</v>
      </c>
      <c r="E2027" s="340" t="s">
        <v>9373</v>
      </c>
      <c r="F2027" s="149" t="s">
        <v>3726</v>
      </c>
      <c r="G2027" s="149" t="s">
        <v>9374</v>
      </c>
      <c r="H2027" s="149" t="s">
        <v>5601</v>
      </c>
      <c r="I2027" s="149" t="s">
        <v>9336</v>
      </c>
      <c r="J2027" s="149" t="s">
        <v>9375</v>
      </c>
      <c r="K2027" s="149"/>
      <c r="L2027" s="149" t="s">
        <v>262</v>
      </c>
      <c r="M2027" s="149"/>
      <c r="N2027" s="149" t="s">
        <v>263</v>
      </c>
      <c r="O2027" s="149" t="s">
        <v>214</v>
      </c>
      <c r="P2027" s="149" t="s">
        <v>53</v>
      </c>
      <c r="Q2027" s="149"/>
      <c r="R2027" s="149" t="s">
        <v>3921</v>
      </c>
      <c r="S2027" s="149" t="s">
        <v>5008</v>
      </c>
      <c r="T2027" s="149" t="s">
        <v>837</v>
      </c>
      <c r="U2027" s="149" t="s">
        <v>267</v>
      </c>
      <c r="V2027" s="149"/>
      <c r="W2027" s="149"/>
      <c r="X2027" s="149" t="s">
        <v>336</v>
      </c>
      <c r="Y2027" s="149"/>
      <c r="Z2027" s="149"/>
      <c r="AA2027" s="149"/>
      <c r="AB2027" s="149" t="s">
        <v>269</v>
      </c>
      <c r="AC2027" s="149" t="s">
        <v>270</v>
      </c>
      <c r="AD2027" s="149" t="s">
        <v>837</v>
      </c>
      <c r="AE2027" s="149" t="s">
        <v>271</v>
      </c>
      <c r="AF2027" s="149"/>
      <c r="AG2027" s="149" t="s">
        <v>1098</v>
      </c>
      <c r="AH2027" s="149" t="s">
        <v>273</v>
      </c>
      <c r="AI2027" s="158">
        <v>78</v>
      </c>
      <c r="AJ2027" s="149"/>
      <c r="AK2027" s="159" t="s">
        <v>274</v>
      </c>
      <c r="AL2027" s="159" t="s">
        <v>274</v>
      </c>
      <c r="AM2027" s="149" t="s">
        <v>274</v>
      </c>
      <c r="AN2027" s="160">
        <v>4</v>
      </c>
      <c r="AO2027" s="149"/>
      <c r="AP2027" s="149" t="s">
        <v>274</v>
      </c>
      <c r="AQ2027" s="149" t="s">
        <v>275</v>
      </c>
      <c r="AR2027" s="158">
        <v>1</v>
      </c>
      <c r="AS2027" s="149" t="s">
        <v>275</v>
      </c>
      <c r="AT2027" s="149" t="s">
        <v>276</v>
      </c>
      <c r="AU2027" s="161">
        <v>1</v>
      </c>
      <c r="AV2027" s="159">
        <v>2912.62</v>
      </c>
      <c r="AW2027" s="159">
        <v>116.5</v>
      </c>
      <c r="AX2027" s="149" t="s">
        <v>274</v>
      </c>
      <c r="AY2027" s="159">
        <v>30.44</v>
      </c>
      <c r="AZ2027" s="159">
        <v>30.44</v>
      </c>
      <c r="BA2027" s="159">
        <v>121.76</v>
      </c>
      <c r="BB2027" s="159">
        <v>2248.25</v>
      </c>
      <c r="BC2027" s="162" t="s">
        <v>274</v>
      </c>
      <c r="BD2027" s="162">
        <v>0</v>
      </c>
      <c r="BE2027" s="159">
        <v>664.37</v>
      </c>
      <c r="BF2027" s="159">
        <v>664.37</v>
      </c>
      <c r="BG2027" s="159">
        <v>2912.62</v>
      </c>
    </row>
    <row r="2028" ht="28.05" customHeight="1" spans="1:59">
      <c r="A2028" s="149"/>
      <c r="B2028" s="149"/>
      <c r="C2028" s="149"/>
      <c r="D2028" s="149" t="s">
        <v>3726</v>
      </c>
      <c r="E2028" s="340" t="s">
        <v>9376</v>
      </c>
      <c r="F2028" s="149" t="s">
        <v>3726</v>
      </c>
      <c r="G2028" s="149" t="s">
        <v>9377</v>
      </c>
      <c r="H2028" s="149" t="s">
        <v>9378</v>
      </c>
      <c r="I2028" s="149" t="s">
        <v>9135</v>
      </c>
      <c r="J2028" s="149" t="s">
        <v>9379</v>
      </c>
      <c r="K2028" s="149"/>
      <c r="L2028" s="149" t="s">
        <v>287</v>
      </c>
      <c r="M2028" s="149"/>
      <c r="N2028" s="149" t="s">
        <v>263</v>
      </c>
      <c r="O2028" s="149" t="s">
        <v>214</v>
      </c>
      <c r="P2028" s="149" t="s">
        <v>53</v>
      </c>
      <c r="Q2028" s="149"/>
      <c r="R2028" s="149" t="s">
        <v>9137</v>
      </c>
      <c r="S2028" s="149" t="s">
        <v>6847</v>
      </c>
      <c r="T2028" s="149" t="s">
        <v>414</v>
      </c>
      <c r="U2028" s="149" t="s">
        <v>267</v>
      </c>
      <c r="V2028" s="149"/>
      <c r="W2028" s="149"/>
      <c r="X2028" s="149" t="s">
        <v>336</v>
      </c>
      <c r="Y2028" s="149"/>
      <c r="Z2028" s="149"/>
      <c r="AA2028" s="149"/>
      <c r="AB2028" s="149" t="s">
        <v>269</v>
      </c>
      <c r="AC2028" s="149" t="s">
        <v>270</v>
      </c>
      <c r="AD2028" s="149" t="s">
        <v>414</v>
      </c>
      <c r="AE2028" s="149" t="s">
        <v>271</v>
      </c>
      <c r="AF2028" s="149"/>
      <c r="AG2028" s="149" t="s">
        <v>1098</v>
      </c>
      <c r="AH2028" s="149" t="s">
        <v>273</v>
      </c>
      <c r="AI2028" s="158">
        <v>21</v>
      </c>
      <c r="AJ2028" s="149"/>
      <c r="AK2028" s="159" t="s">
        <v>274</v>
      </c>
      <c r="AL2028" s="159" t="s">
        <v>274</v>
      </c>
      <c r="AM2028" s="149" t="s">
        <v>274</v>
      </c>
      <c r="AN2028" s="160">
        <v>4</v>
      </c>
      <c r="AO2028" s="149"/>
      <c r="AP2028" s="149" t="s">
        <v>274</v>
      </c>
      <c r="AQ2028" s="149" t="s">
        <v>275</v>
      </c>
      <c r="AR2028" s="158">
        <v>1</v>
      </c>
      <c r="AS2028" s="149" t="s">
        <v>275</v>
      </c>
      <c r="AT2028" s="149" t="s">
        <v>276</v>
      </c>
      <c r="AU2028" s="161">
        <v>1</v>
      </c>
      <c r="AV2028" s="159">
        <v>30532.74</v>
      </c>
      <c r="AW2028" s="159">
        <v>1221.31</v>
      </c>
      <c r="AX2028" s="149" t="s">
        <v>274</v>
      </c>
      <c r="AY2028" s="159">
        <v>305.33</v>
      </c>
      <c r="AZ2028" s="159">
        <v>305.33</v>
      </c>
      <c r="BA2028" s="159">
        <v>1221.32</v>
      </c>
      <c r="BB2028" s="159">
        <v>6411.93</v>
      </c>
      <c r="BC2028" s="162" t="s">
        <v>274</v>
      </c>
      <c r="BD2028" s="162">
        <v>0</v>
      </c>
      <c r="BE2028" s="159">
        <v>24120.81</v>
      </c>
      <c r="BF2028" s="159">
        <v>24120.81</v>
      </c>
      <c r="BG2028" s="159">
        <v>30532.74</v>
      </c>
    </row>
    <row r="2029" ht="28.05" customHeight="1" spans="1:59">
      <c r="A2029" s="149"/>
      <c r="B2029" s="149"/>
      <c r="C2029" s="149"/>
      <c r="D2029" s="149" t="s">
        <v>3726</v>
      </c>
      <c r="E2029" s="340" t="s">
        <v>9380</v>
      </c>
      <c r="F2029" s="149" t="s">
        <v>3726</v>
      </c>
      <c r="G2029" s="149" t="s">
        <v>9381</v>
      </c>
      <c r="H2029" s="149" t="s">
        <v>9368</v>
      </c>
      <c r="I2029" s="149" t="s">
        <v>9135</v>
      </c>
      <c r="J2029" s="149" t="s">
        <v>9382</v>
      </c>
      <c r="K2029" s="149"/>
      <c r="L2029" s="149" t="s">
        <v>287</v>
      </c>
      <c r="M2029" s="149"/>
      <c r="N2029" s="149" t="s">
        <v>263</v>
      </c>
      <c r="O2029" s="149" t="s">
        <v>214</v>
      </c>
      <c r="P2029" s="149" t="s">
        <v>53</v>
      </c>
      <c r="Q2029" s="149"/>
      <c r="R2029" s="149" t="s">
        <v>9137</v>
      </c>
      <c r="S2029" s="149" t="s">
        <v>6847</v>
      </c>
      <c r="T2029" s="149" t="s">
        <v>414</v>
      </c>
      <c r="U2029" s="149" t="s">
        <v>267</v>
      </c>
      <c r="V2029" s="149"/>
      <c r="W2029" s="149"/>
      <c r="X2029" s="149" t="s">
        <v>336</v>
      </c>
      <c r="Y2029" s="149"/>
      <c r="Z2029" s="149"/>
      <c r="AA2029" s="149"/>
      <c r="AB2029" s="149" t="s">
        <v>269</v>
      </c>
      <c r="AC2029" s="149" t="s">
        <v>270</v>
      </c>
      <c r="AD2029" s="149" t="s">
        <v>414</v>
      </c>
      <c r="AE2029" s="149" t="s">
        <v>271</v>
      </c>
      <c r="AF2029" s="149"/>
      <c r="AG2029" s="149" t="s">
        <v>1098</v>
      </c>
      <c r="AH2029" s="149" t="s">
        <v>273</v>
      </c>
      <c r="AI2029" s="158">
        <v>21</v>
      </c>
      <c r="AJ2029" s="149"/>
      <c r="AK2029" s="159" t="s">
        <v>274</v>
      </c>
      <c r="AL2029" s="159" t="s">
        <v>274</v>
      </c>
      <c r="AM2029" s="149" t="s">
        <v>274</v>
      </c>
      <c r="AN2029" s="160">
        <v>4</v>
      </c>
      <c r="AO2029" s="149"/>
      <c r="AP2029" s="149" t="s">
        <v>274</v>
      </c>
      <c r="AQ2029" s="149" t="s">
        <v>275</v>
      </c>
      <c r="AR2029" s="158">
        <v>1</v>
      </c>
      <c r="AS2029" s="149" t="s">
        <v>275</v>
      </c>
      <c r="AT2029" s="149" t="s">
        <v>276</v>
      </c>
      <c r="AU2029" s="161">
        <v>1</v>
      </c>
      <c r="AV2029" s="159">
        <v>17420.36</v>
      </c>
      <c r="AW2029" s="159">
        <v>696.81</v>
      </c>
      <c r="AX2029" s="149" t="s">
        <v>274</v>
      </c>
      <c r="AY2029" s="159">
        <v>174.2</v>
      </c>
      <c r="AZ2029" s="159">
        <v>174.2</v>
      </c>
      <c r="BA2029" s="159">
        <v>696.8</v>
      </c>
      <c r="BB2029" s="159">
        <v>3658.2</v>
      </c>
      <c r="BC2029" s="162" t="s">
        <v>274</v>
      </c>
      <c r="BD2029" s="162">
        <v>0</v>
      </c>
      <c r="BE2029" s="159">
        <v>13762.16</v>
      </c>
      <c r="BF2029" s="159">
        <v>13762.16</v>
      </c>
      <c r="BG2029" s="159">
        <v>17420.36</v>
      </c>
    </row>
    <row r="2030" ht="28.05" customHeight="1" spans="1:59">
      <c r="A2030" s="149"/>
      <c r="B2030" s="149"/>
      <c r="C2030" s="149"/>
      <c r="D2030" s="149" t="s">
        <v>3726</v>
      </c>
      <c r="E2030" s="340" t="s">
        <v>9383</v>
      </c>
      <c r="F2030" s="149" t="s">
        <v>3726</v>
      </c>
      <c r="G2030" s="149" t="s">
        <v>9384</v>
      </c>
      <c r="H2030" s="149" t="s">
        <v>9368</v>
      </c>
      <c r="I2030" s="149" t="s">
        <v>9135</v>
      </c>
      <c r="J2030" s="149" t="s">
        <v>9385</v>
      </c>
      <c r="K2030" s="149"/>
      <c r="L2030" s="149" t="s">
        <v>287</v>
      </c>
      <c r="M2030" s="149"/>
      <c r="N2030" s="149" t="s">
        <v>263</v>
      </c>
      <c r="O2030" s="149" t="s">
        <v>214</v>
      </c>
      <c r="P2030" s="149" t="s">
        <v>53</v>
      </c>
      <c r="Q2030" s="149"/>
      <c r="R2030" s="149" t="s">
        <v>9137</v>
      </c>
      <c r="S2030" s="149" t="s">
        <v>6847</v>
      </c>
      <c r="T2030" s="149" t="s">
        <v>414</v>
      </c>
      <c r="U2030" s="149" t="s">
        <v>267</v>
      </c>
      <c r="V2030" s="149"/>
      <c r="W2030" s="149"/>
      <c r="X2030" s="149" t="s">
        <v>336</v>
      </c>
      <c r="Y2030" s="149"/>
      <c r="Z2030" s="149"/>
      <c r="AA2030" s="149"/>
      <c r="AB2030" s="149" t="s">
        <v>269</v>
      </c>
      <c r="AC2030" s="149" t="s">
        <v>270</v>
      </c>
      <c r="AD2030" s="149" t="s">
        <v>414</v>
      </c>
      <c r="AE2030" s="149" t="s">
        <v>271</v>
      </c>
      <c r="AF2030" s="149"/>
      <c r="AG2030" s="149" t="s">
        <v>1098</v>
      </c>
      <c r="AH2030" s="149" t="s">
        <v>273</v>
      </c>
      <c r="AI2030" s="158">
        <v>21</v>
      </c>
      <c r="AJ2030" s="149"/>
      <c r="AK2030" s="159" t="s">
        <v>274</v>
      </c>
      <c r="AL2030" s="159" t="s">
        <v>274</v>
      </c>
      <c r="AM2030" s="149" t="s">
        <v>274</v>
      </c>
      <c r="AN2030" s="160">
        <v>4</v>
      </c>
      <c r="AO2030" s="149"/>
      <c r="AP2030" s="149" t="s">
        <v>274</v>
      </c>
      <c r="AQ2030" s="149" t="s">
        <v>275</v>
      </c>
      <c r="AR2030" s="158">
        <v>1</v>
      </c>
      <c r="AS2030" s="149" t="s">
        <v>275</v>
      </c>
      <c r="AT2030" s="149" t="s">
        <v>276</v>
      </c>
      <c r="AU2030" s="161">
        <v>1</v>
      </c>
      <c r="AV2030" s="159">
        <v>17420.36</v>
      </c>
      <c r="AW2030" s="159">
        <v>696.81</v>
      </c>
      <c r="AX2030" s="149" t="s">
        <v>274</v>
      </c>
      <c r="AY2030" s="159">
        <v>174.2</v>
      </c>
      <c r="AZ2030" s="159">
        <v>174.2</v>
      </c>
      <c r="BA2030" s="159">
        <v>696.8</v>
      </c>
      <c r="BB2030" s="159">
        <v>3658.2</v>
      </c>
      <c r="BC2030" s="162" t="s">
        <v>274</v>
      </c>
      <c r="BD2030" s="162">
        <v>0</v>
      </c>
      <c r="BE2030" s="159">
        <v>13762.16</v>
      </c>
      <c r="BF2030" s="159">
        <v>13762.16</v>
      </c>
      <c r="BG2030" s="159">
        <v>17420.36</v>
      </c>
    </row>
    <row r="2031" ht="28.05" customHeight="1" spans="1:59">
      <c r="A2031" s="149"/>
      <c r="B2031" s="149"/>
      <c r="C2031" s="149"/>
      <c r="D2031" s="149" t="s">
        <v>3726</v>
      </c>
      <c r="E2031" s="340" t="s">
        <v>9386</v>
      </c>
      <c r="F2031" s="149" t="s">
        <v>3726</v>
      </c>
      <c r="G2031" s="149" t="s">
        <v>9387</v>
      </c>
      <c r="H2031" s="149" t="s">
        <v>9388</v>
      </c>
      <c r="I2031" s="149" t="s">
        <v>9389</v>
      </c>
      <c r="J2031" s="149" t="s">
        <v>9390</v>
      </c>
      <c r="K2031" s="149"/>
      <c r="L2031" s="149" t="s">
        <v>287</v>
      </c>
      <c r="M2031" s="149"/>
      <c r="N2031" s="149" t="s">
        <v>263</v>
      </c>
      <c r="O2031" s="149" t="s">
        <v>214</v>
      </c>
      <c r="P2031" s="149" t="s">
        <v>53</v>
      </c>
      <c r="Q2031" s="149"/>
      <c r="R2031" s="149" t="s">
        <v>9137</v>
      </c>
      <c r="S2031" s="149" t="s">
        <v>6847</v>
      </c>
      <c r="T2031" s="149" t="s">
        <v>414</v>
      </c>
      <c r="U2031" s="149" t="s">
        <v>267</v>
      </c>
      <c r="V2031" s="149"/>
      <c r="W2031" s="149"/>
      <c r="X2031" s="149" t="s">
        <v>336</v>
      </c>
      <c r="Y2031" s="149"/>
      <c r="Z2031" s="149"/>
      <c r="AA2031" s="149"/>
      <c r="AB2031" s="149" t="s">
        <v>269</v>
      </c>
      <c r="AC2031" s="149" t="s">
        <v>270</v>
      </c>
      <c r="AD2031" s="149" t="s">
        <v>414</v>
      </c>
      <c r="AE2031" s="149" t="s">
        <v>271</v>
      </c>
      <c r="AF2031" s="149"/>
      <c r="AG2031" s="149" t="s">
        <v>1098</v>
      </c>
      <c r="AH2031" s="149" t="s">
        <v>273</v>
      </c>
      <c r="AI2031" s="158">
        <v>21</v>
      </c>
      <c r="AJ2031" s="149"/>
      <c r="AK2031" s="159" t="s">
        <v>274</v>
      </c>
      <c r="AL2031" s="159" t="s">
        <v>274</v>
      </c>
      <c r="AM2031" s="149" t="s">
        <v>274</v>
      </c>
      <c r="AN2031" s="160">
        <v>4</v>
      </c>
      <c r="AO2031" s="149"/>
      <c r="AP2031" s="149" t="s">
        <v>274</v>
      </c>
      <c r="AQ2031" s="149" t="s">
        <v>275</v>
      </c>
      <c r="AR2031" s="158">
        <v>1</v>
      </c>
      <c r="AS2031" s="149" t="s">
        <v>275</v>
      </c>
      <c r="AT2031" s="149" t="s">
        <v>276</v>
      </c>
      <c r="AU2031" s="161">
        <v>1</v>
      </c>
      <c r="AV2031" s="159">
        <v>10584.07</v>
      </c>
      <c r="AW2031" s="159">
        <v>423.36</v>
      </c>
      <c r="AX2031" s="149" t="s">
        <v>274</v>
      </c>
      <c r="AY2031" s="159">
        <v>105.84</v>
      </c>
      <c r="AZ2031" s="159">
        <v>105.84</v>
      </c>
      <c r="BA2031" s="159">
        <v>423.36</v>
      </c>
      <c r="BB2031" s="159">
        <v>2222.64</v>
      </c>
      <c r="BC2031" s="162" t="s">
        <v>274</v>
      </c>
      <c r="BD2031" s="162">
        <v>0</v>
      </c>
      <c r="BE2031" s="159">
        <v>8361.43</v>
      </c>
      <c r="BF2031" s="159">
        <v>8361.43</v>
      </c>
      <c r="BG2031" s="159">
        <v>10584.07</v>
      </c>
    </row>
    <row r="2032" ht="28.05" customHeight="1" spans="1:59">
      <c r="A2032" s="149"/>
      <c r="B2032" s="149"/>
      <c r="C2032" s="149"/>
      <c r="D2032" s="149" t="s">
        <v>3726</v>
      </c>
      <c r="E2032" s="340" t="s">
        <v>9391</v>
      </c>
      <c r="F2032" s="149" t="s">
        <v>3726</v>
      </c>
      <c r="G2032" s="149" t="s">
        <v>9392</v>
      </c>
      <c r="H2032" s="149" t="s">
        <v>9312</v>
      </c>
      <c r="I2032" s="149" t="s">
        <v>9195</v>
      </c>
      <c r="J2032" s="149" t="s">
        <v>9393</v>
      </c>
      <c r="K2032" s="149"/>
      <c r="L2032" s="149" t="s">
        <v>287</v>
      </c>
      <c r="M2032" s="149"/>
      <c r="N2032" s="149" t="s">
        <v>263</v>
      </c>
      <c r="O2032" s="149" t="s">
        <v>214</v>
      </c>
      <c r="P2032" s="149" t="s">
        <v>53</v>
      </c>
      <c r="Q2032" s="149"/>
      <c r="R2032" s="149" t="s">
        <v>8963</v>
      </c>
      <c r="S2032" s="149" t="s">
        <v>4928</v>
      </c>
      <c r="T2032" s="149" t="s">
        <v>8964</v>
      </c>
      <c r="U2032" s="149" t="s">
        <v>267</v>
      </c>
      <c r="V2032" s="149"/>
      <c r="W2032" s="149"/>
      <c r="X2032" s="149" t="s">
        <v>268</v>
      </c>
      <c r="Y2032" s="149"/>
      <c r="Z2032" s="149"/>
      <c r="AA2032" s="149"/>
      <c r="AB2032" s="149" t="s">
        <v>269</v>
      </c>
      <c r="AC2032" s="149" t="s">
        <v>318</v>
      </c>
      <c r="AD2032" s="149" t="s">
        <v>8964</v>
      </c>
      <c r="AE2032" s="149" t="s">
        <v>271</v>
      </c>
      <c r="AF2032" s="149"/>
      <c r="AG2032" s="149" t="s">
        <v>1098</v>
      </c>
      <c r="AH2032" s="149" t="s">
        <v>273</v>
      </c>
      <c r="AI2032" s="158">
        <v>96</v>
      </c>
      <c r="AJ2032" s="149"/>
      <c r="AK2032" s="159" t="s">
        <v>274</v>
      </c>
      <c r="AL2032" s="159" t="s">
        <v>274</v>
      </c>
      <c r="AM2032" s="149" t="s">
        <v>274</v>
      </c>
      <c r="AN2032" s="160">
        <v>4</v>
      </c>
      <c r="AO2032" s="149"/>
      <c r="AP2032" s="149" t="s">
        <v>274</v>
      </c>
      <c r="AQ2032" s="149" t="s">
        <v>275</v>
      </c>
      <c r="AR2032" s="158">
        <v>1</v>
      </c>
      <c r="AS2032" s="149" t="s">
        <v>275</v>
      </c>
      <c r="AT2032" s="149" t="s">
        <v>276</v>
      </c>
      <c r="AU2032" s="161">
        <v>1</v>
      </c>
      <c r="AV2032" s="159">
        <v>21367.53</v>
      </c>
      <c r="AW2032" s="159">
        <v>854.7</v>
      </c>
      <c r="AX2032" s="149" t="s">
        <v>274</v>
      </c>
      <c r="AY2032" s="162">
        <v>0</v>
      </c>
      <c r="AZ2032" s="162" t="s">
        <v>274</v>
      </c>
      <c r="BA2032" s="162">
        <v>0</v>
      </c>
      <c r="BB2032" s="159">
        <v>20512.83</v>
      </c>
      <c r="BC2032" s="162" t="s">
        <v>274</v>
      </c>
      <c r="BD2032" s="162">
        <v>0</v>
      </c>
      <c r="BE2032" s="159">
        <v>854.7</v>
      </c>
      <c r="BF2032" s="159">
        <v>854.7</v>
      </c>
      <c r="BG2032" s="159">
        <v>21367.53</v>
      </c>
    </row>
    <row r="2033" ht="28.05" customHeight="1" spans="1:59">
      <c r="A2033" s="149"/>
      <c r="B2033" s="149"/>
      <c r="C2033" s="149"/>
      <c r="D2033" s="149" t="s">
        <v>3726</v>
      </c>
      <c r="E2033" s="340" t="s">
        <v>9394</v>
      </c>
      <c r="F2033" s="149" t="s">
        <v>3726</v>
      </c>
      <c r="G2033" s="149" t="s">
        <v>9395</v>
      </c>
      <c r="H2033" s="149" t="s">
        <v>9396</v>
      </c>
      <c r="I2033" s="149" t="s">
        <v>9397</v>
      </c>
      <c r="J2033" s="149" t="s">
        <v>9398</v>
      </c>
      <c r="K2033" s="149"/>
      <c r="L2033" s="149" t="s">
        <v>262</v>
      </c>
      <c r="M2033" s="149"/>
      <c r="N2033" s="149" t="s">
        <v>263</v>
      </c>
      <c r="O2033" s="149" t="s">
        <v>214</v>
      </c>
      <c r="P2033" s="149" t="s">
        <v>53</v>
      </c>
      <c r="Q2033" s="149"/>
      <c r="R2033" s="149" t="s">
        <v>3903</v>
      </c>
      <c r="S2033" s="149" t="s">
        <v>5506</v>
      </c>
      <c r="T2033" s="149" t="s">
        <v>9399</v>
      </c>
      <c r="U2033" s="149" t="s">
        <v>267</v>
      </c>
      <c r="V2033" s="149"/>
      <c r="W2033" s="149"/>
      <c r="X2033" s="149" t="s">
        <v>268</v>
      </c>
      <c r="Y2033" s="149"/>
      <c r="Z2033" s="149"/>
      <c r="AA2033" s="149"/>
      <c r="AB2033" s="149" t="s">
        <v>269</v>
      </c>
      <c r="AC2033" s="149" t="s">
        <v>318</v>
      </c>
      <c r="AD2033" s="149" t="s">
        <v>9399</v>
      </c>
      <c r="AE2033" s="149" t="s">
        <v>271</v>
      </c>
      <c r="AF2033" s="149"/>
      <c r="AG2033" s="149" t="s">
        <v>1098</v>
      </c>
      <c r="AH2033" s="149" t="s">
        <v>273</v>
      </c>
      <c r="AI2033" s="158">
        <v>96</v>
      </c>
      <c r="AJ2033" s="149"/>
      <c r="AK2033" s="159" t="s">
        <v>274</v>
      </c>
      <c r="AL2033" s="159" t="s">
        <v>274</v>
      </c>
      <c r="AM2033" s="149" t="s">
        <v>274</v>
      </c>
      <c r="AN2033" s="160">
        <v>4</v>
      </c>
      <c r="AO2033" s="149"/>
      <c r="AP2033" s="149" t="s">
        <v>274</v>
      </c>
      <c r="AQ2033" s="149" t="s">
        <v>275</v>
      </c>
      <c r="AR2033" s="158">
        <v>1</v>
      </c>
      <c r="AS2033" s="149" t="s">
        <v>275</v>
      </c>
      <c r="AT2033" s="149" t="s">
        <v>276</v>
      </c>
      <c r="AU2033" s="161">
        <v>1</v>
      </c>
      <c r="AV2033" s="159">
        <v>44444.44</v>
      </c>
      <c r="AW2033" s="159">
        <v>1777.78</v>
      </c>
      <c r="AX2033" s="149" t="s">
        <v>274</v>
      </c>
      <c r="AY2033" s="162">
        <v>0</v>
      </c>
      <c r="AZ2033" s="162" t="s">
        <v>274</v>
      </c>
      <c r="BA2033" s="162">
        <v>0</v>
      </c>
      <c r="BB2033" s="159">
        <v>42666.66</v>
      </c>
      <c r="BC2033" s="162" t="s">
        <v>274</v>
      </c>
      <c r="BD2033" s="162">
        <v>0</v>
      </c>
      <c r="BE2033" s="159">
        <v>1777.78</v>
      </c>
      <c r="BF2033" s="159">
        <v>1777.78</v>
      </c>
      <c r="BG2033" s="159">
        <v>44444.44</v>
      </c>
    </row>
    <row r="2034" ht="28.05" customHeight="1" spans="1:59">
      <c r="A2034" s="149"/>
      <c r="B2034" s="149"/>
      <c r="C2034" s="149"/>
      <c r="D2034" s="149" t="s">
        <v>3726</v>
      </c>
      <c r="E2034" s="340" t="s">
        <v>9400</v>
      </c>
      <c r="F2034" s="149" t="s">
        <v>3726</v>
      </c>
      <c r="G2034" s="149" t="s">
        <v>9401</v>
      </c>
      <c r="H2034" s="149" t="s">
        <v>9402</v>
      </c>
      <c r="I2034" s="149" t="s">
        <v>9403</v>
      </c>
      <c r="J2034" s="149" t="s">
        <v>9404</v>
      </c>
      <c r="K2034" s="149"/>
      <c r="L2034" s="149" t="s">
        <v>287</v>
      </c>
      <c r="M2034" s="149"/>
      <c r="N2034" s="149" t="s">
        <v>263</v>
      </c>
      <c r="O2034" s="149" t="s">
        <v>214</v>
      </c>
      <c r="P2034" s="149" t="s">
        <v>53</v>
      </c>
      <c r="Q2034" s="149"/>
      <c r="R2034" s="149" t="s">
        <v>9137</v>
      </c>
      <c r="S2034" s="149" t="s">
        <v>6847</v>
      </c>
      <c r="T2034" s="149" t="s">
        <v>414</v>
      </c>
      <c r="U2034" s="149" t="s">
        <v>267</v>
      </c>
      <c r="V2034" s="149"/>
      <c r="W2034" s="149"/>
      <c r="X2034" s="149" t="s">
        <v>336</v>
      </c>
      <c r="Y2034" s="149"/>
      <c r="Z2034" s="149"/>
      <c r="AA2034" s="149"/>
      <c r="AB2034" s="149" t="s">
        <v>269</v>
      </c>
      <c r="AC2034" s="149" t="s">
        <v>270</v>
      </c>
      <c r="AD2034" s="149" t="s">
        <v>414</v>
      </c>
      <c r="AE2034" s="149" t="s">
        <v>271</v>
      </c>
      <c r="AF2034" s="149"/>
      <c r="AG2034" s="149" t="s">
        <v>1098</v>
      </c>
      <c r="AH2034" s="149" t="s">
        <v>273</v>
      </c>
      <c r="AI2034" s="158">
        <v>21</v>
      </c>
      <c r="AJ2034" s="149"/>
      <c r="AK2034" s="159" t="s">
        <v>274</v>
      </c>
      <c r="AL2034" s="159" t="s">
        <v>274</v>
      </c>
      <c r="AM2034" s="149" t="s">
        <v>274</v>
      </c>
      <c r="AN2034" s="160">
        <v>4</v>
      </c>
      <c r="AO2034" s="149"/>
      <c r="AP2034" s="149" t="s">
        <v>274</v>
      </c>
      <c r="AQ2034" s="149" t="s">
        <v>275</v>
      </c>
      <c r="AR2034" s="158">
        <v>1</v>
      </c>
      <c r="AS2034" s="149" t="s">
        <v>275</v>
      </c>
      <c r="AT2034" s="149" t="s">
        <v>276</v>
      </c>
      <c r="AU2034" s="161">
        <v>1</v>
      </c>
      <c r="AV2034" s="159">
        <v>57301.77</v>
      </c>
      <c r="AW2034" s="159">
        <v>2292.07</v>
      </c>
      <c r="AX2034" s="149" t="s">
        <v>274</v>
      </c>
      <c r="AY2034" s="159">
        <v>573.02</v>
      </c>
      <c r="AZ2034" s="159">
        <v>573.02</v>
      </c>
      <c r="BA2034" s="159">
        <v>2292.08</v>
      </c>
      <c r="BB2034" s="159">
        <v>12033.42</v>
      </c>
      <c r="BC2034" s="162" t="s">
        <v>274</v>
      </c>
      <c r="BD2034" s="162">
        <v>0</v>
      </c>
      <c r="BE2034" s="159">
        <v>45268.35</v>
      </c>
      <c r="BF2034" s="159">
        <v>45268.35</v>
      </c>
      <c r="BG2034" s="159">
        <v>57301.77</v>
      </c>
    </row>
    <row r="2035" ht="28.05" customHeight="1" spans="1:59">
      <c r="A2035" s="149"/>
      <c r="B2035" s="149"/>
      <c r="C2035" s="149"/>
      <c r="D2035" s="149" t="s">
        <v>3726</v>
      </c>
      <c r="E2035" s="340" t="s">
        <v>9405</v>
      </c>
      <c r="F2035" s="149" t="s">
        <v>3726</v>
      </c>
      <c r="G2035" s="149" t="s">
        <v>9406</v>
      </c>
      <c r="H2035" s="149" t="s">
        <v>9402</v>
      </c>
      <c r="I2035" s="149" t="s">
        <v>9403</v>
      </c>
      <c r="J2035" s="149" t="s">
        <v>9407</v>
      </c>
      <c r="K2035" s="149"/>
      <c r="L2035" s="149" t="s">
        <v>287</v>
      </c>
      <c r="M2035" s="149"/>
      <c r="N2035" s="149" t="s">
        <v>263</v>
      </c>
      <c r="O2035" s="149" t="s">
        <v>214</v>
      </c>
      <c r="P2035" s="149" t="s">
        <v>53</v>
      </c>
      <c r="Q2035" s="149"/>
      <c r="R2035" s="149" t="s">
        <v>9137</v>
      </c>
      <c r="S2035" s="149" t="s">
        <v>6847</v>
      </c>
      <c r="T2035" s="149" t="s">
        <v>414</v>
      </c>
      <c r="U2035" s="149" t="s">
        <v>267</v>
      </c>
      <c r="V2035" s="149"/>
      <c r="W2035" s="149"/>
      <c r="X2035" s="149" t="s">
        <v>336</v>
      </c>
      <c r="Y2035" s="149"/>
      <c r="Z2035" s="149"/>
      <c r="AA2035" s="149"/>
      <c r="AB2035" s="149" t="s">
        <v>269</v>
      </c>
      <c r="AC2035" s="149" t="s">
        <v>270</v>
      </c>
      <c r="AD2035" s="149" t="s">
        <v>414</v>
      </c>
      <c r="AE2035" s="149" t="s">
        <v>271</v>
      </c>
      <c r="AF2035" s="149"/>
      <c r="AG2035" s="149" t="s">
        <v>1098</v>
      </c>
      <c r="AH2035" s="149" t="s">
        <v>273</v>
      </c>
      <c r="AI2035" s="158">
        <v>21</v>
      </c>
      <c r="AJ2035" s="149"/>
      <c r="AK2035" s="159" t="s">
        <v>274</v>
      </c>
      <c r="AL2035" s="159" t="s">
        <v>274</v>
      </c>
      <c r="AM2035" s="149" t="s">
        <v>274</v>
      </c>
      <c r="AN2035" s="160">
        <v>4</v>
      </c>
      <c r="AO2035" s="149"/>
      <c r="AP2035" s="149" t="s">
        <v>274</v>
      </c>
      <c r="AQ2035" s="149" t="s">
        <v>275</v>
      </c>
      <c r="AR2035" s="158">
        <v>1</v>
      </c>
      <c r="AS2035" s="149" t="s">
        <v>275</v>
      </c>
      <c r="AT2035" s="149" t="s">
        <v>276</v>
      </c>
      <c r="AU2035" s="161">
        <v>1</v>
      </c>
      <c r="AV2035" s="159">
        <v>57301.77</v>
      </c>
      <c r="AW2035" s="159">
        <v>2292.07</v>
      </c>
      <c r="AX2035" s="149" t="s">
        <v>274</v>
      </c>
      <c r="AY2035" s="159">
        <v>573.02</v>
      </c>
      <c r="AZ2035" s="159">
        <v>573.02</v>
      </c>
      <c r="BA2035" s="159">
        <v>2292.08</v>
      </c>
      <c r="BB2035" s="159">
        <v>12033.42</v>
      </c>
      <c r="BC2035" s="162" t="s">
        <v>274</v>
      </c>
      <c r="BD2035" s="162">
        <v>0</v>
      </c>
      <c r="BE2035" s="159">
        <v>45268.35</v>
      </c>
      <c r="BF2035" s="159">
        <v>45268.35</v>
      </c>
      <c r="BG2035" s="159">
        <v>57301.77</v>
      </c>
    </row>
    <row r="2036" ht="28.05" customHeight="1" spans="1:59">
      <c r="A2036" s="149"/>
      <c r="B2036" s="149"/>
      <c r="C2036" s="149"/>
      <c r="D2036" s="149" t="s">
        <v>3726</v>
      </c>
      <c r="E2036" s="340" t="s">
        <v>9408</v>
      </c>
      <c r="F2036" s="149" t="s">
        <v>3726</v>
      </c>
      <c r="G2036" s="149" t="s">
        <v>9409</v>
      </c>
      <c r="H2036" s="149" t="s">
        <v>9410</v>
      </c>
      <c r="I2036" s="149"/>
      <c r="J2036" s="149" t="s">
        <v>9411</v>
      </c>
      <c r="K2036" s="149"/>
      <c r="L2036" s="149" t="s">
        <v>287</v>
      </c>
      <c r="M2036" s="149"/>
      <c r="N2036" s="149" t="s">
        <v>263</v>
      </c>
      <c r="O2036" s="149" t="s">
        <v>214</v>
      </c>
      <c r="P2036" s="149" t="s">
        <v>53</v>
      </c>
      <c r="Q2036" s="149"/>
      <c r="R2036" s="149" t="s">
        <v>333</v>
      </c>
      <c r="S2036" s="149" t="s">
        <v>289</v>
      </c>
      <c r="T2036" s="149" t="s">
        <v>9261</v>
      </c>
      <c r="U2036" s="149" t="s">
        <v>267</v>
      </c>
      <c r="V2036" s="149"/>
      <c r="W2036" s="149"/>
      <c r="X2036" s="149" t="s">
        <v>336</v>
      </c>
      <c r="Y2036" s="149"/>
      <c r="Z2036" s="149"/>
      <c r="AA2036" s="149"/>
      <c r="AB2036" s="149" t="s">
        <v>269</v>
      </c>
      <c r="AC2036" s="149" t="s">
        <v>318</v>
      </c>
      <c r="AD2036" s="149" t="s">
        <v>9261</v>
      </c>
      <c r="AE2036" s="149" t="s">
        <v>271</v>
      </c>
      <c r="AF2036" s="149"/>
      <c r="AG2036" s="149" t="s">
        <v>1098</v>
      </c>
      <c r="AH2036" s="149" t="s">
        <v>273</v>
      </c>
      <c r="AI2036" s="158">
        <v>96</v>
      </c>
      <c r="AJ2036" s="149"/>
      <c r="AK2036" s="159" t="s">
        <v>274</v>
      </c>
      <c r="AL2036" s="159" t="s">
        <v>274</v>
      </c>
      <c r="AM2036" s="149" t="s">
        <v>274</v>
      </c>
      <c r="AN2036" s="160">
        <v>4</v>
      </c>
      <c r="AO2036" s="149"/>
      <c r="AP2036" s="149" t="s">
        <v>274</v>
      </c>
      <c r="AQ2036" s="149" t="s">
        <v>275</v>
      </c>
      <c r="AR2036" s="158">
        <v>1</v>
      </c>
      <c r="AS2036" s="149" t="s">
        <v>275</v>
      </c>
      <c r="AT2036" s="149" t="s">
        <v>276</v>
      </c>
      <c r="AU2036" s="161">
        <v>1</v>
      </c>
      <c r="AV2036" s="159">
        <v>38180</v>
      </c>
      <c r="AW2036" s="159">
        <v>1527.2</v>
      </c>
      <c r="AX2036" s="149" t="s">
        <v>274</v>
      </c>
      <c r="AY2036" s="149"/>
      <c r="AZ2036" s="162" t="s">
        <v>274</v>
      </c>
      <c r="BA2036" s="162">
        <v>0</v>
      </c>
      <c r="BB2036" s="159">
        <v>36652.8</v>
      </c>
      <c r="BC2036" s="159">
        <v>1527.2</v>
      </c>
      <c r="BD2036" s="159">
        <v>1527.2</v>
      </c>
      <c r="BE2036" s="159">
        <v>1527.2</v>
      </c>
      <c r="BF2036" s="162">
        <v>0</v>
      </c>
      <c r="BG2036" s="159">
        <v>38180</v>
      </c>
    </row>
    <row r="2037" ht="28.05" customHeight="1" spans="1:59">
      <c r="A2037" s="149"/>
      <c r="B2037" s="149"/>
      <c r="C2037" s="149"/>
      <c r="D2037" s="149" t="s">
        <v>3726</v>
      </c>
      <c r="E2037" s="340" t="s">
        <v>9412</v>
      </c>
      <c r="F2037" s="149" t="s">
        <v>3726</v>
      </c>
      <c r="G2037" s="149" t="s">
        <v>9413</v>
      </c>
      <c r="H2037" s="149" t="s">
        <v>9414</v>
      </c>
      <c r="I2037" s="149"/>
      <c r="J2037" s="149" t="s">
        <v>9415</v>
      </c>
      <c r="K2037" s="149"/>
      <c r="L2037" s="149" t="s">
        <v>287</v>
      </c>
      <c r="M2037" s="149"/>
      <c r="N2037" s="149" t="s">
        <v>263</v>
      </c>
      <c r="O2037" s="149" t="s">
        <v>214</v>
      </c>
      <c r="P2037" s="149" t="s">
        <v>53</v>
      </c>
      <c r="Q2037" s="149"/>
      <c r="R2037" s="149" t="s">
        <v>333</v>
      </c>
      <c r="S2037" s="149" t="s">
        <v>289</v>
      </c>
      <c r="T2037" s="149" t="s">
        <v>9261</v>
      </c>
      <c r="U2037" s="149" t="s">
        <v>267</v>
      </c>
      <c r="V2037" s="149"/>
      <c r="W2037" s="149"/>
      <c r="X2037" s="149" t="s">
        <v>336</v>
      </c>
      <c r="Y2037" s="149"/>
      <c r="Z2037" s="149"/>
      <c r="AA2037" s="149"/>
      <c r="AB2037" s="149" t="s">
        <v>269</v>
      </c>
      <c r="AC2037" s="149" t="s">
        <v>318</v>
      </c>
      <c r="AD2037" s="149" t="s">
        <v>9261</v>
      </c>
      <c r="AE2037" s="149" t="s">
        <v>271</v>
      </c>
      <c r="AF2037" s="149"/>
      <c r="AG2037" s="149" t="s">
        <v>1098</v>
      </c>
      <c r="AH2037" s="149" t="s">
        <v>273</v>
      </c>
      <c r="AI2037" s="158">
        <v>96</v>
      </c>
      <c r="AJ2037" s="149"/>
      <c r="AK2037" s="159" t="s">
        <v>274</v>
      </c>
      <c r="AL2037" s="159" t="s">
        <v>274</v>
      </c>
      <c r="AM2037" s="149" t="s">
        <v>274</v>
      </c>
      <c r="AN2037" s="160">
        <v>4</v>
      </c>
      <c r="AO2037" s="149"/>
      <c r="AP2037" s="149" t="s">
        <v>274</v>
      </c>
      <c r="AQ2037" s="149" t="s">
        <v>275</v>
      </c>
      <c r="AR2037" s="158">
        <v>1</v>
      </c>
      <c r="AS2037" s="149" t="s">
        <v>275</v>
      </c>
      <c r="AT2037" s="149" t="s">
        <v>276</v>
      </c>
      <c r="AU2037" s="161">
        <v>1</v>
      </c>
      <c r="AV2037" s="159">
        <v>63811.96</v>
      </c>
      <c r="AW2037" s="159">
        <v>2552.48</v>
      </c>
      <c r="AX2037" s="149" t="s">
        <v>274</v>
      </c>
      <c r="AY2037" s="162">
        <v>0</v>
      </c>
      <c r="AZ2037" s="162" t="s">
        <v>274</v>
      </c>
      <c r="BA2037" s="162">
        <v>0</v>
      </c>
      <c r="BB2037" s="159">
        <v>61259.48</v>
      </c>
      <c r="BC2037" s="162" t="s">
        <v>274</v>
      </c>
      <c r="BD2037" s="162">
        <v>0</v>
      </c>
      <c r="BE2037" s="159">
        <v>2552.48</v>
      </c>
      <c r="BF2037" s="159">
        <v>2552.48</v>
      </c>
      <c r="BG2037" s="159">
        <v>63811.96</v>
      </c>
    </row>
    <row r="2038" ht="28.05" customHeight="1" spans="1:59">
      <c r="A2038" s="149"/>
      <c r="B2038" s="149"/>
      <c r="C2038" s="149"/>
      <c r="D2038" s="149" t="s">
        <v>3726</v>
      </c>
      <c r="E2038" s="340" t="s">
        <v>9416</v>
      </c>
      <c r="F2038" s="149" t="s">
        <v>3726</v>
      </c>
      <c r="G2038" s="149" t="s">
        <v>9417</v>
      </c>
      <c r="H2038" s="149" t="s">
        <v>9418</v>
      </c>
      <c r="I2038" s="149" t="s">
        <v>9419</v>
      </c>
      <c r="J2038" s="149" t="s">
        <v>9420</v>
      </c>
      <c r="K2038" s="149"/>
      <c r="L2038" s="149" t="s">
        <v>287</v>
      </c>
      <c r="M2038" s="149"/>
      <c r="N2038" s="149" t="s">
        <v>263</v>
      </c>
      <c r="O2038" s="149" t="s">
        <v>214</v>
      </c>
      <c r="P2038" s="149" t="s">
        <v>53</v>
      </c>
      <c r="Q2038" s="149"/>
      <c r="R2038" s="149" t="s">
        <v>333</v>
      </c>
      <c r="S2038" s="149" t="s">
        <v>289</v>
      </c>
      <c r="T2038" s="149" t="s">
        <v>9261</v>
      </c>
      <c r="U2038" s="149" t="s">
        <v>267</v>
      </c>
      <c r="V2038" s="149"/>
      <c r="W2038" s="149"/>
      <c r="X2038" s="149" t="s">
        <v>336</v>
      </c>
      <c r="Y2038" s="149"/>
      <c r="Z2038" s="149"/>
      <c r="AA2038" s="149"/>
      <c r="AB2038" s="149" t="s">
        <v>269</v>
      </c>
      <c r="AC2038" s="149" t="s">
        <v>318</v>
      </c>
      <c r="AD2038" s="149" t="s">
        <v>9261</v>
      </c>
      <c r="AE2038" s="149" t="s">
        <v>271</v>
      </c>
      <c r="AF2038" s="149"/>
      <c r="AG2038" s="149" t="s">
        <v>1098</v>
      </c>
      <c r="AH2038" s="149" t="s">
        <v>273</v>
      </c>
      <c r="AI2038" s="158">
        <v>96</v>
      </c>
      <c r="AJ2038" s="149"/>
      <c r="AK2038" s="159" t="s">
        <v>274</v>
      </c>
      <c r="AL2038" s="159" t="s">
        <v>274</v>
      </c>
      <c r="AM2038" s="149" t="s">
        <v>274</v>
      </c>
      <c r="AN2038" s="160">
        <v>4</v>
      </c>
      <c r="AO2038" s="149"/>
      <c r="AP2038" s="149" t="s">
        <v>274</v>
      </c>
      <c r="AQ2038" s="149" t="s">
        <v>275</v>
      </c>
      <c r="AR2038" s="158">
        <v>1</v>
      </c>
      <c r="AS2038" s="149" t="s">
        <v>275</v>
      </c>
      <c r="AT2038" s="149" t="s">
        <v>276</v>
      </c>
      <c r="AU2038" s="161">
        <v>1</v>
      </c>
      <c r="AV2038" s="159">
        <v>31025.64</v>
      </c>
      <c r="AW2038" s="159">
        <v>1241.03</v>
      </c>
      <c r="AX2038" s="149" t="s">
        <v>274</v>
      </c>
      <c r="AY2038" s="162">
        <v>0</v>
      </c>
      <c r="AZ2038" s="162" t="s">
        <v>274</v>
      </c>
      <c r="BA2038" s="162">
        <v>0</v>
      </c>
      <c r="BB2038" s="159">
        <v>29784.61</v>
      </c>
      <c r="BC2038" s="162" t="s">
        <v>274</v>
      </c>
      <c r="BD2038" s="162">
        <v>0</v>
      </c>
      <c r="BE2038" s="159">
        <v>1241.03</v>
      </c>
      <c r="BF2038" s="159">
        <v>1241.03</v>
      </c>
      <c r="BG2038" s="159">
        <v>31025.64</v>
      </c>
    </row>
    <row r="2039" ht="28.05" customHeight="1" spans="1:59">
      <c r="A2039" s="149"/>
      <c r="B2039" s="149"/>
      <c r="C2039" s="149"/>
      <c r="D2039" s="149" t="s">
        <v>3726</v>
      </c>
      <c r="E2039" s="340" t="s">
        <v>9421</v>
      </c>
      <c r="F2039" s="149" t="s">
        <v>3726</v>
      </c>
      <c r="G2039" s="149" t="s">
        <v>9422</v>
      </c>
      <c r="H2039" s="149" t="s">
        <v>9423</v>
      </c>
      <c r="I2039" s="149"/>
      <c r="J2039" s="149" t="s">
        <v>9424</v>
      </c>
      <c r="K2039" s="149"/>
      <c r="L2039" s="149" t="s">
        <v>287</v>
      </c>
      <c r="M2039" s="149"/>
      <c r="N2039" s="149" t="s">
        <v>263</v>
      </c>
      <c r="O2039" s="149" t="s">
        <v>214</v>
      </c>
      <c r="P2039" s="149" t="s">
        <v>53</v>
      </c>
      <c r="Q2039" s="149"/>
      <c r="R2039" s="149" t="s">
        <v>333</v>
      </c>
      <c r="S2039" s="149" t="s">
        <v>289</v>
      </c>
      <c r="T2039" s="149" t="s">
        <v>9261</v>
      </c>
      <c r="U2039" s="149" t="s">
        <v>267</v>
      </c>
      <c r="V2039" s="149"/>
      <c r="W2039" s="149"/>
      <c r="X2039" s="149" t="s">
        <v>336</v>
      </c>
      <c r="Y2039" s="149"/>
      <c r="Z2039" s="149"/>
      <c r="AA2039" s="149"/>
      <c r="AB2039" s="149" t="s">
        <v>269</v>
      </c>
      <c r="AC2039" s="149" t="s">
        <v>318</v>
      </c>
      <c r="AD2039" s="149" t="s">
        <v>9261</v>
      </c>
      <c r="AE2039" s="149" t="s">
        <v>271</v>
      </c>
      <c r="AF2039" s="149"/>
      <c r="AG2039" s="149" t="s">
        <v>1098</v>
      </c>
      <c r="AH2039" s="149" t="s">
        <v>273</v>
      </c>
      <c r="AI2039" s="158">
        <v>96</v>
      </c>
      <c r="AJ2039" s="149"/>
      <c r="AK2039" s="159" t="s">
        <v>274</v>
      </c>
      <c r="AL2039" s="159" t="s">
        <v>274</v>
      </c>
      <c r="AM2039" s="149" t="s">
        <v>274</v>
      </c>
      <c r="AN2039" s="160">
        <v>4</v>
      </c>
      <c r="AO2039" s="149"/>
      <c r="AP2039" s="149" t="s">
        <v>274</v>
      </c>
      <c r="AQ2039" s="149" t="s">
        <v>275</v>
      </c>
      <c r="AR2039" s="158">
        <v>1</v>
      </c>
      <c r="AS2039" s="149" t="s">
        <v>275</v>
      </c>
      <c r="AT2039" s="149" t="s">
        <v>276</v>
      </c>
      <c r="AU2039" s="161">
        <v>1</v>
      </c>
      <c r="AV2039" s="159">
        <v>153846.15</v>
      </c>
      <c r="AW2039" s="159">
        <v>6153.85</v>
      </c>
      <c r="AX2039" s="149" t="s">
        <v>274</v>
      </c>
      <c r="AY2039" s="162">
        <v>0</v>
      </c>
      <c r="AZ2039" s="162" t="s">
        <v>274</v>
      </c>
      <c r="BA2039" s="162">
        <v>0</v>
      </c>
      <c r="BB2039" s="159">
        <v>147692.3</v>
      </c>
      <c r="BC2039" s="162" t="s">
        <v>274</v>
      </c>
      <c r="BD2039" s="162">
        <v>0</v>
      </c>
      <c r="BE2039" s="159">
        <v>6153.85</v>
      </c>
      <c r="BF2039" s="159">
        <v>6153.85</v>
      </c>
      <c r="BG2039" s="159">
        <v>153846.15</v>
      </c>
    </row>
    <row r="2040" ht="28.05" customHeight="1" spans="1:59">
      <c r="A2040" s="149"/>
      <c r="B2040" s="149"/>
      <c r="C2040" s="149"/>
      <c r="D2040" s="149" t="s">
        <v>3726</v>
      </c>
      <c r="E2040" s="340" t="s">
        <v>9425</v>
      </c>
      <c r="F2040" s="149" t="s">
        <v>3726</v>
      </c>
      <c r="G2040" s="149" t="s">
        <v>9426</v>
      </c>
      <c r="H2040" s="149" t="s">
        <v>9427</v>
      </c>
      <c r="I2040" s="149"/>
      <c r="J2040" s="149" t="s">
        <v>9428</v>
      </c>
      <c r="K2040" s="149"/>
      <c r="L2040" s="149" t="s">
        <v>287</v>
      </c>
      <c r="M2040" s="149"/>
      <c r="N2040" s="149" t="s">
        <v>263</v>
      </c>
      <c r="O2040" s="149" t="s">
        <v>214</v>
      </c>
      <c r="P2040" s="149" t="s">
        <v>53</v>
      </c>
      <c r="Q2040" s="149"/>
      <c r="R2040" s="149" t="s">
        <v>333</v>
      </c>
      <c r="S2040" s="149" t="s">
        <v>289</v>
      </c>
      <c r="T2040" s="149" t="s">
        <v>9261</v>
      </c>
      <c r="U2040" s="149" t="s">
        <v>267</v>
      </c>
      <c r="V2040" s="149"/>
      <c r="W2040" s="149"/>
      <c r="X2040" s="149" t="s">
        <v>336</v>
      </c>
      <c r="Y2040" s="149"/>
      <c r="Z2040" s="149"/>
      <c r="AA2040" s="149"/>
      <c r="AB2040" s="149" t="s">
        <v>269</v>
      </c>
      <c r="AC2040" s="149" t="s">
        <v>318</v>
      </c>
      <c r="AD2040" s="149" t="s">
        <v>9261</v>
      </c>
      <c r="AE2040" s="149" t="s">
        <v>271</v>
      </c>
      <c r="AF2040" s="149"/>
      <c r="AG2040" s="149" t="s">
        <v>1098</v>
      </c>
      <c r="AH2040" s="149" t="s">
        <v>273</v>
      </c>
      <c r="AI2040" s="158">
        <v>96</v>
      </c>
      <c r="AJ2040" s="149"/>
      <c r="AK2040" s="159" t="s">
        <v>274</v>
      </c>
      <c r="AL2040" s="159" t="s">
        <v>274</v>
      </c>
      <c r="AM2040" s="149" t="s">
        <v>274</v>
      </c>
      <c r="AN2040" s="160">
        <v>4</v>
      </c>
      <c r="AO2040" s="149"/>
      <c r="AP2040" s="149" t="s">
        <v>274</v>
      </c>
      <c r="AQ2040" s="149" t="s">
        <v>275</v>
      </c>
      <c r="AR2040" s="158">
        <v>1</v>
      </c>
      <c r="AS2040" s="149" t="s">
        <v>275</v>
      </c>
      <c r="AT2040" s="149" t="s">
        <v>276</v>
      </c>
      <c r="AU2040" s="161">
        <v>1</v>
      </c>
      <c r="AV2040" s="159">
        <v>656410.25</v>
      </c>
      <c r="AW2040" s="159">
        <v>26256.41</v>
      </c>
      <c r="AX2040" s="149" t="s">
        <v>274</v>
      </c>
      <c r="AY2040" s="162">
        <v>0</v>
      </c>
      <c r="AZ2040" s="162" t="s">
        <v>274</v>
      </c>
      <c r="BA2040" s="162">
        <v>0</v>
      </c>
      <c r="BB2040" s="159">
        <v>630153.84</v>
      </c>
      <c r="BC2040" s="162" t="s">
        <v>274</v>
      </c>
      <c r="BD2040" s="162">
        <v>0</v>
      </c>
      <c r="BE2040" s="159">
        <v>26256.41</v>
      </c>
      <c r="BF2040" s="159">
        <v>26256.41</v>
      </c>
      <c r="BG2040" s="159">
        <v>656410.25</v>
      </c>
    </row>
    <row r="2041" ht="28.05" customHeight="1" spans="1:59">
      <c r="A2041" s="149"/>
      <c r="B2041" s="149"/>
      <c r="C2041" s="149"/>
      <c r="D2041" s="149" t="s">
        <v>3726</v>
      </c>
      <c r="E2041" s="340" t="s">
        <v>9429</v>
      </c>
      <c r="F2041" s="149" t="s">
        <v>3726</v>
      </c>
      <c r="G2041" s="149" t="s">
        <v>9430</v>
      </c>
      <c r="H2041" s="149" t="s">
        <v>9431</v>
      </c>
      <c r="I2041" s="149" t="s">
        <v>9432</v>
      </c>
      <c r="J2041" s="149" t="s">
        <v>9433</v>
      </c>
      <c r="K2041" s="149"/>
      <c r="L2041" s="149" t="s">
        <v>287</v>
      </c>
      <c r="M2041" s="149"/>
      <c r="N2041" s="149" t="s">
        <v>263</v>
      </c>
      <c r="O2041" s="149" t="s">
        <v>214</v>
      </c>
      <c r="P2041" s="149" t="s">
        <v>53</v>
      </c>
      <c r="Q2041" s="149"/>
      <c r="R2041" s="149" t="s">
        <v>333</v>
      </c>
      <c r="S2041" s="149" t="s">
        <v>289</v>
      </c>
      <c r="T2041" s="149" t="s">
        <v>9261</v>
      </c>
      <c r="U2041" s="149" t="s">
        <v>267</v>
      </c>
      <c r="V2041" s="149"/>
      <c r="W2041" s="149"/>
      <c r="X2041" s="149" t="s">
        <v>336</v>
      </c>
      <c r="Y2041" s="149"/>
      <c r="Z2041" s="149"/>
      <c r="AA2041" s="149"/>
      <c r="AB2041" s="149" t="s">
        <v>269</v>
      </c>
      <c r="AC2041" s="149" t="s">
        <v>318</v>
      </c>
      <c r="AD2041" s="149" t="s">
        <v>9261</v>
      </c>
      <c r="AE2041" s="149" t="s">
        <v>271</v>
      </c>
      <c r="AF2041" s="149"/>
      <c r="AG2041" s="149" t="s">
        <v>1098</v>
      </c>
      <c r="AH2041" s="149" t="s">
        <v>273</v>
      </c>
      <c r="AI2041" s="158">
        <v>96</v>
      </c>
      <c r="AJ2041" s="149"/>
      <c r="AK2041" s="159" t="s">
        <v>274</v>
      </c>
      <c r="AL2041" s="159" t="s">
        <v>274</v>
      </c>
      <c r="AM2041" s="149" t="s">
        <v>274</v>
      </c>
      <c r="AN2041" s="160">
        <v>4</v>
      </c>
      <c r="AO2041" s="149"/>
      <c r="AP2041" s="149" t="s">
        <v>274</v>
      </c>
      <c r="AQ2041" s="149" t="s">
        <v>275</v>
      </c>
      <c r="AR2041" s="158">
        <v>1</v>
      </c>
      <c r="AS2041" s="149" t="s">
        <v>275</v>
      </c>
      <c r="AT2041" s="149" t="s">
        <v>276</v>
      </c>
      <c r="AU2041" s="161">
        <v>1</v>
      </c>
      <c r="AV2041" s="159">
        <v>568529.77</v>
      </c>
      <c r="AW2041" s="159">
        <v>22741.19</v>
      </c>
      <c r="AX2041" s="149" t="s">
        <v>274</v>
      </c>
      <c r="AY2041" s="162">
        <v>0</v>
      </c>
      <c r="AZ2041" s="162" t="s">
        <v>274</v>
      </c>
      <c r="BA2041" s="162">
        <v>0</v>
      </c>
      <c r="BB2041" s="159">
        <v>545788.58</v>
      </c>
      <c r="BC2041" s="162" t="s">
        <v>274</v>
      </c>
      <c r="BD2041" s="162">
        <v>0</v>
      </c>
      <c r="BE2041" s="159">
        <v>22741.19</v>
      </c>
      <c r="BF2041" s="159">
        <v>22741.19</v>
      </c>
      <c r="BG2041" s="159">
        <v>568529.77</v>
      </c>
    </row>
    <row r="2042" ht="28.05" customHeight="1" spans="1:59">
      <c r="A2042" s="149"/>
      <c r="B2042" s="149"/>
      <c r="C2042" s="149"/>
      <c r="D2042" s="149" t="s">
        <v>3726</v>
      </c>
      <c r="E2042" s="340" t="s">
        <v>9434</v>
      </c>
      <c r="F2042" s="149" t="s">
        <v>3726</v>
      </c>
      <c r="G2042" s="149" t="s">
        <v>9435</v>
      </c>
      <c r="H2042" s="149" t="s">
        <v>9436</v>
      </c>
      <c r="I2042" s="149" t="s">
        <v>9437</v>
      </c>
      <c r="J2042" s="149" t="s">
        <v>9438</v>
      </c>
      <c r="K2042" s="149"/>
      <c r="L2042" s="149" t="s">
        <v>262</v>
      </c>
      <c r="M2042" s="149"/>
      <c r="N2042" s="149" t="s">
        <v>263</v>
      </c>
      <c r="O2042" s="149" t="s">
        <v>214</v>
      </c>
      <c r="P2042" s="149" t="s">
        <v>53</v>
      </c>
      <c r="Q2042" s="149"/>
      <c r="R2042" s="149" t="s">
        <v>3921</v>
      </c>
      <c r="S2042" s="149" t="s">
        <v>6016</v>
      </c>
      <c r="T2042" s="149" t="s">
        <v>9439</v>
      </c>
      <c r="U2042" s="149" t="s">
        <v>267</v>
      </c>
      <c r="V2042" s="149"/>
      <c r="W2042" s="149"/>
      <c r="X2042" s="149" t="s">
        <v>336</v>
      </c>
      <c r="Y2042" s="149"/>
      <c r="Z2042" s="149"/>
      <c r="AA2042" s="149"/>
      <c r="AB2042" s="149" t="s">
        <v>269</v>
      </c>
      <c r="AC2042" s="149" t="s">
        <v>270</v>
      </c>
      <c r="AD2042" s="149" t="s">
        <v>9439</v>
      </c>
      <c r="AE2042" s="149" t="s">
        <v>271</v>
      </c>
      <c r="AF2042" s="149"/>
      <c r="AG2042" s="149" t="s">
        <v>1098</v>
      </c>
      <c r="AH2042" s="149" t="s">
        <v>273</v>
      </c>
      <c r="AI2042" s="158">
        <v>78</v>
      </c>
      <c r="AJ2042" s="149"/>
      <c r="AK2042" s="159" t="s">
        <v>274</v>
      </c>
      <c r="AL2042" s="159" t="s">
        <v>274</v>
      </c>
      <c r="AM2042" s="149" t="s">
        <v>274</v>
      </c>
      <c r="AN2042" s="160">
        <v>4</v>
      </c>
      <c r="AO2042" s="149"/>
      <c r="AP2042" s="149" t="s">
        <v>274</v>
      </c>
      <c r="AQ2042" s="149" t="s">
        <v>275</v>
      </c>
      <c r="AR2042" s="158">
        <v>1</v>
      </c>
      <c r="AS2042" s="149" t="s">
        <v>275</v>
      </c>
      <c r="AT2042" s="149" t="s">
        <v>276</v>
      </c>
      <c r="AU2042" s="161">
        <v>1</v>
      </c>
      <c r="AV2042" s="159">
        <v>7389.38</v>
      </c>
      <c r="AW2042" s="159">
        <v>295.58</v>
      </c>
      <c r="AX2042" s="149" t="s">
        <v>274</v>
      </c>
      <c r="AY2042" s="159">
        <v>77.26</v>
      </c>
      <c r="AZ2042" s="159">
        <v>77.26</v>
      </c>
      <c r="BA2042" s="159">
        <v>309.06</v>
      </c>
      <c r="BB2042" s="159">
        <v>5703.03</v>
      </c>
      <c r="BC2042" s="162" t="s">
        <v>274</v>
      </c>
      <c r="BD2042" s="162">
        <v>0</v>
      </c>
      <c r="BE2042" s="159">
        <v>1686.35</v>
      </c>
      <c r="BF2042" s="159">
        <v>1686.35</v>
      </c>
      <c r="BG2042" s="159">
        <v>7389.38</v>
      </c>
    </row>
    <row r="2043" ht="28.05" customHeight="1" spans="1:59">
      <c r="A2043" s="149"/>
      <c r="B2043" s="149"/>
      <c r="C2043" s="149"/>
      <c r="D2043" s="149" t="s">
        <v>3726</v>
      </c>
      <c r="E2043" s="340" t="s">
        <v>9440</v>
      </c>
      <c r="F2043" s="149" t="s">
        <v>3726</v>
      </c>
      <c r="G2043" s="149" t="s">
        <v>9441</v>
      </c>
      <c r="H2043" s="149" t="s">
        <v>9436</v>
      </c>
      <c r="I2043" s="149" t="s">
        <v>9437</v>
      </c>
      <c r="J2043" s="149" t="s">
        <v>9442</v>
      </c>
      <c r="K2043" s="149"/>
      <c r="L2043" s="149" t="s">
        <v>262</v>
      </c>
      <c r="M2043" s="149"/>
      <c r="N2043" s="149" t="s">
        <v>263</v>
      </c>
      <c r="O2043" s="149" t="s">
        <v>214</v>
      </c>
      <c r="P2043" s="149" t="s">
        <v>53</v>
      </c>
      <c r="Q2043" s="149"/>
      <c r="R2043" s="149" t="s">
        <v>3921</v>
      </c>
      <c r="S2043" s="149" t="s">
        <v>6016</v>
      </c>
      <c r="T2043" s="149" t="s">
        <v>9439</v>
      </c>
      <c r="U2043" s="149" t="s">
        <v>267</v>
      </c>
      <c r="V2043" s="149"/>
      <c r="W2043" s="149"/>
      <c r="X2043" s="149" t="s">
        <v>336</v>
      </c>
      <c r="Y2043" s="149"/>
      <c r="Z2043" s="149"/>
      <c r="AA2043" s="149"/>
      <c r="AB2043" s="149" t="s">
        <v>269</v>
      </c>
      <c r="AC2043" s="149" t="s">
        <v>270</v>
      </c>
      <c r="AD2043" s="149" t="s">
        <v>9439</v>
      </c>
      <c r="AE2043" s="149" t="s">
        <v>271</v>
      </c>
      <c r="AF2043" s="149"/>
      <c r="AG2043" s="149" t="s">
        <v>1098</v>
      </c>
      <c r="AH2043" s="149" t="s">
        <v>273</v>
      </c>
      <c r="AI2043" s="158">
        <v>78</v>
      </c>
      <c r="AJ2043" s="149"/>
      <c r="AK2043" s="159" t="s">
        <v>274</v>
      </c>
      <c r="AL2043" s="159" t="s">
        <v>274</v>
      </c>
      <c r="AM2043" s="149" t="s">
        <v>274</v>
      </c>
      <c r="AN2043" s="160">
        <v>4</v>
      </c>
      <c r="AO2043" s="149"/>
      <c r="AP2043" s="149" t="s">
        <v>274</v>
      </c>
      <c r="AQ2043" s="149" t="s">
        <v>275</v>
      </c>
      <c r="AR2043" s="158">
        <v>1</v>
      </c>
      <c r="AS2043" s="149" t="s">
        <v>275</v>
      </c>
      <c r="AT2043" s="149" t="s">
        <v>276</v>
      </c>
      <c r="AU2043" s="161">
        <v>1</v>
      </c>
      <c r="AV2043" s="159">
        <v>7389.38</v>
      </c>
      <c r="AW2043" s="159">
        <v>295.58</v>
      </c>
      <c r="AX2043" s="149" t="s">
        <v>274</v>
      </c>
      <c r="AY2043" s="159">
        <v>77.26</v>
      </c>
      <c r="AZ2043" s="159">
        <v>77.26</v>
      </c>
      <c r="BA2043" s="159">
        <v>309.06</v>
      </c>
      <c r="BB2043" s="159">
        <v>5703.03</v>
      </c>
      <c r="BC2043" s="162" t="s">
        <v>274</v>
      </c>
      <c r="BD2043" s="162">
        <v>0</v>
      </c>
      <c r="BE2043" s="159">
        <v>1686.35</v>
      </c>
      <c r="BF2043" s="159">
        <v>1686.35</v>
      </c>
      <c r="BG2043" s="159">
        <v>7389.38</v>
      </c>
    </row>
    <row r="2044" ht="28.05" customHeight="1" spans="1:59">
      <c r="A2044" s="149"/>
      <c r="B2044" s="149"/>
      <c r="C2044" s="149"/>
      <c r="D2044" s="149" t="s">
        <v>3726</v>
      </c>
      <c r="E2044" s="340" t="s">
        <v>9443</v>
      </c>
      <c r="F2044" s="149" t="s">
        <v>3726</v>
      </c>
      <c r="G2044" s="149" t="s">
        <v>9444</v>
      </c>
      <c r="H2044" s="149" t="s">
        <v>9445</v>
      </c>
      <c r="I2044" s="149" t="s">
        <v>9446</v>
      </c>
      <c r="J2044" s="149" t="s">
        <v>9447</v>
      </c>
      <c r="K2044" s="149"/>
      <c r="L2044" s="149" t="s">
        <v>287</v>
      </c>
      <c r="M2044" s="149"/>
      <c r="N2044" s="149" t="s">
        <v>263</v>
      </c>
      <c r="O2044" s="149" t="s">
        <v>214</v>
      </c>
      <c r="P2044" s="149" t="s">
        <v>53</v>
      </c>
      <c r="Q2044" s="149"/>
      <c r="R2044" s="149" t="s">
        <v>9448</v>
      </c>
      <c r="S2044" s="149" t="s">
        <v>6847</v>
      </c>
      <c r="T2044" s="149" t="s">
        <v>414</v>
      </c>
      <c r="U2044" s="149" t="s">
        <v>267</v>
      </c>
      <c r="V2044" s="149"/>
      <c r="W2044" s="149"/>
      <c r="X2044" s="149" t="s">
        <v>336</v>
      </c>
      <c r="Y2044" s="149"/>
      <c r="Z2044" s="149"/>
      <c r="AA2044" s="149"/>
      <c r="AB2044" s="149" t="s">
        <v>269</v>
      </c>
      <c r="AC2044" s="149" t="s">
        <v>270</v>
      </c>
      <c r="AD2044" s="149" t="s">
        <v>414</v>
      </c>
      <c r="AE2044" s="149" t="s">
        <v>271</v>
      </c>
      <c r="AF2044" s="149"/>
      <c r="AG2044" s="149" t="s">
        <v>1098</v>
      </c>
      <c r="AH2044" s="149" t="s">
        <v>273</v>
      </c>
      <c r="AI2044" s="158">
        <v>21</v>
      </c>
      <c r="AJ2044" s="149"/>
      <c r="AK2044" s="159" t="s">
        <v>274</v>
      </c>
      <c r="AL2044" s="159" t="s">
        <v>274</v>
      </c>
      <c r="AM2044" s="149" t="s">
        <v>274</v>
      </c>
      <c r="AN2044" s="160">
        <v>4</v>
      </c>
      <c r="AO2044" s="149"/>
      <c r="AP2044" s="149" t="s">
        <v>274</v>
      </c>
      <c r="AQ2044" s="149" t="s">
        <v>275</v>
      </c>
      <c r="AR2044" s="158">
        <v>1</v>
      </c>
      <c r="AS2044" s="149" t="s">
        <v>275</v>
      </c>
      <c r="AT2044" s="149" t="s">
        <v>276</v>
      </c>
      <c r="AU2044" s="161">
        <v>1</v>
      </c>
      <c r="AV2044" s="159">
        <v>7522.12</v>
      </c>
      <c r="AW2044" s="159">
        <v>300.88</v>
      </c>
      <c r="AX2044" s="149" t="s">
        <v>274</v>
      </c>
      <c r="AY2044" s="159">
        <v>75.22</v>
      </c>
      <c r="AZ2044" s="159">
        <v>75.22</v>
      </c>
      <c r="BA2044" s="159">
        <v>300.88</v>
      </c>
      <c r="BB2044" s="159">
        <v>1579.62</v>
      </c>
      <c r="BC2044" s="162" t="s">
        <v>274</v>
      </c>
      <c r="BD2044" s="162">
        <v>0</v>
      </c>
      <c r="BE2044" s="159">
        <v>5942.5</v>
      </c>
      <c r="BF2044" s="159">
        <v>5942.5</v>
      </c>
      <c r="BG2044" s="159">
        <v>7522.12</v>
      </c>
    </row>
    <row r="2045" ht="28.05" customHeight="1" spans="1:59">
      <c r="A2045" s="149"/>
      <c r="B2045" s="149"/>
      <c r="C2045" s="149"/>
      <c r="D2045" s="149" t="s">
        <v>3726</v>
      </c>
      <c r="E2045" s="340" t="s">
        <v>9449</v>
      </c>
      <c r="F2045" s="149" t="s">
        <v>3726</v>
      </c>
      <c r="G2045" s="149" t="s">
        <v>9450</v>
      </c>
      <c r="H2045" s="149" t="s">
        <v>9451</v>
      </c>
      <c r="I2045" s="149" t="s">
        <v>9452</v>
      </c>
      <c r="J2045" s="149" t="s">
        <v>9453</v>
      </c>
      <c r="K2045" s="149"/>
      <c r="L2045" s="149" t="s">
        <v>287</v>
      </c>
      <c r="M2045" s="149"/>
      <c r="N2045" s="149" t="s">
        <v>263</v>
      </c>
      <c r="O2045" s="149" t="s">
        <v>214</v>
      </c>
      <c r="P2045" s="149" t="s">
        <v>53</v>
      </c>
      <c r="Q2045" s="149"/>
      <c r="R2045" s="149" t="s">
        <v>333</v>
      </c>
      <c r="S2045" s="149" t="s">
        <v>289</v>
      </c>
      <c r="T2045" s="149" t="s">
        <v>9261</v>
      </c>
      <c r="U2045" s="149" t="s">
        <v>267</v>
      </c>
      <c r="V2045" s="149"/>
      <c r="W2045" s="149"/>
      <c r="X2045" s="149" t="s">
        <v>336</v>
      </c>
      <c r="Y2045" s="149"/>
      <c r="Z2045" s="149"/>
      <c r="AA2045" s="149"/>
      <c r="AB2045" s="149" t="s">
        <v>269</v>
      </c>
      <c r="AC2045" s="149" t="s">
        <v>318</v>
      </c>
      <c r="AD2045" s="149" t="s">
        <v>9261</v>
      </c>
      <c r="AE2045" s="149" t="s">
        <v>271</v>
      </c>
      <c r="AF2045" s="149"/>
      <c r="AG2045" s="149" t="s">
        <v>1098</v>
      </c>
      <c r="AH2045" s="149" t="s">
        <v>273</v>
      </c>
      <c r="AI2045" s="158">
        <v>96</v>
      </c>
      <c r="AJ2045" s="149"/>
      <c r="AK2045" s="159" t="s">
        <v>274</v>
      </c>
      <c r="AL2045" s="159" t="s">
        <v>274</v>
      </c>
      <c r="AM2045" s="149" t="s">
        <v>274</v>
      </c>
      <c r="AN2045" s="160">
        <v>4</v>
      </c>
      <c r="AO2045" s="149"/>
      <c r="AP2045" s="149" t="s">
        <v>274</v>
      </c>
      <c r="AQ2045" s="149" t="s">
        <v>275</v>
      </c>
      <c r="AR2045" s="158">
        <v>1</v>
      </c>
      <c r="AS2045" s="149" t="s">
        <v>275</v>
      </c>
      <c r="AT2045" s="149" t="s">
        <v>276</v>
      </c>
      <c r="AU2045" s="161">
        <v>1</v>
      </c>
      <c r="AV2045" s="159">
        <v>11422.22</v>
      </c>
      <c r="AW2045" s="159">
        <v>456.89</v>
      </c>
      <c r="AX2045" s="149" t="s">
        <v>274</v>
      </c>
      <c r="AY2045" s="162">
        <v>0</v>
      </c>
      <c r="AZ2045" s="162" t="s">
        <v>274</v>
      </c>
      <c r="BA2045" s="162">
        <v>0</v>
      </c>
      <c r="BB2045" s="159">
        <v>10965.33</v>
      </c>
      <c r="BC2045" s="162" t="s">
        <v>274</v>
      </c>
      <c r="BD2045" s="162">
        <v>0</v>
      </c>
      <c r="BE2045" s="159">
        <v>456.89</v>
      </c>
      <c r="BF2045" s="159">
        <v>456.89</v>
      </c>
      <c r="BG2045" s="159">
        <v>11422.22</v>
      </c>
    </row>
    <row r="2046" ht="28.05" customHeight="1" spans="1:59">
      <c r="A2046" s="149"/>
      <c r="B2046" s="149"/>
      <c r="C2046" s="149"/>
      <c r="D2046" s="149" t="s">
        <v>3726</v>
      </c>
      <c r="E2046" s="340" t="s">
        <v>9454</v>
      </c>
      <c r="F2046" s="149" t="s">
        <v>3726</v>
      </c>
      <c r="G2046" s="149" t="s">
        <v>9455</v>
      </c>
      <c r="H2046" s="149" t="s">
        <v>9436</v>
      </c>
      <c r="I2046" s="149" t="s">
        <v>9437</v>
      </c>
      <c r="J2046" s="149" t="s">
        <v>9456</v>
      </c>
      <c r="K2046" s="149"/>
      <c r="L2046" s="149" t="s">
        <v>262</v>
      </c>
      <c r="M2046" s="149"/>
      <c r="N2046" s="149" t="s">
        <v>263</v>
      </c>
      <c r="O2046" s="149" t="s">
        <v>214</v>
      </c>
      <c r="P2046" s="149" t="s">
        <v>53</v>
      </c>
      <c r="Q2046" s="149"/>
      <c r="R2046" s="149" t="s">
        <v>3921</v>
      </c>
      <c r="S2046" s="149" t="s">
        <v>6016</v>
      </c>
      <c r="T2046" s="149" t="s">
        <v>9439</v>
      </c>
      <c r="U2046" s="149" t="s">
        <v>267</v>
      </c>
      <c r="V2046" s="149"/>
      <c r="W2046" s="149"/>
      <c r="X2046" s="149" t="s">
        <v>336</v>
      </c>
      <c r="Y2046" s="149"/>
      <c r="Z2046" s="149"/>
      <c r="AA2046" s="149"/>
      <c r="AB2046" s="149" t="s">
        <v>269</v>
      </c>
      <c r="AC2046" s="149" t="s">
        <v>270</v>
      </c>
      <c r="AD2046" s="149" t="s">
        <v>9439</v>
      </c>
      <c r="AE2046" s="149" t="s">
        <v>271</v>
      </c>
      <c r="AF2046" s="149"/>
      <c r="AG2046" s="149" t="s">
        <v>1098</v>
      </c>
      <c r="AH2046" s="149" t="s">
        <v>273</v>
      </c>
      <c r="AI2046" s="158">
        <v>78</v>
      </c>
      <c r="AJ2046" s="149"/>
      <c r="AK2046" s="159" t="s">
        <v>274</v>
      </c>
      <c r="AL2046" s="159" t="s">
        <v>274</v>
      </c>
      <c r="AM2046" s="149" t="s">
        <v>274</v>
      </c>
      <c r="AN2046" s="160">
        <v>4</v>
      </c>
      <c r="AO2046" s="149"/>
      <c r="AP2046" s="149" t="s">
        <v>274</v>
      </c>
      <c r="AQ2046" s="149" t="s">
        <v>275</v>
      </c>
      <c r="AR2046" s="158">
        <v>1</v>
      </c>
      <c r="AS2046" s="149" t="s">
        <v>275</v>
      </c>
      <c r="AT2046" s="149" t="s">
        <v>276</v>
      </c>
      <c r="AU2046" s="161">
        <v>1</v>
      </c>
      <c r="AV2046" s="159">
        <v>7389.38</v>
      </c>
      <c r="AW2046" s="159">
        <v>295.58</v>
      </c>
      <c r="AX2046" s="149" t="s">
        <v>274</v>
      </c>
      <c r="AY2046" s="159">
        <v>77.26</v>
      </c>
      <c r="AZ2046" s="159">
        <v>77.26</v>
      </c>
      <c r="BA2046" s="159">
        <v>309.06</v>
      </c>
      <c r="BB2046" s="159">
        <v>5703.03</v>
      </c>
      <c r="BC2046" s="162" t="s">
        <v>274</v>
      </c>
      <c r="BD2046" s="162">
        <v>0</v>
      </c>
      <c r="BE2046" s="159">
        <v>1686.35</v>
      </c>
      <c r="BF2046" s="159">
        <v>1686.35</v>
      </c>
      <c r="BG2046" s="159">
        <v>7389.38</v>
      </c>
    </row>
    <row r="2047" ht="28.05" customHeight="1" spans="1:59">
      <c r="A2047" s="149"/>
      <c r="B2047" s="149"/>
      <c r="C2047" s="149"/>
      <c r="D2047" s="149" t="s">
        <v>3726</v>
      </c>
      <c r="E2047" s="340" t="s">
        <v>9457</v>
      </c>
      <c r="F2047" s="149" t="s">
        <v>3726</v>
      </c>
      <c r="G2047" s="149" t="s">
        <v>9458</v>
      </c>
      <c r="H2047" s="149" t="s">
        <v>9459</v>
      </c>
      <c r="I2047" s="149" t="s">
        <v>9460</v>
      </c>
      <c r="J2047" s="149" t="s">
        <v>9461</v>
      </c>
      <c r="K2047" s="149"/>
      <c r="L2047" s="149" t="s">
        <v>287</v>
      </c>
      <c r="M2047" s="149"/>
      <c r="N2047" s="149" t="s">
        <v>263</v>
      </c>
      <c r="O2047" s="149" t="s">
        <v>214</v>
      </c>
      <c r="P2047" s="149" t="s">
        <v>53</v>
      </c>
      <c r="Q2047" s="149"/>
      <c r="R2047" s="149" t="s">
        <v>9462</v>
      </c>
      <c r="S2047" s="149" t="s">
        <v>6852</v>
      </c>
      <c r="T2047" s="149" t="s">
        <v>414</v>
      </c>
      <c r="U2047" s="149" t="s">
        <v>267</v>
      </c>
      <c r="V2047" s="149"/>
      <c r="W2047" s="149"/>
      <c r="X2047" s="149" t="s">
        <v>336</v>
      </c>
      <c r="Y2047" s="149"/>
      <c r="Z2047" s="149"/>
      <c r="AA2047" s="149"/>
      <c r="AB2047" s="149" t="s">
        <v>269</v>
      </c>
      <c r="AC2047" s="149" t="s">
        <v>270</v>
      </c>
      <c r="AD2047" s="149" t="s">
        <v>414</v>
      </c>
      <c r="AE2047" s="149" t="s">
        <v>271</v>
      </c>
      <c r="AF2047" s="149"/>
      <c r="AG2047" s="149" t="s">
        <v>1098</v>
      </c>
      <c r="AH2047" s="149" t="s">
        <v>273</v>
      </c>
      <c r="AI2047" s="158">
        <v>21</v>
      </c>
      <c r="AJ2047" s="149"/>
      <c r="AK2047" s="159" t="s">
        <v>274</v>
      </c>
      <c r="AL2047" s="159" t="s">
        <v>274</v>
      </c>
      <c r="AM2047" s="149" t="s">
        <v>274</v>
      </c>
      <c r="AN2047" s="160">
        <v>4</v>
      </c>
      <c r="AO2047" s="149"/>
      <c r="AP2047" s="149" t="s">
        <v>274</v>
      </c>
      <c r="AQ2047" s="149" t="s">
        <v>275</v>
      </c>
      <c r="AR2047" s="158">
        <v>1</v>
      </c>
      <c r="AS2047" s="149" t="s">
        <v>275</v>
      </c>
      <c r="AT2047" s="149" t="s">
        <v>276</v>
      </c>
      <c r="AU2047" s="161">
        <v>1</v>
      </c>
      <c r="AV2047" s="159">
        <v>77876.11</v>
      </c>
      <c r="AW2047" s="159">
        <v>3115.04</v>
      </c>
      <c r="AX2047" s="149" t="s">
        <v>274</v>
      </c>
      <c r="AY2047" s="159">
        <v>778.76</v>
      </c>
      <c r="AZ2047" s="159">
        <v>778.76</v>
      </c>
      <c r="BA2047" s="159">
        <v>3115.04</v>
      </c>
      <c r="BB2047" s="159">
        <v>16353.96</v>
      </c>
      <c r="BC2047" s="162" t="s">
        <v>274</v>
      </c>
      <c r="BD2047" s="162">
        <v>0</v>
      </c>
      <c r="BE2047" s="159">
        <v>61522.15</v>
      </c>
      <c r="BF2047" s="159">
        <v>61522.15</v>
      </c>
      <c r="BG2047" s="159">
        <v>77876.11</v>
      </c>
    </row>
    <row r="2048" ht="28.05" customHeight="1" spans="1:59">
      <c r="A2048" s="149"/>
      <c r="B2048" s="149"/>
      <c r="C2048" s="149"/>
      <c r="D2048" s="149" t="s">
        <v>3726</v>
      </c>
      <c r="E2048" s="340" t="s">
        <v>9463</v>
      </c>
      <c r="F2048" s="149" t="s">
        <v>3726</v>
      </c>
      <c r="G2048" s="149" t="s">
        <v>9464</v>
      </c>
      <c r="H2048" s="149" t="s">
        <v>9465</v>
      </c>
      <c r="I2048" s="149" t="s">
        <v>9466</v>
      </c>
      <c r="J2048" s="149" t="s">
        <v>9467</v>
      </c>
      <c r="K2048" s="149"/>
      <c r="L2048" s="149" t="s">
        <v>287</v>
      </c>
      <c r="M2048" s="149"/>
      <c r="N2048" s="149" t="s">
        <v>263</v>
      </c>
      <c r="O2048" s="149" t="s">
        <v>214</v>
      </c>
      <c r="P2048" s="149" t="s">
        <v>53</v>
      </c>
      <c r="Q2048" s="149"/>
      <c r="R2048" s="149" t="s">
        <v>333</v>
      </c>
      <c r="S2048" s="149" t="s">
        <v>289</v>
      </c>
      <c r="T2048" s="149" t="s">
        <v>9261</v>
      </c>
      <c r="U2048" s="149" t="s">
        <v>267</v>
      </c>
      <c r="V2048" s="149"/>
      <c r="W2048" s="149"/>
      <c r="X2048" s="149" t="s">
        <v>336</v>
      </c>
      <c r="Y2048" s="149"/>
      <c r="Z2048" s="149"/>
      <c r="AA2048" s="149"/>
      <c r="AB2048" s="149" t="s">
        <v>269</v>
      </c>
      <c r="AC2048" s="149" t="s">
        <v>318</v>
      </c>
      <c r="AD2048" s="149" t="s">
        <v>9261</v>
      </c>
      <c r="AE2048" s="149" t="s">
        <v>271</v>
      </c>
      <c r="AF2048" s="149"/>
      <c r="AG2048" s="149" t="s">
        <v>1098</v>
      </c>
      <c r="AH2048" s="149" t="s">
        <v>273</v>
      </c>
      <c r="AI2048" s="158">
        <v>96</v>
      </c>
      <c r="AJ2048" s="149"/>
      <c r="AK2048" s="159" t="s">
        <v>274</v>
      </c>
      <c r="AL2048" s="159" t="s">
        <v>274</v>
      </c>
      <c r="AM2048" s="149" t="s">
        <v>274</v>
      </c>
      <c r="AN2048" s="160">
        <v>4</v>
      </c>
      <c r="AO2048" s="149"/>
      <c r="AP2048" s="149" t="s">
        <v>274</v>
      </c>
      <c r="AQ2048" s="149" t="s">
        <v>275</v>
      </c>
      <c r="AR2048" s="158">
        <v>1</v>
      </c>
      <c r="AS2048" s="149" t="s">
        <v>275</v>
      </c>
      <c r="AT2048" s="149" t="s">
        <v>276</v>
      </c>
      <c r="AU2048" s="161">
        <v>1</v>
      </c>
      <c r="AV2048" s="159">
        <v>54700.85</v>
      </c>
      <c r="AW2048" s="159">
        <v>2188.03</v>
      </c>
      <c r="AX2048" s="149" t="s">
        <v>274</v>
      </c>
      <c r="AY2048" s="162">
        <v>0</v>
      </c>
      <c r="AZ2048" s="162" t="s">
        <v>274</v>
      </c>
      <c r="BA2048" s="162">
        <v>0</v>
      </c>
      <c r="BB2048" s="159">
        <v>52512.82</v>
      </c>
      <c r="BC2048" s="162" t="s">
        <v>274</v>
      </c>
      <c r="BD2048" s="162">
        <v>0</v>
      </c>
      <c r="BE2048" s="159">
        <v>2188.03</v>
      </c>
      <c r="BF2048" s="159">
        <v>2188.03</v>
      </c>
      <c r="BG2048" s="159">
        <v>54700.85</v>
      </c>
    </row>
    <row r="2049" ht="28.05" customHeight="1" spans="1:59">
      <c r="A2049" s="149"/>
      <c r="B2049" s="149"/>
      <c r="C2049" s="149"/>
      <c r="D2049" s="149" t="s">
        <v>3726</v>
      </c>
      <c r="E2049" s="340" t="s">
        <v>9468</v>
      </c>
      <c r="F2049" s="149" t="s">
        <v>3726</v>
      </c>
      <c r="G2049" s="149" t="s">
        <v>9469</v>
      </c>
      <c r="H2049" s="149" t="s">
        <v>9436</v>
      </c>
      <c r="I2049" s="149" t="s">
        <v>9437</v>
      </c>
      <c r="J2049" s="149" t="s">
        <v>9470</v>
      </c>
      <c r="K2049" s="149"/>
      <c r="L2049" s="149" t="s">
        <v>262</v>
      </c>
      <c r="M2049" s="149"/>
      <c r="N2049" s="149" t="s">
        <v>263</v>
      </c>
      <c r="O2049" s="149" t="s">
        <v>214</v>
      </c>
      <c r="P2049" s="149" t="s">
        <v>53</v>
      </c>
      <c r="Q2049" s="149"/>
      <c r="R2049" s="149" t="s">
        <v>3921</v>
      </c>
      <c r="S2049" s="149" t="s">
        <v>6016</v>
      </c>
      <c r="T2049" s="149" t="s">
        <v>9439</v>
      </c>
      <c r="U2049" s="149" t="s">
        <v>267</v>
      </c>
      <c r="V2049" s="149"/>
      <c r="W2049" s="149"/>
      <c r="X2049" s="149" t="s">
        <v>336</v>
      </c>
      <c r="Y2049" s="149"/>
      <c r="Z2049" s="149"/>
      <c r="AA2049" s="149"/>
      <c r="AB2049" s="149" t="s">
        <v>269</v>
      </c>
      <c r="AC2049" s="149" t="s">
        <v>270</v>
      </c>
      <c r="AD2049" s="149" t="s">
        <v>9439</v>
      </c>
      <c r="AE2049" s="149" t="s">
        <v>271</v>
      </c>
      <c r="AF2049" s="149"/>
      <c r="AG2049" s="149" t="s">
        <v>1098</v>
      </c>
      <c r="AH2049" s="149" t="s">
        <v>273</v>
      </c>
      <c r="AI2049" s="158">
        <v>78</v>
      </c>
      <c r="AJ2049" s="149"/>
      <c r="AK2049" s="159" t="s">
        <v>274</v>
      </c>
      <c r="AL2049" s="159" t="s">
        <v>274</v>
      </c>
      <c r="AM2049" s="149" t="s">
        <v>274</v>
      </c>
      <c r="AN2049" s="160">
        <v>4</v>
      </c>
      <c r="AO2049" s="149"/>
      <c r="AP2049" s="149" t="s">
        <v>274</v>
      </c>
      <c r="AQ2049" s="149" t="s">
        <v>275</v>
      </c>
      <c r="AR2049" s="158">
        <v>1</v>
      </c>
      <c r="AS2049" s="149" t="s">
        <v>275</v>
      </c>
      <c r="AT2049" s="149" t="s">
        <v>276</v>
      </c>
      <c r="AU2049" s="161">
        <v>1</v>
      </c>
      <c r="AV2049" s="159">
        <v>7389.38</v>
      </c>
      <c r="AW2049" s="159">
        <v>295.58</v>
      </c>
      <c r="AX2049" s="149" t="s">
        <v>274</v>
      </c>
      <c r="AY2049" s="159">
        <v>77.26</v>
      </c>
      <c r="AZ2049" s="159">
        <v>77.26</v>
      </c>
      <c r="BA2049" s="159">
        <v>309.06</v>
      </c>
      <c r="BB2049" s="159">
        <v>5703.03</v>
      </c>
      <c r="BC2049" s="162" t="s">
        <v>274</v>
      </c>
      <c r="BD2049" s="162">
        <v>0</v>
      </c>
      <c r="BE2049" s="159">
        <v>1686.35</v>
      </c>
      <c r="BF2049" s="159">
        <v>1686.35</v>
      </c>
      <c r="BG2049" s="159">
        <v>7389.38</v>
      </c>
    </row>
    <row r="2050" ht="28.05" customHeight="1" spans="1:59">
      <c r="A2050" s="149"/>
      <c r="B2050" s="149"/>
      <c r="C2050" s="149"/>
      <c r="D2050" s="149" t="s">
        <v>3726</v>
      </c>
      <c r="E2050" s="340" t="s">
        <v>9471</v>
      </c>
      <c r="F2050" s="149" t="s">
        <v>3726</v>
      </c>
      <c r="G2050" s="149" t="s">
        <v>9472</v>
      </c>
      <c r="H2050" s="149" t="s">
        <v>9436</v>
      </c>
      <c r="I2050" s="149" t="s">
        <v>9437</v>
      </c>
      <c r="J2050" s="149" t="s">
        <v>9473</v>
      </c>
      <c r="K2050" s="149"/>
      <c r="L2050" s="149" t="s">
        <v>262</v>
      </c>
      <c r="M2050" s="149"/>
      <c r="N2050" s="149" t="s">
        <v>263</v>
      </c>
      <c r="O2050" s="149" t="s">
        <v>214</v>
      </c>
      <c r="P2050" s="149" t="s">
        <v>53</v>
      </c>
      <c r="Q2050" s="149"/>
      <c r="R2050" s="149" t="s">
        <v>3921</v>
      </c>
      <c r="S2050" s="149" t="s">
        <v>6016</v>
      </c>
      <c r="T2050" s="149" t="s">
        <v>9439</v>
      </c>
      <c r="U2050" s="149" t="s">
        <v>267</v>
      </c>
      <c r="V2050" s="149"/>
      <c r="W2050" s="149"/>
      <c r="X2050" s="149" t="s">
        <v>336</v>
      </c>
      <c r="Y2050" s="149"/>
      <c r="Z2050" s="149"/>
      <c r="AA2050" s="149"/>
      <c r="AB2050" s="149" t="s">
        <v>269</v>
      </c>
      <c r="AC2050" s="149" t="s">
        <v>270</v>
      </c>
      <c r="AD2050" s="149" t="s">
        <v>9439</v>
      </c>
      <c r="AE2050" s="149" t="s">
        <v>271</v>
      </c>
      <c r="AF2050" s="149"/>
      <c r="AG2050" s="149" t="s">
        <v>1098</v>
      </c>
      <c r="AH2050" s="149" t="s">
        <v>273</v>
      </c>
      <c r="AI2050" s="158">
        <v>78</v>
      </c>
      <c r="AJ2050" s="149"/>
      <c r="AK2050" s="159" t="s">
        <v>274</v>
      </c>
      <c r="AL2050" s="159" t="s">
        <v>274</v>
      </c>
      <c r="AM2050" s="149" t="s">
        <v>274</v>
      </c>
      <c r="AN2050" s="160">
        <v>4</v>
      </c>
      <c r="AO2050" s="149"/>
      <c r="AP2050" s="149" t="s">
        <v>274</v>
      </c>
      <c r="AQ2050" s="149" t="s">
        <v>275</v>
      </c>
      <c r="AR2050" s="158">
        <v>1</v>
      </c>
      <c r="AS2050" s="149" t="s">
        <v>275</v>
      </c>
      <c r="AT2050" s="149" t="s">
        <v>276</v>
      </c>
      <c r="AU2050" s="161">
        <v>1</v>
      </c>
      <c r="AV2050" s="159">
        <v>7389.38</v>
      </c>
      <c r="AW2050" s="159">
        <v>295.58</v>
      </c>
      <c r="AX2050" s="149" t="s">
        <v>274</v>
      </c>
      <c r="AY2050" s="159">
        <v>77.26</v>
      </c>
      <c r="AZ2050" s="159">
        <v>77.26</v>
      </c>
      <c r="BA2050" s="159">
        <v>309.06</v>
      </c>
      <c r="BB2050" s="159">
        <v>5703.03</v>
      </c>
      <c r="BC2050" s="162" t="s">
        <v>274</v>
      </c>
      <c r="BD2050" s="162">
        <v>0</v>
      </c>
      <c r="BE2050" s="159">
        <v>1686.35</v>
      </c>
      <c r="BF2050" s="159">
        <v>1686.35</v>
      </c>
      <c r="BG2050" s="159">
        <v>7389.38</v>
      </c>
    </row>
    <row r="2051" ht="28.05" customHeight="1" spans="1:59">
      <c r="A2051" s="149"/>
      <c r="B2051" s="149"/>
      <c r="C2051" s="149"/>
      <c r="D2051" s="149" t="s">
        <v>3726</v>
      </c>
      <c r="E2051" s="340" t="s">
        <v>9474</v>
      </c>
      <c r="F2051" s="149" t="s">
        <v>3726</v>
      </c>
      <c r="G2051" s="149" t="s">
        <v>9475</v>
      </c>
      <c r="H2051" s="149" t="s">
        <v>7877</v>
      </c>
      <c r="I2051" s="149" t="s">
        <v>7878</v>
      </c>
      <c r="J2051" s="149" t="s">
        <v>9476</v>
      </c>
      <c r="K2051" s="149"/>
      <c r="L2051" s="149" t="s">
        <v>262</v>
      </c>
      <c r="M2051" s="149"/>
      <c r="N2051" s="149" t="s">
        <v>263</v>
      </c>
      <c r="O2051" s="149" t="s">
        <v>214</v>
      </c>
      <c r="P2051" s="149" t="s">
        <v>53</v>
      </c>
      <c r="Q2051" s="149"/>
      <c r="R2051" s="149" t="s">
        <v>3921</v>
      </c>
      <c r="S2051" s="149" t="s">
        <v>7880</v>
      </c>
      <c r="T2051" s="149" t="s">
        <v>9439</v>
      </c>
      <c r="U2051" s="149" t="s">
        <v>267</v>
      </c>
      <c r="V2051" s="149"/>
      <c r="W2051" s="149"/>
      <c r="X2051" s="149" t="s">
        <v>336</v>
      </c>
      <c r="Y2051" s="149"/>
      <c r="Z2051" s="149"/>
      <c r="AA2051" s="149"/>
      <c r="AB2051" s="149" t="s">
        <v>269</v>
      </c>
      <c r="AC2051" s="149" t="s">
        <v>270</v>
      </c>
      <c r="AD2051" s="149" t="s">
        <v>9439</v>
      </c>
      <c r="AE2051" s="149" t="s">
        <v>271</v>
      </c>
      <c r="AF2051" s="149"/>
      <c r="AG2051" s="149" t="s">
        <v>1098</v>
      </c>
      <c r="AH2051" s="149" t="s">
        <v>273</v>
      </c>
      <c r="AI2051" s="158">
        <v>78</v>
      </c>
      <c r="AJ2051" s="149"/>
      <c r="AK2051" s="159" t="s">
        <v>274</v>
      </c>
      <c r="AL2051" s="159" t="s">
        <v>274</v>
      </c>
      <c r="AM2051" s="149" t="s">
        <v>274</v>
      </c>
      <c r="AN2051" s="160">
        <v>4</v>
      </c>
      <c r="AO2051" s="149"/>
      <c r="AP2051" s="149" t="s">
        <v>274</v>
      </c>
      <c r="AQ2051" s="149" t="s">
        <v>275</v>
      </c>
      <c r="AR2051" s="158">
        <v>1</v>
      </c>
      <c r="AS2051" s="149" t="s">
        <v>275</v>
      </c>
      <c r="AT2051" s="149" t="s">
        <v>276</v>
      </c>
      <c r="AU2051" s="161">
        <v>1</v>
      </c>
      <c r="AV2051" s="159">
        <v>10176.99</v>
      </c>
      <c r="AW2051" s="159">
        <v>407.08</v>
      </c>
      <c r="AX2051" s="149" t="s">
        <v>274</v>
      </c>
      <c r="AY2051" s="159">
        <v>106.39</v>
      </c>
      <c r="AZ2051" s="159">
        <v>106.39</v>
      </c>
      <c r="BA2051" s="159">
        <v>425.59</v>
      </c>
      <c r="BB2051" s="159">
        <v>7854.8</v>
      </c>
      <c r="BC2051" s="162" t="s">
        <v>274</v>
      </c>
      <c r="BD2051" s="162">
        <v>0</v>
      </c>
      <c r="BE2051" s="159">
        <v>2322.19</v>
      </c>
      <c r="BF2051" s="159">
        <v>2322.19</v>
      </c>
      <c r="BG2051" s="159">
        <v>10176.99</v>
      </c>
    </row>
    <row r="2052" ht="28.05" customHeight="1" spans="1:59">
      <c r="A2052" s="149"/>
      <c r="B2052" s="149"/>
      <c r="C2052" s="149"/>
      <c r="D2052" s="149" t="s">
        <v>3726</v>
      </c>
      <c r="E2052" s="340" t="s">
        <v>9477</v>
      </c>
      <c r="F2052" s="149" t="s">
        <v>3726</v>
      </c>
      <c r="G2052" s="149" t="s">
        <v>9478</v>
      </c>
      <c r="H2052" s="149" t="s">
        <v>9436</v>
      </c>
      <c r="I2052" s="149" t="s">
        <v>9437</v>
      </c>
      <c r="J2052" s="149" t="s">
        <v>9479</v>
      </c>
      <c r="K2052" s="149"/>
      <c r="L2052" s="149" t="s">
        <v>262</v>
      </c>
      <c r="M2052" s="149"/>
      <c r="N2052" s="149" t="s">
        <v>263</v>
      </c>
      <c r="O2052" s="149" t="s">
        <v>214</v>
      </c>
      <c r="P2052" s="149" t="s">
        <v>53</v>
      </c>
      <c r="Q2052" s="149"/>
      <c r="R2052" s="149" t="s">
        <v>3921</v>
      </c>
      <c r="S2052" s="149" t="s">
        <v>6016</v>
      </c>
      <c r="T2052" s="149" t="s">
        <v>9439</v>
      </c>
      <c r="U2052" s="149" t="s">
        <v>267</v>
      </c>
      <c r="V2052" s="149"/>
      <c r="W2052" s="149"/>
      <c r="X2052" s="149" t="s">
        <v>336</v>
      </c>
      <c r="Y2052" s="149"/>
      <c r="Z2052" s="149"/>
      <c r="AA2052" s="149"/>
      <c r="AB2052" s="149" t="s">
        <v>269</v>
      </c>
      <c r="AC2052" s="149" t="s">
        <v>270</v>
      </c>
      <c r="AD2052" s="149" t="s">
        <v>9439</v>
      </c>
      <c r="AE2052" s="149" t="s">
        <v>271</v>
      </c>
      <c r="AF2052" s="149"/>
      <c r="AG2052" s="149" t="s">
        <v>1098</v>
      </c>
      <c r="AH2052" s="149" t="s">
        <v>273</v>
      </c>
      <c r="AI2052" s="158">
        <v>78</v>
      </c>
      <c r="AJ2052" s="149"/>
      <c r="AK2052" s="159" t="s">
        <v>274</v>
      </c>
      <c r="AL2052" s="159" t="s">
        <v>274</v>
      </c>
      <c r="AM2052" s="149" t="s">
        <v>274</v>
      </c>
      <c r="AN2052" s="160">
        <v>4</v>
      </c>
      <c r="AO2052" s="149"/>
      <c r="AP2052" s="149" t="s">
        <v>274</v>
      </c>
      <c r="AQ2052" s="149" t="s">
        <v>275</v>
      </c>
      <c r="AR2052" s="158">
        <v>1</v>
      </c>
      <c r="AS2052" s="149" t="s">
        <v>275</v>
      </c>
      <c r="AT2052" s="149" t="s">
        <v>276</v>
      </c>
      <c r="AU2052" s="161">
        <v>1</v>
      </c>
      <c r="AV2052" s="159">
        <v>7389.38</v>
      </c>
      <c r="AW2052" s="159">
        <v>295.58</v>
      </c>
      <c r="AX2052" s="149" t="s">
        <v>274</v>
      </c>
      <c r="AY2052" s="159">
        <v>77.26</v>
      </c>
      <c r="AZ2052" s="159">
        <v>77.26</v>
      </c>
      <c r="BA2052" s="159">
        <v>309.06</v>
      </c>
      <c r="BB2052" s="159">
        <v>5703.03</v>
      </c>
      <c r="BC2052" s="162" t="s">
        <v>274</v>
      </c>
      <c r="BD2052" s="162">
        <v>0</v>
      </c>
      <c r="BE2052" s="159">
        <v>1686.35</v>
      </c>
      <c r="BF2052" s="159">
        <v>1686.35</v>
      </c>
      <c r="BG2052" s="159">
        <v>7389.38</v>
      </c>
    </row>
    <row r="2053" ht="28.05" customHeight="1" spans="1:59">
      <c r="A2053" s="149"/>
      <c r="B2053" s="149"/>
      <c r="C2053" s="149"/>
      <c r="D2053" s="149" t="s">
        <v>3726</v>
      </c>
      <c r="E2053" s="340" t="s">
        <v>9480</v>
      </c>
      <c r="F2053" s="149" t="s">
        <v>3726</v>
      </c>
      <c r="G2053" s="149" t="s">
        <v>9481</v>
      </c>
      <c r="H2053" s="149" t="s">
        <v>9482</v>
      </c>
      <c r="I2053" s="149" t="s">
        <v>9483</v>
      </c>
      <c r="J2053" s="149" t="s">
        <v>9484</v>
      </c>
      <c r="K2053" s="149"/>
      <c r="L2053" s="149" t="s">
        <v>287</v>
      </c>
      <c r="M2053" s="149"/>
      <c r="N2053" s="149" t="s">
        <v>263</v>
      </c>
      <c r="O2053" s="149" t="s">
        <v>214</v>
      </c>
      <c r="P2053" s="149" t="s">
        <v>53</v>
      </c>
      <c r="Q2053" s="149"/>
      <c r="R2053" s="149" t="s">
        <v>333</v>
      </c>
      <c r="S2053" s="149" t="s">
        <v>289</v>
      </c>
      <c r="T2053" s="149" t="s">
        <v>9261</v>
      </c>
      <c r="U2053" s="149" t="s">
        <v>267</v>
      </c>
      <c r="V2053" s="149"/>
      <c r="W2053" s="149"/>
      <c r="X2053" s="149" t="s">
        <v>336</v>
      </c>
      <c r="Y2053" s="149"/>
      <c r="Z2053" s="149"/>
      <c r="AA2053" s="149"/>
      <c r="AB2053" s="149" t="s">
        <v>269</v>
      </c>
      <c r="AC2053" s="149" t="s">
        <v>318</v>
      </c>
      <c r="AD2053" s="149" t="s">
        <v>9261</v>
      </c>
      <c r="AE2053" s="149" t="s">
        <v>271</v>
      </c>
      <c r="AF2053" s="149"/>
      <c r="AG2053" s="149" t="s">
        <v>1098</v>
      </c>
      <c r="AH2053" s="149" t="s">
        <v>273</v>
      </c>
      <c r="AI2053" s="158">
        <v>96</v>
      </c>
      <c r="AJ2053" s="149"/>
      <c r="AK2053" s="159" t="s">
        <v>274</v>
      </c>
      <c r="AL2053" s="159" t="s">
        <v>274</v>
      </c>
      <c r="AM2053" s="149" t="s">
        <v>274</v>
      </c>
      <c r="AN2053" s="160">
        <v>4</v>
      </c>
      <c r="AO2053" s="149"/>
      <c r="AP2053" s="149" t="s">
        <v>274</v>
      </c>
      <c r="AQ2053" s="149" t="s">
        <v>275</v>
      </c>
      <c r="AR2053" s="158">
        <v>1</v>
      </c>
      <c r="AS2053" s="149" t="s">
        <v>275</v>
      </c>
      <c r="AT2053" s="149" t="s">
        <v>276</v>
      </c>
      <c r="AU2053" s="161">
        <v>1</v>
      </c>
      <c r="AV2053" s="159">
        <v>3952.99</v>
      </c>
      <c r="AW2053" s="159">
        <v>158.12</v>
      </c>
      <c r="AX2053" s="149" t="s">
        <v>274</v>
      </c>
      <c r="AY2053" s="162">
        <v>0</v>
      </c>
      <c r="AZ2053" s="162" t="s">
        <v>274</v>
      </c>
      <c r="BA2053" s="162">
        <v>0</v>
      </c>
      <c r="BB2053" s="159">
        <v>3794.87</v>
      </c>
      <c r="BC2053" s="162" t="s">
        <v>274</v>
      </c>
      <c r="BD2053" s="162">
        <v>0</v>
      </c>
      <c r="BE2053" s="159">
        <v>158.12</v>
      </c>
      <c r="BF2053" s="159">
        <v>158.12</v>
      </c>
      <c r="BG2053" s="159">
        <v>3952.99</v>
      </c>
    </row>
    <row r="2054" ht="28.05" customHeight="1" spans="1:59">
      <c r="A2054" s="149"/>
      <c r="B2054" s="149"/>
      <c r="C2054" s="149"/>
      <c r="D2054" s="149" t="s">
        <v>3726</v>
      </c>
      <c r="E2054" s="340" t="s">
        <v>9485</v>
      </c>
      <c r="F2054" s="149" t="s">
        <v>3726</v>
      </c>
      <c r="G2054" s="149" t="s">
        <v>9486</v>
      </c>
      <c r="H2054" s="149" t="s">
        <v>7877</v>
      </c>
      <c r="I2054" s="149" t="s">
        <v>7878</v>
      </c>
      <c r="J2054" s="149" t="s">
        <v>9487</v>
      </c>
      <c r="K2054" s="149"/>
      <c r="L2054" s="149" t="s">
        <v>262</v>
      </c>
      <c r="M2054" s="149"/>
      <c r="N2054" s="149" t="s">
        <v>263</v>
      </c>
      <c r="O2054" s="149" t="s">
        <v>214</v>
      </c>
      <c r="P2054" s="149" t="s">
        <v>53</v>
      </c>
      <c r="Q2054" s="149"/>
      <c r="R2054" s="149" t="s">
        <v>3921</v>
      </c>
      <c r="S2054" s="149" t="s">
        <v>7880</v>
      </c>
      <c r="T2054" s="149" t="s">
        <v>9439</v>
      </c>
      <c r="U2054" s="149" t="s">
        <v>267</v>
      </c>
      <c r="V2054" s="149"/>
      <c r="W2054" s="149"/>
      <c r="X2054" s="149" t="s">
        <v>336</v>
      </c>
      <c r="Y2054" s="149"/>
      <c r="Z2054" s="149"/>
      <c r="AA2054" s="149"/>
      <c r="AB2054" s="149" t="s">
        <v>269</v>
      </c>
      <c r="AC2054" s="149" t="s">
        <v>270</v>
      </c>
      <c r="AD2054" s="149" t="s">
        <v>9439</v>
      </c>
      <c r="AE2054" s="149" t="s">
        <v>271</v>
      </c>
      <c r="AF2054" s="149"/>
      <c r="AG2054" s="149" t="s">
        <v>1098</v>
      </c>
      <c r="AH2054" s="149" t="s">
        <v>273</v>
      </c>
      <c r="AI2054" s="158">
        <v>78</v>
      </c>
      <c r="AJ2054" s="149"/>
      <c r="AK2054" s="159" t="s">
        <v>274</v>
      </c>
      <c r="AL2054" s="159" t="s">
        <v>274</v>
      </c>
      <c r="AM2054" s="149" t="s">
        <v>274</v>
      </c>
      <c r="AN2054" s="160">
        <v>4</v>
      </c>
      <c r="AO2054" s="149"/>
      <c r="AP2054" s="149" t="s">
        <v>274</v>
      </c>
      <c r="AQ2054" s="149" t="s">
        <v>275</v>
      </c>
      <c r="AR2054" s="158">
        <v>1</v>
      </c>
      <c r="AS2054" s="149" t="s">
        <v>275</v>
      </c>
      <c r="AT2054" s="149" t="s">
        <v>276</v>
      </c>
      <c r="AU2054" s="161">
        <v>1</v>
      </c>
      <c r="AV2054" s="159">
        <v>10176.99</v>
      </c>
      <c r="AW2054" s="159">
        <v>407.08</v>
      </c>
      <c r="AX2054" s="149" t="s">
        <v>274</v>
      </c>
      <c r="AY2054" s="159">
        <v>106.39</v>
      </c>
      <c r="AZ2054" s="159">
        <v>106.39</v>
      </c>
      <c r="BA2054" s="159">
        <v>425.59</v>
      </c>
      <c r="BB2054" s="159">
        <v>7854.8</v>
      </c>
      <c r="BC2054" s="162" t="s">
        <v>274</v>
      </c>
      <c r="BD2054" s="162">
        <v>0</v>
      </c>
      <c r="BE2054" s="159">
        <v>2322.19</v>
      </c>
      <c r="BF2054" s="159">
        <v>2322.19</v>
      </c>
      <c r="BG2054" s="159">
        <v>10176.99</v>
      </c>
    </row>
    <row r="2055" ht="28.05" customHeight="1" spans="1:59">
      <c r="A2055" s="149"/>
      <c r="B2055" s="149"/>
      <c r="C2055" s="149"/>
      <c r="D2055" s="149" t="s">
        <v>3726</v>
      </c>
      <c r="E2055" s="340" t="s">
        <v>9488</v>
      </c>
      <c r="F2055" s="149" t="s">
        <v>3726</v>
      </c>
      <c r="G2055" s="149" t="s">
        <v>9489</v>
      </c>
      <c r="H2055" s="149" t="s">
        <v>7877</v>
      </c>
      <c r="I2055" s="149" t="s">
        <v>7878</v>
      </c>
      <c r="J2055" s="149" t="s">
        <v>9490</v>
      </c>
      <c r="K2055" s="149"/>
      <c r="L2055" s="149" t="s">
        <v>262</v>
      </c>
      <c r="M2055" s="149"/>
      <c r="N2055" s="149" t="s">
        <v>263</v>
      </c>
      <c r="O2055" s="149" t="s">
        <v>214</v>
      </c>
      <c r="P2055" s="149" t="s">
        <v>53</v>
      </c>
      <c r="Q2055" s="149"/>
      <c r="R2055" s="149" t="s">
        <v>3921</v>
      </c>
      <c r="S2055" s="149" t="s">
        <v>7880</v>
      </c>
      <c r="T2055" s="149" t="s">
        <v>9439</v>
      </c>
      <c r="U2055" s="149" t="s">
        <v>267</v>
      </c>
      <c r="V2055" s="149"/>
      <c r="W2055" s="149"/>
      <c r="X2055" s="149" t="s">
        <v>336</v>
      </c>
      <c r="Y2055" s="149"/>
      <c r="Z2055" s="149"/>
      <c r="AA2055" s="149"/>
      <c r="AB2055" s="149" t="s">
        <v>269</v>
      </c>
      <c r="AC2055" s="149" t="s">
        <v>270</v>
      </c>
      <c r="AD2055" s="149" t="s">
        <v>9439</v>
      </c>
      <c r="AE2055" s="149" t="s">
        <v>271</v>
      </c>
      <c r="AF2055" s="149"/>
      <c r="AG2055" s="149" t="s">
        <v>1098</v>
      </c>
      <c r="AH2055" s="149" t="s">
        <v>273</v>
      </c>
      <c r="AI2055" s="158">
        <v>78</v>
      </c>
      <c r="AJ2055" s="149"/>
      <c r="AK2055" s="159" t="s">
        <v>274</v>
      </c>
      <c r="AL2055" s="159" t="s">
        <v>274</v>
      </c>
      <c r="AM2055" s="149" t="s">
        <v>274</v>
      </c>
      <c r="AN2055" s="160">
        <v>4</v>
      </c>
      <c r="AO2055" s="149"/>
      <c r="AP2055" s="149" t="s">
        <v>274</v>
      </c>
      <c r="AQ2055" s="149" t="s">
        <v>275</v>
      </c>
      <c r="AR2055" s="158">
        <v>1</v>
      </c>
      <c r="AS2055" s="149" t="s">
        <v>275</v>
      </c>
      <c r="AT2055" s="149" t="s">
        <v>276</v>
      </c>
      <c r="AU2055" s="161">
        <v>1</v>
      </c>
      <c r="AV2055" s="159">
        <v>10177</v>
      </c>
      <c r="AW2055" s="159">
        <v>407.08</v>
      </c>
      <c r="AX2055" s="149" t="s">
        <v>274</v>
      </c>
      <c r="AY2055" s="159">
        <v>106.4</v>
      </c>
      <c r="AZ2055" s="159">
        <v>106.4</v>
      </c>
      <c r="BA2055" s="159">
        <v>425.6</v>
      </c>
      <c r="BB2055" s="159">
        <v>7854.81</v>
      </c>
      <c r="BC2055" s="162" t="s">
        <v>274</v>
      </c>
      <c r="BD2055" s="162">
        <v>0</v>
      </c>
      <c r="BE2055" s="159">
        <v>2322.19</v>
      </c>
      <c r="BF2055" s="159">
        <v>2322.19</v>
      </c>
      <c r="BG2055" s="159">
        <v>10177</v>
      </c>
    </row>
    <row r="2056" ht="28.05" customHeight="1" spans="1:59">
      <c r="A2056" s="149"/>
      <c r="B2056" s="149"/>
      <c r="C2056" s="149"/>
      <c r="D2056" s="149" t="s">
        <v>3726</v>
      </c>
      <c r="E2056" s="340" t="s">
        <v>9491</v>
      </c>
      <c r="F2056" s="149" t="s">
        <v>3726</v>
      </c>
      <c r="G2056" s="149" t="s">
        <v>9492</v>
      </c>
      <c r="H2056" s="149" t="s">
        <v>7877</v>
      </c>
      <c r="I2056" s="149" t="s">
        <v>7878</v>
      </c>
      <c r="J2056" s="149" t="s">
        <v>9493</v>
      </c>
      <c r="K2056" s="149"/>
      <c r="L2056" s="149" t="s">
        <v>262</v>
      </c>
      <c r="M2056" s="149"/>
      <c r="N2056" s="149" t="s">
        <v>263</v>
      </c>
      <c r="O2056" s="149" t="s">
        <v>214</v>
      </c>
      <c r="P2056" s="149" t="s">
        <v>53</v>
      </c>
      <c r="Q2056" s="149"/>
      <c r="R2056" s="149" t="s">
        <v>3921</v>
      </c>
      <c r="S2056" s="149" t="s">
        <v>7880</v>
      </c>
      <c r="T2056" s="149" t="s">
        <v>9439</v>
      </c>
      <c r="U2056" s="149" t="s">
        <v>267</v>
      </c>
      <c r="V2056" s="149"/>
      <c r="W2056" s="149"/>
      <c r="X2056" s="149" t="s">
        <v>336</v>
      </c>
      <c r="Y2056" s="149"/>
      <c r="Z2056" s="149"/>
      <c r="AA2056" s="149"/>
      <c r="AB2056" s="149" t="s">
        <v>269</v>
      </c>
      <c r="AC2056" s="149" t="s">
        <v>270</v>
      </c>
      <c r="AD2056" s="149" t="s">
        <v>9439</v>
      </c>
      <c r="AE2056" s="149" t="s">
        <v>271</v>
      </c>
      <c r="AF2056" s="149"/>
      <c r="AG2056" s="149" t="s">
        <v>1098</v>
      </c>
      <c r="AH2056" s="149" t="s">
        <v>273</v>
      </c>
      <c r="AI2056" s="158">
        <v>78</v>
      </c>
      <c r="AJ2056" s="149"/>
      <c r="AK2056" s="159" t="s">
        <v>274</v>
      </c>
      <c r="AL2056" s="159" t="s">
        <v>274</v>
      </c>
      <c r="AM2056" s="149" t="s">
        <v>274</v>
      </c>
      <c r="AN2056" s="160">
        <v>4</v>
      </c>
      <c r="AO2056" s="149"/>
      <c r="AP2056" s="149" t="s">
        <v>274</v>
      </c>
      <c r="AQ2056" s="149" t="s">
        <v>275</v>
      </c>
      <c r="AR2056" s="158">
        <v>1</v>
      </c>
      <c r="AS2056" s="149" t="s">
        <v>275</v>
      </c>
      <c r="AT2056" s="149" t="s">
        <v>276</v>
      </c>
      <c r="AU2056" s="161">
        <v>1</v>
      </c>
      <c r="AV2056" s="159">
        <v>10176.99</v>
      </c>
      <c r="AW2056" s="159">
        <v>407.08</v>
      </c>
      <c r="AX2056" s="149" t="s">
        <v>274</v>
      </c>
      <c r="AY2056" s="159">
        <v>106.39</v>
      </c>
      <c r="AZ2056" s="159">
        <v>106.39</v>
      </c>
      <c r="BA2056" s="159">
        <v>425.59</v>
      </c>
      <c r="BB2056" s="159">
        <v>7854.8</v>
      </c>
      <c r="BC2056" s="162" t="s">
        <v>274</v>
      </c>
      <c r="BD2056" s="162">
        <v>0</v>
      </c>
      <c r="BE2056" s="159">
        <v>2322.19</v>
      </c>
      <c r="BF2056" s="159">
        <v>2322.19</v>
      </c>
      <c r="BG2056" s="159">
        <v>10176.99</v>
      </c>
    </row>
    <row r="2057" ht="28.05" customHeight="1" spans="1:59">
      <c r="A2057" s="149"/>
      <c r="B2057" s="149"/>
      <c r="C2057" s="149"/>
      <c r="D2057" s="149" t="s">
        <v>3726</v>
      </c>
      <c r="E2057" s="340" t="s">
        <v>9494</v>
      </c>
      <c r="F2057" s="149" t="s">
        <v>3726</v>
      </c>
      <c r="G2057" s="149" t="s">
        <v>9495</v>
      </c>
      <c r="H2057" s="149" t="s">
        <v>5516</v>
      </c>
      <c r="I2057" s="149" t="s">
        <v>5517</v>
      </c>
      <c r="J2057" s="149" t="s">
        <v>9496</v>
      </c>
      <c r="K2057" s="149"/>
      <c r="L2057" s="149" t="s">
        <v>262</v>
      </c>
      <c r="M2057" s="149"/>
      <c r="N2057" s="149" t="s">
        <v>263</v>
      </c>
      <c r="O2057" s="149" t="s">
        <v>214</v>
      </c>
      <c r="P2057" s="149" t="s">
        <v>53</v>
      </c>
      <c r="Q2057" s="149"/>
      <c r="R2057" s="149" t="s">
        <v>8141</v>
      </c>
      <c r="S2057" s="149" t="s">
        <v>4790</v>
      </c>
      <c r="T2057" s="149" t="s">
        <v>9399</v>
      </c>
      <c r="U2057" s="149" t="s">
        <v>267</v>
      </c>
      <c r="V2057" s="149"/>
      <c r="W2057" s="149"/>
      <c r="X2057" s="149" t="s">
        <v>268</v>
      </c>
      <c r="Y2057" s="149"/>
      <c r="Z2057" s="149"/>
      <c r="AA2057" s="149"/>
      <c r="AB2057" s="149" t="s">
        <v>269</v>
      </c>
      <c r="AC2057" s="149" t="s">
        <v>318</v>
      </c>
      <c r="AD2057" s="149" t="s">
        <v>9399</v>
      </c>
      <c r="AE2057" s="149" t="s">
        <v>271</v>
      </c>
      <c r="AF2057" s="149"/>
      <c r="AG2057" s="149" t="s">
        <v>1098</v>
      </c>
      <c r="AH2057" s="149" t="s">
        <v>273</v>
      </c>
      <c r="AI2057" s="158">
        <v>96</v>
      </c>
      <c r="AJ2057" s="149"/>
      <c r="AK2057" s="159" t="s">
        <v>274</v>
      </c>
      <c r="AL2057" s="159" t="s">
        <v>274</v>
      </c>
      <c r="AM2057" s="149" t="s">
        <v>274</v>
      </c>
      <c r="AN2057" s="160">
        <v>4</v>
      </c>
      <c r="AO2057" s="149"/>
      <c r="AP2057" s="149" t="s">
        <v>274</v>
      </c>
      <c r="AQ2057" s="149" t="s">
        <v>275</v>
      </c>
      <c r="AR2057" s="158">
        <v>1</v>
      </c>
      <c r="AS2057" s="149" t="s">
        <v>275</v>
      </c>
      <c r="AT2057" s="149" t="s">
        <v>276</v>
      </c>
      <c r="AU2057" s="161">
        <v>1</v>
      </c>
      <c r="AV2057" s="159">
        <v>5384.61</v>
      </c>
      <c r="AW2057" s="159">
        <v>215.38</v>
      </c>
      <c r="AX2057" s="149" t="s">
        <v>274</v>
      </c>
      <c r="AY2057" s="162">
        <v>0</v>
      </c>
      <c r="AZ2057" s="162" t="s">
        <v>274</v>
      </c>
      <c r="BA2057" s="162">
        <v>0</v>
      </c>
      <c r="BB2057" s="159">
        <v>5169.23</v>
      </c>
      <c r="BC2057" s="162" t="s">
        <v>274</v>
      </c>
      <c r="BD2057" s="162">
        <v>0</v>
      </c>
      <c r="BE2057" s="159">
        <v>215.38</v>
      </c>
      <c r="BF2057" s="159">
        <v>215.38</v>
      </c>
      <c r="BG2057" s="159">
        <v>5384.61</v>
      </c>
    </row>
    <row r="2058" ht="28.05" customHeight="1" spans="1:59">
      <c r="A2058" s="149"/>
      <c r="B2058" s="149"/>
      <c r="C2058" s="149"/>
      <c r="D2058" s="149" t="s">
        <v>3726</v>
      </c>
      <c r="E2058" s="340" t="s">
        <v>9497</v>
      </c>
      <c r="F2058" s="149" t="s">
        <v>3726</v>
      </c>
      <c r="G2058" s="149" t="s">
        <v>9498</v>
      </c>
      <c r="H2058" s="149" t="s">
        <v>5516</v>
      </c>
      <c r="I2058" s="149" t="s">
        <v>5517</v>
      </c>
      <c r="J2058" s="149" t="s">
        <v>9499</v>
      </c>
      <c r="K2058" s="149"/>
      <c r="L2058" s="149" t="s">
        <v>262</v>
      </c>
      <c r="M2058" s="149"/>
      <c r="N2058" s="149" t="s">
        <v>263</v>
      </c>
      <c r="O2058" s="149" t="s">
        <v>214</v>
      </c>
      <c r="P2058" s="149" t="s">
        <v>53</v>
      </c>
      <c r="Q2058" s="149"/>
      <c r="R2058" s="149" t="s">
        <v>8141</v>
      </c>
      <c r="S2058" s="149" t="s">
        <v>4790</v>
      </c>
      <c r="T2058" s="149" t="s">
        <v>9399</v>
      </c>
      <c r="U2058" s="149" t="s">
        <v>267</v>
      </c>
      <c r="V2058" s="149"/>
      <c r="W2058" s="149"/>
      <c r="X2058" s="149" t="s">
        <v>268</v>
      </c>
      <c r="Y2058" s="149"/>
      <c r="Z2058" s="149"/>
      <c r="AA2058" s="149"/>
      <c r="AB2058" s="149" t="s">
        <v>269</v>
      </c>
      <c r="AC2058" s="149" t="s">
        <v>318</v>
      </c>
      <c r="AD2058" s="149" t="s">
        <v>9399</v>
      </c>
      <c r="AE2058" s="149" t="s">
        <v>271</v>
      </c>
      <c r="AF2058" s="149"/>
      <c r="AG2058" s="149" t="s">
        <v>1098</v>
      </c>
      <c r="AH2058" s="149" t="s">
        <v>273</v>
      </c>
      <c r="AI2058" s="158">
        <v>96</v>
      </c>
      <c r="AJ2058" s="149"/>
      <c r="AK2058" s="159" t="s">
        <v>274</v>
      </c>
      <c r="AL2058" s="159" t="s">
        <v>274</v>
      </c>
      <c r="AM2058" s="149" t="s">
        <v>274</v>
      </c>
      <c r="AN2058" s="160">
        <v>4</v>
      </c>
      <c r="AO2058" s="149"/>
      <c r="AP2058" s="149" t="s">
        <v>274</v>
      </c>
      <c r="AQ2058" s="149" t="s">
        <v>275</v>
      </c>
      <c r="AR2058" s="158">
        <v>1</v>
      </c>
      <c r="AS2058" s="149" t="s">
        <v>275</v>
      </c>
      <c r="AT2058" s="149" t="s">
        <v>276</v>
      </c>
      <c r="AU2058" s="161">
        <v>1</v>
      </c>
      <c r="AV2058" s="159">
        <v>5384.64</v>
      </c>
      <c r="AW2058" s="159">
        <v>215.39</v>
      </c>
      <c r="AX2058" s="149" t="s">
        <v>274</v>
      </c>
      <c r="AY2058" s="162">
        <v>0</v>
      </c>
      <c r="AZ2058" s="162" t="s">
        <v>274</v>
      </c>
      <c r="BA2058" s="162">
        <v>0</v>
      </c>
      <c r="BB2058" s="159">
        <v>5169.25</v>
      </c>
      <c r="BC2058" s="162" t="s">
        <v>274</v>
      </c>
      <c r="BD2058" s="162">
        <v>0</v>
      </c>
      <c r="BE2058" s="159">
        <v>215.39</v>
      </c>
      <c r="BF2058" s="159">
        <v>215.39</v>
      </c>
      <c r="BG2058" s="159">
        <v>5384.64</v>
      </c>
    </row>
    <row r="2059" ht="28.05" customHeight="1" spans="1:59">
      <c r="A2059" s="149"/>
      <c r="B2059" s="149"/>
      <c r="C2059" s="149"/>
      <c r="D2059" s="149" t="s">
        <v>3726</v>
      </c>
      <c r="E2059" s="340" t="s">
        <v>9500</v>
      </c>
      <c r="F2059" s="149" t="s">
        <v>3726</v>
      </c>
      <c r="G2059" s="149" t="s">
        <v>9501</v>
      </c>
      <c r="H2059" s="149" t="s">
        <v>5516</v>
      </c>
      <c r="I2059" s="149" t="s">
        <v>5517</v>
      </c>
      <c r="J2059" s="149" t="s">
        <v>9502</v>
      </c>
      <c r="K2059" s="149"/>
      <c r="L2059" s="149" t="s">
        <v>262</v>
      </c>
      <c r="M2059" s="149"/>
      <c r="N2059" s="149" t="s">
        <v>263</v>
      </c>
      <c r="O2059" s="149" t="s">
        <v>214</v>
      </c>
      <c r="P2059" s="149" t="s">
        <v>53</v>
      </c>
      <c r="Q2059" s="149"/>
      <c r="R2059" s="149" t="s">
        <v>8141</v>
      </c>
      <c r="S2059" s="149" t="s">
        <v>4790</v>
      </c>
      <c r="T2059" s="149" t="s">
        <v>9399</v>
      </c>
      <c r="U2059" s="149" t="s">
        <v>267</v>
      </c>
      <c r="V2059" s="149"/>
      <c r="W2059" s="149"/>
      <c r="X2059" s="149" t="s">
        <v>268</v>
      </c>
      <c r="Y2059" s="149"/>
      <c r="Z2059" s="149"/>
      <c r="AA2059" s="149"/>
      <c r="AB2059" s="149" t="s">
        <v>269</v>
      </c>
      <c r="AC2059" s="149" t="s">
        <v>318</v>
      </c>
      <c r="AD2059" s="149" t="s">
        <v>9399</v>
      </c>
      <c r="AE2059" s="149" t="s">
        <v>271</v>
      </c>
      <c r="AF2059" s="149"/>
      <c r="AG2059" s="149" t="s">
        <v>1098</v>
      </c>
      <c r="AH2059" s="149" t="s">
        <v>273</v>
      </c>
      <c r="AI2059" s="158">
        <v>96</v>
      </c>
      <c r="AJ2059" s="149"/>
      <c r="AK2059" s="159" t="s">
        <v>274</v>
      </c>
      <c r="AL2059" s="159" t="s">
        <v>274</v>
      </c>
      <c r="AM2059" s="149" t="s">
        <v>274</v>
      </c>
      <c r="AN2059" s="160">
        <v>4</v>
      </c>
      <c r="AO2059" s="149"/>
      <c r="AP2059" s="149" t="s">
        <v>274</v>
      </c>
      <c r="AQ2059" s="149" t="s">
        <v>275</v>
      </c>
      <c r="AR2059" s="158">
        <v>1</v>
      </c>
      <c r="AS2059" s="149" t="s">
        <v>275</v>
      </c>
      <c r="AT2059" s="149" t="s">
        <v>276</v>
      </c>
      <c r="AU2059" s="161">
        <v>1</v>
      </c>
      <c r="AV2059" s="159">
        <v>5384.61</v>
      </c>
      <c r="AW2059" s="159">
        <v>215.38</v>
      </c>
      <c r="AX2059" s="149" t="s">
        <v>274</v>
      </c>
      <c r="AY2059" s="162">
        <v>0</v>
      </c>
      <c r="AZ2059" s="162" t="s">
        <v>274</v>
      </c>
      <c r="BA2059" s="162">
        <v>0</v>
      </c>
      <c r="BB2059" s="159">
        <v>5169.23</v>
      </c>
      <c r="BC2059" s="162" t="s">
        <v>274</v>
      </c>
      <c r="BD2059" s="162">
        <v>0</v>
      </c>
      <c r="BE2059" s="159">
        <v>215.38</v>
      </c>
      <c r="BF2059" s="159">
        <v>215.38</v>
      </c>
      <c r="BG2059" s="159">
        <v>5384.61</v>
      </c>
    </row>
    <row r="2060" ht="28.05" customHeight="1" spans="1:59">
      <c r="A2060" s="149"/>
      <c r="B2060" s="149"/>
      <c r="C2060" s="149"/>
      <c r="D2060" s="149" t="s">
        <v>3726</v>
      </c>
      <c r="E2060" s="340" t="s">
        <v>9503</v>
      </c>
      <c r="F2060" s="149" t="s">
        <v>3726</v>
      </c>
      <c r="G2060" s="149" t="s">
        <v>9504</v>
      </c>
      <c r="H2060" s="149" t="s">
        <v>5516</v>
      </c>
      <c r="I2060" s="149" t="s">
        <v>5517</v>
      </c>
      <c r="J2060" s="149" t="s">
        <v>9505</v>
      </c>
      <c r="K2060" s="149"/>
      <c r="L2060" s="149" t="s">
        <v>262</v>
      </c>
      <c r="M2060" s="149"/>
      <c r="N2060" s="149" t="s">
        <v>263</v>
      </c>
      <c r="O2060" s="149" t="s">
        <v>214</v>
      </c>
      <c r="P2060" s="149" t="s">
        <v>53</v>
      </c>
      <c r="Q2060" s="149"/>
      <c r="R2060" s="149" t="s">
        <v>8141</v>
      </c>
      <c r="S2060" s="149" t="s">
        <v>4790</v>
      </c>
      <c r="T2060" s="149" t="s">
        <v>9399</v>
      </c>
      <c r="U2060" s="149" t="s">
        <v>267</v>
      </c>
      <c r="V2060" s="149"/>
      <c r="W2060" s="149"/>
      <c r="X2060" s="149" t="s">
        <v>268</v>
      </c>
      <c r="Y2060" s="149"/>
      <c r="Z2060" s="149"/>
      <c r="AA2060" s="149"/>
      <c r="AB2060" s="149" t="s">
        <v>269</v>
      </c>
      <c r="AC2060" s="149" t="s">
        <v>318</v>
      </c>
      <c r="AD2060" s="149" t="s">
        <v>9399</v>
      </c>
      <c r="AE2060" s="149" t="s">
        <v>271</v>
      </c>
      <c r="AF2060" s="149"/>
      <c r="AG2060" s="149" t="s">
        <v>1098</v>
      </c>
      <c r="AH2060" s="149" t="s">
        <v>273</v>
      </c>
      <c r="AI2060" s="158">
        <v>96</v>
      </c>
      <c r="AJ2060" s="149"/>
      <c r="AK2060" s="159" t="s">
        <v>274</v>
      </c>
      <c r="AL2060" s="159" t="s">
        <v>274</v>
      </c>
      <c r="AM2060" s="149" t="s">
        <v>274</v>
      </c>
      <c r="AN2060" s="160">
        <v>4</v>
      </c>
      <c r="AO2060" s="149"/>
      <c r="AP2060" s="149" t="s">
        <v>274</v>
      </c>
      <c r="AQ2060" s="149" t="s">
        <v>275</v>
      </c>
      <c r="AR2060" s="158">
        <v>1</v>
      </c>
      <c r="AS2060" s="149" t="s">
        <v>275</v>
      </c>
      <c r="AT2060" s="149" t="s">
        <v>276</v>
      </c>
      <c r="AU2060" s="161">
        <v>1</v>
      </c>
      <c r="AV2060" s="159">
        <v>5384.61</v>
      </c>
      <c r="AW2060" s="159">
        <v>215.38</v>
      </c>
      <c r="AX2060" s="149" t="s">
        <v>274</v>
      </c>
      <c r="AY2060" s="162">
        <v>0</v>
      </c>
      <c r="AZ2060" s="162" t="s">
        <v>274</v>
      </c>
      <c r="BA2060" s="162">
        <v>0</v>
      </c>
      <c r="BB2060" s="159">
        <v>5169.23</v>
      </c>
      <c r="BC2060" s="162" t="s">
        <v>274</v>
      </c>
      <c r="BD2060" s="162">
        <v>0</v>
      </c>
      <c r="BE2060" s="159">
        <v>215.38</v>
      </c>
      <c r="BF2060" s="159">
        <v>215.38</v>
      </c>
      <c r="BG2060" s="159">
        <v>5384.61</v>
      </c>
    </row>
    <row r="2061" ht="28.05" customHeight="1" spans="1:59">
      <c r="A2061" s="149"/>
      <c r="B2061" s="149"/>
      <c r="C2061" s="149"/>
      <c r="D2061" s="149" t="s">
        <v>3726</v>
      </c>
      <c r="E2061" s="340" t="s">
        <v>9506</v>
      </c>
      <c r="F2061" s="149" t="s">
        <v>3726</v>
      </c>
      <c r="G2061" s="149" t="s">
        <v>9507</v>
      </c>
      <c r="H2061" s="149" t="s">
        <v>9482</v>
      </c>
      <c r="I2061" s="149" t="s">
        <v>9508</v>
      </c>
      <c r="J2061" s="149" t="s">
        <v>9509</v>
      </c>
      <c r="K2061" s="149"/>
      <c r="L2061" s="149" t="s">
        <v>287</v>
      </c>
      <c r="M2061" s="149"/>
      <c r="N2061" s="149" t="s">
        <v>263</v>
      </c>
      <c r="O2061" s="149" t="s">
        <v>214</v>
      </c>
      <c r="P2061" s="149" t="s">
        <v>53</v>
      </c>
      <c r="Q2061" s="149"/>
      <c r="R2061" s="149" t="s">
        <v>333</v>
      </c>
      <c r="S2061" s="149" t="s">
        <v>289</v>
      </c>
      <c r="T2061" s="149" t="s">
        <v>9261</v>
      </c>
      <c r="U2061" s="149" t="s">
        <v>267</v>
      </c>
      <c r="V2061" s="149"/>
      <c r="W2061" s="149"/>
      <c r="X2061" s="149" t="s">
        <v>336</v>
      </c>
      <c r="Y2061" s="149"/>
      <c r="Z2061" s="149"/>
      <c r="AA2061" s="149"/>
      <c r="AB2061" s="149" t="s">
        <v>269</v>
      </c>
      <c r="AC2061" s="149" t="s">
        <v>318</v>
      </c>
      <c r="AD2061" s="149" t="s">
        <v>9261</v>
      </c>
      <c r="AE2061" s="149" t="s">
        <v>271</v>
      </c>
      <c r="AF2061" s="149"/>
      <c r="AG2061" s="149" t="s">
        <v>1098</v>
      </c>
      <c r="AH2061" s="149" t="s">
        <v>273</v>
      </c>
      <c r="AI2061" s="158">
        <v>96</v>
      </c>
      <c r="AJ2061" s="149"/>
      <c r="AK2061" s="159" t="s">
        <v>274</v>
      </c>
      <c r="AL2061" s="159" t="s">
        <v>274</v>
      </c>
      <c r="AM2061" s="149" t="s">
        <v>274</v>
      </c>
      <c r="AN2061" s="160">
        <v>4</v>
      </c>
      <c r="AO2061" s="149"/>
      <c r="AP2061" s="149" t="s">
        <v>274</v>
      </c>
      <c r="AQ2061" s="149" t="s">
        <v>275</v>
      </c>
      <c r="AR2061" s="158">
        <v>1</v>
      </c>
      <c r="AS2061" s="149" t="s">
        <v>275</v>
      </c>
      <c r="AT2061" s="149" t="s">
        <v>276</v>
      </c>
      <c r="AU2061" s="161">
        <v>1</v>
      </c>
      <c r="AV2061" s="159">
        <v>4572.65</v>
      </c>
      <c r="AW2061" s="159">
        <v>182.91</v>
      </c>
      <c r="AX2061" s="149" t="s">
        <v>274</v>
      </c>
      <c r="AY2061" s="162">
        <v>0</v>
      </c>
      <c r="AZ2061" s="162" t="s">
        <v>274</v>
      </c>
      <c r="BA2061" s="162">
        <v>0</v>
      </c>
      <c r="BB2061" s="159">
        <v>4389.74</v>
      </c>
      <c r="BC2061" s="162" t="s">
        <v>274</v>
      </c>
      <c r="BD2061" s="162">
        <v>0</v>
      </c>
      <c r="BE2061" s="159">
        <v>182.91</v>
      </c>
      <c r="BF2061" s="159">
        <v>182.91</v>
      </c>
      <c r="BG2061" s="159">
        <v>4572.65</v>
      </c>
    </row>
    <row r="2062" ht="28.05" customHeight="1" spans="1:59">
      <c r="A2062" s="149"/>
      <c r="B2062" s="149"/>
      <c r="C2062" s="149"/>
      <c r="D2062" s="149" t="s">
        <v>3726</v>
      </c>
      <c r="E2062" s="340" t="s">
        <v>9510</v>
      </c>
      <c r="F2062" s="149" t="s">
        <v>3726</v>
      </c>
      <c r="G2062" s="149" t="s">
        <v>9511</v>
      </c>
      <c r="H2062" s="149" t="s">
        <v>5516</v>
      </c>
      <c r="I2062" s="149" t="s">
        <v>5517</v>
      </c>
      <c r="J2062" s="149" t="s">
        <v>9512</v>
      </c>
      <c r="K2062" s="149"/>
      <c r="L2062" s="149" t="s">
        <v>262</v>
      </c>
      <c r="M2062" s="149"/>
      <c r="N2062" s="149" t="s">
        <v>263</v>
      </c>
      <c r="O2062" s="149" t="s">
        <v>214</v>
      </c>
      <c r="P2062" s="149" t="s">
        <v>53</v>
      </c>
      <c r="Q2062" s="149"/>
      <c r="R2062" s="149" t="s">
        <v>8141</v>
      </c>
      <c r="S2062" s="149" t="s">
        <v>4790</v>
      </c>
      <c r="T2062" s="149" t="s">
        <v>9399</v>
      </c>
      <c r="U2062" s="149" t="s">
        <v>267</v>
      </c>
      <c r="V2062" s="149"/>
      <c r="W2062" s="149"/>
      <c r="X2062" s="149" t="s">
        <v>268</v>
      </c>
      <c r="Y2062" s="149"/>
      <c r="Z2062" s="149"/>
      <c r="AA2062" s="149"/>
      <c r="AB2062" s="149" t="s">
        <v>269</v>
      </c>
      <c r="AC2062" s="149" t="s">
        <v>318</v>
      </c>
      <c r="AD2062" s="149" t="s">
        <v>9399</v>
      </c>
      <c r="AE2062" s="149" t="s">
        <v>271</v>
      </c>
      <c r="AF2062" s="149"/>
      <c r="AG2062" s="149" t="s">
        <v>1098</v>
      </c>
      <c r="AH2062" s="149" t="s">
        <v>273</v>
      </c>
      <c r="AI2062" s="158">
        <v>96</v>
      </c>
      <c r="AJ2062" s="149"/>
      <c r="AK2062" s="159" t="s">
        <v>274</v>
      </c>
      <c r="AL2062" s="159" t="s">
        <v>274</v>
      </c>
      <c r="AM2062" s="149" t="s">
        <v>274</v>
      </c>
      <c r="AN2062" s="160">
        <v>4</v>
      </c>
      <c r="AO2062" s="149"/>
      <c r="AP2062" s="149" t="s">
        <v>274</v>
      </c>
      <c r="AQ2062" s="149" t="s">
        <v>275</v>
      </c>
      <c r="AR2062" s="158">
        <v>1</v>
      </c>
      <c r="AS2062" s="149" t="s">
        <v>275</v>
      </c>
      <c r="AT2062" s="149" t="s">
        <v>276</v>
      </c>
      <c r="AU2062" s="161">
        <v>1</v>
      </c>
      <c r="AV2062" s="159">
        <v>5384.61</v>
      </c>
      <c r="AW2062" s="159">
        <v>215.38</v>
      </c>
      <c r="AX2062" s="149" t="s">
        <v>274</v>
      </c>
      <c r="AY2062" s="162">
        <v>0</v>
      </c>
      <c r="AZ2062" s="162" t="s">
        <v>274</v>
      </c>
      <c r="BA2062" s="162">
        <v>0</v>
      </c>
      <c r="BB2062" s="159">
        <v>5169.23</v>
      </c>
      <c r="BC2062" s="162" t="s">
        <v>274</v>
      </c>
      <c r="BD2062" s="162">
        <v>0</v>
      </c>
      <c r="BE2062" s="159">
        <v>215.38</v>
      </c>
      <c r="BF2062" s="159">
        <v>215.38</v>
      </c>
      <c r="BG2062" s="159">
        <v>5384.61</v>
      </c>
    </row>
    <row r="2063" ht="28.05" customHeight="1" spans="1:59">
      <c r="A2063" s="149"/>
      <c r="B2063" s="149"/>
      <c r="C2063" s="149"/>
      <c r="D2063" s="149" t="s">
        <v>3726</v>
      </c>
      <c r="E2063" s="340" t="s">
        <v>9513</v>
      </c>
      <c r="F2063" s="149" t="s">
        <v>3726</v>
      </c>
      <c r="G2063" s="149" t="s">
        <v>9514</v>
      </c>
      <c r="H2063" s="149" t="s">
        <v>7877</v>
      </c>
      <c r="I2063" s="149" t="s">
        <v>7878</v>
      </c>
      <c r="J2063" s="149" t="s">
        <v>9515</v>
      </c>
      <c r="K2063" s="149"/>
      <c r="L2063" s="149" t="s">
        <v>262</v>
      </c>
      <c r="M2063" s="149"/>
      <c r="N2063" s="149" t="s">
        <v>263</v>
      </c>
      <c r="O2063" s="149" t="s">
        <v>214</v>
      </c>
      <c r="P2063" s="149" t="s">
        <v>53</v>
      </c>
      <c r="Q2063" s="149"/>
      <c r="R2063" s="149" t="s">
        <v>3921</v>
      </c>
      <c r="S2063" s="149" t="s">
        <v>7880</v>
      </c>
      <c r="T2063" s="149" t="s">
        <v>9439</v>
      </c>
      <c r="U2063" s="149" t="s">
        <v>267</v>
      </c>
      <c r="V2063" s="149"/>
      <c r="W2063" s="149"/>
      <c r="X2063" s="149" t="s">
        <v>336</v>
      </c>
      <c r="Y2063" s="149"/>
      <c r="Z2063" s="149"/>
      <c r="AA2063" s="149"/>
      <c r="AB2063" s="149" t="s">
        <v>269</v>
      </c>
      <c r="AC2063" s="149" t="s">
        <v>270</v>
      </c>
      <c r="AD2063" s="149" t="s">
        <v>9439</v>
      </c>
      <c r="AE2063" s="149" t="s">
        <v>271</v>
      </c>
      <c r="AF2063" s="149"/>
      <c r="AG2063" s="149" t="s">
        <v>1098</v>
      </c>
      <c r="AH2063" s="149" t="s">
        <v>273</v>
      </c>
      <c r="AI2063" s="158">
        <v>78</v>
      </c>
      <c r="AJ2063" s="149"/>
      <c r="AK2063" s="159" t="s">
        <v>274</v>
      </c>
      <c r="AL2063" s="159" t="s">
        <v>274</v>
      </c>
      <c r="AM2063" s="149" t="s">
        <v>274</v>
      </c>
      <c r="AN2063" s="160">
        <v>4</v>
      </c>
      <c r="AO2063" s="149"/>
      <c r="AP2063" s="149" t="s">
        <v>274</v>
      </c>
      <c r="AQ2063" s="149" t="s">
        <v>275</v>
      </c>
      <c r="AR2063" s="158">
        <v>1</v>
      </c>
      <c r="AS2063" s="149" t="s">
        <v>275</v>
      </c>
      <c r="AT2063" s="149" t="s">
        <v>276</v>
      </c>
      <c r="AU2063" s="161">
        <v>1</v>
      </c>
      <c r="AV2063" s="159">
        <v>10176.99</v>
      </c>
      <c r="AW2063" s="159">
        <v>407.08</v>
      </c>
      <c r="AX2063" s="149" t="s">
        <v>274</v>
      </c>
      <c r="AY2063" s="159">
        <v>106.39</v>
      </c>
      <c r="AZ2063" s="159">
        <v>106.39</v>
      </c>
      <c r="BA2063" s="159">
        <v>425.59</v>
      </c>
      <c r="BB2063" s="159">
        <v>7854.8</v>
      </c>
      <c r="BC2063" s="162" t="s">
        <v>274</v>
      </c>
      <c r="BD2063" s="162">
        <v>0</v>
      </c>
      <c r="BE2063" s="159">
        <v>2322.19</v>
      </c>
      <c r="BF2063" s="159">
        <v>2322.19</v>
      </c>
      <c r="BG2063" s="159">
        <v>10176.99</v>
      </c>
    </row>
    <row r="2064" ht="28.05" customHeight="1" spans="1:59">
      <c r="A2064" s="149"/>
      <c r="B2064" s="149"/>
      <c r="C2064" s="149"/>
      <c r="D2064" s="149" t="s">
        <v>3726</v>
      </c>
      <c r="E2064" s="340" t="s">
        <v>9516</v>
      </c>
      <c r="F2064" s="149" t="s">
        <v>3726</v>
      </c>
      <c r="G2064" s="149" t="s">
        <v>9517</v>
      </c>
      <c r="H2064" s="149" t="s">
        <v>7877</v>
      </c>
      <c r="I2064" s="149" t="s">
        <v>7878</v>
      </c>
      <c r="J2064" s="149" t="s">
        <v>9518</v>
      </c>
      <c r="K2064" s="149"/>
      <c r="L2064" s="149" t="s">
        <v>262</v>
      </c>
      <c r="M2064" s="149"/>
      <c r="N2064" s="149" t="s">
        <v>263</v>
      </c>
      <c r="O2064" s="149" t="s">
        <v>214</v>
      </c>
      <c r="P2064" s="149" t="s">
        <v>53</v>
      </c>
      <c r="Q2064" s="149"/>
      <c r="R2064" s="149" t="s">
        <v>3921</v>
      </c>
      <c r="S2064" s="149" t="s">
        <v>7880</v>
      </c>
      <c r="T2064" s="149" t="s">
        <v>9439</v>
      </c>
      <c r="U2064" s="149" t="s">
        <v>267</v>
      </c>
      <c r="V2064" s="149"/>
      <c r="W2064" s="149"/>
      <c r="X2064" s="149" t="s">
        <v>336</v>
      </c>
      <c r="Y2064" s="149"/>
      <c r="Z2064" s="149"/>
      <c r="AA2064" s="149"/>
      <c r="AB2064" s="149" t="s">
        <v>269</v>
      </c>
      <c r="AC2064" s="149" t="s">
        <v>270</v>
      </c>
      <c r="AD2064" s="149" t="s">
        <v>9439</v>
      </c>
      <c r="AE2064" s="149" t="s">
        <v>271</v>
      </c>
      <c r="AF2064" s="149"/>
      <c r="AG2064" s="149" t="s">
        <v>1098</v>
      </c>
      <c r="AH2064" s="149" t="s">
        <v>273</v>
      </c>
      <c r="AI2064" s="158">
        <v>78</v>
      </c>
      <c r="AJ2064" s="149"/>
      <c r="AK2064" s="159" t="s">
        <v>274</v>
      </c>
      <c r="AL2064" s="159" t="s">
        <v>274</v>
      </c>
      <c r="AM2064" s="149" t="s">
        <v>274</v>
      </c>
      <c r="AN2064" s="160">
        <v>4</v>
      </c>
      <c r="AO2064" s="149"/>
      <c r="AP2064" s="149" t="s">
        <v>274</v>
      </c>
      <c r="AQ2064" s="149" t="s">
        <v>275</v>
      </c>
      <c r="AR2064" s="158">
        <v>1</v>
      </c>
      <c r="AS2064" s="149" t="s">
        <v>275</v>
      </c>
      <c r="AT2064" s="149" t="s">
        <v>276</v>
      </c>
      <c r="AU2064" s="161">
        <v>1</v>
      </c>
      <c r="AV2064" s="159">
        <v>10176.99</v>
      </c>
      <c r="AW2064" s="159">
        <v>407.08</v>
      </c>
      <c r="AX2064" s="149" t="s">
        <v>274</v>
      </c>
      <c r="AY2064" s="159">
        <v>106.39</v>
      </c>
      <c r="AZ2064" s="159">
        <v>106.39</v>
      </c>
      <c r="BA2064" s="159">
        <v>425.59</v>
      </c>
      <c r="BB2064" s="159">
        <v>7854.8</v>
      </c>
      <c r="BC2064" s="162" t="s">
        <v>274</v>
      </c>
      <c r="BD2064" s="162">
        <v>0</v>
      </c>
      <c r="BE2064" s="159">
        <v>2322.19</v>
      </c>
      <c r="BF2064" s="159">
        <v>2322.19</v>
      </c>
      <c r="BG2064" s="159">
        <v>10176.99</v>
      </c>
    </row>
    <row r="2065" ht="28.05" customHeight="1" spans="1:59">
      <c r="A2065" s="149"/>
      <c r="B2065" s="149"/>
      <c r="C2065" s="149"/>
      <c r="D2065" s="149" t="s">
        <v>3726</v>
      </c>
      <c r="E2065" s="340" t="s">
        <v>9519</v>
      </c>
      <c r="F2065" s="149" t="s">
        <v>3726</v>
      </c>
      <c r="G2065" s="149" t="s">
        <v>9520</v>
      </c>
      <c r="H2065" s="149" t="s">
        <v>5516</v>
      </c>
      <c r="I2065" s="149" t="s">
        <v>5517</v>
      </c>
      <c r="J2065" s="149" t="s">
        <v>9521</v>
      </c>
      <c r="K2065" s="149"/>
      <c r="L2065" s="149" t="s">
        <v>262</v>
      </c>
      <c r="M2065" s="149"/>
      <c r="N2065" s="149" t="s">
        <v>263</v>
      </c>
      <c r="O2065" s="149" t="s">
        <v>214</v>
      </c>
      <c r="P2065" s="149" t="s">
        <v>53</v>
      </c>
      <c r="Q2065" s="149"/>
      <c r="R2065" s="149" t="s">
        <v>8141</v>
      </c>
      <c r="S2065" s="149" t="s">
        <v>4790</v>
      </c>
      <c r="T2065" s="149" t="s">
        <v>9399</v>
      </c>
      <c r="U2065" s="149" t="s">
        <v>267</v>
      </c>
      <c r="V2065" s="149"/>
      <c r="W2065" s="149"/>
      <c r="X2065" s="149" t="s">
        <v>268</v>
      </c>
      <c r="Y2065" s="149"/>
      <c r="Z2065" s="149"/>
      <c r="AA2065" s="149"/>
      <c r="AB2065" s="149" t="s">
        <v>269</v>
      </c>
      <c r="AC2065" s="149" t="s">
        <v>318</v>
      </c>
      <c r="AD2065" s="149" t="s">
        <v>9399</v>
      </c>
      <c r="AE2065" s="149" t="s">
        <v>271</v>
      </c>
      <c r="AF2065" s="149"/>
      <c r="AG2065" s="149" t="s">
        <v>1098</v>
      </c>
      <c r="AH2065" s="149" t="s">
        <v>273</v>
      </c>
      <c r="AI2065" s="158">
        <v>96</v>
      </c>
      <c r="AJ2065" s="149"/>
      <c r="AK2065" s="159" t="s">
        <v>274</v>
      </c>
      <c r="AL2065" s="159" t="s">
        <v>274</v>
      </c>
      <c r="AM2065" s="149" t="s">
        <v>274</v>
      </c>
      <c r="AN2065" s="160">
        <v>4</v>
      </c>
      <c r="AO2065" s="149"/>
      <c r="AP2065" s="149" t="s">
        <v>274</v>
      </c>
      <c r="AQ2065" s="149" t="s">
        <v>275</v>
      </c>
      <c r="AR2065" s="158">
        <v>1</v>
      </c>
      <c r="AS2065" s="149" t="s">
        <v>275</v>
      </c>
      <c r="AT2065" s="149" t="s">
        <v>276</v>
      </c>
      <c r="AU2065" s="161">
        <v>1</v>
      </c>
      <c r="AV2065" s="159">
        <v>5384.61</v>
      </c>
      <c r="AW2065" s="159">
        <v>215.38</v>
      </c>
      <c r="AX2065" s="149" t="s">
        <v>274</v>
      </c>
      <c r="AY2065" s="162">
        <v>0</v>
      </c>
      <c r="AZ2065" s="162" t="s">
        <v>274</v>
      </c>
      <c r="BA2065" s="162">
        <v>0</v>
      </c>
      <c r="BB2065" s="159">
        <v>5169.23</v>
      </c>
      <c r="BC2065" s="162" t="s">
        <v>274</v>
      </c>
      <c r="BD2065" s="162">
        <v>0</v>
      </c>
      <c r="BE2065" s="159">
        <v>215.38</v>
      </c>
      <c r="BF2065" s="159">
        <v>215.38</v>
      </c>
      <c r="BG2065" s="159">
        <v>5384.61</v>
      </c>
    </row>
    <row r="2066" ht="28.05" customHeight="1" spans="1:59">
      <c r="A2066" s="149"/>
      <c r="B2066" s="149"/>
      <c r="C2066" s="149"/>
      <c r="D2066" s="149" t="s">
        <v>3726</v>
      </c>
      <c r="E2066" s="340" t="s">
        <v>9522</v>
      </c>
      <c r="F2066" s="149" t="s">
        <v>3726</v>
      </c>
      <c r="G2066" s="149" t="s">
        <v>9523</v>
      </c>
      <c r="H2066" s="149" t="s">
        <v>9524</v>
      </c>
      <c r="I2066" s="149" t="s">
        <v>9525</v>
      </c>
      <c r="J2066" s="149" t="s">
        <v>9526</v>
      </c>
      <c r="K2066" s="149"/>
      <c r="L2066" s="149" t="s">
        <v>262</v>
      </c>
      <c r="M2066" s="149"/>
      <c r="N2066" s="149" t="s">
        <v>263</v>
      </c>
      <c r="O2066" s="149" t="s">
        <v>214</v>
      </c>
      <c r="P2066" s="149" t="s">
        <v>53</v>
      </c>
      <c r="Q2066" s="149"/>
      <c r="R2066" s="149" t="s">
        <v>3973</v>
      </c>
      <c r="S2066" s="149" t="s">
        <v>289</v>
      </c>
      <c r="T2066" s="149" t="s">
        <v>9399</v>
      </c>
      <c r="U2066" s="149" t="s">
        <v>267</v>
      </c>
      <c r="V2066" s="149"/>
      <c r="W2066" s="149"/>
      <c r="X2066" s="149" t="s">
        <v>336</v>
      </c>
      <c r="Y2066" s="149"/>
      <c r="Z2066" s="149"/>
      <c r="AA2066" s="149"/>
      <c r="AB2066" s="149" t="s">
        <v>269</v>
      </c>
      <c r="AC2066" s="149" t="s">
        <v>318</v>
      </c>
      <c r="AD2066" s="149" t="s">
        <v>9399</v>
      </c>
      <c r="AE2066" s="149" t="s">
        <v>271</v>
      </c>
      <c r="AF2066" s="149"/>
      <c r="AG2066" s="149" t="s">
        <v>1098</v>
      </c>
      <c r="AH2066" s="149" t="s">
        <v>273</v>
      </c>
      <c r="AI2066" s="158">
        <v>96</v>
      </c>
      <c r="AJ2066" s="149"/>
      <c r="AK2066" s="159" t="s">
        <v>274</v>
      </c>
      <c r="AL2066" s="159" t="s">
        <v>274</v>
      </c>
      <c r="AM2066" s="149" t="s">
        <v>274</v>
      </c>
      <c r="AN2066" s="160">
        <v>4</v>
      </c>
      <c r="AO2066" s="149"/>
      <c r="AP2066" s="149" t="s">
        <v>274</v>
      </c>
      <c r="AQ2066" s="149" t="s">
        <v>275</v>
      </c>
      <c r="AR2066" s="158">
        <v>1</v>
      </c>
      <c r="AS2066" s="149" t="s">
        <v>275</v>
      </c>
      <c r="AT2066" s="149" t="s">
        <v>276</v>
      </c>
      <c r="AU2066" s="161">
        <v>1</v>
      </c>
      <c r="AV2066" s="159">
        <v>2358.97</v>
      </c>
      <c r="AW2066" s="159">
        <v>94.36</v>
      </c>
      <c r="AX2066" s="149" t="s">
        <v>274</v>
      </c>
      <c r="AY2066" s="162">
        <v>0</v>
      </c>
      <c r="AZ2066" s="162" t="s">
        <v>274</v>
      </c>
      <c r="BA2066" s="162">
        <v>0</v>
      </c>
      <c r="BB2066" s="159">
        <v>2264.61</v>
      </c>
      <c r="BC2066" s="162" t="s">
        <v>274</v>
      </c>
      <c r="BD2066" s="162">
        <v>0</v>
      </c>
      <c r="BE2066" s="159">
        <v>94.36</v>
      </c>
      <c r="BF2066" s="159">
        <v>94.36</v>
      </c>
      <c r="BG2066" s="159">
        <v>2358.97</v>
      </c>
    </row>
    <row r="2067" ht="28.05" customHeight="1" spans="1:59">
      <c r="A2067" s="149"/>
      <c r="B2067" s="149"/>
      <c r="C2067" s="149"/>
      <c r="D2067" s="149" t="s">
        <v>3726</v>
      </c>
      <c r="E2067" s="340" t="s">
        <v>9527</v>
      </c>
      <c r="F2067" s="149" t="s">
        <v>3726</v>
      </c>
      <c r="G2067" s="149" t="s">
        <v>9528</v>
      </c>
      <c r="H2067" s="149" t="s">
        <v>9529</v>
      </c>
      <c r="I2067" s="149" t="s">
        <v>9530</v>
      </c>
      <c r="J2067" s="149" t="s">
        <v>9531</v>
      </c>
      <c r="K2067" s="149"/>
      <c r="L2067" s="149" t="s">
        <v>262</v>
      </c>
      <c r="M2067" s="149"/>
      <c r="N2067" s="149" t="s">
        <v>263</v>
      </c>
      <c r="O2067" s="149" t="s">
        <v>214</v>
      </c>
      <c r="P2067" s="149" t="s">
        <v>53</v>
      </c>
      <c r="Q2067" s="149"/>
      <c r="R2067" s="149" t="s">
        <v>296</v>
      </c>
      <c r="S2067" s="149" t="s">
        <v>9532</v>
      </c>
      <c r="T2067" s="149" t="s">
        <v>9399</v>
      </c>
      <c r="U2067" s="149" t="s">
        <v>267</v>
      </c>
      <c r="V2067" s="149"/>
      <c r="W2067" s="149"/>
      <c r="X2067" s="149" t="s">
        <v>268</v>
      </c>
      <c r="Y2067" s="149"/>
      <c r="Z2067" s="149"/>
      <c r="AA2067" s="149"/>
      <c r="AB2067" s="149" t="s">
        <v>269</v>
      </c>
      <c r="AC2067" s="149" t="s">
        <v>318</v>
      </c>
      <c r="AD2067" s="149" t="s">
        <v>9399</v>
      </c>
      <c r="AE2067" s="149" t="s">
        <v>271</v>
      </c>
      <c r="AF2067" s="149"/>
      <c r="AG2067" s="149" t="s">
        <v>1098</v>
      </c>
      <c r="AH2067" s="149" t="s">
        <v>273</v>
      </c>
      <c r="AI2067" s="158">
        <v>96</v>
      </c>
      <c r="AJ2067" s="149"/>
      <c r="AK2067" s="159" t="s">
        <v>274</v>
      </c>
      <c r="AL2067" s="159" t="s">
        <v>274</v>
      </c>
      <c r="AM2067" s="149" t="s">
        <v>274</v>
      </c>
      <c r="AN2067" s="160">
        <v>4</v>
      </c>
      <c r="AO2067" s="149"/>
      <c r="AP2067" s="149" t="s">
        <v>274</v>
      </c>
      <c r="AQ2067" s="149" t="s">
        <v>275</v>
      </c>
      <c r="AR2067" s="158">
        <v>1</v>
      </c>
      <c r="AS2067" s="149" t="s">
        <v>275</v>
      </c>
      <c r="AT2067" s="149" t="s">
        <v>276</v>
      </c>
      <c r="AU2067" s="161">
        <v>1</v>
      </c>
      <c r="AV2067" s="159">
        <v>31623.93</v>
      </c>
      <c r="AW2067" s="159">
        <v>1264.96</v>
      </c>
      <c r="AX2067" s="149" t="s">
        <v>274</v>
      </c>
      <c r="AY2067" s="162">
        <v>0</v>
      </c>
      <c r="AZ2067" s="162" t="s">
        <v>274</v>
      </c>
      <c r="BA2067" s="162">
        <v>0</v>
      </c>
      <c r="BB2067" s="159">
        <v>30358.97</v>
      </c>
      <c r="BC2067" s="162" t="s">
        <v>274</v>
      </c>
      <c r="BD2067" s="162">
        <v>0</v>
      </c>
      <c r="BE2067" s="159">
        <v>1264.96</v>
      </c>
      <c r="BF2067" s="159">
        <v>1264.96</v>
      </c>
      <c r="BG2067" s="159">
        <v>31623.93</v>
      </c>
    </row>
    <row r="2068" ht="28.05" customHeight="1" spans="1:59">
      <c r="A2068" s="149"/>
      <c r="B2068" s="149"/>
      <c r="C2068" s="149"/>
      <c r="D2068" s="149" t="s">
        <v>3726</v>
      </c>
      <c r="E2068" s="340" t="s">
        <v>9533</v>
      </c>
      <c r="F2068" s="149" t="s">
        <v>3726</v>
      </c>
      <c r="G2068" s="149" t="s">
        <v>9534</v>
      </c>
      <c r="H2068" s="149" t="s">
        <v>9535</v>
      </c>
      <c r="I2068" s="149"/>
      <c r="J2068" s="149" t="s">
        <v>9536</v>
      </c>
      <c r="K2068" s="149"/>
      <c r="L2068" s="149" t="s">
        <v>287</v>
      </c>
      <c r="M2068" s="149"/>
      <c r="N2068" s="149" t="s">
        <v>263</v>
      </c>
      <c r="O2068" s="149" t="s">
        <v>214</v>
      </c>
      <c r="P2068" s="149" t="s">
        <v>53</v>
      </c>
      <c r="Q2068" s="149"/>
      <c r="R2068" s="149" t="s">
        <v>333</v>
      </c>
      <c r="S2068" s="149" t="s">
        <v>289</v>
      </c>
      <c r="T2068" s="149" t="s">
        <v>9261</v>
      </c>
      <c r="U2068" s="149" t="s">
        <v>267</v>
      </c>
      <c r="V2068" s="149"/>
      <c r="W2068" s="149"/>
      <c r="X2068" s="149" t="s">
        <v>336</v>
      </c>
      <c r="Y2068" s="149"/>
      <c r="Z2068" s="149"/>
      <c r="AA2068" s="149"/>
      <c r="AB2068" s="149" t="s">
        <v>269</v>
      </c>
      <c r="AC2068" s="149" t="s">
        <v>318</v>
      </c>
      <c r="AD2068" s="149" t="s">
        <v>9261</v>
      </c>
      <c r="AE2068" s="149" t="s">
        <v>271</v>
      </c>
      <c r="AF2068" s="149"/>
      <c r="AG2068" s="149" t="s">
        <v>1098</v>
      </c>
      <c r="AH2068" s="149" t="s">
        <v>273</v>
      </c>
      <c r="AI2068" s="158">
        <v>96</v>
      </c>
      <c r="AJ2068" s="149"/>
      <c r="AK2068" s="159" t="s">
        <v>274</v>
      </c>
      <c r="AL2068" s="159" t="s">
        <v>274</v>
      </c>
      <c r="AM2068" s="149" t="s">
        <v>274</v>
      </c>
      <c r="AN2068" s="160">
        <v>4</v>
      </c>
      <c r="AO2068" s="149"/>
      <c r="AP2068" s="149" t="s">
        <v>274</v>
      </c>
      <c r="AQ2068" s="149" t="s">
        <v>275</v>
      </c>
      <c r="AR2068" s="158">
        <v>1</v>
      </c>
      <c r="AS2068" s="149" t="s">
        <v>275</v>
      </c>
      <c r="AT2068" s="149" t="s">
        <v>276</v>
      </c>
      <c r="AU2068" s="161">
        <v>1</v>
      </c>
      <c r="AV2068" s="159">
        <v>14652.01</v>
      </c>
      <c r="AW2068" s="159">
        <v>586.08</v>
      </c>
      <c r="AX2068" s="149" t="s">
        <v>274</v>
      </c>
      <c r="AY2068" s="162">
        <v>0</v>
      </c>
      <c r="AZ2068" s="162" t="s">
        <v>274</v>
      </c>
      <c r="BA2068" s="162">
        <v>0</v>
      </c>
      <c r="BB2068" s="159">
        <v>14065.93</v>
      </c>
      <c r="BC2068" s="162" t="s">
        <v>274</v>
      </c>
      <c r="BD2068" s="162">
        <v>0</v>
      </c>
      <c r="BE2068" s="159">
        <v>586.08</v>
      </c>
      <c r="BF2068" s="159">
        <v>586.08</v>
      </c>
      <c r="BG2068" s="159">
        <v>14652.01</v>
      </c>
    </row>
    <row r="2069" ht="28.05" customHeight="1" spans="1:59">
      <c r="A2069" s="149"/>
      <c r="B2069" s="149"/>
      <c r="C2069" s="149"/>
      <c r="D2069" s="149" t="s">
        <v>3726</v>
      </c>
      <c r="E2069" s="340" t="s">
        <v>9537</v>
      </c>
      <c r="F2069" s="149" t="s">
        <v>3726</v>
      </c>
      <c r="G2069" s="149" t="s">
        <v>9538</v>
      </c>
      <c r="H2069" s="149" t="s">
        <v>9539</v>
      </c>
      <c r="I2069" s="149"/>
      <c r="J2069" s="149" t="s">
        <v>9540</v>
      </c>
      <c r="K2069" s="149"/>
      <c r="L2069" s="149" t="s">
        <v>287</v>
      </c>
      <c r="M2069" s="149"/>
      <c r="N2069" s="149" t="s">
        <v>263</v>
      </c>
      <c r="O2069" s="149" t="s">
        <v>214</v>
      </c>
      <c r="P2069" s="149" t="s">
        <v>53</v>
      </c>
      <c r="Q2069" s="149"/>
      <c r="R2069" s="149" t="s">
        <v>333</v>
      </c>
      <c r="S2069" s="149" t="s">
        <v>289</v>
      </c>
      <c r="T2069" s="149" t="s">
        <v>9261</v>
      </c>
      <c r="U2069" s="149" t="s">
        <v>267</v>
      </c>
      <c r="V2069" s="149"/>
      <c r="W2069" s="149"/>
      <c r="X2069" s="149" t="s">
        <v>336</v>
      </c>
      <c r="Y2069" s="149"/>
      <c r="Z2069" s="149"/>
      <c r="AA2069" s="149"/>
      <c r="AB2069" s="149" t="s">
        <v>269</v>
      </c>
      <c r="AC2069" s="149" t="s">
        <v>318</v>
      </c>
      <c r="AD2069" s="149" t="s">
        <v>9261</v>
      </c>
      <c r="AE2069" s="149" t="s">
        <v>271</v>
      </c>
      <c r="AF2069" s="149"/>
      <c r="AG2069" s="149" t="s">
        <v>1098</v>
      </c>
      <c r="AH2069" s="149" t="s">
        <v>273</v>
      </c>
      <c r="AI2069" s="158">
        <v>96</v>
      </c>
      <c r="AJ2069" s="149"/>
      <c r="AK2069" s="159" t="s">
        <v>274</v>
      </c>
      <c r="AL2069" s="159" t="s">
        <v>274</v>
      </c>
      <c r="AM2069" s="149" t="s">
        <v>274</v>
      </c>
      <c r="AN2069" s="160">
        <v>4</v>
      </c>
      <c r="AO2069" s="149"/>
      <c r="AP2069" s="149" t="s">
        <v>274</v>
      </c>
      <c r="AQ2069" s="149" t="s">
        <v>275</v>
      </c>
      <c r="AR2069" s="158">
        <v>1</v>
      </c>
      <c r="AS2069" s="149" t="s">
        <v>275</v>
      </c>
      <c r="AT2069" s="149" t="s">
        <v>276</v>
      </c>
      <c r="AU2069" s="161">
        <v>1</v>
      </c>
      <c r="AV2069" s="159">
        <v>14652.01</v>
      </c>
      <c r="AW2069" s="159">
        <v>586.08</v>
      </c>
      <c r="AX2069" s="149" t="s">
        <v>274</v>
      </c>
      <c r="AY2069" s="162">
        <v>0</v>
      </c>
      <c r="AZ2069" s="162" t="s">
        <v>274</v>
      </c>
      <c r="BA2069" s="162">
        <v>0</v>
      </c>
      <c r="BB2069" s="159">
        <v>14065.93</v>
      </c>
      <c r="BC2069" s="162" t="s">
        <v>274</v>
      </c>
      <c r="BD2069" s="162">
        <v>0</v>
      </c>
      <c r="BE2069" s="159">
        <v>586.08</v>
      </c>
      <c r="BF2069" s="159">
        <v>586.08</v>
      </c>
      <c r="BG2069" s="159">
        <v>14652.01</v>
      </c>
    </row>
    <row r="2070" ht="28.05" customHeight="1" spans="1:59">
      <c r="A2070" s="149"/>
      <c r="B2070" s="149"/>
      <c r="C2070" s="149"/>
      <c r="D2070" s="149" t="s">
        <v>3726</v>
      </c>
      <c r="E2070" s="340" t="s">
        <v>9541</v>
      </c>
      <c r="F2070" s="149" t="s">
        <v>3726</v>
      </c>
      <c r="G2070" s="149" t="s">
        <v>9542</v>
      </c>
      <c r="H2070" s="149" t="s">
        <v>9543</v>
      </c>
      <c r="I2070" s="149"/>
      <c r="J2070" s="149" t="s">
        <v>9544</v>
      </c>
      <c r="K2070" s="149"/>
      <c r="L2070" s="149" t="s">
        <v>287</v>
      </c>
      <c r="M2070" s="149"/>
      <c r="N2070" s="149" t="s">
        <v>263</v>
      </c>
      <c r="O2070" s="149" t="s">
        <v>214</v>
      </c>
      <c r="P2070" s="149" t="s">
        <v>53</v>
      </c>
      <c r="Q2070" s="149"/>
      <c r="R2070" s="149" t="s">
        <v>333</v>
      </c>
      <c r="S2070" s="149" t="s">
        <v>289</v>
      </c>
      <c r="T2070" s="149" t="s">
        <v>9261</v>
      </c>
      <c r="U2070" s="149" t="s">
        <v>267</v>
      </c>
      <c r="V2070" s="149"/>
      <c r="W2070" s="149"/>
      <c r="X2070" s="149" t="s">
        <v>336</v>
      </c>
      <c r="Y2070" s="149"/>
      <c r="Z2070" s="149"/>
      <c r="AA2070" s="149"/>
      <c r="AB2070" s="149" t="s">
        <v>269</v>
      </c>
      <c r="AC2070" s="149" t="s">
        <v>318</v>
      </c>
      <c r="AD2070" s="149" t="s">
        <v>9261</v>
      </c>
      <c r="AE2070" s="149" t="s">
        <v>271</v>
      </c>
      <c r="AF2070" s="149"/>
      <c r="AG2070" s="149" t="s">
        <v>1098</v>
      </c>
      <c r="AH2070" s="149" t="s">
        <v>273</v>
      </c>
      <c r="AI2070" s="158">
        <v>96</v>
      </c>
      <c r="AJ2070" s="149"/>
      <c r="AK2070" s="159" t="s">
        <v>274</v>
      </c>
      <c r="AL2070" s="159" t="s">
        <v>274</v>
      </c>
      <c r="AM2070" s="149" t="s">
        <v>274</v>
      </c>
      <c r="AN2070" s="160">
        <v>4</v>
      </c>
      <c r="AO2070" s="149"/>
      <c r="AP2070" s="149" t="s">
        <v>274</v>
      </c>
      <c r="AQ2070" s="149" t="s">
        <v>275</v>
      </c>
      <c r="AR2070" s="158">
        <v>1</v>
      </c>
      <c r="AS2070" s="149" t="s">
        <v>275</v>
      </c>
      <c r="AT2070" s="149" t="s">
        <v>276</v>
      </c>
      <c r="AU2070" s="161">
        <v>1</v>
      </c>
      <c r="AV2070" s="159">
        <v>14652.01</v>
      </c>
      <c r="AW2070" s="159">
        <v>586.08</v>
      </c>
      <c r="AX2070" s="149" t="s">
        <v>274</v>
      </c>
      <c r="AY2070" s="162">
        <v>0</v>
      </c>
      <c r="AZ2070" s="162" t="s">
        <v>274</v>
      </c>
      <c r="BA2070" s="162">
        <v>0</v>
      </c>
      <c r="BB2070" s="159">
        <v>14065.93</v>
      </c>
      <c r="BC2070" s="162" t="s">
        <v>274</v>
      </c>
      <c r="BD2070" s="162">
        <v>0</v>
      </c>
      <c r="BE2070" s="159">
        <v>586.08</v>
      </c>
      <c r="BF2070" s="159">
        <v>586.08</v>
      </c>
      <c r="BG2070" s="159">
        <v>14652.01</v>
      </c>
    </row>
    <row r="2071" ht="28.05" customHeight="1" spans="1:59">
      <c r="A2071" s="149"/>
      <c r="B2071" s="149"/>
      <c r="C2071" s="149"/>
      <c r="D2071" s="149" t="s">
        <v>3726</v>
      </c>
      <c r="E2071" s="340" t="s">
        <v>9545</v>
      </c>
      <c r="F2071" s="149" t="s">
        <v>3726</v>
      </c>
      <c r="G2071" s="149" t="s">
        <v>9546</v>
      </c>
      <c r="H2071" s="149" t="s">
        <v>9547</v>
      </c>
      <c r="I2071" s="149"/>
      <c r="J2071" s="149" t="s">
        <v>9548</v>
      </c>
      <c r="K2071" s="149"/>
      <c r="L2071" s="149" t="s">
        <v>287</v>
      </c>
      <c r="M2071" s="149"/>
      <c r="N2071" s="149" t="s">
        <v>263</v>
      </c>
      <c r="O2071" s="149" t="s">
        <v>214</v>
      </c>
      <c r="P2071" s="149" t="s">
        <v>53</v>
      </c>
      <c r="Q2071" s="149"/>
      <c r="R2071" s="149" t="s">
        <v>333</v>
      </c>
      <c r="S2071" s="149" t="s">
        <v>289</v>
      </c>
      <c r="T2071" s="149" t="s">
        <v>9261</v>
      </c>
      <c r="U2071" s="149" t="s">
        <v>267</v>
      </c>
      <c r="V2071" s="149"/>
      <c r="W2071" s="149"/>
      <c r="X2071" s="149" t="s">
        <v>336</v>
      </c>
      <c r="Y2071" s="149"/>
      <c r="Z2071" s="149"/>
      <c r="AA2071" s="149"/>
      <c r="AB2071" s="149" t="s">
        <v>269</v>
      </c>
      <c r="AC2071" s="149" t="s">
        <v>318</v>
      </c>
      <c r="AD2071" s="149" t="s">
        <v>9261</v>
      </c>
      <c r="AE2071" s="149" t="s">
        <v>271</v>
      </c>
      <c r="AF2071" s="149"/>
      <c r="AG2071" s="149" t="s">
        <v>1098</v>
      </c>
      <c r="AH2071" s="149" t="s">
        <v>273</v>
      </c>
      <c r="AI2071" s="158">
        <v>96</v>
      </c>
      <c r="AJ2071" s="149"/>
      <c r="AK2071" s="159" t="s">
        <v>274</v>
      </c>
      <c r="AL2071" s="159" t="s">
        <v>274</v>
      </c>
      <c r="AM2071" s="149" t="s">
        <v>274</v>
      </c>
      <c r="AN2071" s="160">
        <v>4</v>
      </c>
      <c r="AO2071" s="149"/>
      <c r="AP2071" s="149" t="s">
        <v>274</v>
      </c>
      <c r="AQ2071" s="149" t="s">
        <v>275</v>
      </c>
      <c r="AR2071" s="158">
        <v>1</v>
      </c>
      <c r="AS2071" s="149" t="s">
        <v>275</v>
      </c>
      <c r="AT2071" s="149" t="s">
        <v>276</v>
      </c>
      <c r="AU2071" s="161">
        <v>1</v>
      </c>
      <c r="AV2071" s="159">
        <v>14652.01</v>
      </c>
      <c r="AW2071" s="159">
        <v>586.08</v>
      </c>
      <c r="AX2071" s="149" t="s">
        <v>274</v>
      </c>
      <c r="AY2071" s="162">
        <v>0</v>
      </c>
      <c r="AZ2071" s="162" t="s">
        <v>274</v>
      </c>
      <c r="BA2071" s="162">
        <v>0</v>
      </c>
      <c r="BB2071" s="159">
        <v>14065.93</v>
      </c>
      <c r="BC2071" s="162" t="s">
        <v>274</v>
      </c>
      <c r="BD2071" s="162">
        <v>0</v>
      </c>
      <c r="BE2071" s="159">
        <v>586.08</v>
      </c>
      <c r="BF2071" s="159">
        <v>586.08</v>
      </c>
      <c r="BG2071" s="159">
        <v>14652.01</v>
      </c>
    </row>
    <row r="2072" ht="28.05" customHeight="1" spans="1:59">
      <c r="A2072" s="149"/>
      <c r="B2072" s="149"/>
      <c r="C2072" s="149"/>
      <c r="D2072" s="149" t="s">
        <v>3726</v>
      </c>
      <c r="E2072" s="340" t="s">
        <v>9549</v>
      </c>
      <c r="F2072" s="149" t="s">
        <v>3726</v>
      </c>
      <c r="G2072" s="149" t="s">
        <v>9550</v>
      </c>
      <c r="H2072" s="149" t="s">
        <v>9551</v>
      </c>
      <c r="I2072" s="149"/>
      <c r="J2072" s="149" t="s">
        <v>9552</v>
      </c>
      <c r="K2072" s="149"/>
      <c r="L2072" s="149" t="s">
        <v>287</v>
      </c>
      <c r="M2072" s="149"/>
      <c r="N2072" s="149" t="s">
        <v>263</v>
      </c>
      <c r="O2072" s="149" t="s">
        <v>214</v>
      </c>
      <c r="P2072" s="149" t="s">
        <v>53</v>
      </c>
      <c r="Q2072" s="149"/>
      <c r="R2072" s="149" t="s">
        <v>333</v>
      </c>
      <c r="S2072" s="149" t="s">
        <v>289</v>
      </c>
      <c r="T2072" s="149" t="s">
        <v>9261</v>
      </c>
      <c r="U2072" s="149" t="s">
        <v>267</v>
      </c>
      <c r="V2072" s="149"/>
      <c r="W2072" s="149"/>
      <c r="X2072" s="149" t="s">
        <v>336</v>
      </c>
      <c r="Y2072" s="149"/>
      <c r="Z2072" s="149"/>
      <c r="AA2072" s="149"/>
      <c r="AB2072" s="149" t="s">
        <v>269</v>
      </c>
      <c r="AC2072" s="149" t="s">
        <v>318</v>
      </c>
      <c r="AD2072" s="149" t="s">
        <v>9261</v>
      </c>
      <c r="AE2072" s="149" t="s">
        <v>271</v>
      </c>
      <c r="AF2072" s="149"/>
      <c r="AG2072" s="149" t="s">
        <v>1098</v>
      </c>
      <c r="AH2072" s="149" t="s">
        <v>273</v>
      </c>
      <c r="AI2072" s="158">
        <v>96</v>
      </c>
      <c r="AJ2072" s="149"/>
      <c r="AK2072" s="159" t="s">
        <v>274</v>
      </c>
      <c r="AL2072" s="159" t="s">
        <v>274</v>
      </c>
      <c r="AM2072" s="149" t="s">
        <v>274</v>
      </c>
      <c r="AN2072" s="160">
        <v>4</v>
      </c>
      <c r="AO2072" s="149"/>
      <c r="AP2072" s="149" t="s">
        <v>274</v>
      </c>
      <c r="AQ2072" s="149" t="s">
        <v>275</v>
      </c>
      <c r="AR2072" s="158">
        <v>1</v>
      </c>
      <c r="AS2072" s="149" t="s">
        <v>275</v>
      </c>
      <c r="AT2072" s="149" t="s">
        <v>276</v>
      </c>
      <c r="AU2072" s="161">
        <v>1</v>
      </c>
      <c r="AV2072" s="159">
        <v>14652.01</v>
      </c>
      <c r="AW2072" s="159">
        <v>586.08</v>
      </c>
      <c r="AX2072" s="149" t="s">
        <v>274</v>
      </c>
      <c r="AY2072" s="162">
        <v>0</v>
      </c>
      <c r="AZ2072" s="162" t="s">
        <v>274</v>
      </c>
      <c r="BA2072" s="162">
        <v>0</v>
      </c>
      <c r="BB2072" s="159">
        <v>14065.93</v>
      </c>
      <c r="BC2072" s="162" t="s">
        <v>274</v>
      </c>
      <c r="BD2072" s="162">
        <v>0</v>
      </c>
      <c r="BE2072" s="159">
        <v>586.08</v>
      </c>
      <c r="BF2072" s="159">
        <v>586.08</v>
      </c>
      <c r="BG2072" s="159">
        <v>14652.01</v>
      </c>
    </row>
    <row r="2073" ht="28.05" customHeight="1" spans="1:59">
      <c r="A2073" s="149"/>
      <c r="B2073" s="149"/>
      <c r="C2073" s="149"/>
      <c r="D2073" s="149" t="s">
        <v>3726</v>
      </c>
      <c r="E2073" s="340" t="s">
        <v>9553</v>
      </c>
      <c r="F2073" s="149" t="s">
        <v>3726</v>
      </c>
      <c r="G2073" s="149" t="s">
        <v>9554</v>
      </c>
      <c r="H2073" s="149" t="s">
        <v>9555</v>
      </c>
      <c r="I2073" s="149"/>
      <c r="J2073" s="149" t="s">
        <v>9556</v>
      </c>
      <c r="K2073" s="149"/>
      <c r="L2073" s="149" t="s">
        <v>287</v>
      </c>
      <c r="M2073" s="149"/>
      <c r="N2073" s="149" t="s">
        <v>263</v>
      </c>
      <c r="O2073" s="149" t="s">
        <v>214</v>
      </c>
      <c r="P2073" s="149" t="s">
        <v>53</v>
      </c>
      <c r="Q2073" s="149"/>
      <c r="R2073" s="149" t="s">
        <v>333</v>
      </c>
      <c r="S2073" s="149" t="s">
        <v>289</v>
      </c>
      <c r="T2073" s="149" t="s">
        <v>9261</v>
      </c>
      <c r="U2073" s="149" t="s">
        <v>267</v>
      </c>
      <c r="V2073" s="149"/>
      <c r="W2073" s="149"/>
      <c r="X2073" s="149" t="s">
        <v>336</v>
      </c>
      <c r="Y2073" s="149"/>
      <c r="Z2073" s="149"/>
      <c r="AA2073" s="149"/>
      <c r="AB2073" s="149" t="s">
        <v>269</v>
      </c>
      <c r="AC2073" s="149" t="s">
        <v>318</v>
      </c>
      <c r="AD2073" s="149" t="s">
        <v>9261</v>
      </c>
      <c r="AE2073" s="149" t="s">
        <v>271</v>
      </c>
      <c r="AF2073" s="149"/>
      <c r="AG2073" s="149" t="s">
        <v>1098</v>
      </c>
      <c r="AH2073" s="149" t="s">
        <v>273</v>
      </c>
      <c r="AI2073" s="158">
        <v>96</v>
      </c>
      <c r="AJ2073" s="149"/>
      <c r="AK2073" s="159" t="s">
        <v>274</v>
      </c>
      <c r="AL2073" s="159" t="s">
        <v>274</v>
      </c>
      <c r="AM2073" s="149" t="s">
        <v>274</v>
      </c>
      <c r="AN2073" s="160">
        <v>4</v>
      </c>
      <c r="AO2073" s="149"/>
      <c r="AP2073" s="149" t="s">
        <v>274</v>
      </c>
      <c r="AQ2073" s="149" t="s">
        <v>275</v>
      </c>
      <c r="AR2073" s="158">
        <v>1</v>
      </c>
      <c r="AS2073" s="149" t="s">
        <v>275</v>
      </c>
      <c r="AT2073" s="149" t="s">
        <v>276</v>
      </c>
      <c r="AU2073" s="161">
        <v>1</v>
      </c>
      <c r="AV2073" s="159">
        <v>60625.64</v>
      </c>
      <c r="AW2073" s="159">
        <v>2425.03</v>
      </c>
      <c r="AX2073" s="149" t="s">
        <v>274</v>
      </c>
      <c r="AY2073" s="162">
        <v>0</v>
      </c>
      <c r="AZ2073" s="162" t="s">
        <v>274</v>
      </c>
      <c r="BA2073" s="162">
        <v>0</v>
      </c>
      <c r="BB2073" s="159">
        <v>58200.61</v>
      </c>
      <c r="BC2073" s="162" t="s">
        <v>274</v>
      </c>
      <c r="BD2073" s="162">
        <v>0</v>
      </c>
      <c r="BE2073" s="159">
        <v>2425.03</v>
      </c>
      <c r="BF2073" s="159">
        <v>2425.03</v>
      </c>
      <c r="BG2073" s="159">
        <v>60625.64</v>
      </c>
    </row>
    <row r="2074" ht="28.05" customHeight="1" spans="1:59">
      <c r="A2074" s="149"/>
      <c r="B2074" s="149"/>
      <c r="C2074" s="149"/>
      <c r="D2074" s="149" t="s">
        <v>3726</v>
      </c>
      <c r="E2074" s="340" t="s">
        <v>9557</v>
      </c>
      <c r="F2074" s="149" t="s">
        <v>3726</v>
      </c>
      <c r="G2074" s="149" t="s">
        <v>9558</v>
      </c>
      <c r="H2074" s="149" t="s">
        <v>4577</v>
      </c>
      <c r="I2074" s="149" t="s">
        <v>9559</v>
      </c>
      <c r="J2074" s="149" t="s">
        <v>9560</v>
      </c>
      <c r="K2074" s="149"/>
      <c r="L2074" s="149" t="s">
        <v>262</v>
      </c>
      <c r="M2074" s="149"/>
      <c r="N2074" s="149" t="s">
        <v>263</v>
      </c>
      <c r="O2074" s="149" t="s">
        <v>214</v>
      </c>
      <c r="P2074" s="149" t="s">
        <v>53</v>
      </c>
      <c r="Q2074" s="149"/>
      <c r="R2074" s="149" t="s">
        <v>4231</v>
      </c>
      <c r="S2074" s="149" t="s">
        <v>5049</v>
      </c>
      <c r="T2074" s="149" t="s">
        <v>9439</v>
      </c>
      <c r="U2074" s="149" t="s">
        <v>267</v>
      </c>
      <c r="V2074" s="149"/>
      <c r="W2074" s="149"/>
      <c r="X2074" s="149" t="s">
        <v>268</v>
      </c>
      <c r="Y2074" s="149"/>
      <c r="Z2074" s="149"/>
      <c r="AA2074" s="149"/>
      <c r="AB2074" s="149" t="s">
        <v>269</v>
      </c>
      <c r="AC2074" s="149" t="s">
        <v>270</v>
      </c>
      <c r="AD2074" s="149" t="s">
        <v>9439</v>
      </c>
      <c r="AE2074" s="149" t="s">
        <v>271</v>
      </c>
      <c r="AF2074" s="149"/>
      <c r="AG2074" s="149" t="s">
        <v>1098</v>
      </c>
      <c r="AH2074" s="149" t="s">
        <v>273</v>
      </c>
      <c r="AI2074" s="158">
        <v>78</v>
      </c>
      <c r="AJ2074" s="149"/>
      <c r="AK2074" s="159" t="s">
        <v>274</v>
      </c>
      <c r="AL2074" s="159" t="s">
        <v>274</v>
      </c>
      <c r="AM2074" s="149" t="s">
        <v>274</v>
      </c>
      <c r="AN2074" s="160">
        <v>4</v>
      </c>
      <c r="AO2074" s="149"/>
      <c r="AP2074" s="149" t="s">
        <v>274</v>
      </c>
      <c r="AQ2074" s="149" t="s">
        <v>275</v>
      </c>
      <c r="AR2074" s="158">
        <v>1</v>
      </c>
      <c r="AS2074" s="149" t="s">
        <v>275</v>
      </c>
      <c r="AT2074" s="149" t="s">
        <v>276</v>
      </c>
      <c r="AU2074" s="161">
        <v>1</v>
      </c>
      <c r="AV2074" s="159">
        <v>42477.88</v>
      </c>
      <c r="AW2074" s="159">
        <v>1699.12</v>
      </c>
      <c r="AX2074" s="149" t="s">
        <v>274</v>
      </c>
      <c r="AY2074" s="159">
        <v>444.08</v>
      </c>
      <c r="AZ2074" s="159">
        <v>444.08</v>
      </c>
      <c r="BA2074" s="159">
        <v>1776.32</v>
      </c>
      <c r="BB2074" s="159">
        <v>32785.26</v>
      </c>
      <c r="BC2074" s="162" t="s">
        <v>274</v>
      </c>
      <c r="BD2074" s="162">
        <v>0</v>
      </c>
      <c r="BE2074" s="159">
        <v>9692.62</v>
      </c>
      <c r="BF2074" s="159">
        <v>9692.62</v>
      </c>
      <c r="BG2074" s="159">
        <v>42477.88</v>
      </c>
    </row>
    <row r="2075" ht="28.05" customHeight="1" spans="1:59">
      <c r="A2075" s="149"/>
      <c r="B2075" s="149"/>
      <c r="C2075" s="149"/>
      <c r="D2075" s="149" t="s">
        <v>3726</v>
      </c>
      <c r="E2075" s="340" t="s">
        <v>9561</v>
      </c>
      <c r="F2075" s="149" t="s">
        <v>3726</v>
      </c>
      <c r="G2075" s="149" t="s">
        <v>9562</v>
      </c>
      <c r="H2075" s="149" t="s">
        <v>4577</v>
      </c>
      <c r="I2075" s="149" t="s">
        <v>9559</v>
      </c>
      <c r="J2075" s="149" t="s">
        <v>9563</v>
      </c>
      <c r="K2075" s="149"/>
      <c r="L2075" s="149" t="s">
        <v>262</v>
      </c>
      <c r="M2075" s="149"/>
      <c r="N2075" s="149" t="s">
        <v>263</v>
      </c>
      <c r="O2075" s="149" t="s">
        <v>214</v>
      </c>
      <c r="P2075" s="149" t="s">
        <v>53</v>
      </c>
      <c r="Q2075" s="149"/>
      <c r="R2075" s="149" t="s">
        <v>3914</v>
      </c>
      <c r="S2075" s="149" t="s">
        <v>5049</v>
      </c>
      <c r="T2075" s="149" t="s">
        <v>9439</v>
      </c>
      <c r="U2075" s="149" t="s">
        <v>267</v>
      </c>
      <c r="V2075" s="149"/>
      <c r="W2075" s="149"/>
      <c r="X2075" s="149" t="s">
        <v>268</v>
      </c>
      <c r="Y2075" s="149"/>
      <c r="Z2075" s="149"/>
      <c r="AA2075" s="149"/>
      <c r="AB2075" s="149" t="s">
        <v>269</v>
      </c>
      <c r="AC2075" s="149" t="s">
        <v>270</v>
      </c>
      <c r="AD2075" s="149" t="s">
        <v>9439</v>
      </c>
      <c r="AE2075" s="149" t="s">
        <v>271</v>
      </c>
      <c r="AF2075" s="149"/>
      <c r="AG2075" s="149" t="s">
        <v>1098</v>
      </c>
      <c r="AH2075" s="149" t="s">
        <v>273</v>
      </c>
      <c r="AI2075" s="158">
        <v>78</v>
      </c>
      <c r="AJ2075" s="149"/>
      <c r="AK2075" s="159" t="s">
        <v>274</v>
      </c>
      <c r="AL2075" s="159" t="s">
        <v>274</v>
      </c>
      <c r="AM2075" s="149" t="s">
        <v>274</v>
      </c>
      <c r="AN2075" s="160">
        <v>4</v>
      </c>
      <c r="AO2075" s="149"/>
      <c r="AP2075" s="149" t="s">
        <v>274</v>
      </c>
      <c r="AQ2075" s="149" t="s">
        <v>275</v>
      </c>
      <c r="AR2075" s="158">
        <v>1</v>
      </c>
      <c r="AS2075" s="149" t="s">
        <v>275</v>
      </c>
      <c r="AT2075" s="149" t="s">
        <v>276</v>
      </c>
      <c r="AU2075" s="161">
        <v>1</v>
      </c>
      <c r="AV2075" s="159">
        <v>42477.88</v>
      </c>
      <c r="AW2075" s="159">
        <v>1699.12</v>
      </c>
      <c r="AX2075" s="149" t="s">
        <v>274</v>
      </c>
      <c r="AY2075" s="159">
        <v>444.08</v>
      </c>
      <c r="AZ2075" s="159">
        <v>444.08</v>
      </c>
      <c r="BA2075" s="159">
        <v>1776.32</v>
      </c>
      <c r="BB2075" s="159">
        <v>32785.26</v>
      </c>
      <c r="BC2075" s="162" t="s">
        <v>274</v>
      </c>
      <c r="BD2075" s="162">
        <v>0</v>
      </c>
      <c r="BE2075" s="159">
        <v>9692.62</v>
      </c>
      <c r="BF2075" s="159">
        <v>9692.62</v>
      </c>
      <c r="BG2075" s="159">
        <v>42477.88</v>
      </c>
    </row>
    <row r="2076" ht="28.05" customHeight="1" spans="1:59">
      <c r="A2076" s="149"/>
      <c r="B2076" s="149"/>
      <c r="C2076" s="149"/>
      <c r="D2076" s="149" t="s">
        <v>3726</v>
      </c>
      <c r="E2076" s="340" t="s">
        <v>9564</v>
      </c>
      <c r="F2076" s="149" t="s">
        <v>3726</v>
      </c>
      <c r="G2076" s="149" t="s">
        <v>9565</v>
      </c>
      <c r="H2076" s="149" t="s">
        <v>6333</v>
      </c>
      <c r="I2076" s="149" t="s">
        <v>6614</v>
      </c>
      <c r="J2076" s="149" t="s">
        <v>9566</v>
      </c>
      <c r="K2076" s="149"/>
      <c r="L2076" s="149" t="s">
        <v>262</v>
      </c>
      <c r="M2076" s="149"/>
      <c r="N2076" s="149" t="s">
        <v>263</v>
      </c>
      <c r="O2076" s="149" t="s">
        <v>214</v>
      </c>
      <c r="P2076" s="149" t="s">
        <v>53</v>
      </c>
      <c r="Q2076" s="149"/>
      <c r="R2076" s="149" t="s">
        <v>5764</v>
      </c>
      <c r="S2076" s="149" t="s">
        <v>6336</v>
      </c>
      <c r="T2076" s="149" t="s">
        <v>9399</v>
      </c>
      <c r="U2076" s="149" t="s">
        <v>267</v>
      </c>
      <c r="V2076" s="149"/>
      <c r="W2076" s="149"/>
      <c r="X2076" s="149" t="s">
        <v>336</v>
      </c>
      <c r="Y2076" s="149"/>
      <c r="Z2076" s="149"/>
      <c r="AA2076" s="149"/>
      <c r="AB2076" s="149" t="s">
        <v>269</v>
      </c>
      <c r="AC2076" s="149" t="s">
        <v>318</v>
      </c>
      <c r="AD2076" s="149" t="s">
        <v>9399</v>
      </c>
      <c r="AE2076" s="149" t="s">
        <v>271</v>
      </c>
      <c r="AF2076" s="149"/>
      <c r="AG2076" s="149" t="s">
        <v>1098</v>
      </c>
      <c r="AH2076" s="149" t="s">
        <v>273</v>
      </c>
      <c r="AI2076" s="158">
        <v>96</v>
      </c>
      <c r="AJ2076" s="149"/>
      <c r="AK2076" s="159" t="s">
        <v>274</v>
      </c>
      <c r="AL2076" s="159" t="s">
        <v>274</v>
      </c>
      <c r="AM2076" s="149" t="s">
        <v>274</v>
      </c>
      <c r="AN2076" s="160">
        <v>4</v>
      </c>
      <c r="AO2076" s="149"/>
      <c r="AP2076" s="149" t="s">
        <v>274</v>
      </c>
      <c r="AQ2076" s="149" t="s">
        <v>275</v>
      </c>
      <c r="AR2076" s="158">
        <v>1</v>
      </c>
      <c r="AS2076" s="149" t="s">
        <v>275</v>
      </c>
      <c r="AT2076" s="149" t="s">
        <v>276</v>
      </c>
      <c r="AU2076" s="161">
        <v>1</v>
      </c>
      <c r="AV2076" s="159">
        <v>10683.76</v>
      </c>
      <c r="AW2076" s="159">
        <v>427.35</v>
      </c>
      <c r="AX2076" s="149" t="s">
        <v>274</v>
      </c>
      <c r="AY2076" s="162">
        <v>0</v>
      </c>
      <c r="AZ2076" s="162" t="s">
        <v>274</v>
      </c>
      <c r="BA2076" s="162">
        <v>0</v>
      </c>
      <c r="BB2076" s="159">
        <v>10256.41</v>
      </c>
      <c r="BC2076" s="162" t="s">
        <v>274</v>
      </c>
      <c r="BD2076" s="162">
        <v>0</v>
      </c>
      <c r="BE2076" s="159">
        <v>427.35</v>
      </c>
      <c r="BF2076" s="159">
        <v>427.35</v>
      </c>
      <c r="BG2076" s="159">
        <v>10683.76</v>
      </c>
    </row>
    <row r="2077" ht="28.05" customHeight="1" spans="1:59">
      <c r="A2077" s="149"/>
      <c r="B2077" s="149"/>
      <c r="C2077" s="149"/>
      <c r="D2077" s="149" t="s">
        <v>3726</v>
      </c>
      <c r="E2077" s="340" t="s">
        <v>9567</v>
      </c>
      <c r="F2077" s="149" t="s">
        <v>3726</v>
      </c>
      <c r="G2077" s="149" t="s">
        <v>9568</v>
      </c>
      <c r="H2077" s="149" t="s">
        <v>4577</v>
      </c>
      <c r="I2077" s="149" t="s">
        <v>9559</v>
      </c>
      <c r="J2077" s="149" t="s">
        <v>9569</v>
      </c>
      <c r="K2077" s="149"/>
      <c r="L2077" s="149" t="s">
        <v>262</v>
      </c>
      <c r="M2077" s="149"/>
      <c r="N2077" s="149" t="s">
        <v>263</v>
      </c>
      <c r="O2077" s="149" t="s">
        <v>214</v>
      </c>
      <c r="P2077" s="149" t="s">
        <v>53</v>
      </c>
      <c r="Q2077" s="149"/>
      <c r="R2077" s="149" t="s">
        <v>4026</v>
      </c>
      <c r="S2077" s="149" t="s">
        <v>5049</v>
      </c>
      <c r="T2077" s="149" t="s">
        <v>9439</v>
      </c>
      <c r="U2077" s="149" t="s">
        <v>267</v>
      </c>
      <c r="V2077" s="149"/>
      <c r="W2077" s="149"/>
      <c r="X2077" s="149" t="s">
        <v>268</v>
      </c>
      <c r="Y2077" s="149"/>
      <c r="Z2077" s="149"/>
      <c r="AA2077" s="149"/>
      <c r="AB2077" s="149" t="s">
        <v>269</v>
      </c>
      <c r="AC2077" s="149" t="s">
        <v>270</v>
      </c>
      <c r="AD2077" s="149" t="s">
        <v>9439</v>
      </c>
      <c r="AE2077" s="149" t="s">
        <v>271</v>
      </c>
      <c r="AF2077" s="149"/>
      <c r="AG2077" s="149" t="s">
        <v>1098</v>
      </c>
      <c r="AH2077" s="149" t="s">
        <v>273</v>
      </c>
      <c r="AI2077" s="158">
        <v>78</v>
      </c>
      <c r="AJ2077" s="149"/>
      <c r="AK2077" s="159" t="s">
        <v>274</v>
      </c>
      <c r="AL2077" s="159" t="s">
        <v>274</v>
      </c>
      <c r="AM2077" s="149" t="s">
        <v>274</v>
      </c>
      <c r="AN2077" s="160">
        <v>4</v>
      </c>
      <c r="AO2077" s="149"/>
      <c r="AP2077" s="149" t="s">
        <v>274</v>
      </c>
      <c r="AQ2077" s="149" t="s">
        <v>275</v>
      </c>
      <c r="AR2077" s="158">
        <v>1</v>
      </c>
      <c r="AS2077" s="149" t="s">
        <v>275</v>
      </c>
      <c r="AT2077" s="149" t="s">
        <v>276</v>
      </c>
      <c r="AU2077" s="161">
        <v>1</v>
      </c>
      <c r="AV2077" s="159">
        <v>42477.88</v>
      </c>
      <c r="AW2077" s="159">
        <v>1699.12</v>
      </c>
      <c r="AX2077" s="149" t="s">
        <v>274</v>
      </c>
      <c r="AY2077" s="159">
        <v>444.08</v>
      </c>
      <c r="AZ2077" s="159">
        <v>444.08</v>
      </c>
      <c r="BA2077" s="159">
        <v>1776.32</v>
      </c>
      <c r="BB2077" s="159">
        <v>32785.26</v>
      </c>
      <c r="BC2077" s="162" t="s">
        <v>274</v>
      </c>
      <c r="BD2077" s="162">
        <v>0</v>
      </c>
      <c r="BE2077" s="159">
        <v>9692.62</v>
      </c>
      <c r="BF2077" s="159">
        <v>9692.62</v>
      </c>
      <c r="BG2077" s="159">
        <v>42477.88</v>
      </c>
    </row>
    <row r="2078" ht="28.05" customHeight="1" spans="1:59">
      <c r="A2078" s="149"/>
      <c r="B2078" s="149"/>
      <c r="C2078" s="149"/>
      <c r="D2078" s="149" t="s">
        <v>3726</v>
      </c>
      <c r="E2078" s="340" t="s">
        <v>9570</v>
      </c>
      <c r="F2078" s="149" t="s">
        <v>3726</v>
      </c>
      <c r="G2078" s="149" t="s">
        <v>9571</v>
      </c>
      <c r="H2078" s="149" t="s">
        <v>7855</v>
      </c>
      <c r="I2078" s="149" t="s">
        <v>7856</v>
      </c>
      <c r="J2078" s="149" t="s">
        <v>9572</v>
      </c>
      <c r="K2078" s="149"/>
      <c r="L2078" s="149" t="s">
        <v>262</v>
      </c>
      <c r="M2078" s="149"/>
      <c r="N2078" s="149" t="s">
        <v>263</v>
      </c>
      <c r="O2078" s="149" t="s">
        <v>214</v>
      </c>
      <c r="P2078" s="149" t="s">
        <v>53</v>
      </c>
      <c r="Q2078" s="149"/>
      <c r="R2078" s="149" t="s">
        <v>4026</v>
      </c>
      <c r="S2078" s="149" t="s">
        <v>5049</v>
      </c>
      <c r="T2078" s="149" t="s">
        <v>9439</v>
      </c>
      <c r="U2078" s="149" t="s">
        <v>267</v>
      </c>
      <c r="V2078" s="149"/>
      <c r="W2078" s="149"/>
      <c r="X2078" s="149" t="s">
        <v>268</v>
      </c>
      <c r="Y2078" s="149"/>
      <c r="Z2078" s="149"/>
      <c r="AA2078" s="149"/>
      <c r="AB2078" s="149" t="s">
        <v>269</v>
      </c>
      <c r="AC2078" s="149" t="s">
        <v>270</v>
      </c>
      <c r="AD2078" s="149" t="s">
        <v>9439</v>
      </c>
      <c r="AE2078" s="149" t="s">
        <v>271</v>
      </c>
      <c r="AF2078" s="149"/>
      <c r="AG2078" s="149" t="s">
        <v>1098</v>
      </c>
      <c r="AH2078" s="149" t="s">
        <v>273</v>
      </c>
      <c r="AI2078" s="158">
        <v>78</v>
      </c>
      <c r="AJ2078" s="149"/>
      <c r="AK2078" s="159" t="s">
        <v>274</v>
      </c>
      <c r="AL2078" s="159" t="s">
        <v>274</v>
      </c>
      <c r="AM2078" s="149" t="s">
        <v>274</v>
      </c>
      <c r="AN2078" s="160">
        <v>4</v>
      </c>
      <c r="AO2078" s="149"/>
      <c r="AP2078" s="149" t="s">
        <v>274</v>
      </c>
      <c r="AQ2078" s="149" t="s">
        <v>275</v>
      </c>
      <c r="AR2078" s="158">
        <v>1</v>
      </c>
      <c r="AS2078" s="149" t="s">
        <v>275</v>
      </c>
      <c r="AT2078" s="149" t="s">
        <v>276</v>
      </c>
      <c r="AU2078" s="161">
        <v>1</v>
      </c>
      <c r="AV2078" s="159">
        <v>12389.38</v>
      </c>
      <c r="AW2078" s="159">
        <v>495.58</v>
      </c>
      <c r="AX2078" s="149" t="s">
        <v>274</v>
      </c>
      <c r="AY2078" s="159">
        <v>129.54</v>
      </c>
      <c r="AZ2078" s="159">
        <v>129.54</v>
      </c>
      <c r="BA2078" s="159">
        <v>518.16</v>
      </c>
      <c r="BB2078" s="159">
        <v>9562.13</v>
      </c>
      <c r="BC2078" s="162" t="s">
        <v>274</v>
      </c>
      <c r="BD2078" s="162">
        <v>0</v>
      </c>
      <c r="BE2078" s="159">
        <v>2827.25</v>
      </c>
      <c r="BF2078" s="159">
        <v>2827.25</v>
      </c>
      <c r="BG2078" s="159">
        <v>12389.38</v>
      </c>
    </row>
    <row r="2079" ht="28.05" customHeight="1" spans="1:59">
      <c r="A2079" s="149"/>
      <c r="B2079" s="149"/>
      <c r="C2079" s="149"/>
      <c r="D2079" s="149" t="s">
        <v>3726</v>
      </c>
      <c r="E2079" s="340" t="s">
        <v>9573</v>
      </c>
      <c r="F2079" s="149" t="s">
        <v>3726</v>
      </c>
      <c r="G2079" s="149" t="s">
        <v>9574</v>
      </c>
      <c r="H2079" s="149" t="s">
        <v>7855</v>
      </c>
      <c r="I2079" s="149" t="s">
        <v>7856</v>
      </c>
      <c r="J2079" s="149" t="s">
        <v>9575</v>
      </c>
      <c r="K2079" s="149"/>
      <c r="L2079" s="149" t="s">
        <v>262</v>
      </c>
      <c r="M2079" s="149"/>
      <c r="N2079" s="149" t="s">
        <v>263</v>
      </c>
      <c r="O2079" s="149" t="s">
        <v>214</v>
      </c>
      <c r="P2079" s="149" t="s">
        <v>53</v>
      </c>
      <c r="Q2079" s="149"/>
      <c r="R2079" s="149" t="s">
        <v>4231</v>
      </c>
      <c r="S2079" s="149" t="s">
        <v>5049</v>
      </c>
      <c r="T2079" s="149" t="s">
        <v>9439</v>
      </c>
      <c r="U2079" s="149" t="s">
        <v>267</v>
      </c>
      <c r="V2079" s="149"/>
      <c r="W2079" s="149"/>
      <c r="X2079" s="149" t="s">
        <v>268</v>
      </c>
      <c r="Y2079" s="149"/>
      <c r="Z2079" s="149"/>
      <c r="AA2079" s="149"/>
      <c r="AB2079" s="149" t="s">
        <v>269</v>
      </c>
      <c r="AC2079" s="149" t="s">
        <v>270</v>
      </c>
      <c r="AD2079" s="149" t="s">
        <v>9439</v>
      </c>
      <c r="AE2079" s="149" t="s">
        <v>271</v>
      </c>
      <c r="AF2079" s="149"/>
      <c r="AG2079" s="149" t="s">
        <v>1098</v>
      </c>
      <c r="AH2079" s="149" t="s">
        <v>273</v>
      </c>
      <c r="AI2079" s="158">
        <v>78</v>
      </c>
      <c r="AJ2079" s="149"/>
      <c r="AK2079" s="159" t="s">
        <v>274</v>
      </c>
      <c r="AL2079" s="159" t="s">
        <v>274</v>
      </c>
      <c r="AM2079" s="149" t="s">
        <v>274</v>
      </c>
      <c r="AN2079" s="160">
        <v>4</v>
      </c>
      <c r="AO2079" s="149"/>
      <c r="AP2079" s="149" t="s">
        <v>274</v>
      </c>
      <c r="AQ2079" s="149" t="s">
        <v>275</v>
      </c>
      <c r="AR2079" s="158">
        <v>1</v>
      </c>
      <c r="AS2079" s="149" t="s">
        <v>275</v>
      </c>
      <c r="AT2079" s="149" t="s">
        <v>276</v>
      </c>
      <c r="AU2079" s="161">
        <v>1</v>
      </c>
      <c r="AV2079" s="159">
        <v>12389.38</v>
      </c>
      <c r="AW2079" s="159">
        <v>495.58</v>
      </c>
      <c r="AX2079" s="149" t="s">
        <v>274</v>
      </c>
      <c r="AY2079" s="159">
        <v>129.54</v>
      </c>
      <c r="AZ2079" s="159">
        <v>129.54</v>
      </c>
      <c r="BA2079" s="159">
        <v>518.16</v>
      </c>
      <c r="BB2079" s="159">
        <v>9562.13</v>
      </c>
      <c r="BC2079" s="162" t="s">
        <v>274</v>
      </c>
      <c r="BD2079" s="162">
        <v>0</v>
      </c>
      <c r="BE2079" s="159">
        <v>2827.25</v>
      </c>
      <c r="BF2079" s="159">
        <v>2827.25</v>
      </c>
      <c r="BG2079" s="159">
        <v>12389.38</v>
      </c>
    </row>
    <row r="2080" ht="28.05" customHeight="1" spans="1:59">
      <c r="A2080" s="149"/>
      <c r="B2080" s="149"/>
      <c r="C2080" s="149"/>
      <c r="D2080" s="149" t="s">
        <v>3726</v>
      </c>
      <c r="E2080" s="340" t="s">
        <v>9576</v>
      </c>
      <c r="F2080" s="149" t="s">
        <v>3726</v>
      </c>
      <c r="G2080" s="149" t="s">
        <v>9577</v>
      </c>
      <c r="H2080" s="149" t="s">
        <v>7855</v>
      </c>
      <c r="I2080" s="149" t="s">
        <v>7856</v>
      </c>
      <c r="J2080" s="149" t="s">
        <v>9578</v>
      </c>
      <c r="K2080" s="149"/>
      <c r="L2080" s="149" t="s">
        <v>262</v>
      </c>
      <c r="M2080" s="149"/>
      <c r="N2080" s="149" t="s">
        <v>263</v>
      </c>
      <c r="O2080" s="149" t="s">
        <v>214</v>
      </c>
      <c r="P2080" s="149" t="s">
        <v>53</v>
      </c>
      <c r="Q2080" s="149"/>
      <c r="R2080" s="149" t="s">
        <v>4026</v>
      </c>
      <c r="S2080" s="149" t="s">
        <v>5049</v>
      </c>
      <c r="T2080" s="149" t="s">
        <v>9439</v>
      </c>
      <c r="U2080" s="149" t="s">
        <v>267</v>
      </c>
      <c r="V2080" s="149"/>
      <c r="W2080" s="149"/>
      <c r="X2080" s="149" t="s">
        <v>268</v>
      </c>
      <c r="Y2080" s="149"/>
      <c r="Z2080" s="149"/>
      <c r="AA2080" s="149"/>
      <c r="AB2080" s="149" t="s">
        <v>269</v>
      </c>
      <c r="AC2080" s="149" t="s">
        <v>270</v>
      </c>
      <c r="AD2080" s="149" t="s">
        <v>9439</v>
      </c>
      <c r="AE2080" s="149" t="s">
        <v>271</v>
      </c>
      <c r="AF2080" s="149"/>
      <c r="AG2080" s="149" t="s">
        <v>1098</v>
      </c>
      <c r="AH2080" s="149" t="s">
        <v>273</v>
      </c>
      <c r="AI2080" s="158">
        <v>78</v>
      </c>
      <c r="AJ2080" s="149"/>
      <c r="AK2080" s="159" t="s">
        <v>274</v>
      </c>
      <c r="AL2080" s="159" t="s">
        <v>274</v>
      </c>
      <c r="AM2080" s="149" t="s">
        <v>274</v>
      </c>
      <c r="AN2080" s="160">
        <v>4</v>
      </c>
      <c r="AO2080" s="149"/>
      <c r="AP2080" s="149" t="s">
        <v>274</v>
      </c>
      <c r="AQ2080" s="149" t="s">
        <v>275</v>
      </c>
      <c r="AR2080" s="158">
        <v>1</v>
      </c>
      <c r="AS2080" s="149" t="s">
        <v>275</v>
      </c>
      <c r="AT2080" s="149" t="s">
        <v>276</v>
      </c>
      <c r="AU2080" s="161">
        <v>1</v>
      </c>
      <c r="AV2080" s="159">
        <v>12389.38</v>
      </c>
      <c r="AW2080" s="159">
        <v>495.58</v>
      </c>
      <c r="AX2080" s="149" t="s">
        <v>274</v>
      </c>
      <c r="AY2080" s="159">
        <v>129.54</v>
      </c>
      <c r="AZ2080" s="159">
        <v>129.54</v>
      </c>
      <c r="BA2080" s="159">
        <v>518.16</v>
      </c>
      <c r="BB2080" s="159">
        <v>9562.13</v>
      </c>
      <c r="BC2080" s="162" t="s">
        <v>274</v>
      </c>
      <c r="BD2080" s="162">
        <v>0</v>
      </c>
      <c r="BE2080" s="159">
        <v>2827.25</v>
      </c>
      <c r="BF2080" s="159">
        <v>2827.25</v>
      </c>
      <c r="BG2080" s="159">
        <v>12389.38</v>
      </c>
    </row>
    <row r="2081" ht="28.05" customHeight="1" spans="1:59">
      <c r="A2081" s="149"/>
      <c r="B2081" s="149"/>
      <c r="C2081" s="149"/>
      <c r="D2081" s="149" t="s">
        <v>3726</v>
      </c>
      <c r="E2081" s="340" t="s">
        <v>9579</v>
      </c>
      <c r="F2081" s="149" t="s">
        <v>3726</v>
      </c>
      <c r="G2081" s="149" t="s">
        <v>9580</v>
      </c>
      <c r="H2081" s="149" t="s">
        <v>9581</v>
      </c>
      <c r="I2081" s="149" t="s">
        <v>9582</v>
      </c>
      <c r="J2081" s="149" t="s">
        <v>9583</v>
      </c>
      <c r="K2081" s="149"/>
      <c r="L2081" s="149" t="s">
        <v>287</v>
      </c>
      <c r="M2081" s="149"/>
      <c r="N2081" s="149" t="s">
        <v>263</v>
      </c>
      <c r="O2081" s="149" t="s">
        <v>214</v>
      </c>
      <c r="P2081" s="149" t="s">
        <v>53</v>
      </c>
      <c r="Q2081" s="149"/>
      <c r="R2081" s="149" t="s">
        <v>6568</v>
      </c>
      <c r="S2081" s="149" t="s">
        <v>793</v>
      </c>
      <c r="T2081" s="149" t="s">
        <v>842</v>
      </c>
      <c r="U2081" s="149" t="s">
        <v>267</v>
      </c>
      <c r="V2081" s="149"/>
      <c r="W2081" s="149"/>
      <c r="X2081" s="149" t="s">
        <v>268</v>
      </c>
      <c r="Y2081" s="149"/>
      <c r="Z2081" s="149"/>
      <c r="AA2081" s="149"/>
      <c r="AB2081" s="149" t="s">
        <v>269</v>
      </c>
      <c r="AC2081" s="149" t="s">
        <v>318</v>
      </c>
      <c r="AD2081" s="149" t="s">
        <v>842</v>
      </c>
      <c r="AE2081" s="149" t="s">
        <v>271</v>
      </c>
      <c r="AF2081" s="149"/>
      <c r="AG2081" s="149" t="s">
        <v>1098</v>
      </c>
      <c r="AH2081" s="149" t="s">
        <v>273</v>
      </c>
      <c r="AI2081" s="158">
        <v>96</v>
      </c>
      <c r="AJ2081" s="149"/>
      <c r="AK2081" s="159" t="s">
        <v>274</v>
      </c>
      <c r="AL2081" s="159" t="s">
        <v>274</v>
      </c>
      <c r="AM2081" s="149" t="s">
        <v>274</v>
      </c>
      <c r="AN2081" s="160">
        <v>4</v>
      </c>
      <c r="AO2081" s="149"/>
      <c r="AP2081" s="149" t="s">
        <v>274</v>
      </c>
      <c r="AQ2081" s="149" t="s">
        <v>275</v>
      </c>
      <c r="AR2081" s="158">
        <v>1</v>
      </c>
      <c r="AS2081" s="149" t="s">
        <v>275</v>
      </c>
      <c r="AT2081" s="149" t="s">
        <v>276</v>
      </c>
      <c r="AU2081" s="161">
        <v>1</v>
      </c>
      <c r="AV2081" s="159">
        <v>136752.14</v>
      </c>
      <c r="AW2081" s="159">
        <v>5470.09</v>
      </c>
      <c r="AX2081" s="149" t="s">
        <v>274</v>
      </c>
      <c r="AY2081" s="162">
        <v>0</v>
      </c>
      <c r="AZ2081" s="162" t="s">
        <v>274</v>
      </c>
      <c r="BA2081" s="162">
        <v>0</v>
      </c>
      <c r="BB2081" s="159">
        <v>131282.05</v>
      </c>
      <c r="BC2081" s="162" t="s">
        <v>274</v>
      </c>
      <c r="BD2081" s="162">
        <v>0</v>
      </c>
      <c r="BE2081" s="159">
        <v>5470.09</v>
      </c>
      <c r="BF2081" s="159">
        <v>5470.09</v>
      </c>
      <c r="BG2081" s="159">
        <v>136752.14</v>
      </c>
    </row>
    <row r="2082" ht="28.05" customHeight="1" spans="1:59">
      <c r="A2082" s="149"/>
      <c r="B2082" s="149"/>
      <c r="C2082" s="149"/>
      <c r="D2082" s="149" t="s">
        <v>3726</v>
      </c>
      <c r="E2082" s="340" t="s">
        <v>9584</v>
      </c>
      <c r="F2082" s="149" t="s">
        <v>3726</v>
      </c>
      <c r="G2082" s="149" t="s">
        <v>9585</v>
      </c>
      <c r="H2082" s="149" t="s">
        <v>7855</v>
      </c>
      <c r="I2082" s="149" t="s">
        <v>7856</v>
      </c>
      <c r="J2082" s="149" t="s">
        <v>9586</v>
      </c>
      <c r="K2082" s="149"/>
      <c r="L2082" s="149" t="s">
        <v>262</v>
      </c>
      <c r="M2082" s="149"/>
      <c r="N2082" s="149" t="s">
        <v>263</v>
      </c>
      <c r="O2082" s="149" t="s">
        <v>214</v>
      </c>
      <c r="P2082" s="149" t="s">
        <v>53</v>
      </c>
      <c r="Q2082" s="149"/>
      <c r="R2082" s="149" t="s">
        <v>3914</v>
      </c>
      <c r="S2082" s="149" t="s">
        <v>5049</v>
      </c>
      <c r="T2082" s="149" t="s">
        <v>9439</v>
      </c>
      <c r="U2082" s="149" t="s">
        <v>267</v>
      </c>
      <c r="V2082" s="149"/>
      <c r="W2082" s="149"/>
      <c r="X2082" s="149" t="s">
        <v>268</v>
      </c>
      <c r="Y2082" s="149"/>
      <c r="Z2082" s="149"/>
      <c r="AA2082" s="149"/>
      <c r="AB2082" s="149" t="s">
        <v>269</v>
      </c>
      <c r="AC2082" s="149" t="s">
        <v>270</v>
      </c>
      <c r="AD2082" s="149" t="s">
        <v>9439</v>
      </c>
      <c r="AE2082" s="149" t="s">
        <v>271</v>
      </c>
      <c r="AF2082" s="149"/>
      <c r="AG2082" s="149" t="s">
        <v>1098</v>
      </c>
      <c r="AH2082" s="149" t="s">
        <v>273</v>
      </c>
      <c r="AI2082" s="158">
        <v>78</v>
      </c>
      <c r="AJ2082" s="149"/>
      <c r="AK2082" s="159" t="s">
        <v>274</v>
      </c>
      <c r="AL2082" s="159" t="s">
        <v>274</v>
      </c>
      <c r="AM2082" s="149" t="s">
        <v>274</v>
      </c>
      <c r="AN2082" s="160">
        <v>4</v>
      </c>
      <c r="AO2082" s="149"/>
      <c r="AP2082" s="149" t="s">
        <v>274</v>
      </c>
      <c r="AQ2082" s="149" t="s">
        <v>275</v>
      </c>
      <c r="AR2082" s="158">
        <v>1</v>
      </c>
      <c r="AS2082" s="149" t="s">
        <v>275</v>
      </c>
      <c r="AT2082" s="149" t="s">
        <v>276</v>
      </c>
      <c r="AU2082" s="161">
        <v>1</v>
      </c>
      <c r="AV2082" s="159">
        <v>12389.38</v>
      </c>
      <c r="AW2082" s="159">
        <v>495.58</v>
      </c>
      <c r="AX2082" s="149" t="s">
        <v>274</v>
      </c>
      <c r="AY2082" s="159">
        <v>129.54</v>
      </c>
      <c r="AZ2082" s="159">
        <v>129.54</v>
      </c>
      <c r="BA2082" s="159">
        <v>518.16</v>
      </c>
      <c r="BB2082" s="159">
        <v>9562.13</v>
      </c>
      <c r="BC2082" s="162" t="s">
        <v>274</v>
      </c>
      <c r="BD2082" s="162">
        <v>0</v>
      </c>
      <c r="BE2082" s="159">
        <v>2827.25</v>
      </c>
      <c r="BF2082" s="159">
        <v>2827.25</v>
      </c>
      <c r="BG2082" s="159">
        <v>12389.38</v>
      </c>
    </row>
    <row r="2083" ht="28.05" customHeight="1" spans="1:59">
      <c r="A2083" s="149"/>
      <c r="B2083" s="149"/>
      <c r="C2083" s="149"/>
      <c r="D2083" s="149" t="s">
        <v>3726</v>
      </c>
      <c r="E2083" s="340" t="s">
        <v>9587</v>
      </c>
      <c r="F2083" s="149" t="s">
        <v>3726</v>
      </c>
      <c r="G2083" s="149" t="s">
        <v>9588</v>
      </c>
      <c r="H2083" s="149" t="s">
        <v>4577</v>
      </c>
      <c r="I2083" s="149" t="s">
        <v>9559</v>
      </c>
      <c r="J2083" s="149" t="s">
        <v>9589</v>
      </c>
      <c r="K2083" s="149"/>
      <c r="L2083" s="149" t="s">
        <v>262</v>
      </c>
      <c r="M2083" s="149"/>
      <c r="N2083" s="149" t="s">
        <v>263</v>
      </c>
      <c r="O2083" s="149" t="s">
        <v>214</v>
      </c>
      <c r="P2083" s="149" t="s">
        <v>53</v>
      </c>
      <c r="Q2083" s="149"/>
      <c r="R2083" s="149" t="s">
        <v>4026</v>
      </c>
      <c r="S2083" s="149" t="s">
        <v>5049</v>
      </c>
      <c r="T2083" s="149" t="s">
        <v>9439</v>
      </c>
      <c r="U2083" s="149" t="s">
        <v>267</v>
      </c>
      <c r="V2083" s="149"/>
      <c r="W2083" s="149"/>
      <c r="X2083" s="149" t="s">
        <v>268</v>
      </c>
      <c r="Y2083" s="149"/>
      <c r="Z2083" s="149"/>
      <c r="AA2083" s="149"/>
      <c r="AB2083" s="149" t="s">
        <v>269</v>
      </c>
      <c r="AC2083" s="149" t="s">
        <v>270</v>
      </c>
      <c r="AD2083" s="149" t="s">
        <v>9439</v>
      </c>
      <c r="AE2083" s="149" t="s">
        <v>271</v>
      </c>
      <c r="AF2083" s="149"/>
      <c r="AG2083" s="149" t="s">
        <v>1098</v>
      </c>
      <c r="AH2083" s="149" t="s">
        <v>273</v>
      </c>
      <c r="AI2083" s="158">
        <v>78</v>
      </c>
      <c r="AJ2083" s="149"/>
      <c r="AK2083" s="159" t="s">
        <v>274</v>
      </c>
      <c r="AL2083" s="159" t="s">
        <v>274</v>
      </c>
      <c r="AM2083" s="149" t="s">
        <v>274</v>
      </c>
      <c r="AN2083" s="160">
        <v>4</v>
      </c>
      <c r="AO2083" s="149"/>
      <c r="AP2083" s="149" t="s">
        <v>274</v>
      </c>
      <c r="AQ2083" s="149" t="s">
        <v>275</v>
      </c>
      <c r="AR2083" s="158">
        <v>1</v>
      </c>
      <c r="AS2083" s="149" t="s">
        <v>275</v>
      </c>
      <c r="AT2083" s="149" t="s">
        <v>276</v>
      </c>
      <c r="AU2083" s="161">
        <v>1</v>
      </c>
      <c r="AV2083" s="159">
        <v>42477.86</v>
      </c>
      <c r="AW2083" s="159">
        <v>1699.11</v>
      </c>
      <c r="AX2083" s="149" t="s">
        <v>274</v>
      </c>
      <c r="AY2083" s="159">
        <v>444.08</v>
      </c>
      <c r="AZ2083" s="159">
        <v>444.08</v>
      </c>
      <c r="BA2083" s="159">
        <v>1776.32</v>
      </c>
      <c r="BB2083" s="159">
        <v>32785.26</v>
      </c>
      <c r="BC2083" s="162" t="s">
        <v>274</v>
      </c>
      <c r="BD2083" s="162">
        <v>0</v>
      </c>
      <c r="BE2083" s="159">
        <v>9692.6</v>
      </c>
      <c r="BF2083" s="159">
        <v>9692.6</v>
      </c>
      <c r="BG2083" s="159">
        <v>42477.86</v>
      </c>
    </row>
    <row r="2084" ht="28.05" customHeight="1" spans="1:59">
      <c r="A2084" s="149"/>
      <c r="B2084" s="149"/>
      <c r="C2084" s="149"/>
      <c r="D2084" s="149" t="s">
        <v>3726</v>
      </c>
      <c r="E2084" s="340" t="s">
        <v>9590</v>
      </c>
      <c r="F2084" s="149" t="s">
        <v>3726</v>
      </c>
      <c r="G2084" s="149" t="s">
        <v>9591</v>
      </c>
      <c r="H2084" s="149" t="s">
        <v>9592</v>
      </c>
      <c r="I2084" s="149"/>
      <c r="J2084" s="149" t="s">
        <v>9593</v>
      </c>
      <c r="K2084" s="149"/>
      <c r="L2084" s="149" t="s">
        <v>287</v>
      </c>
      <c r="M2084" s="149"/>
      <c r="N2084" s="149" t="s">
        <v>263</v>
      </c>
      <c r="O2084" s="149" t="s">
        <v>214</v>
      </c>
      <c r="P2084" s="149" t="s">
        <v>53</v>
      </c>
      <c r="Q2084" s="149"/>
      <c r="R2084" s="149" t="s">
        <v>333</v>
      </c>
      <c r="S2084" s="149" t="s">
        <v>289</v>
      </c>
      <c r="T2084" s="149" t="s">
        <v>9261</v>
      </c>
      <c r="U2084" s="149" t="s">
        <v>267</v>
      </c>
      <c r="V2084" s="149"/>
      <c r="W2084" s="149"/>
      <c r="X2084" s="149" t="s">
        <v>336</v>
      </c>
      <c r="Y2084" s="149"/>
      <c r="Z2084" s="149"/>
      <c r="AA2084" s="149"/>
      <c r="AB2084" s="149" t="s">
        <v>269</v>
      </c>
      <c r="AC2084" s="149" t="s">
        <v>318</v>
      </c>
      <c r="AD2084" s="149" t="s">
        <v>9261</v>
      </c>
      <c r="AE2084" s="149" t="s">
        <v>271</v>
      </c>
      <c r="AF2084" s="149"/>
      <c r="AG2084" s="149" t="s">
        <v>1098</v>
      </c>
      <c r="AH2084" s="149" t="s">
        <v>273</v>
      </c>
      <c r="AI2084" s="158">
        <v>96</v>
      </c>
      <c r="AJ2084" s="149"/>
      <c r="AK2084" s="159" t="s">
        <v>274</v>
      </c>
      <c r="AL2084" s="159" t="s">
        <v>274</v>
      </c>
      <c r="AM2084" s="149" t="s">
        <v>274</v>
      </c>
      <c r="AN2084" s="160">
        <v>4</v>
      </c>
      <c r="AO2084" s="149"/>
      <c r="AP2084" s="149" t="s">
        <v>274</v>
      </c>
      <c r="AQ2084" s="149" t="s">
        <v>275</v>
      </c>
      <c r="AR2084" s="158">
        <v>1</v>
      </c>
      <c r="AS2084" s="149" t="s">
        <v>275</v>
      </c>
      <c r="AT2084" s="149" t="s">
        <v>276</v>
      </c>
      <c r="AU2084" s="161">
        <v>1</v>
      </c>
      <c r="AV2084" s="159">
        <v>14652.01</v>
      </c>
      <c r="AW2084" s="159">
        <v>586.08</v>
      </c>
      <c r="AX2084" s="149" t="s">
        <v>274</v>
      </c>
      <c r="AY2084" s="162">
        <v>0</v>
      </c>
      <c r="AZ2084" s="162" t="s">
        <v>274</v>
      </c>
      <c r="BA2084" s="162">
        <v>0</v>
      </c>
      <c r="BB2084" s="159">
        <v>14065.93</v>
      </c>
      <c r="BC2084" s="162" t="s">
        <v>274</v>
      </c>
      <c r="BD2084" s="162">
        <v>0</v>
      </c>
      <c r="BE2084" s="159">
        <v>586.08</v>
      </c>
      <c r="BF2084" s="159">
        <v>586.08</v>
      </c>
      <c r="BG2084" s="159">
        <v>14652.01</v>
      </c>
    </row>
    <row r="2085" ht="28.05" customHeight="1" spans="1:59">
      <c r="A2085" s="149"/>
      <c r="B2085" s="149"/>
      <c r="C2085" s="149"/>
      <c r="D2085" s="149" t="s">
        <v>3726</v>
      </c>
      <c r="E2085" s="340" t="s">
        <v>9594</v>
      </c>
      <c r="F2085" s="149" t="s">
        <v>3726</v>
      </c>
      <c r="G2085" s="149" t="s">
        <v>9595</v>
      </c>
      <c r="H2085" s="149" t="s">
        <v>9596</v>
      </c>
      <c r="I2085" s="149"/>
      <c r="J2085" s="149" t="s">
        <v>9597</v>
      </c>
      <c r="K2085" s="149"/>
      <c r="L2085" s="149" t="s">
        <v>287</v>
      </c>
      <c r="M2085" s="149"/>
      <c r="N2085" s="149" t="s">
        <v>263</v>
      </c>
      <c r="O2085" s="149" t="s">
        <v>214</v>
      </c>
      <c r="P2085" s="149" t="s">
        <v>53</v>
      </c>
      <c r="Q2085" s="149"/>
      <c r="R2085" s="149" t="s">
        <v>333</v>
      </c>
      <c r="S2085" s="149" t="s">
        <v>289</v>
      </c>
      <c r="T2085" s="149" t="s">
        <v>9261</v>
      </c>
      <c r="U2085" s="149" t="s">
        <v>267</v>
      </c>
      <c r="V2085" s="149"/>
      <c r="W2085" s="149"/>
      <c r="X2085" s="149" t="s">
        <v>336</v>
      </c>
      <c r="Y2085" s="149"/>
      <c r="Z2085" s="149"/>
      <c r="AA2085" s="149"/>
      <c r="AB2085" s="149" t="s">
        <v>269</v>
      </c>
      <c r="AC2085" s="149" t="s">
        <v>318</v>
      </c>
      <c r="AD2085" s="149" t="s">
        <v>9261</v>
      </c>
      <c r="AE2085" s="149" t="s">
        <v>271</v>
      </c>
      <c r="AF2085" s="149"/>
      <c r="AG2085" s="149" t="s">
        <v>1098</v>
      </c>
      <c r="AH2085" s="149" t="s">
        <v>273</v>
      </c>
      <c r="AI2085" s="158">
        <v>96</v>
      </c>
      <c r="AJ2085" s="149"/>
      <c r="AK2085" s="159" t="s">
        <v>274</v>
      </c>
      <c r="AL2085" s="159" t="s">
        <v>274</v>
      </c>
      <c r="AM2085" s="149" t="s">
        <v>274</v>
      </c>
      <c r="AN2085" s="160">
        <v>4</v>
      </c>
      <c r="AO2085" s="149"/>
      <c r="AP2085" s="149" t="s">
        <v>274</v>
      </c>
      <c r="AQ2085" s="149" t="s">
        <v>275</v>
      </c>
      <c r="AR2085" s="158">
        <v>1</v>
      </c>
      <c r="AS2085" s="149" t="s">
        <v>275</v>
      </c>
      <c r="AT2085" s="149" t="s">
        <v>276</v>
      </c>
      <c r="AU2085" s="161">
        <v>1</v>
      </c>
      <c r="AV2085" s="159">
        <v>14652.01</v>
      </c>
      <c r="AW2085" s="159">
        <v>586.08</v>
      </c>
      <c r="AX2085" s="149" t="s">
        <v>274</v>
      </c>
      <c r="AY2085" s="162">
        <v>0</v>
      </c>
      <c r="AZ2085" s="162" t="s">
        <v>274</v>
      </c>
      <c r="BA2085" s="162">
        <v>0</v>
      </c>
      <c r="BB2085" s="159">
        <v>14065.93</v>
      </c>
      <c r="BC2085" s="162" t="s">
        <v>274</v>
      </c>
      <c r="BD2085" s="162">
        <v>0</v>
      </c>
      <c r="BE2085" s="159">
        <v>586.08</v>
      </c>
      <c r="BF2085" s="159">
        <v>586.08</v>
      </c>
      <c r="BG2085" s="159">
        <v>14652.01</v>
      </c>
    </row>
    <row r="2086" ht="28.05" customHeight="1" spans="1:59">
      <c r="A2086" s="149"/>
      <c r="B2086" s="149"/>
      <c r="C2086" s="149"/>
      <c r="D2086" s="149" t="s">
        <v>3726</v>
      </c>
      <c r="E2086" s="340" t="s">
        <v>9598</v>
      </c>
      <c r="F2086" s="149" t="s">
        <v>3726</v>
      </c>
      <c r="G2086" s="149" t="s">
        <v>9599</v>
      </c>
      <c r="H2086" s="149" t="s">
        <v>9600</v>
      </c>
      <c r="I2086" s="149" t="s">
        <v>9601</v>
      </c>
      <c r="J2086" s="149" t="s">
        <v>9602</v>
      </c>
      <c r="K2086" s="149"/>
      <c r="L2086" s="149" t="s">
        <v>262</v>
      </c>
      <c r="M2086" s="149"/>
      <c r="N2086" s="149" t="s">
        <v>263</v>
      </c>
      <c r="O2086" s="149" t="s">
        <v>214</v>
      </c>
      <c r="P2086" s="149" t="s">
        <v>53</v>
      </c>
      <c r="Q2086" s="149"/>
      <c r="R2086" s="149" t="s">
        <v>9603</v>
      </c>
      <c r="S2086" s="149" t="s">
        <v>9604</v>
      </c>
      <c r="T2086" s="149" t="s">
        <v>9605</v>
      </c>
      <c r="U2086" s="149" t="s">
        <v>267</v>
      </c>
      <c r="V2086" s="149"/>
      <c r="W2086" s="149"/>
      <c r="X2086" s="149" t="s">
        <v>336</v>
      </c>
      <c r="Y2086" s="149"/>
      <c r="Z2086" s="149"/>
      <c r="AA2086" s="149"/>
      <c r="AB2086" s="149" t="s">
        <v>269</v>
      </c>
      <c r="AC2086" s="149" t="s">
        <v>270</v>
      </c>
      <c r="AD2086" s="149" t="s">
        <v>9605</v>
      </c>
      <c r="AE2086" s="149" t="s">
        <v>271</v>
      </c>
      <c r="AF2086" s="149"/>
      <c r="AG2086" s="149" t="s">
        <v>1098</v>
      </c>
      <c r="AH2086" s="149" t="s">
        <v>273</v>
      </c>
      <c r="AI2086" s="158">
        <v>78</v>
      </c>
      <c r="AJ2086" s="149"/>
      <c r="AK2086" s="159" t="s">
        <v>274</v>
      </c>
      <c r="AL2086" s="159" t="s">
        <v>274</v>
      </c>
      <c r="AM2086" s="149" t="s">
        <v>274</v>
      </c>
      <c r="AN2086" s="160">
        <v>4</v>
      </c>
      <c r="AO2086" s="149"/>
      <c r="AP2086" s="149" t="s">
        <v>274</v>
      </c>
      <c r="AQ2086" s="149" t="s">
        <v>275</v>
      </c>
      <c r="AR2086" s="158">
        <v>1</v>
      </c>
      <c r="AS2086" s="149" t="s">
        <v>275</v>
      </c>
      <c r="AT2086" s="149" t="s">
        <v>276</v>
      </c>
      <c r="AU2086" s="161">
        <v>1</v>
      </c>
      <c r="AV2086" s="159">
        <v>7433.63</v>
      </c>
      <c r="AW2086" s="159">
        <v>297.35</v>
      </c>
      <c r="AX2086" s="149" t="s">
        <v>274</v>
      </c>
      <c r="AY2086" s="159">
        <v>77.7</v>
      </c>
      <c r="AZ2086" s="159">
        <v>77.7</v>
      </c>
      <c r="BA2086" s="159">
        <v>310.8</v>
      </c>
      <c r="BB2086" s="159">
        <v>5737.62</v>
      </c>
      <c r="BC2086" s="162" t="s">
        <v>274</v>
      </c>
      <c r="BD2086" s="162">
        <v>0</v>
      </c>
      <c r="BE2086" s="159">
        <v>1696.01</v>
      </c>
      <c r="BF2086" s="159">
        <v>1696.01</v>
      </c>
      <c r="BG2086" s="159">
        <v>7433.63</v>
      </c>
    </row>
    <row r="2087" ht="28.05" customHeight="1" spans="1:59">
      <c r="A2087" s="149"/>
      <c r="B2087" s="149"/>
      <c r="C2087" s="149"/>
      <c r="D2087" s="149" t="s">
        <v>3726</v>
      </c>
      <c r="E2087" s="340" t="s">
        <v>9606</v>
      </c>
      <c r="F2087" s="149" t="s">
        <v>3726</v>
      </c>
      <c r="G2087" s="149" t="s">
        <v>9607</v>
      </c>
      <c r="H2087" s="149" t="s">
        <v>9608</v>
      </c>
      <c r="I2087" s="149"/>
      <c r="J2087" s="149" t="s">
        <v>9609</v>
      </c>
      <c r="K2087" s="149"/>
      <c r="L2087" s="149" t="s">
        <v>287</v>
      </c>
      <c r="M2087" s="149"/>
      <c r="N2087" s="149" t="s">
        <v>263</v>
      </c>
      <c r="O2087" s="149" t="s">
        <v>214</v>
      </c>
      <c r="P2087" s="149" t="s">
        <v>53</v>
      </c>
      <c r="Q2087" s="149"/>
      <c r="R2087" s="149" t="s">
        <v>333</v>
      </c>
      <c r="S2087" s="149" t="s">
        <v>289</v>
      </c>
      <c r="T2087" s="149" t="s">
        <v>9261</v>
      </c>
      <c r="U2087" s="149" t="s">
        <v>267</v>
      </c>
      <c r="V2087" s="149"/>
      <c r="W2087" s="149"/>
      <c r="X2087" s="149" t="s">
        <v>336</v>
      </c>
      <c r="Y2087" s="149"/>
      <c r="Z2087" s="149"/>
      <c r="AA2087" s="149"/>
      <c r="AB2087" s="149" t="s">
        <v>269</v>
      </c>
      <c r="AC2087" s="149" t="s">
        <v>318</v>
      </c>
      <c r="AD2087" s="149" t="s">
        <v>9261</v>
      </c>
      <c r="AE2087" s="149" t="s">
        <v>271</v>
      </c>
      <c r="AF2087" s="149"/>
      <c r="AG2087" s="149" t="s">
        <v>1098</v>
      </c>
      <c r="AH2087" s="149" t="s">
        <v>273</v>
      </c>
      <c r="AI2087" s="158">
        <v>96</v>
      </c>
      <c r="AJ2087" s="149"/>
      <c r="AK2087" s="159" t="s">
        <v>274</v>
      </c>
      <c r="AL2087" s="159" t="s">
        <v>274</v>
      </c>
      <c r="AM2087" s="149" t="s">
        <v>274</v>
      </c>
      <c r="AN2087" s="160">
        <v>4</v>
      </c>
      <c r="AO2087" s="149"/>
      <c r="AP2087" s="149" t="s">
        <v>274</v>
      </c>
      <c r="AQ2087" s="149" t="s">
        <v>275</v>
      </c>
      <c r="AR2087" s="158">
        <v>1</v>
      </c>
      <c r="AS2087" s="149" t="s">
        <v>275</v>
      </c>
      <c r="AT2087" s="149" t="s">
        <v>276</v>
      </c>
      <c r="AU2087" s="161">
        <v>1</v>
      </c>
      <c r="AV2087" s="159">
        <v>14652.01</v>
      </c>
      <c r="AW2087" s="159">
        <v>586.08</v>
      </c>
      <c r="AX2087" s="149" t="s">
        <v>274</v>
      </c>
      <c r="AY2087" s="162">
        <v>0</v>
      </c>
      <c r="AZ2087" s="162" t="s">
        <v>274</v>
      </c>
      <c r="BA2087" s="162">
        <v>0</v>
      </c>
      <c r="BB2087" s="159">
        <v>14065.93</v>
      </c>
      <c r="BC2087" s="162" t="s">
        <v>274</v>
      </c>
      <c r="BD2087" s="162">
        <v>0</v>
      </c>
      <c r="BE2087" s="159">
        <v>586.08</v>
      </c>
      <c r="BF2087" s="159">
        <v>586.08</v>
      </c>
      <c r="BG2087" s="159">
        <v>14652.01</v>
      </c>
    </row>
    <row r="2088" ht="28.05" customHeight="1" spans="1:59">
      <c r="A2088" s="149"/>
      <c r="B2088" s="149"/>
      <c r="C2088" s="149"/>
      <c r="D2088" s="149" t="s">
        <v>3726</v>
      </c>
      <c r="E2088" s="340" t="s">
        <v>9610</v>
      </c>
      <c r="F2088" s="149" t="s">
        <v>3726</v>
      </c>
      <c r="G2088" s="149" t="s">
        <v>9611</v>
      </c>
      <c r="H2088" s="149" t="s">
        <v>9612</v>
      </c>
      <c r="I2088" s="149"/>
      <c r="J2088" s="149" t="s">
        <v>9613</v>
      </c>
      <c r="K2088" s="149"/>
      <c r="L2088" s="149" t="s">
        <v>287</v>
      </c>
      <c r="M2088" s="149"/>
      <c r="N2088" s="149" t="s">
        <v>263</v>
      </c>
      <c r="O2088" s="149" t="s">
        <v>214</v>
      </c>
      <c r="P2088" s="149" t="s">
        <v>53</v>
      </c>
      <c r="Q2088" s="149"/>
      <c r="R2088" s="149" t="s">
        <v>333</v>
      </c>
      <c r="S2088" s="149" t="s">
        <v>289</v>
      </c>
      <c r="T2088" s="149" t="s">
        <v>9261</v>
      </c>
      <c r="U2088" s="149" t="s">
        <v>267</v>
      </c>
      <c r="V2088" s="149"/>
      <c r="W2088" s="149"/>
      <c r="X2088" s="149" t="s">
        <v>336</v>
      </c>
      <c r="Y2088" s="149"/>
      <c r="Z2088" s="149"/>
      <c r="AA2088" s="149"/>
      <c r="AB2088" s="149" t="s">
        <v>269</v>
      </c>
      <c r="AC2088" s="149" t="s">
        <v>318</v>
      </c>
      <c r="AD2088" s="149" t="s">
        <v>9261</v>
      </c>
      <c r="AE2088" s="149" t="s">
        <v>271</v>
      </c>
      <c r="AF2088" s="149"/>
      <c r="AG2088" s="149" t="s">
        <v>1098</v>
      </c>
      <c r="AH2088" s="149" t="s">
        <v>273</v>
      </c>
      <c r="AI2088" s="158">
        <v>96</v>
      </c>
      <c r="AJ2088" s="149"/>
      <c r="AK2088" s="159" t="s">
        <v>274</v>
      </c>
      <c r="AL2088" s="159" t="s">
        <v>274</v>
      </c>
      <c r="AM2088" s="149" t="s">
        <v>274</v>
      </c>
      <c r="AN2088" s="160">
        <v>4</v>
      </c>
      <c r="AO2088" s="149"/>
      <c r="AP2088" s="149" t="s">
        <v>274</v>
      </c>
      <c r="AQ2088" s="149" t="s">
        <v>275</v>
      </c>
      <c r="AR2088" s="158">
        <v>1</v>
      </c>
      <c r="AS2088" s="149" t="s">
        <v>275</v>
      </c>
      <c r="AT2088" s="149" t="s">
        <v>276</v>
      </c>
      <c r="AU2088" s="161">
        <v>1</v>
      </c>
      <c r="AV2088" s="159">
        <v>14652.01</v>
      </c>
      <c r="AW2088" s="159">
        <v>586.08</v>
      </c>
      <c r="AX2088" s="149" t="s">
        <v>274</v>
      </c>
      <c r="AY2088" s="162">
        <v>0</v>
      </c>
      <c r="AZ2088" s="162" t="s">
        <v>274</v>
      </c>
      <c r="BA2088" s="162">
        <v>0</v>
      </c>
      <c r="BB2088" s="159">
        <v>14065.93</v>
      </c>
      <c r="BC2088" s="162" t="s">
        <v>274</v>
      </c>
      <c r="BD2088" s="162">
        <v>0</v>
      </c>
      <c r="BE2088" s="159">
        <v>586.08</v>
      </c>
      <c r="BF2088" s="159">
        <v>586.08</v>
      </c>
      <c r="BG2088" s="159">
        <v>14652.01</v>
      </c>
    </row>
    <row r="2089" ht="28.05" customHeight="1" spans="1:59">
      <c r="A2089" s="149"/>
      <c r="B2089" s="149"/>
      <c r="C2089" s="149"/>
      <c r="D2089" s="149" t="s">
        <v>3726</v>
      </c>
      <c r="E2089" s="340" t="s">
        <v>9614</v>
      </c>
      <c r="F2089" s="149" t="s">
        <v>3726</v>
      </c>
      <c r="G2089" s="149" t="s">
        <v>9615</v>
      </c>
      <c r="H2089" s="149" t="s">
        <v>9616</v>
      </c>
      <c r="I2089" s="149" t="s">
        <v>9617</v>
      </c>
      <c r="J2089" s="149" t="s">
        <v>9618</v>
      </c>
      <c r="K2089" s="149"/>
      <c r="L2089" s="149" t="s">
        <v>287</v>
      </c>
      <c r="M2089" s="149"/>
      <c r="N2089" s="149" t="s">
        <v>263</v>
      </c>
      <c r="O2089" s="149" t="s">
        <v>214</v>
      </c>
      <c r="P2089" s="149" t="s">
        <v>53</v>
      </c>
      <c r="Q2089" s="149"/>
      <c r="R2089" s="149" t="s">
        <v>9619</v>
      </c>
      <c r="S2089" s="149" t="s">
        <v>289</v>
      </c>
      <c r="T2089" s="149" t="s">
        <v>842</v>
      </c>
      <c r="U2089" s="149" t="s">
        <v>267</v>
      </c>
      <c r="V2089" s="149"/>
      <c r="W2089" s="149"/>
      <c r="X2089" s="149" t="s">
        <v>268</v>
      </c>
      <c r="Y2089" s="149"/>
      <c r="Z2089" s="149"/>
      <c r="AA2089" s="149"/>
      <c r="AB2089" s="149" t="s">
        <v>269</v>
      </c>
      <c r="AC2089" s="149" t="s">
        <v>318</v>
      </c>
      <c r="AD2089" s="149" t="s">
        <v>842</v>
      </c>
      <c r="AE2089" s="149" t="s">
        <v>271</v>
      </c>
      <c r="AF2089" s="149"/>
      <c r="AG2089" s="149" t="s">
        <v>1098</v>
      </c>
      <c r="AH2089" s="149" t="s">
        <v>273</v>
      </c>
      <c r="AI2089" s="158">
        <v>96</v>
      </c>
      <c r="AJ2089" s="149"/>
      <c r="AK2089" s="159" t="s">
        <v>274</v>
      </c>
      <c r="AL2089" s="159" t="s">
        <v>274</v>
      </c>
      <c r="AM2089" s="149" t="s">
        <v>274</v>
      </c>
      <c r="AN2089" s="160">
        <v>4</v>
      </c>
      <c r="AO2089" s="149"/>
      <c r="AP2089" s="149" t="s">
        <v>274</v>
      </c>
      <c r="AQ2089" s="149" t="s">
        <v>275</v>
      </c>
      <c r="AR2089" s="158">
        <v>1</v>
      </c>
      <c r="AS2089" s="149" t="s">
        <v>275</v>
      </c>
      <c r="AT2089" s="149" t="s">
        <v>276</v>
      </c>
      <c r="AU2089" s="161">
        <v>1</v>
      </c>
      <c r="AV2089" s="159">
        <v>47008.55</v>
      </c>
      <c r="AW2089" s="159">
        <v>1880.34</v>
      </c>
      <c r="AX2089" s="149" t="s">
        <v>274</v>
      </c>
      <c r="AY2089" s="162">
        <v>0</v>
      </c>
      <c r="AZ2089" s="162" t="s">
        <v>274</v>
      </c>
      <c r="BA2089" s="162">
        <v>0</v>
      </c>
      <c r="BB2089" s="159">
        <v>45128.21</v>
      </c>
      <c r="BC2089" s="162" t="s">
        <v>274</v>
      </c>
      <c r="BD2089" s="162">
        <v>0</v>
      </c>
      <c r="BE2089" s="159">
        <v>1880.34</v>
      </c>
      <c r="BF2089" s="159">
        <v>1880.34</v>
      </c>
      <c r="BG2089" s="159">
        <v>47008.55</v>
      </c>
    </row>
    <row r="2090" ht="28.05" customHeight="1" spans="1:59">
      <c r="A2090" s="149"/>
      <c r="B2090" s="149"/>
      <c r="C2090" s="149"/>
      <c r="D2090" s="149" t="s">
        <v>3726</v>
      </c>
      <c r="E2090" s="340" t="s">
        <v>9620</v>
      </c>
      <c r="F2090" s="149" t="s">
        <v>3726</v>
      </c>
      <c r="G2090" s="149" t="s">
        <v>9621</v>
      </c>
      <c r="H2090" s="149" t="s">
        <v>9622</v>
      </c>
      <c r="I2090" s="149" t="s">
        <v>9623</v>
      </c>
      <c r="J2090" s="149" t="s">
        <v>9624</v>
      </c>
      <c r="K2090" s="149"/>
      <c r="L2090" s="149" t="s">
        <v>287</v>
      </c>
      <c r="M2090" s="149"/>
      <c r="N2090" s="149" t="s">
        <v>263</v>
      </c>
      <c r="O2090" s="149" t="s">
        <v>214</v>
      </c>
      <c r="P2090" s="149" t="s">
        <v>53</v>
      </c>
      <c r="Q2090" s="149"/>
      <c r="R2090" s="149" t="s">
        <v>6568</v>
      </c>
      <c r="S2090" s="149" t="s">
        <v>289</v>
      </c>
      <c r="T2090" s="149" t="s">
        <v>842</v>
      </c>
      <c r="U2090" s="149" t="s">
        <v>267</v>
      </c>
      <c r="V2090" s="149"/>
      <c r="W2090" s="149"/>
      <c r="X2090" s="149" t="s">
        <v>268</v>
      </c>
      <c r="Y2090" s="149"/>
      <c r="Z2090" s="149"/>
      <c r="AA2090" s="149"/>
      <c r="AB2090" s="149" t="s">
        <v>269</v>
      </c>
      <c r="AC2090" s="149" t="s">
        <v>318</v>
      </c>
      <c r="AD2090" s="149" t="s">
        <v>842</v>
      </c>
      <c r="AE2090" s="149" t="s">
        <v>271</v>
      </c>
      <c r="AF2090" s="149"/>
      <c r="AG2090" s="149" t="s">
        <v>1098</v>
      </c>
      <c r="AH2090" s="149" t="s">
        <v>273</v>
      </c>
      <c r="AI2090" s="158">
        <v>96</v>
      </c>
      <c r="AJ2090" s="149"/>
      <c r="AK2090" s="159" t="s">
        <v>274</v>
      </c>
      <c r="AL2090" s="159" t="s">
        <v>274</v>
      </c>
      <c r="AM2090" s="149" t="s">
        <v>274</v>
      </c>
      <c r="AN2090" s="160">
        <v>4</v>
      </c>
      <c r="AO2090" s="149"/>
      <c r="AP2090" s="149" t="s">
        <v>274</v>
      </c>
      <c r="AQ2090" s="149" t="s">
        <v>275</v>
      </c>
      <c r="AR2090" s="158">
        <v>1</v>
      </c>
      <c r="AS2090" s="149" t="s">
        <v>275</v>
      </c>
      <c r="AT2090" s="149" t="s">
        <v>276</v>
      </c>
      <c r="AU2090" s="161">
        <v>1</v>
      </c>
      <c r="AV2090" s="159">
        <v>51282.05</v>
      </c>
      <c r="AW2090" s="159">
        <v>2051.28</v>
      </c>
      <c r="AX2090" s="149" t="s">
        <v>274</v>
      </c>
      <c r="AY2090" s="162">
        <v>0</v>
      </c>
      <c r="AZ2090" s="162" t="s">
        <v>274</v>
      </c>
      <c r="BA2090" s="162">
        <v>0</v>
      </c>
      <c r="BB2090" s="159">
        <v>49230.77</v>
      </c>
      <c r="BC2090" s="162" t="s">
        <v>274</v>
      </c>
      <c r="BD2090" s="162">
        <v>0</v>
      </c>
      <c r="BE2090" s="159">
        <v>2051.28</v>
      </c>
      <c r="BF2090" s="159">
        <v>2051.28</v>
      </c>
      <c r="BG2090" s="159">
        <v>51282.05</v>
      </c>
    </row>
    <row r="2091" ht="28.05" customHeight="1" spans="1:59">
      <c r="A2091" s="149"/>
      <c r="B2091" s="149"/>
      <c r="C2091" s="149"/>
      <c r="D2091" s="149" t="s">
        <v>3726</v>
      </c>
      <c r="E2091" s="340" t="s">
        <v>9625</v>
      </c>
      <c r="F2091" s="149" t="s">
        <v>3726</v>
      </c>
      <c r="G2091" s="149" t="s">
        <v>9626</v>
      </c>
      <c r="H2091" s="149" t="s">
        <v>9627</v>
      </c>
      <c r="I2091" s="149" t="s">
        <v>9628</v>
      </c>
      <c r="J2091" s="149" t="s">
        <v>9629</v>
      </c>
      <c r="K2091" s="149"/>
      <c r="L2091" s="149" t="s">
        <v>287</v>
      </c>
      <c r="M2091" s="149"/>
      <c r="N2091" s="149" t="s">
        <v>263</v>
      </c>
      <c r="O2091" s="149" t="s">
        <v>214</v>
      </c>
      <c r="P2091" s="149" t="s">
        <v>53</v>
      </c>
      <c r="Q2091" s="149"/>
      <c r="R2091" s="149" t="s">
        <v>9619</v>
      </c>
      <c r="S2091" s="149" t="s">
        <v>289</v>
      </c>
      <c r="T2091" s="149" t="s">
        <v>842</v>
      </c>
      <c r="U2091" s="149" t="s">
        <v>267</v>
      </c>
      <c r="V2091" s="149"/>
      <c r="W2091" s="149"/>
      <c r="X2091" s="149" t="s">
        <v>268</v>
      </c>
      <c r="Y2091" s="149"/>
      <c r="Z2091" s="149"/>
      <c r="AA2091" s="149"/>
      <c r="AB2091" s="149" t="s">
        <v>269</v>
      </c>
      <c r="AC2091" s="149" t="s">
        <v>318</v>
      </c>
      <c r="AD2091" s="149" t="s">
        <v>842</v>
      </c>
      <c r="AE2091" s="149" t="s">
        <v>271</v>
      </c>
      <c r="AF2091" s="149"/>
      <c r="AG2091" s="149" t="s">
        <v>1098</v>
      </c>
      <c r="AH2091" s="149" t="s">
        <v>273</v>
      </c>
      <c r="AI2091" s="158">
        <v>96</v>
      </c>
      <c r="AJ2091" s="149"/>
      <c r="AK2091" s="159" t="s">
        <v>274</v>
      </c>
      <c r="AL2091" s="159" t="s">
        <v>274</v>
      </c>
      <c r="AM2091" s="149" t="s">
        <v>274</v>
      </c>
      <c r="AN2091" s="160">
        <v>4</v>
      </c>
      <c r="AO2091" s="149"/>
      <c r="AP2091" s="149" t="s">
        <v>274</v>
      </c>
      <c r="AQ2091" s="149" t="s">
        <v>275</v>
      </c>
      <c r="AR2091" s="158">
        <v>1</v>
      </c>
      <c r="AS2091" s="149" t="s">
        <v>275</v>
      </c>
      <c r="AT2091" s="149" t="s">
        <v>276</v>
      </c>
      <c r="AU2091" s="161">
        <v>1</v>
      </c>
      <c r="AV2091" s="159">
        <v>25641.03</v>
      </c>
      <c r="AW2091" s="159">
        <v>1025.64</v>
      </c>
      <c r="AX2091" s="149" t="s">
        <v>274</v>
      </c>
      <c r="AY2091" s="162">
        <v>0</v>
      </c>
      <c r="AZ2091" s="162" t="s">
        <v>274</v>
      </c>
      <c r="BA2091" s="162">
        <v>0</v>
      </c>
      <c r="BB2091" s="159">
        <v>24615.39</v>
      </c>
      <c r="BC2091" s="162" t="s">
        <v>274</v>
      </c>
      <c r="BD2091" s="162">
        <v>0</v>
      </c>
      <c r="BE2091" s="159">
        <v>1025.64</v>
      </c>
      <c r="BF2091" s="159">
        <v>1025.64</v>
      </c>
      <c r="BG2091" s="159">
        <v>25641.03</v>
      </c>
    </row>
    <row r="2092" ht="28.05" customHeight="1" spans="1:59">
      <c r="A2092" s="149"/>
      <c r="B2092" s="149"/>
      <c r="C2092" s="149"/>
      <c r="D2092" s="149" t="s">
        <v>3726</v>
      </c>
      <c r="E2092" s="340" t="s">
        <v>9630</v>
      </c>
      <c r="F2092" s="149" t="s">
        <v>3726</v>
      </c>
      <c r="G2092" s="149" t="s">
        <v>9631</v>
      </c>
      <c r="H2092" s="149" t="s">
        <v>9632</v>
      </c>
      <c r="I2092" s="149" t="s">
        <v>9633</v>
      </c>
      <c r="J2092" s="149" t="s">
        <v>9634</v>
      </c>
      <c r="K2092" s="149"/>
      <c r="L2092" s="149" t="s">
        <v>287</v>
      </c>
      <c r="M2092" s="149"/>
      <c r="N2092" s="149" t="s">
        <v>263</v>
      </c>
      <c r="O2092" s="149" t="s">
        <v>214</v>
      </c>
      <c r="P2092" s="149" t="s">
        <v>53</v>
      </c>
      <c r="Q2092" s="149"/>
      <c r="R2092" s="149" t="s">
        <v>9619</v>
      </c>
      <c r="S2092" s="149" t="s">
        <v>289</v>
      </c>
      <c r="T2092" s="149" t="s">
        <v>842</v>
      </c>
      <c r="U2092" s="149" t="s">
        <v>267</v>
      </c>
      <c r="V2092" s="149"/>
      <c r="W2092" s="149"/>
      <c r="X2092" s="149" t="s">
        <v>268</v>
      </c>
      <c r="Y2092" s="149"/>
      <c r="Z2092" s="149"/>
      <c r="AA2092" s="149"/>
      <c r="AB2092" s="149" t="s">
        <v>269</v>
      </c>
      <c r="AC2092" s="149" t="s">
        <v>318</v>
      </c>
      <c r="AD2092" s="149" t="s">
        <v>842</v>
      </c>
      <c r="AE2092" s="149" t="s">
        <v>271</v>
      </c>
      <c r="AF2092" s="149"/>
      <c r="AG2092" s="149" t="s">
        <v>1098</v>
      </c>
      <c r="AH2092" s="149" t="s">
        <v>273</v>
      </c>
      <c r="AI2092" s="158">
        <v>96</v>
      </c>
      <c r="AJ2092" s="149"/>
      <c r="AK2092" s="159" t="s">
        <v>274</v>
      </c>
      <c r="AL2092" s="159" t="s">
        <v>274</v>
      </c>
      <c r="AM2092" s="149" t="s">
        <v>274</v>
      </c>
      <c r="AN2092" s="160">
        <v>4</v>
      </c>
      <c r="AO2092" s="149"/>
      <c r="AP2092" s="149" t="s">
        <v>274</v>
      </c>
      <c r="AQ2092" s="149" t="s">
        <v>275</v>
      </c>
      <c r="AR2092" s="158">
        <v>1</v>
      </c>
      <c r="AS2092" s="149" t="s">
        <v>275</v>
      </c>
      <c r="AT2092" s="149" t="s">
        <v>276</v>
      </c>
      <c r="AU2092" s="161">
        <v>1</v>
      </c>
      <c r="AV2092" s="159">
        <v>25641.03</v>
      </c>
      <c r="AW2092" s="159">
        <v>1025.64</v>
      </c>
      <c r="AX2092" s="149" t="s">
        <v>274</v>
      </c>
      <c r="AY2092" s="162">
        <v>0</v>
      </c>
      <c r="AZ2092" s="162" t="s">
        <v>274</v>
      </c>
      <c r="BA2092" s="162">
        <v>0</v>
      </c>
      <c r="BB2092" s="159">
        <v>24615.39</v>
      </c>
      <c r="BC2092" s="162" t="s">
        <v>274</v>
      </c>
      <c r="BD2092" s="162">
        <v>0</v>
      </c>
      <c r="BE2092" s="159">
        <v>1025.64</v>
      </c>
      <c r="BF2092" s="159">
        <v>1025.64</v>
      </c>
      <c r="BG2092" s="159">
        <v>25641.03</v>
      </c>
    </row>
    <row r="2093" ht="28.05" customHeight="1" spans="1:59">
      <c r="A2093" s="149"/>
      <c r="B2093" s="149"/>
      <c r="C2093" s="149"/>
      <c r="D2093" s="149" t="s">
        <v>3726</v>
      </c>
      <c r="E2093" s="340" t="s">
        <v>9635</v>
      </c>
      <c r="F2093" s="149" t="s">
        <v>3726</v>
      </c>
      <c r="G2093" s="149" t="s">
        <v>9636</v>
      </c>
      <c r="H2093" s="149" t="s">
        <v>9637</v>
      </c>
      <c r="I2093" s="149" t="s">
        <v>9638</v>
      </c>
      <c r="J2093" s="149" t="s">
        <v>9639</v>
      </c>
      <c r="K2093" s="149"/>
      <c r="L2093" s="149" t="s">
        <v>287</v>
      </c>
      <c r="M2093" s="149"/>
      <c r="N2093" s="149" t="s">
        <v>263</v>
      </c>
      <c r="O2093" s="149" t="s">
        <v>214</v>
      </c>
      <c r="P2093" s="149" t="s">
        <v>53</v>
      </c>
      <c r="Q2093" s="149"/>
      <c r="R2093" s="149" t="s">
        <v>9619</v>
      </c>
      <c r="S2093" s="149" t="s">
        <v>289</v>
      </c>
      <c r="T2093" s="149" t="s">
        <v>842</v>
      </c>
      <c r="U2093" s="149" t="s">
        <v>267</v>
      </c>
      <c r="V2093" s="149"/>
      <c r="W2093" s="149"/>
      <c r="X2093" s="149" t="s">
        <v>268</v>
      </c>
      <c r="Y2093" s="149"/>
      <c r="Z2093" s="149"/>
      <c r="AA2093" s="149"/>
      <c r="AB2093" s="149" t="s">
        <v>269</v>
      </c>
      <c r="AC2093" s="149" t="s">
        <v>318</v>
      </c>
      <c r="AD2093" s="149" t="s">
        <v>842</v>
      </c>
      <c r="AE2093" s="149" t="s">
        <v>271</v>
      </c>
      <c r="AF2093" s="149"/>
      <c r="AG2093" s="149" t="s">
        <v>1098</v>
      </c>
      <c r="AH2093" s="149" t="s">
        <v>273</v>
      </c>
      <c r="AI2093" s="158">
        <v>96</v>
      </c>
      <c r="AJ2093" s="149"/>
      <c r="AK2093" s="159" t="s">
        <v>274</v>
      </c>
      <c r="AL2093" s="159" t="s">
        <v>274</v>
      </c>
      <c r="AM2093" s="149" t="s">
        <v>274</v>
      </c>
      <c r="AN2093" s="160">
        <v>4</v>
      </c>
      <c r="AO2093" s="149"/>
      <c r="AP2093" s="149" t="s">
        <v>274</v>
      </c>
      <c r="AQ2093" s="149" t="s">
        <v>275</v>
      </c>
      <c r="AR2093" s="158">
        <v>1</v>
      </c>
      <c r="AS2093" s="149" t="s">
        <v>275</v>
      </c>
      <c r="AT2093" s="149" t="s">
        <v>276</v>
      </c>
      <c r="AU2093" s="161">
        <v>1</v>
      </c>
      <c r="AV2093" s="159">
        <v>222222.22</v>
      </c>
      <c r="AW2093" s="159">
        <v>8888.89</v>
      </c>
      <c r="AX2093" s="149" t="s">
        <v>274</v>
      </c>
      <c r="AY2093" s="162">
        <v>0</v>
      </c>
      <c r="AZ2093" s="162" t="s">
        <v>274</v>
      </c>
      <c r="BA2093" s="162">
        <v>0</v>
      </c>
      <c r="BB2093" s="159">
        <v>213333.33</v>
      </c>
      <c r="BC2093" s="162" t="s">
        <v>274</v>
      </c>
      <c r="BD2093" s="162">
        <v>0</v>
      </c>
      <c r="BE2093" s="159">
        <v>8888.89</v>
      </c>
      <c r="BF2093" s="159">
        <v>8888.89</v>
      </c>
      <c r="BG2093" s="159">
        <v>222222.22</v>
      </c>
    </row>
    <row r="2094" ht="28.05" customHeight="1" spans="1:59">
      <c r="A2094" s="149"/>
      <c r="B2094" s="149"/>
      <c r="C2094" s="149"/>
      <c r="D2094" s="149" t="s">
        <v>3726</v>
      </c>
      <c r="E2094" s="340" t="s">
        <v>9640</v>
      </c>
      <c r="F2094" s="149" t="s">
        <v>3726</v>
      </c>
      <c r="G2094" s="149" t="s">
        <v>9641</v>
      </c>
      <c r="H2094" s="149" t="s">
        <v>9642</v>
      </c>
      <c r="I2094" s="149" t="s">
        <v>9643</v>
      </c>
      <c r="J2094" s="149" t="s">
        <v>9644</v>
      </c>
      <c r="K2094" s="149"/>
      <c r="L2094" s="149" t="s">
        <v>287</v>
      </c>
      <c r="M2094" s="149"/>
      <c r="N2094" s="149" t="s">
        <v>263</v>
      </c>
      <c r="O2094" s="149" t="s">
        <v>214</v>
      </c>
      <c r="P2094" s="149" t="s">
        <v>53</v>
      </c>
      <c r="Q2094" s="149"/>
      <c r="R2094" s="149" t="s">
        <v>9619</v>
      </c>
      <c r="S2094" s="149" t="s">
        <v>289</v>
      </c>
      <c r="T2094" s="149" t="s">
        <v>842</v>
      </c>
      <c r="U2094" s="149" t="s">
        <v>267</v>
      </c>
      <c r="V2094" s="149"/>
      <c r="W2094" s="149"/>
      <c r="X2094" s="149" t="s">
        <v>268</v>
      </c>
      <c r="Y2094" s="149"/>
      <c r="Z2094" s="149"/>
      <c r="AA2094" s="149"/>
      <c r="AB2094" s="149" t="s">
        <v>269</v>
      </c>
      <c r="AC2094" s="149" t="s">
        <v>318</v>
      </c>
      <c r="AD2094" s="149" t="s">
        <v>842</v>
      </c>
      <c r="AE2094" s="149" t="s">
        <v>271</v>
      </c>
      <c r="AF2094" s="149"/>
      <c r="AG2094" s="149" t="s">
        <v>1098</v>
      </c>
      <c r="AH2094" s="149" t="s">
        <v>273</v>
      </c>
      <c r="AI2094" s="158">
        <v>96</v>
      </c>
      <c r="AJ2094" s="149"/>
      <c r="AK2094" s="159" t="s">
        <v>274</v>
      </c>
      <c r="AL2094" s="159" t="s">
        <v>274</v>
      </c>
      <c r="AM2094" s="149" t="s">
        <v>274</v>
      </c>
      <c r="AN2094" s="160">
        <v>4</v>
      </c>
      <c r="AO2094" s="149"/>
      <c r="AP2094" s="149" t="s">
        <v>274</v>
      </c>
      <c r="AQ2094" s="149" t="s">
        <v>275</v>
      </c>
      <c r="AR2094" s="158">
        <v>1</v>
      </c>
      <c r="AS2094" s="149" t="s">
        <v>275</v>
      </c>
      <c r="AT2094" s="149" t="s">
        <v>276</v>
      </c>
      <c r="AU2094" s="161">
        <v>1</v>
      </c>
      <c r="AV2094" s="159">
        <v>8547.01</v>
      </c>
      <c r="AW2094" s="159">
        <v>341.88</v>
      </c>
      <c r="AX2094" s="149" t="s">
        <v>274</v>
      </c>
      <c r="AY2094" s="162">
        <v>0</v>
      </c>
      <c r="AZ2094" s="162" t="s">
        <v>274</v>
      </c>
      <c r="BA2094" s="162">
        <v>0</v>
      </c>
      <c r="BB2094" s="159">
        <v>8205.13</v>
      </c>
      <c r="BC2094" s="162" t="s">
        <v>274</v>
      </c>
      <c r="BD2094" s="162">
        <v>0</v>
      </c>
      <c r="BE2094" s="159">
        <v>341.88</v>
      </c>
      <c r="BF2094" s="159">
        <v>341.88</v>
      </c>
      <c r="BG2094" s="159">
        <v>8547.01</v>
      </c>
    </row>
    <row r="2095" ht="28.05" customHeight="1" spans="1:59">
      <c r="A2095" s="149"/>
      <c r="B2095" s="149"/>
      <c r="C2095" s="149"/>
      <c r="D2095" s="149" t="s">
        <v>3726</v>
      </c>
      <c r="E2095" s="340" t="s">
        <v>9645</v>
      </c>
      <c r="F2095" s="149" t="s">
        <v>3726</v>
      </c>
      <c r="G2095" s="149" t="s">
        <v>9646</v>
      </c>
      <c r="H2095" s="149" t="s">
        <v>6777</v>
      </c>
      <c r="I2095" s="149" t="s">
        <v>9647</v>
      </c>
      <c r="J2095" s="149" t="s">
        <v>9648</v>
      </c>
      <c r="K2095" s="149"/>
      <c r="L2095" s="149" t="s">
        <v>262</v>
      </c>
      <c r="M2095" s="149"/>
      <c r="N2095" s="149" t="s">
        <v>263</v>
      </c>
      <c r="O2095" s="149" t="s">
        <v>214</v>
      </c>
      <c r="P2095" s="149" t="s">
        <v>53</v>
      </c>
      <c r="Q2095" s="149"/>
      <c r="R2095" s="149" t="s">
        <v>4231</v>
      </c>
      <c r="S2095" s="149" t="s">
        <v>6780</v>
      </c>
      <c r="T2095" s="149" t="s">
        <v>9605</v>
      </c>
      <c r="U2095" s="149" t="s">
        <v>267</v>
      </c>
      <c r="V2095" s="149"/>
      <c r="W2095" s="149"/>
      <c r="X2095" s="149" t="s">
        <v>268</v>
      </c>
      <c r="Y2095" s="149"/>
      <c r="Z2095" s="149"/>
      <c r="AA2095" s="149"/>
      <c r="AB2095" s="149" t="s">
        <v>269</v>
      </c>
      <c r="AC2095" s="149" t="s">
        <v>270</v>
      </c>
      <c r="AD2095" s="149" t="s">
        <v>9605</v>
      </c>
      <c r="AE2095" s="149" t="s">
        <v>271</v>
      </c>
      <c r="AF2095" s="149"/>
      <c r="AG2095" s="149" t="s">
        <v>1098</v>
      </c>
      <c r="AH2095" s="149" t="s">
        <v>273</v>
      </c>
      <c r="AI2095" s="158">
        <v>78</v>
      </c>
      <c r="AJ2095" s="149"/>
      <c r="AK2095" s="159" t="s">
        <v>274</v>
      </c>
      <c r="AL2095" s="159" t="s">
        <v>274</v>
      </c>
      <c r="AM2095" s="149" t="s">
        <v>274</v>
      </c>
      <c r="AN2095" s="160">
        <v>4</v>
      </c>
      <c r="AO2095" s="149"/>
      <c r="AP2095" s="149" t="s">
        <v>274</v>
      </c>
      <c r="AQ2095" s="149" t="s">
        <v>275</v>
      </c>
      <c r="AR2095" s="158">
        <v>1</v>
      </c>
      <c r="AS2095" s="149" t="s">
        <v>275</v>
      </c>
      <c r="AT2095" s="149" t="s">
        <v>276</v>
      </c>
      <c r="AU2095" s="161">
        <v>1</v>
      </c>
      <c r="AV2095" s="159">
        <v>1946.9</v>
      </c>
      <c r="AW2095" s="159">
        <v>77.88</v>
      </c>
      <c r="AX2095" s="149" t="s">
        <v>274</v>
      </c>
      <c r="AY2095" s="159">
        <v>20.35</v>
      </c>
      <c r="AZ2095" s="159">
        <v>20.35</v>
      </c>
      <c r="BA2095" s="159">
        <v>81.4</v>
      </c>
      <c r="BB2095" s="159">
        <v>1502.71</v>
      </c>
      <c r="BC2095" s="162" t="s">
        <v>274</v>
      </c>
      <c r="BD2095" s="162">
        <v>0</v>
      </c>
      <c r="BE2095" s="159">
        <v>444.19</v>
      </c>
      <c r="BF2095" s="159">
        <v>444.19</v>
      </c>
      <c r="BG2095" s="159">
        <v>1946.9</v>
      </c>
    </row>
    <row r="2096" ht="28.05" customHeight="1" spans="1:59">
      <c r="A2096" s="149"/>
      <c r="B2096" s="149"/>
      <c r="C2096" s="149"/>
      <c r="D2096" s="149" t="s">
        <v>3726</v>
      </c>
      <c r="E2096" s="340" t="s">
        <v>9649</v>
      </c>
      <c r="F2096" s="149" t="s">
        <v>3726</v>
      </c>
      <c r="G2096" s="149" t="s">
        <v>9650</v>
      </c>
      <c r="H2096" s="149" t="s">
        <v>5045</v>
      </c>
      <c r="I2096" s="149" t="s">
        <v>5046</v>
      </c>
      <c r="J2096" s="149" t="s">
        <v>9651</v>
      </c>
      <c r="K2096" s="149"/>
      <c r="L2096" s="149" t="s">
        <v>262</v>
      </c>
      <c r="M2096" s="149"/>
      <c r="N2096" s="149" t="s">
        <v>263</v>
      </c>
      <c r="O2096" s="149" t="s">
        <v>214</v>
      </c>
      <c r="P2096" s="149" t="s">
        <v>53</v>
      </c>
      <c r="Q2096" s="149"/>
      <c r="R2096" s="149" t="s">
        <v>4231</v>
      </c>
      <c r="S2096" s="149" t="s">
        <v>5049</v>
      </c>
      <c r="T2096" s="149" t="s">
        <v>9605</v>
      </c>
      <c r="U2096" s="149" t="s">
        <v>267</v>
      </c>
      <c r="V2096" s="149"/>
      <c r="W2096" s="149"/>
      <c r="X2096" s="149" t="s">
        <v>268</v>
      </c>
      <c r="Y2096" s="149"/>
      <c r="Z2096" s="149"/>
      <c r="AA2096" s="149"/>
      <c r="AB2096" s="149" t="s">
        <v>269</v>
      </c>
      <c r="AC2096" s="149" t="s">
        <v>270</v>
      </c>
      <c r="AD2096" s="149" t="s">
        <v>9605</v>
      </c>
      <c r="AE2096" s="149" t="s">
        <v>271</v>
      </c>
      <c r="AF2096" s="149"/>
      <c r="AG2096" s="149" t="s">
        <v>1098</v>
      </c>
      <c r="AH2096" s="149" t="s">
        <v>273</v>
      </c>
      <c r="AI2096" s="158">
        <v>78</v>
      </c>
      <c r="AJ2096" s="149"/>
      <c r="AK2096" s="159" t="s">
        <v>274</v>
      </c>
      <c r="AL2096" s="159" t="s">
        <v>274</v>
      </c>
      <c r="AM2096" s="149" t="s">
        <v>274</v>
      </c>
      <c r="AN2096" s="160">
        <v>4</v>
      </c>
      <c r="AO2096" s="149"/>
      <c r="AP2096" s="149" t="s">
        <v>274</v>
      </c>
      <c r="AQ2096" s="149" t="s">
        <v>275</v>
      </c>
      <c r="AR2096" s="158">
        <v>1</v>
      </c>
      <c r="AS2096" s="149" t="s">
        <v>275</v>
      </c>
      <c r="AT2096" s="149" t="s">
        <v>276</v>
      </c>
      <c r="AU2096" s="161">
        <v>1</v>
      </c>
      <c r="AV2096" s="159">
        <v>18534.48</v>
      </c>
      <c r="AW2096" s="159">
        <v>741.38</v>
      </c>
      <c r="AX2096" s="149" t="s">
        <v>274</v>
      </c>
      <c r="AY2096" s="159">
        <v>193.78</v>
      </c>
      <c r="AZ2096" s="159">
        <v>193.78</v>
      </c>
      <c r="BA2096" s="159">
        <v>775.15</v>
      </c>
      <c r="BB2096" s="159">
        <v>14304.97</v>
      </c>
      <c r="BC2096" s="162" t="s">
        <v>274</v>
      </c>
      <c r="BD2096" s="162">
        <v>0</v>
      </c>
      <c r="BE2096" s="159">
        <v>4229.51</v>
      </c>
      <c r="BF2096" s="159">
        <v>4229.51</v>
      </c>
      <c r="BG2096" s="159">
        <v>18534.48</v>
      </c>
    </row>
    <row r="2097" ht="28.05" customHeight="1" spans="1:59">
      <c r="A2097" s="149"/>
      <c r="B2097" s="149"/>
      <c r="C2097" s="149"/>
      <c r="D2097" s="149" t="s">
        <v>3726</v>
      </c>
      <c r="E2097" s="340" t="s">
        <v>9652</v>
      </c>
      <c r="F2097" s="149" t="s">
        <v>3726</v>
      </c>
      <c r="G2097" s="149" t="s">
        <v>9653</v>
      </c>
      <c r="H2097" s="149" t="s">
        <v>9654</v>
      </c>
      <c r="I2097" s="149" t="s">
        <v>9195</v>
      </c>
      <c r="J2097" s="149" t="s">
        <v>9655</v>
      </c>
      <c r="K2097" s="149"/>
      <c r="L2097" s="149" t="s">
        <v>287</v>
      </c>
      <c r="M2097" s="149"/>
      <c r="N2097" s="149" t="s">
        <v>263</v>
      </c>
      <c r="O2097" s="149" t="s">
        <v>214</v>
      </c>
      <c r="P2097" s="149" t="s">
        <v>53</v>
      </c>
      <c r="Q2097" s="149"/>
      <c r="R2097" s="149" t="s">
        <v>9619</v>
      </c>
      <c r="S2097" s="149" t="s">
        <v>4928</v>
      </c>
      <c r="T2097" s="149" t="s">
        <v>842</v>
      </c>
      <c r="U2097" s="149" t="s">
        <v>267</v>
      </c>
      <c r="V2097" s="149"/>
      <c r="W2097" s="149"/>
      <c r="X2097" s="149" t="s">
        <v>268</v>
      </c>
      <c r="Y2097" s="149"/>
      <c r="Z2097" s="149"/>
      <c r="AA2097" s="149"/>
      <c r="AB2097" s="149" t="s">
        <v>269</v>
      </c>
      <c r="AC2097" s="149" t="s">
        <v>318</v>
      </c>
      <c r="AD2097" s="149" t="s">
        <v>842</v>
      </c>
      <c r="AE2097" s="149" t="s">
        <v>271</v>
      </c>
      <c r="AF2097" s="149"/>
      <c r="AG2097" s="149" t="s">
        <v>1098</v>
      </c>
      <c r="AH2097" s="149" t="s">
        <v>273</v>
      </c>
      <c r="AI2097" s="158">
        <v>96</v>
      </c>
      <c r="AJ2097" s="149"/>
      <c r="AK2097" s="159" t="s">
        <v>274</v>
      </c>
      <c r="AL2097" s="159" t="s">
        <v>274</v>
      </c>
      <c r="AM2097" s="149" t="s">
        <v>274</v>
      </c>
      <c r="AN2097" s="160">
        <v>4</v>
      </c>
      <c r="AO2097" s="149"/>
      <c r="AP2097" s="149" t="s">
        <v>274</v>
      </c>
      <c r="AQ2097" s="149" t="s">
        <v>275</v>
      </c>
      <c r="AR2097" s="158">
        <v>1</v>
      </c>
      <c r="AS2097" s="149" t="s">
        <v>275</v>
      </c>
      <c r="AT2097" s="149" t="s">
        <v>276</v>
      </c>
      <c r="AU2097" s="161">
        <v>1</v>
      </c>
      <c r="AV2097" s="159">
        <v>12820.51</v>
      </c>
      <c r="AW2097" s="159">
        <v>512.82</v>
      </c>
      <c r="AX2097" s="149" t="s">
        <v>274</v>
      </c>
      <c r="AY2097" s="162">
        <v>0</v>
      </c>
      <c r="AZ2097" s="162" t="s">
        <v>274</v>
      </c>
      <c r="BA2097" s="162">
        <v>0</v>
      </c>
      <c r="BB2097" s="159">
        <v>12307.69</v>
      </c>
      <c r="BC2097" s="162" t="s">
        <v>274</v>
      </c>
      <c r="BD2097" s="162">
        <v>0</v>
      </c>
      <c r="BE2097" s="159">
        <v>512.82</v>
      </c>
      <c r="BF2097" s="159">
        <v>512.82</v>
      </c>
      <c r="BG2097" s="159">
        <v>12820.51</v>
      </c>
    </row>
    <row r="2098" ht="28.05" customHeight="1" spans="1:59">
      <c r="A2098" s="149"/>
      <c r="B2098" s="149"/>
      <c r="C2098" s="149"/>
      <c r="D2098" s="149" t="s">
        <v>3726</v>
      </c>
      <c r="E2098" s="340" t="s">
        <v>9656</v>
      </c>
      <c r="F2098" s="149" t="s">
        <v>3726</v>
      </c>
      <c r="G2098" s="149" t="s">
        <v>9657</v>
      </c>
      <c r="H2098" s="149" t="s">
        <v>9658</v>
      </c>
      <c r="I2098" s="149" t="s">
        <v>9659</v>
      </c>
      <c r="J2098" s="149" t="s">
        <v>9660</v>
      </c>
      <c r="K2098" s="149"/>
      <c r="L2098" s="149" t="s">
        <v>262</v>
      </c>
      <c r="M2098" s="149"/>
      <c r="N2098" s="149" t="s">
        <v>263</v>
      </c>
      <c r="O2098" s="149" t="s">
        <v>214</v>
      </c>
      <c r="P2098" s="149" t="s">
        <v>53</v>
      </c>
      <c r="Q2098" s="149"/>
      <c r="R2098" s="149" t="s">
        <v>2282</v>
      </c>
      <c r="S2098" s="149" t="s">
        <v>9604</v>
      </c>
      <c r="T2098" s="149" t="s">
        <v>9605</v>
      </c>
      <c r="U2098" s="149" t="s">
        <v>267</v>
      </c>
      <c r="V2098" s="149"/>
      <c r="W2098" s="149"/>
      <c r="X2098" s="149" t="s">
        <v>51</v>
      </c>
      <c r="Y2098" s="149"/>
      <c r="Z2098" s="149"/>
      <c r="AA2098" s="149"/>
      <c r="AB2098" s="149" t="s">
        <v>269</v>
      </c>
      <c r="AC2098" s="149" t="s">
        <v>270</v>
      </c>
      <c r="AD2098" s="149" t="s">
        <v>9605</v>
      </c>
      <c r="AE2098" s="149" t="s">
        <v>271</v>
      </c>
      <c r="AF2098" s="149"/>
      <c r="AG2098" s="149" t="s">
        <v>1098</v>
      </c>
      <c r="AH2098" s="149" t="s">
        <v>273</v>
      </c>
      <c r="AI2098" s="158">
        <v>78</v>
      </c>
      <c r="AJ2098" s="149"/>
      <c r="AK2098" s="159" t="s">
        <v>274</v>
      </c>
      <c r="AL2098" s="159" t="s">
        <v>274</v>
      </c>
      <c r="AM2098" s="149" t="s">
        <v>274</v>
      </c>
      <c r="AN2098" s="160">
        <v>4</v>
      </c>
      <c r="AO2098" s="149"/>
      <c r="AP2098" s="149" t="s">
        <v>274</v>
      </c>
      <c r="AQ2098" s="149" t="s">
        <v>275</v>
      </c>
      <c r="AR2098" s="158">
        <v>1</v>
      </c>
      <c r="AS2098" s="149" t="s">
        <v>275</v>
      </c>
      <c r="AT2098" s="149" t="s">
        <v>276</v>
      </c>
      <c r="AU2098" s="161">
        <v>1</v>
      </c>
      <c r="AV2098" s="159">
        <v>11238.94</v>
      </c>
      <c r="AW2098" s="159">
        <v>449.56</v>
      </c>
      <c r="AX2098" s="149" t="s">
        <v>274</v>
      </c>
      <c r="AY2098" s="159">
        <v>117.5</v>
      </c>
      <c r="AZ2098" s="159">
        <v>117.5</v>
      </c>
      <c r="BA2098" s="159">
        <v>470</v>
      </c>
      <c r="BB2098" s="159">
        <v>8674.47</v>
      </c>
      <c r="BC2098" s="162" t="s">
        <v>274</v>
      </c>
      <c r="BD2098" s="162">
        <v>0</v>
      </c>
      <c r="BE2098" s="159">
        <v>2564.47</v>
      </c>
      <c r="BF2098" s="159">
        <v>2564.47</v>
      </c>
      <c r="BG2098" s="159">
        <v>11238.94</v>
      </c>
    </row>
    <row r="2099" ht="28.05" customHeight="1" spans="1:59">
      <c r="A2099" s="149"/>
      <c r="B2099" s="149"/>
      <c r="C2099" s="149"/>
      <c r="D2099" s="149" t="s">
        <v>3726</v>
      </c>
      <c r="E2099" s="340" t="s">
        <v>9661</v>
      </c>
      <c r="F2099" s="149" t="s">
        <v>3726</v>
      </c>
      <c r="G2099" s="149" t="s">
        <v>9662</v>
      </c>
      <c r="H2099" s="149" t="s">
        <v>9663</v>
      </c>
      <c r="I2099" s="149" t="s">
        <v>9664</v>
      </c>
      <c r="J2099" s="149" t="s">
        <v>9665</v>
      </c>
      <c r="K2099" s="149"/>
      <c r="L2099" s="149" t="s">
        <v>262</v>
      </c>
      <c r="M2099" s="149"/>
      <c r="N2099" s="149" t="s">
        <v>263</v>
      </c>
      <c r="O2099" s="149" t="s">
        <v>214</v>
      </c>
      <c r="P2099" s="149" t="s">
        <v>53</v>
      </c>
      <c r="Q2099" s="149"/>
      <c r="R2099" s="149" t="s">
        <v>703</v>
      </c>
      <c r="S2099" s="149" t="s">
        <v>9604</v>
      </c>
      <c r="T2099" s="149" t="s">
        <v>9605</v>
      </c>
      <c r="U2099" s="149" t="s">
        <v>267</v>
      </c>
      <c r="V2099" s="149"/>
      <c r="W2099" s="149"/>
      <c r="X2099" s="149" t="s">
        <v>336</v>
      </c>
      <c r="Y2099" s="149"/>
      <c r="Z2099" s="149"/>
      <c r="AA2099" s="149"/>
      <c r="AB2099" s="149" t="s">
        <v>269</v>
      </c>
      <c r="AC2099" s="149" t="s">
        <v>270</v>
      </c>
      <c r="AD2099" s="149" t="s">
        <v>9605</v>
      </c>
      <c r="AE2099" s="149" t="s">
        <v>271</v>
      </c>
      <c r="AF2099" s="149"/>
      <c r="AG2099" s="149" t="s">
        <v>1098</v>
      </c>
      <c r="AH2099" s="149" t="s">
        <v>273</v>
      </c>
      <c r="AI2099" s="158">
        <v>78</v>
      </c>
      <c r="AJ2099" s="149"/>
      <c r="AK2099" s="159" t="s">
        <v>274</v>
      </c>
      <c r="AL2099" s="159" t="s">
        <v>274</v>
      </c>
      <c r="AM2099" s="149" t="s">
        <v>274</v>
      </c>
      <c r="AN2099" s="160">
        <v>4</v>
      </c>
      <c r="AO2099" s="149"/>
      <c r="AP2099" s="149" t="s">
        <v>274</v>
      </c>
      <c r="AQ2099" s="149" t="s">
        <v>275</v>
      </c>
      <c r="AR2099" s="158">
        <v>1</v>
      </c>
      <c r="AS2099" s="149" t="s">
        <v>275</v>
      </c>
      <c r="AT2099" s="149" t="s">
        <v>276</v>
      </c>
      <c r="AU2099" s="161">
        <v>1</v>
      </c>
      <c r="AV2099" s="159">
        <v>8761.06</v>
      </c>
      <c r="AW2099" s="159">
        <v>350.44</v>
      </c>
      <c r="AX2099" s="149" t="s">
        <v>274</v>
      </c>
      <c r="AY2099" s="159">
        <v>91.59</v>
      </c>
      <c r="AZ2099" s="159">
        <v>91.59</v>
      </c>
      <c r="BA2099" s="159">
        <v>366.38</v>
      </c>
      <c r="BB2099" s="159">
        <v>6761.91</v>
      </c>
      <c r="BC2099" s="162" t="s">
        <v>274</v>
      </c>
      <c r="BD2099" s="162">
        <v>0</v>
      </c>
      <c r="BE2099" s="159">
        <v>1999.15</v>
      </c>
      <c r="BF2099" s="159">
        <v>1999.15</v>
      </c>
      <c r="BG2099" s="159">
        <v>8761.06</v>
      </c>
    </row>
    <row r="2100" ht="28.05" customHeight="1" spans="1:59">
      <c r="A2100" s="149"/>
      <c r="B2100" s="149"/>
      <c r="C2100" s="149"/>
      <c r="D2100" s="149" t="s">
        <v>3726</v>
      </c>
      <c r="E2100" s="340" t="s">
        <v>9666</v>
      </c>
      <c r="F2100" s="149" t="s">
        <v>3726</v>
      </c>
      <c r="G2100" s="149" t="s">
        <v>9667</v>
      </c>
      <c r="H2100" s="149" t="s">
        <v>5045</v>
      </c>
      <c r="I2100" s="149" t="s">
        <v>5046</v>
      </c>
      <c r="J2100" s="149" t="s">
        <v>9668</v>
      </c>
      <c r="K2100" s="149"/>
      <c r="L2100" s="149" t="s">
        <v>262</v>
      </c>
      <c r="M2100" s="149"/>
      <c r="N2100" s="149" t="s">
        <v>263</v>
      </c>
      <c r="O2100" s="149" t="s">
        <v>214</v>
      </c>
      <c r="P2100" s="149" t="s">
        <v>53</v>
      </c>
      <c r="Q2100" s="149"/>
      <c r="R2100" s="149" t="s">
        <v>4231</v>
      </c>
      <c r="S2100" s="149" t="s">
        <v>5049</v>
      </c>
      <c r="T2100" s="149" t="s">
        <v>9605</v>
      </c>
      <c r="U2100" s="149" t="s">
        <v>267</v>
      </c>
      <c r="V2100" s="149"/>
      <c r="W2100" s="149"/>
      <c r="X2100" s="149" t="s">
        <v>268</v>
      </c>
      <c r="Y2100" s="149"/>
      <c r="Z2100" s="149"/>
      <c r="AA2100" s="149"/>
      <c r="AB2100" s="149" t="s">
        <v>269</v>
      </c>
      <c r="AC2100" s="149" t="s">
        <v>270</v>
      </c>
      <c r="AD2100" s="149" t="s">
        <v>9605</v>
      </c>
      <c r="AE2100" s="149" t="s">
        <v>271</v>
      </c>
      <c r="AF2100" s="149"/>
      <c r="AG2100" s="149" t="s">
        <v>1098</v>
      </c>
      <c r="AH2100" s="149" t="s">
        <v>273</v>
      </c>
      <c r="AI2100" s="158">
        <v>78</v>
      </c>
      <c r="AJ2100" s="149"/>
      <c r="AK2100" s="159" t="s">
        <v>274</v>
      </c>
      <c r="AL2100" s="159" t="s">
        <v>274</v>
      </c>
      <c r="AM2100" s="149" t="s">
        <v>274</v>
      </c>
      <c r="AN2100" s="160">
        <v>4</v>
      </c>
      <c r="AO2100" s="149"/>
      <c r="AP2100" s="149" t="s">
        <v>274</v>
      </c>
      <c r="AQ2100" s="149" t="s">
        <v>275</v>
      </c>
      <c r="AR2100" s="158">
        <v>1</v>
      </c>
      <c r="AS2100" s="149" t="s">
        <v>275</v>
      </c>
      <c r="AT2100" s="149" t="s">
        <v>276</v>
      </c>
      <c r="AU2100" s="161">
        <v>1</v>
      </c>
      <c r="AV2100" s="159">
        <v>18534.49</v>
      </c>
      <c r="AW2100" s="159">
        <v>741.38</v>
      </c>
      <c r="AX2100" s="149" t="s">
        <v>274</v>
      </c>
      <c r="AY2100" s="159">
        <v>193.79</v>
      </c>
      <c r="AZ2100" s="159">
        <v>193.79</v>
      </c>
      <c r="BA2100" s="159">
        <v>775.16</v>
      </c>
      <c r="BB2100" s="159">
        <v>14304.98</v>
      </c>
      <c r="BC2100" s="162" t="s">
        <v>274</v>
      </c>
      <c r="BD2100" s="162">
        <v>0</v>
      </c>
      <c r="BE2100" s="159">
        <v>4229.51</v>
      </c>
      <c r="BF2100" s="159">
        <v>4229.51</v>
      </c>
      <c r="BG2100" s="159">
        <v>18534.49</v>
      </c>
    </row>
    <row r="2101" ht="28.05" customHeight="1" spans="1:59">
      <c r="A2101" s="149"/>
      <c r="B2101" s="149"/>
      <c r="C2101" s="149"/>
      <c r="D2101" s="149" t="s">
        <v>3726</v>
      </c>
      <c r="E2101" s="340" t="s">
        <v>9669</v>
      </c>
      <c r="F2101" s="149" t="s">
        <v>3726</v>
      </c>
      <c r="G2101" s="149" t="s">
        <v>9670</v>
      </c>
      <c r="H2101" s="149" t="s">
        <v>9671</v>
      </c>
      <c r="I2101" s="149"/>
      <c r="J2101" s="149" t="s">
        <v>9672</v>
      </c>
      <c r="K2101" s="149"/>
      <c r="L2101" s="149" t="s">
        <v>287</v>
      </c>
      <c r="M2101" s="149"/>
      <c r="N2101" s="149" t="s">
        <v>263</v>
      </c>
      <c r="O2101" s="149" t="s">
        <v>214</v>
      </c>
      <c r="P2101" s="149" t="s">
        <v>53</v>
      </c>
      <c r="Q2101" s="149"/>
      <c r="R2101" s="149" t="s">
        <v>333</v>
      </c>
      <c r="S2101" s="149" t="s">
        <v>289</v>
      </c>
      <c r="T2101" s="149" t="s">
        <v>9261</v>
      </c>
      <c r="U2101" s="149" t="s">
        <v>267</v>
      </c>
      <c r="V2101" s="149"/>
      <c r="W2101" s="149"/>
      <c r="X2101" s="149" t="s">
        <v>336</v>
      </c>
      <c r="Y2101" s="149"/>
      <c r="Z2101" s="149"/>
      <c r="AA2101" s="149"/>
      <c r="AB2101" s="149" t="s">
        <v>269</v>
      </c>
      <c r="AC2101" s="149" t="s">
        <v>318</v>
      </c>
      <c r="AD2101" s="149" t="s">
        <v>9261</v>
      </c>
      <c r="AE2101" s="149" t="s">
        <v>271</v>
      </c>
      <c r="AF2101" s="149"/>
      <c r="AG2101" s="149" t="s">
        <v>1098</v>
      </c>
      <c r="AH2101" s="149" t="s">
        <v>273</v>
      </c>
      <c r="AI2101" s="158">
        <v>96</v>
      </c>
      <c r="AJ2101" s="149"/>
      <c r="AK2101" s="159" t="s">
        <v>274</v>
      </c>
      <c r="AL2101" s="159" t="s">
        <v>274</v>
      </c>
      <c r="AM2101" s="149" t="s">
        <v>274</v>
      </c>
      <c r="AN2101" s="160">
        <v>4</v>
      </c>
      <c r="AO2101" s="149"/>
      <c r="AP2101" s="149" t="s">
        <v>274</v>
      </c>
      <c r="AQ2101" s="149" t="s">
        <v>275</v>
      </c>
      <c r="AR2101" s="158">
        <v>1</v>
      </c>
      <c r="AS2101" s="149" t="s">
        <v>275</v>
      </c>
      <c r="AT2101" s="149" t="s">
        <v>276</v>
      </c>
      <c r="AU2101" s="161">
        <v>1</v>
      </c>
      <c r="AV2101" s="159">
        <v>14652.01</v>
      </c>
      <c r="AW2101" s="159">
        <v>586.08</v>
      </c>
      <c r="AX2101" s="149" t="s">
        <v>274</v>
      </c>
      <c r="AY2101" s="162">
        <v>0</v>
      </c>
      <c r="AZ2101" s="162" t="s">
        <v>274</v>
      </c>
      <c r="BA2101" s="162">
        <v>0</v>
      </c>
      <c r="BB2101" s="159">
        <v>14065.93</v>
      </c>
      <c r="BC2101" s="162" t="s">
        <v>274</v>
      </c>
      <c r="BD2101" s="162">
        <v>0</v>
      </c>
      <c r="BE2101" s="159">
        <v>586.08</v>
      </c>
      <c r="BF2101" s="159">
        <v>586.08</v>
      </c>
      <c r="BG2101" s="159">
        <v>14652.01</v>
      </c>
    </row>
    <row r="2102" ht="28.05" customHeight="1" spans="1:59">
      <c r="A2102" s="149"/>
      <c r="B2102" s="149"/>
      <c r="C2102" s="149"/>
      <c r="D2102" s="149" t="s">
        <v>3726</v>
      </c>
      <c r="E2102" s="340" t="s">
        <v>9673</v>
      </c>
      <c r="F2102" s="149" t="s">
        <v>3726</v>
      </c>
      <c r="G2102" s="149" t="s">
        <v>9674</v>
      </c>
      <c r="H2102" s="149" t="s">
        <v>5045</v>
      </c>
      <c r="I2102" s="149" t="s">
        <v>5046</v>
      </c>
      <c r="J2102" s="149" t="s">
        <v>9675</v>
      </c>
      <c r="K2102" s="149"/>
      <c r="L2102" s="149" t="s">
        <v>262</v>
      </c>
      <c r="M2102" s="149"/>
      <c r="N2102" s="149" t="s">
        <v>263</v>
      </c>
      <c r="O2102" s="149" t="s">
        <v>214</v>
      </c>
      <c r="P2102" s="149" t="s">
        <v>53</v>
      </c>
      <c r="Q2102" s="149"/>
      <c r="R2102" s="149" t="s">
        <v>4231</v>
      </c>
      <c r="S2102" s="149" t="s">
        <v>5049</v>
      </c>
      <c r="T2102" s="149" t="s">
        <v>9605</v>
      </c>
      <c r="U2102" s="149" t="s">
        <v>267</v>
      </c>
      <c r="V2102" s="149"/>
      <c r="W2102" s="149"/>
      <c r="X2102" s="149" t="s">
        <v>268</v>
      </c>
      <c r="Y2102" s="149"/>
      <c r="Z2102" s="149"/>
      <c r="AA2102" s="149"/>
      <c r="AB2102" s="149" t="s">
        <v>269</v>
      </c>
      <c r="AC2102" s="149" t="s">
        <v>270</v>
      </c>
      <c r="AD2102" s="149" t="s">
        <v>9605</v>
      </c>
      <c r="AE2102" s="149" t="s">
        <v>271</v>
      </c>
      <c r="AF2102" s="149"/>
      <c r="AG2102" s="149" t="s">
        <v>1098</v>
      </c>
      <c r="AH2102" s="149" t="s">
        <v>273</v>
      </c>
      <c r="AI2102" s="158">
        <v>78</v>
      </c>
      <c r="AJ2102" s="149"/>
      <c r="AK2102" s="159" t="s">
        <v>274</v>
      </c>
      <c r="AL2102" s="159" t="s">
        <v>274</v>
      </c>
      <c r="AM2102" s="149" t="s">
        <v>274</v>
      </c>
      <c r="AN2102" s="160">
        <v>4</v>
      </c>
      <c r="AO2102" s="149"/>
      <c r="AP2102" s="149" t="s">
        <v>274</v>
      </c>
      <c r="AQ2102" s="149" t="s">
        <v>275</v>
      </c>
      <c r="AR2102" s="158">
        <v>1</v>
      </c>
      <c r="AS2102" s="149" t="s">
        <v>275</v>
      </c>
      <c r="AT2102" s="149" t="s">
        <v>276</v>
      </c>
      <c r="AU2102" s="161">
        <v>1</v>
      </c>
      <c r="AV2102" s="159">
        <v>18534.49</v>
      </c>
      <c r="AW2102" s="159">
        <v>741.38</v>
      </c>
      <c r="AX2102" s="149" t="s">
        <v>274</v>
      </c>
      <c r="AY2102" s="159">
        <v>193.79</v>
      </c>
      <c r="AZ2102" s="159">
        <v>193.79</v>
      </c>
      <c r="BA2102" s="159">
        <v>775.16</v>
      </c>
      <c r="BB2102" s="159">
        <v>14304.98</v>
      </c>
      <c r="BC2102" s="162" t="s">
        <v>274</v>
      </c>
      <c r="BD2102" s="162">
        <v>0</v>
      </c>
      <c r="BE2102" s="159">
        <v>4229.51</v>
      </c>
      <c r="BF2102" s="159">
        <v>4229.51</v>
      </c>
      <c r="BG2102" s="159">
        <v>18534.49</v>
      </c>
    </row>
    <row r="2103" ht="28.05" customHeight="1" spans="1:59">
      <c r="A2103" s="149"/>
      <c r="B2103" s="149"/>
      <c r="C2103" s="149"/>
      <c r="D2103" s="149" t="s">
        <v>3726</v>
      </c>
      <c r="E2103" s="340" t="s">
        <v>9676</v>
      </c>
      <c r="F2103" s="149" t="s">
        <v>3726</v>
      </c>
      <c r="G2103" s="149" t="s">
        <v>9677</v>
      </c>
      <c r="H2103" s="149" t="s">
        <v>5045</v>
      </c>
      <c r="I2103" s="149" t="s">
        <v>5046</v>
      </c>
      <c r="J2103" s="149" t="s">
        <v>9678</v>
      </c>
      <c r="K2103" s="149"/>
      <c r="L2103" s="149" t="s">
        <v>262</v>
      </c>
      <c r="M2103" s="149"/>
      <c r="N2103" s="149" t="s">
        <v>263</v>
      </c>
      <c r="O2103" s="149" t="s">
        <v>214</v>
      </c>
      <c r="P2103" s="149" t="s">
        <v>53</v>
      </c>
      <c r="Q2103" s="149"/>
      <c r="R2103" s="149" t="s">
        <v>3914</v>
      </c>
      <c r="S2103" s="149" t="s">
        <v>5049</v>
      </c>
      <c r="T2103" s="149" t="s">
        <v>9605</v>
      </c>
      <c r="U2103" s="149" t="s">
        <v>267</v>
      </c>
      <c r="V2103" s="149"/>
      <c r="W2103" s="149"/>
      <c r="X2103" s="149" t="s">
        <v>268</v>
      </c>
      <c r="Y2103" s="149"/>
      <c r="Z2103" s="149"/>
      <c r="AA2103" s="149"/>
      <c r="AB2103" s="149" t="s">
        <v>269</v>
      </c>
      <c r="AC2103" s="149" t="s">
        <v>270</v>
      </c>
      <c r="AD2103" s="149" t="s">
        <v>9605</v>
      </c>
      <c r="AE2103" s="149" t="s">
        <v>271</v>
      </c>
      <c r="AF2103" s="149"/>
      <c r="AG2103" s="149" t="s">
        <v>1098</v>
      </c>
      <c r="AH2103" s="149" t="s">
        <v>273</v>
      </c>
      <c r="AI2103" s="158">
        <v>78</v>
      </c>
      <c r="AJ2103" s="149"/>
      <c r="AK2103" s="159" t="s">
        <v>274</v>
      </c>
      <c r="AL2103" s="159" t="s">
        <v>274</v>
      </c>
      <c r="AM2103" s="149" t="s">
        <v>274</v>
      </c>
      <c r="AN2103" s="160">
        <v>4</v>
      </c>
      <c r="AO2103" s="149"/>
      <c r="AP2103" s="149" t="s">
        <v>274</v>
      </c>
      <c r="AQ2103" s="149" t="s">
        <v>275</v>
      </c>
      <c r="AR2103" s="158">
        <v>1</v>
      </c>
      <c r="AS2103" s="149" t="s">
        <v>275</v>
      </c>
      <c r="AT2103" s="149" t="s">
        <v>276</v>
      </c>
      <c r="AU2103" s="161">
        <v>1</v>
      </c>
      <c r="AV2103" s="159">
        <v>18534.48</v>
      </c>
      <c r="AW2103" s="159">
        <v>741.38</v>
      </c>
      <c r="AX2103" s="149" t="s">
        <v>274</v>
      </c>
      <c r="AY2103" s="159">
        <v>193.78</v>
      </c>
      <c r="AZ2103" s="159">
        <v>193.78</v>
      </c>
      <c r="BA2103" s="159">
        <v>775.15</v>
      </c>
      <c r="BB2103" s="159">
        <v>14304.97</v>
      </c>
      <c r="BC2103" s="162" t="s">
        <v>274</v>
      </c>
      <c r="BD2103" s="162">
        <v>0</v>
      </c>
      <c r="BE2103" s="159">
        <v>4229.51</v>
      </c>
      <c r="BF2103" s="159">
        <v>4229.51</v>
      </c>
      <c r="BG2103" s="159">
        <v>18534.48</v>
      </c>
    </row>
    <row r="2104" ht="28.05" customHeight="1" spans="1:59">
      <c r="A2104" s="149"/>
      <c r="B2104" s="149"/>
      <c r="C2104" s="149"/>
      <c r="D2104" s="149" t="s">
        <v>3726</v>
      </c>
      <c r="E2104" s="340" t="s">
        <v>9679</v>
      </c>
      <c r="F2104" s="149" t="s">
        <v>3726</v>
      </c>
      <c r="G2104" s="149" t="s">
        <v>9680</v>
      </c>
      <c r="H2104" s="149" t="s">
        <v>9681</v>
      </c>
      <c r="I2104" s="149" t="s">
        <v>9682</v>
      </c>
      <c r="J2104" s="149" t="s">
        <v>9683</v>
      </c>
      <c r="K2104" s="149"/>
      <c r="L2104" s="149" t="s">
        <v>287</v>
      </c>
      <c r="M2104" s="149"/>
      <c r="N2104" s="149" t="s">
        <v>263</v>
      </c>
      <c r="O2104" s="149" t="s">
        <v>214</v>
      </c>
      <c r="P2104" s="149" t="s">
        <v>53</v>
      </c>
      <c r="Q2104" s="149"/>
      <c r="R2104" s="149" t="s">
        <v>9619</v>
      </c>
      <c r="S2104" s="149" t="s">
        <v>4928</v>
      </c>
      <c r="T2104" s="149" t="s">
        <v>842</v>
      </c>
      <c r="U2104" s="149" t="s">
        <v>267</v>
      </c>
      <c r="V2104" s="149"/>
      <c r="W2104" s="149"/>
      <c r="X2104" s="149" t="s">
        <v>268</v>
      </c>
      <c r="Y2104" s="149"/>
      <c r="Z2104" s="149"/>
      <c r="AA2104" s="149"/>
      <c r="AB2104" s="149" t="s">
        <v>269</v>
      </c>
      <c r="AC2104" s="149" t="s">
        <v>318</v>
      </c>
      <c r="AD2104" s="149" t="s">
        <v>842</v>
      </c>
      <c r="AE2104" s="149" t="s">
        <v>271</v>
      </c>
      <c r="AF2104" s="149"/>
      <c r="AG2104" s="149" t="s">
        <v>1098</v>
      </c>
      <c r="AH2104" s="149" t="s">
        <v>273</v>
      </c>
      <c r="AI2104" s="158">
        <v>96</v>
      </c>
      <c r="AJ2104" s="149"/>
      <c r="AK2104" s="159" t="s">
        <v>274</v>
      </c>
      <c r="AL2104" s="159" t="s">
        <v>274</v>
      </c>
      <c r="AM2104" s="149" t="s">
        <v>274</v>
      </c>
      <c r="AN2104" s="160">
        <v>4</v>
      </c>
      <c r="AO2104" s="149"/>
      <c r="AP2104" s="149" t="s">
        <v>274</v>
      </c>
      <c r="AQ2104" s="149" t="s">
        <v>275</v>
      </c>
      <c r="AR2104" s="158">
        <v>1</v>
      </c>
      <c r="AS2104" s="149" t="s">
        <v>275</v>
      </c>
      <c r="AT2104" s="149" t="s">
        <v>276</v>
      </c>
      <c r="AU2104" s="161">
        <v>1</v>
      </c>
      <c r="AV2104" s="159">
        <v>21367.52</v>
      </c>
      <c r="AW2104" s="159">
        <v>854.7</v>
      </c>
      <c r="AX2104" s="149" t="s">
        <v>274</v>
      </c>
      <c r="AY2104" s="162">
        <v>0</v>
      </c>
      <c r="AZ2104" s="162" t="s">
        <v>274</v>
      </c>
      <c r="BA2104" s="162">
        <v>0</v>
      </c>
      <c r="BB2104" s="159">
        <v>20512.82</v>
      </c>
      <c r="BC2104" s="162" t="s">
        <v>274</v>
      </c>
      <c r="BD2104" s="162">
        <v>0</v>
      </c>
      <c r="BE2104" s="159">
        <v>854.7</v>
      </c>
      <c r="BF2104" s="159">
        <v>854.7</v>
      </c>
      <c r="BG2104" s="159">
        <v>21367.52</v>
      </c>
    </row>
    <row r="2105" ht="28.05" customHeight="1" spans="1:59">
      <c r="A2105" s="149"/>
      <c r="B2105" s="149"/>
      <c r="C2105" s="149"/>
      <c r="D2105" s="149" t="s">
        <v>3726</v>
      </c>
      <c r="E2105" s="340" t="s">
        <v>9684</v>
      </c>
      <c r="F2105" s="149" t="s">
        <v>3726</v>
      </c>
      <c r="G2105" s="149" t="s">
        <v>9685</v>
      </c>
      <c r="H2105" s="149" t="s">
        <v>9686</v>
      </c>
      <c r="I2105" s="149" t="s">
        <v>9687</v>
      </c>
      <c r="J2105" s="149" t="s">
        <v>9688</v>
      </c>
      <c r="K2105" s="149"/>
      <c r="L2105" s="149" t="s">
        <v>287</v>
      </c>
      <c r="M2105" s="149"/>
      <c r="N2105" s="149" t="s">
        <v>263</v>
      </c>
      <c r="O2105" s="149" t="s">
        <v>214</v>
      </c>
      <c r="P2105" s="149" t="s">
        <v>53</v>
      </c>
      <c r="Q2105" s="149"/>
      <c r="R2105" s="149" t="s">
        <v>9619</v>
      </c>
      <c r="S2105" s="149" t="s">
        <v>4928</v>
      </c>
      <c r="T2105" s="149" t="s">
        <v>842</v>
      </c>
      <c r="U2105" s="149" t="s">
        <v>267</v>
      </c>
      <c r="V2105" s="149"/>
      <c r="W2105" s="149"/>
      <c r="X2105" s="149" t="s">
        <v>268</v>
      </c>
      <c r="Y2105" s="149"/>
      <c r="Z2105" s="149"/>
      <c r="AA2105" s="149"/>
      <c r="AB2105" s="149" t="s">
        <v>269</v>
      </c>
      <c r="AC2105" s="149" t="s">
        <v>318</v>
      </c>
      <c r="AD2105" s="149" t="s">
        <v>842</v>
      </c>
      <c r="AE2105" s="149" t="s">
        <v>271</v>
      </c>
      <c r="AF2105" s="149"/>
      <c r="AG2105" s="149" t="s">
        <v>1098</v>
      </c>
      <c r="AH2105" s="149" t="s">
        <v>273</v>
      </c>
      <c r="AI2105" s="158">
        <v>96</v>
      </c>
      <c r="AJ2105" s="149"/>
      <c r="AK2105" s="159" t="s">
        <v>274</v>
      </c>
      <c r="AL2105" s="159" t="s">
        <v>274</v>
      </c>
      <c r="AM2105" s="149" t="s">
        <v>274</v>
      </c>
      <c r="AN2105" s="160">
        <v>4</v>
      </c>
      <c r="AO2105" s="149"/>
      <c r="AP2105" s="149" t="s">
        <v>274</v>
      </c>
      <c r="AQ2105" s="149" t="s">
        <v>275</v>
      </c>
      <c r="AR2105" s="158">
        <v>1</v>
      </c>
      <c r="AS2105" s="149" t="s">
        <v>275</v>
      </c>
      <c r="AT2105" s="149" t="s">
        <v>276</v>
      </c>
      <c r="AU2105" s="161">
        <v>1</v>
      </c>
      <c r="AV2105" s="159">
        <v>192307.69</v>
      </c>
      <c r="AW2105" s="159">
        <v>7692.31</v>
      </c>
      <c r="AX2105" s="149" t="s">
        <v>274</v>
      </c>
      <c r="AY2105" s="162">
        <v>0</v>
      </c>
      <c r="AZ2105" s="162" t="s">
        <v>274</v>
      </c>
      <c r="BA2105" s="162">
        <v>0</v>
      </c>
      <c r="BB2105" s="159">
        <v>184615.38</v>
      </c>
      <c r="BC2105" s="162" t="s">
        <v>274</v>
      </c>
      <c r="BD2105" s="162">
        <v>0</v>
      </c>
      <c r="BE2105" s="159">
        <v>7692.31</v>
      </c>
      <c r="BF2105" s="159">
        <v>7692.31</v>
      </c>
      <c r="BG2105" s="159">
        <v>192307.69</v>
      </c>
    </row>
    <row r="2106" ht="28.05" customHeight="1" spans="1:59">
      <c r="A2106" s="149"/>
      <c r="B2106" s="149"/>
      <c r="C2106" s="149"/>
      <c r="D2106" s="149" t="s">
        <v>3726</v>
      </c>
      <c r="E2106" s="340" t="s">
        <v>9689</v>
      </c>
      <c r="F2106" s="149" t="s">
        <v>3726</v>
      </c>
      <c r="G2106" s="149" t="s">
        <v>9690</v>
      </c>
      <c r="H2106" s="149" t="s">
        <v>9691</v>
      </c>
      <c r="I2106" s="149"/>
      <c r="J2106" s="149" t="s">
        <v>9692</v>
      </c>
      <c r="K2106" s="149"/>
      <c r="L2106" s="149" t="s">
        <v>287</v>
      </c>
      <c r="M2106" s="149"/>
      <c r="N2106" s="149" t="s">
        <v>263</v>
      </c>
      <c r="O2106" s="149" t="s">
        <v>214</v>
      </c>
      <c r="P2106" s="149" t="s">
        <v>53</v>
      </c>
      <c r="Q2106" s="149"/>
      <c r="R2106" s="149" t="s">
        <v>333</v>
      </c>
      <c r="S2106" s="149" t="s">
        <v>289</v>
      </c>
      <c r="T2106" s="149" t="s">
        <v>9261</v>
      </c>
      <c r="U2106" s="149" t="s">
        <v>267</v>
      </c>
      <c r="V2106" s="149"/>
      <c r="W2106" s="149"/>
      <c r="X2106" s="149" t="s">
        <v>336</v>
      </c>
      <c r="Y2106" s="149"/>
      <c r="Z2106" s="149"/>
      <c r="AA2106" s="149"/>
      <c r="AB2106" s="149" t="s">
        <v>269</v>
      </c>
      <c r="AC2106" s="149" t="s">
        <v>318</v>
      </c>
      <c r="AD2106" s="149" t="s">
        <v>9261</v>
      </c>
      <c r="AE2106" s="149" t="s">
        <v>271</v>
      </c>
      <c r="AF2106" s="149"/>
      <c r="AG2106" s="149" t="s">
        <v>1098</v>
      </c>
      <c r="AH2106" s="149" t="s">
        <v>273</v>
      </c>
      <c r="AI2106" s="158">
        <v>96</v>
      </c>
      <c r="AJ2106" s="149"/>
      <c r="AK2106" s="159" t="s">
        <v>274</v>
      </c>
      <c r="AL2106" s="159" t="s">
        <v>274</v>
      </c>
      <c r="AM2106" s="149" t="s">
        <v>274</v>
      </c>
      <c r="AN2106" s="160">
        <v>4</v>
      </c>
      <c r="AO2106" s="149"/>
      <c r="AP2106" s="149" t="s">
        <v>274</v>
      </c>
      <c r="AQ2106" s="149" t="s">
        <v>275</v>
      </c>
      <c r="AR2106" s="158">
        <v>1</v>
      </c>
      <c r="AS2106" s="149" t="s">
        <v>275</v>
      </c>
      <c r="AT2106" s="149" t="s">
        <v>276</v>
      </c>
      <c r="AU2106" s="161">
        <v>1</v>
      </c>
      <c r="AV2106" s="159">
        <v>14652.1</v>
      </c>
      <c r="AW2106" s="159">
        <v>586.08</v>
      </c>
      <c r="AX2106" s="149" t="s">
        <v>274</v>
      </c>
      <c r="AY2106" s="162">
        <v>0</v>
      </c>
      <c r="AZ2106" s="162" t="s">
        <v>274</v>
      </c>
      <c r="BA2106" s="162">
        <v>0</v>
      </c>
      <c r="BB2106" s="159">
        <v>14066.02</v>
      </c>
      <c r="BC2106" s="162" t="s">
        <v>274</v>
      </c>
      <c r="BD2106" s="162">
        <v>0</v>
      </c>
      <c r="BE2106" s="159">
        <v>586.08</v>
      </c>
      <c r="BF2106" s="159">
        <v>586.08</v>
      </c>
      <c r="BG2106" s="159">
        <v>14652.1</v>
      </c>
    </row>
    <row r="2107" ht="28.05" customHeight="1" spans="1:59">
      <c r="A2107" s="149"/>
      <c r="B2107" s="149"/>
      <c r="C2107" s="149"/>
      <c r="D2107" s="149" t="s">
        <v>3726</v>
      </c>
      <c r="E2107" s="340" t="s">
        <v>9693</v>
      </c>
      <c r="F2107" s="149" t="s">
        <v>3726</v>
      </c>
      <c r="G2107" s="149" t="s">
        <v>9694</v>
      </c>
      <c r="H2107" s="149" t="s">
        <v>9695</v>
      </c>
      <c r="I2107" s="149"/>
      <c r="J2107" s="149" t="s">
        <v>9696</v>
      </c>
      <c r="K2107" s="149"/>
      <c r="L2107" s="149" t="s">
        <v>287</v>
      </c>
      <c r="M2107" s="149"/>
      <c r="N2107" s="149" t="s">
        <v>263</v>
      </c>
      <c r="O2107" s="149" t="s">
        <v>214</v>
      </c>
      <c r="P2107" s="149" t="s">
        <v>53</v>
      </c>
      <c r="Q2107" s="149"/>
      <c r="R2107" s="149" t="s">
        <v>333</v>
      </c>
      <c r="S2107" s="149" t="s">
        <v>289</v>
      </c>
      <c r="T2107" s="149" t="s">
        <v>9261</v>
      </c>
      <c r="U2107" s="149" t="s">
        <v>267</v>
      </c>
      <c r="V2107" s="149"/>
      <c r="W2107" s="149"/>
      <c r="X2107" s="149" t="s">
        <v>336</v>
      </c>
      <c r="Y2107" s="149"/>
      <c r="Z2107" s="149"/>
      <c r="AA2107" s="149"/>
      <c r="AB2107" s="149" t="s">
        <v>269</v>
      </c>
      <c r="AC2107" s="149" t="s">
        <v>318</v>
      </c>
      <c r="AD2107" s="149" t="s">
        <v>9261</v>
      </c>
      <c r="AE2107" s="149" t="s">
        <v>271</v>
      </c>
      <c r="AF2107" s="149"/>
      <c r="AG2107" s="149" t="s">
        <v>1098</v>
      </c>
      <c r="AH2107" s="149" t="s">
        <v>273</v>
      </c>
      <c r="AI2107" s="158">
        <v>96</v>
      </c>
      <c r="AJ2107" s="149"/>
      <c r="AK2107" s="159" t="s">
        <v>274</v>
      </c>
      <c r="AL2107" s="159" t="s">
        <v>274</v>
      </c>
      <c r="AM2107" s="149" t="s">
        <v>274</v>
      </c>
      <c r="AN2107" s="160">
        <v>4</v>
      </c>
      <c r="AO2107" s="149"/>
      <c r="AP2107" s="149" t="s">
        <v>274</v>
      </c>
      <c r="AQ2107" s="149" t="s">
        <v>275</v>
      </c>
      <c r="AR2107" s="158">
        <v>1</v>
      </c>
      <c r="AS2107" s="149" t="s">
        <v>275</v>
      </c>
      <c r="AT2107" s="149" t="s">
        <v>276</v>
      </c>
      <c r="AU2107" s="161">
        <v>1</v>
      </c>
      <c r="AV2107" s="159">
        <v>14652.01</v>
      </c>
      <c r="AW2107" s="159">
        <v>586.08</v>
      </c>
      <c r="AX2107" s="149" t="s">
        <v>274</v>
      </c>
      <c r="AY2107" s="162">
        <v>0</v>
      </c>
      <c r="AZ2107" s="162" t="s">
        <v>274</v>
      </c>
      <c r="BA2107" s="162">
        <v>0</v>
      </c>
      <c r="BB2107" s="159">
        <v>14065.93</v>
      </c>
      <c r="BC2107" s="162" t="s">
        <v>274</v>
      </c>
      <c r="BD2107" s="162">
        <v>0</v>
      </c>
      <c r="BE2107" s="159">
        <v>586.08</v>
      </c>
      <c r="BF2107" s="159">
        <v>586.08</v>
      </c>
      <c r="BG2107" s="159">
        <v>14652.01</v>
      </c>
    </row>
    <row r="2108" ht="28.05" customHeight="1" spans="1:59">
      <c r="A2108" s="149"/>
      <c r="B2108" s="149"/>
      <c r="C2108" s="149"/>
      <c r="D2108" s="149" t="s">
        <v>3726</v>
      </c>
      <c r="E2108" s="340" t="s">
        <v>9697</v>
      </c>
      <c r="F2108" s="149" t="s">
        <v>3726</v>
      </c>
      <c r="G2108" s="149" t="s">
        <v>9698</v>
      </c>
      <c r="H2108" s="149" t="s">
        <v>9699</v>
      </c>
      <c r="I2108" s="149"/>
      <c r="J2108" s="149" t="s">
        <v>9700</v>
      </c>
      <c r="K2108" s="149"/>
      <c r="L2108" s="149" t="s">
        <v>287</v>
      </c>
      <c r="M2108" s="149"/>
      <c r="N2108" s="149" t="s">
        <v>263</v>
      </c>
      <c r="O2108" s="149" t="s">
        <v>214</v>
      </c>
      <c r="P2108" s="149" t="s">
        <v>53</v>
      </c>
      <c r="Q2108" s="149"/>
      <c r="R2108" s="149" t="s">
        <v>333</v>
      </c>
      <c r="S2108" s="149" t="s">
        <v>289</v>
      </c>
      <c r="T2108" s="149" t="s">
        <v>9261</v>
      </c>
      <c r="U2108" s="149" t="s">
        <v>267</v>
      </c>
      <c r="V2108" s="149"/>
      <c r="W2108" s="149"/>
      <c r="X2108" s="149" t="s">
        <v>336</v>
      </c>
      <c r="Y2108" s="149"/>
      <c r="Z2108" s="149"/>
      <c r="AA2108" s="149"/>
      <c r="AB2108" s="149" t="s">
        <v>269</v>
      </c>
      <c r="AC2108" s="149" t="s">
        <v>318</v>
      </c>
      <c r="AD2108" s="149" t="s">
        <v>9261</v>
      </c>
      <c r="AE2108" s="149" t="s">
        <v>271</v>
      </c>
      <c r="AF2108" s="149"/>
      <c r="AG2108" s="149" t="s">
        <v>1098</v>
      </c>
      <c r="AH2108" s="149" t="s">
        <v>273</v>
      </c>
      <c r="AI2108" s="158">
        <v>96</v>
      </c>
      <c r="AJ2108" s="149"/>
      <c r="AK2108" s="159" t="s">
        <v>274</v>
      </c>
      <c r="AL2108" s="159" t="s">
        <v>274</v>
      </c>
      <c r="AM2108" s="149" t="s">
        <v>274</v>
      </c>
      <c r="AN2108" s="160">
        <v>4</v>
      </c>
      <c r="AO2108" s="149"/>
      <c r="AP2108" s="149" t="s">
        <v>274</v>
      </c>
      <c r="AQ2108" s="149" t="s">
        <v>275</v>
      </c>
      <c r="AR2108" s="158">
        <v>1</v>
      </c>
      <c r="AS2108" s="149" t="s">
        <v>275</v>
      </c>
      <c r="AT2108" s="149" t="s">
        <v>276</v>
      </c>
      <c r="AU2108" s="161">
        <v>1</v>
      </c>
      <c r="AV2108" s="159">
        <v>14652.01</v>
      </c>
      <c r="AW2108" s="159">
        <v>586.08</v>
      </c>
      <c r="AX2108" s="149" t="s">
        <v>274</v>
      </c>
      <c r="AY2108" s="162">
        <v>0</v>
      </c>
      <c r="AZ2108" s="162" t="s">
        <v>274</v>
      </c>
      <c r="BA2108" s="162">
        <v>0</v>
      </c>
      <c r="BB2108" s="159">
        <v>14065.93</v>
      </c>
      <c r="BC2108" s="162" t="s">
        <v>274</v>
      </c>
      <c r="BD2108" s="162">
        <v>0</v>
      </c>
      <c r="BE2108" s="159">
        <v>586.08</v>
      </c>
      <c r="BF2108" s="159">
        <v>586.08</v>
      </c>
      <c r="BG2108" s="159">
        <v>14652.01</v>
      </c>
    </row>
    <row r="2109" ht="28.05" customHeight="1" spans="1:59">
      <c r="A2109" s="149"/>
      <c r="B2109" s="149"/>
      <c r="C2109" s="149"/>
      <c r="D2109" s="149" t="s">
        <v>3726</v>
      </c>
      <c r="E2109" s="340" t="s">
        <v>9701</v>
      </c>
      <c r="F2109" s="149" t="s">
        <v>3726</v>
      </c>
      <c r="G2109" s="149" t="s">
        <v>9702</v>
      </c>
      <c r="H2109" s="149" t="s">
        <v>9703</v>
      </c>
      <c r="I2109" s="149" t="s">
        <v>9704</v>
      </c>
      <c r="J2109" s="149" t="s">
        <v>9705</v>
      </c>
      <c r="K2109" s="149"/>
      <c r="L2109" s="149" t="s">
        <v>262</v>
      </c>
      <c r="M2109" s="149"/>
      <c r="N2109" s="149" t="s">
        <v>263</v>
      </c>
      <c r="O2109" s="149" t="s">
        <v>214</v>
      </c>
      <c r="P2109" s="149" t="s">
        <v>53</v>
      </c>
      <c r="Q2109" s="149"/>
      <c r="R2109" s="149" t="s">
        <v>160</v>
      </c>
      <c r="S2109" s="149" t="s">
        <v>5323</v>
      </c>
      <c r="T2109" s="149" t="s">
        <v>9605</v>
      </c>
      <c r="U2109" s="149" t="s">
        <v>267</v>
      </c>
      <c r="V2109" s="149"/>
      <c r="W2109" s="149"/>
      <c r="X2109" s="149" t="s">
        <v>336</v>
      </c>
      <c r="Y2109" s="149"/>
      <c r="Z2109" s="149"/>
      <c r="AA2109" s="149"/>
      <c r="AB2109" s="149" t="s">
        <v>269</v>
      </c>
      <c r="AC2109" s="149" t="s">
        <v>270</v>
      </c>
      <c r="AD2109" s="149" t="s">
        <v>9605</v>
      </c>
      <c r="AE2109" s="149" t="s">
        <v>271</v>
      </c>
      <c r="AF2109" s="149"/>
      <c r="AG2109" s="149" t="s">
        <v>1098</v>
      </c>
      <c r="AH2109" s="149" t="s">
        <v>273</v>
      </c>
      <c r="AI2109" s="158">
        <v>78</v>
      </c>
      <c r="AJ2109" s="149"/>
      <c r="AK2109" s="159" t="s">
        <v>274</v>
      </c>
      <c r="AL2109" s="159" t="s">
        <v>274</v>
      </c>
      <c r="AM2109" s="149" t="s">
        <v>274</v>
      </c>
      <c r="AN2109" s="160">
        <v>4</v>
      </c>
      <c r="AO2109" s="149"/>
      <c r="AP2109" s="149" t="s">
        <v>274</v>
      </c>
      <c r="AQ2109" s="149" t="s">
        <v>275</v>
      </c>
      <c r="AR2109" s="158">
        <v>1</v>
      </c>
      <c r="AS2109" s="149" t="s">
        <v>275</v>
      </c>
      <c r="AT2109" s="149" t="s">
        <v>276</v>
      </c>
      <c r="AU2109" s="161">
        <v>1</v>
      </c>
      <c r="AV2109" s="159">
        <v>3274.34</v>
      </c>
      <c r="AW2109" s="159">
        <v>130.97</v>
      </c>
      <c r="AX2109" s="149" t="s">
        <v>274</v>
      </c>
      <c r="AY2109" s="159">
        <v>34.24</v>
      </c>
      <c r="AZ2109" s="159">
        <v>34.24</v>
      </c>
      <c r="BA2109" s="159">
        <v>136.96</v>
      </c>
      <c r="BB2109" s="159">
        <v>2526.98</v>
      </c>
      <c r="BC2109" s="162" t="s">
        <v>274</v>
      </c>
      <c r="BD2109" s="162">
        <v>0</v>
      </c>
      <c r="BE2109" s="159">
        <v>747.36</v>
      </c>
      <c r="BF2109" s="159">
        <v>747.36</v>
      </c>
      <c r="BG2109" s="159">
        <v>3274.34</v>
      </c>
    </row>
    <row r="2110" ht="28.05" customHeight="1" spans="1:59">
      <c r="A2110" s="149"/>
      <c r="B2110" s="149"/>
      <c r="C2110" s="149"/>
      <c r="D2110" s="149" t="s">
        <v>3726</v>
      </c>
      <c r="E2110" s="340" t="s">
        <v>9706</v>
      </c>
      <c r="F2110" s="149" t="s">
        <v>3726</v>
      </c>
      <c r="G2110" s="149" t="s">
        <v>9707</v>
      </c>
      <c r="H2110" s="149" t="s">
        <v>9708</v>
      </c>
      <c r="I2110" s="149"/>
      <c r="J2110" s="149" t="s">
        <v>9709</v>
      </c>
      <c r="K2110" s="149"/>
      <c r="L2110" s="149" t="s">
        <v>287</v>
      </c>
      <c r="M2110" s="149"/>
      <c r="N2110" s="149" t="s">
        <v>263</v>
      </c>
      <c r="O2110" s="149" t="s">
        <v>214</v>
      </c>
      <c r="P2110" s="149" t="s">
        <v>53</v>
      </c>
      <c r="Q2110" s="149"/>
      <c r="R2110" s="149" t="s">
        <v>333</v>
      </c>
      <c r="S2110" s="149" t="s">
        <v>289</v>
      </c>
      <c r="T2110" s="149" t="s">
        <v>9261</v>
      </c>
      <c r="U2110" s="149" t="s">
        <v>267</v>
      </c>
      <c r="V2110" s="149"/>
      <c r="W2110" s="149"/>
      <c r="X2110" s="149" t="s">
        <v>336</v>
      </c>
      <c r="Y2110" s="149"/>
      <c r="Z2110" s="149"/>
      <c r="AA2110" s="149"/>
      <c r="AB2110" s="149" t="s">
        <v>269</v>
      </c>
      <c r="AC2110" s="149" t="s">
        <v>318</v>
      </c>
      <c r="AD2110" s="149" t="s">
        <v>9261</v>
      </c>
      <c r="AE2110" s="149" t="s">
        <v>271</v>
      </c>
      <c r="AF2110" s="149"/>
      <c r="AG2110" s="149" t="s">
        <v>1098</v>
      </c>
      <c r="AH2110" s="149" t="s">
        <v>273</v>
      </c>
      <c r="AI2110" s="158">
        <v>96</v>
      </c>
      <c r="AJ2110" s="149"/>
      <c r="AK2110" s="159" t="s">
        <v>274</v>
      </c>
      <c r="AL2110" s="159" t="s">
        <v>274</v>
      </c>
      <c r="AM2110" s="149" t="s">
        <v>274</v>
      </c>
      <c r="AN2110" s="160">
        <v>4</v>
      </c>
      <c r="AO2110" s="149"/>
      <c r="AP2110" s="149" t="s">
        <v>274</v>
      </c>
      <c r="AQ2110" s="149" t="s">
        <v>275</v>
      </c>
      <c r="AR2110" s="158">
        <v>1</v>
      </c>
      <c r="AS2110" s="149" t="s">
        <v>275</v>
      </c>
      <c r="AT2110" s="149" t="s">
        <v>276</v>
      </c>
      <c r="AU2110" s="161">
        <v>1</v>
      </c>
      <c r="AV2110" s="159">
        <v>14652.01</v>
      </c>
      <c r="AW2110" s="159">
        <v>586.08</v>
      </c>
      <c r="AX2110" s="149" t="s">
        <v>274</v>
      </c>
      <c r="AY2110" s="162">
        <v>0</v>
      </c>
      <c r="AZ2110" s="162" t="s">
        <v>274</v>
      </c>
      <c r="BA2110" s="162">
        <v>0</v>
      </c>
      <c r="BB2110" s="159">
        <v>14065.93</v>
      </c>
      <c r="BC2110" s="162" t="s">
        <v>274</v>
      </c>
      <c r="BD2110" s="162">
        <v>0</v>
      </c>
      <c r="BE2110" s="159">
        <v>586.08</v>
      </c>
      <c r="BF2110" s="159">
        <v>586.08</v>
      </c>
      <c r="BG2110" s="159">
        <v>14652.01</v>
      </c>
    </row>
    <row r="2111" ht="28.05" customHeight="1" spans="1:59">
      <c r="A2111" s="149"/>
      <c r="B2111" s="149"/>
      <c r="C2111" s="149"/>
      <c r="D2111" s="149" t="s">
        <v>3726</v>
      </c>
      <c r="E2111" s="340" t="s">
        <v>9710</v>
      </c>
      <c r="F2111" s="149" t="s">
        <v>3726</v>
      </c>
      <c r="G2111" s="149" t="s">
        <v>9711</v>
      </c>
      <c r="H2111" s="149" t="s">
        <v>9712</v>
      </c>
      <c r="I2111" s="149" t="s">
        <v>9713</v>
      </c>
      <c r="J2111" s="149" t="s">
        <v>9714</v>
      </c>
      <c r="K2111" s="149"/>
      <c r="L2111" s="149" t="s">
        <v>262</v>
      </c>
      <c r="M2111" s="149"/>
      <c r="N2111" s="149" t="s">
        <v>263</v>
      </c>
      <c r="O2111" s="149" t="s">
        <v>214</v>
      </c>
      <c r="P2111" s="149" t="s">
        <v>53</v>
      </c>
      <c r="Q2111" s="149"/>
      <c r="R2111" s="149" t="s">
        <v>3921</v>
      </c>
      <c r="S2111" s="149" t="s">
        <v>5341</v>
      </c>
      <c r="T2111" s="149" t="s">
        <v>9605</v>
      </c>
      <c r="U2111" s="149" t="s">
        <v>267</v>
      </c>
      <c r="V2111" s="149"/>
      <c r="W2111" s="149"/>
      <c r="X2111" s="149" t="s">
        <v>336</v>
      </c>
      <c r="Y2111" s="149"/>
      <c r="Z2111" s="149"/>
      <c r="AA2111" s="149"/>
      <c r="AB2111" s="149" t="s">
        <v>269</v>
      </c>
      <c r="AC2111" s="149" t="s">
        <v>270</v>
      </c>
      <c r="AD2111" s="149" t="s">
        <v>9605</v>
      </c>
      <c r="AE2111" s="149" t="s">
        <v>271</v>
      </c>
      <c r="AF2111" s="149"/>
      <c r="AG2111" s="149" t="s">
        <v>1098</v>
      </c>
      <c r="AH2111" s="149" t="s">
        <v>273</v>
      </c>
      <c r="AI2111" s="158">
        <v>78</v>
      </c>
      <c r="AJ2111" s="149"/>
      <c r="AK2111" s="159" t="s">
        <v>274</v>
      </c>
      <c r="AL2111" s="159" t="s">
        <v>274</v>
      </c>
      <c r="AM2111" s="149" t="s">
        <v>274</v>
      </c>
      <c r="AN2111" s="160">
        <v>4</v>
      </c>
      <c r="AO2111" s="149"/>
      <c r="AP2111" s="149" t="s">
        <v>274</v>
      </c>
      <c r="AQ2111" s="149" t="s">
        <v>275</v>
      </c>
      <c r="AR2111" s="158">
        <v>1</v>
      </c>
      <c r="AS2111" s="149" t="s">
        <v>275</v>
      </c>
      <c r="AT2111" s="149" t="s">
        <v>276</v>
      </c>
      <c r="AU2111" s="161">
        <v>1</v>
      </c>
      <c r="AV2111" s="159">
        <v>5132.75</v>
      </c>
      <c r="AW2111" s="159">
        <v>205.31</v>
      </c>
      <c r="AX2111" s="149" t="s">
        <v>274</v>
      </c>
      <c r="AY2111" s="159">
        <v>53.65</v>
      </c>
      <c r="AZ2111" s="159">
        <v>53.65</v>
      </c>
      <c r="BA2111" s="159">
        <v>214.6</v>
      </c>
      <c r="BB2111" s="159">
        <v>3961.69</v>
      </c>
      <c r="BC2111" s="162" t="s">
        <v>274</v>
      </c>
      <c r="BD2111" s="162">
        <v>0</v>
      </c>
      <c r="BE2111" s="159">
        <v>1171.06</v>
      </c>
      <c r="BF2111" s="159">
        <v>1171.06</v>
      </c>
      <c r="BG2111" s="159">
        <v>5132.75</v>
      </c>
    </row>
    <row r="2112" ht="28.05" customHeight="1" spans="1:59">
      <c r="A2112" s="149"/>
      <c r="B2112" s="149"/>
      <c r="C2112" s="149"/>
      <c r="D2112" s="149" t="s">
        <v>3726</v>
      </c>
      <c r="E2112" s="340" t="s">
        <v>9715</v>
      </c>
      <c r="F2112" s="149" t="s">
        <v>3726</v>
      </c>
      <c r="G2112" s="149" t="s">
        <v>9716</v>
      </c>
      <c r="H2112" s="149" t="s">
        <v>9717</v>
      </c>
      <c r="I2112" s="149"/>
      <c r="J2112" s="149" t="s">
        <v>9718</v>
      </c>
      <c r="K2112" s="149"/>
      <c r="L2112" s="149" t="s">
        <v>287</v>
      </c>
      <c r="M2112" s="149"/>
      <c r="N2112" s="149" t="s">
        <v>263</v>
      </c>
      <c r="O2112" s="149" t="s">
        <v>214</v>
      </c>
      <c r="P2112" s="149" t="s">
        <v>53</v>
      </c>
      <c r="Q2112" s="149"/>
      <c r="R2112" s="149" t="s">
        <v>333</v>
      </c>
      <c r="S2112" s="149" t="s">
        <v>289</v>
      </c>
      <c r="T2112" s="149" t="s">
        <v>9261</v>
      </c>
      <c r="U2112" s="149" t="s">
        <v>267</v>
      </c>
      <c r="V2112" s="149"/>
      <c r="W2112" s="149"/>
      <c r="X2112" s="149" t="s">
        <v>336</v>
      </c>
      <c r="Y2112" s="149"/>
      <c r="Z2112" s="149"/>
      <c r="AA2112" s="149"/>
      <c r="AB2112" s="149" t="s">
        <v>269</v>
      </c>
      <c r="AC2112" s="149" t="s">
        <v>318</v>
      </c>
      <c r="AD2112" s="149" t="s">
        <v>9261</v>
      </c>
      <c r="AE2112" s="149" t="s">
        <v>271</v>
      </c>
      <c r="AF2112" s="149"/>
      <c r="AG2112" s="149" t="s">
        <v>1098</v>
      </c>
      <c r="AH2112" s="149" t="s">
        <v>273</v>
      </c>
      <c r="AI2112" s="158">
        <v>96</v>
      </c>
      <c r="AJ2112" s="149"/>
      <c r="AK2112" s="159" t="s">
        <v>274</v>
      </c>
      <c r="AL2112" s="159" t="s">
        <v>274</v>
      </c>
      <c r="AM2112" s="149" t="s">
        <v>274</v>
      </c>
      <c r="AN2112" s="160">
        <v>4</v>
      </c>
      <c r="AO2112" s="149"/>
      <c r="AP2112" s="149" t="s">
        <v>274</v>
      </c>
      <c r="AQ2112" s="149" t="s">
        <v>275</v>
      </c>
      <c r="AR2112" s="158">
        <v>1</v>
      </c>
      <c r="AS2112" s="149" t="s">
        <v>275</v>
      </c>
      <c r="AT2112" s="149" t="s">
        <v>276</v>
      </c>
      <c r="AU2112" s="161">
        <v>1</v>
      </c>
      <c r="AV2112" s="159">
        <v>4172.95</v>
      </c>
      <c r="AW2112" s="159">
        <v>166.92</v>
      </c>
      <c r="AX2112" s="149" t="s">
        <v>274</v>
      </c>
      <c r="AY2112" s="162">
        <v>0</v>
      </c>
      <c r="AZ2112" s="162" t="s">
        <v>274</v>
      </c>
      <c r="BA2112" s="162">
        <v>0</v>
      </c>
      <c r="BB2112" s="159">
        <v>4006.03</v>
      </c>
      <c r="BC2112" s="162" t="s">
        <v>274</v>
      </c>
      <c r="BD2112" s="162">
        <v>0</v>
      </c>
      <c r="BE2112" s="159">
        <v>166.92</v>
      </c>
      <c r="BF2112" s="159">
        <v>166.92</v>
      </c>
      <c r="BG2112" s="159">
        <v>4172.95</v>
      </c>
    </row>
    <row r="2113" ht="28.05" customHeight="1" spans="1:59">
      <c r="A2113" s="149"/>
      <c r="B2113" s="149"/>
      <c r="C2113" s="149"/>
      <c r="D2113" s="149" t="s">
        <v>3726</v>
      </c>
      <c r="E2113" s="340" t="s">
        <v>9719</v>
      </c>
      <c r="F2113" s="149" t="s">
        <v>3726</v>
      </c>
      <c r="G2113" s="149" t="s">
        <v>9720</v>
      </c>
      <c r="H2113" s="149" t="s">
        <v>9721</v>
      </c>
      <c r="I2113" s="149" t="s">
        <v>9195</v>
      </c>
      <c r="J2113" s="149" t="s">
        <v>9722</v>
      </c>
      <c r="K2113" s="149"/>
      <c r="L2113" s="149" t="s">
        <v>287</v>
      </c>
      <c r="M2113" s="149"/>
      <c r="N2113" s="149" t="s">
        <v>263</v>
      </c>
      <c r="O2113" s="149" t="s">
        <v>214</v>
      </c>
      <c r="P2113" s="149" t="s">
        <v>53</v>
      </c>
      <c r="Q2113" s="149"/>
      <c r="R2113" s="149" t="s">
        <v>9619</v>
      </c>
      <c r="S2113" s="149" t="s">
        <v>4928</v>
      </c>
      <c r="T2113" s="149" t="s">
        <v>842</v>
      </c>
      <c r="U2113" s="149" t="s">
        <v>267</v>
      </c>
      <c r="V2113" s="149"/>
      <c r="W2113" s="149"/>
      <c r="X2113" s="149" t="s">
        <v>268</v>
      </c>
      <c r="Y2113" s="149"/>
      <c r="Z2113" s="149"/>
      <c r="AA2113" s="149"/>
      <c r="AB2113" s="149" t="s">
        <v>269</v>
      </c>
      <c r="AC2113" s="149" t="s">
        <v>318</v>
      </c>
      <c r="AD2113" s="149" t="s">
        <v>842</v>
      </c>
      <c r="AE2113" s="149" t="s">
        <v>271</v>
      </c>
      <c r="AF2113" s="149"/>
      <c r="AG2113" s="149" t="s">
        <v>1098</v>
      </c>
      <c r="AH2113" s="149" t="s">
        <v>273</v>
      </c>
      <c r="AI2113" s="158">
        <v>96</v>
      </c>
      <c r="AJ2113" s="149"/>
      <c r="AK2113" s="159" t="s">
        <v>274</v>
      </c>
      <c r="AL2113" s="159" t="s">
        <v>274</v>
      </c>
      <c r="AM2113" s="149" t="s">
        <v>274</v>
      </c>
      <c r="AN2113" s="160">
        <v>4</v>
      </c>
      <c r="AO2113" s="149"/>
      <c r="AP2113" s="149" t="s">
        <v>274</v>
      </c>
      <c r="AQ2113" s="149" t="s">
        <v>275</v>
      </c>
      <c r="AR2113" s="158">
        <v>1</v>
      </c>
      <c r="AS2113" s="149" t="s">
        <v>275</v>
      </c>
      <c r="AT2113" s="149" t="s">
        <v>276</v>
      </c>
      <c r="AU2113" s="161">
        <v>1</v>
      </c>
      <c r="AV2113" s="159">
        <v>8547.01</v>
      </c>
      <c r="AW2113" s="159">
        <v>341.88</v>
      </c>
      <c r="AX2113" s="149" t="s">
        <v>274</v>
      </c>
      <c r="AY2113" s="162">
        <v>0</v>
      </c>
      <c r="AZ2113" s="162" t="s">
        <v>274</v>
      </c>
      <c r="BA2113" s="162">
        <v>0</v>
      </c>
      <c r="BB2113" s="159">
        <v>8205.13</v>
      </c>
      <c r="BC2113" s="162" t="s">
        <v>274</v>
      </c>
      <c r="BD2113" s="162">
        <v>0</v>
      </c>
      <c r="BE2113" s="159">
        <v>341.88</v>
      </c>
      <c r="BF2113" s="159">
        <v>341.88</v>
      </c>
      <c r="BG2113" s="159">
        <v>8547.01</v>
      </c>
    </row>
    <row r="2114" ht="28.05" customHeight="1" spans="1:59">
      <c r="A2114" s="149"/>
      <c r="B2114" s="149"/>
      <c r="C2114" s="149"/>
      <c r="D2114" s="149" t="s">
        <v>3726</v>
      </c>
      <c r="E2114" s="340" t="s">
        <v>9723</v>
      </c>
      <c r="F2114" s="149" t="s">
        <v>3726</v>
      </c>
      <c r="G2114" s="149" t="s">
        <v>9724</v>
      </c>
      <c r="H2114" s="149" t="s">
        <v>9712</v>
      </c>
      <c r="I2114" s="149" t="s">
        <v>9713</v>
      </c>
      <c r="J2114" s="149" t="s">
        <v>9725</v>
      </c>
      <c r="K2114" s="149"/>
      <c r="L2114" s="149" t="s">
        <v>262</v>
      </c>
      <c r="M2114" s="149"/>
      <c r="N2114" s="149" t="s">
        <v>263</v>
      </c>
      <c r="O2114" s="149" t="s">
        <v>214</v>
      </c>
      <c r="P2114" s="149" t="s">
        <v>53</v>
      </c>
      <c r="Q2114" s="149"/>
      <c r="R2114" s="149" t="s">
        <v>3921</v>
      </c>
      <c r="S2114" s="149" t="s">
        <v>5341</v>
      </c>
      <c r="T2114" s="149" t="s">
        <v>9605</v>
      </c>
      <c r="U2114" s="149" t="s">
        <v>267</v>
      </c>
      <c r="V2114" s="149"/>
      <c r="W2114" s="149"/>
      <c r="X2114" s="149" t="s">
        <v>336</v>
      </c>
      <c r="Y2114" s="149"/>
      <c r="Z2114" s="149"/>
      <c r="AA2114" s="149"/>
      <c r="AB2114" s="149" t="s">
        <v>269</v>
      </c>
      <c r="AC2114" s="149" t="s">
        <v>270</v>
      </c>
      <c r="AD2114" s="149" t="s">
        <v>9605</v>
      </c>
      <c r="AE2114" s="149" t="s">
        <v>271</v>
      </c>
      <c r="AF2114" s="149"/>
      <c r="AG2114" s="149" t="s">
        <v>1098</v>
      </c>
      <c r="AH2114" s="149" t="s">
        <v>273</v>
      </c>
      <c r="AI2114" s="158">
        <v>78</v>
      </c>
      <c r="AJ2114" s="149"/>
      <c r="AK2114" s="159" t="s">
        <v>274</v>
      </c>
      <c r="AL2114" s="159" t="s">
        <v>274</v>
      </c>
      <c r="AM2114" s="149" t="s">
        <v>274</v>
      </c>
      <c r="AN2114" s="160">
        <v>4</v>
      </c>
      <c r="AO2114" s="149"/>
      <c r="AP2114" s="149" t="s">
        <v>274</v>
      </c>
      <c r="AQ2114" s="149" t="s">
        <v>275</v>
      </c>
      <c r="AR2114" s="158">
        <v>1</v>
      </c>
      <c r="AS2114" s="149" t="s">
        <v>275</v>
      </c>
      <c r="AT2114" s="149" t="s">
        <v>276</v>
      </c>
      <c r="AU2114" s="161">
        <v>1</v>
      </c>
      <c r="AV2114" s="159">
        <v>5132.74</v>
      </c>
      <c r="AW2114" s="159">
        <v>205.31</v>
      </c>
      <c r="AX2114" s="149" t="s">
        <v>274</v>
      </c>
      <c r="AY2114" s="159">
        <v>53.65</v>
      </c>
      <c r="AZ2114" s="159">
        <v>53.65</v>
      </c>
      <c r="BA2114" s="159">
        <v>214.6</v>
      </c>
      <c r="BB2114" s="159">
        <v>3961.69</v>
      </c>
      <c r="BC2114" s="162" t="s">
        <v>274</v>
      </c>
      <c r="BD2114" s="162">
        <v>0</v>
      </c>
      <c r="BE2114" s="159">
        <v>1171.05</v>
      </c>
      <c r="BF2114" s="159">
        <v>1171.05</v>
      </c>
      <c r="BG2114" s="159">
        <v>5132.74</v>
      </c>
    </row>
    <row r="2115" ht="28.05" customHeight="1" spans="1:59">
      <c r="A2115" s="149"/>
      <c r="B2115" s="149"/>
      <c r="C2115" s="149"/>
      <c r="D2115" s="149" t="s">
        <v>3726</v>
      </c>
      <c r="E2115" s="340" t="s">
        <v>9726</v>
      </c>
      <c r="F2115" s="149" t="s">
        <v>3726</v>
      </c>
      <c r="G2115" s="149" t="s">
        <v>9727</v>
      </c>
      <c r="H2115" s="149" t="s">
        <v>9728</v>
      </c>
      <c r="I2115" s="149" t="s">
        <v>9195</v>
      </c>
      <c r="J2115" s="149" t="s">
        <v>9729</v>
      </c>
      <c r="K2115" s="149"/>
      <c r="L2115" s="149" t="s">
        <v>287</v>
      </c>
      <c r="M2115" s="149"/>
      <c r="N2115" s="149" t="s">
        <v>263</v>
      </c>
      <c r="O2115" s="149" t="s">
        <v>214</v>
      </c>
      <c r="P2115" s="149" t="s">
        <v>53</v>
      </c>
      <c r="Q2115" s="149"/>
      <c r="R2115" s="149" t="s">
        <v>9619</v>
      </c>
      <c r="S2115" s="149" t="s">
        <v>4928</v>
      </c>
      <c r="T2115" s="149" t="s">
        <v>842</v>
      </c>
      <c r="U2115" s="149" t="s">
        <v>267</v>
      </c>
      <c r="V2115" s="149"/>
      <c r="W2115" s="149"/>
      <c r="X2115" s="149" t="s">
        <v>268</v>
      </c>
      <c r="Y2115" s="149"/>
      <c r="Z2115" s="149"/>
      <c r="AA2115" s="149"/>
      <c r="AB2115" s="149" t="s">
        <v>269</v>
      </c>
      <c r="AC2115" s="149" t="s">
        <v>318</v>
      </c>
      <c r="AD2115" s="149" t="s">
        <v>842</v>
      </c>
      <c r="AE2115" s="149" t="s">
        <v>271</v>
      </c>
      <c r="AF2115" s="149"/>
      <c r="AG2115" s="149" t="s">
        <v>1098</v>
      </c>
      <c r="AH2115" s="149" t="s">
        <v>273</v>
      </c>
      <c r="AI2115" s="158">
        <v>96</v>
      </c>
      <c r="AJ2115" s="149"/>
      <c r="AK2115" s="159" t="s">
        <v>274</v>
      </c>
      <c r="AL2115" s="159" t="s">
        <v>274</v>
      </c>
      <c r="AM2115" s="149" t="s">
        <v>274</v>
      </c>
      <c r="AN2115" s="160">
        <v>4</v>
      </c>
      <c r="AO2115" s="149"/>
      <c r="AP2115" s="149" t="s">
        <v>274</v>
      </c>
      <c r="AQ2115" s="149" t="s">
        <v>275</v>
      </c>
      <c r="AR2115" s="158">
        <v>1</v>
      </c>
      <c r="AS2115" s="149" t="s">
        <v>275</v>
      </c>
      <c r="AT2115" s="149" t="s">
        <v>276</v>
      </c>
      <c r="AU2115" s="161">
        <v>1</v>
      </c>
      <c r="AV2115" s="159">
        <v>34188.03</v>
      </c>
      <c r="AW2115" s="159">
        <v>1367.52</v>
      </c>
      <c r="AX2115" s="149" t="s">
        <v>274</v>
      </c>
      <c r="AY2115" s="162">
        <v>0</v>
      </c>
      <c r="AZ2115" s="162" t="s">
        <v>274</v>
      </c>
      <c r="BA2115" s="162">
        <v>0</v>
      </c>
      <c r="BB2115" s="159">
        <v>32820.51</v>
      </c>
      <c r="BC2115" s="162" t="s">
        <v>274</v>
      </c>
      <c r="BD2115" s="162">
        <v>0</v>
      </c>
      <c r="BE2115" s="159">
        <v>1367.52</v>
      </c>
      <c r="BF2115" s="159">
        <v>1367.52</v>
      </c>
      <c r="BG2115" s="159">
        <v>34188.03</v>
      </c>
    </row>
    <row r="2116" ht="28.05" customHeight="1" spans="1:59">
      <c r="A2116" s="149"/>
      <c r="B2116" s="149"/>
      <c r="C2116" s="149"/>
      <c r="D2116" s="149" t="s">
        <v>3726</v>
      </c>
      <c r="E2116" s="340" t="s">
        <v>9730</v>
      </c>
      <c r="F2116" s="149" t="s">
        <v>3726</v>
      </c>
      <c r="G2116" s="149" t="s">
        <v>9731</v>
      </c>
      <c r="H2116" s="149" t="s">
        <v>9732</v>
      </c>
      <c r="I2116" s="149" t="s">
        <v>9195</v>
      </c>
      <c r="J2116" s="149" t="s">
        <v>9733</v>
      </c>
      <c r="K2116" s="149"/>
      <c r="L2116" s="149" t="s">
        <v>287</v>
      </c>
      <c r="M2116" s="149"/>
      <c r="N2116" s="149" t="s">
        <v>263</v>
      </c>
      <c r="O2116" s="149" t="s">
        <v>214</v>
      </c>
      <c r="P2116" s="149" t="s">
        <v>53</v>
      </c>
      <c r="Q2116" s="149"/>
      <c r="R2116" s="149" t="s">
        <v>9619</v>
      </c>
      <c r="S2116" s="149" t="s">
        <v>4928</v>
      </c>
      <c r="T2116" s="149" t="s">
        <v>842</v>
      </c>
      <c r="U2116" s="149" t="s">
        <v>267</v>
      </c>
      <c r="V2116" s="149"/>
      <c r="W2116" s="149"/>
      <c r="X2116" s="149" t="s">
        <v>268</v>
      </c>
      <c r="Y2116" s="149"/>
      <c r="Z2116" s="149"/>
      <c r="AA2116" s="149"/>
      <c r="AB2116" s="149" t="s">
        <v>269</v>
      </c>
      <c r="AC2116" s="149" t="s">
        <v>318</v>
      </c>
      <c r="AD2116" s="149" t="s">
        <v>842</v>
      </c>
      <c r="AE2116" s="149" t="s">
        <v>271</v>
      </c>
      <c r="AF2116" s="149"/>
      <c r="AG2116" s="149" t="s">
        <v>1098</v>
      </c>
      <c r="AH2116" s="149" t="s">
        <v>273</v>
      </c>
      <c r="AI2116" s="158">
        <v>96</v>
      </c>
      <c r="AJ2116" s="149"/>
      <c r="AK2116" s="159" t="s">
        <v>274</v>
      </c>
      <c r="AL2116" s="159" t="s">
        <v>274</v>
      </c>
      <c r="AM2116" s="149" t="s">
        <v>274</v>
      </c>
      <c r="AN2116" s="160">
        <v>4</v>
      </c>
      <c r="AO2116" s="149"/>
      <c r="AP2116" s="149" t="s">
        <v>274</v>
      </c>
      <c r="AQ2116" s="149" t="s">
        <v>275</v>
      </c>
      <c r="AR2116" s="158">
        <v>1</v>
      </c>
      <c r="AS2116" s="149" t="s">
        <v>275</v>
      </c>
      <c r="AT2116" s="149" t="s">
        <v>276</v>
      </c>
      <c r="AU2116" s="161">
        <v>1</v>
      </c>
      <c r="AV2116" s="159">
        <v>38461.54</v>
      </c>
      <c r="AW2116" s="159">
        <v>1538.46</v>
      </c>
      <c r="AX2116" s="149" t="s">
        <v>274</v>
      </c>
      <c r="AY2116" s="162">
        <v>0</v>
      </c>
      <c r="AZ2116" s="162" t="s">
        <v>274</v>
      </c>
      <c r="BA2116" s="162">
        <v>0</v>
      </c>
      <c r="BB2116" s="159">
        <v>36923.08</v>
      </c>
      <c r="BC2116" s="162" t="s">
        <v>274</v>
      </c>
      <c r="BD2116" s="162">
        <v>0</v>
      </c>
      <c r="BE2116" s="159">
        <v>1538.46</v>
      </c>
      <c r="BF2116" s="159">
        <v>1538.46</v>
      </c>
      <c r="BG2116" s="159">
        <v>38461.54</v>
      </c>
    </row>
    <row r="2117" ht="28.05" customHeight="1" spans="1:59">
      <c r="A2117" s="149"/>
      <c r="B2117" s="149"/>
      <c r="C2117" s="149"/>
      <c r="D2117" s="149" t="s">
        <v>3726</v>
      </c>
      <c r="E2117" s="340" t="s">
        <v>9734</v>
      </c>
      <c r="F2117" s="149" t="s">
        <v>3726</v>
      </c>
      <c r="G2117" s="149" t="s">
        <v>9735</v>
      </c>
      <c r="H2117" s="149" t="s">
        <v>9712</v>
      </c>
      <c r="I2117" s="149" t="s">
        <v>9713</v>
      </c>
      <c r="J2117" s="149" t="s">
        <v>9736</v>
      </c>
      <c r="K2117" s="149"/>
      <c r="L2117" s="149" t="s">
        <v>262</v>
      </c>
      <c r="M2117" s="149"/>
      <c r="N2117" s="149" t="s">
        <v>263</v>
      </c>
      <c r="O2117" s="149" t="s">
        <v>214</v>
      </c>
      <c r="P2117" s="149" t="s">
        <v>53</v>
      </c>
      <c r="Q2117" s="149"/>
      <c r="R2117" s="149" t="s">
        <v>3921</v>
      </c>
      <c r="S2117" s="149" t="s">
        <v>5341</v>
      </c>
      <c r="T2117" s="149" t="s">
        <v>9605</v>
      </c>
      <c r="U2117" s="149" t="s">
        <v>267</v>
      </c>
      <c r="V2117" s="149"/>
      <c r="W2117" s="149"/>
      <c r="X2117" s="149" t="s">
        <v>336</v>
      </c>
      <c r="Y2117" s="149"/>
      <c r="Z2117" s="149"/>
      <c r="AA2117" s="149"/>
      <c r="AB2117" s="149" t="s">
        <v>269</v>
      </c>
      <c r="AC2117" s="149" t="s">
        <v>270</v>
      </c>
      <c r="AD2117" s="149" t="s">
        <v>9605</v>
      </c>
      <c r="AE2117" s="149" t="s">
        <v>271</v>
      </c>
      <c r="AF2117" s="149"/>
      <c r="AG2117" s="149" t="s">
        <v>1098</v>
      </c>
      <c r="AH2117" s="149" t="s">
        <v>273</v>
      </c>
      <c r="AI2117" s="158">
        <v>78</v>
      </c>
      <c r="AJ2117" s="149"/>
      <c r="AK2117" s="159" t="s">
        <v>274</v>
      </c>
      <c r="AL2117" s="159" t="s">
        <v>274</v>
      </c>
      <c r="AM2117" s="149" t="s">
        <v>274</v>
      </c>
      <c r="AN2117" s="160">
        <v>4</v>
      </c>
      <c r="AO2117" s="149"/>
      <c r="AP2117" s="149" t="s">
        <v>274</v>
      </c>
      <c r="AQ2117" s="149" t="s">
        <v>275</v>
      </c>
      <c r="AR2117" s="158">
        <v>1</v>
      </c>
      <c r="AS2117" s="149" t="s">
        <v>275</v>
      </c>
      <c r="AT2117" s="149" t="s">
        <v>276</v>
      </c>
      <c r="AU2117" s="161">
        <v>1</v>
      </c>
      <c r="AV2117" s="159">
        <v>5132.74</v>
      </c>
      <c r="AW2117" s="159">
        <v>205.31</v>
      </c>
      <c r="AX2117" s="149" t="s">
        <v>274</v>
      </c>
      <c r="AY2117" s="159">
        <v>53.65</v>
      </c>
      <c r="AZ2117" s="159">
        <v>53.65</v>
      </c>
      <c r="BA2117" s="159">
        <v>214.6</v>
      </c>
      <c r="BB2117" s="159">
        <v>3961.69</v>
      </c>
      <c r="BC2117" s="162" t="s">
        <v>274</v>
      </c>
      <c r="BD2117" s="162">
        <v>0</v>
      </c>
      <c r="BE2117" s="159">
        <v>1171.05</v>
      </c>
      <c r="BF2117" s="159">
        <v>1171.05</v>
      </c>
      <c r="BG2117" s="159">
        <v>5132.74</v>
      </c>
    </row>
    <row r="2118" ht="28.05" customHeight="1" spans="1:59">
      <c r="A2118" s="149"/>
      <c r="B2118" s="149"/>
      <c r="C2118" s="149"/>
      <c r="D2118" s="149" t="s">
        <v>3726</v>
      </c>
      <c r="E2118" s="340" t="s">
        <v>9737</v>
      </c>
      <c r="F2118" s="149" t="s">
        <v>3726</v>
      </c>
      <c r="G2118" s="149" t="s">
        <v>9738</v>
      </c>
      <c r="H2118" s="149" t="s">
        <v>4484</v>
      </c>
      <c r="I2118" s="149" t="s">
        <v>9739</v>
      </c>
      <c r="J2118" s="149" t="s">
        <v>9740</v>
      </c>
      <c r="K2118" s="149"/>
      <c r="L2118" s="149" t="s">
        <v>262</v>
      </c>
      <c r="M2118" s="149"/>
      <c r="N2118" s="149" t="s">
        <v>263</v>
      </c>
      <c r="O2118" s="149" t="s">
        <v>214</v>
      </c>
      <c r="P2118" s="149" t="s">
        <v>53</v>
      </c>
      <c r="Q2118" s="149"/>
      <c r="R2118" s="149" t="s">
        <v>2512</v>
      </c>
      <c r="S2118" s="149" t="s">
        <v>4488</v>
      </c>
      <c r="T2118" s="149" t="s">
        <v>142</v>
      </c>
      <c r="U2118" s="149" t="s">
        <v>267</v>
      </c>
      <c r="V2118" s="149"/>
      <c r="W2118" s="149"/>
      <c r="X2118" s="149" t="s">
        <v>336</v>
      </c>
      <c r="Y2118" s="149"/>
      <c r="Z2118" s="149"/>
      <c r="AA2118" s="149"/>
      <c r="AB2118" s="149" t="s">
        <v>269</v>
      </c>
      <c r="AC2118" s="149" t="s">
        <v>270</v>
      </c>
      <c r="AD2118" s="149" t="s">
        <v>142</v>
      </c>
      <c r="AE2118" s="149" t="s">
        <v>271</v>
      </c>
      <c r="AF2118" s="149"/>
      <c r="AG2118" s="149" t="s">
        <v>1098</v>
      </c>
      <c r="AH2118" s="149" t="s">
        <v>273</v>
      </c>
      <c r="AI2118" s="158">
        <v>78</v>
      </c>
      <c r="AJ2118" s="149"/>
      <c r="AK2118" s="159" t="s">
        <v>274</v>
      </c>
      <c r="AL2118" s="159" t="s">
        <v>274</v>
      </c>
      <c r="AM2118" s="149" t="s">
        <v>274</v>
      </c>
      <c r="AN2118" s="160">
        <v>4</v>
      </c>
      <c r="AO2118" s="149"/>
      <c r="AP2118" s="149" t="s">
        <v>274</v>
      </c>
      <c r="AQ2118" s="149" t="s">
        <v>275</v>
      </c>
      <c r="AR2118" s="158">
        <v>1</v>
      </c>
      <c r="AS2118" s="149" t="s">
        <v>275</v>
      </c>
      <c r="AT2118" s="149" t="s">
        <v>276</v>
      </c>
      <c r="AU2118" s="161">
        <v>1</v>
      </c>
      <c r="AV2118" s="159">
        <v>4690.27</v>
      </c>
      <c r="AW2118" s="159">
        <v>187.61</v>
      </c>
      <c r="AX2118" s="149" t="s">
        <v>274</v>
      </c>
      <c r="AY2118" s="159">
        <v>49.04</v>
      </c>
      <c r="AZ2118" s="159">
        <v>49.04</v>
      </c>
      <c r="BA2118" s="159">
        <v>196.16</v>
      </c>
      <c r="BB2118" s="159">
        <v>3619.86</v>
      </c>
      <c r="BC2118" s="162" t="s">
        <v>274</v>
      </c>
      <c r="BD2118" s="162">
        <v>0</v>
      </c>
      <c r="BE2118" s="159">
        <v>1070.41</v>
      </c>
      <c r="BF2118" s="159">
        <v>1070.41</v>
      </c>
      <c r="BG2118" s="159">
        <v>4690.27</v>
      </c>
    </row>
    <row r="2119" ht="28.05" customHeight="1" spans="1:59">
      <c r="A2119" s="149"/>
      <c r="B2119" s="149"/>
      <c r="C2119" s="149"/>
      <c r="D2119" s="149" t="s">
        <v>3726</v>
      </c>
      <c r="E2119" s="340" t="s">
        <v>9741</v>
      </c>
      <c r="F2119" s="149" t="s">
        <v>3726</v>
      </c>
      <c r="G2119" s="149" t="s">
        <v>9742</v>
      </c>
      <c r="H2119" s="149" t="s">
        <v>4099</v>
      </c>
      <c r="I2119" s="149" t="s">
        <v>9743</v>
      </c>
      <c r="J2119" s="149" t="s">
        <v>9744</v>
      </c>
      <c r="K2119" s="149"/>
      <c r="L2119" s="149" t="s">
        <v>262</v>
      </c>
      <c r="M2119" s="149"/>
      <c r="N2119" s="149" t="s">
        <v>263</v>
      </c>
      <c r="O2119" s="149" t="s">
        <v>214</v>
      </c>
      <c r="P2119" s="149" t="s">
        <v>53</v>
      </c>
      <c r="Q2119" s="149"/>
      <c r="R2119" s="149" t="s">
        <v>9745</v>
      </c>
      <c r="S2119" s="149" t="s">
        <v>135</v>
      </c>
      <c r="T2119" s="149" t="s">
        <v>142</v>
      </c>
      <c r="U2119" s="149" t="s">
        <v>267</v>
      </c>
      <c r="V2119" s="149"/>
      <c r="W2119" s="149"/>
      <c r="X2119" s="149" t="s">
        <v>336</v>
      </c>
      <c r="Y2119" s="149"/>
      <c r="Z2119" s="149"/>
      <c r="AA2119" s="149"/>
      <c r="AB2119" s="149" t="s">
        <v>269</v>
      </c>
      <c r="AC2119" s="149" t="s">
        <v>270</v>
      </c>
      <c r="AD2119" s="149" t="s">
        <v>142</v>
      </c>
      <c r="AE2119" s="149" t="s">
        <v>271</v>
      </c>
      <c r="AF2119" s="149"/>
      <c r="AG2119" s="149" t="s">
        <v>1098</v>
      </c>
      <c r="AH2119" s="149" t="s">
        <v>273</v>
      </c>
      <c r="AI2119" s="158">
        <v>78</v>
      </c>
      <c r="AJ2119" s="149"/>
      <c r="AK2119" s="159" t="s">
        <v>274</v>
      </c>
      <c r="AL2119" s="159" t="s">
        <v>274</v>
      </c>
      <c r="AM2119" s="149" t="s">
        <v>274</v>
      </c>
      <c r="AN2119" s="160">
        <v>4</v>
      </c>
      <c r="AO2119" s="149"/>
      <c r="AP2119" s="149" t="s">
        <v>274</v>
      </c>
      <c r="AQ2119" s="149" t="s">
        <v>275</v>
      </c>
      <c r="AR2119" s="158">
        <v>1</v>
      </c>
      <c r="AS2119" s="149" t="s">
        <v>275</v>
      </c>
      <c r="AT2119" s="149" t="s">
        <v>276</v>
      </c>
      <c r="AU2119" s="161">
        <v>1</v>
      </c>
      <c r="AV2119" s="159">
        <v>5309.73</v>
      </c>
      <c r="AW2119" s="159">
        <v>212.39</v>
      </c>
      <c r="AX2119" s="149" t="s">
        <v>274</v>
      </c>
      <c r="AY2119" s="159">
        <v>55.5</v>
      </c>
      <c r="AZ2119" s="159">
        <v>55.5</v>
      </c>
      <c r="BA2119" s="159">
        <v>222</v>
      </c>
      <c r="BB2119" s="159">
        <v>4098.3</v>
      </c>
      <c r="BC2119" s="162" t="s">
        <v>274</v>
      </c>
      <c r="BD2119" s="162">
        <v>0</v>
      </c>
      <c r="BE2119" s="159">
        <v>1211.43</v>
      </c>
      <c r="BF2119" s="159">
        <v>1211.43</v>
      </c>
      <c r="BG2119" s="159">
        <v>5309.73</v>
      </c>
    </row>
    <row r="2120" ht="28.05" customHeight="1" spans="1:59">
      <c r="A2120" s="149"/>
      <c r="B2120" s="149"/>
      <c r="C2120" s="149"/>
      <c r="D2120" s="149" t="s">
        <v>3726</v>
      </c>
      <c r="E2120" s="340" t="s">
        <v>9746</v>
      </c>
      <c r="F2120" s="149" t="s">
        <v>3726</v>
      </c>
      <c r="G2120" s="149" t="s">
        <v>9747</v>
      </c>
      <c r="H2120" s="149" t="s">
        <v>9748</v>
      </c>
      <c r="I2120" s="149"/>
      <c r="J2120" s="149" t="s">
        <v>9749</v>
      </c>
      <c r="K2120" s="149"/>
      <c r="L2120" s="149" t="s">
        <v>287</v>
      </c>
      <c r="M2120" s="149"/>
      <c r="N2120" s="149" t="s">
        <v>263</v>
      </c>
      <c r="O2120" s="149" t="s">
        <v>214</v>
      </c>
      <c r="P2120" s="149" t="s">
        <v>53</v>
      </c>
      <c r="Q2120" s="149"/>
      <c r="R2120" s="149" t="s">
        <v>333</v>
      </c>
      <c r="S2120" s="149" t="s">
        <v>289</v>
      </c>
      <c r="T2120" s="149" t="s">
        <v>9261</v>
      </c>
      <c r="U2120" s="149" t="s">
        <v>267</v>
      </c>
      <c r="V2120" s="149"/>
      <c r="W2120" s="149"/>
      <c r="X2120" s="149" t="s">
        <v>336</v>
      </c>
      <c r="Y2120" s="149"/>
      <c r="Z2120" s="149"/>
      <c r="AA2120" s="149"/>
      <c r="AB2120" s="149" t="s">
        <v>269</v>
      </c>
      <c r="AC2120" s="149" t="s">
        <v>318</v>
      </c>
      <c r="AD2120" s="149" t="s">
        <v>9261</v>
      </c>
      <c r="AE2120" s="149" t="s">
        <v>271</v>
      </c>
      <c r="AF2120" s="149"/>
      <c r="AG2120" s="149" t="s">
        <v>1098</v>
      </c>
      <c r="AH2120" s="149" t="s">
        <v>273</v>
      </c>
      <c r="AI2120" s="158">
        <v>96</v>
      </c>
      <c r="AJ2120" s="149"/>
      <c r="AK2120" s="159" t="s">
        <v>274</v>
      </c>
      <c r="AL2120" s="159" t="s">
        <v>274</v>
      </c>
      <c r="AM2120" s="149" t="s">
        <v>274</v>
      </c>
      <c r="AN2120" s="160">
        <v>4</v>
      </c>
      <c r="AO2120" s="149"/>
      <c r="AP2120" s="149" t="s">
        <v>274</v>
      </c>
      <c r="AQ2120" s="149" t="s">
        <v>275</v>
      </c>
      <c r="AR2120" s="158">
        <v>1</v>
      </c>
      <c r="AS2120" s="149" t="s">
        <v>275</v>
      </c>
      <c r="AT2120" s="149" t="s">
        <v>276</v>
      </c>
      <c r="AU2120" s="161">
        <v>1</v>
      </c>
      <c r="AV2120" s="159">
        <v>4172.95</v>
      </c>
      <c r="AW2120" s="159">
        <v>166.92</v>
      </c>
      <c r="AX2120" s="149" t="s">
        <v>274</v>
      </c>
      <c r="AY2120" s="162">
        <v>0</v>
      </c>
      <c r="AZ2120" s="162" t="s">
        <v>274</v>
      </c>
      <c r="BA2120" s="162">
        <v>0</v>
      </c>
      <c r="BB2120" s="159">
        <v>4006.03</v>
      </c>
      <c r="BC2120" s="162" t="s">
        <v>274</v>
      </c>
      <c r="BD2120" s="162">
        <v>0</v>
      </c>
      <c r="BE2120" s="159">
        <v>166.92</v>
      </c>
      <c r="BF2120" s="159">
        <v>166.92</v>
      </c>
      <c r="BG2120" s="159">
        <v>4172.95</v>
      </c>
    </row>
    <row r="2121" ht="28.05" customHeight="1" spans="1:59">
      <c r="A2121" s="149"/>
      <c r="B2121" s="149"/>
      <c r="C2121" s="149"/>
      <c r="D2121" s="149" t="s">
        <v>3726</v>
      </c>
      <c r="E2121" s="340" t="s">
        <v>9750</v>
      </c>
      <c r="F2121" s="149" t="s">
        <v>3726</v>
      </c>
      <c r="G2121" s="149" t="s">
        <v>9751</v>
      </c>
      <c r="H2121" s="149" t="s">
        <v>9752</v>
      </c>
      <c r="I2121" s="149" t="s">
        <v>9195</v>
      </c>
      <c r="J2121" s="149" t="s">
        <v>9753</v>
      </c>
      <c r="K2121" s="149"/>
      <c r="L2121" s="149" t="s">
        <v>287</v>
      </c>
      <c r="M2121" s="149"/>
      <c r="N2121" s="149" t="s">
        <v>263</v>
      </c>
      <c r="O2121" s="149" t="s">
        <v>214</v>
      </c>
      <c r="P2121" s="149" t="s">
        <v>53</v>
      </c>
      <c r="Q2121" s="149"/>
      <c r="R2121" s="149" t="s">
        <v>9619</v>
      </c>
      <c r="S2121" s="149" t="s">
        <v>4928</v>
      </c>
      <c r="T2121" s="149" t="s">
        <v>842</v>
      </c>
      <c r="U2121" s="149" t="s">
        <v>267</v>
      </c>
      <c r="V2121" s="149"/>
      <c r="W2121" s="149"/>
      <c r="X2121" s="149" t="s">
        <v>268</v>
      </c>
      <c r="Y2121" s="149"/>
      <c r="Z2121" s="149"/>
      <c r="AA2121" s="149"/>
      <c r="AB2121" s="149" t="s">
        <v>269</v>
      </c>
      <c r="AC2121" s="149" t="s">
        <v>318</v>
      </c>
      <c r="AD2121" s="149" t="s">
        <v>842</v>
      </c>
      <c r="AE2121" s="149" t="s">
        <v>271</v>
      </c>
      <c r="AF2121" s="149"/>
      <c r="AG2121" s="149" t="s">
        <v>1098</v>
      </c>
      <c r="AH2121" s="149" t="s">
        <v>273</v>
      </c>
      <c r="AI2121" s="158">
        <v>96</v>
      </c>
      <c r="AJ2121" s="149"/>
      <c r="AK2121" s="159" t="s">
        <v>274</v>
      </c>
      <c r="AL2121" s="159" t="s">
        <v>274</v>
      </c>
      <c r="AM2121" s="149" t="s">
        <v>274</v>
      </c>
      <c r="AN2121" s="160">
        <v>4</v>
      </c>
      <c r="AO2121" s="149"/>
      <c r="AP2121" s="149" t="s">
        <v>274</v>
      </c>
      <c r="AQ2121" s="149" t="s">
        <v>275</v>
      </c>
      <c r="AR2121" s="158">
        <v>1</v>
      </c>
      <c r="AS2121" s="149" t="s">
        <v>275</v>
      </c>
      <c r="AT2121" s="149" t="s">
        <v>276</v>
      </c>
      <c r="AU2121" s="161">
        <v>1</v>
      </c>
      <c r="AV2121" s="159">
        <v>4273.5</v>
      </c>
      <c r="AW2121" s="159">
        <v>170.94</v>
      </c>
      <c r="AX2121" s="149" t="s">
        <v>274</v>
      </c>
      <c r="AY2121" s="162">
        <v>0</v>
      </c>
      <c r="AZ2121" s="162" t="s">
        <v>274</v>
      </c>
      <c r="BA2121" s="162">
        <v>0</v>
      </c>
      <c r="BB2121" s="159">
        <v>4102.56</v>
      </c>
      <c r="BC2121" s="162" t="s">
        <v>274</v>
      </c>
      <c r="BD2121" s="162">
        <v>0</v>
      </c>
      <c r="BE2121" s="159">
        <v>170.94</v>
      </c>
      <c r="BF2121" s="159">
        <v>170.94</v>
      </c>
      <c r="BG2121" s="159">
        <v>4273.5</v>
      </c>
    </row>
    <row r="2122" ht="28.05" customHeight="1" spans="1:59">
      <c r="A2122" s="149"/>
      <c r="B2122" s="149"/>
      <c r="C2122" s="149"/>
      <c r="D2122" s="149" t="s">
        <v>3726</v>
      </c>
      <c r="E2122" s="340" t="s">
        <v>9754</v>
      </c>
      <c r="F2122" s="149" t="s">
        <v>3726</v>
      </c>
      <c r="G2122" s="149" t="s">
        <v>9755</v>
      </c>
      <c r="H2122" s="149" t="s">
        <v>4484</v>
      </c>
      <c r="I2122" s="149" t="s">
        <v>9739</v>
      </c>
      <c r="J2122" s="149" t="s">
        <v>9756</v>
      </c>
      <c r="K2122" s="149"/>
      <c r="L2122" s="149" t="s">
        <v>262</v>
      </c>
      <c r="M2122" s="149"/>
      <c r="N2122" s="149" t="s">
        <v>263</v>
      </c>
      <c r="O2122" s="149" t="s">
        <v>214</v>
      </c>
      <c r="P2122" s="149" t="s">
        <v>53</v>
      </c>
      <c r="Q2122" s="149"/>
      <c r="R2122" s="149" t="s">
        <v>2512</v>
      </c>
      <c r="S2122" s="149" t="s">
        <v>4488</v>
      </c>
      <c r="T2122" s="149" t="s">
        <v>142</v>
      </c>
      <c r="U2122" s="149" t="s">
        <v>267</v>
      </c>
      <c r="V2122" s="149"/>
      <c r="W2122" s="149"/>
      <c r="X2122" s="149" t="s">
        <v>336</v>
      </c>
      <c r="Y2122" s="149"/>
      <c r="Z2122" s="149"/>
      <c r="AA2122" s="149"/>
      <c r="AB2122" s="149" t="s">
        <v>269</v>
      </c>
      <c r="AC2122" s="149" t="s">
        <v>270</v>
      </c>
      <c r="AD2122" s="149" t="s">
        <v>142</v>
      </c>
      <c r="AE2122" s="149" t="s">
        <v>271</v>
      </c>
      <c r="AF2122" s="149"/>
      <c r="AG2122" s="149" t="s">
        <v>1098</v>
      </c>
      <c r="AH2122" s="149" t="s">
        <v>273</v>
      </c>
      <c r="AI2122" s="158">
        <v>78</v>
      </c>
      <c r="AJ2122" s="149"/>
      <c r="AK2122" s="159" t="s">
        <v>274</v>
      </c>
      <c r="AL2122" s="159" t="s">
        <v>274</v>
      </c>
      <c r="AM2122" s="149" t="s">
        <v>274</v>
      </c>
      <c r="AN2122" s="160">
        <v>4</v>
      </c>
      <c r="AO2122" s="149"/>
      <c r="AP2122" s="149" t="s">
        <v>274</v>
      </c>
      <c r="AQ2122" s="149" t="s">
        <v>275</v>
      </c>
      <c r="AR2122" s="158">
        <v>1</v>
      </c>
      <c r="AS2122" s="149" t="s">
        <v>275</v>
      </c>
      <c r="AT2122" s="149" t="s">
        <v>276</v>
      </c>
      <c r="AU2122" s="161">
        <v>1</v>
      </c>
      <c r="AV2122" s="159">
        <v>4690.24</v>
      </c>
      <c r="AW2122" s="159">
        <v>187.61</v>
      </c>
      <c r="AX2122" s="149" t="s">
        <v>274</v>
      </c>
      <c r="AY2122" s="159">
        <v>49.04</v>
      </c>
      <c r="AZ2122" s="159">
        <v>49.04</v>
      </c>
      <c r="BA2122" s="159">
        <v>196.16</v>
      </c>
      <c r="BB2122" s="159">
        <v>3619.86</v>
      </c>
      <c r="BC2122" s="162" t="s">
        <v>274</v>
      </c>
      <c r="BD2122" s="162">
        <v>0</v>
      </c>
      <c r="BE2122" s="159">
        <v>1070.38</v>
      </c>
      <c r="BF2122" s="159">
        <v>1070.38</v>
      </c>
      <c r="BG2122" s="159">
        <v>4690.24</v>
      </c>
    </row>
    <row r="2123" ht="28.05" customHeight="1" spans="1:59">
      <c r="A2123" s="149"/>
      <c r="B2123" s="149"/>
      <c r="C2123" s="149"/>
      <c r="D2123" s="149" t="s">
        <v>3726</v>
      </c>
      <c r="E2123" s="340" t="s">
        <v>9757</v>
      </c>
      <c r="F2123" s="149" t="s">
        <v>3726</v>
      </c>
      <c r="G2123" s="149" t="s">
        <v>9758</v>
      </c>
      <c r="H2123" s="149" t="s">
        <v>4484</v>
      </c>
      <c r="I2123" s="149" t="s">
        <v>9739</v>
      </c>
      <c r="J2123" s="149" t="s">
        <v>9759</v>
      </c>
      <c r="K2123" s="149"/>
      <c r="L2123" s="149" t="s">
        <v>262</v>
      </c>
      <c r="M2123" s="149"/>
      <c r="N2123" s="149" t="s">
        <v>263</v>
      </c>
      <c r="O2123" s="149" t="s">
        <v>214</v>
      </c>
      <c r="P2123" s="149" t="s">
        <v>53</v>
      </c>
      <c r="Q2123" s="149"/>
      <c r="R2123" s="149" t="s">
        <v>2512</v>
      </c>
      <c r="S2123" s="149" t="s">
        <v>4488</v>
      </c>
      <c r="T2123" s="149" t="s">
        <v>142</v>
      </c>
      <c r="U2123" s="149" t="s">
        <v>267</v>
      </c>
      <c r="V2123" s="149"/>
      <c r="W2123" s="149"/>
      <c r="X2123" s="149" t="s">
        <v>336</v>
      </c>
      <c r="Y2123" s="149"/>
      <c r="Z2123" s="149"/>
      <c r="AA2123" s="149"/>
      <c r="AB2123" s="149" t="s">
        <v>269</v>
      </c>
      <c r="AC2123" s="149" t="s">
        <v>270</v>
      </c>
      <c r="AD2123" s="149" t="s">
        <v>142</v>
      </c>
      <c r="AE2123" s="149" t="s">
        <v>271</v>
      </c>
      <c r="AF2123" s="149"/>
      <c r="AG2123" s="149" t="s">
        <v>1098</v>
      </c>
      <c r="AH2123" s="149" t="s">
        <v>273</v>
      </c>
      <c r="AI2123" s="158">
        <v>78</v>
      </c>
      <c r="AJ2123" s="149"/>
      <c r="AK2123" s="159" t="s">
        <v>274</v>
      </c>
      <c r="AL2123" s="159" t="s">
        <v>274</v>
      </c>
      <c r="AM2123" s="149" t="s">
        <v>274</v>
      </c>
      <c r="AN2123" s="160">
        <v>4</v>
      </c>
      <c r="AO2123" s="149"/>
      <c r="AP2123" s="149" t="s">
        <v>274</v>
      </c>
      <c r="AQ2123" s="149" t="s">
        <v>275</v>
      </c>
      <c r="AR2123" s="158">
        <v>1</v>
      </c>
      <c r="AS2123" s="149" t="s">
        <v>275</v>
      </c>
      <c r="AT2123" s="149" t="s">
        <v>276</v>
      </c>
      <c r="AU2123" s="161">
        <v>1</v>
      </c>
      <c r="AV2123" s="159">
        <v>4690.27</v>
      </c>
      <c r="AW2123" s="159">
        <v>187.61</v>
      </c>
      <c r="AX2123" s="149" t="s">
        <v>274</v>
      </c>
      <c r="AY2123" s="159">
        <v>49.04</v>
      </c>
      <c r="AZ2123" s="159">
        <v>49.04</v>
      </c>
      <c r="BA2123" s="159">
        <v>196.16</v>
      </c>
      <c r="BB2123" s="159">
        <v>3619.86</v>
      </c>
      <c r="BC2123" s="162" t="s">
        <v>274</v>
      </c>
      <c r="BD2123" s="162">
        <v>0</v>
      </c>
      <c r="BE2123" s="159">
        <v>1070.41</v>
      </c>
      <c r="BF2123" s="159">
        <v>1070.41</v>
      </c>
      <c r="BG2123" s="159">
        <v>4690.27</v>
      </c>
    </row>
    <row r="2124" ht="28.05" customHeight="1" spans="1:59">
      <c r="A2124" s="149"/>
      <c r="B2124" s="149"/>
      <c r="C2124" s="149"/>
      <c r="D2124" s="149" t="s">
        <v>3726</v>
      </c>
      <c r="E2124" s="340" t="s">
        <v>9760</v>
      </c>
      <c r="F2124" s="149" t="s">
        <v>3726</v>
      </c>
      <c r="G2124" s="149" t="s">
        <v>9761</v>
      </c>
      <c r="H2124" s="149" t="s">
        <v>4484</v>
      </c>
      <c r="I2124" s="149" t="s">
        <v>9739</v>
      </c>
      <c r="J2124" s="149" t="s">
        <v>9762</v>
      </c>
      <c r="K2124" s="149"/>
      <c r="L2124" s="149" t="s">
        <v>262</v>
      </c>
      <c r="M2124" s="149"/>
      <c r="N2124" s="149" t="s">
        <v>263</v>
      </c>
      <c r="O2124" s="149" t="s">
        <v>214</v>
      </c>
      <c r="P2124" s="149" t="s">
        <v>53</v>
      </c>
      <c r="Q2124" s="149"/>
      <c r="R2124" s="149" t="s">
        <v>2512</v>
      </c>
      <c r="S2124" s="149" t="s">
        <v>4488</v>
      </c>
      <c r="T2124" s="149" t="s">
        <v>142</v>
      </c>
      <c r="U2124" s="149" t="s">
        <v>267</v>
      </c>
      <c r="V2124" s="149"/>
      <c r="W2124" s="149"/>
      <c r="X2124" s="149" t="s">
        <v>336</v>
      </c>
      <c r="Y2124" s="149"/>
      <c r="Z2124" s="149"/>
      <c r="AA2124" s="149"/>
      <c r="AB2124" s="149" t="s">
        <v>269</v>
      </c>
      <c r="AC2124" s="149" t="s">
        <v>270</v>
      </c>
      <c r="AD2124" s="149" t="s">
        <v>142</v>
      </c>
      <c r="AE2124" s="149" t="s">
        <v>271</v>
      </c>
      <c r="AF2124" s="149"/>
      <c r="AG2124" s="149" t="s">
        <v>1098</v>
      </c>
      <c r="AH2124" s="149" t="s">
        <v>273</v>
      </c>
      <c r="AI2124" s="158">
        <v>78</v>
      </c>
      <c r="AJ2124" s="149"/>
      <c r="AK2124" s="159" t="s">
        <v>274</v>
      </c>
      <c r="AL2124" s="159" t="s">
        <v>274</v>
      </c>
      <c r="AM2124" s="149" t="s">
        <v>274</v>
      </c>
      <c r="AN2124" s="160">
        <v>4</v>
      </c>
      <c r="AO2124" s="149"/>
      <c r="AP2124" s="149" t="s">
        <v>274</v>
      </c>
      <c r="AQ2124" s="149" t="s">
        <v>275</v>
      </c>
      <c r="AR2124" s="158">
        <v>1</v>
      </c>
      <c r="AS2124" s="149" t="s">
        <v>275</v>
      </c>
      <c r="AT2124" s="149" t="s">
        <v>276</v>
      </c>
      <c r="AU2124" s="161">
        <v>1</v>
      </c>
      <c r="AV2124" s="159">
        <v>4690.27</v>
      </c>
      <c r="AW2124" s="159">
        <v>187.61</v>
      </c>
      <c r="AX2124" s="149" t="s">
        <v>274</v>
      </c>
      <c r="AY2124" s="159">
        <v>49.04</v>
      </c>
      <c r="AZ2124" s="159">
        <v>49.04</v>
      </c>
      <c r="BA2124" s="159">
        <v>196.16</v>
      </c>
      <c r="BB2124" s="159">
        <v>3619.86</v>
      </c>
      <c r="BC2124" s="162" t="s">
        <v>274</v>
      </c>
      <c r="BD2124" s="162">
        <v>0</v>
      </c>
      <c r="BE2124" s="159">
        <v>1070.41</v>
      </c>
      <c r="BF2124" s="159">
        <v>1070.41</v>
      </c>
      <c r="BG2124" s="159">
        <v>4690.27</v>
      </c>
    </row>
    <row r="2125" ht="28.05" customHeight="1" spans="1:59">
      <c r="A2125" s="149"/>
      <c r="B2125" s="149"/>
      <c r="C2125" s="149"/>
      <c r="D2125" s="149" t="s">
        <v>3726</v>
      </c>
      <c r="E2125" s="340" t="s">
        <v>9763</v>
      </c>
      <c r="F2125" s="149" t="s">
        <v>3726</v>
      </c>
      <c r="G2125" s="149" t="s">
        <v>9764</v>
      </c>
      <c r="H2125" s="149" t="s">
        <v>9765</v>
      </c>
      <c r="I2125" s="149" t="s">
        <v>9766</v>
      </c>
      <c r="J2125" s="149" t="s">
        <v>9767</v>
      </c>
      <c r="K2125" s="149"/>
      <c r="L2125" s="149" t="s">
        <v>262</v>
      </c>
      <c r="M2125" s="149"/>
      <c r="N2125" s="149" t="s">
        <v>263</v>
      </c>
      <c r="O2125" s="149" t="s">
        <v>214</v>
      </c>
      <c r="P2125" s="149" t="s">
        <v>53</v>
      </c>
      <c r="Q2125" s="149"/>
      <c r="R2125" s="149" t="s">
        <v>3238</v>
      </c>
      <c r="S2125" s="149" t="s">
        <v>289</v>
      </c>
      <c r="T2125" s="149" t="s">
        <v>842</v>
      </c>
      <c r="U2125" s="149" t="s">
        <v>267</v>
      </c>
      <c r="V2125" s="149"/>
      <c r="W2125" s="149"/>
      <c r="X2125" s="149" t="s">
        <v>268</v>
      </c>
      <c r="Y2125" s="149"/>
      <c r="Z2125" s="149"/>
      <c r="AA2125" s="149"/>
      <c r="AB2125" s="149" t="s">
        <v>269</v>
      </c>
      <c r="AC2125" s="149" t="s">
        <v>318</v>
      </c>
      <c r="AD2125" s="149" t="s">
        <v>842</v>
      </c>
      <c r="AE2125" s="149" t="s">
        <v>271</v>
      </c>
      <c r="AF2125" s="149"/>
      <c r="AG2125" s="149" t="s">
        <v>1098</v>
      </c>
      <c r="AH2125" s="149" t="s">
        <v>273</v>
      </c>
      <c r="AI2125" s="158">
        <v>96</v>
      </c>
      <c r="AJ2125" s="149"/>
      <c r="AK2125" s="159" t="s">
        <v>274</v>
      </c>
      <c r="AL2125" s="159" t="s">
        <v>274</v>
      </c>
      <c r="AM2125" s="149" t="s">
        <v>274</v>
      </c>
      <c r="AN2125" s="160">
        <v>4</v>
      </c>
      <c r="AO2125" s="149"/>
      <c r="AP2125" s="149" t="s">
        <v>274</v>
      </c>
      <c r="AQ2125" s="149" t="s">
        <v>275</v>
      </c>
      <c r="AR2125" s="158">
        <v>1</v>
      </c>
      <c r="AS2125" s="149" t="s">
        <v>275</v>
      </c>
      <c r="AT2125" s="149" t="s">
        <v>276</v>
      </c>
      <c r="AU2125" s="161">
        <v>1</v>
      </c>
      <c r="AV2125" s="159">
        <v>200561.59</v>
      </c>
      <c r="AW2125" s="159">
        <v>8022.46</v>
      </c>
      <c r="AX2125" s="149" t="s">
        <v>274</v>
      </c>
      <c r="AY2125" s="162">
        <v>0</v>
      </c>
      <c r="AZ2125" s="162" t="s">
        <v>274</v>
      </c>
      <c r="BA2125" s="162">
        <v>0</v>
      </c>
      <c r="BB2125" s="159">
        <v>192539.13</v>
      </c>
      <c r="BC2125" s="162" t="s">
        <v>274</v>
      </c>
      <c r="BD2125" s="162">
        <v>0</v>
      </c>
      <c r="BE2125" s="159">
        <v>8022.46</v>
      </c>
      <c r="BF2125" s="159">
        <v>8022.46</v>
      </c>
      <c r="BG2125" s="159">
        <v>200561.59</v>
      </c>
    </row>
    <row r="2126" ht="28.05" customHeight="1" spans="1:59">
      <c r="A2126" s="149"/>
      <c r="B2126" s="149"/>
      <c r="C2126" s="149"/>
      <c r="D2126" s="149" t="s">
        <v>3726</v>
      </c>
      <c r="E2126" s="340" t="s">
        <v>9768</v>
      </c>
      <c r="F2126" s="149" t="s">
        <v>3726</v>
      </c>
      <c r="G2126" s="149" t="s">
        <v>9769</v>
      </c>
      <c r="H2126" s="149" t="s">
        <v>9770</v>
      </c>
      <c r="I2126" s="149" t="s">
        <v>9195</v>
      </c>
      <c r="J2126" s="149" t="s">
        <v>9771</v>
      </c>
      <c r="K2126" s="149"/>
      <c r="L2126" s="149" t="s">
        <v>287</v>
      </c>
      <c r="M2126" s="149"/>
      <c r="N2126" s="149" t="s">
        <v>263</v>
      </c>
      <c r="O2126" s="149" t="s">
        <v>214</v>
      </c>
      <c r="P2126" s="149" t="s">
        <v>53</v>
      </c>
      <c r="Q2126" s="149"/>
      <c r="R2126" s="149" t="s">
        <v>9619</v>
      </c>
      <c r="S2126" s="149" t="s">
        <v>4928</v>
      </c>
      <c r="T2126" s="149" t="s">
        <v>842</v>
      </c>
      <c r="U2126" s="149" t="s">
        <v>267</v>
      </c>
      <c r="V2126" s="149"/>
      <c r="W2126" s="149"/>
      <c r="X2126" s="149" t="s">
        <v>268</v>
      </c>
      <c r="Y2126" s="149"/>
      <c r="Z2126" s="149"/>
      <c r="AA2126" s="149"/>
      <c r="AB2126" s="149" t="s">
        <v>269</v>
      </c>
      <c r="AC2126" s="149" t="s">
        <v>318</v>
      </c>
      <c r="AD2126" s="149" t="s">
        <v>842</v>
      </c>
      <c r="AE2126" s="149" t="s">
        <v>271</v>
      </c>
      <c r="AF2126" s="149"/>
      <c r="AG2126" s="149" t="s">
        <v>1098</v>
      </c>
      <c r="AH2126" s="149" t="s">
        <v>273</v>
      </c>
      <c r="AI2126" s="158">
        <v>96</v>
      </c>
      <c r="AJ2126" s="149"/>
      <c r="AK2126" s="159" t="s">
        <v>274</v>
      </c>
      <c r="AL2126" s="159" t="s">
        <v>274</v>
      </c>
      <c r="AM2126" s="149" t="s">
        <v>274</v>
      </c>
      <c r="AN2126" s="160">
        <v>4</v>
      </c>
      <c r="AO2126" s="149"/>
      <c r="AP2126" s="149" t="s">
        <v>274</v>
      </c>
      <c r="AQ2126" s="149" t="s">
        <v>275</v>
      </c>
      <c r="AR2126" s="158">
        <v>1</v>
      </c>
      <c r="AS2126" s="149" t="s">
        <v>275</v>
      </c>
      <c r="AT2126" s="149" t="s">
        <v>276</v>
      </c>
      <c r="AU2126" s="161">
        <v>1</v>
      </c>
      <c r="AV2126" s="159">
        <v>42735.05</v>
      </c>
      <c r="AW2126" s="159">
        <v>1709.4</v>
      </c>
      <c r="AX2126" s="149" t="s">
        <v>274</v>
      </c>
      <c r="AY2126" s="162">
        <v>0</v>
      </c>
      <c r="AZ2126" s="162" t="s">
        <v>274</v>
      </c>
      <c r="BA2126" s="162">
        <v>0</v>
      </c>
      <c r="BB2126" s="159">
        <v>41025.65</v>
      </c>
      <c r="BC2126" s="162" t="s">
        <v>274</v>
      </c>
      <c r="BD2126" s="162">
        <v>0</v>
      </c>
      <c r="BE2126" s="159">
        <v>1709.4</v>
      </c>
      <c r="BF2126" s="159">
        <v>1709.4</v>
      </c>
      <c r="BG2126" s="159">
        <v>42735.05</v>
      </c>
    </row>
    <row r="2127" ht="28.05" customHeight="1" spans="1:59">
      <c r="A2127" s="149"/>
      <c r="B2127" s="149"/>
      <c r="C2127" s="149"/>
      <c r="D2127" s="149" t="s">
        <v>3726</v>
      </c>
      <c r="E2127" s="340" t="s">
        <v>9772</v>
      </c>
      <c r="F2127" s="149" t="s">
        <v>3726</v>
      </c>
      <c r="G2127" s="149" t="s">
        <v>9773</v>
      </c>
      <c r="H2127" s="149" t="s">
        <v>9774</v>
      </c>
      <c r="I2127" s="149" t="s">
        <v>9775</v>
      </c>
      <c r="J2127" s="149" t="s">
        <v>9776</v>
      </c>
      <c r="K2127" s="149"/>
      <c r="L2127" s="149" t="s">
        <v>262</v>
      </c>
      <c r="M2127" s="149"/>
      <c r="N2127" s="149" t="s">
        <v>263</v>
      </c>
      <c r="O2127" s="149" t="s">
        <v>214</v>
      </c>
      <c r="P2127" s="149" t="s">
        <v>53</v>
      </c>
      <c r="Q2127" s="149"/>
      <c r="R2127" s="149" t="s">
        <v>703</v>
      </c>
      <c r="S2127" s="149" t="s">
        <v>289</v>
      </c>
      <c r="T2127" s="149" t="s">
        <v>842</v>
      </c>
      <c r="U2127" s="149" t="s">
        <v>267</v>
      </c>
      <c r="V2127" s="149"/>
      <c r="W2127" s="149"/>
      <c r="X2127" s="149" t="s">
        <v>705</v>
      </c>
      <c r="Y2127" s="149"/>
      <c r="Z2127" s="149"/>
      <c r="AA2127" s="149"/>
      <c r="AB2127" s="149" t="s">
        <v>269</v>
      </c>
      <c r="AC2127" s="149" t="s">
        <v>318</v>
      </c>
      <c r="AD2127" s="149" t="s">
        <v>842</v>
      </c>
      <c r="AE2127" s="149" t="s">
        <v>271</v>
      </c>
      <c r="AF2127" s="149"/>
      <c r="AG2127" s="149" t="s">
        <v>1098</v>
      </c>
      <c r="AH2127" s="149" t="s">
        <v>273</v>
      </c>
      <c r="AI2127" s="158">
        <v>96</v>
      </c>
      <c r="AJ2127" s="149"/>
      <c r="AK2127" s="159" t="s">
        <v>274</v>
      </c>
      <c r="AL2127" s="159" t="s">
        <v>274</v>
      </c>
      <c r="AM2127" s="149" t="s">
        <v>274</v>
      </c>
      <c r="AN2127" s="160">
        <v>4</v>
      </c>
      <c r="AO2127" s="149"/>
      <c r="AP2127" s="149" t="s">
        <v>274</v>
      </c>
      <c r="AQ2127" s="149" t="s">
        <v>275</v>
      </c>
      <c r="AR2127" s="158">
        <v>1</v>
      </c>
      <c r="AS2127" s="149" t="s">
        <v>275</v>
      </c>
      <c r="AT2127" s="149" t="s">
        <v>276</v>
      </c>
      <c r="AU2127" s="161">
        <v>1</v>
      </c>
      <c r="AV2127" s="159">
        <v>2572.65</v>
      </c>
      <c r="AW2127" s="159">
        <v>102.91</v>
      </c>
      <c r="AX2127" s="149" t="s">
        <v>274</v>
      </c>
      <c r="AY2127" s="162">
        <v>0</v>
      </c>
      <c r="AZ2127" s="162" t="s">
        <v>274</v>
      </c>
      <c r="BA2127" s="162">
        <v>0</v>
      </c>
      <c r="BB2127" s="159">
        <v>2469.74</v>
      </c>
      <c r="BC2127" s="162" t="s">
        <v>274</v>
      </c>
      <c r="BD2127" s="162">
        <v>0</v>
      </c>
      <c r="BE2127" s="159">
        <v>102.91</v>
      </c>
      <c r="BF2127" s="159">
        <v>102.91</v>
      </c>
      <c r="BG2127" s="159">
        <v>2572.65</v>
      </c>
    </row>
    <row r="2128" ht="28.05" customHeight="1" spans="1:59">
      <c r="A2128" s="149"/>
      <c r="B2128" s="149"/>
      <c r="C2128" s="149"/>
      <c r="D2128" s="149" t="s">
        <v>3726</v>
      </c>
      <c r="E2128" s="340" t="s">
        <v>9777</v>
      </c>
      <c r="F2128" s="149" t="s">
        <v>3726</v>
      </c>
      <c r="G2128" s="149" t="s">
        <v>9778</v>
      </c>
      <c r="H2128" s="149" t="s">
        <v>9779</v>
      </c>
      <c r="I2128" s="149" t="s">
        <v>9766</v>
      </c>
      <c r="J2128" s="149" t="s">
        <v>9780</v>
      </c>
      <c r="K2128" s="149"/>
      <c r="L2128" s="149" t="s">
        <v>262</v>
      </c>
      <c r="M2128" s="149"/>
      <c r="N2128" s="149" t="s">
        <v>263</v>
      </c>
      <c r="O2128" s="149" t="s">
        <v>214</v>
      </c>
      <c r="P2128" s="149" t="s">
        <v>53</v>
      </c>
      <c r="Q2128" s="149"/>
      <c r="R2128" s="149" t="s">
        <v>3238</v>
      </c>
      <c r="S2128" s="149" t="s">
        <v>289</v>
      </c>
      <c r="T2128" s="149" t="s">
        <v>842</v>
      </c>
      <c r="U2128" s="149" t="s">
        <v>267</v>
      </c>
      <c r="V2128" s="149"/>
      <c r="W2128" s="149"/>
      <c r="X2128" s="149" t="s">
        <v>268</v>
      </c>
      <c r="Y2128" s="149"/>
      <c r="Z2128" s="149"/>
      <c r="AA2128" s="149"/>
      <c r="AB2128" s="149" t="s">
        <v>269</v>
      </c>
      <c r="AC2128" s="149" t="s">
        <v>318</v>
      </c>
      <c r="AD2128" s="149" t="s">
        <v>842</v>
      </c>
      <c r="AE2128" s="149" t="s">
        <v>271</v>
      </c>
      <c r="AF2128" s="149"/>
      <c r="AG2128" s="149" t="s">
        <v>1098</v>
      </c>
      <c r="AH2128" s="149" t="s">
        <v>273</v>
      </c>
      <c r="AI2128" s="158">
        <v>96</v>
      </c>
      <c r="AJ2128" s="149"/>
      <c r="AK2128" s="159" t="s">
        <v>274</v>
      </c>
      <c r="AL2128" s="159" t="s">
        <v>274</v>
      </c>
      <c r="AM2128" s="149" t="s">
        <v>274</v>
      </c>
      <c r="AN2128" s="160">
        <v>4</v>
      </c>
      <c r="AO2128" s="149"/>
      <c r="AP2128" s="149" t="s">
        <v>274</v>
      </c>
      <c r="AQ2128" s="149" t="s">
        <v>275</v>
      </c>
      <c r="AR2128" s="158">
        <v>1</v>
      </c>
      <c r="AS2128" s="149" t="s">
        <v>275</v>
      </c>
      <c r="AT2128" s="149" t="s">
        <v>276</v>
      </c>
      <c r="AU2128" s="161">
        <v>1</v>
      </c>
      <c r="AV2128" s="159">
        <v>200561.59</v>
      </c>
      <c r="AW2128" s="159">
        <v>8022.46</v>
      </c>
      <c r="AX2128" s="149" t="s">
        <v>274</v>
      </c>
      <c r="AY2128" s="162">
        <v>0</v>
      </c>
      <c r="AZ2128" s="162" t="s">
        <v>274</v>
      </c>
      <c r="BA2128" s="162">
        <v>0</v>
      </c>
      <c r="BB2128" s="159">
        <v>192539.13</v>
      </c>
      <c r="BC2128" s="162" t="s">
        <v>274</v>
      </c>
      <c r="BD2128" s="162">
        <v>0</v>
      </c>
      <c r="BE2128" s="159">
        <v>8022.46</v>
      </c>
      <c r="BF2128" s="159">
        <v>8022.46</v>
      </c>
      <c r="BG2128" s="159">
        <v>200561.59</v>
      </c>
    </row>
    <row r="2129" ht="28.05" customHeight="1" spans="1:59">
      <c r="A2129" s="149"/>
      <c r="B2129" s="149"/>
      <c r="C2129" s="149"/>
      <c r="D2129" s="149" t="s">
        <v>3726</v>
      </c>
      <c r="E2129" s="340" t="s">
        <v>9781</v>
      </c>
      <c r="F2129" s="149" t="s">
        <v>3726</v>
      </c>
      <c r="G2129" s="149" t="s">
        <v>9782</v>
      </c>
      <c r="H2129" s="149" t="s">
        <v>9783</v>
      </c>
      <c r="I2129" s="149"/>
      <c r="J2129" s="149" t="s">
        <v>9784</v>
      </c>
      <c r="K2129" s="149"/>
      <c r="L2129" s="149" t="s">
        <v>287</v>
      </c>
      <c r="M2129" s="149"/>
      <c r="N2129" s="149" t="s">
        <v>263</v>
      </c>
      <c r="O2129" s="149" t="s">
        <v>214</v>
      </c>
      <c r="P2129" s="149" t="s">
        <v>53</v>
      </c>
      <c r="Q2129" s="149"/>
      <c r="R2129" s="149" t="s">
        <v>333</v>
      </c>
      <c r="S2129" s="149" t="s">
        <v>289</v>
      </c>
      <c r="T2129" s="149" t="s">
        <v>9261</v>
      </c>
      <c r="U2129" s="149" t="s">
        <v>267</v>
      </c>
      <c r="V2129" s="149"/>
      <c r="W2129" s="149"/>
      <c r="X2129" s="149" t="s">
        <v>336</v>
      </c>
      <c r="Y2129" s="149"/>
      <c r="Z2129" s="149"/>
      <c r="AA2129" s="149"/>
      <c r="AB2129" s="149" t="s">
        <v>269</v>
      </c>
      <c r="AC2129" s="149" t="s">
        <v>318</v>
      </c>
      <c r="AD2129" s="149" t="s">
        <v>9261</v>
      </c>
      <c r="AE2129" s="149" t="s">
        <v>271</v>
      </c>
      <c r="AF2129" s="149"/>
      <c r="AG2129" s="149" t="s">
        <v>1098</v>
      </c>
      <c r="AH2129" s="149" t="s">
        <v>273</v>
      </c>
      <c r="AI2129" s="158">
        <v>96</v>
      </c>
      <c r="AJ2129" s="149"/>
      <c r="AK2129" s="159" t="s">
        <v>274</v>
      </c>
      <c r="AL2129" s="159" t="s">
        <v>274</v>
      </c>
      <c r="AM2129" s="149" t="s">
        <v>274</v>
      </c>
      <c r="AN2129" s="160">
        <v>4</v>
      </c>
      <c r="AO2129" s="149"/>
      <c r="AP2129" s="149" t="s">
        <v>274</v>
      </c>
      <c r="AQ2129" s="149" t="s">
        <v>275</v>
      </c>
      <c r="AR2129" s="158">
        <v>1</v>
      </c>
      <c r="AS2129" s="149" t="s">
        <v>275</v>
      </c>
      <c r="AT2129" s="149" t="s">
        <v>276</v>
      </c>
      <c r="AU2129" s="161">
        <v>1</v>
      </c>
      <c r="AV2129" s="159">
        <v>4172.95</v>
      </c>
      <c r="AW2129" s="159">
        <v>166.92</v>
      </c>
      <c r="AX2129" s="149" t="s">
        <v>274</v>
      </c>
      <c r="AY2129" s="162">
        <v>0</v>
      </c>
      <c r="AZ2129" s="162" t="s">
        <v>274</v>
      </c>
      <c r="BA2129" s="162">
        <v>0</v>
      </c>
      <c r="BB2129" s="159">
        <v>4006.03</v>
      </c>
      <c r="BC2129" s="162" t="s">
        <v>274</v>
      </c>
      <c r="BD2129" s="162">
        <v>0</v>
      </c>
      <c r="BE2129" s="159">
        <v>166.92</v>
      </c>
      <c r="BF2129" s="159">
        <v>166.92</v>
      </c>
      <c r="BG2129" s="159">
        <v>4172.95</v>
      </c>
    </row>
    <row r="2130" ht="28.05" customHeight="1" spans="1:59">
      <c r="A2130" s="149"/>
      <c r="B2130" s="149"/>
      <c r="C2130" s="149"/>
      <c r="D2130" s="149" t="s">
        <v>3726</v>
      </c>
      <c r="E2130" s="340" t="s">
        <v>9785</v>
      </c>
      <c r="F2130" s="149" t="s">
        <v>3726</v>
      </c>
      <c r="G2130" s="149" t="s">
        <v>9786</v>
      </c>
      <c r="H2130" s="149" t="s">
        <v>4484</v>
      </c>
      <c r="I2130" s="149" t="s">
        <v>9739</v>
      </c>
      <c r="J2130" s="149" t="s">
        <v>9787</v>
      </c>
      <c r="K2130" s="149"/>
      <c r="L2130" s="149" t="s">
        <v>262</v>
      </c>
      <c r="M2130" s="149"/>
      <c r="N2130" s="149" t="s">
        <v>263</v>
      </c>
      <c r="O2130" s="149" t="s">
        <v>214</v>
      </c>
      <c r="P2130" s="149" t="s">
        <v>53</v>
      </c>
      <c r="Q2130" s="149"/>
      <c r="R2130" s="149" t="s">
        <v>2512</v>
      </c>
      <c r="S2130" s="149" t="s">
        <v>4488</v>
      </c>
      <c r="T2130" s="149" t="s">
        <v>142</v>
      </c>
      <c r="U2130" s="149" t="s">
        <v>267</v>
      </c>
      <c r="V2130" s="149"/>
      <c r="W2130" s="149"/>
      <c r="X2130" s="149" t="s">
        <v>336</v>
      </c>
      <c r="Y2130" s="149"/>
      <c r="Z2130" s="149"/>
      <c r="AA2130" s="149"/>
      <c r="AB2130" s="149" t="s">
        <v>269</v>
      </c>
      <c r="AC2130" s="149" t="s">
        <v>270</v>
      </c>
      <c r="AD2130" s="149" t="s">
        <v>142</v>
      </c>
      <c r="AE2130" s="149" t="s">
        <v>271</v>
      </c>
      <c r="AF2130" s="149"/>
      <c r="AG2130" s="149" t="s">
        <v>1098</v>
      </c>
      <c r="AH2130" s="149" t="s">
        <v>273</v>
      </c>
      <c r="AI2130" s="158">
        <v>78</v>
      </c>
      <c r="AJ2130" s="149"/>
      <c r="AK2130" s="159" t="s">
        <v>274</v>
      </c>
      <c r="AL2130" s="159" t="s">
        <v>274</v>
      </c>
      <c r="AM2130" s="149" t="s">
        <v>274</v>
      </c>
      <c r="AN2130" s="160">
        <v>4</v>
      </c>
      <c r="AO2130" s="149"/>
      <c r="AP2130" s="149" t="s">
        <v>274</v>
      </c>
      <c r="AQ2130" s="149" t="s">
        <v>275</v>
      </c>
      <c r="AR2130" s="158">
        <v>1</v>
      </c>
      <c r="AS2130" s="149" t="s">
        <v>275</v>
      </c>
      <c r="AT2130" s="149" t="s">
        <v>276</v>
      </c>
      <c r="AU2130" s="161">
        <v>1</v>
      </c>
      <c r="AV2130" s="159">
        <v>4690.27</v>
      </c>
      <c r="AW2130" s="159">
        <v>187.61</v>
      </c>
      <c r="AX2130" s="149" t="s">
        <v>274</v>
      </c>
      <c r="AY2130" s="159">
        <v>49.04</v>
      </c>
      <c r="AZ2130" s="159">
        <v>49.04</v>
      </c>
      <c r="BA2130" s="159">
        <v>196.16</v>
      </c>
      <c r="BB2130" s="159">
        <v>3619.86</v>
      </c>
      <c r="BC2130" s="162" t="s">
        <v>274</v>
      </c>
      <c r="BD2130" s="162">
        <v>0</v>
      </c>
      <c r="BE2130" s="159">
        <v>1070.41</v>
      </c>
      <c r="BF2130" s="159">
        <v>1070.41</v>
      </c>
      <c r="BG2130" s="159">
        <v>4690.27</v>
      </c>
    </row>
    <row r="2131" ht="28.05" customHeight="1" spans="1:59">
      <c r="A2131" s="149"/>
      <c r="B2131" s="149"/>
      <c r="C2131" s="149"/>
      <c r="D2131" s="149" t="s">
        <v>3726</v>
      </c>
      <c r="E2131" s="340" t="s">
        <v>138</v>
      </c>
      <c r="F2131" s="149" t="s">
        <v>3726</v>
      </c>
      <c r="G2131" s="149" t="s">
        <v>139</v>
      </c>
      <c r="H2131" s="149" t="s">
        <v>133</v>
      </c>
      <c r="I2131" s="149" t="s">
        <v>140</v>
      </c>
      <c r="J2131" s="149" t="s">
        <v>9788</v>
      </c>
      <c r="K2131" s="149"/>
      <c r="L2131" s="149" t="s">
        <v>262</v>
      </c>
      <c r="M2131" s="149"/>
      <c r="N2131" s="149" t="s">
        <v>263</v>
      </c>
      <c r="O2131" s="149" t="s">
        <v>214</v>
      </c>
      <c r="P2131" s="149" t="s">
        <v>53</v>
      </c>
      <c r="Q2131" s="149"/>
      <c r="R2131" s="149" t="s">
        <v>4599</v>
      </c>
      <c r="S2131" s="149" t="s">
        <v>135</v>
      </c>
      <c r="T2131" s="149" t="s">
        <v>142</v>
      </c>
      <c r="U2131" s="149" t="s">
        <v>267</v>
      </c>
      <c r="V2131" s="149"/>
      <c r="W2131" s="149"/>
      <c r="X2131" s="149" t="s">
        <v>268</v>
      </c>
      <c r="Y2131" s="149"/>
      <c r="Z2131" s="149"/>
      <c r="AA2131" s="149"/>
      <c r="AB2131" s="149" t="s">
        <v>269</v>
      </c>
      <c r="AC2131" s="149" t="s">
        <v>270</v>
      </c>
      <c r="AD2131" s="149" t="s">
        <v>142</v>
      </c>
      <c r="AE2131" s="149" t="s">
        <v>271</v>
      </c>
      <c r="AF2131" s="149"/>
      <c r="AG2131" s="149" t="s">
        <v>1098</v>
      </c>
      <c r="AH2131" s="149" t="s">
        <v>273</v>
      </c>
      <c r="AI2131" s="158">
        <v>77</v>
      </c>
      <c r="AJ2131" s="149"/>
      <c r="AK2131" s="159" t="s">
        <v>274</v>
      </c>
      <c r="AL2131" s="159" t="s">
        <v>274</v>
      </c>
      <c r="AM2131" s="149" t="s">
        <v>274</v>
      </c>
      <c r="AN2131" s="160">
        <v>4</v>
      </c>
      <c r="AO2131" s="149"/>
      <c r="AP2131" s="149" t="s">
        <v>274</v>
      </c>
      <c r="AQ2131" s="149" t="s">
        <v>275</v>
      </c>
      <c r="AR2131" s="158">
        <v>1</v>
      </c>
      <c r="AS2131" s="149" t="s">
        <v>275</v>
      </c>
      <c r="AT2131" s="149" t="s">
        <v>276</v>
      </c>
      <c r="AU2131" s="161">
        <v>1</v>
      </c>
      <c r="AV2131" s="159">
        <v>10796.46</v>
      </c>
      <c r="AW2131" s="159">
        <v>431.86</v>
      </c>
      <c r="AX2131" s="149" t="s">
        <v>274</v>
      </c>
      <c r="AY2131" s="149"/>
      <c r="AZ2131" s="162" t="s">
        <v>274</v>
      </c>
      <c r="BA2131" s="159">
        <v>338.67</v>
      </c>
      <c r="BB2131" s="159">
        <v>8219.75</v>
      </c>
      <c r="BC2131" s="159">
        <v>2576.71</v>
      </c>
      <c r="BD2131" s="159">
        <v>2576.71</v>
      </c>
      <c r="BE2131" s="159">
        <v>2576.71</v>
      </c>
      <c r="BF2131" s="162">
        <v>0</v>
      </c>
      <c r="BG2131" s="159">
        <v>10796.46</v>
      </c>
    </row>
    <row r="2132" ht="28.05" customHeight="1" spans="1:59">
      <c r="A2132" s="149"/>
      <c r="B2132" s="149"/>
      <c r="C2132" s="149"/>
      <c r="D2132" s="149" t="s">
        <v>3726</v>
      </c>
      <c r="E2132" s="340" t="s">
        <v>9789</v>
      </c>
      <c r="F2132" s="149" t="s">
        <v>3726</v>
      </c>
      <c r="G2132" s="149" t="s">
        <v>9790</v>
      </c>
      <c r="H2132" s="149" t="s">
        <v>4484</v>
      </c>
      <c r="I2132" s="149" t="s">
        <v>9739</v>
      </c>
      <c r="J2132" s="149" t="s">
        <v>9791</v>
      </c>
      <c r="K2132" s="149"/>
      <c r="L2132" s="149" t="s">
        <v>262</v>
      </c>
      <c r="M2132" s="149"/>
      <c r="N2132" s="149" t="s">
        <v>263</v>
      </c>
      <c r="O2132" s="149" t="s">
        <v>214</v>
      </c>
      <c r="P2132" s="149" t="s">
        <v>53</v>
      </c>
      <c r="Q2132" s="149"/>
      <c r="R2132" s="149" t="s">
        <v>2512</v>
      </c>
      <c r="S2132" s="149" t="s">
        <v>4488</v>
      </c>
      <c r="T2132" s="149" t="s">
        <v>142</v>
      </c>
      <c r="U2132" s="149" t="s">
        <v>267</v>
      </c>
      <c r="V2132" s="149"/>
      <c r="W2132" s="149"/>
      <c r="X2132" s="149" t="s">
        <v>336</v>
      </c>
      <c r="Y2132" s="149"/>
      <c r="Z2132" s="149"/>
      <c r="AA2132" s="149"/>
      <c r="AB2132" s="149" t="s">
        <v>269</v>
      </c>
      <c r="AC2132" s="149" t="s">
        <v>270</v>
      </c>
      <c r="AD2132" s="149" t="s">
        <v>142</v>
      </c>
      <c r="AE2132" s="149" t="s">
        <v>271</v>
      </c>
      <c r="AF2132" s="149"/>
      <c r="AG2132" s="149" t="s">
        <v>1098</v>
      </c>
      <c r="AH2132" s="149" t="s">
        <v>273</v>
      </c>
      <c r="AI2132" s="158">
        <v>78</v>
      </c>
      <c r="AJ2132" s="149"/>
      <c r="AK2132" s="159" t="s">
        <v>274</v>
      </c>
      <c r="AL2132" s="159" t="s">
        <v>274</v>
      </c>
      <c r="AM2132" s="149" t="s">
        <v>274</v>
      </c>
      <c r="AN2132" s="160">
        <v>4</v>
      </c>
      <c r="AO2132" s="149"/>
      <c r="AP2132" s="149" t="s">
        <v>274</v>
      </c>
      <c r="AQ2132" s="149" t="s">
        <v>275</v>
      </c>
      <c r="AR2132" s="158">
        <v>1</v>
      </c>
      <c r="AS2132" s="149" t="s">
        <v>275</v>
      </c>
      <c r="AT2132" s="149" t="s">
        <v>276</v>
      </c>
      <c r="AU2132" s="161">
        <v>1</v>
      </c>
      <c r="AV2132" s="159">
        <v>4690.27</v>
      </c>
      <c r="AW2132" s="159">
        <v>187.61</v>
      </c>
      <c r="AX2132" s="149" t="s">
        <v>274</v>
      </c>
      <c r="AY2132" s="159">
        <v>49.04</v>
      </c>
      <c r="AZ2132" s="159">
        <v>49.04</v>
      </c>
      <c r="BA2132" s="159">
        <v>196.16</v>
      </c>
      <c r="BB2132" s="159">
        <v>3619.86</v>
      </c>
      <c r="BC2132" s="162" t="s">
        <v>274</v>
      </c>
      <c r="BD2132" s="162">
        <v>0</v>
      </c>
      <c r="BE2132" s="159">
        <v>1070.41</v>
      </c>
      <c r="BF2132" s="159">
        <v>1070.41</v>
      </c>
      <c r="BG2132" s="159">
        <v>4690.27</v>
      </c>
    </row>
    <row r="2133" ht="28.05" customHeight="1" spans="1:59">
      <c r="A2133" s="149"/>
      <c r="B2133" s="149"/>
      <c r="C2133" s="149"/>
      <c r="D2133" s="149" t="s">
        <v>3726</v>
      </c>
      <c r="E2133" s="340" t="s">
        <v>9792</v>
      </c>
      <c r="F2133" s="149" t="s">
        <v>3726</v>
      </c>
      <c r="G2133" s="149" t="s">
        <v>9793</v>
      </c>
      <c r="H2133" s="149" t="s">
        <v>9794</v>
      </c>
      <c r="I2133" s="149"/>
      <c r="J2133" s="149" t="s">
        <v>9795</v>
      </c>
      <c r="K2133" s="149"/>
      <c r="L2133" s="149" t="s">
        <v>287</v>
      </c>
      <c r="M2133" s="149"/>
      <c r="N2133" s="149" t="s">
        <v>263</v>
      </c>
      <c r="O2133" s="149" t="s">
        <v>214</v>
      </c>
      <c r="P2133" s="149" t="s">
        <v>53</v>
      </c>
      <c r="Q2133" s="149"/>
      <c r="R2133" s="149" t="s">
        <v>333</v>
      </c>
      <c r="S2133" s="149" t="s">
        <v>289</v>
      </c>
      <c r="T2133" s="149" t="s">
        <v>9261</v>
      </c>
      <c r="U2133" s="149" t="s">
        <v>267</v>
      </c>
      <c r="V2133" s="149"/>
      <c r="W2133" s="149"/>
      <c r="X2133" s="149" t="s">
        <v>336</v>
      </c>
      <c r="Y2133" s="149"/>
      <c r="Z2133" s="149"/>
      <c r="AA2133" s="149"/>
      <c r="AB2133" s="149" t="s">
        <v>269</v>
      </c>
      <c r="AC2133" s="149" t="s">
        <v>318</v>
      </c>
      <c r="AD2133" s="149" t="s">
        <v>9261</v>
      </c>
      <c r="AE2133" s="149" t="s">
        <v>271</v>
      </c>
      <c r="AF2133" s="149"/>
      <c r="AG2133" s="149" t="s">
        <v>1098</v>
      </c>
      <c r="AH2133" s="149" t="s">
        <v>273</v>
      </c>
      <c r="AI2133" s="158">
        <v>96</v>
      </c>
      <c r="AJ2133" s="149"/>
      <c r="AK2133" s="159" t="s">
        <v>274</v>
      </c>
      <c r="AL2133" s="159" t="s">
        <v>274</v>
      </c>
      <c r="AM2133" s="149" t="s">
        <v>274</v>
      </c>
      <c r="AN2133" s="160">
        <v>4</v>
      </c>
      <c r="AO2133" s="149"/>
      <c r="AP2133" s="149" t="s">
        <v>274</v>
      </c>
      <c r="AQ2133" s="149" t="s">
        <v>275</v>
      </c>
      <c r="AR2133" s="158">
        <v>1</v>
      </c>
      <c r="AS2133" s="149" t="s">
        <v>275</v>
      </c>
      <c r="AT2133" s="149" t="s">
        <v>276</v>
      </c>
      <c r="AU2133" s="161">
        <v>1</v>
      </c>
      <c r="AV2133" s="159">
        <v>4172.95</v>
      </c>
      <c r="AW2133" s="159">
        <v>166.92</v>
      </c>
      <c r="AX2133" s="149" t="s">
        <v>274</v>
      </c>
      <c r="AY2133" s="162">
        <v>0</v>
      </c>
      <c r="AZ2133" s="162" t="s">
        <v>274</v>
      </c>
      <c r="BA2133" s="162">
        <v>0</v>
      </c>
      <c r="BB2133" s="159">
        <v>4006.03</v>
      </c>
      <c r="BC2133" s="162" t="s">
        <v>274</v>
      </c>
      <c r="BD2133" s="162">
        <v>0</v>
      </c>
      <c r="BE2133" s="159">
        <v>166.92</v>
      </c>
      <c r="BF2133" s="159">
        <v>166.92</v>
      </c>
      <c r="BG2133" s="159">
        <v>4172.95</v>
      </c>
    </row>
    <row r="2134" ht="28.05" customHeight="1" spans="1:59">
      <c r="A2134" s="149"/>
      <c r="B2134" s="149"/>
      <c r="C2134" s="149"/>
      <c r="D2134" s="149" t="s">
        <v>3726</v>
      </c>
      <c r="E2134" s="340" t="s">
        <v>9796</v>
      </c>
      <c r="F2134" s="149" t="s">
        <v>3726</v>
      </c>
      <c r="G2134" s="149" t="s">
        <v>9797</v>
      </c>
      <c r="H2134" s="149" t="s">
        <v>9798</v>
      </c>
      <c r="I2134" s="149"/>
      <c r="J2134" s="149" t="s">
        <v>9799</v>
      </c>
      <c r="K2134" s="149"/>
      <c r="L2134" s="149" t="s">
        <v>287</v>
      </c>
      <c r="M2134" s="149"/>
      <c r="N2134" s="149" t="s">
        <v>263</v>
      </c>
      <c r="O2134" s="149" t="s">
        <v>214</v>
      </c>
      <c r="P2134" s="149" t="s">
        <v>53</v>
      </c>
      <c r="Q2134" s="149"/>
      <c r="R2134" s="149" t="s">
        <v>333</v>
      </c>
      <c r="S2134" s="149" t="s">
        <v>289</v>
      </c>
      <c r="T2134" s="149" t="s">
        <v>9261</v>
      </c>
      <c r="U2134" s="149" t="s">
        <v>267</v>
      </c>
      <c r="V2134" s="149"/>
      <c r="W2134" s="149"/>
      <c r="X2134" s="149" t="s">
        <v>336</v>
      </c>
      <c r="Y2134" s="149"/>
      <c r="Z2134" s="149"/>
      <c r="AA2134" s="149"/>
      <c r="AB2134" s="149" t="s">
        <v>269</v>
      </c>
      <c r="AC2134" s="149" t="s">
        <v>318</v>
      </c>
      <c r="AD2134" s="149" t="s">
        <v>9261</v>
      </c>
      <c r="AE2134" s="149" t="s">
        <v>271</v>
      </c>
      <c r="AF2134" s="149"/>
      <c r="AG2134" s="149" t="s">
        <v>1098</v>
      </c>
      <c r="AH2134" s="149" t="s">
        <v>273</v>
      </c>
      <c r="AI2134" s="158">
        <v>96</v>
      </c>
      <c r="AJ2134" s="149"/>
      <c r="AK2134" s="159" t="s">
        <v>274</v>
      </c>
      <c r="AL2134" s="159" t="s">
        <v>274</v>
      </c>
      <c r="AM2134" s="149" t="s">
        <v>274</v>
      </c>
      <c r="AN2134" s="160">
        <v>4</v>
      </c>
      <c r="AO2134" s="149"/>
      <c r="AP2134" s="149" t="s">
        <v>274</v>
      </c>
      <c r="AQ2134" s="149" t="s">
        <v>275</v>
      </c>
      <c r="AR2134" s="158">
        <v>1</v>
      </c>
      <c r="AS2134" s="149" t="s">
        <v>275</v>
      </c>
      <c r="AT2134" s="149" t="s">
        <v>276</v>
      </c>
      <c r="AU2134" s="161">
        <v>1</v>
      </c>
      <c r="AV2134" s="159">
        <v>4172.95</v>
      </c>
      <c r="AW2134" s="159">
        <v>166.92</v>
      </c>
      <c r="AX2134" s="149" t="s">
        <v>274</v>
      </c>
      <c r="AY2134" s="162">
        <v>0</v>
      </c>
      <c r="AZ2134" s="162" t="s">
        <v>274</v>
      </c>
      <c r="BA2134" s="162">
        <v>0</v>
      </c>
      <c r="BB2134" s="159">
        <v>4006.03</v>
      </c>
      <c r="BC2134" s="162" t="s">
        <v>274</v>
      </c>
      <c r="BD2134" s="162">
        <v>0</v>
      </c>
      <c r="BE2134" s="159">
        <v>166.92</v>
      </c>
      <c r="BF2134" s="159">
        <v>166.92</v>
      </c>
      <c r="BG2134" s="159">
        <v>4172.95</v>
      </c>
    </row>
    <row r="2135" ht="28.05" customHeight="1" spans="1:59">
      <c r="A2135" s="149"/>
      <c r="B2135" s="149"/>
      <c r="C2135" s="149"/>
      <c r="D2135" s="149" t="s">
        <v>3726</v>
      </c>
      <c r="E2135" s="340" t="s">
        <v>9800</v>
      </c>
      <c r="F2135" s="149" t="s">
        <v>3726</v>
      </c>
      <c r="G2135" s="149" t="s">
        <v>9801</v>
      </c>
      <c r="H2135" s="149" t="s">
        <v>7775</v>
      </c>
      <c r="I2135" s="149" t="s">
        <v>9802</v>
      </c>
      <c r="J2135" s="149" t="s">
        <v>9803</v>
      </c>
      <c r="K2135" s="149"/>
      <c r="L2135" s="149" t="s">
        <v>262</v>
      </c>
      <c r="M2135" s="149"/>
      <c r="N2135" s="149" t="s">
        <v>263</v>
      </c>
      <c r="O2135" s="149" t="s">
        <v>214</v>
      </c>
      <c r="P2135" s="149" t="s">
        <v>53</v>
      </c>
      <c r="Q2135" s="149"/>
      <c r="R2135" s="149" t="s">
        <v>703</v>
      </c>
      <c r="S2135" s="149" t="s">
        <v>289</v>
      </c>
      <c r="T2135" s="149" t="s">
        <v>842</v>
      </c>
      <c r="U2135" s="149" t="s">
        <v>267</v>
      </c>
      <c r="V2135" s="149"/>
      <c r="W2135" s="149"/>
      <c r="X2135" s="149" t="s">
        <v>705</v>
      </c>
      <c r="Y2135" s="149"/>
      <c r="Z2135" s="149"/>
      <c r="AA2135" s="149"/>
      <c r="AB2135" s="149" t="s">
        <v>269</v>
      </c>
      <c r="AC2135" s="149" t="s">
        <v>318</v>
      </c>
      <c r="AD2135" s="149" t="s">
        <v>842</v>
      </c>
      <c r="AE2135" s="149" t="s">
        <v>271</v>
      </c>
      <c r="AF2135" s="149"/>
      <c r="AG2135" s="149" t="s">
        <v>1098</v>
      </c>
      <c r="AH2135" s="149" t="s">
        <v>273</v>
      </c>
      <c r="AI2135" s="158">
        <v>96</v>
      </c>
      <c r="AJ2135" s="149"/>
      <c r="AK2135" s="159" t="s">
        <v>274</v>
      </c>
      <c r="AL2135" s="159" t="s">
        <v>274</v>
      </c>
      <c r="AM2135" s="149" t="s">
        <v>274</v>
      </c>
      <c r="AN2135" s="160">
        <v>4</v>
      </c>
      <c r="AO2135" s="149"/>
      <c r="AP2135" s="149" t="s">
        <v>274</v>
      </c>
      <c r="AQ2135" s="149" t="s">
        <v>275</v>
      </c>
      <c r="AR2135" s="158">
        <v>1</v>
      </c>
      <c r="AS2135" s="149" t="s">
        <v>275</v>
      </c>
      <c r="AT2135" s="149" t="s">
        <v>276</v>
      </c>
      <c r="AU2135" s="161">
        <v>1</v>
      </c>
      <c r="AV2135" s="159">
        <v>3034.19</v>
      </c>
      <c r="AW2135" s="159">
        <v>121.37</v>
      </c>
      <c r="AX2135" s="149" t="s">
        <v>274</v>
      </c>
      <c r="AY2135" s="162">
        <v>0</v>
      </c>
      <c r="AZ2135" s="162" t="s">
        <v>274</v>
      </c>
      <c r="BA2135" s="162">
        <v>0</v>
      </c>
      <c r="BB2135" s="159">
        <v>2912.82</v>
      </c>
      <c r="BC2135" s="162" t="s">
        <v>274</v>
      </c>
      <c r="BD2135" s="162">
        <v>0</v>
      </c>
      <c r="BE2135" s="159">
        <v>121.37</v>
      </c>
      <c r="BF2135" s="159">
        <v>121.37</v>
      </c>
      <c r="BG2135" s="159">
        <v>3034.19</v>
      </c>
    </row>
    <row r="2136" ht="28.05" customHeight="1" spans="1:59">
      <c r="A2136" s="149"/>
      <c r="B2136" s="149"/>
      <c r="C2136" s="149"/>
      <c r="D2136" s="149" t="s">
        <v>3726</v>
      </c>
      <c r="E2136" s="340" t="s">
        <v>9804</v>
      </c>
      <c r="F2136" s="149" t="s">
        <v>3726</v>
      </c>
      <c r="G2136" s="149" t="s">
        <v>9805</v>
      </c>
      <c r="H2136" s="149" t="s">
        <v>9806</v>
      </c>
      <c r="I2136" s="149" t="s">
        <v>9807</v>
      </c>
      <c r="J2136" s="149" t="s">
        <v>9808</v>
      </c>
      <c r="K2136" s="149"/>
      <c r="L2136" s="149" t="s">
        <v>262</v>
      </c>
      <c r="M2136" s="149"/>
      <c r="N2136" s="149" t="s">
        <v>263</v>
      </c>
      <c r="O2136" s="149" t="s">
        <v>214</v>
      </c>
      <c r="P2136" s="149" t="s">
        <v>53</v>
      </c>
      <c r="Q2136" s="149"/>
      <c r="R2136" s="149" t="s">
        <v>2521</v>
      </c>
      <c r="S2136" s="149" t="s">
        <v>6416</v>
      </c>
      <c r="T2136" s="149" t="s">
        <v>142</v>
      </c>
      <c r="U2136" s="149" t="s">
        <v>267</v>
      </c>
      <c r="V2136" s="149"/>
      <c r="W2136" s="149"/>
      <c r="X2136" s="149" t="s">
        <v>336</v>
      </c>
      <c r="Y2136" s="149"/>
      <c r="Z2136" s="149"/>
      <c r="AA2136" s="149"/>
      <c r="AB2136" s="149" t="s">
        <v>269</v>
      </c>
      <c r="AC2136" s="149" t="s">
        <v>270</v>
      </c>
      <c r="AD2136" s="149" t="s">
        <v>142</v>
      </c>
      <c r="AE2136" s="149" t="s">
        <v>271</v>
      </c>
      <c r="AF2136" s="149"/>
      <c r="AG2136" s="149" t="s">
        <v>1098</v>
      </c>
      <c r="AH2136" s="149" t="s">
        <v>273</v>
      </c>
      <c r="AI2136" s="158">
        <v>78</v>
      </c>
      <c r="AJ2136" s="149"/>
      <c r="AK2136" s="159" t="s">
        <v>274</v>
      </c>
      <c r="AL2136" s="159" t="s">
        <v>274</v>
      </c>
      <c r="AM2136" s="149" t="s">
        <v>274</v>
      </c>
      <c r="AN2136" s="160">
        <v>4</v>
      </c>
      <c r="AO2136" s="149"/>
      <c r="AP2136" s="149" t="s">
        <v>274</v>
      </c>
      <c r="AQ2136" s="149" t="s">
        <v>275</v>
      </c>
      <c r="AR2136" s="158">
        <v>1</v>
      </c>
      <c r="AS2136" s="149" t="s">
        <v>275</v>
      </c>
      <c r="AT2136" s="149" t="s">
        <v>276</v>
      </c>
      <c r="AU2136" s="161">
        <v>1</v>
      </c>
      <c r="AV2136" s="159">
        <v>3805.31</v>
      </c>
      <c r="AW2136" s="159">
        <v>152.21</v>
      </c>
      <c r="AX2136" s="149" t="s">
        <v>274</v>
      </c>
      <c r="AY2136" s="159">
        <v>39.79</v>
      </c>
      <c r="AZ2136" s="159">
        <v>39.79</v>
      </c>
      <c r="BA2136" s="159">
        <v>159.16</v>
      </c>
      <c r="BB2136" s="159">
        <v>2936.81</v>
      </c>
      <c r="BC2136" s="162" t="s">
        <v>274</v>
      </c>
      <c r="BD2136" s="162">
        <v>0</v>
      </c>
      <c r="BE2136" s="159">
        <v>868.5</v>
      </c>
      <c r="BF2136" s="159">
        <v>868.5</v>
      </c>
      <c r="BG2136" s="159">
        <v>3805.31</v>
      </c>
    </row>
    <row r="2137" ht="28.05" customHeight="1" spans="1:59">
      <c r="A2137" s="149"/>
      <c r="B2137" s="149"/>
      <c r="C2137" s="149"/>
      <c r="D2137" s="149" t="s">
        <v>3726</v>
      </c>
      <c r="E2137" s="340" t="s">
        <v>9809</v>
      </c>
      <c r="F2137" s="149" t="s">
        <v>3726</v>
      </c>
      <c r="G2137" s="149" t="s">
        <v>9810</v>
      </c>
      <c r="H2137" s="149" t="s">
        <v>9811</v>
      </c>
      <c r="I2137" s="149"/>
      <c r="J2137" s="149" t="s">
        <v>9812</v>
      </c>
      <c r="K2137" s="149"/>
      <c r="L2137" s="149" t="s">
        <v>287</v>
      </c>
      <c r="M2137" s="149"/>
      <c r="N2137" s="149" t="s">
        <v>263</v>
      </c>
      <c r="O2137" s="149" t="s">
        <v>214</v>
      </c>
      <c r="P2137" s="149" t="s">
        <v>53</v>
      </c>
      <c r="Q2137" s="149"/>
      <c r="R2137" s="149" t="s">
        <v>333</v>
      </c>
      <c r="S2137" s="149" t="s">
        <v>289</v>
      </c>
      <c r="T2137" s="149" t="s">
        <v>9261</v>
      </c>
      <c r="U2137" s="149" t="s">
        <v>267</v>
      </c>
      <c r="V2137" s="149"/>
      <c r="W2137" s="149"/>
      <c r="X2137" s="149" t="s">
        <v>336</v>
      </c>
      <c r="Y2137" s="149"/>
      <c r="Z2137" s="149"/>
      <c r="AA2137" s="149"/>
      <c r="AB2137" s="149" t="s">
        <v>269</v>
      </c>
      <c r="AC2137" s="149" t="s">
        <v>318</v>
      </c>
      <c r="AD2137" s="149" t="s">
        <v>9261</v>
      </c>
      <c r="AE2137" s="149" t="s">
        <v>271</v>
      </c>
      <c r="AF2137" s="149"/>
      <c r="AG2137" s="149" t="s">
        <v>1098</v>
      </c>
      <c r="AH2137" s="149" t="s">
        <v>273</v>
      </c>
      <c r="AI2137" s="158">
        <v>96</v>
      </c>
      <c r="AJ2137" s="149"/>
      <c r="AK2137" s="159" t="s">
        <v>274</v>
      </c>
      <c r="AL2137" s="159" t="s">
        <v>274</v>
      </c>
      <c r="AM2137" s="149" t="s">
        <v>274</v>
      </c>
      <c r="AN2137" s="160">
        <v>4</v>
      </c>
      <c r="AO2137" s="149"/>
      <c r="AP2137" s="149" t="s">
        <v>274</v>
      </c>
      <c r="AQ2137" s="149" t="s">
        <v>275</v>
      </c>
      <c r="AR2137" s="158">
        <v>1</v>
      </c>
      <c r="AS2137" s="149" t="s">
        <v>275</v>
      </c>
      <c r="AT2137" s="149" t="s">
        <v>276</v>
      </c>
      <c r="AU2137" s="161">
        <v>1</v>
      </c>
      <c r="AV2137" s="159">
        <v>4172.95</v>
      </c>
      <c r="AW2137" s="159">
        <v>166.92</v>
      </c>
      <c r="AX2137" s="149" t="s">
        <v>274</v>
      </c>
      <c r="AY2137" s="162">
        <v>0</v>
      </c>
      <c r="AZ2137" s="162" t="s">
        <v>274</v>
      </c>
      <c r="BA2137" s="162">
        <v>0</v>
      </c>
      <c r="BB2137" s="159">
        <v>4006.03</v>
      </c>
      <c r="BC2137" s="162" t="s">
        <v>274</v>
      </c>
      <c r="BD2137" s="162">
        <v>0</v>
      </c>
      <c r="BE2137" s="159">
        <v>166.92</v>
      </c>
      <c r="BF2137" s="159">
        <v>166.92</v>
      </c>
      <c r="BG2137" s="159">
        <v>4172.95</v>
      </c>
    </row>
    <row r="2138" ht="28.05" customHeight="1" spans="1:59">
      <c r="A2138" s="149"/>
      <c r="B2138" s="149"/>
      <c r="C2138" s="149"/>
      <c r="D2138" s="149" t="s">
        <v>3726</v>
      </c>
      <c r="E2138" s="340" t="s">
        <v>9813</v>
      </c>
      <c r="F2138" s="149" t="s">
        <v>3726</v>
      </c>
      <c r="G2138" s="149" t="s">
        <v>9814</v>
      </c>
      <c r="H2138" s="149" t="s">
        <v>9815</v>
      </c>
      <c r="I2138" s="149"/>
      <c r="J2138" s="149" t="s">
        <v>9816</v>
      </c>
      <c r="K2138" s="149"/>
      <c r="L2138" s="149" t="s">
        <v>287</v>
      </c>
      <c r="M2138" s="149"/>
      <c r="N2138" s="149" t="s">
        <v>263</v>
      </c>
      <c r="O2138" s="149" t="s">
        <v>214</v>
      </c>
      <c r="P2138" s="149" t="s">
        <v>53</v>
      </c>
      <c r="Q2138" s="149"/>
      <c r="R2138" s="149" t="s">
        <v>333</v>
      </c>
      <c r="S2138" s="149" t="s">
        <v>289</v>
      </c>
      <c r="T2138" s="149" t="s">
        <v>9261</v>
      </c>
      <c r="U2138" s="149" t="s">
        <v>267</v>
      </c>
      <c r="V2138" s="149"/>
      <c r="W2138" s="149"/>
      <c r="X2138" s="149" t="s">
        <v>336</v>
      </c>
      <c r="Y2138" s="149"/>
      <c r="Z2138" s="149"/>
      <c r="AA2138" s="149"/>
      <c r="AB2138" s="149" t="s">
        <v>269</v>
      </c>
      <c r="AC2138" s="149" t="s">
        <v>318</v>
      </c>
      <c r="AD2138" s="149" t="s">
        <v>9261</v>
      </c>
      <c r="AE2138" s="149" t="s">
        <v>271</v>
      </c>
      <c r="AF2138" s="149"/>
      <c r="AG2138" s="149" t="s">
        <v>1098</v>
      </c>
      <c r="AH2138" s="149" t="s">
        <v>273</v>
      </c>
      <c r="AI2138" s="158">
        <v>96</v>
      </c>
      <c r="AJ2138" s="149"/>
      <c r="AK2138" s="159" t="s">
        <v>274</v>
      </c>
      <c r="AL2138" s="159" t="s">
        <v>274</v>
      </c>
      <c r="AM2138" s="149" t="s">
        <v>274</v>
      </c>
      <c r="AN2138" s="160">
        <v>4</v>
      </c>
      <c r="AO2138" s="149"/>
      <c r="AP2138" s="149" t="s">
        <v>274</v>
      </c>
      <c r="AQ2138" s="149" t="s">
        <v>275</v>
      </c>
      <c r="AR2138" s="158">
        <v>1</v>
      </c>
      <c r="AS2138" s="149" t="s">
        <v>275</v>
      </c>
      <c r="AT2138" s="149" t="s">
        <v>276</v>
      </c>
      <c r="AU2138" s="161">
        <v>1</v>
      </c>
      <c r="AV2138" s="159">
        <v>4172.95</v>
      </c>
      <c r="AW2138" s="159">
        <v>166.92</v>
      </c>
      <c r="AX2138" s="149" t="s">
        <v>274</v>
      </c>
      <c r="AY2138" s="162">
        <v>0</v>
      </c>
      <c r="AZ2138" s="162" t="s">
        <v>274</v>
      </c>
      <c r="BA2138" s="162">
        <v>0</v>
      </c>
      <c r="BB2138" s="159">
        <v>4006.03</v>
      </c>
      <c r="BC2138" s="162" t="s">
        <v>274</v>
      </c>
      <c r="BD2138" s="162">
        <v>0</v>
      </c>
      <c r="BE2138" s="159">
        <v>166.92</v>
      </c>
      <c r="BF2138" s="159">
        <v>166.92</v>
      </c>
      <c r="BG2138" s="159">
        <v>4172.95</v>
      </c>
    </row>
    <row r="2139" ht="28.05" customHeight="1" spans="1:59">
      <c r="A2139" s="149"/>
      <c r="B2139" s="149"/>
      <c r="C2139" s="149"/>
      <c r="D2139" s="149" t="s">
        <v>3726</v>
      </c>
      <c r="E2139" s="340" t="s">
        <v>9817</v>
      </c>
      <c r="F2139" s="149" t="s">
        <v>3726</v>
      </c>
      <c r="G2139" s="149" t="s">
        <v>9818</v>
      </c>
      <c r="H2139" s="149" t="s">
        <v>9819</v>
      </c>
      <c r="I2139" s="149"/>
      <c r="J2139" s="149" t="s">
        <v>9820</v>
      </c>
      <c r="K2139" s="149"/>
      <c r="L2139" s="149" t="s">
        <v>287</v>
      </c>
      <c r="M2139" s="149"/>
      <c r="N2139" s="149" t="s">
        <v>263</v>
      </c>
      <c r="O2139" s="149" t="s">
        <v>214</v>
      </c>
      <c r="P2139" s="149" t="s">
        <v>53</v>
      </c>
      <c r="Q2139" s="149"/>
      <c r="R2139" s="149" t="s">
        <v>333</v>
      </c>
      <c r="S2139" s="149" t="s">
        <v>289</v>
      </c>
      <c r="T2139" s="149" t="s">
        <v>9261</v>
      </c>
      <c r="U2139" s="149" t="s">
        <v>267</v>
      </c>
      <c r="V2139" s="149"/>
      <c r="W2139" s="149"/>
      <c r="X2139" s="149" t="s">
        <v>336</v>
      </c>
      <c r="Y2139" s="149"/>
      <c r="Z2139" s="149"/>
      <c r="AA2139" s="149"/>
      <c r="AB2139" s="149" t="s">
        <v>269</v>
      </c>
      <c r="AC2139" s="149" t="s">
        <v>318</v>
      </c>
      <c r="AD2139" s="149" t="s">
        <v>9261</v>
      </c>
      <c r="AE2139" s="149" t="s">
        <v>271</v>
      </c>
      <c r="AF2139" s="149"/>
      <c r="AG2139" s="149" t="s">
        <v>1098</v>
      </c>
      <c r="AH2139" s="149" t="s">
        <v>273</v>
      </c>
      <c r="AI2139" s="158">
        <v>96</v>
      </c>
      <c r="AJ2139" s="149"/>
      <c r="AK2139" s="159" t="s">
        <v>274</v>
      </c>
      <c r="AL2139" s="159" t="s">
        <v>274</v>
      </c>
      <c r="AM2139" s="149" t="s">
        <v>274</v>
      </c>
      <c r="AN2139" s="160">
        <v>4</v>
      </c>
      <c r="AO2139" s="149"/>
      <c r="AP2139" s="149" t="s">
        <v>274</v>
      </c>
      <c r="AQ2139" s="149" t="s">
        <v>275</v>
      </c>
      <c r="AR2139" s="158">
        <v>1</v>
      </c>
      <c r="AS2139" s="149" t="s">
        <v>275</v>
      </c>
      <c r="AT2139" s="149" t="s">
        <v>276</v>
      </c>
      <c r="AU2139" s="161">
        <v>1</v>
      </c>
      <c r="AV2139" s="159">
        <v>4172.95</v>
      </c>
      <c r="AW2139" s="159">
        <v>166.92</v>
      </c>
      <c r="AX2139" s="149" t="s">
        <v>274</v>
      </c>
      <c r="AY2139" s="162">
        <v>0</v>
      </c>
      <c r="AZ2139" s="162" t="s">
        <v>274</v>
      </c>
      <c r="BA2139" s="162">
        <v>0</v>
      </c>
      <c r="BB2139" s="159">
        <v>4006.03</v>
      </c>
      <c r="BC2139" s="162" t="s">
        <v>274</v>
      </c>
      <c r="BD2139" s="162">
        <v>0</v>
      </c>
      <c r="BE2139" s="159">
        <v>166.92</v>
      </c>
      <c r="BF2139" s="159">
        <v>166.92</v>
      </c>
      <c r="BG2139" s="159">
        <v>4172.95</v>
      </c>
    </row>
    <row r="2140" ht="28.05" customHeight="1" spans="1:59">
      <c r="A2140" s="149"/>
      <c r="B2140" s="149"/>
      <c r="C2140" s="149"/>
      <c r="D2140" s="149" t="s">
        <v>3726</v>
      </c>
      <c r="E2140" s="340" t="s">
        <v>9821</v>
      </c>
      <c r="F2140" s="149" t="s">
        <v>3726</v>
      </c>
      <c r="G2140" s="149" t="s">
        <v>9822</v>
      </c>
      <c r="H2140" s="149" t="s">
        <v>158</v>
      </c>
      <c r="I2140" s="149" t="s">
        <v>4555</v>
      </c>
      <c r="J2140" s="149" t="s">
        <v>9823</v>
      </c>
      <c r="K2140" s="149"/>
      <c r="L2140" s="149" t="s">
        <v>262</v>
      </c>
      <c r="M2140" s="149"/>
      <c r="N2140" s="149" t="s">
        <v>263</v>
      </c>
      <c r="O2140" s="149" t="s">
        <v>214</v>
      </c>
      <c r="P2140" s="149" t="s">
        <v>53</v>
      </c>
      <c r="Q2140" s="149"/>
      <c r="R2140" s="149" t="s">
        <v>2521</v>
      </c>
      <c r="S2140" s="149" t="s">
        <v>4406</v>
      </c>
      <c r="T2140" s="149" t="s">
        <v>142</v>
      </c>
      <c r="U2140" s="149" t="s">
        <v>267</v>
      </c>
      <c r="V2140" s="149"/>
      <c r="W2140" s="149"/>
      <c r="X2140" s="149" t="s">
        <v>336</v>
      </c>
      <c r="Y2140" s="149"/>
      <c r="Z2140" s="149"/>
      <c r="AA2140" s="149"/>
      <c r="AB2140" s="149" t="s">
        <v>269</v>
      </c>
      <c r="AC2140" s="149" t="s">
        <v>270</v>
      </c>
      <c r="AD2140" s="149" t="s">
        <v>142</v>
      </c>
      <c r="AE2140" s="149" t="s">
        <v>271</v>
      </c>
      <c r="AF2140" s="149"/>
      <c r="AG2140" s="149" t="s">
        <v>1098</v>
      </c>
      <c r="AH2140" s="149" t="s">
        <v>273</v>
      </c>
      <c r="AI2140" s="158">
        <v>78</v>
      </c>
      <c r="AJ2140" s="149"/>
      <c r="AK2140" s="159" t="s">
        <v>274</v>
      </c>
      <c r="AL2140" s="159" t="s">
        <v>274</v>
      </c>
      <c r="AM2140" s="149" t="s">
        <v>274</v>
      </c>
      <c r="AN2140" s="160">
        <v>4</v>
      </c>
      <c r="AO2140" s="149"/>
      <c r="AP2140" s="149" t="s">
        <v>274</v>
      </c>
      <c r="AQ2140" s="149" t="s">
        <v>275</v>
      </c>
      <c r="AR2140" s="158">
        <v>1</v>
      </c>
      <c r="AS2140" s="149" t="s">
        <v>275</v>
      </c>
      <c r="AT2140" s="149" t="s">
        <v>276</v>
      </c>
      <c r="AU2140" s="161">
        <v>1</v>
      </c>
      <c r="AV2140" s="159">
        <v>2876.11</v>
      </c>
      <c r="AW2140" s="159">
        <v>115.04</v>
      </c>
      <c r="AX2140" s="149" t="s">
        <v>274</v>
      </c>
      <c r="AY2140" s="159">
        <v>30.07</v>
      </c>
      <c r="AZ2140" s="159">
        <v>30.07</v>
      </c>
      <c r="BA2140" s="159">
        <v>120.28</v>
      </c>
      <c r="BB2140" s="159">
        <v>2219.76</v>
      </c>
      <c r="BC2140" s="162" t="s">
        <v>274</v>
      </c>
      <c r="BD2140" s="162">
        <v>0</v>
      </c>
      <c r="BE2140" s="159">
        <v>656.35</v>
      </c>
      <c r="BF2140" s="159">
        <v>656.35</v>
      </c>
      <c r="BG2140" s="159">
        <v>2876.11</v>
      </c>
    </row>
    <row r="2141" ht="28.05" customHeight="1" spans="1:59">
      <c r="A2141" s="149"/>
      <c r="B2141" s="149"/>
      <c r="C2141" s="149"/>
      <c r="D2141" s="149" t="s">
        <v>3726</v>
      </c>
      <c r="E2141" s="340" t="s">
        <v>9824</v>
      </c>
      <c r="F2141" s="149" t="s">
        <v>3726</v>
      </c>
      <c r="G2141" s="149" t="s">
        <v>9825</v>
      </c>
      <c r="H2141" s="149" t="s">
        <v>9806</v>
      </c>
      <c r="I2141" s="149" t="s">
        <v>9807</v>
      </c>
      <c r="J2141" s="149" t="s">
        <v>9826</v>
      </c>
      <c r="K2141" s="149"/>
      <c r="L2141" s="149" t="s">
        <v>262</v>
      </c>
      <c r="M2141" s="149"/>
      <c r="N2141" s="149" t="s">
        <v>263</v>
      </c>
      <c r="O2141" s="149" t="s">
        <v>214</v>
      </c>
      <c r="P2141" s="149" t="s">
        <v>53</v>
      </c>
      <c r="Q2141" s="149"/>
      <c r="R2141" s="149" t="s">
        <v>2521</v>
      </c>
      <c r="S2141" s="149" t="s">
        <v>6416</v>
      </c>
      <c r="T2141" s="149" t="s">
        <v>142</v>
      </c>
      <c r="U2141" s="149" t="s">
        <v>267</v>
      </c>
      <c r="V2141" s="149"/>
      <c r="W2141" s="149"/>
      <c r="X2141" s="149" t="s">
        <v>336</v>
      </c>
      <c r="Y2141" s="149"/>
      <c r="Z2141" s="149"/>
      <c r="AA2141" s="149"/>
      <c r="AB2141" s="149" t="s">
        <v>269</v>
      </c>
      <c r="AC2141" s="149" t="s">
        <v>270</v>
      </c>
      <c r="AD2141" s="149" t="s">
        <v>142</v>
      </c>
      <c r="AE2141" s="149" t="s">
        <v>271</v>
      </c>
      <c r="AF2141" s="149"/>
      <c r="AG2141" s="149" t="s">
        <v>1098</v>
      </c>
      <c r="AH2141" s="149" t="s">
        <v>273</v>
      </c>
      <c r="AI2141" s="158">
        <v>78</v>
      </c>
      <c r="AJ2141" s="149"/>
      <c r="AK2141" s="159" t="s">
        <v>274</v>
      </c>
      <c r="AL2141" s="159" t="s">
        <v>274</v>
      </c>
      <c r="AM2141" s="149" t="s">
        <v>274</v>
      </c>
      <c r="AN2141" s="160">
        <v>4</v>
      </c>
      <c r="AO2141" s="149"/>
      <c r="AP2141" s="149" t="s">
        <v>274</v>
      </c>
      <c r="AQ2141" s="149" t="s">
        <v>275</v>
      </c>
      <c r="AR2141" s="158">
        <v>1</v>
      </c>
      <c r="AS2141" s="149" t="s">
        <v>275</v>
      </c>
      <c r="AT2141" s="149" t="s">
        <v>276</v>
      </c>
      <c r="AU2141" s="161">
        <v>1</v>
      </c>
      <c r="AV2141" s="159">
        <v>3805.31</v>
      </c>
      <c r="AW2141" s="159">
        <v>152.21</v>
      </c>
      <c r="AX2141" s="149" t="s">
        <v>274</v>
      </c>
      <c r="AY2141" s="159">
        <v>39.79</v>
      </c>
      <c r="AZ2141" s="159">
        <v>39.79</v>
      </c>
      <c r="BA2141" s="159">
        <v>159.16</v>
      </c>
      <c r="BB2141" s="159">
        <v>2936.81</v>
      </c>
      <c r="BC2141" s="162" t="s">
        <v>274</v>
      </c>
      <c r="BD2141" s="162">
        <v>0</v>
      </c>
      <c r="BE2141" s="159">
        <v>868.5</v>
      </c>
      <c r="BF2141" s="159">
        <v>868.5</v>
      </c>
      <c r="BG2141" s="159">
        <v>3805.31</v>
      </c>
    </row>
    <row r="2142" ht="28.05" customHeight="1" spans="1:59">
      <c r="A2142" s="149"/>
      <c r="B2142" s="149"/>
      <c r="C2142" s="149"/>
      <c r="D2142" s="149" t="s">
        <v>3726</v>
      </c>
      <c r="E2142" s="340" t="s">
        <v>9827</v>
      </c>
      <c r="F2142" s="149" t="s">
        <v>3726</v>
      </c>
      <c r="G2142" s="149" t="s">
        <v>9828</v>
      </c>
      <c r="H2142" s="149" t="s">
        <v>9829</v>
      </c>
      <c r="I2142" s="149"/>
      <c r="J2142" s="149" t="s">
        <v>9830</v>
      </c>
      <c r="K2142" s="149"/>
      <c r="L2142" s="149" t="s">
        <v>287</v>
      </c>
      <c r="M2142" s="149"/>
      <c r="N2142" s="149" t="s">
        <v>263</v>
      </c>
      <c r="O2142" s="149" t="s">
        <v>214</v>
      </c>
      <c r="P2142" s="149" t="s">
        <v>53</v>
      </c>
      <c r="Q2142" s="149"/>
      <c r="R2142" s="149" t="s">
        <v>333</v>
      </c>
      <c r="S2142" s="149" t="s">
        <v>289</v>
      </c>
      <c r="T2142" s="149" t="s">
        <v>9261</v>
      </c>
      <c r="U2142" s="149" t="s">
        <v>267</v>
      </c>
      <c r="V2142" s="149"/>
      <c r="W2142" s="149"/>
      <c r="X2142" s="149" t="s">
        <v>336</v>
      </c>
      <c r="Y2142" s="149"/>
      <c r="Z2142" s="149"/>
      <c r="AA2142" s="149"/>
      <c r="AB2142" s="149" t="s">
        <v>269</v>
      </c>
      <c r="AC2142" s="149" t="s">
        <v>318</v>
      </c>
      <c r="AD2142" s="149" t="s">
        <v>9261</v>
      </c>
      <c r="AE2142" s="149" t="s">
        <v>271</v>
      </c>
      <c r="AF2142" s="149"/>
      <c r="AG2142" s="149" t="s">
        <v>1098</v>
      </c>
      <c r="AH2142" s="149" t="s">
        <v>273</v>
      </c>
      <c r="AI2142" s="158">
        <v>96</v>
      </c>
      <c r="AJ2142" s="149"/>
      <c r="AK2142" s="159" t="s">
        <v>274</v>
      </c>
      <c r="AL2142" s="159" t="s">
        <v>274</v>
      </c>
      <c r="AM2142" s="149" t="s">
        <v>274</v>
      </c>
      <c r="AN2142" s="160">
        <v>4</v>
      </c>
      <c r="AO2142" s="149"/>
      <c r="AP2142" s="149" t="s">
        <v>274</v>
      </c>
      <c r="AQ2142" s="149" t="s">
        <v>275</v>
      </c>
      <c r="AR2142" s="158">
        <v>1</v>
      </c>
      <c r="AS2142" s="149" t="s">
        <v>275</v>
      </c>
      <c r="AT2142" s="149" t="s">
        <v>276</v>
      </c>
      <c r="AU2142" s="161">
        <v>1</v>
      </c>
      <c r="AV2142" s="159">
        <v>4172.95</v>
      </c>
      <c r="AW2142" s="159">
        <v>166.92</v>
      </c>
      <c r="AX2142" s="149" t="s">
        <v>274</v>
      </c>
      <c r="AY2142" s="162">
        <v>0</v>
      </c>
      <c r="AZ2142" s="162" t="s">
        <v>274</v>
      </c>
      <c r="BA2142" s="162">
        <v>0</v>
      </c>
      <c r="BB2142" s="159">
        <v>4006.03</v>
      </c>
      <c r="BC2142" s="162" t="s">
        <v>274</v>
      </c>
      <c r="BD2142" s="162">
        <v>0</v>
      </c>
      <c r="BE2142" s="159">
        <v>166.92</v>
      </c>
      <c r="BF2142" s="159">
        <v>166.92</v>
      </c>
      <c r="BG2142" s="159">
        <v>4172.95</v>
      </c>
    </row>
    <row r="2143" ht="28.05" customHeight="1" spans="1:59">
      <c r="A2143" s="149"/>
      <c r="B2143" s="149"/>
      <c r="C2143" s="149"/>
      <c r="D2143" s="149" t="s">
        <v>3726</v>
      </c>
      <c r="E2143" s="340" t="s">
        <v>9831</v>
      </c>
      <c r="F2143" s="149" t="s">
        <v>3726</v>
      </c>
      <c r="G2143" s="149" t="s">
        <v>9832</v>
      </c>
      <c r="H2143" s="149" t="s">
        <v>9833</v>
      </c>
      <c r="I2143" s="149"/>
      <c r="J2143" s="149" t="s">
        <v>9834</v>
      </c>
      <c r="K2143" s="149"/>
      <c r="L2143" s="149" t="s">
        <v>287</v>
      </c>
      <c r="M2143" s="149"/>
      <c r="N2143" s="149" t="s">
        <v>263</v>
      </c>
      <c r="O2143" s="149" t="s">
        <v>214</v>
      </c>
      <c r="P2143" s="149" t="s">
        <v>53</v>
      </c>
      <c r="Q2143" s="149"/>
      <c r="R2143" s="149" t="s">
        <v>333</v>
      </c>
      <c r="S2143" s="149" t="s">
        <v>289</v>
      </c>
      <c r="T2143" s="149" t="s">
        <v>9261</v>
      </c>
      <c r="U2143" s="149" t="s">
        <v>267</v>
      </c>
      <c r="V2143" s="149"/>
      <c r="W2143" s="149"/>
      <c r="X2143" s="149" t="s">
        <v>336</v>
      </c>
      <c r="Y2143" s="149"/>
      <c r="Z2143" s="149"/>
      <c r="AA2143" s="149"/>
      <c r="AB2143" s="149" t="s">
        <v>269</v>
      </c>
      <c r="AC2143" s="149" t="s">
        <v>318</v>
      </c>
      <c r="AD2143" s="149" t="s">
        <v>9261</v>
      </c>
      <c r="AE2143" s="149" t="s">
        <v>271</v>
      </c>
      <c r="AF2143" s="149"/>
      <c r="AG2143" s="149" t="s">
        <v>1098</v>
      </c>
      <c r="AH2143" s="149" t="s">
        <v>273</v>
      </c>
      <c r="AI2143" s="158">
        <v>96</v>
      </c>
      <c r="AJ2143" s="149"/>
      <c r="AK2143" s="159" t="s">
        <v>274</v>
      </c>
      <c r="AL2143" s="159" t="s">
        <v>274</v>
      </c>
      <c r="AM2143" s="149" t="s">
        <v>274</v>
      </c>
      <c r="AN2143" s="160">
        <v>4</v>
      </c>
      <c r="AO2143" s="149"/>
      <c r="AP2143" s="149" t="s">
        <v>274</v>
      </c>
      <c r="AQ2143" s="149" t="s">
        <v>275</v>
      </c>
      <c r="AR2143" s="158">
        <v>1</v>
      </c>
      <c r="AS2143" s="149" t="s">
        <v>275</v>
      </c>
      <c r="AT2143" s="149" t="s">
        <v>276</v>
      </c>
      <c r="AU2143" s="161">
        <v>1</v>
      </c>
      <c r="AV2143" s="159">
        <v>4172.95</v>
      </c>
      <c r="AW2143" s="159">
        <v>166.92</v>
      </c>
      <c r="AX2143" s="149" t="s">
        <v>274</v>
      </c>
      <c r="AY2143" s="162">
        <v>0</v>
      </c>
      <c r="AZ2143" s="162" t="s">
        <v>274</v>
      </c>
      <c r="BA2143" s="162">
        <v>0</v>
      </c>
      <c r="BB2143" s="159">
        <v>4006.03</v>
      </c>
      <c r="BC2143" s="162" t="s">
        <v>274</v>
      </c>
      <c r="BD2143" s="162">
        <v>0</v>
      </c>
      <c r="BE2143" s="159">
        <v>166.92</v>
      </c>
      <c r="BF2143" s="159">
        <v>166.92</v>
      </c>
      <c r="BG2143" s="159">
        <v>4172.95</v>
      </c>
    </row>
    <row r="2144" ht="28.05" customHeight="1" spans="1:59">
      <c r="A2144" s="149"/>
      <c r="B2144" s="149"/>
      <c r="C2144" s="149"/>
      <c r="D2144" s="149" t="s">
        <v>3726</v>
      </c>
      <c r="E2144" s="340" t="s">
        <v>9835</v>
      </c>
      <c r="F2144" s="149" t="s">
        <v>3726</v>
      </c>
      <c r="G2144" s="149" t="s">
        <v>9836</v>
      </c>
      <c r="H2144" s="149" t="s">
        <v>9837</v>
      </c>
      <c r="I2144" s="149"/>
      <c r="J2144" s="149" t="s">
        <v>9838</v>
      </c>
      <c r="K2144" s="149"/>
      <c r="L2144" s="149" t="s">
        <v>287</v>
      </c>
      <c r="M2144" s="149"/>
      <c r="N2144" s="149" t="s">
        <v>263</v>
      </c>
      <c r="O2144" s="149" t="s">
        <v>214</v>
      </c>
      <c r="P2144" s="149" t="s">
        <v>53</v>
      </c>
      <c r="Q2144" s="149"/>
      <c r="R2144" s="149" t="s">
        <v>333</v>
      </c>
      <c r="S2144" s="149" t="s">
        <v>289</v>
      </c>
      <c r="T2144" s="149" t="s">
        <v>9261</v>
      </c>
      <c r="U2144" s="149" t="s">
        <v>267</v>
      </c>
      <c r="V2144" s="149"/>
      <c r="W2144" s="149"/>
      <c r="X2144" s="149" t="s">
        <v>336</v>
      </c>
      <c r="Y2144" s="149"/>
      <c r="Z2144" s="149"/>
      <c r="AA2144" s="149"/>
      <c r="AB2144" s="149" t="s">
        <v>269</v>
      </c>
      <c r="AC2144" s="149" t="s">
        <v>318</v>
      </c>
      <c r="AD2144" s="149" t="s">
        <v>9261</v>
      </c>
      <c r="AE2144" s="149" t="s">
        <v>271</v>
      </c>
      <c r="AF2144" s="149"/>
      <c r="AG2144" s="149" t="s">
        <v>1098</v>
      </c>
      <c r="AH2144" s="149" t="s">
        <v>273</v>
      </c>
      <c r="AI2144" s="158">
        <v>96</v>
      </c>
      <c r="AJ2144" s="149"/>
      <c r="AK2144" s="159" t="s">
        <v>274</v>
      </c>
      <c r="AL2144" s="159" t="s">
        <v>274</v>
      </c>
      <c r="AM2144" s="149" t="s">
        <v>274</v>
      </c>
      <c r="AN2144" s="160">
        <v>4</v>
      </c>
      <c r="AO2144" s="149"/>
      <c r="AP2144" s="149" t="s">
        <v>274</v>
      </c>
      <c r="AQ2144" s="149" t="s">
        <v>275</v>
      </c>
      <c r="AR2144" s="158">
        <v>1</v>
      </c>
      <c r="AS2144" s="149" t="s">
        <v>275</v>
      </c>
      <c r="AT2144" s="149" t="s">
        <v>276</v>
      </c>
      <c r="AU2144" s="161">
        <v>1</v>
      </c>
      <c r="AV2144" s="159">
        <v>4172.95</v>
      </c>
      <c r="AW2144" s="159">
        <v>166.92</v>
      </c>
      <c r="AX2144" s="149" t="s">
        <v>274</v>
      </c>
      <c r="AY2144" s="162">
        <v>0</v>
      </c>
      <c r="AZ2144" s="162" t="s">
        <v>274</v>
      </c>
      <c r="BA2144" s="162">
        <v>0</v>
      </c>
      <c r="BB2144" s="159">
        <v>4006.03</v>
      </c>
      <c r="BC2144" s="162" t="s">
        <v>274</v>
      </c>
      <c r="BD2144" s="162">
        <v>0</v>
      </c>
      <c r="BE2144" s="159">
        <v>166.92</v>
      </c>
      <c r="BF2144" s="159">
        <v>166.92</v>
      </c>
      <c r="BG2144" s="159">
        <v>4172.95</v>
      </c>
    </row>
    <row r="2145" ht="28.05" customHeight="1" spans="1:59">
      <c r="A2145" s="149"/>
      <c r="B2145" s="149"/>
      <c r="C2145" s="149"/>
      <c r="D2145" s="149" t="s">
        <v>3726</v>
      </c>
      <c r="E2145" s="340" t="s">
        <v>9839</v>
      </c>
      <c r="F2145" s="149" t="s">
        <v>3726</v>
      </c>
      <c r="G2145" s="149" t="s">
        <v>9840</v>
      </c>
      <c r="H2145" s="149" t="s">
        <v>158</v>
      </c>
      <c r="I2145" s="149" t="s">
        <v>4555</v>
      </c>
      <c r="J2145" s="149" t="s">
        <v>9841</v>
      </c>
      <c r="K2145" s="149"/>
      <c r="L2145" s="149" t="s">
        <v>262</v>
      </c>
      <c r="M2145" s="149"/>
      <c r="N2145" s="149" t="s">
        <v>263</v>
      </c>
      <c r="O2145" s="149" t="s">
        <v>214</v>
      </c>
      <c r="P2145" s="149" t="s">
        <v>53</v>
      </c>
      <c r="Q2145" s="149"/>
      <c r="R2145" s="149" t="s">
        <v>3921</v>
      </c>
      <c r="S2145" s="149" t="s">
        <v>4406</v>
      </c>
      <c r="T2145" s="149" t="s">
        <v>142</v>
      </c>
      <c r="U2145" s="149" t="s">
        <v>267</v>
      </c>
      <c r="V2145" s="149"/>
      <c r="W2145" s="149"/>
      <c r="X2145" s="149" t="s">
        <v>336</v>
      </c>
      <c r="Y2145" s="149"/>
      <c r="Z2145" s="149"/>
      <c r="AA2145" s="149"/>
      <c r="AB2145" s="149" t="s">
        <v>269</v>
      </c>
      <c r="AC2145" s="149" t="s">
        <v>270</v>
      </c>
      <c r="AD2145" s="149" t="s">
        <v>142</v>
      </c>
      <c r="AE2145" s="149" t="s">
        <v>271</v>
      </c>
      <c r="AF2145" s="149"/>
      <c r="AG2145" s="149" t="s">
        <v>1098</v>
      </c>
      <c r="AH2145" s="149" t="s">
        <v>273</v>
      </c>
      <c r="AI2145" s="158">
        <v>78</v>
      </c>
      <c r="AJ2145" s="149"/>
      <c r="AK2145" s="159" t="s">
        <v>274</v>
      </c>
      <c r="AL2145" s="159" t="s">
        <v>274</v>
      </c>
      <c r="AM2145" s="149" t="s">
        <v>274</v>
      </c>
      <c r="AN2145" s="160">
        <v>4</v>
      </c>
      <c r="AO2145" s="149"/>
      <c r="AP2145" s="149" t="s">
        <v>274</v>
      </c>
      <c r="AQ2145" s="149" t="s">
        <v>275</v>
      </c>
      <c r="AR2145" s="158">
        <v>1</v>
      </c>
      <c r="AS2145" s="149" t="s">
        <v>275</v>
      </c>
      <c r="AT2145" s="149" t="s">
        <v>276</v>
      </c>
      <c r="AU2145" s="161">
        <v>1</v>
      </c>
      <c r="AV2145" s="159">
        <v>2876.08</v>
      </c>
      <c r="AW2145" s="159">
        <v>115.04</v>
      </c>
      <c r="AX2145" s="149" t="s">
        <v>274</v>
      </c>
      <c r="AY2145" s="159">
        <v>30.07</v>
      </c>
      <c r="AZ2145" s="159">
        <v>30.07</v>
      </c>
      <c r="BA2145" s="159">
        <v>120.28</v>
      </c>
      <c r="BB2145" s="159">
        <v>2219.76</v>
      </c>
      <c r="BC2145" s="162" t="s">
        <v>274</v>
      </c>
      <c r="BD2145" s="162">
        <v>0</v>
      </c>
      <c r="BE2145" s="159">
        <v>656.32</v>
      </c>
      <c r="BF2145" s="159">
        <v>656.32</v>
      </c>
      <c r="BG2145" s="159">
        <v>2876.08</v>
      </c>
    </row>
    <row r="2146" ht="28.05" customHeight="1" spans="1:59">
      <c r="A2146" s="149"/>
      <c r="B2146" s="149"/>
      <c r="C2146" s="149"/>
      <c r="D2146" s="149" t="s">
        <v>3726</v>
      </c>
      <c r="E2146" s="340" t="s">
        <v>9842</v>
      </c>
      <c r="F2146" s="149" t="s">
        <v>3726</v>
      </c>
      <c r="G2146" s="149" t="s">
        <v>9843</v>
      </c>
      <c r="H2146" s="149" t="s">
        <v>158</v>
      </c>
      <c r="I2146" s="149" t="s">
        <v>4555</v>
      </c>
      <c r="J2146" s="149" t="s">
        <v>9844</v>
      </c>
      <c r="K2146" s="149"/>
      <c r="L2146" s="149" t="s">
        <v>262</v>
      </c>
      <c r="M2146" s="149"/>
      <c r="N2146" s="149" t="s">
        <v>263</v>
      </c>
      <c r="O2146" s="149" t="s">
        <v>214</v>
      </c>
      <c r="P2146" s="149" t="s">
        <v>53</v>
      </c>
      <c r="Q2146" s="149"/>
      <c r="R2146" s="149" t="s">
        <v>3921</v>
      </c>
      <c r="S2146" s="149" t="s">
        <v>4406</v>
      </c>
      <c r="T2146" s="149" t="s">
        <v>142</v>
      </c>
      <c r="U2146" s="149" t="s">
        <v>267</v>
      </c>
      <c r="V2146" s="149"/>
      <c r="W2146" s="149"/>
      <c r="X2146" s="149" t="s">
        <v>336</v>
      </c>
      <c r="Y2146" s="149"/>
      <c r="Z2146" s="149"/>
      <c r="AA2146" s="149"/>
      <c r="AB2146" s="149" t="s">
        <v>269</v>
      </c>
      <c r="AC2146" s="149" t="s">
        <v>270</v>
      </c>
      <c r="AD2146" s="149" t="s">
        <v>142</v>
      </c>
      <c r="AE2146" s="149" t="s">
        <v>271</v>
      </c>
      <c r="AF2146" s="149"/>
      <c r="AG2146" s="149" t="s">
        <v>1098</v>
      </c>
      <c r="AH2146" s="149" t="s">
        <v>273</v>
      </c>
      <c r="AI2146" s="158">
        <v>78</v>
      </c>
      <c r="AJ2146" s="149"/>
      <c r="AK2146" s="159" t="s">
        <v>274</v>
      </c>
      <c r="AL2146" s="159" t="s">
        <v>274</v>
      </c>
      <c r="AM2146" s="149" t="s">
        <v>274</v>
      </c>
      <c r="AN2146" s="160">
        <v>4</v>
      </c>
      <c r="AO2146" s="149"/>
      <c r="AP2146" s="149" t="s">
        <v>274</v>
      </c>
      <c r="AQ2146" s="149" t="s">
        <v>275</v>
      </c>
      <c r="AR2146" s="158">
        <v>1</v>
      </c>
      <c r="AS2146" s="149" t="s">
        <v>275</v>
      </c>
      <c r="AT2146" s="149" t="s">
        <v>276</v>
      </c>
      <c r="AU2146" s="161">
        <v>1</v>
      </c>
      <c r="AV2146" s="159">
        <v>2876.11</v>
      </c>
      <c r="AW2146" s="159">
        <v>115.04</v>
      </c>
      <c r="AX2146" s="149" t="s">
        <v>274</v>
      </c>
      <c r="AY2146" s="159">
        <v>30.07</v>
      </c>
      <c r="AZ2146" s="159">
        <v>30.07</v>
      </c>
      <c r="BA2146" s="159">
        <v>120.28</v>
      </c>
      <c r="BB2146" s="159">
        <v>2219.76</v>
      </c>
      <c r="BC2146" s="162" t="s">
        <v>274</v>
      </c>
      <c r="BD2146" s="162">
        <v>0</v>
      </c>
      <c r="BE2146" s="159">
        <v>656.35</v>
      </c>
      <c r="BF2146" s="159">
        <v>656.35</v>
      </c>
      <c r="BG2146" s="159">
        <v>2876.11</v>
      </c>
    </row>
    <row r="2147" ht="28.05" customHeight="1" spans="1:59">
      <c r="A2147" s="149"/>
      <c r="B2147" s="149"/>
      <c r="C2147" s="149"/>
      <c r="D2147" s="149" t="s">
        <v>3726</v>
      </c>
      <c r="E2147" s="340" t="s">
        <v>9845</v>
      </c>
      <c r="F2147" s="149" t="s">
        <v>3726</v>
      </c>
      <c r="G2147" s="149" t="s">
        <v>9846</v>
      </c>
      <c r="H2147" s="149" t="s">
        <v>158</v>
      </c>
      <c r="I2147" s="149" t="s">
        <v>4555</v>
      </c>
      <c r="J2147" s="149" t="s">
        <v>9847</v>
      </c>
      <c r="K2147" s="149"/>
      <c r="L2147" s="149" t="s">
        <v>262</v>
      </c>
      <c r="M2147" s="149"/>
      <c r="N2147" s="149" t="s">
        <v>263</v>
      </c>
      <c r="O2147" s="149" t="s">
        <v>214</v>
      </c>
      <c r="P2147" s="149" t="s">
        <v>53</v>
      </c>
      <c r="Q2147" s="149"/>
      <c r="R2147" s="149" t="s">
        <v>3921</v>
      </c>
      <c r="S2147" s="149" t="s">
        <v>4406</v>
      </c>
      <c r="T2147" s="149" t="s">
        <v>142</v>
      </c>
      <c r="U2147" s="149" t="s">
        <v>267</v>
      </c>
      <c r="V2147" s="149"/>
      <c r="W2147" s="149"/>
      <c r="X2147" s="149" t="s">
        <v>336</v>
      </c>
      <c r="Y2147" s="149"/>
      <c r="Z2147" s="149"/>
      <c r="AA2147" s="149"/>
      <c r="AB2147" s="149" t="s">
        <v>269</v>
      </c>
      <c r="AC2147" s="149" t="s">
        <v>270</v>
      </c>
      <c r="AD2147" s="149" t="s">
        <v>142</v>
      </c>
      <c r="AE2147" s="149" t="s">
        <v>271</v>
      </c>
      <c r="AF2147" s="149"/>
      <c r="AG2147" s="149" t="s">
        <v>1098</v>
      </c>
      <c r="AH2147" s="149" t="s">
        <v>273</v>
      </c>
      <c r="AI2147" s="158">
        <v>78</v>
      </c>
      <c r="AJ2147" s="149"/>
      <c r="AK2147" s="159" t="s">
        <v>274</v>
      </c>
      <c r="AL2147" s="159" t="s">
        <v>274</v>
      </c>
      <c r="AM2147" s="149" t="s">
        <v>274</v>
      </c>
      <c r="AN2147" s="160">
        <v>4</v>
      </c>
      <c r="AO2147" s="149"/>
      <c r="AP2147" s="149" t="s">
        <v>274</v>
      </c>
      <c r="AQ2147" s="149" t="s">
        <v>275</v>
      </c>
      <c r="AR2147" s="158">
        <v>1</v>
      </c>
      <c r="AS2147" s="149" t="s">
        <v>275</v>
      </c>
      <c r="AT2147" s="149" t="s">
        <v>276</v>
      </c>
      <c r="AU2147" s="161">
        <v>1</v>
      </c>
      <c r="AV2147" s="159">
        <v>2876.11</v>
      </c>
      <c r="AW2147" s="159">
        <v>115.04</v>
      </c>
      <c r="AX2147" s="149" t="s">
        <v>274</v>
      </c>
      <c r="AY2147" s="159">
        <v>30.07</v>
      </c>
      <c r="AZ2147" s="159">
        <v>30.07</v>
      </c>
      <c r="BA2147" s="159">
        <v>120.28</v>
      </c>
      <c r="BB2147" s="159">
        <v>2219.76</v>
      </c>
      <c r="BC2147" s="162" t="s">
        <v>274</v>
      </c>
      <c r="BD2147" s="162">
        <v>0</v>
      </c>
      <c r="BE2147" s="159">
        <v>656.35</v>
      </c>
      <c r="BF2147" s="159">
        <v>656.35</v>
      </c>
      <c r="BG2147" s="159">
        <v>2876.11</v>
      </c>
    </row>
    <row r="2148" ht="28.05" customHeight="1" spans="1:59">
      <c r="A2148" s="149"/>
      <c r="B2148" s="149"/>
      <c r="C2148" s="149"/>
      <c r="D2148" s="149" t="s">
        <v>3726</v>
      </c>
      <c r="E2148" s="340" t="s">
        <v>9848</v>
      </c>
      <c r="F2148" s="149" t="s">
        <v>3726</v>
      </c>
      <c r="G2148" s="149" t="s">
        <v>9849</v>
      </c>
      <c r="H2148" s="149" t="s">
        <v>9850</v>
      </c>
      <c r="I2148" s="149"/>
      <c r="J2148" s="149" t="s">
        <v>9851</v>
      </c>
      <c r="K2148" s="149"/>
      <c r="L2148" s="149" t="s">
        <v>287</v>
      </c>
      <c r="M2148" s="149"/>
      <c r="N2148" s="149" t="s">
        <v>263</v>
      </c>
      <c r="O2148" s="149" t="s">
        <v>214</v>
      </c>
      <c r="P2148" s="149" t="s">
        <v>53</v>
      </c>
      <c r="Q2148" s="149"/>
      <c r="R2148" s="149" t="s">
        <v>333</v>
      </c>
      <c r="S2148" s="149" t="s">
        <v>289</v>
      </c>
      <c r="T2148" s="149" t="s">
        <v>9261</v>
      </c>
      <c r="U2148" s="149" t="s">
        <v>267</v>
      </c>
      <c r="V2148" s="149"/>
      <c r="W2148" s="149"/>
      <c r="X2148" s="149" t="s">
        <v>336</v>
      </c>
      <c r="Y2148" s="149"/>
      <c r="Z2148" s="149"/>
      <c r="AA2148" s="149"/>
      <c r="AB2148" s="149" t="s">
        <v>269</v>
      </c>
      <c r="AC2148" s="149" t="s">
        <v>318</v>
      </c>
      <c r="AD2148" s="149" t="s">
        <v>9261</v>
      </c>
      <c r="AE2148" s="149" t="s">
        <v>271</v>
      </c>
      <c r="AF2148" s="149"/>
      <c r="AG2148" s="149" t="s">
        <v>1098</v>
      </c>
      <c r="AH2148" s="149" t="s">
        <v>273</v>
      </c>
      <c r="AI2148" s="158">
        <v>96</v>
      </c>
      <c r="AJ2148" s="149"/>
      <c r="AK2148" s="159" t="s">
        <v>274</v>
      </c>
      <c r="AL2148" s="159" t="s">
        <v>274</v>
      </c>
      <c r="AM2148" s="149" t="s">
        <v>274</v>
      </c>
      <c r="AN2148" s="160">
        <v>4</v>
      </c>
      <c r="AO2148" s="149"/>
      <c r="AP2148" s="149" t="s">
        <v>274</v>
      </c>
      <c r="AQ2148" s="149" t="s">
        <v>275</v>
      </c>
      <c r="AR2148" s="158">
        <v>1</v>
      </c>
      <c r="AS2148" s="149" t="s">
        <v>275</v>
      </c>
      <c r="AT2148" s="149" t="s">
        <v>276</v>
      </c>
      <c r="AU2148" s="161">
        <v>1</v>
      </c>
      <c r="AV2148" s="159">
        <v>4172.95</v>
      </c>
      <c r="AW2148" s="159">
        <v>166.92</v>
      </c>
      <c r="AX2148" s="149" t="s">
        <v>274</v>
      </c>
      <c r="AY2148" s="162">
        <v>0</v>
      </c>
      <c r="AZ2148" s="162" t="s">
        <v>274</v>
      </c>
      <c r="BA2148" s="162">
        <v>0</v>
      </c>
      <c r="BB2148" s="159">
        <v>4006.03</v>
      </c>
      <c r="BC2148" s="162" t="s">
        <v>274</v>
      </c>
      <c r="BD2148" s="162">
        <v>0</v>
      </c>
      <c r="BE2148" s="159">
        <v>166.92</v>
      </c>
      <c r="BF2148" s="159">
        <v>166.92</v>
      </c>
      <c r="BG2148" s="159">
        <v>4172.95</v>
      </c>
    </row>
    <row r="2149" ht="28.05" customHeight="1" spans="1:59">
      <c r="A2149" s="149"/>
      <c r="B2149" s="149"/>
      <c r="C2149" s="149"/>
      <c r="D2149" s="149" t="s">
        <v>3726</v>
      </c>
      <c r="E2149" s="340" t="s">
        <v>9852</v>
      </c>
      <c r="F2149" s="149" t="s">
        <v>3726</v>
      </c>
      <c r="G2149" s="149" t="s">
        <v>9853</v>
      </c>
      <c r="H2149" s="149" t="s">
        <v>9854</v>
      </c>
      <c r="I2149" s="149"/>
      <c r="J2149" s="149" t="s">
        <v>9855</v>
      </c>
      <c r="K2149" s="149"/>
      <c r="L2149" s="149" t="s">
        <v>287</v>
      </c>
      <c r="M2149" s="149"/>
      <c r="N2149" s="149" t="s">
        <v>263</v>
      </c>
      <c r="O2149" s="149" t="s">
        <v>214</v>
      </c>
      <c r="P2149" s="149" t="s">
        <v>53</v>
      </c>
      <c r="Q2149" s="149"/>
      <c r="R2149" s="149" t="s">
        <v>333</v>
      </c>
      <c r="S2149" s="149" t="s">
        <v>289</v>
      </c>
      <c r="T2149" s="149" t="s">
        <v>9261</v>
      </c>
      <c r="U2149" s="149" t="s">
        <v>267</v>
      </c>
      <c r="V2149" s="149"/>
      <c r="W2149" s="149"/>
      <c r="X2149" s="149" t="s">
        <v>336</v>
      </c>
      <c r="Y2149" s="149"/>
      <c r="Z2149" s="149"/>
      <c r="AA2149" s="149"/>
      <c r="AB2149" s="149" t="s">
        <v>269</v>
      </c>
      <c r="AC2149" s="149" t="s">
        <v>318</v>
      </c>
      <c r="AD2149" s="149" t="s">
        <v>9261</v>
      </c>
      <c r="AE2149" s="149" t="s">
        <v>271</v>
      </c>
      <c r="AF2149" s="149"/>
      <c r="AG2149" s="149" t="s">
        <v>1098</v>
      </c>
      <c r="AH2149" s="149" t="s">
        <v>273</v>
      </c>
      <c r="AI2149" s="158">
        <v>96</v>
      </c>
      <c r="AJ2149" s="149"/>
      <c r="AK2149" s="159" t="s">
        <v>274</v>
      </c>
      <c r="AL2149" s="159" t="s">
        <v>274</v>
      </c>
      <c r="AM2149" s="149" t="s">
        <v>274</v>
      </c>
      <c r="AN2149" s="160">
        <v>4</v>
      </c>
      <c r="AO2149" s="149"/>
      <c r="AP2149" s="149" t="s">
        <v>274</v>
      </c>
      <c r="AQ2149" s="149" t="s">
        <v>275</v>
      </c>
      <c r="AR2149" s="158">
        <v>1</v>
      </c>
      <c r="AS2149" s="149" t="s">
        <v>275</v>
      </c>
      <c r="AT2149" s="149" t="s">
        <v>276</v>
      </c>
      <c r="AU2149" s="161">
        <v>1</v>
      </c>
      <c r="AV2149" s="159">
        <v>4172.95</v>
      </c>
      <c r="AW2149" s="159">
        <v>166.92</v>
      </c>
      <c r="AX2149" s="149" t="s">
        <v>274</v>
      </c>
      <c r="AY2149" s="162">
        <v>0</v>
      </c>
      <c r="AZ2149" s="162" t="s">
        <v>274</v>
      </c>
      <c r="BA2149" s="162">
        <v>0</v>
      </c>
      <c r="BB2149" s="159">
        <v>4006.03</v>
      </c>
      <c r="BC2149" s="162" t="s">
        <v>274</v>
      </c>
      <c r="BD2149" s="162">
        <v>0</v>
      </c>
      <c r="BE2149" s="159">
        <v>166.92</v>
      </c>
      <c r="BF2149" s="159">
        <v>166.92</v>
      </c>
      <c r="BG2149" s="159">
        <v>4172.95</v>
      </c>
    </row>
    <row r="2150" ht="28.05" customHeight="1" spans="1:59">
      <c r="A2150" s="149"/>
      <c r="B2150" s="149"/>
      <c r="C2150" s="149"/>
      <c r="D2150" s="149" t="s">
        <v>3726</v>
      </c>
      <c r="E2150" s="340" t="s">
        <v>9856</v>
      </c>
      <c r="F2150" s="149" t="s">
        <v>3726</v>
      </c>
      <c r="G2150" s="149" t="s">
        <v>9857</v>
      </c>
      <c r="H2150" s="149" t="s">
        <v>9858</v>
      </c>
      <c r="I2150" s="149"/>
      <c r="J2150" s="149" t="s">
        <v>9859</v>
      </c>
      <c r="K2150" s="149"/>
      <c r="L2150" s="149" t="s">
        <v>287</v>
      </c>
      <c r="M2150" s="149"/>
      <c r="N2150" s="149" t="s">
        <v>263</v>
      </c>
      <c r="O2150" s="149" t="s">
        <v>214</v>
      </c>
      <c r="P2150" s="149" t="s">
        <v>53</v>
      </c>
      <c r="Q2150" s="149"/>
      <c r="R2150" s="149" t="s">
        <v>333</v>
      </c>
      <c r="S2150" s="149" t="s">
        <v>289</v>
      </c>
      <c r="T2150" s="149" t="s">
        <v>9261</v>
      </c>
      <c r="U2150" s="149" t="s">
        <v>267</v>
      </c>
      <c r="V2150" s="149"/>
      <c r="W2150" s="149"/>
      <c r="X2150" s="149" t="s">
        <v>336</v>
      </c>
      <c r="Y2150" s="149"/>
      <c r="Z2150" s="149"/>
      <c r="AA2150" s="149"/>
      <c r="AB2150" s="149" t="s">
        <v>269</v>
      </c>
      <c r="AC2150" s="149" t="s">
        <v>318</v>
      </c>
      <c r="AD2150" s="149" t="s">
        <v>9261</v>
      </c>
      <c r="AE2150" s="149" t="s">
        <v>271</v>
      </c>
      <c r="AF2150" s="149"/>
      <c r="AG2150" s="149" t="s">
        <v>1098</v>
      </c>
      <c r="AH2150" s="149" t="s">
        <v>273</v>
      </c>
      <c r="AI2150" s="158">
        <v>96</v>
      </c>
      <c r="AJ2150" s="149"/>
      <c r="AK2150" s="159" t="s">
        <v>274</v>
      </c>
      <c r="AL2150" s="159" t="s">
        <v>274</v>
      </c>
      <c r="AM2150" s="149" t="s">
        <v>274</v>
      </c>
      <c r="AN2150" s="160">
        <v>4</v>
      </c>
      <c r="AO2150" s="149"/>
      <c r="AP2150" s="149" t="s">
        <v>274</v>
      </c>
      <c r="AQ2150" s="149" t="s">
        <v>275</v>
      </c>
      <c r="AR2150" s="158">
        <v>1</v>
      </c>
      <c r="AS2150" s="149" t="s">
        <v>275</v>
      </c>
      <c r="AT2150" s="149" t="s">
        <v>276</v>
      </c>
      <c r="AU2150" s="161">
        <v>1</v>
      </c>
      <c r="AV2150" s="159">
        <v>4172.95</v>
      </c>
      <c r="AW2150" s="159">
        <v>166.92</v>
      </c>
      <c r="AX2150" s="149" t="s">
        <v>274</v>
      </c>
      <c r="AY2150" s="162">
        <v>0</v>
      </c>
      <c r="AZ2150" s="162" t="s">
        <v>274</v>
      </c>
      <c r="BA2150" s="162">
        <v>0</v>
      </c>
      <c r="BB2150" s="159">
        <v>4006.03</v>
      </c>
      <c r="BC2150" s="162" t="s">
        <v>274</v>
      </c>
      <c r="BD2150" s="162">
        <v>0</v>
      </c>
      <c r="BE2150" s="159">
        <v>166.92</v>
      </c>
      <c r="BF2150" s="159">
        <v>166.92</v>
      </c>
      <c r="BG2150" s="159">
        <v>4172.95</v>
      </c>
    </row>
    <row r="2151" ht="28.05" customHeight="1" spans="1:59">
      <c r="A2151" s="149"/>
      <c r="B2151" s="149"/>
      <c r="C2151" s="149"/>
      <c r="D2151" s="149" t="s">
        <v>3726</v>
      </c>
      <c r="E2151" s="340" t="s">
        <v>9860</v>
      </c>
      <c r="F2151" s="149" t="s">
        <v>3726</v>
      </c>
      <c r="G2151" s="149" t="s">
        <v>9861</v>
      </c>
      <c r="H2151" s="149" t="s">
        <v>9862</v>
      </c>
      <c r="I2151" s="149"/>
      <c r="J2151" s="149" t="s">
        <v>9863</v>
      </c>
      <c r="K2151" s="149"/>
      <c r="L2151" s="149" t="s">
        <v>287</v>
      </c>
      <c r="M2151" s="149"/>
      <c r="N2151" s="149" t="s">
        <v>263</v>
      </c>
      <c r="O2151" s="149" t="s">
        <v>214</v>
      </c>
      <c r="P2151" s="149" t="s">
        <v>53</v>
      </c>
      <c r="Q2151" s="149"/>
      <c r="R2151" s="149" t="s">
        <v>333</v>
      </c>
      <c r="S2151" s="149" t="s">
        <v>289</v>
      </c>
      <c r="T2151" s="149" t="s">
        <v>9261</v>
      </c>
      <c r="U2151" s="149" t="s">
        <v>267</v>
      </c>
      <c r="V2151" s="149"/>
      <c r="W2151" s="149"/>
      <c r="X2151" s="149" t="s">
        <v>336</v>
      </c>
      <c r="Y2151" s="149"/>
      <c r="Z2151" s="149"/>
      <c r="AA2151" s="149"/>
      <c r="AB2151" s="149" t="s">
        <v>269</v>
      </c>
      <c r="AC2151" s="149" t="s">
        <v>318</v>
      </c>
      <c r="AD2151" s="149" t="s">
        <v>9261</v>
      </c>
      <c r="AE2151" s="149" t="s">
        <v>271</v>
      </c>
      <c r="AF2151" s="149"/>
      <c r="AG2151" s="149" t="s">
        <v>1098</v>
      </c>
      <c r="AH2151" s="149" t="s">
        <v>273</v>
      </c>
      <c r="AI2151" s="158">
        <v>96</v>
      </c>
      <c r="AJ2151" s="149"/>
      <c r="AK2151" s="159" t="s">
        <v>274</v>
      </c>
      <c r="AL2151" s="159" t="s">
        <v>274</v>
      </c>
      <c r="AM2151" s="149" t="s">
        <v>274</v>
      </c>
      <c r="AN2151" s="160">
        <v>4</v>
      </c>
      <c r="AO2151" s="149"/>
      <c r="AP2151" s="149" t="s">
        <v>274</v>
      </c>
      <c r="AQ2151" s="149" t="s">
        <v>275</v>
      </c>
      <c r="AR2151" s="158">
        <v>1</v>
      </c>
      <c r="AS2151" s="149" t="s">
        <v>275</v>
      </c>
      <c r="AT2151" s="149" t="s">
        <v>276</v>
      </c>
      <c r="AU2151" s="161">
        <v>1</v>
      </c>
      <c r="AV2151" s="159">
        <v>4172.95</v>
      </c>
      <c r="AW2151" s="159">
        <v>166.92</v>
      </c>
      <c r="AX2151" s="149" t="s">
        <v>274</v>
      </c>
      <c r="AY2151" s="162">
        <v>0</v>
      </c>
      <c r="AZ2151" s="162" t="s">
        <v>274</v>
      </c>
      <c r="BA2151" s="162">
        <v>0</v>
      </c>
      <c r="BB2151" s="159">
        <v>4006.03</v>
      </c>
      <c r="BC2151" s="162" t="s">
        <v>274</v>
      </c>
      <c r="BD2151" s="162">
        <v>0</v>
      </c>
      <c r="BE2151" s="159">
        <v>166.92</v>
      </c>
      <c r="BF2151" s="159">
        <v>166.92</v>
      </c>
      <c r="BG2151" s="159">
        <v>4172.95</v>
      </c>
    </row>
    <row r="2152" ht="28.05" customHeight="1" spans="1:59">
      <c r="A2152" s="149"/>
      <c r="B2152" s="149"/>
      <c r="C2152" s="149"/>
      <c r="D2152" s="149" t="s">
        <v>3726</v>
      </c>
      <c r="E2152" s="340" t="s">
        <v>9864</v>
      </c>
      <c r="F2152" s="149" t="s">
        <v>3726</v>
      </c>
      <c r="G2152" s="149" t="s">
        <v>9865</v>
      </c>
      <c r="H2152" s="149" t="s">
        <v>9866</v>
      </c>
      <c r="I2152" s="149"/>
      <c r="J2152" s="149" t="s">
        <v>9867</v>
      </c>
      <c r="K2152" s="149"/>
      <c r="L2152" s="149" t="s">
        <v>287</v>
      </c>
      <c r="M2152" s="149"/>
      <c r="N2152" s="149" t="s">
        <v>263</v>
      </c>
      <c r="O2152" s="149" t="s">
        <v>214</v>
      </c>
      <c r="P2152" s="149" t="s">
        <v>53</v>
      </c>
      <c r="Q2152" s="149"/>
      <c r="R2152" s="149" t="s">
        <v>333</v>
      </c>
      <c r="S2152" s="149" t="s">
        <v>289</v>
      </c>
      <c r="T2152" s="149" t="s">
        <v>9261</v>
      </c>
      <c r="U2152" s="149" t="s">
        <v>267</v>
      </c>
      <c r="V2152" s="149"/>
      <c r="W2152" s="149"/>
      <c r="X2152" s="149" t="s">
        <v>336</v>
      </c>
      <c r="Y2152" s="149"/>
      <c r="Z2152" s="149"/>
      <c r="AA2152" s="149"/>
      <c r="AB2152" s="149" t="s">
        <v>269</v>
      </c>
      <c r="AC2152" s="149" t="s">
        <v>318</v>
      </c>
      <c r="AD2152" s="149" t="s">
        <v>9261</v>
      </c>
      <c r="AE2152" s="149" t="s">
        <v>271</v>
      </c>
      <c r="AF2152" s="149"/>
      <c r="AG2152" s="149" t="s">
        <v>1098</v>
      </c>
      <c r="AH2152" s="149" t="s">
        <v>273</v>
      </c>
      <c r="AI2152" s="158">
        <v>96</v>
      </c>
      <c r="AJ2152" s="149"/>
      <c r="AK2152" s="159" t="s">
        <v>274</v>
      </c>
      <c r="AL2152" s="159" t="s">
        <v>274</v>
      </c>
      <c r="AM2152" s="149" t="s">
        <v>274</v>
      </c>
      <c r="AN2152" s="160">
        <v>3.99930984</v>
      </c>
      <c r="AO2152" s="149"/>
      <c r="AP2152" s="149" t="s">
        <v>274</v>
      </c>
      <c r="AQ2152" s="149" t="s">
        <v>275</v>
      </c>
      <c r="AR2152" s="158">
        <v>1</v>
      </c>
      <c r="AS2152" s="149" t="s">
        <v>275</v>
      </c>
      <c r="AT2152" s="149" t="s">
        <v>276</v>
      </c>
      <c r="AU2152" s="161">
        <v>1</v>
      </c>
      <c r="AV2152" s="159">
        <v>4172.97</v>
      </c>
      <c r="AW2152" s="159">
        <v>166.89</v>
      </c>
      <c r="AX2152" s="149" t="s">
        <v>274</v>
      </c>
      <c r="AY2152" s="162">
        <v>0</v>
      </c>
      <c r="AZ2152" s="162" t="s">
        <v>274</v>
      </c>
      <c r="BA2152" s="162">
        <v>0</v>
      </c>
      <c r="BB2152" s="159">
        <v>4006.08</v>
      </c>
      <c r="BC2152" s="162" t="s">
        <v>274</v>
      </c>
      <c r="BD2152" s="162">
        <v>0</v>
      </c>
      <c r="BE2152" s="159">
        <v>166.89</v>
      </c>
      <c r="BF2152" s="159">
        <v>166.89</v>
      </c>
      <c r="BG2152" s="159">
        <v>4172.97</v>
      </c>
    </row>
    <row r="2153" ht="28.05" customHeight="1" spans="1:59">
      <c r="A2153" s="149"/>
      <c r="B2153" s="149"/>
      <c r="C2153" s="149"/>
      <c r="D2153" s="149" t="s">
        <v>3726</v>
      </c>
      <c r="E2153" s="340" t="s">
        <v>9868</v>
      </c>
      <c r="F2153" s="149" t="s">
        <v>3726</v>
      </c>
      <c r="G2153" s="149" t="s">
        <v>9869</v>
      </c>
      <c r="H2153" s="149" t="s">
        <v>7757</v>
      </c>
      <c r="I2153" s="149" t="s">
        <v>9870</v>
      </c>
      <c r="J2153" s="149" t="s">
        <v>9871</v>
      </c>
      <c r="K2153" s="149"/>
      <c r="L2153" s="149" t="s">
        <v>262</v>
      </c>
      <c r="M2153" s="149"/>
      <c r="N2153" s="149" t="s">
        <v>263</v>
      </c>
      <c r="O2153" s="149" t="s">
        <v>214</v>
      </c>
      <c r="P2153" s="149" t="s">
        <v>53</v>
      </c>
      <c r="Q2153" s="149"/>
      <c r="R2153" s="149" t="s">
        <v>4628</v>
      </c>
      <c r="S2153" s="149" t="s">
        <v>793</v>
      </c>
      <c r="T2153" s="149" t="s">
        <v>9872</v>
      </c>
      <c r="U2153" s="149" t="s">
        <v>267</v>
      </c>
      <c r="V2153" s="149"/>
      <c r="W2153" s="149"/>
      <c r="X2153" s="149" t="s">
        <v>268</v>
      </c>
      <c r="Y2153" s="149"/>
      <c r="Z2153" s="149"/>
      <c r="AA2153" s="149"/>
      <c r="AB2153" s="149" t="s">
        <v>269</v>
      </c>
      <c r="AC2153" s="149" t="s">
        <v>318</v>
      </c>
      <c r="AD2153" s="149" t="s">
        <v>9872</v>
      </c>
      <c r="AE2153" s="149" t="s">
        <v>271</v>
      </c>
      <c r="AF2153" s="149"/>
      <c r="AG2153" s="149" t="s">
        <v>1098</v>
      </c>
      <c r="AH2153" s="149" t="s">
        <v>273</v>
      </c>
      <c r="AI2153" s="158">
        <v>96</v>
      </c>
      <c r="AJ2153" s="149"/>
      <c r="AK2153" s="159" t="s">
        <v>274</v>
      </c>
      <c r="AL2153" s="159" t="s">
        <v>274</v>
      </c>
      <c r="AM2153" s="149" t="s">
        <v>274</v>
      </c>
      <c r="AN2153" s="160">
        <v>4</v>
      </c>
      <c r="AO2153" s="149"/>
      <c r="AP2153" s="149" t="s">
        <v>274</v>
      </c>
      <c r="AQ2153" s="149" t="s">
        <v>275</v>
      </c>
      <c r="AR2153" s="158">
        <v>1</v>
      </c>
      <c r="AS2153" s="149" t="s">
        <v>275</v>
      </c>
      <c r="AT2153" s="149" t="s">
        <v>276</v>
      </c>
      <c r="AU2153" s="161">
        <v>1</v>
      </c>
      <c r="AV2153" s="159">
        <v>27350.43</v>
      </c>
      <c r="AW2153" s="159">
        <v>1094.02</v>
      </c>
      <c r="AX2153" s="149" t="s">
        <v>274</v>
      </c>
      <c r="AY2153" s="162">
        <v>0</v>
      </c>
      <c r="AZ2153" s="162" t="s">
        <v>274</v>
      </c>
      <c r="BA2153" s="162">
        <v>0</v>
      </c>
      <c r="BB2153" s="159">
        <v>26256.41</v>
      </c>
      <c r="BC2153" s="162" t="s">
        <v>274</v>
      </c>
      <c r="BD2153" s="162">
        <v>0</v>
      </c>
      <c r="BE2153" s="159">
        <v>1094.02</v>
      </c>
      <c r="BF2153" s="159">
        <v>1094.02</v>
      </c>
      <c r="BG2153" s="159">
        <v>27350.43</v>
      </c>
    </row>
    <row r="2154" ht="28.05" customHeight="1" spans="1:59">
      <c r="A2154" s="149"/>
      <c r="B2154" s="149"/>
      <c r="C2154" s="149"/>
      <c r="D2154" s="149" t="s">
        <v>3726</v>
      </c>
      <c r="E2154" s="340" t="s">
        <v>9873</v>
      </c>
      <c r="F2154" s="149" t="s">
        <v>3726</v>
      </c>
      <c r="G2154" s="149" t="s">
        <v>9874</v>
      </c>
      <c r="H2154" s="149" t="s">
        <v>9875</v>
      </c>
      <c r="I2154" s="149"/>
      <c r="J2154" s="149" t="s">
        <v>9876</v>
      </c>
      <c r="K2154" s="149"/>
      <c r="L2154" s="149" t="s">
        <v>287</v>
      </c>
      <c r="M2154" s="149"/>
      <c r="N2154" s="149" t="s">
        <v>263</v>
      </c>
      <c r="O2154" s="149" t="s">
        <v>214</v>
      </c>
      <c r="P2154" s="149" t="s">
        <v>53</v>
      </c>
      <c r="Q2154" s="149"/>
      <c r="R2154" s="149" t="s">
        <v>333</v>
      </c>
      <c r="S2154" s="149" t="s">
        <v>289</v>
      </c>
      <c r="T2154" s="149" t="s">
        <v>9261</v>
      </c>
      <c r="U2154" s="149" t="s">
        <v>267</v>
      </c>
      <c r="V2154" s="149"/>
      <c r="W2154" s="149"/>
      <c r="X2154" s="149" t="s">
        <v>336</v>
      </c>
      <c r="Y2154" s="149"/>
      <c r="Z2154" s="149"/>
      <c r="AA2154" s="149"/>
      <c r="AB2154" s="149" t="s">
        <v>269</v>
      </c>
      <c r="AC2154" s="149" t="s">
        <v>318</v>
      </c>
      <c r="AD2154" s="149" t="s">
        <v>9261</v>
      </c>
      <c r="AE2154" s="149" t="s">
        <v>271</v>
      </c>
      <c r="AF2154" s="149"/>
      <c r="AG2154" s="149" t="s">
        <v>1098</v>
      </c>
      <c r="AH2154" s="149" t="s">
        <v>273</v>
      </c>
      <c r="AI2154" s="158">
        <v>96</v>
      </c>
      <c r="AJ2154" s="149"/>
      <c r="AK2154" s="159" t="s">
        <v>274</v>
      </c>
      <c r="AL2154" s="159" t="s">
        <v>274</v>
      </c>
      <c r="AM2154" s="149" t="s">
        <v>274</v>
      </c>
      <c r="AN2154" s="160">
        <v>4</v>
      </c>
      <c r="AO2154" s="149"/>
      <c r="AP2154" s="149" t="s">
        <v>274</v>
      </c>
      <c r="AQ2154" s="149" t="s">
        <v>275</v>
      </c>
      <c r="AR2154" s="158">
        <v>1</v>
      </c>
      <c r="AS2154" s="149" t="s">
        <v>275</v>
      </c>
      <c r="AT2154" s="149" t="s">
        <v>276</v>
      </c>
      <c r="AU2154" s="161">
        <v>1</v>
      </c>
      <c r="AV2154" s="159">
        <v>57471.26</v>
      </c>
      <c r="AW2154" s="159">
        <v>2298.85</v>
      </c>
      <c r="AX2154" s="149" t="s">
        <v>274</v>
      </c>
      <c r="AY2154" s="162">
        <v>0</v>
      </c>
      <c r="AZ2154" s="162" t="s">
        <v>274</v>
      </c>
      <c r="BA2154" s="162">
        <v>0</v>
      </c>
      <c r="BB2154" s="159">
        <v>55172.41</v>
      </c>
      <c r="BC2154" s="162" t="s">
        <v>274</v>
      </c>
      <c r="BD2154" s="162">
        <v>0</v>
      </c>
      <c r="BE2154" s="159">
        <v>2298.85</v>
      </c>
      <c r="BF2154" s="159">
        <v>2298.85</v>
      </c>
      <c r="BG2154" s="159">
        <v>57471.26</v>
      </c>
    </row>
    <row r="2155" ht="28.05" customHeight="1" spans="1:59">
      <c r="A2155" s="149"/>
      <c r="B2155" s="149"/>
      <c r="C2155" s="149"/>
      <c r="D2155" s="149" t="s">
        <v>3726</v>
      </c>
      <c r="E2155" s="340" t="s">
        <v>9877</v>
      </c>
      <c r="F2155" s="149" t="s">
        <v>3726</v>
      </c>
      <c r="G2155" s="149" t="s">
        <v>9878</v>
      </c>
      <c r="H2155" s="149" t="s">
        <v>9879</v>
      </c>
      <c r="I2155" s="149"/>
      <c r="J2155" s="149" t="s">
        <v>9880</v>
      </c>
      <c r="K2155" s="149"/>
      <c r="L2155" s="149" t="s">
        <v>287</v>
      </c>
      <c r="M2155" s="149"/>
      <c r="N2155" s="149" t="s">
        <v>263</v>
      </c>
      <c r="O2155" s="149" t="s">
        <v>214</v>
      </c>
      <c r="P2155" s="149" t="s">
        <v>53</v>
      </c>
      <c r="Q2155" s="149"/>
      <c r="R2155" s="149" t="s">
        <v>333</v>
      </c>
      <c r="S2155" s="149" t="s">
        <v>289</v>
      </c>
      <c r="T2155" s="149" t="s">
        <v>9261</v>
      </c>
      <c r="U2155" s="149" t="s">
        <v>267</v>
      </c>
      <c r="V2155" s="149"/>
      <c r="W2155" s="149"/>
      <c r="X2155" s="149" t="s">
        <v>336</v>
      </c>
      <c r="Y2155" s="149"/>
      <c r="Z2155" s="149"/>
      <c r="AA2155" s="149"/>
      <c r="AB2155" s="149" t="s">
        <v>269</v>
      </c>
      <c r="AC2155" s="149" t="s">
        <v>318</v>
      </c>
      <c r="AD2155" s="149" t="s">
        <v>9261</v>
      </c>
      <c r="AE2155" s="149" t="s">
        <v>271</v>
      </c>
      <c r="AF2155" s="149"/>
      <c r="AG2155" s="149" t="s">
        <v>1098</v>
      </c>
      <c r="AH2155" s="149" t="s">
        <v>273</v>
      </c>
      <c r="AI2155" s="158">
        <v>96</v>
      </c>
      <c r="AJ2155" s="149"/>
      <c r="AK2155" s="159" t="s">
        <v>274</v>
      </c>
      <c r="AL2155" s="159" t="s">
        <v>274</v>
      </c>
      <c r="AM2155" s="149" t="s">
        <v>274</v>
      </c>
      <c r="AN2155" s="160">
        <v>4</v>
      </c>
      <c r="AO2155" s="149"/>
      <c r="AP2155" s="149" t="s">
        <v>274</v>
      </c>
      <c r="AQ2155" s="149" t="s">
        <v>275</v>
      </c>
      <c r="AR2155" s="158">
        <v>1</v>
      </c>
      <c r="AS2155" s="149" t="s">
        <v>275</v>
      </c>
      <c r="AT2155" s="149" t="s">
        <v>276</v>
      </c>
      <c r="AU2155" s="161">
        <v>1</v>
      </c>
      <c r="AV2155" s="159">
        <v>57471.26</v>
      </c>
      <c r="AW2155" s="159">
        <v>2298.85</v>
      </c>
      <c r="AX2155" s="149" t="s">
        <v>274</v>
      </c>
      <c r="AY2155" s="162">
        <v>0</v>
      </c>
      <c r="AZ2155" s="162" t="s">
        <v>274</v>
      </c>
      <c r="BA2155" s="162">
        <v>0</v>
      </c>
      <c r="BB2155" s="159">
        <v>55172.41</v>
      </c>
      <c r="BC2155" s="162" t="s">
        <v>274</v>
      </c>
      <c r="BD2155" s="162">
        <v>0</v>
      </c>
      <c r="BE2155" s="159">
        <v>2298.85</v>
      </c>
      <c r="BF2155" s="159">
        <v>2298.85</v>
      </c>
      <c r="BG2155" s="159">
        <v>57471.26</v>
      </c>
    </row>
    <row r="2156" ht="28.05" customHeight="1" spans="1:59">
      <c r="A2156" s="149"/>
      <c r="B2156" s="149"/>
      <c r="C2156" s="149"/>
      <c r="D2156" s="149" t="s">
        <v>3726</v>
      </c>
      <c r="E2156" s="340" t="s">
        <v>9881</v>
      </c>
      <c r="F2156" s="149" t="s">
        <v>3726</v>
      </c>
      <c r="G2156" s="149" t="s">
        <v>9882</v>
      </c>
      <c r="H2156" s="149" t="s">
        <v>9883</v>
      </c>
      <c r="I2156" s="149"/>
      <c r="J2156" s="149" t="s">
        <v>9884</v>
      </c>
      <c r="K2156" s="149"/>
      <c r="L2156" s="149" t="s">
        <v>287</v>
      </c>
      <c r="M2156" s="149"/>
      <c r="N2156" s="149" t="s">
        <v>263</v>
      </c>
      <c r="O2156" s="149" t="s">
        <v>214</v>
      </c>
      <c r="P2156" s="149" t="s">
        <v>53</v>
      </c>
      <c r="Q2156" s="149"/>
      <c r="R2156" s="149" t="s">
        <v>333</v>
      </c>
      <c r="S2156" s="149" t="s">
        <v>289</v>
      </c>
      <c r="T2156" s="149" t="s">
        <v>9261</v>
      </c>
      <c r="U2156" s="149" t="s">
        <v>267</v>
      </c>
      <c r="V2156" s="149"/>
      <c r="W2156" s="149"/>
      <c r="X2156" s="149" t="s">
        <v>336</v>
      </c>
      <c r="Y2156" s="149"/>
      <c r="Z2156" s="149"/>
      <c r="AA2156" s="149"/>
      <c r="AB2156" s="149" t="s">
        <v>269</v>
      </c>
      <c r="AC2156" s="149" t="s">
        <v>318</v>
      </c>
      <c r="AD2156" s="149" t="s">
        <v>9261</v>
      </c>
      <c r="AE2156" s="149" t="s">
        <v>271</v>
      </c>
      <c r="AF2156" s="149"/>
      <c r="AG2156" s="149" t="s">
        <v>1098</v>
      </c>
      <c r="AH2156" s="149" t="s">
        <v>273</v>
      </c>
      <c r="AI2156" s="158">
        <v>96</v>
      </c>
      <c r="AJ2156" s="149"/>
      <c r="AK2156" s="159" t="s">
        <v>274</v>
      </c>
      <c r="AL2156" s="159" t="s">
        <v>274</v>
      </c>
      <c r="AM2156" s="149" t="s">
        <v>274</v>
      </c>
      <c r="AN2156" s="160">
        <v>4</v>
      </c>
      <c r="AO2156" s="149"/>
      <c r="AP2156" s="149" t="s">
        <v>274</v>
      </c>
      <c r="AQ2156" s="149" t="s">
        <v>275</v>
      </c>
      <c r="AR2156" s="158">
        <v>1</v>
      </c>
      <c r="AS2156" s="149" t="s">
        <v>275</v>
      </c>
      <c r="AT2156" s="149" t="s">
        <v>276</v>
      </c>
      <c r="AU2156" s="161">
        <v>1</v>
      </c>
      <c r="AV2156" s="159">
        <v>57471.26</v>
      </c>
      <c r="AW2156" s="159">
        <v>2298.85</v>
      </c>
      <c r="AX2156" s="149" t="s">
        <v>274</v>
      </c>
      <c r="AY2156" s="162">
        <v>0</v>
      </c>
      <c r="AZ2156" s="162" t="s">
        <v>274</v>
      </c>
      <c r="BA2156" s="162">
        <v>0</v>
      </c>
      <c r="BB2156" s="159">
        <v>55172.41</v>
      </c>
      <c r="BC2156" s="162" t="s">
        <v>274</v>
      </c>
      <c r="BD2156" s="162">
        <v>0</v>
      </c>
      <c r="BE2156" s="159">
        <v>2298.85</v>
      </c>
      <c r="BF2156" s="159">
        <v>2298.85</v>
      </c>
      <c r="BG2156" s="159">
        <v>57471.26</v>
      </c>
    </row>
    <row r="2157" ht="28.05" customHeight="1" spans="1:59">
      <c r="A2157" s="149"/>
      <c r="B2157" s="149"/>
      <c r="C2157" s="149"/>
      <c r="D2157" s="149" t="s">
        <v>3726</v>
      </c>
      <c r="E2157" s="340" t="s">
        <v>9885</v>
      </c>
      <c r="F2157" s="149" t="s">
        <v>3726</v>
      </c>
      <c r="G2157" s="149" t="s">
        <v>9886</v>
      </c>
      <c r="H2157" s="149" t="s">
        <v>9887</v>
      </c>
      <c r="I2157" s="149"/>
      <c r="J2157" s="149" t="s">
        <v>9888</v>
      </c>
      <c r="K2157" s="149"/>
      <c r="L2157" s="149" t="s">
        <v>287</v>
      </c>
      <c r="M2157" s="149"/>
      <c r="N2157" s="149" t="s">
        <v>263</v>
      </c>
      <c r="O2157" s="149" t="s">
        <v>214</v>
      </c>
      <c r="P2157" s="149" t="s">
        <v>53</v>
      </c>
      <c r="Q2157" s="149"/>
      <c r="R2157" s="149" t="s">
        <v>333</v>
      </c>
      <c r="S2157" s="149" t="s">
        <v>289</v>
      </c>
      <c r="T2157" s="149" t="s">
        <v>9261</v>
      </c>
      <c r="U2157" s="149" t="s">
        <v>267</v>
      </c>
      <c r="V2157" s="149"/>
      <c r="W2157" s="149"/>
      <c r="X2157" s="149" t="s">
        <v>336</v>
      </c>
      <c r="Y2157" s="149"/>
      <c r="Z2157" s="149"/>
      <c r="AA2157" s="149"/>
      <c r="AB2157" s="149" t="s">
        <v>269</v>
      </c>
      <c r="AC2157" s="149" t="s">
        <v>318</v>
      </c>
      <c r="AD2157" s="149" t="s">
        <v>9261</v>
      </c>
      <c r="AE2157" s="149" t="s">
        <v>271</v>
      </c>
      <c r="AF2157" s="149"/>
      <c r="AG2157" s="149" t="s">
        <v>1098</v>
      </c>
      <c r="AH2157" s="149" t="s">
        <v>273</v>
      </c>
      <c r="AI2157" s="158">
        <v>96</v>
      </c>
      <c r="AJ2157" s="149"/>
      <c r="AK2157" s="159" t="s">
        <v>274</v>
      </c>
      <c r="AL2157" s="159" t="s">
        <v>274</v>
      </c>
      <c r="AM2157" s="149" t="s">
        <v>274</v>
      </c>
      <c r="AN2157" s="160">
        <v>4</v>
      </c>
      <c r="AO2157" s="149"/>
      <c r="AP2157" s="149" t="s">
        <v>274</v>
      </c>
      <c r="AQ2157" s="149" t="s">
        <v>275</v>
      </c>
      <c r="AR2157" s="158">
        <v>1</v>
      </c>
      <c r="AS2157" s="149" t="s">
        <v>275</v>
      </c>
      <c r="AT2157" s="149" t="s">
        <v>276</v>
      </c>
      <c r="AU2157" s="161">
        <v>1</v>
      </c>
      <c r="AV2157" s="159">
        <v>57471.26</v>
      </c>
      <c r="AW2157" s="159">
        <v>2298.85</v>
      </c>
      <c r="AX2157" s="149" t="s">
        <v>274</v>
      </c>
      <c r="AY2157" s="162">
        <v>0</v>
      </c>
      <c r="AZ2157" s="162" t="s">
        <v>274</v>
      </c>
      <c r="BA2157" s="162">
        <v>0</v>
      </c>
      <c r="BB2157" s="159">
        <v>55172.41</v>
      </c>
      <c r="BC2157" s="162" t="s">
        <v>274</v>
      </c>
      <c r="BD2157" s="162">
        <v>0</v>
      </c>
      <c r="BE2157" s="159">
        <v>2298.85</v>
      </c>
      <c r="BF2157" s="159">
        <v>2298.85</v>
      </c>
      <c r="BG2157" s="159">
        <v>57471.26</v>
      </c>
    </row>
    <row r="2158" ht="28.05" customHeight="1" spans="1:59">
      <c r="A2158" s="149"/>
      <c r="B2158" s="149"/>
      <c r="C2158" s="149"/>
      <c r="D2158" s="149" t="s">
        <v>3726</v>
      </c>
      <c r="E2158" s="340" t="s">
        <v>9889</v>
      </c>
      <c r="F2158" s="149" t="s">
        <v>3726</v>
      </c>
      <c r="G2158" s="149" t="s">
        <v>9890</v>
      </c>
      <c r="H2158" s="149" t="s">
        <v>9891</v>
      </c>
      <c r="I2158" s="149"/>
      <c r="J2158" s="149" t="s">
        <v>9892</v>
      </c>
      <c r="K2158" s="149"/>
      <c r="L2158" s="149" t="s">
        <v>287</v>
      </c>
      <c r="M2158" s="149"/>
      <c r="N2158" s="149" t="s">
        <v>263</v>
      </c>
      <c r="O2158" s="149" t="s">
        <v>214</v>
      </c>
      <c r="P2158" s="149" t="s">
        <v>53</v>
      </c>
      <c r="Q2158" s="149"/>
      <c r="R2158" s="149" t="s">
        <v>333</v>
      </c>
      <c r="S2158" s="149" t="s">
        <v>289</v>
      </c>
      <c r="T2158" s="149" t="s">
        <v>9261</v>
      </c>
      <c r="U2158" s="149" t="s">
        <v>267</v>
      </c>
      <c r="V2158" s="149"/>
      <c r="W2158" s="149"/>
      <c r="X2158" s="149" t="s">
        <v>336</v>
      </c>
      <c r="Y2158" s="149"/>
      <c r="Z2158" s="149"/>
      <c r="AA2158" s="149"/>
      <c r="AB2158" s="149" t="s">
        <v>269</v>
      </c>
      <c r="AC2158" s="149" t="s">
        <v>318</v>
      </c>
      <c r="AD2158" s="149" t="s">
        <v>9261</v>
      </c>
      <c r="AE2158" s="149" t="s">
        <v>271</v>
      </c>
      <c r="AF2158" s="149"/>
      <c r="AG2158" s="149" t="s">
        <v>1098</v>
      </c>
      <c r="AH2158" s="149" t="s">
        <v>273</v>
      </c>
      <c r="AI2158" s="158">
        <v>96</v>
      </c>
      <c r="AJ2158" s="149"/>
      <c r="AK2158" s="159" t="s">
        <v>274</v>
      </c>
      <c r="AL2158" s="159" t="s">
        <v>274</v>
      </c>
      <c r="AM2158" s="149" t="s">
        <v>274</v>
      </c>
      <c r="AN2158" s="160">
        <v>4</v>
      </c>
      <c r="AO2158" s="149"/>
      <c r="AP2158" s="149" t="s">
        <v>274</v>
      </c>
      <c r="AQ2158" s="149" t="s">
        <v>275</v>
      </c>
      <c r="AR2158" s="158">
        <v>1</v>
      </c>
      <c r="AS2158" s="149" t="s">
        <v>275</v>
      </c>
      <c r="AT2158" s="149" t="s">
        <v>276</v>
      </c>
      <c r="AU2158" s="161">
        <v>1</v>
      </c>
      <c r="AV2158" s="159">
        <v>57471.26</v>
      </c>
      <c r="AW2158" s="159">
        <v>2298.85</v>
      </c>
      <c r="AX2158" s="149" t="s">
        <v>274</v>
      </c>
      <c r="AY2158" s="162">
        <v>0</v>
      </c>
      <c r="AZ2158" s="162" t="s">
        <v>274</v>
      </c>
      <c r="BA2158" s="162">
        <v>0</v>
      </c>
      <c r="BB2158" s="159">
        <v>55172.41</v>
      </c>
      <c r="BC2158" s="162" t="s">
        <v>274</v>
      </c>
      <c r="BD2158" s="162">
        <v>0</v>
      </c>
      <c r="BE2158" s="159">
        <v>2298.85</v>
      </c>
      <c r="BF2158" s="159">
        <v>2298.85</v>
      </c>
      <c r="BG2158" s="159">
        <v>57471.26</v>
      </c>
    </row>
    <row r="2159" ht="28.05" customHeight="1" spans="1:59">
      <c r="A2159" s="149"/>
      <c r="B2159" s="149"/>
      <c r="C2159" s="149"/>
      <c r="D2159" s="149" t="s">
        <v>3726</v>
      </c>
      <c r="E2159" s="340" t="s">
        <v>9893</v>
      </c>
      <c r="F2159" s="149" t="s">
        <v>3726</v>
      </c>
      <c r="G2159" s="149" t="s">
        <v>9894</v>
      </c>
      <c r="H2159" s="149" t="s">
        <v>9895</v>
      </c>
      <c r="I2159" s="149"/>
      <c r="J2159" s="149" t="s">
        <v>9896</v>
      </c>
      <c r="K2159" s="149"/>
      <c r="L2159" s="149" t="s">
        <v>287</v>
      </c>
      <c r="M2159" s="149"/>
      <c r="N2159" s="149" t="s">
        <v>263</v>
      </c>
      <c r="O2159" s="149" t="s">
        <v>214</v>
      </c>
      <c r="P2159" s="149" t="s">
        <v>53</v>
      </c>
      <c r="Q2159" s="149"/>
      <c r="R2159" s="149" t="s">
        <v>333</v>
      </c>
      <c r="S2159" s="149" t="s">
        <v>289</v>
      </c>
      <c r="T2159" s="149" t="s">
        <v>9261</v>
      </c>
      <c r="U2159" s="149" t="s">
        <v>267</v>
      </c>
      <c r="V2159" s="149"/>
      <c r="W2159" s="149"/>
      <c r="X2159" s="149" t="s">
        <v>336</v>
      </c>
      <c r="Y2159" s="149"/>
      <c r="Z2159" s="149"/>
      <c r="AA2159" s="149"/>
      <c r="AB2159" s="149" t="s">
        <v>269</v>
      </c>
      <c r="AC2159" s="149" t="s">
        <v>318</v>
      </c>
      <c r="AD2159" s="149" t="s">
        <v>9261</v>
      </c>
      <c r="AE2159" s="149" t="s">
        <v>271</v>
      </c>
      <c r="AF2159" s="149"/>
      <c r="AG2159" s="149" t="s">
        <v>1098</v>
      </c>
      <c r="AH2159" s="149" t="s">
        <v>273</v>
      </c>
      <c r="AI2159" s="158">
        <v>96</v>
      </c>
      <c r="AJ2159" s="149"/>
      <c r="AK2159" s="159" t="s">
        <v>274</v>
      </c>
      <c r="AL2159" s="159" t="s">
        <v>274</v>
      </c>
      <c r="AM2159" s="149" t="s">
        <v>274</v>
      </c>
      <c r="AN2159" s="160">
        <v>4</v>
      </c>
      <c r="AO2159" s="149"/>
      <c r="AP2159" s="149" t="s">
        <v>274</v>
      </c>
      <c r="AQ2159" s="149" t="s">
        <v>275</v>
      </c>
      <c r="AR2159" s="158">
        <v>1</v>
      </c>
      <c r="AS2159" s="149" t="s">
        <v>275</v>
      </c>
      <c r="AT2159" s="149" t="s">
        <v>276</v>
      </c>
      <c r="AU2159" s="161">
        <v>1</v>
      </c>
      <c r="AV2159" s="159">
        <v>57471.26</v>
      </c>
      <c r="AW2159" s="159">
        <v>2298.85</v>
      </c>
      <c r="AX2159" s="149" t="s">
        <v>274</v>
      </c>
      <c r="AY2159" s="162">
        <v>0</v>
      </c>
      <c r="AZ2159" s="162" t="s">
        <v>274</v>
      </c>
      <c r="BA2159" s="162">
        <v>0</v>
      </c>
      <c r="BB2159" s="159">
        <v>55172.41</v>
      </c>
      <c r="BC2159" s="162" t="s">
        <v>274</v>
      </c>
      <c r="BD2159" s="162">
        <v>0</v>
      </c>
      <c r="BE2159" s="159">
        <v>2298.85</v>
      </c>
      <c r="BF2159" s="159">
        <v>2298.85</v>
      </c>
      <c r="BG2159" s="159">
        <v>57471.26</v>
      </c>
    </row>
    <row r="2160" ht="28.05" customHeight="1" spans="1:59">
      <c r="A2160" s="149"/>
      <c r="B2160" s="149"/>
      <c r="C2160" s="149"/>
      <c r="D2160" s="149" t="s">
        <v>3726</v>
      </c>
      <c r="E2160" s="340" t="s">
        <v>9897</v>
      </c>
      <c r="F2160" s="149" t="s">
        <v>3726</v>
      </c>
      <c r="G2160" s="149" t="s">
        <v>9898</v>
      </c>
      <c r="H2160" s="149" t="s">
        <v>9899</v>
      </c>
      <c r="I2160" s="149"/>
      <c r="J2160" s="149" t="s">
        <v>9900</v>
      </c>
      <c r="K2160" s="149"/>
      <c r="L2160" s="149" t="s">
        <v>287</v>
      </c>
      <c r="M2160" s="149"/>
      <c r="N2160" s="149" t="s">
        <v>263</v>
      </c>
      <c r="O2160" s="149" t="s">
        <v>214</v>
      </c>
      <c r="P2160" s="149" t="s">
        <v>53</v>
      </c>
      <c r="Q2160" s="149"/>
      <c r="R2160" s="149" t="s">
        <v>333</v>
      </c>
      <c r="S2160" s="149" t="s">
        <v>289</v>
      </c>
      <c r="T2160" s="149" t="s">
        <v>9261</v>
      </c>
      <c r="U2160" s="149" t="s">
        <v>267</v>
      </c>
      <c r="V2160" s="149"/>
      <c r="W2160" s="149"/>
      <c r="X2160" s="149" t="s">
        <v>336</v>
      </c>
      <c r="Y2160" s="149"/>
      <c r="Z2160" s="149"/>
      <c r="AA2160" s="149"/>
      <c r="AB2160" s="149" t="s">
        <v>269</v>
      </c>
      <c r="AC2160" s="149" t="s">
        <v>318</v>
      </c>
      <c r="AD2160" s="149" t="s">
        <v>9261</v>
      </c>
      <c r="AE2160" s="149" t="s">
        <v>271</v>
      </c>
      <c r="AF2160" s="149"/>
      <c r="AG2160" s="149" t="s">
        <v>1098</v>
      </c>
      <c r="AH2160" s="149" t="s">
        <v>273</v>
      </c>
      <c r="AI2160" s="158">
        <v>96</v>
      </c>
      <c r="AJ2160" s="149"/>
      <c r="AK2160" s="159" t="s">
        <v>274</v>
      </c>
      <c r="AL2160" s="159" t="s">
        <v>274</v>
      </c>
      <c r="AM2160" s="149" t="s">
        <v>274</v>
      </c>
      <c r="AN2160" s="160">
        <v>4</v>
      </c>
      <c r="AO2160" s="149"/>
      <c r="AP2160" s="149" t="s">
        <v>274</v>
      </c>
      <c r="AQ2160" s="149" t="s">
        <v>275</v>
      </c>
      <c r="AR2160" s="158">
        <v>1</v>
      </c>
      <c r="AS2160" s="149" t="s">
        <v>275</v>
      </c>
      <c r="AT2160" s="149" t="s">
        <v>276</v>
      </c>
      <c r="AU2160" s="161">
        <v>1</v>
      </c>
      <c r="AV2160" s="159">
        <v>57471.26</v>
      </c>
      <c r="AW2160" s="159">
        <v>2298.85</v>
      </c>
      <c r="AX2160" s="149" t="s">
        <v>274</v>
      </c>
      <c r="AY2160" s="162">
        <v>0</v>
      </c>
      <c r="AZ2160" s="162" t="s">
        <v>274</v>
      </c>
      <c r="BA2160" s="162">
        <v>0</v>
      </c>
      <c r="BB2160" s="159">
        <v>55172.41</v>
      </c>
      <c r="BC2160" s="162" t="s">
        <v>274</v>
      </c>
      <c r="BD2160" s="162">
        <v>0</v>
      </c>
      <c r="BE2160" s="159">
        <v>2298.85</v>
      </c>
      <c r="BF2160" s="159">
        <v>2298.85</v>
      </c>
      <c r="BG2160" s="159">
        <v>57471.26</v>
      </c>
    </row>
    <row r="2161" ht="28.05" customHeight="1" spans="1:59">
      <c r="A2161" s="149"/>
      <c r="B2161" s="149"/>
      <c r="C2161" s="149"/>
      <c r="D2161" s="149" t="s">
        <v>3726</v>
      </c>
      <c r="E2161" s="340" t="s">
        <v>9901</v>
      </c>
      <c r="F2161" s="149" t="s">
        <v>3726</v>
      </c>
      <c r="G2161" s="149" t="s">
        <v>9902</v>
      </c>
      <c r="H2161" s="149" t="s">
        <v>158</v>
      </c>
      <c r="I2161" s="149" t="s">
        <v>9903</v>
      </c>
      <c r="J2161" s="149" t="s">
        <v>9904</v>
      </c>
      <c r="K2161" s="149"/>
      <c r="L2161" s="149" t="s">
        <v>262</v>
      </c>
      <c r="M2161" s="149"/>
      <c r="N2161" s="149" t="s">
        <v>263</v>
      </c>
      <c r="O2161" s="149" t="s">
        <v>214</v>
      </c>
      <c r="P2161" s="149" t="s">
        <v>53</v>
      </c>
      <c r="Q2161" s="149"/>
      <c r="R2161" s="149" t="s">
        <v>3914</v>
      </c>
      <c r="S2161" s="149" t="s">
        <v>5890</v>
      </c>
      <c r="T2161" s="149" t="s">
        <v>9905</v>
      </c>
      <c r="U2161" s="149" t="s">
        <v>267</v>
      </c>
      <c r="V2161" s="149"/>
      <c r="W2161" s="149"/>
      <c r="X2161" s="149" t="s">
        <v>268</v>
      </c>
      <c r="Y2161" s="149"/>
      <c r="Z2161" s="149"/>
      <c r="AA2161" s="149"/>
      <c r="AB2161" s="149" t="s">
        <v>269</v>
      </c>
      <c r="AC2161" s="149" t="s">
        <v>318</v>
      </c>
      <c r="AD2161" s="149" t="s">
        <v>9905</v>
      </c>
      <c r="AE2161" s="149" t="s">
        <v>271</v>
      </c>
      <c r="AF2161" s="149"/>
      <c r="AG2161" s="149" t="s">
        <v>1098</v>
      </c>
      <c r="AH2161" s="149" t="s">
        <v>273</v>
      </c>
      <c r="AI2161" s="158">
        <v>96</v>
      </c>
      <c r="AJ2161" s="149"/>
      <c r="AK2161" s="159" t="s">
        <v>274</v>
      </c>
      <c r="AL2161" s="159" t="s">
        <v>274</v>
      </c>
      <c r="AM2161" s="149" t="s">
        <v>274</v>
      </c>
      <c r="AN2161" s="160">
        <v>4</v>
      </c>
      <c r="AO2161" s="149"/>
      <c r="AP2161" s="149" t="s">
        <v>274</v>
      </c>
      <c r="AQ2161" s="149" t="s">
        <v>275</v>
      </c>
      <c r="AR2161" s="158">
        <v>1</v>
      </c>
      <c r="AS2161" s="149" t="s">
        <v>275</v>
      </c>
      <c r="AT2161" s="149" t="s">
        <v>276</v>
      </c>
      <c r="AU2161" s="161">
        <v>1</v>
      </c>
      <c r="AV2161" s="159">
        <v>4188.04</v>
      </c>
      <c r="AW2161" s="159">
        <v>167.52</v>
      </c>
      <c r="AX2161" s="149" t="s">
        <v>274</v>
      </c>
      <c r="AY2161" s="162">
        <v>0</v>
      </c>
      <c r="AZ2161" s="162" t="s">
        <v>274</v>
      </c>
      <c r="BA2161" s="162">
        <v>0</v>
      </c>
      <c r="BB2161" s="159">
        <v>4020.52</v>
      </c>
      <c r="BC2161" s="162" t="s">
        <v>274</v>
      </c>
      <c r="BD2161" s="162">
        <v>0</v>
      </c>
      <c r="BE2161" s="159">
        <v>167.52</v>
      </c>
      <c r="BF2161" s="159">
        <v>167.52</v>
      </c>
      <c r="BG2161" s="159">
        <v>4188.04</v>
      </c>
    </row>
    <row r="2162" ht="28.05" customHeight="1" spans="1:59">
      <c r="A2162" s="149"/>
      <c r="B2162" s="149"/>
      <c r="C2162" s="149"/>
      <c r="D2162" s="149" t="s">
        <v>3726</v>
      </c>
      <c r="E2162" s="340" t="s">
        <v>9906</v>
      </c>
      <c r="F2162" s="149" t="s">
        <v>3726</v>
      </c>
      <c r="G2162" s="149" t="s">
        <v>9907</v>
      </c>
      <c r="H2162" s="149" t="s">
        <v>158</v>
      </c>
      <c r="I2162" s="149" t="s">
        <v>9903</v>
      </c>
      <c r="J2162" s="149" t="s">
        <v>9908</v>
      </c>
      <c r="K2162" s="149"/>
      <c r="L2162" s="149" t="s">
        <v>262</v>
      </c>
      <c r="M2162" s="149"/>
      <c r="N2162" s="149" t="s">
        <v>263</v>
      </c>
      <c r="O2162" s="149" t="s">
        <v>214</v>
      </c>
      <c r="P2162" s="149" t="s">
        <v>53</v>
      </c>
      <c r="Q2162" s="149"/>
      <c r="R2162" s="149" t="s">
        <v>3914</v>
      </c>
      <c r="S2162" s="149" t="s">
        <v>5890</v>
      </c>
      <c r="T2162" s="149" t="s">
        <v>9905</v>
      </c>
      <c r="U2162" s="149" t="s">
        <v>267</v>
      </c>
      <c r="V2162" s="149"/>
      <c r="W2162" s="149"/>
      <c r="X2162" s="149" t="s">
        <v>268</v>
      </c>
      <c r="Y2162" s="149"/>
      <c r="Z2162" s="149"/>
      <c r="AA2162" s="149"/>
      <c r="AB2162" s="149" t="s">
        <v>269</v>
      </c>
      <c r="AC2162" s="149" t="s">
        <v>318</v>
      </c>
      <c r="AD2162" s="149" t="s">
        <v>9905</v>
      </c>
      <c r="AE2162" s="149" t="s">
        <v>271</v>
      </c>
      <c r="AF2162" s="149"/>
      <c r="AG2162" s="149" t="s">
        <v>1098</v>
      </c>
      <c r="AH2162" s="149" t="s">
        <v>273</v>
      </c>
      <c r="AI2162" s="158">
        <v>96</v>
      </c>
      <c r="AJ2162" s="149"/>
      <c r="AK2162" s="159" t="s">
        <v>274</v>
      </c>
      <c r="AL2162" s="159" t="s">
        <v>274</v>
      </c>
      <c r="AM2162" s="149" t="s">
        <v>274</v>
      </c>
      <c r="AN2162" s="160">
        <v>4</v>
      </c>
      <c r="AO2162" s="149"/>
      <c r="AP2162" s="149" t="s">
        <v>274</v>
      </c>
      <c r="AQ2162" s="149" t="s">
        <v>275</v>
      </c>
      <c r="AR2162" s="158">
        <v>1</v>
      </c>
      <c r="AS2162" s="149" t="s">
        <v>275</v>
      </c>
      <c r="AT2162" s="149" t="s">
        <v>276</v>
      </c>
      <c r="AU2162" s="161">
        <v>1</v>
      </c>
      <c r="AV2162" s="159">
        <v>4188.03</v>
      </c>
      <c r="AW2162" s="159">
        <v>167.52</v>
      </c>
      <c r="AX2162" s="149" t="s">
        <v>274</v>
      </c>
      <c r="AY2162" s="162">
        <v>0</v>
      </c>
      <c r="AZ2162" s="162" t="s">
        <v>274</v>
      </c>
      <c r="BA2162" s="162">
        <v>0</v>
      </c>
      <c r="BB2162" s="159">
        <v>4020.51</v>
      </c>
      <c r="BC2162" s="162" t="s">
        <v>274</v>
      </c>
      <c r="BD2162" s="162">
        <v>0</v>
      </c>
      <c r="BE2162" s="159">
        <v>167.52</v>
      </c>
      <c r="BF2162" s="159">
        <v>167.52</v>
      </c>
      <c r="BG2162" s="159">
        <v>4188.03</v>
      </c>
    </row>
    <row r="2163" ht="28.05" customHeight="1" spans="1:59">
      <c r="A2163" s="149"/>
      <c r="B2163" s="149"/>
      <c r="C2163" s="149"/>
      <c r="D2163" s="149" t="s">
        <v>3726</v>
      </c>
      <c r="E2163" s="340" t="s">
        <v>9909</v>
      </c>
      <c r="F2163" s="149" t="s">
        <v>3726</v>
      </c>
      <c r="G2163" s="149" t="s">
        <v>9910</v>
      </c>
      <c r="H2163" s="149" t="s">
        <v>9911</v>
      </c>
      <c r="I2163" s="149"/>
      <c r="J2163" s="149" t="s">
        <v>9912</v>
      </c>
      <c r="K2163" s="149"/>
      <c r="L2163" s="149" t="s">
        <v>287</v>
      </c>
      <c r="M2163" s="149"/>
      <c r="N2163" s="149" t="s">
        <v>263</v>
      </c>
      <c r="O2163" s="149" t="s">
        <v>214</v>
      </c>
      <c r="P2163" s="149" t="s">
        <v>53</v>
      </c>
      <c r="Q2163" s="149"/>
      <c r="R2163" s="149" t="s">
        <v>333</v>
      </c>
      <c r="S2163" s="149" t="s">
        <v>289</v>
      </c>
      <c r="T2163" s="149" t="s">
        <v>9261</v>
      </c>
      <c r="U2163" s="149" t="s">
        <v>267</v>
      </c>
      <c r="V2163" s="149"/>
      <c r="W2163" s="149"/>
      <c r="X2163" s="149" t="s">
        <v>336</v>
      </c>
      <c r="Y2163" s="149"/>
      <c r="Z2163" s="149"/>
      <c r="AA2163" s="149"/>
      <c r="AB2163" s="149" t="s">
        <v>269</v>
      </c>
      <c r="AC2163" s="149" t="s">
        <v>318</v>
      </c>
      <c r="AD2163" s="149" t="s">
        <v>9261</v>
      </c>
      <c r="AE2163" s="149" t="s">
        <v>271</v>
      </c>
      <c r="AF2163" s="149"/>
      <c r="AG2163" s="149" t="s">
        <v>1098</v>
      </c>
      <c r="AH2163" s="149" t="s">
        <v>273</v>
      </c>
      <c r="AI2163" s="158">
        <v>96</v>
      </c>
      <c r="AJ2163" s="149"/>
      <c r="AK2163" s="159" t="s">
        <v>274</v>
      </c>
      <c r="AL2163" s="159" t="s">
        <v>274</v>
      </c>
      <c r="AM2163" s="149" t="s">
        <v>274</v>
      </c>
      <c r="AN2163" s="160">
        <v>4</v>
      </c>
      <c r="AO2163" s="149"/>
      <c r="AP2163" s="149" t="s">
        <v>274</v>
      </c>
      <c r="AQ2163" s="149" t="s">
        <v>275</v>
      </c>
      <c r="AR2163" s="158">
        <v>1</v>
      </c>
      <c r="AS2163" s="149" t="s">
        <v>275</v>
      </c>
      <c r="AT2163" s="149" t="s">
        <v>276</v>
      </c>
      <c r="AU2163" s="161">
        <v>1</v>
      </c>
      <c r="AV2163" s="159">
        <v>57471.26</v>
      </c>
      <c r="AW2163" s="159">
        <v>2298.85</v>
      </c>
      <c r="AX2163" s="149" t="s">
        <v>274</v>
      </c>
      <c r="AY2163" s="162">
        <v>0</v>
      </c>
      <c r="AZ2163" s="162" t="s">
        <v>274</v>
      </c>
      <c r="BA2163" s="162">
        <v>0</v>
      </c>
      <c r="BB2163" s="159">
        <v>55172.41</v>
      </c>
      <c r="BC2163" s="162" t="s">
        <v>274</v>
      </c>
      <c r="BD2163" s="162">
        <v>0</v>
      </c>
      <c r="BE2163" s="159">
        <v>2298.85</v>
      </c>
      <c r="BF2163" s="159">
        <v>2298.85</v>
      </c>
      <c r="BG2163" s="159">
        <v>57471.26</v>
      </c>
    </row>
    <row r="2164" ht="28.05" customHeight="1" spans="1:59">
      <c r="A2164" s="149"/>
      <c r="B2164" s="149"/>
      <c r="C2164" s="149"/>
      <c r="D2164" s="149" t="s">
        <v>3726</v>
      </c>
      <c r="E2164" s="340" t="s">
        <v>9913</v>
      </c>
      <c r="F2164" s="149" t="s">
        <v>3726</v>
      </c>
      <c r="G2164" s="149" t="s">
        <v>9914</v>
      </c>
      <c r="H2164" s="149" t="s">
        <v>92</v>
      </c>
      <c r="I2164" s="149" t="s">
        <v>9915</v>
      </c>
      <c r="J2164" s="149" t="s">
        <v>9916</v>
      </c>
      <c r="K2164" s="149"/>
      <c r="L2164" s="149" t="s">
        <v>262</v>
      </c>
      <c r="M2164" s="149"/>
      <c r="N2164" s="149" t="s">
        <v>263</v>
      </c>
      <c r="O2164" s="149" t="s">
        <v>214</v>
      </c>
      <c r="P2164" s="149" t="s">
        <v>53</v>
      </c>
      <c r="Q2164" s="149"/>
      <c r="R2164" s="149" t="s">
        <v>4628</v>
      </c>
      <c r="S2164" s="149" t="s">
        <v>5890</v>
      </c>
      <c r="T2164" s="149" t="s">
        <v>9905</v>
      </c>
      <c r="U2164" s="149" t="s">
        <v>267</v>
      </c>
      <c r="V2164" s="149"/>
      <c r="W2164" s="149"/>
      <c r="X2164" s="149" t="s">
        <v>268</v>
      </c>
      <c r="Y2164" s="149"/>
      <c r="Z2164" s="149"/>
      <c r="AA2164" s="149"/>
      <c r="AB2164" s="149" t="s">
        <v>269</v>
      </c>
      <c r="AC2164" s="149" t="s">
        <v>318</v>
      </c>
      <c r="AD2164" s="149" t="s">
        <v>9905</v>
      </c>
      <c r="AE2164" s="149" t="s">
        <v>271</v>
      </c>
      <c r="AF2164" s="149"/>
      <c r="AG2164" s="149" t="s">
        <v>1098</v>
      </c>
      <c r="AH2164" s="149" t="s">
        <v>273</v>
      </c>
      <c r="AI2164" s="158">
        <v>96</v>
      </c>
      <c r="AJ2164" s="149"/>
      <c r="AK2164" s="159" t="s">
        <v>274</v>
      </c>
      <c r="AL2164" s="159" t="s">
        <v>274</v>
      </c>
      <c r="AM2164" s="149" t="s">
        <v>274</v>
      </c>
      <c r="AN2164" s="160">
        <v>4</v>
      </c>
      <c r="AO2164" s="149"/>
      <c r="AP2164" s="149" t="s">
        <v>274</v>
      </c>
      <c r="AQ2164" s="149" t="s">
        <v>275</v>
      </c>
      <c r="AR2164" s="158">
        <v>1</v>
      </c>
      <c r="AS2164" s="149" t="s">
        <v>275</v>
      </c>
      <c r="AT2164" s="149" t="s">
        <v>276</v>
      </c>
      <c r="AU2164" s="161">
        <v>1</v>
      </c>
      <c r="AV2164" s="159">
        <v>4465.81</v>
      </c>
      <c r="AW2164" s="159">
        <v>178.63</v>
      </c>
      <c r="AX2164" s="149" t="s">
        <v>274</v>
      </c>
      <c r="AY2164" s="162">
        <v>0</v>
      </c>
      <c r="AZ2164" s="162" t="s">
        <v>274</v>
      </c>
      <c r="BA2164" s="162">
        <v>0</v>
      </c>
      <c r="BB2164" s="159">
        <v>4287.18</v>
      </c>
      <c r="BC2164" s="162" t="s">
        <v>274</v>
      </c>
      <c r="BD2164" s="162">
        <v>0</v>
      </c>
      <c r="BE2164" s="159">
        <v>178.63</v>
      </c>
      <c r="BF2164" s="159">
        <v>178.63</v>
      </c>
      <c r="BG2164" s="159">
        <v>4465.81</v>
      </c>
    </row>
    <row r="2165" ht="28.05" customHeight="1" spans="1:59">
      <c r="A2165" s="149"/>
      <c r="B2165" s="149"/>
      <c r="C2165" s="149"/>
      <c r="D2165" s="149" t="s">
        <v>3726</v>
      </c>
      <c r="E2165" s="340" t="s">
        <v>9917</v>
      </c>
      <c r="F2165" s="149" t="s">
        <v>3726</v>
      </c>
      <c r="G2165" s="149" t="s">
        <v>9918</v>
      </c>
      <c r="H2165" s="149" t="s">
        <v>9919</v>
      </c>
      <c r="I2165" s="149" t="s">
        <v>9920</v>
      </c>
      <c r="J2165" s="149" t="s">
        <v>9921</v>
      </c>
      <c r="K2165" s="149"/>
      <c r="L2165" s="149" t="s">
        <v>262</v>
      </c>
      <c r="M2165" s="149"/>
      <c r="N2165" s="149" t="s">
        <v>263</v>
      </c>
      <c r="O2165" s="149" t="s">
        <v>214</v>
      </c>
      <c r="P2165" s="149" t="s">
        <v>53</v>
      </c>
      <c r="Q2165" s="149"/>
      <c r="R2165" s="149" t="s">
        <v>62</v>
      </c>
      <c r="S2165" s="149" t="s">
        <v>5475</v>
      </c>
      <c r="T2165" s="149" t="s">
        <v>9905</v>
      </c>
      <c r="U2165" s="149" t="s">
        <v>267</v>
      </c>
      <c r="V2165" s="149"/>
      <c r="W2165" s="149"/>
      <c r="X2165" s="149" t="s">
        <v>268</v>
      </c>
      <c r="Y2165" s="149"/>
      <c r="Z2165" s="149"/>
      <c r="AA2165" s="149"/>
      <c r="AB2165" s="149" t="s">
        <v>269</v>
      </c>
      <c r="AC2165" s="149" t="s">
        <v>318</v>
      </c>
      <c r="AD2165" s="149" t="s">
        <v>9905</v>
      </c>
      <c r="AE2165" s="149" t="s">
        <v>271</v>
      </c>
      <c r="AF2165" s="149"/>
      <c r="AG2165" s="149" t="s">
        <v>1098</v>
      </c>
      <c r="AH2165" s="149" t="s">
        <v>273</v>
      </c>
      <c r="AI2165" s="158">
        <v>96</v>
      </c>
      <c r="AJ2165" s="149"/>
      <c r="AK2165" s="159" t="s">
        <v>274</v>
      </c>
      <c r="AL2165" s="159" t="s">
        <v>274</v>
      </c>
      <c r="AM2165" s="149" t="s">
        <v>274</v>
      </c>
      <c r="AN2165" s="160">
        <v>4</v>
      </c>
      <c r="AO2165" s="149"/>
      <c r="AP2165" s="149" t="s">
        <v>274</v>
      </c>
      <c r="AQ2165" s="149" t="s">
        <v>275</v>
      </c>
      <c r="AR2165" s="158">
        <v>1</v>
      </c>
      <c r="AS2165" s="149" t="s">
        <v>275</v>
      </c>
      <c r="AT2165" s="149" t="s">
        <v>276</v>
      </c>
      <c r="AU2165" s="161">
        <v>1</v>
      </c>
      <c r="AV2165" s="159">
        <v>256410.26</v>
      </c>
      <c r="AW2165" s="159">
        <v>10256.41</v>
      </c>
      <c r="AX2165" s="149" t="s">
        <v>274</v>
      </c>
      <c r="AY2165" s="162">
        <v>0</v>
      </c>
      <c r="AZ2165" s="162" t="s">
        <v>274</v>
      </c>
      <c r="BA2165" s="162">
        <v>0</v>
      </c>
      <c r="BB2165" s="159">
        <v>246153.85</v>
      </c>
      <c r="BC2165" s="162" t="s">
        <v>274</v>
      </c>
      <c r="BD2165" s="162">
        <v>0</v>
      </c>
      <c r="BE2165" s="159">
        <v>10256.41</v>
      </c>
      <c r="BF2165" s="159">
        <v>10256.41</v>
      </c>
      <c r="BG2165" s="159">
        <v>256410.26</v>
      </c>
    </row>
    <row r="2166" ht="28.05" customHeight="1" spans="1:59">
      <c r="A2166" s="149"/>
      <c r="B2166" s="149"/>
      <c r="C2166" s="149"/>
      <c r="D2166" s="149" t="s">
        <v>3726</v>
      </c>
      <c r="E2166" s="340" t="s">
        <v>9922</v>
      </c>
      <c r="F2166" s="149" t="s">
        <v>3726</v>
      </c>
      <c r="G2166" s="149" t="s">
        <v>9923</v>
      </c>
      <c r="H2166" s="149" t="s">
        <v>9924</v>
      </c>
      <c r="I2166" s="149"/>
      <c r="J2166" s="149" t="s">
        <v>9925</v>
      </c>
      <c r="K2166" s="149"/>
      <c r="L2166" s="149" t="s">
        <v>262</v>
      </c>
      <c r="M2166" s="149"/>
      <c r="N2166" s="149" t="s">
        <v>263</v>
      </c>
      <c r="O2166" s="149" t="s">
        <v>214</v>
      </c>
      <c r="P2166" s="149" t="s">
        <v>53</v>
      </c>
      <c r="Q2166" s="149"/>
      <c r="R2166" s="149" t="s">
        <v>62</v>
      </c>
      <c r="S2166" s="149" t="s">
        <v>9926</v>
      </c>
      <c r="T2166" s="149" t="s">
        <v>9905</v>
      </c>
      <c r="U2166" s="149" t="s">
        <v>267</v>
      </c>
      <c r="V2166" s="149"/>
      <c r="W2166" s="149"/>
      <c r="X2166" s="149" t="s">
        <v>268</v>
      </c>
      <c r="Y2166" s="149"/>
      <c r="Z2166" s="149"/>
      <c r="AA2166" s="149"/>
      <c r="AB2166" s="149" t="s">
        <v>269</v>
      </c>
      <c r="AC2166" s="149" t="s">
        <v>318</v>
      </c>
      <c r="AD2166" s="149" t="s">
        <v>9905</v>
      </c>
      <c r="AE2166" s="149" t="s">
        <v>271</v>
      </c>
      <c r="AF2166" s="149"/>
      <c r="AG2166" s="149" t="s">
        <v>1098</v>
      </c>
      <c r="AH2166" s="149" t="s">
        <v>273</v>
      </c>
      <c r="AI2166" s="158">
        <v>96</v>
      </c>
      <c r="AJ2166" s="149"/>
      <c r="AK2166" s="159" t="s">
        <v>274</v>
      </c>
      <c r="AL2166" s="159" t="s">
        <v>274</v>
      </c>
      <c r="AM2166" s="149" t="s">
        <v>274</v>
      </c>
      <c r="AN2166" s="160">
        <v>4</v>
      </c>
      <c r="AO2166" s="149"/>
      <c r="AP2166" s="149" t="s">
        <v>274</v>
      </c>
      <c r="AQ2166" s="149" t="s">
        <v>275</v>
      </c>
      <c r="AR2166" s="158">
        <v>1</v>
      </c>
      <c r="AS2166" s="149" t="s">
        <v>275</v>
      </c>
      <c r="AT2166" s="149" t="s">
        <v>276</v>
      </c>
      <c r="AU2166" s="161">
        <v>1</v>
      </c>
      <c r="AV2166" s="159">
        <v>5299.15</v>
      </c>
      <c r="AW2166" s="159">
        <v>211.97</v>
      </c>
      <c r="AX2166" s="149" t="s">
        <v>274</v>
      </c>
      <c r="AY2166" s="162">
        <v>0</v>
      </c>
      <c r="AZ2166" s="162" t="s">
        <v>274</v>
      </c>
      <c r="BA2166" s="162">
        <v>0</v>
      </c>
      <c r="BB2166" s="159">
        <v>5087.18</v>
      </c>
      <c r="BC2166" s="162" t="s">
        <v>274</v>
      </c>
      <c r="BD2166" s="162">
        <v>0</v>
      </c>
      <c r="BE2166" s="159">
        <v>211.97</v>
      </c>
      <c r="BF2166" s="159">
        <v>211.97</v>
      </c>
      <c r="BG2166" s="159">
        <v>5299.15</v>
      </c>
    </row>
    <row r="2167" ht="28.05" customHeight="1" spans="1:59">
      <c r="A2167" s="149"/>
      <c r="B2167" s="149"/>
      <c r="C2167" s="149"/>
      <c r="D2167" s="149" t="s">
        <v>3726</v>
      </c>
      <c r="E2167" s="340" t="s">
        <v>9927</v>
      </c>
      <c r="F2167" s="149" t="s">
        <v>3726</v>
      </c>
      <c r="G2167" s="149" t="s">
        <v>9928</v>
      </c>
      <c r="H2167" s="149" t="s">
        <v>9929</v>
      </c>
      <c r="I2167" s="149"/>
      <c r="J2167" s="149" t="s">
        <v>9930</v>
      </c>
      <c r="K2167" s="149"/>
      <c r="L2167" s="149" t="s">
        <v>287</v>
      </c>
      <c r="M2167" s="149"/>
      <c r="N2167" s="149" t="s">
        <v>263</v>
      </c>
      <c r="O2167" s="149" t="s">
        <v>214</v>
      </c>
      <c r="P2167" s="149" t="s">
        <v>53</v>
      </c>
      <c r="Q2167" s="149"/>
      <c r="R2167" s="149" t="s">
        <v>333</v>
      </c>
      <c r="S2167" s="149" t="s">
        <v>289</v>
      </c>
      <c r="T2167" s="149" t="s">
        <v>9261</v>
      </c>
      <c r="U2167" s="149" t="s">
        <v>267</v>
      </c>
      <c r="V2167" s="149"/>
      <c r="W2167" s="149"/>
      <c r="X2167" s="149" t="s">
        <v>336</v>
      </c>
      <c r="Y2167" s="149"/>
      <c r="Z2167" s="149"/>
      <c r="AA2167" s="149"/>
      <c r="AB2167" s="149" t="s">
        <v>269</v>
      </c>
      <c r="AC2167" s="149" t="s">
        <v>318</v>
      </c>
      <c r="AD2167" s="149" t="s">
        <v>9261</v>
      </c>
      <c r="AE2167" s="149" t="s">
        <v>271</v>
      </c>
      <c r="AF2167" s="149"/>
      <c r="AG2167" s="149" t="s">
        <v>1098</v>
      </c>
      <c r="AH2167" s="149" t="s">
        <v>273</v>
      </c>
      <c r="AI2167" s="158">
        <v>96</v>
      </c>
      <c r="AJ2167" s="149"/>
      <c r="AK2167" s="159" t="s">
        <v>274</v>
      </c>
      <c r="AL2167" s="159" t="s">
        <v>274</v>
      </c>
      <c r="AM2167" s="149" t="s">
        <v>274</v>
      </c>
      <c r="AN2167" s="160">
        <v>4</v>
      </c>
      <c r="AO2167" s="149"/>
      <c r="AP2167" s="149" t="s">
        <v>274</v>
      </c>
      <c r="AQ2167" s="149" t="s">
        <v>275</v>
      </c>
      <c r="AR2167" s="158">
        <v>1</v>
      </c>
      <c r="AS2167" s="149" t="s">
        <v>275</v>
      </c>
      <c r="AT2167" s="149" t="s">
        <v>276</v>
      </c>
      <c r="AU2167" s="161">
        <v>1</v>
      </c>
      <c r="AV2167" s="159">
        <v>57471.26</v>
      </c>
      <c r="AW2167" s="159">
        <v>2298.85</v>
      </c>
      <c r="AX2167" s="149" t="s">
        <v>274</v>
      </c>
      <c r="AY2167" s="162">
        <v>0</v>
      </c>
      <c r="AZ2167" s="162" t="s">
        <v>274</v>
      </c>
      <c r="BA2167" s="162">
        <v>0</v>
      </c>
      <c r="BB2167" s="159">
        <v>55172.41</v>
      </c>
      <c r="BC2167" s="162" t="s">
        <v>274</v>
      </c>
      <c r="BD2167" s="162">
        <v>0</v>
      </c>
      <c r="BE2167" s="159">
        <v>2298.85</v>
      </c>
      <c r="BF2167" s="159">
        <v>2298.85</v>
      </c>
      <c r="BG2167" s="159">
        <v>57471.26</v>
      </c>
    </row>
    <row r="2168" ht="28.05" customHeight="1" spans="1:59">
      <c r="A2168" s="149"/>
      <c r="B2168" s="149"/>
      <c r="C2168" s="149"/>
      <c r="D2168" s="149" t="s">
        <v>3726</v>
      </c>
      <c r="E2168" s="340" t="s">
        <v>9931</v>
      </c>
      <c r="F2168" s="149" t="s">
        <v>3726</v>
      </c>
      <c r="G2168" s="149" t="s">
        <v>9932</v>
      </c>
      <c r="H2168" s="149" t="s">
        <v>9933</v>
      </c>
      <c r="I2168" s="149"/>
      <c r="J2168" s="149" t="s">
        <v>9934</v>
      </c>
      <c r="K2168" s="149"/>
      <c r="L2168" s="149" t="s">
        <v>287</v>
      </c>
      <c r="M2168" s="149"/>
      <c r="N2168" s="149" t="s">
        <v>263</v>
      </c>
      <c r="O2168" s="149" t="s">
        <v>214</v>
      </c>
      <c r="P2168" s="149" t="s">
        <v>53</v>
      </c>
      <c r="Q2168" s="149"/>
      <c r="R2168" s="149" t="s">
        <v>333</v>
      </c>
      <c r="S2168" s="149" t="s">
        <v>289</v>
      </c>
      <c r="T2168" s="149" t="s">
        <v>9261</v>
      </c>
      <c r="U2168" s="149" t="s">
        <v>267</v>
      </c>
      <c r="V2168" s="149"/>
      <c r="W2168" s="149"/>
      <c r="X2168" s="149" t="s">
        <v>336</v>
      </c>
      <c r="Y2168" s="149"/>
      <c r="Z2168" s="149"/>
      <c r="AA2168" s="149"/>
      <c r="AB2168" s="149" t="s">
        <v>269</v>
      </c>
      <c r="AC2168" s="149" t="s">
        <v>318</v>
      </c>
      <c r="AD2168" s="149" t="s">
        <v>9261</v>
      </c>
      <c r="AE2168" s="149" t="s">
        <v>271</v>
      </c>
      <c r="AF2168" s="149"/>
      <c r="AG2168" s="149" t="s">
        <v>1098</v>
      </c>
      <c r="AH2168" s="149" t="s">
        <v>273</v>
      </c>
      <c r="AI2168" s="158">
        <v>96</v>
      </c>
      <c r="AJ2168" s="149"/>
      <c r="AK2168" s="159" t="s">
        <v>274</v>
      </c>
      <c r="AL2168" s="159" t="s">
        <v>274</v>
      </c>
      <c r="AM2168" s="149" t="s">
        <v>274</v>
      </c>
      <c r="AN2168" s="160">
        <v>4</v>
      </c>
      <c r="AO2168" s="149"/>
      <c r="AP2168" s="149" t="s">
        <v>274</v>
      </c>
      <c r="AQ2168" s="149" t="s">
        <v>275</v>
      </c>
      <c r="AR2168" s="158">
        <v>1</v>
      </c>
      <c r="AS2168" s="149" t="s">
        <v>275</v>
      </c>
      <c r="AT2168" s="149" t="s">
        <v>276</v>
      </c>
      <c r="AU2168" s="161">
        <v>1</v>
      </c>
      <c r="AV2168" s="159">
        <v>57471.26</v>
      </c>
      <c r="AW2168" s="159">
        <v>2298.85</v>
      </c>
      <c r="AX2168" s="149" t="s">
        <v>274</v>
      </c>
      <c r="AY2168" s="162">
        <v>0</v>
      </c>
      <c r="AZ2168" s="162" t="s">
        <v>274</v>
      </c>
      <c r="BA2168" s="162">
        <v>0</v>
      </c>
      <c r="BB2168" s="159">
        <v>55172.41</v>
      </c>
      <c r="BC2168" s="162" t="s">
        <v>274</v>
      </c>
      <c r="BD2168" s="162">
        <v>0</v>
      </c>
      <c r="BE2168" s="159">
        <v>2298.85</v>
      </c>
      <c r="BF2168" s="159">
        <v>2298.85</v>
      </c>
      <c r="BG2168" s="159">
        <v>57471.26</v>
      </c>
    </row>
    <row r="2169" ht="28.05" customHeight="1" spans="1:59">
      <c r="A2169" s="149"/>
      <c r="B2169" s="149"/>
      <c r="C2169" s="149"/>
      <c r="D2169" s="149" t="s">
        <v>3726</v>
      </c>
      <c r="E2169" s="340" t="s">
        <v>9935</v>
      </c>
      <c r="F2169" s="149" t="s">
        <v>3726</v>
      </c>
      <c r="G2169" s="149" t="s">
        <v>9936</v>
      </c>
      <c r="H2169" s="149" t="s">
        <v>9924</v>
      </c>
      <c r="I2169" s="149"/>
      <c r="J2169" s="149" t="s">
        <v>9937</v>
      </c>
      <c r="K2169" s="149"/>
      <c r="L2169" s="149" t="s">
        <v>262</v>
      </c>
      <c r="M2169" s="149"/>
      <c r="N2169" s="149" t="s">
        <v>263</v>
      </c>
      <c r="O2169" s="149" t="s">
        <v>214</v>
      </c>
      <c r="P2169" s="149" t="s">
        <v>53</v>
      </c>
      <c r="Q2169" s="149"/>
      <c r="R2169" s="149" t="s">
        <v>62</v>
      </c>
      <c r="S2169" s="149" t="s">
        <v>9926</v>
      </c>
      <c r="T2169" s="149" t="s">
        <v>9905</v>
      </c>
      <c r="U2169" s="149" t="s">
        <v>267</v>
      </c>
      <c r="V2169" s="149"/>
      <c r="W2169" s="149"/>
      <c r="X2169" s="149" t="s">
        <v>268</v>
      </c>
      <c r="Y2169" s="149"/>
      <c r="Z2169" s="149"/>
      <c r="AA2169" s="149"/>
      <c r="AB2169" s="149" t="s">
        <v>269</v>
      </c>
      <c r="AC2169" s="149" t="s">
        <v>318</v>
      </c>
      <c r="AD2169" s="149" t="s">
        <v>9905</v>
      </c>
      <c r="AE2169" s="149" t="s">
        <v>271</v>
      </c>
      <c r="AF2169" s="149"/>
      <c r="AG2169" s="149" t="s">
        <v>1098</v>
      </c>
      <c r="AH2169" s="149" t="s">
        <v>273</v>
      </c>
      <c r="AI2169" s="158">
        <v>96</v>
      </c>
      <c r="AJ2169" s="149"/>
      <c r="AK2169" s="159" t="s">
        <v>274</v>
      </c>
      <c r="AL2169" s="159" t="s">
        <v>274</v>
      </c>
      <c r="AM2169" s="149" t="s">
        <v>274</v>
      </c>
      <c r="AN2169" s="160">
        <v>4</v>
      </c>
      <c r="AO2169" s="149"/>
      <c r="AP2169" s="149" t="s">
        <v>274</v>
      </c>
      <c r="AQ2169" s="149" t="s">
        <v>275</v>
      </c>
      <c r="AR2169" s="158">
        <v>1</v>
      </c>
      <c r="AS2169" s="149" t="s">
        <v>275</v>
      </c>
      <c r="AT2169" s="149" t="s">
        <v>276</v>
      </c>
      <c r="AU2169" s="161">
        <v>1</v>
      </c>
      <c r="AV2169" s="159">
        <v>5299.15</v>
      </c>
      <c r="AW2169" s="159">
        <v>211.97</v>
      </c>
      <c r="AX2169" s="149" t="s">
        <v>274</v>
      </c>
      <c r="AY2169" s="162">
        <v>0</v>
      </c>
      <c r="AZ2169" s="162" t="s">
        <v>274</v>
      </c>
      <c r="BA2169" s="162">
        <v>0</v>
      </c>
      <c r="BB2169" s="159">
        <v>5087.18</v>
      </c>
      <c r="BC2169" s="162" t="s">
        <v>274</v>
      </c>
      <c r="BD2169" s="162">
        <v>0</v>
      </c>
      <c r="BE2169" s="159">
        <v>211.97</v>
      </c>
      <c r="BF2169" s="159">
        <v>211.97</v>
      </c>
      <c r="BG2169" s="159">
        <v>5299.15</v>
      </c>
    </row>
    <row r="2170" ht="28.05" customHeight="1" spans="1:59">
      <c r="A2170" s="149"/>
      <c r="B2170" s="149"/>
      <c r="C2170" s="149"/>
      <c r="D2170" s="149" t="s">
        <v>3726</v>
      </c>
      <c r="E2170" s="340" t="s">
        <v>9938</v>
      </c>
      <c r="F2170" s="149" t="s">
        <v>3726</v>
      </c>
      <c r="G2170" s="149" t="s">
        <v>9939</v>
      </c>
      <c r="H2170" s="149" t="s">
        <v>9924</v>
      </c>
      <c r="I2170" s="149"/>
      <c r="J2170" s="149" t="s">
        <v>9940</v>
      </c>
      <c r="K2170" s="149"/>
      <c r="L2170" s="149" t="s">
        <v>262</v>
      </c>
      <c r="M2170" s="149"/>
      <c r="N2170" s="149" t="s">
        <v>263</v>
      </c>
      <c r="O2170" s="149" t="s">
        <v>214</v>
      </c>
      <c r="P2170" s="149" t="s">
        <v>53</v>
      </c>
      <c r="Q2170" s="149"/>
      <c r="R2170" s="149" t="s">
        <v>62</v>
      </c>
      <c r="S2170" s="149" t="s">
        <v>9926</v>
      </c>
      <c r="T2170" s="149" t="s">
        <v>9905</v>
      </c>
      <c r="U2170" s="149" t="s">
        <v>267</v>
      </c>
      <c r="V2170" s="149"/>
      <c r="W2170" s="149"/>
      <c r="X2170" s="149" t="s">
        <v>268</v>
      </c>
      <c r="Y2170" s="149"/>
      <c r="Z2170" s="149"/>
      <c r="AA2170" s="149"/>
      <c r="AB2170" s="149" t="s">
        <v>269</v>
      </c>
      <c r="AC2170" s="149" t="s">
        <v>318</v>
      </c>
      <c r="AD2170" s="149" t="s">
        <v>9905</v>
      </c>
      <c r="AE2170" s="149" t="s">
        <v>271</v>
      </c>
      <c r="AF2170" s="149"/>
      <c r="AG2170" s="149" t="s">
        <v>1098</v>
      </c>
      <c r="AH2170" s="149" t="s">
        <v>273</v>
      </c>
      <c r="AI2170" s="158">
        <v>96</v>
      </c>
      <c r="AJ2170" s="149"/>
      <c r="AK2170" s="159" t="s">
        <v>274</v>
      </c>
      <c r="AL2170" s="159" t="s">
        <v>274</v>
      </c>
      <c r="AM2170" s="149" t="s">
        <v>274</v>
      </c>
      <c r="AN2170" s="160">
        <v>4</v>
      </c>
      <c r="AO2170" s="149"/>
      <c r="AP2170" s="149" t="s">
        <v>274</v>
      </c>
      <c r="AQ2170" s="149" t="s">
        <v>275</v>
      </c>
      <c r="AR2170" s="158">
        <v>1</v>
      </c>
      <c r="AS2170" s="149" t="s">
        <v>275</v>
      </c>
      <c r="AT2170" s="149" t="s">
        <v>276</v>
      </c>
      <c r="AU2170" s="161">
        <v>1</v>
      </c>
      <c r="AV2170" s="159">
        <v>5299.14</v>
      </c>
      <c r="AW2170" s="159">
        <v>211.97</v>
      </c>
      <c r="AX2170" s="149" t="s">
        <v>274</v>
      </c>
      <c r="AY2170" s="162">
        <v>0</v>
      </c>
      <c r="AZ2170" s="162" t="s">
        <v>274</v>
      </c>
      <c r="BA2170" s="162">
        <v>0</v>
      </c>
      <c r="BB2170" s="159">
        <v>5087.17</v>
      </c>
      <c r="BC2170" s="162" t="s">
        <v>274</v>
      </c>
      <c r="BD2170" s="162">
        <v>0</v>
      </c>
      <c r="BE2170" s="159">
        <v>211.97</v>
      </c>
      <c r="BF2170" s="159">
        <v>211.97</v>
      </c>
      <c r="BG2170" s="159">
        <v>5299.14</v>
      </c>
    </row>
    <row r="2171" ht="28.05" customHeight="1" spans="1:59">
      <c r="A2171" s="149"/>
      <c r="B2171" s="149"/>
      <c r="C2171" s="149"/>
      <c r="D2171" s="149" t="s">
        <v>3726</v>
      </c>
      <c r="E2171" s="340" t="s">
        <v>9941</v>
      </c>
      <c r="F2171" s="149" t="s">
        <v>3726</v>
      </c>
      <c r="G2171" s="149" t="s">
        <v>9942</v>
      </c>
      <c r="H2171" s="149" t="s">
        <v>9943</v>
      </c>
      <c r="I2171" s="149"/>
      <c r="J2171" s="149" t="s">
        <v>9944</v>
      </c>
      <c r="K2171" s="149"/>
      <c r="L2171" s="149" t="s">
        <v>287</v>
      </c>
      <c r="M2171" s="149"/>
      <c r="N2171" s="149" t="s">
        <v>263</v>
      </c>
      <c r="O2171" s="149" t="s">
        <v>214</v>
      </c>
      <c r="P2171" s="149" t="s">
        <v>53</v>
      </c>
      <c r="Q2171" s="149"/>
      <c r="R2171" s="149" t="s">
        <v>333</v>
      </c>
      <c r="S2171" s="149" t="s">
        <v>289</v>
      </c>
      <c r="T2171" s="149" t="s">
        <v>9261</v>
      </c>
      <c r="U2171" s="149" t="s">
        <v>267</v>
      </c>
      <c r="V2171" s="149"/>
      <c r="W2171" s="149"/>
      <c r="X2171" s="149" t="s">
        <v>336</v>
      </c>
      <c r="Y2171" s="149"/>
      <c r="Z2171" s="149"/>
      <c r="AA2171" s="149"/>
      <c r="AB2171" s="149" t="s">
        <v>269</v>
      </c>
      <c r="AC2171" s="149" t="s">
        <v>318</v>
      </c>
      <c r="AD2171" s="149" t="s">
        <v>9261</v>
      </c>
      <c r="AE2171" s="149" t="s">
        <v>271</v>
      </c>
      <c r="AF2171" s="149"/>
      <c r="AG2171" s="149" t="s">
        <v>1098</v>
      </c>
      <c r="AH2171" s="149" t="s">
        <v>273</v>
      </c>
      <c r="AI2171" s="158">
        <v>96</v>
      </c>
      <c r="AJ2171" s="149"/>
      <c r="AK2171" s="159" t="s">
        <v>274</v>
      </c>
      <c r="AL2171" s="159" t="s">
        <v>274</v>
      </c>
      <c r="AM2171" s="149" t="s">
        <v>274</v>
      </c>
      <c r="AN2171" s="160">
        <v>4</v>
      </c>
      <c r="AO2171" s="149"/>
      <c r="AP2171" s="149" t="s">
        <v>274</v>
      </c>
      <c r="AQ2171" s="149" t="s">
        <v>275</v>
      </c>
      <c r="AR2171" s="158">
        <v>1</v>
      </c>
      <c r="AS2171" s="149" t="s">
        <v>275</v>
      </c>
      <c r="AT2171" s="149" t="s">
        <v>276</v>
      </c>
      <c r="AU2171" s="161">
        <v>1</v>
      </c>
      <c r="AV2171" s="159">
        <v>57471.26</v>
      </c>
      <c r="AW2171" s="159">
        <v>2298.85</v>
      </c>
      <c r="AX2171" s="149" t="s">
        <v>274</v>
      </c>
      <c r="AY2171" s="162">
        <v>0</v>
      </c>
      <c r="AZ2171" s="162" t="s">
        <v>274</v>
      </c>
      <c r="BA2171" s="162">
        <v>0</v>
      </c>
      <c r="BB2171" s="159">
        <v>55172.41</v>
      </c>
      <c r="BC2171" s="162" t="s">
        <v>274</v>
      </c>
      <c r="BD2171" s="162">
        <v>0</v>
      </c>
      <c r="BE2171" s="159">
        <v>2298.85</v>
      </c>
      <c r="BF2171" s="159">
        <v>2298.85</v>
      </c>
      <c r="BG2171" s="159">
        <v>57471.26</v>
      </c>
    </row>
    <row r="2172" ht="28.05" customHeight="1" spans="1:59">
      <c r="A2172" s="149"/>
      <c r="B2172" s="149"/>
      <c r="C2172" s="149"/>
      <c r="D2172" s="149" t="s">
        <v>3726</v>
      </c>
      <c r="E2172" s="340" t="s">
        <v>9945</v>
      </c>
      <c r="F2172" s="149" t="s">
        <v>3726</v>
      </c>
      <c r="G2172" s="149" t="s">
        <v>9946</v>
      </c>
      <c r="H2172" s="149" t="s">
        <v>9947</v>
      </c>
      <c r="I2172" s="149"/>
      <c r="J2172" s="149" t="s">
        <v>9948</v>
      </c>
      <c r="K2172" s="149"/>
      <c r="L2172" s="149" t="s">
        <v>287</v>
      </c>
      <c r="M2172" s="149"/>
      <c r="N2172" s="149" t="s">
        <v>263</v>
      </c>
      <c r="O2172" s="149" t="s">
        <v>214</v>
      </c>
      <c r="P2172" s="149" t="s">
        <v>53</v>
      </c>
      <c r="Q2172" s="149"/>
      <c r="R2172" s="149" t="s">
        <v>333</v>
      </c>
      <c r="S2172" s="149" t="s">
        <v>289</v>
      </c>
      <c r="T2172" s="149" t="s">
        <v>9261</v>
      </c>
      <c r="U2172" s="149" t="s">
        <v>267</v>
      </c>
      <c r="V2172" s="149"/>
      <c r="W2172" s="149"/>
      <c r="X2172" s="149" t="s">
        <v>336</v>
      </c>
      <c r="Y2172" s="149"/>
      <c r="Z2172" s="149"/>
      <c r="AA2172" s="149"/>
      <c r="AB2172" s="149" t="s">
        <v>269</v>
      </c>
      <c r="AC2172" s="149" t="s">
        <v>318</v>
      </c>
      <c r="AD2172" s="149" t="s">
        <v>9261</v>
      </c>
      <c r="AE2172" s="149" t="s">
        <v>271</v>
      </c>
      <c r="AF2172" s="149"/>
      <c r="AG2172" s="149" t="s">
        <v>1098</v>
      </c>
      <c r="AH2172" s="149" t="s">
        <v>273</v>
      </c>
      <c r="AI2172" s="158">
        <v>96</v>
      </c>
      <c r="AJ2172" s="149"/>
      <c r="AK2172" s="159" t="s">
        <v>274</v>
      </c>
      <c r="AL2172" s="159" t="s">
        <v>274</v>
      </c>
      <c r="AM2172" s="149" t="s">
        <v>274</v>
      </c>
      <c r="AN2172" s="160">
        <v>4</v>
      </c>
      <c r="AO2172" s="149"/>
      <c r="AP2172" s="149" t="s">
        <v>274</v>
      </c>
      <c r="AQ2172" s="149" t="s">
        <v>275</v>
      </c>
      <c r="AR2172" s="158">
        <v>1</v>
      </c>
      <c r="AS2172" s="149" t="s">
        <v>275</v>
      </c>
      <c r="AT2172" s="149" t="s">
        <v>276</v>
      </c>
      <c r="AU2172" s="161">
        <v>1</v>
      </c>
      <c r="AV2172" s="159">
        <v>57471.26</v>
      </c>
      <c r="AW2172" s="159">
        <v>2298.85</v>
      </c>
      <c r="AX2172" s="149" t="s">
        <v>274</v>
      </c>
      <c r="AY2172" s="162">
        <v>0</v>
      </c>
      <c r="AZ2172" s="162" t="s">
        <v>274</v>
      </c>
      <c r="BA2172" s="162">
        <v>0</v>
      </c>
      <c r="BB2172" s="159">
        <v>55172.41</v>
      </c>
      <c r="BC2172" s="162" t="s">
        <v>274</v>
      </c>
      <c r="BD2172" s="162">
        <v>0</v>
      </c>
      <c r="BE2172" s="159">
        <v>2298.85</v>
      </c>
      <c r="BF2172" s="159">
        <v>2298.85</v>
      </c>
      <c r="BG2172" s="159">
        <v>57471.26</v>
      </c>
    </row>
    <row r="2173" ht="28.05" customHeight="1" spans="1:59">
      <c r="A2173" s="149"/>
      <c r="B2173" s="149"/>
      <c r="C2173" s="149"/>
      <c r="D2173" s="149" t="s">
        <v>3726</v>
      </c>
      <c r="E2173" s="340" t="s">
        <v>9949</v>
      </c>
      <c r="F2173" s="149" t="s">
        <v>3726</v>
      </c>
      <c r="G2173" s="149" t="s">
        <v>9950</v>
      </c>
      <c r="H2173" s="149" t="s">
        <v>9924</v>
      </c>
      <c r="I2173" s="149"/>
      <c r="J2173" s="149" t="s">
        <v>9951</v>
      </c>
      <c r="K2173" s="149"/>
      <c r="L2173" s="149" t="s">
        <v>262</v>
      </c>
      <c r="M2173" s="149"/>
      <c r="N2173" s="149" t="s">
        <v>263</v>
      </c>
      <c r="O2173" s="149" t="s">
        <v>214</v>
      </c>
      <c r="P2173" s="149" t="s">
        <v>53</v>
      </c>
      <c r="Q2173" s="149"/>
      <c r="R2173" s="149" t="s">
        <v>62</v>
      </c>
      <c r="S2173" s="149" t="s">
        <v>9926</v>
      </c>
      <c r="T2173" s="149" t="s">
        <v>9905</v>
      </c>
      <c r="U2173" s="149" t="s">
        <v>267</v>
      </c>
      <c r="V2173" s="149"/>
      <c r="W2173" s="149"/>
      <c r="X2173" s="149" t="s">
        <v>268</v>
      </c>
      <c r="Y2173" s="149"/>
      <c r="Z2173" s="149"/>
      <c r="AA2173" s="149"/>
      <c r="AB2173" s="149" t="s">
        <v>269</v>
      </c>
      <c r="AC2173" s="149" t="s">
        <v>318</v>
      </c>
      <c r="AD2173" s="149" t="s">
        <v>9905</v>
      </c>
      <c r="AE2173" s="149" t="s">
        <v>271</v>
      </c>
      <c r="AF2173" s="149"/>
      <c r="AG2173" s="149" t="s">
        <v>1098</v>
      </c>
      <c r="AH2173" s="149" t="s">
        <v>273</v>
      </c>
      <c r="AI2173" s="158">
        <v>96</v>
      </c>
      <c r="AJ2173" s="149"/>
      <c r="AK2173" s="159" t="s">
        <v>274</v>
      </c>
      <c r="AL2173" s="159" t="s">
        <v>274</v>
      </c>
      <c r="AM2173" s="149" t="s">
        <v>274</v>
      </c>
      <c r="AN2173" s="160">
        <v>4</v>
      </c>
      <c r="AO2173" s="149"/>
      <c r="AP2173" s="149" t="s">
        <v>274</v>
      </c>
      <c r="AQ2173" s="149" t="s">
        <v>275</v>
      </c>
      <c r="AR2173" s="158">
        <v>1</v>
      </c>
      <c r="AS2173" s="149" t="s">
        <v>275</v>
      </c>
      <c r="AT2173" s="149" t="s">
        <v>276</v>
      </c>
      <c r="AU2173" s="161">
        <v>1</v>
      </c>
      <c r="AV2173" s="159">
        <v>5299.14</v>
      </c>
      <c r="AW2173" s="159">
        <v>211.97</v>
      </c>
      <c r="AX2173" s="149" t="s">
        <v>274</v>
      </c>
      <c r="AY2173" s="162">
        <v>0</v>
      </c>
      <c r="AZ2173" s="162" t="s">
        <v>274</v>
      </c>
      <c r="BA2173" s="162">
        <v>0</v>
      </c>
      <c r="BB2173" s="159">
        <v>5087.17</v>
      </c>
      <c r="BC2173" s="162" t="s">
        <v>274</v>
      </c>
      <c r="BD2173" s="162">
        <v>0</v>
      </c>
      <c r="BE2173" s="159">
        <v>211.97</v>
      </c>
      <c r="BF2173" s="159">
        <v>211.97</v>
      </c>
      <c r="BG2173" s="159">
        <v>5299.14</v>
      </c>
    </row>
    <row r="2174" ht="28.05" customHeight="1" spans="1:59">
      <c r="A2174" s="149"/>
      <c r="B2174" s="149"/>
      <c r="C2174" s="149"/>
      <c r="D2174" s="149" t="s">
        <v>3726</v>
      </c>
      <c r="E2174" s="340" t="s">
        <v>9952</v>
      </c>
      <c r="F2174" s="149" t="s">
        <v>3726</v>
      </c>
      <c r="G2174" s="149" t="s">
        <v>9953</v>
      </c>
      <c r="H2174" s="149" t="s">
        <v>9954</v>
      </c>
      <c r="I2174" s="149"/>
      <c r="J2174" s="149" t="s">
        <v>9955</v>
      </c>
      <c r="K2174" s="149"/>
      <c r="L2174" s="149" t="s">
        <v>287</v>
      </c>
      <c r="M2174" s="149"/>
      <c r="N2174" s="149" t="s">
        <v>263</v>
      </c>
      <c r="O2174" s="149" t="s">
        <v>214</v>
      </c>
      <c r="P2174" s="149" t="s">
        <v>53</v>
      </c>
      <c r="Q2174" s="149"/>
      <c r="R2174" s="149" t="s">
        <v>333</v>
      </c>
      <c r="S2174" s="149" t="s">
        <v>289</v>
      </c>
      <c r="T2174" s="149" t="s">
        <v>9261</v>
      </c>
      <c r="U2174" s="149" t="s">
        <v>267</v>
      </c>
      <c r="V2174" s="149"/>
      <c r="W2174" s="149"/>
      <c r="X2174" s="149" t="s">
        <v>336</v>
      </c>
      <c r="Y2174" s="149"/>
      <c r="Z2174" s="149"/>
      <c r="AA2174" s="149"/>
      <c r="AB2174" s="149" t="s">
        <v>269</v>
      </c>
      <c r="AC2174" s="149" t="s">
        <v>318</v>
      </c>
      <c r="AD2174" s="149" t="s">
        <v>9261</v>
      </c>
      <c r="AE2174" s="149" t="s">
        <v>271</v>
      </c>
      <c r="AF2174" s="149"/>
      <c r="AG2174" s="149" t="s">
        <v>1098</v>
      </c>
      <c r="AH2174" s="149" t="s">
        <v>273</v>
      </c>
      <c r="AI2174" s="158">
        <v>96</v>
      </c>
      <c r="AJ2174" s="149"/>
      <c r="AK2174" s="159" t="s">
        <v>274</v>
      </c>
      <c r="AL2174" s="159" t="s">
        <v>274</v>
      </c>
      <c r="AM2174" s="149" t="s">
        <v>274</v>
      </c>
      <c r="AN2174" s="160">
        <v>4</v>
      </c>
      <c r="AO2174" s="149"/>
      <c r="AP2174" s="149" t="s">
        <v>274</v>
      </c>
      <c r="AQ2174" s="149" t="s">
        <v>275</v>
      </c>
      <c r="AR2174" s="158">
        <v>1</v>
      </c>
      <c r="AS2174" s="149" t="s">
        <v>275</v>
      </c>
      <c r="AT2174" s="149" t="s">
        <v>276</v>
      </c>
      <c r="AU2174" s="161">
        <v>1</v>
      </c>
      <c r="AV2174" s="159">
        <v>57471.26</v>
      </c>
      <c r="AW2174" s="159">
        <v>2298.85</v>
      </c>
      <c r="AX2174" s="149" t="s">
        <v>274</v>
      </c>
      <c r="AY2174" s="162">
        <v>0</v>
      </c>
      <c r="AZ2174" s="162" t="s">
        <v>274</v>
      </c>
      <c r="BA2174" s="162">
        <v>0</v>
      </c>
      <c r="BB2174" s="159">
        <v>55172.41</v>
      </c>
      <c r="BC2174" s="162" t="s">
        <v>274</v>
      </c>
      <c r="BD2174" s="162">
        <v>0</v>
      </c>
      <c r="BE2174" s="159">
        <v>2298.85</v>
      </c>
      <c r="BF2174" s="159">
        <v>2298.85</v>
      </c>
      <c r="BG2174" s="159">
        <v>57471.26</v>
      </c>
    </row>
    <row r="2175" ht="28.05" customHeight="1" spans="1:59">
      <c r="A2175" s="149"/>
      <c r="B2175" s="149"/>
      <c r="C2175" s="149"/>
      <c r="D2175" s="149" t="s">
        <v>3726</v>
      </c>
      <c r="E2175" s="340" t="s">
        <v>9956</v>
      </c>
      <c r="F2175" s="149" t="s">
        <v>3726</v>
      </c>
      <c r="G2175" s="149" t="s">
        <v>9957</v>
      </c>
      <c r="H2175" s="149" t="s">
        <v>9958</v>
      </c>
      <c r="I2175" s="149"/>
      <c r="J2175" s="149" t="s">
        <v>9959</v>
      </c>
      <c r="K2175" s="149"/>
      <c r="L2175" s="149" t="s">
        <v>287</v>
      </c>
      <c r="M2175" s="149"/>
      <c r="N2175" s="149" t="s">
        <v>263</v>
      </c>
      <c r="O2175" s="149" t="s">
        <v>214</v>
      </c>
      <c r="P2175" s="149" t="s">
        <v>53</v>
      </c>
      <c r="Q2175" s="149"/>
      <c r="R2175" s="149" t="s">
        <v>333</v>
      </c>
      <c r="S2175" s="149" t="s">
        <v>289</v>
      </c>
      <c r="T2175" s="149" t="s">
        <v>9261</v>
      </c>
      <c r="U2175" s="149" t="s">
        <v>267</v>
      </c>
      <c r="V2175" s="149"/>
      <c r="W2175" s="149"/>
      <c r="X2175" s="149" t="s">
        <v>336</v>
      </c>
      <c r="Y2175" s="149"/>
      <c r="Z2175" s="149"/>
      <c r="AA2175" s="149"/>
      <c r="AB2175" s="149" t="s">
        <v>269</v>
      </c>
      <c r="AC2175" s="149" t="s">
        <v>318</v>
      </c>
      <c r="AD2175" s="149" t="s">
        <v>9261</v>
      </c>
      <c r="AE2175" s="149" t="s">
        <v>271</v>
      </c>
      <c r="AF2175" s="149"/>
      <c r="AG2175" s="149" t="s">
        <v>1098</v>
      </c>
      <c r="AH2175" s="149" t="s">
        <v>273</v>
      </c>
      <c r="AI2175" s="158">
        <v>96</v>
      </c>
      <c r="AJ2175" s="149"/>
      <c r="AK2175" s="159" t="s">
        <v>274</v>
      </c>
      <c r="AL2175" s="159" t="s">
        <v>274</v>
      </c>
      <c r="AM2175" s="149" t="s">
        <v>274</v>
      </c>
      <c r="AN2175" s="160">
        <v>4</v>
      </c>
      <c r="AO2175" s="149"/>
      <c r="AP2175" s="149" t="s">
        <v>274</v>
      </c>
      <c r="AQ2175" s="149" t="s">
        <v>275</v>
      </c>
      <c r="AR2175" s="158">
        <v>1</v>
      </c>
      <c r="AS2175" s="149" t="s">
        <v>275</v>
      </c>
      <c r="AT2175" s="149" t="s">
        <v>276</v>
      </c>
      <c r="AU2175" s="161">
        <v>1</v>
      </c>
      <c r="AV2175" s="159">
        <v>57471.26</v>
      </c>
      <c r="AW2175" s="159">
        <v>2298.85</v>
      </c>
      <c r="AX2175" s="149" t="s">
        <v>274</v>
      </c>
      <c r="AY2175" s="162">
        <v>0</v>
      </c>
      <c r="AZ2175" s="162" t="s">
        <v>274</v>
      </c>
      <c r="BA2175" s="162">
        <v>0</v>
      </c>
      <c r="BB2175" s="159">
        <v>55172.41</v>
      </c>
      <c r="BC2175" s="162" t="s">
        <v>274</v>
      </c>
      <c r="BD2175" s="162">
        <v>0</v>
      </c>
      <c r="BE2175" s="159">
        <v>2298.85</v>
      </c>
      <c r="BF2175" s="159">
        <v>2298.85</v>
      </c>
      <c r="BG2175" s="159">
        <v>57471.26</v>
      </c>
    </row>
    <row r="2176" ht="28.05" customHeight="1" spans="1:59">
      <c r="A2176" s="149"/>
      <c r="B2176" s="149"/>
      <c r="C2176" s="149"/>
      <c r="D2176" s="149" t="s">
        <v>3726</v>
      </c>
      <c r="E2176" s="340" t="s">
        <v>9960</v>
      </c>
      <c r="F2176" s="149" t="s">
        <v>3726</v>
      </c>
      <c r="G2176" s="149" t="s">
        <v>9961</v>
      </c>
      <c r="H2176" s="149" t="s">
        <v>9962</v>
      </c>
      <c r="I2176" s="149"/>
      <c r="J2176" s="149" t="s">
        <v>9963</v>
      </c>
      <c r="K2176" s="149"/>
      <c r="L2176" s="149" t="s">
        <v>287</v>
      </c>
      <c r="M2176" s="149"/>
      <c r="N2176" s="149" t="s">
        <v>263</v>
      </c>
      <c r="O2176" s="149" t="s">
        <v>214</v>
      </c>
      <c r="P2176" s="149" t="s">
        <v>53</v>
      </c>
      <c r="Q2176" s="149"/>
      <c r="R2176" s="149" t="s">
        <v>333</v>
      </c>
      <c r="S2176" s="149" t="s">
        <v>289</v>
      </c>
      <c r="T2176" s="149" t="s">
        <v>9261</v>
      </c>
      <c r="U2176" s="149" t="s">
        <v>267</v>
      </c>
      <c r="V2176" s="149"/>
      <c r="W2176" s="149"/>
      <c r="X2176" s="149" t="s">
        <v>336</v>
      </c>
      <c r="Y2176" s="149"/>
      <c r="Z2176" s="149"/>
      <c r="AA2176" s="149"/>
      <c r="AB2176" s="149" t="s">
        <v>269</v>
      </c>
      <c r="AC2176" s="149" t="s">
        <v>318</v>
      </c>
      <c r="AD2176" s="149" t="s">
        <v>9261</v>
      </c>
      <c r="AE2176" s="149" t="s">
        <v>271</v>
      </c>
      <c r="AF2176" s="149"/>
      <c r="AG2176" s="149" t="s">
        <v>1098</v>
      </c>
      <c r="AH2176" s="149" t="s">
        <v>273</v>
      </c>
      <c r="AI2176" s="158">
        <v>96</v>
      </c>
      <c r="AJ2176" s="149"/>
      <c r="AK2176" s="159" t="s">
        <v>274</v>
      </c>
      <c r="AL2176" s="159" t="s">
        <v>274</v>
      </c>
      <c r="AM2176" s="149" t="s">
        <v>274</v>
      </c>
      <c r="AN2176" s="160">
        <v>4</v>
      </c>
      <c r="AO2176" s="149"/>
      <c r="AP2176" s="149" t="s">
        <v>274</v>
      </c>
      <c r="AQ2176" s="149" t="s">
        <v>275</v>
      </c>
      <c r="AR2176" s="158">
        <v>1</v>
      </c>
      <c r="AS2176" s="149" t="s">
        <v>275</v>
      </c>
      <c r="AT2176" s="149" t="s">
        <v>276</v>
      </c>
      <c r="AU2176" s="161">
        <v>1</v>
      </c>
      <c r="AV2176" s="159">
        <v>57471.26</v>
      </c>
      <c r="AW2176" s="159">
        <v>2298.85</v>
      </c>
      <c r="AX2176" s="149" t="s">
        <v>274</v>
      </c>
      <c r="AY2176" s="162">
        <v>0</v>
      </c>
      <c r="AZ2176" s="162" t="s">
        <v>274</v>
      </c>
      <c r="BA2176" s="162">
        <v>0</v>
      </c>
      <c r="BB2176" s="159">
        <v>55172.41</v>
      </c>
      <c r="BC2176" s="162" t="s">
        <v>274</v>
      </c>
      <c r="BD2176" s="162">
        <v>0</v>
      </c>
      <c r="BE2176" s="159">
        <v>2298.85</v>
      </c>
      <c r="BF2176" s="159">
        <v>2298.85</v>
      </c>
      <c r="BG2176" s="159">
        <v>57471.26</v>
      </c>
    </row>
    <row r="2177" ht="28.05" customHeight="1" spans="1:59">
      <c r="A2177" s="149"/>
      <c r="B2177" s="149"/>
      <c r="C2177" s="149"/>
      <c r="D2177" s="149" t="s">
        <v>3726</v>
      </c>
      <c r="E2177" s="340" t="s">
        <v>9964</v>
      </c>
      <c r="F2177" s="149" t="s">
        <v>3726</v>
      </c>
      <c r="G2177" s="149" t="s">
        <v>9965</v>
      </c>
      <c r="H2177" s="149" t="s">
        <v>9966</v>
      </c>
      <c r="I2177" s="149"/>
      <c r="J2177" s="149" t="s">
        <v>9967</v>
      </c>
      <c r="K2177" s="149"/>
      <c r="L2177" s="149" t="s">
        <v>287</v>
      </c>
      <c r="M2177" s="149"/>
      <c r="N2177" s="149" t="s">
        <v>263</v>
      </c>
      <c r="O2177" s="149" t="s">
        <v>214</v>
      </c>
      <c r="P2177" s="149" t="s">
        <v>53</v>
      </c>
      <c r="Q2177" s="149"/>
      <c r="R2177" s="149" t="s">
        <v>333</v>
      </c>
      <c r="S2177" s="149" t="s">
        <v>289</v>
      </c>
      <c r="T2177" s="149" t="s">
        <v>9261</v>
      </c>
      <c r="U2177" s="149" t="s">
        <v>267</v>
      </c>
      <c r="V2177" s="149"/>
      <c r="W2177" s="149"/>
      <c r="X2177" s="149" t="s">
        <v>336</v>
      </c>
      <c r="Y2177" s="149"/>
      <c r="Z2177" s="149"/>
      <c r="AA2177" s="149"/>
      <c r="AB2177" s="149" t="s">
        <v>269</v>
      </c>
      <c r="AC2177" s="149" t="s">
        <v>318</v>
      </c>
      <c r="AD2177" s="149" t="s">
        <v>9261</v>
      </c>
      <c r="AE2177" s="149" t="s">
        <v>271</v>
      </c>
      <c r="AF2177" s="149"/>
      <c r="AG2177" s="149" t="s">
        <v>1098</v>
      </c>
      <c r="AH2177" s="149" t="s">
        <v>273</v>
      </c>
      <c r="AI2177" s="158">
        <v>96</v>
      </c>
      <c r="AJ2177" s="149"/>
      <c r="AK2177" s="159" t="s">
        <v>274</v>
      </c>
      <c r="AL2177" s="159" t="s">
        <v>274</v>
      </c>
      <c r="AM2177" s="149" t="s">
        <v>274</v>
      </c>
      <c r="AN2177" s="160">
        <v>4</v>
      </c>
      <c r="AO2177" s="149"/>
      <c r="AP2177" s="149" t="s">
        <v>274</v>
      </c>
      <c r="AQ2177" s="149" t="s">
        <v>275</v>
      </c>
      <c r="AR2177" s="158">
        <v>1</v>
      </c>
      <c r="AS2177" s="149" t="s">
        <v>275</v>
      </c>
      <c r="AT2177" s="149" t="s">
        <v>276</v>
      </c>
      <c r="AU2177" s="161">
        <v>1</v>
      </c>
      <c r="AV2177" s="159">
        <v>57471.26</v>
      </c>
      <c r="AW2177" s="159">
        <v>2298.85</v>
      </c>
      <c r="AX2177" s="149" t="s">
        <v>274</v>
      </c>
      <c r="AY2177" s="162">
        <v>0</v>
      </c>
      <c r="AZ2177" s="162" t="s">
        <v>274</v>
      </c>
      <c r="BA2177" s="162">
        <v>0</v>
      </c>
      <c r="BB2177" s="159">
        <v>55172.41</v>
      </c>
      <c r="BC2177" s="162" t="s">
        <v>274</v>
      </c>
      <c r="BD2177" s="162">
        <v>0</v>
      </c>
      <c r="BE2177" s="159">
        <v>2298.85</v>
      </c>
      <c r="BF2177" s="159">
        <v>2298.85</v>
      </c>
      <c r="BG2177" s="159">
        <v>57471.26</v>
      </c>
    </row>
    <row r="2178" ht="28.05" customHeight="1" spans="1:59">
      <c r="A2178" s="149"/>
      <c r="B2178" s="149"/>
      <c r="C2178" s="149"/>
      <c r="D2178" s="149" t="s">
        <v>3726</v>
      </c>
      <c r="E2178" s="340" t="s">
        <v>9968</v>
      </c>
      <c r="F2178" s="149" t="s">
        <v>3726</v>
      </c>
      <c r="G2178" s="149" t="s">
        <v>9969</v>
      </c>
      <c r="H2178" s="149" t="s">
        <v>9970</v>
      </c>
      <c r="I2178" s="149"/>
      <c r="J2178" s="149" t="s">
        <v>9971</v>
      </c>
      <c r="K2178" s="149"/>
      <c r="L2178" s="149" t="s">
        <v>287</v>
      </c>
      <c r="M2178" s="149"/>
      <c r="N2178" s="149" t="s">
        <v>263</v>
      </c>
      <c r="O2178" s="149" t="s">
        <v>214</v>
      </c>
      <c r="P2178" s="149" t="s">
        <v>53</v>
      </c>
      <c r="Q2178" s="149"/>
      <c r="R2178" s="149" t="s">
        <v>333</v>
      </c>
      <c r="S2178" s="149" t="s">
        <v>289</v>
      </c>
      <c r="T2178" s="149" t="s">
        <v>9261</v>
      </c>
      <c r="U2178" s="149" t="s">
        <v>267</v>
      </c>
      <c r="V2178" s="149"/>
      <c r="W2178" s="149"/>
      <c r="X2178" s="149" t="s">
        <v>336</v>
      </c>
      <c r="Y2178" s="149"/>
      <c r="Z2178" s="149"/>
      <c r="AA2178" s="149"/>
      <c r="AB2178" s="149" t="s">
        <v>269</v>
      </c>
      <c r="AC2178" s="149" t="s">
        <v>318</v>
      </c>
      <c r="AD2178" s="149" t="s">
        <v>9261</v>
      </c>
      <c r="AE2178" s="149" t="s">
        <v>271</v>
      </c>
      <c r="AF2178" s="149"/>
      <c r="AG2178" s="149" t="s">
        <v>1098</v>
      </c>
      <c r="AH2178" s="149" t="s">
        <v>273</v>
      </c>
      <c r="AI2178" s="158">
        <v>96</v>
      </c>
      <c r="AJ2178" s="149"/>
      <c r="AK2178" s="159" t="s">
        <v>274</v>
      </c>
      <c r="AL2178" s="159" t="s">
        <v>274</v>
      </c>
      <c r="AM2178" s="149" t="s">
        <v>274</v>
      </c>
      <c r="AN2178" s="160">
        <v>4</v>
      </c>
      <c r="AO2178" s="149"/>
      <c r="AP2178" s="149" t="s">
        <v>274</v>
      </c>
      <c r="AQ2178" s="149" t="s">
        <v>275</v>
      </c>
      <c r="AR2178" s="158">
        <v>1</v>
      </c>
      <c r="AS2178" s="149" t="s">
        <v>275</v>
      </c>
      <c r="AT2178" s="149" t="s">
        <v>276</v>
      </c>
      <c r="AU2178" s="161">
        <v>1</v>
      </c>
      <c r="AV2178" s="159">
        <v>57471.26</v>
      </c>
      <c r="AW2178" s="159">
        <v>2298.85</v>
      </c>
      <c r="AX2178" s="149" t="s">
        <v>274</v>
      </c>
      <c r="AY2178" s="162">
        <v>0</v>
      </c>
      <c r="AZ2178" s="162" t="s">
        <v>274</v>
      </c>
      <c r="BA2178" s="162">
        <v>0</v>
      </c>
      <c r="BB2178" s="159">
        <v>55172.41</v>
      </c>
      <c r="BC2178" s="162" t="s">
        <v>274</v>
      </c>
      <c r="BD2178" s="162">
        <v>0</v>
      </c>
      <c r="BE2178" s="159">
        <v>2298.85</v>
      </c>
      <c r="BF2178" s="159">
        <v>2298.85</v>
      </c>
      <c r="BG2178" s="159">
        <v>57471.26</v>
      </c>
    </row>
    <row r="2179" ht="28.05" customHeight="1" spans="1:59">
      <c r="A2179" s="149"/>
      <c r="B2179" s="149"/>
      <c r="C2179" s="149"/>
      <c r="D2179" s="149" t="s">
        <v>3726</v>
      </c>
      <c r="E2179" s="340" t="s">
        <v>9972</v>
      </c>
      <c r="F2179" s="149" t="s">
        <v>3726</v>
      </c>
      <c r="G2179" s="149" t="s">
        <v>9973</v>
      </c>
      <c r="H2179" s="149" t="s">
        <v>5197</v>
      </c>
      <c r="I2179" s="149" t="s">
        <v>9974</v>
      </c>
      <c r="J2179" s="149" t="s">
        <v>9975</v>
      </c>
      <c r="K2179" s="149"/>
      <c r="L2179" s="149" t="s">
        <v>262</v>
      </c>
      <c r="M2179" s="149"/>
      <c r="N2179" s="149" t="s">
        <v>263</v>
      </c>
      <c r="O2179" s="149" t="s">
        <v>214</v>
      </c>
      <c r="P2179" s="149" t="s">
        <v>53</v>
      </c>
      <c r="Q2179" s="149"/>
      <c r="R2179" s="149" t="s">
        <v>62</v>
      </c>
      <c r="S2179" s="149" t="s">
        <v>9926</v>
      </c>
      <c r="T2179" s="149" t="s">
        <v>9905</v>
      </c>
      <c r="U2179" s="149" t="s">
        <v>267</v>
      </c>
      <c r="V2179" s="149"/>
      <c r="W2179" s="149"/>
      <c r="X2179" s="149" t="s">
        <v>268</v>
      </c>
      <c r="Y2179" s="149"/>
      <c r="Z2179" s="149"/>
      <c r="AA2179" s="149"/>
      <c r="AB2179" s="149" t="s">
        <v>269</v>
      </c>
      <c r="AC2179" s="149" t="s">
        <v>318</v>
      </c>
      <c r="AD2179" s="149" t="s">
        <v>9905</v>
      </c>
      <c r="AE2179" s="149" t="s">
        <v>271</v>
      </c>
      <c r="AF2179" s="149"/>
      <c r="AG2179" s="149" t="s">
        <v>1098</v>
      </c>
      <c r="AH2179" s="149" t="s">
        <v>273</v>
      </c>
      <c r="AI2179" s="158">
        <v>96</v>
      </c>
      <c r="AJ2179" s="149"/>
      <c r="AK2179" s="159" t="s">
        <v>274</v>
      </c>
      <c r="AL2179" s="159" t="s">
        <v>274</v>
      </c>
      <c r="AM2179" s="149" t="s">
        <v>274</v>
      </c>
      <c r="AN2179" s="160">
        <v>4</v>
      </c>
      <c r="AO2179" s="149"/>
      <c r="AP2179" s="149" t="s">
        <v>274</v>
      </c>
      <c r="AQ2179" s="149" t="s">
        <v>275</v>
      </c>
      <c r="AR2179" s="158">
        <v>1</v>
      </c>
      <c r="AS2179" s="149" t="s">
        <v>275</v>
      </c>
      <c r="AT2179" s="149" t="s">
        <v>276</v>
      </c>
      <c r="AU2179" s="161">
        <v>1</v>
      </c>
      <c r="AV2179" s="159">
        <v>5811.97</v>
      </c>
      <c r="AW2179" s="159">
        <v>232.48</v>
      </c>
      <c r="AX2179" s="149" t="s">
        <v>274</v>
      </c>
      <c r="AY2179" s="162">
        <v>0</v>
      </c>
      <c r="AZ2179" s="162" t="s">
        <v>274</v>
      </c>
      <c r="BA2179" s="162">
        <v>0</v>
      </c>
      <c r="BB2179" s="159">
        <v>5579.49</v>
      </c>
      <c r="BC2179" s="162" t="s">
        <v>274</v>
      </c>
      <c r="BD2179" s="162">
        <v>0</v>
      </c>
      <c r="BE2179" s="159">
        <v>232.48</v>
      </c>
      <c r="BF2179" s="159">
        <v>232.48</v>
      </c>
      <c r="BG2179" s="159">
        <v>5811.97</v>
      </c>
    </row>
    <row r="2180" ht="28.05" customHeight="1" spans="1:59">
      <c r="A2180" s="149"/>
      <c r="B2180" s="149"/>
      <c r="C2180" s="149"/>
      <c r="D2180" s="149" t="s">
        <v>3726</v>
      </c>
      <c r="E2180" s="340" t="s">
        <v>9976</v>
      </c>
      <c r="F2180" s="149" t="s">
        <v>3726</v>
      </c>
      <c r="G2180" s="149" t="s">
        <v>9977</v>
      </c>
      <c r="H2180" s="149" t="s">
        <v>7155</v>
      </c>
      <c r="I2180" s="149" t="s">
        <v>9978</v>
      </c>
      <c r="J2180" s="149" t="s">
        <v>9979</v>
      </c>
      <c r="K2180" s="149"/>
      <c r="L2180" s="149" t="s">
        <v>262</v>
      </c>
      <c r="M2180" s="149"/>
      <c r="N2180" s="149" t="s">
        <v>263</v>
      </c>
      <c r="O2180" s="149" t="s">
        <v>214</v>
      </c>
      <c r="P2180" s="149" t="s">
        <v>53</v>
      </c>
      <c r="Q2180" s="149"/>
      <c r="R2180" s="149" t="s">
        <v>62</v>
      </c>
      <c r="S2180" s="149" t="s">
        <v>7158</v>
      </c>
      <c r="T2180" s="149" t="s">
        <v>9905</v>
      </c>
      <c r="U2180" s="149" t="s">
        <v>267</v>
      </c>
      <c r="V2180" s="149"/>
      <c r="W2180" s="149"/>
      <c r="X2180" s="149" t="s">
        <v>268</v>
      </c>
      <c r="Y2180" s="149"/>
      <c r="Z2180" s="149"/>
      <c r="AA2180" s="149"/>
      <c r="AB2180" s="149" t="s">
        <v>269</v>
      </c>
      <c r="AC2180" s="149" t="s">
        <v>318</v>
      </c>
      <c r="AD2180" s="149" t="s">
        <v>9905</v>
      </c>
      <c r="AE2180" s="149" t="s">
        <v>271</v>
      </c>
      <c r="AF2180" s="149"/>
      <c r="AG2180" s="149" t="s">
        <v>1098</v>
      </c>
      <c r="AH2180" s="149" t="s">
        <v>273</v>
      </c>
      <c r="AI2180" s="158">
        <v>96</v>
      </c>
      <c r="AJ2180" s="149"/>
      <c r="AK2180" s="159" t="s">
        <v>274</v>
      </c>
      <c r="AL2180" s="159" t="s">
        <v>274</v>
      </c>
      <c r="AM2180" s="149" t="s">
        <v>274</v>
      </c>
      <c r="AN2180" s="160">
        <v>4</v>
      </c>
      <c r="AO2180" s="149"/>
      <c r="AP2180" s="149" t="s">
        <v>274</v>
      </c>
      <c r="AQ2180" s="149" t="s">
        <v>275</v>
      </c>
      <c r="AR2180" s="158">
        <v>1</v>
      </c>
      <c r="AS2180" s="149" t="s">
        <v>275</v>
      </c>
      <c r="AT2180" s="149" t="s">
        <v>276</v>
      </c>
      <c r="AU2180" s="161">
        <v>1</v>
      </c>
      <c r="AV2180" s="159">
        <v>6239.32</v>
      </c>
      <c r="AW2180" s="159">
        <v>249.57</v>
      </c>
      <c r="AX2180" s="149" t="s">
        <v>274</v>
      </c>
      <c r="AY2180" s="162">
        <v>0</v>
      </c>
      <c r="AZ2180" s="162" t="s">
        <v>274</v>
      </c>
      <c r="BA2180" s="162">
        <v>0</v>
      </c>
      <c r="BB2180" s="159">
        <v>5989.75</v>
      </c>
      <c r="BC2180" s="162" t="s">
        <v>274</v>
      </c>
      <c r="BD2180" s="162">
        <v>0</v>
      </c>
      <c r="BE2180" s="159">
        <v>249.57</v>
      </c>
      <c r="BF2180" s="159">
        <v>249.57</v>
      </c>
      <c r="BG2180" s="159">
        <v>6239.32</v>
      </c>
    </row>
    <row r="2181" ht="28.05" customHeight="1" spans="1:59">
      <c r="A2181" s="149"/>
      <c r="B2181" s="149"/>
      <c r="C2181" s="149"/>
      <c r="D2181" s="149" t="s">
        <v>3726</v>
      </c>
      <c r="E2181" s="340" t="s">
        <v>9980</v>
      </c>
      <c r="F2181" s="149" t="s">
        <v>3726</v>
      </c>
      <c r="G2181" s="149" t="s">
        <v>9981</v>
      </c>
      <c r="H2181" s="149" t="s">
        <v>7780</v>
      </c>
      <c r="I2181" s="149" t="s">
        <v>9982</v>
      </c>
      <c r="J2181" s="149" t="s">
        <v>9983</v>
      </c>
      <c r="K2181" s="149"/>
      <c r="L2181" s="149" t="s">
        <v>262</v>
      </c>
      <c r="M2181" s="149"/>
      <c r="N2181" s="149" t="s">
        <v>263</v>
      </c>
      <c r="O2181" s="149" t="s">
        <v>214</v>
      </c>
      <c r="P2181" s="149" t="s">
        <v>53</v>
      </c>
      <c r="Q2181" s="149"/>
      <c r="R2181" s="149" t="s">
        <v>160</v>
      </c>
      <c r="S2181" s="149" t="s">
        <v>6336</v>
      </c>
      <c r="T2181" s="149" t="s">
        <v>9905</v>
      </c>
      <c r="U2181" s="149" t="s">
        <v>267</v>
      </c>
      <c r="V2181" s="149"/>
      <c r="W2181" s="149"/>
      <c r="X2181" s="149" t="s">
        <v>336</v>
      </c>
      <c r="Y2181" s="149"/>
      <c r="Z2181" s="149"/>
      <c r="AA2181" s="149"/>
      <c r="AB2181" s="149" t="s">
        <v>269</v>
      </c>
      <c r="AC2181" s="149" t="s">
        <v>318</v>
      </c>
      <c r="AD2181" s="149" t="s">
        <v>9905</v>
      </c>
      <c r="AE2181" s="149" t="s">
        <v>271</v>
      </c>
      <c r="AF2181" s="149"/>
      <c r="AG2181" s="149" t="s">
        <v>1098</v>
      </c>
      <c r="AH2181" s="149" t="s">
        <v>273</v>
      </c>
      <c r="AI2181" s="158">
        <v>96</v>
      </c>
      <c r="AJ2181" s="149"/>
      <c r="AK2181" s="159" t="s">
        <v>274</v>
      </c>
      <c r="AL2181" s="159" t="s">
        <v>274</v>
      </c>
      <c r="AM2181" s="149" t="s">
        <v>274</v>
      </c>
      <c r="AN2181" s="160">
        <v>4</v>
      </c>
      <c r="AO2181" s="149"/>
      <c r="AP2181" s="149" t="s">
        <v>274</v>
      </c>
      <c r="AQ2181" s="149" t="s">
        <v>275</v>
      </c>
      <c r="AR2181" s="158">
        <v>1</v>
      </c>
      <c r="AS2181" s="149" t="s">
        <v>275</v>
      </c>
      <c r="AT2181" s="149" t="s">
        <v>276</v>
      </c>
      <c r="AU2181" s="161">
        <v>1</v>
      </c>
      <c r="AV2181" s="159">
        <v>41025.64</v>
      </c>
      <c r="AW2181" s="159">
        <v>1641.03</v>
      </c>
      <c r="AX2181" s="149" t="s">
        <v>274</v>
      </c>
      <c r="AY2181" s="162">
        <v>0</v>
      </c>
      <c r="AZ2181" s="162" t="s">
        <v>274</v>
      </c>
      <c r="BA2181" s="162">
        <v>0</v>
      </c>
      <c r="BB2181" s="159">
        <v>39384.61</v>
      </c>
      <c r="BC2181" s="162" t="s">
        <v>274</v>
      </c>
      <c r="BD2181" s="162">
        <v>0</v>
      </c>
      <c r="BE2181" s="159">
        <v>1641.03</v>
      </c>
      <c r="BF2181" s="159">
        <v>1641.03</v>
      </c>
      <c r="BG2181" s="159">
        <v>41025.64</v>
      </c>
    </row>
    <row r="2182" ht="28.05" customHeight="1" spans="1:59">
      <c r="A2182" s="149"/>
      <c r="B2182" s="149"/>
      <c r="C2182" s="149"/>
      <c r="D2182" s="149" t="s">
        <v>3726</v>
      </c>
      <c r="E2182" s="340" t="s">
        <v>9984</v>
      </c>
      <c r="F2182" s="149" t="s">
        <v>3726</v>
      </c>
      <c r="G2182" s="149" t="s">
        <v>9985</v>
      </c>
      <c r="H2182" s="149" t="s">
        <v>92</v>
      </c>
      <c r="I2182" s="149" t="s">
        <v>9986</v>
      </c>
      <c r="J2182" s="149" t="s">
        <v>9987</v>
      </c>
      <c r="K2182" s="149"/>
      <c r="L2182" s="149" t="s">
        <v>262</v>
      </c>
      <c r="M2182" s="149"/>
      <c r="N2182" s="149" t="s">
        <v>263</v>
      </c>
      <c r="O2182" s="149" t="s">
        <v>214</v>
      </c>
      <c r="P2182" s="149" t="s">
        <v>53</v>
      </c>
      <c r="Q2182" s="149"/>
      <c r="R2182" s="149" t="s">
        <v>160</v>
      </c>
      <c r="S2182" s="149" t="s">
        <v>5890</v>
      </c>
      <c r="T2182" s="149" t="s">
        <v>9905</v>
      </c>
      <c r="U2182" s="149" t="s">
        <v>267</v>
      </c>
      <c r="V2182" s="149"/>
      <c r="W2182" s="149"/>
      <c r="X2182" s="149" t="s">
        <v>336</v>
      </c>
      <c r="Y2182" s="149"/>
      <c r="Z2182" s="149"/>
      <c r="AA2182" s="149"/>
      <c r="AB2182" s="149" t="s">
        <v>269</v>
      </c>
      <c r="AC2182" s="149" t="s">
        <v>318</v>
      </c>
      <c r="AD2182" s="149" t="s">
        <v>9905</v>
      </c>
      <c r="AE2182" s="149" t="s">
        <v>271</v>
      </c>
      <c r="AF2182" s="149"/>
      <c r="AG2182" s="149" t="s">
        <v>1098</v>
      </c>
      <c r="AH2182" s="149" t="s">
        <v>273</v>
      </c>
      <c r="AI2182" s="158">
        <v>96</v>
      </c>
      <c r="AJ2182" s="149"/>
      <c r="AK2182" s="159" t="s">
        <v>274</v>
      </c>
      <c r="AL2182" s="159" t="s">
        <v>274</v>
      </c>
      <c r="AM2182" s="149" t="s">
        <v>274</v>
      </c>
      <c r="AN2182" s="160">
        <v>4</v>
      </c>
      <c r="AO2182" s="149"/>
      <c r="AP2182" s="149" t="s">
        <v>274</v>
      </c>
      <c r="AQ2182" s="149" t="s">
        <v>275</v>
      </c>
      <c r="AR2182" s="158">
        <v>1</v>
      </c>
      <c r="AS2182" s="149" t="s">
        <v>275</v>
      </c>
      <c r="AT2182" s="149" t="s">
        <v>276</v>
      </c>
      <c r="AU2182" s="161">
        <v>1</v>
      </c>
      <c r="AV2182" s="159">
        <v>4196.58</v>
      </c>
      <c r="AW2182" s="159">
        <v>167.86</v>
      </c>
      <c r="AX2182" s="149" t="s">
        <v>274</v>
      </c>
      <c r="AY2182" s="162">
        <v>0</v>
      </c>
      <c r="AZ2182" s="162" t="s">
        <v>274</v>
      </c>
      <c r="BA2182" s="162">
        <v>0</v>
      </c>
      <c r="BB2182" s="159">
        <v>4028.72</v>
      </c>
      <c r="BC2182" s="162" t="s">
        <v>274</v>
      </c>
      <c r="BD2182" s="162">
        <v>0</v>
      </c>
      <c r="BE2182" s="159">
        <v>167.86</v>
      </c>
      <c r="BF2182" s="159">
        <v>167.86</v>
      </c>
      <c r="BG2182" s="159">
        <v>4196.58</v>
      </c>
    </row>
    <row r="2183" ht="28.05" customHeight="1" spans="1:59">
      <c r="A2183" s="149"/>
      <c r="B2183" s="149"/>
      <c r="C2183" s="149"/>
      <c r="D2183" s="149" t="s">
        <v>3726</v>
      </c>
      <c r="E2183" s="340" t="s">
        <v>9988</v>
      </c>
      <c r="F2183" s="149" t="s">
        <v>3726</v>
      </c>
      <c r="G2183" s="149" t="s">
        <v>9989</v>
      </c>
      <c r="H2183" s="149" t="s">
        <v>92</v>
      </c>
      <c r="I2183" s="149" t="s">
        <v>6709</v>
      </c>
      <c r="J2183" s="149" t="s">
        <v>9990</v>
      </c>
      <c r="K2183" s="149"/>
      <c r="L2183" s="149" t="s">
        <v>262</v>
      </c>
      <c r="M2183" s="149"/>
      <c r="N2183" s="149" t="s">
        <v>263</v>
      </c>
      <c r="O2183" s="149" t="s">
        <v>214</v>
      </c>
      <c r="P2183" s="149" t="s">
        <v>53</v>
      </c>
      <c r="Q2183" s="149"/>
      <c r="R2183" s="149" t="s">
        <v>160</v>
      </c>
      <c r="S2183" s="149" t="s">
        <v>5890</v>
      </c>
      <c r="T2183" s="149" t="s">
        <v>9905</v>
      </c>
      <c r="U2183" s="149" t="s">
        <v>267</v>
      </c>
      <c r="V2183" s="149"/>
      <c r="W2183" s="149"/>
      <c r="X2183" s="149" t="s">
        <v>336</v>
      </c>
      <c r="Y2183" s="149"/>
      <c r="Z2183" s="149"/>
      <c r="AA2183" s="149"/>
      <c r="AB2183" s="149" t="s">
        <v>269</v>
      </c>
      <c r="AC2183" s="149" t="s">
        <v>318</v>
      </c>
      <c r="AD2183" s="149" t="s">
        <v>9905</v>
      </c>
      <c r="AE2183" s="149" t="s">
        <v>271</v>
      </c>
      <c r="AF2183" s="149"/>
      <c r="AG2183" s="149" t="s">
        <v>1098</v>
      </c>
      <c r="AH2183" s="149" t="s">
        <v>273</v>
      </c>
      <c r="AI2183" s="158">
        <v>96</v>
      </c>
      <c r="AJ2183" s="149"/>
      <c r="AK2183" s="159" t="s">
        <v>274</v>
      </c>
      <c r="AL2183" s="159" t="s">
        <v>274</v>
      </c>
      <c r="AM2183" s="149" t="s">
        <v>274</v>
      </c>
      <c r="AN2183" s="160">
        <v>4</v>
      </c>
      <c r="AO2183" s="149"/>
      <c r="AP2183" s="149" t="s">
        <v>274</v>
      </c>
      <c r="AQ2183" s="149" t="s">
        <v>275</v>
      </c>
      <c r="AR2183" s="158">
        <v>1</v>
      </c>
      <c r="AS2183" s="149" t="s">
        <v>275</v>
      </c>
      <c r="AT2183" s="149" t="s">
        <v>276</v>
      </c>
      <c r="AU2183" s="161">
        <v>1</v>
      </c>
      <c r="AV2183" s="159">
        <v>4196.58</v>
      </c>
      <c r="AW2183" s="159">
        <v>167.86</v>
      </c>
      <c r="AX2183" s="149" t="s">
        <v>274</v>
      </c>
      <c r="AY2183" s="162">
        <v>0</v>
      </c>
      <c r="AZ2183" s="162" t="s">
        <v>274</v>
      </c>
      <c r="BA2183" s="162">
        <v>0</v>
      </c>
      <c r="BB2183" s="159">
        <v>4028.72</v>
      </c>
      <c r="BC2183" s="162" t="s">
        <v>274</v>
      </c>
      <c r="BD2183" s="162">
        <v>0</v>
      </c>
      <c r="BE2183" s="159">
        <v>167.86</v>
      </c>
      <c r="BF2183" s="159">
        <v>167.86</v>
      </c>
      <c r="BG2183" s="159">
        <v>4196.58</v>
      </c>
    </row>
    <row r="2184" ht="28.05" customHeight="1" spans="1:59">
      <c r="A2184" s="149"/>
      <c r="B2184" s="149"/>
      <c r="C2184" s="149"/>
      <c r="D2184" s="149" t="s">
        <v>3726</v>
      </c>
      <c r="E2184" s="340" t="s">
        <v>9991</v>
      </c>
      <c r="F2184" s="149" t="s">
        <v>3726</v>
      </c>
      <c r="G2184" s="149" t="s">
        <v>9992</v>
      </c>
      <c r="H2184" s="149" t="s">
        <v>9993</v>
      </c>
      <c r="I2184" s="149" t="s">
        <v>9994</v>
      </c>
      <c r="J2184" s="149" t="s">
        <v>9995</v>
      </c>
      <c r="K2184" s="149"/>
      <c r="L2184" s="149" t="s">
        <v>287</v>
      </c>
      <c r="M2184" s="149"/>
      <c r="N2184" s="149" t="s">
        <v>263</v>
      </c>
      <c r="O2184" s="149" t="s">
        <v>214</v>
      </c>
      <c r="P2184" s="149" t="s">
        <v>53</v>
      </c>
      <c r="Q2184" s="149"/>
      <c r="R2184" s="149" t="s">
        <v>9996</v>
      </c>
      <c r="S2184" s="149" t="s">
        <v>289</v>
      </c>
      <c r="T2184" s="149" t="s">
        <v>9905</v>
      </c>
      <c r="U2184" s="149" t="s">
        <v>267</v>
      </c>
      <c r="V2184" s="149"/>
      <c r="W2184" s="149"/>
      <c r="X2184" s="149" t="s">
        <v>268</v>
      </c>
      <c r="Y2184" s="149"/>
      <c r="Z2184" s="149"/>
      <c r="AA2184" s="149"/>
      <c r="AB2184" s="149" t="s">
        <v>269</v>
      </c>
      <c r="AC2184" s="149" t="s">
        <v>318</v>
      </c>
      <c r="AD2184" s="149" t="s">
        <v>9905</v>
      </c>
      <c r="AE2184" s="149" t="s">
        <v>271</v>
      </c>
      <c r="AF2184" s="149"/>
      <c r="AG2184" s="149" t="s">
        <v>1098</v>
      </c>
      <c r="AH2184" s="149" t="s">
        <v>273</v>
      </c>
      <c r="AI2184" s="158">
        <v>96</v>
      </c>
      <c r="AJ2184" s="149"/>
      <c r="AK2184" s="159" t="s">
        <v>274</v>
      </c>
      <c r="AL2184" s="159" t="s">
        <v>274</v>
      </c>
      <c r="AM2184" s="149" t="s">
        <v>274</v>
      </c>
      <c r="AN2184" s="160">
        <v>4</v>
      </c>
      <c r="AO2184" s="149"/>
      <c r="AP2184" s="149" t="s">
        <v>274</v>
      </c>
      <c r="AQ2184" s="149" t="s">
        <v>275</v>
      </c>
      <c r="AR2184" s="158">
        <v>1</v>
      </c>
      <c r="AS2184" s="149" t="s">
        <v>275</v>
      </c>
      <c r="AT2184" s="149" t="s">
        <v>276</v>
      </c>
      <c r="AU2184" s="161">
        <v>1</v>
      </c>
      <c r="AV2184" s="159">
        <v>6737.89</v>
      </c>
      <c r="AW2184" s="159">
        <v>269.52</v>
      </c>
      <c r="AX2184" s="149" t="s">
        <v>274</v>
      </c>
      <c r="AY2184" s="162">
        <v>0</v>
      </c>
      <c r="AZ2184" s="162" t="s">
        <v>274</v>
      </c>
      <c r="BA2184" s="162">
        <v>0</v>
      </c>
      <c r="BB2184" s="159">
        <v>6468.37</v>
      </c>
      <c r="BC2184" s="162" t="s">
        <v>274</v>
      </c>
      <c r="BD2184" s="162">
        <v>0</v>
      </c>
      <c r="BE2184" s="159">
        <v>269.52</v>
      </c>
      <c r="BF2184" s="159">
        <v>269.52</v>
      </c>
      <c r="BG2184" s="159">
        <v>6737.89</v>
      </c>
    </row>
    <row r="2185" ht="28.05" customHeight="1" spans="1:59">
      <c r="A2185" s="149"/>
      <c r="B2185" s="149"/>
      <c r="C2185" s="149"/>
      <c r="D2185" s="149" t="s">
        <v>3726</v>
      </c>
      <c r="E2185" s="340" t="s">
        <v>9997</v>
      </c>
      <c r="F2185" s="149" t="s">
        <v>3726</v>
      </c>
      <c r="G2185" s="149" t="s">
        <v>9998</v>
      </c>
      <c r="H2185" s="149" t="s">
        <v>5018</v>
      </c>
      <c r="I2185" s="149" t="s">
        <v>9999</v>
      </c>
      <c r="J2185" s="149" t="s">
        <v>10000</v>
      </c>
      <c r="K2185" s="149"/>
      <c r="L2185" s="149" t="s">
        <v>287</v>
      </c>
      <c r="M2185" s="149"/>
      <c r="N2185" s="149" t="s">
        <v>263</v>
      </c>
      <c r="O2185" s="149" t="s">
        <v>214</v>
      </c>
      <c r="P2185" s="149" t="s">
        <v>53</v>
      </c>
      <c r="Q2185" s="149"/>
      <c r="R2185" s="149" t="s">
        <v>9996</v>
      </c>
      <c r="S2185" s="149" t="s">
        <v>289</v>
      </c>
      <c r="T2185" s="149" t="s">
        <v>9905</v>
      </c>
      <c r="U2185" s="149" t="s">
        <v>267</v>
      </c>
      <c r="V2185" s="149"/>
      <c r="W2185" s="149"/>
      <c r="X2185" s="149" t="s">
        <v>268</v>
      </c>
      <c r="Y2185" s="149"/>
      <c r="Z2185" s="149"/>
      <c r="AA2185" s="149"/>
      <c r="AB2185" s="149" t="s">
        <v>269</v>
      </c>
      <c r="AC2185" s="149" t="s">
        <v>318</v>
      </c>
      <c r="AD2185" s="149" t="s">
        <v>9905</v>
      </c>
      <c r="AE2185" s="149" t="s">
        <v>271</v>
      </c>
      <c r="AF2185" s="149"/>
      <c r="AG2185" s="149" t="s">
        <v>1098</v>
      </c>
      <c r="AH2185" s="149" t="s">
        <v>273</v>
      </c>
      <c r="AI2185" s="158">
        <v>96</v>
      </c>
      <c r="AJ2185" s="149"/>
      <c r="AK2185" s="159" t="s">
        <v>274</v>
      </c>
      <c r="AL2185" s="159" t="s">
        <v>274</v>
      </c>
      <c r="AM2185" s="149" t="s">
        <v>274</v>
      </c>
      <c r="AN2185" s="160">
        <v>4</v>
      </c>
      <c r="AO2185" s="149"/>
      <c r="AP2185" s="149" t="s">
        <v>274</v>
      </c>
      <c r="AQ2185" s="149" t="s">
        <v>275</v>
      </c>
      <c r="AR2185" s="158">
        <v>1</v>
      </c>
      <c r="AS2185" s="149" t="s">
        <v>275</v>
      </c>
      <c r="AT2185" s="149" t="s">
        <v>276</v>
      </c>
      <c r="AU2185" s="161">
        <v>1</v>
      </c>
      <c r="AV2185" s="159">
        <v>32669.51</v>
      </c>
      <c r="AW2185" s="159">
        <v>1306.78</v>
      </c>
      <c r="AX2185" s="149" t="s">
        <v>274</v>
      </c>
      <c r="AY2185" s="162">
        <v>0</v>
      </c>
      <c r="AZ2185" s="162" t="s">
        <v>274</v>
      </c>
      <c r="BA2185" s="162">
        <v>0</v>
      </c>
      <c r="BB2185" s="159">
        <v>31362.73</v>
      </c>
      <c r="BC2185" s="162" t="s">
        <v>274</v>
      </c>
      <c r="BD2185" s="162">
        <v>0</v>
      </c>
      <c r="BE2185" s="159">
        <v>1306.78</v>
      </c>
      <c r="BF2185" s="159">
        <v>1306.78</v>
      </c>
      <c r="BG2185" s="159">
        <v>32669.51</v>
      </c>
    </row>
    <row r="2186" ht="28.05" customHeight="1" spans="1:59">
      <c r="A2186" s="149"/>
      <c r="B2186" s="149"/>
      <c r="C2186" s="149"/>
      <c r="D2186" s="149" t="s">
        <v>3726</v>
      </c>
      <c r="E2186" s="340" t="s">
        <v>10001</v>
      </c>
      <c r="F2186" s="149" t="s">
        <v>3726</v>
      </c>
      <c r="G2186" s="149" t="s">
        <v>10002</v>
      </c>
      <c r="H2186" s="149" t="s">
        <v>10003</v>
      </c>
      <c r="I2186" s="149"/>
      <c r="J2186" s="149" t="s">
        <v>10004</v>
      </c>
      <c r="K2186" s="149"/>
      <c r="L2186" s="149" t="s">
        <v>287</v>
      </c>
      <c r="M2186" s="149"/>
      <c r="N2186" s="149" t="s">
        <v>263</v>
      </c>
      <c r="O2186" s="149" t="s">
        <v>214</v>
      </c>
      <c r="P2186" s="149" t="s">
        <v>53</v>
      </c>
      <c r="Q2186" s="149"/>
      <c r="R2186" s="149" t="s">
        <v>333</v>
      </c>
      <c r="S2186" s="149" t="s">
        <v>289</v>
      </c>
      <c r="T2186" s="149" t="s">
        <v>9261</v>
      </c>
      <c r="U2186" s="149" t="s">
        <v>267</v>
      </c>
      <c r="V2186" s="149"/>
      <c r="W2186" s="149"/>
      <c r="X2186" s="149" t="s">
        <v>336</v>
      </c>
      <c r="Y2186" s="149"/>
      <c r="Z2186" s="149"/>
      <c r="AA2186" s="149"/>
      <c r="AB2186" s="149" t="s">
        <v>269</v>
      </c>
      <c r="AC2186" s="149" t="s">
        <v>318</v>
      </c>
      <c r="AD2186" s="149" t="s">
        <v>9261</v>
      </c>
      <c r="AE2186" s="149" t="s">
        <v>271</v>
      </c>
      <c r="AF2186" s="149"/>
      <c r="AG2186" s="149" t="s">
        <v>1098</v>
      </c>
      <c r="AH2186" s="149" t="s">
        <v>273</v>
      </c>
      <c r="AI2186" s="158">
        <v>96</v>
      </c>
      <c r="AJ2186" s="149"/>
      <c r="AK2186" s="159" t="s">
        <v>274</v>
      </c>
      <c r="AL2186" s="159" t="s">
        <v>274</v>
      </c>
      <c r="AM2186" s="149" t="s">
        <v>274</v>
      </c>
      <c r="AN2186" s="160">
        <v>4</v>
      </c>
      <c r="AO2186" s="149"/>
      <c r="AP2186" s="149" t="s">
        <v>274</v>
      </c>
      <c r="AQ2186" s="149" t="s">
        <v>275</v>
      </c>
      <c r="AR2186" s="158">
        <v>1</v>
      </c>
      <c r="AS2186" s="149" t="s">
        <v>275</v>
      </c>
      <c r="AT2186" s="149" t="s">
        <v>276</v>
      </c>
      <c r="AU2186" s="161">
        <v>1</v>
      </c>
      <c r="AV2186" s="159">
        <v>57471.26</v>
      </c>
      <c r="AW2186" s="159">
        <v>2298.85</v>
      </c>
      <c r="AX2186" s="149" t="s">
        <v>274</v>
      </c>
      <c r="AY2186" s="162">
        <v>0</v>
      </c>
      <c r="AZ2186" s="162" t="s">
        <v>274</v>
      </c>
      <c r="BA2186" s="162">
        <v>0</v>
      </c>
      <c r="BB2186" s="159">
        <v>55172.41</v>
      </c>
      <c r="BC2186" s="162" t="s">
        <v>274</v>
      </c>
      <c r="BD2186" s="162">
        <v>0</v>
      </c>
      <c r="BE2186" s="159">
        <v>2298.85</v>
      </c>
      <c r="BF2186" s="159">
        <v>2298.85</v>
      </c>
      <c r="BG2186" s="159">
        <v>57471.26</v>
      </c>
    </row>
    <row r="2187" ht="28.05" customHeight="1" spans="1:59">
      <c r="A2187" s="149"/>
      <c r="B2187" s="149"/>
      <c r="C2187" s="149"/>
      <c r="D2187" s="149" t="s">
        <v>3726</v>
      </c>
      <c r="E2187" s="340" t="s">
        <v>10005</v>
      </c>
      <c r="F2187" s="149" t="s">
        <v>3726</v>
      </c>
      <c r="G2187" s="149" t="s">
        <v>10006</v>
      </c>
      <c r="H2187" s="149" t="s">
        <v>5018</v>
      </c>
      <c r="I2187" s="149" t="s">
        <v>10007</v>
      </c>
      <c r="J2187" s="149" t="s">
        <v>10008</v>
      </c>
      <c r="K2187" s="149"/>
      <c r="L2187" s="149" t="s">
        <v>287</v>
      </c>
      <c r="M2187" s="149"/>
      <c r="N2187" s="149" t="s">
        <v>263</v>
      </c>
      <c r="O2187" s="149" t="s">
        <v>214</v>
      </c>
      <c r="P2187" s="149" t="s">
        <v>53</v>
      </c>
      <c r="Q2187" s="149"/>
      <c r="R2187" s="149" t="s">
        <v>9996</v>
      </c>
      <c r="S2187" s="149" t="s">
        <v>289</v>
      </c>
      <c r="T2187" s="149" t="s">
        <v>9905</v>
      </c>
      <c r="U2187" s="149" t="s">
        <v>267</v>
      </c>
      <c r="V2187" s="149"/>
      <c r="W2187" s="149"/>
      <c r="X2187" s="149" t="s">
        <v>268</v>
      </c>
      <c r="Y2187" s="149"/>
      <c r="Z2187" s="149"/>
      <c r="AA2187" s="149"/>
      <c r="AB2187" s="149" t="s">
        <v>269</v>
      </c>
      <c r="AC2187" s="149" t="s">
        <v>318</v>
      </c>
      <c r="AD2187" s="149" t="s">
        <v>9905</v>
      </c>
      <c r="AE2187" s="149" t="s">
        <v>271</v>
      </c>
      <c r="AF2187" s="149"/>
      <c r="AG2187" s="149" t="s">
        <v>1098</v>
      </c>
      <c r="AH2187" s="149" t="s">
        <v>273</v>
      </c>
      <c r="AI2187" s="158">
        <v>96</v>
      </c>
      <c r="AJ2187" s="149"/>
      <c r="AK2187" s="159" t="s">
        <v>274</v>
      </c>
      <c r="AL2187" s="159" t="s">
        <v>274</v>
      </c>
      <c r="AM2187" s="149" t="s">
        <v>274</v>
      </c>
      <c r="AN2187" s="160">
        <v>4</v>
      </c>
      <c r="AO2187" s="149"/>
      <c r="AP2187" s="149" t="s">
        <v>274</v>
      </c>
      <c r="AQ2187" s="149" t="s">
        <v>275</v>
      </c>
      <c r="AR2187" s="158">
        <v>1</v>
      </c>
      <c r="AS2187" s="149" t="s">
        <v>275</v>
      </c>
      <c r="AT2187" s="149" t="s">
        <v>276</v>
      </c>
      <c r="AU2187" s="161">
        <v>1</v>
      </c>
      <c r="AV2187" s="159">
        <v>34558.4</v>
      </c>
      <c r="AW2187" s="159">
        <v>1382.34</v>
      </c>
      <c r="AX2187" s="149" t="s">
        <v>274</v>
      </c>
      <c r="AY2187" s="162">
        <v>0</v>
      </c>
      <c r="AZ2187" s="162" t="s">
        <v>274</v>
      </c>
      <c r="BA2187" s="162">
        <v>0</v>
      </c>
      <c r="BB2187" s="159">
        <v>33176.06</v>
      </c>
      <c r="BC2187" s="162" t="s">
        <v>274</v>
      </c>
      <c r="BD2187" s="162">
        <v>0</v>
      </c>
      <c r="BE2187" s="159">
        <v>1382.34</v>
      </c>
      <c r="BF2187" s="159">
        <v>1382.34</v>
      </c>
      <c r="BG2187" s="159">
        <v>34558.4</v>
      </c>
    </row>
    <row r="2188" ht="28.05" customHeight="1" spans="1:59">
      <c r="A2188" s="149"/>
      <c r="B2188" s="149"/>
      <c r="C2188" s="149"/>
      <c r="D2188" s="149" t="s">
        <v>3726</v>
      </c>
      <c r="E2188" s="340" t="s">
        <v>10009</v>
      </c>
      <c r="F2188" s="149" t="s">
        <v>3726</v>
      </c>
      <c r="G2188" s="149" t="s">
        <v>10010</v>
      </c>
      <c r="H2188" s="149" t="s">
        <v>6333</v>
      </c>
      <c r="I2188" s="149" t="s">
        <v>10011</v>
      </c>
      <c r="J2188" s="149" t="s">
        <v>10012</v>
      </c>
      <c r="K2188" s="149"/>
      <c r="L2188" s="149" t="s">
        <v>262</v>
      </c>
      <c r="M2188" s="149"/>
      <c r="N2188" s="149" t="s">
        <v>263</v>
      </c>
      <c r="O2188" s="149" t="s">
        <v>214</v>
      </c>
      <c r="P2188" s="149" t="s">
        <v>53</v>
      </c>
      <c r="Q2188" s="149"/>
      <c r="R2188" s="149" t="s">
        <v>5764</v>
      </c>
      <c r="S2188" s="149" t="s">
        <v>6336</v>
      </c>
      <c r="T2188" s="149" t="s">
        <v>9905</v>
      </c>
      <c r="U2188" s="149" t="s">
        <v>267</v>
      </c>
      <c r="V2188" s="149"/>
      <c r="W2188" s="149"/>
      <c r="X2188" s="149" t="s">
        <v>336</v>
      </c>
      <c r="Y2188" s="149"/>
      <c r="Z2188" s="149"/>
      <c r="AA2188" s="149"/>
      <c r="AB2188" s="149" t="s">
        <v>269</v>
      </c>
      <c r="AC2188" s="149" t="s">
        <v>318</v>
      </c>
      <c r="AD2188" s="149" t="s">
        <v>9905</v>
      </c>
      <c r="AE2188" s="149" t="s">
        <v>271</v>
      </c>
      <c r="AF2188" s="149"/>
      <c r="AG2188" s="149" t="s">
        <v>1098</v>
      </c>
      <c r="AH2188" s="149" t="s">
        <v>273</v>
      </c>
      <c r="AI2188" s="158">
        <v>96</v>
      </c>
      <c r="AJ2188" s="149"/>
      <c r="AK2188" s="159" t="s">
        <v>274</v>
      </c>
      <c r="AL2188" s="159" t="s">
        <v>274</v>
      </c>
      <c r="AM2188" s="149" t="s">
        <v>274</v>
      </c>
      <c r="AN2188" s="160">
        <v>4</v>
      </c>
      <c r="AO2188" s="149"/>
      <c r="AP2188" s="149" t="s">
        <v>274</v>
      </c>
      <c r="AQ2188" s="149" t="s">
        <v>275</v>
      </c>
      <c r="AR2188" s="158">
        <v>1</v>
      </c>
      <c r="AS2188" s="149" t="s">
        <v>275</v>
      </c>
      <c r="AT2188" s="149" t="s">
        <v>276</v>
      </c>
      <c r="AU2188" s="161">
        <v>1</v>
      </c>
      <c r="AV2188" s="159">
        <v>10683.76</v>
      </c>
      <c r="AW2188" s="159">
        <v>427.35</v>
      </c>
      <c r="AX2188" s="149" t="s">
        <v>274</v>
      </c>
      <c r="AY2188" s="162">
        <v>0</v>
      </c>
      <c r="AZ2188" s="162" t="s">
        <v>274</v>
      </c>
      <c r="BA2188" s="162">
        <v>0</v>
      </c>
      <c r="BB2188" s="159">
        <v>10256.41</v>
      </c>
      <c r="BC2188" s="162" t="s">
        <v>274</v>
      </c>
      <c r="BD2188" s="162">
        <v>0</v>
      </c>
      <c r="BE2188" s="159">
        <v>427.35</v>
      </c>
      <c r="BF2188" s="159">
        <v>427.35</v>
      </c>
      <c r="BG2188" s="159">
        <v>10683.76</v>
      </c>
    </row>
    <row r="2189" ht="28.05" customHeight="1" spans="1:59">
      <c r="A2189" s="149"/>
      <c r="B2189" s="149"/>
      <c r="C2189" s="149"/>
      <c r="D2189" s="149" t="s">
        <v>3726</v>
      </c>
      <c r="E2189" s="340" t="s">
        <v>10013</v>
      </c>
      <c r="F2189" s="149" t="s">
        <v>3726</v>
      </c>
      <c r="G2189" s="149" t="s">
        <v>10014</v>
      </c>
      <c r="H2189" s="149" t="s">
        <v>10015</v>
      </c>
      <c r="I2189" s="149"/>
      <c r="J2189" s="149" t="s">
        <v>10016</v>
      </c>
      <c r="K2189" s="149"/>
      <c r="L2189" s="149" t="s">
        <v>287</v>
      </c>
      <c r="M2189" s="149"/>
      <c r="N2189" s="149" t="s">
        <v>263</v>
      </c>
      <c r="O2189" s="149" t="s">
        <v>214</v>
      </c>
      <c r="P2189" s="149" t="s">
        <v>53</v>
      </c>
      <c r="Q2189" s="149"/>
      <c r="R2189" s="149" t="s">
        <v>2521</v>
      </c>
      <c r="S2189" s="149" t="s">
        <v>289</v>
      </c>
      <c r="T2189" s="149" t="s">
        <v>9261</v>
      </c>
      <c r="U2189" s="149" t="s">
        <v>267</v>
      </c>
      <c r="V2189" s="149"/>
      <c r="W2189" s="149"/>
      <c r="X2189" s="149" t="s">
        <v>336</v>
      </c>
      <c r="Y2189" s="149"/>
      <c r="Z2189" s="149"/>
      <c r="AA2189" s="149"/>
      <c r="AB2189" s="149" t="s">
        <v>269</v>
      </c>
      <c r="AC2189" s="149" t="s">
        <v>318</v>
      </c>
      <c r="AD2189" s="149" t="s">
        <v>9261</v>
      </c>
      <c r="AE2189" s="149" t="s">
        <v>271</v>
      </c>
      <c r="AF2189" s="149"/>
      <c r="AG2189" s="149" t="s">
        <v>1098</v>
      </c>
      <c r="AH2189" s="149" t="s">
        <v>273</v>
      </c>
      <c r="AI2189" s="158">
        <v>96</v>
      </c>
      <c r="AJ2189" s="149"/>
      <c r="AK2189" s="159" t="s">
        <v>274</v>
      </c>
      <c r="AL2189" s="159" t="s">
        <v>274</v>
      </c>
      <c r="AM2189" s="149" t="s">
        <v>274</v>
      </c>
      <c r="AN2189" s="160">
        <v>4</v>
      </c>
      <c r="AO2189" s="149"/>
      <c r="AP2189" s="149" t="s">
        <v>274</v>
      </c>
      <c r="AQ2189" s="149" t="s">
        <v>275</v>
      </c>
      <c r="AR2189" s="158">
        <v>1</v>
      </c>
      <c r="AS2189" s="149" t="s">
        <v>275</v>
      </c>
      <c r="AT2189" s="149" t="s">
        <v>276</v>
      </c>
      <c r="AU2189" s="161">
        <v>1</v>
      </c>
      <c r="AV2189" s="159">
        <v>23504.27</v>
      </c>
      <c r="AW2189" s="159">
        <v>940.17</v>
      </c>
      <c r="AX2189" s="149" t="s">
        <v>274</v>
      </c>
      <c r="AY2189" s="162">
        <v>0</v>
      </c>
      <c r="AZ2189" s="162" t="s">
        <v>274</v>
      </c>
      <c r="BA2189" s="162">
        <v>0</v>
      </c>
      <c r="BB2189" s="159">
        <v>22564.1</v>
      </c>
      <c r="BC2189" s="162" t="s">
        <v>274</v>
      </c>
      <c r="BD2189" s="162">
        <v>0</v>
      </c>
      <c r="BE2189" s="159">
        <v>940.17</v>
      </c>
      <c r="BF2189" s="159">
        <v>940.17</v>
      </c>
      <c r="BG2189" s="159">
        <v>23504.27</v>
      </c>
    </row>
    <row r="2190" ht="28.05" customHeight="1" spans="1:59">
      <c r="A2190" s="149"/>
      <c r="B2190" s="149"/>
      <c r="C2190" s="149"/>
      <c r="D2190" s="149" t="s">
        <v>3726</v>
      </c>
      <c r="E2190" s="340" t="s">
        <v>10017</v>
      </c>
      <c r="F2190" s="149" t="s">
        <v>3726</v>
      </c>
      <c r="G2190" s="149" t="s">
        <v>10018</v>
      </c>
      <c r="H2190" s="149" t="s">
        <v>10019</v>
      </c>
      <c r="I2190" s="149"/>
      <c r="J2190" s="149" t="s">
        <v>10020</v>
      </c>
      <c r="K2190" s="149"/>
      <c r="L2190" s="149" t="s">
        <v>287</v>
      </c>
      <c r="M2190" s="149"/>
      <c r="N2190" s="149" t="s">
        <v>263</v>
      </c>
      <c r="O2190" s="149" t="s">
        <v>214</v>
      </c>
      <c r="P2190" s="149" t="s">
        <v>53</v>
      </c>
      <c r="Q2190" s="149"/>
      <c r="R2190" s="149" t="s">
        <v>333</v>
      </c>
      <c r="S2190" s="149" t="s">
        <v>289</v>
      </c>
      <c r="T2190" s="149" t="s">
        <v>9261</v>
      </c>
      <c r="U2190" s="149" t="s">
        <v>267</v>
      </c>
      <c r="V2190" s="149"/>
      <c r="W2190" s="149"/>
      <c r="X2190" s="149" t="s">
        <v>336</v>
      </c>
      <c r="Y2190" s="149"/>
      <c r="Z2190" s="149"/>
      <c r="AA2190" s="149"/>
      <c r="AB2190" s="149" t="s">
        <v>269</v>
      </c>
      <c r="AC2190" s="149" t="s">
        <v>318</v>
      </c>
      <c r="AD2190" s="149" t="s">
        <v>9261</v>
      </c>
      <c r="AE2190" s="149" t="s">
        <v>271</v>
      </c>
      <c r="AF2190" s="149"/>
      <c r="AG2190" s="149" t="s">
        <v>1098</v>
      </c>
      <c r="AH2190" s="149" t="s">
        <v>273</v>
      </c>
      <c r="AI2190" s="158">
        <v>96</v>
      </c>
      <c r="AJ2190" s="149"/>
      <c r="AK2190" s="159" t="s">
        <v>274</v>
      </c>
      <c r="AL2190" s="159" t="s">
        <v>274</v>
      </c>
      <c r="AM2190" s="149" t="s">
        <v>274</v>
      </c>
      <c r="AN2190" s="160">
        <v>3.99999095</v>
      </c>
      <c r="AO2190" s="149"/>
      <c r="AP2190" s="149" t="s">
        <v>274</v>
      </c>
      <c r="AQ2190" s="149" t="s">
        <v>275</v>
      </c>
      <c r="AR2190" s="158">
        <v>1</v>
      </c>
      <c r="AS2190" s="149" t="s">
        <v>275</v>
      </c>
      <c r="AT2190" s="149" t="s">
        <v>276</v>
      </c>
      <c r="AU2190" s="161">
        <v>1</v>
      </c>
      <c r="AV2190" s="159">
        <v>57471.38</v>
      </c>
      <c r="AW2190" s="159">
        <v>2298.85</v>
      </c>
      <c r="AX2190" s="149" t="s">
        <v>274</v>
      </c>
      <c r="AY2190" s="162">
        <v>0</v>
      </c>
      <c r="AZ2190" s="162" t="s">
        <v>274</v>
      </c>
      <c r="BA2190" s="162">
        <v>0</v>
      </c>
      <c r="BB2190" s="159">
        <v>55172.53</v>
      </c>
      <c r="BC2190" s="162" t="s">
        <v>274</v>
      </c>
      <c r="BD2190" s="162">
        <v>0</v>
      </c>
      <c r="BE2190" s="159">
        <v>2298.85</v>
      </c>
      <c r="BF2190" s="159">
        <v>2298.85</v>
      </c>
      <c r="BG2190" s="159">
        <v>57471.38</v>
      </c>
    </row>
    <row r="2191" ht="28.05" customHeight="1" spans="1:59">
      <c r="A2191" s="149"/>
      <c r="B2191" s="149"/>
      <c r="C2191" s="149"/>
      <c r="D2191" s="149" t="s">
        <v>3726</v>
      </c>
      <c r="E2191" s="340" t="s">
        <v>10021</v>
      </c>
      <c r="F2191" s="149" t="s">
        <v>3726</v>
      </c>
      <c r="G2191" s="149" t="s">
        <v>10022</v>
      </c>
      <c r="H2191" s="149" t="s">
        <v>10023</v>
      </c>
      <c r="I2191" s="149"/>
      <c r="J2191" s="149" t="s">
        <v>10024</v>
      </c>
      <c r="K2191" s="149"/>
      <c r="L2191" s="149" t="s">
        <v>287</v>
      </c>
      <c r="M2191" s="149"/>
      <c r="N2191" s="149" t="s">
        <v>263</v>
      </c>
      <c r="O2191" s="149" t="s">
        <v>214</v>
      </c>
      <c r="P2191" s="149" t="s">
        <v>53</v>
      </c>
      <c r="Q2191" s="149"/>
      <c r="R2191" s="149" t="s">
        <v>2521</v>
      </c>
      <c r="S2191" s="149" t="s">
        <v>289</v>
      </c>
      <c r="T2191" s="149" t="s">
        <v>9261</v>
      </c>
      <c r="U2191" s="149" t="s">
        <v>267</v>
      </c>
      <c r="V2191" s="149"/>
      <c r="W2191" s="149"/>
      <c r="X2191" s="149" t="s">
        <v>336</v>
      </c>
      <c r="Y2191" s="149"/>
      <c r="Z2191" s="149"/>
      <c r="AA2191" s="149"/>
      <c r="AB2191" s="149" t="s">
        <v>269</v>
      </c>
      <c r="AC2191" s="149" t="s">
        <v>318</v>
      </c>
      <c r="AD2191" s="149" t="s">
        <v>9261</v>
      </c>
      <c r="AE2191" s="149" t="s">
        <v>271</v>
      </c>
      <c r="AF2191" s="149"/>
      <c r="AG2191" s="149" t="s">
        <v>1098</v>
      </c>
      <c r="AH2191" s="149" t="s">
        <v>273</v>
      </c>
      <c r="AI2191" s="158">
        <v>97</v>
      </c>
      <c r="AJ2191" s="149"/>
      <c r="AK2191" s="159" t="s">
        <v>274</v>
      </c>
      <c r="AL2191" s="159" t="s">
        <v>274</v>
      </c>
      <c r="AM2191" s="149" t="s">
        <v>274</v>
      </c>
      <c r="AN2191" s="160">
        <v>4</v>
      </c>
      <c r="AO2191" s="149"/>
      <c r="AP2191" s="149" t="s">
        <v>274</v>
      </c>
      <c r="AQ2191" s="149" t="s">
        <v>275</v>
      </c>
      <c r="AR2191" s="158">
        <v>1</v>
      </c>
      <c r="AS2191" s="149" t="s">
        <v>275</v>
      </c>
      <c r="AT2191" s="149" t="s">
        <v>276</v>
      </c>
      <c r="AU2191" s="161">
        <v>1</v>
      </c>
      <c r="AV2191" s="159">
        <v>23504.29</v>
      </c>
      <c r="AW2191" s="159">
        <v>940.17</v>
      </c>
      <c r="AX2191" s="149" t="s">
        <v>274</v>
      </c>
      <c r="AY2191" s="162">
        <v>0</v>
      </c>
      <c r="AZ2191" s="162" t="s">
        <v>274</v>
      </c>
      <c r="BA2191" s="159">
        <v>0.01</v>
      </c>
      <c r="BB2191" s="159">
        <v>22564.12</v>
      </c>
      <c r="BC2191" s="162" t="s">
        <v>274</v>
      </c>
      <c r="BD2191" s="162">
        <v>0</v>
      </c>
      <c r="BE2191" s="159">
        <v>940.17</v>
      </c>
      <c r="BF2191" s="159">
        <v>940.17</v>
      </c>
      <c r="BG2191" s="159">
        <v>23504.29</v>
      </c>
    </row>
    <row r="2192" ht="28.05" customHeight="1" spans="1:59">
      <c r="A2192" s="149"/>
      <c r="B2192" s="149"/>
      <c r="C2192" s="149"/>
      <c r="D2192" s="149" t="s">
        <v>3726</v>
      </c>
      <c r="E2192" s="340" t="s">
        <v>10025</v>
      </c>
      <c r="F2192" s="149" t="s">
        <v>3726</v>
      </c>
      <c r="G2192" s="149" t="s">
        <v>10026</v>
      </c>
      <c r="H2192" s="149" t="s">
        <v>10027</v>
      </c>
      <c r="I2192" s="149" t="s">
        <v>10028</v>
      </c>
      <c r="J2192" s="149" t="s">
        <v>10029</v>
      </c>
      <c r="K2192" s="149"/>
      <c r="L2192" s="149" t="s">
        <v>287</v>
      </c>
      <c r="M2192" s="149"/>
      <c r="N2192" s="149" t="s">
        <v>263</v>
      </c>
      <c r="O2192" s="149" t="s">
        <v>214</v>
      </c>
      <c r="P2192" s="149" t="s">
        <v>53</v>
      </c>
      <c r="Q2192" s="149"/>
      <c r="R2192" s="149" t="s">
        <v>9996</v>
      </c>
      <c r="S2192" s="149" t="s">
        <v>289</v>
      </c>
      <c r="T2192" s="149" t="s">
        <v>9905</v>
      </c>
      <c r="U2192" s="149" t="s">
        <v>267</v>
      </c>
      <c r="V2192" s="149"/>
      <c r="W2192" s="149"/>
      <c r="X2192" s="149" t="s">
        <v>268</v>
      </c>
      <c r="Y2192" s="149"/>
      <c r="Z2192" s="149"/>
      <c r="AA2192" s="149"/>
      <c r="AB2192" s="149" t="s">
        <v>269</v>
      </c>
      <c r="AC2192" s="149" t="s">
        <v>318</v>
      </c>
      <c r="AD2192" s="149" t="s">
        <v>9905</v>
      </c>
      <c r="AE2192" s="149" t="s">
        <v>271</v>
      </c>
      <c r="AF2192" s="149"/>
      <c r="AG2192" s="149" t="s">
        <v>1098</v>
      </c>
      <c r="AH2192" s="149" t="s">
        <v>273</v>
      </c>
      <c r="AI2192" s="158">
        <v>96</v>
      </c>
      <c r="AJ2192" s="149"/>
      <c r="AK2192" s="159" t="s">
        <v>274</v>
      </c>
      <c r="AL2192" s="159" t="s">
        <v>274</v>
      </c>
      <c r="AM2192" s="149" t="s">
        <v>274</v>
      </c>
      <c r="AN2192" s="160">
        <v>4</v>
      </c>
      <c r="AO2192" s="149"/>
      <c r="AP2192" s="149" t="s">
        <v>274</v>
      </c>
      <c r="AQ2192" s="149" t="s">
        <v>275</v>
      </c>
      <c r="AR2192" s="158">
        <v>1</v>
      </c>
      <c r="AS2192" s="149" t="s">
        <v>275</v>
      </c>
      <c r="AT2192" s="149" t="s">
        <v>276</v>
      </c>
      <c r="AU2192" s="161">
        <v>1</v>
      </c>
      <c r="AV2192" s="159">
        <v>21866.1</v>
      </c>
      <c r="AW2192" s="159">
        <v>874.64</v>
      </c>
      <c r="AX2192" s="149" t="s">
        <v>274</v>
      </c>
      <c r="AY2192" s="162">
        <v>0</v>
      </c>
      <c r="AZ2192" s="162" t="s">
        <v>274</v>
      </c>
      <c r="BA2192" s="162">
        <v>0</v>
      </c>
      <c r="BB2192" s="159">
        <v>20991.46</v>
      </c>
      <c r="BC2192" s="162" t="s">
        <v>274</v>
      </c>
      <c r="BD2192" s="162">
        <v>0</v>
      </c>
      <c r="BE2192" s="159">
        <v>874.64</v>
      </c>
      <c r="BF2192" s="159">
        <v>874.64</v>
      </c>
      <c r="BG2192" s="159">
        <v>21866.1</v>
      </c>
    </row>
    <row r="2193" ht="28.05" customHeight="1" spans="1:59">
      <c r="A2193" s="149"/>
      <c r="B2193" s="149"/>
      <c r="C2193" s="149"/>
      <c r="D2193" s="149" t="s">
        <v>3726</v>
      </c>
      <c r="E2193" s="340" t="s">
        <v>10030</v>
      </c>
      <c r="F2193" s="149" t="s">
        <v>3726</v>
      </c>
      <c r="G2193" s="149" t="s">
        <v>10031</v>
      </c>
      <c r="H2193" s="149" t="s">
        <v>10032</v>
      </c>
      <c r="I2193" s="149" t="s">
        <v>10033</v>
      </c>
      <c r="J2193" s="149" t="s">
        <v>10034</v>
      </c>
      <c r="K2193" s="149"/>
      <c r="L2193" s="149" t="s">
        <v>287</v>
      </c>
      <c r="M2193" s="149"/>
      <c r="N2193" s="149" t="s">
        <v>263</v>
      </c>
      <c r="O2193" s="149" t="s">
        <v>214</v>
      </c>
      <c r="P2193" s="149" t="s">
        <v>53</v>
      </c>
      <c r="Q2193" s="149"/>
      <c r="R2193" s="149" t="s">
        <v>333</v>
      </c>
      <c r="S2193" s="149" t="s">
        <v>289</v>
      </c>
      <c r="T2193" s="149" t="s">
        <v>9261</v>
      </c>
      <c r="U2193" s="149" t="s">
        <v>267</v>
      </c>
      <c r="V2193" s="149"/>
      <c r="W2193" s="149"/>
      <c r="X2193" s="149" t="s">
        <v>336</v>
      </c>
      <c r="Y2193" s="149"/>
      <c r="Z2193" s="149"/>
      <c r="AA2193" s="149"/>
      <c r="AB2193" s="149" t="s">
        <v>269</v>
      </c>
      <c r="AC2193" s="149" t="s">
        <v>318</v>
      </c>
      <c r="AD2193" s="149" t="s">
        <v>9261</v>
      </c>
      <c r="AE2193" s="149" t="s">
        <v>271</v>
      </c>
      <c r="AF2193" s="149"/>
      <c r="AG2193" s="149" t="s">
        <v>1098</v>
      </c>
      <c r="AH2193" s="149" t="s">
        <v>273</v>
      </c>
      <c r="AI2193" s="158">
        <v>97</v>
      </c>
      <c r="AJ2193" s="149"/>
      <c r="AK2193" s="159" t="s">
        <v>274</v>
      </c>
      <c r="AL2193" s="159" t="s">
        <v>274</v>
      </c>
      <c r="AM2193" s="149" t="s">
        <v>274</v>
      </c>
      <c r="AN2193" s="160">
        <v>4</v>
      </c>
      <c r="AO2193" s="149"/>
      <c r="AP2193" s="149" t="s">
        <v>274</v>
      </c>
      <c r="AQ2193" s="149" t="s">
        <v>275</v>
      </c>
      <c r="AR2193" s="158">
        <v>1</v>
      </c>
      <c r="AS2193" s="149" t="s">
        <v>275</v>
      </c>
      <c r="AT2193" s="149" t="s">
        <v>276</v>
      </c>
      <c r="AU2193" s="161">
        <v>1</v>
      </c>
      <c r="AV2193" s="159">
        <v>14700.86</v>
      </c>
      <c r="AW2193" s="159">
        <v>588.03</v>
      </c>
      <c r="AX2193" s="149" t="s">
        <v>274</v>
      </c>
      <c r="AY2193" s="162">
        <v>0</v>
      </c>
      <c r="AZ2193" s="162" t="s">
        <v>274</v>
      </c>
      <c r="BA2193" s="159">
        <v>0.01</v>
      </c>
      <c r="BB2193" s="159">
        <v>14112.83</v>
      </c>
      <c r="BC2193" s="162" t="s">
        <v>274</v>
      </c>
      <c r="BD2193" s="162">
        <v>0</v>
      </c>
      <c r="BE2193" s="159">
        <v>588.03</v>
      </c>
      <c r="BF2193" s="159">
        <v>588.03</v>
      </c>
      <c r="BG2193" s="159">
        <v>14700.86</v>
      </c>
    </row>
    <row r="2194" ht="28.05" customHeight="1" spans="1:59">
      <c r="A2194" s="149"/>
      <c r="B2194" s="149"/>
      <c r="C2194" s="149"/>
      <c r="D2194" s="149" t="s">
        <v>3726</v>
      </c>
      <c r="E2194" s="340" t="s">
        <v>10035</v>
      </c>
      <c r="F2194" s="149" t="s">
        <v>3726</v>
      </c>
      <c r="G2194" s="149" t="s">
        <v>10036</v>
      </c>
      <c r="H2194" s="149" t="s">
        <v>10037</v>
      </c>
      <c r="I2194" s="149" t="s">
        <v>10038</v>
      </c>
      <c r="J2194" s="149" t="s">
        <v>10039</v>
      </c>
      <c r="K2194" s="149"/>
      <c r="L2194" s="149" t="s">
        <v>287</v>
      </c>
      <c r="M2194" s="149"/>
      <c r="N2194" s="149" t="s">
        <v>263</v>
      </c>
      <c r="O2194" s="149" t="s">
        <v>214</v>
      </c>
      <c r="P2194" s="149" t="s">
        <v>53</v>
      </c>
      <c r="Q2194" s="149"/>
      <c r="R2194" s="149" t="s">
        <v>333</v>
      </c>
      <c r="S2194" s="149" t="s">
        <v>289</v>
      </c>
      <c r="T2194" s="149" t="s">
        <v>9261</v>
      </c>
      <c r="U2194" s="149" t="s">
        <v>267</v>
      </c>
      <c r="V2194" s="149"/>
      <c r="W2194" s="149"/>
      <c r="X2194" s="149" t="s">
        <v>336</v>
      </c>
      <c r="Y2194" s="149"/>
      <c r="Z2194" s="149"/>
      <c r="AA2194" s="149"/>
      <c r="AB2194" s="149" t="s">
        <v>269</v>
      </c>
      <c r="AC2194" s="149" t="s">
        <v>318</v>
      </c>
      <c r="AD2194" s="149" t="s">
        <v>9261</v>
      </c>
      <c r="AE2194" s="149" t="s">
        <v>271</v>
      </c>
      <c r="AF2194" s="149"/>
      <c r="AG2194" s="149" t="s">
        <v>1098</v>
      </c>
      <c r="AH2194" s="149" t="s">
        <v>273</v>
      </c>
      <c r="AI2194" s="158">
        <v>97</v>
      </c>
      <c r="AJ2194" s="149"/>
      <c r="AK2194" s="159" t="s">
        <v>274</v>
      </c>
      <c r="AL2194" s="159" t="s">
        <v>274</v>
      </c>
      <c r="AM2194" s="149" t="s">
        <v>274</v>
      </c>
      <c r="AN2194" s="160">
        <v>0</v>
      </c>
      <c r="AO2194" s="149"/>
      <c r="AP2194" s="149" t="s">
        <v>274</v>
      </c>
      <c r="AQ2194" s="149" t="s">
        <v>275</v>
      </c>
      <c r="AR2194" s="158">
        <v>1</v>
      </c>
      <c r="AS2194" s="149" t="s">
        <v>275</v>
      </c>
      <c r="AT2194" s="149" t="s">
        <v>276</v>
      </c>
      <c r="AU2194" s="161">
        <v>1</v>
      </c>
      <c r="AV2194" s="159">
        <v>281842.82</v>
      </c>
      <c r="AW2194" s="159">
        <v>0</v>
      </c>
      <c r="AX2194" s="149" t="s">
        <v>274</v>
      </c>
      <c r="AY2194" s="162">
        <v>0</v>
      </c>
      <c r="AZ2194" s="162" t="s">
        <v>274</v>
      </c>
      <c r="BA2194" s="159">
        <v>448.78</v>
      </c>
      <c r="BB2194" s="159">
        <v>271017.88</v>
      </c>
      <c r="BC2194" s="162" t="s">
        <v>274</v>
      </c>
      <c r="BD2194" s="159">
        <v>10824.94</v>
      </c>
      <c r="BE2194" s="159">
        <v>10824.94</v>
      </c>
      <c r="BF2194" s="162">
        <v>0</v>
      </c>
      <c r="BG2194" s="159">
        <v>281842.82</v>
      </c>
    </row>
    <row r="2195" ht="28.05" customHeight="1" spans="1:59">
      <c r="A2195" s="149"/>
      <c r="B2195" s="149"/>
      <c r="C2195" s="149"/>
      <c r="D2195" s="149" t="s">
        <v>3726</v>
      </c>
      <c r="E2195" s="340" t="s">
        <v>10040</v>
      </c>
      <c r="F2195" s="149" t="s">
        <v>3726</v>
      </c>
      <c r="G2195" s="149" t="s">
        <v>10041</v>
      </c>
      <c r="H2195" s="149" t="s">
        <v>10042</v>
      </c>
      <c r="I2195" s="149" t="s">
        <v>10033</v>
      </c>
      <c r="J2195" s="149" t="s">
        <v>10043</v>
      </c>
      <c r="K2195" s="149"/>
      <c r="L2195" s="149" t="s">
        <v>287</v>
      </c>
      <c r="M2195" s="149"/>
      <c r="N2195" s="149" t="s">
        <v>263</v>
      </c>
      <c r="O2195" s="149" t="s">
        <v>214</v>
      </c>
      <c r="P2195" s="149" t="s">
        <v>53</v>
      </c>
      <c r="Q2195" s="149"/>
      <c r="R2195" s="149" t="s">
        <v>333</v>
      </c>
      <c r="S2195" s="149" t="s">
        <v>289</v>
      </c>
      <c r="T2195" s="149" t="s">
        <v>10044</v>
      </c>
      <c r="U2195" s="149" t="s">
        <v>267</v>
      </c>
      <c r="V2195" s="149"/>
      <c r="W2195" s="149"/>
      <c r="X2195" s="149" t="s">
        <v>336</v>
      </c>
      <c r="Y2195" s="149"/>
      <c r="Z2195" s="149"/>
      <c r="AA2195" s="149"/>
      <c r="AB2195" s="149" t="s">
        <v>269</v>
      </c>
      <c r="AC2195" s="149" t="s">
        <v>318</v>
      </c>
      <c r="AD2195" s="149" t="s">
        <v>10044</v>
      </c>
      <c r="AE2195" s="149" t="s">
        <v>271</v>
      </c>
      <c r="AF2195" s="149"/>
      <c r="AG2195" s="149" t="s">
        <v>1098</v>
      </c>
      <c r="AH2195" s="149" t="s">
        <v>273</v>
      </c>
      <c r="AI2195" s="158">
        <v>96</v>
      </c>
      <c r="AJ2195" s="149"/>
      <c r="AK2195" s="159" t="s">
        <v>274</v>
      </c>
      <c r="AL2195" s="159" t="s">
        <v>274</v>
      </c>
      <c r="AM2195" s="149" t="s">
        <v>274</v>
      </c>
      <c r="AN2195" s="160">
        <v>4</v>
      </c>
      <c r="AO2195" s="149"/>
      <c r="AP2195" s="149" t="s">
        <v>274</v>
      </c>
      <c r="AQ2195" s="149" t="s">
        <v>275</v>
      </c>
      <c r="AR2195" s="158">
        <v>1</v>
      </c>
      <c r="AS2195" s="149" t="s">
        <v>275</v>
      </c>
      <c r="AT2195" s="149" t="s">
        <v>276</v>
      </c>
      <c r="AU2195" s="161">
        <v>1</v>
      </c>
      <c r="AV2195" s="159">
        <v>14700.85</v>
      </c>
      <c r="AW2195" s="159">
        <v>588.03</v>
      </c>
      <c r="AX2195" s="149" t="s">
        <v>274</v>
      </c>
      <c r="AY2195" s="162">
        <v>0</v>
      </c>
      <c r="AZ2195" s="162" t="s">
        <v>274</v>
      </c>
      <c r="BA2195" s="162">
        <v>0</v>
      </c>
      <c r="BB2195" s="159">
        <v>14112.82</v>
      </c>
      <c r="BC2195" s="162" t="s">
        <v>274</v>
      </c>
      <c r="BD2195" s="162">
        <v>0</v>
      </c>
      <c r="BE2195" s="159">
        <v>588.03</v>
      </c>
      <c r="BF2195" s="159">
        <v>588.03</v>
      </c>
      <c r="BG2195" s="159">
        <v>14700.85</v>
      </c>
    </row>
    <row r="2196" ht="28.05" customHeight="1" spans="1:59">
      <c r="A2196" s="149"/>
      <c r="B2196" s="149"/>
      <c r="C2196" s="149"/>
      <c r="D2196" s="149" t="s">
        <v>3726</v>
      </c>
      <c r="E2196" s="340" t="s">
        <v>10045</v>
      </c>
      <c r="F2196" s="149" t="s">
        <v>3726</v>
      </c>
      <c r="G2196" s="149" t="s">
        <v>10046</v>
      </c>
      <c r="H2196" s="149" t="s">
        <v>10047</v>
      </c>
      <c r="I2196" s="149" t="s">
        <v>10033</v>
      </c>
      <c r="J2196" s="149" t="s">
        <v>10048</v>
      </c>
      <c r="K2196" s="149"/>
      <c r="L2196" s="149" t="s">
        <v>287</v>
      </c>
      <c r="M2196" s="149"/>
      <c r="N2196" s="149" t="s">
        <v>263</v>
      </c>
      <c r="O2196" s="149" t="s">
        <v>214</v>
      </c>
      <c r="P2196" s="149" t="s">
        <v>53</v>
      </c>
      <c r="Q2196" s="149"/>
      <c r="R2196" s="149" t="s">
        <v>333</v>
      </c>
      <c r="S2196" s="149" t="s">
        <v>289</v>
      </c>
      <c r="T2196" s="149" t="s">
        <v>9261</v>
      </c>
      <c r="U2196" s="149" t="s">
        <v>267</v>
      </c>
      <c r="V2196" s="149"/>
      <c r="W2196" s="149"/>
      <c r="X2196" s="149" t="s">
        <v>336</v>
      </c>
      <c r="Y2196" s="149"/>
      <c r="Z2196" s="149"/>
      <c r="AA2196" s="149"/>
      <c r="AB2196" s="149" t="s">
        <v>269</v>
      </c>
      <c r="AC2196" s="149" t="s">
        <v>318</v>
      </c>
      <c r="AD2196" s="149" t="s">
        <v>9261</v>
      </c>
      <c r="AE2196" s="149" t="s">
        <v>271</v>
      </c>
      <c r="AF2196" s="149"/>
      <c r="AG2196" s="149" t="s">
        <v>1098</v>
      </c>
      <c r="AH2196" s="149" t="s">
        <v>273</v>
      </c>
      <c r="AI2196" s="158">
        <v>96</v>
      </c>
      <c r="AJ2196" s="149"/>
      <c r="AK2196" s="159" t="s">
        <v>274</v>
      </c>
      <c r="AL2196" s="159" t="s">
        <v>274</v>
      </c>
      <c r="AM2196" s="149" t="s">
        <v>274</v>
      </c>
      <c r="AN2196" s="160">
        <v>3.99990749</v>
      </c>
      <c r="AO2196" s="149"/>
      <c r="AP2196" s="149" t="s">
        <v>274</v>
      </c>
      <c r="AQ2196" s="149" t="s">
        <v>275</v>
      </c>
      <c r="AR2196" s="158">
        <v>1</v>
      </c>
      <c r="AS2196" s="149" t="s">
        <v>275</v>
      </c>
      <c r="AT2196" s="149" t="s">
        <v>276</v>
      </c>
      <c r="AU2196" s="161">
        <v>1</v>
      </c>
      <c r="AV2196" s="159">
        <v>14700.84</v>
      </c>
      <c r="AW2196" s="159">
        <v>588.02</v>
      </c>
      <c r="AX2196" s="149" t="s">
        <v>274</v>
      </c>
      <c r="AY2196" s="162">
        <v>0</v>
      </c>
      <c r="AZ2196" s="162" t="s">
        <v>274</v>
      </c>
      <c r="BA2196" s="162">
        <v>0</v>
      </c>
      <c r="BB2196" s="159">
        <v>14112.82</v>
      </c>
      <c r="BC2196" s="162" t="s">
        <v>274</v>
      </c>
      <c r="BD2196" s="162">
        <v>0</v>
      </c>
      <c r="BE2196" s="159">
        <v>588.02</v>
      </c>
      <c r="BF2196" s="159">
        <v>588.02</v>
      </c>
      <c r="BG2196" s="159">
        <v>14700.84</v>
      </c>
    </row>
    <row r="2197" ht="28.05" customHeight="1" spans="1:59">
      <c r="A2197" s="149"/>
      <c r="B2197" s="149"/>
      <c r="C2197" s="149"/>
      <c r="D2197" s="149" t="s">
        <v>3726</v>
      </c>
      <c r="E2197" s="340" t="s">
        <v>10049</v>
      </c>
      <c r="F2197" s="149" t="s">
        <v>3726</v>
      </c>
      <c r="G2197" s="149" t="s">
        <v>10050</v>
      </c>
      <c r="H2197" s="149" t="s">
        <v>10051</v>
      </c>
      <c r="I2197" s="149" t="s">
        <v>10052</v>
      </c>
      <c r="J2197" s="149" t="s">
        <v>10053</v>
      </c>
      <c r="K2197" s="149"/>
      <c r="L2197" s="149" t="s">
        <v>287</v>
      </c>
      <c r="M2197" s="149"/>
      <c r="N2197" s="149" t="s">
        <v>263</v>
      </c>
      <c r="O2197" s="149" t="s">
        <v>214</v>
      </c>
      <c r="P2197" s="149" t="s">
        <v>53</v>
      </c>
      <c r="Q2197" s="149"/>
      <c r="R2197" s="149" t="s">
        <v>333</v>
      </c>
      <c r="S2197" s="149" t="s">
        <v>289</v>
      </c>
      <c r="T2197" s="149" t="s">
        <v>10044</v>
      </c>
      <c r="U2197" s="149" t="s">
        <v>267</v>
      </c>
      <c r="V2197" s="149"/>
      <c r="W2197" s="149"/>
      <c r="X2197" s="149" t="s">
        <v>336</v>
      </c>
      <c r="Y2197" s="149"/>
      <c r="Z2197" s="149"/>
      <c r="AA2197" s="149"/>
      <c r="AB2197" s="149" t="s">
        <v>269</v>
      </c>
      <c r="AC2197" s="149" t="s">
        <v>318</v>
      </c>
      <c r="AD2197" s="149" t="s">
        <v>10044</v>
      </c>
      <c r="AE2197" s="149" t="s">
        <v>271</v>
      </c>
      <c r="AF2197" s="149"/>
      <c r="AG2197" s="149" t="s">
        <v>1098</v>
      </c>
      <c r="AH2197" s="149" t="s">
        <v>273</v>
      </c>
      <c r="AI2197" s="158">
        <v>96</v>
      </c>
      <c r="AJ2197" s="149"/>
      <c r="AK2197" s="159" t="s">
        <v>274</v>
      </c>
      <c r="AL2197" s="159" t="s">
        <v>274</v>
      </c>
      <c r="AM2197" s="149" t="s">
        <v>274</v>
      </c>
      <c r="AN2197" s="160">
        <v>4</v>
      </c>
      <c r="AO2197" s="149"/>
      <c r="AP2197" s="149" t="s">
        <v>274</v>
      </c>
      <c r="AQ2197" s="149" t="s">
        <v>275</v>
      </c>
      <c r="AR2197" s="158">
        <v>1</v>
      </c>
      <c r="AS2197" s="149" t="s">
        <v>275</v>
      </c>
      <c r="AT2197" s="149" t="s">
        <v>276</v>
      </c>
      <c r="AU2197" s="161">
        <v>1</v>
      </c>
      <c r="AV2197" s="159">
        <v>3162.39</v>
      </c>
      <c r="AW2197" s="159">
        <v>126.5</v>
      </c>
      <c r="AX2197" s="149" t="s">
        <v>274</v>
      </c>
      <c r="AY2197" s="162">
        <v>0</v>
      </c>
      <c r="AZ2197" s="162" t="s">
        <v>274</v>
      </c>
      <c r="BA2197" s="162">
        <v>0</v>
      </c>
      <c r="BB2197" s="159">
        <v>3035.89</v>
      </c>
      <c r="BC2197" s="162" t="s">
        <v>274</v>
      </c>
      <c r="BD2197" s="162">
        <v>0</v>
      </c>
      <c r="BE2197" s="159">
        <v>126.5</v>
      </c>
      <c r="BF2197" s="159">
        <v>126.5</v>
      </c>
      <c r="BG2197" s="159">
        <v>3162.39</v>
      </c>
    </row>
    <row r="2198" ht="28.05" customHeight="1" spans="1:59">
      <c r="A2198" s="149"/>
      <c r="B2198" s="149"/>
      <c r="C2198" s="149"/>
      <c r="D2198" s="149" t="s">
        <v>3726</v>
      </c>
      <c r="E2198" s="340" t="s">
        <v>10054</v>
      </c>
      <c r="F2198" s="149" t="s">
        <v>3726</v>
      </c>
      <c r="G2198" s="149" t="s">
        <v>10055</v>
      </c>
      <c r="H2198" s="149" t="s">
        <v>10027</v>
      </c>
      <c r="I2198" s="149" t="s">
        <v>10028</v>
      </c>
      <c r="J2198" s="149" t="s">
        <v>10056</v>
      </c>
      <c r="K2198" s="149"/>
      <c r="L2198" s="149" t="s">
        <v>287</v>
      </c>
      <c r="M2198" s="149"/>
      <c r="N2198" s="149" t="s">
        <v>263</v>
      </c>
      <c r="O2198" s="149" t="s">
        <v>214</v>
      </c>
      <c r="P2198" s="149" t="s">
        <v>53</v>
      </c>
      <c r="Q2198" s="149"/>
      <c r="R2198" s="149" t="s">
        <v>9996</v>
      </c>
      <c r="S2198" s="149" t="s">
        <v>289</v>
      </c>
      <c r="T2198" s="149" t="s">
        <v>9905</v>
      </c>
      <c r="U2198" s="149" t="s">
        <v>267</v>
      </c>
      <c r="V2198" s="149"/>
      <c r="W2198" s="149"/>
      <c r="X2198" s="149" t="s">
        <v>268</v>
      </c>
      <c r="Y2198" s="149"/>
      <c r="Z2198" s="149"/>
      <c r="AA2198" s="149"/>
      <c r="AB2198" s="149" t="s">
        <v>269</v>
      </c>
      <c r="AC2198" s="149" t="s">
        <v>318</v>
      </c>
      <c r="AD2198" s="149" t="s">
        <v>9905</v>
      </c>
      <c r="AE2198" s="149" t="s">
        <v>271</v>
      </c>
      <c r="AF2198" s="149"/>
      <c r="AG2198" s="149" t="s">
        <v>1098</v>
      </c>
      <c r="AH2198" s="149" t="s">
        <v>273</v>
      </c>
      <c r="AI2198" s="158">
        <v>96</v>
      </c>
      <c r="AJ2198" s="149"/>
      <c r="AK2198" s="159" t="s">
        <v>274</v>
      </c>
      <c r="AL2198" s="159" t="s">
        <v>274</v>
      </c>
      <c r="AM2198" s="149" t="s">
        <v>274</v>
      </c>
      <c r="AN2198" s="160">
        <v>4</v>
      </c>
      <c r="AO2198" s="149"/>
      <c r="AP2198" s="149" t="s">
        <v>274</v>
      </c>
      <c r="AQ2198" s="149" t="s">
        <v>275</v>
      </c>
      <c r="AR2198" s="158">
        <v>1</v>
      </c>
      <c r="AS2198" s="149" t="s">
        <v>275</v>
      </c>
      <c r="AT2198" s="149" t="s">
        <v>276</v>
      </c>
      <c r="AU2198" s="161">
        <v>1</v>
      </c>
      <c r="AV2198" s="159">
        <v>21866.09</v>
      </c>
      <c r="AW2198" s="159">
        <v>874.64</v>
      </c>
      <c r="AX2198" s="149" t="s">
        <v>274</v>
      </c>
      <c r="AY2198" s="162">
        <v>0</v>
      </c>
      <c r="AZ2198" s="162" t="s">
        <v>274</v>
      </c>
      <c r="BA2198" s="162">
        <v>0</v>
      </c>
      <c r="BB2198" s="159">
        <v>20991.45</v>
      </c>
      <c r="BC2198" s="162" t="s">
        <v>274</v>
      </c>
      <c r="BD2198" s="162">
        <v>0</v>
      </c>
      <c r="BE2198" s="159">
        <v>874.64</v>
      </c>
      <c r="BF2198" s="159">
        <v>874.64</v>
      </c>
      <c r="BG2198" s="159">
        <v>21866.09</v>
      </c>
    </row>
    <row r="2199" ht="28.05" customHeight="1" spans="1:59">
      <c r="A2199" s="149"/>
      <c r="B2199" s="149"/>
      <c r="C2199" s="149"/>
      <c r="D2199" s="149" t="s">
        <v>3726</v>
      </c>
      <c r="E2199" s="340" t="s">
        <v>10057</v>
      </c>
      <c r="F2199" s="149" t="s">
        <v>3726</v>
      </c>
      <c r="G2199" s="149" t="s">
        <v>10058</v>
      </c>
      <c r="H2199" s="149" t="s">
        <v>10027</v>
      </c>
      <c r="I2199" s="149" t="s">
        <v>10028</v>
      </c>
      <c r="J2199" s="149" t="s">
        <v>10059</v>
      </c>
      <c r="K2199" s="149"/>
      <c r="L2199" s="149" t="s">
        <v>287</v>
      </c>
      <c r="M2199" s="149"/>
      <c r="N2199" s="149" t="s">
        <v>263</v>
      </c>
      <c r="O2199" s="149" t="s">
        <v>214</v>
      </c>
      <c r="P2199" s="149" t="s">
        <v>53</v>
      </c>
      <c r="Q2199" s="149"/>
      <c r="R2199" s="149" t="s">
        <v>9996</v>
      </c>
      <c r="S2199" s="149" t="s">
        <v>289</v>
      </c>
      <c r="T2199" s="149" t="s">
        <v>9905</v>
      </c>
      <c r="U2199" s="149" t="s">
        <v>267</v>
      </c>
      <c r="V2199" s="149"/>
      <c r="W2199" s="149"/>
      <c r="X2199" s="149" t="s">
        <v>268</v>
      </c>
      <c r="Y2199" s="149"/>
      <c r="Z2199" s="149"/>
      <c r="AA2199" s="149"/>
      <c r="AB2199" s="149" t="s">
        <v>269</v>
      </c>
      <c r="AC2199" s="149" t="s">
        <v>318</v>
      </c>
      <c r="AD2199" s="149" t="s">
        <v>9905</v>
      </c>
      <c r="AE2199" s="149" t="s">
        <v>271</v>
      </c>
      <c r="AF2199" s="149"/>
      <c r="AG2199" s="149" t="s">
        <v>1098</v>
      </c>
      <c r="AH2199" s="149" t="s">
        <v>273</v>
      </c>
      <c r="AI2199" s="158">
        <v>96</v>
      </c>
      <c r="AJ2199" s="149"/>
      <c r="AK2199" s="159" t="s">
        <v>274</v>
      </c>
      <c r="AL2199" s="159" t="s">
        <v>274</v>
      </c>
      <c r="AM2199" s="149" t="s">
        <v>274</v>
      </c>
      <c r="AN2199" s="160">
        <v>4</v>
      </c>
      <c r="AO2199" s="149"/>
      <c r="AP2199" s="149" t="s">
        <v>274</v>
      </c>
      <c r="AQ2199" s="149" t="s">
        <v>275</v>
      </c>
      <c r="AR2199" s="158">
        <v>1</v>
      </c>
      <c r="AS2199" s="149" t="s">
        <v>275</v>
      </c>
      <c r="AT2199" s="149" t="s">
        <v>276</v>
      </c>
      <c r="AU2199" s="161">
        <v>1</v>
      </c>
      <c r="AV2199" s="159">
        <v>21866.1</v>
      </c>
      <c r="AW2199" s="159">
        <v>874.64</v>
      </c>
      <c r="AX2199" s="149" t="s">
        <v>274</v>
      </c>
      <c r="AY2199" s="162">
        <v>0</v>
      </c>
      <c r="AZ2199" s="162" t="s">
        <v>274</v>
      </c>
      <c r="BA2199" s="162">
        <v>0</v>
      </c>
      <c r="BB2199" s="159">
        <v>20991.46</v>
      </c>
      <c r="BC2199" s="162" t="s">
        <v>274</v>
      </c>
      <c r="BD2199" s="162">
        <v>0</v>
      </c>
      <c r="BE2199" s="159">
        <v>874.64</v>
      </c>
      <c r="BF2199" s="159">
        <v>874.64</v>
      </c>
      <c r="BG2199" s="159">
        <v>21866.1</v>
      </c>
    </row>
    <row r="2200" ht="28.05" customHeight="1" spans="1:59">
      <c r="A2200" s="149"/>
      <c r="B2200" s="149"/>
      <c r="C2200" s="149"/>
      <c r="D2200" s="149" t="s">
        <v>3726</v>
      </c>
      <c r="E2200" s="340" t="s">
        <v>10060</v>
      </c>
      <c r="F2200" s="149" t="s">
        <v>3726</v>
      </c>
      <c r="G2200" s="149" t="s">
        <v>10061</v>
      </c>
      <c r="H2200" s="149" t="s">
        <v>5018</v>
      </c>
      <c r="I2200" s="149" t="s">
        <v>10007</v>
      </c>
      <c r="J2200" s="149" t="s">
        <v>10062</v>
      </c>
      <c r="K2200" s="149"/>
      <c r="L2200" s="149" t="s">
        <v>287</v>
      </c>
      <c r="M2200" s="149"/>
      <c r="N2200" s="149" t="s">
        <v>263</v>
      </c>
      <c r="O2200" s="149" t="s">
        <v>214</v>
      </c>
      <c r="P2200" s="149" t="s">
        <v>53</v>
      </c>
      <c r="Q2200" s="149"/>
      <c r="R2200" s="149" t="s">
        <v>9996</v>
      </c>
      <c r="S2200" s="149" t="s">
        <v>289</v>
      </c>
      <c r="T2200" s="149" t="s">
        <v>9905</v>
      </c>
      <c r="U2200" s="149" t="s">
        <v>267</v>
      </c>
      <c r="V2200" s="149"/>
      <c r="W2200" s="149"/>
      <c r="X2200" s="149" t="s">
        <v>268</v>
      </c>
      <c r="Y2200" s="149"/>
      <c r="Z2200" s="149"/>
      <c r="AA2200" s="149"/>
      <c r="AB2200" s="149" t="s">
        <v>269</v>
      </c>
      <c r="AC2200" s="149" t="s">
        <v>318</v>
      </c>
      <c r="AD2200" s="149" t="s">
        <v>9905</v>
      </c>
      <c r="AE2200" s="149" t="s">
        <v>271</v>
      </c>
      <c r="AF2200" s="149"/>
      <c r="AG2200" s="149" t="s">
        <v>1098</v>
      </c>
      <c r="AH2200" s="149" t="s">
        <v>273</v>
      </c>
      <c r="AI2200" s="158">
        <v>96</v>
      </c>
      <c r="AJ2200" s="149"/>
      <c r="AK2200" s="159" t="s">
        <v>274</v>
      </c>
      <c r="AL2200" s="159" t="s">
        <v>274</v>
      </c>
      <c r="AM2200" s="149" t="s">
        <v>274</v>
      </c>
      <c r="AN2200" s="160">
        <v>4</v>
      </c>
      <c r="AO2200" s="149"/>
      <c r="AP2200" s="149" t="s">
        <v>274</v>
      </c>
      <c r="AQ2200" s="149" t="s">
        <v>275</v>
      </c>
      <c r="AR2200" s="158">
        <v>1</v>
      </c>
      <c r="AS2200" s="149" t="s">
        <v>275</v>
      </c>
      <c r="AT2200" s="149" t="s">
        <v>276</v>
      </c>
      <c r="AU2200" s="161">
        <v>1</v>
      </c>
      <c r="AV2200" s="159">
        <v>34558.4</v>
      </c>
      <c r="AW2200" s="159">
        <v>1382.34</v>
      </c>
      <c r="AX2200" s="149" t="s">
        <v>274</v>
      </c>
      <c r="AY2200" s="162">
        <v>0</v>
      </c>
      <c r="AZ2200" s="162" t="s">
        <v>274</v>
      </c>
      <c r="BA2200" s="162">
        <v>0</v>
      </c>
      <c r="BB2200" s="159">
        <v>33176.06</v>
      </c>
      <c r="BC2200" s="162" t="s">
        <v>274</v>
      </c>
      <c r="BD2200" s="162">
        <v>0</v>
      </c>
      <c r="BE2200" s="159">
        <v>1382.34</v>
      </c>
      <c r="BF2200" s="159">
        <v>1382.34</v>
      </c>
      <c r="BG2200" s="159">
        <v>34558.4</v>
      </c>
    </row>
    <row r="2201" ht="28.05" customHeight="1" spans="1:59">
      <c r="A2201" s="149"/>
      <c r="B2201" s="149"/>
      <c r="C2201" s="149"/>
      <c r="D2201" s="149" t="s">
        <v>3726</v>
      </c>
      <c r="E2201" s="340" t="s">
        <v>10063</v>
      </c>
      <c r="F2201" s="149" t="s">
        <v>3726</v>
      </c>
      <c r="G2201" s="149" t="s">
        <v>10064</v>
      </c>
      <c r="H2201" s="149" t="s">
        <v>10065</v>
      </c>
      <c r="I2201" s="149" t="s">
        <v>10066</v>
      </c>
      <c r="J2201" s="149" t="s">
        <v>10067</v>
      </c>
      <c r="K2201" s="149"/>
      <c r="L2201" s="149" t="s">
        <v>287</v>
      </c>
      <c r="M2201" s="149"/>
      <c r="N2201" s="149" t="s">
        <v>263</v>
      </c>
      <c r="O2201" s="149" t="s">
        <v>214</v>
      </c>
      <c r="P2201" s="149" t="s">
        <v>53</v>
      </c>
      <c r="Q2201" s="149"/>
      <c r="R2201" s="149" t="s">
        <v>333</v>
      </c>
      <c r="S2201" s="149" t="s">
        <v>289</v>
      </c>
      <c r="T2201" s="149" t="s">
        <v>10044</v>
      </c>
      <c r="U2201" s="149" t="s">
        <v>267</v>
      </c>
      <c r="V2201" s="149"/>
      <c r="W2201" s="149"/>
      <c r="X2201" s="149" t="s">
        <v>336</v>
      </c>
      <c r="Y2201" s="149"/>
      <c r="Z2201" s="149"/>
      <c r="AA2201" s="149"/>
      <c r="AB2201" s="149" t="s">
        <v>269</v>
      </c>
      <c r="AC2201" s="149" t="s">
        <v>318</v>
      </c>
      <c r="AD2201" s="149" t="s">
        <v>10044</v>
      </c>
      <c r="AE2201" s="149" t="s">
        <v>271</v>
      </c>
      <c r="AF2201" s="149"/>
      <c r="AG2201" s="149" t="s">
        <v>1098</v>
      </c>
      <c r="AH2201" s="149" t="s">
        <v>273</v>
      </c>
      <c r="AI2201" s="158">
        <v>96</v>
      </c>
      <c r="AJ2201" s="149"/>
      <c r="AK2201" s="159" t="s">
        <v>274</v>
      </c>
      <c r="AL2201" s="159" t="s">
        <v>274</v>
      </c>
      <c r="AM2201" s="149" t="s">
        <v>274</v>
      </c>
      <c r="AN2201" s="160">
        <v>4</v>
      </c>
      <c r="AO2201" s="149"/>
      <c r="AP2201" s="149" t="s">
        <v>274</v>
      </c>
      <c r="AQ2201" s="149" t="s">
        <v>275</v>
      </c>
      <c r="AR2201" s="158">
        <v>1</v>
      </c>
      <c r="AS2201" s="149" t="s">
        <v>275</v>
      </c>
      <c r="AT2201" s="149" t="s">
        <v>276</v>
      </c>
      <c r="AU2201" s="161">
        <v>1</v>
      </c>
      <c r="AV2201" s="159">
        <v>10512.82</v>
      </c>
      <c r="AW2201" s="159">
        <v>420.51</v>
      </c>
      <c r="AX2201" s="149" t="s">
        <v>274</v>
      </c>
      <c r="AY2201" s="162">
        <v>0</v>
      </c>
      <c r="AZ2201" s="162" t="s">
        <v>274</v>
      </c>
      <c r="BA2201" s="162">
        <v>0</v>
      </c>
      <c r="BB2201" s="159">
        <v>10092.31</v>
      </c>
      <c r="BC2201" s="162" t="s">
        <v>274</v>
      </c>
      <c r="BD2201" s="162">
        <v>0</v>
      </c>
      <c r="BE2201" s="159">
        <v>420.51</v>
      </c>
      <c r="BF2201" s="159">
        <v>420.51</v>
      </c>
      <c r="BG2201" s="159">
        <v>10512.82</v>
      </c>
    </row>
    <row r="2202" ht="28.05" customHeight="1" spans="1:59">
      <c r="A2202" s="149"/>
      <c r="B2202" s="149"/>
      <c r="C2202" s="149"/>
      <c r="D2202" s="149" t="s">
        <v>3726</v>
      </c>
      <c r="E2202" s="340" t="s">
        <v>10068</v>
      </c>
      <c r="F2202" s="149" t="s">
        <v>3726</v>
      </c>
      <c r="G2202" s="149" t="s">
        <v>10069</v>
      </c>
      <c r="H2202" s="149" t="s">
        <v>5018</v>
      </c>
      <c r="I2202" s="149" t="s">
        <v>10007</v>
      </c>
      <c r="J2202" s="149" t="s">
        <v>10070</v>
      </c>
      <c r="K2202" s="149"/>
      <c r="L2202" s="149" t="s">
        <v>287</v>
      </c>
      <c r="M2202" s="149"/>
      <c r="N2202" s="149" t="s">
        <v>263</v>
      </c>
      <c r="O2202" s="149" t="s">
        <v>214</v>
      </c>
      <c r="P2202" s="149" t="s">
        <v>53</v>
      </c>
      <c r="Q2202" s="149"/>
      <c r="R2202" s="149" t="s">
        <v>9996</v>
      </c>
      <c r="S2202" s="149" t="s">
        <v>289</v>
      </c>
      <c r="T2202" s="149" t="s">
        <v>9905</v>
      </c>
      <c r="U2202" s="149" t="s">
        <v>267</v>
      </c>
      <c r="V2202" s="149"/>
      <c r="W2202" s="149"/>
      <c r="X2202" s="149" t="s">
        <v>268</v>
      </c>
      <c r="Y2202" s="149"/>
      <c r="Z2202" s="149"/>
      <c r="AA2202" s="149"/>
      <c r="AB2202" s="149" t="s">
        <v>269</v>
      </c>
      <c r="AC2202" s="149" t="s">
        <v>318</v>
      </c>
      <c r="AD2202" s="149" t="s">
        <v>9905</v>
      </c>
      <c r="AE2202" s="149" t="s">
        <v>271</v>
      </c>
      <c r="AF2202" s="149"/>
      <c r="AG2202" s="149" t="s">
        <v>1098</v>
      </c>
      <c r="AH2202" s="149" t="s">
        <v>273</v>
      </c>
      <c r="AI2202" s="158">
        <v>96</v>
      </c>
      <c r="AJ2202" s="149"/>
      <c r="AK2202" s="159" t="s">
        <v>274</v>
      </c>
      <c r="AL2202" s="159" t="s">
        <v>274</v>
      </c>
      <c r="AM2202" s="149" t="s">
        <v>274</v>
      </c>
      <c r="AN2202" s="160">
        <v>4</v>
      </c>
      <c r="AO2202" s="149"/>
      <c r="AP2202" s="149" t="s">
        <v>274</v>
      </c>
      <c r="AQ2202" s="149" t="s">
        <v>275</v>
      </c>
      <c r="AR2202" s="158">
        <v>1</v>
      </c>
      <c r="AS2202" s="149" t="s">
        <v>275</v>
      </c>
      <c r="AT2202" s="149" t="s">
        <v>276</v>
      </c>
      <c r="AU2202" s="161">
        <v>1</v>
      </c>
      <c r="AV2202" s="159">
        <v>34558.41</v>
      </c>
      <c r="AW2202" s="159">
        <v>1382.34</v>
      </c>
      <c r="AX2202" s="149" t="s">
        <v>274</v>
      </c>
      <c r="AY2202" s="162">
        <v>0</v>
      </c>
      <c r="AZ2202" s="162" t="s">
        <v>274</v>
      </c>
      <c r="BA2202" s="162">
        <v>0</v>
      </c>
      <c r="BB2202" s="159">
        <v>33176.07</v>
      </c>
      <c r="BC2202" s="162" t="s">
        <v>274</v>
      </c>
      <c r="BD2202" s="162">
        <v>0</v>
      </c>
      <c r="BE2202" s="159">
        <v>1382.34</v>
      </c>
      <c r="BF2202" s="159">
        <v>1382.34</v>
      </c>
      <c r="BG2202" s="159">
        <v>34558.41</v>
      </c>
    </row>
    <row r="2203" ht="28.05" customHeight="1" spans="1:59">
      <c r="A2203" s="149"/>
      <c r="B2203" s="149"/>
      <c r="C2203" s="149"/>
      <c r="D2203" s="149" t="s">
        <v>3726</v>
      </c>
      <c r="E2203" s="340" t="s">
        <v>10071</v>
      </c>
      <c r="F2203" s="149" t="s">
        <v>3726</v>
      </c>
      <c r="G2203" s="149" t="s">
        <v>10072</v>
      </c>
      <c r="H2203" s="149" t="s">
        <v>5018</v>
      </c>
      <c r="I2203" s="149" t="s">
        <v>9999</v>
      </c>
      <c r="J2203" s="149" t="s">
        <v>10073</v>
      </c>
      <c r="K2203" s="149"/>
      <c r="L2203" s="149" t="s">
        <v>287</v>
      </c>
      <c r="M2203" s="149"/>
      <c r="N2203" s="149" t="s">
        <v>263</v>
      </c>
      <c r="O2203" s="149" t="s">
        <v>214</v>
      </c>
      <c r="P2203" s="149" t="s">
        <v>53</v>
      </c>
      <c r="Q2203" s="149"/>
      <c r="R2203" s="149" t="s">
        <v>9996</v>
      </c>
      <c r="S2203" s="149" t="s">
        <v>289</v>
      </c>
      <c r="T2203" s="149" t="s">
        <v>9905</v>
      </c>
      <c r="U2203" s="149" t="s">
        <v>267</v>
      </c>
      <c r="V2203" s="149"/>
      <c r="W2203" s="149"/>
      <c r="X2203" s="149" t="s">
        <v>268</v>
      </c>
      <c r="Y2203" s="149"/>
      <c r="Z2203" s="149"/>
      <c r="AA2203" s="149"/>
      <c r="AB2203" s="149" t="s">
        <v>269</v>
      </c>
      <c r="AC2203" s="149" t="s">
        <v>318</v>
      </c>
      <c r="AD2203" s="149" t="s">
        <v>9905</v>
      </c>
      <c r="AE2203" s="149" t="s">
        <v>271</v>
      </c>
      <c r="AF2203" s="149"/>
      <c r="AG2203" s="149" t="s">
        <v>1098</v>
      </c>
      <c r="AH2203" s="149" t="s">
        <v>273</v>
      </c>
      <c r="AI2203" s="158">
        <v>96</v>
      </c>
      <c r="AJ2203" s="149"/>
      <c r="AK2203" s="159" t="s">
        <v>274</v>
      </c>
      <c r="AL2203" s="159" t="s">
        <v>274</v>
      </c>
      <c r="AM2203" s="149" t="s">
        <v>274</v>
      </c>
      <c r="AN2203" s="160">
        <v>4</v>
      </c>
      <c r="AO2203" s="149"/>
      <c r="AP2203" s="149" t="s">
        <v>274</v>
      </c>
      <c r="AQ2203" s="149" t="s">
        <v>275</v>
      </c>
      <c r="AR2203" s="158">
        <v>1</v>
      </c>
      <c r="AS2203" s="149" t="s">
        <v>275</v>
      </c>
      <c r="AT2203" s="149" t="s">
        <v>276</v>
      </c>
      <c r="AU2203" s="161">
        <v>1</v>
      </c>
      <c r="AV2203" s="159">
        <v>32669.52</v>
      </c>
      <c r="AW2203" s="159">
        <v>1306.78</v>
      </c>
      <c r="AX2203" s="149" t="s">
        <v>274</v>
      </c>
      <c r="AY2203" s="162">
        <v>0</v>
      </c>
      <c r="AZ2203" s="162" t="s">
        <v>274</v>
      </c>
      <c r="BA2203" s="162">
        <v>0</v>
      </c>
      <c r="BB2203" s="159">
        <v>31362.74</v>
      </c>
      <c r="BC2203" s="162" t="s">
        <v>274</v>
      </c>
      <c r="BD2203" s="162">
        <v>0</v>
      </c>
      <c r="BE2203" s="159">
        <v>1306.78</v>
      </c>
      <c r="BF2203" s="159">
        <v>1306.78</v>
      </c>
      <c r="BG2203" s="159">
        <v>32669.52</v>
      </c>
    </row>
    <row r="2204" ht="28.05" customHeight="1" spans="1:59">
      <c r="A2204" s="149"/>
      <c r="B2204" s="149"/>
      <c r="C2204" s="149"/>
      <c r="D2204" s="149" t="s">
        <v>3726</v>
      </c>
      <c r="E2204" s="340" t="s">
        <v>10074</v>
      </c>
      <c r="F2204" s="149" t="s">
        <v>3726</v>
      </c>
      <c r="G2204" s="149" t="s">
        <v>10075</v>
      </c>
      <c r="H2204" s="149" t="s">
        <v>5018</v>
      </c>
      <c r="I2204" s="149" t="s">
        <v>9999</v>
      </c>
      <c r="J2204" s="149" t="s">
        <v>10076</v>
      </c>
      <c r="K2204" s="149"/>
      <c r="L2204" s="149" t="s">
        <v>287</v>
      </c>
      <c r="M2204" s="149"/>
      <c r="N2204" s="149" t="s">
        <v>263</v>
      </c>
      <c r="O2204" s="149" t="s">
        <v>214</v>
      </c>
      <c r="P2204" s="149" t="s">
        <v>53</v>
      </c>
      <c r="Q2204" s="149"/>
      <c r="R2204" s="149" t="s">
        <v>9996</v>
      </c>
      <c r="S2204" s="149" t="s">
        <v>289</v>
      </c>
      <c r="T2204" s="149" t="s">
        <v>9905</v>
      </c>
      <c r="U2204" s="149" t="s">
        <v>267</v>
      </c>
      <c r="V2204" s="149"/>
      <c r="W2204" s="149"/>
      <c r="X2204" s="149" t="s">
        <v>268</v>
      </c>
      <c r="Y2204" s="149"/>
      <c r="Z2204" s="149"/>
      <c r="AA2204" s="149"/>
      <c r="AB2204" s="149" t="s">
        <v>269</v>
      </c>
      <c r="AC2204" s="149" t="s">
        <v>318</v>
      </c>
      <c r="AD2204" s="149" t="s">
        <v>9905</v>
      </c>
      <c r="AE2204" s="149" t="s">
        <v>271</v>
      </c>
      <c r="AF2204" s="149"/>
      <c r="AG2204" s="149" t="s">
        <v>1098</v>
      </c>
      <c r="AH2204" s="149" t="s">
        <v>273</v>
      </c>
      <c r="AI2204" s="158">
        <v>96</v>
      </c>
      <c r="AJ2204" s="149"/>
      <c r="AK2204" s="159" t="s">
        <v>274</v>
      </c>
      <c r="AL2204" s="159" t="s">
        <v>274</v>
      </c>
      <c r="AM2204" s="149" t="s">
        <v>274</v>
      </c>
      <c r="AN2204" s="160">
        <v>4</v>
      </c>
      <c r="AO2204" s="149"/>
      <c r="AP2204" s="149" t="s">
        <v>274</v>
      </c>
      <c r="AQ2204" s="149" t="s">
        <v>275</v>
      </c>
      <c r="AR2204" s="158">
        <v>1</v>
      </c>
      <c r="AS2204" s="149" t="s">
        <v>275</v>
      </c>
      <c r="AT2204" s="149" t="s">
        <v>276</v>
      </c>
      <c r="AU2204" s="161">
        <v>1</v>
      </c>
      <c r="AV2204" s="159">
        <v>32669.51</v>
      </c>
      <c r="AW2204" s="159">
        <v>1306.78</v>
      </c>
      <c r="AX2204" s="149" t="s">
        <v>274</v>
      </c>
      <c r="AY2204" s="162">
        <v>0</v>
      </c>
      <c r="AZ2204" s="162" t="s">
        <v>274</v>
      </c>
      <c r="BA2204" s="162">
        <v>0</v>
      </c>
      <c r="BB2204" s="159">
        <v>31362.73</v>
      </c>
      <c r="BC2204" s="162" t="s">
        <v>274</v>
      </c>
      <c r="BD2204" s="162">
        <v>0</v>
      </c>
      <c r="BE2204" s="159">
        <v>1306.78</v>
      </c>
      <c r="BF2204" s="159">
        <v>1306.78</v>
      </c>
      <c r="BG2204" s="159">
        <v>32669.51</v>
      </c>
    </row>
    <row r="2205" ht="28.05" customHeight="1" spans="1:59">
      <c r="A2205" s="149"/>
      <c r="B2205" s="149"/>
      <c r="C2205" s="149"/>
      <c r="D2205" s="149" t="s">
        <v>3726</v>
      </c>
      <c r="E2205" s="340" t="s">
        <v>10077</v>
      </c>
      <c r="F2205" s="149" t="s">
        <v>3726</v>
      </c>
      <c r="G2205" s="149" t="s">
        <v>10078</v>
      </c>
      <c r="H2205" s="149" t="s">
        <v>9993</v>
      </c>
      <c r="I2205" s="149" t="s">
        <v>9994</v>
      </c>
      <c r="J2205" s="149" t="s">
        <v>10079</v>
      </c>
      <c r="K2205" s="149"/>
      <c r="L2205" s="149" t="s">
        <v>287</v>
      </c>
      <c r="M2205" s="149"/>
      <c r="N2205" s="149" t="s">
        <v>263</v>
      </c>
      <c r="O2205" s="149" t="s">
        <v>214</v>
      </c>
      <c r="P2205" s="149" t="s">
        <v>53</v>
      </c>
      <c r="Q2205" s="149"/>
      <c r="R2205" s="149" t="s">
        <v>9996</v>
      </c>
      <c r="S2205" s="149" t="s">
        <v>289</v>
      </c>
      <c r="T2205" s="149" t="s">
        <v>9905</v>
      </c>
      <c r="U2205" s="149" t="s">
        <v>267</v>
      </c>
      <c r="V2205" s="149"/>
      <c r="W2205" s="149"/>
      <c r="X2205" s="149" t="s">
        <v>268</v>
      </c>
      <c r="Y2205" s="149"/>
      <c r="Z2205" s="149"/>
      <c r="AA2205" s="149"/>
      <c r="AB2205" s="149" t="s">
        <v>269</v>
      </c>
      <c r="AC2205" s="149" t="s">
        <v>318</v>
      </c>
      <c r="AD2205" s="149" t="s">
        <v>9905</v>
      </c>
      <c r="AE2205" s="149" t="s">
        <v>271</v>
      </c>
      <c r="AF2205" s="149"/>
      <c r="AG2205" s="149" t="s">
        <v>1098</v>
      </c>
      <c r="AH2205" s="149" t="s">
        <v>273</v>
      </c>
      <c r="AI2205" s="158">
        <v>96</v>
      </c>
      <c r="AJ2205" s="149"/>
      <c r="AK2205" s="159" t="s">
        <v>274</v>
      </c>
      <c r="AL2205" s="159" t="s">
        <v>274</v>
      </c>
      <c r="AM2205" s="149" t="s">
        <v>274</v>
      </c>
      <c r="AN2205" s="160">
        <v>4</v>
      </c>
      <c r="AO2205" s="149"/>
      <c r="AP2205" s="149" t="s">
        <v>274</v>
      </c>
      <c r="AQ2205" s="149" t="s">
        <v>275</v>
      </c>
      <c r="AR2205" s="158">
        <v>1</v>
      </c>
      <c r="AS2205" s="149" t="s">
        <v>275</v>
      </c>
      <c r="AT2205" s="149" t="s">
        <v>276</v>
      </c>
      <c r="AU2205" s="161">
        <v>1</v>
      </c>
      <c r="AV2205" s="159">
        <v>6737.89</v>
      </c>
      <c r="AW2205" s="159">
        <v>269.52</v>
      </c>
      <c r="AX2205" s="149" t="s">
        <v>274</v>
      </c>
      <c r="AY2205" s="162">
        <v>0</v>
      </c>
      <c r="AZ2205" s="162" t="s">
        <v>274</v>
      </c>
      <c r="BA2205" s="162">
        <v>0</v>
      </c>
      <c r="BB2205" s="159">
        <v>6468.37</v>
      </c>
      <c r="BC2205" s="162" t="s">
        <v>274</v>
      </c>
      <c r="BD2205" s="162">
        <v>0</v>
      </c>
      <c r="BE2205" s="159">
        <v>269.52</v>
      </c>
      <c r="BF2205" s="159">
        <v>269.52</v>
      </c>
      <c r="BG2205" s="159">
        <v>6737.89</v>
      </c>
    </row>
    <row r="2206" ht="28.05" customHeight="1" spans="1:59">
      <c r="A2206" s="149"/>
      <c r="B2206" s="149"/>
      <c r="C2206" s="149"/>
      <c r="D2206" s="149" t="s">
        <v>3726</v>
      </c>
      <c r="E2206" s="340" t="s">
        <v>10080</v>
      </c>
      <c r="F2206" s="149" t="s">
        <v>3726</v>
      </c>
      <c r="G2206" s="149" t="s">
        <v>10081</v>
      </c>
      <c r="H2206" s="149" t="s">
        <v>9993</v>
      </c>
      <c r="I2206" s="149" t="s">
        <v>9994</v>
      </c>
      <c r="J2206" s="149" t="s">
        <v>10082</v>
      </c>
      <c r="K2206" s="149"/>
      <c r="L2206" s="149" t="s">
        <v>287</v>
      </c>
      <c r="M2206" s="149"/>
      <c r="N2206" s="149" t="s">
        <v>263</v>
      </c>
      <c r="O2206" s="149" t="s">
        <v>214</v>
      </c>
      <c r="P2206" s="149" t="s">
        <v>53</v>
      </c>
      <c r="Q2206" s="149"/>
      <c r="R2206" s="149" t="s">
        <v>9996</v>
      </c>
      <c r="S2206" s="149" t="s">
        <v>289</v>
      </c>
      <c r="T2206" s="149" t="s">
        <v>9905</v>
      </c>
      <c r="U2206" s="149" t="s">
        <v>267</v>
      </c>
      <c r="V2206" s="149"/>
      <c r="W2206" s="149"/>
      <c r="X2206" s="149" t="s">
        <v>268</v>
      </c>
      <c r="Y2206" s="149"/>
      <c r="Z2206" s="149"/>
      <c r="AA2206" s="149"/>
      <c r="AB2206" s="149" t="s">
        <v>269</v>
      </c>
      <c r="AC2206" s="149" t="s">
        <v>318</v>
      </c>
      <c r="AD2206" s="149" t="s">
        <v>9905</v>
      </c>
      <c r="AE2206" s="149" t="s">
        <v>271</v>
      </c>
      <c r="AF2206" s="149"/>
      <c r="AG2206" s="149" t="s">
        <v>1098</v>
      </c>
      <c r="AH2206" s="149" t="s">
        <v>273</v>
      </c>
      <c r="AI2206" s="158">
        <v>96</v>
      </c>
      <c r="AJ2206" s="149"/>
      <c r="AK2206" s="159" t="s">
        <v>274</v>
      </c>
      <c r="AL2206" s="159" t="s">
        <v>274</v>
      </c>
      <c r="AM2206" s="149" t="s">
        <v>274</v>
      </c>
      <c r="AN2206" s="160">
        <v>4</v>
      </c>
      <c r="AO2206" s="149"/>
      <c r="AP2206" s="149" t="s">
        <v>274</v>
      </c>
      <c r="AQ2206" s="149" t="s">
        <v>275</v>
      </c>
      <c r="AR2206" s="158">
        <v>1</v>
      </c>
      <c r="AS2206" s="149" t="s">
        <v>275</v>
      </c>
      <c r="AT2206" s="149" t="s">
        <v>276</v>
      </c>
      <c r="AU2206" s="161">
        <v>1</v>
      </c>
      <c r="AV2206" s="159">
        <v>6737.89</v>
      </c>
      <c r="AW2206" s="159">
        <v>269.52</v>
      </c>
      <c r="AX2206" s="149" t="s">
        <v>274</v>
      </c>
      <c r="AY2206" s="162">
        <v>0</v>
      </c>
      <c r="AZ2206" s="162" t="s">
        <v>274</v>
      </c>
      <c r="BA2206" s="162">
        <v>0</v>
      </c>
      <c r="BB2206" s="159">
        <v>6468.37</v>
      </c>
      <c r="BC2206" s="162" t="s">
        <v>274</v>
      </c>
      <c r="BD2206" s="162">
        <v>0</v>
      </c>
      <c r="BE2206" s="159">
        <v>269.52</v>
      </c>
      <c r="BF2206" s="159">
        <v>269.52</v>
      </c>
      <c r="BG2206" s="159">
        <v>6737.89</v>
      </c>
    </row>
    <row r="2207" ht="28.05" customHeight="1" spans="1:59">
      <c r="A2207" s="149"/>
      <c r="B2207" s="149"/>
      <c r="C2207" s="149"/>
      <c r="D2207" s="149" t="s">
        <v>3726</v>
      </c>
      <c r="E2207" s="340" t="s">
        <v>10083</v>
      </c>
      <c r="F2207" s="149" t="s">
        <v>3726</v>
      </c>
      <c r="G2207" s="149" t="s">
        <v>10084</v>
      </c>
      <c r="H2207" s="149" t="s">
        <v>10085</v>
      </c>
      <c r="I2207" s="149" t="s">
        <v>10086</v>
      </c>
      <c r="J2207" s="149" t="s">
        <v>10087</v>
      </c>
      <c r="K2207" s="149"/>
      <c r="L2207" s="149" t="s">
        <v>287</v>
      </c>
      <c r="M2207" s="149"/>
      <c r="N2207" s="149" t="s">
        <v>263</v>
      </c>
      <c r="O2207" s="149" t="s">
        <v>214</v>
      </c>
      <c r="P2207" s="149" t="s">
        <v>53</v>
      </c>
      <c r="Q2207" s="149"/>
      <c r="R2207" s="149" t="s">
        <v>333</v>
      </c>
      <c r="S2207" s="149" t="s">
        <v>289</v>
      </c>
      <c r="T2207" s="149" t="s">
        <v>10044</v>
      </c>
      <c r="U2207" s="149" t="s">
        <v>267</v>
      </c>
      <c r="V2207" s="149"/>
      <c r="W2207" s="149"/>
      <c r="X2207" s="149" t="s">
        <v>336</v>
      </c>
      <c r="Y2207" s="149"/>
      <c r="Z2207" s="149"/>
      <c r="AA2207" s="149"/>
      <c r="AB2207" s="149" t="s">
        <v>269</v>
      </c>
      <c r="AC2207" s="149" t="s">
        <v>318</v>
      </c>
      <c r="AD2207" s="149" t="s">
        <v>10044</v>
      </c>
      <c r="AE2207" s="149" t="s">
        <v>271</v>
      </c>
      <c r="AF2207" s="149"/>
      <c r="AG2207" s="149" t="s">
        <v>1098</v>
      </c>
      <c r="AH2207" s="149" t="s">
        <v>273</v>
      </c>
      <c r="AI2207" s="158">
        <v>96</v>
      </c>
      <c r="AJ2207" s="149"/>
      <c r="AK2207" s="159" t="s">
        <v>274</v>
      </c>
      <c r="AL2207" s="159" t="s">
        <v>274</v>
      </c>
      <c r="AM2207" s="149" t="s">
        <v>274</v>
      </c>
      <c r="AN2207" s="160">
        <v>4</v>
      </c>
      <c r="AO2207" s="149"/>
      <c r="AP2207" s="149" t="s">
        <v>274</v>
      </c>
      <c r="AQ2207" s="149" t="s">
        <v>275</v>
      </c>
      <c r="AR2207" s="158">
        <v>1</v>
      </c>
      <c r="AS2207" s="149" t="s">
        <v>275</v>
      </c>
      <c r="AT2207" s="149" t="s">
        <v>276</v>
      </c>
      <c r="AU2207" s="161">
        <v>1</v>
      </c>
      <c r="AV2207" s="159">
        <v>6068.38</v>
      </c>
      <c r="AW2207" s="159">
        <v>242.74</v>
      </c>
      <c r="AX2207" s="149" t="s">
        <v>274</v>
      </c>
      <c r="AY2207" s="162">
        <v>0</v>
      </c>
      <c r="AZ2207" s="162" t="s">
        <v>274</v>
      </c>
      <c r="BA2207" s="162">
        <v>0</v>
      </c>
      <c r="BB2207" s="159">
        <v>5825.64</v>
      </c>
      <c r="BC2207" s="162" t="s">
        <v>274</v>
      </c>
      <c r="BD2207" s="162">
        <v>0</v>
      </c>
      <c r="BE2207" s="159">
        <v>242.74</v>
      </c>
      <c r="BF2207" s="159">
        <v>242.74</v>
      </c>
      <c r="BG2207" s="159">
        <v>6068.38</v>
      </c>
    </row>
    <row r="2208" ht="28.05" customHeight="1" spans="1:59">
      <c r="A2208" s="149"/>
      <c r="B2208" s="149"/>
      <c r="C2208" s="149"/>
      <c r="D2208" s="149" t="s">
        <v>3726</v>
      </c>
      <c r="E2208" s="340" t="s">
        <v>10088</v>
      </c>
      <c r="F2208" s="149" t="s">
        <v>3726</v>
      </c>
      <c r="G2208" s="149" t="s">
        <v>10089</v>
      </c>
      <c r="H2208" s="149" t="s">
        <v>10027</v>
      </c>
      <c r="I2208" s="149" t="s">
        <v>10090</v>
      </c>
      <c r="J2208" s="149" t="s">
        <v>10091</v>
      </c>
      <c r="K2208" s="149"/>
      <c r="L2208" s="149" t="s">
        <v>287</v>
      </c>
      <c r="M2208" s="149"/>
      <c r="N2208" s="149" t="s">
        <v>263</v>
      </c>
      <c r="O2208" s="149" t="s">
        <v>214</v>
      </c>
      <c r="P2208" s="149" t="s">
        <v>53</v>
      </c>
      <c r="Q2208" s="149"/>
      <c r="R2208" s="149" t="s">
        <v>9996</v>
      </c>
      <c r="S2208" s="149" t="s">
        <v>289</v>
      </c>
      <c r="T2208" s="149" t="s">
        <v>9905</v>
      </c>
      <c r="U2208" s="149" t="s">
        <v>267</v>
      </c>
      <c r="V2208" s="149"/>
      <c r="W2208" s="149"/>
      <c r="X2208" s="149" t="s">
        <v>268</v>
      </c>
      <c r="Y2208" s="149"/>
      <c r="Z2208" s="149"/>
      <c r="AA2208" s="149"/>
      <c r="AB2208" s="149" t="s">
        <v>269</v>
      </c>
      <c r="AC2208" s="149" t="s">
        <v>318</v>
      </c>
      <c r="AD2208" s="149" t="s">
        <v>9905</v>
      </c>
      <c r="AE2208" s="149" t="s">
        <v>271</v>
      </c>
      <c r="AF2208" s="149"/>
      <c r="AG2208" s="149" t="s">
        <v>1098</v>
      </c>
      <c r="AH2208" s="149" t="s">
        <v>273</v>
      </c>
      <c r="AI2208" s="158">
        <v>96</v>
      </c>
      <c r="AJ2208" s="149"/>
      <c r="AK2208" s="159" t="s">
        <v>274</v>
      </c>
      <c r="AL2208" s="159" t="s">
        <v>274</v>
      </c>
      <c r="AM2208" s="149" t="s">
        <v>274</v>
      </c>
      <c r="AN2208" s="160">
        <v>4</v>
      </c>
      <c r="AO2208" s="149"/>
      <c r="AP2208" s="149" t="s">
        <v>274</v>
      </c>
      <c r="AQ2208" s="149" t="s">
        <v>275</v>
      </c>
      <c r="AR2208" s="158">
        <v>1</v>
      </c>
      <c r="AS2208" s="149" t="s">
        <v>275</v>
      </c>
      <c r="AT2208" s="149" t="s">
        <v>276</v>
      </c>
      <c r="AU2208" s="161">
        <v>1</v>
      </c>
      <c r="AV2208" s="159">
        <v>46709.38</v>
      </c>
      <c r="AW2208" s="159">
        <v>1868.38</v>
      </c>
      <c r="AX2208" s="149" t="s">
        <v>274</v>
      </c>
      <c r="AY2208" s="162">
        <v>0</v>
      </c>
      <c r="AZ2208" s="162" t="s">
        <v>274</v>
      </c>
      <c r="BA2208" s="162">
        <v>0</v>
      </c>
      <c r="BB2208" s="159">
        <v>44841</v>
      </c>
      <c r="BC2208" s="162" t="s">
        <v>274</v>
      </c>
      <c r="BD2208" s="162">
        <v>0</v>
      </c>
      <c r="BE2208" s="159">
        <v>1868.38</v>
      </c>
      <c r="BF2208" s="159">
        <v>1868.38</v>
      </c>
      <c r="BG2208" s="159">
        <v>46709.38</v>
      </c>
    </row>
    <row r="2209" ht="28.05" customHeight="1" spans="1:59">
      <c r="A2209" s="149"/>
      <c r="B2209" s="149"/>
      <c r="C2209" s="149"/>
      <c r="D2209" s="149" t="s">
        <v>3726</v>
      </c>
      <c r="E2209" s="340" t="s">
        <v>10092</v>
      </c>
      <c r="F2209" s="149" t="s">
        <v>3726</v>
      </c>
      <c r="G2209" s="149" t="s">
        <v>10093</v>
      </c>
      <c r="H2209" s="149" t="s">
        <v>10094</v>
      </c>
      <c r="I2209" s="149" t="s">
        <v>10095</v>
      </c>
      <c r="J2209" s="149" t="s">
        <v>10096</v>
      </c>
      <c r="K2209" s="149"/>
      <c r="L2209" s="149" t="s">
        <v>287</v>
      </c>
      <c r="M2209" s="149"/>
      <c r="N2209" s="149" t="s">
        <v>263</v>
      </c>
      <c r="O2209" s="149" t="s">
        <v>214</v>
      </c>
      <c r="P2209" s="149" t="s">
        <v>53</v>
      </c>
      <c r="Q2209" s="149"/>
      <c r="R2209" s="149" t="s">
        <v>333</v>
      </c>
      <c r="S2209" s="149" t="s">
        <v>289</v>
      </c>
      <c r="T2209" s="149" t="s">
        <v>10044</v>
      </c>
      <c r="U2209" s="149" t="s">
        <v>267</v>
      </c>
      <c r="V2209" s="149"/>
      <c r="W2209" s="149"/>
      <c r="X2209" s="149" t="s">
        <v>336</v>
      </c>
      <c r="Y2209" s="149"/>
      <c r="Z2209" s="149"/>
      <c r="AA2209" s="149"/>
      <c r="AB2209" s="149" t="s">
        <v>269</v>
      </c>
      <c r="AC2209" s="149" t="s">
        <v>318</v>
      </c>
      <c r="AD2209" s="149" t="s">
        <v>10044</v>
      </c>
      <c r="AE2209" s="149" t="s">
        <v>271</v>
      </c>
      <c r="AF2209" s="149"/>
      <c r="AG2209" s="149" t="s">
        <v>1098</v>
      </c>
      <c r="AH2209" s="149" t="s">
        <v>273</v>
      </c>
      <c r="AI2209" s="158">
        <v>96</v>
      </c>
      <c r="AJ2209" s="149"/>
      <c r="AK2209" s="159" t="s">
        <v>274</v>
      </c>
      <c r="AL2209" s="159" t="s">
        <v>274</v>
      </c>
      <c r="AM2209" s="149" t="s">
        <v>274</v>
      </c>
      <c r="AN2209" s="160">
        <v>4</v>
      </c>
      <c r="AO2209" s="149"/>
      <c r="AP2209" s="149" t="s">
        <v>274</v>
      </c>
      <c r="AQ2209" s="149" t="s">
        <v>275</v>
      </c>
      <c r="AR2209" s="158">
        <v>1</v>
      </c>
      <c r="AS2209" s="149" t="s">
        <v>275</v>
      </c>
      <c r="AT2209" s="149" t="s">
        <v>276</v>
      </c>
      <c r="AU2209" s="161">
        <v>1</v>
      </c>
      <c r="AV2209" s="159">
        <v>28717.95</v>
      </c>
      <c r="AW2209" s="159">
        <v>1148.72</v>
      </c>
      <c r="AX2209" s="149" t="s">
        <v>274</v>
      </c>
      <c r="AY2209" s="162">
        <v>0</v>
      </c>
      <c r="AZ2209" s="162" t="s">
        <v>274</v>
      </c>
      <c r="BA2209" s="162">
        <v>0</v>
      </c>
      <c r="BB2209" s="159">
        <v>27569.23</v>
      </c>
      <c r="BC2209" s="162" t="s">
        <v>274</v>
      </c>
      <c r="BD2209" s="162">
        <v>0</v>
      </c>
      <c r="BE2209" s="159">
        <v>1148.72</v>
      </c>
      <c r="BF2209" s="159">
        <v>1148.72</v>
      </c>
      <c r="BG2209" s="159">
        <v>28717.95</v>
      </c>
    </row>
    <row r="2210" ht="28.05" customHeight="1" spans="1:59">
      <c r="A2210" s="149"/>
      <c r="B2210" s="149"/>
      <c r="C2210" s="149"/>
      <c r="D2210" s="149" t="s">
        <v>3726</v>
      </c>
      <c r="E2210" s="340" t="s">
        <v>10097</v>
      </c>
      <c r="F2210" s="149" t="s">
        <v>3726</v>
      </c>
      <c r="G2210" s="149" t="s">
        <v>10098</v>
      </c>
      <c r="H2210" s="149" t="s">
        <v>10099</v>
      </c>
      <c r="I2210" s="149" t="s">
        <v>10100</v>
      </c>
      <c r="J2210" s="149" t="s">
        <v>10101</v>
      </c>
      <c r="K2210" s="149"/>
      <c r="L2210" s="149" t="s">
        <v>287</v>
      </c>
      <c r="M2210" s="149"/>
      <c r="N2210" s="149" t="s">
        <v>263</v>
      </c>
      <c r="O2210" s="149" t="s">
        <v>214</v>
      </c>
      <c r="P2210" s="149" t="s">
        <v>53</v>
      </c>
      <c r="Q2210" s="149"/>
      <c r="R2210" s="149" t="s">
        <v>333</v>
      </c>
      <c r="S2210" s="149" t="s">
        <v>289</v>
      </c>
      <c r="T2210" s="149" t="s">
        <v>10044</v>
      </c>
      <c r="U2210" s="149" t="s">
        <v>267</v>
      </c>
      <c r="V2210" s="149"/>
      <c r="W2210" s="149"/>
      <c r="X2210" s="149" t="s">
        <v>336</v>
      </c>
      <c r="Y2210" s="149"/>
      <c r="Z2210" s="149"/>
      <c r="AA2210" s="149"/>
      <c r="AB2210" s="149" t="s">
        <v>269</v>
      </c>
      <c r="AC2210" s="149" t="s">
        <v>318</v>
      </c>
      <c r="AD2210" s="149" t="s">
        <v>10044</v>
      </c>
      <c r="AE2210" s="149" t="s">
        <v>271</v>
      </c>
      <c r="AF2210" s="149"/>
      <c r="AG2210" s="149" t="s">
        <v>1098</v>
      </c>
      <c r="AH2210" s="149" t="s">
        <v>273</v>
      </c>
      <c r="AI2210" s="158">
        <v>96</v>
      </c>
      <c r="AJ2210" s="149"/>
      <c r="AK2210" s="159" t="s">
        <v>274</v>
      </c>
      <c r="AL2210" s="159" t="s">
        <v>274</v>
      </c>
      <c r="AM2210" s="149" t="s">
        <v>274</v>
      </c>
      <c r="AN2210" s="160">
        <v>4</v>
      </c>
      <c r="AO2210" s="149"/>
      <c r="AP2210" s="149" t="s">
        <v>274</v>
      </c>
      <c r="AQ2210" s="149" t="s">
        <v>275</v>
      </c>
      <c r="AR2210" s="158">
        <v>1</v>
      </c>
      <c r="AS2210" s="149" t="s">
        <v>275</v>
      </c>
      <c r="AT2210" s="149" t="s">
        <v>276</v>
      </c>
      <c r="AU2210" s="161">
        <v>1</v>
      </c>
      <c r="AV2210" s="159">
        <v>8974.36</v>
      </c>
      <c r="AW2210" s="159">
        <v>358.97</v>
      </c>
      <c r="AX2210" s="149" t="s">
        <v>274</v>
      </c>
      <c r="AY2210" s="162">
        <v>0</v>
      </c>
      <c r="AZ2210" s="162" t="s">
        <v>274</v>
      </c>
      <c r="BA2210" s="162">
        <v>0</v>
      </c>
      <c r="BB2210" s="159">
        <v>8615.39</v>
      </c>
      <c r="BC2210" s="162" t="s">
        <v>274</v>
      </c>
      <c r="BD2210" s="162">
        <v>0</v>
      </c>
      <c r="BE2210" s="159">
        <v>358.97</v>
      </c>
      <c r="BF2210" s="159">
        <v>358.97</v>
      </c>
      <c r="BG2210" s="159">
        <v>8974.36</v>
      </c>
    </row>
    <row r="2211" ht="28.05" customHeight="1" spans="1:59">
      <c r="A2211" s="149"/>
      <c r="B2211" s="149"/>
      <c r="C2211" s="149"/>
      <c r="D2211" s="149" t="s">
        <v>3726</v>
      </c>
      <c r="E2211" s="340" t="s">
        <v>10102</v>
      </c>
      <c r="F2211" s="149" t="s">
        <v>3726</v>
      </c>
      <c r="G2211" s="149" t="s">
        <v>10103</v>
      </c>
      <c r="H2211" s="149" t="s">
        <v>10104</v>
      </c>
      <c r="I2211" s="149" t="s">
        <v>10105</v>
      </c>
      <c r="J2211" s="149" t="s">
        <v>10106</v>
      </c>
      <c r="K2211" s="149"/>
      <c r="L2211" s="149" t="s">
        <v>287</v>
      </c>
      <c r="M2211" s="149"/>
      <c r="N2211" s="149" t="s">
        <v>263</v>
      </c>
      <c r="O2211" s="149" t="s">
        <v>214</v>
      </c>
      <c r="P2211" s="149" t="s">
        <v>53</v>
      </c>
      <c r="Q2211" s="149"/>
      <c r="R2211" s="149" t="s">
        <v>333</v>
      </c>
      <c r="S2211" s="149" t="s">
        <v>289</v>
      </c>
      <c r="T2211" s="149" t="s">
        <v>10044</v>
      </c>
      <c r="U2211" s="149" t="s">
        <v>267</v>
      </c>
      <c r="V2211" s="149"/>
      <c r="W2211" s="149"/>
      <c r="X2211" s="149" t="s">
        <v>336</v>
      </c>
      <c r="Y2211" s="149"/>
      <c r="Z2211" s="149"/>
      <c r="AA2211" s="149"/>
      <c r="AB2211" s="149" t="s">
        <v>269</v>
      </c>
      <c r="AC2211" s="149" t="s">
        <v>318</v>
      </c>
      <c r="AD2211" s="149" t="s">
        <v>10044</v>
      </c>
      <c r="AE2211" s="149" t="s">
        <v>271</v>
      </c>
      <c r="AF2211" s="149"/>
      <c r="AG2211" s="149" t="s">
        <v>1098</v>
      </c>
      <c r="AH2211" s="149" t="s">
        <v>273</v>
      </c>
      <c r="AI2211" s="158">
        <v>96</v>
      </c>
      <c r="AJ2211" s="149"/>
      <c r="AK2211" s="159" t="s">
        <v>274</v>
      </c>
      <c r="AL2211" s="159" t="s">
        <v>274</v>
      </c>
      <c r="AM2211" s="149" t="s">
        <v>274</v>
      </c>
      <c r="AN2211" s="160">
        <v>4</v>
      </c>
      <c r="AO2211" s="149"/>
      <c r="AP2211" s="149" t="s">
        <v>274</v>
      </c>
      <c r="AQ2211" s="149" t="s">
        <v>275</v>
      </c>
      <c r="AR2211" s="158">
        <v>1</v>
      </c>
      <c r="AS2211" s="149" t="s">
        <v>275</v>
      </c>
      <c r="AT2211" s="149" t="s">
        <v>276</v>
      </c>
      <c r="AU2211" s="161">
        <v>1</v>
      </c>
      <c r="AV2211" s="159">
        <v>940.17</v>
      </c>
      <c r="AW2211" s="159">
        <v>37.61</v>
      </c>
      <c r="AX2211" s="149" t="s">
        <v>274</v>
      </c>
      <c r="AY2211" s="162">
        <v>0</v>
      </c>
      <c r="AZ2211" s="162" t="s">
        <v>274</v>
      </c>
      <c r="BA2211" s="162">
        <v>0</v>
      </c>
      <c r="BB2211" s="159">
        <v>902.56</v>
      </c>
      <c r="BC2211" s="162" t="s">
        <v>274</v>
      </c>
      <c r="BD2211" s="162">
        <v>0</v>
      </c>
      <c r="BE2211" s="159">
        <v>37.61</v>
      </c>
      <c r="BF2211" s="159">
        <v>37.61</v>
      </c>
      <c r="BG2211" s="159">
        <v>940.17</v>
      </c>
    </row>
    <row r="2212" ht="28.05" customHeight="1" spans="1:59">
      <c r="A2212" s="149"/>
      <c r="B2212" s="149"/>
      <c r="C2212" s="149"/>
      <c r="D2212" s="149" t="s">
        <v>3726</v>
      </c>
      <c r="E2212" s="340" t="s">
        <v>10107</v>
      </c>
      <c r="F2212" s="149" t="s">
        <v>3726</v>
      </c>
      <c r="G2212" s="149" t="s">
        <v>10108</v>
      </c>
      <c r="H2212" s="149" t="s">
        <v>10027</v>
      </c>
      <c r="I2212" s="149" t="s">
        <v>10109</v>
      </c>
      <c r="J2212" s="149" t="s">
        <v>10110</v>
      </c>
      <c r="K2212" s="149"/>
      <c r="L2212" s="149" t="s">
        <v>287</v>
      </c>
      <c r="M2212" s="149"/>
      <c r="N2212" s="149" t="s">
        <v>263</v>
      </c>
      <c r="O2212" s="149" t="s">
        <v>214</v>
      </c>
      <c r="P2212" s="149" t="s">
        <v>53</v>
      </c>
      <c r="Q2212" s="149"/>
      <c r="R2212" s="149" t="s">
        <v>9996</v>
      </c>
      <c r="S2212" s="149" t="s">
        <v>289</v>
      </c>
      <c r="T2212" s="149" t="s">
        <v>9905</v>
      </c>
      <c r="U2212" s="149" t="s">
        <v>267</v>
      </c>
      <c r="V2212" s="149"/>
      <c r="W2212" s="149"/>
      <c r="X2212" s="149" t="s">
        <v>268</v>
      </c>
      <c r="Y2212" s="149"/>
      <c r="Z2212" s="149"/>
      <c r="AA2212" s="149"/>
      <c r="AB2212" s="149" t="s">
        <v>269</v>
      </c>
      <c r="AC2212" s="149" t="s">
        <v>318</v>
      </c>
      <c r="AD2212" s="149" t="s">
        <v>9905</v>
      </c>
      <c r="AE2212" s="149" t="s">
        <v>271</v>
      </c>
      <c r="AF2212" s="149"/>
      <c r="AG2212" s="149" t="s">
        <v>1098</v>
      </c>
      <c r="AH2212" s="149" t="s">
        <v>273</v>
      </c>
      <c r="AI2212" s="158">
        <v>96</v>
      </c>
      <c r="AJ2212" s="149"/>
      <c r="AK2212" s="159" t="s">
        <v>274</v>
      </c>
      <c r="AL2212" s="159" t="s">
        <v>274</v>
      </c>
      <c r="AM2212" s="149" t="s">
        <v>274</v>
      </c>
      <c r="AN2212" s="160">
        <v>4</v>
      </c>
      <c r="AO2212" s="149"/>
      <c r="AP2212" s="149" t="s">
        <v>274</v>
      </c>
      <c r="AQ2212" s="149" t="s">
        <v>275</v>
      </c>
      <c r="AR2212" s="158">
        <v>1</v>
      </c>
      <c r="AS2212" s="149" t="s">
        <v>275</v>
      </c>
      <c r="AT2212" s="149" t="s">
        <v>276</v>
      </c>
      <c r="AU2212" s="161">
        <v>1</v>
      </c>
      <c r="AV2212" s="159">
        <v>62329.06</v>
      </c>
      <c r="AW2212" s="159">
        <v>2493.16</v>
      </c>
      <c r="AX2212" s="149" t="s">
        <v>274</v>
      </c>
      <c r="AY2212" s="162">
        <v>0</v>
      </c>
      <c r="AZ2212" s="162" t="s">
        <v>274</v>
      </c>
      <c r="BA2212" s="162">
        <v>0</v>
      </c>
      <c r="BB2212" s="159">
        <v>59835.9</v>
      </c>
      <c r="BC2212" s="162" t="s">
        <v>274</v>
      </c>
      <c r="BD2212" s="162">
        <v>0</v>
      </c>
      <c r="BE2212" s="159">
        <v>2493.16</v>
      </c>
      <c r="BF2212" s="159">
        <v>2493.16</v>
      </c>
      <c r="BG2212" s="159">
        <v>62329.06</v>
      </c>
    </row>
    <row r="2213" ht="28.05" customHeight="1" spans="1:59">
      <c r="A2213" s="149"/>
      <c r="B2213" s="149"/>
      <c r="C2213" s="149"/>
      <c r="D2213" s="149" t="s">
        <v>3726</v>
      </c>
      <c r="E2213" s="340" t="s">
        <v>10111</v>
      </c>
      <c r="F2213" s="149" t="s">
        <v>3726</v>
      </c>
      <c r="G2213" s="149" t="s">
        <v>10112</v>
      </c>
      <c r="H2213" s="149" t="s">
        <v>10027</v>
      </c>
      <c r="I2213" s="149" t="s">
        <v>10109</v>
      </c>
      <c r="J2213" s="149" t="s">
        <v>10113</v>
      </c>
      <c r="K2213" s="149"/>
      <c r="L2213" s="149" t="s">
        <v>287</v>
      </c>
      <c r="M2213" s="149"/>
      <c r="N2213" s="149" t="s">
        <v>263</v>
      </c>
      <c r="O2213" s="149" t="s">
        <v>214</v>
      </c>
      <c r="P2213" s="149" t="s">
        <v>53</v>
      </c>
      <c r="Q2213" s="149"/>
      <c r="R2213" s="149" t="s">
        <v>9996</v>
      </c>
      <c r="S2213" s="149" t="s">
        <v>289</v>
      </c>
      <c r="T2213" s="149" t="s">
        <v>9905</v>
      </c>
      <c r="U2213" s="149" t="s">
        <v>267</v>
      </c>
      <c r="V2213" s="149"/>
      <c r="W2213" s="149"/>
      <c r="X2213" s="149" t="s">
        <v>268</v>
      </c>
      <c r="Y2213" s="149"/>
      <c r="Z2213" s="149"/>
      <c r="AA2213" s="149"/>
      <c r="AB2213" s="149" t="s">
        <v>269</v>
      </c>
      <c r="AC2213" s="149" t="s">
        <v>318</v>
      </c>
      <c r="AD2213" s="149" t="s">
        <v>9905</v>
      </c>
      <c r="AE2213" s="149" t="s">
        <v>271</v>
      </c>
      <c r="AF2213" s="149"/>
      <c r="AG2213" s="149" t="s">
        <v>1098</v>
      </c>
      <c r="AH2213" s="149" t="s">
        <v>273</v>
      </c>
      <c r="AI2213" s="158">
        <v>96</v>
      </c>
      <c r="AJ2213" s="149"/>
      <c r="AK2213" s="159" t="s">
        <v>274</v>
      </c>
      <c r="AL2213" s="159" t="s">
        <v>274</v>
      </c>
      <c r="AM2213" s="149" t="s">
        <v>274</v>
      </c>
      <c r="AN2213" s="160">
        <v>4</v>
      </c>
      <c r="AO2213" s="149"/>
      <c r="AP2213" s="149" t="s">
        <v>274</v>
      </c>
      <c r="AQ2213" s="149" t="s">
        <v>275</v>
      </c>
      <c r="AR2213" s="158">
        <v>1</v>
      </c>
      <c r="AS2213" s="149" t="s">
        <v>275</v>
      </c>
      <c r="AT2213" s="149" t="s">
        <v>276</v>
      </c>
      <c r="AU2213" s="161">
        <v>1</v>
      </c>
      <c r="AV2213" s="159">
        <v>62329.06</v>
      </c>
      <c r="AW2213" s="159">
        <v>2493.16</v>
      </c>
      <c r="AX2213" s="149" t="s">
        <v>274</v>
      </c>
      <c r="AY2213" s="162">
        <v>0</v>
      </c>
      <c r="AZ2213" s="162" t="s">
        <v>274</v>
      </c>
      <c r="BA2213" s="162">
        <v>0</v>
      </c>
      <c r="BB2213" s="159">
        <v>59835.9</v>
      </c>
      <c r="BC2213" s="162" t="s">
        <v>274</v>
      </c>
      <c r="BD2213" s="162">
        <v>0</v>
      </c>
      <c r="BE2213" s="159">
        <v>2493.16</v>
      </c>
      <c r="BF2213" s="159">
        <v>2493.16</v>
      </c>
      <c r="BG2213" s="159">
        <v>62329.06</v>
      </c>
    </row>
    <row r="2214" ht="28.05" customHeight="1" spans="1:59">
      <c r="A2214" s="149"/>
      <c r="B2214" s="149"/>
      <c r="C2214" s="149"/>
      <c r="D2214" s="149" t="s">
        <v>3726</v>
      </c>
      <c r="E2214" s="340" t="s">
        <v>10114</v>
      </c>
      <c r="F2214" s="149" t="s">
        <v>3726</v>
      </c>
      <c r="G2214" s="149" t="s">
        <v>10115</v>
      </c>
      <c r="H2214" s="149" t="s">
        <v>10027</v>
      </c>
      <c r="I2214" s="149" t="s">
        <v>10116</v>
      </c>
      <c r="J2214" s="149" t="s">
        <v>10117</v>
      </c>
      <c r="K2214" s="149"/>
      <c r="L2214" s="149" t="s">
        <v>287</v>
      </c>
      <c r="M2214" s="149"/>
      <c r="N2214" s="149" t="s">
        <v>263</v>
      </c>
      <c r="O2214" s="149" t="s">
        <v>214</v>
      </c>
      <c r="P2214" s="149" t="s">
        <v>53</v>
      </c>
      <c r="Q2214" s="149"/>
      <c r="R2214" s="149" t="s">
        <v>9996</v>
      </c>
      <c r="S2214" s="149" t="s">
        <v>289</v>
      </c>
      <c r="T2214" s="149" t="s">
        <v>9905</v>
      </c>
      <c r="U2214" s="149" t="s">
        <v>267</v>
      </c>
      <c r="V2214" s="149"/>
      <c r="W2214" s="149"/>
      <c r="X2214" s="149" t="s">
        <v>268</v>
      </c>
      <c r="Y2214" s="149"/>
      <c r="Z2214" s="149"/>
      <c r="AA2214" s="149"/>
      <c r="AB2214" s="149" t="s">
        <v>269</v>
      </c>
      <c r="AC2214" s="149" t="s">
        <v>318</v>
      </c>
      <c r="AD2214" s="149" t="s">
        <v>9905</v>
      </c>
      <c r="AE2214" s="149" t="s">
        <v>271</v>
      </c>
      <c r="AF2214" s="149"/>
      <c r="AG2214" s="149" t="s">
        <v>1098</v>
      </c>
      <c r="AH2214" s="149" t="s">
        <v>273</v>
      </c>
      <c r="AI2214" s="158">
        <v>96</v>
      </c>
      <c r="AJ2214" s="149"/>
      <c r="AK2214" s="159" t="s">
        <v>274</v>
      </c>
      <c r="AL2214" s="159" t="s">
        <v>274</v>
      </c>
      <c r="AM2214" s="149" t="s">
        <v>274</v>
      </c>
      <c r="AN2214" s="160">
        <v>4</v>
      </c>
      <c r="AO2214" s="149"/>
      <c r="AP2214" s="149" t="s">
        <v>274</v>
      </c>
      <c r="AQ2214" s="149" t="s">
        <v>275</v>
      </c>
      <c r="AR2214" s="158">
        <v>1</v>
      </c>
      <c r="AS2214" s="149" t="s">
        <v>275</v>
      </c>
      <c r="AT2214" s="149" t="s">
        <v>276</v>
      </c>
      <c r="AU2214" s="161">
        <v>1</v>
      </c>
      <c r="AV2214" s="159">
        <v>39387.46</v>
      </c>
      <c r="AW2214" s="159">
        <v>1575.5</v>
      </c>
      <c r="AX2214" s="149" t="s">
        <v>274</v>
      </c>
      <c r="AY2214" s="162">
        <v>0</v>
      </c>
      <c r="AZ2214" s="162" t="s">
        <v>274</v>
      </c>
      <c r="BA2214" s="162">
        <v>0</v>
      </c>
      <c r="BB2214" s="159">
        <v>37811.96</v>
      </c>
      <c r="BC2214" s="162" t="s">
        <v>274</v>
      </c>
      <c r="BD2214" s="162">
        <v>0</v>
      </c>
      <c r="BE2214" s="159">
        <v>1575.5</v>
      </c>
      <c r="BF2214" s="159">
        <v>1575.5</v>
      </c>
      <c r="BG2214" s="159">
        <v>39387.46</v>
      </c>
    </row>
    <row r="2215" ht="28.05" customHeight="1" spans="1:59">
      <c r="A2215" s="149"/>
      <c r="B2215" s="149"/>
      <c r="C2215" s="149"/>
      <c r="D2215" s="149" t="s">
        <v>3726</v>
      </c>
      <c r="E2215" s="340" t="s">
        <v>10118</v>
      </c>
      <c r="F2215" s="149" t="s">
        <v>3726</v>
      </c>
      <c r="G2215" s="149" t="s">
        <v>10119</v>
      </c>
      <c r="H2215" s="149" t="s">
        <v>10120</v>
      </c>
      <c r="I2215" s="149" t="s">
        <v>10121</v>
      </c>
      <c r="J2215" s="149" t="s">
        <v>10122</v>
      </c>
      <c r="K2215" s="149"/>
      <c r="L2215" s="149" t="s">
        <v>287</v>
      </c>
      <c r="M2215" s="149"/>
      <c r="N2215" s="149" t="s">
        <v>263</v>
      </c>
      <c r="O2215" s="149" t="s">
        <v>214</v>
      </c>
      <c r="P2215" s="149" t="s">
        <v>53</v>
      </c>
      <c r="Q2215" s="149"/>
      <c r="R2215" s="149" t="s">
        <v>333</v>
      </c>
      <c r="S2215" s="149" t="s">
        <v>289</v>
      </c>
      <c r="T2215" s="149" t="s">
        <v>10044</v>
      </c>
      <c r="U2215" s="149" t="s">
        <v>267</v>
      </c>
      <c r="V2215" s="149"/>
      <c r="W2215" s="149"/>
      <c r="X2215" s="149" t="s">
        <v>336</v>
      </c>
      <c r="Y2215" s="149"/>
      <c r="Z2215" s="149"/>
      <c r="AA2215" s="149"/>
      <c r="AB2215" s="149" t="s">
        <v>269</v>
      </c>
      <c r="AC2215" s="149" t="s">
        <v>318</v>
      </c>
      <c r="AD2215" s="149" t="s">
        <v>10044</v>
      </c>
      <c r="AE2215" s="149" t="s">
        <v>271</v>
      </c>
      <c r="AF2215" s="149"/>
      <c r="AG2215" s="149" t="s">
        <v>1098</v>
      </c>
      <c r="AH2215" s="149" t="s">
        <v>273</v>
      </c>
      <c r="AI2215" s="158">
        <v>96</v>
      </c>
      <c r="AJ2215" s="149"/>
      <c r="AK2215" s="159" t="s">
        <v>274</v>
      </c>
      <c r="AL2215" s="159" t="s">
        <v>274</v>
      </c>
      <c r="AM2215" s="149" t="s">
        <v>274</v>
      </c>
      <c r="AN2215" s="160">
        <v>4</v>
      </c>
      <c r="AO2215" s="149"/>
      <c r="AP2215" s="149" t="s">
        <v>274</v>
      </c>
      <c r="AQ2215" s="149" t="s">
        <v>275</v>
      </c>
      <c r="AR2215" s="158">
        <v>1</v>
      </c>
      <c r="AS2215" s="149" t="s">
        <v>275</v>
      </c>
      <c r="AT2215" s="149" t="s">
        <v>276</v>
      </c>
      <c r="AU2215" s="161">
        <v>1</v>
      </c>
      <c r="AV2215" s="159">
        <v>33333.33</v>
      </c>
      <c r="AW2215" s="159">
        <v>1333.33</v>
      </c>
      <c r="AX2215" s="149" t="s">
        <v>274</v>
      </c>
      <c r="AY2215" s="162">
        <v>0</v>
      </c>
      <c r="AZ2215" s="162" t="s">
        <v>274</v>
      </c>
      <c r="BA2215" s="162">
        <v>0</v>
      </c>
      <c r="BB2215" s="159">
        <v>32000</v>
      </c>
      <c r="BC2215" s="162" t="s">
        <v>274</v>
      </c>
      <c r="BD2215" s="162">
        <v>0</v>
      </c>
      <c r="BE2215" s="159">
        <v>1333.33</v>
      </c>
      <c r="BF2215" s="159">
        <v>1333.33</v>
      </c>
      <c r="BG2215" s="159">
        <v>33333.33</v>
      </c>
    </row>
    <row r="2216" ht="28.05" customHeight="1" spans="1:59">
      <c r="A2216" s="149"/>
      <c r="B2216" s="149"/>
      <c r="C2216" s="149"/>
      <c r="D2216" s="149" t="s">
        <v>3726</v>
      </c>
      <c r="E2216" s="340" t="s">
        <v>10123</v>
      </c>
      <c r="F2216" s="149" t="s">
        <v>3726</v>
      </c>
      <c r="G2216" s="149" t="s">
        <v>10124</v>
      </c>
      <c r="H2216" s="149" t="s">
        <v>10125</v>
      </c>
      <c r="I2216" s="149" t="s">
        <v>10126</v>
      </c>
      <c r="J2216" s="149" t="s">
        <v>10127</v>
      </c>
      <c r="K2216" s="149"/>
      <c r="L2216" s="149" t="s">
        <v>287</v>
      </c>
      <c r="M2216" s="149"/>
      <c r="N2216" s="149" t="s">
        <v>263</v>
      </c>
      <c r="O2216" s="149" t="s">
        <v>214</v>
      </c>
      <c r="P2216" s="149" t="s">
        <v>53</v>
      </c>
      <c r="Q2216" s="149"/>
      <c r="R2216" s="149" t="s">
        <v>333</v>
      </c>
      <c r="S2216" s="149" t="s">
        <v>289</v>
      </c>
      <c r="T2216" s="149" t="s">
        <v>10044</v>
      </c>
      <c r="U2216" s="149" t="s">
        <v>267</v>
      </c>
      <c r="V2216" s="149"/>
      <c r="W2216" s="149"/>
      <c r="X2216" s="149" t="s">
        <v>336</v>
      </c>
      <c r="Y2216" s="149"/>
      <c r="Z2216" s="149"/>
      <c r="AA2216" s="149"/>
      <c r="AB2216" s="149" t="s">
        <v>269</v>
      </c>
      <c r="AC2216" s="149" t="s">
        <v>318</v>
      </c>
      <c r="AD2216" s="149" t="s">
        <v>10044</v>
      </c>
      <c r="AE2216" s="149" t="s">
        <v>271</v>
      </c>
      <c r="AF2216" s="149"/>
      <c r="AG2216" s="149" t="s">
        <v>1098</v>
      </c>
      <c r="AH2216" s="149" t="s">
        <v>273</v>
      </c>
      <c r="AI2216" s="158">
        <v>96</v>
      </c>
      <c r="AJ2216" s="149"/>
      <c r="AK2216" s="159" t="s">
        <v>274</v>
      </c>
      <c r="AL2216" s="159" t="s">
        <v>274</v>
      </c>
      <c r="AM2216" s="149" t="s">
        <v>274</v>
      </c>
      <c r="AN2216" s="160">
        <v>4</v>
      </c>
      <c r="AO2216" s="149"/>
      <c r="AP2216" s="149" t="s">
        <v>274</v>
      </c>
      <c r="AQ2216" s="149" t="s">
        <v>275</v>
      </c>
      <c r="AR2216" s="158">
        <v>1</v>
      </c>
      <c r="AS2216" s="149" t="s">
        <v>275</v>
      </c>
      <c r="AT2216" s="149" t="s">
        <v>276</v>
      </c>
      <c r="AU2216" s="161">
        <v>1</v>
      </c>
      <c r="AV2216" s="159">
        <v>6239.32</v>
      </c>
      <c r="AW2216" s="159">
        <v>249.57</v>
      </c>
      <c r="AX2216" s="149" t="s">
        <v>274</v>
      </c>
      <c r="AY2216" s="162">
        <v>0</v>
      </c>
      <c r="AZ2216" s="162" t="s">
        <v>274</v>
      </c>
      <c r="BA2216" s="162">
        <v>0</v>
      </c>
      <c r="BB2216" s="159">
        <v>5989.75</v>
      </c>
      <c r="BC2216" s="162" t="s">
        <v>274</v>
      </c>
      <c r="BD2216" s="162">
        <v>0</v>
      </c>
      <c r="BE2216" s="159">
        <v>249.57</v>
      </c>
      <c r="BF2216" s="159">
        <v>249.57</v>
      </c>
      <c r="BG2216" s="159">
        <v>6239.32</v>
      </c>
    </row>
    <row r="2217" ht="28.05" customHeight="1" spans="1:59">
      <c r="A2217" s="149"/>
      <c r="B2217" s="149"/>
      <c r="C2217" s="149"/>
      <c r="D2217" s="149" t="s">
        <v>3726</v>
      </c>
      <c r="E2217" s="340" t="s">
        <v>10128</v>
      </c>
      <c r="F2217" s="149" t="s">
        <v>3726</v>
      </c>
      <c r="G2217" s="149" t="s">
        <v>10129</v>
      </c>
      <c r="H2217" s="149" t="s">
        <v>10130</v>
      </c>
      <c r="I2217" s="149" t="s">
        <v>10131</v>
      </c>
      <c r="J2217" s="149" t="s">
        <v>10132</v>
      </c>
      <c r="K2217" s="149"/>
      <c r="L2217" s="149" t="s">
        <v>287</v>
      </c>
      <c r="M2217" s="149"/>
      <c r="N2217" s="149" t="s">
        <v>263</v>
      </c>
      <c r="O2217" s="149" t="s">
        <v>214</v>
      </c>
      <c r="P2217" s="149" t="s">
        <v>53</v>
      </c>
      <c r="Q2217" s="149"/>
      <c r="R2217" s="149" t="s">
        <v>333</v>
      </c>
      <c r="S2217" s="149" t="s">
        <v>289</v>
      </c>
      <c r="T2217" s="149" t="s">
        <v>10044</v>
      </c>
      <c r="U2217" s="149" t="s">
        <v>267</v>
      </c>
      <c r="V2217" s="149"/>
      <c r="W2217" s="149"/>
      <c r="X2217" s="149" t="s">
        <v>336</v>
      </c>
      <c r="Y2217" s="149"/>
      <c r="Z2217" s="149"/>
      <c r="AA2217" s="149"/>
      <c r="AB2217" s="149" t="s">
        <v>269</v>
      </c>
      <c r="AC2217" s="149" t="s">
        <v>318</v>
      </c>
      <c r="AD2217" s="149" t="s">
        <v>10044</v>
      </c>
      <c r="AE2217" s="149" t="s">
        <v>271</v>
      </c>
      <c r="AF2217" s="149"/>
      <c r="AG2217" s="149" t="s">
        <v>1098</v>
      </c>
      <c r="AH2217" s="149" t="s">
        <v>273</v>
      </c>
      <c r="AI2217" s="158">
        <v>96</v>
      </c>
      <c r="AJ2217" s="149"/>
      <c r="AK2217" s="159" t="s">
        <v>274</v>
      </c>
      <c r="AL2217" s="159" t="s">
        <v>274</v>
      </c>
      <c r="AM2217" s="149" t="s">
        <v>274</v>
      </c>
      <c r="AN2217" s="160">
        <v>4</v>
      </c>
      <c r="AO2217" s="149"/>
      <c r="AP2217" s="149" t="s">
        <v>274</v>
      </c>
      <c r="AQ2217" s="149" t="s">
        <v>275</v>
      </c>
      <c r="AR2217" s="158">
        <v>1</v>
      </c>
      <c r="AS2217" s="149" t="s">
        <v>275</v>
      </c>
      <c r="AT2217" s="149" t="s">
        <v>276</v>
      </c>
      <c r="AU2217" s="161">
        <v>1</v>
      </c>
      <c r="AV2217" s="159">
        <v>11880.34</v>
      </c>
      <c r="AW2217" s="159">
        <v>475.21</v>
      </c>
      <c r="AX2217" s="149" t="s">
        <v>274</v>
      </c>
      <c r="AY2217" s="162">
        <v>0</v>
      </c>
      <c r="AZ2217" s="162" t="s">
        <v>274</v>
      </c>
      <c r="BA2217" s="162">
        <v>0</v>
      </c>
      <c r="BB2217" s="159">
        <v>11405.13</v>
      </c>
      <c r="BC2217" s="162" t="s">
        <v>274</v>
      </c>
      <c r="BD2217" s="162">
        <v>0</v>
      </c>
      <c r="BE2217" s="159">
        <v>475.21</v>
      </c>
      <c r="BF2217" s="159">
        <v>475.21</v>
      </c>
      <c r="BG2217" s="159">
        <v>11880.34</v>
      </c>
    </row>
    <row r="2218" ht="28.05" customHeight="1" spans="1:59">
      <c r="A2218" s="149"/>
      <c r="B2218" s="149"/>
      <c r="C2218" s="149"/>
      <c r="D2218" s="149" t="s">
        <v>3726</v>
      </c>
      <c r="E2218" s="340" t="s">
        <v>10133</v>
      </c>
      <c r="F2218" s="149" t="s">
        <v>3726</v>
      </c>
      <c r="G2218" s="149" t="s">
        <v>10134</v>
      </c>
      <c r="H2218" s="149" t="s">
        <v>10027</v>
      </c>
      <c r="I2218" s="149" t="s">
        <v>10116</v>
      </c>
      <c r="J2218" s="149" t="s">
        <v>10135</v>
      </c>
      <c r="K2218" s="149"/>
      <c r="L2218" s="149" t="s">
        <v>287</v>
      </c>
      <c r="M2218" s="149"/>
      <c r="N2218" s="149" t="s">
        <v>263</v>
      </c>
      <c r="O2218" s="149" t="s">
        <v>214</v>
      </c>
      <c r="P2218" s="149" t="s">
        <v>53</v>
      </c>
      <c r="Q2218" s="149"/>
      <c r="R2218" s="149" t="s">
        <v>9996</v>
      </c>
      <c r="S2218" s="149" t="s">
        <v>289</v>
      </c>
      <c r="T2218" s="149" t="s">
        <v>9905</v>
      </c>
      <c r="U2218" s="149" t="s">
        <v>267</v>
      </c>
      <c r="V2218" s="149"/>
      <c r="W2218" s="149"/>
      <c r="X2218" s="149" t="s">
        <v>268</v>
      </c>
      <c r="Y2218" s="149"/>
      <c r="Z2218" s="149"/>
      <c r="AA2218" s="149"/>
      <c r="AB2218" s="149" t="s">
        <v>269</v>
      </c>
      <c r="AC2218" s="149" t="s">
        <v>318</v>
      </c>
      <c r="AD2218" s="149" t="s">
        <v>9905</v>
      </c>
      <c r="AE2218" s="149" t="s">
        <v>271</v>
      </c>
      <c r="AF2218" s="149"/>
      <c r="AG2218" s="149" t="s">
        <v>1098</v>
      </c>
      <c r="AH2218" s="149" t="s">
        <v>273</v>
      </c>
      <c r="AI2218" s="158">
        <v>96</v>
      </c>
      <c r="AJ2218" s="149"/>
      <c r="AK2218" s="159" t="s">
        <v>274</v>
      </c>
      <c r="AL2218" s="159" t="s">
        <v>274</v>
      </c>
      <c r="AM2218" s="149" t="s">
        <v>274</v>
      </c>
      <c r="AN2218" s="160">
        <v>4</v>
      </c>
      <c r="AO2218" s="149"/>
      <c r="AP2218" s="149" t="s">
        <v>274</v>
      </c>
      <c r="AQ2218" s="149" t="s">
        <v>275</v>
      </c>
      <c r="AR2218" s="158">
        <v>1</v>
      </c>
      <c r="AS2218" s="149" t="s">
        <v>275</v>
      </c>
      <c r="AT2218" s="149" t="s">
        <v>276</v>
      </c>
      <c r="AU2218" s="161">
        <v>1</v>
      </c>
      <c r="AV2218" s="159">
        <v>39387.46</v>
      </c>
      <c r="AW2218" s="159">
        <v>1575.5</v>
      </c>
      <c r="AX2218" s="149" t="s">
        <v>274</v>
      </c>
      <c r="AY2218" s="162">
        <v>0</v>
      </c>
      <c r="AZ2218" s="162" t="s">
        <v>274</v>
      </c>
      <c r="BA2218" s="162">
        <v>0</v>
      </c>
      <c r="BB2218" s="159">
        <v>37811.96</v>
      </c>
      <c r="BC2218" s="162" t="s">
        <v>274</v>
      </c>
      <c r="BD2218" s="162">
        <v>0</v>
      </c>
      <c r="BE2218" s="159">
        <v>1575.5</v>
      </c>
      <c r="BF2218" s="159">
        <v>1575.5</v>
      </c>
      <c r="BG2218" s="159">
        <v>39387.46</v>
      </c>
    </row>
    <row r="2219" ht="28.05" customHeight="1" spans="1:59">
      <c r="A2219" s="149"/>
      <c r="B2219" s="149"/>
      <c r="C2219" s="149"/>
      <c r="D2219" s="149" t="s">
        <v>3726</v>
      </c>
      <c r="E2219" s="340" t="s">
        <v>10136</v>
      </c>
      <c r="F2219" s="149" t="s">
        <v>3726</v>
      </c>
      <c r="G2219" s="149" t="s">
        <v>10137</v>
      </c>
      <c r="H2219" s="149" t="s">
        <v>10138</v>
      </c>
      <c r="I2219" s="149" t="s">
        <v>10139</v>
      </c>
      <c r="J2219" s="149" t="s">
        <v>10140</v>
      </c>
      <c r="K2219" s="149"/>
      <c r="L2219" s="149" t="s">
        <v>287</v>
      </c>
      <c r="M2219" s="149"/>
      <c r="N2219" s="149" t="s">
        <v>263</v>
      </c>
      <c r="O2219" s="149" t="s">
        <v>214</v>
      </c>
      <c r="P2219" s="149" t="s">
        <v>53</v>
      </c>
      <c r="Q2219" s="149"/>
      <c r="R2219" s="149" t="s">
        <v>333</v>
      </c>
      <c r="S2219" s="149" t="s">
        <v>289</v>
      </c>
      <c r="T2219" s="149" t="s">
        <v>10044</v>
      </c>
      <c r="U2219" s="149" t="s">
        <v>267</v>
      </c>
      <c r="V2219" s="149"/>
      <c r="W2219" s="149"/>
      <c r="X2219" s="149" t="s">
        <v>336</v>
      </c>
      <c r="Y2219" s="149"/>
      <c r="Z2219" s="149"/>
      <c r="AA2219" s="149"/>
      <c r="AB2219" s="149" t="s">
        <v>269</v>
      </c>
      <c r="AC2219" s="149" t="s">
        <v>318</v>
      </c>
      <c r="AD2219" s="149" t="s">
        <v>10044</v>
      </c>
      <c r="AE2219" s="149" t="s">
        <v>271</v>
      </c>
      <c r="AF2219" s="149"/>
      <c r="AG2219" s="149" t="s">
        <v>1098</v>
      </c>
      <c r="AH2219" s="149" t="s">
        <v>273</v>
      </c>
      <c r="AI2219" s="158">
        <v>96</v>
      </c>
      <c r="AJ2219" s="149"/>
      <c r="AK2219" s="159" t="s">
        <v>274</v>
      </c>
      <c r="AL2219" s="159" t="s">
        <v>274</v>
      </c>
      <c r="AM2219" s="149" t="s">
        <v>274</v>
      </c>
      <c r="AN2219" s="160">
        <v>4</v>
      </c>
      <c r="AO2219" s="149"/>
      <c r="AP2219" s="149" t="s">
        <v>274</v>
      </c>
      <c r="AQ2219" s="149" t="s">
        <v>275</v>
      </c>
      <c r="AR2219" s="158">
        <v>1</v>
      </c>
      <c r="AS2219" s="149" t="s">
        <v>275</v>
      </c>
      <c r="AT2219" s="149" t="s">
        <v>276</v>
      </c>
      <c r="AU2219" s="161">
        <v>1</v>
      </c>
      <c r="AV2219" s="159">
        <v>36239.32</v>
      </c>
      <c r="AW2219" s="159">
        <v>1449.57</v>
      </c>
      <c r="AX2219" s="149" t="s">
        <v>274</v>
      </c>
      <c r="AY2219" s="162">
        <v>0</v>
      </c>
      <c r="AZ2219" s="162" t="s">
        <v>274</v>
      </c>
      <c r="BA2219" s="162">
        <v>0</v>
      </c>
      <c r="BB2219" s="159">
        <v>34789.75</v>
      </c>
      <c r="BC2219" s="162" t="s">
        <v>274</v>
      </c>
      <c r="BD2219" s="162">
        <v>0</v>
      </c>
      <c r="BE2219" s="159">
        <v>1449.57</v>
      </c>
      <c r="BF2219" s="159">
        <v>1449.57</v>
      </c>
      <c r="BG2219" s="159">
        <v>36239.32</v>
      </c>
    </row>
    <row r="2220" ht="28.05" customHeight="1" spans="1:59">
      <c r="A2220" s="149"/>
      <c r="B2220" s="149"/>
      <c r="C2220" s="149"/>
      <c r="D2220" s="149" t="s">
        <v>3726</v>
      </c>
      <c r="E2220" s="340" t="s">
        <v>10141</v>
      </c>
      <c r="F2220" s="149" t="s">
        <v>3726</v>
      </c>
      <c r="G2220" s="149" t="s">
        <v>10142</v>
      </c>
      <c r="H2220" s="149" t="s">
        <v>10027</v>
      </c>
      <c r="I2220" s="149" t="s">
        <v>10116</v>
      </c>
      <c r="J2220" s="149" t="s">
        <v>10143</v>
      </c>
      <c r="K2220" s="149"/>
      <c r="L2220" s="149" t="s">
        <v>287</v>
      </c>
      <c r="M2220" s="149"/>
      <c r="N2220" s="149" t="s">
        <v>263</v>
      </c>
      <c r="O2220" s="149" t="s">
        <v>214</v>
      </c>
      <c r="P2220" s="149" t="s">
        <v>53</v>
      </c>
      <c r="Q2220" s="149"/>
      <c r="R2220" s="149" t="s">
        <v>9996</v>
      </c>
      <c r="S2220" s="149" t="s">
        <v>289</v>
      </c>
      <c r="T2220" s="149" t="s">
        <v>9905</v>
      </c>
      <c r="U2220" s="149" t="s">
        <v>267</v>
      </c>
      <c r="V2220" s="149"/>
      <c r="W2220" s="149"/>
      <c r="X2220" s="149" t="s">
        <v>268</v>
      </c>
      <c r="Y2220" s="149"/>
      <c r="Z2220" s="149"/>
      <c r="AA2220" s="149"/>
      <c r="AB2220" s="149" t="s">
        <v>269</v>
      </c>
      <c r="AC2220" s="149" t="s">
        <v>318</v>
      </c>
      <c r="AD2220" s="149" t="s">
        <v>9905</v>
      </c>
      <c r="AE2220" s="149" t="s">
        <v>271</v>
      </c>
      <c r="AF2220" s="149"/>
      <c r="AG2220" s="149" t="s">
        <v>1098</v>
      </c>
      <c r="AH2220" s="149" t="s">
        <v>273</v>
      </c>
      <c r="AI2220" s="158">
        <v>96</v>
      </c>
      <c r="AJ2220" s="149"/>
      <c r="AK2220" s="159" t="s">
        <v>274</v>
      </c>
      <c r="AL2220" s="159" t="s">
        <v>274</v>
      </c>
      <c r="AM2220" s="149" t="s">
        <v>274</v>
      </c>
      <c r="AN2220" s="160">
        <v>4</v>
      </c>
      <c r="AO2220" s="149"/>
      <c r="AP2220" s="149" t="s">
        <v>274</v>
      </c>
      <c r="AQ2220" s="149" t="s">
        <v>275</v>
      </c>
      <c r="AR2220" s="158">
        <v>1</v>
      </c>
      <c r="AS2220" s="149" t="s">
        <v>275</v>
      </c>
      <c r="AT2220" s="149" t="s">
        <v>276</v>
      </c>
      <c r="AU2220" s="161">
        <v>1</v>
      </c>
      <c r="AV2220" s="159">
        <v>39387.47</v>
      </c>
      <c r="AW2220" s="159">
        <v>1575.5</v>
      </c>
      <c r="AX2220" s="149" t="s">
        <v>274</v>
      </c>
      <c r="AY2220" s="162">
        <v>0</v>
      </c>
      <c r="AZ2220" s="162" t="s">
        <v>274</v>
      </c>
      <c r="BA2220" s="162">
        <v>0</v>
      </c>
      <c r="BB2220" s="159">
        <v>37811.97</v>
      </c>
      <c r="BC2220" s="162" t="s">
        <v>274</v>
      </c>
      <c r="BD2220" s="162">
        <v>0</v>
      </c>
      <c r="BE2220" s="159">
        <v>1575.5</v>
      </c>
      <c r="BF2220" s="159">
        <v>1575.5</v>
      </c>
      <c r="BG2220" s="159">
        <v>39387.47</v>
      </c>
    </row>
    <row r="2221" ht="28.05" customHeight="1" spans="1:59">
      <c r="A2221" s="149"/>
      <c r="B2221" s="149"/>
      <c r="C2221" s="149"/>
      <c r="D2221" s="149" t="s">
        <v>3726</v>
      </c>
      <c r="E2221" s="340" t="s">
        <v>10144</v>
      </c>
      <c r="F2221" s="149" t="s">
        <v>3726</v>
      </c>
      <c r="G2221" s="149" t="s">
        <v>10145</v>
      </c>
      <c r="H2221" s="149" t="s">
        <v>10027</v>
      </c>
      <c r="I2221" s="149" t="s">
        <v>10146</v>
      </c>
      <c r="J2221" s="149" t="s">
        <v>10147</v>
      </c>
      <c r="K2221" s="149"/>
      <c r="L2221" s="149" t="s">
        <v>287</v>
      </c>
      <c r="M2221" s="149"/>
      <c r="N2221" s="149" t="s">
        <v>263</v>
      </c>
      <c r="O2221" s="149" t="s">
        <v>214</v>
      </c>
      <c r="P2221" s="149" t="s">
        <v>53</v>
      </c>
      <c r="Q2221" s="149"/>
      <c r="R2221" s="149" t="s">
        <v>9996</v>
      </c>
      <c r="S2221" s="149" t="s">
        <v>289</v>
      </c>
      <c r="T2221" s="149" t="s">
        <v>9905</v>
      </c>
      <c r="U2221" s="149" t="s">
        <v>267</v>
      </c>
      <c r="V2221" s="149"/>
      <c r="W2221" s="149"/>
      <c r="X2221" s="149" t="s">
        <v>268</v>
      </c>
      <c r="Y2221" s="149"/>
      <c r="Z2221" s="149"/>
      <c r="AA2221" s="149"/>
      <c r="AB2221" s="149" t="s">
        <v>269</v>
      </c>
      <c r="AC2221" s="149" t="s">
        <v>318</v>
      </c>
      <c r="AD2221" s="149" t="s">
        <v>9905</v>
      </c>
      <c r="AE2221" s="149" t="s">
        <v>271</v>
      </c>
      <c r="AF2221" s="149"/>
      <c r="AG2221" s="149" t="s">
        <v>1098</v>
      </c>
      <c r="AH2221" s="149" t="s">
        <v>273</v>
      </c>
      <c r="AI2221" s="158">
        <v>96</v>
      </c>
      <c r="AJ2221" s="149"/>
      <c r="AK2221" s="159" t="s">
        <v>274</v>
      </c>
      <c r="AL2221" s="159" t="s">
        <v>274</v>
      </c>
      <c r="AM2221" s="149" t="s">
        <v>274</v>
      </c>
      <c r="AN2221" s="160">
        <v>4</v>
      </c>
      <c r="AO2221" s="149"/>
      <c r="AP2221" s="149" t="s">
        <v>274</v>
      </c>
      <c r="AQ2221" s="149" t="s">
        <v>275</v>
      </c>
      <c r="AR2221" s="158">
        <v>1</v>
      </c>
      <c r="AS2221" s="149" t="s">
        <v>275</v>
      </c>
      <c r="AT2221" s="149" t="s">
        <v>276</v>
      </c>
      <c r="AU2221" s="161">
        <v>1</v>
      </c>
      <c r="AV2221" s="159">
        <v>32549.86</v>
      </c>
      <c r="AW2221" s="159">
        <v>1301.99</v>
      </c>
      <c r="AX2221" s="149" t="s">
        <v>274</v>
      </c>
      <c r="AY2221" s="162">
        <v>0</v>
      </c>
      <c r="AZ2221" s="162" t="s">
        <v>274</v>
      </c>
      <c r="BA2221" s="162">
        <v>0</v>
      </c>
      <c r="BB2221" s="159">
        <v>31247.87</v>
      </c>
      <c r="BC2221" s="162" t="s">
        <v>274</v>
      </c>
      <c r="BD2221" s="162">
        <v>0</v>
      </c>
      <c r="BE2221" s="159">
        <v>1301.99</v>
      </c>
      <c r="BF2221" s="159">
        <v>1301.99</v>
      </c>
      <c r="BG2221" s="159">
        <v>32549.86</v>
      </c>
    </row>
    <row r="2222" ht="28.05" customHeight="1" spans="1:59">
      <c r="A2222" s="149"/>
      <c r="B2222" s="149"/>
      <c r="C2222" s="149"/>
      <c r="D2222" s="149" t="s">
        <v>3726</v>
      </c>
      <c r="E2222" s="340" t="s">
        <v>10148</v>
      </c>
      <c r="F2222" s="149" t="s">
        <v>3726</v>
      </c>
      <c r="G2222" s="149" t="s">
        <v>10149</v>
      </c>
      <c r="H2222" s="149" t="s">
        <v>10150</v>
      </c>
      <c r="I2222" s="149" t="s">
        <v>10151</v>
      </c>
      <c r="J2222" s="149" t="s">
        <v>10152</v>
      </c>
      <c r="K2222" s="149"/>
      <c r="L2222" s="149" t="s">
        <v>287</v>
      </c>
      <c r="M2222" s="149"/>
      <c r="N2222" s="149" t="s">
        <v>263</v>
      </c>
      <c r="O2222" s="149" t="s">
        <v>214</v>
      </c>
      <c r="P2222" s="149" t="s">
        <v>53</v>
      </c>
      <c r="Q2222" s="149"/>
      <c r="R2222" s="149" t="s">
        <v>333</v>
      </c>
      <c r="S2222" s="149" t="s">
        <v>289</v>
      </c>
      <c r="T2222" s="149" t="s">
        <v>10044</v>
      </c>
      <c r="U2222" s="149" t="s">
        <v>267</v>
      </c>
      <c r="V2222" s="149"/>
      <c r="W2222" s="149"/>
      <c r="X2222" s="149" t="s">
        <v>336</v>
      </c>
      <c r="Y2222" s="149"/>
      <c r="Z2222" s="149"/>
      <c r="AA2222" s="149"/>
      <c r="AB2222" s="149" t="s">
        <v>269</v>
      </c>
      <c r="AC2222" s="149" t="s">
        <v>318</v>
      </c>
      <c r="AD2222" s="149" t="s">
        <v>10044</v>
      </c>
      <c r="AE2222" s="149" t="s">
        <v>271</v>
      </c>
      <c r="AF2222" s="149"/>
      <c r="AG2222" s="149" t="s">
        <v>1098</v>
      </c>
      <c r="AH2222" s="149" t="s">
        <v>273</v>
      </c>
      <c r="AI2222" s="158">
        <v>96</v>
      </c>
      <c r="AJ2222" s="149"/>
      <c r="AK2222" s="159" t="s">
        <v>274</v>
      </c>
      <c r="AL2222" s="159" t="s">
        <v>274</v>
      </c>
      <c r="AM2222" s="149" t="s">
        <v>274</v>
      </c>
      <c r="AN2222" s="160">
        <v>4</v>
      </c>
      <c r="AO2222" s="149"/>
      <c r="AP2222" s="149" t="s">
        <v>274</v>
      </c>
      <c r="AQ2222" s="149" t="s">
        <v>275</v>
      </c>
      <c r="AR2222" s="158">
        <v>1</v>
      </c>
      <c r="AS2222" s="149" t="s">
        <v>275</v>
      </c>
      <c r="AT2222" s="149" t="s">
        <v>276</v>
      </c>
      <c r="AU2222" s="161">
        <v>1</v>
      </c>
      <c r="AV2222" s="159">
        <v>20598.29</v>
      </c>
      <c r="AW2222" s="159">
        <v>823.93</v>
      </c>
      <c r="AX2222" s="149" t="s">
        <v>274</v>
      </c>
      <c r="AY2222" s="162">
        <v>0</v>
      </c>
      <c r="AZ2222" s="162" t="s">
        <v>274</v>
      </c>
      <c r="BA2222" s="162">
        <v>0</v>
      </c>
      <c r="BB2222" s="159">
        <v>19774.36</v>
      </c>
      <c r="BC2222" s="162" t="s">
        <v>274</v>
      </c>
      <c r="BD2222" s="162">
        <v>0</v>
      </c>
      <c r="BE2222" s="159">
        <v>823.93</v>
      </c>
      <c r="BF2222" s="159">
        <v>823.93</v>
      </c>
      <c r="BG2222" s="159">
        <v>20598.29</v>
      </c>
    </row>
    <row r="2223" ht="28.05" customHeight="1" spans="1:59">
      <c r="A2223" s="149"/>
      <c r="B2223" s="149"/>
      <c r="C2223" s="149"/>
      <c r="D2223" s="149" t="s">
        <v>3726</v>
      </c>
      <c r="E2223" s="340" t="s">
        <v>10153</v>
      </c>
      <c r="F2223" s="149" t="s">
        <v>3726</v>
      </c>
      <c r="G2223" s="149" t="s">
        <v>10154</v>
      </c>
      <c r="H2223" s="149" t="s">
        <v>10027</v>
      </c>
      <c r="I2223" s="149" t="s">
        <v>10146</v>
      </c>
      <c r="J2223" s="149" t="s">
        <v>10155</v>
      </c>
      <c r="K2223" s="149"/>
      <c r="L2223" s="149" t="s">
        <v>287</v>
      </c>
      <c r="M2223" s="149"/>
      <c r="N2223" s="149" t="s">
        <v>263</v>
      </c>
      <c r="O2223" s="149" t="s">
        <v>214</v>
      </c>
      <c r="P2223" s="149" t="s">
        <v>53</v>
      </c>
      <c r="Q2223" s="149"/>
      <c r="R2223" s="149" t="s">
        <v>9996</v>
      </c>
      <c r="S2223" s="149" t="s">
        <v>289</v>
      </c>
      <c r="T2223" s="149" t="s">
        <v>9905</v>
      </c>
      <c r="U2223" s="149" t="s">
        <v>267</v>
      </c>
      <c r="V2223" s="149"/>
      <c r="W2223" s="149"/>
      <c r="X2223" s="149" t="s">
        <v>268</v>
      </c>
      <c r="Y2223" s="149"/>
      <c r="Z2223" s="149"/>
      <c r="AA2223" s="149"/>
      <c r="AB2223" s="149" t="s">
        <v>269</v>
      </c>
      <c r="AC2223" s="149" t="s">
        <v>318</v>
      </c>
      <c r="AD2223" s="149" t="s">
        <v>9905</v>
      </c>
      <c r="AE2223" s="149" t="s">
        <v>271</v>
      </c>
      <c r="AF2223" s="149"/>
      <c r="AG2223" s="149" t="s">
        <v>1098</v>
      </c>
      <c r="AH2223" s="149" t="s">
        <v>273</v>
      </c>
      <c r="AI2223" s="158">
        <v>96</v>
      </c>
      <c r="AJ2223" s="149"/>
      <c r="AK2223" s="159" t="s">
        <v>274</v>
      </c>
      <c r="AL2223" s="159" t="s">
        <v>274</v>
      </c>
      <c r="AM2223" s="149" t="s">
        <v>274</v>
      </c>
      <c r="AN2223" s="160">
        <v>4</v>
      </c>
      <c r="AO2223" s="149"/>
      <c r="AP2223" s="149" t="s">
        <v>274</v>
      </c>
      <c r="AQ2223" s="149" t="s">
        <v>275</v>
      </c>
      <c r="AR2223" s="158">
        <v>1</v>
      </c>
      <c r="AS2223" s="149" t="s">
        <v>275</v>
      </c>
      <c r="AT2223" s="149" t="s">
        <v>276</v>
      </c>
      <c r="AU2223" s="161">
        <v>1</v>
      </c>
      <c r="AV2223" s="159">
        <v>32549.85</v>
      </c>
      <c r="AW2223" s="159">
        <v>1301.99</v>
      </c>
      <c r="AX2223" s="149" t="s">
        <v>274</v>
      </c>
      <c r="AY2223" s="162">
        <v>0</v>
      </c>
      <c r="AZ2223" s="162" t="s">
        <v>274</v>
      </c>
      <c r="BA2223" s="162">
        <v>0</v>
      </c>
      <c r="BB2223" s="159">
        <v>31247.86</v>
      </c>
      <c r="BC2223" s="162" t="s">
        <v>274</v>
      </c>
      <c r="BD2223" s="162">
        <v>0</v>
      </c>
      <c r="BE2223" s="159">
        <v>1301.99</v>
      </c>
      <c r="BF2223" s="159">
        <v>1301.99</v>
      </c>
      <c r="BG2223" s="159">
        <v>32549.85</v>
      </c>
    </row>
    <row r="2224" ht="28.05" customHeight="1" spans="1:59">
      <c r="A2224" s="149"/>
      <c r="B2224" s="149"/>
      <c r="C2224" s="149"/>
      <c r="D2224" s="149" t="s">
        <v>3726</v>
      </c>
      <c r="E2224" s="340" t="s">
        <v>10156</v>
      </c>
      <c r="F2224" s="149" t="s">
        <v>3726</v>
      </c>
      <c r="G2224" s="149" t="s">
        <v>10157</v>
      </c>
      <c r="H2224" s="149" t="s">
        <v>10158</v>
      </c>
      <c r="I2224" s="149"/>
      <c r="J2224" s="149" t="s">
        <v>10159</v>
      </c>
      <c r="K2224" s="149"/>
      <c r="L2224" s="149" t="s">
        <v>287</v>
      </c>
      <c r="M2224" s="149"/>
      <c r="N2224" s="149" t="s">
        <v>263</v>
      </c>
      <c r="O2224" s="149" t="s">
        <v>214</v>
      </c>
      <c r="P2224" s="149" t="s">
        <v>53</v>
      </c>
      <c r="Q2224" s="149"/>
      <c r="R2224" s="149" t="s">
        <v>9996</v>
      </c>
      <c r="S2224" s="149" t="s">
        <v>289</v>
      </c>
      <c r="T2224" s="149" t="s">
        <v>9905</v>
      </c>
      <c r="U2224" s="149" t="s">
        <v>267</v>
      </c>
      <c r="V2224" s="149"/>
      <c r="W2224" s="149"/>
      <c r="X2224" s="149" t="s">
        <v>268</v>
      </c>
      <c r="Y2224" s="149"/>
      <c r="Z2224" s="149"/>
      <c r="AA2224" s="149"/>
      <c r="AB2224" s="149" t="s">
        <v>269</v>
      </c>
      <c r="AC2224" s="149" t="s">
        <v>318</v>
      </c>
      <c r="AD2224" s="149" t="s">
        <v>9905</v>
      </c>
      <c r="AE2224" s="149" t="s">
        <v>271</v>
      </c>
      <c r="AF2224" s="149"/>
      <c r="AG2224" s="149" t="s">
        <v>1098</v>
      </c>
      <c r="AH2224" s="149" t="s">
        <v>273</v>
      </c>
      <c r="AI2224" s="158">
        <v>96</v>
      </c>
      <c r="AJ2224" s="149"/>
      <c r="AK2224" s="159" t="s">
        <v>274</v>
      </c>
      <c r="AL2224" s="159" t="s">
        <v>274</v>
      </c>
      <c r="AM2224" s="149" t="s">
        <v>274</v>
      </c>
      <c r="AN2224" s="160">
        <v>4</v>
      </c>
      <c r="AO2224" s="149"/>
      <c r="AP2224" s="149" t="s">
        <v>274</v>
      </c>
      <c r="AQ2224" s="149" t="s">
        <v>275</v>
      </c>
      <c r="AR2224" s="158">
        <v>1</v>
      </c>
      <c r="AS2224" s="149" t="s">
        <v>275</v>
      </c>
      <c r="AT2224" s="149" t="s">
        <v>276</v>
      </c>
      <c r="AU2224" s="161">
        <v>1</v>
      </c>
      <c r="AV2224" s="159">
        <v>181623.93</v>
      </c>
      <c r="AW2224" s="159">
        <v>7264.96</v>
      </c>
      <c r="AX2224" s="149" t="s">
        <v>274</v>
      </c>
      <c r="AY2224" s="162">
        <v>0</v>
      </c>
      <c r="AZ2224" s="162" t="s">
        <v>274</v>
      </c>
      <c r="BA2224" s="162">
        <v>0</v>
      </c>
      <c r="BB2224" s="159">
        <v>174358.97</v>
      </c>
      <c r="BC2224" s="162" t="s">
        <v>274</v>
      </c>
      <c r="BD2224" s="162">
        <v>0</v>
      </c>
      <c r="BE2224" s="159">
        <v>7264.96</v>
      </c>
      <c r="BF2224" s="159">
        <v>7264.96</v>
      </c>
      <c r="BG2224" s="159">
        <v>181623.93</v>
      </c>
    </row>
    <row r="2225" ht="28.05" customHeight="1" spans="1:59">
      <c r="A2225" s="149"/>
      <c r="B2225" s="149"/>
      <c r="C2225" s="149"/>
      <c r="D2225" s="149" t="s">
        <v>3726</v>
      </c>
      <c r="E2225" s="340" t="s">
        <v>10160</v>
      </c>
      <c r="F2225" s="149" t="s">
        <v>3726</v>
      </c>
      <c r="G2225" s="149" t="s">
        <v>10161</v>
      </c>
      <c r="H2225" s="149" t="s">
        <v>10162</v>
      </c>
      <c r="I2225" s="149"/>
      <c r="J2225" s="149" t="s">
        <v>10163</v>
      </c>
      <c r="K2225" s="149"/>
      <c r="L2225" s="149" t="s">
        <v>287</v>
      </c>
      <c r="M2225" s="149"/>
      <c r="N2225" s="149" t="s">
        <v>263</v>
      </c>
      <c r="O2225" s="149" t="s">
        <v>214</v>
      </c>
      <c r="P2225" s="149" t="s">
        <v>53</v>
      </c>
      <c r="Q2225" s="149"/>
      <c r="R2225" s="149" t="s">
        <v>9996</v>
      </c>
      <c r="S2225" s="149" t="s">
        <v>289</v>
      </c>
      <c r="T2225" s="149" t="s">
        <v>9905</v>
      </c>
      <c r="U2225" s="149" t="s">
        <v>267</v>
      </c>
      <c r="V2225" s="149"/>
      <c r="W2225" s="149"/>
      <c r="X2225" s="149" t="s">
        <v>268</v>
      </c>
      <c r="Y2225" s="149"/>
      <c r="Z2225" s="149"/>
      <c r="AA2225" s="149"/>
      <c r="AB2225" s="149" t="s">
        <v>269</v>
      </c>
      <c r="AC2225" s="149" t="s">
        <v>318</v>
      </c>
      <c r="AD2225" s="149" t="s">
        <v>9905</v>
      </c>
      <c r="AE2225" s="149" t="s">
        <v>271</v>
      </c>
      <c r="AF2225" s="149"/>
      <c r="AG2225" s="149" t="s">
        <v>1098</v>
      </c>
      <c r="AH2225" s="149" t="s">
        <v>273</v>
      </c>
      <c r="AI2225" s="158">
        <v>96</v>
      </c>
      <c r="AJ2225" s="149"/>
      <c r="AK2225" s="159" t="s">
        <v>274</v>
      </c>
      <c r="AL2225" s="159" t="s">
        <v>274</v>
      </c>
      <c r="AM2225" s="149" t="s">
        <v>274</v>
      </c>
      <c r="AN2225" s="160">
        <v>4</v>
      </c>
      <c r="AO2225" s="149"/>
      <c r="AP2225" s="149" t="s">
        <v>274</v>
      </c>
      <c r="AQ2225" s="149" t="s">
        <v>275</v>
      </c>
      <c r="AR2225" s="158">
        <v>1</v>
      </c>
      <c r="AS2225" s="149" t="s">
        <v>275</v>
      </c>
      <c r="AT2225" s="149" t="s">
        <v>276</v>
      </c>
      <c r="AU2225" s="161">
        <v>1</v>
      </c>
      <c r="AV2225" s="159">
        <v>81794.94</v>
      </c>
      <c r="AW2225" s="159">
        <v>3271.8</v>
      </c>
      <c r="AX2225" s="149" t="s">
        <v>274</v>
      </c>
      <c r="AY2225" s="162">
        <v>0</v>
      </c>
      <c r="AZ2225" s="162" t="s">
        <v>274</v>
      </c>
      <c r="BA2225" s="162">
        <v>0</v>
      </c>
      <c r="BB2225" s="159">
        <v>78523.14</v>
      </c>
      <c r="BC2225" s="162" t="s">
        <v>274</v>
      </c>
      <c r="BD2225" s="162">
        <v>0</v>
      </c>
      <c r="BE2225" s="159">
        <v>3271.8</v>
      </c>
      <c r="BF2225" s="159">
        <v>3271.8</v>
      </c>
      <c r="BG2225" s="159">
        <v>81794.94</v>
      </c>
    </row>
    <row r="2226" ht="28.05" customHeight="1" spans="1:59">
      <c r="A2226" s="149"/>
      <c r="B2226" s="149"/>
      <c r="C2226" s="149"/>
      <c r="D2226" s="149" t="s">
        <v>3726</v>
      </c>
      <c r="E2226" s="340" t="s">
        <v>10164</v>
      </c>
      <c r="F2226" s="149" t="s">
        <v>3726</v>
      </c>
      <c r="G2226" s="149" t="s">
        <v>10165</v>
      </c>
      <c r="H2226" s="149" t="s">
        <v>10027</v>
      </c>
      <c r="I2226" s="149" t="s">
        <v>10146</v>
      </c>
      <c r="J2226" s="149" t="s">
        <v>10166</v>
      </c>
      <c r="K2226" s="149"/>
      <c r="L2226" s="149" t="s">
        <v>287</v>
      </c>
      <c r="M2226" s="149"/>
      <c r="N2226" s="149" t="s">
        <v>263</v>
      </c>
      <c r="O2226" s="149" t="s">
        <v>214</v>
      </c>
      <c r="P2226" s="149" t="s">
        <v>53</v>
      </c>
      <c r="Q2226" s="149"/>
      <c r="R2226" s="149" t="s">
        <v>9996</v>
      </c>
      <c r="S2226" s="149" t="s">
        <v>289</v>
      </c>
      <c r="T2226" s="149" t="s">
        <v>9905</v>
      </c>
      <c r="U2226" s="149" t="s">
        <v>267</v>
      </c>
      <c r="V2226" s="149"/>
      <c r="W2226" s="149"/>
      <c r="X2226" s="149" t="s">
        <v>268</v>
      </c>
      <c r="Y2226" s="149"/>
      <c r="Z2226" s="149"/>
      <c r="AA2226" s="149"/>
      <c r="AB2226" s="149" t="s">
        <v>269</v>
      </c>
      <c r="AC2226" s="149" t="s">
        <v>318</v>
      </c>
      <c r="AD2226" s="149" t="s">
        <v>9905</v>
      </c>
      <c r="AE2226" s="149" t="s">
        <v>271</v>
      </c>
      <c r="AF2226" s="149"/>
      <c r="AG2226" s="149" t="s">
        <v>1098</v>
      </c>
      <c r="AH2226" s="149" t="s">
        <v>273</v>
      </c>
      <c r="AI2226" s="158">
        <v>96</v>
      </c>
      <c r="AJ2226" s="149"/>
      <c r="AK2226" s="159" t="s">
        <v>274</v>
      </c>
      <c r="AL2226" s="159" t="s">
        <v>274</v>
      </c>
      <c r="AM2226" s="149" t="s">
        <v>274</v>
      </c>
      <c r="AN2226" s="160">
        <v>4</v>
      </c>
      <c r="AO2226" s="149"/>
      <c r="AP2226" s="149" t="s">
        <v>274</v>
      </c>
      <c r="AQ2226" s="149" t="s">
        <v>275</v>
      </c>
      <c r="AR2226" s="158">
        <v>1</v>
      </c>
      <c r="AS2226" s="149" t="s">
        <v>275</v>
      </c>
      <c r="AT2226" s="149" t="s">
        <v>276</v>
      </c>
      <c r="AU2226" s="161">
        <v>1</v>
      </c>
      <c r="AV2226" s="159">
        <v>32549.86</v>
      </c>
      <c r="AW2226" s="159">
        <v>1301.99</v>
      </c>
      <c r="AX2226" s="149" t="s">
        <v>274</v>
      </c>
      <c r="AY2226" s="162">
        <v>0</v>
      </c>
      <c r="AZ2226" s="162" t="s">
        <v>274</v>
      </c>
      <c r="BA2226" s="162">
        <v>0</v>
      </c>
      <c r="BB2226" s="159">
        <v>31247.87</v>
      </c>
      <c r="BC2226" s="162" t="s">
        <v>274</v>
      </c>
      <c r="BD2226" s="162">
        <v>0</v>
      </c>
      <c r="BE2226" s="159">
        <v>1301.99</v>
      </c>
      <c r="BF2226" s="159">
        <v>1301.99</v>
      </c>
      <c r="BG2226" s="159">
        <v>32549.86</v>
      </c>
    </row>
    <row r="2227" ht="28.05" customHeight="1" spans="1:59">
      <c r="A2227" s="149"/>
      <c r="B2227" s="149"/>
      <c r="C2227" s="149"/>
      <c r="D2227" s="149" t="s">
        <v>3726</v>
      </c>
      <c r="E2227" s="340" t="s">
        <v>10167</v>
      </c>
      <c r="F2227" s="149" t="s">
        <v>3726</v>
      </c>
      <c r="G2227" s="149" t="s">
        <v>10168</v>
      </c>
      <c r="H2227" s="149" t="s">
        <v>10169</v>
      </c>
      <c r="I2227" s="149" t="s">
        <v>10170</v>
      </c>
      <c r="J2227" s="149" t="s">
        <v>10171</v>
      </c>
      <c r="K2227" s="149"/>
      <c r="L2227" s="149" t="s">
        <v>287</v>
      </c>
      <c r="M2227" s="149"/>
      <c r="N2227" s="149" t="s">
        <v>263</v>
      </c>
      <c r="O2227" s="149" t="s">
        <v>214</v>
      </c>
      <c r="P2227" s="149" t="s">
        <v>53</v>
      </c>
      <c r="Q2227" s="149"/>
      <c r="R2227" s="149" t="s">
        <v>333</v>
      </c>
      <c r="S2227" s="149" t="s">
        <v>289</v>
      </c>
      <c r="T2227" s="149" t="s">
        <v>10044</v>
      </c>
      <c r="U2227" s="149" t="s">
        <v>267</v>
      </c>
      <c r="V2227" s="149"/>
      <c r="W2227" s="149"/>
      <c r="X2227" s="149" t="s">
        <v>336</v>
      </c>
      <c r="Y2227" s="149"/>
      <c r="Z2227" s="149"/>
      <c r="AA2227" s="149"/>
      <c r="AB2227" s="149" t="s">
        <v>269</v>
      </c>
      <c r="AC2227" s="149" t="s">
        <v>318</v>
      </c>
      <c r="AD2227" s="149" t="s">
        <v>10044</v>
      </c>
      <c r="AE2227" s="149" t="s">
        <v>271</v>
      </c>
      <c r="AF2227" s="149"/>
      <c r="AG2227" s="149" t="s">
        <v>1098</v>
      </c>
      <c r="AH2227" s="149" t="s">
        <v>273</v>
      </c>
      <c r="AI2227" s="158">
        <v>96</v>
      </c>
      <c r="AJ2227" s="149"/>
      <c r="AK2227" s="159" t="s">
        <v>274</v>
      </c>
      <c r="AL2227" s="159" t="s">
        <v>274</v>
      </c>
      <c r="AM2227" s="149" t="s">
        <v>274</v>
      </c>
      <c r="AN2227" s="160">
        <v>4</v>
      </c>
      <c r="AO2227" s="149"/>
      <c r="AP2227" s="149" t="s">
        <v>274</v>
      </c>
      <c r="AQ2227" s="149" t="s">
        <v>275</v>
      </c>
      <c r="AR2227" s="158">
        <v>1</v>
      </c>
      <c r="AS2227" s="149" t="s">
        <v>275</v>
      </c>
      <c r="AT2227" s="149" t="s">
        <v>276</v>
      </c>
      <c r="AU2227" s="161">
        <v>1</v>
      </c>
      <c r="AV2227" s="159">
        <v>92820.51</v>
      </c>
      <c r="AW2227" s="159">
        <v>3712.82</v>
      </c>
      <c r="AX2227" s="149" t="s">
        <v>274</v>
      </c>
      <c r="AY2227" s="162">
        <v>0</v>
      </c>
      <c r="AZ2227" s="162" t="s">
        <v>274</v>
      </c>
      <c r="BA2227" s="162">
        <v>0</v>
      </c>
      <c r="BB2227" s="159">
        <v>89107.69</v>
      </c>
      <c r="BC2227" s="162" t="s">
        <v>274</v>
      </c>
      <c r="BD2227" s="162">
        <v>0</v>
      </c>
      <c r="BE2227" s="159">
        <v>3712.82</v>
      </c>
      <c r="BF2227" s="159">
        <v>3712.82</v>
      </c>
      <c r="BG2227" s="159">
        <v>92820.51</v>
      </c>
    </row>
    <row r="2228" ht="28.05" customHeight="1" spans="1:59">
      <c r="A2228" s="149"/>
      <c r="B2228" s="149"/>
      <c r="C2228" s="149"/>
      <c r="D2228" s="149" t="s">
        <v>3726</v>
      </c>
      <c r="E2228" s="340" t="s">
        <v>116</v>
      </c>
      <c r="F2228" s="149" t="s">
        <v>3726</v>
      </c>
      <c r="G2228" s="149" t="s">
        <v>117</v>
      </c>
      <c r="H2228" s="149" t="s">
        <v>10172</v>
      </c>
      <c r="I2228" s="149"/>
      <c r="J2228" s="149" t="s">
        <v>10173</v>
      </c>
      <c r="K2228" s="149"/>
      <c r="L2228" s="149" t="s">
        <v>262</v>
      </c>
      <c r="M2228" s="149"/>
      <c r="N2228" s="149" t="s">
        <v>263</v>
      </c>
      <c r="O2228" s="149" t="s">
        <v>214</v>
      </c>
      <c r="P2228" s="149" t="s">
        <v>53</v>
      </c>
      <c r="Q2228" s="149"/>
      <c r="R2228" s="149" t="s">
        <v>7360</v>
      </c>
      <c r="S2228" s="149" t="s">
        <v>7339</v>
      </c>
      <c r="T2228" s="149" t="s">
        <v>120</v>
      </c>
      <c r="U2228" s="149" t="s">
        <v>267</v>
      </c>
      <c r="V2228" s="149"/>
      <c r="W2228" s="149"/>
      <c r="X2228" s="149" t="s">
        <v>268</v>
      </c>
      <c r="Y2228" s="149"/>
      <c r="Z2228" s="149"/>
      <c r="AA2228" s="149"/>
      <c r="AB2228" s="149" t="s">
        <v>269</v>
      </c>
      <c r="AC2228" s="149" t="s">
        <v>318</v>
      </c>
      <c r="AD2228" s="149" t="s">
        <v>120</v>
      </c>
      <c r="AE2228" s="149" t="s">
        <v>271</v>
      </c>
      <c r="AF2228" s="149"/>
      <c r="AG2228" s="149" t="s">
        <v>1098</v>
      </c>
      <c r="AH2228" s="149" t="s">
        <v>273</v>
      </c>
      <c r="AI2228" s="158">
        <v>96</v>
      </c>
      <c r="AJ2228" s="149"/>
      <c r="AK2228" s="159" t="s">
        <v>274</v>
      </c>
      <c r="AL2228" s="159" t="s">
        <v>274</v>
      </c>
      <c r="AM2228" s="149" t="s">
        <v>274</v>
      </c>
      <c r="AN2228" s="160">
        <v>4</v>
      </c>
      <c r="AO2228" s="149"/>
      <c r="AP2228" s="149" t="s">
        <v>274</v>
      </c>
      <c r="AQ2228" s="149" t="s">
        <v>275</v>
      </c>
      <c r="AR2228" s="158">
        <v>1</v>
      </c>
      <c r="AS2228" s="149" t="s">
        <v>275</v>
      </c>
      <c r="AT2228" s="149" t="s">
        <v>276</v>
      </c>
      <c r="AU2228" s="161">
        <v>1</v>
      </c>
      <c r="AV2228" s="159">
        <v>9401.71</v>
      </c>
      <c r="AW2228" s="159">
        <v>376.07</v>
      </c>
      <c r="AX2228" s="149" t="s">
        <v>274</v>
      </c>
      <c r="AY2228" s="149"/>
      <c r="AZ2228" s="162" t="s">
        <v>274</v>
      </c>
      <c r="BA2228" s="162">
        <v>0</v>
      </c>
      <c r="BB2228" s="159">
        <v>9025.64</v>
      </c>
      <c r="BC2228" s="159">
        <v>376.07</v>
      </c>
      <c r="BD2228" s="159">
        <v>376.07</v>
      </c>
      <c r="BE2228" s="159">
        <v>376.07</v>
      </c>
      <c r="BF2228" s="162">
        <v>0</v>
      </c>
      <c r="BG2228" s="159">
        <v>9401.71</v>
      </c>
    </row>
    <row r="2229" ht="28.05" customHeight="1" spans="1:59">
      <c r="A2229" s="149"/>
      <c r="B2229" s="149"/>
      <c r="C2229" s="149"/>
      <c r="D2229" s="149" t="s">
        <v>3726</v>
      </c>
      <c r="E2229" s="340" t="s">
        <v>10174</v>
      </c>
      <c r="F2229" s="149" t="s">
        <v>3726</v>
      </c>
      <c r="G2229" s="149" t="s">
        <v>10175</v>
      </c>
      <c r="H2229" s="149" t="s">
        <v>10176</v>
      </c>
      <c r="I2229" s="149" t="s">
        <v>10177</v>
      </c>
      <c r="J2229" s="149" t="s">
        <v>10178</v>
      </c>
      <c r="K2229" s="149"/>
      <c r="L2229" s="149" t="s">
        <v>287</v>
      </c>
      <c r="M2229" s="149"/>
      <c r="N2229" s="149" t="s">
        <v>263</v>
      </c>
      <c r="O2229" s="149" t="s">
        <v>214</v>
      </c>
      <c r="P2229" s="149" t="s">
        <v>53</v>
      </c>
      <c r="Q2229" s="149"/>
      <c r="R2229" s="149" t="s">
        <v>333</v>
      </c>
      <c r="S2229" s="149" t="s">
        <v>289</v>
      </c>
      <c r="T2229" s="149" t="s">
        <v>10044</v>
      </c>
      <c r="U2229" s="149" t="s">
        <v>267</v>
      </c>
      <c r="V2229" s="149"/>
      <c r="W2229" s="149"/>
      <c r="X2229" s="149" t="s">
        <v>336</v>
      </c>
      <c r="Y2229" s="149"/>
      <c r="Z2229" s="149"/>
      <c r="AA2229" s="149"/>
      <c r="AB2229" s="149" t="s">
        <v>269</v>
      </c>
      <c r="AC2229" s="149" t="s">
        <v>318</v>
      </c>
      <c r="AD2229" s="149" t="s">
        <v>10044</v>
      </c>
      <c r="AE2229" s="149" t="s">
        <v>271</v>
      </c>
      <c r="AF2229" s="149"/>
      <c r="AG2229" s="149" t="s">
        <v>1098</v>
      </c>
      <c r="AH2229" s="149" t="s">
        <v>273</v>
      </c>
      <c r="AI2229" s="158">
        <v>96</v>
      </c>
      <c r="AJ2229" s="149"/>
      <c r="AK2229" s="159" t="s">
        <v>274</v>
      </c>
      <c r="AL2229" s="159" t="s">
        <v>274</v>
      </c>
      <c r="AM2229" s="149" t="s">
        <v>274</v>
      </c>
      <c r="AN2229" s="160">
        <v>4</v>
      </c>
      <c r="AO2229" s="149"/>
      <c r="AP2229" s="149" t="s">
        <v>274</v>
      </c>
      <c r="AQ2229" s="149" t="s">
        <v>275</v>
      </c>
      <c r="AR2229" s="158">
        <v>1</v>
      </c>
      <c r="AS2229" s="149" t="s">
        <v>275</v>
      </c>
      <c r="AT2229" s="149" t="s">
        <v>276</v>
      </c>
      <c r="AU2229" s="161">
        <v>1</v>
      </c>
      <c r="AV2229" s="159">
        <v>15042.74</v>
      </c>
      <c r="AW2229" s="159">
        <v>601.71</v>
      </c>
      <c r="AX2229" s="149" t="s">
        <v>274</v>
      </c>
      <c r="AY2229" s="162">
        <v>0</v>
      </c>
      <c r="AZ2229" s="162" t="s">
        <v>274</v>
      </c>
      <c r="BA2229" s="162">
        <v>0</v>
      </c>
      <c r="BB2229" s="159">
        <v>14441.03</v>
      </c>
      <c r="BC2229" s="162" t="s">
        <v>274</v>
      </c>
      <c r="BD2229" s="162">
        <v>0</v>
      </c>
      <c r="BE2229" s="159">
        <v>601.71</v>
      </c>
      <c r="BF2229" s="159">
        <v>601.71</v>
      </c>
      <c r="BG2229" s="159">
        <v>15042.74</v>
      </c>
    </row>
    <row r="2230" ht="28.05" customHeight="1" spans="1:59">
      <c r="A2230" s="149"/>
      <c r="B2230" s="149"/>
      <c r="C2230" s="149"/>
      <c r="D2230" s="149" t="s">
        <v>3726</v>
      </c>
      <c r="E2230" s="340" t="s">
        <v>10179</v>
      </c>
      <c r="F2230" s="149" t="s">
        <v>3726</v>
      </c>
      <c r="G2230" s="149" t="s">
        <v>10180</v>
      </c>
      <c r="H2230" s="149" t="s">
        <v>10181</v>
      </c>
      <c r="I2230" s="149" t="s">
        <v>10182</v>
      </c>
      <c r="J2230" s="149" t="s">
        <v>10183</v>
      </c>
      <c r="K2230" s="149"/>
      <c r="L2230" s="149" t="s">
        <v>287</v>
      </c>
      <c r="M2230" s="149"/>
      <c r="N2230" s="149" t="s">
        <v>263</v>
      </c>
      <c r="O2230" s="149" t="s">
        <v>214</v>
      </c>
      <c r="P2230" s="149" t="s">
        <v>53</v>
      </c>
      <c r="Q2230" s="149"/>
      <c r="R2230" s="149" t="s">
        <v>333</v>
      </c>
      <c r="S2230" s="149" t="s">
        <v>289</v>
      </c>
      <c r="T2230" s="149" t="s">
        <v>10044</v>
      </c>
      <c r="U2230" s="149" t="s">
        <v>267</v>
      </c>
      <c r="V2230" s="149"/>
      <c r="W2230" s="149"/>
      <c r="X2230" s="149" t="s">
        <v>336</v>
      </c>
      <c r="Y2230" s="149"/>
      <c r="Z2230" s="149"/>
      <c r="AA2230" s="149"/>
      <c r="AB2230" s="149" t="s">
        <v>269</v>
      </c>
      <c r="AC2230" s="149" t="s">
        <v>318</v>
      </c>
      <c r="AD2230" s="149" t="s">
        <v>10044</v>
      </c>
      <c r="AE2230" s="149" t="s">
        <v>271</v>
      </c>
      <c r="AF2230" s="149"/>
      <c r="AG2230" s="149" t="s">
        <v>1098</v>
      </c>
      <c r="AH2230" s="149" t="s">
        <v>273</v>
      </c>
      <c r="AI2230" s="158">
        <v>96</v>
      </c>
      <c r="AJ2230" s="149"/>
      <c r="AK2230" s="159" t="s">
        <v>274</v>
      </c>
      <c r="AL2230" s="159" t="s">
        <v>274</v>
      </c>
      <c r="AM2230" s="149" t="s">
        <v>274</v>
      </c>
      <c r="AN2230" s="160">
        <v>4</v>
      </c>
      <c r="AO2230" s="149"/>
      <c r="AP2230" s="149" t="s">
        <v>274</v>
      </c>
      <c r="AQ2230" s="149" t="s">
        <v>275</v>
      </c>
      <c r="AR2230" s="158">
        <v>1</v>
      </c>
      <c r="AS2230" s="149" t="s">
        <v>275</v>
      </c>
      <c r="AT2230" s="149" t="s">
        <v>276</v>
      </c>
      <c r="AU2230" s="161">
        <v>1</v>
      </c>
      <c r="AV2230" s="159">
        <v>104786.33</v>
      </c>
      <c r="AW2230" s="159">
        <v>4191.45</v>
      </c>
      <c r="AX2230" s="149" t="s">
        <v>274</v>
      </c>
      <c r="AY2230" s="162">
        <v>0</v>
      </c>
      <c r="AZ2230" s="162" t="s">
        <v>274</v>
      </c>
      <c r="BA2230" s="162">
        <v>0</v>
      </c>
      <c r="BB2230" s="159">
        <v>100594.88</v>
      </c>
      <c r="BC2230" s="162" t="s">
        <v>274</v>
      </c>
      <c r="BD2230" s="162">
        <v>0</v>
      </c>
      <c r="BE2230" s="159">
        <v>4191.45</v>
      </c>
      <c r="BF2230" s="159">
        <v>4191.45</v>
      </c>
      <c r="BG2230" s="159">
        <v>104786.33</v>
      </c>
    </row>
    <row r="2231" ht="28.05" customHeight="1" spans="1:59">
      <c r="A2231" s="149"/>
      <c r="B2231" s="149"/>
      <c r="C2231" s="149"/>
      <c r="D2231" s="149" t="s">
        <v>3726</v>
      </c>
      <c r="E2231" s="340" t="s">
        <v>10184</v>
      </c>
      <c r="F2231" s="149" t="s">
        <v>3726</v>
      </c>
      <c r="G2231" s="149" t="s">
        <v>10185</v>
      </c>
      <c r="H2231" s="149" t="s">
        <v>10186</v>
      </c>
      <c r="I2231" s="149" t="s">
        <v>10187</v>
      </c>
      <c r="J2231" s="149" t="s">
        <v>10188</v>
      </c>
      <c r="K2231" s="149"/>
      <c r="L2231" s="149" t="s">
        <v>287</v>
      </c>
      <c r="M2231" s="149"/>
      <c r="N2231" s="149" t="s">
        <v>263</v>
      </c>
      <c r="O2231" s="149" t="s">
        <v>214</v>
      </c>
      <c r="P2231" s="149" t="s">
        <v>53</v>
      </c>
      <c r="Q2231" s="149"/>
      <c r="R2231" s="149" t="s">
        <v>333</v>
      </c>
      <c r="S2231" s="149" t="s">
        <v>289</v>
      </c>
      <c r="T2231" s="149" t="s">
        <v>10044</v>
      </c>
      <c r="U2231" s="149" t="s">
        <v>267</v>
      </c>
      <c r="V2231" s="149"/>
      <c r="W2231" s="149"/>
      <c r="X2231" s="149" t="s">
        <v>336</v>
      </c>
      <c r="Y2231" s="149"/>
      <c r="Z2231" s="149"/>
      <c r="AA2231" s="149"/>
      <c r="AB2231" s="149" t="s">
        <v>269</v>
      </c>
      <c r="AC2231" s="149" t="s">
        <v>318</v>
      </c>
      <c r="AD2231" s="149" t="s">
        <v>10044</v>
      </c>
      <c r="AE2231" s="149" t="s">
        <v>271</v>
      </c>
      <c r="AF2231" s="149"/>
      <c r="AG2231" s="149" t="s">
        <v>1098</v>
      </c>
      <c r="AH2231" s="149" t="s">
        <v>273</v>
      </c>
      <c r="AI2231" s="158">
        <v>96</v>
      </c>
      <c r="AJ2231" s="149"/>
      <c r="AK2231" s="159" t="s">
        <v>274</v>
      </c>
      <c r="AL2231" s="159" t="s">
        <v>274</v>
      </c>
      <c r="AM2231" s="149" t="s">
        <v>274</v>
      </c>
      <c r="AN2231" s="160">
        <v>4</v>
      </c>
      <c r="AO2231" s="149"/>
      <c r="AP2231" s="149" t="s">
        <v>274</v>
      </c>
      <c r="AQ2231" s="149" t="s">
        <v>275</v>
      </c>
      <c r="AR2231" s="158">
        <v>1</v>
      </c>
      <c r="AS2231" s="149" t="s">
        <v>275</v>
      </c>
      <c r="AT2231" s="149" t="s">
        <v>276</v>
      </c>
      <c r="AU2231" s="161">
        <v>1</v>
      </c>
      <c r="AV2231" s="159">
        <v>14957.26</v>
      </c>
      <c r="AW2231" s="159">
        <v>598.29</v>
      </c>
      <c r="AX2231" s="149" t="s">
        <v>274</v>
      </c>
      <c r="AY2231" s="162">
        <v>0</v>
      </c>
      <c r="AZ2231" s="162" t="s">
        <v>274</v>
      </c>
      <c r="BA2231" s="162">
        <v>0</v>
      </c>
      <c r="BB2231" s="159">
        <v>14358.97</v>
      </c>
      <c r="BC2231" s="162" t="s">
        <v>274</v>
      </c>
      <c r="BD2231" s="162">
        <v>0</v>
      </c>
      <c r="BE2231" s="159">
        <v>598.29</v>
      </c>
      <c r="BF2231" s="159">
        <v>598.29</v>
      </c>
      <c r="BG2231" s="159">
        <v>14957.26</v>
      </c>
    </row>
    <row r="2232" ht="28.05" customHeight="1" spans="1:59">
      <c r="A2232" s="149"/>
      <c r="B2232" s="149"/>
      <c r="C2232" s="149"/>
      <c r="D2232" s="149" t="s">
        <v>3726</v>
      </c>
      <c r="E2232" s="340" t="s">
        <v>10189</v>
      </c>
      <c r="F2232" s="149" t="s">
        <v>3726</v>
      </c>
      <c r="G2232" s="149" t="s">
        <v>10190</v>
      </c>
      <c r="H2232" s="149" t="s">
        <v>10191</v>
      </c>
      <c r="I2232" s="149" t="s">
        <v>10192</v>
      </c>
      <c r="J2232" s="149" t="s">
        <v>10193</v>
      </c>
      <c r="K2232" s="149"/>
      <c r="L2232" s="149" t="s">
        <v>287</v>
      </c>
      <c r="M2232" s="149"/>
      <c r="N2232" s="149" t="s">
        <v>263</v>
      </c>
      <c r="O2232" s="149" t="s">
        <v>214</v>
      </c>
      <c r="P2232" s="149" t="s">
        <v>53</v>
      </c>
      <c r="Q2232" s="149"/>
      <c r="R2232" s="149" t="s">
        <v>333</v>
      </c>
      <c r="S2232" s="149" t="s">
        <v>289</v>
      </c>
      <c r="T2232" s="149" t="s">
        <v>10044</v>
      </c>
      <c r="U2232" s="149" t="s">
        <v>267</v>
      </c>
      <c r="V2232" s="149"/>
      <c r="W2232" s="149"/>
      <c r="X2232" s="149" t="s">
        <v>336</v>
      </c>
      <c r="Y2232" s="149"/>
      <c r="Z2232" s="149"/>
      <c r="AA2232" s="149"/>
      <c r="AB2232" s="149" t="s">
        <v>269</v>
      </c>
      <c r="AC2232" s="149" t="s">
        <v>318</v>
      </c>
      <c r="AD2232" s="149" t="s">
        <v>10044</v>
      </c>
      <c r="AE2232" s="149" t="s">
        <v>271</v>
      </c>
      <c r="AF2232" s="149"/>
      <c r="AG2232" s="149" t="s">
        <v>1098</v>
      </c>
      <c r="AH2232" s="149" t="s">
        <v>273</v>
      </c>
      <c r="AI2232" s="158">
        <v>96</v>
      </c>
      <c r="AJ2232" s="149"/>
      <c r="AK2232" s="159" t="s">
        <v>274</v>
      </c>
      <c r="AL2232" s="159" t="s">
        <v>274</v>
      </c>
      <c r="AM2232" s="149" t="s">
        <v>274</v>
      </c>
      <c r="AN2232" s="160">
        <v>4</v>
      </c>
      <c r="AO2232" s="149"/>
      <c r="AP2232" s="149" t="s">
        <v>274</v>
      </c>
      <c r="AQ2232" s="149" t="s">
        <v>275</v>
      </c>
      <c r="AR2232" s="158">
        <v>1</v>
      </c>
      <c r="AS2232" s="149" t="s">
        <v>275</v>
      </c>
      <c r="AT2232" s="149" t="s">
        <v>276</v>
      </c>
      <c r="AU2232" s="161">
        <v>1</v>
      </c>
      <c r="AV2232" s="159">
        <v>164572.65</v>
      </c>
      <c r="AW2232" s="159">
        <v>6582.91</v>
      </c>
      <c r="AX2232" s="149" t="s">
        <v>274</v>
      </c>
      <c r="AY2232" s="162">
        <v>0</v>
      </c>
      <c r="AZ2232" s="162" t="s">
        <v>274</v>
      </c>
      <c r="BA2232" s="162">
        <v>0</v>
      </c>
      <c r="BB2232" s="159">
        <v>157989.74</v>
      </c>
      <c r="BC2232" s="162" t="s">
        <v>274</v>
      </c>
      <c r="BD2232" s="162">
        <v>0</v>
      </c>
      <c r="BE2232" s="159">
        <v>6582.91</v>
      </c>
      <c r="BF2232" s="159">
        <v>6582.91</v>
      </c>
      <c r="BG2232" s="159">
        <v>164572.65</v>
      </c>
    </row>
    <row r="2233" ht="28.05" customHeight="1" spans="1:59">
      <c r="A2233" s="149"/>
      <c r="B2233" s="149"/>
      <c r="C2233" s="149"/>
      <c r="D2233" s="149" t="s">
        <v>3726</v>
      </c>
      <c r="E2233" s="340" t="s">
        <v>10194</v>
      </c>
      <c r="F2233" s="149" t="s">
        <v>3726</v>
      </c>
      <c r="G2233" s="149" t="s">
        <v>10195</v>
      </c>
      <c r="H2233" s="149" t="s">
        <v>10196</v>
      </c>
      <c r="I2233" s="149" t="s">
        <v>10197</v>
      </c>
      <c r="J2233" s="149" t="s">
        <v>10198</v>
      </c>
      <c r="K2233" s="149"/>
      <c r="L2233" s="149" t="s">
        <v>287</v>
      </c>
      <c r="M2233" s="149"/>
      <c r="N2233" s="149" t="s">
        <v>263</v>
      </c>
      <c r="O2233" s="149" t="s">
        <v>214</v>
      </c>
      <c r="P2233" s="149" t="s">
        <v>53</v>
      </c>
      <c r="Q2233" s="149"/>
      <c r="R2233" s="149" t="s">
        <v>333</v>
      </c>
      <c r="S2233" s="149" t="s">
        <v>289</v>
      </c>
      <c r="T2233" s="149" t="s">
        <v>10044</v>
      </c>
      <c r="U2233" s="149" t="s">
        <v>267</v>
      </c>
      <c r="V2233" s="149"/>
      <c r="W2233" s="149"/>
      <c r="X2233" s="149" t="s">
        <v>336</v>
      </c>
      <c r="Y2233" s="149"/>
      <c r="Z2233" s="149"/>
      <c r="AA2233" s="149"/>
      <c r="AB2233" s="149" t="s">
        <v>269</v>
      </c>
      <c r="AC2233" s="149" t="s">
        <v>318</v>
      </c>
      <c r="AD2233" s="149" t="s">
        <v>10044</v>
      </c>
      <c r="AE2233" s="149" t="s">
        <v>271</v>
      </c>
      <c r="AF2233" s="149"/>
      <c r="AG2233" s="149" t="s">
        <v>1098</v>
      </c>
      <c r="AH2233" s="149" t="s">
        <v>273</v>
      </c>
      <c r="AI2233" s="158">
        <v>96</v>
      </c>
      <c r="AJ2233" s="149"/>
      <c r="AK2233" s="159" t="s">
        <v>274</v>
      </c>
      <c r="AL2233" s="159" t="s">
        <v>274</v>
      </c>
      <c r="AM2233" s="149" t="s">
        <v>274</v>
      </c>
      <c r="AN2233" s="160">
        <v>4</v>
      </c>
      <c r="AO2233" s="149"/>
      <c r="AP2233" s="149" t="s">
        <v>274</v>
      </c>
      <c r="AQ2233" s="149" t="s">
        <v>275</v>
      </c>
      <c r="AR2233" s="158">
        <v>1</v>
      </c>
      <c r="AS2233" s="149" t="s">
        <v>275</v>
      </c>
      <c r="AT2233" s="149" t="s">
        <v>276</v>
      </c>
      <c r="AU2233" s="161">
        <v>1</v>
      </c>
      <c r="AV2233" s="159">
        <v>94743.59</v>
      </c>
      <c r="AW2233" s="159">
        <v>3789.74</v>
      </c>
      <c r="AX2233" s="149" t="s">
        <v>274</v>
      </c>
      <c r="AY2233" s="162">
        <v>0</v>
      </c>
      <c r="AZ2233" s="162" t="s">
        <v>274</v>
      </c>
      <c r="BA2233" s="162">
        <v>0</v>
      </c>
      <c r="BB2233" s="159">
        <v>90953.85</v>
      </c>
      <c r="BC2233" s="162" t="s">
        <v>274</v>
      </c>
      <c r="BD2233" s="162">
        <v>0</v>
      </c>
      <c r="BE2233" s="159">
        <v>3789.74</v>
      </c>
      <c r="BF2233" s="159">
        <v>3789.74</v>
      </c>
      <c r="BG2233" s="159">
        <v>94743.59</v>
      </c>
    </row>
    <row r="2234" ht="28.05" customHeight="1" spans="1:59">
      <c r="A2234" s="149"/>
      <c r="B2234" s="149"/>
      <c r="C2234" s="149"/>
      <c r="D2234" s="149" t="s">
        <v>3726</v>
      </c>
      <c r="E2234" s="340" t="s">
        <v>10199</v>
      </c>
      <c r="F2234" s="149" t="s">
        <v>3726</v>
      </c>
      <c r="G2234" s="149" t="s">
        <v>10200</v>
      </c>
      <c r="H2234" s="149" t="s">
        <v>10201</v>
      </c>
      <c r="I2234" s="149" t="s">
        <v>10202</v>
      </c>
      <c r="J2234" s="149" t="s">
        <v>10203</v>
      </c>
      <c r="K2234" s="149"/>
      <c r="L2234" s="149" t="s">
        <v>287</v>
      </c>
      <c r="M2234" s="149"/>
      <c r="N2234" s="149" t="s">
        <v>263</v>
      </c>
      <c r="O2234" s="149" t="s">
        <v>214</v>
      </c>
      <c r="P2234" s="149" t="s">
        <v>53</v>
      </c>
      <c r="Q2234" s="149"/>
      <c r="R2234" s="149" t="s">
        <v>333</v>
      </c>
      <c r="S2234" s="149" t="s">
        <v>289</v>
      </c>
      <c r="T2234" s="149" t="s">
        <v>10044</v>
      </c>
      <c r="U2234" s="149" t="s">
        <v>267</v>
      </c>
      <c r="V2234" s="149"/>
      <c r="W2234" s="149"/>
      <c r="X2234" s="149" t="s">
        <v>336</v>
      </c>
      <c r="Y2234" s="149"/>
      <c r="Z2234" s="149"/>
      <c r="AA2234" s="149"/>
      <c r="AB2234" s="149" t="s">
        <v>269</v>
      </c>
      <c r="AC2234" s="149" t="s">
        <v>318</v>
      </c>
      <c r="AD2234" s="149" t="s">
        <v>10044</v>
      </c>
      <c r="AE2234" s="149" t="s">
        <v>271</v>
      </c>
      <c r="AF2234" s="149"/>
      <c r="AG2234" s="149" t="s">
        <v>1098</v>
      </c>
      <c r="AH2234" s="149" t="s">
        <v>273</v>
      </c>
      <c r="AI2234" s="158">
        <v>96</v>
      </c>
      <c r="AJ2234" s="149"/>
      <c r="AK2234" s="159" t="s">
        <v>274</v>
      </c>
      <c r="AL2234" s="159" t="s">
        <v>274</v>
      </c>
      <c r="AM2234" s="149" t="s">
        <v>274</v>
      </c>
      <c r="AN2234" s="160">
        <v>4</v>
      </c>
      <c r="AO2234" s="149"/>
      <c r="AP2234" s="149" t="s">
        <v>274</v>
      </c>
      <c r="AQ2234" s="149" t="s">
        <v>275</v>
      </c>
      <c r="AR2234" s="158">
        <v>1</v>
      </c>
      <c r="AS2234" s="149" t="s">
        <v>275</v>
      </c>
      <c r="AT2234" s="149" t="s">
        <v>276</v>
      </c>
      <c r="AU2234" s="161">
        <v>1</v>
      </c>
      <c r="AV2234" s="159">
        <v>10940.17</v>
      </c>
      <c r="AW2234" s="159">
        <v>437.61</v>
      </c>
      <c r="AX2234" s="149" t="s">
        <v>274</v>
      </c>
      <c r="AY2234" s="162">
        <v>0</v>
      </c>
      <c r="AZ2234" s="162" t="s">
        <v>274</v>
      </c>
      <c r="BA2234" s="162">
        <v>0</v>
      </c>
      <c r="BB2234" s="159">
        <v>10502.56</v>
      </c>
      <c r="BC2234" s="162" t="s">
        <v>274</v>
      </c>
      <c r="BD2234" s="162">
        <v>0</v>
      </c>
      <c r="BE2234" s="159">
        <v>437.61</v>
      </c>
      <c r="BF2234" s="159">
        <v>437.61</v>
      </c>
      <c r="BG2234" s="159">
        <v>10940.17</v>
      </c>
    </row>
    <row r="2235" ht="28.05" customHeight="1" spans="1:59">
      <c r="A2235" s="149"/>
      <c r="B2235" s="149"/>
      <c r="C2235" s="149"/>
      <c r="D2235" s="149" t="s">
        <v>3726</v>
      </c>
      <c r="E2235" s="340" t="s">
        <v>10204</v>
      </c>
      <c r="F2235" s="149" t="s">
        <v>3726</v>
      </c>
      <c r="G2235" s="149" t="s">
        <v>10205</v>
      </c>
      <c r="H2235" s="149" t="s">
        <v>10206</v>
      </c>
      <c r="I2235" s="149" t="s">
        <v>10182</v>
      </c>
      <c r="J2235" s="149" t="s">
        <v>10207</v>
      </c>
      <c r="K2235" s="149"/>
      <c r="L2235" s="149" t="s">
        <v>287</v>
      </c>
      <c r="M2235" s="149"/>
      <c r="N2235" s="149" t="s">
        <v>263</v>
      </c>
      <c r="O2235" s="149" t="s">
        <v>214</v>
      </c>
      <c r="P2235" s="149" t="s">
        <v>53</v>
      </c>
      <c r="Q2235" s="149"/>
      <c r="R2235" s="149" t="s">
        <v>333</v>
      </c>
      <c r="S2235" s="149" t="s">
        <v>289</v>
      </c>
      <c r="T2235" s="149" t="s">
        <v>10044</v>
      </c>
      <c r="U2235" s="149" t="s">
        <v>267</v>
      </c>
      <c r="V2235" s="149"/>
      <c r="W2235" s="149"/>
      <c r="X2235" s="149" t="s">
        <v>336</v>
      </c>
      <c r="Y2235" s="149"/>
      <c r="Z2235" s="149"/>
      <c r="AA2235" s="149"/>
      <c r="AB2235" s="149" t="s">
        <v>269</v>
      </c>
      <c r="AC2235" s="149" t="s">
        <v>318</v>
      </c>
      <c r="AD2235" s="149" t="s">
        <v>10044</v>
      </c>
      <c r="AE2235" s="149" t="s">
        <v>271</v>
      </c>
      <c r="AF2235" s="149"/>
      <c r="AG2235" s="149" t="s">
        <v>1098</v>
      </c>
      <c r="AH2235" s="149" t="s">
        <v>273</v>
      </c>
      <c r="AI2235" s="158">
        <v>96</v>
      </c>
      <c r="AJ2235" s="149"/>
      <c r="AK2235" s="159" t="s">
        <v>274</v>
      </c>
      <c r="AL2235" s="159" t="s">
        <v>274</v>
      </c>
      <c r="AM2235" s="149" t="s">
        <v>274</v>
      </c>
      <c r="AN2235" s="160">
        <v>4</v>
      </c>
      <c r="AO2235" s="149"/>
      <c r="AP2235" s="149" t="s">
        <v>274</v>
      </c>
      <c r="AQ2235" s="149" t="s">
        <v>275</v>
      </c>
      <c r="AR2235" s="158">
        <v>1</v>
      </c>
      <c r="AS2235" s="149" t="s">
        <v>275</v>
      </c>
      <c r="AT2235" s="149" t="s">
        <v>276</v>
      </c>
      <c r="AU2235" s="161">
        <v>1</v>
      </c>
      <c r="AV2235" s="159">
        <v>49572.65</v>
      </c>
      <c r="AW2235" s="159">
        <v>1982.91</v>
      </c>
      <c r="AX2235" s="149" t="s">
        <v>274</v>
      </c>
      <c r="AY2235" s="162">
        <v>0</v>
      </c>
      <c r="AZ2235" s="162" t="s">
        <v>274</v>
      </c>
      <c r="BA2235" s="162">
        <v>0</v>
      </c>
      <c r="BB2235" s="159">
        <v>47589.74</v>
      </c>
      <c r="BC2235" s="162" t="s">
        <v>274</v>
      </c>
      <c r="BD2235" s="162">
        <v>0</v>
      </c>
      <c r="BE2235" s="159">
        <v>1982.91</v>
      </c>
      <c r="BF2235" s="159">
        <v>1982.91</v>
      </c>
      <c r="BG2235" s="159">
        <v>49572.65</v>
      </c>
    </row>
    <row r="2236" ht="28.05" customHeight="1" spans="1:59">
      <c r="A2236" s="149"/>
      <c r="B2236" s="149"/>
      <c r="C2236" s="149"/>
      <c r="D2236" s="149" t="s">
        <v>3726</v>
      </c>
      <c r="E2236" s="340" t="s">
        <v>10208</v>
      </c>
      <c r="F2236" s="149" t="s">
        <v>3726</v>
      </c>
      <c r="G2236" s="149" t="s">
        <v>10209</v>
      </c>
      <c r="H2236" s="149" t="s">
        <v>10210</v>
      </c>
      <c r="I2236" s="149" t="s">
        <v>10177</v>
      </c>
      <c r="J2236" s="149" t="s">
        <v>10211</v>
      </c>
      <c r="K2236" s="149"/>
      <c r="L2236" s="149" t="s">
        <v>287</v>
      </c>
      <c r="M2236" s="149"/>
      <c r="N2236" s="149" t="s">
        <v>263</v>
      </c>
      <c r="O2236" s="149" t="s">
        <v>214</v>
      </c>
      <c r="P2236" s="149" t="s">
        <v>53</v>
      </c>
      <c r="Q2236" s="149"/>
      <c r="R2236" s="149" t="s">
        <v>333</v>
      </c>
      <c r="S2236" s="149" t="s">
        <v>289</v>
      </c>
      <c r="T2236" s="149" t="s">
        <v>10044</v>
      </c>
      <c r="U2236" s="149" t="s">
        <v>267</v>
      </c>
      <c r="V2236" s="149"/>
      <c r="W2236" s="149"/>
      <c r="X2236" s="149" t="s">
        <v>336</v>
      </c>
      <c r="Y2236" s="149"/>
      <c r="Z2236" s="149"/>
      <c r="AA2236" s="149"/>
      <c r="AB2236" s="149" t="s">
        <v>269</v>
      </c>
      <c r="AC2236" s="149" t="s">
        <v>318</v>
      </c>
      <c r="AD2236" s="149" t="s">
        <v>10044</v>
      </c>
      <c r="AE2236" s="149" t="s">
        <v>271</v>
      </c>
      <c r="AF2236" s="149"/>
      <c r="AG2236" s="149" t="s">
        <v>1098</v>
      </c>
      <c r="AH2236" s="149" t="s">
        <v>273</v>
      </c>
      <c r="AI2236" s="158">
        <v>96</v>
      </c>
      <c r="AJ2236" s="149"/>
      <c r="AK2236" s="159" t="s">
        <v>274</v>
      </c>
      <c r="AL2236" s="159" t="s">
        <v>274</v>
      </c>
      <c r="AM2236" s="149" t="s">
        <v>274</v>
      </c>
      <c r="AN2236" s="160">
        <v>4</v>
      </c>
      <c r="AO2236" s="149"/>
      <c r="AP2236" s="149" t="s">
        <v>274</v>
      </c>
      <c r="AQ2236" s="149" t="s">
        <v>275</v>
      </c>
      <c r="AR2236" s="158">
        <v>1</v>
      </c>
      <c r="AS2236" s="149" t="s">
        <v>275</v>
      </c>
      <c r="AT2236" s="149" t="s">
        <v>276</v>
      </c>
      <c r="AU2236" s="161">
        <v>1</v>
      </c>
      <c r="AV2236" s="159">
        <v>7606.84</v>
      </c>
      <c r="AW2236" s="159">
        <v>304.27</v>
      </c>
      <c r="AX2236" s="149" t="s">
        <v>274</v>
      </c>
      <c r="AY2236" s="162">
        <v>0</v>
      </c>
      <c r="AZ2236" s="162" t="s">
        <v>274</v>
      </c>
      <c r="BA2236" s="162">
        <v>0</v>
      </c>
      <c r="BB2236" s="159">
        <v>7302.57</v>
      </c>
      <c r="BC2236" s="162" t="s">
        <v>274</v>
      </c>
      <c r="BD2236" s="162">
        <v>0</v>
      </c>
      <c r="BE2236" s="159">
        <v>304.27</v>
      </c>
      <c r="BF2236" s="159">
        <v>304.27</v>
      </c>
      <c r="BG2236" s="159">
        <v>7606.84</v>
      </c>
    </row>
    <row r="2237" ht="28.05" customHeight="1" spans="1:59">
      <c r="A2237" s="149"/>
      <c r="B2237" s="149"/>
      <c r="C2237" s="149"/>
      <c r="D2237" s="149" t="s">
        <v>3726</v>
      </c>
      <c r="E2237" s="340" t="s">
        <v>10212</v>
      </c>
      <c r="F2237" s="149" t="s">
        <v>3726</v>
      </c>
      <c r="G2237" s="149" t="s">
        <v>10213</v>
      </c>
      <c r="H2237" s="149" t="s">
        <v>10214</v>
      </c>
      <c r="I2237" s="149" t="s">
        <v>10215</v>
      </c>
      <c r="J2237" s="149" t="s">
        <v>10216</v>
      </c>
      <c r="K2237" s="149"/>
      <c r="L2237" s="149" t="s">
        <v>287</v>
      </c>
      <c r="M2237" s="149"/>
      <c r="N2237" s="149" t="s">
        <v>263</v>
      </c>
      <c r="O2237" s="149" t="s">
        <v>214</v>
      </c>
      <c r="P2237" s="149" t="s">
        <v>53</v>
      </c>
      <c r="Q2237" s="149"/>
      <c r="R2237" s="149" t="s">
        <v>333</v>
      </c>
      <c r="S2237" s="149" t="s">
        <v>289</v>
      </c>
      <c r="T2237" s="149" t="s">
        <v>10044</v>
      </c>
      <c r="U2237" s="149" t="s">
        <v>267</v>
      </c>
      <c r="V2237" s="149"/>
      <c r="W2237" s="149"/>
      <c r="X2237" s="149" t="s">
        <v>336</v>
      </c>
      <c r="Y2237" s="149"/>
      <c r="Z2237" s="149"/>
      <c r="AA2237" s="149"/>
      <c r="AB2237" s="149" t="s">
        <v>269</v>
      </c>
      <c r="AC2237" s="149" t="s">
        <v>318</v>
      </c>
      <c r="AD2237" s="149" t="s">
        <v>10044</v>
      </c>
      <c r="AE2237" s="149" t="s">
        <v>271</v>
      </c>
      <c r="AF2237" s="149"/>
      <c r="AG2237" s="149" t="s">
        <v>1098</v>
      </c>
      <c r="AH2237" s="149" t="s">
        <v>273</v>
      </c>
      <c r="AI2237" s="158">
        <v>96</v>
      </c>
      <c r="AJ2237" s="149"/>
      <c r="AK2237" s="159" t="s">
        <v>274</v>
      </c>
      <c r="AL2237" s="159" t="s">
        <v>274</v>
      </c>
      <c r="AM2237" s="149" t="s">
        <v>274</v>
      </c>
      <c r="AN2237" s="160">
        <v>4</v>
      </c>
      <c r="AO2237" s="149"/>
      <c r="AP2237" s="149" t="s">
        <v>274</v>
      </c>
      <c r="AQ2237" s="149" t="s">
        <v>275</v>
      </c>
      <c r="AR2237" s="158">
        <v>1</v>
      </c>
      <c r="AS2237" s="149" t="s">
        <v>275</v>
      </c>
      <c r="AT2237" s="149" t="s">
        <v>276</v>
      </c>
      <c r="AU2237" s="161">
        <v>1</v>
      </c>
      <c r="AV2237" s="159">
        <v>20512.82</v>
      </c>
      <c r="AW2237" s="159">
        <v>820.51</v>
      </c>
      <c r="AX2237" s="149" t="s">
        <v>274</v>
      </c>
      <c r="AY2237" s="162">
        <v>0</v>
      </c>
      <c r="AZ2237" s="162" t="s">
        <v>274</v>
      </c>
      <c r="BA2237" s="162">
        <v>0</v>
      </c>
      <c r="BB2237" s="159">
        <v>19692.31</v>
      </c>
      <c r="BC2237" s="162" t="s">
        <v>274</v>
      </c>
      <c r="BD2237" s="162">
        <v>0</v>
      </c>
      <c r="BE2237" s="159">
        <v>820.51</v>
      </c>
      <c r="BF2237" s="159">
        <v>820.51</v>
      </c>
      <c r="BG2237" s="159">
        <v>20512.82</v>
      </c>
    </row>
    <row r="2238" ht="28.05" customHeight="1" spans="1:59">
      <c r="A2238" s="149"/>
      <c r="B2238" s="149"/>
      <c r="C2238" s="149"/>
      <c r="D2238" s="149" t="s">
        <v>3726</v>
      </c>
      <c r="E2238" s="340" t="s">
        <v>10217</v>
      </c>
      <c r="F2238" s="149" t="s">
        <v>3726</v>
      </c>
      <c r="G2238" s="149" t="s">
        <v>10218</v>
      </c>
      <c r="H2238" s="149" t="s">
        <v>10219</v>
      </c>
      <c r="I2238" s="149" t="s">
        <v>10220</v>
      </c>
      <c r="J2238" s="149" t="s">
        <v>10221</v>
      </c>
      <c r="K2238" s="149"/>
      <c r="L2238" s="149" t="s">
        <v>287</v>
      </c>
      <c r="M2238" s="149"/>
      <c r="N2238" s="149" t="s">
        <v>263</v>
      </c>
      <c r="O2238" s="149" t="s">
        <v>214</v>
      </c>
      <c r="P2238" s="149" t="s">
        <v>53</v>
      </c>
      <c r="Q2238" s="149"/>
      <c r="R2238" s="149" t="s">
        <v>333</v>
      </c>
      <c r="S2238" s="149" t="s">
        <v>289</v>
      </c>
      <c r="T2238" s="149" t="s">
        <v>10044</v>
      </c>
      <c r="U2238" s="149" t="s">
        <v>267</v>
      </c>
      <c r="V2238" s="149"/>
      <c r="W2238" s="149"/>
      <c r="X2238" s="149" t="s">
        <v>336</v>
      </c>
      <c r="Y2238" s="149"/>
      <c r="Z2238" s="149"/>
      <c r="AA2238" s="149"/>
      <c r="AB2238" s="149" t="s">
        <v>269</v>
      </c>
      <c r="AC2238" s="149" t="s">
        <v>318</v>
      </c>
      <c r="AD2238" s="149" t="s">
        <v>10044</v>
      </c>
      <c r="AE2238" s="149" t="s">
        <v>271</v>
      </c>
      <c r="AF2238" s="149"/>
      <c r="AG2238" s="149" t="s">
        <v>1098</v>
      </c>
      <c r="AH2238" s="149" t="s">
        <v>273</v>
      </c>
      <c r="AI2238" s="158">
        <v>96</v>
      </c>
      <c r="AJ2238" s="149"/>
      <c r="AK2238" s="159" t="s">
        <v>274</v>
      </c>
      <c r="AL2238" s="159" t="s">
        <v>274</v>
      </c>
      <c r="AM2238" s="149" t="s">
        <v>274</v>
      </c>
      <c r="AN2238" s="160">
        <v>4</v>
      </c>
      <c r="AO2238" s="149"/>
      <c r="AP2238" s="149" t="s">
        <v>274</v>
      </c>
      <c r="AQ2238" s="149" t="s">
        <v>275</v>
      </c>
      <c r="AR2238" s="158">
        <v>1</v>
      </c>
      <c r="AS2238" s="149" t="s">
        <v>275</v>
      </c>
      <c r="AT2238" s="149" t="s">
        <v>276</v>
      </c>
      <c r="AU2238" s="161">
        <v>1</v>
      </c>
      <c r="AV2238" s="159">
        <v>6239.32</v>
      </c>
      <c r="AW2238" s="159">
        <v>249.57</v>
      </c>
      <c r="AX2238" s="149" t="s">
        <v>274</v>
      </c>
      <c r="AY2238" s="162">
        <v>0</v>
      </c>
      <c r="AZ2238" s="162" t="s">
        <v>274</v>
      </c>
      <c r="BA2238" s="162">
        <v>0</v>
      </c>
      <c r="BB2238" s="159">
        <v>5989.75</v>
      </c>
      <c r="BC2238" s="162" t="s">
        <v>274</v>
      </c>
      <c r="BD2238" s="162">
        <v>0</v>
      </c>
      <c r="BE2238" s="159">
        <v>249.57</v>
      </c>
      <c r="BF2238" s="159">
        <v>249.57</v>
      </c>
      <c r="BG2238" s="159">
        <v>6239.32</v>
      </c>
    </row>
    <row r="2239" ht="28.05" customHeight="1" spans="1:59">
      <c r="A2239" s="149"/>
      <c r="B2239" s="149"/>
      <c r="C2239" s="149"/>
      <c r="D2239" s="149" t="s">
        <v>3726</v>
      </c>
      <c r="E2239" s="340" t="s">
        <v>121</v>
      </c>
      <c r="F2239" s="149" t="s">
        <v>3726</v>
      </c>
      <c r="G2239" s="149" t="s">
        <v>122</v>
      </c>
      <c r="H2239" s="149" t="s">
        <v>10222</v>
      </c>
      <c r="I2239" s="149" t="s">
        <v>124</v>
      </c>
      <c r="J2239" s="149" t="s">
        <v>10223</v>
      </c>
      <c r="K2239" s="149"/>
      <c r="L2239" s="149" t="s">
        <v>262</v>
      </c>
      <c r="M2239" s="149"/>
      <c r="N2239" s="149" t="s">
        <v>263</v>
      </c>
      <c r="O2239" s="149" t="s">
        <v>214</v>
      </c>
      <c r="P2239" s="149" t="s">
        <v>53</v>
      </c>
      <c r="Q2239" s="149"/>
      <c r="R2239" s="149" t="s">
        <v>7360</v>
      </c>
      <c r="S2239" s="149" t="s">
        <v>7339</v>
      </c>
      <c r="T2239" s="149" t="s">
        <v>120</v>
      </c>
      <c r="U2239" s="149" t="s">
        <v>267</v>
      </c>
      <c r="V2239" s="149"/>
      <c r="W2239" s="149"/>
      <c r="X2239" s="149" t="s">
        <v>268</v>
      </c>
      <c r="Y2239" s="149"/>
      <c r="Z2239" s="149"/>
      <c r="AA2239" s="149"/>
      <c r="AB2239" s="149" t="s">
        <v>269</v>
      </c>
      <c r="AC2239" s="149" t="s">
        <v>318</v>
      </c>
      <c r="AD2239" s="149" t="s">
        <v>120</v>
      </c>
      <c r="AE2239" s="149" t="s">
        <v>271</v>
      </c>
      <c r="AF2239" s="149"/>
      <c r="AG2239" s="149" t="s">
        <v>1098</v>
      </c>
      <c r="AH2239" s="149" t="s">
        <v>273</v>
      </c>
      <c r="AI2239" s="158">
        <v>96</v>
      </c>
      <c r="AJ2239" s="149"/>
      <c r="AK2239" s="159" t="s">
        <v>274</v>
      </c>
      <c r="AL2239" s="159" t="s">
        <v>274</v>
      </c>
      <c r="AM2239" s="149" t="s">
        <v>274</v>
      </c>
      <c r="AN2239" s="160">
        <v>4</v>
      </c>
      <c r="AO2239" s="149"/>
      <c r="AP2239" s="149" t="s">
        <v>274</v>
      </c>
      <c r="AQ2239" s="149" t="s">
        <v>275</v>
      </c>
      <c r="AR2239" s="158">
        <v>1</v>
      </c>
      <c r="AS2239" s="149" t="s">
        <v>275</v>
      </c>
      <c r="AT2239" s="149" t="s">
        <v>276</v>
      </c>
      <c r="AU2239" s="161">
        <v>1</v>
      </c>
      <c r="AV2239" s="159">
        <v>2136.75</v>
      </c>
      <c r="AW2239" s="159">
        <v>85.47</v>
      </c>
      <c r="AX2239" s="149" t="s">
        <v>274</v>
      </c>
      <c r="AY2239" s="149"/>
      <c r="AZ2239" s="162" t="s">
        <v>274</v>
      </c>
      <c r="BA2239" s="162">
        <v>0</v>
      </c>
      <c r="BB2239" s="159">
        <v>2051.28</v>
      </c>
      <c r="BC2239" s="159">
        <v>85.47</v>
      </c>
      <c r="BD2239" s="159">
        <v>85.47</v>
      </c>
      <c r="BE2239" s="159">
        <v>85.47</v>
      </c>
      <c r="BF2239" s="162">
        <v>0</v>
      </c>
      <c r="BG2239" s="159">
        <v>2136.75</v>
      </c>
    </row>
    <row r="2240" ht="28.05" customHeight="1" spans="1:59">
      <c r="A2240" s="149"/>
      <c r="B2240" s="149"/>
      <c r="C2240" s="149"/>
      <c r="D2240" s="149" t="s">
        <v>3726</v>
      </c>
      <c r="E2240" s="340" t="s">
        <v>10224</v>
      </c>
      <c r="F2240" s="149" t="s">
        <v>3726</v>
      </c>
      <c r="G2240" s="149" t="s">
        <v>10225</v>
      </c>
      <c r="H2240" s="149" t="s">
        <v>10226</v>
      </c>
      <c r="I2240" s="149"/>
      <c r="J2240" s="149" t="s">
        <v>10227</v>
      </c>
      <c r="K2240" s="149"/>
      <c r="L2240" s="149" t="s">
        <v>262</v>
      </c>
      <c r="M2240" s="149"/>
      <c r="N2240" s="149" t="s">
        <v>263</v>
      </c>
      <c r="O2240" s="149" t="s">
        <v>214</v>
      </c>
      <c r="P2240" s="149" t="s">
        <v>53</v>
      </c>
      <c r="Q2240" s="149"/>
      <c r="R2240" s="149" t="s">
        <v>7360</v>
      </c>
      <c r="S2240" s="149" t="s">
        <v>7339</v>
      </c>
      <c r="T2240" s="149" t="s">
        <v>120</v>
      </c>
      <c r="U2240" s="149" t="s">
        <v>267</v>
      </c>
      <c r="V2240" s="149"/>
      <c r="W2240" s="149"/>
      <c r="X2240" s="149" t="s">
        <v>268</v>
      </c>
      <c r="Y2240" s="149"/>
      <c r="Z2240" s="149"/>
      <c r="AA2240" s="149"/>
      <c r="AB2240" s="149" t="s">
        <v>269</v>
      </c>
      <c r="AC2240" s="149" t="s">
        <v>318</v>
      </c>
      <c r="AD2240" s="149" t="s">
        <v>120</v>
      </c>
      <c r="AE2240" s="149" t="s">
        <v>271</v>
      </c>
      <c r="AF2240" s="149"/>
      <c r="AG2240" s="149" t="s">
        <v>1098</v>
      </c>
      <c r="AH2240" s="149" t="s">
        <v>273</v>
      </c>
      <c r="AI2240" s="158">
        <v>96</v>
      </c>
      <c r="AJ2240" s="149"/>
      <c r="AK2240" s="159" t="s">
        <v>274</v>
      </c>
      <c r="AL2240" s="159" t="s">
        <v>274</v>
      </c>
      <c r="AM2240" s="149" t="s">
        <v>274</v>
      </c>
      <c r="AN2240" s="160">
        <v>4</v>
      </c>
      <c r="AO2240" s="149"/>
      <c r="AP2240" s="149" t="s">
        <v>274</v>
      </c>
      <c r="AQ2240" s="149" t="s">
        <v>275</v>
      </c>
      <c r="AR2240" s="158">
        <v>1</v>
      </c>
      <c r="AS2240" s="149" t="s">
        <v>275</v>
      </c>
      <c r="AT2240" s="149" t="s">
        <v>276</v>
      </c>
      <c r="AU2240" s="161">
        <v>1</v>
      </c>
      <c r="AV2240" s="159">
        <v>10940.17</v>
      </c>
      <c r="AW2240" s="159">
        <v>437.61</v>
      </c>
      <c r="AX2240" s="149" t="s">
        <v>274</v>
      </c>
      <c r="AY2240" s="162">
        <v>0</v>
      </c>
      <c r="AZ2240" s="162" t="s">
        <v>274</v>
      </c>
      <c r="BA2240" s="162">
        <v>0</v>
      </c>
      <c r="BB2240" s="159">
        <v>10502.56</v>
      </c>
      <c r="BC2240" s="162" t="s">
        <v>274</v>
      </c>
      <c r="BD2240" s="162">
        <v>0</v>
      </c>
      <c r="BE2240" s="159">
        <v>437.61</v>
      </c>
      <c r="BF2240" s="159">
        <v>437.61</v>
      </c>
      <c r="BG2240" s="159">
        <v>10940.17</v>
      </c>
    </row>
    <row r="2241" ht="28.05" customHeight="1" spans="1:59">
      <c r="A2241" s="149"/>
      <c r="B2241" s="149"/>
      <c r="C2241" s="149"/>
      <c r="D2241" s="149" t="s">
        <v>3726</v>
      </c>
      <c r="E2241" s="340" t="s">
        <v>10228</v>
      </c>
      <c r="F2241" s="149" t="s">
        <v>3726</v>
      </c>
      <c r="G2241" s="149" t="s">
        <v>10229</v>
      </c>
      <c r="H2241" s="149" t="s">
        <v>10230</v>
      </c>
      <c r="I2241" s="149" t="s">
        <v>7425</v>
      </c>
      <c r="J2241" s="149" t="s">
        <v>10231</v>
      </c>
      <c r="K2241" s="149"/>
      <c r="L2241" s="149" t="s">
        <v>262</v>
      </c>
      <c r="M2241" s="149"/>
      <c r="N2241" s="149" t="s">
        <v>263</v>
      </c>
      <c r="O2241" s="149" t="s">
        <v>214</v>
      </c>
      <c r="P2241" s="149" t="s">
        <v>53</v>
      </c>
      <c r="Q2241" s="149"/>
      <c r="R2241" s="149" t="s">
        <v>7360</v>
      </c>
      <c r="S2241" s="149" t="s">
        <v>7339</v>
      </c>
      <c r="T2241" s="149" t="s">
        <v>120</v>
      </c>
      <c r="U2241" s="149" t="s">
        <v>267</v>
      </c>
      <c r="V2241" s="149"/>
      <c r="W2241" s="149"/>
      <c r="X2241" s="149" t="s">
        <v>268</v>
      </c>
      <c r="Y2241" s="149"/>
      <c r="Z2241" s="149"/>
      <c r="AA2241" s="149"/>
      <c r="AB2241" s="149" t="s">
        <v>269</v>
      </c>
      <c r="AC2241" s="149" t="s">
        <v>318</v>
      </c>
      <c r="AD2241" s="149" t="s">
        <v>120</v>
      </c>
      <c r="AE2241" s="149" t="s">
        <v>271</v>
      </c>
      <c r="AF2241" s="149"/>
      <c r="AG2241" s="149" t="s">
        <v>1098</v>
      </c>
      <c r="AH2241" s="149" t="s">
        <v>273</v>
      </c>
      <c r="AI2241" s="158">
        <v>96</v>
      </c>
      <c r="AJ2241" s="149"/>
      <c r="AK2241" s="159" t="s">
        <v>274</v>
      </c>
      <c r="AL2241" s="159" t="s">
        <v>274</v>
      </c>
      <c r="AM2241" s="149" t="s">
        <v>274</v>
      </c>
      <c r="AN2241" s="160">
        <v>4</v>
      </c>
      <c r="AO2241" s="149"/>
      <c r="AP2241" s="149" t="s">
        <v>274</v>
      </c>
      <c r="AQ2241" s="149" t="s">
        <v>275</v>
      </c>
      <c r="AR2241" s="158">
        <v>1</v>
      </c>
      <c r="AS2241" s="149" t="s">
        <v>275</v>
      </c>
      <c r="AT2241" s="149" t="s">
        <v>276</v>
      </c>
      <c r="AU2241" s="161">
        <v>1</v>
      </c>
      <c r="AV2241" s="159">
        <v>6410.26</v>
      </c>
      <c r="AW2241" s="159">
        <v>256.41</v>
      </c>
      <c r="AX2241" s="149" t="s">
        <v>274</v>
      </c>
      <c r="AY2241" s="162">
        <v>0</v>
      </c>
      <c r="AZ2241" s="162" t="s">
        <v>274</v>
      </c>
      <c r="BA2241" s="162">
        <v>0</v>
      </c>
      <c r="BB2241" s="159">
        <v>6153.85</v>
      </c>
      <c r="BC2241" s="162" t="s">
        <v>274</v>
      </c>
      <c r="BD2241" s="162">
        <v>0</v>
      </c>
      <c r="BE2241" s="159">
        <v>256.41</v>
      </c>
      <c r="BF2241" s="159">
        <v>256.41</v>
      </c>
      <c r="BG2241" s="159">
        <v>6410.26</v>
      </c>
    </row>
    <row r="2242" ht="28.05" customHeight="1" spans="1:59">
      <c r="A2242" s="149"/>
      <c r="B2242" s="149"/>
      <c r="C2242" s="149"/>
      <c r="D2242" s="149" t="s">
        <v>3726</v>
      </c>
      <c r="E2242" s="340" t="s">
        <v>10232</v>
      </c>
      <c r="F2242" s="149" t="s">
        <v>3726</v>
      </c>
      <c r="G2242" s="149" t="s">
        <v>10233</v>
      </c>
      <c r="H2242" s="149" t="s">
        <v>10234</v>
      </c>
      <c r="I2242" s="149"/>
      <c r="J2242" s="149" t="s">
        <v>10235</v>
      </c>
      <c r="K2242" s="149"/>
      <c r="L2242" s="149" t="s">
        <v>262</v>
      </c>
      <c r="M2242" s="149"/>
      <c r="N2242" s="149" t="s">
        <v>263</v>
      </c>
      <c r="O2242" s="149" t="s">
        <v>214</v>
      </c>
      <c r="P2242" s="149" t="s">
        <v>53</v>
      </c>
      <c r="Q2242" s="149"/>
      <c r="R2242" s="149" t="s">
        <v>7360</v>
      </c>
      <c r="S2242" s="149" t="s">
        <v>7339</v>
      </c>
      <c r="T2242" s="149" t="s">
        <v>120</v>
      </c>
      <c r="U2242" s="149" t="s">
        <v>267</v>
      </c>
      <c r="V2242" s="149"/>
      <c r="W2242" s="149"/>
      <c r="X2242" s="149" t="s">
        <v>268</v>
      </c>
      <c r="Y2242" s="149"/>
      <c r="Z2242" s="149"/>
      <c r="AA2242" s="149"/>
      <c r="AB2242" s="149" t="s">
        <v>269</v>
      </c>
      <c r="AC2242" s="149" t="s">
        <v>318</v>
      </c>
      <c r="AD2242" s="149" t="s">
        <v>120</v>
      </c>
      <c r="AE2242" s="149" t="s">
        <v>271</v>
      </c>
      <c r="AF2242" s="149"/>
      <c r="AG2242" s="149" t="s">
        <v>1098</v>
      </c>
      <c r="AH2242" s="149" t="s">
        <v>273</v>
      </c>
      <c r="AI2242" s="158">
        <v>96</v>
      </c>
      <c r="AJ2242" s="149"/>
      <c r="AK2242" s="159" t="s">
        <v>274</v>
      </c>
      <c r="AL2242" s="159" t="s">
        <v>274</v>
      </c>
      <c r="AM2242" s="149" t="s">
        <v>274</v>
      </c>
      <c r="AN2242" s="160">
        <v>4</v>
      </c>
      <c r="AO2242" s="149"/>
      <c r="AP2242" s="149" t="s">
        <v>274</v>
      </c>
      <c r="AQ2242" s="149" t="s">
        <v>275</v>
      </c>
      <c r="AR2242" s="158">
        <v>1</v>
      </c>
      <c r="AS2242" s="149" t="s">
        <v>275</v>
      </c>
      <c r="AT2242" s="149" t="s">
        <v>276</v>
      </c>
      <c r="AU2242" s="161">
        <v>1</v>
      </c>
      <c r="AV2242" s="159">
        <v>109401.71</v>
      </c>
      <c r="AW2242" s="159">
        <v>4376.07</v>
      </c>
      <c r="AX2242" s="149" t="s">
        <v>274</v>
      </c>
      <c r="AY2242" s="162">
        <v>0</v>
      </c>
      <c r="AZ2242" s="162" t="s">
        <v>274</v>
      </c>
      <c r="BA2242" s="162">
        <v>0</v>
      </c>
      <c r="BB2242" s="159">
        <v>105025.64</v>
      </c>
      <c r="BC2242" s="162" t="s">
        <v>274</v>
      </c>
      <c r="BD2242" s="162">
        <v>0</v>
      </c>
      <c r="BE2242" s="159">
        <v>4376.07</v>
      </c>
      <c r="BF2242" s="159">
        <v>4376.07</v>
      </c>
      <c r="BG2242" s="159">
        <v>109401.71</v>
      </c>
    </row>
    <row r="2243" ht="28.05" customHeight="1" spans="1:59">
      <c r="A2243" s="149"/>
      <c r="B2243" s="149"/>
      <c r="C2243" s="149"/>
      <c r="D2243" s="149" t="s">
        <v>3726</v>
      </c>
      <c r="E2243" s="340" t="s">
        <v>10236</v>
      </c>
      <c r="F2243" s="149" t="s">
        <v>3726</v>
      </c>
      <c r="G2243" s="149" t="s">
        <v>10237</v>
      </c>
      <c r="H2243" s="149" t="s">
        <v>10238</v>
      </c>
      <c r="I2243" s="149" t="s">
        <v>7439</v>
      </c>
      <c r="J2243" s="149" t="s">
        <v>10239</v>
      </c>
      <c r="K2243" s="149"/>
      <c r="L2243" s="149" t="s">
        <v>262</v>
      </c>
      <c r="M2243" s="149"/>
      <c r="N2243" s="149" t="s">
        <v>263</v>
      </c>
      <c r="O2243" s="149" t="s">
        <v>214</v>
      </c>
      <c r="P2243" s="149" t="s">
        <v>53</v>
      </c>
      <c r="Q2243" s="149"/>
      <c r="R2243" s="149" t="s">
        <v>7360</v>
      </c>
      <c r="S2243" s="149" t="s">
        <v>7339</v>
      </c>
      <c r="T2243" s="149" t="s">
        <v>120</v>
      </c>
      <c r="U2243" s="149" t="s">
        <v>267</v>
      </c>
      <c r="V2243" s="149"/>
      <c r="W2243" s="149"/>
      <c r="X2243" s="149" t="s">
        <v>268</v>
      </c>
      <c r="Y2243" s="149"/>
      <c r="Z2243" s="149"/>
      <c r="AA2243" s="149"/>
      <c r="AB2243" s="149" t="s">
        <v>269</v>
      </c>
      <c r="AC2243" s="149" t="s">
        <v>318</v>
      </c>
      <c r="AD2243" s="149" t="s">
        <v>120</v>
      </c>
      <c r="AE2243" s="149" t="s">
        <v>271</v>
      </c>
      <c r="AF2243" s="149"/>
      <c r="AG2243" s="149" t="s">
        <v>1098</v>
      </c>
      <c r="AH2243" s="149" t="s">
        <v>273</v>
      </c>
      <c r="AI2243" s="158">
        <v>96</v>
      </c>
      <c r="AJ2243" s="149"/>
      <c r="AK2243" s="159" t="s">
        <v>274</v>
      </c>
      <c r="AL2243" s="159" t="s">
        <v>274</v>
      </c>
      <c r="AM2243" s="149" t="s">
        <v>274</v>
      </c>
      <c r="AN2243" s="160">
        <v>4</v>
      </c>
      <c r="AO2243" s="149"/>
      <c r="AP2243" s="149" t="s">
        <v>274</v>
      </c>
      <c r="AQ2243" s="149" t="s">
        <v>275</v>
      </c>
      <c r="AR2243" s="158">
        <v>1</v>
      </c>
      <c r="AS2243" s="149" t="s">
        <v>275</v>
      </c>
      <c r="AT2243" s="149" t="s">
        <v>276</v>
      </c>
      <c r="AU2243" s="161">
        <v>1</v>
      </c>
      <c r="AV2243" s="159">
        <v>38461.54</v>
      </c>
      <c r="AW2243" s="159">
        <v>1538.46</v>
      </c>
      <c r="AX2243" s="149" t="s">
        <v>274</v>
      </c>
      <c r="AY2243" s="162">
        <v>0</v>
      </c>
      <c r="AZ2243" s="162" t="s">
        <v>274</v>
      </c>
      <c r="BA2243" s="162">
        <v>0</v>
      </c>
      <c r="BB2243" s="159">
        <v>36923.08</v>
      </c>
      <c r="BC2243" s="162" t="s">
        <v>274</v>
      </c>
      <c r="BD2243" s="162">
        <v>0</v>
      </c>
      <c r="BE2243" s="159">
        <v>1538.46</v>
      </c>
      <c r="BF2243" s="159">
        <v>1538.46</v>
      </c>
      <c r="BG2243" s="159">
        <v>38461.54</v>
      </c>
    </row>
    <row r="2244" ht="28.05" customHeight="1" spans="1:59">
      <c r="A2244" s="149"/>
      <c r="B2244" s="149"/>
      <c r="C2244" s="149"/>
      <c r="D2244" s="149" t="s">
        <v>3726</v>
      </c>
      <c r="E2244" s="340" t="s">
        <v>10240</v>
      </c>
      <c r="F2244" s="149" t="s">
        <v>3726</v>
      </c>
      <c r="G2244" s="149" t="s">
        <v>10241</v>
      </c>
      <c r="H2244" s="149" t="s">
        <v>10242</v>
      </c>
      <c r="I2244" s="149" t="s">
        <v>10243</v>
      </c>
      <c r="J2244" s="149" t="s">
        <v>10244</v>
      </c>
      <c r="K2244" s="149"/>
      <c r="L2244" s="149" t="s">
        <v>262</v>
      </c>
      <c r="M2244" s="149"/>
      <c r="N2244" s="149" t="s">
        <v>263</v>
      </c>
      <c r="O2244" s="149" t="s">
        <v>214</v>
      </c>
      <c r="P2244" s="149" t="s">
        <v>53</v>
      </c>
      <c r="Q2244" s="149"/>
      <c r="R2244" s="149" t="s">
        <v>7360</v>
      </c>
      <c r="S2244" s="149" t="s">
        <v>7339</v>
      </c>
      <c r="T2244" s="149" t="s">
        <v>120</v>
      </c>
      <c r="U2244" s="149" t="s">
        <v>267</v>
      </c>
      <c r="V2244" s="149"/>
      <c r="W2244" s="149"/>
      <c r="X2244" s="149" t="s">
        <v>268</v>
      </c>
      <c r="Y2244" s="149"/>
      <c r="Z2244" s="149"/>
      <c r="AA2244" s="149"/>
      <c r="AB2244" s="149" t="s">
        <v>269</v>
      </c>
      <c r="AC2244" s="149" t="s">
        <v>318</v>
      </c>
      <c r="AD2244" s="149" t="s">
        <v>120</v>
      </c>
      <c r="AE2244" s="149" t="s">
        <v>271</v>
      </c>
      <c r="AF2244" s="149"/>
      <c r="AG2244" s="149" t="s">
        <v>1098</v>
      </c>
      <c r="AH2244" s="149" t="s">
        <v>273</v>
      </c>
      <c r="AI2244" s="158">
        <v>96</v>
      </c>
      <c r="AJ2244" s="149"/>
      <c r="AK2244" s="159" t="s">
        <v>274</v>
      </c>
      <c r="AL2244" s="159" t="s">
        <v>274</v>
      </c>
      <c r="AM2244" s="149" t="s">
        <v>274</v>
      </c>
      <c r="AN2244" s="160">
        <v>4</v>
      </c>
      <c r="AO2244" s="149"/>
      <c r="AP2244" s="149" t="s">
        <v>274</v>
      </c>
      <c r="AQ2244" s="149" t="s">
        <v>275</v>
      </c>
      <c r="AR2244" s="158">
        <v>1</v>
      </c>
      <c r="AS2244" s="149" t="s">
        <v>275</v>
      </c>
      <c r="AT2244" s="149" t="s">
        <v>276</v>
      </c>
      <c r="AU2244" s="161">
        <v>1</v>
      </c>
      <c r="AV2244" s="159">
        <v>5128.21</v>
      </c>
      <c r="AW2244" s="159">
        <v>205.13</v>
      </c>
      <c r="AX2244" s="149" t="s">
        <v>274</v>
      </c>
      <c r="AY2244" s="162">
        <v>0</v>
      </c>
      <c r="AZ2244" s="162" t="s">
        <v>274</v>
      </c>
      <c r="BA2244" s="162">
        <v>0</v>
      </c>
      <c r="BB2244" s="159">
        <v>4923.08</v>
      </c>
      <c r="BC2244" s="162" t="s">
        <v>274</v>
      </c>
      <c r="BD2244" s="162">
        <v>0</v>
      </c>
      <c r="BE2244" s="159">
        <v>205.13</v>
      </c>
      <c r="BF2244" s="159">
        <v>205.13</v>
      </c>
      <c r="BG2244" s="159">
        <v>5128.21</v>
      </c>
    </row>
    <row r="2245" ht="28.05" customHeight="1" spans="1:59">
      <c r="A2245" s="149"/>
      <c r="B2245" s="149"/>
      <c r="C2245" s="149"/>
      <c r="D2245" s="149" t="s">
        <v>3726</v>
      </c>
      <c r="E2245" s="340" t="s">
        <v>10245</v>
      </c>
      <c r="F2245" s="149" t="s">
        <v>3726</v>
      </c>
      <c r="G2245" s="149" t="s">
        <v>10246</v>
      </c>
      <c r="H2245" s="149" t="s">
        <v>10247</v>
      </c>
      <c r="I2245" s="149" t="s">
        <v>7417</v>
      </c>
      <c r="J2245" s="149" t="s">
        <v>10248</v>
      </c>
      <c r="K2245" s="149"/>
      <c r="L2245" s="149" t="s">
        <v>262</v>
      </c>
      <c r="M2245" s="149"/>
      <c r="N2245" s="149" t="s">
        <v>263</v>
      </c>
      <c r="O2245" s="149" t="s">
        <v>214</v>
      </c>
      <c r="P2245" s="149" t="s">
        <v>53</v>
      </c>
      <c r="Q2245" s="149"/>
      <c r="R2245" s="149" t="s">
        <v>7360</v>
      </c>
      <c r="S2245" s="149" t="s">
        <v>7339</v>
      </c>
      <c r="T2245" s="149" t="s">
        <v>120</v>
      </c>
      <c r="U2245" s="149" t="s">
        <v>267</v>
      </c>
      <c r="V2245" s="149"/>
      <c r="W2245" s="149"/>
      <c r="X2245" s="149" t="s">
        <v>268</v>
      </c>
      <c r="Y2245" s="149"/>
      <c r="Z2245" s="149"/>
      <c r="AA2245" s="149"/>
      <c r="AB2245" s="149" t="s">
        <v>269</v>
      </c>
      <c r="AC2245" s="149" t="s">
        <v>318</v>
      </c>
      <c r="AD2245" s="149" t="s">
        <v>120</v>
      </c>
      <c r="AE2245" s="149" t="s">
        <v>271</v>
      </c>
      <c r="AF2245" s="149"/>
      <c r="AG2245" s="149" t="s">
        <v>1098</v>
      </c>
      <c r="AH2245" s="149" t="s">
        <v>273</v>
      </c>
      <c r="AI2245" s="158">
        <v>96</v>
      </c>
      <c r="AJ2245" s="149"/>
      <c r="AK2245" s="159" t="s">
        <v>274</v>
      </c>
      <c r="AL2245" s="159" t="s">
        <v>274</v>
      </c>
      <c r="AM2245" s="149" t="s">
        <v>274</v>
      </c>
      <c r="AN2245" s="160">
        <v>4</v>
      </c>
      <c r="AO2245" s="149"/>
      <c r="AP2245" s="149" t="s">
        <v>274</v>
      </c>
      <c r="AQ2245" s="149" t="s">
        <v>275</v>
      </c>
      <c r="AR2245" s="158">
        <v>1</v>
      </c>
      <c r="AS2245" s="149" t="s">
        <v>275</v>
      </c>
      <c r="AT2245" s="149" t="s">
        <v>276</v>
      </c>
      <c r="AU2245" s="161">
        <v>1</v>
      </c>
      <c r="AV2245" s="159">
        <v>56410.26</v>
      </c>
      <c r="AW2245" s="159">
        <v>2256.41</v>
      </c>
      <c r="AX2245" s="149" t="s">
        <v>274</v>
      </c>
      <c r="AY2245" s="162">
        <v>0</v>
      </c>
      <c r="AZ2245" s="162" t="s">
        <v>274</v>
      </c>
      <c r="BA2245" s="162">
        <v>0</v>
      </c>
      <c r="BB2245" s="159">
        <v>54153.85</v>
      </c>
      <c r="BC2245" s="162" t="s">
        <v>274</v>
      </c>
      <c r="BD2245" s="162">
        <v>0</v>
      </c>
      <c r="BE2245" s="159">
        <v>2256.41</v>
      </c>
      <c r="BF2245" s="159">
        <v>2256.41</v>
      </c>
      <c r="BG2245" s="159">
        <v>56410.26</v>
      </c>
    </row>
    <row r="2246" ht="28.05" customHeight="1" spans="1:59">
      <c r="A2246" s="149"/>
      <c r="B2246" s="149"/>
      <c r="C2246" s="149"/>
      <c r="D2246" s="149" t="s">
        <v>3726</v>
      </c>
      <c r="E2246" s="340" t="s">
        <v>10249</v>
      </c>
      <c r="F2246" s="149" t="s">
        <v>3726</v>
      </c>
      <c r="G2246" s="149" t="s">
        <v>10250</v>
      </c>
      <c r="H2246" s="149" t="s">
        <v>10251</v>
      </c>
      <c r="I2246" s="149" t="s">
        <v>10252</v>
      </c>
      <c r="J2246" s="149" t="s">
        <v>10253</v>
      </c>
      <c r="K2246" s="149"/>
      <c r="L2246" s="149" t="s">
        <v>287</v>
      </c>
      <c r="M2246" s="149"/>
      <c r="N2246" s="149" t="s">
        <v>263</v>
      </c>
      <c r="O2246" s="149" t="s">
        <v>214</v>
      </c>
      <c r="P2246" s="149" t="s">
        <v>53</v>
      </c>
      <c r="Q2246" s="149"/>
      <c r="R2246" s="149" t="s">
        <v>333</v>
      </c>
      <c r="S2246" s="149" t="s">
        <v>289</v>
      </c>
      <c r="T2246" s="149" t="s">
        <v>10044</v>
      </c>
      <c r="U2246" s="149" t="s">
        <v>267</v>
      </c>
      <c r="V2246" s="149"/>
      <c r="W2246" s="149"/>
      <c r="X2246" s="149" t="s">
        <v>336</v>
      </c>
      <c r="Y2246" s="149"/>
      <c r="Z2246" s="149"/>
      <c r="AA2246" s="149"/>
      <c r="AB2246" s="149" t="s">
        <v>269</v>
      </c>
      <c r="AC2246" s="149" t="s">
        <v>318</v>
      </c>
      <c r="AD2246" s="149" t="s">
        <v>10044</v>
      </c>
      <c r="AE2246" s="149" t="s">
        <v>271</v>
      </c>
      <c r="AF2246" s="149"/>
      <c r="AG2246" s="149" t="s">
        <v>1098</v>
      </c>
      <c r="AH2246" s="149" t="s">
        <v>273</v>
      </c>
      <c r="AI2246" s="158">
        <v>96</v>
      </c>
      <c r="AJ2246" s="149"/>
      <c r="AK2246" s="159" t="s">
        <v>274</v>
      </c>
      <c r="AL2246" s="159" t="s">
        <v>274</v>
      </c>
      <c r="AM2246" s="149" t="s">
        <v>274</v>
      </c>
      <c r="AN2246" s="160">
        <v>4</v>
      </c>
      <c r="AO2246" s="149"/>
      <c r="AP2246" s="149" t="s">
        <v>274</v>
      </c>
      <c r="AQ2246" s="149" t="s">
        <v>275</v>
      </c>
      <c r="AR2246" s="158">
        <v>1</v>
      </c>
      <c r="AS2246" s="149" t="s">
        <v>275</v>
      </c>
      <c r="AT2246" s="149" t="s">
        <v>276</v>
      </c>
      <c r="AU2246" s="161">
        <v>1</v>
      </c>
      <c r="AV2246" s="159">
        <v>6410.25</v>
      </c>
      <c r="AW2246" s="159">
        <v>256.41</v>
      </c>
      <c r="AX2246" s="149" t="s">
        <v>274</v>
      </c>
      <c r="AY2246" s="162">
        <v>0</v>
      </c>
      <c r="AZ2246" s="162" t="s">
        <v>274</v>
      </c>
      <c r="BA2246" s="162">
        <v>0</v>
      </c>
      <c r="BB2246" s="159">
        <v>6153.84</v>
      </c>
      <c r="BC2246" s="162" t="s">
        <v>274</v>
      </c>
      <c r="BD2246" s="162">
        <v>0</v>
      </c>
      <c r="BE2246" s="159">
        <v>256.41</v>
      </c>
      <c r="BF2246" s="159">
        <v>256.41</v>
      </c>
      <c r="BG2246" s="159">
        <v>6410.25</v>
      </c>
    </row>
    <row r="2247" ht="28.05" customHeight="1" spans="1:59">
      <c r="A2247" s="149"/>
      <c r="B2247" s="149"/>
      <c r="C2247" s="149"/>
      <c r="D2247" s="149" t="s">
        <v>3726</v>
      </c>
      <c r="E2247" s="340" t="s">
        <v>10254</v>
      </c>
      <c r="F2247" s="149" t="s">
        <v>3726</v>
      </c>
      <c r="G2247" s="149" t="s">
        <v>10255</v>
      </c>
      <c r="H2247" s="149" t="s">
        <v>10256</v>
      </c>
      <c r="I2247" s="149" t="s">
        <v>10257</v>
      </c>
      <c r="J2247" s="149" t="s">
        <v>10258</v>
      </c>
      <c r="K2247" s="149"/>
      <c r="L2247" s="149" t="s">
        <v>287</v>
      </c>
      <c r="M2247" s="149"/>
      <c r="N2247" s="149" t="s">
        <v>263</v>
      </c>
      <c r="O2247" s="149" t="s">
        <v>214</v>
      </c>
      <c r="P2247" s="149" t="s">
        <v>53</v>
      </c>
      <c r="Q2247" s="149"/>
      <c r="R2247" s="149" t="s">
        <v>333</v>
      </c>
      <c r="S2247" s="149" t="s">
        <v>289</v>
      </c>
      <c r="T2247" s="149" t="s">
        <v>10259</v>
      </c>
      <c r="U2247" s="149" t="s">
        <v>267</v>
      </c>
      <c r="V2247" s="149"/>
      <c r="W2247" s="149"/>
      <c r="X2247" s="149" t="s">
        <v>336</v>
      </c>
      <c r="Y2247" s="149"/>
      <c r="Z2247" s="149"/>
      <c r="AA2247" s="149"/>
      <c r="AB2247" s="149" t="s">
        <v>269</v>
      </c>
      <c r="AC2247" s="149" t="s">
        <v>318</v>
      </c>
      <c r="AD2247" s="149" t="s">
        <v>10259</v>
      </c>
      <c r="AE2247" s="149" t="s">
        <v>271</v>
      </c>
      <c r="AF2247" s="149"/>
      <c r="AG2247" s="149" t="s">
        <v>1098</v>
      </c>
      <c r="AH2247" s="149" t="s">
        <v>273</v>
      </c>
      <c r="AI2247" s="158">
        <v>96</v>
      </c>
      <c r="AJ2247" s="149"/>
      <c r="AK2247" s="159" t="s">
        <v>274</v>
      </c>
      <c r="AL2247" s="159" t="s">
        <v>274</v>
      </c>
      <c r="AM2247" s="149" t="s">
        <v>274</v>
      </c>
      <c r="AN2247" s="160">
        <v>4</v>
      </c>
      <c r="AO2247" s="149"/>
      <c r="AP2247" s="149" t="s">
        <v>274</v>
      </c>
      <c r="AQ2247" s="149" t="s">
        <v>275</v>
      </c>
      <c r="AR2247" s="158">
        <v>1</v>
      </c>
      <c r="AS2247" s="149" t="s">
        <v>275</v>
      </c>
      <c r="AT2247" s="149" t="s">
        <v>276</v>
      </c>
      <c r="AU2247" s="161">
        <v>1</v>
      </c>
      <c r="AV2247" s="159">
        <v>261767.52</v>
      </c>
      <c r="AW2247" s="159">
        <v>10470.7</v>
      </c>
      <c r="AX2247" s="149" t="s">
        <v>274</v>
      </c>
      <c r="AY2247" s="162">
        <v>0</v>
      </c>
      <c r="AZ2247" s="162" t="s">
        <v>274</v>
      </c>
      <c r="BA2247" s="162">
        <v>0</v>
      </c>
      <c r="BB2247" s="159">
        <v>251296.82</v>
      </c>
      <c r="BC2247" s="162" t="s">
        <v>274</v>
      </c>
      <c r="BD2247" s="162">
        <v>0</v>
      </c>
      <c r="BE2247" s="159">
        <v>10470.7</v>
      </c>
      <c r="BF2247" s="159">
        <v>10470.7</v>
      </c>
      <c r="BG2247" s="159">
        <v>261767.52</v>
      </c>
    </row>
    <row r="2248" ht="28.05" customHeight="1" spans="1:59">
      <c r="A2248" s="149"/>
      <c r="B2248" s="149"/>
      <c r="C2248" s="149"/>
      <c r="D2248" s="149" t="s">
        <v>3726</v>
      </c>
      <c r="E2248" s="340" t="s">
        <v>10260</v>
      </c>
      <c r="F2248" s="149" t="s">
        <v>3726</v>
      </c>
      <c r="G2248" s="149" t="s">
        <v>10261</v>
      </c>
      <c r="H2248" s="149" t="s">
        <v>10262</v>
      </c>
      <c r="I2248" s="149" t="s">
        <v>10263</v>
      </c>
      <c r="J2248" s="149" t="s">
        <v>10264</v>
      </c>
      <c r="K2248" s="149"/>
      <c r="L2248" s="149" t="s">
        <v>287</v>
      </c>
      <c r="M2248" s="149"/>
      <c r="N2248" s="149" t="s">
        <v>263</v>
      </c>
      <c r="O2248" s="149" t="s">
        <v>214</v>
      </c>
      <c r="P2248" s="149" t="s">
        <v>53</v>
      </c>
      <c r="Q2248" s="149"/>
      <c r="R2248" s="149" t="s">
        <v>333</v>
      </c>
      <c r="S2248" s="149" t="s">
        <v>289</v>
      </c>
      <c r="T2248" s="149" t="s">
        <v>10259</v>
      </c>
      <c r="U2248" s="149" t="s">
        <v>267</v>
      </c>
      <c r="V2248" s="149"/>
      <c r="W2248" s="149"/>
      <c r="X2248" s="149" t="s">
        <v>336</v>
      </c>
      <c r="Y2248" s="149"/>
      <c r="Z2248" s="149"/>
      <c r="AA2248" s="149"/>
      <c r="AB2248" s="149" t="s">
        <v>269</v>
      </c>
      <c r="AC2248" s="149" t="s">
        <v>318</v>
      </c>
      <c r="AD2248" s="149" t="s">
        <v>10259</v>
      </c>
      <c r="AE2248" s="149" t="s">
        <v>271</v>
      </c>
      <c r="AF2248" s="149"/>
      <c r="AG2248" s="149" t="s">
        <v>1098</v>
      </c>
      <c r="AH2248" s="149" t="s">
        <v>273</v>
      </c>
      <c r="AI2248" s="158">
        <v>96</v>
      </c>
      <c r="AJ2248" s="149"/>
      <c r="AK2248" s="159" t="s">
        <v>274</v>
      </c>
      <c r="AL2248" s="159" t="s">
        <v>274</v>
      </c>
      <c r="AM2248" s="149" t="s">
        <v>274</v>
      </c>
      <c r="AN2248" s="160">
        <v>4</v>
      </c>
      <c r="AO2248" s="149"/>
      <c r="AP2248" s="149" t="s">
        <v>274</v>
      </c>
      <c r="AQ2248" s="149" t="s">
        <v>275</v>
      </c>
      <c r="AR2248" s="158">
        <v>1</v>
      </c>
      <c r="AS2248" s="149" t="s">
        <v>275</v>
      </c>
      <c r="AT2248" s="149" t="s">
        <v>276</v>
      </c>
      <c r="AU2248" s="161">
        <v>1</v>
      </c>
      <c r="AV2248" s="159">
        <v>221584.45</v>
      </c>
      <c r="AW2248" s="159">
        <v>8863.38</v>
      </c>
      <c r="AX2248" s="149" t="s">
        <v>274</v>
      </c>
      <c r="AY2248" s="162">
        <v>0</v>
      </c>
      <c r="AZ2248" s="162" t="s">
        <v>274</v>
      </c>
      <c r="BA2248" s="162">
        <v>0</v>
      </c>
      <c r="BB2248" s="159">
        <v>212721.07</v>
      </c>
      <c r="BC2248" s="162" t="s">
        <v>274</v>
      </c>
      <c r="BD2248" s="162">
        <v>0</v>
      </c>
      <c r="BE2248" s="159">
        <v>8863.38</v>
      </c>
      <c r="BF2248" s="159">
        <v>8863.38</v>
      </c>
      <c r="BG2248" s="159">
        <v>221584.45</v>
      </c>
    </row>
    <row r="2249" ht="28.05" customHeight="1" spans="1:59">
      <c r="A2249" s="149"/>
      <c r="B2249" s="149"/>
      <c r="C2249" s="149"/>
      <c r="D2249" s="149" t="s">
        <v>3726</v>
      </c>
      <c r="E2249" s="340" t="s">
        <v>10265</v>
      </c>
      <c r="F2249" s="149" t="s">
        <v>3726</v>
      </c>
      <c r="G2249" s="149" t="s">
        <v>10266</v>
      </c>
      <c r="H2249" s="149" t="s">
        <v>10267</v>
      </c>
      <c r="I2249" s="149" t="s">
        <v>10268</v>
      </c>
      <c r="J2249" s="149" t="s">
        <v>10269</v>
      </c>
      <c r="K2249" s="149"/>
      <c r="L2249" s="149" t="s">
        <v>287</v>
      </c>
      <c r="M2249" s="149"/>
      <c r="N2249" s="149" t="s">
        <v>263</v>
      </c>
      <c r="O2249" s="149" t="s">
        <v>214</v>
      </c>
      <c r="P2249" s="149" t="s">
        <v>53</v>
      </c>
      <c r="Q2249" s="149"/>
      <c r="R2249" s="149" t="s">
        <v>333</v>
      </c>
      <c r="S2249" s="149" t="s">
        <v>289</v>
      </c>
      <c r="T2249" s="149" t="s">
        <v>10259</v>
      </c>
      <c r="U2249" s="149" t="s">
        <v>267</v>
      </c>
      <c r="V2249" s="149"/>
      <c r="W2249" s="149"/>
      <c r="X2249" s="149" t="s">
        <v>336</v>
      </c>
      <c r="Y2249" s="149"/>
      <c r="Z2249" s="149"/>
      <c r="AA2249" s="149"/>
      <c r="AB2249" s="149" t="s">
        <v>269</v>
      </c>
      <c r="AC2249" s="149" t="s">
        <v>318</v>
      </c>
      <c r="AD2249" s="149" t="s">
        <v>10259</v>
      </c>
      <c r="AE2249" s="149" t="s">
        <v>271</v>
      </c>
      <c r="AF2249" s="149"/>
      <c r="AG2249" s="149" t="s">
        <v>1098</v>
      </c>
      <c r="AH2249" s="149" t="s">
        <v>273</v>
      </c>
      <c r="AI2249" s="158">
        <v>96</v>
      </c>
      <c r="AJ2249" s="149"/>
      <c r="AK2249" s="159" t="s">
        <v>274</v>
      </c>
      <c r="AL2249" s="159" t="s">
        <v>274</v>
      </c>
      <c r="AM2249" s="149" t="s">
        <v>274</v>
      </c>
      <c r="AN2249" s="160">
        <v>4</v>
      </c>
      <c r="AO2249" s="149"/>
      <c r="AP2249" s="149" t="s">
        <v>274</v>
      </c>
      <c r="AQ2249" s="149" t="s">
        <v>275</v>
      </c>
      <c r="AR2249" s="158">
        <v>1</v>
      </c>
      <c r="AS2249" s="149" t="s">
        <v>275</v>
      </c>
      <c r="AT2249" s="149" t="s">
        <v>276</v>
      </c>
      <c r="AU2249" s="161">
        <v>1</v>
      </c>
      <c r="AV2249" s="159">
        <v>162020.85</v>
      </c>
      <c r="AW2249" s="159">
        <v>6480.83</v>
      </c>
      <c r="AX2249" s="149" t="s">
        <v>274</v>
      </c>
      <c r="AY2249" s="162">
        <v>0</v>
      </c>
      <c r="AZ2249" s="162" t="s">
        <v>274</v>
      </c>
      <c r="BA2249" s="162">
        <v>0</v>
      </c>
      <c r="BB2249" s="159">
        <v>155540.02</v>
      </c>
      <c r="BC2249" s="162" t="s">
        <v>274</v>
      </c>
      <c r="BD2249" s="162">
        <v>0</v>
      </c>
      <c r="BE2249" s="159">
        <v>6480.83</v>
      </c>
      <c r="BF2249" s="159">
        <v>6480.83</v>
      </c>
      <c r="BG2249" s="159">
        <v>162020.85</v>
      </c>
    </row>
    <row r="2250" ht="28.05" customHeight="1" spans="1:59">
      <c r="A2250" s="149"/>
      <c r="B2250" s="149"/>
      <c r="C2250" s="149"/>
      <c r="D2250" s="149" t="s">
        <v>3726</v>
      </c>
      <c r="E2250" s="340" t="s">
        <v>10270</v>
      </c>
      <c r="F2250" s="149" t="s">
        <v>3726</v>
      </c>
      <c r="G2250" s="149" t="s">
        <v>10271</v>
      </c>
      <c r="H2250" s="149" t="s">
        <v>10272</v>
      </c>
      <c r="I2250" s="149" t="s">
        <v>10252</v>
      </c>
      <c r="J2250" s="149" t="s">
        <v>10273</v>
      </c>
      <c r="K2250" s="149"/>
      <c r="L2250" s="149" t="s">
        <v>287</v>
      </c>
      <c r="M2250" s="149"/>
      <c r="N2250" s="149" t="s">
        <v>263</v>
      </c>
      <c r="O2250" s="149" t="s">
        <v>214</v>
      </c>
      <c r="P2250" s="149" t="s">
        <v>53</v>
      </c>
      <c r="Q2250" s="149"/>
      <c r="R2250" s="149" t="s">
        <v>333</v>
      </c>
      <c r="S2250" s="149" t="s">
        <v>289</v>
      </c>
      <c r="T2250" s="149" t="s">
        <v>10044</v>
      </c>
      <c r="U2250" s="149" t="s">
        <v>267</v>
      </c>
      <c r="V2250" s="149"/>
      <c r="W2250" s="149"/>
      <c r="X2250" s="149" t="s">
        <v>336</v>
      </c>
      <c r="Y2250" s="149"/>
      <c r="Z2250" s="149"/>
      <c r="AA2250" s="149"/>
      <c r="AB2250" s="149" t="s">
        <v>269</v>
      </c>
      <c r="AC2250" s="149" t="s">
        <v>318</v>
      </c>
      <c r="AD2250" s="149" t="s">
        <v>10044</v>
      </c>
      <c r="AE2250" s="149" t="s">
        <v>271</v>
      </c>
      <c r="AF2250" s="149"/>
      <c r="AG2250" s="149" t="s">
        <v>1098</v>
      </c>
      <c r="AH2250" s="149" t="s">
        <v>273</v>
      </c>
      <c r="AI2250" s="158">
        <v>96</v>
      </c>
      <c r="AJ2250" s="149"/>
      <c r="AK2250" s="159" t="s">
        <v>274</v>
      </c>
      <c r="AL2250" s="159" t="s">
        <v>274</v>
      </c>
      <c r="AM2250" s="149" t="s">
        <v>274</v>
      </c>
      <c r="AN2250" s="160">
        <v>4</v>
      </c>
      <c r="AO2250" s="149"/>
      <c r="AP2250" s="149" t="s">
        <v>274</v>
      </c>
      <c r="AQ2250" s="149" t="s">
        <v>275</v>
      </c>
      <c r="AR2250" s="158">
        <v>1</v>
      </c>
      <c r="AS2250" s="149" t="s">
        <v>275</v>
      </c>
      <c r="AT2250" s="149" t="s">
        <v>276</v>
      </c>
      <c r="AU2250" s="161">
        <v>1</v>
      </c>
      <c r="AV2250" s="159">
        <v>6410.26</v>
      </c>
      <c r="AW2250" s="159">
        <v>256.41</v>
      </c>
      <c r="AX2250" s="149" t="s">
        <v>274</v>
      </c>
      <c r="AY2250" s="162">
        <v>0</v>
      </c>
      <c r="AZ2250" s="162" t="s">
        <v>274</v>
      </c>
      <c r="BA2250" s="162">
        <v>0</v>
      </c>
      <c r="BB2250" s="159">
        <v>6153.85</v>
      </c>
      <c r="BC2250" s="162" t="s">
        <v>274</v>
      </c>
      <c r="BD2250" s="162">
        <v>0</v>
      </c>
      <c r="BE2250" s="159">
        <v>256.41</v>
      </c>
      <c r="BF2250" s="159">
        <v>256.41</v>
      </c>
      <c r="BG2250" s="159">
        <v>6410.26</v>
      </c>
    </row>
    <row r="2251" ht="28.05" customHeight="1" spans="1:59">
      <c r="A2251" s="149"/>
      <c r="B2251" s="149"/>
      <c r="C2251" s="149"/>
      <c r="D2251" s="149" t="s">
        <v>3726</v>
      </c>
      <c r="E2251" s="340" t="s">
        <v>10274</v>
      </c>
      <c r="F2251" s="149" t="s">
        <v>3726</v>
      </c>
      <c r="G2251" s="149" t="s">
        <v>10275</v>
      </c>
      <c r="H2251" s="149" t="s">
        <v>10276</v>
      </c>
      <c r="I2251" s="149" t="s">
        <v>10277</v>
      </c>
      <c r="J2251" s="149" t="s">
        <v>10278</v>
      </c>
      <c r="K2251" s="149"/>
      <c r="L2251" s="149" t="s">
        <v>287</v>
      </c>
      <c r="M2251" s="149"/>
      <c r="N2251" s="149" t="s">
        <v>263</v>
      </c>
      <c r="O2251" s="149" t="s">
        <v>214</v>
      </c>
      <c r="P2251" s="149" t="s">
        <v>53</v>
      </c>
      <c r="Q2251" s="149"/>
      <c r="R2251" s="149" t="s">
        <v>333</v>
      </c>
      <c r="S2251" s="149" t="s">
        <v>289</v>
      </c>
      <c r="T2251" s="149" t="s">
        <v>10044</v>
      </c>
      <c r="U2251" s="149" t="s">
        <v>267</v>
      </c>
      <c r="V2251" s="149"/>
      <c r="W2251" s="149"/>
      <c r="X2251" s="149" t="s">
        <v>336</v>
      </c>
      <c r="Y2251" s="149"/>
      <c r="Z2251" s="149"/>
      <c r="AA2251" s="149"/>
      <c r="AB2251" s="149" t="s">
        <v>269</v>
      </c>
      <c r="AC2251" s="149" t="s">
        <v>318</v>
      </c>
      <c r="AD2251" s="149" t="s">
        <v>10044</v>
      </c>
      <c r="AE2251" s="149" t="s">
        <v>271</v>
      </c>
      <c r="AF2251" s="149"/>
      <c r="AG2251" s="149" t="s">
        <v>1098</v>
      </c>
      <c r="AH2251" s="149" t="s">
        <v>273</v>
      </c>
      <c r="AI2251" s="158">
        <v>96</v>
      </c>
      <c r="AJ2251" s="149"/>
      <c r="AK2251" s="159" t="s">
        <v>274</v>
      </c>
      <c r="AL2251" s="159" t="s">
        <v>274</v>
      </c>
      <c r="AM2251" s="149" t="s">
        <v>274</v>
      </c>
      <c r="AN2251" s="160">
        <v>4</v>
      </c>
      <c r="AO2251" s="149"/>
      <c r="AP2251" s="149" t="s">
        <v>274</v>
      </c>
      <c r="AQ2251" s="149" t="s">
        <v>275</v>
      </c>
      <c r="AR2251" s="158">
        <v>1</v>
      </c>
      <c r="AS2251" s="149" t="s">
        <v>275</v>
      </c>
      <c r="AT2251" s="149" t="s">
        <v>276</v>
      </c>
      <c r="AU2251" s="161">
        <v>1</v>
      </c>
      <c r="AV2251" s="159">
        <v>4273.5</v>
      </c>
      <c r="AW2251" s="159">
        <v>170.94</v>
      </c>
      <c r="AX2251" s="149" t="s">
        <v>274</v>
      </c>
      <c r="AY2251" s="162">
        <v>0</v>
      </c>
      <c r="AZ2251" s="162" t="s">
        <v>274</v>
      </c>
      <c r="BA2251" s="162">
        <v>0</v>
      </c>
      <c r="BB2251" s="159">
        <v>4102.56</v>
      </c>
      <c r="BC2251" s="162" t="s">
        <v>274</v>
      </c>
      <c r="BD2251" s="162">
        <v>0</v>
      </c>
      <c r="BE2251" s="159">
        <v>170.94</v>
      </c>
      <c r="BF2251" s="159">
        <v>170.94</v>
      </c>
      <c r="BG2251" s="159">
        <v>4273.5</v>
      </c>
    </row>
    <row r="2252" ht="28.05" customHeight="1" spans="1:59">
      <c r="A2252" s="149"/>
      <c r="B2252" s="149"/>
      <c r="C2252" s="149"/>
      <c r="D2252" s="149" t="s">
        <v>3726</v>
      </c>
      <c r="E2252" s="340" t="s">
        <v>10279</v>
      </c>
      <c r="F2252" s="149" t="s">
        <v>3726</v>
      </c>
      <c r="G2252" s="149" t="s">
        <v>10280</v>
      </c>
      <c r="H2252" s="149" t="s">
        <v>10281</v>
      </c>
      <c r="I2252" s="149" t="s">
        <v>10252</v>
      </c>
      <c r="J2252" s="149" t="s">
        <v>10282</v>
      </c>
      <c r="K2252" s="149"/>
      <c r="L2252" s="149" t="s">
        <v>287</v>
      </c>
      <c r="M2252" s="149"/>
      <c r="N2252" s="149" t="s">
        <v>263</v>
      </c>
      <c r="O2252" s="149" t="s">
        <v>214</v>
      </c>
      <c r="P2252" s="149" t="s">
        <v>53</v>
      </c>
      <c r="Q2252" s="149"/>
      <c r="R2252" s="149" t="s">
        <v>333</v>
      </c>
      <c r="S2252" s="149" t="s">
        <v>289</v>
      </c>
      <c r="T2252" s="149" t="s">
        <v>10044</v>
      </c>
      <c r="U2252" s="149" t="s">
        <v>267</v>
      </c>
      <c r="V2252" s="149"/>
      <c r="W2252" s="149"/>
      <c r="X2252" s="149" t="s">
        <v>336</v>
      </c>
      <c r="Y2252" s="149"/>
      <c r="Z2252" s="149"/>
      <c r="AA2252" s="149"/>
      <c r="AB2252" s="149" t="s">
        <v>269</v>
      </c>
      <c r="AC2252" s="149" t="s">
        <v>318</v>
      </c>
      <c r="AD2252" s="149" t="s">
        <v>10044</v>
      </c>
      <c r="AE2252" s="149" t="s">
        <v>271</v>
      </c>
      <c r="AF2252" s="149"/>
      <c r="AG2252" s="149" t="s">
        <v>1098</v>
      </c>
      <c r="AH2252" s="149" t="s">
        <v>273</v>
      </c>
      <c r="AI2252" s="158">
        <v>96</v>
      </c>
      <c r="AJ2252" s="149"/>
      <c r="AK2252" s="159" t="s">
        <v>274</v>
      </c>
      <c r="AL2252" s="159" t="s">
        <v>274</v>
      </c>
      <c r="AM2252" s="149" t="s">
        <v>274</v>
      </c>
      <c r="AN2252" s="160">
        <v>4</v>
      </c>
      <c r="AO2252" s="149"/>
      <c r="AP2252" s="149" t="s">
        <v>274</v>
      </c>
      <c r="AQ2252" s="149" t="s">
        <v>275</v>
      </c>
      <c r="AR2252" s="158">
        <v>1</v>
      </c>
      <c r="AS2252" s="149" t="s">
        <v>275</v>
      </c>
      <c r="AT2252" s="149" t="s">
        <v>276</v>
      </c>
      <c r="AU2252" s="161">
        <v>1</v>
      </c>
      <c r="AV2252" s="159">
        <v>6410.26</v>
      </c>
      <c r="AW2252" s="159">
        <v>256.41</v>
      </c>
      <c r="AX2252" s="149" t="s">
        <v>274</v>
      </c>
      <c r="AY2252" s="162">
        <v>0</v>
      </c>
      <c r="AZ2252" s="162" t="s">
        <v>274</v>
      </c>
      <c r="BA2252" s="162">
        <v>0</v>
      </c>
      <c r="BB2252" s="159">
        <v>6153.85</v>
      </c>
      <c r="BC2252" s="162" t="s">
        <v>274</v>
      </c>
      <c r="BD2252" s="162">
        <v>0</v>
      </c>
      <c r="BE2252" s="159">
        <v>256.41</v>
      </c>
      <c r="BF2252" s="159">
        <v>256.41</v>
      </c>
      <c r="BG2252" s="159">
        <v>6410.26</v>
      </c>
    </row>
    <row r="2253" ht="28.05" customHeight="1" spans="1:59">
      <c r="A2253" s="149"/>
      <c r="B2253" s="149"/>
      <c r="C2253" s="149"/>
      <c r="D2253" s="149" t="s">
        <v>3726</v>
      </c>
      <c r="E2253" s="340" t="s">
        <v>10283</v>
      </c>
      <c r="F2253" s="149" t="s">
        <v>3726</v>
      </c>
      <c r="G2253" s="149" t="s">
        <v>10284</v>
      </c>
      <c r="H2253" s="149" t="s">
        <v>10285</v>
      </c>
      <c r="I2253" s="149" t="s">
        <v>10286</v>
      </c>
      <c r="J2253" s="149" t="s">
        <v>10287</v>
      </c>
      <c r="K2253" s="149"/>
      <c r="L2253" s="149" t="s">
        <v>287</v>
      </c>
      <c r="M2253" s="149"/>
      <c r="N2253" s="149" t="s">
        <v>263</v>
      </c>
      <c r="O2253" s="149" t="s">
        <v>214</v>
      </c>
      <c r="P2253" s="149" t="s">
        <v>53</v>
      </c>
      <c r="Q2253" s="149"/>
      <c r="R2253" s="149" t="s">
        <v>333</v>
      </c>
      <c r="S2253" s="149" t="s">
        <v>289</v>
      </c>
      <c r="T2253" s="149" t="s">
        <v>10044</v>
      </c>
      <c r="U2253" s="149" t="s">
        <v>267</v>
      </c>
      <c r="V2253" s="149"/>
      <c r="W2253" s="149"/>
      <c r="X2253" s="149" t="s">
        <v>336</v>
      </c>
      <c r="Y2253" s="149"/>
      <c r="Z2253" s="149"/>
      <c r="AA2253" s="149"/>
      <c r="AB2253" s="149" t="s">
        <v>269</v>
      </c>
      <c r="AC2253" s="149" t="s">
        <v>318</v>
      </c>
      <c r="AD2253" s="149" t="s">
        <v>10044</v>
      </c>
      <c r="AE2253" s="149" t="s">
        <v>271</v>
      </c>
      <c r="AF2253" s="149"/>
      <c r="AG2253" s="149" t="s">
        <v>1098</v>
      </c>
      <c r="AH2253" s="149" t="s">
        <v>273</v>
      </c>
      <c r="AI2253" s="158">
        <v>96</v>
      </c>
      <c r="AJ2253" s="149"/>
      <c r="AK2253" s="159" t="s">
        <v>274</v>
      </c>
      <c r="AL2253" s="159" t="s">
        <v>274</v>
      </c>
      <c r="AM2253" s="149" t="s">
        <v>274</v>
      </c>
      <c r="AN2253" s="160">
        <v>3.999454</v>
      </c>
      <c r="AO2253" s="149"/>
      <c r="AP2253" s="149" t="s">
        <v>274</v>
      </c>
      <c r="AQ2253" s="149" t="s">
        <v>275</v>
      </c>
      <c r="AR2253" s="158">
        <v>1</v>
      </c>
      <c r="AS2253" s="149" t="s">
        <v>275</v>
      </c>
      <c r="AT2253" s="149" t="s">
        <v>276</v>
      </c>
      <c r="AU2253" s="161">
        <v>1</v>
      </c>
      <c r="AV2253" s="159">
        <v>1538.46</v>
      </c>
      <c r="AW2253" s="159">
        <v>61.53</v>
      </c>
      <c r="AX2253" s="149" t="s">
        <v>274</v>
      </c>
      <c r="AY2253" s="162">
        <v>0</v>
      </c>
      <c r="AZ2253" s="162" t="s">
        <v>274</v>
      </c>
      <c r="BA2253" s="162">
        <v>0</v>
      </c>
      <c r="BB2253" s="159">
        <v>1476.93</v>
      </c>
      <c r="BC2253" s="162" t="s">
        <v>274</v>
      </c>
      <c r="BD2253" s="162">
        <v>0</v>
      </c>
      <c r="BE2253" s="159">
        <v>61.53</v>
      </c>
      <c r="BF2253" s="159">
        <v>61.53</v>
      </c>
      <c r="BG2253" s="159">
        <v>1538.46</v>
      </c>
    </row>
    <row r="2254" ht="28.05" customHeight="1" spans="1:59">
      <c r="A2254" s="149"/>
      <c r="B2254" s="149"/>
      <c r="C2254" s="149"/>
      <c r="D2254" s="149" t="s">
        <v>3726</v>
      </c>
      <c r="E2254" s="340" t="s">
        <v>10288</v>
      </c>
      <c r="F2254" s="149" t="s">
        <v>3726</v>
      </c>
      <c r="G2254" s="149" t="s">
        <v>10289</v>
      </c>
      <c r="H2254" s="149" t="s">
        <v>10290</v>
      </c>
      <c r="I2254" s="149" t="s">
        <v>10066</v>
      </c>
      <c r="J2254" s="149" t="s">
        <v>10291</v>
      </c>
      <c r="K2254" s="149"/>
      <c r="L2254" s="149" t="s">
        <v>287</v>
      </c>
      <c r="M2254" s="149"/>
      <c r="N2254" s="149" t="s">
        <v>263</v>
      </c>
      <c r="O2254" s="149" t="s">
        <v>214</v>
      </c>
      <c r="P2254" s="149" t="s">
        <v>53</v>
      </c>
      <c r="Q2254" s="149"/>
      <c r="R2254" s="149" t="s">
        <v>333</v>
      </c>
      <c r="S2254" s="149" t="s">
        <v>289</v>
      </c>
      <c r="T2254" s="149" t="s">
        <v>10044</v>
      </c>
      <c r="U2254" s="149" t="s">
        <v>267</v>
      </c>
      <c r="V2254" s="149"/>
      <c r="W2254" s="149"/>
      <c r="X2254" s="149" t="s">
        <v>336</v>
      </c>
      <c r="Y2254" s="149"/>
      <c r="Z2254" s="149"/>
      <c r="AA2254" s="149"/>
      <c r="AB2254" s="149" t="s">
        <v>269</v>
      </c>
      <c r="AC2254" s="149" t="s">
        <v>318</v>
      </c>
      <c r="AD2254" s="149" t="s">
        <v>10044</v>
      </c>
      <c r="AE2254" s="149" t="s">
        <v>271</v>
      </c>
      <c r="AF2254" s="149"/>
      <c r="AG2254" s="149" t="s">
        <v>1098</v>
      </c>
      <c r="AH2254" s="149" t="s">
        <v>273</v>
      </c>
      <c r="AI2254" s="158">
        <v>96</v>
      </c>
      <c r="AJ2254" s="149"/>
      <c r="AK2254" s="159" t="s">
        <v>274</v>
      </c>
      <c r="AL2254" s="159" t="s">
        <v>274</v>
      </c>
      <c r="AM2254" s="149" t="s">
        <v>274</v>
      </c>
      <c r="AN2254" s="160">
        <v>4</v>
      </c>
      <c r="AO2254" s="149"/>
      <c r="AP2254" s="149" t="s">
        <v>274</v>
      </c>
      <c r="AQ2254" s="149" t="s">
        <v>275</v>
      </c>
      <c r="AR2254" s="158">
        <v>1</v>
      </c>
      <c r="AS2254" s="149" t="s">
        <v>275</v>
      </c>
      <c r="AT2254" s="149" t="s">
        <v>276</v>
      </c>
      <c r="AU2254" s="161">
        <v>1</v>
      </c>
      <c r="AV2254" s="159">
        <v>10085.47</v>
      </c>
      <c r="AW2254" s="159">
        <v>403.42</v>
      </c>
      <c r="AX2254" s="149" t="s">
        <v>274</v>
      </c>
      <c r="AY2254" s="162">
        <v>0</v>
      </c>
      <c r="AZ2254" s="162" t="s">
        <v>274</v>
      </c>
      <c r="BA2254" s="162">
        <v>0</v>
      </c>
      <c r="BB2254" s="159">
        <v>9682.05</v>
      </c>
      <c r="BC2254" s="162" t="s">
        <v>274</v>
      </c>
      <c r="BD2254" s="162">
        <v>0</v>
      </c>
      <c r="BE2254" s="159">
        <v>403.42</v>
      </c>
      <c r="BF2254" s="159">
        <v>403.42</v>
      </c>
      <c r="BG2254" s="159">
        <v>10085.47</v>
      </c>
    </row>
    <row r="2255" ht="28.05" customHeight="1" spans="1:59">
      <c r="A2255" s="149"/>
      <c r="B2255" s="149"/>
      <c r="C2255" s="149"/>
      <c r="D2255" s="149" t="s">
        <v>3726</v>
      </c>
      <c r="E2255" s="340" t="s">
        <v>10292</v>
      </c>
      <c r="F2255" s="149" t="s">
        <v>3726</v>
      </c>
      <c r="G2255" s="149" t="s">
        <v>10293</v>
      </c>
      <c r="H2255" s="149" t="s">
        <v>10294</v>
      </c>
      <c r="I2255" s="149" t="s">
        <v>10277</v>
      </c>
      <c r="J2255" s="149" t="s">
        <v>10295</v>
      </c>
      <c r="K2255" s="149"/>
      <c r="L2255" s="149" t="s">
        <v>287</v>
      </c>
      <c r="M2255" s="149"/>
      <c r="N2255" s="149" t="s">
        <v>263</v>
      </c>
      <c r="O2255" s="149" t="s">
        <v>214</v>
      </c>
      <c r="P2255" s="149" t="s">
        <v>53</v>
      </c>
      <c r="Q2255" s="149"/>
      <c r="R2255" s="149" t="s">
        <v>333</v>
      </c>
      <c r="S2255" s="149" t="s">
        <v>289</v>
      </c>
      <c r="T2255" s="149" t="s">
        <v>10044</v>
      </c>
      <c r="U2255" s="149" t="s">
        <v>267</v>
      </c>
      <c r="V2255" s="149"/>
      <c r="W2255" s="149"/>
      <c r="X2255" s="149" t="s">
        <v>336</v>
      </c>
      <c r="Y2255" s="149"/>
      <c r="Z2255" s="149"/>
      <c r="AA2255" s="149"/>
      <c r="AB2255" s="149" t="s">
        <v>269</v>
      </c>
      <c r="AC2255" s="149" t="s">
        <v>318</v>
      </c>
      <c r="AD2255" s="149" t="s">
        <v>10044</v>
      </c>
      <c r="AE2255" s="149" t="s">
        <v>271</v>
      </c>
      <c r="AF2255" s="149"/>
      <c r="AG2255" s="149" t="s">
        <v>1098</v>
      </c>
      <c r="AH2255" s="149" t="s">
        <v>273</v>
      </c>
      <c r="AI2255" s="158">
        <v>96</v>
      </c>
      <c r="AJ2255" s="149"/>
      <c r="AK2255" s="159" t="s">
        <v>274</v>
      </c>
      <c r="AL2255" s="159" t="s">
        <v>274</v>
      </c>
      <c r="AM2255" s="149" t="s">
        <v>274</v>
      </c>
      <c r="AN2255" s="160">
        <v>4</v>
      </c>
      <c r="AO2255" s="149"/>
      <c r="AP2255" s="149" t="s">
        <v>274</v>
      </c>
      <c r="AQ2255" s="149" t="s">
        <v>275</v>
      </c>
      <c r="AR2255" s="158">
        <v>1</v>
      </c>
      <c r="AS2255" s="149" t="s">
        <v>275</v>
      </c>
      <c r="AT2255" s="149" t="s">
        <v>276</v>
      </c>
      <c r="AU2255" s="161">
        <v>1</v>
      </c>
      <c r="AV2255" s="159">
        <v>4273.5</v>
      </c>
      <c r="AW2255" s="159">
        <v>170.94</v>
      </c>
      <c r="AX2255" s="149" t="s">
        <v>274</v>
      </c>
      <c r="AY2255" s="162">
        <v>0</v>
      </c>
      <c r="AZ2255" s="162" t="s">
        <v>274</v>
      </c>
      <c r="BA2255" s="162">
        <v>0</v>
      </c>
      <c r="BB2255" s="159">
        <v>4102.56</v>
      </c>
      <c r="BC2255" s="162" t="s">
        <v>274</v>
      </c>
      <c r="BD2255" s="162">
        <v>0</v>
      </c>
      <c r="BE2255" s="159">
        <v>170.94</v>
      </c>
      <c r="BF2255" s="159">
        <v>170.94</v>
      </c>
      <c r="BG2255" s="159">
        <v>4273.5</v>
      </c>
    </row>
    <row r="2256" ht="28.05" customHeight="1" spans="1:59">
      <c r="A2256" s="149"/>
      <c r="B2256" s="149"/>
      <c r="C2256" s="149"/>
      <c r="D2256" s="149" t="s">
        <v>3726</v>
      </c>
      <c r="E2256" s="340" t="s">
        <v>10296</v>
      </c>
      <c r="F2256" s="149" t="s">
        <v>3726</v>
      </c>
      <c r="G2256" s="149" t="s">
        <v>10297</v>
      </c>
      <c r="H2256" s="149" t="s">
        <v>10298</v>
      </c>
      <c r="I2256" s="149" t="s">
        <v>10277</v>
      </c>
      <c r="J2256" s="149" t="s">
        <v>10299</v>
      </c>
      <c r="K2256" s="149"/>
      <c r="L2256" s="149" t="s">
        <v>287</v>
      </c>
      <c r="M2256" s="149"/>
      <c r="N2256" s="149" t="s">
        <v>263</v>
      </c>
      <c r="O2256" s="149" t="s">
        <v>214</v>
      </c>
      <c r="P2256" s="149" t="s">
        <v>53</v>
      </c>
      <c r="Q2256" s="149"/>
      <c r="R2256" s="149" t="s">
        <v>333</v>
      </c>
      <c r="S2256" s="149" t="s">
        <v>289</v>
      </c>
      <c r="T2256" s="149" t="s">
        <v>10044</v>
      </c>
      <c r="U2256" s="149" t="s">
        <v>267</v>
      </c>
      <c r="V2256" s="149"/>
      <c r="W2256" s="149"/>
      <c r="X2256" s="149" t="s">
        <v>336</v>
      </c>
      <c r="Y2256" s="149"/>
      <c r="Z2256" s="149"/>
      <c r="AA2256" s="149"/>
      <c r="AB2256" s="149" t="s">
        <v>269</v>
      </c>
      <c r="AC2256" s="149" t="s">
        <v>318</v>
      </c>
      <c r="AD2256" s="149" t="s">
        <v>10044</v>
      </c>
      <c r="AE2256" s="149" t="s">
        <v>271</v>
      </c>
      <c r="AF2256" s="149"/>
      <c r="AG2256" s="149" t="s">
        <v>1098</v>
      </c>
      <c r="AH2256" s="149" t="s">
        <v>273</v>
      </c>
      <c r="AI2256" s="158">
        <v>96</v>
      </c>
      <c r="AJ2256" s="149"/>
      <c r="AK2256" s="159" t="s">
        <v>274</v>
      </c>
      <c r="AL2256" s="159" t="s">
        <v>274</v>
      </c>
      <c r="AM2256" s="149" t="s">
        <v>274</v>
      </c>
      <c r="AN2256" s="160">
        <v>4</v>
      </c>
      <c r="AO2256" s="149"/>
      <c r="AP2256" s="149" t="s">
        <v>274</v>
      </c>
      <c r="AQ2256" s="149" t="s">
        <v>275</v>
      </c>
      <c r="AR2256" s="158">
        <v>1</v>
      </c>
      <c r="AS2256" s="149" t="s">
        <v>275</v>
      </c>
      <c r="AT2256" s="149" t="s">
        <v>276</v>
      </c>
      <c r="AU2256" s="161">
        <v>1</v>
      </c>
      <c r="AV2256" s="159">
        <v>4273.52</v>
      </c>
      <c r="AW2256" s="159">
        <v>170.94</v>
      </c>
      <c r="AX2256" s="149" t="s">
        <v>274</v>
      </c>
      <c r="AY2256" s="162">
        <v>0</v>
      </c>
      <c r="AZ2256" s="162" t="s">
        <v>274</v>
      </c>
      <c r="BA2256" s="162">
        <v>0</v>
      </c>
      <c r="BB2256" s="159">
        <v>4102.58</v>
      </c>
      <c r="BC2256" s="162" t="s">
        <v>274</v>
      </c>
      <c r="BD2256" s="162">
        <v>0</v>
      </c>
      <c r="BE2256" s="159">
        <v>170.94</v>
      </c>
      <c r="BF2256" s="159">
        <v>170.94</v>
      </c>
      <c r="BG2256" s="159">
        <v>4273.52</v>
      </c>
    </row>
    <row r="2257" ht="28.05" customHeight="1" spans="1:59">
      <c r="A2257" s="149"/>
      <c r="B2257" s="149"/>
      <c r="C2257" s="149"/>
      <c r="D2257" s="149" t="s">
        <v>3726</v>
      </c>
      <c r="E2257" s="340" t="s">
        <v>10300</v>
      </c>
      <c r="F2257" s="149" t="s">
        <v>3726</v>
      </c>
      <c r="G2257" s="149" t="s">
        <v>10301</v>
      </c>
      <c r="H2257" s="149" t="s">
        <v>10302</v>
      </c>
      <c r="I2257" s="149" t="s">
        <v>10268</v>
      </c>
      <c r="J2257" s="149" t="s">
        <v>10303</v>
      </c>
      <c r="K2257" s="149"/>
      <c r="L2257" s="149" t="s">
        <v>287</v>
      </c>
      <c r="M2257" s="149"/>
      <c r="N2257" s="149" t="s">
        <v>263</v>
      </c>
      <c r="O2257" s="149" t="s">
        <v>214</v>
      </c>
      <c r="P2257" s="149" t="s">
        <v>53</v>
      </c>
      <c r="Q2257" s="149"/>
      <c r="R2257" s="149" t="s">
        <v>333</v>
      </c>
      <c r="S2257" s="149" t="s">
        <v>289</v>
      </c>
      <c r="T2257" s="149" t="s">
        <v>10259</v>
      </c>
      <c r="U2257" s="149" t="s">
        <v>267</v>
      </c>
      <c r="V2257" s="149"/>
      <c r="W2257" s="149"/>
      <c r="X2257" s="149" t="s">
        <v>336</v>
      </c>
      <c r="Y2257" s="149"/>
      <c r="Z2257" s="149"/>
      <c r="AA2257" s="149"/>
      <c r="AB2257" s="149" t="s">
        <v>269</v>
      </c>
      <c r="AC2257" s="149" t="s">
        <v>318</v>
      </c>
      <c r="AD2257" s="149" t="s">
        <v>10259</v>
      </c>
      <c r="AE2257" s="149" t="s">
        <v>271</v>
      </c>
      <c r="AF2257" s="149"/>
      <c r="AG2257" s="149" t="s">
        <v>1098</v>
      </c>
      <c r="AH2257" s="149" t="s">
        <v>273</v>
      </c>
      <c r="AI2257" s="158">
        <v>96</v>
      </c>
      <c r="AJ2257" s="149"/>
      <c r="AK2257" s="159" t="s">
        <v>274</v>
      </c>
      <c r="AL2257" s="159" t="s">
        <v>274</v>
      </c>
      <c r="AM2257" s="149" t="s">
        <v>274</v>
      </c>
      <c r="AN2257" s="160">
        <v>4</v>
      </c>
      <c r="AO2257" s="149"/>
      <c r="AP2257" s="149" t="s">
        <v>274</v>
      </c>
      <c r="AQ2257" s="149" t="s">
        <v>275</v>
      </c>
      <c r="AR2257" s="158">
        <v>1</v>
      </c>
      <c r="AS2257" s="149" t="s">
        <v>275</v>
      </c>
      <c r="AT2257" s="149" t="s">
        <v>276</v>
      </c>
      <c r="AU2257" s="161">
        <v>1</v>
      </c>
      <c r="AV2257" s="159">
        <v>123367.19</v>
      </c>
      <c r="AW2257" s="159">
        <v>4934.69</v>
      </c>
      <c r="AX2257" s="149" t="s">
        <v>274</v>
      </c>
      <c r="AY2257" s="162">
        <v>0</v>
      </c>
      <c r="AZ2257" s="162" t="s">
        <v>274</v>
      </c>
      <c r="BA2257" s="162">
        <v>0</v>
      </c>
      <c r="BB2257" s="159">
        <v>118432.5</v>
      </c>
      <c r="BC2257" s="162" t="s">
        <v>274</v>
      </c>
      <c r="BD2257" s="162">
        <v>0</v>
      </c>
      <c r="BE2257" s="159">
        <v>4934.69</v>
      </c>
      <c r="BF2257" s="159">
        <v>4934.69</v>
      </c>
      <c r="BG2257" s="159">
        <v>123367.19</v>
      </c>
    </row>
    <row r="2258" ht="28.05" customHeight="1" spans="1:59">
      <c r="A2258" s="149"/>
      <c r="B2258" s="149"/>
      <c r="C2258" s="149"/>
      <c r="D2258" s="149" t="s">
        <v>3726</v>
      </c>
      <c r="E2258" s="340" t="s">
        <v>10304</v>
      </c>
      <c r="F2258" s="149" t="s">
        <v>3726</v>
      </c>
      <c r="G2258" s="149" t="s">
        <v>10305</v>
      </c>
      <c r="H2258" s="149" t="s">
        <v>10306</v>
      </c>
      <c r="I2258" s="149" t="s">
        <v>10286</v>
      </c>
      <c r="J2258" s="149" t="s">
        <v>10307</v>
      </c>
      <c r="K2258" s="149"/>
      <c r="L2258" s="149" t="s">
        <v>287</v>
      </c>
      <c r="M2258" s="149"/>
      <c r="N2258" s="149" t="s">
        <v>263</v>
      </c>
      <c r="O2258" s="149" t="s">
        <v>214</v>
      </c>
      <c r="P2258" s="149" t="s">
        <v>53</v>
      </c>
      <c r="Q2258" s="149"/>
      <c r="R2258" s="149" t="s">
        <v>333</v>
      </c>
      <c r="S2258" s="149" t="s">
        <v>289</v>
      </c>
      <c r="T2258" s="149" t="s">
        <v>10044</v>
      </c>
      <c r="U2258" s="149" t="s">
        <v>267</v>
      </c>
      <c r="V2258" s="149"/>
      <c r="W2258" s="149"/>
      <c r="X2258" s="149" t="s">
        <v>336</v>
      </c>
      <c r="Y2258" s="149"/>
      <c r="Z2258" s="149"/>
      <c r="AA2258" s="149"/>
      <c r="AB2258" s="149" t="s">
        <v>269</v>
      </c>
      <c r="AC2258" s="149" t="s">
        <v>318</v>
      </c>
      <c r="AD2258" s="149" t="s">
        <v>10044</v>
      </c>
      <c r="AE2258" s="149" t="s">
        <v>271</v>
      </c>
      <c r="AF2258" s="149"/>
      <c r="AG2258" s="149" t="s">
        <v>1098</v>
      </c>
      <c r="AH2258" s="149" t="s">
        <v>273</v>
      </c>
      <c r="AI2258" s="158">
        <v>96</v>
      </c>
      <c r="AJ2258" s="149"/>
      <c r="AK2258" s="159" t="s">
        <v>274</v>
      </c>
      <c r="AL2258" s="159" t="s">
        <v>274</v>
      </c>
      <c r="AM2258" s="149" t="s">
        <v>274</v>
      </c>
      <c r="AN2258" s="160">
        <v>3.999454</v>
      </c>
      <c r="AO2258" s="149"/>
      <c r="AP2258" s="149" t="s">
        <v>274</v>
      </c>
      <c r="AQ2258" s="149" t="s">
        <v>275</v>
      </c>
      <c r="AR2258" s="158">
        <v>1</v>
      </c>
      <c r="AS2258" s="149" t="s">
        <v>275</v>
      </c>
      <c r="AT2258" s="149" t="s">
        <v>276</v>
      </c>
      <c r="AU2258" s="161">
        <v>1</v>
      </c>
      <c r="AV2258" s="159">
        <v>1538.46</v>
      </c>
      <c r="AW2258" s="159">
        <v>61.53</v>
      </c>
      <c r="AX2258" s="149" t="s">
        <v>274</v>
      </c>
      <c r="AY2258" s="162">
        <v>0</v>
      </c>
      <c r="AZ2258" s="162" t="s">
        <v>274</v>
      </c>
      <c r="BA2258" s="162">
        <v>0</v>
      </c>
      <c r="BB2258" s="159">
        <v>1476.93</v>
      </c>
      <c r="BC2258" s="162" t="s">
        <v>274</v>
      </c>
      <c r="BD2258" s="162">
        <v>0</v>
      </c>
      <c r="BE2258" s="159">
        <v>61.53</v>
      </c>
      <c r="BF2258" s="159">
        <v>61.53</v>
      </c>
      <c r="BG2258" s="159">
        <v>1538.46</v>
      </c>
    </row>
    <row r="2259" ht="28.05" customHeight="1" spans="1:59">
      <c r="A2259" s="149"/>
      <c r="B2259" s="149"/>
      <c r="C2259" s="149"/>
      <c r="D2259" s="149" t="s">
        <v>3726</v>
      </c>
      <c r="E2259" s="340" t="s">
        <v>10308</v>
      </c>
      <c r="F2259" s="149" t="s">
        <v>3726</v>
      </c>
      <c r="G2259" s="149" t="s">
        <v>10309</v>
      </c>
      <c r="H2259" s="149" t="s">
        <v>10310</v>
      </c>
      <c r="I2259" s="149" t="s">
        <v>10311</v>
      </c>
      <c r="J2259" s="149" t="s">
        <v>10312</v>
      </c>
      <c r="K2259" s="149"/>
      <c r="L2259" s="149" t="s">
        <v>287</v>
      </c>
      <c r="M2259" s="149"/>
      <c r="N2259" s="149" t="s">
        <v>263</v>
      </c>
      <c r="O2259" s="149" t="s">
        <v>214</v>
      </c>
      <c r="P2259" s="149" t="s">
        <v>53</v>
      </c>
      <c r="Q2259" s="149"/>
      <c r="R2259" s="149" t="s">
        <v>333</v>
      </c>
      <c r="S2259" s="149" t="s">
        <v>289</v>
      </c>
      <c r="T2259" s="149" t="s">
        <v>10044</v>
      </c>
      <c r="U2259" s="149" t="s">
        <v>267</v>
      </c>
      <c r="V2259" s="149"/>
      <c r="W2259" s="149"/>
      <c r="X2259" s="149" t="s">
        <v>336</v>
      </c>
      <c r="Y2259" s="149"/>
      <c r="Z2259" s="149"/>
      <c r="AA2259" s="149"/>
      <c r="AB2259" s="149" t="s">
        <v>269</v>
      </c>
      <c r="AC2259" s="149" t="s">
        <v>318</v>
      </c>
      <c r="AD2259" s="149" t="s">
        <v>10044</v>
      </c>
      <c r="AE2259" s="149" t="s">
        <v>271</v>
      </c>
      <c r="AF2259" s="149"/>
      <c r="AG2259" s="149" t="s">
        <v>1098</v>
      </c>
      <c r="AH2259" s="149" t="s">
        <v>273</v>
      </c>
      <c r="AI2259" s="158">
        <v>96</v>
      </c>
      <c r="AJ2259" s="149"/>
      <c r="AK2259" s="159" t="s">
        <v>274</v>
      </c>
      <c r="AL2259" s="159" t="s">
        <v>274</v>
      </c>
      <c r="AM2259" s="149" t="s">
        <v>274</v>
      </c>
      <c r="AN2259" s="160">
        <v>4</v>
      </c>
      <c r="AO2259" s="149"/>
      <c r="AP2259" s="149" t="s">
        <v>274</v>
      </c>
      <c r="AQ2259" s="149" t="s">
        <v>275</v>
      </c>
      <c r="AR2259" s="158">
        <v>1</v>
      </c>
      <c r="AS2259" s="149" t="s">
        <v>275</v>
      </c>
      <c r="AT2259" s="149" t="s">
        <v>276</v>
      </c>
      <c r="AU2259" s="161">
        <v>1</v>
      </c>
      <c r="AV2259" s="159">
        <v>25982.91</v>
      </c>
      <c r="AW2259" s="159">
        <v>1039.32</v>
      </c>
      <c r="AX2259" s="149" t="s">
        <v>274</v>
      </c>
      <c r="AY2259" s="162">
        <v>0</v>
      </c>
      <c r="AZ2259" s="162" t="s">
        <v>274</v>
      </c>
      <c r="BA2259" s="162">
        <v>0</v>
      </c>
      <c r="BB2259" s="159">
        <v>24943.59</v>
      </c>
      <c r="BC2259" s="162" t="s">
        <v>274</v>
      </c>
      <c r="BD2259" s="162">
        <v>0</v>
      </c>
      <c r="BE2259" s="159">
        <v>1039.32</v>
      </c>
      <c r="BF2259" s="159">
        <v>1039.32</v>
      </c>
      <c r="BG2259" s="159">
        <v>25982.91</v>
      </c>
    </row>
    <row r="2260" ht="28.05" customHeight="1" spans="1:59">
      <c r="A2260" s="149"/>
      <c r="B2260" s="149"/>
      <c r="C2260" s="149"/>
      <c r="D2260" s="149" t="s">
        <v>3726</v>
      </c>
      <c r="E2260" s="340" t="s">
        <v>10313</v>
      </c>
      <c r="F2260" s="149" t="s">
        <v>3726</v>
      </c>
      <c r="G2260" s="149" t="s">
        <v>10314</v>
      </c>
      <c r="H2260" s="149" t="s">
        <v>10315</v>
      </c>
      <c r="I2260" s="149"/>
      <c r="J2260" s="149" t="s">
        <v>10316</v>
      </c>
      <c r="K2260" s="149"/>
      <c r="L2260" s="149" t="s">
        <v>287</v>
      </c>
      <c r="M2260" s="149"/>
      <c r="N2260" s="149" t="s">
        <v>263</v>
      </c>
      <c r="O2260" s="149" t="s">
        <v>214</v>
      </c>
      <c r="P2260" s="149" t="s">
        <v>53</v>
      </c>
      <c r="Q2260" s="149"/>
      <c r="R2260" s="149" t="s">
        <v>333</v>
      </c>
      <c r="S2260" s="149" t="s">
        <v>289</v>
      </c>
      <c r="T2260" s="149" t="s">
        <v>10259</v>
      </c>
      <c r="U2260" s="149" t="s">
        <v>267</v>
      </c>
      <c r="V2260" s="149"/>
      <c r="W2260" s="149"/>
      <c r="X2260" s="149" t="s">
        <v>336</v>
      </c>
      <c r="Y2260" s="149"/>
      <c r="Z2260" s="149"/>
      <c r="AA2260" s="149"/>
      <c r="AB2260" s="149" t="s">
        <v>269</v>
      </c>
      <c r="AC2260" s="149" t="s">
        <v>318</v>
      </c>
      <c r="AD2260" s="149" t="s">
        <v>10259</v>
      </c>
      <c r="AE2260" s="149" t="s">
        <v>271</v>
      </c>
      <c r="AF2260" s="149"/>
      <c r="AG2260" s="149" t="s">
        <v>1098</v>
      </c>
      <c r="AH2260" s="149" t="s">
        <v>273</v>
      </c>
      <c r="AI2260" s="158">
        <v>96</v>
      </c>
      <c r="AJ2260" s="149"/>
      <c r="AK2260" s="159" t="s">
        <v>274</v>
      </c>
      <c r="AL2260" s="159" t="s">
        <v>274</v>
      </c>
      <c r="AM2260" s="149" t="s">
        <v>274</v>
      </c>
      <c r="AN2260" s="160">
        <v>4</v>
      </c>
      <c r="AO2260" s="149"/>
      <c r="AP2260" s="149" t="s">
        <v>274</v>
      </c>
      <c r="AQ2260" s="149" t="s">
        <v>275</v>
      </c>
      <c r="AR2260" s="158">
        <v>1</v>
      </c>
      <c r="AS2260" s="149" t="s">
        <v>275</v>
      </c>
      <c r="AT2260" s="149" t="s">
        <v>276</v>
      </c>
      <c r="AU2260" s="161">
        <v>1</v>
      </c>
      <c r="AV2260" s="159">
        <v>4541.59</v>
      </c>
      <c r="AW2260" s="159">
        <v>181.66</v>
      </c>
      <c r="AX2260" s="149" t="s">
        <v>274</v>
      </c>
      <c r="AY2260" s="162">
        <v>0</v>
      </c>
      <c r="AZ2260" s="162" t="s">
        <v>274</v>
      </c>
      <c r="BA2260" s="162">
        <v>0</v>
      </c>
      <c r="BB2260" s="159">
        <v>4359.93</v>
      </c>
      <c r="BC2260" s="162" t="s">
        <v>274</v>
      </c>
      <c r="BD2260" s="162">
        <v>0</v>
      </c>
      <c r="BE2260" s="159">
        <v>181.66</v>
      </c>
      <c r="BF2260" s="159">
        <v>181.66</v>
      </c>
      <c r="BG2260" s="159">
        <v>4541.59</v>
      </c>
    </row>
    <row r="2261" ht="28.05" customHeight="1" spans="1:59">
      <c r="A2261" s="149"/>
      <c r="B2261" s="149"/>
      <c r="C2261" s="149"/>
      <c r="D2261" s="149" t="s">
        <v>3726</v>
      </c>
      <c r="E2261" s="340" t="s">
        <v>10317</v>
      </c>
      <c r="F2261" s="149" t="s">
        <v>3726</v>
      </c>
      <c r="G2261" s="149" t="s">
        <v>10318</v>
      </c>
      <c r="H2261" s="149" t="s">
        <v>10319</v>
      </c>
      <c r="I2261" s="149" t="s">
        <v>10320</v>
      </c>
      <c r="J2261" s="149" t="s">
        <v>10321</v>
      </c>
      <c r="K2261" s="149"/>
      <c r="L2261" s="149" t="s">
        <v>287</v>
      </c>
      <c r="M2261" s="149"/>
      <c r="N2261" s="149" t="s">
        <v>263</v>
      </c>
      <c r="O2261" s="149" t="s">
        <v>214</v>
      </c>
      <c r="P2261" s="149" t="s">
        <v>53</v>
      </c>
      <c r="Q2261" s="149"/>
      <c r="R2261" s="149" t="s">
        <v>333</v>
      </c>
      <c r="S2261" s="149" t="s">
        <v>289</v>
      </c>
      <c r="T2261" s="149" t="s">
        <v>10259</v>
      </c>
      <c r="U2261" s="149" t="s">
        <v>267</v>
      </c>
      <c r="V2261" s="149"/>
      <c r="W2261" s="149"/>
      <c r="X2261" s="149" t="s">
        <v>336</v>
      </c>
      <c r="Y2261" s="149"/>
      <c r="Z2261" s="149"/>
      <c r="AA2261" s="149"/>
      <c r="AB2261" s="149" t="s">
        <v>269</v>
      </c>
      <c r="AC2261" s="149" t="s">
        <v>318</v>
      </c>
      <c r="AD2261" s="149" t="s">
        <v>10259</v>
      </c>
      <c r="AE2261" s="149" t="s">
        <v>271</v>
      </c>
      <c r="AF2261" s="149"/>
      <c r="AG2261" s="149" t="s">
        <v>1098</v>
      </c>
      <c r="AH2261" s="149" t="s">
        <v>273</v>
      </c>
      <c r="AI2261" s="158">
        <v>96</v>
      </c>
      <c r="AJ2261" s="149"/>
      <c r="AK2261" s="159" t="s">
        <v>274</v>
      </c>
      <c r="AL2261" s="159" t="s">
        <v>274</v>
      </c>
      <c r="AM2261" s="149" t="s">
        <v>274</v>
      </c>
      <c r="AN2261" s="160">
        <v>4</v>
      </c>
      <c r="AO2261" s="149"/>
      <c r="AP2261" s="149" t="s">
        <v>274</v>
      </c>
      <c r="AQ2261" s="149" t="s">
        <v>275</v>
      </c>
      <c r="AR2261" s="158">
        <v>1</v>
      </c>
      <c r="AS2261" s="149" t="s">
        <v>275</v>
      </c>
      <c r="AT2261" s="149" t="s">
        <v>276</v>
      </c>
      <c r="AU2261" s="161">
        <v>1</v>
      </c>
      <c r="AV2261" s="159">
        <v>14615.38</v>
      </c>
      <c r="AW2261" s="159">
        <v>584.62</v>
      </c>
      <c r="AX2261" s="149" t="s">
        <v>274</v>
      </c>
      <c r="AY2261" s="162">
        <v>0</v>
      </c>
      <c r="AZ2261" s="162" t="s">
        <v>274</v>
      </c>
      <c r="BA2261" s="162">
        <v>0</v>
      </c>
      <c r="BB2261" s="159">
        <v>14030.76</v>
      </c>
      <c r="BC2261" s="162" t="s">
        <v>274</v>
      </c>
      <c r="BD2261" s="162">
        <v>0</v>
      </c>
      <c r="BE2261" s="159">
        <v>584.62</v>
      </c>
      <c r="BF2261" s="159">
        <v>584.62</v>
      </c>
      <c r="BG2261" s="159">
        <v>14615.38</v>
      </c>
    </row>
    <row r="2262" ht="28.05" customHeight="1" spans="1:59">
      <c r="A2262" s="149"/>
      <c r="B2262" s="149"/>
      <c r="C2262" s="149"/>
      <c r="D2262" s="149" t="s">
        <v>3726</v>
      </c>
      <c r="E2262" s="340" t="s">
        <v>10322</v>
      </c>
      <c r="F2262" s="149" t="s">
        <v>3726</v>
      </c>
      <c r="G2262" s="149" t="s">
        <v>10323</v>
      </c>
      <c r="H2262" s="149" t="s">
        <v>10324</v>
      </c>
      <c r="I2262" s="149"/>
      <c r="J2262" s="149" t="s">
        <v>10325</v>
      </c>
      <c r="K2262" s="149"/>
      <c r="L2262" s="149" t="s">
        <v>287</v>
      </c>
      <c r="M2262" s="149"/>
      <c r="N2262" s="149" t="s">
        <v>263</v>
      </c>
      <c r="O2262" s="149" t="s">
        <v>214</v>
      </c>
      <c r="P2262" s="149" t="s">
        <v>53</v>
      </c>
      <c r="Q2262" s="149"/>
      <c r="R2262" s="149" t="s">
        <v>333</v>
      </c>
      <c r="S2262" s="149" t="s">
        <v>289</v>
      </c>
      <c r="T2262" s="149" t="s">
        <v>10259</v>
      </c>
      <c r="U2262" s="149" t="s">
        <v>267</v>
      </c>
      <c r="V2262" s="149"/>
      <c r="W2262" s="149"/>
      <c r="X2262" s="149" t="s">
        <v>336</v>
      </c>
      <c r="Y2262" s="149"/>
      <c r="Z2262" s="149"/>
      <c r="AA2262" s="149"/>
      <c r="AB2262" s="149" t="s">
        <v>269</v>
      </c>
      <c r="AC2262" s="149" t="s">
        <v>318</v>
      </c>
      <c r="AD2262" s="149" t="s">
        <v>10259</v>
      </c>
      <c r="AE2262" s="149" t="s">
        <v>271</v>
      </c>
      <c r="AF2262" s="149"/>
      <c r="AG2262" s="149" t="s">
        <v>1098</v>
      </c>
      <c r="AH2262" s="149" t="s">
        <v>273</v>
      </c>
      <c r="AI2262" s="158">
        <v>96</v>
      </c>
      <c r="AJ2262" s="149"/>
      <c r="AK2262" s="159" t="s">
        <v>274</v>
      </c>
      <c r="AL2262" s="159" t="s">
        <v>274</v>
      </c>
      <c r="AM2262" s="149" t="s">
        <v>274</v>
      </c>
      <c r="AN2262" s="160">
        <v>4</v>
      </c>
      <c r="AO2262" s="149"/>
      <c r="AP2262" s="149" t="s">
        <v>274</v>
      </c>
      <c r="AQ2262" s="149" t="s">
        <v>275</v>
      </c>
      <c r="AR2262" s="158">
        <v>1</v>
      </c>
      <c r="AS2262" s="149" t="s">
        <v>275</v>
      </c>
      <c r="AT2262" s="149" t="s">
        <v>276</v>
      </c>
      <c r="AU2262" s="161">
        <v>1</v>
      </c>
      <c r="AV2262" s="159">
        <v>16853.13</v>
      </c>
      <c r="AW2262" s="159">
        <v>674.13</v>
      </c>
      <c r="AX2262" s="149" t="s">
        <v>274</v>
      </c>
      <c r="AY2262" s="162">
        <v>0</v>
      </c>
      <c r="AZ2262" s="162" t="s">
        <v>274</v>
      </c>
      <c r="BA2262" s="162">
        <v>0</v>
      </c>
      <c r="BB2262" s="159">
        <v>16179</v>
      </c>
      <c r="BC2262" s="162" t="s">
        <v>274</v>
      </c>
      <c r="BD2262" s="162">
        <v>0</v>
      </c>
      <c r="BE2262" s="159">
        <v>674.13</v>
      </c>
      <c r="BF2262" s="159">
        <v>674.13</v>
      </c>
      <c r="BG2262" s="159">
        <v>16853.13</v>
      </c>
    </row>
    <row r="2263" ht="28.05" customHeight="1" spans="1:59">
      <c r="A2263" s="149"/>
      <c r="B2263" s="149"/>
      <c r="C2263" s="149"/>
      <c r="D2263" s="149" t="s">
        <v>3726</v>
      </c>
      <c r="E2263" s="340" t="s">
        <v>10326</v>
      </c>
      <c r="F2263" s="149" t="s">
        <v>3726</v>
      </c>
      <c r="G2263" s="149" t="s">
        <v>10327</v>
      </c>
      <c r="H2263" s="149" t="s">
        <v>10328</v>
      </c>
      <c r="I2263" s="149"/>
      <c r="J2263" s="149" t="s">
        <v>10329</v>
      </c>
      <c r="K2263" s="149"/>
      <c r="L2263" s="149" t="s">
        <v>287</v>
      </c>
      <c r="M2263" s="149"/>
      <c r="N2263" s="149" t="s">
        <v>263</v>
      </c>
      <c r="O2263" s="149" t="s">
        <v>214</v>
      </c>
      <c r="P2263" s="149" t="s">
        <v>53</v>
      </c>
      <c r="Q2263" s="149"/>
      <c r="R2263" s="149" t="s">
        <v>333</v>
      </c>
      <c r="S2263" s="149" t="s">
        <v>289</v>
      </c>
      <c r="T2263" s="149" t="s">
        <v>10259</v>
      </c>
      <c r="U2263" s="149" t="s">
        <v>267</v>
      </c>
      <c r="V2263" s="149"/>
      <c r="W2263" s="149"/>
      <c r="X2263" s="149" t="s">
        <v>336</v>
      </c>
      <c r="Y2263" s="149"/>
      <c r="Z2263" s="149"/>
      <c r="AA2263" s="149"/>
      <c r="AB2263" s="149" t="s">
        <v>269</v>
      </c>
      <c r="AC2263" s="149" t="s">
        <v>318</v>
      </c>
      <c r="AD2263" s="149" t="s">
        <v>10259</v>
      </c>
      <c r="AE2263" s="149" t="s">
        <v>271</v>
      </c>
      <c r="AF2263" s="149"/>
      <c r="AG2263" s="149" t="s">
        <v>1098</v>
      </c>
      <c r="AH2263" s="149" t="s">
        <v>273</v>
      </c>
      <c r="AI2263" s="158">
        <v>96</v>
      </c>
      <c r="AJ2263" s="149"/>
      <c r="AK2263" s="159" t="s">
        <v>274</v>
      </c>
      <c r="AL2263" s="159" t="s">
        <v>274</v>
      </c>
      <c r="AM2263" s="149" t="s">
        <v>274</v>
      </c>
      <c r="AN2263" s="160">
        <v>4</v>
      </c>
      <c r="AO2263" s="149"/>
      <c r="AP2263" s="149" t="s">
        <v>274</v>
      </c>
      <c r="AQ2263" s="149" t="s">
        <v>275</v>
      </c>
      <c r="AR2263" s="158">
        <v>1</v>
      </c>
      <c r="AS2263" s="149" t="s">
        <v>275</v>
      </c>
      <c r="AT2263" s="149" t="s">
        <v>276</v>
      </c>
      <c r="AU2263" s="161">
        <v>1</v>
      </c>
      <c r="AV2263" s="159">
        <v>19658.07</v>
      </c>
      <c r="AW2263" s="159">
        <v>786.32</v>
      </c>
      <c r="AX2263" s="149" t="s">
        <v>274</v>
      </c>
      <c r="AY2263" s="162">
        <v>0</v>
      </c>
      <c r="AZ2263" s="162" t="s">
        <v>274</v>
      </c>
      <c r="BA2263" s="162">
        <v>0</v>
      </c>
      <c r="BB2263" s="159">
        <v>18871.75</v>
      </c>
      <c r="BC2263" s="162" t="s">
        <v>274</v>
      </c>
      <c r="BD2263" s="162">
        <v>0</v>
      </c>
      <c r="BE2263" s="159">
        <v>786.32</v>
      </c>
      <c r="BF2263" s="159">
        <v>786.32</v>
      </c>
      <c r="BG2263" s="159">
        <v>19658.07</v>
      </c>
    </row>
    <row r="2264" ht="28.05" customHeight="1" spans="1:59">
      <c r="A2264" s="149"/>
      <c r="B2264" s="149"/>
      <c r="C2264" s="149"/>
      <c r="D2264" s="149" t="s">
        <v>3726</v>
      </c>
      <c r="E2264" s="340" t="s">
        <v>10330</v>
      </c>
      <c r="F2264" s="149" t="s">
        <v>3726</v>
      </c>
      <c r="G2264" s="149" t="s">
        <v>10331</v>
      </c>
      <c r="H2264" s="149" t="s">
        <v>10332</v>
      </c>
      <c r="I2264" s="149" t="s">
        <v>10333</v>
      </c>
      <c r="J2264" s="149" t="s">
        <v>10334</v>
      </c>
      <c r="K2264" s="149"/>
      <c r="L2264" s="149" t="s">
        <v>287</v>
      </c>
      <c r="M2264" s="149"/>
      <c r="N2264" s="149" t="s">
        <v>263</v>
      </c>
      <c r="O2264" s="149" t="s">
        <v>214</v>
      </c>
      <c r="P2264" s="149" t="s">
        <v>53</v>
      </c>
      <c r="Q2264" s="149"/>
      <c r="R2264" s="149" t="s">
        <v>333</v>
      </c>
      <c r="S2264" s="149" t="s">
        <v>289</v>
      </c>
      <c r="T2264" s="149" t="s">
        <v>10259</v>
      </c>
      <c r="U2264" s="149" t="s">
        <v>267</v>
      </c>
      <c r="V2264" s="149"/>
      <c r="W2264" s="149"/>
      <c r="X2264" s="149" t="s">
        <v>336</v>
      </c>
      <c r="Y2264" s="149"/>
      <c r="Z2264" s="149"/>
      <c r="AA2264" s="149"/>
      <c r="AB2264" s="149" t="s">
        <v>269</v>
      </c>
      <c r="AC2264" s="149" t="s">
        <v>318</v>
      </c>
      <c r="AD2264" s="149" t="s">
        <v>10259</v>
      </c>
      <c r="AE2264" s="149" t="s">
        <v>271</v>
      </c>
      <c r="AF2264" s="149"/>
      <c r="AG2264" s="149" t="s">
        <v>1098</v>
      </c>
      <c r="AH2264" s="149" t="s">
        <v>273</v>
      </c>
      <c r="AI2264" s="158">
        <v>96</v>
      </c>
      <c r="AJ2264" s="149"/>
      <c r="AK2264" s="159" t="s">
        <v>274</v>
      </c>
      <c r="AL2264" s="159" t="s">
        <v>274</v>
      </c>
      <c r="AM2264" s="149" t="s">
        <v>274</v>
      </c>
      <c r="AN2264" s="160">
        <v>4</v>
      </c>
      <c r="AO2264" s="149"/>
      <c r="AP2264" s="149" t="s">
        <v>274</v>
      </c>
      <c r="AQ2264" s="149" t="s">
        <v>275</v>
      </c>
      <c r="AR2264" s="158">
        <v>1</v>
      </c>
      <c r="AS2264" s="149" t="s">
        <v>275</v>
      </c>
      <c r="AT2264" s="149" t="s">
        <v>276</v>
      </c>
      <c r="AU2264" s="161">
        <v>1</v>
      </c>
      <c r="AV2264" s="159">
        <v>4307.69</v>
      </c>
      <c r="AW2264" s="159">
        <v>172.31</v>
      </c>
      <c r="AX2264" s="149" t="s">
        <v>274</v>
      </c>
      <c r="AY2264" s="162">
        <v>0</v>
      </c>
      <c r="AZ2264" s="162" t="s">
        <v>274</v>
      </c>
      <c r="BA2264" s="162">
        <v>0</v>
      </c>
      <c r="BB2264" s="159">
        <v>4135.38</v>
      </c>
      <c r="BC2264" s="162" t="s">
        <v>274</v>
      </c>
      <c r="BD2264" s="162">
        <v>0</v>
      </c>
      <c r="BE2264" s="159">
        <v>172.31</v>
      </c>
      <c r="BF2264" s="159">
        <v>172.31</v>
      </c>
      <c r="BG2264" s="159">
        <v>4307.69</v>
      </c>
    </row>
    <row r="2265" ht="28.05" customHeight="1" spans="1:59">
      <c r="A2265" s="149"/>
      <c r="B2265" s="149"/>
      <c r="C2265" s="149"/>
      <c r="D2265" s="149" t="s">
        <v>3726</v>
      </c>
      <c r="E2265" s="340" t="s">
        <v>10335</v>
      </c>
      <c r="F2265" s="149" t="s">
        <v>3726</v>
      </c>
      <c r="G2265" s="149" t="s">
        <v>10336</v>
      </c>
      <c r="H2265" s="149" t="s">
        <v>10337</v>
      </c>
      <c r="I2265" s="149"/>
      <c r="J2265" s="149" t="s">
        <v>10338</v>
      </c>
      <c r="K2265" s="149"/>
      <c r="L2265" s="149" t="s">
        <v>287</v>
      </c>
      <c r="M2265" s="149"/>
      <c r="N2265" s="149" t="s">
        <v>263</v>
      </c>
      <c r="O2265" s="149" t="s">
        <v>214</v>
      </c>
      <c r="P2265" s="149" t="s">
        <v>53</v>
      </c>
      <c r="Q2265" s="149"/>
      <c r="R2265" s="149" t="s">
        <v>333</v>
      </c>
      <c r="S2265" s="149" t="s">
        <v>289</v>
      </c>
      <c r="T2265" s="149" t="s">
        <v>10259</v>
      </c>
      <c r="U2265" s="149" t="s">
        <v>267</v>
      </c>
      <c r="V2265" s="149"/>
      <c r="W2265" s="149"/>
      <c r="X2265" s="149" t="s">
        <v>336</v>
      </c>
      <c r="Y2265" s="149"/>
      <c r="Z2265" s="149"/>
      <c r="AA2265" s="149"/>
      <c r="AB2265" s="149" t="s">
        <v>269</v>
      </c>
      <c r="AC2265" s="149" t="s">
        <v>318</v>
      </c>
      <c r="AD2265" s="149" t="s">
        <v>10259</v>
      </c>
      <c r="AE2265" s="149" t="s">
        <v>271</v>
      </c>
      <c r="AF2265" s="149"/>
      <c r="AG2265" s="149" t="s">
        <v>1098</v>
      </c>
      <c r="AH2265" s="149" t="s">
        <v>273</v>
      </c>
      <c r="AI2265" s="158">
        <v>96</v>
      </c>
      <c r="AJ2265" s="149"/>
      <c r="AK2265" s="159" t="s">
        <v>274</v>
      </c>
      <c r="AL2265" s="159" t="s">
        <v>274</v>
      </c>
      <c r="AM2265" s="149" t="s">
        <v>274</v>
      </c>
      <c r="AN2265" s="160">
        <v>4</v>
      </c>
      <c r="AO2265" s="149"/>
      <c r="AP2265" s="149" t="s">
        <v>274</v>
      </c>
      <c r="AQ2265" s="149" t="s">
        <v>275</v>
      </c>
      <c r="AR2265" s="158">
        <v>1</v>
      </c>
      <c r="AS2265" s="149" t="s">
        <v>275</v>
      </c>
      <c r="AT2265" s="149" t="s">
        <v>276</v>
      </c>
      <c r="AU2265" s="161">
        <v>1</v>
      </c>
      <c r="AV2265" s="159">
        <v>3391.59</v>
      </c>
      <c r="AW2265" s="159">
        <v>135.66</v>
      </c>
      <c r="AX2265" s="149" t="s">
        <v>274</v>
      </c>
      <c r="AY2265" s="162">
        <v>0</v>
      </c>
      <c r="AZ2265" s="162" t="s">
        <v>274</v>
      </c>
      <c r="BA2265" s="162">
        <v>0</v>
      </c>
      <c r="BB2265" s="159">
        <v>3255.93</v>
      </c>
      <c r="BC2265" s="162" t="s">
        <v>274</v>
      </c>
      <c r="BD2265" s="162">
        <v>0</v>
      </c>
      <c r="BE2265" s="159">
        <v>135.66</v>
      </c>
      <c r="BF2265" s="159">
        <v>135.66</v>
      </c>
      <c r="BG2265" s="159">
        <v>3391.59</v>
      </c>
    </row>
    <row r="2266" ht="28.05" customHeight="1" spans="1:59">
      <c r="A2266" s="149"/>
      <c r="B2266" s="149"/>
      <c r="C2266" s="149"/>
      <c r="D2266" s="149" t="s">
        <v>3726</v>
      </c>
      <c r="E2266" s="340" t="s">
        <v>10339</v>
      </c>
      <c r="F2266" s="149" t="s">
        <v>3726</v>
      </c>
      <c r="G2266" s="149" t="s">
        <v>10340</v>
      </c>
      <c r="H2266" s="149" t="s">
        <v>10341</v>
      </c>
      <c r="I2266" s="149" t="s">
        <v>10342</v>
      </c>
      <c r="J2266" s="149" t="s">
        <v>10343</v>
      </c>
      <c r="K2266" s="149"/>
      <c r="L2266" s="149" t="s">
        <v>287</v>
      </c>
      <c r="M2266" s="149"/>
      <c r="N2266" s="149" t="s">
        <v>263</v>
      </c>
      <c r="O2266" s="149" t="s">
        <v>214</v>
      </c>
      <c r="P2266" s="149" t="s">
        <v>53</v>
      </c>
      <c r="Q2266" s="149"/>
      <c r="R2266" s="149" t="s">
        <v>333</v>
      </c>
      <c r="S2266" s="149" t="s">
        <v>289</v>
      </c>
      <c r="T2266" s="149" t="s">
        <v>10259</v>
      </c>
      <c r="U2266" s="149" t="s">
        <v>267</v>
      </c>
      <c r="V2266" s="149"/>
      <c r="W2266" s="149"/>
      <c r="X2266" s="149" t="s">
        <v>336</v>
      </c>
      <c r="Y2266" s="149"/>
      <c r="Z2266" s="149"/>
      <c r="AA2266" s="149"/>
      <c r="AB2266" s="149" t="s">
        <v>269</v>
      </c>
      <c r="AC2266" s="149" t="s">
        <v>318</v>
      </c>
      <c r="AD2266" s="149" t="s">
        <v>10259</v>
      </c>
      <c r="AE2266" s="149" t="s">
        <v>271</v>
      </c>
      <c r="AF2266" s="149"/>
      <c r="AG2266" s="149" t="s">
        <v>1098</v>
      </c>
      <c r="AH2266" s="149" t="s">
        <v>273</v>
      </c>
      <c r="AI2266" s="158">
        <v>96</v>
      </c>
      <c r="AJ2266" s="149"/>
      <c r="AK2266" s="159" t="s">
        <v>274</v>
      </c>
      <c r="AL2266" s="159" t="s">
        <v>274</v>
      </c>
      <c r="AM2266" s="149" t="s">
        <v>274</v>
      </c>
      <c r="AN2266" s="160">
        <v>4</v>
      </c>
      <c r="AO2266" s="149"/>
      <c r="AP2266" s="149" t="s">
        <v>274</v>
      </c>
      <c r="AQ2266" s="149" t="s">
        <v>275</v>
      </c>
      <c r="AR2266" s="158">
        <v>1</v>
      </c>
      <c r="AS2266" s="149" t="s">
        <v>275</v>
      </c>
      <c r="AT2266" s="149" t="s">
        <v>276</v>
      </c>
      <c r="AU2266" s="161">
        <v>1</v>
      </c>
      <c r="AV2266" s="159">
        <v>375.21</v>
      </c>
      <c r="AW2266" s="159">
        <v>15.01</v>
      </c>
      <c r="AX2266" s="149" t="s">
        <v>274</v>
      </c>
      <c r="AY2266" s="162">
        <v>0</v>
      </c>
      <c r="AZ2266" s="162" t="s">
        <v>274</v>
      </c>
      <c r="BA2266" s="162">
        <v>0</v>
      </c>
      <c r="BB2266" s="159">
        <v>360.2</v>
      </c>
      <c r="BC2266" s="162" t="s">
        <v>274</v>
      </c>
      <c r="BD2266" s="162">
        <v>0</v>
      </c>
      <c r="BE2266" s="159">
        <v>15.01</v>
      </c>
      <c r="BF2266" s="159">
        <v>15.01</v>
      </c>
      <c r="BG2266" s="159">
        <v>375.21</v>
      </c>
    </row>
    <row r="2267" ht="28.05" customHeight="1" spans="1:59">
      <c r="A2267" s="149"/>
      <c r="B2267" s="149"/>
      <c r="C2267" s="149"/>
      <c r="D2267" s="149" t="s">
        <v>3726</v>
      </c>
      <c r="E2267" s="340" t="s">
        <v>10344</v>
      </c>
      <c r="F2267" s="149" t="s">
        <v>3726</v>
      </c>
      <c r="G2267" s="149" t="s">
        <v>10345</v>
      </c>
      <c r="H2267" s="149" t="s">
        <v>10346</v>
      </c>
      <c r="I2267" s="149" t="s">
        <v>10347</v>
      </c>
      <c r="J2267" s="149" t="s">
        <v>10348</v>
      </c>
      <c r="K2267" s="149"/>
      <c r="L2267" s="149" t="s">
        <v>287</v>
      </c>
      <c r="M2267" s="149"/>
      <c r="N2267" s="149" t="s">
        <v>263</v>
      </c>
      <c r="O2267" s="149" t="s">
        <v>214</v>
      </c>
      <c r="P2267" s="149" t="s">
        <v>53</v>
      </c>
      <c r="Q2267" s="149"/>
      <c r="R2267" s="149" t="s">
        <v>333</v>
      </c>
      <c r="S2267" s="149" t="s">
        <v>289</v>
      </c>
      <c r="T2267" s="149" t="s">
        <v>10259</v>
      </c>
      <c r="U2267" s="149" t="s">
        <v>267</v>
      </c>
      <c r="V2267" s="149"/>
      <c r="W2267" s="149"/>
      <c r="X2267" s="149" t="s">
        <v>336</v>
      </c>
      <c r="Y2267" s="149"/>
      <c r="Z2267" s="149"/>
      <c r="AA2267" s="149"/>
      <c r="AB2267" s="149" t="s">
        <v>269</v>
      </c>
      <c r="AC2267" s="149" t="s">
        <v>318</v>
      </c>
      <c r="AD2267" s="149" t="s">
        <v>10259</v>
      </c>
      <c r="AE2267" s="149" t="s">
        <v>271</v>
      </c>
      <c r="AF2267" s="149"/>
      <c r="AG2267" s="149" t="s">
        <v>1098</v>
      </c>
      <c r="AH2267" s="149" t="s">
        <v>273</v>
      </c>
      <c r="AI2267" s="158">
        <v>96</v>
      </c>
      <c r="AJ2267" s="149"/>
      <c r="AK2267" s="159" t="s">
        <v>274</v>
      </c>
      <c r="AL2267" s="159" t="s">
        <v>274</v>
      </c>
      <c r="AM2267" s="149" t="s">
        <v>274</v>
      </c>
      <c r="AN2267" s="160">
        <v>4</v>
      </c>
      <c r="AO2267" s="149"/>
      <c r="AP2267" s="149" t="s">
        <v>274</v>
      </c>
      <c r="AQ2267" s="149" t="s">
        <v>275</v>
      </c>
      <c r="AR2267" s="158">
        <v>1</v>
      </c>
      <c r="AS2267" s="149" t="s">
        <v>275</v>
      </c>
      <c r="AT2267" s="149" t="s">
        <v>276</v>
      </c>
      <c r="AU2267" s="161">
        <v>1</v>
      </c>
      <c r="AV2267" s="159">
        <v>878.63</v>
      </c>
      <c r="AW2267" s="159">
        <v>35.15</v>
      </c>
      <c r="AX2267" s="149" t="s">
        <v>274</v>
      </c>
      <c r="AY2267" s="162">
        <v>0</v>
      </c>
      <c r="AZ2267" s="162" t="s">
        <v>274</v>
      </c>
      <c r="BA2267" s="162">
        <v>0</v>
      </c>
      <c r="BB2267" s="159">
        <v>843.48</v>
      </c>
      <c r="BC2267" s="162" t="s">
        <v>274</v>
      </c>
      <c r="BD2267" s="162">
        <v>0</v>
      </c>
      <c r="BE2267" s="159">
        <v>35.15</v>
      </c>
      <c r="BF2267" s="159">
        <v>35.15</v>
      </c>
      <c r="BG2267" s="159">
        <v>878.63</v>
      </c>
    </row>
    <row r="2268" ht="28.05" customHeight="1" spans="1:59">
      <c r="A2268" s="149"/>
      <c r="B2268" s="149"/>
      <c r="C2268" s="149"/>
      <c r="D2268" s="149" t="s">
        <v>3726</v>
      </c>
      <c r="E2268" s="340" t="s">
        <v>10349</v>
      </c>
      <c r="F2268" s="149" t="s">
        <v>3726</v>
      </c>
      <c r="G2268" s="149" t="s">
        <v>10350</v>
      </c>
      <c r="H2268" s="149" t="s">
        <v>10351</v>
      </c>
      <c r="I2268" s="149"/>
      <c r="J2268" s="149" t="s">
        <v>10352</v>
      </c>
      <c r="K2268" s="149"/>
      <c r="L2268" s="149" t="s">
        <v>287</v>
      </c>
      <c r="M2268" s="149"/>
      <c r="N2268" s="149" t="s">
        <v>263</v>
      </c>
      <c r="O2268" s="149" t="s">
        <v>214</v>
      </c>
      <c r="P2268" s="149" t="s">
        <v>53</v>
      </c>
      <c r="Q2268" s="149"/>
      <c r="R2268" s="149" t="s">
        <v>333</v>
      </c>
      <c r="S2268" s="149" t="s">
        <v>289</v>
      </c>
      <c r="T2268" s="149" t="s">
        <v>10259</v>
      </c>
      <c r="U2268" s="149" t="s">
        <v>267</v>
      </c>
      <c r="V2268" s="149"/>
      <c r="W2268" s="149"/>
      <c r="X2268" s="149" t="s">
        <v>336</v>
      </c>
      <c r="Y2268" s="149"/>
      <c r="Z2268" s="149"/>
      <c r="AA2268" s="149"/>
      <c r="AB2268" s="149" t="s">
        <v>269</v>
      </c>
      <c r="AC2268" s="149" t="s">
        <v>318</v>
      </c>
      <c r="AD2268" s="149" t="s">
        <v>10259</v>
      </c>
      <c r="AE2268" s="149" t="s">
        <v>271</v>
      </c>
      <c r="AF2268" s="149"/>
      <c r="AG2268" s="149" t="s">
        <v>1098</v>
      </c>
      <c r="AH2268" s="149" t="s">
        <v>273</v>
      </c>
      <c r="AI2268" s="158">
        <v>96</v>
      </c>
      <c r="AJ2268" s="149"/>
      <c r="AK2268" s="159" t="s">
        <v>274</v>
      </c>
      <c r="AL2268" s="159" t="s">
        <v>274</v>
      </c>
      <c r="AM2268" s="149" t="s">
        <v>274</v>
      </c>
      <c r="AN2268" s="160">
        <v>4</v>
      </c>
      <c r="AO2268" s="149"/>
      <c r="AP2268" s="149" t="s">
        <v>274</v>
      </c>
      <c r="AQ2268" s="149" t="s">
        <v>275</v>
      </c>
      <c r="AR2268" s="158">
        <v>1</v>
      </c>
      <c r="AS2268" s="149" t="s">
        <v>275</v>
      </c>
      <c r="AT2268" s="149" t="s">
        <v>276</v>
      </c>
      <c r="AU2268" s="161">
        <v>1</v>
      </c>
      <c r="AV2268" s="159">
        <v>231726.52</v>
      </c>
      <c r="AW2268" s="159">
        <v>9269.06</v>
      </c>
      <c r="AX2268" s="149" t="s">
        <v>274</v>
      </c>
      <c r="AY2268" s="162">
        <v>0</v>
      </c>
      <c r="AZ2268" s="162" t="s">
        <v>274</v>
      </c>
      <c r="BA2268" s="162">
        <v>0</v>
      </c>
      <c r="BB2268" s="159">
        <v>222457.46</v>
      </c>
      <c r="BC2268" s="162" t="s">
        <v>274</v>
      </c>
      <c r="BD2268" s="162">
        <v>0</v>
      </c>
      <c r="BE2268" s="159">
        <v>9269.06</v>
      </c>
      <c r="BF2268" s="159">
        <v>9269.06</v>
      </c>
      <c r="BG2268" s="159">
        <v>231726.52</v>
      </c>
    </row>
    <row r="2269" ht="28.05" customHeight="1" spans="1:59">
      <c r="A2269" s="149"/>
      <c r="B2269" s="149"/>
      <c r="C2269" s="149"/>
      <c r="D2269" s="149" t="s">
        <v>3726</v>
      </c>
      <c r="E2269" s="340" t="s">
        <v>10353</v>
      </c>
      <c r="F2269" s="149" t="s">
        <v>3726</v>
      </c>
      <c r="G2269" s="149" t="s">
        <v>10354</v>
      </c>
      <c r="H2269" s="149" t="s">
        <v>10355</v>
      </c>
      <c r="I2269" s="149" t="s">
        <v>10356</v>
      </c>
      <c r="J2269" s="149" t="s">
        <v>10357</v>
      </c>
      <c r="K2269" s="149"/>
      <c r="L2269" s="149" t="s">
        <v>287</v>
      </c>
      <c r="M2269" s="149"/>
      <c r="N2269" s="149" t="s">
        <v>263</v>
      </c>
      <c r="O2269" s="149" t="s">
        <v>214</v>
      </c>
      <c r="P2269" s="149" t="s">
        <v>53</v>
      </c>
      <c r="Q2269" s="149"/>
      <c r="R2269" s="149" t="s">
        <v>333</v>
      </c>
      <c r="S2269" s="149" t="s">
        <v>289</v>
      </c>
      <c r="T2269" s="149" t="s">
        <v>10358</v>
      </c>
      <c r="U2269" s="149" t="s">
        <v>267</v>
      </c>
      <c r="V2269" s="149"/>
      <c r="W2269" s="149"/>
      <c r="X2269" s="149" t="s">
        <v>336</v>
      </c>
      <c r="Y2269" s="149"/>
      <c r="Z2269" s="149"/>
      <c r="AA2269" s="149"/>
      <c r="AB2269" s="149" t="s">
        <v>269</v>
      </c>
      <c r="AC2269" s="149" t="s">
        <v>318</v>
      </c>
      <c r="AD2269" s="149" t="s">
        <v>10358</v>
      </c>
      <c r="AE2269" s="149" t="s">
        <v>271</v>
      </c>
      <c r="AF2269" s="149"/>
      <c r="AG2269" s="149" t="s">
        <v>1098</v>
      </c>
      <c r="AH2269" s="149" t="s">
        <v>273</v>
      </c>
      <c r="AI2269" s="158">
        <v>96</v>
      </c>
      <c r="AJ2269" s="149"/>
      <c r="AK2269" s="159" t="s">
        <v>274</v>
      </c>
      <c r="AL2269" s="159" t="s">
        <v>274</v>
      </c>
      <c r="AM2269" s="149" t="s">
        <v>274</v>
      </c>
      <c r="AN2269" s="160">
        <v>4</v>
      </c>
      <c r="AO2269" s="149"/>
      <c r="AP2269" s="149" t="s">
        <v>274</v>
      </c>
      <c r="AQ2269" s="149" t="s">
        <v>275</v>
      </c>
      <c r="AR2269" s="158">
        <v>1</v>
      </c>
      <c r="AS2269" s="149" t="s">
        <v>275</v>
      </c>
      <c r="AT2269" s="149" t="s">
        <v>276</v>
      </c>
      <c r="AU2269" s="161">
        <v>1</v>
      </c>
      <c r="AV2269" s="159">
        <v>46153.85</v>
      </c>
      <c r="AW2269" s="159">
        <v>1846.15</v>
      </c>
      <c r="AX2269" s="149" t="s">
        <v>274</v>
      </c>
      <c r="AY2269" s="162">
        <v>0</v>
      </c>
      <c r="AZ2269" s="162" t="s">
        <v>274</v>
      </c>
      <c r="BA2269" s="162">
        <v>0</v>
      </c>
      <c r="BB2269" s="159">
        <v>44307.7</v>
      </c>
      <c r="BC2269" s="162" t="s">
        <v>274</v>
      </c>
      <c r="BD2269" s="162">
        <v>0</v>
      </c>
      <c r="BE2269" s="159">
        <v>1846.15</v>
      </c>
      <c r="BF2269" s="159">
        <v>1846.15</v>
      </c>
      <c r="BG2269" s="159">
        <v>46153.85</v>
      </c>
    </row>
    <row r="2270" ht="28.05" customHeight="1" spans="1:59">
      <c r="A2270" s="149"/>
      <c r="B2270" s="149"/>
      <c r="C2270" s="149"/>
      <c r="D2270" s="149" t="s">
        <v>3726</v>
      </c>
      <c r="E2270" s="340" t="s">
        <v>10359</v>
      </c>
      <c r="F2270" s="149" t="s">
        <v>3726</v>
      </c>
      <c r="G2270" s="149" t="s">
        <v>10360</v>
      </c>
      <c r="H2270" s="149" t="s">
        <v>5647</v>
      </c>
      <c r="I2270" s="149" t="s">
        <v>4756</v>
      </c>
      <c r="J2270" s="149" t="s">
        <v>10361</v>
      </c>
      <c r="K2270" s="149"/>
      <c r="L2270" s="149" t="s">
        <v>287</v>
      </c>
      <c r="M2270" s="149"/>
      <c r="N2270" s="149" t="s">
        <v>263</v>
      </c>
      <c r="O2270" s="149" t="s">
        <v>214</v>
      </c>
      <c r="P2270" s="149" t="s">
        <v>53</v>
      </c>
      <c r="Q2270" s="149"/>
      <c r="R2270" s="149" t="s">
        <v>333</v>
      </c>
      <c r="S2270" s="149" t="s">
        <v>289</v>
      </c>
      <c r="T2270" s="149" t="s">
        <v>10358</v>
      </c>
      <c r="U2270" s="149" t="s">
        <v>267</v>
      </c>
      <c r="V2270" s="149"/>
      <c r="W2270" s="149"/>
      <c r="X2270" s="149" t="s">
        <v>336</v>
      </c>
      <c r="Y2270" s="149"/>
      <c r="Z2270" s="149"/>
      <c r="AA2270" s="149"/>
      <c r="AB2270" s="149" t="s">
        <v>269</v>
      </c>
      <c r="AC2270" s="149" t="s">
        <v>318</v>
      </c>
      <c r="AD2270" s="149" t="s">
        <v>10358</v>
      </c>
      <c r="AE2270" s="149" t="s">
        <v>271</v>
      </c>
      <c r="AF2270" s="149"/>
      <c r="AG2270" s="149" t="s">
        <v>1098</v>
      </c>
      <c r="AH2270" s="149" t="s">
        <v>273</v>
      </c>
      <c r="AI2270" s="158">
        <v>96</v>
      </c>
      <c r="AJ2270" s="149"/>
      <c r="AK2270" s="159" t="s">
        <v>274</v>
      </c>
      <c r="AL2270" s="159" t="s">
        <v>274</v>
      </c>
      <c r="AM2270" s="149" t="s">
        <v>274</v>
      </c>
      <c r="AN2270" s="160">
        <v>4</v>
      </c>
      <c r="AO2270" s="149"/>
      <c r="AP2270" s="149" t="s">
        <v>274</v>
      </c>
      <c r="AQ2270" s="149" t="s">
        <v>275</v>
      </c>
      <c r="AR2270" s="158">
        <v>1</v>
      </c>
      <c r="AS2270" s="149" t="s">
        <v>275</v>
      </c>
      <c r="AT2270" s="149" t="s">
        <v>276</v>
      </c>
      <c r="AU2270" s="161">
        <v>1</v>
      </c>
      <c r="AV2270" s="159">
        <v>33333.33</v>
      </c>
      <c r="AW2270" s="159">
        <v>1333.33</v>
      </c>
      <c r="AX2270" s="149" t="s">
        <v>274</v>
      </c>
      <c r="AY2270" s="162">
        <v>0</v>
      </c>
      <c r="AZ2270" s="162" t="s">
        <v>274</v>
      </c>
      <c r="BA2270" s="162">
        <v>0</v>
      </c>
      <c r="BB2270" s="159">
        <v>32000</v>
      </c>
      <c r="BC2270" s="162" t="s">
        <v>274</v>
      </c>
      <c r="BD2270" s="162">
        <v>0</v>
      </c>
      <c r="BE2270" s="159">
        <v>1333.33</v>
      </c>
      <c r="BF2270" s="159">
        <v>1333.33</v>
      </c>
      <c r="BG2270" s="159">
        <v>33333.33</v>
      </c>
    </row>
    <row r="2271" ht="28.05" customHeight="1" spans="1:59">
      <c r="A2271" s="149"/>
      <c r="B2271" s="149"/>
      <c r="C2271" s="149"/>
      <c r="D2271" s="149" t="s">
        <v>3726</v>
      </c>
      <c r="E2271" s="340" t="s">
        <v>10362</v>
      </c>
      <c r="F2271" s="149" t="s">
        <v>3726</v>
      </c>
      <c r="G2271" s="149" t="s">
        <v>10363</v>
      </c>
      <c r="H2271" s="149" t="s">
        <v>5647</v>
      </c>
      <c r="I2271" s="149" t="s">
        <v>10364</v>
      </c>
      <c r="J2271" s="149" t="s">
        <v>10365</v>
      </c>
      <c r="K2271" s="149"/>
      <c r="L2271" s="149" t="s">
        <v>262</v>
      </c>
      <c r="M2271" s="149"/>
      <c r="N2271" s="149" t="s">
        <v>263</v>
      </c>
      <c r="O2271" s="149" t="s">
        <v>214</v>
      </c>
      <c r="P2271" s="149" t="s">
        <v>53</v>
      </c>
      <c r="Q2271" s="149"/>
      <c r="R2271" s="149" t="s">
        <v>333</v>
      </c>
      <c r="S2271" s="149" t="s">
        <v>289</v>
      </c>
      <c r="T2271" s="149" t="s">
        <v>10358</v>
      </c>
      <c r="U2271" s="149" t="s">
        <v>267</v>
      </c>
      <c r="V2271" s="149"/>
      <c r="W2271" s="149"/>
      <c r="X2271" s="149" t="s">
        <v>336</v>
      </c>
      <c r="Y2271" s="149"/>
      <c r="Z2271" s="149"/>
      <c r="AA2271" s="149"/>
      <c r="AB2271" s="149" t="s">
        <v>269</v>
      </c>
      <c r="AC2271" s="149" t="s">
        <v>318</v>
      </c>
      <c r="AD2271" s="149" t="s">
        <v>10358</v>
      </c>
      <c r="AE2271" s="149" t="s">
        <v>271</v>
      </c>
      <c r="AF2271" s="149"/>
      <c r="AG2271" s="149" t="s">
        <v>1098</v>
      </c>
      <c r="AH2271" s="149" t="s">
        <v>273</v>
      </c>
      <c r="AI2271" s="158">
        <v>96</v>
      </c>
      <c r="AJ2271" s="149"/>
      <c r="AK2271" s="159" t="s">
        <v>274</v>
      </c>
      <c r="AL2271" s="159" t="s">
        <v>274</v>
      </c>
      <c r="AM2271" s="149" t="s">
        <v>274</v>
      </c>
      <c r="AN2271" s="160">
        <v>4</v>
      </c>
      <c r="AO2271" s="149"/>
      <c r="AP2271" s="149" t="s">
        <v>274</v>
      </c>
      <c r="AQ2271" s="149" t="s">
        <v>275</v>
      </c>
      <c r="AR2271" s="158">
        <v>1</v>
      </c>
      <c r="AS2271" s="149" t="s">
        <v>275</v>
      </c>
      <c r="AT2271" s="149" t="s">
        <v>276</v>
      </c>
      <c r="AU2271" s="161">
        <v>1</v>
      </c>
      <c r="AV2271" s="159">
        <v>21367.52</v>
      </c>
      <c r="AW2271" s="159">
        <v>854.7</v>
      </c>
      <c r="AX2271" s="149" t="s">
        <v>274</v>
      </c>
      <c r="AY2271" s="162">
        <v>0</v>
      </c>
      <c r="AZ2271" s="162" t="s">
        <v>274</v>
      </c>
      <c r="BA2271" s="162">
        <v>0</v>
      </c>
      <c r="BB2271" s="159">
        <v>20512.82</v>
      </c>
      <c r="BC2271" s="162" t="s">
        <v>274</v>
      </c>
      <c r="BD2271" s="162">
        <v>0</v>
      </c>
      <c r="BE2271" s="159">
        <v>854.7</v>
      </c>
      <c r="BF2271" s="159">
        <v>854.7</v>
      </c>
      <c r="BG2271" s="159">
        <v>21367.52</v>
      </c>
    </row>
    <row r="2272" ht="28.05" customHeight="1" spans="1:59">
      <c r="A2272" s="149"/>
      <c r="B2272" s="149"/>
      <c r="C2272" s="149"/>
      <c r="D2272" s="149" t="s">
        <v>3726</v>
      </c>
      <c r="E2272" s="340" t="s">
        <v>10366</v>
      </c>
      <c r="F2272" s="149" t="s">
        <v>3726</v>
      </c>
      <c r="G2272" s="149" t="s">
        <v>10367</v>
      </c>
      <c r="H2272" s="149" t="s">
        <v>10346</v>
      </c>
      <c r="I2272" s="149" t="s">
        <v>10368</v>
      </c>
      <c r="J2272" s="149" t="s">
        <v>10369</v>
      </c>
      <c r="K2272" s="149"/>
      <c r="L2272" s="149" t="s">
        <v>287</v>
      </c>
      <c r="M2272" s="149"/>
      <c r="N2272" s="149" t="s">
        <v>263</v>
      </c>
      <c r="O2272" s="149" t="s">
        <v>214</v>
      </c>
      <c r="P2272" s="149" t="s">
        <v>53</v>
      </c>
      <c r="Q2272" s="149"/>
      <c r="R2272" s="149" t="s">
        <v>333</v>
      </c>
      <c r="S2272" s="149" t="s">
        <v>289</v>
      </c>
      <c r="T2272" s="149" t="s">
        <v>10259</v>
      </c>
      <c r="U2272" s="149" t="s">
        <v>267</v>
      </c>
      <c r="V2272" s="149"/>
      <c r="W2272" s="149"/>
      <c r="X2272" s="149" t="s">
        <v>336</v>
      </c>
      <c r="Y2272" s="149"/>
      <c r="Z2272" s="149"/>
      <c r="AA2272" s="149"/>
      <c r="AB2272" s="149" t="s">
        <v>269</v>
      </c>
      <c r="AC2272" s="149" t="s">
        <v>318</v>
      </c>
      <c r="AD2272" s="149" t="s">
        <v>10259</v>
      </c>
      <c r="AE2272" s="149" t="s">
        <v>271</v>
      </c>
      <c r="AF2272" s="149"/>
      <c r="AG2272" s="149" t="s">
        <v>1098</v>
      </c>
      <c r="AH2272" s="149" t="s">
        <v>273</v>
      </c>
      <c r="AI2272" s="158">
        <v>96</v>
      </c>
      <c r="AJ2272" s="149"/>
      <c r="AK2272" s="159" t="s">
        <v>274</v>
      </c>
      <c r="AL2272" s="159" t="s">
        <v>274</v>
      </c>
      <c r="AM2272" s="149" t="s">
        <v>274</v>
      </c>
      <c r="AN2272" s="160">
        <v>4</v>
      </c>
      <c r="AO2272" s="149"/>
      <c r="AP2272" s="149" t="s">
        <v>274</v>
      </c>
      <c r="AQ2272" s="149" t="s">
        <v>275</v>
      </c>
      <c r="AR2272" s="158">
        <v>1</v>
      </c>
      <c r="AS2272" s="149" t="s">
        <v>275</v>
      </c>
      <c r="AT2272" s="149" t="s">
        <v>276</v>
      </c>
      <c r="AU2272" s="161">
        <v>1</v>
      </c>
      <c r="AV2272" s="159">
        <v>1196.58</v>
      </c>
      <c r="AW2272" s="159">
        <v>47.86</v>
      </c>
      <c r="AX2272" s="149" t="s">
        <v>274</v>
      </c>
      <c r="AY2272" s="162">
        <v>0</v>
      </c>
      <c r="AZ2272" s="162" t="s">
        <v>274</v>
      </c>
      <c r="BA2272" s="162">
        <v>0</v>
      </c>
      <c r="BB2272" s="159">
        <v>1148.72</v>
      </c>
      <c r="BC2272" s="162" t="s">
        <v>274</v>
      </c>
      <c r="BD2272" s="162">
        <v>0</v>
      </c>
      <c r="BE2272" s="159">
        <v>47.86</v>
      </c>
      <c r="BF2272" s="159">
        <v>47.86</v>
      </c>
      <c r="BG2272" s="159">
        <v>1196.58</v>
      </c>
    </row>
    <row r="2273" ht="28.05" customHeight="1" spans="1:59">
      <c r="A2273" s="149"/>
      <c r="B2273" s="149"/>
      <c r="C2273" s="149"/>
      <c r="D2273" s="149" t="s">
        <v>3726</v>
      </c>
      <c r="E2273" s="340" t="s">
        <v>10370</v>
      </c>
      <c r="F2273" s="149" t="s">
        <v>3726</v>
      </c>
      <c r="G2273" s="149" t="s">
        <v>10371</v>
      </c>
      <c r="H2273" s="149" t="s">
        <v>10372</v>
      </c>
      <c r="I2273" s="149"/>
      <c r="J2273" s="149" t="s">
        <v>10373</v>
      </c>
      <c r="K2273" s="149"/>
      <c r="L2273" s="149" t="s">
        <v>287</v>
      </c>
      <c r="M2273" s="149"/>
      <c r="N2273" s="149" t="s">
        <v>263</v>
      </c>
      <c r="O2273" s="149" t="s">
        <v>214</v>
      </c>
      <c r="P2273" s="149" t="s">
        <v>53</v>
      </c>
      <c r="Q2273" s="149"/>
      <c r="R2273" s="149" t="s">
        <v>333</v>
      </c>
      <c r="S2273" s="149" t="s">
        <v>289</v>
      </c>
      <c r="T2273" s="149" t="s">
        <v>10358</v>
      </c>
      <c r="U2273" s="149" t="s">
        <v>267</v>
      </c>
      <c r="V2273" s="149"/>
      <c r="W2273" s="149"/>
      <c r="X2273" s="149" t="s">
        <v>336</v>
      </c>
      <c r="Y2273" s="149"/>
      <c r="Z2273" s="149"/>
      <c r="AA2273" s="149"/>
      <c r="AB2273" s="149" t="s">
        <v>269</v>
      </c>
      <c r="AC2273" s="149" t="s">
        <v>318</v>
      </c>
      <c r="AD2273" s="149" t="s">
        <v>10358</v>
      </c>
      <c r="AE2273" s="149" t="s">
        <v>271</v>
      </c>
      <c r="AF2273" s="149"/>
      <c r="AG2273" s="149" t="s">
        <v>1098</v>
      </c>
      <c r="AH2273" s="149" t="s">
        <v>273</v>
      </c>
      <c r="AI2273" s="158">
        <v>96</v>
      </c>
      <c r="AJ2273" s="149"/>
      <c r="AK2273" s="159" t="s">
        <v>274</v>
      </c>
      <c r="AL2273" s="159" t="s">
        <v>274</v>
      </c>
      <c r="AM2273" s="149" t="s">
        <v>274</v>
      </c>
      <c r="AN2273" s="160">
        <v>4</v>
      </c>
      <c r="AO2273" s="149"/>
      <c r="AP2273" s="149" t="s">
        <v>274</v>
      </c>
      <c r="AQ2273" s="149" t="s">
        <v>275</v>
      </c>
      <c r="AR2273" s="158">
        <v>1</v>
      </c>
      <c r="AS2273" s="149" t="s">
        <v>275</v>
      </c>
      <c r="AT2273" s="149" t="s">
        <v>276</v>
      </c>
      <c r="AU2273" s="161">
        <v>1</v>
      </c>
      <c r="AV2273" s="159">
        <v>3709.82</v>
      </c>
      <c r="AW2273" s="159">
        <v>148.39</v>
      </c>
      <c r="AX2273" s="149" t="s">
        <v>274</v>
      </c>
      <c r="AY2273" s="149"/>
      <c r="AZ2273" s="162" t="s">
        <v>274</v>
      </c>
      <c r="BA2273" s="162">
        <v>0</v>
      </c>
      <c r="BB2273" s="159">
        <v>3561.43</v>
      </c>
      <c r="BC2273" s="159">
        <v>148.39</v>
      </c>
      <c r="BD2273" s="159">
        <v>148.39</v>
      </c>
      <c r="BE2273" s="159">
        <v>148.39</v>
      </c>
      <c r="BF2273" s="162">
        <v>0</v>
      </c>
      <c r="BG2273" s="159">
        <v>3709.82</v>
      </c>
    </row>
    <row r="2274" ht="28.05" customHeight="1" spans="1:59">
      <c r="A2274" s="149"/>
      <c r="B2274" s="149"/>
      <c r="C2274" s="149"/>
      <c r="D2274" s="149" t="s">
        <v>3726</v>
      </c>
      <c r="E2274" s="340" t="s">
        <v>10374</v>
      </c>
      <c r="F2274" s="149" t="s">
        <v>3726</v>
      </c>
      <c r="G2274" s="149" t="s">
        <v>10375</v>
      </c>
      <c r="H2274" s="149" t="s">
        <v>10376</v>
      </c>
      <c r="I2274" s="149" t="s">
        <v>10377</v>
      </c>
      <c r="J2274" s="149" t="s">
        <v>10378</v>
      </c>
      <c r="K2274" s="149"/>
      <c r="L2274" s="149" t="s">
        <v>287</v>
      </c>
      <c r="M2274" s="149"/>
      <c r="N2274" s="149" t="s">
        <v>263</v>
      </c>
      <c r="O2274" s="149" t="s">
        <v>214</v>
      </c>
      <c r="P2274" s="149" t="s">
        <v>53</v>
      </c>
      <c r="Q2274" s="149"/>
      <c r="R2274" s="149" t="s">
        <v>333</v>
      </c>
      <c r="S2274" s="149" t="s">
        <v>289</v>
      </c>
      <c r="T2274" s="149" t="s">
        <v>10358</v>
      </c>
      <c r="U2274" s="149" t="s">
        <v>267</v>
      </c>
      <c r="V2274" s="149"/>
      <c r="W2274" s="149"/>
      <c r="X2274" s="149" t="s">
        <v>336</v>
      </c>
      <c r="Y2274" s="149"/>
      <c r="Z2274" s="149"/>
      <c r="AA2274" s="149"/>
      <c r="AB2274" s="149" t="s">
        <v>269</v>
      </c>
      <c r="AC2274" s="149" t="s">
        <v>318</v>
      </c>
      <c r="AD2274" s="149" t="s">
        <v>10358</v>
      </c>
      <c r="AE2274" s="149" t="s">
        <v>271</v>
      </c>
      <c r="AF2274" s="149"/>
      <c r="AG2274" s="149" t="s">
        <v>1098</v>
      </c>
      <c r="AH2274" s="149" t="s">
        <v>273</v>
      </c>
      <c r="AI2274" s="158">
        <v>96</v>
      </c>
      <c r="AJ2274" s="149"/>
      <c r="AK2274" s="159" t="s">
        <v>274</v>
      </c>
      <c r="AL2274" s="159" t="s">
        <v>274</v>
      </c>
      <c r="AM2274" s="149" t="s">
        <v>274</v>
      </c>
      <c r="AN2274" s="160">
        <v>4</v>
      </c>
      <c r="AO2274" s="149"/>
      <c r="AP2274" s="149" t="s">
        <v>274</v>
      </c>
      <c r="AQ2274" s="149" t="s">
        <v>275</v>
      </c>
      <c r="AR2274" s="158">
        <v>1</v>
      </c>
      <c r="AS2274" s="149" t="s">
        <v>275</v>
      </c>
      <c r="AT2274" s="149" t="s">
        <v>276</v>
      </c>
      <c r="AU2274" s="161">
        <v>1</v>
      </c>
      <c r="AV2274" s="159">
        <v>27435.9</v>
      </c>
      <c r="AW2274" s="159">
        <v>1097.44</v>
      </c>
      <c r="AX2274" s="149" t="s">
        <v>274</v>
      </c>
      <c r="AY2274" s="162">
        <v>0</v>
      </c>
      <c r="AZ2274" s="162" t="s">
        <v>274</v>
      </c>
      <c r="BA2274" s="162">
        <v>0</v>
      </c>
      <c r="BB2274" s="159">
        <v>26338.46</v>
      </c>
      <c r="BC2274" s="162" t="s">
        <v>274</v>
      </c>
      <c r="BD2274" s="162">
        <v>0</v>
      </c>
      <c r="BE2274" s="159">
        <v>1097.44</v>
      </c>
      <c r="BF2274" s="159">
        <v>1097.44</v>
      </c>
      <c r="BG2274" s="159">
        <v>27435.9</v>
      </c>
    </row>
    <row r="2275" ht="28.05" customHeight="1" spans="1:59">
      <c r="A2275" s="149"/>
      <c r="B2275" s="149"/>
      <c r="C2275" s="149"/>
      <c r="D2275" s="149" t="s">
        <v>3726</v>
      </c>
      <c r="E2275" s="340" t="s">
        <v>10379</v>
      </c>
      <c r="F2275" s="149" t="s">
        <v>3726</v>
      </c>
      <c r="G2275" s="149" t="s">
        <v>10380</v>
      </c>
      <c r="H2275" s="149" t="s">
        <v>10381</v>
      </c>
      <c r="I2275" s="149" t="s">
        <v>10086</v>
      </c>
      <c r="J2275" s="149" t="s">
        <v>10382</v>
      </c>
      <c r="K2275" s="149"/>
      <c r="L2275" s="149" t="s">
        <v>287</v>
      </c>
      <c r="M2275" s="149"/>
      <c r="N2275" s="149" t="s">
        <v>263</v>
      </c>
      <c r="O2275" s="149" t="s">
        <v>214</v>
      </c>
      <c r="P2275" s="149" t="s">
        <v>53</v>
      </c>
      <c r="Q2275" s="149"/>
      <c r="R2275" s="149" t="s">
        <v>333</v>
      </c>
      <c r="S2275" s="149" t="s">
        <v>289</v>
      </c>
      <c r="T2275" s="149" t="s">
        <v>10358</v>
      </c>
      <c r="U2275" s="149" t="s">
        <v>267</v>
      </c>
      <c r="V2275" s="149"/>
      <c r="W2275" s="149"/>
      <c r="X2275" s="149" t="s">
        <v>336</v>
      </c>
      <c r="Y2275" s="149"/>
      <c r="Z2275" s="149"/>
      <c r="AA2275" s="149"/>
      <c r="AB2275" s="149" t="s">
        <v>269</v>
      </c>
      <c r="AC2275" s="149" t="s">
        <v>318</v>
      </c>
      <c r="AD2275" s="149" t="s">
        <v>10358</v>
      </c>
      <c r="AE2275" s="149" t="s">
        <v>271</v>
      </c>
      <c r="AF2275" s="149"/>
      <c r="AG2275" s="149" t="s">
        <v>1098</v>
      </c>
      <c r="AH2275" s="149" t="s">
        <v>273</v>
      </c>
      <c r="AI2275" s="158">
        <v>96</v>
      </c>
      <c r="AJ2275" s="149"/>
      <c r="AK2275" s="159" t="s">
        <v>274</v>
      </c>
      <c r="AL2275" s="159" t="s">
        <v>274</v>
      </c>
      <c r="AM2275" s="149" t="s">
        <v>274</v>
      </c>
      <c r="AN2275" s="160">
        <v>4</v>
      </c>
      <c r="AO2275" s="149"/>
      <c r="AP2275" s="149" t="s">
        <v>274</v>
      </c>
      <c r="AQ2275" s="149" t="s">
        <v>275</v>
      </c>
      <c r="AR2275" s="158">
        <v>1</v>
      </c>
      <c r="AS2275" s="149" t="s">
        <v>275</v>
      </c>
      <c r="AT2275" s="149" t="s">
        <v>276</v>
      </c>
      <c r="AU2275" s="161">
        <v>1</v>
      </c>
      <c r="AV2275" s="159">
        <v>6239.32</v>
      </c>
      <c r="AW2275" s="159">
        <v>249.57</v>
      </c>
      <c r="AX2275" s="149" t="s">
        <v>274</v>
      </c>
      <c r="AY2275" s="162">
        <v>0</v>
      </c>
      <c r="AZ2275" s="162" t="s">
        <v>274</v>
      </c>
      <c r="BA2275" s="162">
        <v>0</v>
      </c>
      <c r="BB2275" s="159">
        <v>5989.75</v>
      </c>
      <c r="BC2275" s="162" t="s">
        <v>274</v>
      </c>
      <c r="BD2275" s="162">
        <v>0</v>
      </c>
      <c r="BE2275" s="159">
        <v>249.57</v>
      </c>
      <c r="BF2275" s="159">
        <v>249.57</v>
      </c>
      <c r="BG2275" s="159">
        <v>6239.32</v>
      </c>
    </row>
    <row r="2276" ht="28.05" customHeight="1" spans="1:59">
      <c r="A2276" s="149"/>
      <c r="B2276" s="149"/>
      <c r="C2276" s="149"/>
      <c r="D2276" s="149" t="s">
        <v>3726</v>
      </c>
      <c r="E2276" s="340" t="s">
        <v>10383</v>
      </c>
      <c r="F2276" s="149" t="s">
        <v>3726</v>
      </c>
      <c r="G2276" s="149" t="s">
        <v>10384</v>
      </c>
      <c r="H2276" s="149" t="s">
        <v>10385</v>
      </c>
      <c r="I2276" s="149" t="s">
        <v>10386</v>
      </c>
      <c r="J2276" s="149" t="s">
        <v>10387</v>
      </c>
      <c r="K2276" s="149"/>
      <c r="L2276" s="149" t="s">
        <v>287</v>
      </c>
      <c r="M2276" s="149"/>
      <c r="N2276" s="149" t="s">
        <v>263</v>
      </c>
      <c r="O2276" s="149" t="s">
        <v>214</v>
      </c>
      <c r="P2276" s="149" t="s">
        <v>53</v>
      </c>
      <c r="Q2276" s="149"/>
      <c r="R2276" s="149" t="s">
        <v>333</v>
      </c>
      <c r="S2276" s="149" t="s">
        <v>289</v>
      </c>
      <c r="T2276" s="149" t="s">
        <v>10358</v>
      </c>
      <c r="U2276" s="149" t="s">
        <v>267</v>
      </c>
      <c r="V2276" s="149"/>
      <c r="W2276" s="149"/>
      <c r="X2276" s="149" t="s">
        <v>336</v>
      </c>
      <c r="Y2276" s="149"/>
      <c r="Z2276" s="149"/>
      <c r="AA2276" s="149"/>
      <c r="AB2276" s="149" t="s">
        <v>269</v>
      </c>
      <c r="AC2276" s="149" t="s">
        <v>318</v>
      </c>
      <c r="AD2276" s="149" t="s">
        <v>10358</v>
      </c>
      <c r="AE2276" s="149" t="s">
        <v>271</v>
      </c>
      <c r="AF2276" s="149"/>
      <c r="AG2276" s="149" t="s">
        <v>1098</v>
      </c>
      <c r="AH2276" s="149" t="s">
        <v>273</v>
      </c>
      <c r="AI2276" s="158">
        <v>96</v>
      </c>
      <c r="AJ2276" s="149"/>
      <c r="AK2276" s="159" t="s">
        <v>274</v>
      </c>
      <c r="AL2276" s="159" t="s">
        <v>274</v>
      </c>
      <c r="AM2276" s="149" t="s">
        <v>274</v>
      </c>
      <c r="AN2276" s="160">
        <v>4</v>
      </c>
      <c r="AO2276" s="149"/>
      <c r="AP2276" s="149" t="s">
        <v>274</v>
      </c>
      <c r="AQ2276" s="149" t="s">
        <v>275</v>
      </c>
      <c r="AR2276" s="158">
        <v>1</v>
      </c>
      <c r="AS2276" s="149" t="s">
        <v>275</v>
      </c>
      <c r="AT2276" s="149" t="s">
        <v>276</v>
      </c>
      <c r="AU2276" s="161">
        <v>1</v>
      </c>
      <c r="AV2276" s="159">
        <v>51282.05</v>
      </c>
      <c r="AW2276" s="159">
        <v>2051.28</v>
      </c>
      <c r="AX2276" s="149" t="s">
        <v>274</v>
      </c>
      <c r="AY2276" s="162">
        <v>0</v>
      </c>
      <c r="AZ2276" s="162" t="s">
        <v>274</v>
      </c>
      <c r="BA2276" s="162">
        <v>0</v>
      </c>
      <c r="BB2276" s="159">
        <v>49230.77</v>
      </c>
      <c r="BC2276" s="162" t="s">
        <v>274</v>
      </c>
      <c r="BD2276" s="162">
        <v>0</v>
      </c>
      <c r="BE2276" s="159">
        <v>2051.28</v>
      </c>
      <c r="BF2276" s="159">
        <v>2051.28</v>
      </c>
      <c r="BG2276" s="159">
        <v>51282.05</v>
      </c>
    </row>
    <row r="2277" ht="28.05" customHeight="1" spans="1:59">
      <c r="A2277" s="149"/>
      <c r="B2277" s="149"/>
      <c r="C2277" s="149"/>
      <c r="D2277" s="149" t="s">
        <v>3726</v>
      </c>
      <c r="E2277" s="340" t="s">
        <v>10388</v>
      </c>
      <c r="F2277" s="149" t="s">
        <v>3726</v>
      </c>
      <c r="G2277" s="149" t="s">
        <v>10389</v>
      </c>
      <c r="H2277" s="149" t="s">
        <v>10390</v>
      </c>
      <c r="I2277" s="149" t="s">
        <v>10391</v>
      </c>
      <c r="J2277" s="149" t="s">
        <v>10392</v>
      </c>
      <c r="K2277" s="149"/>
      <c r="L2277" s="149" t="s">
        <v>287</v>
      </c>
      <c r="M2277" s="149"/>
      <c r="N2277" s="149" t="s">
        <v>263</v>
      </c>
      <c r="O2277" s="149" t="s">
        <v>214</v>
      </c>
      <c r="P2277" s="149" t="s">
        <v>53</v>
      </c>
      <c r="Q2277" s="149"/>
      <c r="R2277" s="149" t="s">
        <v>333</v>
      </c>
      <c r="S2277" s="149" t="s">
        <v>289</v>
      </c>
      <c r="T2277" s="149" t="s">
        <v>10358</v>
      </c>
      <c r="U2277" s="149" t="s">
        <v>267</v>
      </c>
      <c r="V2277" s="149"/>
      <c r="W2277" s="149"/>
      <c r="X2277" s="149" t="s">
        <v>336</v>
      </c>
      <c r="Y2277" s="149"/>
      <c r="Z2277" s="149"/>
      <c r="AA2277" s="149"/>
      <c r="AB2277" s="149" t="s">
        <v>269</v>
      </c>
      <c r="AC2277" s="149" t="s">
        <v>318</v>
      </c>
      <c r="AD2277" s="149" t="s">
        <v>10358</v>
      </c>
      <c r="AE2277" s="149" t="s">
        <v>271</v>
      </c>
      <c r="AF2277" s="149"/>
      <c r="AG2277" s="149" t="s">
        <v>1098</v>
      </c>
      <c r="AH2277" s="149" t="s">
        <v>273</v>
      </c>
      <c r="AI2277" s="158">
        <v>96</v>
      </c>
      <c r="AJ2277" s="149"/>
      <c r="AK2277" s="159" t="s">
        <v>274</v>
      </c>
      <c r="AL2277" s="159" t="s">
        <v>274</v>
      </c>
      <c r="AM2277" s="149" t="s">
        <v>274</v>
      </c>
      <c r="AN2277" s="160">
        <v>4</v>
      </c>
      <c r="AO2277" s="149"/>
      <c r="AP2277" s="149" t="s">
        <v>274</v>
      </c>
      <c r="AQ2277" s="149" t="s">
        <v>275</v>
      </c>
      <c r="AR2277" s="158">
        <v>1</v>
      </c>
      <c r="AS2277" s="149" t="s">
        <v>275</v>
      </c>
      <c r="AT2277" s="149" t="s">
        <v>276</v>
      </c>
      <c r="AU2277" s="161">
        <v>1</v>
      </c>
      <c r="AV2277" s="159">
        <v>140085.47</v>
      </c>
      <c r="AW2277" s="159">
        <v>5603.42</v>
      </c>
      <c r="AX2277" s="149" t="s">
        <v>274</v>
      </c>
      <c r="AY2277" s="162">
        <v>0</v>
      </c>
      <c r="AZ2277" s="162" t="s">
        <v>274</v>
      </c>
      <c r="BA2277" s="162">
        <v>0</v>
      </c>
      <c r="BB2277" s="159">
        <v>134482.05</v>
      </c>
      <c r="BC2277" s="162" t="s">
        <v>274</v>
      </c>
      <c r="BD2277" s="162">
        <v>0</v>
      </c>
      <c r="BE2277" s="159">
        <v>5603.42</v>
      </c>
      <c r="BF2277" s="159">
        <v>5603.42</v>
      </c>
      <c r="BG2277" s="159">
        <v>140085.47</v>
      </c>
    </row>
    <row r="2278" ht="28.05" customHeight="1" spans="1:59">
      <c r="A2278" s="149"/>
      <c r="B2278" s="149"/>
      <c r="C2278" s="149"/>
      <c r="D2278" s="149" t="s">
        <v>3726</v>
      </c>
      <c r="E2278" s="340" t="s">
        <v>10393</v>
      </c>
      <c r="F2278" s="149" t="s">
        <v>3726</v>
      </c>
      <c r="G2278" s="149" t="s">
        <v>10394</v>
      </c>
      <c r="H2278" s="149" t="s">
        <v>10395</v>
      </c>
      <c r="I2278" s="149" t="s">
        <v>10356</v>
      </c>
      <c r="J2278" s="149" t="s">
        <v>10396</v>
      </c>
      <c r="K2278" s="149"/>
      <c r="L2278" s="149" t="s">
        <v>287</v>
      </c>
      <c r="M2278" s="149"/>
      <c r="N2278" s="149" t="s">
        <v>263</v>
      </c>
      <c r="O2278" s="149" t="s">
        <v>214</v>
      </c>
      <c r="P2278" s="149" t="s">
        <v>53</v>
      </c>
      <c r="Q2278" s="149"/>
      <c r="R2278" s="149" t="s">
        <v>333</v>
      </c>
      <c r="S2278" s="149" t="s">
        <v>289</v>
      </c>
      <c r="T2278" s="149" t="s">
        <v>10358</v>
      </c>
      <c r="U2278" s="149" t="s">
        <v>267</v>
      </c>
      <c r="V2278" s="149"/>
      <c r="W2278" s="149"/>
      <c r="X2278" s="149" t="s">
        <v>336</v>
      </c>
      <c r="Y2278" s="149"/>
      <c r="Z2278" s="149"/>
      <c r="AA2278" s="149"/>
      <c r="AB2278" s="149" t="s">
        <v>269</v>
      </c>
      <c r="AC2278" s="149" t="s">
        <v>318</v>
      </c>
      <c r="AD2278" s="149" t="s">
        <v>10358</v>
      </c>
      <c r="AE2278" s="149" t="s">
        <v>271</v>
      </c>
      <c r="AF2278" s="149"/>
      <c r="AG2278" s="149" t="s">
        <v>1098</v>
      </c>
      <c r="AH2278" s="149" t="s">
        <v>273</v>
      </c>
      <c r="AI2278" s="158">
        <v>96</v>
      </c>
      <c r="AJ2278" s="149"/>
      <c r="AK2278" s="159" t="s">
        <v>274</v>
      </c>
      <c r="AL2278" s="159" t="s">
        <v>274</v>
      </c>
      <c r="AM2278" s="149" t="s">
        <v>274</v>
      </c>
      <c r="AN2278" s="160">
        <v>4</v>
      </c>
      <c r="AO2278" s="149"/>
      <c r="AP2278" s="149" t="s">
        <v>274</v>
      </c>
      <c r="AQ2278" s="149" t="s">
        <v>275</v>
      </c>
      <c r="AR2278" s="158">
        <v>1</v>
      </c>
      <c r="AS2278" s="149" t="s">
        <v>275</v>
      </c>
      <c r="AT2278" s="149" t="s">
        <v>276</v>
      </c>
      <c r="AU2278" s="161">
        <v>1</v>
      </c>
      <c r="AV2278" s="159">
        <v>11965.81</v>
      </c>
      <c r="AW2278" s="159">
        <v>478.63</v>
      </c>
      <c r="AX2278" s="149" t="s">
        <v>274</v>
      </c>
      <c r="AY2278" s="162">
        <v>0</v>
      </c>
      <c r="AZ2278" s="162" t="s">
        <v>274</v>
      </c>
      <c r="BA2278" s="162">
        <v>0</v>
      </c>
      <c r="BB2278" s="159">
        <v>11487.18</v>
      </c>
      <c r="BC2278" s="162" t="s">
        <v>274</v>
      </c>
      <c r="BD2278" s="162">
        <v>0</v>
      </c>
      <c r="BE2278" s="159">
        <v>478.63</v>
      </c>
      <c r="BF2278" s="159">
        <v>478.63</v>
      </c>
      <c r="BG2278" s="159">
        <v>11965.81</v>
      </c>
    </row>
    <row r="2279" ht="28.05" customHeight="1" spans="1:59">
      <c r="A2279" s="149"/>
      <c r="B2279" s="149"/>
      <c r="C2279" s="149"/>
      <c r="D2279" s="149" t="s">
        <v>3726</v>
      </c>
      <c r="E2279" s="340" t="s">
        <v>10397</v>
      </c>
      <c r="F2279" s="149" t="s">
        <v>3726</v>
      </c>
      <c r="G2279" s="149" t="s">
        <v>10398</v>
      </c>
      <c r="H2279" s="149" t="s">
        <v>10399</v>
      </c>
      <c r="I2279" s="149" t="s">
        <v>10400</v>
      </c>
      <c r="J2279" s="149" t="s">
        <v>10401</v>
      </c>
      <c r="K2279" s="149"/>
      <c r="L2279" s="149" t="s">
        <v>287</v>
      </c>
      <c r="M2279" s="149"/>
      <c r="N2279" s="149" t="s">
        <v>263</v>
      </c>
      <c r="O2279" s="149" t="s">
        <v>214</v>
      </c>
      <c r="P2279" s="149" t="s">
        <v>53</v>
      </c>
      <c r="Q2279" s="149"/>
      <c r="R2279" s="149" t="s">
        <v>333</v>
      </c>
      <c r="S2279" s="149" t="s">
        <v>289</v>
      </c>
      <c r="T2279" s="149" t="s">
        <v>10259</v>
      </c>
      <c r="U2279" s="149" t="s">
        <v>267</v>
      </c>
      <c r="V2279" s="149"/>
      <c r="W2279" s="149"/>
      <c r="X2279" s="149" t="s">
        <v>336</v>
      </c>
      <c r="Y2279" s="149"/>
      <c r="Z2279" s="149"/>
      <c r="AA2279" s="149"/>
      <c r="AB2279" s="149" t="s">
        <v>269</v>
      </c>
      <c r="AC2279" s="149" t="s">
        <v>318</v>
      </c>
      <c r="AD2279" s="149" t="s">
        <v>10259</v>
      </c>
      <c r="AE2279" s="149" t="s">
        <v>271</v>
      </c>
      <c r="AF2279" s="149"/>
      <c r="AG2279" s="149" t="s">
        <v>1098</v>
      </c>
      <c r="AH2279" s="149" t="s">
        <v>273</v>
      </c>
      <c r="AI2279" s="158">
        <v>96</v>
      </c>
      <c r="AJ2279" s="149"/>
      <c r="AK2279" s="159" t="s">
        <v>274</v>
      </c>
      <c r="AL2279" s="159" t="s">
        <v>274</v>
      </c>
      <c r="AM2279" s="149" t="s">
        <v>274</v>
      </c>
      <c r="AN2279" s="160">
        <v>4</v>
      </c>
      <c r="AO2279" s="149"/>
      <c r="AP2279" s="149" t="s">
        <v>274</v>
      </c>
      <c r="AQ2279" s="149" t="s">
        <v>275</v>
      </c>
      <c r="AR2279" s="158">
        <v>1</v>
      </c>
      <c r="AS2279" s="149" t="s">
        <v>275</v>
      </c>
      <c r="AT2279" s="149" t="s">
        <v>276</v>
      </c>
      <c r="AU2279" s="161">
        <v>1</v>
      </c>
      <c r="AV2279" s="159">
        <v>1781.2</v>
      </c>
      <c r="AW2279" s="159">
        <v>71.25</v>
      </c>
      <c r="AX2279" s="149" t="s">
        <v>274</v>
      </c>
      <c r="AY2279" s="162">
        <v>0</v>
      </c>
      <c r="AZ2279" s="162" t="s">
        <v>274</v>
      </c>
      <c r="BA2279" s="162">
        <v>0</v>
      </c>
      <c r="BB2279" s="159">
        <v>1709.95</v>
      </c>
      <c r="BC2279" s="162" t="s">
        <v>274</v>
      </c>
      <c r="BD2279" s="162">
        <v>0</v>
      </c>
      <c r="BE2279" s="159">
        <v>71.25</v>
      </c>
      <c r="BF2279" s="159">
        <v>71.25</v>
      </c>
      <c r="BG2279" s="159">
        <v>1781.2</v>
      </c>
    </row>
    <row r="2280" ht="28.05" customHeight="1" spans="1:59">
      <c r="A2280" s="149"/>
      <c r="B2280" s="149"/>
      <c r="C2280" s="149"/>
      <c r="D2280" s="149" t="s">
        <v>3726</v>
      </c>
      <c r="E2280" s="340" t="s">
        <v>10402</v>
      </c>
      <c r="F2280" s="149" t="s">
        <v>3726</v>
      </c>
      <c r="G2280" s="149" t="s">
        <v>10403</v>
      </c>
      <c r="H2280" s="149" t="s">
        <v>10404</v>
      </c>
      <c r="I2280" s="149" t="s">
        <v>10405</v>
      </c>
      <c r="J2280" s="149" t="s">
        <v>10406</v>
      </c>
      <c r="K2280" s="149"/>
      <c r="L2280" s="149" t="s">
        <v>287</v>
      </c>
      <c r="M2280" s="149"/>
      <c r="N2280" s="149" t="s">
        <v>263</v>
      </c>
      <c r="O2280" s="149" t="s">
        <v>214</v>
      </c>
      <c r="P2280" s="149" t="s">
        <v>53</v>
      </c>
      <c r="Q2280" s="149"/>
      <c r="R2280" s="149" t="s">
        <v>333</v>
      </c>
      <c r="S2280" s="149" t="s">
        <v>289</v>
      </c>
      <c r="T2280" s="149" t="s">
        <v>10259</v>
      </c>
      <c r="U2280" s="149" t="s">
        <v>267</v>
      </c>
      <c r="V2280" s="149"/>
      <c r="W2280" s="149"/>
      <c r="X2280" s="149" t="s">
        <v>336</v>
      </c>
      <c r="Y2280" s="149"/>
      <c r="Z2280" s="149"/>
      <c r="AA2280" s="149"/>
      <c r="AB2280" s="149" t="s">
        <v>269</v>
      </c>
      <c r="AC2280" s="149" t="s">
        <v>318</v>
      </c>
      <c r="AD2280" s="149" t="s">
        <v>10259</v>
      </c>
      <c r="AE2280" s="149" t="s">
        <v>271</v>
      </c>
      <c r="AF2280" s="149"/>
      <c r="AG2280" s="149" t="s">
        <v>1098</v>
      </c>
      <c r="AH2280" s="149" t="s">
        <v>273</v>
      </c>
      <c r="AI2280" s="158">
        <v>96</v>
      </c>
      <c r="AJ2280" s="149"/>
      <c r="AK2280" s="159" t="s">
        <v>274</v>
      </c>
      <c r="AL2280" s="159" t="s">
        <v>274</v>
      </c>
      <c r="AM2280" s="149" t="s">
        <v>274</v>
      </c>
      <c r="AN2280" s="160">
        <v>4</v>
      </c>
      <c r="AO2280" s="149"/>
      <c r="AP2280" s="149" t="s">
        <v>274</v>
      </c>
      <c r="AQ2280" s="149" t="s">
        <v>275</v>
      </c>
      <c r="AR2280" s="158">
        <v>1</v>
      </c>
      <c r="AS2280" s="149" t="s">
        <v>275</v>
      </c>
      <c r="AT2280" s="149" t="s">
        <v>276</v>
      </c>
      <c r="AU2280" s="161">
        <v>1</v>
      </c>
      <c r="AV2280" s="159">
        <v>7728.21</v>
      </c>
      <c r="AW2280" s="159">
        <v>309.13</v>
      </c>
      <c r="AX2280" s="149" t="s">
        <v>274</v>
      </c>
      <c r="AY2280" s="162">
        <v>0</v>
      </c>
      <c r="AZ2280" s="162" t="s">
        <v>274</v>
      </c>
      <c r="BA2280" s="162">
        <v>0</v>
      </c>
      <c r="BB2280" s="159">
        <v>7419.08</v>
      </c>
      <c r="BC2280" s="162" t="s">
        <v>274</v>
      </c>
      <c r="BD2280" s="162">
        <v>0</v>
      </c>
      <c r="BE2280" s="159">
        <v>309.13</v>
      </c>
      <c r="BF2280" s="159">
        <v>309.13</v>
      </c>
      <c r="BG2280" s="159">
        <v>7728.21</v>
      </c>
    </row>
    <row r="2281" ht="28.05" customHeight="1" spans="1:59">
      <c r="A2281" s="149"/>
      <c r="B2281" s="149"/>
      <c r="C2281" s="149"/>
      <c r="D2281" s="149" t="s">
        <v>3726</v>
      </c>
      <c r="E2281" s="340" t="s">
        <v>10407</v>
      </c>
      <c r="F2281" s="149" t="s">
        <v>3726</v>
      </c>
      <c r="G2281" s="149" t="s">
        <v>10408</v>
      </c>
      <c r="H2281" s="149" t="s">
        <v>10409</v>
      </c>
      <c r="I2281" s="149" t="s">
        <v>10410</v>
      </c>
      <c r="J2281" s="149" t="s">
        <v>10411</v>
      </c>
      <c r="K2281" s="149"/>
      <c r="L2281" s="149" t="s">
        <v>287</v>
      </c>
      <c r="M2281" s="149"/>
      <c r="N2281" s="149" t="s">
        <v>263</v>
      </c>
      <c r="O2281" s="149" t="s">
        <v>214</v>
      </c>
      <c r="P2281" s="149" t="s">
        <v>53</v>
      </c>
      <c r="Q2281" s="149"/>
      <c r="R2281" s="149" t="s">
        <v>333</v>
      </c>
      <c r="S2281" s="149" t="s">
        <v>289</v>
      </c>
      <c r="T2281" s="149" t="s">
        <v>10259</v>
      </c>
      <c r="U2281" s="149" t="s">
        <v>267</v>
      </c>
      <c r="V2281" s="149"/>
      <c r="W2281" s="149"/>
      <c r="X2281" s="149" t="s">
        <v>336</v>
      </c>
      <c r="Y2281" s="149"/>
      <c r="Z2281" s="149"/>
      <c r="AA2281" s="149"/>
      <c r="AB2281" s="149" t="s">
        <v>269</v>
      </c>
      <c r="AC2281" s="149" t="s">
        <v>318</v>
      </c>
      <c r="AD2281" s="149" t="s">
        <v>10259</v>
      </c>
      <c r="AE2281" s="149" t="s">
        <v>271</v>
      </c>
      <c r="AF2281" s="149"/>
      <c r="AG2281" s="149" t="s">
        <v>1098</v>
      </c>
      <c r="AH2281" s="149" t="s">
        <v>273</v>
      </c>
      <c r="AI2281" s="158">
        <v>96</v>
      </c>
      <c r="AJ2281" s="149"/>
      <c r="AK2281" s="159" t="s">
        <v>274</v>
      </c>
      <c r="AL2281" s="159" t="s">
        <v>274</v>
      </c>
      <c r="AM2281" s="149" t="s">
        <v>274</v>
      </c>
      <c r="AN2281" s="160">
        <v>4</v>
      </c>
      <c r="AO2281" s="149"/>
      <c r="AP2281" s="149" t="s">
        <v>274</v>
      </c>
      <c r="AQ2281" s="149" t="s">
        <v>275</v>
      </c>
      <c r="AR2281" s="158">
        <v>1</v>
      </c>
      <c r="AS2281" s="149" t="s">
        <v>275</v>
      </c>
      <c r="AT2281" s="149" t="s">
        <v>276</v>
      </c>
      <c r="AU2281" s="161">
        <v>1</v>
      </c>
      <c r="AV2281" s="159">
        <v>3290.6</v>
      </c>
      <c r="AW2281" s="159">
        <v>131.62</v>
      </c>
      <c r="AX2281" s="149" t="s">
        <v>274</v>
      </c>
      <c r="AY2281" s="162">
        <v>0</v>
      </c>
      <c r="AZ2281" s="162" t="s">
        <v>274</v>
      </c>
      <c r="BA2281" s="162">
        <v>0</v>
      </c>
      <c r="BB2281" s="159">
        <v>3158.98</v>
      </c>
      <c r="BC2281" s="162" t="s">
        <v>274</v>
      </c>
      <c r="BD2281" s="162">
        <v>0</v>
      </c>
      <c r="BE2281" s="159">
        <v>131.62</v>
      </c>
      <c r="BF2281" s="159">
        <v>131.62</v>
      </c>
      <c r="BG2281" s="159">
        <v>3290.6</v>
      </c>
    </row>
    <row r="2282" ht="28.05" customHeight="1" spans="1:59">
      <c r="A2282" s="149"/>
      <c r="B2282" s="149"/>
      <c r="C2282" s="149"/>
      <c r="D2282" s="149" t="s">
        <v>3726</v>
      </c>
      <c r="E2282" s="340" t="s">
        <v>10412</v>
      </c>
      <c r="F2282" s="149" t="s">
        <v>3726</v>
      </c>
      <c r="G2282" s="149" t="s">
        <v>10413</v>
      </c>
      <c r="H2282" s="149" t="s">
        <v>10414</v>
      </c>
      <c r="I2282" s="149" t="s">
        <v>10400</v>
      </c>
      <c r="J2282" s="149" t="s">
        <v>10415</v>
      </c>
      <c r="K2282" s="149"/>
      <c r="L2282" s="149" t="s">
        <v>287</v>
      </c>
      <c r="M2282" s="149"/>
      <c r="N2282" s="149" t="s">
        <v>263</v>
      </c>
      <c r="O2282" s="149" t="s">
        <v>214</v>
      </c>
      <c r="P2282" s="149" t="s">
        <v>53</v>
      </c>
      <c r="Q2282" s="149"/>
      <c r="R2282" s="149" t="s">
        <v>10346</v>
      </c>
      <c r="S2282" s="149" t="s">
        <v>289</v>
      </c>
      <c r="T2282" s="149" t="s">
        <v>10259</v>
      </c>
      <c r="U2282" s="149" t="s">
        <v>267</v>
      </c>
      <c r="V2282" s="149"/>
      <c r="W2282" s="149"/>
      <c r="X2282" s="149" t="s">
        <v>336</v>
      </c>
      <c r="Y2282" s="149"/>
      <c r="Z2282" s="149"/>
      <c r="AA2282" s="149"/>
      <c r="AB2282" s="149" t="s">
        <v>269</v>
      </c>
      <c r="AC2282" s="149" t="s">
        <v>318</v>
      </c>
      <c r="AD2282" s="149" t="s">
        <v>10259</v>
      </c>
      <c r="AE2282" s="149" t="s">
        <v>271</v>
      </c>
      <c r="AF2282" s="149"/>
      <c r="AG2282" s="149" t="s">
        <v>1098</v>
      </c>
      <c r="AH2282" s="149" t="s">
        <v>273</v>
      </c>
      <c r="AI2282" s="158">
        <v>96</v>
      </c>
      <c r="AJ2282" s="149"/>
      <c r="AK2282" s="159" t="s">
        <v>274</v>
      </c>
      <c r="AL2282" s="159" t="s">
        <v>274</v>
      </c>
      <c r="AM2282" s="149" t="s">
        <v>274</v>
      </c>
      <c r="AN2282" s="160">
        <v>4</v>
      </c>
      <c r="AO2282" s="149"/>
      <c r="AP2282" s="149" t="s">
        <v>274</v>
      </c>
      <c r="AQ2282" s="149" t="s">
        <v>275</v>
      </c>
      <c r="AR2282" s="158">
        <v>1</v>
      </c>
      <c r="AS2282" s="149" t="s">
        <v>275</v>
      </c>
      <c r="AT2282" s="149" t="s">
        <v>276</v>
      </c>
      <c r="AU2282" s="161">
        <v>1</v>
      </c>
      <c r="AV2282" s="159">
        <v>3364.96</v>
      </c>
      <c r="AW2282" s="159">
        <v>134.6</v>
      </c>
      <c r="AX2282" s="149" t="s">
        <v>274</v>
      </c>
      <c r="AY2282" s="162">
        <v>0</v>
      </c>
      <c r="AZ2282" s="162" t="s">
        <v>274</v>
      </c>
      <c r="BA2282" s="162">
        <v>0</v>
      </c>
      <c r="BB2282" s="159">
        <v>3230.36</v>
      </c>
      <c r="BC2282" s="162" t="s">
        <v>274</v>
      </c>
      <c r="BD2282" s="162">
        <v>0</v>
      </c>
      <c r="BE2282" s="159">
        <v>134.6</v>
      </c>
      <c r="BF2282" s="159">
        <v>134.6</v>
      </c>
      <c r="BG2282" s="159">
        <v>3364.96</v>
      </c>
    </row>
    <row r="2283" ht="28.05" customHeight="1" spans="1:59">
      <c r="A2283" s="149"/>
      <c r="B2283" s="149"/>
      <c r="C2283" s="149"/>
      <c r="D2283" s="149" t="s">
        <v>3726</v>
      </c>
      <c r="E2283" s="340" t="s">
        <v>10416</v>
      </c>
      <c r="F2283" s="149" t="s">
        <v>3726</v>
      </c>
      <c r="G2283" s="149" t="s">
        <v>10417</v>
      </c>
      <c r="H2283" s="149" t="s">
        <v>10418</v>
      </c>
      <c r="I2283" s="149" t="s">
        <v>10356</v>
      </c>
      <c r="J2283" s="149" t="s">
        <v>10419</v>
      </c>
      <c r="K2283" s="149"/>
      <c r="L2283" s="149" t="s">
        <v>287</v>
      </c>
      <c r="M2283" s="149"/>
      <c r="N2283" s="149" t="s">
        <v>263</v>
      </c>
      <c r="O2283" s="149" t="s">
        <v>214</v>
      </c>
      <c r="P2283" s="149" t="s">
        <v>53</v>
      </c>
      <c r="Q2283" s="149"/>
      <c r="R2283" s="149" t="s">
        <v>333</v>
      </c>
      <c r="S2283" s="149" t="s">
        <v>289</v>
      </c>
      <c r="T2283" s="149" t="s">
        <v>10358</v>
      </c>
      <c r="U2283" s="149" t="s">
        <v>267</v>
      </c>
      <c r="V2283" s="149"/>
      <c r="W2283" s="149"/>
      <c r="X2283" s="149" t="s">
        <v>336</v>
      </c>
      <c r="Y2283" s="149"/>
      <c r="Z2283" s="149"/>
      <c r="AA2283" s="149"/>
      <c r="AB2283" s="149" t="s">
        <v>269</v>
      </c>
      <c r="AC2283" s="149" t="s">
        <v>318</v>
      </c>
      <c r="AD2283" s="149" t="s">
        <v>10358</v>
      </c>
      <c r="AE2283" s="149" t="s">
        <v>271</v>
      </c>
      <c r="AF2283" s="149"/>
      <c r="AG2283" s="149" t="s">
        <v>1098</v>
      </c>
      <c r="AH2283" s="149" t="s">
        <v>273</v>
      </c>
      <c r="AI2283" s="158">
        <v>96</v>
      </c>
      <c r="AJ2283" s="149"/>
      <c r="AK2283" s="159" t="s">
        <v>274</v>
      </c>
      <c r="AL2283" s="159" t="s">
        <v>274</v>
      </c>
      <c r="AM2283" s="149" t="s">
        <v>274</v>
      </c>
      <c r="AN2283" s="160">
        <v>4</v>
      </c>
      <c r="AO2283" s="149"/>
      <c r="AP2283" s="149" t="s">
        <v>274</v>
      </c>
      <c r="AQ2283" s="149" t="s">
        <v>275</v>
      </c>
      <c r="AR2283" s="158">
        <v>1</v>
      </c>
      <c r="AS2283" s="149" t="s">
        <v>275</v>
      </c>
      <c r="AT2283" s="149" t="s">
        <v>276</v>
      </c>
      <c r="AU2283" s="161">
        <v>1</v>
      </c>
      <c r="AV2283" s="159">
        <v>11965.81</v>
      </c>
      <c r="AW2283" s="159">
        <v>478.63</v>
      </c>
      <c r="AX2283" s="149" t="s">
        <v>274</v>
      </c>
      <c r="AY2283" s="162">
        <v>0</v>
      </c>
      <c r="AZ2283" s="162" t="s">
        <v>274</v>
      </c>
      <c r="BA2283" s="162">
        <v>0</v>
      </c>
      <c r="BB2283" s="159">
        <v>11487.18</v>
      </c>
      <c r="BC2283" s="162" t="s">
        <v>274</v>
      </c>
      <c r="BD2283" s="162">
        <v>0</v>
      </c>
      <c r="BE2283" s="159">
        <v>478.63</v>
      </c>
      <c r="BF2283" s="159">
        <v>478.63</v>
      </c>
      <c r="BG2283" s="159">
        <v>11965.81</v>
      </c>
    </row>
    <row r="2284" ht="28.05" customHeight="1" spans="1:59">
      <c r="A2284" s="149"/>
      <c r="B2284" s="149"/>
      <c r="C2284" s="149"/>
      <c r="D2284" s="149" t="s">
        <v>3726</v>
      </c>
      <c r="E2284" s="340" t="s">
        <v>10420</v>
      </c>
      <c r="F2284" s="149" t="s">
        <v>3726</v>
      </c>
      <c r="G2284" s="149" t="s">
        <v>10421</v>
      </c>
      <c r="H2284" s="149" t="s">
        <v>10422</v>
      </c>
      <c r="I2284" s="149" t="s">
        <v>10423</v>
      </c>
      <c r="J2284" s="149" t="s">
        <v>10424</v>
      </c>
      <c r="K2284" s="149"/>
      <c r="L2284" s="149" t="s">
        <v>287</v>
      </c>
      <c r="M2284" s="149"/>
      <c r="N2284" s="149" t="s">
        <v>263</v>
      </c>
      <c r="O2284" s="149" t="s">
        <v>214</v>
      </c>
      <c r="P2284" s="149" t="s">
        <v>53</v>
      </c>
      <c r="Q2284" s="149"/>
      <c r="R2284" s="149" t="s">
        <v>333</v>
      </c>
      <c r="S2284" s="149" t="s">
        <v>289</v>
      </c>
      <c r="T2284" s="149" t="s">
        <v>10259</v>
      </c>
      <c r="U2284" s="149" t="s">
        <v>267</v>
      </c>
      <c r="V2284" s="149"/>
      <c r="W2284" s="149"/>
      <c r="X2284" s="149" t="s">
        <v>336</v>
      </c>
      <c r="Y2284" s="149"/>
      <c r="Z2284" s="149"/>
      <c r="AA2284" s="149"/>
      <c r="AB2284" s="149" t="s">
        <v>269</v>
      </c>
      <c r="AC2284" s="149" t="s">
        <v>318</v>
      </c>
      <c r="AD2284" s="149" t="s">
        <v>10259</v>
      </c>
      <c r="AE2284" s="149" t="s">
        <v>271</v>
      </c>
      <c r="AF2284" s="149"/>
      <c r="AG2284" s="149" t="s">
        <v>1098</v>
      </c>
      <c r="AH2284" s="149" t="s">
        <v>273</v>
      </c>
      <c r="AI2284" s="158">
        <v>96</v>
      </c>
      <c r="AJ2284" s="149"/>
      <c r="AK2284" s="159" t="s">
        <v>274</v>
      </c>
      <c r="AL2284" s="159" t="s">
        <v>274</v>
      </c>
      <c r="AM2284" s="149" t="s">
        <v>274</v>
      </c>
      <c r="AN2284" s="160">
        <v>4</v>
      </c>
      <c r="AO2284" s="149"/>
      <c r="AP2284" s="149" t="s">
        <v>274</v>
      </c>
      <c r="AQ2284" s="149" t="s">
        <v>275</v>
      </c>
      <c r="AR2284" s="158">
        <v>1</v>
      </c>
      <c r="AS2284" s="149" t="s">
        <v>275</v>
      </c>
      <c r="AT2284" s="149" t="s">
        <v>276</v>
      </c>
      <c r="AU2284" s="161">
        <v>1</v>
      </c>
      <c r="AV2284" s="159">
        <v>6858.12</v>
      </c>
      <c r="AW2284" s="159">
        <v>274.32</v>
      </c>
      <c r="AX2284" s="149" t="s">
        <v>274</v>
      </c>
      <c r="AY2284" s="162">
        <v>0</v>
      </c>
      <c r="AZ2284" s="162" t="s">
        <v>274</v>
      </c>
      <c r="BA2284" s="162">
        <v>0</v>
      </c>
      <c r="BB2284" s="159">
        <v>6583.8</v>
      </c>
      <c r="BC2284" s="162" t="s">
        <v>274</v>
      </c>
      <c r="BD2284" s="162">
        <v>0</v>
      </c>
      <c r="BE2284" s="159">
        <v>274.32</v>
      </c>
      <c r="BF2284" s="159">
        <v>274.32</v>
      </c>
      <c r="BG2284" s="159">
        <v>6858.12</v>
      </c>
    </row>
    <row r="2285" ht="28.05" customHeight="1" spans="1:59">
      <c r="A2285" s="149"/>
      <c r="B2285" s="149"/>
      <c r="C2285" s="149"/>
      <c r="D2285" s="149" t="s">
        <v>3726</v>
      </c>
      <c r="E2285" s="340" t="s">
        <v>10425</v>
      </c>
      <c r="F2285" s="149" t="s">
        <v>3726</v>
      </c>
      <c r="G2285" s="149" t="s">
        <v>10426</v>
      </c>
      <c r="H2285" s="149" t="s">
        <v>10414</v>
      </c>
      <c r="I2285" s="149" t="s">
        <v>10427</v>
      </c>
      <c r="J2285" s="149" t="s">
        <v>10428</v>
      </c>
      <c r="K2285" s="149"/>
      <c r="L2285" s="149" t="s">
        <v>287</v>
      </c>
      <c r="M2285" s="149"/>
      <c r="N2285" s="149" t="s">
        <v>263</v>
      </c>
      <c r="O2285" s="149" t="s">
        <v>214</v>
      </c>
      <c r="P2285" s="149" t="s">
        <v>53</v>
      </c>
      <c r="Q2285" s="149"/>
      <c r="R2285" s="149" t="s">
        <v>333</v>
      </c>
      <c r="S2285" s="149" t="s">
        <v>289</v>
      </c>
      <c r="T2285" s="149" t="s">
        <v>10259</v>
      </c>
      <c r="U2285" s="149" t="s">
        <v>267</v>
      </c>
      <c r="V2285" s="149"/>
      <c r="W2285" s="149"/>
      <c r="X2285" s="149" t="s">
        <v>336</v>
      </c>
      <c r="Y2285" s="149"/>
      <c r="Z2285" s="149"/>
      <c r="AA2285" s="149"/>
      <c r="AB2285" s="149" t="s">
        <v>269</v>
      </c>
      <c r="AC2285" s="149" t="s">
        <v>318</v>
      </c>
      <c r="AD2285" s="149" t="s">
        <v>10259</v>
      </c>
      <c r="AE2285" s="149" t="s">
        <v>271</v>
      </c>
      <c r="AF2285" s="149"/>
      <c r="AG2285" s="149" t="s">
        <v>1098</v>
      </c>
      <c r="AH2285" s="149" t="s">
        <v>273</v>
      </c>
      <c r="AI2285" s="158">
        <v>96</v>
      </c>
      <c r="AJ2285" s="149"/>
      <c r="AK2285" s="159" t="s">
        <v>274</v>
      </c>
      <c r="AL2285" s="159" t="s">
        <v>274</v>
      </c>
      <c r="AM2285" s="149" t="s">
        <v>274</v>
      </c>
      <c r="AN2285" s="160">
        <v>4</v>
      </c>
      <c r="AO2285" s="149"/>
      <c r="AP2285" s="149" t="s">
        <v>274</v>
      </c>
      <c r="AQ2285" s="149" t="s">
        <v>275</v>
      </c>
      <c r="AR2285" s="158">
        <v>1</v>
      </c>
      <c r="AS2285" s="149" t="s">
        <v>275</v>
      </c>
      <c r="AT2285" s="149" t="s">
        <v>276</v>
      </c>
      <c r="AU2285" s="161">
        <v>1</v>
      </c>
      <c r="AV2285" s="159">
        <v>5852.14</v>
      </c>
      <c r="AW2285" s="159">
        <v>234.09</v>
      </c>
      <c r="AX2285" s="149" t="s">
        <v>274</v>
      </c>
      <c r="AY2285" s="162">
        <v>0</v>
      </c>
      <c r="AZ2285" s="162" t="s">
        <v>274</v>
      </c>
      <c r="BA2285" s="162">
        <v>0</v>
      </c>
      <c r="BB2285" s="159">
        <v>5618.05</v>
      </c>
      <c r="BC2285" s="162" t="s">
        <v>274</v>
      </c>
      <c r="BD2285" s="162">
        <v>0</v>
      </c>
      <c r="BE2285" s="159">
        <v>234.09</v>
      </c>
      <c r="BF2285" s="159">
        <v>234.09</v>
      </c>
      <c r="BG2285" s="159">
        <v>5852.14</v>
      </c>
    </row>
    <row r="2286" ht="28.05" customHeight="1" spans="1:59">
      <c r="A2286" s="149"/>
      <c r="B2286" s="149"/>
      <c r="C2286" s="149"/>
      <c r="D2286" s="149" t="s">
        <v>3726</v>
      </c>
      <c r="E2286" s="340" t="s">
        <v>10429</v>
      </c>
      <c r="F2286" s="149" t="s">
        <v>3726</v>
      </c>
      <c r="G2286" s="149" t="s">
        <v>10430</v>
      </c>
      <c r="H2286" s="149" t="s">
        <v>10431</v>
      </c>
      <c r="I2286" s="149" t="s">
        <v>10356</v>
      </c>
      <c r="J2286" s="149" t="s">
        <v>10432</v>
      </c>
      <c r="K2286" s="149"/>
      <c r="L2286" s="149" t="s">
        <v>287</v>
      </c>
      <c r="M2286" s="149"/>
      <c r="N2286" s="149" t="s">
        <v>263</v>
      </c>
      <c r="O2286" s="149" t="s">
        <v>214</v>
      </c>
      <c r="P2286" s="149" t="s">
        <v>53</v>
      </c>
      <c r="Q2286" s="149"/>
      <c r="R2286" s="149" t="s">
        <v>333</v>
      </c>
      <c r="S2286" s="149" t="s">
        <v>289</v>
      </c>
      <c r="T2286" s="149" t="s">
        <v>10358</v>
      </c>
      <c r="U2286" s="149" t="s">
        <v>267</v>
      </c>
      <c r="V2286" s="149"/>
      <c r="W2286" s="149"/>
      <c r="X2286" s="149" t="s">
        <v>336</v>
      </c>
      <c r="Y2286" s="149"/>
      <c r="Z2286" s="149"/>
      <c r="AA2286" s="149"/>
      <c r="AB2286" s="149" t="s">
        <v>269</v>
      </c>
      <c r="AC2286" s="149" t="s">
        <v>318</v>
      </c>
      <c r="AD2286" s="149" t="s">
        <v>10358</v>
      </c>
      <c r="AE2286" s="149" t="s">
        <v>271</v>
      </c>
      <c r="AF2286" s="149"/>
      <c r="AG2286" s="149" t="s">
        <v>1098</v>
      </c>
      <c r="AH2286" s="149" t="s">
        <v>273</v>
      </c>
      <c r="AI2286" s="158">
        <v>96</v>
      </c>
      <c r="AJ2286" s="149"/>
      <c r="AK2286" s="159" t="s">
        <v>274</v>
      </c>
      <c r="AL2286" s="159" t="s">
        <v>274</v>
      </c>
      <c r="AM2286" s="149" t="s">
        <v>274</v>
      </c>
      <c r="AN2286" s="160">
        <v>4</v>
      </c>
      <c r="AO2286" s="149"/>
      <c r="AP2286" s="149" t="s">
        <v>274</v>
      </c>
      <c r="AQ2286" s="149" t="s">
        <v>275</v>
      </c>
      <c r="AR2286" s="158">
        <v>1</v>
      </c>
      <c r="AS2286" s="149" t="s">
        <v>275</v>
      </c>
      <c r="AT2286" s="149" t="s">
        <v>276</v>
      </c>
      <c r="AU2286" s="161">
        <v>1</v>
      </c>
      <c r="AV2286" s="159">
        <v>11965.81</v>
      </c>
      <c r="AW2286" s="159">
        <v>478.63</v>
      </c>
      <c r="AX2286" s="149" t="s">
        <v>274</v>
      </c>
      <c r="AY2286" s="162">
        <v>0</v>
      </c>
      <c r="AZ2286" s="162" t="s">
        <v>274</v>
      </c>
      <c r="BA2286" s="162">
        <v>0</v>
      </c>
      <c r="BB2286" s="159">
        <v>11487.18</v>
      </c>
      <c r="BC2286" s="162" t="s">
        <v>274</v>
      </c>
      <c r="BD2286" s="162">
        <v>0</v>
      </c>
      <c r="BE2286" s="159">
        <v>478.63</v>
      </c>
      <c r="BF2286" s="159">
        <v>478.63</v>
      </c>
      <c r="BG2286" s="159">
        <v>11965.81</v>
      </c>
    </row>
    <row r="2287" ht="28.05" customHeight="1" spans="1:59">
      <c r="A2287" s="149"/>
      <c r="B2287" s="149"/>
      <c r="C2287" s="149"/>
      <c r="D2287" s="149" t="s">
        <v>3726</v>
      </c>
      <c r="E2287" s="340" t="s">
        <v>10433</v>
      </c>
      <c r="F2287" s="149" t="s">
        <v>3726</v>
      </c>
      <c r="G2287" s="149" t="s">
        <v>10434</v>
      </c>
      <c r="H2287" s="149" t="s">
        <v>10435</v>
      </c>
      <c r="I2287" s="149" t="s">
        <v>10436</v>
      </c>
      <c r="J2287" s="149" t="s">
        <v>10437</v>
      </c>
      <c r="K2287" s="149"/>
      <c r="L2287" s="149" t="s">
        <v>287</v>
      </c>
      <c r="M2287" s="149"/>
      <c r="N2287" s="149" t="s">
        <v>263</v>
      </c>
      <c r="O2287" s="149" t="s">
        <v>214</v>
      </c>
      <c r="P2287" s="149" t="s">
        <v>53</v>
      </c>
      <c r="Q2287" s="149"/>
      <c r="R2287" s="149" t="s">
        <v>333</v>
      </c>
      <c r="S2287" s="149" t="s">
        <v>289</v>
      </c>
      <c r="T2287" s="149" t="s">
        <v>10259</v>
      </c>
      <c r="U2287" s="149" t="s">
        <v>267</v>
      </c>
      <c r="V2287" s="149"/>
      <c r="W2287" s="149"/>
      <c r="X2287" s="149" t="s">
        <v>336</v>
      </c>
      <c r="Y2287" s="149"/>
      <c r="Z2287" s="149"/>
      <c r="AA2287" s="149"/>
      <c r="AB2287" s="149" t="s">
        <v>269</v>
      </c>
      <c r="AC2287" s="149" t="s">
        <v>318</v>
      </c>
      <c r="AD2287" s="149" t="s">
        <v>10259</v>
      </c>
      <c r="AE2287" s="149" t="s">
        <v>271</v>
      </c>
      <c r="AF2287" s="149"/>
      <c r="AG2287" s="149" t="s">
        <v>1098</v>
      </c>
      <c r="AH2287" s="149" t="s">
        <v>273</v>
      </c>
      <c r="AI2287" s="158">
        <v>96</v>
      </c>
      <c r="AJ2287" s="149"/>
      <c r="AK2287" s="159" t="s">
        <v>274</v>
      </c>
      <c r="AL2287" s="159" t="s">
        <v>274</v>
      </c>
      <c r="AM2287" s="149" t="s">
        <v>274</v>
      </c>
      <c r="AN2287" s="160">
        <v>4</v>
      </c>
      <c r="AO2287" s="149"/>
      <c r="AP2287" s="149" t="s">
        <v>274</v>
      </c>
      <c r="AQ2287" s="149" t="s">
        <v>275</v>
      </c>
      <c r="AR2287" s="158">
        <v>1</v>
      </c>
      <c r="AS2287" s="149" t="s">
        <v>275</v>
      </c>
      <c r="AT2287" s="149" t="s">
        <v>276</v>
      </c>
      <c r="AU2287" s="161">
        <v>1</v>
      </c>
      <c r="AV2287" s="159">
        <v>6976.07</v>
      </c>
      <c r="AW2287" s="159">
        <v>279.04</v>
      </c>
      <c r="AX2287" s="149" t="s">
        <v>274</v>
      </c>
      <c r="AY2287" s="162">
        <v>0</v>
      </c>
      <c r="AZ2287" s="162" t="s">
        <v>274</v>
      </c>
      <c r="BA2287" s="162">
        <v>0</v>
      </c>
      <c r="BB2287" s="159">
        <v>6697.03</v>
      </c>
      <c r="BC2287" s="162" t="s">
        <v>274</v>
      </c>
      <c r="BD2287" s="162">
        <v>0</v>
      </c>
      <c r="BE2287" s="159">
        <v>279.04</v>
      </c>
      <c r="BF2287" s="159">
        <v>279.04</v>
      </c>
      <c r="BG2287" s="159">
        <v>6976.07</v>
      </c>
    </row>
    <row r="2288" ht="28.05" customHeight="1" spans="1:59">
      <c r="A2288" s="149"/>
      <c r="B2288" s="149"/>
      <c r="C2288" s="149"/>
      <c r="D2288" s="149" t="s">
        <v>3726</v>
      </c>
      <c r="E2288" s="340" t="s">
        <v>10438</v>
      </c>
      <c r="F2288" s="149" t="s">
        <v>3726</v>
      </c>
      <c r="G2288" s="149" t="s">
        <v>10439</v>
      </c>
      <c r="H2288" s="149" t="s">
        <v>10440</v>
      </c>
      <c r="I2288" s="149" t="s">
        <v>10441</v>
      </c>
      <c r="J2288" s="149" t="s">
        <v>10442</v>
      </c>
      <c r="K2288" s="149"/>
      <c r="L2288" s="149" t="s">
        <v>287</v>
      </c>
      <c r="M2288" s="149"/>
      <c r="N2288" s="149" t="s">
        <v>263</v>
      </c>
      <c r="O2288" s="149" t="s">
        <v>214</v>
      </c>
      <c r="P2288" s="149" t="s">
        <v>53</v>
      </c>
      <c r="Q2288" s="149"/>
      <c r="R2288" s="149" t="s">
        <v>333</v>
      </c>
      <c r="S2288" s="149" t="s">
        <v>289</v>
      </c>
      <c r="T2288" s="149" t="s">
        <v>10259</v>
      </c>
      <c r="U2288" s="149" t="s">
        <v>267</v>
      </c>
      <c r="V2288" s="149"/>
      <c r="W2288" s="149"/>
      <c r="X2288" s="149" t="s">
        <v>336</v>
      </c>
      <c r="Y2288" s="149"/>
      <c r="Z2288" s="149"/>
      <c r="AA2288" s="149"/>
      <c r="AB2288" s="149" t="s">
        <v>269</v>
      </c>
      <c r="AC2288" s="149" t="s">
        <v>318</v>
      </c>
      <c r="AD2288" s="149" t="s">
        <v>10259</v>
      </c>
      <c r="AE2288" s="149" t="s">
        <v>271</v>
      </c>
      <c r="AF2288" s="149"/>
      <c r="AG2288" s="149" t="s">
        <v>1098</v>
      </c>
      <c r="AH2288" s="149" t="s">
        <v>273</v>
      </c>
      <c r="AI2288" s="158">
        <v>96</v>
      </c>
      <c r="AJ2288" s="149"/>
      <c r="AK2288" s="159" t="s">
        <v>274</v>
      </c>
      <c r="AL2288" s="159" t="s">
        <v>274</v>
      </c>
      <c r="AM2288" s="149" t="s">
        <v>274</v>
      </c>
      <c r="AN2288" s="160">
        <v>4</v>
      </c>
      <c r="AO2288" s="149"/>
      <c r="AP2288" s="149" t="s">
        <v>274</v>
      </c>
      <c r="AQ2288" s="149" t="s">
        <v>275</v>
      </c>
      <c r="AR2288" s="158">
        <v>1</v>
      </c>
      <c r="AS2288" s="149" t="s">
        <v>275</v>
      </c>
      <c r="AT2288" s="149" t="s">
        <v>276</v>
      </c>
      <c r="AU2288" s="161">
        <v>1</v>
      </c>
      <c r="AV2288" s="159">
        <v>1230.77</v>
      </c>
      <c r="AW2288" s="159">
        <v>49.23</v>
      </c>
      <c r="AX2288" s="149" t="s">
        <v>274</v>
      </c>
      <c r="AY2288" s="162">
        <v>0</v>
      </c>
      <c r="AZ2288" s="162" t="s">
        <v>274</v>
      </c>
      <c r="BA2288" s="162">
        <v>0</v>
      </c>
      <c r="BB2288" s="159">
        <v>1181.54</v>
      </c>
      <c r="BC2288" s="162" t="s">
        <v>274</v>
      </c>
      <c r="BD2288" s="162">
        <v>0</v>
      </c>
      <c r="BE2288" s="159">
        <v>49.23</v>
      </c>
      <c r="BF2288" s="159">
        <v>49.23</v>
      </c>
      <c r="BG2288" s="159">
        <v>1230.77</v>
      </c>
    </row>
    <row r="2289" ht="28.05" customHeight="1" spans="1:59">
      <c r="A2289" s="149"/>
      <c r="B2289" s="149"/>
      <c r="C2289" s="149"/>
      <c r="D2289" s="149" t="s">
        <v>3726</v>
      </c>
      <c r="E2289" s="340" t="s">
        <v>10443</v>
      </c>
      <c r="F2289" s="149" t="s">
        <v>3726</v>
      </c>
      <c r="G2289" s="149" t="s">
        <v>10444</v>
      </c>
      <c r="H2289" s="149" t="s">
        <v>10435</v>
      </c>
      <c r="I2289" s="149" t="s">
        <v>10445</v>
      </c>
      <c r="J2289" s="149" t="s">
        <v>10446</v>
      </c>
      <c r="K2289" s="149"/>
      <c r="L2289" s="149" t="s">
        <v>287</v>
      </c>
      <c r="M2289" s="149"/>
      <c r="N2289" s="149" t="s">
        <v>263</v>
      </c>
      <c r="O2289" s="149" t="s">
        <v>214</v>
      </c>
      <c r="P2289" s="149" t="s">
        <v>53</v>
      </c>
      <c r="Q2289" s="149"/>
      <c r="R2289" s="149" t="s">
        <v>333</v>
      </c>
      <c r="S2289" s="149" t="s">
        <v>289</v>
      </c>
      <c r="T2289" s="149" t="s">
        <v>10259</v>
      </c>
      <c r="U2289" s="149" t="s">
        <v>267</v>
      </c>
      <c r="V2289" s="149"/>
      <c r="W2289" s="149"/>
      <c r="X2289" s="149" t="s">
        <v>336</v>
      </c>
      <c r="Y2289" s="149"/>
      <c r="Z2289" s="149"/>
      <c r="AA2289" s="149"/>
      <c r="AB2289" s="149" t="s">
        <v>269</v>
      </c>
      <c r="AC2289" s="149" t="s">
        <v>318</v>
      </c>
      <c r="AD2289" s="149" t="s">
        <v>10259</v>
      </c>
      <c r="AE2289" s="149" t="s">
        <v>271</v>
      </c>
      <c r="AF2289" s="149"/>
      <c r="AG2289" s="149" t="s">
        <v>1098</v>
      </c>
      <c r="AH2289" s="149" t="s">
        <v>273</v>
      </c>
      <c r="AI2289" s="158">
        <v>96</v>
      </c>
      <c r="AJ2289" s="149"/>
      <c r="AK2289" s="159" t="s">
        <v>274</v>
      </c>
      <c r="AL2289" s="159" t="s">
        <v>274</v>
      </c>
      <c r="AM2289" s="149" t="s">
        <v>274</v>
      </c>
      <c r="AN2289" s="160">
        <v>4</v>
      </c>
      <c r="AO2289" s="149"/>
      <c r="AP2289" s="149" t="s">
        <v>274</v>
      </c>
      <c r="AQ2289" s="149" t="s">
        <v>275</v>
      </c>
      <c r="AR2289" s="158">
        <v>1</v>
      </c>
      <c r="AS2289" s="149" t="s">
        <v>275</v>
      </c>
      <c r="AT2289" s="149" t="s">
        <v>276</v>
      </c>
      <c r="AU2289" s="161">
        <v>1</v>
      </c>
      <c r="AV2289" s="159">
        <v>3577.78</v>
      </c>
      <c r="AW2289" s="159">
        <v>143.11</v>
      </c>
      <c r="AX2289" s="149" t="s">
        <v>274</v>
      </c>
      <c r="AY2289" s="162">
        <v>0</v>
      </c>
      <c r="AZ2289" s="162" t="s">
        <v>274</v>
      </c>
      <c r="BA2289" s="162">
        <v>0</v>
      </c>
      <c r="BB2289" s="159">
        <v>3434.67</v>
      </c>
      <c r="BC2289" s="162" t="s">
        <v>274</v>
      </c>
      <c r="BD2289" s="162">
        <v>0</v>
      </c>
      <c r="BE2289" s="159">
        <v>143.11</v>
      </c>
      <c r="BF2289" s="159">
        <v>143.11</v>
      </c>
      <c r="BG2289" s="159">
        <v>3577.78</v>
      </c>
    </row>
    <row r="2290" ht="28.05" customHeight="1" spans="1:59">
      <c r="A2290" s="149"/>
      <c r="B2290" s="149"/>
      <c r="C2290" s="149"/>
      <c r="D2290" s="149" t="s">
        <v>3726</v>
      </c>
      <c r="E2290" s="340" t="s">
        <v>10447</v>
      </c>
      <c r="F2290" s="149" t="s">
        <v>3726</v>
      </c>
      <c r="G2290" s="149" t="s">
        <v>10448</v>
      </c>
      <c r="H2290" s="149" t="s">
        <v>10449</v>
      </c>
      <c r="I2290" s="149" t="s">
        <v>10450</v>
      </c>
      <c r="J2290" s="149" t="s">
        <v>10451</v>
      </c>
      <c r="K2290" s="149"/>
      <c r="L2290" s="149" t="s">
        <v>287</v>
      </c>
      <c r="M2290" s="149"/>
      <c r="N2290" s="149" t="s">
        <v>263</v>
      </c>
      <c r="O2290" s="149" t="s">
        <v>214</v>
      </c>
      <c r="P2290" s="149" t="s">
        <v>53</v>
      </c>
      <c r="Q2290" s="149"/>
      <c r="R2290" s="149" t="s">
        <v>5933</v>
      </c>
      <c r="S2290" s="149" t="s">
        <v>289</v>
      </c>
      <c r="T2290" s="149" t="s">
        <v>10259</v>
      </c>
      <c r="U2290" s="149" t="s">
        <v>267</v>
      </c>
      <c r="V2290" s="149"/>
      <c r="W2290" s="149"/>
      <c r="X2290" s="149" t="s">
        <v>336</v>
      </c>
      <c r="Y2290" s="149"/>
      <c r="Z2290" s="149"/>
      <c r="AA2290" s="149"/>
      <c r="AB2290" s="149" t="s">
        <v>269</v>
      </c>
      <c r="AC2290" s="149" t="s">
        <v>318</v>
      </c>
      <c r="AD2290" s="149" t="s">
        <v>10259</v>
      </c>
      <c r="AE2290" s="149" t="s">
        <v>271</v>
      </c>
      <c r="AF2290" s="149"/>
      <c r="AG2290" s="149" t="s">
        <v>1098</v>
      </c>
      <c r="AH2290" s="149" t="s">
        <v>273</v>
      </c>
      <c r="AI2290" s="158">
        <v>96</v>
      </c>
      <c r="AJ2290" s="149"/>
      <c r="AK2290" s="159" t="s">
        <v>274</v>
      </c>
      <c r="AL2290" s="159" t="s">
        <v>274</v>
      </c>
      <c r="AM2290" s="149" t="s">
        <v>274</v>
      </c>
      <c r="AN2290" s="160">
        <v>4</v>
      </c>
      <c r="AO2290" s="149"/>
      <c r="AP2290" s="149" t="s">
        <v>274</v>
      </c>
      <c r="AQ2290" s="149" t="s">
        <v>275</v>
      </c>
      <c r="AR2290" s="158">
        <v>1</v>
      </c>
      <c r="AS2290" s="149" t="s">
        <v>275</v>
      </c>
      <c r="AT2290" s="149" t="s">
        <v>276</v>
      </c>
      <c r="AU2290" s="161">
        <v>1</v>
      </c>
      <c r="AV2290" s="159">
        <v>100854.67</v>
      </c>
      <c r="AW2290" s="159">
        <v>4034.19</v>
      </c>
      <c r="AX2290" s="149" t="s">
        <v>274</v>
      </c>
      <c r="AY2290" s="162">
        <v>0</v>
      </c>
      <c r="AZ2290" s="162" t="s">
        <v>274</v>
      </c>
      <c r="BA2290" s="162">
        <v>0</v>
      </c>
      <c r="BB2290" s="159">
        <v>96820.48</v>
      </c>
      <c r="BC2290" s="162" t="s">
        <v>274</v>
      </c>
      <c r="BD2290" s="162">
        <v>0</v>
      </c>
      <c r="BE2290" s="159">
        <v>4034.19</v>
      </c>
      <c r="BF2290" s="159">
        <v>4034.19</v>
      </c>
      <c r="BG2290" s="159">
        <v>100854.67</v>
      </c>
    </row>
    <row r="2291" ht="28.05" customHeight="1" spans="1:59">
      <c r="A2291" s="149"/>
      <c r="B2291" s="149"/>
      <c r="C2291" s="149"/>
      <c r="D2291" s="149" t="s">
        <v>3726</v>
      </c>
      <c r="E2291" s="340" t="s">
        <v>10452</v>
      </c>
      <c r="F2291" s="149" t="s">
        <v>3726</v>
      </c>
      <c r="G2291" s="149" t="s">
        <v>10453</v>
      </c>
      <c r="H2291" s="149" t="s">
        <v>10454</v>
      </c>
      <c r="I2291" s="149" t="s">
        <v>10455</v>
      </c>
      <c r="J2291" s="149" t="s">
        <v>10456</v>
      </c>
      <c r="K2291" s="149"/>
      <c r="L2291" s="149" t="s">
        <v>287</v>
      </c>
      <c r="M2291" s="149"/>
      <c r="N2291" s="149" t="s">
        <v>263</v>
      </c>
      <c r="O2291" s="149" t="s">
        <v>214</v>
      </c>
      <c r="P2291" s="149" t="s">
        <v>53</v>
      </c>
      <c r="Q2291" s="149"/>
      <c r="R2291" s="149" t="s">
        <v>333</v>
      </c>
      <c r="S2291" s="149" t="s">
        <v>289</v>
      </c>
      <c r="T2291" s="149" t="s">
        <v>10358</v>
      </c>
      <c r="U2291" s="149" t="s">
        <v>267</v>
      </c>
      <c r="V2291" s="149"/>
      <c r="W2291" s="149"/>
      <c r="X2291" s="149" t="s">
        <v>336</v>
      </c>
      <c r="Y2291" s="149"/>
      <c r="Z2291" s="149"/>
      <c r="AA2291" s="149"/>
      <c r="AB2291" s="149" t="s">
        <v>269</v>
      </c>
      <c r="AC2291" s="149" t="s">
        <v>318</v>
      </c>
      <c r="AD2291" s="149" t="s">
        <v>10358</v>
      </c>
      <c r="AE2291" s="149" t="s">
        <v>271</v>
      </c>
      <c r="AF2291" s="149"/>
      <c r="AG2291" s="149" t="s">
        <v>1098</v>
      </c>
      <c r="AH2291" s="149" t="s">
        <v>273</v>
      </c>
      <c r="AI2291" s="158">
        <v>97</v>
      </c>
      <c r="AJ2291" s="149"/>
      <c r="AK2291" s="159" t="s">
        <v>274</v>
      </c>
      <c r="AL2291" s="159" t="s">
        <v>274</v>
      </c>
      <c r="AM2291" s="149" t="s">
        <v>274</v>
      </c>
      <c r="AN2291" s="160">
        <v>0</v>
      </c>
      <c r="AO2291" s="149"/>
      <c r="AP2291" s="149" t="s">
        <v>274</v>
      </c>
      <c r="AQ2291" s="149" t="s">
        <v>275</v>
      </c>
      <c r="AR2291" s="158">
        <v>1</v>
      </c>
      <c r="AS2291" s="149" t="s">
        <v>275</v>
      </c>
      <c r="AT2291" s="149" t="s">
        <v>276</v>
      </c>
      <c r="AU2291" s="161">
        <v>1</v>
      </c>
      <c r="AV2291" s="159">
        <v>4102.56</v>
      </c>
      <c r="AW2291" s="159">
        <v>0</v>
      </c>
      <c r="AX2291" s="149" t="s">
        <v>274</v>
      </c>
      <c r="AY2291" s="162">
        <v>0</v>
      </c>
      <c r="AZ2291" s="162" t="s">
        <v>274</v>
      </c>
      <c r="BA2291" s="159">
        <v>26.71</v>
      </c>
      <c r="BB2291" s="159">
        <v>3965.17</v>
      </c>
      <c r="BC2291" s="162" t="s">
        <v>274</v>
      </c>
      <c r="BD2291" s="159">
        <v>137.39</v>
      </c>
      <c r="BE2291" s="159">
        <v>137.39</v>
      </c>
      <c r="BF2291" s="162">
        <v>0</v>
      </c>
      <c r="BG2291" s="159">
        <v>4102.56</v>
      </c>
    </row>
    <row r="2292" ht="28.05" customHeight="1" spans="1:59">
      <c r="A2292" s="149"/>
      <c r="B2292" s="149"/>
      <c r="C2292" s="149"/>
      <c r="D2292" s="149" t="s">
        <v>3726</v>
      </c>
      <c r="E2292" s="340" t="s">
        <v>10457</v>
      </c>
      <c r="F2292" s="149" t="s">
        <v>3726</v>
      </c>
      <c r="G2292" s="149" t="s">
        <v>10458</v>
      </c>
      <c r="H2292" s="149" t="s">
        <v>10459</v>
      </c>
      <c r="I2292" s="149" t="s">
        <v>10356</v>
      </c>
      <c r="J2292" s="149" t="s">
        <v>10460</v>
      </c>
      <c r="K2292" s="149"/>
      <c r="L2292" s="149" t="s">
        <v>287</v>
      </c>
      <c r="M2292" s="149"/>
      <c r="N2292" s="149" t="s">
        <v>263</v>
      </c>
      <c r="O2292" s="149" t="s">
        <v>214</v>
      </c>
      <c r="P2292" s="149" t="s">
        <v>53</v>
      </c>
      <c r="Q2292" s="149"/>
      <c r="R2292" s="149" t="s">
        <v>333</v>
      </c>
      <c r="S2292" s="149" t="s">
        <v>289</v>
      </c>
      <c r="T2292" s="149" t="s">
        <v>10358</v>
      </c>
      <c r="U2292" s="149" t="s">
        <v>267</v>
      </c>
      <c r="V2292" s="149"/>
      <c r="W2292" s="149"/>
      <c r="X2292" s="149" t="s">
        <v>336</v>
      </c>
      <c r="Y2292" s="149"/>
      <c r="Z2292" s="149"/>
      <c r="AA2292" s="149"/>
      <c r="AB2292" s="149" t="s">
        <v>269</v>
      </c>
      <c r="AC2292" s="149" t="s">
        <v>318</v>
      </c>
      <c r="AD2292" s="149" t="s">
        <v>10358</v>
      </c>
      <c r="AE2292" s="149" t="s">
        <v>271</v>
      </c>
      <c r="AF2292" s="149"/>
      <c r="AG2292" s="149" t="s">
        <v>1098</v>
      </c>
      <c r="AH2292" s="149" t="s">
        <v>273</v>
      </c>
      <c r="AI2292" s="158">
        <v>96</v>
      </c>
      <c r="AJ2292" s="149"/>
      <c r="AK2292" s="159" t="s">
        <v>274</v>
      </c>
      <c r="AL2292" s="159" t="s">
        <v>274</v>
      </c>
      <c r="AM2292" s="149" t="s">
        <v>274</v>
      </c>
      <c r="AN2292" s="160">
        <v>4</v>
      </c>
      <c r="AO2292" s="149"/>
      <c r="AP2292" s="149" t="s">
        <v>274</v>
      </c>
      <c r="AQ2292" s="149" t="s">
        <v>275</v>
      </c>
      <c r="AR2292" s="158">
        <v>1</v>
      </c>
      <c r="AS2292" s="149" t="s">
        <v>275</v>
      </c>
      <c r="AT2292" s="149" t="s">
        <v>276</v>
      </c>
      <c r="AU2292" s="161">
        <v>1</v>
      </c>
      <c r="AV2292" s="159">
        <v>11965.81</v>
      </c>
      <c r="AW2292" s="159">
        <v>478.63</v>
      </c>
      <c r="AX2292" s="149" t="s">
        <v>274</v>
      </c>
      <c r="AY2292" s="162">
        <v>0</v>
      </c>
      <c r="AZ2292" s="162" t="s">
        <v>274</v>
      </c>
      <c r="BA2292" s="162">
        <v>0</v>
      </c>
      <c r="BB2292" s="159">
        <v>11487.18</v>
      </c>
      <c r="BC2292" s="162" t="s">
        <v>274</v>
      </c>
      <c r="BD2292" s="162">
        <v>0</v>
      </c>
      <c r="BE2292" s="159">
        <v>478.63</v>
      </c>
      <c r="BF2292" s="159">
        <v>478.63</v>
      </c>
      <c r="BG2292" s="159">
        <v>11965.81</v>
      </c>
    </row>
    <row r="2293" ht="28.05" customHeight="1" spans="1:59">
      <c r="A2293" s="149"/>
      <c r="B2293" s="149"/>
      <c r="C2293" s="149"/>
      <c r="D2293" s="149" t="s">
        <v>3726</v>
      </c>
      <c r="E2293" s="340" t="s">
        <v>10461</v>
      </c>
      <c r="F2293" s="149" t="s">
        <v>3726</v>
      </c>
      <c r="G2293" s="149" t="s">
        <v>10462</v>
      </c>
      <c r="H2293" s="149" t="s">
        <v>10463</v>
      </c>
      <c r="I2293" s="149" t="s">
        <v>10455</v>
      </c>
      <c r="J2293" s="149" t="s">
        <v>10464</v>
      </c>
      <c r="K2293" s="149"/>
      <c r="L2293" s="149" t="s">
        <v>287</v>
      </c>
      <c r="M2293" s="149"/>
      <c r="N2293" s="149" t="s">
        <v>263</v>
      </c>
      <c r="O2293" s="149" t="s">
        <v>214</v>
      </c>
      <c r="P2293" s="149" t="s">
        <v>53</v>
      </c>
      <c r="Q2293" s="149"/>
      <c r="R2293" s="149" t="s">
        <v>333</v>
      </c>
      <c r="S2293" s="149" t="s">
        <v>289</v>
      </c>
      <c r="T2293" s="149" t="s">
        <v>10358</v>
      </c>
      <c r="U2293" s="149" t="s">
        <v>267</v>
      </c>
      <c r="V2293" s="149"/>
      <c r="W2293" s="149"/>
      <c r="X2293" s="149" t="s">
        <v>336</v>
      </c>
      <c r="Y2293" s="149"/>
      <c r="Z2293" s="149"/>
      <c r="AA2293" s="149"/>
      <c r="AB2293" s="149" t="s">
        <v>269</v>
      </c>
      <c r="AC2293" s="149" t="s">
        <v>318</v>
      </c>
      <c r="AD2293" s="149" t="s">
        <v>10358</v>
      </c>
      <c r="AE2293" s="149" t="s">
        <v>271</v>
      </c>
      <c r="AF2293" s="149"/>
      <c r="AG2293" s="149" t="s">
        <v>1098</v>
      </c>
      <c r="AH2293" s="149" t="s">
        <v>273</v>
      </c>
      <c r="AI2293" s="158">
        <v>97</v>
      </c>
      <c r="AJ2293" s="149"/>
      <c r="AK2293" s="159" t="s">
        <v>274</v>
      </c>
      <c r="AL2293" s="159" t="s">
        <v>274</v>
      </c>
      <c r="AM2293" s="149" t="s">
        <v>274</v>
      </c>
      <c r="AN2293" s="160">
        <v>0</v>
      </c>
      <c r="AO2293" s="149"/>
      <c r="AP2293" s="149" t="s">
        <v>274</v>
      </c>
      <c r="AQ2293" s="149" t="s">
        <v>275</v>
      </c>
      <c r="AR2293" s="158">
        <v>1</v>
      </c>
      <c r="AS2293" s="149" t="s">
        <v>275</v>
      </c>
      <c r="AT2293" s="149" t="s">
        <v>276</v>
      </c>
      <c r="AU2293" s="161">
        <v>1</v>
      </c>
      <c r="AV2293" s="159">
        <v>4102.56</v>
      </c>
      <c r="AW2293" s="159">
        <v>0</v>
      </c>
      <c r="AX2293" s="149" t="s">
        <v>274</v>
      </c>
      <c r="AY2293" s="162">
        <v>0</v>
      </c>
      <c r="AZ2293" s="162" t="s">
        <v>274</v>
      </c>
      <c r="BA2293" s="159">
        <v>26.71</v>
      </c>
      <c r="BB2293" s="159">
        <v>3965.17</v>
      </c>
      <c r="BC2293" s="162" t="s">
        <v>274</v>
      </c>
      <c r="BD2293" s="159">
        <v>137.39</v>
      </c>
      <c r="BE2293" s="159">
        <v>137.39</v>
      </c>
      <c r="BF2293" s="162">
        <v>0</v>
      </c>
      <c r="BG2293" s="159">
        <v>4102.56</v>
      </c>
    </row>
    <row r="2294" ht="28.05" customHeight="1" spans="1:59">
      <c r="A2294" s="149"/>
      <c r="B2294" s="149"/>
      <c r="C2294" s="149"/>
      <c r="D2294" s="149" t="s">
        <v>3726</v>
      </c>
      <c r="E2294" s="340" t="s">
        <v>10465</v>
      </c>
      <c r="F2294" s="149" t="s">
        <v>3726</v>
      </c>
      <c r="G2294" s="149" t="s">
        <v>10466</v>
      </c>
      <c r="H2294" s="149" t="s">
        <v>10467</v>
      </c>
      <c r="I2294" s="149" t="s">
        <v>10455</v>
      </c>
      <c r="J2294" s="149" t="s">
        <v>10468</v>
      </c>
      <c r="K2294" s="149"/>
      <c r="L2294" s="149" t="s">
        <v>287</v>
      </c>
      <c r="M2294" s="149"/>
      <c r="N2294" s="149" t="s">
        <v>263</v>
      </c>
      <c r="O2294" s="149" t="s">
        <v>214</v>
      </c>
      <c r="P2294" s="149" t="s">
        <v>53</v>
      </c>
      <c r="Q2294" s="149"/>
      <c r="R2294" s="149" t="s">
        <v>333</v>
      </c>
      <c r="S2294" s="149" t="s">
        <v>289</v>
      </c>
      <c r="T2294" s="149" t="s">
        <v>10358</v>
      </c>
      <c r="U2294" s="149" t="s">
        <v>267</v>
      </c>
      <c r="V2294" s="149"/>
      <c r="W2294" s="149"/>
      <c r="X2294" s="149" t="s">
        <v>336</v>
      </c>
      <c r="Y2294" s="149"/>
      <c r="Z2294" s="149"/>
      <c r="AA2294" s="149"/>
      <c r="AB2294" s="149" t="s">
        <v>269</v>
      </c>
      <c r="AC2294" s="149" t="s">
        <v>318</v>
      </c>
      <c r="AD2294" s="149" t="s">
        <v>10358</v>
      </c>
      <c r="AE2294" s="149" t="s">
        <v>271</v>
      </c>
      <c r="AF2294" s="149"/>
      <c r="AG2294" s="149" t="s">
        <v>1098</v>
      </c>
      <c r="AH2294" s="149" t="s">
        <v>273</v>
      </c>
      <c r="AI2294" s="158">
        <v>97</v>
      </c>
      <c r="AJ2294" s="149"/>
      <c r="AK2294" s="159" t="s">
        <v>274</v>
      </c>
      <c r="AL2294" s="159" t="s">
        <v>274</v>
      </c>
      <c r="AM2294" s="149" t="s">
        <v>274</v>
      </c>
      <c r="AN2294" s="160">
        <v>0</v>
      </c>
      <c r="AO2294" s="149"/>
      <c r="AP2294" s="149" t="s">
        <v>274</v>
      </c>
      <c r="AQ2294" s="149" t="s">
        <v>275</v>
      </c>
      <c r="AR2294" s="158">
        <v>1</v>
      </c>
      <c r="AS2294" s="149" t="s">
        <v>275</v>
      </c>
      <c r="AT2294" s="149" t="s">
        <v>276</v>
      </c>
      <c r="AU2294" s="161">
        <v>1</v>
      </c>
      <c r="AV2294" s="159">
        <v>4102.56</v>
      </c>
      <c r="AW2294" s="159">
        <v>0</v>
      </c>
      <c r="AX2294" s="149" t="s">
        <v>274</v>
      </c>
      <c r="AY2294" s="162">
        <v>0</v>
      </c>
      <c r="AZ2294" s="162" t="s">
        <v>274</v>
      </c>
      <c r="BA2294" s="159">
        <v>26.71</v>
      </c>
      <c r="BB2294" s="159">
        <v>3965.17</v>
      </c>
      <c r="BC2294" s="162" t="s">
        <v>274</v>
      </c>
      <c r="BD2294" s="159">
        <v>137.39</v>
      </c>
      <c r="BE2294" s="159">
        <v>137.39</v>
      </c>
      <c r="BF2294" s="162">
        <v>0</v>
      </c>
      <c r="BG2294" s="159">
        <v>4102.56</v>
      </c>
    </row>
    <row r="2295" ht="28.05" customHeight="1" spans="1:59">
      <c r="A2295" s="149"/>
      <c r="B2295" s="149"/>
      <c r="C2295" s="149"/>
      <c r="D2295" s="149" t="s">
        <v>3726</v>
      </c>
      <c r="E2295" s="340" t="s">
        <v>10469</v>
      </c>
      <c r="F2295" s="149" t="s">
        <v>3726</v>
      </c>
      <c r="G2295" s="149" t="s">
        <v>10470</v>
      </c>
      <c r="H2295" s="149" t="s">
        <v>10471</v>
      </c>
      <c r="I2295" s="149" t="s">
        <v>10356</v>
      </c>
      <c r="J2295" s="149" t="s">
        <v>10472</v>
      </c>
      <c r="K2295" s="149"/>
      <c r="L2295" s="149" t="s">
        <v>287</v>
      </c>
      <c r="M2295" s="149"/>
      <c r="N2295" s="149" t="s">
        <v>263</v>
      </c>
      <c r="O2295" s="149" t="s">
        <v>214</v>
      </c>
      <c r="P2295" s="149" t="s">
        <v>53</v>
      </c>
      <c r="Q2295" s="149"/>
      <c r="R2295" s="149" t="s">
        <v>333</v>
      </c>
      <c r="S2295" s="149" t="s">
        <v>289</v>
      </c>
      <c r="T2295" s="149" t="s">
        <v>10358</v>
      </c>
      <c r="U2295" s="149" t="s">
        <v>267</v>
      </c>
      <c r="V2295" s="149"/>
      <c r="W2295" s="149"/>
      <c r="X2295" s="149" t="s">
        <v>336</v>
      </c>
      <c r="Y2295" s="149"/>
      <c r="Z2295" s="149"/>
      <c r="AA2295" s="149"/>
      <c r="AB2295" s="149" t="s">
        <v>269</v>
      </c>
      <c r="AC2295" s="149" t="s">
        <v>318</v>
      </c>
      <c r="AD2295" s="149" t="s">
        <v>10358</v>
      </c>
      <c r="AE2295" s="149" t="s">
        <v>271</v>
      </c>
      <c r="AF2295" s="149"/>
      <c r="AG2295" s="149" t="s">
        <v>1098</v>
      </c>
      <c r="AH2295" s="149" t="s">
        <v>273</v>
      </c>
      <c r="AI2295" s="158">
        <v>97</v>
      </c>
      <c r="AJ2295" s="149"/>
      <c r="AK2295" s="159" t="s">
        <v>274</v>
      </c>
      <c r="AL2295" s="159" t="s">
        <v>274</v>
      </c>
      <c r="AM2295" s="149" t="s">
        <v>274</v>
      </c>
      <c r="AN2295" s="160">
        <v>4</v>
      </c>
      <c r="AO2295" s="149"/>
      <c r="AP2295" s="149" t="s">
        <v>274</v>
      </c>
      <c r="AQ2295" s="149" t="s">
        <v>275</v>
      </c>
      <c r="AR2295" s="158">
        <v>1</v>
      </c>
      <c r="AS2295" s="149" t="s">
        <v>275</v>
      </c>
      <c r="AT2295" s="149" t="s">
        <v>276</v>
      </c>
      <c r="AU2295" s="161">
        <v>1</v>
      </c>
      <c r="AV2295" s="159">
        <v>11965.82</v>
      </c>
      <c r="AW2295" s="159">
        <v>478.63</v>
      </c>
      <c r="AX2295" s="149" t="s">
        <v>274</v>
      </c>
      <c r="AY2295" s="162">
        <v>0</v>
      </c>
      <c r="AZ2295" s="162" t="s">
        <v>274</v>
      </c>
      <c r="BA2295" s="159">
        <v>0.01</v>
      </c>
      <c r="BB2295" s="159">
        <v>11487.19</v>
      </c>
      <c r="BC2295" s="162" t="s">
        <v>274</v>
      </c>
      <c r="BD2295" s="162">
        <v>0</v>
      </c>
      <c r="BE2295" s="159">
        <v>478.63</v>
      </c>
      <c r="BF2295" s="159">
        <v>478.63</v>
      </c>
      <c r="BG2295" s="159">
        <v>11965.82</v>
      </c>
    </row>
    <row r="2296" ht="28.05" customHeight="1" spans="1:59">
      <c r="A2296" s="149"/>
      <c r="B2296" s="149"/>
      <c r="C2296" s="149"/>
      <c r="D2296" s="149" t="s">
        <v>3726</v>
      </c>
      <c r="E2296" s="340" t="s">
        <v>10473</v>
      </c>
      <c r="F2296" s="149" t="s">
        <v>3726</v>
      </c>
      <c r="G2296" s="149" t="s">
        <v>10474</v>
      </c>
      <c r="H2296" s="149" t="s">
        <v>10475</v>
      </c>
      <c r="I2296" s="149" t="s">
        <v>10455</v>
      </c>
      <c r="J2296" s="149" t="s">
        <v>10476</v>
      </c>
      <c r="K2296" s="149"/>
      <c r="L2296" s="149" t="s">
        <v>287</v>
      </c>
      <c r="M2296" s="149"/>
      <c r="N2296" s="149" t="s">
        <v>263</v>
      </c>
      <c r="O2296" s="149" t="s">
        <v>214</v>
      </c>
      <c r="P2296" s="149" t="s">
        <v>53</v>
      </c>
      <c r="Q2296" s="149"/>
      <c r="R2296" s="149" t="s">
        <v>333</v>
      </c>
      <c r="S2296" s="149" t="s">
        <v>289</v>
      </c>
      <c r="T2296" s="149" t="s">
        <v>10358</v>
      </c>
      <c r="U2296" s="149" t="s">
        <v>267</v>
      </c>
      <c r="V2296" s="149"/>
      <c r="W2296" s="149"/>
      <c r="X2296" s="149" t="s">
        <v>336</v>
      </c>
      <c r="Y2296" s="149"/>
      <c r="Z2296" s="149"/>
      <c r="AA2296" s="149"/>
      <c r="AB2296" s="149" t="s">
        <v>269</v>
      </c>
      <c r="AC2296" s="149" t="s">
        <v>318</v>
      </c>
      <c r="AD2296" s="149" t="s">
        <v>10358</v>
      </c>
      <c r="AE2296" s="149" t="s">
        <v>271</v>
      </c>
      <c r="AF2296" s="149"/>
      <c r="AG2296" s="149" t="s">
        <v>1098</v>
      </c>
      <c r="AH2296" s="149" t="s">
        <v>273</v>
      </c>
      <c r="AI2296" s="158">
        <v>97</v>
      </c>
      <c r="AJ2296" s="149"/>
      <c r="AK2296" s="159" t="s">
        <v>274</v>
      </c>
      <c r="AL2296" s="159" t="s">
        <v>274</v>
      </c>
      <c r="AM2296" s="149" t="s">
        <v>274</v>
      </c>
      <c r="AN2296" s="160">
        <v>0</v>
      </c>
      <c r="AO2296" s="149"/>
      <c r="AP2296" s="149" t="s">
        <v>274</v>
      </c>
      <c r="AQ2296" s="149" t="s">
        <v>275</v>
      </c>
      <c r="AR2296" s="158">
        <v>1</v>
      </c>
      <c r="AS2296" s="149" t="s">
        <v>275</v>
      </c>
      <c r="AT2296" s="149" t="s">
        <v>276</v>
      </c>
      <c r="AU2296" s="161">
        <v>1</v>
      </c>
      <c r="AV2296" s="159">
        <v>4102.56</v>
      </c>
      <c r="AW2296" s="159">
        <v>0</v>
      </c>
      <c r="AX2296" s="149" t="s">
        <v>274</v>
      </c>
      <c r="AY2296" s="162">
        <v>0</v>
      </c>
      <c r="AZ2296" s="162" t="s">
        <v>274</v>
      </c>
      <c r="BA2296" s="159">
        <v>26.71</v>
      </c>
      <c r="BB2296" s="159">
        <v>3965.17</v>
      </c>
      <c r="BC2296" s="162" t="s">
        <v>274</v>
      </c>
      <c r="BD2296" s="159">
        <v>137.39</v>
      </c>
      <c r="BE2296" s="159">
        <v>137.39</v>
      </c>
      <c r="BF2296" s="162">
        <v>0</v>
      </c>
      <c r="BG2296" s="159">
        <v>4102.56</v>
      </c>
    </row>
    <row r="2297" ht="28.05" customHeight="1" spans="1:59">
      <c r="A2297" s="149"/>
      <c r="B2297" s="149"/>
      <c r="C2297" s="149"/>
      <c r="D2297" s="149" t="s">
        <v>3726</v>
      </c>
      <c r="E2297" s="340" t="s">
        <v>10477</v>
      </c>
      <c r="F2297" s="149" t="s">
        <v>3726</v>
      </c>
      <c r="G2297" s="149" t="s">
        <v>10478</v>
      </c>
      <c r="H2297" s="149" t="s">
        <v>10479</v>
      </c>
      <c r="I2297" s="149" t="s">
        <v>10455</v>
      </c>
      <c r="J2297" s="149" t="s">
        <v>10480</v>
      </c>
      <c r="K2297" s="149"/>
      <c r="L2297" s="149" t="s">
        <v>287</v>
      </c>
      <c r="M2297" s="149"/>
      <c r="N2297" s="149" t="s">
        <v>263</v>
      </c>
      <c r="O2297" s="149" t="s">
        <v>214</v>
      </c>
      <c r="P2297" s="149" t="s">
        <v>53</v>
      </c>
      <c r="Q2297" s="149"/>
      <c r="R2297" s="149" t="s">
        <v>333</v>
      </c>
      <c r="S2297" s="149" t="s">
        <v>289</v>
      </c>
      <c r="T2297" s="149" t="s">
        <v>10358</v>
      </c>
      <c r="U2297" s="149" t="s">
        <v>267</v>
      </c>
      <c r="V2297" s="149"/>
      <c r="W2297" s="149"/>
      <c r="X2297" s="149" t="s">
        <v>336</v>
      </c>
      <c r="Y2297" s="149"/>
      <c r="Z2297" s="149"/>
      <c r="AA2297" s="149"/>
      <c r="AB2297" s="149" t="s">
        <v>269</v>
      </c>
      <c r="AC2297" s="149" t="s">
        <v>318</v>
      </c>
      <c r="AD2297" s="149" t="s">
        <v>10358</v>
      </c>
      <c r="AE2297" s="149" t="s">
        <v>271</v>
      </c>
      <c r="AF2297" s="149"/>
      <c r="AG2297" s="149" t="s">
        <v>1098</v>
      </c>
      <c r="AH2297" s="149" t="s">
        <v>273</v>
      </c>
      <c r="AI2297" s="158">
        <v>97</v>
      </c>
      <c r="AJ2297" s="149"/>
      <c r="AK2297" s="159" t="s">
        <v>274</v>
      </c>
      <c r="AL2297" s="159" t="s">
        <v>274</v>
      </c>
      <c r="AM2297" s="149" t="s">
        <v>274</v>
      </c>
      <c r="AN2297" s="160">
        <v>0</v>
      </c>
      <c r="AO2297" s="149"/>
      <c r="AP2297" s="149" t="s">
        <v>274</v>
      </c>
      <c r="AQ2297" s="149" t="s">
        <v>275</v>
      </c>
      <c r="AR2297" s="158">
        <v>1</v>
      </c>
      <c r="AS2297" s="149" t="s">
        <v>275</v>
      </c>
      <c r="AT2297" s="149" t="s">
        <v>276</v>
      </c>
      <c r="AU2297" s="161">
        <v>1</v>
      </c>
      <c r="AV2297" s="159">
        <v>4102.56</v>
      </c>
      <c r="AW2297" s="159">
        <v>0</v>
      </c>
      <c r="AX2297" s="149" t="s">
        <v>274</v>
      </c>
      <c r="AY2297" s="162">
        <v>0</v>
      </c>
      <c r="AZ2297" s="162" t="s">
        <v>274</v>
      </c>
      <c r="BA2297" s="159">
        <v>26.71</v>
      </c>
      <c r="BB2297" s="159">
        <v>3965.17</v>
      </c>
      <c r="BC2297" s="162" t="s">
        <v>274</v>
      </c>
      <c r="BD2297" s="159">
        <v>137.39</v>
      </c>
      <c r="BE2297" s="159">
        <v>137.39</v>
      </c>
      <c r="BF2297" s="162">
        <v>0</v>
      </c>
      <c r="BG2297" s="159">
        <v>4102.56</v>
      </c>
    </row>
    <row r="2298" ht="28.05" customHeight="1" spans="1:59">
      <c r="A2298" s="149"/>
      <c r="B2298" s="149"/>
      <c r="C2298" s="149"/>
      <c r="D2298" s="149" t="s">
        <v>3726</v>
      </c>
      <c r="E2298" s="340" t="s">
        <v>10481</v>
      </c>
      <c r="F2298" s="149" t="s">
        <v>3726</v>
      </c>
      <c r="G2298" s="149" t="s">
        <v>10482</v>
      </c>
      <c r="H2298" s="149" t="s">
        <v>10483</v>
      </c>
      <c r="I2298" s="149" t="s">
        <v>10484</v>
      </c>
      <c r="J2298" s="149" t="s">
        <v>10485</v>
      </c>
      <c r="K2298" s="149"/>
      <c r="L2298" s="149" t="s">
        <v>287</v>
      </c>
      <c r="M2298" s="149"/>
      <c r="N2298" s="149" t="s">
        <v>263</v>
      </c>
      <c r="O2298" s="149" t="s">
        <v>214</v>
      </c>
      <c r="P2298" s="149" t="s">
        <v>53</v>
      </c>
      <c r="Q2298" s="149"/>
      <c r="R2298" s="149" t="s">
        <v>333</v>
      </c>
      <c r="S2298" s="149" t="s">
        <v>289</v>
      </c>
      <c r="T2298" s="149" t="s">
        <v>10259</v>
      </c>
      <c r="U2298" s="149" t="s">
        <v>267</v>
      </c>
      <c r="V2298" s="149"/>
      <c r="W2298" s="149"/>
      <c r="X2298" s="149" t="s">
        <v>336</v>
      </c>
      <c r="Y2298" s="149"/>
      <c r="Z2298" s="149"/>
      <c r="AA2298" s="149"/>
      <c r="AB2298" s="149" t="s">
        <v>269</v>
      </c>
      <c r="AC2298" s="149" t="s">
        <v>318</v>
      </c>
      <c r="AD2298" s="149" t="s">
        <v>10259</v>
      </c>
      <c r="AE2298" s="149" t="s">
        <v>271</v>
      </c>
      <c r="AF2298" s="149"/>
      <c r="AG2298" s="149" t="s">
        <v>1098</v>
      </c>
      <c r="AH2298" s="149" t="s">
        <v>273</v>
      </c>
      <c r="AI2298" s="158">
        <v>96</v>
      </c>
      <c r="AJ2298" s="149"/>
      <c r="AK2298" s="159" t="s">
        <v>274</v>
      </c>
      <c r="AL2298" s="159" t="s">
        <v>274</v>
      </c>
      <c r="AM2298" s="149" t="s">
        <v>274</v>
      </c>
      <c r="AN2298" s="160">
        <v>4</v>
      </c>
      <c r="AO2298" s="149"/>
      <c r="AP2298" s="149" t="s">
        <v>274</v>
      </c>
      <c r="AQ2298" s="149" t="s">
        <v>275</v>
      </c>
      <c r="AR2298" s="158">
        <v>1</v>
      </c>
      <c r="AS2298" s="149" t="s">
        <v>275</v>
      </c>
      <c r="AT2298" s="149" t="s">
        <v>276</v>
      </c>
      <c r="AU2298" s="161">
        <v>1</v>
      </c>
      <c r="AV2298" s="159">
        <v>15384.62</v>
      </c>
      <c r="AW2298" s="159">
        <v>615.38</v>
      </c>
      <c r="AX2298" s="149" t="s">
        <v>274</v>
      </c>
      <c r="AY2298" s="162">
        <v>0</v>
      </c>
      <c r="AZ2298" s="162" t="s">
        <v>274</v>
      </c>
      <c r="BA2298" s="162">
        <v>0</v>
      </c>
      <c r="BB2298" s="159">
        <v>14769.24</v>
      </c>
      <c r="BC2298" s="162" t="s">
        <v>274</v>
      </c>
      <c r="BD2298" s="162">
        <v>0</v>
      </c>
      <c r="BE2298" s="159">
        <v>615.38</v>
      </c>
      <c r="BF2298" s="159">
        <v>615.38</v>
      </c>
      <c r="BG2298" s="159">
        <v>15384.62</v>
      </c>
    </row>
    <row r="2299" ht="28.05" customHeight="1" spans="1:59">
      <c r="A2299" s="149"/>
      <c r="B2299" s="149"/>
      <c r="C2299" s="149"/>
      <c r="D2299" s="149" t="s">
        <v>3726</v>
      </c>
      <c r="E2299" s="340" t="s">
        <v>10486</v>
      </c>
      <c r="F2299" s="149" t="s">
        <v>3726</v>
      </c>
      <c r="G2299" s="149" t="s">
        <v>10487</v>
      </c>
      <c r="H2299" s="149" t="s">
        <v>10488</v>
      </c>
      <c r="I2299" s="149" t="s">
        <v>10489</v>
      </c>
      <c r="J2299" s="149" t="s">
        <v>10490</v>
      </c>
      <c r="K2299" s="149"/>
      <c r="L2299" s="149" t="s">
        <v>287</v>
      </c>
      <c r="M2299" s="149"/>
      <c r="N2299" s="149" t="s">
        <v>263</v>
      </c>
      <c r="O2299" s="149" t="s">
        <v>214</v>
      </c>
      <c r="P2299" s="149" t="s">
        <v>53</v>
      </c>
      <c r="Q2299" s="149"/>
      <c r="R2299" s="149" t="s">
        <v>333</v>
      </c>
      <c r="S2299" s="149" t="s">
        <v>289</v>
      </c>
      <c r="T2299" s="149" t="s">
        <v>10259</v>
      </c>
      <c r="U2299" s="149" t="s">
        <v>267</v>
      </c>
      <c r="V2299" s="149"/>
      <c r="W2299" s="149"/>
      <c r="X2299" s="149" t="s">
        <v>336</v>
      </c>
      <c r="Y2299" s="149"/>
      <c r="Z2299" s="149"/>
      <c r="AA2299" s="149"/>
      <c r="AB2299" s="149" t="s">
        <v>269</v>
      </c>
      <c r="AC2299" s="149" t="s">
        <v>318</v>
      </c>
      <c r="AD2299" s="149" t="s">
        <v>10259</v>
      </c>
      <c r="AE2299" s="149" t="s">
        <v>271</v>
      </c>
      <c r="AF2299" s="149"/>
      <c r="AG2299" s="149" t="s">
        <v>1098</v>
      </c>
      <c r="AH2299" s="149" t="s">
        <v>273</v>
      </c>
      <c r="AI2299" s="158">
        <v>96</v>
      </c>
      <c r="AJ2299" s="149"/>
      <c r="AK2299" s="159" t="s">
        <v>274</v>
      </c>
      <c r="AL2299" s="159" t="s">
        <v>274</v>
      </c>
      <c r="AM2299" s="149" t="s">
        <v>274</v>
      </c>
      <c r="AN2299" s="160">
        <v>4</v>
      </c>
      <c r="AO2299" s="149"/>
      <c r="AP2299" s="149" t="s">
        <v>274</v>
      </c>
      <c r="AQ2299" s="149" t="s">
        <v>275</v>
      </c>
      <c r="AR2299" s="158">
        <v>1</v>
      </c>
      <c r="AS2299" s="149" t="s">
        <v>275</v>
      </c>
      <c r="AT2299" s="149" t="s">
        <v>276</v>
      </c>
      <c r="AU2299" s="161">
        <v>1</v>
      </c>
      <c r="AV2299" s="159">
        <v>4529.92</v>
      </c>
      <c r="AW2299" s="159">
        <v>181.2</v>
      </c>
      <c r="AX2299" s="149" t="s">
        <v>274</v>
      </c>
      <c r="AY2299" s="162">
        <v>0</v>
      </c>
      <c r="AZ2299" s="162" t="s">
        <v>274</v>
      </c>
      <c r="BA2299" s="162">
        <v>0</v>
      </c>
      <c r="BB2299" s="159">
        <v>4348.72</v>
      </c>
      <c r="BC2299" s="162" t="s">
        <v>274</v>
      </c>
      <c r="BD2299" s="162">
        <v>0</v>
      </c>
      <c r="BE2299" s="159">
        <v>181.2</v>
      </c>
      <c r="BF2299" s="159">
        <v>181.2</v>
      </c>
      <c r="BG2299" s="159">
        <v>4529.92</v>
      </c>
    </row>
    <row r="2300" ht="28.05" customHeight="1" spans="1:59">
      <c r="A2300" s="149"/>
      <c r="B2300" s="149"/>
      <c r="C2300" s="149"/>
      <c r="D2300" s="149" t="s">
        <v>3726</v>
      </c>
      <c r="E2300" s="340" t="s">
        <v>10491</v>
      </c>
      <c r="F2300" s="149" t="s">
        <v>3726</v>
      </c>
      <c r="G2300" s="149" t="s">
        <v>10492</v>
      </c>
      <c r="H2300" s="149" t="s">
        <v>10493</v>
      </c>
      <c r="I2300" s="149" t="s">
        <v>10489</v>
      </c>
      <c r="J2300" s="149" t="s">
        <v>10494</v>
      </c>
      <c r="K2300" s="149"/>
      <c r="L2300" s="149" t="s">
        <v>287</v>
      </c>
      <c r="M2300" s="149"/>
      <c r="N2300" s="149" t="s">
        <v>263</v>
      </c>
      <c r="O2300" s="149" t="s">
        <v>214</v>
      </c>
      <c r="P2300" s="149" t="s">
        <v>53</v>
      </c>
      <c r="Q2300" s="149"/>
      <c r="R2300" s="149" t="s">
        <v>333</v>
      </c>
      <c r="S2300" s="149" t="s">
        <v>289</v>
      </c>
      <c r="T2300" s="149" t="s">
        <v>10259</v>
      </c>
      <c r="U2300" s="149" t="s">
        <v>267</v>
      </c>
      <c r="V2300" s="149"/>
      <c r="W2300" s="149"/>
      <c r="X2300" s="149" t="s">
        <v>336</v>
      </c>
      <c r="Y2300" s="149"/>
      <c r="Z2300" s="149"/>
      <c r="AA2300" s="149"/>
      <c r="AB2300" s="149" t="s">
        <v>269</v>
      </c>
      <c r="AC2300" s="149" t="s">
        <v>318</v>
      </c>
      <c r="AD2300" s="149" t="s">
        <v>10259</v>
      </c>
      <c r="AE2300" s="149" t="s">
        <v>271</v>
      </c>
      <c r="AF2300" s="149"/>
      <c r="AG2300" s="149" t="s">
        <v>1098</v>
      </c>
      <c r="AH2300" s="149" t="s">
        <v>273</v>
      </c>
      <c r="AI2300" s="158">
        <v>96</v>
      </c>
      <c r="AJ2300" s="149"/>
      <c r="AK2300" s="159" t="s">
        <v>274</v>
      </c>
      <c r="AL2300" s="159" t="s">
        <v>274</v>
      </c>
      <c r="AM2300" s="149" t="s">
        <v>274</v>
      </c>
      <c r="AN2300" s="160">
        <v>3.99965562</v>
      </c>
      <c r="AO2300" s="149"/>
      <c r="AP2300" s="149" t="s">
        <v>274</v>
      </c>
      <c r="AQ2300" s="149" t="s">
        <v>275</v>
      </c>
      <c r="AR2300" s="158">
        <v>1</v>
      </c>
      <c r="AS2300" s="149" t="s">
        <v>275</v>
      </c>
      <c r="AT2300" s="149" t="s">
        <v>276</v>
      </c>
      <c r="AU2300" s="161">
        <v>1</v>
      </c>
      <c r="AV2300" s="159">
        <v>4529.89</v>
      </c>
      <c r="AW2300" s="159">
        <v>181.18</v>
      </c>
      <c r="AX2300" s="149" t="s">
        <v>274</v>
      </c>
      <c r="AY2300" s="162">
        <v>0</v>
      </c>
      <c r="AZ2300" s="162" t="s">
        <v>274</v>
      </c>
      <c r="BA2300" s="162">
        <v>0</v>
      </c>
      <c r="BB2300" s="159">
        <v>4348.71</v>
      </c>
      <c r="BC2300" s="162" t="s">
        <v>274</v>
      </c>
      <c r="BD2300" s="162">
        <v>0</v>
      </c>
      <c r="BE2300" s="159">
        <v>181.18</v>
      </c>
      <c r="BF2300" s="159">
        <v>181.18</v>
      </c>
      <c r="BG2300" s="159">
        <v>4529.89</v>
      </c>
    </row>
    <row r="2301" ht="28.05" customHeight="1" spans="1:59">
      <c r="A2301" s="149"/>
      <c r="B2301" s="149"/>
      <c r="C2301" s="149"/>
      <c r="D2301" s="149" t="s">
        <v>3726</v>
      </c>
      <c r="E2301" s="340" t="s">
        <v>10495</v>
      </c>
      <c r="F2301" s="149" t="s">
        <v>3726</v>
      </c>
      <c r="G2301" s="149" t="s">
        <v>10496</v>
      </c>
      <c r="H2301" s="149" t="s">
        <v>10497</v>
      </c>
      <c r="I2301" s="149" t="s">
        <v>10498</v>
      </c>
      <c r="J2301" s="149" t="s">
        <v>10499</v>
      </c>
      <c r="K2301" s="149"/>
      <c r="L2301" s="149" t="s">
        <v>287</v>
      </c>
      <c r="M2301" s="149"/>
      <c r="N2301" s="149" t="s">
        <v>263</v>
      </c>
      <c r="O2301" s="149" t="s">
        <v>214</v>
      </c>
      <c r="P2301" s="149" t="s">
        <v>53</v>
      </c>
      <c r="Q2301" s="149"/>
      <c r="R2301" s="149" t="s">
        <v>333</v>
      </c>
      <c r="S2301" s="149" t="s">
        <v>289</v>
      </c>
      <c r="T2301" s="149" t="s">
        <v>10259</v>
      </c>
      <c r="U2301" s="149" t="s">
        <v>267</v>
      </c>
      <c r="V2301" s="149"/>
      <c r="W2301" s="149"/>
      <c r="X2301" s="149" t="s">
        <v>336</v>
      </c>
      <c r="Y2301" s="149"/>
      <c r="Z2301" s="149"/>
      <c r="AA2301" s="149"/>
      <c r="AB2301" s="149" t="s">
        <v>269</v>
      </c>
      <c r="AC2301" s="149" t="s">
        <v>318</v>
      </c>
      <c r="AD2301" s="149" t="s">
        <v>10259</v>
      </c>
      <c r="AE2301" s="149" t="s">
        <v>271</v>
      </c>
      <c r="AF2301" s="149"/>
      <c r="AG2301" s="149" t="s">
        <v>1098</v>
      </c>
      <c r="AH2301" s="149" t="s">
        <v>273</v>
      </c>
      <c r="AI2301" s="158">
        <v>96</v>
      </c>
      <c r="AJ2301" s="149"/>
      <c r="AK2301" s="159" t="s">
        <v>274</v>
      </c>
      <c r="AL2301" s="159" t="s">
        <v>274</v>
      </c>
      <c r="AM2301" s="149" t="s">
        <v>274</v>
      </c>
      <c r="AN2301" s="160">
        <v>4</v>
      </c>
      <c r="AO2301" s="149"/>
      <c r="AP2301" s="149" t="s">
        <v>274</v>
      </c>
      <c r="AQ2301" s="149" t="s">
        <v>275</v>
      </c>
      <c r="AR2301" s="158">
        <v>1</v>
      </c>
      <c r="AS2301" s="149" t="s">
        <v>275</v>
      </c>
      <c r="AT2301" s="149" t="s">
        <v>276</v>
      </c>
      <c r="AU2301" s="161">
        <v>1</v>
      </c>
      <c r="AV2301" s="159">
        <v>9059.83</v>
      </c>
      <c r="AW2301" s="159">
        <v>362.39</v>
      </c>
      <c r="AX2301" s="149" t="s">
        <v>274</v>
      </c>
      <c r="AY2301" s="162">
        <v>0</v>
      </c>
      <c r="AZ2301" s="162" t="s">
        <v>274</v>
      </c>
      <c r="BA2301" s="162">
        <v>0</v>
      </c>
      <c r="BB2301" s="159">
        <v>8697.44</v>
      </c>
      <c r="BC2301" s="162" t="s">
        <v>274</v>
      </c>
      <c r="BD2301" s="162">
        <v>0</v>
      </c>
      <c r="BE2301" s="159">
        <v>362.39</v>
      </c>
      <c r="BF2301" s="159">
        <v>362.39</v>
      </c>
      <c r="BG2301" s="159">
        <v>9059.83</v>
      </c>
    </row>
    <row r="2302" ht="28.05" customHeight="1" spans="1:59">
      <c r="A2302" s="149"/>
      <c r="B2302" s="149"/>
      <c r="C2302" s="149"/>
      <c r="D2302" s="149" t="s">
        <v>3726</v>
      </c>
      <c r="E2302" s="340" t="s">
        <v>10500</v>
      </c>
      <c r="F2302" s="149" t="s">
        <v>3726</v>
      </c>
      <c r="G2302" s="149" t="s">
        <v>10501</v>
      </c>
      <c r="H2302" s="149" t="s">
        <v>10502</v>
      </c>
      <c r="I2302" s="149" t="s">
        <v>10503</v>
      </c>
      <c r="J2302" s="149" t="s">
        <v>10504</v>
      </c>
      <c r="K2302" s="149"/>
      <c r="L2302" s="149" t="s">
        <v>287</v>
      </c>
      <c r="M2302" s="149"/>
      <c r="N2302" s="149" t="s">
        <v>263</v>
      </c>
      <c r="O2302" s="149" t="s">
        <v>214</v>
      </c>
      <c r="P2302" s="149" t="s">
        <v>53</v>
      </c>
      <c r="Q2302" s="149"/>
      <c r="R2302" s="149" t="s">
        <v>333</v>
      </c>
      <c r="S2302" s="149" t="s">
        <v>289</v>
      </c>
      <c r="T2302" s="149" t="s">
        <v>10505</v>
      </c>
      <c r="U2302" s="149" t="s">
        <v>267</v>
      </c>
      <c r="V2302" s="149"/>
      <c r="W2302" s="149"/>
      <c r="X2302" s="149" t="s">
        <v>336</v>
      </c>
      <c r="Y2302" s="149"/>
      <c r="Z2302" s="149"/>
      <c r="AA2302" s="149"/>
      <c r="AB2302" s="149" t="s">
        <v>269</v>
      </c>
      <c r="AC2302" s="149" t="s">
        <v>318</v>
      </c>
      <c r="AD2302" s="149" t="s">
        <v>10505</v>
      </c>
      <c r="AE2302" s="149" t="s">
        <v>271</v>
      </c>
      <c r="AF2302" s="149"/>
      <c r="AG2302" s="149" t="s">
        <v>1098</v>
      </c>
      <c r="AH2302" s="149" t="s">
        <v>273</v>
      </c>
      <c r="AI2302" s="158">
        <v>96</v>
      </c>
      <c r="AJ2302" s="149"/>
      <c r="AK2302" s="159" t="s">
        <v>274</v>
      </c>
      <c r="AL2302" s="159" t="s">
        <v>274</v>
      </c>
      <c r="AM2302" s="149" t="s">
        <v>274</v>
      </c>
      <c r="AN2302" s="160">
        <v>4</v>
      </c>
      <c r="AO2302" s="149"/>
      <c r="AP2302" s="149" t="s">
        <v>274</v>
      </c>
      <c r="AQ2302" s="149" t="s">
        <v>275</v>
      </c>
      <c r="AR2302" s="158">
        <v>1</v>
      </c>
      <c r="AS2302" s="149" t="s">
        <v>275</v>
      </c>
      <c r="AT2302" s="149" t="s">
        <v>276</v>
      </c>
      <c r="AU2302" s="161">
        <v>1</v>
      </c>
      <c r="AV2302" s="159">
        <v>6700.85</v>
      </c>
      <c r="AW2302" s="159">
        <v>268.03</v>
      </c>
      <c r="AX2302" s="149" t="s">
        <v>274</v>
      </c>
      <c r="AY2302" s="162">
        <v>0</v>
      </c>
      <c r="AZ2302" s="162" t="s">
        <v>274</v>
      </c>
      <c r="BA2302" s="162">
        <v>0</v>
      </c>
      <c r="BB2302" s="159">
        <v>6432.82</v>
      </c>
      <c r="BC2302" s="162" t="s">
        <v>274</v>
      </c>
      <c r="BD2302" s="162">
        <v>0</v>
      </c>
      <c r="BE2302" s="159">
        <v>268.03</v>
      </c>
      <c r="BF2302" s="159">
        <v>268.03</v>
      </c>
      <c r="BG2302" s="159">
        <v>6700.85</v>
      </c>
    </row>
    <row r="2303" ht="28.05" customHeight="1" spans="1:59">
      <c r="A2303" s="149"/>
      <c r="B2303" s="149"/>
      <c r="C2303" s="149"/>
      <c r="D2303" s="149" t="s">
        <v>3726</v>
      </c>
      <c r="E2303" s="340" t="s">
        <v>10506</v>
      </c>
      <c r="F2303" s="149" t="s">
        <v>3726</v>
      </c>
      <c r="G2303" s="149" t="s">
        <v>10507</v>
      </c>
      <c r="H2303" s="149" t="s">
        <v>10508</v>
      </c>
      <c r="I2303" s="149" t="s">
        <v>10498</v>
      </c>
      <c r="J2303" s="149" t="s">
        <v>10509</v>
      </c>
      <c r="K2303" s="149"/>
      <c r="L2303" s="149" t="s">
        <v>287</v>
      </c>
      <c r="M2303" s="149"/>
      <c r="N2303" s="149" t="s">
        <v>263</v>
      </c>
      <c r="O2303" s="149" t="s">
        <v>214</v>
      </c>
      <c r="P2303" s="149" t="s">
        <v>53</v>
      </c>
      <c r="Q2303" s="149"/>
      <c r="R2303" s="149" t="s">
        <v>333</v>
      </c>
      <c r="S2303" s="149" t="s">
        <v>289</v>
      </c>
      <c r="T2303" s="149" t="s">
        <v>10259</v>
      </c>
      <c r="U2303" s="149" t="s">
        <v>267</v>
      </c>
      <c r="V2303" s="149"/>
      <c r="W2303" s="149"/>
      <c r="X2303" s="149" t="s">
        <v>336</v>
      </c>
      <c r="Y2303" s="149"/>
      <c r="Z2303" s="149"/>
      <c r="AA2303" s="149"/>
      <c r="AB2303" s="149" t="s">
        <v>269</v>
      </c>
      <c r="AC2303" s="149" t="s">
        <v>318</v>
      </c>
      <c r="AD2303" s="149" t="s">
        <v>10259</v>
      </c>
      <c r="AE2303" s="149" t="s">
        <v>271</v>
      </c>
      <c r="AF2303" s="149"/>
      <c r="AG2303" s="149" t="s">
        <v>1098</v>
      </c>
      <c r="AH2303" s="149" t="s">
        <v>273</v>
      </c>
      <c r="AI2303" s="158">
        <v>96</v>
      </c>
      <c r="AJ2303" s="149"/>
      <c r="AK2303" s="159" t="s">
        <v>274</v>
      </c>
      <c r="AL2303" s="159" t="s">
        <v>274</v>
      </c>
      <c r="AM2303" s="149" t="s">
        <v>274</v>
      </c>
      <c r="AN2303" s="160">
        <v>4</v>
      </c>
      <c r="AO2303" s="149"/>
      <c r="AP2303" s="149" t="s">
        <v>274</v>
      </c>
      <c r="AQ2303" s="149" t="s">
        <v>275</v>
      </c>
      <c r="AR2303" s="158">
        <v>1</v>
      </c>
      <c r="AS2303" s="149" t="s">
        <v>275</v>
      </c>
      <c r="AT2303" s="149" t="s">
        <v>276</v>
      </c>
      <c r="AU2303" s="161">
        <v>1</v>
      </c>
      <c r="AV2303" s="159">
        <v>9059.83</v>
      </c>
      <c r="AW2303" s="159">
        <v>362.39</v>
      </c>
      <c r="AX2303" s="149" t="s">
        <v>274</v>
      </c>
      <c r="AY2303" s="162">
        <v>0</v>
      </c>
      <c r="AZ2303" s="162" t="s">
        <v>274</v>
      </c>
      <c r="BA2303" s="162">
        <v>0</v>
      </c>
      <c r="BB2303" s="159">
        <v>8697.44</v>
      </c>
      <c r="BC2303" s="162" t="s">
        <v>274</v>
      </c>
      <c r="BD2303" s="162">
        <v>0</v>
      </c>
      <c r="BE2303" s="159">
        <v>362.39</v>
      </c>
      <c r="BF2303" s="159">
        <v>362.39</v>
      </c>
      <c r="BG2303" s="159">
        <v>9059.83</v>
      </c>
    </row>
    <row r="2304" ht="28.05" customHeight="1" spans="1:59">
      <c r="A2304" s="149"/>
      <c r="B2304" s="149"/>
      <c r="C2304" s="149"/>
      <c r="D2304" s="149" t="s">
        <v>3726</v>
      </c>
      <c r="E2304" s="340" t="s">
        <v>10510</v>
      </c>
      <c r="F2304" s="149" t="s">
        <v>3726</v>
      </c>
      <c r="G2304" s="149" t="s">
        <v>10511</v>
      </c>
      <c r="H2304" s="149" t="s">
        <v>10512</v>
      </c>
      <c r="I2304" s="149" t="s">
        <v>7132</v>
      </c>
      <c r="J2304" s="149" t="s">
        <v>10513</v>
      </c>
      <c r="K2304" s="149"/>
      <c r="L2304" s="149" t="s">
        <v>287</v>
      </c>
      <c r="M2304" s="149"/>
      <c r="N2304" s="149" t="s">
        <v>263</v>
      </c>
      <c r="O2304" s="149" t="s">
        <v>214</v>
      </c>
      <c r="P2304" s="149" t="s">
        <v>53</v>
      </c>
      <c r="Q2304" s="149"/>
      <c r="R2304" s="149" t="s">
        <v>333</v>
      </c>
      <c r="S2304" s="149" t="s">
        <v>289</v>
      </c>
      <c r="T2304" s="149" t="s">
        <v>10358</v>
      </c>
      <c r="U2304" s="149" t="s">
        <v>267</v>
      </c>
      <c r="V2304" s="149"/>
      <c r="W2304" s="149"/>
      <c r="X2304" s="149" t="s">
        <v>336</v>
      </c>
      <c r="Y2304" s="149"/>
      <c r="Z2304" s="149"/>
      <c r="AA2304" s="149"/>
      <c r="AB2304" s="149" t="s">
        <v>269</v>
      </c>
      <c r="AC2304" s="149" t="s">
        <v>318</v>
      </c>
      <c r="AD2304" s="149" t="s">
        <v>10358</v>
      </c>
      <c r="AE2304" s="149" t="s">
        <v>271</v>
      </c>
      <c r="AF2304" s="149"/>
      <c r="AG2304" s="149" t="s">
        <v>1098</v>
      </c>
      <c r="AH2304" s="149" t="s">
        <v>273</v>
      </c>
      <c r="AI2304" s="158">
        <v>97</v>
      </c>
      <c r="AJ2304" s="149"/>
      <c r="AK2304" s="159" t="s">
        <v>274</v>
      </c>
      <c r="AL2304" s="159" t="s">
        <v>274</v>
      </c>
      <c r="AM2304" s="149" t="s">
        <v>274</v>
      </c>
      <c r="AN2304" s="160">
        <v>0</v>
      </c>
      <c r="AO2304" s="149"/>
      <c r="AP2304" s="149" t="s">
        <v>274</v>
      </c>
      <c r="AQ2304" s="149" t="s">
        <v>275</v>
      </c>
      <c r="AR2304" s="158">
        <v>1</v>
      </c>
      <c r="AS2304" s="149" t="s">
        <v>275</v>
      </c>
      <c r="AT2304" s="149" t="s">
        <v>276</v>
      </c>
      <c r="AU2304" s="161">
        <v>1</v>
      </c>
      <c r="AV2304" s="159">
        <v>43675.21</v>
      </c>
      <c r="AW2304" s="159">
        <v>0</v>
      </c>
      <c r="AX2304" s="149" t="s">
        <v>274</v>
      </c>
      <c r="AY2304" s="162">
        <v>0</v>
      </c>
      <c r="AZ2304" s="162" t="s">
        <v>274</v>
      </c>
      <c r="BA2304" s="159">
        <v>1499.99</v>
      </c>
      <c r="BB2304" s="159">
        <v>43428.2</v>
      </c>
      <c r="BC2304" s="162" t="s">
        <v>274</v>
      </c>
      <c r="BD2304" s="159">
        <v>247.01</v>
      </c>
      <c r="BE2304" s="159">
        <v>247.01</v>
      </c>
      <c r="BF2304" s="162">
        <v>0</v>
      </c>
      <c r="BG2304" s="159">
        <v>43675.21</v>
      </c>
    </row>
    <row r="2305" ht="28.05" customHeight="1" spans="1:59">
      <c r="A2305" s="149"/>
      <c r="B2305" s="149"/>
      <c r="C2305" s="149"/>
      <c r="D2305" s="149" t="s">
        <v>3726</v>
      </c>
      <c r="E2305" s="340" t="s">
        <v>10514</v>
      </c>
      <c r="F2305" s="149" t="s">
        <v>3726</v>
      </c>
      <c r="G2305" s="149" t="s">
        <v>10515</v>
      </c>
      <c r="H2305" s="149" t="s">
        <v>10516</v>
      </c>
      <c r="I2305" s="149" t="s">
        <v>7132</v>
      </c>
      <c r="J2305" s="149" t="s">
        <v>10517</v>
      </c>
      <c r="K2305" s="149"/>
      <c r="L2305" s="149" t="s">
        <v>287</v>
      </c>
      <c r="M2305" s="149"/>
      <c r="N2305" s="149" t="s">
        <v>263</v>
      </c>
      <c r="O2305" s="149" t="s">
        <v>214</v>
      </c>
      <c r="P2305" s="149" t="s">
        <v>53</v>
      </c>
      <c r="Q2305" s="149"/>
      <c r="R2305" s="149" t="s">
        <v>333</v>
      </c>
      <c r="S2305" s="149" t="s">
        <v>289</v>
      </c>
      <c r="T2305" s="149" t="s">
        <v>10358</v>
      </c>
      <c r="U2305" s="149" t="s">
        <v>267</v>
      </c>
      <c r="V2305" s="149"/>
      <c r="W2305" s="149"/>
      <c r="X2305" s="149" t="s">
        <v>336</v>
      </c>
      <c r="Y2305" s="149"/>
      <c r="Z2305" s="149"/>
      <c r="AA2305" s="149"/>
      <c r="AB2305" s="149" t="s">
        <v>269</v>
      </c>
      <c r="AC2305" s="149" t="s">
        <v>318</v>
      </c>
      <c r="AD2305" s="149" t="s">
        <v>10358</v>
      </c>
      <c r="AE2305" s="149" t="s">
        <v>271</v>
      </c>
      <c r="AF2305" s="149"/>
      <c r="AG2305" s="149" t="s">
        <v>1098</v>
      </c>
      <c r="AH2305" s="149" t="s">
        <v>273</v>
      </c>
      <c r="AI2305" s="158">
        <v>97</v>
      </c>
      <c r="AJ2305" s="149"/>
      <c r="AK2305" s="159" t="s">
        <v>274</v>
      </c>
      <c r="AL2305" s="159" t="s">
        <v>274</v>
      </c>
      <c r="AM2305" s="149" t="s">
        <v>274</v>
      </c>
      <c r="AN2305" s="160">
        <v>0</v>
      </c>
      <c r="AO2305" s="149"/>
      <c r="AP2305" s="149" t="s">
        <v>274</v>
      </c>
      <c r="AQ2305" s="149" t="s">
        <v>275</v>
      </c>
      <c r="AR2305" s="158">
        <v>1</v>
      </c>
      <c r="AS2305" s="149" t="s">
        <v>275</v>
      </c>
      <c r="AT2305" s="149" t="s">
        <v>276</v>
      </c>
      <c r="AU2305" s="161">
        <v>1</v>
      </c>
      <c r="AV2305" s="159">
        <v>43675.21</v>
      </c>
      <c r="AW2305" s="159">
        <v>0</v>
      </c>
      <c r="AX2305" s="149" t="s">
        <v>274</v>
      </c>
      <c r="AY2305" s="162">
        <v>0</v>
      </c>
      <c r="AZ2305" s="162" t="s">
        <v>274</v>
      </c>
      <c r="BA2305" s="159">
        <v>1499.99</v>
      </c>
      <c r="BB2305" s="159">
        <v>43428.2</v>
      </c>
      <c r="BC2305" s="162" t="s">
        <v>274</v>
      </c>
      <c r="BD2305" s="159">
        <v>247.01</v>
      </c>
      <c r="BE2305" s="159">
        <v>247.01</v>
      </c>
      <c r="BF2305" s="162">
        <v>0</v>
      </c>
      <c r="BG2305" s="159">
        <v>43675.21</v>
      </c>
    </row>
    <row r="2306" ht="28.05" customHeight="1" spans="1:59">
      <c r="A2306" s="149"/>
      <c r="B2306" s="149"/>
      <c r="C2306" s="149"/>
      <c r="D2306" s="149" t="s">
        <v>3726</v>
      </c>
      <c r="E2306" s="340" t="s">
        <v>10518</v>
      </c>
      <c r="F2306" s="149" t="s">
        <v>3726</v>
      </c>
      <c r="G2306" s="149" t="s">
        <v>10519</v>
      </c>
      <c r="H2306" s="149" t="s">
        <v>10520</v>
      </c>
      <c r="I2306" s="149" t="s">
        <v>10521</v>
      </c>
      <c r="J2306" s="149" t="s">
        <v>10522</v>
      </c>
      <c r="K2306" s="149"/>
      <c r="L2306" s="149" t="s">
        <v>287</v>
      </c>
      <c r="M2306" s="149"/>
      <c r="N2306" s="149" t="s">
        <v>263</v>
      </c>
      <c r="O2306" s="149" t="s">
        <v>214</v>
      </c>
      <c r="P2306" s="149" t="s">
        <v>53</v>
      </c>
      <c r="Q2306" s="149"/>
      <c r="R2306" s="149" t="s">
        <v>333</v>
      </c>
      <c r="S2306" s="149" t="s">
        <v>289</v>
      </c>
      <c r="T2306" s="149" t="s">
        <v>10505</v>
      </c>
      <c r="U2306" s="149" t="s">
        <v>267</v>
      </c>
      <c r="V2306" s="149"/>
      <c r="W2306" s="149"/>
      <c r="X2306" s="149" t="s">
        <v>336</v>
      </c>
      <c r="Y2306" s="149"/>
      <c r="Z2306" s="149"/>
      <c r="AA2306" s="149"/>
      <c r="AB2306" s="149" t="s">
        <v>269</v>
      </c>
      <c r="AC2306" s="149" t="s">
        <v>318</v>
      </c>
      <c r="AD2306" s="149" t="s">
        <v>10505</v>
      </c>
      <c r="AE2306" s="149" t="s">
        <v>271</v>
      </c>
      <c r="AF2306" s="149"/>
      <c r="AG2306" s="149" t="s">
        <v>1098</v>
      </c>
      <c r="AH2306" s="149" t="s">
        <v>273</v>
      </c>
      <c r="AI2306" s="158">
        <v>96</v>
      </c>
      <c r="AJ2306" s="149"/>
      <c r="AK2306" s="159" t="s">
        <v>274</v>
      </c>
      <c r="AL2306" s="159" t="s">
        <v>274</v>
      </c>
      <c r="AM2306" s="149" t="s">
        <v>274</v>
      </c>
      <c r="AN2306" s="160">
        <v>4</v>
      </c>
      <c r="AO2306" s="149"/>
      <c r="AP2306" s="149" t="s">
        <v>274</v>
      </c>
      <c r="AQ2306" s="149" t="s">
        <v>275</v>
      </c>
      <c r="AR2306" s="158">
        <v>1</v>
      </c>
      <c r="AS2306" s="149" t="s">
        <v>275</v>
      </c>
      <c r="AT2306" s="149" t="s">
        <v>276</v>
      </c>
      <c r="AU2306" s="161">
        <v>1</v>
      </c>
      <c r="AV2306" s="159">
        <v>9333.33</v>
      </c>
      <c r="AW2306" s="159">
        <v>373.33</v>
      </c>
      <c r="AX2306" s="149" t="s">
        <v>274</v>
      </c>
      <c r="AY2306" s="162">
        <v>0</v>
      </c>
      <c r="AZ2306" s="162" t="s">
        <v>274</v>
      </c>
      <c r="BA2306" s="162">
        <v>0</v>
      </c>
      <c r="BB2306" s="159">
        <v>8960</v>
      </c>
      <c r="BC2306" s="162" t="s">
        <v>274</v>
      </c>
      <c r="BD2306" s="162">
        <v>0</v>
      </c>
      <c r="BE2306" s="159">
        <v>373.33</v>
      </c>
      <c r="BF2306" s="159">
        <v>373.33</v>
      </c>
      <c r="BG2306" s="159">
        <v>9333.33</v>
      </c>
    </row>
    <row r="2307" ht="28.05" customHeight="1" spans="1:59">
      <c r="A2307" s="149"/>
      <c r="B2307" s="149"/>
      <c r="C2307" s="149"/>
      <c r="D2307" s="149" t="s">
        <v>3726</v>
      </c>
      <c r="E2307" s="340" t="s">
        <v>10523</v>
      </c>
      <c r="F2307" s="149" t="s">
        <v>3726</v>
      </c>
      <c r="G2307" s="149" t="s">
        <v>10524</v>
      </c>
      <c r="H2307" s="149" t="s">
        <v>10525</v>
      </c>
      <c r="I2307" s="149"/>
      <c r="J2307" s="149" t="s">
        <v>10526</v>
      </c>
      <c r="K2307" s="149"/>
      <c r="L2307" s="149" t="s">
        <v>287</v>
      </c>
      <c r="M2307" s="149"/>
      <c r="N2307" s="149" t="s">
        <v>263</v>
      </c>
      <c r="O2307" s="149" t="s">
        <v>214</v>
      </c>
      <c r="P2307" s="149" t="s">
        <v>53</v>
      </c>
      <c r="Q2307" s="149"/>
      <c r="R2307" s="149" t="s">
        <v>333</v>
      </c>
      <c r="S2307" s="149" t="s">
        <v>289</v>
      </c>
      <c r="T2307" s="149" t="s">
        <v>10505</v>
      </c>
      <c r="U2307" s="149" t="s">
        <v>267</v>
      </c>
      <c r="V2307" s="149"/>
      <c r="W2307" s="149"/>
      <c r="X2307" s="149" t="s">
        <v>336</v>
      </c>
      <c r="Y2307" s="149"/>
      <c r="Z2307" s="149"/>
      <c r="AA2307" s="149"/>
      <c r="AB2307" s="149" t="s">
        <v>269</v>
      </c>
      <c r="AC2307" s="149" t="s">
        <v>318</v>
      </c>
      <c r="AD2307" s="149" t="s">
        <v>10505</v>
      </c>
      <c r="AE2307" s="149" t="s">
        <v>271</v>
      </c>
      <c r="AF2307" s="149"/>
      <c r="AG2307" s="149" t="s">
        <v>1098</v>
      </c>
      <c r="AH2307" s="149" t="s">
        <v>273</v>
      </c>
      <c r="AI2307" s="158">
        <v>96</v>
      </c>
      <c r="AJ2307" s="149"/>
      <c r="AK2307" s="159" t="s">
        <v>274</v>
      </c>
      <c r="AL2307" s="159" t="s">
        <v>274</v>
      </c>
      <c r="AM2307" s="149" t="s">
        <v>274</v>
      </c>
      <c r="AN2307" s="160">
        <v>4</v>
      </c>
      <c r="AO2307" s="149"/>
      <c r="AP2307" s="149" t="s">
        <v>274</v>
      </c>
      <c r="AQ2307" s="149" t="s">
        <v>275</v>
      </c>
      <c r="AR2307" s="158">
        <v>1</v>
      </c>
      <c r="AS2307" s="149" t="s">
        <v>275</v>
      </c>
      <c r="AT2307" s="149" t="s">
        <v>276</v>
      </c>
      <c r="AU2307" s="161">
        <v>1</v>
      </c>
      <c r="AV2307" s="159">
        <v>47252.14</v>
      </c>
      <c r="AW2307" s="159">
        <v>1890.09</v>
      </c>
      <c r="AX2307" s="149" t="s">
        <v>274</v>
      </c>
      <c r="AY2307" s="162">
        <v>0</v>
      </c>
      <c r="AZ2307" s="162" t="s">
        <v>274</v>
      </c>
      <c r="BA2307" s="162">
        <v>0</v>
      </c>
      <c r="BB2307" s="159">
        <v>45362.05</v>
      </c>
      <c r="BC2307" s="162" t="s">
        <v>274</v>
      </c>
      <c r="BD2307" s="162">
        <v>0</v>
      </c>
      <c r="BE2307" s="159">
        <v>1890.09</v>
      </c>
      <c r="BF2307" s="159">
        <v>1890.09</v>
      </c>
      <c r="BG2307" s="159">
        <v>47252.14</v>
      </c>
    </row>
    <row r="2308" ht="28.05" customHeight="1" spans="1:59">
      <c r="A2308" s="149"/>
      <c r="B2308" s="149"/>
      <c r="C2308" s="149"/>
      <c r="D2308" s="149" t="s">
        <v>3726</v>
      </c>
      <c r="E2308" s="340" t="s">
        <v>10527</v>
      </c>
      <c r="F2308" s="149" t="s">
        <v>3726</v>
      </c>
      <c r="G2308" s="149" t="s">
        <v>10528</v>
      </c>
      <c r="H2308" s="149" t="s">
        <v>10529</v>
      </c>
      <c r="I2308" s="149" t="s">
        <v>10530</v>
      </c>
      <c r="J2308" s="149" t="s">
        <v>10531</v>
      </c>
      <c r="K2308" s="149"/>
      <c r="L2308" s="149" t="s">
        <v>287</v>
      </c>
      <c r="M2308" s="149"/>
      <c r="N2308" s="149" t="s">
        <v>263</v>
      </c>
      <c r="O2308" s="149" t="s">
        <v>214</v>
      </c>
      <c r="P2308" s="149" t="s">
        <v>53</v>
      </c>
      <c r="Q2308" s="149"/>
      <c r="R2308" s="149" t="s">
        <v>333</v>
      </c>
      <c r="S2308" s="149" t="s">
        <v>289</v>
      </c>
      <c r="T2308" s="149" t="s">
        <v>10505</v>
      </c>
      <c r="U2308" s="149" t="s">
        <v>267</v>
      </c>
      <c r="V2308" s="149"/>
      <c r="W2308" s="149"/>
      <c r="X2308" s="149" t="s">
        <v>336</v>
      </c>
      <c r="Y2308" s="149"/>
      <c r="Z2308" s="149"/>
      <c r="AA2308" s="149"/>
      <c r="AB2308" s="149" t="s">
        <v>269</v>
      </c>
      <c r="AC2308" s="149" t="s">
        <v>318</v>
      </c>
      <c r="AD2308" s="149" t="s">
        <v>10505</v>
      </c>
      <c r="AE2308" s="149" t="s">
        <v>271</v>
      </c>
      <c r="AF2308" s="149"/>
      <c r="AG2308" s="149" t="s">
        <v>1098</v>
      </c>
      <c r="AH2308" s="149" t="s">
        <v>273</v>
      </c>
      <c r="AI2308" s="158">
        <v>96</v>
      </c>
      <c r="AJ2308" s="149"/>
      <c r="AK2308" s="159" t="s">
        <v>274</v>
      </c>
      <c r="AL2308" s="159" t="s">
        <v>274</v>
      </c>
      <c r="AM2308" s="149" t="s">
        <v>274</v>
      </c>
      <c r="AN2308" s="160">
        <v>4</v>
      </c>
      <c r="AO2308" s="149"/>
      <c r="AP2308" s="149" t="s">
        <v>274</v>
      </c>
      <c r="AQ2308" s="149" t="s">
        <v>275</v>
      </c>
      <c r="AR2308" s="158">
        <v>1</v>
      </c>
      <c r="AS2308" s="149" t="s">
        <v>275</v>
      </c>
      <c r="AT2308" s="149" t="s">
        <v>276</v>
      </c>
      <c r="AU2308" s="161">
        <v>1</v>
      </c>
      <c r="AV2308" s="159">
        <v>25700.85</v>
      </c>
      <c r="AW2308" s="159">
        <v>1028.03</v>
      </c>
      <c r="AX2308" s="149" t="s">
        <v>274</v>
      </c>
      <c r="AY2308" s="162">
        <v>0</v>
      </c>
      <c r="AZ2308" s="162" t="s">
        <v>274</v>
      </c>
      <c r="BA2308" s="162">
        <v>0</v>
      </c>
      <c r="BB2308" s="159">
        <v>24672.82</v>
      </c>
      <c r="BC2308" s="162" t="s">
        <v>274</v>
      </c>
      <c r="BD2308" s="162">
        <v>0</v>
      </c>
      <c r="BE2308" s="159">
        <v>1028.03</v>
      </c>
      <c r="BF2308" s="159">
        <v>1028.03</v>
      </c>
      <c r="BG2308" s="159">
        <v>25700.85</v>
      </c>
    </row>
    <row r="2309" ht="28.05" customHeight="1" spans="1:59">
      <c r="A2309" s="149"/>
      <c r="B2309" s="149"/>
      <c r="C2309" s="149"/>
      <c r="D2309" s="149" t="s">
        <v>3726</v>
      </c>
      <c r="E2309" s="340" t="s">
        <v>10532</v>
      </c>
      <c r="F2309" s="149" t="s">
        <v>3726</v>
      </c>
      <c r="G2309" s="149" t="s">
        <v>10533</v>
      </c>
      <c r="H2309" s="149" t="s">
        <v>10520</v>
      </c>
      <c r="I2309" s="149" t="s">
        <v>10534</v>
      </c>
      <c r="J2309" s="149" t="s">
        <v>10535</v>
      </c>
      <c r="K2309" s="149"/>
      <c r="L2309" s="149" t="s">
        <v>287</v>
      </c>
      <c r="M2309" s="149"/>
      <c r="N2309" s="149" t="s">
        <v>263</v>
      </c>
      <c r="O2309" s="149" t="s">
        <v>214</v>
      </c>
      <c r="P2309" s="149" t="s">
        <v>53</v>
      </c>
      <c r="Q2309" s="149"/>
      <c r="R2309" s="149" t="s">
        <v>333</v>
      </c>
      <c r="S2309" s="149" t="s">
        <v>289</v>
      </c>
      <c r="T2309" s="149" t="s">
        <v>10505</v>
      </c>
      <c r="U2309" s="149" t="s">
        <v>267</v>
      </c>
      <c r="V2309" s="149"/>
      <c r="W2309" s="149"/>
      <c r="X2309" s="149" t="s">
        <v>336</v>
      </c>
      <c r="Y2309" s="149"/>
      <c r="Z2309" s="149"/>
      <c r="AA2309" s="149"/>
      <c r="AB2309" s="149" t="s">
        <v>269</v>
      </c>
      <c r="AC2309" s="149" t="s">
        <v>318</v>
      </c>
      <c r="AD2309" s="149" t="s">
        <v>10505</v>
      </c>
      <c r="AE2309" s="149" t="s">
        <v>271</v>
      </c>
      <c r="AF2309" s="149"/>
      <c r="AG2309" s="149" t="s">
        <v>1098</v>
      </c>
      <c r="AH2309" s="149" t="s">
        <v>273</v>
      </c>
      <c r="AI2309" s="158">
        <v>96</v>
      </c>
      <c r="AJ2309" s="149"/>
      <c r="AK2309" s="159" t="s">
        <v>274</v>
      </c>
      <c r="AL2309" s="159" t="s">
        <v>274</v>
      </c>
      <c r="AM2309" s="149" t="s">
        <v>274</v>
      </c>
      <c r="AN2309" s="160">
        <v>4</v>
      </c>
      <c r="AO2309" s="149"/>
      <c r="AP2309" s="149" t="s">
        <v>274</v>
      </c>
      <c r="AQ2309" s="149" t="s">
        <v>275</v>
      </c>
      <c r="AR2309" s="158">
        <v>1</v>
      </c>
      <c r="AS2309" s="149" t="s">
        <v>275</v>
      </c>
      <c r="AT2309" s="149" t="s">
        <v>276</v>
      </c>
      <c r="AU2309" s="161">
        <v>1</v>
      </c>
      <c r="AV2309" s="159">
        <v>15663.25</v>
      </c>
      <c r="AW2309" s="159">
        <v>626.53</v>
      </c>
      <c r="AX2309" s="149" t="s">
        <v>274</v>
      </c>
      <c r="AY2309" s="162">
        <v>0</v>
      </c>
      <c r="AZ2309" s="162" t="s">
        <v>274</v>
      </c>
      <c r="BA2309" s="162">
        <v>0</v>
      </c>
      <c r="BB2309" s="159">
        <v>15036.72</v>
      </c>
      <c r="BC2309" s="162" t="s">
        <v>274</v>
      </c>
      <c r="BD2309" s="162">
        <v>0</v>
      </c>
      <c r="BE2309" s="159">
        <v>626.53</v>
      </c>
      <c r="BF2309" s="159">
        <v>626.53</v>
      </c>
      <c r="BG2309" s="159">
        <v>15663.25</v>
      </c>
    </row>
    <row r="2310" ht="28.05" customHeight="1" spans="1:59">
      <c r="A2310" s="149"/>
      <c r="B2310" s="149"/>
      <c r="C2310" s="149"/>
      <c r="D2310" s="149" t="s">
        <v>3726</v>
      </c>
      <c r="E2310" s="340" t="s">
        <v>10536</v>
      </c>
      <c r="F2310" s="149" t="s">
        <v>3726</v>
      </c>
      <c r="G2310" s="149" t="s">
        <v>10537</v>
      </c>
      <c r="H2310" s="149" t="s">
        <v>10538</v>
      </c>
      <c r="I2310" s="149" t="s">
        <v>7132</v>
      </c>
      <c r="J2310" s="149" t="s">
        <v>10539</v>
      </c>
      <c r="K2310" s="149"/>
      <c r="L2310" s="149" t="s">
        <v>287</v>
      </c>
      <c r="M2310" s="149"/>
      <c r="N2310" s="149" t="s">
        <v>263</v>
      </c>
      <c r="O2310" s="149" t="s">
        <v>214</v>
      </c>
      <c r="P2310" s="149" t="s">
        <v>53</v>
      </c>
      <c r="Q2310" s="149"/>
      <c r="R2310" s="149" t="s">
        <v>333</v>
      </c>
      <c r="S2310" s="149" t="s">
        <v>289</v>
      </c>
      <c r="T2310" s="149" t="s">
        <v>10358</v>
      </c>
      <c r="U2310" s="149" t="s">
        <v>267</v>
      </c>
      <c r="V2310" s="149"/>
      <c r="W2310" s="149"/>
      <c r="X2310" s="149" t="s">
        <v>336</v>
      </c>
      <c r="Y2310" s="149"/>
      <c r="Z2310" s="149"/>
      <c r="AA2310" s="149"/>
      <c r="AB2310" s="149" t="s">
        <v>269</v>
      </c>
      <c r="AC2310" s="149" t="s">
        <v>318</v>
      </c>
      <c r="AD2310" s="149" t="s">
        <v>10358</v>
      </c>
      <c r="AE2310" s="149" t="s">
        <v>271</v>
      </c>
      <c r="AF2310" s="149"/>
      <c r="AG2310" s="149" t="s">
        <v>1098</v>
      </c>
      <c r="AH2310" s="149" t="s">
        <v>273</v>
      </c>
      <c r="AI2310" s="158">
        <v>97</v>
      </c>
      <c r="AJ2310" s="149"/>
      <c r="AK2310" s="159" t="s">
        <v>274</v>
      </c>
      <c r="AL2310" s="159" t="s">
        <v>274</v>
      </c>
      <c r="AM2310" s="149" t="s">
        <v>274</v>
      </c>
      <c r="AN2310" s="160">
        <v>0</v>
      </c>
      <c r="AO2310" s="149"/>
      <c r="AP2310" s="149" t="s">
        <v>274</v>
      </c>
      <c r="AQ2310" s="149" t="s">
        <v>275</v>
      </c>
      <c r="AR2310" s="158">
        <v>1</v>
      </c>
      <c r="AS2310" s="149" t="s">
        <v>275</v>
      </c>
      <c r="AT2310" s="149" t="s">
        <v>276</v>
      </c>
      <c r="AU2310" s="161">
        <v>1</v>
      </c>
      <c r="AV2310" s="159">
        <v>43675.21</v>
      </c>
      <c r="AW2310" s="159">
        <v>0</v>
      </c>
      <c r="AX2310" s="149" t="s">
        <v>274</v>
      </c>
      <c r="AY2310" s="162">
        <v>0</v>
      </c>
      <c r="AZ2310" s="162" t="s">
        <v>274</v>
      </c>
      <c r="BA2310" s="159">
        <v>1499.99</v>
      </c>
      <c r="BB2310" s="159">
        <v>43428.2</v>
      </c>
      <c r="BC2310" s="162" t="s">
        <v>274</v>
      </c>
      <c r="BD2310" s="159">
        <v>247.01</v>
      </c>
      <c r="BE2310" s="159">
        <v>247.01</v>
      </c>
      <c r="BF2310" s="162">
        <v>0</v>
      </c>
      <c r="BG2310" s="159">
        <v>43675.21</v>
      </c>
    </row>
    <row r="2311" ht="28.05" customHeight="1" spans="1:59">
      <c r="A2311" s="149"/>
      <c r="B2311" s="149"/>
      <c r="C2311" s="149"/>
      <c r="D2311" s="149" t="s">
        <v>3726</v>
      </c>
      <c r="E2311" s="340" t="s">
        <v>10540</v>
      </c>
      <c r="F2311" s="149" t="s">
        <v>3726</v>
      </c>
      <c r="G2311" s="149" t="s">
        <v>10541</v>
      </c>
      <c r="H2311" s="149" t="s">
        <v>10542</v>
      </c>
      <c r="I2311" s="149" t="s">
        <v>10543</v>
      </c>
      <c r="J2311" s="149" t="s">
        <v>10544</v>
      </c>
      <c r="K2311" s="149"/>
      <c r="L2311" s="149" t="s">
        <v>287</v>
      </c>
      <c r="M2311" s="149"/>
      <c r="N2311" s="149" t="s">
        <v>263</v>
      </c>
      <c r="O2311" s="149" t="s">
        <v>214</v>
      </c>
      <c r="P2311" s="149" t="s">
        <v>53</v>
      </c>
      <c r="Q2311" s="149"/>
      <c r="R2311" s="149" t="s">
        <v>333</v>
      </c>
      <c r="S2311" s="149" t="s">
        <v>289</v>
      </c>
      <c r="T2311" s="149" t="s">
        <v>10505</v>
      </c>
      <c r="U2311" s="149" t="s">
        <v>267</v>
      </c>
      <c r="V2311" s="149"/>
      <c r="W2311" s="149"/>
      <c r="X2311" s="149" t="s">
        <v>336</v>
      </c>
      <c r="Y2311" s="149"/>
      <c r="Z2311" s="149"/>
      <c r="AA2311" s="149"/>
      <c r="AB2311" s="149" t="s">
        <v>269</v>
      </c>
      <c r="AC2311" s="149" t="s">
        <v>318</v>
      </c>
      <c r="AD2311" s="149" t="s">
        <v>10505</v>
      </c>
      <c r="AE2311" s="149" t="s">
        <v>271</v>
      </c>
      <c r="AF2311" s="149"/>
      <c r="AG2311" s="149" t="s">
        <v>1098</v>
      </c>
      <c r="AH2311" s="149" t="s">
        <v>273</v>
      </c>
      <c r="AI2311" s="158">
        <v>96</v>
      </c>
      <c r="AJ2311" s="149"/>
      <c r="AK2311" s="159" t="s">
        <v>274</v>
      </c>
      <c r="AL2311" s="159" t="s">
        <v>274</v>
      </c>
      <c r="AM2311" s="149" t="s">
        <v>274</v>
      </c>
      <c r="AN2311" s="160">
        <v>4</v>
      </c>
      <c r="AO2311" s="149"/>
      <c r="AP2311" s="149" t="s">
        <v>274</v>
      </c>
      <c r="AQ2311" s="149" t="s">
        <v>275</v>
      </c>
      <c r="AR2311" s="158">
        <v>1</v>
      </c>
      <c r="AS2311" s="149" t="s">
        <v>275</v>
      </c>
      <c r="AT2311" s="149" t="s">
        <v>276</v>
      </c>
      <c r="AU2311" s="161">
        <v>1</v>
      </c>
      <c r="AV2311" s="159">
        <v>19608.33</v>
      </c>
      <c r="AW2311" s="159">
        <v>784.33</v>
      </c>
      <c r="AX2311" s="149" t="s">
        <v>274</v>
      </c>
      <c r="AY2311" s="162">
        <v>0</v>
      </c>
      <c r="AZ2311" s="162" t="s">
        <v>274</v>
      </c>
      <c r="BA2311" s="162">
        <v>0</v>
      </c>
      <c r="BB2311" s="159">
        <v>18824</v>
      </c>
      <c r="BC2311" s="162" t="s">
        <v>274</v>
      </c>
      <c r="BD2311" s="162">
        <v>0</v>
      </c>
      <c r="BE2311" s="159">
        <v>784.33</v>
      </c>
      <c r="BF2311" s="159">
        <v>784.33</v>
      </c>
      <c r="BG2311" s="159">
        <v>19608.33</v>
      </c>
    </row>
    <row r="2312" ht="28.05" customHeight="1" spans="1:59">
      <c r="A2312" s="149"/>
      <c r="B2312" s="149"/>
      <c r="C2312" s="149"/>
      <c r="D2312" s="149" t="s">
        <v>3726</v>
      </c>
      <c r="E2312" s="340" t="s">
        <v>10545</v>
      </c>
      <c r="F2312" s="149" t="s">
        <v>3726</v>
      </c>
      <c r="G2312" s="149" t="s">
        <v>10546</v>
      </c>
      <c r="H2312" s="149" t="s">
        <v>10547</v>
      </c>
      <c r="I2312" s="149" t="s">
        <v>10547</v>
      </c>
      <c r="J2312" s="149" t="s">
        <v>10548</v>
      </c>
      <c r="K2312" s="149"/>
      <c r="L2312" s="149" t="s">
        <v>287</v>
      </c>
      <c r="M2312" s="149"/>
      <c r="N2312" s="149" t="s">
        <v>263</v>
      </c>
      <c r="O2312" s="149" t="s">
        <v>214</v>
      </c>
      <c r="P2312" s="149" t="s">
        <v>53</v>
      </c>
      <c r="Q2312" s="149"/>
      <c r="R2312" s="149" t="s">
        <v>333</v>
      </c>
      <c r="S2312" s="149" t="s">
        <v>289</v>
      </c>
      <c r="T2312" s="149" t="s">
        <v>10259</v>
      </c>
      <c r="U2312" s="149" t="s">
        <v>267</v>
      </c>
      <c r="V2312" s="149"/>
      <c r="W2312" s="149"/>
      <c r="X2312" s="149" t="s">
        <v>336</v>
      </c>
      <c r="Y2312" s="149"/>
      <c r="Z2312" s="149"/>
      <c r="AA2312" s="149"/>
      <c r="AB2312" s="149" t="s">
        <v>269</v>
      </c>
      <c r="AC2312" s="149" t="s">
        <v>318</v>
      </c>
      <c r="AD2312" s="149" t="s">
        <v>10259</v>
      </c>
      <c r="AE2312" s="149" t="s">
        <v>271</v>
      </c>
      <c r="AF2312" s="149"/>
      <c r="AG2312" s="149" t="s">
        <v>1098</v>
      </c>
      <c r="AH2312" s="149" t="s">
        <v>273</v>
      </c>
      <c r="AI2312" s="158">
        <v>96</v>
      </c>
      <c r="AJ2312" s="149"/>
      <c r="AK2312" s="159" t="s">
        <v>274</v>
      </c>
      <c r="AL2312" s="159" t="s">
        <v>274</v>
      </c>
      <c r="AM2312" s="149" t="s">
        <v>274</v>
      </c>
      <c r="AN2312" s="160">
        <v>4</v>
      </c>
      <c r="AO2312" s="149"/>
      <c r="AP2312" s="149" t="s">
        <v>274</v>
      </c>
      <c r="AQ2312" s="149" t="s">
        <v>275</v>
      </c>
      <c r="AR2312" s="158">
        <v>1</v>
      </c>
      <c r="AS2312" s="149" t="s">
        <v>275</v>
      </c>
      <c r="AT2312" s="149" t="s">
        <v>276</v>
      </c>
      <c r="AU2312" s="161">
        <v>1</v>
      </c>
      <c r="AV2312" s="159">
        <v>27612.62</v>
      </c>
      <c r="AW2312" s="159">
        <v>1104.5</v>
      </c>
      <c r="AX2312" s="149" t="s">
        <v>274</v>
      </c>
      <c r="AY2312" s="149"/>
      <c r="AZ2312" s="162" t="s">
        <v>274</v>
      </c>
      <c r="BA2312" s="162">
        <v>0</v>
      </c>
      <c r="BB2312" s="159">
        <v>26508.12</v>
      </c>
      <c r="BC2312" s="159">
        <v>1104.5</v>
      </c>
      <c r="BD2312" s="159">
        <v>1104.5</v>
      </c>
      <c r="BE2312" s="159">
        <v>1104.5</v>
      </c>
      <c r="BF2312" s="162">
        <v>0</v>
      </c>
      <c r="BG2312" s="159">
        <v>27612.62</v>
      </c>
    </row>
    <row r="2313" ht="28.05" customHeight="1" spans="1:59">
      <c r="A2313" s="149"/>
      <c r="B2313" s="149"/>
      <c r="C2313" s="149"/>
      <c r="D2313" s="149" t="s">
        <v>3726</v>
      </c>
      <c r="E2313" s="340" t="s">
        <v>10549</v>
      </c>
      <c r="F2313" s="149" t="s">
        <v>3726</v>
      </c>
      <c r="G2313" s="149" t="s">
        <v>10550</v>
      </c>
      <c r="H2313" s="149" t="s">
        <v>10551</v>
      </c>
      <c r="I2313" s="149" t="s">
        <v>10552</v>
      </c>
      <c r="J2313" s="149" t="s">
        <v>10553</v>
      </c>
      <c r="K2313" s="149"/>
      <c r="L2313" s="149" t="s">
        <v>287</v>
      </c>
      <c r="M2313" s="149"/>
      <c r="N2313" s="149" t="s">
        <v>263</v>
      </c>
      <c r="O2313" s="149" t="s">
        <v>214</v>
      </c>
      <c r="P2313" s="149" t="s">
        <v>53</v>
      </c>
      <c r="Q2313" s="149"/>
      <c r="R2313" s="149" t="s">
        <v>10547</v>
      </c>
      <c r="S2313" s="149" t="s">
        <v>289</v>
      </c>
      <c r="T2313" s="149" t="s">
        <v>10259</v>
      </c>
      <c r="U2313" s="149" t="s">
        <v>267</v>
      </c>
      <c r="V2313" s="149"/>
      <c r="W2313" s="149"/>
      <c r="X2313" s="149" t="s">
        <v>336</v>
      </c>
      <c r="Y2313" s="149"/>
      <c r="Z2313" s="149"/>
      <c r="AA2313" s="149"/>
      <c r="AB2313" s="149" t="s">
        <v>269</v>
      </c>
      <c r="AC2313" s="149" t="s">
        <v>318</v>
      </c>
      <c r="AD2313" s="149" t="s">
        <v>10259</v>
      </c>
      <c r="AE2313" s="149" t="s">
        <v>271</v>
      </c>
      <c r="AF2313" s="149"/>
      <c r="AG2313" s="149" t="s">
        <v>1098</v>
      </c>
      <c r="AH2313" s="149" t="s">
        <v>273</v>
      </c>
      <c r="AI2313" s="158">
        <v>96</v>
      </c>
      <c r="AJ2313" s="149"/>
      <c r="AK2313" s="159" t="s">
        <v>274</v>
      </c>
      <c r="AL2313" s="159" t="s">
        <v>274</v>
      </c>
      <c r="AM2313" s="149" t="s">
        <v>274</v>
      </c>
      <c r="AN2313" s="160">
        <v>4</v>
      </c>
      <c r="AO2313" s="149"/>
      <c r="AP2313" s="149" t="s">
        <v>274</v>
      </c>
      <c r="AQ2313" s="149" t="s">
        <v>275</v>
      </c>
      <c r="AR2313" s="158">
        <v>1</v>
      </c>
      <c r="AS2313" s="149" t="s">
        <v>275</v>
      </c>
      <c r="AT2313" s="149" t="s">
        <v>276</v>
      </c>
      <c r="AU2313" s="161">
        <v>1</v>
      </c>
      <c r="AV2313" s="159">
        <v>324786.32</v>
      </c>
      <c r="AW2313" s="159">
        <v>12991.45</v>
      </c>
      <c r="AX2313" s="149" t="s">
        <v>274</v>
      </c>
      <c r="AY2313" s="162">
        <v>0</v>
      </c>
      <c r="AZ2313" s="162" t="s">
        <v>274</v>
      </c>
      <c r="BA2313" s="162">
        <v>0</v>
      </c>
      <c r="BB2313" s="159">
        <v>311794.87</v>
      </c>
      <c r="BC2313" s="162" t="s">
        <v>274</v>
      </c>
      <c r="BD2313" s="162">
        <v>0</v>
      </c>
      <c r="BE2313" s="159">
        <v>12991.45</v>
      </c>
      <c r="BF2313" s="159">
        <v>12991.45</v>
      </c>
      <c r="BG2313" s="159">
        <v>324786.32</v>
      </c>
    </row>
    <row r="2314" ht="28.05" customHeight="1" spans="1:59">
      <c r="A2314" s="149"/>
      <c r="B2314" s="149"/>
      <c r="C2314" s="149"/>
      <c r="D2314" s="149" t="s">
        <v>3726</v>
      </c>
      <c r="E2314" s="340" t="s">
        <v>10554</v>
      </c>
      <c r="F2314" s="149" t="s">
        <v>3726</v>
      </c>
      <c r="G2314" s="149" t="s">
        <v>10555</v>
      </c>
      <c r="H2314" s="149" t="s">
        <v>10556</v>
      </c>
      <c r="I2314" s="149"/>
      <c r="J2314" s="149" t="s">
        <v>10557</v>
      </c>
      <c r="K2314" s="149"/>
      <c r="L2314" s="149" t="s">
        <v>287</v>
      </c>
      <c r="M2314" s="149"/>
      <c r="N2314" s="149" t="s">
        <v>263</v>
      </c>
      <c r="O2314" s="149" t="s">
        <v>214</v>
      </c>
      <c r="P2314" s="149" t="s">
        <v>53</v>
      </c>
      <c r="Q2314" s="149"/>
      <c r="R2314" s="149" t="s">
        <v>333</v>
      </c>
      <c r="S2314" s="149" t="s">
        <v>289</v>
      </c>
      <c r="T2314" s="149" t="s">
        <v>10259</v>
      </c>
      <c r="U2314" s="149" t="s">
        <v>267</v>
      </c>
      <c r="V2314" s="149"/>
      <c r="W2314" s="149"/>
      <c r="X2314" s="149" t="s">
        <v>336</v>
      </c>
      <c r="Y2314" s="149"/>
      <c r="Z2314" s="149"/>
      <c r="AA2314" s="149"/>
      <c r="AB2314" s="149" t="s">
        <v>269</v>
      </c>
      <c r="AC2314" s="149" t="s">
        <v>318</v>
      </c>
      <c r="AD2314" s="149" t="s">
        <v>10259</v>
      </c>
      <c r="AE2314" s="149" t="s">
        <v>271</v>
      </c>
      <c r="AF2314" s="149"/>
      <c r="AG2314" s="149" t="s">
        <v>1098</v>
      </c>
      <c r="AH2314" s="149" t="s">
        <v>273</v>
      </c>
      <c r="AI2314" s="158">
        <v>96</v>
      </c>
      <c r="AJ2314" s="149"/>
      <c r="AK2314" s="159" t="s">
        <v>274</v>
      </c>
      <c r="AL2314" s="159" t="s">
        <v>274</v>
      </c>
      <c r="AM2314" s="149" t="s">
        <v>274</v>
      </c>
      <c r="AN2314" s="160">
        <v>4</v>
      </c>
      <c r="AO2314" s="149"/>
      <c r="AP2314" s="149" t="s">
        <v>274</v>
      </c>
      <c r="AQ2314" s="149" t="s">
        <v>275</v>
      </c>
      <c r="AR2314" s="158">
        <v>1</v>
      </c>
      <c r="AS2314" s="149" t="s">
        <v>275</v>
      </c>
      <c r="AT2314" s="149" t="s">
        <v>276</v>
      </c>
      <c r="AU2314" s="161">
        <v>1</v>
      </c>
      <c r="AV2314" s="159">
        <v>13675.21</v>
      </c>
      <c r="AW2314" s="159">
        <v>547.01</v>
      </c>
      <c r="AX2314" s="149" t="s">
        <v>274</v>
      </c>
      <c r="AY2314" s="162">
        <v>0</v>
      </c>
      <c r="AZ2314" s="162" t="s">
        <v>274</v>
      </c>
      <c r="BA2314" s="162">
        <v>0</v>
      </c>
      <c r="BB2314" s="159">
        <v>13128.2</v>
      </c>
      <c r="BC2314" s="162" t="s">
        <v>274</v>
      </c>
      <c r="BD2314" s="162">
        <v>0</v>
      </c>
      <c r="BE2314" s="159">
        <v>547.01</v>
      </c>
      <c r="BF2314" s="159">
        <v>547.01</v>
      </c>
      <c r="BG2314" s="159">
        <v>13675.21</v>
      </c>
    </row>
    <row r="2315" ht="28.05" customHeight="1" spans="1:59">
      <c r="A2315" s="149"/>
      <c r="B2315" s="149"/>
      <c r="C2315" s="149"/>
      <c r="D2315" s="149" t="s">
        <v>3726</v>
      </c>
      <c r="E2315" s="340" t="s">
        <v>10558</v>
      </c>
      <c r="F2315" s="149" t="s">
        <v>3726</v>
      </c>
      <c r="G2315" s="149" t="s">
        <v>10559</v>
      </c>
      <c r="H2315" s="149" t="s">
        <v>10560</v>
      </c>
      <c r="I2315" s="149" t="s">
        <v>10561</v>
      </c>
      <c r="J2315" s="149" t="s">
        <v>10562</v>
      </c>
      <c r="K2315" s="149"/>
      <c r="L2315" s="149" t="s">
        <v>287</v>
      </c>
      <c r="M2315" s="149"/>
      <c r="N2315" s="149" t="s">
        <v>263</v>
      </c>
      <c r="O2315" s="149" t="s">
        <v>214</v>
      </c>
      <c r="P2315" s="149" t="s">
        <v>53</v>
      </c>
      <c r="Q2315" s="149"/>
      <c r="R2315" s="149" t="s">
        <v>10547</v>
      </c>
      <c r="S2315" s="149" t="s">
        <v>289</v>
      </c>
      <c r="T2315" s="149" t="s">
        <v>10259</v>
      </c>
      <c r="U2315" s="149" t="s">
        <v>267</v>
      </c>
      <c r="V2315" s="149"/>
      <c r="W2315" s="149"/>
      <c r="X2315" s="149" t="s">
        <v>336</v>
      </c>
      <c r="Y2315" s="149"/>
      <c r="Z2315" s="149"/>
      <c r="AA2315" s="149"/>
      <c r="AB2315" s="149" t="s">
        <v>269</v>
      </c>
      <c r="AC2315" s="149" t="s">
        <v>318</v>
      </c>
      <c r="AD2315" s="149" t="s">
        <v>10259</v>
      </c>
      <c r="AE2315" s="149" t="s">
        <v>271</v>
      </c>
      <c r="AF2315" s="149"/>
      <c r="AG2315" s="149" t="s">
        <v>1098</v>
      </c>
      <c r="AH2315" s="149" t="s">
        <v>273</v>
      </c>
      <c r="AI2315" s="158">
        <v>96</v>
      </c>
      <c r="AJ2315" s="149"/>
      <c r="AK2315" s="159" t="s">
        <v>274</v>
      </c>
      <c r="AL2315" s="159" t="s">
        <v>274</v>
      </c>
      <c r="AM2315" s="149" t="s">
        <v>274</v>
      </c>
      <c r="AN2315" s="160">
        <v>4</v>
      </c>
      <c r="AO2315" s="149"/>
      <c r="AP2315" s="149" t="s">
        <v>274</v>
      </c>
      <c r="AQ2315" s="149" t="s">
        <v>275</v>
      </c>
      <c r="AR2315" s="158">
        <v>1</v>
      </c>
      <c r="AS2315" s="149" t="s">
        <v>275</v>
      </c>
      <c r="AT2315" s="149" t="s">
        <v>276</v>
      </c>
      <c r="AU2315" s="161">
        <v>1</v>
      </c>
      <c r="AV2315" s="159">
        <v>31794.87</v>
      </c>
      <c r="AW2315" s="159">
        <v>1271.79</v>
      </c>
      <c r="AX2315" s="149" t="s">
        <v>274</v>
      </c>
      <c r="AY2315" s="162">
        <v>0</v>
      </c>
      <c r="AZ2315" s="162" t="s">
        <v>274</v>
      </c>
      <c r="BA2315" s="162">
        <v>0</v>
      </c>
      <c r="BB2315" s="159">
        <v>30523.08</v>
      </c>
      <c r="BC2315" s="162" t="s">
        <v>274</v>
      </c>
      <c r="BD2315" s="162">
        <v>0</v>
      </c>
      <c r="BE2315" s="159">
        <v>1271.79</v>
      </c>
      <c r="BF2315" s="159">
        <v>1271.79</v>
      </c>
      <c r="BG2315" s="159">
        <v>31794.87</v>
      </c>
    </row>
    <row r="2316" ht="28.05" customHeight="1" spans="1:59">
      <c r="A2316" s="149"/>
      <c r="B2316" s="149"/>
      <c r="C2316" s="149"/>
      <c r="D2316" s="149" t="s">
        <v>3726</v>
      </c>
      <c r="E2316" s="340" t="s">
        <v>10563</v>
      </c>
      <c r="F2316" s="149" t="s">
        <v>3726</v>
      </c>
      <c r="G2316" s="149" t="s">
        <v>10564</v>
      </c>
      <c r="H2316" s="149" t="s">
        <v>10565</v>
      </c>
      <c r="I2316" s="149" t="s">
        <v>10131</v>
      </c>
      <c r="J2316" s="149" t="s">
        <v>10566</v>
      </c>
      <c r="K2316" s="149"/>
      <c r="L2316" s="149" t="s">
        <v>287</v>
      </c>
      <c r="M2316" s="149"/>
      <c r="N2316" s="149" t="s">
        <v>263</v>
      </c>
      <c r="O2316" s="149" t="s">
        <v>214</v>
      </c>
      <c r="P2316" s="149" t="s">
        <v>53</v>
      </c>
      <c r="Q2316" s="149"/>
      <c r="R2316" s="149" t="s">
        <v>333</v>
      </c>
      <c r="S2316" s="149" t="s">
        <v>289</v>
      </c>
      <c r="T2316" s="149" t="s">
        <v>10259</v>
      </c>
      <c r="U2316" s="149" t="s">
        <v>267</v>
      </c>
      <c r="V2316" s="149"/>
      <c r="W2316" s="149"/>
      <c r="X2316" s="149" t="s">
        <v>336</v>
      </c>
      <c r="Y2316" s="149"/>
      <c r="Z2316" s="149"/>
      <c r="AA2316" s="149"/>
      <c r="AB2316" s="149" t="s">
        <v>269</v>
      </c>
      <c r="AC2316" s="149" t="s">
        <v>318</v>
      </c>
      <c r="AD2316" s="149" t="s">
        <v>10259</v>
      </c>
      <c r="AE2316" s="149" t="s">
        <v>271</v>
      </c>
      <c r="AF2316" s="149"/>
      <c r="AG2316" s="149" t="s">
        <v>1098</v>
      </c>
      <c r="AH2316" s="149" t="s">
        <v>273</v>
      </c>
      <c r="AI2316" s="158">
        <v>96</v>
      </c>
      <c r="AJ2316" s="149"/>
      <c r="AK2316" s="159" t="s">
        <v>274</v>
      </c>
      <c r="AL2316" s="159" t="s">
        <v>274</v>
      </c>
      <c r="AM2316" s="149" t="s">
        <v>274</v>
      </c>
      <c r="AN2316" s="160">
        <v>4</v>
      </c>
      <c r="AO2316" s="149"/>
      <c r="AP2316" s="149" t="s">
        <v>274</v>
      </c>
      <c r="AQ2316" s="149" t="s">
        <v>275</v>
      </c>
      <c r="AR2316" s="158">
        <v>1</v>
      </c>
      <c r="AS2316" s="149" t="s">
        <v>275</v>
      </c>
      <c r="AT2316" s="149" t="s">
        <v>276</v>
      </c>
      <c r="AU2316" s="161">
        <v>1</v>
      </c>
      <c r="AV2316" s="159">
        <v>11880.34</v>
      </c>
      <c r="AW2316" s="159">
        <v>475.21</v>
      </c>
      <c r="AX2316" s="149" t="s">
        <v>274</v>
      </c>
      <c r="AY2316" s="162">
        <v>0</v>
      </c>
      <c r="AZ2316" s="162" t="s">
        <v>274</v>
      </c>
      <c r="BA2316" s="162">
        <v>0</v>
      </c>
      <c r="BB2316" s="159">
        <v>11405.13</v>
      </c>
      <c r="BC2316" s="162" t="s">
        <v>274</v>
      </c>
      <c r="BD2316" s="162">
        <v>0</v>
      </c>
      <c r="BE2316" s="159">
        <v>475.21</v>
      </c>
      <c r="BF2316" s="159">
        <v>475.21</v>
      </c>
      <c r="BG2316" s="159">
        <v>11880.34</v>
      </c>
    </row>
    <row r="2317" ht="28.05" customHeight="1" spans="1:59">
      <c r="A2317" s="149"/>
      <c r="B2317" s="149"/>
      <c r="C2317" s="149"/>
      <c r="D2317" s="149" t="s">
        <v>3726</v>
      </c>
      <c r="E2317" s="340" t="s">
        <v>10567</v>
      </c>
      <c r="F2317" s="149" t="s">
        <v>3726</v>
      </c>
      <c r="G2317" s="149" t="s">
        <v>10568</v>
      </c>
      <c r="H2317" s="149" t="s">
        <v>10569</v>
      </c>
      <c r="I2317" s="149" t="s">
        <v>7132</v>
      </c>
      <c r="J2317" s="149" t="s">
        <v>10570</v>
      </c>
      <c r="K2317" s="149"/>
      <c r="L2317" s="149" t="s">
        <v>287</v>
      </c>
      <c r="M2317" s="149"/>
      <c r="N2317" s="149" t="s">
        <v>263</v>
      </c>
      <c r="O2317" s="149" t="s">
        <v>214</v>
      </c>
      <c r="P2317" s="149" t="s">
        <v>53</v>
      </c>
      <c r="Q2317" s="149"/>
      <c r="R2317" s="149" t="s">
        <v>333</v>
      </c>
      <c r="S2317" s="149" t="s">
        <v>289</v>
      </c>
      <c r="T2317" s="149" t="s">
        <v>10358</v>
      </c>
      <c r="U2317" s="149" t="s">
        <v>267</v>
      </c>
      <c r="V2317" s="149"/>
      <c r="W2317" s="149"/>
      <c r="X2317" s="149" t="s">
        <v>336</v>
      </c>
      <c r="Y2317" s="149"/>
      <c r="Z2317" s="149"/>
      <c r="AA2317" s="149"/>
      <c r="AB2317" s="149" t="s">
        <v>269</v>
      </c>
      <c r="AC2317" s="149" t="s">
        <v>318</v>
      </c>
      <c r="AD2317" s="149" t="s">
        <v>10358</v>
      </c>
      <c r="AE2317" s="149" t="s">
        <v>271</v>
      </c>
      <c r="AF2317" s="149"/>
      <c r="AG2317" s="149" t="s">
        <v>1098</v>
      </c>
      <c r="AH2317" s="149" t="s">
        <v>273</v>
      </c>
      <c r="AI2317" s="158">
        <v>97</v>
      </c>
      <c r="AJ2317" s="149"/>
      <c r="AK2317" s="159" t="s">
        <v>274</v>
      </c>
      <c r="AL2317" s="159" t="s">
        <v>274</v>
      </c>
      <c r="AM2317" s="149" t="s">
        <v>274</v>
      </c>
      <c r="AN2317" s="160">
        <v>0</v>
      </c>
      <c r="AO2317" s="149"/>
      <c r="AP2317" s="149" t="s">
        <v>274</v>
      </c>
      <c r="AQ2317" s="149" t="s">
        <v>275</v>
      </c>
      <c r="AR2317" s="158">
        <v>1</v>
      </c>
      <c r="AS2317" s="149" t="s">
        <v>275</v>
      </c>
      <c r="AT2317" s="149" t="s">
        <v>276</v>
      </c>
      <c r="AU2317" s="161">
        <v>1</v>
      </c>
      <c r="AV2317" s="159">
        <v>43675.24</v>
      </c>
      <c r="AW2317" s="159">
        <v>0</v>
      </c>
      <c r="AX2317" s="149" t="s">
        <v>274</v>
      </c>
      <c r="AY2317" s="162">
        <v>0</v>
      </c>
      <c r="AZ2317" s="162" t="s">
        <v>274</v>
      </c>
      <c r="BA2317" s="159">
        <v>1500.06</v>
      </c>
      <c r="BB2317" s="159">
        <v>43428.24</v>
      </c>
      <c r="BC2317" s="162" t="s">
        <v>274</v>
      </c>
      <c r="BD2317" s="159">
        <v>247</v>
      </c>
      <c r="BE2317" s="159">
        <v>247</v>
      </c>
      <c r="BF2317" s="162">
        <v>0</v>
      </c>
      <c r="BG2317" s="159">
        <v>43675.24</v>
      </c>
    </row>
    <row r="2318" ht="28.05" customHeight="1" spans="1:59">
      <c r="A2318" s="149"/>
      <c r="B2318" s="149"/>
      <c r="C2318" s="149"/>
      <c r="D2318" s="149" t="s">
        <v>3726</v>
      </c>
      <c r="E2318" s="340" t="s">
        <v>10571</v>
      </c>
      <c r="F2318" s="149" t="s">
        <v>3726</v>
      </c>
      <c r="G2318" s="149" t="s">
        <v>10572</v>
      </c>
      <c r="H2318" s="149" t="s">
        <v>10573</v>
      </c>
      <c r="I2318" s="149" t="s">
        <v>10574</v>
      </c>
      <c r="J2318" s="149" t="s">
        <v>10575</v>
      </c>
      <c r="K2318" s="149"/>
      <c r="L2318" s="149" t="s">
        <v>287</v>
      </c>
      <c r="M2318" s="149"/>
      <c r="N2318" s="149" t="s">
        <v>263</v>
      </c>
      <c r="O2318" s="149" t="s">
        <v>214</v>
      </c>
      <c r="P2318" s="149" t="s">
        <v>53</v>
      </c>
      <c r="Q2318" s="149"/>
      <c r="R2318" s="149" t="s">
        <v>333</v>
      </c>
      <c r="S2318" s="149" t="s">
        <v>289</v>
      </c>
      <c r="T2318" s="149" t="s">
        <v>10259</v>
      </c>
      <c r="U2318" s="149" t="s">
        <v>267</v>
      </c>
      <c r="V2318" s="149"/>
      <c r="W2318" s="149"/>
      <c r="X2318" s="149" t="s">
        <v>336</v>
      </c>
      <c r="Y2318" s="149"/>
      <c r="Z2318" s="149"/>
      <c r="AA2318" s="149"/>
      <c r="AB2318" s="149" t="s">
        <v>269</v>
      </c>
      <c r="AC2318" s="149" t="s">
        <v>318</v>
      </c>
      <c r="AD2318" s="149" t="s">
        <v>10259</v>
      </c>
      <c r="AE2318" s="149" t="s">
        <v>271</v>
      </c>
      <c r="AF2318" s="149"/>
      <c r="AG2318" s="149" t="s">
        <v>1098</v>
      </c>
      <c r="AH2318" s="149" t="s">
        <v>273</v>
      </c>
      <c r="AI2318" s="158">
        <v>96</v>
      </c>
      <c r="AJ2318" s="149"/>
      <c r="AK2318" s="159" t="s">
        <v>274</v>
      </c>
      <c r="AL2318" s="159" t="s">
        <v>274</v>
      </c>
      <c r="AM2318" s="149" t="s">
        <v>274</v>
      </c>
      <c r="AN2318" s="160">
        <v>4</v>
      </c>
      <c r="AO2318" s="149"/>
      <c r="AP2318" s="149" t="s">
        <v>274</v>
      </c>
      <c r="AQ2318" s="149" t="s">
        <v>275</v>
      </c>
      <c r="AR2318" s="158">
        <v>1</v>
      </c>
      <c r="AS2318" s="149" t="s">
        <v>275</v>
      </c>
      <c r="AT2318" s="149" t="s">
        <v>276</v>
      </c>
      <c r="AU2318" s="161">
        <v>1</v>
      </c>
      <c r="AV2318" s="159">
        <v>57264.94</v>
      </c>
      <c r="AW2318" s="159">
        <v>2290.6</v>
      </c>
      <c r="AX2318" s="149" t="s">
        <v>274</v>
      </c>
      <c r="AY2318" s="162">
        <v>0</v>
      </c>
      <c r="AZ2318" s="162" t="s">
        <v>274</v>
      </c>
      <c r="BA2318" s="162">
        <v>0</v>
      </c>
      <c r="BB2318" s="159">
        <v>54974.34</v>
      </c>
      <c r="BC2318" s="162" t="s">
        <v>274</v>
      </c>
      <c r="BD2318" s="162">
        <v>0</v>
      </c>
      <c r="BE2318" s="159">
        <v>2290.6</v>
      </c>
      <c r="BF2318" s="159">
        <v>2290.6</v>
      </c>
      <c r="BG2318" s="159">
        <v>57264.94</v>
      </c>
    </row>
    <row r="2319" ht="28.05" customHeight="1" spans="1:59">
      <c r="A2319" s="149"/>
      <c r="B2319" s="149"/>
      <c r="C2319" s="149"/>
      <c r="D2319" s="149" t="s">
        <v>3726</v>
      </c>
      <c r="E2319" s="340" t="s">
        <v>10576</v>
      </c>
      <c r="F2319" s="149" t="s">
        <v>3726</v>
      </c>
      <c r="G2319" s="149" t="s">
        <v>10577</v>
      </c>
      <c r="H2319" s="149" t="s">
        <v>10578</v>
      </c>
      <c r="I2319" s="149" t="s">
        <v>10579</v>
      </c>
      <c r="J2319" s="149" t="s">
        <v>10580</v>
      </c>
      <c r="K2319" s="149"/>
      <c r="L2319" s="149" t="s">
        <v>287</v>
      </c>
      <c r="M2319" s="149"/>
      <c r="N2319" s="149" t="s">
        <v>263</v>
      </c>
      <c r="O2319" s="149" t="s">
        <v>214</v>
      </c>
      <c r="P2319" s="149" t="s">
        <v>53</v>
      </c>
      <c r="Q2319" s="149"/>
      <c r="R2319" s="149" t="s">
        <v>333</v>
      </c>
      <c r="S2319" s="149" t="s">
        <v>289</v>
      </c>
      <c r="T2319" s="149" t="s">
        <v>10505</v>
      </c>
      <c r="U2319" s="149" t="s">
        <v>267</v>
      </c>
      <c r="V2319" s="149"/>
      <c r="W2319" s="149"/>
      <c r="X2319" s="149" t="s">
        <v>336</v>
      </c>
      <c r="Y2319" s="149"/>
      <c r="Z2319" s="149"/>
      <c r="AA2319" s="149"/>
      <c r="AB2319" s="149" t="s">
        <v>269</v>
      </c>
      <c r="AC2319" s="149" t="s">
        <v>318</v>
      </c>
      <c r="AD2319" s="149" t="s">
        <v>10505</v>
      </c>
      <c r="AE2319" s="149" t="s">
        <v>271</v>
      </c>
      <c r="AF2319" s="149"/>
      <c r="AG2319" s="149" t="s">
        <v>1098</v>
      </c>
      <c r="AH2319" s="149" t="s">
        <v>273</v>
      </c>
      <c r="AI2319" s="158">
        <v>96</v>
      </c>
      <c r="AJ2319" s="149"/>
      <c r="AK2319" s="159" t="s">
        <v>274</v>
      </c>
      <c r="AL2319" s="159" t="s">
        <v>274</v>
      </c>
      <c r="AM2319" s="149" t="s">
        <v>274</v>
      </c>
      <c r="AN2319" s="160">
        <v>4</v>
      </c>
      <c r="AO2319" s="149"/>
      <c r="AP2319" s="149" t="s">
        <v>274</v>
      </c>
      <c r="AQ2319" s="149" t="s">
        <v>275</v>
      </c>
      <c r="AR2319" s="158">
        <v>1</v>
      </c>
      <c r="AS2319" s="149" t="s">
        <v>275</v>
      </c>
      <c r="AT2319" s="149" t="s">
        <v>276</v>
      </c>
      <c r="AU2319" s="161">
        <v>1</v>
      </c>
      <c r="AV2319" s="159">
        <v>15083.33</v>
      </c>
      <c r="AW2319" s="159">
        <v>603.33</v>
      </c>
      <c r="AX2319" s="149" t="s">
        <v>274</v>
      </c>
      <c r="AY2319" s="162">
        <v>0</v>
      </c>
      <c r="AZ2319" s="162" t="s">
        <v>274</v>
      </c>
      <c r="BA2319" s="162">
        <v>0</v>
      </c>
      <c r="BB2319" s="159">
        <v>14480</v>
      </c>
      <c r="BC2319" s="162" t="s">
        <v>274</v>
      </c>
      <c r="BD2319" s="162">
        <v>0</v>
      </c>
      <c r="BE2319" s="159">
        <v>603.33</v>
      </c>
      <c r="BF2319" s="159">
        <v>603.33</v>
      </c>
      <c r="BG2319" s="159">
        <v>15083.33</v>
      </c>
    </row>
    <row r="2320" ht="28.05" customHeight="1" spans="1:59">
      <c r="A2320" s="149"/>
      <c r="B2320" s="149"/>
      <c r="C2320" s="149"/>
      <c r="D2320" s="149" t="s">
        <v>3726</v>
      </c>
      <c r="E2320" s="340" t="s">
        <v>10581</v>
      </c>
      <c r="F2320" s="149" t="s">
        <v>3726</v>
      </c>
      <c r="G2320" s="149" t="s">
        <v>10582</v>
      </c>
      <c r="H2320" s="149" t="s">
        <v>10583</v>
      </c>
      <c r="I2320" s="149"/>
      <c r="J2320" s="149" t="s">
        <v>10584</v>
      </c>
      <c r="K2320" s="149"/>
      <c r="L2320" s="149" t="s">
        <v>287</v>
      </c>
      <c r="M2320" s="149"/>
      <c r="N2320" s="149" t="s">
        <v>263</v>
      </c>
      <c r="O2320" s="149" t="s">
        <v>214</v>
      </c>
      <c r="P2320" s="149" t="s">
        <v>53</v>
      </c>
      <c r="Q2320" s="149"/>
      <c r="R2320" s="149" t="s">
        <v>333</v>
      </c>
      <c r="S2320" s="149" t="s">
        <v>289</v>
      </c>
      <c r="T2320" s="149" t="s">
        <v>10505</v>
      </c>
      <c r="U2320" s="149" t="s">
        <v>267</v>
      </c>
      <c r="V2320" s="149"/>
      <c r="W2320" s="149"/>
      <c r="X2320" s="149" t="s">
        <v>336</v>
      </c>
      <c r="Y2320" s="149"/>
      <c r="Z2320" s="149"/>
      <c r="AA2320" s="149"/>
      <c r="AB2320" s="149" t="s">
        <v>269</v>
      </c>
      <c r="AC2320" s="149" t="s">
        <v>318</v>
      </c>
      <c r="AD2320" s="149" t="s">
        <v>10505</v>
      </c>
      <c r="AE2320" s="149" t="s">
        <v>271</v>
      </c>
      <c r="AF2320" s="149"/>
      <c r="AG2320" s="149" t="s">
        <v>1098</v>
      </c>
      <c r="AH2320" s="149" t="s">
        <v>273</v>
      </c>
      <c r="AI2320" s="158">
        <v>96</v>
      </c>
      <c r="AJ2320" s="149"/>
      <c r="AK2320" s="159" t="s">
        <v>274</v>
      </c>
      <c r="AL2320" s="159" t="s">
        <v>274</v>
      </c>
      <c r="AM2320" s="149" t="s">
        <v>274</v>
      </c>
      <c r="AN2320" s="160">
        <v>4</v>
      </c>
      <c r="AO2320" s="149"/>
      <c r="AP2320" s="149" t="s">
        <v>274</v>
      </c>
      <c r="AQ2320" s="149" t="s">
        <v>275</v>
      </c>
      <c r="AR2320" s="158">
        <v>1</v>
      </c>
      <c r="AS2320" s="149" t="s">
        <v>275</v>
      </c>
      <c r="AT2320" s="149" t="s">
        <v>276</v>
      </c>
      <c r="AU2320" s="161">
        <v>1</v>
      </c>
      <c r="AV2320" s="159">
        <v>10999.97</v>
      </c>
      <c r="AW2320" s="159">
        <v>440</v>
      </c>
      <c r="AX2320" s="149" t="s">
        <v>274</v>
      </c>
      <c r="AY2320" s="162">
        <v>0</v>
      </c>
      <c r="AZ2320" s="162" t="s">
        <v>274</v>
      </c>
      <c r="BA2320" s="162">
        <v>0</v>
      </c>
      <c r="BB2320" s="159">
        <v>10559.97</v>
      </c>
      <c r="BC2320" s="162" t="s">
        <v>274</v>
      </c>
      <c r="BD2320" s="162">
        <v>0</v>
      </c>
      <c r="BE2320" s="159">
        <v>440</v>
      </c>
      <c r="BF2320" s="159">
        <v>440</v>
      </c>
      <c r="BG2320" s="159">
        <v>10999.97</v>
      </c>
    </row>
    <row r="2321" ht="28.05" customHeight="1" spans="1:59">
      <c r="A2321" s="149"/>
      <c r="B2321" s="149"/>
      <c r="C2321" s="149"/>
      <c r="D2321" s="149" t="s">
        <v>3726</v>
      </c>
      <c r="E2321" s="340" t="s">
        <v>125</v>
      </c>
      <c r="F2321" s="149" t="s">
        <v>3726</v>
      </c>
      <c r="G2321" s="149" t="s">
        <v>126</v>
      </c>
      <c r="H2321" s="149" t="s">
        <v>10585</v>
      </c>
      <c r="I2321" s="149" t="s">
        <v>128</v>
      </c>
      <c r="J2321" s="149" t="s">
        <v>10586</v>
      </c>
      <c r="K2321" s="149"/>
      <c r="L2321" s="149" t="s">
        <v>262</v>
      </c>
      <c r="M2321" s="149"/>
      <c r="N2321" s="149" t="s">
        <v>263</v>
      </c>
      <c r="O2321" s="149" t="s">
        <v>214</v>
      </c>
      <c r="P2321" s="149" t="s">
        <v>53</v>
      </c>
      <c r="Q2321" s="149"/>
      <c r="R2321" s="149" t="s">
        <v>7360</v>
      </c>
      <c r="S2321" s="149" t="s">
        <v>7339</v>
      </c>
      <c r="T2321" s="149" t="s">
        <v>120</v>
      </c>
      <c r="U2321" s="149" t="s">
        <v>267</v>
      </c>
      <c r="V2321" s="149"/>
      <c r="W2321" s="149"/>
      <c r="X2321" s="149" t="s">
        <v>268</v>
      </c>
      <c r="Y2321" s="149"/>
      <c r="Z2321" s="149"/>
      <c r="AA2321" s="149"/>
      <c r="AB2321" s="149" t="s">
        <v>269</v>
      </c>
      <c r="AC2321" s="149" t="s">
        <v>318</v>
      </c>
      <c r="AD2321" s="149" t="s">
        <v>120</v>
      </c>
      <c r="AE2321" s="149" t="s">
        <v>271</v>
      </c>
      <c r="AF2321" s="149"/>
      <c r="AG2321" s="149" t="s">
        <v>1098</v>
      </c>
      <c r="AH2321" s="149" t="s">
        <v>273</v>
      </c>
      <c r="AI2321" s="158">
        <v>96</v>
      </c>
      <c r="AJ2321" s="149"/>
      <c r="AK2321" s="159" t="s">
        <v>274</v>
      </c>
      <c r="AL2321" s="159" t="s">
        <v>274</v>
      </c>
      <c r="AM2321" s="149" t="s">
        <v>274</v>
      </c>
      <c r="AN2321" s="160">
        <v>4</v>
      </c>
      <c r="AO2321" s="149"/>
      <c r="AP2321" s="149" t="s">
        <v>274</v>
      </c>
      <c r="AQ2321" s="149" t="s">
        <v>275</v>
      </c>
      <c r="AR2321" s="158">
        <v>1</v>
      </c>
      <c r="AS2321" s="149" t="s">
        <v>275</v>
      </c>
      <c r="AT2321" s="149" t="s">
        <v>276</v>
      </c>
      <c r="AU2321" s="161">
        <v>1</v>
      </c>
      <c r="AV2321" s="159">
        <v>38461.54</v>
      </c>
      <c r="AW2321" s="159">
        <v>1538.46</v>
      </c>
      <c r="AX2321" s="149" t="s">
        <v>274</v>
      </c>
      <c r="AY2321" s="149"/>
      <c r="AZ2321" s="162" t="s">
        <v>274</v>
      </c>
      <c r="BA2321" s="162">
        <v>0</v>
      </c>
      <c r="BB2321" s="159">
        <v>36923.08</v>
      </c>
      <c r="BC2321" s="159">
        <v>1538.46</v>
      </c>
      <c r="BD2321" s="159">
        <v>1538.46</v>
      </c>
      <c r="BE2321" s="159">
        <v>1538.46</v>
      </c>
      <c r="BF2321" s="162">
        <v>0</v>
      </c>
      <c r="BG2321" s="159">
        <v>38461.54</v>
      </c>
    </row>
    <row r="2322" ht="28.05" customHeight="1" spans="1:59">
      <c r="A2322" s="149"/>
      <c r="B2322" s="149"/>
      <c r="C2322" s="149"/>
      <c r="D2322" s="149" t="s">
        <v>3726</v>
      </c>
      <c r="E2322" s="340" t="s">
        <v>10587</v>
      </c>
      <c r="F2322" s="149" t="s">
        <v>3726</v>
      </c>
      <c r="G2322" s="149" t="s">
        <v>10588</v>
      </c>
      <c r="H2322" s="149" t="s">
        <v>10589</v>
      </c>
      <c r="I2322" s="149"/>
      <c r="J2322" s="149" t="s">
        <v>10590</v>
      </c>
      <c r="K2322" s="149"/>
      <c r="L2322" s="149" t="s">
        <v>287</v>
      </c>
      <c r="M2322" s="149"/>
      <c r="N2322" s="149" t="s">
        <v>263</v>
      </c>
      <c r="O2322" s="149" t="s">
        <v>214</v>
      </c>
      <c r="P2322" s="149" t="s">
        <v>53</v>
      </c>
      <c r="Q2322" s="149"/>
      <c r="R2322" s="149" t="s">
        <v>333</v>
      </c>
      <c r="S2322" s="149" t="s">
        <v>289</v>
      </c>
      <c r="T2322" s="149" t="s">
        <v>10505</v>
      </c>
      <c r="U2322" s="149" t="s">
        <v>267</v>
      </c>
      <c r="V2322" s="149"/>
      <c r="W2322" s="149"/>
      <c r="X2322" s="149" t="s">
        <v>336</v>
      </c>
      <c r="Y2322" s="149"/>
      <c r="Z2322" s="149"/>
      <c r="AA2322" s="149"/>
      <c r="AB2322" s="149" t="s">
        <v>269</v>
      </c>
      <c r="AC2322" s="149" t="s">
        <v>318</v>
      </c>
      <c r="AD2322" s="149" t="s">
        <v>10505</v>
      </c>
      <c r="AE2322" s="149" t="s">
        <v>271</v>
      </c>
      <c r="AF2322" s="149"/>
      <c r="AG2322" s="149" t="s">
        <v>1098</v>
      </c>
      <c r="AH2322" s="149" t="s">
        <v>273</v>
      </c>
      <c r="AI2322" s="158">
        <v>96</v>
      </c>
      <c r="AJ2322" s="149"/>
      <c r="AK2322" s="159" t="s">
        <v>274</v>
      </c>
      <c r="AL2322" s="159" t="s">
        <v>274</v>
      </c>
      <c r="AM2322" s="149" t="s">
        <v>274</v>
      </c>
      <c r="AN2322" s="160">
        <v>4</v>
      </c>
      <c r="AO2322" s="149"/>
      <c r="AP2322" s="149" t="s">
        <v>274</v>
      </c>
      <c r="AQ2322" s="149" t="s">
        <v>275</v>
      </c>
      <c r="AR2322" s="158">
        <v>1</v>
      </c>
      <c r="AS2322" s="149" t="s">
        <v>275</v>
      </c>
      <c r="AT2322" s="149" t="s">
        <v>276</v>
      </c>
      <c r="AU2322" s="161">
        <v>1</v>
      </c>
      <c r="AV2322" s="159">
        <v>16668.33</v>
      </c>
      <c r="AW2322" s="159">
        <v>666.73</v>
      </c>
      <c r="AX2322" s="149" t="s">
        <v>274</v>
      </c>
      <c r="AY2322" s="162">
        <v>0</v>
      </c>
      <c r="AZ2322" s="162" t="s">
        <v>274</v>
      </c>
      <c r="BA2322" s="162">
        <v>0</v>
      </c>
      <c r="BB2322" s="159">
        <v>16001.6</v>
      </c>
      <c r="BC2322" s="162" t="s">
        <v>274</v>
      </c>
      <c r="BD2322" s="162">
        <v>0</v>
      </c>
      <c r="BE2322" s="159">
        <v>666.73</v>
      </c>
      <c r="BF2322" s="159">
        <v>666.73</v>
      </c>
      <c r="BG2322" s="159">
        <v>16668.33</v>
      </c>
    </row>
    <row r="2323" ht="28.05" customHeight="1" spans="1:59">
      <c r="A2323" s="149"/>
      <c r="B2323" s="149"/>
      <c r="C2323" s="149"/>
      <c r="D2323" s="149" t="s">
        <v>3726</v>
      </c>
      <c r="E2323" s="340" t="s">
        <v>10591</v>
      </c>
      <c r="F2323" s="149" t="s">
        <v>3726</v>
      </c>
      <c r="G2323" s="149" t="s">
        <v>10592</v>
      </c>
      <c r="H2323" s="149" t="s">
        <v>5063</v>
      </c>
      <c r="I2323" s="149" t="s">
        <v>10593</v>
      </c>
      <c r="J2323" s="149" t="s">
        <v>10594</v>
      </c>
      <c r="K2323" s="149"/>
      <c r="L2323" s="149" t="s">
        <v>287</v>
      </c>
      <c r="M2323" s="149"/>
      <c r="N2323" s="149" t="s">
        <v>263</v>
      </c>
      <c r="O2323" s="149" t="s">
        <v>214</v>
      </c>
      <c r="P2323" s="149" t="s">
        <v>53</v>
      </c>
      <c r="Q2323" s="149"/>
      <c r="R2323" s="149" t="s">
        <v>333</v>
      </c>
      <c r="S2323" s="149" t="s">
        <v>289</v>
      </c>
      <c r="T2323" s="149" t="s">
        <v>10505</v>
      </c>
      <c r="U2323" s="149" t="s">
        <v>267</v>
      </c>
      <c r="V2323" s="149"/>
      <c r="W2323" s="149"/>
      <c r="X2323" s="149" t="s">
        <v>336</v>
      </c>
      <c r="Y2323" s="149"/>
      <c r="Z2323" s="149"/>
      <c r="AA2323" s="149"/>
      <c r="AB2323" s="149" t="s">
        <v>269</v>
      </c>
      <c r="AC2323" s="149" t="s">
        <v>318</v>
      </c>
      <c r="AD2323" s="149" t="s">
        <v>10505</v>
      </c>
      <c r="AE2323" s="149" t="s">
        <v>271</v>
      </c>
      <c r="AF2323" s="149"/>
      <c r="AG2323" s="149" t="s">
        <v>1098</v>
      </c>
      <c r="AH2323" s="149" t="s">
        <v>273</v>
      </c>
      <c r="AI2323" s="158">
        <v>96</v>
      </c>
      <c r="AJ2323" s="149"/>
      <c r="AK2323" s="159" t="s">
        <v>274</v>
      </c>
      <c r="AL2323" s="159" t="s">
        <v>274</v>
      </c>
      <c r="AM2323" s="149" t="s">
        <v>274</v>
      </c>
      <c r="AN2323" s="160">
        <v>4</v>
      </c>
      <c r="AO2323" s="149"/>
      <c r="AP2323" s="149" t="s">
        <v>274</v>
      </c>
      <c r="AQ2323" s="149" t="s">
        <v>275</v>
      </c>
      <c r="AR2323" s="158">
        <v>1</v>
      </c>
      <c r="AS2323" s="149" t="s">
        <v>275</v>
      </c>
      <c r="AT2323" s="149" t="s">
        <v>276</v>
      </c>
      <c r="AU2323" s="161">
        <v>1</v>
      </c>
      <c r="AV2323" s="159">
        <v>149572.64</v>
      </c>
      <c r="AW2323" s="159">
        <v>5982.91</v>
      </c>
      <c r="AX2323" s="149" t="s">
        <v>274</v>
      </c>
      <c r="AY2323" s="162">
        <v>0</v>
      </c>
      <c r="AZ2323" s="162" t="s">
        <v>274</v>
      </c>
      <c r="BA2323" s="162">
        <v>0</v>
      </c>
      <c r="BB2323" s="159">
        <v>143589.73</v>
      </c>
      <c r="BC2323" s="162" t="s">
        <v>274</v>
      </c>
      <c r="BD2323" s="162">
        <v>0</v>
      </c>
      <c r="BE2323" s="159">
        <v>5982.91</v>
      </c>
      <c r="BF2323" s="159">
        <v>5982.91</v>
      </c>
      <c r="BG2323" s="159">
        <v>149572.64</v>
      </c>
    </row>
    <row r="2324" ht="28.05" customHeight="1" spans="1:59">
      <c r="A2324" s="149"/>
      <c r="B2324" s="149"/>
      <c r="C2324" s="149"/>
      <c r="D2324" s="149" t="s">
        <v>3726</v>
      </c>
      <c r="E2324" s="340" t="s">
        <v>10595</v>
      </c>
      <c r="F2324" s="149" t="s">
        <v>3726</v>
      </c>
      <c r="G2324" s="149" t="s">
        <v>10596</v>
      </c>
      <c r="H2324" s="149" t="s">
        <v>10597</v>
      </c>
      <c r="I2324" s="149" t="s">
        <v>10598</v>
      </c>
      <c r="J2324" s="149" t="s">
        <v>10599</v>
      </c>
      <c r="K2324" s="149"/>
      <c r="L2324" s="149" t="s">
        <v>287</v>
      </c>
      <c r="M2324" s="149"/>
      <c r="N2324" s="149" t="s">
        <v>263</v>
      </c>
      <c r="O2324" s="149" t="s">
        <v>214</v>
      </c>
      <c r="P2324" s="149" t="s">
        <v>53</v>
      </c>
      <c r="Q2324" s="149"/>
      <c r="R2324" s="149" t="s">
        <v>333</v>
      </c>
      <c r="S2324" s="149" t="s">
        <v>289</v>
      </c>
      <c r="T2324" s="149" t="s">
        <v>10505</v>
      </c>
      <c r="U2324" s="149" t="s">
        <v>267</v>
      </c>
      <c r="V2324" s="149"/>
      <c r="W2324" s="149"/>
      <c r="X2324" s="149" t="s">
        <v>336</v>
      </c>
      <c r="Y2324" s="149"/>
      <c r="Z2324" s="149"/>
      <c r="AA2324" s="149"/>
      <c r="AB2324" s="149" t="s">
        <v>269</v>
      </c>
      <c r="AC2324" s="149" t="s">
        <v>318</v>
      </c>
      <c r="AD2324" s="149" t="s">
        <v>10505</v>
      </c>
      <c r="AE2324" s="149" t="s">
        <v>271</v>
      </c>
      <c r="AF2324" s="149"/>
      <c r="AG2324" s="149" t="s">
        <v>1098</v>
      </c>
      <c r="AH2324" s="149" t="s">
        <v>273</v>
      </c>
      <c r="AI2324" s="158">
        <v>96</v>
      </c>
      <c r="AJ2324" s="149"/>
      <c r="AK2324" s="159" t="s">
        <v>274</v>
      </c>
      <c r="AL2324" s="159" t="s">
        <v>274</v>
      </c>
      <c r="AM2324" s="149" t="s">
        <v>274</v>
      </c>
      <c r="AN2324" s="160">
        <v>4</v>
      </c>
      <c r="AO2324" s="149"/>
      <c r="AP2324" s="149" t="s">
        <v>274</v>
      </c>
      <c r="AQ2324" s="149" t="s">
        <v>275</v>
      </c>
      <c r="AR2324" s="158">
        <v>1</v>
      </c>
      <c r="AS2324" s="149" t="s">
        <v>275</v>
      </c>
      <c r="AT2324" s="149" t="s">
        <v>276</v>
      </c>
      <c r="AU2324" s="161">
        <v>1</v>
      </c>
      <c r="AV2324" s="159">
        <v>55128.21</v>
      </c>
      <c r="AW2324" s="159">
        <v>2205.13</v>
      </c>
      <c r="AX2324" s="149" t="s">
        <v>274</v>
      </c>
      <c r="AY2324" s="162">
        <v>0</v>
      </c>
      <c r="AZ2324" s="162" t="s">
        <v>274</v>
      </c>
      <c r="BA2324" s="162">
        <v>0</v>
      </c>
      <c r="BB2324" s="159">
        <v>52923.08</v>
      </c>
      <c r="BC2324" s="162" t="s">
        <v>274</v>
      </c>
      <c r="BD2324" s="162">
        <v>0</v>
      </c>
      <c r="BE2324" s="159">
        <v>2205.13</v>
      </c>
      <c r="BF2324" s="159">
        <v>2205.13</v>
      </c>
      <c r="BG2324" s="159">
        <v>55128.21</v>
      </c>
    </row>
    <row r="2325" ht="28.05" customHeight="1" spans="1:59">
      <c r="A2325" s="149"/>
      <c r="B2325" s="149"/>
      <c r="C2325" s="149"/>
      <c r="D2325" s="149" t="s">
        <v>3726</v>
      </c>
      <c r="E2325" s="340" t="s">
        <v>10600</v>
      </c>
      <c r="F2325" s="149" t="s">
        <v>3726</v>
      </c>
      <c r="G2325" s="149" t="s">
        <v>10601</v>
      </c>
      <c r="H2325" s="149" t="s">
        <v>10602</v>
      </c>
      <c r="I2325" s="149" t="s">
        <v>10603</v>
      </c>
      <c r="J2325" s="149" t="s">
        <v>10604</v>
      </c>
      <c r="K2325" s="149"/>
      <c r="L2325" s="149" t="s">
        <v>287</v>
      </c>
      <c r="M2325" s="149"/>
      <c r="N2325" s="149" t="s">
        <v>263</v>
      </c>
      <c r="O2325" s="149" t="s">
        <v>214</v>
      </c>
      <c r="P2325" s="149" t="s">
        <v>53</v>
      </c>
      <c r="Q2325" s="149"/>
      <c r="R2325" s="149" t="s">
        <v>333</v>
      </c>
      <c r="S2325" s="149" t="s">
        <v>289</v>
      </c>
      <c r="T2325" s="149" t="s">
        <v>10259</v>
      </c>
      <c r="U2325" s="149" t="s">
        <v>267</v>
      </c>
      <c r="V2325" s="149"/>
      <c r="W2325" s="149"/>
      <c r="X2325" s="149" t="s">
        <v>336</v>
      </c>
      <c r="Y2325" s="149"/>
      <c r="Z2325" s="149"/>
      <c r="AA2325" s="149"/>
      <c r="AB2325" s="149" t="s">
        <v>269</v>
      </c>
      <c r="AC2325" s="149" t="s">
        <v>318</v>
      </c>
      <c r="AD2325" s="149" t="s">
        <v>10259</v>
      </c>
      <c r="AE2325" s="149" t="s">
        <v>271</v>
      </c>
      <c r="AF2325" s="149"/>
      <c r="AG2325" s="149" t="s">
        <v>1098</v>
      </c>
      <c r="AH2325" s="149" t="s">
        <v>273</v>
      </c>
      <c r="AI2325" s="158">
        <v>96</v>
      </c>
      <c r="AJ2325" s="149"/>
      <c r="AK2325" s="159" t="s">
        <v>274</v>
      </c>
      <c r="AL2325" s="159" t="s">
        <v>274</v>
      </c>
      <c r="AM2325" s="149" t="s">
        <v>274</v>
      </c>
      <c r="AN2325" s="160">
        <v>4</v>
      </c>
      <c r="AO2325" s="149"/>
      <c r="AP2325" s="149" t="s">
        <v>274</v>
      </c>
      <c r="AQ2325" s="149" t="s">
        <v>275</v>
      </c>
      <c r="AR2325" s="158">
        <v>1</v>
      </c>
      <c r="AS2325" s="149" t="s">
        <v>275</v>
      </c>
      <c r="AT2325" s="149" t="s">
        <v>276</v>
      </c>
      <c r="AU2325" s="161">
        <v>1</v>
      </c>
      <c r="AV2325" s="159">
        <v>4102.56</v>
      </c>
      <c r="AW2325" s="159">
        <v>164.1</v>
      </c>
      <c r="AX2325" s="149" t="s">
        <v>274</v>
      </c>
      <c r="AY2325" s="162">
        <v>0</v>
      </c>
      <c r="AZ2325" s="162" t="s">
        <v>274</v>
      </c>
      <c r="BA2325" s="162">
        <v>0</v>
      </c>
      <c r="BB2325" s="159">
        <v>3938.46</v>
      </c>
      <c r="BC2325" s="162" t="s">
        <v>274</v>
      </c>
      <c r="BD2325" s="162">
        <v>0</v>
      </c>
      <c r="BE2325" s="159">
        <v>164.1</v>
      </c>
      <c r="BF2325" s="159">
        <v>164.1</v>
      </c>
      <c r="BG2325" s="159">
        <v>4102.56</v>
      </c>
    </row>
    <row r="2326" ht="28.05" customHeight="1" spans="1:59">
      <c r="A2326" s="149"/>
      <c r="B2326" s="149"/>
      <c r="C2326" s="149"/>
      <c r="D2326" s="149" t="s">
        <v>3726</v>
      </c>
      <c r="E2326" s="340" t="s">
        <v>129</v>
      </c>
      <c r="F2326" s="149" t="s">
        <v>3726</v>
      </c>
      <c r="G2326" s="149" t="s">
        <v>130</v>
      </c>
      <c r="H2326" s="149" t="s">
        <v>10605</v>
      </c>
      <c r="I2326" s="149" t="s">
        <v>128</v>
      </c>
      <c r="J2326" s="149" t="s">
        <v>10606</v>
      </c>
      <c r="K2326" s="149"/>
      <c r="L2326" s="149" t="s">
        <v>262</v>
      </c>
      <c r="M2326" s="149"/>
      <c r="N2326" s="149" t="s">
        <v>263</v>
      </c>
      <c r="O2326" s="149" t="s">
        <v>214</v>
      </c>
      <c r="P2326" s="149" t="s">
        <v>53</v>
      </c>
      <c r="Q2326" s="149"/>
      <c r="R2326" s="149" t="s">
        <v>7360</v>
      </c>
      <c r="S2326" s="149" t="s">
        <v>7339</v>
      </c>
      <c r="T2326" s="149" t="s">
        <v>120</v>
      </c>
      <c r="U2326" s="149" t="s">
        <v>267</v>
      </c>
      <c r="V2326" s="149"/>
      <c r="W2326" s="149"/>
      <c r="X2326" s="149" t="s">
        <v>268</v>
      </c>
      <c r="Y2326" s="149"/>
      <c r="Z2326" s="149"/>
      <c r="AA2326" s="149"/>
      <c r="AB2326" s="149" t="s">
        <v>269</v>
      </c>
      <c r="AC2326" s="149" t="s">
        <v>318</v>
      </c>
      <c r="AD2326" s="149" t="s">
        <v>120</v>
      </c>
      <c r="AE2326" s="149" t="s">
        <v>271</v>
      </c>
      <c r="AF2326" s="149"/>
      <c r="AG2326" s="149" t="s">
        <v>1098</v>
      </c>
      <c r="AH2326" s="149" t="s">
        <v>273</v>
      </c>
      <c r="AI2326" s="158">
        <v>96</v>
      </c>
      <c r="AJ2326" s="149"/>
      <c r="AK2326" s="159" t="s">
        <v>274</v>
      </c>
      <c r="AL2326" s="159" t="s">
        <v>274</v>
      </c>
      <c r="AM2326" s="149" t="s">
        <v>274</v>
      </c>
      <c r="AN2326" s="160">
        <v>4</v>
      </c>
      <c r="AO2326" s="149"/>
      <c r="AP2326" s="149" t="s">
        <v>274</v>
      </c>
      <c r="AQ2326" s="149" t="s">
        <v>275</v>
      </c>
      <c r="AR2326" s="158">
        <v>1</v>
      </c>
      <c r="AS2326" s="149" t="s">
        <v>275</v>
      </c>
      <c r="AT2326" s="149" t="s">
        <v>276</v>
      </c>
      <c r="AU2326" s="161">
        <v>1</v>
      </c>
      <c r="AV2326" s="159">
        <v>38461.54</v>
      </c>
      <c r="AW2326" s="159">
        <v>1538.46</v>
      </c>
      <c r="AX2326" s="149" t="s">
        <v>274</v>
      </c>
      <c r="AY2326" s="149"/>
      <c r="AZ2326" s="162" t="s">
        <v>274</v>
      </c>
      <c r="BA2326" s="162">
        <v>0</v>
      </c>
      <c r="BB2326" s="159">
        <v>36923.08</v>
      </c>
      <c r="BC2326" s="159">
        <v>1538.46</v>
      </c>
      <c r="BD2326" s="159">
        <v>1538.46</v>
      </c>
      <c r="BE2326" s="159">
        <v>1538.46</v>
      </c>
      <c r="BF2326" s="162">
        <v>0</v>
      </c>
      <c r="BG2326" s="159">
        <v>38461.54</v>
      </c>
    </row>
    <row r="2327" ht="28.05" customHeight="1" spans="1:59">
      <c r="A2327" s="149"/>
      <c r="B2327" s="149"/>
      <c r="C2327" s="149"/>
      <c r="D2327" s="149" t="s">
        <v>3726</v>
      </c>
      <c r="E2327" s="340" t="s">
        <v>10607</v>
      </c>
      <c r="F2327" s="149" t="s">
        <v>3726</v>
      </c>
      <c r="G2327" s="149" t="s">
        <v>10608</v>
      </c>
      <c r="H2327" s="149" t="s">
        <v>10609</v>
      </c>
      <c r="I2327" s="149"/>
      <c r="J2327" s="149" t="s">
        <v>10610</v>
      </c>
      <c r="K2327" s="149"/>
      <c r="L2327" s="149" t="s">
        <v>287</v>
      </c>
      <c r="M2327" s="149"/>
      <c r="N2327" s="149" t="s">
        <v>263</v>
      </c>
      <c r="O2327" s="149" t="s">
        <v>214</v>
      </c>
      <c r="P2327" s="149" t="s">
        <v>53</v>
      </c>
      <c r="Q2327" s="149"/>
      <c r="R2327" s="149" t="s">
        <v>333</v>
      </c>
      <c r="S2327" s="149" t="s">
        <v>289</v>
      </c>
      <c r="T2327" s="149" t="s">
        <v>10505</v>
      </c>
      <c r="U2327" s="149" t="s">
        <v>267</v>
      </c>
      <c r="V2327" s="149"/>
      <c r="W2327" s="149"/>
      <c r="X2327" s="149" t="s">
        <v>336</v>
      </c>
      <c r="Y2327" s="149"/>
      <c r="Z2327" s="149"/>
      <c r="AA2327" s="149"/>
      <c r="AB2327" s="149" t="s">
        <v>269</v>
      </c>
      <c r="AC2327" s="149" t="s">
        <v>318</v>
      </c>
      <c r="AD2327" s="149" t="s">
        <v>10505</v>
      </c>
      <c r="AE2327" s="149" t="s">
        <v>271</v>
      </c>
      <c r="AF2327" s="149"/>
      <c r="AG2327" s="149" t="s">
        <v>1098</v>
      </c>
      <c r="AH2327" s="149" t="s">
        <v>273</v>
      </c>
      <c r="AI2327" s="158">
        <v>96</v>
      </c>
      <c r="AJ2327" s="149"/>
      <c r="AK2327" s="159" t="s">
        <v>274</v>
      </c>
      <c r="AL2327" s="159" t="s">
        <v>274</v>
      </c>
      <c r="AM2327" s="149" t="s">
        <v>274</v>
      </c>
      <c r="AN2327" s="160">
        <v>4</v>
      </c>
      <c r="AO2327" s="149"/>
      <c r="AP2327" s="149" t="s">
        <v>274</v>
      </c>
      <c r="AQ2327" s="149" t="s">
        <v>275</v>
      </c>
      <c r="AR2327" s="158">
        <v>1</v>
      </c>
      <c r="AS2327" s="149" t="s">
        <v>275</v>
      </c>
      <c r="AT2327" s="149" t="s">
        <v>276</v>
      </c>
      <c r="AU2327" s="161">
        <v>1</v>
      </c>
      <c r="AV2327" s="159">
        <v>84466.02</v>
      </c>
      <c r="AW2327" s="159">
        <v>3378.64</v>
      </c>
      <c r="AX2327" s="149" t="s">
        <v>274</v>
      </c>
      <c r="AY2327" s="162">
        <v>0</v>
      </c>
      <c r="AZ2327" s="162" t="s">
        <v>274</v>
      </c>
      <c r="BA2327" s="162">
        <v>0</v>
      </c>
      <c r="BB2327" s="159">
        <v>81087.38</v>
      </c>
      <c r="BC2327" s="162" t="s">
        <v>274</v>
      </c>
      <c r="BD2327" s="162">
        <v>0</v>
      </c>
      <c r="BE2327" s="159">
        <v>3378.64</v>
      </c>
      <c r="BF2327" s="159">
        <v>3378.64</v>
      </c>
      <c r="BG2327" s="159">
        <v>84466.02</v>
      </c>
    </row>
    <row r="2328" ht="28.05" customHeight="1" spans="1:59">
      <c r="A2328" s="149"/>
      <c r="B2328" s="149"/>
      <c r="C2328" s="149"/>
      <c r="D2328" s="149" t="s">
        <v>3726</v>
      </c>
      <c r="E2328" s="340" t="s">
        <v>10611</v>
      </c>
      <c r="F2328" s="149" t="s">
        <v>3726</v>
      </c>
      <c r="G2328" s="149" t="s">
        <v>10612</v>
      </c>
      <c r="H2328" s="149" t="s">
        <v>10613</v>
      </c>
      <c r="I2328" s="149" t="s">
        <v>10614</v>
      </c>
      <c r="J2328" s="149" t="s">
        <v>10615</v>
      </c>
      <c r="K2328" s="149"/>
      <c r="L2328" s="149" t="s">
        <v>287</v>
      </c>
      <c r="M2328" s="149"/>
      <c r="N2328" s="149" t="s">
        <v>263</v>
      </c>
      <c r="O2328" s="149" t="s">
        <v>214</v>
      </c>
      <c r="P2328" s="149" t="s">
        <v>53</v>
      </c>
      <c r="Q2328" s="149"/>
      <c r="R2328" s="149" t="s">
        <v>333</v>
      </c>
      <c r="S2328" s="149" t="s">
        <v>289</v>
      </c>
      <c r="T2328" s="149" t="s">
        <v>10259</v>
      </c>
      <c r="U2328" s="149" t="s">
        <v>267</v>
      </c>
      <c r="V2328" s="149"/>
      <c r="W2328" s="149"/>
      <c r="X2328" s="149" t="s">
        <v>336</v>
      </c>
      <c r="Y2328" s="149"/>
      <c r="Z2328" s="149"/>
      <c r="AA2328" s="149"/>
      <c r="AB2328" s="149" t="s">
        <v>269</v>
      </c>
      <c r="AC2328" s="149" t="s">
        <v>318</v>
      </c>
      <c r="AD2328" s="149" t="s">
        <v>10259</v>
      </c>
      <c r="AE2328" s="149" t="s">
        <v>271</v>
      </c>
      <c r="AF2328" s="149"/>
      <c r="AG2328" s="149" t="s">
        <v>1098</v>
      </c>
      <c r="AH2328" s="149" t="s">
        <v>273</v>
      </c>
      <c r="AI2328" s="158">
        <v>96</v>
      </c>
      <c r="AJ2328" s="149"/>
      <c r="AK2328" s="159" t="s">
        <v>274</v>
      </c>
      <c r="AL2328" s="159" t="s">
        <v>274</v>
      </c>
      <c r="AM2328" s="149" t="s">
        <v>274</v>
      </c>
      <c r="AN2328" s="160">
        <v>4</v>
      </c>
      <c r="AO2328" s="149"/>
      <c r="AP2328" s="149" t="s">
        <v>274</v>
      </c>
      <c r="AQ2328" s="149" t="s">
        <v>275</v>
      </c>
      <c r="AR2328" s="158">
        <v>1</v>
      </c>
      <c r="AS2328" s="149" t="s">
        <v>275</v>
      </c>
      <c r="AT2328" s="149" t="s">
        <v>276</v>
      </c>
      <c r="AU2328" s="161">
        <v>1</v>
      </c>
      <c r="AV2328" s="159">
        <v>17948.72</v>
      </c>
      <c r="AW2328" s="159">
        <v>717.95</v>
      </c>
      <c r="AX2328" s="149" t="s">
        <v>274</v>
      </c>
      <c r="AY2328" s="162">
        <v>0</v>
      </c>
      <c r="AZ2328" s="162" t="s">
        <v>274</v>
      </c>
      <c r="BA2328" s="162">
        <v>0</v>
      </c>
      <c r="BB2328" s="159">
        <v>17230.77</v>
      </c>
      <c r="BC2328" s="162" t="s">
        <v>274</v>
      </c>
      <c r="BD2328" s="162">
        <v>0</v>
      </c>
      <c r="BE2328" s="159">
        <v>717.95</v>
      </c>
      <c r="BF2328" s="159">
        <v>717.95</v>
      </c>
      <c r="BG2328" s="159">
        <v>17948.72</v>
      </c>
    </row>
    <row r="2329" ht="28.05" customHeight="1" spans="1:59">
      <c r="A2329" s="149"/>
      <c r="B2329" s="149"/>
      <c r="C2329" s="149"/>
      <c r="D2329" s="149" t="s">
        <v>3726</v>
      </c>
      <c r="E2329" s="340" t="s">
        <v>10616</v>
      </c>
      <c r="F2329" s="149" t="s">
        <v>3726</v>
      </c>
      <c r="G2329" s="149" t="s">
        <v>10617</v>
      </c>
      <c r="H2329" s="149" t="s">
        <v>10618</v>
      </c>
      <c r="I2329" s="149"/>
      <c r="J2329" s="149" t="s">
        <v>10619</v>
      </c>
      <c r="K2329" s="149"/>
      <c r="L2329" s="149" t="s">
        <v>287</v>
      </c>
      <c r="M2329" s="149"/>
      <c r="N2329" s="149" t="s">
        <v>263</v>
      </c>
      <c r="O2329" s="149" t="s">
        <v>214</v>
      </c>
      <c r="P2329" s="149" t="s">
        <v>53</v>
      </c>
      <c r="Q2329" s="149"/>
      <c r="R2329" s="149" t="s">
        <v>333</v>
      </c>
      <c r="S2329" s="149" t="s">
        <v>289</v>
      </c>
      <c r="T2329" s="149" t="s">
        <v>10505</v>
      </c>
      <c r="U2329" s="149" t="s">
        <v>267</v>
      </c>
      <c r="V2329" s="149"/>
      <c r="W2329" s="149"/>
      <c r="X2329" s="149" t="s">
        <v>336</v>
      </c>
      <c r="Y2329" s="149"/>
      <c r="Z2329" s="149"/>
      <c r="AA2329" s="149"/>
      <c r="AB2329" s="149" t="s">
        <v>269</v>
      </c>
      <c r="AC2329" s="149" t="s">
        <v>318</v>
      </c>
      <c r="AD2329" s="149" t="s">
        <v>10505</v>
      </c>
      <c r="AE2329" s="149" t="s">
        <v>271</v>
      </c>
      <c r="AF2329" s="149"/>
      <c r="AG2329" s="149" t="s">
        <v>1098</v>
      </c>
      <c r="AH2329" s="149" t="s">
        <v>273</v>
      </c>
      <c r="AI2329" s="158">
        <v>96</v>
      </c>
      <c r="AJ2329" s="149"/>
      <c r="AK2329" s="159" t="s">
        <v>274</v>
      </c>
      <c r="AL2329" s="159" t="s">
        <v>274</v>
      </c>
      <c r="AM2329" s="149" t="s">
        <v>274</v>
      </c>
      <c r="AN2329" s="160">
        <v>4</v>
      </c>
      <c r="AO2329" s="149"/>
      <c r="AP2329" s="149" t="s">
        <v>274</v>
      </c>
      <c r="AQ2329" s="149" t="s">
        <v>275</v>
      </c>
      <c r="AR2329" s="158">
        <v>1</v>
      </c>
      <c r="AS2329" s="149" t="s">
        <v>275</v>
      </c>
      <c r="AT2329" s="149" t="s">
        <v>276</v>
      </c>
      <c r="AU2329" s="161">
        <v>1</v>
      </c>
      <c r="AV2329" s="159">
        <v>126213.59</v>
      </c>
      <c r="AW2329" s="159">
        <v>5048.54</v>
      </c>
      <c r="AX2329" s="149" t="s">
        <v>274</v>
      </c>
      <c r="AY2329" s="162">
        <v>0</v>
      </c>
      <c r="AZ2329" s="162" t="s">
        <v>274</v>
      </c>
      <c r="BA2329" s="162">
        <v>0</v>
      </c>
      <c r="BB2329" s="159">
        <v>121165.05</v>
      </c>
      <c r="BC2329" s="162" t="s">
        <v>274</v>
      </c>
      <c r="BD2329" s="162">
        <v>0</v>
      </c>
      <c r="BE2329" s="159">
        <v>5048.54</v>
      </c>
      <c r="BF2329" s="159">
        <v>5048.54</v>
      </c>
      <c r="BG2329" s="159">
        <v>126213.59</v>
      </c>
    </row>
    <row r="2330" ht="28.05" customHeight="1" spans="1:59">
      <c r="A2330" s="149"/>
      <c r="B2330" s="149"/>
      <c r="C2330" s="149"/>
      <c r="D2330" s="149" t="s">
        <v>3726</v>
      </c>
      <c r="E2330" s="340" t="s">
        <v>10620</v>
      </c>
      <c r="F2330" s="149" t="s">
        <v>3726</v>
      </c>
      <c r="G2330" s="149" t="s">
        <v>10621</v>
      </c>
      <c r="H2330" s="149" t="s">
        <v>10622</v>
      </c>
      <c r="I2330" s="149"/>
      <c r="J2330" s="149" t="s">
        <v>10623</v>
      </c>
      <c r="K2330" s="149"/>
      <c r="L2330" s="149" t="s">
        <v>287</v>
      </c>
      <c r="M2330" s="149"/>
      <c r="N2330" s="149" t="s">
        <v>263</v>
      </c>
      <c r="O2330" s="149" t="s">
        <v>214</v>
      </c>
      <c r="P2330" s="149" t="s">
        <v>53</v>
      </c>
      <c r="Q2330" s="149"/>
      <c r="R2330" s="149" t="s">
        <v>333</v>
      </c>
      <c r="S2330" s="149" t="s">
        <v>289</v>
      </c>
      <c r="T2330" s="149" t="s">
        <v>10505</v>
      </c>
      <c r="U2330" s="149" t="s">
        <v>267</v>
      </c>
      <c r="V2330" s="149"/>
      <c r="W2330" s="149"/>
      <c r="X2330" s="149" t="s">
        <v>336</v>
      </c>
      <c r="Y2330" s="149"/>
      <c r="Z2330" s="149"/>
      <c r="AA2330" s="149"/>
      <c r="AB2330" s="149" t="s">
        <v>269</v>
      </c>
      <c r="AC2330" s="149" t="s">
        <v>318</v>
      </c>
      <c r="AD2330" s="149" t="s">
        <v>10505</v>
      </c>
      <c r="AE2330" s="149" t="s">
        <v>271</v>
      </c>
      <c r="AF2330" s="149"/>
      <c r="AG2330" s="149" t="s">
        <v>1098</v>
      </c>
      <c r="AH2330" s="149" t="s">
        <v>273</v>
      </c>
      <c r="AI2330" s="158">
        <v>96</v>
      </c>
      <c r="AJ2330" s="149"/>
      <c r="AK2330" s="159" t="s">
        <v>274</v>
      </c>
      <c r="AL2330" s="159" t="s">
        <v>274</v>
      </c>
      <c r="AM2330" s="149" t="s">
        <v>274</v>
      </c>
      <c r="AN2330" s="160">
        <v>4</v>
      </c>
      <c r="AO2330" s="149"/>
      <c r="AP2330" s="149" t="s">
        <v>274</v>
      </c>
      <c r="AQ2330" s="149" t="s">
        <v>275</v>
      </c>
      <c r="AR2330" s="158">
        <v>1</v>
      </c>
      <c r="AS2330" s="149" t="s">
        <v>275</v>
      </c>
      <c r="AT2330" s="149" t="s">
        <v>276</v>
      </c>
      <c r="AU2330" s="161">
        <v>1</v>
      </c>
      <c r="AV2330" s="159">
        <v>81846.6</v>
      </c>
      <c r="AW2330" s="159">
        <v>3273.86</v>
      </c>
      <c r="AX2330" s="149" t="s">
        <v>274</v>
      </c>
      <c r="AY2330" s="162">
        <v>0</v>
      </c>
      <c r="AZ2330" s="162" t="s">
        <v>274</v>
      </c>
      <c r="BA2330" s="162">
        <v>0</v>
      </c>
      <c r="BB2330" s="159">
        <v>78572.74</v>
      </c>
      <c r="BC2330" s="162" t="s">
        <v>274</v>
      </c>
      <c r="BD2330" s="162">
        <v>0</v>
      </c>
      <c r="BE2330" s="159">
        <v>3273.86</v>
      </c>
      <c r="BF2330" s="159">
        <v>3273.86</v>
      </c>
      <c r="BG2330" s="159">
        <v>81846.6</v>
      </c>
    </row>
    <row r="2331" ht="28.05" customHeight="1" spans="1:59">
      <c r="A2331" s="149"/>
      <c r="B2331" s="149"/>
      <c r="C2331" s="149"/>
      <c r="D2331" s="149" t="s">
        <v>3726</v>
      </c>
      <c r="E2331" s="340" t="s">
        <v>10624</v>
      </c>
      <c r="F2331" s="149" t="s">
        <v>3726</v>
      </c>
      <c r="G2331" s="149" t="s">
        <v>10625</v>
      </c>
      <c r="H2331" s="149" t="s">
        <v>10626</v>
      </c>
      <c r="I2331" s="149"/>
      <c r="J2331" s="149" t="s">
        <v>10627</v>
      </c>
      <c r="K2331" s="149"/>
      <c r="L2331" s="149" t="s">
        <v>287</v>
      </c>
      <c r="M2331" s="149"/>
      <c r="N2331" s="149" t="s">
        <v>263</v>
      </c>
      <c r="O2331" s="149" t="s">
        <v>214</v>
      </c>
      <c r="P2331" s="149" t="s">
        <v>53</v>
      </c>
      <c r="Q2331" s="149"/>
      <c r="R2331" s="149" t="s">
        <v>333</v>
      </c>
      <c r="S2331" s="149" t="s">
        <v>289</v>
      </c>
      <c r="T2331" s="149" t="s">
        <v>10505</v>
      </c>
      <c r="U2331" s="149" t="s">
        <v>267</v>
      </c>
      <c r="V2331" s="149"/>
      <c r="W2331" s="149"/>
      <c r="X2331" s="149" t="s">
        <v>336</v>
      </c>
      <c r="Y2331" s="149"/>
      <c r="Z2331" s="149"/>
      <c r="AA2331" s="149"/>
      <c r="AB2331" s="149" t="s">
        <v>269</v>
      </c>
      <c r="AC2331" s="149" t="s">
        <v>318</v>
      </c>
      <c r="AD2331" s="149" t="s">
        <v>10505</v>
      </c>
      <c r="AE2331" s="149" t="s">
        <v>271</v>
      </c>
      <c r="AF2331" s="149"/>
      <c r="AG2331" s="149" t="s">
        <v>1098</v>
      </c>
      <c r="AH2331" s="149" t="s">
        <v>273</v>
      </c>
      <c r="AI2331" s="158">
        <v>96</v>
      </c>
      <c r="AJ2331" s="149"/>
      <c r="AK2331" s="159" t="s">
        <v>274</v>
      </c>
      <c r="AL2331" s="159" t="s">
        <v>274</v>
      </c>
      <c r="AM2331" s="149" t="s">
        <v>274</v>
      </c>
      <c r="AN2331" s="160">
        <v>4</v>
      </c>
      <c r="AO2331" s="149"/>
      <c r="AP2331" s="149" t="s">
        <v>274</v>
      </c>
      <c r="AQ2331" s="149" t="s">
        <v>275</v>
      </c>
      <c r="AR2331" s="158">
        <v>1</v>
      </c>
      <c r="AS2331" s="149" t="s">
        <v>275</v>
      </c>
      <c r="AT2331" s="149" t="s">
        <v>276</v>
      </c>
      <c r="AU2331" s="161">
        <v>1</v>
      </c>
      <c r="AV2331" s="159">
        <v>15384.62</v>
      </c>
      <c r="AW2331" s="159">
        <v>615.38</v>
      </c>
      <c r="AX2331" s="149" t="s">
        <v>274</v>
      </c>
      <c r="AY2331" s="162">
        <v>0</v>
      </c>
      <c r="AZ2331" s="162" t="s">
        <v>274</v>
      </c>
      <c r="BA2331" s="162">
        <v>0</v>
      </c>
      <c r="BB2331" s="159">
        <v>14769.24</v>
      </c>
      <c r="BC2331" s="162" t="s">
        <v>274</v>
      </c>
      <c r="BD2331" s="162">
        <v>0</v>
      </c>
      <c r="BE2331" s="159">
        <v>615.38</v>
      </c>
      <c r="BF2331" s="159">
        <v>615.38</v>
      </c>
      <c r="BG2331" s="159">
        <v>15384.62</v>
      </c>
    </row>
    <row r="2332" ht="28.05" customHeight="1" spans="1:59">
      <c r="A2332" s="149"/>
      <c r="B2332" s="149"/>
      <c r="C2332" s="149"/>
      <c r="D2332" s="149" t="s">
        <v>3726</v>
      </c>
      <c r="E2332" s="340" t="s">
        <v>10628</v>
      </c>
      <c r="F2332" s="149" t="s">
        <v>3726</v>
      </c>
      <c r="G2332" s="149" t="s">
        <v>10629</v>
      </c>
      <c r="H2332" s="149" t="s">
        <v>10630</v>
      </c>
      <c r="I2332" s="149"/>
      <c r="J2332" s="149" t="s">
        <v>10631</v>
      </c>
      <c r="K2332" s="149"/>
      <c r="L2332" s="149" t="s">
        <v>287</v>
      </c>
      <c r="M2332" s="149"/>
      <c r="N2332" s="149" t="s">
        <v>263</v>
      </c>
      <c r="O2332" s="149" t="s">
        <v>214</v>
      </c>
      <c r="P2332" s="149" t="s">
        <v>53</v>
      </c>
      <c r="Q2332" s="149"/>
      <c r="R2332" s="149" t="s">
        <v>333</v>
      </c>
      <c r="S2332" s="149" t="s">
        <v>289</v>
      </c>
      <c r="T2332" s="149" t="s">
        <v>10505</v>
      </c>
      <c r="U2332" s="149" t="s">
        <v>267</v>
      </c>
      <c r="V2332" s="149"/>
      <c r="W2332" s="149"/>
      <c r="X2332" s="149" t="s">
        <v>336</v>
      </c>
      <c r="Y2332" s="149"/>
      <c r="Z2332" s="149"/>
      <c r="AA2332" s="149"/>
      <c r="AB2332" s="149" t="s">
        <v>269</v>
      </c>
      <c r="AC2332" s="149" t="s">
        <v>318</v>
      </c>
      <c r="AD2332" s="149" t="s">
        <v>10505</v>
      </c>
      <c r="AE2332" s="149" t="s">
        <v>271</v>
      </c>
      <c r="AF2332" s="149"/>
      <c r="AG2332" s="149" t="s">
        <v>1098</v>
      </c>
      <c r="AH2332" s="149" t="s">
        <v>273</v>
      </c>
      <c r="AI2332" s="158">
        <v>96</v>
      </c>
      <c r="AJ2332" s="149"/>
      <c r="AK2332" s="159" t="s">
        <v>274</v>
      </c>
      <c r="AL2332" s="159" t="s">
        <v>274</v>
      </c>
      <c r="AM2332" s="149" t="s">
        <v>274</v>
      </c>
      <c r="AN2332" s="160">
        <v>4</v>
      </c>
      <c r="AO2332" s="149"/>
      <c r="AP2332" s="149" t="s">
        <v>274</v>
      </c>
      <c r="AQ2332" s="149" t="s">
        <v>275</v>
      </c>
      <c r="AR2332" s="158">
        <v>1</v>
      </c>
      <c r="AS2332" s="149" t="s">
        <v>275</v>
      </c>
      <c r="AT2332" s="149" t="s">
        <v>276</v>
      </c>
      <c r="AU2332" s="161">
        <v>1</v>
      </c>
      <c r="AV2332" s="159">
        <v>74359.02</v>
      </c>
      <c r="AW2332" s="159">
        <v>2974.36</v>
      </c>
      <c r="AX2332" s="149" t="s">
        <v>274</v>
      </c>
      <c r="AY2332" s="162">
        <v>0</v>
      </c>
      <c r="AZ2332" s="162" t="s">
        <v>274</v>
      </c>
      <c r="BA2332" s="162">
        <v>0</v>
      </c>
      <c r="BB2332" s="159">
        <v>71384.66</v>
      </c>
      <c r="BC2332" s="162" t="s">
        <v>274</v>
      </c>
      <c r="BD2332" s="162">
        <v>0</v>
      </c>
      <c r="BE2332" s="159">
        <v>2974.36</v>
      </c>
      <c r="BF2332" s="159">
        <v>2974.36</v>
      </c>
      <c r="BG2332" s="159">
        <v>74359.02</v>
      </c>
    </row>
    <row r="2333" ht="28.05" customHeight="1" spans="1:59">
      <c r="A2333" s="149"/>
      <c r="B2333" s="149"/>
      <c r="C2333" s="149"/>
      <c r="D2333" s="149" t="s">
        <v>3726</v>
      </c>
      <c r="E2333" s="340" t="s">
        <v>10632</v>
      </c>
      <c r="F2333" s="149" t="s">
        <v>3726</v>
      </c>
      <c r="G2333" s="149" t="s">
        <v>10633</v>
      </c>
      <c r="H2333" s="149" t="s">
        <v>10634</v>
      </c>
      <c r="I2333" s="149" t="s">
        <v>10635</v>
      </c>
      <c r="J2333" s="149" t="s">
        <v>10636</v>
      </c>
      <c r="K2333" s="149"/>
      <c r="L2333" s="149" t="s">
        <v>287</v>
      </c>
      <c r="M2333" s="149"/>
      <c r="N2333" s="149" t="s">
        <v>263</v>
      </c>
      <c r="O2333" s="149" t="s">
        <v>214</v>
      </c>
      <c r="P2333" s="149" t="s">
        <v>53</v>
      </c>
      <c r="Q2333" s="149"/>
      <c r="R2333" s="149" t="s">
        <v>333</v>
      </c>
      <c r="S2333" s="149" t="s">
        <v>289</v>
      </c>
      <c r="T2333" s="149" t="s">
        <v>10505</v>
      </c>
      <c r="U2333" s="149" t="s">
        <v>267</v>
      </c>
      <c r="V2333" s="149"/>
      <c r="W2333" s="149"/>
      <c r="X2333" s="149" t="s">
        <v>336</v>
      </c>
      <c r="Y2333" s="149"/>
      <c r="Z2333" s="149"/>
      <c r="AA2333" s="149"/>
      <c r="AB2333" s="149" t="s">
        <v>269</v>
      </c>
      <c r="AC2333" s="149" t="s">
        <v>318</v>
      </c>
      <c r="AD2333" s="149" t="s">
        <v>10505</v>
      </c>
      <c r="AE2333" s="149" t="s">
        <v>271</v>
      </c>
      <c r="AF2333" s="149"/>
      <c r="AG2333" s="149" t="s">
        <v>1098</v>
      </c>
      <c r="AH2333" s="149" t="s">
        <v>273</v>
      </c>
      <c r="AI2333" s="158">
        <v>96</v>
      </c>
      <c r="AJ2333" s="149"/>
      <c r="AK2333" s="159" t="s">
        <v>274</v>
      </c>
      <c r="AL2333" s="159" t="s">
        <v>274</v>
      </c>
      <c r="AM2333" s="149" t="s">
        <v>274</v>
      </c>
      <c r="AN2333" s="160">
        <v>4</v>
      </c>
      <c r="AO2333" s="149"/>
      <c r="AP2333" s="149" t="s">
        <v>274</v>
      </c>
      <c r="AQ2333" s="149" t="s">
        <v>275</v>
      </c>
      <c r="AR2333" s="158">
        <v>1</v>
      </c>
      <c r="AS2333" s="149" t="s">
        <v>275</v>
      </c>
      <c r="AT2333" s="149" t="s">
        <v>276</v>
      </c>
      <c r="AU2333" s="161">
        <v>1</v>
      </c>
      <c r="AV2333" s="159">
        <v>358974.36</v>
      </c>
      <c r="AW2333" s="159">
        <v>14358.97</v>
      </c>
      <c r="AX2333" s="149" t="s">
        <v>274</v>
      </c>
      <c r="AY2333" s="162">
        <v>0</v>
      </c>
      <c r="AZ2333" s="162" t="s">
        <v>274</v>
      </c>
      <c r="BA2333" s="162">
        <v>0</v>
      </c>
      <c r="BB2333" s="159">
        <v>344615.39</v>
      </c>
      <c r="BC2333" s="162" t="s">
        <v>274</v>
      </c>
      <c r="BD2333" s="162">
        <v>0</v>
      </c>
      <c r="BE2333" s="159">
        <v>14358.97</v>
      </c>
      <c r="BF2333" s="159">
        <v>14358.97</v>
      </c>
      <c r="BG2333" s="159">
        <v>358974.36</v>
      </c>
    </row>
    <row r="2334" ht="28.05" customHeight="1" spans="1:59">
      <c r="A2334" s="149"/>
      <c r="B2334" s="149"/>
      <c r="C2334" s="149"/>
      <c r="D2334" s="149" t="s">
        <v>3726</v>
      </c>
      <c r="E2334" s="340" t="s">
        <v>10637</v>
      </c>
      <c r="F2334" s="149" t="s">
        <v>3726</v>
      </c>
      <c r="G2334" s="149" t="s">
        <v>10638</v>
      </c>
      <c r="H2334" s="149" t="s">
        <v>10639</v>
      </c>
      <c r="I2334" s="149" t="s">
        <v>10640</v>
      </c>
      <c r="J2334" s="149" t="s">
        <v>10641</v>
      </c>
      <c r="K2334" s="149"/>
      <c r="L2334" s="149" t="s">
        <v>262</v>
      </c>
      <c r="M2334" s="149"/>
      <c r="N2334" s="149" t="s">
        <v>263</v>
      </c>
      <c r="O2334" s="149" t="s">
        <v>214</v>
      </c>
      <c r="P2334" s="149" t="s">
        <v>53</v>
      </c>
      <c r="Q2334" s="149"/>
      <c r="R2334" s="149" t="s">
        <v>7360</v>
      </c>
      <c r="S2334" s="149" t="s">
        <v>7339</v>
      </c>
      <c r="T2334" s="149" t="s">
        <v>120</v>
      </c>
      <c r="U2334" s="149" t="s">
        <v>267</v>
      </c>
      <c r="V2334" s="149"/>
      <c r="W2334" s="149"/>
      <c r="X2334" s="149" t="s">
        <v>268</v>
      </c>
      <c r="Y2334" s="149"/>
      <c r="Z2334" s="149"/>
      <c r="AA2334" s="149"/>
      <c r="AB2334" s="149" t="s">
        <v>269</v>
      </c>
      <c r="AC2334" s="149" t="s">
        <v>318</v>
      </c>
      <c r="AD2334" s="149" t="s">
        <v>120</v>
      </c>
      <c r="AE2334" s="149" t="s">
        <v>271</v>
      </c>
      <c r="AF2334" s="149"/>
      <c r="AG2334" s="149" t="s">
        <v>1098</v>
      </c>
      <c r="AH2334" s="149" t="s">
        <v>273</v>
      </c>
      <c r="AI2334" s="158">
        <v>96</v>
      </c>
      <c r="AJ2334" s="149"/>
      <c r="AK2334" s="159" t="s">
        <v>274</v>
      </c>
      <c r="AL2334" s="159" t="s">
        <v>274</v>
      </c>
      <c r="AM2334" s="149" t="s">
        <v>274</v>
      </c>
      <c r="AN2334" s="160">
        <v>4</v>
      </c>
      <c r="AO2334" s="149"/>
      <c r="AP2334" s="149" t="s">
        <v>274</v>
      </c>
      <c r="AQ2334" s="149" t="s">
        <v>275</v>
      </c>
      <c r="AR2334" s="158">
        <v>1</v>
      </c>
      <c r="AS2334" s="149" t="s">
        <v>275</v>
      </c>
      <c r="AT2334" s="149" t="s">
        <v>276</v>
      </c>
      <c r="AU2334" s="161">
        <v>1</v>
      </c>
      <c r="AV2334" s="159">
        <v>4273.5</v>
      </c>
      <c r="AW2334" s="159">
        <v>170.94</v>
      </c>
      <c r="AX2334" s="149" t="s">
        <v>274</v>
      </c>
      <c r="AY2334" s="162">
        <v>0</v>
      </c>
      <c r="AZ2334" s="162" t="s">
        <v>274</v>
      </c>
      <c r="BA2334" s="162">
        <v>0</v>
      </c>
      <c r="BB2334" s="159">
        <v>4102.56</v>
      </c>
      <c r="BC2334" s="162" t="s">
        <v>274</v>
      </c>
      <c r="BD2334" s="162">
        <v>0</v>
      </c>
      <c r="BE2334" s="159">
        <v>170.94</v>
      </c>
      <c r="BF2334" s="159">
        <v>170.94</v>
      </c>
      <c r="BG2334" s="159">
        <v>4273.5</v>
      </c>
    </row>
    <row r="2335" ht="28.05" customHeight="1" spans="1:59">
      <c r="A2335" s="149"/>
      <c r="B2335" s="149"/>
      <c r="C2335" s="149"/>
      <c r="D2335" s="149" t="s">
        <v>3726</v>
      </c>
      <c r="E2335" s="340" t="s">
        <v>10642</v>
      </c>
      <c r="F2335" s="149" t="s">
        <v>3726</v>
      </c>
      <c r="G2335" s="149" t="s">
        <v>10643</v>
      </c>
      <c r="H2335" s="149" t="s">
        <v>10644</v>
      </c>
      <c r="I2335" s="149"/>
      <c r="J2335" s="149" t="s">
        <v>10645</v>
      </c>
      <c r="K2335" s="149"/>
      <c r="L2335" s="149" t="s">
        <v>262</v>
      </c>
      <c r="M2335" s="149"/>
      <c r="N2335" s="149" t="s">
        <v>263</v>
      </c>
      <c r="O2335" s="149" t="s">
        <v>214</v>
      </c>
      <c r="P2335" s="149" t="s">
        <v>53</v>
      </c>
      <c r="Q2335" s="149"/>
      <c r="R2335" s="149" t="s">
        <v>7360</v>
      </c>
      <c r="S2335" s="149" t="s">
        <v>7339</v>
      </c>
      <c r="T2335" s="149" t="s">
        <v>120</v>
      </c>
      <c r="U2335" s="149" t="s">
        <v>267</v>
      </c>
      <c r="V2335" s="149"/>
      <c r="W2335" s="149"/>
      <c r="X2335" s="149" t="s">
        <v>268</v>
      </c>
      <c r="Y2335" s="149"/>
      <c r="Z2335" s="149"/>
      <c r="AA2335" s="149"/>
      <c r="AB2335" s="149" t="s">
        <v>269</v>
      </c>
      <c r="AC2335" s="149" t="s">
        <v>318</v>
      </c>
      <c r="AD2335" s="149" t="s">
        <v>120</v>
      </c>
      <c r="AE2335" s="149" t="s">
        <v>271</v>
      </c>
      <c r="AF2335" s="149"/>
      <c r="AG2335" s="149" t="s">
        <v>1098</v>
      </c>
      <c r="AH2335" s="149" t="s">
        <v>273</v>
      </c>
      <c r="AI2335" s="158">
        <v>96</v>
      </c>
      <c r="AJ2335" s="149"/>
      <c r="AK2335" s="159" t="s">
        <v>274</v>
      </c>
      <c r="AL2335" s="159" t="s">
        <v>274</v>
      </c>
      <c r="AM2335" s="149" t="s">
        <v>274</v>
      </c>
      <c r="AN2335" s="160">
        <v>4</v>
      </c>
      <c r="AO2335" s="149"/>
      <c r="AP2335" s="149" t="s">
        <v>274</v>
      </c>
      <c r="AQ2335" s="149" t="s">
        <v>275</v>
      </c>
      <c r="AR2335" s="158">
        <v>1</v>
      </c>
      <c r="AS2335" s="149" t="s">
        <v>275</v>
      </c>
      <c r="AT2335" s="149" t="s">
        <v>276</v>
      </c>
      <c r="AU2335" s="161">
        <v>1</v>
      </c>
      <c r="AV2335" s="159">
        <v>15384.62</v>
      </c>
      <c r="AW2335" s="159">
        <v>615.38</v>
      </c>
      <c r="AX2335" s="149" t="s">
        <v>274</v>
      </c>
      <c r="AY2335" s="162">
        <v>0</v>
      </c>
      <c r="AZ2335" s="162" t="s">
        <v>274</v>
      </c>
      <c r="BA2335" s="162">
        <v>0</v>
      </c>
      <c r="BB2335" s="159">
        <v>14769.24</v>
      </c>
      <c r="BC2335" s="162" t="s">
        <v>274</v>
      </c>
      <c r="BD2335" s="162">
        <v>0</v>
      </c>
      <c r="BE2335" s="159">
        <v>615.38</v>
      </c>
      <c r="BF2335" s="159">
        <v>615.38</v>
      </c>
      <c r="BG2335" s="159">
        <v>15384.62</v>
      </c>
    </row>
    <row r="2336" ht="28.05" customHeight="1" spans="1:59">
      <c r="A2336" s="149"/>
      <c r="B2336" s="149"/>
      <c r="C2336" s="149"/>
      <c r="D2336" s="149" t="s">
        <v>3726</v>
      </c>
      <c r="E2336" s="340" t="s">
        <v>10646</v>
      </c>
      <c r="F2336" s="149" t="s">
        <v>3726</v>
      </c>
      <c r="G2336" s="149" t="s">
        <v>10647</v>
      </c>
      <c r="H2336" s="149" t="s">
        <v>10648</v>
      </c>
      <c r="I2336" s="149" t="s">
        <v>7521</v>
      </c>
      <c r="J2336" s="149" t="s">
        <v>10649</v>
      </c>
      <c r="K2336" s="149"/>
      <c r="L2336" s="149" t="s">
        <v>262</v>
      </c>
      <c r="M2336" s="149"/>
      <c r="N2336" s="149" t="s">
        <v>263</v>
      </c>
      <c r="O2336" s="149" t="s">
        <v>214</v>
      </c>
      <c r="P2336" s="149" t="s">
        <v>53</v>
      </c>
      <c r="Q2336" s="149"/>
      <c r="R2336" s="149" t="s">
        <v>7360</v>
      </c>
      <c r="S2336" s="149" t="s">
        <v>7339</v>
      </c>
      <c r="T2336" s="149" t="s">
        <v>120</v>
      </c>
      <c r="U2336" s="149" t="s">
        <v>267</v>
      </c>
      <c r="V2336" s="149"/>
      <c r="W2336" s="149"/>
      <c r="X2336" s="149" t="s">
        <v>268</v>
      </c>
      <c r="Y2336" s="149"/>
      <c r="Z2336" s="149"/>
      <c r="AA2336" s="149"/>
      <c r="AB2336" s="149" t="s">
        <v>269</v>
      </c>
      <c r="AC2336" s="149" t="s">
        <v>318</v>
      </c>
      <c r="AD2336" s="149" t="s">
        <v>120</v>
      </c>
      <c r="AE2336" s="149" t="s">
        <v>271</v>
      </c>
      <c r="AF2336" s="149"/>
      <c r="AG2336" s="149" t="s">
        <v>1098</v>
      </c>
      <c r="AH2336" s="149" t="s">
        <v>273</v>
      </c>
      <c r="AI2336" s="158">
        <v>96</v>
      </c>
      <c r="AJ2336" s="149"/>
      <c r="AK2336" s="159" t="s">
        <v>274</v>
      </c>
      <c r="AL2336" s="159" t="s">
        <v>274</v>
      </c>
      <c r="AM2336" s="149" t="s">
        <v>274</v>
      </c>
      <c r="AN2336" s="160">
        <v>4</v>
      </c>
      <c r="AO2336" s="149"/>
      <c r="AP2336" s="149" t="s">
        <v>274</v>
      </c>
      <c r="AQ2336" s="149" t="s">
        <v>275</v>
      </c>
      <c r="AR2336" s="158">
        <v>1</v>
      </c>
      <c r="AS2336" s="149" t="s">
        <v>275</v>
      </c>
      <c r="AT2336" s="149" t="s">
        <v>276</v>
      </c>
      <c r="AU2336" s="161">
        <v>1</v>
      </c>
      <c r="AV2336" s="159">
        <v>136923.08</v>
      </c>
      <c r="AW2336" s="159">
        <v>5476.92</v>
      </c>
      <c r="AX2336" s="149" t="s">
        <v>274</v>
      </c>
      <c r="AY2336" s="162">
        <v>0</v>
      </c>
      <c r="AZ2336" s="162" t="s">
        <v>274</v>
      </c>
      <c r="BA2336" s="162">
        <v>0</v>
      </c>
      <c r="BB2336" s="159">
        <v>131446.16</v>
      </c>
      <c r="BC2336" s="162" t="s">
        <v>274</v>
      </c>
      <c r="BD2336" s="162">
        <v>0</v>
      </c>
      <c r="BE2336" s="159">
        <v>5476.92</v>
      </c>
      <c r="BF2336" s="159">
        <v>5476.92</v>
      </c>
      <c r="BG2336" s="159">
        <v>136923.08</v>
      </c>
    </row>
    <row r="2337" ht="28.05" customHeight="1" spans="1:59">
      <c r="A2337" s="149"/>
      <c r="B2337" s="149"/>
      <c r="C2337" s="149"/>
      <c r="D2337" s="149" t="s">
        <v>3726</v>
      </c>
      <c r="E2337" s="340" t="s">
        <v>10650</v>
      </c>
      <c r="F2337" s="149" t="s">
        <v>3726</v>
      </c>
      <c r="G2337" s="149" t="s">
        <v>10651</v>
      </c>
      <c r="H2337" s="149" t="s">
        <v>10652</v>
      </c>
      <c r="I2337" s="149"/>
      <c r="J2337" s="149" t="s">
        <v>10653</v>
      </c>
      <c r="K2337" s="149"/>
      <c r="L2337" s="149" t="s">
        <v>287</v>
      </c>
      <c r="M2337" s="149"/>
      <c r="N2337" s="149" t="s">
        <v>263</v>
      </c>
      <c r="O2337" s="149" t="s">
        <v>214</v>
      </c>
      <c r="P2337" s="149" t="s">
        <v>53</v>
      </c>
      <c r="Q2337" s="149"/>
      <c r="R2337" s="149" t="s">
        <v>333</v>
      </c>
      <c r="S2337" s="149" t="s">
        <v>289</v>
      </c>
      <c r="T2337" s="149" t="s">
        <v>10505</v>
      </c>
      <c r="U2337" s="149" t="s">
        <v>267</v>
      </c>
      <c r="V2337" s="149"/>
      <c r="W2337" s="149"/>
      <c r="X2337" s="149" t="s">
        <v>336</v>
      </c>
      <c r="Y2337" s="149"/>
      <c r="Z2337" s="149"/>
      <c r="AA2337" s="149"/>
      <c r="AB2337" s="149" t="s">
        <v>269</v>
      </c>
      <c r="AC2337" s="149" t="s">
        <v>318</v>
      </c>
      <c r="AD2337" s="149" t="s">
        <v>10505</v>
      </c>
      <c r="AE2337" s="149" t="s">
        <v>271</v>
      </c>
      <c r="AF2337" s="149"/>
      <c r="AG2337" s="149" t="s">
        <v>1098</v>
      </c>
      <c r="AH2337" s="149" t="s">
        <v>273</v>
      </c>
      <c r="AI2337" s="158">
        <v>96</v>
      </c>
      <c r="AJ2337" s="149"/>
      <c r="AK2337" s="159" t="s">
        <v>274</v>
      </c>
      <c r="AL2337" s="159" t="s">
        <v>274</v>
      </c>
      <c r="AM2337" s="149" t="s">
        <v>274</v>
      </c>
      <c r="AN2337" s="160">
        <v>4</v>
      </c>
      <c r="AO2337" s="149"/>
      <c r="AP2337" s="149" t="s">
        <v>274</v>
      </c>
      <c r="AQ2337" s="149" t="s">
        <v>275</v>
      </c>
      <c r="AR2337" s="158">
        <v>1</v>
      </c>
      <c r="AS2337" s="149" t="s">
        <v>275</v>
      </c>
      <c r="AT2337" s="149" t="s">
        <v>276</v>
      </c>
      <c r="AU2337" s="161">
        <v>1</v>
      </c>
      <c r="AV2337" s="159">
        <v>108600</v>
      </c>
      <c r="AW2337" s="159">
        <v>4344</v>
      </c>
      <c r="AX2337" s="149" t="s">
        <v>274</v>
      </c>
      <c r="AY2337" s="162">
        <v>0</v>
      </c>
      <c r="AZ2337" s="162" t="s">
        <v>274</v>
      </c>
      <c r="BA2337" s="162">
        <v>0</v>
      </c>
      <c r="BB2337" s="159">
        <v>104256</v>
      </c>
      <c r="BC2337" s="162" t="s">
        <v>274</v>
      </c>
      <c r="BD2337" s="162">
        <v>0</v>
      </c>
      <c r="BE2337" s="159">
        <v>4344</v>
      </c>
      <c r="BF2337" s="159">
        <v>4344</v>
      </c>
      <c r="BG2337" s="159">
        <v>108600</v>
      </c>
    </row>
    <row r="2338" ht="28.05" customHeight="1" spans="1:59">
      <c r="A2338" s="149"/>
      <c r="B2338" s="149"/>
      <c r="C2338" s="149"/>
      <c r="D2338" s="149" t="s">
        <v>3726</v>
      </c>
      <c r="E2338" s="340" t="s">
        <v>10654</v>
      </c>
      <c r="F2338" s="149" t="s">
        <v>3726</v>
      </c>
      <c r="G2338" s="149" t="s">
        <v>10655</v>
      </c>
      <c r="H2338" s="149" t="s">
        <v>10656</v>
      </c>
      <c r="I2338" s="149" t="s">
        <v>10657</v>
      </c>
      <c r="J2338" s="149" t="s">
        <v>10658</v>
      </c>
      <c r="K2338" s="149"/>
      <c r="L2338" s="149" t="s">
        <v>287</v>
      </c>
      <c r="M2338" s="149"/>
      <c r="N2338" s="149" t="s">
        <v>263</v>
      </c>
      <c r="O2338" s="149" t="s">
        <v>214</v>
      </c>
      <c r="P2338" s="149" t="s">
        <v>53</v>
      </c>
      <c r="Q2338" s="149"/>
      <c r="R2338" s="149" t="s">
        <v>333</v>
      </c>
      <c r="S2338" s="149" t="s">
        <v>289</v>
      </c>
      <c r="T2338" s="149" t="s">
        <v>10259</v>
      </c>
      <c r="U2338" s="149" t="s">
        <v>267</v>
      </c>
      <c r="V2338" s="149"/>
      <c r="W2338" s="149"/>
      <c r="X2338" s="149" t="s">
        <v>336</v>
      </c>
      <c r="Y2338" s="149"/>
      <c r="Z2338" s="149"/>
      <c r="AA2338" s="149"/>
      <c r="AB2338" s="149" t="s">
        <v>269</v>
      </c>
      <c r="AC2338" s="149" t="s">
        <v>318</v>
      </c>
      <c r="AD2338" s="149" t="s">
        <v>10259</v>
      </c>
      <c r="AE2338" s="149" t="s">
        <v>271</v>
      </c>
      <c r="AF2338" s="149"/>
      <c r="AG2338" s="149" t="s">
        <v>1098</v>
      </c>
      <c r="AH2338" s="149" t="s">
        <v>273</v>
      </c>
      <c r="AI2338" s="158">
        <v>96</v>
      </c>
      <c r="AJ2338" s="149"/>
      <c r="AK2338" s="159" t="s">
        <v>274</v>
      </c>
      <c r="AL2338" s="159" t="s">
        <v>274</v>
      </c>
      <c r="AM2338" s="149" t="s">
        <v>274</v>
      </c>
      <c r="AN2338" s="160">
        <v>4</v>
      </c>
      <c r="AO2338" s="149"/>
      <c r="AP2338" s="149" t="s">
        <v>274</v>
      </c>
      <c r="AQ2338" s="149" t="s">
        <v>275</v>
      </c>
      <c r="AR2338" s="158">
        <v>1</v>
      </c>
      <c r="AS2338" s="149" t="s">
        <v>275</v>
      </c>
      <c r="AT2338" s="149" t="s">
        <v>276</v>
      </c>
      <c r="AU2338" s="161">
        <v>1</v>
      </c>
      <c r="AV2338" s="159">
        <v>897.44</v>
      </c>
      <c r="AW2338" s="159">
        <v>35.9</v>
      </c>
      <c r="AX2338" s="149" t="s">
        <v>274</v>
      </c>
      <c r="AY2338" s="162">
        <v>0</v>
      </c>
      <c r="AZ2338" s="162" t="s">
        <v>274</v>
      </c>
      <c r="BA2338" s="162">
        <v>0</v>
      </c>
      <c r="BB2338" s="159">
        <v>861.54</v>
      </c>
      <c r="BC2338" s="162" t="s">
        <v>274</v>
      </c>
      <c r="BD2338" s="162">
        <v>0</v>
      </c>
      <c r="BE2338" s="159">
        <v>35.9</v>
      </c>
      <c r="BF2338" s="159">
        <v>35.9</v>
      </c>
      <c r="BG2338" s="159">
        <v>897.44</v>
      </c>
    </row>
    <row r="2339" ht="28.05" customHeight="1" spans="1:59">
      <c r="A2339" s="149"/>
      <c r="B2339" s="149"/>
      <c r="C2339" s="149"/>
      <c r="D2339" s="149" t="s">
        <v>3726</v>
      </c>
      <c r="E2339" s="340" t="s">
        <v>10659</v>
      </c>
      <c r="F2339" s="149" t="s">
        <v>3726</v>
      </c>
      <c r="G2339" s="149" t="s">
        <v>10660</v>
      </c>
      <c r="H2339" s="149" t="s">
        <v>7920</v>
      </c>
      <c r="I2339" s="149" t="s">
        <v>10661</v>
      </c>
      <c r="J2339" s="149" t="s">
        <v>10662</v>
      </c>
      <c r="K2339" s="149"/>
      <c r="L2339" s="149" t="s">
        <v>287</v>
      </c>
      <c r="M2339" s="149"/>
      <c r="N2339" s="149" t="s">
        <v>263</v>
      </c>
      <c r="O2339" s="149" t="s">
        <v>214</v>
      </c>
      <c r="P2339" s="149" t="s">
        <v>53</v>
      </c>
      <c r="Q2339" s="149"/>
      <c r="R2339" s="149" t="s">
        <v>333</v>
      </c>
      <c r="S2339" s="149" t="s">
        <v>289</v>
      </c>
      <c r="T2339" s="149" t="s">
        <v>10259</v>
      </c>
      <c r="U2339" s="149" t="s">
        <v>267</v>
      </c>
      <c r="V2339" s="149"/>
      <c r="W2339" s="149"/>
      <c r="X2339" s="149" t="s">
        <v>336</v>
      </c>
      <c r="Y2339" s="149"/>
      <c r="Z2339" s="149"/>
      <c r="AA2339" s="149"/>
      <c r="AB2339" s="149" t="s">
        <v>269</v>
      </c>
      <c r="AC2339" s="149" t="s">
        <v>318</v>
      </c>
      <c r="AD2339" s="149" t="s">
        <v>10259</v>
      </c>
      <c r="AE2339" s="149" t="s">
        <v>271</v>
      </c>
      <c r="AF2339" s="149"/>
      <c r="AG2339" s="149" t="s">
        <v>1098</v>
      </c>
      <c r="AH2339" s="149" t="s">
        <v>273</v>
      </c>
      <c r="AI2339" s="158">
        <v>96</v>
      </c>
      <c r="AJ2339" s="149"/>
      <c r="AK2339" s="159" t="s">
        <v>274</v>
      </c>
      <c r="AL2339" s="159" t="s">
        <v>274</v>
      </c>
      <c r="AM2339" s="149" t="s">
        <v>274</v>
      </c>
      <c r="AN2339" s="160">
        <v>4</v>
      </c>
      <c r="AO2339" s="149"/>
      <c r="AP2339" s="149" t="s">
        <v>274</v>
      </c>
      <c r="AQ2339" s="149" t="s">
        <v>275</v>
      </c>
      <c r="AR2339" s="158">
        <v>1</v>
      </c>
      <c r="AS2339" s="149" t="s">
        <v>275</v>
      </c>
      <c r="AT2339" s="149" t="s">
        <v>276</v>
      </c>
      <c r="AU2339" s="161">
        <v>1</v>
      </c>
      <c r="AV2339" s="159">
        <v>1880.34</v>
      </c>
      <c r="AW2339" s="159">
        <v>75.21</v>
      </c>
      <c r="AX2339" s="149" t="s">
        <v>274</v>
      </c>
      <c r="AY2339" s="162">
        <v>0</v>
      </c>
      <c r="AZ2339" s="162" t="s">
        <v>274</v>
      </c>
      <c r="BA2339" s="162">
        <v>0</v>
      </c>
      <c r="BB2339" s="159">
        <v>1805.13</v>
      </c>
      <c r="BC2339" s="162" t="s">
        <v>274</v>
      </c>
      <c r="BD2339" s="162">
        <v>0</v>
      </c>
      <c r="BE2339" s="159">
        <v>75.21</v>
      </c>
      <c r="BF2339" s="159">
        <v>75.21</v>
      </c>
      <c r="BG2339" s="159">
        <v>1880.34</v>
      </c>
    </row>
    <row r="2340" ht="28.05" customHeight="1" spans="1:59">
      <c r="A2340" s="149"/>
      <c r="B2340" s="149"/>
      <c r="C2340" s="149"/>
      <c r="D2340" s="149" t="s">
        <v>3726</v>
      </c>
      <c r="E2340" s="340" t="s">
        <v>10663</v>
      </c>
      <c r="F2340" s="149" t="s">
        <v>3726</v>
      </c>
      <c r="G2340" s="149" t="s">
        <v>10664</v>
      </c>
      <c r="H2340" s="149" t="s">
        <v>10665</v>
      </c>
      <c r="I2340" s="149"/>
      <c r="J2340" s="149" t="s">
        <v>10666</v>
      </c>
      <c r="K2340" s="149"/>
      <c r="L2340" s="149" t="s">
        <v>287</v>
      </c>
      <c r="M2340" s="149"/>
      <c r="N2340" s="149" t="s">
        <v>263</v>
      </c>
      <c r="O2340" s="149" t="s">
        <v>214</v>
      </c>
      <c r="P2340" s="149" t="s">
        <v>53</v>
      </c>
      <c r="Q2340" s="149"/>
      <c r="R2340" s="149" t="s">
        <v>333</v>
      </c>
      <c r="S2340" s="149" t="s">
        <v>289</v>
      </c>
      <c r="T2340" s="149" t="s">
        <v>10505</v>
      </c>
      <c r="U2340" s="149" t="s">
        <v>267</v>
      </c>
      <c r="V2340" s="149"/>
      <c r="W2340" s="149"/>
      <c r="X2340" s="149" t="s">
        <v>336</v>
      </c>
      <c r="Y2340" s="149"/>
      <c r="Z2340" s="149"/>
      <c r="AA2340" s="149"/>
      <c r="AB2340" s="149" t="s">
        <v>269</v>
      </c>
      <c r="AC2340" s="149" t="s">
        <v>318</v>
      </c>
      <c r="AD2340" s="149" t="s">
        <v>10505</v>
      </c>
      <c r="AE2340" s="149" t="s">
        <v>271</v>
      </c>
      <c r="AF2340" s="149"/>
      <c r="AG2340" s="149" t="s">
        <v>1098</v>
      </c>
      <c r="AH2340" s="149" t="s">
        <v>273</v>
      </c>
      <c r="AI2340" s="158">
        <v>96</v>
      </c>
      <c r="AJ2340" s="149"/>
      <c r="AK2340" s="159" t="s">
        <v>274</v>
      </c>
      <c r="AL2340" s="159" t="s">
        <v>274</v>
      </c>
      <c r="AM2340" s="149" t="s">
        <v>274</v>
      </c>
      <c r="AN2340" s="160">
        <v>4</v>
      </c>
      <c r="AO2340" s="149"/>
      <c r="AP2340" s="149" t="s">
        <v>274</v>
      </c>
      <c r="AQ2340" s="149" t="s">
        <v>275</v>
      </c>
      <c r="AR2340" s="158">
        <v>1</v>
      </c>
      <c r="AS2340" s="149" t="s">
        <v>275</v>
      </c>
      <c r="AT2340" s="149" t="s">
        <v>276</v>
      </c>
      <c r="AU2340" s="161">
        <v>1</v>
      </c>
      <c r="AV2340" s="159">
        <v>20377.67</v>
      </c>
      <c r="AW2340" s="159">
        <v>815.11</v>
      </c>
      <c r="AX2340" s="149" t="s">
        <v>274</v>
      </c>
      <c r="AY2340" s="162">
        <v>0</v>
      </c>
      <c r="AZ2340" s="162" t="s">
        <v>274</v>
      </c>
      <c r="BA2340" s="162">
        <v>0</v>
      </c>
      <c r="BB2340" s="159">
        <v>19562.56</v>
      </c>
      <c r="BC2340" s="162" t="s">
        <v>274</v>
      </c>
      <c r="BD2340" s="162">
        <v>0</v>
      </c>
      <c r="BE2340" s="159">
        <v>815.11</v>
      </c>
      <c r="BF2340" s="159">
        <v>815.11</v>
      </c>
      <c r="BG2340" s="159">
        <v>20377.67</v>
      </c>
    </row>
    <row r="2341" ht="28.05" customHeight="1" spans="1:59">
      <c r="A2341" s="149"/>
      <c r="B2341" s="149"/>
      <c r="C2341" s="149"/>
      <c r="D2341" s="149" t="s">
        <v>3726</v>
      </c>
      <c r="E2341" s="340" t="s">
        <v>10667</v>
      </c>
      <c r="F2341" s="149" t="s">
        <v>3726</v>
      </c>
      <c r="G2341" s="149" t="s">
        <v>10668</v>
      </c>
      <c r="H2341" s="149" t="s">
        <v>10669</v>
      </c>
      <c r="I2341" s="149" t="s">
        <v>10670</v>
      </c>
      <c r="J2341" s="149" t="s">
        <v>10671</v>
      </c>
      <c r="K2341" s="149"/>
      <c r="L2341" s="149" t="s">
        <v>287</v>
      </c>
      <c r="M2341" s="149"/>
      <c r="N2341" s="149" t="s">
        <v>263</v>
      </c>
      <c r="O2341" s="149" t="s">
        <v>214</v>
      </c>
      <c r="P2341" s="149" t="s">
        <v>53</v>
      </c>
      <c r="Q2341" s="149"/>
      <c r="R2341" s="149" t="s">
        <v>333</v>
      </c>
      <c r="S2341" s="149" t="s">
        <v>289</v>
      </c>
      <c r="T2341" s="149" t="s">
        <v>10259</v>
      </c>
      <c r="U2341" s="149" t="s">
        <v>267</v>
      </c>
      <c r="V2341" s="149"/>
      <c r="W2341" s="149"/>
      <c r="X2341" s="149" t="s">
        <v>336</v>
      </c>
      <c r="Y2341" s="149"/>
      <c r="Z2341" s="149"/>
      <c r="AA2341" s="149"/>
      <c r="AB2341" s="149" t="s">
        <v>269</v>
      </c>
      <c r="AC2341" s="149" t="s">
        <v>318</v>
      </c>
      <c r="AD2341" s="149" t="s">
        <v>10259</v>
      </c>
      <c r="AE2341" s="149" t="s">
        <v>271</v>
      </c>
      <c r="AF2341" s="149"/>
      <c r="AG2341" s="149" t="s">
        <v>1098</v>
      </c>
      <c r="AH2341" s="149" t="s">
        <v>273</v>
      </c>
      <c r="AI2341" s="158">
        <v>96</v>
      </c>
      <c r="AJ2341" s="149"/>
      <c r="AK2341" s="159" t="s">
        <v>274</v>
      </c>
      <c r="AL2341" s="159" t="s">
        <v>274</v>
      </c>
      <c r="AM2341" s="149" t="s">
        <v>274</v>
      </c>
      <c r="AN2341" s="160">
        <v>4</v>
      </c>
      <c r="AO2341" s="149"/>
      <c r="AP2341" s="149" t="s">
        <v>274</v>
      </c>
      <c r="AQ2341" s="149" t="s">
        <v>275</v>
      </c>
      <c r="AR2341" s="158">
        <v>1</v>
      </c>
      <c r="AS2341" s="149" t="s">
        <v>275</v>
      </c>
      <c r="AT2341" s="149" t="s">
        <v>276</v>
      </c>
      <c r="AU2341" s="161">
        <v>1</v>
      </c>
      <c r="AV2341" s="159">
        <v>4923.08</v>
      </c>
      <c r="AW2341" s="159">
        <v>196.92</v>
      </c>
      <c r="AX2341" s="149" t="s">
        <v>274</v>
      </c>
      <c r="AY2341" s="162">
        <v>0</v>
      </c>
      <c r="AZ2341" s="162" t="s">
        <v>274</v>
      </c>
      <c r="BA2341" s="162">
        <v>0</v>
      </c>
      <c r="BB2341" s="159">
        <v>4726.16</v>
      </c>
      <c r="BC2341" s="162" t="s">
        <v>274</v>
      </c>
      <c r="BD2341" s="162">
        <v>0</v>
      </c>
      <c r="BE2341" s="159">
        <v>196.92</v>
      </c>
      <c r="BF2341" s="159">
        <v>196.92</v>
      </c>
      <c r="BG2341" s="159">
        <v>4923.08</v>
      </c>
    </row>
    <row r="2342" ht="28.05" customHeight="1" spans="1:59">
      <c r="A2342" s="149"/>
      <c r="B2342" s="149"/>
      <c r="C2342" s="149"/>
      <c r="D2342" s="149" t="s">
        <v>3726</v>
      </c>
      <c r="E2342" s="340" t="s">
        <v>10672</v>
      </c>
      <c r="F2342" s="149" t="s">
        <v>3726</v>
      </c>
      <c r="G2342" s="149" t="s">
        <v>10673</v>
      </c>
      <c r="H2342" s="149" t="s">
        <v>10674</v>
      </c>
      <c r="I2342" s="149"/>
      <c r="J2342" s="149" t="s">
        <v>10675</v>
      </c>
      <c r="K2342" s="149"/>
      <c r="L2342" s="149" t="s">
        <v>287</v>
      </c>
      <c r="M2342" s="149"/>
      <c r="N2342" s="149" t="s">
        <v>263</v>
      </c>
      <c r="O2342" s="149" t="s">
        <v>214</v>
      </c>
      <c r="P2342" s="149" t="s">
        <v>53</v>
      </c>
      <c r="Q2342" s="149"/>
      <c r="R2342" s="149" t="s">
        <v>333</v>
      </c>
      <c r="S2342" s="149" t="s">
        <v>289</v>
      </c>
      <c r="T2342" s="149" t="s">
        <v>10505</v>
      </c>
      <c r="U2342" s="149" t="s">
        <v>267</v>
      </c>
      <c r="V2342" s="149"/>
      <c r="W2342" s="149"/>
      <c r="X2342" s="149" t="s">
        <v>336</v>
      </c>
      <c r="Y2342" s="149"/>
      <c r="Z2342" s="149"/>
      <c r="AA2342" s="149"/>
      <c r="AB2342" s="149" t="s">
        <v>269</v>
      </c>
      <c r="AC2342" s="149" t="s">
        <v>318</v>
      </c>
      <c r="AD2342" s="149" t="s">
        <v>10505</v>
      </c>
      <c r="AE2342" s="149" t="s">
        <v>271</v>
      </c>
      <c r="AF2342" s="149"/>
      <c r="AG2342" s="149" t="s">
        <v>1098</v>
      </c>
      <c r="AH2342" s="149" t="s">
        <v>273</v>
      </c>
      <c r="AI2342" s="158">
        <v>96</v>
      </c>
      <c r="AJ2342" s="149"/>
      <c r="AK2342" s="159" t="s">
        <v>274</v>
      </c>
      <c r="AL2342" s="159" t="s">
        <v>274</v>
      </c>
      <c r="AM2342" s="149" t="s">
        <v>274</v>
      </c>
      <c r="AN2342" s="160">
        <v>4</v>
      </c>
      <c r="AO2342" s="149"/>
      <c r="AP2342" s="149" t="s">
        <v>274</v>
      </c>
      <c r="AQ2342" s="149" t="s">
        <v>275</v>
      </c>
      <c r="AR2342" s="158">
        <v>1</v>
      </c>
      <c r="AS2342" s="149" t="s">
        <v>275</v>
      </c>
      <c r="AT2342" s="149" t="s">
        <v>276</v>
      </c>
      <c r="AU2342" s="161">
        <v>1</v>
      </c>
      <c r="AV2342" s="159">
        <v>82906</v>
      </c>
      <c r="AW2342" s="159">
        <v>3316.24</v>
      </c>
      <c r="AX2342" s="149" t="s">
        <v>274</v>
      </c>
      <c r="AY2342" s="162">
        <v>0</v>
      </c>
      <c r="AZ2342" s="162" t="s">
        <v>274</v>
      </c>
      <c r="BA2342" s="162">
        <v>0</v>
      </c>
      <c r="BB2342" s="159">
        <v>79589.76</v>
      </c>
      <c r="BC2342" s="162" t="s">
        <v>274</v>
      </c>
      <c r="BD2342" s="162">
        <v>0</v>
      </c>
      <c r="BE2342" s="159">
        <v>3316.24</v>
      </c>
      <c r="BF2342" s="159">
        <v>3316.24</v>
      </c>
      <c r="BG2342" s="159">
        <v>82906</v>
      </c>
    </row>
    <row r="2343" ht="28.05" customHeight="1" spans="1:59">
      <c r="A2343" s="149"/>
      <c r="B2343" s="149"/>
      <c r="C2343" s="149"/>
      <c r="D2343" s="149" t="s">
        <v>3726</v>
      </c>
      <c r="E2343" s="340" t="s">
        <v>10676</v>
      </c>
      <c r="F2343" s="149" t="s">
        <v>3726</v>
      </c>
      <c r="G2343" s="149" t="s">
        <v>10677</v>
      </c>
      <c r="H2343" s="149" t="s">
        <v>10678</v>
      </c>
      <c r="I2343" s="149" t="s">
        <v>10679</v>
      </c>
      <c r="J2343" s="149" t="s">
        <v>10680</v>
      </c>
      <c r="K2343" s="149"/>
      <c r="L2343" s="149" t="s">
        <v>287</v>
      </c>
      <c r="M2343" s="149"/>
      <c r="N2343" s="149" t="s">
        <v>263</v>
      </c>
      <c r="O2343" s="149" t="s">
        <v>214</v>
      </c>
      <c r="P2343" s="149" t="s">
        <v>53</v>
      </c>
      <c r="Q2343" s="149"/>
      <c r="R2343" s="149" t="s">
        <v>333</v>
      </c>
      <c r="S2343" s="149" t="s">
        <v>289</v>
      </c>
      <c r="T2343" s="149" t="s">
        <v>10259</v>
      </c>
      <c r="U2343" s="149" t="s">
        <v>267</v>
      </c>
      <c r="V2343" s="149"/>
      <c r="W2343" s="149"/>
      <c r="X2343" s="149" t="s">
        <v>336</v>
      </c>
      <c r="Y2343" s="149"/>
      <c r="Z2343" s="149"/>
      <c r="AA2343" s="149"/>
      <c r="AB2343" s="149" t="s">
        <v>269</v>
      </c>
      <c r="AC2343" s="149" t="s">
        <v>318</v>
      </c>
      <c r="AD2343" s="149" t="s">
        <v>10259</v>
      </c>
      <c r="AE2343" s="149" t="s">
        <v>271</v>
      </c>
      <c r="AF2343" s="149"/>
      <c r="AG2343" s="149" t="s">
        <v>1098</v>
      </c>
      <c r="AH2343" s="149" t="s">
        <v>273</v>
      </c>
      <c r="AI2343" s="158">
        <v>96</v>
      </c>
      <c r="AJ2343" s="149"/>
      <c r="AK2343" s="159" t="s">
        <v>274</v>
      </c>
      <c r="AL2343" s="159" t="s">
        <v>274</v>
      </c>
      <c r="AM2343" s="149" t="s">
        <v>274</v>
      </c>
      <c r="AN2343" s="160">
        <v>4</v>
      </c>
      <c r="AO2343" s="149"/>
      <c r="AP2343" s="149" t="s">
        <v>274</v>
      </c>
      <c r="AQ2343" s="149" t="s">
        <v>275</v>
      </c>
      <c r="AR2343" s="158">
        <v>1</v>
      </c>
      <c r="AS2343" s="149" t="s">
        <v>275</v>
      </c>
      <c r="AT2343" s="149" t="s">
        <v>276</v>
      </c>
      <c r="AU2343" s="161">
        <v>1</v>
      </c>
      <c r="AV2343" s="159">
        <v>5897.44</v>
      </c>
      <c r="AW2343" s="159">
        <v>235.9</v>
      </c>
      <c r="AX2343" s="149" t="s">
        <v>274</v>
      </c>
      <c r="AY2343" s="162">
        <v>0</v>
      </c>
      <c r="AZ2343" s="162" t="s">
        <v>274</v>
      </c>
      <c r="BA2343" s="162">
        <v>0</v>
      </c>
      <c r="BB2343" s="159">
        <v>5661.54</v>
      </c>
      <c r="BC2343" s="162" t="s">
        <v>274</v>
      </c>
      <c r="BD2343" s="162">
        <v>0</v>
      </c>
      <c r="BE2343" s="159">
        <v>235.9</v>
      </c>
      <c r="BF2343" s="159">
        <v>235.9</v>
      </c>
      <c r="BG2343" s="159">
        <v>5897.44</v>
      </c>
    </row>
    <row r="2344" ht="28.05" customHeight="1" spans="1:59">
      <c r="A2344" s="149"/>
      <c r="B2344" s="149"/>
      <c r="C2344" s="149"/>
      <c r="D2344" s="149" t="s">
        <v>3726</v>
      </c>
      <c r="E2344" s="340" t="s">
        <v>10681</v>
      </c>
      <c r="F2344" s="149" t="s">
        <v>3726</v>
      </c>
      <c r="G2344" s="149" t="s">
        <v>10682</v>
      </c>
      <c r="H2344" s="149" t="s">
        <v>10683</v>
      </c>
      <c r="I2344" s="149" t="s">
        <v>10684</v>
      </c>
      <c r="J2344" s="149" t="s">
        <v>10685</v>
      </c>
      <c r="K2344" s="149"/>
      <c r="L2344" s="149" t="s">
        <v>287</v>
      </c>
      <c r="M2344" s="149"/>
      <c r="N2344" s="149" t="s">
        <v>263</v>
      </c>
      <c r="O2344" s="149" t="s">
        <v>214</v>
      </c>
      <c r="P2344" s="149" t="s">
        <v>53</v>
      </c>
      <c r="Q2344" s="149"/>
      <c r="R2344" s="149" t="s">
        <v>333</v>
      </c>
      <c r="S2344" s="149" t="s">
        <v>289</v>
      </c>
      <c r="T2344" s="149" t="s">
        <v>10505</v>
      </c>
      <c r="U2344" s="149" t="s">
        <v>267</v>
      </c>
      <c r="V2344" s="149"/>
      <c r="W2344" s="149"/>
      <c r="X2344" s="149" t="s">
        <v>336</v>
      </c>
      <c r="Y2344" s="149"/>
      <c r="Z2344" s="149"/>
      <c r="AA2344" s="149"/>
      <c r="AB2344" s="149" t="s">
        <v>269</v>
      </c>
      <c r="AC2344" s="149" t="s">
        <v>318</v>
      </c>
      <c r="AD2344" s="149" t="s">
        <v>10505</v>
      </c>
      <c r="AE2344" s="149" t="s">
        <v>271</v>
      </c>
      <c r="AF2344" s="149"/>
      <c r="AG2344" s="149" t="s">
        <v>1098</v>
      </c>
      <c r="AH2344" s="149" t="s">
        <v>273</v>
      </c>
      <c r="AI2344" s="158">
        <v>96</v>
      </c>
      <c r="AJ2344" s="149"/>
      <c r="AK2344" s="159" t="s">
        <v>274</v>
      </c>
      <c r="AL2344" s="159" t="s">
        <v>274</v>
      </c>
      <c r="AM2344" s="149" t="s">
        <v>274</v>
      </c>
      <c r="AN2344" s="160">
        <v>4</v>
      </c>
      <c r="AO2344" s="149"/>
      <c r="AP2344" s="149" t="s">
        <v>274</v>
      </c>
      <c r="AQ2344" s="149" t="s">
        <v>275</v>
      </c>
      <c r="AR2344" s="158">
        <v>1</v>
      </c>
      <c r="AS2344" s="149" t="s">
        <v>275</v>
      </c>
      <c r="AT2344" s="149" t="s">
        <v>276</v>
      </c>
      <c r="AU2344" s="161">
        <v>1</v>
      </c>
      <c r="AV2344" s="159">
        <v>93846.15</v>
      </c>
      <c r="AW2344" s="159">
        <v>3753.85</v>
      </c>
      <c r="AX2344" s="149" t="s">
        <v>274</v>
      </c>
      <c r="AY2344" s="162">
        <v>0</v>
      </c>
      <c r="AZ2344" s="162" t="s">
        <v>274</v>
      </c>
      <c r="BA2344" s="162">
        <v>0</v>
      </c>
      <c r="BB2344" s="159">
        <v>90092.3</v>
      </c>
      <c r="BC2344" s="162" t="s">
        <v>274</v>
      </c>
      <c r="BD2344" s="162">
        <v>0</v>
      </c>
      <c r="BE2344" s="159">
        <v>3753.85</v>
      </c>
      <c r="BF2344" s="159">
        <v>3753.85</v>
      </c>
      <c r="BG2344" s="159">
        <v>93846.15</v>
      </c>
    </row>
    <row r="2345" ht="28.05" customHeight="1" spans="1:59">
      <c r="A2345" s="149"/>
      <c r="B2345" s="149"/>
      <c r="C2345" s="149"/>
      <c r="D2345" s="149" t="s">
        <v>3726</v>
      </c>
      <c r="E2345" s="340" t="s">
        <v>10686</v>
      </c>
      <c r="F2345" s="149" t="s">
        <v>3726</v>
      </c>
      <c r="G2345" s="149" t="s">
        <v>10687</v>
      </c>
      <c r="H2345" s="149" t="s">
        <v>10688</v>
      </c>
      <c r="I2345" s="149" t="s">
        <v>10689</v>
      </c>
      <c r="J2345" s="149" t="s">
        <v>10690</v>
      </c>
      <c r="K2345" s="149"/>
      <c r="L2345" s="149" t="s">
        <v>287</v>
      </c>
      <c r="M2345" s="149"/>
      <c r="N2345" s="149" t="s">
        <v>263</v>
      </c>
      <c r="O2345" s="149" t="s">
        <v>214</v>
      </c>
      <c r="P2345" s="149" t="s">
        <v>53</v>
      </c>
      <c r="Q2345" s="149"/>
      <c r="R2345" s="149" t="s">
        <v>333</v>
      </c>
      <c r="S2345" s="149" t="s">
        <v>289</v>
      </c>
      <c r="T2345" s="149" t="s">
        <v>10505</v>
      </c>
      <c r="U2345" s="149" t="s">
        <v>267</v>
      </c>
      <c r="V2345" s="149"/>
      <c r="W2345" s="149"/>
      <c r="X2345" s="149" t="s">
        <v>336</v>
      </c>
      <c r="Y2345" s="149"/>
      <c r="Z2345" s="149"/>
      <c r="AA2345" s="149"/>
      <c r="AB2345" s="149" t="s">
        <v>269</v>
      </c>
      <c r="AC2345" s="149" t="s">
        <v>318</v>
      </c>
      <c r="AD2345" s="149" t="s">
        <v>10505</v>
      </c>
      <c r="AE2345" s="149" t="s">
        <v>271</v>
      </c>
      <c r="AF2345" s="149"/>
      <c r="AG2345" s="149" t="s">
        <v>1098</v>
      </c>
      <c r="AH2345" s="149" t="s">
        <v>273</v>
      </c>
      <c r="AI2345" s="158">
        <v>96</v>
      </c>
      <c r="AJ2345" s="149"/>
      <c r="AK2345" s="159" t="s">
        <v>274</v>
      </c>
      <c r="AL2345" s="159" t="s">
        <v>274</v>
      </c>
      <c r="AM2345" s="149" t="s">
        <v>274</v>
      </c>
      <c r="AN2345" s="160">
        <v>4</v>
      </c>
      <c r="AO2345" s="149"/>
      <c r="AP2345" s="149" t="s">
        <v>274</v>
      </c>
      <c r="AQ2345" s="149" t="s">
        <v>275</v>
      </c>
      <c r="AR2345" s="158">
        <v>1</v>
      </c>
      <c r="AS2345" s="149" t="s">
        <v>275</v>
      </c>
      <c r="AT2345" s="149" t="s">
        <v>276</v>
      </c>
      <c r="AU2345" s="161">
        <v>1</v>
      </c>
      <c r="AV2345" s="159">
        <v>160564.1</v>
      </c>
      <c r="AW2345" s="159">
        <v>6422.56</v>
      </c>
      <c r="AX2345" s="149" t="s">
        <v>274</v>
      </c>
      <c r="AY2345" s="162">
        <v>0</v>
      </c>
      <c r="AZ2345" s="162" t="s">
        <v>274</v>
      </c>
      <c r="BA2345" s="162">
        <v>0</v>
      </c>
      <c r="BB2345" s="159">
        <v>154141.54</v>
      </c>
      <c r="BC2345" s="162" t="s">
        <v>274</v>
      </c>
      <c r="BD2345" s="162">
        <v>0</v>
      </c>
      <c r="BE2345" s="159">
        <v>6422.56</v>
      </c>
      <c r="BF2345" s="159">
        <v>6422.56</v>
      </c>
      <c r="BG2345" s="159">
        <v>160564.1</v>
      </c>
    </row>
    <row r="2346" ht="28.05" customHeight="1" spans="1:59">
      <c r="A2346" s="149"/>
      <c r="B2346" s="149"/>
      <c r="C2346" s="149"/>
      <c r="D2346" s="149" t="s">
        <v>3726</v>
      </c>
      <c r="E2346" s="340" t="s">
        <v>10691</v>
      </c>
      <c r="F2346" s="149" t="s">
        <v>3726</v>
      </c>
      <c r="G2346" s="149" t="s">
        <v>10692</v>
      </c>
      <c r="H2346" s="149" t="s">
        <v>10693</v>
      </c>
      <c r="I2346" s="149" t="s">
        <v>10694</v>
      </c>
      <c r="J2346" s="149" t="s">
        <v>10695</v>
      </c>
      <c r="K2346" s="149"/>
      <c r="L2346" s="149" t="s">
        <v>287</v>
      </c>
      <c r="M2346" s="149"/>
      <c r="N2346" s="149" t="s">
        <v>263</v>
      </c>
      <c r="O2346" s="149" t="s">
        <v>214</v>
      </c>
      <c r="P2346" s="149" t="s">
        <v>53</v>
      </c>
      <c r="Q2346" s="149"/>
      <c r="R2346" s="149" t="s">
        <v>333</v>
      </c>
      <c r="S2346" s="149" t="s">
        <v>289</v>
      </c>
      <c r="T2346" s="149" t="s">
        <v>10505</v>
      </c>
      <c r="U2346" s="149" t="s">
        <v>267</v>
      </c>
      <c r="V2346" s="149"/>
      <c r="W2346" s="149"/>
      <c r="X2346" s="149" t="s">
        <v>336</v>
      </c>
      <c r="Y2346" s="149"/>
      <c r="Z2346" s="149"/>
      <c r="AA2346" s="149"/>
      <c r="AB2346" s="149" t="s">
        <v>269</v>
      </c>
      <c r="AC2346" s="149" t="s">
        <v>318</v>
      </c>
      <c r="AD2346" s="149" t="s">
        <v>10505</v>
      </c>
      <c r="AE2346" s="149" t="s">
        <v>271</v>
      </c>
      <c r="AF2346" s="149"/>
      <c r="AG2346" s="149" t="s">
        <v>1098</v>
      </c>
      <c r="AH2346" s="149" t="s">
        <v>273</v>
      </c>
      <c r="AI2346" s="158">
        <v>96</v>
      </c>
      <c r="AJ2346" s="149"/>
      <c r="AK2346" s="159" t="s">
        <v>274</v>
      </c>
      <c r="AL2346" s="159" t="s">
        <v>274</v>
      </c>
      <c r="AM2346" s="149" t="s">
        <v>274</v>
      </c>
      <c r="AN2346" s="160">
        <v>4</v>
      </c>
      <c r="AO2346" s="149"/>
      <c r="AP2346" s="149" t="s">
        <v>274</v>
      </c>
      <c r="AQ2346" s="149" t="s">
        <v>275</v>
      </c>
      <c r="AR2346" s="158">
        <v>1</v>
      </c>
      <c r="AS2346" s="149" t="s">
        <v>275</v>
      </c>
      <c r="AT2346" s="149" t="s">
        <v>276</v>
      </c>
      <c r="AU2346" s="161">
        <v>1</v>
      </c>
      <c r="AV2346" s="159">
        <v>81025.64</v>
      </c>
      <c r="AW2346" s="159">
        <v>3241.03</v>
      </c>
      <c r="AX2346" s="149" t="s">
        <v>274</v>
      </c>
      <c r="AY2346" s="162">
        <v>0</v>
      </c>
      <c r="AZ2346" s="162" t="s">
        <v>274</v>
      </c>
      <c r="BA2346" s="162">
        <v>0</v>
      </c>
      <c r="BB2346" s="159">
        <v>77784.61</v>
      </c>
      <c r="BC2346" s="162" t="s">
        <v>274</v>
      </c>
      <c r="BD2346" s="162">
        <v>0</v>
      </c>
      <c r="BE2346" s="159">
        <v>3241.03</v>
      </c>
      <c r="BF2346" s="159">
        <v>3241.03</v>
      </c>
      <c r="BG2346" s="159">
        <v>81025.64</v>
      </c>
    </row>
    <row r="2347" ht="28.05" customHeight="1" spans="1:59">
      <c r="A2347" s="149"/>
      <c r="B2347" s="149"/>
      <c r="C2347" s="149"/>
      <c r="D2347" s="149" t="s">
        <v>3726</v>
      </c>
      <c r="E2347" s="340" t="s">
        <v>10696</v>
      </c>
      <c r="F2347" s="149" t="s">
        <v>3726</v>
      </c>
      <c r="G2347" s="149" t="s">
        <v>10697</v>
      </c>
      <c r="H2347" s="149" t="s">
        <v>10698</v>
      </c>
      <c r="I2347" s="149" t="s">
        <v>10699</v>
      </c>
      <c r="J2347" s="149" t="s">
        <v>10700</v>
      </c>
      <c r="K2347" s="149"/>
      <c r="L2347" s="149" t="s">
        <v>287</v>
      </c>
      <c r="M2347" s="149"/>
      <c r="N2347" s="149" t="s">
        <v>263</v>
      </c>
      <c r="O2347" s="149" t="s">
        <v>214</v>
      </c>
      <c r="P2347" s="149" t="s">
        <v>53</v>
      </c>
      <c r="Q2347" s="149"/>
      <c r="R2347" s="149" t="s">
        <v>333</v>
      </c>
      <c r="S2347" s="149" t="s">
        <v>289</v>
      </c>
      <c r="T2347" s="149" t="s">
        <v>10505</v>
      </c>
      <c r="U2347" s="149" t="s">
        <v>267</v>
      </c>
      <c r="V2347" s="149"/>
      <c r="W2347" s="149"/>
      <c r="X2347" s="149" t="s">
        <v>336</v>
      </c>
      <c r="Y2347" s="149"/>
      <c r="Z2347" s="149"/>
      <c r="AA2347" s="149"/>
      <c r="AB2347" s="149" t="s">
        <v>269</v>
      </c>
      <c r="AC2347" s="149" t="s">
        <v>318</v>
      </c>
      <c r="AD2347" s="149" t="s">
        <v>10505</v>
      </c>
      <c r="AE2347" s="149" t="s">
        <v>271</v>
      </c>
      <c r="AF2347" s="149"/>
      <c r="AG2347" s="149" t="s">
        <v>1098</v>
      </c>
      <c r="AH2347" s="149" t="s">
        <v>273</v>
      </c>
      <c r="AI2347" s="158">
        <v>96</v>
      </c>
      <c r="AJ2347" s="149"/>
      <c r="AK2347" s="159" t="s">
        <v>274</v>
      </c>
      <c r="AL2347" s="159" t="s">
        <v>274</v>
      </c>
      <c r="AM2347" s="149" t="s">
        <v>274</v>
      </c>
      <c r="AN2347" s="160">
        <v>4</v>
      </c>
      <c r="AO2347" s="149"/>
      <c r="AP2347" s="149" t="s">
        <v>274</v>
      </c>
      <c r="AQ2347" s="149" t="s">
        <v>275</v>
      </c>
      <c r="AR2347" s="158">
        <v>1</v>
      </c>
      <c r="AS2347" s="149" t="s">
        <v>275</v>
      </c>
      <c r="AT2347" s="149" t="s">
        <v>276</v>
      </c>
      <c r="AU2347" s="161">
        <v>1</v>
      </c>
      <c r="AV2347" s="159">
        <v>34188.03</v>
      </c>
      <c r="AW2347" s="159">
        <v>1367.52</v>
      </c>
      <c r="AX2347" s="149" t="s">
        <v>274</v>
      </c>
      <c r="AY2347" s="162">
        <v>0</v>
      </c>
      <c r="AZ2347" s="162" t="s">
        <v>274</v>
      </c>
      <c r="BA2347" s="162">
        <v>0</v>
      </c>
      <c r="BB2347" s="159">
        <v>32820.51</v>
      </c>
      <c r="BC2347" s="162" t="s">
        <v>274</v>
      </c>
      <c r="BD2347" s="162">
        <v>0</v>
      </c>
      <c r="BE2347" s="159">
        <v>1367.52</v>
      </c>
      <c r="BF2347" s="159">
        <v>1367.52</v>
      </c>
      <c r="BG2347" s="159">
        <v>34188.03</v>
      </c>
    </row>
    <row r="2348" ht="28.05" customHeight="1" spans="1:59">
      <c r="A2348" s="149"/>
      <c r="B2348" s="149"/>
      <c r="C2348" s="149"/>
      <c r="D2348" s="149" t="s">
        <v>3726</v>
      </c>
      <c r="E2348" s="340" t="s">
        <v>10701</v>
      </c>
      <c r="F2348" s="149" t="s">
        <v>3726</v>
      </c>
      <c r="G2348" s="149" t="s">
        <v>10702</v>
      </c>
      <c r="H2348" s="149" t="s">
        <v>10703</v>
      </c>
      <c r="I2348" s="149" t="s">
        <v>10455</v>
      </c>
      <c r="J2348" s="149" t="s">
        <v>10704</v>
      </c>
      <c r="K2348" s="149"/>
      <c r="L2348" s="149" t="s">
        <v>287</v>
      </c>
      <c r="M2348" s="149"/>
      <c r="N2348" s="149" t="s">
        <v>263</v>
      </c>
      <c r="O2348" s="149" t="s">
        <v>214</v>
      </c>
      <c r="P2348" s="149" t="s">
        <v>53</v>
      </c>
      <c r="Q2348" s="149"/>
      <c r="R2348" s="149" t="s">
        <v>333</v>
      </c>
      <c r="S2348" s="149" t="s">
        <v>289</v>
      </c>
      <c r="T2348" s="149" t="s">
        <v>10505</v>
      </c>
      <c r="U2348" s="149" t="s">
        <v>267</v>
      </c>
      <c r="V2348" s="149"/>
      <c r="W2348" s="149"/>
      <c r="X2348" s="149" t="s">
        <v>336</v>
      </c>
      <c r="Y2348" s="149"/>
      <c r="Z2348" s="149"/>
      <c r="AA2348" s="149"/>
      <c r="AB2348" s="149" t="s">
        <v>269</v>
      </c>
      <c r="AC2348" s="149" t="s">
        <v>318</v>
      </c>
      <c r="AD2348" s="149" t="s">
        <v>10505</v>
      </c>
      <c r="AE2348" s="149" t="s">
        <v>271</v>
      </c>
      <c r="AF2348" s="149"/>
      <c r="AG2348" s="149" t="s">
        <v>1098</v>
      </c>
      <c r="AH2348" s="149" t="s">
        <v>273</v>
      </c>
      <c r="AI2348" s="158">
        <v>96</v>
      </c>
      <c r="AJ2348" s="149"/>
      <c r="AK2348" s="159" t="s">
        <v>274</v>
      </c>
      <c r="AL2348" s="159" t="s">
        <v>274</v>
      </c>
      <c r="AM2348" s="149" t="s">
        <v>274</v>
      </c>
      <c r="AN2348" s="160">
        <v>4</v>
      </c>
      <c r="AO2348" s="149"/>
      <c r="AP2348" s="149" t="s">
        <v>274</v>
      </c>
      <c r="AQ2348" s="149" t="s">
        <v>275</v>
      </c>
      <c r="AR2348" s="158">
        <v>1</v>
      </c>
      <c r="AS2348" s="149" t="s">
        <v>275</v>
      </c>
      <c r="AT2348" s="149" t="s">
        <v>276</v>
      </c>
      <c r="AU2348" s="161">
        <v>1</v>
      </c>
      <c r="AV2348" s="159">
        <v>974.36</v>
      </c>
      <c r="AW2348" s="159">
        <v>38.97</v>
      </c>
      <c r="AX2348" s="149" t="s">
        <v>274</v>
      </c>
      <c r="AY2348" s="162">
        <v>0</v>
      </c>
      <c r="AZ2348" s="162" t="s">
        <v>274</v>
      </c>
      <c r="BA2348" s="162">
        <v>0</v>
      </c>
      <c r="BB2348" s="159">
        <v>935.39</v>
      </c>
      <c r="BC2348" s="162" t="s">
        <v>274</v>
      </c>
      <c r="BD2348" s="162">
        <v>0</v>
      </c>
      <c r="BE2348" s="159">
        <v>38.97</v>
      </c>
      <c r="BF2348" s="159">
        <v>38.97</v>
      </c>
      <c r="BG2348" s="159">
        <v>974.36</v>
      </c>
    </row>
    <row r="2349" ht="28.05" customHeight="1" spans="1:59">
      <c r="A2349" s="149"/>
      <c r="B2349" s="149"/>
      <c r="C2349" s="149"/>
      <c r="D2349" s="149" t="s">
        <v>3726</v>
      </c>
      <c r="E2349" s="340" t="s">
        <v>10705</v>
      </c>
      <c r="F2349" s="149" t="s">
        <v>3726</v>
      </c>
      <c r="G2349" s="149" t="s">
        <v>10706</v>
      </c>
      <c r="H2349" s="149" t="s">
        <v>10707</v>
      </c>
      <c r="I2349" s="149" t="s">
        <v>7878</v>
      </c>
      <c r="J2349" s="149" t="s">
        <v>10708</v>
      </c>
      <c r="K2349" s="149"/>
      <c r="L2349" s="149" t="s">
        <v>287</v>
      </c>
      <c r="M2349" s="149"/>
      <c r="N2349" s="149" t="s">
        <v>263</v>
      </c>
      <c r="O2349" s="149" t="s">
        <v>214</v>
      </c>
      <c r="P2349" s="149" t="s">
        <v>53</v>
      </c>
      <c r="Q2349" s="149"/>
      <c r="R2349" s="149" t="s">
        <v>333</v>
      </c>
      <c r="S2349" s="149" t="s">
        <v>289</v>
      </c>
      <c r="T2349" s="149" t="s">
        <v>10505</v>
      </c>
      <c r="U2349" s="149" t="s">
        <v>267</v>
      </c>
      <c r="V2349" s="149"/>
      <c r="W2349" s="149"/>
      <c r="X2349" s="149" t="s">
        <v>336</v>
      </c>
      <c r="Y2349" s="149"/>
      <c r="Z2349" s="149"/>
      <c r="AA2349" s="149"/>
      <c r="AB2349" s="149" t="s">
        <v>269</v>
      </c>
      <c r="AC2349" s="149" t="s">
        <v>318</v>
      </c>
      <c r="AD2349" s="149" t="s">
        <v>10505</v>
      </c>
      <c r="AE2349" s="149" t="s">
        <v>271</v>
      </c>
      <c r="AF2349" s="149"/>
      <c r="AG2349" s="149" t="s">
        <v>1098</v>
      </c>
      <c r="AH2349" s="149" t="s">
        <v>273</v>
      </c>
      <c r="AI2349" s="158">
        <v>96</v>
      </c>
      <c r="AJ2349" s="149"/>
      <c r="AK2349" s="159" t="s">
        <v>274</v>
      </c>
      <c r="AL2349" s="159" t="s">
        <v>274</v>
      </c>
      <c r="AM2349" s="149" t="s">
        <v>274</v>
      </c>
      <c r="AN2349" s="160">
        <v>4</v>
      </c>
      <c r="AO2349" s="149"/>
      <c r="AP2349" s="149" t="s">
        <v>274</v>
      </c>
      <c r="AQ2349" s="149" t="s">
        <v>275</v>
      </c>
      <c r="AR2349" s="158">
        <v>1</v>
      </c>
      <c r="AS2349" s="149" t="s">
        <v>275</v>
      </c>
      <c r="AT2349" s="149" t="s">
        <v>276</v>
      </c>
      <c r="AU2349" s="161">
        <v>1</v>
      </c>
      <c r="AV2349" s="159">
        <v>10512.82</v>
      </c>
      <c r="AW2349" s="159">
        <v>420.51</v>
      </c>
      <c r="AX2349" s="149" t="s">
        <v>274</v>
      </c>
      <c r="AY2349" s="162">
        <v>0</v>
      </c>
      <c r="AZ2349" s="162" t="s">
        <v>274</v>
      </c>
      <c r="BA2349" s="162">
        <v>0</v>
      </c>
      <c r="BB2349" s="159">
        <v>10092.31</v>
      </c>
      <c r="BC2349" s="162" t="s">
        <v>274</v>
      </c>
      <c r="BD2349" s="162">
        <v>0</v>
      </c>
      <c r="BE2349" s="159">
        <v>420.51</v>
      </c>
      <c r="BF2349" s="159">
        <v>420.51</v>
      </c>
      <c r="BG2349" s="159">
        <v>10512.82</v>
      </c>
    </row>
    <row r="2350" ht="28.05" customHeight="1" spans="1:59">
      <c r="A2350" s="149"/>
      <c r="B2350" s="149"/>
      <c r="C2350" s="149"/>
      <c r="D2350" s="149" t="s">
        <v>3726</v>
      </c>
      <c r="E2350" s="340" t="s">
        <v>10709</v>
      </c>
      <c r="F2350" s="149" t="s">
        <v>3726</v>
      </c>
      <c r="G2350" s="149" t="s">
        <v>10710</v>
      </c>
      <c r="H2350" s="149" t="s">
        <v>10711</v>
      </c>
      <c r="I2350" s="149" t="s">
        <v>10712</v>
      </c>
      <c r="J2350" s="149" t="s">
        <v>10713</v>
      </c>
      <c r="K2350" s="149"/>
      <c r="L2350" s="149" t="s">
        <v>287</v>
      </c>
      <c r="M2350" s="149"/>
      <c r="N2350" s="149" t="s">
        <v>263</v>
      </c>
      <c r="O2350" s="149" t="s">
        <v>214</v>
      </c>
      <c r="P2350" s="149" t="s">
        <v>53</v>
      </c>
      <c r="Q2350" s="149"/>
      <c r="R2350" s="149" t="s">
        <v>333</v>
      </c>
      <c r="S2350" s="149" t="s">
        <v>289</v>
      </c>
      <c r="T2350" s="149" t="s">
        <v>10505</v>
      </c>
      <c r="U2350" s="149" t="s">
        <v>267</v>
      </c>
      <c r="V2350" s="149"/>
      <c r="W2350" s="149"/>
      <c r="X2350" s="149" t="s">
        <v>336</v>
      </c>
      <c r="Y2350" s="149"/>
      <c r="Z2350" s="149"/>
      <c r="AA2350" s="149"/>
      <c r="AB2350" s="149" t="s">
        <v>269</v>
      </c>
      <c r="AC2350" s="149" t="s">
        <v>318</v>
      </c>
      <c r="AD2350" s="149" t="s">
        <v>10505</v>
      </c>
      <c r="AE2350" s="149" t="s">
        <v>271</v>
      </c>
      <c r="AF2350" s="149"/>
      <c r="AG2350" s="149" t="s">
        <v>1098</v>
      </c>
      <c r="AH2350" s="149" t="s">
        <v>273</v>
      </c>
      <c r="AI2350" s="158">
        <v>96</v>
      </c>
      <c r="AJ2350" s="149"/>
      <c r="AK2350" s="159" t="s">
        <v>274</v>
      </c>
      <c r="AL2350" s="159" t="s">
        <v>274</v>
      </c>
      <c r="AM2350" s="149" t="s">
        <v>274</v>
      </c>
      <c r="AN2350" s="160">
        <v>4</v>
      </c>
      <c r="AO2350" s="149"/>
      <c r="AP2350" s="149" t="s">
        <v>274</v>
      </c>
      <c r="AQ2350" s="149" t="s">
        <v>275</v>
      </c>
      <c r="AR2350" s="158">
        <v>1</v>
      </c>
      <c r="AS2350" s="149" t="s">
        <v>275</v>
      </c>
      <c r="AT2350" s="149" t="s">
        <v>276</v>
      </c>
      <c r="AU2350" s="161">
        <v>1</v>
      </c>
      <c r="AV2350" s="159">
        <v>1435.9</v>
      </c>
      <c r="AW2350" s="159">
        <v>57.44</v>
      </c>
      <c r="AX2350" s="149" t="s">
        <v>274</v>
      </c>
      <c r="AY2350" s="162">
        <v>0</v>
      </c>
      <c r="AZ2350" s="162" t="s">
        <v>274</v>
      </c>
      <c r="BA2350" s="162">
        <v>0</v>
      </c>
      <c r="BB2350" s="159">
        <v>1378.46</v>
      </c>
      <c r="BC2350" s="162" t="s">
        <v>274</v>
      </c>
      <c r="BD2350" s="162">
        <v>0</v>
      </c>
      <c r="BE2350" s="159">
        <v>57.44</v>
      </c>
      <c r="BF2350" s="159">
        <v>57.44</v>
      </c>
      <c r="BG2350" s="159">
        <v>1435.9</v>
      </c>
    </row>
    <row r="2351" ht="28.05" customHeight="1" spans="1:59">
      <c r="A2351" s="149"/>
      <c r="B2351" s="149"/>
      <c r="C2351" s="149"/>
      <c r="D2351" s="149" t="s">
        <v>3726</v>
      </c>
      <c r="E2351" s="340" t="s">
        <v>10714</v>
      </c>
      <c r="F2351" s="149" t="s">
        <v>3726</v>
      </c>
      <c r="G2351" s="149" t="s">
        <v>10715</v>
      </c>
      <c r="H2351" s="149" t="s">
        <v>10716</v>
      </c>
      <c r="I2351" s="149"/>
      <c r="J2351" s="149" t="s">
        <v>10717</v>
      </c>
      <c r="K2351" s="149"/>
      <c r="L2351" s="149" t="s">
        <v>287</v>
      </c>
      <c r="M2351" s="149"/>
      <c r="N2351" s="149" t="s">
        <v>263</v>
      </c>
      <c r="O2351" s="149" t="s">
        <v>214</v>
      </c>
      <c r="P2351" s="149" t="s">
        <v>53</v>
      </c>
      <c r="Q2351" s="149"/>
      <c r="R2351" s="149" t="s">
        <v>333</v>
      </c>
      <c r="S2351" s="149" t="s">
        <v>289</v>
      </c>
      <c r="T2351" s="149" t="s">
        <v>10505</v>
      </c>
      <c r="U2351" s="149" t="s">
        <v>267</v>
      </c>
      <c r="V2351" s="149"/>
      <c r="W2351" s="149"/>
      <c r="X2351" s="149" t="s">
        <v>336</v>
      </c>
      <c r="Y2351" s="149"/>
      <c r="Z2351" s="149"/>
      <c r="AA2351" s="149"/>
      <c r="AB2351" s="149" t="s">
        <v>269</v>
      </c>
      <c r="AC2351" s="149" t="s">
        <v>318</v>
      </c>
      <c r="AD2351" s="149" t="s">
        <v>10505</v>
      </c>
      <c r="AE2351" s="149" t="s">
        <v>271</v>
      </c>
      <c r="AF2351" s="149"/>
      <c r="AG2351" s="149" t="s">
        <v>1098</v>
      </c>
      <c r="AH2351" s="149" t="s">
        <v>273</v>
      </c>
      <c r="AI2351" s="158">
        <v>96</v>
      </c>
      <c r="AJ2351" s="149"/>
      <c r="AK2351" s="159" t="s">
        <v>274</v>
      </c>
      <c r="AL2351" s="159" t="s">
        <v>274</v>
      </c>
      <c r="AM2351" s="149" t="s">
        <v>274</v>
      </c>
      <c r="AN2351" s="160">
        <v>4</v>
      </c>
      <c r="AO2351" s="149"/>
      <c r="AP2351" s="149" t="s">
        <v>274</v>
      </c>
      <c r="AQ2351" s="149" t="s">
        <v>275</v>
      </c>
      <c r="AR2351" s="158">
        <v>1</v>
      </c>
      <c r="AS2351" s="149" t="s">
        <v>275</v>
      </c>
      <c r="AT2351" s="149" t="s">
        <v>276</v>
      </c>
      <c r="AU2351" s="161">
        <v>1</v>
      </c>
      <c r="AV2351" s="159">
        <v>208000</v>
      </c>
      <c r="AW2351" s="159">
        <v>8320</v>
      </c>
      <c r="AX2351" s="149" t="s">
        <v>274</v>
      </c>
      <c r="AY2351" s="162">
        <v>0</v>
      </c>
      <c r="AZ2351" s="162" t="s">
        <v>274</v>
      </c>
      <c r="BA2351" s="162">
        <v>0</v>
      </c>
      <c r="BB2351" s="159">
        <v>199680</v>
      </c>
      <c r="BC2351" s="162" t="s">
        <v>274</v>
      </c>
      <c r="BD2351" s="162">
        <v>0</v>
      </c>
      <c r="BE2351" s="159">
        <v>8320</v>
      </c>
      <c r="BF2351" s="159">
        <v>8320</v>
      </c>
      <c r="BG2351" s="159">
        <v>208000</v>
      </c>
    </row>
    <row r="2352" ht="28.05" customHeight="1" spans="1:59">
      <c r="A2352" s="149"/>
      <c r="B2352" s="149"/>
      <c r="C2352" s="149"/>
      <c r="D2352" s="149" t="s">
        <v>3726</v>
      </c>
      <c r="E2352" s="340" t="s">
        <v>10718</v>
      </c>
      <c r="F2352" s="149" t="s">
        <v>3726</v>
      </c>
      <c r="G2352" s="149" t="s">
        <v>10719</v>
      </c>
      <c r="H2352" s="149" t="s">
        <v>10720</v>
      </c>
      <c r="I2352" s="149" t="s">
        <v>10721</v>
      </c>
      <c r="J2352" s="149" t="s">
        <v>10722</v>
      </c>
      <c r="K2352" s="149"/>
      <c r="L2352" s="149" t="s">
        <v>287</v>
      </c>
      <c r="M2352" s="149"/>
      <c r="N2352" s="149" t="s">
        <v>263</v>
      </c>
      <c r="O2352" s="149" t="s">
        <v>214</v>
      </c>
      <c r="P2352" s="149" t="s">
        <v>53</v>
      </c>
      <c r="Q2352" s="149"/>
      <c r="R2352" s="149" t="s">
        <v>333</v>
      </c>
      <c r="S2352" s="149" t="s">
        <v>289</v>
      </c>
      <c r="T2352" s="149" t="s">
        <v>10259</v>
      </c>
      <c r="U2352" s="149" t="s">
        <v>267</v>
      </c>
      <c r="V2352" s="149"/>
      <c r="W2352" s="149"/>
      <c r="X2352" s="149" t="s">
        <v>336</v>
      </c>
      <c r="Y2352" s="149"/>
      <c r="Z2352" s="149"/>
      <c r="AA2352" s="149"/>
      <c r="AB2352" s="149" t="s">
        <v>269</v>
      </c>
      <c r="AC2352" s="149" t="s">
        <v>318</v>
      </c>
      <c r="AD2352" s="149" t="s">
        <v>10259</v>
      </c>
      <c r="AE2352" s="149" t="s">
        <v>271</v>
      </c>
      <c r="AF2352" s="149"/>
      <c r="AG2352" s="149" t="s">
        <v>1098</v>
      </c>
      <c r="AH2352" s="149" t="s">
        <v>273</v>
      </c>
      <c r="AI2352" s="158">
        <v>96</v>
      </c>
      <c r="AJ2352" s="149"/>
      <c r="AK2352" s="159" t="s">
        <v>274</v>
      </c>
      <c r="AL2352" s="159" t="s">
        <v>274</v>
      </c>
      <c r="AM2352" s="149" t="s">
        <v>274</v>
      </c>
      <c r="AN2352" s="160">
        <v>4</v>
      </c>
      <c r="AO2352" s="149"/>
      <c r="AP2352" s="149" t="s">
        <v>274</v>
      </c>
      <c r="AQ2352" s="149" t="s">
        <v>275</v>
      </c>
      <c r="AR2352" s="158">
        <v>1</v>
      </c>
      <c r="AS2352" s="149" t="s">
        <v>275</v>
      </c>
      <c r="AT2352" s="149" t="s">
        <v>276</v>
      </c>
      <c r="AU2352" s="161">
        <v>1</v>
      </c>
      <c r="AV2352" s="159">
        <v>8205.13</v>
      </c>
      <c r="AW2352" s="159">
        <v>328.21</v>
      </c>
      <c r="AX2352" s="149" t="s">
        <v>274</v>
      </c>
      <c r="AY2352" s="162">
        <v>0</v>
      </c>
      <c r="AZ2352" s="162" t="s">
        <v>274</v>
      </c>
      <c r="BA2352" s="162">
        <v>0</v>
      </c>
      <c r="BB2352" s="159">
        <v>7876.92</v>
      </c>
      <c r="BC2352" s="162" t="s">
        <v>274</v>
      </c>
      <c r="BD2352" s="162">
        <v>0</v>
      </c>
      <c r="BE2352" s="159">
        <v>328.21</v>
      </c>
      <c r="BF2352" s="159">
        <v>328.21</v>
      </c>
      <c r="BG2352" s="159">
        <v>8205.13</v>
      </c>
    </row>
    <row r="2353" ht="28.05" customHeight="1" spans="1:59">
      <c r="A2353" s="149"/>
      <c r="B2353" s="149"/>
      <c r="C2353" s="149"/>
      <c r="D2353" s="149" t="s">
        <v>3726</v>
      </c>
      <c r="E2353" s="340" t="s">
        <v>10723</v>
      </c>
      <c r="F2353" s="149" t="s">
        <v>3726</v>
      </c>
      <c r="G2353" s="149" t="s">
        <v>10724</v>
      </c>
      <c r="H2353" s="149" t="s">
        <v>158</v>
      </c>
      <c r="I2353" s="149" t="s">
        <v>4555</v>
      </c>
      <c r="J2353" s="149" t="s">
        <v>10725</v>
      </c>
      <c r="K2353" s="149"/>
      <c r="L2353" s="149" t="s">
        <v>262</v>
      </c>
      <c r="M2353" s="149"/>
      <c r="N2353" s="149" t="s">
        <v>263</v>
      </c>
      <c r="O2353" s="149" t="s">
        <v>214</v>
      </c>
      <c r="P2353" s="149" t="s">
        <v>53</v>
      </c>
      <c r="Q2353" s="149"/>
      <c r="R2353" s="149" t="s">
        <v>3921</v>
      </c>
      <c r="S2353" s="149" t="s">
        <v>4406</v>
      </c>
      <c r="T2353" s="149" t="s">
        <v>142</v>
      </c>
      <c r="U2353" s="149" t="s">
        <v>267</v>
      </c>
      <c r="V2353" s="149"/>
      <c r="W2353" s="149"/>
      <c r="X2353" s="149" t="s">
        <v>336</v>
      </c>
      <c r="Y2353" s="149"/>
      <c r="Z2353" s="149"/>
      <c r="AA2353" s="149"/>
      <c r="AB2353" s="149" t="s">
        <v>269</v>
      </c>
      <c r="AC2353" s="149" t="s">
        <v>270</v>
      </c>
      <c r="AD2353" s="149" t="s">
        <v>142</v>
      </c>
      <c r="AE2353" s="149" t="s">
        <v>271</v>
      </c>
      <c r="AF2353" s="149"/>
      <c r="AG2353" s="149" t="s">
        <v>1098</v>
      </c>
      <c r="AH2353" s="149" t="s">
        <v>273</v>
      </c>
      <c r="AI2353" s="158">
        <v>78</v>
      </c>
      <c r="AJ2353" s="149"/>
      <c r="AK2353" s="159" t="s">
        <v>274</v>
      </c>
      <c r="AL2353" s="159" t="s">
        <v>274</v>
      </c>
      <c r="AM2353" s="149" t="s">
        <v>274</v>
      </c>
      <c r="AN2353" s="160">
        <v>4</v>
      </c>
      <c r="AO2353" s="149"/>
      <c r="AP2353" s="149" t="s">
        <v>274</v>
      </c>
      <c r="AQ2353" s="149" t="s">
        <v>275</v>
      </c>
      <c r="AR2353" s="158">
        <v>1</v>
      </c>
      <c r="AS2353" s="149" t="s">
        <v>275</v>
      </c>
      <c r="AT2353" s="149" t="s">
        <v>276</v>
      </c>
      <c r="AU2353" s="161">
        <v>1</v>
      </c>
      <c r="AV2353" s="159">
        <v>2876.11</v>
      </c>
      <c r="AW2353" s="159">
        <v>115.04</v>
      </c>
      <c r="AX2353" s="149" t="s">
        <v>274</v>
      </c>
      <c r="AY2353" s="159">
        <v>30.07</v>
      </c>
      <c r="AZ2353" s="159">
        <v>30.07</v>
      </c>
      <c r="BA2353" s="159">
        <v>120.28</v>
      </c>
      <c r="BB2353" s="159">
        <v>2219.76</v>
      </c>
      <c r="BC2353" s="162" t="s">
        <v>274</v>
      </c>
      <c r="BD2353" s="162">
        <v>0</v>
      </c>
      <c r="BE2353" s="159">
        <v>656.35</v>
      </c>
      <c r="BF2353" s="159">
        <v>656.35</v>
      </c>
      <c r="BG2353" s="159">
        <v>2876.11</v>
      </c>
    </row>
    <row r="2354" ht="28.05" customHeight="1" spans="1:59">
      <c r="A2354" s="149"/>
      <c r="B2354" s="149"/>
      <c r="C2354" s="149"/>
      <c r="D2354" s="149" t="s">
        <v>3726</v>
      </c>
      <c r="E2354" s="340" t="s">
        <v>10726</v>
      </c>
      <c r="F2354" s="149" t="s">
        <v>3726</v>
      </c>
      <c r="G2354" s="149" t="s">
        <v>10727</v>
      </c>
      <c r="H2354" s="149" t="s">
        <v>9459</v>
      </c>
      <c r="I2354" s="149" t="s">
        <v>9460</v>
      </c>
      <c r="J2354" s="149" t="s">
        <v>10728</v>
      </c>
      <c r="K2354" s="149"/>
      <c r="L2354" s="149" t="s">
        <v>287</v>
      </c>
      <c r="M2354" s="149"/>
      <c r="N2354" s="149" t="s">
        <v>263</v>
      </c>
      <c r="O2354" s="149" t="s">
        <v>214</v>
      </c>
      <c r="P2354" s="149" t="s">
        <v>53</v>
      </c>
      <c r="Q2354" s="149"/>
      <c r="R2354" s="149" t="s">
        <v>10729</v>
      </c>
      <c r="S2354" s="149" t="s">
        <v>6852</v>
      </c>
      <c r="T2354" s="149" t="s">
        <v>414</v>
      </c>
      <c r="U2354" s="149" t="s">
        <v>267</v>
      </c>
      <c r="V2354" s="149"/>
      <c r="W2354" s="149"/>
      <c r="X2354" s="149" t="s">
        <v>336</v>
      </c>
      <c r="Y2354" s="149"/>
      <c r="Z2354" s="149"/>
      <c r="AA2354" s="149"/>
      <c r="AB2354" s="149" t="s">
        <v>269</v>
      </c>
      <c r="AC2354" s="149" t="s">
        <v>270</v>
      </c>
      <c r="AD2354" s="149" t="s">
        <v>414</v>
      </c>
      <c r="AE2354" s="149" t="s">
        <v>271</v>
      </c>
      <c r="AF2354" s="149"/>
      <c r="AG2354" s="149" t="s">
        <v>1098</v>
      </c>
      <c r="AH2354" s="149" t="s">
        <v>273</v>
      </c>
      <c r="AI2354" s="158">
        <v>21</v>
      </c>
      <c r="AJ2354" s="149"/>
      <c r="AK2354" s="159" t="s">
        <v>274</v>
      </c>
      <c r="AL2354" s="159" t="s">
        <v>274</v>
      </c>
      <c r="AM2354" s="149" t="s">
        <v>274</v>
      </c>
      <c r="AN2354" s="160">
        <v>4</v>
      </c>
      <c r="AO2354" s="149"/>
      <c r="AP2354" s="149" t="s">
        <v>274</v>
      </c>
      <c r="AQ2354" s="149" t="s">
        <v>275</v>
      </c>
      <c r="AR2354" s="158">
        <v>1</v>
      </c>
      <c r="AS2354" s="149" t="s">
        <v>275</v>
      </c>
      <c r="AT2354" s="149" t="s">
        <v>276</v>
      </c>
      <c r="AU2354" s="161">
        <v>1</v>
      </c>
      <c r="AV2354" s="159">
        <v>77876.11</v>
      </c>
      <c r="AW2354" s="159">
        <v>3115.04</v>
      </c>
      <c r="AX2354" s="149" t="s">
        <v>274</v>
      </c>
      <c r="AY2354" s="159">
        <v>778.76</v>
      </c>
      <c r="AZ2354" s="159">
        <v>778.76</v>
      </c>
      <c r="BA2354" s="159">
        <v>3115.04</v>
      </c>
      <c r="BB2354" s="159">
        <v>16353.96</v>
      </c>
      <c r="BC2354" s="162" t="s">
        <v>274</v>
      </c>
      <c r="BD2354" s="162">
        <v>0</v>
      </c>
      <c r="BE2354" s="159">
        <v>61522.15</v>
      </c>
      <c r="BF2354" s="159">
        <v>61522.15</v>
      </c>
      <c r="BG2354" s="159">
        <v>77876.11</v>
      </c>
    </row>
    <row r="2355" ht="28.05" customHeight="1" spans="1:59">
      <c r="A2355" s="149"/>
      <c r="B2355" s="149"/>
      <c r="C2355" s="149"/>
      <c r="D2355" s="149" t="s">
        <v>3726</v>
      </c>
      <c r="E2355" s="340" t="s">
        <v>10730</v>
      </c>
      <c r="F2355" s="149" t="s">
        <v>3726</v>
      </c>
      <c r="G2355" s="149" t="s">
        <v>10731</v>
      </c>
      <c r="H2355" s="149" t="s">
        <v>10732</v>
      </c>
      <c r="I2355" s="149" t="s">
        <v>10733</v>
      </c>
      <c r="J2355" s="149" t="s">
        <v>10734</v>
      </c>
      <c r="K2355" s="149"/>
      <c r="L2355" s="149" t="s">
        <v>287</v>
      </c>
      <c r="M2355" s="149"/>
      <c r="N2355" s="149" t="s">
        <v>263</v>
      </c>
      <c r="O2355" s="149" t="s">
        <v>214</v>
      </c>
      <c r="P2355" s="149" t="s">
        <v>53</v>
      </c>
      <c r="Q2355" s="149"/>
      <c r="R2355" s="149" t="s">
        <v>3921</v>
      </c>
      <c r="S2355" s="149" t="s">
        <v>5890</v>
      </c>
      <c r="T2355" s="149" t="s">
        <v>3699</v>
      </c>
      <c r="U2355" s="149" t="s">
        <v>267</v>
      </c>
      <c r="V2355" s="149"/>
      <c r="W2355" s="149"/>
      <c r="X2355" s="149" t="s">
        <v>336</v>
      </c>
      <c r="Y2355" s="149"/>
      <c r="Z2355" s="149"/>
      <c r="AA2355" s="149"/>
      <c r="AB2355" s="149" t="s">
        <v>269</v>
      </c>
      <c r="AC2355" s="149" t="s">
        <v>270</v>
      </c>
      <c r="AD2355" s="149" t="s">
        <v>3699</v>
      </c>
      <c r="AE2355" s="149" t="s">
        <v>271</v>
      </c>
      <c r="AF2355" s="149"/>
      <c r="AG2355" s="149" t="s">
        <v>1098</v>
      </c>
      <c r="AH2355" s="149" t="s">
        <v>273</v>
      </c>
      <c r="AI2355" s="158">
        <v>67</v>
      </c>
      <c r="AJ2355" s="149"/>
      <c r="AK2355" s="159" t="s">
        <v>274</v>
      </c>
      <c r="AL2355" s="159" t="s">
        <v>274</v>
      </c>
      <c r="AM2355" s="149" t="s">
        <v>274</v>
      </c>
      <c r="AN2355" s="160">
        <v>4</v>
      </c>
      <c r="AO2355" s="149"/>
      <c r="AP2355" s="149" t="s">
        <v>274</v>
      </c>
      <c r="AQ2355" s="149" t="s">
        <v>275</v>
      </c>
      <c r="AR2355" s="158">
        <v>1</v>
      </c>
      <c r="AS2355" s="149" t="s">
        <v>275</v>
      </c>
      <c r="AT2355" s="149" t="s">
        <v>276</v>
      </c>
      <c r="AU2355" s="161">
        <v>1</v>
      </c>
      <c r="AV2355" s="159">
        <v>3232.76</v>
      </c>
      <c r="AW2355" s="159">
        <v>129.31</v>
      </c>
      <c r="AX2355" s="149" t="s">
        <v>274</v>
      </c>
      <c r="AY2355" s="159">
        <v>33.3</v>
      </c>
      <c r="AZ2355" s="159">
        <v>33.3</v>
      </c>
      <c r="BA2355" s="159">
        <v>133.2</v>
      </c>
      <c r="BB2355" s="159">
        <v>2137.66</v>
      </c>
      <c r="BC2355" s="162" t="s">
        <v>274</v>
      </c>
      <c r="BD2355" s="162">
        <v>0</v>
      </c>
      <c r="BE2355" s="159">
        <v>1095.1</v>
      </c>
      <c r="BF2355" s="159">
        <v>1095.1</v>
      </c>
      <c r="BG2355" s="159">
        <v>3232.76</v>
      </c>
    </row>
    <row r="2356" ht="28.05" customHeight="1" spans="1:59">
      <c r="A2356" s="149"/>
      <c r="B2356" s="149"/>
      <c r="C2356" s="149"/>
      <c r="D2356" s="149" t="s">
        <v>3726</v>
      </c>
      <c r="E2356" s="340" t="s">
        <v>10735</v>
      </c>
      <c r="F2356" s="149" t="s">
        <v>3726</v>
      </c>
      <c r="G2356" s="149" t="s">
        <v>10736</v>
      </c>
      <c r="H2356" s="149" t="s">
        <v>10737</v>
      </c>
      <c r="I2356" s="149" t="s">
        <v>7526</v>
      </c>
      <c r="J2356" s="149" t="s">
        <v>10738</v>
      </c>
      <c r="K2356" s="149"/>
      <c r="L2356" s="149" t="s">
        <v>262</v>
      </c>
      <c r="M2356" s="149"/>
      <c r="N2356" s="149" t="s">
        <v>263</v>
      </c>
      <c r="O2356" s="149" t="s">
        <v>214</v>
      </c>
      <c r="P2356" s="149" t="s">
        <v>53</v>
      </c>
      <c r="Q2356" s="149"/>
      <c r="R2356" s="149" t="s">
        <v>7360</v>
      </c>
      <c r="S2356" s="149" t="s">
        <v>7339</v>
      </c>
      <c r="T2356" s="149" t="s">
        <v>120</v>
      </c>
      <c r="U2356" s="149" t="s">
        <v>267</v>
      </c>
      <c r="V2356" s="149"/>
      <c r="W2356" s="149"/>
      <c r="X2356" s="149" t="s">
        <v>268</v>
      </c>
      <c r="Y2356" s="149"/>
      <c r="Z2356" s="149"/>
      <c r="AA2356" s="149"/>
      <c r="AB2356" s="149" t="s">
        <v>269</v>
      </c>
      <c r="AC2356" s="149" t="s">
        <v>318</v>
      </c>
      <c r="AD2356" s="149" t="s">
        <v>120</v>
      </c>
      <c r="AE2356" s="149" t="s">
        <v>271</v>
      </c>
      <c r="AF2356" s="149"/>
      <c r="AG2356" s="149" t="s">
        <v>1098</v>
      </c>
      <c r="AH2356" s="149" t="s">
        <v>273</v>
      </c>
      <c r="AI2356" s="158">
        <v>96</v>
      </c>
      <c r="AJ2356" s="149"/>
      <c r="AK2356" s="159" t="s">
        <v>274</v>
      </c>
      <c r="AL2356" s="159" t="s">
        <v>274</v>
      </c>
      <c r="AM2356" s="149" t="s">
        <v>274</v>
      </c>
      <c r="AN2356" s="160">
        <v>4</v>
      </c>
      <c r="AO2356" s="149"/>
      <c r="AP2356" s="149" t="s">
        <v>274</v>
      </c>
      <c r="AQ2356" s="149" t="s">
        <v>275</v>
      </c>
      <c r="AR2356" s="158">
        <v>1</v>
      </c>
      <c r="AS2356" s="149" t="s">
        <v>275</v>
      </c>
      <c r="AT2356" s="149" t="s">
        <v>276</v>
      </c>
      <c r="AU2356" s="161">
        <v>1</v>
      </c>
      <c r="AV2356" s="159">
        <v>38461.54</v>
      </c>
      <c r="AW2356" s="159">
        <v>1538.46</v>
      </c>
      <c r="AX2356" s="149" t="s">
        <v>274</v>
      </c>
      <c r="AY2356" s="162">
        <v>0</v>
      </c>
      <c r="AZ2356" s="162" t="s">
        <v>274</v>
      </c>
      <c r="BA2356" s="162">
        <v>0</v>
      </c>
      <c r="BB2356" s="159">
        <v>36923.08</v>
      </c>
      <c r="BC2356" s="162" t="s">
        <v>274</v>
      </c>
      <c r="BD2356" s="162">
        <v>0</v>
      </c>
      <c r="BE2356" s="159">
        <v>1538.46</v>
      </c>
      <c r="BF2356" s="159">
        <v>1538.46</v>
      </c>
      <c r="BG2356" s="159">
        <v>38461.54</v>
      </c>
    </row>
    <row r="2357" ht="28.05" customHeight="1" spans="1:59">
      <c r="A2357" s="149"/>
      <c r="B2357" s="149"/>
      <c r="C2357" s="149"/>
      <c r="D2357" s="149" t="s">
        <v>3726</v>
      </c>
      <c r="E2357" s="340" t="s">
        <v>10739</v>
      </c>
      <c r="F2357" s="149" t="s">
        <v>3726</v>
      </c>
      <c r="G2357" s="149" t="s">
        <v>10740</v>
      </c>
      <c r="H2357" s="149" t="s">
        <v>10741</v>
      </c>
      <c r="I2357" s="149" t="s">
        <v>10742</v>
      </c>
      <c r="J2357" s="149" t="s">
        <v>10743</v>
      </c>
      <c r="K2357" s="149"/>
      <c r="L2357" s="149" t="s">
        <v>287</v>
      </c>
      <c r="M2357" s="149"/>
      <c r="N2357" s="149" t="s">
        <v>263</v>
      </c>
      <c r="O2357" s="149" t="s">
        <v>214</v>
      </c>
      <c r="P2357" s="149" t="s">
        <v>53</v>
      </c>
      <c r="Q2357" s="149"/>
      <c r="R2357" s="149" t="s">
        <v>333</v>
      </c>
      <c r="S2357" s="149" t="s">
        <v>289</v>
      </c>
      <c r="T2357" s="149" t="s">
        <v>10505</v>
      </c>
      <c r="U2357" s="149" t="s">
        <v>267</v>
      </c>
      <c r="V2357" s="149"/>
      <c r="W2357" s="149"/>
      <c r="X2357" s="149" t="s">
        <v>336</v>
      </c>
      <c r="Y2357" s="149"/>
      <c r="Z2357" s="149"/>
      <c r="AA2357" s="149"/>
      <c r="AB2357" s="149" t="s">
        <v>269</v>
      </c>
      <c r="AC2357" s="149" t="s">
        <v>318</v>
      </c>
      <c r="AD2357" s="149" t="s">
        <v>10505</v>
      </c>
      <c r="AE2357" s="149" t="s">
        <v>271</v>
      </c>
      <c r="AF2357" s="149"/>
      <c r="AG2357" s="149" t="s">
        <v>1098</v>
      </c>
      <c r="AH2357" s="149" t="s">
        <v>273</v>
      </c>
      <c r="AI2357" s="158">
        <v>96</v>
      </c>
      <c r="AJ2357" s="149"/>
      <c r="AK2357" s="159" t="s">
        <v>274</v>
      </c>
      <c r="AL2357" s="159" t="s">
        <v>274</v>
      </c>
      <c r="AM2357" s="149" t="s">
        <v>274</v>
      </c>
      <c r="AN2357" s="160">
        <v>4</v>
      </c>
      <c r="AO2357" s="149"/>
      <c r="AP2357" s="149" t="s">
        <v>274</v>
      </c>
      <c r="AQ2357" s="149" t="s">
        <v>275</v>
      </c>
      <c r="AR2357" s="158">
        <v>1</v>
      </c>
      <c r="AS2357" s="149" t="s">
        <v>275</v>
      </c>
      <c r="AT2357" s="149" t="s">
        <v>276</v>
      </c>
      <c r="AU2357" s="161">
        <v>1</v>
      </c>
      <c r="AV2357" s="159">
        <v>9321.37</v>
      </c>
      <c r="AW2357" s="159">
        <v>372.85</v>
      </c>
      <c r="AX2357" s="149" t="s">
        <v>274</v>
      </c>
      <c r="AY2357" s="162">
        <v>0</v>
      </c>
      <c r="AZ2357" s="162" t="s">
        <v>274</v>
      </c>
      <c r="BA2357" s="162">
        <v>0</v>
      </c>
      <c r="BB2357" s="159">
        <v>8948.52</v>
      </c>
      <c r="BC2357" s="162" t="s">
        <v>274</v>
      </c>
      <c r="BD2357" s="162">
        <v>0</v>
      </c>
      <c r="BE2357" s="159">
        <v>372.85</v>
      </c>
      <c r="BF2357" s="159">
        <v>372.85</v>
      </c>
      <c r="BG2357" s="159">
        <v>9321.37</v>
      </c>
    </row>
    <row r="2358" ht="28.05" customHeight="1" spans="1:59">
      <c r="A2358" s="149"/>
      <c r="B2358" s="149"/>
      <c r="C2358" s="149"/>
      <c r="D2358" s="149" t="s">
        <v>3726</v>
      </c>
      <c r="E2358" s="340" t="s">
        <v>10744</v>
      </c>
      <c r="F2358" s="149" t="s">
        <v>3726</v>
      </c>
      <c r="G2358" s="149" t="s">
        <v>10745</v>
      </c>
      <c r="H2358" s="149" t="s">
        <v>10746</v>
      </c>
      <c r="I2358" s="149" t="s">
        <v>10721</v>
      </c>
      <c r="J2358" s="149" t="s">
        <v>10747</v>
      </c>
      <c r="K2358" s="149"/>
      <c r="L2358" s="149" t="s">
        <v>287</v>
      </c>
      <c r="M2358" s="149"/>
      <c r="N2358" s="149" t="s">
        <v>263</v>
      </c>
      <c r="O2358" s="149" t="s">
        <v>214</v>
      </c>
      <c r="P2358" s="149" t="s">
        <v>53</v>
      </c>
      <c r="Q2358" s="149"/>
      <c r="R2358" s="149" t="s">
        <v>333</v>
      </c>
      <c r="S2358" s="149" t="s">
        <v>289</v>
      </c>
      <c r="T2358" s="149" t="s">
        <v>10259</v>
      </c>
      <c r="U2358" s="149" t="s">
        <v>267</v>
      </c>
      <c r="V2358" s="149"/>
      <c r="W2358" s="149"/>
      <c r="X2358" s="149" t="s">
        <v>336</v>
      </c>
      <c r="Y2358" s="149"/>
      <c r="Z2358" s="149"/>
      <c r="AA2358" s="149"/>
      <c r="AB2358" s="149" t="s">
        <v>269</v>
      </c>
      <c r="AC2358" s="149" t="s">
        <v>318</v>
      </c>
      <c r="AD2358" s="149" t="s">
        <v>10259</v>
      </c>
      <c r="AE2358" s="149" t="s">
        <v>271</v>
      </c>
      <c r="AF2358" s="149"/>
      <c r="AG2358" s="149" t="s">
        <v>1098</v>
      </c>
      <c r="AH2358" s="149" t="s">
        <v>273</v>
      </c>
      <c r="AI2358" s="158">
        <v>96</v>
      </c>
      <c r="AJ2358" s="149"/>
      <c r="AK2358" s="159" t="s">
        <v>274</v>
      </c>
      <c r="AL2358" s="159" t="s">
        <v>274</v>
      </c>
      <c r="AM2358" s="149" t="s">
        <v>274</v>
      </c>
      <c r="AN2358" s="160">
        <v>4</v>
      </c>
      <c r="AO2358" s="149"/>
      <c r="AP2358" s="149" t="s">
        <v>274</v>
      </c>
      <c r="AQ2358" s="149" t="s">
        <v>275</v>
      </c>
      <c r="AR2358" s="158">
        <v>1</v>
      </c>
      <c r="AS2358" s="149" t="s">
        <v>275</v>
      </c>
      <c r="AT2358" s="149" t="s">
        <v>276</v>
      </c>
      <c r="AU2358" s="161">
        <v>1</v>
      </c>
      <c r="AV2358" s="159">
        <v>192307.69</v>
      </c>
      <c r="AW2358" s="159">
        <v>7692.31</v>
      </c>
      <c r="AX2358" s="149" t="s">
        <v>274</v>
      </c>
      <c r="AY2358" s="162">
        <v>0</v>
      </c>
      <c r="AZ2358" s="162" t="s">
        <v>274</v>
      </c>
      <c r="BA2358" s="162">
        <v>0</v>
      </c>
      <c r="BB2358" s="159">
        <v>184615.38</v>
      </c>
      <c r="BC2358" s="162" t="s">
        <v>274</v>
      </c>
      <c r="BD2358" s="162">
        <v>0</v>
      </c>
      <c r="BE2358" s="159">
        <v>7692.31</v>
      </c>
      <c r="BF2358" s="159">
        <v>7692.31</v>
      </c>
      <c r="BG2358" s="159">
        <v>192307.69</v>
      </c>
    </row>
    <row r="2359" ht="28.05" customHeight="1" spans="1:59">
      <c r="A2359" s="149"/>
      <c r="B2359" s="149"/>
      <c r="C2359" s="149"/>
      <c r="D2359" s="149" t="s">
        <v>3726</v>
      </c>
      <c r="E2359" s="340" t="s">
        <v>10748</v>
      </c>
      <c r="F2359" s="149" t="s">
        <v>3726</v>
      </c>
      <c r="G2359" s="149" t="s">
        <v>10749</v>
      </c>
      <c r="H2359" s="149" t="s">
        <v>158</v>
      </c>
      <c r="I2359" s="149" t="s">
        <v>4555</v>
      </c>
      <c r="J2359" s="149" t="s">
        <v>10750</v>
      </c>
      <c r="K2359" s="149"/>
      <c r="L2359" s="149" t="s">
        <v>262</v>
      </c>
      <c r="M2359" s="149"/>
      <c r="N2359" s="149" t="s">
        <v>263</v>
      </c>
      <c r="O2359" s="149" t="s">
        <v>214</v>
      </c>
      <c r="P2359" s="149" t="s">
        <v>53</v>
      </c>
      <c r="Q2359" s="149"/>
      <c r="R2359" s="149" t="s">
        <v>3921</v>
      </c>
      <c r="S2359" s="149" t="s">
        <v>4406</v>
      </c>
      <c r="T2359" s="149" t="s">
        <v>142</v>
      </c>
      <c r="U2359" s="149" t="s">
        <v>267</v>
      </c>
      <c r="V2359" s="149"/>
      <c r="W2359" s="149"/>
      <c r="X2359" s="149" t="s">
        <v>336</v>
      </c>
      <c r="Y2359" s="149"/>
      <c r="Z2359" s="149"/>
      <c r="AA2359" s="149"/>
      <c r="AB2359" s="149" t="s">
        <v>269</v>
      </c>
      <c r="AC2359" s="149" t="s">
        <v>270</v>
      </c>
      <c r="AD2359" s="149" t="s">
        <v>142</v>
      </c>
      <c r="AE2359" s="149" t="s">
        <v>271</v>
      </c>
      <c r="AF2359" s="149"/>
      <c r="AG2359" s="149" t="s">
        <v>1098</v>
      </c>
      <c r="AH2359" s="149" t="s">
        <v>273</v>
      </c>
      <c r="AI2359" s="158">
        <v>78</v>
      </c>
      <c r="AJ2359" s="149"/>
      <c r="AK2359" s="159" t="s">
        <v>274</v>
      </c>
      <c r="AL2359" s="159" t="s">
        <v>274</v>
      </c>
      <c r="AM2359" s="149" t="s">
        <v>274</v>
      </c>
      <c r="AN2359" s="160">
        <v>4</v>
      </c>
      <c r="AO2359" s="149"/>
      <c r="AP2359" s="149" t="s">
        <v>274</v>
      </c>
      <c r="AQ2359" s="149" t="s">
        <v>275</v>
      </c>
      <c r="AR2359" s="158">
        <v>1</v>
      </c>
      <c r="AS2359" s="149" t="s">
        <v>275</v>
      </c>
      <c r="AT2359" s="149" t="s">
        <v>276</v>
      </c>
      <c r="AU2359" s="161">
        <v>1</v>
      </c>
      <c r="AV2359" s="159">
        <v>2876.11</v>
      </c>
      <c r="AW2359" s="159">
        <v>115.04</v>
      </c>
      <c r="AX2359" s="149" t="s">
        <v>274</v>
      </c>
      <c r="AY2359" s="159">
        <v>30.07</v>
      </c>
      <c r="AZ2359" s="159">
        <v>30.07</v>
      </c>
      <c r="BA2359" s="159">
        <v>120.28</v>
      </c>
      <c r="BB2359" s="159">
        <v>2219.76</v>
      </c>
      <c r="BC2359" s="162" t="s">
        <v>274</v>
      </c>
      <c r="BD2359" s="162">
        <v>0</v>
      </c>
      <c r="BE2359" s="159">
        <v>656.35</v>
      </c>
      <c r="BF2359" s="159">
        <v>656.35</v>
      </c>
      <c r="BG2359" s="159">
        <v>2876.11</v>
      </c>
    </row>
    <row r="2360" ht="28.05" customHeight="1" spans="1:59">
      <c r="A2360" s="149"/>
      <c r="B2360" s="149"/>
      <c r="C2360" s="149"/>
      <c r="D2360" s="149" t="s">
        <v>3726</v>
      </c>
      <c r="E2360" s="340" t="s">
        <v>10751</v>
      </c>
      <c r="F2360" s="149" t="s">
        <v>3726</v>
      </c>
      <c r="G2360" s="149" t="s">
        <v>10752</v>
      </c>
      <c r="H2360" s="149" t="s">
        <v>10753</v>
      </c>
      <c r="I2360" s="149" t="s">
        <v>9460</v>
      </c>
      <c r="J2360" s="149" t="s">
        <v>10754</v>
      </c>
      <c r="K2360" s="149"/>
      <c r="L2360" s="149" t="s">
        <v>287</v>
      </c>
      <c r="M2360" s="149"/>
      <c r="N2360" s="149" t="s">
        <v>263</v>
      </c>
      <c r="O2360" s="149" t="s">
        <v>214</v>
      </c>
      <c r="P2360" s="149" t="s">
        <v>53</v>
      </c>
      <c r="Q2360" s="149"/>
      <c r="R2360" s="149" t="s">
        <v>10755</v>
      </c>
      <c r="S2360" s="149" t="s">
        <v>6852</v>
      </c>
      <c r="T2360" s="149" t="s">
        <v>414</v>
      </c>
      <c r="U2360" s="149" t="s">
        <v>267</v>
      </c>
      <c r="V2360" s="149"/>
      <c r="W2360" s="149"/>
      <c r="X2360" s="149" t="s">
        <v>336</v>
      </c>
      <c r="Y2360" s="149"/>
      <c r="Z2360" s="149"/>
      <c r="AA2360" s="149"/>
      <c r="AB2360" s="149" t="s">
        <v>269</v>
      </c>
      <c r="AC2360" s="149" t="s">
        <v>270</v>
      </c>
      <c r="AD2360" s="149" t="s">
        <v>414</v>
      </c>
      <c r="AE2360" s="149" t="s">
        <v>271</v>
      </c>
      <c r="AF2360" s="149"/>
      <c r="AG2360" s="149" t="s">
        <v>1098</v>
      </c>
      <c r="AH2360" s="149" t="s">
        <v>273</v>
      </c>
      <c r="AI2360" s="158">
        <v>21</v>
      </c>
      <c r="AJ2360" s="149"/>
      <c r="AK2360" s="159" t="s">
        <v>274</v>
      </c>
      <c r="AL2360" s="159" t="s">
        <v>274</v>
      </c>
      <c r="AM2360" s="149" t="s">
        <v>274</v>
      </c>
      <c r="AN2360" s="160">
        <v>4</v>
      </c>
      <c r="AO2360" s="149"/>
      <c r="AP2360" s="149" t="s">
        <v>274</v>
      </c>
      <c r="AQ2360" s="149" t="s">
        <v>275</v>
      </c>
      <c r="AR2360" s="158">
        <v>1</v>
      </c>
      <c r="AS2360" s="149" t="s">
        <v>275</v>
      </c>
      <c r="AT2360" s="149" t="s">
        <v>276</v>
      </c>
      <c r="AU2360" s="161">
        <v>1</v>
      </c>
      <c r="AV2360" s="159">
        <v>76991.15</v>
      </c>
      <c r="AW2360" s="159">
        <v>3079.65</v>
      </c>
      <c r="AX2360" s="149" t="s">
        <v>274</v>
      </c>
      <c r="AY2360" s="159">
        <v>769.91</v>
      </c>
      <c r="AZ2360" s="159">
        <v>769.91</v>
      </c>
      <c r="BA2360" s="159">
        <v>3079.64</v>
      </c>
      <c r="BB2360" s="159">
        <v>16168.11</v>
      </c>
      <c r="BC2360" s="162" t="s">
        <v>274</v>
      </c>
      <c r="BD2360" s="162">
        <v>0</v>
      </c>
      <c r="BE2360" s="159">
        <v>60823.04</v>
      </c>
      <c r="BF2360" s="159">
        <v>60823.04</v>
      </c>
      <c r="BG2360" s="159">
        <v>76991.15</v>
      </c>
    </row>
    <row r="2361" ht="28.05" customHeight="1" spans="1:59">
      <c r="A2361" s="149"/>
      <c r="B2361" s="149"/>
      <c r="C2361" s="149"/>
      <c r="D2361" s="149" t="s">
        <v>3726</v>
      </c>
      <c r="E2361" s="340" t="s">
        <v>10756</v>
      </c>
      <c r="F2361" s="149" t="s">
        <v>3726</v>
      </c>
      <c r="G2361" s="149" t="s">
        <v>10757</v>
      </c>
      <c r="H2361" s="149" t="s">
        <v>10732</v>
      </c>
      <c r="I2361" s="149" t="s">
        <v>10733</v>
      </c>
      <c r="J2361" s="149" t="s">
        <v>10758</v>
      </c>
      <c r="K2361" s="149"/>
      <c r="L2361" s="149" t="s">
        <v>287</v>
      </c>
      <c r="M2361" s="149"/>
      <c r="N2361" s="149" t="s">
        <v>263</v>
      </c>
      <c r="O2361" s="149" t="s">
        <v>214</v>
      </c>
      <c r="P2361" s="149" t="s">
        <v>53</v>
      </c>
      <c r="Q2361" s="149"/>
      <c r="R2361" s="149" t="s">
        <v>3921</v>
      </c>
      <c r="S2361" s="149" t="s">
        <v>5890</v>
      </c>
      <c r="T2361" s="149" t="s">
        <v>3699</v>
      </c>
      <c r="U2361" s="149" t="s">
        <v>267</v>
      </c>
      <c r="V2361" s="149"/>
      <c r="W2361" s="149"/>
      <c r="X2361" s="149" t="s">
        <v>336</v>
      </c>
      <c r="Y2361" s="149"/>
      <c r="Z2361" s="149"/>
      <c r="AA2361" s="149"/>
      <c r="AB2361" s="149" t="s">
        <v>269</v>
      </c>
      <c r="AC2361" s="149" t="s">
        <v>270</v>
      </c>
      <c r="AD2361" s="149" t="s">
        <v>3699</v>
      </c>
      <c r="AE2361" s="149" t="s">
        <v>271</v>
      </c>
      <c r="AF2361" s="149"/>
      <c r="AG2361" s="149" t="s">
        <v>1098</v>
      </c>
      <c r="AH2361" s="149" t="s">
        <v>273</v>
      </c>
      <c r="AI2361" s="158">
        <v>67</v>
      </c>
      <c r="AJ2361" s="149"/>
      <c r="AK2361" s="159" t="s">
        <v>274</v>
      </c>
      <c r="AL2361" s="159" t="s">
        <v>274</v>
      </c>
      <c r="AM2361" s="149" t="s">
        <v>274</v>
      </c>
      <c r="AN2361" s="160">
        <v>4</v>
      </c>
      <c r="AO2361" s="149"/>
      <c r="AP2361" s="149" t="s">
        <v>274</v>
      </c>
      <c r="AQ2361" s="149" t="s">
        <v>275</v>
      </c>
      <c r="AR2361" s="158">
        <v>1</v>
      </c>
      <c r="AS2361" s="149" t="s">
        <v>275</v>
      </c>
      <c r="AT2361" s="149" t="s">
        <v>276</v>
      </c>
      <c r="AU2361" s="161">
        <v>1</v>
      </c>
      <c r="AV2361" s="159">
        <v>3232.76</v>
      </c>
      <c r="AW2361" s="159">
        <v>129.31</v>
      </c>
      <c r="AX2361" s="149" t="s">
        <v>274</v>
      </c>
      <c r="AY2361" s="159">
        <v>33.3</v>
      </c>
      <c r="AZ2361" s="159">
        <v>33.3</v>
      </c>
      <c r="BA2361" s="159">
        <v>133.2</v>
      </c>
      <c r="BB2361" s="159">
        <v>2137.66</v>
      </c>
      <c r="BC2361" s="162" t="s">
        <v>274</v>
      </c>
      <c r="BD2361" s="162">
        <v>0</v>
      </c>
      <c r="BE2361" s="159">
        <v>1095.1</v>
      </c>
      <c r="BF2361" s="159">
        <v>1095.1</v>
      </c>
      <c r="BG2361" s="159">
        <v>3232.76</v>
      </c>
    </row>
    <row r="2362" ht="28.05" customHeight="1" spans="1:59">
      <c r="A2362" s="149"/>
      <c r="B2362" s="149"/>
      <c r="C2362" s="149"/>
      <c r="D2362" s="149" t="s">
        <v>3726</v>
      </c>
      <c r="E2362" s="340" t="s">
        <v>10759</v>
      </c>
      <c r="F2362" s="149" t="s">
        <v>3726</v>
      </c>
      <c r="G2362" s="149" t="s">
        <v>10760</v>
      </c>
      <c r="H2362" s="149" t="s">
        <v>10761</v>
      </c>
      <c r="I2362" s="149"/>
      <c r="J2362" s="149" t="s">
        <v>10762</v>
      </c>
      <c r="K2362" s="149"/>
      <c r="L2362" s="149" t="s">
        <v>262</v>
      </c>
      <c r="M2362" s="149"/>
      <c r="N2362" s="149" t="s">
        <v>263</v>
      </c>
      <c r="O2362" s="149" t="s">
        <v>214</v>
      </c>
      <c r="P2362" s="149" t="s">
        <v>53</v>
      </c>
      <c r="Q2362" s="149"/>
      <c r="R2362" s="149" t="s">
        <v>7360</v>
      </c>
      <c r="S2362" s="149" t="s">
        <v>7339</v>
      </c>
      <c r="T2362" s="149" t="s">
        <v>120</v>
      </c>
      <c r="U2362" s="149" t="s">
        <v>267</v>
      </c>
      <c r="V2362" s="149"/>
      <c r="W2362" s="149"/>
      <c r="X2362" s="149" t="s">
        <v>268</v>
      </c>
      <c r="Y2362" s="149"/>
      <c r="Z2362" s="149"/>
      <c r="AA2362" s="149"/>
      <c r="AB2362" s="149" t="s">
        <v>269</v>
      </c>
      <c r="AC2362" s="149" t="s">
        <v>318</v>
      </c>
      <c r="AD2362" s="149" t="s">
        <v>120</v>
      </c>
      <c r="AE2362" s="149" t="s">
        <v>271</v>
      </c>
      <c r="AF2362" s="149"/>
      <c r="AG2362" s="149" t="s">
        <v>1098</v>
      </c>
      <c r="AH2362" s="149" t="s">
        <v>273</v>
      </c>
      <c r="AI2362" s="158">
        <v>96</v>
      </c>
      <c r="AJ2362" s="149"/>
      <c r="AK2362" s="159" t="s">
        <v>274</v>
      </c>
      <c r="AL2362" s="159" t="s">
        <v>274</v>
      </c>
      <c r="AM2362" s="149" t="s">
        <v>274</v>
      </c>
      <c r="AN2362" s="160">
        <v>4</v>
      </c>
      <c r="AO2362" s="149"/>
      <c r="AP2362" s="149" t="s">
        <v>274</v>
      </c>
      <c r="AQ2362" s="149" t="s">
        <v>275</v>
      </c>
      <c r="AR2362" s="158">
        <v>1</v>
      </c>
      <c r="AS2362" s="149" t="s">
        <v>275</v>
      </c>
      <c r="AT2362" s="149" t="s">
        <v>276</v>
      </c>
      <c r="AU2362" s="161">
        <v>1</v>
      </c>
      <c r="AV2362" s="159">
        <v>130769.23</v>
      </c>
      <c r="AW2362" s="159">
        <v>5230.77</v>
      </c>
      <c r="AX2362" s="149" t="s">
        <v>274</v>
      </c>
      <c r="AY2362" s="162">
        <v>0</v>
      </c>
      <c r="AZ2362" s="162" t="s">
        <v>274</v>
      </c>
      <c r="BA2362" s="162">
        <v>0</v>
      </c>
      <c r="BB2362" s="159">
        <v>125538.46</v>
      </c>
      <c r="BC2362" s="162" t="s">
        <v>274</v>
      </c>
      <c r="BD2362" s="162">
        <v>0</v>
      </c>
      <c r="BE2362" s="159">
        <v>5230.77</v>
      </c>
      <c r="BF2362" s="159">
        <v>5230.77</v>
      </c>
      <c r="BG2362" s="159">
        <v>130769.23</v>
      </c>
    </row>
    <row r="2363" ht="28.05" customHeight="1" spans="1:59">
      <c r="A2363" s="149"/>
      <c r="B2363" s="149"/>
      <c r="C2363" s="149"/>
      <c r="D2363" s="149" t="s">
        <v>3726</v>
      </c>
      <c r="E2363" s="340" t="s">
        <v>10763</v>
      </c>
      <c r="F2363" s="149" t="s">
        <v>3726</v>
      </c>
      <c r="G2363" s="149" t="s">
        <v>10764</v>
      </c>
      <c r="H2363" s="149" t="s">
        <v>10765</v>
      </c>
      <c r="I2363" s="149" t="s">
        <v>10766</v>
      </c>
      <c r="J2363" s="149" t="s">
        <v>10767</v>
      </c>
      <c r="K2363" s="149"/>
      <c r="L2363" s="149" t="s">
        <v>287</v>
      </c>
      <c r="M2363" s="149"/>
      <c r="N2363" s="149" t="s">
        <v>263</v>
      </c>
      <c r="O2363" s="149" t="s">
        <v>214</v>
      </c>
      <c r="P2363" s="149" t="s">
        <v>53</v>
      </c>
      <c r="Q2363" s="149"/>
      <c r="R2363" s="149" t="s">
        <v>333</v>
      </c>
      <c r="S2363" s="149" t="s">
        <v>289</v>
      </c>
      <c r="T2363" s="149" t="s">
        <v>10505</v>
      </c>
      <c r="U2363" s="149" t="s">
        <v>267</v>
      </c>
      <c r="V2363" s="149"/>
      <c r="W2363" s="149"/>
      <c r="X2363" s="149" t="s">
        <v>336</v>
      </c>
      <c r="Y2363" s="149"/>
      <c r="Z2363" s="149"/>
      <c r="AA2363" s="149"/>
      <c r="AB2363" s="149" t="s">
        <v>269</v>
      </c>
      <c r="AC2363" s="149" t="s">
        <v>318</v>
      </c>
      <c r="AD2363" s="149" t="s">
        <v>10505</v>
      </c>
      <c r="AE2363" s="149" t="s">
        <v>271</v>
      </c>
      <c r="AF2363" s="149"/>
      <c r="AG2363" s="149" t="s">
        <v>1098</v>
      </c>
      <c r="AH2363" s="149" t="s">
        <v>273</v>
      </c>
      <c r="AI2363" s="158">
        <v>96</v>
      </c>
      <c r="AJ2363" s="149"/>
      <c r="AK2363" s="159" t="s">
        <v>274</v>
      </c>
      <c r="AL2363" s="159" t="s">
        <v>274</v>
      </c>
      <c r="AM2363" s="149" t="s">
        <v>274</v>
      </c>
      <c r="AN2363" s="160">
        <v>4</v>
      </c>
      <c r="AO2363" s="149"/>
      <c r="AP2363" s="149" t="s">
        <v>274</v>
      </c>
      <c r="AQ2363" s="149" t="s">
        <v>275</v>
      </c>
      <c r="AR2363" s="158">
        <v>1</v>
      </c>
      <c r="AS2363" s="149" t="s">
        <v>275</v>
      </c>
      <c r="AT2363" s="149" t="s">
        <v>276</v>
      </c>
      <c r="AU2363" s="161">
        <v>1</v>
      </c>
      <c r="AV2363" s="159">
        <v>34615.38</v>
      </c>
      <c r="AW2363" s="159">
        <v>1384.62</v>
      </c>
      <c r="AX2363" s="149" t="s">
        <v>274</v>
      </c>
      <c r="AY2363" s="162">
        <v>0</v>
      </c>
      <c r="AZ2363" s="162" t="s">
        <v>274</v>
      </c>
      <c r="BA2363" s="162">
        <v>0</v>
      </c>
      <c r="BB2363" s="159">
        <v>33230.76</v>
      </c>
      <c r="BC2363" s="162" t="s">
        <v>274</v>
      </c>
      <c r="BD2363" s="162">
        <v>0</v>
      </c>
      <c r="BE2363" s="159">
        <v>1384.62</v>
      </c>
      <c r="BF2363" s="159">
        <v>1384.62</v>
      </c>
      <c r="BG2363" s="159">
        <v>34615.38</v>
      </c>
    </row>
    <row r="2364" ht="28.05" customHeight="1" spans="1:59">
      <c r="A2364" s="149"/>
      <c r="B2364" s="149"/>
      <c r="C2364" s="149"/>
      <c r="D2364" s="149" t="s">
        <v>3726</v>
      </c>
      <c r="E2364" s="340" t="s">
        <v>10768</v>
      </c>
      <c r="F2364" s="149" t="s">
        <v>3726</v>
      </c>
      <c r="G2364" s="149" t="s">
        <v>10769</v>
      </c>
      <c r="H2364" s="149" t="s">
        <v>10770</v>
      </c>
      <c r="I2364" s="149"/>
      <c r="J2364" s="149" t="s">
        <v>10771</v>
      </c>
      <c r="K2364" s="149"/>
      <c r="L2364" s="149" t="s">
        <v>287</v>
      </c>
      <c r="M2364" s="149"/>
      <c r="N2364" s="149" t="s">
        <v>263</v>
      </c>
      <c r="O2364" s="149" t="s">
        <v>214</v>
      </c>
      <c r="P2364" s="149" t="s">
        <v>53</v>
      </c>
      <c r="Q2364" s="149"/>
      <c r="R2364" s="149" t="s">
        <v>333</v>
      </c>
      <c r="S2364" s="149" t="s">
        <v>289</v>
      </c>
      <c r="T2364" s="149" t="s">
        <v>10505</v>
      </c>
      <c r="U2364" s="149" t="s">
        <v>267</v>
      </c>
      <c r="V2364" s="149"/>
      <c r="W2364" s="149"/>
      <c r="X2364" s="149" t="s">
        <v>336</v>
      </c>
      <c r="Y2364" s="149"/>
      <c r="Z2364" s="149"/>
      <c r="AA2364" s="149"/>
      <c r="AB2364" s="149" t="s">
        <v>269</v>
      </c>
      <c r="AC2364" s="149" t="s">
        <v>318</v>
      </c>
      <c r="AD2364" s="149" t="s">
        <v>10505</v>
      </c>
      <c r="AE2364" s="149" t="s">
        <v>271</v>
      </c>
      <c r="AF2364" s="149"/>
      <c r="AG2364" s="149" t="s">
        <v>1098</v>
      </c>
      <c r="AH2364" s="149" t="s">
        <v>273</v>
      </c>
      <c r="AI2364" s="158">
        <v>96</v>
      </c>
      <c r="AJ2364" s="149"/>
      <c r="AK2364" s="159" t="s">
        <v>274</v>
      </c>
      <c r="AL2364" s="159" t="s">
        <v>274</v>
      </c>
      <c r="AM2364" s="149" t="s">
        <v>274</v>
      </c>
      <c r="AN2364" s="160">
        <v>4</v>
      </c>
      <c r="AO2364" s="149"/>
      <c r="AP2364" s="149" t="s">
        <v>274</v>
      </c>
      <c r="AQ2364" s="149" t="s">
        <v>275</v>
      </c>
      <c r="AR2364" s="158">
        <v>1</v>
      </c>
      <c r="AS2364" s="149" t="s">
        <v>275</v>
      </c>
      <c r="AT2364" s="149" t="s">
        <v>276</v>
      </c>
      <c r="AU2364" s="161">
        <v>1</v>
      </c>
      <c r="AV2364" s="159">
        <v>99381</v>
      </c>
      <c r="AW2364" s="159">
        <v>3975.24</v>
      </c>
      <c r="AX2364" s="149" t="s">
        <v>274</v>
      </c>
      <c r="AY2364" s="162">
        <v>0</v>
      </c>
      <c r="AZ2364" s="162" t="s">
        <v>274</v>
      </c>
      <c r="BA2364" s="162">
        <v>0</v>
      </c>
      <c r="BB2364" s="159">
        <v>95405.76</v>
      </c>
      <c r="BC2364" s="162" t="s">
        <v>274</v>
      </c>
      <c r="BD2364" s="162">
        <v>0</v>
      </c>
      <c r="BE2364" s="159">
        <v>3975.24</v>
      </c>
      <c r="BF2364" s="159">
        <v>3975.24</v>
      </c>
      <c r="BG2364" s="159">
        <v>99381</v>
      </c>
    </row>
    <row r="2365" ht="28.05" customHeight="1" spans="1:59">
      <c r="A2365" s="149"/>
      <c r="B2365" s="149"/>
      <c r="C2365" s="149"/>
      <c r="D2365" s="149" t="s">
        <v>3726</v>
      </c>
      <c r="E2365" s="340" t="s">
        <v>10772</v>
      </c>
      <c r="F2365" s="149" t="s">
        <v>3726</v>
      </c>
      <c r="G2365" s="149" t="s">
        <v>10773</v>
      </c>
      <c r="H2365" s="149" t="s">
        <v>10774</v>
      </c>
      <c r="I2365" s="149" t="s">
        <v>10775</v>
      </c>
      <c r="J2365" s="149" t="s">
        <v>10776</v>
      </c>
      <c r="K2365" s="149"/>
      <c r="L2365" s="149" t="s">
        <v>287</v>
      </c>
      <c r="M2365" s="149"/>
      <c r="N2365" s="149" t="s">
        <v>263</v>
      </c>
      <c r="O2365" s="149" t="s">
        <v>214</v>
      </c>
      <c r="P2365" s="149" t="s">
        <v>53</v>
      </c>
      <c r="Q2365" s="149"/>
      <c r="R2365" s="149" t="s">
        <v>333</v>
      </c>
      <c r="S2365" s="149" t="s">
        <v>289</v>
      </c>
      <c r="T2365" s="149" t="s">
        <v>10505</v>
      </c>
      <c r="U2365" s="149" t="s">
        <v>267</v>
      </c>
      <c r="V2365" s="149"/>
      <c r="W2365" s="149"/>
      <c r="X2365" s="149" t="s">
        <v>336</v>
      </c>
      <c r="Y2365" s="149"/>
      <c r="Z2365" s="149"/>
      <c r="AA2365" s="149"/>
      <c r="AB2365" s="149" t="s">
        <v>269</v>
      </c>
      <c r="AC2365" s="149" t="s">
        <v>318</v>
      </c>
      <c r="AD2365" s="149" t="s">
        <v>10505</v>
      </c>
      <c r="AE2365" s="149" t="s">
        <v>271</v>
      </c>
      <c r="AF2365" s="149"/>
      <c r="AG2365" s="149" t="s">
        <v>1098</v>
      </c>
      <c r="AH2365" s="149" t="s">
        <v>273</v>
      </c>
      <c r="AI2365" s="158">
        <v>96</v>
      </c>
      <c r="AJ2365" s="149"/>
      <c r="AK2365" s="159" t="s">
        <v>274</v>
      </c>
      <c r="AL2365" s="159" t="s">
        <v>274</v>
      </c>
      <c r="AM2365" s="149" t="s">
        <v>274</v>
      </c>
      <c r="AN2365" s="160">
        <v>4</v>
      </c>
      <c r="AO2365" s="149"/>
      <c r="AP2365" s="149" t="s">
        <v>274</v>
      </c>
      <c r="AQ2365" s="149" t="s">
        <v>275</v>
      </c>
      <c r="AR2365" s="158">
        <v>1</v>
      </c>
      <c r="AS2365" s="149" t="s">
        <v>275</v>
      </c>
      <c r="AT2365" s="149" t="s">
        <v>276</v>
      </c>
      <c r="AU2365" s="161">
        <v>1</v>
      </c>
      <c r="AV2365" s="159">
        <v>2478.63</v>
      </c>
      <c r="AW2365" s="159">
        <v>99.15</v>
      </c>
      <c r="AX2365" s="149" t="s">
        <v>274</v>
      </c>
      <c r="AY2365" s="162">
        <v>0</v>
      </c>
      <c r="AZ2365" s="162" t="s">
        <v>274</v>
      </c>
      <c r="BA2365" s="162">
        <v>0</v>
      </c>
      <c r="BB2365" s="159">
        <v>2379.48</v>
      </c>
      <c r="BC2365" s="162" t="s">
        <v>274</v>
      </c>
      <c r="BD2365" s="162">
        <v>0</v>
      </c>
      <c r="BE2365" s="159">
        <v>99.15</v>
      </c>
      <c r="BF2365" s="159">
        <v>99.15</v>
      </c>
      <c r="BG2365" s="159">
        <v>2478.63</v>
      </c>
    </row>
    <row r="2366" ht="28.05" customHeight="1" spans="1:59">
      <c r="A2366" s="149"/>
      <c r="B2366" s="149"/>
      <c r="C2366" s="149"/>
      <c r="D2366" s="149" t="s">
        <v>3726</v>
      </c>
      <c r="E2366" s="340" t="s">
        <v>10777</v>
      </c>
      <c r="F2366" s="149" t="s">
        <v>3726</v>
      </c>
      <c r="G2366" s="149" t="s">
        <v>10778</v>
      </c>
      <c r="H2366" s="149" t="s">
        <v>10678</v>
      </c>
      <c r="I2366" s="149" t="s">
        <v>10779</v>
      </c>
      <c r="J2366" s="149" t="s">
        <v>10780</v>
      </c>
      <c r="K2366" s="149"/>
      <c r="L2366" s="149" t="s">
        <v>287</v>
      </c>
      <c r="M2366" s="149"/>
      <c r="N2366" s="149" t="s">
        <v>263</v>
      </c>
      <c r="O2366" s="149" t="s">
        <v>214</v>
      </c>
      <c r="P2366" s="149" t="s">
        <v>53</v>
      </c>
      <c r="Q2366" s="149"/>
      <c r="R2366" s="149" t="s">
        <v>333</v>
      </c>
      <c r="S2366" s="149" t="s">
        <v>289</v>
      </c>
      <c r="T2366" s="149" t="s">
        <v>10505</v>
      </c>
      <c r="U2366" s="149" t="s">
        <v>267</v>
      </c>
      <c r="V2366" s="149"/>
      <c r="W2366" s="149"/>
      <c r="X2366" s="149" t="s">
        <v>336</v>
      </c>
      <c r="Y2366" s="149"/>
      <c r="Z2366" s="149"/>
      <c r="AA2366" s="149"/>
      <c r="AB2366" s="149" t="s">
        <v>269</v>
      </c>
      <c r="AC2366" s="149" t="s">
        <v>318</v>
      </c>
      <c r="AD2366" s="149" t="s">
        <v>10505</v>
      </c>
      <c r="AE2366" s="149" t="s">
        <v>271</v>
      </c>
      <c r="AF2366" s="149"/>
      <c r="AG2366" s="149" t="s">
        <v>1098</v>
      </c>
      <c r="AH2366" s="149" t="s">
        <v>273</v>
      </c>
      <c r="AI2366" s="158">
        <v>96</v>
      </c>
      <c r="AJ2366" s="149"/>
      <c r="AK2366" s="159" t="s">
        <v>274</v>
      </c>
      <c r="AL2366" s="159" t="s">
        <v>274</v>
      </c>
      <c r="AM2366" s="149" t="s">
        <v>274</v>
      </c>
      <c r="AN2366" s="160">
        <v>4</v>
      </c>
      <c r="AO2366" s="149"/>
      <c r="AP2366" s="149" t="s">
        <v>274</v>
      </c>
      <c r="AQ2366" s="149" t="s">
        <v>275</v>
      </c>
      <c r="AR2366" s="158">
        <v>1</v>
      </c>
      <c r="AS2366" s="149" t="s">
        <v>275</v>
      </c>
      <c r="AT2366" s="149" t="s">
        <v>276</v>
      </c>
      <c r="AU2366" s="161">
        <v>1</v>
      </c>
      <c r="AV2366" s="159">
        <v>13846.15</v>
      </c>
      <c r="AW2366" s="159">
        <v>553.85</v>
      </c>
      <c r="AX2366" s="149" t="s">
        <v>274</v>
      </c>
      <c r="AY2366" s="162">
        <v>0</v>
      </c>
      <c r="AZ2366" s="162" t="s">
        <v>274</v>
      </c>
      <c r="BA2366" s="162">
        <v>0</v>
      </c>
      <c r="BB2366" s="159">
        <v>13292.3</v>
      </c>
      <c r="BC2366" s="162" t="s">
        <v>274</v>
      </c>
      <c r="BD2366" s="162">
        <v>0</v>
      </c>
      <c r="BE2366" s="159">
        <v>553.85</v>
      </c>
      <c r="BF2366" s="159">
        <v>553.85</v>
      </c>
      <c r="BG2366" s="159">
        <v>13846.15</v>
      </c>
    </row>
    <row r="2367" ht="28.05" customHeight="1" spans="1:59">
      <c r="A2367" s="149"/>
      <c r="B2367" s="149"/>
      <c r="C2367" s="149"/>
      <c r="D2367" s="149" t="s">
        <v>3726</v>
      </c>
      <c r="E2367" s="340" t="s">
        <v>10781</v>
      </c>
      <c r="F2367" s="149" t="s">
        <v>3726</v>
      </c>
      <c r="G2367" s="149" t="s">
        <v>10782</v>
      </c>
      <c r="H2367" s="149" t="s">
        <v>10783</v>
      </c>
      <c r="I2367" s="149" t="s">
        <v>10784</v>
      </c>
      <c r="J2367" s="149" t="s">
        <v>10785</v>
      </c>
      <c r="K2367" s="149"/>
      <c r="L2367" s="149" t="s">
        <v>287</v>
      </c>
      <c r="M2367" s="149"/>
      <c r="N2367" s="149" t="s">
        <v>263</v>
      </c>
      <c r="O2367" s="149" t="s">
        <v>214</v>
      </c>
      <c r="P2367" s="149" t="s">
        <v>53</v>
      </c>
      <c r="Q2367" s="149"/>
      <c r="R2367" s="149" t="s">
        <v>333</v>
      </c>
      <c r="S2367" s="149" t="s">
        <v>289</v>
      </c>
      <c r="T2367" s="149" t="s">
        <v>10786</v>
      </c>
      <c r="U2367" s="149" t="s">
        <v>267</v>
      </c>
      <c r="V2367" s="149"/>
      <c r="W2367" s="149"/>
      <c r="X2367" s="149" t="s">
        <v>336</v>
      </c>
      <c r="Y2367" s="149"/>
      <c r="Z2367" s="149"/>
      <c r="AA2367" s="149"/>
      <c r="AB2367" s="149" t="s">
        <v>269</v>
      </c>
      <c r="AC2367" s="149" t="s">
        <v>318</v>
      </c>
      <c r="AD2367" s="149" t="s">
        <v>10786</v>
      </c>
      <c r="AE2367" s="149" t="s">
        <v>271</v>
      </c>
      <c r="AF2367" s="149"/>
      <c r="AG2367" s="149" t="s">
        <v>1098</v>
      </c>
      <c r="AH2367" s="149" t="s">
        <v>273</v>
      </c>
      <c r="AI2367" s="158">
        <v>96</v>
      </c>
      <c r="AJ2367" s="149"/>
      <c r="AK2367" s="159" t="s">
        <v>274</v>
      </c>
      <c r="AL2367" s="159" t="s">
        <v>274</v>
      </c>
      <c r="AM2367" s="149" t="s">
        <v>274</v>
      </c>
      <c r="AN2367" s="160">
        <v>4</v>
      </c>
      <c r="AO2367" s="149"/>
      <c r="AP2367" s="149" t="s">
        <v>274</v>
      </c>
      <c r="AQ2367" s="149" t="s">
        <v>275</v>
      </c>
      <c r="AR2367" s="158">
        <v>1</v>
      </c>
      <c r="AS2367" s="149" t="s">
        <v>275</v>
      </c>
      <c r="AT2367" s="149" t="s">
        <v>276</v>
      </c>
      <c r="AU2367" s="161">
        <v>1</v>
      </c>
      <c r="AV2367" s="159">
        <v>208685.97</v>
      </c>
      <c r="AW2367" s="159">
        <v>8347.44</v>
      </c>
      <c r="AX2367" s="149" t="s">
        <v>274</v>
      </c>
      <c r="AY2367" s="162">
        <v>0</v>
      </c>
      <c r="AZ2367" s="162" t="s">
        <v>274</v>
      </c>
      <c r="BA2367" s="162">
        <v>0</v>
      </c>
      <c r="BB2367" s="159">
        <v>200338.53</v>
      </c>
      <c r="BC2367" s="162" t="s">
        <v>274</v>
      </c>
      <c r="BD2367" s="162">
        <v>0</v>
      </c>
      <c r="BE2367" s="159">
        <v>8347.44</v>
      </c>
      <c r="BF2367" s="159">
        <v>8347.44</v>
      </c>
      <c r="BG2367" s="159">
        <v>208685.97</v>
      </c>
    </row>
    <row r="2368" ht="28.05" customHeight="1" spans="1:59">
      <c r="A2368" s="149"/>
      <c r="B2368" s="149"/>
      <c r="C2368" s="149"/>
      <c r="D2368" s="149" t="s">
        <v>3726</v>
      </c>
      <c r="E2368" s="340" t="s">
        <v>10787</v>
      </c>
      <c r="F2368" s="149" t="s">
        <v>3726</v>
      </c>
      <c r="G2368" s="149" t="s">
        <v>10788</v>
      </c>
      <c r="H2368" s="149" t="s">
        <v>10789</v>
      </c>
      <c r="I2368" s="149" t="s">
        <v>10790</v>
      </c>
      <c r="J2368" s="149" t="s">
        <v>10791</v>
      </c>
      <c r="K2368" s="149"/>
      <c r="L2368" s="149" t="s">
        <v>287</v>
      </c>
      <c r="M2368" s="149"/>
      <c r="N2368" s="149" t="s">
        <v>263</v>
      </c>
      <c r="O2368" s="149" t="s">
        <v>214</v>
      </c>
      <c r="P2368" s="149" t="s">
        <v>53</v>
      </c>
      <c r="Q2368" s="149"/>
      <c r="R2368" s="149" t="s">
        <v>333</v>
      </c>
      <c r="S2368" s="149" t="s">
        <v>289</v>
      </c>
      <c r="T2368" s="149" t="s">
        <v>10786</v>
      </c>
      <c r="U2368" s="149" t="s">
        <v>267</v>
      </c>
      <c r="V2368" s="149"/>
      <c r="W2368" s="149"/>
      <c r="X2368" s="149" t="s">
        <v>336</v>
      </c>
      <c r="Y2368" s="149"/>
      <c r="Z2368" s="149"/>
      <c r="AA2368" s="149"/>
      <c r="AB2368" s="149" t="s">
        <v>269</v>
      </c>
      <c r="AC2368" s="149" t="s">
        <v>318</v>
      </c>
      <c r="AD2368" s="149" t="s">
        <v>10786</v>
      </c>
      <c r="AE2368" s="149" t="s">
        <v>271</v>
      </c>
      <c r="AF2368" s="149"/>
      <c r="AG2368" s="149" t="s">
        <v>1098</v>
      </c>
      <c r="AH2368" s="149" t="s">
        <v>273</v>
      </c>
      <c r="AI2368" s="158">
        <v>96</v>
      </c>
      <c r="AJ2368" s="149"/>
      <c r="AK2368" s="159" t="s">
        <v>274</v>
      </c>
      <c r="AL2368" s="159" t="s">
        <v>274</v>
      </c>
      <c r="AM2368" s="149" t="s">
        <v>274</v>
      </c>
      <c r="AN2368" s="160">
        <v>4</v>
      </c>
      <c r="AO2368" s="149"/>
      <c r="AP2368" s="149" t="s">
        <v>274</v>
      </c>
      <c r="AQ2368" s="149" t="s">
        <v>275</v>
      </c>
      <c r="AR2368" s="158">
        <v>1</v>
      </c>
      <c r="AS2368" s="149" t="s">
        <v>275</v>
      </c>
      <c r="AT2368" s="149" t="s">
        <v>276</v>
      </c>
      <c r="AU2368" s="161">
        <v>1</v>
      </c>
      <c r="AV2368" s="159">
        <v>135266.58</v>
      </c>
      <c r="AW2368" s="159">
        <v>5410.66</v>
      </c>
      <c r="AX2368" s="149" t="s">
        <v>274</v>
      </c>
      <c r="AY2368" s="162">
        <v>0</v>
      </c>
      <c r="AZ2368" s="162" t="s">
        <v>274</v>
      </c>
      <c r="BA2368" s="162">
        <v>0</v>
      </c>
      <c r="BB2368" s="159">
        <v>129855.92</v>
      </c>
      <c r="BC2368" s="162" t="s">
        <v>274</v>
      </c>
      <c r="BD2368" s="162">
        <v>0</v>
      </c>
      <c r="BE2368" s="159">
        <v>5410.66</v>
      </c>
      <c r="BF2368" s="159">
        <v>5410.66</v>
      </c>
      <c r="BG2368" s="159">
        <v>135266.58</v>
      </c>
    </row>
    <row r="2369" ht="28.05" customHeight="1" spans="1:59">
      <c r="A2369" s="149"/>
      <c r="B2369" s="149"/>
      <c r="C2369" s="149"/>
      <c r="D2369" s="149" t="s">
        <v>3726</v>
      </c>
      <c r="E2369" s="340" t="s">
        <v>10792</v>
      </c>
      <c r="F2369" s="149" t="s">
        <v>3726</v>
      </c>
      <c r="G2369" s="149" t="s">
        <v>10793</v>
      </c>
      <c r="H2369" s="149" t="s">
        <v>10794</v>
      </c>
      <c r="I2369" s="149" t="s">
        <v>10795</v>
      </c>
      <c r="J2369" s="149" t="s">
        <v>10796</v>
      </c>
      <c r="K2369" s="149"/>
      <c r="L2369" s="149" t="s">
        <v>287</v>
      </c>
      <c r="M2369" s="149"/>
      <c r="N2369" s="149" t="s">
        <v>263</v>
      </c>
      <c r="O2369" s="149" t="s">
        <v>214</v>
      </c>
      <c r="P2369" s="149" t="s">
        <v>53</v>
      </c>
      <c r="Q2369" s="149"/>
      <c r="R2369" s="149" t="s">
        <v>333</v>
      </c>
      <c r="S2369" s="149" t="s">
        <v>289</v>
      </c>
      <c r="T2369" s="149" t="s">
        <v>10505</v>
      </c>
      <c r="U2369" s="149" t="s">
        <v>267</v>
      </c>
      <c r="V2369" s="149"/>
      <c r="W2369" s="149"/>
      <c r="X2369" s="149" t="s">
        <v>336</v>
      </c>
      <c r="Y2369" s="149"/>
      <c r="Z2369" s="149"/>
      <c r="AA2369" s="149"/>
      <c r="AB2369" s="149" t="s">
        <v>269</v>
      </c>
      <c r="AC2369" s="149" t="s">
        <v>318</v>
      </c>
      <c r="AD2369" s="149" t="s">
        <v>10505</v>
      </c>
      <c r="AE2369" s="149" t="s">
        <v>271</v>
      </c>
      <c r="AF2369" s="149"/>
      <c r="AG2369" s="149" t="s">
        <v>1098</v>
      </c>
      <c r="AH2369" s="149" t="s">
        <v>273</v>
      </c>
      <c r="AI2369" s="158">
        <v>96</v>
      </c>
      <c r="AJ2369" s="149"/>
      <c r="AK2369" s="159" t="s">
        <v>274</v>
      </c>
      <c r="AL2369" s="159" t="s">
        <v>274</v>
      </c>
      <c r="AM2369" s="149" t="s">
        <v>274</v>
      </c>
      <c r="AN2369" s="160">
        <v>4</v>
      </c>
      <c r="AO2369" s="149"/>
      <c r="AP2369" s="149" t="s">
        <v>274</v>
      </c>
      <c r="AQ2369" s="149" t="s">
        <v>275</v>
      </c>
      <c r="AR2369" s="158">
        <v>1</v>
      </c>
      <c r="AS2369" s="149" t="s">
        <v>275</v>
      </c>
      <c r="AT2369" s="149" t="s">
        <v>276</v>
      </c>
      <c r="AU2369" s="161">
        <v>1</v>
      </c>
      <c r="AV2369" s="159">
        <v>7008.54</v>
      </c>
      <c r="AW2369" s="159">
        <v>280.34</v>
      </c>
      <c r="AX2369" s="149" t="s">
        <v>274</v>
      </c>
      <c r="AY2369" s="162">
        <v>0</v>
      </c>
      <c r="AZ2369" s="162" t="s">
        <v>274</v>
      </c>
      <c r="BA2369" s="162">
        <v>0</v>
      </c>
      <c r="BB2369" s="159">
        <v>6728.2</v>
      </c>
      <c r="BC2369" s="162" t="s">
        <v>274</v>
      </c>
      <c r="BD2369" s="162">
        <v>0</v>
      </c>
      <c r="BE2369" s="159">
        <v>280.34</v>
      </c>
      <c r="BF2369" s="159">
        <v>280.34</v>
      </c>
      <c r="BG2369" s="159">
        <v>7008.54</v>
      </c>
    </row>
    <row r="2370" ht="28.05" customHeight="1" spans="1:59">
      <c r="A2370" s="149"/>
      <c r="B2370" s="149"/>
      <c r="C2370" s="149"/>
      <c r="D2370" s="149" t="s">
        <v>3726</v>
      </c>
      <c r="E2370" s="340" t="s">
        <v>10797</v>
      </c>
      <c r="F2370" s="149" t="s">
        <v>3726</v>
      </c>
      <c r="G2370" s="149" t="s">
        <v>10798</v>
      </c>
      <c r="H2370" s="149" t="s">
        <v>10799</v>
      </c>
      <c r="I2370" s="149"/>
      <c r="J2370" s="149" t="s">
        <v>10800</v>
      </c>
      <c r="K2370" s="149"/>
      <c r="L2370" s="149" t="s">
        <v>287</v>
      </c>
      <c r="M2370" s="149"/>
      <c r="N2370" s="149" t="s">
        <v>263</v>
      </c>
      <c r="O2370" s="149" t="s">
        <v>214</v>
      </c>
      <c r="P2370" s="149" t="s">
        <v>53</v>
      </c>
      <c r="Q2370" s="149"/>
      <c r="R2370" s="149" t="s">
        <v>333</v>
      </c>
      <c r="S2370" s="149" t="s">
        <v>289</v>
      </c>
      <c r="T2370" s="149" t="s">
        <v>10786</v>
      </c>
      <c r="U2370" s="149" t="s">
        <v>267</v>
      </c>
      <c r="V2370" s="149"/>
      <c r="W2370" s="149"/>
      <c r="X2370" s="149" t="s">
        <v>336</v>
      </c>
      <c r="Y2370" s="149"/>
      <c r="Z2370" s="149"/>
      <c r="AA2370" s="149"/>
      <c r="AB2370" s="149" t="s">
        <v>269</v>
      </c>
      <c r="AC2370" s="149" t="s">
        <v>318</v>
      </c>
      <c r="AD2370" s="149" t="s">
        <v>10786</v>
      </c>
      <c r="AE2370" s="149" t="s">
        <v>271</v>
      </c>
      <c r="AF2370" s="149"/>
      <c r="AG2370" s="149" t="s">
        <v>1098</v>
      </c>
      <c r="AH2370" s="149" t="s">
        <v>273</v>
      </c>
      <c r="AI2370" s="158">
        <v>96</v>
      </c>
      <c r="AJ2370" s="149"/>
      <c r="AK2370" s="159" t="s">
        <v>274</v>
      </c>
      <c r="AL2370" s="159" t="s">
        <v>274</v>
      </c>
      <c r="AM2370" s="149" t="s">
        <v>274</v>
      </c>
      <c r="AN2370" s="160">
        <v>4</v>
      </c>
      <c r="AO2370" s="149"/>
      <c r="AP2370" s="149" t="s">
        <v>274</v>
      </c>
      <c r="AQ2370" s="149" t="s">
        <v>275</v>
      </c>
      <c r="AR2370" s="158">
        <v>1</v>
      </c>
      <c r="AS2370" s="149" t="s">
        <v>275</v>
      </c>
      <c r="AT2370" s="149" t="s">
        <v>276</v>
      </c>
      <c r="AU2370" s="161">
        <v>1</v>
      </c>
      <c r="AV2370" s="159">
        <v>54467.52</v>
      </c>
      <c r="AW2370" s="159">
        <v>2178.7</v>
      </c>
      <c r="AX2370" s="149" t="s">
        <v>274</v>
      </c>
      <c r="AY2370" s="162">
        <v>0</v>
      </c>
      <c r="AZ2370" s="162" t="s">
        <v>274</v>
      </c>
      <c r="BA2370" s="162">
        <v>0</v>
      </c>
      <c r="BB2370" s="159">
        <v>52288.82</v>
      </c>
      <c r="BC2370" s="162" t="s">
        <v>274</v>
      </c>
      <c r="BD2370" s="162">
        <v>0</v>
      </c>
      <c r="BE2370" s="159">
        <v>2178.7</v>
      </c>
      <c r="BF2370" s="159">
        <v>2178.7</v>
      </c>
      <c r="BG2370" s="159">
        <v>54467.52</v>
      </c>
    </row>
    <row r="2371" ht="28.05" customHeight="1" spans="1:59">
      <c r="A2371" s="149"/>
      <c r="B2371" s="149"/>
      <c r="C2371" s="149"/>
      <c r="D2371" s="149" t="s">
        <v>3726</v>
      </c>
      <c r="E2371" s="340" t="s">
        <v>10801</v>
      </c>
      <c r="F2371" s="149" t="s">
        <v>3726</v>
      </c>
      <c r="G2371" s="149" t="s">
        <v>10802</v>
      </c>
      <c r="H2371" s="149" t="s">
        <v>10803</v>
      </c>
      <c r="I2371" s="149" t="s">
        <v>10804</v>
      </c>
      <c r="J2371" s="149" t="s">
        <v>10805</v>
      </c>
      <c r="K2371" s="149"/>
      <c r="L2371" s="149" t="s">
        <v>287</v>
      </c>
      <c r="M2371" s="149"/>
      <c r="N2371" s="149" t="s">
        <v>263</v>
      </c>
      <c r="O2371" s="149" t="s">
        <v>214</v>
      </c>
      <c r="P2371" s="149" t="s">
        <v>53</v>
      </c>
      <c r="Q2371" s="149"/>
      <c r="R2371" s="149" t="s">
        <v>333</v>
      </c>
      <c r="S2371" s="149" t="s">
        <v>289</v>
      </c>
      <c r="T2371" s="149" t="s">
        <v>10786</v>
      </c>
      <c r="U2371" s="149" t="s">
        <v>267</v>
      </c>
      <c r="V2371" s="149"/>
      <c r="W2371" s="149"/>
      <c r="X2371" s="149" t="s">
        <v>336</v>
      </c>
      <c r="Y2371" s="149"/>
      <c r="Z2371" s="149"/>
      <c r="AA2371" s="149"/>
      <c r="AB2371" s="149" t="s">
        <v>269</v>
      </c>
      <c r="AC2371" s="149" t="s">
        <v>318</v>
      </c>
      <c r="AD2371" s="149" t="s">
        <v>10786</v>
      </c>
      <c r="AE2371" s="149" t="s">
        <v>271</v>
      </c>
      <c r="AF2371" s="149"/>
      <c r="AG2371" s="149" t="s">
        <v>1098</v>
      </c>
      <c r="AH2371" s="149" t="s">
        <v>273</v>
      </c>
      <c r="AI2371" s="158">
        <v>96</v>
      </c>
      <c r="AJ2371" s="149"/>
      <c r="AK2371" s="159" t="s">
        <v>274</v>
      </c>
      <c r="AL2371" s="159" t="s">
        <v>274</v>
      </c>
      <c r="AM2371" s="149" t="s">
        <v>274</v>
      </c>
      <c r="AN2371" s="160">
        <v>4</v>
      </c>
      <c r="AO2371" s="149"/>
      <c r="AP2371" s="149" t="s">
        <v>274</v>
      </c>
      <c r="AQ2371" s="149" t="s">
        <v>275</v>
      </c>
      <c r="AR2371" s="158">
        <v>1</v>
      </c>
      <c r="AS2371" s="149" t="s">
        <v>275</v>
      </c>
      <c r="AT2371" s="149" t="s">
        <v>276</v>
      </c>
      <c r="AU2371" s="161">
        <v>1</v>
      </c>
      <c r="AV2371" s="159">
        <v>56570.59</v>
      </c>
      <c r="AW2371" s="159">
        <v>2262.82</v>
      </c>
      <c r="AX2371" s="149" t="s">
        <v>274</v>
      </c>
      <c r="AY2371" s="162">
        <v>0</v>
      </c>
      <c r="AZ2371" s="162" t="s">
        <v>274</v>
      </c>
      <c r="BA2371" s="162">
        <v>0</v>
      </c>
      <c r="BB2371" s="159">
        <v>54307.77</v>
      </c>
      <c r="BC2371" s="162" t="s">
        <v>274</v>
      </c>
      <c r="BD2371" s="162">
        <v>0</v>
      </c>
      <c r="BE2371" s="159">
        <v>2262.82</v>
      </c>
      <c r="BF2371" s="159">
        <v>2262.82</v>
      </c>
      <c r="BG2371" s="159">
        <v>56570.59</v>
      </c>
    </row>
    <row r="2372" ht="28.05" customHeight="1" spans="1:59">
      <c r="A2372" s="149"/>
      <c r="B2372" s="149"/>
      <c r="C2372" s="149"/>
      <c r="D2372" s="149" t="s">
        <v>3726</v>
      </c>
      <c r="E2372" s="340" t="s">
        <v>10806</v>
      </c>
      <c r="F2372" s="149" t="s">
        <v>3726</v>
      </c>
      <c r="G2372" s="149" t="s">
        <v>10807</v>
      </c>
      <c r="H2372" s="149" t="s">
        <v>10808</v>
      </c>
      <c r="I2372" s="149" t="s">
        <v>10809</v>
      </c>
      <c r="J2372" s="149" t="s">
        <v>10810</v>
      </c>
      <c r="K2372" s="149"/>
      <c r="L2372" s="149" t="s">
        <v>287</v>
      </c>
      <c r="M2372" s="149"/>
      <c r="N2372" s="149" t="s">
        <v>263</v>
      </c>
      <c r="O2372" s="149" t="s">
        <v>214</v>
      </c>
      <c r="P2372" s="149" t="s">
        <v>53</v>
      </c>
      <c r="Q2372" s="149"/>
      <c r="R2372" s="149" t="s">
        <v>10811</v>
      </c>
      <c r="S2372" s="149" t="s">
        <v>6852</v>
      </c>
      <c r="T2372" s="149" t="s">
        <v>414</v>
      </c>
      <c r="U2372" s="149" t="s">
        <v>267</v>
      </c>
      <c r="V2372" s="149"/>
      <c r="W2372" s="149"/>
      <c r="X2372" s="149" t="s">
        <v>336</v>
      </c>
      <c r="Y2372" s="149"/>
      <c r="Z2372" s="149"/>
      <c r="AA2372" s="149"/>
      <c r="AB2372" s="149" t="s">
        <v>269</v>
      </c>
      <c r="AC2372" s="149" t="s">
        <v>270</v>
      </c>
      <c r="AD2372" s="149" t="s">
        <v>414</v>
      </c>
      <c r="AE2372" s="149" t="s">
        <v>271</v>
      </c>
      <c r="AF2372" s="149"/>
      <c r="AG2372" s="149" t="s">
        <v>1098</v>
      </c>
      <c r="AH2372" s="149" t="s">
        <v>273</v>
      </c>
      <c r="AI2372" s="158">
        <v>21</v>
      </c>
      <c r="AJ2372" s="149"/>
      <c r="AK2372" s="159" t="s">
        <v>274</v>
      </c>
      <c r="AL2372" s="159" t="s">
        <v>274</v>
      </c>
      <c r="AM2372" s="149" t="s">
        <v>274</v>
      </c>
      <c r="AN2372" s="160">
        <v>4</v>
      </c>
      <c r="AO2372" s="149"/>
      <c r="AP2372" s="149" t="s">
        <v>274</v>
      </c>
      <c r="AQ2372" s="149" t="s">
        <v>275</v>
      </c>
      <c r="AR2372" s="158">
        <v>1</v>
      </c>
      <c r="AS2372" s="149" t="s">
        <v>275</v>
      </c>
      <c r="AT2372" s="149" t="s">
        <v>276</v>
      </c>
      <c r="AU2372" s="161">
        <v>1</v>
      </c>
      <c r="AV2372" s="159">
        <v>105309.73</v>
      </c>
      <c r="AW2372" s="159">
        <v>4212.39</v>
      </c>
      <c r="AX2372" s="149" t="s">
        <v>274</v>
      </c>
      <c r="AY2372" s="159">
        <v>1053.1</v>
      </c>
      <c r="AZ2372" s="159">
        <v>1053.1</v>
      </c>
      <c r="BA2372" s="159">
        <v>4212.4</v>
      </c>
      <c r="BB2372" s="159">
        <v>22115.1</v>
      </c>
      <c r="BC2372" s="162" t="s">
        <v>274</v>
      </c>
      <c r="BD2372" s="162">
        <v>0</v>
      </c>
      <c r="BE2372" s="159">
        <v>83194.63</v>
      </c>
      <c r="BF2372" s="159">
        <v>83194.63</v>
      </c>
      <c r="BG2372" s="159">
        <v>105309.73</v>
      </c>
    </row>
    <row r="2373" ht="28.05" customHeight="1" spans="1:59">
      <c r="A2373" s="149"/>
      <c r="B2373" s="149"/>
      <c r="C2373" s="149"/>
      <c r="D2373" s="149" t="s">
        <v>3726</v>
      </c>
      <c r="E2373" s="340" t="s">
        <v>10812</v>
      </c>
      <c r="F2373" s="149" t="s">
        <v>3726</v>
      </c>
      <c r="G2373" s="149" t="s">
        <v>10813</v>
      </c>
      <c r="H2373" s="149" t="s">
        <v>10814</v>
      </c>
      <c r="I2373" s="149"/>
      <c r="J2373" s="149" t="s">
        <v>10815</v>
      </c>
      <c r="K2373" s="149"/>
      <c r="L2373" s="149" t="s">
        <v>287</v>
      </c>
      <c r="M2373" s="149"/>
      <c r="N2373" s="149" t="s">
        <v>263</v>
      </c>
      <c r="O2373" s="149" t="s">
        <v>214</v>
      </c>
      <c r="P2373" s="149" t="s">
        <v>53</v>
      </c>
      <c r="Q2373" s="149"/>
      <c r="R2373" s="149" t="s">
        <v>333</v>
      </c>
      <c r="S2373" s="149" t="s">
        <v>289</v>
      </c>
      <c r="T2373" s="149" t="s">
        <v>10786</v>
      </c>
      <c r="U2373" s="149" t="s">
        <v>267</v>
      </c>
      <c r="V2373" s="149"/>
      <c r="W2373" s="149"/>
      <c r="X2373" s="149" t="s">
        <v>336</v>
      </c>
      <c r="Y2373" s="149"/>
      <c r="Z2373" s="149"/>
      <c r="AA2373" s="149"/>
      <c r="AB2373" s="149" t="s">
        <v>269</v>
      </c>
      <c r="AC2373" s="149" t="s">
        <v>318</v>
      </c>
      <c r="AD2373" s="149" t="s">
        <v>10786</v>
      </c>
      <c r="AE2373" s="149" t="s">
        <v>271</v>
      </c>
      <c r="AF2373" s="149"/>
      <c r="AG2373" s="149" t="s">
        <v>1098</v>
      </c>
      <c r="AH2373" s="149" t="s">
        <v>273</v>
      </c>
      <c r="AI2373" s="158">
        <v>96</v>
      </c>
      <c r="AJ2373" s="149"/>
      <c r="AK2373" s="159" t="s">
        <v>274</v>
      </c>
      <c r="AL2373" s="159" t="s">
        <v>274</v>
      </c>
      <c r="AM2373" s="149" t="s">
        <v>274</v>
      </c>
      <c r="AN2373" s="160">
        <v>4</v>
      </c>
      <c r="AO2373" s="149"/>
      <c r="AP2373" s="149" t="s">
        <v>274</v>
      </c>
      <c r="AQ2373" s="149" t="s">
        <v>275</v>
      </c>
      <c r="AR2373" s="158">
        <v>1</v>
      </c>
      <c r="AS2373" s="149" t="s">
        <v>275</v>
      </c>
      <c r="AT2373" s="149" t="s">
        <v>276</v>
      </c>
      <c r="AU2373" s="161">
        <v>1</v>
      </c>
      <c r="AV2373" s="159">
        <v>59165.81</v>
      </c>
      <c r="AW2373" s="159">
        <v>2366.63</v>
      </c>
      <c r="AX2373" s="149" t="s">
        <v>274</v>
      </c>
      <c r="AY2373" s="162">
        <v>0</v>
      </c>
      <c r="AZ2373" s="162" t="s">
        <v>274</v>
      </c>
      <c r="BA2373" s="162">
        <v>0</v>
      </c>
      <c r="BB2373" s="159">
        <v>56799.18</v>
      </c>
      <c r="BC2373" s="162" t="s">
        <v>274</v>
      </c>
      <c r="BD2373" s="162">
        <v>0</v>
      </c>
      <c r="BE2373" s="159">
        <v>2366.63</v>
      </c>
      <c r="BF2373" s="159">
        <v>2366.63</v>
      </c>
      <c r="BG2373" s="159">
        <v>59165.81</v>
      </c>
    </row>
    <row r="2374" ht="28.05" customHeight="1" spans="1:59">
      <c r="A2374" s="149"/>
      <c r="B2374" s="149"/>
      <c r="C2374" s="149"/>
      <c r="D2374" s="149" t="s">
        <v>3726</v>
      </c>
      <c r="E2374" s="340" t="s">
        <v>10816</v>
      </c>
      <c r="F2374" s="149" t="s">
        <v>3726</v>
      </c>
      <c r="G2374" s="149" t="s">
        <v>10817</v>
      </c>
      <c r="H2374" s="149" t="s">
        <v>10732</v>
      </c>
      <c r="I2374" s="149" t="s">
        <v>10733</v>
      </c>
      <c r="J2374" s="149" t="s">
        <v>10818</v>
      </c>
      <c r="K2374" s="149"/>
      <c r="L2374" s="149" t="s">
        <v>287</v>
      </c>
      <c r="M2374" s="149"/>
      <c r="N2374" s="149" t="s">
        <v>263</v>
      </c>
      <c r="O2374" s="149" t="s">
        <v>214</v>
      </c>
      <c r="P2374" s="149" t="s">
        <v>53</v>
      </c>
      <c r="Q2374" s="149"/>
      <c r="R2374" s="149" t="s">
        <v>3921</v>
      </c>
      <c r="S2374" s="149" t="s">
        <v>5890</v>
      </c>
      <c r="T2374" s="149" t="s">
        <v>3699</v>
      </c>
      <c r="U2374" s="149" t="s">
        <v>267</v>
      </c>
      <c r="V2374" s="149"/>
      <c r="W2374" s="149"/>
      <c r="X2374" s="149" t="s">
        <v>336</v>
      </c>
      <c r="Y2374" s="149"/>
      <c r="Z2374" s="149"/>
      <c r="AA2374" s="149"/>
      <c r="AB2374" s="149" t="s">
        <v>269</v>
      </c>
      <c r="AC2374" s="149" t="s">
        <v>270</v>
      </c>
      <c r="AD2374" s="149" t="s">
        <v>3699</v>
      </c>
      <c r="AE2374" s="149" t="s">
        <v>271</v>
      </c>
      <c r="AF2374" s="149"/>
      <c r="AG2374" s="149" t="s">
        <v>1098</v>
      </c>
      <c r="AH2374" s="149" t="s">
        <v>273</v>
      </c>
      <c r="AI2374" s="158">
        <v>67</v>
      </c>
      <c r="AJ2374" s="149"/>
      <c r="AK2374" s="159" t="s">
        <v>274</v>
      </c>
      <c r="AL2374" s="159" t="s">
        <v>274</v>
      </c>
      <c r="AM2374" s="149" t="s">
        <v>274</v>
      </c>
      <c r="AN2374" s="160">
        <v>4</v>
      </c>
      <c r="AO2374" s="149"/>
      <c r="AP2374" s="149" t="s">
        <v>274</v>
      </c>
      <c r="AQ2374" s="149" t="s">
        <v>275</v>
      </c>
      <c r="AR2374" s="158">
        <v>1</v>
      </c>
      <c r="AS2374" s="149" t="s">
        <v>275</v>
      </c>
      <c r="AT2374" s="149" t="s">
        <v>276</v>
      </c>
      <c r="AU2374" s="161">
        <v>1</v>
      </c>
      <c r="AV2374" s="159">
        <v>3232.76</v>
      </c>
      <c r="AW2374" s="159">
        <v>129.31</v>
      </c>
      <c r="AX2374" s="149" t="s">
        <v>274</v>
      </c>
      <c r="AY2374" s="159">
        <v>33.3</v>
      </c>
      <c r="AZ2374" s="159">
        <v>33.3</v>
      </c>
      <c r="BA2374" s="159">
        <v>133.2</v>
      </c>
      <c r="BB2374" s="159">
        <v>2137.66</v>
      </c>
      <c r="BC2374" s="162" t="s">
        <v>274</v>
      </c>
      <c r="BD2374" s="162">
        <v>0</v>
      </c>
      <c r="BE2374" s="159">
        <v>1095.1</v>
      </c>
      <c r="BF2374" s="159">
        <v>1095.1</v>
      </c>
      <c r="BG2374" s="159">
        <v>3232.76</v>
      </c>
    </row>
    <row r="2375" ht="28.05" customHeight="1" spans="1:59">
      <c r="A2375" s="149"/>
      <c r="B2375" s="149"/>
      <c r="C2375" s="149"/>
      <c r="D2375" s="149" t="s">
        <v>3726</v>
      </c>
      <c r="E2375" s="340" t="s">
        <v>10819</v>
      </c>
      <c r="F2375" s="149" t="s">
        <v>3726</v>
      </c>
      <c r="G2375" s="149" t="s">
        <v>10820</v>
      </c>
      <c r="H2375" s="149" t="s">
        <v>10821</v>
      </c>
      <c r="I2375" s="149" t="s">
        <v>9437</v>
      </c>
      <c r="J2375" s="149" t="s">
        <v>10822</v>
      </c>
      <c r="K2375" s="149"/>
      <c r="L2375" s="149" t="s">
        <v>287</v>
      </c>
      <c r="M2375" s="149"/>
      <c r="N2375" s="149" t="s">
        <v>263</v>
      </c>
      <c r="O2375" s="149" t="s">
        <v>214</v>
      </c>
      <c r="P2375" s="149" t="s">
        <v>53</v>
      </c>
      <c r="Q2375" s="149"/>
      <c r="R2375" s="149" t="s">
        <v>333</v>
      </c>
      <c r="S2375" s="149" t="s">
        <v>289</v>
      </c>
      <c r="T2375" s="149" t="s">
        <v>10259</v>
      </c>
      <c r="U2375" s="149" t="s">
        <v>267</v>
      </c>
      <c r="V2375" s="149"/>
      <c r="W2375" s="149"/>
      <c r="X2375" s="149" t="s">
        <v>336</v>
      </c>
      <c r="Y2375" s="149"/>
      <c r="Z2375" s="149"/>
      <c r="AA2375" s="149"/>
      <c r="AB2375" s="149" t="s">
        <v>269</v>
      </c>
      <c r="AC2375" s="149" t="s">
        <v>318</v>
      </c>
      <c r="AD2375" s="149" t="s">
        <v>10259</v>
      </c>
      <c r="AE2375" s="149" t="s">
        <v>271</v>
      </c>
      <c r="AF2375" s="149"/>
      <c r="AG2375" s="149" t="s">
        <v>1098</v>
      </c>
      <c r="AH2375" s="149" t="s">
        <v>273</v>
      </c>
      <c r="AI2375" s="158">
        <v>96</v>
      </c>
      <c r="AJ2375" s="149"/>
      <c r="AK2375" s="159" t="s">
        <v>274</v>
      </c>
      <c r="AL2375" s="159" t="s">
        <v>274</v>
      </c>
      <c r="AM2375" s="149" t="s">
        <v>274</v>
      </c>
      <c r="AN2375" s="160">
        <v>4</v>
      </c>
      <c r="AO2375" s="149"/>
      <c r="AP2375" s="149" t="s">
        <v>274</v>
      </c>
      <c r="AQ2375" s="149" t="s">
        <v>275</v>
      </c>
      <c r="AR2375" s="158">
        <v>1</v>
      </c>
      <c r="AS2375" s="149" t="s">
        <v>275</v>
      </c>
      <c r="AT2375" s="149" t="s">
        <v>276</v>
      </c>
      <c r="AU2375" s="161">
        <v>1</v>
      </c>
      <c r="AV2375" s="159">
        <v>17094.02</v>
      </c>
      <c r="AW2375" s="159">
        <v>683.76</v>
      </c>
      <c r="AX2375" s="149" t="s">
        <v>274</v>
      </c>
      <c r="AY2375" s="162">
        <v>0</v>
      </c>
      <c r="AZ2375" s="162" t="s">
        <v>274</v>
      </c>
      <c r="BA2375" s="162">
        <v>0</v>
      </c>
      <c r="BB2375" s="159">
        <v>16410.26</v>
      </c>
      <c r="BC2375" s="162" t="s">
        <v>274</v>
      </c>
      <c r="BD2375" s="162">
        <v>0</v>
      </c>
      <c r="BE2375" s="159">
        <v>683.76</v>
      </c>
      <c r="BF2375" s="159">
        <v>683.76</v>
      </c>
      <c r="BG2375" s="159">
        <v>17094.02</v>
      </c>
    </row>
    <row r="2376" ht="28.05" customHeight="1" spans="1:59">
      <c r="A2376" s="149"/>
      <c r="B2376" s="149"/>
      <c r="C2376" s="149"/>
      <c r="D2376" s="149" t="s">
        <v>3726</v>
      </c>
      <c r="E2376" s="340" t="s">
        <v>10823</v>
      </c>
      <c r="F2376" s="149" t="s">
        <v>3726</v>
      </c>
      <c r="G2376" s="149" t="s">
        <v>10824</v>
      </c>
      <c r="H2376" s="149" t="s">
        <v>10825</v>
      </c>
      <c r="I2376" s="149" t="s">
        <v>10826</v>
      </c>
      <c r="J2376" s="149" t="s">
        <v>10827</v>
      </c>
      <c r="K2376" s="149"/>
      <c r="L2376" s="149" t="s">
        <v>287</v>
      </c>
      <c r="M2376" s="149"/>
      <c r="N2376" s="149" t="s">
        <v>263</v>
      </c>
      <c r="O2376" s="149" t="s">
        <v>214</v>
      </c>
      <c r="P2376" s="149" t="s">
        <v>53</v>
      </c>
      <c r="Q2376" s="149"/>
      <c r="R2376" s="149" t="s">
        <v>333</v>
      </c>
      <c r="S2376" s="149" t="s">
        <v>289</v>
      </c>
      <c r="T2376" s="149" t="s">
        <v>10786</v>
      </c>
      <c r="U2376" s="149" t="s">
        <v>267</v>
      </c>
      <c r="V2376" s="149"/>
      <c r="W2376" s="149"/>
      <c r="X2376" s="149" t="s">
        <v>336</v>
      </c>
      <c r="Y2376" s="149"/>
      <c r="Z2376" s="149"/>
      <c r="AA2376" s="149"/>
      <c r="AB2376" s="149" t="s">
        <v>269</v>
      </c>
      <c r="AC2376" s="149" t="s">
        <v>318</v>
      </c>
      <c r="AD2376" s="149" t="s">
        <v>10786</v>
      </c>
      <c r="AE2376" s="149" t="s">
        <v>271</v>
      </c>
      <c r="AF2376" s="149"/>
      <c r="AG2376" s="149" t="s">
        <v>1098</v>
      </c>
      <c r="AH2376" s="149" t="s">
        <v>273</v>
      </c>
      <c r="AI2376" s="158">
        <v>96</v>
      </c>
      <c r="AJ2376" s="149"/>
      <c r="AK2376" s="159" t="s">
        <v>274</v>
      </c>
      <c r="AL2376" s="159" t="s">
        <v>274</v>
      </c>
      <c r="AM2376" s="149" t="s">
        <v>274</v>
      </c>
      <c r="AN2376" s="160">
        <v>4</v>
      </c>
      <c r="AO2376" s="149"/>
      <c r="AP2376" s="149" t="s">
        <v>274</v>
      </c>
      <c r="AQ2376" s="149" t="s">
        <v>275</v>
      </c>
      <c r="AR2376" s="158">
        <v>1</v>
      </c>
      <c r="AS2376" s="149" t="s">
        <v>275</v>
      </c>
      <c r="AT2376" s="149" t="s">
        <v>276</v>
      </c>
      <c r="AU2376" s="161">
        <v>1</v>
      </c>
      <c r="AV2376" s="159">
        <v>131382.9</v>
      </c>
      <c r="AW2376" s="159">
        <v>5255.32</v>
      </c>
      <c r="AX2376" s="149" t="s">
        <v>274</v>
      </c>
      <c r="AY2376" s="162">
        <v>0</v>
      </c>
      <c r="AZ2376" s="162" t="s">
        <v>274</v>
      </c>
      <c r="BA2376" s="162">
        <v>0</v>
      </c>
      <c r="BB2376" s="159">
        <v>126127.58</v>
      </c>
      <c r="BC2376" s="162" t="s">
        <v>274</v>
      </c>
      <c r="BD2376" s="162">
        <v>0</v>
      </c>
      <c r="BE2376" s="159">
        <v>5255.32</v>
      </c>
      <c r="BF2376" s="159">
        <v>5255.32</v>
      </c>
      <c r="BG2376" s="159">
        <v>131382.9</v>
      </c>
    </row>
    <row r="2377" ht="28.05" customHeight="1" spans="1:59">
      <c r="A2377" s="149"/>
      <c r="B2377" s="149"/>
      <c r="C2377" s="149"/>
      <c r="D2377" s="149" t="s">
        <v>3726</v>
      </c>
      <c r="E2377" s="340" t="s">
        <v>10828</v>
      </c>
      <c r="F2377" s="149" t="s">
        <v>3726</v>
      </c>
      <c r="G2377" s="149" t="s">
        <v>10829</v>
      </c>
      <c r="H2377" s="149" t="s">
        <v>10830</v>
      </c>
      <c r="I2377" s="149" t="s">
        <v>10831</v>
      </c>
      <c r="J2377" s="149" t="s">
        <v>10832</v>
      </c>
      <c r="K2377" s="149"/>
      <c r="L2377" s="149" t="s">
        <v>262</v>
      </c>
      <c r="M2377" s="149"/>
      <c r="N2377" s="149" t="s">
        <v>263</v>
      </c>
      <c r="O2377" s="149" t="s">
        <v>214</v>
      </c>
      <c r="P2377" s="149" t="s">
        <v>53</v>
      </c>
      <c r="Q2377" s="149"/>
      <c r="R2377" s="149" t="s">
        <v>10833</v>
      </c>
      <c r="S2377" s="149" t="s">
        <v>5362</v>
      </c>
      <c r="T2377" s="149" t="s">
        <v>120</v>
      </c>
      <c r="U2377" s="149" t="s">
        <v>267</v>
      </c>
      <c r="V2377" s="149"/>
      <c r="W2377" s="149"/>
      <c r="X2377" s="149" t="s">
        <v>268</v>
      </c>
      <c r="Y2377" s="149"/>
      <c r="Z2377" s="149"/>
      <c r="AA2377" s="149"/>
      <c r="AB2377" s="149" t="s">
        <v>269</v>
      </c>
      <c r="AC2377" s="149" t="s">
        <v>318</v>
      </c>
      <c r="AD2377" s="149" t="s">
        <v>120</v>
      </c>
      <c r="AE2377" s="149" t="s">
        <v>271</v>
      </c>
      <c r="AF2377" s="149"/>
      <c r="AG2377" s="149" t="s">
        <v>1098</v>
      </c>
      <c r="AH2377" s="149" t="s">
        <v>273</v>
      </c>
      <c r="AI2377" s="158">
        <v>96</v>
      </c>
      <c r="AJ2377" s="149"/>
      <c r="AK2377" s="159" t="s">
        <v>274</v>
      </c>
      <c r="AL2377" s="159" t="s">
        <v>274</v>
      </c>
      <c r="AM2377" s="149" t="s">
        <v>274</v>
      </c>
      <c r="AN2377" s="160">
        <v>4</v>
      </c>
      <c r="AO2377" s="149"/>
      <c r="AP2377" s="149" t="s">
        <v>274</v>
      </c>
      <c r="AQ2377" s="149" t="s">
        <v>275</v>
      </c>
      <c r="AR2377" s="158">
        <v>1</v>
      </c>
      <c r="AS2377" s="149" t="s">
        <v>275</v>
      </c>
      <c r="AT2377" s="149" t="s">
        <v>276</v>
      </c>
      <c r="AU2377" s="161">
        <v>1</v>
      </c>
      <c r="AV2377" s="159">
        <v>104784.19</v>
      </c>
      <c r="AW2377" s="159">
        <v>4191.37</v>
      </c>
      <c r="AX2377" s="149" t="s">
        <v>274</v>
      </c>
      <c r="AY2377" s="162">
        <v>0</v>
      </c>
      <c r="AZ2377" s="162" t="s">
        <v>274</v>
      </c>
      <c r="BA2377" s="162">
        <v>0</v>
      </c>
      <c r="BB2377" s="159">
        <v>100592.82</v>
      </c>
      <c r="BC2377" s="162" t="s">
        <v>274</v>
      </c>
      <c r="BD2377" s="162">
        <v>0</v>
      </c>
      <c r="BE2377" s="159">
        <v>4191.37</v>
      </c>
      <c r="BF2377" s="159">
        <v>4191.37</v>
      </c>
      <c r="BG2377" s="159">
        <v>104784.19</v>
      </c>
    </row>
    <row r="2378" ht="28.05" customHeight="1" spans="1:59">
      <c r="A2378" s="149"/>
      <c r="B2378" s="149"/>
      <c r="C2378" s="149"/>
      <c r="D2378" s="149" t="s">
        <v>3726</v>
      </c>
      <c r="E2378" s="340" t="s">
        <v>10834</v>
      </c>
      <c r="F2378" s="149" t="s">
        <v>3726</v>
      </c>
      <c r="G2378" s="149" t="s">
        <v>10835</v>
      </c>
      <c r="H2378" s="149" t="s">
        <v>10808</v>
      </c>
      <c r="I2378" s="149" t="s">
        <v>10809</v>
      </c>
      <c r="J2378" s="149" t="s">
        <v>10836</v>
      </c>
      <c r="K2378" s="149"/>
      <c r="L2378" s="149" t="s">
        <v>287</v>
      </c>
      <c r="M2378" s="149"/>
      <c r="N2378" s="149" t="s">
        <v>263</v>
      </c>
      <c r="O2378" s="149" t="s">
        <v>214</v>
      </c>
      <c r="P2378" s="149" t="s">
        <v>53</v>
      </c>
      <c r="Q2378" s="149"/>
      <c r="R2378" s="149" t="s">
        <v>10837</v>
      </c>
      <c r="S2378" s="149" t="s">
        <v>6852</v>
      </c>
      <c r="T2378" s="149" t="s">
        <v>414</v>
      </c>
      <c r="U2378" s="149" t="s">
        <v>267</v>
      </c>
      <c r="V2378" s="149"/>
      <c r="W2378" s="149"/>
      <c r="X2378" s="149" t="s">
        <v>336</v>
      </c>
      <c r="Y2378" s="149"/>
      <c r="Z2378" s="149"/>
      <c r="AA2378" s="149"/>
      <c r="AB2378" s="149" t="s">
        <v>269</v>
      </c>
      <c r="AC2378" s="149" t="s">
        <v>270</v>
      </c>
      <c r="AD2378" s="149" t="s">
        <v>414</v>
      </c>
      <c r="AE2378" s="149" t="s">
        <v>271</v>
      </c>
      <c r="AF2378" s="149"/>
      <c r="AG2378" s="149" t="s">
        <v>1098</v>
      </c>
      <c r="AH2378" s="149" t="s">
        <v>273</v>
      </c>
      <c r="AI2378" s="158">
        <v>21</v>
      </c>
      <c r="AJ2378" s="149"/>
      <c r="AK2378" s="159" t="s">
        <v>274</v>
      </c>
      <c r="AL2378" s="159" t="s">
        <v>274</v>
      </c>
      <c r="AM2378" s="149" t="s">
        <v>274</v>
      </c>
      <c r="AN2378" s="160">
        <v>4</v>
      </c>
      <c r="AO2378" s="149"/>
      <c r="AP2378" s="149" t="s">
        <v>274</v>
      </c>
      <c r="AQ2378" s="149" t="s">
        <v>275</v>
      </c>
      <c r="AR2378" s="158">
        <v>1</v>
      </c>
      <c r="AS2378" s="149" t="s">
        <v>275</v>
      </c>
      <c r="AT2378" s="149" t="s">
        <v>276</v>
      </c>
      <c r="AU2378" s="161">
        <v>1</v>
      </c>
      <c r="AV2378" s="159">
        <v>105309.73</v>
      </c>
      <c r="AW2378" s="159">
        <v>4212.39</v>
      </c>
      <c r="AX2378" s="149" t="s">
        <v>274</v>
      </c>
      <c r="AY2378" s="159">
        <v>1053.1</v>
      </c>
      <c r="AZ2378" s="159">
        <v>1053.1</v>
      </c>
      <c r="BA2378" s="159">
        <v>4212.4</v>
      </c>
      <c r="BB2378" s="159">
        <v>22115.1</v>
      </c>
      <c r="BC2378" s="162" t="s">
        <v>274</v>
      </c>
      <c r="BD2378" s="162">
        <v>0</v>
      </c>
      <c r="BE2378" s="159">
        <v>83194.63</v>
      </c>
      <c r="BF2378" s="159">
        <v>83194.63</v>
      </c>
      <c r="BG2378" s="159">
        <v>105309.73</v>
      </c>
    </row>
    <row r="2379" ht="28.05" customHeight="1" spans="1:59">
      <c r="A2379" s="149"/>
      <c r="B2379" s="149"/>
      <c r="C2379" s="149"/>
      <c r="D2379" s="149" t="s">
        <v>3726</v>
      </c>
      <c r="E2379" s="340" t="s">
        <v>10838</v>
      </c>
      <c r="F2379" s="149" t="s">
        <v>3726</v>
      </c>
      <c r="G2379" s="149" t="s">
        <v>10839</v>
      </c>
      <c r="H2379" s="149" t="s">
        <v>158</v>
      </c>
      <c r="I2379" s="149" t="s">
        <v>4555</v>
      </c>
      <c r="J2379" s="149" t="s">
        <v>10840</v>
      </c>
      <c r="K2379" s="149"/>
      <c r="L2379" s="149" t="s">
        <v>262</v>
      </c>
      <c r="M2379" s="149"/>
      <c r="N2379" s="149" t="s">
        <v>263</v>
      </c>
      <c r="O2379" s="149" t="s">
        <v>214</v>
      </c>
      <c r="P2379" s="149" t="s">
        <v>53</v>
      </c>
      <c r="Q2379" s="149"/>
      <c r="R2379" s="149" t="s">
        <v>3921</v>
      </c>
      <c r="S2379" s="149" t="s">
        <v>4406</v>
      </c>
      <c r="T2379" s="149" t="s">
        <v>142</v>
      </c>
      <c r="U2379" s="149" t="s">
        <v>267</v>
      </c>
      <c r="V2379" s="149"/>
      <c r="W2379" s="149"/>
      <c r="X2379" s="149" t="s">
        <v>336</v>
      </c>
      <c r="Y2379" s="149"/>
      <c r="Z2379" s="149"/>
      <c r="AA2379" s="149"/>
      <c r="AB2379" s="149" t="s">
        <v>269</v>
      </c>
      <c r="AC2379" s="149" t="s">
        <v>270</v>
      </c>
      <c r="AD2379" s="149" t="s">
        <v>142</v>
      </c>
      <c r="AE2379" s="149" t="s">
        <v>271</v>
      </c>
      <c r="AF2379" s="149"/>
      <c r="AG2379" s="149" t="s">
        <v>1098</v>
      </c>
      <c r="AH2379" s="149" t="s">
        <v>273</v>
      </c>
      <c r="AI2379" s="158">
        <v>78</v>
      </c>
      <c r="AJ2379" s="149"/>
      <c r="AK2379" s="159" t="s">
        <v>274</v>
      </c>
      <c r="AL2379" s="159" t="s">
        <v>274</v>
      </c>
      <c r="AM2379" s="149" t="s">
        <v>274</v>
      </c>
      <c r="AN2379" s="160">
        <v>4</v>
      </c>
      <c r="AO2379" s="149"/>
      <c r="AP2379" s="149" t="s">
        <v>274</v>
      </c>
      <c r="AQ2379" s="149" t="s">
        <v>275</v>
      </c>
      <c r="AR2379" s="158">
        <v>1</v>
      </c>
      <c r="AS2379" s="149" t="s">
        <v>275</v>
      </c>
      <c r="AT2379" s="149" t="s">
        <v>276</v>
      </c>
      <c r="AU2379" s="161">
        <v>1</v>
      </c>
      <c r="AV2379" s="159">
        <v>2876.11</v>
      </c>
      <c r="AW2379" s="159">
        <v>115.04</v>
      </c>
      <c r="AX2379" s="149" t="s">
        <v>274</v>
      </c>
      <c r="AY2379" s="159">
        <v>30.07</v>
      </c>
      <c r="AZ2379" s="159">
        <v>30.07</v>
      </c>
      <c r="BA2379" s="159">
        <v>120.28</v>
      </c>
      <c r="BB2379" s="159">
        <v>2219.76</v>
      </c>
      <c r="BC2379" s="162" t="s">
        <v>274</v>
      </c>
      <c r="BD2379" s="162">
        <v>0</v>
      </c>
      <c r="BE2379" s="159">
        <v>656.35</v>
      </c>
      <c r="BF2379" s="159">
        <v>656.35</v>
      </c>
      <c r="BG2379" s="159">
        <v>2876.11</v>
      </c>
    </row>
    <row r="2380" ht="28.05" customHeight="1" spans="1:59">
      <c r="A2380" s="149"/>
      <c r="B2380" s="149"/>
      <c r="C2380" s="149"/>
      <c r="D2380" s="149" t="s">
        <v>3726</v>
      </c>
      <c r="E2380" s="340" t="s">
        <v>10841</v>
      </c>
      <c r="F2380" s="149" t="s">
        <v>3726</v>
      </c>
      <c r="G2380" s="149" t="s">
        <v>10842</v>
      </c>
      <c r="H2380" s="149" t="s">
        <v>158</v>
      </c>
      <c r="I2380" s="149" t="s">
        <v>4555</v>
      </c>
      <c r="J2380" s="149" t="s">
        <v>10843</v>
      </c>
      <c r="K2380" s="149"/>
      <c r="L2380" s="149" t="s">
        <v>262</v>
      </c>
      <c r="M2380" s="149"/>
      <c r="N2380" s="149" t="s">
        <v>263</v>
      </c>
      <c r="O2380" s="149" t="s">
        <v>214</v>
      </c>
      <c r="P2380" s="149" t="s">
        <v>53</v>
      </c>
      <c r="Q2380" s="149"/>
      <c r="R2380" s="149" t="s">
        <v>3921</v>
      </c>
      <c r="S2380" s="149" t="s">
        <v>4406</v>
      </c>
      <c r="T2380" s="149" t="s">
        <v>142</v>
      </c>
      <c r="U2380" s="149" t="s">
        <v>267</v>
      </c>
      <c r="V2380" s="149"/>
      <c r="W2380" s="149"/>
      <c r="X2380" s="149" t="s">
        <v>336</v>
      </c>
      <c r="Y2380" s="149"/>
      <c r="Z2380" s="149"/>
      <c r="AA2380" s="149"/>
      <c r="AB2380" s="149" t="s">
        <v>269</v>
      </c>
      <c r="AC2380" s="149" t="s">
        <v>270</v>
      </c>
      <c r="AD2380" s="149" t="s">
        <v>142</v>
      </c>
      <c r="AE2380" s="149" t="s">
        <v>271</v>
      </c>
      <c r="AF2380" s="149"/>
      <c r="AG2380" s="149" t="s">
        <v>1098</v>
      </c>
      <c r="AH2380" s="149" t="s">
        <v>273</v>
      </c>
      <c r="AI2380" s="158">
        <v>78</v>
      </c>
      <c r="AJ2380" s="149"/>
      <c r="AK2380" s="159" t="s">
        <v>274</v>
      </c>
      <c r="AL2380" s="159" t="s">
        <v>274</v>
      </c>
      <c r="AM2380" s="149" t="s">
        <v>274</v>
      </c>
      <c r="AN2380" s="160">
        <v>4</v>
      </c>
      <c r="AO2380" s="149"/>
      <c r="AP2380" s="149" t="s">
        <v>274</v>
      </c>
      <c r="AQ2380" s="149" t="s">
        <v>275</v>
      </c>
      <c r="AR2380" s="158">
        <v>1</v>
      </c>
      <c r="AS2380" s="149" t="s">
        <v>275</v>
      </c>
      <c r="AT2380" s="149" t="s">
        <v>276</v>
      </c>
      <c r="AU2380" s="161">
        <v>1</v>
      </c>
      <c r="AV2380" s="159">
        <v>2876.11</v>
      </c>
      <c r="AW2380" s="159">
        <v>115.04</v>
      </c>
      <c r="AX2380" s="149" t="s">
        <v>274</v>
      </c>
      <c r="AY2380" s="159">
        <v>30.07</v>
      </c>
      <c r="AZ2380" s="159">
        <v>30.07</v>
      </c>
      <c r="BA2380" s="159">
        <v>120.28</v>
      </c>
      <c r="BB2380" s="159">
        <v>2219.76</v>
      </c>
      <c r="BC2380" s="162" t="s">
        <v>274</v>
      </c>
      <c r="BD2380" s="162">
        <v>0</v>
      </c>
      <c r="BE2380" s="159">
        <v>656.35</v>
      </c>
      <c r="BF2380" s="159">
        <v>656.35</v>
      </c>
      <c r="BG2380" s="159">
        <v>2876.11</v>
      </c>
    </row>
    <row r="2381" ht="28.05" customHeight="1" spans="1:59">
      <c r="A2381" s="149"/>
      <c r="B2381" s="149"/>
      <c r="C2381" s="149"/>
      <c r="D2381" s="149" t="s">
        <v>3726</v>
      </c>
      <c r="E2381" s="340" t="s">
        <v>10844</v>
      </c>
      <c r="F2381" s="149" t="s">
        <v>3726</v>
      </c>
      <c r="G2381" s="149" t="s">
        <v>10845</v>
      </c>
      <c r="H2381" s="149" t="s">
        <v>10846</v>
      </c>
      <c r="I2381" s="149" t="s">
        <v>10847</v>
      </c>
      <c r="J2381" s="149" t="s">
        <v>10848</v>
      </c>
      <c r="K2381" s="149"/>
      <c r="L2381" s="149" t="s">
        <v>287</v>
      </c>
      <c r="M2381" s="149"/>
      <c r="N2381" s="149" t="s">
        <v>263</v>
      </c>
      <c r="O2381" s="149" t="s">
        <v>214</v>
      </c>
      <c r="P2381" s="149" t="s">
        <v>53</v>
      </c>
      <c r="Q2381" s="149"/>
      <c r="R2381" s="149" t="s">
        <v>333</v>
      </c>
      <c r="S2381" s="149" t="s">
        <v>289</v>
      </c>
      <c r="T2381" s="149" t="s">
        <v>10259</v>
      </c>
      <c r="U2381" s="149" t="s">
        <v>267</v>
      </c>
      <c r="V2381" s="149"/>
      <c r="W2381" s="149"/>
      <c r="X2381" s="149" t="s">
        <v>336</v>
      </c>
      <c r="Y2381" s="149"/>
      <c r="Z2381" s="149"/>
      <c r="AA2381" s="149"/>
      <c r="AB2381" s="149" t="s">
        <v>269</v>
      </c>
      <c r="AC2381" s="149" t="s">
        <v>318</v>
      </c>
      <c r="AD2381" s="149" t="s">
        <v>10259</v>
      </c>
      <c r="AE2381" s="149" t="s">
        <v>271</v>
      </c>
      <c r="AF2381" s="149"/>
      <c r="AG2381" s="149" t="s">
        <v>1098</v>
      </c>
      <c r="AH2381" s="149" t="s">
        <v>273</v>
      </c>
      <c r="AI2381" s="158">
        <v>96</v>
      </c>
      <c r="AJ2381" s="149"/>
      <c r="AK2381" s="159" t="s">
        <v>274</v>
      </c>
      <c r="AL2381" s="159" t="s">
        <v>274</v>
      </c>
      <c r="AM2381" s="149" t="s">
        <v>274</v>
      </c>
      <c r="AN2381" s="160">
        <v>4</v>
      </c>
      <c r="AO2381" s="149"/>
      <c r="AP2381" s="149" t="s">
        <v>274</v>
      </c>
      <c r="AQ2381" s="149" t="s">
        <v>275</v>
      </c>
      <c r="AR2381" s="158">
        <v>1</v>
      </c>
      <c r="AS2381" s="149" t="s">
        <v>275</v>
      </c>
      <c r="AT2381" s="149" t="s">
        <v>276</v>
      </c>
      <c r="AU2381" s="161">
        <v>1</v>
      </c>
      <c r="AV2381" s="159">
        <v>153846.16</v>
      </c>
      <c r="AW2381" s="159">
        <v>6153.85</v>
      </c>
      <c r="AX2381" s="149" t="s">
        <v>274</v>
      </c>
      <c r="AY2381" s="162">
        <v>0</v>
      </c>
      <c r="AZ2381" s="162" t="s">
        <v>274</v>
      </c>
      <c r="BA2381" s="162">
        <v>0</v>
      </c>
      <c r="BB2381" s="159">
        <v>147692.31</v>
      </c>
      <c r="BC2381" s="162" t="s">
        <v>274</v>
      </c>
      <c r="BD2381" s="162">
        <v>0</v>
      </c>
      <c r="BE2381" s="159">
        <v>6153.85</v>
      </c>
      <c r="BF2381" s="159">
        <v>6153.85</v>
      </c>
      <c r="BG2381" s="159">
        <v>153846.16</v>
      </c>
    </row>
    <row r="2382" ht="28.05" customHeight="1" spans="1:59">
      <c r="A2382" s="149"/>
      <c r="B2382" s="149"/>
      <c r="C2382" s="149"/>
      <c r="D2382" s="149" t="s">
        <v>3726</v>
      </c>
      <c r="E2382" s="340" t="s">
        <v>10849</v>
      </c>
      <c r="F2382" s="149" t="s">
        <v>3726</v>
      </c>
      <c r="G2382" s="149" t="s">
        <v>10850</v>
      </c>
      <c r="H2382" s="149" t="s">
        <v>10732</v>
      </c>
      <c r="I2382" s="149" t="s">
        <v>10733</v>
      </c>
      <c r="J2382" s="149" t="s">
        <v>10851</v>
      </c>
      <c r="K2382" s="149"/>
      <c r="L2382" s="149" t="s">
        <v>287</v>
      </c>
      <c r="M2382" s="149"/>
      <c r="N2382" s="149" t="s">
        <v>263</v>
      </c>
      <c r="O2382" s="149" t="s">
        <v>214</v>
      </c>
      <c r="P2382" s="149" t="s">
        <v>53</v>
      </c>
      <c r="Q2382" s="149"/>
      <c r="R2382" s="149" t="s">
        <v>3921</v>
      </c>
      <c r="S2382" s="149" t="s">
        <v>5890</v>
      </c>
      <c r="T2382" s="149" t="s">
        <v>3699</v>
      </c>
      <c r="U2382" s="149" t="s">
        <v>267</v>
      </c>
      <c r="V2382" s="149"/>
      <c r="W2382" s="149"/>
      <c r="X2382" s="149" t="s">
        <v>336</v>
      </c>
      <c r="Y2382" s="149"/>
      <c r="Z2382" s="149"/>
      <c r="AA2382" s="149"/>
      <c r="AB2382" s="149" t="s">
        <v>269</v>
      </c>
      <c r="AC2382" s="149" t="s">
        <v>270</v>
      </c>
      <c r="AD2382" s="149" t="s">
        <v>3699</v>
      </c>
      <c r="AE2382" s="149" t="s">
        <v>271</v>
      </c>
      <c r="AF2382" s="149"/>
      <c r="AG2382" s="149" t="s">
        <v>1098</v>
      </c>
      <c r="AH2382" s="149" t="s">
        <v>273</v>
      </c>
      <c r="AI2382" s="158">
        <v>67</v>
      </c>
      <c r="AJ2382" s="149"/>
      <c r="AK2382" s="159" t="s">
        <v>274</v>
      </c>
      <c r="AL2382" s="159" t="s">
        <v>274</v>
      </c>
      <c r="AM2382" s="149" t="s">
        <v>274</v>
      </c>
      <c r="AN2382" s="160">
        <v>4</v>
      </c>
      <c r="AO2382" s="149"/>
      <c r="AP2382" s="149" t="s">
        <v>274</v>
      </c>
      <c r="AQ2382" s="149" t="s">
        <v>275</v>
      </c>
      <c r="AR2382" s="158">
        <v>1</v>
      </c>
      <c r="AS2382" s="149" t="s">
        <v>275</v>
      </c>
      <c r="AT2382" s="149" t="s">
        <v>276</v>
      </c>
      <c r="AU2382" s="161">
        <v>1</v>
      </c>
      <c r="AV2382" s="159">
        <v>3232.76</v>
      </c>
      <c r="AW2382" s="159">
        <v>129.31</v>
      </c>
      <c r="AX2382" s="149" t="s">
        <v>274</v>
      </c>
      <c r="AY2382" s="159">
        <v>33.3</v>
      </c>
      <c r="AZ2382" s="159">
        <v>33.3</v>
      </c>
      <c r="BA2382" s="159">
        <v>133.2</v>
      </c>
      <c r="BB2382" s="159">
        <v>2137.66</v>
      </c>
      <c r="BC2382" s="162" t="s">
        <v>274</v>
      </c>
      <c r="BD2382" s="162">
        <v>0</v>
      </c>
      <c r="BE2382" s="159">
        <v>1095.1</v>
      </c>
      <c r="BF2382" s="159">
        <v>1095.1</v>
      </c>
      <c r="BG2382" s="159">
        <v>3232.76</v>
      </c>
    </row>
    <row r="2383" ht="28.05" customHeight="1" spans="1:59">
      <c r="A2383" s="149"/>
      <c r="B2383" s="149"/>
      <c r="C2383" s="149"/>
      <c r="D2383" s="149" t="s">
        <v>3726</v>
      </c>
      <c r="E2383" s="340" t="s">
        <v>10852</v>
      </c>
      <c r="F2383" s="149" t="s">
        <v>3726</v>
      </c>
      <c r="G2383" s="149" t="s">
        <v>10853</v>
      </c>
      <c r="H2383" s="149" t="s">
        <v>10830</v>
      </c>
      <c r="I2383" s="149" t="s">
        <v>10831</v>
      </c>
      <c r="J2383" s="149" t="s">
        <v>10854</v>
      </c>
      <c r="K2383" s="149"/>
      <c r="L2383" s="149" t="s">
        <v>262</v>
      </c>
      <c r="M2383" s="149"/>
      <c r="N2383" s="149" t="s">
        <v>263</v>
      </c>
      <c r="O2383" s="149" t="s">
        <v>214</v>
      </c>
      <c r="P2383" s="149" t="s">
        <v>53</v>
      </c>
      <c r="Q2383" s="149"/>
      <c r="R2383" s="149" t="s">
        <v>10833</v>
      </c>
      <c r="S2383" s="149" t="s">
        <v>5362</v>
      </c>
      <c r="T2383" s="149" t="s">
        <v>120</v>
      </c>
      <c r="U2383" s="149" t="s">
        <v>267</v>
      </c>
      <c r="V2383" s="149"/>
      <c r="W2383" s="149"/>
      <c r="X2383" s="149" t="s">
        <v>268</v>
      </c>
      <c r="Y2383" s="149"/>
      <c r="Z2383" s="149"/>
      <c r="AA2383" s="149"/>
      <c r="AB2383" s="149" t="s">
        <v>269</v>
      </c>
      <c r="AC2383" s="149" t="s">
        <v>318</v>
      </c>
      <c r="AD2383" s="149" t="s">
        <v>120</v>
      </c>
      <c r="AE2383" s="149" t="s">
        <v>271</v>
      </c>
      <c r="AF2383" s="149"/>
      <c r="AG2383" s="149" t="s">
        <v>1098</v>
      </c>
      <c r="AH2383" s="149" t="s">
        <v>273</v>
      </c>
      <c r="AI2383" s="158">
        <v>96</v>
      </c>
      <c r="AJ2383" s="149"/>
      <c r="AK2383" s="159" t="s">
        <v>274</v>
      </c>
      <c r="AL2383" s="159" t="s">
        <v>274</v>
      </c>
      <c r="AM2383" s="149" t="s">
        <v>274</v>
      </c>
      <c r="AN2383" s="160">
        <v>4</v>
      </c>
      <c r="AO2383" s="149"/>
      <c r="AP2383" s="149" t="s">
        <v>274</v>
      </c>
      <c r="AQ2383" s="149" t="s">
        <v>275</v>
      </c>
      <c r="AR2383" s="158">
        <v>1</v>
      </c>
      <c r="AS2383" s="149" t="s">
        <v>275</v>
      </c>
      <c r="AT2383" s="149" t="s">
        <v>276</v>
      </c>
      <c r="AU2383" s="161">
        <v>1</v>
      </c>
      <c r="AV2383" s="159">
        <v>104784.18</v>
      </c>
      <c r="AW2383" s="159">
        <v>4191.37</v>
      </c>
      <c r="AX2383" s="149" t="s">
        <v>274</v>
      </c>
      <c r="AY2383" s="162">
        <v>0</v>
      </c>
      <c r="AZ2383" s="162" t="s">
        <v>274</v>
      </c>
      <c r="BA2383" s="162">
        <v>0</v>
      </c>
      <c r="BB2383" s="159">
        <v>100592.81</v>
      </c>
      <c r="BC2383" s="162" t="s">
        <v>274</v>
      </c>
      <c r="BD2383" s="162">
        <v>0</v>
      </c>
      <c r="BE2383" s="159">
        <v>4191.37</v>
      </c>
      <c r="BF2383" s="159">
        <v>4191.37</v>
      </c>
      <c r="BG2383" s="159">
        <v>104784.18</v>
      </c>
    </row>
    <row r="2384" ht="28.05" customHeight="1" spans="1:59">
      <c r="A2384" s="149"/>
      <c r="B2384" s="149"/>
      <c r="C2384" s="149"/>
      <c r="D2384" s="149" t="s">
        <v>3726</v>
      </c>
      <c r="E2384" s="340" t="s">
        <v>10855</v>
      </c>
      <c r="F2384" s="149" t="s">
        <v>3726</v>
      </c>
      <c r="G2384" s="149" t="s">
        <v>10856</v>
      </c>
      <c r="H2384" s="149" t="s">
        <v>10857</v>
      </c>
      <c r="I2384" s="149"/>
      <c r="J2384" s="149" t="s">
        <v>10858</v>
      </c>
      <c r="K2384" s="149"/>
      <c r="L2384" s="149" t="s">
        <v>287</v>
      </c>
      <c r="M2384" s="149"/>
      <c r="N2384" s="149" t="s">
        <v>263</v>
      </c>
      <c r="O2384" s="149" t="s">
        <v>214</v>
      </c>
      <c r="P2384" s="149" t="s">
        <v>53</v>
      </c>
      <c r="Q2384" s="149"/>
      <c r="R2384" s="149" t="s">
        <v>333</v>
      </c>
      <c r="S2384" s="149" t="s">
        <v>289</v>
      </c>
      <c r="T2384" s="149" t="s">
        <v>10786</v>
      </c>
      <c r="U2384" s="149" t="s">
        <v>267</v>
      </c>
      <c r="V2384" s="149"/>
      <c r="W2384" s="149"/>
      <c r="X2384" s="149" t="s">
        <v>336</v>
      </c>
      <c r="Y2384" s="149"/>
      <c r="Z2384" s="149"/>
      <c r="AA2384" s="149"/>
      <c r="AB2384" s="149" t="s">
        <v>269</v>
      </c>
      <c r="AC2384" s="149" t="s">
        <v>318</v>
      </c>
      <c r="AD2384" s="149" t="s">
        <v>10786</v>
      </c>
      <c r="AE2384" s="149" t="s">
        <v>271</v>
      </c>
      <c r="AF2384" s="149"/>
      <c r="AG2384" s="149" t="s">
        <v>1098</v>
      </c>
      <c r="AH2384" s="149" t="s">
        <v>273</v>
      </c>
      <c r="AI2384" s="158">
        <v>96</v>
      </c>
      <c r="AJ2384" s="149"/>
      <c r="AK2384" s="159" t="s">
        <v>274</v>
      </c>
      <c r="AL2384" s="159" t="s">
        <v>274</v>
      </c>
      <c r="AM2384" s="149" t="s">
        <v>274</v>
      </c>
      <c r="AN2384" s="160">
        <v>4</v>
      </c>
      <c r="AO2384" s="149"/>
      <c r="AP2384" s="149" t="s">
        <v>274</v>
      </c>
      <c r="AQ2384" s="149" t="s">
        <v>275</v>
      </c>
      <c r="AR2384" s="158">
        <v>1</v>
      </c>
      <c r="AS2384" s="149" t="s">
        <v>275</v>
      </c>
      <c r="AT2384" s="149" t="s">
        <v>276</v>
      </c>
      <c r="AU2384" s="161">
        <v>1</v>
      </c>
      <c r="AV2384" s="159">
        <v>299145.29</v>
      </c>
      <c r="AW2384" s="159">
        <v>11965.81</v>
      </c>
      <c r="AX2384" s="149" t="s">
        <v>274</v>
      </c>
      <c r="AY2384" s="162">
        <v>0</v>
      </c>
      <c r="AZ2384" s="162" t="s">
        <v>274</v>
      </c>
      <c r="BA2384" s="162">
        <v>0</v>
      </c>
      <c r="BB2384" s="159">
        <v>287179.48</v>
      </c>
      <c r="BC2384" s="162" t="s">
        <v>274</v>
      </c>
      <c r="BD2384" s="162">
        <v>0</v>
      </c>
      <c r="BE2384" s="159">
        <v>11965.81</v>
      </c>
      <c r="BF2384" s="159">
        <v>11965.81</v>
      </c>
      <c r="BG2384" s="159">
        <v>299145.29</v>
      </c>
    </row>
    <row r="2385" ht="28.05" customHeight="1" spans="1:59">
      <c r="A2385" s="149"/>
      <c r="B2385" s="149"/>
      <c r="C2385" s="149"/>
      <c r="D2385" s="149" t="s">
        <v>3726</v>
      </c>
      <c r="E2385" s="340" t="s">
        <v>10859</v>
      </c>
      <c r="F2385" s="149" t="s">
        <v>3726</v>
      </c>
      <c r="G2385" s="149" t="s">
        <v>10860</v>
      </c>
      <c r="H2385" s="149" t="s">
        <v>10732</v>
      </c>
      <c r="I2385" s="149" t="s">
        <v>10733</v>
      </c>
      <c r="J2385" s="149" t="s">
        <v>10861</v>
      </c>
      <c r="K2385" s="149"/>
      <c r="L2385" s="149" t="s">
        <v>287</v>
      </c>
      <c r="M2385" s="149"/>
      <c r="N2385" s="149" t="s">
        <v>263</v>
      </c>
      <c r="O2385" s="149" t="s">
        <v>214</v>
      </c>
      <c r="P2385" s="149" t="s">
        <v>53</v>
      </c>
      <c r="Q2385" s="149"/>
      <c r="R2385" s="149" t="s">
        <v>3921</v>
      </c>
      <c r="S2385" s="149" t="s">
        <v>5890</v>
      </c>
      <c r="T2385" s="149" t="s">
        <v>3699</v>
      </c>
      <c r="U2385" s="149" t="s">
        <v>267</v>
      </c>
      <c r="V2385" s="149"/>
      <c r="W2385" s="149"/>
      <c r="X2385" s="149" t="s">
        <v>336</v>
      </c>
      <c r="Y2385" s="149"/>
      <c r="Z2385" s="149"/>
      <c r="AA2385" s="149"/>
      <c r="AB2385" s="149" t="s">
        <v>269</v>
      </c>
      <c r="AC2385" s="149" t="s">
        <v>270</v>
      </c>
      <c r="AD2385" s="149" t="s">
        <v>3699</v>
      </c>
      <c r="AE2385" s="149" t="s">
        <v>271</v>
      </c>
      <c r="AF2385" s="149"/>
      <c r="AG2385" s="149" t="s">
        <v>1098</v>
      </c>
      <c r="AH2385" s="149" t="s">
        <v>273</v>
      </c>
      <c r="AI2385" s="158">
        <v>67</v>
      </c>
      <c r="AJ2385" s="149"/>
      <c r="AK2385" s="159" t="s">
        <v>274</v>
      </c>
      <c r="AL2385" s="159" t="s">
        <v>274</v>
      </c>
      <c r="AM2385" s="149" t="s">
        <v>274</v>
      </c>
      <c r="AN2385" s="160">
        <v>4</v>
      </c>
      <c r="AO2385" s="149"/>
      <c r="AP2385" s="149" t="s">
        <v>274</v>
      </c>
      <c r="AQ2385" s="149" t="s">
        <v>275</v>
      </c>
      <c r="AR2385" s="158">
        <v>1</v>
      </c>
      <c r="AS2385" s="149" t="s">
        <v>275</v>
      </c>
      <c r="AT2385" s="149" t="s">
        <v>276</v>
      </c>
      <c r="AU2385" s="161">
        <v>1</v>
      </c>
      <c r="AV2385" s="159">
        <v>3232.76</v>
      </c>
      <c r="AW2385" s="159">
        <v>129.31</v>
      </c>
      <c r="AX2385" s="149" t="s">
        <v>274</v>
      </c>
      <c r="AY2385" s="159">
        <v>33.3</v>
      </c>
      <c r="AZ2385" s="159">
        <v>33.3</v>
      </c>
      <c r="BA2385" s="159">
        <v>133.2</v>
      </c>
      <c r="BB2385" s="159">
        <v>2137.66</v>
      </c>
      <c r="BC2385" s="162" t="s">
        <v>274</v>
      </c>
      <c r="BD2385" s="162">
        <v>0</v>
      </c>
      <c r="BE2385" s="159">
        <v>1095.1</v>
      </c>
      <c r="BF2385" s="159">
        <v>1095.1</v>
      </c>
      <c r="BG2385" s="159">
        <v>3232.76</v>
      </c>
    </row>
    <row r="2386" ht="28.05" customHeight="1" spans="1:59">
      <c r="A2386" s="149"/>
      <c r="B2386" s="149"/>
      <c r="C2386" s="149"/>
      <c r="D2386" s="149" t="s">
        <v>3726</v>
      </c>
      <c r="E2386" s="340" t="s">
        <v>10862</v>
      </c>
      <c r="F2386" s="149" t="s">
        <v>3726</v>
      </c>
      <c r="G2386" s="149" t="s">
        <v>10863</v>
      </c>
      <c r="H2386" s="149" t="s">
        <v>10864</v>
      </c>
      <c r="I2386" s="149"/>
      <c r="J2386" s="149" t="s">
        <v>10865</v>
      </c>
      <c r="K2386" s="149"/>
      <c r="L2386" s="149" t="s">
        <v>287</v>
      </c>
      <c r="M2386" s="149"/>
      <c r="N2386" s="149" t="s">
        <v>263</v>
      </c>
      <c r="O2386" s="149" t="s">
        <v>214</v>
      </c>
      <c r="P2386" s="149" t="s">
        <v>53</v>
      </c>
      <c r="Q2386" s="149"/>
      <c r="R2386" s="149" t="s">
        <v>333</v>
      </c>
      <c r="S2386" s="149" t="s">
        <v>289</v>
      </c>
      <c r="T2386" s="149" t="s">
        <v>10786</v>
      </c>
      <c r="U2386" s="149" t="s">
        <v>267</v>
      </c>
      <c r="V2386" s="149"/>
      <c r="W2386" s="149"/>
      <c r="X2386" s="149" t="s">
        <v>336</v>
      </c>
      <c r="Y2386" s="149"/>
      <c r="Z2386" s="149"/>
      <c r="AA2386" s="149"/>
      <c r="AB2386" s="149" t="s">
        <v>269</v>
      </c>
      <c r="AC2386" s="149" t="s">
        <v>318</v>
      </c>
      <c r="AD2386" s="149" t="s">
        <v>10786</v>
      </c>
      <c r="AE2386" s="149" t="s">
        <v>271</v>
      </c>
      <c r="AF2386" s="149"/>
      <c r="AG2386" s="149" t="s">
        <v>1098</v>
      </c>
      <c r="AH2386" s="149" t="s">
        <v>273</v>
      </c>
      <c r="AI2386" s="158">
        <v>96</v>
      </c>
      <c r="AJ2386" s="149"/>
      <c r="AK2386" s="159" t="s">
        <v>274</v>
      </c>
      <c r="AL2386" s="159" t="s">
        <v>274</v>
      </c>
      <c r="AM2386" s="149" t="s">
        <v>274</v>
      </c>
      <c r="AN2386" s="160">
        <v>4</v>
      </c>
      <c r="AO2386" s="149"/>
      <c r="AP2386" s="149" t="s">
        <v>274</v>
      </c>
      <c r="AQ2386" s="149" t="s">
        <v>275</v>
      </c>
      <c r="AR2386" s="158">
        <v>1</v>
      </c>
      <c r="AS2386" s="149" t="s">
        <v>275</v>
      </c>
      <c r="AT2386" s="149" t="s">
        <v>276</v>
      </c>
      <c r="AU2386" s="161">
        <v>1</v>
      </c>
      <c r="AV2386" s="159">
        <v>17063.84</v>
      </c>
      <c r="AW2386" s="159">
        <v>682.55</v>
      </c>
      <c r="AX2386" s="149" t="s">
        <v>274</v>
      </c>
      <c r="AY2386" s="162">
        <v>0</v>
      </c>
      <c r="AZ2386" s="162" t="s">
        <v>274</v>
      </c>
      <c r="BA2386" s="162">
        <v>0</v>
      </c>
      <c r="BB2386" s="159">
        <v>16381.29</v>
      </c>
      <c r="BC2386" s="162" t="s">
        <v>274</v>
      </c>
      <c r="BD2386" s="162">
        <v>0</v>
      </c>
      <c r="BE2386" s="159">
        <v>682.55</v>
      </c>
      <c r="BF2386" s="159">
        <v>682.55</v>
      </c>
      <c r="BG2386" s="159">
        <v>17063.84</v>
      </c>
    </row>
    <row r="2387" ht="28.05" customHeight="1" spans="1:59">
      <c r="A2387" s="149"/>
      <c r="B2387" s="149"/>
      <c r="C2387" s="149"/>
      <c r="D2387" s="149" t="s">
        <v>3726</v>
      </c>
      <c r="E2387" s="340" t="s">
        <v>10866</v>
      </c>
      <c r="F2387" s="149" t="s">
        <v>3726</v>
      </c>
      <c r="G2387" s="149" t="s">
        <v>10867</v>
      </c>
      <c r="H2387" s="149" t="s">
        <v>10868</v>
      </c>
      <c r="I2387" s="149" t="s">
        <v>10869</v>
      </c>
      <c r="J2387" s="149" t="s">
        <v>10870</v>
      </c>
      <c r="K2387" s="149"/>
      <c r="L2387" s="149" t="s">
        <v>287</v>
      </c>
      <c r="M2387" s="149"/>
      <c r="N2387" s="149" t="s">
        <v>263</v>
      </c>
      <c r="O2387" s="149" t="s">
        <v>214</v>
      </c>
      <c r="P2387" s="149" t="s">
        <v>53</v>
      </c>
      <c r="Q2387" s="149"/>
      <c r="R2387" s="149" t="s">
        <v>333</v>
      </c>
      <c r="S2387" s="149" t="s">
        <v>289</v>
      </c>
      <c r="T2387" s="149" t="s">
        <v>10786</v>
      </c>
      <c r="U2387" s="149" t="s">
        <v>267</v>
      </c>
      <c r="V2387" s="149"/>
      <c r="W2387" s="149"/>
      <c r="X2387" s="149" t="s">
        <v>336</v>
      </c>
      <c r="Y2387" s="149"/>
      <c r="Z2387" s="149"/>
      <c r="AA2387" s="149"/>
      <c r="AB2387" s="149" t="s">
        <v>269</v>
      </c>
      <c r="AC2387" s="149" t="s">
        <v>318</v>
      </c>
      <c r="AD2387" s="149" t="s">
        <v>10786</v>
      </c>
      <c r="AE2387" s="149" t="s">
        <v>271</v>
      </c>
      <c r="AF2387" s="149"/>
      <c r="AG2387" s="149" t="s">
        <v>1098</v>
      </c>
      <c r="AH2387" s="149" t="s">
        <v>273</v>
      </c>
      <c r="AI2387" s="158">
        <v>96</v>
      </c>
      <c r="AJ2387" s="149"/>
      <c r="AK2387" s="159" t="s">
        <v>274</v>
      </c>
      <c r="AL2387" s="159" t="s">
        <v>274</v>
      </c>
      <c r="AM2387" s="149" t="s">
        <v>274</v>
      </c>
      <c r="AN2387" s="160">
        <v>4</v>
      </c>
      <c r="AO2387" s="149"/>
      <c r="AP2387" s="149" t="s">
        <v>274</v>
      </c>
      <c r="AQ2387" s="149" t="s">
        <v>275</v>
      </c>
      <c r="AR2387" s="158">
        <v>1</v>
      </c>
      <c r="AS2387" s="149" t="s">
        <v>275</v>
      </c>
      <c r="AT2387" s="149" t="s">
        <v>276</v>
      </c>
      <c r="AU2387" s="161">
        <v>1</v>
      </c>
      <c r="AV2387" s="159">
        <v>15404.67</v>
      </c>
      <c r="AW2387" s="159">
        <v>616.19</v>
      </c>
      <c r="AX2387" s="149" t="s">
        <v>274</v>
      </c>
      <c r="AY2387" s="162">
        <v>0</v>
      </c>
      <c r="AZ2387" s="162" t="s">
        <v>274</v>
      </c>
      <c r="BA2387" s="162">
        <v>0</v>
      </c>
      <c r="BB2387" s="159">
        <v>14788.48</v>
      </c>
      <c r="BC2387" s="162" t="s">
        <v>274</v>
      </c>
      <c r="BD2387" s="162">
        <v>0</v>
      </c>
      <c r="BE2387" s="159">
        <v>616.19</v>
      </c>
      <c r="BF2387" s="159">
        <v>616.19</v>
      </c>
      <c r="BG2387" s="159">
        <v>15404.67</v>
      </c>
    </row>
    <row r="2388" ht="28.05" customHeight="1" spans="1:59">
      <c r="A2388" s="149"/>
      <c r="B2388" s="149"/>
      <c r="C2388" s="149"/>
      <c r="D2388" s="149" t="s">
        <v>3726</v>
      </c>
      <c r="E2388" s="340" t="s">
        <v>10871</v>
      </c>
      <c r="F2388" s="149" t="s">
        <v>3726</v>
      </c>
      <c r="G2388" s="149" t="s">
        <v>10872</v>
      </c>
      <c r="H2388" s="149" t="s">
        <v>10873</v>
      </c>
      <c r="I2388" s="149"/>
      <c r="J2388" s="149" t="s">
        <v>10874</v>
      </c>
      <c r="K2388" s="149"/>
      <c r="L2388" s="149" t="s">
        <v>287</v>
      </c>
      <c r="M2388" s="149"/>
      <c r="N2388" s="149" t="s">
        <v>263</v>
      </c>
      <c r="O2388" s="149" t="s">
        <v>214</v>
      </c>
      <c r="P2388" s="149" t="s">
        <v>53</v>
      </c>
      <c r="Q2388" s="149"/>
      <c r="R2388" s="149" t="s">
        <v>333</v>
      </c>
      <c r="S2388" s="149" t="s">
        <v>289</v>
      </c>
      <c r="T2388" s="149" t="s">
        <v>10786</v>
      </c>
      <c r="U2388" s="149" t="s">
        <v>267</v>
      </c>
      <c r="V2388" s="149"/>
      <c r="W2388" s="149"/>
      <c r="X2388" s="149" t="s">
        <v>336</v>
      </c>
      <c r="Y2388" s="149"/>
      <c r="Z2388" s="149"/>
      <c r="AA2388" s="149"/>
      <c r="AB2388" s="149" t="s">
        <v>269</v>
      </c>
      <c r="AC2388" s="149" t="s">
        <v>318</v>
      </c>
      <c r="AD2388" s="149" t="s">
        <v>10786</v>
      </c>
      <c r="AE2388" s="149" t="s">
        <v>271</v>
      </c>
      <c r="AF2388" s="149"/>
      <c r="AG2388" s="149" t="s">
        <v>1098</v>
      </c>
      <c r="AH2388" s="149" t="s">
        <v>273</v>
      </c>
      <c r="AI2388" s="158">
        <v>96</v>
      </c>
      <c r="AJ2388" s="149"/>
      <c r="AK2388" s="159" t="s">
        <v>274</v>
      </c>
      <c r="AL2388" s="159" t="s">
        <v>274</v>
      </c>
      <c r="AM2388" s="149" t="s">
        <v>274</v>
      </c>
      <c r="AN2388" s="160">
        <v>4</v>
      </c>
      <c r="AO2388" s="149"/>
      <c r="AP2388" s="149" t="s">
        <v>274</v>
      </c>
      <c r="AQ2388" s="149" t="s">
        <v>275</v>
      </c>
      <c r="AR2388" s="158">
        <v>1</v>
      </c>
      <c r="AS2388" s="149" t="s">
        <v>275</v>
      </c>
      <c r="AT2388" s="149" t="s">
        <v>276</v>
      </c>
      <c r="AU2388" s="161">
        <v>1</v>
      </c>
      <c r="AV2388" s="159">
        <v>14614.45</v>
      </c>
      <c r="AW2388" s="159">
        <v>584.58</v>
      </c>
      <c r="AX2388" s="149" t="s">
        <v>274</v>
      </c>
      <c r="AY2388" s="162">
        <v>0</v>
      </c>
      <c r="AZ2388" s="162" t="s">
        <v>274</v>
      </c>
      <c r="BA2388" s="162">
        <v>0</v>
      </c>
      <c r="BB2388" s="159">
        <v>14029.87</v>
      </c>
      <c r="BC2388" s="162" t="s">
        <v>274</v>
      </c>
      <c r="BD2388" s="162">
        <v>0</v>
      </c>
      <c r="BE2388" s="159">
        <v>584.58</v>
      </c>
      <c r="BF2388" s="159">
        <v>584.58</v>
      </c>
      <c r="BG2388" s="159">
        <v>14614.45</v>
      </c>
    </row>
    <row r="2389" ht="28.05" customHeight="1" spans="1:59">
      <c r="A2389" s="149"/>
      <c r="B2389" s="149"/>
      <c r="C2389" s="149"/>
      <c r="D2389" s="149" t="s">
        <v>3726</v>
      </c>
      <c r="E2389" s="340" t="s">
        <v>10875</v>
      </c>
      <c r="F2389" s="149" t="s">
        <v>3726</v>
      </c>
      <c r="G2389" s="149" t="s">
        <v>10876</v>
      </c>
      <c r="H2389" s="149" t="s">
        <v>10877</v>
      </c>
      <c r="I2389" s="149" t="s">
        <v>10878</v>
      </c>
      <c r="J2389" s="149" t="s">
        <v>10879</v>
      </c>
      <c r="K2389" s="149"/>
      <c r="L2389" s="149" t="s">
        <v>287</v>
      </c>
      <c r="M2389" s="149"/>
      <c r="N2389" s="149" t="s">
        <v>263</v>
      </c>
      <c r="O2389" s="149" t="s">
        <v>214</v>
      </c>
      <c r="P2389" s="149" t="s">
        <v>53</v>
      </c>
      <c r="Q2389" s="149"/>
      <c r="R2389" s="149" t="s">
        <v>333</v>
      </c>
      <c r="S2389" s="149" t="s">
        <v>289</v>
      </c>
      <c r="T2389" s="149" t="s">
        <v>10786</v>
      </c>
      <c r="U2389" s="149" t="s">
        <v>267</v>
      </c>
      <c r="V2389" s="149"/>
      <c r="W2389" s="149"/>
      <c r="X2389" s="149" t="s">
        <v>336</v>
      </c>
      <c r="Y2389" s="149"/>
      <c r="Z2389" s="149"/>
      <c r="AA2389" s="149"/>
      <c r="AB2389" s="149" t="s">
        <v>269</v>
      </c>
      <c r="AC2389" s="149" t="s">
        <v>318</v>
      </c>
      <c r="AD2389" s="149" t="s">
        <v>10786</v>
      </c>
      <c r="AE2389" s="149" t="s">
        <v>271</v>
      </c>
      <c r="AF2389" s="149"/>
      <c r="AG2389" s="149" t="s">
        <v>1098</v>
      </c>
      <c r="AH2389" s="149" t="s">
        <v>273</v>
      </c>
      <c r="AI2389" s="158">
        <v>96</v>
      </c>
      <c r="AJ2389" s="149"/>
      <c r="AK2389" s="159" t="s">
        <v>274</v>
      </c>
      <c r="AL2389" s="159" t="s">
        <v>274</v>
      </c>
      <c r="AM2389" s="149" t="s">
        <v>274</v>
      </c>
      <c r="AN2389" s="160">
        <v>4</v>
      </c>
      <c r="AO2389" s="149"/>
      <c r="AP2389" s="149" t="s">
        <v>274</v>
      </c>
      <c r="AQ2389" s="149" t="s">
        <v>275</v>
      </c>
      <c r="AR2389" s="158">
        <v>1</v>
      </c>
      <c r="AS2389" s="149" t="s">
        <v>275</v>
      </c>
      <c r="AT2389" s="149" t="s">
        <v>276</v>
      </c>
      <c r="AU2389" s="161">
        <v>1</v>
      </c>
      <c r="AV2389" s="159">
        <v>2000</v>
      </c>
      <c r="AW2389" s="159">
        <v>80</v>
      </c>
      <c r="AX2389" s="149" t="s">
        <v>274</v>
      </c>
      <c r="AY2389" s="162">
        <v>0</v>
      </c>
      <c r="AZ2389" s="162" t="s">
        <v>274</v>
      </c>
      <c r="BA2389" s="162">
        <v>0</v>
      </c>
      <c r="BB2389" s="159">
        <v>1920</v>
      </c>
      <c r="BC2389" s="162" t="s">
        <v>274</v>
      </c>
      <c r="BD2389" s="162">
        <v>0</v>
      </c>
      <c r="BE2389" s="159">
        <v>80</v>
      </c>
      <c r="BF2389" s="159">
        <v>80</v>
      </c>
      <c r="BG2389" s="159">
        <v>2000</v>
      </c>
    </row>
    <row r="2390" ht="28.05" customHeight="1" spans="1:59">
      <c r="A2390" s="149"/>
      <c r="B2390" s="149"/>
      <c r="C2390" s="149"/>
      <c r="D2390" s="149" t="s">
        <v>3726</v>
      </c>
      <c r="E2390" s="340" t="s">
        <v>10880</v>
      </c>
      <c r="F2390" s="149" t="s">
        <v>3726</v>
      </c>
      <c r="G2390" s="149" t="s">
        <v>10881</v>
      </c>
      <c r="H2390" s="149" t="s">
        <v>10882</v>
      </c>
      <c r="I2390" s="149" t="s">
        <v>10883</v>
      </c>
      <c r="J2390" s="149" t="s">
        <v>10884</v>
      </c>
      <c r="K2390" s="149"/>
      <c r="L2390" s="149" t="s">
        <v>287</v>
      </c>
      <c r="M2390" s="149"/>
      <c r="N2390" s="149" t="s">
        <v>263</v>
      </c>
      <c r="O2390" s="149" t="s">
        <v>214</v>
      </c>
      <c r="P2390" s="149" t="s">
        <v>53</v>
      </c>
      <c r="Q2390" s="149"/>
      <c r="R2390" s="149" t="s">
        <v>333</v>
      </c>
      <c r="S2390" s="149" t="s">
        <v>289</v>
      </c>
      <c r="T2390" s="149" t="s">
        <v>10786</v>
      </c>
      <c r="U2390" s="149" t="s">
        <v>267</v>
      </c>
      <c r="V2390" s="149"/>
      <c r="W2390" s="149"/>
      <c r="X2390" s="149" t="s">
        <v>336</v>
      </c>
      <c r="Y2390" s="149"/>
      <c r="Z2390" s="149"/>
      <c r="AA2390" s="149"/>
      <c r="AB2390" s="149" t="s">
        <v>269</v>
      </c>
      <c r="AC2390" s="149" t="s">
        <v>318</v>
      </c>
      <c r="AD2390" s="149" t="s">
        <v>10786</v>
      </c>
      <c r="AE2390" s="149" t="s">
        <v>271</v>
      </c>
      <c r="AF2390" s="149"/>
      <c r="AG2390" s="149" t="s">
        <v>1098</v>
      </c>
      <c r="AH2390" s="149" t="s">
        <v>273</v>
      </c>
      <c r="AI2390" s="158">
        <v>96</v>
      </c>
      <c r="AJ2390" s="149"/>
      <c r="AK2390" s="159" t="s">
        <v>274</v>
      </c>
      <c r="AL2390" s="159" t="s">
        <v>274</v>
      </c>
      <c r="AM2390" s="149" t="s">
        <v>274</v>
      </c>
      <c r="AN2390" s="160">
        <v>4</v>
      </c>
      <c r="AO2390" s="149"/>
      <c r="AP2390" s="149" t="s">
        <v>274</v>
      </c>
      <c r="AQ2390" s="149" t="s">
        <v>275</v>
      </c>
      <c r="AR2390" s="158">
        <v>1</v>
      </c>
      <c r="AS2390" s="149" t="s">
        <v>275</v>
      </c>
      <c r="AT2390" s="149" t="s">
        <v>276</v>
      </c>
      <c r="AU2390" s="161">
        <v>1</v>
      </c>
      <c r="AV2390" s="159">
        <v>7308.72</v>
      </c>
      <c r="AW2390" s="159">
        <v>292.35</v>
      </c>
      <c r="AX2390" s="149" t="s">
        <v>274</v>
      </c>
      <c r="AY2390" s="162">
        <v>0</v>
      </c>
      <c r="AZ2390" s="162" t="s">
        <v>274</v>
      </c>
      <c r="BA2390" s="162">
        <v>0</v>
      </c>
      <c r="BB2390" s="159">
        <v>7016.37</v>
      </c>
      <c r="BC2390" s="162" t="s">
        <v>274</v>
      </c>
      <c r="BD2390" s="162">
        <v>0</v>
      </c>
      <c r="BE2390" s="159">
        <v>292.35</v>
      </c>
      <c r="BF2390" s="159">
        <v>292.35</v>
      </c>
      <c r="BG2390" s="159">
        <v>7308.72</v>
      </c>
    </row>
    <row r="2391" ht="28.05" customHeight="1" spans="1:59">
      <c r="A2391" s="149"/>
      <c r="B2391" s="149"/>
      <c r="C2391" s="149"/>
      <c r="D2391" s="149" t="s">
        <v>3726</v>
      </c>
      <c r="E2391" s="340" t="s">
        <v>10885</v>
      </c>
      <c r="F2391" s="149" t="s">
        <v>3726</v>
      </c>
      <c r="G2391" s="149" t="s">
        <v>10886</v>
      </c>
      <c r="H2391" s="149" t="s">
        <v>10887</v>
      </c>
      <c r="I2391" s="149"/>
      <c r="J2391" s="149" t="s">
        <v>10888</v>
      </c>
      <c r="K2391" s="149"/>
      <c r="L2391" s="149" t="s">
        <v>287</v>
      </c>
      <c r="M2391" s="149"/>
      <c r="N2391" s="149" t="s">
        <v>263</v>
      </c>
      <c r="O2391" s="149" t="s">
        <v>214</v>
      </c>
      <c r="P2391" s="149" t="s">
        <v>53</v>
      </c>
      <c r="Q2391" s="149"/>
      <c r="R2391" s="149" t="s">
        <v>333</v>
      </c>
      <c r="S2391" s="149" t="s">
        <v>289</v>
      </c>
      <c r="T2391" s="149" t="s">
        <v>10786</v>
      </c>
      <c r="U2391" s="149" t="s">
        <v>267</v>
      </c>
      <c r="V2391" s="149"/>
      <c r="W2391" s="149"/>
      <c r="X2391" s="149" t="s">
        <v>336</v>
      </c>
      <c r="Y2391" s="149"/>
      <c r="Z2391" s="149"/>
      <c r="AA2391" s="149"/>
      <c r="AB2391" s="149" t="s">
        <v>269</v>
      </c>
      <c r="AC2391" s="149" t="s">
        <v>318</v>
      </c>
      <c r="AD2391" s="149" t="s">
        <v>10786</v>
      </c>
      <c r="AE2391" s="149" t="s">
        <v>271</v>
      </c>
      <c r="AF2391" s="149"/>
      <c r="AG2391" s="149" t="s">
        <v>1098</v>
      </c>
      <c r="AH2391" s="149" t="s">
        <v>273</v>
      </c>
      <c r="AI2391" s="158">
        <v>96</v>
      </c>
      <c r="AJ2391" s="149"/>
      <c r="AK2391" s="159" t="s">
        <v>274</v>
      </c>
      <c r="AL2391" s="159" t="s">
        <v>274</v>
      </c>
      <c r="AM2391" s="149" t="s">
        <v>274</v>
      </c>
      <c r="AN2391" s="160">
        <v>4</v>
      </c>
      <c r="AO2391" s="149"/>
      <c r="AP2391" s="149" t="s">
        <v>274</v>
      </c>
      <c r="AQ2391" s="149" t="s">
        <v>275</v>
      </c>
      <c r="AR2391" s="158">
        <v>1</v>
      </c>
      <c r="AS2391" s="149" t="s">
        <v>275</v>
      </c>
      <c r="AT2391" s="149" t="s">
        <v>276</v>
      </c>
      <c r="AU2391" s="161">
        <v>1</v>
      </c>
      <c r="AV2391" s="159">
        <v>36900</v>
      </c>
      <c r="AW2391" s="159">
        <v>1476</v>
      </c>
      <c r="AX2391" s="149" t="s">
        <v>274</v>
      </c>
      <c r="AY2391" s="162">
        <v>0</v>
      </c>
      <c r="AZ2391" s="162" t="s">
        <v>274</v>
      </c>
      <c r="BA2391" s="162">
        <v>0</v>
      </c>
      <c r="BB2391" s="159">
        <v>35424</v>
      </c>
      <c r="BC2391" s="162" t="s">
        <v>274</v>
      </c>
      <c r="BD2391" s="162">
        <v>0</v>
      </c>
      <c r="BE2391" s="159">
        <v>1476</v>
      </c>
      <c r="BF2391" s="159">
        <v>1476</v>
      </c>
      <c r="BG2391" s="159">
        <v>36900</v>
      </c>
    </row>
    <row r="2392" ht="28.05" customHeight="1" spans="1:59">
      <c r="A2392" s="149"/>
      <c r="B2392" s="149"/>
      <c r="C2392" s="149"/>
      <c r="D2392" s="149" t="s">
        <v>3726</v>
      </c>
      <c r="E2392" s="340" t="s">
        <v>10889</v>
      </c>
      <c r="F2392" s="149" t="s">
        <v>3726</v>
      </c>
      <c r="G2392" s="149" t="s">
        <v>10890</v>
      </c>
      <c r="H2392" s="149" t="s">
        <v>10891</v>
      </c>
      <c r="I2392" s="149"/>
      <c r="J2392" s="149" t="s">
        <v>10892</v>
      </c>
      <c r="K2392" s="149"/>
      <c r="L2392" s="149" t="s">
        <v>287</v>
      </c>
      <c r="M2392" s="149"/>
      <c r="N2392" s="149" t="s">
        <v>263</v>
      </c>
      <c r="O2392" s="149" t="s">
        <v>214</v>
      </c>
      <c r="P2392" s="149" t="s">
        <v>53</v>
      </c>
      <c r="Q2392" s="149"/>
      <c r="R2392" s="149" t="s">
        <v>333</v>
      </c>
      <c r="S2392" s="149" t="s">
        <v>289</v>
      </c>
      <c r="T2392" s="149" t="s">
        <v>10786</v>
      </c>
      <c r="U2392" s="149" t="s">
        <v>267</v>
      </c>
      <c r="V2392" s="149"/>
      <c r="W2392" s="149"/>
      <c r="X2392" s="149" t="s">
        <v>336</v>
      </c>
      <c r="Y2392" s="149"/>
      <c r="Z2392" s="149"/>
      <c r="AA2392" s="149"/>
      <c r="AB2392" s="149" t="s">
        <v>269</v>
      </c>
      <c r="AC2392" s="149" t="s">
        <v>318</v>
      </c>
      <c r="AD2392" s="149" t="s">
        <v>10786</v>
      </c>
      <c r="AE2392" s="149" t="s">
        <v>271</v>
      </c>
      <c r="AF2392" s="149"/>
      <c r="AG2392" s="149" t="s">
        <v>1098</v>
      </c>
      <c r="AH2392" s="149" t="s">
        <v>273</v>
      </c>
      <c r="AI2392" s="158">
        <v>96</v>
      </c>
      <c r="AJ2392" s="149"/>
      <c r="AK2392" s="159" t="s">
        <v>274</v>
      </c>
      <c r="AL2392" s="159" t="s">
        <v>274</v>
      </c>
      <c r="AM2392" s="149" t="s">
        <v>274</v>
      </c>
      <c r="AN2392" s="160">
        <v>4</v>
      </c>
      <c r="AO2392" s="149"/>
      <c r="AP2392" s="149" t="s">
        <v>274</v>
      </c>
      <c r="AQ2392" s="149" t="s">
        <v>275</v>
      </c>
      <c r="AR2392" s="158">
        <v>1</v>
      </c>
      <c r="AS2392" s="149" t="s">
        <v>275</v>
      </c>
      <c r="AT2392" s="149" t="s">
        <v>276</v>
      </c>
      <c r="AU2392" s="161">
        <v>1</v>
      </c>
      <c r="AV2392" s="159">
        <v>19124.24</v>
      </c>
      <c r="AW2392" s="159">
        <v>764.97</v>
      </c>
      <c r="AX2392" s="149" t="s">
        <v>274</v>
      </c>
      <c r="AY2392" s="162">
        <v>0</v>
      </c>
      <c r="AZ2392" s="162" t="s">
        <v>274</v>
      </c>
      <c r="BA2392" s="162">
        <v>0</v>
      </c>
      <c r="BB2392" s="159">
        <v>18359.27</v>
      </c>
      <c r="BC2392" s="162" t="s">
        <v>274</v>
      </c>
      <c r="BD2392" s="162">
        <v>0</v>
      </c>
      <c r="BE2392" s="159">
        <v>764.97</v>
      </c>
      <c r="BF2392" s="159">
        <v>764.97</v>
      </c>
      <c r="BG2392" s="159">
        <v>19124.24</v>
      </c>
    </row>
    <row r="2393" ht="28.05" customHeight="1" spans="1:59">
      <c r="A2393" s="149"/>
      <c r="B2393" s="149"/>
      <c r="C2393" s="149"/>
      <c r="D2393" s="149" t="s">
        <v>3726</v>
      </c>
      <c r="E2393" s="340" t="s">
        <v>10893</v>
      </c>
      <c r="F2393" s="149" t="s">
        <v>3726</v>
      </c>
      <c r="G2393" s="149" t="s">
        <v>10894</v>
      </c>
      <c r="H2393" s="149" t="s">
        <v>10732</v>
      </c>
      <c r="I2393" s="149" t="s">
        <v>10733</v>
      </c>
      <c r="J2393" s="149" t="s">
        <v>10895</v>
      </c>
      <c r="K2393" s="149"/>
      <c r="L2393" s="149" t="s">
        <v>287</v>
      </c>
      <c r="M2393" s="149"/>
      <c r="N2393" s="149" t="s">
        <v>263</v>
      </c>
      <c r="O2393" s="149" t="s">
        <v>214</v>
      </c>
      <c r="P2393" s="149" t="s">
        <v>53</v>
      </c>
      <c r="Q2393" s="149"/>
      <c r="R2393" s="149" t="s">
        <v>3921</v>
      </c>
      <c r="S2393" s="149" t="s">
        <v>5890</v>
      </c>
      <c r="T2393" s="149" t="s">
        <v>3699</v>
      </c>
      <c r="U2393" s="149" t="s">
        <v>267</v>
      </c>
      <c r="V2393" s="149"/>
      <c r="W2393" s="149"/>
      <c r="X2393" s="149" t="s">
        <v>336</v>
      </c>
      <c r="Y2393" s="149"/>
      <c r="Z2393" s="149"/>
      <c r="AA2393" s="149"/>
      <c r="AB2393" s="149" t="s">
        <v>269</v>
      </c>
      <c r="AC2393" s="149" t="s">
        <v>270</v>
      </c>
      <c r="AD2393" s="149" t="s">
        <v>3699</v>
      </c>
      <c r="AE2393" s="149" t="s">
        <v>271</v>
      </c>
      <c r="AF2393" s="149"/>
      <c r="AG2393" s="149" t="s">
        <v>1098</v>
      </c>
      <c r="AH2393" s="149" t="s">
        <v>273</v>
      </c>
      <c r="AI2393" s="158">
        <v>67</v>
      </c>
      <c r="AJ2393" s="149"/>
      <c r="AK2393" s="159" t="s">
        <v>274</v>
      </c>
      <c r="AL2393" s="159" t="s">
        <v>274</v>
      </c>
      <c r="AM2393" s="149" t="s">
        <v>274</v>
      </c>
      <c r="AN2393" s="160">
        <v>4</v>
      </c>
      <c r="AO2393" s="149"/>
      <c r="AP2393" s="149" t="s">
        <v>274</v>
      </c>
      <c r="AQ2393" s="149" t="s">
        <v>275</v>
      </c>
      <c r="AR2393" s="158">
        <v>1</v>
      </c>
      <c r="AS2393" s="149" t="s">
        <v>275</v>
      </c>
      <c r="AT2393" s="149" t="s">
        <v>276</v>
      </c>
      <c r="AU2393" s="161">
        <v>1</v>
      </c>
      <c r="AV2393" s="159">
        <v>3232.76</v>
      </c>
      <c r="AW2393" s="159">
        <v>129.31</v>
      </c>
      <c r="AX2393" s="149" t="s">
        <v>274</v>
      </c>
      <c r="AY2393" s="159">
        <v>33.3</v>
      </c>
      <c r="AZ2393" s="159">
        <v>33.3</v>
      </c>
      <c r="BA2393" s="159">
        <v>133.2</v>
      </c>
      <c r="BB2393" s="159">
        <v>2137.66</v>
      </c>
      <c r="BC2393" s="162" t="s">
        <v>274</v>
      </c>
      <c r="BD2393" s="162">
        <v>0</v>
      </c>
      <c r="BE2393" s="159">
        <v>1095.1</v>
      </c>
      <c r="BF2393" s="159">
        <v>1095.1</v>
      </c>
      <c r="BG2393" s="159">
        <v>3232.76</v>
      </c>
    </row>
    <row r="2394" ht="28.05" customHeight="1" spans="1:59">
      <c r="A2394" s="149"/>
      <c r="B2394" s="149"/>
      <c r="C2394" s="149"/>
      <c r="D2394" s="149" t="s">
        <v>3726</v>
      </c>
      <c r="E2394" s="340" t="s">
        <v>10896</v>
      </c>
      <c r="F2394" s="149" t="s">
        <v>3726</v>
      </c>
      <c r="G2394" s="149" t="s">
        <v>10897</v>
      </c>
      <c r="H2394" s="149" t="s">
        <v>158</v>
      </c>
      <c r="I2394" s="149" t="s">
        <v>4555</v>
      </c>
      <c r="J2394" s="149" t="s">
        <v>10898</v>
      </c>
      <c r="K2394" s="149"/>
      <c r="L2394" s="149" t="s">
        <v>262</v>
      </c>
      <c r="M2394" s="149"/>
      <c r="N2394" s="149" t="s">
        <v>263</v>
      </c>
      <c r="O2394" s="149" t="s">
        <v>214</v>
      </c>
      <c r="P2394" s="149" t="s">
        <v>53</v>
      </c>
      <c r="Q2394" s="149"/>
      <c r="R2394" s="149" t="s">
        <v>3921</v>
      </c>
      <c r="S2394" s="149" t="s">
        <v>4406</v>
      </c>
      <c r="T2394" s="149" t="s">
        <v>142</v>
      </c>
      <c r="U2394" s="149" t="s">
        <v>267</v>
      </c>
      <c r="V2394" s="149"/>
      <c r="W2394" s="149"/>
      <c r="X2394" s="149" t="s">
        <v>336</v>
      </c>
      <c r="Y2394" s="149"/>
      <c r="Z2394" s="149"/>
      <c r="AA2394" s="149"/>
      <c r="AB2394" s="149" t="s">
        <v>269</v>
      </c>
      <c r="AC2394" s="149" t="s">
        <v>270</v>
      </c>
      <c r="AD2394" s="149" t="s">
        <v>142</v>
      </c>
      <c r="AE2394" s="149" t="s">
        <v>271</v>
      </c>
      <c r="AF2394" s="149"/>
      <c r="AG2394" s="149" t="s">
        <v>1098</v>
      </c>
      <c r="AH2394" s="149" t="s">
        <v>273</v>
      </c>
      <c r="AI2394" s="158">
        <v>78</v>
      </c>
      <c r="AJ2394" s="149"/>
      <c r="AK2394" s="159" t="s">
        <v>274</v>
      </c>
      <c r="AL2394" s="159" t="s">
        <v>274</v>
      </c>
      <c r="AM2394" s="149" t="s">
        <v>274</v>
      </c>
      <c r="AN2394" s="160">
        <v>4</v>
      </c>
      <c r="AO2394" s="149"/>
      <c r="AP2394" s="149" t="s">
        <v>274</v>
      </c>
      <c r="AQ2394" s="149" t="s">
        <v>275</v>
      </c>
      <c r="AR2394" s="158">
        <v>1</v>
      </c>
      <c r="AS2394" s="149" t="s">
        <v>275</v>
      </c>
      <c r="AT2394" s="149" t="s">
        <v>276</v>
      </c>
      <c r="AU2394" s="161">
        <v>1</v>
      </c>
      <c r="AV2394" s="159">
        <v>2876.11</v>
      </c>
      <c r="AW2394" s="159">
        <v>115.04</v>
      </c>
      <c r="AX2394" s="149" t="s">
        <v>274</v>
      </c>
      <c r="AY2394" s="159">
        <v>30.07</v>
      </c>
      <c r="AZ2394" s="159">
        <v>30.07</v>
      </c>
      <c r="BA2394" s="159">
        <v>120.28</v>
      </c>
      <c r="BB2394" s="159">
        <v>2219.76</v>
      </c>
      <c r="BC2394" s="162" t="s">
        <v>274</v>
      </c>
      <c r="BD2394" s="162">
        <v>0</v>
      </c>
      <c r="BE2394" s="159">
        <v>656.35</v>
      </c>
      <c r="BF2394" s="159">
        <v>656.35</v>
      </c>
      <c r="BG2394" s="159">
        <v>2876.11</v>
      </c>
    </row>
    <row r="2395" ht="28.05" customHeight="1" spans="1:59">
      <c r="A2395" s="149"/>
      <c r="B2395" s="149"/>
      <c r="C2395" s="149"/>
      <c r="D2395" s="149" t="s">
        <v>3726</v>
      </c>
      <c r="E2395" s="340" t="s">
        <v>10899</v>
      </c>
      <c r="F2395" s="149" t="s">
        <v>3726</v>
      </c>
      <c r="G2395" s="149" t="s">
        <v>10900</v>
      </c>
      <c r="H2395" s="149" t="s">
        <v>10901</v>
      </c>
      <c r="I2395" s="149" t="s">
        <v>10902</v>
      </c>
      <c r="J2395" s="149" t="s">
        <v>10903</v>
      </c>
      <c r="K2395" s="149"/>
      <c r="L2395" s="149" t="s">
        <v>262</v>
      </c>
      <c r="M2395" s="149"/>
      <c r="N2395" s="149" t="s">
        <v>263</v>
      </c>
      <c r="O2395" s="149" t="s">
        <v>214</v>
      </c>
      <c r="P2395" s="149" t="s">
        <v>53</v>
      </c>
      <c r="Q2395" s="149"/>
      <c r="R2395" s="149" t="s">
        <v>1090</v>
      </c>
      <c r="S2395" s="149" t="s">
        <v>10904</v>
      </c>
      <c r="T2395" s="149" t="s">
        <v>142</v>
      </c>
      <c r="U2395" s="149" t="s">
        <v>267</v>
      </c>
      <c r="V2395" s="149"/>
      <c r="W2395" s="149"/>
      <c r="X2395" s="149" t="s">
        <v>336</v>
      </c>
      <c r="Y2395" s="149"/>
      <c r="Z2395" s="149"/>
      <c r="AA2395" s="149"/>
      <c r="AB2395" s="149" t="s">
        <v>269</v>
      </c>
      <c r="AC2395" s="149" t="s">
        <v>270</v>
      </c>
      <c r="AD2395" s="149" t="s">
        <v>142</v>
      </c>
      <c r="AE2395" s="149" t="s">
        <v>271</v>
      </c>
      <c r="AF2395" s="149"/>
      <c r="AG2395" s="149" t="s">
        <v>1098</v>
      </c>
      <c r="AH2395" s="149" t="s">
        <v>273</v>
      </c>
      <c r="AI2395" s="158">
        <v>78</v>
      </c>
      <c r="AJ2395" s="149"/>
      <c r="AK2395" s="159" t="s">
        <v>274</v>
      </c>
      <c r="AL2395" s="159" t="s">
        <v>274</v>
      </c>
      <c r="AM2395" s="149" t="s">
        <v>274</v>
      </c>
      <c r="AN2395" s="160">
        <v>4</v>
      </c>
      <c r="AO2395" s="149"/>
      <c r="AP2395" s="149" t="s">
        <v>274</v>
      </c>
      <c r="AQ2395" s="149" t="s">
        <v>275</v>
      </c>
      <c r="AR2395" s="158">
        <v>1</v>
      </c>
      <c r="AS2395" s="149" t="s">
        <v>275</v>
      </c>
      <c r="AT2395" s="149" t="s">
        <v>276</v>
      </c>
      <c r="AU2395" s="161">
        <v>1</v>
      </c>
      <c r="AV2395" s="159">
        <v>3097.35</v>
      </c>
      <c r="AW2395" s="159">
        <v>123.89</v>
      </c>
      <c r="AX2395" s="149" t="s">
        <v>274</v>
      </c>
      <c r="AY2395" s="159">
        <v>32.39</v>
      </c>
      <c r="AZ2395" s="159">
        <v>32.39</v>
      </c>
      <c r="BA2395" s="159">
        <v>129.56</v>
      </c>
      <c r="BB2395" s="159">
        <v>2390.37</v>
      </c>
      <c r="BC2395" s="162" t="s">
        <v>274</v>
      </c>
      <c r="BD2395" s="162">
        <v>0</v>
      </c>
      <c r="BE2395" s="159">
        <v>706.98</v>
      </c>
      <c r="BF2395" s="159">
        <v>706.98</v>
      </c>
      <c r="BG2395" s="159">
        <v>3097.35</v>
      </c>
    </row>
    <row r="2396" ht="28.05" customHeight="1" spans="1:59">
      <c r="A2396" s="149"/>
      <c r="B2396" s="149"/>
      <c r="C2396" s="149"/>
      <c r="D2396" s="149" t="s">
        <v>3726</v>
      </c>
      <c r="E2396" s="340" t="s">
        <v>10905</v>
      </c>
      <c r="F2396" s="149" t="s">
        <v>3726</v>
      </c>
      <c r="G2396" s="149" t="s">
        <v>10906</v>
      </c>
      <c r="H2396" s="149" t="s">
        <v>10830</v>
      </c>
      <c r="I2396" s="149" t="s">
        <v>10831</v>
      </c>
      <c r="J2396" s="149" t="s">
        <v>10907</v>
      </c>
      <c r="K2396" s="149"/>
      <c r="L2396" s="149" t="s">
        <v>262</v>
      </c>
      <c r="M2396" s="149"/>
      <c r="N2396" s="149" t="s">
        <v>263</v>
      </c>
      <c r="O2396" s="149" t="s">
        <v>214</v>
      </c>
      <c r="P2396" s="149" t="s">
        <v>53</v>
      </c>
      <c r="Q2396" s="149"/>
      <c r="R2396" s="149" t="s">
        <v>10833</v>
      </c>
      <c r="S2396" s="149" t="s">
        <v>5362</v>
      </c>
      <c r="T2396" s="149" t="s">
        <v>120</v>
      </c>
      <c r="U2396" s="149" t="s">
        <v>267</v>
      </c>
      <c r="V2396" s="149"/>
      <c r="W2396" s="149"/>
      <c r="X2396" s="149" t="s">
        <v>268</v>
      </c>
      <c r="Y2396" s="149"/>
      <c r="Z2396" s="149"/>
      <c r="AA2396" s="149"/>
      <c r="AB2396" s="149" t="s">
        <v>269</v>
      </c>
      <c r="AC2396" s="149" t="s">
        <v>318</v>
      </c>
      <c r="AD2396" s="149" t="s">
        <v>120</v>
      </c>
      <c r="AE2396" s="149" t="s">
        <v>271</v>
      </c>
      <c r="AF2396" s="149"/>
      <c r="AG2396" s="149" t="s">
        <v>1098</v>
      </c>
      <c r="AH2396" s="149" t="s">
        <v>273</v>
      </c>
      <c r="AI2396" s="158">
        <v>96</v>
      </c>
      <c r="AJ2396" s="149"/>
      <c r="AK2396" s="159" t="s">
        <v>274</v>
      </c>
      <c r="AL2396" s="159" t="s">
        <v>274</v>
      </c>
      <c r="AM2396" s="149" t="s">
        <v>274</v>
      </c>
      <c r="AN2396" s="160">
        <v>4</v>
      </c>
      <c r="AO2396" s="149"/>
      <c r="AP2396" s="149" t="s">
        <v>274</v>
      </c>
      <c r="AQ2396" s="149" t="s">
        <v>275</v>
      </c>
      <c r="AR2396" s="158">
        <v>1</v>
      </c>
      <c r="AS2396" s="149" t="s">
        <v>275</v>
      </c>
      <c r="AT2396" s="149" t="s">
        <v>276</v>
      </c>
      <c r="AU2396" s="161">
        <v>1</v>
      </c>
      <c r="AV2396" s="159">
        <v>104784.19</v>
      </c>
      <c r="AW2396" s="159">
        <v>4191.37</v>
      </c>
      <c r="AX2396" s="149" t="s">
        <v>274</v>
      </c>
      <c r="AY2396" s="162">
        <v>0</v>
      </c>
      <c r="AZ2396" s="162" t="s">
        <v>274</v>
      </c>
      <c r="BA2396" s="162">
        <v>0</v>
      </c>
      <c r="BB2396" s="159">
        <v>100592.82</v>
      </c>
      <c r="BC2396" s="162" t="s">
        <v>274</v>
      </c>
      <c r="BD2396" s="162">
        <v>0</v>
      </c>
      <c r="BE2396" s="159">
        <v>4191.37</v>
      </c>
      <c r="BF2396" s="159">
        <v>4191.37</v>
      </c>
      <c r="BG2396" s="159">
        <v>104784.19</v>
      </c>
    </row>
    <row r="2397" ht="28.05" customHeight="1" spans="1:59">
      <c r="A2397" s="149"/>
      <c r="B2397" s="149"/>
      <c r="C2397" s="149"/>
      <c r="D2397" s="149" t="s">
        <v>3726</v>
      </c>
      <c r="E2397" s="340" t="s">
        <v>10908</v>
      </c>
      <c r="F2397" s="149" t="s">
        <v>3726</v>
      </c>
      <c r="G2397" s="149" t="s">
        <v>10909</v>
      </c>
      <c r="H2397" s="149" t="s">
        <v>10910</v>
      </c>
      <c r="I2397" s="149" t="s">
        <v>10911</v>
      </c>
      <c r="J2397" s="149" t="s">
        <v>10912</v>
      </c>
      <c r="K2397" s="149"/>
      <c r="L2397" s="149" t="s">
        <v>287</v>
      </c>
      <c r="M2397" s="149"/>
      <c r="N2397" s="149" t="s">
        <v>263</v>
      </c>
      <c r="O2397" s="149" t="s">
        <v>214</v>
      </c>
      <c r="P2397" s="149" t="s">
        <v>53</v>
      </c>
      <c r="Q2397" s="149"/>
      <c r="R2397" s="149" t="s">
        <v>333</v>
      </c>
      <c r="S2397" s="149" t="s">
        <v>289</v>
      </c>
      <c r="T2397" s="149" t="s">
        <v>10786</v>
      </c>
      <c r="U2397" s="149" t="s">
        <v>267</v>
      </c>
      <c r="V2397" s="149"/>
      <c r="W2397" s="149"/>
      <c r="X2397" s="149" t="s">
        <v>336</v>
      </c>
      <c r="Y2397" s="149"/>
      <c r="Z2397" s="149"/>
      <c r="AA2397" s="149"/>
      <c r="AB2397" s="149" t="s">
        <v>269</v>
      </c>
      <c r="AC2397" s="149" t="s">
        <v>318</v>
      </c>
      <c r="AD2397" s="149" t="s">
        <v>10786</v>
      </c>
      <c r="AE2397" s="149" t="s">
        <v>271</v>
      </c>
      <c r="AF2397" s="149"/>
      <c r="AG2397" s="149" t="s">
        <v>1098</v>
      </c>
      <c r="AH2397" s="149" t="s">
        <v>273</v>
      </c>
      <c r="AI2397" s="158">
        <v>96</v>
      </c>
      <c r="AJ2397" s="149"/>
      <c r="AK2397" s="159" t="s">
        <v>274</v>
      </c>
      <c r="AL2397" s="159" t="s">
        <v>274</v>
      </c>
      <c r="AM2397" s="149" t="s">
        <v>274</v>
      </c>
      <c r="AN2397" s="160">
        <v>4</v>
      </c>
      <c r="AO2397" s="149"/>
      <c r="AP2397" s="149" t="s">
        <v>274</v>
      </c>
      <c r="AQ2397" s="149" t="s">
        <v>275</v>
      </c>
      <c r="AR2397" s="158">
        <v>1</v>
      </c>
      <c r="AS2397" s="149" t="s">
        <v>275</v>
      </c>
      <c r="AT2397" s="149" t="s">
        <v>276</v>
      </c>
      <c r="AU2397" s="161">
        <v>1</v>
      </c>
      <c r="AV2397" s="159">
        <v>8526.84</v>
      </c>
      <c r="AW2397" s="159">
        <v>341.07</v>
      </c>
      <c r="AX2397" s="149" t="s">
        <v>274</v>
      </c>
      <c r="AY2397" s="162">
        <v>0</v>
      </c>
      <c r="AZ2397" s="162" t="s">
        <v>274</v>
      </c>
      <c r="BA2397" s="162">
        <v>0</v>
      </c>
      <c r="BB2397" s="159">
        <v>8185.77</v>
      </c>
      <c r="BC2397" s="162" t="s">
        <v>274</v>
      </c>
      <c r="BD2397" s="162">
        <v>0</v>
      </c>
      <c r="BE2397" s="159">
        <v>341.07</v>
      </c>
      <c r="BF2397" s="159">
        <v>341.07</v>
      </c>
      <c r="BG2397" s="159">
        <v>8526.84</v>
      </c>
    </row>
    <row r="2398" ht="28.05" customHeight="1" spans="1:59">
      <c r="A2398" s="149"/>
      <c r="B2398" s="149"/>
      <c r="C2398" s="149"/>
      <c r="D2398" s="149" t="s">
        <v>3726</v>
      </c>
      <c r="E2398" s="340" t="s">
        <v>10913</v>
      </c>
      <c r="F2398" s="149" t="s">
        <v>3726</v>
      </c>
      <c r="G2398" s="149" t="s">
        <v>10914</v>
      </c>
      <c r="H2398" s="149" t="s">
        <v>10915</v>
      </c>
      <c r="I2398" s="149" t="s">
        <v>10916</v>
      </c>
      <c r="J2398" s="149" t="s">
        <v>10917</v>
      </c>
      <c r="K2398" s="149"/>
      <c r="L2398" s="149" t="s">
        <v>287</v>
      </c>
      <c r="M2398" s="149"/>
      <c r="N2398" s="149" t="s">
        <v>263</v>
      </c>
      <c r="O2398" s="149" t="s">
        <v>214</v>
      </c>
      <c r="P2398" s="149" t="s">
        <v>53</v>
      </c>
      <c r="Q2398" s="149"/>
      <c r="R2398" s="149" t="s">
        <v>333</v>
      </c>
      <c r="S2398" s="149" t="s">
        <v>289</v>
      </c>
      <c r="T2398" s="149" t="s">
        <v>10786</v>
      </c>
      <c r="U2398" s="149" t="s">
        <v>267</v>
      </c>
      <c r="V2398" s="149"/>
      <c r="W2398" s="149"/>
      <c r="X2398" s="149" t="s">
        <v>336</v>
      </c>
      <c r="Y2398" s="149"/>
      <c r="Z2398" s="149"/>
      <c r="AA2398" s="149"/>
      <c r="AB2398" s="149" t="s">
        <v>269</v>
      </c>
      <c r="AC2398" s="149" t="s">
        <v>318</v>
      </c>
      <c r="AD2398" s="149" t="s">
        <v>10786</v>
      </c>
      <c r="AE2398" s="149" t="s">
        <v>271</v>
      </c>
      <c r="AF2398" s="149"/>
      <c r="AG2398" s="149" t="s">
        <v>1098</v>
      </c>
      <c r="AH2398" s="149" t="s">
        <v>273</v>
      </c>
      <c r="AI2398" s="158">
        <v>96</v>
      </c>
      <c r="AJ2398" s="149"/>
      <c r="AK2398" s="159" t="s">
        <v>274</v>
      </c>
      <c r="AL2398" s="159" t="s">
        <v>274</v>
      </c>
      <c r="AM2398" s="149" t="s">
        <v>274</v>
      </c>
      <c r="AN2398" s="160">
        <v>4</v>
      </c>
      <c r="AO2398" s="149"/>
      <c r="AP2398" s="149" t="s">
        <v>274</v>
      </c>
      <c r="AQ2398" s="149" t="s">
        <v>275</v>
      </c>
      <c r="AR2398" s="158">
        <v>1</v>
      </c>
      <c r="AS2398" s="149" t="s">
        <v>275</v>
      </c>
      <c r="AT2398" s="149" t="s">
        <v>276</v>
      </c>
      <c r="AU2398" s="161">
        <v>1</v>
      </c>
      <c r="AV2398" s="159">
        <v>2958.29</v>
      </c>
      <c r="AW2398" s="159">
        <v>118.33</v>
      </c>
      <c r="AX2398" s="149" t="s">
        <v>274</v>
      </c>
      <c r="AY2398" s="162">
        <v>0</v>
      </c>
      <c r="AZ2398" s="162" t="s">
        <v>274</v>
      </c>
      <c r="BA2398" s="162">
        <v>0</v>
      </c>
      <c r="BB2398" s="159">
        <v>2839.96</v>
      </c>
      <c r="BC2398" s="162" t="s">
        <v>274</v>
      </c>
      <c r="BD2398" s="162">
        <v>0</v>
      </c>
      <c r="BE2398" s="159">
        <v>118.33</v>
      </c>
      <c r="BF2398" s="159">
        <v>118.33</v>
      </c>
      <c r="BG2398" s="159">
        <v>2958.29</v>
      </c>
    </row>
    <row r="2399" ht="28.05" customHeight="1" spans="1:59">
      <c r="A2399" s="149"/>
      <c r="B2399" s="149"/>
      <c r="C2399" s="149"/>
      <c r="D2399" s="149" t="s">
        <v>3726</v>
      </c>
      <c r="E2399" s="340" t="s">
        <v>10918</v>
      </c>
      <c r="F2399" s="149" t="s">
        <v>3726</v>
      </c>
      <c r="G2399" s="149" t="s">
        <v>10919</v>
      </c>
      <c r="H2399" s="149" t="s">
        <v>10920</v>
      </c>
      <c r="I2399" s="149" t="s">
        <v>10921</v>
      </c>
      <c r="J2399" s="149" t="s">
        <v>10922</v>
      </c>
      <c r="K2399" s="149"/>
      <c r="L2399" s="149" t="s">
        <v>287</v>
      </c>
      <c r="M2399" s="149"/>
      <c r="N2399" s="149" t="s">
        <v>263</v>
      </c>
      <c r="O2399" s="149" t="s">
        <v>214</v>
      </c>
      <c r="P2399" s="149" t="s">
        <v>53</v>
      </c>
      <c r="Q2399" s="149"/>
      <c r="R2399" s="149" t="s">
        <v>333</v>
      </c>
      <c r="S2399" s="149" t="s">
        <v>289</v>
      </c>
      <c r="T2399" s="149" t="s">
        <v>10259</v>
      </c>
      <c r="U2399" s="149" t="s">
        <v>267</v>
      </c>
      <c r="V2399" s="149"/>
      <c r="W2399" s="149"/>
      <c r="X2399" s="149" t="s">
        <v>336</v>
      </c>
      <c r="Y2399" s="149"/>
      <c r="Z2399" s="149"/>
      <c r="AA2399" s="149"/>
      <c r="AB2399" s="149" t="s">
        <v>269</v>
      </c>
      <c r="AC2399" s="149" t="s">
        <v>318</v>
      </c>
      <c r="AD2399" s="149" t="s">
        <v>10259</v>
      </c>
      <c r="AE2399" s="149" t="s">
        <v>271</v>
      </c>
      <c r="AF2399" s="149"/>
      <c r="AG2399" s="149" t="s">
        <v>1098</v>
      </c>
      <c r="AH2399" s="149" t="s">
        <v>273</v>
      </c>
      <c r="AI2399" s="158">
        <v>96</v>
      </c>
      <c r="AJ2399" s="149"/>
      <c r="AK2399" s="159" t="s">
        <v>274</v>
      </c>
      <c r="AL2399" s="159" t="s">
        <v>274</v>
      </c>
      <c r="AM2399" s="149" t="s">
        <v>274</v>
      </c>
      <c r="AN2399" s="160">
        <v>4</v>
      </c>
      <c r="AO2399" s="149"/>
      <c r="AP2399" s="149" t="s">
        <v>274</v>
      </c>
      <c r="AQ2399" s="149" t="s">
        <v>275</v>
      </c>
      <c r="AR2399" s="158">
        <v>1</v>
      </c>
      <c r="AS2399" s="149" t="s">
        <v>275</v>
      </c>
      <c r="AT2399" s="149" t="s">
        <v>276</v>
      </c>
      <c r="AU2399" s="161">
        <v>1</v>
      </c>
      <c r="AV2399" s="159">
        <v>3760.68</v>
      </c>
      <c r="AW2399" s="159">
        <v>150.43</v>
      </c>
      <c r="AX2399" s="149" t="s">
        <v>274</v>
      </c>
      <c r="AY2399" s="149"/>
      <c r="AZ2399" s="162" t="s">
        <v>274</v>
      </c>
      <c r="BA2399" s="162">
        <v>0</v>
      </c>
      <c r="BB2399" s="159">
        <v>3610.25</v>
      </c>
      <c r="BC2399" s="159">
        <v>150.43</v>
      </c>
      <c r="BD2399" s="159">
        <v>150.43</v>
      </c>
      <c r="BE2399" s="159">
        <v>150.43</v>
      </c>
      <c r="BF2399" s="162">
        <v>0</v>
      </c>
      <c r="BG2399" s="159">
        <v>3760.68</v>
      </c>
    </row>
    <row r="2400" ht="28.05" customHeight="1" spans="1:59">
      <c r="A2400" s="149"/>
      <c r="B2400" s="149"/>
      <c r="C2400" s="149"/>
      <c r="D2400" s="149" t="s">
        <v>3726</v>
      </c>
      <c r="E2400" s="340" t="s">
        <v>10923</v>
      </c>
      <c r="F2400" s="149" t="s">
        <v>3726</v>
      </c>
      <c r="G2400" s="149" t="s">
        <v>10924</v>
      </c>
      <c r="H2400" s="149" t="s">
        <v>10732</v>
      </c>
      <c r="I2400" s="149" t="s">
        <v>10733</v>
      </c>
      <c r="J2400" s="149" t="s">
        <v>10925</v>
      </c>
      <c r="K2400" s="149"/>
      <c r="L2400" s="149" t="s">
        <v>287</v>
      </c>
      <c r="M2400" s="149"/>
      <c r="N2400" s="149" t="s">
        <v>263</v>
      </c>
      <c r="O2400" s="149" t="s">
        <v>214</v>
      </c>
      <c r="P2400" s="149" t="s">
        <v>53</v>
      </c>
      <c r="Q2400" s="149"/>
      <c r="R2400" s="149" t="s">
        <v>3921</v>
      </c>
      <c r="S2400" s="149" t="s">
        <v>5890</v>
      </c>
      <c r="T2400" s="149" t="s">
        <v>3699</v>
      </c>
      <c r="U2400" s="149" t="s">
        <v>267</v>
      </c>
      <c r="V2400" s="149"/>
      <c r="W2400" s="149"/>
      <c r="X2400" s="149" t="s">
        <v>336</v>
      </c>
      <c r="Y2400" s="149"/>
      <c r="Z2400" s="149"/>
      <c r="AA2400" s="149"/>
      <c r="AB2400" s="149" t="s">
        <v>269</v>
      </c>
      <c r="AC2400" s="149" t="s">
        <v>270</v>
      </c>
      <c r="AD2400" s="149" t="s">
        <v>3699</v>
      </c>
      <c r="AE2400" s="149" t="s">
        <v>271</v>
      </c>
      <c r="AF2400" s="149"/>
      <c r="AG2400" s="149" t="s">
        <v>1098</v>
      </c>
      <c r="AH2400" s="149" t="s">
        <v>273</v>
      </c>
      <c r="AI2400" s="158">
        <v>67</v>
      </c>
      <c r="AJ2400" s="149"/>
      <c r="AK2400" s="159" t="s">
        <v>274</v>
      </c>
      <c r="AL2400" s="159" t="s">
        <v>274</v>
      </c>
      <c r="AM2400" s="149" t="s">
        <v>274</v>
      </c>
      <c r="AN2400" s="160">
        <v>4</v>
      </c>
      <c r="AO2400" s="149"/>
      <c r="AP2400" s="149" t="s">
        <v>274</v>
      </c>
      <c r="AQ2400" s="149" t="s">
        <v>275</v>
      </c>
      <c r="AR2400" s="158">
        <v>1</v>
      </c>
      <c r="AS2400" s="149" t="s">
        <v>275</v>
      </c>
      <c r="AT2400" s="149" t="s">
        <v>276</v>
      </c>
      <c r="AU2400" s="161">
        <v>1</v>
      </c>
      <c r="AV2400" s="159">
        <v>3232.76</v>
      </c>
      <c r="AW2400" s="159">
        <v>129.31</v>
      </c>
      <c r="AX2400" s="149" t="s">
        <v>274</v>
      </c>
      <c r="AY2400" s="159">
        <v>33.3</v>
      </c>
      <c r="AZ2400" s="159">
        <v>33.3</v>
      </c>
      <c r="BA2400" s="159">
        <v>133.2</v>
      </c>
      <c r="BB2400" s="159">
        <v>2137.66</v>
      </c>
      <c r="BC2400" s="162" t="s">
        <v>274</v>
      </c>
      <c r="BD2400" s="162">
        <v>0</v>
      </c>
      <c r="BE2400" s="159">
        <v>1095.1</v>
      </c>
      <c r="BF2400" s="159">
        <v>1095.1</v>
      </c>
      <c r="BG2400" s="159">
        <v>3232.76</v>
      </c>
    </row>
    <row r="2401" ht="28.05" customHeight="1" spans="1:59">
      <c r="A2401" s="149"/>
      <c r="B2401" s="149"/>
      <c r="C2401" s="149"/>
      <c r="D2401" s="149" t="s">
        <v>3726</v>
      </c>
      <c r="E2401" s="340" t="s">
        <v>10926</v>
      </c>
      <c r="F2401" s="149" t="s">
        <v>3726</v>
      </c>
      <c r="G2401" s="149" t="s">
        <v>10927</v>
      </c>
      <c r="H2401" s="149" t="s">
        <v>10928</v>
      </c>
      <c r="I2401" s="149" t="s">
        <v>9460</v>
      </c>
      <c r="J2401" s="149" t="s">
        <v>10929</v>
      </c>
      <c r="K2401" s="149"/>
      <c r="L2401" s="149" t="s">
        <v>287</v>
      </c>
      <c r="M2401" s="149"/>
      <c r="N2401" s="149" t="s">
        <v>263</v>
      </c>
      <c r="O2401" s="149" t="s">
        <v>214</v>
      </c>
      <c r="P2401" s="149" t="s">
        <v>53</v>
      </c>
      <c r="Q2401" s="149"/>
      <c r="R2401" s="149" t="s">
        <v>10930</v>
      </c>
      <c r="S2401" s="149" t="s">
        <v>6852</v>
      </c>
      <c r="T2401" s="149" t="s">
        <v>414</v>
      </c>
      <c r="U2401" s="149" t="s">
        <v>267</v>
      </c>
      <c r="V2401" s="149"/>
      <c r="W2401" s="149"/>
      <c r="X2401" s="149" t="s">
        <v>336</v>
      </c>
      <c r="Y2401" s="149"/>
      <c r="Z2401" s="149"/>
      <c r="AA2401" s="149"/>
      <c r="AB2401" s="149" t="s">
        <v>269</v>
      </c>
      <c r="AC2401" s="149" t="s">
        <v>270</v>
      </c>
      <c r="AD2401" s="149" t="s">
        <v>414</v>
      </c>
      <c r="AE2401" s="149" t="s">
        <v>271</v>
      </c>
      <c r="AF2401" s="149"/>
      <c r="AG2401" s="149" t="s">
        <v>1098</v>
      </c>
      <c r="AH2401" s="149" t="s">
        <v>273</v>
      </c>
      <c r="AI2401" s="158">
        <v>21</v>
      </c>
      <c r="AJ2401" s="149"/>
      <c r="AK2401" s="159" t="s">
        <v>274</v>
      </c>
      <c r="AL2401" s="159" t="s">
        <v>274</v>
      </c>
      <c r="AM2401" s="149" t="s">
        <v>274</v>
      </c>
      <c r="AN2401" s="160">
        <v>4</v>
      </c>
      <c r="AO2401" s="149"/>
      <c r="AP2401" s="149" t="s">
        <v>274</v>
      </c>
      <c r="AQ2401" s="149" t="s">
        <v>275</v>
      </c>
      <c r="AR2401" s="158">
        <v>1</v>
      </c>
      <c r="AS2401" s="149" t="s">
        <v>275</v>
      </c>
      <c r="AT2401" s="149" t="s">
        <v>276</v>
      </c>
      <c r="AU2401" s="161">
        <v>1</v>
      </c>
      <c r="AV2401" s="159">
        <v>75221.24</v>
      </c>
      <c r="AW2401" s="159">
        <v>3008.85</v>
      </c>
      <c r="AX2401" s="149" t="s">
        <v>274</v>
      </c>
      <c r="AY2401" s="159">
        <v>752.21</v>
      </c>
      <c r="AZ2401" s="159">
        <v>752.21</v>
      </c>
      <c r="BA2401" s="159">
        <v>3008.84</v>
      </c>
      <c r="BB2401" s="159">
        <v>15796.41</v>
      </c>
      <c r="BC2401" s="162" t="s">
        <v>274</v>
      </c>
      <c r="BD2401" s="162">
        <v>0</v>
      </c>
      <c r="BE2401" s="159">
        <v>59424.83</v>
      </c>
      <c r="BF2401" s="159">
        <v>59424.83</v>
      </c>
      <c r="BG2401" s="159">
        <v>75221.24</v>
      </c>
    </row>
    <row r="2402" ht="28.05" customHeight="1" spans="1:59">
      <c r="A2402" s="149"/>
      <c r="B2402" s="149"/>
      <c r="C2402" s="149"/>
      <c r="D2402" s="149" t="s">
        <v>3726</v>
      </c>
      <c r="E2402" s="340" t="s">
        <v>10931</v>
      </c>
      <c r="F2402" s="149" t="s">
        <v>3726</v>
      </c>
      <c r="G2402" s="149" t="s">
        <v>10932</v>
      </c>
      <c r="H2402" s="149" t="s">
        <v>10933</v>
      </c>
      <c r="I2402" s="149" t="s">
        <v>10934</v>
      </c>
      <c r="J2402" s="149" t="s">
        <v>10935</v>
      </c>
      <c r="K2402" s="149"/>
      <c r="L2402" s="149" t="s">
        <v>287</v>
      </c>
      <c r="M2402" s="149"/>
      <c r="N2402" s="149" t="s">
        <v>263</v>
      </c>
      <c r="O2402" s="149" t="s">
        <v>214</v>
      </c>
      <c r="P2402" s="149" t="s">
        <v>53</v>
      </c>
      <c r="Q2402" s="149"/>
      <c r="R2402" s="149" t="s">
        <v>333</v>
      </c>
      <c r="S2402" s="149" t="s">
        <v>289</v>
      </c>
      <c r="T2402" s="149" t="s">
        <v>10259</v>
      </c>
      <c r="U2402" s="149" t="s">
        <v>267</v>
      </c>
      <c r="V2402" s="149"/>
      <c r="W2402" s="149"/>
      <c r="X2402" s="149" t="s">
        <v>336</v>
      </c>
      <c r="Y2402" s="149"/>
      <c r="Z2402" s="149"/>
      <c r="AA2402" s="149"/>
      <c r="AB2402" s="149" t="s">
        <v>269</v>
      </c>
      <c r="AC2402" s="149" t="s">
        <v>318</v>
      </c>
      <c r="AD2402" s="149" t="s">
        <v>10259</v>
      </c>
      <c r="AE2402" s="149" t="s">
        <v>271</v>
      </c>
      <c r="AF2402" s="149"/>
      <c r="AG2402" s="149" t="s">
        <v>1098</v>
      </c>
      <c r="AH2402" s="149" t="s">
        <v>273</v>
      </c>
      <c r="AI2402" s="158">
        <v>96</v>
      </c>
      <c r="AJ2402" s="149"/>
      <c r="AK2402" s="159" t="s">
        <v>274</v>
      </c>
      <c r="AL2402" s="159" t="s">
        <v>274</v>
      </c>
      <c r="AM2402" s="149" t="s">
        <v>274</v>
      </c>
      <c r="AN2402" s="160">
        <v>4</v>
      </c>
      <c r="AO2402" s="149"/>
      <c r="AP2402" s="149" t="s">
        <v>274</v>
      </c>
      <c r="AQ2402" s="149" t="s">
        <v>275</v>
      </c>
      <c r="AR2402" s="158">
        <v>1</v>
      </c>
      <c r="AS2402" s="149" t="s">
        <v>275</v>
      </c>
      <c r="AT2402" s="149" t="s">
        <v>276</v>
      </c>
      <c r="AU2402" s="161">
        <v>1</v>
      </c>
      <c r="AV2402" s="159">
        <v>15384.62</v>
      </c>
      <c r="AW2402" s="159">
        <v>615.38</v>
      </c>
      <c r="AX2402" s="149" t="s">
        <v>274</v>
      </c>
      <c r="AY2402" s="162">
        <v>0</v>
      </c>
      <c r="AZ2402" s="162" t="s">
        <v>274</v>
      </c>
      <c r="BA2402" s="162">
        <v>0</v>
      </c>
      <c r="BB2402" s="159">
        <v>14769.24</v>
      </c>
      <c r="BC2402" s="162" t="s">
        <v>274</v>
      </c>
      <c r="BD2402" s="162">
        <v>0</v>
      </c>
      <c r="BE2402" s="159">
        <v>615.38</v>
      </c>
      <c r="BF2402" s="159">
        <v>615.38</v>
      </c>
      <c r="BG2402" s="159">
        <v>15384.62</v>
      </c>
    </row>
    <row r="2403" ht="28.05" customHeight="1" spans="1:59">
      <c r="A2403" s="149"/>
      <c r="B2403" s="149"/>
      <c r="C2403" s="149"/>
      <c r="D2403" s="149" t="s">
        <v>3726</v>
      </c>
      <c r="E2403" s="340" t="s">
        <v>10936</v>
      </c>
      <c r="F2403" s="149" t="s">
        <v>3726</v>
      </c>
      <c r="G2403" s="149" t="s">
        <v>10937</v>
      </c>
      <c r="H2403" s="149" t="s">
        <v>10830</v>
      </c>
      <c r="I2403" s="149" t="s">
        <v>10831</v>
      </c>
      <c r="J2403" s="149" t="s">
        <v>10938</v>
      </c>
      <c r="K2403" s="149"/>
      <c r="L2403" s="149" t="s">
        <v>262</v>
      </c>
      <c r="M2403" s="149"/>
      <c r="N2403" s="149" t="s">
        <v>263</v>
      </c>
      <c r="O2403" s="149" t="s">
        <v>214</v>
      </c>
      <c r="P2403" s="149" t="s">
        <v>53</v>
      </c>
      <c r="Q2403" s="149"/>
      <c r="R2403" s="149" t="s">
        <v>10833</v>
      </c>
      <c r="S2403" s="149" t="s">
        <v>5362</v>
      </c>
      <c r="T2403" s="149" t="s">
        <v>120</v>
      </c>
      <c r="U2403" s="149" t="s">
        <v>267</v>
      </c>
      <c r="V2403" s="149"/>
      <c r="W2403" s="149"/>
      <c r="X2403" s="149" t="s">
        <v>268</v>
      </c>
      <c r="Y2403" s="149"/>
      <c r="Z2403" s="149"/>
      <c r="AA2403" s="149"/>
      <c r="AB2403" s="149" t="s">
        <v>269</v>
      </c>
      <c r="AC2403" s="149" t="s">
        <v>318</v>
      </c>
      <c r="AD2403" s="149" t="s">
        <v>120</v>
      </c>
      <c r="AE2403" s="149" t="s">
        <v>271</v>
      </c>
      <c r="AF2403" s="149"/>
      <c r="AG2403" s="149" t="s">
        <v>1098</v>
      </c>
      <c r="AH2403" s="149" t="s">
        <v>273</v>
      </c>
      <c r="AI2403" s="158">
        <v>96</v>
      </c>
      <c r="AJ2403" s="149"/>
      <c r="AK2403" s="159" t="s">
        <v>274</v>
      </c>
      <c r="AL2403" s="159" t="s">
        <v>274</v>
      </c>
      <c r="AM2403" s="149" t="s">
        <v>274</v>
      </c>
      <c r="AN2403" s="160">
        <v>4</v>
      </c>
      <c r="AO2403" s="149"/>
      <c r="AP2403" s="149" t="s">
        <v>274</v>
      </c>
      <c r="AQ2403" s="149" t="s">
        <v>275</v>
      </c>
      <c r="AR2403" s="158">
        <v>1</v>
      </c>
      <c r="AS2403" s="149" t="s">
        <v>275</v>
      </c>
      <c r="AT2403" s="149" t="s">
        <v>276</v>
      </c>
      <c r="AU2403" s="161">
        <v>1</v>
      </c>
      <c r="AV2403" s="159">
        <v>104784.19</v>
      </c>
      <c r="AW2403" s="159">
        <v>4191.37</v>
      </c>
      <c r="AX2403" s="149" t="s">
        <v>274</v>
      </c>
      <c r="AY2403" s="162">
        <v>0</v>
      </c>
      <c r="AZ2403" s="162" t="s">
        <v>274</v>
      </c>
      <c r="BA2403" s="162">
        <v>0</v>
      </c>
      <c r="BB2403" s="159">
        <v>100592.82</v>
      </c>
      <c r="BC2403" s="162" t="s">
        <v>274</v>
      </c>
      <c r="BD2403" s="162">
        <v>0</v>
      </c>
      <c r="BE2403" s="159">
        <v>4191.37</v>
      </c>
      <c r="BF2403" s="159">
        <v>4191.37</v>
      </c>
      <c r="BG2403" s="159">
        <v>104784.19</v>
      </c>
    </row>
    <row r="2404" ht="28.05" customHeight="1" spans="1:59">
      <c r="A2404" s="149"/>
      <c r="B2404" s="149"/>
      <c r="C2404" s="149"/>
      <c r="D2404" s="149" t="s">
        <v>3726</v>
      </c>
      <c r="E2404" s="340" t="s">
        <v>10939</v>
      </c>
      <c r="F2404" s="149" t="s">
        <v>3726</v>
      </c>
      <c r="G2404" s="149" t="s">
        <v>10940</v>
      </c>
      <c r="H2404" s="149" t="s">
        <v>10941</v>
      </c>
      <c r="I2404" s="149"/>
      <c r="J2404" s="149" t="s">
        <v>10942</v>
      </c>
      <c r="K2404" s="149"/>
      <c r="L2404" s="149" t="s">
        <v>287</v>
      </c>
      <c r="M2404" s="149"/>
      <c r="N2404" s="149" t="s">
        <v>263</v>
      </c>
      <c r="O2404" s="149" t="s">
        <v>214</v>
      </c>
      <c r="P2404" s="149" t="s">
        <v>53</v>
      </c>
      <c r="Q2404" s="149"/>
      <c r="R2404" s="149" t="s">
        <v>333</v>
      </c>
      <c r="S2404" s="149" t="s">
        <v>289</v>
      </c>
      <c r="T2404" s="149" t="s">
        <v>10786</v>
      </c>
      <c r="U2404" s="149" t="s">
        <v>267</v>
      </c>
      <c r="V2404" s="149"/>
      <c r="W2404" s="149"/>
      <c r="X2404" s="149" t="s">
        <v>336</v>
      </c>
      <c r="Y2404" s="149"/>
      <c r="Z2404" s="149"/>
      <c r="AA2404" s="149"/>
      <c r="AB2404" s="149" t="s">
        <v>269</v>
      </c>
      <c r="AC2404" s="149" t="s">
        <v>318</v>
      </c>
      <c r="AD2404" s="149" t="s">
        <v>10786</v>
      </c>
      <c r="AE2404" s="149" t="s">
        <v>271</v>
      </c>
      <c r="AF2404" s="149"/>
      <c r="AG2404" s="149" t="s">
        <v>1098</v>
      </c>
      <c r="AH2404" s="149" t="s">
        <v>273</v>
      </c>
      <c r="AI2404" s="158">
        <v>96</v>
      </c>
      <c r="AJ2404" s="149"/>
      <c r="AK2404" s="159" t="s">
        <v>274</v>
      </c>
      <c r="AL2404" s="159" t="s">
        <v>274</v>
      </c>
      <c r="AM2404" s="149" t="s">
        <v>274</v>
      </c>
      <c r="AN2404" s="160">
        <v>4</v>
      </c>
      <c r="AO2404" s="149"/>
      <c r="AP2404" s="149" t="s">
        <v>274</v>
      </c>
      <c r="AQ2404" s="149" t="s">
        <v>275</v>
      </c>
      <c r="AR2404" s="158">
        <v>1</v>
      </c>
      <c r="AS2404" s="149" t="s">
        <v>275</v>
      </c>
      <c r="AT2404" s="149" t="s">
        <v>276</v>
      </c>
      <c r="AU2404" s="161">
        <v>1</v>
      </c>
      <c r="AV2404" s="159">
        <v>36736.75</v>
      </c>
      <c r="AW2404" s="159">
        <v>1469.47</v>
      </c>
      <c r="AX2404" s="149" t="s">
        <v>274</v>
      </c>
      <c r="AY2404" s="162">
        <v>0</v>
      </c>
      <c r="AZ2404" s="162" t="s">
        <v>274</v>
      </c>
      <c r="BA2404" s="162">
        <v>0</v>
      </c>
      <c r="BB2404" s="159">
        <v>35267.28</v>
      </c>
      <c r="BC2404" s="162" t="s">
        <v>274</v>
      </c>
      <c r="BD2404" s="162">
        <v>0</v>
      </c>
      <c r="BE2404" s="159">
        <v>1469.47</v>
      </c>
      <c r="BF2404" s="159">
        <v>1469.47</v>
      </c>
      <c r="BG2404" s="159">
        <v>36736.75</v>
      </c>
    </row>
    <row r="2405" ht="28.05" customHeight="1" spans="1:59">
      <c r="A2405" s="149"/>
      <c r="B2405" s="149"/>
      <c r="C2405" s="149"/>
      <c r="D2405" s="149" t="s">
        <v>3726</v>
      </c>
      <c r="E2405" s="340" t="s">
        <v>10943</v>
      </c>
      <c r="F2405" s="149" t="s">
        <v>3726</v>
      </c>
      <c r="G2405" s="149" t="s">
        <v>10944</v>
      </c>
      <c r="H2405" s="149" t="s">
        <v>10945</v>
      </c>
      <c r="I2405" s="149"/>
      <c r="J2405" s="149" t="s">
        <v>10946</v>
      </c>
      <c r="K2405" s="149"/>
      <c r="L2405" s="149" t="s">
        <v>287</v>
      </c>
      <c r="M2405" s="149"/>
      <c r="N2405" s="149" t="s">
        <v>263</v>
      </c>
      <c r="O2405" s="149" t="s">
        <v>214</v>
      </c>
      <c r="P2405" s="149" t="s">
        <v>53</v>
      </c>
      <c r="Q2405" s="149"/>
      <c r="R2405" s="149" t="s">
        <v>333</v>
      </c>
      <c r="S2405" s="149" t="s">
        <v>289</v>
      </c>
      <c r="T2405" s="149" t="s">
        <v>10786</v>
      </c>
      <c r="U2405" s="149" t="s">
        <v>267</v>
      </c>
      <c r="V2405" s="149"/>
      <c r="W2405" s="149"/>
      <c r="X2405" s="149" t="s">
        <v>336</v>
      </c>
      <c r="Y2405" s="149"/>
      <c r="Z2405" s="149"/>
      <c r="AA2405" s="149"/>
      <c r="AB2405" s="149" t="s">
        <v>269</v>
      </c>
      <c r="AC2405" s="149" t="s">
        <v>318</v>
      </c>
      <c r="AD2405" s="149" t="s">
        <v>10786</v>
      </c>
      <c r="AE2405" s="149" t="s">
        <v>271</v>
      </c>
      <c r="AF2405" s="149"/>
      <c r="AG2405" s="149" t="s">
        <v>1098</v>
      </c>
      <c r="AH2405" s="149" t="s">
        <v>273</v>
      </c>
      <c r="AI2405" s="158">
        <v>96</v>
      </c>
      <c r="AJ2405" s="149"/>
      <c r="AK2405" s="159" t="s">
        <v>274</v>
      </c>
      <c r="AL2405" s="159" t="s">
        <v>274</v>
      </c>
      <c r="AM2405" s="149" t="s">
        <v>274</v>
      </c>
      <c r="AN2405" s="160">
        <v>4</v>
      </c>
      <c r="AO2405" s="149"/>
      <c r="AP2405" s="149" t="s">
        <v>274</v>
      </c>
      <c r="AQ2405" s="149" t="s">
        <v>275</v>
      </c>
      <c r="AR2405" s="158">
        <v>1</v>
      </c>
      <c r="AS2405" s="149" t="s">
        <v>275</v>
      </c>
      <c r="AT2405" s="149" t="s">
        <v>276</v>
      </c>
      <c r="AU2405" s="161">
        <v>1</v>
      </c>
      <c r="AV2405" s="159">
        <v>350.64</v>
      </c>
      <c r="AW2405" s="159">
        <v>14.03</v>
      </c>
      <c r="AX2405" s="149" t="s">
        <v>274</v>
      </c>
      <c r="AY2405" s="162">
        <v>0</v>
      </c>
      <c r="AZ2405" s="162" t="s">
        <v>274</v>
      </c>
      <c r="BA2405" s="162">
        <v>0</v>
      </c>
      <c r="BB2405" s="159">
        <v>336.61</v>
      </c>
      <c r="BC2405" s="162" t="s">
        <v>274</v>
      </c>
      <c r="BD2405" s="162">
        <v>0</v>
      </c>
      <c r="BE2405" s="159">
        <v>14.03</v>
      </c>
      <c r="BF2405" s="159">
        <v>14.03</v>
      </c>
      <c r="BG2405" s="159">
        <v>350.64</v>
      </c>
    </row>
    <row r="2406" ht="28.05" customHeight="1" spans="1:59">
      <c r="A2406" s="149"/>
      <c r="B2406" s="149"/>
      <c r="C2406" s="149"/>
      <c r="D2406" s="149" t="s">
        <v>3726</v>
      </c>
      <c r="E2406" s="340" t="s">
        <v>10947</v>
      </c>
      <c r="F2406" s="149" t="s">
        <v>3726</v>
      </c>
      <c r="G2406" s="149" t="s">
        <v>10948</v>
      </c>
      <c r="H2406" s="149" t="s">
        <v>10949</v>
      </c>
      <c r="I2406" s="149"/>
      <c r="J2406" s="149" t="s">
        <v>10950</v>
      </c>
      <c r="K2406" s="149"/>
      <c r="L2406" s="149" t="s">
        <v>287</v>
      </c>
      <c r="M2406" s="149"/>
      <c r="N2406" s="149" t="s">
        <v>263</v>
      </c>
      <c r="O2406" s="149" t="s">
        <v>214</v>
      </c>
      <c r="P2406" s="149" t="s">
        <v>53</v>
      </c>
      <c r="Q2406" s="149"/>
      <c r="R2406" s="149" t="s">
        <v>333</v>
      </c>
      <c r="S2406" s="149" t="s">
        <v>289</v>
      </c>
      <c r="T2406" s="149" t="s">
        <v>10786</v>
      </c>
      <c r="U2406" s="149" t="s">
        <v>267</v>
      </c>
      <c r="V2406" s="149"/>
      <c r="W2406" s="149"/>
      <c r="X2406" s="149" t="s">
        <v>336</v>
      </c>
      <c r="Y2406" s="149"/>
      <c r="Z2406" s="149"/>
      <c r="AA2406" s="149"/>
      <c r="AB2406" s="149" t="s">
        <v>269</v>
      </c>
      <c r="AC2406" s="149" t="s">
        <v>318</v>
      </c>
      <c r="AD2406" s="149" t="s">
        <v>10786</v>
      </c>
      <c r="AE2406" s="149" t="s">
        <v>271</v>
      </c>
      <c r="AF2406" s="149"/>
      <c r="AG2406" s="149" t="s">
        <v>1098</v>
      </c>
      <c r="AH2406" s="149" t="s">
        <v>273</v>
      </c>
      <c r="AI2406" s="158">
        <v>96</v>
      </c>
      <c r="AJ2406" s="149"/>
      <c r="AK2406" s="159" t="s">
        <v>274</v>
      </c>
      <c r="AL2406" s="159" t="s">
        <v>274</v>
      </c>
      <c r="AM2406" s="149" t="s">
        <v>274</v>
      </c>
      <c r="AN2406" s="160">
        <v>4</v>
      </c>
      <c r="AO2406" s="149"/>
      <c r="AP2406" s="149" t="s">
        <v>274</v>
      </c>
      <c r="AQ2406" s="149" t="s">
        <v>275</v>
      </c>
      <c r="AR2406" s="158">
        <v>1</v>
      </c>
      <c r="AS2406" s="149" t="s">
        <v>275</v>
      </c>
      <c r="AT2406" s="149" t="s">
        <v>276</v>
      </c>
      <c r="AU2406" s="161">
        <v>1</v>
      </c>
      <c r="AV2406" s="159">
        <v>6873.68</v>
      </c>
      <c r="AW2406" s="159">
        <v>274.95</v>
      </c>
      <c r="AX2406" s="149" t="s">
        <v>274</v>
      </c>
      <c r="AY2406" s="162">
        <v>0</v>
      </c>
      <c r="AZ2406" s="162" t="s">
        <v>274</v>
      </c>
      <c r="BA2406" s="162">
        <v>0</v>
      </c>
      <c r="BB2406" s="159">
        <v>6598.73</v>
      </c>
      <c r="BC2406" s="162" t="s">
        <v>274</v>
      </c>
      <c r="BD2406" s="162">
        <v>0</v>
      </c>
      <c r="BE2406" s="159">
        <v>274.95</v>
      </c>
      <c r="BF2406" s="159">
        <v>274.95</v>
      </c>
      <c r="BG2406" s="159">
        <v>6873.68</v>
      </c>
    </row>
    <row r="2407" ht="28.05" customHeight="1" spans="1:59">
      <c r="A2407" s="149"/>
      <c r="B2407" s="149"/>
      <c r="C2407" s="149"/>
      <c r="D2407" s="149" t="s">
        <v>3726</v>
      </c>
      <c r="E2407" s="340" t="s">
        <v>10951</v>
      </c>
      <c r="F2407" s="149" t="s">
        <v>3726</v>
      </c>
      <c r="G2407" s="149" t="s">
        <v>10952</v>
      </c>
      <c r="H2407" s="149" t="s">
        <v>10953</v>
      </c>
      <c r="I2407" s="149"/>
      <c r="J2407" s="149" t="s">
        <v>10954</v>
      </c>
      <c r="K2407" s="149"/>
      <c r="L2407" s="149" t="s">
        <v>287</v>
      </c>
      <c r="M2407" s="149"/>
      <c r="N2407" s="149" t="s">
        <v>263</v>
      </c>
      <c r="O2407" s="149" t="s">
        <v>214</v>
      </c>
      <c r="P2407" s="149" t="s">
        <v>53</v>
      </c>
      <c r="Q2407" s="149"/>
      <c r="R2407" s="149" t="s">
        <v>333</v>
      </c>
      <c r="S2407" s="149" t="s">
        <v>289</v>
      </c>
      <c r="T2407" s="149" t="s">
        <v>10786</v>
      </c>
      <c r="U2407" s="149" t="s">
        <v>267</v>
      </c>
      <c r="V2407" s="149"/>
      <c r="W2407" s="149"/>
      <c r="X2407" s="149" t="s">
        <v>336</v>
      </c>
      <c r="Y2407" s="149"/>
      <c r="Z2407" s="149"/>
      <c r="AA2407" s="149"/>
      <c r="AB2407" s="149" t="s">
        <v>269</v>
      </c>
      <c r="AC2407" s="149" t="s">
        <v>318</v>
      </c>
      <c r="AD2407" s="149" t="s">
        <v>10786</v>
      </c>
      <c r="AE2407" s="149" t="s">
        <v>271</v>
      </c>
      <c r="AF2407" s="149"/>
      <c r="AG2407" s="149" t="s">
        <v>1098</v>
      </c>
      <c r="AH2407" s="149" t="s">
        <v>273</v>
      </c>
      <c r="AI2407" s="158">
        <v>96</v>
      </c>
      <c r="AJ2407" s="149"/>
      <c r="AK2407" s="159" t="s">
        <v>274</v>
      </c>
      <c r="AL2407" s="159" t="s">
        <v>274</v>
      </c>
      <c r="AM2407" s="149" t="s">
        <v>274</v>
      </c>
      <c r="AN2407" s="160">
        <v>4</v>
      </c>
      <c r="AO2407" s="149"/>
      <c r="AP2407" s="149" t="s">
        <v>274</v>
      </c>
      <c r="AQ2407" s="149" t="s">
        <v>275</v>
      </c>
      <c r="AR2407" s="158">
        <v>1</v>
      </c>
      <c r="AS2407" s="149" t="s">
        <v>275</v>
      </c>
      <c r="AT2407" s="149" t="s">
        <v>276</v>
      </c>
      <c r="AU2407" s="161">
        <v>1</v>
      </c>
      <c r="AV2407" s="159">
        <v>16183.59</v>
      </c>
      <c r="AW2407" s="159">
        <v>647.34</v>
      </c>
      <c r="AX2407" s="149" t="s">
        <v>274</v>
      </c>
      <c r="AY2407" s="162">
        <v>0</v>
      </c>
      <c r="AZ2407" s="162" t="s">
        <v>274</v>
      </c>
      <c r="BA2407" s="162">
        <v>0</v>
      </c>
      <c r="BB2407" s="159">
        <v>15536.25</v>
      </c>
      <c r="BC2407" s="162" t="s">
        <v>274</v>
      </c>
      <c r="BD2407" s="162">
        <v>0</v>
      </c>
      <c r="BE2407" s="159">
        <v>647.34</v>
      </c>
      <c r="BF2407" s="159">
        <v>647.34</v>
      </c>
      <c r="BG2407" s="159">
        <v>16183.59</v>
      </c>
    </row>
    <row r="2408" ht="28.05" customHeight="1" spans="1:59">
      <c r="A2408" s="149"/>
      <c r="B2408" s="149"/>
      <c r="C2408" s="149"/>
      <c r="D2408" s="149" t="s">
        <v>3726</v>
      </c>
      <c r="E2408" s="340" t="s">
        <v>10955</v>
      </c>
      <c r="F2408" s="149" t="s">
        <v>3726</v>
      </c>
      <c r="G2408" s="149" t="s">
        <v>10956</v>
      </c>
      <c r="H2408" s="149" t="s">
        <v>10957</v>
      </c>
      <c r="I2408" s="149"/>
      <c r="J2408" s="149" t="s">
        <v>10958</v>
      </c>
      <c r="K2408" s="149"/>
      <c r="L2408" s="149" t="s">
        <v>287</v>
      </c>
      <c r="M2408" s="149"/>
      <c r="N2408" s="149" t="s">
        <v>263</v>
      </c>
      <c r="O2408" s="149" t="s">
        <v>214</v>
      </c>
      <c r="P2408" s="149" t="s">
        <v>53</v>
      </c>
      <c r="Q2408" s="149"/>
      <c r="R2408" s="149" t="s">
        <v>333</v>
      </c>
      <c r="S2408" s="149" t="s">
        <v>289</v>
      </c>
      <c r="T2408" s="149" t="s">
        <v>10786</v>
      </c>
      <c r="U2408" s="149" t="s">
        <v>267</v>
      </c>
      <c r="V2408" s="149"/>
      <c r="W2408" s="149"/>
      <c r="X2408" s="149" t="s">
        <v>336</v>
      </c>
      <c r="Y2408" s="149"/>
      <c r="Z2408" s="149"/>
      <c r="AA2408" s="149"/>
      <c r="AB2408" s="149" t="s">
        <v>269</v>
      </c>
      <c r="AC2408" s="149" t="s">
        <v>318</v>
      </c>
      <c r="AD2408" s="149" t="s">
        <v>10786</v>
      </c>
      <c r="AE2408" s="149" t="s">
        <v>271</v>
      </c>
      <c r="AF2408" s="149"/>
      <c r="AG2408" s="149" t="s">
        <v>1098</v>
      </c>
      <c r="AH2408" s="149" t="s">
        <v>273</v>
      </c>
      <c r="AI2408" s="158">
        <v>96</v>
      </c>
      <c r="AJ2408" s="149"/>
      <c r="AK2408" s="159" t="s">
        <v>274</v>
      </c>
      <c r="AL2408" s="159" t="s">
        <v>274</v>
      </c>
      <c r="AM2408" s="149" t="s">
        <v>274</v>
      </c>
      <c r="AN2408" s="160">
        <v>4</v>
      </c>
      <c r="AO2408" s="149"/>
      <c r="AP2408" s="149" t="s">
        <v>274</v>
      </c>
      <c r="AQ2408" s="149" t="s">
        <v>275</v>
      </c>
      <c r="AR2408" s="158">
        <v>1</v>
      </c>
      <c r="AS2408" s="149" t="s">
        <v>275</v>
      </c>
      <c r="AT2408" s="149" t="s">
        <v>276</v>
      </c>
      <c r="AU2408" s="161">
        <v>1</v>
      </c>
      <c r="AV2408" s="159">
        <v>4698.46</v>
      </c>
      <c r="AW2408" s="159">
        <v>187.94</v>
      </c>
      <c r="AX2408" s="149" t="s">
        <v>274</v>
      </c>
      <c r="AY2408" s="162">
        <v>0</v>
      </c>
      <c r="AZ2408" s="162" t="s">
        <v>274</v>
      </c>
      <c r="BA2408" s="162">
        <v>0</v>
      </c>
      <c r="BB2408" s="159">
        <v>4510.52</v>
      </c>
      <c r="BC2408" s="162" t="s">
        <v>274</v>
      </c>
      <c r="BD2408" s="162">
        <v>0</v>
      </c>
      <c r="BE2408" s="159">
        <v>187.94</v>
      </c>
      <c r="BF2408" s="159">
        <v>187.94</v>
      </c>
      <c r="BG2408" s="159">
        <v>4698.46</v>
      </c>
    </row>
    <row r="2409" ht="28.05" customHeight="1" spans="1:59">
      <c r="A2409" s="149"/>
      <c r="B2409" s="149"/>
      <c r="C2409" s="149"/>
      <c r="D2409" s="149" t="s">
        <v>3726</v>
      </c>
      <c r="E2409" s="340" t="s">
        <v>10959</v>
      </c>
      <c r="F2409" s="149" t="s">
        <v>3726</v>
      </c>
      <c r="G2409" s="149" t="s">
        <v>10960</v>
      </c>
      <c r="H2409" s="149" t="s">
        <v>10961</v>
      </c>
      <c r="I2409" s="149" t="s">
        <v>10962</v>
      </c>
      <c r="J2409" s="149" t="s">
        <v>10963</v>
      </c>
      <c r="K2409" s="149"/>
      <c r="L2409" s="149" t="s">
        <v>287</v>
      </c>
      <c r="M2409" s="149"/>
      <c r="N2409" s="149" t="s">
        <v>263</v>
      </c>
      <c r="O2409" s="149" t="s">
        <v>214</v>
      </c>
      <c r="P2409" s="149" t="s">
        <v>53</v>
      </c>
      <c r="Q2409" s="149"/>
      <c r="R2409" s="149" t="s">
        <v>333</v>
      </c>
      <c r="S2409" s="149" t="s">
        <v>289</v>
      </c>
      <c r="T2409" s="149" t="s">
        <v>10786</v>
      </c>
      <c r="U2409" s="149" t="s">
        <v>267</v>
      </c>
      <c r="V2409" s="149"/>
      <c r="W2409" s="149"/>
      <c r="X2409" s="149" t="s">
        <v>336</v>
      </c>
      <c r="Y2409" s="149"/>
      <c r="Z2409" s="149"/>
      <c r="AA2409" s="149"/>
      <c r="AB2409" s="149" t="s">
        <v>269</v>
      </c>
      <c r="AC2409" s="149" t="s">
        <v>318</v>
      </c>
      <c r="AD2409" s="149" t="s">
        <v>10786</v>
      </c>
      <c r="AE2409" s="149" t="s">
        <v>271</v>
      </c>
      <c r="AF2409" s="149"/>
      <c r="AG2409" s="149" t="s">
        <v>1098</v>
      </c>
      <c r="AH2409" s="149" t="s">
        <v>273</v>
      </c>
      <c r="AI2409" s="158">
        <v>96</v>
      </c>
      <c r="AJ2409" s="149"/>
      <c r="AK2409" s="159" t="s">
        <v>274</v>
      </c>
      <c r="AL2409" s="159" t="s">
        <v>274</v>
      </c>
      <c r="AM2409" s="149" t="s">
        <v>274</v>
      </c>
      <c r="AN2409" s="160">
        <v>4</v>
      </c>
      <c r="AO2409" s="149"/>
      <c r="AP2409" s="149" t="s">
        <v>274</v>
      </c>
      <c r="AQ2409" s="149" t="s">
        <v>275</v>
      </c>
      <c r="AR2409" s="158">
        <v>1</v>
      </c>
      <c r="AS2409" s="149" t="s">
        <v>275</v>
      </c>
      <c r="AT2409" s="149" t="s">
        <v>276</v>
      </c>
      <c r="AU2409" s="161">
        <v>1</v>
      </c>
      <c r="AV2409" s="159">
        <v>10963.08</v>
      </c>
      <c r="AW2409" s="159">
        <v>438.52</v>
      </c>
      <c r="AX2409" s="149" t="s">
        <v>274</v>
      </c>
      <c r="AY2409" s="162">
        <v>0</v>
      </c>
      <c r="AZ2409" s="162" t="s">
        <v>274</v>
      </c>
      <c r="BA2409" s="162">
        <v>0</v>
      </c>
      <c r="BB2409" s="159">
        <v>10524.56</v>
      </c>
      <c r="BC2409" s="162" t="s">
        <v>274</v>
      </c>
      <c r="BD2409" s="162">
        <v>0</v>
      </c>
      <c r="BE2409" s="159">
        <v>438.52</v>
      </c>
      <c r="BF2409" s="159">
        <v>438.52</v>
      </c>
      <c r="BG2409" s="159">
        <v>10963.08</v>
      </c>
    </row>
    <row r="2410" ht="28.05" customHeight="1" spans="1:59">
      <c r="A2410" s="149"/>
      <c r="B2410" s="149"/>
      <c r="C2410" s="149"/>
      <c r="D2410" s="149" t="s">
        <v>3726</v>
      </c>
      <c r="E2410" s="340" t="s">
        <v>10964</v>
      </c>
      <c r="F2410" s="149" t="s">
        <v>3726</v>
      </c>
      <c r="G2410" s="149" t="s">
        <v>10965</v>
      </c>
      <c r="H2410" s="149" t="s">
        <v>10966</v>
      </c>
      <c r="I2410" s="149" t="s">
        <v>10967</v>
      </c>
      <c r="J2410" s="149" t="s">
        <v>10968</v>
      </c>
      <c r="K2410" s="149"/>
      <c r="L2410" s="149" t="s">
        <v>287</v>
      </c>
      <c r="M2410" s="149"/>
      <c r="N2410" s="149" t="s">
        <v>263</v>
      </c>
      <c r="O2410" s="149" t="s">
        <v>214</v>
      </c>
      <c r="P2410" s="149" t="s">
        <v>53</v>
      </c>
      <c r="Q2410" s="149"/>
      <c r="R2410" s="149" t="s">
        <v>333</v>
      </c>
      <c r="S2410" s="149" t="s">
        <v>289</v>
      </c>
      <c r="T2410" s="149" t="s">
        <v>10786</v>
      </c>
      <c r="U2410" s="149" t="s">
        <v>267</v>
      </c>
      <c r="V2410" s="149"/>
      <c r="W2410" s="149"/>
      <c r="X2410" s="149" t="s">
        <v>336</v>
      </c>
      <c r="Y2410" s="149"/>
      <c r="Z2410" s="149"/>
      <c r="AA2410" s="149"/>
      <c r="AB2410" s="149" t="s">
        <v>269</v>
      </c>
      <c r="AC2410" s="149" t="s">
        <v>318</v>
      </c>
      <c r="AD2410" s="149" t="s">
        <v>10786</v>
      </c>
      <c r="AE2410" s="149" t="s">
        <v>271</v>
      </c>
      <c r="AF2410" s="149"/>
      <c r="AG2410" s="149" t="s">
        <v>1098</v>
      </c>
      <c r="AH2410" s="149" t="s">
        <v>273</v>
      </c>
      <c r="AI2410" s="158">
        <v>96</v>
      </c>
      <c r="AJ2410" s="149"/>
      <c r="AK2410" s="159" t="s">
        <v>274</v>
      </c>
      <c r="AL2410" s="159" t="s">
        <v>274</v>
      </c>
      <c r="AM2410" s="149" t="s">
        <v>274</v>
      </c>
      <c r="AN2410" s="160">
        <v>4</v>
      </c>
      <c r="AO2410" s="149"/>
      <c r="AP2410" s="149" t="s">
        <v>274</v>
      </c>
      <c r="AQ2410" s="149" t="s">
        <v>275</v>
      </c>
      <c r="AR2410" s="158">
        <v>1</v>
      </c>
      <c r="AS2410" s="149" t="s">
        <v>275</v>
      </c>
      <c r="AT2410" s="149" t="s">
        <v>276</v>
      </c>
      <c r="AU2410" s="161">
        <v>1</v>
      </c>
      <c r="AV2410" s="159">
        <v>3306.32</v>
      </c>
      <c r="AW2410" s="159">
        <v>132.25</v>
      </c>
      <c r="AX2410" s="149" t="s">
        <v>274</v>
      </c>
      <c r="AY2410" s="162">
        <v>0</v>
      </c>
      <c r="AZ2410" s="162" t="s">
        <v>274</v>
      </c>
      <c r="BA2410" s="162">
        <v>0</v>
      </c>
      <c r="BB2410" s="159">
        <v>3174.07</v>
      </c>
      <c r="BC2410" s="162" t="s">
        <v>274</v>
      </c>
      <c r="BD2410" s="162">
        <v>0</v>
      </c>
      <c r="BE2410" s="159">
        <v>132.25</v>
      </c>
      <c r="BF2410" s="159">
        <v>132.25</v>
      </c>
      <c r="BG2410" s="159">
        <v>3306.32</v>
      </c>
    </row>
    <row r="2411" ht="28.05" customHeight="1" spans="1:59">
      <c r="A2411" s="149"/>
      <c r="B2411" s="149"/>
      <c r="C2411" s="149"/>
      <c r="D2411" s="149" t="s">
        <v>3726</v>
      </c>
      <c r="E2411" s="340" t="s">
        <v>10969</v>
      </c>
      <c r="F2411" s="149" t="s">
        <v>3726</v>
      </c>
      <c r="G2411" s="149" t="s">
        <v>10970</v>
      </c>
      <c r="H2411" s="149" t="s">
        <v>10971</v>
      </c>
      <c r="I2411" s="149"/>
      <c r="J2411" s="149" t="s">
        <v>10972</v>
      </c>
      <c r="K2411" s="149"/>
      <c r="L2411" s="149" t="s">
        <v>287</v>
      </c>
      <c r="M2411" s="149"/>
      <c r="N2411" s="149" t="s">
        <v>263</v>
      </c>
      <c r="O2411" s="149" t="s">
        <v>214</v>
      </c>
      <c r="P2411" s="149" t="s">
        <v>53</v>
      </c>
      <c r="Q2411" s="149"/>
      <c r="R2411" s="149" t="s">
        <v>333</v>
      </c>
      <c r="S2411" s="149" t="s">
        <v>289</v>
      </c>
      <c r="T2411" s="149" t="s">
        <v>10786</v>
      </c>
      <c r="U2411" s="149" t="s">
        <v>267</v>
      </c>
      <c r="V2411" s="149"/>
      <c r="W2411" s="149"/>
      <c r="X2411" s="149" t="s">
        <v>336</v>
      </c>
      <c r="Y2411" s="149"/>
      <c r="Z2411" s="149"/>
      <c r="AA2411" s="149"/>
      <c r="AB2411" s="149" t="s">
        <v>269</v>
      </c>
      <c r="AC2411" s="149" t="s">
        <v>318</v>
      </c>
      <c r="AD2411" s="149" t="s">
        <v>10786</v>
      </c>
      <c r="AE2411" s="149" t="s">
        <v>271</v>
      </c>
      <c r="AF2411" s="149"/>
      <c r="AG2411" s="149" t="s">
        <v>1098</v>
      </c>
      <c r="AH2411" s="149" t="s">
        <v>273</v>
      </c>
      <c r="AI2411" s="158">
        <v>96</v>
      </c>
      <c r="AJ2411" s="149"/>
      <c r="AK2411" s="159" t="s">
        <v>274</v>
      </c>
      <c r="AL2411" s="159" t="s">
        <v>274</v>
      </c>
      <c r="AM2411" s="149" t="s">
        <v>274</v>
      </c>
      <c r="AN2411" s="160">
        <v>4</v>
      </c>
      <c r="AO2411" s="149"/>
      <c r="AP2411" s="149" t="s">
        <v>274</v>
      </c>
      <c r="AQ2411" s="149" t="s">
        <v>275</v>
      </c>
      <c r="AR2411" s="158">
        <v>1</v>
      </c>
      <c r="AS2411" s="149" t="s">
        <v>275</v>
      </c>
      <c r="AT2411" s="149" t="s">
        <v>276</v>
      </c>
      <c r="AU2411" s="161">
        <v>1</v>
      </c>
      <c r="AV2411" s="159">
        <v>9396.92</v>
      </c>
      <c r="AW2411" s="159">
        <v>375.88</v>
      </c>
      <c r="AX2411" s="149" t="s">
        <v>274</v>
      </c>
      <c r="AY2411" s="162">
        <v>0</v>
      </c>
      <c r="AZ2411" s="162" t="s">
        <v>274</v>
      </c>
      <c r="BA2411" s="162">
        <v>0</v>
      </c>
      <c r="BB2411" s="159">
        <v>9021.04</v>
      </c>
      <c r="BC2411" s="162" t="s">
        <v>274</v>
      </c>
      <c r="BD2411" s="162">
        <v>0</v>
      </c>
      <c r="BE2411" s="159">
        <v>375.88</v>
      </c>
      <c r="BF2411" s="159">
        <v>375.88</v>
      </c>
      <c r="BG2411" s="159">
        <v>9396.92</v>
      </c>
    </row>
    <row r="2412" ht="28.05" customHeight="1" spans="1:59">
      <c r="A2412" s="149"/>
      <c r="B2412" s="149"/>
      <c r="C2412" s="149"/>
      <c r="D2412" s="149" t="s">
        <v>3726</v>
      </c>
      <c r="E2412" s="340" t="s">
        <v>10973</v>
      </c>
      <c r="F2412" s="149" t="s">
        <v>3726</v>
      </c>
      <c r="G2412" s="149" t="s">
        <v>10974</v>
      </c>
      <c r="H2412" s="149" t="s">
        <v>10732</v>
      </c>
      <c r="I2412" s="149" t="s">
        <v>10733</v>
      </c>
      <c r="J2412" s="149" t="s">
        <v>10975</v>
      </c>
      <c r="K2412" s="149"/>
      <c r="L2412" s="149" t="s">
        <v>287</v>
      </c>
      <c r="M2412" s="149"/>
      <c r="N2412" s="149" t="s">
        <v>263</v>
      </c>
      <c r="O2412" s="149" t="s">
        <v>214</v>
      </c>
      <c r="P2412" s="149" t="s">
        <v>53</v>
      </c>
      <c r="Q2412" s="149"/>
      <c r="R2412" s="149" t="s">
        <v>3921</v>
      </c>
      <c r="S2412" s="149" t="s">
        <v>5890</v>
      </c>
      <c r="T2412" s="149" t="s">
        <v>3699</v>
      </c>
      <c r="U2412" s="149" t="s">
        <v>267</v>
      </c>
      <c r="V2412" s="149"/>
      <c r="W2412" s="149"/>
      <c r="X2412" s="149" t="s">
        <v>336</v>
      </c>
      <c r="Y2412" s="149"/>
      <c r="Z2412" s="149"/>
      <c r="AA2412" s="149"/>
      <c r="AB2412" s="149" t="s">
        <v>269</v>
      </c>
      <c r="AC2412" s="149" t="s">
        <v>270</v>
      </c>
      <c r="AD2412" s="149" t="s">
        <v>3699</v>
      </c>
      <c r="AE2412" s="149" t="s">
        <v>271</v>
      </c>
      <c r="AF2412" s="149"/>
      <c r="AG2412" s="149" t="s">
        <v>1098</v>
      </c>
      <c r="AH2412" s="149" t="s">
        <v>273</v>
      </c>
      <c r="AI2412" s="158">
        <v>67</v>
      </c>
      <c r="AJ2412" s="149"/>
      <c r="AK2412" s="159" t="s">
        <v>274</v>
      </c>
      <c r="AL2412" s="159" t="s">
        <v>274</v>
      </c>
      <c r="AM2412" s="149" t="s">
        <v>274</v>
      </c>
      <c r="AN2412" s="160">
        <v>4</v>
      </c>
      <c r="AO2412" s="149"/>
      <c r="AP2412" s="149" t="s">
        <v>274</v>
      </c>
      <c r="AQ2412" s="149" t="s">
        <v>275</v>
      </c>
      <c r="AR2412" s="158">
        <v>1</v>
      </c>
      <c r="AS2412" s="149" t="s">
        <v>275</v>
      </c>
      <c r="AT2412" s="149" t="s">
        <v>276</v>
      </c>
      <c r="AU2412" s="161">
        <v>1</v>
      </c>
      <c r="AV2412" s="159">
        <v>3232.76</v>
      </c>
      <c r="AW2412" s="159">
        <v>129.31</v>
      </c>
      <c r="AX2412" s="149" t="s">
        <v>274</v>
      </c>
      <c r="AY2412" s="159">
        <v>33.3</v>
      </c>
      <c r="AZ2412" s="159">
        <v>33.3</v>
      </c>
      <c r="BA2412" s="159">
        <v>133.2</v>
      </c>
      <c r="BB2412" s="159">
        <v>2137.66</v>
      </c>
      <c r="BC2412" s="162" t="s">
        <v>274</v>
      </c>
      <c r="BD2412" s="162">
        <v>0</v>
      </c>
      <c r="BE2412" s="159">
        <v>1095.1</v>
      </c>
      <c r="BF2412" s="159">
        <v>1095.1</v>
      </c>
      <c r="BG2412" s="159">
        <v>3232.76</v>
      </c>
    </row>
    <row r="2413" ht="28.05" customHeight="1" spans="1:59">
      <c r="A2413" s="149"/>
      <c r="B2413" s="149"/>
      <c r="C2413" s="149"/>
      <c r="D2413" s="149" t="s">
        <v>3726</v>
      </c>
      <c r="E2413" s="340" t="s">
        <v>10976</v>
      </c>
      <c r="F2413" s="149" t="s">
        <v>3726</v>
      </c>
      <c r="G2413" s="149" t="s">
        <v>10977</v>
      </c>
      <c r="H2413" s="149" t="s">
        <v>10901</v>
      </c>
      <c r="I2413" s="149" t="s">
        <v>10978</v>
      </c>
      <c r="J2413" s="149" t="s">
        <v>10979</v>
      </c>
      <c r="K2413" s="149"/>
      <c r="L2413" s="149" t="s">
        <v>262</v>
      </c>
      <c r="M2413" s="149"/>
      <c r="N2413" s="149" t="s">
        <v>263</v>
      </c>
      <c r="O2413" s="149" t="s">
        <v>214</v>
      </c>
      <c r="P2413" s="149" t="s">
        <v>53</v>
      </c>
      <c r="Q2413" s="149"/>
      <c r="R2413" s="149" t="s">
        <v>10980</v>
      </c>
      <c r="S2413" s="149" t="s">
        <v>10904</v>
      </c>
      <c r="T2413" s="149" t="s">
        <v>142</v>
      </c>
      <c r="U2413" s="149" t="s">
        <v>267</v>
      </c>
      <c r="V2413" s="149"/>
      <c r="W2413" s="149"/>
      <c r="X2413" s="149" t="s">
        <v>336</v>
      </c>
      <c r="Y2413" s="149"/>
      <c r="Z2413" s="149"/>
      <c r="AA2413" s="149"/>
      <c r="AB2413" s="149" t="s">
        <v>269</v>
      </c>
      <c r="AC2413" s="149" t="s">
        <v>270</v>
      </c>
      <c r="AD2413" s="149" t="s">
        <v>142</v>
      </c>
      <c r="AE2413" s="149" t="s">
        <v>271</v>
      </c>
      <c r="AF2413" s="149"/>
      <c r="AG2413" s="149" t="s">
        <v>1098</v>
      </c>
      <c r="AH2413" s="149" t="s">
        <v>273</v>
      </c>
      <c r="AI2413" s="158">
        <v>78</v>
      </c>
      <c r="AJ2413" s="149"/>
      <c r="AK2413" s="159" t="s">
        <v>274</v>
      </c>
      <c r="AL2413" s="159" t="s">
        <v>274</v>
      </c>
      <c r="AM2413" s="149" t="s">
        <v>274</v>
      </c>
      <c r="AN2413" s="160">
        <v>4</v>
      </c>
      <c r="AO2413" s="149"/>
      <c r="AP2413" s="149" t="s">
        <v>274</v>
      </c>
      <c r="AQ2413" s="149" t="s">
        <v>275</v>
      </c>
      <c r="AR2413" s="158">
        <v>1</v>
      </c>
      <c r="AS2413" s="149" t="s">
        <v>275</v>
      </c>
      <c r="AT2413" s="149" t="s">
        <v>276</v>
      </c>
      <c r="AU2413" s="161">
        <v>1</v>
      </c>
      <c r="AV2413" s="159">
        <v>3097.35</v>
      </c>
      <c r="AW2413" s="159">
        <v>123.89</v>
      </c>
      <c r="AX2413" s="149" t="s">
        <v>274</v>
      </c>
      <c r="AY2413" s="159">
        <v>32.39</v>
      </c>
      <c r="AZ2413" s="159">
        <v>32.39</v>
      </c>
      <c r="BA2413" s="159">
        <v>129.56</v>
      </c>
      <c r="BB2413" s="159">
        <v>2390.37</v>
      </c>
      <c r="BC2413" s="162" t="s">
        <v>274</v>
      </c>
      <c r="BD2413" s="162">
        <v>0</v>
      </c>
      <c r="BE2413" s="159">
        <v>706.98</v>
      </c>
      <c r="BF2413" s="159">
        <v>706.98</v>
      </c>
      <c r="BG2413" s="159">
        <v>3097.35</v>
      </c>
    </row>
    <row r="2414" ht="28.05" customHeight="1" spans="1:59">
      <c r="A2414" s="149"/>
      <c r="B2414" s="149"/>
      <c r="C2414" s="149"/>
      <c r="D2414" s="149" t="s">
        <v>3726</v>
      </c>
      <c r="E2414" s="340" t="s">
        <v>10981</v>
      </c>
      <c r="F2414" s="149" t="s">
        <v>3726</v>
      </c>
      <c r="G2414" s="149" t="s">
        <v>10982</v>
      </c>
      <c r="H2414" s="149" t="s">
        <v>10983</v>
      </c>
      <c r="I2414" s="149" t="s">
        <v>9460</v>
      </c>
      <c r="J2414" s="149" t="s">
        <v>10984</v>
      </c>
      <c r="K2414" s="149"/>
      <c r="L2414" s="149" t="s">
        <v>287</v>
      </c>
      <c r="M2414" s="149"/>
      <c r="N2414" s="149" t="s">
        <v>263</v>
      </c>
      <c r="O2414" s="149" t="s">
        <v>214</v>
      </c>
      <c r="P2414" s="149" t="s">
        <v>53</v>
      </c>
      <c r="Q2414" s="149"/>
      <c r="R2414" s="149" t="s">
        <v>10985</v>
      </c>
      <c r="S2414" s="149" t="s">
        <v>6852</v>
      </c>
      <c r="T2414" s="149" t="s">
        <v>414</v>
      </c>
      <c r="U2414" s="149" t="s">
        <v>267</v>
      </c>
      <c r="V2414" s="149"/>
      <c r="W2414" s="149"/>
      <c r="X2414" s="149" t="s">
        <v>336</v>
      </c>
      <c r="Y2414" s="149"/>
      <c r="Z2414" s="149"/>
      <c r="AA2414" s="149"/>
      <c r="AB2414" s="149" t="s">
        <v>269</v>
      </c>
      <c r="AC2414" s="149" t="s">
        <v>270</v>
      </c>
      <c r="AD2414" s="149" t="s">
        <v>414</v>
      </c>
      <c r="AE2414" s="149" t="s">
        <v>271</v>
      </c>
      <c r="AF2414" s="149"/>
      <c r="AG2414" s="149" t="s">
        <v>1098</v>
      </c>
      <c r="AH2414" s="149" t="s">
        <v>273</v>
      </c>
      <c r="AI2414" s="158">
        <v>21</v>
      </c>
      <c r="AJ2414" s="149"/>
      <c r="AK2414" s="159" t="s">
        <v>274</v>
      </c>
      <c r="AL2414" s="159" t="s">
        <v>274</v>
      </c>
      <c r="AM2414" s="149" t="s">
        <v>274</v>
      </c>
      <c r="AN2414" s="160">
        <v>4</v>
      </c>
      <c r="AO2414" s="149"/>
      <c r="AP2414" s="149" t="s">
        <v>274</v>
      </c>
      <c r="AQ2414" s="149" t="s">
        <v>275</v>
      </c>
      <c r="AR2414" s="158">
        <v>1</v>
      </c>
      <c r="AS2414" s="149" t="s">
        <v>275</v>
      </c>
      <c r="AT2414" s="149" t="s">
        <v>276</v>
      </c>
      <c r="AU2414" s="161">
        <v>1</v>
      </c>
      <c r="AV2414" s="159">
        <v>76106.19</v>
      </c>
      <c r="AW2414" s="159">
        <v>3044.25</v>
      </c>
      <c r="AX2414" s="149" t="s">
        <v>274</v>
      </c>
      <c r="AY2414" s="159">
        <v>761.06</v>
      </c>
      <c r="AZ2414" s="159">
        <v>761.06</v>
      </c>
      <c r="BA2414" s="159">
        <v>3044.24</v>
      </c>
      <c r="BB2414" s="159">
        <v>15982.26</v>
      </c>
      <c r="BC2414" s="162" t="s">
        <v>274</v>
      </c>
      <c r="BD2414" s="162">
        <v>0</v>
      </c>
      <c r="BE2414" s="159">
        <v>60123.93</v>
      </c>
      <c r="BF2414" s="159">
        <v>60123.93</v>
      </c>
      <c r="BG2414" s="159">
        <v>76106.19</v>
      </c>
    </row>
    <row r="2415" ht="28.05" customHeight="1" spans="1:59">
      <c r="A2415" s="149"/>
      <c r="B2415" s="149"/>
      <c r="C2415" s="149"/>
      <c r="D2415" s="149" t="s">
        <v>3726</v>
      </c>
      <c r="E2415" s="340" t="s">
        <v>10986</v>
      </c>
      <c r="F2415" s="149" t="s">
        <v>3726</v>
      </c>
      <c r="G2415" s="149" t="s">
        <v>10987</v>
      </c>
      <c r="H2415" s="149" t="s">
        <v>10988</v>
      </c>
      <c r="I2415" s="149"/>
      <c r="J2415" s="149" t="s">
        <v>10989</v>
      </c>
      <c r="K2415" s="149"/>
      <c r="L2415" s="149" t="s">
        <v>287</v>
      </c>
      <c r="M2415" s="149"/>
      <c r="N2415" s="149" t="s">
        <v>263</v>
      </c>
      <c r="O2415" s="149" t="s">
        <v>214</v>
      </c>
      <c r="P2415" s="149" t="s">
        <v>53</v>
      </c>
      <c r="Q2415" s="149"/>
      <c r="R2415" s="149" t="s">
        <v>333</v>
      </c>
      <c r="S2415" s="149" t="s">
        <v>289</v>
      </c>
      <c r="T2415" s="149" t="s">
        <v>10786</v>
      </c>
      <c r="U2415" s="149" t="s">
        <v>267</v>
      </c>
      <c r="V2415" s="149"/>
      <c r="W2415" s="149"/>
      <c r="X2415" s="149" t="s">
        <v>336</v>
      </c>
      <c r="Y2415" s="149"/>
      <c r="Z2415" s="149"/>
      <c r="AA2415" s="149"/>
      <c r="AB2415" s="149" t="s">
        <v>269</v>
      </c>
      <c r="AC2415" s="149" t="s">
        <v>318</v>
      </c>
      <c r="AD2415" s="149" t="s">
        <v>10786</v>
      </c>
      <c r="AE2415" s="149" t="s">
        <v>271</v>
      </c>
      <c r="AF2415" s="149"/>
      <c r="AG2415" s="149" t="s">
        <v>1098</v>
      </c>
      <c r="AH2415" s="149" t="s">
        <v>273</v>
      </c>
      <c r="AI2415" s="158">
        <v>96</v>
      </c>
      <c r="AJ2415" s="149"/>
      <c r="AK2415" s="159" t="s">
        <v>274</v>
      </c>
      <c r="AL2415" s="159" t="s">
        <v>274</v>
      </c>
      <c r="AM2415" s="149" t="s">
        <v>274</v>
      </c>
      <c r="AN2415" s="160">
        <v>4</v>
      </c>
      <c r="AO2415" s="149"/>
      <c r="AP2415" s="149" t="s">
        <v>274</v>
      </c>
      <c r="AQ2415" s="149" t="s">
        <v>275</v>
      </c>
      <c r="AR2415" s="158">
        <v>1</v>
      </c>
      <c r="AS2415" s="149" t="s">
        <v>275</v>
      </c>
      <c r="AT2415" s="149" t="s">
        <v>276</v>
      </c>
      <c r="AU2415" s="161">
        <v>1</v>
      </c>
      <c r="AV2415" s="159">
        <v>4820.27</v>
      </c>
      <c r="AW2415" s="159">
        <v>192.81</v>
      </c>
      <c r="AX2415" s="149" t="s">
        <v>274</v>
      </c>
      <c r="AY2415" s="162">
        <v>0</v>
      </c>
      <c r="AZ2415" s="162" t="s">
        <v>274</v>
      </c>
      <c r="BA2415" s="162">
        <v>0</v>
      </c>
      <c r="BB2415" s="159">
        <v>4627.46</v>
      </c>
      <c r="BC2415" s="162" t="s">
        <v>274</v>
      </c>
      <c r="BD2415" s="162">
        <v>0</v>
      </c>
      <c r="BE2415" s="159">
        <v>192.81</v>
      </c>
      <c r="BF2415" s="159">
        <v>192.81</v>
      </c>
      <c r="BG2415" s="159">
        <v>4820.27</v>
      </c>
    </row>
    <row r="2416" ht="28.05" customHeight="1" spans="1:59">
      <c r="A2416" s="149"/>
      <c r="B2416" s="149"/>
      <c r="C2416" s="149"/>
      <c r="D2416" s="149" t="s">
        <v>3726</v>
      </c>
      <c r="E2416" s="340" t="s">
        <v>10990</v>
      </c>
      <c r="F2416" s="149" t="s">
        <v>3726</v>
      </c>
      <c r="G2416" s="149" t="s">
        <v>10991</v>
      </c>
      <c r="H2416" s="149" t="s">
        <v>10933</v>
      </c>
      <c r="I2416" s="149" t="s">
        <v>10992</v>
      </c>
      <c r="J2416" s="149" t="s">
        <v>10993</v>
      </c>
      <c r="K2416" s="149"/>
      <c r="L2416" s="149" t="s">
        <v>287</v>
      </c>
      <c r="M2416" s="149"/>
      <c r="N2416" s="149" t="s">
        <v>263</v>
      </c>
      <c r="O2416" s="149" t="s">
        <v>214</v>
      </c>
      <c r="P2416" s="149" t="s">
        <v>53</v>
      </c>
      <c r="Q2416" s="149"/>
      <c r="R2416" s="149" t="s">
        <v>333</v>
      </c>
      <c r="S2416" s="149" t="s">
        <v>289</v>
      </c>
      <c r="T2416" s="149" t="s">
        <v>10259</v>
      </c>
      <c r="U2416" s="149" t="s">
        <v>267</v>
      </c>
      <c r="V2416" s="149"/>
      <c r="W2416" s="149"/>
      <c r="X2416" s="149" t="s">
        <v>336</v>
      </c>
      <c r="Y2416" s="149"/>
      <c r="Z2416" s="149"/>
      <c r="AA2416" s="149"/>
      <c r="AB2416" s="149" t="s">
        <v>269</v>
      </c>
      <c r="AC2416" s="149" t="s">
        <v>318</v>
      </c>
      <c r="AD2416" s="149" t="s">
        <v>10259</v>
      </c>
      <c r="AE2416" s="149" t="s">
        <v>271</v>
      </c>
      <c r="AF2416" s="149"/>
      <c r="AG2416" s="149" t="s">
        <v>1098</v>
      </c>
      <c r="AH2416" s="149" t="s">
        <v>273</v>
      </c>
      <c r="AI2416" s="158">
        <v>96</v>
      </c>
      <c r="AJ2416" s="149"/>
      <c r="AK2416" s="159" t="s">
        <v>274</v>
      </c>
      <c r="AL2416" s="159" t="s">
        <v>274</v>
      </c>
      <c r="AM2416" s="149" t="s">
        <v>274</v>
      </c>
      <c r="AN2416" s="160">
        <v>4</v>
      </c>
      <c r="AO2416" s="149"/>
      <c r="AP2416" s="149" t="s">
        <v>274</v>
      </c>
      <c r="AQ2416" s="149" t="s">
        <v>275</v>
      </c>
      <c r="AR2416" s="158">
        <v>1</v>
      </c>
      <c r="AS2416" s="149" t="s">
        <v>275</v>
      </c>
      <c r="AT2416" s="149" t="s">
        <v>276</v>
      </c>
      <c r="AU2416" s="161">
        <v>1</v>
      </c>
      <c r="AV2416" s="159">
        <v>16239.32</v>
      </c>
      <c r="AW2416" s="159">
        <v>649.57</v>
      </c>
      <c r="AX2416" s="149" t="s">
        <v>274</v>
      </c>
      <c r="AY2416" s="162">
        <v>0</v>
      </c>
      <c r="AZ2416" s="162" t="s">
        <v>274</v>
      </c>
      <c r="BA2416" s="162">
        <v>0</v>
      </c>
      <c r="BB2416" s="159">
        <v>15589.75</v>
      </c>
      <c r="BC2416" s="162" t="s">
        <v>274</v>
      </c>
      <c r="BD2416" s="162">
        <v>0</v>
      </c>
      <c r="BE2416" s="159">
        <v>649.57</v>
      </c>
      <c r="BF2416" s="159">
        <v>649.57</v>
      </c>
      <c r="BG2416" s="159">
        <v>16239.32</v>
      </c>
    </row>
    <row r="2417" ht="28.05" customHeight="1" spans="1:59">
      <c r="A2417" s="149"/>
      <c r="B2417" s="149"/>
      <c r="C2417" s="149"/>
      <c r="D2417" s="149" t="s">
        <v>3726</v>
      </c>
      <c r="E2417" s="340" t="s">
        <v>10994</v>
      </c>
      <c r="F2417" s="149" t="s">
        <v>3726</v>
      </c>
      <c r="G2417" s="149" t="s">
        <v>10995</v>
      </c>
      <c r="H2417" s="149" t="s">
        <v>10732</v>
      </c>
      <c r="I2417" s="149" t="s">
        <v>10733</v>
      </c>
      <c r="J2417" s="149" t="s">
        <v>10996</v>
      </c>
      <c r="K2417" s="149"/>
      <c r="L2417" s="149" t="s">
        <v>287</v>
      </c>
      <c r="M2417" s="149"/>
      <c r="N2417" s="149" t="s">
        <v>263</v>
      </c>
      <c r="O2417" s="149" t="s">
        <v>214</v>
      </c>
      <c r="P2417" s="149" t="s">
        <v>53</v>
      </c>
      <c r="Q2417" s="149"/>
      <c r="R2417" s="149" t="s">
        <v>3952</v>
      </c>
      <c r="S2417" s="149" t="s">
        <v>5890</v>
      </c>
      <c r="T2417" s="149" t="s">
        <v>3699</v>
      </c>
      <c r="U2417" s="149" t="s">
        <v>267</v>
      </c>
      <c r="V2417" s="149"/>
      <c r="W2417" s="149"/>
      <c r="X2417" s="149" t="s">
        <v>336</v>
      </c>
      <c r="Y2417" s="149"/>
      <c r="Z2417" s="149"/>
      <c r="AA2417" s="149"/>
      <c r="AB2417" s="149" t="s">
        <v>269</v>
      </c>
      <c r="AC2417" s="149" t="s">
        <v>270</v>
      </c>
      <c r="AD2417" s="149" t="s">
        <v>3699</v>
      </c>
      <c r="AE2417" s="149" t="s">
        <v>271</v>
      </c>
      <c r="AF2417" s="149"/>
      <c r="AG2417" s="149" t="s">
        <v>1098</v>
      </c>
      <c r="AH2417" s="149" t="s">
        <v>273</v>
      </c>
      <c r="AI2417" s="158">
        <v>67</v>
      </c>
      <c r="AJ2417" s="149"/>
      <c r="AK2417" s="159" t="s">
        <v>274</v>
      </c>
      <c r="AL2417" s="159" t="s">
        <v>274</v>
      </c>
      <c r="AM2417" s="149" t="s">
        <v>274</v>
      </c>
      <c r="AN2417" s="160">
        <v>4</v>
      </c>
      <c r="AO2417" s="149"/>
      <c r="AP2417" s="149" t="s">
        <v>274</v>
      </c>
      <c r="AQ2417" s="149" t="s">
        <v>275</v>
      </c>
      <c r="AR2417" s="158">
        <v>1</v>
      </c>
      <c r="AS2417" s="149" t="s">
        <v>275</v>
      </c>
      <c r="AT2417" s="149" t="s">
        <v>276</v>
      </c>
      <c r="AU2417" s="161">
        <v>1</v>
      </c>
      <c r="AV2417" s="159">
        <v>3232.76</v>
      </c>
      <c r="AW2417" s="159">
        <v>129.31</v>
      </c>
      <c r="AX2417" s="149" t="s">
        <v>274</v>
      </c>
      <c r="AY2417" s="159">
        <v>33.3</v>
      </c>
      <c r="AZ2417" s="159">
        <v>33.3</v>
      </c>
      <c r="BA2417" s="159">
        <v>133.2</v>
      </c>
      <c r="BB2417" s="159">
        <v>2137.66</v>
      </c>
      <c r="BC2417" s="162" t="s">
        <v>274</v>
      </c>
      <c r="BD2417" s="162">
        <v>0</v>
      </c>
      <c r="BE2417" s="159">
        <v>1095.1</v>
      </c>
      <c r="BF2417" s="159">
        <v>1095.1</v>
      </c>
      <c r="BG2417" s="159">
        <v>3232.76</v>
      </c>
    </row>
    <row r="2418" ht="28.05" customHeight="1" spans="1:59">
      <c r="A2418" s="149"/>
      <c r="B2418" s="149"/>
      <c r="C2418" s="149"/>
      <c r="D2418" s="149" t="s">
        <v>3726</v>
      </c>
      <c r="E2418" s="340" t="s">
        <v>10997</v>
      </c>
      <c r="F2418" s="149" t="s">
        <v>3726</v>
      </c>
      <c r="G2418" s="149" t="s">
        <v>10998</v>
      </c>
      <c r="H2418" s="149" t="s">
        <v>10999</v>
      </c>
      <c r="I2418" s="149" t="s">
        <v>11000</v>
      </c>
      <c r="J2418" s="149" t="s">
        <v>11001</v>
      </c>
      <c r="K2418" s="149"/>
      <c r="L2418" s="149" t="s">
        <v>287</v>
      </c>
      <c r="M2418" s="149"/>
      <c r="N2418" s="149" t="s">
        <v>263</v>
      </c>
      <c r="O2418" s="149" t="s">
        <v>214</v>
      </c>
      <c r="P2418" s="149" t="s">
        <v>53</v>
      </c>
      <c r="Q2418" s="149"/>
      <c r="R2418" s="149" t="s">
        <v>333</v>
      </c>
      <c r="S2418" s="149" t="s">
        <v>289</v>
      </c>
      <c r="T2418" s="149" t="s">
        <v>10786</v>
      </c>
      <c r="U2418" s="149" t="s">
        <v>267</v>
      </c>
      <c r="V2418" s="149"/>
      <c r="W2418" s="149"/>
      <c r="X2418" s="149" t="s">
        <v>336</v>
      </c>
      <c r="Y2418" s="149"/>
      <c r="Z2418" s="149"/>
      <c r="AA2418" s="149"/>
      <c r="AB2418" s="149" t="s">
        <v>269</v>
      </c>
      <c r="AC2418" s="149" t="s">
        <v>318</v>
      </c>
      <c r="AD2418" s="149" t="s">
        <v>10786</v>
      </c>
      <c r="AE2418" s="149" t="s">
        <v>271</v>
      </c>
      <c r="AF2418" s="149"/>
      <c r="AG2418" s="149" t="s">
        <v>1098</v>
      </c>
      <c r="AH2418" s="149" t="s">
        <v>273</v>
      </c>
      <c r="AI2418" s="158">
        <v>96</v>
      </c>
      <c r="AJ2418" s="149"/>
      <c r="AK2418" s="159" t="s">
        <v>274</v>
      </c>
      <c r="AL2418" s="159" t="s">
        <v>274</v>
      </c>
      <c r="AM2418" s="149" t="s">
        <v>274</v>
      </c>
      <c r="AN2418" s="160">
        <v>4</v>
      </c>
      <c r="AO2418" s="149"/>
      <c r="AP2418" s="149" t="s">
        <v>274</v>
      </c>
      <c r="AQ2418" s="149" t="s">
        <v>275</v>
      </c>
      <c r="AR2418" s="158">
        <v>1</v>
      </c>
      <c r="AS2418" s="149" t="s">
        <v>275</v>
      </c>
      <c r="AT2418" s="149" t="s">
        <v>276</v>
      </c>
      <c r="AU2418" s="161">
        <v>1</v>
      </c>
      <c r="AV2418" s="159">
        <v>4611.45</v>
      </c>
      <c r="AW2418" s="159">
        <v>184.46</v>
      </c>
      <c r="AX2418" s="149" t="s">
        <v>274</v>
      </c>
      <c r="AY2418" s="162">
        <v>0</v>
      </c>
      <c r="AZ2418" s="162" t="s">
        <v>274</v>
      </c>
      <c r="BA2418" s="162">
        <v>0</v>
      </c>
      <c r="BB2418" s="159">
        <v>4426.99</v>
      </c>
      <c r="BC2418" s="162" t="s">
        <v>274</v>
      </c>
      <c r="BD2418" s="162">
        <v>0</v>
      </c>
      <c r="BE2418" s="159">
        <v>184.46</v>
      </c>
      <c r="BF2418" s="159">
        <v>184.46</v>
      </c>
      <c r="BG2418" s="159">
        <v>4611.45</v>
      </c>
    </row>
    <row r="2419" ht="28.05" customHeight="1" spans="1:59">
      <c r="A2419" s="149"/>
      <c r="B2419" s="149"/>
      <c r="C2419" s="149"/>
      <c r="D2419" s="149" t="s">
        <v>3726</v>
      </c>
      <c r="E2419" s="340" t="s">
        <v>11002</v>
      </c>
      <c r="F2419" s="149" t="s">
        <v>3726</v>
      </c>
      <c r="G2419" s="149" t="s">
        <v>11003</v>
      </c>
      <c r="H2419" s="149" t="s">
        <v>11004</v>
      </c>
      <c r="I2419" s="149" t="s">
        <v>11005</v>
      </c>
      <c r="J2419" s="149" t="s">
        <v>11006</v>
      </c>
      <c r="K2419" s="149"/>
      <c r="L2419" s="149" t="s">
        <v>287</v>
      </c>
      <c r="M2419" s="149"/>
      <c r="N2419" s="149" t="s">
        <v>263</v>
      </c>
      <c r="O2419" s="149" t="s">
        <v>214</v>
      </c>
      <c r="P2419" s="149" t="s">
        <v>53</v>
      </c>
      <c r="Q2419" s="149"/>
      <c r="R2419" s="149" t="s">
        <v>333</v>
      </c>
      <c r="S2419" s="149" t="s">
        <v>289</v>
      </c>
      <c r="T2419" s="149" t="s">
        <v>10786</v>
      </c>
      <c r="U2419" s="149" t="s">
        <v>267</v>
      </c>
      <c r="V2419" s="149"/>
      <c r="W2419" s="149"/>
      <c r="X2419" s="149" t="s">
        <v>336</v>
      </c>
      <c r="Y2419" s="149"/>
      <c r="Z2419" s="149"/>
      <c r="AA2419" s="149"/>
      <c r="AB2419" s="149" t="s">
        <v>269</v>
      </c>
      <c r="AC2419" s="149" t="s">
        <v>318</v>
      </c>
      <c r="AD2419" s="149" t="s">
        <v>10786</v>
      </c>
      <c r="AE2419" s="149" t="s">
        <v>271</v>
      </c>
      <c r="AF2419" s="149"/>
      <c r="AG2419" s="149" t="s">
        <v>1098</v>
      </c>
      <c r="AH2419" s="149" t="s">
        <v>273</v>
      </c>
      <c r="AI2419" s="158">
        <v>96</v>
      </c>
      <c r="AJ2419" s="149"/>
      <c r="AK2419" s="159" t="s">
        <v>274</v>
      </c>
      <c r="AL2419" s="159" t="s">
        <v>274</v>
      </c>
      <c r="AM2419" s="149" t="s">
        <v>274</v>
      </c>
      <c r="AN2419" s="160">
        <v>4</v>
      </c>
      <c r="AO2419" s="149"/>
      <c r="AP2419" s="149" t="s">
        <v>274</v>
      </c>
      <c r="AQ2419" s="149" t="s">
        <v>275</v>
      </c>
      <c r="AR2419" s="158">
        <v>1</v>
      </c>
      <c r="AS2419" s="149" t="s">
        <v>275</v>
      </c>
      <c r="AT2419" s="149" t="s">
        <v>276</v>
      </c>
      <c r="AU2419" s="161">
        <v>1</v>
      </c>
      <c r="AV2419" s="159">
        <v>10092.99</v>
      </c>
      <c r="AW2419" s="159">
        <v>403.72</v>
      </c>
      <c r="AX2419" s="149" t="s">
        <v>274</v>
      </c>
      <c r="AY2419" s="162">
        <v>0</v>
      </c>
      <c r="AZ2419" s="162" t="s">
        <v>274</v>
      </c>
      <c r="BA2419" s="162">
        <v>0</v>
      </c>
      <c r="BB2419" s="159">
        <v>9689.27</v>
      </c>
      <c r="BC2419" s="162" t="s">
        <v>274</v>
      </c>
      <c r="BD2419" s="162">
        <v>0</v>
      </c>
      <c r="BE2419" s="159">
        <v>403.72</v>
      </c>
      <c r="BF2419" s="159">
        <v>403.72</v>
      </c>
      <c r="BG2419" s="159">
        <v>10092.99</v>
      </c>
    </row>
    <row r="2420" ht="28.05" customHeight="1" spans="1:59">
      <c r="A2420" s="149"/>
      <c r="B2420" s="149"/>
      <c r="C2420" s="149"/>
      <c r="D2420" s="149" t="s">
        <v>3726</v>
      </c>
      <c r="E2420" s="340" t="s">
        <v>11007</v>
      </c>
      <c r="F2420" s="149" t="s">
        <v>3726</v>
      </c>
      <c r="G2420" s="149" t="s">
        <v>11008</v>
      </c>
      <c r="H2420" s="149" t="s">
        <v>10901</v>
      </c>
      <c r="I2420" s="149" t="s">
        <v>10978</v>
      </c>
      <c r="J2420" s="149" t="s">
        <v>11009</v>
      </c>
      <c r="K2420" s="149"/>
      <c r="L2420" s="149" t="s">
        <v>262</v>
      </c>
      <c r="M2420" s="149"/>
      <c r="N2420" s="149" t="s">
        <v>263</v>
      </c>
      <c r="O2420" s="149" t="s">
        <v>214</v>
      </c>
      <c r="P2420" s="149" t="s">
        <v>53</v>
      </c>
      <c r="Q2420" s="149"/>
      <c r="R2420" s="149" t="s">
        <v>10980</v>
      </c>
      <c r="S2420" s="149" t="s">
        <v>10904</v>
      </c>
      <c r="T2420" s="149" t="s">
        <v>142</v>
      </c>
      <c r="U2420" s="149" t="s">
        <v>267</v>
      </c>
      <c r="V2420" s="149"/>
      <c r="W2420" s="149"/>
      <c r="X2420" s="149" t="s">
        <v>336</v>
      </c>
      <c r="Y2420" s="149"/>
      <c r="Z2420" s="149"/>
      <c r="AA2420" s="149"/>
      <c r="AB2420" s="149" t="s">
        <v>269</v>
      </c>
      <c r="AC2420" s="149" t="s">
        <v>270</v>
      </c>
      <c r="AD2420" s="149" t="s">
        <v>142</v>
      </c>
      <c r="AE2420" s="149" t="s">
        <v>271</v>
      </c>
      <c r="AF2420" s="149"/>
      <c r="AG2420" s="149" t="s">
        <v>1098</v>
      </c>
      <c r="AH2420" s="149" t="s">
        <v>273</v>
      </c>
      <c r="AI2420" s="158">
        <v>78</v>
      </c>
      <c r="AJ2420" s="149"/>
      <c r="AK2420" s="159" t="s">
        <v>274</v>
      </c>
      <c r="AL2420" s="159" t="s">
        <v>274</v>
      </c>
      <c r="AM2420" s="149" t="s">
        <v>274</v>
      </c>
      <c r="AN2420" s="160">
        <v>4</v>
      </c>
      <c r="AO2420" s="149"/>
      <c r="AP2420" s="149" t="s">
        <v>274</v>
      </c>
      <c r="AQ2420" s="149" t="s">
        <v>275</v>
      </c>
      <c r="AR2420" s="158">
        <v>1</v>
      </c>
      <c r="AS2420" s="149" t="s">
        <v>275</v>
      </c>
      <c r="AT2420" s="149" t="s">
        <v>276</v>
      </c>
      <c r="AU2420" s="161">
        <v>1</v>
      </c>
      <c r="AV2420" s="159">
        <v>3097.35</v>
      </c>
      <c r="AW2420" s="159">
        <v>123.89</v>
      </c>
      <c r="AX2420" s="149" t="s">
        <v>274</v>
      </c>
      <c r="AY2420" s="159">
        <v>32.39</v>
      </c>
      <c r="AZ2420" s="159">
        <v>32.39</v>
      </c>
      <c r="BA2420" s="159">
        <v>129.56</v>
      </c>
      <c r="BB2420" s="159">
        <v>2390.37</v>
      </c>
      <c r="BC2420" s="162" t="s">
        <v>274</v>
      </c>
      <c r="BD2420" s="162">
        <v>0</v>
      </c>
      <c r="BE2420" s="159">
        <v>706.98</v>
      </c>
      <c r="BF2420" s="159">
        <v>706.98</v>
      </c>
      <c r="BG2420" s="159">
        <v>3097.35</v>
      </c>
    </row>
    <row r="2421" ht="28.05" customHeight="1" spans="1:59">
      <c r="A2421" s="149"/>
      <c r="B2421" s="149"/>
      <c r="C2421" s="149"/>
      <c r="D2421" s="149" t="s">
        <v>3726</v>
      </c>
      <c r="E2421" s="340" t="s">
        <v>11010</v>
      </c>
      <c r="F2421" s="149" t="s">
        <v>3726</v>
      </c>
      <c r="G2421" s="149" t="s">
        <v>11011</v>
      </c>
      <c r="H2421" s="149" t="s">
        <v>11012</v>
      </c>
      <c r="I2421" s="149" t="s">
        <v>11013</v>
      </c>
      <c r="J2421" s="149" t="s">
        <v>11014</v>
      </c>
      <c r="K2421" s="149"/>
      <c r="L2421" s="149" t="s">
        <v>287</v>
      </c>
      <c r="M2421" s="149"/>
      <c r="N2421" s="149" t="s">
        <v>263</v>
      </c>
      <c r="O2421" s="149" t="s">
        <v>214</v>
      </c>
      <c r="P2421" s="149" t="s">
        <v>53</v>
      </c>
      <c r="Q2421" s="149"/>
      <c r="R2421" s="149" t="s">
        <v>333</v>
      </c>
      <c r="S2421" s="149" t="s">
        <v>289</v>
      </c>
      <c r="T2421" s="149" t="s">
        <v>10259</v>
      </c>
      <c r="U2421" s="149" t="s">
        <v>267</v>
      </c>
      <c r="V2421" s="149"/>
      <c r="W2421" s="149"/>
      <c r="X2421" s="149" t="s">
        <v>336</v>
      </c>
      <c r="Y2421" s="149"/>
      <c r="Z2421" s="149"/>
      <c r="AA2421" s="149"/>
      <c r="AB2421" s="149" t="s">
        <v>269</v>
      </c>
      <c r="AC2421" s="149" t="s">
        <v>318</v>
      </c>
      <c r="AD2421" s="149" t="s">
        <v>10259</v>
      </c>
      <c r="AE2421" s="149" t="s">
        <v>271</v>
      </c>
      <c r="AF2421" s="149"/>
      <c r="AG2421" s="149" t="s">
        <v>1098</v>
      </c>
      <c r="AH2421" s="149" t="s">
        <v>273</v>
      </c>
      <c r="AI2421" s="158">
        <v>96</v>
      </c>
      <c r="AJ2421" s="149"/>
      <c r="AK2421" s="159" t="s">
        <v>274</v>
      </c>
      <c r="AL2421" s="159" t="s">
        <v>274</v>
      </c>
      <c r="AM2421" s="149" t="s">
        <v>274</v>
      </c>
      <c r="AN2421" s="160">
        <v>4</v>
      </c>
      <c r="AO2421" s="149"/>
      <c r="AP2421" s="149" t="s">
        <v>274</v>
      </c>
      <c r="AQ2421" s="149" t="s">
        <v>275</v>
      </c>
      <c r="AR2421" s="158">
        <v>1</v>
      </c>
      <c r="AS2421" s="149" t="s">
        <v>275</v>
      </c>
      <c r="AT2421" s="149" t="s">
        <v>276</v>
      </c>
      <c r="AU2421" s="161">
        <v>1</v>
      </c>
      <c r="AV2421" s="159">
        <v>4273.5</v>
      </c>
      <c r="AW2421" s="159">
        <v>170.94</v>
      </c>
      <c r="AX2421" s="149" t="s">
        <v>274</v>
      </c>
      <c r="AY2421" s="162">
        <v>0</v>
      </c>
      <c r="AZ2421" s="162" t="s">
        <v>274</v>
      </c>
      <c r="BA2421" s="162">
        <v>0</v>
      </c>
      <c r="BB2421" s="159">
        <v>4102.56</v>
      </c>
      <c r="BC2421" s="162" t="s">
        <v>274</v>
      </c>
      <c r="BD2421" s="162">
        <v>0</v>
      </c>
      <c r="BE2421" s="159">
        <v>170.94</v>
      </c>
      <c r="BF2421" s="159">
        <v>170.94</v>
      </c>
      <c r="BG2421" s="159">
        <v>4273.5</v>
      </c>
    </row>
    <row r="2422" ht="28.05" customHeight="1" spans="1:59">
      <c r="A2422" s="149"/>
      <c r="B2422" s="149"/>
      <c r="C2422" s="149"/>
      <c r="D2422" s="149" t="s">
        <v>3726</v>
      </c>
      <c r="E2422" s="340" t="s">
        <v>11015</v>
      </c>
      <c r="F2422" s="149" t="s">
        <v>3726</v>
      </c>
      <c r="G2422" s="149" t="s">
        <v>11016</v>
      </c>
      <c r="H2422" s="149" t="s">
        <v>11017</v>
      </c>
      <c r="I2422" s="149" t="s">
        <v>9460</v>
      </c>
      <c r="J2422" s="149" t="s">
        <v>11018</v>
      </c>
      <c r="K2422" s="149"/>
      <c r="L2422" s="149" t="s">
        <v>287</v>
      </c>
      <c r="M2422" s="149"/>
      <c r="N2422" s="149" t="s">
        <v>263</v>
      </c>
      <c r="O2422" s="149" t="s">
        <v>214</v>
      </c>
      <c r="P2422" s="149" t="s">
        <v>53</v>
      </c>
      <c r="Q2422" s="149"/>
      <c r="R2422" s="149" t="s">
        <v>11019</v>
      </c>
      <c r="S2422" s="149" t="s">
        <v>6852</v>
      </c>
      <c r="T2422" s="149" t="s">
        <v>414</v>
      </c>
      <c r="U2422" s="149" t="s">
        <v>267</v>
      </c>
      <c r="V2422" s="149"/>
      <c r="W2422" s="149"/>
      <c r="X2422" s="149" t="s">
        <v>336</v>
      </c>
      <c r="Y2422" s="149"/>
      <c r="Z2422" s="149"/>
      <c r="AA2422" s="149"/>
      <c r="AB2422" s="149" t="s">
        <v>269</v>
      </c>
      <c r="AC2422" s="149" t="s">
        <v>270</v>
      </c>
      <c r="AD2422" s="149" t="s">
        <v>414</v>
      </c>
      <c r="AE2422" s="149" t="s">
        <v>271</v>
      </c>
      <c r="AF2422" s="149"/>
      <c r="AG2422" s="149" t="s">
        <v>1098</v>
      </c>
      <c r="AH2422" s="149" t="s">
        <v>273</v>
      </c>
      <c r="AI2422" s="158">
        <v>21</v>
      </c>
      <c r="AJ2422" s="149"/>
      <c r="AK2422" s="159" t="s">
        <v>274</v>
      </c>
      <c r="AL2422" s="159" t="s">
        <v>274</v>
      </c>
      <c r="AM2422" s="149" t="s">
        <v>274</v>
      </c>
      <c r="AN2422" s="160">
        <v>4</v>
      </c>
      <c r="AO2422" s="149"/>
      <c r="AP2422" s="149" t="s">
        <v>274</v>
      </c>
      <c r="AQ2422" s="149" t="s">
        <v>275</v>
      </c>
      <c r="AR2422" s="158">
        <v>1</v>
      </c>
      <c r="AS2422" s="149" t="s">
        <v>275</v>
      </c>
      <c r="AT2422" s="149" t="s">
        <v>276</v>
      </c>
      <c r="AU2422" s="161">
        <v>1</v>
      </c>
      <c r="AV2422" s="159">
        <v>77876.1</v>
      </c>
      <c r="AW2422" s="159">
        <v>3115.04</v>
      </c>
      <c r="AX2422" s="149" t="s">
        <v>274</v>
      </c>
      <c r="AY2422" s="159">
        <v>778.76</v>
      </c>
      <c r="AZ2422" s="159">
        <v>778.76</v>
      </c>
      <c r="BA2422" s="159">
        <v>3115.04</v>
      </c>
      <c r="BB2422" s="159">
        <v>16353.96</v>
      </c>
      <c r="BC2422" s="162" t="s">
        <v>274</v>
      </c>
      <c r="BD2422" s="162">
        <v>0</v>
      </c>
      <c r="BE2422" s="159">
        <v>61522.14</v>
      </c>
      <c r="BF2422" s="159">
        <v>61522.14</v>
      </c>
      <c r="BG2422" s="159">
        <v>77876.1</v>
      </c>
    </row>
    <row r="2423" ht="28.05" customHeight="1" spans="1:59">
      <c r="A2423" s="149"/>
      <c r="B2423" s="149"/>
      <c r="C2423" s="149"/>
      <c r="D2423" s="149" t="s">
        <v>3726</v>
      </c>
      <c r="E2423" s="340" t="s">
        <v>11020</v>
      </c>
      <c r="F2423" s="149" t="s">
        <v>3726</v>
      </c>
      <c r="G2423" s="149" t="s">
        <v>11021</v>
      </c>
      <c r="H2423" s="149" t="s">
        <v>11022</v>
      </c>
      <c r="I2423" s="149" t="s">
        <v>11023</v>
      </c>
      <c r="J2423" s="149" t="s">
        <v>11024</v>
      </c>
      <c r="K2423" s="149"/>
      <c r="L2423" s="149" t="s">
        <v>287</v>
      </c>
      <c r="M2423" s="149"/>
      <c r="N2423" s="149" t="s">
        <v>263</v>
      </c>
      <c r="O2423" s="149" t="s">
        <v>214</v>
      </c>
      <c r="P2423" s="149" t="s">
        <v>53</v>
      </c>
      <c r="Q2423" s="149"/>
      <c r="R2423" s="149" t="s">
        <v>333</v>
      </c>
      <c r="S2423" s="149" t="s">
        <v>289</v>
      </c>
      <c r="T2423" s="149" t="s">
        <v>10786</v>
      </c>
      <c r="U2423" s="149" t="s">
        <v>267</v>
      </c>
      <c r="V2423" s="149"/>
      <c r="W2423" s="149"/>
      <c r="X2423" s="149" t="s">
        <v>336</v>
      </c>
      <c r="Y2423" s="149"/>
      <c r="Z2423" s="149"/>
      <c r="AA2423" s="149"/>
      <c r="AB2423" s="149" t="s">
        <v>269</v>
      </c>
      <c r="AC2423" s="149" t="s">
        <v>318</v>
      </c>
      <c r="AD2423" s="149" t="s">
        <v>10786</v>
      </c>
      <c r="AE2423" s="149" t="s">
        <v>271</v>
      </c>
      <c r="AF2423" s="149"/>
      <c r="AG2423" s="149" t="s">
        <v>1098</v>
      </c>
      <c r="AH2423" s="149" t="s">
        <v>273</v>
      </c>
      <c r="AI2423" s="158">
        <v>96</v>
      </c>
      <c r="AJ2423" s="149"/>
      <c r="AK2423" s="159" t="s">
        <v>274</v>
      </c>
      <c r="AL2423" s="159" t="s">
        <v>274</v>
      </c>
      <c r="AM2423" s="149" t="s">
        <v>274</v>
      </c>
      <c r="AN2423" s="160">
        <v>4</v>
      </c>
      <c r="AO2423" s="149"/>
      <c r="AP2423" s="149" t="s">
        <v>274</v>
      </c>
      <c r="AQ2423" s="149" t="s">
        <v>275</v>
      </c>
      <c r="AR2423" s="158">
        <v>1</v>
      </c>
      <c r="AS2423" s="149" t="s">
        <v>275</v>
      </c>
      <c r="AT2423" s="149" t="s">
        <v>276</v>
      </c>
      <c r="AU2423" s="161">
        <v>1</v>
      </c>
      <c r="AV2423" s="159">
        <v>9222.91</v>
      </c>
      <c r="AW2423" s="159">
        <v>368.92</v>
      </c>
      <c r="AX2423" s="149" t="s">
        <v>274</v>
      </c>
      <c r="AY2423" s="162">
        <v>0</v>
      </c>
      <c r="AZ2423" s="162" t="s">
        <v>274</v>
      </c>
      <c r="BA2423" s="162">
        <v>0</v>
      </c>
      <c r="BB2423" s="159">
        <v>8853.99</v>
      </c>
      <c r="BC2423" s="162" t="s">
        <v>274</v>
      </c>
      <c r="BD2423" s="162">
        <v>0</v>
      </c>
      <c r="BE2423" s="159">
        <v>368.92</v>
      </c>
      <c r="BF2423" s="159">
        <v>368.92</v>
      </c>
      <c r="BG2423" s="159">
        <v>9222.91</v>
      </c>
    </row>
    <row r="2424" ht="28.05" customHeight="1" spans="1:59">
      <c r="A2424" s="149"/>
      <c r="B2424" s="149"/>
      <c r="C2424" s="149"/>
      <c r="D2424" s="149" t="s">
        <v>3726</v>
      </c>
      <c r="E2424" s="340" t="s">
        <v>11025</v>
      </c>
      <c r="F2424" s="149" t="s">
        <v>3726</v>
      </c>
      <c r="G2424" s="149" t="s">
        <v>11026</v>
      </c>
      <c r="H2424" s="149" t="s">
        <v>11027</v>
      </c>
      <c r="I2424" s="149"/>
      <c r="J2424" s="149" t="s">
        <v>11028</v>
      </c>
      <c r="K2424" s="149"/>
      <c r="L2424" s="149" t="s">
        <v>287</v>
      </c>
      <c r="M2424" s="149"/>
      <c r="N2424" s="149" t="s">
        <v>263</v>
      </c>
      <c r="O2424" s="149" t="s">
        <v>214</v>
      </c>
      <c r="P2424" s="149" t="s">
        <v>53</v>
      </c>
      <c r="Q2424" s="149"/>
      <c r="R2424" s="149" t="s">
        <v>333</v>
      </c>
      <c r="S2424" s="149" t="s">
        <v>289</v>
      </c>
      <c r="T2424" s="149" t="s">
        <v>10786</v>
      </c>
      <c r="U2424" s="149" t="s">
        <v>267</v>
      </c>
      <c r="V2424" s="149"/>
      <c r="W2424" s="149"/>
      <c r="X2424" s="149" t="s">
        <v>336</v>
      </c>
      <c r="Y2424" s="149"/>
      <c r="Z2424" s="149"/>
      <c r="AA2424" s="149"/>
      <c r="AB2424" s="149" t="s">
        <v>269</v>
      </c>
      <c r="AC2424" s="149" t="s">
        <v>318</v>
      </c>
      <c r="AD2424" s="149" t="s">
        <v>10786</v>
      </c>
      <c r="AE2424" s="149" t="s">
        <v>271</v>
      </c>
      <c r="AF2424" s="149"/>
      <c r="AG2424" s="149" t="s">
        <v>1098</v>
      </c>
      <c r="AH2424" s="149" t="s">
        <v>273</v>
      </c>
      <c r="AI2424" s="158">
        <v>96</v>
      </c>
      <c r="AJ2424" s="149"/>
      <c r="AK2424" s="159" t="s">
        <v>274</v>
      </c>
      <c r="AL2424" s="159" t="s">
        <v>274</v>
      </c>
      <c r="AM2424" s="149" t="s">
        <v>274</v>
      </c>
      <c r="AN2424" s="160">
        <v>4</v>
      </c>
      <c r="AO2424" s="149"/>
      <c r="AP2424" s="149" t="s">
        <v>274</v>
      </c>
      <c r="AQ2424" s="149" t="s">
        <v>275</v>
      </c>
      <c r="AR2424" s="158">
        <v>1</v>
      </c>
      <c r="AS2424" s="149" t="s">
        <v>275</v>
      </c>
      <c r="AT2424" s="149" t="s">
        <v>276</v>
      </c>
      <c r="AU2424" s="161">
        <v>1</v>
      </c>
      <c r="AV2424" s="159">
        <v>5568.55</v>
      </c>
      <c r="AW2424" s="159">
        <v>222.74</v>
      </c>
      <c r="AX2424" s="149" t="s">
        <v>274</v>
      </c>
      <c r="AY2424" s="162">
        <v>0</v>
      </c>
      <c r="AZ2424" s="162" t="s">
        <v>274</v>
      </c>
      <c r="BA2424" s="162">
        <v>0</v>
      </c>
      <c r="BB2424" s="159">
        <v>5345.81</v>
      </c>
      <c r="BC2424" s="162" t="s">
        <v>274</v>
      </c>
      <c r="BD2424" s="162">
        <v>0</v>
      </c>
      <c r="BE2424" s="159">
        <v>222.74</v>
      </c>
      <c r="BF2424" s="159">
        <v>222.74</v>
      </c>
      <c r="BG2424" s="159">
        <v>5568.55</v>
      </c>
    </row>
    <row r="2425" ht="28.05" customHeight="1" spans="1:59">
      <c r="A2425" s="149"/>
      <c r="B2425" s="149"/>
      <c r="C2425" s="149"/>
      <c r="D2425" s="149" t="s">
        <v>3726</v>
      </c>
      <c r="E2425" s="340" t="s">
        <v>11029</v>
      </c>
      <c r="F2425" s="149" t="s">
        <v>3726</v>
      </c>
      <c r="G2425" s="149" t="s">
        <v>11030</v>
      </c>
      <c r="H2425" s="149" t="s">
        <v>11031</v>
      </c>
      <c r="I2425" s="149" t="s">
        <v>11032</v>
      </c>
      <c r="J2425" s="149" t="s">
        <v>11033</v>
      </c>
      <c r="K2425" s="149"/>
      <c r="L2425" s="149" t="s">
        <v>287</v>
      </c>
      <c r="M2425" s="149"/>
      <c r="N2425" s="149" t="s">
        <v>263</v>
      </c>
      <c r="O2425" s="149" t="s">
        <v>214</v>
      </c>
      <c r="P2425" s="149" t="s">
        <v>53</v>
      </c>
      <c r="Q2425" s="149"/>
      <c r="R2425" s="149" t="s">
        <v>333</v>
      </c>
      <c r="S2425" s="149" t="s">
        <v>289</v>
      </c>
      <c r="T2425" s="149" t="s">
        <v>10786</v>
      </c>
      <c r="U2425" s="149" t="s">
        <v>267</v>
      </c>
      <c r="V2425" s="149"/>
      <c r="W2425" s="149"/>
      <c r="X2425" s="149" t="s">
        <v>336</v>
      </c>
      <c r="Y2425" s="149"/>
      <c r="Z2425" s="149"/>
      <c r="AA2425" s="149"/>
      <c r="AB2425" s="149" t="s">
        <v>269</v>
      </c>
      <c r="AC2425" s="149" t="s">
        <v>318</v>
      </c>
      <c r="AD2425" s="149" t="s">
        <v>10786</v>
      </c>
      <c r="AE2425" s="149" t="s">
        <v>271</v>
      </c>
      <c r="AF2425" s="149"/>
      <c r="AG2425" s="149" t="s">
        <v>1098</v>
      </c>
      <c r="AH2425" s="149" t="s">
        <v>273</v>
      </c>
      <c r="AI2425" s="158">
        <v>96</v>
      </c>
      <c r="AJ2425" s="149"/>
      <c r="AK2425" s="159" t="s">
        <v>274</v>
      </c>
      <c r="AL2425" s="159" t="s">
        <v>274</v>
      </c>
      <c r="AM2425" s="149" t="s">
        <v>274</v>
      </c>
      <c r="AN2425" s="160">
        <v>4</v>
      </c>
      <c r="AO2425" s="149"/>
      <c r="AP2425" s="149" t="s">
        <v>274</v>
      </c>
      <c r="AQ2425" s="149" t="s">
        <v>275</v>
      </c>
      <c r="AR2425" s="158">
        <v>1</v>
      </c>
      <c r="AS2425" s="149" t="s">
        <v>275</v>
      </c>
      <c r="AT2425" s="149" t="s">
        <v>276</v>
      </c>
      <c r="AU2425" s="161">
        <v>1</v>
      </c>
      <c r="AV2425" s="159">
        <v>6090.6</v>
      </c>
      <c r="AW2425" s="159">
        <v>243.62</v>
      </c>
      <c r="AX2425" s="149" t="s">
        <v>274</v>
      </c>
      <c r="AY2425" s="162">
        <v>0</v>
      </c>
      <c r="AZ2425" s="162" t="s">
        <v>274</v>
      </c>
      <c r="BA2425" s="162">
        <v>0</v>
      </c>
      <c r="BB2425" s="159">
        <v>5846.98</v>
      </c>
      <c r="BC2425" s="162" t="s">
        <v>274</v>
      </c>
      <c r="BD2425" s="162">
        <v>0</v>
      </c>
      <c r="BE2425" s="159">
        <v>243.62</v>
      </c>
      <c r="BF2425" s="159">
        <v>243.62</v>
      </c>
      <c r="BG2425" s="159">
        <v>6090.6</v>
      </c>
    </row>
    <row r="2426" ht="28.05" customHeight="1" spans="1:59">
      <c r="A2426" s="149"/>
      <c r="B2426" s="149"/>
      <c r="C2426" s="149"/>
      <c r="D2426" s="149" t="s">
        <v>3726</v>
      </c>
      <c r="E2426" s="340" t="s">
        <v>11034</v>
      </c>
      <c r="F2426" s="149" t="s">
        <v>3726</v>
      </c>
      <c r="G2426" s="149" t="s">
        <v>11035</v>
      </c>
      <c r="H2426" s="149" t="s">
        <v>11036</v>
      </c>
      <c r="I2426" s="149" t="s">
        <v>11037</v>
      </c>
      <c r="J2426" s="149" t="s">
        <v>11038</v>
      </c>
      <c r="K2426" s="149"/>
      <c r="L2426" s="149" t="s">
        <v>287</v>
      </c>
      <c r="M2426" s="149"/>
      <c r="N2426" s="149" t="s">
        <v>263</v>
      </c>
      <c r="O2426" s="149" t="s">
        <v>214</v>
      </c>
      <c r="P2426" s="149" t="s">
        <v>53</v>
      </c>
      <c r="Q2426" s="149"/>
      <c r="R2426" s="149" t="s">
        <v>333</v>
      </c>
      <c r="S2426" s="149" t="s">
        <v>289</v>
      </c>
      <c r="T2426" s="149" t="s">
        <v>10786</v>
      </c>
      <c r="U2426" s="149" t="s">
        <v>267</v>
      </c>
      <c r="V2426" s="149"/>
      <c r="W2426" s="149"/>
      <c r="X2426" s="149" t="s">
        <v>336</v>
      </c>
      <c r="Y2426" s="149"/>
      <c r="Z2426" s="149"/>
      <c r="AA2426" s="149"/>
      <c r="AB2426" s="149" t="s">
        <v>269</v>
      </c>
      <c r="AC2426" s="149" t="s">
        <v>318</v>
      </c>
      <c r="AD2426" s="149" t="s">
        <v>10786</v>
      </c>
      <c r="AE2426" s="149" t="s">
        <v>271</v>
      </c>
      <c r="AF2426" s="149"/>
      <c r="AG2426" s="149" t="s">
        <v>1098</v>
      </c>
      <c r="AH2426" s="149" t="s">
        <v>273</v>
      </c>
      <c r="AI2426" s="158">
        <v>96</v>
      </c>
      <c r="AJ2426" s="149"/>
      <c r="AK2426" s="159" t="s">
        <v>274</v>
      </c>
      <c r="AL2426" s="159" t="s">
        <v>274</v>
      </c>
      <c r="AM2426" s="149" t="s">
        <v>274</v>
      </c>
      <c r="AN2426" s="160">
        <v>4</v>
      </c>
      <c r="AO2426" s="149"/>
      <c r="AP2426" s="149" t="s">
        <v>274</v>
      </c>
      <c r="AQ2426" s="149" t="s">
        <v>275</v>
      </c>
      <c r="AR2426" s="158">
        <v>1</v>
      </c>
      <c r="AS2426" s="149" t="s">
        <v>275</v>
      </c>
      <c r="AT2426" s="149" t="s">
        <v>276</v>
      </c>
      <c r="AU2426" s="161">
        <v>1</v>
      </c>
      <c r="AV2426" s="159">
        <v>10441.03</v>
      </c>
      <c r="AW2426" s="159">
        <v>417.64</v>
      </c>
      <c r="AX2426" s="149" t="s">
        <v>274</v>
      </c>
      <c r="AY2426" s="162">
        <v>0</v>
      </c>
      <c r="AZ2426" s="162" t="s">
        <v>274</v>
      </c>
      <c r="BA2426" s="162">
        <v>0</v>
      </c>
      <c r="BB2426" s="159">
        <v>10023.39</v>
      </c>
      <c r="BC2426" s="162" t="s">
        <v>274</v>
      </c>
      <c r="BD2426" s="162">
        <v>0</v>
      </c>
      <c r="BE2426" s="159">
        <v>417.64</v>
      </c>
      <c r="BF2426" s="159">
        <v>417.64</v>
      </c>
      <c r="BG2426" s="159">
        <v>10441.03</v>
      </c>
    </row>
    <row r="2427" ht="28.05" customHeight="1" spans="1:59">
      <c r="A2427" s="149"/>
      <c r="B2427" s="149"/>
      <c r="C2427" s="149"/>
      <c r="D2427" s="149" t="s">
        <v>3726</v>
      </c>
      <c r="E2427" s="340" t="s">
        <v>11039</v>
      </c>
      <c r="F2427" s="149" t="s">
        <v>3726</v>
      </c>
      <c r="G2427" s="149" t="s">
        <v>11040</v>
      </c>
      <c r="H2427" s="149" t="s">
        <v>10732</v>
      </c>
      <c r="I2427" s="149" t="s">
        <v>10733</v>
      </c>
      <c r="J2427" s="149" t="s">
        <v>11041</v>
      </c>
      <c r="K2427" s="149"/>
      <c r="L2427" s="149" t="s">
        <v>287</v>
      </c>
      <c r="M2427" s="149"/>
      <c r="N2427" s="149" t="s">
        <v>263</v>
      </c>
      <c r="O2427" s="149" t="s">
        <v>214</v>
      </c>
      <c r="P2427" s="149" t="s">
        <v>53</v>
      </c>
      <c r="Q2427" s="149"/>
      <c r="R2427" s="149" t="s">
        <v>3952</v>
      </c>
      <c r="S2427" s="149" t="s">
        <v>5890</v>
      </c>
      <c r="T2427" s="149" t="s">
        <v>3699</v>
      </c>
      <c r="U2427" s="149" t="s">
        <v>267</v>
      </c>
      <c r="V2427" s="149"/>
      <c r="W2427" s="149"/>
      <c r="X2427" s="149" t="s">
        <v>336</v>
      </c>
      <c r="Y2427" s="149"/>
      <c r="Z2427" s="149"/>
      <c r="AA2427" s="149"/>
      <c r="AB2427" s="149" t="s">
        <v>269</v>
      </c>
      <c r="AC2427" s="149" t="s">
        <v>270</v>
      </c>
      <c r="AD2427" s="149" t="s">
        <v>3699</v>
      </c>
      <c r="AE2427" s="149" t="s">
        <v>271</v>
      </c>
      <c r="AF2427" s="149"/>
      <c r="AG2427" s="149" t="s">
        <v>1098</v>
      </c>
      <c r="AH2427" s="149" t="s">
        <v>273</v>
      </c>
      <c r="AI2427" s="158">
        <v>67</v>
      </c>
      <c r="AJ2427" s="149"/>
      <c r="AK2427" s="159" t="s">
        <v>274</v>
      </c>
      <c r="AL2427" s="159" t="s">
        <v>274</v>
      </c>
      <c r="AM2427" s="149" t="s">
        <v>274</v>
      </c>
      <c r="AN2427" s="160">
        <v>4</v>
      </c>
      <c r="AO2427" s="149"/>
      <c r="AP2427" s="149" t="s">
        <v>274</v>
      </c>
      <c r="AQ2427" s="149" t="s">
        <v>275</v>
      </c>
      <c r="AR2427" s="158">
        <v>1</v>
      </c>
      <c r="AS2427" s="149" t="s">
        <v>275</v>
      </c>
      <c r="AT2427" s="149" t="s">
        <v>276</v>
      </c>
      <c r="AU2427" s="161">
        <v>1</v>
      </c>
      <c r="AV2427" s="159">
        <v>3232.76</v>
      </c>
      <c r="AW2427" s="159">
        <v>129.31</v>
      </c>
      <c r="AX2427" s="149" t="s">
        <v>274</v>
      </c>
      <c r="AY2427" s="159">
        <v>33.3</v>
      </c>
      <c r="AZ2427" s="159">
        <v>33.3</v>
      </c>
      <c r="BA2427" s="159">
        <v>133.2</v>
      </c>
      <c r="BB2427" s="159">
        <v>2137.66</v>
      </c>
      <c r="BC2427" s="162" t="s">
        <v>274</v>
      </c>
      <c r="BD2427" s="162">
        <v>0</v>
      </c>
      <c r="BE2427" s="159">
        <v>1095.1</v>
      </c>
      <c r="BF2427" s="159">
        <v>1095.1</v>
      </c>
      <c r="BG2427" s="159">
        <v>3232.76</v>
      </c>
    </row>
    <row r="2428" ht="28.05" customHeight="1" spans="1:59">
      <c r="A2428" s="149"/>
      <c r="B2428" s="149"/>
      <c r="C2428" s="149"/>
      <c r="D2428" s="149" t="s">
        <v>3726</v>
      </c>
      <c r="E2428" s="340" t="s">
        <v>11042</v>
      </c>
      <c r="F2428" s="149" t="s">
        <v>3726</v>
      </c>
      <c r="G2428" s="149" t="s">
        <v>11043</v>
      </c>
      <c r="H2428" s="149" t="s">
        <v>11017</v>
      </c>
      <c r="I2428" s="149" t="s">
        <v>9460</v>
      </c>
      <c r="J2428" s="149" t="s">
        <v>11044</v>
      </c>
      <c r="K2428" s="149"/>
      <c r="L2428" s="149" t="s">
        <v>287</v>
      </c>
      <c r="M2428" s="149"/>
      <c r="N2428" s="149" t="s">
        <v>263</v>
      </c>
      <c r="O2428" s="149" t="s">
        <v>214</v>
      </c>
      <c r="P2428" s="149" t="s">
        <v>53</v>
      </c>
      <c r="Q2428" s="149"/>
      <c r="R2428" s="149" t="s">
        <v>11045</v>
      </c>
      <c r="S2428" s="149" t="s">
        <v>6852</v>
      </c>
      <c r="T2428" s="149" t="s">
        <v>414</v>
      </c>
      <c r="U2428" s="149" t="s">
        <v>267</v>
      </c>
      <c r="V2428" s="149"/>
      <c r="W2428" s="149"/>
      <c r="X2428" s="149" t="s">
        <v>336</v>
      </c>
      <c r="Y2428" s="149"/>
      <c r="Z2428" s="149"/>
      <c r="AA2428" s="149"/>
      <c r="AB2428" s="149" t="s">
        <v>269</v>
      </c>
      <c r="AC2428" s="149" t="s">
        <v>270</v>
      </c>
      <c r="AD2428" s="149" t="s">
        <v>414</v>
      </c>
      <c r="AE2428" s="149" t="s">
        <v>271</v>
      </c>
      <c r="AF2428" s="149"/>
      <c r="AG2428" s="149" t="s">
        <v>1098</v>
      </c>
      <c r="AH2428" s="149" t="s">
        <v>273</v>
      </c>
      <c r="AI2428" s="158">
        <v>21</v>
      </c>
      <c r="AJ2428" s="149"/>
      <c r="AK2428" s="159" t="s">
        <v>274</v>
      </c>
      <c r="AL2428" s="159" t="s">
        <v>274</v>
      </c>
      <c r="AM2428" s="149" t="s">
        <v>274</v>
      </c>
      <c r="AN2428" s="160">
        <v>4</v>
      </c>
      <c r="AO2428" s="149"/>
      <c r="AP2428" s="149" t="s">
        <v>274</v>
      </c>
      <c r="AQ2428" s="149" t="s">
        <v>275</v>
      </c>
      <c r="AR2428" s="158">
        <v>1</v>
      </c>
      <c r="AS2428" s="149" t="s">
        <v>275</v>
      </c>
      <c r="AT2428" s="149" t="s">
        <v>276</v>
      </c>
      <c r="AU2428" s="161">
        <v>1</v>
      </c>
      <c r="AV2428" s="159">
        <v>77876.1</v>
      </c>
      <c r="AW2428" s="159">
        <v>3115.04</v>
      </c>
      <c r="AX2428" s="149" t="s">
        <v>274</v>
      </c>
      <c r="AY2428" s="159">
        <v>778.76</v>
      </c>
      <c r="AZ2428" s="159">
        <v>778.76</v>
      </c>
      <c r="BA2428" s="159">
        <v>3115.04</v>
      </c>
      <c r="BB2428" s="159">
        <v>16353.96</v>
      </c>
      <c r="BC2428" s="162" t="s">
        <v>274</v>
      </c>
      <c r="BD2428" s="162">
        <v>0</v>
      </c>
      <c r="BE2428" s="159">
        <v>61522.14</v>
      </c>
      <c r="BF2428" s="159">
        <v>61522.14</v>
      </c>
      <c r="BG2428" s="159">
        <v>77876.1</v>
      </c>
    </row>
    <row r="2429" ht="28.05" customHeight="1" spans="1:59">
      <c r="A2429" s="149"/>
      <c r="B2429" s="149"/>
      <c r="C2429" s="149"/>
      <c r="D2429" s="149" t="s">
        <v>3726</v>
      </c>
      <c r="E2429" s="340" t="s">
        <v>11046</v>
      </c>
      <c r="F2429" s="149" t="s">
        <v>3726</v>
      </c>
      <c r="G2429" s="149" t="s">
        <v>11047</v>
      </c>
      <c r="H2429" s="149" t="s">
        <v>11048</v>
      </c>
      <c r="I2429" s="149" t="s">
        <v>11049</v>
      </c>
      <c r="J2429" s="149" t="s">
        <v>11050</v>
      </c>
      <c r="K2429" s="149"/>
      <c r="L2429" s="149" t="s">
        <v>287</v>
      </c>
      <c r="M2429" s="149"/>
      <c r="N2429" s="149" t="s">
        <v>263</v>
      </c>
      <c r="O2429" s="149" t="s">
        <v>214</v>
      </c>
      <c r="P2429" s="149" t="s">
        <v>53</v>
      </c>
      <c r="Q2429" s="149"/>
      <c r="R2429" s="149" t="s">
        <v>333</v>
      </c>
      <c r="S2429" s="149" t="s">
        <v>289</v>
      </c>
      <c r="T2429" s="149" t="s">
        <v>10786</v>
      </c>
      <c r="U2429" s="149" t="s">
        <v>267</v>
      </c>
      <c r="V2429" s="149"/>
      <c r="W2429" s="149"/>
      <c r="X2429" s="149" t="s">
        <v>336</v>
      </c>
      <c r="Y2429" s="149"/>
      <c r="Z2429" s="149"/>
      <c r="AA2429" s="149"/>
      <c r="AB2429" s="149" t="s">
        <v>269</v>
      </c>
      <c r="AC2429" s="149" t="s">
        <v>318</v>
      </c>
      <c r="AD2429" s="149" t="s">
        <v>10786</v>
      </c>
      <c r="AE2429" s="149" t="s">
        <v>271</v>
      </c>
      <c r="AF2429" s="149"/>
      <c r="AG2429" s="149" t="s">
        <v>1098</v>
      </c>
      <c r="AH2429" s="149" t="s">
        <v>273</v>
      </c>
      <c r="AI2429" s="158">
        <v>96</v>
      </c>
      <c r="AJ2429" s="149"/>
      <c r="AK2429" s="159" t="s">
        <v>274</v>
      </c>
      <c r="AL2429" s="159" t="s">
        <v>274</v>
      </c>
      <c r="AM2429" s="149" t="s">
        <v>274</v>
      </c>
      <c r="AN2429" s="160">
        <v>4</v>
      </c>
      <c r="AO2429" s="149"/>
      <c r="AP2429" s="149" t="s">
        <v>274</v>
      </c>
      <c r="AQ2429" s="149" t="s">
        <v>275</v>
      </c>
      <c r="AR2429" s="158">
        <v>1</v>
      </c>
      <c r="AS2429" s="149" t="s">
        <v>275</v>
      </c>
      <c r="AT2429" s="149" t="s">
        <v>276</v>
      </c>
      <c r="AU2429" s="161">
        <v>1</v>
      </c>
      <c r="AV2429" s="159">
        <v>10092.99</v>
      </c>
      <c r="AW2429" s="159">
        <v>403.72</v>
      </c>
      <c r="AX2429" s="149" t="s">
        <v>274</v>
      </c>
      <c r="AY2429" s="162">
        <v>0</v>
      </c>
      <c r="AZ2429" s="162" t="s">
        <v>274</v>
      </c>
      <c r="BA2429" s="162">
        <v>0</v>
      </c>
      <c r="BB2429" s="159">
        <v>9689.27</v>
      </c>
      <c r="BC2429" s="162" t="s">
        <v>274</v>
      </c>
      <c r="BD2429" s="162">
        <v>0</v>
      </c>
      <c r="BE2429" s="159">
        <v>403.72</v>
      </c>
      <c r="BF2429" s="159">
        <v>403.72</v>
      </c>
      <c r="BG2429" s="159">
        <v>10092.99</v>
      </c>
    </row>
    <row r="2430" ht="28.05" customHeight="1" spans="1:59">
      <c r="A2430" s="149"/>
      <c r="B2430" s="149"/>
      <c r="C2430" s="149"/>
      <c r="D2430" s="149" t="s">
        <v>3726</v>
      </c>
      <c r="E2430" s="340" t="s">
        <v>11051</v>
      </c>
      <c r="F2430" s="149" t="s">
        <v>3726</v>
      </c>
      <c r="G2430" s="149" t="s">
        <v>11052</v>
      </c>
      <c r="H2430" s="149" t="s">
        <v>11053</v>
      </c>
      <c r="I2430" s="149" t="s">
        <v>11054</v>
      </c>
      <c r="J2430" s="149" t="s">
        <v>11055</v>
      </c>
      <c r="K2430" s="149"/>
      <c r="L2430" s="149" t="s">
        <v>287</v>
      </c>
      <c r="M2430" s="149"/>
      <c r="N2430" s="149" t="s">
        <v>263</v>
      </c>
      <c r="O2430" s="149" t="s">
        <v>214</v>
      </c>
      <c r="P2430" s="149" t="s">
        <v>53</v>
      </c>
      <c r="Q2430" s="149"/>
      <c r="R2430" s="149" t="s">
        <v>333</v>
      </c>
      <c r="S2430" s="149" t="s">
        <v>289</v>
      </c>
      <c r="T2430" s="149" t="s">
        <v>10786</v>
      </c>
      <c r="U2430" s="149" t="s">
        <v>267</v>
      </c>
      <c r="V2430" s="149"/>
      <c r="W2430" s="149"/>
      <c r="X2430" s="149" t="s">
        <v>336</v>
      </c>
      <c r="Y2430" s="149"/>
      <c r="Z2430" s="149"/>
      <c r="AA2430" s="149"/>
      <c r="AB2430" s="149" t="s">
        <v>269</v>
      </c>
      <c r="AC2430" s="149" t="s">
        <v>318</v>
      </c>
      <c r="AD2430" s="149" t="s">
        <v>10786</v>
      </c>
      <c r="AE2430" s="149" t="s">
        <v>271</v>
      </c>
      <c r="AF2430" s="149"/>
      <c r="AG2430" s="149" t="s">
        <v>1098</v>
      </c>
      <c r="AH2430" s="149" t="s">
        <v>273</v>
      </c>
      <c r="AI2430" s="158">
        <v>96</v>
      </c>
      <c r="AJ2430" s="149"/>
      <c r="AK2430" s="159" t="s">
        <v>274</v>
      </c>
      <c r="AL2430" s="159" t="s">
        <v>274</v>
      </c>
      <c r="AM2430" s="149" t="s">
        <v>274</v>
      </c>
      <c r="AN2430" s="160">
        <v>4</v>
      </c>
      <c r="AO2430" s="149"/>
      <c r="AP2430" s="149" t="s">
        <v>274</v>
      </c>
      <c r="AQ2430" s="149" t="s">
        <v>275</v>
      </c>
      <c r="AR2430" s="158">
        <v>1</v>
      </c>
      <c r="AS2430" s="149" t="s">
        <v>275</v>
      </c>
      <c r="AT2430" s="149" t="s">
        <v>276</v>
      </c>
      <c r="AU2430" s="161">
        <v>1</v>
      </c>
      <c r="AV2430" s="159">
        <v>28712.82</v>
      </c>
      <c r="AW2430" s="159">
        <v>1148.51</v>
      </c>
      <c r="AX2430" s="149" t="s">
        <v>274</v>
      </c>
      <c r="AY2430" s="162">
        <v>0</v>
      </c>
      <c r="AZ2430" s="162" t="s">
        <v>274</v>
      </c>
      <c r="BA2430" s="162">
        <v>0</v>
      </c>
      <c r="BB2430" s="159">
        <v>27564.31</v>
      </c>
      <c r="BC2430" s="162" t="s">
        <v>274</v>
      </c>
      <c r="BD2430" s="162">
        <v>0</v>
      </c>
      <c r="BE2430" s="159">
        <v>1148.51</v>
      </c>
      <c r="BF2430" s="159">
        <v>1148.51</v>
      </c>
      <c r="BG2430" s="159">
        <v>28712.82</v>
      </c>
    </row>
    <row r="2431" ht="28.05" customHeight="1" spans="1:59">
      <c r="A2431" s="149"/>
      <c r="B2431" s="149"/>
      <c r="C2431" s="149"/>
      <c r="D2431" s="149" t="s">
        <v>3726</v>
      </c>
      <c r="E2431" s="340" t="s">
        <v>11056</v>
      </c>
      <c r="F2431" s="149" t="s">
        <v>3726</v>
      </c>
      <c r="G2431" s="149" t="s">
        <v>11057</v>
      </c>
      <c r="H2431" s="149" t="s">
        <v>11058</v>
      </c>
      <c r="I2431" s="149" t="s">
        <v>11059</v>
      </c>
      <c r="J2431" s="149" t="s">
        <v>11060</v>
      </c>
      <c r="K2431" s="149"/>
      <c r="L2431" s="149" t="s">
        <v>287</v>
      </c>
      <c r="M2431" s="149"/>
      <c r="N2431" s="149" t="s">
        <v>263</v>
      </c>
      <c r="O2431" s="149" t="s">
        <v>214</v>
      </c>
      <c r="P2431" s="149" t="s">
        <v>53</v>
      </c>
      <c r="Q2431" s="149"/>
      <c r="R2431" s="149" t="s">
        <v>333</v>
      </c>
      <c r="S2431" s="149" t="s">
        <v>289</v>
      </c>
      <c r="T2431" s="149" t="s">
        <v>10786</v>
      </c>
      <c r="U2431" s="149" t="s">
        <v>267</v>
      </c>
      <c r="V2431" s="149"/>
      <c r="W2431" s="149"/>
      <c r="X2431" s="149" t="s">
        <v>336</v>
      </c>
      <c r="Y2431" s="149"/>
      <c r="Z2431" s="149"/>
      <c r="AA2431" s="149"/>
      <c r="AB2431" s="149" t="s">
        <v>269</v>
      </c>
      <c r="AC2431" s="149" t="s">
        <v>318</v>
      </c>
      <c r="AD2431" s="149" t="s">
        <v>10786</v>
      </c>
      <c r="AE2431" s="149" t="s">
        <v>271</v>
      </c>
      <c r="AF2431" s="149"/>
      <c r="AG2431" s="149" t="s">
        <v>1098</v>
      </c>
      <c r="AH2431" s="149" t="s">
        <v>273</v>
      </c>
      <c r="AI2431" s="158">
        <v>96</v>
      </c>
      <c r="AJ2431" s="149"/>
      <c r="AK2431" s="159" t="s">
        <v>274</v>
      </c>
      <c r="AL2431" s="159" t="s">
        <v>274</v>
      </c>
      <c r="AM2431" s="149" t="s">
        <v>274</v>
      </c>
      <c r="AN2431" s="160">
        <v>4</v>
      </c>
      <c r="AO2431" s="149"/>
      <c r="AP2431" s="149" t="s">
        <v>274</v>
      </c>
      <c r="AQ2431" s="149" t="s">
        <v>275</v>
      </c>
      <c r="AR2431" s="158">
        <v>1</v>
      </c>
      <c r="AS2431" s="149" t="s">
        <v>275</v>
      </c>
      <c r="AT2431" s="149" t="s">
        <v>276</v>
      </c>
      <c r="AU2431" s="161">
        <v>1</v>
      </c>
      <c r="AV2431" s="159">
        <v>10005.98</v>
      </c>
      <c r="AW2431" s="159">
        <v>400.24</v>
      </c>
      <c r="AX2431" s="149" t="s">
        <v>274</v>
      </c>
      <c r="AY2431" s="162">
        <v>0</v>
      </c>
      <c r="AZ2431" s="162" t="s">
        <v>274</v>
      </c>
      <c r="BA2431" s="162">
        <v>0</v>
      </c>
      <c r="BB2431" s="159">
        <v>9605.74</v>
      </c>
      <c r="BC2431" s="162" t="s">
        <v>274</v>
      </c>
      <c r="BD2431" s="162">
        <v>0</v>
      </c>
      <c r="BE2431" s="159">
        <v>400.24</v>
      </c>
      <c r="BF2431" s="159">
        <v>400.24</v>
      </c>
      <c r="BG2431" s="159">
        <v>10005.98</v>
      </c>
    </row>
    <row r="2432" ht="28.05" customHeight="1" spans="1:59">
      <c r="A2432" s="149"/>
      <c r="B2432" s="149"/>
      <c r="C2432" s="149"/>
      <c r="D2432" s="149" t="s">
        <v>3726</v>
      </c>
      <c r="E2432" s="340" t="s">
        <v>11061</v>
      </c>
      <c r="F2432" s="149" t="s">
        <v>3726</v>
      </c>
      <c r="G2432" s="149" t="s">
        <v>11062</v>
      </c>
      <c r="H2432" s="149" t="s">
        <v>10901</v>
      </c>
      <c r="I2432" s="149" t="s">
        <v>11063</v>
      </c>
      <c r="J2432" s="149" t="s">
        <v>11064</v>
      </c>
      <c r="K2432" s="149"/>
      <c r="L2432" s="149" t="s">
        <v>262</v>
      </c>
      <c r="M2432" s="149"/>
      <c r="N2432" s="149" t="s">
        <v>263</v>
      </c>
      <c r="O2432" s="149" t="s">
        <v>214</v>
      </c>
      <c r="P2432" s="149" t="s">
        <v>53</v>
      </c>
      <c r="Q2432" s="149"/>
      <c r="R2432" s="149" t="s">
        <v>11065</v>
      </c>
      <c r="S2432" s="149" t="s">
        <v>10904</v>
      </c>
      <c r="T2432" s="149" t="s">
        <v>142</v>
      </c>
      <c r="U2432" s="149" t="s">
        <v>267</v>
      </c>
      <c r="V2432" s="149"/>
      <c r="W2432" s="149"/>
      <c r="X2432" s="149" t="s">
        <v>336</v>
      </c>
      <c r="Y2432" s="149"/>
      <c r="Z2432" s="149"/>
      <c r="AA2432" s="149"/>
      <c r="AB2432" s="149" t="s">
        <v>269</v>
      </c>
      <c r="AC2432" s="149" t="s">
        <v>270</v>
      </c>
      <c r="AD2432" s="149" t="s">
        <v>142</v>
      </c>
      <c r="AE2432" s="149" t="s">
        <v>271</v>
      </c>
      <c r="AF2432" s="149"/>
      <c r="AG2432" s="149" t="s">
        <v>1098</v>
      </c>
      <c r="AH2432" s="149" t="s">
        <v>273</v>
      </c>
      <c r="AI2432" s="158">
        <v>78</v>
      </c>
      <c r="AJ2432" s="149"/>
      <c r="AK2432" s="159" t="s">
        <v>274</v>
      </c>
      <c r="AL2432" s="159" t="s">
        <v>274</v>
      </c>
      <c r="AM2432" s="149" t="s">
        <v>274</v>
      </c>
      <c r="AN2432" s="160">
        <v>4</v>
      </c>
      <c r="AO2432" s="149"/>
      <c r="AP2432" s="149" t="s">
        <v>274</v>
      </c>
      <c r="AQ2432" s="149" t="s">
        <v>275</v>
      </c>
      <c r="AR2432" s="158">
        <v>1</v>
      </c>
      <c r="AS2432" s="149" t="s">
        <v>275</v>
      </c>
      <c r="AT2432" s="149" t="s">
        <v>276</v>
      </c>
      <c r="AU2432" s="161">
        <v>1</v>
      </c>
      <c r="AV2432" s="159">
        <v>3097.35</v>
      </c>
      <c r="AW2432" s="159">
        <v>123.89</v>
      </c>
      <c r="AX2432" s="149" t="s">
        <v>274</v>
      </c>
      <c r="AY2432" s="159">
        <v>32.39</v>
      </c>
      <c r="AZ2432" s="159">
        <v>32.39</v>
      </c>
      <c r="BA2432" s="159">
        <v>129.56</v>
      </c>
      <c r="BB2432" s="159">
        <v>2390.37</v>
      </c>
      <c r="BC2432" s="162" t="s">
        <v>274</v>
      </c>
      <c r="BD2432" s="162">
        <v>0</v>
      </c>
      <c r="BE2432" s="159">
        <v>706.98</v>
      </c>
      <c r="BF2432" s="159">
        <v>706.98</v>
      </c>
      <c r="BG2432" s="159">
        <v>3097.35</v>
      </c>
    </row>
    <row r="2433" ht="28.05" customHeight="1" spans="1:59">
      <c r="A2433" s="149"/>
      <c r="B2433" s="149"/>
      <c r="C2433" s="149"/>
      <c r="D2433" s="149" t="s">
        <v>3726</v>
      </c>
      <c r="E2433" s="340" t="s">
        <v>11066</v>
      </c>
      <c r="F2433" s="149" t="s">
        <v>3726</v>
      </c>
      <c r="G2433" s="149" t="s">
        <v>11067</v>
      </c>
      <c r="H2433" s="149" t="s">
        <v>11068</v>
      </c>
      <c r="I2433" s="149" t="s">
        <v>11069</v>
      </c>
      <c r="J2433" s="149" t="s">
        <v>11070</v>
      </c>
      <c r="K2433" s="149"/>
      <c r="L2433" s="149" t="s">
        <v>287</v>
      </c>
      <c r="M2433" s="149"/>
      <c r="N2433" s="149" t="s">
        <v>263</v>
      </c>
      <c r="O2433" s="149" t="s">
        <v>214</v>
      </c>
      <c r="P2433" s="149" t="s">
        <v>53</v>
      </c>
      <c r="Q2433" s="149"/>
      <c r="R2433" s="149" t="s">
        <v>333</v>
      </c>
      <c r="S2433" s="149" t="s">
        <v>289</v>
      </c>
      <c r="T2433" s="149" t="s">
        <v>10786</v>
      </c>
      <c r="U2433" s="149" t="s">
        <v>267</v>
      </c>
      <c r="V2433" s="149"/>
      <c r="W2433" s="149"/>
      <c r="X2433" s="149" t="s">
        <v>336</v>
      </c>
      <c r="Y2433" s="149"/>
      <c r="Z2433" s="149"/>
      <c r="AA2433" s="149"/>
      <c r="AB2433" s="149" t="s">
        <v>269</v>
      </c>
      <c r="AC2433" s="149" t="s">
        <v>318</v>
      </c>
      <c r="AD2433" s="149" t="s">
        <v>10786</v>
      </c>
      <c r="AE2433" s="149" t="s">
        <v>271</v>
      </c>
      <c r="AF2433" s="149"/>
      <c r="AG2433" s="149" t="s">
        <v>1098</v>
      </c>
      <c r="AH2433" s="149" t="s">
        <v>273</v>
      </c>
      <c r="AI2433" s="158">
        <v>96</v>
      </c>
      <c r="AJ2433" s="149"/>
      <c r="AK2433" s="159" t="s">
        <v>274</v>
      </c>
      <c r="AL2433" s="159" t="s">
        <v>274</v>
      </c>
      <c r="AM2433" s="149" t="s">
        <v>274</v>
      </c>
      <c r="AN2433" s="160">
        <v>4</v>
      </c>
      <c r="AO2433" s="149"/>
      <c r="AP2433" s="149" t="s">
        <v>274</v>
      </c>
      <c r="AQ2433" s="149" t="s">
        <v>275</v>
      </c>
      <c r="AR2433" s="158">
        <v>1</v>
      </c>
      <c r="AS2433" s="149" t="s">
        <v>275</v>
      </c>
      <c r="AT2433" s="149" t="s">
        <v>276</v>
      </c>
      <c r="AU2433" s="161">
        <v>1</v>
      </c>
      <c r="AV2433" s="159">
        <v>9222.91</v>
      </c>
      <c r="AW2433" s="159">
        <v>368.92</v>
      </c>
      <c r="AX2433" s="149" t="s">
        <v>274</v>
      </c>
      <c r="AY2433" s="162">
        <v>0</v>
      </c>
      <c r="AZ2433" s="162" t="s">
        <v>274</v>
      </c>
      <c r="BA2433" s="162">
        <v>0</v>
      </c>
      <c r="BB2433" s="159">
        <v>8853.99</v>
      </c>
      <c r="BC2433" s="162" t="s">
        <v>274</v>
      </c>
      <c r="BD2433" s="162">
        <v>0</v>
      </c>
      <c r="BE2433" s="159">
        <v>368.92</v>
      </c>
      <c r="BF2433" s="159">
        <v>368.92</v>
      </c>
      <c r="BG2433" s="159">
        <v>9222.91</v>
      </c>
    </row>
    <row r="2434" ht="28.05" customHeight="1" spans="1:59">
      <c r="A2434" s="149"/>
      <c r="B2434" s="149"/>
      <c r="C2434" s="149"/>
      <c r="D2434" s="149" t="s">
        <v>3726</v>
      </c>
      <c r="E2434" s="340" t="s">
        <v>11071</v>
      </c>
      <c r="F2434" s="149" t="s">
        <v>3726</v>
      </c>
      <c r="G2434" s="149" t="s">
        <v>11072</v>
      </c>
      <c r="H2434" s="149" t="s">
        <v>10732</v>
      </c>
      <c r="I2434" s="149" t="s">
        <v>10733</v>
      </c>
      <c r="J2434" s="149" t="s">
        <v>11073</v>
      </c>
      <c r="K2434" s="149"/>
      <c r="L2434" s="149" t="s">
        <v>287</v>
      </c>
      <c r="M2434" s="149"/>
      <c r="N2434" s="149" t="s">
        <v>263</v>
      </c>
      <c r="O2434" s="149" t="s">
        <v>214</v>
      </c>
      <c r="P2434" s="149" t="s">
        <v>53</v>
      </c>
      <c r="Q2434" s="149"/>
      <c r="R2434" s="149" t="s">
        <v>3952</v>
      </c>
      <c r="S2434" s="149" t="s">
        <v>5890</v>
      </c>
      <c r="T2434" s="149" t="s">
        <v>3699</v>
      </c>
      <c r="U2434" s="149" t="s">
        <v>267</v>
      </c>
      <c r="V2434" s="149"/>
      <c r="W2434" s="149"/>
      <c r="X2434" s="149" t="s">
        <v>336</v>
      </c>
      <c r="Y2434" s="149"/>
      <c r="Z2434" s="149"/>
      <c r="AA2434" s="149"/>
      <c r="AB2434" s="149" t="s">
        <v>269</v>
      </c>
      <c r="AC2434" s="149" t="s">
        <v>270</v>
      </c>
      <c r="AD2434" s="149" t="s">
        <v>3699</v>
      </c>
      <c r="AE2434" s="149" t="s">
        <v>271</v>
      </c>
      <c r="AF2434" s="149"/>
      <c r="AG2434" s="149" t="s">
        <v>1098</v>
      </c>
      <c r="AH2434" s="149" t="s">
        <v>273</v>
      </c>
      <c r="AI2434" s="158">
        <v>67</v>
      </c>
      <c r="AJ2434" s="149"/>
      <c r="AK2434" s="159" t="s">
        <v>274</v>
      </c>
      <c r="AL2434" s="159" t="s">
        <v>274</v>
      </c>
      <c r="AM2434" s="149" t="s">
        <v>274</v>
      </c>
      <c r="AN2434" s="160">
        <v>4</v>
      </c>
      <c r="AO2434" s="149"/>
      <c r="AP2434" s="149" t="s">
        <v>274</v>
      </c>
      <c r="AQ2434" s="149" t="s">
        <v>275</v>
      </c>
      <c r="AR2434" s="158">
        <v>1</v>
      </c>
      <c r="AS2434" s="149" t="s">
        <v>275</v>
      </c>
      <c r="AT2434" s="149" t="s">
        <v>276</v>
      </c>
      <c r="AU2434" s="161">
        <v>1</v>
      </c>
      <c r="AV2434" s="159">
        <v>3232.76</v>
      </c>
      <c r="AW2434" s="159">
        <v>129.31</v>
      </c>
      <c r="AX2434" s="149" t="s">
        <v>274</v>
      </c>
      <c r="AY2434" s="159">
        <v>33.3</v>
      </c>
      <c r="AZ2434" s="159">
        <v>33.3</v>
      </c>
      <c r="BA2434" s="159">
        <v>133.2</v>
      </c>
      <c r="BB2434" s="159">
        <v>2137.66</v>
      </c>
      <c r="BC2434" s="162" t="s">
        <v>274</v>
      </c>
      <c r="BD2434" s="162">
        <v>0</v>
      </c>
      <c r="BE2434" s="159">
        <v>1095.1</v>
      </c>
      <c r="BF2434" s="159">
        <v>1095.1</v>
      </c>
      <c r="BG2434" s="159">
        <v>3232.76</v>
      </c>
    </row>
    <row r="2435" ht="28.05" customHeight="1" spans="1:59">
      <c r="A2435" s="149"/>
      <c r="B2435" s="149"/>
      <c r="C2435" s="149"/>
      <c r="D2435" s="149" t="s">
        <v>3726</v>
      </c>
      <c r="E2435" s="340" t="s">
        <v>11074</v>
      </c>
      <c r="F2435" s="149" t="s">
        <v>3726</v>
      </c>
      <c r="G2435" s="149" t="s">
        <v>11075</v>
      </c>
      <c r="H2435" s="149" t="s">
        <v>11076</v>
      </c>
      <c r="I2435" s="149" t="s">
        <v>11077</v>
      </c>
      <c r="J2435" s="149" t="s">
        <v>11078</v>
      </c>
      <c r="K2435" s="149"/>
      <c r="L2435" s="149" t="s">
        <v>287</v>
      </c>
      <c r="M2435" s="149"/>
      <c r="N2435" s="149" t="s">
        <v>263</v>
      </c>
      <c r="O2435" s="149" t="s">
        <v>214</v>
      </c>
      <c r="P2435" s="149" t="s">
        <v>53</v>
      </c>
      <c r="Q2435" s="149"/>
      <c r="R2435" s="149" t="s">
        <v>333</v>
      </c>
      <c r="S2435" s="149" t="s">
        <v>289</v>
      </c>
      <c r="T2435" s="149" t="s">
        <v>10786</v>
      </c>
      <c r="U2435" s="149" t="s">
        <v>267</v>
      </c>
      <c r="V2435" s="149"/>
      <c r="W2435" s="149"/>
      <c r="X2435" s="149" t="s">
        <v>336</v>
      </c>
      <c r="Y2435" s="149"/>
      <c r="Z2435" s="149"/>
      <c r="AA2435" s="149"/>
      <c r="AB2435" s="149" t="s">
        <v>269</v>
      </c>
      <c r="AC2435" s="149" t="s">
        <v>318</v>
      </c>
      <c r="AD2435" s="149" t="s">
        <v>10786</v>
      </c>
      <c r="AE2435" s="149" t="s">
        <v>271</v>
      </c>
      <c r="AF2435" s="149"/>
      <c r="AG2435" s="149" t="s">
        <v>1098</v>
      </c>
      <c r="AH2435" s="149" t="s">
        <v>273</v>
      </c>
      <c r="AI2435" s="158">
        <v>96</v>
      </c>
      <c r="AJ2435" s="149"/>
      <c r="AK2435" s="159" t="s">
        <v>274</v>
      </c>
      <c r="AL2435" s="159" t="s">
        <v>274</v>
      </c>
      <c r="AM2435" s="149" t="s">
        <v>274</v>
      </c>
      <c r="AN2435" s="160">
        <v>4</v>
      </c>
      <c r="AO2435" s="149"/>
      <c r="AP2435" s="149" t="s">
        <v>274</v>
      </c>
      <c r="AQ2435" s="149" t="s">
        <v>275</v>
      </c>
      <c r="AR2435" s="158">
        <v>1</v>
      </c>
      <c r="AS2435" s="149" t="s">
        <v>275</v>
      </c>
      <c r="AT2435" s="149" t="s">
        <v>276</v>
      </c>
      <c r="AU2435" s="161">
        <v>1</v>
      </c>
      <c r="AV2435" s="159">
        <v>9675.35</v>
      </c>
      <c r="AW2435" s="159">
        <v>387.01</v>
      </c>
      <c r="AX2435" s="149" t="s">
        <v>274</v>
      </c>
      <c r="AY2435" s="162">
        <v>0</v>
      </c>
      <c r="AZ2435" s="162" t="s">
        <v>274</v>
      </c>
      <c r="BA2435" s="162">
        <v>0</v>
      </c>
      <c r="BB2435" s="159">
        <v>9288.34</v>
      </c>
      <c r="BC2435" s="162" t="s">
        <v>274</v>
      </c>
      <c r="BD2435" s="162">
        <v>0</v>
      </c>
      <c r="BE2435" s="159">
        <v>387.01</v>
      </c>
      <c r="BF2435" s="159">
        <v>387.01</v>
      </c>
      <c r="BG2435" s="159">
        <v>9675.35</v>
      </c>
    </row>
    <row r="2436" ht="28.05" customHeight="1" spans="1:59">
      <c r="A2436" s="149"/>
      <c r="B2436" s="149"/>
      <c r="C2436" s="149"/>
      <c r="D2436" s="149" t="s">
        <v>3726</v>
      </c>
      <c r="E2436" s="340" t="s">
        <v>11079</v>
      </c>
      <c r="F2436" s="149" t="s">
        <v>3726</v>
      </c>
      <c r="G2436" s="149" t="s">
        <v>11080</v>
      </c>
      <c r="H2436" s="149" t="s">
        <v>11081</v>
      </c>
      <c r="I2436" s="149" t="s">
        <v>11082</v>
      </c>
      <c r="J2436" s="149" t="s">
        <v>11083</v>
      </c>
      <c r="K2436" s="149"/>
      <c r="L2436" s="149" t="s">
        <v>287</v>
      </c>
      <c r="M2436" s="149"/>
      <c r="N2436" s="149" t="s">
        <v>263</v>
      </c>
      <c r="O2436" s="149" t="s">
        <v>214</v>
      </c>
      <c r="P2436" s="149" t="s">
        <v>53</v>
      </c>
      <c r="Q2436" s="149"/>
      <c r="R2436" s="149" t="s">
        <v>333</v>
      </c>
      <c r="S2436" s="149" t="s">
        <v>289</v>
      </c>
      <c r="T2436" s="149" t="s">
        <v>10259</v>
      </c>
      <c r="U2436" s="149" t="s">
        <v>267</v>
      </c>
      <c r="V2436" s="149"/>
      <c r="W2436" s="149"/>
      <c r="X2436" s="149" t="s">
        <v>336</v>
      </c>
      <c r="Y2436" s="149"/>
      <c r="Z2436" s="149"/>
      <c r="AA2436" s="149"/>
      <c r="AB2436" s="149" t="s">
        <v>269</v>
      </c>
      <c r="AC2436" s="149" t="s">
        <v>318</v>
      </c>
      <c r="AD2436" s="149" t="s">
        <v>10259</v>
      </c>
      <c r="AE2436" s="149" t="s">
        <v>271</v>
      </c>
      <c r="AF2436" s="149"/>
      <c r="AG2436" s="149" t="s">
        <v>1098</v>
      </c>
      <c r="AH2436" s="149" t="s">
        <v>273</v>
      </c>
      <c r="AI2436" s="158">
        <v>96</v>
      </c>
      <c r="AJ2436" s="149"/>
      <c r="AK2436" s="159" t="s">
        <v>274</v>
      </c>
      <c r="AL2436" s="159" t="s">
        <v>274</v>
      </c>
      <c r="AM2436" s="149" t="s">
        <v>274</v>
      </c>
      <c r="AN2436" s="160">
        <v>4</v>
      </c>
      <c r="AO2436" s="149"/>
      <c r="AP2436" s="149" t="s">
        <v>274</v>
      </c>
      <c r="AQ2436" s="149" t="s">
        <v>275</v>
      </c>
      <c r="AR2436" s="158">
        <v>1</v>
      </c>
      <c r="AS2436" s="149" t="s">
        <v>275</v>
      </c>
      <c r="AT2436" s="149" t="s">
        <v>276</v>
      </c>
      <c r="AU2436" s="161">
        <v>1</v>
      </c>
      <c r="AV2436" s="159">
        <v>7162.12</v>
      </c>
      <c r="AW2436" s="159">
        <v>286.48</v>
      </c>
      <c r="AX2436" s="149" t="s">
        <v>274</v>
      </c>
      <c r="AY2436" s="162">
        <v>0</v>
      </c>
      <c r="AZ2436" s="162" t="s">
        <v>274</v>
      </c>
      <c r="BA2436" s="162">
        <v>0</v>
      </c>
      <c r="BB2436" s="159">
        <v>6875.64</v>
      </c>
      <c r="BC2436" s="162" t="s">
        <v>274</v>
      </c>
      <c r="BD2436" s="162">
        <v>0</v>
      </c>
      <c r="BE2436" s="159">
        <v>286.48</v>
      </c>
      <c r="BF2436" s="159">
        <v>286.48</v>
      </c>
      <c r="BG2436" s="159">
        <v>7162.12</v>
      </c>
    </row>
    <row r="2437" ht="28.05" customHeight="1" spans="1:59">
      <c r="A2437" s="149"/>
      <c r="B2437" s="149"/>
      <c r="C2437" s="149"/>
      <c r="D2437" s="149" t="s">
        <v>3726</v>
      </c>
      <c r="E2437" s="340" t="s">
        <v>11084</v>
      </c>
      <c r="F2437" s="149" t="s">
        <v>3726</v>
      </c>
      <c r="G2437" s="149" t="s">
        <v>11085</v>
      </c>
      <c r="H2437" s="149" t="s">
        <v>11086</v>
      </c>
      <c r="I2437" s="149" t="s">
        <v>11087</v>
      </c>
      <c r="J2437" s="149" t="s">
        <v>11088</v>
      </c>
      <c r="K2437" s="149"/>
      <c r="L2437" s="149" t="s">
        <v>287</v>
      </c>
      <c r="M2437" s="149"/>
      <c r="N2437" s="149" t="s">
        <v>263</v>
      </c>
      <c r="O2437" s="149" t="s">
        <v>214</v>
      </c>
      <c r="P2437" s="149" t="s">
        <v>53</v>
      </c>
      <c r="Q2437" s="149"/>
      <c r="R2437" s="149" t="s">
        <v>333</v>
      </c>
      <c r="S2437" s="149" t="s">
        <v>289</v>
      </c>
      <c r="T2437" s="149" t="s">
        <v>10786</v>
      </c>
      <c r="U2437" s="149" t="s">
        <v>267</v>
      </c>
      <c r="V2437" s="149"/>
      <c r="W2437" s="149"/>
      <c r="X2437" s="149" t="s">
        <v>336</v>
      </c>
      <c r="Y2437" s="149"/>
      <c r="Z2437" s="149"/>
      <c r="AA2437" s="149"/>
      <c r="AB2437" s="149" t="s">
        <v>269</v>
      </c>
      <c r="AC2437" s="149" t="s">
        <v>318</v>
      </c>
      <c r="AD2437" s="149" t="s">
        <v>10786</v>
      </c>
      <c r="AE2437" s="149" t="s">
        <v>271</v>
      </c>
      <c r="AF2437" s="149"/>
      <c r="AG2437" s="149" t="s">
        <v>1098</v>
      </c>
      <c r="AH2437" s="149" t="s">
        <v>273</v>
      </c>
      <c r="AI2437" s="158">
        <v>96</v>
      </c>
      <c r="AJ2437" s="149"/>
      <c r="AK2437" s="159" t="s">
        <v>274</v>
      </c>
      <c r="AL2437" s="159" t="s">
        <v>274</v>
      </c>
      <c r="AM2437" s="149" t="s">
        <v>274</v>
      </c>
      <c r="AN2437" s="160">
        <v>4</v>
      </c>
      <c r="AO2437" s="149"/>
      <c r="AP2437" s="149" t="s">
        <v>274</v>
      </c>
      <c r="AQ2437" s="149" t="s">
        <v>275</v>
      </c>
      <c r="AR2437" s="158">
        <v>1</v>
      </c>
      <c r="AS2437" s="149" t="s">
        <v>275</v>
      </c>
      <c r="AT2437" s="149" t="s">
        <v>276</v>
      </c>
      <c r="AU2437" s="161">
        <v>1</v>
      </c>
      <c r="AV2437" s="159">
        <v>16357.61</v>
      </c>
      <c r="AW2437" s="159">
        <v>654.3</v>
      </c>
      <c r="AX2437" s="149" t="s">
        <v>274</v>
      </c>
      <c r="AY2437" s="162">
        <v>0</v>
      </c>
      <c r="AZ2437" s="162" t="s">
        <v>274</v>
      </c>
      <c r="BA2437" s="162">
        <v>0</v>
      </c>
      <c r="BB2437" s="159">
        <v>15703.31</v>
      </c>
      <c r="BC2437" s="162" t="s">
        <v>274</v>
      </c>
      <c r="BD2437" s="162">
        <v>0</v>
      </c>
      <c r="BE2437" s="159">
        <v>654.3</v>
      </c>
      <c r="BF2437" s="159">
        <v>654.3</v>
      </c>
      <c r="BG2437" s="159">
        <v>16357.61</v>
      </c>
    </row>
    <row r="2438" ht="28.05" customHeight="1" spans="1:59">
      <c r="A2438" s="149"/>
      <c r="B2438" s="149"/>
      <c r="C2438" s="149"/>
      <c r="D2438" s="149" t="s">
        <v>3726</v>
      </c>
      <c r="E2438" s="340" t="s">
        <v>11089</v>
      </c>
      <c r="F2438" s="149" t="s">
        <v>3726</v>
      </c>
      <c r="G2438" s="149" t="s">
        <v>11090</v>
      </c>
      <c r="H2438" s="149" t="s">
        <v>11091</v>
      </c>
      <c r="I2438" s="149" t="s">
        <v>11077</v>
      </c>
      <c r="J2438" s="149" t="s">
        <v>11092</v>
      </c>
      <c r="K2438" s="149"/>
      <c r="L2438" s="149" t="s">
        <v>287</v>
      </c>
      <c r="M2438" s="149"/>
      <c r="N2438" s="149" t="s">
        <v>263</v>
      </c>
      <c r="O2438" s="149" t="s">
        <v>214</v>
      </c>
      <c r="P2438" s="149" t="s">
        <v>53</v>
      </c>
      <c r="Q2438" s="149"/>
      <c r="R2438" s="149" t="s">
        <v>333</v>
      </c>
      <c r="S2438" s="149" t="s">
        <v>289</v>
      </c>
      <c r="T2438" s="149" t="s">
        <v>10786</v>
      </c>
      <c r="U2438" s="149" t="s">
        <v>267</v>
      </c>
      <c r="V2438" s="149"/>
      <c r="W2438" s="149"/>
      <c r="X2438" s="149" t="s">
        <v>336</v>
      </c>
      <c r="Y2438" s="149"/>
      <c r="Z2438" s="149"/>
      <c r="AA2438" s="149"/>
      <c r="AB2438" s="149" t="s">
        <v>269</v>
      </c>
      <c r="AC2438" s="149" t="s">
        <v>318</v>
      </c>
      <c r="AD2438" s="149" t="s">
        <v>10786</v>
      </c>
      <c r="AE2438" s="149" t="s">
        <v>271</v>
      </c>
      <c r="AF2438" s="149"/>
      <c r="AG2438" s="149" t="s">
        <v>1098</v>
      </c>
      <c r="AH2438" s="149" t="s">
        <v>273</v>
      </c>
      <c r="AI2438" s="158">
        <v>96</v>
      </c>
      <c r="AJ2438" s="149"/>
      <c r="AK2438" s="159" t="s">
        <v>274</v>
      </c>
      <c r="AL2438" s="159" t="s">
        <v>274</v>
      </c>
      <c r="AM2438" s="149" t="s">
        <v>274</v>
      </c>
      <c r="AN2438" s="160">
        <v>4</v>
      </c>
      <c r="AO2438" s="149"/>
      <c r="AP2438" s="149" t="s">
        <v>274</v>
      </c>
      <c r="AQ2438" s="149" t="s">
        <v>275</v>
      </c>
      <c r="AR2438" s="158">
        <v>1</v>
      </c>
      <c r="AS2438" s="149" t="s">
        <v>275</v>
      </c>
      <c r="AT2438" s="149" t="s">
        <v>276</v>
      </c>
      <c r="AU2438" s="161">
        <v>1</v>
      </c>
      <c r="AV2438" s="159">
        <v>14513.03</v>
      </c>
      <c r="AW2438" s="159">
        <v>580.52</v>
      </c>
      <c r="AX2438" s="149" t="s">
        <v>274</v>
      </c>
      <c r="AY2438" s="162">
        <v>0</v>
      </c>
      <c r="AZ2438" s="162" t="s">
        <v>274</v>
      </c>
      <c r="BA2438" s="162">
        <v>0</v>
      </c>
      <c r="BB2438" s="159">
        <v>13932.51</v>
      </c>
      <c r="BC2438" s="162" t="s">
        <v>274</v>
      </c>
      <c r="BD2438" s="162">
        <v>0</v>
      </c>
      <c r="BE2438" s="159">
        <v>580.52</v>
      </c>
      <c r="BF2438" s="159">
        <v>580.52</v>
      </c>
      <c r="BG2438" s="159">
        <v>14513.03</v>
      </c>
    </row>
    <row r="2439" ht="28.05" customHeight="1" spans="1:59">
      <c r="A2439" s="149"/>
      <c r="B2439" s="149"/>
      <c r="C2439" s="149"/>
      <c r="D2439" s="149" t="s">
        <v>3726</v>
      </c>
      <c r="E2439" s="340" t="s">
        <v>11093</v>
      </c>
      <c r="F2439" s="149" t="s">
        <v>3726</v>
      </c>
      <c r="G2439" s="149" t="s">
        <v>11094</v>
      </c>
      <c r="H2439" s="149" t="s">
        <v>11017</v>
      </c>
      <c r="I2439" s="149" t="s">
        <v>9460</v>
      </c>
      <c r="J2439" s="149" t="s">
        <v>11095</v>
      </c>
      <c r="K2439" s="149"/>
      <c r="L2439" s="149" t="s">
        <v>287</v>
      </c>
      <c r="M2439" s="149"/>
      <c r="N2439" s="149" t="s">
        <v>263</v>
      </c>
      <c r="O2439" s="149" t="s">
        <v>214</v>
      </c>
      <c r="P2439" s="149" t="s">
        <v>53</v>
      </c>
      <c r="Q2439" s="149"/>
      <c r="R2439" s="149" t="s">
        <v>11096</v>
      </c>
      <c r="S2439" s="149" t="s">
        <v>6852</v>
      </c>
      <c r="T2439" s="149" t="s">
        <v>414</v>
      </c>
      <c r="U2439" s="149" t="s">
        <v>267</v>
      </c>
      <c r="V2439" s="149"/>
      <c r="W2439" s="149"/>
      <c r="X2439" s="149" t="s">
        <v>336</v>
      </c>
      <c r="Y2439" s="149"/>
      <c r="Z2439" s="149"/>
      <c r="AA2439" s="149"/>
      <c r="AB2439" s="149" t="s">
        <v>269</v>
      </c>
      <c r="AC2439" s="149" t="s">
        <v>270</v>
      </c>
      <c r="AD2439" s="149" t="s">
        <v>414</v>
      </c>
      <c r="AE2439" s="149" t="s">
        <v>271</v>
      </c>
      <c r="AF2439" s="149"/>
      <c r="AG2439" s="149" t="s">
        <v>1098</v>
      </c>
      <c r="AH2439" s="149" t="s">
        <v>273</v>
      </c>
      <c r="AI2439" s="158">
        <v>21</v>
      </c>
      <c r="AJ2439" s="149"/>
      <c r="AK2439" s="159" t="s">
        <v>274</v>
      </c>
      <c r="AL2439" s="159" t="s">
        <v>274</v>
      </c>
      <c r="AM2439" s="149" t="s">
        <v>274</v>
      </c>
      <c r="AN2439" s="160">
        <v>4</v>
      </c>
      <c r="AO2439" s="149"/>
      <c r="AP2439" s="149" t="s">
        <v>274</v>
      </c>
      <c r="AQ2439" s="149" t="s">
        <v>275</v>
      </c>
      <c r="AR2439" s="158">
        <v>1</v>
      </c>
      <c r="AS2439" s="149" t="s">
        <v>275</v>
      </c>
      <c r="AT2439" s="149" t="s">
        <v>276</v>
      </c>
      <c r="AU2439" s="161">
        <v>1</v>
      </c>
      <c r="AV2439" s="159">
        <v>77876.1</v>
      </c>
      <c r="AW2439" s="159">
        <v>3115.04</v>
      </c>
      <c r="AX2439" s="149" t="s">
        <v>274</v>
      </c>
      <c r="AY2439" s="159">
        <v>778.76</v>
      </c>
      <c r="AZ2439" s="159">
        <v>778.76</v>
      </c>
      <c r="BA2439" s="159">
        <v>3115.04</v>
      </c>
      <c r="BB2439" s="159">
        <v>16353.96</v>
      </c>
      <c r="BC2439" s="162" t="s">
        <v>274</v>
      </c>
      <c r="BD2439" s="162">
        <v>0</v>
      </c>
      <c r="BE2439" s="159">
        <v>61522.14</v>
      </c>
      <c r="BF2439" s="159">
        <v>61522.14</v>
      </c>
      <c r="BG2439" s="159">
        <v>77876.1</v>
      </c>
    </row>
    <row r="2440" ht="28.05" customHeight="1" spans="1:59">
      <c r="A2440" s="149"/>
      <c r="B2440" s="149"/>
      <c r="C2440" s="149"/>
      <c r="D2440" s="149" t="s">
        <v>3726</v>
      </c>
      <c r="E2440" s="340" t="s">
        <v>11097</v>
      </c>
      <c r="F2440" s="149" t="s">
        <v>3726</v>
      </c>
      <c r="G2440" s="149" t="s">
        <v>11098</v>
      </c>
      <c r="H2440" s="149" t="s">
        <v>10901</v>
      </c>
      <c r="I2440" s="149" t="s">
        <v>11063</v>
      </c>
      <c r="J2440" s="149" t="s">
        <v>11099</v>
      </c>
      <c r="K2440" s="149"/>
      <c r="L2440" s="149" t="s">
        <v>262</v>
      </c>
      <c r="M2440" s="149"/>
      <c r="N2440" s="149" t="s">
        <v>263</v>
      </c>
      <c r="O2440" s="149" t="s">
        <v>214</v>
      </c>
      <c r="P2440" s="149" t="s">
        <v>53</v>
      </c>
      <c r="Q2440" s="149"/>
      <c r="R2440" s="149" t="s">
        <v>4231</v>
      </c>
      <c r="S2440" s="149" t="s">
        <v>10904</v>
      </c>
      <c r="T2440" s="149" t="s">
        <v>142</v>
      </c>
      <c r="U2440" s="149" t="s">
        <v>267</v>
      </c>
      <c r="V2440" s="149"/>
      <c r="W2440" s="149"/>
      <c r="X2440" s="149" t="s">
        <v>268</v>
      </c>
      <c r="Y2440" s="149"/>
      <c r="Z2440" s="149"/>
      <c r="AA2440" s="149"/>
      <c r="AB2440" s="149" t="s">
        <v>269</v>
      </c>
      <c r="AC2440" s="149" t="s">
        <v>270</v>
      </c>
      <c r="AD2440" s="149" t="s">
        <v>142</v>
      </c>
      <c r="AE2440" s="149" t="s">
        <v>271</v>
      </c>
      <c r="AF2440" s="149"/>
      <c r="AG2440" s="149" t="s">
        <v>1098</v>
      </c>
      <c r="AH2440" s="149" t="s">
        <v>273</v>
      </c>
      <c r="AI2440" s="158">
        <v>78</v>
      </c>
      <c r="AJ2440" s="149"/>
      <c r="AK2440" s="159" t="s">
        <v>274</v>
      </c>
      <c r="AL2440" s="159" t="s">
        <v>274</v>
      </c>
      <c r="AM2440" s="149" t="s">
        <v>274</v>
      </c>
      <c r="AN2440" s="160">
        <v>4</v>
      </c>
      <c r="AO2440" s="149"/>
      <c r="AP2440" s="149" t="s">
        <v>274</v>
      </c>
      <c r="AQ2440" s="149" t="s">
        <v>275</v>
      </c>
      <c r="AR2440" s="158">
        <v>1</v>
      </c>
      <c r="AS2440" s="149" t="s">
        <v>275</v>
      </c>
      <c r="AT2440" s="149" t="s">
        <v>276</v>
      </c>
      <c r="AU2440" s="161">
        <v>1</v>
      </c>
      <c r="AV2440" s="159">
        <v>2345.13</v>
      </c>
      <c r="AW2440" s="159">
        <v>93.81</v>
      </c>
      <c r="AX2440" s="149" t="s">
        <v>274</v>
      </c>
      <c r="AY2440" s="159">
        <v>24.52</v>
      </c>
      <c r="AZ2440" s="159">
        <v>24.52</v>
      </c>
      <c r="BA2440" s="159">
        <v>98.08</v>
      </c>
      <c r="BB2440" s="159">
        <v>1809.93</v>
      </c>
      <c r="BC2440" s="162" t="s">
        <v>274</v>
      </c>
      <c r="BD2440" s="162">
        <v>0</v>
      </c>
      <c r="BE2440" s="159">
        <v>535.2</v>
      </c>
      <c r="BF2440" s="159">
        <v>535.2</v>
      </c>
      <c r="BG2440" s="159">
        <v>2345.13</v>
      </c>
    </row>
    <row r="2441" ht="28.05" customHeight="1" spans="1:59">
      <c r="A2441" s="149"/>
      <c r="B2441" s="149"/>
      <c r="C2441" s="149"/>
      <c r="D2441" s="149" t="s">
        <v>3726</v>
      </c>
      <c r="E2441" s="340" t="s">
        <v>11100</v>
      </c>
      <c r="F2441" s="149" t="s">
        <v>3726</v>
      </c>
      <c r="G2441" s="149" t="s">
        <v>11101</v>
      </c>
      <c r="H2441" s="149" t="s">
        <v>11102</v>
      </c>
      <c r="I2441" s="149" t="s">
        <v>11103</v>
      </c>
      <c r="J2441" s="149" t="s">
        <v>11104</v>
      </c>
      <c r="K2441" s="149"/>
      <c r="L2441" s="149" t="s">
        <v>287</v>
      </c>
      <c r="M2441" s="149"/>
      <c r="N2441" s="149" t="s">
        <v>263</v>
      </c>
      <c r="O2441" s="149" t="s">
        <v>214</v>
      </c>
      <c r="P2441" s="149" t="s">
        <v>53</v>
      </c>
      <c r="Q2441" s="149"/>
      <c r="R2441" s="149" t="s">
        <v>333</v>
      </c>
      <c r="S2441" s="149" t="s">
        <v>289</v>
      </c>
      <c r="T2441" s="149" t="s">
        <v>10786</v>
      </c>
      <c r="U2441" s="149" t="s">
        <v>267</v>
      </c>
      <c r="V2441" s="149"/>
      <c r="W2441" s="149"/>
      <c r="X2441" s="149" t="s">
        <v>336</v>
      </c>
      <c r="Y2441" s="149"/>
      <c r="Z2441" s="149"/>
      <c r="AA2441" s="149"/>
      <c r="AB2441" s="149" t="s">
        <v>269</v>
      </c>
      <c r="AC2441" s="149" t="s">
        <v>318</v>
      </c>
      <c r="AD2441" s="149" t="s">
        <v>10786</v>
      </c>
      <c r="AE2441" s="149" t="s">
        <v>271</v>
      </c>
      <c r="AF2441" s="149"/>
      <c r="AG2441" s="149" t="s">
        <v>1098</v>
      </c>
      <c r="AH2441" s="149" t="s">
        <v>273</v>
      </c>
      <c r="AI2441" s="158">
        <v>96</v>
      </c>
      <c r="AJ2441" s="149"/>
      <c r="AK2441" s="159" t="s">
        <v>274</v>
      </c>
      <c r="AL2441" s="159" t="s">
        <v>274</v>
      </c>
      <c r="AM2441" s="149" t="s">
        <v>274</v>
      </c>
      <c r="AN2441" s="160">
        <v>4</v>
      </c>
      <c r="AO2441" s="149"/>
      <c r="AP2441" s="149" t="s">
        <v>274</v>
      </c>
      <c r="AQ2441" s="149" t="s">
        <v>275</v>
      </c>
      <c r="AR2441" s="158">
        <v>1</v>
      </c>
      <c r="AS2441" s="149" t="s">
        <v>275</v>
      </c>
      <c r="AT2441" s="149" t="s">
        <v>276</v>
      </c>
      <c r="AU2441" s="161">
        <v>1</v>
      </c>
      <c r="AV2441" s="159">
        <v>1392.14</v>
      </c>
      <c r="AW2441" s="159">
        <v>55.69</v>
      </c>
      <c r="AX2441" s="149" t="s">
        <v>274</v>
      </c>
      <c r="AY2441" s="162">
        <v>0</v>
      </c>
      <c r="AZ2441" s="162" t="s">
        <v>274</v>
      </c>
      <c r="BA2441" s="162">
        <v>0</v>
      </c>
      <c r="BB2441" s="159">
        <v>1336.45</v>
      </c>
      <c r="BC2441" s="162" t="s">
        <v>274</v>
      </c>
      <c r="BD2441" s="162">
        <v>0</v>
      </c>
      <c r="BE2441" s="159">
        <v>55.69</v>
      </c>
      <c r="BF2441" s="159">
        <v>55.69</v>
      </c>
      <c r="BG2441" s="159">
        <v>1392.14</v>
      </c>
    </row>
    <row r="2442" ht="28.05" customHeight="1" spans="1:59">
      <c r="A2442" s="149"/>
      <c r="B2442" s="149"/>
      <c r="C2442" s="149"/>
      <c r="D2442" s="149" t="s">
        <v>3726</v>
      </c>
      <c r="E2442" s="340" t="s">
        <v>11105</v>
      </c>
      <c r="F2442" s="149" t="s">
        <v>3726</v>
      </c>
      <c r="G2442" s="149" t="s">
        <v>11106</v>
      </c>
      <c r="H2442" s="149" t="s">
        <v>10901</v>
      </c>
      <c r="I2442" s="149" t="s">
        <v>11063</v>
      </c>
      <c r="J2442" s="149" t="s">
        <v>11107</v>
      </c>
      <c r="K2442" s="149"/>
      <c r="L2442" s="149" t="s">
        <v>262</v>
      </c>
      <c r="M2442" s="149"/>
      <c r="N2442" s="149" t="s">
        <v>263</v>
      </c>
      <c r="O2442" s="149" t="s">
        <v>214</v>
      </c>
      <c r="P2442" s="149" t="s">
        <v>53</v>
      </c>
      <c r="Q2442" s="149"/>
      <c r="R2442" s="149" t="s">
        <v>4231</v>
      </c>
      <c r="S2442" s="149" t="s">
        <v>10904</v>
      </c>
      <c r="T2442" s="149" t="s">
        <v>142</v>
      </c>
      <c r="U2442" s="149" t="s">
        <v>267</v>
      </c>
      <c r="V2442" s="149"/>
      <c r="W2442" s="149"/>
      <c r="X2442" s="149" t="s">
        <v>268</v>
      </c>
      <c r="Y2442" s="149"/>
      <c r="Z2442" s="149"/>
      <c r="AA2442" s="149"/>
      <c r="AB2442" s="149" t="s">
        <v>269</v>
      </c>
      <c r="AC2442" s="149" t="s">
        <v>270</v>
      </c>
      <c r="AD2442" s="149" t="s">
        <v>142</v>
      </c>
      <c r="AE2442" s="149" t="s">
        <v>271</v>
      </c>
      <c r="AF2442" s="149"/>
      <c r="AG2442" s="149" t="s">
        <v>1098</v>
      </c>
      <c r="AH2442" s="149" t="s">
        <v>273</v>
      </c>
      <c r="AI2442" s="158">
        <v>78</v>
      </c>
      <c r="AJ2442" s="149"/>
      <c r="AK2442" s="159" t="s">
        <v>274</v>
      </c>
      <c r="AL2442" s="159" t="s">
        <v>274</v>
      </c>
      <c r="AM2442" s="149" t="s">
        <v>274</v>
      </c>
      <c r="AN2442" s="160">
        <v>4</v>
      </c>
      <c r="AO2442" s="149"/>
      <c r="AP2442" s="149" t="s">
        <v>274</v>
      </c>
      <c r="AQ2442" s="149" t="s">
        <v>275</v>
      </c>
      <c r="AR2442" s="158">
        <v>1</v>
      </c>
      <c r="AS2442" s="149" t="s">
        <v>275</v>
      </c>
      <c r="AT2442" s="149" t="s">
        <v>276</v>
      </c>
      <c r="AU2442" s="161">
        <v>1</v>
      </c>
      <c r="AV2442" s="159">
        <v>2345.14</v>
      </c>
      <c r="AW2442" s="159">
        <v>93.81</v>
      </c>
      <c r="AX2442" s="149" t="s">
        <v>274</v>
      </c>
      <c r="AY2442" s="159">
        <v>24.52</v>
      </c>
      <c r="AZ2442" s="159">
        <v>24.52</v>
      </c>
      <c r="BA2442" s="159">
        <v>98.08</v>
      </c>
      <c r="BB2442" s="159">
        <v>1809.93</v>
      </c>
      <c r="BC2442" s="162" t="s">
        <v>274</v>
      </c>
      <c r="BD2442" s="162">
        <v>0</v>
      </c>
      <c r="BE2442" s="159">
        <v>535.21</v>
      </c>
      <c r="BF2442" s="159">
        <v>535.21</v>
      </c>
      <c r="BG2442" s="159">
        <v>2345.14</v>
      </c>
    </row>
    <row r="2443" ht="28.05" customHeight="1" spans="1:59">
      <c r="A2443" s="149"/>
      <c r="B2443" s="149"/>
      <c r="C2443" s="149"/>
      <c r="D2443" s="149" t="s">
        <v>3726</v>
      </c>
      <c r="E2443" s="340" t="s">
        <v>11108</v>
      </c>
      <c r="F2443" s="149" t="s">
        <v>3726</v>
      </c>
      <c r="G2443" s="149" t="s">
        <v>11109</v>
      </c>
      <c r="H2443" s="149" t="s">
        <v>11017</v>
      </c>
      <c r="I2443" s="149" t="s">
        <v>9460</v>
      </c>
      <c r="J2443" s="149" t="s">
        <v>11110</v>
      </c>
      <c r="K2443" s="149"/>
      <c r="L2443" s="149" t="s">
        <v>287</v>
      </c>
      <c r="M2443" s="149"/>
      <c r="N2443" s="149" t="s">
        <v>263</v>
      </c>
      <c r="O2443" s="149" t="s">
        <v>214</v>
      </c>
      <c r="P2443" s="149" t="s">
        <v>53</v>
      </c>
      <c r="Q2443" s="149"/>
      <c r="R2443" s="149" t="s">
        <v>11111</v>
      </c>
      <c r="S2443" s="149" t="s">
        <v>6852</v>
      </c>
      <c r="T2443" s="149" t="s">
        <v>414</v>
      </c>
      <c r="U2443" s="149" t="s">
        <v>267</v>
      </c>
      <c r="V2443" s="149"/>
      <c r="W2443" s="149"/>
      <c r="X2443" s="149" t="s">
        <v>336</v>
      </c>
      <c r="Y2443" s="149"/>
      <c r="Z2443" s="149"/>
      <c r="AA2443" s="149"/>
      <c r="AB2443" s="149" t="s">
        <v>269</v>
      </c>
      <c r="AC2443" s="149" t="s">
        <v>270</v>
      </c>
      <c r="AD2443" s="149" t="s">
        <v>414</v>
      </c>
      <c r="AE2443" s="149" t="s">
        <v>271</v>
      </c>
      <c r="AF2443" s="149"/>
      <c r="AG2443" s="149" t="s">
        <v>1098</v>
      </c>
      <c r="AH2443" s="149" t="s">
        <v>273</v>
      </c>
      <c r="AI2443" s="158">
        <v>21</v>
      </c>
      <c r="AJ2443" s="149"/>
      <c r="AK2443" s="159" t="s">
        <v>274</v>
      </c>
      <c r="AL2443" s="159" t="s">
        <v>274</v>
      </c>
      <c r="AM2443" s="149" t="s">
        <v>274</v>
      </c>
      <c r="AN2443" s="160">
        <v>4</v>
      </c>
      <c r="AO2443" s="149"/>
      <c r="AP2443" s="149" t="s">
        <v>274</v>
      </c>
      <c r="AQ2443" s="149" t="s">
        <v>275</v>
      </c>
      <c r="AR2443" s="158">
        <v>1</v>
      </c>
      <c r="AS2443" s="149" t="s">
        <v>275</v>
      </c>
      <c r="AT2443" s="149" t="s">
        <v>276</v>
      </c>
      <c r="AU2443" s="161">
        <v>1</v>
      </c>
      <c r="AV2443" s="159">
        <v>77876.1</v>
      </c>
      <c r="AW2443" s="159">
        <v>3115.04</v>
      </c>
      <c r="AX2443" s="149" t="s">
        <v>274</v>
      </c>
      <c r="AY2443" s="159">
        <v>778.76</v>
      </c>
      <c r="AZ2443" s="159">
        <v>778.76</v>
      </c>
      <c r="BA2443" s="159">
        <v>3115.04</v>
      </c>
      <c r="BB2443" s="159">
        <v>16353.96</v>
      </c>
      <c r="BC2443" s="162" t="s">
        <v>274</v>
      </c>
      <c r="BD2443" s="162">
        <v>0</v>
      </c>
      <c r="BE2443" s="159">
        <v>61522.14</v>
      </c>
      <c r="BF2443" s="159">
        <v>61522.14</v>
      </c>
      <c r="BG2443" s="159">
        <v>77876.1</v>
      </c>
    </row>
    <row r="2444" ht="28.05" customHeight="1" spans="1:59">
      <c r="A2444" s="149"/>
      <c r="B2444" s="149"/>
      <c r="C2444" s="149"/>
      <c r="D2444" s="149" t="s">
        <v>3726</v>
      </c>
      <c r="E2444" s="340" t="s">
        <v>11112</v>
      </c>
      <c r="F2444" s="149" t="s">
        <v>3726</v>
      </c>
      <c r="G2444" s="149" t="s">
        <v>11113</v>
      </c>
      <c r="H2444" s="149" t="s">
        <v>11114</v>
      </c>
      <c r="I2444" s="149" t="s">
        <v>11115</v>
      </c>
      <c r="J2444" s="149" t="s">
        <v>11116</v>
      </c>
      <c r="K2444" s="149"/>
      <c r="L2444" s="149" t="s">
        <v>287</v>
      </c>
      <c r="M2444" s="149"/>
      <c r="N2444" s="149" t="s">
        <v>263</v>
      </c>
      <c r="O2444" s="149" t="s">
        <v>214</v>
      </c>
      <c r="P2444" s="149" t="s">
        <v>53</v>
      </c>
      <c r="Q2444" s="149"/>
      <c r="R2444" s="149" t="s">
        <v>333</v>
      </c>
      <c r="S2444" s="149" t="s">
        <v>289</v>
      </c>
      <c r="T2444" s="149" t="s">
        <v>10786</v>
      </c>
      <c r="U2444" s="149" t="s">
        <v>267</v>
      </c>
      <c r="V2444" s="149"/>
      <c r="W2444" s="149"/>
      <c r="X2444" s="149" t="s">
        <v>336</v>
      </c>
      <c r="Y2444" s="149"/>
      <c r="Z2444" s="149"/>
      <c r="AA2444" s="149"/>
      <c r="AB2444" s="149" t="s">
        <v>269</v>
      </c>
      <c r="AC2444" s="149" t="s">
        <v>318</v>
      </c>
      <c r="AD2444" s="149" t="s">
        <v>10786</v>
      </c>
      <c r="AE2444" s="149" t="s">
        <v>271</v>
      </c>
      <c r="AF2444" s="149"/>
      <c r="AG2444" s="149" t="s">
        <v>1098</v>
      </c>
      <c r="AH2444" s="149" t="s">
        <v>273</v>
      </c>
      <c r="AI2444" s="158">
        <v>96</v>
      </c>
      <c r="AJ2444" s="149"/>
      <c r="AK2444" s="159" t="s">
        <v>274</v>
      </c>
      <c r="AL2444" s="159" t="s">
        <v>274</v>
      </c>
      <c r="AM2444" s="149" t="s">
        <v>274</v>
      </c>
      <c r="AN2444" s="160">
        <v>4</v>
      </c>
      <c r="AO2444" s="149"/>
      <c r="AP2444" s="149" t="s">
        <v>274</v>
      </c>
      <c r="AQ2444" s="149" t="s">
        <v>275</v>
      </c>
      <c r="AR2444" s="158">
        <v>1</v>
      </c>
      <c r="AS2444" s="149" t="s">
        <v>275</v>
      </c>
      <c r="AT2444" s="149" t="s">
        <v>276</v>
      </c>
      <c r="AU2444" s="161">
        <v>1</v>
      </c>
      <c r="AV2444" s="159">
        <v>3380.28</v>
      </c>
      <c r="AW2444" s="159">
        <v>135.21</v>
      </c>
      <c r="AX2444" s="149" t="s">
        <v>274</v>
      </c>
      <c r="AY2444" s="162">
        <v>0</v>
      </c>
      <c r="AZ2444" s="162" t="s">
        <v>274</v>
      </c>
      <c r="BA2444" s="162">
        <v>0</v>
      </c>
      <c r="BB2444" s="159">
        <v>3245.07</v>
      </c>
      <c r="BC2444" s="162" t="s">
        <v>274</v>
      </c>
      <c r="BD2444" s="162">
        <v>0</v>
      </c>
      <c r="BE2444" s="159">
        <v>135.21</v>
      </c>
      <c r="BF2444" s="159">
        <v>135.21</v>
      </c>
      <c r="BG2444" s="159">
        <v>3380.28</v>
      </c>
    </row>
    <row r="2445" ht="28.05" customHeight="1" spans="1:59">
      <c r="A2445" s="149"/>
      <c r="B2445" s="149"/>
      <c r="C2445" s="149"/>
      <c r="D2445" s="149" t="s">
        <v>3726</v>
      </c>
      <c r="E2445" s="340" t="s">
        <v>11117</v>
      </c>
      <c r="F2445" s="149" t="s">
        <v>3726</v>
      </c>
      <c r="G2445" s="149" t="s">
        <v>11118</v>
      </c>
      <c r="H2445" s="149" t="s">
        <v>10732</v>
      </c>
      <c r="I2445" s="149" t="s">
        <v>10733</v>
      </c>
      <c r="J2445" s="149" t="s">
        <v>11119</v>
      </c>
      <c r="K2445" s="149"/>
      <c r="L2445" s="149" t="s">
        <v>287</v>
      </c>
      <c r="M2445" s="149"/>
      <c r="N2445" s="149" t="s">
        <v>263</v>
      </c>
      <c r="O2445" s="149" t="s">
        <v>214</v>
      </c>
      <c r="P2445" s="149" t="s">
        <v>53</v>
      </c>
      <c r="Q2445" s="149"/>
      <c r="R2445" s="149" t="s">
        <v>3952</v>
      </c>
      <c r="S2445" s="149" t="s">
        <v>5890</v>
      </c>
      <c r="T2445" s="149" t="s">
        <v>3699</v>
      </c>
      <c r="U2445" s="149" t="s">
        <v>267</v>
      </c>
      <c r="V2445" s="149"/>
      <c r="W2445" s="149"/>
      <c r="X2445" s="149" t="s">
        <v>336</v>
      </c>
      <c r="Y2445" s="149"/>
      <c r="Z2445" s="149"/>
      <c r="AA2445" s="149"/>
      <c r="AB2445" s="149" t="s">
        <v>269</v>
      </c>
      <c r="AC2445" s="149" t="s">
        <v>270</v>
      </c>
      <c r="AD2445" s="149" t="s">
        <v>3699</v>
      </c>
      <c r="AE2445" s="149" t="s">
        <v>271</v>
      </c>
      <c r="AF2445" s="149"/>
      <c r="AG2445" s="149" t="s">
        <v>1098</v>
      </c>
      <c r="AH2445" s="149" t="s">
        <v>273</v>
      </c>
      <c r="AI2445" s="158">
        <v>67</v>
      </c>
      <c r="AJ2445" s="149"/>
      <c r="AK2445" s="159" t="s">
        <v>274</v>
      </c>
      <c r="AL2445" s="159" t="s">
        <v>274</v>
      </c>
      <c r="AM2445" s="149" t="s">
        <v>274</v>
      </c>
      <c r="AN2445" s="160">
        <v>4</v>
      </c>
      <c r="AO2445" s="149"/>
      <c r="AP2445" s="149" t="s">
        <v>274</v>
      </c>
      <c r="AQ2445" s="149" t="s">
        <v>275</v>
      </c>
      <c r="AR2445" s="158">
        <v>1</v>
      </c>
      <c r="AS2445" s="149" t="s">
        <v>275</v>
      </c>
      <c r="AT2445" s="149" t="s">
        <v>276</v>
      </c>
      <c r="AU2445" s="161">
        <v>1</v>
      </c>
      <c r="AV2445" s="159">
        <v>3232.76</v>
      </c>
      <c r="AW2445" s="159">
        <v>129.31</v>
      </c>
      <c r="AX2445" s="149" t="s">
        <v>274</v>
      </c>
      <c r="AY2445" s="159">
        <v>33.3</v>
      </c>
      <c r="AZ2445" s="159">
        <v>33.3</v>
      </c>
      <c r="BA2445" s="159">
        <v>133.2</v>
      </c>
      <c r="BB2445" s="159">
        <v>2137.66</v>
      </c>
      <c r="BC2445" s="162" t="s">
        <v>274</v>
      </c>
      <c r="BD2445" s="162">
        <v>0</v>
      </c>
      <c r="BE2445" s="159">
        <v>1095.1</v>
      </c>
      <c r="BF2445" s="159">
        <v>1095.1</v>
      </c>
      <c r="BG2445" s="159">
        <v>3232.76</v>
      </c>
    </row>
    <row r="2446" ht="28.05" customHeight="1" spans="1:59">
      <c r="A2446" s="149"/>
      <c r="B2446" s="149"/>
      <c r="C2446" s="149"/>
      <c r="D2446" s="149" t="s">
        <v>3726</v>
      </c>
      <c r="E2446" s="340" t="s">
        <v>11120</v>
      </c>
      <c r="F2446" s="149" t="s">
        <v>3726</v>
      </c>
      <c r="G2446" s="149" t="s">
        <v>11121</v>
      </c>
      <c r="H2446" s="149" t="s">
        <v>10901</v>
      </c>
      <c r="I2446" s="149" t="s">
        <v>11063</v>
      </c>
      <c r="J2446" s="149" t="s">
        <v>11122</v>
      </c>
      <c r="K2446" s="149"/>
      <c r="L2446" s="149" t="s">
        <v>262</v>
      </c>
      <c r="M2446" s="149"/>
      <c r="N2446" s="149" t="s">
        <v>263</v>
      </c>
      <c r="O2446" s="149" t="s">
        <v>214</v>
      </c>
      <c r="P2446" s="149" t="s">
        <v>53</v>
      </c>
      <c r="Q2446" s="149"/>
      <c r="R2446" s="149" t="s">
        <v>11065</v>
      </c>
      <c r="S2446" s="149" t="s">
        <v>10904</v>
      </c>
      <c r="T2446" s="149" t="s">
        <v>142</v>
      </c>
      <c r="U2446" s="149" t="s">
        <v>267</v>
      </c>
      <c r="V2446" s="149"/>
      <c r="W2446" s="149"/>
      <c r="X2446" s="149" t="s">
        <v>336</v>
      </c>
      <c r="Y2446" s="149"/>
      <c r="Z2446" s="149"/>
      <c r="AA2446" s="149"/>
      <c r="AB2446" s="149" t="s">
        <v>269</v>
      </c>
      <c r="AC2446" s="149" t="s">
        <v>270</v>
      </c>
      <c r="AD2446" s="149" t="s">
        <v>142</v>
      </c>
      <c r="AE2446" s="149" t="s">
        <v>271</v>
      </c>
      <c r="AF2446" s="149"/>
      <c r="AG2446" s="149" t="s">
        <v>1098</v>
      </c>
      <c r="AH2446" s="149" t="s">
        <v>273</v>
      </c>
      <c r="AI2446" s="158">
        <v>78</v>
      </c>
      <c r="AJ2446" s="149"/>
      <c r="AK2446" s="159" t="s">
        <v>274</v>
      </c>
      <c r="AL2446" s="159" t="s">
        <v>274</v>
      </c>
      <c r="AM2446" s="149" t="s">
        <v>274</v>
      </c>
      <c r="AN2446" s="160">
        <v>4</v>
      </c>
      <c r="AO2446" s="149"/>
      <c r="AP2446" s="149" t="s">
        <v>274</v>
      </c>
      <c r="AQ2446" s="149" t="s">
        <v>275</v>
      </c>
      <c r="AR2446" s="158">
        <v>1</v>
      </c>
      <c r="AS2446" s="149" t="s">
        <v>275</v>
      </c>
      <c r="AT2446" s="149" t="s">
        <v>276</v>
      </c>
      <c r="AU2446" s="161">
        <v>1</v>
      </c>
      <c r="AV2446" s="159">
        <v>3097.35</v>
      </c>
      <c r="AW2446" s="159">
        <v>123.89</v>
      </c>
      <c r="AX2446" s="149" t="s">
        <v>274</v>
      </c>
      <c r="AY2446" s="159">
        <v>32.39</v>
      </c>
      <c r="AZ2446" s="159">
        <v>32.39</v>
      </c>
      <c r="BA2446" s="159">
        <v>129.56</v>
      </c>
      <c r="BB2446" s="159">
        <v>2390.37</v>
      </c>
      <c r="BC2446" s="162" t="s">
        <v>274</v>
      </c>
      <c r="BD2446" s="162">
        <v>0</v>
      </c>
      <c r="BE2446" s="159">
        <v>706.98</v>
      </c>
      <c r="BF2446" s="159">
        <v>706.98</v>
      </c>
      <c r="BG2446" s="159">
        <v>3097.35</v>
      </c>
    </row>
    <row r="2447" ht="28.05" customHeight="1" spans="1:59">
      <c r="A2447" s="149"/>
      <c r="B2447" s="149"/>
      <c r="C2447" s="149"/>
      <c r="D2447" s="149" t="s">
        <v>3726</v>
      </c>
      <c r="E2447" s="340" t="s">
        <v>11123</v>
      </c>
      <c r="F2447" s="149" t="s">
        <v>3726</v>
      </c>
      <c r="G2447" s="149" t="s">
        <v>11124</v>
      </c>
      <c r="H2447" s="149" t="s">
        <v>11125</v>
      </c>
      <c r="I2447" s="149"/>
      <c r="J2447" s="149" t="s">
        <v>11126</v>
      </c>
      <c r="K2447" s="149"/>
      <c r="L2447" s="149" t="s">
        <v>287</v>
      </c>
      <c r="M2447" s="149"/>
      <c r="N2447" s="149" t="s">
        <v>263</v>
      </c>
      <c r="O2447" s="149" t="s">
        <v>214</v>
      </c>
      <c r="P2447" s="149" t="s">
        <v>53</v>
      </c>
      <c r="Q2447" s="149"/>
      <c r="R2447" s="149" t="s">
        <v>333</v>
      </c>
      <c r="S2447" s="149" t="s">
        <v>289</v>
      </c>
      <c r="T2447" s="149" t="s">
        <v>10786</v>
      </c>
      <c r="U2447" s="149" t="s">
        <v>267</v>
      </c>
      <c r="V2447" s="149"/>
      <c r="W2447" s="149"/>
      <c r="X2447" s="149" t="s">
        <v>336</v>
      </c>
      <c r="Y2447" s="149"/>
      <c r="Z2447" s="149"/>
      <c r="AA2447" s="149"/>
      <c r="AB2447" s="149" t="s">
        <v>269</v>
      </c>
      <c r="AC2447" s="149" t="s">
        <v>318</v>
      </c>
      <c r="AD2447" s="149" t="s">
        <v>10786</v>
      </c>
      <c r="AE2447" s="149" t="s">
        <v>271</v>
      </c>
      <c r="AF2447" s="149"/>
      <c r="AG2447" s="149" t="s">
        <v>1098</v>
      </c>
      <c r="AH2447" s="149" t="s">
        <v>273</v>
      </c>
      <c r="AI2447" s="158">
        <v>96</v>
      </c>
      <c r="AJ2447" s="149"/>
      <c r="AK2447" s="159" t="s">
        <v>274</v>
      </c>
      <c r="AL2447" s="159" t="s">
        <v>274</v>
      </c>
      <c r="AM2447" s="149" t="s">
        <v>274</v>
      </c>
      <c r="AN2447" s="160">
        <v>4</v>
      </c>
      <c r="AO2447" s="149"/>
      <c r="AP2447" s="149" t="s">
        <v>274</v>
      </c>
      <c r="AQ2447" s="149" t="s">
        <v>275</v>
      </c>
      <c r="AR2447" s="158">
        <v>1</v>
      </c>
      <c r="AS2447" s="149" t="s">
        <v>275</v>
      </c>
      <c r="AT2447" s="149" t="s">
        <v>276</v>
      </c>
      <c r="AU2447" s="161">
        <v>1</v>
      </c>
      <c r="AV2447" s="159">
        <v>172171.07</v>
      </c>
      <c r="AW2447" s="159">
        <v>6886.84</v>
      </c>
      <c r="AX2447" s="149" t="s">
        <v>274</v>
      </c>
      <c r="AY2447" s="162">
        <v>0</v>
      </c>
      <c r="AZ2447" s="162" t="s">
        <v>274</v>
      </c>
      <c r="BA2447" s="162">
        <v>0</v>
      </c>
      <c r="BB2447" s="159">
        <v>165284.23</v>
      </c>
      <c r="BC2447" s="162" t="s">
        <v>274</v>
      </c>
      <c r="BD2447" s="162">
        <v>0</v>
      </c>
      <c r="BE2447" s="159">
        <v>6886.84</v>
      </c>
      <c r="BF2447" s="159">
        <v>6886.84</v>
      </c>
      <c r="BG2447" s="159">
        <v>172171.07</v>
      </c>
    </row>
    <row r="2448" ht="28.05" customHeight="1" spans="1:59">
      <c r="A2448" s="149"/>
      <c r="B2448" s="149"/>
      <c r="C2448" s="149"/>
      <c r="D2448" s="149" t="s">
        <v>3726</v>
      </c>
      <c r="E2448" s="340" t="s">
        <v>11127</v>
      </c>
      <c r="F2448" s="149" t="s">
        <v>3726</v>
      </c>
      <c r="G2448" s="149" t="s">
        <v>11128</v>
      </c>
      <c r="H2448" s="149" t="s">
        <v>11081</v>
      </c>
      <c r="I2448" s="149" t="s">
        <v>11129</v>
      </c>
      <c r="J2448" s="149" t="s">
        <v>11130</v>
      </c>
      <c r="K2448" s="149"/>
      <c r="L2448" s="149" t="s">
        <v>287</v>
      </c>
      <c r="M2448" s="149"/>
      <c r="N2448" s="149" t="s">
        <v>263</v>
      </c>
      <c r="O2448" s="149" t="s">
        <v>214</v>
      </c>
      <c r="P2448" s="149" t="s">
        <v>53</v>
      </c>
      <c r="Q2448" s="149"/>
      <c r="R2448" s="149" t="s">
        <v>333</v>
      </c>
      <c r="S2448" s="149" t="s">
        <v>289</v>
      </c>
      <c r="T2448" s="149" t="s">
        <v>10259</v>
      </c>
      <c r="U2448" s="149" t="s">
        <v>267</v>
      </c>
      <c r="V2448" s="149"/>
      <c r="W2448" s="149"/>
      <c r="X2448" s="149" t="s">
        <v>336</v>
      </c>
      <c r="Y2448" s="149"/>
      <c r="Z2448" s="149"/>
      <c r="AA2448" s="149"/>
      <c r="AB2448" s="149" t="s">
        <v>269</v>
      </c>
      <c r="AC2448" s="149" t="s">
        <v>318</v>
      </c>
      <c r="AD2448" s="149" t="s">
        <v>10259</v>
      </c>
      <c r="AE2448" s="149" t="s">
        <v>271</v>
      </c>
      <c r="AF2448" s="149"/>
      <c r="AG2448" s="149" t="s">
        <v>1098</v>
      </c>
      <c r="AH2448" s="149" t="s">
        <v>273</v>
      </c>
      <c r="AI2448" s="158">
        <v>96</v>
      </c>
      <c r="AJ2448" s="149"/>
      <c r="AK2448" s="159" t="s">
        <v>274</v>
      </c>
      <c r="AL2448" s="159" t="s">
        <v>274</v>
      </c>
      <c r="AM2448" s="149" t="s">
        <v>274</v>
      </c>
      <c r="AN2448" s="160">
        <v>4</v>
      </c>
      <c r="AO2448" s="149"/>
      <c r="AP2448" s="149" t="s">
        <v>274</v>
      </c>
      <c r="AQ2448" s="149" t="s">
        <v>275</v>
      </c>
      <c r="AR2448" s="158">
        <v>1</v>
      </c>
      <c r="AS2448" s="149" t="s">
        <v>275</v>
      </c>
      <c r="AT2448" s="149" t="s">
        <v>276</v>
      </c>
      <c r="AU2448" s="161">
        <v>1</v>
      </c>
      <c r="AV2448" s="159">
        <v>676.51</v>
      </c>
      <c r="AW2448" s="159">
        <v>27.06</v>
      </c>
      <c r="AX2448" s="149" t="s">
        <v>274</v>
      </c>
      <c r="AY2448" s="162">
        <v>0</v>
      </c>
      <c r="AZ2448" s="162" t="s">
        <v>274</v>
      </c>
      <c r="BA2448" s="162">
        <v>0</v>
      </c>
      <c r="BB2448" s="159">
        <v>649.45</v>
      </c>
      <c r="BC2448" s="162" t="s">
        <v>274</v>
      </c>
      <c r="BD2448" s="162">
        <v>0</v>
      </c>
      <c r="BE2448" s="159">
        <v>27.06</v>
      </c>
      <c r="BF2448" s="159">
        <v>27.06</v>
      </c>
      <c r="BG2448" s="159">
        <v>676.51</v>
      </c>
    </row>
    <row r="2449" ht="28.05" customHeight="1" spans="1:59">
      <c r="A2449" s="149"/>
      <c r="B2449" s="149"/>
      <c r="C2449" s="149"/>
      <c r="D2449" s="149" t="s">
        <v>3726</v>
      </c>
      <c r="E2449" s="340" t="s">
        <v>11131</v>
      </c>
      <c r="F2449" s="149" t="s">
        <v>3726</v>
      </c>
      <c r="G2449" s="149" t="s">
        <v>11132</v>
      </c>
      <c r="H2449" s="149" t="s">
        <v>10732</v>
      </c>
      <c r="I2449" s="149" t="s">
        <v>11133</v>
      </c>
      <c r="J2449" s="149" t="s">
        <v>11134</v>
      </c>
      <c r="K2449" s="149"/>
      <c r="L2449" s="149" t="s">
        <v>287</v>
      </c>
      <c r="M2449" s="149"/>
      <c r="N2449" s="149" t="s">
        <v>263</v>
      </c>
      <c r="O2449" s="149" t="s">
        <v>214</v>
      </c>
      <c r="P2449" s="149" t="s">
        <v>53</v>
      </c>
      <c r="Q2449" s="149"/>
      <c r="R2449" s="149" t="s">
        <v>3952</v>
      </c>
      <c r="S2449" s="149" t="s">
        <v>5890</v>
      </c>
      <c r="T2449" s="149" t="s">
        <v>3699</v>
      </c>
      <c r="U2449" s="149" t="s">
        <v>267</v>
      </c>
      <c r="V2449" s="149"/>
      <c r="W2449" s="149"/>
      <c r="X2449" s="149" t="s">
        <v>336</v>
      </c>
      <c r="Y2449" s="149"/>
      <c r="Z2449" s="149"/>
      <c r="AA2449" s="149"/>
      <c r="AB2449" s="149" t="s">
        <v>269</v>
      </c>
      <c r="AC2449" s="149" t="s">
        <v>270</v>
      </c>
      <c r="AD2449" s="149" t="s">
        <v>3699</v>
      </c>
      <c r="AE2449" s="149" t="s">
        <v>271</v>
      </c>
      <c r="AF2449" s="149"/>
      <c r="AG2449" s="149" t="s">
        <v>1098</v>
      </c>
      <c r="AH2449" s="149" t="s">
        <v>273</v>
      </c>
      <c r="AI2449" s="158">
        <v>67</v>
      </c>
      <c r="AJ2449" s="149"/>
      <c r="AK2449" s="159" t="s">
        <v>274</v>
      </c>
      <c r="AL2449" s="159" t="s">
        <v>274</v>
      </c>
      <c r="AM2449" s="149" t="s">
        <v>274</v>
      </c>
      <c r="AN2449" s="160">
        <v>4</v>
      </c>
      <c r="AO2449" s="149"/>
      <c r="AP2449" s="149" t="s">
        <v>274</v>
      </c>
      <c r="AQ2449" s="149" t="s">
        <v>275</v>
      </c>
      <c r="AR2449" s="158">
        <v>1</v>
      </c>
      <c r="AS2449" s="149" t="s">
        <v>275</v>
      </c>
      <c r="AT2449" s="149" t="s">
        <v>276</v>
      </c>
      <c r="AU2449" s="161">
        <v>1</v>
      </c>
      <c r="AV2449" s="159">
        <v>3232.74</v>
      </c>
      <c r="AW2449" s="159">
        <v>129.31</v>
      </c>
      <c r="AX2449" s="149" t="s">
        <v>274</v>
      </c>
      <c r="AY2449" s="159">
        <v>33.3</v>
      </c>
      <c r="AZ2449" s="159">
        <v>33.3</v>
      </c>
      <c r="BA2449" s="159">
        <v>133.2</v>
      </c>
      <c r="BB2449" s="159">
        <v>2137.66</v>
      </c>
      <c r="BC2449" s="162" t="s">
        <v>274</v>
      </c>
      <c r="BD2449" s="162">
        <v>0</v>
      </c>
      <c r="BE2449" s="159">
        <v>1095.08</v>
      </c>
      <c r="BF2449" s="159">
        <v>1095.08</v>
      </c>
      <c r="BG2449" s="159">
        <v>3232.74</v>
      </c>
    </row>
    <row r="2450" ht="28.05" customHeight="1" spans="1:59">
      <c r="A2450" s="149"/>
      <c r="B2450" s="149"/>
      <c r="C2450" s="149"/>
      <c r="D2450" s="149" t="s">
        <v>3726</v>
      </c>
      <c r="E2450" s="340" t="s">
        <v>11135</v>
      </c>
      <c r="F2450" s="149" t="s">
        <v>3726</v>
      </c>
      <c r="G2450" s="149" t="s">
        <v>11136</v>
      </c>
      <c r="H2450" s="149" t="s">
        <v>11137</v>
      </c>
      <c r="I2450" s="149" t="s">
        <v>11138</v>
      </c>
      <c r="J2450" s="149" t="s">
        <v>11139</v>
      </c>
      <c r="K2450" s="149"/>
      <c r="L2450" s="149" t="s">
        <v>262</v>
      </c>
      <c r="M2450" s="149"/>
      <c r="N2450" s="149" t="s">
        <v>263</v>
      </c>
      <c r="O2450" s="149" t="s">
        <v>214</v>
      </c>
      <c r="P2450" s="149" t="s">
        <v>53</v>
      </c>
      <c r="Q2450" s="149"/>
      <c r="R2450" s="149" t="s">
        <v>62</v>
      </c>
      <c r="S2450" s="149" t="s">
        <v>3872</v>
      </c>
      <c r="T2450" s="149" t="s">
        <v>857</v>
      </c>
      <c r="U2450" s="149" t="s">
        <v>267</v>
      </c>
      <c r="V2450" s="149"/>
      <c r="W2450" s="149"/>
      <c r="X2450" s="149" t="s">
        <v>268</v>
      </c>
      <c r="Y2450" s="149"/>
      <c r="Z2450" s="149"/>
      <c r="AA2450" s="149"/>
      <c r="AB2450" s="149" t="s">
        <v>269</v>
      </c>
      <c r="AC2450" s="149" t="s">
        <v>318</v>
      </c>
      <c r="AD2450" s="149" t="s">
        <v>857</v>
      </c>
      <c r="AE2450" s="149" t="s">
        <v>271</v>
      </c>
      <c r="AF2450" s="149"/>
      <c r="AG2450" s="149" t="s">
        <v>1098</v>
      </c>
      <c r="AH2450" s="149" t="s">
        <v>273</v>
      </c>
      <c r="AI2450" s="158">
        <v>96</v>
      </c>
      <c r="AJ2450" s="149"/>
      <c r="AK2450" s="159" t="s">
        <v>274</v>
      </c>
      <c r="AL2450" s="159" t="s">
        <v>274</v>
      </c>
      <c r="AM2450" s="149" t="s">
        <v>274</v>
      </c>
      <c r="AN2450" s="160">
        <v>4</v>
      </c>
      <c r="AO2450" s="149"/>
      <c r="AP2450" s="149" t="s">
        <v>274</v>
      </c>
      <c r="AQ2450" s="149" t="s">
        <v>275</v>
      </c>
      <c r="AR2450" s="158">
        <v>1</v>
      </c>
      <c r="AS2450" s="149" t="s">
        <v>275</v>
      </c>
      <c r="AT2450" s="149" t="s">
        <v>276</v>
      </c>
      <c r="AU2450" s="161">
        <v>1</v>
      </c>
      <c r="AV2450" s="159">
        <v>6837.61</v>
      </c>
      <c r="AW2450" s="159">
        <v>273.5</v>
      </c>
      <c r="AX2450" s="149" t="s">
        <v>274</v>
      </c>
      <c r="AY2450" s="162">
        <v>0</v>
      </c>
      <c r="AZ2450" s="162" t="s">
        <v>274</v>
      </c>
      <c r="BA2450" s="162">
        <v>0</v>
      </c>
      <c r="BB2450" s="159">
        <v>6564.11</v>
      </c>
      <c r="BC2450" s="162" t="s">
        <v>274</v>
      </c>
      <c r="BD2450" s="162">
        <v>0</v>
      </c>
      <c r="BE2450" s="159">
        <v>273.5</v>
      </c>
      <c r="BF2450" s="159">
        <v>273.5</v>
      </c>
      <c r="BG2450" s="159">
        <v>6837.61</v>
      </c>
    </row>
    <row r="2451" ht="28.05" customHeight="1" spans="1:59">
      <c r="A2451" s="149"/>
      <c r="B2451" s="149"/>
      <c r="C2451" s="149"/>
      <c r="D2451" s="149" t="s">
        <v>3726</v>
      </c>
      <c r="E2451" s="340" t="s">
        <v>11140</v>
      </c>
      <c r="F2451" s="149" t="s">
        <v>3726</v>
      </c>
      <c r="G2451" s="149" t="s">
        <v>11141</v>
      </c>
      <c r="H2451" s="149" t="s">
        <v>11142</v>
      </c>
      <c r="I2451" s="149" t="s">
        <v>11143</v>
      </c>
      <c r="J2451" s="149" t="s">
        <v>11144</v>
      </c>
      <c r="K2451" s="149"/>
      <c r="L2451" s="149" t="s">
        <v>287</v>
      </c>
      <c r="M2451" s="149"/>
      <c r="N2451" s="149" t="s">
        <v>263</v>
      </c>
      <c r="O2451" s="149" t="s">
        <v>214</v>
      </c>
      <c r="P2451" s="149" t="s">
        <v>53</v>
      </c>
      <c r="Q2451" s="149"/>
      <c r="R2451" s="149" t="s">
        <v>333</v>
      </c>
      <c r="S2451" s="149" t="s">
        <v>289</v>
      </c>
      <c r="T2451" s="149" t="s">
        <v>10786</v>
      </c>
      <c r="U2451" s="149" t="s">
        <v>267</v>
      </c>
      <c r="V2451" s="149"/>
      <c r="W2451" s="149"/>
      <c r="X2451" s="149" t="s">
        <v>336</v>
      </c>
      <c r="Y2451" s="149"/>
      <c r="Z2451" s="149"/>
      <c r="AA2451" s="149"/>
      <c r="AB2451" s="149" t="s">
        <v>269</v>
      </c>
      <c r="AC2451" s="149" t="s">
        <v>318</v>
      </c>
      <c r="AD2451" s="149" t="s">
        <v>10786</v>
      </c>
      <c r="AE2451" s="149" t="s">
        <v>271</v>
      </c>
      <c r="AF2451" s="149"/>
      <c r="AG2451" s="149" t="s">
        <v>1098</v>
      </c>
      <c r="AH2451" s="149" t="s">
        <v>273</v>
      </c>
      <c r="AI2451" s="158">
        <v>96</v>
      </c>
      <c r="AJ2451" s="149"/>
      <c r="AK2451" s="159" t="s">
        <v>274</v>
      </c>
      <c r="AL2451" s="159" t="s">
        <v>274</v>
      </c>
      <c r="AM2451" s="149" t="s">
        <v>274</v>
      </c>
      <c r="AN2451" s="160">
        <v>4</v>
      </c>
      <c r="AO2451" s="149"/>
      <c r="AP2451" s="149" t="s">
        <v>274</v>
      </c>
      <c r="AQ2451" s="149" t="s">
        <v>275</v>
      </c>
      <c r="AR2451" s="158">
        <v>1</v>
      </c>
      <c r="AS2451" s="149" t="s">
        <v>275</v>
      </c>
      <c r="AT2451" s="149" t="s">
        <v>276</v>
      </c>
      <c r="AU2451" s="161">
        <v>1</v>
      </c>
      <c r="AV2451" s="159">
        <v>20708.03</v>
      </c>
      <c r="AW2451" s="159">
        <v>828.32</v>
      </c>
      <c r="AX2451" s="149" t="s">
        <v>274</v>
      </c>
      <c r="AY2451" s="162">
        <v>0</v>
      </c>
      <c r="AZ2451" s="162" t="s">
        <v>274</v>
      </c>
      <c r="BA2451" s="162">
        <v>0</v>
      </c>
      <c r="BB2451" s="159">
        <v>19879.71</v>
      </c>
      <c r="BC2451" s="162" t="s">
        <v>274</v>
      </c>
      <c r="BD2451" s="162">
        <v>0</v>
      </c>
      <c r="BE2451" s="159">
        <v>828.32</v>
      </c>
      <c r="BF2451" s="159">
        <v>828.32</v>
      </c>
      <c r="BG2451" s="159">
        <v>20708.03</v>
      </c>
    </row>
    <row r="2452" ht="28.05" customHeight="1" spans="1:59">
      <c r="A2452" s="149"/>
      <c r="B2452" s="149"/>
      <c r="C2452" s="149"/>
      <c r="D2452" s="149" t="s">
        <v>3726</v>
      </c>
      <c r="E2452" s="340" t="s">
        <v>11145</v>
      </c>
      <c r="F2452" s="149" t="s">
        <v>3726</v>
      </c>
      <c r="G2452" s="149" t="s">
        <v>11146</v>
      </c>
      <c r="H2452" s="149" t="s">
        <v>11147</v>
      </c>
      <c r="I2452" s="149"/>
      <c r="J2452" s="149" t="s">
        <v>11148</v>
      </c>
      <c r="K2452" s="149"/>
      <c r="L2452" s="149" t="s">
        <v>287</v>
      </c>
      <c r="M2452" s="149"/>
      <c r="N2452" s="149" t="s">
        <v>263</v>
      </c>
      <c r="O2452" s="149" t="s">
        <v>214</v>
      </c>
      <c r="P2452" s="149" t="s">
        <v>53</v>
      </c>
      <c r="Q2452" s="149"/>
      <c r="R2452" s="149" t="s">
        <v>333</v>
      </c>
      <c r="S2452" s="149" t="s">
        <v>289</v>
      </c>
      <c r="T2452" s="149" t="s">
        <v>10786</v>
      </c>
      <c r="U2452" s="149" t="s">
        <v>267</v>
      </c>
      <c r="V2452" s="149"/>
      <c r="W2452" s="149"/>
      <c r="X2452" s="149" t="s">
        <v>336</v>
      </c>
      <c r="Y2452" s="149"/>
      <c r="Z2452" s="149"/>
      <c r="AA2452" s="149"/>
      <c r="AB2452" s="149" t="s">
        <v>269</v>
      </c>
      <c r="AC2452" s="149" t="s">
        <v>318</v>
      </c>
      <c r="AD2452" s="149" t="s">
        <v>10786</v>
      </c>
      <c r="AE2452" s="149" t="s">
        <v>271</v>
      </c>
      <c r="AF2452" s="149"/>
      <c r="AG2452" s="149" t="s">
        <v>1098</v>
      </c>
      <c r="AH2452" s="149" t="s">
        <v>273</v>
      </c>
      <c r="AI2452" s="158">
        <v>96</v>
      </c>
      <c r="AJ2452" s="149"/>
      <c r="AK2452" s="159" t="s">
        <v>274</v>
      </c>
      <c r="AL2452" s="159" t="s">
        <v>274</v>
      </c>
      <c r="AM2452" s="149" t="s">
        <v>274</v>
      </c>
      <c r="AN2452" s="160">
        <v>4</v>
      </c>
      <c r="AO2452" s="149"/>
      <c r="AP2452" s="149" t="s">
        <v>274</v>
      </c>
      <c r="AQ2452" s="149" t="s">
        <v>275</v>
      </c>
      <c r="AR2452" s="158">
        <v>1</v>
      </c>
      <c r="AS2452" s="149" t="s">
        <v>275</v>
      </c>
      <c r="AT2452" s="149" t="s">
        <v>276</v>
      </c>
      <c r="AU2452" s="161">
        <v>1</v>
      </c>
      <c r="AV2452" s="159">
        <v>46852.46</v>
      </c>
      <c r="AW2452" s="159">
        <v>1874.1</v>
      </c>
      <c r="AX2452" s="149" t="s">
        <v>274</v>
      </c>
      <c r="AY2452" s="162">
        <v>0</v>
      </c>
      <c r="AZ2452" s="162" t="s">
        <v>274</v>
      </c>
      <c r="BA2452" s="162">
        <v>0</v>
      </c>
      <c r="BB2452" s="159">
        <v>44978.36</v>
      </c>
      <c r="BC2452" s="162" t="s">
        <v>274</v>
      </c>
      <c r="BD2452" s="162">
        <v>0</v>
      </c>
      <c r="BE2452" s="159">
        <v>1874.1</v>
      </c>
      <c r="BF2452" s="159">
        <v>1874.1</v>
      </c>
      <c r="BG2452" s="159">
        <v>46852.46</v>
      </c>
    </row>
    <row r="2453" ht="28.05" customHeight="1" spans="1:59">
      <c r="A2453" s="149"/>
      <c r="B2453" s="149"/>
      <c r="C2453" s="149"/>
      <c r="D2453" s="149" t="s">
        <v>3726</v>
      </c>
      <c r="E2453" s="340" t="s">
        <v>11149</v>
      </c>
      <c r="F2453" s="149" t="s">
        <v>3726</v>
      </c>
      <c r="G2453" s="149" t="s">
        <v>11150</v>
      </c>
      <c r="H2453" s="149" t="s">
        <v>11151</v>
      </c>
      <c r="I2453" s="149" t="s">
        <v>11115</v>
      </c>
      <c r="J2453" s="149" t="s">
        <v>11152</v>
      </c>
      <c r="K2453" s="149"/>
      <c r="L2453" s="149" t="s">
        <v>287</v>
      </c>
      <c r="M2453" s="149"/>
      <c r="N2453" s="149" t="s">
        <v>263</v>
      </c>
      <c r="O2453" s="149" t="s">
        <v>214</v>
      </c>
      <c r="P2453" s="149" t="s">
        <v>53</v>
      </c>
      <c r="Q2453" s="149"/>
      <c r="R2453" s="149" t="s">
        <v>333</v>
      </c>
      <c r="S2453" s="149" t="s">
        <v>289</v>
      </c>
      <c r="T2453" s="149" t="s">
        <v>10786</v>
      </c>
      <c r="U2453" s="149" t="s">
        <v>267</v>
      </c>
      <c r="V2453" s="149"/>
      <c r="W2453" s="149"/>
      <c r="X2453" s="149" t="s">
        <v>336</v>
      </c>
      <c r="Y2453" s="149"/>
      <c r="Z2453" s="149"/>
      <c r="AA2453" s="149"/>
      <c r="AB2453" s="149" t="s">
        <v>269</v>
      </c>
      <c r="AC2453" s="149" t="s">
        <v>318</v>
      </c>
      <c r="AD2453" s="149" t="s">
        <v>10786</v>
      </c>
      <c r="AE2453" s="149" t="s">
        <v>271</v>
      </c>
      <c r="AF2453" s="149"/>
      <c r="AG2453" s="149" t="s">
        <v>1098</v>
      </c>
      <c r="AH2453" s="149" t="s">
        <v>273</v>
      </c>
      <c r="AI2453" s="158">
        <v>96</v>
      </c>
      <c r="AJ2453" s="149"/>
      <c r="AK2453" s="159" t="s">
        <v>274</v>
      </c>
      <c r="AL2453" s="159" t="s">
        <v>274</v>
      </c>
      <c r="AM2453" s="149" t="s">
        <v>274</v>
      </c>
      <c r="AN2453" s="160">
        <v>4</v>
      </c>
      <c r="AO2453" s="149"/>
      <c r="AP2453" s="149" t="s">
        <v>274</v>
      </c>
      <c r="AQ2453" s="149" t="s">
        <v>275</v>
      </c>
      <c r="AR2453" s="158">
        <v>1</v>
      </c>
      <c r="AS2453" s="149" t="s">
        <v>275</v>
      </c>
      <c r="AT2453" s="149" t="s">
        <v>276</v>
      </c>
      <c r="AU2453" s="161">
        <v>1</v>
      </c>
      <c r="AV2453" s="159">
        <v>3380.28</v>
      </c>
      <c r="AW2453" s="159">
        <v>135.21</v>
      </c>
      <c r="AX2453" s="149" t="s">
        <v>274</v>
      </c>
      <c r="AY2453" s="162">
        <v>0</v>
      </c>
      <c r="AZ2453" s="162" t="s">
        <v>274</v>
      </c>
      <c r="BA2453" s="162">
        <v>0</v>
      </c>
      <c r="BB2453" s="159">
        <v>3245.07</v>
      </c>
      <c r="BC2453" s="162" t="s">
        <v>274</v>
      </c>
      <c r="BD2453" s="162">
        <v>0</v>
      </c>
      <c r="BE2453" s="159">
        <v>135.21</v>
      </c>
      <c r="BF2453" s="159">
        <v>135.21</v>
      </c>
      <c r="BG2453" s="159">
        <v>3380.28</v>
      </c>
    </row>
    <row r="2454" ht="28.05" customHeight="1" spans="1:59">
      <c r="A2454" s="149"/>
      <c r="B2454" s="149"/>
      <c r="C2454" s="149"/>
      <c r="D2454" s="149" t="s">
        <v>3726</v>
      </c>
      <c r="E2454" s="340" t="s">
        <v>11153</v>
      </c>
      <c r="F2454" s="149" t="s">
        <v>3726</v>
      </c>
      <c r="G2454" s="149" t="s">
        <v>11154</v>
      </c>
      <c r="H2454" s="149" t="s">
        <v>11155</v>
      </c>
      <c r="I2454" s="149" t="s">
        <v>11156</v>
      </c>
      <c r="J2454" s="149" t="s">
        <v>11157</v>
      </c>
      <c r="K2454" s="149"/>
      <c r="L2454" s="149" t="s">
        <v>287</v>
      </c>
      <c r="M2454" s="149"/>
      <c r="N2454" s="149" t="s">
        <v>263</v>
      </c>
      <c r="O2454" s="149" t="s">
        <v>214</v>
      </c>
      <c r="P2454" s="149" t="s">
        <v>53</v>
      </c>
      <c r="Q2454" s="149"/>
      <c r="R2454" s="149" t="s">
        <v>333</v>
      </c>
      <c r="S2454" s="149" t="s">
        <v>289</v>
      </c>
      <c r="T2454" s="149" t="s">
        <v>10786</v>
      </c>
      <c r="U2454" s="149" t="s">
        <v>267</v>
      </c>
      <c r="V2454" s="149"/>
      <c r="W2454" s="149"/>
      <c r="X2454" s="149" t="s">
        <v>336</v>
      </c>
      <c r="Y2454" s="149"/>
      <c r="Z2454" s="149"/>
      <c r="AA2454" s="149"/>
      <c r="AB2454" s="149" t="s">
        <v>269</v>
      </c>
      <c r="AC2454" s="149" t="s">
        <v>318</v>
      </c>
      <c r="AD2454" s="149" t="s">
        <v>10786</v>
      </c>
      <c r="AE2454" s="149" t="s">
        <v>271</v>
      </c>
      <c r="AF2454" s="149"/>
      <c r="AG2454" s="149" t="s">
        <v>1098</v>
      </c>
      <c r="AH2454" s="149" t="s">
        <v>273</v>
      </c>
      <c r="AI2454" s="158">
        <v>96</v>
      </c>
      <c r="AJ2454" s="149"/>
      <c r="AK2454" s="159" t="s">
        <v>274</v>
      </c>
      <c r="AL2454" s="159" t="s">
        <v>274</v>
      </c>
      <c r="AM2454" s="149" t="s">
        <v>274</v>
      </c>
      <c r="AN2454" s="160">
        <v>4</v>
      </c>
      <c r="AO2454" s="149"/>
      <c r="AP2454" s="149" t="s">
        <v>274</v>
      </c>
      <c r="AQ2454" s="149" t="s">
        <v>275</v>
      </c>
      <c r="AR2454" s="158">
        <v>1</v>
      </c>
      <c r="AS2454" s="149" t="s">
        <v>275</v>
      </c>
      <c r="AT2454" s="149" t="s">
        <v>276</v>
      </c>
      <c r="AU2454" s="161">
        <v>1</v>
      </c>
      <c r="AV2454" s="159">
        <v>9675.35</v>
      </c>
      <c r="AW2454" s="159">
        <v>387.01</v>
      </c>
      <c r="AX2454" s="149" t="s">
        <v>274</v>
      </c>
      <c r="AY2454" s="162">
        <v>0</v>
      </c>
      <c r="AZ2454" s="162" t="s">
        <v>274</v>
      </c>
      <c r="BA2454" s="162">
        <v>0</v>
      </c>
      <c r="BB2454" s="159">
        <v>9288.34</v>
      </c>
      <c r="BC2454" s="162" t="s">
        <v>274</v>
      </c>
      <c r="BD2454" s="162">
        <v>0</v>
      </c>
      <c r="BE2454" s="159">
        <v>387.01</v>
      </c>
      <c r="BF2454" s="159">
        <v>387.01</v>
      </c>
      <c r="BG2454" s="159">
        <v>9675.35</v>
      </c>
    </row>
    <row r="2455" ht="28.05" customHeight="1" spans="1:59">
      <c r="A2455" s="149"/>
      <c r="B2455" s="149"/>
      <c r="C2455" s="149"/>
      <c r="D2455" s="149" t="s">
        <v>3726</v>
      </c>
      <c r="E2455" s="340" t="s">
        <v>11158</v>
      </c>
      <c r="F2455" s="149" t="s">
        <v>3726</v>
      </c>
      <c r="G2455" s="149" t="s">
        <v>11159</v>
      </c>
      <c r="H2455" s="149" t="s">
        <v>11160</v>
      </c>
      <c r="I2455" s="149"/>
      <c r="J2455" s="149" t="s">
        <v>11161</v>
      </c>
      <c r="K2455" s="149"/>
      <c r="L2455" s="149" t="s">
        <v>287</v>
      </c>
      <c r="M2455" s="149"/>
      <c r="N2455" s="149" t="s">
        <v>263</v>
      </c>
      <c r="O2455" s="149" t="s">
        <v>214</v>
      </c>
      <c r="P2455" s="149" t="s">
        <v>53</v>
      </c>
      <c r="Q2455" s="149"/>
      <c r="R2455" s="149" t="s">
        <v>333</v>
      </c>
      <c r="S2455" s="149" t="s">
        <v>289</v>
      </c>
      <c r="T2455" s="149" t="s">
        <v>10786</v>
      </c>
      <c r="U2455" s="149" t="s">
        <v>267</v>
      </c>
      <c r="V2455" s="149"/>
      <c r="W2455" s="149"/>
      <c r="X2455" s="149" t="s">
        <v>336</v>
      </c>
      <c r="Y2455" s="149"/>
      <c r="Z2455" s="149"/>
      <c r="AA2455" s="149"/>
      <c r="AB2455" s="149" t="s">
        <v>269</v>
      </c>
      <c r="AC2455" s="149" t="s">
        <v>318</v>
      </c>
      <c r="AD2455" s="149" t="s">
        <v>10786</v>
      </c>
      <c r="AE2455" s="149" t="s">
        <v>271</v>
      </c>
      <c r="AF2455" s="149"/>
      <c r="AG2455" s="149" t="s">
        <v>1098</v>
      </c>
      <c r="AH2455" s="149" t="s">
        <v>273</v>
      </c>
      <c r="AI2455" s="158">
        <v>96</v>
      </c>
      <c r="AJ2455" s="149"/>
      <c r="AK2455" s="159" t="s">
        <v>274</v>
      </c>
      <c r="AL2455" s="159" t="s">
        <v>274</v>
      </c>
      <c r="AM2455" s="149" t="s">
        <v>274</v>
      </c>
      <c r="AN2455" s="160">
        <v>4</v>
      </c>
      <c r="AO2455" s="149"/>
      <c r="AP2455" s="149" t="s">
        <v>274</v>
      </c>
      <c r="AQ2455" s="149" t="s">
        <v>275</v>
      </c>
      <c r="AR2455" s="158">
        <v>1</v>
      </c>
      <c r="AS2455" s="149" t="s">
        <v>275</v>
      </c>
      <c r="AT2455" s="149" t="s">
        <v>276</v>
      </c>
      <c r="AU2455" s="161">
        <v>1</v>
      </c>
      <c r="AV2455" s="159">
        <v>340000</v>
      </c>
      <c r="AW2455" s="159">
        <v>13600</v>
      </c>
      <c r="AX2455" s="149" t="s">
        <v>274</v>
      </c>
      <c r="AY2455" s="162">
        <v>0</v>
      </c>
      <c r="AZ2455" s="162" t="s">
        <v>274</v>
      </c>
      <c r="BA2455" s="162">
        <v>0</v>
      </c>
      <c r="BB2455" s="159">
        <v>326400</v>
      </c>
      <c r="BC2455" s="162" t="s">
        <v>274</v>
      </c>
      <c r="BD2455" s="162">
        <v>0</v>
      </c>
      <c r="BE2455" s="159">
        <v>13600</v>
      </c>
      <c r="BF2455" s="159">
        <v>13600</v>
      </c>
      <c r="BG2455" s="159">
        <v>340000</v>
      </c>
    </row>
    <row r="2456" ht="28.05" customHeight="1" spans="1:59">
      <c r="A2456" s="149"/>
      <c r="B2456" s="149"/>
      <c r="C2456" s="149"/>
      <c r="D2456" s="149" t="s">
        <v>3726</v>
      </c>
      <c r="E2456" s="340" t="s">
        <v>11162</v>
      </c>
      <c r="F2456" s="149" t="s">
        <v>3726</v>
      </c>
      <c r="G2456" s="149" t="s">
        <v>11163</v>
      </c>
      <c r="H2456" s="149" t="s">
        <v>11164</v>
      </c>
      <c r="I2456" s="149" t="s">
        <v>11165</v>
      </c>
      <c r="J2456" s="149" t="s">
        <v>11166</v>
      </c>
      <c r="K2456" s="149"/>
      <c r="L2456" s="149" t="s">
        <v>287</v>
      </c>
      <c r="M2456" s="149"/>
      <c r="N2456" s="149" t="s">
        <v>263</v>
      </c>
      <c r="O2456" s="149" t="s">
        <v>214</v>
      </c>
      <c r="P2456" s="149" t="s">
        <v>53</v>
      </c>
      <c r="Q2456" s="149"/>
      <c r="R2456" s="149" t="s">
        <v>333</v>
      </c>
      <c r="S2456" s="149" t="s">
        <v>289</v>
      </c>
      <c r="T2456" s="149" t="s">
        <v>10786</v>
      </c>
      <c r="U2456" s="149" t="s">
        <v>267</v>
      </c>
      <c r="V2456" s="149"/>
      <c r="W2456" s="149"/>
      <c r="X2456" s="149" t="s">
        <v>336</v>
      </c>
      <c r="Y2456" s="149"/>
      <c r="Z2456" s="149"/>
      <c r="AA2456" s="149"/>
      <c r="AB2456" s="149" t="s">
        <v>269</v>
      </c>
      <c r="AC2456" s="149" t="s">
        <v>318</v>
      </c>
      <c r="AD2456" s="149" t="s">
        <v>10786</v>
      </c>
      <c r="AE2456" s="149" t="s">
        <v>271</v>
      </c>
      <c r="AF2456" s="149"/>
      <c r="AG2456" s="149" t="s">
        <v>1098</v>
      </c>
      <c r="AH2456" s="149" t="s">
        <v>273</v>
      </c>
      <c r="AI2456" s="158">
        <v>96</v>
      </c>
      <c r="AJ2456" s="149"/>
      <c r="AK2456" s="159" t="s">
        <v>274</v>
      </c>
      <c r="AL2456" s="159" t="s">
        <v>274</v>
      </c>
      <c r="AM2456" s="149" t="s">
        <v>274</v>
      </c>
      <c r="AN2456" s="160">
        <v>4</v>
      </c>
      <c r="AO2456" s="149"/>
      <c r="AP2456" s="149" t="s">
        <v>274</v>
      </c>
      <c r="AQ2456" s="149" t="s">
        <v>275</v>
      </c>
      <c r="AR2456" s="158">
        <v>1</v>
      </c>
      <c r="AS2456" s="149" t="s">
        <v>275</v>
      </c>
      <c r="AT2456" s="149" t="s">
        <v>276</v>
      </c>
      <c r="AU2456" s="161">
        <v>1</v>
      </c>
      <c r="AV2456" s="159">
        <v>98679.91</v>
      </c>
      <c r="AW2456" s="159">
        <v>3947.2</v>
      </c>
      <c r="AX2456" s="149" t="s">
        <v>274</v>
      </c>
      <c r="AY2456" s="162">
        <v>0</v>
      </c>
      <c r="AZ2456" s="162" t="s">
        <v>274</v>
      </c>
      <c r="BA2456" s="162">
        <v>0</v>
      </c>
      <c r="BB2456" s="159">
        <v>94732.71</v>
      </c>
      <c r="BC2456" s="162" t="s">
        <v>274</v>
      </c>
      <c r="BD2456" s="162">
        <v>0</v>
      </c>
      <c r="BE2456" s="159">
        <v>3947.2</v>
      </c>
      <c r="BF2456" s="159">
        <v>3947.2</v>
      </c>
      <c r="BG2456" s="159">
        <v>98679.91</v>
      </c>
    </row>
    <row r="2457" ht="28.05" customHeight="1" spans="1:59">
      <c r="A2457" s="149"/>
      <c r="B2457" s="149"/>
      <c r="C2457" s="149"/>
      <c r="D2457" s="149" t="s">
        <v>3726</v>
      </c>
      <c r="E2457" s="340" t="s">
        <v>11167</v>
      </c>
      <c r="F2457" s="149" t="s">
        <v>3726</v>
      </c>
      <c r="G2457" s="149" t="s">
        <v>11168</v>
      </c>
      <c r="H2457" s="149" t="s">
        <v>10808</v>
      </c>
      <c r="I2457" s="149" t="s">
        <v>9460</v>
      </c>
      <c r="J2457" s="149" t="s">
        <v>11169</v>
      </c>
      <c r="K2457" s="149"/>
      <c r="L2457" s="149" t="s">
        <v>287</v>
      </c>
      <c r="M2457" s="149"/>
      <c r="N2457" s="149" t="s">
        <v>263</v>
      </c>
      <c r="O2457" s="149" t="s">
        <v>214</v>
      </c>
      <c r="P2457" s="149" t="s">
        <v>53</v>
      </c>
      <c r="Q2457" s="149"/>
      <c r="R2457" s="149" t="s">
        <v>11170</v>
      </c>
      <c r="S2457" s="149" t="s">
        <v>6852</v>
      </c>
      <c r="T2457" s="149" t="s">
        <v>414</v>
      </c>
      <c r="U2457" s="149" t="s">
        <v>267</v>
      </c>
      <c r="V2457" s="149"/>
      <c r="W2457" s="149"/>
      <c r="X2457" s="149" t="s">
        <v>336</v>
      </c>
      <c r="Y2457" s="149"/>
      <c r="Z2457" s="149"/>
      <c r="AA2457" s="149"/>
      <c r="AB2457" s="149" t="s">
        <v>269</v>
      </c>
      <c r="AC2457" s="149" t="s">
        <v>270</v>
      </c>
      <c r="AD2457" s="149" t="s">
        <v>414</v>
      </c>
      <c r="AE2457" s="149" t="s">
        <v>271</v>
      </c>
      <c r="AF2457" s="149"/>
      <c r="AG2457" s="149" t="s">
        <v>1098</v>
      </c>
      <c r="AH2457" s="149" t="s">
        <v>273</v>
      </c>
      <c r="AI2457" s="158">
        <v>21</v>
      </c>
      <c r="AJ2457" s="149"/>
      <c r="AK2457" s="159" t="s">
        <v>274</v>
      </c>
      <c r="AL2457" s="159" t="s">
        <v>274</v>
      </c>
      <c r="AM2457" s="149" t="s">
        <v>274</v>
      </c>
      <c r="AN2457" s="160">
        <v>4</v>
      </c>
      <c r="AO2457" s="149"/>
      <c r="AP2457" s="149" t="s">
        <v>274</v>
      </c>
      <c r="AQ2457" s="149" t="s">
        <v>275</v>
      </c>
      <c r="AR2457" s="158">
        <v>1</v>
      </c>
      <c r="AS2457" s="149" t="s">
        <v>275</v>
      </c>
      <c r="AT2457" s="149" t="s">
        <v>276</v>
      </c>
      <c r="AU2457" s="161">
        <v>1</v>
      </c>
      <c r="AV2457" s="159">
        <v>77876.11</v>
      </c>
      <c r="AW2457" s="159">
        <v>3115.04</v>
      </c>
      <c r="AX2457" s="149" t="s">
        <v>274</v>
      </c>
      <c r="AY2457" s="159">
        <v>778.76</v>
      </c>
      <c r="AZ2457" s="159">
        <v>778.76</v>
      </c>
      <c r="BA2457" s="159">
        <v>3115.04</v>
      </c>
      <c r="BB2457" s="159">
        <v>16353.96</v>
      </c>
      <c r="BC2457" s="162" t="s">
        <v>274</v>
      </c>
      <c r="BD2457" s="162">
        <v>0</v>
      </c>
      <c r="BE2457" s="159">
        <v>61522.15</v>
      </c>
      <c r="BF2457" s="159">
        <v>61522.15</v>
      </c>
      <c r="BG2457" s="159">
        <v>77876.11</v>
      </c>
    </row>
    <row r="2458" ht="28.05" customHeight="1" spans="1:59">
      <c r="A2458" s="149"/>
      <c r="B2458" s="149"/>
      <c r="C2458" s="149"/>
      <c r="D2458" s="149" t="s">
        <v>3726</v>
      </c>
      <c r="E2458" s="340" t="s">
        <v>11171</v>
      </c>
      <c r="F2458" s="149" t="s">
        <v>3726</v>
      </c>
      <c r="G2458" s="149" t="s">
        <v>11172</v>
      </c>
      <c r="H2458" s="149" t="s">
        <v>11173</v>
      </c>
      <c r="I2458" s="149" t="s">
        <v>11174</v>
      </c>
      <c r="J2458" s="149" t="s">
        <v>11175</v>
      </c>
      <c r="K2458" s="149"/>
      <c r="L2458" s="149" t="s">
        <v>287</v>
      </c>
      <c r="M2458" s="149"/>
      <c r="N2458" s="149" t="s">
        <v>263</v>
      </c>
      <c r="O2458" s="149" t="s">
        <v>214</v>
      </c>
      <c r="P2458" s="149" t="s">
        <v>53</v>
      </c>
      <c r="Q2458" s="149"/>
      <c r="R2458" s="149" t="s">
        <v>333</v>
      </c>
      <c r="S2458" s="149" t="s">
        <v>289</v>
      </c>
      <c r="T2458" s="149" t="s">
        <v>10786</v>
      </c>
      <c r="U2458" s="149" t="s">
        <v>267</v>
      </c>
      <c r="V2458" s="149"/>
      <c r="W2458" s="149"/>
      <c r="X2458" s="149" t="s">
        <v>336</v>
      </c>
      <c r="Y2458" s="149"/>
      <c r="Z2458" s="149"/>
      <c r="AA2458" s="149"/>
      <c r="AB2458" s="149" t="s">
        <v>269</v>
      </c>
      <c r="AC2458" s="149" t="s">
        <v>318</v>
      </c>
      <c r="AD2458" s="149" t="s">
        <v>10786</v>
      </c>
      <c r="AE2458" s="149" t="s">
        <v>271</v>
      </c>
      <c r="AF2458" s="149"/>
      <c r="AG2458" s="149" t="s">
        <v>1098</v>
      </c>
      <c r="AH2458" s="149" t="s">
        <v>273</v>
      </c>
      <c r="AI2458" s="158">
        <v>96</v>
      </c>
      <c r="AJ2458" s="149"/>
      <c r="AK2458" s="159" t="s">
        <v>274</v>
      </c>
      <c r="AL2458" s="159" t="s">
        <v>274</v>
      </c>
      <c r="AM2458" s="149" t="s">
        <v>274</v>
      </c>
      <c r="AN2458" s="160">
        <v>4</v>
      </c>
      <c r="AO2458" s="149"/>
      <c r="AP2458" s="149" t="s">
        <v>274</v>
      </c>
      <c r="AQ2458" s="149" t="s">
        <v>275</v>
      </c>
      <c r="AR2458" s="158">
        <v>1</v>
      </c>
      <c r="AS2458" s="149" t="s">
        <v>275</v>
      </c>
      <c r="AT2458" s="149" t="s">
        <v>276</v>
      </c>
      <c r="AU2458" s="161">
        <v>1</v>
      </c>
      <c r="AV2458" s="159">
        <v>97478.99</v>
      </c>
      <c r="AW2458" s="159">
        <v>3899.16</v>
      </c>
      <c r="AX2458" s="149" t="s">
        <v>274</v>
      </c>
      <c r="AY2458" s="162">
        <v>0</v>
      </c>
      <c r="AZ2458" s="162" t="s">
        <v>274</v>
      </c>
      <c r="BA2458" s="162">
        <v>0</v>
      </c>
      <c r="BB2458" s="159">
        <v>93579.83</v>
      </c>
      <c r="BC2458" s="162" t="s">
        <v>274</v>
      </c>
      <c r="BD2458" s="162">
        <v>0</v>
      </c>
      <c r="BE2458" s="159">
        <v>3899.16</v>
      </c>
      <c r="BF2458" s="159">
        <v>3899.16</v>
      </c>
      <c r="BG2458" s="159">
        <v>97478.99</v>
      </c>
    </row>
    <row r="2459" ht="28.05" customHeight="1" spans="1:59">
      <c r="A2459" s="149"/>
      <c r="B2459" s="149"/>
      <c r="C2459" s="149"/>
      <c r="D2459" s="149" t="s">
        <v>3726</v>
      </c>
      <c r="E2459" s="340" t="s">
        <v>11176</v>
      </c>
      <c r="F2459" s="149" t="s">
        <v>3726</v>
      </c>
      <c r="G2459" s="149" t="s">
        <v>11177</v>
      </c>
      <c r="H2459" s="149" t="s">
        <v>11178</v>
      </c>
      <c r="I2459" s="149" t="s">
        <v>11179</v>
      </c>
      <c r="J2459" s="149" t="s">
        <v>11180</v>
      </c>
      <c r="K2459" s="149"/>
      <c r="L2459" s="149" t="s">
        <v>287</v>
      </c>
      <c r="M2459" s="149"/>
      <c r="N2459" s="149" t="s">
        <v>263</v>
      </c>
      <c r="O2459" s="149" t="s">
        <v>214</v>
      </c>
      <c r="P2459" s="149" t="s">
        <v>53</v>
      </c>
      <c r="Q2459" s="149"/>
      <c r="R2459" s="149" t="s">
        <v>333</v>
      </c>
      <c r="S2459" s="149" t="s">
        <v>289</v>
      </c>
      <c r="T2459" s="149" t="s">
        <v>10259</v>
      </c>
      <c r="U2459" s="149" t="s">
        <v>267</v>
      </c>
      <c r="V2459" s="149"/>
      <c r="W2459" s="149"/>
      <c r="X2459" s="149" t="s">
        <v>336</v>
      </c>
      <c r="Y2459" s="149"/>
      <c r="Z2459" s="149"/>
      <c r="AA2459" s="149"/>
      <c r="AB2459" s="149" t="s">
        <v>269</v>
      </c>
      <c r="AC2459" s="149" t="s">
        <v>318</v>
      </c>
      <c r="AD2459" s="149" t="s">
        <v>10259</v>
      </c>
      <c r="AE2459" s="149" t="s">
        <v>271</v>
      </c>
      <c r="AF2459" s="149"/>
      <c r="AG2459" s="149" t="s">
        <v>1098</v>
      </c>
      <c r="AH2459" s="149" t="s">
        <v>273</v>
      </c>
      <c r="AI2459" s="158">
        <v>96</v>
      </c>
      <c r="AJ2459" s="149"/>
      <c r="AK2459" s="159" t="s">
        <v>274</v>
      </c>
      <c r="AL2459" s="159" t="s">
        <v>274</v>
      </c>
      <c r="AM2459" s="149" t="s">
        <v>274</v>
      </c>
      <c r="AN2459" s="160">
        <v>4</v>
      </c>
      <c r="AO2459" s="149"/>
      <c r="AP2459" s="149" t="s">
        <v>274</v>
      </c>
      <c r="AQ2459" s="149" t="s">
        <v>275</v>
      </c>
      <c r="AR2459" s="158">
        <v>1</v>
      </c>
      <c r="AS2459" s="149" t="s">
        <v>275</v>
      </c>
      <c r="AT2459" s="149" t="s">
        <v>276</v>
      </c>
      <c r="AU2459" s="161">
        <v>1</v>
      </c>
      <c r="AV2459" s="159">
        <v>124786.32</v>
      </c>
      <c r="AW2459" s="159">
        <v>4991.45</v>
      </c>
      <c r="AX2459" s="149" t="s">
        <v>274</v>
      </c>
      <c r="AY2459" s="162">
        <v>0</v>
      </c>
      <c r="AZ2459" s="162" t="s">
        <v>274</v>
      </c>
      <c r="BA2459" s="162">
        <v>0</v>
      </c>
      <c r="BB2459" s="159">
        <v>119794.87</v>
      </c>
      <c r="BC2459" s="162" t="s">
        <v>274</v>
      </c>
      <c r="BD2459" s="162">
        <v>0</v>
      </c>
      <c r="BE2459" s="159">
        <v>4991.45</v>
      </c>
      <c r="BF2459" s="159">
        <v>4991.45</v>
      </c>
      <c r="BG2459" s="159">
        <v>124786.32</v>
      </c>
    </row>
    <row r="2460" ht="28.05" customHeight="1" spans="1:59">
      <c r="A2460" s="149"/>
      <c r="B2460" s="149"/>
      <c r="C2460" s="149"/>
      <c r="D2460" s="149" t="s">
        <v>3726</v>
      </c>
      <c r="E2460" s="340" t="s">
        <v>11181</v>
      </c>
      <c r="F2460" s="149" t="s">
        <v>3726</v>
      </c>
      <c r="G2460" s="149" t="s">
        <v>11182</v>
      </c>
      <c r="H2460" s="149" t="s">
        <v>11137</v>
      </c>
      <c r="I2460" s="149" t="s">
        <v>11183</v>
      </c>
      <c r="J2460" s="149" t="s">
        <v>11184</v>
      </c>
      <c r="K2460" s="149"/>
      <c r="L2460" s="149" t="s">
        <v>262</v>
      </c>
      <c r="M2460" s="149"/>
      <c r="N2460" s="149" t="s">
        <v>263</v>
      </c>
      <c r="O2460" s="149" t="s">
        <v>214</v>
      </c>
      <c r="P2460" s="149" t="s">
        <v>53</v>
      </c>
      <c r="Q2460" s="149"/>
      <c r="R2460" s="149" t="s">
        <v>62</v>
      </c>
      <c r="S2460" s="149" t="s">
        <v>3872</v>
      </c>
      <c r="T2460" s="149" t="s">
        <v>857</v>
      </c>
      <c r="U2460" s="149" t="s">
        <v>267</v>
      </c>
      <c r="V2460" s="149"/>
      <c r="W2460" s="149"/>
      <c r="X2460" s="149" t="s">
        <v>268</v>
      </c>
      <c r="Y2460" s="149"/>
      <c r="Z2460" s="149"/>
      <c r="AA2460" s="149"/>
      <c r="AB2460" s="149" t="s">
        <v>269</v>
      </c>
      <c r="AC2460" s="149" t="s">
        <v>318</v>
      </c>
      <c r="AD2460" s="149" t="s">
        <v>857</v>
      </c>
      <c r="AE2460" s="149" t="s">
        <v>271</v>
      </c>
      <c r="AF2460" s="149"/>
      <c r="AG2460" s="149" t="s">
        <v>1098</v>
      </c>
      <c r="AH2460" s="149" t="s">
        <v>273</v>
      </c>
      <c r="AI2460" s="158">
        <v>96</v>
      </c>
      <c r="AJ2460" s="149"/>
      <c r="AK2460" s="159" t="s">
        <v>274</v>
      </c>
      <c r="AL2460" s="159" t="s">
        <v>274</v>
      </c>
      <c r="AM2460" s="149" t="s">
        <v>274</v>
      </c>
      <c r="AN2460" s="160">
        <v>4</v>
      </c>
      <c r="AO2460" s="149"/>
      <c r="AP2460" s="149" t="s">
        <v>274</v>
      </c>
      <c r="AQ2460" s="149" t="s">
        <v>275</v>
      </c>
      <c r="AR2460" s="158">
        <v>1</v>
      </c>
      <c r="AS2460" s="149" t="s">
        <v>275</v>
      </c>
      <c r="AT2460" s="149" t="s">
        <v>276</v>
      </c>
      <c r="AU2460" s="161">
        <v>1</v>
      </c>
      <c r="AV2460" s="159">
        <v>6837.61</v>
      </c>
      <c r="AW2460" s="159">
        <v>273.5</v>
      </c>
      <c r="AX2460" s="149" t="s">
        <v>274</v>
      </c>
      <c r="AY2460" s="162">
        <v>0</v>
      </c>
      <c r="AZ2460" s="162" t="s">
        <v>274</v>
      </c>
      <c r="BA2460" s="162">
        <v>0</v>
      </c>
      <c r="BB2460" s="159">
        <v>6564.11</v>
      </c>
      <c r="BC2460" s="162" t="s">
        <v>274</v>
      </c>
      <c r="BD2460" s="162">
        <v>0</v>
      </c>
      <c r="BE2460" s="159">
        <v>273.5</v>
      </c>
      <c r="BF2460" s="159">
        <v>273.5</v>
      </c>
      <c r="BG2460" s="159">
        <v>6837.61</v>
      </c>
    </row>
    <row r="2461" ht="28.05" customHeight="1" spans="1:59">
      <c r="A2461" s="149"/>
      <c r="B2461" s="149"/>
      <c r="C2461" s="149"/>
      <c r="D2461" s="149" t="s">
        <v>3726</v>
      </c>
      <c r="E2461" s="340" t="s">
        <v>11185</v>
      </c>
      <c r="F2461" s="149" t="s">
        <v>3726</v>
      </c>
      <c r="G2461" s="149" t="s">
        <v>11186</v>
      </c>
      <c r="H2461" s="149" t="s">
        <v>10901</v>
      </c>
      <c r="I2461" s="149" t="s">
        <v>11063</v>
      </c>
      <c r="J2461" s="149" t="s">
        <v>11187</v>
      </c>
      <c r="K2461" s="149"/>
      <c r="L2461" s="149" t="s">
        <v>262</v>
      </c>
      <c r="M2461" s="149"/>
      <c r="N2461" s="149" t="s">
        <v>263</v>
      </c>
      <c r="O2461" s="149" t="s">
        <v>214</v>
      </c>
      <c r="P2461" s="149" t="s">
        <v>53</v>
      </c>
      <c r="Q2461" s="149"/>
      <c r="R2461" s="149" t="s">
        <v>4231</v>
      </c>
      <c r="S2461" s="149" t="s">
        <v>10904</v>
      </c>
      <c r="T2461" s="149" t="s">
        <v>142</v>
      </c>
      <c r="U2461" s="149" t="s">
        <v>267</v>
      </c>
      <c r="V2461" s="149"/>
      <c r="W2461" s="149"/>
      <c r="X2461" s="149" t="s">
        <v>268</v>
      </c>
      <c r="Y2461" s="149"/>
      <c r="Z2461" s="149"/>
      <c r="AA2461" s="149"/>
      <c r="AB2461" s="149" t="s">
        <v>269</v>
      </c>
      <c r="AC2461" s="149" t="s">
        <v>270</v>
      </c>
      <c r="AD2461" s="149" t="s">
        <v>142</v>
      </c>
      <c r="AE2461" s="149" t="s">
        <v>271</v>
      </c>
      <c r="AF2461" s="149"/>
      <c r="AG2461" s="149" t="s">
        <v>1098</v>
      </c>
      <c r="AH2461" s="149" t="s">
        <v>273</v>
      </c>
      <c r="AI2461" s="158">
        <v>78</v>
      </c>
      <c r="AJ2461" s="149"/>
      <c r="AK2461" s="159" t="s">
        <v>274</v>
      </c>
      <c r="AL2461" s="159" t="s">
        <v>274</v>
      </c>
      <c r="AM2461" s="149" t="s">
        <v>274</v>
      </c>
      <c r="AN2461" s="160">
        <v>4</v>
      </c>
      <c r="AO2461" s="149"/>
      <c r="AP2461" s="149" t="s">
        <v>274</v>
      </c>
      <c r="AQ2461" s="149" t="s">
        <v>275</v>
      </c>
      <c r="AR2461" s="158">
        <v>1</v>
      </c>
      <c r="AS2461" s="149" t="s">
        <v>275</v>
      </c>
      <c r="AT2461" s="149" t="s">
        <v>276</v>
      </c>
      <c r="AU2461" s="161">
        <v>1</v>
      </c>
      <c r="AV2461" s="159">
        <v>2345.13</v>
      </c>
      <c r="AW2461" s="159">
        <v>93.81</v>
      </c>
      <c r="AX2461" s="149" t="s">
        <v>274</v>
      </c>
      <c r="AY2461" s="159">
        <v>24.52</v>
      </c>
      <c r="AZ2461" s="159">
        <v>24.52</v>
      </c>
      <c r="BA2461" s="159">
        <v>98.08</v>
      </c>
      <c r="BB2461" s="159">
        <v>1809.93</v>
      </c>
      <c r="BC2461" s="162" t="s">
        <v>274</v>
      </c>
      <c r="BD2461" s="162">
        <v>0</v>
      </c>
      <c r="BE2461" s="159">
        <v>535.2</v>
      </c>
      <c r="BF2461" s="159">
        <v>535.2</v>
      </c>
      <c r="BG2461" s="159">
        <v>2345.13</v>
      </c>
    </row>
    <row r="2462" ht="28.05" customHeight="1" spans="1:59">
      <c r="A2462" s="149"/>
      <c r="B2462" s="149"/>
      <c r="C2462" s="149"/>
      <c r="D2462" s="149" t="s">
        <v>3726</v>
      </c>
      <c r="E2462" s="340" t="s">
        <v>11188</v>
      </c>
      <c r="F2462" s="149" t="s">
        <v>3726</v>
      </c>
      <c r="G2462" s="149" t="s">
        <v>11189</v>
      </c>
      <c r="H2462" s="149" t="s">
        <v>10732</v>
      </c>
      <c r="I2462" s="149" t="s">
        <v>11190</v>
      </c>
      <c r="J2462" s="149" t="s">
        <v>11191</v>
      </c>
      <c r="K2462" s="149"/>
      <c r="L2462" s="149" t="s">
        <v>287</v>
      </c>
      <c r="M2462" s="149"/>
      <c r="N2462" s="149" t="s">
        <v>263</v>
      </c>
      <c r="O2462" s="149" t="s">
        <v>214</v>
      </c>
      <c r="P2462" s="149" t="s">
        <v>53</v>
      </c>
      <c r="Q2462" s="149"/>
      <c r="R2462" s="149" t="s">
        <v>3921</v>
      </c>
      <c r="S2462" s="149" t="s">
        <v>5890</v>
      </c>
      <c r="T2462" s="149" t="s">
        <v>3699</v>
      </c>
      <c r="U2462" s="149" t="s">
        <v>267</v>
      </c>
      <c r="V2462" s="149"/>
      <c r="W2462" s="149"/>
      <c r="X2462" s="149" t="s">
        <v>336</v>
      </c>
      <c r="Y2462" s="149"/>
      <c r="Z2462" s="149"/>
      <c r="AA2462" s="149"/>
      <c r="AB2462" s="149" t="s">
        <v>269</v>
      </c>
      <c r="AC2462" s="149" t="s">
        <v>270</v>
      </c>
      <c r="AD2462" s="149" t="s">
        <v>3699</v>
      </c>
      <c r="AE2462" s="149" t="s">
        <v>271</v>
      </c>
      <c r="AF2462" s="149"/>
      <c r="AG2462" s="149" t="s">
        <v>1098</v>
      </c>
      <c r="AH2462" s="149" t="s">
        <v>273</v>
      </c>
      <c r="AI2462" s="158">
        <v>67</v>
      </c>
      <c r="AJ2462" s="149"/>
      <c r="AK2462" s="159" t="s">
        <v>274</v>
      </c>
      <c r="AL2462" s="159" t="s">
        <v>274</v>
      </c>
      <c r="AM2462" s="149" t="s">
        <v>274</v>
      </c>
      <c r="AN2462" s="160">
        <v>4</v>
      </c>
      <c r="AO2462" s="149"/>
      <c r="AP2462" s="149" t="s">
        <v>274</v>
      </c>
      <c r="AQ2462" s="149" t="s">
        <v>275</v>
      </c>
      <c r="AR2462" s="158">
        <v>1</v>
      </c>
      <c r="AS2462" s="149" t="s">
        <v>275</v>
      </c>
      <c r="AT2462" s="149" t="s">
        <v>276</v>
      </c>
      <c r="AU2462" s="161">
        <v>1</v>
      </c>
      <c r="AV2462" s="159">
        <v>5862.07</v>
      </c>
      <c r="AW2462" s="159">
        <v>234.48</v>
      </c>
      <c r="AX2462" s="149" t="s">
        <v>274</v>
      </c>
      <c r="AY2462" s="159">
        <v>60.4</v>
      </c>
      <c r="AZ2462" s="159">
        <v>60.4</v>
      </c>
      <c r="BA2462" s="159">
        <v>241.6</v>
      </c>
      <c r="BB2462" s="159">
        <v>3876.04</v>
      </c>
      <c r="BC2462" s="162" t="s">
        <v>274</v>
      </c>
      <c r="BD2462" s="162">
        <v>0</v>
      </c>
      <c r="BE2462" s="159">
        <v>1986.03</v>
      </c>
      <c r="BF2462" s="159">
        <v>1986.03</v>
      </c>
      <c r="BG2462" s="159">
        <v>5862.07</v>
      </c>
    </row>
    <row r="2463" ht="28.05" customHeight="1" spans="1:59">
      <c r="A2463" s="149"/>
      <c r="B2463" s="149"/>
      <c r="C2463" s="149"/>
      <c r="D2463" s="149" t="s">
        <v>3726</v>
      </c>
      <c r="E2463" s="340" t="s">
        <v>11192</v>
      </c>
      <c r="F2463" s="149" t="s">
        <v>3726</v>
      </c>
      <c r="G2463" s="149" t="s">
        <v>11193</v>
      </c>
      <c r="H2463" s="149" t="s">
        <v>10808</v>
      </c>
      <c r="I2463" s="149" t="s">
        <v>9460</v>
      </c>
      <c r="J2463" s="149" t="s">
        <v>11194</v>
      </c>
      <c r="K2463" s="149"/>
      <c r="L2463" s="149" t="s">
        <v>287</v>
      </c>
      <c r="M2463" s="149"/>
      <c r="N2463" s="149" t="s">
        <v>263</v>
      </c>
      <c r="O2463" s="149" t="s">
        <v>214</v>
      </c>
      <c r="P2463" s="149" t="s">
        <v>53</v>
      </c>
      <c r="Q2463" s="149"/>
      <c r="R2463" s="149" t="s">
        <v>11195</v>
      </c>
      <c r="S2463" s="149" t="s">
        <v>6852</v>
      </c>
      <c r="T2463" s="149" t="s">
        <v>414</v>
      </c>
      <c r="U2463" s="149" t="s">
        <v>267</v>
      </c>
      <c r="V2463" s="149"/>
      <c r="W2463" s="149"/>
      <c r="X2463" s="149" t="s">
        <v>336</v>
      </c>
      <c r="Y2463" s="149"/>
      <c r="Z2463" s="149"/>
      <c r="AA2463" s="149"/>
      <c r="AB2463" s="149" t="s">
        <v>269</v>
      </c>
      <c r="AC2463" s="149" t="s">
        <v>270</v>
      </c>
      <c r="AD2463" s="149" t="s">
        <v>414</v>
      </c>
      <c r="AE2463" s="149" t="s">
        <v>271</v>
      </c>
      <c r="AF2463" s="149"/>
      <c r="AG2463" s="149" t="s">
        <v>1098</v>
      </c>
      <c r="AH2463" s="149" t="s">
        <v>273</v>
      </c>
      <c r="AI2463" s="158">
        <v>21</v>
      </c>
      <c r="AJ2463" s="149"/>
      <c r="AK2463" s="159" t="s">
        <v>274</v>
      </c>
      <c r="AL2463" s="159" t="s">
        <v>274</v>
      </c>
      <c r="AM2463" s="149" t="s">
        <v>274</v>
      </c>
      <c r="AN2463" s="160">
        <v>4</v>
      </c>
      <c r="AO2463" s="149"/>
      <c r="AP2463" s="149" t="s">
        <v>274</v>
      </c>
      <c r="AQ2463" s="149" t="s">
        <v>275</v>
      </c>
      <c r="AR2463" s="158">
        <v>1</v>
      </c>
      <c r="AS2463" s="149" t="s">
        <v>275</v>
      </c>
      <c r="AT2463" s="149" t="s">
        <v>276</v>
      </c>
      <c r="AU2463" s="161">
        <v>1</v>
      </c>
      <c r="AV2463" s="159">
        <v>77876.11</v>
      </c>
      <c r="AW2463" s="159">
        <v>3115.04</v>
      </c>
      <c r="AX2463" s="149" t="s">
        <v>274</v>
      </c>
      <c r="AY2463" s="159">
        <v>778.76</v>
      </c>
      <c r="AZ2463" s="159">
        <v>778.76</v>
      </c>
      <c r="BA2463" s="159">
        <v>3115.04</v>
      </c>
      <c r="BB2463" s="159">
        <v>16353.96</v>
      </c>
      <c r="BC2463" s="162" t="s">
        <v>274</v>
      </c>
      <c r="BD2463" s="162">
        <v>0</v>
      </c>
      <c r="BE2463" s="159">
        <v>61522.15</v>
      </c>
      <c r="BF2463" s="159">
        <v>61522.15</v>
      </c>
      <c r="BG2463" s="159">
        <v>77876.11</v>
      </c>
    </row>
    <row r="2464" ht="28.05" customHeight="1" spans="1:59">
      <c r="A2464" s="149"/>
      <c r="B2464" s="149"/>
      <c r="C2464" s="149"/>
      <c r="D2464" s="149" t="s">
        <v>3726</v>
      </c>
      <c r="E2464" s="340" t="s">
        <v>11196</v>
      </c>
      <c r="F2464" s="149" t="s">
        <v>3726</v>
      </c>
      <c r="G2464" s="149" t="s">
        <v>11197</v>
      </c>
      <c r="H2464" s="149" t="s">
        <v>11198</v>
      </c>
      <c r="I2464" s="149" t="s">
        <v>9460</v>
      </c>
      <c r="J2464" s="149" t="s">
        <v>11199</v>
      </c>
      <c r="K2464" s="149"/>
      <c r="L2464" s="149" t="s">
        <v>287</v>
      </c>
      <c r="M2464" s="149"/>
      <c r="N2464" s="149" t="s">
        <v>263</v>
      </c>
      <c r="O2464" s="149" t="s">
        <v>214</v>
      </c>
      <c r="P2464" s="149" t="s">
        <v>53</v>
      </c>
      <c r="Q2464" s="149"/>
      <c r="R2464" s="149" t="s">
        <v>11200</v>
      </c>
      <c r="S2464" s="149" t="s">
        <v>6852</v>
      </c>
      <c r="T2464" s="149" t="s">
        <v>414</v>
      </c>
      <c r="U2464" s="149" t="s">
        <v>267</v>
      </c>
      <c r="V2464" s="149"/>
      <c r="W2464" s="149"/>
      <c r="X2464" s="149" t="s">
        <v>336</v>
      </c>
      <c r="Y2464" s="149"/>
      <c r="Z2464" s="149"/>
      <c r="AA2464" s="149"/>
      <c r="AB2464" s="149" t="s">
        <v>269</v>
      </c>
      <c r="AC2464" s="149" t="s">
        <v>270</v>
      </c>
      <c r="AD2464" s="149" t="s">
        <v>414</v>
      </c>
      <c r="AE2464" s="149" t="s">
        <v>271</v>
      </c>
      <c r="AF2464" s="149"/>
      <c r="AG2464" s="149" t="s">
        <v>1098</v>
      </c>
      <c r="AH2464" s="149" t="s">
        <v>273</v>
      </c>
      <c r="AI2464" s="158">
        <v>21</v>
      </c>
      <c r="AJ2464" s="149"/>
      <c r="AK2464" s="159" t="s">
        <v>274</v>
      </c>
      <c r="AL2464" s="159" t="s">
        <v>274</v>
      </c>
      <c r="AM2464" s="149" t="s">
        <v>274</v>
      </c>
      <c r="AN2464" s="160">
        <v>4</v>
      </c>
      <c r="AO2464" s="149"/>
      <c r="AP2464" s="149" t="s">
        <v>274</v>
      </c>
      <c r="AQ2464" s="149" t="s">
        <v>275</v>
      </c>
      <c r="AR2464" s="158">
        <v>1</v>
      </c>
      <c r="AS2464" s="149" t="s">
        <v>275</v>
      </c>
      <c r="AT2464" s="149" t="s">
        <v>276</v>
      </c>
      <c r="AU2464" s="161">
        <v>1</v>
      </c>
      <c r="AV2464" s="159">
        <v>77876.11</v>
      </c>
      <c r="AW2464" s="159">
        <v>3115.04</v>
      </c>
      <c r="AX2464" s="149" t="s">
        <v>274</v>
      </c>
      <c r="AY2464" s="159">
        <v>778.76</v>
      </c>
      <c r="AZ2464" s="159">
        <v>778.76</v>
      </c>
      <c r="BA2464" s="159">
        <v>3115.04</v>
      </c>
      <c r="BB2464" s="159">
        <v>16353.96</v>
      </c>
      <c r="BC2464" s="162" t="s">
        <v>274</v>
      </c>
      <c r="BD2464" s="162">
        <v>0</v>
      </c>
      <c r="BE2464" s="159">
        <v>61522.15</v>
      </c>
      <c r="BF2464" s="159">
        <v>61522.15</v>
      </c>
      <c r="BG2464" s="159">
        <v>77876.11</v>
      </c>
    </row>
    <row r="2465" ht="28.05" customHeight="1" spans="1:59">
      <c r="A2465" s="149"/>
      <c r="B2465" s="149"/>
      <c r="C2465" s="149"/>
      <c r="D2465" s="149" t="s">
        <v>3726</v>
      </c>
      <c r="E2465" s="340" t="s">
        <v>11201</v>
      </c>
      <c r="F2465" s="149" t="s">
        <v>3726</v>
      </c>
      <c r="G2465" s="149" t="s">
        <v>11202</v>
      </c>
      <c r="H2465" s="149" t="s">
        <v>11203</v>
      </c>
      <c r="I2465" s="149" t="s">
        <v>11204</v>
      </c>
      <c r="J2465" s="149" t="s">
        <v>11205</v>
      </c>
      <c r="K2465" s="149"/>
      <c r="L2465" s="149" t="s">
        <v>262</v>
      </c>
      <c r="M2465" s="149"/>
      <c r="N2465" s="149" t="s">
        <v>263</v>
      </c>
      <c r="O2465" s="149" t="s">
        <v>214</v>
      </c>
      <c r="P2465" s="149" t="s">
        <v>53</v>
      </c>
      <c r="Q2465" s="149"/>
      <c r="R2465" s="149" t="s">
        <v>62</v>
      </c>
      <c r="S2465" s="149" t="s">
        <v>3872</v>
      </c>
      <c r="T2465" s="149" t="s">
        <v>857</v>
      </c>
      <c r="U2465" s="149" t="s">
        <v>267</v>
      </c>
      <c r="V2465" s="149"/>
      <c r="W2465" s="149"/>
      <c r="X2465" s="149" t="s">
        <v>268</v>
      </c>
      <c r="Y2465" s="149"/>
      <c r="Z2465" s="149"/>
      <c r="AA2465" s="149"/>
      <c r="AB2465" s="149" t="s">
        <v>269</v>
      </c>
      <c r="AC2465" s="149" t="s">
        <v>318</v>
      </c>
      <c r="AD2465" s="149" t="s">
        <v>857</v>
      </c>
      <c r="AE2465" s="149" t="s">
        <v>271</v>
      </c>
      <c r="AF2465" s="149"/>
      <c r="AG2465" s="149" t="s">
        <v>1098</v>
      </c>
      <c r="AH2465" s="149" t="s">
        <v>273</v>
      </c>
      <c r="AI2465" s="158">
        <v>96</v>
      </c>
      <c r="AJ2465" s="149"/>
      <c r="AK2465" s="159" t="s">
        <v>274</v>
      </c>
      <c r="AL2465" s="159" t="s">
        <v>274</v>
      </c>
      <c r="AM2465" s="149" t="s">
        <v>274</v>
      </c>
      <c r="AN2465" s="160">
        <v>4</v>
      </c>
      <c r="AO2465" s="149"/>
      <c r="AP2465" s="149" t="s">
        <v>274</v>
      </c>
      <c r="AQ2465" s="149" t="s">
        <v>275</v>
      </c>
      <c r="AR2465" s="158">
        <v>1</v>
      </c>
      <c r="AS2465" s="149" t="s">
        <v>275</v>
      </c>
      <c r="AT2465" s="149" t="s">
        <v>276</v>
      </c>
      <c r="AU2465" s="161">
        <v>1</v>
      </c>
      <c r="AV2465" s="159">
        <v>6837.61</v>
      </c>
      <c r="AW2465" s="159">
        <v>273.5</v>
      </c>
      <c r="AX2465" s="149" t="s">
        <v>274</v>
      </c>
      <c r="AY2465" s="162">
        <v>0</v>
      </c>
      <c r="AZ2465" s="162" t="s">
        <v>274</v>
      </c>
      <c r="BA2465" s="162">
        <v>0</v>
      </c>
      <c r="BB2465" s="159">
        <v>6564.11</v>
      </c>
      <c r="BC2465" s="162" t="s">
        <v>274</v>
      </c>
      <c r="BD2465" s="162">
        <v>0</v>
      </c>
      <c r="BE2465" s="159">
        <v>273.5</v>
      </c>
      <c r="BF2465" s="159">
        <v>273.5</v>
      </c>
      <c r="BG2465" s="159">
        <v>6837.61</v>
      </c>
    </row>
    <row r="2466" ht="28.05" customHeight="1" spans="1:59">
      <c r="A2466" s="149"/>
      <c r="B2466" s="149"/>
      <c r="C2466" s="149"/>
      <c r="D2466" s="149" t="s">
        <v>3726</v>
      </c>
      <c r="E2466" s="340" t="s">
        <v>11206</v>
      </c>
      <c r="F2466" s="149" t="s">
        <v>3726</v>
      </c>
      <c r="G2466" s="149" t="s">
        <v>11207</v>
      </c>
      <c r="H2466" s="149" t="s">
        <v>10732</v>
      </c>
      <c r="I2466" s="149" t="s">
        <v>11190</v>
      </c>
      <c r="J2466" s="149" t="s">
        <v>11208</v>
      </c>
      <c r="K2466" s="149"/>
      <c r="L2466" s="149" t="s">
        <v>287</v>
      </c>
      <c r="M2466" s="149"/>
      <c r="N2466" s="149" t="s">
        <v>263</v>
      </c>
      <c r="O2466" s="149" t="s">
        <v>214</v>
      </c>
      <c r="P2466" s="149" t="s">
        <v>53</v>
      </c>
      <c r="Q2466" s="149"/>
      <c r="R2466" s="149" t="s">
        <v>3921</v>
      </c>
      <c r="S2466" s="149" t="s">
        <v>5890</v>
      </c>
      <c r="T2466" s="149" t="s">
        <v>3699</v>
      </c>
      <c r="U2466" s="149" t="s">
        <v>267</v>
      </c>
      <c r="V2466" s="149"/>
      <c r="W2466" s="149"/>
      <c r="X2466" s="149" t="s">
        <v>336</v>
      </c>
      <c r="Y2466" s="149"/>
      <c r="Z2466" s="149"/>
      <c r="AA2466" s="149"/>
      <c r="AB2466" s="149" t="s">
        <v>269</v>
      </c>
      <c r="AC2466" s="149" t="s">
        <v>270</v>
      </c>
      <c r="AD2466" s="149" t="s">
        <v>3699</v>
      </c>
      <c r="AE2466" s="149" t="s">
        <v>271</v>
      </c>
      <c r="AF2466" s="149"/>
      <c r="AG2466" s="149" t="s">
        <v>1098</v>
      </c>
      <c r="AH2466" s="149" t="s">
        <v>273</v>
      </c>
      <c r="AI2466" s="158">
        <v>67</v>
      </c>
      <c r="AJ2466" s="149"/>
      <c r="AK2466" s="159" t="s">
        <v>274</v>
      </c>
      <c r="AL2466" s="159" t="s">
        <v>274</v>
      </c>
      <c r="AM2466" s="149" t="s">
        <v>274</v>
      </c>
      <c r="AN2466" s="160">
        <v>4</v>
      </c>
      <c r="AO2466" s="149"/>
      <c r="AP2466" s="149" t="s">
        <v>274</v>
      </c>
      <c r="AQ2466" s="149" t="s">
        <v>275</v>
      </c>
      <c r="AR2466" s="158">
        <v>1</v>
      </c>
      <c r="AS2466" s="149" t="s">
        <v>275</v>
      </c>
      <c r="AT2466" s="149" t="s">
        <v>276</v>
      </c>
      <c r="AU2466" s="161">
        <v>1</v>
      </c>
      <c r="AV2466" s="159">
        <v>5862.07</v>
      </c>
      <c r="AW2466" s="159">
        <v>234.48</v>
      </c>
      <c r="AX2466" s="149" t="s">
        <v>274</v>
      </c>
      <c r="AY2466" s="159">
        <v>60.4</v>
      </c>
      <c r="AZ2466" s="159">
        <v>60.4</v>
      </c>
      <c r="BA2466" s="159">
        <v>241.6</v>
      </c>
      <c r="BB2466" s="159">
        <v>3876.04</v>
      </c>
      <c r="BC2466" s="162" t="s">
        <v>274</v>
      </c>
      <c r="BD2466" s="162">
        <v>0</v>
      </c>
      <c r="BE2466" s="159">
        <v>1986.03</v>
      </c>
      <c r="BF2466" s="159">
        <v>1986.03</v>
      </c>
      <c r="BG2466" s="159">
        <v>5862.07</v>
      </c>
    </row>
    <row r="2467" ht="28.05" customHeight="1" spans="1:59">
      <c r="A2467" s="149"/>
      <c r="B2467" s="149"/>
      <c r="C2467" s="149"/>
      <c r="D2467" s="149" t="s">
        <v>3726</v>
      </c>
      <c r="E2467" s="340" t="s">
        <v>11209</v>
      </c>
      <c r="F2467" s="149" t="s">
        <v>3726</v>
      </c>
      <c r="G2467" s="149" t="s">
        <v>11210</v>
      </c>
      <c r="H2467" s="149" t="s">
        <v>11178</v>
      </c>
      <c r="I2467" s="149" t="s">
        <v>11211</v>
      </c>
      <c r="J2467" s="149" t="s">
        <v>11212</v>
      </c>
      <c r="K2467" s="149"/>
      <c r="L2467" s="149" t="s">
        <v>287</v>
      </c>
      <c r="M2467" s="149"/>
      <c r="N2467" s="149" t="s">
        <v>263</v>
      </c>
      <c r="O2467" s="149" t="s">
        <v>214</v>
      </c>
      <c r="P2467" s="149" t="s">
        <v>53</v>
      </c>
      <c r="Q2467" s="149"/>
      <c r="R2467" s="149" t="s">
        <v>333</v>
      </c>
      <c r="S2467" s="149" t="s">
        <v>289</v>
      </c>
      <c r="T2467" s="149" t="s">
        <v>10259</v>
      </c>
      <c r="U2467" s="149" t="s">
        <v>267</v>
      </c>
      <c r="V2467" s="149"/>
      <c r="W2467" s="149"/>
      <c r="X2467" s="149" t="s">
        <v>336</v>
      </c>
      <c r="Y2467" s="149"/>
      <c r="Z2467" s="149"/>
      <c r="AA2467" s="149"/>
      <c r="AB2467" s="149" t="s">
        <v>269</v>
      </c>
      <c r="AC2467" s="149" t="s">
        <v>318</v>
      </c>
      <c r="AD2467" s="149" t="s">
        <v>10259</v>
      </c>
      <c r="AE2467" s="149" t="s">
        <v>271</v>
      </c>
      <c r="AF2467" s="149"/>
      <c r="AG2467" s="149" t="s">
        <v>1098</v>
      </c>
      <c r="AH2467" s="149" t="s">
        <v>273</v>
      </c>
      <c r="AI2467" s="158">
        <v>96</v>
      </c>
      <c r="AJ2467" s="149"/>
      <c r="AK2467" s="159" t="s">
        <v>274</v>
      </c>
      <c r="AL2467" s="159" t="s">
        <v>274</v>
      </c>
      <c r="AM2467" s="149" t="s">
        <v>274</v>
      </c>
      <c r="AN2467" s="160">
        <v>4</v>
      </c>
      <c r="AO2467" s="149"/>
      <c r="AP2467" s="149" t="s">
        <v>274</v>
      </c>
      <c r="AQ2467" s="149" t="s">
        <v>275</v>
      </c>
      <c r="AR2467" s="158">
        <v>1</v>
      </c>
      <c r="AS2467" s="149" t="s">
        <v>275</v>
      </c>
      <c r="AT2467" s="149" t="s">
        <v>276</v>
      </c>
      <c r="AU2467" s="161">
        <v>1</v>
      </c>
      <c r="AV2467" s="159">
        <v>94017.09</v>
      </c>
      <c r="AW2467" s="159">
        <v>3760.68</v>
      </c>
      <c r="AX2467" s="149" t="s">
        <v>274</v>
      </c>
      <c r="AY2467" s="162">
        <v>0</v>
      </c>
      <c r="AZ2467" s="162" t="s">
        <v>274</v>
      </c>
      <c r="BA2467" s="162">
        <v>0</v>
      </c>
      <c r="BB2467" s="159">
        <v>90256.41</v>
      </c>
      <c r="BC2467" s="162" t="s">
        <v>274</v>
      </c>
      <c r="BD2467" s="162">
        <v>0</v>
      </c>
      <c r="BE2467" s="159">
        <v>3760.68</v>
      </c>
      <c r="BF2467" s="159">
        <v>3760.68</v>
      </c>
      <c r="BG2467" s="159">
        <v>94017.09</v>
      </c>
    </row>
    <row r="2468" ht="28.05" customHeight="1" spans="1:59">
      <c r="A2468" s="149"/>
      <c r="B2468" s="149"/>
      <c r="C2468" s="149"/>
      <c r="D2468" s="149" t="s">
        <v>3726</v>
      </c>
      <c r="E2468" s="340" t="s">
        <v>11213</v>
      </c>
      <c r="F2468" s="149" t="s">
        <v>3726</v>
      </c>
      <c r="G2468" s="149" t="s">
        <v>11214</v>
      </c>
      <c r="H2468" s="149" t="s">
        <v>11198</v>
      </c>
      <c r="I2468" s="149" t="s">
        <v>9460</v>
      </c>
      <c r="J2468" s="149" t="s">
        <v>11215</v>
      </c>
      <c r="K2468" s="149"/>
      <c r="L2468" s="149" t="s">
        <v>287</v>
      </c>
      <c r="M2468" s="149"/>
      <c r="N2468" s="149" t="s">
        <v>263</v>
      </c>
      <c r="O2468" s="149" t="s">
        <v>214</v>
      </c>
      <c r="P2468" s="149" t="s">
        <v>53</v>
      </c>
      <c r="Q2468" s="149"/>
      <c r="R2468" s="149" t="s">
        <v>11216</v>
      </c>
      <c r="S2468" s="149" t="s">
        <v>6852</v>
      </c>
      <c r="T2468" s="149" t="s">
        <v>414</v>
      </c>
      <c r="U2468" s="149" t="s">
        <v>267</v>
      </c>
      <c r="V2468" s="149"/>
      <c r="W2468" s="149"/>
      <c r="X2468" s="149" t="s">
        <v>336</v>
      </c>
      <c r="Y2468" s="149"/>
      <c r="Z2468" s="149"/>
      <c r="AA2468" s="149"/>
      <c r="AB2468" s="149" t="s">
        <v>269</v>
      </c>
      <c r="AC2468" s="149" t="s">
        <v>270</v>
      </c>
      <c r="AD2468" s="149" t="s">
        <v>414</v>
      </c>
      <c r="AE2468" s="149" t="s">
        <v>271</v>
      </c>
      <c r="AF2468" s="149"/>
      <c r="AG2468" s="149" t="s">
        <v>1098</v>
      </c>
      <c r="AH2468" s="149" t="s">
        <v>273</v>
      </c>
      <c r="AI2468" s="158">
        <v>21</v>
      </c>
      <c r="AJ2468" s="149"/>
      <c r="AK2468" s="159" t="s">
        <v>274</v>
      </c>
      <c r="AL2468" s="159" t="s">
        <v>274</v>
      </c>
      <c r="AM2468" s="149" t="s">
        <v>274</v>
      </c>
      <c r="AN2468" s="160">
        <v>4</v>
      </c>
      <c r="AO2468" s="149"/>
      <c r="AP2468" s="149" t="s">
        <v>274</v>
      </c>
      <c r="AQ2468" s="149" t="s">
        <v>275</v>
      </c>
      <c r="AR2468" s="158">
        <v>1</v>
      </c>
      <c r="AS2468" s="149" t="s">
        <v>275</v>
      </c>
      <c r="AT2468" s="149" t="s">
        <v>276</v>
      </c>
      <c r="AU2468" s="161">
        <v>1</v>
      </c>
      <c r="AV2468" s="159">
        <v>77876.11</v>
      </c>
      <c r="AW2468" s="159">
        <v>3115.04</v>
      </c>
      <c r="AX2468" s="149" t="s">
        <v>274</v>
      </c>
      <c r="AY2468" s="159">
        <v>778.76</v>
      </c>
      <c r="AZ2468" s="159">
        <v>778.76</v>
      </c>
      <c r="BA2468" s="159">
        <v>3115.04</v>
      </c>
      <c r="BB2468" s="159">
        <v>16353.96</v>
      </c>
      <c r="BC2468" s="162" t="s">
        <v>274</v>
      </c>
      <c r="BD2468" s="162">
        <v>0</v>
      </c>
      <c r="BE2468" s="159">
        <v>61522.15</v>
      </c>
      <c r="BF2468" s="159">
        <v>61522.15</v>
      </c>
      <c r="BG2468" s="159">
        <v>77876.11</v>
      </c>
    </row>
    <row r="2469" ht="28.05" customHeight="1" spans="1:59">
      <c r="A2469" s="149"/>
      <c r="B2469" s="149"/>
      <c r="C2469" s="149"/>
      <c r="D2469" s="149" t="s">
        <v>3726</v>
      </c>
      <c r="E2469" s="340" t="s">
        <v>11217</v>
      </c>
      <c r="F2469" s="149" t="s">
        <v>3726</v>
      </c>
      <c r="G2469" s="149" t="s">
        <v>11218</v>
      </c>
      <c r="H2469" s="149" t="s">
        <v>10901</v>
      </c>
      <c r="I2469" s="149" t="s">
        <v>11063</v>
      </c>
      <c r="J2469" s="149" t="s">
        <v>11219</v>
      </c>
      <c r="K2469" s="149"/>
      <c r="L2469" s="149" t="s">
        <v>262</v>
      </c>
      <c r="M2469" s="149"/>
      <c r="N2469" s="149" t="s">
        <v>263</v>
      </c>
      <c r="O2469" s="149" t="s">
        <v>214</v>
      </c>
      <c r="P2469" s="149" t="s">
        <v>53</v>
      </c>
      <c r="Q2469" s="149"/>
      <c r="R2469" s="149" t="s">
        <v>4231</v>
      </c>
      <c r="S2469" s="149" t="s">
        <v>10904</v>
      </c>
      <c r="T2469" s="149" t="s">
        <v>142</v>
      </c>
      <c r="U2469" s="149" t="s">
        <v>267</v>
      </c>
      <c r="V2469" s="149"/>
      <c r="W2469" s="149"/>
      <c r="X2469" s="149" t="s">
        <v>268</v>
      </c>
      <c r="Y2469" s="149"/>
      <c r="Z2469" s="149"/>
      <c r="AA2469" s="149"/>
      <c r="AB2469" s="149" t="s">
        <v>269</v>
      </c>
      <c r="AC2469" s="149" t="s">
        <v>270</v>
      </c>
      <c r="AD2469" s="149" t="s">
        <v>142</v>
      </c>
      <c r="AE2469" s="149" t="s">
        <v>271</v>
      </c>
      <c r="AF2469" s="149"/>
      <c r="AG2469" s="149" t="s">
        <v>1098</v>
      </c>
      <c r="AH2469" s="149" t="s">
        <v>273</v>
      </c>
      <c r="AI2469" s="158">
        <v>78</v>
      </c>
      <c r="AJ2469" s="149"/>
      <c r="AK2469" s="159" t="s">
        <v>274</v>
      </c>
      <c r="AL2469" s="159" t="s">
        <v>274</v>
      </c>
      <c r="AM2469" s="149" t="s">
        <v>274</v>
      </c>
      <c r="AN2469" s="160">
        <v>4</v>
      </c>
      <c r="AO2469" s="149"/>
      <c r="AP2469" s="149" t="s">
        <v>274</v>
      </c>
      <c r="AQ2469" s="149" t="s">
        <v>275</v>
      </c>
      <c r="AR2469" s="158">
        <v>1</v>
      </c>
      <c r="AS2469" s="149" t="s">
        <v>275</v>
      </c>
      <c r="AT2469" s="149" t="s">
        <v>276</v>
      </c>
      <c r="AU2469" s="161">
        <v>1</v>
      </c>
      <c r="AV2469" s="159">
        <v>2345.13</v>
      </c>
      <c r="AW2469" s="159">
        <v>93.81</v>
      </c>
      <c r="AX2469" s="149" t="s">
        <v>274</v>
      </c>
      <c r="AY2469" s="159">
        <v>24.52</v>
      </c>
      <c r="AZ2469" s="159">
        <v>24.52</v>
      </c>
      <c r="BA2469" s="159">
        <v>98.08</v>
      </c>
      <c r="BB2469" s="159">
        <v>1809.93</v>
      </c>
      <c r="BC2469" s="162" t="s">
        <v>274</v>
      </c>
      <c r="BD2469" s="162">
        <v>0</v>
      </c>
      <c r="BE2469" s="159">
        <v>535.2</v>
      </c>
      <c r="BF2469" s="159">
        <v>535.2</v>
      </c>
      <c r="BG2469" s="159">
        <v>2345.13</v>
      </c>
    </row>
    <row r="2470" ht="28.05" customHeight="1" spans="1:59">
      <c r="A2470" s="149"/>
      <c r="B2470" s="149"/>
      <c r="C2470" s="149"/>
      <c r="D2470" s="149" t="s">
        <v>3726</v>
      </c>
      <c r="E2470" s="340" t="s">
        <v>11220</v>
      </c>
      <c r="F2470" s="149" t="s">
        <v>3726</v>
      </c>
      <c r="G2470" s="149" t="s">
        <v>11221</v>
      </c>
      <c r="H2470" s="149" t="s">
        <v>11222</v>
      </c>
      <c r="I2470" s="149" t="s">
        <v>10257</v>
      </c>
      <c r="J2470" s="149" t="s">
        <v>11223</v>
      </c>
      <c r="K2470" s="149"/>
      <c r="L2470" s="149" t="s">
        <v>287</v>
      </c>
      <c r="M2470" s="149"/>
      <c r="N2470" s="149" t="s">
        <v>263</v>
      </c>
      <c r="O2470" s="149" t="s">
        <v>214</v>
      </c>
      <c r="P2470" s="149" t="s">
        <v>53</v>
      </c>
      <c r="Q2470" s="149"/>
      <c r="R2470" s="149" t="s">
        <v>333</v>
      </c>
      <c r="S2470" s="149" t="s">
        <v>289</v>
      </c>
      <c r="T2470" s="149" t="s">
        <v>10259</v>
      </c>
      <c r="U2470" s="149" t="s">
        <v>267</v>
      </c>
      <c r="V2470" s="149"/>
      <c r="W2470" s="149"/>
      <c r="X2470" s="149" t="s">
        <v>336</v>
      </c>
      <c r="Y2470" s="149"/>
      <c r="Z2470" s="149"/>
      <c r="AA2470" s="149"/>
      <c r="AB2470" s="149" t="s">
        <v>269</v>
      </c>
      <c r="AC2470" s="149" t="s">
        <v>318</v>
      </c>
      <c r="AD2470" s="149" t="s">
        <v>10259</v>
      </c>
      <c r="AE2470" s="149" t="s">
        <v>271</v>
      </c>
      <c r="AF2470" s="149"/>
      <c r="AG2470" s="149" t="s">
        <v>1098</v>
      </c>
      <c r="AH2470" s="149" t="s">
        <v>273</v>
      </c>
      <c r="AI2470" s="158">
        <v>96</v>
      </c>
      <c r="AJ2470" s="149"/>
      <c r="AK2470" s="159" t="s">
        <v>274</v>
      </c>
      <c r="AL2470" s="159" t="s">
        <v>274</v>
      </c>
      <c r="AM2470" s="149" t="s">
        <v>274</v>
      </c>
      <c r="AN2470" s="160">
        <v>4</v>
      </c>
      <c r="AO2470" s="149"/>
      <c r="AP2470" s="149" t="s">
        <v>274</v>
      </c>
      <c r="AQ2470" s="149" t="s">
        <v>275</v>
      </c>
      <c r="AR2470" s="158">
        <v>1</v>
      </c>
      <c r="AS2470" s="149" t="s">
        <v>275</v>
      </c>
      <c r="AT2470" s="149" t="s">
        <v>276</v>
      </c>
      <c r="AU2470" s="161">
        <v>1</v>
      </c>
      <c r="AV2470" s="159">
        <v>208181.2</v>
      </c>
      <c r="AW2470" s="159">
        <v>8327.25</v>
      </c>
      <c r="AX2470" s="149" t="s">
        <v>274</v>
      </c>
      <c r="AY2470" s="162">
        <v>0</v>
      </c>
      <c r="AZ2470" s="162" t="s">
        <v>274</v>
      </c>
      <c r="BA2470" s="162">
        <v>0</v>
      </c>
      <c r="BB2470" s="159">
        <v>199853.95</v>
      </c>
      <c r="BC2470" s="162" t="s">
        <v>274</v>
      </c>
      <c r="BD2470" s="162">
        <v>0</v>
      </c>
      <c r="BE2470" s="159">
        <v>8327.25</v>
      </c>
      <c r="BF2470" s="159">
        <v>8327.25</v>
      </c>
      <c r="BG2470" s="159">
        <v>208181.2</v>
      </c>
    </row>
    <row r="2471" ht="28.05" customHeight="1" spans="1:59">
      <c r="A2471" s="149"/>
      <c r="B2471" s="149"/>
      <c r="C2471" s="149"/>
      <c r="D2471" s="149" t="s">
        <v>3726</v>
      </c>
      <c r="E2471" s="340" t="s">
        <v>11224</v>
      </c>
      <c r="F2471" s="149" t="s">
        <v>3726</v>
      </c>
      <c r="G2471" s="149" t="s">
        <v>11225</v>
      </c>
      <c r="H2471" s="149" t="s">
        <v>11203</v>
      </c>
      <c r="I2471" s="149" t="s">
        <v>11226</v>
      </c>
      <c r="J2471" s="149" t="s">
        <v>11227</v>
      </c>
      <c r="K2471" s="149"/>
      <c r="L2471" s="149" t="s">
        <v>262</v>
      </c>
      <c r="M2471" s="149"/>
      <c r="N2471" s="149" t="s">
        <v>263</v>
      </c>
      <c r="O2471" s="149" t="s">
        <v>214</v>
      </c>
      <c r="P2471" s="149" t="s">
        <v>53</v>
      </c>
      <c r="Q2471" s="149"/>
      <c r="R2471" s="149" t="s">
        <v>62</v>
      </c>
      <c r="S2471" s="149" t="s">
        <v>3872</v>
      </c>
      <c r="T2471" s="149" t="s">
        <v>857</v>
      </c>
      <c r="U2471" s="149" t="s">
        <v>267</v>
      </c>
      <c r="V2471" s="149"/>
      <c r="W2471" s="149"/>
      <c r="X2471" s="149" t="s">
        <v>268</v>
      </c>
      <c r="Y2471" s="149"/>
      <c r="Z2471" s="149"/>
      <c r="AA2471" s="149"/>
      <c r="AB2471" s="149" t="s">
        <v>269</v>
      </c>
      <c r="AC2471" s="149" t="s">
        <v>318</v>
      </c>
      <c r="AD2471" s="149" t="s">
        <v>857</v>
      </c>
      <c r="AE2471" s="149" t="s">
        <v>271</v>
      </c>
      <c r="AF2471" s="149"/>
      <c r="AG2471" s="149" t="s">
        <v>1098</v>
      </c>
      <c r="AH2471" s="149" t="s">
        <v>273</v>
      </c>
      <c r="AI2471" s="158">
        <v>96</v>
      </c>
      <c r="AJ2471" s="149"/>
      <c r="AK2471" s="159" t="s">
        <v>274</v>
      </c>
      <c r="AL2471" s="159" t="s">
        <v>274</v>
      </c>
      <c r="AM2471" s="149" t="s">
        <v>274</v>
      </c>
      <c r="AN2471" s="160">
        <v>4</v>
      </c>
      <c r="AO2471" s="149"/>
      <c r="AP2471" s="149" t="s">
        <v>274</v>
      </c>
      <c r="AQ2471" s="149" t="s">
        <v>275</v>
      </c>
      <c r="AR2471" s="158">
        <v>1</v>
      </c>
      <c r="AS2471" s="149" t="s">
        <v>275</v>
      </c>
      <c r="AT2471" s="149" t="s">
        <v>276</v>
      </c>
      <c r="AU2471" s="161">
        <v>1</v>
      </c>
      <c r="AV2471" s="159">
        <v>11965.81</v>
      </c>
      <c r="AW2471" s="159">
        <v>478.63</v>
      </c>
      <c r="AX2471" s="149" t="s">
        <v>274</v>
      </c>
      <c r="AY2471" s="162">
        <v>0</v>
      </c>
      <c r="AZ2471" s="162" t="s">
        <v>274</v>
      </c>
      <c r="BA2471" s="162">
        <v>0</v>
      </c>
      <c r="BB2471" s="159">
        <v>11487.18</v>
      </c>
      <c r="BC2471" s="162" t="s">
        <v>274</v>
      </c>
      <c r="BD2471" s="162">
        <v>0</v>
      </c>
      <c r="BE2471" s="159">
        <v>478.63</v>
      </c>
      <c r="BF2471" s="159">
        <v>478.63</v>
      </c>
      <c r="BG2471" s="159">
        <v>11965.81</v>
      </c>
    </row>
    <row r="2472" ht="28.05" customHeight="1" spans="1:59">
      <c r="A2472" s="149"/>
      <c r="B2472" s="149"/>
      <c r="C2472" s="149"/>
      <c r="D2472" s="149" t="s">
        <v>3726</v>
      </c>
      <c r="E2472" s="340" t="s">
        <v>11228</v>
      </c>
      <c r="F2472" s="149" t="s">
        <v>3726</v>
      </c>
      <c r="G2472" s="149" t="s">
        <v>11229</v>
      </c>
      <c r="H2472" s="149" t="s">
        <v>10732</v>
      </c>
      <c r="I2472" s="149" t="s">
        <v>11190</v>
      </c>
      <c r="J2472" s="149" t="s">
        <v>11230</v>
      </c>
      <c r="K2472" s="149"/>
      <c r="L2472" s="149" t="s">
        <v>287</v>
      </c>
      <c r="M2472" s="149"/>
      <c r="N2472" s="149" t="s">
        <v>263</v>
      </c>
      <c r="O2472" s="149" t="s">
        <v>214</v>
      </c>
      <c r="P2472" s="149" t="s">
        <v>53</v>
      </c>
      <c r="Q2472" s="149"/>
      <c r="R2472" s="149" t="s">
        <v>3921</v>
      </c>
      <c r="S2472" s="149" t="s">
        <v>5890</v>
      </c>
      <c r="T2472" s="149" t="s">
        <v>3699</v>
      </c>
      <c r="U2472" s="149" t="s">
        <v>267</v>
      </c>
      <c r="V2472" s="149"/>
      <c r="W2472" s="149"/>
      <c r="X2472" s="149" t="s">
        <v>336</v>
      </c>
      <c r="Y2472" s="149"/>
      <c r="Z2472" s="149"/>
      <c r="AA2472" s="149"/>
      <c r="AB2472" s="149" t="s">
        <v>269</v>
      </c>
      <c r="AC2472" s="149" t="s">
        <v>270</v>
      </c>
      <c r="AD2472" s="149" t="s">
        <v>3699</v>
      </c>
      <c r="AE2472" s="149" t="s">
        <v>271</v>
      </c>
      <c r="AF2472" s="149"/>
      <c r="AG2472" s="149" t="s">
        <v>1098</v>
      </c>
      <c r="AH2472" s="149" t="s">
        <v>273</v>
      </c>
      <c r="AI2472" s="158">
        <v>67</v>
      </c>
      <c r="AJ2472" s="149"/>
      <c r="AK2472" s="159" t="s">
        <v>274</v>
      </c>
      <c r="AL2472" s="159" t="s">
        <v>274</v>
      </c>
      <c r="AM2472" s="149" t="s">
        <v>274</v>
      </c>
      <c r="AN2472" s="160">
        <v>4</v>
      </c>
      <c r="AO2472" s="149"/>
      <c r="AP2472" s="149" t="s">
        <v>274</v>
      </c>
      <c r="AQ2472" s="149" t="s">
        <v>275</v>
      </c>
      <c r="AR2472" s="158">
        <v>1</v>
      </c>
      <c r="AS2472" s="149" t="s">
        <v>275</v>
      </c>
      <c r="AT2472" s="149" t="s">
        <v>276</v>
      </c>
      <c r="AU2472" s="161">
        <v>1</v>
      </c>
      <c r="AV2472" s="159">
        <v>5862.07</v>
      </c>
      <c r="AW2472" s="159">
        <v>234.48</v>
      </c>
      <c r="AX2472" s="149" t="s">
        <v>274</v>
      </c>
      <c r="AY2472" s="159">
        <v>60.4</v>
      </c>
      <c r="AZ2472" s="159">
        <v>60.4</v>
      </c>
      <c r="BA2472" s="159">
        <v>241.6</v>
      </c>
      <c r="BB2472" s="159">
        <v>3876.04</v>
      </c>
      <c r="BC2472" s="162" t="s">
        <v>274</v>
      </c>
      <c r="BD2472" s="162">
        <v>0</v>
      </c>
      <c r="BE2472" s="159">
        <v>1986.03</v>
      </c>
      <c r="BF2472" s="159">
        <v>1986.03</v>
      </c>
      <c r="BG2472" s="159">
        <v>5862.07</v>
      </c>
    </row>
    <row r="2473" ht="28.05" customHeight="1" spans="1:59">
      <c r="A2473" s="149"/>
      <c r="B2473" s="149"/>
      <c r="C2473" s="149"/>
      <c r="D2473" s="149" t="s">
        <v>3726</v>
      </c>
      <c r="E2473" s="340" t="s">
        <v>11231</v>
      </c>
      <c r="F2473" s="149" t="s">
        <v>3726</v>
      </c>
      <c r="G2473" s="149" t="s">
        <v>11232</v>
      </c>
      <c r="H2473" s="149" t="s">
        <v>11233</v>
      </c>
      <c r="I2473" s="149" t="s">
        <v>11234</v>
      </c>
      <c r="J2473" s="149" t="s">
        <v>11235</v>
      </c>
      <c r="K2473" s="149"/>
      <c r="L2473" s="149" t="s">
        <v>287</v>
      </c>
      <c r="M2473" s="149"/>
      <c r="N2473" s="149" t="s">
        <v>263</v>
      </c>
      <c r="O2473" s="149" t="s">
        <v>214</v>
      </c>
      <c r="P2473" s="149" t="s">
        <v>53</v>
      </c>
      <c r="Q2473" s="149"/>
      <c r="R2473" s="149" t="s">
        <v>11236</v>
      </c>
      <c r="S2473" s="149" t="s">
        <v>6852</v>
      </c>
      <c r="T2473" s="149" t="s">
        <v>414</v>
      </c>
      <c r="U2473" s="149" t="s">
        <v>267</v>
      </c>
      <c r="V2473" s="149"/>
      <c r="W2473" s="149"/>
      <c r="X2473" s="149" t="s">
        <v>336</v>
      </c>
      <c r="Y2473" s="149"/>
      <c r="Z2473" s="149"/>
      <c r="AA2473" s="149"/>
      <c r="AB2473" s="149" t="s">
        <v>269</v>
      </c>
      <c r="AC2473" s="149" t="s">
        <v>270</v>
      </c>
      <c r="AD2473" s="149" t="s">
        <v>414</v>
      </c>
      <c r="AE2473" s="149" t="s">
        <v>271</v>
      </c>
      <c r="AF2473" s="149"/>
      <c r="AG2473" s="149" t="s">
        <v>1098</v>
      </c>
      <c r="AH2473" s="149" t="s">
        <v>273</v>
      </c>
      <c r="AI2473" s="158">
        <v>21</v>
      </c>
      <c r="AJ2473" s="149"/>
      <c r="AK2473" s="159" t="s">
        <v>274</v>
      </c>
      <c r="AL2473" s="159" t="s">
        <v>274</v>
      </c>
      <c r="AM2473" s="149" t="s">
        <v>274</v>
      </c>
      <c r="AN2473" s="160">
        <v>4</v>
      </c>
      <c r="AO2473" s="149"/>
      <c r="AP2473" s="149" t="s">
        <v>274</v>
      </c>
      <c r="AQ2473" s="149" t="s">
        <v>275</v>
      </c>
      <c r="AR2473" s="158">
        <v>1</v>
      </c>
      <c r="AS2473" s="149" t="s">
        <v>275</v>
      </c>
      <c r="AT2473" s="149" t="s">
        <v>276</v>
      </c>
      <c r="AU2473" s="161">
        <v>1</v>
      </c>
      <c r="AV2473" s="159">
        <v>63716.81</v>
      </c>
      <c r="AW2473" s="159">
        <v>2548.67</v>
      </c>
      <c r="AX2473" s="149" t="s">
        <v>274</v>
      </c>
      <c r="AY2473" s="159">
        <v>637.17</v>
      </c>
      <c r="AZ2473" s="159">
        <v>637.17</v>
      </c>
      <c r="BA2473" s="159">
        <v>2548.68</v>
      </c>
      <c r="BB2473" s="159">
        <v>13380.57</v>
      </c>
      <c r="BC2473" s="162" t="s">
        <v>274</v>
      </c>
      <c r="BD2473" s="162">
        <v>0</v>
      </c>
      <c r="BE2473" s="159">
        <v>50336.24</v>
      </c>
      <c r="BF2473" s="159">
        <v>50336.24</v>
      </c>
      <c r="BG2473" s="159">
        <v>63716.81</v>
      </c>
    </row>
    <row r="2474" ht="28.05" customHeight="1" spans="1:59">
      <c r="A2474" s="149"/>
      <c r="B2474" s="149"/>
      <c r="C2474" s="149"/>
      <c r="D2474" s="149" t="s">
        <v>3726</v>
      </c>
      <c r="E2474" s="340" t="s">
        <v>11237</v>
      </c>
      <c r="F2474" s="149" t="s">
        <v>3726</v>
      </c>
      <c r="G2474" s="149" t="s">
        <v>11238</v>
      </c>
      <c r="H2474" s="149" t="s">
        <v>11239</v>
      </c>
      <c r="I2474" s="149" t="s">
        <v>11240</v>
      </c>
      <c r="J2474" s="149" t="s">
        <v>11241</v>
      </c>
      <c r="K2474" s="149"/>
      <c r="L2474" s="149" t="s">
        <v>262</v>
      </c>
      <c r="M2474" s="149"/>
      <c r="N2474" s="149" t="s">
        <v>263</v>
      </c>
      <c r="O2474" s="149" t="s">
        <v>214</v>
      </c>
      <c r="P2474" s="149" t="s">
        <v>53</v>
      </c>
      <c r="Q2474" s="149"/>
      <c r="R2474" s="149" t="s">
        <v>3903</v>
      </c>
      <c r="S2474" s="149" t="s">
        <v>5323</v>
      </c>
      <c r="T2474" s="149" t="s">
        <v>142</v>
      </c>
      <c r="U2474" s="149" t="s">
        <v>267</v>
      </c>
      <c r="V2474" s="149"/>
      <c r="W2474" s="149"/>
      <c r="X2474" s="149" t="s">
        <v>336</v>
      </c>
      <c r="Y2474" s="149"/>
      <c r="Z2474" s="149"/>
      <c r="AA2474" s="149"/>
      <c r="AB2474" s="149" t="s">
        <v>269</v>
      </c>
      <c r="AC2474" s="149" t="s">
        <v>270</v>
      </c>
      <c r="AD2474" s="149" t="s">
        <v>142</v>
      </c>
      <c r="AE2474" s="149" t="s">
        <v>271</v>
      </c>
      <c r="AF2474" s="149"/>
      <c r="AG2474" s="149" t="s">
        <v>1098</v>
      </c>
      <c r="AH2474" s="149" t="s">
        <v>273</v>
      </c>
      <c r="AI2474" s="158">
        <v>78</v>
      </c>
      <c r="AJ2474" s="149"/>
      <c r="AK2474" s="159" t="s">
        <v>274</v>
      </c>
      <c r="AL2474" s="159" t="s">
        <v>274</v>
      </c>
      <c r="AM2474" s="149" t="s">
        <v>274</v>
      </c>
      <c r="AN2474" s="160">
        <v>4</v>
      </c>
      <c r="AO2474" s="149"/>
      <c r="AP2474" s="149" t="s">
        <v>274</v>
      </c>
      <c r="AQ2474" s="149" t="s">
        <v>275</v>
      </c>
      <c r="AR2474" s="158">
        <v>1</v>
      </c>
      <c r="AS2474" s="149" t="s">
        <v>275</v>
      </c>
      <c r="AT2474" s="149" t="s">
        <v>276</v>
      </c>
      <c r="AU2474" s="161">
        <v>1</v>
      </c>
      <c r="AV2474" s="159">
        <v>3252.21</v>
      </c>
      <c r="AW2474" s="159">
        <v>130.09</v>
      </c>
      <c r="AX2474" s="149" t="s">
        <v>274</v>
      </c>
      <c r="AY2474" s="159">
        <v>34.01</v>
      </c>
      <c r="AZ2474" s="159">
        <v>34.01</v>
      </c>
      <c r="BA2474" s="159">
        <v>136.04</v>
      </c>
      <c r="BB2474" s="159">
        <v>2510</v>
      </c>
      <c r="BC2474" s="162" t="s">
        <v>274</v>
      </c>
      <c r="BD2474" s="162">
        <v>0</v>
      </c>
      <c r="BE2474" s="159">
        <v>742.21</v>
      </c>
      <c r="BF2474" s="159">
        <v>742.21</v>
      </c>
      <c r="BG2474" s="159">
        <v>3252.21</v>
      </c>
    </row>
    <row r="2475" ht="28.05" customHeight="1" spans="1:59">
      <c r="A2475" s="149"/>
      <c r="B2475" s="149"/>
      <c r="C2475" s="149"/>
      <c r="D2475" s="149" t="s">
        <v>3726</v>
      </c>
      <c r="E2475" s="340" t="s">
        <v>11242</v>
      </c>
      <c r="F2475" s="149" t="s">
        <v>3726</v>
      </c>
      <c r="G2475" s="149" t="s">
        <v>11243</v>
      </c>
      <c r="H2475" s="149" t="s">
        <v>11244</v>
      </c>
      <c r="I2475" s="149"/>
      <c r="J2475" s="149" t="s">
        <v>11245</v>
      </c>
      <c r="K2475" s="149"/>
      <c r="L2475" s="149" t="s">
        <v>287</v>
      </c>
      <c r="M2475" s="149"/>
      <c r="N2475" s="149" t="s">
        <v>263</v>
      </c>
      <c r="O2475" s="149" t="s">
        <v>214</v>
      </c>
      <c r="P2475" s="149" t="s">
        <v>53</v>
      </c>
      <c r="Q2475" s="149"/>
      <c r="R2475" s="149" t="s">
        <v>333</v>
      </c>
      <c r="S2475" s="149" t="s">
        <v>289</v>
      </c>
      <c r="T2475" s="149" t="s">
        <v>908</v>
      </c>
      <c r="U2475" s="149" t="s">
        <v>267</v>
      </c>
      <c r="V2475" s="149"/>
      <c r="W2475" s="149"/>
      <c r="X2475" s="149" t="s">
        <v>336</v>
      </c>
      <c r="Y2475" s="149"/>
      <c r="Z2475" s="149"/>
      <c r="AA2475" s="149"/>
      <c r="AB2475" s="149" t="s">
        <v>269</v>
      </c>
      <c r="AC2475" s="149" t="s">
        <v>318</v>
      </c>
      <c r="AD2475" s="149" t="s">
        <v>908</v>
      </c>
      <c r="AE2475" s="149" t="s">
        <v>271</v>
      </c>
      <c r="AF2475" s="149"/>
      <c r="AG2475" s="149" t="s">
        <v>1098</v>
      </c>
      <c r="AH2475" s="149" t="s">
        <v>273</v>
      </c>
      <c r="AI2475" s="158">
        <v>96</v>
      </c>
      <c r="AJ2475" s="149"/>
      <c r="AK2475" s="159" t="s">
        <v>274</v>
      </c>
      <c r="AL2475" s="159" t="s">
        <v>274</v>
      </c>
      <c r="AM2475" s="149" t="s">
        <v>274</v>
      </c>
      <c r="AN2475" s="160">
        <v>4</v>
      </c>
      <c r="AO2475" s="149"/>
      <c r="AP2475" s="149" t="s">
        <v>274</v>
      </c>
      <c r="AQ2475" s="149" t="s">
        <v>275</v>
      </c>
      <c r="AR2475" s="158">
        <v>1</v>
      </c>
      <c r="AS2475" s="149" t="s">
        <v>275</v>
      </c>
      <c r="AT2475" s="149" t="s">
        <v>276</v>
      </c>
      <c r="AU2475" s="161">
        <v>1</v>
      </c>
      <c r="AV2475" s="159">
        <v>1206758.71</v>
      </c>
      <c r="AW2475" s="159">
        <v>48270.35</v>
      </c>
      <c r="AX2475" s="149" t="s">
        <v>274</v>
      </c>
      <c r="AY2475" s="162">
        <v>0</v>
      </c>
      <c r="AZ2475" s="162" t="s">
        <v>274</v>
      </c>
      <c r="BA2475" s="162">
        <v>0</v>
      </c>
      <c r="BB2475" s="159">
        <v>1158488.36</v>
      </c>
      <c r="BC2475" s="162" t="s">
        <v>274</v>
      </c>
      <c r="BD2475" s="162">
        <v>0</v>
      </c>
      <c r="BE2475" s="159">
        <v>48270.35</v>
      </c>
      <c r="BF2475" s="159">
        <v>48270.35</v>
      </c>
      <c r="BG2475" s="159">
        <v>1206758.71</v>
      </c>
    </row>
    <row r="2476" ht="28.05" customHeight="1" spans="1:59">
      <c r="A2476" s="149"/>
      <c r="B2476" s="149"/>
      <c r="C2476" s="149"/>
      <c r="D2476" s="149" t="s">
        <v>3726</v>
      </c>
      <c r="E2476" s="340" t="s">
        <v>11246</v>
      </c>
      <c r="F2476" s="149" t="s">
        <v>3726</v>
      </c>
      <c r="G2476" s="149" t="s">
        <v>11247</v>
      </c>
      <c r="H2476" s="149" t="s">
        <v>11248</v>
      </c>
      <c r="I2476" s="149" t="s">
        <v>11249</v>
      </c>
      <c r="J2476" s="149" t="s">
        <v>11250</v>
      </c>
      <c r="K2476" s="149"/>
      <c r="L2476" s="149" t="s">
        <v>262</v>
      </c>
      <c r="M2476" s="149"/>
      <c r="N2476" s="149" t="s">
        <v>263</v>
      </c>
      <c r="O2476" s="149" t="s">
        <v>214</v>
      </c>
      <c r="P2476" s="149" t="s">
        <v>53</v>
      </c>
      <c r="Q2476" s="149"/>
      <c r="R2476" s="149" t="s">
        <v>62</v>
      </c>
      <c r="S2476" s="149" t="s">
        <v>3872</v>
      </c>
      <c r="T2476" s="149" t="s">
        <v>857</v>
      </c>
      <c r="U2476" s="149" t="s">
        <v>267</v>
      </c>
      <c r="V2476" s="149"/>
      <c r="W2476" s="149"/>
      <c r="X2476" s="149" t="s">
        <v>268</v>
      </c>
      <c r="Y2476" s="149"/>
      <c r="Z2476" s="149"/>
      <c r="AA2476" s="149"/>
      <c r="AB2476" s="149" t="s">
        <v>269</v>
      </c>
      <c r="AC2476" s="149" t="s">
        <v>318</v>
      </c>
      <c r="AD2476" s="149" t="s">
        <v>857</v>
      </c>
      <c r="AE2476" s="149" t="s">
        <v>271</v>
      </c>
      <c r="AF2476" s="149"/>
      <c r="AG2476" s="149" t="s">
        <v>1098</v>
      </c>
      <c r="AH2476" s="149" t="s">
        <v>273</v>
      </c>
      <c r="AI2476" s="158">
        <v>96</v>
      </c>
      <c r="AJ2476" s="149"/>
      <c r="AK2476" s="159" t="s">
        <v>274</v>
      </c>
      <c r="AL2476" s="159" t="s">
        <v>274</v>
      </c>
      <c r="AM2476" s="149" t="s">
        <v>274</v>
      </c>
      <c r="AN2476" s="160">
        <v>4</v>
      </c>
      <c r="AO2476" s="149"/>
      <c r="AP2476" s="149" t="s">
        <v>274</v>
      </c>
      <c r="AQ2476" s="149" t="s">
        <v>275</v>
      </c>
      <c r="AR2476" s="158">
        <v>1</v>
      </c>
      <c r="AS2476" s="149" t="s">
        <v>275</v>
      </c>
      <c r="AT2476" s="149" t="s">
        <v>276</v>
      </c>
      <c r="AU2476" s="161">
        <v>1</v>
      </c>
      <c r="AV2476" s="159">
        <v>11965.81</v>
      </c>
      <c r="AW2476" s="159">
        <v>478.63</v>
      </c>
      <c r="AX2476" s="149" t="s">
        <v>274</v>
      </c>
      <c r="AY2476" s="162">
        <v>0</v>
      </c>
      <c r="AZ2476" s="162" t="s">
        <v>274</v>
      </c>
      <c r="BA2476" s="162">
        <v>0</v>
      </c>
      <c r="BB2476" s="159">
        <v>11487.18</v>
      </c>
      <c r="BC2476" s="162" t="s">
        <v>274</v>
      </c>
      <c r="BD2476" s="162">
        <v>0</v>
      </c>
      <c r="BE2476" s="159">
        <v>478.63</v>
      </c>
      <c r="BF2476" s="159">
        <v>478.63</v>
      </c>
      <c r="BG2476" s="159">
        <v>11965.81</v>
      </c>
    </row>
    <row r="2477" ht="28.05" customHeight="1" spans="1:59">
      <c r="A2477" s="149"/>
      <c r="B2477" s="149"/>
      <c r="C2477" s="149"/>
      <c r="D2477" s="149" t="s">
        <v>3726</v>
      </c>
      <c r="E2477" s="340" t="s">
        <v>11251</v>
      </c>
      <c r="F2477" s="149" t="s">
        <v>3726</v>
      </c>
      <c r="G2477" s="149" t="s">
        <v>11252</v>
      </c>
      <c r="H2477" s="149" t="s">
        <v>10732</v>
      </c>
      <c r="I2477" s="149" t="s">
        <v>11190</v>
      </c>
      <c r="J2477" s="149" t="s">
        <v>11253</v>
      </c>
      <c r="K2477" s="149"/>
      <c r="L2477" s="149" t="s">
        <v>287</v>
      </c>
      <c r="M2477" s="149"/>
      <c r="N2477" s="149" t="s">
        <v>263</v>
      </c>
      <c r="O2477" s="149" t="s">
        <v>214</v>
      </c>
      <c r="P2477" s="149" t="s">
        <v>53</v>
      </c>
      <c r="Q2477" s="149"/>
      <c r="R2477" s="149" t="s">
        <v>3921</v>
      </c>
      <c r="S2477" s="149" t="s">
        <v>5890</v>
      </c>
      <c r="T2477" s="149" t="s">
        <v>3699</v>
      </c>
      <c r="U2477" s="149" t="s">
        <v>267</v>
      </c>
      <c r="V2477" s="149"/>
      <c r="W2477" s="149"/>
      <c r="X2477" s="149" t="s">
        <v>336</v>
      </c>
      <c r="Y2477" s="149"/>
      <c r="Z2477" s="149"/>
      <c r="AA2477" s="149"/>
      <c r="AB2477" s="149" t="s">
        <v>269</v>
      </c>
      <c r="AC2477" s="149" t="s">
        <v>270</v>
      </c>
      <c r="AD2477" s="149" t="s">
        <v>3699</v>
      </c>
      <c r="AE2477" s="149" t="s">
        <v>271</v>
      </c>
      <c r="AF2477" s="149"/>
      <c r="AG2477" s="149" t="s">
        <v>1098</v>
      </c>
      <c r="AH2477" s="149" t="s">
        <v>273</v>
      </c>
      <c r="AI2477" s="158">
        <v>67</v>
      </c>
      <c r="AJ2477" s="149"/>
      <c r="AK2477" s="159" t="s">
        <v>274</v>
      </c>
      <c r="AL2477" s="159" t="s">
        <v>274</v>
      </c>
      <c r="AM2477" s="149" t="s">
        <v>274</v>
      </c>
      <c r="AN2477" s="160">
        <v>4</v>
      </c>
      <c r="AO2477" s="149"/>
      <c r="AP2477" s="149" t="s">
        <v>274</v>
      </c>
      <c r="AQ2477" s="149" t="s">
        <v>275</v>
      </c>
      <c r="AR2477" s="158">
        <v>1</v>
      </c>
      <c r="AS2477" s="149" t="s">
        <v>275</v>
      </c>
      <c r="AT2477" s="149" t="s">
        <v>276</v>
      </c>
      <c r="AU2477" s="161">
        <v>1</v>
      </c>
      <c r="AV2477" s="159">
        <v>5862.07</v>
      </c>
      <c r="AW2477" s="159">
        <v>234.48</v>
      </c>
      <c r="AX2477" s="149" t="s">
        <v>274</v>
      </c>
      <c r="AY2477" s="159">
        <v>60.4</v>
      </c>
      <c r="AZ2477" s="159">
        <v>60.4</v>
      </c>
      <c r="BA2477" s="159">
        <v>241.6</v>
      </c>
      <c r="BB2477" s="159">
        <v>3876.04</v>
      </c>
      <c r="BC2477" s="162" t="s">
        <v>274</v>
      </c>
      <c r="BD2477" s="162">
        <v>0</v>
      </c>
      <c r="BE2477" s="159">
        <v>1986.03</v>
      </c>
      <c r="BF2477" s="159">
        <v>1986.03</v>
      </c>
      <c r="BG2477" s="159">
        <v>5862.07</v>
      </c>
    </row>
    <row r="2478" ht="28.05" customHeight="1" spans="1:59">
      <c r="A2478" s="149"/>
      <c r="B2478" s="149"/>
      <c r="C2478" s="149"/>
      <c r="D2478" s="149" t="s">
        <v>3726</v>
      </c>
      <c r="E2478" s="340" t="s">
        <v>11254</v>
      </c>
      <c r="F2478" s="149" t="s">
        <v>3726</v>
      </c>
      <c r="G2478" s="149" t="s">
        <v>11255</v>
      </c>
      <c r="H2478" s="149" t="s">
        <v>11233</v>
      </c>
      <c r="I2478" s="149" t="s">
        <v>11234</v>
      </c>
      <c r="J2478" s="149" t="s">
        <v>11256</v>
      </c>
      <c r="K2478" s="149"/>
      <c r="L2478" s="149" t="s">
        <v>287</v>
      </c>
      <c r="M2478" s="149"/>
      <c r="N2478" s="149" t="s">
        <v>263</v>
      </c>
      <c r="O2478" s="149" t="s">
        <v>214</v>
      </c>
      <c r="P2478" s="149" t="s">
        <v>53</v>
      </c>
      <c r="Q2478" s="149"/>
      <c r="R2478" s="149" t="s">
        <v>11257</v>
      </c>
      <c r="S2478" s="149" t="s">
        <v>6852</v>
      </c>
      <c r="T2478" s="149" t="s">
        <v>414</v>
      </c>
      <c r="U2478" s="149" t="s">
        <v>267</v>
      </c>
      <c r="V2478" s="149"/>
      <c r="W2478" s="149"/>
      <c r="X2478" s="149" t="s">
        <v>336</v>
      </c>
      <c r="Y2478" s="149"/>
      <c r="Z2478" s="149"/>
      <c r="AA2478" s="149"/>
      <c r="AB2478" s="149" t="s">
        <v>269</v>
      </c>
      <c r="AC2478" s="149" t="s">
        <v>270</v>
      </c>
      <c r="AD2478" s="149" t="s">
        <v>414</v>
      </c>
      <c r="AE2478" s="149" t="s">
        <v>271</v>
      </c>
      <c r="AF2478" s="149"/>
      <c r="AG2478" s="149" t="s">
        <v>1098</v>
      </c>
      <c r="AH2478" s="149" t="s">
        <v>273</v>
      </c>
      <c r="AI2478" s="158">
        <v>21</v>
      </c>
      <c r="AJ2478" s="149"/>
      <c r="AK2478" s="159" t="s">
        <v>274</v>
      </c>
      <c r="AL2478" s="159" t="s">
        <v>274</v>
      </c>
      <c r="AM2478" s="149" t="s">
        <v>274</v>
      </c>
      <c r="AN2478" s="160">
        <v>4</v>
      </c>
      <c r="AO2478" s="149"/>
      <c r="AP2478" s="149" t="s">
        <v>274</v>
      </c>
      <c r="AQ2478" s="149" t="s">
        <v>275</v>
      </c>
      <c r="AR2478" s="158">
        <v>1</v>
      </c>
      <c r="AS2478" s="149" t="s">
        <v>275</v>
      </c>
      <c r="AT2478" s="149" t="s">
        <v>276</v>
      </c>
      <c r="AU2478" s="161">
        <v>1</v>
      </c>
      <c r="AV2478" s="159">
        <v>63716.81</v>
      </c>
      <c r="AW2478" s="159">
        <v>2548.67</v>
      </c>
      <c r="AX2478" s="149" t="s">
        <v>274</v>
      </c>
      <c r="AY2478" s="159">
        <v>637.17</v>
      </c>
      <c r="AZ2478" s="159">
        <v>637.17</v>
      </c>
      <c r="BA2478" s="159">
        <v>2548.68</v>
      </c>
      <c r="BB2478" s="159">
        <v>13380.57</v>
      </c>
      <c r="BC2478" s="162" t="s">
        <v>274</v>
      </c>
      <c r="BD2478" s="162">
        <v>0</v>
      </c>
      <c r="BE2478" s="159">
        <v>50336.24</v>
      </c>
      <c r="BF2478" s="159">
        <v>50336.24</v>
      </c>
      <c r="BG2478" s="159">
        <v>63716.81</v>
      </c>
    </row>
    <row r="2479" ht="28.05" customHeight="1" spans="1:59">
      <c r="A2479" s="149"/>
      <c r="B2479" s="149"/>
      <c r="C2479" s="149"/>
      <c r="D2479" s="149" t="s">
        <v>3726</v>
      </c>
      <c r="E2479" s="340" t="s">
        <v>11258</v>
      </c>
      <c r="F2479" s="149" t="s">
        <v>3726</v>
      </c>
      <c r="G2479" s="149" t="s">
        <v>11259</v>
      </c>
      <c r="H2479" s="149" t="s">
        <v>11260</v>
      </c>
      <c r="I2479" s="149"/>
      <c r="J2479" s="149" t="s">
        <v>11261</v>
      </c>
      <c r="K2479" s="149"/>
      <c r="L2479" s="149" t="s">
        <v>287</v>
      </c>
      <c r="M2479" s="149"/>
      <c r="N2479" s="149" t="s">
        <v>263</v>
      </c>
      <c r="O2479" s="149" t="s">
        <v>214</v>
      </c>
      <c r="P2479" s="149" t="s">
        <v>53</v>
      </c>
      <c r="Q2479" s="149"/>
      <c r="R2479" s="149" t="s">
        <v>333</v>
      </c>
      <c r="S2479" s="149" t="s">
        <v>289</v>
      </c>
      <c r="T2479" s="149" t="s">
        <v>908</v>
      </c>
      <c r="U2479" s="149" t="s">
        <v>267</v>
      </c>
      <c r="V2479" s="149"/>
      <c r="W2479" s="149"/>
      <c r="X2479" s="149" t="s">
        <v>336</v>
      </c>
      <c r="Y2479" s="149"/>
      <c r="Z2479" s="149"/>
      <c r="AA2479" s="149"/>
      <c r="AB2479" s="149" t="s">
        <v>269</v>
      </c>
      <c r="AC2479" s="149" t="s">
        <v>318</v>
      </c>
      <c r="AD2479" s="149" t="s">
        <v>908</v>
      </c>
      <c r="AE2479" s="149" t="s">
        <v>271</v>
      </c>
      <c r="AF2479" s="149"/>
      <c r="AG2479" s="149" t="s">
        <v>1098</v>
      </c>
      <c r="AH2479" s="149" t="s">
        <v>273</v>
      </c>
      <c r="AI2479" s="158">
        <v>96</v>
      </c>
      <c r="AJ2479" s="149"/>
      <c r="AK2479" s="159" t="s">
        <v>274</v>
      </c>
      <c r="AL2479" s="159" t="s">
        <v>274</v>
      </c>
      <c r="AM2479" s="149" t="s">
        <v>274</v>
      </c>
      <c r="AN2479" s="160">
        <v>4</v>
      </c>
      <c r="AO2479" s="149"/>
      <c r="AP2479" s="149" t="s">
        <v>274</v>
      </c>
      <c r="AQ2479" s="149" t="s">
        <v>275</v>
      </c>
      <c r="AR2479" s="158">
        <v>1</v>
      </c>
      <c r="AS2479" s="149" t="s">
        <v>275</v>
      </c>
      <c r="AT2479" s="149" t="s">
        <v>276</v>
      </c>
      <c r="AU2479" s="161">
        <v>1</v>
      </c>
      <c r="AV2479" s="159">
        <v>775822.17</v>
      </c>
      <c r="AW2479" s="159">
        <v>31032.89</v>
      </c>
      <c r="AX2479" s="149" t="s">
        <v>274</v>
      </c>
      <c r="AY2479" s="162">
        <v>0</v>
      </c>
      <c r="AZ2479" s="162" t="s">
        <v>274</v>
      </c>
      <c r="BA2479" s="162">
        <v>0</v>
      </c>
      <c r="BB2479" s="159">
        <v>744789.28</v>
      </c>
      <c r="BC2479" s="162" t="s">
        <v>274</v>
      </c>
      <c r="BD2479" s="162">
        <v>0</v>
      </c>
      <c r="BE2479" s="159">
        <v>31032.89</v>
      </c>
      <c r="BF2479" s="159">
        <v>31032.89</v>
      </c>
      <c r="BG2479" s="159">
        <v>775822.17</v>
      </c>
    </row>
    <row r="2480" ht="28.05" customHeight="1" spans="1:59">
      <c r="A2480" s="149"/>
      <c r="B2480" s="149"/>
      <c r="C2480" s="149"/>
      <c r="D2480" s="149" t="s">
        <v>3726</v>
      </c>
      <c r="E2480" s="340" t="s">
        <v>11262</v>
      </c>
      <c r="F2480" s="149" t="s">
        <v>3726</v>
      </c>
      <c r="G2480" s="149" t="s">
        <v>11263</v>
      </c>
      <c r="H2480" s="149" t="s">
        <v>11239</v>
      </c>
      <c r="I2480" s="149" t="s">
        <v>11240</v>
      </c>
      <c r="J2480" s="149" t="s">
        <v>11264</v>
      </c>
      <c r="K2480" s="149"/>
      <c r="L2480" s="149" t="s">
        <v>262</v>
      </c>
      <c r="M2480" s="149"/>
      <c r="N2480" s="149" t="s">
        <v>263</v>
      </c>
      <c r="O2480" s="149" t="s">
        <v>214</v>
      </c>
      <c r="P2480" s="149" t="s">
        <v>53</v>
      </c>
      <c r="Q2480" s="149"/>
      <c r="R2480" s="149" t="s">
        <v>3903</v>
      </c>
      <c r="S2480" s="149" t="s">
        <v>5323</v>
      </c>
      <c r="T2480" s="149" t="s">
        <v>142</v>
      </c>
      <c r="U2480" s="149" t="s">
        <v>267</v>
      </c>
      <c r="V2480" s="149"/>
      <c r="W2480" s="149"/>
      <c r="X2480" s="149" t="s">
        <v>336</v>
      </c>
      <c r="Y2480" s="149"/>
      <c r="Z2480" s="149"/>
      <c r="AA2480" s="149"/>
      <c r="AB2480" s="149" t="s">
        <v>269</v>
      </c>
      <c r="AC2480" s="149" t="s">
        <v>270</v>
      </c>
      <c r="AD2480" s="149" t="s">
        <v>142</v>
      </c>
      <c r="AE2480" s="149" t="s">
        <v>271</v>
      </c>
      <c r="AF2480" s="149"/>
      <c r="AG2480" s="149" t="s">
        <v>1098</v>
      </c>
      <c r="AH2480" s="149" t="s">
        <v>273</v>
      </c>
      <c r="AI2480" s="158">
        <v>78</v>
      </c>
      <c r="AJ2480" s="149"/>
      <c r="AK2480" s="159" t="s">
        <v>274</v>
      </c>
      <c r="AL2480" s="159" t="s">
        <v>274</v>
      </c>
      <c r="AM2480" s="149" t="s">
        <v>274</v>
      </c>
      <c r="AN2480" s="160">
        <v>4</v>
      </c>
      <c r="AO2480" s="149"/>
      <c r="AP2480" s="149" t="s">
        <v>274</v>
      </c>
      <c r="AQ2480" s="149" t="s">
        <v>275</v>
      </c>
      <c r="AR2480" s="158">
        <v>1</v>
      </c>
      <c r="AS2480" s="149" t="s">
        <v>275</v>
      </c>
      <c r="AT2480" s="149" t="s">
        <v>276</v>
      </c>
      <c r="AU2480" s="161">
        <v>1</v>
      </c>
      <c r="AV2480" s="159">
        <v>3252.21</v>
      </c>
      <c r="AW2480" s="159">
        <v>130.09</v>
      </c>
      <c r="AX2480" s="149" t="s">
        <v>274</v>
      </c>
      <c r="AY2480" s="159">
        <v>34.01</v>
      </c>
      <c r="AZ2480" s="159">
        <v>34.01</v>
      </c>
      <c r="BA2480" s="159">
        <v>136.04</v>
      </c>
      <c r="BB2480" s="159">
        <v>2510</v>
      </c>
      <c r="BC2480" s="162" t="s">
        <v>274</v>
      </c>
      <c r="BD2480" s="162">
        <v>0</v>
      </c>
      <c r="BE2480" s="159">
        <v>742.21</v>
      </c>
      <c r="BF2480" s="159">
        <v>742.21</v>
      </c>
      <c r="BG2480" s="159">
        <v>3252.21</v>
      </c>
    </row>
    <row r="2481" ht="28.05" customHeight="1" spans="1:59">
      <c r="A2481" s="149"/>
      <c r="B2481" s="149"/>
      <c r="C2481" s="149"/>
      <c r="D2481" s="149" t="s">
        <v>3726</v>
      </c>
      <c r="E2481" s="340" t="s">
        <v>11265</v>
      </c>
      <c r="F2481" s="149" t="s">
        <v>3726</v>
      </c>
      <c r="G2481" s="149" t="s">
        <v>11266</v>
      </c>
      <c r="H2481" s="149" t="s">
        <v>11203</v>
      </c>
      <c r="I2481" s="149" t="s">
        <v>11249</v>
      </c>
      <c r="J2481" s="149" t="s">
        <v>11267</v>
      </c>
      <c r="K2481" s="149"/>
      <c r="L2481" s="149" t="s">
        <v>262</v>
      </c>
      <c r="M2481" s="149"/>
      <c r="N2481" s="149" t="s">
        <v>263</v>
      </c>
      <c r="O2481" s="149" t="s">
        <v>214</v>
      </c>
      <c r="P2481" s="149" t="s">
        <v>53</v>
      </c>
      <c r="Q2481" s="149"/>
      <c r="R2481" s="149" t="s">
        <v>62</v>
      </c>
      <c r="S2481" s="149" t="s">
        <v>3872</v>
      </c>
      <c r="T2481" s="149" t="s">
        <v>857</v>
      </c>
      <c r="U2481" s="149" t="s">
        <v>267</v>
      </c>
      <c r="V2481" s="149"/>
      <c r="W2481" s="149"/>
      <c r="X2481" s="149" t="s">
        <v>268</v>
      </c>
      <c r="Y2481" s="149"/>
      <c r="Z2481" s="149"/>
      <c r="AA2481" s="149"/>
      <c r="AB2481" s="149" t="s">
        <v>269</v>
      </c>
      <c r="AC2481" s="149" t="s">
        <v>318</v>
      </c>
      <c r="AD2481" s="149" t="s">
        <v>857</v>
      </c>
      <c r="AE2481" s="149" t="s">
        <v>271</v>
      </c>
      <c r="AF2481" s="149"/>
      <c r="AG2481" s="149" t="s">
        <v>1098</v>
      </c>
      <c r="AH2481" s="149" t="s">
        <v>273</v>
      </c>
      <c r="AI2481" s="158">
        <v>96</v>
      </c>
      <c r="AJ2481" s="149"/>
      <c r="AK2481" s="159" t="s">
        <v>274</v>
      </c>
      <c r="AL2481" s="159" t="s">
        <v>274</v>
      </c>
      <c r="AM2481" s="149" t="s">
        <v>274</v>
      </c>
      <c r="AN2481" s="160">
        <v>4</v>
      </c>
      <c r="AO2481" s="149"/>
      <c r="AP2481" s="149" t="s">
        <v>274</v>
      </c>
      <c r="AQ2481" s="149" t="s">
        <v>275</v>
      </c>
      <c r="AR2481" s="158">
        <v>1</v>
      </c>
      <c r="AS2481" s="149" t="s">
        <v>275</v>
      </c>
      <c r="AT2481" s="149" t="s">
        <v>276</v>
      </c>
      <c r="AU2481" s="161">
        <v>1</v>
      </c>
      <c r="AV2481" s="159">
        <v>11965.81</v>
      </c>
      <c r="AW2481" s="159">
        <v>478.63</v>
      </c>
      <c r="AX2481" s="149" t="s">
        <v>274</v>
      </c>
      <c r="AY2481" s="162">
        <v>0</v>
      </c>
      <c r="AZ2481" s="162" t="s">
        <v>274</v>
      </c>
      <c r="BA2481" s="162">
        <v>0</v>
      </c>
      <c r="BB2481" s="159">
        <v>11487.18</v>
      </c>
      <c r="BC2481" s="162" t="s">
        <v>274</v>
      </c>
      <c r="BD2481" s="162">
        <v>0</v>
      </c>
      <c r="BE2481" s="159">
        <v>478.63</v>
      </c>
      <c r="BF2481" s="159">
        <v>478.63</v>
      </c>
      <c r="BG2481" s="159">
        <v>11965.81</v>
      </c>
    </row>
    <row r="2482" ht="28.05" customHeight="1" spans="1:59">
      <c r="A2482" s="149"/>
      <c r="B2482" s="149"/>
      <c r="C2482" s="149"/>
      <c r="D2482" s="149" t="s">
        <v>3726</v>
      </c>
      <c r="E2482" s="340" t="s">
        <v>11268</v>
      </c>
      <c r="F2482" s="149" t="s">
        <v>3726</v>
      </c>
      <c r="G2482" s="149" t="s">
        <v>11269</v>
      </c>
      <c r="H2482" s="149" t="s">
        <v>11270</v>
      </c>
      <c r="I2482" s="149" t="s">
        <v>11234</v>
      </c>
      <c r="J2482" s="149" t="s">
        <v>11271</v>
      </c>
      <c r="K2482" s="149"/>
      <c r="L2482" s="149" t="s">
        <v>287</v>
      </c>
      <c r="M2482" s="149"/>
      <c r="N2482" s="149" t="s">
        <v>263</v>
      </c>
      <c r="O2482" s="149" t="s">
        <v>214</v>
      </c>
      <c r="P2482" s="149" t="s">
        <v>53</v>
      </c>
      <c r="Q2482" s="149"/>
      <c r="R2482" s="149" t="s">
        <v>11272</v>
      </c>
      <c r="S2482" s="149" t="s">
        <v>6852</v>
      </c>
      <c r="T2482" s="149" t="s">
        <v>414</v>
      </c>
      <c r="U2482" s="149" t="s">
        <v>267</v>
      </c>
      <c r="V2482" s="149"/>
      <c r="W2482" s="149"/>
      <c r="X2482" s="149" t="s">
        <v>336</v>
      </c>
      <c r="Y2482" s="149"/>
      <c r="Z2482" s="149"/>
      <c r="AA2482" s="149"/>
      <c r="AB2482" s="149" t="s">
        <v>269</v>
      </c>
      <c r="AC2482" s="149" t="s">
        <v>270</v>
      </c>
      <c r="AD2482" s="149" t="s">
        <v>414</v>
      </c>
      <c r="AE2482" s="149" t="s">
        <v>271</v>
      </c>
      <c r="AF2482" s="149"/>
      <c r="AG2482" s="149" t="s">
        <v>1098</v>
      </c>
      <c r="AH2482" s="149" t="s">
        <v>273</v>
      </c>
      <c r="AI2482" s="158">
        <v>21</v>
      </c>
      <c r="AJ2482" s="149"/>
      <c r="AK2482" s="159" t="s">
        <v>274</v>
      </c>
      <c r="AL2482" s="159" t="s">
        <v>274</v>
      </c>
      <c r="AM2482" s="149" t="s">
        <v>274</v>
      </c>
      <c r="AN2482" s="160">
        <v>4</v>
      </c>
      <c r="AO2482" s="149"/>
      <c r="AP2482" s="149" t="s">
        <v>274</v>
      </c>
      <c r="AQ2482" s="149" t="s">
        <v>275</v>
      </c>
      <c r="AR2482" s="158">
        <v>1</v>
      </c>
      <c r="AS2482" s="149" t="s">
        <v>275</v>
      </c>
      <c r="AT2482" s="149" t="s">
        <v>276</v>
      </c>
      <c r="AU2482" s="161">
        <v>1</v>
      </c>
      <c r="AV2482" s="159">
        <v>62831.86</v>
      </c>
      <c r="AW2482" s="159">
        <v>2513.27</v>
      </c>
      <c r="AX2482" s="149" t="s">
        <v>274</v>
      </c>
      <c r="AY2482" s="159">
        <v>628.32</v>
      </c>
      <c r="AZ2482" s="159">
        <v>628.32</v>
      </c>
      <c r="BA2482" s="159">
        <v>2513.28</v>
      </c>
      <c r="BB2482" s="159">
        <v>13194.72</v>
      </c>
      <c r="BC2482" s="162" t="s">
        <v>274</v>
      </c>
      <c r="BD2482" s="162">
        <v>0</v>
      </c>
      <c r="BE2482" s="159">
        <v>49637.14</v>
      </c>
      <c r="BF2482" s="159">
        <v>49637.14</v>
      </c>
      <c r="BG2482" s="159">
        <v>62831.86</v>
      </c>
    </row>
    <row r="2483" ht="28.05" customHeight="1" spans="1:59">
      <c r="A2483" s="149"/>
      <c r="B2483" s="149"/>
      <c r="C2483" s="149"/>
      <c r="D2483" s="149" t="s">
        <v>3726</v>
      </c>
      <c r="E2483" s="340" t="s">
        <v>11273</v>
      </c>
      <c r="F2483" s="149" t="s">
        <v>3726</v>
      </c>
      <c r="G2483" s="149" t="s">
        <v>11274</v>
      </c>
      <c r="H2483" s="149" t="s">
        <v>4560</v>
      </c>
      <c r="I2483" s="149" t="s">
        <v>11275</v>
      </c>
      <c r="J2483" s="149" t="s">
        <v>11276</v>
      </c>
      <c r="K2483" s="149"/>
      <c r="L2483" s="149" t="s">
        <v>262</v>
      </c>
      <c r="M2483" s="149"/>
      <c r="N2483" s="149" t="s">
        <v>263</v>
      </c>
      <c r="O2483" s="149" t="s">
        <v>214</v>
      </c>
      <c r="P2483" s="149" t="s">
        <v>53</v>
      </c>
      <c r="Q2483" s="149"/>
      <c r="R2483" s="149" t="s">
        <v>3914</v>
      </c>
      <c r="S2483" s="149" t="s">
        <v>5049</v>
      </c>
      <c r="T2483" s="149" t="s">
        <v>142</v>
      </c>
      <c r="U2483" s="149" t="s">
        <v>267</v>
      </c>
      <c r="V2483" s="149"/>
      <c r="W2483" s="149"/>
      <c r="X2483" s="149" t="s">
        <v>268</v>
      </c>
      <c r="Y2483" s="149"/>
      <c r="Z2483" s="149"/>
      <c r="AA2483" s="149"/>
      <c r="AB2483" s="149" t="s">
        <v>269</v>
      </c>
      <c r="AC2483" s="149" t="s">
        <v>270</v>
      </c>
      <c r="AD2483" s="149" t="s">
        <v>142</v>
      </c>
      <c r="AE2483" s="149" t="s">
        <v>271</v>
      </c>
      <c r="AF2483" s="149"/>
      <c r="AG2483" s="149" t="s">
        <v>1098</v>
      </c>
      <c r="AH2483" s="149" t="s">
        <v>273</v>
      </c>
      <c r="AI2483" s="158">
        <v>78</v>
      </c>
      <c r="AJ2483" s="149"/>
      <c r="AK2483" s="159" t="s">
        <v>274</v>
      </c>
      <c r="AL2483" s="159" t="s">
        <v>274</v>
      </c>
      <c r="AM2483" s="149" t="s">
        <v>274</v>
      </c>
      <c r="AN2483" s="160">
        <v>4</v>
      </c>
      <c r="AO2483" s="149"/>
      <c r="AP2483" s="149" t="s">
        <v>274</v>
      </c>
      <c r="AQ2483" s="149" t="s">
        <v>275</v>
      </c>
      <c r="AR2483" s="158">
        <v>1</v>
      </c>
      <c r="AS2483" s="149" t="s">
        <v>275</v>
      </c>
      <c r="AT2483" s="149" t="s">
        <v>276</v>
      </c>
      <c r="AU2483" s="161">
        <v>1</v>
      </c>
      <c r="AV2483" s="159">
        <v>145752.21</v>
      </c>
      <c r="AW2483" s="159">
        <v>5830.09</v>
      </c>
      <c r="AX2483" s="149" t="s">
        <v>274</v>
      </c>
      <c r="AY2483" s="159">
        <v>1523.78</v>
      </c>
      <c r="AZ2483" s="159">
        <v>1523.78</v>
      </c>
      <c r="BA2483" s="159">
        <v>6095.12</v>
      </c>
      <c r="BB2483" s="159">
        <v>112494.08</v>
      </c>
      <c r="BC2483" s="162" t="s">
        <v>274</v>
      </c>
      <c r="BD2483" s="162">
        <v>0</v>
      </c>
      <c r="BE2483" s="159">
        <v>33258.13</v>
      </c>
      <c r="BF2483" s="159">
        <v>33258.13</v>
      </c>
      <c r="BG2483" s="159">
        <v>145752.21</v>
      </c>
    </row>
    <row r="2484" ht="28.05" customHeight="1" spans="1:59">
      <c r="A2484" s="149"/>
      <c r="B2484" s="149"/>
      <c r="C2484" s="149"/>
      <c r="D2484" s="149" t="s">
        <v>3726</v>
      </c>
      <c r="E2484" s="340" t="s">
        <v>11277</v>
      </c>
      <c r="F2484" s="149" t="s">
        <v>3726</v>
      </c>
      <c r="G2484" s="149" t="s">
        <v>11278</v>
      </c>
      <c r="H2484" s="149" t="s">
        <v>10732</v>
      </c>
      <c r="I2484" s="149" t="s">
        <v>11190</v>
      </c>
      <c r="J2484" s="149" t="s">
        <v>11279</v>
      </c>
      <c r="K2484" s="149"/>
      <c r="L2484" s="149" t="s">
        <v>287</v>
      </c>
      <c r="M2484" s="149"/>
      <c r="N2484" s="149" t="s">
        <v>263</v>
      </c>
      <c r="O2484" s="149" t="s">
        <v>214</v>
      </c>
      <c r="P2484" s="149" t="s">
        <v>53</v>
      </c>
      <c r="Q2484" s="149"/>
      <c r="R2484" s="149" t="s">
        <v>3952</v>
      </c>
      <c r="S2484" s="149" t="s">
        <v>5890</v>
      </c>
      <c r="T2484" s="149" t="s">
        <v>3699</v>
      </c>
      <c r="U2484" s="149" t="s">
        <v>267</v>
      </c>
      <c r="V2484" s="149"/>
      <c r="W2484" s="149"/>
      <c r="X2484" s="149" t="s">
        <v>336</v>
      </c>
      <c r="Y2484" s="149"/>
      <c r="Z2484" s="149"/>
      <c r="AA2484" s="149"/>
      <c r="AB2484" s="149" t="s">
        <v>269</v>
      </c>
      <c r="AC2484" s="149" t="s">
        <v>270</v>
      </c>
      <c r="AD2484" s="149" t="s">
        <v>3699</v>
      </c>
      <c r="AE2484" s="149" t="s">
        <v>271</v>
      </c>
      <c r="AF2484" s="149"/>
      <c r="AG2484" s="149" t="s">
        <v>1098</v>
      </c>
      <c r="AH2484" s="149" t="s">
        <v>273</v>
      </c>
      <c r="AI2484" s="158">
        <v>67</v>
      </c>
      <c r="AJ2484" s="149"/>
      <c r="AK2484" s="159" t="s">
        <v>274</v>
      </c>
      <c r="AL2484" s="159" t="s">
        <v>274</v>
      </c>
      <c r="AM2484" s="149" t="s">
        <v>274</v>
      </c>
      <c r="AN2484" s="160">
        <v>4</v>
      </c>
      <c r="AO2484" s="149"/>
      <c r="AP2484" s="149" t="s">
        <v>274</v>
      </c>
      <c r="AQ2484" s="149" t="s">
        <v>275</v>
      </c>
      <c r="AR2484" s="158">
        <v>1</v>
      </c>
      <c r="AS2484" s="149" t="s">
        <v>275</v>
      </c>
      <c r="AT2484" s="149" t="s">
        <v>276</v>
      </c>
      <c r="AU2484" s="161">
        <v>1</v>
      </c>
      <c r="AV2484" s="159">
        <v>5862.07</v>
      </c>
      <c r="AW2484" s="159">
        <v>234.48</v>
      </c>
      <c r="AX2484" s="149" t="s">
        <v>274</v>
      </c>
      <c r="AY2484" s="159">
        <v>60.4</v>
      </c>
      <c r="AZ2484" s="159">
        <v>60.4</v>
      </c>
      <c r="BA2484" s="159">
        <v>241.6</v>
      </c>
      <c r="BB2484" s="159">
        <v>3876.04</v>
      </c>
      <c r="BC2484" s="162" t="s">
        <v>274</v>
      </c>
      <c r="BD2484" s="162">
        <v>0</v>
      </c>
      <c r="BE2484" s="159">
        <v>1986.03</v>
      </c>
      <c r="BF2484" s="159">
        <v>1986.03</v>
      </c>
      <c r="BG2484" s="159">
        <v>5862.07</v>
      </c>
    </row>
    <row r="2485" ht="28.05" customHeight="1" spans="1:59">
      <c r="A2485" s="149"/>
      <c r="B2485" s="149"/>
      <c r="C2485" s="149"/>
      <c r="D2485" s="149" t="s">
        <v>3726</v>
      </c>
      <c r="E2485" s="340" t="s">
        <v>11280</v>
      </c>
      <c r="F2485" s="149" t="s">
        <v>3726</v>
      </c>
      <c r="G2485" s="149" t="s">
        <v>11281</v>
      </c>
      <c r="H2485" s="149" t="s">
        <v>10732</v>
      </c>
      <c r="I2485" s="149" t="s">
        <v>11190</v>
      </c>
      <c r="J2485" s="149" t="s">
        <v>11282</v>
      </c>
      <c r="K2485" s="149"/>
      <c r="L2485" s="149" t="s">
        <v>287</v>
      </c>
      <c r="M2485" s="149"/>
      <c r="N2485" s="149" t="s">
        <v>263</v>
      </c>
      <c r="O2485" s="149" t="s">
        <v>214</v>
      </c>
      <c r="P2485" s="149" t="s">
        <v>53</v>
      </c>
      <c r="Q2485" s="149"/>
      <c r="R2485" s="149" t="s">
        <v>3952</v>
      </c>
      <c r="S2485" s="149" t="s">
        <v>5890</v>
      </c>
      <c r="T2485" s="149" t="s">
        <v>3699</v>
      </c>
      <c r="U2485" s="149" t="s">
        <v>267</v>
      </c>
      <c r="V2485" s="149"/>
      <c r="W2485" s="149"/>
      <c r="X2485" s="149" t="s">
        <v>336</v>
      </c>
      <c r="Y2485" s="149"/>
      <c r="Z2485" s="149"/>
      <c r="AA2485" s="149"/>
      <c r="AB2485" s="149" t="s">
        <v>269</v>
      </c>
      <c r="AC2485" s="149" t="s">
        <v>270</v>
      </c>
      <c r="AD2485" s="149" t="s">
        <v>3699</v>
      </c>
      <c r="AE2485" s="149" t="s">
        <v>271</v>
      </c>
      <c r="AF2485" s="149"/>
      <c r="AG2485" s="149" t="s">
        <v>1098</v>
      </c>
      <c r="AH2485" s="149" t="s">
        <v>273</v>
      </c>
      <c r="AI2485" s="158">
        <v>67</v>
      </c>
      <c r="AJ2485" s="149"/>
      <c r="AK2485" s="159" t="s">
        <v>274</v>
      </c>
      <c r="AL2485" s="159" t="s">
        <v>274</v>
      </c>
      <c r="AM2485" s="149" t="s">
        <v>274</v>
      </c>
      <c r="AN2485" s="160">
        <v>4</v>
      </c>
      <c r="AO2485" s="149"/>
      <c r="AP2485" s="149" t="s">
        <v>274</v>
      </c>
      <c r="AQ2485" s="149" t="s">
        <v>275</v>
      </c>
      <c r="AR2485" s="158">
        <v>1</v>
      </c>
      <c r="AS2485" s="149" t="s">
        <v>275</v>
      </c>
      <c r="AT2485" s="149" t="s">
        <v>276</v>
      </c>
      <c r="AU2485" s="161">
        <v>1</v>
      </c>
      <c r="AV2485" s="159">
        <v>5862.07</v>
      </c>
      <c r="AW2485" s="159">
        <v>234.48</v>
      </c>
      <c r="AX2485" s="149" t="s">
        <v>274</v>
      </c>
      <c r="AY2485" s="159">
        <v>60.4</v>
      </c>
      <c r="AZ2485" s="159">
        <v>60.4</v>
      </c>
      <c r="BA2485" s="159">
        <v>241.6</v>
      </c>
      <c r="BB2485" s="159">
        <v>3876.04</v>
      </c>
      <c r="BC2485" s="162" t="s">
        <v>274</v>
      </c>
      <c r="BD2485" s="162">
        <v>0</v>
      </c>
      <c r="BE2485" s="159">
        <v>1986.03</v>
      </c>
      <c r="BF2485" s="159">
        <v>1986.03</v>
      </c>
      <c r="BG2485" s="159">
        <v>5862.07</v>
      </c>
    </row>
    <row r="2486" ht="28.05" customHeight="1" spans="1:59">
      <c r="A2486" s="149"/>
      <c r="B2486" s="149"/>
      <c r="C2486" s="149"/>
      <c r="D2486" s="149" t="s">
        <v>3726</v>
      </c>
      <c r="E2486" s="340" t="s">
        <v>11283</v>
      </c>
      <c r="F2486" s="149" t="s">
        <v>3726</v>
      </c>
      <c r="G2486" s="149" t="s">
        <v>11284</v>
      </c>
      <c r="H2486" s="149" t="s">
        <v>11285</v>
      </c>
      <c r="I2486" s="149" t="s">
        <v>11286</v>
      </c>
      <c r="J2486" s="149" t="s">
        <v>11287</v>
      </c>
      <c r="K2486" s="149"/>
      <c r="L2486" s="149" t="s">
        <v>262</v>
      </c>
      <c r="M2486" s="149"/>
      <c r="N2486" s="149" t="s">
        <v>263</v>
      </c>
      <c r="O2486" s="149" t="s">
        <v>214</v>
      </c>
      <c r="P2486" s="149" t="s">
        <v>53</v>
      </c>
      <c r="Q2486" s="149"/>
      <c r="R2486" s="149" t="s">
        <v>2512</v>
      </c>
      <c r="S2486" s="149" t="s">
        <v>167</v>
      </c>
      <c r="T2486" s="149" t="s">
        <v>142</v>
      </c>
      <c r="U2486" s="149" t="s">
        <v>267</v>
      </c>
      <c r="V2486" s="149"/>
      <c r="W2486" s="149"/>
      <c r="X2486" s="149" t="s">
        <v>336</v>
      </c>
      <c r="Y2486" s="149"/>
      <c r="Z2486" s="149"/>
      <c r="AA2486" s="149"/>
      <c r="AB2486" s="149" t="s">
        <v>269</v>
      </c>
      <c r="AC2486" s="149" t="s">
        <v>270</v>
      </c>
      <c r="AD2486" s="149" t="s">
        <v>142</v>
      </c>
      <c r="AE2486" s="149" t="s">
        <v>271</v>
      </c>
      <c r="AF2486" s="149"/>
      <c r="AG2486" s="149" t="s">
        <v>1098</v>
      </c>
      <c r="AH2486" s="149" t="s">
        <v>273</v>
      </c>
      <c r="AI2486" s="158">
        <v>78</v>
      </c>
      <c r="AJ2486" s="149"/>
      <c r="AK2486" s="159" t="s">
        <v>274</v>
      </c>
      <c r="AL2486" s="159" t="s">
        <v>274</v>
      </c>
      <c r="AM2486" s="149" t="s">
        <v>274</v>
      </c>
      <c r="AN2486" s="160">
        <v>4</v>
      </c>
      <c r="AO2486" s="149"/>
      <c r="AP2486" s="149" t="s">
        <v>274</v>
      </c>
      <c r="AQ2486" s="149" t="s">
        <v>275</v>
      </c>
      <c r="AR2486" s="158">
        <v>1</v>
      </c>
      <c r="AS2486" s="149" t="s">
        <v>275</v>
      </c>
      <c r="AT2486" s="149" t="s">
        <v>276</v>
      </c>
      <c r="AU2486" s="161">
        <v>1</v>
      </c>
      <c r="AV2486" s="159">
        <v>27433.63</v>
      </c>
      <c r="AW2486" s="159">
        <v>1097.35</v>
      </c>
      <c r="AX2486" s="149" t="s">
        <v>274</v>
      </c>
      <c r="AY2486" s="159">
        <v>286.79</v>
      </c>
      <c r="AZ2486" s="159">
        <v>286.79</v>
      </c>
      <c r="BA2486" s="159">
        <v>1147.16</v>
      </c>
      <c r="BB2486" s="159">
        <v>21173.98</v>
      </c>
      <c r="BC2486" s="162" t="s">
        <v>274</v>
      </c>
      <c r="BD2486" s="162">
        <v>0</v>
      </c>
      <c r="BE2486" s="159">
        <v>6259.65</v>
      </c>
      <c r="BF2486" s="159">
        <v>6259.65</v>
      </c>
      <c r="BG2486" s="159">
        <v>27433.63</v>
      </c>
    </row>
    <row r="2487" ht="28.05" customHeight="1" spans="1:59">
      <c r="A2487" s="149"/>
      <c r="B2487" s="149"/>
      <c r="C2487" s="149"/>
      <c r="D2487" s="149" t="s">
        <v>3726</v>
      </c>
      <c r="E2487" s="340" t="s">
        <v>11288</v>
      </c>
      <c r="F2487" s="149" t="s">
        <v>3726</v>
      </c>
      <c r="G2487" s="149" t="s">
        <v>11289</v>
      </c>
      <c r="H2487" s="149" t="s">
        <v>6512</v>
      </c>
      <c r="I2487" s="149" t="s">
        <v>11290</v>
      </c>
      <c r="J2487" s="149" t="s">
        <v>11291</v>
      </c>
      <c r="K2487" s="149"/>
      <c r="L2487" s="149" t="s">
        <v>262</v>
      </c>
      <c r="M2487" s="149"/>
      <c r="N2487" s="149" t="s">
        <v>263</v>
      </c>
      <c r="O2487" s="149" t="s">
        <v>214</v>
      </c>
      <c r="P2487" s="149" t="s">
        <v>53</v>
      </c>
      <c r="Q2487" s="149"/>
      <c r="R2487" s="149" t="s">
        <v>5764</v>
      </c>
      <c r="S2487" s="149" t="s">
        <v>11292</v>
      </c>
      <c r="T2487" s="149" t="s">
        <v>857</v>
      </c>
      <c r="U2487" s="149" t="s">
        <v>267</v>
      </c>
      <c r="V2487" s="149"/>
      <c r="W2487" s="149"/>
      <c r="X2487" s="149" t="s">
        <v>336</v>
      </c>
      <c r="Y2487" s="149"/>
      <c r="Z2487" s="149"/>
      <c r="AA2487" s="149"/>
      <c r="AB2487" s="149" t="s">
        <v>269</v>
      </c>
      <c r="AC2487" s="149" t="s">
        <v>318</v>
      </c>
      <c r="AD2487" s="149" t="s">
        <v>857</v>
      </c>
      <c r="AE2487" s="149" t="s">
        <v>271</v>
      </c>
      <c r="AF2487" s="149"/>
      <c r="AG2487" s="149" t="s">
        <v>1098</v>
      </c>
      <c r="AH2487" s="149" t="s">
        <v>273</v>
      </c>
      <c r="AI2487" s="158">
        <v>96</v>
      </c>
      <c r="AJ2487" s="149"/>
      <c r="AK2487" s="159" t="s">
        <v>274</v>
      </c>
      <c r="AL2487" s="159" t="s">
        <v>274</v>
      </c>
      <c r="AM2487" s="149" t="s">
        <v>274</v>
      </c>
      <c r="AN2487" s="160">
        <v>4</v>
      </c>
      <c r="AO2487" s="149"/>
      <c r="AP2487" s="149" t="s">
        <v>274</v>
      </c>
      <c r="AQ2487" s="149" t="s">
        <v>275</v>
      </c>
      <c r="AR2487" s="158">
        <v>1</v>
      </c>
      <c r="AS2487" s="149" t="s">
        <v>275</v>
      </c>
      <c r="AT2487" s="149" t="s">
        <v>276</v>
      </c>
      <c r="AU2487" s="161">
        <v>1</v>
      </c>
      <c r="AV2487" s="159">
        <v>7145.3</v>
      </c>
      <c r="AW2487" s="159">
        <v>285.81</v>
      </c>
      <c r="AX2487" s="149" t="s">
        <v>274</v>
      </c>
      <c r="AY2487" s="162">
        <v>0</v>
      </c>
      <c r="AZ2487" s="162" t="s">
        <v>274</v>
      </c>
      <c r="BA2487" s="162">
        <v>0</v>
      </c>
      <c r="BB2487" s="159">
        <v>6859.49</v>
      </c>
      <c r="BC2487" s="162" t="s">
        <v>274</v>
      </c>
      <c r="BD2487" s="162">
        <v>0</v>
      </c>
      <c r="BE2487" s="159">
        <v>285.81</v>
      </c>
      <c r="BF2487" s="159">
        <v>285.81</v>
      </c>
      <c r="BG2487" s="159">
        <v>7145.3</v>
      </c>
    </row>
    <row r="2488" ht="28.05" customHeight="1" spans="1:59">
      <c r="A2488" s="149"/>
      <c r="B2488" s="149"/>
      <c r="C2488" s="149"/>
      <c r="D2488" s="149" t="s">
        <v>3726</v>
      </c>
      <c r="E2488" s="340" t="s">
        <v>11293</v>
      </c>
      <c r="F2488" s="149" t="s">
        <v>3726</v>
      </c>
      <c r="G2488" s="149" t="s">
        <v>11294</v>
      </c>
      <c r="H2488" s="149" t="s">
        <v>10732</v>
      </c>
      <c r="I2488" s="149" t="s">
        <v>11190</v>
      </c>
      <c r="J2488" s="149" t="s">
        <v>11295</v>
      </c>
      <c r="K2488" s="149"/>
      <c r="L2488" s="149" t="s">
        <v>287</v>
      </c>
      <c r="M2488" s="149"/>
      <c r="N2488" s="149" t="s">
        <v>263</v>
      </c>
      <c r="O2488" s="149" t="s">
        <v>214</v>
      </c>
      <c r="P2488" s="149" t="s">
        <v>53</v>
      </c>
      <c r="Q2488" s="149"/>
      <c r="R2488" s="149" t="s">
        <v>3952</v>
      </c>
      <c r="S2488" s="149" t="s">
        <v>5890</v>
      </c>
      <c r="T2488" s="149" t="s">
        <v>3699</v>
      </c>
      <c r="U2488" s="149" t="s">
        <v>267</v>
      </c>
      <c r="V2488" s="149"/>
      <c r="W2488" s="149"/>
      <c r="X2488" s="149" t="s">
        <v>336</v>
      </c>
      <c r="Y2488" s="149"/>
      <c r="Z2488" s="149"/>
      <c r="AA2488" s="149"/>
      <c r="AB2488" s="149" t="s">
        <v>269</v>
      </c>
      <c r="AC2488" s="149" t="s">
        <v>270</v>
      </c>
      <c r="AD2488" s="149" t="s">
        <v>3699</v>
      </c>
      <c r="AE2488" s="149" t="s">
        <v>271</v>
      </c>
      <c r="AF2488" s="149"/>
      <c r="AG2488" s="149" t="s">
        <v>1098</v>
      </c>
      <c r="AH2488" s="149" t="s">
        <v>273</v>
      </c>
      <c r="AI2488" s="158">
        <v>67</v>
      </c>
      <c r="AJ2488" s="149"/>
      <c r="AK2488" s="159" t="s">
        <v>274</v>
      </c>
      <c r="AL2488" s="159" t="s">
        <v>274</v>
      </c>
      <c r="AM2488" s="149" t="s">
        <v>274</v>
      </c>
      <c r="AN2488" s="160">
        <v>4</v>
      </c>
      <c r="AO2488" s="149"/>
      <c r="AP2488" s="149" t="s">
        <v>274</v>
      </c>
      <c r="AQ2488" s="149" t="s">
        <v>275</v>
      </c>
      <c r="AR2488" s="158">
        <v>1</v>
      </c>
      <c r="AS2488" s="149" t="s">
        <v>275</v>
      </c>
      <c r="AT2488" s="149" t="s">
        <v>276</v>
      </c>
      <c r="AU2488" s="161">
        <v>1</v>
      </c>
      <c r="AV2488" s="159">
        <v>5862.07</v>
      </c>
      <c r="AW2488" s="159">
        <v>234.48</v>
      </c>
      <c r="AX2488" s="149" t="s">
        <v>274</v>
      </c>
      <c r="AY2488" s="159">
        <v>60.4</v>
      </c>
      <c r="AZ2488" s="159">
        <v>60.4</v>
      </c>
      <c r="BA2488" s="159">
        <v>241.6</v>
      </c>
      <c r="BB2488" s="159">
        <v>3876.04</v>
      </c>
      <c r="BC2488" s="162" t="s">
        <v>274</v>
      </c>
      <c r="BD2488" s="162">
        <v>0</v>
      </c>
      <c r="BE2488" s="159">
        <v>1986.03</v>
      </c>
      <c r="BF2488" s="159">
        <v>1986.03</v>
      </c>
      <c r="BG2488" s="159">
        <v>5862.07</v>
      </c>
    </row>
    <row r="2489" ht="28.05" customHeight="1" spans="1:59">
      <c r="A2489" s="149"/>
      <c r="B2489" s="149"/>
      <c r="C2489" s="149"/>
      <c r="D2489" s="149" t="s">
        <v>3726</v>
      </c>
      <c r="E2489" s="340" t="s">
        <v>11296</v>
      </c>
      <c r="F2489" s="149" t="s">
        <v>3726</v>
      </c>
      <c r="G2489" s="149" t="s">
        <v>11297</v>
      </c>
      <c r="H2489" s="149" t="s">
        <v>11298</v>
      </c>
      <c r="I2489" s="149" t="s">
        <v>9460</v>
      </c>
      <c r="J2489" s="149" t="s">
        <v>11299</v>
      </c>
      <c r="K2489" s="149"/>
      <c r="L2489" s="149" t="s">
        <v>287</v>
      </c>
      <c r="M2489" s="149"/>
      <c r="N2489" s="149" t="s">
        <v>263</v>
      </c>
      <c r="O2489" s="149" t="s">
        <v>214</v>
      </c>
      <c r="P2489" s="149" t="s">
        <v>53</v>
      </c>
      <c r="Q2489" s="149"/>
      <c r="R2489" s="149" t="s">
        <v>11300</v>
      </c>
      <c r="S2489" s="149" t="s">
        <v>6852</v>
      </c>
      <c r="T2489" s="149" t="s">
        <v>414</v>
      </c>
      <c r="U2489" s="149" t="s">
        <v>267</v>
      </c>
      <c r="V2489" s="149"/>
      <c r="W2489" s="149"/>
      <c r="X2489" s="149" t="s">
        <v>336</v>
      </c>
      <c r="Y2489" s="149"/>
      <c r="Z2489" s="149"/>
      <c r="AA2489" s="149"/>
      <c r="AB2489" s="149" t="s">
        <v>269</v>
      </c>
      <c r="AC2489" s="149" t="s">
        <v>270</v>
      </c>
      <c r="AD2489" s="149" t="s">
        <v>414</v>
      </c>
      <c r="AE2489" s="149" t="s">
        <v>271</v>
      </c>
      <c r="AF2489" s="149"/>
      <c r="AG2489" s="149" t="s">
        <v>1098</v>
      </c>
      <c r="AH2489" s="149" t="s">
        <v>273</v>
      </c>
      <c r="AI2489" s="158">
        <v>21</v>
      </c>
      <c r="AJ2489" s="149"/>
      <c r="AK2489" s="159" t="s">
        <v>274</v>
      </c>
      <c r="AL2489" s="159" t="s">
        <v>274</v>
      </c>
      <c r="AM2489" s="149" t="s">
        <v>274</v>
      </c>
      <c r="AN2489" s="160">
        <v>4</v>
      </c>
      <c r="AO2489" s="149"/>
      <c r="AP2489" s="149" t="s">
        <v>274</v>
      </c>
      <c r="AQ2489" s="149" t="s">
        <v>275</v>
      </c>
      <c r="AR2489" s="158">
        <v>1</v>
      </c>
      <c r="AS2489" s="149" t="s">
        <v>275</v>
      </c>
      <c r="AT2489" s="149" t="s">
        <v>276</v>
      </c>
      <c r="AU2489" s="161">
        <v>1</v>
      </c>
      <c r="AV2489" s="159">
        <v>76106.19</v>
      </c>
      <c r="AW2489" s="159">
        <v>3044.25</v>
      </c>
      <c r="AX2489" s="149" t="s">
        <v>274</v>
      </c>
      <c r="AY2489" s="159">
        <v>761.06</v>
      </c>
      <c r="AZ2489" s="159">
        <v>761.06</v>
      </c>
      <c r="BA2489" s="159">
        <v>3044.24</v>
      </c>
      <c r="BB2489" s="159">
        <v>15982.26</v>
      </c>
      <c r="BC2489" s="162" t="s">
        <v>274</v>
      </c>
      <c r="BD2489" s="162">
        <v>0</v>
      </c>
      <c r="BE2489" s="159">
        <v>60123.93</v>
      </c>
      <c r="BF2489" s="159">
        <v>60123.93</v>
      </c>
      <c r="BG2489" s="159">
        <v>76106.19</v>
      </c>
    </row>
    <row r="2490" ht="28.05" customHeight="1" spans="1:59">
      <c r="A2490" s="149"/>
      <c r="B2490" s="149"/>
      <c r="C2490" s="149"/>
      <c r="D2490" s="149" t="s">
        <v>3726</v>
      </c>
      <c r="E2490" s="340" t="s">
        <v>11301</v>
      </c>
      <c r="F2490" s="149" t="s">
        <v>3726</v>
      </c>
      <c r="G2490" s="149" t="s">
        <v>11302</v>
      </c>
      <c r="H2490" s="149" t="s">
        <v>10732</v>
      </c>
      <c r="I2490" s="149" t="s">
        <v>11190</v>
      </c>
      <c r="J2490" s="149" t="s">
        <v>11303</v>
      </c>
      <c r="K2490" s="149"/>
      <c r="L2490" s="149" t="s">
        <v>287</v>
      </c>
      <c r="M2490" s="149"/>
      <c r="N2490" s="149" t="s">
        <v>263</v>
      </c>
      <c r="O2490" s="149" t="s">
        <v>214</v>
      </c>
      <c r="P2490" s="149" t="s">
        <v>53</v>
      </c>
      <c r="Q2490" s="149"/>
      <c r="R2490" s="149" t="s">
        <v>3952</v>
      </c>
      <c r="S2490" s="149" t="s">
        <v>5890</v>
      </c>
      <c r="T2490" s="149" t="s">
        <v>3699</v>
      </c>
      <c r="U2490" s="149" t="s">
        <v>267</v>
      </c>
      <c r="V2490" s="149"/>
      <c r="W2490" s="149"/>
      <c r="X2490" s="149" t="s">
        <v>336</v>
      </c>
      <c r="Y2490" s="149"/>
      <c r="Z2490" s="149"/>
      <c r="AA2490" s="149"/>
      <c r="AB2490" s="149" t="s">
        <v>269</v>
      </c>
      <c r="AC2490" s="149" t="s">
        <v>270</v>
      </c>
      <c r="AD2490" s="149" t="s">
        <v>3699</v>
      </c>
      <c r="AE2490" s="149" t="s">
        <v>271</v>
      </c>
      <c r="AF2490" s="149"/>
      <c r="AG2490" s="149" t="s">
        <v>1098</v>
      </c>
      <c r="AH2490" s="149" t="s">
        <v>273</v>
      </c>
      <c r="AI2490" s="158">
        <v>67</v>
      </c>
      <c r="AJ2490" s="149"/>
      <c r="AK2490" s="159" t="s">
        <v>274</v>
      </c>
      <c r="AL2490" s="159" t="s">
        <v>274</v>
      </c>
      <c r="AM2490" s="149" t="s">
        <v>274</v>
      </c>
      <c r="AN2490" s="160">
        <v>4</v>
      </c>
      <c r="AO2490" s="149"/>
      <c r="AP2490" s="149" t="s">
        <v>274</v>
      </c>
      <c r="AQ2490" s="149" t="s">
        <v>275</v>
      </c>
      <c r="AR2490" s="158">
        <v>1</v>
      </c>
      <c r="AS2490" s="149" t="s">
        <v>275</v>
      </c>
      <c r="AT2490" s="149" t="s">
        <v>276</v>
      </c>
      <c r="AU2490" s="161">
        <v>1</v>
      </c>
      <c r="AV2490" s="159">
        <v>5862.07</v>
      </c>
      <c r="AW2490" s="159">
        <v>234.48</v>
      </c>
      <c r="AX2490" s="149" t="s">
        <v>274</v>
      </c>
      <c r="AY2490" s="159">
        <v>60.4</v>
      </c>
      <c r="AZ2490" s="159">
        <v>60.4</v>
      </c>
      <c r="BA2490" s="159">
        <v>241.6</v>
      </c>
      <c r="BB2490" s="159">
        <v>3876.04</v>
      </c>
      <c r="BC2490" s="162" t="s">
        <v>274</v>
      </c>
      <c r="BD2490" s="162">
        <v>0</v>
      </c>
      <c r="BE2490" s="159">
        <v>1986.03</v>
      </c>
      <c r="BF2490" s="159">
        <v>1986.03</v>
      </c>
      <c r="BG2490" s="159">
        <v>5862.07</v>
      </c>
    </row>
    <row r="2491" ht="28.05" customHeight="1" spans="1:59">
      <c r="A2491" s="149"/>
      <c r="B2491" s="149"/>
      <c r="C2491" s="149"/>
      <c r="D2491" s="149" t="s">
        <v>3726</v>
      </c>
      <c r="E2491" s="340" t="s">
        <v>11304</v>
      </c>
      <c r="F2491" s="149" t="s">
        <v>3726</v>
      </c>
      <c r="G2491" s="149" t="s">
        <v>11305</v>
      </c>
      <c r="H2491" s="149" t="s">
        <v>11306</v>
      </c>
      <c r="I2491" s="149" t="s">
        <v>11234</v>
      </c>
      <c r="J2491" s="149" t="s">
        <v>11307</v>
      </c>
      <c r="K2491" s="149"/>
      <c r="L2491" s="149" t="s">
        <v>287</v>
      </c>
      <c r="M2491" s="149"/>
      <c r="N2491" s="149" t="s">
        <v>263</v>
      </c>
      <c r="O2491" s="149" t="s">
        <v>214</v>
      </c>
      <c r="P2491" s="149" t="s">
        <v>53</v>
      </c>
      <c r="Q2491" s="149"/>
      <c r="R2491" s="149" t="s">
        <v>11308</v>
      </c>
      <c r="S2491" s="149" t="s">
        <v>6852</v>
      </c>
      <c r="T2491" s="149" t="s">
        <v>414</v>
      </c>
      <c r="U2491" s="149" t="s">
        <v>267</v>
      </c>
      <c r="V2491" s="149"/>
      <c r="W2491" s="149"/>
      <c r="X2491" s="149" t="s">
        <v>336</v>
      </c>
      <c r="Y2491" s="149"/>
      <c r="Z2491" s="149"/>
      <c r="AA2491" s="149"/>
      <c r="AB2491" s="149" t="s">
        <v>269</v>
      </c>
      <c r="AC2491" s="149" t="s">
        <v>270</v>
      </c>
      <c r="AD2491" s="149" t="s">
        <v>414</v>
      </c>
      <c r="AE2491" s="149" t="s">
        <v>271</v>
      </c>
      <c r="AF2491" s="149"/>
      <c r="AG2491" s="149" t="s">
        <v>1098</v>
      </c>
      <c r="AH2491" s="149" t="s">
        <v>273</v>
      </c>
      <c r="AI2491" s="158">
        <v>21</v>
      </c>
      <c r="AJ2491" s="149"/>
      <c r="AK2491" s="159" t="s">
        <v>274</v>
      </c>
      <c r="AL2491" s="159" t="s">
        <v>274</v>
      </c>
      <c r="AM2491" s="149" t="s">
        <v>274</v>
      </c>
      <c r="AN2491" s="160">
        <v>4</v>
      </c>
      <c r="AO2491" s="149"/>
      <c r="AP2491" s="149" t="s">
        <v>274</v>
      </c>
      <c r="AQ2491" s="149" t="s">
        <v>275</v>
      </c>
      <c r="AR2491" s="158">
        <v>1</v>
      </c>
      <c r="AS2491" s="149" t="s">
        <v>275</v>
      </c>
      <c r="AT2491" s="149" t="s">
        <v>276</v>
      </c>
      <c r="AU2491" s="161">
        <v>1</v>
      </c>
      <c r="AV2491" s="159">
        <v>65309.73</v>
      </c>
      <c r="AW2491" s="159">
        <v>2612.39</v>
      </c>
      <c r="AX2491" s="149" t="s">
        <v>274</v>
      </c>
      <c r="AY2491" s="159">
        <v>653.1</v>
      </c>
      <c r="AZ2491" s="159">
        <v>653.1</v>
      </c>
      <c r="BA2491" s="159">
        <v>2612.4</v>
      </c>
      <c r="BB2491" s="159">
        <v>13715.1</v>
      </c>
      <c r="BC2491" s="162" t="s">
        <v>274</v>
      </c>
      <c r="BD2491" s="162">
        <v>0</v>
      </c>
      <c r="BE2491" s="159">
        <v>51594.63</v>
      </c>
      <c r="BF2491" s="159">
        <v>51594.63</v>
      </c>
      <c r="BG2491" s="159">
        <v>65309.73</v>
      </c>
    </row>
    <row r="2492" ht="28.05" customHeight="1" spans="1:59">
      <c r="A2492" s="149"/>
      <c r="B2492" s="149"/>
      <c r="C2492" s="149"/>
      <c r="D2492" s="149" t="s">
        <v>3726</v>
      </c>
      <c r="E2492" s="340" t="s">
        <v>11309</v>
      </c>
      <c r="F2492" s="149" t="s">
        <v>3726</v>
      </c>
      <c r="G2492" s="149" t="s">
        <v>11310</v>
      </c>
      <c r="H2492" s="149" t="s">
        <v>7780</v>
      </c>
      <c r="I2492" s="149" t="s">
        <v>11311</v>
      </c>
      <c r="J2492" s="149" t="s">
        <v>11312</v>
      </c>
      <c r="K2492" s="149"/>
      <c r="L2492" s="149" t="s">
        <v>262</v>
      </c>
      <c r="M2492" s="149"/>
      <c r="N2492" s="149" t="s">
        <v>263</v>
      </c>
      <c r="O2492" s="149" t="s">
        <v>214</v>
      </c>
      <c r="P2492" s="149" t="s">
        <v>53</v>
      </c>
      <c r="Q2492" s="149"/>
      <c r="R2492" s="149" t="s">
        <v>1090</v>
      </c>
      <c r="S2492" s="149" t="s">
        <v>6336</v>
      </c>
      <c r="T2492" s="149" t="s">
        <v>142</v>
      </c>
      <c r="U2492" s="149" t="s">
        <v>267</v>
      </c>
      <c r="V2492" s="149"/>
      <c r="W2492" s="149"/>
      <c r="X2492" s="149" t="s">
        <v>336</v>
      </c>
      <c r="Y2492" s="149"/>
      <c r="Z2492" s="149"/>
      <c r="AA2492" s="149"/>
      <c r="AB2492" s="149" t="s">
        <v>269</v>
      </c>
      <c r="AC2492" s="149" t="s">
        <v>270</v>
      </c>
      <c r="AD2492" s="149" t="s">
        <v>142</v>
      </c>
      <c r="AE2492" s="149" t="s">
        <v>271</v>
      </c>
      <c r="AF2492" s="149"/>
      <c r="AG2492" s="149" t="s">
        <v>1098</v>
      </c>
      <c r="AH2492" s="149" t="s">
        <v>273</v>
      </c>
      <c r="AI2492" s="158">
        <v>78</v>
      </c>
      <c r="AJ2492" s="149"/>
      <c r="AK2492" s="159" t="s">
        <v>274</v>
      </c>
      <c r="AL2492" s="159" t="s">
        <v>274</v>
      </c>
      <c r="AM2492" s="149" t="s">
        <v>274</v>
      </c>
      <c r="AN2492" s="160">
        <v>4</v>
      </c>
      <c r="AO2492" s="149"/>
      <c r="AP2492" s="149" t="s">
        <v>274</v>
      </c>
      <c r="AQ2492" s="149" t="s">
        <v>275</v>
      </c>
      <c r="AR2492" s="158">
        <v>1</v>
      </c>
      <c r="AS2492" s="149" t="s">
        <v>275</v>
      </c>
      <c r="AT2492" s="149" t="s">
        <v>276</v>
      </c>
      <c r="AU2492" s="161">
        <v>1</v>
      </c>
      <c r="AV2492" s="159">
        <v>42477.88</v>
      </c>
      <c r="AW2492" s="159">
        <v>1699.12</v>
      </c>
      <c r="AX2492" s="149" t="s">
        <v>274</v>
      </c>
      <c r="AY2492" s="159">
        <v>444.08</v>
      </c>
      <c r="AZ2492" s="159">
        <v>444.08</v>
      </c>
      <c r="BA2492" s="159">
        <v>1776.32</v>
      </c>
      <c r="BB2492" s="159">
        <v>32785.26</v>
      </c>
      <c r="BC2492" s="162" t="s">
        <v>274</v>
      </c>
      <c r="BD2492" s="162">
        <v>0</v>
      </c>
      <c r="BE2492" s="159">
        <v>9692.62</v>
      </c>
      <c r="BF2492" s="159">
        <v>9692.62</v>
      </c>
      <c r="BG2492" s="159">
        <v>42477.88</v>
      </c>
    </row>
    <row r="2493" ht="28.05" customHeight="1" spans="1:59">
      <c r="A2493" s="149"/>
      <c r="B2493" s="149"/>
      <c r="C2493" s="149"/>
      <c r="D2493" s="149" t="s">
        <v>3726</v>
      </c>
      <c r="E2493" s="340" t="s">
        <v>11313</v>
      </c>
      <c r="F2493" s="149" t="s">
        <v>3726</v>
      </c>
      <c r="G2493" s="149" t="s">
        <v>11314</v>
      </c>
      <c r="H2493" s="149" t="s">
        <v>11315</v>
      </c>
      <c r="I2493" s="149" t="s">
        <v>11234</v>
      </c>
      <c r="J2493" s="149" t="s">
        <v>11316</v>
      </c>
      <c r="K2493" s="149"/>
      <c r="L2493" s="149" t="s">
        <v>287</v>
      </c>
      <c r="M2493" s="149"/>
      <c r="N2493" s="149" t="s">
        <v>263</v>
      </c>
      <c r="O2493" s="149" t="s">
        <v>214</v>
      </c>
      <c r="P2493" s="149" t="s">
        <v>53</v>
      </c>
      <c r="Q2493" s="149"/>
      <c r="R2493" s="149" t="s">
        <v>11317</v>
      </c>
      <c r="S2493" s="149" t="s">
        <v>6852</v>
      </c>
      <c r="T2493" s="149" t="s">
        <v>414</v>
      </c>
      <c r="U2493" s="149" t="s">
        <v>267</v>
      </c>
      <c r="V2493" s="149"/>
      <c r="W2493" s="149"/>
      <c r="X2493" s="149" t="s">
        <v>336</v>
      </c>
      <c r="Y2493" s="149"/>
      <c r="Z2493" s="149"/>
      <c r="AA2493" s="149"/>
      <c r="AB2493" s="149" t="s">
        <v>269</v>
      </c>
      <c r="AC2493" s="149" t="s">
        <v>270</v>
      </c>
      <c r="AD2493" s="149" t="s">
        <v>414</v>
      </c>
      <c r="AE2493" s="149" t="s">
        <v>271</v>
      </c>
      <c r="AF2493" s="149"/>
      <c r="AG2493" s="149" t="s">
        <v>1098</v>
      </c>
      <c r="AH2493" s="149" t="s">
        <v>273</v>
      </c>
      <c r="AI2493" s="158">
        <v>21</v>
      </c>
      <c r="AJ2493" s="149"/>
      <c r="AK2493" s="159" t="s">
        <v>274</v>
      </c>
      <c r="AL2493" s="159" t="s">
        <v>274</v>
      </c>
      <c r="AM2493" s="149" t="s">
        <v>274</v>
      </c>
      <c r="AN2493" s="160">
        <v>4</v>
      </c>
      <c r="AO2493" s="149"/>
      <c r="AP2493" s="149" t="s">
        <v>274</v>
      </c>
      <c r="AQ2493" s="149" t="s">
        <v>275</v>
      </c>
      <c r="AR2493" s="158">
        <v>1</v>
      </c>
      <c r="AS2493" s="149" t="s">
        <v>275</v>
      </c>
      <c r="AT2493" s="149" t="s">
        <v>276</v>
      </c>
      <c r="AU2493" s="161">
        <v>1</v>
      </c>
      <c r="AV2493" s="159">
        <v>62831.86</v>
      </c>
      <c r="AW2493" s="159">
        <v>2513.27</v>
      </c>
      <c r="AX2493" s="149" t="s">
        <v>274</v>
      </c>
      <c r="AY2493" s="159">
        <v>628.32</v>
      </c>
      <c r="AZ2493" s="159">
        <v>628.32</v>
      </c>
      <c r="BA2493" s="159">
        <v>2513.28</v>
      </c>
      <c r="BB2493" s="159">
        <v>13194.72</v>
      </c>
      <c r="BC2493" s="162" t="s">
        <v>274</v>
      </c>
      <c r="BD2493" s="162">
        <v>0</v>
      </c>
      <c r="BE2493" s="159">
        <v>49637.14</v>
      </c>
      <c r="BF2493" s="159">
        <v>49637.14</v>
      </c>
      <c r="BG2493" s="159">
        <v>62831.86</v>
      </c>
    </row>
    <row r="2494" ht="28.05" customHeight="1" spans="1:59">
      <c r="A2494" s="149"/>
      <c r="B2494" s="149"/>
      <c r="C2494" s="149"/>
      <c r="D2494" s="149" t="s">
        <v>3726</v>
      </c>
      <c r="E2494" s="340" t="s">
        <v>11318</v>
      </c>
      <c r="F2494" s="149" t="s">
        <v>3726</v>
      </c>
      <c r="G2494" s="149" t="s">
        <v>11319</v>
      </c>
      <c r="H2494" s="149" t="s">
        <v>11285</v>
      </c>
      <c r="I2494" s="149" t="s">
        <v>11286</v>
      </c>
      <c r="J2494" s="149" t="s">
        <v>11320</v>
      </c>
      <c r="K2494" s="149"/>
      <c r="L2494" s="149" t="s">
        <v>262</v>
      </c>
      <c r="M2494" s="149"/>
      <c r="N2494" s="149" t="s">
        <v>263</v>
      </c>
      <c r="O2494" s="149" t="s">
        <v>214</v>
      </c>
      <c r="P2494" s="149" t="s">
        <v>53</v>
      </c>
      <c r="Q2494" s="149"/>
      <c r="R2494" s="149" t="s">
        <v>2512</v>
      </c>
      <c r="S2494" s="149" t="s">
        <v>167</v>
      </c>
      <c r="T2494" s="149" t="s">
        <v>142</v>
      </c>
      <c r="U2494" s="149" t="s">
        <v>267</v>
      </c>
      <c r="V2494" s="149"/>
      <c r="W2494" s="149"/>
      <c r="X2494" s="149" t="s">
        <v>336</v>
      </c>
      <c r="Y2494" s="149"/>
      <c r="Z2494" s="149"/>
      <c r="AA2494" s="149"/>
      <c r="AB2494" s="149" t="s">
        <v>269</v>
      </c>
      <c r="AC2494" s="149" t="s">
        <v>270</v>
      </c>
      <c r="AD2494" s="149" t="s">
        <v>142</v>
      </c>
      <c r="AE2494" s="149" t="s">
        <v>271</v>
      </c>
      <c r="AF2494" s="149"/>
      <c r="AG2494" s="149" t="s">
        <v>1098</v>
      </c>
      <c r="AH2494" s="149" t="s">
        <v>273</v>
      </c>
      <c r="AI2494" s="158">
        <v>78</v>
      </c>
      <c r="AJ2494" s="149"/>
      <c r="AK2494" s="159" t="s">
        <v>274</v>
      </c>
      <c r="AL2494" s="159" t="s">
        <v>274</v>
      </c>
      <c r="AM2494" s="149" t="s">
        <v>274</v>
      </c>
      <c r="AN2494" s="160">
        <v>4</v>
      </c>
      <c r="AO2494" s="149"/>
      <c r="AP2494" s="149" t="s">
        <v>274</v>
      </c>
      <c r="AQ2494" s="149" t="s">
        <v>275</v>
      </c>
      <c r="AR2494" s="158">
        <v>1</v>
      </c>
      <c r="AS2494" s="149" t="s">
        <v>275</v>
      </c>
      <c r="AT2494" s="149" t="s">
        <v>276</v>
      </c>
      <c r="AU2494" s="161">
        <v>1</v>
      </c>
      <c r="AV2494" s="159">
        <v>27433.63</v>
      </c>
      <c r="AW2494" s="159">
        <v>1097.35</v>
      </c>
      <c r="AX2494" s="149" t="s">
        <v>274</v>
      </c>
      <c r="AY2494" s="159">
        <v>286.79</v>
      </c>
      <c r="AZ2494" s="159">
        <v>286.79</v>
      </c>
      <c r="BA2494" s="159">
        <v>1147.16</v>
      </c>
      <c r="BB2494" s="159">
        <v>21173.98</v>
      </c>
      <c r="BC2494" s="162" t="s">
        <v>274</v>
      </c>
      <c r="BD2494" s="162">
        <v>0</v>
      </c>
      <c r="BE2494" s="159">
        <v>6259.65</v>
      </c>
      <c r="BF2494" s="159">
        <v>6259.65</v>
      </c>
      <c r="BG2494" s="159">
        <v>27433.63</v>
      </c>
    </row>
    <row r="2495" ht="28.05" customHeight="1" spans="1:59">
      <c r="A2495" s="149"/>
      <c r="B2495" s="149"/>
      <c r="C2495" s="149"/>
      <c r="D2495" s="149" t="s">
        <v>3726</v>
      </c>
      <c r="E2495" s="340" t="s">
        <v>11321</v>
      </c>
      <c r="F2495" s="149" t="s">
        <v>3726</v>
      </c>
      <c r="G2495" s="149" t="s">
        <v>11322</v>
      </c>
      <c r="H2495" s="149" t="s">
        <v>10732</v>
      </c>
      <c r="I2495" s="149" t="s">
        <v>11323</v>
      </c>
      <c r="J2495" s="149" t="s">
        <v>11324</v>
      </c>
      <c r="K2495" s="149"/>
      <c r="L2495" s="149" t="s">
        <v>287</v>
      </c>
      <c r="M2495" s="149"/>
      <c r="N2495" s="149" t="s">
        <v>263</v>
      </c>
      <c r="O2495" s="149" t="s">
        <v>214</v>
      </c>
      <c r="P2495" s="149" t="s">
        <v>53</v>
      </c>
      <c r="Q2495" s="149"/>
      <c r="R2495" s="149" t="s">
        <v>3952</v>
      </c>
      <c r="S2495" s="149" t="s">
        <v>5890</v>
      </c>
      <c r="T2495" s="149" t="s">
        <v>3699</v>
      </c>
      <c r="U2495" s="149" t="s">
        <v>267</v>
      </c>
      <c r="V2495" s="149"/>
      <c r="W2495" s="149"/>
      <c r="X2495" s="149" t="s">
        <v>336</v>
      </c>
      <c r="Y2495" s="149"/>
      <c r="Z2495" s="149"/>
      <c r="AA2495" s="149"/>
      <c r="AB2495" s="149" t="s">
        <v>269</v>
      </c>
      <c r="AC2495" s="149" t="s">
        <v>270</v>
      </c>
      <c r="AD2495" s="149" t="s">
        <v>3699</v>
      </c>
      <c r="AE2495" s="149" t="s">
        <v>271</v>
      </c>
      <c r="AF2495" s="149"/>
      <c r="AG2495" s="149" t="s">
        <v>1098</v>
      </c>
      <c r="AH2495" s="149" t="s">
        <v>273</v>
      </c>
      <c r="AI2495" s="158">
        <v>67</v>
      </c>
      <c r="AJ2495" s="149"/>
      <c r="AK2495" s="159" t="s">
        <v>274</v>
      </c>
      <c r="AL2495" s="159" t="s">
        <v>274</v>
      </c>
      <c r="AM2495" s="149" t="s">
        <v>274</v>
      </c>
      <c r="AN2495" s="160">
        <v>4</v>
      </c>
      <c r="AO2495" s="149"/>
      <c r="AP2495" s="149" t="s">
        <v>274</v>
      </c>
      <c r="AQ2495" s="149" t="s">
        <v>275</v>
      </c>
      <c r="AR2495" s="158">
        <v>1</v>
      </c>
      <c r="AS2495" s="149" t="s">
        <v>275</v>
      </c>
      <c r="AT2495" s="149" t="s">
        <v>276</v>
      </c>
      <c r="AU2495" s="161">
        <v>1</v>
      </c>
      <c r="AV2495" s="159">
        <v>9021.55</v>
      </c>
      <c r="AW2495" s="159">
        <v>360.86</v>
      </c>
      <c r="AX2495" s="149" t="s">
        <v>274</v>
      </c>
      <c r="AY2495" s="159">
        <v>92.94</v>
      </c>
      <c r="AZ2495" s="159">
        <v>92.94</v>
      </c>
      <c r="BA2495" s="159">
        <v>371.76</v>
      </c>
      <c r="BB2495" s="159">
        <v>5965.4</v>
      </c>
      <c r="BC2495" s="162" t="s">
        <v>274</v>
      </c>
      <c r="BD2495" s="162">
        <v>0</v>
      </c>
      <c r="BE2495" s="159">
        <v>3056.15</v>
      </c>
      <c r="BF2495" s="159">
        <v>3056.15</v>
      </c>
      <c r="BG2495" s="159">
        <v>9021.55</v>
      </c>
    </row>
    <row r="2496" ht="28.05" customHeight="1" spans="1:59">
      <c r="A2496" s="149"/>
      <c r="B2496" s="149"/>
      <c r="C2496" s="149"/>
      <c r="D2496" s="149" t="s">
        <v>3726</v>
      </c>
      <c r="E2496" s="340" t="s">
        <v>11325</v>
      </c>
      <c r="F2496" s="149" t="s">
        <v>3726</v>
      </c>
      <c r="G2496" s="149" t="s">
        <v>11326</v>
      </c>
      <c r="H2496" s="149" t="s">
        <v>10732</v>
      </c>
      <c r="I2496" s="149" t="s">
        <v>11323</v>
      </c>
      <c r="J2496" s="149" t="s">
        <v>11327</v>
      </c>
      <c r="K2496" s="149"/>
      <c r="L2496" s="149" t="s">
        <v>287</v>
      </c>
      <c r="M2496" s="149"/>
      <c r="N2496" s="149" t="s">
        <v>263</v>
      </c>
      <c r="O2496" s="149" t="s">
        <v>214</v>
      </c>
      <c r="P2496" s="149" t="s">
        <v>53</v>
      </c>
      <c r="Q2496" s="149"/>
      <c r="R2496" s="149" t="s">
        <v>3952</v>
      </c>
      <c r="S2496" s="149" t="s">
        <v>5890</v>
      </c>
      <c r="T2496" s="149" t="s">
        <v>3699</v>
      </c>
      <c r="U2496" s="149" t="s">
        <v>267</v>
      </c>
      <c r="V2496" s="149"/>
      <c r="W2496" s="149"/>
      <c r="X2496" s="149" t="s">
        <v>336</v>
      </c>
      <c r="Y2496" s="149"/>
      <c r="Z2496" s="149"/>
      <c r="AA2496" s="149"/>
      <c r="AB2496" s="149" t="s">
        <v>269</v>
      </c>
      <c r="AC2496" s="149" t="s">
        <v>270</v>
      </c>
      <c r="AD2496" s="149" t="s">
        <v>3699</v>
      </c>
      <c r="AE2496" s="149" t="s">
        <v>271</v>
      </c>
      <c r="AF2496" s="149"/>
      <c r="AG2496" s="149" t="s">
        <v>1098</v>
      </c>
      <c r="AH2496" s="149" t="s">
        <v>273</v>
      </c>
      <c r="AI2496" s="158">
        <v>67</v>
      </c>
      <c r="AJ2496" s="149"/>
      <c r="AK2496" s="159" t="s">
        <v>274</v>
      </c>
      <c r="AL2496" s="159" t="s">
        <v>274</v>
      </c>
      <c r="AM2496" s="149" t="s">
        <v>274</v>
      </c>
      <c r="AN2496" s="160">
        <v>4</v>
      </c>
      <c r="AO2496" s="149"/>
      <c r="AP2496" s="149" t="s">
        <v>274</v>
      </c>
      <c r="AQ2496" s="149" t="s">
        <v>275</v>
      </c>
      <c r="AR2496" s="158">
        <v>1</v>
      </c>
      <c r="AS2496" s="149" t="s">
        <v>275</v>
      </c>
      <c r="AT2496" s="149" t="s">
        <v>276</v>
      </c>
      <c r="AU2496" s="161">
        <v>1</v>
      </c>
      <c r="AV2496" s="159">
        <v>9021.55</v>
      </c>
      <c r="AW2496" s="159">
        <v>360.86</v>
      </c>
      <c r="AX2496" s="149" t="s">
        <v>274</v>
      </c>
      <c r="AY2496" s="159">
        <v>92.94</v>
      </c>
      <c r="AZ2496" s="159">
        <v>92.94</v>
      </c>
      <c r="BA2496" s="159">
        <v>371.76</v>
      </c>
      <c r="BB2496" s="159">
        <v>5965.4</v>
      </c>
      <c r="BC2496" s="162" t="s">
        <v>274</v>
      </c>
      <c r="BD2496" s="162">
        <v>0</v>
      </c>
      <c r="BE2496" s="159">
        <v>3056.15</v>
      </c>
      <c r="BF2496" s="159">
        <v>3056.15</v>
      </c>
      <c r="BG2496" s="159">
        <v>9021.55</v>
      </c>
    </row>
    <row r="2497" ht="28.05" customHeight="1" spans="1:59">
      <c r="A2497" s="149"/>
      <c r="B2497" s="149"/>
      <c r="C2497" s="149"/>
      <c r="D2497" s="149" t="s">
        <v>3726</v>
      </c>
      <c r="E2497" s="340" t="s">
        <v>11328</v>
      </c>
      <c r="F2497" s="149" t="s">
        <v>3726</v>
      </c>
      <c r="G2497" s="149" t="s">
        <v>11329</v>
      </c>
      <c r="H2497" s="149" t="s">
        <v>11330</v>
      </c>
      <c r="I2497" s="149" t="s">
        <v>11331</v>
      </c>
      <c r="J2497" s="149" t="s">
        <v>11332</v>
      </c>
      <c r="K2497" s="149"/>
      <c r="L2497" s="149" t="s">
        <v>262</v>
      </c>
      <c r="M2497" s="149"/>
      <c r="N2497" s="149" t="s">
        <v>263</v>
      </c>
      <c r="O2497" s="149" t="s">
        <v>214</v>
      </c>
      <c r="P2497" s="149" t="s">
        <v>53</v>
      </c>
      <c r="Q2497" s="149"/>
      <c r="R2497" s="149" t="s">
        <v>3921</v>
      </c>
      <c r="S2497" s="149" t="s">
        <v>4605</v>
      </c>
      <c r="T2497" s="149" t="s">
        <v>142</v>
      </c>
      <c r="U2497" s="149" t="s">
        <v>267</v>
      </c>
      <c r="V2497" s="149"/>
      <c r="W2497" s="149"/>
      <c r="X2497" s="149" t="s">
        <v>336</v>
      </c>
      <c r="Y2497" s="149"/>
      <c r="Z2497" s="149"/>
      <c r="AA2497" s="149"/>
      <c r="AB2497" s="149" t="s">
        <v>269</v>
      </c>
      <c r="AC2497" s="149" t="s">
        <v>270</v>
      </c>
      <c r="AD2497" s="149" t="s">
        <v>142</v>
      </c>
      <c r="AE2497" s="149" t="s">
        <v>271</v>
      </c>
      <c r="AF2497" s="149"/>
      <c r="AG2497" s="149" t="s">
        <v>1098</v>
      </c>
      <c r="AH2497" s="149" t="s">
        <v>273</v>
      </c>
      <c r="AI2497" s="158">
        <v>78</v>
      </c>
      <c r="AJ2497" s="149"/>
      <c r="AK2497" s="159" t="s">
        <v>274</v>
      </c>
      <c r="AL2497" s="159" t="s">
        <v>274</v>
      </c>
      <c r="AM2497" s="149" t="s">
        <v>274</v>
      </c>
      <c r="AN2497" s="160">
        <v>4</v>
      </c>
      <c r="AO2497" s="149"/>
      <c r="AP2497" s="149" t="s">
        <v>274</v>
      </c>
      <c r="AQ2497" s="149" t="s">
        <v>275</v>
      </c>
      <c r="AR2497" s="158">
        <v>1</v>
      </c>
      <c r="AS2497" s="149" t="s">
        <v>275</v>
      </c>
      <c r="AT2497" s="149" t="s">
        <v>276</v>
      </c>
      <c r="AU2497" s="161">
        <v>1</v>
      </c>
      <c r="AV2497" s="159">
        <v>7964.61</v>
      </c>
      <c r="AW2497" s="159">
        <v>318.58</v>
      </c>
      <c r="AX2497" s="149" t="s">
        <v>274</v>
      </c>
      <c r="AY2497" s="159">
        <v>83.25</v>
      </c>
      <c r="AZ2497" s="159">
        <v>83.25</v>
      </c>
      <c r="BA2497" s="159">
        <v>333</v>
      </c>
      <c r="BB2497" s="159">
        <v>6147.45</v>
      </c>
      <c r="BC2497" s="162" t="s">
        <v>274</v>
      </c>
      <c r="BD2497" s="162">
        <v>0</v>
      </c>
      <c r="BE2497" s="159">
        <v>1817.16</v>
      </c>
      <c r="BF2497" s="159">
        <v>1817.16</v>
      </c>
      <c r="BG2497" s="159">
        <v>7964.61</v>
      </c>
    </row>
    <row r="2498" ht="28.05" customHeight="1" spans="1:59">
      <c r="A2498" s="149"/>
      <c r="B2498" s="149"/>
      <c r="C2498" s="149"/>
      <c r="D2498" s="149" t="s">
        <v>3726</v>
      </c>
      <c r="E2498" s="340" t="s">
        <v>11333</v>
      </c>
      <c r="F2498" s="149" t="s">
        <v>3726</v>
      </c>
      <c r="G2498" s="149" t="s">
        <v>11334</v>
      </c>
      <c r="H2498" s="149" t="s">
        <v>11335</v>
      </c>
      <c r="I2498" s="149" t="s">
        <v>11336</v>
      </c>
      <c r="J2498" s="149" t="s">
        <v>11337</v>
      </c>
      <c r="K2498" s="149"/>
      <c r="L2498" s="149" t="s">
        <v>262</v>
      </c>
      <c r="M2498" s="149"/>
      <c r="N2498" s="149" t="s">
        <v>263</v>
      </c>
      <c r="O2498" s="149" t="s">
        <v>214</v>
      </c>
      <c r="P2498" s="149" t="s">
        <v>53</v>
      </c>
      <c r="Q2498" s="149"/>
      <c r="R2498" s="149" t="s">
        <v>3903</v>
      </c>
      <c r="S2498" s="149" t="s">
        <v>5506</v>
      </c>
      <c r="T2498" s="149" t="s">
        <v>11338</v>
      </c>
      <c r="U2498" s="149" t="s">
        <v>267</v>
      </c>
      <c r="V2498" s="149"/>
      <c r="W2498" s="149"/>
      <c r="X2498" s="149" t="s">
        <v>336</v>
      </c>
      <c r="Y2498" s="149"/>
      <c r="Z2498" s="149"/>
      <c r="AA2498" s="149"/>
      <c r="AB2498" s="149" t="s">
        <v>269</v>
      </c>
      <c r="AC2498" s="149" t="s">
        <v>318</v>
      </c>
      <c r="AD2498" s="149" t="s">
        <v>11338</v>
      </c>
      <c r="AE2498" s="149" t="s">
        <v>271</v>
      </c>
      <c r="AF2498" s="149"/>
      <c r="AG2498" s="149" t="s">
        <v>1098</v>
      </c>
      <c r="AH2498" s="149" t="s">
        <v>273</v>
      </c>
      <c r="AI2498" s="158">
        <v>96</v>
      </c>
      <c r="AJ2498" s="149"/>
      <c r="AK2498" s="159" t="s">
        <v>274</v>
      </c>
      <c r="AL2498" s="159" t="s">
        <v>274</v>
      </c>
      <c r="AM2498" s="149" t="s">
        <v>274</v>
      </c>
      <c r="AN2498" s="160">
        <v>4</v>
      </c>
      <c r="AO2498" s="149"/>
      <c r="AP2498" s="149" t="s">
        <v>274</v>
      </c>
      <c r="AQ2498" s="149" t="s">
        <v>275</v>
      </c>
      <c r="AR2498" s="158">
        <v>1</v>
      </c>
      <c r="AS2498" s="149" t="s">
        <v>275</v>
      </c>
      <c r="AT2498" s="149" t="s">
        <v>276</v>
      </c>
      <c r="AU2498" s="161">
        <v>1</v>
      </c>
      <c r="AV2498" s="159">
        <v>44444.44</v>
      </c>
      <c r="AW2498" s="159">
        <v>1777.78</v>
      </c>
      <c r="AX2498" s="149" t="s">
        <v>274</v>
      </c>
      <c r="AY2498" s="162">
        <v>0</v>
      </c>
      <c r="AZ2498" s="162" t="s">
        <v>274</v>
      </c>
      <c r="BA2498" s="162">
        <v>0</v>
      </c>
      <c r="BB2498" s="159">
        <v>42666.66</v>
      </c>
      <c r="BC2498" s="162" t="s">
        <v>274</v>
      </c>
      <c r="BD2498" s="162">
        <v>0</v>
      </c>
      <c r="BE2498" s="159">
        <v>1777.78</v>
      </c>
      <c r="BF2498" s="159">
        <v>1777.78</v>
      </c>
      <c r="BG2498" s="159">
        <v>44444.44</v>
      </c>
    </row>
    <row r="2499" ht="28.05" customHeight="1" spans="1:59">
      <c r="A2499" s="149"/>
      <c r="B2499" s="149"/>
      <c r="C2499" s="149"/>
      <c r="D2499" s="149" t="s">
        <v>3726</v>
      </c>
      <c r="E2499" s="340" t="s">
        <v>11339</v>
      </c>
      <c r="F2499" s="149" t="s">
        <v>3726</v>
      </c>
      <c r="G2499" s="149" t="s">
        <v>11340</v>
      </c>
      <c r="H2499" s="149" t="s">
        <v>10732</v>
      </c>
      <c r="I2499" s="149" t="s">
        <v>11323</v>
      </c>
      <c r="J2499" s="149" t="s">
        <v>11341</v>
      </c>
      <c r="K2499" s="149"/>
      <c r="L2499" s="149" t="s">
        <v>287</v>
      </c>
      <c r="M2499" s="149"/>
      <c r="N2499" s="149" t="s">
        <v>263</v>
      </c>
      <c r="O2499" s="149" t="s">
        <v>214</v>
      </c>
      <c r="P2499" s="149" t="s">
        <v>53</v>
      </c>
      <c r="Q2499" s="149"/>
      <c r="R2499" s="149" t="s">
        <v>3952</v>
      </c>
      <c r="S2499" s="149" t="s">
        <v>5890</v>
      </c>
      <c r="T2499" s="149" t="s">
        <v>3699</v>
      </c>
      <c r="U2499" s="149" t="s">
        <v>267</v>
      </c>
      <c r="V2499" s="149"/>
      <c r="W2499" s="149"/>
      <c r="X2499" s="149" t="s">
        <v>336</v>
      </c>
      <c r="Y2499" s="149"/>
      <c r="Z2499" s="149"/>
      <c r="AA2499" s="149"/>
      <c r="AB2499" s="149" t="s">
        <v>269</v>
      </c>
      <c r="AC2499" s="149" t="s">
        <v>270</v>
      </c>
      <c r="AD2499" s="149" t="s">
        <v>3699</v>
      </c>
      <c r="AE2499" s="149" t="s">
        <v>271</v>
      </c>
      <c r="AF2499" s="149"/>
      <c r="AG2499" s="149" t="s">
        <v>1098</v>
      </c>
      <c r="AH2499" s="149" t="s">
        <v>273</v>
      </c>
      <c r="AI2499" s="158">
        <v>67</v>
      </c>
      <c r="AJ2499" s="149"/>
      <c r="AK2499" s="159" t="s">
        <v>274</v>
      </c>
      <c r="AL2499" s="159" t="s">
        <v>274</v>
      </c>
      <c r="AM2499" s="149" t="s">
        <v>274</v>
      </c>
      <c r="AN2499" s="160">
        <v>4</v>
      </c>
      <c r="AO2499" s="149"/>
      <c r="AP2499" s="149" t="s">
        <v>274</v>
      </c>
      <c r="AQ2499" s="149" t="s">
        <v>275</v>
      </c>
      <c r="AR2499" s="158">
        <v>1</v>
      </c>
      <c r="AS2499" s="149" t="s">
        <v>275</v>
      </c>
      <c r="AT2499" s="149" t="s">
        <v>276</v>
      </c>
      <c r="AU2499" s="161">
        <v>1</v>
      </c>
      <c r="AV2499" s="159">
        <v>9021.55</v>
      </c>
      <c r="AW2499" s="159">
        <v>360.86</v>
      </c>
      <c r="AX2499" s="149" t="s">
        <v>274</v>
      </c>
      <c r="AY2499" s="159">
        <v>92.94</v>
      </c>
      <c r="AZ2499" s="159">
        <v>92.94</v>
      </c>
      <c r="BA2499" s="159">
        <v>371.76</v>
      </c>
      <c r="BB2499" s="159">
        <v>5965.4</v>
      </c>
      <c r="BC2499" s="162" t="s">
        <v>274</v>
      </c>
      <c r="BD2499" s="162">
        <v>0</v>
      </c>
      <c r="BE2499" s="159">
        <v>3056.15</v>
      </c>
      <c r="BF2499" s="159">
        <v>3056.15</v>
      </c>
      <c r="BG2499" s="159">
        <v>9021.55</v>
      </c>
    </row>
    <row r="2500" ht="28.05" customHeight="1" spans="1:59">
      <c r="A2500" s="149"/>
      <c r="B2500" s="149"/>
      <c r="C2500" s="149"/>
      <c r="D2500" s="149" t="s">
        <v>3726</v>
      </c>
      <c r="E2500" s="340" t="s">
        <v>11342</v>
      </c>
      <c r="F2500" s="149" t="s">
        <v>3726</v>
      </c>
      <c r="G2500" s="149" t="s">
        <v>11343</v>
      </c>
      <c r="H2500" s="149" t="s">
        <v>11344</v>
      </c>
      <c r="I2500" s="149" t="s">
        <v>11345</v>
      </c>
      <c r="J2500" s="149" t="s">
        <v>11346</v>
      </c>
      <c r="K2500" s="149"/>
      <c r="L2500" s="149" t="s">
        <v>262</v>
      </c>
      <c r="M2500" s="149"/>
      <c r="N2500" s="149" t="s">
        <v>263</v>
      </c>
      <c r="O2500" s="149" t="s">
        <v>214</v>
      </c>
      <c r="P2500" s="149" t="s">
        <v>53</v>
      </c>
      <c r="Q2500" s="149"/>
      <c r="R2500" s="149" t="s">
        <v>4628</v>
      </c>
      <c r="S2500" s="149" t="s">
        <v>3832</v>
      </c>
      <c r="T2500" s="149" t="s">
        <v>11347</v>
      </c>
      <c r="U2500" s="149" t="s">
        <v>267</v>
      </c>
      <c r="V2500" s="149"/>
      <c r="W2500" s="149"/>
      <c r="X2500" s="149" t="s">
        <v>268</v>
      </c>
      <c r="Y2500" s="149"/>
      <c r="Z2500" s="149"/>
      <c r="AA2500" s="149"/>
      <c r="AB2500" s="149" t="s">
        <v>269</v>
      </c>
      <c r="AC2500" s="149" t="s">
        <v>318</v>
      </c>
      <c r="AD2500" s="149" t="s">
        <v>11347</v>
      </c>
      <c r="AE2500" s="149" t="s">
        <v>271</v>
      </c>
      <c r="AF2500" s="149"/>
      <c r="AG2500" s="149" t="s">
        <v>1098</v>
      </c>
      <c r="AH2500" s="149" t="s">
        <v>273</v>
      </c>
      <c r="AI2500" s="158">
        <v>96</v>
      </c>
      <c r="AJ2500" s="149"/>
      <c r="AK2500" s="159" t="s">
        <v>274</v>
      </c>
      <c r="AL2500" s="159" t="s">
        <v>274</v>
      </c>
      <c r="AM2500" s="149" t="s">
        <v>274</v>
      </c>
      <c r="AN2500" s="160">
        <v>4</v>
      </c>
      <c r="AO2500" s="149"/>
      <c r="AP2500" s="149" t="s">
        <v>274</v>
      </c>
      <c r="AQ2500" s="149" t="s">
        <v>275</v>
      </c>
      <c r="AR2500" s="158">
        <v>1</v>
      </c>
      <c r="AS2500" s="149" t="s">
        <v>275</v>
      </c>
      <c r="AT2500" s="149" t="s">
        <v>276</v>
      </c>
      <c r="AU2500" s="161">
        <v>1</v>
      </c>
      <c r="AV2500" s="159">
        <v>1888.03</v>
      </c>
      <c r="AW2500" s="159">
        <v>75.52</v>
      </c>
      <c r="AX2500" s="149" t="s">
        <v>274</v>
      </c>
      <c r="AY2500" s="162">
        <v>0</v>
      </c>
      <c r="AZ2500" s="162" t="s">
        <v>274</v>
      </c>
      <c r="BA2500" s="162">
        <v>0</v>
      </c>
      <c r="BB2500" s="159">
        <v>1812.51</v>
      </c>
      <c r="BC2500" s="162" t="s">
        <v>274</v>
      </c>
      <c r="BD2500" s="162">
        <v>0</v>
      </c>
      <c r="BE2500" s="159">
        <v>75.52</v>
      </c>
      <c r="BF2500" s="159">
        <v>75.52</v>
      </c>
      <c r="BG2500" s="159">
        <v>1888.03</v>
      </c>
    </row>
    <row r="2501" ht="28.05" customHeight="1" spans="1:59">
      <c r="A2501" s="149"/>
      <c r="B2501" s="149"/>
      <c r="C2501" s="149"/>
      <c r="D2501" s="149" t="s">
        <v>3726</v>
      </c>
      <c r="E2501" s="340" t="s">
        <v>11348</v>
      </c>
      <c r="F2501" s="149" t="s">
        <v>3726</v>
      </c>
      <c r="G2501" s="149" t="s">
        <v>11349</v>
      </c>
      <c r="H2501" s="149" t="s">
        <v>11350</v>
      </c>
      <c r="I2501" s="149" t="s">
        <v>11351</v>
      </c>
      <c r="J2501" s="149" t="s">
        <v>11352</v>
      </c>
      <c r="K2501" s="149"/>
      <c r="L2501" s="149" t="s">
        <v>262</v>
      </c>
      <c r="M2501" s="149"/>
      <c r="N2501" s="149" t="s">
        <v>263</v>
      </c>
      <c r="O2501" s="149" t="s">
        <v>214</v>
      </c>
      <c r="P2501" s="149" t="s">
        <v>53</v>
      </c>
      <c r="Q2501" s="149"/>
      <c r="R2501" s="149" t="s">
        <v>296</v>
      </c>
      <c r="S2501" s="149" t="s">
        <v>289</v>
      </c>
      <c r="T2501" s="149" t="s">
        <v>908</v>
      </c>
      <c r="U2501" s="149" t="s">
        <v>267</v>
      </c>
      <c r="V2501" s="149"/>
      <c r="W2501" s="149"/>
      <c r="X2501" s="149" t="s">
        <v>268</v>
      </c>
      <c r="Y2501" s="149"/>
      <c r="Z2501" s="149"/>
      <c r="AA2501" s="149"/>
      <c r="AB2501" s="149" t="s">
        <v>269</v>
      </c>
      <c r="AC2501" s="149" t="s">
        <v>318</v>
      </c>
      <c r="AD2501" s="149" t="s">
        <v>908</v>
      </c>
      <c r="AE2501" s="149" t="s">
        <v>271</v>
      </c>
      <c r="AF2501" s="149"/>
      <c r="AG2501" s="149" t="s">
        <v>1098</v>
      </c>
      <c r="AH2501" s="149" t="s">
        <v>273</v>
      </c>
      <c r="AI2501" s="158">
        <v>96</v>
      </c>
      <c r="AJ2501" s="149"/>
      <c r="AK2501" s="159" t="s">
        <v>274</v>
      </c>
      <c r="AL2501" s="159" t="s">
        <v>274</v>
      </c>
      <c r="AM2501" s="149" t="s">
        <v>274</v>
      </c>
      <c r="AN2501" s="160">
        <v>4</v>
      </c>
      <c r="AO2501" s="149"/>
      <c r="AP2501" s="149" t="s">
        <v>274</v>
      </c>
      <c r="AQ2501" s="149" t="s">
        <v>275</v>
      </c>
      <c r="AR2501" s="158">
        <v>1</v>
      </c>
      <c r="AS2501" s="149" t="s">
        <v>275</v>
      </c>
      <c r="AT2501" s="149" t="s">
        <v>276</v>
      </c>
      <c r="AU2501" s="161">
        <v>1</v>
      </c>
      <c r="AV2501" s="159">
        <v>9401.71</v>
      </c>
      <c r="AW2501" s="159">
        <v>376.07</v>
      </c>
      <c r="AX2501" s="149" t="s">
        <v>274</v>
      </c>
      <c r="AY2501" s="162">
        <v>0</v>
      </c>
      <c r="AZ2501" s="162" t="s">
        <v>274</v>
      </c>
      <c r="BA2501" s="162">
        <v>0</v>
      </c>
      <c r="BB2501" s="159">
        <v>9025.64</v>
      </c>
      <c r="BC2501" s="162" t="s">
        <v>274</v>
      </c>
      <c r="BD2501" s="162">
        <v>0</v>
      </c>
      <c r="BE2501" s="159">
        <v>376.07</v>
      </c>
      <c r="BF2501" s="159">
        <v>376.07</v>
      </c>
      <c r="BG2501" s="159">
        <v>9401.71</v>
      </c>
    </row>
    <row r="2502" ht="28.05" customHeight="1" spans="1:59">
      <c r="A2502" s="149"/>
      <c r="B2502" s="149"/>
      <c r="C2502" s="149"/>
      <c r="D2502" s="149" t="s">
        <v>3726</v>
      </c>
      <c r="E2502" s="340" t="s">
        <v>11353</v>
      </c>
      <c r="F2502" s="149" t="s">
        <v>3726</v>
      </c>
      <c r="G2502" s="149" t="s">
        <v>11354</v>
      </c>
      <c r="H2502" s="149" t="s">
        <v>7020</v>
      </c>
      <c r="I2502" s="149" t="s">
        <v>11355</v>
      </c>
      <c r="J2502" s="149" t="s">
        <v>11356</v>
      </c>
      <c r="K2502" s="149"/>
      <c r="L2502" s="149" t="s">
        <v>262</v>
      </c>
      <c r="M2502" s="149"/>
      <c r="N2502" s="149" t="s">
        <v>263</v>
      </c>
      <c r="O2502" s="149" t="s">
        <v>214</v>
      </c>
      <c r="P2502" s="149" t="s">
        <v>53</v>
      </c>
      <c r="Q2502" s="149"/>
      <c r="R2502" s="149" t="s">
        <v>296</v>
      </c>
      <c r="S2502" s="149" t="s">
        <v>289</v>
      </c>
      <c r="T2502" s="149" t="s">
        <v>11357</v>
      </c>
      <c r="U2502" s="149" t="s">
        <v>267</v>
      </c>
      <c r="V2502" s="149"/>
      <c r="W2502" s="149"/>
      <c r="X2502" s="149" t="s">
        <v>268</v>
      </c>
      <c r="Y2502" s="149"/>
      <c r="Z2502" s="149"/>
      <c r="AA2502" s="149"/>
      <c r="AB2502" s="149" t="s">
        <v>269</v>
      </c>
      <c r="AC2502" s="149" t="s">
        <v>318</v>
      </c>
      <c r="AD2502" s="149" t="s">
        <v>11357</v>
      </c>
      <c r="AE2502" s="149" t="s">
        <v>271</v>
      </c>
      <c r="AF2502" s="149"/>
      <c r="AG2502" s="149" t="s">
        <v>1098</v>
      </c>
      <c r="AH2502" s="149" t="s">
        <v>273</v>
      </c>
      <c r="AI2502" s="158">
        <v>96</v>
      </c>
      <c r="AJ2502" s="149"/>
      <c r="AK2502" s="159" t="s">
        <v>274</v>
      </c>
      <c r="AL2502" s="159" t="s">
        <v>274</v>
      </c>
      <c r="AM2502" s="149" t="s">
        <v>274</v>
      </c>
      <c r="AN2502" s="160">
        <v>4</v>
      </c>
      <c r="AO2502" s="149"/>
      <c r="AP2502" s="149" t="s">
        <v>274</v>
      </c>
      <c r="AQ2502" s="149" t="s">
        <v>275</v>
      </c>
      <c r="AR2502" s="158">
        <v>1</v>
      </c>
      <c r="AS2502" s="149" t="s">
        <v>275</v>
      </c>
      <c r="AT2502" s="149" t="s">
        <v>276</v>
      </c>
      <c r="AU2502" s="161">
        <v>1</v>
      </c>
      <c r="AV2502" s="159">
        <v>39316.25</v>
      </c>
      <c r="AW2502" s="159">
        <v>1572.65</v>
      </c>
      <c r="AX2502" s="149" t="s">
        <v>274</v>
      </c>
      <c r="AY2502" s="162">
        <v>0</v>
      </c>
      <c r="AZ2502" s="162" t="s">
        <v>274</v>
      </c>
      <c r="BA2502" s="162">
        <v>0</v>
      </c>
      <c r="BB2502" s="159">
        <v>37743.6</v>
      </c>
      <c r="BC2502" s="162" t="s">
        <v>274</v>
      </c>
      <c r="BD2502" s="162">
        <v>0</v>
      </c>
      <c r="BE2502" s="159">
        <v>1572.65</v>
      </c>
      <c r="BF2502" s="159">
        <v>1572.65</v>
      </c>
      <c r="BG2502" s="159">
        <v>39316.25</v>
      </c>
    </row>
    <row r="2503" ht="28.05" customHeight="1" spans="1:59">
      <c r="A2503" s="149"/>
      <c r="B2503" s="149"/>
      <c r="C2503" s="149"/>
      <c r="D2503" s="149" t="s">
        <v>3726</v>
      </c>
      <c r="E2503" s="340" t="s">
        <v>11358</v>
      </c>
      <c r="F2503" s="149" t="s">
        <v>3726</v>
      </c>
      <c r="G2503" s="149" t="s">
        <v>11359</v>
      </c>
      <c r="H2503" s="149" t="s">
        <v>11360</v>
      </c>
      <c r="I2503" s="149" t="s">
        <v>11234</v>
      </c>
      <c r="J2503" s="149" t="s">
        <v>11361</v>
      </c>
      <c r="K2503" s="149"/>
      <c r="L2503" s="149" t="s">
        <v>287</v>
      </c>
      <c r="M2503" s="149"/>
      <c r="N2503" s="149" t="s">
        <v>263</v>
      </c>
      <c r="O2503" s="149" t="s">
        <v>214</v>
      </c>
      <c r="P2503" s="149" t="s">
        <v>53</v>
      </c>
      <c r="Q2503" s="149"/>
      <c r="R2503" s="149" t="s">
        <v>11362</v>
      </c>
      <c r="S2503" s="149" t="s">
        <v>6852</v>
      </c>
      <c r="T2503" s="149" t="s">
        <v>414</v>
      </c>
      <c r="U2503" s="149" t="s">
        <v>267</v>
      </c>
      <c r="V2503" s="149"/>
      <c r="W2503" s="149"/>
      <c r="X2503" s="149" t="s">
        <v>336</v>
      </c>
      <c r="Y2503" s="149"/>
      <c r="Z2503" s="149"/>
      <c r="AA2503" s="149"/>
      <c r="AB2503" s="149" t="s">
        <v>269</v>
      </c>
      <c r="AC2503" s="149" t="s">
        <v>270</v>
      </c>
      <c r="AD2503" s="149" t="s">
        <v>414</v>
      </c>
      <c r="AE2503" s="149" t="s">
        <v>271</v>
      </c>
      <c r="AF2503" s="149"/>
      <c r="AG2503" s="149" t="s">
        <v>1098</v>
      </c>
      <c r="AH2503" s="149" t="s">
        <v>273</v>
      </c>
      <c r="AI2503" s="158">
        <v>21</v>
      </c>
      <c r="AJ2503" s="149"/>
      <c r="AK2503" s="159" t="s">
        <v>274</v>
      </c>
      <c r="AL2503" s="159" t="s">
        <v>274</v>
      </c>
      <c r="AM2503" s="149" t="s">
        <v>274</v>
      </c>
      <c r="AN2503" s="160">
        <v>4</v>
      </c>
      <c r="AO2503" s="149"/>
      <c r="AP2503" s="149" t="s">
        <v>274</v>
      </c>
      <c r="AQ2503" s="149" t="s">
        <v>275</v>
      </c>
      <c r="AR2503" s="158">
        <v>1</v>
      </c>
      <c r="AS2503" s="149" t="s">
        <v>275</v>
      </c>
      <c r="AT2503" s="149" t="s">
        <v>276</v>
      </c>
      <c r="AU2503" s="161">
        <v>1</v>
      </c>
      <c r="AV2503" s="159">
        <v>63716.81</v>
      </c>
      <c r="AW2503" s="159">
        <v>2548.67</v>
      </c>
      <c r="AX2503" s="149" t="s">
        <v>274</v>
      </c>
      <c r="AY2503" s="159">
        <v>637.17</v>
      </c>
      <c r="AZ2503" s="159">
        <v>637.17</v>
      </c>
      <c r="BA2503" s="159">
        <v>2548.68</v>
      </c>
      <c r="BB2503" s="159">
        <v>13380.57</v>
      </c>
      <c r="BC2503" s="162" t="s">
        <v>274</v>
      </c>
      <c r="BD2503" s="162">
        <v>0</v>
      </c>
      <c r="BE2503" s="159">
        <v>50336.24</v>
      </c>
      <c r="BF2503" s="159">
        <v>50336.24</v>
      </c>
      <c r="BG2503" s="159">
        <v>63716.81</v>
      </c>
    </row>
    <row r="2504" ht="28.05" customHeight="1" spans="1:59">
      <c r="A2504" s="149"/>
      <c r="B2504" s="149"/>
      <c r="C2504" s="149"/>
      <c r="D2504" s="149" t="s">
        <v>3726</v>
      </c>
      <c r="E2504" s="340" t="s">
        <v>11363</v>
      </c>
      <c r="F2504" s="149" t="s">
        <v>3726</v>
      </c>
      <c r="G2504" s="149" t="s">
        <v>11364</v>
      </c>
      <c r="H2504" s="149" t="s">
        <v>4284</v>
      </c>
      <c r="I2504" s="149" t="s">
        <v>9437</v>
      </c>
      <c r="J2504" s="149" t="s">
        <v>11365</v>
      </c>
      <c r="K2504" s="149"/>
      <c r="L2504" s="149" t="s">
        <v>262</v>
      </c>
      <c r="M2504" s="149"/>
      <c r="N2504" s="149" t="s">
        <v>263</v>
      </c>
      <c r="O2504" s="149" t="s">
        <v>214</v>
      </c>
      <c r="P2504" s="149" t="s">
        <v>53</v>
      </c>
      <c r="Q2504" s="149"/>
      <c r="R2504" s="149" t="s">
        <v>11366</v>
      </c>
      <c r="S2504" s="149" t="s">
        <v>6016</v>
      </c>
      <c r="T2504" s="149" t="s">
        <v>11367</v>
      </c>
      <c r="U2504" s="149" t="s">
        <v>267</v>
      </c>
      <c r="V2504" s="149"/>
      <c r="W2504" s="149"/>
      <c r="X2504" s="149" t="s">
        <v>336</v>
      </c>
      <c r="Y2504" s="149"/>
      <c r="Z2504" s="149"/>
      <c r="AA2504" s="149"/>
      <c r="AB2504" s="149" t="s">
        <v>269</v>
      </c>
      <c r="AC2504" s="149" t="s">
        <v>270</v>
      </c>
      <c r="AD2504" s="149" t="s">
        <v>11367</v>
      </c>
      <c r="AE2504" s="149" t="s">
        <v>271</v>
      </c>
      <c r="AF2504" s="149"/>
      <c r="AG2504" s="149" t="s">
        <v>1098</v>
      </c>
      <c r="AH2504" s="149" t="s">
        <v>273</v>
      </c>
      <c r="AI2504" s="158">
        <v>77</v>
      </c>
      <c r="AJ2504" s="149"/>
      <c r="AK2504" s="159" t="s">
        <v>274</v>
      </c>
      <c r="AL2504" s="159" t="s">
        <v>274</v>
      </c>
      <c r="AM2504" s="149" t="s">
        <v>274</v>
      </c>
      <c r="AN2504" s="160">
        <v>4</v>
      </c>
      <c r="AO2504" s="149"/>
      <c r="AP2504" s="149" t="s">
        <v>274</v>
      </c>
      <c r="AQ2504" s="149" t="s">
        <v>275</v>
      </c>
      <c r="AR2504" s="158">
        <v>1</v>
      </c>
      <c r="AS2504" s="149" t="s">
        <v>275</v>
      </c>
      <c r="AT2504" s="149" t="s">
        <v>276</v>
      </c>
      <c r="AU2504" s="161">
        <v>1</v>
      </c>
      <c r="AV2504" s="159">
        <v>7389.38</v>
      </c>
      <c r="AW2504" s="159">
        <v>295.58</v>
      </c>
      <c r="AX2504" s="149" t="s">
        <v>274</v>
      </c>
      <c r="AY2504" s="159">
        <v>77.12</v>
      </c>
      <c r="AZ2504" s="159">
        <v>77.12</v>
      </c>
      <c r="BA2504" s="159">
        <v>308.48</v>
      </c>
      <c r="BB2504" s="159">
        <v>5628.56</v>
      </c>
      <c r="BC2504" s="162" t="s">
        <v>274</v>
      </c>
      <c r="BD2504" s="162">
        <v>0</v>
      </c>
      <c r="BE2504" s="159">
        <v>1760.82</v>
      </c>
      <c r="BF2504" s="159">
        <v>1760.82</v>
      </c>
      <c r="BG2504" s="159">
        <v>7389.38</v>
      </c>
    </row>
    <row r="2505" ht="28.05" customHeight="1" spans="1:59">
      <c r="A2505" s="149"/>
      <c r="B2505" s="149"/>
      <c r="C2505" s="149"/>
      <c r="D2505" s="149" t="s">
        <v>3726</v>
      </c>
      <c r="E2505" s="340" t="s">
        <v>11368</v>
      </c>
      <c r="F2505" s="149" t="s">
        <v>3726</v>
      </c>
      <c r="G2505" s="149" t="s">
        <v>11369</v>
      </c>
      <c r="H2505" s="149" t="s">
        <v>11370</v>
      </c>
      <c r="I2505" s="149" t="s">
        <v>11371</v>
      </c>
      <c r="J2505" s="149" t="s">
        <v>11372</v>
      </c>
      <c r="K2505" s="149"/>
      <c r="L2505" s="149" t="s">
        <v>287</v>
      </c>
      <c r="M2505" s="149"/>
      <c r="N2505" s="149" t="s">
        <v>263</v>
      </c>
      <c r="O2505" s="149" t="s">
        <v>214</v>
      </c>
      <c r="P2505" s="149" t="s">
        <v>53</v>
      </c>
      <c r="Q2505" s="149"/>
      <c r="R2505" s="149" t="s">
        <v>3921</v>
      </c>
      <c r="S2505" s="149" t="s">
        <v>4131</v>
      </c>
      <c r="T2505" s="149" t="s">
        <v>3699</v>
      </c>
      <c r="U2505" s="149" t="s">
        <v>267</v>
      </c>
      <c r="V2505" s="149"/>
      <c r="W2505" s="149"/>
      <c r="X2505" s="149" t="s">
        <v>336</v>
      </c>
      <c r="Y2505" s="149"/>
      <c r="Z2505" s="149"/>
      <c r="AA2505" s="149"/>
      <c r="AB2505" s="149" t="s">
        <v>269</v>
      </c>
      <c r="AC2505" s="149" t="s">
        <v>270</v>
      </c>
      <c r="AD2505" s="149" t="s">
        <v>3699</v>
      </c>
      <c r="AE2505" s="149" t="s">
        <v>271</v>
      </c>
      <c r="AF2505" s="149"/>
      <c r="AG2505" s="149" t="s">
        <v>1098</v>
      </c>
      <c r="AH2505" s="149" t="s">
        <v>273</v>
      </c>
      <c r="AI2505" s="158">
        <v>67</v>
      </c>
      <c r="AJ2505" s="149"/>
      <c r="AK2505" s="159" t="s">
        <v>274</v>
      </c>
      <c r="AL2505" s="159" t="s">
        <v>274</v>
      </c>
      <c r="AM2505" s="149" t="s">
        <v>274</v>
      </c>
      <c r="AN2505" s="160">
        <v>4</v>
      </c>
      <c r="AO2505" s="149"/>
      <c r="AP2505" s="149" t="s">
        <v>274</v>
      </c>
      <c r="AQ2505" s="149" t="s">
        <v>275</v>
      </c>
      <c r="AR2505" s="158">
        <v>1</v>
      </c>
      <c r="AS2505" s="149" t="s">
        <v>275</v>
      </c>
      <c r="AT2505" s="149" t="s">
        <v>276</v>
      </c>
      <c r="AU2505" s="161">
        <v>1</v>
      </c>
      <c r="AV2505" s="159">
        <v>15517.24</v>
      </c>
      <c r="AW2505" s="159">
        <v>620.69</v>
      </c>
      <c r="AX2505" s="149" t="s">
        <v>274</v>
      </c>
      <c r="AY2505" s="159">
        <v>159.88</v>
      </c>
      <c r="AZ2505" s="159">
        <v>159.88</v>
      </c>
      <c r="BA2505" s="159">
        <v>639.52</v>
      </c>
      <c r="BB2505" s="159">
        <v>10260.06</v>
      </c>
      <c r="BC2505" s="162" t="s">
        <v>274</v>
      </c>
      <c r="BD2505" s="162">
        <v>0</v>
      </c>
      <c r="BE2505" s="159">
        <v>5257.18</v>
      </c>
      <c r="BF2505" s="159">
        <v>5257.18</v>
      </c>
      <c r="BG2505" s="159">
        <v>15517.24</v>
      </c>
    </row>
    <row r="2506" ht="28.05" customHeight="1" spans="1:59">
      <c r="A2506" s="149"/>
      <c r="B2506" s="149"/>
      <c r="C2506" s="149"/>
      <c r="D2506" s="149" t="s">
        <v>3726</v>
      </c>
      <c r="E2506" s="340" t="s">
        <v>11373</v>
      </c>
      <c r="F2506" s="149" t="s">
        <v>3726</v>
      </c>
      <c r="G2506" s="149" t="s">
        <v>11374</v>
      </c>
      <c r="H2506" s="149" t="s">
        <v>11375</v>
      </c>
      <c r="I2506" s="149" t="s">
        <v>11376</v>
      </c>
      <c r="J2506" s="149" t="s">
        <v>11377</v>
      </c>
      <c r="K2506" s="149"/>
      <c r="L2506" s="149" t="s">
        <v>262</v>
      </c>
      <c r="M2506" s="149"/>
      <c r="N2506" s="149" t="s">
        <v>263</v>
      </c>
      <c r="O2506" s="149" t="s">
        <v>214</v>
      </c>
      <c r="P2506" s="149" t="s">
        <v>53</v>
      </c>
      <c r="Q2506" s="149"/>
      <c r="R2506" s="149" t="s">
        <v>11378</v>
      </c>
      <c r="S2506" s="149" t="s">
        <v>289</v>
      </c>
      <c r="T2506" s="149" t="s">
        <v>11379</v>
      </c>
      <c r="U2506" s="149" t="s">
        <v>267</v>
      </c>
      <c r="V2506" s="149"/>
      <c r="W2506" s="149"/>
      <c r="X2506" s="149" t="s">
        <v>268</v>
      </c>
      <c r="Y2506" s="149"/>
      <c r="Z2506" s="149"/>
      <c r="AA2506" s="149"/>
      <c r="AB2506" s="149" t="s">
        <v>269</v>
      </c>
      <c r="AC2506" s="149" t="s">
        <v>318</v>
      </c>
      <c r="AD2506" s="149" t="s">
        <v>11379</v>
      </c>
      <c r="AE2506" s="149" t="s">
        <v>271</v>
      </c>
      <c r="AF2506" s="149"/>
      <c r="AG2506" s="149" t="s">
        <v>1098</v>
      </c>
      <c r="AH2506" s="149" t="s">
        <v>273</v>
      </c>
      <c r="AI2506" s="158">
        <v>96</v>
      </c>
      <c r="AJ2506" s="149"/>
      <c r="AK2506" s="159" t="s">
        <v>274</v>
      </c>
      <c r="AL2506" s="159" t="s">
        <v>274</v>
      </c>
      <c r="AM2506" s="149" t="s">
        <v>274</v>
      </c>
      <c r="AN2506" s="160">
        <v>4</v>
      </c>
      <c r="AO2506" s="149"/>
      <c r="AP2506" s="149" t="s">
        <v>274</v>
      </c>
      <c r="AQ2506" s="149" t="s">
        <v>275</v>
      </c>
      <c r="AR2506" s="158">
        <v>1</v>
      </c>
      <c r="AS2506" s="149" t="s">
        <v>275</v>
      </c>
      <c r="AT2506" s="149" t="s">
        <v>276</v>
      </c>
      <c r="AU2506" s="161">
        <v>1</v>
      </c>
      <c r="AV2506" s="159">
        <v>23931.63</v>
      </c>
      <c r="AW2506" s="159">
        <v>957.27</v>
      </c>
      <c r="AX2506" s="149" t="s">
        <v>274</v>
      </c>
      <c r="AY2506" s="162">
        <v>0</v>
      </c>
      <c r="AZ2506" s="162" t="s">
        <v>274</v>
      </c>
      <c r="BA2506" s="162">
        <v>0</v>
      </c>
      <c r="BB2506" s="159">
        <v>22974.36</v>
      </c>
      <c r="BC2506" s="162" t="s">
        <v>274</v>
      </c>
      <c r="BD2506" s="162">
        <v>0</v>
      </c>
      <c r="BE2506" s="159">
        <v>957.27</v>
      </c>
      <c r="BF2506" s="159">
        <v>957.27</v>
      </c>
      <c r="BG2506" s="159">
        <v>23931.63</v>
      </c>
    </row>
    <row r="2507" ht="28.05" customHeight="1" spans="1:59">
      <c r="A2507" s="149"/>
      <c r="B2507" s="149"/>
      <c r="C2507" s="149"/>
      <c r="D2507" s="149" t="s">
        <v>3726</v>
      </c>
      <c r="E2507" s="340" t="s">
        <v>11380</v>
      </c>
      <c r="F2507" s="149" t="s">
        <v>3726</v>
      </c>
      <c r="G2507" s="149" t="s">
        <v>11381</v>
      </c>
      <c r="H2507" s="149" t="s">
        <v>4865</v>
      </c>
      <c r="I2507" s="149" t="s">
        <v>4866</v>
      </c>
      <c r="J2507" s="149" t="s">
        <v>11382</v>
      </c>
      <c r="K2507" s="149"/>
      <c r="L2507" s="149" t="s">
        <v>262</v>
      </c>
      <c r="M2507" s="149"/>
      <c r="N2507" s="149" t="s">
        <v>263</v>
      </c>
      <c r="O2507" s="149" t="s">
        <v>214</v>
      </c>
      <c r="P2507" s="149" t="s">
        <v>53</v>
      </c>
      <c r="Q2507" s="149"/>
      <c r="R2507" s="149" t="s">
        <v>11383</v>
      </c>
      <c r="S2507" s="149" t="s">
        <v>289</v>
      </c>
      <c r="T2507" s="149" t="s">
        <v>11379</v>
      </c>
      <c r="U2507" s="149" t="s">
        <v>267</v>
      </c>
      <c r="V2507" s="149"/>
      <c r="W2507" s="149"/>
      <c r="X2507" s="149" t="s">
        <v>336</v>
      </c>
      <c r="Y2507" s="149"/>
      <c r="Z2507" s="149"/>
      <c r="AA2507" s="149"/>
      <c r="AB2507" s="149" t="s">
        <v>269</v>
      </c>
      <c r="AC2507" s="149" t="s">
        <v>318</v>
      </c>
      <c r="AD2507" s="149" t="s">
        <v>11379</v>
      </c>
      <c r="AE2507" s="149" t="s">
        <v>271</v>
      </c>
      <c r="AF2507" s="149"/>
      <c r="AG2507" s="149" t="s">
        <v>1098</v>
      </c>
      <c r="AH2507" s="149" t="s">
        <v>273</v>
      </c>
      <c r="AI2507" s="158">
        <v>96</v>
      </c>
      <c r="AJ2507" s="149"/>
      <c r="AK2507" s="159" t="s">
        <v>274</v>
      </c>
      <c r="AL2507" s="159" t="s">
        <v>274</v>
      </c>
      <c r="AM2507" s="149" t="s">
        <v>274</v>
      </c>
      <c r="AN2507" s="160">
        <v>4</v>
      </c>
      <c r="AO2507" s="149"/>
      <c r="AP2507" s="149" t="s">
        <v>274</v>
      </c>
      <c r="AQ2507" s="149" t="s">
        <v>275</v>
      </c>
      <c r="AR2507" s="158">
        <v>1</v>
      </c>
      <c r="AS2507" s="149" t="s">
        <v>275</v>
      </c>
      <c r="AT2507" s="149" t="s">
        <v>276</v>
      </c>
      <c r="AU2507" s="161">
        <v>1</v>
      </c>
      <c r="AV2507" s="159">
        <v>2717.95</v>
      </c>
      <c r="AW2507" s="159">
        <v>108.72</v>
      </c>
      <c r="AX2507" s="149" t="s">
        <v>274</v>
      </c>
      <c r="AY2507" s="162">
        <v>0</v>
      </c>
      <c r="AZ2507" s="162" t="s">
        <v>274</v>
      </c>
      <c r="BA2507" s="162">
        <v>0</v>
      </c>
      <c r="BB2507" s="159">
        <v>2609.23</v>
      </c>
      <c r="BC2507" s="162" t="s">
        <v>274</v>
      </c>
      <c r="BD2507" s="162">
        <v>0</v>
      </c>
      <c r="BE2507" s="159">
        <v>108.72</v>
      </c>
      <c r="BF2507" s="159">
        <v>108.72</v>
      </c>
      <c r="BG2507" s="159">
        <v>2717.95</v>
      </c>
    </row>
    <row r="2508" ht="28.05" customHeight="1" spans="1:59">
      <c r="A2508" s="149"/>
      <c r="B2508" s="149"/>
      <c r="C2508" s="149"/>
      <c r="D2508" s="149" t="s">
        <v>3726</v>
      </c>
      <c r="E2508" s="340" t="s">
        <v>11384</v>
      </c>
      <c r="F2508" s="149" t="s">
        <v>3726</v>
      </c>
      <c r="G2508" s="149" t="s">
        <v>11385</v>
      </c>
      <c r="H2508" s="149" t="s">
        <v>11386</v>
      </c>
      <c r="I2508" s="149" t="s">
        <v>11234</v>
      </c>
      <c r="J2508" s="149" t="s">
        <v>11387</v>
      </c>
      <c r="K2508" s="149"/>
      <c r="L2508" s="149" t="s">
        <v>287</v>
      </c>
      <c r="M2508" s="149"/>
      <c r="N2508" s="149" t="s">
        <v>263</v>
      </c>
      <c r="O2508" s="149" t="s">
        <v>214</v>
      </c>
      <c r="P2508" s="149" t="s">
        <v>53</v>
      </c>
      <c r="Q2508" s="149"/>
      <c r="R2508" s="149" t="s">
        <v>11388</v>
      </c>
      <c r="S2508" s="149" t="s">
        <v>6852</v>
      </c>
      <c r="T2508" s="149" t="s">
        <v>414</v>
      </c>
      <c r="U2508" s="149" t="s">
        <v>267</v>
      </c>
      <c r="V2508" s="149"/>
      <c r="W2508" s="149"/>
      <c r="X2508" s="149" t="s">
        <v>336</v>
      </c>
      <c r="Y2508" s="149"/>
      <c r="Z2508" s="149"/>
      <c r="AA2508" s="149"/>
      <c r="AB2508" s="149" t="s">
        <v>269</v>
      </c>
      <c r="AC2508" s="149" t="s">
        <v>270</v>
      </c>
      <c r="AD2508" s="149" t="s">
        <v>414</v>
      </c>
      <c r="AE2508" s="149" t="s">
        <v>271</v>
      </c>
      <c r="AF2508" s="149"/>
      <c r="AG2508" s="149" t="s">
        <v>1098</v>
      </c>
      <c r="AH2508" s="149" t="s">
        <v>273</v>
      </c>
      <c r="AI2508" s="158">
        <v>21</v>
      </c>
      <c r="AJ2508" s="149"/>
      <c r="AK2508" s="159" t="s">
        <v>274</v>
      </c>
      <c r="AL2508" s="159" t="s">
        <v>274</v>
      </c>
      <c r="AM2508" s="149" t="s">
        <v>274</v>
      </c>
      <c r="AN2508" s="160">
        <v>4</v>
      </c>
      <c r="AO2508" s="149"/>
      <c r="AP2508" s="149" t="s">
        <v>274</v>
      </c>
      <c r="AQ2508" s="149" t="s">
        <v>275</v>
      </c>
      <c r="AR2508" s="158">
        <v>1</v>
      </c>
      <c r="AS2508" s="149" t="s">
        <v>275</v>
      </c>
      <c r="AT2508" s="149" t="s">
        <v>276</v>
      </c>
      <c r="AU2508" s="161">
        <v>1</v>
      </c>
      <c r="AV2508" s="159">
        <v>63716.81</v>
      </c>
      <c r="AW2508" s="159">
        <v>2548.67</v>
      </c>
      <c r="AX2508" s="149" t="s">
        <v>274</v>
      </c>
      <c r="AY2508" s="159">
        <v>637.17</v>
      </c>
      <c r="AZ2508" s="159">
        <v>637.17</v>
      </c>
      <c r="BA2508" s="159">
        <v>2548.68</v>
      </c>
      <c r="BB2508" s="159">
        <v>13380.57</v>
      </c>
      <c r="BC2508" s="162" t="s">
        <v>274</v>
      </c>
      <c r="BD2508" s="162">
        <v>0</v>
      </c>
      <c r="BE2508" s="159">
        <v>50336.24</v>
      </c>
      <c r="BF2508" s="159">
        <v>50336.24</v>
      </c>
      <c r="BG2508" s="159">
        <v>63716.81</v>
      </c>
    </row>
    <row r="2509" ht="28.05" customHeight="1" spans="1:59">
      <c r="A2509" s="149"/>
      <c r="B2509" s="149"/>
      <c r="C2509" s="149"/>
      <c r="D2509" s="149" t="s">
        <v>3726</v>
      </c>
      <c r="E2509" s="340" t="s">
        <v>11389</v>
      </c>
      <c r="F2509" s="149" t="s">
        <v>3726</v>
      </c>
      <c r="G2509" s="149" t="s">
        <v>11390</v>
      </c>
      <c r="H2509" s="149" t="s">
        <v>11391</v>
      </c>
      <c r="I2509" s="149" t="s">
        <v>11392</v>
      </c>
      <c r="J2509" s="149" t="s">
        <v>11393</v>
      </c>
      <c r="K2509" s="149"/>
      <c r="L2509" s="149" t="s">
        <v>262</v>
      </c>
      <c r="M2509" s="149"/>
      <c r="N2509" s="149" t="s">
        <v>263</v>
      </c>
      <c r="O2509" s="149" t="s">
        <v>214</v>
      </c>
      <c r="P2509" s="149" t="s">
        <v>53</v>
      </c>
      <c r="Q2509" s="149"/>
      <c r="R2509" s="149" t="s">
        <v>3973</v>
      </c>
      <c r="S2509" s="149" t="s">
        <v>5323</v>
      </c>
      <c r="T2509" s="149" t="s">
        <v>11347</v>
      </c>
      <c r="U2509" s="149" t="s">
        <v>267</v>
      </c>
      <c r="V2509" s="149"/>
      <c r="W2509" s="149"/>
      <c r="X2509" s="149" t="s">
        <v>336</v>
      </c>
      <c r="Y2509" s="149"/>
      <c r="Z2509" s="149"/>
      <c r="AA2509" s="149"/>
      <c r="AB2509" s="149" t="s">
        <v>269</v>
      </c>
      <c r="AC2509" s="149" t="s">
        <v>318</v>
      </c>
      <c r="AD2509" s="149" t="s">
        <v>11347</v>
      </c>
      <c r="AE2509" s="149" t="s">
        <v>271</v>
      </c>
      <c r="AF2509" s="149"/>
      <c r="AG2509" s="149" t="s">
        <v>1098</v>
      </c>
      <c r="AH2509" s="149" t="s">
        <v>273</v>
      </c>
      <c r="AI2509" s="158">
        <v>96</v>
      </c>
      <c r="AJ2509" s="149"/>
      <c r="AK2509" s="159" t="s">
        <v>274</v>
      </c>
      <c r="AL2509" s="159" t="s">
        <v>274</v>
      </c>
      <c r="AM2509" s="149" t="s">
        <v>274</v>
      </c>
      <c r="AN2509" s="160">
        <v>4</v>
      </c>
      <c r="AO2509" s="149"/>
      <c r="AP2509" s="149" t="s">
        <v>274</v>
      </c>
      <c r="AQ2509" s="149" t="s">
        <v>275</v>
      </c>
      <c r="AR2509" s="158">
        <v>1</v>
      </c>
      <c r="AS2509" s="149" t="s">
        <v>275</v>
      </c>
      <c r="AT2509" s="149" t="s">
        <v>276</v>
      </c>
      <c r="AU2509" s="161">
        <v>1</v>
      </c>
      <c r="AV2509" s="159">
        <v>3008.54</v>
      </c>
      <c r="AW2509" s="159">
        <v>120.34</v>
      </c>
      <c r="AX2509" s="149" t="s">
        <v>274</v>
      </c>
      <c r="AY2509" s="162">
        <v>0</v>
      </c>
      <c r="AZ2509" s="162" t="s">
        <v>274</v>
      </c>
      <c r="BA2509" s="162">
        <v>0</v>
      </c>
      <c r="BB2509" s="159">
        <v>2888.2</v>
      </c>
      <c r="BC2509" s="162" t="s">
        <v>274</v>
      </c>
      <c r="BD2509" s="162">
        <v>0</v>
      </c>
      <c r="BE2509" s="159">
        <v>120.34</v>
      </c>
      <c r="BF2509" s="159">
        <v>120.34</v>
      </c>
      <c r="BG2509" s="159">
        <v>3008.54</v>
      </c>
    </row>
    <row r="2510" ht="28.05" customHeight="1" spans="1:59">
      <c r="A2510" s="149"/>
      <c r="B2510" s="149"/>
      <c r="C2510" s="149"/>
      <c r="D2510" s="149" t="s">
        <v>3726</v>
      </c>
      <c r="E2510" s="340" t="s">
        <v>11394</v>
      </c>
      <c r="F2510" s="149" t="s">
        <v>3726</v>
      </c>
      <c r="G2510" s="149" t="s">
        <v>11395</v>
      </c>
      <c r="H2510" s="149" t="s">
        <v>11396</v>
      </c>
      <c r="I2510" s="149" t="s">
        <v>11397</v>
      </c>
      <c r="J2510" s="149" t="s">
        <v>11398</v>
      </c>
      <c r="K2510" s="149"/>
      <c r="L2510" s="149" t="s">
        <v>287</v>
      </c>
      <c r="M2510" s="149"/>
      <c r="N2510" s="149" t="s">
        <v>263</v>
      </c>
      <c r="O2510" s="149" t="s">
        <v>214</v>
      </c>
      <c r="P2510" s="149" t="s">
        <v>53</v>
      </c>
      <c r="Q2510" s="149"/>
      <c r="R2510" s="149" t="s">
        <v>3921</v>
      </c>
      <c r="S2510" s="149" t="s">
        <v>4131</v>
      </c>
      <c r="T2510" s="149" t="s">
        <v>3699</v>
      </c>
      <c r="U2510" s="149" t="s">
        <v>267</v>
      </c>
      <c r="V2510" s="149"/>
      <c r="W2510" s="149"/>
      <c r="X2510" s="149" t="s">
        <v>336</v>
      </c>
      <c r="Y2510" s="149"/>
      <c r="Z2510" s="149"/>
      <c r="AA2510" s="149"/>
      <c r="AB2510" s="149" t="s">
        <v>269</v>
      </c>
      <c r="AC2510" s="149" t="s">
        <v>270</v>
      </c>
      <c r="AD2510" s="149" t="s">
        <v>3699</v>
      </c>
      <c r="AE2510" s="149" t="s">
        <v>271</v>
      </c>
      <c r="AF2510" s="149"/>
      <c r="AG2510" s="149" t="s">
        <v>1098</v>
      </c>
      <c r="AH2510" s="149" t="s">
        <v>273</v>
      </c>
      <c r="AI2510" s="158">
        <v>67</v>
      </c>
      <c r="AJ2510" s="149"/>
      <c r="AK2510" s="159" t="s">
        <v>274</v>
      </c>
      <c r="AL2510" s="159" t="s">
        <v>274</v>
      </c>
      <c r="AM2510" s="149" t="s">
        <v>274</v>
      </c>
      <c r="AN2510" s="160">
        <v>4</v>
      </c>
      <c r="AO2510" s="149"/>
      <c r="AP2510" s="149" t="s">
        <v>274</v>
      </c>
      <c r="AQ2510" s="149" t="s">
        <v>275</v>
      </c>
      <c r="AR2510" s="158">
        <v>1</v>
      </c>
      <c r="AS2510" s="149" t="s">
        <v>275</v>
      </c>
      <c r="AT2510" s="149" t="s">
        <v>276</v>
      </c>
      <c r="AU2510" s="161">
        <v>1</v>
      </c>
      <c r="AV2510" s="159">
        <v>15517.24</v>
      </c>
      <c r="AW2510" s="159">
        <v>620.69</v>
      </c>
      <c r="AX2510" s="149" t="s">
        <v>274</v>
      </c>
      <c r="AY2510" s="159">
        <v>159.88</v>
      </c>
      <c r="AZ2510" s="159">
        <v>159.88</v>
      </c>
      <c r="BA2510" s="159">
        <v>639.52</v>
      </c>
      <c r="BB2510" s="159">
        <v>10260.06</v>
      </c>
      <c r="BC2510" s="162" t="s">
        <v>274</v>
      </c>
      <c r="BD2510" s="162">
        <v>0</v>
      </c>
      <c r="BE2510" s="159">
        <v>5257.18</v>
      </c>
      <c r="BF2510" s="159">
        <v>5257.18</v>
      </c>
      <c r="BG2510" s="159">
        <v>15517.24</v>
      </c>
    </row>
    <row r="2511" ht="28.05" customHeight="1" spans="1:59">
      <c r="A2511" s="149"/>
      <c r="B2511" s="149"/>
      <c r="C2511" s="149"/>
      <c r="D2511" s="149" t="s">
        <v>3726</v>
      </c>
      <c r="E2511" s="340" t="s">
        <v>11399</v>
      </c>
      <c r="F2511" s="149" t="s">
        <v>3726</v>
      </c>
      <c r="G2511" s="149" t="s">
        <v>11400</v>
      </c>
      <c r="H2511" s="149" t="s">
        <v>11386</v>
      </c>
      <c r="I2511" s="149" t="s">
        <v>11234</v>
      </c>
      <c r="J2511" s="149" t="s">
        <v>11401</v>
      </c>
      <c r="K2511" s="149"/>
      <c r="L2511" s="149" t="s">
        <v>287</v>
      </c>
      <c r="M2511" s="149"/>
      <c r="N2511" s="149" t="s">
        <v>263</v>
      </c>
      <c r="O2511" s="149" t="s">
        <v>214</v>
      </c>
      <c r="P2511" s="149" t="s">
        <v>53</v>
      </c>
      <c r="Q2511" s="149"/>
      <c r="R2511" s="149" t="s">
        <v>11402</v>
      </c>
      <c r="S2511" s="149" t="s">
        <v>6852</v>
      </c>
      <c r="T2511" s="149" t="s">
        <v>414</v>
      </c>
      <c r="U2511" s="149" t="s">
        <v>267</v>
      </c>
      <c r="V2511" s="149"/>
      <c r="W2511" s="149"/>
      <c r="X2511" s="149" t="s">
        <v>336</v>
      </c>
      <c r="Y2511" s="149"/>
      <c r="Z2511" s="149"/>
      <c r="AA2511" s="149"/>
      <c r="AB2511" s="149" t="s">
        <v>269</v>
      </c>
      <c r="AC2511" s="149" t="s">
        <v>270</v>
      </c>
      <c r="AD2511" s="149" t="s">
        <v>414</v>
      </c>
      <c r="AE2511" s="149" t="s">
        <v>271</v>
      </c>
      <c r="AF2511" s="149"/>
      <c r="AG2511" s="149" t="s">
        <v>1098</v>
      </c>
      <c r="AH2511" s="149" t="s">
        <v>273</v>
      </c>
      <c r="AI2511" s="158">
        <v>21</v>
      </c>
      <c r="AJ2511" s="149"/>
      <c r="AK2511" s="159" t="s">
        <v>274</v>
      </c>
      <c r="AL2511" s="159" t="s">
        <v>274</v>
      </c>
      <c r="AM2511" s="149" t="s">
        <v>274</v>
      </c>
      <c r="AN2511" s="160">
        <v>4</v>
      </c>
      <c r="AO2511" s="149"/>
      <c r="AP2511" s="149" t="s">
        <v>274</v>
      </c>
      <c r="AQ2511" s="149" t="s">
        <v>275</v>
      </c>
      <c r="AR2511" s="158">
        <v>1</v>
      </c>
      <c r="AS2511" s="149" t="s">
        <v>275</v>
      </c>
      <c r="AT2511" s="149" t="s">
        <v>276</v>
      </c>
      <c r="AU2511" s="161">
        <v>1</v>
      </c>
      <c r="AV2511" s="159">
        <v>63716.81</v>
      </c>
      <c r="AW2511" s="159">
        <v>2548.67</v>
      </c>
      <c r="AX2511" s="149" t="s">
        <v>274</v>
      </c>
      <c r="AY2511" s="159">
        <v>637.17</v>
      </c>
      <c r="AZ2511" s="159">
        <v>637.17</v>
      </c>
      <c r="BA2511" s="159">
        <v>2548.68</v>
      </c>
      <c r="BB2511" s="159">
        <v>13380.57</v>
      </c>
      <c r="BC2511" s="162" t="s">
        <v>274</v>
      </c>
      <c r="BD2511" s="162">
        <v>0</v>
      </c>
      <c r="BE2511" s="159">
        <v>50336.24</v>
      </c>
      <c r="BF2511" s="159">
        <v>50336.24</v>
      </c>
      <c r="BG2511" s="159">
        <v>63716.81</v>
      </c>
    </row>
    <row r="2512" ht="28.05" customHeight="1" spans="1:59">
      <c r="A2512" s="149"/>
      <c r="B2512" s="149"/>
      <c r="C2512" s="149"/>
      <c r="D2512" s="149" t="s">
        <v>3726</v>
      </c>
      <c r="E2512" s="340" t="s">
        <v>11403</v>
      </c>
      <c r="F2512" s="149" t="s">
        <v>3726</v>
      </c>
      <c r="G2512" s="149" t="s">
        <v>11404</v>
      </c>
      <c r="H2512" s="149" t="s">
        <v>4284</v>
      </c>
      <c r="I2512" s="149" t="s">
        <v>9437</v>
      </c>
      <c r="J2512" s="149" t="s">
        <v>11405</v>
      </c>
      <c r="K2512" s="149"/>
      <c r="L2512" s="149" t="s">
        <v>262</v>
      </c>
      <c r="M2512" s="149"/>
      <c r="N2512" s="149" t="s">
        <v>263</v>
      </c>
      <c r="O2512" s="149" t="s">
        <v>214</v>
      </c>
      <c r="P2512" s="149" t="s">
        <v>53</v>
      </c>
      <c r="Q2512" s="149"/>
      <c r="R2512" s="149" t="s">
        <v>11366</v>
      </c>
      <c r="S2512" s="149" t="s">
        <v>6016</v>
      </c>
      <c r="T2512" s="149" t="s">
        <v>11367</v>
      </c>
      <c r="U2512" s="149" t="s">
        <v>267</v>
      </c>
      <c r="V2512" s="149"/>
      <c r="W2512" s="149"/>
      <c r="X2512" s="149" t="s">
        <v>336</v>
      </c>
      <c r="Y2512" s="149"/>
      <c r="Z2512" s="149"/>
      <c r="AA2512" s="149"/>
      <c r="AB2512" s="149" t="s">
        <v>269</v>
      </c>
      <c r="AC2512" s="149" t="s">
        <v>270</v>
      </c>
      <c r="AD2512" s="149" t="s">
        <v>11367</v>
      </c>
      <c r="AE2512" s="149" t="s">
        <v>271</v>
      </c>
      <c r="AF2512" s="149"/>
      <c r="AG2512" s="149" t="s">
        <v>1098</v>
      </c>
      <c r="AH2512" s="149" t="s">
        <v>273</v>
      </c>
      <c r="AI2512" s="158">
        <v>77</v>
      </c>
      <c r="AJ2512" s="149"/>
      <c r="AK2512" s="159" t="s">
        <v>274</v>
      </c>
      <c r="AL2512" s="159" t="s">
        <v>274</v>
      </c>
      <c r="AM2512" s="149" t="s">
        <v>274</v>
      </c>
      <c r="AN2512" s="160">
        <v>4</v>
      </c>
      <c r="AO2512" s="149"/>
      <c r="AP2512" s="149" t="s">
        <v>274</v>
      </c>
      <c r="AQ2512" s="149" t="s">
        <v>275</v>
      </c>
      <c r="AR2512" s="158">
        <v>1</v>
      </c>
      <c r="AS2512" s="149" t="s">
        <v>275</v>
      </c>
      <c r="AT2512" s="149" t="s">
        <v>276</v>
      </c>
      <c r="AU2512" s="161">
        <v>1</v>
      </c>
      <c r="AV2512" s="159">
        <v>7389.38</v>
      </c>
      <c r="AW2512" s="159">
        <v>295.58</v>
      </c>
      <c r="AX2512" s="149" t="s">
        <v>274</v>
      </c>
      <c r="AY2512" s="159">
        <v>77.12</v>
      </c>
      <c r="AZ2512" s="159">
        <v>77.12</v>
      </c>
      <c r="BA2512" s="159">
        <v>308.48</v>
      </c>
      <c r="BB2512" s="159">
        <v>5628.56</v>
      </c>
      <c r="BC2512" s="162" t="s">
        <v>274</v>
      </c>
      <c r="BD2512" s="162">
        <v>0</v>
      </c>
      <c r="BE2512" s="159">
        <v>1760.82</v>
      </c>
      <c r="BF2512" s="159">
        <v>1760.82</v>
      </c>
      <c r="BG2512" s="159">
        <v>7389.38</v>
      </c>
    </row>
    <row r="2513" ht="28.05" customHeight="1" spans="1:59">
      <c r="A2513" s="149"/>
      <c r="B2513" s="149"/>
      <c r="C2513" s="149"/>
      <c r="D2513" s="149" t="s">
        <v>3726</v>
      </c>
      <c r="E2513" s="340" t="s">
        <v>11406</v>
      </c>
      <c r="F2513" s="149" t="s">
        <v>3726</v>
      </c>
      <c r="G2513" s="149" t="s">
        <v>11407</v>
      </c>
      <c r="H2513" s="149" t="s">
        <v>11391</v>
      </c>
      <c r="I2513" s="149" t="s">
        <v>11392</v>
      </c>
      <c r="J2513" s="149" t="s">
        <v>11408</v>
      </c>
      <c r="K2513" s="149"/>
      <c r="L2513" s="149" t="s">
        <v>262</v>
      </c>
      <c r="M2513" s="149"/>
      <c r="N2513" s="149" t="s">
        <v>263</v>
      </c>
      <c r="O2513" s="149" t="s">
        <v>214</v>
      </c>
      <c r="P2513" s="149" t="s">
        <v>53</v>
      </c>
      <c r="Q2513" s="149"/>
      <c r="R2513" s="149" t="s">
        <v>3973</v>
      </c>
      <c r="S2513" s="149" t="s">
        <v>5323</v>
      </c>
      <c r="T2513" s="149" t="s">
        <v>11347</v>
      </c>
      <c r="U2513" s="149" t="s">
        <v>267</v>
      </c>
      <c r="V2513" s="149"/>
      <c r="W2513" s="149"/>
      <c r="X2513" s="149" t="s">
        <v>336</v>
      </c>
      <c r="Y2513" s="149"/>
      <c r="Z2513" s="149"/>
      <c r="AA2513" s="149"/>
      <c r="AB2513" s="149" t="s">
        <v>269</v>
      </c>
      <c r="AC2513" s="149" t="s">
        <v>318</v>
      </c>
      <c r="AD2513" s="149" t="s">
        <v>11347</v>
      </c>
      <c r="AE2513" s="149" t="s">
        <v>271</v>
      </c>
      <c r="AF2513" s="149"/>
      <c r="AG2513" s="149" t="s">
        <v>1098</v>
      </c>
      <c r="AH2513" s="149" t="s">
        <v>273</v>
      </c>
      <c r="AI2513" s="158">
        <v>96</v>
      </c>
      <c r="AJ2513" s="149"/>
      <c r="AK2513" s="159" t="s">
        <v>274</v>
      </c>
      <c r="AL2513" s="159" t="s">
        <v>274</v>
      </c>
      <c r="AM2513" s="149" t="s">
        <v>274</v>
      </c>
      <c r="AN2513" s="160">
        <v>4</v>
      </c>
      <c r="AO2513" s="149"/>
      <c r="AP2513" s="149" t="s">
        <v>274</v>
      </c>
      <c r="AQ2513" s="149" t="s">
        <v>275</v>
      </c>
      <c r="AR2513" s="158">
        <v>1</v>
      </c>
      <c r="AS2513" s="149" t="s">
        <v>275</v>
      </c>
      <c r="AT2513" s="149" t="s">
        <v>276</v>
      </c>
      <c r="AU2513" s="161">
        <v>1</v>
      </c>
      <c r="AV2513" s="159">
        <v>3008.55</v>
      </c>
      <c r="AW2513" s="159">
        <v>120.34</v>
      </c>
      <c r="AX2513" s="149" t="s">
        <v>274</v>
      </c>
      <c r="AY2513" s="162">
        <v>0</v>
      </c>
      <c r="AZ2513" s="162" t="s">
        <v>274</v>
      </c>
      <c r="BA2513" s="162">
        <v>0</v>
      </c>
      <c r="BB2513" s="159">
        <v>2888.21</v>
      </c>
      <c r="BC2513" s="162" t="s">
        <v>274</v>
      </c>
      <c r="BD2513" s="162">
        <v>0</v>
      </c>
      <c r="BE2513" s="159">
        <v>120.34</v>
      </c>
      <c r="BF2513" s="159">
        <v>120.34</v>
      </c>
      <c r="BG2513" s="159">
        <v>3008.55</v>
      </c>
    </row>
    <row r="2514" ht="28.05" customHeight="1" spans="1:59">
      <c r="A2514" s="149"/>
      <c r="B2514" s="149"/>
      <c r="C2514" s="149"/>
      <c r="D2514" s="149" t="s">
        <v>3726</v>
      </c>
      <c r="E2514" s="340" t="s">
        <v>11409</v>
      </c>
      <c r="F2514" s="149" t="s">
        <v>3726</v>
      </c>
      <c r="G2514" s="149" t="s">
        <v>11410</v>
      </c>
      <c r="H2514" s="149" t="s">
        <v>11411</v>
      </c>
      <c r="I2514" s="149" t="s">
        <v>11412</v>
      </c>
      <c r="J2514" s="149" t="s">
        <v>11413</v>
      </c>
      <c r="K2514" s="149"/>
      <c r="L2514" s="149" t="s">
        <v>262</v>
      </c>
      <c r="M2514" s="149"/>
      <c r="N2514" s="149" t="s">
        <v>263</v>
      </c>
      <c r="O2514" s="149" t="s">
        <v>214</v>
      </c>
      <c r="P2514" s="149" t="s">
        <v>53</v>
      </c>
      <c r="Q2514" s="149"/>
      <c r="R2514" s="149" t="s">
        <v>11414</v>
      </c>
      <c r="S2514" s="149" t="s">
        <v>289</v>
      </c>
      <c r="T2514" s="149" t="s">
        <v>940</v>
      </c>
      <c r="U2514" s="149" t="s">
        <v>267</v>
      </c>
      <c r="V2514" s="149"/>
      <c r="W2514" s="149"/>
      <c r="X2514" s="149" t="s">
        <v>268</v>
      </c>
      <c r="Y2514" s="149"/>
      <c r="Z2514" s="149"/>
      <c r="AA2514" s="149"/>
      <c r="AB2514" s="149" t="s">
        <v>269</v>
      </c>
      <c r="AC2514" s="149" t="s">
        <v>318</v>
      </c>
      <c r="AD2514" s="149" t="s">
        <v>940</v>
      </c>
      <c r="AE2514" s="149" t="s">
        <v>271</v>
      </c>
      <c r="AF2514" s="149"/>
      <c r="AG2514" s="149" t="s">
        <v>1098</v>
      </c>
      <c r="AH2514" s="149" t="s">
        <v>273</v>
      </c>
      <c r="AI2514" s="158">
        <v>96</v>
      </c>
      <c r="AJ2514" s="149"/>
      <c r="AK2514" s="159" t="s">
        <v>274</v>
      </c>
      <c r="AL2514" s="159" t="s">
        <v>274</v>
      </c>
      <c r="AM2514" s="149" t="s">
        <v>274</v>
      </c>
      <c r="AN2514" s="160">
        <v>4</v>
      </c>
      <c r="AO2514" s="149"/>
      <c r="AP2514" s="149" t="s">
        <v>274</v>
      </c>
      <c r="AQ2514" s="149" t="s">
        <v>275</v>
      </c>
      <c r="AR2514" s="158">
        <v>1</v>
      </c>
      <c r="AS2514" s="149" t="s">
        <v>275</v>
      </c>
      <c r="AT2514" s="149" t="s">
        <v>276</v>
      </c>
      <c r="AU2514" s="161">
        <v>1</v>
      </c>
      <c r="AV2514" s="159">
        <v>133333.33</v>
      </c>
      <c r="AW2514" s="159">
        <v>5333.33</v>
      </c>
      <c r="AX2514" s="149" t="s">
        <v>274</v>
      </c>
      <c r="AY2514" s="162">
        <v>0</v>
      </c>
      <c r="AZ2514" s="162" t="s">
        <v>274</v>
      </c>
      <c r="BA2514" s="162">
        <v>0</v>
      </c>
      <c r="BB2514" s="159">
        <v>128000</v>
      </c>
      <c r="BC2514" s="162" t="s">
        <v>274</v>
      </c>
      <c r="BD2514" s="162">
        <v>0</v>
      </c>
      <c r="BE2514" s="159">
        <v>5333.33</v>
      </c>
      <c r="BF2514" s="159">
        <v>5333.33</v>
      </c>
      <c r="BG2514" s="159">
        <v>133333.33</v>
      </c>
    </row>
    <row r="2515" ht="28.05" customHeight="1" spans="1:59">
      <c r="A2515" s="149"/>
      <c r="B2515" s="149"/>
      <c r="C2515" s="149"/>
      <c r="D2515" s="149" t="s">
        <v>3726</v>
      </c>
      <c r="E2515" s="340" t="s">
        <v>11415</v>
      </c>
      <c r="F2515" s="149" t="s">
        <v>3726</v>
      </c>
      <c r="G2515" s="149" t="s">
        <v>11416</v>
      </c>
      <c r="H2515" s="149" t="s">
        <v>11417</v>
      </c>
      <c r="I2515" s="149" t="s">
        <v>11418</v>
      </c>
      <c r="J2515" s="149" t="s">
        <v>11419</v>
      </c>
      <c r="K2515" s="149"/>
      <c r="L2515" s="149" t="s">
        <v>287</v>
      </c>
      <c r="M2515" s="149"/>
      <c r="N2515" s="149" t="s">
        <v>263</v>
      </c>
      <c r="O2515" s="149" t="s">
        <v>214</v>
      </c>
      <c r="P2515" s="149" t="s">
        <v>53</v>
      </c>
      <c r="Q2515" s="149"/>
      <c r="R2515" s="149" t="s">
        <v>11420</v>
      </c>
      <c r="S2515" s="149" t="s">
        <v>6852</v>
      </c>
      <c r="T2515" s="149" t="s">
        <v>414</v>
      </c>
      <c r="U2515" s="149" t="s">
        <v>267</v>
      </c>
      <c r="V2515" s="149"/>
      <c r="W2515" s="149"/>
      <c r="X2515" s="149" t="s">
        <v>336</v>
      </c>
      <c r="Y2515" s="149"/>
      <c r="Z2515" s="149"/>
      <c r="AA2515" s="149"/>
      <c r="AB2515" s="149" t="s">
        <v>269</v>
      </c>
      <c r="AC2515" s="149" t="s">
        <v>270</v>
      </c>
      <c r="AD2515" s="149" t="s">
        <v>414</v>
      </c>
      <c r="AE2515" s="149" t="s">
        <v>271</v>
      </c>
      <c r="AF2515" s="149"/>
      <c r="AG2515" s="149" t="s">
        <v>1098</v>
      </c>
      <c r="AH2515" s="149" t="s">
        <v>273</v>
      </c>
      <c r="AI2515" s="158">
        <v>21</v>
      </c>
      <c r="AJ2515" s="149"/>
      <c r="AK2515" s="159" t="s">
        <v>274</v>
      </c>
      <c r="AL2515" s="159" t="s">
        <v>274</v>
      </c>
      <c r="AM2515" s="149" t="s">
        <v>274</v>
      </c>
      <c r="AN2515" s="160">
        <v>4</v>
      </c>
      <c r="AO2515" s="149"/>
      <c r="AP2515" s="149" t="s">
        <v>274</v>
      </c>
      <c r="AQ2515" s="149" t="s">
        <v>275</v>
      </c>
      <c r="AR2515" s="158">
        <v>1</v>
      </c>
      <c r="AS2515" s="149" t="s">
        <v>275</v>
      </c>
      <c r="AT2515" s="149" t="s">
        <v>276</v>
      </c>
      <c r="AU2515" s="161">
        <v>1</v>
      </c>
      <c r="AV2515" s="159">
        <v>128318.58</v>
      </c>
      <c r="AW2515" s="159">
        <v>5132.74</v>
      </c>
      <c r="AX2515" s="149" t="s">
        <v>274</v>
      </c>
      <c r="AY2515" s="159">
        <v>1283.19</v>
      </c>
      <c r="AZ2515" s="159">
        <v>1283.19</v>
      </c>
      <c r="BA2515" s="159">
        <v>5132.74</v>
      </c>
      <c r="BB2515" s="159">
        <v>26946.97</v>
      </c>
      <c r="BC2515" s="162" t="s">
        <v>274</v>
      </c>
      <c r="BD2515" s="162">
        <v>0</v>
      </c>
      <c r="BE2515" s="159">
        <v>101371.61</v>
      </c>
      <c r="BF2515" s="159">
        <v>101371.61</v>
      </c>
      <c r="BG2515" s="159">
        <v>128318.58</v>
      </c>
    </row>
    <row r="2516" ht="28.05" customHeight="1" spans="1:59">
      <c r="A2516" s="149"/>
      <c r="B2516" s="149"/>
      <c r="C2516" s="149"/>
      <c r="D2516" s="149" t="s">
        <v>3726</v>
      </c>
      <c r="E2516" s="340" t="s">
        <v>11421</v>
      </c>
      <c r="F2516" s="149" t="s">
        <v>3726</v>
      </c>
      <c r="G2516" s="149" t="s">
        <v>11422</v>
      </c>
      <c r="H2516" s="149" t="s">
        <v>11423</v>
      </c>
      <c r="I2516" s="149" t="s">
        <v>11424</v>
      </c>
      <c r="J2516" s="149" t="s">
        <v>11425</v>
      </c>
      <c r="K2516" s="149"/>
      <c r="L2516" s="149" t="s">
        <v>262</v>
      </c>
      <c r="M2516" s="149"/>
      <c r="N2516" s="149" t="s">
        <v>263</v>
      </c>
      <c r="O2516" s="149" t="s">
        <v>214</v>
      </c>
      <c r="P2516" s="149" t="s">
        <v>53</v>
      </c>
      <c r="Q2516" s="149"/>
      <c r="R2516" s="149" t="s">
        <v>956</v>
      </c>
      <c r="S2516" s="149" t="s">
        <v>289</v>
      </c>
      <c r="T2516" s="149" t="s">
        <v>11426</v>
      </c>
      <c r="U2516" s="149" t="s">
        <v>267</v>
      </c>
      <c r="V2516" s="149"/>
      <c r="W2516" s="149"/>
      <c r="X2516" s="149" t="s">
        <v>268</v>
      </c>
      <c r="Y2516" s="149"/>
      <c r="Z2516" s="149"/>
      <c r="AA2516" s="149"/>
      <c r="AB2516" s="149" t="s">
        <v>269</v>
      </c>
      <c r="AC2516" s="149" t="s">
        <v>318</v>
      </c>
      <c r="AD2516" s="149" t="s">
        <v>11426</v>
      </c>
      <c r="AE2516" s="149" t="s">
        <v>271</v>
      </c>
      <c r="AF2516" s="149"/>
      <c r="AG2516" s="149" t="s">
        <v>1098</v>
      </c>
      <c r="AH2516" s="149" t="s">
        <v>273</v>
      </c>
      <c r="AI2516" s="158">
        <v>96</v>
      </c>
      <c r="AJ2516" s="149"/>
      <c r="AK2516" s="159" t="s">
        <v>274</v>
      </c>
      <c r="AL2516" s="159" t="s">
        <v>274</v>
      </c>
      <c r="AM2516" s="149" t="s">
        <v>274</v>
      </c>
      <c r="AN2516" s="160">
        <v>4</v>
      </c>
      <c r="AO2516" s="149"/>
      <c r="AP2516" s="149" t="s">
        <v>274</v>
      </c>
      <c r="AQ2516" s="149" t="s">
        <v>275</v>
      </c>
      <c r="AR2516" s="158">
        <v>1</v>
      </c>
      <c r="AS2516" s="149" t="s">
        <v>275</v>
      </c>
      <c r="AT2516" s="149" t="s">
        <v>276</v>
      </c>
      <c r="AU2516" s="161">
        <v>1</v>
      </c>
      <c r="AV2516" s="159">
        <v>177521.37</v>
      </c>
      <c r="AW2516" s="159">
        <v>7100.85</v>
      </c>
      <c r="AX2516" s="149" t="s">
        <v>274</v>
      </c>
      <c r="AY2516" s="162">
        <v>0</v>
      </c>
      <c r="AZ2516" s="162" t="s">
        <v>274</v>
      </c>
      <c r="BA2516" s="162">
        <v>0</v>
      </c>
      <c r="BB2516" s="159">
        <v>170420.52</v>
      </c>
      <c r="BC2516" s="162" t="s">
        <v>274</v>
      </c>
      <c r="BD2516" s="162">
        <v>0</v>
      </c>
      <c r="BE2516" s="159">
        <v>7100.85</v>
      </c>
      <c r="BF2516" s="159">
        <v>7100.85</v>
      </c>
      <c r="BG2516" s="159">
        <v>177521.37</v>
      </c>
    </row>
    <row r="2517" ht="28.05" customHeight="1" spans="1:59">
      <c r="A2517" s="149"/>
      <c r="B2517" s="149"/>
      <c r="C2517" s="149"/>
      <c r="D2517" s="149" t="s">
        <v>3726</v>
      </c>
      <c r="E2517" s="340" t="s">
        <v>11427</v>
      </c>
      <c r="F2517" s="149" t="s">
        <v>3726</v>
      </c>
      <c r="G2517" s="149" t="s">
        <v>11428</v>
      </c>
      <c r="H2517" s="149" t="s">
        <v>11429</v>
      </c>
      <c r="I2517" s="149" t="s">
        <v>11430</v>
      </c>
      <c r="J2517" s="149" t="s">
        <v>11431</v>
      </c>
      <c r="K2517" s="149"/>
      <c r="L2517" s="149" t="s">
        <v>262</v>
      </c>
      <c r="M2517" s="149"/>
      <c r="N2517" s="149" t="s">
        <v>263</v>
      </c>
      <c r="O2517" s="149" t="s">
        <v>214</v>
      </c>
      <c r="P2517" s="149" t="s">
        <v>53</v>
      </c>
      <c r="Q2517" s="149"/>
      <c r="R2517" s="149" t="s">
        <v>956</v>
      </c>
      <c r="S2517" s="149" t="s">
        <v>289</v>
      </c>
      <c r="T2517" s="149" t="s">
        <v>11426</v>
      </c>
      <c r="U2517" s="149" t="s">
        <v>267</v>
      </c>
      <c r="V2517" s="149"/>
      <c r="W2517" s="149"/>
      <c r="X2517" s="149" t="s">
        <v>268</v>
      </c>
      <c r="Y2517" s="149"/>
      <c r="Z2517" s="149"/>
      <c r="AA2517" s="149"/>
      <c r="AB2517" s="149" t="s">
        <v>269</v>
      </c>
      <c r="AC2517" s="149" t="s">
        <v>318</v>
      </c>
      <c r="AD2517" s="149" t="s">
        <v>11426</v>
      </c>
      <c r="AE2517" s="149" t="s">
        <v>271</v>
      </c>
      <c r="AF2517" s="149"/>
      <c r="AG2517" s="149" t="s">
        <v>1098</v>
      </c>
      <c r="AH2517" s="149" t="s">
        <v>273</v>
      </c>
      <c r="AI2517" s="158">
        <v>96</v>
      </c>
      <c r="AJ2517" s="149"/>
      <c r="AK2517" s="159" t="s">
        <v>274</v>
      </c>
      <c r="AL2517" s="159" t="s">
        <v>274</v>
      </c>
      <c r="AM2517" s="149" t="s">
        <v>274</v>
      </c>
      <c r="AN2517" s="160">
        <v>4</v>
      </c>
      <c r="AO2517" s="149"/>
      <c r="AP2517" s="149" t="s">
        <v>274</v>
      </c>
      <c r="AQ2517" s="149" t="s">
        <v>275</v>
      </c>
      <c r="AR2517" s="158">
        <v>1</v>
      </c>
      <c r="AS2517" s="149" t="s">
        <v>275</v>
      </c>
      <c r="AT2517" s="149" t="s">
        <v>276</v>
      </c>
      <c r="AU2517" s="161">
        <v>1</v>
      </c>
      <c r="AV2517" s="159">
        <v>84786.32</v>
      </c>
      <c r="AW2517" s="159">
        <v>3391.45</v>
      </c>
      <c r="AX2517" s="149" t="s">
        <v>274</v>
      </c>
      <c r="AY2517" s="162">
        <v>0</v>
      </c>
      <c r="AZ2517" s="162" t="s">
        <v>274</v>
      </c>
      <c r="BA2517" s="162">
        <v>0</v>
      </c>
      <c r="BB2517" s="159">
        <v>81394.87</v>
      </c>
      <c r="BC2517" s="162" t="s">
        <v>274</v>
      </c>
      <c r="BD2517" s="162">
        <v>0</v>
      </c>
      <c r="BE2517" s="159">
        <v>3391.45</v>
      </c>
      <c r="BF2517" s="159">
        <v>3391.45</v>
      </c>
      <c r="BG2517" s="159">
        <v>84786.32</v>
      </c>
    </row>
    <row r="2518" ht="28.05" customHeight="1" spans="1:59">
      <c r="A2518" s="149"/>
      <c r="B2518" s="149"/>
      <c r="C2518" s="149"/>
      <c r="D2518" s="149" t="s">
        <v>3726</v>
      </c>
      <c r="E2518" s="340" t="s">
        <v>11432</v>
      </c>
      <c r="F2518" s="149" t="s">
        <v>3726</v>
      </c>
      <c r="G2518" s="149" t="s">
        <v>11433</v>
      </c>
      <c r="H2518" s="149" t="s">
        <v>11434</v>
      </c>
      <c r="I2518" s="149" t="s">
        <v>11430</v>
      </c>
      <c r="J2518" s="149" t="s">
        <v>11435</v>
      </c>
      <c r="K2518" s="149"/>
      <c r="L2518" s="149" t="s">
        <v>262</v>
      </c>
      <c r="M2518" s="149"/>
      <c r="N2518" s="149" t="s">
        <v>263</v>
      </c>
      <c r="O2518" s="149" t="s">
        <v>214</v>
      </c>
      <c r="P2518" s="149" t="s">
        <v>53</v>
      </c>
      <c r="Q2518" s="149"/>
      <c r="R2518" s="149" t="s">
        <v>956</v>
      </c>
      <c r="S2518" s="149" t="s">
        <v>289</v>
      </c>
      <c r="T2518" s="149" t="s">
        <v>11426</v>
      </c>
      <c r="U2518" s="149" t="s">
        <v>267</v>
      </c>
      <c r="V2518" s="149"/>
      <c r="W2518" s="149"/>
      <c r="X2518" s="149" t="s">
        <v>268</v>
      </c>
      <c r="Y2518" s="149"/>
      <c r="Z2518" s="149"/>
      <c r="AA2518" s="149"/>
      <c r="AB2518" s="149" t="s">
        <v>269</v>
      </c>
      <c r="AC2518" s="149" t="s">
        <v>318</v>
      </c>
      <c r="AD2518" s="149" t="s">
        <v>11426</v>
      </c>
      <c r="AE2518" s="149" t="s">
        <v>271</v>
      </c>
      <c r="AF2518" s="149"/>
      <c r="AG2518" s="149" t="s">
        <v>1098</v>
      </c>
      <c r="AH2518" s="149" t="s">
        <v>273</v>
      </c>
      <c r="AI2518" s="158">
        <v>96</v>
      </c>
      <c r="AJ2518" s="149"/>
      <c r="AK2518" s="159" t="s">
        <v>274</v>
      </c>
      <c r="AL2518" s="159" t="s">
        <v>274</v>
      </c>
      <c r="AM2518" s="149" t="s">
        <v>274</v>
      </c>
      <c r="AN2518" s="160">
        <v>4</v>
      </c>
      <c r="AO2518" s="149"/>
      <c r="AP2518" s="149" t="s">
        <v>274</v>
      </c>
      <c r="AQ2518" s="149" t="s">
        <v>275</v>
      </c>
      <c r="AR2518" s="158">
        <v>1</v>
      </c>
      <c r="AS2518" s="149" t="s">
        <v>275</v>
      </c>
      <c r="AT2518" s="149" t="s">
        <v>276</v>
      </c>
      <c r="AU2518" s="161">
        <v>1</v>
      </c>
      <c r="AV2518" s="159">
        <v>272564.1</v>
      </c>
      <c r="AW2518" s="159">
        <v>10902.56</v>
      </c>
      <c r="AX2518" s="149" t="s">
        <v>274</v>
      </c>
      <c r="AY2518" s="162">
        <v>0</v>
      </c>
      <c r="AZ2518" s="162" t="s">
        <v>274</v>
      </c>
      <c r="BA2518" s="162">
        <v>0</v>
      </c>
      <c r="BB2518" s="159">
        <v>261661.54</v>
      </c>
      <c r="BC2518" s="162" t="s">
        <v>274</v>
      </c>
      <c r="BD2518" s="162">
        <v>0</v>
      </c>
      <c r="BE2518" s="159">
        <v>10902.56</v>
      </c>
      <c r="BF2518" s="159">
        <v>10902.56</v>
      </c>
      <c r="BG2518" s="159">
        <v>272564.1</v>
      </c>
    </row>
    <row r="2519" ht="28.05" customHeight="1" spans="1:59">
      <c r="A2519" s="149"/>
      <c r="B2519" s="149"/>
      <c r="C2519" s="149"/>
      <c r="D2519" s="149" t="s">
        <v>3726</v>
      </c>
      <c r="E2519" s="340" t="s">
        <v>11436</v>
      </c>
      <c r="F2519" s="149" t="s">
        <v>3726</v>
      </c>
      <c r="G2519" s="149" t="s">
        <v>11437</v>
      </c>
      <c r="H2519" s="149" t="s">
        <v>11438</v>
      </c>
      <c r="I2519" s="149" t="s">
        <v>10721</v>
      </c>
      <c r="J2519" s="149" t="s">
        <v>11439</v>
      </c>
      <c r="K2519" s="149"/>
      <c r="L2519" s="149" t="s">
        <v>262</v>
      </c>
      <c r="M2519" s="149"/>
      <c r="N2519" s="149" t="s">
        <v>263</v>
      </c>
      <c r="O2519" s="149" t="s">
        <v>214</v>
      </c>
      <c r="P2519" s="149" t="s">
        <v>53</v>
      </c>
      <c r="Q2519" s="149"/>
      <c r="R2519" s="149" t="s">
        <v>333</v>
      </c>
      <c r="S2519" s="149" t="s">
        <v>289</v>
      </c>
      <c r="T2519" s="149" t="s">
        <v>11426</v>
      </c>
      <c r="U2519" s="149" t="s">
        <v>267</v>
      </c>
      <c r="V2519" s="149"/>
      <c r="W2519" s="149"/>
      <c r="X2519" s="149" t="s">
        <v>336</v>
      </c>
      <c r="Y2519" s="149"/>
      <c r="Z2519" s="149"/>
      <c r="AA2519" s="149"/>
      <c r="AB2519" s="149" t="s">
        <v>269</v>
      </c>
      <c r="AC2519" s="149" t="s">
        <v>318</v>
      </c>
      <c r="AD2519" s="149" t="s">
        <v>11426</v>
      </c>
      <c r="AE2519" s="149" t="s">
        <v>271</v>
      </c>
      <c r="AF2519" s="149"/>
      <c r="AG2519" s="149" t="s">
        <v>1098</v>
      </c>
      <c r="AH2519" s="149" t="s">
        <v>273</v>
      </c>
      <c r="AI2519" s="158">
        <v>96</v>
      </c>
      <c r="AJ2519" s="149"/>
      <c r="AK2519" s="159" t="s">
        <v>274</v>
      </c>
      <c r="AL2519" s="159" t="s">
        <v>274</v>
      </c>
      <c r="AM2519" s="149" t="s">
        <v>274</v>
      </c>
      <c r="AN2519" s="160">
        <v>4</v>
      </c>
      <c r="AO2519" s="149"/>
      <c r="AP2519" s="149" t="s">
        <v>274</v>
      </c>
      <c r="AQ2519" s="149" t="s">
        <v>275</v>
      </c>
      <c r="AR2519" s="158">
        <v>1</v>
      </c>
      <c r="AS2519" s="149" t="s">
        <v>275</v>
      </c>
      <c r="AT2519" s="149" t="s">
        <v>276</v>
      </c>
      <c r="AU2519" s="161">
        <v>1</v>
      </c>
      <c r="AV2519" s="159">
        <v>161025.64</v>
      </c>
      <c r="AW2519" s="159">
        <v>6441.03</v>
      </c>
      <c r="AX2519" s="149" t="s">
        <v>274</v>
      </c>
      <c r="AY2519" s="162">
        <v>0</v>
      </c>
      <c r="AZ2519" s="162" t="s">
        <v>274</v>
      </c>
      <c r="BA2519" s="162">
        <v>0</v>
      </c>
      <c r="BB2519" s="159">
        <v>154584.61</v>
      </c>
      <c r="BC2519" s="162" t="s">
        <v>274</v>
      </c>
      <c r="BD2519" s="162">
        <v>0</v>
      </c>
      <c r="BE2519" s="159">
        <v>6441.03</v>
      </c>
      <c r="BF2519" s="159">
        <v>6441.03</v>
      </c>
      <c r="BG2519" s="159">
        <v>161025.64</v>
      </c>
    </row>
    <row r="2520" ht="28.05" customHeight="1" spans="1:59">
      <c r="A2520" s="149"/>
      <c r="B2520" s="149"/>
      <c r="C2520" s="149"/>
      <c r="D2520" s="149" t="s">
        <v>3726</v>
      </c>
      <c r="E2520" s="340" t="s">
        <v>11440</v>
      </c>
      <c r="F2520" s="149" t="s">
        <v>3726</v>
      </c>
      <c r="G2520" s="149" t="s">
        <v>11441</v>
      </c>
      <c r="H2520" s="149" t="s">
        <v>11442</v>
      </c>
      <c r="I2520" s="149" t="s">
        <v>11430</v>
      </c>
      <c r="J2520" s="149" t="s">
        <v>11443</v>
      </c>
      <c r="K2520" s="149"/>
      <c r="L2520" s="149" t="s">
        <v>262</v>
      </c>
      <c r="M2520" s="149"/>
      <c r="N2520" s="149" t="s">
        <v>263</v>
      </c>
      <c r="O2520" s="149" t="s">
        <v>214</v>
      </c>
      <c r="P2520" s="149" t="s">
        <v>53</v>
      </c>
      <c r="Q2520" s="149"/>
      <c r="R2520" s="149" t="s">
        <v>956</v>
      </c>
      <c r="S2520" s="149" t="s">
        <v>289</v>
      </c>
      <c r="T2520" s="149" t="s">
        <v>11426</v>
      </c>
      <c r="U2520" s="149" t="s">
        <v>267</v>
      </c>
      <c r="V2520" s="149"/>
      <c r="W2520" s="149"/>
      <c r="X2520" s="149" t="s">
        <v>268</v>
      </c>
      <c r="Y2520" s="149"/>
      <c r="Z2520" s="149"/>
      <c r="AA2520" s="149"/>
      <c r="AB2520" s="149" t="s">
        <v>269</v>
      </c>
      <c r="AC2520" s="149" t="s">
        <v>318</v>
      </c>
      <c r="AD2520" s="149" t="s">
        <v>11426</v>
      </c>
      <c r="AE2520" s="149" t="s">
        <v>271</v>
      </c>
      <c r="AF2520" s="149"/>
      <c r="AG2520" s="149" t="s">
        <v>1098</v>
      </c>
      <c r="AH2520" s="149" t="s">
        <v>273</v>
      </c>
      <c r="AI2520" s="158">
        <v>96</v>
      </c>
      <c r="AJ2520" s="149"/>
      <c r="AK2520" s="159" t="s">
        <v>274</v>
      </c>
      <c r="AL2520" s="159" t="s">
        <v>274</v>
      </c>
      <c r="AM2520" s="149" t="s">
        <v>274</v>
      </c>
      <c r="AN2520" s="160">
        <v>4</v>
      </c>
      <c r="AO2520" s="149"/>
      <c r="AP2520" s="149" t="s">
        <v>274</v>
      </c>
      <c r="AQ2520" s="149" t="s">
        <v>275</v>
      </c>
      <c r="AR2520" s="158">
        <v>1</v>
      </c>
      <c r="AS2520" s="149" t="s">
        <v>275</v>
      </c>
      <c r="AT2520" s="149" t="s">
        <v>276</v>
      </c>
      <c r="AU2520" s="161">
        <v>1</v>
      </c>
      <c r="AV2520" s="159">
        <v>23076.92</v>
      </c>
      <c r="AW2520" s="159">
        <v>923.08</v>
      </c>
      <c r="AX2520" s="149" t="s">
        <v>274</v>
      </c>
      <c r="AY2520" s="162">
        <v>0</v>
      </c>
      <c r="AZ2520" s="162" t="s">
        <v>274</v>
      </c>
      <c r="BA2520" s="162">
        <v>0</v>
      </c>
      <c r="BB2520" s="159">
        <v>22153.84</v>
      </c>
      <c r="BC2520" s="162" t="s">
        <v>274</v>
      </c>
      <c r="BD2520" s="162">
        <v>0</v>
      </c>
      <c r="BE2520" s="159">
        <v>923.08</v>
      </c>
      <c r="BF2520" s="159">
        <v>923.08</v>
      </c>
      <c r="BG2520" s="159">
        <v>23076.92</v>
      </c>
    </row>
    <row r="2521" ht="28.05" customHeight="1" spans="1:59">
      <c r="A2521" s="149"/>
      <c r="B2521" s="149"/>
      <c r="C2521" s="149"/>
      <c r="D2521" s="149" t="s">
        <v>3726</v>
      </c>
      <c r="E2521" s="340" t="s">
        <v>11444</v>
      </c>
      <c r="F2521" s="149" t="s">
        <v>3726</v>
      </c>
      <c r="G2521" s="149" t="s">
        <v>11445</v>
      </c>
      <c r="H2521" s="149" t="s">
        <v>4284</v>
      </c>
      <c r="I2521" s="149" t="s">
        <v>9437</v>
      </c>
      <c r="J2521" s="149" t="s">
        <v>11446</v>
      </c>
      <c r="K2521" s="149"/>
      <c r="L2521" s="149" t="s">
        <v>262</v>
      </c>
      <c r="M2521" s="149"/>
      <c r="N2521" s="149" t="s">
        <v>263</v>
      </c>
      <c r="O2521" s="149" t="s">
        <v>214</v>
      </c>
      <c r="P2521" s="149" t="s">
        <v>53</v>
      </c>
      <c r="Q2521" s="149"/>
      <c r="R2521" s="149" t="s">
        <v>11366</v>
      </c>
      <c r="S2521" s="149" t="s">
        <v>6016</v>
      </c>
      <c r="T2521" s="149" t="s">
        <v>11367</v>
      </c>
      <c r="U2521" s="149" t="s">
        <v>267</v>
      </c>
      <c r="V2521" s="149"/>
      <c r="W2521" s="149"/>
      <c r="X2521" s="149" t="s">
        <v>336</v>
      </c>
      <c r="Y2521" s="149"/>
      <c r="Z2521" s="149"/>
      <c r="AA2521" s="149"/>
      <c r="AB2521" s="149" t="s">
        <v>269</v>
      </c>
      <c r="AC2521" s="149" t="s">
        <v>270</v>
      </c>
      <c r="AD2521" s="149" t="s">
        <v>11367</v>
      </c>
      <c r="AE2521" s="149" t="s">
        <v>271</v>
      </c>
      <c r="AF2521" s="149"/>
      <c r="AG2521" s="149" t="s">
        <v>1098</v>
      </c>
      <c r="AH2521" s="149" t="s">
        <v>273</v>
      </c>
      <c r="AI2521" s="158">
        <v>77</v>
      </c>
      <c r="AJ2521" s="149"/>
      <c r="AK2521" s="159" t="s">
        <v>274</v>
      </c>
      <c r="AL2521" s="159" t="s">
        <v>274</v>
      </c>
      <c r="AM2521" s="149" t="s">
        <v>274</v>
      </c>
      <c r="AN2521" s="160">
        <v>4</v>
      </c>
      <c r="AO2521" s="149"/>
      <c r="AP2521" s="149" t="s">
        <v>274</v>
      </c>
      <c r="AQ2521" s="149" t="s">
        <v>275</v>
      </c>
      <c r="AR2521" s="158">
        <v>1</v>
      </c>
      <c r="AS2521" s="149" t="s">
        <v>275</v>
      </c>
      <c r="AT2521" s="149" t="s">
        <v>276</v>
      </c>
      <c r="AU2521" s="161">
        <v>1</v>
      </c>
      <c r="AV2521" s="159">
        <v>7389.38</v>
      </c>
      <c r="AW2521" s="159">
        <v>295.58</v>
      </c>
      <c r="AX2521" s="149" t="s">
        <v>274</v>
      </c>
      <c r="AY2521" s="159">
        <v>77.12</v>
      </c>
      <c r="AZ2521" s="159">
        <v>77.12</v>
      </c>
      <c r="BA2521" s="159">
        <v>308.48</v>
      </c>
      <c r="BB2521" s="159">
        <v>5628.56</v>
      </c>
      <c r="BC2521" s="162" t="s">
        <v>274</v>
      </c>
      <c r="BD2521" s="162">
        <v>0</v>
      </c>
      <c r="BE2521" s="159">
        <v>1760.82</v>
      </c>
      <c r="BF2521" s="159">
        <v>1760.82</v>
      </c>
      <c r="BG2521" s="159">
        <v>7389.38</v>
      </c>
    </row>
    <row r="2522" ht="28.05" customHeight="1" spans="1:59">
      <c r="A2522" s="149"/>
      <c r="B2522" s="149"/>
      <c r="C2522" s="149"/>
      <c r="D2522" s="149" t="s">
        <v>3726</v>
      </c>
      <c r="E2522" s="340" t="s">
        <v>11447</v>
      </c>
      <c r="F2522" s="149" t="s">
        <v>3726</v>
      </c>
      <c r="G2522" s="149" t="s">
        <v>11448</v>
      </c>
      <c r="H2522" s="149" t="s">
        <v>11396</v>
      </c>
      <c r="I2522" s="149" t="s">
        <v>11449</v>
      </c>
      <c r="J2522" s="149" t="s">
        <v>11450</v>
      </c>
      <c r="K2522" s="149"/>
      <c r="L2522" s="149" t="s">
        <v>287</v>
      </c>
      <c r="M2522" s="149"/>
      <c r="N2522" s="149" t="s">
        <v>263</v>
      </c>
      <c r="O2522" s="149" t="s">
        <v>214</v>
      </c>
      <c r="P2522" s="149" t="s">
        <v>53</v>
      </c>
      <c r="Q2522" s="149"/>
      <c r="R2522" s="149" t="s">
        <v>3921</v>
      </c>
      <c r="S2522" s="149" t="s">
        <v>4131</v>
      </c>
      <c r="T2522" s="149" t="s">
        <v>3699</v>
      </c>
      <c r="U2522" s="149" t="s">
        <v>267</v>
      </c>
      <c r="V2522" s="149"/>
      <c r="W2522" s="149"/>
      <c r="X2522" s="149" t="s">
        <v>336</v>
      </c>
      <c r="Y2522" s="149"/>
      <c r="Z2522" s="149"/>
      <c r="AA2522" s="149"/>
      <c r="AB2522" s="149" t="s">
        <v>269</v>
      </c>
      <c r="AC2522" s="149" t="s">
        <v>270</v>
      </c>
      <c r="AD2522" s="149" t="s">
        <v>3699</v>
      </c>
      <c r="AE2522" s="149" t="s">
        <v>271</v>
      </c>
      <c r="AF2522" s="149"/>
      <c r="AG2522" s="149" t="s">
        <v>1098</v>
      </c>
      <c r="AH2522" s="149" t="s">
        <v>273</v>
      </c>
      <c r="AI2522" s="158">
        <v>67</v>
      </c>
      <c r="AJ2522" s="149"/>
      <c r="AK2522" s="159" t="s">
        <v>274</v>
      </c>
      <c r="AL2522" s="159" t="s">
        <v>274</v>
      </c>
      <c r="AM2522" s="149" t="s">
        <v>274</v>
      </c>
      <c r="AN2522" s="160">
        <v>4</v>
      </c>
      <c r="AO2522" s="149"/>
      <c r="AP2522" s="149" t="s">
        <v>274</v>
      </c>
      <c r="AQ2522" s="149" t="s">
        <v>275</v>
      </c>
      <c r="AR2522" s="158">
        <v>1</v>
      </c>
      <c r="AS2522" s="149" t="s">
        <v>275</v>
      </c>
      <c r="AT2522" s="149" t="s">
        <v>276</v>
      </c>
      <c r="AU2522" s="161">
        <v>1</v>
      </c>
      <c r="AV2522" s="159">
        <v>15517.24</v>
      </c>
      <c r="AW2522" s="159">
        <v>620.69</v>
      </c>
      <c r="AX2522" s="149" t="s">
        <v>274</v>
      </c>
      <c r="AY2522" s="159">
        <v>159.88</v>
      </c>
      <c r="AZ2522" s="159">
        <v>159.88</v>
      </c>
      <c r="BA2522" s="159">
        <v>639.52</v>
      </c>
      <c r="BB2522" s="159">
        <v>10260.06</v>
      </c>
      <c r="BC2522" s="162" t="s">
        <v>274</v>
      </c>
      <c r="BD2522" s="162">
        <v>0</v>
      </c>
      <c r="BE2522" s="159">
        <v>5257.18</v>
      </c>
      <c r="BF2522" s="159">
        <v>5257.18</v>
      </c>
      <c r="BG2522" s="159">
        <v>15517.24</v>
      </c>
    </row>
    <row r="2523" ht="28.05" customHeight="1" spans="1:59">
      <c r="A2523" s="149"/>
      <c r="B2523" s="149"/>
      <c r="C2523" s="149"/>
      <c r="D2523" s="149" t="s">
        <v>3726</v>
      </c>
      <c r="E2523" s="340" t="s">
        <v>11451</v>
      </c>
      <c r="F2523" s="149" t="s">
        <v>3726</v>
      </c>
      <c r="G2523" s="149" t="s">
        <v>11452</v>
      </c>
      <c r="H2523" s="149" t="s">
        <v>11453</v>
      </c>
      <c r="I2523" s="149" t="s">
        <v>7068</v>
      </c>
      <c r="J2523" s="149" t="s">
        <v>11454</v>
      </c>
      <c r="K2523" s="149"/>
      <c r="L2523" s="149" t="s">
        <v>262</v>
      </c>
      <c r="M2523" s="149"/>
      <c r="N2523" s="149" t="s">
        <v>263</v>
      </c>
      <c r="O2523" s="149" t="s">
        <v>214</v>
      </c>
      <c r="P2523" s="149" t="s">
        <v>53</v>
      </c>
      <c r="Q2523" s="149"/>
      <c r="R2523" s="149" t="s">
        <v>2282</v>
      </c>
      <c r="S2523" s="149" t="s">
        <v>289</v>
      </c>
      <c r="T2523" s="149" t="s">
        <v>11347</v>
      </c>
      <c r="U2523" s="149" t="s">
        <v>267</v>
      </c>
      <c r="V2523" s="149"/>
      <c r="W2523" s="149"/>
      <c r="X2523" s="149" t="s">
        <v>51</v>
      </c>
      <c r="Y2523" s="149"/>
      <c r="Z2523" s="149"/>
      <c r="AA2523" s="149"/>
      <c r="AB2523" s="149" t="s">
        <v>269</v>
      </c>
      <c r="AC2523" s="149" t="s">
        <v>318</v>
      </c>
      <c r="AD2523" s="149" t="s">
        <v>11347</v>
      </c>
      <c r="AE2523" s="149" t="s">
        <v>271</v>
      </c>
      <c r="AF2523" s="149"/>
      <c r="AG2523" s="149" t="s">
        <v>1098</v>
      </c>
      <c r="AH2523" s="149" t="s">
        <v>273</v>
      </c>
      <c r="AI2523" s="158">
        <v>96</v>
      </c>
      <c r="AJ2523" s="149"/>
      <c r="AK2523" s="159" t="s">
        <v>274</v>
      </c>
      <c r="AL2523" s="159" t="s">
        <v>274</v>
      </c>
      <c r="AM2523" s="149" t="s">
        <v>274</v>
      </c>
      <c r="AN2523" s="160">
        <v>4</v>
      </c>
      <c r="AO2523" s="149"/>
      <c r="AP2523" s="149" t="s">
        <v>274</v>
      </c>
      <c r="AQ2523" s="149" t="s">
        <v>275</v>
      </c>
      <c r="AR2523" s="158">
        <v>1</v>
      </c>
      <c r="AS2523" s="149" t="s">
        <v>275</v>
      </c>
      <c r="AT2523" s="149" t="s">
        <v>276</v>
      </c>
      <c r="AU2523" s="161">
        <v>1</v>
      </c>
      <c r="AV2523" s="159">
        <v>8504.27</v>
      </c>
      <c r="AW2523" s="159">
        <v>340.17</v>
      </c>
      <c r="AX2523" s="149" t="s">
        <v>274</v>
      </c>
      <c r="AY2523" s="149"/>
      <c r="AZ2523" s="162" t="s">
        <v>274</v>
      </c>
      <c r="BA2523" s="162">
        <v>0</v>
      </c>
      <c r="BB2523" s="159">
        <v>8164.1</v>
      </c>
      <c r="BC2523" s="162" t="s">
        <v>274</v>
      </c>
      <c r="BD2523" s="162">
        <v>0</v>
      </c>
      <c r="BE2523" s="159">
        <v>340.17</v>
      </c>
      <c r="BF2523" s="159">
        <v>340.17</v>
      </c>
      <c r="BG2523" s="159">
        <v>8504.27</v>
      </c>
    </row>
    <row r="2524" ht="28.05" customHeight="1" spans="1:59">
      <c r="A2524" s="149"/>
      <c r="B2524" s="149"/>
      <c r="C2524" s="149"/>
      <c r="D2524" s="149" t="s">
        <v>3726</v>
      </c>
      <c r="E2524" s="340" t="s">
        <v>11455</v>
      </c>
      <c r="F2524" s="149" t="s">
        <v>3726</v>
      </c>
      <c r="G2524" s="149" t="s">
        <v>11456</v>
      </c>
      <c r="H2524" s="149" t="s">
        <v>11396</v>
      </c>
      <c r="I2524" s="149" t="s">
        <v>11457</v>
      </c>
      <c r="J2524" s="149" t="s">
        <v>11458</v>
      </c>
      <c r="K2524" s="149"/>
      <c r="L2524" s="149" t="s">
        <v>287</v>
      </c>
      <c r="M2524" s="149"/>
      <c r="N2524" s="149" t="s">
        <v>263</v>
      </c>
      <c r="O2524" s="149" t="s">
        <v>214</v>
      </c>
      <c r="P2524" s="149" t="s">
        <v>53</v>
      </c>
      <c r="Q2524" s="149"/>
      <c r="R2524" s="149" t="s">
        <v>3921</v>
      </c>
      <c r="S2524" s="149" t="s">
        <v>4131</v>
      </c>
      <c r="T2524" s="149" t="s">
        <v>3699</v>
      </c>
      <c r="U2524" s="149" t="s">
        <v>267</v>
      </c>
      <c r="V2524" s="149"/>
      <c r="W2524" s="149"/>
      <c r="X2524" s="149" t="s">
        <v>336</v>
      </c>
      <c r="Y2524" s="149"/>
      <c r="Z2524" s="149"/>
      <c r="AA2524" s="149"/>
      <c r="AB2524" s="149" t="s">
        <v>269</v>
      </c>
      <c r="AC2524" s="149" t="s">
        <v>270</v>
      </c>
      <c r="AD2524" s="149" t="s">
        <v>3699</v>
      </c>
      <c r="AE2524" s="149" t="s">
        <v>271</v>
      </c>
      <c r="AF2524" s="149"/>
      <c r="AG2524" s="149" t="s">
        <v>1098</v>
      </c>
      <c r="AH2524" s="149" t="s">
        <v>273</v>
      </c>
      <c r="AI2524" s="158">
        <v>67</v>
      </c>
      <c r="AJ2524" s="149"/>
      <c r="AK2524" s="159" t="s">
        <v>274</v>
      </c>
      <c r="AL2524" s="159" t="s">
        <v>274</v>
      </c>
      <c r="AM2524" s="149" t="s">
        <v>274</v>
      </c>
      <c r="AN2524" s="160">
        <v>4</v>
      </c>
      <c r="AO2524" s="149"/>
      <c r="AP2524" s="149" t="s">
        <v>274</v>
      </c>
      <c r="AQ2524" s="149" t="s">
        <v>275</v>
      </c>
      <c r="AR2524" s="158">
        <v>1</v>
      </c>
      <c r="AS2524" s="149" t="s">
        <v>275</v>
      </c>
      <c r="AT2524" s="149" t="s">
        <v>276</v>
      </c>
      <c r="AU2524" s="161">
        <v>1</v>
      </c>
      <c r="AV2524" s="159">
        <v>15517.24</v>
      </c>
      <c r="AW2524" s="159">
        <v>620.69</v>
      </c>
      <c r="AX2524" s="149" t="s">
        <v>274</v>
      </c>
      <c r="AY2524" s="159">
        <v>159.88</v>
      </c>
      <c r="AZ2524" s="159">
        <v>159.88</v>
      </c>
      <c r="BA2524" s="159">
        <v>639.52</v>
      </c>
      <c r="BB2524" s="159">
        <v>10260.06</v>
      </c>
      <c r="BC2524" s="162" t="s">
        <v>274</v>
      </c>
      <c r="BD2524" s="162">
        <v>0</v>
      </c>
      <c r="BE2524" s="159">
        <v>5257.18</v>
      </c>
      <c r="BF2524" s="159">
        <v>5257.18</v>
      </c>
      <c r="BG2524" s="159">
        <v>15517.24</v>
      </c>
    </row>
    <row r="2525" ht="28.05" customHeight="1" spans="1:59">
      <c r="A2525" s="149"/>
      <c r="B2525" s="149"/>
      <c r="C2525" s="149"/>
      <c r="D2525" s="149" t="s">
        <v>3726</v>
      </c>
      <c r="E2525" s="340" t="s">
        <v>11459</v>
      </c>
      <c r="F2525" s="149" t="s">
        <v>3726</v>
      </c>
      <c r="G2525" s="149" t="s">
        <v>11460</v>
      </c>
      <c r="H2525" s="149" t="s">
        <v>11417</v>
      </c>
      <c r="I2525" s="149" t="s">
        <v>11418</v>
      </c>
      <c r="J2525" s="149" t="s">
        <v>11461</v>
      </c>
      <c r="K2525" s="149"/>
      <c r="L2525" s="149" t="s">
        <v>287</v>
      </c>
      <c r="M2525" s="149"/>
      <c r="N2525" s="149" t="s">
        <v>263</v>
      </c>
      <c r="O2525" s="149" t="s">
        <v>214</v>
      </c>
      <c r="P2525" s="149" t="s">
        <v>53</v>
      </c>
      <c r="Q2525" s="149"/>
      <c r="R2525" s="149" t="s">
        <v>11462</v>
      </c>
      <c r="S2525" s="149" t="s">
        <v>6852</v>
      </c>
      <c r="T2525" s="149" t="s">
        <v>414</v>
      </c>
      <c r="U2525" s="149" t="s">
        <v>267</v>
      </c>
      <c r="V2525" s="149"/>
      <c r="W2525" s="149"/>
      <c r="X2525" s="149" t="s">
        <v>336</v>
      </c>
      <c r="Y2525" s="149"/>
      <c r="Z2525" s="149"/>
      <c r="AA2525" s="149"/>
      <c r="AB2525" s="149" t="s">
        <v>269</v>
      </c>
      <c r="AC2525" s="149" t="s">
        <v>270</v>
      </c>
      <c r="AD2525" s="149" t="s">
        <v>414</v>
      </c>
      <c r="AE2525" s="149" t="s">
        <v>271</v>
      </c>
      <c r="AF2525" s="149"/>
      <c r="AG2525" s="149" t="s">
        <v>1098</v>
      </c>
      <c r="AH2525" s="149" t="s">
        <v>273</v>
      </c>
      <c r="AI2525" s="158">
        <v>21</v>
      </c>
      <c r="AJ2525" s="149"/>
      <c r="AK2525" s="159" t="s">
        <v>274</v>
      </c>
      <c r="AL2525" s="159" t="s">
        <v>274</v>
      </c>
      <c r="AM2525" s="149" t="s">
        <v>274</v>
      </c>
      <c r="AN2525" s="160">
        <v>4</v>
      </c>
      <c r="AO2525" s="149"/>
      <c r="AP2525" s="149" t="s">
        <v>274</v>
      </c>
      <c r="AQ2525" s="149" t="s">
        <v>275</v>
      </c>
      <c r="AR2525" s="158">
        <v>1</v>
      </c>
      <c r="AS2525" s="149" t="s">
        <v>275</v>
      </c>
      <c r="AT2525" s="149" t="s">
        <v>276</v>
      </c>
      <c r="AU2525" s="161">
        <v>1</v>
      </c>
      <c r="AV2525" s="159">
        <v>128318.58</v>
      </c>
      <c r="AW2525" s="159">
        <v>5132.74</v>
      </c>
      <c r="AX2525" s="149" t="s">
        <v>274</v>
      </c>
      <c r="AY2525" s="159">
        <v>1283.19</v>
      </c>
      <c r="AZ2525" s="159">
        <v>1283.19</v>
      </c>
      <c r="BA2525" s="159">
        <v>5132.74</v>
      </c>
      <c r="BB2525" s="159">
        <v>26946.97</v>
      </c>
      <c r="BC2525" s="162" t="s">
        <v>274</v>
      </c>
      <c r="BD2525" s="162">
        <v>0</v>
      </c>
      <c r="BE2525" s="159">
        <v>101371.61</v>
      </c>
      <c r="BF2525" s="159">
        <v>101371.61</v>
      </c>
      <c r="BG2525" s="159">
        <v>128318.58</v>
      </c>
    </row>
    <row r="2526" ht="28.05" customHeight="1" spans="1:59">
      <c r="A2526" s="149"/>
      <c r="B2526" s="149"/>
      <c r="C2526" s="149"/>
      <c r="D2526" s="149" t="s">
        <v>3726</v>
      </c>
      <c r="E2526" s="340" t="s">
        <v>11463</v>
      </c>
      <c r="F2526" s="149" t="s">
        <v>3726</v>
      </c>
      <c r="G2526" s="149" t="s">
        <v>11464</v>
      </c>
      <c r="H2526" s="149" t="s">
        <v>4284</v>
      </c>
      <c r="I2526" s="149" t="s">
        <v>9437</v>
      </c>
      <c r="J2526" s="149" t="s">
        <v>11465</v>
      </c>
      <c r="K2526" s="149"/>
      <c r="L2526" s="149" t="s">
        <v>262</v>
      </c>
      <c r="M2526" s="149"/>
      <c r="N2526" s="149" t="s">
        <v>263</v>
      </c>
      <c r="O2526" s="149" t="s">
        <v>214</v>
      </c>
      <c r="P2526" s="149" t="s">
        <v>53</v>
      </c>
      <c r="Q2526" s="149"/>
      <c r="R2526" s="149" t="s">
        <v>11366</v>
      </c>
      <c r="S2526" s="149" t="s">
        <v>6016</v>
      </c>
      <c r="T2526" s="149" t="s">
        <v>11367</v>
      </c>
      <c r="U2526" s="149" t="s">
        <v>267</v>
      </c>
      <c r="V2526" s="149"/>
      <c r="W2526" s="149"/>
      <c r="X2526" s="149" t="s">
        <v>336</v>
      </c>
      <c r="Y2526" s="149"/>
      <c r="Z2526" s="149"/>
      <c r="AA2526" s="149"/>
      <c r="AB2526" s="149" t="s">
        <v>269</v>
      </c>
      <c r="AC2526" s="149" t="s">
        <v>270</v>
      </c>
      <c r="AD2526" s="149" t="s">
        <v>11367</v>
      </c>
      <c r="AE2526" s="149" t="s">
        <v>271</v>
      </c>
      <c r="AF2526" s="149"/>
      <c r="AG2526" s="149" t="s">
        <v>1098</v>
      </c>
      <c r="AH2526" s="149" t="s">
        <v>273</v>
      </c>
      <c r="AI2526" s="158">
        <v>77</v>
      </c>
      <c r="AJ2526" s="149"/>
      <c r="AK2526" s="159" t="s">
        <v>274</v>
      </c>
      <c r="AL2526" s="159" t="s">
        <v>274</v>
      </c>
      <c r="AM2526" s="149" t="s">
        <v>274</v>
      </c>
      <c r="AN2526" s="160">
        <v>4</v>
      </c>
      <c r="AO2526" s="149"/>
      <c r="AP2526" s="149" t="s">
        <v>274</v>
      </c>
      <c r="AQ2526" s="149" t="s">
        <v>275</v>
      </c>
      <c r="AR2526" s="158">
        <v>1</v>
      </c>
      <c r="AS2526" s="149" t="s">
        <v>275</v>
      </c>
      <c r="AT2526" s="149" t="s">
        <v>276</v>
      </c>
      <c r="AU2526" s="161">
        <v>1</v>
      </c>
      <c r="AV2526" s="159">
        <v>7389.38</v>
      </c>
      <c r="AW2526" s="159">
        <v>295.58</v>
      </c>
      <c r="AX2526" s="149" t="s">
        <v>274</v>
      </c>
      <c r="AY2526" s="159">
        <v>77.12</v>
      </c>
      <c r="AZ2526" s="159">
        <v>77.12</v>
      </c>
      <c r="BA2526" s="159">
        <v>308.48</v>
      </c>
      <c r="BB2526" s="159">
        <v>5628.56</v>
      </c>
      <c r="BC2526" s="162" t="s">
        <v>274</v>
      </c>
      <c r="BD2526" s="162">
        <v>0</v>
      </c>
      <c r="BE2526" s="159">
        <v>1760.82</v>
      </c>
      <c r="BF2526" s="159">
        <v>1760.82</v>
      </c>
      <c r="BG2526" s="159">
        <v>7389.38</v>
      </c>
    </row>
    <row r="2527" ht="28.05" customHeight="1" spans="1:59">
      <c r="A2527" s="149"/>
      <c r="B2527" s="149"/>
      <c r="C2527" s="149"/>
      <c r="D2527" s="149" t="s">
        <v>3726</v>
      </c>
      <c r="E2527" s="340" t="s">
        <v>11466</v>
      </c>
      <c r="F2527" s="149" t="s">
        <v>3726</v>
      </c>
      <c r="G2527" s="149" t="s">
        <v>11467</v>
      </c>
      <c r="H2527" s="149" t="s">
        <v>11453</v>
      </c>
      <c r="I2527" s="149" t="s">
        <v>7068</v>
      </c>
      <c r="J2527" s="149" t="s">
        <v>11468</v>
      </c>
      <c r="K2527" s="149"/>
      <c r="L2527" s="149" t="s">
        <v>262</v>
      </c>
      <c r="M2527" s="149"/>
      <c r="N2527" s="149" t="s">
        <v>263</v>
      </c>
      <c r="O2527" s="149" t="s">
        <v>214</v>
      </c>
      <c r="P2527" s="149" t="s">
        <v>53</v>
      </c>
      <c r="Q2527" s="149"/>
      <c r="R2527" s="149" t="s">
        <v>2282</v>
      </c>
      <c r="S2527" s="149" t="s">
        <v>289</v>
      </c>
      <c r="T2527" s="149" t="s">
        <v>11347</v>
      </c>
      <c r="U2527" s="149" t="s">
        <v>267</v>
      </c>
      <c r="V2527" s="149"/>
      <c r="W2527" s="149"/>
      <c r="X2527" s="149" t="s">
        <v>51</v>
      </c>
      <c r="Y2527" s="149"/>
      <c r="Z2527" s="149"/>
      <c r="AA2527" s="149"/>
      <c r="AB2527" s="149" t="s">
        <v>269</v>
      </c>
      <c r="AC2527" s="149" t="s">
        <v>318</v>
      </c>
      <c r="AD2527" s="149" t="s">
        <v>11347</v>
      </c>
      <c r="AE2527" s="149" t="s">
        <v>271</v>
      </c>
      <c r="AF2527" s="149"/>
      <c r="AG2527" s="149" t="s">
        <v>1098</v>
      </c>
      <c r="AH2527" s="149" t="s">
        <v>273</v>
      </c>
      <c r="AI2527" s="158">
        <v>96</v>
      </c>
      <c r="AJ2527" s="149"/>
      <c r="AK2527" s="159" t="s">
        <v>274</v>
      </c>
      <c r="AL2527" s="159" t="s">
        <v>274</v>
      </c>
      <c r="AM2527" s="149" t="s">
        <v>274</v>
      </c>
      <c r="AN2527" s="160">
        <v>4</v>
      </c>
      <c r="AO2527" s="149"/>
      <c r="AP2527" s="149" t="s">
        <v>274</v>
      </c>
      <c r="AQ2527" s="149" t="s">
        <v>275</v>
      </c>
      <c r="AR2527" s="158">
        <v>1</v>
      </c>
      <c r="AS2527" s="149" t="s">
        <v>275</v>
      </c>
      <c r="AT2527" s="149" t="s">
        <v>276</v>
      </c>
      <c r="AU2527" s="161">
        <v>1</v>
      </c>
      <c r="AV2527" s="159">
        <v>8504.28</v>
      </c>
      <c r="AW2527" s="159">
        <v>340.17</v>
      </c>
      <c r="AX2527" s="149" t="s">
        <v>274</v>
      </c>
      <c r="AY2527" s="149"/>
      <c r="AZ2527" s="162" t="s">
        <v>274</v>
      </c>
      <c r="BA2527" s="162">
        <v>0</v>
      </c>
      <c r="BB2527" s="159">
        <v>8164.11</v>
      </c>
      <c r="BC2527" s="162" t="s">
        <v>274</v>
      </c>
      <c r="BD2527" s="162">
        <v>0</v>
      </c>
      <c r="BE2527" s="159">
        <v>340.17</v>
      </c>
      <c r="BF2527" s="159">
        <v>340.17</v>
      </c>
      <c r="BG2527" s="159">
        <v>8504.28</v>
      </c>
    </row>
    <row r="2528" ht="28.05" customHeight="1" spans="1:59">
      <c r="A2528" s="149"/>
      <c r="B2528" s="149"/>
      <c r="C2528" s="149"/>
      <c r="D2528" s="149" t="s">
        <v>3726</v>
      </c>
      <c r="E2528" s="340" t="s">
        <v>11469</v>
      </c>
      <c r="F2528" s="149" t="s">
        <v>3726</v>
      </c>
      <c r="G2528" s="149" t="s">
        <v>11470</v>
      </c>
      <c r="H2528" s="149" t="s">
        <v>11471</v>
      </c>
      <c r="I2528" s="149"/>
      <c r="J2528" s="149" t="s">
        <v>11472</v>
      </c>
      <c r="K2528" s="149"/>
      <c r="L2528" s="149" t="s">
        <v>262</v>
      </c>
      <c r="M2528" s="149"/>
      <c r="N2528" s="149" t="s">
        <v>263</v>
      </c>
      <c r="O2528" s="149" t="s">
        <v>214</v>
      </c>
      <c r="P2528" s="149" t="s">
        <v>53</v>
      </c>
      <c r="Q2528" s="149"/>
      <c r="R2528" s="149" t="s">
        <v>2221</v>
      </c>
      <c r="S2528" s="149" t="s">
        <v>289</v>
      </c>
      <c r="T2528" s="149" t="s">
        <v>11473</v>
      </c>
      <c r="U2528" s="149" t="s">
        <v>267</v>
      </c>
      <c r="V2528" s="149"/>
      <c r="W2528" s="149"/>
      <c r="X2528" s="149" t="s">
        <v>51</v>
      </c>
      <c r="Y2528" s="149"/>
      <c r="Z2528" s="149"/>
      <c r="AA2528" s="149"/>
      <c r="AB2528" s="149" t="s">
        <v>269</v>
      </c>
      <c r="AC2528" s="149" t="s">
        <v>318</v>
      </c>
      <c r="AD2528" s="149" t="s">
        <v>11473</v>
      </c>
      <c r="AE2528" s="149" t="s">
        <v>271</v>
      </c>
      <c r="AF2528" s="149"/>
      <c r="AG2528" s="149" t="s">
        <v>1098</v>
      </c>
      <c r="AH2528" s="149" t="s">
        <v>273</v>
      </c>
      <c r="AI2528" s="158">
        <v>96</v>
      </c>
      <c r="AJ2528" s="149"/>
      <c r="AK2528" s="159" t="s">
        <v>274</v>
      </c>
      <c r="AL2528" s="159" t="s">
        <v>274</v>
      </c>
      <c r="AM2528" s="149" t="s">
        <v>274</v>
      </c>
      <c r="AN2528" s="160">
        <v>4</v>
      </c>
      <c r="AO2528" s="149"/>
      <c r="AP2528" s="149" t="s">
        <v>274</v>
      </c>
      <c r="AQ2528" s="149" t="s">
        <v>275</v>
      </c>
      <c r="AR2528" s="158">
        <v>1</v>
      </c>
      <c r="AS2528" s="149" t="s">
        <v>275</v>
      </c>
      <c r="AT2528" s="149" t="s">
        <v>276</v>
      </c>
      <c r="AU2528" s="161">
        <v>1</v>
      </c>
      <c r="AV2528" s="159">
        <v>2222.22</v>
      </c>
      <c r="AW2528" s="159">
        <v>88.89</v>
      </c>
      <c r="AX2528" s="149" t="s">
        <v>274</v>
      </c>
      <c r="AY2528" s="149"/>
      <c r="AZ2528" s="162" t="s">
        <v>274</v>
      </c>
      <c r="BA2528" s="162">
        <v>0</v>
      </c>
      <c r="BB2528" s="159">
        <v>2133.33</v>
      </c>
      <c r="BC2528" s="162" t="s">
        <v>274</v>
      </c>
      <c r="BD2528" s="162">
        <v>0</v>
      </c>
      <c r="BE2528" s="159">
        <v>88.89</v>
      </c>
      <c r="BF2528" s="159">
        <v>88.89</v>
      </c>
      <c r="BG2528" s="159">
        <v>2222.22</v>
      </c>
    </row>
    <row r="2529" ht="28.05" customHeight="1" spans="1:59">
      <c r="A2529" s="149"/>
      <c r="B2529" s="149"/>
      <c r="C2529" s="149"/>
      <c r="D2529" s="149" t="s">
        <v>3726</v>
      </c>
      <c r="E2529" s="340" t="s">
        <v>11474</v>
      </c>
      <c r="F2529" s="149" t="s">
        <v>3726</v>
      </c>
      <c r="G2529" s="149" t="s">
        <v>11475</v>
      </c>
      <c r="H2529" s="149" t="s">
        <v>11417</v>
      </c>
      <c r="I2529" s="149" t="s">
        <v>11418</v>
      </c>
      <c r="J2529" s="149" t="s">
        <v>11476</v>
      </c>
      <c r="K2529" s="149"/>
      <c r="L2529" s="149" t="s">
        <v>287</v>
      </c>
      <c r="M2529" s="149"/>
      <c r="N2529" s="149" t="s">
        <v>263</v>
      </c>
      <c r="O2529" s="149" t="s">
        <v>214</v>
      </c>
      <c r="P2529" s="149" t="s">
        <v>53</v>
      </c>
      <c r="Q2529" s="149"/>
      <c r="R2529" s="149" t="s">
        <v>11477</v>
      </c>
      <c r="S2529" s="149" t="s">
        <v>6852</v>
      </c>
      <c r="T2529" s="149" t="s">
        <v>414</v>
      </c>
      <c r="U2529" s="149" t="s">
        <v>267</v>
      </c>
      <c r="V2529" s="149"/>
      <c r="W2529" s="149"/>
      <c r="X2529" s="149" t="s">
        <v>336</v>
      </c>
      <c r="Y2529" s="149"/>
      <c r="Z2529" s="149"/>
      <c r="AA2529" s="149"/>
      <c r="AB2529" s="149" t="s">
        <v>269</v>
      </c>
      <c r="AC2529" s="149" t="s">
        <v>270</v>
      </c>
      <c r="AD2529" s="149" t="s">
        <v>414</v>
      </c>
      <c r="AE2529" s="149" t="s">
        <v>271</v>
      </c>
      <c r="AF2529" s="149"/>
      <c r="AG2529" s="149" t="s">
        <v>1098</v>
      </c>
      <c r="AH2529" s="149" t="s">
        <v>273</v>
      </c>
      <c r="AI2529" s="158">
        <v>21</v>
      </c>
      <c r="AJ2529" s="149"/>
      <c r="AK2529" s="159" t="s">
        <v>274</v>
      </c>
      <c r="AL2529" s="159" t="s">
        <v>274</v>
      </c>
      <c r="AM2529" s="149" t="s">
        <v>274</v>
      </c>
      <c r="AN2529" s="160">
        <v>4</v>
      </c>
      <c r="AO2529" s="149"/>
      <c r="AP2529" s="149" t="s">
        <v>274</v>
      </c>
      <c r="AQ2529" s="149" t="s">
        <v>275</v>
      </c>
      <c r="AR2529" s="158">
        <v>1</v>
      </c>
      <c r="AS2529" s="149" t="s">
        <v>275</v>
      </c>
      <c r="AT2529" s="149" t="s">
        <v>276</v>
      </c>
      <c r="AU2529" s="161">
        <v>1</v>
      </c>
      <c r="AV2529" s="159">
        <v>128318.58</v>
      </c>
      <c r="AW2529" s="159">
        <v>5132.74</v>
      </c>
      <c r="AX2529" s="149" t="s">
        <v>274</v>
      </c>
      <c r="AY2529" s="159">
        <v>1283.19</v>
      </c>
      <c r="AZ2529" s="159">
        <v>1283.19</v>
      </c>
      <c r="BA2529" s="159">
        <v>5132.74</v>
      </c>
      <c r="BB2529" s="159">
        <v>26946.97</v>
      </c>
      <c r="BC2529" s="162" t="s">
        <v>274</v>
      </c>
      <c r="BD2529" s="162">
        <v>0</v>
      </c>
      <c r="BE2529" s="159">
        <v>101371.61</v>
      </c>
      <c r="BF2529" s="159">
        <v>101371.61</v>
      </c>
      <c r="BG2529" s="159">
        <v>128318.58</v>
      </c>
    </row>
    <row r="2530" ht="28.05" customHeight="1" spans="1:59">
      <c r="A2530" s="149"/>
      <c r="B2530" s="149"/>
      <c r="C2530" s="149"/>
      <c r="D2530" s="149" t="s">
        <v>3726</v>
      </c>
      <c r="E2530" s="340" t="s">
        <v>11478</v>
      </c>
      <c r="F2530" s="149" t="s">
        <v>3726</v>
      </c>
      <c r="G2530" s="149" t="s">
        <v>11479</v>
      </c>
      <c r="H2530" s="149" t="s">
        <v>11480</v>
      </c>
      <c r="I2530" s="149" t="s">
        <v>5089</v>
      </c>
      <c r="J2530" s="149" t="s">
        <v>11481</v>
      </c>
      <c r="K2530" s="149"/>
      <c r="L2530" s="149" t="s">
        <v>262</v>
      </c>
      <c r="M2530" s="149"/>
      <c r="N2530" s="149" t="s">
        <v>263</v>
      </c>
      <c r="O2530" s="149" t="s">
        <v>214</v>
      </c>
      <c r="P2530" s="149" t="s">
        <v>53</v>
      </c>
      <c r="Q2530" s="149"/>
      <c r="R2530" s="149" t="s">
        <v>2221</v>
      </c>
      <c r="S2530" s="149" t="s">
        <v>289</v>
      </c>
      <c r="T2530" s="149" t="s">
        <v>11473</v>
      </c>
      <c r="U2530" s="149" t="s">
        <v>267</v>
      </c>
      <c r="V2530" s="149"/>
      <c r="W2530" s="149"/>
      <c r="X2530" s="149" t="s">
        <v>51</v>
      </c>
      <c r="Y2530" s="149"/>
      <c r="Z2530" s="149"/>
      <c r="AA2530" s="149"/>
      <c r="AB2530" s="149" t="s">
        <v>269</v>
      </c>
      <c r="AC2530" s="149" t="s">
        <v>318</v>
      </c>
      <c r="AD2530" s="149" t="s">
        <v>11473</v>
      </c>
      <c r="AE2530" s="149" t="s">
        <v>271</v>
      </c>
      <c r="AF2530" s="149"/>
      <c r="AG2530" s="149" t="s">
        <v>1098</v>
      </c>
      <c r="AH2530" s="149" t="s">
        <v>273</v>
      </c>
      <c r="AI2530" s="158">
        <v>96</v>
      </c>
      <c r="AJ2530" s="149"/>
      <c r="AK2530" s="159" t="s">
        <v>274</v>
      </c>
      <c r="AL2530" s="159" t="s">
        <v>274</v>
      </c>
      <c r="AM2530" s="149" t="s">
        <v>274</v>
      </c>
      <c r="AN2530" s="160">
        <v>4</v>
      </c>
      <c r="AO2530" s="149"/>
      <c r="AP2530" s="149" t="s">
        <v>274</v>
      </c>
      <c r="AQ2530" s="149" t="s">
        <v>275</v>
      </c>
      <c r="AR2530" s="158">
        <v>1</v>
      </c>
      <c r="AS2530" s="149" t="s">
        <v>275</v>
      </c>
      <c r="AT2530" s="149" t="s">
        <v>276</v>
      </c>
      <c r="AU2530" s="161">
        <v>1</v>
      </c>
      <c r="AV2530" s="159">
        <v>10256.41</v>
      </c>
      <c r="AW2530" s="159">
        <v>410.26</v>
      </c>
      <c r="AX2530" s="149" t="s">
        <v>274</v>
      </c>
      <c r="AY2530" s="149"/>
      <c r="AZ2530" s="162" t="s">
        <v>274</v>
      </c>
      <c r="BA2530" s="162">
        <v>0</v>
      </c>
      <c r="BB2530" s="159">
        <v>9846.15</v>
      </c>
      <c r="BC2530" s="162" t="s">
        <v>274</v>
      </c>
      <c r="BD2530" s="162">
        <v>0</v>
      </c>
      <c r="BE2530" s="159">
        <v>410.26</v>
      </c>
      <c r="BF2530" s="159">
        <v>410.26</v>
      </c>
      <c r="BG2530" s="159">
        <v>10256.41</v>
      </c>
    </row>
    <row r="2531" ht="28.05" customHeight="1" spans="1:59">
      <c r="A2531" s="149"/>
      <c r="B2531" s="149"/>
      <c r="C2531" s="149"/>
      <c r="D2531" s="149" t="s">
        <v>3726</v>
      </c>
      <c r="E2531" s="340" t="s">
        <v>11482</v>
      </c>
      <c r="F2531" s="149" t="s">
        <v>3726</v>
      </c>
      <c r="G2531" s="149" t="s">
        <v>11483</v>
      </c>
      <c r="H2531" s="149" t="s">
        <v>4284</v>
      </c>
      <c r="I2531" s="149" t="s">
        <v>9437</v>
      </c>
      <c r="J2531" s="149" t="s">
        <v>11484</v>
      </c>
      <c r="K2531" s="149"/>
      <c r="L2531" s="149" t="s">
        <v>262</v>
      </c>
      <c r="M2531" s="149"/>
      <c r="N2531" s="149" t="s">
        <v>263</v>
      </c>
      <c r="O2531" s="149" t="s">
        <v>214</v>
      </c>
      <c r="P2531" s="149" t="s">
        <v>53</v>
      </c>
      <c r="Q2531" s="149"/>
      <c r="R2531" s="149" t="s">
        <v>11366</v>
      </c>
      <c r="S2531" s="149" t="s">
        <v>6016</v>
      </c>
      <c r="T2531" s="149" t="s">
        <v>11367</v>
      </c>
      <c r="U2531" s="149" t="s">
        <v>267</v>
      </c>
      <c r="V2531" s="149"/>
      <c r="W2531" s="149"/>
      <c r="X2531" s="149" t="s">
        <v>336</v>
      </c>
      <c r="Y2531" s="149"/>
      <c r="Z2531" s="149"/>
      <c r="AA2531" s="149"/>
      <c r="AB2531" s="149" t="s">
        <v>269</v>
      </c>
      <c r="AC2531" s="149" t="s">
        <v>270</v>
      </c>
      <c r="AD2531" s="149" t="s">
        <v>11367</v>
      </c>
      <c r="AE2531" s="149" t="s">
        <v>271</v>
      </c>
      <c r="AF2531" s="149"/>
      <c r="AG2531" s="149" t="s">
        <v>1098</v>
      </c>
      <c r="AH2531" s="149" t="s">
        <v>273</v>
      </c>
      <c r="AI2531" s="158">
        <v>77</v>
      </c>
      <c r="AJ2531" s="149"/>
      <c r="AK2531" s="159" t="s">
        <v>274</v>
      </c>
      <c r="AL2531" s="159" t="s">
        <v>274</v>
      </c>
      <c r="AM2531" s="149" t="s">
        <v>274</v>
      </c>
      <c r="AN2531" s="160">
        <v>4</v>
      </c>
      <c r="AO2531" s="149"/>
      <c r="AP2531" s="149" t="s">
        <v>274</v>
      </c>
      <c r="AQ2531" s="149" t="s">
        <v>275</v>
      </c>
      <c r="AR2531" s="158">
        <v>1</v>
      </c>
      <c r="AS2531" s="149" t="s">
        <v>275</v>
      </c>
      <c r="AT2531" s="149" t="s">
        <v>276</v>
      </c>
      <c r="AU2531" s="161">
        <v>1</v>
      </c>
      <c r="AV2531" s="159">
        <v>7389.38</v>
      </c>
      <c r="AW2531" s="159">
        <v>295.58</v>
      </c>
      <c r="AX2531" s="149" t="s">
        <v>274</v>
      </c>
      <c r="AY2531" s="159">
        <v>77.12</v>
      </c>
      <c r="AZ2531" s="159">
        <v>77.12</v>
      </c>
      <c r="BA2531" s="159">
        <v>308.48</v>
      </c>
      <c r="BB2531" s="159">
        <v>5628.56</v>
      </c>
      <c r="BC2531" s="162" t="s">
        <v>274</v>
      </c>
      <c r="BD2531" s="162">
        <v>0</v>
      </c>
      <c r="BE2531" s="159">
        <v>1760.82</v>
      </c>
      <c r="BF2531" s="159">
        <v>1760.82</v>
      </c>
      <c r="BG2531" s="159">
        <v>7389.38</v>
      </c>
    </row>
    <row r="2532" ht="28.05" customHeight="1" spans="1:59">
      <c r="A2532" s="149"/>
      <c r="B2532" s="149"/>
      <c r="C2532" s="149"/>
      <c r="D2532" s="149" t="s">
        <v>3726</v>
      </c>
      <c r="E2532" s="340" t="s">
        <v>11485</v>
      </c>
      <c r="F2532" s="149" t="s">
        <v>3726</v>
      </c>
      <c r="G2532" s="149" t="s">
        <v>11486</v>
      </c>
      <c r="H2532" s="149" t="s">
        <v>11487</v>
      </c>
      <c r="I2532" s="149"/>
      <c r="J2532" s="149" t="s">
        <v>11488</v>
      </c>
      <c r="K2532" s="149"/>
      <c r="L2532" s="149" t="s">
        <v>262</v>
      </c>
      <c r="M2532" s="149"/>
      <c r="N2532" s="149" t="s">
        <v>263</v>
      </c>
      <c r="O2532" s="149" t="s">
        <v>214</v>
      </c>
      <c r="P2532" s="149" t="s">
        <v>53</v>
      </c>
      <c r="Q2532" s="149"/>
      <c r="R2532" s="149" t="s">
        <v>2221</v>
      </c>
      <c r="S2532" s="149" t="s">
        <v>289</v>
      </c>
      <c r="T2532" s="149" t="s">
        <v>11473</v>
      </c>
      <c r="U2532" s="149" t="s">
        <v>267</v>
      </c>
      <c r="V2532" s="149"/>
      <c r="W2532" s="149"/>
      <c r="X2532" s="149" t="s">
        <v>51</v>
      </c>
      <c r="Y2532" s="149"/>
      <c r="Z2532" s="149"/>
      <c r="AA2532" s="149"/>
      <c r="AB2532" s="149" t="s">
        <v>269</v>
      </c>
      <c r="AC2532" s="149" t="s">
        <v>318</v>
      </c>
      <c r="AD2532" s="149" t="s">
        <v>11473</v>
      </c>
      <c r="AE2532" s="149" t="s">
        <v>271</v>
      </c>
      <c r="AF2532" s="149"/>
      <c r="AG2532" s="149" t="s">
        <v>1098</v>
      </c>
      <c r="AH2532" s="149" t="s">
        <v>273</v>
      </c>
      <c r="AI2532" s="158">
        <v>96</v>
      </c>
      <c r="AJ2532" s="149"/>
      <c r="AK2532" s="159" t="s">
        <v>274</v>
      </c>
      <c r="AL2532" s="159" t="s">
        <v>274</v>
      </c>
      <c r="AM2532" s="149" t="s">
        <v>274</v>
      </c>
      <c r="AN2532" s="160">
        <v>4</v>
      </c>
      <c r="AO2532" s="149"/>
      <c r="AP2532" s="149" t="s">
        <v>274</v>
      </c>
      <c r="AQ2532" s="149" t="s">
        <v>275</v>
      </c>
      <c r="AR2532" s="158">
        <v>1</v>
      </c>
      <c r="AS2532" s="149" t="s">
        <v>275</v>
      </c>
      <c r="AT2532" s="149" t="s">
        <v>276</v>
      </c>
      <c r="AU2532" s="161">
        <v>1</v>
      </c>
      <c r="AV2532" s="159">
        <v>4615.38</v>
      </c>
      <c r="AW2532" s="159">
        <v>184.62</v>
      </c>
      <c r="AX2532" s="149" t="s">
        <v>274</v>
      </c>
      <c r="AY2532" s="149"/>
      <c r="AZ2532" s="162" t="s">
        <v>274</v>
      </c>
      <c r="BA2532" s="162">
        <v>0</v>
      </c>
      <c r="BB2532" s="159">
        <v>4430.76</v>
      </c>
      <c r="BC2532" s="162" t="s">
        <v>274</v>
      </c>
      <c r="BD2532" s="162">
        <v>0</v>
      </c>
      <c r="BE2532" s="159">
        <v>184.62</v>
      </c>
      <c r="BF2532" s="159">
        <v>184.62</v>
      </c>
      <c r="BG2532" s="159">
        <v>4615.38</v>
      </c>
    </row>
    <row r="2533" ht="28.05" customHeight="1" spans="1:59">
      <c r="A2533" s="149"/>
      <c r="B2533" s="149"/>
      <c r="C2533" s="149"/>
      <c r="D2533" s="149" t="s">
        <v>3726</v>
      </c>
      <c r="E2533" s="340" t="s">
        <v>11489</v>
      </c>
      <c r="F2533" s="149" t="s">
        <v>3726</v>
      </c>
      <c r="G2533" s="149" t="s">
        <v>11490</v>
      </c>
      <c r="H2533" s="149" t="s">
        <v>11491</v>
      </c>
      <c r="I2533" s="149" t="s">
        <v>11492</v>
      </c>
      <c r="J2533" s="149" t="s">
        <v>11493</v>
      </c>
      <c r="K2533" s="149"/>
      <c r="L2533" s="149" t="s">
        <v>262</v>
      </c>
      <c r="M2533" s="149"/>
      <c r="N2533" s="149" t="s">
        <v>263</v>
      </c>
      <c r="O2533" s="149" t="s">
        <v>214</v>
      </c>
      <c r="P2533" s="149" t="s">
        <v>53</v>
      </c>
      <c r="Q2533" s="149"/>
      <c r="R2533" s="149" t="s">
        <v>2221</v>
      </c>
      <c r="S2533" s="149" t="s">
        <v>289</v>
      </c>
      <c r="T2533" s="149" t="s">
        <v>11473</v>
      </c>
      <c r="U2533" s="149" t="s">
        <v>267</v>
      </c>
      <c r="V2533" s="149"/>
      <c r="W2533" s="149"/>
      <c r="X2533" s="149" t="s">
        <v>51</v>
      </c>
      <c r="Y2533" s="149"/>
      <c r="Z2533" s="149"/>
      <c r="AA2533" s="149"/>
      <c r="AB2533" s="149" t="s">
        <v>269</v>
      </c>
      <c r="AC2533" s="149" t="s">
        <v>318</v>
      </c>
      <c r="AD2533" s="149" t="s">
        <v>11473</v>
      </c>
      <c r="AE2533" s="149" t="s">
        <v>271</v>
      </c>
      <c r="AF2533" s="149"/>
      <c r="AG2533" s="149" t="s">
        <v>1098</v>
      </c>
      <c r="AH2533" s="149" t="s">
        <v>273</v>
      </c>
      <c r="AI2533" s="158">
        <v>96</v>
      </c>
      <c r="AJ2533" s="149"/>
      <c r="AK2533" s="159" t="s">
        <v>274</v>
      </c>
      <c r="AL2533" s="159" t="s">
        <v>274</v>
      </c>
      <c r="AM2533" s="149" t="s">
        <v>274</v>
      </c>
      <c r="AN2533" s="160">
        <v>4</v>
      </c>
      <c r="AO2533" s="149"/>
      <c r="AP2533" s="149" t="s">
        <v>274</v>
      </c>
      <c r="AQ2533" s="149" t="s">
        <v>275</v>
      </c>
      <c r="AR2533" s="158">
        <v>1</v>
      </c>
      <c r="AS2533" s="149" t="s">
        <v>275</v>
      </c>
      <c r="AT2533" s="149" t="s">
        <v>276</v>
      </c>
      <c r="AU2533" s="161">
        <v>1</v>
      </c>
      <c r="AV2533" s="159">
        <v>10102.56</v>
      </c>
      <c r="AW2533" s="159">
        <v>404.1</v>
      </c>
      <c r="AX2533" s="149" t="s">
        <v>274</v>
      </c>
      <c r="AY2533" s="149"/>
      <c r="AZ2533" s="162" t="s">
        <v>274</v>
      </c>
      <c r="BA2533" s="162">
        <v>0</v>
      </c>
      <c r="BB2533" s="159">
        <v>9698.46</v>
      </c>
      <c r="BC2533" s="162" t="s">
        <v>274</v>
      </c>
      <c r="BD2533" s="162">
        <v>0</v>
      </c>
      <c r="BE2533" s="159">
        <v>404.1</v>
      </c>
      <c r="BF2533" s="159">
        <v>404.1</v>
      </c>
      <c r="BG2533" s="159">
        <v>10102.56</v>
      </c>
    </row>
    <row r="2534" ht="28.05" customHeight="1" spans="1:59">
      <c r="A2534" s="149"/>
      <c r="B2534" s="149"/>
      <c r="C2534" s="149"/>
      <c r="D2534" s="149" t="s">
        <v>3726</v>
      </c>
      <c r="E2534" s="340" t="s">
        <v>11494</v>
      </c>
      <c r="F2534" s="149" t="s">
        <v>3726</v>
      </c>
      <c r="G2534" s="149" t="s">
        <v>11495</v>
      </c>
      <c r="H2534" s="149" t="s">
        <v>11496</v>
      </c>
      <c r="I2534" s="149" t="s">
        <v>5089</v>
      </c>
      <c r="J2534" s="149" t="s">
        <v>11497</v>
      </c>
      <c r="K2534" s="149"/>
      <c r="L2534" s="149" t="s">
        <v>262</v>
      </c>
      <c r="M2534" s="149"/>
      <c r="N2534" s="149" t="s">
        <v>263</v>
      </c>
      <c r="O2534" s="149" t="s">
        <v>214</v>
      </c>
      <c r="P2534" s="149" t="s">
        <v>53</v>
      </c>
      <c r="Q2534" s="149"/>
      <c r="R2534" s="149" t="s">
        <v>2221</v>
      </c>
      <c r="S2534" s="149" t="s">
        <v>289</v>
      </c>
      <c r="T2534" s="149" t="s">
        <v>11473</v>
      </c>
      <c r="U2534" s="149" t="s">
        <v>267</v>
      </c>
      <c r="V2534" s="149"/>
      <c r="W2534" s="149"/>
      <c r="X2534" s="149" t="s">
        <v>51</v>
      </c>
      <c r="Y2534" s="149"/>
      <c r="Z2534" s="149"/>
      <c r="AA2534" s="149"/>
      <c r="AB2534" s="149" t="s">
        <v>269</v>
      </c>
      <c r="AC2534" s="149" t="s">
        <v>318</v>
      </c>
      <c r="AD2534" s="149" t="s">
        <v>11473</v>
      </c>
      <c r="AE2534" s="149" t="s">
        <v>271</v>
      </c>
      <c r="AF2534" s="149"/>
      <c r="AG2534" s="149" t="s">
        <v>1098</v>
      </c>
      <c r="AH2534" s="149" t="s">
        <v>273</v>
      </c>
      <c r="AI2534" s="158">
        <v>96</v>
      </c>
      <c r="AJ2534" s="149"/>
      <c r="AK2534" s="159" t="s">
        <v>274</v>
      </c>
      <c r="AL2534" s="159" t="s">
        <v>274</v>
      </c>
      <c r="AM2534" s="149" t="s">
        <v>274</v>
      </c>
      <c r="AN2534" s="160">
        <v>4</v>
      </c>
      <c r="AO2534" s="149"/>
      <c r="AP2534" s="149" t="s">
        <v>274</v>
      </c>
      <c r="AQ2534" s="149" t="s">
        <v>275</v>
      </c>
      <c r="AR2534" s="158">
        <v>1</v>
      </c>
      <c r="AS2534" s="149" t="s">
        <v>275</v>
      </c>
      <c r="AT2534" s="149" t="s">
        <v>276</v>
      </c>
      <c r="AU2534" s="161">
        <v>1</v>
      </c>
      <c r="AV2534" s="159">
        <v>14299.15</v>
      </c>
      <c r="AW2534" s="159">
        <v>571.97</v>
      </c>
      <c r="AX2534" s="149" t="s">
        <v>274</v>
      </c>
      <c r="AY2534" s="149"/>
      <c r="AZ2534" s="162" t="s">
        <v>274</v>
      </c>
      <c r="BA2534" s="162">
        <v>0</v>
      </c>
      <c r="BB2534" s="159">
        <v>13727.18</v>
      </c>
      <c r="BC2534" s="162" t="s">
        <v>274</v>
      </c>
      <c r="BD2534" s="162">
        <v>0</v>
      </c>
      <c r="BE2534" s="159">
        <v>571.97</v>
      </c>
      <c r="BF2534" s="159">
        <v>571.97</v>
      </c>
      <c r="BG2534" s="159">
        <v>14299.15</v>
      </c>
    </row>
    <row r="2535" ht="28.05" customHeight="1" spans="1:59">
      <c r="A2535" s="149"/>
      <c r="B2535" s="149"/>
      <c r="C2535" s="149"/>
      <c r="D2535" s="149" t="s">
        <v>3726</v>
      </c>
      <c r="E2535" s="340" t="s">
        <v>11498</v>
      </c>
      <c r="F2535" s="149" t="s">
        <v>3726</v>
      </c>
      <c r="G2535" s="149" t="s">
        <v>11499</v>
      </c>
      <c r="H2535" s="149" t="s">
        <v>11396</v>
      </c>
      <c r="I2535" s="149" t="s">
        <v>11500</v>
      </c>
      <c r="J2535" s="149" t="s">
        <v>11501</v>
      </c>
      <c r="K2535" s="149"/>
      <c r="L2535" s="149" t="s">
        <v>287</v>
      </c>
      <c r="M2535" s="149"/>
      <c r="N2535" s="149" t="s">
        <v>263</v>
      </c>
      <c r="O2535" s="149" t="s">
        <v>214</v>
      </c>
      <c r="P2535" s="149" t="s">
        <v>53</v>
      </c>
      <c r="Q2535" s="149"/>
      <c r="R2535" s="149" t="s">
        <v>3921</v>
      </c>
      <c r="S2535" s="149" t="s">
        <v>4131</v>
      </c>
      <c r="T2535" s="149" t="s">
        <v>3699</v>
      </c>
      <c r="U2535" s="149" t="s">
        <v>267</v>
      </c>
      <c r="V2535" s="149"/>
      <c r="W2535" s="149"/>
      <c r="X2535" s="149" t="s">
        <v>336</v>
      </c>
      <c r="Y2535" s="149"/>
      <c r="Z2535" s="149"/>
      <c r="AA2535" s="149"/>
      <c r="AB2535" s="149" t="s">
        <v>269</v>
      </c>
      <c r="AC2535" s="149" t="s">
        <v>270</v>
      </c>
      <c r="AD2535" s="149" t="s">
        <v>3699</v>
      </c>
      <c r="AE2535" s="149" t="s">
        <v>271</v>
      </c>
      <c r="AF2535" s="149"/>
      <c r="AG2535" s="149" t="s">
        <v>1098</v>
      </c>
      <c r="AH2535" s="149" t="s">
        <v>273</v>
      </c>
      <c r="AI2535" s="158">
        <v>67</v>
      </c>
      <c r="AJ2535" s="149"/>
      <c r="AK2535" s="159" t="s">
        <v>274</v>
      </c>
      <c r="AL2535" s="159" t="s">
        <v>274</v>
      </c>
      <c r="AM2535" s="149" t="s">
        <v>274</v>
      </c>
      <c r="AN2535" s="160">
        <v>4</v>
      </c>
      <c r="AO2535" s="149"/>
      <c r="AP2535" s="149" t="s">
        <v>274</v>
      </c>
      <c r="AQ2535" s="149" t="s">
        <v>275</v>
      </c>
      <c r="AR2535" s="158">
        <v>1</v>
      </c>
      <c r="AS2535" s="149" t="s">
        <v>275</v>
      </c>
      <c r="AT2535" s="149" t="s">
        <v>276</v>
      </c>
      <c r="AU2535" s="161">
        <v>1</v>
      </c>
      <c r="AV2535" s="159">
        <v>15517.24</v>
      </c>
      <c r="AW2535" s="159">
        <v>620.69</v>
      </c>
      <c r="AX2535" s="149" t="s">
        <v>274</v>
      </c>
      <c r="AY2535" s="159">
        <v>159.88</v>
      </c>
      <c r="AZ2535" s="159">
        <v>159.88</v>
      </c>
      <c r="BA2535" s="159">
        <v>639.52</v>
      </c>
      <c r="BB2535" s="159">
        <v>10260.06</v>
      </c>
      <c r="BC2535" s="162" t="s">
        <v>274</v>
      </c>
      <c r="BD2535" s="162">
        <v>0</v>
      </c>
      <c r="BE2535" s="159">
        <v>5257.18</v>
      </c>
      <c r="BF2535" s="159">
        <v>5257.18</v>
      </c>
      <c r="BG2535" s="159">
        <v>15517.24</v>
      </c>
    </row>
    <row r="2536" ht="28.05" customHeight="1" spans="1:59">
      <c r="A2536" s="149"/>
      <c r="B2536" s="149"/>
      <c r="C2536" s="149"/>
      <c r="D2536" s="149" t="s">
        <v>3726</v>
      </c>
      <c r="E2536" s="340" t="s">
        <v>11502</v>
      </c>
      <c r="F2536" s="149" t="s">
        <v>3726</v>
      </c>
      <c r="G2536" s="149" t="s">
        <v>11503</v>
      </c>
      <c r="H2536" s="149" t="s">
        <v>11504</v>
      </c>
      <c r="I2536" s="149"/>
      <c r="J2536" s="149" t="s">
        <v>11505</v>
      </c>
      <c r="K2536" s="149"/>
      <c r="L2536" s="149" t="s">
        <v>262</v>
      </c>
      <c r="M2536" s="149"/>
      <c r="N2536" s="149" t="s">
        <v>263</v>
      </c>
      <c r="O2536" s="149" t="s">
        <v>214</v>
      </c>
      <c r="P2536" s="149" t="s">
        <v>53</v>
      </c>
      <c r="Q2536" s="149"/>
      <c r="R2536" s="149" t="s">
        <v>2221</v>
      </c>
      <c r="S2536" s="149" t="s">
        <v>289</v>
      </c>
      <c r="T2536" s="149" t="s">
        <v>11473</v>
      </c>
      <c r="U2536" s="149" t="s">
        <v>267</v>
      </c>
      <c r="V2536" s="149"/>
      <c r="W2536" s="149"/>
      <c r="X2536" s="149" t="s">
        <v>51</v>
      </c>
      <c r="Y2536" s="149"/>
      <c r="Z2536" s="149"/>
      <c r="AA2536" s="149"/>
      <c r="AB2536" s="149" t="s">
        <v>269</v>
      </c>
      <c r="AC2536" s="149" t="s">
        <v>318</v>
      </c>
      <c r="AD2536" s="149" t="s">
        <v>11473</v>
      </c>
      <c r="AE2536" s="149" t="s">
        <v>271</v>
      </c>
      <c r="AF2536" s="149"/>
      <c r="AG2536" s="149" t="s">
        <v>1098</v>
      </c>
      <c r="AH2536" s="149" t="s">
        <v>273</v>
      </c>
      <c r="AI2536" s="158">
        <v>96</v>
      </c>
      <c r="AJ2536" s="149"/>
      <c r="AK2536" s="159" t="s">
        <v>274</v>
      </c>
      <c r="AL2536" s="159" t="s">
        <v>274</v>
      </c>
      <c r="AM2536" s="149" t="s">
        <v>274</v>
      </c>
      <c r="AN2536" s="160">
        <v>4</v>
      </c>
      <c r="AO2536" s="149"/>
      <c r="AP2536" s="149" t="s">
        <v>274</v>
      </c>
      <c r="AQ2536" s="149" t="s">
        <v>275</v>
      </c>
      <c r="AR2536" s="158">
        <v>1</v>
      </c>
      <c r="AS2536" s="149" t="s">
        <v>275</v>
      </c>
      <c r="AT2536" s="149" t="s">
        <v>276</v>
      </c>
      <c r="AU2536" s="161">
        <v>1</v>
      </c>
      <c r="AV2536" s="159">
        <v>3076.92</v>
      </c>
      <c r="AW2536" s="159">
        <v>123.08</v>
      </c>
      <c r="AX2536" s="149" t="s">
        <v>274</v>
      </c>
      <c r="AY2536" s="149"/>
      <c r="AZ2536" s="162" t="s">
        <v>274</v>
      </c>
      <c r="BA2536" s="162">
        <v>0</v>
      </c>
      <c r="BB2536" s="159">
        <v>2953.84</v>
      </c>
      <c r="BC2536" s="162" t="s">
        <v>274</v>
      </c>
      <c r="BD2536" s="162">
        <v>0</v>
      </c>
      <c r="BE2536" s="159">
        <v>123.08</v>
      </c>
      <c r="BF2536" s="159">
        <v>123.08</v>
      </c>
      <c r="BG2536" s="159">
        <v>3076.92</v>
      </c>
    </row>
    <row r="2537" ht="28.05" customHeight="1" spans="1:59">
      <c r="A2537" s="149"/>
      <c r="B2537" s="149"/>
      <c r="C2537" s="149"/>
      <c r="D2537" s="149" t="s">
        <v>3726</v>
      </c>
      <c r="E2537" s="340" t="s">
        <v>11506</v>
      </c>
      <c r="F2537" s="149" t="s">
        <v>3726</v>
      </c>
      <c r="G2537" s="149" t="s">
        <v>11507</v>
      </c>
      <c r="H2537" s="149" t="s">
        <v>11508</v>
      </c>
      <c r="I2537" s="149"/>
      <c r="J2537" s="149" t="s">
        <v>11509</v>
      </c>
      <c r="K2537" s="149"/>
      <c r="L2537" s="149" t="s">
        <v>262</v>
      </c>
      <c r="M2537" s="149"/>
      <c r="N2537" s="149" t="s">
        <v>263</v>
      </c>
      <c r="O2537" s="149" t="s">
        <v>214</v>
      </c>
      <c r="P2537" s="149" t="s">
        <v>53</v>
      </c>
      <c r="Q2537" s="149"/>
      <c r="R2537" s="149" t="s">
        <v>2221</v>
      </c>
      <c r="S2537" s="149" t="s">
        <v>289</v>
      </c>
      <c r="T2537" s="149" t="s">
        <v>11473</v>
      </c>
      <c r="U2537" s="149" t="s">
        <v>267</v>
      </c>
      <c r="V2537" s="149"/>
      <c r="W2537" s="149"/>
      <c r="X2537" s="149" t="s">
        <v>51</v>
      </c>
      <c r="Y2537" s="149"/>
      <c r="Z2537" s="149"/>
      <c r="AA2537" s="149"/>
      <c r="AB2537" s="149" t="s">
        <v>269</v>
      </c>
      <c r="AC2537" s="149" t="s">
        <v>318</v>
      </c>
      <c r="AD2537" s="149" t="s">
        <v>11473</v>
      </c>
      <c r="AE2537" s="149" t="s">
        <v>271</v>
      </c>
      <c r="AF2537" s="149"/>
      <c r="AG2537" s="149" t="s">
        <v>1098</v>
      </c>
      <c r="AH2537" s="149" t="s">
        <v>273</v>
      </c>
      <c r="AI2537" s="158">
        <v>96</v>
      </c>
      <c r="AJ2537" s="149"/>
      <c r="AK2537" s="159" t="s">
        <v>274</v>
      </c>
      <c r="AL2537" s="159" t="s">
        <v>274</v>
      </c>
      <c r="AM2537" s="149" t="s">
        <v>274</v>
      </c>
      <c r="AN2537" s="160">
        <v>4</v>
      </c>
      <c r="AO2537" s="149"/>
      <c r="AP2537" s="149" t="s">
        <v>274</v>
      </c>
      <c r="AQ2537" s="149" t="s">
        <v>275</v>
      </c>
      <c r="AR2537" s="158">
        <v>1</v>
      </c>
      <c r="AS2537" s="149" t="s">
        <v>275</v>
      </c>
      <c r="AT2537" s="149" t="s">
        <v>276</v>
      </c>
      <c r="AU2537" s="161">
        <v>1</v>
      </c>
      <c r="AV2537" s="159">
        <v>2051.28</v>
      </c>
      <c r="AW2537" s="159">
        <v>82.05</v>
      </c>
      <c r="AX2537" s="149" t="s">
        <v>274</v>
      </c>
      <c r="AY2537" s="149"/>
      <c r="AZ2537" s="162" t="s">
        <v>274</v>
      </c>
      <c r="BA2537" s="162">
        <v>0</v>
      </c>
      <c r="BB2537" s="159">
        <v>1969.23</v>
      </c>
      <c r="BC2537" s="162" t="s">
        <v>274</v>
      </c>
      <c r="BD2537" s="162">
        <v>0</v>
      </c>
      <c r="BE2537" s="159">
        <v>82.05</v>
      </c>
      <c r="BF2537" s="159">
        <v>82.05</v>
      </c>
      <c r="BG2537" s="159">
        <v>2051.28</v>
      </c>
    </row>
    <row r="2538" ht="28.05" customHeight="1" spans="1:59">
      <c r="A2538" s="149"/>
      <c r="B2538" s="149"/>
      <c r="C2538" s="149"/>
      <c r="D2538" s="149" t="s">
        <v>3726</v>
      </c>
      <c r="E2538" s="340" t="s">
        <v>11510</v>
      </c>
      <c r="F2538" s="149" t="s">
        <v>3726</v>
      </c>
      <c r="G2538" s="149" t="s">
        <v>11511</v>
      </c>
      <c r="H2538" s="149" t="s">
        <v>11512</v>
      </c>
      <c r="I2538" s="149" t="s">
        <v>11513</v>
      </c>
      <c r="J2538" s="149" t="s">
        <v>11514</v>
      </c>
      <c r="K2538" s="149"/>
      <c r="L2538" s="149" t="s">
        <v>262</v>
      </c>
      <c r="M2538" s="149"/>
      <c r="N2538" s="149" t="s">
        <v>263</v>
      </c>
      <c r="O2538" s="149" t="s">
        <v>214</v>
      </c>
      <c r="P2538" s="149" t="s">
        <v>53</v>
      </c>
      <c r="Q2538" s="149"/>
      <c r="R2538" s="149" t="s">
        <v>2221</v>
      </c>
      <c r="S2538" s="149" t="s">
        <v>289</v>
      </c>
      <c r="T2538" s="149" t="s">
        <v>11473</v>
      </c>
      <c r="U2538" s="149" t="s">
        <v>267</v>
      </c>
      <c r="V2538" s="149"/>
      <c r="W2538" s="149"/>
      <c r="X2538" s="149" t="s">
        <v>51</v>
      </c>
      <c r="Y2538" s="149"/>
      <c r="Z2538" s="149"/>
      <c r="AA2538" s="149"/>
      <c r="AB2538" s="149" t="s">
        <v>269</v>
      </c>
      <c r="AC2538" s="149" t="s">
        <v>318</v>
      </c>
      <c r="AD2538" s="149" t="s">
        <v>11473</v>
      </c>
      <c r="AE2538" s="149" t="s">
        <v>271</v>
      </c>
      <c r="AF2538" s="149"/>
      <c r="AG2538" s="149" t="s">
        <v>1098</v>
      </c>
      <c r="AH2538" s="149" t="s">
        <v>273</v>
      </c>
      <c r="AI2538" s="158">
        <v>96</v>
      </c>
      <c r="AJ2538" s="149"/>
      <c r="AK2538" s="159" t="s">
        <v>274</v>
      </c>
      <c r="AL2538" s="159" t="s">
        <v>274</v>
      </c>
      <c r="AM2538" s="149" t="s">
        <v>274</v>
      </c>
      <c r="AN2538" s="160">
        <v>4</v>
      </c>
      <c r="AO2538" s="149"/>
      <c r="AP2538" s="149" t="s">
        <v>274</v>
      </c>
      <c r="AQ2538" s="149" t="s">
        <v>275</v>
      </c>
      <c r="AR2538" s="158">
        <v>1</v>
      </c>
      <c r="AS2538" s="149" t="s">
        <v>275</v>
      </c>
      <c r="AT2538" s="149" t="s">
        <v>276</v>
      </c>
      <c r="AU2538" s="161">
        <v>1</v>
      </c>
      <c r="AV2538" s="159">
        <v>39630.77</v>
      </c>
      <c r="AW2538" s="159">
        <v>1585.23</v>
      </c>
      <c r="AX2538" s="149" t="s">
        <v>274</v>
      </c>
      <c r="AY2538" s="149"/>
      <c r="AZ2538" s="162" t="s">
        <v>274</v>
      </c>
      <c r="BA2538" s="162">
        <v>0</v>
      </c>
      <c r="BB2538" s="159">
        <v>38045.54</v>
      </c>
      <c r="BC2538" s="162" t="s">
        <v>274</v>
      </c>
      <c r="BD2538" s="162">
        <v>0</v>
      </c>
      <c r="BE2538" s="159">
        <v>1585.23</v>
      </c>
      <c r="BF2538" s="159">
        <v>1585.23</v>
      </c>
      <c r="BG2538" s="159">
        <v>39630.77</v>
      </c>
    </row>
    <row r="2539" ht="28.05" customHeight="1" spans="1:59">
      <c r="A2539" s="149"/>
      <c r="B2539" s="149"/>
      <c r="C2539" s="149"/>
      <c r="D2539" s="149" t="s">
        <v>3726</v>
      </c>
      <c r="E2539" s="340" t="s">
        <v>11515</v>
      </c>
      <c r="F2539" s="149" t="s">
        <v>3726</v>
      </c>
      <c r="G2539" s="149" t="s">
        <v>11516</v>
      </c>
      <c r="H2539" s="149" t="s">
        <v>11517</v>
      </c>
      <c r="I2539" s="149" t="s">
        <v>11518</v>
      </c>
      <c r="J2539" s="149" t="s">
        <v>11519</v>
      </c>
      <c r="K2539" s="149"/>
      <c r="L2539" s="149" t="s">
        <v>262</v>
      </c>
      <c r="M2539" s="149"/>
      <c r="N2539" s="149" t="s">
        <v>263</v>
      </c>
      <c r="O2539" s="149" t="s">
        <v>214</v>
      </c>
      <c r="P2539" s="149" t="s">
        <v>53</v>
      </c>
      <c r="Q2539" s="149"/>
      <c r="R2539" s="149" t="s">
        <v>296</v>
      </c>
      <c r="S2539" s="149" t="s">
        <v>289</v>
      </c>
      <c r="T2539" s="149" t="s">
        <v>11473</v>
      </c>
      <c r="U2539" s="149" t="s">
        <v>267</v>
      </c>
      <c r="V2539" s="149"/>
      <c r="W2539" s="149"/>
      <c r="X2539" s="149" t="s">
        <v>336</v>
      </c>
      <c r="Y2539" s="149"/>
      <c r="Z2539" s="149"/>
      <c r="AA2539" s="149"/>
      <c r="AB2539" s="149" t="s">
        <v>269</v>
      </c>
      <c r="AC2539" s="149" t="s">
        <v>318</v>
      </c>
      <c r="AD2539" s="149" t="s">
        <v>11473</v>
      </c>
      <c r="AE2539" s="149" t="s">
        <v>271</v>
      </c>
      <c r="AF2539" s="149"/>
      <c r="AG2539" s="149" t="s">
        <v>1098</v>
      </c>
      <c r="AH2539" s="149" t="s">
        <v>273</v>
      </c>
      <c r="AI2539" s="158">
        <v>96</v>
      </c>
      <c r="AJ2539" s="149"/>
      <c r="AK2539" s="159" t="s">
        <v>274</v>
      </c>
      <c r="AL2539" s="159" t="s">
        <v>274</v>
      </c>
      <c r="AM2539" s="149" t="s">
        <v>274</v>
      </c>
      <c r="AN2539" s="160">
        <v>4</v>
      </c>
      <c r="AO2539" s="149"/>
      <c r="AP2539" s="149" t="s">
        <v>274</v>
      </c>
      <c r="AQ2539" s="149" t="s">
        <v>275</v>
      </c>
      <c r="AR2539" s="158">
        <v>1</v>
      </c>
      <c r="AS2539" s="149" t="s">
        <v>275</v>
      </c>
      <c r="AT2539" s="149" t="s">
        <v>276</v>
      </c>
      <c r="AU2539" s="161">
        <v>1</v>
      </c>
      <c r="AV2539" s="159">
        <v>5200</v>
      </c>
      <c r="AW2539" s="159">
        <v>208</v>
      </c>
      <c r="AX2539" s="149" t="s">
        <v>274</v>
      </c>
      <c r="AY2539" s="162">
        <v>0</v>
      </c>
      <c r="AZ2539" s="162" t="s">
        <v>274</v>
      </c>
      <c r="BA2539" s="162">
        <v>0</v>
      </c>
      <c r="BB2539" s="159">
        <v>4992</v>
      </c>
      <c r="BC2539" s="162" t="s">
        <v>274</v>
      </c>
      <c r="BD2539" s="162">
        <v>0</v>
      </c>
      <c r="BE2539" s="159">
        <v>208</v>
      </c>
      <c r="BF2539" s="159">
        <v>208</v>
      </c>
      <c r="BG2539" s="159">
        <v>5200</v>
      </c>
    </row>
    <row r="2540" ht="28.05" customHeight="1" spans="1:59">
      <c r="A2540" s="149"/>
      <c r="B2540" s="149"/>
      <c r="C2540" s="149"/>
      <c r="D2540" s="149" t="s">
        <v>3726</v>
      </c>
      <c r="E2540" s="340" t="s">
        <v>11520</v>
      </c>
      <c r="F2540" s="149" t="s">
        <v>3726</v>
      </c>
      <c r="G2540" s="149" t="s">
        <v>11521</v>
      </c>
      <c r="H2540" s="149" t="s">
        <v>11522</v>
      </c>
      <c r="I2540" s="149" t="s">
        <v>11418</v>
      </c>
      <c r="J2540" s="149" t="s">
        <v>11523</v>
      </c>
      <c r="K2540" s="149"/>
      <c r="L2540" s="149" t="s">
        <v>287</v>
      </c>
      <c r="M2540" s="149"/>
      <c r="N2540" s="149" t="s">
        <v>263</v>
      </c>
      <c r="O2540" s="149" t="s">
        <v>214</v>
      </c>
      <c r="P2540" s="149" t="s">
        <v>53</v>
      </c>
      <c r="Q2540" s="149"/>
      <c r="R2540" s="149" t="s">
        <v>11524</v>
      </c>
      <c r="S2540" s="149" t="s">
        <v>6852</v>
      </c>
      <c r="T2540" s="149" t="s">
        <v>414</v>
      </c>
      <c r="U2540" s="149" t="s">
        <v>267</v>
      </c>
      <c r="V2540" s="149"/>
      <c r="W2540" s="149"/>
      <c r="X2540" s="149" t="s">
        <v>336</v>
      </c>
      <c r="Y2540" s="149"/>
      <c r="Z2540" s="149"/>
      <c r="AA2540" s="149"/>
      <c r="AB2540" s="149" t="s">
        <v>269</v>
      </c>
      <c r="AC2540" s="149" t="s">
        <v>270</v>
      </c>
      <c r="AD2540" s="149" t="s">
        <v>414</v>
      </c>
      <c r="AE2540" s="149" t="s">
        <v>271</v>
      </c>
      <c r="AF2540" s="149"/>
      <c r="AG2540" s="149" t="s">
        <v>1098</v>
      </c>
      <c r="AH2540" s="149" t="s">
        <v>273</v>
      </c>
      <c r="AI2540" s="158">
        <v>21</v>
      </c>
      <c r="AJ2540" s="149"/>
      <c r="AK2540" s="159" t="s">
        <v>274</v>
      </c>
      <c r="AL2540" s="159" t="s">
        <v>274</v>
      </c>
      <c r="AM2540" s="149" t="s">
        <v>274</v>
      </c>
      <c r="AN2540" s="160">
        <v>4</v>
      </c>
      <c r="AO2540" s="149"/>
      <c r="AP2540" s="149" t="s">
        <v>274</v>
      </c>
      <c r="AQ2540" s="149" t="s">
        <v>275</v>
      </c>
      <c r="AR2540" s="158">
        <v>1</v>
      </c>
      <c r="AS2540" s="149" t="s">
        <v>275</v>
      </c>
      <c r="AT2540" s="149" t="s">
        <v>276</v>
      </c>
      <c r="AU2540" s="161">
        <v>1</v>
      </c>
      <c r="AV2540" s="159">
        <v>128318.58</v>
      </c>
      <c r="AW2540" s="159">
        <v>5132.74</v>
      </c>
      <c r="AX2540" s="149" t="s">
        <v>274</v>
      </c>
      <c r="AY2540" s="159">
        <v>1283.19</v>
      </c>
      <c r="AZ2540" s="159">
        <v>1283.19</v>
      </c>
      <c r="BA2540" s="159">
        <v>5132.74</v>
      </c>
      <c r="BB2540" s="159">
        <v>26946.97</v>
      </c>
      <c r="BC2540" s="162" t="s">
        <v>274</v>
      </c>
      <c r="BD2540" s="162">
        <v>0</v>
      </c>
      <c r="BE2540" s="159">
        <v>101371.61</v>
      </c>
      <c r="BF2540" s="159">
        <v>101371.61</v>
      </c>
      <c r="BG2540" s="159">
        <v>128318.58</v>
      </c>
    </row>
    <row r="2541" ht="28.05" customHeight="1" spans="1:59">
      <c r="A2541" s="149"/>
      <c r="B2541" s="149"/>
      <c r="C2541" s="149"/>
      <c r="D2541" s="149" t="s">
        <v>3726</v>
      </c>
      <c r="E2541" s="340" t="s">
        <v>11525</v>
      </c>
      <c r="F2541" s="149" t="s">
        <v>3726</v>
      </c>
      <c r="G2541" s="149" t="s">
        <v>11526</v>
      </c>
      <c r="H2541" s="149" t="s">
        <v>11527</v>
      </c>
      <c r="I2541" s="149" t="s">
        <v>11528</v>
      </c>
      <c r="J2541" s="149" t="s">
        <v>11529</v>
      </c>
      <c r="K2541" s="149"/>
      <c r="L2541" s="149" t="s">
        <v>262</v>
      </c>
      <c r="M2541" s="149"/>
      <c r="N2541" s="149" t="s">
        <v>263</v>
      </c>
      <c r="O2541" s="149" t="s">
        <v>214</v>
      </c>
      <c r="P2541" s="149" t="s">
        <v>53</v>
      </c>
      <c r="Q2541" s="149"/>
      <c r="R2541" s="149" t="s">
        <v>296</v>
      </c>
      <c r="S2541" s="149" t="s">
        <v>289</v>
      </c>
      <c r="T2541" s="149" t="s">
        <v>11473</v>
      </c>
      <c r="U2541" s="149" t="s">
        <v>267</v>
      </c>
      <c r="V2541" s="149"/>
      <c r="W2541" s="149"/>
      <c r="X2541" s="149" t="s">
        <v>336</v>
      </c>
      <c r="Y2541" s="149"/>
      <c r="Z2541" s="149"/>
      <c r="AA2541" s="149"/>
      <c r="AB2541" s="149" t="s">
        <v>269</v>
      </c>
      <c r="AC2541" s="149" t="s">
        <v>318</v>
      </c>
      <c r="AD2541" s="149" t="s">
        <v>11473</v>
      </c>
      <c r="AE2541" s="149" t="s">
        <v>271</v>
      </c>
      <c r="AF2541" s="149"/>
      <c r="AG2541" s="149" t="s">
        <v>1098</v>
      </c>
      <c r="AH2541" s="149" t="s">
        <v>273</v>
      </c>
      <c r="AI2541" s="158">
        <v>96</v>
      </c>
      <c r="AJ2541" s="149"/>
      <c r="AK2541" s="159" t="s">
        <v>274</v>
      </c>
      <c r="AL2541" s="159" t="s">
        <v>274</v>
      </c>
      <c r="AM2541" s="149" t="s">
        <v>274</v>
      </c>
      <c r="AN2541" s="160">
        <v>4</v>
      </c>
      <c r="AO2541" s="149"/>
      <c r="AP2541" s="149" t="s">
        <v>274</v>
      </c>
      <c r="AQ2541" s="149" t="s">
        <v>275</v>
      </c>
      <c r="AR2541" s="158">
        <v>1</v>
      </c>
      <c r="AS2541" s="149" t="s">
        <v>275</v>
      </c>
      <c r="AT2541" s="149" t="s">
        <v>276</v>
      </c>
      <c r="AU2541" s="161">
        <v>1</v>
      </c>
      <c r="AV2541" s="159">
        <v>7200</v>
      </c>
      <c r="AW2541" s="159">
        <v>288</v>
      </c>
      <c r="AX2541" s="149" t="s">
        <v>274</v>
      </c>
      <c r="AY2541" s="162">
        <v>0</v>
      </c>
      <c r="AZ2541" s="162" t="s">
        <v>274</v>
      </c>
      <c r="BA2541" s="162">
        <v>0</v>
      </c>
      <c r="BB2541" s="159">
        <v>6912</v>
      </c>
      <c r="BC2541" s="162" t="s">
        <v>274</v>
      </c>
      <c r="BD2541" s="162">
        <v>0</v>
      </c>
      <c r="BE2541" s="159">
        <v>288</v>
      </c>
      <c r="BF2541" s="159">
        <v>288</v>
      </c>
      <c r="BG2541" s="159">
        <v>7200</v>
      </c>
    </row>
    <row r="2542" ht="28.05" customHeight="1" spans="1:59">
      <c r="A2542" s="149"/>
      <c r="B2542" s="149"/>
      <c r="C2542" s="149"/>
      <c r="D2542" s="149" t="s">
        <v>3726</v>
      </c>
      <c r="E2542" s="340" t="s">
        <v>11530</v>
      </c>
      <c r="F2542" s="149" t="s">
        <v>3726</v>
      </c>
      <c r="G2542" s="149" t="s">
        <v>11531</v>
      </c>
      <c r="H2542" s="149" t="s">
        <v>11532</v>
      </c>
      <c r="I2542" s="149" t="s">
        <v>11533</v>
      </c>
      <c r="J2542" s="149" t="s">
        <v>11534</v>
      </c>
      <c r="K2542" s="149"/>
      <c r="L2542" s="149" t="s">
        <v>287</v>
      </c>
      <c r="M2542" s="149"/>
      <c r="N2542" s="149" t="s">
        <v>263</v>
      </c>
      <c r="O2542" s="149" t="s">
        <v>214</v>
      </c>
      <c r="P2542" s="149" t="s">
        <v>53</v>
      </c>
      <c r="Q2542" s="149"/>
      <c r="R2542" s="149" t="s">
        <v>3921</v>
      </c>
      <c r="S2542" s="149" t="s">
        <v>4131</v>
      </c>
      <c r="T2542" s="149" t="s">
        <v>3699</v>
      </c>
      <c r="U2542" s="149" t="s">
        <v>267</v>
      </c>
      <c r="V2542" s="149"/>
      <c r="W2542" s="149"/>
      <c r="X2542" s="149" t="s">
        <v>336</v>
      </c>
      <c r="Y2542" s="149"/>
      <c r="Z2542" s="149"/>
      <c r="AA2542" s="149"/>
      <c r="AB2542" s="149" t="s">
        <v>269</v>
      </c>
      <c r="AC2542" s="149" t="s">
        <v>270</v>
      </c>
      <c r="AD2542" s="149" t="s">
        <v>3699</v>
      </c>
      <c r="AE2542" s="149" t="s">
        <v>271</v>
      </c>
      <c r="AF2542" s="149"/>
      <c r="AG2542" s="149" t="s">
        <v>1098</v>
      </c>
      <c r="AH2542" s="149" t="s">
        <v>273</v>
      </c>
      <c r="AI2542" s="158">
        <v>67</v>
      </c>
      <c r="AJ2542" s="149"/>
      <c r="AK2542" s="159" t="s">
        <v>274</v>
      </c>
      <c r="AL2542" s="159" t="s">
        <v>274</v>
      </c>
      <c r="AM2542" s="149" t="s">
        <v>274</v>
      </c>
      <c r="AN2542" s="160">
        <v>4</v>
      </c>
      <c r="AO2542" s="149"/>
      <c r="AP2542" s="149" t="s">
        <v>274</v>
      </c>
      <c r="AQ2542" s="149" t="s">
        <v>275</v>
      </c>
      <c r="AR2542" s="158">
        <v>1</v>
      </c>
      <c r="AS2542" s="149" t="s">
        <v>275</v>
      </c>
      <c r="AT2542" s="149" t="s">
        <v>276</v>
      </c>
      <c r="AU2542" s="161">
        <v>1</v>
      </c>
      <c r="AV2542" s="159">
        <v>15517.24</v>
      </c>
      <c r="AW2542" s="159">
        <v>620.69</v>
      </c>
      <c r="AX2542" s="149" t="s">
        <v>274</v>
      </c>
      <c r="AY2542" s="159">
        <v>159.88</v>
      </c>
      <c r="AZ2542" s="159">
        <v>159.88</v>
      </c>
      <c r="BA2542" s="159">
        <v>639.52</v>
      </c>
      <c r="BB2542" s="159">
        <v>10260.06</v>
      </c>
      <c r="BC2542" s="162" t="s">
        <v>274</v>
      </c>
      <c r="BD2542" s="162">
        <v>0</v>
      </c>
      <c r="BE2542" s="159">
        <v>5257.18</v>
      </c>
      <c r="BF2542" s="159">
        <v>5257.18</v>
      </c>
      <c r="BG2542" s="159">
        <v>15517.24</v>
      </c>
    </row>
    <row r="2543" ht="28.05" customHeight="1" spans="1:59">
      <c r="A2543" s="149"/>
      <c r="B2543" s="149"/>
      <c r="C2543" s="149"/>
      <c r="D2543" s="149" t="s">
        <v>3726</v>
      </c>
      <c r="E2543" s="340" t="s">
        <v>11535</v>
      </c>
      <c r="F2543" s="149" t="s">
        <v>3726</v>
      </c>
      <c r="G2543" s="149" t="s">
        <v>11536</v>
      </c>
      <c r="H2543" s="149" t="s">
        <v>11537</v>
      </c>
      <c r="I2543" s="149" t="s">
        <v>11418</v>
      </c>
      <c r="J2543" s="149" t="s">
        <v>11538</v>
      </c>
      <c r="K2543" s="149"/>
      <c r="L2543" s="149" t="s">
        <v>287</v>
      </c>
      <c r="M2543" s="149"/>
      <c r="N2543" s="149" t="s">
        <v>263</v>
      </c>
      <c r="O2543" s="149" t="s">
        <v>214</v>
      </c>
      <c r="P2543" s="149" t="s">
        <v>53</v>
      </c>
      <c r="Q2543" s="149"/>
      <c r="R2543" s="149" t="s">
        <v>11539</v>
      </c>
      <c r="S2543" s="149" t="s">
        <v>6852</v>
      </c>
      <c r="T2543" s="149" t="s">
        <v>414</v>
      </c>
      <c r="U2543" s="149" t="s">
        <v>267</v>
      </c>
      <c r="V2543" s="149"/>
      <c r="W2543" s="149"/>
      <c r="X2543" s="149" t="s">
        <v>336</v>
      </c>
      <c r="Y2543" s="149"/>
      <c r="Z2543" s="149"/>
      <c r="AA2543" s="149"/>
      <c r="AB2543" s="149" t="s">
        <v>269</v>
      </c>
      <c r="AC2543" s="149" t="s">
        <v>270</v>
      </c>
      <c r="AD2543" s="149" t="s">
        <v>414</v>
      </c>
      <c r="AE2543" s="149" t="s">
        <v>271</v>
      </c>
      <c r="AF2543" s="149"/>
      <c r="AG2543" s="149" t="s">
        <v>1098</v>
      </c>
      <c r="AH2543" s="149" t="s">
        <v>273</v>
      </c>
      <c r="AI2543" s="158">
        <v>21</v>
      </c>
      <c r="AJ2543" s="149"/>
      <c r="AK2543" s="159" t="s">
        <v>274</v>
      </c>
      <c r="AL2543" s="159" t="s">
        <v>274</v>
      </c>
      <c r="AM2543" s="149" t="s">
        <v>274</v>
      </c>
      <c r="AN2543" s="160">
        <v>4</v>
      </c>
      <c r="AO2543" s="149"/>
      <c r="AP2543" s="149" t="s">
        <v>274</v>
      </c>
      <c r="AQ2543" s="149" t="s">
        <v>275</v>
      </c>
      <c r="AR2543" s="158">
        <v>1</v>
      </c>
      <c r="AS2543" s="149" t="s">
        <v>275</v>
      </c>
      <c r="AT2543" s="149" t="s">
        <v>276</v>
      </c>
      <c r="AU2543" s="161">
        <v>1</v>
      </c>
      <c r="AV2543" s="159">
        <v>128318.58</v>
      </c>
      <c r="AW2543" s="159">
        <v>5132.74</v>
      </c>
      <c r="AX2543" s="149" t="s">
        <v>274</v>
      </c>
      <c r="AY2543" s="159">
        <v>1283.19</v>
      </c>
      <c r="AZ2543" s="159">
        <v>1283.19</v>
      </c>
      <c r="BA2543" s="159">
        <v>5132.74</v>
      </c>
      <c r="BB2543" s="159">
        <v>26946.97</v>
      </c>
      <c r="BC2543" s="162" t="s">
        <v>274</v>
      </c>
      <c r="BD2543" s="162">
        <v>0</v>
      </c>
      <c r="BE2543" s="159">
        <v>101371.61</v>
      </c>
      <c r="BF2543" s="159">
        <v>101371.61</v>
      </c>
      <c r="BG2543" s="159">
        <v>128318.58</v>
      </c>
    </row>
    <row r="2544" ht="28.05" customHeight="1" spans="1:59">
      <c r="A2544" s="149"/>
      <c r="B2544" s="149"/>
      <c r="C2544" s="149"/>
      <c r="D2544" s="149" t="s">
        <v>3726</v>
      </c>
      <c r="E2544" s="340" t="s">
        <v>11540</v>
      </c>
      <c r="F2544" s="149" t="s">
        <v>3726</v>
      </c>
      <c r="G2544" s="149" t="s">
        <v>11541</v>
      </c>
      <c r="H2544" s="149" t="s">
        <v>4284</v>
      </c>
      <c r="I2544" s="149" t="s">
        <v>7425</v>
      </c>
      <c r="J2544" s="149" t="s">
        <v>11542</v>
      </c>
      <c r="K2544" s="149"/>
      <c r="L2544" s="149" t="s">
        <v>262</v>
      </c>
      <c r="M2544" s="149"/>
      <c r="N2544" s="149" t="s">
        <v>263</v>
      </c>
      <c r="O2544" s="149" t="s">
        <v>214</v>
      </c>
      <c r="P2544" s="149" t="s">
        <v>53</v>
      </c>
      <c r="Q2544" s="149"/>
      <c r="R2544" s="149" t="s">
        <v>11366</v>
      </c>
      <c r="S2544" s="149" t="s">
        <v>6016</v>
      </c>
      <c r="T2544" s="149" t="s">
        <v>11367</v>
      </c>
      <c r="U2544" s="149" t="s">
        <v>267</v>
      </c>
      <c r="V2544" s="149"/>
      <c r="W2544" s="149"/>
      <c r="X2544" s="149" t="s">
        <v>336</v>
      </c>
      <c r="Y2544" s="149"/>
      <c r="Z2544" s="149"/>
      <c r="AA2544" s="149"/>
      <c r="AB2544" s="149" t="s">
        <v>269</v>
      </c>
      <c r="AC2544" s="149" t="s">
        <v>270</v>
      </c>
      <c r="AD2544" s="149" t="s">
        <v>11367</v>
      </c>
      <c r="AE2544" s="149" t="s">
        <v>271</v>
      </c>
      <c r="AF2544" s="149"/>
      <c r="AG2544" s="149" t="s">
        <v>1098</v>
      </c>
      <c r="AH2544" s="149" t="s">
        <v>273</v>
      </c>
      <c r="AI2544" s="158">
        <v>77</v>
      </c>
      <c r="AJ2544" s="149"/>
      <c r="AK2544" s="159" t="s">
        <v>274</v>
      </c>
      <c r="AL2544" s="159" t="s">
        <v>274</v>
      </c>
      <c r="AM2544" s="149" t="s">
        <v>274</v>
      </c>
      <c r="AN2544" s="160">
        <v>4</v>
      </c>
      <c r="AO2544" s="149"/>
      <c r="AP2544" s="149" t="s">
        <v>274</v>
      </c>
      <c r="AQ2544" s="149" t="s">
        <v>275</v>
      </c>
      <c r="AR2544" s="158">
        <v>1</v>
      </c>
      <c r="AS2544" s="149" t="s">
        <v>275</v>
      </c>
      <c r="AT2544" s="149" t="s">
        <v>276</v>
      </c>
      <c r="AU2544" s="161">
        <v>1</v>
      </c>
      <c r="AV2544" s="159">
        <v>5044.25</v>
      </c>
      <c r="AW2544" s="159">
        <v>201.77</v>
      </c>
      <c r="AX2544" s="149" t="s">
        <v>274</v>
      </c>
      <c r="AY2544" s="159">
        <v>52.64</v>
      </c>
      <c r="AZ2544" s="159">
        <v>52.64</v>
      </c>
      <c r="BA2544" s="159">
        <v>210.56</v>
      </c>
      <c r="BB2544" s="159">
        <v>3842.24</v>
      </c>
      <c r="BC2544" s="162" t="s">
        <v>274</v>
      </c>
      <c r="BD2544" s="162">
        <v>0</v>
      </c>
      <c r="BE2544" s="159">
        <v>1202.01</v>
      </c>
      <c r="BF2544" s="159">
        <v>1202.01</v>
      </c>
      <c r="BG2544" s="159">
        <v>5044.25</v>
      </c>
    </row>
    <row r="2545" ht="28.05" customHeight="1" spans="1:59">
      <c r="A2545" s="149"/>
      <c r="B2545" s="149"/>
      <c r="C2545" s="149"/>
      <c r="D2545" s="149" t="s">
        <v>3726</v>
      </c>
      <c r="E2545" s="340" t="s">
        <v>11543</v>
      </c>
      <c r="F2545" s="149" t="s">
        <v>3726</v>
      </c>
      <c r="G2545" s="149" t="s">
        <v>11544</v>
      </c>
      <c r="H2545" s="149" t="s">
        <v>11545</v>
      </c>
      <c r="I2545" s="149" t="s">
        <v>11546</v>
      </c>
      <c r="J2545" s="149" t="s">
        <v>11547</v>
      </c>
      <c r="K2545" s="149"/>
      <c r="L2545" s="149" t="s">
        <v>262</v>
      </c>
      <c r="M2545" s="149"/>
      <c r="N2545" s="149" t="s">
        <v>263</v>
      </c>
      <c r="O2545" s="149" t="s">
        <v>214</v>
      </c>
      <c r="P2545" s="149" t="s">
        <v>53</v>
      </c>
      <c r="Q2545" s="149"/>
      <c r="R2545" s="149" t="s">
        <v>2282</v>
      </c>
      <c r="S2545" s="149" t="s">
        <v>4813</v>
      </c>
      <c r="T2545" s="149" t="s">
        <v>11548</v>
      </c>
      <c r="U2545" s="149" t="s">
        <v>267</v>
      </c>
      <c r="V2545" s="149"/>
      <c r="W2545" s="149"/>
      <c r="X2545" s="149" t="s">
        <v>51</v>
      </c>
      <c r="Y2545" s="149"/>
      <c r="Z2545" s="149"/>
      <c r="AA2545" s="149"/>
      <c r="AB2545" s="149" t="s">
        <v>269</v>
      </c>
      <c r="AC2545" s="149" t="s">
        <v>318</v>
      </c>
      <c r="AD2545" s="149" t="s">
        <v>11548</v>
      </c>
      <c r="AE2545" s="149" t="s">
        <v>271</v>
      </c>
      <c r="AF2545" s="149"/>
      <c r="AG2545" s="149" t="s">
        <v>1098</v>
      </c>
      <c r="AH2545" s="149" t="s">
        <v>273</v>
      </c>
      <c r="AI2545" s="158">
        <v>96</v>
      </c>
      <c r="AJ2545" s="149"/>
      <c r="AK2545" s="159" t="s">
        <v>274</v>
      </c>
      <c r="AL2545" s="159" t="s">
        <v>274</v>
      </c>
      <c r="AM2545" s="149" t="s">
        <v>274</v>
      </c>
      <c r="AN2545" s="160">
        <v>4</v>
      </c>
      <c r="AO2545" s="149"/>
      <c r="AP2545" s="149" t="s">
        <v>274</v>
      </c>
      <c r="AQ2545" s="149" t="s">
        <v>275</v>
      </c>
      <c r="AR2545" s="158">
        <v>1</v>
      </c>
      <c r="AS2545" s="149" t="s">
        <v>275</v>
      </c>
      <c r="AT2545" s="149" t="s">
        <v>276</v>
      </c>
      <c r="AU2545" s="161">
        <v>1</v>
      </c>
      <c r="AV2545" s="159">
        <v>16495.73</v>
      </c>
      <c r="AW2545" s="159">
        <v>659.83</v>
      </c>
      <c r="AX2545" s="149" t="s">
        <v>274</v>
      </c>
      <c r="AY2545" s="149"/>
      <c r="AZ2545" s="162" t="s">
        <v>274</v>
      </c>
      <c r="BA2545" s="162">
        <v>0</v>
      </c>
      <c r="BB2545" s="159">
        <v>15835.9</v>
      </c>
      <c r="BC2545" s="162" t="s">
        <v>274</v>
      </c>
      <c r="BD2545" s="162">
        <v>0</v>
      </c>
      <c r="BE2545" s="159">
        <v>659.83</v>
      </c>
      <c r="BF2545" s="159">
        <v>659.83</v>
      </c>
      <c r="BG2545" s="159">
        <v>16495.73</v>
      </c>
    </row>
    <row r="2546" ht="28.05" customHeight="1" spans="1:59">
      <c r="A2546" s="149"/>
      <c r="B2546" s="149"/>
      <c r="C2546" s="149"/>
      <c r="D2546" s="149" t="s">
        <v>3726</v>
      </c>
      <c r="E2546" s="340" t="s">
        <v>11549</v>
      </c>
      <c r="F2546" s="149" t="s">
        <v>3726</v>
      </c>
      <c r="G2546" s="149" t="s">
        <v>11550</v>
      </c>
      <c r="H2546" s="149" t="s">
        <v>11551</v>
      </c>
      <c r="I2546" s="149" t="s">
        <v>11552</v>
      </c>
      <c r="J2546" s="149" t="s">
        <v>11553</v>
      </c>
      <c r="K2546" s="149"/>
      <c r="L2546" s="149" t="s">
        <v>262</v>
      </c>
      <c r="M2546" s="149"/>
      <c r="N2546" s="149" t="s">
        <v>263</v>
      </c>
      <c r="O2546" s="149" t="s">
        <v>214</v>
      </c>
      <c r="P2546" s="149" t="s">
        <v>53</v>
      </c>
      <c r="Q2546" s="149"/>
      <c r="R2546" s="149" t="s">
        <v>296</v>
      </c>
      <c r="S2546" s="149" t="s">
        <v>289</v>
      </c>
      <c r="T2546" s="149" t="s">
        <v>11473</v>
      </c>
      <c r="U2546" s="149" t="s">
        <v>267</v>
      </c>
      <c r="V2546" s="149"/>
      <c r="W2546" s="149"/>
      <c r="X2546" s="149" t="s">
        <v>336</v>
      </c>
      <c r="Y2546" s="149"/>
      <c r="Z2546" s="149"/>
      <c r="AA2546" s="149"/>
      <c r="AB2546" s="149" t="s">
        <v>269</v>
      </c>
      <c r="AC2546" s="149" t="s">
        <v>318</v>
      </c>
      <c r="AD2546" s="149" t="s">
        <v>11473</v>
      </c>
      <c r="AE2546" s="149" t="s">
        <v>271</v>
      </c>
      <c r="AF2546" s="149"/>
      <c r="AG2546" s="149" t="s">
        <v>1098</v>
      </c>
      <c r="AH2546" s="149" t="s">
        <v>273</v>
      </c>
      <c r="AI2546" s="158">
        <v>96</v>
      </c>
      <c r="AJ2546" s="149"/>
      <c r="AK2546" s="159" t="s">
        <v>274</v>
      </c>
      <c r="AL2546" s="159" t="s">
        <v>274</v>
      </c>
      <c r="AM2546" s="149" t="s">
        <v>274</v>
      </c>
      <c r="AN2546" s="160">
        <v>4</v>
      </c>
      <c r="AO2546" s="149"/>
      <c r="AP2546" s="149" t="s">
        <v>274</v>
      </c>
      <c r="AQ2546" s="149" t="s">
        <v>275</v>
      </c>
      <c r="AR2546" s="158">
        <v>1</v>
      </c>
      <c r="AS2546" s="149" t="s">
        <v>275</v>
      </c>
      <c r="AT2546" s="149" t="s">
        <v>276</v>
      </c>
      <c r="AU2546" s="161">
        <v>1</v>
      </c>
      <c r="AV2546" s="159">
        <v>5000</v>
      </c>
      <c r="AW2546" s="159">
        <v>200</v>
      </c>
      <c r="AX2546" s="149" t="s">
        <v>274</v>
      </c>
      <c r="AY2546" s="162">
        <v>0</v>
      </c>
      <c r="AZ2546" s="162" t="s">
        <v>274</v>
      </c>
      <c r="BA2546" s="162">
        <v>0</v>
      </c>
      <c r="BB2546" s="159">
        <v>4800</v>
      </c>
      <c r="BC2546" s="162" t="s">
        <v>274</v>
      </c>
      <c r="BD2546" s="162">
        <v>0</v>
      </c>
      <c r="BE2546" s="159">
        <v>200</v>
      </c>
      <c r="BF2546" s="159">
        <v>200</v>
      </c>
      <c r="BG2546" s="159">
        <v>5000</v>
      </c>
    </row>
    <row r="2547" ht="28.05" customHeight="1" spans="1:59">
      <c r="A2547" s="149"/>
      <c r="B2547" s="149"/>
      <c r="C2547" s="149"/>
      <c r="D2547" s="149" t="s">
        <v>3726</v>
      </c>
      <c r="E2547" s="340" t="s">
        <v>11554</v>
      </c>
      <c r="F2547" s="149" t="s">
        <v>3726</v>
      </c>
      <c r="G2547" s="149" t="s">
        <v>11555</v>
      </c>
      <c r="H2547" s="149" t="s">
        <v>11556</v>
      </c>
      <c r="I2547" s="149" t="s">
        <v>11557</v>
      </c>
      <c r="J2547" s="149" t="s">
        <v>11558</v>
      </c>
      <c r="K2547" s="149"/>
      <c r="L2547" s="149" t="s">
        <v>262</v>
      </c>
      <c r="M2547" s="149"/>
      <c r="N2547" s="149" t="s">
        <v>263</v>
      </c>
      <c r="O2547" s="149" t="s">
        <v>214</v>
      </c>
      <c r="P2547" s="149" t="s">
        <v>53</v>
      </c>
      <c r="Q2547" s="149"/>
      <c r="R2547" s="149" t="s">
        <v>296</v>
      </c>
      <c r="S2547" s="149" t="s">
        <v>289</v>
      </c>
      <c r="T2547" s="149" t="s">
        <v>11473</v>
      </c>
      <c r="U2547" s="149" t="s">
        <v>267</v>
      </c>
      <c r="V2547" s="149"/>
      <c r="W2547" s="149"/>
      <c r="X2547" s="149" t="s">
        <v>336</v>
      </c>
      <c r="Y2547" s="149"/>
      <c r="Z2547" s="149"/>
      <c r="AA2547" s="149"/>
      <c r="AB2547" s="149" t="s">
        <v>269</v>
      </c>
      <c r="AC2547" s="149" t="s">
        <v>318</v>
      </c>
      <c r="AD2547" s="149" t="s">
        <v>11473</v>
      </c>
      <c r="AE2547" s="149" t="s">
        <v>271</v>
      </c>
      <c r="AF2547" s="149"/>
      <c r="AG2547" s="149" t="s">
        <v>1098</v>
      </c>
      <c r="AH2547" s="149" t="s">
        <v>273</v>
      </c>
      <c r="AI2547" s="158">
        <v>96</v>
      </c>
      <c r="AJ2547" s="149"/>
      <c r="AK2547" s="159" t="s">
        <v>274</v>
      </c>
      <c r="AL2547" s="159" t="s">
        <v>274</v>
      </c>
      <c r="AM2547" s="149" t="s">
        <v>274</v>
      </c>
      <c r="AN2547" s="160">
        <v>4</v>
      </c>
      <c r="AO2547" s="149"/>
      <c r="AP2547" s="149" t="s">
        <v>274</v>
      </c>
      <c r="AQ2547" s="149" t="s">
        <v>275</v>
      </c>
      <c r="AR2547" s="158">
        <v>1</v>
      </c>
      <c r="AS2547" s="149" t="s">
        <v>275</v>
      </c>
      <c r="AT2547" s="149" t="s">
        <v>276</v>
      </c>
      <c r="AU2547" s="161">
        <v>1</v>
      </c>
      <c r="AV2547" s="159">
        <v>45000</v>
      </c>
      <c r="AW2547" s="159">
        <v>1800</v>
      </c>
      <c r="AX2547" s="149" t="s">
        <v>274</v>
      </c>
      <c r="AY2547" s="162">
        <v>0</v>
      </c>
      <c r="AZ2547" s="162" t="s">
        <v>274</v>
      </c>
      <c r="BA2547" s="162">
        <v>0</v>
      </c>
      <c r="BB2547" s="159">
        <v>43200</v>
      </c>
      <c r="BC2547" s="162" t="s">
        <v>274</v>
      </c>
      <c r="BD2547" s="162">
        <v>0</v>
      </c>
      <c r="BE2547" s="159">
        <v>1800</v>
      </c>
      <c r="BF2547" s="159">
        <v>1800</v>
      </c>
      <c r="BG2547" s="159">
        <v>45000</v>
      </c>
    </row>
    <row r="2548" ht="28.05" customHeight="1" spans="1:59">
      <c r="A2548" s="149"/>
      <c r="B2548" s="149"/>
      <c r="C2548" s="149"/>
      <c r="D2548" s="149" t="s">
        <v>3726</v>
      </c>
      <c r="E2548" s="340" t="s">
        <v>11559</v>
      </c>
      <c r="F2548" s="149" t="s">
        <v>3726</v>
      </c>
      <c r="G2548" s="149" t="s">
        <v>11560</v>
      </c>
      <c r="H2548" s="149" t="s">
        <v>11561</v>
      </c>
      <c r="I2548" s="149" t="s">
        <v>11562</v>
      </c>
      <c r="J2548" s="149" t="s">
        <v>11563</v>
      </c>
      <c r="K2548" s="149"/>
      <c r="L2548" s="149" t="s">
        <v>287</v>
      </c>
      <c r="M2548" s="149"/>
      <c r="N2548" s="149" t="s">
        <v>263</v>
      </c>
      <c r="O2548" s="149" t="s">
        <v>214</v>
      </c>
      <c r="P2548" s="149" t="s">
        <v>53</v>
      </c>
      <c r="Q2548" s="149"/>
      <c r="R2548" s="149" t="s">
        <v>3921</v>
      </c>
      <c r="S2548" s="149" t="s">
        <v>4131</v>
      </c>
      <c r="T2548" s="149" t="s">
        <v>3699</v>
      </c>
      <c r="U2548" s="149" t="s">
        <v>267</v>
      </c>
      <c r="V2548" s="149"/>
      <c r="W2548" s="149"/>
      <c r="X2548" s="149" t="s">
        <v>336</v>
      </c>
      <c r="Y2548" s="149"/>
      <c r="Z2548" s="149"/>
      <c r="AA2548" s="149"/>
      <c r="AB2548" s="149" t="s">
        <v>269</v>
      </c>
      <c r="AC2548" s="149" t="s">
        <v>270</v>
      </c>
      <c r="AD2548" s="149" t="s">
        <v>3699</v>
      </c>
      <c r="AE2548" s="149" t="s">
        <v>271</v>
      </c>
      <c r="AF2548" s="149"/>
      <c r="AG2548" s="149" t="s">
        <v>1098</v>
      </c>
      <c r="AH2548" s="149" t="s">
        <v>273</v>
      </c>
      <c r="AI2548" s="158">
        <v>67</v>
      </c>
      <c r="AJ2548" s="149"/>
      <c r="AK2548" s="159" t="s">
        <v>274</v>
      </c>
      <c r="AL2548" s="159" t="s">
        <v>274</v>
      </c>
      <c r="AM2548" s="149" t="s">
        <v>274</v>
      </c>
      <c r="AN2548" s="160">
        <v>4</v>
      </c>
      <c r="AO2548" s="149"/>
      <c r="AP2548" s="149" t="s">
        <v>274</v>
      </c>
      <c r="AQ2548" s="149" t="s">
        <v>275</v>
      </c>
      <c r="AR2548" s="158">
        <v>1</v>
      </c>
      <c r="AS2548" s="149" t="s">
        <v>275</v>
      </c>
      <c r="AT2548" s="149" t="s">
        <v>276</v>
      </c>
      <c r="AU2548" s="161">
        <v>1</v>
      </c>
      <c r="AV2548" s="159">
        <v>15517.24</v>
      </c>
      <c r="AW2548" s="159">
        <v>620.69</v>
      </c>
      <c r="AX2548" s="149" t="s">
        <v>274</v>
      </c>
      <c r="AY2548" s="159">
        <v>159.88</v>
      </c>
      <c r="AZ2548" s="159">
        <v>159.88</v>
      </c>
      <c r="BA2548" s="159">
        <v>639.52</v>
      </c>
      <c r="BB2548" s="159">
        <v>10260.06</v>
      </c>
      <c r="BC2548" s="162" t="s">
        <v>274</v>
      </c>
      <c r="BD2548" s="162">
        <v>0</v>
      </c>
      <c r="BE2548" s="159">
        <v>5257.18</v>
      </c>
      <c r="BF2548" s="159">
        <v>5257.18</v>
      </c>
      <c r="BG2548" s="159">
        <v>15517.24</v>
      </c>
    </row>
    <row r="2549" ht="28.05" customHeight="1" spans="1:59">
      <c r="A2549" s="149"/>
      <c r="B2549" s="149"/>
      <c r="C2549" s="149"/>
      <c r="D2549" s="149" t="s">
        <v>3726</v>
      </c>
      <c r="E2549" s="340" t="s">
        <v>11564</v>
      </c>
      <c r="F2549" s="149" t="s">
        <v>3726</v>
      </c>
      <c r="G2549" s="149" t="s">
        <v>11565</v>
      </c>
      <c r="H2549" s="149" t="s">
        <v>11566</v>
      </c>
      <c r="I2549" s="149" t="s">
        <v>11567</v>
      </c>
      <c r="J2549" s="149" t="s">
        <v>11568</v>
      </c>
      <c r="K2549" s="149"/>
      <c r="L2549" s="149" t="s">
        <v>262</v>
      </c>
      <c r="M2549" s="149"/>
      <c r="N2549" s="149" t="s">
        <v>263</v>
      </c>
      <c r="O2549" s="149" t="s">
        <v>214</v>
      </c>
      <c r="P2549" s="149" t="s">
        <v>53</v>
      </c>
      <c r="Q2549" s="149"/>
      <c r="R2549" s="149" t="s">
        <v>296</v>
      </c>
      <c r="S2549" s="149" t="s">
        <v>289</v>
      </c>
      <c r="T2549" s="149" t="s">
        <v>11473</v>
      </c>
      <c r="U2549" s="149" t="s">
        <v>267</v>
      </c>
      <c r="V2549" s="149"/>
      <c r="W2549" s="149"/>
      <c r="X2549" s="149" t="s">
        <v>336</v>
      </c>
      <c r="Y2549" s="149"/>
      <c r="Z2549" s="149"/>
      <c r="AA2549" s="149"/>
      <c r="AB2549" s="149" t="s">
        <v>269</v>
      </c>
      <c r="AC2549" s="149" t="s">
        <v>318</v>
      </c>
      <c r="AD2549" s="149" t="s">
        <v>11473</v>
      </c>
      <c r="AE2549" s="149" t="s">
        <v>271</v>
      </c>
      <c r="AF2549" s="149"/>
      <c r="AG2549" s="149" t="s">
        <v>1098</v>
      </c>
      <c r="AH2549" s="149" t="s">
        <v>273</v>
      </c>
      <c r="AI2549" s="158">
        <v>96</v>
      </c>
      <c r="AJ2549" s="149"/>
      <c r="AK2549" s="159" t="s">
        <v>274</v>
      </c>
      <c r="AL2549" s="159" t="s">
        <v>274</v>
      </c>
      <c r="AM2549" s="149" t="s">
        <v>274</v>
      </c>
      <c r="AN2549" s="160">
        <v>4</v>
      </c>
      <c r="AO2549" s="149"/>
      <c r="AP2549" s="149" t="s">
        <v>274</v>
      </c>
      <c r="AQ2549" s="149" t="s">
        <v>275</v>
      </c>
      <c r="AR2549" s="158">
        <v>1</v>
      </c>
      <c r="AS2549" s="149" t="s">
        <v>275</v>
      </c>
      <c r="AT2549" s="149" t="s">
        <v>276</v>
      </c>
      <c r="AU2549" s="161">
        <v>1</v>
      </c>
      <c r="AV2549" s="159">
        <v>6500</v>
      </c>
      <c r="AW2549" s="159">
        <v>260</v>
      </c>
      <c r="AX2549" s="149" t="s">
        <v>274</v>
      </c>
      <c r="AY2549" s="162">
        <v>0</v>
      </c>
      <c r="AZ2549" s="162" t="s">
        <v>274</v>
      </c>
      <c r="BA2549" s="162">
        <v>0</v>
      </c>
      <c r="BB2549" s="159">
        <v>6240</v>
      </c>
      <c r="BC2549" s="162" t="s">
        <v>274</v>
      </c>
      <c r="BD2549" s="162">
        <v>0</v>
      </c>
      <c r="BE2549" s="159">
        <v>260</v>
      </c>
      <c r="BF2549" s="159">
        <v>260</v>
      </c>
      <c r="BG2549" s="159">
        <v>6500</v>
      </c>
    </row>
    <row r="2550" ht="28.05" customHeight="1" spans="1:59">
      <c r="A2550" s="149"/>
      <c r="B2550" s="149"/>
      <c r="C2550" s="149"/>
      <c r="D2550" s="149" t="s">
        <v>3726</v>
      </c>
      <c r="E2550" s="340" t="s">
        <v>11569</v>
      </c>
      <c r="F2550" s="149" t="s">
        <v>3726</v>
      </c>
      <c r="G2550" s="149" t="s">
        <v>11570</v>
      </c>
      <c r="H2550" s="149" t="s">
        <v>4284</v>
      </c>
      <c r="I2550" s="149" t="s">
        <v>7425</v>
      </c>
      <c r="J2550" s="149" t="s">
        <v>11571</v>
      </c>
      <c r="K2550" s="149"/>
      <c r="L2550" s="149" t="s">
        <v>262</v>
      </c>
      <c r="M2550" s="149"/>
      <c r="N2550" s="149" t="s">
        <v>263</v>
      </c>
      <c r="O2550" s="149" t="s">
        <v>214</v>
      </c>
      <c r="P2550" s="149" t="s">
        <v>53</v>
      </c>
      <c r="Q2550" s="149"/>
      <c r="R2550" s="149" t="s">
        <v>11366</v>
      </c>
      <c r="S2550" s="149" t="s">
        <v>6016</v>
      </c>
      <c r="T2550" s="149" t="s">
        <v>11367</v>
      </c>
      <c r="U2550" s="149" t="s">
        <v>267</v>
      </c>
      <c r="V2550" s="149"/>
      <c r="W2550" s="149"/>
      <c r="X2550" s="149" t="s">
        <v>336</v>
      </c>
      <c r="Y2550" s="149"/>
      <c r="Z2550" s="149"/>
      <c r="AA2550" s="149"/>
      <c r="AB2550" s="149" t="s">
        <v>269</v>
      </c>
      <c r="AC2550" s="149" t="s">
        <v>270</v>
      </c>
      <c r="AD2550" s="149" t="s">
        <v>11367</v>
      </c>
      <c r="AE2550" s="149" t="s">
        <v>271</v>
      </c>
      <c r="AF2550" s="149"/>
      <c r="AG2550" s="149" t="s">
        <v>1098</v>
      </c>
      <c r="AH2550" s="149" t="s">
        <v>273</v>
      </c>
      <c r="AI2550" s="158">
        <v>77</v>
      </c>
      <c r="AJ2550" s="149"/>
      <c r="AK2550" s="159" t="s">
        <v>274</v>
      </c>
      <c r="AL2550" s="159" t="s">
        <v>274</v>
      </c>
      <c r="AM2550" s="149" t="s">
        <v>274</v>
      </c>
      <c r="AN2550" s="160">
        <v>4</v>
      </c>
      <c r="AO2550" s="149"/>
      <c r="AP2550" s="149" t="s">
        <v>274</v>
      </c>
      <c r="AQ2550" s="149" t="s">
        <v>275</v>
      </c>
      <c r="AR2550" s="158">
        <v>1</v>
      </c>
      <c r="AS2550" s="149" t="s">
        <v>275</v>
      </c>
      <c r="AT2550" s="149" t="s">
        <v>276</v>
      </c>
      <c r="AU2550" s="161">
        <v>1</v>
      </c>
      <c r="AV2550" s="159">
        <v>5044.24</v>
      </c>
      <c r="AW2550" s="159">
        <v>201.77</v>
      </c>
      <c r="AX2550" s="149" t="s">
        <v>274</v>
      </c>
      <c r="AY2550" s="159">
        <v>52.64</v>
      </c>
      <c r="AZ2550" s="159">
        <v>52.64</v>
      </c>
      <c r="BA2550" s="159">
        <v>210.56</v>
      </c>
      <c r="BB2550" s="159">
        <v>3842.24</v>
      </c>
      <c r="BC2550" s="162" t="s">
        <v>274</v>
      </c>
      <c r="BD2550" s="162">
        <v>0</v>
      </c>
      <c r="BE2550" s="159">
        <v>1202</v>
      </c>
      <c r="BF2550" s="159">
        <v>1202</v>
      </c>
      <c r="BG2550" s="159">
        <v>5044.24</v>
      </c>
    </row>
    <row r="2551" ht="28.05" customHeight="1" spans="1:59">
      <c r="A2551" s="149"/>
      <c r="B2551" s="149"/>
      <c r="C2551" s="149"/>
      <c r="D2551" s="149" t="s">
        <v>3726</v>
      </c>
      <c r="E2551" s="340" t="s">
        <v>11572</v>
      </c>
      <c r="F2551" s="149" t="s">
        <v>3726</v>
      </c>
      <c r="G2551" s="149" t="s">
        <v>11573</v>
      </c>
      <c r="H2551" s="149" t="s">
        <v>11574</v>
      </c>
      <c r="I2551" s="149" t="s">
        <v>11575</v>
      </c>
      <c r="J2551" s="149" t="s">
        <v>11576</v>
      </c>
      <c r="K2551" s="149"/>
      <c r="L2551" s="149" t="s">
        <v>262</v>
      </c>
      <c r="M2551" s="149"/>
      <c r="N2551" s="149" t="s">
        <v>263</v>
      </c>
      <c r="O2551" s="149" t="s">
        <v>214</v>
      </c>
      <c r="P2551" s="149" t="s">
        <v>53</v>
      </c>
      <c r="Q2551" s="149"/>
      <c r="R2551" s="149" t="s">
        <v>296</v>
      </c>
      <c r="S2551" s="149" t="s">
        <v>289</v>
      </c>
      <c r="T2551" s="149" t="s">
        <v>11473</v>
      </c>
      <c r="U2551" s="149" t="s">
        <v>267</v>
      </c>
      <c r="V2551" s="149"/>
      <c r="W2551" s="149"/>
      <c r="X2551" s="149" t="s">
        <v>336</v>
      </c>
      <c r="Y2551" s="149"/>
      <c r="Z2551" s="149"/>
      <c r="AA2551" s="149"/>
      <c r="AB2551" s="149" t="s">
        <v>269</v>
      </c>
      <c r="AC2551" s="149" t="s">
        <v>318</v>
      </c>
      <c r="AD2551" s="149" t="s">
        <v>11473</v>
      </c>
      <c r="AE2551" s="149" t="s">
        <v>271</v>
      </c>
      <c r="AF2551" s="149"/>
      <c r="AG2551" s="149" t="s">
        <v>1098</v>
      </c>
      <c r="AH2551" s="149" t="s">
        <v>273</v>
      </c>
      <c r="AI2551" s="158">
        <v>96</v>
      </c>
      <c r="AJ2551" s="149"/>
      <c r="AK2551" s="159" t="s">
        <v>274</v>
      </c>
      <c r="AL2551" s="159" t="s">
        <v>274</v>
      </c>
      <c r="AM2551" s="149" t="s">
        <v>274</v>
      </c>
      <c r="AN2551" s="160">
        <v>4</v>
      </c>
      <c r="AO2551" s="149"/>
      <c r="AP2551" s="149" t="s">
        <v>274</v>
      </c>
      <c r="AQ2551" s="149" t="s">
        <v>275</v>
      </c>
      <c r="AR2551" s="158">
        <v>1</v>
      </c>
      <c r="AS2551" s="149" t="s">
        <v>275</v>
      </c>
      <c r="AT2551" s="149" t="s">
        <v>276</v>
      </c>
      <c r="AU2551" s="161">
        <v>1</v>
      </c>
      <c r="AV2551" s="159">
        <v>30000</v>
      </c>
      <c r="AW2551" s="159">
        <v>1200</v>
      </c>
      <c r="AX2551" s="149" t="s">
        <v>274</v>
      </c>
      <c r="AY2551" s="162">
        <v>0</v>
      </c>
      <c r="AZ2551" s="162" t="s">
        <v>274</v>
      </c>
      <c r="BA2551" s="162">
        <v>0</v>
      </c>
      <c r="BB2551" s="159">
        <v>28800</v>
      </c>
      <c r="BC2551" s="162" t="s">
        <v>274</v>
      </c>
      <c r="BD2551" s="162">
        <v>0</v>
      </c>
      <c r="BE2551" s="159">
        <v>1200</v>
      </c>
      <c r="BF2551" s="159">
        <v>1200</v>
      </c>
      <c r="BG2551" s="159">
        <v>30000</v>
      </c>
    </row>
    <row r="2552" ht="28.05" customHeight="1" spans="1:59">
      <c r="A2552" s="149"/>
      <c r="B2552" s="149"/>
      <c r="C2552" s="149"/>
      <c r="D2552" s="149" t="s">
        <v>3726</v>
      </c>
      <c r="E2552" s="340" t="s">
        <v>11577</v>
      </c>
      <c r="F2552" s="149" t="s">
        <v>3726</v>
      </c>
      <c r="G2552" s="149" t="s">
        <v>11578</v>
      </c>
      <c r="H2552" s="149" t="s">
        <v>11579</v>
      </c>
      <c r="I2552" s="149" t="s">
        <v>11580</v>
      </c>
      <c r="J2552" s="149" t="s">
        <v>11581</v>
      </c>
      <c r="K2552" s="149"/>
      <c r="L2552" s="149" t="s">
        <v>262</v>
      </c>
      <c r="M2552" s="149"/>
      <c r="N2552" s="149" t="s">
        <v>263</v>
      </c>
      <c r="O2552" s="149" t="s">
        <v>214</v>
      </c>
      <c r="P2552" s="149" t="s">
        <v>53</v>
      </c>
      <c r="Q2552" s="149"/>
      <c r="R2552" s="149" t="s">
        <v>296</v>
      </c>
      <c r="S2552" s="149" t="s">
        <v>289</v>
      </c>
      <c r="T2552" s="149" t="s">
        <v>11473</v>
      </c>
      <c r="U2552" s="149" t="s">
        <v>267</v>
      </c>
      <c r="V2552" s="149"/>
      <c r="W2552" s="149"/>
      <c r="X2552" s="149" t="s">
        <v>336</v>
      </c>
      <c r="Y2552" s="149"/>
      <c r="Z2552" s="149"/>
      <c r="AA2552" s="149"/>
      <c r="AB2552" s="149" t="s">
        <v>269</v>
      </c>
      <c r="AC2552" s="149" t="s">
        <v>318</v>
      </c>
      <c r="AD2552" s="149" t="s">
        <v>11473</v>
      </c>
      <c r="AE2552" s="149" t="s">
        <v>271</v>
      </c>
      <c r="AF2552" s="149"/>
      <c r="AG2552" s="149" t="s">
        <v>1098</v>
      </c>
      <c r="AH2552" s="149" t="s">
        <v>273</v>
      </c>
      <c r="AI2552" s="158">
        <v>96</v>
      </c>
      <c r="AJ2552" s="149"/>
      <c r="AK2552" s="159" t="s">
        <v>274</v>
      </c>
      <c r="AL2552" s="159" t="s">
        <v>274</v>
      </c>
      <c r="AM2552" s="149" t="s">
        <v>274</v>
      </c>
      <c r="AN2552" s="160">
        <v>4</v>
      </c>
      <c r="AO2552" s="149"/>
      <c r="AP2552" s="149" t="s">
        <v>274</v>
      </c>
      <c r="AQ2552" s="149" t="s">
        <v>275</v>
      </c>
      <c r="AR2552" s="158">
        <v>1</v>
      </c>
      <c r="AS2552" s="149" t="s">
        <v>275</v>
      </c>
      <c r="AT2552" s="149" t="s">
        <v>276</v>
      </c>
      <c r="AU2552" s="161">
        <v>1</v>
      </c>
      <c r="AV2552" s="159">
        <v>27500</v>
      </c>
      <c r="AW2552" s="159">
        <v>1100</v>
      </c>
      <c r="AX2552" s="149" t="s">
        <v>274</v>
      </c>
      <c r="AY2552" s="162">
        <v>0</v>
      </c>
      <c r="AZ2552" s="162" t="s">
        <v>274</v>
      </c>
      <c r="BA2552" s="162">
        <v>0</v>
      </c>
      <c r="BB2552" s="159">
        <v>26400</v>
      </c>
      <c r="BC2552" s="162" t="s">
        <v>274</v>
      </c>
      <c r="BD2552" s="162">
        <v>0</v>
      </c>
      <c r="BE2552" s="159">
        <v>1100</v>
      </c>
      <c r="BF2552" s="159">
        <v>1100</v>
      </c>
      <c r="BG2552" s="159">
        <v>27500</v>
      </c>
    </row>
    <row r="2553" ht="28.05" customHeight="1" spans="1:59">
      <c r="A2553" s="149"/>
      <c r="B2553" s="149"/>
      <c r="C2553" s="149"/>
      <c r="D2553" s="149" t="s">
        <v>3726</v>
      </c>
      <c r="E2553" s="340" t="s">
        <v>11582</v>
      </c>
      <c r="F2553" s="149" t="s">
        <v>3726</v>
      </c>
      <c r="G2553" s="149" t="s">
        <v>11583</v>
      </c>
      <c r="H2553" s="149" t="s">
        <v>11584</v>
      </c>
      <c r="I2553" s="149" t="s">
        <v>11585</v>
      </c>
      <c r="J2553" s="149" t="s">
        <v>11586</v>
      </c>
      <c r="K2553" s="149"/>
      <c r="L2553" s="149" t="s">
        <v>262</v>
      </c>
      <c r="M2553" s="149"/>
      <c r="N2553" s="149" t="s">
        <v>263</v>
      </c>
      <c r="O2553" s="149" t="s">
        <v>214</v>
      </c>
      <c r="P2553" s="149" t="s">
        <v>53</v>
      </c>
      <c r="Q2553" s="149"/>
      <c r="R2553" s="149" t="s">
        <v>296</v>
      </c>
      <c r="S2553" s="149" t="s">
        <v>289</v>
      </c>
      <c r="T2553" s="149" t="s">
        <v>11473</v>
      </c>
      <c r="U2553" s="149" t="s">
        <v>267</v>
      </c>
      <c r="V2553" s="149"/>
      <c r="W2553" s="149"/>
      <c r="X2553" s="149" t="s">
        <v>336</v>
      </c>
      <c r="Y2553" s="149"/>
      <c r="Z2553" s="149"/>
      <c r="AA2553" s="149"/>
      <c r="AB2553" s="149" t="s">
        <v>269</v>
      </c>
      <c r="AC2553" s="149" t="s">
        <v>318</v>
      </c>
      <c r="AD2553" s="149" t="s">
        <v>11473</v>
      </c>
      <c r="AE2553" s="149" t="s">
        <v>271</v>
      </c>
      <c r="AF2553" s="149"/>
      <c r="AG2553" s="149" t="s">
        <v>1098</v>
      </c>
      <c r="AH2553" s="149" t="s">
        <v>273</v>
      </c>
      <c r="AI2553" s="158">
        <v>96</v>
      </c>
      <c r="AJ2553" s="149"/>
      <c r="AK2553" s="159" t="s">
        <v>274</v>
      </c>
      <c r="AL2553" s="159" t="s">
        <v>274</v>
      </c>
      <c r="AM2553" s="149" t="s">
        <v>274</v>
      </c>
      <c r="AN2553" s="160">
        <v>4</v>
      </c>
      <c r="AO2553" s="149"/>
      <c r="AP2553" s="149" t="s">
        <v>274</v>
      </c>
      <c r="AQ2553" s="149" t="s">
        <v>275</v>
      </c>
      <c r="AR2553" s="158">
        <v>1</v>
      </c>
      <c r="AS2553" s="149" t="s">
        <v>275</v>
      </c>
      <c r="AT2553" s="149" t="s">
        <v>276</v>
      </c>
      <c r="AU2553" s="161">
        <v>1</v>
      </c>
      <c r="AV2553" s="159">
        <v>21000</v>
      </c>
      <c r="AW2553" s="159">
        <v>840</v>
      </c>
      <c r="AX2553" s="149" t="s">
        <v>274</v>
      </c>
      <c r="AY2553" s="162">
        <v>0</v>
      </c>
      <c r="AZ2553" s="162" t="s">
        <v>274</v>
      </c>
      <c r="BA2553" s="162">
        <v>0</v>
      </c>
      <c r="BB2553" s="159">
        <v>20160</v>
      </c>
      <c r="BC2553" s="162" t="s">
        <v>274</v>
      </c>
      <c r="BD2553" s="162">
        <v>0</v>
      </c>
      <c r="BE2553" s="159">
        <v>840</v>
      </c>
      <c r="BF2553" s="159">
        <v>840</v>
      </c>
      <c r="BG2553" s="159">
        <v>21000</v>
      </c>
    </row>
    <row r="2554" ht="28.05" customHeight="1" spans="1:59">
      <c r="A2554" s="149"/>
      <c r="B2554" s="149"/>
      <c r="C2554" s="149"/>
      <c r="D2554" s="149" t="s">
        <v>3726</v>
      </c>
      <c r="E2554" s="340" t="s">
        <v>11587</v>
      </c>
      <c r="F2554" s="149" t="s">
        <v>3726</v>
      </c>
      <c r="G2554" s="149" t="s">
        <v>11588</v>
      </c>
      <c r="H2554" s="149" t="s">
        <v>11589</v>
      </c>
      <c r="I2554" s="149" t="s">
        <v>11590</v>
      </c>
      <c r="J2554" s="149" t="s">
        <v>11591</v>
      </c>
      <c r="K2554" s="149"/>
      <c r="L2554" s="149" t="s">
        <v>262</v>
      </c>
      <c r="M2554" s="149"/>
      <c r="N2554" s="149" t="s">
        <v>263</v>
      </c>
      <c r="O2554" s="149" t="s">
        <v>214</v>
      </c>
      <c r="P2554" s="149" t="s">
        <v>53</v>
      </c>
      <c r="Q2554" s="149"/>
      <c r="R2554" s="149" t="s">
        <v>296</v>
      </c>
      <c r="S2554" s="149" t="s">
        <v>289</v>
      </c>
      <c r="T2554" s="149" t="s">
        <v>11473</v>
      </c>
      <c r="U2554" s="149" t="s">
        <v>267</v>
      </c>
      <c r="V2554" s="149"/>
      <c r="W2554" s="149"/>
      <c r="X2554" s="149" t="s">
        <v>336</v>
      </c>
      <c r="Y2554" s="149"/>
      <c r="Z2554" s="149"/>
      <c r="AA2554" s="149"/>
      <c r="AB2554" s="149" t="s">
        <v>269</v>
      </c>
      <c r="AC2554" s="149" t="s">
        <v>318</v>
      </c>
      <c r="AD2554" s="149" t="s">
        <v>11473</v>
      </c>
      <c r="AE2554" s="149" t="s">
        <v>271</v>
      </c>
      <c r="AF2554" s="149"/>
      <c r="AG2554" s="149" t="s">
        <v>1098</v>
      </c>
      <c r="AH2554" s="149" t="s">
        <v>273</v>
      </c>
      <c r="AI2554" s="158">
        <v>96</v>
      </c>
      <c r="AJ2554" s="149"/>
      <c r="AK2554" s="159" t="s">
        <v>274</v>
      </c>
      <c r="AL2554" s="159" t="s">
        <v>274</v>
      </c>
      <c r="AM2554" s="149" t="s">
        <v>274</v>
      </c>
      <c r="AN2554" s="160">
        <v>4</v>
      </c>
      <c r="AO2554" s="149"/>
      <c r="AP2554" s="149" t="s">
        <v>274</v>
      </c>
      <c r="AQ2554" s="149" t="s">
        <v>275</v>
      </c>
      <c r="AR2554" s="158">
        <v>1</v>
      </c>
      <c r="AS2554" s="149" t="s">
        <v>275</v>
      </c>
      <c r="AT2554" s="149" t="s">
        <v>276</v>
      </c>
      <c r="AU2554" s="161">
        <v>1</v>
      </c>
      <c r="AV2554" s="159">
        <v>23000</v>
      </c>
      <c r="AW2554" s="159">
        <v>920</v>
      </c>
      <c r="AX2554" s="149" t="s">
        <v>274</v>
      </c>
      <c r="AY2554" s="162">
        <v>0</v>
      </c>
      <c r="AZ2554" s="162" t="s">
        <v>274</v>
      </c>
      <c r="BA2554" s="162">
        <v>0</v>
      </c>
      <c r="BB2554" s="159">
        <v>22080</v>
      </c>
      <c r="BC2554" s="162" t="s">
        <v>274</v>
      </c>
      <c r="BD2554" s="162">
        <v>0</v>
      </c>
      <c r="BE2554" s="159">
        <v>920</v>
      </c>
      <c r="BF2554" s="159">
        <v>920</v>
      </c>
      <c r="BG2554" s="159">
        <v>23000</v>
      </c>
    </row>
    <row r="2555" ht="28.05" customHeight="1" spans="1:59">
      <c r="A2555" s="149"/>
      <c r="B2555" s="149"/>
      <c r="C2555" s="149"/>
      <c r="D2555" s="149" t="s">
        <v>3726</v>
      </c>
      <c r="E2555" s="340" t="s">
        <v>11592</v>
      </c>
      <c r="F2555" s="149" t="s">
        <v>3726</v>
      </c>
      <c r="G2555" s="149" t="s">
        <v>11593</v>
      </c>
      <c r="H2555" s="149" t="s">
        <v>11594</v>
      </c>
      <c r="I2555" s="149"/>
      <c r="J2555" s="149" t="s">
        <v>11595</v>
      </c>
      <c r="K2555" s="149"/>
      <c r="L2555" s="149" t="s">
        <v>262</v>
      </c>
      <c r="M2555" s="149"/>
      <c r="N2555" s="149" t="s">
        <v>263</v>
      </c>
      <c r="O2555" s="149" t="s">
        <v>214</v>
      </c>
      <c r="P2555" s="149" t="s">
        <v>53</v>
      </c>
      <c r="Q2555" s="149"/>
      <c r="R2555" s="149" t="s">
        <v>296</v>
      </c>
      <c r="S2555" s="149" t="s">
        <v>289</v>
      </c>
      <c r="T2555" s="149" t="s">
        <v>11473</v>
      </c>
      <c r="U2555" s="149" t="s">
        <v>267</v>
      </c>
      <c r="V2555" s="149"/>
      <c r="W2555" s="149"/>
      <c r="X2555" s="149" t="s">
        <v>336</v>
      </c>
      <c r="Y2555" s="149"/>
      <c r="Z2555" s="149"/>
      <c r="AA2555" s="149"/>
      <c r="AB2555" s="149" t="s">
        <v>269</v>
      </c>
      <c r="AC2555" s="149" t="s">
        <v>318</v>
      </c>
      <c r="AD2555" s="149" t="s">
        <v>11473</v>
      </c>
      <c r="AE2555" s="149" t="s">
        <v>271</v>
      </c>
      <c r="AF2555" s="149"/>
      <c r="AG2555" s="149" t="s">
        <v>1098</v>
      </c>
      <c r="AH2555" s="149" t="s">
        <v>273</v>
      </c>
      <c r="AI2555" s="158">
        <v>96</v>
      </c>
      <c r="AJ2555" s="149"/>
      <c r="AK2555" s="159" t="s">
        <v>274</v>
      </c>
      <c r="AL2555" s="159" t="s">
        <v>274</v>
      </c>
      <c r="AM2555" s="149" t="s">
        <v>274</v>
      </c>
      <c r="AN2555" s="160">
        <v>4</v>
      </c>
      <c r="AO2555" s="149"/>
      <c r="AP2555" s="149" t="s">
        <v>274</v>
      </c>
      <c r="AQ2555" s="149" t="s">
        <v>275</v>
      </c>
      <c r="AR2555" s="158">
        <v>1</v>
      </c>
      <c r="AS2555" s="149" t="s">
        <v>275</v>
      </c>
      <c r="AT2555" s="149" t="s">
        <v>276</v>
      </c>
      <c r="AU2555" s="161">
        <v>1</v>
      </c>
      <c r="AV2555" s="159">
        <v>90100</v>
      </c>
      <c r="AW2555" s="159">
        <v>3604</v>
      </c>
      <c r="AX2555" s="149" t="s">
        <v>274</v>
      </c>
      <c r="AY2555" s="162">
        <v>0</v>
      </c>
      <c r="AZ2555" s="162" t="s">
        <v>274</v>
      </c>
      <c r="BA2555" s="162">
        <v>0</v>
      </c>
      <c r="BB2555" s="159">
        <v>86496</v>
      </c>
      <c r="BC2555" s="162" t="s">
        <v>274</v>
      </c>
      <c r="BD2555" s="162">
        <v>0</v>
      </c>
      <c r="BE2555" s="159">
        <v>3604</v>
      </c>
      <c r="BF2555" s="159">
        <v>3604</v>
      </c>
      <c r="BG2555" s="159">
        <v>90100</v>
      </c>
    </row>
    <row r="2556" ht="28.05" customHeight="1" spans="1:59">
      <c r="A2556" s="149"/>
      <c r="B2556" s="149"/>
      <c r="C2556" s="149"/>
      <c r="D2556" s="149" t="s">
        <v>3726</v>
      </c>
      <c r="E2556" s="340" t="s">
        <v>11596</v>
      </c>
      <c r="F2556" s="149" t="s">
        <v>3726</v>
      </c>
      <c r="G2556" s="149" t="s">
        <v>11597</v>
      </c>
      <c r="H2556" s="149" t="s">
        <v>158</v>
      </c>
      <c r="I2556" s="149" t="s">
        <v>11598</v>
      </c>
      <c r="J2556" s="149" t="s">
        <v>11599</v>
      </c>
      <c r="K2556" s="149"/>
      <c r="L2556" s="149" t="s">
        <v>262</v>
      </c>
      <c r="M2556" s="149"/>
      <c r="N2556" s="149" t="s">
        <v>263</v>
      </c>
      <c r="O2556" s="149" t="s">
        <v>214</v>
      </c>
      <c r="P2556" s="149" t="s">
        <v>53</v>
      </c>
      <c r="Q2556" s="149"/>
      <c r="R2556" s="149" t="s">
        <v>333</v>
      </c>
      <c r="S2556" s="149" t="s">
        <v>289</v>
      </c>
      <c r="T2556" s="149" t="s">
        <v>11600</v>
      </c>
      <c r="U2556" s="149" t="s">
        <v>267</v>
      </c>
      <c r="V2556" s="149"/>
      <c r="W2556" s="149"/>
      <c r="X2556" s="149" t="s">
        <v>336</v>
      </c>
      <c r="Y2556" s="149"/>
      <c r="Z2556" s="149"/>
      <c r="AA2556" s="149"/>
      <c r="AB2556" s="149" t="s">
        <v>269</v>
      </c>
      <c r="AC2556" s="149" t="s">
        <v>318</v>
      </c>
      <c r="AD2556" s="149" t="s">
        <v>11600</v>
      </c>
      <c r="AE2556" s="149" t="s">
        <v>271</v>
      </c>
      <c r="AF2556" s="149"/>
      <c r="AG2556" s="149" t="s">
        <v>1098</v>
      </c>
      <c r="AH2556" s="149" t="s">
        <v>273</v>
      </c>
      <c r="AI2556" s="158">
        <v>96</v>
      </c>
      <c r="AJ2556" s="149"/>
      <c r="AK2556" s="159" t="s">
        <v>274</v>
      </c>
      <c r="AL2556" s="159" t="s">
        <v>274</v>
      </c>
      <c r="AM2556" s="149" t="s">
        <v>274</v>
      </c>
      <c r="AN2556" s="160">
        <v>4</v>
      </c>
      <c r="AO2556" s="149"/>
      <c r="AP2556" s="149" t="s">
        <v>274</v>
      </c>
      <c r="AQ2556" s="149" t="s">
        <v>275</v>
      </c>
      <c r="AR2556" s="158">
        <v>1</v>
      </c>
      <c r="AS2556" s="149" t="s">
        <v>275</v>
      </c>
      <c r="AT2556" s="149" t="s">
        <v>276</v>
      </c>
      <c r="AU2556" s="161">
        <v>1</v>
      </c>
      <c r="AV2556" s="159">
        <v>6991.45</v>
      </c>
      <c r="AW2556" s="159">
        <v>279.66</v>
      </c>
      <c r="AX2556" s="149" t="s">
        <v>274</v>
      </c>
      <c r="AY2556" s="162">
        <v>0</v>
      </c>
      <c r="AZ2556" s="162" t="s">
        <v>274</v>
      </c>
      <c r="BA2556" s="162">
        <v>0</v>
      </c>
      <c r="BB2556" s="159">
        <v>6711.79</v>
      </c>
      <c r="BC2556" s="162" t="s">
        <v>274</v>
      </c>
      <c r="BD2556" s="162">
        <v>0</v>
      </c>
      <c r="BE2556" s="159">
        <v>279.66</v>
      </c>
      <c r="BF2556" s="159">
        <v>279.66</v>
      </c>
      <c r="BG2556" s="159">
        <v>6991.45</v>
      </c>
    </row>
    <row r="2557" ht="28.05" customHeight="1" spans="1:59">
      <c r="A2557" s="149"/>
      <c r="B2557" s="149"/>
      <c r="C2557" s="149"/>
      <c r="D2557" s="149" t="s">
        <v>3726</v>
      </c>
      <c r="E2557" s="340" t="s">
        <v>11601</v>
      </c>
      <c r="F2557" s="149" t="s">
        <v>3726</v>
      </c>
      <c r="G2557" s="149" t="s">
        <v>11602</v>
      </c>
      <c r="H2557" s="149" t="s">
        <v>11603</v>
      </c>
      <c r="I2557" s="149" t="s">
        <v>11604</v>
      </c>
      <c r="J2557" s="149" t="s">
        <v>11605</v>
      </c>
      <c r="K2557" s="149"/>
      <c r="L2557" s="149" t="s">
        <v>262</v>
      </c>
      <c r="M2557" s="149"/>
      <c r="N2557" s="149" t="s">
        <v>263</v>
      </c>
      <c r="O2557" s="149" t="s">
        <v>214</v>
      </c>
      <c r="P2557" s="149" t="s">
        <v>53</v>
      </c>
      <c r="Q2557" s="149"/>
      <c r="R2557" s="149" t="s">
        <v>296</v>
      </c>
      <c r="S2557" s="149" t="s">
        <v>289</v>
      </c>
      <c r="T2557" s="149" t="s">
        <v>11473</v>
      </c>
      <c r="U2557" s="149" t="s">
        <v>267</v>
      </c>
      <c r="V2557" s="149"/>
      <c r="W2557" s="149"/>
      <c r="X2557" s="149" t="s">
        <v>336</v>
      </c>
      <c r="Y2557" s="149"/>
      <c r="Z2557" s="149"/>
      <c r="AA2557" s="149"/>
      <c r="AB2557" s="149" t="s">
        <v>269</v>
      </c>
      <c r="AC2557" s="149" t="s">
        <v>318</v>
      </c>
      <c r="AD2557" s="149" t="s">
        <v>11473</v>
      </c>
      <c r="AE2557" s="149" t="s">
        <v>271</v>
      </c>
      <c r="AF2557" s="149"/>
      <c r="AG2557" s="149" t="s">
        <v>1098</v>
      </c>
      <c r="AH2557" s="149" t="s">
        <v>273</v>
      </c>
      <c r="AI2557" s="158">
        <v>96</v>
      </c>
      <c r="AJ2557" s="149"/>
      <c r="AK2557" s="159" t="s">
        <v>274</v>
      </c>
      <c r="AL2557" s="159" t="s">
        <v>274</v>
      </c>
      <c r="AM2557" s="149" t="s">
        <v>274</v>
      </c>
      <c r="AN2557" s="160">
        <v>4</v>
      </c>
      <c r="AO2557" s="149"/>
      <c r="AP2557" s="149" t="s">
        <v>274</v>
      </c>
      <c r="AQ2557" s="149" t="s">
        <v>275</v>
      </c>
      <c r="AR2557" s="158">
        <v>1</v>
      </c>
      <c r="AS2557" s="149" t="s">
        <v>275</v>
      </c>
      <c r="AT2557" s="149" t="s">
        <v>276</v>
      </c>
      <c r="AU2557" s="161">
        <v>1</v>
      </c>
      <c r="AV2557" s="159">
        <v>14000</v>
      </c>
      <c r="AW2557" s="159">
        <v>560</v>
      </c>
      <c r="AX2557" s="149" t="s">
        <v>274</v>
      </c>
      <c r="AY2557" s="162">
        <v>0</v>
      </c>
      <c r="AZ2557" s="162" t="s">
        <v>274</v>
      </c>
      <c r="BA2557" s="162">
        <v>0</v>
      </c>
      <c r="BB2557" s="159">
        <v>13440</v>
      </c>
      <c r="BC2557" s="162" t="s">
        <v>274</v>
      </c>
      <c r="BD2557" s="162">
        <v>0</v>
      </c>
      <c r="BE2557" s="159">
        <v>560</v>
      </c>
      <c r="BF2557" s="159">
        <v>560</v>
      </c>
      <c r="BG2557" s="159">
        <v>14000</v>
      </c>
    </row>
    <row r="2558" ht="28.05" customHeight="1" spans="1:59">
      <c r="A2558" s="149"/>
      <c r="B2558" s="149"/>
      <c r="C2558" s="149"/>
      <c r="D2558" s="149" t="s">
        <v>3726</v>
      </c>
      <c r="E2558" s="340" t="s">
        <v>11606</v>
      </c>
      <c r="F2558" s="149" t="s">
        <v>3726</v>
      </c>
      <c r="G2558" s="149" t="s">
        <v>11607</v>
      </c>
      <c r="H2558" s="149" t="s">
        <v>11608</v>
      </c>
      <c r="I2558" s="149" t="s">
        <v>11609</v>
      </c>
      <c r="J2558" s="149" t="s">
        <v>11610</v>
      </c>
      <c r="K2558" s="149"/>
      <c r="L2558" s="149" t="s">
        <v>262</v>
      </c>
      <c r="M2558" s="149"/>
      <c r="N2558" s="149" t="s">
        <v>263</v>
      </c>
      <c r="O2558" s="149" t="s">
        <v>214</v>
      </c>
      <c r="P2558" s="149" t="s">
        <v>53</v>
      </c>
      <c r="Q2558" s="149"/>
      <c r="R2558" s="149" t="s">
        <v>2282</v>
      </c>
      <c r="S2558" s="149" t="s">
        <v>4813</v>
      </c>
      <c r="T2558" s="149" t="s">
        <v>11548</v>
      </c>
      <c r="U2558" s="149" t="s">
        <v>267</v>
      </c>
      <c r="V2558" s="149"/>
      <c r="W2558" s="149"/>
      <c r="X2558" s="149" t="s">
        <v>51</v>
      </c>
      <c r="Y2558" s="149"/>
      <c r="Z2558" s="149"/>
      <c r="AA2558" s="149"/>
      <c r="AB2558" s="149" t="s">
        <v>269</v>
      </c>
      <c r="AC2558" s="149" t="s">
        <v>318</v>
      </c>
      <c r="AD2558" s="149" t="s">
        <v>11548</v>
      </c>
      <c r="AE2558" s="149" t="s">
        <v>271</v>
      </c>
      <c r="AF2558" s="149"/>
      <c r="AG2558" s="149" t="s">
        <v>1098</v>
      </c>
      <c r="AH2558" s="149" t="s">
        <v>273</v>
      </c>
      <c r="AI2558" s="158">
        <v>96</v>
      </c>
      <c r="AJ2558" s="149"/>
      <c r="AK2558" s="159" t="s">
        <v>274</v>
      </c>
      <c r="AL2558" s="159" t="s">
        <v>274</v>
      </c>
      <c r="AM2558" s="149" t="s">
        <v>274</v>
      </c>
      <c r="AN2558" s="160">
        <v>4</v>
      </c>
      <c r="AO2558" s="149"/>
      <c r="AP2558" s="149" t="s">
        <v>274</v>
      </c>
      <c r="AQ2558" s="149" t="s">
        <v>275</v>
      </c>
      <c r="AR2558" s="158">
        <v>1</v>
      </c>
      <c r="AS2558" s="149" t="s">
        <v>275</v>
      </c>
      <c r="AT2558" s="149" t="s">
        <v>276</v>
      </c>
      <c r="AU2558" s="161">
        <v>1</v>
      </c>
      <c r="AV2558" s="159">
        <v>16666.67</v>
      </c>
      <c r="AW2558" s="159">
        <v>666.67</v>
      </c>
      <c r="AX2558" s="149" t="s">
        <v>274</v>
      </c>
      <c r="AY2558" s="149"/>
      <c r="AZ2558" s="162" t="s">
        <v>274</v>
      </c>
      <c r="BA2558" s="162">
        <v>0</v>
      </c>
      <c r="BB2558" s="159">
        <v>16000</v>
      </c>
      <c r="BC2558" s="162" t="s">
        <v>274</v>
      </c>
      <c r="BD2558" s="162">
        <v>0</v>
      </c>
      <c r="BE2558" s="159">
        <v>666.67</v>
      </c>
      <c r="BF2558" s="159">
        <v>666.67</v>
      </c>
      <c r="BG2558" s="159">
        <v>16666.67</v>
      </c>
    </row>
    <row r="2559" ht="28.05" customHeight="1" spans="1:59">
      <c r="A2559" s="149"/>
      <c r="B2559" s="149"/>
      <c r="C2559" s="149"/>
      <c r="D2559" s="149" t="s">
        <v>3726</v>
      </c>
      <c r="E2559" s="340" t="s">
        <v>11611</v>
      </c>
      <c r="F2559" s="149" t="s">
        <v>3726</v>
      </c>
      <c r="G2559" s="149" t="s">
        <v>11612</v>
      </c>
      <c r="H2559" s="149" t="s">
        <v>4284</v>
      </c>
      <c r="I2559" s="149" t="s">
        <v>7425</v>
      </c>
      <c r="J2559" s="149" t="s">
        <v>11613</v>
      </c>
      <c r="K2559" s="149"/>
      <c r="L2559" s="149" t="s">
        <v>262</v>
      </c>
      <c r="M2559" s="149"/>
      <c r="N2559" s="149" t="s">
        <v>263</v>
      </c>
      <c r="O2559" s="149" t="s">
        <v>214</v>
      </c>
      <c r="P2559" s="149" t="s">
        <v>53</v>
      </c>
      <c r="Q2559" s="149"/>
      <c r="R2559" s="149" t="s">
        <v>11366</v>
      </c>
      <c r="S2559" s="149" t="s">
        <v>6016</v>
      </c>
      <c r="T2559" s="149" t="s">
        <v>11367</v>
      </c>
      <c r="U2559" s="149" t="s">
        <v>267</v>
      </c>
      <c r="V2559" s="149"/>
      <c r="W2559" s="149"/>
      <c r="X2559" s="149" t="s">
        <v>336</v>
      </c>
      <c r="Y2559" s="149"/>
      <c r="Z2559" s="149"/>
      <c r="AA2559" s="149"/>
      <c r="AB2559" s="149" t="s">
        <v>269</v>
      </c>
      <c r="AC2559" s="149" t="s">
        <v>270</v>
      </c>
      <c r="AD2559" s="149" t="s">
        <v>11367</v>
      </c>
      <c r="AE2559" s="149" t="s">
        <v>271</v>
      </c>
      <c r="AF2559" s="149"/>
      <c r="AG2559" s="149" t="s">
        <v>1098</v>
      </c>
      <c r="AH2559" s="149" t="s">
        <v>273</v>
      </c>
      <c r="AI2559" s="158">
        <v>77</v>
      </c>
      <c r="AJ2559" s="149"/>
      <c r="AK2559" s="159" t="s">
        <v>274</v>
      </c>
      <c r="AL2559" s="159" t="s">
        <v>274</v>
      </c>
      <c r="AM2559" s="149" t="s">
        <v>274</v>
      </c>
      <c r="AN2559" s="160">
        <v>4</v>
      </c>
      <c r="AO2559" s="149"/>
      <c r="AP2559" s="149" t="s">
        <v>274</v>
      </c>
      <c r="AQ2559" s="149" t="s">
        <v>275</v>
      </c>
      <c r="AR2559" s="158">
        <v>1</v>
      </c>
      <c r="AS2559" s="149" t="s">
        <v>275</v>
      </c>
      <c r="AT2559" s="149" t="s">
        <v>276</v>
      </c>
      <c r="AU2559" s="161">
        <v>1</v>
      </c>
      <c r="AV2559" s="159">
        <v>5044.25</v>
      </c>
      <c r="AW2559" s="159">
        <v>201.77</v>
      </c>
      <c r="AX2559" s="149" t="s">
        <v>274</v>
      </c>
      <c r="AY2559" s="159">
        <v>52.64</v>
      </c>
      <c r="AZ2559" s="159">
        <v>52.64</v>
      </c>
      <c r="BA2559" s="159">
        <v>210.56</v>
      </c>
      <c r="BB2559" s="159">
        <v>3842.24</v>
      </c>
      <c r="BC2559" s="162" t="s">
        <v>274</v>
      </c>
      <c r="BD2559" s="162">
        <v>0</v>
      </c>
      <c r="BE2559" s="159">
        <v>1202.01</v>
      </c>
      <c r="BF2559" s="159">
        <v>1202.01</v>
      </c>
      <c r="BG2559" s="159">
        <v>5044.25</v>
      </c>
    </row>
    <row r="2560" ht="28.05" customHeight="1" spans="1:59">
      <c r="A2560" s="149"/>
      <c r="B2560" s="149"/>
      <c r="C2560" s="149"/>
      <c r="D2560" s="149" t="s">
        <v>3726</v>
      </c>
      <c r="E2560" s="340" t="s">
        <v>11614</v>
      </c>
      <c r="F2560" s="149" t="s">
        <v>3726</v>
      </c>
      <c r="G2560" s="149" t="s">
        <v>11615</v>
      </c>
      <c r="H2560" s="149" t="s">
        <v>11616</v>
      </c>
      <c r="I2560" s="149" t="s">
        <v>11617</v>
      </c>
      <c r="J2560" s="149" t="s">
        <v>11618</v>
      </c>
      <c r="K2560" s="149"/>
      <c r="L2560" s="149" t="s">
        <v>287</v>
      </c>
      <c r="M2560" s="149"/>
      <c r="N2560" s="149" t="s">
        <v>263</v>
      </c>
      <c r="O2560" s="149" t="s">
        <v>214</v>
      </c>
      <c r="P2560" s="149" t="s">
        <v>53</v>
      </c>
      <c r="Q2560" s="149"/>
      <c r="R2560" s="149" t="s">
        <v>11619</v>
      </c>
      <c r="S2560" s="149" t="s">
        <v>6852</v>
      </c>
      <c r="T2560" s="149" t="s">
        <v>414</v>
      </c>
      <c r="U2560" s="149" t="s">
        <v>267</v>
      </c>
      <c r="V2560" s="149"/>
      <c r="W2560" s="149"/>
      <c r="X2560" s="149" t="s">
        <v>336</v>
      </c>
      <c r="Y2560" s="149"/>
      <c r="Z2560" s="149"/>
      <c r="AA2560" s="149"/>
      <c r="AB2560" s="149" t="s">
        <v>269</v>
      </c>
      <c r="AC2560" s="149" t="s">
        <v>270</v>
      </c>
      <c r="AD2560" s="149" t="s">
        <v>414</v>
      </c>
      <c r="AE2560" s="149" t="s">
        <v>271</v>
      </c>
      <c r="AF2560" s="149"/>
      <c r="AG2560" s="149" t="s">
        <v>1098</v>
      </c>
      <c r="AH2560" s="149" t="s">
        <v>273</v>
      </c>
      <c r="AI2560" s="158">
        <v>21</v>
      </c>
      <c r="AJ2560" s="149"/>
      <c r="AK2560" s="159" t="s">
        <v>274</v>
      </c>
      <c r="AL2560" s="159" t="s">
        <v>274</v>
      </c>
      <c r="AM2560" s="149" t="s">
        <v>274</v>
      </c>
      <c r="AN2560" s="160">
        <v>4</v>
      </c>
      <c r="AO2560" s="149"/>
      <c r="AP2560" s="149" t="s">
        <v>274</v>
      </c>
      <c r="AQ2560" s="149" t="s">
        <v>275</v>
      </c>
      <c r="AR2560" s="158">
        <v>1</v>
      </c>
      <c r="AS2560" s="149" t="s">
        <v>275</v>
      </c>
      <c r="AT2560" s="149" t="s">
        <v>276</v>
      </c>
      <c r="AU2560" s="161">
        <v>1</v>
      </c>
      <c r="AV2560" s="159">
        <v>66371.68</v>
      </c>
      <c r="AW2560" s="159">
        <v>2654.87</v>
      </c>
      <c r="AX2560" s="149" t="s">
        <v>274</v>
      </c>
      <c r="AY2560" s="159">
        <v>663.72</v>
      </c>
      <c r="AZ2560" s="159">
        <v>663.72</v>
      </c>
      <c r="BA2560" s="159">
        <v>2654.88</v>
      </c>
      <c r="BB2560" s="159">
        <v>13938.12</v>
      </c>
      <c r="BC2560" s="162" t="s">
        <v>274</v>
      </c>
      <c r="BD2560" s="162">
        <v>0</v>
      </c>
      <c r="BE2560" s="159">
        <v>52433.56</v>
      </c>
      <c r="BF2560" s="159">
        <v>52433.56</v>
      </c>
      <c r="BG2560" s="159">
        <v>66371.68</v>
      </c>
    </row>
    <row r="2561" ht="28.05" customHeight="1" spans="1:59">
      <c r="A2561" s="149"/>
      <c r="B2561" s="149"/>
      <c r="C2561" s="149"/>
      <c r="D2561" s="149" t="s">
        <v>3726</v>
      </c>
      <c r="E2561" s="340" t="s">
        <v>11620</v>
      </c>
      <c r="F2561" s="149" t="s">
        <v>3726</v>
      </c>
      <c r="G2561" s="149" t="s">
        <v>11621</v>
      </c>
      <c r="H2561" s="149" t="s">
        <v>4689</v>
      </c>
      <c r="I2561" s="149" t="s">
        <v>11622</v>
      </c>
      <c r="J2561" s="149" t="s">
        <v>11623</v>
      </c>
      <c r="K2561" s="149"/>
      <c r="L2561" s="149" t="s">
        <v>287</v>
      </c>
      <c r="M2561" s="149"/>
      <c r="N2561" s="149" t="s">
        <v>263</v>
      </c>
      <c r="O2561" s="149" t="s">
        <v>214</v>
      </c>
      <c r="P2561" s="149" t="s">
        <v>53</v>
      </c>
      <c r="Q2561" s="149"/>
      <c r="R2561" s="149" t="s">
        <v>3921</v>
      </c>
      <c r="S2561" s="149" t="s">
        <v>4131</v>
      </c>
      <c r="T2561" s="149" t="s">
        <v>3699</v>
      </c>
      <c r="U2561" s="149" t="s">
        <v>267</v>
      </c>
      <c r="V2561" s="149"/>
      <c r="W2561" s="149"/>
      <c r="X2561" s="149" t="s">
        <v>336</v>
      </c>
      <c r="Y2561" s="149"/>
      <c r="Z2561" s="149"/>
      <c r="AA2561" s="149"/>
      <c r="AB2561" s="149" t="s">
        <v>269</v>
      </c>
      <c r="AC2561" s="149" t="s">
        <v>270</v>
      </c>
      <c r="AD2561" s="149" t="s">
        <v>3699</v>
      </c>
      <c r="AE2561" s="149" t="s">
        <v>271</v>
      </c>
      <c r="AF2561" s="149"/>
      <c r="AG2561" s="149" t="s">
        <v>1098</v>
      </c>
      <c r="AH2561" s="149" t="s">
        <v>273</v>
      </c>
      <c r="AI2561" s="158">
        <v>67</v>
      </c>
      <c r="AJ2561" s="149"/>
      <c r="AK2561" s="159" t="s">
        <v>274</v>
      </c>
      <c r="AL2561" s="159" t="s">
        <v>274</v>
      </c>
      <c r="AM2561" s="149" t="s">
        <v>274</v>
      </c>
      <c r="AN2561" s="160">
        <v>4</v>
      </c>
      <c r="AO2561" s="149"/>
      <c r="AP2561" s="149" t="s">
        <v>274</v>
      </c>
      <c r="AQ2561" s="149" t="s">
        <v>275</v>
      </c>
      <c r="AR2561" s="158">
        <v>1</v>
      </c>
      <c r="AS2561" s="149" t="s">
        <v>275</v>
      </c>
      <c r="AT2561" s="149" t="s">
        <v>276</v>
      </c>
      <c r="AU2561" s="161">
        <v>1</v>
      </c>
      <c r="AV2561" s="159">
        <v>4310.34</v>
      </c>
      <c r="AW2561" s="159">
        <v>172.41</v>
      </c>
      <c r="AX2561" s="149" t="s">
        <v>274</v>
      </c>
      <c r="AY2561" s="159">
        <v>44.42</v>
      </c>
      <c r="AZ2561" s="159">
        <v>44.42</v>
      </c>
      <c r="BA2561" s="159">
        <v>177.68</v>
      </c>
      <c r="BB2561" s="159">
        <v>2849.88</v>
      </c>
      <c r="BC2561" s="162" t="s">
        <v>274</v>
      </c>
      <c r="BD2561" s="162">
        <v>0</v>
      </c>
      <c r="BE2561" s="159">
        <v>1460.46</v>
      </c>
      <c r="BF2561" s="159">
        <v>1460.46</v>
      </c>
      <c r="BG2561" s="159">
        <v>4310.34</v>
      </c>
    </row>
    <row r="2562" ht="28.05" customHeight="1" spans="1:59">
      <c r="A2562" s="149"/>
      <c r="B2562" s="149"/>
      <c r="C2562" s="149"/>
      <c r="D2562" s="149" t="s">
        <v>3726</v>
      </c>
      <c r="E2562" s="340" t="s">
        <v>11624</v>
      </c>
      <c r="F2562" s="149" t="s">
        <v>3726</v>
      </c>
      <c r="G2562" s="149" t="s">
        <v>11625</v>
      </c>
      <c r="H2562" s="149" t="s">
        <v>4689</v>
      </c>
      <c r="I2562" s="149" t="s">
        <v>11622</v>
      </c>
      <c r="J2562" s="149" t="s">
        <v>11626</v>
      </c>
      <c r="K2562" s="149"/>
      <c r="L2562" s="149" t="s">
        <v>287</v>
      </c>
      <c r="M2562" s="149"/>
      <c r="N2562" s="149" t="s">
        <v>263</v>
      </c>
      <c r="O2562" s="149" t="s">
        <v>214</v>
      </c>
      <c r="P2562" s="149" t="s">
        <v>53</v>
      </c>
      <c r="Q2562" s="149"/>
      <c r="R2562" s="149" t="s">
        <v>3921</v>
      </c>
      <c r="S2562" s="149" t="s">
        <v>4131</v>
      </c>
      <c r="T2562" s="149" t="s">
        <v>3699</v>
      </c>
      <c r="U2562" s="149" t="s">
        <v>267</v>
      </c>
      <c r="V2562" s="149"/>
      <c r="W2562" s="149"/>
      <c r="X2562" s="149" t="s">
        <v>336</v>
      </c>
      <c r="Y2562" s="149"/>
      <c r="Z2562" s="149"/>
      <c r="AA2562" s="149"/>
      <c r="AB2562" s="149" t="s">
        <v>269</v>
      </c>
      <c r="AC2562" s="149" t="s">
        <v>270</v>
      </c>
      <c r="AD2562" s="149" t="s">
        <v>3699</v>
      </c>
      <c r="AE2562" s="149" t="s">
        <v>271</v>
      </c>
      <c r="AF2562" s="149"/>
      <c r="AG2562" s="149" t="s">
        <v>1098</v>
      </c>
      <c r="AH2562" s="149" t="s">
        <v>273</v>
      </c>
      <c r="AI2562" s="158">
        <v>67</v>
      </c>
      <c r="AJ2562" s="149"/>
      <c r="AK2562" s="159" t="s">
        <v>274</v>
      </c>
      <c r="AL2562" s="159" t="s">
        <v>274</v>
      </c>
      <c r="AM2562" s="149" t="s">
        <v>274</v>
      </c>
      <c r="AN2562" s="160">
        <v>4</v>
      </c>
      <c r="AO2562" s="149"/>
      <c r="AP2562" s="149" t="s">
        <v>274</v>
      </c>
      <c r="AQ2562" s="149" t="s">
        <v>275</v>
      </c>
      <c r="AR2562" s="158">
        <v>1</v>
      </c>
      <c r="AS2562" s="149" t="s">
        <v>275</v>
      </c>
      <c r="AT2562" s="149" t="s">
        <v>276</v>
      </c>
      <c r="AU2562" s="161">
        <v>1</v>
      </c>
      <c r="AV2562" s="159">
        <v>4310.34</v>
      </c>
      <c r="AW2562" s="159">
        <v>172.41</v>
      </c>
      <c r="AX2562" s="149" t="s">
        <v>274</v>
      </c>
      <c r="AY2562" s="159">
        <v>44.42</v>
      </c>
      <c r="AZ2562" s="159">
        <v>44.42</v>
      </c>
      <c r="BA2562" s="159">
        <v>177.68</v>
      </c>
      <c r="BB2562" s="159">
        <v>2849.88</v>
      </c>
      <c r="BC2562" s="162" t="s">
        <v>274</v>
      </c>
      <c r="BD2562" s="162">
        <v>0</v>
      </c>
      <c r="BE2562" s="159">
        <v>1460.46</v>
      </c>
      <c r="BF2562" s="159">
        <v>1460.46</v>
      </c>
      <c r="BG2562" s="159">
        <v>4310.34</v>
      </c>
    </row>
    <row r="2563" ht="28.05" customHeight="1" spans="1:59">
      <c r="A2563" s="149"/>
      <c r="B2563" s="149"/>
      <c r="C2563" s="149"/>
      <c r="D2563" s="149" t="s">
        <v>3726</v>
      </c>
      <c r="E2563" s="340" t="s">
        <v>11627</v>
      </c>
      <c r="F2563" s="149" t="s">
        <v>3726</v>
      </c>
      <c r="G2563" s="149" t="s">
        <v>11628</v>
      </c>
      <c r="H2563" s="149" t="s">
        <v>4689</v>
      </c>
      <c r="I2563" s="149" t="s">
        <v>11622</v>
      </c>
      <c r="J2563" s="149" t="s">
        <v>11629</v>
      </c>
      <c r="K2563" s="149"/>
      <c r="L2563" s="149" t="s">
        <v>287</v>
      </c>
      <c r="M2563" s="149"/>
      <c r="N2563" s="149" t="s">
        <v>263</v>
      </c>
      <c r="O2563" s="149" t="s">
        <v>214</v>
      </c>
      <c r="P2563" s="149" t="s">
        <v>53</v>
      </c>
      <c r="Q2563" s="149"/>
      <c r="R2563" s="149" t="s">
        <v>3921</v>
      </c>
      <c r="S2563" s="149" t="s">
        <v>4131</v>
      </c>
      <c r="T2563" s="149" t="s">
        <v>3699</v>
      </c>
      <c r="U2563" s="149" t="s">
        <v>267</v>
      </c>
      <c r="V2563" s="149"/>
      <c r="W2563" s="149"/>
      <c r="X2563" s="149" t="s">
        <v>336</v>
      </c>
      <c r="Y2563" s="149"/>
      <c r="Z2563" s="149"/>
      <c r="AA2563" s="149"/>
      <c r="AB2563" s="149" t="s">
        <v>269</v>
      </c>
      <c r="AC2563" s="149" t="s">
        <v>270</v>
      </c>
      <c r="AD2563" s="149" t="s">
        <v>3699</v>
      </c>
      <c r="AE2563" s="149" t="s">
        <v>271</v>
      </c>
      <c r="AF2563" s="149"/>
      <c r="AG2563" s="149" t="s">
        <v>1098</v>
      </c>
      <c r="AH2563" s="149" t="s">
        <v>273</v>
      </c>
      <c r="AI2563" s="158">
        <v>67</v>
      </c>
      <c r="AJ2563" s="149"/>
      <c r="AK2563" s="159" t="s">
        <v>274</v>
      </c>
      <c r="AL2563" s="159" t="s">
        <v>274</v>
      </c>
      <c r="AM2563" s="149" t="s">
        <v>274</v>
      </c>
      <c r="AN2563" s="160">
        <v>4</v>
      </c>
      <c r="AO2563" s="149"/>
      <c r="AP2563" s="149" t="s">
        <v>274</v>
      </c>
      <c r="AQ2563" s="149" t="s">
        <v>275</v>
      </c>
      <c r="AR2563" s="158">
        <v>1</v>
      </c>
      <c r="AS2563" s="149" t="s">
        <v>275</v>
      </c>
      <c r="AT2563" s="149" t="s">
        <v>276</v>
      </c>
      <c r="AU2563" s="161">
        <v>1</v>
      </c>
      <c r="AV2563" s="159">
        <v>4310.34</v>
      </c>
      <c r="AW2563" s="159">
        <v>172.41</v>
      </c>
      <c r="AX2563" s="149" t="s">
        <v>274</v>
      </c>
      <c r="AY2563" s="159">
        <v>44.42</v>
      </c>
      <c r="AZ2563" s="159">
        <v>44.42</v>
      </c>
      <c r="BA2563" s="159">
        <v>177.68</v>
      </c>
      <c r="BB2563" s="159">
        <v>2849.88</v>
      </c>
      <c r="BC2563" s="162" t="s">
        <v>274</v>
      </c>
      <c r="BD2563" s="162">
        <v>0</v>
      </c>
      <c r="BE2563" s="159">
        <v>1460.46</v>
      </c>
      <c r="BF2563" s="159">
        <v>1460.46</v>
      </c>
      <c r="BG2563" s="159">
        <v>4310.34</v>
      </c>
    </row>
    <row r="2564" ht="28.05" customHeight="1" spans="1:59">
      <c r="A2564" s="149"/>
      <c r="B2564" s="149"/>
      <c r="C2564" s="149"/>
      <c r="D2564" s="149" t="s">
        <v>3726</v>
      </c>
      <c r="E2564" s="340" t="s">
        <v>11630</v>
      </c>
      <c r="F2564" s="149" t="s">
        <v>3726</v>
      </c>
      <c r="G2564" s="149" t="s">
        <v>11631</v>
      </c>
      <c r="H2564" s="149" t="s">
        <v>11632</v>
      </c>
      <c r="I2564" s="149" t="s">
        <v>11633</v>
      </c>
      <c r="J2564" s="149" t="s">
        <v>11634</v>
      </c>
      <c r="K2564" s="149"/>
      <c r="L2564" s="149" t="s">
        <v>262</v>
      </c>
      <c r="M2564" s="149"/>
      <c r="N2564" s="149" t="s">
        <v>263</v>
      </c>
      <c r="O2564" s="149" t="s">
        <v>214</v>
      </c>
      <c r="P2564" s="149" t="s">
        <v>53</v>
      </c>
      <c r="Q2564" s="149"/>
      <c r="R2564" s="149" t="s">
        <v>2282</v>
      </c>
      <c r="S2564" s="149" t="s">
        <v>4813</v>
      </c>
      <c r="T2564" s="149" t="s">
        <v>11548</v>
      </c>
      <c r="U2564" s="149" t="s">
        <v>267</v>
      </c>
      <c r="V2564" s="149"/>
      <c r="W2564" s="149"/>
      <c r="X2564" s="149" t="s">
        <v>51</v>
      </c>
      <c r="Y2564" s="149"/>
      <c r="Z2564" s="149"/>
      <c r="AA2564" s="149"/>
      <c r="AB2564" s="149" t="s">
        <v>269</v>
      </c>
      <c r="AC2564" s="149" t="s">
        <v>318</v>
      </c>
      <c r="AD2564" s="149" t="s">
        <v>11548</v>
      </c>
      <c r="AE2564" s="149" t="s">
        <v>271</v>
      </c>
      <c r="AF2564" s="149"/>
      <c r="AG2564" s="149" t="s">
        <v>1098</v>
      </c>
      <c r="AH2564" s="149" t="s">
        <v>273</v>
      </c>
      <c r="AI2564" s="158">
        <v>96</v>
      </c>
      <c r="AJ2564" s="149"/>
      <c r="AK2564" s="159" t="s">
        <v>274</v>
      </c>
      <c r="AL2564" s="159" t="s">
        <v>274</v>
      </c>
      <c r="AM2564" s="149" t="s">
        <v>274</v>
      </c>
      <c r="AN2564" s="160">
        <v>4</v>
      </c>
      <c r="AO2564" s="149"/>
      <c r="AP2564" s="149" t="s">
        <v>274</v>
      </c>
      <c r="AQ2564" s="149" t="s">
        <v>275</v>
      </c>
      <c r="AR2564" s="158">
        <v>1</v>
      </c>
      <c r="AS2564" s="149" t="s">
        <v>275</v>
      </c>
      <c r="AT2564" s="149" t="s">
        <v>276</v>
      </c>
      <c r="AU2564" s="161">
        <v>1</v>
      </c>
      <c r="AV2564" s="159">
        <v>2564.1</v>
      </c>
      <c r="AW2564" s="159">
        <v>102.56</v>
      </c>
      <c r="AX2564" s="149" t="s">
        <v>274</v>
      </c>
      <c r="AY2564" s="149"/>
      <c r="AZ2564" s="162" t="s">
        <v>274</v>
      </c>
      <c r="BA2564" s="162">
        <v>0</v>
      </c>
      <c r="BB2564" s="159">
        <v>2461.54</v>
      </c>
      <c r="BC2564" s="162" t="s">
        <v>274</v>
      </c>
      <c r="BD2564" s="162">
        <v>0</v>
      </c>
      <c r="BE2564" s="159">
        <v>102.56</v>
      </c>
      <c r="BF2564" s="159">
        <v>102.56</v>
      </c>
      <c r="BG2564" s="159">
        <v>2564.1</v>
      </c>
    </row>
    <row r="2565" ht="28.05" customHeight="1" spans="1:59">
      <c r="A2565" s="149"/>
      <c r="B2565" s="149"/>
      <c r="C2565" s="149"/>
      <c r="D2565" s="149" t="s">
        <v>3726</v>
      </c>
      <c r="E2565" s="340" t="s">
        <v>11635</v>
      </c>
      <c r="F2565" s="149" t="s">
        <v>3726</v>
      </c>
      <c r="G2565" s="149" t="s">
        <v>11636</v>
      </c>
      <c r="H2565" s="149" t="s">
        <v>11616</v>
      </c>
      <c r="I2565" s="149" t="s">
        <v>11617</v>
      </c>
      <c r="J2565" s="149" t="s">
        <v>11637</v>
      </c>
      <c r="K2565" s="149"/>
      <c r="L2565" s="149" t="s">
        <v>287</v>
      </c>
      <c r="M2565" s="149"/>
      <c r="N2565" s="149" t="s">
        <v>263</v>
      </c>
      <c r="O2565" s="149" t="s">
        <v>214</v>
      </c>
      <c r="P2565" s="149" t="s">
        <v>53</v>
      </c>
      <c r="Q2565" s="149"/>
      <c r="R2565" s="149" t="s">
        <v>11638</v>
      </c>
      <c r="S2565" s="149" t="s">
        <v>6852</v>
      </c>
      <c r="T2565" s="149" t="s">
        <v>414</v>
      </c>
      <c r="U2565" s="149" t="s">
        <v>267</v>
      </c>
      <c r="V2565" s="149"/>
      <c r="W2565" s="149"/>
      <c r="X2565" s="149" t="s">
        <v>336</v>
      </c>
      <c r="Y2565" s="149"/>
      <c r="Z2565" s="149"/>
      <c r="AA2565" s="149"/>
      <c r="AB2565" s="149" t="s">
        <v>269</v>
      </c>
      <c r="AC2565" s="149" t="s">
        <v>270</v>
      </c>
      <c r="AD2565" s="149" t="s">
        <v>414</v>
      </c>
      <c r="AE2565" s="149" t="s">
        <v>271</v>
      </c>
      <c r="AF2565" s="149"/>
      <c r="AG2565" s="149" t="s">
        <v>1098</v>
      </c>
      <c r="AH2565" s="149" t="s">
        <v>273</v>
      </c>
      <c r="AI2565" s="158">
        <v>21</v>
      </c>
      <c r="AJ2565" s="149"/>
      <c r="AK2565" s="159" t="s">
        <v>274</v>
      </c>
      <c r="AL2565" s="159" t="s">
        <v>274</v>
      </c>
      <c r="AM2565" s="149" t="s">
        <v>274</v>
      </c>
      <c r="AN2565" s="160">
        <v>4</v>
      </c>
      <c r="AO2565" s="149"/>
      <c r="AP2565" s="149" t="s">
        <v>274</v>
      </c>
      <c r="AQ2565" s="149" t="s">
        <v>275</v>
      </c>
      <c r="AR2565" s="158">
        <v>1</v>
      </c>
      <c r="AS2565" s="149" t="s">
        <v>275</v>
      </c>
      <c r="AT2565" s="149" t="s">
        <v>276</v>
      </c>
      <c r="AU2565" s="161">
        <v>1</v>
      </c>
      <c r="AV2565" s="159">
        <v>66371.68</v>
      </c>
      <c r="AW2565" s="159">
        <v>2654.87</v>
      </c>
      <c r="AX2565" s="149" t="s">
        <v>274</v>
      </c>
      <c r="AY2565" s="159">
        <v>663.72</v>
      </c>
      <c r="AZ2565" s="159">
        <v>663.72</v>
      </c>
      <c r="BA2565" s="159">
        <v>2654.88</v>
      </c>
      <c r="BB2565" s="159">
        <v>13938.12</v>
      </c>
      <c r="BC2565" s="162" t="s">
        <v>274</v>
      </c>
      <c r="BD2565" s="162">
        <v>0</v>
      </c>
      <c r="BE2565" s="159">
        <v>52433.56</v>
      </c>
      <c r="BF2565" s="159">
        <v>52433.56</v>
      </c>
      <c r="BG2565" s="159">
        <v>66371.68</v>
      </c>
    </row>
    <row r="2566" ht="28.05" customHeight="1" spans="1:59">
      <c r="A2566" s="149"/>
      <c r="B2566" s="149"/>
      <c r="C2566" s="149"/>
      <c r="D2566" s="149" t="s">
        <v>3726</v>
      </c>
      <c r="E2566" s="340" t="s">
        <v>11639</v>
      </c>
      <c r="F2566" s="149" t="s">
        <v>3726</v>
      </c>
      <c r="G2566" s="149" t="s">
        <v>11640</v>
      </c>
      <c r="H2566" s="149" t="s">
        <v>11641</v>
      </c>
      <c r="I2566" s="149" t="s">
        <v>11642</v>
      </c>
      <c r="J2566" s="149" t="s">
        <v>11643</v>
      </c>
      <c r="K2566" s="149"/>
      <c r="L2566" s="149" t="s">
        <v>262</v>
      </c>
      <c r="M2566" s="149"/>
      <c r="N2566" s="149" t="s">
        <v>263</v>
      </c>
      <c r="O2566" s="149" t="s">
        <v>214</v>
      </c>
      <c r="P2566" s="149" t="s">
        <v>53</v>
      </c>
      <c r="Q2566" s="149"/>
      <c r="R2566" s="149" t="s">
        <v>333</v>
      </c>
      <c r="S2566" s="149" t="s">
        <v>289</v>
      </c>
      <c r="T2566" s="149" t="s">
        <v>11600</v>
      </c>
      <c r="U2566" s="149" t="s">
        <v>267</v>
      </c>
      <c r="V2566" s="149"/>
      <c r="W2566" s="149"/>
      <c r="X2566" s="149" t="s">
        <v>336</v>
      </c>
      <c r="Y2566" s="149"/>
      <c r="Z2566" s="149"/>
      <c r="AA2566" s="149"/>
      <c r="AB2566" s="149" t="s">
        <v>269</v>
      </c>
      <c r="AC2566" s="149" t="s">
        <v>318</v>
      </c>
      <c r="AD2566" s="149" t="s">
        <v>11600</v>
      </c>
      <c r="AE2566" s="149" t="s">
        <v>271</v>
      </c>
      <c r="AF2566" s="149"/>
      <c r="AG2566" s="149" t="s">
        <v>1098</v>
      </c>
      <c r="AH2566" s="149" t="s">
        <v>273</v>
      </c>
      <c r="AI2566" s="158">
        <v>96</v>
      </c>
      <c r="AJ2566" s="149"/>
      <c r="AK2566" s="159" t="s">
        <v>274</v>
      </c>
      <c r="AL2566" s="159" t="s">
        <v>274</v>
      </c>
      <c r="AM2566" s="149" t="s">
        <v>274</v>
      </c>
      <c r="AN2566" s="160">
        <v>4</v>
      </c>
      <c r="AO2566" s="149"/>
      <c r="AP2566" s="149" t="s">
        <v>274</v>
      </c>
      <c r="AQ2566" s="149" t="s">
        <v>275</v>
      </c>
      <c r="AR2566" s="158">
        <v>1</v>
      </c>
      <c r="AS2566" s="149" t="s">
        <v>275</v>
      </c>
      <c r="AT2566" s="149" t="s">
        <v>276</v>
      </c>
      <c r="AU2566" s="161">
        <v>1</v>
      </c>
      <c r="AV2566" s="159">
        <v>3760.68</v>
      </c>
      <c r="AW2566" s="159">
        <v>150.43</v>
      </c>
      <c r="AX2566" s="149" t="s">
        <v>274</v>
      </c>
      <c r="AY2566" s="162">
        <v>0</v>
      </c>
      <c r="AZ2566" s="162" t="s">
        <v>274</v>
      </c>
      <c r="BA2566" s="162">
        <v>0</v>
      </c>
      <c r="BB2566" s="159">
        <v>3610.25</v>
      </c>
      <c r="BC2566" s="162" t="s">
        <v>274</v>
      </c>
      <c r="BD2566" s="162">
        <v>0</v>
      </c>
      <c r="BE2566" s="159">
        <v>150.43</v>
      </c>
      <c r="BF2566" s="159">
        <v>150.43</v>
      </c>
      <c r="BG2566" s="159">
        <v>3760.68</v>
      </c>
    </row>
    <row r="2567" ht="28.05" customHeight="1" spans="1:59">
      <c r="A2567" s="149"/>
      <c r="B2567" s="149"/>
      <c r="C2567" s="149"/>
      <c r="D2567" s="149" t="s">
        <v>3726</v>
      </c>
      <c r="E2567" s="340" t="s">
        <v>11644</v>
      </c>
      <c r="F2567" s="149" t="s">
        <v>3726</v>
      </c>
      <c r="G2567" s="149" t="s">
        <v>11645</v>
      </c>
      <c r="H2567" s="149" t="s">
        <v>11646</v>
      </c>
      <c r="I2567" s="149" t="s">
        <v>61</v>
      </c>
      <c r="J2567" s="149" t="s">
        <v>11647</v>
      </c>
      <c r="K2567" s="149"/>
      <c r="L2567" s="149" t="s">
        <v>262</v>
      </c>
      <c r="M2567" s="149"/>
      <c r="N2567" s="149" t="s">
        <v>263</v>
      </c>
      <c r="O2567" s="149" t="s">
        <v>214</v>
      </c>
      <c r="P2567" s="149" t="s">
        <v>53</v>
      </c>
      <c r="Q2567" s="149"/>
      <c r="R2567" s="149" t="s">
        <v>3297</v>
      </c>
      <c r="S2567" s="149" t="s">
        <v>289</v>
      </c>
      <c r="T2567" s="149" t="s">
        <v>950</v>
      </c>
      <c r="U2567" s="149" t="s">
        <v>267</v>
      </c>
      <c r="V2567" s="149"/>
      <c r="W2567" s="149"/>
      <c r="X2567" s="149" t="s">
        <v>51</v>
      </c>
      <c r="Y2567" s="149"/>
      <c r="Z2567" s="149"/>
      <c r="AA2567" s="149"/>
      <c r="AB2567" s="149" t="s">
        <v>269</v>
      </c>
      <c r="AC2567" s="149" t="s">
        <v>318</v>
      </c>
      <c r="AD2567" s="149" t="s">
        <v>950</v>
      </c>
      <c r="AE2567" s="149" t="s">
        <v>271</v>
      </c>
      <c r="AF2567" s="149"/>
      <c r="AG2567" s="149" t="s">
        <v>1098</v>
      </c>
      <c r="AH2567" s="149" t="s">
        <v>273</v>
      </c>
      <c r="AI2567" s="158">
        <v>96</v>
      </c>
      <c r="AJ2567" s="149"/>
      <c r="AK2567" s="159" t="s">
        <v>274</v>
      </c>
      <c r="AL2567" s="159" t="s">
        <v>274</v>
      </c>
      <c r="AM2567" s="149" t="s">
        <v>274</v>
      </c>
      <c r="AN2567" s="160">
        <v>4</v>
      </c>
      <c r="AO2567" s="149"/>
      <c r="AP2567" s="149" t="s">
        <v>274</v>
      </c>
      <c r="AQ2567" s="149" t="s">
        <v>275</v>
      </c>
      <c r="AR2567" s="158">
        <v>1</v>
      </c>
      <c r="AS2567" s="149" t="s">
        <v>275</v>
      </c>
      <c r="AT2567" s="149" t="s">
        <v>276</v>
      </c>
      <c r="AU2567" s="161">
        <v>1</v>
      </c>
      <c r="AV2567" s="159">
        <v>5800</v>
      </c>
      <c r="AW2567" s="159">
        <v>232</v>
      </c>
      <c r="AX2567" s="149" t="s">
        <v>274</v>
      </c>
      <c r="AY2567" s="149"/>
      <c r="AZ2567" s="162" t="s">
        <v>274</v>
      </c>
      <c r="BA2567" s="162">
        <v>0</v>
      </c>
      <c r="BB2567" s="159">
        <v>5568</v>
      </c>
      <c r="BC2567" s="162" t="s">
        <v>274</v>
      </c>
      <c r="BD2567" s="162">
        <v>0</v>
      </c>
      <c r="BE2567" s="159">
        <v>232</v>
      </c>
      <c r="BF2567" s="159">
        <v>232</v>
      </c>
      <c r="BG2567" s="159">
        <v>5800</v>
      </c>
    </row>
    <row r="2568" ht="28.05" customHeight="1" spans="1:59">
      <c r="A2568" s="149"/>
      <c r="B2568" s="149"/>
      <c r="C2568" s="149"/>
      <c r="D2568" s="149" t="s">
        <v>3726</v>
      </c>
      <c r="E2568" s="340" t="s">
        <v>11648</v>
      </c>
      <c r="F2568" s="149" t="s">
        <v>3726</v>
      </c>
      <c r="G2568" s="149" t="s">
        <v>11649</v>
      </c>
      <c r="H2568" s="149" t="s">
        <v>11650</v>
      </c>
      <c r="I2568" s="149" t="s">
        <v>11651</v>
      </c>
      <c r="J2568" s="149" t="s">
        <v>11652</v>
      </c>
      <c r="K2568" s="149"/>
      <c r="L2568" s="149" t="s">
        <v>262</v>
      </c>
      <c r="M2568" s="149"/>
      <c r="N2568" s="149" t="s">
        <v>263</v>
      </c>
      <c r="O2568" s="149" t="s">
        <v>214</v>
      </c>
      <c r="P2568" s="149" t="s">
        <v>53</v>
      </c>
      <c r="Q2568" s="149"/>
      <c r="R2568" s="149" t="s">
        <v>956</v>
      </c>
      <c r="S2568" s="149" t="s">
        <v>289</v>
      </c>
      <c r="T2568" s="149" t="s">
        <v>950</v>
      </c>
      <c r="U2568" s="149" t="s">
        <v>267</v>
      </c>
      <c r="V2568" s="149"/>
      <c r="W2568" s="149"/>
      <c r="X2568" s="149" t="s">
        <v>268</v>
      </c>
      <c r="Y2568" s="149"/>
      <c r="Z2568" s="149"/>
      <c r="AA2568" s="149"/>
      <c r="AB2568" s="149" t="s">
        <v>269</v>
      </c>
      <c r="AC2568" s="149" t="s">
        <v>318</v>
      </c>
      <c r="AD2568" s="149" t="s">
        <v>950</v>
      </c>
      <c r="AE2568" s="149" t="s">
        <v>271</v>
      </c>
      <c r="AF2568" s="149"/>
      <c r="AG2568" s="149" t="s">
        <v>1098</v>
      </c>
      <c r="AH2568" s="149" t="s">
        <v>273</v>
      </c>
      <c r="AI2568" s="158">
        <v>96</v>
      </c>
      <c r="AJ2568" s="149"/>
      <c r="AK2568" s="159" t="s">
        <v>274</v>
      </c>
      <c r="AL2568" s="159" t="s">
        <v>274</v>
      </c>
      <c r="AM2568" s="149" t="s">
        <v>274</v>
      </c>
      <c r="AN2568" s="160">
        <v>4</v>
      </c>
      <c r="AO2568" s="149"/>
      <c r="AP2568" s="149" t="s">
        <v>274</v>
      </c>
      <c r="AQ2568" s="149" t="s">
        <v>275</v>
      </c>
      <c r="AR2568" s="158">
        <v>1</v>
      </c>
      <c r="AS2568" s="149" t="s">
        <v>275</v>
      </c>
      <c r="AT2568" s="149" t="s">
        <v>276</v>
      </c>
      <c r="AU2568" s="161">
        <v>1</v>
      </c>
      <c r="AV2568" s="159">
        <v>3760.68</v>
      </c>
      <c r="AW2568" s="159">
        <v>150.43</v>
      </c>
      <c r="AX2568" s="149" t="s">
        <v>274</v>
      </c>
      <c r="AY2568" s="162">
        <v>0</v>
      </c>
      <c r="AZ2568" s="162" t="s">
        <v>274</v>
      </c>
      <c r="BA2568" s="162">
        <v>0</v>
      </c>
      <c r="BB2568" s="159">
        <v>3610.25</v>
      </c>
      <c r="BC2568" s="162" t="s">
        <v>274</v>
      </c>
      <c r="BD2568" s="162">
        <v>0</v>
      </c>
      <c r="BE2568" s="159">
        <v>150.43</v>
      </c>
      <c r="BF2568" s="159">
        <v>150.43</v>
      </c>
      <c r="BG2568" s="159">
        <v>3760.68</v>
      </c>
    </row>
    <row r="2569" ht="28.05" customHeight="1" spans="1:59">
      <c r="A2569" s="149"/>
      <c r="B2569" s="149"/>
      <c r="C2569" s="149"/>
      <c r="D2569" s="149" t="s">
        <v>3726</v>
      </c>
      <c r="E2569" s="340" t="s">
        <v>11653</v>
      </c>
      <c r="F2569" s="149" t="s">
        <v>3726</v>
      </c>
      <c r="G2569" s="149" t="s">
        <v>11654</v>
      </c>
      <c r="H2569" s="149" t="s">
        <v>11655</v>
      </c>
      <c r="I2569" s="149" t="s">
        <v>4707</v>
      </c>
      <c r="J2569" s="149" t="s">
        <v>11656</v>
      </c>
      <c r="K2569" s="149"/>
      <c r="L2569" s="149" t="s">
        <v>262</v>
      </c>
      <c r="M2569" s="149"/>
      <c r="N2569" s="149" t="s">
        <v>263</v>
      </c>
      <c r="O2569" s="149" t="s">
        <v>214</v>
      </c>
      <c r="P2569" s="149" t="s">
        <v>53</v>
      </c>
      <c r="Q2569" s="149"/>
      <c r="R2569" s="149" t="s">
        <v>333</v>
      </c>
      <c r="S2569" s="149" t="s">
        <v>289</v>
      </c>
      <c r="T2569" s="149" t="s">
        <v>950</v>
      </c>
      <c r="U2569" s="149" t="s">
        <v>267</v>
      </c>
      <c r="V2569" s="149"/>
      <c r="W2569" s="149"/>
      <c r="X2569" s="149" t="s">
        <v>336</v>
      </c>
      <c r="Y2569" s="149"/>
      <c r="Z2569" s="149"/>
      <c r="AA2569" s="149"/>
      <c r="AB2569" s="149" t="s">
        <v>269</v>
      </c>
      <c r="AC2569" s="149" t="s">
        <v>318</v>
      </c>
      <c r="AD2569" s="149" t="s">
        <v>950</v>
      </c>
      <c r="AE2569" s="149" t="s">
        <v>271</v>
      </c>
      <c r="AF2569" s="149"/>
      <c r="AG2569" s="149" t="s">
        <v>1098</v>
      </c>
      <c r="AH2569" s="149" t="s">
        <v>273</v>
      </c>
      <c r="AI2569" s="158">
        <v>96</v>
      </c>
      <c r="AJ2569" s="149"/>
      <c r="AK2569" s="159" t="s">
        <v>274</v>
      </c>
      <c r="AL2569" s="159" t="s">
        <v>274</v>
      </c>
      <c r="AM2569" s="149" t="s">
        <v>274</v>
      </c>
      <c r="AN2569" s="160">
        <v>4</v>
      </c>
      <c r="AO2569" s="149"/>
      <c r="AP2569" s="149" t="s">
        <v>274</v>
      </c>
      <c r="AQ2569" s="149" t="s">
        <v>275</v>
      </c>
      <c r="AR2569" s="158">
        <v>1</v>
      </c>
      <c r="AS2569" s="149" t="s">
        <v>275</v>
      </c>
      <c r="AT2569" s="149" t="s">
        <v>276</v>
      </c>
      <c r="AU2569" s="161">
        <v>1</v>
      </c>
      <c r="AV2569" s="159">
        <v>6153.85</v>
      </c>
      <c r="AW2569" s="159">
        <v>246.15</v>
      </c>
      <c r="AX2569" s="149" t="s">
        <v>274</v>
      </c>
      <c r="AY2569" s="162">
        <v>0</v>
      </c>
      <c r="AZ2569" s="162" t="s">
        <v>274</v>
      </c>
      <c r="BA2569" s="162">
        <v>0</v>
      </c>
      <c r="BB2569" s="159">
        <v>5907.7</v>
      </c>
      <c r="BC2569" s="162" t="s">
        <v>274</v>
      </c>
      <c r="BD2569" s="162">
        <v>0</v>
      </c>
      <c r="BE2569" s="159">
        <v>246.15</v>
      </c>
      <c r="BF2569" s="159">
        <v>246.15</v>
      </c>
      <c r="BG2569" s="159">
        <v>6153.85</v>
      </c>
    </row>
    <row r="2570" ht="28.05" customHeight="1" spans="1:59">
      <c r="A2570" s="149"/>
      <c r="B2570" s="149"/>
      <c r="C2570" s="149"/>
      <c r="D2570" s="149" t="s">
        <v>3726</v>
      </c>
      <c r="E2570" s="340" t="s">
        <v>11657</v>
      </c>
      <c r="F2570" s="149" t="s">
        <v>3726</v>
      </c>
      <c r="G2570" s="149" t="s">
        <v>11658</v>
      </c>
      <c r="H2570" s="149" t="s">
        <v>11659</v>
      </c>
      <c r="I2570" s="149" t="s">
        <v>7132</v>
      </c>
      <c r="J2570" s="149" t="s">
        <v>11660</v>
      </c>
      <c r="K2570" s="149"/>
      <c r="L2570" s="149" t="s">
        <v>262</v>
      </c>
      <c r="M2570" s="149"/>
      <c r="N2570" s="149" t="s">
        <v>263</v>
      </c>
      <c r="O2570" s="149" t="s">
        <v>214</v>
      </c>
      <c r="P2570" s="149" t="s">
        <v>53</v>
      </c>
      <c r="Q2570" s="149"/>
      <c r="R2570" s="149" t="s">
        <v>333</v>
      </c>
      <c r="S2570" s="149" t="s">
        <v>289</v>
      </c>
      <c r="T2570" s="149" t="s">
        <v>950</v>
      </c>
      <c r="U2570" s="149" t="s">
        <v>267</v>
      </c>
      <c r="V2570" s="149"/>
      <c r="W2570" s="149"/>
      <c r="X2570" s="149" t="s">
        <v>336</v>
      </c>
      <c r="Y2570" s="149"/>
      <c r="Z2570" s="149"/>
      <c r="AA2570" s="149"/>
      <c r="AB2570" s="149" t="s">
        <v>269</v>
      </c>
      <c r="AC2570" s="149" t="s">
        <v>318</v>
      </c>
      <c r="AD2570" s="149" t="s">
        <v>950</v>
      </c>
      <c r="AE2570" s="149" t="s">
        <v>271</v>
      </c>
      <c r="AF2570" s="149"/>
      <c r="AG2570" s="149" t="s">
        <v>1098</v>
      </c>
      <c r="AH2570" s="149" t="s">
        <v>273</v>
      </c>
      <c r="AI2570" s="158">
        <v>96</v>
      </c>
      <c r="AJ2570" s="149"/>
      <c r="AK2570" s="159" t="s">
        <v>274</v>
      </c>
      <c r="AL2570" s="159" t="s">
        <v>274</v>
      </c>
      <c r="AM2570" s="149" t="s">
        <v>274</v>
      </c>
      <c r="AN2570" s="160">
        <v>4</v>
      </c>
      <c r="AO2570" s="149"/>
      <c r="AP2570" s="149" t="s">
        <v>274</v>
      </c>
      <c r="AQ2570" s="149" t="s">
        <v>275</v>
      </c>
      <c r="AR2570" s="158">
        <v>1</v>
      </c>
      <c r="AS2570" s="149" t="s">
        <v>275</v>
      </c>
      <c r="AT2570" s="149" t="s">
        <v>276</v>
      </c>
      <c r="AU2570" s="161">
        <v>1</v>
      </c>
      <c r="AV2570" s="159">
        <v>10256.41</v>
      </c>
      <c r="AW2570" s="159">
        <v>410.26</v>
      </c>
      <c r="AX2570" s="149" t="s">
        <v>274</v>
      </c>
      <c r="AY2570" s="162">
        <v>0</v>
      </c>
      <c r="AZ2570" s="162" t="s">
        <v>274</v>
      </c>
      <c r="BA2570" s="162">
        <v>0</v>
      </c>
      <c r="BB2570" s="159">
        <v>9846.15</v>
      </c>
      <c r="BC2570" s="162" t="s">
        <v>274</v>
      </c>
      <c r="BD2570" s="162">
        <v>0</v>
      </c>
      <c r="BE2570" s="159">
        <v>410.26</v>
      </c>
      <c r="BF2570" s="159">
        <v>410.26</v>
      </c>
      <c r="BG2570" s="159">
        <v>10256.41</v>
      </c>
    </row>
    <row r="2571" ht="28.05" customHeight="1" spans="1:59">
      <c r="A2571" s="149"/>
      <c r="B2571" s="149"/>
      <c r="C2571" s="149"/>
      <c r="D2571" s="149" t="s">
        <v>3726</v>
      </c>
      <c r="E2571" s="340" t="s">
        <v>11661</v>
      </c>
      <c r="F2571" s="149" t="s">
        <v>3726</v>
      </c>
      <c r="G2571" s="149" t="s">
        <v>11662</v>
      </c>
      <c r="H2571" s="149" t="s">
        <v>11663</v>
      </c>
      <c r="I2571" s="149" t="s">
        <v>11664</v>
      </c>
      <c r="J2571" s="149" t="s">
        <v>11665</v>
      </c>
      <c r="K2571" s="149"/>
      <c r="L2571" s="149" t="s">
        <v>262</v>
      </c>
      <c r="M2571" s="149"/>
      <c r="N2571" s="149" t="s">
        <v>263</v>
      </c>
      <c r="O2571" s="149" t="s">
        <v>214</v>
      </c>
      <c r="P2571" s="149" t="s">
        <v>53</v>
      </c>
      <c r="Q2571" s="149"/>
      <c r="R2571" s="149" t="s">
        <v>956</v>
      </c>
      <c r="S2571" s="149" t="s">
        <v>289</v>
      </c>
      <c r="T2571" s="149" t="s">
        <v>950</v>
      </c>
      <c r="U2571" s="149" t="s">
        <v>267</v>
      </c>
      <c r="V2571" s="149"/>
      <c r="W2571" s="149"/>
      <c r="X2571" s="149" t="s">
        <v>268</v>
      </c>
      <c r="Y2571" s="149"/>
      <c r="Z2571" s="149"/>
      <c r="AA2571" s="149"/>
      <c r="AB2571" s="149" t="s">
        <v>269</v>
      </c>
      <c r="AC2571" s="149" t="s">
        <v>318</v>
      </c>
      <c r="AD2571" s="149" t="s">
        <v>950</v>
      </c>
      <c r="AE2571" s="149" t="s">
        <v>271</v>
      </c>
      <c r="AF2571" s="149"/>
      <c r="AG2571" s="149" t="s">
        <v>1098</v>
      </c>
      <c r="AH2571" s="149" t="s">
        <v>273</v>
      </c>
      <c r="AI2571" s="158">
        <v>96</v>
      </c>
      <c r="AJ2571" s="149"/>
      <c r="AK2571" s="159" t="s">
        <v>274</v>
      </c>
      <c r="AL2571" s="159" t="s">
        <v>274</v>
      </c>
      <c r="AM2571" s="149" t="s">
        <v>274</v>
      </c>
      <c r="AN2571" s="160">
        <v>4</v>
      </c>
      <c r="AO2571" s="149"/>
      <c r="AP2571" s="149" t="s">
        <v>274</v>
      </c>
      <c r="AQ2571" s="149" t="s">
        <v>275</v>
      </c>
      <c r="AR2571" s="158">
        <v>1</v>
      </c>
      <c r="AS2571" s="149" t="s">
        <v>275</v>
      </c>
      <c r="AT2571" s="149" t="s">
        <v>276</v>
      </c>
      <c r="AU2571" s="161">
        <v>1</v>
      </c>
      <c r="AV2571" s="159">
        <v>29914.53</v>
      </c>
      <c r="AW2571" s="159">
        <v>1196.58</v>
      </c>
      <c r="AX2571" s="149" t="s">
        <v>274</v>
      </c>
      <c r="AY2571" s="162">
        <v>0</v>
      </c>
      <c r="AZ2571" s="162" t="s">
        <v>274</v>
      </c>
      <c r="BA2571" s="162">
        <v>0</v>
      </c>
      <c r="BB2571" s="159">
        <v>28717.95</v>
      </c>
      <c r="BC2571" s="162" t="s">
        <v>274</v>
      </c>
      <c r="BD2571" s="162">
        <v>0</v>
      </c>
      <c r="BE2571" s="159">
        <v>1196.58</v>
      </c>
      <c r="BF2571" s="159">
        <v>1196.58</v>
      </c>
      <c r="BG2571" s="159">
        <v>29914.53</v>
      </c>
    </row>
    <row r="2572" ht="28.05" customHeight="1" spans="1:59">
      <c r="A2572" s="149"/>
      <c r="B2572" s="149"/>
      <c r="C2572" s="149"/>
      <c r="D2572" s="149" t="s">
        <v>3726</v>
      </c>
      <c r="E2572" s="340" t="s">
        <v>11666</v>
      </c>
      <c r="F2572" s="149" t="s">
        <v>3726</v>
      </c>
      <c r="G2572" s="149" t="s">
        <v>11667</v>
      </c>
      <c r="H2572" s="149" t="s">
        <v>11668</v>
      </c>
      <c r="I2572" s="149" t="s">
        <v>4707</v>
      </c>
      <c r="J2572" s="149" t="s">
        <v>11669</v>
      </c>
      <c r="K2572" s="149"/>
      <c r="L2572" s="149" t="s">
        <v>262</v>
      </c>
      <c r="M2572" s="149"/>
      <c r="N2572" s="149" t="s">
        <v>263</v>
      </c>
      <c r="O2572" s="149" t="s">
        <v>214</v>
      </c>
      <c r="P2572" s="149" t="s">
        <v>53</v>
      </c>
      <c r="Q2572" s="149"/>
      <c r="R2572" s="149" t="s">
        <v>333</v>
      </c>
      <c r="S2572" s="149" t="s">
        <v>289</v>
      </c>
      <c r="T2572" s="149" t="s">
        <v>950</v>
      </c>
      <c r="U2572" s="149" t="s">
        <v>267</v>
      </c>
      <c r="V2572" s="149"/>
      <c r="W2572" s="149"/>
      <c r="X2572" s="149" t="s">
        <v>336</v>
      </c>
      <c r="Y2572" s="149"/>
      <c r="Z2572" s="149"/>
      <c r="AA2572" s="149"/>
      <c r="AB2572" s="149" t="s">
        <v>269</v>
      </c>
      <c r="AC2572" s="149" t="s">
        <v>318</v>
      </c>
      <c r="AD2572" s="149" t="s">
        <v>950</v>
      </c>
      <c r="AE2572" s="149" t="s">
        <v>271</v>
      </c>
      <c r="AF2572" s="149"/>
      <c r="AG2572" s="149" t="s">
        <v>1098</v>
      </c>
      <c r="AH2572" s="149" t="s">
        <v>273</v>
      </c>
      <c r="AI2572" s="158">
        <v>96</v>
      </c>
      <c r="AJ2572" s="149"/>
      <c r="AK2572" s="159" t="s">
        <v>274</v>
      </c>
      <c r="AL2572" s="159" t="s">
        <v>274</v>
      </c>
      <c r="AM2572" s="149" t="s">
        <v>274</v>
      </c>
      <c r="AN2572" s="160">
        <v>4</v>
      </c>
      <c r="AO2572" s="149"/>
      <c r="AP2572" s="149" t="s">
        <v>274</v>
      </c>
      <c r="AQ2572" s="149" t="s">
        <v>275</v>
      </c>
      <c r="AR2572" s="158">
        <v>1</v>
      </c>
      <c r="AS2572" s="149" t="s">
        <v>275</v>
      </c>
      <c r="AT2572" s="149" t="s">
        <v>276</v>
      </c>
      <c r="AU2572" s="161">
        <v>1</v>
      </c>
      <c r="AV2572" s="159">
        <v>6153.84</v>
      </c>
      <c r="AW2572" s="159">
        <v>246.15</v>
      </c>
      <c r="AX2572" s="149" t="s">
        <v>274</v>
      </c>
      <c r="AY2572" s="162">
        <v>0</v>
      </c>
      <c r="AZ2572" s="162" t="s">
        <v>274</v>
      </c>
      <c r="BA2572" s="162">
        <v>0</v>
      </c>
      <c r="BB2572" s="159">
        <v>5907.69</v>
      </c>
      <c r="BC2572" s="162" t="s">
        <v>274</v>
      </c>
      <c r="BD2572" s="162">
        <v>0</v>
      </c>
      <c r="BE2572" s="159">
        <v>246.15</v>
      </c>
      <c r="BF2572" s="159">
        <v>246.15</v>
      </c>
      <c r="BG2572" s="159">
        <v>6153.84</v>
      </c>
    </row>
    <row r="2573" ht="28.05" customHeight="1" spans="1:59">
      <c r="A2573" s="149"/>
      <c r="B2573" s="149"/>
      <c r="C2573" s="149"/>
      <c r="D2573" s="149" t="s">
        <v>3726</v>
      </c>
      <c r="E2573" s="340" t="s">
        <v>11670</v>
      </c>
      <c r="F2573" s="149" t="s">
        <v>3726</v>
      </c>
      <c r="G2573" s="149" t="s">
        <v>11671</v>
      </c>
      <c r="H2573" s="149" t="s">
        <v>11668</v>
      </c>
      <c r="I2573" s="149" t="s">
        <v>4707</v>
      </c>
      <c r="J2573" s="149" t="s">
        <v>11672</v>
      </c>
      <c r="K2573" s="149"/>
      <c r="L2573" s="149" t="s">
        <v>262</v>
      </c>
      <c r="M2573" s="149"/>
      <c r="N2573" s="149" t="s">
        <v>263</v>
      </c>
      <c r="O2573" s="149" t="s">
        <v>214</v>
      </c>
      <c r="P2573" s="149" t="s">
        <v>53</v>
      </c>
      <c r="Q2573" s="149"/>
      <c r="R2573" s="149" t="s">
        <v>333</v>
      </c>
      <c r="S2573" s="149" t="s">
        <v>289</v>
      </c>
      <c r="T2573" s="149" t="s">
        <v>950</v>
      </c>
      <c r="U2573" s="149" t="s">
        <v>267</v>
      </c>
      <c r="V2573" s="149"/>
      <c r="W2573" s="149"/>
      <c r="X2573" s="149" t="s">
        <v>336</v>
      </c>
      <c r="Y2573" s="149"/>
      <c r="Z2573" s="149"/>
      <c r="AA2573" s="149"/>
      <c r="AB2573" s="149" t="s">
        <v>269</v>
      </c>
      <c r="AC2573" s="149" t="s">
        <v>318</v>
      </c>
      <c r="AD2573" s="149" t="s">
        <v>950</v>
      </c>
      <c r="AE2573" s="149" t="s">
        <v>271</v>
      </c>
      <c r="AF2573" s="149"/>
      <c r="AG2573" s="149" t="s">
        <v>1098</v>
      </c>
      <c r="AH2573" s="149" t="s">
        <v>273</v>
      </c>
      <c r="AI2573" s="158">
        <v>96</v>
      </c>
      <c r="AJ2573" s="149"/>
      <c r="AK2573" s="159" t="s">
        <v>274</v>
      </c>
      <c r="AL2573" s="159" t="s">
        <v>274</v>
      </c>
      <c r="AM2573" s="149" t="s">
        <v>274</v>
      </c>
      <c r="AN2573" s="160">
        <v>4</v>
      </c>
      <c r="AO2573" s="149"/>
      <c r="AP2573" s="149" t="s">
        <v>274</v>
      </c>
      <c r="AQ2573" s="149" t="s">
        <v>275</v>
      </c>
      <c r="AR2573" s="158">
        <v>1</v>
      </c>
      <c r="AS2573" s="149" t="s">
        <v>275</v>
      </c>
      <c r="AT2573" s="149" t="s">
        <v>276</v>
      </c>
      <c r="AU2573" s="161">
        <v>1</v>
      </c>
      <c r="AV2573" s="159">
        <v>6153.85</v>
      </c>
      <c r="AW2573" s="159">
        <v>246.15</v>
      </c>
      <c r="AX2573" s="149" t="s">
        <v>274</v>
      </c>
      <c r="AY2573" s="162">
        <v>0</v>
      </c>
      <c r="AZ2573" s="162" t="s">
        <v>274</v>
      </c>
      <c r="BA2573" s="162">
        <v>0</v>
      </c>
      <c r="BB2573" s="159">
        <v>5907.7</v>
      </c>
      <c r="BC2573" s="162" t="s">
        <v>274</v>
      </c>
      <c r="BD2573" s="162">
        <v>0</v>
      </c>
      <c r="BE2573" s="159">
        <v>246.15</v>
      </c>
      <c r="BF2573" s="159">
        <v>246.15</v>
      </c>
      <c r="BG2573" s="159">
        <v>6153.85</v>
      </c>
    </row>
    <row r="2574" ht="28.05" customHeight="1" spans="1:59">
      <c r="A2574" s="149"/>
      <c r="B2574" s="149"/>
      <c r="C2574" s="149"/>
      <c r="D2574" s="149" t="s">
        <v>3726</v>
      </c>
      <c r="E2574" s="340" t="s">
        <v>11673</v>
      </c>
      <c r="F2574" s="149" t="s">
        <v>3726</v>
      </c>
      <c r="G2574" s="149" t="s">
        <v>11674</v>
      </c>
      <c r="H2574" s="149" t="s">
        <v>5479</v>
      </c>
      <c r="I2574" s="149" t="s">
        <v>11675</v>
      </c>
      <c r="J2574" s="149" t="s">
        <v>11676</v>
      </c>
      <c r="K2574" s="149"/>
      <c r="L2574" s="149" t="s">
        <v>262</v>
      </c>
      <c r="M2574" s="149"/>
      <c r="N2574" s="149" t="s">
        <v>263</v>
      </c>
      <c r="O2574" s="149" t="s">
        <v>214</v>
      </c>
      <c r="P2574" s="149" t="s">
        <v>53</v>
      </c>
      <c r="Q2574" s="149"/>
      <c r="R2574" s="149" t="s">
        <v>2282</v>
      </c>
      <c r="S2574" s="149" t="s">
        <v>4813</v>
      </c>
      <c r="T2574" s="149" t="s">
        <v>11548</v>
      </c>
      <c r="U2574" s="149" t="s">
        <v>267</v>
      </c>
      <c r="V2574" s="149"/>
      <c r="W2574" s="149"/>
      <c r="X2574" s="149" t="s">
        <v>51</v>
      </c>
      <c r="Y2574" s="149"/>
      <c r="Z2574" s="149"/>
      <c r="AA2574" s="149"/>
      <c r="AB2574" s="149" t="s">
        <v>269</v>
      </c>
      <c r="AC2574" s="149" t="s">
        <v>318</v>
      </c>
      <c r="AD2574" s="149" t="s">
        <v>11548</v>
      </c>
      <c r="AE2574" s="149" t="s">
        <v>271</v>
      </c>
      <c r="AF2574" s="149"/>
      <c r="AG2574" s="149" t="s">
        <v>1098</v>
      </c>
      <c r="AH2574" s="149" t="s">
        <v>273</v>
      </c>
      <c r="AI2574" s="158">
        <v>96</v>
      </c>
      <c r="AJ2574" s="149"/>
      <c r="AK2574" s="159" t="s">
        <v>274</v>
      </c>
      <c r="AL2574" s="159" t="s">
        <v>274</v>
      </c>
      <c r="AM2574" s="149" t="s">
        <v>274</v>
      </c>
      <c r="AN2574" s="160">
        <v>4</v>
      </c>
      <c r="AO2574" s="149"/>
      <c r="AP2574" s="149" t="s">
        <v>274</v>
      </c>
      <c r="AQ2574" s="149" t="s">
        <v>275</v>
      </c>
      <c r="AR2574" s="158">
        <v>1</v>
      </c>
      <c r="AS2574" s="149" t="s">
        <v>275</v>
      </c>
      <c r="AT2574" s="149" t="s">
        <v>276</v>
      </c>
      <c r="AU2574" s="161">
        <v>1</v>
      </c>
      <c r="AV2574" s="159">
        <v>8119.66</v>
      </c>
      <c r="AW2574" s="159">
        <v>324.79</v>
      </c>
      <c r="AX2574" s="149" t="s">
        <v>274</v>
      </c>
      <c r="AY2574" s="149"/>
      <c r="AZ2574" s="162" t="s">
        <v>274</v>
      </c>
      <c r="BA2574" s="162">
        <v>0</v>
      </c>
      <c r="BB2574" s="159">
        <v>7794.87</v>
      </c>
      <c r="BC2574" s="162" t="s">
        <v>274</v>
      </c>
      <c r="BD2574" s="162">
        <v>0</v>
      </c>
      <c r="BE2574" s="159">
        <v>324.79</v>
      </c>
      <c r="BF2574" s="159">
        <v>324.79</v>
      </c>
      <c r="BG2574" s="159">
        <v>8119.66</v>
      </c>
    </row>
    <row r="2575" ht="28.05" customHeight="1" spans="1:59">
      <c r="A2575" s="149"/>
      <c r="B2575" s="149"/>
      <c r="C2575" s="149"/>
      <c r="D2575" s="149" t="s">
        <v>3726</v>
      </c>
      <c r="E2575" s="340" t="s">
        <v>11677</v>
      </c>
      <c r="F2575" s="149" t="s">
        <v>3726</v>
      </c>
      <c r="G2575" s="149" t="s">
        <v>11678</v>
      </c>
      <c r="H2575" s="149" t="s">
        <v>11679</v>
      </c>
      <c r="I2575" s="149" t="s">
        <v>11680</v>
      </c>
      <c r="J2575" s="149" t="s">
        <v>11681</v>
      </c>
      <c r="K2575" s="149"/>
      <c r="L2575" s="149" t="s">
        <v>262</v>
      </c>
      <c r="M2575" s="149"/>
      <c r="N2575" s="149" t="s">
        <v>263</v>
      </c>
      <c r="O2575" s="149" t="s">
        <v>214</v>
      </c>
      <c r="P2575" s="149" t="s">
        <v>53</v>
      </c>
      <c r="Q2575" s="149"/>
      <c r="R2575" s="149" t="s">
        <v>11682</v>
      </c>
      <c r="S2575" s="149" t="s">
        <v>289</v>
      </c>
      <c r="T2575" s="149" t="s">
        <v>11367</v>
      </c>
      <c r="U2575" s="149" t="s">
        <v>267</v>
      </c>
      <c r="V2575" s="149"/>
      <c r="W2575" s="149"/>
      <c r="X2575" s="149" t="s">
        <v>268</v>
      </c>
      <c r="Y2575" s="149"/>
      <c r="Z2575" s="149"/>
      <c r="AA2575" s="149"/>
      <c r="AB2575" s="149" t="s">
        <v>269</v>
      </c>
      <c r="AC2575" s="149" t="s">
        <v>270</v>
      </c>
      <c r="AD2575" s="149" t="s">
        <v>11367</v>
      </c>
      <c r="AE2575" s="149" t="s">
        <v>271</v>
      </c>
      <c r="AF2575" s="149"/>
      <c r="AG2575" s="149" t="s">
        <v>1098</v>
      </c>
      <c r="AH2575" s="149" t="s">
        <v>273</v>
      </c>
      <c r="AI2575" s="158">
        <v>77</v>
      </c>
      <c r="AJ2575" s="149"/>
      <c r="AK2575" s="159" t="s">
        <v>274</v>
      </c>
      <c r="AL2575" s="159" t="s">
        <v>274</v>
      </c>
      <c r="AM2575" s="149" t="s">
        <v>274</v>
      </c>
      <c r="AN2575" s="160">
        <v>4</v>
      </c>
      <c r="AO2575" s="149"/>
      <c r="AP2575" s="149" t="s">
        <v>274</v>
      </c>
      <c r="AQ2575" s="149" t="s">
        <v>275</v>
      </c>
      <c r="AR2575" s="158">
        <v>1</v>
      </c>
      <c r="AS2575" s="149" t="s">
        <v>275</v>
      </c>
      <c r="AT2575" s="149" t="s">
        <v>276</v>
      </c>
      <c r="AU2575" s="161">
        <v>1</v>
      </c>
      <c r="AV2575" s="159">
        <v>7964.6</v>
      </c>
      <c r="AW2575" s="159">
        <v>318.58</v>
      </c>
      <c r="AX2575" s="149" t="s">
        <v>274</v>
      </c>
      <c r="AY2575" s="159">
        <v>83.1</v>
      </c>
      <c r="AZ2575" s="159">
        <v>83.1</v>
      </c>
      <c r="BA2575" s="159">
        <v>332.4</v>
      </c>
      <c r="BB2575" s="159">
        <v>6067.2</v>
      </c>
      <c r="BC2575" s="162" t="s">
        <v>274</v>
      </c>
      <c r="BD2575" s="162">
        <v>0</v>
      </c>
      <c r="BE2575" s="159">
        <v>1897.4</v>
      </c>
      <c r="BF2575" s="159">
        <v>1897.4</v>
      </c>
      <c r="BG2575" s="159">
        <v>7964.6</v>
      </c>
    </row>
    <row r="2576" ht="28.05" customHeight="1" spans="1:59">
      <c r="A2576" s="149"/>
      <c r="B2576" s="149"/>
      <c r="C2576" s="149"/>
      <c r="D2576" s="149" t="s">
        <v>3726</v>
      </c>
      <c r="E2576" s="340" t="s">
        <v>11683</v>
      </c>
      <c r="F2576" s="149" t="s">
        <v>3726</v>
      </c>
      <c r="G2576" s="149" t="s">
        <v>11684</v>
      </c>
      <c r="H2576" s="149" t="s">
        <v>11685</v>
      </c>
      <c r="I2576" s="149" t="s">
        <v>11418</v>
      </c>
      <c r="J2576" s="149" t="s">
        <v>11686</v>
      </c>
      <c r="K2576" s="149"/>
      <c r="L2576" s="149" t="s">
        <v>287</v>
      </c>
      <c r="M2576" s="149"/>
      <c r="N2576" s="149" t="s">
        <v>263</v>
      </c>
      <c r="O2576" s="149" t="s">
        <v>214</v>
      </c>
      <c r="P2576" s="149" t="s">
        <v>53</v>
      </c>
      <c r="Q2576" s="149"/>
      <c r="R2576" s="149" t="s">
        <v>11687</v>
      </c>
      <c r="S2576" s="149" t="s">
        <v>6852</v>
      </c>
      <c r="T2576" s="149" t="s">
        <v>414</v>
      </c>
      <c r="U2576" s="149" t="s">
        <v>267</v>
      </c>
      <c r="V2576" s="149"/>
      <c r="W2576" s="149"/>
      <c r="X2576" s="149" t="s">
        <v>336</v>
      </c>
      <c r="Y2576" s="149"/>
      <c r="Z2576" s="149"/>
      <c r="AA2576" s="149"/>
      <c r="AB2576" s="149" t="s">
        <v>269</v>
      </c>
      <c r="AC2576" s="149" t="s">
        <v>270</v>
      </c>
      <c r="AD2576" s="149" t="s">
        <v>414</v>
      </c>
      <c r="AE2576" s="149" t="s">
        <v>271</v>
      </c>
      <c r="AF2576" s="149"/>
      <c r="AG2576" s="149" t="s">
        <v>1098</v>
      </c>
      <c r="AH2576" s="149" t="s">
        <v>273</v>
      </c>
      <c r="AI2576" s="158">
        <v>21</v>
      </c>
      <c r="AJ2576" s="149"/>
      <c r="AK2576" s="159" t="s">
        <v>274</v>
      </c>
      <c r="AL2576" s="159" t="s">
        <v>274</v>
      </c>
      <c r="AM2576" s="149" t="s">
        <v>274</v>
      </c>
      <c r="AN2576" s="160">
        <v>4</v>
      </c>
      <c r="AO2576" s="149"/>
      <c r="AP2576" s="149" t="s">
        <v>274</v>
      </c>
      <c r="AQ2576" s="149" t="s">
        <v>275</v>
      </c>
      <c r="AR2576" s="158">
        <v>1</v>
      </c>
      <c r="AS2576" s="149" t="s">
        <v>275</v>
      </c>
      <c r="AT2576" s="149" t="s">
        <v>276</v>
      </c>
      <c r="AU2576" s="161">
        <v>1</v>
      </c>
      <c r="AV2576" s="159">
        <v>123893.81</v>
      </c>
      <c r="AW2576" s="159">
        <v>4955.75</v>
      </c>
      <c r="AX2576" s="149" t="s">
        <v>274</v>
      </c>
      <c r="AY2576" s="159">
        <v>1238.94</v>
      </c>
      <c r="AZ2576" s="159">
        <v>1238.94</v>
      </c>
      <c r="BA2576" s="159">
        <v>4955.76</v>
      </c>
      <c r="BB2576" s="159">
        <v>26017.74</v>
      </c>
      <c r="BC2576" s="162" t="s">
        <v>274</v>
      </c>
      <c r="BD2576" s="162">
        <v>0</v>
      </c>
      <c r="BE2576" s="159">
        <v>97876.07</v>
      </c>
      <c r="BF2576" s="159">
        <v>97876.07</v>
      </c>
      <c r="BG2576" s="159">
        <v>123893.81</v>
      </c>
    </row>
    <row r="2577" ht="28.05" customHeight="1" spans="1:59">
      <c r="A2577" s="149"/>
      <c r="B2577" s="149"/>
      <c r="C2577" s="149"/>
      <c r="D2577" s="149" t="s">
        <v>3726</v>
      </c>
      <c r="E2577" s="340" t="s">
        <v>11688</v>
      </c>
      <c r="F2577" s="149" t="s">
        <v>3726</v>
      </c>
      <c r="G2577" s="149" t="s">
        <v>11689</v>
      </c>
      <c r="H2577" s="149" t="s">
        <v>6333</v>
      </c>
      <c r="I2577" s="149" t="s">
        <v>6614</v>
      </c>
      <c r="J2577" s="149" t="s">
        <v>11690</v>
      </c>
      <c r="K2577" s="149"/>
      <c r="L2577" s="149" t="s">
        <v>262</v>
      </c>
      <c r="M2577" s="149"/>
      <c r="N2577" s="149" t="s">
        <v>263</v>
      </c>
      <c r="O2577" s="149" t="s">
        <v>214</v>
      </c>
      <c r="P2577" s="149" t="s">
        <v>53</v>
      </c>
      <c r="Q2577" s="149"/>
      <c r="R2577" s="149" t="s">
        <v>5764</v>
      </c>
      <c r="S2577" s="149" t="s">
        <v>6336</v>
      </c>
      <c r="T2577" s="149" t="s">
        <v>11548</v>
      </c>
      <c r="U2577" s="149" t="s">
        <v>267</v>
      </c>
      <c r="V2577" s="149"/>
      <c r="W2577" s="149"/>
      <c r="X2577" s="149" t="s">
        <v>336</v>
      </c>
      <c r="Y2577" s="149"/>
      <c r="Z2577" s="149"/>
      <c r="AA2577" s="149"/>
      <c r="AB2577" s="149" t="s">
        <v>269</v>
      </c>
      <c r="AC2577" s="149" t="s">
        <v>318</v>
      </c>
      <c r="AD2577" s="149" t="s">
        <v>11548</v>
      </c>
      <c r="AE2577" s="149" t="s">
        <v>271</v>
      </c>
      <c r="AF2577" s="149"/>
      <c r="AG2577" s="149" t="s">
        <v>1098</v>
      </c>
      <c r="AH2577" s="149" t="s">
        <v>273</v>
      </c>
      <c r="AI2577" s="158">
        <v>96</v>
      </c>
      <c r="AJ2577" s="149"/>
      <c r="AK2577" s="159" t="s">
        <v>274</v>
      </c>
      <c r="AL2577" s="159" t="s">
        <v>274</v>
      </c>
      <c r="AM2577" s="149" t="s">
        <v>274</v>
      </c>
      <c r="AN2577" s="160">
        <v>4</v>
      </c>
      <c r="AO2577" s="149"/>
      <c r="AP2577" s="149" t="s">
        <v>274</v>
      </c>
      <c r="AQ2577" s="149" t="s">
        <v>275</v>
      </c>
      <c r="AR2577" s="158">
        <v>1</v>
      </c>
      <c r="AS2577" s="149" t="s">
        <v>275</v>
      </c>
      <c r="AT2577" s="149" t="s">
        <v>276</v>
      </c>
      <c r="AU2577" s="161">
        <v>1</v>
      </c>
      <c r="AV2577" s="159">
        <v>10940.17</v>
      </c>
      <c r="AW2577" s="159">
        <v>437.61</v>
      </c>
      <c r="AX2577" s="149" t="s">
        <v>274</v>
      </c>
      <c r="AY2577" s="162">
        <v>0</v>
      </c>
      <c r="AZ2577" s="162" t="s">
        <v>274</v>
      </c>
      <c r="BA2577" s="162">
        <v>0</v>
      </c>
      <c r="BB2577" s="159">
        <v>10502.56</v>
      </c>
      <c r="BC2577" s="162" t="s">
        <v>274</v>
      </c>
      <c r="BD2577" s="162">
        <v>0</v>
      </c>
      <c r="BE2577" s="159">
        <v>437.61</v>
      </c>
      <c r="BF2577" s="159">
        <v>437.61</v>
      </c>
      <c r="BG2577" s="159">
        <v>10940.17</v>
      </c>
    </row>
    <row r="2578" ht="28.05" customHeight="1" spans="1:59">
      <c r="A2578" s="149"/>
      <c r="B2578" s="149"/>
      <c r="C2578" s="149"/>
      <c r="D2578" s="149" t="s">
        <v>3726</v>
      </c>
      <c r="E2578" s="340" t="s">
        <v>11691</v>
      </c>
      <c r="F2578" s="149" t="s">
        <v>3726</v>
      </c>
      <c r="G2578" s="149" t="s">
        <v>11692</v>
      </c>
      <c r="H2578" s="149" t="s">
        <v>11693</v>
      </c>
      <c r="I2578" s="149" t="s">
        <v>11694</v>
      </c>
      <c r="J2578" s="149" t="s">
        <v>11695</v>
      </c>
      <c r="K2578" s="149"/>
      <c r="L2578" s="149" t="s">
        <v>287</v>
      </c>
      <c r="M2578" s="149"/>
      <c r="N2578" s="149" t="s">
        <v>263</v>
      </c>
      <c r="O2578" s="149" t="s">
        <v>214</v>
      </c>
      <c r="P2578" s="149" t="s">
        <v>53</v>
      </c>
      <c r="Q2578" s="149"/>
      <c r="R2578" s="149" t="s">
        <v>3921</v>
      </c>
      <c r="S2578" s="149" t="s">
        <v>4131</v>
      </c>
      <c r="T2578" s="149" t="s">
        <v>3699</v>
      </c>
      <c r="U2578" s="149" t="s">
        <v>267</v>
      </c>
      <c r="V2578" s="149"/>
      <c r="W2578" s="149"/>
      <c r="X2578" s="149" t="s">
        <v>336</v>
      </c>
      <c r="Y2578" s="149"/>
      <c r="Z2578" s="149"/>
      <c r="AA2578" s="149"/>
      <c r="AB2578" s="149" t="s">
        <v>269</v>
      </c>
      <c r="AC2578" s="149" t="s">
        <v>270</v>
      </c>
      <c r="AD2578" s="149" t="s">
        <v>3699</v>
      </c>
      <c r="AE2578" s="149" t="s">
        <v>271</v>
      </c>
      <c r="AF2578" s="149"/>
      <c r="AG2578" s="149" t="s">
        <v>1098</v>
      </c>
      <c r="AH2578" s="149" t="s">
        <v>273</v>
      </c>
      <c r="AI2578" s="158">
        <v>67</v>
      </c>
      <c r="AJ2578" s="149"/>
      <c r="AK2578" s="159" t="s">
        <v>274</v>
      </c>
      <c r="AL2578" s="159" t="s">
        <v>274</v>
      </c>
      <c r="AM2578" s="149" t="s">
        <v>274</v>
      </c>
      <c r="AN2578" s="160">
        <v>4</v>
      </c>
      <c r="AO2578" s="149"/>
      <c r="AP2578" s="149" t="s">
        <v>274</v>
      </c>
      <c r="AQ2578" s="149" t="s">
        <v>275</v>
      </c>
      <c r="AR2578" s="158">
        <v>1</v>
      </c>
      <c r="AS2578" s="149" t="s">
        <v>275</v>
      </c>
      <c r="AT2578" s="149" t="s">
        <v>276</v>
      </c>
      <c r="AU2578" s="161">
        <v>1</v>
      </c>
      <c r="AV2578" s="159">
        <v>1724.14</v>
      </c>
      <c r="AW2578" s="159">
        <v>68.97</v>
      </c>
      <c r="AX2578" s="149" t="s">
        <v>274</v>
      </c>
      <c r="AY2578" s="159">
        <v>17.77</v>
      </c>
      <c r="AZ2578" s="159">
        <v>17.77</v>
      </c>
      <c r="BA2578" s="159">
        <v>71.08</v>
      </c>
      <c r="BB2578" s="159">
        <v>1139.96</v>
      </c>
      <c r="BC2578" s="162" t="s">
        <v>274</v>
      </c>
      <c r="BD2578" s="162">
        <v>0</v>
      </c>
      <c r="BE2578" s="159">
        <v>584.18</v>
      </c>
      <c r="BF2578" s="159">
        <v>584.18</v>
      </c>
      <c r="BG2578" s="159">
        <v>1724.14</v>
      </c>
    </row>
    <row r="2579" ht="28.05" customHeight="1" spans="1:59">
      <c r="A2579" s="149"/>
      <c r="B2579" s="149"/>
      <c r="C2579" s="149"/>
      <c r="D2579" s="149" t="s">
        <v>3726</v>
      </c>
      <c r="E2579" s="340" t="s">
        <v>11696</v>
      </c>
      <c r="F2579" s="149" t="s">
        <v>3726</v>
      </c>
      <c r="G2579" s="149" t="s">
        <v>11697</v>
      </c>
      <c r="H2579" s="149" t="s">
        <v>11698</v>
      </c>
      <c r="I2579" s="149" t="s">
        <v>11418</v>
      </c>
      <c r="J2579" s="149" t="s">
        <v>11699</v>
      </c>
      <c r="K2579" s="149"/>
      <c r="L2579" s="149" t="s">
        <v>287</v>
      </c>
      <c r="M2579" s="149"/>
      <c r="N2579" s="149" t="s">
        <v>263</v>
      </c>
      <c r="O2579" s="149" t="s">
        <v>214</v>
      </c>
      <c r="P2579" s="149" t="s">
        <v>53</v>
      </c>
      <c r="Q2579" s="149"/>
      <c r="R2579" s="149" t="s">
        <v>11700</v>
      </c>
      <c r="S2579" s="149" t="s">
        <v>6852</v>
      </c>
      <c r="T2579" s="149" t="s">
        <v>414</v>
      </c>
      <c r="U2579" s="149" t="s">
        <v>267</v>
      </c>
      <c r="V2579" s="149"/>
      <c r="W2579" s="149"/>
      <c r="X2579" s="149" t="s">
        <v>336</v>
      </c>
      <c r="Y2579" s="149"/>
      <c r="Z2579" s="149"/>
      <c r="AA2579" s="149"/>
      <c r="AB2579" s="149" t="s">
        <v>269</v>
      </c>
      <c r="AC2579" s="149" t="s">
        <v>270</v>
      </c>
      <c r="AD2579" s="149" t="s">
        <v>414</v>
      </c>
      <c r="AE2579" s="149" t="s">
        <v>271</v>
      </c>
      <c r="AF2579" s="149"/>
      <c r="AG2579" s="149" t="s">
        <v>1098</v>
      </c>
      <c r="AH2579" s="149" t="s">
        <v>273</v>
      </c>
      <c r="AI2579" s="158">
        <v>21</v>
      </c>
      <c r="AJ2579" s="149"/>
      <c r="AK2579" s="159" t="s">
        <v>274</v>
      </c>
      <c r="AL2579" s="159" t="s">
        <v>274</v>
      </c>
      <c r="AM2579" s="149" t="s">
        <v>274</v>
      </c>
      <c r="AN2579" s="160">
        <v>4</v>
      </c>
      <c r="AO2579" s="149"/>
      <c r="AP2579" s="149" t="s">
        <v>274</v>
      </c>
      <c r="AQ2579" s="149" t="s">
        <v>275</v>
      </c>
      <c r="AR2579" s="158">
        <v>1</v>
      </c>
      <c r="AS2579" s="149" t="s">
        <v>275</v>
      </c>
      <c r="AT2579" s="149" t="s">
        <v>276</v>
      </c>
      <c r="AU2579" s="161">
        <v>1</v>
      </c>
      <c r="AV2579" s="159">
        <v>126548.67</v>
      </c>
      <c r="AW2579" s="159">
        <v>5061.95</v>
      </c>
      <c r="AX2579" s="149" t="s">
        <v>274</v>
      </c>
      <c r="AY2579" s="159">
        <v>1265.49</v>
      </c>
      <c r="AZ2579" s="159">
        <v>1265.49</v>
      </c>
      <c r="BA2579" s="159">
        <v>5061.96</v>
      </c>
      <c r="BB2579" s="159">
        <v>26575.29</v>
      </c>
      <c r="BC2579" s="162" t="s">
        <v>274</v>
      </c>
      <c r="BD2579" s="162">
        <v>0</v>
      </c>
      <c r="BE2579" s="159">
        <v>99973.38</v>
      </c>
      <c r="BF2579" s="159">
        <v>99973.38</v>
      </c>
      <c r="BG2579" s="159">
        <v>126548.67</v>
      </c>
    </row>
    <row r="2580" ht="28.05" customHeight="1" spans="1:59">
      <c r="A2580" s="149"/>
      <c r="B2580" s="149"/>
      <c r="C2580" s="149"/>
      <c r="D2580" s="149" t="s">
        <v>3726</v>
      </c>
      <c r="E2580" s="340" t="s">
        <v>11701</v>
      </c>
      <c r="F2580" s="149" t="s">
        <v>3726</v>
      </c>
      <c r="G2580" s="149" t="s">
        <v>11702</v>
      </c>
      <c r="H2580" s="149" t="s">
        <v>11703</v>
      </c>
      <c r="I2580" s="149" t="s">
        <v>11418</v>
      </c>
      <c r="J2580" s="149" t="s">
        <v>11704</v>
      </c>
      <c r="K2580" s="149"/>
      <c r="L2580" s="149" t="s">
        <v>287</v>
      </c>
      <c r="M2580" s="149"/>
      <c r="N2580" s="149" t="s">
        <v>263</v>
      </c>
      <c r="O2580" s="149" t="s">
        <v>214</v>
      </c>
      <c r="P2580" s="149" t="s">
        <v>53</v>
      </c>
      <c r="Q2580" s="149"/>
      <c r="R2580" s="149" t="s">
        <v>11705</v>
      </c>
      <c r="S2580" s="149" t="s">
        <v>6852</v>
      </c>
      <c r="T2580" s="149" t="s">
        <v>414</v>
      </c>
      <c r="U2580" s="149" t="s">
        <v>267</v>
      </c>
      <c r="V2580" s="149"/>
      <c r="W2580" s="149"/>
      <c r="X2580" s="149" t="s">
        <v>336</v>
      </c>
      <c r="Y2580" s="149"/>
      <c r="Z2580" s="149"/>
      <c r="AA2580" s="149"/>
      <c r="AB2580" s="149" t="s">
        <v>269</v>
      </c>
      <c r="AC2580" s="149" t="s">
        <v>270</v>
      </c>
      <c r="AD2580" s="149" t="s">
        <v>414</v>
      </c>
      <c r="AE2580" s="149" t="s">
        <v>271</v>
      </c>
      <c r="AF2580" s="149"/>
      <c r="AG2580" s="149" t="s">
        <v>1098</v>
      </c>
      <c r="AH2580" s="149" t="s">
        <v>273</v>
      </c>
      <c r="AI2580" s="158">
        <v>21</v>
      </c>
      <c r="AJ2580" s="149"/>
      <c r="AK2580" s="159" t="s">
        <v>274</v>
      </c>
      <c r="AL2580" s="159" t="s">
        <v>274</v>
      </c>
      <c r="AM2580" s="149" t="s">
        <v>274</v>
      </c>
      <c r="AN2580" s="160">
        <v>4</v>
      </c>
      <c r="AO2580" s="149"/>
      <c r="AP2580" s="149" t="s">
        <v>274</v>
      </c>
      <c r="AQ2580" s="149" t="s">
        <v>275</v>
      </c>
      <c r="AR2580" s="158">
        <v>1</v>
      </c>
      <c r="AS2580" s="149" t="s">
        <v>275</v>
      </c>
      <c r="AT2580" s="149" t="s">
        <v>276</v>
      </c>
      <c r="AU2580" s="161">
        <v>1</v>
      </c>
      <c r="AV2580" s="159">
        <v>126548.67</v>
      </c>
      <c r="AW2580" s="159">
        <v>5061.95</v>
      </c>
      <c r="AX2580" s="149" t="s">
        <v>274</v>
      </c>
      <c r="AY2580" s="159">
        <v>1265.49</v>
      </c>
      <c r="AZ2580" s="159">
        <v>1265.49</v>
      </c>
      <c r="BA2580" s="159">
        <v>5061.96</v>
      </c>
      <c r="BB2580" s="159">
        <v>26575.29</v>
      </c>
      <c r="BC2580" s="162" t="s">
        <v>274</v>
      </c>
      <c r="BD2580" s="162">
        <v>0</v>
      </c>
      <c r="BE2580" s="159">
        <v>99973.38</v>
      </c>
      <c r="BF2580" s="159">
        <v>99973.38</v>
      </c>
      <c r="BG2580" s="159">
        <v>126548.67</v>
      </c>
    </row>
    <row r="2581" ht="28.05" customHeight="1" spans="1:59">
      <c r="A2581" s="149"/>
      <c r="B2581" s="149"/>
      <c r="C2581" s="149"/>
      <c r="D2581" s="149" t="s">
        <v>3726</v>
      </c>
      <c r="E2581" s="340" t="s">
        <v>11706</v>
      </c>
      <c r="F2581" s="149" t="s">
        <v>3726</v>
      </c>
      <c r="G2581" s="149" t="s">
        <v>11707</v>
      </c>
      <c r="H2581" s="149" t="s">
        <v>5938</v>
      </c>
      <c r="I2581" s="149" t="s">
        <v>8072</v>
      </c>
      <c r="J2581" s="149" t="s">
        <v>11708</v>
      </c>
      <c r="K2581" s="149"/>
      <c r="L2581" s="149" t="s">
        <v>262</v>
      </c>
      <c r="M2581" s="149"/>
      <c r="N2581" s="149" t="s">
        <v>263</v>
      </c>
      <c r="O2581" s="149" t="s">
        <v>214</v>
      </c>
      <c r="P2581" s="149" t="s">
        <v>53</v>
      </c>
      <c r="Q2581" s="149"/>
      <c r="R2581" s="149" t="s">
        <v>11065</v>
      </c>
      <c r="S2581" s="149" t="s">
        <v>4332</v>
      </c>
      <c r="T2581" s="149" t="s">
        <v>11367</v>
      </c>
      <c r="U2581" s="149" t="s">
        <v>267</v>
      </c>
      <c r="V2581" s="149"/>
      <c r="W2581" s="149"/>
      <c r="X2581" s="149" t="s">
        <v>336</v>
      </c>
      <c r="Y2581" s="149"/>
      <c r="Z2581" s="149"/>
      <c r="AA2581" s="149"/>
      <c r="AB2581" s="149" t="s">
        <v>269</v>
      </c>
      <c r="AC2581" s="149" t="s">
        <v>270</v>
      </c>
      <c r="AD2581" s="149" t="s">
        <v>11367</v>
      </c>
      <c r="AE2581" s="149" t="s">
        <v>271</v>
      </c>
      <c r="AF2581" s="149"/>
      <c r="AG2581" s="149" t="s">
        <v>1098</v>
      </c>
      <c r="AH2581" s="149" t="s">
        <v>273</v>
      </c>
      <c r="AI2581" s="158">
        <v>77</v>
      </c>
      <c r="AJ2581" s="149"/>
      <c r="AK2581" s="159" t="s">
        <v>274</v>
      </c>
      <c r="AL2581" s="159" t="s">
        <v>274</v>
      </c>
      <c r="AM2581" s="149" t="s">
        <v>274</v>
      </c>
      <c r="AN2581" s="160">
        <v>4</v>
      </c>
      <c r="AO2581" s="149"/>
      <c r="AP2581" s="149" t="s">
        <v>274</v>
      </c>
      <c r="AQ2581" s="149" t="s">
        <v>275</v>
      </c>
      <c r="AR2581" s="158">
        <v>1</v>
      </c>
      <c r="AS2581" s="149" t="s">
        <v>275</v>
      </c>
      <c r="AT2581" s="149" t="s">
        <v>276</v>
      </c>
      <c r="AU2581" s="161">
        <v>1</v>
      </c>
      <c r="AV2581" s="159">
        <v>16371.68</v>
      </c>
      <c r="AW2581" s="159">
        <v>654.87</v>
      </c>
      <c r="AX2581" s="149" t="s">
        <v>274</v>
      </c>
      <c r="AY2581" s="159">
        <v>170.83</v>
      </c>
      <c r="AZ2581" s="159">
        <v>170.83</v>
      </c>
      <c r="BA2581" s="159">
        <v>683.3</v>
      </c>
      <c r="BB2581" s="159">
        <v>12471.14</v>
      </c>
      <c r="BC2581" s="162" t="s">
        <v>274</v>
      </c>
      <c r="BD2581" s="162">
        <v>0</v>
      </c>
      <c r="BE2581" s="159">
        <v>3900.54</v>
      </c>
      <c r="BF2581" s="159">
        <v>3900.54</v>
      </c>
      <c r="BG2581" s="159">
        <v>16371.68</v>
      </c>
    </row>
    <row r="2582" ht="28.05" customHeight="1" spans="1:59">
      <c r="A2582" s="149"/>
      <c r="B2582" s="149"/>
      <c r="C2582" s="149"/>
      <c r="D2582" s="149" t="s">
        <v>3726</v>
      </c>
      <c r="E2582" s="340" t="s">
        <v>11709</v>
      </c>
      <c r="F2582" s="149" t="s">
        <v>3726</v>
      </c>
      <c r="G2582" s="149" t="s">
        <v>11710</v>
      </c>
      <c r="H2582" s="149" t="s">
        <v>11711</v>
      </c>
      <c r="I2582" s="149" t="s">
        <v>11712</v>
      </c>
      <c r="J2582" s="149" t="s">
        <v>11713</v>
      </c>
      <c r="K2582" s="149"/>
      <c r="L2582" s="149" t="s">
        <v>287</v>
      </c>
      <c r="M2582" s="149"/>
      <c r="N2582" s="149" t="s">
        <v>263</v>
      </c>
      <c r="O2582" s="149" t="s">
        <v>214</v>
      </c>
      <c r="P2582" s="149" t="s">
        <v>53</v>
      </c>
      <c r="Q2582" s="149"/>
      <c r="R2582" s="149" t="s">
        <v>3921</v>
      </c>
      <c r="S2582" s="149" t="s">
        <v>4131</v>
      </c>
      <c r="T2582" s="149" t="s">
        <v>3699</v>
      </c>
      <c r="U2582" s="149" t="s">
        <v>267</v>
      </c>
      <c r="V2582" s="149"/>
      <c r="W2582" s="149"/>
      <c r="X2582" s="149" t="s">
        <v>336</v>
      </c>
      <c r="Y2582" s="149"/>
      <c r="Z2582" s="149"/>
      <c r="AA2582" s="149"/>
      <c r="AB2582" s="149" t="s">
        <v>269</v>
      </c>
      <c r="AC2582" s="149" t="s">
        <v>270</v>
      </c>
      <c r="AD2582" s="149" t="s">
        <v>3699</v>
      </c>
      <c r="AE2582" s="149" t="s">
        <v>271</v>
      </c>
      <c r="AF2582" s="149"/>
      <c r="AG2582" s="149" t="s">
        <v>1098</v>
      </c>
      <c r="AH2582" s="149" t="s">
        <v>273</v>
      </c>
      <c r="AI2582" s="158">
        <v>67</v>
      </c>
      <c r="AJ2582" s="149"/>
      <c r="AK2582" s="159" t="s">
        <v>274</v>
      </c>
      <c r="AL2582" s="159" t="s">
        <v>274</v>
      </c>
      <c r="AM2582" s="149" t="s">
        <v>274</v>
      </c>
      <c r="AN2582" s="160">
        <v>4</v>
      </c>
      <c r="AO2582" s="149"/>
      <c r="AP2582" s="149" t="s">
        <v>274</v>
      </c>
      <c r="AQ2582" s="149" t="s">
        <v>275</v>
      </c>
      <c r="AR2582" s="158">
        <v>1</v>
      </c>
      <c r="AS2582" s="149" t="s">
        <v>275</v>
      </c>
      <c r="AT2582" s="149" t="s">
        <v>276</v>
      </c>
      <c r="AU2582" s="161">
        <v>1</v>
      </c>
      <c r="AV2582" s="159">
        <v>30172.41</v>
      </c>
      <c r="AW2582" s="159">
        <v>1206.9</v>
      </c>
      <c r="AX2582" s="149" t="s">
        <v>274</v>
      </c>
      <c r="AY2582" s="159">
        <v>310.88</v>
      </c>
      <c r="AZ2582" s="159">
        <v>310.88</v>
      </c>
      <c r="BA2582" s="159">
        <v>1243.5</v>
      </c>
      <c r="BB2582" s="159">
        <v>19950.14</v>
      </c>
      <c r="BC2582" s="162" t="s">
        <v>274</v>
      </c>
      <c r="BD2582" s="162">
        <v>0</v>
      </c>
      <c r="BE2582" s="159">
        <v>10222.27</v>
      </c>
      <c r="BF2582" s="159">
        <v>10222.27</v>
      </c>
      <c r="BG2582" s="159">
        <v>30172.41</v>
      </c>
    </row>
    <row r="2583" ht="28.05" customHeight="1" spans="1:59">
      <c r="A2583" s="149"/>
      <c r="B2583" s="149"/>
      <c r="C2583" s="149"/>
      <c r="D2583" s="149" t="s">
        <v>3726</v>
      </c>
      <c r="E2583" s="340" t="s">
        <v>11714</v>
      </c>
      <c r="F2583" s="149" t="s">
        <v>3726</v>
      </c>
      <c r="G2583" s="149" t="s">
        <v>11715</v>
      </c>
      <c r="H2583" s="149" t="s">
        <v>11716</v>
      </c>
      <c r="I2583" s="149" t="s">
        <v>11717</v>
      </c>
      <c r="J2583" s="149" t="s">
        <v>11718</v>
      </c>
      <c r="K2583" s="149"/>
      <c r="L2583" s="149" t="s">
        <v>287</v>
      </c>
      <c r="M2583" s="149"/>
      <c r="N2583" s="149" t="s">
        <v>263</v>
      </c>
      <c r="O2583" s="149" t="s">
        <v>214</v>
      </c>
      <c r="P2583" s="149" t="s">
        <v>53</v>
      </c>
      <c r="Q2583" s="149"/>
      <c r="R2583" s="149" t="s">
        <v>3921</v>
      </c>
      <c r="S2583" s="149" t="s">
        <v>4131</v>
      </c>
      <c r="T2583" s="149" t="s">
        <v>3699</v>
      </c>
      <c r="U2583" s="149" t="s">
        <v>267</v>
      </c>
      <c r="V2583" s="149"/>
      <c r="W2583" s="149"/>
      <c r="X2583" s="149" t="s">
        <v>336</v>
      </c>
      <c r="Y2583" s="149"/>
      <c r="Z2583" s="149"/>
      <c r="AA2583" s="149"/>
      <c r="AB2583" s="149" t="s">
        <v>269</v>
      </c>
      <c r="AC2583" s="149" t="s">
        <v>270</v>
      </c>
      <c r="AD2583" s="149" t="s">
        <v>3699</v>
      </c>
      <c r="AE2583" s="149" t="s">
        <v>271</v>
      </c>
      <c r="AF2583" s="149"/>
      <c r="AG2583" s="149" t="s">
        <v>1098</v>
      </c>
      <c r="AH2583" s="149" t="s">
        <v>273</v>
      </c>
      <c r="AI2583" s="158">
        <v>67</v>
      </c>
      <c r="AJ2583" s="149"/>
      <c r="AK2583" s="159" t="s">
        <v>274</v>
      </c>
      <c r="AL2583" s="159" t="s">
        <v>274</v>
      </c>
      <c r="AM2583" s="149" t="s">
        <v>274</v>
      </c>
      <c r="AN2583" s="160">
        <v>4</v>
      </c>
      <c r="AO2583" s="149"/>
      <c r="AP2583" s="149" t="s">
        <v>274</v>
      </c>
      <c r="AQ2583" s="149" t="s">
        <v>275</v>
      </c>
      <c r="AR2583" s="158">
        <v>1</v>
      </c>
      <c r="AS2583" s="149" t="s">
        <v>275</v>
      </c>
      <c r="AT2583" s="149" t="s">
        <v>276</v>
      </c>
      <c r="AU2583" s="161">
        <v>1</v>
      </c>
      <c r="AV2583" s="159">
        <v>3017.24</v>
      </c>
      <c r="AW2583" s="159">
        <v>120.69</v>
      </c>
      <c r="AX2583" s="149" t="s">
        <v>274</v>
      </c>
      <c r="AY2583" s="159">
        <v>31.09</v>
      </c>
      <c r="AZ2583" s="159">
        <v>31.09</v>
      </c>
      <c r="BA2583" s="159">
        <v>124.36</v>
      </c>
      <c r="BB2583" s="159">
        <v>1994.9</v>
      </c>
      <c r="BC2583" s="162" t="s">
        <v>274</v>
      </c>
      <c r="BD2583" s="162">
        <v>0</v>
      </c>
      <c r="BE2583" s="159">
        <v>1022.34</v>
      </c>
      <c r="BF2583" s="159">
        <v>1022.34</v>
      </c>
      <c r="BG2583" s="159">
        <v>3017.24</v>
      </c>
    </row>
    <row r="2584" ht="28.05" customHeight="1" spans="1:59">
      <c r="A2584" s="149"/>
      <c r="B2584" s="149"/>
      <c r="C2584" s="149"/>
      <c r="D2584" s="149" t="s">
        <v>3726</v>
      </c>
      <c r="E2584" s="340" t="s">
        <v>11719</v>
      </c>
      <c r="F2584" s="149" t="s">
        <v>3726</v>
      </c>
      <c r="G2584" s="149" t="s">
        <v>11720</v>
      </c>
      <c r="H2584" s="149" t="s">
        <v>6333</v>
      </c>
      <c r="I2584" s="149" t="s">
        <v>6614</v>
      </c>
      <c r="J2584" s="149" t="s">
        <v>11721</v>
      </c>
      <c r="K2584" s="149"/>
      <c r="L2584" s="149" t="s">
        <v>262</v>
      </c>
      <c r="M2584" s="149"/>
      <c r="N2584" s="149" t="s">
        <v>263</v>
      </c>
      <c r="O2584" s="149" t="s">
        <v>214</v>
      </c>
      <c r="P2584" s="149" t="s">
        <v>53</v>
      </c>
      <c r="Q2584" s="149"/>
      <c r="R2584" s="149" t="s">
        <v>5764</v>
      </c>
      <c r="S2584" s="149" t="s">
        <v>6336</v>
      </c>
      <c r="T2584" s="149" t="s">
        <v>11548</v>
      </c>
      <c r="U2584" s="149" t="s">
        <v>267</v>
      </c>
      <c r="V2584" s="149"/>
      <c r="W2584" s="149"/>
      <c r="X2584" s="149" t="s">
        <v>336</v>
      </c>
      <c r="Y2584" s="149"/>
      <c r="Z2584" s="149"/>
      <c r="AA2584" s="149"/>
      <c r="AB2584" s="149" t="s">
        <v>269</v>
      </c>
      <c r="AC2584" s="149" t="s">
        <v>318</v>
      </c>
      <c r="AD2584" s="149" t="s">
        <v>11548</v>
      </c>
      <c r="AE2584" s="149" t="s">
        <v>271</v>
      </c>
      <c r="AF2584" s="149"/>
      <c r="AG2584" s="149" t="s">
        <v>1098</v>
      </c>
      <c r="AH2584" s="149" t="s">
        <v>273</v>
      </c>
      <c r="AI2584" s="158">
        <v>96</v>
      </c>
      <c r="AJ2584" s="149"/>
      <c r="AK2584" s="159" t="s">
        <v>274</v>
      </c>
      <c r="AL2584" s="159" t="s">
        <v>274</v>
      </c>
      <c r="AM2584" s="149" t="s">
        <v>274</v>
      </c>
      <c r="AN2584" s="160">
        <v>4</v>
      </c>
      <c r="AO2584" s="149"/>
      <c r="AP2584" s="149" t="s">
        <v>274</v>
      </c>
      <c r="AQ2584" s="149" t="s">
        <v>275</v>
      </c>
      <c r="AR2584" s="158">
        <v>1</v>
      </c>
      <c r="AS2584" s="149" t="s">
        <v>275</v>
      </c>
      <c r="AT2584" s="149" t="s">
        <v>276</v>
      </c>
      <c r="AU2584" s="161">
        <v>1</v>
      </c>
      <c r="AV2584" s="159">
        <v>10940.17</v>
      </c>
      <c r="AW2584" s="159">
        <v>437.61</v>
      </c>
      <c r="AX2584" s="149" t="s">
        <v>274</v>
      </c>
      <c r="AY2584" s="162">
        <v>0</v>
      </c>
      <c r="AZ2584" s="162" t="s">
        <v>274</v>
      </c>
      <c r="BA2584" s="162">
        <v>0</v>
      </c>
      <c r="BB2584" s="159">
        <v>10502.56</v>
      </c>
      <c r="BC2584" s="162" t="s">
        <v>274</v>
      </c>
      <c r="BD2584" s="162">
        <v>0</v>
      </c>
      <c r="BE2584" s="159">
        <v>437.61</v>
      </c>
      <c r="BF2584" s="159">
        <v>437.61</v>
      </c>
      <c r="BG2584" s="159">
        <v>10940.17</v>
      </c>
    </row>
    <row r="2585" ht="28.05" customHeight="1" spans="1:59">
      <c r="A2585" s="149"/>
      <c r="B2585" s="149"/>
      <c r="C2585" s="149"/>
      <c r="D2585" s="149" t="s">
        <v>3726</v>
      </c>
      <c r="E2585" s="340" t="s">
        <v>11722</v>
      </c>
      <c r="F2585" s="149" t="s">
        <v>3726</v>
      </c>
      <c r="G2585" s="149" t="s">
        <v>11723</v>
      </c>
      <c r="H2585" s="149" t="s">
        <v>11724</v>
      </c>
      <c r="I2585" s="149" t="s">
        <v>9525</v>
      </c>
      <c r="J2585" s="149" t="s">
        <v>11725</v>
      </c>
      <c r="K2585" s="149"/>
      <c r="L2585" s="149" t="s">
        <v>262</v>
      </c>
      <c r="M2585" s="149"/>
      <c r="N2585" s="149" t="s">
        <v>263</v>
      </c>
      <c r="O2585" s="149" t="s">
        <v>214</v>
      </c>
      <c r="P2585" s="149" t="s">
        <v>53</v>
      </c>
      <c r="Q2585" s="149"/>
      <c r="R2585" s="149" t="s">
        <v>333</v>
      </c>
      <c r="S2585" s="149" t="s">
        <v>289</v>
      </c>
      <c r="T2585" s="149" t="s">
        <v>950</v>
      </c>
      <c r="U2585" s="149" t="s">
        <v>267</v>
      </c>
      <c r="V2585" s="149"/>
      <c r="W2585" s="149"/>
      <c r="X2585" s="149" t="s">
        <v>336</v>
      </c>
      <c r="Y2585" s="149"/>
      <c r="Z2585" s="149"/>
      <c r="AA2585" s="149"/>
      <c r="AB2585" s="149" t="s">
        <v>269</v>
      </c>
      <c r="AC2585" s="149" t="s">
        <v>318</v>
      </c>
      <c r="AD2585" s="149" t="s">
        <v>950</v>
      </c>
      <c r="AE2585" s="149" t="s">
        <v>271</v>
      </c>
      <c r="AF2585" s="149"/>
      <c r="AG2585" s="149" t="s">
        <v>1098</v>
      </c>
      <c r="AH2585" s="149" t="s">
        <v>273</v>
      </c>
      <c r="AI2585" s="158">
        <v>96</v>
      </c>
      <c r="AJ2585" s="149"/>
      <c r="AK2585" s="159" t="s">
        <v>274</v>
      </c>
      <c r="AL2585" s="159" t="s">
        <v>274</v>
      </c>
      <c r="AM2585" s="149" t="s">
        <v>274</v>
      </c>
      <c r="AN2585" s="160">
        <v>4</v>
      </c>
      <c r="AO2585" s="149"/>
      <c r="AP2585" s="149" t="s">
        <v>274</v>
      </c>
      <c r="AQ2585" s="149" t="s">
        <v>275</v>
      </c>
      <c r="AR2585" s="158">
        <v>1</v>
      </c>
      <c r="AS2585" s="149" t="s">
        <v>275</v>
      </c>
      <c r="AT2585" s="149" t="s">
        <v>276</v>
      </c>
      <c r="AU2585" s="161">
        <v>1</v>
      </c>
      <c r="AV2585" s="159">
        <v>2564.1</v>
      </c>
      <c r="AW2585" s="159">
        <v>102.56</v>
      </c>
      <c r="AX2585" s="149" t="s">
        <v>274</v>
      </c>
      <c r="AY2585" s="162">
        <v>0</v>
      </c>
      <c r="AZ2585" s="162" t="s">
        <v>274</v>
      </c>
      <c r="BA2585" s="162">
        <v>0</v>
      </c>
      <c r="BB2585" s="159">
        <v>2461.54</v>
      </c>
      <c r="BC2585" s="162" t="s">
        <v>274</v>
      </c>
      <c r="BD2585" s="162">
        <v>0</v>
      </c>
      <c r="BE2585" s="159">
        <v>102.56</v>
      </c>
      <c r="BF2585" s="159">
        <v>102.56</v>
      </c>
      <c r="BG2585" s="159">
        <v>2564.1</v>
      </c>
    </row>
    <row r="2586" ht="28.05" customHeight="1" spans="1:59">
      <c r="A2586" s="149"/>
      <c r="B2586" s="149"/>
      <c r="C2586" s="149"/>
      <c r="D2586" s="149" t="s">
        <v>3726</v>
      </c>
      <c r="E2586" s="340" t="s">
        <v>11726</v>
      </c>
      <c r="F2586" s="149" t="s">
        <v>3726</v>
      </c>
      <c r="G2586" s="149" t="s">
        <v>11727</v>
      </c>
      <c r="H2586" s="149" t="s">
        <v>11728</v>
      </c>
      <c r="I2586" s="149" t="s">
        <v>5682</v>
      </c>
      <c r="J2586" s="149" t="s">
        <v>11729</v>
      </c>
      <c r="K2586" s="149"/>
      <c r="L2586" s="149" t="s">
        <v>262</v>
      </c>
      <c r="M2586" s="149"/>
      <c r="N2586" s="149" t="s">
        <v>263</v>
      </c>
      <c r="O2586" s="149" t="s">
        <v>214</v>
      </c>
      <c r="P2586" s="149" t="s">
        <v>53</v>
      </c>
      <c r="Q2586" s="149"/>
      <c r="R2586" s="149" t="s">
        <v>956</v>
      </c>
      <c r="S2586" s="149" t="s">
        <v>289</v>
      </c>
      <c r="T2586" s="149" t="s">
        <v>950</v>
      </c>
      <c r="U2586" s="149" t="s">
        <v>267</v>
      </c>
      <c r="V2586" s="149"/>
      <c r="W2586" s="149"/>
      <c r="X2586" s="149" t="s">
        <v>268</v>
      </c>
      <c r="Y2586" s="149"/>
      <c r="Z2586" s="149"/>
      <c r="AA2586" s="149"/>
      <c r="AB2586" s="149" t="s">
        <v>269</v>
      </c>
      <c r="AC2586" s="149" t="s">
        <v>318</v>
      </c>
      <c r="AD2586" s="149" t="s">
        <v>950</v>
      </c>
      <c r="AE2586" s="149" t="s">
        <v>271</v>
      </c>
      <c r="AF2586" s="149"/>
      <c r="AG2586" s="149" t="s">
        <v>1098</v>
      </c>
      <c r="AH2586" s="149" t="s">
        <v>273</v>
      </c>
      <c r="AI2586" s="158">
        <v>96</v>
      </c>
      <c r="AJ2586" s="149"/>
      <c r="AK2586" s="159" t="s">
        <v>274</v>
      </c>
      <c r="AL2586" s="159" t="s">
        <v>274</v>
      </c>
      <c r="AM2586" s="149" t="s">
        <v>274</v>
      </c>
      <c r="AN2586" s="160">
        <v>4</v>
      </c>
      <c r="AO2586" s="149"/>
      <c r="AP2586" s="149" t="s">
        <v>274</v>
      </c>
      <c r="AQ2586" s="149" t="s">
        <v>275</v>
      </c>
      <c r="AR2586" s="158">
        <v>1</v>
      </c>
      <c r="AS2586" s="149" t="s">
        <v>275</v>
      </c>
      <c r="AT2586" s="149" t="s">
        <v>276</v>
      </c>
      <c r="AU2586" s="161">
        <v>1</v>
      </c>
      <c r="AV2586" s="159">
        <v>22222.22</v>
      </c>
      <c r="AW2586" s="159">
        <v>888.89</v>
      </c>
      <c r="AX2586" s="149" t="s">
        <v>274</v>
      </c>
      <c r="AY2586" s="162">
        <v>0</v>
      </c>
      <c r="AZ2586" s="162" t="s">
        <v>274</v>
      </c>
      <c r="BA2586" s="162">
        <v>0</v>
      </c>
      <c r="BB2586" s="159">
        <v>21333.33</v>
      </c>
      <c r="BC2586" s="162" t="s">
        <v>274</v>
      </c>
      <c r="BD2586" s="162">
        <v>0</v>
      </c>
      <c r="BE2586" s="159">
        <v>888.89</v>
      </c>
      <c r="BF2586" s="159">
        <v>888.89</v>
      </c>
      <c r="BG2586" s="159">
        <v>22222.22</v>
      </c>
    </row>
    <row r="2587" ht="28.05" customHeight="1" spans="1:59">
      <c r="A2587" s="149"/>
      <c r="B2587" s="149"/>
      <c r="C2587" s="149"/>
      <c r="D2587" s="149" t="s">
        <v>3726</v>
      </c>
      <c r="E2587" s="340" t="s">
        <v>11730</v>
      </c>
      <c r="F2587" s="149" t="s">
        <v>3726</v>
      </c>
      <c r="G2587" s="149" t="s">
        <v>11731</v>
      </c>
      <c r="H2587" s="149" t="s">
        <v>11732</v>
      </c>
      <c r="I2587" s="149" t="s">
        <v>11733</v>
      </c>
      <c r="J2587" s="149" t="s">
        <v>11734</v>
      </c>
      <c r="K2587" s="149"/>
      <c r="L2587" s="149" t="s">
        <v>262</v>
      </c>
      <c r="M2587" s="149"/>
      <c r="N2587" s="149" t="s">
        <v>263</v>
      </c>
      <c r="O2587" s="149" t="s">
        <v>214</v>
      </c>
      <c r="P2587" s="149" t="s">
        <v>53</v>
      </c>
      <c r="Q2587" s="149"/>
      <c r="R2587" s="149" t="s">
        <v>956</v>
      </c>
      <c r="S2587" s="149" t="s">
        <v>289</v>
      </c>
      <c r="T2587" s="149" t="s">
        <v>950</v>
      </c>
      <c r="U2587" s="149" t="s">
        <v>267</v>
      </c>
      <c r="V2587" s="149"/>
      <c r="W2587" s="149"/>
      <c r="X2587" s="149" t="s">
        <v>268</v>
      </c>
      <c r="Y2587" s="149"/>
      <c r="Z2587" s="149"/>
      <c r="AA2587" s="149"/>
      <c r="AB2587" s="149" t="s">
        <v>269</v>
      </c>
      <c r="AC2587" s="149" t="s">
        <v>318</v>
      </c>
      <c r="AD2587" s="149" t="s">
        <v>950</v>
      </c>
      <c r="AE2587" s="149" t="s">
        <v>271</v>
      </c>
      <c r="AF2587" s="149"/>
      <c r="AG2587" s="149" t="s">
        <v>1098</v>
      </c>
      <c r="AH2587" s="149" t="s">
        <v>273</v>
      </c>
      <c r="AI2587" s="158">
        <v>96</v>
      </c>
      <c r="AJ2587" s="149"/>
      <c r="AK2587" s="159" t="s">
        <v>274</v>
      </c>
      <c r="AL2587" s="159" t="s">
        <v>274</v>
      </c>
      <c r="AM2587" s="149" t="s">
        <v>274</v>
      </c>
      <c r="AN2587" s="160">
        <v>4</v>
      </c>
      <c r="AO2587" s="149"/>
      <c r="AP2587" s="149" t="s">
        <v>274</v>
      </c>
      <c r="AQ2587" s="149" t="s">
        <v>275</v>
      </c>
      <c r="AR2587" s="158">
        <v>1</v>
      </c>
      <c r="AS2587" s="149" t="s">
        <v>275</v>
      </c>
      <c r="AT2587" s="149" t="s">
        <v>276</v>
      </c>
      <c r="AU2587" s="161">
        <v>1</v>
      </c>
      <c r="AV2587" s="159">
        <v>76923.08</v>
      </c>
      <c r="AW2587" s="159">
        <v>3076.92</v>
      </c>
      <c r="AX2587" s="149" t="s">
        <v>274</v>
      </c>
      <c r="AY2587" s="162">
        <v>0</v>
      </c>
      <c r="AZ2587" s="162" t="s">
        <v>274</v>
      </c>
      <c r="BA2587" s="162">
        <v>0</v>
      </c>
      <c r="BB2587" s="159">
        <v>73846.16</v>
      </c>
      <c r="BC2587" s="162" t="s">
        <v>274</v>
      </c>
      <c r="BD2587" s="162">
        <v>0</v>
      </c>
      <c r="BE2587" s="159">
        <v>3076.92</v>
      </c>
      <c r="BF2587" s="159">
        <v>3076.92</v>
      </c>
      <c r="BG2587" s="159">
        <v>76923.08</v>
      </c>
    </row>
    <row r="2588" ht="28.05" customHeight="1" spans="1:59">
      <c r="A2588" s="149"/>
      <c r="B2588" s="149"/>
      <c r="C2588" s="149"/>
      <c r="D2588" s="149" t="s">
        <v>3726</v>
      </c>
      <c r="E2588" s="340" t="s">
        <v>11735</v>
      </c>
      <c r="F2588" s="149" t="s">
        <v>3726</v>
      </c>
      <c r="G2588" s="149" t="s">
        <v>11736</v>
      </c>
      <c r="H2588" s="149" t="s">
        <v>11737</v>
      </c>
      <c r="I2588" s="149" t="s">
        <v>11738</v>
      </c>
      <c r="J2588" s="149" t="s">
        <v>11739</v>
      </c>
      <c r="K2588" s="149"/>
      <c r="L2588" s="149" t="s">
        <v>262</v>
      </c>
      <c r="M2588" s="149"/>
      <c r="N2588" s="149" t="s">
        <v>263</v>
      </c>
      <c r="O2588" s="149" t="s">
        <v>214</v>
      </c>
      <c r="P2588" s="149" t="s">
        <v>53</v>
      </c>
      <c r="Q2588" s="149"/>
      <c r="R2588" s="149" t="s">
        <v>11740</v>
      </c>
      <c r="S2588" s="149" t="s">
        <v>9926</v>
      </c>
      <c r="T2588" s="149" t="s">
        <v>11548</v>
      </c>
      <c r="U2588" s="149" t="s">
        <v>267</v>
      </c>
      <c r="V2588" s="149"/>
      <c r="W2588" s="149"/>
      <c r="X2588" s="149" t="s">
        <v>336</v>
      </c>
      <c r="Y2588" s="149"/>
      <c r="Z2588" s="149"/>
      <c r="AA2588" s="149"/>
      <c r="AB2588" s="149" t="s">
        <v>269</v>
      </c>
      <c r="AC2588" s="149" t="s">
        <v>318</v>
      </c>
      <c r="AD2588" s="149" t="s">
        <v>11548</v>
      </c>
      <c r="AE2588" s="149" t="s">
        <v>271</v>
      </c>
      <c r="AF2588" s="149"/>
      <c r="AG2588" s="149" t="s">
        <v>1098</v>
      </c>
      <c r="AH2588" s="149" t="s">
        <v>273</v>
      </c>
      <c r="AI2588" s="158">
        <v>96</v>
      </c>
      <c r="AJ2588" s="149"/>
      <c r="AK2588" s="159" t="s">
        <v>274</v>
      </c>
      <c r="AL2588" s="159" t="s">
        <v>274</v>
      </c>
      <c r="AM2588" s="149" t="s">
        <v>274</v>
      </c>
      <c r="AN2588" s="160">
        <v>4</v>
      </c>
      <c r="AO2588" s="149"/>
      <c r="AP2588" s="149" t="s">
        <v>274</v>
      </c>
      <c r="AQ2588" s="149" t="s">
        <v>275</v>
      </c>
      <c r="AR2588" s="158">
        <v>1</v>
      </c>
      <c r="AS2588" s="149" t="s">
        <v>275</v>
      </c>
      <c r="AT2588" s="149" t="s">
        <v>276</v>
      </c>
      <c r="AU2588" s="161">
        <v>1</v>
      </c>
      <c r="AV2588" s="159">
        <v>7948.72</v>
      </c>
      <c r="AW2588" s="159">
        <v>317.95</v>
      </c>
      <c r="AX2588" s="149" t="s">
        <v>274</v>
      </c>
      <c r="AY2588" s="162">
        <v>0</v>
      </c>
      <c r="AZ2588" s="162" t="s">
        <v>274</v>
      </c>
      <c r="BA2588" s="162">
        <v>0</v>
      </c>
      <c r="BB2588" s="159">
        <v>7630.77</v>
      </c>
      <c r="BC2588" s="162" t="s">
        <v>274</v>
      </c>
      <c r="BD2588" s="162">
        <v>0</v>
      </c>
      <c r="BE2588" s="159">
        <v>317.95</v>
      </c>
      <c r="BF2588" s="159">
        <v>317.95</v>
      </c>
      <c r="BG2588" s="159">
        <v>7948.72</v>
      </c>
    </row>
    <row r="2589" ht="28.05" customHeight="1" spans="1:59">
      <c r="A2589" s="149"/>
      <c r="B2589" s="149"/>
      <c r="C2589" s="149"/>
      <c r="D2589" s="149" t="s">
        <v>3726</v>
      </c>
      <c r="E2589" s="340" t="s">
        <v>11741</v>
      </c>
      <c r="F2589" s="149" t="s">
        <v>3726</v>
      </c>
      <c r="G2589" s="149" t="s">
        <v>11742</v>
      </c>
      <c r="H2589" s="149" t="s">
        <v>11732</v>
      </c>
      <c r="I2589" s="149" t="s">
        <v>11733</v>
      </c>
      <c r="J2589" s="149" t="s">
        <v>11743</v>
      </c>
      <c r="K2589" s="149"/>
      <c r="L2589" s="149" t="s">
        <v>262</v>
      </c>
      <c r="M2589" s="149"/>
      <c r="N2589" s="149" t="s">
        <v>263</v>
      </c>
      <c r="O2589" s="149" t="s">
        <v>214</v>
      </c>
      <c r="P2589" s="149" t="s">
        <v>53</v>
      </c>
      <c r="Q2589" s="149"/>
      <c r="R2589" s="149" t="s">
        <v>956</v>
      </c>
      <c r="S2589" s="149" t="s">
        <v>289</v>
      </c>
      <c r="T2589" s="149" t="s">
        <v>950</v>
      </c>
      <c r="U2589" s="149" t="s">
        <v>267</v>
      </c>
      <c r="V2589" s="149"/>
      <c r="W2589" s="149"/>
      <c r="X2589" s="149" t="s">
        <v>268</v>
      </c>
      <c r="Y2589" s="149"/>
      <c r="Z2589" s="149"/>
      <c r="AA2589" s="149"/>
      <c r="AB2589" s="149" t="s">
        <v>269</v>
      </c>
      <c r="AC2589" s="149" t="s">
        <v>318</v>
      </c>
      <c r="AD2589" s="149" t="s">
        <v>950</v>
      </c>
      <c r="AE2589" s="149" t="s">
        <v>271</v>
      </c>
      <c r="AF2589" s="149"/>
      <c r="AG2589" s="149" t="s">
        <v>1098</v>
      </c>
      <c r="AH2589" s="149" t="s">
        <v>273</v>
      </c>
      <c r="AI2589" s="158">
        <v>96</v>
      </c>
      <c r="AJ2589" s="149"/>
      <c r="AK2589" s="159" t="s">
        <v>274</v>
      </c>
      <c r="AL2589" s="159" t="s">
        <v>274</v>
      </c>
      <c r="AM2589" s="149" t="s">
        <v>274</v>
      </c>
      <c r="AN2589" s="160">
        <v>4</v>
      </c>
      <c r="AO2589" s="149"/>
      <c r="AP2589" s="149" t="s">
        <v>274</v>
      </c>
      <c r="AQ2589" s="149" t="s">
        <v>275</v>
      </c>
      <c r="AR2589" s="158">
        <v>1</v>
      </c>
      <c r="AS2589" s="149" t="s">
        <v>275</v>
      </c>
      <c r="AT2589" s="149" t="s">
        <v>276</v>
      </c>
      <c r="AU2589" s="161">
        <v>1</v>
      </c>
      <c r="AV2589" s="159">
        <v>76923.08</v>
      </c>
      <c r="AW2589" s="159">
        <v>3076.92</v>
      </c>
      <c r="AX2589" s="149" t="s">
        <v>274</v>
      </c>
      <c r="AY2589" s="162">
        <v>0</v>
      </c>
      <c r="AZ2589" s="162" t="s">
        <v>274</v>
      </c>
      <c r="BA2589" s="162">
        <v>0</v>
      </c>
      <c r="BB2589" s="159">
        <v>73846.16</v>
      </c>
      <c r="BC2589" s="162" t="s">
        <v>274</v>
      </c>
      <c r="BD2589" s="162">
        <v>0</v>
      </c>
      <c r="BE2589" s="159">
        <v>3076.92</v>
      </c>
      <c r="BF2589" s="159">
        <v>3076.92</v>
      </c>
      <c r="BG2589" s="159">
        <v>76923.08</v>
      </c>
    </row>
    <row r="2590" ht="28.05" customHeight="1" spans="1:59">
      <c r="A2590" s="149"/>
      <c r="B2590" s="149"/>
      <c r="C2590" s="149"/>
      <c r="D2590" s="149" t="s">
        <v>3726</v>
      </c>
      <c r="E2590" s="340" t="s">
        <v>11744</v>
      </c>
      <c r="F2590" s="149" t="s">
        <v>3726</v>
      </c>
      <c r="G2590" s="149" t="s">
        <v>11745</v>
      </c>
      <c r="H2590" s="149" t="s">
        <v>4206</v>
      </c>
      <c r="I2590" s="149" t="s">
        <v>5371</v>
      </c>
      <c r="J2590" s="149" t="s">
        <v>11746</v>
      </c>
      <c r="K2590" s="149"/>
      <c r="L2590" s="149" t="s">
        <v>262</v>
      </c>
      <c r="M2590" s="149"/>
      <c r="N2590" s="149" t="s">
        <v>263</v>
      </c>
      <c r="O2590" s="149" t="s">
        <v>214</v>
      </c>
      <c r="P2590" s="149" t="s">
        <v>53</v>
      </c>
      <c r="Q2590" s="149"/>
      <c r="R2590" s="149" t="s">
        <v>3914</v>
      </c>
      <c r="S2590" s="149" t="s">
        <v>5323</v>
      </c>
      <c r="T2590" s="149" t="s">
        <v>11367</v>
      </c>
      <c r="U2590" s="149" t="s">
        <v>267</v>
      </c>
      <c r="V2590" s="149"/>
      <c r="W2590" s="149"/>
      <c r="X2590" s="149" t="s">
        <v>268</v>
      </c>
      <c r="Y2590" s="149"/>
      <c r="Z2590" s="149"/>
      <c r="AA2590" s="149"/>
      <c r="AB2590" s="149" t="s">
        <v>269</v>
      </c>
      <c r="AC2590" s="149" t="s">
        <v>270</v>
      </c>
      <c r="AD2590" s="149" t="s">
        <v>11367</v>
      </c>
      <c r="AE2590" s="149" t="s">
        <v>271</v>
      </c>
      <c r="AF2590" s="149"/>
      <c r="AG2590" s="149" t="s">
        <v>1098</v>
      </c>
      <c r="AH2590" s="149" t="s">
        <v>273</v>
      </c>
      <c r="AI2590" s="158">
        <v>77</v>
      </c>
      <c r="AJ2590" s="149"/>
      <c r="AK2590" s="159" t="s">
        <v>274</v>
      </c>
      <c r="AL2590" s="159" t="s">
        <v>274</v>
      </c>
      <c r="AM2590" s="149" t="s">
        <v>274</v>
      </c>
      <c r="AN2590" s="160">
        <v>4</v>
      </c>
      <c r="AO2590" s="149"/>
      <c r="AP2590" s="149" t="s">
        <v>274</v>
      </c>
      <c r="AQ2590" s="149" t="s">
        <v>275</v>
      </c>
      <c r="AR2590" s="158">
        <v>1</v>
      </c>
      <c r="AS2590" s="149" t="s">
        <v>275</v>
      </c>
      <c r="AT2590" s="149" t="s">
        <v>276</v>
      </c>
      <c r="AU2590" s="161">
        <v>1</v>
      </c>
      <c r="AV2590" s="159">
        <v>3097.35</v>
      </c>
      <c r="AW2590" s="159">
        <v>123.89</v>
      </c>
      <c r="AX2590" s="149" t="s">
        <v>274</v>
      </c>
      <c r="AY2590" s="159">
        <v>32.33</v>
      </c>
      <c r="AZ2590" s="159">
        <v>32.33</v>
      </c>
      <c r="BA2590" s="159">
        <v>129.32</v>
      </c>
      <c r="BB2590" s="159">
        <v>2359.16</v>
      </c>
      <c r="BC2590" s="162" t="s">
        <v>274</v>
      </c>
      <c r="BD2590" s="162">
        <v>0</v>
      </c>
      <c r="BE2590" s="159">
        <v>738.19</v>
      </c>
      <c r="BF2590" s="159">
        <v>738.19</v>
      </c>
      <c r="BG2590" s="159">
        <v>3097.35</v>
      </c>
    </row>
    <row r="2591" ht="28.05" customHeight="1" spans="1:59">
      <c r="A2591" s="149"/>
      <c r="B2591" s="149"/>
      <c r="C2591" s="149"/>
      <c r="D2591" s="149" t="s">
        <v>3726</v>
      </c>
      <c r="E2591" s="340" t="s">
        <v>11747</v>
      </c>
      <c r="F2591" s="149" t="s">
        <v>3726</v>
      </c>
      <c r="G2591" s="149" t="s">
        <v>11748</v>
      </c>
      <c r="H2591" s="149" t="s">
        <v>11749</v>
      </c>
      <c r="I2591" s="149" t="s">
        <v>11750</v>
      </c>
      <c r="J2591" s="149" t="s">
        <v>11751</v>
      </c>
      <c r="K2591" s="149"/>
      <c r="L2591" s="149" t="s">
        <v>287</v>
      </c>
      <c r="M2591" s="149"/>
      <c r="N2591" s="149" t="s">
        <v>263</v>
      </c>
      <c r="O2591" s="149" t="s">
        <v>214</v>
      </c>
      <c r="P2591" s="149" t="s">
        <v>53</v>
      </c>
      <c r="Q2591" s="149"/>
      <c r="R2591" s="149" t="s">
        <v>3921</v>
      </c>
      <c r="S2591" s="149" t="s">
        <v>4131</v>
      </c>
      <c r="T2591" s="149" t="s">
        <v>3699</v>
      </c>
      <c r="U2591" s="149" t="s">
        <v>267</v>
      </c>
      <c r="V2591" s="149"/>
      <c r="W2591" s="149"/>
      <c r="X2591" s="149" t="s">
        <v>336</v>
      </c>
      <c r="Y2591" s="149"/>
      <c r="Z2591" s="149"/>
      <c r="AA2591" s="149"/>
      <c r="AB2591" s="149" t="s">
        <v>269</v>
      </c>
      <c r="AC2591" s="149" t="s">
        <v>270</v>
      </c>
      <c r="AD2591" s="149" t="s">
        <v>3699</v>
      </c>
      <c r="AE2591" s="149" t="s">
        <v>271</v>
      </c>
      <c r="AF2591" s="149"/>
      <c r="AG2591" s="149" t="s">
        <v>1098</v>
      </c>
      <c r="AH2591" s="149" t="s">
        <v>273</v>
      </c>
      <c r="AI2591" s="158">
        <v>67</v>
      </c>
      <c r="AJ2591" s="149"/>
      <c r="AK2591" s="159" t="s">
        <v>274</v>
      </c>
      <c r="AL2591" s="159" t="s">
        <v>274</v>
      </c>
      <c r="AM2591" s="149" t="s">
        <v>274</v>
      </c>
      <c r="AN2591" s="160">
        <v>4</v>
      </c>
      <c r="AO2591" s="149"/>
      <c r="AP2591" s="149" t="s">
        <v>274</v>
      </c>
      <c r="AQ2591" s="149" t="s">
        <v>275</v>
      </c>
      <c r="AR2591" s="158">
        <v>1</v>
      </c>
      <c r="AS2591" s="149" t="s">
        <v>275</v>
      </c>
      <c r="AT2591" s="149" t="s">
        <v>276</v>
      </c>
      <c r="AU2591" s="161">
        <v>1</v>
      </c>
      <c r="AV2591" s="159">
        <v>30172.41</v>
      </c>
      <c r="AW2591" s="159">
        <v>1206.9</v>
      </c>
      <c r="AX2591" s="149" t="s">
        <v>274</v>
      </c>
      <c r="AY2591" s="159">
        <v>310.88</v>
      </c>
      <c r="AZ2591" s="159">
        <v>310.88</v>
      </c>
      <c r="BA2591" s="159">
        <v>1243.5</v>
      </c>
      <c r="BB2591" s="159">
        <v>19950.14</v>
      </c>
      <c r="BC2591" s="162" t="s">
        <v>274</v>
      </c>
      <c r="BD2591" s="162">
        <v>0</v>
      </c>
      <c r="BE2591" s="159">
        <v>10222.27</v>
      </c>
      <c r="BF2591" s="159">
        <v>10222.27</v>
      </c>
      <c r="BG2591" s="159">
        <v>30172.41</v>
      </c>
    </row>
    <row r="2592" ht="28.05" customHeight="1" spans="1:59">
      <c r="A2592" s="149"/>
      <c r="B2592" s="149"/>
      <c r="C2592" s="149"/>
      <c r="D2592" s="149" t="s">
        <v>3726</v>
      </c>
      <c r="E2592" s="340" t="s">
        <v>11752</v>
      </c>
      <c r="F2592" s="149" t="s">
        <v>3726</v>
      </c>
      <c r="G2592" s="149" t="s">
        <v>11753</v>
      </c>
      <c r="H2592" s="149" t="s">
        <v>5938</v>
      </c>
      <c r="I2592" s="149" t="s">
        <v>8072</v>
      </c>
      <c r="J2592" s="149" t="s">
        <v>11754</v>
      </c>
      <c r="K2592" s="149"/>
      <c r="L2592" s="149" t="s">
        <v>262</v>
      </c>
      <c r="M2592" s="149"/>
      <c r="N2592" s="149" t="s">
        <v>263</v>
      </c>
      <c r="O2592" s="149" t="s">
        <v>214</v>
      </c>
      <c r="P2592" s="149" t="s">
        <v>53</v>
      </c>
      <c r="Q2592" s="149"/>
      <c r="R2592" s="149" t="s">
        <v>11065</v>
      </c>
      <c r="S2592" s="149" t="s">
        <v>4332</v>
      </c>
      <c r="T2592" s="149" t="s">
        <v>11367</v>
      </c>
      <c r="U2592" s="149" t="s">
        <v>267</v>
      </c>
      <c r="V2592" s="149"/>
      <c r="W2592" s="149"/>
      <c r="X2592" s="149" t="s">
        <v>336</v>
      </c>
      <c r="Y2592" s="149"/>
      <c r="Z2592" s="149"/>
      <c r="AA2592" s="149"/>
      <c r="AB2592" s="149" t="s">
        <v>269</v>
      </c>
      <c r="AC2592" s="149" t="s">
        <v>270</v>
      </c>
      <c r="AD2592" s="149" t="s">
        <v>11367</v>
      </c>
      <c r="AE2592" s="149" t="s">
        <v>271</v>
      </c>
      <c r="AF2592" s="149"/>
      <c r="AG2592" s="149" t="s">
        <v>1098</v>
      </c>
      <c r="AH2592" s="149" t="s">
        <v>273</v>
      </c>
      <c r="AI2592" s="158">
        <v>77</v>
      </c>
      <c r="AJ2592" s="149"/>
      <c r="AK2592" s="159" t="s">
        <v>274</v>
      </c>
      <c r="AL2592" s="159" t="s">
        <v>274</v>
      </c>
      <c r="AM2592" s="149" t="s">
        <v>274</v>
      </c>
      <c r="AN2592" s="160">
        <v>4</v>
      </c>
      <c r="AO2592" s="149"/>
      <c r="AP2592" s="149" t="s">
        <v>274</v>
      </c>
      <c r="AQ2592" s="149" t="s">
        <v>275</v>
      </c>
      <c r="AR2592" s="158">
        <v>1</v>
      </c>
      <c r="AS2592" s="149" t="s">
        <v>275</v>
      </c>
      <c r="AT2592" s="149" t="s">
        <v>276</v>
      </c>
      <c r="AU2592" s="161">
        <v>1</v>
      </c>
      <c r="AV2592" s="159">
        <v>16371.68</v>
      </c>
      <c r="AW2592" s="159">
        <v>654.87</v>
      </c>
      <c r="AX2592" s="149" t="s">
        <v>274</v>
      </c>
      <c r="AY2592" s="159">
        <v>170.83</v>
      </c>
      <c r="AZ2592" s="159">
        <v>170.83</v>
      </c>
      <c r="BA2592" s="159">
        <v>683.3</v>
      </c>
      <c r="BB2592" s="159">
        <v>12471.14</v>
      </c>
      <c r="BC2592" s="162" t="s">
        <v>274</v>
      </c>
      <c r="BD2592" s="162">
        <v>0</v>
      </c>
      <c r="BE2592" s="159">
        <v>3900.54</v>
      </c>
      <c r="BF2592" s="159">
        <v>3900.54</v>
      </c>
      <c r="BG2592" s="159">
        <v>16371.68</v>
      </c>
    </row>
    <row r="2593" ht="28.05" customHeight="1" spans="1:59">
      <c r="A2593" s="149"/>
      <c r="B2593" s="149"/>
      <c r="C2593" s="149"/>
      <c r="D2593" s="149" t="s">
        <v>3726</v>
      </c>
      <c r="E2593" s="340" t="s">
        <v>11755</v>
      </c>
      <c r="F2593" s="149" t="s">
        <v>3726</v>
      </c>
      <c r="G2593" s="149" t="s">
        <v>11756</v>
      </c>
      <c r="H2593" s="149" t="s">
        <v>11757</v>
      </c>
      <c r="I2593" s="149" t="s">
        <v>11758</v>
      </c>
      <c r="J2593" s="149" t="s">
        <v>11759</v>
      </c>
      <c r="K2593" s="149"/>
      <c r="L2593" s="149" t="s">
        <v>287</v>
      </c>
      <c r="M2593" s="149"/>
      <c r="N2593" s="149" t="s">
        <v>263</v>
      </c>
      <c r="O2593" s="149" t="s">
        <v>214</v>
      </c>
      <c r="P2593" s="149" t="s">
        <v>53</v>
      </c>
      <c r="Q2593" s="149"/>
      <c r="R2593" s="149" t="s">
        <v>11760</v>
      </c>
      <c r="S2593" s="149" t="s">
        <v>6852</v>
      </c>
      <c r="T2593" s="149" t="s">
        <v>414</v>
      </c>
      <c r="U2593" s="149" t="s">
        <v>267</v>
      </c>
      <c r="V2593" s="149"/>
      <c r="W2593" s="149"/>
      <c r="X2593" s="149" t="s">
        <v>336</v>
      </c>
      <c r="Y2593" s="149"/>
      <c r="Z2593" s="149"/>
      <c r="AA2593" s="149"/>
      <c r="AB2593" s="149" t="s">
        <v>269</v>
      </c>
      <c r="AC2593" s="149" t="s">
        <v>270</v>
      </c>
      <c r="AD2593" s="149" t="s">
        <v>414</v>
      </c>
      <c r="AE2593" s="149" t="s">
        <v>271</v>
      </c>
      <c r="AF2593" s="149"/>
      <c r="AG2593" s="149" t="s">
        <v>1098</v>
      </c>
      <c r="AH2593" s="149" t="s">
        <v>273</v>
      </c>
      <c r="AI2593" s="158">
        <v>21</v>
      </c>
      <c r="AJ2593" s="149"/>
      <c r="AK2593" s="159" t="s">
        <v>274</v>
      </c>
      <c r="AL2593" s="159" t="s">
        <v>274</v>
      </c>
      <c r="AM2593" s="149" t="s">
        <v>274</v>
      </c>
      <c r="AN2593" s="160">
        <v>4</v>
      </c>
      <c r="AO2593" s="149"/>
      <c r="AP2593" s="149" t="s">
        <v>274</v>
      </c>
      <c r="AQ2593" s="149" t="s">
        <v>275</v>
      </c>
      <c r="AR2593" s="158">
        <v>1</v>
      </c>
      <c r="AS2593" s="149" t="s">
        <v>275</v>
      </c>
      <c r="AT2593" s="149" t="s">
        <v>276</v>
      </c>
      <c r="AU2593" s="161">
        <v>1</v>
      </c>
      <c r="AV2593" s="159">
        <v>37168.14</v>
      </c>
      <c r="AW2593" s="159">
        <v>1486.73</v>
      </c>
      <c r="AX2593" s="149" t="s">
        <v>274</v>
      </c>
      <c r="AY2593" s="159">
        <v>371.68</v>
      </c>
      <c r="AZ2593" s="159">
        <v>371.68</v>
      </c>
      <c r="BA2593" s="159">
        <v>1486.72</v>
      </c>
      <c r="BB2593" s="159">
        <v>7805.28</v>
      </c>
      <c r="BC2593" s="162" t="s">
        <v>274</v>
      </c>
      <c r="BD2593" s="162">
        <v>0</v>
      </c>
      <c r="BE2593" s="159">
        <v>29362.86</v>
      </c>
      <c r="BF2593" s="159">
        <v>29362.86</v>
      </c>
      <c r="BG2593" s="159">
        <v>37168.14</v>
      </c>
    </row>
    <row r="2594" ht="28.05" customHeight="1" spans="1:59">
      <c r="A2594" s="149"/>
      <c r="B2594" s="149"/>
      <c r="C2594" s="149"/>
      <c r="D2594" s="149" t="s">
        <v>3726</v>
      </c>
      <c r="E2594" s="340" t="s">
        <v>11761</v>
      </c>
      <c r="F2594" s="149" t="s">
        <v>3726</v>
      </c>
      <c r="G2594" s="149" t="s">
        <v>11762</v>
      </c>
      <c r="H2594" s="149" t="s">
        <v>11737</v>
      </c>
      <c r="I2594" s="149" t="s">
        <v>11738</v>
      </c>
      <c r="J2594" s="149" t="s">
        <v>11763</v>
      </c>
      <c r="K2594" s="149"/>
      <c r="L2594" s="149" t="s">
        <v>262</v>
      </c>
      <c r="M2594" s="149"/>
      <c r="N2594" s="149" t="s">
        <v>263</v>
      </c>
      <c r="O2594" s="149" t="s">
        <v>214</v>
      </c>
      <c r="P2594" s="149" t="s">
        <v>53</v>
      </c>
      <c r="Q2594" s="149"/>
      <c r="R2594" s="149" t="s">
        <v>11740</v>
      </c>
      <c r="S2594" s="149" t="s">
        <v>9926</v>
      </c>
      <c r="T2594" s="149" t="s">
        <v>11548</v>
      </c>
      <c r="U2594" s="149" t="s">
        <v>267</v>
      </c>
      <c r="V2594" s="149"/>
      <c r="W2594" s="149"/>
      <c r="X2594" s="149" t="s">
        <v>336</v>
      </c>
      <c r="Y2594" s="149"/>
      <c r="Z2594" s="149"/>
      <c r="AA2594" s="149"/>
      <c r="AB2594" s="149" t="s">
        <v>269</v>
      </c>
      <c r="AC2594" s="149" t="s">
        <v>318</v>
      </c>
      <c r="AD2594" s="149" t="s">
        <v>11548</v>
      </c>
      <c r="AE2594" s="149" t="s">
        <v>271</v>
      </c>
      <c r="AF2594" s="149"/>
      <c r="AG2594" s="149" t="s">
        <v>1098</v>
      </c>
      <c r="AH2594" s="149" t="s">
        <v>273</v>
      </c>
      <c r="AI2594" s="158">
        <v>96</v>
      </c>
      <c r="AJ2594" s="149"/>
      <c r="AK2594" s="159" t="s">
        <v>274</v>
      </c>
      <c r="AL2594" s="159" t="s">
        <v>274</v>
      </c>
      <c r="AM2594" s="149" t="s">
        <v>274</v>
      </c>
      <c r="AN2594" s="160">
        <v>4</v>
      </c>
      <c r="AO2594" s="149"/>
      <c r="AP2594" s="149" t="s">
        <v>274</v>
      </c>
      <c r="AQ2594" s="149" t="s">
        <v>275</v>
      </c>
      <c r="AR2594" s="158">
        <v>1</v>
      </c>
      <c r="AS2594" s="149" t="s">
        <v>275</v>
      </c>
      <c r="AT2594" s="149" t="s">
        <v>276</v>
      </c>
      <c r="AU2594" s="161">
        <v>1</v>
      </c>
      <c r="AV2594" s="159">
        <v>7948.72</v>
      </c>
      <c r="AW2594" s="159">
        <v>317.95</v>
      </c>
      <c r="AX2594" s="149" t="s">
        <v>274</v>
      </c>
      <c r="AY2594" s="162">
        <v>0</v>
      </c>
      <c r="AZ2594" s="162" t="s">
        <v>274</v>
      </c>
      <c r="BA2594" s="162">
        <v>0</v>
      </c>
      <c r="BB2594" s="159">
        <v>7630.77</v>
      </c>
      <c r="BC2594" s="162" t="s">
        <v>274</v>
      </c>
      <c r="BD2594" s="162">
        <v>0</v>
      </c>
      <c r="BE2594" s="159">
        <v>317.95</v>
      </c>
      <c r="BF2594" s="159">
        <v>317.95</v>
      </c>
      <c r="BG2594" s="159">
        <v>7948.72</v>
      </c>
    </row>
    <row r="2595" ht="28.05" customHeight="1" spans="1:59">
      <c r="A2595" s="149"/>
      <c r="B2595" s="149"/>
      <c r="C2595" s="149"/>
      <c r="D2595" s="149" t="s">
        <v>3726</v>
      </c>
      <c r="E2595" s="340" t="s">
        <v>11764</v>
      </c>
      <c r="F2595" s="149" t="s">
        <v>3726</v>
      </c>
      <c r="G2595" s="149" t="s">
        <v>11765</v>
      </c>
      <c r="H2595" s="149" t="s">
        <v>11757</v>
      </c>
      <c r="I2595" s="149" t="s">
        <v>11758</v>
      </c>
      <c r="J2595" s="149" t="s">
        <v>11766</v>
      </c>
      <c r="K2595" s="149"/>
      <c r="L2595" s="149" t="s">
        <v>287</v>
      </c>
      <c r="M2595" s="149"/>
      <c r="N2595" s="149" t="s">
        <v>263</v>
      </c>
      <c r="O2595" s="149" t="s">
        <v>214</v>
      </c>
      <c r="P2595" s="149" t="s">
        <v>53</v>
      </c>
      <c r="Q2595" s="149"/>
      <c r="R2595" s="149" t="s">
        <v>11767</v>
      </c>
      <c r="S2595" s="149" t="s">
        <v>6852</v>
      </c>
      <c r="T2595" s="149" t="s">
        <v>414</v>
      </c>
      <c r="U2595" s="149" t="s">
        <v>267</v>
      </c>
      <c r="V2595" s="149"/>
      <c r="W2595" s="149"/>
      <c r="X2595" s="149" t="s">
        <v>336</v>
      </c>
      <c r="Y2595" s="149"/>
      <c r="Z2595" s="149"/>
      <c r="AA2595" s="149"/>
      <c r="AB2595" s="149" t="s">
        <v>269</v>
      </c>
      <c r="AC2595" s="149" t="s">
        <v>270</v>
      </c>
      <c r="AD2595" s="149" t="s">
        <v>414</v>
      </c>
      <c r="AE2595" s="149" t="s">
        <v>271</v>
      </c>
      <c r="AF2595" s="149"/>
      <c r="AG2595" s="149" t="s">
        <v>1098</v>
      </c>
      <c r="AH2595" s="149" t="s">
        <v>273</v>
      </c>
      <c r="AI2595" s="158">
        <v>21</v>
      </c>
      <c r="AJ2595" s="149"/>
      <c r="AK2595" s="159" t="s">
        <v>274</v>
      </c>
      <c r="AL2595" s="159" t="s">
        <v>274</v>
      </c>
      <c r="AM2595" s="149" t="s">
        <v>274</v>
      </c>
      <c r="AN2595" s="160">
        <v>4</v>
      </c>
      <c r="AO2595" s="149"/>
      <c r="AP2595" s="149" t="s">
        <v>274</v>
      </c>
      <c r="AQ2595" s="149" t="s">
        <v>275</v>
      </c>
      <c r="AR2595" s="158">
        <v>1</v>
      </c>
      <c r="AS2595" s="149" t="s">
        <v>275</v>
      </c>
      <c r="AT2595" s="149" t="s">
        <v>276</v>
      </c>
      <c r="AU2595" s="161">
        <v>1</v>
      </c>
      <c r="AV2595" s="159">
        <v>37168.14</v>
      </c>
      <c r="AW2595" s="159">
        <v>1486.73</v>
      </c>
      <c r="AX2595" s="149" t="s">
        <v>274</v>
      </c>
      <c r="AY2595" s="159">
        <v>371.68</v>
      </c>
      <c r="AZ2595" s="159">
        <v>371.68</v>
      </c>
      <c r="BA2595" s="159">
        <v>1486.72</v>
      </c>
      <c r="BB2595" s="159">
        <v>7805.28</v>
      </c>
      <c r="BC2595" s="162" t="s">
        <v>274</v>
      </c>
      <c r="BD2595" s="162">
        <v>0</v>
      </c>
      <c r="BE2595" s="159">
        <v>29362.86</v>
      </c>
      <c r="BF2595" s="159">
        <v>29362.86</v>
      </c>
      <c r="BG2595" s="159">
        <v>37168.14</v>
      </c>
    </row>
    <row r="2596" ht="28.05" customHeight="1" spans="1:59">
      <c r="A2596" s="149"/>
      <c r="B2596" s="149"/>
      <c r="C2596" s="149"/>
      <c r="D2596" s="149" t="s">
        <v>3726</v>
      </c>
      <c r="E2596" s="340" t="s">
        <v>11768</v>
      </c>
      <c r="F2596" s="149" t="s">
        <v>3726</v>
      </c>
      <c r="G2596" s="149" t="s">
        <v>11769</v>
      </c>
      <c r="H2596" s="149" t="s">
        <v>11770</v>
      </c>
      <c r="I2596" s="149" t="s">
        <v>11771</v>
      </c>
      <c r="J2596" s="149" t="s">
        <v>11772</v>
      </c>
      <c r="K2596" s="149"/>
      <c r="L2596" s="149" t="s">
        <v>287</v>
      </c>
      <c r="M2596" s="149"/>
      <c r="N2596" s="149" t="s">
        <v>263</v>
      </c>
      <c r="O2596" s="149" t="s">
        <v>214</v>
      </c>
      <c r="P2596" s="149" t="s">
        <v>53</v>
      </c>
      <c r="Q2596" s="149"/>
      <c r="R2596" s="149" t="s">
        <v>3921</v>
      </c>
      <c r="S2596" s="149" t="s">
        <v>4131</v>
      </c>
      <c r="T2596" s="149" t="s">
        <v>3699</v>
      </c>
      <c r="U2596" s="149" t="s">
        <v>267</v>
      </c>
      <c r="V2596" s="149"/>
      <c r="W2596" s="149"/>
      <c r="X2596" s="149" t="s">
        <v>336</v>
      </c>
      <c r="Y2596" s="149"/>
      <c r="Z2596" s="149"/>
      <c r="AA2596" s="149"/>
      <c r="AB2596" s="149" t="s">
        <v>269</v>
      </c>
      <c r="AC2596" s="149" t="s">
        <v>270</v>
      </c>
      <c r="AD2596" s="149" t="s">
        <v>3699</v>
      </c>
      <c r="AE2596" s="149" t="s">
        <v>271</v>
      </c>
      <c r="AF2596" s="149"/>
      <c r="AG2596" s="149" t="s">
        <v>1098</v>
      </c>
      <c r="AH2596" s="149" t="s">
        <v>273</v>
      </c>
      <c r="AI2596" s="158">
        <v>67</v>
      </c>
      <c r="AJ2596" s="149"/>
      <c r="AK2596" s="159" t="s">
        <v>274</v>
      </c>
      <c r="AL2596" s="159" t="s">
        <v>274</v>
      </c>
      <c r="AM2596" s="149" t="s">
        <v>274</v>
      </c>
      <c r="AN2596" s="160">
        <v>4</v>
      </c>
      <c r="AO2596" s="149"/>
      <c r="AP2596" s="149" t="s">
        <v>274</v>
      </c>
      <c r="AQ2596" s="149" t="s">
        <v>275</v>
      </c>
      <c r="AR2596" s="158">
        <v>1</v>
      </c>
      <c r="AS2596" s="149" t="s">
        <v>275</v>
      </c>
      <c r="AT2596" s="149" t="s">
        <v>276</v>
      </c>
      <c r="AU2596" s="161">
        <v>1</v>
      </c>
      <c r="AV2596" s="159">
        <v>17068.97</v>
      </c>
      <c r="AW2596" s="159">
        <v>682.76</v>
      </c>
      <c r="AX2596" s="149" t="s">
        <v>274</v>
      </c>
      <c r="AY2596" s="159">
        <v>175.86</v>
      </c>
      <c r="AZ2596" s="159">
        <v>175.86</v>
      </c>
      <c r="BA2596" s="159">
        <v>703.44</v>
      </c>
      <c r="BB2596" s="159">
        <v>11286.22</v>
      </c>
      <c r="BC2596" s="162" t="s">
        <v>274</v>
      </c>
      <c r="BD2596" s="162">
        <v>0</v>
      </c>
      <c r="BE2596" s="159">
        <v>5782.75</v>
      </c>
      <c r="BF2596" s="159">
        <v>5782.75</v>
      </c>
      <c r="BG2596" s="159">
        <v>17068.97</v>
      </c>
    </row>
    <row r="2597" ht="28.05" customHeight="1" spans="1:59">
      <c r="A2597" s="149"/>
      <c r="B2597" s="149"/>
      <c r="C2597" s="149"/>
      <c r="D2597" s="149" t="s">
        <v>3726</v>
      </c>
      <c r="E2597" s="340" t="s">
        <v>11773</v>
      </c>
      <c r="F2597" s="149" t="s">
        <v>3726</v>
      </c>
      <c r="G2597" s="149" t="s">
        <v>11774</v>
      </c>
      <c r="H2597" s="149" t="s">
        <v>4206</v>
      </c>
      <c r="I2597" s="149" t="s">
        <v>5371</v>
      </c>
      <c r="J2597" s="149" t="s">
        <v>11775</v>
      </c>
      <c r="K2597" s="149"/>
      <c r="L2597" s="149" t="s">
        <v>262</v>
      </c>
      <c r="M2597" s="149"/>
      <c r="N2597" s="149" t="s">
        <v>263</v>
      </c>
      <c r="O2597" s="149" t="s">
        <v>214</v>
      </c>
      <c r="P2597" s="149" t="s">
        <v>53</v>
      </c>
      <c r="Q2597" s="149"/>
      <c r="R2597" s="149" t="s">
        <v>3914</v>
      </c>
      <c r="S2597" s="149" t="s">
        <v>5323</v>
      </c>
      <c r="T2597" s="149" t="s">
        <v>11367</v>
      </c>
      <c r="U2597" s="149" t="s">
        <v>267</v>
      </c>
      <c r="V2597" s="149"/>
      <c r="W2597" s="149"/>
      <c r="X2597" s="149" t="s">
        <v>268</v>
      </c>
      <c r="Y2597" s="149"/>
      <c r="Z2597" s="149"/>
      <c r="AA2597" s="149"/>
      <c r="AB2597" s="149" t="s">
        <v>269</v>
      </c>
      <c r="AC2597" s="149" t="s">
        <v>270</v>
      </c>
      <c r="AD2597" s="149" t="s">
        <v>11367</v>
      </c>
      <c r="AE2597" s="149" t="s">
        <v>271</v>
      </c>
      <c r="AF2597" s="149"/>
      <c r="AG2597" s="149" t="s">
        <v>1098</v>
      </c>
      <c r="AH2597" s="149" t="s">
        <v>273</v>
      </c>
      <c r="AI2597" s="158">
        <v>77</v>
      </c>
      <c r="AJ2597" s="149"/>
      <c r="AK2597" s="159" t="s">
        <v>274</v>
      </c>
      <c r="AL2597" s="159" t="s">
        <v>274</v>
      </c>
      <c r="AM2597" s="149" t="s">
        <v>274</v>
      </c>
      <c r="AN2597" s="160">
        <v>4</v>
      </c>
      <c r="AO2597" s="149"/>
      <c r="AP2597" s="149" t="s">
        <v>274</v>
      </c>
      <c r="AQ2597" s="149" t="s">
        <v>275</v>
      </c>
      <c r="AR2597" s="158">
        <v>1</v>
      </c>
      <c r="AS2597" s="149" t="s">
        <v>275</v>
      </c>
      <c r="AT2597" s="149" t="s">
        <v>276</v>
      </c>
      <c r="AU2597" s="161">
        <v>1</v>
      </c>
      <c r="AV2597" s="159">
        <v>3097.34</v>
      </c>
      <c r="AW2597" s="159">
        <v>123.89</v>
      </c>
      <c r="AX2597" s="149" t="s">
        <v>274</v>
      </c>
      <c r="AY2597" s="159">
        <v>32.33</v>
      </c>
      <c r="AZ2597" s="159">
        <v>32.33</v>
      </c>
      <c r="BA2597" s="159">
        <v>129.32</v>
      </c>
      <c r="BB2597" s="159">
        <v>2359.16</v>
      </c>
      <c r="BC2597" s="162" t="s">
        <v>274</v>
      </c>
      <c r="BD2597" s="162">
        <v>0</v>
      </c>
      <c r="BE2597" s="159">
        <v>738.18</v>
      </c>
      <c r="BF2597" s="159">
        <v>738.18</v>
      </c>
      <c r="BG2597" s="159">
        <v>3097.34</v>
      </c>
    </row>
    <row r="2598" ht="28.05" customHeight="1" spans="1:59">
      <c r="A2598" s="149"/>
      <c r="B2598" s="149"/>
      <c r="C2598" s="149"/>
      <c r="D2598" s="149" t="s">
        <v>3726</v>
      </c>
      <c r="E2598" s="340" t="s">
        <v>11776</v>
      </c>
      <c r="F2598" s="149" t="s">
        <v>3726</v>
      </c>
      <c r="G2598" s="149" t="s">
        <v>11777</v>
      </c>
      <c r="H2598" s="149" t="s">
        <v>158</v>
      </c>
      <c r="I2598" s="149" t="s">
        <v>11778</v>
      </c>
      <c r="J2598" s="149" t="s">
        <v>11779</v>
      </c>
      <c r="K2598" s="149"/>
      <c r="L2598" s="149" t="s">
        <v>262</v>
      </c>
      <c r="M2598" s="149"/>
      <c r="N2598" s="149" t="s">
        <v>263</v>
      </c>
      <c r="O2598" s="149" t="s">
        <v>214</v>
      </c>
      <c r="P2598" s="149" t="s">
        <v>53</v>
      </c>
      <c r="Q2598" s="149"/>
      <c r="R2598" s="149" t="s">
        <v>4628</v>
      </c>
      <c r="S2598" s="149" t="s">
        <v>5890</v>
      </c>
      <c r="T2598" s="149" t="s">
        <v>1035</v>
      </c>
      <c r="U2598" s="149" t="s">
        <v>267</v>
      </c>
      <c r="V2598" s="149"/>
      <c r="W2598" s="149"/>
      <c r="X2598" s="149" t="s">
        <v>268</v>
      </c>
      <c r="Y2598" s="149"/>
      <c r="Z2598" s="149"/>
      <c r="AA2598" s="149"/>
      <c r="AB2598" s="149" t="s">
        <v>269</v>
      </c>
      <c r="AC2598" s="149" t="s">
        <v>318</v>
      </c>
      <c r="AD2598" s="149" t="s">
        <v>1035</v>
      </c>
      <c r="AE2598" s="149" t="s">
        <v>271</v>
      </c>
      <c r="AF2598" s="149"/>
      <c r="AG2598" s="149" t="s">
        <v>1098</v>
      </c>
      <c r="AH2598" s="149" t="s">
        <v>273</v>
      </c>
      <c r="AI2598" s="158">
        <v>96</v>
      </c>
      <c r="AJ2598" s="149"/>
      <c r="AK2598" s="159" t="s">
        <v>274</v>
      </c>
      <c r="AL2598" s="159" t="s">
        <v>274</v>
      </c>
      <c r="AM2598" s="149" t="s">
        <v>274</v>
      </c>
      <c r="AN2598" s="160">
        <v>4</v>
      </c>
      <c r="AO2598" s="149"/>
      <c r="AP2598" s="149" t="s">
        <v>274</v>
      </c>
      <c r="AQ2598" s="149" t="s">
        <v>275</v>
      </c>
      <c r="AR2598" s="158">
        <v>1</v>
      </c>
      <c r="AS2598" s="149" t="s">
        <v>275</v>
      </c>
      <c r="AT2598" s="149" t="s">
        <v>276</v>
      </c>
      <c r="AU2598" s="161">
        <v>1</v>
      </c>
      <c r="AV2598" s="159">
        <v>3702.56</v>
      </c>
      <c r="AW2598" s="159">
        <v>148.1</v>
      </c>
      <c r="AX2598" s="149" t="s">
        <v>274</v>
      </c>
      <c r="AY2598" s="162">
        <v>0</v>
      </c>
      <c r="AZ2598" s="162" t="s">
        <v>274</v>
      </c>
      <c r="BA2598" s="162">
        <v>0</v>
      </c>
      <c r="BB2598" s="159">
        <v>3554.46</v>
      </c>
      <c r="BC2598" s="162" t="s">
        <v>274</v>
      </c>
      <c r="BD2598" s="162">
        <v>0</v>
      </c>
      <c r="BE2598" s="159">
        <v>148.1</v>
      </c>
      <c r="BF2598" s="159">
        <v>148.1</v>
      </c>
      <c r="BG2598" s="159">
        <v>3702.56</v>
      </c>
    </row>
    <row r="2599" ht="28.05" customHeight="1" spans="1:59">
      <c r="A2599" s="149"/>
      <c r="B2599" s="149"/>
      <c r="C2599" s="149"/>
      <c r="D2599" s="149" t="s">
        <v>3726</v>
      </c>
      <c r="E2599" s="340" t="s">
        <v>11780</v>
      </c>
      <c r="F2599" s="149" t="s">
        <v>3726</v>
      </c>
      <c r="G2599" s="149" t="s">
        <v>11781</v>
      </c>
      <c r="H2599" s="149" t="s">
        <v>11782</v>
      </c>
      <c r="I2599" s="149" t="s">
        <v>11758</v>
      </c>
      <c r="J2599" s="149" t="s">
        <v>11783</v>
      </c>
      <c r="K2599" s="149"/>
      <c r="L2599" s="149" t="s">
        <v>287</v>
      </c>
      <c r="M2599" s="149"/>
      <c r="N2599" s="149" t="s">
        <v>263</v>
      </c>
      <c r="O2599" s="149" t="s">
        <v>214</v>
      </c>
      <c r="P2599" s="149" t="s">
        <v>53</v>
      </c>
      <c r="Q2599" s="149"/>
      <c r="R2599" s="149" t="s">
        <v>11784</v>
      </c>
      <c r="S2599" s="149" t="s">
        <v>6852</v>
      </c>
      <c r="T2599" s="149" t="s">
        <v>414</v>
      </c>
      <c r="U2599" s="149" t="s">
        <v>267</v>
      </c>
      <c r="V2599" s="149"/>
      <c r="W2599" s="149"/>
      <c r="X2599" s="149" t="s">
        <v>336</v>
      </c>
      <c r="Y2599" s="149"/>
      <c r="Z2599" s="149"/>
      <c r="AA2599" s="149"/>
      <c r="AB2599" s="149" t="s">
        <v>269</v>
      </c>
      <c r="AC2599" s="149" t="s">
        <v>270</v>
      </c>
      <c r="AD2599" s="149" t="s">
        <v>414</v>
      </c>
      <c r="AE2599" s="149" t="s">
        <v>271</v>
      </c>
      <c r="AF2599" s="149"/>
      <c r="AG2599" s="149" t="s">
        <v>1098</v>
      </c>
      <c r="AH2599" s="149" t="s">
        <v>273</v>
      </c>
      <c r="AI2599" s="158">
        <v>21</v>
      </c>
      <c r="AJ2599" s="149"/>
      <c r="AK2599" s="159" t="s">
        <v>274</v>
      </c>
      <c r="AL2599" s="159" t="s">
        <v>274</v>
      </c>
      <c r="AM2599" s="149" t="s">
        <v>274</v>
      </c>
      <c r="AN2599" s="160">
        <v>4</v>
      </c>
      <c r="AO2599" s="149"/>
      <c r="AP2599" s="149" t="s">
        <v>274</v>
      </c>
      <c r="AQ2599" s="149" t="s">
        <v>275</v>
      </c>
      <c r="AR2599" s="158">
        <v>1</v>
      </c>
      <c r="AS2599" s="149" t="s">
        <v>275</v>
      </c>
      <c r="AT2599" s="149" t="s">
        <v>276</v>
      </c>
      <c r="AU2599" s="161">
        <v>1</v>
      </c>
      <c r="AV2599" s="159">
        <v>37168.14</v>
      </c>
      <c r="AW2599" s="159">
        <v>1486.73</v>
      </c>
      <c r="AX2599" s="149" t="s">
        <v>274</v>
      </c>
      <c r="AY2599" s="159">
        <v>371.68</v>
      </c>
      <c r="AZ2599" s="159">
        <v>371.68</v>
      </c>
      <c r="BA2599" s="159">
        <v>1486.72</v>
      </c>
      <c r="BB2599" s="159">
        <v>7805.28</v>
      </c>
      <c r="BC2599" s="162" t="s">
        <v>274</v>
      </c>
      <c r="BD2599" s="162">
        <v>0</v>
      </c>
      <c r="BE2599" s="159">
        <v>29362.86</v>
      </c>
      <c r="BF2599" s="159">
        <v>29362.86</v>
      </c>
      <c r="BG2599" s="159">
        <v>37168.14</v>
      </c>
    </row>
    <row r="2600" ht="28.05" customHeight="1" spans="1:59">
      <c r="A2600" s="149"/>
      <c r="B2600" s="149"/>
      <c r="C2600" s="149"/>
      <c r="D2600" s="149" t="s">
        <v>3726</v>
      </c>
      <c r="E2600" s="340" t="s">
        <v>11785</v>
      </c>
      <c r="F2600" s="149" t="s">
        <v>3726</v>
      </c>
      <c r="G2600" s="149" t="s">
        <v>11786</v>
      </c>
      <c r="H2600" s="149" t="s">
        <v>11787</v>
      </c>
      <c r="I2600" s="149" t="s">
        <v>11788</v>
      </c>
      <c r="J2600" s="149" t="s">
        <v>11789</v>
      </c>
      <c r="K2600" s="149"/>
      <c r="L2600" s="149" t="s">
        <v>262</v>
      </c>
      <c r="M2600" s="149"/>
      <c r="N2600" s="149" t="s">
        <v>263</v>
      </c>
      <c r="O2600" s="149" t="s">
        <v>214</v>
      </c>
      <c r="P2600" s="149" t="s">
        <v>53</v>
      </c>
      <c r="Q2600" s="149"/>
      <c r="R2600" s="149" t="s">
        <v>62</v>
      </c>
      <c r="S2600" s="149" t="s">
        <v>11790</v>
      </c>
      <c r="T2600" s="149" t="s">
        <v>11367</v>
      </c>
      <c r="U2600" s="149" t="s">
        <v>267</v>
      </c>
      <c r="V2600" s="149"/>
      <c r="W2600" s="149"/>
      <c r="X2600" s="149" t="s">
        <v>268</v>
      </c>
      <c r="Y2600" s="149"/>
      <c r="Z2600" s="149"/>
      <c r="AA2600" s="149"/>
      <c r="AB2600" s="149" t="s">
        <v>269</v>
      </c>
      <c r="AC2600" s="149" t="s">
        <v>270</v>
      </c>
      <c r="AD2600" s="149" t="s">
        <v>11367</v>
      </c>
      <c r="AE2600" s="149" t="s">
        <v>271</v>
      </c>
      <c r="AF2600" s="149"/>
      <c r="AG2600" s="149" t="s">
        <v>1098</v>
      </c>
      <c r="AH2600" s="149" t="s">
        <v>273</v>
      </c>
      <c r="AI2600" s="158">
        <v>77</v>
      </c>
      <c r="AJ2600" s="149"/>
      <c r="AK2600" s="159" t="s">
        <v>274</v>
      </c>
      <c r="AL2600" s="159" t="s">
        <v>274</v>
      </c>
      <c r="AM2600" s="149" t="s">
        <v>274</v>
      </c>
      <c r="AN2600" s="160">
        <v>4</v>
      </c>
      <c r="AO2600" s="149"/>
      <c r="AP2600" s="149" t="s">
        <v>274</v>
      </c>
      <c r="AQ2600" s="149" t="s">
        <v>275</v>
      </c>
      <c r="AR2600" s="158">
        <v>1</v>
      </c>
      <c r="AS2600" s="149" t="s">
        <v>275</v>
      </c>
      <c r="AT2600" s="149" t="s">
        <v>276</v>
      </c>
      <c r="AU2600" s="161">
        <v>1</v>
      </c>
      <c r="AV2600" s="159">
        <v>2522.12</v>
      </c>
      <c r="AW2600" s="159">
        <v>100.88</v>
      </c>
      <c r="AX2600" s="149" t="s">
        <v>274</v>
      </c>
      <c r="AY2600" s="159">
        <v>26.32</v>
      </c>
      <c r="AZ2600" s="159">
        <v>26.32</v>
      </c>
      <c r="BA2600" s="159">
        <v>105.28</v>
      </c>
      <c r="BB2600" s="159">
        <v>1921.12</v>
      </c>
      <c r="BC2600" s="162" t="s">
        <v>274</v>
      </c>
      <c r="BD2600" s="162">
        <v>0</v>
      </c>
      <c r="BE2600" s="159">
        <v>601</v>
      </c>
      <c r="BF2600" s="159">
        <v>601</v>
      </c>
      <c r="BG2600" s="159">
        <v>2522.12</v>
      </c>
    </row>
    <row r="2601" ht="28.05" customHeight="1" spans="1:59">
      <c r="A2601" s="149"/>
      <c r="B2601" s="149"/>
      <c r="C2601" s="149"/>
      <c r="D2601" s="149" t="s">
        <v>3726</v>
      </c>
      <c r="E2601" s="340" t="s">
        <v>11791</v>
      </c>
      <c r="F2601" s="149" t="s">
        <v>3726</v>
      </c>
      <c r="G2601" s="149" t="s">
        <v>11792</v>
      </c>
      <c r="H2601" s="149" t="s">
        <v>92</v>
      </c>
      <c r="I2601" s="149" t="s">
        <v>9915</v>
      </c>
      <c r="J2601" s="149" t="s">
        <v>11793</v>
      </c>
      <c r="K2601" s="149"/>
      <c r="L2601" s="149" t="s">
        <v>262</v>
      </c>
      <c r="M2601" s="149"/>
      <c r="N2601" s="149" t="s">
        <v>263</v>
      </c>
      <c r="O2601" s="149" t="s">
        <v>214</v>
      </c>
      <c r="P2601" s="149" t="s">
        <v>53</v>
      </c>
      <c r="Q2601" s="149"/>
      <c r="R2601" s="149" t="s">
        <v>4628</v>
      </c>
      <c r="S2601" s="149" t="s">
        <v>5890</v>
      </c>
      <c r="T2601" s="149" t="s">
        <v>1035</v>
      </c>
      <c r="U2601" s="149" t="s">
        <v>267</v>
      </c>
      <c r="V2601" s="149"/>
      <c r="W2601" s="149"/>
      <c r="X2601" s="149" t="s">
        <v>268</v>
      </c>
      <c r="Y2601" s="149"/>
      <c r="Z2601" s="149"/>
      <c r="AA2601" s="149"/>
      <c r="AB2601" s="149" t="s">
        <v>269</v>
      </c>
      <c r="AC2601" s="149" t="s">
        <v>318</v>
      </c>
      <c r="AD2601" s="149" t="s">
        <v>1035</v>
      </c>
      <c r="AE2601" s="149" t="s">
        <v>271</v>
      </c>
      <c r="AF2601" s="149"/>
      <c r="AG2601" s="149" t="s">
        <v>1098</v>
      </c>
      <c r="AH2601" s="149" t="s">
        <v>273</v>
      </c>
      <c r="AI2601" s="158">
        <v>96</v>
      </c>
      <c r="AJ2601" s="149"/>
      <c r="AK2601" s="159" t="s">
        <v>274</v>
      </c>
      <c r="AL2601" s="159" t="s">
        <v>274</v>
      </c>
      <c r="AM2601" s="149" t="s">
        <v>274</v>
      </c>
      <c r="AN2601" s="160">
        <v>4</v>
      </c>
      <c r="AO2601" s="149"/>
      <c r="AP2601" s="149" t="s">
        <v>274</v>
      </c>
      <c r="AQ2601" s="149" t="s">
        <v>275</v>
      </c>
      <c r="AR2601" s="158">
        <v>1</v>
      </c>
      <c r="AS2601" s="149" t="s">
        <v>275</v>
      </c>
      <c r="AT2601" s="149" t="s">
        <v>276</v>
      </c>
      <c r="AU2601" s="161">
        <v>1</v>
      </c>
      <c r="AV2601" s="159">
        <v>4465.81</v>
      </c>
      <c r="AW2601" s="159">
        <v>178.63</v>
      </c>
      <c r="AX2601" s="149" t="s">
        <v>274</v>
      </c>
      <c r="AY2601" s="162">
        <v>0</v>
      </c>
      <c r="AZ2601" s="162" t="s">
        <v>274</v>
      </c>
      <c r="BA2601" s="162">
        <v>0</v>
      </c>
      <c r="BB2601" s="159">
        <v>4287.18</v>
      </c>
      <c r="BC2601" s="162" t="s">
        <v>274</v>
      </c>
      <c r="BD2601" s="162">
        <v>0</v>
      </c>
      <c r="BE2601" s="159">
        <v>178.63</v>
      </c>
      <c r="BF2601" s="159">
        <v>178.63</v>
      </c>
      <c r="BG2601" s="159">
        <v>4465.81</v>
      </c>
    </row>
    <row r="2602" ht="28.05" customHeight="1" spans="1:59">
      <c r="A2602" s="149"/>
      <c r="B2602" s="149"/>
      <c r="C2602" s="149"/>
      <c r="D2602" s="149" t="s">
        <v>3726</v>
      </c>
      <c r="E2602" s="340" t="s">
        <v>11794</v>
      </c>
      <c r="F2602" s="149" t="s">
        <v>3726</v>
      </c>
      <c r="G2602" s="149" t="s">
        <v>11795</v>
      </c>
      <c r="H2602" s="149" t="s">
        <v>11796</v>
      </c>
      <c r="I2602" s="149" t="s">
        <v>5559</v>
      </c>
      <c r="J2602" s="149" t="s">
        <v>11797</v>
      </c>
      <c r="K2602" s="149"/>
      <c r="L2602" s="149" t="s">
        <v>262</v>
      </c>
      <c r="M2602" s="149"/>
      <c r="N2602" s="149" t="s">
        <v>263</v>
      </c>
      <c r="O2602" s="149" t="s">
        <v>214</v>
      </c>
      <c r="P2602" s="149" t="s">
        <v>53</v>
      </c>
      <c r="Q2602" s="149"/>
      <c r="R2602" s="149" t="s">
        <v>333</v>
      </c>
      <c r="S2602" s="149" t="s">
        <v>289</v>
      </c>
      <c r="T2602" s="149" t="s">
        <v>11798</v>
      </c>
      <c r="U2602" s="149" t="s">
        <v>267</v>
      </c>
      <c r="V2602" s="149"/>
      <c r="W2602" s="149"/>
      <c r="X2602" s="149" t="s">
        <v>336</v>
      </c>
      <c r="Y2602" s="149"/>
      <c r="Z2602" s="149"/>
      <c r="AA2602" s="149"/>
      <c r="AB2602" s="149" t="s">
        <v>269</v>
      </c>
      <c r="AC2602" s="149" t="s">
        <v>318</v>
      </c>
      <c r="AD2602" s="149" t="s">
        <v>11798</v>
      </c>
      <c r="AE2602" s="149" t="s">
        <v>271</v>
      </c>
      <c r="AF2602" s="149"/>
      <c r="AG2602" s="149" t="s">
        <v>1098</v>
      </c>
      <c r="AH2602" s="149" t="s">
        <v>273</v>
      </c>
      <c r="AI2602" s="158">
        <v>96</v>
      </c>
      <c r="AJ2602" s="149"/>
      <c r="AK2602" s="159" t="s">
        <v>274</v>
      </c>
      <c r="AL2602" s="159" t="s">
        <v>274</v>
      </c>
      <c r="AM2602" s="149" t="s">
        <v>274</v>
      </c>
      <c r="AN2602" s="160">
        <v>4</v>
      </c>
      <c r="AO2602" s="149"/>
      <c r="AP2602" s="149" t="s">
        <v>274</v>
      </c>
      <c r="AQ2602" s="149" t="s">
        <v>275</v>
      </c>
      <c r="AR2602" s="158">
        <v>1</v>
      </c>
      <c r="AS2602" s="149" t="s">
        <v>275</v>
      </c>
      <c r="AT2602" s="149" t="s">
        <v>276</v>
      </c>
      <c r="AU2602" s="161">
        <v>1</v>
      </c>
      <c r="AV2602" s="159">
        <v>6196.58</v>
      </c>
      <c r="AW2602" s="159">
        <v>247.86</v>
      </c>
      <c r="AX2602" s="149" t="s">
        <v>274</v>
      </c>
      <c r="AY2602" s="162">
        <v>0</v>
      </c>
      <c r="AZ2602" s="162" t="s">
        <v>274</v>
      </c>
      <c r="BA2602" s="162">
        <v>0</v>
      </c>
      <c r="BB2602" s="159">
        <v>5948.72</v>
      </c>
      <c r="BC2602" s="162" t="s">
        <v>274</v>
      </c>
      <c r="BD2602" s="162">
        <v>0</v>
      </c>
      <c r="BE2602" s="159">
        <v>247.86</v>
      </c>
      <c r="BF2602" s="159">
        <v>247.86</v>
      </c>
      <c r="BG2602" s="159">
        <v>6196.58</v>
      </c>
    </row>
    <row r="2603" ht="28.05" customHeight="1" spans="1:59">
      <c r="A2603" s="149"/>
      <c r="B2603" s="149"/>
      <c r="C2603" s="149"/>
      <c r="D2603" s="149" t="s">
        <v>3726</v>
      </c>
      <c r="E2603" s="340" t="s">
        <v>11799</v>
      </c>
      <c r="F2603" s="149" t="s">
        <v>3726</v>
      </c>
      <c r="G2603" s="149" t="s">
        <v>11800</v>
      </c>
      <c r="H2603" s="149" t="s">
        <v>11801</v>
      </c>
      <c r="I2603" s="149" t="s">
        <v>11802</v>
      </c>
      <c r="J2603" s="149" t="s">
        <v>11803</v>
      </c>
      <c r="K2603" s="149"/>
      <c r="L2603" s="149" t="s">
        <v>287</v>
      </c>
      <c r="M2603" s="149"/>
      <c r="N2603" s="149" t="s">
        <v>263</v>
      </c>
      <c r="O2603" s="149" t="s">
        <v>214</v>
      </c>
      <c r="P2603" s="149" t="s">
        <v>53</v>
      </c>
      <c r="Q2603" s="149"/>
      <c r="R2603" s="149" t="s">
        <v>3921</v>
      </c>
      <c r="S2603" s="149" t="s">
        <v>4131</v>
      </c>
      <c r="T2603" s="149" t="s">
        <v>3699</v>
      </c>
      <c r="U2603" s="149" t="s">
        <v>267</v>
      </c>
      <c r="V2603" s="149"/>
      <c r="W2603" s="149"/>
      <c r="X2603" s="149" t="s">
        <v>336</v>
      </c>
      <c r="Y2603" s="149"/>
      <c r="Z2603" s="149"/>
      <c r="AA2603" s="149"/>
      <c r="AB2603" s="149" t="s">
        <v>269</v>
      </c>
      <c r="AC2603" s="149" t="s">
        <v>270</v>
      </c>
      <c r="AD2603" s="149" t="s">
        <v>3699</v>
      </c>
      <c r="AE2603" s="149" t="s">
        <v>271</v>
      </c>
      <c r="AF2603" s="149"/>
      <c r="AG2603" s="149" t="s">
        <v>1098</v>
      </c>
      <c r="AH2603" s="149" t="s">
        <v>273</v>
      </c>
      <c r="AI2603" s="158">
        <v>67</v>
      </c>
      <c r="AJ2603" s="149"/>
      <c r="AK2603" s="159" t="s">
        <v>274</v>
      </c>
      <c r="AL2603" s="159" t="s">
        <v>274</v>
      </c>
      <c r="AM2603" s="149" t="s">
        <v>274</v>
      </c>
      <c r="AN2603" s="160">
        <v>4</v>
      </c>
      <c r="AO2603" s="149"/>
      <c r="AP2603" s="149" t="s">
        <v>274</v>
      </c>
      <c r="AQ2603" s="149" t="s">
        <v>275</v>
      </c>
      <c r="AR2603" s="158">
        <v>1</v>
      </c>
      <c r="AS2603" s="149" t="s">
        <v>275</v>
      </c>
      <c r="AT2603" s="149" t="s">
        <v>276</v>
      </c>
      <c r="AU2603" s="161">
        <v>1</v>
      </c>
      <c r="AV2603" s="159">
        <v>5172.42</v>
      </c>
      <c r="AW2603" s="159">
        <v>206.9</v>
      </c>
      <c r="AX2603" s="149" t="s">
        <v>274</v>
      </c>
      <c r="AY2603" s="159">
        <v>53.3</v>
      </c>
      <c r="AZ2603" s="159">
        <v>53.3</v>
      </c>
      <c r="BA2603" s="159">
        <v>213.2</v>
      </c>
      <c r="BB2603" s="159">
        <v>3419.84</v>
      </c>
      <c r="BC2603" s="162" t="s">
        <v>274</v>
      </c>
      <c r="BD2603" s="162">
        <v>0</v>
      </c>
      <c r="BE2603" s="159">
        <v>1752.58</v>
      </c>
      <c r="BF2603" s="159">
        <v>1752.58</v>
      </c>
      <c r="BG2603" s="159">
        <v>5172.42</v>
      </c>
    </row>
    <row r="2604" ht="28.05" customHeight="1" spans="1:59">
      <c r="A2604" s="149"/>
      <c r="B2604" s="149"/>
      <c r="C2604" s="149"/>
      <c r="D2604" s="149" t="s">
        <v>3726</v>
      </c>
      <c r="E2604" s="340" t="s">
        <v>11804</v>
      </c>
      <c r="F2604" s="149" t="s">
        <v>3726</v>
      </c>
      <c r="G2604" s="149" t="s">
        <v>11805</v>
      </c>
      <c r="H2604" s="149" t="s">
        <v>11796</v>
      </c>
      <c r="I2604" s="149" t="s">
        <v>5559</v>
      </c>
      <c r="J2604" s="149" t="s">
        <v>11806</v>
      </c>
      <c r="K2604" s="149"/>
      <c r="L2604" s="149" t="s">
        <v>262</v>
      </c>
      <c r="M2604" s="149"/>
      <c r="N2604" s="149" t="s">
        <v>263</v>
      </c>
      <c r="O2604" s="149" t="s">
        <v>214</v>
      </c>
      <c r="P2604" s="149" t="s">
        <v>53</v>
      </c>
      <c r="Q2604" s="149"/>
      <c r="R2604" s="149" t="s">
        <v>333</v>
      </c>
      <c r="S2604" s="149" t="s">
        <v>289</v>
      </c>
      <c r="T2604" s="149" t="s">
        <v>11798</v>
      </c>
      <c r="U2604" s="149" t="s">
        <v>267</v>
      </c>
      <c r="V2604" s="149"/>
      <c r="W2604" s="149"/>
      <c r="X2604" s="149" t="s">
        <v>336</v>
      </c>
      <c r="Y2604" s="149"/>
      <c r="Z2604" s="149"/>
      <c r="AA2604" s="149"/>
      <c r="AB2604" s="149" t="s">
        <v>269</v>
      </c>
      <c r="AC2604" s="149" t="s">
        <v>318</v>
      </c>
      <c r="AD2604" s="149" t="s">
        <v>11798</v>
      </c>
      <c r="AE2604" s="149" t="s">
        <v>271</v>
      </c>
      <c r="AF2604" s="149"/>
      <c r="AG2604" s="149" t="s">
        <v>1098</v>
      </c>
      <c r="AH2604" s="149" t="s">
        <v>273</v>
      </c>
      <c r="AI2604" s="158">
        <v>96</v>
      </c>
      <c r="AJ2604" s="149"/>
      <c r="AK2604" s="159" t="s">
        <v>274</v>
      </c>
      <c r="AL2604" s="159" t="s">
        <v>274</v>
      </c>
      <c r="AM2604" s="149" t="s">
        <v>274</v>
      </c>
      <c r="AN2604" s="160">
        <v>4</v>
      </c>
      <c r="AO2604" s="149"/>
      <c r="AP2604" s="149" t="s">
        <v>274</v>
      </c>
      <c r="AQ2604" s="149" t="s">
        <v>275</v>
      </c>
      <c r="AR2604" s="158">
        <v>1</v>
      </c>
      <c r="AS2604" s="149" t="s">
        <v>275</v>
      </c>
      <c r="AT2604" s="149" t="s">
        <v>276</v>
      </c>
      <c r="AU2604" s="161">
        <v>1</v>
      </c>
      <c r="AV2604" s="159">
        <v>6196.58</v>
      </c>
      <c r="AW2604" s="159">
        <v>247.86</v>
      </c>
      <c r="AX2604" s="149" t="s">
        <v>274</v>
      </c>
      <c r="AY2604" s="162">
        <v>0</v>
      </c>
      <c r="AZ2604" s="162" t="s">
        <v>274</v>
      </c>
      <c r="BA2604" s="162">
        <v>0</v>
      </c>
      <c r="BB2604" s="159">
        <v>5948.72</v>
      </c>
      <c r="BC2604" s="162" t="s">
        <v>274</v>
      </c>
      <c r="BD2604" s="162">
        <v>0</v>
      </c>
      <c r="BE2604" s="159">
        <v>247.86</v>
      </c>
      <c r="BF2604" s="159">
        <v>247.86</v>
      </c>
      <c r="BG2604" s="159">
        <v>6196.58</v>
      </c>
    </row>
    <row r="2605" ht="28.05" customHeight="1" spans="1:59">
      <c r="A2605" s="149"/>
      <c r="B2605" s="149"/>
      <c r="C2605" s="149"/>
      <c r="D2605" s="149" t="s">
        <v>3726</v>
      </c>
      <c r="E2605" s="340" t="s">
        <v>11807</v>
      </c>
      <c r="F2605" s="149" t="s">
        <v>3726</v>
      </c>
      <c r="G2605" s="149" t="s">
        <v>11808</v>
      </c>
      <c r="H2605" s="149" t="s">
        <v>11796</v>
      </c>
      <c r="I2605" s="149" t="s">
        <v>5559</v>
      </c>
      <c r="J2605" s="149" t="s">
        <v>11809</v>
      </c>
      <c r="K2605" s="149"/>
      <c r="L2605" s="149" t="s">
        <v>262</v>
      </c>
      <c r="M2605" s="149"/>
      <c r="N2605" s="149" t="s">
        <v>263</v>
      </c>
      <c r="O2605" s="149" t="s">
        <v>214</v>
      </c>
      <c r="P2605" s="149" t="s">
        <v>53</v>
      </c>
      <c r="Q2605" s="149"/>
      <c r="R2605" s="149" t="s">
        <v>333</v>
      </c>
      <c r="S2605" s="149" t="s">
        <v>289</v>
      </c>
      <c r="T2605" s="149" t="s">
        <v>11798</v>
      </c>
      <c r="U2605" s="149" t="s">
        <v>267</v>
      </c>
      <c r="V2605" s="149"/>
      <c r="W2605" s="149"/>
      <c r="X2605" s="149" t="s">
        <v>336</v>
      </c>
      <c r="Y2605" s="149"/>
      <c r="Z2605" s="149"/>
      <c r="AA2605" s="149"/>
      <c r="AB2605" s="149" t="s">
        <v>269</v>
      </c>
      <c r="AC2605" s="149" t="s">
        <v>318</v>
      </c>
      <c r="AD2605" s="149" t="s">
        <v>11798</v>
      </c>
      <c r="AE2605" s="149" t="s">
        <v>271</v>
      </c>
      <c r="AF2605" s="149"/>
      <c r="AG2605" s="149" t="s">
        <v>1098</v>
      </c>
      <c r="AH2605" s="149" t="s">
        <v>273</v>
      </c>
      <c r="AI2605" s="158">
        <v>96</v>
      </c>
      <c r="AJ2605" s="149"/>
      <c r="AK2605" s="159" t="s">
        <v>274</v>
      </c>
      <c r="AL2605" s="159" t="s">
        <v>274</v>
      </c>
      <c r="AM2605" s="149" t="s">
        <v>274</v>
      </c>
      <c r="AN2605" s="160">
        <v>4</v>
      </c>
      <c r="AO2605" s="149"/>
      <c r="AP2605" s="149" t="s">
        <v>274</v>
      </c>
      <c r="AQ2605" s="149" t="s">
        <v>275</v>
      </c>
      <c r="AR2605" s="158">
        <v>1</v>
      </c>
      <c r="AS2605" s="149" t="s">
        <v>275</v>
      </c>
      <c r="AT2605" s="149" t="s">
        <v>276</v>
      </c>
      <c r="AU2605" s="161">
        <v>1</v>
      </c>
      <c r="AV2605" s="159">
        <v>6196.58</v>
      </c>
      <c r="AW2605" s="159">
        <v>247.86</v>
      </c>
      <c r="AX2605" s="149" t="s">
        <v>274</v>
      </c>
      <c r="AY2605" s="162">
        <v>0</v>
      </c>
      <c r="AZ2605" s="162" t="s">
        <v>274</v>
      </c>
      <c r="BA2605" s="162">
        <v>0</v>
      </c>
      <c r="BB2605" s="159">
        <v>5948.72</v>
      </c>
      <c r="BC2605" s="162" t="s">
        <v>274</v>
      </c>
      <c r="BD2605" s="162">
        <v>0</v>
      </c>
      <c r="BE2605" s="159">
        <v>247.86</v>
      </c>
      <c r="BF2605" s="159">
        <v>247.86</v>
      </c>
      <c r="BG2605" s="159">
        <v>6196.58</v>
      </c>
    </row>
    <row r="2606" ht="28.05" customHeight="1" spans="1:59">
      <c r="A2606" s="149"/>
      <c r="B2606" s="149"/>
      <c r="C2606" s="149"/>
      <c r="D2606" s="149" t="s">
        <v>3726</v>
      </c>
      <c r="E2606" s="340" t="s">
        <v>11810</v>
      </c>
      <c r="F2606" s="149" t="s">
        <v>3726</v>
      </c>
      <c r="G2606" s="149" t="s">
        <v>11811</v>
      </c>
      <c r="H2606" s="149" t="s">
        <v>11782</v>
      </c>
      <c r="I2606" s="149" t="s">
        <v>11758</v>
      </c>
      <c r="J2606" s="149" t="s">
        <v>11812</v>
      </c>
      <c r="K2606" s="149"/>
      <c r="L2606" s="149" t="s">
        <v>287</v>
      </c>
      <c r="M2606" s="149"/>
      <c r="N2606" s="149" t="s">
        <v>263</v>
      </c>
      <c r="O2606" s="149" t="s">
        <v>214</v>
      </c>
      <c r="P2606" s="149" t="s">
        <v>53</v>
      </c>
      <c r="Q2606" s="149"/>
      <c r="R2606" s="149" t="s">
        <v>11813</v>
      </c>
      <c r="S2606" s="149" t="s">
        <v>6852</v>
      </c>
      <c r="T2606" s="149" t="s">
        <v>414</v>
      </c>
      <c r="U2606" s="149" t="s">
        <v>267</v>
      </c>
      <c r="V2606" s="149"/>
      <c r="W2606" s="149"/>
      <c r="X2606" s="149" t="s">
        <v>336</v>
      </c>
      <c r="Y2606" s="149"/>
      <c r="Z2606" s="149"/>
      <c r="AA2606" s="149"/>
      <c r="AB2606" s="149" t="s">
        <v>269</v>
      </c>
      <c r="AC2606" s="149" t="s">
        <v>270</v>
      </c>
      <c r="AD2606" s="149" t="s">
        <v>414</v>
      </c>
      <c r="AE2606" s="149" t="s">
        <v>271</v>
      </c>
      <c r="AF2606" s="149"/>
      <c r="AG2606" s="149" t="s">
        <v>1098</v>
      </c>
      <c r="AH2606" s="149" t="s">
        <v>273</v>
      </c>
      <c r="AI2606" s="158">
        <v>21</v>
      </c>
      <c r="AJ2606" s="149"/>
      <c r="AK2606" s="159" t="s">
        <v>274</v>
      </c>
      <c r="AL2606" s="159" t="s">
        <v>274</v>
      </c>
      <c r="AM2606" s="149" t="s">
        <v>274</v>
      </c>
      <c r="AN2606" s="160">
        <v>4</v>
      </c>
      <c r="AO2606" s="149"/>
      <c r="AP2606" s="149" t="s">
        <v>274</v>
      </c>
      <c r="AQ2606" s="149" t="s">
        <v>275</v>
      </c>
      <c r="AR2606" s="158">
        <v>1</v>
      </c>
      <c r="AS2606" s="149" t="s">
        <v>275</v>
      </c>
      <c r="AT2606" s="149" t="s">
        <v>276</v>
      </c>
      <c r="AU2606" s="161">
        <v>1</v>
      </c>
      <c r="AV2606" s="159">
        <v>37168.14</v>
      </c>
      <c r="AW2606" s="159">
        <v>1486.73</v>
      </c>
      <c r="AX2606" s="149" t="s">
        <v>274</v>
      </c>
      <c r="AY2606" s="159">
        <v>371.68</v>
      </c>
      <c r="AZ2606" s="159">
        <v>371.68</v>
      </c>
      <c r="BA2606" s="159">
        <v>1486.72</v>
      </c>
      <c r="BB2606" s="159">
        <v>7805.28</v>
      </c>
      <c r="BC2606" s="162" t="s">
        <v>274</v>
      </c>
      <c r="BD2606" s="162">
        <v>0</v>
      </c>
      <c r="BE2606" s="159">
        <v>29362.86</v>
      </c>
      <c r="BF2606" s="159">
        <v>29362.86</v>
      </c>
      <c r="BG2606" s="159">
        <v>37168.14</v>
      </c>
    </row>
    <row r="2607" ht="28.05" customHeight="1" spans="1:59">
      <c r="A2607" s="149"/>
      <c r="B2607" s="149"/>
      <c r="C2607" s="149"/>
      <c r="D2607" s="149" t="s">
        <v>3726</v>
      </c>
      <c r="E2607" s="340" t="s">
        <v>11814</v>
      </c>
      <c r="F2607" s="149" t="s">
        <v>3726</v>
      </c>
      <c r="G2607" s="149" t="s">
        <v>11815</v>
      </c>
      <c r="H2607" s="149" t="s">
        <v>11801</v>
      </c>
      <c r="I2607" s="149" t="s">
        <v>11816</v>
      </c>
      <c r="J2607" s="149" t="s">
        <v>11817</v>
      </c>
      <c r="K2607" s="149"/>
      <c r="L2607" s="149" t="s">
        <v>287</v>
      </c>
      <c r="M2607" s="149"/>
      <c r="N2607" s="149" t="s">
        <v>263</v>
      </c>
      <c r="O2607" s="149" t="s">
        <v>214</v>
      </c>
      <c r="P2607" s="149" t="s">
        <v>53</v>
      </c>
      <c r="Q2607" s="149"/>
      <c r="R2607" s="149" t="s">
        <v>3921</v>
      </c>
      <c r="S2607" s="149" t="s">
        <v>4131</v>
      </c>
      <c r="T2607" s="149" t="s">
        <v>3699</v>
      </c>
      <c r="U2607" s="149" t="s">
        <v>267</v>
      </c>
      <c r="V2607" s="149"/>
      <c r="W2607" s="149"/>
      <c r="X2607" s="149" t="s">
        <v>336</v>
      </c>
      <c r="Y2607" s="149"/>
      <c r="Z2607" s="149"/>
      <c r="AA2607" s="149"/>
      <c r="AB2607" s="149" t="s">
        <v>269</v>
      </c>
      <c r="AC2607" s="149" t="s">
        <v>270</v>
      </c>
      <c r="AD2607" s="149" t="s">
        <v>3699</v>
      </c>
      <c r="AE2607" s="149" t="s">
        <v>271</v>
      </c>
      <c r="AF2607" s="149"/>
      <c r="AG2607" s="149" t="s">
        <v>1098</v>
      </c>
      <c r="AH2607" s="149" t="s">
        <v>273</v>
      </c>
      <c r="AI2607" s="158">
        <v>67</v>
      </c>
      <c r="AJ2607" s="149"/>
      <c r="AK2607" s="159" t="s">
        <v>274</v>
      </c>
      <c r="AL2607" s="159" t="s">
        <v>274</v>
      </c>
      <c r="AM2607" s="149" t="s">
        <v>274</v>
      </c>
      <c r="AN2607" s="160">
        <v>4</v>
      </c>
      <c r="AO2607" s="149"/>
      <c r="AP2607" s="149" t="s">
        <v>274</v>
      </c>
      <c r="AQ2607" s="149" t="s">
        <v>275</v>
      </c>
      <c r="AR2607" s="158">
        <v>1</v>
      </c>
      <c r="AS2607" s="149" t="s">
        <v>275</v>
      </c>
      <c r="AT2607" s="149" t="s">
        <v>276</v>
      </c>
      <c r="AU2607" s="161">
        <v>1</v>
      </c>
      <c r="AV2607" s="159">
        <v>5172.42</v>
      </c>
      <c r="AW2607" s="159">
        <v>206.9</v>
      </c>
      <c r="AX2607" s="149" t="s">
        <v>274</v>
      </c>
      <c r="AY2607" s="159">
        <v>53.3</v>
      </c>
      <c r="AZ2607" s="159">
        <v>53.3</v>
      </c>
      <c r="BA2607" s="159">
        <v>213.2</v>
      </c>
      <c r="BB2607" s="159">
        <v>3419.84</v>
      </c>
      <c r="BC2607" s="162" t="s">
        <v>274</v>
      </c>
      <c r="BD2607" s="162">
        <v>0</v>
      </c>
      <c r="BE2607" s="159">
        <v>1752.58</v>
      </c>
      <c r="BF2607" s="159">
        <v>1752.58</v>
      </c>
      <c r="BG2607" s="159">
        <v>5172.42</v>
      </c>
    </row>
    <row r="2608" ht="28.05" customHeight="1" spans="1:59">
      <c r="A2608" s="149"/>
      <c r="B2608" s="149"/>
      <c r="C2608" s="149"/>
      <c r="D2608" s="149" t="s">
        <v>3726</v>
      </c>
      <c r="E2608" s="340" t="s">
        <v>11818</v>
      </c>
      <c r="F2608" s="149" t="s">
        <v>3726</v>
      </c>
      <c r="G2608" s="149" t="s">
        <v>11819</v>
      </c>
      <c r="H2608" s="149" t="s">
        <v>5647</v>
      </c>
      <c r="I2608" s="149" t="s">
        <v>7132</v>
      </c>
      <c r="J2608" s="149" t="s">
        <v>11820</v>
      </c>
      <c r="K2608" s="149"/>
      <c r="L2608" s="149" t="s">
        <v>262</v>
      </c>
      <c r="M2608" s="149"/>
      <c r="N2608" s="149" t="s">
        <v>263</v>
      </c>
      <c r="O2608" s="149" t="s">
        <v>214</v>
      </c>
      <c r="P2608" s="149" t="s">
        <v>53</v>
      </c>
      <c r="Q2608" s="149"/>
      <c r="R2608" s="149" t="s">
        <v>11065</v>
      </c>
      <c r="S2608" s="149" t="s">
        <v>4709</v>
      </c>
      <c r="T2608" s="149" t="s">
        <v>11367</v>
      </c>
      <c r="U2608" s="149" t="s">
        <v>267</v>
      </c>
      <c r="V2608" s="149"/>
      <c r="W2608" s="149"/>
      <c r="X2608" s="149" t="s">
        <v>336</v>
      </c>
      <c r="Y2608" s="149"/>
      <c r="Z2608" s="149"/>
      <c r="AA2608" s="149"/>
      <c r="AB2608" s="149" t="s">
        <v>269</v>
      </c>
      <c r="AC2608" s="149" t="s">
        <v>270</v>
      </c>
      <c r="AD2608" s="149" t="s">
        <v>11367</v>
      </c>
      <c r="AE2608" s="149" t="s">
        <v>271</v>
      </c>
      <c r="AF2608" s="149"/>
      <c r="AG2608" s="149" t="s">
        <v>1098</v>
      </c>
      <c r="AH2608" s="149" t="s">
        <v>273</v>
      </c>
      <c r="AI2608" s="158">
        <v>77</v>
      </c>
      <c r="AJ2608" s="149"/>
      <c r="AK2608" s="159" t="s">
        <v>274</v>
      </c>
      <c r="AL2608" s="159" t="s">
        <v>274</v>
      </c>
      <c r="AM2608" s="149" t="s">
        <v>274</v>
      </c>
      <c r="AN2608" s="160">
        <v>4</v>
      </c>
      <c r="AO2608" s="149"/>
      <c r="AP2608" s="149" t="s">
        <v>274</v>
      </c>
      <c r="AQ2608" s="149" t="s">
        <v>275</v>
      </c>
      <c r="AR2608" s="158">
        <v>1</v>
      </c>
      <c r="AS2608" s="149" t="s">
        <v>275</v>
      </c>
      <c r="AT2608" s="149" t="s">
        <v>276</v>
      </c>
      <c r="AU2608" s="161">
        <v>1</v>
      </c>
      <c r="AV2608" s="159">
        <v>42477.88</v>
      </c>
      <c r="AW2608" s="159">
        <v>1699.12</v>
      </c>
      <c r="AX2608" s="149" t="s">
        <v>274</v>
      </c>
      <c r="AY2608" s="159">
        <v>443.24</v>
      </c>
      <c r="AZ2608" s="159">
        <v>443.24</v>
      </c>
      <c r="BA2608" s="159">
        <v>1772.96</v>
      </c>
      <c r="BB2608" s="159">
        <v>32357.12</v>
      </c>
      <c r="BC2608" s="162" t="s">
        <v>274</v>
      </c>
      <c r="BD2608" s="162">
        <v>0</v>
      </c>
      <c r="BE2608" s="159">
        <v>10120.76</v>
      </c>
      <c r="BF2608" s="159">
        <v>10120.76</v>
      </c>
      <c r="BG2608" s="159">
        <v>42477.88</v>
      </c>
    </row>
    <row r="2609" ht="28.05" customHeight="1" spans="1:59">
      <c r="A2609" s="149"/>
      <c r="B2609" s="149"/>
      <c r="C2609" s="149"/>
      <c r="D2609" s="149" t="s">
        <v>3726</v>
      </c>
      <c r="E2609" s="340" t="s">
        <v>11821</v>
      </c>
      <c r="F2609" s="149" t="s">
        <v>3726</v>
      </c>
      <c r="G2609" s="149" t="s">
        <v>11822</v>
      </c>
      <c r="H2609" s="149" t="s">
        <v>11796</v>
      </c>
      <c r="I2609" s="149" t="s">
        <v>5559</v>
      </c>
      <c r="J2609" s="149" t="s">
        <v>11823</v>
      </c>
      <c r="K2609" s="149"/>
      <c r="L2609" s="149" t="s">
        <v>262</v>
      </c>
      <c r="M2609" s="149"/>
      <c r="N2609" s="149" t="s">
        <v>263</v>
      </c>
      <c r="O2609" s="149" t="s">
        <v>214</v>
      </c>
      <c r="P2609" s="149" t="s">
        <v>53</v>
      </c>
      <c r="Q2609" s="149"/>
      <c r="R2609" s="149" t="s">
        <v>333</v>
      </c>
      <c r="S2609" s="149" t="s">
        <v>289</v>
      </c>
      <c r="T2609" s="149" t="s">
        <v>11798</v>
      </c>
      <c r="U2609" s="149" t="s">
        <v>267</v>
      </c>
      <c r="V2609" s="149"/>
      <c r="W2609" s="149"/>
      <c r="X2609" s="149" t="s">
        <v>336</v>
      </c>
      <c r="Y2609" s="149"/>
      <c r="Z2609" s="149"/>
      <c r="AA2609" s="149"/>
      <c r="AB2609" s="149" t="s">
        <v>269</v>
      </c>
      <c r="AC2609" s="149" t="s">
        <v>318</v>
      </c>
      <c r="AD2609" s="149" t="s">
        <v>11798</v>
      </c>
      <c r="AE2609" s="149" t="s">
        <v>271</v>
      </c>
      <c r="AF2609" s="149"/>
      <c r="AG2609" s="149" t="s">
        <v>1098</v>
      </c>
      <c r="AH2609" s="149" t="s">
        <v>273</v>
      </c>
      <c r="AI2609" s="158">
        <v>96</v>
      </c>
      <c r="AJ2609" s="149"/>
      <c r="AK2609" s="159" t="s">
        <v>274</v>
      </c>
      <c r="AL2609" s="159" t="s">
        <v>274</v>
      </c>
      <c r="AM2609" s="149" t="s">
        <v>274</v>
      </c>
      <c r="AN2609" s="160">
        <v>4</v>
      </c>
      <c r="AO2609" s="149"/>
      <c r="AP2609" s="149" t="s">
        <v>274</v>
      </c>
      <c r="AQ2609" s="149" t="s">
        <v>275</v>
      </c>
      <c r="AR2609" s="158">
        <v>1</v>
      </c>
      <c r="AS2609" s="149" t="s">
        <v>275</v>
      </c>
      <c r="AT2609" s="149" t="s">
        <v>276</v>
      </c>
      <c r="AU2609" s="161">
        <v>1</v>
      </c>
      <c r="AV2609" s="159">
        <v>6196.58</v>
      </c>
      <c r="AW2609" s="159">
        <v>247.86</v>
      </c>
      <c r="AX2609" s="149" t="s">
        <v>274</v>
      </c>
      <c r="AY2609" s="162">
        <v>0</v>
      </c>
      <c r="AZ2609" s="162" t="s">
        <v>274</v>
      </c>
      <c r="BA2609" s="162">
        <v>0</v>
      </c>
      <c r="BB2609" s="159">
        <v>5948.72</v>
      </c>
      <c r="BC2609" s="162" t="s">
        <v>274</v>
      </c>
      <c r="BD2609" s="162">
        <v>0</v>
      </c>
      <c r="BE2609" s="159">
        <v>247.86</v>
      </c>
      <c r="BF2609" s="159">
        <v>247.86</v>
      </c>
      <c r="BG2609" s="159">
        <v>6196.58</v>
      </c>
    </row>
    <row r="2610" ht="28.05" customHeight="1" spans="1:59">
      <c r="A2610" s="149"/>
      <c r="B2610" s="149"/>
      <c r="C2610" s="149"/>
      <c r="D2610" s="149" t="s">
        <v>3726</v>
      </c>
      <c r="E2610" s="340" t="s">
        <v>11824</v>
      </c>
      <c r="F2610" s="149" t="s">
        <v>3726</v>
      </c>
      <c r="G2610" s="149" t="s">
        <v>11825</v>
      </c>
      <c r="H2610" s="149" t="s">
        <v>92</v>
      </c>
      <c r="I2610" s="149" t="s">
        <v>6681</v>
      </c>
      <c r="J2610" s="149" t="s">
        <v>11826</v>
      </c>
      <c r="K2610" s="149"/>
      <c r="L2610" s="149" t="s">
        <v>262</v>
      </c>
      <c r="M2610" s="149"/>
      <c r="N2610" s="149" t="s">
        <v>263</v>
      </c>
      <c r="O2610" s="149" t="s">
        <v>214</v>
      </c>
      <c r="P2610" s="149" t="s">
        <v>53</v>
      </c>
      <c r="Q2610" s="149"/>
      <c r="R2610" s="149" t="s">
        <v>4628</v>
      </c>
      <c r="S2610" s="149" t="s">
        <v>5890</v>
      </c>
      <c r="T2610" s="149" t="s">
        <v>1035</v>
      </c>
      <c r="U2610" s="149" t="s">
        <v>267</v>
      </c>
      <c r="V2610" s="149"/>
      <c r="W2610" s="149"/>
      <c r="X2610" s="149" t="s">
        <v>268</v>
      </c>
      <c r="Y2610" s="149"/>
      <c r="Z2610" s="149"/>
      <c r="AA2610" s="149"/>
      <c r="AB2610" s="149" t="s">
        <v>269</v>
      </c>
      <c r="AC2610" s="149" t="s">
        <v>318</v>
      </c>
      <c r="AD2610" s="149" t="s">
        <v>1035</v>
      </c>
      <c r="AE2610" s="149" t="s">
        <v>271</v>
      </c>
      <c r="AF2610" s="149"/>
      <c r="AG2610" s="149" t="s">
        <v>1098</v>
      </c>
      <c r="AH2610" s="149" t="s">
        <v>273</v>
      </c>
      <c r="AI2610" s="158">
        <v>96</v>
      </c>
      <c r="AJ2610" s="149"/>
      <c r="AK2610" s="159" t="s">
        <v>274</v>
      </c>
      <c r="AL2610" s="159" t="s">
        <v>274</v>
      </c>
      <c r="AM2610" s="149" t="s">
        <v>274</v>
      </c>
      <c r="AN2610" s="160">
        <v>4</v>
      </c>
      <c r="AO2610" s="149"/>
      <c r="AP2610" s="149" t="s">
        <v>274</v>
      </c>
      <c r="AQ2610" s="149" t="s">
        <v>275</v>
      </c>
      <c r="AR2610" s="158">
        <v>1</v>
      </c>
      <c r="AS2610" s="149" t="s">
        <v>275</v>
      </c>
      <c r="AT2610" s="149" t="s">
        <v>276</v>
      </c>
      <c r="AU2610" s="161">
        <v>1</v>
      </c>
      <c r="AV2610" s="159">
        <v>7470.09</v>
      </c>
      <c r="AW2610" s="159">
        <v>298.8</v>
      </c>
      <c r="AX2610" s="149" t="s">
        <v>274</v>
      </c>
      <c r="AY2610" s="162">
        <v>0</v>
      </c>
      <c r="AZ2610" s="162" t="s">
        <v>274</v>
      </c>
      <c r="BA2610" s="162">
        <v>0</v>
      </c>
      <c r="BB2610" s="159">
        <v>7171.29</v>
      </c>
      <c r="BC2610" s="162" t="s">
        <v>274</v>
      </c>
      <c r="BD2610" s="162">
        <v>0</v>
      </c>
      <c r="BE2610" s="159">
        <v>298.8</v>
      </c>
      <c r="BF2610" s="159">
        <v>298.8</v>
      </c>
      <c r="BG2610" s="159">
        <v>7470.09</v>
      </c>
    </row>
    <row r="2611" ht="28.05" customHeight="1" spans="1:59">
      <c r="A2611" s="149"/>
      <c r="B2611" s="149"/>
      <c r="C2611" s="149"/>
      <c r="D2611" s="149" t="s">
        <v>3726</v>
      </c>
      <c r="E2611" s="340" t="s">
        <v>11827</v>
      </c>
      <c r="F2611" s="149" t="s">
        <v>3726</v>
      </c>
      <c r="G2611" s="149" t="s">
        <v>11828</v>
      </c>
      <c r="H2611" s="149" t="s">
        <v>11796</v>
      </c>
      <c r="I2611" s="149" t="s">
        <v>11829</v>
      </c>
      <c r="J2611" s="149" t="s">
        <v>11830</v>
      </c>
      <c r="K2611" s="149"/>
      <c r="L2611" s="149" t="s">
        <v>262</v>
      </c>
      <c r="M2611" s="149"/>
      <c r="N2611" s="149" t="s">
        <v>263</v>
      </c>
      <c r="O2611" s="149" t="s">
        <v>214</v>
      </c>
      <c r="P2611" s="149" t="s">
        <v>53</v>
      </c>
      <c r="Q2611" s="149"/>
      <c r="R2611" s="149" t="s">
        <v>333</v>
      </c>
      <c r="S2611" s="149" t="s">
        <v>289</v>
      </c>
      <c r="T2611" s="149" t="s">
        <v>11798</v>
      </c>
      <c r="U2611" s="149" t="s">
        <v>267</v>
      </c>
      <c r="V2611" s="149"/>
      <c r="W2611" s="149"/>
      <c r="X2611" s="149" t="s">
        <v>336</v>
      </c>
      <c r="Y2611" s="149"/>
      <c r="Z2611" s="149"/>
      <c r="AA2611" s="149"/>
      <c r="AB2611" s="149" t="s">
        <v>269</v>
      </c>
      <c r="AC2611" s="149" t="s">
        <v>318</v>
      </c>
      <c r="AD2611" s="149" t="s">
        <v>11798</v>
      </c>
      <c r="AE2611" s="149" t="s">
        <v>271</v>
      </c>
      <c r="AF2611" s="149"/>
      <c r="AG2611" s="149" t="s">
        <v>1098</v>
      </c>
      <c r="AH2611" s="149" t="s">
        <v>273</v>
      </c>
      <c r="AI2611" s="158">
        <v>96</v>
      </c>
      <c r="AJ2611" s="149"/>
      <c r="AK2611" s="159" t="s">
        <v>274</v>
      </c>
      <c r="AL2611" s="159" t="s">
        <v>274</v>
      </c>
      <c r="AM2611" s="149" t="s">
        <v>274</v>
      </c>
      <c r="AN2611" s="160">
        <v>4</v>
      </c>
      <c r="AO2611" s="149"/>
      <c r="AP2611" s="149" t="s">
        <v>274</v>
      </c>
      <c r="AQ2611" s="149" t="s">
        <v>275</v>
      </c>
      <c r="AR2611" s="158">
        <v>1</v>
      </c>
      <c r="AS2611" s="149" t="s">
        <v>275</v>
      </c>
      <c r="AT2611" s="149" t="s">
        <v>276</v>
      </c>
      <c r="AU2611" s="161">
        <v>1</v>
      </c>
      <c r="AV2611" s="159">
        <v>9316.24</v>
      </c>
      <c r="AW2611" s="159">
        <v>372.65</v>
      </c>
      <c r="AX2611" s="149" t="s">
        <v>274</v>
      </c>
      <c r="AY2611" s="162">
        <v>0</v>
      </c>
      <c r="AZ2611" s="162" t="s">
        <v>274</v>
      </c>
      <c r="BA2611" s="162">
        <v>0</v>
      </c>
      <c r="BB2611" s="159">
        <v>8943.59</v>
      </c>
      <c r="BC2611" s="162" t="s">
        <v>274</v>
      </c>
      <c r="BD2611" s="162">
        <v>0</v>
      </c>
      <c r="BE2611" s="159">
        <v>372.65</v>
      </c>
      <c r="BF2611" s="159">
        <v>372.65</v>
      </c>
      <c r="BG2611" s="159">
        <v>9316.24</v>
      </c>
    </row>
    <row r="2612" ht="28.05" customHeight="1" spans="1:59">
      <c r="A2612" s="149"/>
      <c r="B2612" s="149"/>
      <c r="C2612" s="149"/>
      <c r="D2612" s="149" t="s">
        <v>3726</v>
      </c>
      <c r="E2612" s="340" t="s">
        <v>11831</v>
      </c>
      <c r="F2612" s="149" t="s">
        <v>3726</v>
      </c>
      <c r="G2612" s="149" t="s">
        <v>11832</v>
      </c>
      <c r="H2612" s="149" t="s">
        <v>11833</v>
      </c>
      <c r="I2612" s="149" t="s">
        <v>11834</v>
      </c>
      <c r="J2612" s="149" t="s">
        <v>11835</v>
      </c>
      <c r="K2612" s="149"/>
      <c r="L2612" s="149" t="s">
        <v>287</v>
      </c>
      <c r="M2612" s="149"/>
      <c r="N2612" s="149" t="s">
        <v>263</v>
      </c>
      <c r="O2612" s="149" t="s">
        <v>214</v>
      </c>
      <c r="P2612" s="149" t="s">
        <v>53</v>
      </c>
      <c r="Q2612" s="149"/>
      <c r="R2612" s="149" t="s">
        <v>11836</v>
      </c>
      <c r="S2612" s="149" t="s">
        <v>6852</v>
      </c>
      <c r="T2612" s="149" t="s">
        <v>414</v>
      </c>
      <c r="U2612" s="149" t="s">
        <v>267</v>
      </c>
      <c r="V2612" s="149"/>
      <c r="W2612" s="149"/>
      <c r="X2612" s="149" t="s">
        <v>336</v>
      </c>
      <c r="Y2612" s="149"/>
      <c r="Z2612" s="149"/>
      <c r="AA2612" s="149"/>
      <c r="AB2612" s="149" t="s">
        <v>269</v>
      </c>
      <c r="AC2612" s="149" t="s">
        <v>270</v>
      </c>
      <c r="AD2612" s="149" t="s">
        <v>414</v>
      </c>
      <c r="AE2612" s="149" t="s">
        <v>271</v>
      </c>
      <c r="AF2612" s="149"/>
      <c r="AG2612" s="149" t="s">
        <v>1098</v>
      </c>
      <c r="AH2612" s="149" t="s">
        <v>273</v>
      </c>
      <c r="AI2612" s="158">
        <v>21</v>
      </c>
      <c r="AJ2612" s="149"/>
      <c r="AK2612" s="159" t="s">
        <v>274</v>
      </c>
      <c r="AL2612" s="159" t="s">
        <v>274</v>
      </c>
      <c r="AM2612" s="149" t="s">
        <v>274</v>
      </c>
      <c r="AN2612" s="160">
        <v>4</v>
      </c>
      <c r="AO2612" s="149"/>
      <c r="AP2612" s="149" t="s">
        <v>274</v>
      </c>
      <c r="AQ2612" s="149" t="s">
        <v>275</v>
      </c>
      <c r="AR2612" s="158">
        <v>1</v>
      </c>
      <c r="AS2612" s="149" t="s">
        <v>275</v>
      </c>
      <c r="AT2612" s="149" t="s">
        <v>276</v>
      </c>
      <c r="AU2612" s="161">
        <v>1</v>
      </c>
      <c r="AV2612" s="159">
        <v>14601.77</v>
      </c>
      <c r="AW2612" s="159">
        <v>584.07</v>
      </c>
      <c r="AX2612" s="149" t="s">
        <v>274</v>
      </c>
      <c r="AY2612" s="159">
        <v>146.02</v>
      </c>
      <c r="AZ2612" s="159">
        <v>146.02</v>
      </c>
      <c r="BA2612" s="159">
        <v>584.08</v>
      </c>
      <c r="BB2612" s="159">
        <v>3066.42</v>
      </c>
      <c r="BC2612" s="162" t="s">
        <v>274</v>
      </c>
      <c r="BD2612" s="162">
        <v>0</v>
      </c>
      <c r="BE2612" s="159">
        <v>11535.35</v>
      </c>
      <c r="BF2612" s="159">
        <v>11535.35</v>
      </c>
      <c r="BG2612" s="159">
        <v>14601.77</v>
      </c>
    </row>
    <row r="2613" ht="28.05" customHeight="1" spans="1:59">
      <c r="A2613" s="149"/>
      <c r="B2613" s="149"/>
      <c r="C2613" s="149"/>
      <c r="D2613" s="149" t="s">
        <v>3726</v>
      </c>
      <c r="E2613" s="340" t="s">
        <v>11837</v>
      </c>
      <c r="F2613" s="149" t="s">
        <v>3726</v>
      </c>
      <c r="G2613" s="149" t="s">
        <v>11838</v>
      </c>
      <c r="H2613" s="149" t="s">
        <v>11801</v>
      </c>
      <c r="I2613" s="149" t="s">
        <v>11839</v>
      </c>
      <c r="J2613" s="149" t="s">
        <v>11840</v>
      </c>
      <c r="K2613" s="149"/>
      <c r="L2613" s="149" t="s">
        <v>287</v>
      </c>
      <c r="M2613" s="149"/>
      <c r="N2613" s="149" t="s">
        <v>263</v>
      </c>
      <c r="O2613" s="149" t="s">
        <v>214</v>
      </c>
      <c r="P2613" s="149" t="s">
        <v>53</v>
      </c>
      <c r="Q2613" s="149"/>
      <c r="R2613" s="149" t="s">
        <v>3921</v>
      </c>
      <c r="S2613" s="149" t="s">
        <v>4131</v>
      </c>
      <c r="T2613" s="149" t="s">
        <v>3699</v>
      </c>
      <c r="U2613" s="149" t="s">
        <v>267</v>
      </c>
      <c r="V2613" s="149"/>
      <c r="W2613" s="149"/>
      <c r="X2613" s="149" t="s">
        <v>336</v>
      </c>
      <c r="Y2613" s="149"/>
      <c r="Z2613" s="149"/>
      <c r="AA2613" s="149"/>
      <c r="AB2613" s="149" t="s">
        <v>269</v>
      </c>
      <c r="AC2613" s="149" t="s">
        <v>270</v>
      </c>
      <c r="AD2613" s="149" t="s">
        <v>3699</v>
      </c>
      <c r="AE2613" s="149" t="s">
        <v>271</v>
      </c>
      <c r="AF2613" s="149"/>
      <c r="AG2613" s="149" t="s">
        <v>1098</v>
      </c>
      <c r="AH2613" s="149" t="s">
        <v>273</v>
      </c>
      <c r="AI2613" s="158">
        <v>67</v>
      </c>
      <c r="AJ2613" s="149"/>
      <c r="AK2613" s="159" t="s">
        <v>274</v>
      </c>
      <c r="AL2613" s="159" t="s">
        <v>274</v>
      </c>
      <c r="AM2613" s="149" t="s">
        <v>274</v>
      </c>
      <c r="AN2613" s="160">
        <v>4</v>
      </c>
      <c r="AO2613" s="149"/>
      <c r="AP2613" s="149" t="s">
        <v>274</v>
      </c>
      <c r="AQ2613" s="149" t="s">
        <v>275</v>
      </c>
      <c r="AR2613" s="158">
        <v>1</v>
      </c>
      <c r="AS2613" s="149" t="s">
        <v>275</v>
      </c>
      <c r="AT2613" s="149" t="s">
        <v>276</v>
      </c>
      <c r="AU2613" s="161">
        <v>1</v>
      </c>
      <c r="AV2613" s="159">
        <v>5172.42</v>
      </c>
      <c r="AW2613" s="159">
        <v>206.9</v>
      </c>
      <c r="AX2613" s="149" t="s">
        <v>274</v>
      </c>
      <c r="AY2613" s="159">
        <v>53.3</v>
      </c>
      <c r="AZ2613" s="159">
        <v>53.3</v>
      </c>
      <c r="BA2613" s="159">
        <v>213.2</v>
      </c>
      <c r="BB2613" s="159">
        <v>3419.84</v>
      </c>
      <c r="BC2613" s="162" t="s">
        <v>274</v>
      </c>
      <c r="BD2613" s="162">
        <v>0</v>
      </c>
      <c r="BE2613" s="159">
        <v>1752.58</v>
      </c>
      <c r="BF2613" s="159">
        <v>1752.58</v>
      </c>
      <c r="BG2613" s="159">
        <v>5172.42</v>
      </c>
    </row>
    <row r="2614" ht="28.05" customHeight="1" spans="1:59">
      <c r="A2614" s="149"/>
      <c r="B2614" s="149"/>
      <c r="C2614" s="149"/>
      <c r="D2614" s="149" t="s">
        <v>3726</v>
      </c>
      <c r="E2614" s="340" t="s">
        <v>11841</v>
      </c>
      <c r="F2614" s="149" t="s">
        <v>3726</v>
      </c>
      <c r="G2614" s="149" t="s">
        <v>11842</v>
      </c>
      <c r="H2614" s="149" t="s">
        <v>11843</v>
      </c>
      <c r="I2614" s="149" t="s">
        <v>11844</v>
      </c>
      <c r="J2614" s="149" t="s">
        <v>11845</v>
      </c>
      <c r="K2614" s="149"/>
      <c r="L2614" s="149" t="s">
        <v>262</v>
      </c>
      <c r="M2614" s="149"/>
      <c r="N2614" s="149" t="s">
        <v>263</v>
      </c>
      <c r="O2614" s="149" t="s">
        <v>214</v>
      </c>
      <c r="P2614" s="149" t="s">
        <v>53</v>
      </c>
      <c r="Q2614" s="149"/>
      <c r="R2614" s="149" t="s">
        <v>4179</v>
      </c>
      <c r="S2614" s="149" t="s">
        <v>4180</v>
      </c>
      <c r="T2614" s="149" t="s">
        <v>1028</v>
      </c>
      <c r="U2614" s="149" t="s">
        <v>267</v>
      </c>
      <c r="V2614" s="149"/>
      <c r="W2614" s="149"/>
      <c r="X2614" s="149" t="s">
        <v>705</v>
      </c>
      <c r="Y2614" s="149"/>
      <c r="Z2614" s="149"/>
      <c r="AA2614" s="149"/>
      <c r="AB2614" s="149" t="s">
        <v>269</v>
      </c>
      <c r="AC2614" s="149" t="s">
        <v>318</v>
      </c>
      <c r="AD2614" s="149" t="s">
        <v>1028</v>
      </c>
      <c r="AE2614" s="149" t="s">
        <v>271</v>
      </c>
      <c r="AF2614" s="149"/>
      <c r="AG2614" s="149" t="s">
        <v>1098</v>
      </c>
      <c r="AH2614" s="149" t="s">
        <v>273</v>
      </c>
      <c r="AI2614" s="158">
        <v>96</v>
      </c>
      <c r="AJ2614" s="149"/>
      <c r="AK2614" s="159" t="s">
        <v>274</v>
      </c>
      <c r="AL2614" s="159" t="s">
        <v>274</v>
      </c>
      <c r="AM2614" s="149" t="s">
        <v>274</v>
      </c>
      <c r="AN2614" s="160">
        <v>4</v>
      </c>
      <c r="AO2614" s="149"/>
      <c r="AP2614" s="149" t="s">
        <v>274</v>
      </c>
      <c r="AQ2614" s="149" t="s">
        <v>275</v>
      </c>
      <c r="AR2614" s="158">
        <v>1</v>
      </c>
      <c r="AS2614" s="149" t="s">
        <v>275</v>
      </c>
      <c r="AT2614" s="149" t="s">
        <v>276</v>
      </c>
      <c r="AU2614" s="161">
        <v>1</v>
      </c>
      <c r="AV2614" s="159">
        <v>123931.62</v>
      </c>
      <c r="AW2614" s="159">
        <v>4957.26</v>
      </c>
      <c r="AX2614" s="149" t="s">
        <v>274</v>
      </c>
      <c r="AY2614" s="162">
        <v>0</v>
      </c>
      <c r="AZ2614" s="162" t="s">
        <v>274</v>
      </c>
      <c r="BA2614" s="162">
        <v>0</v>
      </c>
      <c r="BB2614" s="159">
        <v>118974.36</v>
      </c>
      <c r="BC2614" s="162" t="s">
        <v>274</v>
      </c>
      <c r="BD2614" s="162">
        <v>0</v>
      </c>
      <c r="BE2614" s="159">
        <v>4957.26</v>
      </c>
      <c r="BF2614" s="159">
        <v>4957.26</v>
      </c>
      <c r="BG2614" s="159">
        <v>123931.62</v>
      </c>
    </row>
    <row r="2615" ht="28.05" customHeight="1" spans="1:59">
      <c r="A2615" s="149"/>
      <c r="B2615" s="149"/>
      <c r="C2615" s="149"/>
      <c r="D2615" s="149" t="s">
        <v>3726</v>
      </c>
      <c r="E2615" s="340" t="s">
        <v>11846</v>
      </c>
      <c r="F2615" s="149" t="s">
        <v>3726</v>
      </c>
      <c r="G2615" s="149" t="s">
        <v>11847</v>
      </c>
      <c r="H2615" s="149" t="s">
        <v>11796</v>
      </c>
      <c r="I2615" s="149" t="s">
        <v>11829</v>
      </c>
      <c r="J2615" s="149" t="s">
        <v>11848</v>
      </c>
      <c r="K2615" s="149"/>
      <c r="L2615" s="149" t="s">
        <v>262</v>
      </c>
      <c r="M2615" s="149"/>
      <c r="N2615" s="149" t="s">
        <v>263</v>
      </c>
      <c r="O2615" s="149" t="s">
        <v>214</v>
      </c>
      <c r="P2615" s="149" t="s">
        <v>53</v>
      </c>
      <c r="Q2615" s="149"/>
      <c r="R2615" s="149" t="s">
        <v>333</v>
      </c>
      <c r="S2615" s="149" t="s">
        <v>289</v>
      </c>
      <c r="T2615" s="149" t="s">
        <v>11798</v>
      </c>
      <c r="U2615" s="149" t="s">
        <v>267</v>
      </c>
      <c r="V2615" s="149"/>
      <c r="W2615" s="149"/>
      <c r="X2615" s="149" t="s">
        <v>336</v>
      </c>
      <c r="Y2615" s="149"/>
      <c r="Z2615" s="149"/>
      <c r="AA2615" s="149"/>
      <c r="AB2615" s="149" t="s">
        <v>269</v>
      </c>
      <c r="AC2615" s="149" t="s">
        <v>318</v>
      </c>
      <c r="AD2615" s="149" t="s">
        <v>11798</v>
      </c>
      <c r="AE2615" s="149" t="s">
        <v>271</v>
      </c>
      <c r="AF2615" s="149"/>
      <c r="AG2615" s="149" t="s">
        <v>1098</v>
      </c>
      <c r="AH2615" s="149" t="s">
        <v>273</v>
      </c>
      <c r="AI2615" s="158">
        <v>96</v>
      </c>
      <c r="AJ2615" s="149"/>
      <c r="AK2615" s="159" t="s">
        <v>274</v>
      </c>
      <c r="AL2615" s="159" t="s">
        <v>274</v>
      </c>
      <c r="AM2615" s="149" t="s">
        <v>274</v>
      </c>
      <c r="AN2615" s="160">
        <v>4</v>
      </c>
      <c r="AO2615" s="149"/>
      <c r="AP2615" s="149" t="s">
        <v>274</v>
      </c>
      <c r="AQ2615" s="149" t="s">
        <v>275</v>
      </c>
      <c r="AR2615" s="158">
        <v>1</v>
      </c>
      <c r="AS2615" s="149" t="s">
        <v>275</v>
      </c>
      <c r="AT2615" s="149" t="s">
        <v>276</v>
      </c>
      <c r="AU2615" s="161">
        <v>1</v>
      </c>
      <c r="AV2615" s="159">
        <v>9316.24</v>
      </c>
      <c r="AW2615" s="159">
        <v>372.65</v>
      </c>
      <c r="AX2615" s="149" t="s">
        <v>274</v>
      </c>
      <c r="AY2615" s="162">
        <v>0</v>
      </c>
      <c r="AZ2615" s="162" t="s">
        <v>274</v>
      </c>
      <c r="BA2615" s="162">
        <v>0</v>
      </c>
      <c r="BB2615" s="159">
        <v>8943.59</v>
      </c>
      <c r="BC2615" s="162" t="s">
        <v>274</v>
      </c>
      <c r="BD2615" s="162">
        <v>0</v>
      </c>
      <c r="BE2615" s="159">
        <v>372.65</v>
      </c>
      <c r="BF2615" s="159">
        <v>372.65</v>
      </c>
      <c r="BG2615" s="159">
        <v>9316.24</v>
      </c>
    </row>
    <row r="2616" ht="28.05" customHeight="1" spans="1:59">
      <c r="A2616" s="149"/>
      <c r="B2616" s="149"/>
      <c r="C2616" s="149"/>
      <c r="D2616" s="149" t="s">
        <v>3726</v>
      </c>
      <c r="E2616" s="340" t="s">
        <v>11849</v>
      </c>
      <c r="F2616" s="149" t="s">
        <v>3726</v>
      </c>
      <c r="G2616" s="149" t="s">
        <v>11850</v>
      </c>
      <c r="H2616" s="149" t="s">
        <v>11851</v>
      </c>
      <c r="I2616" s="149"/>
      <c r="J2616" s="149" t="s">
        <v>11852</v>
      </c>
      <c r="K2616" s="149"/>
      <c r="L2616" s="149" t="s">
        <v>262</v>
      </c>
      <c r="M2616" s="149"/>
      <c r="N2616" s="149" t="s">
        <v>263</v>
      </c>
      <c r="O2616" s="149" t="s">
        <v>214</v>
      </c>
      <c r="P2616" s="149" t="s">
        <v>53</v>
      </c>
      <c r="Q2616" s="149"/>
      <c r="R2616" s="149" t="s">
        <v>956</v>
      </c>
      <c r="S2616" s="149" t="s">
        <v>793</v>
      </c>
      <c r="T2616" s="149" t="s">
        <v>1028</v>
      </c>
      <c r="U2616" s="149" t="s">
        <v>267</v>
      </c>
      <c r="V2616" s="149"/>
      <c r="W2616" s="149"/>
      <c r="X2616" s="149" t="s">
        <v>268</v>
      </c>
      <c r="Y2616" s="149"/>
      <c r="Z2616" s="149"/>
      <c r="AA2616" s="149"/>
      <c r="AB2616" s="149" t="s">
        <v>269</v>
      </c>
      <c r="AC2616" s="149" t="s">
        <v>318</v>
      </c>
      <c r="AD2616" s="149" t="s">
        <v>1028</v>
      </c>
      <c r="AE2616" s="149" t="s">
        <v>271</v>
      </c>
      <c r="AF2616" s="149"/>
      <c r="AG2616" s="149" t="s">
        <v>1098</v>
      </c>
      <c r="AH2616" s="149" t="s">
        <v>273</v>
      </c>
      <c r="AI2616" s="158">
        <v>96</v>
      </c>
      <c r="AJ2616" s="149"/>
      <c r="AK2616" s="159" t="s">
        <v>274</v>
      </c>
      <c r="AL2616" s="159" t="s">
        <v>274</v>
      </c>
      <c r="AM2616" s="149" t="s">
        <v>274</v>
      </c>
      <c r="AN2616" s="160">
        <v>4</v>
      </c>
      <c r="AO2616" s="149"/>
      <c r="AP2616" s="149" t="s">
        <v>274</v>
      </c>
      <c r="AQ2616" s="149" t="s">
        <v>275</v>
      </c>
      <c r="AR2616" s="158">
        <v>1</v>
      </c>
      <c r="AS2616" s="149" t="s">
        <v>275</v>
      </c>
      <c r="AT2616" s="149" t="s">
        <v>276</v>
      </c>
      <c r="AU2616" s="161">
        <v>1</v>
      </c>
      <c r="AV2616" s="159">
        <v>64102.56</v>
      </c>
      <c r="AW2616" s="159">
        <v>2564.1</v>
      </c>
      <c r="AX2616" s="149" t="s">
        <v>274</v>
      </c>
      <c r="AY2616" s="162">
        <v>0</v>
      </c>
      <c r="AZ2616" s="162" t="s">
        <v>274</v>
      </c>
      <c r="BA2616" s="162">
        <v>0</v>
      </c>
      <c r="BB2616" s="159">
        <v>61538.46</v>
      </c>
      <c r="BC2616" s="162" t="s">
        <v>274</v>
      </c>
      <c r="BD2616" s="162">
        <v>0</v>
      </c>
      <c r="BE2616" s="159">
        <v>2564.1</v>
      </c>
      <c r="BF2616" s="159">
        <v>2564.1</v>
      </c>
      <c r="BG2616" s="159">
        <v>64102.56</v>
      </c>
    </row>
    <row r="2617" ht="28.05" customHeight="1" spans="1:59">
      <c r="A2617" s="149"/>
      <c r="B2617" s="149"/>
      <c r="C2617" s="149"/>
      <c r="D2617" s="149" t="s">
        <v>3726</v>
      </c>
      <c r="E2617" s="340" t="s">
        <v>11853</v>
      </c>
      <c r="F2617" s="149" t="s">
        <v>3726</v>
      </c>
      <c r="G2617" s="149" t="s">
        <v>11854</v>
      </c>
      <c r="H2617" s="149" t="s">
        <v>11855</v>
      </c>
      <c r="I2617" s="149"/>
      <c r="J2617" s="149" t="s">
        <v>11856</v>
      </c>
      <c r="K2617" s="149"/>
      <c r="L2617" s="149" t="s">
        <v>262</v>
      </c>
      <c r="M2617" s="149"/>
      <c r="N2617" s="149" t="s">
        <v>263</v>
      </c>
      <c r="O2617" s="149" t="s">
        <v>214</v>
      </c>
      <c r="P2617" s="149" t="s">
        <v>53</v>
      </c>
      <c r="Q2617" s="149"/>
      <c r="R2617" s="149" t="s">
        <v>956</v>
      </c>
      <c r="S2617" s="149" t="s">
        <v>793</v>
      </c>
      <c r="T2617" s="149" t="s">
        <v>1028</v>
      </c>
      <c r="U2617" s="149" t="s">
        <v>267</v>
      </c>
      <c r="V2617" s="149"/>
      <c r="W2617" s="149"/>
      <c r="X2617" s="149" t="s">
        <v>268</v>
      </c>
      <c r="Y2617" s="149"/>
      <c r="Z2617" s="149"/>
      <c r="AA2617" s="149"/>
      <c r="AB2617" s="149" t="s">
        <v>269</v>
      </c>
      <c r="AC2617" s="149" t="s">
        <v>318</v>
      </c>
      <c r="AD2617" s="149" t="s">
        <v>1028</v>
      </c>
      <c r="AE2617" s="149" t="s">
        <v>271</v>
      </c>
      <c r="AF2617" s="149"/>
      <c r="AG2617" s="149" t="s">
        <v>1098</v>
      </c>
      <c r="AH2617" s="149" t="s">
        <v>273</v>
      </c>
      <c r="AI2617" s="158">
        <v>96</v>
      </c>
      <c r="AJ2617" s="149"/>
      <c r="AK2617" s="159" t="s">
        <v>274</v>
      </c>
      <c r="AL2617" s="159" t="s">
        <v>274</v>
      </c>
      <c r="AM2617" s="149" t="s">
        <v>274</v>
      </c>
      <c r="AN2617" s="160">
        <v>4</v>
      </c>
      <c r="AO2617" s="149"/>
      <c r="AP2617" s="149" t="s">
        <v>274</v>
      </c>
      <c r="AQ2617" s="149" t="s">
        <v>275</v>
      </c>
      <c r="AR2617" s="158">
        <v>1</v>
      </c>
      <c r="AS2617" s="149" t="s">
        <v>275</v>
      </c>
      <c r="AT2617" s="149" t="s">
        <v>276</v>
      </c>
      <c r="AU2617" s="161">
        <v>1</v>
      </c>
      <c r="AV2617" s="159">
        <v>199145.3</v>
      </c>
      <c r="AW2617" s="159">
        <v>7965.81</v>
      </c>
      <c r="AX2617" s="149" t="s">
        <v>274</v>
      </c>
      <c r="AY2617" s="162">
        <v>0</v>
      </c>
      <c r="AZ2617" s="162" t="s">
        <v>274</v>
      </c>
      <c r="BA2617" s="162">
        <v>0</v>
      </c>
      <c r="BB2617" s="159">
        <v>191179.49</v>
      </c>
      <c r="BC2617" s="162" t="s">
        <v>274</v>
      </c>
      <c r="BD2617" s="162">
        <v>0</v>
      </c>
      <c r="BE2617" s="159">
        <v>7965.81</v>
      </c>
      <c r="BF2617" s="159">
        <v>7965.81</v>
      </c>
      <c r="BG2617" s="159">
        <v>199145.3</v>
      </c>
    </row>
    <row r="2618" ht="28.05" customHeight="1" spans="1:59">
      <c r="A2618" s="149"/>
      <c r="B2618" s="149"/>
      <c r="C2618" s="149"/>
      <c r="D2618" s="149" t="s">
        <v>3726</v>
      </c>
      <c r="E2618" s="340" t="s">
        <v>11857</v>
      </c>
      <c r="F2618" s="149" t="s">
        <v>3726</v>
      </c>
      <c r="G2618" s="149" t="s">
        <v>11858</v>
      </c>
      <c r="H2618" s="149" t="s">
        <v>5647</v>
      </c>
      <c r="I2618" s="149" t="s">
        <v>7132</v>
      </c>
      <c r="J2618" s="149" t="s">
        <v>11859</v>
      </c>
      <c r="K2618" s="149"/>
      <c r="L2618" s="149" t="s">
        <v>262</v>
      </c>
      <c r="M2618" s="149"/>
      <c r="N2618" s="149" t="s">
        <v>263</v>
      </c>
      <c r="O2618" s="149" t="s">
        <v>214</v>
      </c>
      <c r="P2618" s="149" t="s">
        <v>53</v>
      </c>
      <c r="Q2618" s="149"/>
      <c r="R2618" s="149" t="s">
        <v>11065</v>
      </c>
      <c r="S2618" s="149" t="s">
        <v>4709</v>
      </c>
      <c r="T2618" s="149" t="s">
        <v>11367</v>
      </c>
      <c r="U2618" s="149" t="s">
        <v>267</v>
      </c>
      <c r="V2618" s="149"/>
      <c r="W2618" s="149"/>
      <c r="X2618" s="149" t="s">
        <v>336</v>
      </c>
      <c r="Y2618" s="149"/>
      <c r="Z2618" s="149"/>
      <c r="AA2618" s="149"/>
      <c r="AB2618" s="149" t="s">
        <v>269</v>
      </c>
      <c r="AC2618" s="149" t="s">
        <v>270</v>
      </c>
      <c r="AD2618" s="149" t="s">
        <v>11367</v>
      </c>
      <c r="AE2618" s="149" t="s">
        <v>271</v>
      </c>
      <c r="AF2618" s="149"/>
      <c r="AG2618" s="149" t="s">
        <v>1098</v>
      </c>
      <c r="AH2618" s="149" t="s">
        <v>273</v>
      </c>
      <c r="AI2618" s="158">
        <v>77</v>
      </c>
      <c r="AJ2618" s="149"/>
      <c r="AK2618" s="159" t="s">
        <v>274</v>
      </c>
      <c r="AL2618" s="159" t="s">
        <v>274</v>
      </c>
      <c r="AM2618" s="149" t="s">
        <v>274</v>
      </c>
      <c r="AN2618" s="160">
        <v>4</v>
      </c>
      <c r="AO2618" s="149"/>
      <c r="AP2618" s="149" t="s">
        <v>274</v>
      </c>
      <c r="AQ2618" s="149" t="s">
        <v>275</v>
      </c>
      <c r="AR2618" s="158">
        <v>1</v>
      </c>
      <c r="AS2618" s="149" t="s">
        <v>275</v>
      </c>
      <c r="AT2618" s="149" t="s">
        <v>276</v>
      </c>
      <c r="AU2618" s="161">
        <v>1</v>
      </c>
      <c r="AV2618" s="159">
        <v>42477.87</v>
      </c>
      <c r="AW2618" s="159">
        <v>1699.11</v>
      </c>
      <c r="AX2618" s="149" t="s">
        <v>274</v>
      </c>
      <c r="AY2618" s="159">
        <v>443.24</v>
      </c>
      <c r="AZ2618" s="159">
        <v>443.24</v>
      </c>
      <c r="BA2618" s="159">
        <v>1772.96</v>
      </c>
      <c r="BB2618" s="159">
        <v>32357.12</v>
      </c>
      <c r="BC2618" s="162" t="s">
        <v>274</v>
      </c>
      <c r="BD2618" s="162">
        <v>0</v>
      </c>
      <c r="BE2618" s="159">
        <v>10120.75</v>
      </c>
      <c r="BF2618" s="159">
        <v>10120.75</v>
      </c>
      <c r="BG2618" s="159">
        <v>42477.87</v>
      </c>
    </row>
    <row r="2619" ht="28.05" customHeight="1" spans="1:59">
      <c r="A2619" s="149"/>
      <c r="B2619" s="149"/>
      <c r="C2619" s="149"/>
      <c r="D2619" s="149" t="s">
        <v>3726</v>
      </c>
      <c r="E2619" s="340" t="s">
        <v>11860</v>
      </c>
      <c r="F2619" s="149" t="s">
        <v>3726</v>
      </c>
      <c r="G2619" s="149" t="s">
        <v>11861</v>
      </c>
      <c r="H2619" s="149" t="s">
        <v>11801</v>
      </c>
      <c r="I2619" s="149" t="s">
        <v>11862</v>
      </c>
      <c r="J2619" s="149" t="s">
        <v>11863</v>
      </c>
      <c r="K2619" s="149"/>
      <c r="L2619" s="149" t="s">
        <v>287</v>
      </c>
      <c r="M2619" s="149"/>
      <c r="N2619" s="149" t="s">
        <v>263</v>
      </c>
      <c r="O2619" s="149" t="s">
        <v>214</v>
      </c>
      <c r="P2619" s="149" t="s">
        <v>53</v>
      </c>
      <c r="Q2619" s="149"/>
      <c r="R2619" s="149" t="s">
        <v>3921</v>
      </c>
      <c r="S2619" s="149" t="s">
        <v>4131</v>
      </c>
      <c r="T2619" s="149" t="s">
        <v>3699</v>
      </c>
      <c r="U2619" s="149" t="s">
        <v>267</v>
      </c>
      <c r="V2619" s="149"/>
      <c r="W2619" s="149"/>
      <c r="X2619" s="149" t="s">
        <v>336</v>
      </c>
      <c r="Y2619" s="149"/>
      <c r="Z2619" s="149"/>
      <c r="AA2619" s="149"/>
      <c r="AB2619" s="149" t="s">
        <v>269</v>
      </c>
      <c r="AC2619" s="149" t="s">
        <v>270</v>
      </c>
      <c r="AD2619" s="149" t="s">
        <v>3699</v>
      </c>
      <c r="AE2619" s="149" t="s">
        <v>271</v>
      </c>
      <c r="AF2619" s="149"/>
      <c r="AG2619" s="149" t="s">
        <v>1098</v>
      </c>
      <c r="AH2619" s="149" t="s">
        <v>273</v>
      </c>
      <c r="AI2619" s="158">
        <v>67</v>
      </c>
      <c r="AJ2619" s="149"/>
      <c r="AK2619" s="159" t="s">
        <v>274</v>
      </c>
      <c r="AL2619" s="159" t="s">
        <v>274</v>
      </c>
      <c r="AM2619" s="149" t="s">
        <v>274</v>
      </c>
      <c r="AN2619" s="160">
        <v>4</v>
      </c>
      <c r="AO2619" s="149"/>
      <c r="AP2619" s="149" t="s">
        <v>274</v>
      </c>
      <c r="AQ2619" s="149" t="s">
        <v>275</v>
      </c>
      <c r="AR2619" s="158">
        <v>1</v>
      </c>
      <c r="AS2619" s="149" t="s">
        <v>275</v>
      </c>
      <c r="AT2619" s="149" t="s">
        <v>276</v>
      </c>
      <c r="AU2619" s="161">
        <v>1</v>
      </c>
      <c r="AV2619" s="159">
        <v>5172.42</v>
      </c>
      <c r="AW2619" s="159">
        <v>206.9</v>
      </c>
      <c r="AX2619" s="149" t="s">
        <v>274</v>
      </c>
      <c r="AY2619" s="159">
        <v>53.3</v>
      </c>
      <c r="AZ2619" s="159">
        <v>53.3</v>
      </c>
      <c r="BA2619" s="159">
        <v>213.2</v>
      </c>
      <c r="BB2619" s="159">
        <v>3419.84</v>
      </c>
      <c r="BC2619" s="162" t="s">
        <v>274</v>
      </c>
      <c r="BD2619" s="162">
        <v>0</v>
      </c>
      <c r="BE2619" s="159">
        <v>1752.58</v>
      </c>
      <c r="BF2619" s="159">
        <v>1752.58</v>
      </c>
      <c r="BG2619" s="159">
        <v>5172.42</v>
      </c>
    </row>
    <row r="2620" ht="28.05" customHeight="1" spans="1:59">
      <c r="A2620" s="149"/>
      <c r="B2620" s="149"/>
      <c r="C2620" s="149"/>
      <c r="D2620" s="149" t="s">
        <v>3726</v>
      </c>
      <c r="E2620" s="340" t="s">
        <v>11864</v>
      </c>
      <c r="F2620" s="149" t="s">
        <v>3726</v>
      </c>
      <c r="G2620" s="149" t="s">
        <v>11865</v>
      </c>
      <c r="H2620" s="149" t="s">
        <v>11833</v>
      </c>
      <c r="I2620" s="149" t="s">
        <v>11834</v>
      </c>
      <c r="J2620" s="149" t="s">
        <v>11866</v>
      </c>
      <c r="K2620" s="149"/>
      <c r="L2620" s="149" t="s">
        <v>287</v>
      </c>
      <c r="M2620" s="149"/>
      <c r="N2620" s="149" t="s">
        <v>263</v>
      </c>
      <c r="O2620" s="149" t="s">
        <v>214</v>
      </c>
      <c r="P2620" s="149" t="s">
        <v>53</v>
      </c>
      <c r="Q2620" s="149"/>
      <c r="R2620" s="149" t="s">
        <v>11867</v>
      </c>
      <c r="S2620" s="149" t="s">
        <v>6852</v>
      </c>
      <c r="T2620" s="149" t="s">
        <v>414</v>
      </c>
      <c r="U2620" s="149" t="s">
        <v>267</v>
      </c>
      <c r="V2620" s="149"/>
      <c r="W2620" s="149"/>
      <c r="X2620" s="149" t="s">
        <v>336</v>
      </c>
      <c r="Y2620" s="149"/>
      <c r="Z2620" s="149"/>
      <c r="AA2620" s="149"/>
      <c r="AB2620" s="149" t="s">
        <v>269</v>
      </c>
      <c r="AC2620" s="149" t="s">
        <v>270</v>
      </c>
      <c r="AD2620" s="149" t="s">
        <v>414</v>
      </c>
      <c r="AE2620" s="149" t="s">
        <v>271</v>
      </c>
      <c r="AF2620" s="149"/>
      <c r="AG2620" s="149" t="s">
        <v>1098</v>
      </c>
      <c r="AH2620" s="149" t="s">
        <v>273</v>
      </c>
      <c r="AI2620" s="158">
        <v>21</v>
      </c>
      <c r="AJ2620" s="149"/>
      <c r="AK2620" s="159" t="s">
        <v>274</v>
      </c>
      <c r="AL2620" s="159" t="s">
        <v>274</v>
      </c>
      <c r="AM2620" s="149" t="s">
        <v>274</v>
      </c>
      <c r="AN2620" s="160">
        <v>4</v>
      </c>
      <c r="AO2620" s="149"/>
      <c r="AP2620" s="149" t="s">
        <v>274</v>
      </c>
      <c r="AQ2620" s="149" t="s">
        <v>275</v>
      </c>
      <c r="AR2620" s="158">
        <v>1</v>
      </c>
      <c r="AS2620" s="149" t="s">
        <v>275</v>
      </c>
      <c r="AT2620" s="149" t="s">
        <v>276</v>
      </c>
      <c r="AU2620" s="161">
        <v>1</v>
      </c>
      <c r="AV2620" s="159">
        <v>14601.77</v>
      </c>
      <c r="AW2620" s="159">
        <v>584.07</v>
      </c>
      <c r="AX2620" s="149" t="s">
        <v>274</v>
      </c>
      <c r="AY2620" s="159">
        <v>146.02</v>
      </c>
      <c r="AZ2620" s="159">
        <v>146.02</v>
      </c>
      <c r="BA2620" s="159">
        <v>584.08</v>
      </c>
      <c r="BB2620" s="159">
        <v>3066.42</v>
      </c>
      <c r="BC2620" s="162" t="s">
        <v>274</v>
      </c>
      <c r="BD2620" s="162">
        <v>0</v>
      </c>
      <c r="BE2620" s="159">
        <v>11535.35</v>
      </c>
      <c r="BF2620" s="159">
        <v>11535.35</v>
      </c>
      <c r="BG2620" s="159">
        <v>14601.77</v>
      </c>
    </row>
    <row r="2621" ht="28.05" customHeight="1" spans="1:59">
      <c r="A2621" s="149"/>
      <c r="B2621" s="149"/>
      <c r="C2621" s="149"/>
      <c r="D2621" s="149" t="s">
        <v>3726</v>
      </c>
      <c r="E2621" s="340" t="s">
        <v>11868</v>
      </c>
      <c r="F2621" s="149" t="s">
        <v>3726</v>
      </c>
      <c r="G2621" s="149" t="s">
        <v>11869</v>
      </c>
      <c r="H2621" s="149" t="s">
        <v>11870</v>
      </c>
      <c r="I2621" s="149"/>
      <c r="J2621" s="149" t="s">
        <v>11871</v>
      </c>
      <c r="K2621" s="149"/>
      <c r="L2621" s="149" t="s">
        <v>262</v>
      </c>
      <c r="M2621" s="149"/>
      <c r="N2621" s="149" t="s">
        <v>263</v>
      </c>
      <c r="O2621" s="149" t="s">
        <v>214</v>
      </c>
      <c r="P2621" s="149" t="s">
        <v>53</v>
      </c>
      <c r="Q2621" s="149"/>
      <c r="R2621" s="149" t="s">
        <v>956</v>
      </c>
      <c r="S2621" s="149" t="s">
        <v>793</v>
      </c>
      <c r="T2621" s="149" t="s">
        <v>1028</v>
      </c>
      <c r="U2621" s="149" t="s">
        <v>267</v>
      </c>
      <c r="V2621" s="149"/>
      <c r="W2621" s="149"/>
      <c r="X2621" s="149" t="s">
        <v>268</v>
      </c>
      <c r="Y2621" s="149"/>
      <c r="Z2621" s="149"/>
      <c r="AA2621" s="149"/>
      <c r="AB2621" s="149" t="s">
        <v>269</v>
      </c>
      <c r="AC2621" s="149" t="s">
        <v>318</v>
      </c>
      <c r="AD2621" s="149" t="s">
        <v>1028</v>
      </c>
      <c r="AE2621" s="149" t="s">
        <v>271</v>
      </c>
      <c r="AF2621" s="149"/>
      <c r="AG2621" s="149" t="s">
        <v>1098</v>
      </c>
      <c r="AH2621" s="149" t="s">
        <v>273</v>
      </c>
      <c r="AI2621" s="158">
        <v>96</v>
      </c>
      <c r="AJ2621" s="149"/>
      <c r="AK2621" s="159" t="s">
        <v>274</v>
      </c>
      <c r="AL2621" s="159" t="s">
        <v>274</v>
      </c>
      <c r="AM2621" s="149" t="s">
        <v>274</v>
      </c>
      <c r="AN2621" s="160">
        <v>4</v>
      </c>
      <c r="AO2621" s="149"/>
      <c r="AP2621" s="149" t="s">
        <v>274</v>
      </c>
      <c r="AQ2621" s="149" t="s">
        <v>275</v>
      </c>
      <c r="AR2621" s="158">
        <v>1</v>
      </c>
      <c r="AS2621" s="149" t="s">
        <v>275</v>
      </c>
      <c r="AT2621" s="149" t="s">
        <v>276</v>
      </c>
      <c r="AU2621" s="161">
        <v>1</v>
      </c>
      <c r="AV2621" s="159">
        <v>17094.02</v>
      </c>
      <c r="AW2621" s="159">
        <v>683.76</v>
      </c>
      <c r="AX2621" s="149" t="s">
        <v>274</v>
      </c>
      <c r="AY2621" s="162">
        <v>0</v>
      </c>
      <c r="AZ2621" s="162" t="s">
        <v>274</v>
      </c>
      <c r="BA2621" s="162">
        <v>0</v>
      </c>
      <c r="BB2621" s="159">
        <v>16410.26</v>
      </c>
      <c r="BC2621" s="162" t="s">
        <v>274</v>
      </c>
      <c r="BD2621" s="162">
        <v>0</v>
      </c>
      <c r="BE2621" s="159">
        <v>683.76</v>
      </c>
      <c r="BF2621" s="159">
        <v>683.76</v>
      </c>
      <c r="BG2621" s="159">
        <v>17094.02</v>
      </c>
    </row>
    <row r="2622" ht="28.05" customHeight="1" spans="1:59">
      <c r="A2622" s="149"/>
      <c r="B2622" s="149"/>
      <c r="C2622" s="149"/>
      <c r="D2622" s="149" t="s">
        <v>3726</v>
      </c>
      <c r="E2622" s="340" t="s">
        <v>11872</v>
      </c>
      <c r="F2622" s="149" t="s">
        <v>3726</v>
      </c>
      <c r="G2622" s="149" t="s">
        <v>11873</v>
      </c>
      <c r="H2622" s="149" t="s">
        <v>11874</v>
      </c>
      <c r="I2622" s="149" t="s">
        <v>11875</v>
      </c>
      <c r="J2622" s="149" t="s">
        <v>11876</v>
      </c>
      <c r="K2622" s="149"/>
      <c r="L2622" s="149" t="s">
        <v>262</v>
      </c>
      <c r="M2622" s="149"/>
      <c r="N2622" s="149" t="s">
        <v>263</v>
      </c>
      <c r="O2622" s="149" t="s">
        <v>214</v>
      </c>
      <c r="P2622" s="149" t="s">
        <v>53</v>
      </c>
      <c r="Q2622" s="149"/>
      <c r="R2622" s="149" t="s">
        <v>11065</v>
      </c>
      <c r="S2622" s="149" t="s">
        <v>289</v>
      </c>
      <c r="T2622" s="149" t="s">
        <v>11367</v>
      </c>
      <c r="U2622" s="149" t="s">
        <v>267</v>
      </c>
      <c r="V2622" s="149"/>
      <c r="W2622" s="149"/>
      <c r="X2622" s="149" t="s">
        <v>336</v>
      </c>
      <c r="Y2622" s="149"/>
      <c r="Z2622" s="149"/>
      <c r="AA2622" s="149"/>
      <c r="AB2622" s="149" t="s">
        <v>269</v>
      </c>
      <c r="AC2622" s="149" t="s">
        <v>270</v>
      </c>
      <c r="AD2622" s="149" t="s">
        <v>11367</v>
      </c>
      <c r="AE2622" s="149" t="s">
        <v>271</v>
      </c>
      <c r="AF2622" s="149"/>
      <c r="AG2622" s="149" t="s">
        <v>1098</v>
      </c>
      <c r="AH2622" s="149" t="s">
        <v>273</v>
      </c>
      <c r="AI2622" s="158">
        <v>77</v>
      </c>
      <c r="AJ2622" s="149"/>
      <c r="AK2622" s="159" t="s">
        <v>274</v>
      </c>
      <c r="AL2622" s="159" t="s">
        <v>274</v>
      </c>
      <c r="AM2622" s="149" t="s">
        <v>274</v>
      </c>
      <c r="AN2622" s="160">
        <v>4</v>
      </c>
      <c r="AO2622" s="149"/>
      <c r="AP2622" s="149" t="s">
        <v>274</v>
      </c>
      <c r="AQ2622" s="149" t="s">
        <v>275</v>
      </c>
      <c r="AR2622" s="158">
        <v>1</v>
      </c>
      <c r="AS2622" s="149" t="s">
        <v>275</v>
      </c>
      <c r="AT2622" s="149" t="s">
        <v>276</v>
      </c>
      <c r="AU2622" s="161">
        <v>1</v>
      </c>
      <c r="AV2622" s="159">
        <v>4955.75</v>
      </c>
      <c r="AW2622" s="159">
        <v>198.23</v>
      </c>
      <c r="AX2622" s="149" t="s">
        <v>274</v>
      </c>
      <c r="AY2622" s="159">
        <v>51.71</v>
      </c>
      <c r="AZ2622" s="159">
        <v>51.71</v>
      </c>
      <c r="BA2622" s="159">
        <v>206.81</v>
      </c>
      <c r="BB2622" s="159">
        <v>3775.13</v>
      </c>
      <c r="BC2622" s="162" t="s">
        <v>274</v>
      </c>
      <c r="BD2622" s="162">
        <v>0</v>
      </c>
      <c r="BE2622" s="159">
        <v>1180.62</v>
      </c>
      <c r="BF2622" s="159">
        <v>1180.62</v>
      </c>
      <c r="BG2622" s="159">
        <v>4955.75</v>
      </c>
    </row>
    <row r="2623" ht="28.05" customHeight="1" spans="1:59">
      <c r="A2623" s="149"/>
      <c r="B2623" s="149"/>
      <c r="C2623" s="149"/>
      <c r="D2623" s="149" t="s">
        <v>3726</v>
      </c>
      <c r="E2623" s="340" t="s">
        <v>11877</v>
      </c>
      <c r="F2623" s="149" t="s">
        <v>3726</v>
      </c>
      <c r="G2623" s="149" t="s">
        <v>11878</v>
      </c>
      <c r="H2623" s="149" t="s">
        <v>11879</v>
      </c>
      <c r="I2623" s="149" t="s">
        <v>11376</v>
      </c>
      <c r="J2623" s="149" t="s">
        <v>11880</v>
      </c>
      <c r="K2623" s="149"/>
      <c r="L2623" s="149" t="s">
        <v>262</v>
      </c>
      <c r="M2623" s="149"/>
      <c r="N2623" s="149" t="s">
        <v>263</v>
      </c>
      <c r="O2623" s="149" t="s">
        <v>214</v>
      </c>
      <c r="P2623" s="149" t="s">
        <v>53</v>
      </c>
      <c r="Q2623" s="149"/>
      <c r="R2623" s="149" t="s">
        <v>956</v>
      </c>
      <c r="S2623" s="149" t="s">
        <v>4534</v>
      </c>
      <c r="T2623" s="149" t="s">
        <v>1028</v>
      </c>
      <c r="U2623" s="149" t="s">
        <v>267</v>
      </c>
      <c r="V2623" s="149"/>
      <c r="W2623" s="149"/>
      <c r="X2623" s="149" t="s">
        <v>268</v>
      </c>
      <c r="Y2623" s="149"/>
      <c r="Z2623" s="149"/>
      <c r="AA2623" s="149"/>
      <c r="AB2623" s="149" t="s">
        <v>269</v>
      </c>
      <c r="AC2623" s="149" t="s">
        <v>318</v>
      </c>
      <c r="AD2623" s="149" t="s">
        <v>1028</v>
      </c>
      <c r="AE2623" s="149" t="s">
        <v>271</v>
      </c>
      <c r="AF2623" s="149"/>
      <c r="AG2623" s="149" t="s">
        <v>1098</v>
      </c>
      <c r="AH2623" s="149" t="s">
        <v>273</v>
      </c>
      <c r="AI2623" s="158">
        <v>96</v>
      </c>
      <c r="AJ2623" s="149"/>
      <c r="AK2623" s="159" t="s">
        <v>274</v>
      </c>
      <c r="AL2623" s="159" t="s">
        <v>274</v>
      </c>
      <c r="AM2623" s="149" t="s">
        <v>274</v>
      </c>
      <c r="AN2623" s="160">
        <v>4</v>
      </c>
      <c r="AO2623" s="149"/>
      <c r="AP2623" s="149" t="s">
        <v>274</v>
      </c>
      <c r="AQ2623" s="149" t="s">
        <v>275</v>
      </c>
      <c r="AR2623" s="158">
        <v>1</v>
      </c>
      <c r="AS2623" s="149" t="s">
        <v>275</v>
      </c>
      <c r="AT2623" s="149" t="s">
        <v>276</v>
      </c>
      <c r="AU2623" s="161">
        <v>1</v>
      </c>
      <c r="AV2623" s="159">
        <v>21367.53</v>
      </c>
      <c r="AW2623" s="159">
        <v>854.7</v>
      </c>
      <c r="AX2623" s="149" t="s">
        <v>274</v>
      </c>
      <c r="AY2623" s="162">
        <v>0</v>
      </c>
      <c r="AZ2623" s="162" t="s">
        <v>274</v>
      </c>
      <c r="BA2623" s="162">
        <v>0</v>
      </c>
      <c r="BB2623" s="159">
        <v>20512.83</v>
      </c>
      <c r="BC2623" s="162" t="s">
        <v>274</v>
      </c>
      <c r="BD2623" s="162">
        <v>0</v>
      </c>
      <c r="BE2623" s="159">
        <v>854.7</v>
      </c>
      <c r="BF2623" s="159">
        <v>854.7</v>
      </c>
      <c r="BG2623" s="159">
        <v>21367.53</v>
      </c>
    </row>
    <row r="2624" ht="28.05" customHeight="1" spans="1:59">
      <c r="A2624" s="149"/>
      <c r="B2624" s="149"/>
      <c r="C2624" s="149"/>
      <c r="D2624" s="149" t="s">
        <v>3726</v>
      </c>
      <c r="E2624" s="340" t="s">
        <v>11881</v>
      </c>
      <c r="F2624" s="149" t="s">
        <v>3726</v>
      </c>
      <c r="G2624" s="149" t="s">
        <v>11882</v>
      </c>
      <c r="H2624" s="149" t="s">
        <v>11879</v>
      </c>
      <c r="I2624" s="149" t="s">
        <v>11376</v>
      </c>
      <c r="J2624" s="149" t="s">
        <v>11883</v>
      </c>
      <c r="K2624" s="149"/>
      <c r="L2624" s="149" t="s">
        <v>262</v>
      </c>
      <c r="M2624" s="149"/>
      <c r="N2624" s="149" t="s">
        <v>263</v>
      </c>
      <c r="O2624" s="149" t="s">
        <v>214</v>
      </c>
      <c r="P2624" s="149" t="s">
        <v>53</v>
      </c>
      <c r="Q2624" s="149"/>
      <c r="R2624" s="149" t="s">
        <v>956</v>
      </c>
      <c r="S2624" s="149" t="s">
        <v>4534</v>
      </c>
      <c r="T2624" s="149" t="s">
        <v>1028</v>
      </c>
      <c r="U2624" s="149" t="s">
        <v>267</v>
      </c>
      <c r="V2624" s="149"/>
      <c r="W2624" s="149"/>
      <c r="X2624" s="149" t="s">
        <v>268</v>
      </c>
      <c r="Y2624" s="149"/>
      <c r="Z2624" s="149"/>
      <c r="AA2624" s="149"/>
      <c r="AB2624" s="149" t="s">
        <v>269</v>
      </c>
      <c r="AC2624" s="149" t="s">
        <v>318</v>
      </c>
      <c r="AD2624" s="149" t="s">
        <v>1028</v>
      </c>
      <c r="AE2624" s="149" t="s">
        <v>271</v>
      </c>
      <c r="AF2624" s="149"/>
      <c r="AG2624" s="149" t="s">
        <v>1098</v>
      </c>
      <c r="AH2624" s="149" t="s">
        <v>273</v>
      </c>
      <c r="AI2624" s="158">
        <v>96</v>
      </c>
      <c r="AJ2624" s="149"/>
      <c r="AK2624" s="159" t="s">
        <v>274</v>
      </c>
      <c r="AL2624" s="159" t="s">
        <v>274</v>
      </c>
      <c r="AM2624" s="149" t="s">
        <v>274</v>
      </c>
      <c r="AN2624" s="160">
        <v>4</v>
      </c>
      <c r="AO2624" s="149"/>
      <c r="AP2624" s="149" t="s">
        <v>274</v>
      </c>
      <c r="AQ2624" s="149" t="s">
        <v>275</v>
      </c>
      <c r="AR2624" s="158">
        <v>1</v>
      </c>
      <c r="AS2624" s="149" t="s">
        <v>275</v>
      </c>
      <c r="AT2624" s="149" t="s">
        <v>276</v>
      </c>
      <c r="AU2624" s="161">
        <v>1</v>
      </c>
      <c r="AV2624" s="159">
        <v>21367.52</v>
      </c>
      <c r="AW2624" s="159">
        <v>854.7</v>
      </c>
      <c r="AX2624" s="149" t="s">
        <v>274</v>
      </c>
      <c r="AY2624" s="162">
        <v>0</v>
      </c>
      <c r="AZ2624" s="162" t="s">
        <v>274</v>
      </c>
      <c r="BA2624" s="162">
        <v>0</v>
      </c>
      <c r="BB2624" s="159">
        <v>20512.82</v>
      </c>
      <c r="BC2624" s="162" t="s">
        <v>274</v>
      </c>
      <c r="BD2624" s="162">
        <v>0</v>
      </c>
      <c r="BE2624" s="159">
        <v>854.7</v>
      </c>
      <c r="BF2624" s="159">
        <v>854.7</v>
      </c>
      <c r="BG2624" s="159">
        <v>21367.52</v>
      </c>
    </row>
    <row r="2625" ht="28.05" customHeight="1" spans="1:59">
      <c r="A2625" s="149"/>
      <c r="B2625" s="149"/>
      <c r="C2625" s="149"/>
      <c r="D2625" s="149" t="s">
        <v>3726</v>
      </c>
      <c r="E2625" s="340" t="s">
        <v>11884</v>
      </c>
      <c r="F2625" s="149" t="s">
        <v>3726</v>
      </c>
      <c r="G2625" s="149" t="s">
        <v>11885</v>
      </c>
      <c r="H2625" s="149" t="s">
        <v>11886</v>
      </c>
      <c r="I2625" s="149" t="s">
        <v>11887</v>
      </c>
      <c r="J2625" s="149" t="s">
        <v>11888</v>
      </c>
      <c r="K2625" s="149"/>
      <c r="L2625" s="149" t="s">
        <v>287</v>
      </c>
      <c r="M2625" s="149"/>
      <c r="N2625" s="149" t="s">
        <v>263</v>
      </c>
      <c r="O2625" s="149" t="s">
        <v>214</v>
      </c>
      <c r="P2625" s="149" t="s">
        <v>53</v>
      </c>
      <c r="Q2625" s="149"/>
      <c r="R2625" s="149" t="s">
        <v>11889</v>
      </c>
      <c r="S2625" s="149" t="s">
        <v>6852</v>
      </c>
      <c r="T2625" s="149" t="s">
        <v>414</v>
      </c>
      <c r="U2625" s="149" t="s">
        <v>267</v>
      </c>
      <c r="V2625" s="149"/>
      <c r="W2625" s="149"/>
      <c r="X2625" s="149" t="s">
        <v>336</v>
      </c>
      <c r="Y2625" s="149"/>
      <c r="Z2625" s="149"/>
      <c r="AA2625" s="149"/>
      <c r="AB2625" s="149" t="s">
        <v>269</v>
      </c>
      <c r="AC2625" s="149" t="s">
        <v>270</v>
      </c>
      <c r="AD2625" s="149" t="s">
        <v>414</v>
      </c>
      <c r="AE2625" s="149" t="s">
        <v>271</v>
      </c>
      <c r="AF2625" s="149"/>
      <c r="AG2625" s="149" t="s">
        <v>1098</v>
      </c>
      <c r="AH2625" s="149" t="s">
        <v>273</v>
      </c>
      <c r="AI2625" s="158">
        <v>21</v>
      </c>
      <c r="AJ2625" s="149"/>
      <c r="AK2625" s="159" t="s">
        <v>274</v>
      </c>
      <c r="AL2625" s="159" t="s">
        <v>274</v>
      </c>
      <c r="AM2625" s="149" t="s">
        <v>274</v>
      </c>
      <c r="AN2625" s="160">
        <v>4</v>
      </c>
      <c r="AO2625" s="149"/>
      <c r="AP2625" s="149" t="s">
        <v>274</v>
      </c>
      <c r="AQ2625" s="149" t="s">
        <v>275</v>
      </c>
      <c r="AR2625" s="158">
        <v>1</v>
      </c>
      <c r="AS2625" s="149" t="s">
        <v>275</v>
      </c>
      <c r="AT2625" s="149" t="s">
        <v>276</v>
      </c>
      <c r="AU2625" s="161">
        <v>1</v>
      </c>
      <c r="AV2625" s="159">
        <v>42035.4</v>
      </c>
      <c r="AW2625" s="159">
        <v>1681.42</v>
      </c>
      <c r="AX2625" s="149" t="s">
        <v>274</v>
      </c>
      <c r="AY2625" s="159">
        <v>420.36</v>
      </c>
      <c r="AZ2625" s="159">
        <v>420.36</v>
      </c>
      <c r="BA2625" s="159">
        <v>1681.41</v>
      </c>
      <c r="BB2625" s="159">
        <v>8827.36</v>
      </c>
      <c r="BC2625" s="162" t="s">
        <v>274</v>
      </c>
      <c r="BD2625" s="162">
        <v>0</v>
      </c>
      <c r="BE2625" s="159">
        <v>33208.04</v>
      </c>
      <c r="BF2625" s="159">
        <v>33208.04</v>
      </c>
      <c r="BG2625" s="159">
        <v>42035.4</v>
      </c>
    </row>
    <row r="2626" ht="28.05" customHeight="1" spans="1:59">
      <c r="A2626" s="149"/>
      <c r="B2626" s="149"/>
      <c r="C2626" s="149"/>
      <c r="D2626" s="149" t="s">
        <v>3726</v>
      </c>
      <c r="E2626" s="340" t="s">
        <v>11890</v>
      </c>
      <c r="F2626" s="149" t="s">
        <v>3726</v>
      </c>
      <c r="G2626" s="149" t="s">
        <v>11891</v>
      </c>
      <c r="H2626" s="149" t="s">
        <v>11892</v>
      </c>
      <c r="I2626" s="149" t="s">
        <v>11651</v>
      </c>
      <c r="J2626" s="149" t="s">
        <v>11893</v>
      </c>
      <c r="K2626" s="149"/>
      <c r="L2626" s="149" t="s">
        <v>262</v>
      </c>
      <c r="M2626" s="149"/>
      <c r="N2626" s="149" t="s">
        <v>263</v>
      </c>
      <c r="O2626" s="149" t="s">
        <v>214</v>
      </c>
      <c r="P2626" s="149" t="s">
        <v>53</v>
      </c>
      <c r="Q2626" s="149"/>
      <c r="R2626" s="149" t="s">
        <v>296</v>
      </c>
      <c r="S2626" s="149" t="s">
        <v>5684</v>
      </c>
      <c r="T2626" s="149" t="s">
        <v>11894</v>
      </c>
      <c r="U2626" s="149" t="s">
        <v>267</v>
      </c>
      <c r="V2626" s="149"/>
      <c r="W2626" s="149"/>
      <c r="X2626" s="149" t="s">
        <v>268</v>
      </c>
      <c r="Y2626" s="149"/>
      <c r="Z2626" s="149"/>
      <c r="AA2626" s="149"/>
      <c r="AB2626" s="149" t="s">
        <v>269</v>
      </c>
      <c r="AC2626" s="149" t="s">
        <v>318</v>
      </c>
      <c r="AD2626" s="149" t="s">
        <v>11894</v>
      </c>
      <c r="AE2626" s="149" t="s">
        <v>271</v>
      </c>
      <c r="AF2626" s="149"/>
      <c r="AG2626" s="149" t="s">
        <v>1098</v>
      </c>
      <c r="AH2626" s="149" t="s">
        <v>273</v>
      </c>
      <c r="AI2626" s="158">
        <v>96</v>
      </c>
      <c r="AJ2626" s="149"/>
      <c r="AK2626" s="159" t="s">
        <v>274</v>
      </c>
      <c r="AL2626" s="159" t="s">
        <v>274</v>
      </c>
      <c r="AM2626" s="149" t="s">
        <v>274</v>
      </c>
      <c r="AN2626" s="160">
        <v>4</v>
      </c>
      <c r="AO2626" s="149"/>
      <c r="AP2626" s="149" t="s">
        <v>274</v>
      </c>
      <c r="AQ2626" s="149" t="s">
        <v>275</v>
      </c>
      <c r="AR2626" s="158">
        <v>1</v>
      </c>
      <c r="AS2626" s="149" t="s">
        <v>275</v>
      </c>
      <c r="AT2626" s="149" t="s">
        <v>276</v>
      </c>
      <c r="AU2626" s="161">
        <v>1</v>
      </c>
      <c r="AV2626" s="159">
        <v>1880.34</v>
      </c>
      <c r="AW2626" s="159">
        <v>75.21</v>
      </c>
      <c r="AX2626" s="149" t="s">
        <v>274</v>
      </c>
      <c r="AY2626" s="162">
        <v>0</v>
      </c>
      <c r="AZ2626" s="162" t="s">
        <v>274</v>
      </c>
      <c r="BA2626" s="162">
        <v>0</v>
      </c>
      <c r="BB2626" s="159">
        <v>1805.13</v>
      </c>
      <c r="BC2626" s="162" t="s">
        <v>274</v>
      </c>
      <c r="BD2626" s="162">
        <v>0</v>
      </c>
      <c r="BE2626" s="159">
        <v>75.21</v>
      </c>
      <c r="BF2626" s="159">
        <v>75.21</v>
      </c>
      <c r="BG2626" s="159">
        <v>1880.34</v>
      </c>
    </row>
    <row r="2627" ht="28.05" customHeight="1" spans="1:59">
      <c r="A2627" s="149"/>
      <c r="B2627" s="149"/>
      <c r="C2627" s="149"/>
      <c r="D2627" s="149" t="s">
        <v>3726</v>
      </c>
      <c r="E2627" s="340" t="s">
        <v>11895</v>
      </c>
      <c r="F2627" s="149" t="s">
        <v>3726</v>
      </c>
      <c r="G2627" s="149" t="s">
        <v>11896</v>
      </c>
      <c r="H2627" s="149" t="s">
        <v>11897</v>
      </c>
      <c r="I2627" s="149" t="s">
        <v>11898</v>
      </c>
      <c r="J2627" s="149" t="s">
        <v>11899</v>
      </c>
      <c r="K2627" s="149"/>
      <c r="L2627" s="149" t="s">
        <v>262</v>
      </c>
      <c r="M2627" s="149"/>
      <c r="N2627" s="149" t="s">
        <v>263</v>
      </c>
      <c r="O2627" s="149" t="s">
        <v>214</v>
      </c>
      <c r="P2627" s="149" t="s">
        <v>53</v>
      </c>
      <c r="Q2627" s="149"/>
      <c r="R2627" s="149" t="s">
        <v>4148</v>
      </c>
      <c r="S2627" s="149" t="s">
        <v>4131</v>
      </c>
      <c r="T2627" s="149" t="s">
        <v>11900</v>
      </c>
      <c r="U2627" s="149" t="s">
        <v>267</v>
      </c>
      <c r="V2627" s="149"/>
      <c r="W2627" s="149"/>
      <c r="X2627" s="149" t="s">
        <v>336</v>
      </c>
      <c r="Y2627" s="149"/>
      <c r="Z2627" s="149"/>
      <c r="AA2627" s="149"/>
      <c r="AB2627" s="149" t="s">
        <v>269</v>
      </c>
      <c r="AC2627" s="149" t="s">
        <v>270</v>
      </c>
      <c r="AD2627" s="149" t="s">
        <v>11900</v>
      </c>
      <c r="AE2627" s="149" t="s">
        <v>271</v>
      </c>
      <c r="AF2627" s="149"/>
      <c r="AG2627" s="149" t="s">
        <v>1098</v>
      </c>
      <c r="AH2627" s="149" t="s">
        <v>273</v>
      </c>
      <c r="AI2627" s="158">
        <v>77</v>
      </c>
      <c r="AJ2627" s="149"/>
      <c r="AK2627" s="159" t="s">
        <v>274</v>
      </c>
      <c r="AL2627" s="159" t="s">
        <v>274</v>
      </c>
      <c r="AM2627" s="149" t="s">
        <v>274</v>
      </c>
      <c r="AN2627" s="160">
        <v>4</v>
      </c>
      <c r="AO2627" s="149"/>
      <c r="AP2627" s="149" t="s">
        <v>274</v>
      </c>
      <c r="AQ2627" s="149" t="s">
        <v>275</v>
      </c>
      <c r="AR2627" s="158">
        <v>1</v>
      </c>
      <c r="AS2627" s="149" t="s">
        <v>275</v>
      </c>
      <c r="AT2627" s="149" t="s">
        <v>276</v>
      </c>
      <c r="AU2627" s="161">
        <v>1</v>
      </c>
      <c r="AV2627" s="159">
        <v>26991.15</v>
      </c>
      <c r="AW2627" s="159">
        <v>1079.65</v>
      </c>
      <c r="AX2627" s="149" t="s">
        <v>274</v>
      </c>
      <c r="AY2627" s="159">
        <v>281.65</v>
      </c>
      <c r="AZ2627" s="159">
        <v>281.65</v>
      </c>
      <c r="BA2627" s="159">
        <v>1126.6</v>
      </c>
      <c r="BB2627" s="159">
        <v>20560.12</v>
      </c>
      <c r="BC2627" s="162" t="s">
        <v>274</v>
      </c>
      <c r="BD2627" s="162">
        <v>0</v>
      </c>
      <c r="BE2627" s="159">
        <v>6431.03</v>
      </c>
      <c r="BF2627" s="159">
        <v>6431.03</v>
      </c>
      <c r="BG2627" s="159">
        <v>26991.15</v>
      </c>
    </row>
    <row r="2628" ht="28.05" customHeight="1" spans="1:59">
      <c r="A2628" s="149"/>
      <c r="B2628" s="149"/>
      <c r="C2628" s="149"/>
      <c r="D2628" s="149" t="s">
        <v>3726</v>
      </c>
      <c r="E2628" s="340" t="s">
        <v>11901</v>
      </c>
      <c r="F2628" s="149" t="s">
        <v>3726</v>
      </c>
      <c r="G2628" s="149" t="s">
        <v>11902</v>
      </c>
      <c r="H2628" s="149" t="s">
        <v>11903</v>
      </c>
      <c r="I2628" s="149" t="s">
        <v>11904</v>
      </c>
      <c r="J2628" s="149" t="s">
        <v>11905</v>
      </c>
      <c r="K2628" s="149"/>
      <c r="L2628" s="149" t="s">
        <v>287</v>
      </c>
      <c r="M2628" s="149"/>
      <c r="N2628" s="149" t="s">
        <v>263</v>
      </c>
      <c r="O2628" s="149" t="s">
        <v>214</v>
      </c>
      <c r="P2628" s="149" t="s">
        <v>53</v>
      </c>
      <c r="Q2628" s="149"/>
      <c r="R2628" s="149" t="s">
        <v>3921</v>
      </c>
      <c r="S2628" s="149" t="s">
        <v>4131</v>
      </c>
      <c r="T2628" s="149" t="s">
        <v>3699</v>
      </c>
      <c r="U2628" s="149" t="s">
        <v>267</v>
      </c>
      <c r="V2628" s="149"/>
      <c r="W2628" s="149"/>
      <c r="X2628" s="149" t="s">
        <v>336</v>
      </c>
      <c r="Y2628" s="149"/>
      <c r="Z2628" s="149"/>
      <c r="AA2628" s="149"/>
      <c r="AB2628" s="149" t="s">
        <v>269</v>
      </c>
      <c r="AC2628" s="149" t="s">
        <v>270</v>
      </c>
      <c r="AD2628" s="149" t="s">
        <v>3699</v>
      </c>
      <c r="AE2628" s="149" t="s">
        <v>271</v>
      </c>
      <c r="AF2628" s="149"/>
      <c r="AG2628" s="149" t="s">
        <v>1098</v>
      </c>
      <c r="AH2628" s="149" t="s">
        <v>273</v>
      </c>
      <c r="AI2628" s="158">
        <v>67</v>
      </c>
      <c r="AJ2628" s="149"/>
      <c r="AK2628" s="159" t="s">
        <v>274</v>
      </c>
      <c r="AL2628" s="159" t="s">
        <v>274</v>
      </c>
      <c r="AM2628" s="149" t="s">
        <v>274</v>
      </c>
      <c r="AN2628" s="160">
        <v>4</v>
      </c>
      <c r="AO2628" s="149"/>
      <c r="AP2628" s="149" t="s">
        <v>274</v>
      </c>
      <c r="AQ2628" s="149" t="s">
        <v>275</v>
      </c>
      <c r="AR2628" s="158">
        <v>1</v>
      </c>
      <c r="AS2628" s="149" t="s">
        <v>275</v>
      </c>
      <c r="AT2628" s="149" t="s">
        <v>276</v>
      </c>
      <c r="AU2628" s="161">
        <v>1</v>
      </c>
      <c r="AV2628" s="159">
        <v>12500</v>
      </c>
      <c r="AW2628" s="159">
        <v>500</v>
      </c>
      <c r="AX2628" s="149" t="s">
        <v>274</v>
      </c>
      <c r="AY2628" s="159">
        <v>128.79</v>
      </c>
      <c r="AZ2628" s="159">
        <v>128.79</v>
      </c>
      <c r="BA2628" s="159">
        <v>515.16</v>
      </c>
      <c r="BB2628" s="159">
        <v>8265.16</v>
      </c>
      <c r="BC2628" s="162" t="s">
        <v>274</v>
      </c>
      <c r="BD2628" s="162">
        <v>0</v>
      </c>
      <c r="BE2628" s="159">
        <v>4234.84</v>
      </c>
      <c r="BF2628" s="159">
        <v>4234.84</v>
      </c>
      <c r="BG2628" s="159">
        <v>12500</v>
      </c>
    </row>
    <row r="2629" ht="28.05" customHeight="1" spans="1:59">
      <c r="A2629" s="149"/>
      <c r="B2629" s="149"/>
      <c r="C2629" s="149"/>
      <c r="D2629" s="149" t="s">
        <v>3726</v>
      </c>
      <c r="E2629" s="340" t="s">
        <v>11906</v>
      </c>
      <c r="F2629" s="149" t="s">
        <v>3726</v>
      </c>
      <c r="G2629" s="149" t="s">
        <v>11907</v>
      </c>
      <c r="H2629" s="149" t="s">
        <v>11892</v>
      </c>
      <c r="I2629" s="149" t="s">
        <v>11651</v>
      </c>
      <c r="J2629" s="149" t="s">
        <v>11908</v>
      </c>
      <c r="K2629" s="149"/>
      <c r="L2629" s="149" t="s">
        <v>262</v>
      </c>
      <c r="M2629" s="149"/>
      <c r="N2629" s="149" t="s">
        <v>263</v>
      </c>
      <c r="O2629" s="149" t="s">
        <v>214</v>
      </c>
      <c r="P2629" s="149" t="s">
        <v>53</v>
      </c>
      <c r="Q2629" s="149"/>
      <c r="R2629" s="149" t="s">
        <v>296</v>
      </c>
      <c r="S2629" s="149" t="s">
        <v>289</v>
      </c>
      <c r="T2629" s="149" t="s">
        <v>11894</v>
      </c>
      <c r="U2629" s="149" t="s">
        <v>267</v>
      </c>
      <c r="V2629" s="149"/>
      <c r="W2629" s="149"/>
      <c r="X2629" s="149" t="s">
        <v>268</v>
      </c>
      <c r="Y2629" s="149"/>
      <c r="Z2629" s="149"/>
      <c r="AA2629" s="149"/>
      <c r="AB2629" s="149" t="s">
        <v>269</v>
      </c>
      <c r="AC2629" s="149" t="s">
        <v>318</v>
      </c>
      <c r="AD2629" s="149" t="s">
        <v>11894</v>
      </c>
      <c r="AE2629" s="149" t="s">
        <v>271</v>
      </c>
      <c r="AF2629" s="149"/>
      <c r="AG2629" s="149" t="s">
        <v>1098</v>
      </c>
      <c r="AH2629" s="149" t="s">
        <v>273</v>
      </c>
      <c r="AI2629" s="158">
        <v>96</v>
      </c>
      <c r="AJ2629" s="149"/>
      <c r="AK2629" s="159" t="s">
        <v>274</v>
      </c>
      <c r="AL2629" s="159" t="s">
        <v>274</v>
      </c>
      <c r="AM2629" s="149" t="s">
        <v>274</v>
      </c>
      <c r="AN2629" s="160">
        <v>4</v>
      </c>
      <c r="AO2629" s="149"/>
      <c r="AP2629" s="149" t="s">
        <v>274</v>
      </c>
      <c r="AQ2629" s="149" t="s">
        <v>275</v>
      </c>
      <c r="AR2629" s="158">
        <v>1</v>
      </c>
      <c r="AS2629" s="149" t="s">
        <v>275</v>
      </c>
      <c r="AT2629" s="149" t="s">
        <v>276</v>
      </c>
      <c r="AU2629" s="161">
        <v>1</v>
      </c>
      <c r="AV2629" s="159">
        <v>1880.34</v>
      </c>
      <c r="AW2629" s="159">
        <v>75.21</v>
      </c>
      <c r="AX2629" s="149" t="s">
        <v>274</v>
      </c>
      <c r="AY2629" s="162">
        <v>0</v>
      </c>
      <c r="AZ2629" s="162" t="s">
        <v>274</v>
      </c>
      <c r="BA2629" s="162">
        <v>0</v>
      </c>
      <c r="BB2629" s="159">
        <v>1805.13</v>
      </c>
      <c r="BC2629" s="162" t="s">
        <v>274</v>
      </c>
      <c r="BD2629" s="162">
        <v>0</v>
      </c>
      <c r="BE2629" s="159">
        <v>75.21</v>
      </c>
      <c r="BF2629" s="159">
        <v>75.21</v>
      </c>
      <c r="BG2629" s="159">
        <v>1880.34</v>
      </c>
    </row>
    <row r="2630" ht="28.05" customHeight="1" spans="1:59">
      <c r="A2630" s="149"/>
      <c r="B2630" s="149"/>
      <c r="C2630" s="149"/>
      <c r="D2630" s="149" t="s">
        <v>3726</v>
      </c>
      <c r="E2630" s="340" t="s">
        <v>11909</v>
      </c>
      <c r="F2630" s="149" t="s">
        <v>3726</v>
      </c>
      <c r="G2630" s="149" t="s">
        <v>11910</v>
      </c>
      <c r="H2630" s="149" t="s">
        <v>4228</v>
      </c>
      <c r="I2630" s="149" t="s">
        <v>11911</v>
      </c>
      <c r="J2630" s="149" t="s">
        <v>11912</v>
      </c>
      <c r="K2630" s="149"/>
      <c r="L2630" s="149" t="s">
        <v>262</v>
      </c>
      <c r="M2630" s="149"/>
      <c r="N2630" s="149" t="s">
        <v>263</v>
      </c>
      <c r="O2630" s="149" t="s">
        <v>214</v>
      </c>
      <c r="P2630" s="149" t="s">
        <v>53</v>
      </c>
      <c r="Q2630" s="149"/>
      <c r="R2630" s="149" t="s">
        <v>956</v>
      </c>
      <c r="S2630" s="149" t="s">
        <v>4232</v>
      </c>
      <c r="T2630" s="149" t="s">
        <v>2330</v>
      </c>
      <c r="U2630" s="149" t="s">
        <v>267</v>
      </c>
      <c r="V2630" s="149"/>
      <c r="W2630" s="149"/>
      <c r="X2630" s="149" t="s">
        <v>268</v>
      </c>
      <c r="Y2630" s="149"/>
      <c r="Z2630" s="149"/>
      <c r="AA2630" s="149"/>
      <c r="AB2630" s="149" t="s">
        <v>269</v>
      </c>
      <c r="AC2630" s="149" t="s">
        <v>318</v>
      </c>
      <c r="AD2630" s="149" t="s">
        <v>2330</v>
      </c>
      <c r="AE2630" s="149" t="s">
        <v>271</v>
      </c>
      <c r="AF2630" s="149"/>
      <c r="AG2630" s="149" t="s">
        <v>1098</v>
      </c>
      <c r="AH2630" s="149" t="s">
        <v>273</v>
      </c>
      <c r="AI2630" s="158">
        <v>96</v>
      </c>
      <c r="AJ2630" s="149"/>
      <c r="AK2630" s="159" t="s">
        <v>274</v>
      </c>
      <c r="AL2630" s="159" t="s">
        <v>274</v>
      </c>
      <c r="AM2630" s="149" t="s">
        <v>274</v>
      </c>
      <c r="AN2630" s="160">
        <v>4</v>
      </c>
      <c r="AO2630" s="149"/>
      <c r="AP2630" s="149" t="s">
        <v>274</v>
      </c>
      <c r="AQ2630" s="149" t="s">
        <v>275</v>
      </c>
      <c r="AR2630" s="158">
        <v>1</v>
      </c>
      <c r="AS2630" s="149" t="s">
        <v>275</v>
      </c>
      <c r="AT2630" s="149" t="s">
        <v>276</v>
      </c>
      <c r="AU2630" s="161">
        <v>1</v>
      </c>
      <c r="AV2630" s="159">
        <v>30769.23</v>
      </c>
      <c r="AW2630" s="159">
        <v>1230.77</v>
      </c>
      <c r="AX2630" s="149" t="s">
        <v>274</v>
      </c>
      <c r="AY2630" s="162">
        <v>0</v>
      </c>
      <c r="AZ2630" s="162" t="s">
        <v>274</v>
      </c>
      <c r="BA2630" s="162">
        <v>0</v>
      </c>
      <c r="BB2630" s="159">
        <v>29538.46</v>
      </c>
      <c r="BC2630" s="162" t="s">
        <v>274</v>
      </c>
      <c r="BD2630" s="162">
        <v>0</v>
      </c>
      <c r="BE2630" s="159">
        <v>1230.77</v>
      </c>
      <c r="BF2630" s="159">
        <v>1230.77</v>
      </c>
      <c r="BG2630" s="159">
        <v>30769.23</v>
      </c>
    </row>
    <row r="2631" ht="28.05" customHeight="1" spans="1:59">
      <c r="A2631" s="149"/>
      <c r="B2631" s="149"/>
      <c r="C2631" s="149"/>
      <c r="D2631" s="149" t="s">
        <v>3726</v>
      </c>
      <c r="E2631" s="340" t="s">
        <v>11913</v>
      </c>
      <c r="F2631" s="149" t="s">
        <v>3726</v>
      </c>
      <c r="G2631" s="149" t="s">
        <v>11914</v>
      </c>
      <c r="H2631" s="149" t="s">
        <v>11897</v>
      </c>
      <c r="I2631" s="149" t="s">
        <v>11898</v>
      </c>
      <c r="J2631" s="149" t="s">
        <v>11915</v>
      </c>
      <c r="K2631" s="149"/>
      <c r="L2631" s="149" t="s">
        <v>262</v>
      </c>
      <c r="M2631" s="149"/>
      <c r="N2631" s="149" t="s">
        <v>263</v>
      </c>
      <c r="O2631" s="149" t="s">
        <v>214</v>
      </c>
      <c r="P2631" s="149" t="s">
        <v>53</v>
      </c>
      <c r="Q2631" s="149"/>
      <c r="R2631" s="149" t="s">
        <v>4148</v>
      </c>
      <c r="S2631" s="149" t="s">
        <v>4131</v>
      </c>
      <c r="T2631" s="149" t="s">
        <v>11900</v>
      </c>
      <c r="U2631" s="149" t="s">
        <v>267</v>
      </c>
      <c r="V2631" s="149"/>
      <c r="W2631" s="149"/>
      <c r="X2631" s="149" t="s">
        <v>336</v>
      </c>
      <c r="Y2631" s="149"/>
      <c r="Z2631" s="149"/>
      <c r="AA2631" s="149"/>
      <c r="AB2631" s="149" t="s">
        <v>269</v>
      </c>
      <c r="AC2631" s="149" t="s">
        <v>270</v>
      </c>
      <c r="AD2631" s="149" t="s">
        <v>11900</v>
      </c>
      <c r="AE2631" s="149" t="s">
        <v>271</v>
      </c>
      <c r="AF2631" s="149"/>
      <c r="AG2631" s="149" t="s">
        <v>1098</v>
      </c>
      <c r="AH2631" s="149" t="s">
        <v>273</v>
      </c>
      <c r="AI2631" s="158">
        <v>77</v>
      </c>
      <c r="AJ2631" s="149"/>
      <c r="AK2631" s="159" t="s">
        <v>274</v>
      </c>
      <c r="AL2631" s="159" t="s">
        <v>274</v>
      </c>
      <c r="AM2631" s="149" t="s">
        <v>274</v>
      </c>
      <c r="AN2631" s="160">
        <v>4</v>
      </c>
      <c r="AO2631" s="149"/>
      <c r="AP2631" s="149" t="s">
        <v>274</v>
      </c>
      <c r="AQ2631" s="149" t="s">
        <v>275</v>
      </c>
      <c r="AR2631" s="158">
        <v>1</v>
      </c>
      <c r="AS2631" s="149" t="s">
        <v>275</v>
      </c>
      <c r="AT2631" s="149" t="s">
        <v>276</v>
      </c>
      <c r="AU2631" s="161">
        <v>1</v>
      </c>
      <c r="AV2631" s="159">
        <v>26991.15</v>
      </c>
      <c r="AW2631" s="159">
        <v>1079.65</v>
      </c>
      <c r="AX2631" s="149" t="s">
        <v>274</v>
      </c>
      <c r="AY2631" s="159">
        <v>281.65</v>
      </c>
      <c r="AZ2631" s="159">
        <v>281.65</v>
      </c>
      <c r="BA2631" s="159">
        <v>1126.6</v>
      </c>
      <c r="BB2631" s="159">
        <v>20560.12</v>
      </c>
      <c r="BC2631" s="162" t="s">
        <v>274</v>
      </c>
      <c r="BD2631" s="162">
        <v>0</v>
      </c>
      <c r="BE2631" s="159">
        <v>6431.03</v>
      </c>
      <c r="BF2631" s="159">
        <v>6431.03</v>
      </c>
      <c r="BG2631" s="159">
        <v>26991.15</v>
      </c>
    </row>
    <row r="2632" ht="28.05" customHeight="1" spans="1:59">
      <c r="A2632" s="149"/>
      <c r="B2632" s="149"/>
      <c r="C2632" s="149"/>
      <c r="D2632" s="149" t="s">
        <v>3726</v>
      </c>
      <c r="E2632" s="340" t="s">
        <v>11916</v>
      </c>
      <c r="F2632" s="149" t="s">
        <v>3726</v>
      </c>
      <c r="G2632" s="149" t="s">
        <v>11917</v>
      </c>
      <c r="H2632" s="149" t="s">
        <v>11918</v>
      </c>
      <c r="I2632" s="149" t="s">
        <v>11919</v>
      </c>
      <c r="J2632" s="149" t="s">
        <v>11920</v>
      </c>
      <c r="K2632" s="149"/>
      <c r="L2632" s="149" t="s">
        <v>287</v>
      </c>
      <c r="M2632" s="149"/>
      <c r="N2632" s="149" t="s">
        <v>263</v>
      </c>
      <c r="O2632" s="149" t="s">
        <v>214</v>
      </c>
      <c r="P2632" s="149" t="s">
        <v>53</v>
      </c>
      <c r="Q2632" s="149"/>
      <c r="R2632" s="149" t="s">
        <v>3921</v>
      </c>
      <c r="S2632" s="149" t="s">
        <v>4131</v>
      </c>
      <c r="T2632" s="149" t="s">
        <v>3699</v>
      </c>
      <c r="U2632" s="149" t="s">
        <v>267</v>
      </c>
      <c r="V2632" s="149"/>
      <c r="W2632" s="149"/>
      <c r="X2632" s="149" t="s">
        <v>336</v>
      </c>
      <c r="Y2632" s="149"/>
      <c r="Z2632" s="149"/>
      <c r="AA2632" s="149"/>
      <c r="AB2632" s="149" t="s">
        <v>269</v>
      </c>
      <c r="AC2632" s="149" t="s">
        <v>270</v>
      </c>
      <c r="AD2632" s="149" t="s">
        <v>3699</v>
      </c>
      <c r="AE2632" s="149" t="s">
        <v>271</v>
      </c>
      <c r="AF2632" s="149"/>
      <c r="AG2632" s="149" t="s">
        <v>1098</v>
      </c>
      <c r="AH2632" s="149" t="s">
        <v>273</v>
      </c>
      <c r="AI2632" s="158">
        <v>67</v>
      </c>
      <c r="AJ2632" s="149"/>
      <c r="AK2632" s="159" t="s">
        <v>274</v>
      </c>
      <c r="AL2632" s="159" t="s">
        <v>274</v>
      </c>
      <c r="AM2632" s="149" t="s">
        <v>274</v>
      </c>
      <c r="AN2632" s="160">
        <v>4</v>
      </c>
      <c r="AO2632" s="149"/>
      <c r="AP2632" s="149" t="s">
        <v>274</v>
      </c>
      <c r="AQ2632" s="149" t="s">
        <v>275</v>
      </c>
      <c r="AR2632" s="158">
        <v>1</v>
      </c>
      <c r="AS2632" s="149" t="s">
        <v>275</v>
      </c>
      <c r="AT2632" s="149" t="s">
        <v>276</v>
      </c>
      <c r="AU2632" s="161">
        <v>1</v>
      </c>
      <c r="AV2632" s="159">
        <v>16379.31</v>
      </c>
      <c r="AW2632" s="159">
        <v>655.17</v>
      </c>
      <c r="AX2632" s="149" t="s">
        <v>274</v>
      </c>
      <c r="AY2632" s="159">
        <v>168.76</v>
      </c>
      <c r="AZ2632" s="159">
        <v>168.76</v>
      </c>
      <c r="BA2632" s="159">
        <v>675.04</v>
      </c>
      <c r="BB2632" s="159">
        <v>10830.02</v>
      </c>
      <c r="BC2632" s="162" t="s">
        <v>274</v>
      </c>
      <c r="BD2632" s="162">
        <v>0</v>
      </c>
      <c r="BE2632" s="159">
        <v>5549.29</v>
      </c>
      <c r="BF2632" s="159">
        <v>5549.29</v>
      </c>
      <c r="BG2632" s="159">
        <v>16379.31</v>
      </c>
    </row>
    <row r="2633" ht="28.05" customHeight="1" spans="1:59">
      <c r="A2633" s="149"/>
      <c r="B2633" s="149"/>
      <c r="C2633" s="149"/>
      <c r="D2633" s="149" t="s">
        <v>3726</v>
      </c>
      <c r="E2633" s="340" t="s">
        <v>11921</v>
      </c>
      <c r="F2633" s="149" t="s">
        <v>3726</v>
      </c>
      <c r="G2633" s="149" t="s">
        <v>11922</v>
      </c>
      <c r="H2633" s="149" t="s">
        <v>11886</v>
      </c>
      <c r="I2633" s="149" t="s">
        <v>11887</v>
      </c>
      <c r="J2633" s="149" t="s">
        <v>11923</v>
      </c>
      <c r="K2633" s="149"/>
      <c r="L2633" s="149" t="s">
        <v>287</v>
      </c>
      <c r="M2633" s="149"/>
      <c r="N2633" s="149" t="s">
        <v>263</v>
      </c>
      <c r="O2633" s="149" t="s">
        <v>214</v>
      </c>
      <c r="P2633" s="149" t="s">
        <v>53</v>
      </c>
      <c r="Q2633" s="149"/>
      <c r="R2633" s="149" t="s">
        <v>11924</v>
      </c>
      <c r="S2633" s="149" t="s">
        <v>6852</v>
      </c>
      <c r="T2633" s="149" t="s">
        <v>414</v>
      </c>
      <c r="U2633" s="149" t="s">
        <v>267</v>
      </c>
      <c r="V2633" s="149"/>
      <c r="W2633" s="149"/>
      <c r="X2633" s="149" t="s">
        <v>336</v>
      </c>
      <c r="Y2633" s="149"/>
      <c r="Z2633" s="149"/>
      <c r="AA2633" s="149"/>
      <c r="AB2633" s="149" t="s">
        <v>269</v>
      </c>
      <c r="AC2633" s="149" t="s">
        <v>270</v>
      </c>
      <c r="AD2633" s="149" t="s">
        <v>414</v>
      </c>
      <c r="AE2633" s="149" t="s">
        <v>271</v>
      </c>
      <c r="AF2633" s="149"/>
      <c r="AG2633" s="149" t="s">
        <v>1098</v>
      </c>
      <c r="AH2633" s="149" t="s">
        <v>273</v>
      </c>
      <c r="AI2633" s="158">
        <v>21</v>
      </c>
      <c r="AJ2633" s="149"/>
      <c r="AK2633" s="159" t="s">
        <v>274</v>
      </c>
      <c r="AL2633" s="159" t="s">
        <v>274</v>
      </c>
      <c r="AM2633" s="149" t="s">
        <v>274</v>
      </c>
      <c r="AN2633" s="160">
        <v>4</v>
      </c>
      <c r="AO2633" s="149"/>
      <c r="AP2633" s="149" t="s">
        <v>274</v>
      </c>
      <c r="AQ2633" s="149" t="s">
        <v>275</v>
      </c>
      <c r="AR2633" s="158">
        <v>1</v>
      </c>
      <c r="AS2633" s="149" t="s">
        <v>275</v>
      </c>
      <c r="AT2633" s="149" t="s">
        <v>276</v>
      </c>
      <c r="AU2633" s="161">
        <v>1</v>
      </c>
      <c r="AV2633" s="159">
        <v>42035.4</v>
      </c>
      <c r="AW2633" s="159">
        <v>1681.42</v>
      </c>
      <c r="AX2633" s="149" t="s">
        <v>274</v>
      </c>
      <c r="AY2633" s="159">
        <v>420.36</v>
      </c>
      <c r="AZ2633" s="159">
        <v>420.36</v>
      </c>
      <c r="BA2633" s="159">
        <v>1681.41</v>
      </c>
      <c r="BB2633" s="159">
        <v>8827.36</v>
      </c>
      <c r="BC2633" s="162" t="s">
        <v>274</v>
      </c>
      <c r="BD2633" s="162">
        <v>0</v>
      </c>
      <c r="BE2633" s="159">
        <v>33208.04</v>
      </c>
      <c r="BF2633" s="159">
        <v>33208.04</v>
      </c>
      <c r="BG2633" s="159">
        <v>42035.4</v>
      </c>
    </row>
    <row r="2634" ht="28.05" customHeight="1" spans="1:59">
      <c r="A2634" s="149"/>
      <c r="B2634" s="149"/>
      <c r="C2634" s="149"/>
      <c r="D2634" s="149" t="s">
        <v>3726</v>
      </c>
      <c r="E2634" s="340" t="s">
        <v>11925</v>
      </c>
      <c r="F2634" s="149" t="s">
        <v>3726</v>
      </c>
      <c r="G2634" s="149" t="s">
        <v>11926</v>
      </c>
      <c r="H2634" s="149" t="s">
        <v>11886</v>
      </c>
      <c r="I2634" s="149" t="s">
        <v>11887</v>
      </c>
      <c r="J2634" s="149" t="s">
        <v>11927</v>
      </c>
      <c r="K2634" s="149"/>
      <c r="L2634" s="149" t="s">
        <v>287</v>
      </c>
      <c r="M2634" s="149"/>
      <c r="N2634" s="149" t="s">
        <v>263</v>
      </c>
      <c r="O2634" s="149" t="s">
        <v>214</v>
      </c>
      <c r="P2634" s="149" t="s">
        <v>53</v>
      </c>
      <c r="Q2634" s="149"/>
      <c r="R2634" s="149" t="s">
        <v>11928</v>
      </c>
      <c r="S2634" s="149" t="s">
        <v>6852</v>
      </c>
      <c r="T2634" s="149" t="s">
        <v>414</v>
      </c>
      <c r="U2634" s="149" t="s">
        <v>267</v>
      </c>
      <c r="V2634" s="149"/>
      <c r="W2634" s="149"/>
      <c r="X2634" s="149" t="s">
        <v>336</v>
      </c>
      <c r="Y2634" s="149"/>
      <c r="Z2634" s="149"/>
      <c r="AA2634" s="149"/>
      <c r="AB2634" s="149" t="s">
        <v>269</v>
      </c>
      <c r="AC2634" s="149" t="s">
        <v>270</v>
      </c>
      <c r="AD2634" s="149" t="s">
        <v>414</v>
      </c>
      <c r="AE2634" s="149" t="s">
        <v>271</v>
      </c>
      <c r="AF2634" s="149"/>
      <c r="AG2634" s="149" t="s">
        <v>1098</v>
      </c>
      <c r="AH2634" s="149" t="s">
        <v>273</v>
      </c>
      <c r="AI2634" s="158">
        <v>21</v>
      </c>
      <c r="AJ2634" s="149"/>
      <c r="AK2634" s="159" t="s">
        <v>274</v>
      </c>
      <c r="AL2634" s="159" t="s">
        <v>274</v>
      </c>
      <c r="AM2634" s="149" t="s">
        <v>274</v>
      </c>
      <c r="AN2634" s="160">
        <v>4</v>
      </c>
      <c r="AO2634" s="149"/>
      <c r="AP2634" s="149" t="s">
        <v>274</v>
      </c>
      <c r="AQ2634" s="149" t="s">
        <v>275</v>
      </c>
      <c r="AR2634" s="158">
        <v>1</v>
      </c>
      <c r="AS2634" s="149" t="s">
        <v>275</v>
      </c>
      <c r="AT2634" s="149" t="s">
        <v>276</v>
      </c>
      <c r="AU2634" s="161">
        <v>1</v>
      </c>
      <c r="AV2634" s="159">
        <v>42035.4</v>
      </c>
      <c r="AW2634" s="159">
        <v>1681.42</v>
      </c>
      <c r="AX2634" s="149" t="s">
        <v>274</v>
      </c>
      <c r="AY2634" s="159">
        <v>420.36</v>
      </c>
      <c r="AZ2634" s="159">
        <v>420.36</v>
      </c>
      <c r="BA2634" s="159">
        <v>1681.41</v>
      </c>
      <c r="BB2634" s="159">
        <v>8827.36</v>
      </c>
      <c r="BC2634" s="162" t="s">
        <v>274</v>
      </c>
      <c r="BD2634" s="162">
        <v>0</v>
      </c>
      <c r="BE2634" s="159">
        <v>33208.04</v>
      </c>
      <c r="BF2634" s="159">
        <v>33208.04</v>
      </c>
      <c r="BG2634" s="159">
        <v>42035.4</v>
      </c>
    </row>
    <row r="2635" ht="28.05" customHeight="1" spans="1:59">
      <c r="A2635" s="149"/>
      <c r="B2635" s="149"/>
      <c r="C2635" s="149"/>
      <c r="D2635" s="149" t="s">
        <v>3726</v>
      </c>
      <c r="E2635" s="340" t="s">
        <v>11929</v>
      </c>
      <c r="F2635" s="149" t="s">
        <v>3726</v>
      </c>
      <c r="G2635" s="149" t="s">
        <v>11930</v>
      </c>
      <c r="H2635" s="149" t="s">
        <v>11918</v>
      </c>
      <c r="I2635" s="149" t="s">
        <v>11931</v>
      </c>
      <c r="J2635" s="149" t="s">
        <v>11932</v>
      </c>
      <c r="K2635" s="149"/>
      <c r="L2635" s="149" t="s">
        <v>287</v>
      </c>
      <c r="M2635" s="149"/>
      <c r="N2635" s="149" t="s">
        <v>263</v>
      </c>
      <c r="O2635" s="149" t="s">
        <v>214</v>
      </c>
      <c r="P2635" s="149" t="s">
        <v>53</v>
      </c>
      <c r="Q2635" s="149"/>
      <c r="R2635" s="149" t="s">
        <v>3921</v>
      </c>
      <c r="S2635" s="149" t="s">
        <v>4131</v>
      </c>
      <c r="T2635" s="149" t="s">
        <v>3699</v>
      </c>
      <c r="U2635" s="149" t="s">
        <v>267</v>
      </c>
      <c r="V2635" s="149"/>
      <c r="W2635" s="149"/>
      <c r="X2635" s="149" t="s">
        <v>336</v>
      </c>
      <c r="Y2635" s="149"/>
      <c r="Z2635" s="149"/>
      <c r="AA2635" s="149"/>
      <c r="AB2635" s="149" t="s">
        <v>269</v>
      </c>
      <c r="AC2635" s="149" t="s">
        <v>270</v>
      </c>
      <c r="AD2635" s="149" t="s">
        <v>3699</v>
      </c>
      <c r="AE2635" s="149" t="s">
        <v>271</v>
      </c>
      <c r="AF2635" s="149"/>
      <c r="AG2635" s="149" t="s">
        <v>1098</v>
      </c>
      <c r="AH2635" s="149" t="s">
        <v>273</v>
      </c>
      <c r="AI2635" s="158">
        <v>67</v>
      </c>
      <c r="AJ2635" s="149"/>
      <c r="AK2635" s="159" t="s">
        <v>274</v>
      </c>
      <c r="AL2635" s="159" t="s">
        <v>274</v>
      </c>
      <c r="AM2635" s="149" t="s">
        <v>274</v>
      </c>
      <c r="AN2635" s="160">
        <v>4</v>
      </c>
      <c r="AO2635" s="149"/>
      <c r="AP2635" s="149" t="s">
        <v>274</v>
      </c>
      <c r="AQ2635" s="149" t="s">
        <v>275</v>
      </c>
      <c r="AR2635" s="158">
        <v>1</v>
      </c>
      <c r="AS2635" s="149" t="s">
        <v>275</v>
      </c>
      <c r="AT2635" s="149" t="s">
        <v>276</v>
      </c>
      <c r="AU2635" s="161">
        <v>1</v>
      </c>
      <c r="AV2635" s="159">
        <v>16379.31</v>
      </c>
      <c r="AW2635" s="159">
        <v>655.17</v>
      </c>
      <c r="AX2635" s="149" t="s">
        <v>274</v>
      </c>
      <c r="AY2635" s="159">
        <v>168.76</v>
      </c>
      <c r="AZ2635" s="159">
        <v>168.76</v>
      </c>
      <c r="BA2635" s="159">
        <v>675.04</v>
      </c>
      <c r="BB2635" s="159">
        <v>10830.02</v>
      </c>
      <c r="BC2635" s="162" t="s">
        <v>274</v>
      </c>
      <c r="BD2635" s="162">
        <v>0</v>
      </c>
      <c r="BE2635" s="159">
        <v>5549.29</v>
      </c>
      <c r="BF2635" s="159">
        <v>5549.29</v>
      </c>
      <c r="BG2635" s="159">
        <v>16379.31</v>
      </c>
    </row>
    <row r="2636" ht="28.05" customHeight="1" spans="1:59">
      <c r="A2636" s="149"/>
      <c r="B2636" s="149"/>
      <c r="C2636" s="149"/>
      <c r="D2636" s="149" t="s">
        <v>3726</v>
      </c>
      <c r="E2636" s="340" t="s">
        <v>11933</v>
      </c>
      <c r="F2636" s="149" t="s">
        <v>3726</v>
      </c>
      <c r="G2636" s="149" t="s">
        <v>11934</v>
      </c>
      <c r="H2636" s="149" t="s">
        <v>11897</v>
      </c>
      <c r="I2636" s="149" t="s">
        <v>11898</v>
      </c>
      <c r="J2636" s="149" t="s">
        <v>11935</v>
      </c>
      <c r="K2636" s="149"/>
      <c r="L2636" s="149" t="s">
        <v>262</v>
      </c>
      <c r="M2636" s="149"/>
      <c r="N2636" s="149" t="s">
        <v>263</v>
      </c>
      <c r="O2636" s="149" t="s">
        <v>214</v>
      </c>
      <c r="P2636" s="149" t="s">
        <v>53</v>
      </c>
      <c r="Q2636" s="149"/>
      <c r="R2636" s="149" t="s">
        <v>4148</v>
      </c>
      <c r="S2636" s="149" t="s">
        <v>4131</v>
      </c>
      <c r="T2636" s="149" t="s">
        <v>11900</v>
      </c>
      <c r="U2636" s="149" t="s">
        <v>267</v>
      </c>
      <c r="V2636" s="149"/>
      <c r="W2636" s="149"/>
      <c r="X2636" s="149" t="s">
        <v>336</v>
      </c>
      <c r="Y2636" s="149"/>
      <c r="Z2636" s="149"/>
      <c r="AA2636" s="149"/>
      <c r="AB2636" s="149" t="s">
        <v>269</v>
      </c>
      <c r="AC2636" s="149" t="s">
        <v>270</v>
      </c>
      <c r="AD2636" s="149" t="s">
        <v>11900</v>
      </c>
      <c r="AE2636" s="149" t="s">
        <v>271</v>
      </c>
      <c r="AF2636" s="149"/>
      <c r="AG2636" s="149" t="s">
        <v>1098</v>
      </c>
      <c r="AH2636" s="149" t="s">
        <v>273</v>
      </c>
      <c r="AI2636" s="158">
        <v>77</v>
      </c>
      <c r="AJ2636" s="149"/>
      <c r="AK2636" s="159" t="s">
        <v>274</v>
      </c>
      <c r="AL2636" s="159" t="s">
        <v>274</v>
      </c>
      <c r="AM2636" s="149" t="s">
        <v>274</v>
      </c>
      <c r="AN2636" s="160">
        <v>4</v>
      </c>
      <c r="AO2636" s="149"/>
      <c r="AP2636" s="149" t="s">
        <v>274</v>
      </c>
      <c r="AQ2636" s="149" t="s">
        <v>275</v>
      </c>
      <c r="AR2636" s="158">
        <v>1</v>
      </c>
      <c r="AS2636" s="149" t="s">
        <v>275</v>
      </c>
      <c r="AT2636" s="149" t="s">
        <v>276</v>
      </c>
      <c r="AU2636" s="161">
        <v>1</v>
      </c>
      <c r="AV2636" s="159">
        <v>26991.15</v>
      </c>
      <c r="AW2636" s="159">
        <v>1079.65</v>
      </c>
      <c r="AX2636" s="149" t="s">
        <v>274</v>
      </c>
      <c r="AY2636" s="159">
        <v>281.65</v>
      </c>
      <c r="AZ2636" s="159">
        <v>281.65</v>
      </c>
      <c r="BA2636" s="159">
        <v>1126.6</v>
      </c>
      <c r="BB2636" s="159">
        <v>20560.12</v>
      </c>
      <c r="BC2636" s="162" t="s">
        <v>274</v>
      </c>
      <c r="BD2636" s="162">
        <v>0</v>
      </c>
      <c r="BE2636" s="159">
        <v>6431.03</v>
      </c>
      <c r="BF2636" s="159">
        <v>6431.03</v>
      </c>
      <c r="BG2636" s="159">
        <v>26991.15</v>
      </c>
    </row>
    <row r="2637" ht="28.05" customHeight="1" spans="1:59">
      <c r="A2637" s="149"/>
      <c r="B2637" s="149"/>
      <c r="C2637" s="149"/>
      <c r="D2637" s="149" t="s">
        <v>3726</v>
      </c>
      <c r="E2637" s="340" t="s">
        <v>11936</v>
      </c>
      <c r="F2637" s="149" t="s">
        <v>3726</v>
      </c>
      <c r="G2637" s="149" t="s">
        <v>11937</v>
      </c>
      <c r="H2637" s="149" t="s">
        <v>11886</v>
      </c>
      <c r="I2637" s="149" t="s">
        <v>11887</v>
      </c>
      <c r="J2637" s="149" t="s">
        <v>11938</v>
      </c>
      <c r="K2637" s="149"/>
      <c r="L2637" s="149" t="s">
        <v>287</v>
      </c>
      <c r="M2637" s="149"/>
      <c r="N2637" s="149" t="s">
        <v>263</v>
      </c>
      <c r="O2637" s="149" t="s">
        <v>214</v>
      </c>
      <c r="P2637" s="149" t="s">
        <v>53</v>
      </c>
      <c r="Q2637" s="149"/>
      <c r="R2637" s="149" t="s">
        <v>11939</v>
      </c>
      <c r="S2637" s="149" t="s">
        <v>6852</v>
      </c>
      <c r="T2637" s="149" t="s">
        <v>414</v>
      </c>
      <c r="U2637" s="149" t="s">
        <v>267</v>
      </c>
      <c r="V2637" s="149"/>
      <c r="W2637" s="149"/>
      <c r="X2637" s="149" t="s">
        <v>336</v>
      </c>
      <c r="Y2637" s="149"/>
      <c r="Z2637" s="149"/>
      <c r="AA2637" s="149"/>
      <c r="AB2637" s="149" t="s">
        <v>269</v>
      </c>
      <c r="AC2637" s="149" t="s">
        <v>270</v>
      </c>
      <c r="AD2637" s="149" t="s">
        <v>414</v>
      </c>
      <c r="AE2637" s="149" t="s">
        <v>271</v>
      </c>
      <c r="AF2637" s="149"/>
      <c r="AG2637" s="149" t="s">
        <v>1098</v>
      </c>
      <c r="AH2637" s="149" t="s">
        <v>273</v>
      </c>
      <c r="AI2637" s="158">
        <v>21</v>
      </c>
      <c r="AJ2637" s="149"/>
      <c r="AK2637" s="159" t="s">
        <v>274</v>
      </c>
      <c r="AL2637" s="159" t="s">
        <v>274</v>
      </c>
      <c r="AM2637" s="149" t="s">
        <v>274</v>
      </c>
      <c r="AN2637" s="160">
        <v>4</v>
      </c>
      <c r="AO2637" s="149"/>
      <c r="AP2637" s="149" t="s">
        <v>274</v>
      </c>
      <c r="AQ2637" s="149" t="s">
        <v>275</v>
      </c>
      <c r="AR2637" s="158">
        <v>1</v>
      </c>
      <c r="AS2637" s="149" t="s">
        <v>275</v>
      </c>
      <c r="AT2637" s="149" t="s">
        <v>276</v>
      </c>
      <c r="AU2637" s="161">
        <v>1</v>
      </c>
      <c r="AV2637" s="159">
        <v>42035.4</v>
      </c>
      <c r="AW2637" s="159">
        <v>1681.42</v>
      </c>
      <c r="AX2637" s="149" t="s">
        <v>274</v>
      </c>
      <c r="AY2637" s="159">
        <v>420.36</v>
      </c>
      <c r="AZ2637" s="159">
        <v>420.36</v>
      </c>
      <c r="BA2637" s="159">
        <v>1681.41</v>
      </c>
      <c r="BB2637" s="159">
        <v>8827.36</v>
      </c>
      <c r="BC2637" s="162" t="s">
        <v>274</v>
      </c>
      <c r="BD2637" s="162">
        <v>0</v>
      </c>
      <c r="BE2637" s="159">
        <v>33208.04</v>
      </c>
      <c r="BF2637" s="159">
        <v>33208.04</v>
      </c>
      <c r="BG2637" s="159">
        <v>42035.4</v>
      </c>
    </row>
    <row r="2638" ht="28.05" customHeight="1" spans="1:59">
      <c r="A2638" s="149"/>
      <c r="B2638" s="149"/>
      <c r="C2638" s="149"/>
      <c r="D2638" s="149" t="s">
        <v>3726</v>
      </c>
      <c r="E2638" s="340" t="s">
        <v>11940</v>
      </c>
      <c r="F2638" s="149" t="s">
        <v>3726</v>
      </c>
      <c r="G2638" s="149" t="s">
        <v>11941</v>
      </c>
      <c r="H2638" s="149" t="s">
        <v>4228</v>
      </c>
      <c r="I2638" s="149" t="s">
        <v>11911</v>
      </c>
      <c r="J2638" s="149" t="s">
        <v>11942</v>
      </c>
      <c r="K2638" s="149"/>
      <c r="L2638" s="149" t="s">
        <v>262</v>
      </c>
      <c r="M2638" s="149"/>
      <c r="N2638" s="149" t="s">
        <v>263</v>
      </c>
      <c r="O2638" s="149" t="s">
        <v>214</v>
      </c>
      <c r="P2638" s="149" t="s">
        <v>53</v>
      </c>
      <c r="Q2638" s="149"/>
      <c r="R2638" s="149" t="s">
        <v>956</v>
      </c>
      <c r="S2638" s="149" t="s">
        <v>4232</v>
      </c>
      <c r="T2638" s="149" t="s">
        <v>2330</v>
      </c>
      <c r="U2638" s="149" t="s">
        <v>267</v>
      </c>
      <c r="V2638" s="149"/>
      <c r="W2638" s="149"/>
      <c r="X2638" s="149" t="s">
        <v>268</v>
      </c>
      <c r="Y2638" s="149"/>
      <c r="Z2638" s="149"/>
      <c r="AA2638" s="149"/>
      <c r="AB2638" s="149" t="s">
        <v>269</v>
      </c>
      <c r="AC2638" s="149" t="s">
        <v>318</v>
      </c>
      <c r="AD2638" s="149" t="s">
        <v>2330</v>
      </c>
      <c r="AE2638" s="149" t="s">
        <v>271</v>
      </c>
      <c r="AF2638" s="149"/>
      <c r="AG2638" s="149" t="s">
        <v>1098</v>
      </c>
      <c r="AH2638" s="149" t="s">
        <v>273</v>
      </c>
      <c r="AI2638" s="158">
        <v>96</v>
      </c>
      <c r="AJ2638" s="149"/>
      <c r="AK2638" s="159" t="s">
        <v>274</v>
      </c>
      <c r="AL2638" s="159" t="s">
        <v>274</v>
      </c>
      <c r="AM2638" s="149" t="s">
        <v>274</v>
      </c>
      <c r="AN2638" s="160">
        <v>4</v>
      </c>
      <c r="AO2638" s="149"/>
      <c r="AP2638" s="149" t="s">
        <v>274</v>
      </c>
      <c r="AQ2638" s="149" t="s">
        <v>275</v>
      </c>
      <c r="AR2638" s="158">
        <v>1</v>
      </c>
      <c r="AS2638" s="149" t="s">
        <v>275</v>
      </c>
      <c r="AT2638" s="149" t="s">
        <v>276</v>
      </c>
      <c r="AU2638" s="161">
        <v>1</v>
      </c>
      <c r="AV2638" s="159">
        <v>30769.23</v>
      </c>
      <c r="AW2638" s="159">
        <v>1230.77</v>
      </c>
      <c r="AX2638" s="149" t="s">
        <v>274</v>
      </c>
      <c r="AY2638" s="162">
        <v>0</v>
      </c>
      <c r="AZ2638" s="162" t="s">
        <v>274</v>
      </c>
      <c r="BA2638" s="162">
        <v>0</v>
      </c>
      <c r="BB2638" s="159">
        <v>29538.46</v>
      </c>
      <c r="BC2638" s="162" t="s">
        <v>274</v>
      </c>
      <c r="BD2638" s="162">
        <v>0</v>
      </c>
      <c r="BE2638" s="159">
        <v>1230.77</v>
      </c>
      <c r="BF2638" s="159">
        <v>1230.77</v>
      </c>
      <c r="BG2638" s="159">
        <v>30769.23</v>
      </c>
    </row>
    <row r="2639" ht="28.05" customHeight="1" spans="1:59">
      <c r="A2639" s="149"/>
      <c r="B2639" s="149"/>
      <c r="C2639" s="149"/>
      <c r="D2639" s="149" t="s">
        <v>3726</v>
      </c>
      <c r="E2639" s="340" t="s">
        <v>11943</v>
      </c>
      <c r="F2639" s="149" t="s">
        <v>3726</v>
      </c>
      <c r="G2639" s="149" t="s">
        <v>11944</v>
      </c>
      <c r="H2639" s="149" t="s">
        <v>4228</v>
      </c>
      <c r="I2639" s="149" t="s">
        <v>11911</v>
      </c>
      <c r="J2639" s="149" t="s">
        <v>11945</v>
      </c>
      <c r="K2639" s="149"/>
      <c r="L2639" s="149" t="s">
        <v>262</v>
      </c>
      <c r="M2639" s="149"/>
      <c r="N2639" s="149" t="s">
        <v>263</v>
      </c>
      <c r="O2639" s="149" t="s">
        <v>214</v>
      </c>
      <c r="P2639" s="149" t="s">
        <v>53</v>
      </c>
      <c r="Q2639" s="149"/>
      <c r="R2639" s="149" t="s">
        <v>956</v>
      </c>
      <c r="S2639" s="149" t="s">
        <v>4232</v>
      </c>
      <c r="T2639" s="149" t="s">
        <v>2330</v>
      </c>
      <c r="U2639" s="149" t="s">
        <v>267</v>
      </c>
      <c r="V2639" s="149"/>
      <c r="W2639" s="149"/>
      <c r="X2639" s="149" t="s">
        <v>268</v>
      </c>
      <c r="Y2639" s="149"/>
      <c r="Z2639" s="149"/>
      <c r="AA2639" s="149"/>
      <c r="AB2639" s="149" t="s">
        <v>269</v>
      </c>
      <c r="AC2639" s="149" t="s">
        <v>318</v>
      </c>
      <c r="AD2639" s="149" t="s">
        <v>2330</v>
      </c>
      <c r="AE2639" s="149" t="s">
        <v>271</v>
      </c>
      <c r="AF2639" s="149"/>
      <c r="AG2639" s="149" t="s">
        <v>1098</v>
      </c>
      <c r="AH2639" s="149" t="s">
        <v>273</v>
      </c>
      <c r="AI2639" s="158">
        <v>96</v>
      </c>
      <c r="AJ2639" s="149"/>
      <c r="AK2639" s="159" t="s">
        <v>274</v>
      </c>
      <c r="AL2639" s="159" t="s">
        <v>274</v>
      </c>
      <c r="AM2639" s="149" t="s">
        <v>274</v>
      </c>
      <c r="AN2639" s="160">
        <v>4</v>
      </c>
      <c r="AO2639" s="149"/>
      <c r="AP2639" s="149" t="s">
        <v>274</v>
      </c>
      <c r="AQ2639" s="149" t="s">
        <v>275</v>
      </c>
      <c r="AR2639" s="158">
        <v>1</v>
      </c>
      <c r="AS2639" s="149" t="s">
        <v>275</v>
      </c>
      <c r="AT2639" s="149" t="s">
        <v>276</v>
      </c>
      <c r="AU2639" s="161">
        <v>1</v>
      </c>
      <c r="AV2639" s="159">
        <v>30769.23</v>
      </c>
      <c r="AW2639" s="159">
        <v>1230.77</v>
      </c>
      <c r="AX2639" s="149" t="s">
        <v>274</v>
      </c>
      <c r="AY2639" s="162">
        <v>0</v>
      </c>
      <c r="AZ2639" s="162" t="s">
        <v>274</v>
      </c>
      <c r="BA2639" s="162">
        <v>0</v>
      </c>
      <c r="BB2639" s="159">
        <v>29538.46</v>
      </c>
      <c r="BC2639" s="162" t="s">
        <v>274</v>
      </c>
      <c r="BD2639" s="162">
        <v>0</v>
      </c>
      <c r="BE2639" s="159">
        <v>1230.77</v>
      </c>
      <c r="BF2639" s="159">
        <v>1230.77</v>
      </c>
      <c r="BG2639" s="159">
        <v>30769.23</v>
      </c>
    </row>
    <row r="2640" ht="28.05" customHeight="1" spans="1:59">
      <c r="A2640" s="149"/>
      <c r="B2640" s="149"/>
      <c r="C2640" s="149"/>
      <c r="D2640" s="149" t="s">
        <v>3726</v>
      </c>
      <c r="E2640" s="340" t="s">
        <v>11946</v>
      </c>
      <c r="F2640" s="149" t="s">
        <v>3726</v>
      </c>
      <c r="G2640" s="149" t="s">
        <v>11947</v>
      </c>
      <c r="H2640" s="149" t="s">
        <v>4228</v>
      </c>
      <c r="I2640" s="149" t="s">
        <v>11911</v>
      </c>
      <c r="J2640" s="149" t="s">
        <v>11948</v>
      </c>
      <c r="K2640" s="149"/>
      <c r="L2640" s="149" t="s">
        <v>262</v>
      </c>
      <c r="M2640" s="149"/>
      <c r="N2640" s="149" t="s">
        <v>263</v>
      </c>
      <c r="O2640" s="149" t="s">
        <v>214</v>
      </c>
      <c r="P2640" s="149" t="s">
        <v>53</v>
      </c>
      <c r="Q2640" s="149"/>
      <c r="R2640" s="149" t="s">
        <v>956</v>
      </c>
      <c r="S2640" s="149" t="s">
        <v>4232</v>
      </c>
      <c r="T2640" s="149" t="s">
        <v>2330</v>
      </c>
      <c r="U2640" s="149" t="s">
        <v>267</v>
      </c>
      <c r="V2640" s="149"/>
      <c r="W2640" s="149"/>
      <c r="X2640" s="149" t="s">
        <v>268</v>
      </c>
      <c r="Y2640" s="149"/>
      <c r="Z2640" s="149"/>
      <c r="AA2640" s="149"/>
      <c r="AB2640" s="149" t="s">
        <v>269</v>
      </c>
      <c r="AC2640" s="149" t="s">
        <v>318</v>
      </c>
      <c r="AD2640" s="149" t="s">
        <v>2330</v>
      </c>
      <c r="AE2640" s="149" t="s">
        <v>271</v>
      </c>
      <c r="AF2640" s="149"/>
      <c r="AG2640" s="149" t="s">
        <v>1098</v>
      </c>
      <c r="AH2640" s="149" t="s">
        <v>273</v>
      </c>
      <c r="AI2640" s="158">
        <v>96</v>
      </c>
      <c r="AJ2640" s="149"/>
      <c r="AK2640" s="159" t="s">
        <v>274</v>
      </c>
      <c r="AL2640" s="159" t="s">
        <v>274</v>
      </c>
      <c r="AM2640" s="149" t="s">
        <v>274</v>
      </c>
      <c r="AN2640" s="160">
        <v>4</v>
      </c>
      <c r="AO2640" s="149"/>
      <c r="AP2640" s="149" t="s">
        <v>274</v>
      </c>
      <c r="AQ2640" s="149" t="s">
        <v>275</v>
      </c>
      <c r="AR2640" s="158">
        <v>1</v>
      </c>
      <c r="AS2640" s="149" t="s">
        <v>275</v>
      </c>
      <c r="AT2640" s="149" t="s">
        <v>276</v>
      </c>
      <c r="AU2640" s="161">
        <v>1</v>
      </c>
      <c r="AV2640" s="159">
        <v>30769.23</v>
      </c>
      <c r="AW2640" s="159">
        <v>1230.77</v>
      </c>
      <c r="AX2640" s="149" t="s">
        <v>274</v>
      </c>
      <c r="AY2640" s="162">
        <v>0</v>
      </c>
      <c r="AZ2640" s="162" t="s">
        <v>274</v>
      </c>
      <c r="BA2640" s="162">
        <v>0</v>
      </c>
      <c r="BB2640" s="159">
        <v>29538.46</v>
      </c>
      <c r="BC2640" s="162" t="s">
        <v>274</v>
      </c>
      <c r="BD2640" s="162">
        <v>0</v>
      </c>
      <c r="BE2640" s="159">
        <v>1230.77</v>
      </c>
      <c r="BF2640" s="159">
        <v>1230.77</v>
      </c>
      <c r="BG2640" s="159">
        <v>30769.23</v>
      </c>
    </row>
    <row r="2641" ht="28.05" customHeight="1" spans="1:59">
      <c r="A2641" s="149"/>
      <c r="B2641" s="149"/>
      <c r="C2641" s="149"/>
      <c r="D2641" s="149" t="s">
        <v>3726</v>
      </c>
      <c r="E2641" s="340" t="s">
        <v>11949</v>
      </c>
      <c r="F2641" s="149" t="s">
        <v>3726</v>
      </c>
      <c r="G2641" s="149" t="s">
        <v>11950</v>
      </c>
      <c r="H2641" s="149" t="s">
        <v>4228</v>
      </c>
      <c r="I2641" s="149" t="s">
        <v>11911</v>
      </c>
      <c r="J2641" s="149" t="s">
        <v>11951</v>
      </c>
      <c r="K2641" s="149"/>
      <c r="L2641" s="149" t="s">
        <v>262</v>
      </c>
      <c r="M2641" s="149"/>
      <c r="N2641" s="149" t="s">
        <v>263</v>
      </c>
      <c r="O2641" s="149" t="s">
        <v>214</v>
      </c>
      <c r="P2641" s="149" t="s">
        <v>53</v>
      </c>
      <c r="Q2641" s="149"/>
      <c r="R2641" s="149" t="s">
        <v>956</v>
      </c>
      <c r="S2641" s="149" t="s">
        <v>4232</v>
      </c>
      <c r="T2641" s="149" t="s">
        <v>2330</v>
      </c>
      <c r="U2641" s="149" t="s">
        <v>267</v>
      </c>
      <c r="V2641" s="149"/>
      <c r="W2641" s="149"/>
      <c r="X2641" s="149" t="s">
        <v>268</v>
      </c>
      <c r="Y2641" s="149"/>
      <c r="Z2641" s="149"/>
      <c r="AA2641" s="149"/>
      <c r="AB2641" s="149" t="s">
        <v>269</v>
      </c>
      <c r="AC2641" s="149" t="s">
        <v>318</v>
      </c>
      <c r="AD2641" s="149" t="s">
        <v>2330</v>
      </c>
      <c r="AE2641" s="149" t="s">
        <v>271</v>
      </c>
      <c r="AF2641" s="149"/>
      <c r="AG2641" s="149" t="s">
        <v>1098</v>
      </c>
      <c r="AH2641" s="149" t="s">
        <v>273</v>
      </c>
      <c r="AI2641" s="158">
        <v>96</v>
      </c>
      <c r="AJ2641" s="149"/>
      <c r="AK2641" s="159" t="s">
        <v>274</v>
      </c>
      <c r="AL2641" s="159" t="s">
        <v>274</v>
      </c>
      <c r="AM2641" s="149" t="s">
        <v>274</v>
      </c>
      <c r="AN2641" s="160">
        <v>4</v>
      </c>
      <c r="AO2641" s="149"/>
      <c r="AP2641" s="149" t="s">
        <v>274</v>
      </c>
      <c r="AQ2641" s="149" t="s">
        <v>275</v>
      </c>
      <c r="AR2641" s="158">
        <v>1</v>
      </c>
      <c r="AS2641" s="149" t="s">
        <v>275</v>
      </c>
      <c r="AT2641" s="149" t="s">
        <v>276</v>
      </c>
      <c r="AU2641" s="161">
        <v>1</v>
      </c>
      <c r="AV2641" s="159">
        <v>30769.23</v>
      </c>
      <c r="AW2641" s="159">
        <v>1230.77</v>
      </c>
      <c r="AX2641" s="149" t="s">
        <v>274</v>
      </c>
      <c r="AY2641" s="162">
        <v>0</v>
      </c>
      <c r="AZ2641" s="162" t="s">
        <v>274</v>
      </c>
      <c r="BA2641" s="162">
        <v>0</v>
      </c>
      <c r="BB2641" s="159">
        <v>29538.46</v>
      </c>
      <c r="BC2641" s="162" t="s">
        <v>274</v>
      </c>
      <c r="BD2641" s="162">
        <v>0</v>
      </c>
      <c r="BE2641" s="159">
        <v>1230.77</v>
      </c>
      <c r="BF2641" s="159">
        <v>1230.77</v>
      </c>
      <c r="BG2641" s="159">
        <v>30769.23</v>
      </c>
    </row>
    <row r="2642" ht="28.05" customHeight="1" spans="1:59">
      <c r="A2642" s="149"/>
      <c r="B2642" s="149"/>
      <c r="C2642" s="149"/>
      <c r="D2642" s="149" t="s">
        <v>3726</v>
      </c>
      <c r="E2642" s="340" t="s">
        <v>11952</v>
      </c>
      <c r="F2642" s="149" t="s">
        <v>3726</v>
      </c>
      <c r="G2642" s="149" t="s">
        <v>11953</v>
      </c>
      <c r="H2642" s="149" t="s">
        <v>11918</v>
      </c>
      <c r="I2642" s="149" t="s">
        <v>11954</v>
      </c>
      <c r="J2642" s="149" t="s">
        <v>11955</v>
      </c>
      <c r="K2642" s="149"/>
      <c r="L2642" s="149" t="s">
        <v>287</v>
      </c>
      <c r="M2642" s="149"/>
      <c r="N2642" s="149" t="s">
        <v>263</v>
      </c>
      <c r="O2642" s="149" t="s">
        <v>214</v>
      </c>
      <c r="P2642" s="149" t="s">
        <v>53</v>
      </c>
      <c r="Q2642" s="149"/>
      <c r="R2642" s="149" t="s">
        <v>3921</v>
      </c>
      <c r="S2642" s="149" t="s">
        <v>4131</v>
      </c>
      <c r="T2642" s="149" t="s">
        <v>3699</v>
      </c>
      <c r="U2642" s="149" t="s">
        <v>267</v>
      </c>
      <c r="V2642" s="149"/>
      <c r="W2642" s="149"/>
      <c r="X2642" s="149" t="s">
        <v>336</v>
      </c>
      <c r="Y2642" s="149"/>
      <c r="Z2642" s="149"/>
      <c r="AA2642" s="149"/>
      <c r="AB2642" s="149" t="s">
        <v>269</v>
      </c>
      <c r="AC2642" s="149" t="s">
        <v>270</v>
      </c>
      <c r="AD2642" s="149" t="s">
        <v>3699</v>
      </c>
      <c r="AE2642" s="149" t="s">
        <v>271</v>
      </c>
      <c r="AF2642" s="149"/>
      <c r="AG2642" s="149" t="s">
        <v>1098</v>
      </c>
      <c r="AH2642" s="149" t="s">
        <v>273</v>
      </c>
      <c r="AI2642" s="158">
        <v>67</v>
      </c>
      <c r="AJ2642" s="149"/>
      <c r="AK2642" s="159" t="s">
        <v>274</v>
      </c>
      <c r="AL2642" s="159" t="s">
        <v>274</v>
      </c>
      <c r="AM2642" s="149" t="s">
        <v>274</v>
      </c>
      <c r="AN2642" s="160">
        <v>4</v>
      </c>
      <c r="AO2642" s="149"/>
      <c r="AP2642" s="149" t="s">
        <v>274</v>
      </c>
      <c r="AQ2642" s="149" t="s">
        <v>275</v>
      </c>
      <c r="AR2642" s="158">
        <v>1</v>
      </c>
      <c r="AS2642" s="149" t="s">
        <v>275</v>
      </c>
      <c r="AT2642" s="149" t="s">
        <v>276</v>
      </c>
      <c r="AU2642" s="161">
        <v>1</v>
      </c>
      <c r="AV2642" s="159">
        <v>16379.31</v>
      </c>
      <c r="AW2642" s="159">
        <v>655.17</v>
      </c>
      <c r="AX2642" s="149" t="s">
        <v>274</v>
      </c>
      <c r="AY2642" s="159">
        <v>168.76</v>
      </c>
      <c r="AZ2642" s="159">
        <v>168.76</v>
      </c>
      <c r="BA2642" s="159">
        <v>675.04</v>
      </c>
      <c r="BB2642" s="159">
        <v>10830.02</v>
      </c>
      <c r="BC2642" s="162" t="s">
        <v>274</v>
      </c>
      <c r="BD2642" s="162">
        <v>0</v>
      </c>
      <c r="BE2642" s="159">
        <v>5549.29</v>
      </c>
      <c r="BF2642" s="159">
        <v>5549.29</v>
      </c>
      <c r="BG2642" s="159">
        <v>16379.31</v>
      </c>
    </row>
    <row r="2643" ht="28.05" customHeight="1" spans="1:59">
      <c r="A2643" s="149"/>
      <c r="B2643" s="149"/>
      <c r="C2643" s="149"/>
      <c r="D2643" s="149" t="s">
        <v>3726</v>
      </c>
      <c r="E2643" s="340" t="s">
        <v>11956</v>
      </c>
      <c r="F2643" s="149" t="s">
        <v>3726</v>
      </c>
      <c r="G2643" s="149" t="s">
        <v>11957</v>
      </c>
      <c r="H2643" s="149" t="s">
        <v>4228</v>
      </c>
      <c r="I2643" s="149" t="s">
        <v>11911</v>
      </c>
      <c r="J2643" s="149" t="s">
        <v>11958</v>
      </c>
      <c r="K2643" s="149"/>
      <c r="L2643" s="149" t="s">
        <v>262</v>
      </c>
      <c r="M2643" s="149"/>
      <c r="N2643" s="149" t="s">
        <v>263</v>
      </c>
      <c r="O2643" s="149" t="s">
        <v>214</v>
      </c>
      <c r="P2643" s="149" t="s">
        <v>53</v>
      </c>
      <c r="Q2643" s="149"/>
      <c r="R2643" s="149" t="s">
        <v>956</v>
      </c>
      <c r="S2643" s="149" t="s">
        <v>4232</v>
      </c>
      <c r="T2643" s="149" t="s">
        <v>2330</v>
      </c>
      <c r="U2643" s="149" t="s">
        <v>267</v>
      </c>
      <c r="V2643" s="149"/>
      <c r="W2643" s="149"/>
      <c r="X2643" s="149" t="s">
        <v>268</v>
      </c>
      <c r="Y2643" s="149"/>
      <c r="Z2643" s="149"/>
      <c r="AA2643" s="149"/>
      <c r="AB2643" s="149" t="s">
        <v>269</v>
      </c>
      <c r="AC2643" s="149" t="s">
        <v>318</v>
      </c>
      <c r="AD2643" s="149" t="s">
        <v>2330</v>
      </c>
      <c r="AE2643" s="149" t="s">
        <v>271</v>
      </c>
      <c r="AF2643" s="149"/>
      <c r="AG2643" s="149" t="s">
        <v>1098</v>
      </c>
      <c r="AH2643" s="149" t="s">
        <v>273</v>
      </c>
      <c r="AI2643" s="158">
        <v>96</v>
      </c>
      <c r="AJ2643" s="149"/>
      <c r="AK2643" s="159" t="s">
        <v>274</v>
      </c>
      <c r="AL2643" s="159" t="s">
        <v>274</v>
      </c>
      <c r="AM2643" s="149" t="s">
        <v>274</v>
      </c>
      <c r="AN2643" s="160">
        <v>4</v>
      </c>
      <c r="AO2643" s="149"/>
      <c r="AP2643" s="149" t="s">
        <v>274</v>
      </c>
      <c r="AQ2643" s="149" t="s">
        <v>275</v>
      </c>
      <c r="AR2643" s="158">
        <v>1</v>
      </c>
      <c r="AS2643" s="149" t="s">
        <v>275</v>
      </c>
      <c r="AT2643" s="149" t="s">
        <v>276</v>
      </c>
      <c r="AU2643" s="161">
        <v>1</v>
      </c>
      <c r="AV2643" s="159">
        <v>30769.23</v>
      </c>
      <c r="AW2643" s="159">
        <v>1230.77</v>
      </c>
      <c r="AX2643" s="149" t="s">
        <v>274</v>
      </c>
      <c r="AY2643" s="162">
        <v>0</v>
      </c>
      <c r="AZ2643" s="162" t="s">
        <v>274</v>
      </c>
      <c r="BA2643" s="162">
        <v>0</v>
      </c>
      <c r="BB2643" s="159">
        <v>29538.46</v>
      </c>
      <c r="BC2643" s="162" t="s">
        <v>274</v>
      </c>
      <c r="BD2643" s="162">
        <v>0</v>
      </c>
      <c r="BE2643" s="159">
        <v>1230.77</v>
      </c>
      <c r="BF2643" s="159">
        <v>1230.77</v>
      </c>
      <c r="BG2643" s="159">
        <v>30769.23</v>
      </c>
    </row>
    <row r="2644" ht="28.05" customHeight="1" spans="1:59">
      <c r="A2644" s="149"/>
      <c r="B2644" s="149"/>
      <c r="C2644" s="149"/>
      <c r="D2644" s="149" t="s">
        <v>3726</v>
      </c>
      <c r="E2644" s="340" t="s">
        <v>11959</v>
      </c>
      <c r="F2644" s="149" t="s">
        <v>3726</v>
      </c>
      <c r="G2644" s="149" t="s">
        <v>11960</v>
      </c>
      <c r="H2644" s="149" t="s">
        <v>4228</v>
      </c>
      <c r="I2644" s="149" t="s">
        <v>11911</v>
      </c>
      <c r="J2644" s="149" t="s">
        <v>11961</v>
      </c>
      <c r="K2644" s="149"/>
      <c r="L2644" s="149" t="s">
        <v>262</v>
      </c>
      <c r="M2644" s="149"/>
      <c r="N2644" s="149" t="s">
        <v>263</v>
      </c>
      <c r="O2644" s="149" t="s">
        <v>214</v>
      </c>
      <c r="P2644" s="149" t="s">
        <v>53</v>
      </c>
      <c r="Q2644" s="149"/>
      <c r="R2644" s="149" t="s">
        <v>956</v>
      </c>
      <c r="S2644" s="149" t="s">
        <v>4232</v>
      </c>
      <c r="T2644" s="149" t="s">
        <v>2330</v>
      </c>
      <c r="U2644" s="149" t="s">
        <v>267</v>
      </c>
      <c r="V2644" s="149"/>
      <c r="W2644" s="149"/>
      <c r="X2644" s="149" t="s">
        <v>268</v>
      </c>
      <c r="Y2644" s="149"/>
      <c r="Z2644" s="149"/>
      <c r="AA2644" s="149"/>
      <c r="AB2644" s="149" t="s">
        <v>269</v>
      </c>
      <c r="AC2644" s="149" t="s">
        <v>318</v>
      </c>
      <c r="AD2644" s="149" t="s">
        <v>2330</v>
      </c>
      <c r="AE2644" s="149" t="s">
        <v>271</v>
      </c>
      <c r="AF2644" s="149"/>
      <c r="AG2644" s="149" t="s">
        <v>1098</v>
      </c>
      <c r="AH2644" s="149" t="s">
        <v>273</v>
      </c>
      <c r="AI2644" s="158">
        <v>96</v>
      </c>
      <c r="AJ2644" s="149"/>
      <c r="AK2644" s="159" t="s">
        <v>274</v>
      </c>
      <c r="AL2644" s="159" t="s">
        <v>274</v>
      </c>
      <c r="AM2644" s="149" t="s">
        <v>274</v>
      </c>
      <c r="AN2644" s="160">
        <v>4</v>
      </c>
      <c r="AO2644" s="149"/>
      <c r="AP2644" s="149" t="s">
        <v>274</v>
      </c>
      <c r="AQ2644" s="149" t="s">
        <v>275</v>
      </c>
      <c r="AR2644" s="158">
        <v>1</v>
      </c>
      <c r="AS2644" s="149" t="s">
        <v>275</v>
      </c>
      <c r="AT2644" s="149" t="s">
        <v>276</v>
      </c>
      <c r="AU2644" s="161">
        <v>1</v>
      </c>
      <c r="AV2644" s="159">
        <v>30769.23</v>
      </c>
      <c r="AW2644" s="159">
        <v>1230.77</v>
      </c>
      <c r="AX2644" s="149" t="s">
        <v>274</v>
      </c>
      <c r="AY2644" s="162">
        <v>0</v>
      </c>
      <c r="AZ2644" s="162" t="s">
        <v>274</v>
      </c>
      <c r="BA2644" s="162">
        <v>0</v>
      </c>
      <c r="BB2644" s="159">
        <v>29538.46</v>
      </c>
      <c r="BC2644" s="162" t="s">
        <v>274</v>
      </c>
      <c r="BD2644" s="162">
        <v>0</v>
      </c>
      <c r="BE2644" s="159">
        <v>1230.77</v>
      </c>
      <c r="BF2644" s="159">
        <v>1230.77</v>
      </c>
      <c r="BG2644" s="159">
        <v>30769.23</v>
      </c>
    </row>
    <row r="2645" ht="28.05" customHeight="1" spans="1:59">
      <c r="A2645" s="149"/>
      <c r="B2645" s="149"/>
      <c r="C2645" s="149"/>
      <c r="D2645" s="149" t="s">
        <v>3726</v>
      </c>
      <c r="E2645" s="340" t="s">
        <v>11962</v>
      </c>
      <c r="F2645" s="149" t="s">
        <v>3726</v>
      </c>
      <c r="G2645" s="149" t="s">
        <v>11963</v>
      </c>
      <c r="H2645" s="149" t="s">
        <v>4228</v>
      </c>
      <c r="I2645" s="149" t="s">
        <v>11911</v>
      </c>
      <c r="J2645" s="149" t="s">
        <v>11964</v>
      </c>
      <c r="K2645" s="149"/>
      <c r="L2645" s="149" t="s">
        <v>262</v>
      </c>
      <c r="M2645" s="149"/>
      <c r="N2645" s="149" t="s">
        <v>263</v>
      </c>
      <c r="O2645" s="149" t="s">
        <v>214</v>
      </c>
      <c r="P2645" s="149" t="s">
        <v>53</v>
      </c>
      <c r="Q2645" s="149"/>
      <c r="R2645" s="149" t="s">
        <v>956</v>
      </c>
      <c r="S2645" s="149" t="s">
        <v>4232</v>
      </c>
      <c r="T2645" s="149" t="s">
        <v>2330</v>
      </c>
      <c r="U2645" s="149" t="s">
        <v>267</v>
      </c>
      <c r="V2645" s="149"/>
      <c r="W2645" s="149"/>
      <c r="X2645" s="149" t="s">
        <v>268</v>
      </c>
      <c r="Y2645" s="149"/>
      <c r="Z2645" s="149"/>
      <c r="AA2645" s="149"/>
      <c r="AB2645" s="149" t="s">
        <v>269</v>
      </c>
      <c r="AC2645" s="149" t="s">
        <v>318</v>
      </c>
      <c r="AD2645" s="149" t="s">
        <v>2330</v>
      </c>
      <c r="AE2645" s="149" t="s">
        <v>271</v>
      </c>
      <c r="AF2645" s="149"/>
      <c r="AG2645" s="149" t="s">
        <v>1098</v>
      </c>
      <c r="AH2645" s="149" t="s">
        <v>273</v>
      </c>
      <c r="AI2645" s="158">
        <v>96</v>
      </c>
      <c r="AJ2645" s="149"/>
      <c r="AK2645" s="159" t="s">
        <v>274</v>
      </c>
      <c r="AL2645" s="159" t="s">
        <v>274</v>
      </c>
      <c r="AM2645" s="149" t="s">
        <v>274</v>
      </c>
      <c r="AN2645" s="160">
        <v>4</v>
      </c>
      <c r="AO2645" s="149"/>
      <c r="AP2645" s="149" t="s">
        <v>274</v>
      </c>
      <c r="AQ2645" s="149" t="s">
        <v>275</v>
      </c>
      <c r="AR2645" s="158">
        <v>1</v>
      </c>
      <c r="AS2645" s="149" t="s">
        <v>275</v>
      </c>
      <c r="AT2645" s="149" t="s">
        <v>276</v>
      </c>
      <c r="AU2645" s="161">
        <v>1</v>
      </c>
      <c r="AV2645" s="159">
        <v>30769.23</v>
      </c>
      <c r="AW2645" s="159">
        <v>1230.77</v>
      </c>
      <c r="AX2645" s="149" t="s">
        <v>274</v>
      </c>
      <c r="AY2645" s="162">
        <v>0</v>
      </c>
      <c r="AZ2645" s="162" t="s">
        <v>274</v>
      </c>
      <c r="BA2645" s="162">
        <v>0</v>
      </c>
      <c r="BB2645" s="159">
        <v>29538.46</v>
      </c>
      <c r="BC2645" s="162" t="s">
        <v>274</v>
      </c>
      <c r="BD2645" s="162">
        <v>0</v>
      </c>
      <c r="BE2645" s="159">
        <v>1230.77</v>
      </c>
      <c r="BF2645" s="159">
        <v>1230.77</v>
      </c>
      <c r="BG2645" s="159">
        <v>30769.23</v>
      </c>
    </row>
    <row r="2646" ht="28.05" customHeight="1" spans="1:59">
      <c r="A2646" s="149"/>
      <c r="B2646" s="149"/>
      <c r="C2646" s="149"/>
      <c r="D2646" s="149" t="s">
        <v>3726</v>
      </c>
      <c r="E2646" s="340" t="s">
        <v>11965</v>
      </c>
      <c r="F2646" s="149" t="s">
        <v>3726</v>
      </c>
      <c r="G2646" s="149" t="s">
        <v>11966</v>
      </c>
      <c r="H2646" s="149" t="s">
        <v>11897</v>
      </c>
      <c r="I2646" s="149" t="s">
        <v>11898</v>
      </c>
      <c r="J2646" s="149" t="s">
        <v>11967</v>
      </c>
      <c r="K2646" s="149"/>
      <c r="L2646" s="149" t="s">
        <v>262</v>
      </c>
      <c r="M2646" s="149"/>
      <c r="N2646" s="149" t="s">
        <v>263</v>
      </c>
      <c r="O2646" s="149" t="s">
        <v>214</v>
      </c>
      <c r="P2646" s="149" t="s">
        <v>53</v>
      </c>
      <c r="Q2646" s="149"/>
      <c r="R2646" s="149" t="s">
        <v>4148</v>
      </c>
      <c r="S2646" s="149" t="s">
        <v>4131</v>
      </c>
      <c r="T2646" s="149" t="s">
        <v>11900</v>
      </c>
      <c r="U2646" s="149" t="s">
        <v>267</v>
      </c>
      <c r="V2646" s="149"/>
      <c r="W2646" s="149"/>
      <c r="X2646" s="149" t="s">
        <v>336</v>
      </c>
      <c r="Y2646" s="149"/>
      <c r="Z2646" s="149"/>
      <c r="AA2646" s="149"/>
      <c r="AB2646" s="149" t="s">
        <v>269</v>
      </c>
      <c r="AC2646" s="149" t="s">
        <v>270</v>
      </c>
      <c r="AD2646" s="149" t="s">
        <v>11900</v>
      </c>
      <c r="AE2646" s="149" t="s">
        <v>271</v>
      </c>
      <c r="AF2646" s="149"/>
      <c r="AG2646" s="149" t="s">
        <v>1098</v>
      </c>
      <c r="AH2646" s="149" t="s">
        <v>273</v>
      </c>
      <c r="AI2646" s="158">
        <v>77</v>
      </c>
      <c r="AJ2646" s="149"/>
      <c r="AK2646" s="159" t="s">
        <v>274</v>
      </c>
      <c r="AL2646" s="159" t="s">
        <v>274</v>
      </c>
      <c r="AM2646" s="149" t="s">
        <v>274</v>
      </c>
      <c r="AN2646" s="160">
        <v>4</v>
      </c>
      <c r="AO2646" s="149"/>
      <c r="AP2646" s="149" t="s">
        <v>274</v>
      </c>
      <c r="AQ2646" s="149" t="s">
        <v>275</v>
      </c>
      <c r="AR2646" s="158">
        <v>1</v>
      </c>
      <c r="AS2646" s="149" t="s">
        <v>275</v>
      </c>
      <c r="AT2646" s="149" t="s">
        <v>276</v>
      </c>
      <c r="AU2646" s="161">
        <v>1</v>
      </c>
      <c r="AV2646" s="159">
        <v>26991.15</v>
      </c>
      <c r="AW2646" s="159">
        <v>1079.65</v>
      </c>
      <c r="AX2646" s="149" t="s">
        <v>274</v>
      </c>
      <c r="AY2646" s="159">
        <v>281.65</v>
      </c>
      <c r="AZ2646" s="159">
        <v>281.65</v>
      </c>
      <c r="BA2646" s="159">
        <v>1126.6</v>
      </c>
      <c r="BB2646" s="159">
        <v>20560.12</v>
      </c>
      <c r="BC2646" s="162" t="s">
        <v>274</v>
      </c>
      <c r="BD2646" s="162">
        <v>0</v>
      </c>
      <c r="BE2646" s="159">
        <v>6431.03</v>
      </c>
      <c r="BF2646" s="159">
        <v>6431.03</v>
      </c>
      <c r="BG2646" s="159">
        <v>26991.15</v>
      </c>
    </row>
    <row r="2647" ht="28.05" customHeight="1" spans="1:59">
      <c r="A2647" s="149"/>
      <c r="B2647" s="149"/>
      <c r="C2647" s="149"/>
      <c r="D2647" s="149" t="s">
        <v>3726</v>
      </c>
      <c r="E2647" s="340" t="s">
        <v>11968</v>
      </c>
      <c r="F2647" s="149" t="s">
        <v>3726</v>
      </c>
      <c r="G2647" s="149" t="s">
        <v>11969</v>
      </c>
      <c r="H2647" s="149" t="s">
        <v>4228</v>
      </c>
      <c r="I2647" s="149" t="s">
        <v>11911</v>
      </c>
      <c r="J2647" s="149" t="s">
        <v>11970</v>
      </c>
      <c r="K2647" s="149"/>
      <c r="L2647" s="149" t="s">
        <v>262</v>
      </c>
      <c r="M2647" s="149"/>
      <c r="N2647" s="149" t="s">
        <v>263</v>
      </c>
      <c r="O2647" s="149" t="s">
        <v>214</v>
      </c>
      <c r="P2647" s="149" t="s">
        <v>53</v>
      </c>
      <c r="Q2647" s="149"/>
      <c r="R2647" s="149" t="s">
        <v>956</v>
      </c>
      <c r="S2647" s="149" t="s">
        <v>4232</v>
      </c>
      <c r="T2647" s="149" t="s">
        <v>2330</v>
      </c>
      <c r="U2647" s="149" t="s">
        <v>267</v>
      </c>
      <c r="V2647" s="149"/>
      <c r="W2647" s="149"/>
      <c r="X2647" s="149" t="s">
        <v>268</v>
      </c>
      <c r="Y2647" s="149"/>
      <c r="Z2647" s="149"/>
      <c r="AA2647" s="149"/>
      <c r="AB2647" s="149" t="s">
        <v>269</v>
      </c>
      <c r="AC2647" s="149" t="s">
        <v>318</v>
      </c>
      <c r="AD2647" s="149" t="s">
        <v>2330</v>
      </c>
      <c r="AE2647" s="149" t="s">
        <v>271</v>
      </c>
      <c r="AF2647" s="149"/>
      <c r="AG2647" s="149" t="s">
        <v>1098</v>
      </c>
      <c r="AH2647" s="149" t="s">
        <v>273</v>
      </c>
      <c r="AI2647" s="158">
        <v>96</v>
      </c>
      <c r="AJ2647" s="149"/>
      <c r="AK2647" s="159" t="s">
        <v>274</v>
      </c>
      <c r="AL2647" s="159" t="s">
        <v>274</v>
      </c>
      <c r="AM2647" s="149" t="s">
        <v>274</v>
      </c>
      <c r="AN2647" s="160">
        <v>4</v>
      </c>
      <c r="AO2647" s="149"/>
      <c r="AP2647" s="149" t="s">
        <v>274</v>
      </c>
      <c r="AQ2647" s="149" t="s">
        <v>275</v>
      </c>
      <c r="AR2647" s="158">
        <v>1</v>
      </c>
      <c r="AS2647" s="149" t="s">
        <v>275</v>
      </c>
      <c r="AT2647" s="149" t="s">
        <v>276</v>
      </c>
      <c r="AU2647" s="161">
        <v>1</v>
      </c>
      <c r="AV2647" s="159">
        <v>30769.23</v>
      </c>
      <c r="AW2647" s="159">
        <v>1230.77</v>
      </c>
      <c r="AX2647" s="149" t="s">
        <v>274</v>
      </c>
      <c r="AY2647" s="162">
        <v>0</v>
      </c>
      <c r="AZ2647" s="162" t="s">
        <v>274</v>
      </c>
      <c r="BA2647" s="162">
        <v>0</v>
      </c>
      <c r="BB2647" s="159">
        <v>29538.46</v>
      </c>
      <c r="BC2647" s="162" t="s">
        <v>274</v>
      </c>
      <c r="BD2647" s="162">
        <v>0</v>
      </c>
      <c r="BE2647" s="159">
        <v>1230.77</v>
      </c>
      <c r="BF2647" s="159">
        <v>1230.77</v>
      </c>
      <c r="BG2647" s="159">
        <v>30769.23</v>
      </c>
    </row>
    <row r="2648" ht="28.05" customHeight="1" spans="1:59">
      <c r="A2648" s="149"/>
      <c r="B2648" s="149"/>
      <c r="C2648" s="149"/>
      <c r="D2648" s="149" t="s">
        <v>3726</v>
      </c>
      <c r="E2648" s="340" t="s">
        <v>11971</v>
      </c>
      <c r="F2648" s="149" t="s">
        <v>3726</v>
      </c>
      <c r="G2648" s="149" t="s">
        <v>11972</v>
      </c>
      <c r="H2648" s="149" t="s">
        <v>11886</v>
      </c>
      <c r="I2648" s="149" t="s">
        <v>11887</v>
      </c>
      <c r="J2648" s="149" t="s">
        <v>11973</v>
      </c>
      <c r="K2648" s="149"/>
      <c r="L2648" s="149" t="s">
        <v>287</v>
      </c>
      <c r="M2648" s="149"/>
      <c r="N2648" s="149" t="s">
        <v>263</v>
      </c>
      <c r="O2648" s="149" t="s">
        <v>214</v>
      </c>
      <c r="P2648" s="149" t="s">
        <v>53</v>
      </c>
      <c r="Q2648" s="149"/>
      <c r="R2648" s="149" t="s">
        <v>11974</v>
      </c>
      <c r="S2648" s="149" t="s">
        <v>6852</v>
      </c>
      <c r="T2648" s="149" t="s">
        <v>414</v>
      </c>
      <c r="U2648" s="149" t="s">
        <v>267</v>
      </c>
      <c r="V2648" s="149"/>
      <c r="W2648" s="149"/>
      <c r="X2648" s="149" t="s">
        <v>336</v>
      </c>
      <c r="Y2648" s="149"/>
      <c r="Z2648" s="149"/>
      <c r="AA2648" s="149"/>
      <c r="AB2648" s="149" t="s">
        <v>269</v>
      </c>
      <c r="AC2648" s="149" t="s">
        <v>270</v>
      </c>
      <c r="AD2648" s="149" t="s">
        <v>414</v>
      </c>
      <c r="AE2648" s="149" t="s">
        <v>271</v>
      </c>
      <c r="AF2648" s="149"/>
      <c r="AG2648" s="149" t="s">
        <v>1098</v>
      </c>
      <c r="AH2648" s="149" t="s">
        <v>273</v>
      </c>
      <c r="AI2648" s="158">
        <v>21</v>
      </c>
      <c r="AJ2648" s="149"/>
      <c r="AK2648" s="159" t="s">
        <v>274</v>
      </c>
      <c r="AL2648" s="159" t="s">
        <v>274</v>
      </c>
      <c r="AM2648" s="149" t="s">
        <v>274</v>
      </c>
      <c r="AN2648" s="160">
        <v>4</v>
      </c>
      <c r="AO2648" s="149"/>
      <c r="AP2648" s="149" t="s">
        <v>274</v>
      </c>
      <c r="AQ2648" s="149" t="s">
        <v>275</v>
      </c>
      <c r="AR2648" s="158">
        <v>1</v>
      </c>
      <c r="AS2648" s="149" t="s">
        <v>275</v>
      </c>
      <c r="AT2648" s="149" t="s">
        <v>276</v>
      </c>
      <c r="AU2648" s="161">
        <v>1</v>
      </c>
      <c r="AV2648" s="159">
        <v>42035.4</v>
      </c>
      <c r="AW2648" s="159">
        <v>1681.42</v>
      </c>
      <c r="AX2648" s="149" t="s">
        <v>274</v>
      </c>
      <c r="AY2648" s="159">
        <v>420.36</v>
      </c>
      <c r="AZ2648" s="159">
        <v>420.36</v>
      </c>
      <c r="BA2648" s="159">
        <v>1681.41</v>
      </c>
      <c r="BB2648" s="159">
        <v>8827.36</v>
      </c>
      <c r="BC2648" s="162" t="s">
        <v>274</v>
      </c>
      <c r="BD2648" s="162">
        <v>0</v>
      </c>
      <c r="BE2648" s="159">
        <v>33208.04</v>
      </c>
      <c r="BF2648" s="159">
        <v>33208.04</v>
      </c>
      <c r="BG2648" s="159">
        <v>42035.4</v>
      </c>
    </row>
    <row r="2649" ht="28.05" customHeight="1" spans="1:59">
      <c r="A2649" s="149"/>
      <c r="B2649" s="149"/>
      <c r="C2649" s="149"/>
      <c r="D2649" s="149" t="s">
        <v>3726</v>
      </c>
      <c r="E2649" s="340" t="s">
        <v>11975</v>
      </c>
      <c r="F2649" s="149" t="s">
        <v>3726</v>
      </c>
      <c r="G2649" s="149" t="s">
        <v>11976</v>
      </c>
      <c r="H2649" s="149" t="s">
        <v>11977</v>
      </c>
      <c r="I2649" s="149" t="s">
        <v>11978</v>
      </c>
      <c r="J2649" s="149" t="s">
        <v>11979</v>
      </c>
      <c r="K2649" s="149"/>
      <c r="L2649" s="149" t="s">
        <v>262</v>
      </c>
      <c r="M2649" s="149"/>
      <c r="N2649" s="149" t="s">
        <v>263</v>
      </c>
      <c r="O2649" s="149" t="s">
        <v>214</v>
      </c>
      <c r="P2649" s="149" t="s">
        <v>53</v>
      </c>
      <c r="Q2649" s="149"/>
      <c r="R2649" s="149" t="s">
        <v>4148</v>
      </c>
      <c r="S2649" s="149" t="s">
        <v>4131</v>
      </c>
      <c r="T2649" s="149" t="s">
        <v>11900</v>
      </c>
      <c r="U2649" s="149" t="s">
        <v>267</v>
      </c>
      <c r="V2649" s="149"/>
      <c r="W2649" s="149"/>
      <c r="X2649" s="149" t="s">
        <v>336</v>
      </c>
      <c r="Y2649" s="149"/>
      <c r="Z2649" s="149"/>
      <c r="AA2649" s="149"/>
      <c r="AB2649" s="149" t="s">
        <v>269</v>
      </c>
      <c r="AC2649" s="149" t="s">
        <v>270</v>
      </c>
      <c r="AD2649" s="149" t="s">
        <v>11900</v>
      </c>
      <c r="AE2649" s="149" t="s">
        <v>271</v>
      </c>
      <c r="AF2649" s="149"/>
      <c r="AG2649" s="149" t="s">
        <v>1098</v>
      </c>
      <c r="AH2649" s="149" t="s">
        <v>273</v>
      </c>
      <c r="AI2649" s="158">
        <v>77</v>
      </c>
      <c r="AJ2649" s="149"/>
      <c r="AK2649" s="159" t="s">
        <v>274</v>
      </c>
      <c r="AL2649" s="159" t="s">
        <v>274</v>
      </c>
      <c r="AM2649" s="149" t="s">
        <v>274</v>
      </c>
      <c r="AN2649" s="160">
        <v>4</v>
      </c>
      <c r="AO2649" s="149"/>
      <c r="AP2649" s="149" t="s">
        <v>274</v>
      </c>
      <c r="AQ2649" s="149" t="s">
        <v>275</v>
      </c>
      <c r="AR2649" s="158">
        <v>1</v>
      </c>
      <c r="AS2649" s="149" t="s">
        <v>275</v>
      </c>
      <c r="AT2649" s="149" t="s">
        <v>276</v>
      </c>
      <c r="AU2649" s="161">
        <v>1</v>
      </c>
      <c r="AV2649" s="159">
        <v>2654.87</v>
      </c>
      <c r="AW2649" s="159">
        <v>106.19</v>
      </c>
      <c r="AX2649" s="149" t="s">
        <v>274</v>
      </c>
      <c r="AY2649" s="159">
        <v>27.7</v>
      </c>
      <c r="AZ2649" s="159">
        <v>27.7</v>
      </c>
      <c r="BA2649" s="159">
        <v>110.8</v>
      </c>
      <c r="BB2649" s="159">
        <v>2022.4</v>
      </c>
      <c r="BC2649" s="162" t="s">
        <v>274</v>
      </c>
      <c r="BD2649" s="162">
        <v>0</v>
      </c>
      <c r="BE2649" s="159">
        <v>632.47</v>
      </c>
      <c r="BF2649" s="159">
        <v>632.47</v>
      </c>
      <c r="BG2649" s="159">
        <v>2654.87</v>
      </c>
    </row>
    <row r="2650" ht="28.05" customHeight="1" spans="1:59">
      <c r="A2650" s="149"/>
      <c r="B2650" s="149"/>
      <c r="C2650" s="149"/>
      <c r="D2650" s="149" t="s">
        <v>3726</v>
      </c>
      <c r="E2650" s="340" t="s">
        <v>11980</v>
      </c>
      <c r="F2650" s="149" t="s">
        <v>3726</v>
      </c>
      <c r="G2650" s="149" t="s">
        <v>11981</v>
      </c>
      <c r="H2650" s="149" t="s">
        <v>4228</v>
      </c>
      <c r="I2650" s="149" t="s">
        <v>11911</v>
      </c>
      <c r="J2650" s="149" t="s">
        <v>11982</v>
      </c>
      <c r="K2650" s="149"/>
      <c r="L2650" s="149" t="s">
        <v>262</v>
      </c>
      <c r="M2650" s="149"/>
      <c r="N2650" s="149" t="s">
        <v>263</v>
      </c>
      <c r="O2650" s="149" t="s">
        <v>214</v>
      </c>
      <c r="P2650" s="149" t="s">
        <v>53</v>
      </c>
      <c r="Q2650" s="149"/>
      <c r="R2650" s="149" t="s">
        <v>956</v>
      </c>
      <c r="S2650" s="149" t="s">
        <v>4232</v>
      </c>
      <c r="T2650" s="149" t="s">
        <v>2330</v>
      </c>
      <c r="U2650" s="149" t="s">
        <v>267</v>
      </c>
      <c r="V2650" s="149"/>
      <c r="W2650" s="149"/>
      <c r="X2650" s="149" t="s">
        <v>268</v>
      </c>
      <c r="Y2650" s="149"/>
      <c r="Z2650" s="149"/>
      <c r="AA2650" s="149"/>
      <c r="AB2650" s="149" t="s">
        <v>269</v>
      </c>
      <c r="AC2650" s="149" t="s">
        <v>318</v>
      </c>
      <c r="AD2650" s="149" t="s">
        <v>2330</v>
      </c>
      <c r="AE2650" s="149" t="s">
        <v>271</v>
      </c>
      <c r="AF2650" s="149"/>
      <c r="AG2650" s="149" t="s">
        <v>1098</v>
      </c>
      <c r="AH2650" s="149" t="s">
        <v>273</v>
      </c>
      <c r="AI2650" s="158">
        <v>96</v>
      </c>
      <c r="AJ2650" s="149"/>
      <c r="AK2650" s="159" t="s">
        <v>274</v>
      </c>
      <c r="AL2650" s="159" t="s">
        <v>274</v>
      </c>
      <c r="AM2650" s="149" t="s">
        <v>274</v>
      </c>
      <c r="AN2650" s="160">
        <v>4</v>
      </c>
      <c r="AO2650" s="149"/>
      <c r="AP2650" s="149" t="s">
        <v>274</v>
      </c>
      <c r="AQ2650" s="149" t="s">
        <v>275</v>
      </c>
      <c r="AR2650" s="158">
        <v>1</v>
      </c>
      <c r="AS2650" s="149" t="s">
        <v>275</v>
      </c>
      <c r="AT2650" s="149" t="s">
        <v>276</v>
      </c>
      <c r="AU2650" s="161">
        <v>1</v>
      </c>
      <c r="AV2650" s="159">
        <v>30769.23</v>
      </c>
      <c r="AW2650" s="159">
        <v>1230.77</v>
      </c>
      <c r="AX2650" s="149" t="s">
        <v>274</v>
      </c>
      <c r="AY2650" s="162">
        <v>0</v>
      </c>
      <c r="AZ2650" s="162" t="s">
        <v>274</v>
      </c>
      <c r="BA2650" s="162">
        <v>0</v>
      </c>
      <c r="BB2650" s="159">
        <v>29538.46</v>
      </c>
      <c r="BC2650" s="162" t="s">
        <v>274</v>
      </c>
      <c r="BD2650" s="162">
        <v>0</v>
      </c>
      <c r="BE2650" s="159">
        <v>1230.77</v>
      </c>
      <c r="BF2650" s="159">
        <v>1230.77</v>
      </c>
      <c r="BG2650" s="159">
        <v>30769.23</v>
      </c>
    </row>
    <row r="2651" ht="28.05" customHeight="1" spans="1:59">
      <c r="A2651" s="149"/>
      <c r="B2651" s="149"/>
      <c r="C2651" s="149"/>
      <c r="D2651" s="149" t="s">
        <v>3726</v>
      </c>
      <c r="E2651" s="340" t="s">
        <v>11983</v>
      </c>
      <c r="F2651" s="149" t="s">
        <v>3726</v>
      </c>
      <c r="G2651" s="149" t="s">
        <v>11984</v>
      </c>
      <c r="H2651" s="149" t="s">
        <v>4228</v>
      </c>
      <c r="I2651" s="149" t="s">
        <v>11911</v>
      </c>
      <c r="J2651" s="149" t="s">
        <v>11985</v>
      </c>
      <c r="K2651" s="149"/>
      <c r="L2651" s="149" t="s">
        <v>262</v>
      </c>
      <c r="M2651" s="149"/>
      <c r="N2651" s="149" t="s">
        <v>263</v>
      </c>
      <c r="O2651" s="149" t="s">
        <v>214</v>
      </c>
      <c r="P2651" s="149" t="s">
        <v>53</v>
      </c>
      <c r="Q2651" s="149"/>
      <c r="R2651" s="149" t="s">
        <v>11986</v>
      </c>
      <c r="S2651" s="149" t="s">
        <v>4232</v>
      </c>
      <c r="T2651" s="149" t="s">
        <v>2330</v>
      </c>
      <c r="U2651" s="149" t="s">
        <v>267</v>
      </c>
      <c r="V2651" s="149"/>
      <c r="W2651" s="149"/>
      <c r="X2651" s="149" t="s">
        <v>268</v>
      </c>
      <c r="Y2651" s="149"/>
      <c r="Z2651" s="149"/>
      <c r="AA2651" s="149"/>
      <c r="AB2651" s="149" t="s">
        <v>269</v>
      </c>
      <c r="AC2651" s="149" t="s">
        <v>318</v>
      </c>
      <c r="AD2651" s="149" t="s">
        <v>2330</v>
      </c>
      <c r="AE2651" s="149" t="s">
        <v>271</v>
      </c>
      <c r="AF2651" s="149"/>
      <c r="AG2651" s="149" t="s">
        <v>1098</v>
      </c>
      <c r="AH2651" s="149" t="s">
        <v>273</v>
      </c>
      <c r="AI2651" s="158">
        <v>96</v>
      </c>
      <c r="AJ2651" s="149"/>
      <c r="AK2651" s="159" t="s">
        <v>274</v>
      </c>
      <c r="AL2651" s="159" t="s">
        <v>274</v>
      </c>
      <c r="AM2651" s="149" t="s">
        <v>274</v>
      </c>
      <c r="AN2651" s="160">
        <v>4</v>
      </c>
      <c r="AO2651" s="149"/>
      <c r="AP2651" s="149" t="s">
        <v>274</v>
      </c>
      <c r="AQ2651" s="149" t="s">
        <v>275</v>
      </c>
      <c r="AR2651" s="158">
        <v>1</v>
      </c>
      <c r="AS2651" s="149" t="s">
        <v>275</v>
      </c>
      <c r="AT2651" s="149" t="s">
        <v>276</v>
      </c>
      <c r="AU2651" s="161">
        <v>1</v>
      </c>
      <c r="AV2651" s="159">
        <v>30769.23</v>
      </c>
      <c r="AW2651" s="159">
        <v>1230.77</v>
      </c>
      <c r="AX2651" s="149" t="s">
        <v>274</v>
      </c>
      <c r="AY2651" s="162">
        <v>0</v>
      </c>
      <c r="AZ2651" s="162" t="s">
        <v>274</v>
      </c>
      <c r="BA2651" s="162">
        <v>0</v>
      </c>
      <c r="BB2651" s="159">
        <v>29538.46</v>
      </c>
      <c r="BC2651" s="162" t="s">
        <v>274</v>
      </c>
      <c r="BD2651" s="162">
        <v>0</v>
      </c>
      <c r="BE2651" s="159">
        <v>1230.77</v>
      </c>
      <c r="BF2651" s="159">
        <v>1230.77</v>
      </c>
      <c r="BG2651" s="159">
        <v>30769.23</v>
      </c>
    </row>
    <row r="2652" ht="28.05" customHeight="1" spans="1:59">
      <c r="A2652" s="149"/>
      <c r="B2652" s="149"/>
      <c r="C2652" s="149"/>
      <c r="D2652" s="149" t="s">
        <v>3726</v>
      </c>
      <c r="E2652" s="340" t="s">
        <v>11987</v>
      </c>
      <c r="F2652" s="149" t="s">
        <v>3726</v>
      </c>
      <c r="G2652" s="149" t="s">
        <v>11988</v>
      </c>
      <c r="H2652" s="149" t="s">
        <v>11918</v>
      </c>
      <c r="I2652" s="149" t="s">
        <v>11989</v>
      </c>
      <c r="J2652" s="149" t="s">
        <v>11990</v>
      </c>
      <c r="K2652" s="149"/>
      <c r="L2652" s="149" t="s">
        <v>287</v>
      </c>
      <c r="M2652" s="149"/>
      <c r="N2652" s="149" t="s">
        <v>263</v>
      </c>
      <c r="O2652" s="149" t="s">
        <v>214</v>
      </c>
      <c r="P2652" s="149" t="s">
        <v>53</v>
      </c>
      <c r="Q2652" s="149"/>
      <c r="R2652" s="149" t="s">
        <v>3921</v>
      </c>
      <c r="S2652" s="149" t="s">
        <v>4131</v>
      </c>
      <c r="T2652" s="149" t="s">
        <v>3699</v>
      </c>
      <c r="U2652" s="149" t="s">
        <v>267</v>
      </c>
      <c r="V2652" s="149"/>
      <c r="W2652" s="149"/>
      <c r="X2652" s="149" t="s">
        <v>336</v>
      </c>
      <c r="Y2652" s="149"/>
      <c r="Z2652" s="149"/>
      <c r="AA2652" s="149"/>
      <c r="AB2652" s="149" t="s">
        <v>269</v>
      </c>
      <c r="AC2652" s="149" t="s">
        <v>270</v>
      </c>
      <c r="AD2652" s="149" t="s">
        <v>3699</v>
      </c>
      <c r="AE2652" s="149" t="s">
        <v>271</v>
      </c>
      <c r="AF2652" s="149"/>
      <c r="AG2652" s="149" t="s">
        <v>1098</v>
      </c>
      <c r="AH2652" s="149" t="s">
        <v>273</v>
      </c>
      <c r="AI2652" s="158">
        <v>67</v>
      </c>
      <c r="AJ2652" s="149"/>
      <c r="AK2652" s="159" t="s">
        <v>274</v>
      </c>
      <c r="AL2652" s="159" t="s">
        <v>274</v>
      </c>
      <c r="AM2652" s="149" t="s">
        <v>274</v>
      </c>
      <c r="AN2652" s="160">
        <v>4</v>
      </c>
      <c r="AO2652" s="149"/>
      <c r="AP2652" s="149" t="s">
        <v>274</v>
      </c>
      <c r="AQ2652" s="149" t="s">
        <v>275</v>
      </c>
      <c r="AR2652" s="158">
        <v>1</v>
      </c>
      <c r="AS2652" s="149" t="s">
        <v>275</v>
      </c>
      <c r="AT2652" s="149" t="s">
        <v>276</v>
      </c>
      <c r="AU2652" s="161">
        <v>1</v>
      </c>
      <c r="AV2652" s="159">
        <v>16379.31</v>
      </c>
      <c r="AW2652" s="159">
        <v>655.17</v>
      </c>
      <c r="AX2652" s="149" t="s">
        <v>274</v>
      </c>
      <c r="AY2652" s="159">
        <v>168.76</v>
      </c>
      <c r="AZ2652" s="159">
        <v>168.76</v>
      </c>
      <c r="BA2652" s="159">
        <v>675.04</v>
      </c>
      <c r="BB2652" s="159">
        <v>10830.02</v>
      </c>
      <c r="BC2652" s="162" t="s">
        <v>274</v>
      </c>
      <c r="BD2652" s="162">
        <v>0</v>
      </c>
      <c r="BE2652" s="159">
        <v>5549.29</v>
      </c>
      <c r="BF2652" s="159">
        <v>5549.29</v>
      </c>
      <c r="BG2652" s="159">
        <v>16379.31</v>
      </c>
    </row>
    <row r="2653" ht="28.05" customHeight="1" spans="1:59">
      <c r="A2653" s="149"/>
      <c r="B2653" s="149"/>
      <c r="C2653" s="149"/>
      <c r="D2653" s="149" t="s">
        <v>3726</v>
      </c>
      <c r="E2653" s="340" t="s">
        <v>11991</v>
      </c>
      <c r="F2653" s="149" t="s">
        <v>3726</v>
      </c>
      <c r="G2653" s="149" t="s">
        <v>11992</v>
      </c>
      <c r="H2653" s="149" t="s">
        <v>11993</v>
      </c>
      <c r="I2653" s="149" t="s">
        <v>9508</v>
      </c>
      <c r="J2653" s="149" t="s">
        <v>11994</v>
      </c>
      <c r="K2653" s="149"/>
      <c r="L2653" s="149" t="s">
        <v>262</v>
      </c>
      <c r="M2653" s="149"/>
      <c r="N2653" s="149" t="s">
        <v>263</v>
      </c>
      <c r="O2653" s="149" t="s">
        <v>214</v>
      </c>
      <c r="P2653" s="149" t="s">
        <v>53</v>
      </c>
      <c r="Q2653" s="149"/>
      <c r="R2653" s="149" t="s">
        <v>11995</v>
      </c>
      <c r="S2653" s="149" t="s">
        <v>5746</v>
      </c>
      <c r="T2653" s="149" t="s">
        <v>1035</v>
      </c>
      <c r="U2653" s="149" t="s">
        <v>267</v>
      </c>
      <c r="V2653" s="149"/>
      <c r="W2653" s="149"/>
      <c r="X2653" s="149" t="s">
        <v>268</v>
      </c>
      <c r="Y2653" s="149"/>
      <c r="Z2653" s="149"/>
      <c r="AA2653" s="149"/>
      <c r="AB2653" s="149" t="s">
        <v>269</v>
      </c>
      <c r="AC2653" s="149" t="s">
        <v>318</v>
      </c>
      <c r="AD2653" s="149" t="s">
        <v>1035</v>
      </c>
      <c r="AE2653" s="149" t="s">
        <v>271</v>
      </c>
      <c r="AF2653" s="149"/>
      <c r="AG2653" s="149" t="s">
        <v>1098</v>
      </c>
      <c r="AH2653" s="149" t="s">
        <v>273</v>
      </c>
      <c r="AI2653" s="158">
        <v>96</v>
      </c>
      <c r="AJ2653" s="149"/>
      <c r="AK2653" s="159" t="s">
        <v>274</v>
      </c>
      <c r="AL2653" s="159" t="s">
        <v>274</v>
      </c>
      <c r="AM2653" s="149" t="s">
        <v>274</v>
      </c>
      <c r="AN2653" s="160">
        <v>4</v>
      </c>
      <c r="AO2653" s="149"/>
      <c r="AP2653" s="149" t="s">
        <v>274</v>
      </c>
      <c r="AQ2653" s="149" t="s">
        <v>275</v>
      </c>
      <c r="AR2653" s="158">
        <v>1</v>
      </c>
      <c r="AS2653" s="149" t="s">
        <v>275</v>
      </c>
      <c r="AT2653" s="149" t="s">
        <v>276</v>
      </c>
      <c r="AU2653" s="161">
        <v>1</v>
      </c>
      <c r="AV2653" s="159">
        <v>5940.17</v>
      </c>
      <c r="AW2653" s="159">
        <v>237.61</v>
      </c>
      <c r="AX2653" s="149" t="s">
        <v>274</v>
      </c>
      <c r="AY2653" s="162">
        <v>0</v>
      </c>
      <c r="AZ2653" s="162" t="s">
        <v>274</v>
      </c>
      <c r="BA2653" s="162">
        <v>0</v>
      </c>
      <c r="BB2653" s="159">
        <v>5702.56</v>
      </c>
      <c r="BC2653" s="162" t="s">
        <v>274</v>
      </c>
      <c r="BD2653" s="162">
        <v>0</v>
      </c>
      <c r="BE2653" s="159">
        <v>237.61</v>
      </c>
      <c r="BF2653" s="159">
        <v>237.61</v>
      </c>
      <c r="BG2653" s="159">
        <v>5940.17</v>
      </c>
    </row>
    <row r="2654" ht="28.05" customHeight="1" spans="1:59">
      <c r="A2654" s="149"/>
      <c r="B2654" s="149"/>
      <c r="C2654" s="149"/>
      <c r="D2654" s="149" t="s">
        <v>3726</v>
      </c>
      <c r="E2654" s="340" t="s">
        <v>11996</v>
      </c>
      <c r="F2654" s="149" t="s">
        <v>3726</v>
      </c>
      <c r="G2654" s="149" t="s">
        <v>11997</v>
      </c>
      <c r="H2654" s="149" t="s">
        <v>11886</v>
      </c>
      <c r="I2654" s="149" t="s">
        <v>11887</v>
      </c>
      <c r="J2654" s="149" t="s">
        <v>11998</v>
      </c>
      <c r="K2654" s="149"/>
      <c r="L2654" s="149" t="s">
        <v>287</v>
      </c>
      <c r="M2654" s="149"/>
      <c r="N2654" s="149" t="s">
        <v>263</v>
      </c>
      <c r="O2654" s="149" t="s">
        <v>214</v>
      </c>
      <c r="P2654" s="149" t="s">
        <v>53</v>
      </c>
      <c r="Q2654" s="149"/>
      <c r="R2654" s="149" t="s">
        <v>11999</v>
      </c>
      <c r="S2654" s="149" t="s">
        <v>6852</v>
      </c>
      <c r="T2654" s="149" t="s">
        <v>414</v>
      </c>
      <c r="U2654" s="149" t="s">
        <v>267</v>
      </c>
      <c r="V2654" s="149"/>
      <c r="W2654" s="149"/>
      <c r="X2654" s="149" t="s">
        <v>336</v>
      </c>
      <c r="Y2654" s="149"/>
      <c r="Z2654" s="149"/>
      <c r="AA2654" s="149"/>
      <c r="AB2654" s="149" t="s">
        <v>269</v>
      </c>
      <c r="AC2654" s="149" t="s">
        <v>270</v>
      </c>
      <c r="AD2654" s="149" t="s">
        <v>414</v>
      </c>
      <c r="AE2654" s="149" t="s">
        <v>271</v>
      </c>
      <c r="AF2654" s="149"/>
      <c r="AG2654" s="149" t="s">
        <v>1098</v>
      </c>
      <c r="AH2654" s="149" t="s">
        <v>273</v>
      </c>
      <c r="AI2654" s="158">
        <v>21</v>
      </c>
      <c r="AJ2654" s="149"/>
      <c r="AK2654" s="159" t="s">
        <v>274</v>
      </c>
      <c r="AL2654" s="159" t="s">
        <v>274</v>
      </c>
      <c r="AM2654" s="149" t="s">
        <v>274</v>
      </c>
      <c r="AN2654" s="160">
        <v>4</v>
      </c>
      <c r="AO2654" s="149"/>
      <c r="AP2654" s="149" t="s">
        <v>274</v>
      </c>
      <c r="AQ2654" s="149" t="s">
        <v>275</v>
      </c>
      <c r="AR2654" s="158">
        <v>1</v>
      </c>
      <c r="AS2654" s="149" t="s">
        <v>275</v>
      </c>
      <c r="AT2654" s="149" t="s">
        <v>276</v>
      </c>
      <c r="AU2654" s="161">
        <v>1</v>
      </c>
      <c r="AV2654" s="159">
        <v>42035.4</v>
      </c>
      <c r="AW2654" s="159">
        <v>1681.42</v>
      </c>
      <c r="AX2654" s="149" t="s">
        <v>274</v>
      </c>
      <c r="AY2654" s="159">
        <v>420.36</v>
      </c>
      <c r="AZ2654" s="159">
        <v>420.36</v>
      </c>
      <c r="BA2654" s="159">
        <v>1681.41</v>
      </c>
      <c r="BB2654" s="159">
        <v>8827.36</v>
      </c>
      <c r="BC2654" s="162" t="s">
        <v>274</v>
      </c>
      <c r="BD2654" s="162">
        <v>0</v>
      </c>
      <c r="BE2654" s="159">
        <v>33208.04</v>
      </c>
      <c r="BF2654" s="159">
        <v>33208.04</v>
      </c>
      <c r="BG2654" s="159">
        <v>42035.4</v>
      </c>
    </row>
    <row r="2655" ht="28.05" customHeight="1" spans="1:59">
      <c r="A2655" s="149"/>
      <c r="B2655" s="149"/>
      <c r="C2655" s="149"/>
      <c r="D2655" s="149" t="s">
        <v>3726</v>
      </c>
      <c r="E2655" s="340" t="s">
        <v>12000</v>
      </c>
      <c r="F2655" s="149" t="s">
        <v>3726</v>
      </c>
      <c r="G2655" s="149" t="s">
        <v>12001</v>
      </c>
      <c r="H2655" s="149" t="s">
        <v>4228</v>
      </c>
      <c r="I2655" s="149" t="s">
        <v>11911</v>
      </c>
      <c r="J2655" s="149" t="s">
        <v>12002</v>
      </c>
      <c r="K2655" s="149"/>
      <c r="L2655" s="149" t="s">
        <v>262</v>
      </c>
      <c r="M2655" s="149"/>
      <c r="N2655" s="149" t="s">
        <v>263</v>
      </c>
      <c r="O2655" s="149" t="s">
        <v>214</v>
      </c>
      <c r="P2655" s="149" t="s">
        <v>53</v>
      </c>
      <c r="Q2655" s="149"/>
      <c r="R2655" s="149" t="s">
        <v>11986</v>
      </c>
      <c r="S2655" s="149" t="s">
        <v>4232</v>
      </c>
      <c r="T2655" s="149" t="s">
        <v>2330</v>
      </c>
      <c r="U2655" s="149" t="s">
        <v>267</v>
      </c>
      <c r="V2655" s="149"/>
      <c r="W2655" s="149"/>
      <c r="X2655" s="149" t="s">
        <v>268</v>
      </c>
      <c r="Y2655" s="149"/>
      <c r="Z2655" s="149"/>
      <c r="AA2655" s="149"/>
      <c r="AB2655" s="149" t="s">
        <v>269</v>
      </c>
      <c r="AC2655" s="149" t="s">
        <v>318</v>
      </c>
      <c r="AD2655" s="149" t="s">
        <v>2330</v>
      </c>
      <c r="AE2655" s="149" t="s">
        <v>271</v>
      </c>
      <c r="AF2655" s="149"/>
      <c r="AG2655" s="149" t="s">
        <v>1098</v>
      </c>
      <c r="AH2655" s="149" t="s">
        <v>273</v>
      </c>
      <c r="AI2655" s="158">
        <v>96</v>
      </c>
      <c r="AJ2655" s="149"/>
      <c r="AK2655" s="159" t="s">
        <v>274</v>
      </c>
      <c r="AL2655" s="159" t="s">
        <v>274</v>
      </c>
      <c r="AM2655" s="149" t="s">
        <v>274</v>
      </c>
      <c r="AN2655" s="160">
        <v>4</v>
      </c>
      <c r="AO2655" s="149"/>
      <c r="AP2655" s="149" t="s">
        <v>274</v>
      </c>
      <c r="AQ2655" s="149" t="s">
        <v>275</v>
      </c>
      <c r="AR2655" s="158">
        <v>1</v>
      </c>
      <c r="AS2655" s="149" t="s">
        <v>275</v>
      </c>
      <c r="AT2655" s="149" t="s">
        <v>276</v>
      </c>
      <c r="AU2655" s="161">
        <v>1</v>
      </c>
      <c r="AV2655" s="159">
        <v>30769.23</v>
      </c>
      <c r="AW2655" s="159">
        <v>1230.77</v>
      </c>
      <c r="AX2655" s="149" t="s">
        <v>274</v>
      </c>
      <c r="AY2655" s="162">
        <v>0</v>
      </c>
      <c r="AZ2655" s="162" t="s">
        <v>274</v>
      </c>
      <c r="BA2655" s="162">
        <v>0</v>
      </c>
      <c r="BB2655" s="159">
        <v>29538.46</v>
      </c>
      <c r="BC2655" s="162" t="s">
        <v>274</v>
      </c>
      <c r="BD2655" s="162">
        <v>0</v>
      </c>
      <c r="BE2655" s="159">
        <v>1230.77</v>
      </c>
      <c r="BF2655" s="159">
        <v>1230.77</v>
      </c>
      <c r="BG2655" s="159">
        <v>30769.23</v>
      </c>
    </row>
    <row r="2656" ht="28.05" customHeight="1" spans="1:59">
      <c r="A2656" s="149"/>
      <c r="B2656" s="149"/>
      <c r="C2656" s="149"/>
      <c r="D2656" s="149" t="s">
        <v>3726</v>
      </c>
      <c r="E2656" s="340" t="s">
        <v>12003</v>
      </c>
      <c r="F2656" s="149" t="s">
        <v>3726</v>
      </c>
      <c r="G2656" s="149" t="s">
        <v>12004</v>
      </c>
      <c r="H2656" s="149" t="s">
        <v>11918</v>
      </c>
      <c r="I2656" s="149" t="s">
        <v>12005</v>
      </c>
      <c r="J2656" s="149" t="s">
        <v>12006</v>
      </c>
      <c r="K2656" s="149"/>
      <c r="L2656" s="149" t="s">
        <v>287</v>
      </c>
      <c r="M2656" s="149"/>
      <c r="N2656" s="149" t="s">
        <v>263</v>
      </c>
      <c r="O2656" s="149" t="s">
        <v>214</v>
      </c>
      <c r="P2656" s="149" t="s">
        <v>53</v>
      </c>
      <c r="Q2656" s="149"/>
      <c r="R2656" s="149" t="s">
        <v>3921</v>
      </c>
      <c r="S2656" s="149" t="s">
        <v>4131</v>
      </c>
      <c r="T2656" s="149" t="s">
        <v>3699</v>
      </c>
      <c r="U2656" s="149" t="s">
        <v>267</v>
      </c>
      <c r="V2656" s="149"/>
      <c r="W2656" s="149"/>
      <c r="X2656" s="149" t="s">
        <v>336</v>
      </c>
      <c r="Y2656" s="149"/>
      <c r="Z2656" s="149"/>
      <c r="AA2656" s="149"/>
      <c r="AB2656" s="149" t="s">
        <v>269</v>
      </c>
      <c r="AC2656" s="149" t="s">
        <v>270</v>
      </c>
      <c r="AD2656" s="149" t="s">
        <v>3699</v>
      </c>
      <c r="AE2656" s="149" t="s">
        <v>271</v>
      </c>
      <c r="AF2656" s="149"/>
      <c r="AG2656" s="149" t="s">
        <v>1098</v>
      </c>
      <c r="AH2656" s="149" t="s">
        <v>273</v>
      </c>
      <c r="AI2656" s="158">
        <v>67</v>
      </c>
      <c r="AJ2656" s="149"/>
      <c r="AK2656" s="159" t="s">
        <v>274</v>
      </c>
      <c r="AL2656" s="159" t="s">
        <v>274</v>
      </c>
      <c r="AM2656" s="149" t="s">
        <v>274</v>
      </c>
      <c r="AN2656" s="160">
        <v>4</v>
      </c>
      <c r="AO2656" s="149"/>
      <c r="AP2656" s="149" t="s">
        <v>274</v>
      </c>
      <c r="AQ2656" s="149" t="s">
        <v>275</v>
      </c>
      <c r="AR2656" s="158">
        <v>1</v>
      </c>
      <c r="AS2656" s="149" t="s">
        <v>275</v>
      </c>
      <c r="AT2656" s="149" t="s">
        <v>276</v>
      </c>
      <c r="AU2656" s="161">
        <v>1</v>
      </c>
      <c r="AV2656" s="159">
        <v>16379.31</v>
      </c>
      <c r="AW2656" s="159">
        <v>655.17</v>
      </c>
      <c r="AX2656" s="149" t="s">
        <v>274</v>
      </c>
      <c r="AY2656" s="159">
        <v>168.76</v>
      </c>
      <c r="AZ2656" s="159">
        <v>168.76</v>
      </c>
      <c r="BA2656" s="159">
        <v>675.04</v>
      </c>
      <c r="BB2656" s="159">
        <v>10830.02</v>
      </c>
      <c r="BC2656" s="162" t="s">
        <v>274</v>
      </c>
      <c r="BD2656" s="162">
        <v>0</v>
      </c>
      <c r="BE2656" s="159">
        <v>5549.29</v>
      </c>
      <c r="BF2656" s="159">
        <v>5549.29</v>
      </c>
      <c r="BG2656" s="159">
        <v>16379.31</v>
      </c>
    </row>
    <row r="2657" ht="28.05" customHeight="1" spans="1:59">
      <c r="A2657" s="149"/>
      <c r="B2657" s="149"/>
      <c r="C2657" s="149"/>
      <c r="D2657" s="149" t="s">
        <v>3726</v>
      </c>
      <c r="E2657" s="340" t="s">
        <v>12007</v>
      </c>
      <c r="F2657" s="149" t="s">
        <v>3726</v>
      </c>
      <c r="G2657" s="149" t="s">
        <v>12008</v>
      </c>
      <c r="H2657" s="149" t="s">
        <v>11977</v>
      </c>
      <c r="I2657" s="149" t="s">
        <v>11978</v>
      </c>
      <c r="J2657" s="149" t="s">
        <v>12009</v>
      </c>
      <c r="K2657" s="149"/>
      <c r="L2657" s="149" t="s">
        <v>262</v>
      </c>
      <c r="M2657" s="149"/>
      <c r="N2657" s="149" t="s">
        <v>263</v>
      </c>
      <c r="O2657" s="149" t="s">
        <v>214</v>
      </c>
      <c r="P2657" s="149" t="s">
        <v>53</v>
      </c>
      <c r="Q2657" s="149"/>
      <c r="R2657" s="149" t="s">
        <v>4148</v>
      </c>
      <c r="S2657" s="149" t="s">
        <v>4131</v>
      </c>
      <c r="T2657" s="149" t="s">
        <v>11900</v>
      </c>
      <c r="U2657" s="149" t="s">
        <v>267</v>
      </c>
      <c r="V2657" s="149"/>
      <c r="W2657" s="149"/>
      <c r="X2657" s="149" t="s">
        <v>336</v>
      </c>
      <c r="Y2657" s="149"/>
      <c r="Z2657" s="149"/>
      <c r="AA2657" s="149"/>
      <c r="AB2657" s="149" t="s">
        <v>269</v>
      </c>
      <c r="AC2657" s="149" t="s">
        <v>270</v>
      </c>
      <c r="AD2657" s="149" t="s">
        <v>11900</v>
      </c>
      <c r="AE2657" s="149" t="s">
        <v>271</v>
      </c>
      <c r="AF2657" s="149"/>
      <c r="AG2657" s="149" t="s">
        <v>1098</v>
      </c>
      <c r="AH2657" s="149" t="s">
        <v>273</v>
      </c>
      <c r="AI2657" s="158">
        <v>77</v>
      </c>
      <c r="AJ2657" s="149"/>
      <c r="AK2657" s="159" t="s">
        <v>274</v>
      </c>
      <c r="AL2657" s="159" t="s">
        <v>274</v>
      </c>
      <c r="AM2657" s="149" t="s">
        <v>274</v>
      </c>
      <c r="AN2657" s="160">
        <v>4</v>
      </c>
      <c r="AO2657" s="149"/>
      <c r="AP2657" s="149" t="s">
        <v>274</v>
      </c>
      <c r="AQ2657" s="149" t="s">
        <v>275</v>
      </c>
      <c r="AR2657" s="158">
        <v>1</v>
      </c>
      <c r="AS2657" s="149" t="s">
        <v>275</v>
      </c>
      <c r="AT2657" s="149" t="s">
        <v>276</v>
      </c>
      <c r="AU2657" s="161">
        <v>1</v>
      </c>
      <c r="AV2657" s="159">
        <v>2654.86</v>
      </c>
      <c r="AW2657" s="159">
        <v>106.19</v>
      </c>
      <c r="AX2657" s="149" t="s">
        <v>274</v>
      </c>
      <c r="AY2657" s="159">
        <v>27.7</v>
      </c>
      <c r="AZ2657" s="159">
        <v>27.7</v>
      </c>
      <c r="BA2657" s="159">
        <v>110.8</v>
      </c>
      <c r="BB2657" s="159">
        <v>2022.4</v>
      </c>
      <c r="BC2657" s="162" t="s">
        <v>274</v>
      </c>
      <c r="BD2657" s="162">
        <v>0</v>
      </c>
      <c r="BE2657" s="159">
        <v>632.46</v>
      </c>
      <c r="BF2657" s="159">
        <v>632.46</v>
      </c>
      <c r="BG2657" s="159">
        <v>2654.86</v>
      </c>
    </row>
    <row r="2658" ht="28.05" customHeight="1" spans="1:59">
      <c r="A2658" s="149"/>
      <c r="B2658" s="149"/>
      <c r="C2658" s="149"/>
      <c r="D2658" s="149" t="s">
        <v>3726</v>
      </c>
      <c r="E2658" s="340" t="s">
        <v>12010</v>
      </c>
      <c r="F2658" s="149" t="s">
        <v>3726</v>
      </c>
      <c r="G2658" s="149" t="s">
        <v>12011</v>
      </c>
      <c r="H2658" s="149" t="s">
        <v>11081</v>
      </c>
      <c r="I2658" s="149" t="s">
        <v>12012</v>
      </c>
      <c r="J2658" s="149" t="s">
        <v>12013</v>
      </c>
      <c r="K2658" s="149"/>
      <c r="L2658" s="149" t="s">
        <v>262</v>
      </c>
      <c r="M2658" s="149"/>
      <c r="N2658" s="149" t="s">
        <v>263</v>
      </c>
      <c r="O2658" s="149" t="s">
        <v>214</v>
      </c>
      <c r="P2658" s="149" t="s">
        <v>53</v>
      </c>
      <c r="Q2658" s="149"/>
      <c r="R2658" s="149" t="s">
        <v>11995</v>
      </c>
      <c r="S2658" s="149" t="s">
        <v>5746</v>
      </c>
      <c r="T2658" s="149" t="s">
        <v>1035</v>
      </c>
      <c r="U2658" s="149" t="s">
        <v>267</v>
      </c>
      <c r="V2658" s="149"/>
      <c r="W2658" s="149"/>
      <c r="X2658" s="149" t="s">
        <v>268</v>
      </c>
      <c r="Y2658" s="149"/>
      <c r="Z2658" s="149"/>
      <c r="AA2658" s="149"/>
      <c r="AB2658" s="149" t="s">
        <v>269</v>
      </c>
      <c r="AC2658" s="149" t="s">
        <v>318</v>
      </c>
      <c r="AD2658" s="149" t="s">
        <v>1035</v>
      </c>
      <c r="AE2658" s="149" t="s">
        <v>271</v>
      </c>
      <c r="AF2658" s="149"/>
      <c r="AG2658" s="149" t="s">
        <v>1098</v>
      </c>
      <c r="AH2658" s="149" t="s">
        <v>273</v>
      </c>
      <c r="AI2658" s="158">
        <v>96</v>
      </c>
      <c r="AJ2658" s="149"/>
      <c r="AK2658" s="159" t="s">
        <v>274</v>
      </c>
      <c r="AL2658" s="159" t="s">
        <v>274</v>
      </c>
      <c r="AM2658" s="149" t="s">
        <v>274</v>
      </c>
      <c r="AN2658" s="160">
        <v>4</v>
      </c>
      <c r="AO2658" s="149"/>
      <c r="AP2658" s="149" t="s">
        <v>274</v>
      </c>
      <c r="AQ2658" s="149" t="s">
        <v>275</v>
      </c>
      <c r="AR2658" s="158">
        <v>1</v>
      </c>
      <c r="AS2658" s="149" t="s">
        <v>275</v>
      </c>
      <c r="AT2658" s="149" t="s">
        <v>276</v>
      </c>
      <c r="AU2658" s="161">
        <v>1</v>
      </c>
      <c r="AV2658" s="159">
        <v>2196.58</v>
      </c>
      <c r="AW2658" s="159">
        <v>87.86</v>
      </c>
      <c r="AX2658" s="149" t="s">
        <v>274</v>
      </c>
      <c r="AY2658" s="162">
        <v>0</v>
      </c>
      <c r="AZ2658" s="162" t="s">
        <v>274</v>
      </c>
      <c r="BA2658" s="162">
        <v>0</v>
      </c>
      <c r="BB2658" s="159">
        <v>2108.72</v>
      </c>
      <c r="BC2658" s="162" t="s">
        <v>274</v>
      </c>
      <c r="BD2658" s="162">
        <v>0</v>
      </c>
      <c r="BE2658" s="159">
        <v>87.86</v>
      </c>
      <c r="BF2658" s="159">
        <v>87.86</v>
      </c>
      <c r="BG2658" s="159">
        <v>2196.58</v>
      </c>
    </row>
    <row r="2659" ht="28.05" customHeight="1" spans="1:59">
      <c r="A2659" s="149"/>
      <c r="B2659" s="149"/>
      <c r="C2659" s="149"/>
      <c r="D2659" s="149" t="s">
        <v>3726</v>
      </c>
      <c r="E2659" s="340" t="s">
        <v>12014</v>
      </c>
      <c r="F2659" s="149" t="s">
        <v>3726</v>
      </c>
      <c r="G2659" s="149" t="s">
        <v>12015</v>
      </c>
      <c r="H2659" s="149" t="s">
        <v>12016</v>
      </c>
      <c r="I2659" s="149" t="s">
        <v>12017</v>
      </c>
      <c r="J2659" s="149" t="s">
        <v>12018</v>
      </c>
      <c r="K2659" s="149"/>
      <c r="L2659" s="149" t="s">
        <v>262</v>
      </c>
      <c r="M2659" s="149"/>
      <c r="N2659" s="149" t="s">
        <v>263</v>
      </c>
      <c r="O2659" s="149" t="s">
        <v>214</v>
      </c>
      <c r="P2659" s="149" t="s">
        <v>53</v>
      </c>
      <c r="Q2659" s="149"/>
      <c r="R2659" s="149" t="s">
        <v>333</v>
      </c>
      <c r="S2659" s="149" t="s">
        <v>289</v>
      </c>
      <c r="T2659" s="149" t="s">
        <v>1046</v>
      </c>
      <c r="U2659" s="149" t="s">
        <v>267</v>
      </c>
      <c r="V2659" s="149"/>
      <c r="W2659" s="149"/>
      <c r="X2659" s="149" t="s">
        <v>336</v>
      </c>
      <c r="Y2659" s="149"/>
      <c r="Z2659" s="149"/>
      <c r="AA2659" s="149"/>
      <c r="AB2659" s="149" t="s">
        <v>269</v>
      </c>
      <c r="AC2659" s="149" t="s">
        <v>318</v>
      </c>
      <c r="AD2659" s="149" t="s">
        <v>1046</v>
      </c>
      <c r="AE2659" s="149" t="s">
        <v>271</v>
      </c>
      <c r="AF2659" s="149"/>
      <c r="AG2659" s="149" t="s">
        <v>1098</v>
      </c>
      <c r="AH2659" s="149" t="s">
        <v>273</v>
      </c>
      <c r="AI2659" s="158">
        <v>96</v>
      </c>
      <c r="AJ2659" s="149"/>
      <c r="AK2659" s="159" t="s">
        <v>274</v>
      </c>
      <c r="AL2659" s="159" t="s">
        <v>274</v>
      </c>
      <c r="AM2659" s="149" t="s">
        <v>274</v>
      </c>
      <c r="AN2659" s="160">
        <v>4</v>
      </c>
      <c r="AO2659" s="149"/>
      <c r="AP2659" s="149" t="s">
        <v>274</v>
      </c>
      <c r="AQ2659" s="149" t="s">
        <v>275</v>
      </c>
      <c r="AR2659" s="158">
        <v>1</v>
      </c>
      <c r="AS2659" s="149" t="s">
        <v>275</v>
      </c>
      <c r="AT2659" s="149" t="s">
        <v>276</v>
      </c>
      <c r="AU2659" s="161">
        <v>1</v>
      </c>
      <c r="AV2659" s="159">
        <v>5555.56</v>
      </c>
      <c r="AW2659" s="159">
        <v>222.22</v>
      </c>
      <c r="AX2659" s="149" t="s">
        <v>274</v>
      </c>
      <c r="AY2659" s="162">
        <v>0</v>
      </c>
      <c r="AZ2659" s="162" t="s">
        <v>274</v>
      </c>
      <c r="BA2659" s="162">
        <v>0</v>
      </c>
      <c r="BB2659" s="159">
        <v>5333.34</v>
      </c>
      <c r="BC2659" s="162" t="s">
        <v>274</v>
      </c>
      <c r="BD2659" s="162">
        <v>0</v>
      </c>
      <c r="BE2659" s="159">
        <v>222.22</v>
      </c>
      <c r="BF2659" s="159">
        <v>222.22</v>
      </c>
      <c r="BG2659" s="159">
        <v>5555.56</v>
      </c>
    </row>
    <row r="2660" ht="28.05" customHeight="1" spans="1:59">
      <c r="A2660" s="149"/>
      <c r="B2660" s="149"/>
      <c r="C2660" s="149"/>
      <c r="D2660" s="149" t="s">
        <v>3726</v>
      </c>
      <c r="E2660" s="340" t="s">
        <v>12019</v>
      </c>
      <c r="F2660" s="149" t="s">
        <v>3726</v>
      </c>
      <c r="G2660" s="149" t="s">
        <v>12020</v>
      </c>
      <c r="H2660" s="149" t="s">
        <v>12016</v>
      </c>
      <c r="I2660" s="149" t="s">
        <v>12017</v>
      </c>
      <c r="J2660" s="149" t="s">
        <v>12021</v>
      </c>
      <c r="K2660" s="149"/>
      <c r="L2660" s="149" t="s">
        <v>262</v>
      </c>
      <c r="M2660" s="149"/>
      <c r="N2660" s="149" t="s">
        <v>263</v>
      </c>
      <c r="O2660" s="149" t="s">
        <v>214</v>
      </c>
      <c r="P2660" s="149" t="s">
        <v>53</v>
      </c>
      <c r="Q2660" s="149"/>
      <c r="R2660" s="149" t="s">
        <v>333</v>
      </c>
      <c r="S2660" s="149" t="s">
        <v>289</v>
      </c>
      <c r="T2660" s="149" t="s">
        <v>1046</v>
      </c>
      <c r="U2660" s="149" t="s">
        <v>267</v>
      </c>
      <c r="V2660" s="149"/>
      <c r="W2660" s="149"/>
      <c r="X2660" s="149" t="s">
        <v>336</v>
      </c>
      <c r="Y2660" s="149"/>
      <c r="Z2660" s="149"/>
      <c r="AA2660" s="149"/>
      <c r="AB2660" s="149" t="s">
        <v>269</v>
      </c>
      <c r="AC2660" s="149" t="s">
        <v>318</v>
      </c>
      <c r="AD2660" s="149" t="s">
        <v>1046</v>
      </c>
      <c r="AE2660" s="149" t="s">
        <v>271</v>
      </c>
      <c r="AF2660" s="149"/>
      <c r="AG2660" s="149" t="s">
        <v>1098</v>
      </c>
      <c r="AH2660" s="149" t="s">
        <v>273</v>
      </c>
      <c r="AI2660" s="158">
        <v>96</v>
      </c>
      <c r="AJ2660" s="149"/>
      <c r="AK2660" s="159" t="s">
        <v>274</v>
      </c>
      <c r="AL2660" s="159" t="s">
        <v>274</v>
      </c>
      <c r="AM2660" s="149" t="s">
        <v>274</v>
      </c>
      <c r="AN2660" s="160">
        <v>4</v>
      </c>
      <c r="AO2660" s="149"/>
      <c r="AP2660" s="149" t="s">
        <v>274</v>
      </c>
      <c r="AQ2660" s="149" t="s">
        <v>275</v>
      </c>
      <c r="AR2660" s="158">
        <v>1</v>
      </c>
      <c r="AS2660" s="149" t="s">
        <v>275</v>
      </c>
      <c r="AT2660" s="149" t="s">
        <v>276</v>
      </c>
      <c r="AU2660" s="161">
        <v>1</v>
      </c>
      <c r="AV2660" s="159">
        <v>5555.55</v>
      </c>
      <c r="AW2660" s="159">
        <v>222.22</v>
      </c>
      <c r="AX2660" s="149" t="s">
        <v>274</v>
      </c>
      <c r="AY2660" s="162">
        <v>0</v>
      </c>
      <c r="AZ2660" s="162" t="s">
        <v>274</v>
      </c>
      <c r="BA2660" s="162">
        <v>0</v>
      </c>
      <c r="BB2660" s="159">
        <v>5333.33</v>
      </c>
      <c r="BC2660" s="162" t="s">
        <v>274</v>
      </c>
      <c r="BD2660" s="162">
        <v>0</v>
      </c>
      <c r="BE2660" s="159">
        <v>222.22</v>
      </c>
      <c r="BF2660" s="159">
        <v>222.22</v>
      </c>
      <c r="BG2660" s="159">
        <v>5555.55</v>
      </c>
    </row>
    <row r="2661" ht="28.05" customHeight="1" spans="1:59">
      <c r="A2661" s="149"/>
      <c r="B2661" s="149"/>
      <c r="C2661" s="149"/>
      <c r="D2661" s="149" t="s">
        <v>3726</v>
      </c>
      <c r="E2661" s="340" t="s">
        <v>12022</v>
      </c>
      <c r="F2661" s="149" t="s">
        <v>3726</v>
      </c>
      <c r="G2661" s="149" t="s">
        <v>12023</v>
      </c>
      <c r="H2661" s="149" t="s">
        <v>11918</v>
      </c>
      <c r="I2661" s="149" t="s">
        <v>12024</v>
      </c>
      <c r="J2661" s="149" t="s">
        <v>12025</v>
      </c>
      <c r="K2661" s="149"/>
      <c r="L2661" s="149" t="s">
        <v>287</v>
      </c>
      <c r="M2661" s="149"/>
      <c r="N2661" s="149" t="s">
        <v>263</v>
      </c>
      <c r="O2661" s="149" t="s">
        <v>214</v>
      </c>
      <c r="P2661" s="149" t="s">
        <v>53</v>
      </c>
      <c r="Q2661" s="149"/>
      <c r="R2661" s="149" t="s">
        <v>3921</v>
      </c>
      <c r="S2661" s="149" t="s">
        <v>4131</v>
      </c>
      <c r="T2661" s="149" t="s">
        <v>3699</v>
      </c>
      <c r="U2661" s="149" t="s">
        <v>267</v>
      </c>
      <c r="V2661" s="149"/>
      <c r="W2661" s="149"/>
      <c r="X2661" s="149" t="s">
        <v>336</v>
      </c>
      <c r="Y2661" s="149"/>
      <c r="Z2661" s="149"/>
      <c r="AA2661" s="149"/>
      <c r="AB2661" s="149" t="s">
        <v>269</v>
      </c>
      <c r="AC2661" s="149" t="s">
        <v>270</v>
      </c>
      <c r="AD2661" s="149" t="s">
        <v>3699</v>
      </c>
      <c r="AE2661" s="149" t="s">
        <v>271</v>
      </c>
      <c r="AF2661" s="149"/>
      <c r="AG2661" s="149" t="s">
        <v>1098</v>
      </c>
      <c r="AH2661" s="149" t="s">
        <v>273</v>
      </c>
      <c r="AI2661" s="158">
        <v>67</v>
      </c>
      <c r="AJ2661" s="149"/>
      <c r="AK2661" s="159" t="s">
        <v>274</v>
      </c>
      <c r="AL2661" s="159" t="s">
        <v>274</v>
      </c>
      <c r="AM2661" s="149" t="s">
        <v>274</v>
      </c>
      <c r="AN2661" s="160">
        <v>4</v>
      </c>
      <c r="AO2661" s="149"/>
      <c r="AP2661" s="149" t="s">
        <v>274</v>
      </c>
      <c r="AQ2661" s="149" t="s">
        <v>275</v>
      </c>
      <c r="AR2661" s="158">
        <v>1</v>
      </c>
      <c r="AS2661" s="149" t="s">
        <v>275</v>
      </c>
      <c r="AT2661" s="149" t="s">
        <v>276</v>
      </c>
      <c r="AU2661" s="161">
        <v>1</v>
      </c>
      <c r="AV2661" s="159">
        <v>16379.31</v>
      </c>
      <c r="AW2661" s="159">
        <v>655.17</v>
      </c>
      <c r="AX2661" s="149" t="s">
        <v>274</v>
      </c>
      <c r="AY2661" s="159">
        <v>168.76</v>
      </c>
      <c r="AZ2661" s="159">
        <v>168.76</v>
      </c>
      <c r="BA2661" s="159">
        <v>675.04</v>
      </c>
      <c r="BB2661" s="159">
        <v>10830.02</v>
      </c>
      <c r="BC2661" s="162" t="s">
        <v>274</v>
      </c>
      <c r="BD2661" s="162">
        <v>0</v>
      </c>
      <c r="BE2661" s="159">
        <v>5549.29</v>
      </c>
      <c r="BF2661" s="159">
        <v>5549.29</v>
      </c>
      <c r="BG2661" s="159">
        <v>16379.31</v>
      </c>
    </row>
    <row r="2662" ht="28.05" customHeight="1" spans="1:59">
      <c r="A2662" s="149"/>
      <c r="B2662" s="149"/>
      <c r="C2662" s="149"/>
      <c r="D2662" s="149" t="s">
        <v>3726</v>
      </c>
      <c r="E2662" s="340" t="s">
        <v>12026</v>
      </c>
      <c r="F2662" s="149" t="s">
        <v>3726</v>
      </c>
      <c r="G2662" s="149" t="s">
        <v>12027</v>
      </c>
      <c r="H2662" s="149" t="s">
        <v>172</v>
      </c>
      <c r="I2662" s="149" t="s">
        <v>5813</v>
      </c>
      <c r="J2662" s="149" t="s">
        <v>12028</v>
      </c>
      <c r="K2662" s="149"/>
      <c r="L2662" s="149" t="s">
        <v>262</v>
      </c>
      <c r="M2662" s="149"/>
      <c r="N2662" s="149" t="s">
        <v>263</v>
      </c>
      <c r="O2662" s="149" t="s">
        <v>214</v>
      </c>
      <c r="P2662" s="149" t="s">
        <v>53</v>
      </c>
      <c r="Q2662" s="149"/>
      <c r="R2662" s="149" t="s">
        <v>7847</v>
      </c>
      <c r="S2662" s="149" t="s">
        <v>174</v>
      </c>
      <c r="T2662" s="149" t="s">
        <v>11900</v>
      </c>
      <c r="U2662" s="149" t="s">
        <v>267</v>
      </c>
      <c r="V2662" s="149"/>
      <c r="W2662" s="149"/>
      <c r="X2662" s="149" t="s">
        <v>268</v>
      </c>
      <c r="Y2662" s="149"/>
      <c r="Z2662" s="149"/>
      <c r="AA2662" s="149"/>
      <c r="AB2662" s="149" t="s">
        <v>269</v>
      </c>
      <c r="AC2662" s="149" t="s">
        <v>270</v>
      </c>
      <c r="AD2662" s="149" t="s">
        <v>11900</v>
      </c>
      <c r="AE2662" s="149" t="s">
        <v>271</v>
      </c>
      <c r="AF2662" s="149"/>
      <c r="AG2662" s="149" t="s">
        <v>1098</v>
      </c>
      <c r="AH2662" s="149" t="s">
        <v>273</v>
      </c>
      <c r="AI2662" s="158">
        <v>77</v>
      </c>
      <c r="AJ2662" s="149"/>
      <c r="AK2662" s="159" t="s">
        <v>274</v>
      </c>
      <c r="AL2662" s="159" t="s">
        <v>274</v>
      </c>
      <c r="AM2662" s="149" t="s">
        <v>274</v>
      </c>
      <c r="AN2662" s="160">
        <v>4</v>
      </c>
      <c r="AO2662" s="149"/>
      <c r="AP2662" s="149" t="s">
        <v>274</v>
      </c>
      <c r="AQ2662" s="149" t="s">
        <v>275</v>
      </c>
      <c r="AR2662" s="158">
        <v>1</v>
      </c>
      <c r="AS2662" s="149" t="s">
        <v>275</v>
      </c>
      <c r="AT2662" s="149" t="s">
        <v>276</v>
      </c>
      <c r="AU2662" s="161">
        <v>1</v>
      </c>
      <c r="AV2662" s="159">
        <v>5309.74</v>
      </c>
      <c r="AW2662" s="159">
        <v>212.39</v>
      </c>
      <c r="AX2662" s="149" t="s">
        <v>274</v>
      </c>
      <c r="AY2662" s="159">
        <v>55.4</v>
      </c>
      <c r="AZ2662" s="159">
        <v>55.4</v>
      </c>
      <c r="BA2662" s="159">
        <v>221.6</v>
      </c>
      <c r="BB2662" s="159">
        <v>4044.8</v>
      </c>
      <c r="BC2662" s="162" t="s">
        <v>274</v>
      </c>
      <c r="BD2662" s="162">
        <v>0</v>
      </c>
      <c r="BE2662" s="159">
        <v>1264.94</v>
      </c>
      <c r="BF2662" s="159">
        <v>1264.94</v>
      </c>
      <c r="BG2662" s="159">
        <v>5309.74</v>
      </c>
    </row>
    <row r="2663" ht="28.05" customHeight="1" spans="1:59">
      <c r="A2663" s="149"/>
      <c r="B2663" s="149"/>
      <c r="C2663" s="149"/>
      <c r="D2663" s="149" t="s">
        <v>3726</v>
      </c>
      <c r="E2663" s="340" t="s">
        <v>12029</v>
      </c>
      <c r="F2663" s="149" t="s">
        <v>3726</v>
      </c>
      <c r="G2663" s="149" t="s">
        <v>12030</v>
      </c>
      <c r="H2663" s="149" t="s">
        <v>11886</v>
      </c>
      <c r="I2663" s="149" t="s">
        <v>11887</v>
      </c>
      <c r="J2663" s="149" t="s">
        <v>12031</v>
      </c>
      <c r="K2663" s="149"/>
      <c r="L2663" s="149" t="s">
        <v>287</v>
      </c>
      <c r="M2663" s="149"/>
      <c r="N2663" s="149" t="s">
        <v>263</v>
      </c>
      <c r="O2663" s="149" t="s">
        <v>214</v>
      </c>
      <c r="P2663" s="149" t="s">
        <v>53</v>
      </c>
      <c r="Q2663" s="149"/>
      <c r="R2663" s="149" t="s">
        <v>12032</v>
      </c>
      <c r="S2663" s="149" t="s">
        <v>6852</v>
      </c>
      <c r="T2663" s="149" t="s">
        <v>414</v>
      </c>
      <c r="U2663" s="149" t="s">
        <v>267</v>
      </c>
      <c r="V2663" s="149"/>
      <c r="W2663" s="149"/>
      <c r="X2663" s="149" t="s">
        <v>336</v>
      </c>
      <c r="Y2663" s="149"/>
      <c r="Z2663" s="149"/>
      <c r="AA2663" s="149"/>
      <c r="AB2663" s="149" t="s">
        <v>269</v>
      </c>
      <c r="AC2663" s="149" t="s">
        <v>270</v>
      </c>
      <c r="AD2663" s="149" t="s">
        <v>414</v>
      </c>
      <c r="AE2663" s="149" t="s">
        <v>271</v>
      </c>
      <c r="AF2663" s="149"/>
      <c r="AG2663" s="149" t="s">
        <v>1098</v>
      </c>
      <c r="AH2663" s="149" t="s">
        <v>273</v>
      </c>
      <c r="AI2663" s="158">
        <v>21</v>
      </c>
      <c r="AJ2663" s="149"/>
      <c r="AK2663" s="159" t="s">
        <v>274</v>
      </c>
      <c r="AL2663" s="159" t="s">
        <v>274</v>
      </c>
      <c r="AM2663" s="149" t="s">
        <v>274</v>
      </c>
      <c r="AN2663" s="160">
        <v>4</v>
      </c>
      <c r="AO2663" s="149"/>
      <c r="AP2663" s="149" t="s">
        <v>274</v>
      </c>
      <c r="AQ2663" s="149" t="s">
        <v>275</v>
      </c>
      <c r="AR2663" s="158">
        <v>1</v>
      </c>
      <c r="AS2663" s="149" t="s">
        <v>275</v>
      </c>
      <c r="AT2663" s="149" t="s">
        <v>276</v>
      </c>
      <c r="AU2663" s="161">
        <v>1</v>
      </c>
      <c r="AV2663" s="159">
        <v>42035.4</v>
      </c>
      <c r="AW2663" s="159">
        <v>1681.42</v>
      </c>
      <c r="AX2663" s="149" t="s">
        <v>274</v>
      </c>
      <c r="AY2663" s="159">
        <v>420.36</v>
      </c>
      <c r="AZ2663" s="159">
        <v>420.36</v>
      </c>
      <c r="BA2663" s="159">
        <v>1681.41</v>
      </c>
      <c r="BB2663" s="159">
        <v>8827.36</v>
      </c>
      <c r="BC2663" s="162" t="s">
        <v>274</v>
      </c>
      <c r="BD2663" s="162">
        <v>0</v>
      </c>
      <c r="BE2663" s="159">
        <v>33208.04</v>
      </c>
      <c r="BF2663" s="159">
        <v>33208.04</v>
      </c>
      <c r="BG2663" s="159">
        <v>42035.4</v>
      </c>
    </row>
    <row r="2664" ht="28.05" customHeight="1" spans="1:59">
      <c r="A2664" s="149"/>
      <c r="B2664" s="149"/>
      <c r="C2664" s="149"/>
      <c r="D2664" s="149" t="s">
        <v>3726</v>
      </c>
      <c r="E2664" s="340" t="s">
        <v>12033</v>
      </c>
      <c r="F2664" s="149" t="s">
        <v>3726</v>
      </c>
      <c r="G2664" s="149" t="s">
        <v>12034</v>
      </c>
      <c r="H2664" s="149" t="s">
        <v>12035</v>
      </c>
      <c r="I2664" s="149" t="s">
        <v>6245</v>
      </c>
      <c r="J2664" s="149" t="s">
        <v>12036</v>
      </c>
      <c r="K2664" s="149"/>
      <c r="L2664" s="149" t="s">
        <v>262</v>
      </c>
      <c r="M2664" s="149"/>
      <c r="N2664" s="149" t="s">
        <v>263</v>
      </c>
      <c r="O2664" s="149" t="s">
        <v>214</v>
      </c>
      <c r="P2664" s="149" t="s">
        <v>53</v>
      </c>
      <c r="Q2664" s="149"/>
      <c r="R2664" s="149" t="s">
        <v>956</v>
      </c>
      <c r="S2664" s="149" t="s">
        <v>5576</v>
      </c>
      <c r="T2664" s="149" t="s">
        <v>1046</v>
      </c>
      <c r="U2664" s="149" t="s">
        <v>267</v>
      </c>
      <c r="V2664" s="149"/>
      <c r="W2664" s="149"/>
      <c r="X2664" s="149" t="s">
        <v>268</v>
      </c>
      <c r="Y2664" s="149"/>
      <c r="Z2664" s="149"/>
      <c r="AA2664" s="149"/>
      <c r="AB2664" s="149" t="s">
        <v>269</v>
      </c>
      <c r="AC2664" s="149" t="s">
        <v>318</v>
      </c>
      <c r="AD2664" s="149" t="s">
        <v>1046</v>
      </c>
      <c r="AE2664" s="149" t="s">
        <v>271</v>
      </c>
      <c r="AF2664" s="149"/>
      <c r="AG2664" s="149" t="s">
        <v>1098</v>
      </c>
      <c r="AH2664" s="149" t="s">
        <v>273</v>
      </c>
      <c r="AI2664" s="158">
        <v>96</v>
      </c>
      <c r="AJ2664" s="149"/>
      <c r="AK2664" s="159" t="s">
        <v>274</v>
      </c>
      <c r="AL2664" s="159" t="s">
        <v>274</v>
      </c>
      <c r="AM2664" s="149" t="s">
        <v>274</v>
      </c>
      <c r="AN2664" s="160">
        <v>4</v>
      </c>
      <c r="AO2664" s="149"/>
      <c r="AP2664" s="149" t="s">
        <v>274</v>
      </c>
      <c r="AQ2664" s="149" t="s">
        <v>275</v>
      </c>
      <c r="AR2664" s="158">
        <v>1</v>
      </c>
      <c r="AS2664" s="149" t="s">
        <v>275</v>
      </c>
      <c r="AT2664" s="149" t="s">
        <v>276</v>
      </c>
      <c r="AU2664" s="161">
        <v>1</v>
      </c>
      <c r="AV2664" s="159">
        <v>4978.63</v>
      </c>
      <c r="AW2664" s="159">
        <v>199.15</v>
      </c>
      <c r="AX2664" s="149" t="s">
        <v>274</v>
      </c>
      <c r="AY2664" s="162">
        <v>0</v>
      </c>
      <c r="AZ2664" s="162" t="s">
        <v>274</v>
      </c>
      <c r="BA2664" s="162">
        <v>0</v>
      </c>
      <c r="BB2664" s="159">
        <v>4779.48</v>
      </c>
      <c r="BC2664" s="162" t="s">
        <v>274</v>
      </c>
      <c r="BD2664" s="162">
        <v>0</v>
      </c>
      <c r="BE2664" s="159">
        <v>199.15</v>
      </c>
      <c r="BF2664" s="159">
        <v>199.15</v>
      </c>
      <c r="BG2664" s="159">
        <v>4978.63</v>
      </c>
    </row>
    <row r="2665" ht="28.05" customHeight="1" spans="1:59">
      <c r="A2665" s="149"/>
      <c r="B2665" s="149"/>
      <c r="C2665" s="149"/>
      <c r="D2665" s="149" t="s">
        <v>3726</v>
      </c>
      <c r="E2665" s="340" t="s">
        <v>12037</v>
      </c>
      <c r="F2665" s="149" t="s">
        <v>3726</v>
      </c>
      <c r="G2665" s="149" t="s">
        <v>12038</v>
      </c>
      <c r="H2665" s="149" t="s">
        <v>11081</v>
      </c>
      <c r="I2665" s="149" t="s">
        <v>12039</v>
      </c>
      <c r="J2665" s="149" t="s">
        <v>12040</v>
      </c>
      <c r="K2665" s="149"/>
      <c r="L2665" s="149" t="s">
        <v>262</v>
      </c>
      <c r="M2665" s="149"/>
      <c r="N2665" s="149" t="s">
        <v>263</v>
      </c>
      <c r="O2665" s="149" t="s">
        <v>214</v>
      </c>
      <c r="P2665" s="149" t="s">
        <v>53</v>
      </c>
      <c r="Q2665" s="149"/>
      <c r="R2665" s="149" t="s">
        <v>11995</v>
      </c>
      <c r="S2665" s="149" t="s">
        <v>5746</v>
      </c>
      <c r="T2665" s="149" t="s">
        <v>1035</v>
      </c>
      <c r="U2665" s="149" t="s">
        <v>267</v>
      </c>
      <c r="V2665" s="149"/>
      <c r="W2665" s="149"/>
      <c r="X2665" s="149" t="s">
        <v>268</v>
      </c>
      <c r="Y2665" s="149"/>
      <c r="Z2665" s="149"/>
      <c r="AA2665" s="149"/>
      <c r="AB2665" s="149" t="s">
        <v>269</v>
      </c>
      <c r="AC2665" s="149" t="s">
        <v>318</v>
      </c>
      <c r="AD2665" s="149" t="s">
        <v>1035</v>
      </c>
      <c r="AE2665" s="149" t="s">
        <v>271</v>
      </c>
      <c r="AF2665" s="149"/>
      <c r="AG2665" s="149" t="s">
        <v>1098</v>
      </c>
      <c r="AH2665" s="149" t="s">
        <v>273</v>
      </c>
      <c r="AI2665" s="158">
        <v>96</v>
      </c>
      <c r="AJ2665" s="149"/>
      <c r="AK2665" s="159" t="s">
        <v>274</v>
      </c>
      <c r="AL2665" s="159" t="s">
        <v>274</v>
      </c>
      <c r="AM2665" s="149" t="s">
        <v>274</v>
      </c>
      <c r="AN2665" s="160">
        <v>4</v>
      </c>
      <c r="AO2665" s="149"/>
      <c r="AP2665" s="149" t="s">
        <v>274</v>
      </c>
      <c r="AQ2665" s="149" t="s">
        <v>275</v>
      </c>
      <c r="AR2665" s="158">
        <v>1</v>
      </c>
      <c r="AS2665" s="149" t="s">
        <v>275</v>
      </c>
      <c r="AT2665" s="149" t="s">
        <v>276</v>
      </c>
      <c r="AU2665" s="161">
        <v>1</v>
      </c>
      <c r="AV2665" s="159">
        <v>2435.9</v>
      </c>
      <c r="AW2665" s="159">
        <v>97.44</v>
      </c>
      <c r="AX2665" s="149" t="s">
        <v>274</v>
      </c>
      <c r="AY2665" s="162">
        <v>0</v>
      </c>
      <c r="AZ2665" s="162" t="s">
        <v>274</v>
      </c>
      <c r="BA2665" s="162">
        <v>0</v>
      </c>
      <c r="BB2665" s="159">
        <v>2338.46</v>
      </c>
      <c r="BC2665" s="162" t="s">
        <v>274</v>
      </c>
      <c r="BD2665" s="162">
        <v>0</v>
      </c>
      <c r="BE2665" s="159">
        <v>97.44</v>
      </c>
      <c r="BF2665" s="159">
        <v>97.44</v>
      </c>
      <c r="BG2665" s="159">
        <v>2435.9</v>
      </c>
    </row>
    <row r="2666" ht="28.05" customHeight="1" spans="1:59">
      <c r="A2666" s="149"/>
      <c r="B2666" s="149"/>
      <c r="C2666" s="149"/>
      <c r="D2666" s="149" t="s">
        <v>3726</v>
      </c>
      <c r="E2666" s="340" t="s">
        <v>12041</v>
      </c>
      <c r="F2666" s="149" t="s">
        <v>3726</v>
      </c>
      <c r="G2666" s="149" t="s">
        <v>12042</v>
      </c>
      <c r="H2666" s="149" t="s">
        <v>12035</v>
      </c>
      <c r="I2666" s="149" t="s">
        <v>6245</v>
      </c>
      <c r="J2666" s="149" t="s">
        <v>12043</v>
      </c>
      <c r="K2666" s="149"/>
      <c r="L2666" s="149" t="s">
        <v>262</v>
      </c>
      <c r="M2666" s="149"/>
      <c r="N2666" s="149" t="s">
        <v>263</v>
      </c>
      <c r="O2666" s="149" t="s">
        <v>214</v>
      </c>
      <c r="P2666" s="149" t="s">
        <v>53</v>
      </c>
      <c r="Q2666" s="149"/>
      <c r="R2666" s="149" t="s">
        <v>956</v>
      </c>
      <c r="S2666" s="149" t="s">
        <v>5576</v>
      </c>
      <c r="T2666" s="149" t="s">
        <v>1046</v>
      </c>
      <c r="U2666" s="149" t="s">
        <v>267</v>
      </c>
      <c r="V2666" s="149"/>
      <c r="W2666" s="149"/>
      <c r="X2666" s="149" t="s">
        <v>268</v>
      </c>
      <c r="Y2666" s="149"/>
      <c r="Z2666" s="149"/>
      <c r="AA2666" s="149"/>
      <c r="AB2666" s="149" t="s">
        <v>269</v>
      </c>
      <c r="AC2666" s="149" t="s">
        <v>318</v>
      </c>
      <c r="AD2666" s="149" t="s">
        <v>1046</v>
      </c>
      <c r="AE2666" s="149" t="s">
        <v>271</v>
      </c>
      <c r="AF2666" s="149"/>
      <c r="AG2666" s="149" t="s">
        <v>1098</v>
      </c>
      <c r="AH2666" s="149" t="s">
        <v>273</v>
      </c>
      <c r="AI2666" s="158">
        <v>96</v>
      </c>
      <c r="AJ2666" s="149"/>
      <c r="AK2666" s="159" t="s">
        <v>274</v>
      </c>
      <c r="AL2666" s="159" t="s">
        <v>274</v>
      </c>
      <c r="AM2666" s="149" t="s">
        <v>274</v>
      </c>
      <c r="AN2666" s="160">
        <v>4</v>
      </c>
      <c r="AO2666" s="149"/>
      <c r="AP2666" s="149" t="s">
        <v>274</v>
      </c>
      <c r="AQ2666" s="149" t="s">
        <v>275</v>
      </c>
      <c r="AR2666" s="158">
        <v>1</v>
      </c>
      <c r="AS2666" s="149" t="s">
        <v>275</v>
      </c>
      <c r="AT2666" s="149" t="s">
        <v>276</v>
      </c>
      <c r="AU2666" s="161">
        <v>1</v>
      </c>
      <c r="AV2666" s="159">
        <v>4978.63</v>
      </c>
      <c r="AW2666" s="159">
        <v>199.15</v>
      </c>
      <c r="AX2666" s="149" t="s">
        <v>274</v>
      </c>
      <c r="AY2666" s="162">
        <v>0</v>
      </c>
      <c r="AZ2666" s="162" t="s">
        <v>274</v>
      </c>
      <c r="BA2666" s="162">
        <v>0</v>
      </c>
      <c r="BB2666" s="159">
        <v>4779.48</v>
      </c>
      <c r="BC2666" s="162" t="s">
        <v>274</v>
      </c>
      <c r="BD2666" s="162">
        <v>0</v>
      </c>
      <c r="BE2666" s="159">
        <v>199.15</v>
      </c>
      <c r="BF2666" s="159">
        <v>199.15</v>
      </c>
      <c r="BG2666" s="159">
        <v>4978.63</v>
      </c>
    </row>
    <row r="2667" ht="28.05" customHeight="1" spans="1:59">
      <c r="A2667" s="149"/>
      <c r="B2667" s="149"/>
      <c r="C2667" s="149"/>
      <c r="D2667" s="149" t="s">
        <v>3726</v>
      </c>
      <c r="E2667" s="340" t="s">
        <v>12044</v>
      </c>
      <c r="F2667" s="149" t="s">
        <v>3726</v>
      </c>
      <c r="G2667" s="149" t="s">
        <v>12045</v>
      </c>
      <c r="H2667" s="149" t="s">
        <v>11918</v>
      </c>
      <c r="I2667" s="149" t="s">
        <v>12046</v>
      </c>
      <c r="J2667" s="149" t="s">
        <v>12047</v>
      </c>
      <c r="K2667" s="149"/>
      <c r="L2667" s="149" t="s">
        <v>287</v>
      </c>
      <c r="M2667" s="149"/>
      <c r="N2667" s="149" t="s">
        <v>263</v>
      </c>
      <c r="O2667" s="149" t="s">
        <v>214</v>
      </c>
      <c r="P2667" s="149" t="s">
        <v>53</v>
      </c>
      <c r="Q2667" s="149"/>
      <c r="R2667" s="149" t="s">
        <v>3921</v>
      </c>
      <c r="S2667" s="149" t="s">
        <v>4131</v>
      </c>
      <c r="T2667" s="149" t="s">
        <v>3699</v>
      </c>
      <c r="U2667" s="149" t="s">
        <v>267</v>
      </c>
      <c r="V2667" s="149"/>
      <c r="W2667" s="149"/>
      <c r="X2667" s="149" t="s">
        <v>336</v>
      </c>
      <c r="Y2667" s="149"/>
      <c r="Z2667" s="149"/>
      <c r="AA2667" s="149"/>
      <c r="AB2667" s="149" t="s">
        <v>269</v>
      </c>
      <c r="AC2667" s="149" t="s">
        <v>270</v>
      </c>
      <c r="AD2667" s="149" t="s">
        <v>3699</v>
      </c>
      <c r="AE2667" s="149" t="s">
        <v>271</v>
      </c>
      <c r="AF2667" s="149"/>
      <c r="AG2667" s="149" t="s">
        <v>1098</v>
      </c>
      <c r="AH2667" s="149" t="s">
        <v>273</v>
      </c>
      <c r="AI2667" s="158">
        <v>67</v>
      </c>
      <c r="AJ2667" s="149"/>
      <c r="AK2667" s="159" t="s">
        <v>274</v>
      </c>
      <c r="AL2667" s="159" t="s">
        <v>274</v>
      </c>
      <c r="AM2667" s="149" t="s">
        <v>274</v>
      </c>
      <c r="AN2667" s="160">
        <v>4</v>
      </c>
      <c r="AO2667" s="149"/>
      <c r="AP2667" s="149" t="s">
        <v>274</v>
      </c>
      <c r="AQ2667" s="149" t="s">
        <v>275</v>
      </c>
      <c r="AR2667" s="158">
        <v>1</v>
      </c>
      <c r="AS2667" s="149" t="s">
        <v>275</v>
      </c>
      <c r="AT2667" s="149" t="s">
        <v>276</v>
      </c>
      <c r="AU2667" s="161">
        <v>1</v>
      </c>
      <c r="AV2667" s="159">
        <v>16379.31</v>
      </c>
      <c r="AW2667" s="159">
        <v>655.17</v>
      </c>
      <c r="AX2667" s="149" t="s">
        <v>274</v>
      </c>
      <c r="AY2667" s="159">
        <v>168.76</v>
      </c>
      <c r="AZ2667" s="159">
        <v>168.76</v>
      </c>
      <c r="BA2667" s="159">
        <v>675.04</v>
      </c>
      <c r="BB2667" s="159">
        <v>10830.02</v>
      </c>
      <c r="BC2667" s="162" t="s">
        <v>274</v>
      </c>
      <c r="BD2667" s="162">
        <v>0</v>
      </c>
      <c r="BE2667" s="159">
        <v>5549.29</v>
      </c>
      <c r="BF2667" s="159">
        <v>5549.29</v>
      </c>
      <c r="BG2667" s="159">
        <v>16379.31</v>
      </c>
    </row>
    <row r="2668" ht="28.05" customHeight="1" spans="1:59">
      <c r="A2668" s="149"/>
      <c r="B2668" s="149"/>
      <c r="C2668" s="149"/>
      <c r="D2668" s="149" t="s">
        <v>3726</v>
      </c>
      <c r="E2668" s="340" t="s">
        <v>12048</v>
      </c>
      <c r="F2668" s="149" t="s">
        <v>3726</v>
      </c>
      <c r="G2668" s="149" t="s">
        <v>12049</v>
      </c>
      <c r="H2668" s="149" t="s">
        <v>11693</v>
      </c>
      <c r="I2668" s="149" t="s">
        <v>12050</v>
      </c>
      <c r="J2668" s="149" t="s">
        <v>12051</v>
      </c>
      <c r="K2668" s="149"/>
      <c r="L2668" s="149" t="s">
        <v>287</v>
      </c>
      <c r="M2668" s="149"/>
      <c r="N2668" s="149" t="s">
        <v>263</v>
      </c>
      <c r="O2668" s="149" t="s">
        <v>214</v>
      </c>
      <c r="P2668" s="149" t="s">
        <v>53</v>
      </c>
      <c r="Q2668" s="149"/>
      <c r="R2668" s="149" t="s">
        <v>12052</v>
      </c>
      <c r="S2668" s="149" t="s">
        <v>6852</v>
      </c>
      <c r="T2668" s="149" t="s">
        <v>414</v>
      </c>
      <c r="U2668" s="149" t="s">
        <v>267</v>
      </c>
      <c r="V2668" s="149"/>
      <c r="W2668" s="149"/>
      <c r="X2668" s="149" t="s">
        <v>336</v>
      </c>
      <c r="Y2668" s="149"/>
      <c r="Z2668" s="149"/>
      <c r="AA2668" s="149"/>
      <c r="AB2668" s="149" t="s">
        <v>269</v>
      </c>
      <c r="AC2668" s="149" t="s">
        <v>270</v>
      </c>
      <c r="AD2668" s="149" t="s">
        <v>414</v>
      </c>
      <c r="AE2668" s="149" t="s">
        <v>271</v>
      </c>
      <c r="AF2668" s="149"/>
      <c r="AG2668" s="149" t="s">
        <v>1098</v>
      </c>
      <c r="AH2668" s="149" t="s">
        <v>273</v>
      </c>
      <c r="AI2668" s="158">
        <v>21</v>
      </c>
      <c r="AJ2668" s="149"/>
      <c r="AK2668" s="159" t="s">
        <v>274</v>
      </c>
      <c r="AL2668" s="159" t="s">
        <v>274</v>
      </c>
      <c r="AM2668" s="149" t="s">
        <v>274</v>
      </c>
      <c r="AN2668" s="160">
        <v>4</v>
      </c>
      <c r="AO2668" s="149"/>
      <c r="AP2668" s="149" t="s">
        <v>274</v>
      </c>
      <c r="AQ2668" s="149" t="s">
        <v>275</v>
      </c>
      <c r="AR2668" s="158">
        <v>1</v>
      </c>
      <c r="AS2668" s="149" t="s">
        <v>275</v>
      </c>
      <c r="AT2668" s="149" t="s">
        <v>276</v>
      </c>
      <c r="AU2668" s="161">
        <v>1</v>
      </c>
      <c r="AV2668" s="159">
        <v>11061.95</v>
      </c>
      <c r="AW2668" s="159">
        <v>442.48</v>
      </c>
      <c r="AX2668" s="149" t="s">
        <v>274</v>
      </c>
      <c r="AY2668" s="159">
        <v>110.62</v>
      </c>
      <c r="AZ2668" s="159">
        <v>110.62</v>
      </c>
      <c r="BA2668" s="159">
        <v>442.48</v>
      </c>
      <c r="BB2668" s="159">
        <v>2323.02</v>
      </c>
      <c r="BC2668" s="162" t="s">
        <v>274</v>
      </c>
      <c r="BD2668" s="162">
        <v>0</v>
      </c>
      <c r="BE2668" s="159">
        <v>8738.93</v>
      </c>
      <c r="BF2668" s="159">
        <v>8738.93</v>
      </c>
      <c r="BG2668" s="159">
        <v>11061.95</v>
      </c>
    </row>
    <row r="2669" ht="28.05" customHeight="1" spans="1:59">
      <c r="A2669" s="149"/>
      <c r="B2669" s="149"/>
      <c r="C2669" s="149"/>
      <c r="D2669" s="149" t="s">
        <v>3726</v>
      </c>
      <c r="E2669" s="340" t="s">
        <v>12053</v>
      </c>
      <c r="F2669" s="149" t="s">
        <v>3726</v>
      </c>
      <c r="G2669" s="149" t="s">
        <v>12054</v>
      </c>
      <c r="H2669" s="149" t="s">
        <v>4476</v>
      </c>
      <c r="I2669" s="149" t="s">
        <v>4477</v>
      </c>
      <c r="J2669" s="149" t="s">
        <v>12055</v>
      </c>
      <c r="K2669" s="149"/>
      <c r="L2669" s="149" t="s">
        <v>262</v>
      </c>
      <c r="M2669" s="149"/>
      <c r="N2669" s="149" t="s">
        <v>263</v>
      </c>
      <c r="O2669" s="149" t="s">
        <v>214</v>
      </c>
      <c r="P2669" s="149" t="s">
        <v>53</v>
      </c>
      <c r="Q2669" s="149"/>
      <c r="R2669" s="149" t="s">
        <v>1090</v>
      </c>
      <c r="S2669" s="149" t="s">
        <v>4480</v>
      </c>
      <c r="T2669" s="149" t="s">
        <v>11900</v>
      </c>
      <c r="U2669" s="149" t="s">
        <v>267</v>
      </c>
      <c r="V2669" s="149"/>
      <c r="W2669" s="149"/>
      <c r="X2669" s="149" t="s">
        <v>336</v>
      </c>
      <c r="Y2669" s="149"/>
      <c r="Z2669" s="149"/>
      <c r="AA2669" s="149"/>
      <c r="AB2669" s="149" t="s">
        <v>269</v>
      </c>
      <c r="AC2669" s="149" t="s">
        <v>270</v>
      </c>
      <c r="AD2669" s="149" t="s">
        <v>11900</v>
      </c>
      <c r="AE2669" s="149" t="s">
        <v>271</v>
      </c>
      <c r="AF2669" s="149"/>
      <c r="AG2669" s="149" t="s">
        <v>1098</v>
      </c>
      <c r="AH2669" s="149" t="s">
        <v>273</v>
      </c>
      <c r="AI2669" s="158">
        <v>77</v>
      </c>
      <c r="AJ2669" s="149"/>
      <c r="AK2669" s="159" t="s">
        <v>274</v>
      </c>
      <c r="AL2669" s="159" t="s">
        <v>274</v>
      </c>
      <c r="AM2669" s="149" t="s">
        <v>274</v>
      </c>
      <c r="AN2669" s="160">
        <v>4</v>
      </c>
      <c r="AO2669" s="149"/>
      <c r="AP2669" s="149" t="s">
        <v>274</v>
      </c>
      <c r="AQ2669" s="149" t="s">
        <v>275</v>
      </c>
      <c r="AR2669" s="158">
        <v>1</v>
      </c>
      <c r="AS2669" s="149" t="s">
        <v>275</v>
      </c>
      <c r="AT2669" s="149" t="s">
        <v>276</v>
      </c>
      <c r="AU2669" s="161">
        <v>1</v>
      </c>
      <c r="AV2669" s="159">
        <v>17964.6</v>
      </c>
      <c r="AW2669" s="159">
        <v>718.58</v>
      </c>
      <c r="AX2669" s="149" t="s">
        <v>274</v>
      </c>
      <c r="AY2669" s="159">
        <v>187.45</v>
      </c>
      <c r="AZ2669" s="159">
        <v>187.45</v>
      </c>
      <c r="BA2669" s="159">
        <v>749.77</v>
      </c>
      <c r="BB2669" s="159">
        <v>13684.57</v>
      </c>
      <c r="BC2669" s="162" t="s">
        <v>274</v>
      </c>
      <c r="BD2669" s="162">
        <v>0</v>
      </c>
      <c r="BE2669" s="159">
        <v>4280.03</v>
      </c>
      <c r="BF2669" s="159">
        <v>4280.03</v>
      </c>
      <c r="BG2669" s="159">
        <v>17964.6</v>
      </c>
    </row>
    <row r="2670" ht="28.05" customHeight="1" spans="1:59">
      <c r="A2670" s="149"/>
      <c r="B2670" s="149"/>
      <c r="C2670" s="149"/>
      <c r="D2670" s="149" t="s">
        <v>3726</v>
      </c>
      <c r="E2670" s="340" t="s">
        <v>12056</v>
      </c>
      <c r="F2670" s="149" t="s">
        <v>3726</v>
      </c>
      <c r="G2670" s="149" t="s">
        <v>12057</v>
      </c>
      <c r="H2670" s="149" t="s">
        <v>11081</v>
      </c>
      <c r="I2670" s="149" t="s">
        <v>12058</v>
      </c>
      <c r="J2670" s="149" t="s">
        <v>12059</v>
      </c>
      <c r="K2670" s="149"/>
      <c r="L2670" s="149" t="s">
        <v>262</v>
      </c>
      <c r="M2670" s="149"/>
      <c r="N2670" s="149" t="s">
        <v>263</v>
      </c>
      <c r="O2670" s="149" t="s">
        <v>214</v>
      </c>
      <c r="P2670" s="149" t="s">
        <v>53</v>
      </c>
      <c r="Q2670" s="149"/>
      <c r="R2670" s="149" t="s">
        <v>11995</v>
      </c>
      <c r="S2670" s="149" t="s">
        <v>5746</v>
      </c>
      <c r="T2670" s="149" t="s">
        <v>1035</v>
      </c>
      <c r="U2670" s="149" t="s">
        <v>267</v>
      </c>
      <c r="V2670" s="149"/>
      <c r="W2670" s="149"/>
      <c r="X2670" s="149" t="s">
        <v>268</v>
      </c>
      <c r="Y2670" s="149"/>
      <c r="Z2670" s="149"/>
      <c r="AA2670" s="149"/>
      <c r="AB2670" s="149" t="s">
        <v>269</v>
      </c>
      <c r="AC2670" s="149" t="s">
        <v>318</v>
      </c>
      <c r="AD2670" s="149" t="s">
        <v>1035</v>
      </c>
      <c r="AE2670" s="149" t="s">
        <v>271</v>
      </c>
      <c r="AF2670" s="149"/>
      <c r="AG2670" s="149" t="s">
        <v>1098</v>
      </c>
      <c r="AH2670" s="149" t="s">
        <v>273</v>
      </c>
      <c r="AI2670" s="158">
        <v>96</v>
      </c>
      <c r="AJ2670" s="149"/>
      <c r="AK2670" s="159" t="s">
        <v>274</v>
      </c>
      <c r="AL2670" s="159" t="s">
        <v>274</v>
      </c>
      <c r="AM2670" s="149" t="s">
        <v>274</v>
      </c>
      <c r="AN2670" s="160">
        <v>4</v>
      </c>
      <c r="AO2670" s="149"/>
      <c r="AP2670" s="149" t="s">
        <v>274</v>
      </c>
      <c r="AQ2670" s="149" t="s">
        <v>275</v>
      </c>
      <c r="AR2670" s="158">
        <v>1</v>
      </c>
      <c r="AS2670" s="149" t="s">
        <v>275</v>
      </c>
      <c r="AT2670" s="149" t="s">
        <v>276</v>
      </c>
      <c r="AU2670" s="161">
        <v>1</v>
      </c>
      <c r="AV2670" s="159">
        <v>2008.55</v>
      </c>
      <c r="AW2670" s="159">
        <v>80.34</v>
      </c>
      <c r="AX2670" s="149" t="s">
        <v>274</v>
      </c>
      <c r="AY2670" s="162">
        <v>0</v>
      </c>
      <c r="AZ2670" s="162" t="s">
        <v>274</v>
      </c>
      <c r="BA2670" s="162">
        <v>0</v>
      </c>
      <c r="BB2670" s="159">
        <v>1928.21</v>
      </c>
      <c r="BC2670" s="162" t="s">
        <v>274</v>
      </c>
      <c r="BD2670" s="162">
        <v>0</v>
      </c>
      <c r="BE2670" s="159">
        <v>80.34</v>
      </c>
      <c r="BF2670" s="159">
        <v>80.34</v>
      </c>
      <c r="BG2670" s="159">
        <v>2008.55</v>
      </c>
    </row>
    <row r="2671" ht="28.05" customHeight="1" spans="1:59">
      <c r="A2671" s="149"/>
      <c r="B2671" s="149"/>
      <c r="C2671" s="149"/>
      <c r="D2671" s="149" t="s">
        <v>3726</v>
      </c>
      <c r="E2671" s="340" t="s">
        <v>12060</v>
      </c>
      <c r="F2671" s="149" t="s">
        <v>3726</v>
      </c>
      <c r="G2671" s="149" t="s">
        <v>12061</v>
      </c>
      <c r="H2671" s="149" t="s">
        <v>12035</v>
      </c>
      <c r="I2671" s="149" t="s">
        <v>6245</v>
      </c>
      <c r="J2671" s="149" t="s">
        <v>12062</v>
      </c>
      <c r="K2671" s="149"/>
      <c r="L2671" s="149" t="s">
        <v>262</v>
      </c>
      <c r="M2671" s="149"/>
      <c r="N2671" s="149" t="s">
        <v>263</v>
      </c>
      <c r="O2671" s="149" t="s">
        <v>214</v>
      </c>
      <c r="P2671" s="149" t="s">
        <v>53</v>
      </c>
      <c r="Q2671" s="149"/>
      <c r="R2671" s="149" t="s">
        <v>956</v>
      </c>
      <c r="S2671" s="149" t="s">
        <v>5576</v>
      </c>
      <c r="T2671" s="149" t="s">
        <v>1046</v>
      </c>
      <c r="U2671" s="149" t="s">
        <v>267</v>
      </c>
      <c r="V2671" s="149"/>
      <c r="W2671" s="149"/>
      <c r="X2671" s="149" t="s">
        <v>268</v>
      </c>
      <c r="Y2671" s="149"/>
      <c r="Z2671" s="149"/>
      <c r="AA2671" s="149"/>
      <c r="AB2671" s="149" t="s">
        <v>269</v>
      </c>
      <c r="AC2671" s="149" t="s">
        <v>318</v>
      </c>
      <c r="AD2671" s="149" t="s">
        <v>1046</v>
      </c>
      <c r="AE2671" s="149" t="s">
        <v>271</v>
      </c>
      <c r="AF2671" s="149"/>
      <c r="AG2671" s="149" t="s">
        <v>1098</v>
      </c>
      <c r="AH2671" s="149" t="s">
        <v>273</v>
      </c>
      <c r="AI2671" s="158">
        <v>96</v>
      </c>
      <c r="AJ2671" s="149"/>
      <c r="AK2671" s="159" t="s">
        <v>274</v>
      </c>
      <c r="AL2671" s="159" t="s">
        <v>274</v>
      </c>
      <c r="AM2671" s="149" t="s">
        <v>274</v>
      </c>
      <c r="AN2671" s="160">
        <v>4</v>
      </c>
      <c r="AO2671" s="149"/>
      <c r="AP2671" s="149" t="s">
        <v>274</v>
      </c>
      <c r="AQ2671" s="149" t="s">
        <v>275</v>
      </c>
      <c r="AR2671" s="158">
        <v>1</v>
      </c>
      <c r="AS2671" s="149" t="s">
        <v>275</v>
      </c>
      <c r="AT2671" s="149" t="s">
        <v>276</v>
      </c>
      <c r="AU2671" s="161">
        <v>1</v>
      </c>
      <c r="AV2671" s="159">
        <v>4978.63</v>
      </c>
      <c r="AW2671" s="159">
        <v>199.15</v>
      </c>
      <c r="AX2671" s="149" t="s">
        <v>274</v>
      </c>
      <c r="AY2671" s="162">
        <v>0</v>
      </c>
      <c r="AZ2671" s="162" t="s">
        <v>274</v>
      </c>
      <c r="BA2671" s="162">
        <v>0</v>
      </c>
      <c r="BB2671" s="159">
        <v>4779.48</v>
      </c>
      <c r="BC2671" s="162" t="s">
        <v>274</v>
      </c>
      <c r="BD2671" s="162">
        <v>0</v>
      </c>
      <c r="BE2671" s="159">
        <v>199.15</v>
      </c>
      <c r="BF2671" s="159">
        <v>199.15</v>
      </c>
      <c r="BG2671" s="159">
        <v>4978.63</v>
      </c>
    </row>
    <row r="2672" ht="28.05" customHeight="1" spans="1:59">
      <c r="A2672" s="149"/>
      <c r="B2672" s="149"/>
      <c r="C2672" s="149"/>
      <c r="D2672" s="149" t="s">
        <v>3726</v>
      </c>
      <c r="E2672" s="340" t="s">
        <v>12063</v>
      </c>
      <c r="F2672" s="149" t="s">
        <v>3726</v>
      </c>
      <c r="G2672" s="149" t="s">
        <v>12064</v>
      </c>
      <c r="H2672" s="149" t="s">
        <v>12035</v>
      </c>
      <c r="I2672" s="149" t="s">
        <v>6245</v>
      </c>
      <c r="J2672" s="149" t="s">
        <v>12065</v>
      </c>
      <c r="K2672" s="149"/>
      <c r="L2672" s="149" t="s">
        <v>262</v>
      </c>
      <c r="M2672" s="149"/>
      <c r="N2672" s="149" t="s">
        <v>263</v>
      </c>
      <c r="O2672" s="149" t="s">
        <v>214</v>
      </c>
      <c r="P2672" s="149" t="s">
        <v>53</v>
      </c>
      <c r="Q2672" s="149"/>
      <c r="R2672" s="149" t="s">
        <v>956</v>
      </c>
      <c r="S2672" s="149" t="s">
        <v>5576</v>
      </c>
      <c r="T2672" s="149" t="s">
        <v>1046</v>
      </c>
      <c r="U2672" s="149" t="s">
        <v>267</v>
      </c>
      <c r="V2672" s="149"/>
      <c r="W2672" s="149"/>
      <c r="X2672" s="149" t="s">
        <v>268</v>
      </c>
      <c r="Y2672" s="149"/>
      <c r="Z2672" s="149"/>
      <c r="AA2672" s="149"/>
      <c r="AB2672" s="149" t="s">
        <v>269</v>
      </c>
      <c r="AC2672" s="149" t="s">
        <v>318</v>
      </c>
      <c r="AD2672" s="149" t="s">
        <v>1046</v>
      </c>
      <c r="AE2672" s="149" t="s">
        <v>271</v>
      </c>
      <c r="AF2672" s="149"/>
      <c r="AG2672" s="149" t="s">
        <v>1098</v>
      </c>
      <c r="AH2672" s="149" t="s">
        <v>273</v>
      </c>
      <c r="AI2672" s="158">
        <v>96</v>
      </c>
      <c r="AJ2672" s="149"/>
      <c r="AK2672" s="159" t="s">
        <v>274</v>
      </c>
      <c r="AL2672" s="159" t="s">
        <v>274</v>
      </c>
      <c r="AM2672" s="149" t="s">
        <v>274</v>
      </c>
      <c r="AN2672" s="160">
        <v>4</v>
      </c>
      <c r="AO2672" s="149"/>
      <c r="AP2672" s="149" t="s">
        <v>274</v>
      </c>
      <c r="AQ2672" s="149" t="s">
        <v>275</v>
      </c>
      <c r="AR2672" s="158">
        <v>1</v>
      </c>
      <c r="AS2672" s="149" t="s">
        <v>275</v>
      </c>
      <c r="AT2672" s="149" t="s">
        <v>276</v>
      </c>
      <c r="AU2672" s="161">
        <v>1</v>
      </c>
      <c r="AV2672" s="159">
        <v>4978.63</v>
      </c>
      <c r="AW2672" s="159">
        <v>199.15</v>
      </c>
      <c r="AX2672" s="149" t="s">
        <v>274</v>
      </c>
      <c r="AY2672" s="162">
        <v>0</v>
      </c>
      <c r="AZ2672" s="162" t="s">
        <v>274</v>
      </c>
      <c r="BA2672" s="162">
        <v>0</v>
      </c>
      <c r="BB2672" s="159">
        <v>4779.48</v>
      </c>
      <c r="BC2672" s="162" t="s">
        <v>274</v>
      </c>
      <c r="BD2672" s="162">
        <v>0</v>
      </c>
      <c r="BE2672" s="159">
        <v>199.15</v>
      </c>
      <c r="BF2672" s="159">
        <v>199.15</v>
      </c>
      <c r="BG2672" s="159">
        <v>4978.63</v>
      </c>
    </row>
    <row r="2673" ht="28.05" customHeight="1" spans="1:59">
      <c r="A2673" s="149"/>
      <c r="B2673" s="149"/>
      <c r="C2673" s="149"/>
      <c r="D2673" s="149" t="s">
        <v>3726</v>
      </c>
      <c r="E2673" s="340" t="s">
        <v>12066</v>
      </c>
      <c r="F2673" s="149" t="s">
        <v>3726</v>
      </c>
      <c r="G2673" s="149" t="s">
        <v>12067</v>
      </c>
      <c r="H2673" s="149" t="s">
        <v>12035</v>
      </c>
      <c r="I2673" s="149" t="s">
        <v>6245</v>
      </c>
      <c r="J2673" s="149" t="s">
        <v>12068</v>
      </c>
      <c r="K2673" s="149"/>
      <c r="L2673" s="149" t="s">
        <v>262</v>
      </c>
      <c r="M2673" s="149"/>
      <c r="N2673" s="149" t="s">
        <v>263</v>
      </c>
      <c r="O2673" s="149" t="s">
        <v>214</v>
      </c>
      <c r="P2673" s="149" t="s">
        <v>53</v>
      </c>
      <c r="Q2673" s="149"/>
      <c r="R2673" s="149" t="s">
        <v>956</v>
      </c>
      <c r="S2673" s="149" t="s">
        <v>5576</v>
      </c>
      <c r="T2673" s="149" t="s">
        <v>1046</v>
      </c>
      <c r="U2673" s="149" t="s">
        <v>267</v>
      </c>
      <c r="V2673" s="149"/>
      <c r="W2673" s="149"/>
      <c r="X2673" s="149" t="s">
        <v>268</v>
      </c>
      <c r="Y2673" s="149"/>
      <c r="Z2673" s="149"/>
      <c r="AA2673" s="149"/>
      <c r="AB2673" s="149" t="s">
        <v>269</v>
      </c>
      <c r="AC2673" s="149" t="s">
        <v>318</v>
      </c>
      <c r="AD2673" s="149" t="s">
        <v>1046</v>
      </c>
      <c r="AE2673" s="149" t="s">
        <v>271</v>
      </c>
      <c r="AF2673" s="149"/>
      <c r="AG2673" s="149" t="s">
        <v>1098</v>
      </c>
      <c r="AH2673" s="149" t="s">
        <v>273</v>
      </c>
      <c r="AI2673" s="158">
        <v>96</v>
      </c>
      <c r="AJ2673" s="149"/>
      <c r="AK2673" s="159" t="s">
        <v>274</v>
      </c>
      <c r="AL2673" s="159" t="s">
        <v>274</v>
      </c>
      <c r="AM2673" s="149" t="s">
        <v>274</v>
      </c>
      <c r="AN2673" s="160">
        <v>4</v>
      </c>
      <c r="AO2673" s="149"/>
      <c r="AP2673" s="149" t="s">
        <v>274</v>
      </c>
      <c r="AQ2673" s="149" t="s">
        <v>275</v>
      </c>
      <c r="AR2673" s="158">
        <v>1</v>
      </c>
      <c r="AS2673" s="149" t="s">
        <v>275</v>
      </c>
      <c r="AT2673" s="149" t="s">
        <v>276</v>
      </c>
      <c r="AU2673" s="161">
        <v>1</v>
      </c>
      <c r="AV2673" s="159">
        <v>4978.65</v>
      </c>
      <c r="AW2673" s="159">
        <v>199.15</v>
      </c>
      <c r="AX2673" s="149" t="s">
        <v>274</v>
      </c>
      <c r="AY2673" s="162">
        <v>0</v>
      </c>
      <c r="AZ2673" s="162" t="s">
        <v>274</v>
      </c>
      <c r="BA2673" s="162">
        <v>0</v>
      </c>
      <c r="BB2673" s="159">
        <v>4779.5</v>
      </c>
      <c r="BC2673" s="162" t="s">
        <v>274</v>
      </c>
      <c r="BD2673" s="162">
        <v>0</v>
      </c>
      <c r="BE2673" s="159">
        <v>199.15</v>
      </c>
      <c r="BF2673" s="159">
        <v>199.15</v>
      </c>
      <c r="BG2673" s="159">
        <v>4978.65</v>
      </c>
    </row>
    <row r="2674" ht="28.05" customHeight="1" spans="1:59">
      <c r="A2674" s="149"/>
      <c r="B2674" s="149"/>
      <c r="C2674" s="149"/>
      <c r="D2674" s="149" t="s">
        <v>3726</v>
      </c>
      <c r="E2674" s="340" t="s">
        <v>12069</v>
      </c>
      <c r="F2674" s="149" t="s">
        <v>3726</v>
      </c>
      <c r="G2674" s="149" t="s">
        <v>12070</v>
      </c>
      <c r="H2674" s="149" t="s">
        <v>11693</v>
      </c>
      <c r="I2674" s="149" t="s">
        <v>12050</v>
      </c>
      <c r="J2674" s="149" t="s">
        <v>12071</v>
      </c>
      <c r="K2674" s="149"/>
      <c r="L2674" s="149" t="s">
        <v>287</v>
      </c>
      <c r="M2674" s="149"/>
      <c r="N2674" s="149" t="s">
        <v>263</v>
      </c>
      <c r="O2674" s="149" t="s">
        <v>214</v>
      </c>
      <c r="P2674" s="149" t="s">
        <v>53</v>
      </c>
      <c r="Q2674" s="149"/>
      <c r="R2674" s="149" t="s">
        <v>12072</v>
      </c>
      <c r="S2674" s="149" t="s">
        <v>6852</v>
      </c>
      <c r="T2674" s="149" t="s">
        <v>414</v>
      </c>
      <c r="U2674" s="149" t="s">
        <v>267</v>
      </c>
      <c r="V2674" s="149"/>
      <c r="W2674" s="149"/>
      <c r="X2674" s="149" t="s">
        <v>336</v>
      </c>
      <c r="Y2674" s="149"/>
      <c r="Z2674" s="149"/>
      <c r="AA2674" s="149"/>
      <c r="AB2674" s="149" t="s">
        <v>269</v>
      </c>
      <c r="AC2674" s="149" t="s">
        <v>270</v>
      </c>
      <c r="AD2674" s="149" t="s">
        <v>414</v>
      </c>
      <c r="AE2674" s="149" t="s">
        <v>271</v>
      </c>
      <c r="AF2674" s="149"/>
      <c r="AG2674" s="149" t="s">
        <v>1098</v>
      </c>
      <c r="AH2674" s="149" t="s">
        <v>273</v>
      </c>
      <c r="AI2674" s="158">
        <v>21</v>
      </c>
      <c r="AJ2674" s="149"/>
      <c r="AK2674" s="159" t="s">
        <v>274</v>
      </c>
      <c r="AL2674" s="159" t="s">
        <v>274</v>
      </c>
      <c r="AM2674" s="149" t="s">
        <v>274</v>
      </c>
      <c r="AN2674" s="160">
        <v>4</v>
      </c>
      <c r="AO2674" s="149"/>
      <c r="AP2674" s="149" t="s">
        <v>274</v>
      </c>
      <c r="AQ2674" s="149" t="s">
        <v>275</v>
      </c>
      <c r="AR2674" s="158">
        <v>1</v>
      </c>
      <c r="AS2674" s="149" t="s">
        <v>275</v>
      </c>
      <c r="AT2674" s="149" t="s">
        <v>276</v>
      </c>
      <c r="AU2674" s="161">
        <v>1</v>
      </c>
      <c r="AV2674" s="159">
        <v>11061.95</v>
      </c>
      <c r="AW2674" s="159">
        <v>442.48</v>
      </c>
      <c r="AX2674" s="149" t="s">
        <v>274</v>
      </c>
      <c r="AY2674" s="159">
        <v>110.62</v>
      </c>
      <c r="AZ2674" s="159">
        <v>110.62</v>
      </c>
      <c r="BA2674" s="159">
        <v>442.48</v>
      </c>
      <c r="BB2674" s="159">
        <v>2323.02</v>
      </c>
      <c r="BC2674" s="162" t="s">
        <v>274</v>
      </c>
      <c r="BD2674" s="162">
        <v>0</v>
      </c>
      <c r="BE2674" s="159">
        <v>8738.93</v>
      </c>
      <c r="BF2674" s="159">
        <v>8738.93</v>
      </c>
      <c r="BG2674" s="159">
        <v>11061.95</v>
      </c>
    </row>
    <row r="2675" ht="28.05" customHeight="1" spans="1:59">
      <c r="A2675" s="149"/>
      <c r="B2675" s="149"/>
      <c r="C2675" s="149"/>
      <c r="D2675" s="149" t="s">
        <v>3726</v>
      </c>
      <c r="E2675" s="340" t="s">
        <v>12073</v>
      </c>
      <c r="F2675" s="149" t="s">
        <v>3726</v>
      </c>
      <c r="G2675" s="149" t="s">
        <v>12074</v>
      </c>
      <c r="H2675" s="149" t="s">
        <v>12075</v>
      </c>
      <c r="I2675" s="149" t="s">
        <v>12076</v>
      </c>
      <c r="J2675" s="149" t="s">
        <v>12077</v>
      </c>
      <c r="K2675" s="149"/>
      <c r="L2675" s="149" t="s">
        <v>262</v>
      </c>
      <c r="M2675" s="149"/>
      <c r="N2675" s="149" t="s">
        <v>263</v>
      </c>
      <c r="O2675" s="149" t="s">
        <v>214</v>
      </c>
      <c r="P2675" s="149" t="s">
        <v>53</v>
      </c>
      <c r="Q2675" s="149"/>
      <c r="R2675" s="149" t="s">
        <v>956</v>
      </c>
      <c r="S2675" s="149" t="s">
        <v>4683</v>
      </c>
      <c r="T2675" s="149" t="s">
        <v>1046</v>
      </c>
      <c r="U2675" s="149" t="s">
        <v>267</v>
      </c>
      <c r="V2675" s="149"/>
      <c r="W2675" s="149"/>
      <c r="X2675" s="149" t="s">
        <v>268</v>
      </c>
      <c r="Y2675" s="149"/>
      <c r="Z2675" s="149"/>
      <c r="AA2675" s="149"/>
      <c r="AB2675" s="149" t="s">
        <v>269</v>
      </c>
      <c r="AC2675" s="149" t="s">
        <v>318</v>
      </c>
      <c r="AD2675" s="149" t="s">
        <v>1046</v>
      </c>
      <c r="AE2675" s="149" t="s">
        <v>271</v>
      </c>
      <c r="AF2675" s="149"/>
      <c r="AG2675" s="149" t="s">
        <v>1098</v>
      </c>
      <c r="AH2675" s="149" t="s">
        <v>273</v>
      </c>
      <c r="AI2675" s="158">
        <v>96</v>
      </c>
      <c r="AJ2675" s="149"/>
      <c r="AK2675" s="159" t="s">
        <v>274</v>
      </c>
      <c r="AL2675" s="159" t="s">
        <v>274</v>
      </c>
      <c r="AM2675" s="149" t="s">
        <v>274</v>
      </c>
      <c r="AN2675" s="160">
        <v>4</v>
      </c>
      <c r="AO2675" s="149"/>
      <c r="AP2675" s="149" t="s">
        <v>274</v>
      </c>
      <c r="AQ2675" s="149" t="s">
        <v>275</v>
      </c>
      <c r="AR2675" s="158">
        <v>1</v>
      </c>
      <c r="AS2675" s="149" t="s">
        <v>275</v>
      </c>
      <c r="AT2675" s="149" t="s">
        <v>276</v>
      </c>
      <c r="AU2675" s="161">
        <v>1</v>
      </c>
      <c r="AV2675" s="159">
        <v>7350.43</v>
      </c>
      <c r="AW2675" s="159">
        <v>294.02</v>
      </c>
      <c r="AX2675" s="149" t="s">
        <v>274</v>
      </c>
      <c r="AY2675" s="162">
        <v>0</v>
      </c>
      <c r="AZ2675" s="162" t="s">
        <v>274</v>
      </c>
      <c r="BA2675" s="162">
        <v>0</v>
      </c>
      <c r="BB2675" s="159">
        <v>7056.41</v>
      </c>
      <c r="BC2675" s="162" t="s">
        <v>274</v>
      </c>
      <c r="BD2675" s="162">
        <v>0</v>
      </c>
      <c r="BE2675" s="159">
        <v>294.02</v>
      </c>
      <c r="BF2675" s="159">
        <v>294.02</v>
      </c>
      <c r="BG2675" s="159">
        <v>7350.43</v>
      </c>
    </row>
    <row r="2676" ht="28.05" customHeight="1" spans="1:59">
      <c r="A2676" s="149"/>
      <c r="B2676" s="149"/>
      <c r="C2676" s="149"/>
      <c r="D2676" s="149" t="s">
        <v>3726</v>
      </c>
      <c r="E2676" s="340" t="s">
        <v>12078</v>
      </c>
      <c r="F2676" s="149" t="s">
        <v>3726</v>
      </c>
      <c r="G2676" s="149" t="s">
        <v>12079</v>
      </c>
      <c r="H2676" s="149" t="s">
        <v>11918</v>
      </c>
      <c r="I2676" s="149" t="s">
        <v>12080</v>
      </c>
      <c r="J2676" s="149" t="s">
        <v>12081</v>
      </c>
      <c r="K2676" s="149"/>
      <c r="L2676" s="149" t="s">
        <v>287</v>
      </c>
      <c r="M2676" s="149"/>
      <c r="N2676" s="149" t="s">
        <v>263</v>
      </c>
      <c r="O2676" s="149" t="s">
        <v>214</v>
      </c>
      <c r="P2676" s="149" t="s">
        <v>53</v>
      </c>
      <c r="Q2676" s="149"/>
      <c r="R2676" s="149" t="s">
        <v>3921</v>
      </c>
      <c r="S2676" s="149" t="s">
        <v>4131</v>
      </c>
      <c r="T2676" s="149" t="s">
        <v>3699</v>
      </c>
      <c r="U2676" s="149" t="s">
        <v>267</v>
      </c>
      <c r="V2676" s="149"/>
      <c r="W2676" s="149"/>
      <c r="X2676" s="149" t="s">
        <v>336</v>
      </c>
      <c r="Y2676" s="149"/>
      <c r="Z2676" s="149"/>
      <c r="AA2676" s="149"/>
      <c r="AB2676" s="149" t="s">
        <v>269</v>
      </c>
      <c r="AC2676" s="149" t="s">
        <v>270</v>
      </c>
      <c r="AD2676" s="149" t="s">
        <v>3699</v>
      </c>
      <c r="AE2676" s="149" t="s">
        <v>271</v>
      </c>
      <c r="AF2676" s="149"/>
      <c r="AG2676" s="149" t="s">
        <v>1098</v>
      </c>
      <c r="AH2676" s="149" t="s">
        <v>273</v>
      </c>
      <c r="AI2676" s="158">
        <v>67</v>
      </c>
      <c r="AJ2676" s="149"/>
      <c r="AK2676" s="159" t="s">
        <v>274</v>
      </c>
      <c r="AL2676" s="159" t="s">
        <v>274</v>
      </c>
      <c r="AM2676" s="149" t="s">
        <v>274</v>
      </c>
      <c r="AN2676" s="160">
        <v>4</v>
      </c>
      <c r="AO2676" s="149"/>
      <c r="AP2676" s="149" t="s">
        <v>274</v>
      </c>
      <c r="AQ2676" s="149" t="s">
        <v>275</v>
      </c>
      <c r="AR2676" s="158">
        <v>1</v>
      </c>
      <c r="AS2676" s="149" t="s">
        <v>275</v>
      </c>
      <c r="AT2676" s="149" t="s">
        <v>276</v>
      </c>
      <c r="AU2676" s="161">
        <v>1</v>
      </c>
      <c r="AV2676" s="159">
        <v>16379.31</v>
      </c>
      <c r="AW2676" s="159">
        <v>655.17</v>
      </c>
      <c r="AX2676" s="149" t="s">
        <v>274</v>
      </c>
      <c r="AY2676" s="159">
        <v>168.76</v>
      </c>
      <c r="AZ2676" s="159">
        <v>168.76</v>
      </c>
      <c r="BA2676" s="159">
        <v>675.04</v>
      </c>
      <c r="BB2676" s="159">
        <v>10830.02</v>
      </c>
      <c r="BC2676" s="162" t="s">
        <v>274</v>
      </c>
      <c r="BD2676" s="162">
        <v>0</v>
      </c>
      <c r="BE2676" s="159">
        <v>5549.29</v>
      </c>
      <c r="BF2676" s="159">
        <v>5549.29</v>
      </c>
      <c r="BG2676" s="159">
        <v>16379.31</v>
      </c>
    </row>
    <row r="2677" ht="28.05" customHeight="1" spans="1:59">
      <c r="A2677" s="149"/>
      <c r="B2677" s="149"/>
      <c r="C2677" s="149"/>
      <c r="D2677" s="149" t="s">
        <v>3726</v>
      </c>
      <c r="E2677" s="340" t="s">
        <v>12082</v>
      </c>
      <c r="F2677" s="149" t="s">
        <v>3726</v>
      </c>
      <c r="G2677" s="149" t="s">
        <v>12083</v>
      </c>
      <c r="H2677" s="149" t="s">
        <v>12075</v>
      </c>
      <c r="I2677" s="149" t="s">
        <v>12076</v>
      </c>
      <c r="J2677" s="149" t="s">
        <v>12084</v>
      </c>
      <c r="K2677" s="149"/>
      <c r="L2677" s="149" t="s">
        <v>262</v>
      </c>
      <c r="M2677" s="149"/>
      <c r="N2677" s="149" t="s">
        <v>263</v>
      </c>
      <c r="O2677" s="149" t="s">
        <v>214</v>
      </c>
      <c r="P2677" s="149" t="s">
        <v>53</v>
      </c>
      <c r="Q2677" s="149"/>
      <c r="R2677" s="149" t="s">
        <v>956</v>
      </c>
      <c r="S2677" s="149" t="s">
        <v>4683</v>
      </c>
      <c r="T2677" s="149" t="s">
        <v>1046</v>
      </c>
      <c r="U2677" s="149" t="s">
        <v>267</v>
      </c>
      <c r="V2677" s="149"/>
      <c r="W2677" s="149"/>
      <c r="X2677" s="149" t="s">
        <v>268</v>
      </c>
      <c r="Y2677" s="149"/>
      <c r="Z2677" s="149"/>
      <c r="AA2677" s="149"/>
      <c r="AB2677" s="149" t="s">
        <v>269</v>
      </c>
      <c r="AC2677" s="149" t="s">
        <v>318</v>
      </c>
      <c r="AD2677" s="149" t="s">
        <v>1046</v>
      </c>
      <c r="AE2677" s="149" t="s">
        <v>271</v>
      </c>
      <c r="AF2677" s="149"/>
      <c r="AG2677" s="149" t="s">
        <v>1098</v>
      </c>
      <c r="AH2677" s="149" t="s">
        <v>273</v>
      </c>
      <c r="AI2677" s="158">
        <v>96</v>
      </c>
      <c r="AJ2677" s="149"/>
      <c r="AK2677" s="159" t="s">
        <v>274</v>
      </c>
      <c r="AL2677" s="159" t="s">
        <v>274</v>
      </c>
      <c r="AM2677" s="149" t="s">
        <v>274</v>
      </c>
      <c r="AN2677" s="160">
        <v>4</v>
      </c>
      <c r="AO2677" s="149"/>
      <c r="AP2677" s="149" t="s">
        <v>274</v>
      </c>
      <c r="AQ2677" s="149" t="s">
        <v>275</v>
      </c>
      <c r="AR2677" s="158">
        <v>1</v>
      </c>
      <c r="AS2677" s="149" t="s">
        <v>275</v>
      </c>
      <c r="AT2677" s="149" t="s">
        <v>276</v>
      </c>
      <c r="AU2677" s="161">
        <v>1</v>
      </c>
      <c r="AV2677" s="159">
        <v>7350.43</v>
      </c>
      <c r="AW2677" s="159">
        <v>294.02</v>
      </c>
      <c r="AX2677" s="149" t="s">
        <v>274</v>
      </c>
      <c r="AY2677" s="162">
        <v>0</v>
      </c>
      <c r="AZ2677" s="162" t="s">
        <v>274</v>
      </c>
      <c r="BA2677" s="162">
        <v>0</v>
      </c>
      <c r="BB2677" s="159">
        <v>7056.41</v>
      </c>
      <c r="BC2677" s="162" t="s">
        <v>274</v>
      </c>
      <c r="BD2677" s="162">
        <v>0</v>
      </c>
      <c r="BE2677" s="159">
        <v>294.02</v>
      </c>
      <c r="BF2677" s="159">
        <v>294.02</v>
      </c>
      <c r="BG2677" s="159">
        <v>7350.43</v>
      </c>
    </row>
    <row r="2678" ht="28.05" customHeight="1" spans="1:59">
      <c r="A2678" s="149"/>
      <c r="B2678" s="149"/>
      <c r="C2678" s="149"/>
      <c r="D2678" s="149" t="s">
        <v>3726</v>
      </c>
      <c r="E2678" s="340" t="s">
        <v>12085</v>
      </c>
      <c r="F2678" s="149" t="s">
        <v>3726</v>
      </c>
      <c r="G2678" s="149" t="s">
        <v>12086</v>
      </c>
      <c r="H2678" s="149" t="s">
        <v>12087</v>
      </c>
      <c r="I2678" s="149"/>
      <c r="J2678" s="149" t="s">
        <v>12088</v>
      </c>
      <c r="K2678" s="149"/>
      <c r="L2678" s="149" t="s">
        <v>262</v>
      </c>
      <c r="M2678" s="149"/>
      <c r="N2678" s="149" t="s">
        <v>263</v>
      </c>
      <c r="O2678" s="149" t="s">
        <v>214</v>
      </c>
      <c r="P2678" s="149" t="s">
        <v>53</v>
      </c>
      <c r="Q2678" s="149"/>
      <c r="R2678" s="149" t="s">
        <v>4652</v>
      </c>
      <c r="S2678" s="149" t="s">
        <v>7545</v>
      </c>
      <c r="T2678" s="149" t="s">
        <v>11900</v>
      </c>
      <c r="U2678" s="149" t="s">
        <v>267</v>
      </c>
      <c r="V2678" s="149"/>
      <c r="W2678" s="149"/>
      <c r="X2678" s="149" t="s">
        <v>336</v>
      </c>
      <c r="Y2678" s="149"/>
      <c r="Z2678" s="149"/>
      <c r="AA2678" s="149"/>
      <c r="AB2678" s="149" t="s">
        <v>269</v>
      </c>
      <c r="AC2678" s="149" t="s">
        <v>270</v>
      </c>
      <c r="AD2678" s="149" t="s">
        <v>11900</v>
      </c>
      <c r="AE2678" s="149" t="s">
        <v>271</v>
      </c>
      <c r="AF2678" s="149"/>
      <c r="AG2678" s="149" t="s">
        <v>1098</v>
      </c>
      <c r="AH2678" s="149" t="s">
        <v>273</v>
      </c>
      <c r="AI2678" s="158">
        <v>77</v>
      </c>
      <c r="AJ2678" s="149"/>
      <c r="AK2678" s="159" t="s">
        <v>274</v>
      </c>
      <c r="AL2678" s="159" t="s">
        <v>274</v>
      </c>
      <c r="AM2678" s="149" t="s">
        <v>274</v>
      </c>
      <c r="AN2678" s="160">
        <v>4</v>
      </c>
      <c r="AO2678" s="149"/>
      <c r="AP2678" s="149" t="s">
        <v>274</v>
      </c>
      <c r="AQ2678" s="149" t="s">
        <v>275</v>
      </c>
      <c r="AR2678" s="158">
        <v>1</v>
      </c>
      <c r="AS2678" s="149" t="s">
        <v>275</v>
      </c>
      <c r="AT2678" s="149" t="s">
        <v>276</v>
      </c>
      <c r="AU2678" s="161">
        <v>1</v>
      </c>
      <c r="AV2678" s="159">
        <v>6917.41</v>
      </c>
      <c r="AW2678" s="159">
        <v>276.7</v>
      </c>
      <c r="AX2678" s="149" t="s">
        <v>274</v>
      </c>
      <c r="AY2678" s="159">
        <v>72.2</v>
      </c>
      <c r="AZ2678" s="159">
        <v>72.2</v>
      </c>
      <c r="BA2678" s="159">
        <v>288.77</v>
      </c>
      <c r="BB2678" s="159">
        <v>5269.01</v>
      </c>
      <c r="BC2678" s="162" t="s">
        <v>274</v>
      </c>
      <c r="BD2678" s="162">
        <v>0</v>
      </c>
      <c r="BE2678" s="159">
        <v>1648.4</v>
      </c>
      <c r="BF2678" s="159">
        <v>1648.4</v>
      </c>
      <c r="BG2678" s="159">
        <v>6917.41</v>
      </c>
    </row>
    <row r="2679" ht="28.05" customHeight="1" spans="1:59">
      <c r="A2679" s="149"/>
      <c r="B2679" s="149"/>
      <c r="C2679" s="149"/>
      <c r="D2679" s="149" t="s">
        <v>3726</v>
      </c>
      <c r="E2679" s="340" t="s">
        <v>12089</v>
      </c>
      <c r="F2679" s="149" t="s">
        <v>3726</v>
      </c>
      <c r="G2679" s="149" t="s">
        <v>12090</v>
      </c>
      <c r="H2679" s="149" t="s">
        <v>11081</v>
      </c>
      <c r="I2679" s="149" t="s">
        <v>12091</v>
      </c>
      <c r="J2679" s="149" t="s">
        <v>12092</v>
      </c>
      <c r="K2679" s="149"/>
      <c r="L2679" s="149" t="s">
        <v>262</v>
      </c>
      <c r="M2679" s="149"/>
      <c r="N2679" s="149" t="s">
        <v>263</v>
      </c>
      <c r="O2679" s="149" t="s">
        <v>214</v>
      </c>
      <c r="P2679" s="149" t="s">
        <v>53</v>
      </c>
      <c r="Q2679" s="149"/>
      <c r="R2679" s="149" t="s">
        <v>11995</v>
      </c>
      <c r="S2679" s="149" t="s">
        <v>5746</v>
      </c>
      <c r="T2679" s="149" t="s">
        <v>1035</v>
      </c>
      <c r="U2679" s="149" t="s">
        <v>267</v>
      </c>
      <c r="V2679" s="149"/>
      <c r="W2679" s="149"/>
      <c r="X2679" s="149" t="s">
        <v>268</v>
      </c>
      <c r="Y2679" s="149"/>
      <c r="Z2679" s="149"/>
      <c r="AA2679" s="149"/>
      <c r="AB2679" s="149" t="s">
        <v>269</v>
      </c>
      <c r="AC2679" s="149" t="s">
        <v>318</v>
      </c>
      <c r="AD2679" s="149" t="s">
        <v>1035</v>
      </c>
      <c r="AE2679" s="149" t="s">
        <v>271</v>
      </c>
      <c r="AF2679" s="149"/>
      <c r="AG2679" s="149" t="s">
        <v>1098</v>
      </c>
      <c r="AH2679" s="149" t="s">
        <v>273</v>
      </c>
      <c r="AI2679" s="158">
        <v>96</v>
      </c>
      <c r="AJ2679" s="149"/>
      <c r="AK2679" s="159" t="s">
        <v>274</v>
      </c>
      <c r="AL2679" s="159" t="s">
        <v>274</v>
      </c>
      <c r="AM2679" s="149" t="s">
        <v>274</v>
      </c>
      <c r="AN2679" s="160">
        <v>4</v>
      </c>
      <c r="AO2679" s="149"/>
      <c r="AP2679" s="149" t="s">
        <v>274</v>
      </c>
      <c r="AQ2679" s="149" t="s">
        <v>275</v>
      </c>
      <c r="AR2679" s="158">
        <v>1</v>
      </c>
      <c r="AS2679" s="149" t="s">
        <v>275</v>
      </c>
      <c r="AT2679" s="149" t="s">
        <v>276</v>
      </c>
      <c r="AU2679" s="161">
        <v>1</v>
      </c>
      <c r="AV2679" s="159">
        <v>2000</v>
      </c>
      <c r="AW2679" s="159">
        <v>80</v>
      </c>
      <c r="AX2679" s="149" t="s">
        <v>274</v>
      </c>
      <c r="AY2679" s="162">
        <v>0</v>
      </c>
      <c r="AZ2679" s="162" t="s">
        <v>274</v>
      </c>
      <c r="BA2679" s="162">
        <v>0</v>
      </c>
      <c r="BB2679" s="159">
        <v>1920</v>
      </c>
      <c r="BC2679" s="162" t="s">
        <v>274</v>
      </c>
      <c r="BD2679" s="162">
        <v>0</v>
      </c>
      <c r="BE2679" s="159">
        <v>80</v>
      </c>
      <c r="BF2679" s="159">
        <v>80</v>
      </c>
      <c r="BG2679" s="159">
        <v>2000</v>
      </c>
    </row>
    <row r="2680" ht="28.05" customHeight="1" spans="1:59">
      <c r="A2680" s="149"/>
      <c r="B2680" s="149"/>
      <c r="C2680" s="149"/>
      <c r="D2680" s="149" t="s">
        <v>3726</v>
      </c>
      <c r="E2680" s="340" t="s">
        <v>12093</v>
      </c>
      <c r="F2680" s="149" t="s">
        <v>3726</v>
      </c>
      <c r="G2680" s="149" t="s">
        <v>12094</v>
      </c>
      <c r="H2680" s="149" t="s">
        <v>11693</v>
      </c>
      <c r="I2680" s="149" t="s">
        <v>12050</v>
      </c>
      <c r="J2680" s="149" t="s">
        <v>12095</v>
      </c>
      <c r="K2680" s="149"/>
      <c r="L2680" s="149" t="s">
        <v>287</v>
      </c>
      <c r="M2680" s="149"/>
      <c r="N2680" s="149" t="s">
        <v>263</v>
      </c>
      <c r="O2680" s="149" t="s">
        <v>214</v>
      </c>
      <c r="P2680" s="149" t="s">
        <v>53</v>
      </c>
      <c r="Q2680" s="149"/>
      <c r="R2680" s="149" t="s">
        <v>12096</v>
      </c>
      <c r="S2680" s="149" t="s">
        <v>6852</v>
      </c>
      <c r="T2680" s="149" t="s">
        <v>414</v>
      </c>
      <c r="U2680" s="149" t="s">
        <v>267</v>
      </c>
      <c r="V2680" s="149"/>
      <c r="W2680" s="149"/>
      <c r="X2680" s="149" t="s">
        <v>336</v>
      </c>
      <c r="Y2680" s="149"/>
      <c r="Z2680" s="149"/>
      <c r="AA2680" s="149"/>
      <c r="AB2680" s="149" t="s">
        <v>269</v>
      </c>
      <c r="AC2680" s="149" t="s">
        <v>270</v>
      </c>
      <c r="AD2680" s="149" t="s">
        <v>414</v>
      </c>
      <c r="AE2680" s="149" t="s">
        <v>271</v>
      </c>
      <c r="AF2680" s="149"/>
      <c r="AG2680" s="149" t="s">
        <v>1098</v>
      </c>
      <c r="AH2680" s="149" t="s">
        <v>273</v>
      </c>
      <c r="AI2680" s="158">
        <v>21</v>
      </c>
      <c r="AJ2680" s="149"/>
      <c r="AK2680" s="159" t="s">
        <v>274</v>
      </c>
      <c r="AL2680" s="159" t="s">
        <v>274</v>
      </c>
      <c r="AM2680" s="149" t="s">
        <v>274</v>
      </c>
      <c r="AN2680" s="160">
        <v>4</v>
      </c>
      <c r="AO2680" s="149"/>
      <c r="AP2680" s="149" t="s">
        <v>274</v>
      </c>
      <c r="AQ2680" s="149" t="s">
        <v>275</v>
      </c>
      <c r="AR2680" s="158">
        <v>1</v>
      </c>
      <c r="AS2680" s="149" t="s">
        <v>275</v>
      </c>
      <c r="AT2680" s="149" t="s">
        <v>276</v>
      </c>
      <c r="AU2680" s="161">
        <v>1</v>
      </c>
      <c r="AV2680" s="159">
        <v>11061.95</v>
      </c>
      <c r="AW2680" s="159">
        <v>442.48</v>
      </c>
      <c r="AX2680" s="149" t="s">
        <v>274</v>
      </c>
      <c r="AY2680" s="159">
        <v>110.62</v>
      </c>
      <c r="AZ2680" s="159">
        <v>110.62</v>
      </c>
      <c r="BA2680" s="159">
        <v>442.48</v>
      </c>
      <c r="BB2680" s="159">
        <v>2323.02</v>
      </c>
      <c r="BC2680" s="162" t="s">
        <v>274</v>
      </c>
      <c r="BD2680" s="162">
        <v>0</v>
      </c>
      <c r="BE2680" s="159">
        <v>8738.93</v>
      </c>
      <c r="BF2680" s="159">
        <v>8738.93</v>
      </c>
      <c r="BG2680" s="159">
        <v>11061.95</v>
      </c>
    </row>
    <row r="2681" ht="28.05" customHeight="1" spans="1:59">
      <c r="A2681" s="149"/>
      <c r="B2681" s="149"/>
      <c r="C2681" s="149"/>
      <c r="D2681" s="149" t="s">
        <v>3726</v>
      </c>
      <c r="E2681" s="340" t="s">
        <v>12097</v>
      </c>
      <c r="F2681" s="149" t="s">
        <v>3726</v>
      </c>
      <c r="G2681" s="149" t="s">
        <v>12098</v>
      </c>
      <c r="H2681" s="149" t="s">
        <v>11918</v>
      </c>
      <c r="I2681" s="149" t="s">
        <v>12099</v>
      </c>
      <c r="J2681" s="149" t="s">
        <v>12100</v>
      </c>
      <c r="K2681" s="149"/>
      <c r="L2681" s="149" t="s">
        <v>287</v>
      </c>
      <c r="M2681" s="149"/>
      <c r="N2681" s="149" t="s">
        <v>263</v>
      </c>
      <c r="O2681" s="149" t="s">
        <v>214</v>
      </c>
      <c r="P2681" s="149" t="s">
        <v>53</v>
      </c>
      <c r="Q2681" s="149"/>
      <c r="R2681" s="149" t="s">
        <v>3921</v>
      </c>
      <c r="S2681" s="149" t="s">
        <v>4131</v>
      </c>
      <c r="T2681" s="149" t="s">
        <v>3699</v>
      </c>
      <c r="U2681" s="149" t="s">
        <v>267</v>
      </c>
      <c r="V2681" s="149"/>
      <c r="W2681" s="149"/>
      <c r="X2681" s="149" t="s">
        <v>336</v>
      </c>
      <c r="Y2681" s="149"/>
      <c r="Z2681" s="149"/>
      <c r="AA2681" s="149"/>
      <c r="AB2681" s="149" t="s">
        <v>269</v>
      </c>
      <c r="AC2681" s="149" t="s">
        <v>270</v>
      </c>
      <c r="AD2681" s="149" t="s">
        <v>3699</v>
      </c>
      <c r="AE2681" s="149" t="s">
        <v>271</v>
      </c>
      <c r="AF2681" s="149"/>
      <c r="AG2681" s="149" t="s">
        <v>1098</v>
      </c>
      <c r="AH2681" s="149" t="s">
        <v>273</v>
      </c>
      <c r="AI2681" s="158">
        <v>67</v>
      </c>
      <c r="AJ2681" s="149"/>
      <c r="AK2681" s="159" t="s">
        <v>274</v>
      </c>
      <c r="AL2681" s="159" t="s">
        <v>274</v>
      </c>
      <c r="AM2681" s="149" t="s">
        <v>274</v>
      </c>
      <c r="AN2681" s="160">
        <v>4</v>
      </c>
      <c r="AO2681" s="149"/>
      <c r="AP2681" s="149" t="s">
        <v>274</v>
      </c>
      <c r="AQ2681" s="149" t="s">
        <v>275</v>
      </c>
      <c r="AR2681" s="158">
        <v>1</v>
      </c>
      <c r="AS2681" s="149" t="s">
        <v>275</v>
      </c>
      <c r="AT2681" s="149" t="s">
        <v>276</v>
      </c>
      <c r="AU2681" s="161">
        <v>1</v>
      </c>
      <c r="AV2681" s="159">
        <v>16379.31</v>
      </c>
      <c r="AW2681" s="159">
        <v>655.17</v>
      </c>
      <c r="AX2681" s="149" t="s">
        <v>274</v>
      </c>
      <c r="AY2681" s="159">
        <v>168.76</v>
      </c>
      <c r="AZ2681" s="159">
        <v>168.76</v>
      </c>
      <c r="BA2681" s="159">
        <v>675.04</v>
      </c>
      <c r="BB2681" s="159">
        <v>10830.02</v>
      </c>
      <c r="BC2681" s="162" t="s">
        <v>274</v>
      </c>
      <c r="BD2681" s="162">
        <v>0</v>
      </c>
      <c r="BE2681" s="159">
        <v>5549.29</v>
      </c>
      <c r="BF2681" s="159">
        <v>5549.29</v>
      </c>
      <c r="BG2681" s="159">
        <v>16379.31</v>
      </c>
    </row>
    <row r="2682" ht="28.05" customHeight="1" spans="1:59">
      <c r="A2682" s="149"/>
      <c r="B2682" s="149"/>
      <c r="C2682" s="149"/>
      <c r="D2682" s="149" t="s">
        <v>3726</v>
      </c>
      <c r="E2682" s="340" t="s">
        <v>12101</v>
      </c>
      <c r="F2682" s="149" t="s">
        <v>3726</v>
      </c>
      <c r="G2682" s="149" t="s">
        <v>12102</v>
      </c>
      <c r="H2682" s="149" t="s">
        <v>12075</v>
      </c>
      <c r="I2682" s="149" t="s">
        <v>12076</v>
      </c>
      <c r="J2682" s="149" t="s">
        <v>12103</v>
      </c>
      <c r="K2682" s="149"/>
      <c r="L2682" s="149" t="s">
        <v>262</v>
      </c>
      <c r="M2682" s="149"/>
      <c r="N2682" s="149" t="s">
        <v>263</v>
      </c>
      <c r="O2682" s="149" t="s">
        <v>214</v>
      </c>
      <c r="P2682" s="149" t="s">
        <v>53</v>
      </c>
      <c r="Q2682" s="149"/>
      <c r="R2682" s="149" t="s">
        <v>956</v>
      </c>
      <c r="S2682" s="149" t="s">
        <v>4683</v>
      </c>
      <c r="T2682" s="149" t="s">
        <v>1046</v>
      </c>
      <c r="U2682" s="149" t="s">
        <v>267</v>
      </c>
      <c r="V2682" s="149"/>
      <c r="W2682" s="149"/>
      <c r="X2682" s="149" t="s">
        <v>268</v>
      </c>
      <c r="Y2682" s="149"/>
      <c r="Z2682" s="149"/>
      <c r="AA2682" s="149"/>
      <c r="AB2682" s="149" t="s">
        <v>269</v>
      </c>
      <c r="AC2682" s="149" t="s">
        <v>318</v>
      </c>
      <c r="AD2682" s="149" t="s">
        <v>1046</v>
      </c>
      <c r="AE2682" s="149" t="s">
        <v>271</v>
      </c>
      <c r="AF2682" s="149"/>
      <c r="AG2682" s="149" t="s">
        <v>1098</v>
      </c>
      <c r="AH2682" s="149" t="s">
        <v>273</v>
      </c>
      <c r="AI2682" s="158">
        <v>96</v>
      </c>
      <c r="AJ2682" s="149"/>
      <c r="AK2682" s="159" t="s">
        <v>274</v>
      </c>
      <c r="AL2682" s="159" t="s">
        <v>274</v>
      </c>
      <c r="AM2682" s="149" t="s">
        <v>274</v>
      </c>
      <c r="AN2682" s="160">
        <v>4</v>
      </c>
      <c r="AO2682" s="149"/>
      <c r="AP2682" s="149" t="s">
        <v>274</v>
      </c>
      <c r="AQ2682" s="149" t="s">
        <v>275</v>
      </c>
      <c r="AR2682" s="158">
        <v>1</v>
      </c>
      <c r="AS2682" s="149" t="s">
        <v>275</v>
      </c>
      <c r="AT2682" s="149" t="s">
        <v>276</v>
      </c>
      <c r="AU2682" s="161">
        <v>1</v>
      </c>
      <c r="AV2682" s="159">
        <v>7350.43</v>
      </c>
      <c r="AW2682" s="159">
        <v>294.02</v>
      </c>
      <c r="AX2682" s="149" t="s">
        <v>274</v>
      </c>
      <c r="AY2682" s="162">
        <v>0</v>
      </c>
      <c r="AZ2682" s="162" t="s">
        <v>274</v>
      </c>
      <c r="BA2682" s="162">
        <v>0</v>
      </c>
      <c r="BB2682" s="159">
        <v>7056.41</v>
      </c>
      <c r="BC2682" s="162" t="s">
        <v>274</v>
      </c>
      <c r="BD2682" s="162">
        <v>0</v>
      </c>
      <c r="BE2682" s="159">
        <v>294.02</v>
      </c>
      <c r="BF2682" s="159">
        <v>294.02</v>
      </c>
      <c r="BG2682" s="159">
        <v>7350.43</v>
      </c>
    </row>
    <row r="2683" ht="28.05" customHeight="1" spans="1:59">
      <c r="A2683" s="149"/>
      <c r="B2683" s="149"/>
      <c r="C2683" s="149"/>
      <c r="D2683" s="149" t="s">
        <v>3726</v>
      </c>
      <c r="E2683" s="340" t="s">
        <v>12104</v>
      </c>
      <c r="F2683" s="149" t="s">
        <v>3726</v>
      </c>
      <c r="G2683" s="149" t="s">
        <v>12105</v>
      </c>
      <c r="H2683" s="149" t="s">
        <v>12075</v>
      </c>
      <c r="I2683" s="149" t="s">
        <v>12076</v>
      </c>
      <c r="J2683" s="149" t="s">
        <v>12106</v>
      </c>
      <c r="K2683" s="149"/>
      <c r="L2683" s="149" t="s">
        <v>262</v>
      </c>
      <c r="M2683" s="149"/>
      <c r="N2683" s="149" t="s">
        <v>263</v>
      </c>
      <c r="O2683" s="149" t="s">
        <v>214</v>
      </c>
      <c r="P2683" s="149" t="s">
        <v>53</v>
      </c>
      <c r="Q2683" s="149"/>
      <c r="R2683" s="149" t="s">
        <v>956</v>
      </c>
      <c r="S2683" s="149" t="s">
        <v>4683</v>
      </c>
      <c r="T2683" s="149" t="s">
        <v>1046</v>
      </c>
      <c r="U2683" s="149" t="s">
        <v>267</v>
      </c>
      <c r="V2683" s="149"/>
      <c r="W2683" s="149"/>
      <c r="X2683" s="149" t="s">
        <v>268</v>
      </c>
      <c r="Y2683" s="149"/>
      <c r="Z2683" s="149"/>
      <c r="AA2683" s="149"/>
      <c r="AB2683" s="149" t="s">
        <v>269</v>
      </c>
      <c r="AC2683" s="149" t="s">
        <v>318</v>
      </c>
      <c r="AD2683" s="149" t="s">
        <v>1046</v>
      </c>
      <c r="AE2683" s="149" t="s">
        <v>271</v>
      </c>
      <c r="AF2683" s="149"/>
      <c r="AG2683" s="149" t="s">
        <v>1098</v>
      </c>
      <c r="AH2683" s="149" t="s">
        <v>273</v>
      </c>
      <c r="AI2683" s="158">
        <v>96</v>
      </c>
      <c r="AJ2683" s="149"/>
      <c r="AK2683" s="159" t="s">
        <v>274</v>
      </c>
      <c r="AL2683" s="159" t="s">
        <v>274</v>
      </c>
      <c r="AM2683" s="149" t="s">
        <v>274</v>
      </c>
      <c r="AN2683" s="160">
        <v>4</v>
      </c>
      <c r="AO2683" s="149"/>
      <c r="AP2683" s="149" t="s">
        <v>274</v>
      </c>
      <c r="AQ2683" s="149" t="s">
        <v>275</v>
      </c>
      <c r="AR2683" s="158">
        <v>1</v>
      </c>
      <c r="AS2683" s="149" t="s">
        <v>275</v>
      </c>
      <c r="AT2683" s="149" t="s">
        <v>276</v>
      </c>
      <c r="AU2683" s="161">
        <v>1</v>
      </c>
      <c r="AV2683" s="159">
        <v>7350.43</v>
      </c>
      <c r="AW2683" s="159">
        <v>294.02</v>
      </c>
      <c r="AX2683" s="149" t="s">
        <v>274</v>
      </c>
      <c r="AY2683" s="162">
        <v>0</v>
      </c>
      <c r="AZ2683" s="162" t="s">
        <v>274</v>
      </c>
      <c r="BA2683" s="162">
        <v>0</v>
      </c>
      <c r="BB2683" s="159">
        <v>7056.41</v>
      </c>
      <c r="BC2683" s="162" t="s">
        <v>274</v>
      </c>
      <c r="BD2683" s="162">
        <v>0</v>
      </c>
      <c r="BE2683" s="159">
        <v>294.02</v>
      </c>
      <c r="BF2683" s="159">
        <v>294.02</v>
      </c>
      <c r="BG2683" s="159">
        <v>7350.43</v>
      </c>
    </row>
    <row r="2684" ht="28.05" customHeight="1" spans="1:59">
      <c r="A2684" s="149"/>
      <c r="B2684" s="149"/>
      <c r="C2684" s="149"/>
      <c r="D2684" s="149" t="s">
        <v>3726</v>
      </c>
      <c r="E2684" s="340" t="s">
        <v>12107</v>
      </c>
      <c r="F2684" s="149" t="s">
        <v>3726</v>
      </c>
      <c r="G2684" s="149" t="s">
        <v>12108</v>
      </c>
      <c r="H2684" s="149" t="s">
        <v>12075</v>
      </c>
      <c r="I2684" s="149" t="s">
        <v>12076</v>
      </c>
      <c r="J2684" s="149" t="s">
        <v>12109</v>
      </c>
      <c r="K2684" s="149"/>
      <c r="L2684" s="149" t="s">
        <v>262</v>
      </c>
      <c r="M2684" s="149"/>
      <c r="N2684" s="149" t="s">
        <v>263</v>
      </c>
      <c r="O2684" s="149" t="s">
        <v>214</v>
      </c>
      <c r="P2684" s="149" t="s">
        <v>53</v>
      </c>
      <c r="Q2684" s="149"/>
      <c r="R2684" s="149" t="s">
        <v>956</v>
      </c>
      <c r="S2684" s="149" t="s">
        <v>4683</v>
      </c>
      <c r="T2684" s="149" t="s">
        <v>1046</v>
      </c>
      <c r="U2684" s="149" t="s">
        <v>267</v>
      </c>
      <c r="V2684" s="149"/>
      <c r="W2684" s="149"/>
      <c r="X2684" s="149" t="s">
        <v>268</v>
      </c>
      <c r="Y2684" s="149"/>
      <c r="Z2684" s="149"/>
      <c r="AA2684" s="149"/>
      <c r="AB2684" s="149" t="s">
        <v>269</v>
      </c>
      <c r="AC2684" s="149" t="s">
        <v>318</v>
      </c>
      <c r="AD2684" s="149" t="s">
        <v>1046</v>
      </c>
      <c r="AE2684" s="149" t="s">
        <v>271</v>
      </c>
      <c r="AF2684" s="149"/>
      <c r="AG2684" s="149" t="s">
        <v>1098</v>
      </c>
      <c r="AH2684" s="149" t="s">
        <v>273</v>
      </c>
      <c r="AI2684" s="158">
        <v>96</v>
      </c>
      <c r="AJ2684" s="149"/>
      <c r="AK2684" s="159" t="s">
        <v>274</v>
      </c>
      <c r="AL2684" s="159" t="s">
        <v>274</v>
      </c>
      <c r="AM2684" s="149" t="s">
        <v>274</v>
      </c>
      <c r="AN2684" s="160">
        <v>4</v>
      </c>
      <c r="AO2684" s="149"/>
      <c r="AP2684" s="149" t="s">
        <v>274</v>
      </c>
      <c r="AQ2684" s="149" t="s">
        <v>275</v>
      </c>
      <c r="AR2684" s="158">
        <v>1</v>
      </c>
      <c r="AS2684" s="149" t="s">
        <v>275</v>
      </c>
      <c r="AT2684" s="149" t="s">
        <v>276</v>
      </c>
      <c r="AU2684" s="161">
        <v>1</v>
      </c>
      <c r="AV2684" s="159">
        <v>7350.43</v>
      </c>
      <c r="AW2684" s="159">
        <v>294.02</v>
      </c>
      <c r="AX2684" s="149" t="s">
        <v>274</v>
      </c>
      <c r="AY2684" s="162">
        <v>0</v>
      </c>
      <c r="AZ2684" s="162" t="s">
        <v>274</v>
      </c>
      <c r="BA2684" s="162">
        <v>0</v>
      </c>
      <c r="BB2684" s="159">
        <v>7056.41</v>
      </c>
      <c r="BC2684" s="162" t="s">
        <v>274</v>
      </c>
      <c r="BD2684" s="162">
        <v>0</v>
      </c>
      <c r="BE2684" s="159">
        <v>294.02</v>
      </c>
      <c r="BF2684" s="159">
        <v>294.02</v>
      </c>
      <c r="BG2684" s="159">
        <v>7350.43</v>
      </c>
    </row>
    <row r="2685" ht="28.05" customHeight="1" spans="1:59">
      <c r="A2685" s="149"/>
      <c r="B2685" s="149"/>
      <c r="C2685" s="149"/>
      <c r="D2685" s="149" t="s">
        <v>3726</v>
      </c>
      <c r="E2685" s="340" t="s">
        <v>12110</v>
      </c>
      <c r="F2685" s="149" t="s">
        <v>3726</v>
      </c>
      <c r="G2685" s="149" t="s">
        <v>12111</v>
      </c>
      <c r="H2685" s="149" t="s">
        <v>12075</v>
      </c>
      <c r="I2685" s="149" t="s">
        <v>12076</v>
      </c>
      <c r="J2685" s="149" t="s">
        <v>12112</v>
      </c>
      <c r="K2685" s="149"/>
      <c r="L2685" s="149" t="s">
        <v>262</v>
      </c>
      <c r="M2685" s="149"/>
      <c r="N2685" s="149" t="s">
        <v>263</v>
      </c>
      <c r="O2685" s="149" t="s">
        <v>214</v>
      </c>
      <c r="P2685" s="149" t="s">
        <v>53</v>
      </c>
      <c r="Q2685" s="149"/>
      <c r="R2685" s="149" t="s">
        <v>956</v>
      </c>
      <c r="S2685" s="149" t="s">
        <v>4683</v>
      </c>
      <c r="T2685" s="149" t="s">
        <v>1046</v>
      </c>
      <c r="U2685" s="149" t="s">
        <v>267</v>
      </c>
      <c r="V2685" s="149"/>
      <c r="W2685" s="149"/>
      <c r="X2685" s="149" t="s">
        <v>268</v>
      </c>
      <c r="Y2685" s="149"/>
      <c r="Z2685" s="149"/>
      <c r="AA2685" s="149"/>
      <c r="AB2685" s="149" t="s">
        <v>269</v>
      </c>
      <c r="AC2685" s="149" t="s">
        <v>318</v>
      </c>
      <c r="AD2685" s="149" t="s">
        <v>1046</v>
      </c>
      <c r="AE2685" s="149" t="s">
        <v>271</v>
      </c>
      <c r="AF2685" s="149"/>
      <c r="AG2685" s="149" t="s">
        <v>1098</v>
      </c>
      <c r="AH2685" s="149" t="s">
        <v>273</v>
      </c>
      <c r="AI2685" s="158">
        <v>96</v>
      </c>
      <c r="AJ2685" s="149"/>
      <c r="AK2685" s="159" t="s">
        <v>274</v>
      </c>
      <c r="AL2685" s="159" t="s">
        <v>274</v>
      </c>
      <c r="AM2685" s="149" t="s">
        <v>274</v>
      </c>
      <c r="AN2685" s="160">
        <v>4</v>
      </c>
      <c r="AO2685" s="149"/>
      <c r="AP2685" s="149" t="s">
        <v>274</v>
      </c>
      <c r="AQ2685" s="149" t="s">
        <v>275</v>
      </c>
      <c r="AR2685" s="158">
        <v>1</v>
      </c>
      <c r="AS2685" s="149" t="s">
        <v>275</v>
      </c>
      <c r="AT2685" s="149" t="s">
        <v>276</v>
      </c>
      <c r="AU2685" s="161">
        <v>1</v>
      </c>
      <c r="AV2685" s="159">
        <v>7350.43</v>
      </c>
      <c r="AW2685" s="159">
        <v>294.02</v>
      </c>
      <c r="AX2685" s="149" t="s">
        <v>274</v>
      </c>
      <c r="AY2685" s="162">
        <v>0</v>
      </c>
      <c r="AZ2685" s="162" t="s">
        <v>274</v>
      </c>
      <c r="BA2685" s="162">
        <v>0</v>
      </c>
      <c r="BB2685" s="159">
        <v>7056.41</v>
      </c>
      <c r="BC2685" s="162" t="s">
        <v>274</v>
      </c>
      <c r="BD2685" s="162">
        <v>0</v>
      </c>
      <c r="BE2685" s="159">
        <v>294.02</v>
      </c>
      <c r="BF2685" s="159">
        <v>294.02</v>
      </c>
      <c r="BG2685" s="159">
        <v>7350.43</v>
      </c>
    </row>
    <row r="2686" ht="28.05" customHeight="1" spans="1:59">
      <c r="A2686" s="149"/>
      <c r="B2686" s="149"/>
      <c r="C2686" s="149"/>
      <c r="D2686" s="149" t="s">
        <v>3726</v>
      </c>
      <c r="E2686" s="340" t="s">
        <v>12113</v>
      </c>
      <c r="F2686" s="149" t="s">
        <v>3726</v>
      </c>
      <c r="G2686" s="149" t="s">
        <v>12114</v>
      </c>
      <c r="H2686" s="149" t="s">
        <v>12075</v>
      </c>
      <c r="I2686" s="149" t="s">
        <v>12076</v>
      </c>
      <c r="J2686" s="149" t="s">
        <v>12115</v>
      </c>
      <c r="K2686" s="149"/>
      <c r="L2686" s="149" t="s">
        <v>262</v>
      </c>
      <c r="M2686" s="149"/>
      <c r="N2686" s="149" t="s">
        <v>263</v>
      </c>
      <c r="O2686" s="149" t="s">
        <v>214</v>
      </c>
      <c r="P2686" s="149" t="s">
        <v>53</v>
      </c>
      <c r="Q2686" s="149"/>
      <c r="R2686" s="149" t="s">
        <v>956</v>
      </c>
      <c r="S2686" s="149" t="s">
        <v>4683</v>
      </c>
      <c r="T2686" s="149" t="s">
        <v>1046</v>
      </c>
      <c r="U2686" s="149" t="s">
        <v>267</v>
      </c>
      <c r="V2686" s="149"/>
      <c r="W2686" s="149"/>
      <c r="X2686" s="149" t="s">
        <v>268</v>
      </c>
      <c r="Y2686" s="149"/>
      <c r="Z2686" s="149"/>
      <c r="AA2686" s="149"/>
      <c r="AB2686" s="149" t="s">
        <v>269</v>
      </c>
      <c r="AC2686" s="149" t="s">
        <v>318</v>
      </c>
      <c r="AD2686" s="149" t="s">
        <v>1046</v>
      </c>
      <c r="AE2686" s="149" t="s">
        <v>271</v>
      </c>
      <c r="AF2686" s="149"/>
      <c r="AG2686" s="149" t="s">
        <v>1098</v>
      </c>
      <c r="AH2686" s="149" t="s">
        <v>273</v>
      </c>
      <c r="AI2686" s="158">
        <v>96</v>
      </c>
      <c r="AJ2686" s="149"/>
      <c r="AK2686" s="159" t="s">
        <v>274</v>
      </c>
      <c r="AL2686" s="159" t="s">
        <v>274</v>
      </c>
      <c r="AM2686" s="149" t="s">
        <v>274</v>
      </c>
      <c r="AN2686" s="160">
        <v>4</v>
      </c>
      <c r="AO2686" s="149"/>
      <c r="AP2686" s="149" t="s">
        <v>274</v>
      </c>
      <c r="AQ2686" s="149" t="s">
        <v>275</v>
      </c>
      <c r="AR2686" s="158">
        <v>1</v>
      </c>
      <c r="AS2686" s="149" t="s">
        <v>275</v>
      </c>
      <c r="AT2686" s="149" t="s">
        <v>276</v>
      </c>
      <c r="AU2686" s="161">
        <v>1</v>
      </c>
      <c r="AV2686" s="159">
        <v>7350.43</v>
      </c>
      <c r="AW2686" s="159">
        <v>294.02</v>
      </c>
      <c r="AX2686" s="149" t="s">
        <v>274</v>
      </c>
      <c r="AY2686" s="162">
        <v>0</v>
      </c>
      <c r="AZ2686" s="162" t="s">
        <v>274</v>
      </c>
      <c r="BA2686" s="162">
        <v>0</v>
      </c>
      <c r="BB2686" s="159">
        <v>7056.41</v>
      </c>
      <c r="BC2686" s="162" t="s">
        <v>274</v>
      </c>
      <c r="BD2686" s="162">
        <v>0</v>
      </c>
      <c r="BE2686" s="159">
        <v>294.02</v>
      </c>
      <c r="BF2686" s="159">
        <v>294.02</v>
      </c>
      <c r="BG2686" s="159">
        <v>7350.43</v>
      </c>
    </row>
    <row r="2687" ht="28.05" customHeight="1" spans="1:59">
      <c r="A2687" s="149"/>
      <c r="B2687" s="149"/>
      <c r="C2687" s="149"/>
      <c r="D2687" s="149" t="s">
        <v>3726</v>
      </c>
      <c r="E2687" s="340" t="s">
        <v>12116</v>
      </c>
      <c r="F2687" s="149" t="s">
        <v>3726</v>
      </c>
      <c r="G2687" s="149" t="s">
        <v>12117</v>
      </c>
      <c r="H2687" s="149" t="s">
        <v>11081</v>
      </c>
      <c r="I2687" s="149" t="s">
        <v>12118</v>
      </c>
      <c r="J2687" s="149" t="s">
        <v>12119</v>
      </c>
      <c r="K2687" s="149"/>
      <c r="L2687" s="149" t="s">
        <v>262</v>
      </c>
      <c r="M2687" s="149"/>
      <c r="N2687" s="149" t="s">
        <v>263</v>
      </c>
      <c r="O2687" s="149" t="s">
        <v>214</v>
      </c>
      <c r="P2687" s="149" t="s">
        <v>53</v>
      </c>
      <c r="Q2687" s="149"/>
      <c r="R2687" s="149" t="s">
        <v>11995</v>
      </c>
      <c r="S2687" s="149" t="s">
        <v>5746</v>
      </c>
      <c r="T2687" s="149" t="s">
        <v>1035</v>
      </c>
      <c r="U2687" s="149" t="s">
        <v>267</v>
      </c>
      <c r="V2687" s="149"/>
      <c r="W2687" s="149"/>
      <c r="X2687" s="149" t="s">
        <v>268</v>
      </c>
      <c r="Y2687" s="149"/>
      <c r="Z2687" s="149"/>
      <c r="AA2687" s="149"/>
      <c r="AB2687" s="149" t="s">
        <v>269</v>
      </c>
      <c r="AC2687" s="149" t="s">
        <v>318</v>
      </c>
      <c r="AD2687" s="149" t="s">
        <v>1035</v>
      </c>
      <c r="AE2687" s="149" t="s">
        <v>271</v>
      </c>
      <c r="AF2687" s="149"/>
      <c r="AG2687" s="149" t="s">
        <v>1098</v>
      </c>
      <c r="AH2687" s="149" t="s">
        <v>273</v>
      </c>
      <c r="AI2687" s="158">
        <v>96</v>
      </c>
      <c r="AJ2687" s="149"/>
      <c r="AK2687" s="159" t="s">
        <v>274</v>
      </c>
      <c r="AL2687" s="159" t="s">
        <v>274</v>
      </c>
      <c r="AM2687" s="149" t="s">
        <v>274</v>
      </c>
      <c r="AN2687" s="160">
        <v>4</v>
      </c>
      <c r="AO2687" s="149"/>
      <c r="AP2687" s="149" t="s">
        <v>274</v>
      </c>
      <c r="AQ2687" s="149" t="s">
        <v>275</v>
      </c>
      <c r="AR2687" s="158">
        <v>1</v>
      </c>
      <c r="AS2687" s="149" t="s">
        <v>275</v>
      </c>
      <c r="AT2687" s="149" t="s">
        <v>276</v>
      </c>
      <c r="AU2687" s="161">
        <v>1</v>
      </c>
      <c r="AV2687" s="159">
        <v>1918.8</v>
      </c>
      <c r="AW2687" s="159">
        <v>76.75</v>
      </c>
      <c r="AX2687" s="149" t="s">
        <v>274</v>
      </c>
      <c r="AY2687" s="162">
        <v>0</v>
      </c>
      <c r="AZ2687" s="162" t="s">
        <v>274</v>
      </c>
      <c r="BA2687" s="162">
        <v>0</v>
      </c>
      <c r="BB2687" s="159">
        <v>1842.05</v>
      </c>
      <c r="BC2687" s="162" t="s">
        <v>274</v>
      </c>
      <c r="BD2687" s="162">
        <v>0</v>
      </c>
      <c r="BE2687" s="159">
        <v>76.75</v>
      </c>
      <c r="BF2687" s="159">
        <v>76.75</v>
      </c>
      <c r="BG2687" s="159">
        <v>1918.8</v>
      </c>
    </row>
    <row r="2688" ht="28.05" customHeight="1" spans="1:59">
      <c r="A2688" s="149"/>
      <c r="B2688" s="149"/>
      <c r="C2688" s="149"/>
      <c r="D2688" s="149" t="s">
        <v>3726</v>
      </c>
      <c r="E2688" s="340" t="s">
        <v>12120</v>
      </c>
      <c r="F2688" s="149" t="s">
        <v>3726</v>
      </c>
      <c r="G2688" s="149" t="s">
        <v>12121</v>
      </c>
      <c r="H2688" s="149" t="s">
        <v>12087</v>
      </c>
      <c r="I2688" s="149"/>
      <c r="J2688" s="149" t="s">
        <v>12122</v>
      </c>
      <c r="K2688" s="149"/>
      <c r="L2688" s="149" t="s">
        <v>262</v>
      </c>
      <c r="M2688" s="149"/>
      <c r="N2688" s="149" t="s">
        <v>263</v>
      </c>
      <c r="O2688" s="149" t="s">
        <v>214</v>
      </c>
      <c r="P2688" s="149" t="s">
        <v>53</v>
      </c>
      <c r="Q2688" s="149"/>
      <c r="R2688" s="149" t="s">
        <v>4652</v>
      </c>
      <c r="S2688" s="149" t="s">
        <v>7545</v>
      </c>
      <c r="T2688" s="149" t="s">
        <v>11900</v>
      </c>
      <c r="U2688" s="149" t="s">
        <v>267</v>
      </c>
      <c r="V2688" s="149"/>
      <c r="W2688" s="149"/>
      <c r="X2688" s="149" t="s">
        <v>336</v>
      </c>
      <c r="Y2688" s="149"/>
      <c r="Z2688" s="149"/>
      <c r="AA2688" s="149"/>
      <c r="AB2688" s="149" t="s">
        <v>269</v>
      </c>
      <c r="AC2688" s="149" t="s">
        <v>270</v>
      </c>
      <c r="AD2688" s="149" t="s">
        <v>11900</v>
      </c>
      <c r="AE2688" s="149" t="s">
        <v>271</v>
      </c>
      <c r="AF2688" s="149"/>
      <c r="AG2688" s="149" t="s">
        <v>1098</v>
      </c>
      <c r="AH2688" s="149" t="s">
        <v>273</v>
      </c>
      <c r="AI2688" s="158">
        <v>77</v>
      </c>
      <c r="AJ2688" s="149"/>
      <c r="AK2688" s="159" t="s">
        <v>274</v>
      </c>
      <c r="AL2688" s="159" t="s">
        <v>274</v>
      </c>
      <c r="AM2688" s="149" t="s">
        <v>274</v>
      </c>
      <c r="AN2688" s="160">
        <v>4</v>
      </c>
      <c r="AO2688" s="149"/>
      <c r="AP2688" s="149" t="s">
        <v>274</v>
      </c>
      <c r="AQ2688" s="149" t="s">
        <v>275</v>
      </c>
      <c r="AR2688" s="158">
        <v>1</v>
      </c>
      <c r="AS2688" s="149" t="s">
        <v>275</v>
      </c>
      <c r="AT2688" s="149" t="s">
        <v>276</v>
      </c>
      <c r="AU2688" s="161">
        <v>1</v>
      </c>
      <c r="AV2688" s="159">
        <v>6917.4</v>
      </c>
      <c r="AW2688" s="159">
        <v>276.7</v>
      </c>
      <c r="AX2688" s="149" t="s">
        <v>274</v>
      </c>
      <c r="AY2688" s="159">
        <v>72.19</v>
      </c>
      <c r="AZ2688" s="159">
        <v>72.19</v>
      </c>
      <c r="BA2688" s="159">
        <v>288.76</v>
      </c>
      <c r="BB2688" s="159">
        <v>5269</v>
      </c>
      <c r="BC2688" s="162" t="s">
        <v>274</v>
      </c>
      <c r="BD2688" s="162">
        <v>0</v>
      </c>
      <c r="BE2688" s="159">
        <v>1648.4</v>
      </c>
      <c r="BF2688" s="159">
        <v>1648.4</v>
      </c>
      <c r="BG2688" s="159">
        <v>6917.4</v>
      </c>
    </row>
    <row r="2689" ht="28.05" customHeight="1" spans="1:59">
      <c r="A2689" s="149"/>
      <c r="B2689" s="149"/>
      <c r="C2689" s="149"/>
      <c r="D2689" s="149" t="s">
        <v>3726</v>
      </c>
      <c r="E2689" s="340" t="s">
        <v>12123</v>
      </c>
      <c r="F2689" s="149" t="s">
        <v>3726</v>
      </c>
      <c r="G2689" s="149" t="s">
        <v>12124</v>
      </c>
      <c r="H2689" s="149" t="s">
        <v>12125</v>
      </c>
      <c r="I2689" s="149" t="s">
        <v>12126</v>
      </c>
      <c r="J2689" s="149" t="s">
        <v>12127</v>
      </c>
      <c r="K2689" s="149"/>
      <c r="L2689" s="149" t="s">
        <v>287</v>
      </c>
      <c r="M2689" s="149"/>
      <c r="N2689" s="149" t="s">
        <v>263</v>
      </c>
      <c r="O2689" s="149" t="s">
        <v>214</v>
      </c>
      <c r="P2689" s="149" t="s">
        <v>53</v>
      </c>
      <c r="Q2689" s="149"/>
      <c r="R2689" s="149" t="s">
        <v>3952</v>
      </c>
      <c r="S2689" s="149" t="s">
        <v>4131</v>
      </c>
      <c r="T2689" s="149" t="s">
        <v>3699</v>
      </c>
      <c r="U2689" s="149" t="s">
        <v>267</v>
      </c>
      <c r="V2689" s="149"/>
      <c r="W2689" s="149"/>
      <c r="X2689" s="149" t="s">
        <v>336</v>
      </c>
      <c r="Y2689" s="149"/>
      <c r="Z2689" s="149"/>
      <c r="AA2689" s="149"/>
      <c r="AB2689" s="149" t="s">
        <v>269</v>
      </c>
      <c r="AC2689" s="149" t="s">
        <v>270</v>
      </c>
      <c r="AD2689" s="149" t="s">
        <v>3699</v>
      </c>
      <c r="AE2689" s="149" t="s">
        <v>271</v>
      </c>
      <c r="AF2689" s="149"/>
      <c r="AG2689" s="149" t="s">
        <v>1098</v>
      </c>
      <c r="AH2689" s="149" t="s">
        <v>273</v>
      </c>
      <c r="AI2689" s="158">
        <v>67</v>
      </c>
      <c r="AJ2689" s="149"/>
      <c r="AK2689" s="159" t="s">
        <v>274</v>
      </c>
      <c r="AL2689" s="159" t="s">
        <v>274</v>
      </c>
      <c r="AM2689" s="149" t="s">
        <v>274</v>
      </c>
      <c r="AN2689" s="160">
        <v>4</v>
      </c>
      <c r="AO2689" s="149"/>
      <c r="AP2689" s="149" t="s">
        <v>274</v>
      </c>
      <c r="AQ2689" s="149" t="s">
        <v>275</v>
      </c>
      <c r="AR2689" s="158">
        <v>1</v>
      </c>
      <c r="AS2689" s="149" t="s">
        <v>275</v>
      </c>
      <c r="AT2689" s="149" t="s">
        <v>276</v>
      </c>
      <c r="AU2689" s="161">
        <v>1</v>
      </c>
      <c r="AV2689" s="159">
        <v>15517.24</v>
      </c>
      <c r="AW2689" s="159">
        <v>620.69</v>
      </c>
      <c r="AX2689" s="149" t="s">
        <v>274</v>
      </c>
      <c r="AY2689" s="159">
        <v>159.88</v>
      </c>
      <c r="AZ2689" s="159">
        <v>159.88</v>
      </c>
      <c r="BA2689" s="159">
        <v>639.52</v>
      </c>
      <c r="BB2689" s="159">
        <v>10260.06</v>
      </c>
      <c r="BC2689" s="162" t="s">
        <v>274</v>
      </c>
      <c r="BD2689" s="162">
        <v>0</v>
      </c>
      <c r="BE2689" s="159">
        <v>5257.18</v>
      </c>
      <c r="BF2689" s="159">
        <v>5257.18</v>
      </c>
      <c r="BG2689" s="159">
        <v>15517.24</v>
      </c>
    </row>
    <row r="2690" ht="28.05" customHeight="1" spans="1:59">
      <c r="A2690" s="149"/>
      <c r="B2690" s="149"/>
      <c r="C2690" s="149"/>
      <c r="D2690" s="149" t="s">
        <v>3726</v>
      </c>
      <c r="E2690" s="340" t="s">
        <v>12128</v>
      </c>
      <c r="F2690" s="149" t="s">
        <v>3726</v>
      </c>
      <c r="G2690" s="149" t="s">
        <v>12129</v>
      </c>
      <c r="H2690" s="149" t="s">
        <v>12075</v>
      </c>
      <c r="I2690" s="149" t="s">
        <v>12076</v>
      </c>
      <c r="J2690" s="149" t="s">
        <v>12130</v>
      </c>
      <c r="K2690" s="149"/>
      <c r="L2690" s="149" t="s">
        <v>262</v>
      </c>
      <c r="M2690" s="149"/>
      <c r="N2690" s="149" t="s">
        <v>263</v>
      </c>
      <c r="O2690" s="149" t="s">
        <v>214</v>
      </c>
      <c r="P2690" s="149" t="s">
        <v>53</v>
      </c>
      <c r="Q2690" s="149"/>
      <c r="R2690" s="149" t="s">
        <v>956</v>
      </c>
      <c r="S2690" s="149" t="s">
        <v>4683</v>
      </c>
      <c r="T2690" s="149" t="s">
        <v>1046</v>
      </c>
      <c r="U2690" s="149" t="s">
        <v>267</v>
      </c>
      <c r="V2690" s="149"/>
      <c r="W2690" s="149"/>
      <c r="X2690" s="149" t="s">
        <v>268</v>
      </c>
      <c r="Y2690" s="149"/>
      <c r="Z2690" s="149"/>
      <c r="AA2690" s="149"/>
      <c r="AB2690" s="149" t="s">
        <v>269</v>
      </c>
      <c r="AC2690" s="149" t="s">
        <v>318</v>
      </c>
      <c r="AD2690" s="149" t="s">
        <v>1046</v>
      </c>
      <c r="AE2690" s="149" t="s">
        <v>271</v>
      </c>
      <c r="AF2690" s="149"/>
      <c r="AG2690" s="149" t="s">
        <v>1098</v>
      </c>
      <c r="AH2690" s="149" t="s">
        <v>273</v>
      </c>
      <c r="AI2690" s="158">
        <v>96</v>
      </c>
      <c r="AJ2690" s="149"/>
      <c r="AK2690" s="159" t="s">
        <v>274</v>
      </c>
      <c r="AL2690" s="159" t="s">
        <v>274</v>
      </c>
      <c r="AM2690" s="149" t="s">
        <v>274</v>
      </c>
      <c r="AN2690" s="160">
        <v>4</v>
      </c>
      <c r="AO2690" s="149"/>
      <c r="AP2690" s="149" t="s">
        <v>274</v>
      </c>
      <c r="AQ2690" s="149" t="s">
        <v>275</v>
      </c>
      <c r="AR2690" s="158">
        <v>1</v>
      </c>
      <c r="AS2690" s="149" t="s">
        <v>275</v>
      </c>
      <c r="AT2690" s="149" t="s">
        <v>276</v>
      </c>
      <c r="AU2690" s="161">
        <v>1</v>
      </c>
      <c r="AV2690" s="159">
        <v>7350.43</v>
      </c>
      <c r="AW2690" s="159">
        <v>294.02</v>
      </c>
      <c r="AX2690" s="149" t="s">
        <v>274</v>
      </c>
      <c r="AY2690" s="162">
        <v>0</v>
      </c>
      <c r="AZ2690" s="162" t="s">
        <v>274</v>
      </c>
      <c r="BA2690" s="162">
        <v>0</v>
      </c>
      <c r="BB2690" s="159">
        <v>7056.41</v>
      </c>
      <c r="BC2690" s="162" t="s">
        <v>274</v>
      </c>
      <c r="BD2690" s="162">
        <v>0</v>
      </c>
      <c r="BE2690" s="159">
        <v>294.02</v>
      </c>
      <c r="BF2690" s="159">
        <v>294.02</v>
      </c>
      <c r="BG2690" s="159">
        <v>7350.43</v>
      </c>
    </row>
    <row r="2691" ht="28.05" customHeight="1" spans="1:59">
      <c r="A2691" s="149"/>
      <c r="B2691" s="149"/>
      <c r="C2691" s="149"/>
      <c r="D2691" s="149" t="s">
        <v>3726</v>
      </c>
      <c r="E2691" s="340" t="s">
        <v>12131</v>
      </c>
      <c r="F2691" s="149" t="s">
        <v>3726</v>
      </c>
      <c r="G2691" s="149" t="s">
        <v>12132</v>
      </c>
      <c r="H2691" s="149" t="s">
        <v>11693</v>
      </c>
      <c r="I2691" s="149" t="s">
        <v>12050</v>
      </c>
      <c r="J2691" s="149" t="s">
        <v>12133</v>
      </c>
      <c r="K2691" s="149"/>
      <c r="L2691" s="149" t="s">
        <v>287</v>
      </c>
      <c r="M2691" s="149"/>
      <c r="N2691" s="149" t="s">
        <v>263</v>
      </c>
      <c r="O2691" s="149" t="s">
        <v>214</v>
      </c>
      <c r="P2691" s="149" t="s">
        <v>53</v>
      </c>
      <c r="Q2691" s="149"/>
      <c r="R2691" s="149" t="s">
        <v>12134</v>
      </c>
      <c r="S2691" s="149" t="s">
        <v>6852</v>
      </c>
      <c r="T2691" s="149" t="s">
        <v>414</v>
      </c>
      <c r="U2691" s="149" t="s">
        <v>267</v>
      </c>
      <c r="V2691" s="149"/>
      <c r="W2691" s="149"/>
      <c r="X2691" s="149" t="s">
        <v>336</v>
      </c>
      <c r="Y2691" s="149"/>
      <c r="Z2691" s="149"/>
      <c r="AA2691" s="149"/>
      <c r="AB2691" s="149" t="s">
        <v>269</v>
      </c>
      <c r="AC2691" s="149" t="s">
        <v>270</v>
      </c>
      <c r="AD2691" s="149" t="s">
        <v>414</v>
      </c>
      <c r="AE2691" s="149" t="s">
        <v>271</v>
      </c>
      <c r="AF2691" s="149"/>
      <c r="AG2691" s="149" t="s">
        <v>1098</v>
      </c>
      <c r="AH2691" s="149" t="s">
        <v>273</v>
      </c>
      <c r="AI2691" s="158">
        <v>21</v>
      </c>
      <c r="AJ2691" s="149"/>
      <c r="AK2691" s="159" t="s">
        <v>274</v>
      </c>
      <c r="AL2691" s="159" t="s">
        <v>274</v>
      </c>
      <c r="AM2691" s="149" t="s">
        <v>274</v>
      </c>
      <c r="AN2691" s="160">
        <v>4</v>
      </c>
      <c r="AO2691" s="149"/>
      <c r="AP2691" s="149" t="s">
        <v>274</v>
      </c>
      <c r="AQ2691" s="149" t="s">
        <v>275</v>
      </c>
      <c r="AR2691" s="158">
        <v>1</v>
      </c>
      <c r="AS2691" s="149" t="s">
        <v>275</v>
      </c>
      <c r="AT2691" s="149" t="s">
        <v>276</v>
      </c>
      <c r="AU2691" s="161">
        <v>1</v>
      </c>
      <c r="AV2691" s="159">
        <v>11061.95</v>
      </c>
      <c r="AW2691" s="159">
        <v>442.48</v>
      </c>
      <c r="AX2691" s="149" t="s">
        <v>274</v>
      </c>
      <c r="AY2691" s="159">
        <v>110.62</v>
      </c>
      <c r="AZ2691" s="159">
        <v>110.62</v>
      </c>
      <c r="BA2691" s="159">
        <v>442.48</v>
      </c>
      <c r="BB2691" s="159">
        <v>2323.02</v>
      </c>
      <c r="BC2691" s="162" t="s">
        <v>274</v>
      </c>
      <c r="BD2691" s="162">
        <v>0</v>
      </c>
      <c r="BE2691" s="159">
        <v>8738.93</v>
      </c>
      <c r="BF2691" s="159">
        <v>8738.93</v>
      </c>
      <c r="BG2691" s="159">
        <v>11061.95</v>
      </c>
    </row>
    <row r="2692" ht="28.05" customHeight="1" spans="1:59">
      <c r="A2692" s="149"/>
      <c r="B2692" s="149"/>
      <c r="C2692" s="149"/>
      <c r="D2692" s="149" t="s">
        <v>3726</v>
      </c>
      <c r="E2692" s="340" t="s">
        <v>12135</v>
      </c>
      <c r="F2692" s="149" t="s">
        <v>3726</v>
      </c>
      <c r="G2692" s="149" t="s">
        <v>12136</v>
      </c>
      <c r="H2692" s="149" t="s">
        <v>12137</v>
      </c>
      <c r="I2692" s="149" t="s">
        <v>12138</v>
      </c>
      <c r="J2692" s="149" t="s">
        <v>12139</v>
      </c>
      <c r="K2692" s="149"/>
      <c r="L2692" s="149" t="s">
        <v>262</v>
      </c>
      <c r="M2692" s="149"/>
      <c r="N2692" s="149" t="s">
        <v>263</v>
      </c>
      <c r="O2692" s="149" t="s">
        <v>214</v>
      </c>
      <c r="P2692" s="149" t="s">
        <v>53</v>
      </c>
      <c r="Q2692" s="149"/>
      <c r="R2692" s="149" t="s">
        <v>62</v>
      </c>
      <c r="S2692" s="149" t="s">
        <v>289</v>
      </c>
      <c r="T2692" s="149" t="s">
        <v>12140</v>
      </c>
      <c r="U2692" s="149" t="s">
        <v>267</v>
      </c>
      <c r="V2692" s="149"/>
      <c r="W2692" s="149"/>
      <c r="X2692" s="149" t="s">
        <v>268</v>
      </c>
      <c r="Y2692" s="149"/>
      <c r="Z2692" s="149"/>
      <c r="AA2692" s="149"/>
      <c r="AB2692" s="149" t="s">
        <v>269</v>
      </c>
      <c r="AC2692" s="149" t="s">
        <v>318</v>
      </c>
      <c r="AD2692" s="149" t="s">
        <v>12140</v>
      </c>
      <c r="AE2692" s="149" t="s">
        <v>271</v>
      </c>
      <c r="AF2692" s="149"/>
      <c r="AG2692" s="149" t="s">
        <v>1098</v>
      </c>
      <c r="AH2692" s="149" t="s">
        <v>273</v>
      </c>
      <c r="AI2692" s="158">
        <v>96</v>
      </c>
      <c r="AJ2692" s="149"/>
      <c r="AK2692" s="159" t="s">
        <v>274</v>
      </c>
      <c r="AL2692" s="159" t="s">
        <v>274</v>
      </c>
      <c r="AM2692" s="149" t="s">
        <v>274</v>
      </c>
      <c r="AN2692" s="160">
        <v>4</v>
      </c>
      <c r="AO2692" s="149"/>
      <c r="AP2692" s="149" t="s">
        <v>274</v>
      </c>
      <c r="AQ2692" s="149" t="s">
        <v>275</v>
      </c>
      <c r="AR2692" s="158">
        <v>1</v>
      </c>
      <c r="AS2692" s="149" t="s">
        <v>275</v>
      </c>
      <c r="AT2692" s="149" t="s">
        <v>276</v>
      </c>
      <c r="AU2692" s="161">
        <v>1</v>
      </c>
      <c r="AV2692" s="159">
        <v>30769.23</v>
      </c>
      <c r="AW2692" s="159">
        <v>1230.77</v>
      </c>
      <c r="AX2692" s="149" t="s">
        <v>274</v>
      </c>
      <c r="AY2692" s="162">
        <v>0</v>
      </c>
      <c r="AZ2692" s="162" t="s">
        <v>274</v>
      </c>
      <c r="BA2692" s="162">
        <v>0</v>
      </c>
      <c r="BB2692" s="159">
        <v>29538.46</v>
      </c>
      <c r="BC2692" s="162" t="s">
        <v>274</v>
      </c>
      <c r="BD2692" s="162">
        <v>0</v>
      </c>
      <c r="BE2692" s="159">
        <v>1230.77</v>
      </c>
      <c r="BF2692" s="159">
        <v>1230.77</v>
      </c>
      <c r="BG2692" s="159">
        <v>30769.23</v>
      </c>
    </row>
    <row r="2693" ht="28.05" customHeight="1" spans="1:59">
      <c r="A2693" s="149"/>
      <c r="B2693" s="149"/>
      <c r="C2693" s="149"/>
      <c r="D2693" s="149" t="s">
        <v>3726</v>
      </c>
      <c r="E2693" s="340" t="s">
        <v>12141</v>
      </c>
      <c r="F2693" s="149" t="s">
        <v>3726</v>
      </c>
      <c r="G2693" s="149" t="s">
        <v>12142</v>
      </c>
      <c r="H2693" s="149" t="s">
        <v>12143</v>
      </c>
      <c r="I2693" s="149" t="s">
        <v>12144</v>
      </c>
      <c r="J2693" s="149" t="s">
        <v>12145</v>
      </c>
      <c r="K2693" s="149"/>
      <c r="L2693" s="149" t="s">
        <v>262</v>
      </c>
      <c r="M2693" s="149"/>
      <c r="N2693" s="149" t="s">
        <v>263</v>
      </c>
      <c r="O2693" s="149" t="s">
        <v>214</v>
      </c>
      <c r="P2693" s="149" t="s">
        <v>53</v>
      </c>
      <c r="Q2693" s="149"/>
      <c r="R2693" s="149" t="s">
        <v>11366</v>
      </c>
      <c r="S2693" s="149" t="s">
        <v>4258</v>
      </c>
      <c r="T2693" s="149" t="s">
        <v>11900</v>
      </c>
      <c r="U2693" s="149" t="s">
        <v>267</v>
      </c>
      <c r="V2693" s="149"/>
      <c r="W2693" s="149"/>
      <c r="X2693" s="149" t="s">
        <v>336</v>
      </c>
      <c r="Y2693" s="149"/>
      <c r="Z2693" s="149"/>
      <c r="AA2693" s="149"/>
      <c r="AB2693" s="149" t="s">
        <v>269</v>
      </c>
      <c r="AC2693" s="149" t="s">
        <v>270</v>
      </c>
      <c r="AD2693" s="149" t="s">
        <v>11900</v>
      </c>
      <c r="AE2693" s="149" t="s">
        <v>271</v>
      </c>
      <c r="AF2693" s="149"/>
      <c r="AG2693" s="149" t="s">
        <v>1098</v>
      </c>
      <c r="AH2693" s="149" t="s">
        <v>273</v>
      </c>
      <c r="AI2693" s="158">
        <v>77</v>
      </c>
      <c r="AJ2693" s="149"/>
      <c r="AK2693" s="159" t="s">
        <v>274</v>
      </c>
      <c r="AL2693" s="159" t="s">
        <v>274</v>
      </c>
      <c r="AM2693" s="149" t="s">
        <v>274</v>
      </c>
      <c r="AN2693" s="160">
        <v>4</v>
      </c>
      <c r="AO2693" s="149"/>
      <c r="AP2693" s="149" t="s">
        <v>274</v>
      </c>
      <c r="AQ2693" s="149" t="s">
        <v>275</v>
      </c>
      <c r="AR2693" s="158">
        <v>1</v>
      </c>
      <c r="AS2693" s="149" t="s">
        <v>275</v>
      </c>
      <c r="AT2693" s="149" t="s">
        <v>276</v>
      </c>
      <c r="AU2693" s="161">
        <v>1</v>
      </c>
      <c r="AV2693" s="159">
        <v>168141.6</v>
      </c>
      <c r="AW2693" s="159">
        <v>6725.66</v>
      </c>
      <c r="AX2693" s="149" t="s">
        <v>274</v>
      </c>
      <c r="AY2693" s="159">
        <v>1754.51</v>
      </c>
      <c r="AZ2693" s="159">
        <v>1754.51</v>
      </c>
      <c r="BA2693" s="159">
        <v>7018.04</v>
      </c>
      <c r="BB2693" s="159">
        <v>128080.28</v>
      </c>
      <c r="BC2693" s="162" t="s">
        <v>274</v>
      </c>
      <c r="BD2693" s="162">
        <v>0</v>
      </c>
      <c r="BE2693" s="159">
        <v>40061.32</v>
      </c>
      <c r="BF2693" s="159">
        <v>40061.32</v>
      </c>
      <c r="BG2693" s="159">
        <v>168141.6</v>
      </c>
    </row>
    <row r="2694" ht="28.05" customHeight="1" spans="1:59">
      <c r="A2694" s="149"/>
      <c r="B2694" s="149"/>
      <c r="C2694" s="149"/>
      <c r="D2694" s="149" t="s">
        <v>3726</v>
      </c>
      <c r="E2694" s="340" t="s">
        <v>12146</v>
      </c>
      <c r="F2694" s="149" t="s">
        <v>3726</v>
      </c>
      <c r="G2694" s="149" t="s">
        <v>12147</v>
      </c>
      <c r="H2694" s="149" t="s">
        <v>11693</v>
      </c>
      <c r="I2694" s="149" t="s">
        <v>12050</v>
      </c>
      <c r="J2694" s="149" t="s">
        <v>12148</v>
      </c>
      <c r="K2694" s="149"/>
      <c r="L2694" s="149" t="s">
        <v>287</v>
      </c>
      <c r="M2694" s="149"/>
      <c r="N2694" s="149" t="s">
        <v>263</v>
      </c>
      <c r="O2694" s="149" t="s">
        <v>214</v>
      </c>
      <c r="P2694" s="149" t="s">
        <v>53</v>
      </c>
      <c r="Q2694" s="149"/>
      <c r="R2694" s="149" t="s">
        <v>12149</v>
      </c>
      <c r="S2694" s="149" t="s">
        <v>6852</v>
      </c>
      <c r="T2694" s="149" t="s">
        <v>414</v>
      </c>
      <c r="U2694" s="149" t="s">
        <v>267</v>
      </c>
      <c r="V2694" s="149"/>
      <c r="W2694" s="149"/>
      <c r="X2694" s="149" t="s">
        <v>336</v>
      </c>
      <c r="Y2694" s="149"/>
      <c r="Z2694" s="149"/>
      <c r="AA2694" s="149"/>
      <c r="AB2694" s="149" t="s">
        <v>269</v>
      </c>
      <c r="AC2694" s="149" t="s">
        <v>270</v>
      </c>
      <c r="AD2694" s="149" t="s">
        <v>414</v>
      </c>
      <c r="AE2694" s="149" t="s">
        <v>271</v>
      </c>
      <c r="AF2694" s="149"/>
      <c r="AG2694" s="149" t="s">
        <v>1098</v>
      </c>
      <c r="AH2694" s="149" t="s">
        <v>273</v>
      </c>
      <c r="AI2694" s="158">
        <v>21</v>
      </c>
      <c r="AJ2694" s="149"/>
      <c r="AK2694" s="159" t="s">
        <v>274</v>
      </c>
      <c r="AL2694" s="159" t="s">
        <v>274</v>
      </c>
      <c r="AM2694" s="149" t="s">
        <v>274</v>
      </c>
      <c r="AN2694" s="160">
        <v>4</v>
      </c>
      <c r="AO2694" s="149"/>
      <c r="AP2694" s="149" t="s">
        <v>274</v>
      </c>
      <c r="AQ2694" s="149" t="s">
        <v>275</v>
      </c>
      <c r="AR2694" s="158">
        <v>1</v>
      </c>
      <c r="AS2694" s="149" t="s">
        <v>275</v>
      </c>
      <c r="AT2694" s="149" t="s">
        <v>276</v>
      </c>
      <c r="AU2694" s="161">
        <v>1</v>
      </c>
      <c r="AV2694" s="159">
        <v>11061.95</v>
      </c>
      <c r="AW2694" s="159">
        <v>442.48</v>
      </c>
      <c r="AX2694" s="149" t="s">
        <v>274</v>
      </c>
      <c r="AY2694" s="159">
        <v>110.62</v>
      </c>
      <c r="AZ2694" s="159">
        <v>110.62</v>
      </c>
      <c r="BA2694" s="159">
        <v>442.48</v>
      </c>
      <c r="BB2694" s="159">
        <v>2323.02</v>
      </c>
      <c r="BC2694" s="162" t="s">
        <v>274</v>
      </c>
      <c r="BD2694" s="162">
        <v>0</v>
      </c>
      <c r="BE2694" s="159">
        <v>8738.93</v>
      </c>
      <c r="BF2694" s="159">
        <v>8738.93</v>
      </c>
      <c r="BG2694" s="159">
        <v>11061.95</v>
      </c>
    </row>
    <row r="2695" ht="28.05" customHeight="1" spans="1:59">
      <c r="A2695" s="149"/>
      <c r="B2695" s="149"/>
      <c r="C2695" s="149"/>
      <c r="D2695" s="149" t="s">
        <v>3726</v>
      </c>
      <c r="E2695" s="340" t="s">
        <v>12150</v>
      </c>
      <c r="F2695" s="149" t="s">
        <v>3726</v>
      </c>
      <c r="G2695" s="149" t="s">
        <v>12151</v>
      </c>
      <c r="H2695" s="149" t="s">
        <v>12152</v>
      </c>
      <c r="I2695" s="149" t="s">
        <v>12153</v>
      </c>
      <c r="J2695" s="149" t="s">
        <v>12154</v>
      </c>
      <c r="K2695" s="149"/>
      <c r="L2695" s="149" t="s">
        <v>262</v>
      </c>
      <c r="M2695" s="149"/>
      <c r="N2695" s="149" t="s">
        <v>263</v>
      </c>
      <c r="O2695" s="149" t="s">
        <v>214</v>
      </c>
      <c r="P2695" s="149" t="s">
        <v>53</v>
      </c>
      <c r="Q2695" s="149"/>
      <c r="R2695" s="149" t="s">
        <v>12155</v>
      </c>
      <c r="S2695" s="149" t="s">
        <v>4180</v>
      </c>
      <c r="T2695" s="149" t="s">
        <v>1075</v>
      </c>
      <c r="U2695" s="149" t="s">
        <v>267</v>
      </c>
      <c r="V2695" s="149"/>
      <c r="W2695" s="149"/>
      <c r="X2695" s="149" t="s">
        <v>705</v>
      </c>
      <c r="Y2695" s="149"/>
      <c r="Z2695" s="149"/>
      <c r="AA2695" s="149"/>
      <c r="AB2695" s="149" t="s">
        <v>269</v>
      </c>
      <c r="AC2695" s="149" t="s">
        <v>318</v>
      </c>
      <c r="AD2695" s="149" t="s">
        <v>1075</v>
      </c>
      <c r="AE2695" s="149" t="s">
        <v>271</v>
      </c>
      <c r="AF2695" s="149"/>
      <c r="AG2695" s="149" t="s">
        <v>1098</v>
      </c>
      <c r="AH2695" s="149" t="s">
        <v>273</v>
      </c>
      <c r="AI2695" s="158">
        <v>96</v>
      </c>
      <c r="AJ2695" s="149"/>
      <c r="AK2695" s="159" t="s">
        <v>274</v>
      </c>
      <c r="AL2695" s="159" t="s">
        <v>274</v>
      </c>
      <c r="AM2695" s="149" t="s">
        <v>274</v>
      </c>
      <c r="AN2695" s="160">
        <v>4</v>
      </c>
      <c r="AO2695" s="149"/>
      <c r="AP2695" s="149" t="s">
        <v>274</v>
      </c>
      <c r="AQ2695" s="149" t="s">
        <v>275</v>
      </c>
      <c r="AR2695" s="158">
        <v>1</v>
      </c>
      <c r="AS2695" s="149" t="s">
        <v>275</v>
      </c>
      <c r="AT2695" s="149" t="s">
        <v>276</v>
      </c>
      <c r="AU2695" s="161">
        <v>1</v>
      </c>
      <c r="AV2695" s="159">
        <v>326495.74</v>
      </c>
      <c r="AW2695" s="159">
        <v>13059.83</v>
      </c>
      <c r="AX2695" s="149" t="s">
        <v>274</v>
      </c>
      <c r="AY2695" s="162">
        <v>0</v>
      </c>
      <c r="AZ2695" s="162" t="s">
        <v>274</v>
      </c>
      <c r="BA2695" s="162">
        <v>0</v>
      </c>
      <c r="BB2695" s="159">
        <v>313435.91</v>
      </c>
      <c r="BC2695" s="162" t="s">
        <v>274</v>
      </c>
      <c r="BD2695" s="162">
        <v>0</v>
      </c>
      <c r="BE2695" s="159">
        <v>13059.83</v>
      </c>
      <c r="BF2695" s="159">
        <v>13059.83</v>
      </c>
      <c r="BG2695" s="159">
        <v>326495.74</v>
      </c>
    </row>
    <row r="2696" ht="28.05" customHeight="1" spans="1:59">
      <c r="A2696" s="149"/>
      <c r="B2696" s="149"/>
      <c r="C2696" s="149"/>
      <c r="D2696" s="149" t="s">
        <v>3726</v>
      </c>
      <c r="E2696" s="340" t="s">
        <v>12156</v>
      </c>
      <c r="F2696" s="149" t="s">
        <v>3726</v>
      </c>
      <c r="G2696" s="149" t="s">
        <v>12157</v>
      </c>
      <c r="H2696" s="149" t="s">
        <v>12158</v>
      </c>
      <c r="I2696" s="149" t="s">
        <v>12138</v>
      </c>
      <c r="J2696" s="149" t="s">
        <v>12159</v>
      </c>
      <c r="K2696" s="149"/>
      <c r="L2696" s="149" t="s">
        <v>262</v>
      </c>
      <c r="M2696" s="149"/>
      <c r="N2696" s="149" t="s">
        <v>263</v>
      </c>
      <c r="O2696" s="149" t="s">
        <v>214</v>
      </c>
      <c r="P2696" s="149" t="s">
        <v>53</v>
      </c>
      <c r="Q2696" s="149"/>
      <c r="R2696" s="149" t="s">
        <v>62</v>
      </c>
      <c r="S2696" s="149" t="s">
        <v>289</v>
      </c>
      <c r="T2696" s="149" t="s">
        <v>12140</v>
      </c>
      <c r="U2696" s="149" t="s">
        <v>267</v>
      </c>
      <c r="V2696" s="149"/>
      <c r="W2696" s="149"/>
      <c r="X2696" s="149" t="s">
        <v>268</v>
      </c>
      <c r="Y2696" s="149"/>
      <c r="Z2696" s="149"/>
      <c r="AA2696" s="149"/>
      <c r="AB2696" s="149" t="s">
        <v>269</v>
      </c>
      <c r="AC2696" s="149" t="s">
        <v>318</v>
      </c>
      <c r="AD2696" s="149" t="s">
        <v>12140</v>
      </c>
      <c r="AE2696" s="149" t="s">
        <v>271</v>
      </c>
      <c r="AF2696" s="149"/>
      <c r="AG2696" s="149" t="s">
        <v>1098</v>
      </c>
      <c r="AH2696" s="149" t="s">
        <v>273</v>
      </c>
      <c r="AI2696" s="158">
        <v>96</v>
      </c>
      <c r="AJ2696" s="149"/>
      <c r="AK2696" s="159" t="s">
        <v>274</v>
      </c>
      <c r="AL2696" s="159" t="s">
        <v>274</v>
      </c>
      <c r="AM2696" s="149" t="s">
        <v>274</v>
      </c>
      <c r="AN2696" s="160">
        <v>4</v>
      </c>
      <c r="AO2696" s="149"/>
      <c r="AP2696" s="149" t="s">
        <v>274</v>
      </c>
      <c r="AQ2696" s="149" t="s">
        <v>275</v>
      </c>
      <c r="AR2696" s="158">
        <v>1</v>
      </c>
      <c r="AS2696" s="149" t="s">
        <v>275</v>
      </c>
      <c r="AT2696" s="149" t="s">
        <v>276</v>
      </c>
      <c r="AU2696" s="161">
        <v>1</v>
      </c>
      <c r="AV2696" s="159">
        <v>30769.23</v>
      </c>
      <c r="AW2696" s="159">
        <v>1230.77</v>
      </c>
      <c r="AX2696" s="149" t="s">
        <v>274</v>
      </c>
      <c r="AY2696" s="162">
        <v>0</v>
      </c>
      <c r="AZ2696" s="162" t="s">
        <v>274</v>
      </c>
      <c r="BA2696" s="162">
        <v>0</v>
      </c>
      <c r="BB2696" s="159">
        <v>29538.46</v>
      </c>
      <c r="BC2696" s="162" t="s">
        <v>274</v>
      </c>
      <c r="BD2696" s="162">
        <v>0</v>
      </c>
      <c r="BE2696" s="159">
        <v>1230.77</v>
      </c>
      <c r="BF2696" s="159">
        <v>1230.77</v>
      </c>
      <c r="BG2696" s="159">
        <v>30769.23</v>
      </c>
    </row>
    <row r="2697" ht="28.05" customHeight="1" spans="1:59">
      <c r="A2697" s="149"/>
      <c r="B2697" s="149"/>
      <c r="C2697" s="149"/>
      <c r="D2697" s="149" t="s">
        <v>3726</v>
      </c>
      <c r="E2697" s="340" t="s">
        <v>12160</v>
      </c>
      <c r="F2697" s="149" t="s">
        <v>3726</v>
      </c>
      <c r="G2697" s="149" t="s">
        <v>12161</v>
      </c>
      <c r="H2697" s="149" t="s">
        <v>12162</v>
      </c>
      <c r="I2697" s="149" t="s">
        <v>7132</v>
      </c>
      <c r="J2697" s="149" t="s">
        <v>12163</v>
      </c>
      <c r="K2697" s="149"/>
      <c r="L2697" s="149" t="s">
        <v>262</v>
      </c>
      <c r="M2697" s="149"/>
      <c r="N2697" s="149" t="s">
        <v>263</v>
      </c>
      <c r="O2697" s="149" t="s">
        <v>214</v>
      </c>
      <c r="P2697" s="149" t="s">
        <v>53</v>
      </c>
      <c r="Q2697" s="149"/>
      <c r="R2697" s="149" t="s">
        <v>333</v>
      </c>
      <c r="S2697" s="149" t="s">
        <v>6852</v>
      </c>
      <c r="T2697" s="149" t="s">
        <v>12164</v>
      </c>
      <c r="U2697" s="149" t="s">
        <v>267</v>
      </c>
      <c r="V2697" s="149"/>
      <c r="W2697" s="149"/>
      <c r="X2697" s="149" t="s">
        <v>336</v>
      </c>
      <c r="Y2697" s="149"/>
      <c r="Z2697" s="149"/>
      <c r="AA2697" s="149"/>
      <c r="AB2697" s="149" t="s">
        <v>269</v>
      </c>
      <c r="AC2697" s="149" t="s">
        <v>318</v>
      </c>
      <c r="AD2697" s="149" t="s">
        <v>12164</v>
      </c>
      <c r="AE2697" s="149" t="s">
        <v>271</v>
      </c>
      <c r="AF2697" s="149"/>
      <c r="AG2697" s="149" t="s">
        <v>1098</v>
      </c>
      <c r="AH2697" s="149" t="s">
        <v>273</v>
      </c>
      <c r="AI2697" s="158">
        <v>96</v>
      </c>
      <c r="AJ2697" s="149"/>
      <c r="AK2697" s="159" t="s">
        <v>274</v>
      </c>
      <c r="AL2697" s="159" t="s">
        <v>274</v>
      </c>
      <c r="AM2697" s="149" t="s">
        <v>274</v>
      </c>
      <c r="AN2697" s="160">
        <v>4</v>
      </c>
      <c r="AO2697" s="149"/>
      <c r="AP2697" s="149" t="s">
        <v>274</v>
      </c>
      <c r="AQ2697" s="149" t="s">
        <v>275</v>
      </c>
      <c r="AR2697" s="158">
        <v>1</v>
      </c>
      <c r="AS2697" s="149" t="s">
        <v>275</v>
      </c>
      <c r="AT2697" s="149" t="s">
        <v>276</v>
      </c>
      <c r="AU2697" s="161">
        <v>1</v>
      </c>
      <c r="AV2697" s="159">
        <v>41025.64</v>
      </c>
      <c r="AW2697" s="159">
        <v>1641.03</v>
      </c>
      <c r="AX2697" s="149" t="s">
        <v>274</v>
      </c>
      <c r="AY2697" s="162">
        <v>0</v>
      </c>
      <c r="AZ2697" s="162" t="s">
        <v>274</v>
      </c>
      <c r="BA2697" s="162">
        <v>0</v>
      </c>
      <c r="BB2697" s="159">
        <v>39384.61</v>
      </c>
      <c r="BC2697" s="162" t="s">
        <v>274</v>
      </c>
      <c r="BD2697" s="162">
        <v>0</v>
      </c>
      <c r="BE2697" s="159">
        <v>1641.03</v>
      </c>
      <c r="BF2697" s="159">
        <v>1641.03</v>
      </c>
      <c r="BG2697" s="159">
        <v>41025.64</v>
      </c>
    </row>
    <row r="2698" ht="28.05" customHeight="1" spans="1:59">
      <c r="A2698" s="149"/>
      <c r="B2698" s="149"/>
      <c r="C2698" s="149"/>
      <c r="D2698" s="149" t="s">
        <v>3726</v>
      </c>
      <c r="E2698" s="340" t="s">
        <v>12165</v>
      </c>
      <c r="F2698" s="149" t="s">
        <v>3726</v>
      </c>
      <c r="G2698" s="149" t="s">
        <v>12166</v>
      </c>
      <c r="H2698" s="149" t="s">
        <v>11693</v>
      </c>
      <c r="I2698" s="149" t="s">
        <v>12050</v>
      </c>
      <c r="J2698" s="149" t="s">
        <v>12167</v>
      </c>
      <c r="K2698" s="149"/>
      <c r="L2698" s="149" t="s">
        <v>287</v>
      </c>
      <c r="M2698" s="149"/>
      <c r="N2698" s="149" t="s">
        <v>263</v>
      </c>
      <c r="O2698" s="149" t="s">
        <v>214</v>
      </c>
      <c r="P2698" s="149" t="s">
        <v>53</v>
      </c>
      <c r="Q2698" s="149"/>
      <c r="R2698" s="149" t="s">
        <v>12168</v>
      </c>
      <c r="S2698" s="149" t="s">
        <v>6852</v>
      </c>
      <c r="T2698" s="149" t="s">
        <v>414</v>
      </c>
      <c r="U2698" s="149" t="s">
        <v>267</v>
      </c>
      <c r="V2698" s="149"/>
      <c r="W2698" s="149"/>
      <c r="X2698" s="149" t="s">
        <v>336</v>
      </c>
      <c r="Y2698" s="149"/>
      <c r="Z2698" s="149"/>
      <c r="AA2698" s="149"/>
      <c r="AB2698" s="149" t="s">
        <v>269</v>
      </c>
      <c r="AC2698" s="149" t="s">
        <v>270</v>
      </c>
      <c r="AD2698" s="149" t="s">
        <v>414</v>
      </c>
      <c r="AE2698" s="149" t="s">
        <v>271</v>
      </c>
      <c r="AF2698" s="149"/>
      <c r="AG2698" s="149" t="s">
        <v>1098</v>
      </c>
      <c r="AH2698" s="149" t="s">
        <v>273</v>
      </c>
      <c r="AI2698" s="158">
        <v>21</v>
      </c>
      <c r="AJ2698" s="149"/>
      <c r="AK2698" s="159" t="s">
        <v>274</v>
      </c>
      <c r="AL2698" s="159" t="s">
        <v>274</v>
      </c>
      <c r="AM2698" s="149" t="s">
        <v>274</v>
      </c>
      <c r="AN2698" s="160">
        <v>4</v>
      </c>
      <c r="AO2698" s="149"/>
      <c r="AP2698" s="149" t="s">
        <v>274</v>
      </c>
      <c r="AQ2698" s="149" t="s">
        <v>275</v>
      </c>
      <c r="AR2698" s="158">
        <v>1</v>
      </c>
      <c r="AS2698" s="149" t="s">
        <v>275</v>
      </c>
      <c r="AT2698" s="149" t="s">
        <v>276</v>
      </c>
      <c r="AU2698" s="161">
        <v>1</v>
      </c>
      <c r="AV2698" s="159">
        <v>11061.95</v>
      </c>
      <c r="AW2698" s="159">
        <v>442.48</v>
      </c>
      <c r="AX2698" s="149" t="s">
        <v>274</v>
      </c>
      <c r="AY2698" s="159">
        <v>110.62</v>
      </c>
      <c r="AZ2698" s="159">
        <v>110.62</v>
      </c>
      <c r="BA2698" s="159">
        <v>442.48</v>
      </c>
      <c r="BB2698" s="159">
        <v>2323.02</v>
      </c>
      <c r="BC2698" s="162" t="s">
        <v>274</v>
      </c>
      <c r="BD2698" s="162">
        <v>0</v>
      </c>
      <c r="BE2698" s="159">
        <v>8738.93</v>
      </c>
      <c r="BF2698" s="159">
        <v>8738.93</v>
      </c>
      <c r="BG2698" s="159">
        <v>11061.95</v>
      </c>
    </row>
    <row r="2699" ht="28.05" customHeight="1" spans="1:59">
      <c r="A2699" s="149"/>
      <c r="B2699" s="149"/>
      <c r="C2699" s="149"/>
      <c r="D2699" s="149" t="s">
        <v>3726</v>
      </c>
      <c r="E2699" s="340" t="s">
        <v>12169</v>
      </c>
      <c r="F2699" s="149" t="s">
        <v>3726</v>
      </c>
      <c r="G2699" s="149" t="s">
        <v>12170</v>
      </c>
      <c r="H2699" s="149" t="s">
        <v>12171</v>
      </c>
      <c r="I2699" s="149" t="s">
        <v>12172</v>
      </c>
      <c r="J2699" s="149" t="s">
        <v>12173</v>
      </c>
      <c r="K2699" s="149"/>
      <c r="L2699" s="149" t="s">
        <v>262</v>
      </c>
      <c r="M2699" s="149"/>
      <c r="N2699" s="149" t="s">
        <v>263</v>
      </c>
      <c r="O2699" s="149" t="s">
        <v>214</v>
      </c>
      <c r="P2699" s="149" t="s">
        <v>53</v>
      </c>
      <c r="Q2699" s="149"/>
      <c r="R2699" s="149" t="s">
        <v>12174</v>
      </c>
      <c r="S2699" s="149" t="s">
        <v>289</v>
      </c>
      <c r="T2699" s="149" t="s">
        <v>1075</v>
      </c>
      <c r="U2699" s="149" t="s">
        <v>267</v>
      </c>
      <c r="V2699" s="149"/>
      <c r="W2699" s="149"/>
      <c r="X2699" s="149" t="s">
        <v>268</v>
      </c>
      <c r="Y2699" s="149"/>
      <c r="Z2699" s="149"/>
      <c r="AA2699" s="149"/>
      <c r="AB2699" s="149" t="s">
        <v>269</v>
      </c>
      <c r="AC2699" s="149" t="s">
        <v>318</v>
      </c>
      <c r="AD2699" s="149" t="s">
        <v>1075</v>
      </c>
      <c r="AE2699" s="149" t="s">
        <v>271</v>
      </c>
      <c r="AF2699" s="149"/>
      <c r="AG2699" s="149" t="s">
        <v>1098</v>
      </c>
      <c r="AH2699" s="149" t="s">
        <v>273</v>
      </c>
      <c r="AI2699" s="158">
        <v>96</v>
      </c>
      <c r="AJ2699" s="149"/>
      <c r="AK2699" s="159" t="s">
        <v>274</v>
      </c>
      <c r="AL2699" s="159" t="s">
        <v>274</v>
      </c>
      <c r="AM2699" s="149" t="s">
        <v>274</v>
      </c>
      <c r="AN2699" s="160">
        <v>4</v>
      </c>
      <c r="AO2699" s="149"/>
      <c r="AP2699" s="149" t="s">
        <v>274</v>
      </c>
      <c r="AQ2699" s="149" t="s">
        <v>275</v>
      </c>
      <c r="AR2699" s="158">
        <v>1</v>
      </c>
      <c r="AS2699" s="149" t="s">
        <v>275</v>
      </c>
      <c r="AT2699" s="149" t="s">
        <v>276</v>
      </c>
      <c r="AU2699" s="161">
        <v>1</v>
      </c>
      <c r="AV2699" s="159">
        <v>4957.26</v>
      </c>
      <c r="AW2699" s="159">
        <v>198.29</v>
      </c>
      <c r="AX2699" s="149" t="s">
        <v>274</v>
      </c>
      <c r="AY2699" s="162">
        <v>0</v>
      </c>
      <c r="AZ2699" s="162" t="s">
        <v>274</v>
      </c>
      <c r="BA2699" s="162">
        <v>0</v>
      </c>
      <c r="BB2699" s="159">
        <v>4758.97</v>
      </c>
      <c r="BC2699" s="162" t="s">
        <v>274</v>
      </c>
      <c r="BD2699" s="162">
        <v>0</v>
      </c>
      <c r="BE2699" s="159">
        <v>198.29</v>
      </c>
      <c r="BF2699" s="159">
        <v>198.29</v>
      </c>
      <c r="BG2699" s="159">
        <v>4957.26</v>
      </c>
    </row>
    <row r="2700" ht="28.05" customHeight="1" spans="1:59">
      <c r="A2700" s="149"/>
      <c r="B2700" s="149"/>
      <c r="C2700" s="149"/>
      <c r="D2700" s="149" t="s">
        <v>3726</v>
      </c>
      <c r="E2700" s="340" t="s">
        <v>12175</v>
      </c>
      <c r="F2700" s="149" t="s">
        <v>3726</v>
      </c>
      <c r="G2700" s="149" t="s">
        <v>12176</v>
      </c>
      <c r="H2700" s="149" t="s">
        <v>12177</v>
      </c>
      <c r="I2700" s="149" t="s">
        <v>12178</v>
      </c>
      <c r="J2700" s="149" t="s">
        <v>12179</v>
      </c>
      <c r="K2700" s="149"/>
      <c r="L2700" s="149" t="s">
        <v>262</v>
      </c>
      <c r="M2700" s="149"/>
      <c r="N2700" s="149" t="s">
        <v>263</v>
      </c>
      <c r="O2700" s="149" t="s">
        <v>214</v>
      </c>
      <c r="P2700" s="149" t="s">
        <v>53</v>
      </c>
      <c r="Q2700" s="149"/>
      <c r="R2700" s="149" t="s">
        <v>4599</v>
      </c>
      <c r="S2700" s="149" t="s">
        <v>289</v>
      </c>
      <c r="T2700" s="149" t="s">
        <v>11900</v>
      </c>
      <c r="U2700" s="149" t="s">
        <v>267</v>
      </c>
      <c r="V2700" s="149"/>
      <c r="W2700" s="149"/>
      <c r="X2700" s="149" t="s">
        <v>268</v>
      </c>
      <c r="Y2700" s="149"/>
      <c r="Z2700" s="149"/>
      <c r="AA2700" s="149"/>
      <c r="AB2700" s="149" t="s">
        <v>269</v>
      </c>
      <c r="AC2700" s="149" t="s">
        <v>270</v>
      </c>
      <c r="AD2700" s="149" t="s">
        <v>11900</v>
      </c>
      <c r="AE2700" s="149" t="s">
        <v>271</v>
      </c>
      <c r="AF2700" s="149"/>
      <c r="AG2700" s="149" t="s">
        <v>1098</v>
      </c>
      <c r="AH2700" s="149" t="s">
        <v>273</v>
      </c>
      <c r="AI2700" s="158">
        <v>77</v>
      </c>
      <c r="AJ2700" s="149"/>
      <c r="AK2700" s="159" t="s">
        <v>274</v>
      </c>
      <c r="AL2700" s="159" t="s">
        <v>274</v>
      </c>
      <c r="AM2700" s="149" t="s">
        <v>274</v>
      </c>
      <c r="AN2700" s="160">
        <v>4</v>
      </c>
      <c r="AO2700" s="149"/>
      <c r="AP2700" s="149" t="s">
        <v>274</v>
      </c>
      <c r="AQ2700" s="149" t="s">
        <v>275</v>
      </c>
      <c r="AR2700" s="158">
        <v>1</v>
      </c>
      <c r="AS2700" s="149" t="s">
        <v>275</v>
      </c>
      <c r="AT2700" s="149" t="s">
        <v>276</v>
      </c>
      <c r="AU2700" s="161">
        <v>1</v>
      </c>
      <c r="AV2700" s="159">
        <v>4159.29</v>
      </c>
      <c r="AW2700" s="159">
        <v>166.37</v>
      </c>
      <c r="AX2700" s="149" t="s">
        <v>274</v>
      </c>
      <c r="AY2700" s="159">
        <v>43.41</v>
      </c>
      <c r="AZ2700" s="159">
        <v>43.41</v>
      </c>
      <c r="BA2700" s="159">
        <v>173.64</v>
      </c>
      <c r="BB2700" s="159">
        <v>3168.12</v>
      </c>
      <c r="BC2700" s="162" t="s">
        <v>274</v>
      </c>
      <c r="BD2700" s="162">
        <v>0</v>
      </c>
      <c r="BE2700" s="159">
        <v>991.17</v>
      </c>
      <c r="BF2700" s="159">
        <v>991.17</v>
      </c>
      <c r="BG2700" s="159">
        <v>4159.29</v>
      </c>
    </row>
    <row r="2701" ht="28.05" customHeight="1" spans="1:59">
      <c r="A2701" s="149"/>
      <c r="B2701" s="149"/>
      <c r="C2701" s="149"/>
      <c r="D2701" s="149" t="s">
        <v>3726</v>
      </c>
      <c r="E2701" s="340" t="s">
        <v>12180</v>
      </c>
      <c r="F2701" s="149" t="s">
        <v>3726</v>
      </c>
      <c r="G2701" s="149" t="s">
        <v>12181</v>
      </c>
      <c r="H2701" s="149" t="s">
        <v>12182</v>
      </c>
      <c r="I2701" s="149" t="s">
        <v>12183</v>
      </c>
      <c r="J2701" s="149" t="s">
        <v>12184</v>
      </c>
      <c r="K2701" s="149"/>
      <c r="L2701" s="149" t="s">
        <v>262</v>
      </c>
      <c r="M2701" s="149"/>
      <c r="N2701" s="149" t="s">
        <v>263</v>
      </c>
      <c r="O2701" s="149" t="s">
        <v>214</v>
      </c>
      <c r="P2701" s="149" t="s">
        <v>53</v>
      </c>
      <c r="Q2701" s="149"/>
      <c r="R2701" s="149" t="s">
        <v>62</v>
      </c>
      <c r="S2701" s="149" t="s">
        <v>4180</v>
      </c>
      <c r="T2701" s="149" t="s">
        <v>12140</v>
      </c>
      <c r="U2701" s="149" t="s">
        <v>267</v>
      </c>
      <c r="V2701" s="149"/>
      <c r="W2701" s="149"/>
      <c r="X2701" s="149" t="s">
        <v>268</v>
      </c>
      <c r="Y2701" s="149"/>
      <c r="Z2701" s="149"/>
      <c r="AA2701" s="149"/>
      <c r="AB2701" s="149" t="s">
        <v>269</v>
      </c>
      <c r="AC2701" s="149" t="s">
        <v>318</v>
      </c>
      <c r="AD2701" s="149" t="s">
        <v>12140</v>
      </c>
      <c r="AE2701" s="149" t="s">
        <v>271</v>
      </c>
      <c r="AF2701" s="149"/>
      <c r="AG2701" s="149" t="s">
        <v>1098</v>
      </c>
      <c r="AH2701" s="149" t="s">
        <v>273</v>
      </c>
      <c r="AI2701" s="158">
        <v>96</v>
      </c>
      <c r="AJ2701" s="149"/>
      <c r="AK2701" s="159" t="s">
        <v>274</v>
      </c>
      <c r="AL2701" s="159" t="s">
        <v>274</v>
      </c>
      <c r="AM2701" s="149" t="s">
        <v>274</v>
      </c>
      <c r="AN2701" s="160">
        <v>4</v>
      </c>
      <c r="AO2701" s="149"/>
      <c r="AP2701" s="149" t="s">
        <v>274</v>
      </c>
      <c r="AQ2701" s="149" t="s">
        <v>275</v>
      </c>
      <c r="AR2701" s="158">
        <v>1</v>
      </c>
      <c r="AS2701" s="149" t="s">
        <v>275</v>
      </c>
      <c r="AT2701" s="149" t="s">
        <v>276</v>
      </c>
      <c r="AU2701" s="161">
        <v>1</v>
      </c>
      <c r="AV2701" s="159">
        <v>71794.87</v>
      </c>
      <c r="AW2701" s="159">
        <v>2871.79</v>
      </c>
      <c r="AX2701" s="149" t="s">
        <v>274</v>
      </c>
      <c r="AY2701" s="162">
        <v>0</v>
      </c>
      <c r="AZ2701" s="162" t="s">
        <v>274</v>
      </c>
      <c r="BA2701" s="162">
        <v>0</v>
      </c>
      <c r="BB2701" s="159">
        <v>68923.08</v>
      </c>
      <c r="BC2701" s="162" t="s">
        <v>274</v>
      </c>
      <c r="BD2701" s="162">
        <v>0</v>
      </c>
      <c r="BE2701" s="159">
        <v>2871.79</v>
      </c>
      <c r="BF2701" s="159">
        <v>2871.79</v>
      </c>
      <c r="BG2701" s="159">
        <v>71794.87</v>
      </c>
    </row>
    <row r="2702" ht="28.05" customHeight="1" spans="1:59">
      <c r="A2702" s="149"/>
      <c r="B2702" s="149"/>
      <c r="C2702" s="149"/>
      <c r="D2702" s="149" t="s">
        <v>3726</v>
      </c>
      <c r="E2702" s="340" t="s">
        <v>12185</v>
      </c>
      <c r="F2702" s="149" t="s">
        <v>3726</v>
      </c>
      <c r="G2702" s="149" t="s">
        <v>12186</v>
      </c>
      <c r="H2702" s="149" t="s">
        <v>11693</v>
      </c>
      <c r="I2702" s="149" t="s">
        <v>12050</v>
      </c>
      <c r="J2702" s="149" t="s">
        <v>12187</v>
      </c>
      <c r="K2702" s="149"/>
      <c r="L2702" s="149" t="s">
        <v>287</v>
      </c>
      <c r="M2702" s="149"/>
      <c r="N2702" s="149" t="s">
        <v>263</v>
      </c>
      <c r="O2702" s="149" t="s">
        <v>214</v>
      </c>
      <c r="P2702" s="149" t="s">
        <v>53</v>
      </c>
      <c r="Q2702" s="149"/>
      <c r="R2702" s="149" t="s">
        <v>12188</v>
      </c>
      <c r="S2702" s="149" t="s">
        <v>6852</v>
      </c>
      <c r="T2702" s="149" t="s">
        <v>414</v>
      </c>
      <c r="U2702" s="149" t="s">
        <v>267</v>
      </c>
      <c r="V2702" s="149"/>
      <c r="W2702" s="149"/>
      <c r="X2702" s="149" t="s">
        <v>336</v>
      </c>
      <c r="Y2702" s="149"/>
      <c r="Z2702" s="149"/>
      <c r="AA2702" s="149"/>
      <c r="AB2702" s="149" t="s">
        <v>269</v>
      </c>
      <c r="AC2702" s="149" t="s">
        <v>270</v>
      </c>
      <c r="AD2702" s="149" t="s">
        <v>414</v>
      </c>
      <c r="AE2702" s="149" t="s">
        <v>271</v>
      </c>
      <c r="AF2702" s="149"/>
      <c r="AG2702" s="149" t="s">
        <v>1098</v>
      </c>
      <c r="AH2702" s="149" t="s">
        <v>273</v>
      </c>
      <c r="AI2702" s="158">
        <v>21</v>
      </c>
      <c r="AJ2702" s="149"/>
      <c r="AK2702" s="159" t="s">
        <v>274</v>
      </c>
      <c r="AL2702" s="159" t="s">
        <v>274</v>
      </c>
      <c r="AM2702" s="149" t="s">
        <v>274</v>
      </c>
      <c r="AN2702" s="160">
        <v>4</v>
      </c>
      <c r="AO2702" s="149"/>
      <c r="AP2702" s="149" t="s">
        <v>274</v>
      </c>
      <c r="AQ2702" s="149" t="s">
        <v>275</v>
      </c>
      <c r="AR2702" s="158">
        <v>1</v>
      </c>
      <c r="AS2702" s="149" t="s">
        <v>275</v>
      </c>
      <c r="AT2702" s="149" t="s">
        <v>276</v>
      </c>
      <c r="AU2702" s="161">
        <v>1</v>
      </c>
      <c r="AV2702" s="159">
        <v>11061.95</v>
      </c>
      <c r="AW2702" s="159">
        <v>442.48</v>
      </c>
      <c r="AX2702" s="149" t="s">
        <v>274</v>
      </c>
      <c r="AY2702" s="159">
        <v>110.62</v>
      </c>
      <c r="AZ2702" s="159">
        <v>110.62</v>
      </c>
      <c r="BA2702" s="159">
        <v>442.48</v>
      </c>
      <c r="BB2702" s="159">
        <v>2323.02</v>
      </c>
      <c r="BC2702" s="162" t="s">
        <v>274</v>
      </c>
      <c r="BD2702" s="162">
        <v>0</v>
      </c>
      <c r="BE2702" s="159">
        <v>8738.93</v>
      </c>
      <c r="BF2702" s="159">
        <v>8738.93</v>
      </c>
      <c r="BG2702" s="159">
        <v>11061.95</v>
      </c>
    </row>
    <row r="2703" ht="28.05" customHeight="1" spans="1:59">
      <c r="A2703" s="149"/>
      <c r="B2703" s="149"/>
      <c r="C2703" s="149"/>
      <c r="D2703" s="149" t="s">
        <v>3726</v>
      </c>
      <c r="E2703" s="340" t="s">
        <v>65</v>
      </c>
      <c r="F2703" s="149" t="s">
        <v>3726</v>
      </c>
      <c r="G2703" s="149" t="s">
        <v>66</v>
      </c>
      <c r="H2703" s="149" t="s">
        <v>67</v>
      </c>
      <c r="I2703" s="149" t="s">
        <v>68</v>
      </c>
      <c r="J2703" s="149" t="s">
        <v>12189</v>
      </c>
      <c r="K2703" s="149"/>
      <c r="L2703" s="149" t="s">
        <v>262</v>
      </c>
      <c r="M2703" s="149"/>
      <c r="N2703" s="149" t="s">
        <v>263</v>
      </c>
      <c r="O2703" s="149" t="s">
        <v>214</v>
      </c>
      <c r="P2703" s="149" t="s">
        <v>53</v>
      </c>
      <c r="Q2703" s="149"/>
      <c r="R2703" s="149" t="s">
        <v>3297</v>
      </c>
      <c r="S2703" s="149" t="s">
        <v>3999</v>
      </c>
      <c r="T2703" s="149" t="s">
        <v>70</v>
      </c>
      <c r="U2703" s="149" t="s">
        <v>267</v>
      </c>
      <c r="V2703" s="149"/>
      <c r="W2703" s="149"/>
      <c r="X2703" s="149" t="s">
        <v>51</v>
      </c>
      <c r="Y2703" s="149"/>
      <c r="Z2703" s="149"/>
      <c r="AA2703" s="149"/>
      <c r="AB2703" s="149" t="s">
        <v>269</v>
      </c>
      <c r="AC2703" s="149" t="s">
        <v>318</v>
      </c>
      <c r="AD2703" s="149" t="s">
        <v>70</v>
      </c>
      <c r="AE2703" s="149" t="s">
        <v>271</v>
      </c>
      <c r="AF2703" s="149"/>
      <c r="AG2703" s="149" t="s">
        <v>1098</v>
      </c>
      <c r="AH2703" s="149" t="s">
        <v>273</v>
      </c>
      <c r="AI2703" s="158">
        <v>96</v>
      </c>
      <c r="AJ2703" s="149"/>
      <c r="AK2703" s="159" t="s">
        <v>274</v>
      </c>
      <c r="AL2703" s="159" t="s">
        <v>274</v>
      </c>
      <c r="AM2703" s="149" t="s">
        <v>274</v>
      </c>
      <c r="AN2703" s="160">
        <v>4</v>
      </c>
      <c r="AO2703" s="149"/>
      <c r="AP2703" s="149" t="s">
        <v>274</v>
      </c>
      <c r="AQ2703" s="149" t="s">
        <v>275</v>
      </c>
      <c r="AR2703" s="158">
        <v>1</v>
      </c>
      <c r="AS2703" s="149" t="s">
        <v>275</v>
      </c>
      <c r="AT2703" s="149" t="s">
        <v>276</v>
      </c>
      <c r="AU2703" s="161">
        <v>1</v>
      </c>
      <c r="AV2703" s="159">
        <v>21367.52</v>
      </c>
      <c r="AW2703" s="159">
        <v>854.7</v>
      </c>
      <c r="AX2703" s="149" t="s">
        <v>274</v>
      </c>
      <c r="AY2703" s="149"/>
      <c r="AZ2703" s="162" t="s">
        <v>274</v>
      </c>
      <c r="BA2703" s="162">
        <v>0</v>
      </c>
      <c r="BB2703" s="159">
        <v>20512.82</v>
      </c>
      <c r="BC2703" s="159">
        <v>854.7</v>
      </c>
      <c r="BD2703" s="159">
        <v>854.7</v>
      </c>
      <c r="BE2703" s="159">
        <v>854.7</v>
      </c>
      <c r="BF2703" s="162">
        <v>0</v>
      </c>
      <c r="BG2703" s="159">
        <v>21367.52</v>
      </c>
    </row>
    <row r="2704" ht="28.05" customHeight="1" spans="1:59">
      <c r="A2704" s="149"/>
      <c r="B2704" s="149"/>
      <c r="C2704" s="149"/>
      <c r="D2704" s="149" t="s">
        <v>3726</v>
      </c>
      <c r="E2704" s="340" t="s">
        <v>12190</v>
      </c>
      <c r="F2704" s="149" t="s">
        <v>3726</v>
      </c>
      <c r="G2704" s="149" t="s">
        <v>12191</v>
      </c>
      <c r="H2704" s="149" t="s">
        <v>12192</v>
      </c>
      <c r="I2704" s="149" t="s">
        <v>12193</v>
      </c>
      <c r="J2704" s="149" t="s">
        <v>12194</v>
      </c>
      <c r="K2704" s="149"/>
      <c r="L2704" s="149" t="s">
        <v>262</v>
      </c>
      <c r="M2704" s="149"/>
      <c r="N2704" s="149" t="s">
        <v>263</v>
      </c>
      <c r="O2704" s="149" t="s">
        <v>214</v>
      </c>
      <c r="P2704" s="149" t="s">
        <v>53</v>
      </c>
      <c r="Q2704" s="149"/>
      <c r="R2704" s="149" t="s">
        <v>956</v>
      </c>
      <c r="S2704" s="149" t="s">
        <v>8186</v>
      </c>
      <c r="T2704" s="149" t="s">
        <v>70</v>
      </c>
      <c r="U2704" s="149" t="s">
        <v>267</v>
      </c>
      <c r="V2704" s="149"/>
      <c r="W2704" s="149"/>
      <c r="X2704" s="149" t="s">
        <v>268</v>
      </c>
      <c r="Y2704" s="149"/>
      <c r="Z2704" s="149"/>
      <c r="AA2704" s="149"/>
      <c r="AB2704" s="149" t="s">
        <v>269</v>
      </c>
      <c r="AC2704" s="149" t="s">
        <v>318</v>
      </c>
      <c r="AD2704" s="149" t="s">
        <v>70</v>
      </c>
      <c r="AE2704" s="149" t="s">
        <v>271</v>
      </c>
      <c r="AF2704" s="149"/>
      <c r="AG2704" s="149" t="s">
        <v>1098</v>
      </c>
      <c r="AH2704" s="149" t="s">
        <v>273</v>
      </c>
      <c r="AI2704" s="158">
        <v>96</v>
      </c>
      <c r="AJ2704" s="149"/>
      <c r="AK2704" s="159" t="s">
        <v>274</v>
      </c>
      <c r="AL2704" s="159" t="s">
        <v>274</v>
      </c>
      <c r="AM2704" s="149" t="s">
        <v>274</v>
      </c>
      <c r="AN2704" s="160">
        <v>4</v>
      </c>
      <c r="AO2704" s="149"/>
      <c r="AP2704" s="149" t="s">
        <v>274</v>
      </c>
      <c r="AQ2704" s="149" t="s">
        <v>275</v>
      </c>
      <c r="AR2704" s="158">
        <v>1</v>
      </c>
      <c r="AS2704" s="149" t="s">
        <v>275</v>
      </c>
      <c r="AT2704" s="149" t="s">
        <v>276</v>
      </c>
      <c r="AU2704" s="161">
        <v>1</v>
      </c>
      <c r="AV2704" s="159">
        <v>61538.46</v>
      </c>
      <c r="AW2704" s="159">
        <v>2461.54</v>
      </c>
      <c r="AX2704" s="149" t="s">
        <v>274</v>
      </c>
      <c r="AY2704" s="162">
        <v>0</v>
      </c>
      <c r="AZ2704" s="162" t="s">
        <v>274</v>
      </c>
      <c r="BA2704" s="162">
        <v>0</v>
      </c>
      <c r="BB2704" s="159">
        <v>59076.92</v>
      </c>
      <c r="BC2704" s="162" t="s">
        <v>274</v>
      </c>
      <c r="BD2704" s="162">
        <v>0</v>
      </c>
      <c r="BE2704" s="159">
        <v>2461.54</v>
      </c>
      <c r="BF2704" s="159">
        <v>2461.54</v>
      </c>
      <c r="BG2704" s="159">
        <v>61538.46</v>
      </c>
    </row>
    <row r="2705" ht="28.05" customHeight="1" spans="1:59">
      <c r="A2705" s="149"/>
      <c r="B2705" s="149"/>
      <c r="C2705" s="149"/>
      <c r="D2705" s="149" t="s">
        <v>3726</v>
      </c>
      <c r="E2705" s="340" t="s">
        <v>12195</v>
      </c>
      <c r="F2705" s="149" t="s">
        <v>3726</v>
      </c>
      <c r="G2705" s="149" t="s">
        <v>12196</v>
      </c>
      <c r="H2705" s="149" t="s">
        <v>12192</v>
      </c>
      <c r="I2705" s="149" t="s">
        <v>12193</v>
      </c>
      <c r="J2705" s="149" t="s">
        <v>12197</v>
      </c>
      <c r="K2705" s="149"/>
      <c r="L2705" s="149" t="s">
        <v>262</v>
      </c>
      <c r="M2705" s="149"/>
      <c r="N2705" s="149" t="s">
        <v>263</v>
      </c>
      <c r="O2705" s="149" t="s">
        <v>214</v>
      </c>
      <c r="P2705" s="149" t="s">
        <v>53</v>
      </c>
      <c r="Q2705" s="149"/>
      <c r="R2705" s="149" t="s">
        <v>956</v>
      </c>
      <c r="S2705" s="149" t="s">
        <v>8186</v>
      </c>
      <c r="T2705" s="149" t="s">
        <v>70</v>
      </c>
      <c r="U2705" s="149" t="s">
        <v>267</v>
      </c>
      <c r="V2705" s="149"/>
      <c r="W2705" s="149"/>
      <c r="X2705" s="149" t="s">
        <v>268</v>
      </c>
      <c r="Y2705" s="149"/>
      <c r="Z2705" s="149"/>
      <c r="AA2705" s="149"/>
      <c r="AB2705" s="149" t="s">
        <v>269</v>
      </c>
      <c r="AC2705" s="149" t="s">
        <v>318</v>
      </c>
      <c r="AD2705" s="149" t="s">
        <v>70</v>
      </c>
      <c r="AE2705" s="149" t="s">
        <v>271</v>
      </c>
      <c r="AF2705" s="149"/>
      <c r="AG2705" s="149" t="s">
        <v>1098</v>
      </c>
      <c r="AH2705" s="149" t="s">
        <v>273</v>
      </c>
      <c r="AI2705" s="158">
        <v>96</v>
      </c>
      <c r="AJ2705" s="149"/>
      <c r="AK2705" s="159" t="s">
        <v>274</v>
      </c>
      <c r="AL2705" s="159" t="s">
        <v>274</v>
      </c>
      <c r="AM2705" s="149" t="s">
        <v>274</v>
      </c>
      <c r="AN2705" s="160">
        <v>4</v>
      </c>
      <c r="AO2705" s="149"/>
      <c r="AP2705" s="149" t="s">
        <v>274</v>
      </c>
      <c r="AQ2705" s="149" t="s">
        <v>275</v>
      </c>
      <c r="AR2705" s="158">
        <v>1</v>
      </c>
      <c r="AS2705" s="149" t="s">
        <v>275</v>
      </c>
      <c r="AT2705" s="149" t="s">
        <v>276</v>
      </c>
      <c r="AU2705" s="161">
        <v>1</v>
      </c>
      <c r="AV2705" s="159">
        <v>61538.46</v>
      </c>
      <c r="AW2705" s="159">
        <v>2461.54</v>
      </c>
      <c r="AX2705" s="149" t="s">
        <v>274</v>
      </c>
      <c r="AY2705" s="162">
        <v>0</v>
      </c>
      <c r="AZ2705" s="162" t="s">
        <v>274</v>
      </c>
      <c r="BA2705" s="162">
        <v>0</v>
      </c>
      <c r="BB2705" s="159">
        <v>59076.92</v>
      </c>
      <c r="BC2705" s="162" t="s">
        <v>274</v>
      </c>
      <c r="BD2705" s="162">
        <v>0</v>
      </c>
      <c r="BE2705" s="159">
        <v>2461.54</v>
      </c>
      <c r="BF2705" s="159">
        <v>2461.54</v>
      </c>
      <c r="BG2705" s="159">
        <v>61538.46</v>
      </c>
    </row>
    <row r="2706" ht="28.05" customHeight="1" spans="1:59">
      <c r="A2706" s="149"/>
      <c r="B2706" s="149"/>
      <c r="C2706" s="149"/>
      <c r="D2706" s="149" t="s">
        <v>3726</v>
      </c>
      <c r="E2706" s="340" t="s">
        <v>12198</v>
      </c>
      <c r="F2706" s="149" t="s">
        <v>3726</v>
      </c>
      <c r="G2706" s="149" t="s">
        <v>12199</v>
      </c>
      <c r="H2706" s="149" t="s">
        <v>12200</v>
      </c>
      <c r="I2706" s="149" t="s">
        <v>12201</v>
      </c>
      <c r="J2706" s="149" t="s">
        <v>12202</v>
      </c>
      <c r="K2706" s="149"/>
      <c r="L2706" s="149" t="s">
        <v>262</v>
      </c>
      <c r="M2706" s="149"/>
      <c r="N2706" s="149" t="s">
        <v>263</v>
      </c>
      <c r="O2706" s="149" t="s">
        <v>214</v>
      </c>
      <c r="P2706" s="149" t="s">
        <v>53</v>
      </c>
      <c r="Q2706" s="149"/>
      <c r="R2706" s="149" t="s">
        <v>956</v>
      </c>
      <c r="S2706" s="149" t="s">
        <v>5684</v>
      </c>
      <c r="T2706" s="149" t="s">
        <v>2366</v>
      </c>
      <c r="U2706" s="149" t="s">
        <v>267</v>
      </c>
      <c r="V2706" s="149"/>
      <c r="W2706" s="149"/>
      <c r="X2706" s="149" t="s">
        <v>268</v>
      </c>
      <c r="Y2706" s="149"/>
      <c r="Z2706" s="149"/>
      <c r="AA2706" s="149"/>
      <c r="AB2706" s="149" t="s">
        <v>269</v>
      </c>
      <c r="AC2706" s="149" t="s">
        <v>318</v>
      </c>
      <c r="AD2706" s="149" t="s">
        <v>2366</v>
      </c>
      <c r="AE2706" s="149" t="s">
        <v>271</v>
      </c>
      <c r="AF2706" s="149"/>
      <c r="AG2706" s="149" t="s">
        <v>1098</v>
      </c>
      <c r="AH2706" s="149" t="s">
        <v>273</v>
      </c>
      <c r="AI2706" s="158">
        <v>96</v>
      </c>
      <c r="AJ2706" s="149"/>
      <c r="AK2706" s="159" t="s">
        <v>274</v>
      </c>
      <c r="AL2706" s="159" t="s">
        <v>274</v>
      </c>
      <c r="AM2706" s="149" t="s">
        <v>274</v>
      </c>
      <c r="AN2706" s="160">
        <v>4</v>
      </c>
      <c r="AO2706" s="149"/>
      <c r="AP2706" s="149" t="s">
        <v>274</v>
      </c>
      <c r="AQ2706" s="149" t="s">
        <v>275</v>
      </c>
      <c r="AR2706" s="158">
        <v>1</v>
      </c>
      <c r="AS2706" s="149" t="s">
        <v>275</v>
      </c>
      <c r="AT2706" s="149" t="s">
        <v>276</v>
      </c>
      <c r="AU2706" s="161">
        <v>1</v>
      </c>
      <c r="AV2706" s="159">
        <v>1880.34</v>
      </c>
      <c r="AW2706" s="159">
        <v>75.21</v>
      </c>
      <c r="AX2706" s="149" t="s">
        <v>274</v>
      </c>
      <c r="AY2706" s="162">
        <v>0</v>
      </c>
      <c r="AZ2706" s="162" t="s">
        <v>274</v>
      </c>
      <c r="BA2706" s="162">
        <v>0</v>
      </c>
      <c r="BB2706" s="159">
        <v>1805.13</v>
      </c>
      <c r="BC2706" s="162" t="s">
        <v>274</v>
      </c>
      <c r="BD2706" s="162">
        <v>0</v>
      </c>
      <c r="BE2706" s="159">
        <v>75.21</v>
      </c>
      <c r="BF2706" s="159">
        <v>75.21</v>
      </c>
      <c r="BG2706" s="159">
        <v>1880.34</v>
      </c>
    </row>
    <row r="2707" ht="28.05" customHeight="1" spans="1:59">
      <c r="A2707" s="149"/>
      <c r="B2707" s="149"/>
      <c r="C2707" s="149"/>
      <c r="D2707" s="149" t="s">
        <v>3726</v>
      </c>
      <c r="E2707" s="340" t="s">
        <v>12203</v>
      </c>
      <c r="F2707" s="149" t="s">
        <v>3726</v>
      </c>
      <c r="G2707" s="149" t="s">
        <v>12204</v>
      </c>
      <c r="H2707" s="149" t="s">
        <v>12125</v>
      </c>
      <c r="I2707" s="149" t="s">
        <v>12126</v>
      </c>
      <c r="J2707" s="149" t="s">
        <v>12205</v>
      </c>
      <c r="K2707" s="149"/>
      <c r="L2707" s="149" t="s">
        <v>287</v>
      </c>
      <c r="M2707" s="149"/>
      <c r="N2707" s="149" t="s">
        <v>263</v>
      </c>
      <c r="O2707" s="149" t="s">
        <v>214</v>
      </c>
      <c r="P2707" s="149" t="s">
        <v>53</v>
      </c>
      <c r="Q2707" s="149"/>
      <c r="R2707" s="149" t="s">
        <v>3952</v>
      </c>
      <c r="S2707" s="149" t="s">
        <v>4131</v>
      </c>
      <c r="T2707" s="149" t="s">
        <v>3699</v>
      </c>
      <c r="U2707" s="149" t="s">
        <v>267</v>
      </c>
      <c r="V2707" s="149"/>
      <c r="W2707" s="149"/>
      <c r="X2707" s="149" t="s">
        <v>336</v>
      </c>
      <c r="Y2707" s="149"/>
      <c r="Z2707" s="149"/>
      <c r="AA2707" s="149"/>
      <c r="AB2707" s="149" t="s">
        <v>269</v>
      </c>
      <c r="AC2707" s="149" t="s">
        <v>270</v>
      </c>
      <c r="AD2707" s="149" t="s">
        <v>3699</v>
      </c>
      <c r="AE2707" s="149" t="s">
        <v>271</v>
      </c>
      <c r="AF2707" s="149"/>
      <c r="AG2707" s="149" t="s">
        <v>1098</v>
      </c>
      <c r="AH2707" s="149" t="s">
        <v>273</v>
      </c>
      <c r="AI2707" s="158">
        <v>67</v>
      </c>
      <c r="AJ2707" s="149"/>
      <c r="AK2707" s="159" t="s">
        <v>274</v>
      </c>
      <c r="AL2707" s="159" t="s">
        <v>274</v>
      </c>
      <c r="AM2707" s="149" t="s">
        <v>274</v>
      </c>
      <c r="AN2707" s="160">
        <v>4</v>
      </c>
      <c r="AO2707" s="149"/>
      <c r="AP2707" s="149" t="s">
        <v>274</v>
      </c>
      <c r="AQ2707" s="149" t="s">
        <v>275</v>
      </c>
      <c r="AR2707" s="158">
        <v>1</v>
      </c>
      <c r="AS2707" s="149" t="s">
        <v>275</v>
      </c>
      <c r="AT2707" s="149" t="s">
        <v>276</v>
      </c>
      <c r="AU2707" s="161">
        <v>1</v>
      </c>
      <c r="AV2707" s="159">
        <v>15517.24</v>
      </c>
      <c r="AW2707" s="159">
        <v>620.69</v>
      </c>
      <c r="AX2707" s="149" t="s">
        <v>274</v>
      </c>
      <c r="AY2707" s="159">
        <v>159.88</v>
      </c>
      <c r="AZ2707" s="159">
        <v>159.88</v>
      </c>
      <c r="BA2707" s="159">
        <v>639.52</v>
      </c>
      <c r="BB2707" s="159">
        <v>10260.06</v>
      </c>
      <c r="BC2707" s="162" t="s">
        <v>274</v>
      </c>
      <c r="BD2707" s="162">
        <v>0</v>
      </c>
      <c r="BE2707" s="159">
        <v>5257.18</v>
      </c>
      <c r="BF2707" s="159">
        <v>5257.18</v>
      </c>
      <c r="BG2707" s="159">
        <v>15517.24</v>
      </c>
    </row>
    <row r="2708" ht="28.05" customHeight="1" spans="1:59">
      <c r="A2708" s="149"/>
      <c r="B2708" s="149"/>
      <c r="C2708" s="149"/>
      <c r="D2708" s="149" t="s">
        <v>3726</v>
      </c>
      <c r="E2708" s="340" t="s">
        <v>12206</v>
      </c>
      <c r="F2708" s="149" t="s">
        <v>3726</v>
      </c>
      <c r="G2708" s="149" t="s">
        <v>12207</v>
      </c>
      <c r="H2708" s="149" t="s">
        <v>5859</v>
      </c>
      <c r="I2708" s="149" t="s">
        <v>12208</v>
      </c>
      <c r="J2708" s="149" t="s">
        <v>12209</v>
      </c>
      <c r="K2708" s="149"/>
      <c r="L2708" s="149" t="s">
        <v>262</v>
      </c>
      <c r="M2708" s="149"/>
      <c r="N2708" s="149" t="s">
        <v>263</v>
      </c>
      <c r="O2708" s="149" t="s">
        <v>214</v>
      </c>
      <c r="P2708" s="149" t="s">
        <v>53</v>
      </c>
      <c r="Q2708" s="149"/>
      <c r="R2708" s="149" t="s">
        <v>12174</v>
      </c>
      <c r="S2708" s="149" t="s">
        <v>289</v>
      </c>
      <c r="T2708" s="149" t="s">
        <v>1075</v>
      </c>
      <c r="U2708" s="149" t="s">
        <v>267</v>
      </c>
      <c r="V2708" s="149"/>
      <c r="W2708" s="149"/>
      <c r="X2708" s="149" t="s">
        <v>268</v>
      </c>
      <c r="Y2708" s="149"/>
      <c r="Z2708" s="149"/>
      <c r="AA2708" s="149"/>
      <c r="AB2708" s="149" t="s">
        <v>269</v>
      </c>
      <c r="AC2708" s="149" t="s">
        <v>318</v>
      </c>
      <c r="AD2708" s="149" t="s">
        <v>1075</v>
      </c>
      <c r="AE2708" s="149" t="s">
        <v>271</v>
      </c>
      <c r="AF2708" s="149"/>
      <c r="AG2708" s="149" t="s">
        <v>1098</v>
      </c>
      <c r="AH2708" s="149" t="s">
        <v>273</v>
      </c>
      <c r="AI2708" s="158">
        <v>96</v>
      </c>
      <c r="AJ2708" s="149"/>
      <c r="AK2708" s="159" t="s">
        <v>274</v>
      </c>
      <c r="AL2708" s="159" t="s">
        <v>274</v>
      </c>
      <c r="AM2708" s="149" t="s">
        <v>274</v>
      </c>
      <c r="AN2708" s="160">
        <v>4</v>
      </c>
      <c r="AO2708" s="149"/>
      <c r="AP2708" s="149" t="s">
        <v>274</v>
      </c>
      <c r="AQ2708" s="149" t="s">
        <v>275</v>
      </c>
      <c r="AR2708" s="158">
        <v>1</v>
      </c>
      <c r="AS2708" s="149" t="s">
        <v>275</v>
      </c>
      <c r="AT2708" s="149" t="s">
        <v>276</v>
      </c>
      <c r="AU2708" s="161">
        <v>1</v>
      </c>
      <c r="AV2708" s="159">
        <v>8376.07</v>
      </c>
      <c r="AW2708" s="159">
        <v>335.04</v>
      </c>
      <c r="AX2708" s="149" t="s">
        <v>274</v>
      </c>
      <c r="AY2708" s="162">
        <v>0</v>
      </c>
      <c r="AZ2708" s="162" t="s">
        <v>274</v>
      </c>
      <c r="BA2708" s="162">
        <v>0</v>
      </c>
      <c r="BB2708" s="159">
        <v>8041.03</v>
      </c>
      <c r="BC2708" s="162" t="s">
        <v>274</v>
      </c>
      <c r="BD2708" s="162">
        <v>0</v>
      </c>
      <c r="BE2708" s="159">
        <v>335.04</v>
      </c>
      <c r="BF2708" s="159">
        <v>335.04</v>
      </c>
      <c r="BG2708" s="159">
        <v>8376.07</v>
      </c>
    </row>
    <row r="2709" ht="28.05" customHeight="1" spans="1:59">
      <c r="A2709" s="149"/>
      <c r="B2709" s="149"/>
      <c r="C2709" s="149"/>
      <c r="D2709" s="149" t="s">
        <v>3726</v>
      </c>
      <c r="E2709" s="340" t="s">
        <v>12210</v>
      </c>
      <c r="F2709" s="149" t="s">
        <v>3726</v>
      </c>
      <c r="G2709" s="149" t="s">
        <v>12211</v>
      </c>
      <c r="H2709" s="149" t="s">
        <v>12177</v>
      </c>
      <c r="I2709" s="149" t="s">
        <v>12178</v>
      </c>
      <c r="J2709" s="149" t="s">
        <v>12212</v>
      </c>
      <c r="K2709" s="149"/>
      <c r="L2709" s="149" t="s">
        <v>262</v>
      </c>
      <c r="M2709" s="149"/>
      <c r="N2709" s="149" t="s">
        <v>263</v>
      </c>
      <c r="O2709" s="149" t="s">
        <v>214</v>
      </c>
      <c r="P2709" s="149" t="s">
        <v>53</v>
      </c>
      <c r="Q2709" s="149"/>
      <c r="R2709" s="149" t="s">
        <v>4599</v>
      </c>
      <c r="S2709" s="149" t="s">
        <v>289</v>
      </c>
      <c r="T2709" s="149" t="s">
        <v>11900</v>
      </c>
      <c r="U2709" s="149" t="s">
        <v>267</v>
      </c>
      <c r="V2709" s="149"/>
      <c r="W2709" s="149"/>
      <c r="X2709" s="149" t="s">
        <v>268</v>
      </c>
      <c r="Y2709" s="149"/>
      <c r="Z2709" s="149"/>
      <c r="AA2709" s="149"/>
      <c r="AB2709" s="149" t="s">
        <v>269</v>
      </c>
      <c r="AC2709" s="149" t="s">
        <v>270</v>
      </c>
      <c r="AD2709" s="149" t="s">
        <v>11900</v>
      </c>
      <c r="AE2709" s="149" t="s">
        <v>271</v>
      </c>
      <c r="AF2709" s="149"/>
      <c r="AG2709" s="149" t="s">
        <v>1098</v>
      </c>
      <c r="AH2709" s="149" t="s">
        <v>273</v>
      </c>
      <c r="AI2709" s="158">
        <v>77</v>
      </c>
      <c r="AJ2709" s="149"/>
      <c r="AK2709" s="159" t="s">
        <v>274</v>
      </c>
      <c r="AL2709" s="159" t="s">
        <v>274</v>
      </c>
      <c r="AM2709" s="149" t="s">
        <v>274</v>
      </c>
      <c r="AN2709" s="160">
        <v>4</v>
      </c>
      <c r="AO2709" s="149"/>
      <c r="AP2709" s="149" t="s">
        <v>274</v>
      </c>
      <c r="AQ2709" s="149" t="s">
        <v>275</v>
      </c>
      <c r="AR2709" s="158">
        <v>1</v>
      </c>
      <c r="AS2709" s="149" t="s">
        <v>275</v>
      </c>
      <c r="AT2709" s="149" t="s">
        <v>276</v>
      </c>
      <c r="AU2709" s="161">
        <v>1</v>
      </c>
      <c r="AV2709" s="159">
        <v>4159.29</v>
      </c>
      <c r="AW2709" s="159">
        <v>166.37</v>
      </c>
      <c r="AX2709" s="149" t="s">
        <v>274</v>
      </c>
      <c r="AY2709" s="159">
        <v>43.41</v>
      </c>
      <c r="AZ2709" s="159">
        <v>43.41</v>
      </c>
      <c r="BA2709" s="159">
        <v>173.64</v>
      </c>
      <c r="BB2709" s="159">
        <v>3168.12</v>
      </c>
      <c r="BC2709" s="162" t="s">
        <v>274</v>
      </c>
      <c r="BD2709" s="162">
        <v>0</v>
      </c>
      <c r="BE2709" s="159">
        <v>991.17</v>
      </c>
      <c r="BF2709" s="159">
        <v>991.17</v>
      </c>
      <c r="BG2709" s="159">
        <v>4159.29</v>
      </c>
    </row>
    <row r="2710" ht="28.05" customHeight="1" spans="1:59">
      <c r="A2710" s="149"/>
      <c r="B2710" s="149"/>
      <c r="C2710" s="149"/>
      <c r="D2710" s="149" t="s">
        <v>3726</v>
      </c>
      <c r="E2710" s="340" t="s">
        <v>12213</v>
      </c>
      <c r="F2710" s="149" t="s">
        <v>3726</v>
      </c>
      <c r="G2710" s="149" t="s">
        <v>12214</v>
      </c>
      <c r="H2710" s="149" t="s">
        <v>11693</v>
      </c>
      <c r="I2710" s="149" t="s">
        <v>12050</v>
      </c>
      <c r="J2710" s="149" t="s">
        <v>12215</v>
      </c>
      <c r="K2710" s="149"/>
      <c r="L2710" s="149" t="s">
        <v>287</v>
      </c>
      <c r="M2710" s="149"/>
      <c r="N2710" s="149" t="s">
        <v>263</v>
      </c>
      <c r="O2710" s="149" t="s">
        <v>214</v>
      </c>
      <c r="P2710" s="149" t="s">
        <v>53</v>
      </c>
      <c r="Q2710" s="149"/>
      <c r="R2710" s="149" t="s">
        <v>12216</v>
      </c>
      <c r="S2710" s="149" t="s">
        <v>6852</v>
      </c>
      <c r="T2710" s="149" t="s">
        <v>414</v>
      </c>
      <c r="U2710" s="149" t="s">
        <v>267</v>
      </c>
      <c r="V2710" s="149"/>
      <c r="W2710" s="149"/>
      <c r="X2710" s="149" t="s">
        <v>336</v>
      </c>
      <c r="Y2710" s="149"/>
      <c r="Z2710" s="149"/>
      <c r="AA2710" s="149"/>
      <c r="AB2710" s="149" t="s">
        <v>269</v>
      </c>
      <c r="AC2710" s="149" t="s">
        <v>270</v>
      </c>
      <c r="AD2710" s="149" t="s">
        <v>414</v>
      </c>
      <c r="AE2710" s="149" t="s">
        <v>271</v>
      </c>
      <c r="AF2710" s="149"/>
      <c r="AG2710" s="149" t="s">
        <v>1098</v>
      </c>
      <c r="AH2710" s="149" t="s">
        <v>273</v>
      </c>
      <c r="AI2710" s="158">
        <v>21</v>
      </c>
      <c r="AJ2710" s="149"/>
      <c r="AK2710" s="159" t="s">
        <v>274</v>
      </c>
      <c r="AL2710" s="159" t="s">
        <v>274</v>
      </c>
      <c r="AM2710" s="149" t="s">
        <v>274</v>
      </c>
      <c r="AN2710" s="160">
        <v>4</v>
      </c>
      <c r="AO2710" s="149"/>
      <c r="AP2710" s="149" t="s">
        <v>274</v>
      </c>
      <c r="AQ2710" s="149" t="s">
        <v>275</v>
      </c>
      <c r="AR2710" s="158">
        <v>1</v>
      </c>
      <c r="AS2710" s="149" t="s">
        <v>275</v>
      </c>
      <c r="AT2710" s="149" t="s">
        <v>276</v>
      </c>
      <c r="AU2710" s="161">
        <v>1</v>
      </c>
      <c r="AV2710" s="159">
        <v>11061.95</v>
      </c>
      <c r="AW2710" s="159">
        <v>442.48</v>
      </c>
      <c r="AX2710" s="149" t="s">
        <v>274</v>
      </c>
      <c r="AY2710" s="159">
        <v>110.62</v>
      </c>
      <c r="AZ2710" s="159">
        <v>110.62</v>
      </c>
      <c r="BA2710" s="159">
        <v>442.48</v>
      </c>
      <c r="BB2710" s="159">
        <v>2323.02</v>
      </c>
      <c r="BC2710" s="162" t="s">
        <v>274</v>
      </c>
      <c r="BD2710" s="162">
        <v>0</v>
      </c>
      <c r="BE2710" s="159">
        <v>8738.93</v>
      </c>
      <c r="BF2710" s="159">
        <v>8738.93</v>
      </c>
      <c r="BG2710" s="159">
        <v>11061.95</v>
      </c>
    </row>
    <row r="2711" ht="28.05" customHeight="1" spans="1:59">
      <c r="A2711" s="149"/>
      <c r="B2711" s="149"/>
      <c r="C2711" s="149"/>
      <c r="D2711" s="149" t="s">
        <v>3726</v>
      </c>
      <c r="E2711" s="340" t="s">
        <v>12217</v>
      </c>
      <c r="F2711" s="149" t="s">
        <v>3726</v>
      </c>
      <c r="G2711" s="149" t="s">
        <v>12218</v>
      </c>
      <c r="H2711" s="149" t="s">
        <v>4899</v>
      </c>
      <c r="I2711" s="149" t="s">
        <v>12219</v>
      </c>
      <c r="J2711" s="149" t="s">
        <v>12220</v>
      </c>
      <c r="K2711" s="149"/>
      <c r="L2711" s="149" t="s">
        <v>262</v>
      </c>
      <c r="M2711" s="149"/>
      <c r="N2711" s="149" t="s">
        <v>263</v>
      </c>
      <c r="O2711" s="149" t="s">
        <v>214</v>
      </c>
      <c r="P2711" s="149" t="s">
        <v>53</v>
      </c>
      <c r="Q2711" s="149"/>
      <c r="R2711" s="149" t="s">
        <v>333</v>
      </c>
      <c r="S2711" s="149" t="s">
        <v>289</v>
      </c>
      <c r="T2711" s="149" t="s">
        <v>2366</v>
      </c>
      <c r="U2711" s="149" t="s">
        <v>267</v>
      </c>
      <c r="V2711" s="149"/>
      <c r="W2711" s="149"/>
      <c r="X2711" s="149" t="s">
        <v>336</v>
      </c>
      <c r="Y2711" s="149"/>
      <c r="Z2711" s="149"/>
      <c r="AA2711" s="149"/>
      <c r="AB2711" s="149" t="s">
        <v>269</v>
      </c>
      <c r="AC2711" s="149" t="s">
        <v>318</v>
      </c>
      <c r="AD2711" s="149" t="s">
        <v>2366</v>
      </c>
      <c r="AE2711" s="149" t="s">
        <v>271</v>
      </c>
      <c r="AF2711" s="149"/>
      <c r="AG2711" s="149" t="s">
        <v>1098</v>
      </c>
      <c r="AH2711" s="149" t="s">
        <v>273</v>
      </c>
      <c r="AI2711" s="158">
        <v>96</v>
      </c>
      <c r="AJ2711" s="149"/>
      <c r="AK2711" s="159" t="s">
        <v>274</v>
      </c>
      <c r="AL2711" s="159" t="s">
        <v>274</v>
      </c>
      <c r="AM2711" s="149" t="s">
        <v>274</v>
      </c>
      <c r="AN2711" s="160">
        <v>4</v>
      </c>
      <c r="AO2711" s="149"/>
      <c r="AP2711" s="149" t="s">
        <v>274</v>
      </c>
      <c r="AQ2711" s="149" t="s">
        <v>275</v>
      </c>
      <c r="AR2711" s="158">
        <v>1</v>
      </c>
      <c r="AS2711" s="149" t="s">
        <v>275</v>
      </c>
      <c r="AT2711" s="149" t="s">
        <v>276</v>
      </c>
      <c r="AU2711" s="161">
        <v>1</v>
      </c>
      <c r="AV2711" s="159">
        <v>38461.54</v>
      </c>
      <c r="AW2711" s="159">
        <v>1538.46</v>
      </c>
      <c r="AX2711" s="149" t="s">
        <v>274</v>
      </c>
      <c r="AY2711" s="162">
        <v>0</v>
      </c>
      <c r="AZ2711" s="162" t="s">
        <v>274</v>
      </c>
      <c r="BA2711" s="162">
        <v>0</v>
      </c>
      <c r="BB2711" s="159">
        <v>36923.08</v>
      </c>
      <c r="BC2711" s="162" t="s">
        <v>274</v>
      </c>
      <c r="BD2711" s="162">
        <v>0</v>
      </c>
      <c r="BE2711" s="159">
        <v>1538.46</v>
      </c>
      <c r="BF2711" s="159">
        <v>1538.46</v>
      </c>
      <c r="BG2711" s="159">
        <v>38461.54</v>
      </c>
    </row>
    <row r="2712" ht="28.05" customHeight="1" spans="1:59">
      <c r="A2712" s="149"/>
      <c r="B2712" s="149"/>
      <c r="C2712" s="149"/>
      <c r="D2712" s="149" t="s">
        <v>3726</v>
      </c>
      <c r="E2712" s="340" t="s">
        <v>12221</v>
      </c>
      <c r="F2712" s="149" t="s">
        <v>3726</v>
      </c>
      <c r="G2712" s="149" t="s">
        <v>12222</v>
      </c>
      <c r="H2712" s="149" t="s">
        <v>12223</v>
      </c>
      <c r="I2712" s="149" t="s">
        <v>12224</v>
      </c>
      <c r="J2712" s="149" t="s">
        <v>12225</v>
      </c>
      <c r="K2712" s="149"/>
      <c r="L2712" s="149" t="s">
        <v>262</v>
      </c>
      <c r="M2712" s="149"/>
      <c r="N2712" s="149" t="s">
        <v>263</v>
      </c>
      <c r="O2712" s="149" t="s">
        <v>214</v>
      </c>
      <c r="P2712" s="149" t="s">
        <v>53</v>
      </c>
      <c r="Q2712" s="149"/>
      <c r="R2712" s="149" t="s">
        <v>333</v>
      </c>
      <c r="S2712" s="149" t="s">
        <v>289</v>
      </c>
      <c r="T2712" s="149" t="s">
        <v>2366</v>
      </c>
      <c r="U2712" s="149" t="s">
        <v>267</v>
      </c>
      <c r="V2712" s="149"/>
      <c r="W2712" s="149"/>
      <c r="X2712" s="149" t="s">
        <v>268</v>
      </c>
      <c r="Y2712" s="149"/>
      <c r="Z2712" s="149"/>
      <c r="AA2712" s="149"/>
      <c r="AB2712" s="149" t="s">
        <v>269</v>
      </c>
      <c r="AC2712" s="149" t="s">
        <v>318</v>
      </c>
      <c r="AD2712" s="149" t="s">
        <v>2366</v>
      </c>
      <c r="AE2712" s="149" t="s">
        <v>271</v>
      </c>
      <c r="AF2712" s="149"/>
      <c r="AG2712" s="149" t="s">
        <v>1098</v>
      </c>
      <c r="AH2712" s="149" t="s">
        <v>273</v>
      </c>
      <c r="AI2712" s="158">
        <v>96</v>
      </c>
      <c r="AJ2712" s="149"/>
      <c r="AK2712" s="159" t="s">
        <v>274</v>
      </c>
      <c r="AL2712" s="159" t="s">
        <v>274</v>
      </c>
      <c r="AM2712" s="149" t="s">
        <v>274</v>
      </c>
      <c r="AN2712" s="160">
        <v>4</v>
      </c>
      <c r="AO2712" s="149"/>
      <c r="AP2712" s="149" t="s">
        <v>274</v>
      </c>
      <c r="AQ2712" s="149" t="s">
        <v>275</v>
      </c>
      <c r="AR2712" s="158">
        <v>1</v>
      </c>
      <c r="AS2712" s="149" t="s">
        <v>275</v>
      </c>
      <c r="AT2712" s="149" t="s">
        <v>276</v>
      </c>
      <c r="AU2712" s="161">
        <v>1</v>
      </c>
      <c r="AV2712" s="159">
        <v>4273.5</v>
      </c>
      <c r="AW2712" s="159">
        <v>170.94</v>
      </c>
      <c r="AX2712" s="149" t="s">
        <v>274</v>
      </c>
      <c r="AY2712" s="162">
        <v>0</v>
      </c>
      <c r="AZ2712" s="162" t="s">
        <v>274</v>
      </c>
      <c r="BA2712" s="162">
        <v>0</v>
      </c>
      <c r="BB2712" s="159">
        <v>4102.56</v>
      </c>
      <c r="BC2712" s="162" t="s">
        <v>274</v>
      </c>
      <c r="BD2712" s="162">
        <v>0</v>
      </c>
      <c r="BE2712" s="159">
        <v>170.94</v>
      </c>
      <c r="BF2712" s="159">
        <v>170.94</v>
      </c>
      <c r="BG2712" s="159">
        <v>4273.5</v>
      </c>
    </row>
    <row r="2713" ht="28.05" customHeight="1" spans="1:59">
      <c r="A2713" s="149"/>
      <c r="B2713" s="149"/>
      <c r="C2713" s="149"/>
      <c r="D2713" s="149" t="s">
        <v>3726</v>
      </c>
      <c r="E2713" s="340" t="s">
        <v>12226</v>
      </c>
      <c r="F2713" s="149" t="s">
        <v>3726</v>
      </c>
      <c r="G2713" s="149" t="s">
        <v>12227</v>
      </c>
      <c r="H2713" s="149" t="s">
        <v>12228</v>
      </c>
      <c r="I2713" s="149" t="s">
        <v>12229</v>
      </c>
      <c r="J2713" s="149" t="s">
        <v>12230</v>
      </c>
      <c r="K2713" s="149"/>
      <c r="L2713" s="149" t="s">
        <v>262</v>
      </c>
      <c r="M2713" s="149"/>
      <c r="N2713" s="149" t="s">
        <v>263</v>
      </c>
      <c r="O2713" s="149" t="s">
        <v>214</v>
      </c>
      <c r="P2713" s="149" t="s">
        <v>53</v>
      </c>
      <c r="Q2713" s="149"/>
      <c r="R2713" s="149" t="s">
        <v>12174</v>
      </c>
      <c r="S2713" s="149" t="s">
        <v>289</v>
      </c>
      <c r="T2713" s="149" t="s">
        <v>1075</v>
      </c>
      <c r="U2713" s="149" t="s">
        <v>267</v>
      </c>
      <c r="V2713" s="149"/>
      <c r="W2713" s="149"/>
      <c r="X2713" s="149" t="s">
        <v>268</v>
      </c>
      <c r="Y2713" s="149"/>
      <c r="Z2713" s="149"/>
      <c r="AA2713" s="149"/>
      <c r="AB2713" s="149" t="s">
        <v>269</v>
      </c>
      <c r="AC2713" s="149" t="s">
        <v>318</v>
      </c>
      <c r="AD2713" s="149" t="s">
        <v>1075</v>
      </c>
      <c r="AE2713" s="149" t="s">
        <v>271</v>
      </c>
      <c r="AF2713" s="149"/>
      <c r="AG2713" s="149" t="s">
        <v>1098</v>
      </c>
      <c r="AH2713" s="149" t="s">
        <v>273</v>
      </c>
      <c r="AI2713" s="158">
        <v>96</v>
      </c>
      <c r="AJ2713" s="149"/>
      <c r="AK2713" s="159" t="s">
        <v>274</v>
      </c>
      <c r="AL2713" s="159" t="s">
        <v>274</v>
      </c>
      <c r="AM2713" s="149" t="s">
        <v>274</v>
      </c>
      <c r="AN2713" s="160">
        <v>4</v>
      </c>
      <c r="AO2713" s="149"/>
      <c r="AP2713" s="149" t="s">
        <v>274</v>
      </c>
      <c r="AQ2713" s="149" t="s">
        <v>275</v>
      </c>
      <c r="AR2713" s="158">
        <v>1</v>
      </c>
      <c r="AS2713" s="149" t="s">
        <v>275</v>
      </c>
      <c r="AT2713" s="149" t="s">
        <v>276</v>
      </c>
      <c r="AU2713" s="161">
        <v>1</v>
      </c>
      <c r="AV2713" s="159">
        <v>2051.28</v>
      </c>
      <c r="AW2713" s="159">
        <v>82.05</v>
      </c>
      <c r="AX2713" s="149" t="s">
        <v>274</v>
      </c>
      <c r="AY2713" s="162">
        <v>0</v>
      </c>
      <c r="AZ2713" s="162" t="s">
        <v>274</v>
      </c>
      <c r="BA2713" s="162">
        <v>0</v>
      </c>
      <c r="BB2713" s="159">
        <v>1969.23</v>
      </c>
      <c r="BC2713" s="162" t="s">
        <v>274</v>
      </c>
      <c r="BD2713" s="162">
        <v>0</v>
      </c>
      <c r="BE2713" s="159">
        <v>82.05</v>
      </c>
      <c r="BF2713" s="159">
        <v>82.05</v>
      </c>
      <c r="BG2713" s="159">
        <v>2051.28</v>
      </c>
    </row>
    <row r="2714" ht="28.05" customHeight="1" spans="1:59">
      <c r="A2714" s="149"/>
      <c r="B2714" s="149"/>
      <c r="C2714" s="149"/>
      <c r="D2714" s="149" t="s">
        <v>3726</v>
      </c>
      <c r="E2714" s="340" t="s">
        <v>12231</v>
      </c>
      <c r="F2714" s="149" t="s">
        <v>3726</v>
      </c>
      <c r="G2714" s="149" t="s">
        <v>12232</v>
      </c>
      <c r="H2714" s="149" t="s">
        <v>12233</v>
      </c>
      <c r="I2714" s="149" t="s">
        <v>12234</v>
      </c>
      <c r="J2714" s="149" t="s">
        <v>12235</v>
      </c>
      <c r="K2714" s="149"/>
      <c r="L2714" s="149" t="s">
        <v>262</v>
      </c>
      <c r="M2714" s="149"/>
      <c r="N2714" s="149" t="s">
        <v>263</v>
      </c>
      <c r="O2714" s="149" t="s">
        <v>214</v>
      </c>
      <c r="P2714" s="149" t="s">
        <v>53</v>
      </c>
      <c r="Q2714" s="149"/>
      <c r="R2714" s="149" t="s">
        <v>333</v>
      </c>
      <c r="S2714" s="149" t="s">
        <v>289</v>
      </c>
      <c r="T2714" s="149" t="s">
        <v>2366</v>
      </c>
      <c r="U2714" s="149" t="s">
        <v>267</v>
      </c>
      <c r="V2714" s="149"/>
      <c r="W2714" s="149"/>
      <c r="X2714" s="149" t="s">
        <v>268</v>
      </c>
      <c r="Y2714" s="149"/>
      <c r="Z2714" s="149"/>
      <c r="AA2714" s="149"/>
      <c r="AB2714" s="149" t="s">
        <v>269</v>
      </c>
      <c r="AC2714" s="149" t="s">
        <v>318</v>
      </c>
      <c r="AD2714" s="149" t="s">
        <v>2366</v>
      </c>
      <c r="AE2714" s="149" t="s">
        <v>271</v>
      </c>
      <c r="AF2714" s="149"/>
      <c r="AG2714" s="149" t="s">
        <v>1098</v>
      </c>
      <c r="AH2714" s="149" t="s">
        <v>273</v>
      </c>
      <c r="AI2714" s="158">
        <v>96</v>
      </c>
      <c r="AJ2714" s="149"/>
      <c r="AK2714" s="159" t="s">
        <v>274</v>
      </c>
      <c r="AL2714" s="159" t="s">
        <v>274</v>
      </c>
      <c r="AM2714" s="149" t="s">
        <v>274</v>
      </c>
      <c r="AN2714" s="160">
        <v>4</v>
      </c>
      <c r="AO2714" s="149"/>
      <c r="AP2714" s="149" t="s">
        <v>274</v>
      </c>
      <c r="AQ2714" s="149" t="s">
        <v>275</v>
      </c>
      <c r="AR2714" s="158">
        <v>1</v>
      </c>
      <c r="AS2714" s="149" t="s">
        <v>275</v>
      </c>
      <c r="AT2714" s="149" t="s">
        <v>276</v>
      </c>
      <c r="AU2714" s="161">
        <v>1</v>
      </c>
      <c r="AV2714" s="159">
        <v>11111.11</v>
      </c>
      <c r="AW2714" s="159">
        <v>444.44</v>
      </c>
      <c r="AX2714" s="149" t="s">
        <v>274</v>
      </c>
      <c r="AY2714" s="162">
        <v>0</v>
      </c>
      <c r="AZ2714" s="162" t="s">
        <v>274</v>
      </c>
      <c r="BA2714" s="162">
        <v>0</v>
      </c>
      <c r="BB2714" s="159">
        <v>10666.67</v>
      </c>
      <c r="BC2714" s="162" t="s">
        <v>274</v>
      </c>
      <c r="BD2714" s="162">
        <v>0</v>
      </c>
      <c r="BE2714" s="159">
        <v>444.44</v>
      </c>
      <c r="BF2714" s="159">
        <v>444.44</v>
      </c>
      <c r="BG2714" s="159">
        <v>11111.11</v>
      </c>
    </row>
    <row r="2715" ht="28.05" customHeight="1" spans="1:59">
      <c r="A2715" s="149"/>
      <c r="B2715" s="149"/>
      <c r="C2715" s="149"/>
      <c r="D2715" s="149" t="s">
        <v>3726</v>
      </c>
      <c r="E2715" s="340" t="s">
        <v>12236</v>
      </c>
      <c r="F2715" s="149" t="s">
        <v>3726</v>
      </c>
      <c r="G2715" s="149" t="s">
        <v>12237</v>
      </c>
      <c r="H2715" s="149" t="s">
        <v>4284</v>
      </c>
      <c r="I2715" s="149" t="s">
        <v>124</v>
      </c>
      <c r="J2715" s="149" t="s">
        <v>12238</v>
      </c>
      <c r="K2715" s="149"/>
      <c r="L2715" s="149" t="s">
        <v>262</v>
      </c>
      <c r="M2715" s="149"/>
      <c r="N2715" s="149" t="s">
        <v>263</v>
      </c>
      <c r="O2715" s="149" t="s">
        <v>214</v>
      </c>
      <c r="P2715" s="149" t="s">
        <v>53</v>
      </c>
      <c r="Q2715" s="149"/>
      <c r="R2715" s="149" t="s">
        <v>3921</v>
      </c>
      <c r="S2715" s="149" t="s">
        <v>6016</v>
      </c>
      <c r="T2715" s="149" t="s">
        <v>12239</v>
      </c>
      <c r="U2715" s="149" t="s">
        <v>267</v>
      </c>
      <c r="V2715" s="149"/>
      <c r="W2715" s="149"/>
      <c r="X2715" s="149" t="s">
        <v>336</v>
      </c>
      <c r="Y2715" s="149"/>
      <c r="Z2715" s="149"/>
      <c r="AA2715" s="149"/>
      <c r="AB2715" s="149" t="s">
        <v>269</v>
      </c>
      <c r="AC2715" s="149" t="s">
        <v>270</v>
      </c>
      <c r="AD2715" s="149" t="s">
        <v>12239</v>
      </c>
      <c r="AE2715" s="149" t="s">
        <v>271</v>
      </c>
      <c r="AF2715" s="149"/>
      <c r="AG2715" s="149" t="s">
        <v>1098</v>
      </c>
      <c r="AH2715" s="149" t="s">
        <v>273</v>
      </c>
      <c r="AI2715" s="158">
        <v>77</v>
      </c>
      <c r="AJ2715" s="149"/>
      <c r="AK2715" s="159" t="s">
        <v>274</v>
      </c>
      <c r="AL2715" s="159" t="s">
        <v>274</v>
      </c>
      <c r="AM2715" s="149" t="s">
        <v>274</v>
      </c>
      <c r="AN2715" s="160">
        <v>4</v>
      </c>
      <c r="AO2715" s="149"/>
      <c r="AP2715" s="149" t="s">
        <v>274</v>
      </c>
      <c r="AQ2715" s="149" t="s">
        <v>275</v>
      </c>
      <c r="AR2715" s="158">
        <v>1</v>
      </c>
      <c r="AS2715" s="149" t="s">
        <v>275</v>
      </c>
      <c r="AT2715" s="149" t="s">
        <v>276</v>
      </c>
      <c r="AU2715" s="161">
        <v>1</v>
      </c>
      <c r="AV2715" s="159">
        <v>6044.25</v>
      </c>
      <c r="AW2715" s="159">
        <v>241.77</v>
      </c>
      <c r="AX2715" s="149" t="s">
        <v>274</v>
      </c>
      <c r="AY2715" s="159">
        <v>63.08</v>
      </c>
      <c r="AZ2715" s="159">
        <v>63.08</v>
      </c>
      <c r="BA2715" s="159">
        <v>252.32</v>
      </c>
      <c r="BB2715" s="159">
        <v>4604</v>
      </c>
      <c r="BC2715" s="162" t="s">
        <v>274</v>
      </c>
      <c r="BD2715" s="162">
        <v>0</v>
      </c>
      <c r="BE2715" s="159">
        <v>1440.25</v>
      </c>
      <c r="BF2715" s="159">
        <v>1440.25</v>
      </c>
      <c r="BG2715" s="159">
        <v>6044.25</v>
      </c>
    </row>
    <row r="2716" ht="28.05" customHeight="1" spans="1:59">
      <c r="A2716" s="149"/>
      <c r="B2716" s="149"/>
      <c r="C2716" s="149"/>
      <c r="D2716" s="149" t="s">
        <v>3726</v>
      </c>
      <c r="E2716" s="340" t="s">
        <v>12240</v>
      </c>
      <c r="F2716" s="149" t="s">
        <v>3726</v>
      </c>
      <c r="G2716" s="149" t="s">
        <v>12241</v>
      </c>
      <c r="H2716" s="149" t="s">
        <v>12200</v>
      </c>
      <c r="I2716" s="149" t="s">
        <v>12201</v>
      </c>
      <c r="J2716" s="149" t="s">
        <v>12242</v>
      </c>
      <c r="K2716" s="149"/>
      <c r="L2716" s="149" t="s">
        <v>262</v>
      </c>
      <c r="M2716" s="149"/>
      <c r="N2716" s="149" t="s">
        <v>263</v>
      </c>
      <c r="O2716" s="149" t="s">
        <v>214</v>
      </c>
      <c r="P2716" s="149" t="s">
        <v>53</v>
      </c>
      <c r="Q2716" s="149"/>
      <c r="R2716" s="149" t="s">
        <v>956</v>
      </c>
      <c r="S2716" s="149" t="s">
        <v>5684</v>
      </c>
      <c r="T2716" s="149" t="s">
        <v>2366</v>
      </c>
      <c r="U2716" s="149" t="s">
        <v>267</v>
      </c>
      <c r="V2716" s="149"/>
      <c r="W2716" s="149"/>
      <c r="X2716" s="149" t="s">
        <v>268</v>
      </c>
      <c r="Y2716" s="149"/>
      <c r="Z2716" s="149"/>
      <c r="AA2716" s="149"/>
      <c r="AB2716" s="149" t="s">
        <v>269</v>
      </c>
      <c r="AC2716" s="149" t="s">
        <v>318</v>
      </c>
      <c r="AD2716" s="149" t="s">
        <v>2366</v>
      </c>
      <c r="AE2716" s="149" t="s">
        <v>271</v>
      </c>
      <c r="AF2716" s="149"/>
      <c r="AG2716" s="149" t="s">
        <v>1098</v>
      </c>
      <c r="AH2716" s="149" t="s">
        <v>273</v>
      </c>
      <c r="AI2716" s="158">
        <v>96</v>
      </c>
      <c r="AJ2716" s="149"/>
      <c r="AK2716" s="159" t="s">
        <v>274</v>
      </c>
      <c r="AL2716" s="159" t="s">
        <v>274</v>
      </c>
      <c r="AM2716" s="149" t="s">
        <v>274</v>
      </c>
      <c r="AN2716" s="160">
        <v>4</v>
      </c>
      <c r="AO2716" s="149"/>
      <c r="AP2716" s="149" t="s">
        <v>274</v>
      </c>
      <c r="AQ2716" s="149" t="s">
        <v>275</v>
      </c>
      <c r="AR2716" s="158">
        <v>1</v>
      </c>
      <c r="AS2716" s="149" t="s">
        <v>275</v>
      </c>
      <c r="AT2716" s="149" t="s">
        <v>276</v>
      </c>
      <c r="AU2716" s="161">
        <v>1</v>
      </c>
      <c r="AV2716" s="159">
        <v>1880.34</v>
      </c>
      <c r="AW2716" s="159">
        <v>75.21</v>
      </c>
      <c r="AX2716" s="149" t="s">
        <v>274</v>
      </c>
      <c r="AY2716" s="162">
        <v>0</v>
      </c>
      <c r="AZ2716" s="162" t="s">
        <v>274</v>
      </c>
      <c r="BA2716" s="162">
        <v>0</v>
      </c>
      <c r="BB2716" s="159">
        <v>1805.13</v>
      </c>
      <c r="BC2716" s="162" t="s">
        <v>274</v>
      </c>
      <c r="BD2716" s="162">
        <v>0</v>
      </c>
      <c r="BE2716" s="159">
        <v>75.21</v>
      </c>
      <c r="BF2716" s="159">
        <v>75.21</v>
      </c>
      <c r="BG2716" s="159">
        <v>1880.34</v>
      </c>
    </row>
    <row r="2717" ht="28.05" customHeight="1" spans="1:59">
      <c r="A2717" s="149"/>
      <c r="B2717" s="149"/>
      <c r="C2717" s="149"/>
      <c r="D2717" s="149" t="s">
        <v>3726</v>
      </c>
      <c r="E2717" s="340" t="s">
        <v>12243</v>
      </c>
      <c r="F2717" s="149" t="s">
        <v>3726</v>
      </c>
      <c r="G2717" s="149" t="s">
        <v>12244</v>
      </c>
      <c r="H2717" s="149" t="s">
        <v>12200</v>
      </c>
      <c r="I2717" s="149" t="s">
        <v>12201</v>
      </c>
      <c r="J2717" s="149" t="s">
        <v>12245</v>
      </c>
      <c r="K2717" s="149"/>
      <c r="L2717" s="149" t="s">
        <v>262</v>
      </c>
      <c r="M2717" s="149"/>
      <c r="N2717" s="149" t="s">
        <v>263</v>
      </c>
      <c r="O2717" s="149" t="s">
        <v>214</v>
      </c>
      <c r="P2717" s="149" t="s">
        <v>53</v>
      </c>
      <c r="Q2717" s="149"/>
      <c r="R2717" s="149" t="s">
        <v>956</v>
      </c>
      <c r="S2717" s="149" t="s">
        <v>5684</v>
      </c>
      <c r="T2717" s="149" t="s">
        <v>2366</v>
      </c>
      <c r="U2717" s="149" t="s">
        <v>267</v>
      </c>
      <c r="V2717" s="149"/>
      <c r="W2717" s="149"/>
      <c r="X2717" s="149" t="s">
        <v>268</v>
      </c>
      <c r="Y2717" s="149"/>
      <c r="Z2717" s="149"/>
      <c r="AA2717" s="149"/>
      <c r="AB2717" s="149" t="s">
        <v>269</v>
      </c>
      <c r="AC2717" s="149" t="s">
        <v>318</v>
      </c>
      <c r="AD2717" s="149" t="s">
        <v>2366</v>
      </c>
      <c r="AE2717" s="149" t="s">
        <v>271</v>
      </c>
      <c r="AF2717" s="149"/>
      <c r="AG2717" s="149" t="s">
        <v>1098</v>
      </c>
      <c r="AH2717" s="149" t="s">
        <v>273</v>
      </c>
      <c r="AI2717" s="158">
        <v>96</v>
      </c>
      <c r="AJ2717" s="149"/>
      <c r="AK2717" s="159" t="s">
        <v>274</v>
      </c>
      <c r="AL2717" s="159" t="s">
        <v>274</v>
      </c>
      <c r="AM2717" s="149" t="s">
        <v>274</v>
      </c>
      <c r="AN2717" s="160">
        <v>4</v>
      </c>
      <c r="AO2717" s="149"/>
      <c r="AP2717" s="149" t="s">
        <v>274</v>
      </c>
      <c r="AQ2717" s="149" t="s">
        <v>275</v>
      </c>
      <c r="AR2717" s="158">
        <v>1</v>
      </c>
      <c r="AS2717" s="149" t="s">
        <v>275</v>
      </c>
      <c r="AT2717" s="149" t="s">
        <v>276</v>
      </c>
      <c r="AU2717" s="161">
        <v>1</v>
      </c>
      <c r="AV2717" s="159">
        <v>1880.35</v>
      </c>
      <c r="AW2717" s="159">
        <v>75.21</v>
      </c>
      <c r="AX2717" s="149" t="s">
        <v>274</v>
      </c>
      <c r="AY2717" s="162">
        <v>0</v>
      </c>
      <c r="AZ2717" s="162" t="s">
        <v>274</v>
      </c>
      <c r="BA2717" s="162">
        <v>0</v>
      </c>
      <c r="BB2717" s="159">
        <v>1805.14</v>
      </c>
      <c r="BC2717" s="162" t="s">
        <v>274</v>
      </c>
      <c r="BD2717" s="162">
        <v>0</v>
      </c>
      <c r="BE2717" s="159">
        <v>75.21</v>
      </c>
      <c r="BF2717" s="159">
        <v>75.21</v>
      </c>
      <c r="BG2717" s="159">
        <v>1880.35</v>
      </c>
    </row>
    <row r="2718" ht="28.05" customHeight="1" spans="1:59">
      <c r="A2718" s="149"/>
      <c r="B2718" s="149"/>
      <c r="C2718" s="149"/>
      <c r="D2718" s="149" t="s">
        <v>3726</v>
      </c>
      <c r="E2718" s="340" t="s">
        <v>12246</v>
      </c>
      <c r="F2718" s="149" t="s">
        <v>3726</v>
      </c>
      <c r="G2718" s="149" t="s">
        <v>12247</v>
      </c>
      <c r="H2718" s="149" t="s">
        <v>11693</v>
      </c>
      <c r="I2718" s="149" t="s">
        <v>12050</v>
      </c>
      <c r="J2718" s="149" t="s">
        <v>12248</v>
      </c>
      <c r="K2718" s="149"/>
      <c r="L2718" s="149" t="s">
        <v>287</v>
      </c>
      <c r="M2718" s="149"/>
      <c r="N2718" s="149" t="s">
        <v>263</v>
      </c>
      <c r="O2718" s="149" t="s">
        <v>214</v>
      </c>
      <c r="P2718" s="149" t="s">
        <v>53</v>
      </c>
      <c r="Q2718" s="149"/>
      <c r="R2718" s="149" t="s">
        <v>12249</v>
      </c>
      <c r="S2718" s="149" t="s">
        <v>6852</v>
      </c>
      <c r="T2718" s="149" t="s">
        <v>414</v>
      </c>
      <c r="U2718" s="149" t="s">
        <v>267</v>
      </c>
      <c r="V2718" s="149"/>
      <c r="W2718" s="149"/>
      <c r="X2718" s="149" t="s">
        <v>336</v>
      </c>
      <c r="Y2718" s="149"/>
      <c r="Z2718" s="149"/>
      <c r="AA2718" s="149"/>
      <c r="AB2718" s="149" t="s">
        <v>269</v>
      </c>
      <c r="AC2718" s="149" t="s">
        <v>270</v>
      </c>
      <c r="AD2718" s="149" t="s">
        <v>414</v>
      </c>
      <c r="AE2718" s="149" t="s">
        <v>271</v>
      </c>
      <c r="AF2718" s="149"/>
      <c r="AG2718" s="149" t="s">
        <v>1098</v>
      </c>
      <c r="AH2718" s="149" t="s">
        <v>273</v>
      </c>
      <c r="AI2718" s="158">
        <v>21</v>
      </c>
      <c r="AJ2718" s="149"/>
      <c r="AK2718" s="159" t="s">
        <v>274</v>
      </c>
      <c r="AL2718" s="159" t="s">
        <v>274</v>
      </c>
      <c r="AM2718" s="149" t="s">
        <v>274</v>
      </c>
      <c r="AN2718" s="160">
        <v>4</v>
      </c>
      <c r="AO2718" s="149"/>
      <c r="AP2718" s="149" t="s">
        <v>274</v>
      </c>
      <c r="AQ2718" s="149" t="s">
        <v>275</v>
      </c>
      <c r="AR2718" s="158">
        <v>1</v>
      </c>
      <c r="AS2718" s="149" t="s">
        <v>275</v>
      </c>
      <c r="AT2718" s="149" t="s">
        <v>276</v>
      </c>
      <c r="AU2718" s="161">
        <v>1</v>
      </c>
      <c r="AV2718" s="159">
        <v>11061.95</v>
      </c>
      <c r="AW2718" s="159">
        <v>442.48</v>
      </c>
      <c r="AX2718" s="149" t="s">
        <v>274</v>
      </c>
      <c r="AY2718" s="159">
        <v>110.62</v>
      </c>
      <c r="AZ2718" s="159">
        <v>110.62</v>
      </c>
      <c r="BA2718" s="159">
        <v>442.48</v>
      </c>
      <c r="BB2718" s="159">
        <v>2323.02</v>
      </c>
      <c r="BC2718" s="162" t="s">
        <v>274</v>
      </c>
      <c r="BD2718" s="162">
        <v>0</v>
      </c>
      <c r="BE2718" s="159">
        <v>8738.93</v>
      </c>
      <c r="BF2718" s="159">
        <v>8738.93</v>
      </c>
      <c r="BG2718" s="159">
        <v>11061.95</v>
      </c>
    </row>
    <row r="2719" ht="28.05" customHeight="1" spans="1:59">
      <c r="A2719" s="149"/>
      <c r="B2719" s="149"/>
      <c r="C2719" s="149"/>
      <c r="D2719" s="149" t="s">
        <v>3726</v>
      </c>
      <c r="E2719" s="340" t="s">
        <v>12250</v>
      </c>
      <c r="F2719" s="149" t="s">
        <v>3726</v>
      </c>
      <c r="G2719" s="149" t="s">
        <v>12251</v>
      </c>
      <c r="H2719" s="149" t="s">
        <v>12252</v>
      </c>
      <c r="I2719" s="149"/>
      <c r="J2719" s="149" t="s">
        <v>12253</v>
      </c>
      <c r="K2719" s="149"/>
      <c r="L2719" s="149" t="s">
        <v>262</v>
      </c>
      <c r="M2719" s="149"/>
      <c r="N2719" s="149" t="s">
        <v>263</v>
      </c>
      <c r="O2719" s="149" t="s">
        <v>214</v>
      </c>
      <c r="P2719" s="149" t="s">
        <v>53</v>
      </c>
      <c r="Q2719" s="149"/>
      <c r="R2719" s="149" t="s">
        <v>333</v>
      </c>
      <c r="S2719" s="149" t="s">
        <v>289</v>
      </c>
      <c r="T2719" s="149" t="s">
        <v>2366</v>
      </c>
      <c r="U2719" s="149" t="s">
        <v>267</v>
      </c>
      <c r="V2719" s="149"/>
      <c r="W2719" s="149"/>
      <c r="X2719" s="149" t="s">
        <v>336</v>
      </c>
      <c r="Y2719" s="149"/>
      <c r="Z2719" s="149"/>
      <c r="AA2719" s="149"/>
      <c r="AB2719" s="149" t="s">
        <v>269</v>
      </c>
      <c r="AC2719" s="149" t="s">
        <v>318</v>
      </c>
      <c r="AD2719" s="149" t="s">
        <v>2366</v>
      </c>
      <c r="AE2719" s="149" t="s">
        <v>271</v>
      </c>
      <c r="AF2719" s="149"/>
      <c r="AG2719" s="149" t="s">
        <v>1098</v>
      </c>
      <c r="AH2719" s="149" t="s">
        <v>273</v>
      </c>
      <c r="AI2719" s="158">
        <v>96</v>
      </c>
      <c r="AJ2719" s="149"/>
      <c r="AK2719" s="159" t="s">
        <v>274</v>
      </c>
      <c r="AL2719" s="159" t="s">
        <v>274</v>
      </c>
      <c r="AM2719" s="149" t="s">
        <v>274</v>
      </c>
      <c r="AN2719" s="160">
        <v>4</v>
      </c>
      <c r="AO2719" s="149"/>
      <c r="AP2719" s="149" t="s">
        <v>274</v>
      </c>
      <c r="AQ2719" s="149" t="s">
        <v>275</v>
      </c>
      <c r="AR2719" s="158">
        <v>1</v>
      </c>
      <c r="AS2719" s="149" t="s">
        <v>275</v>
      </c>
      <c r="AT2719" s="149" t="s">
        <v>276</v>
      </c>
      <c r="AU2719" s="161">
        <v>1</v>
      </c>
      <c r="AV2719" s="159">
        <v>20940.17</v>
      </c>
      <c r="AW2719" s="159">
        <v>837.61</v>
      </c>
      <c r="AX2719" s="149" t="s">
        <v>274</v>
      </c>
      <c r="AY2719" s="162">
        <v>0</v>
      </c>
      <c r="AZ2719" s="162" t="s">
        <v>274</v>
      </c>
      <c r="BA2719" s="162">
        <v>0</v>
      </c>
      <c r="BB2719" s="159">
        <v>20102.56</v>
      </c>
      <c r="BC2719" s="162" t="s">
        <v>274</v>
      </c>
      <c r="BD2719" s="162">
        <v>0</v>
      </c>
      <c r="BE2719" s="159">
        <v>837.61</v>
      </c>
      <c r="BF2719" s="159">
        <v>837.61</v>
      </c>
      <c r="BG2719" s="159">
        <v>20940.17</v>
      </c>
    </row>
    <row r="2720" ht="28.05" customHeight="1" spans="1:59">
      <c r="A2720" s="149"/>
      <c r="B2720" s="149"/>
      <c r="C2720" s="149"/>
      <c r="D2720" s="149" t="s">
        <v>3726</v>
      </c>
      <c r="E2720" s="340" t="s">
        <v>12254</v>
      </c>
      <c r="F2720" s="149" t="s">
        <v>3726</v>
      </c>
      <c r="G2720" s="149" t="s">
        <v>12255</v>
      </c>
      <c r="H2720" s="149" t="s">
        <v>5524</v>
      </c>
      <c r="I2720" s="149" t="s">
        <v>12256</v>
      </c>
      <c r="J2720" s="149" t="s">
        <v>12257</v>
      </c>
      <c r="K2720" s="149"/>
      <c r="L2720" s="149" t="s">
        <v>287</v>
      </c>
      <c r="M2720" s="149"/>
      <c r="N2720" s="149" t="s">
        <v>263</v>
      </c>
      <c r="O2720" s="149" t="s">
        <v>214</v>
      </c>
      <c r="P2720" s="149" t="s">
        <v>53</v>
      </c>
      <c r="Q2720" s="149"/>
      <c r="R2720" s="149" t="s">
        <v>3952</v>
      </c>
      <c r="S2720" s="149" t="s">
        <v>4131</v>
      </c>
      <c r="T2720" s="149" t="s">
        <v>3699</v>
      </c>
      <c r="U2720" s="149" t="s">
        <v>267</v>
      </c>
      <c r="V2720" s="149"/>
      <c r="W2720" s="149"/>
      <c r="X2720" s="149" t="s">
        <v>336</v>
      </c>
      <c r="Y2720" s="149"/>
      <c r="Z2720" s="149"/>
      <c r="AA2720" s="149"/>
      <c r="AB2720" s="149" t="s">
        <v>269</v>
      </c>
      <c r="AC2720" s="149" t="s">
        <v>270</v>
      </c>
      <c r="AD2720" s="149" t="s">
        <v>3699</v>
      </c>
      <c r="AE2720" s="149" t="s">
        <v>271</v>
      </c>
      <c r="AF2720" s="149"/>
      <c r="AG2720" s="149" t="s">
        <v>1098</v>
      </c>
      <c r="AH2720" s="149" t="s">
        <v>273</v>
      </c>
      <c r="AI2720" s="158">
        <v>67</v>
      </c>
      <c r="AJ2720" s="149"/>
      <c r="AK2720" s="159" t="s">
        <v>274</v>
      </c>
      <c r="AL2720" s="159" t="s">
        <v>274</v>
      </c>
      <c r="AM2720" s="149" t="s">
        <v>274</v>
      </c>
      <c r="AN2720" s="160">
        <v>4</v>
      </c>
      <c r="AO2720" s="149"/>
      <c r="AP2720" s="149" t="s">
        <v>274</v>
      </c>
      <c r="AQ2720" s="149" t="s">
        <v>275</v>
      </c>
      <c r="AR2720" s="158">
        <v>1</v>
      </c>
      <c r="AS2720" s="149" t="s">
        <v>275</v>
      </c>
      <c r="AT2720" s="149" t="s">
        <v>276</v>
      </c>
      <c r="AU2720" s="161">
        <v>1</v>
      </c>
      <c r="AV2720" s="159">
        <v>15517.24</v>
      </c>
      <c r="AW2720" s="159">
        <v>620.69</v>
      </c>
      <c r="AX2720" s="149" t="s">
        <v>274</v>
      </c>
      <c r="AY2720" s="159">
        <v>159.88</v>
      </c>
      <c r="AZ2720" s="159">
        <v>159.88</v>
      </c>
      <c r="BA2720" s="159">
        <v>639.52</v>
      </c>
      <c r="BB2720" s="159">
        <v>10260.06</v>
      </c>
      <c r="BC2720" s="162" t="s">
        <v>274</v>
      </c>
      <c r="BD2720" s="162">
        <v>0</v>
      </c>
      <c r="BE2720" s="159">
        <v>5257.18</v>
      </c>
      <c r="BF2720" s="159">
        <v>5257.18</v>
      </c>
      <c r="BG2720" s="159">
        <v>15517.24</v>
      </c>
    </row>
    <row r="2721" ht="28.05" customHeight="1" spans="1:59">
      <c r="A2721" s="149"/>
      <c r="B2721" s="149"/>
      <c r="C2721" s="149"/>
      <c r="D2721" s="149" t="s">
        <v>3726</v>
      </c>
      <c r="E2721" s="340" t="s">
        <v>12258</v>
      </c>
      <c r="F2721" s="149" t="s">
        <v>3726</v>
      </c>
      <c r="G2721" s="149" t="s">
        <v>12259</v>
      </c>
      <c r="H2721" s="149" t="s">
        <v>11693</v>
      </c>
      <c r="I2721" s="149" t="s">
        <v>12050</v>
      </c>
      <c r="J2721" s="149" t="s">
        <v>12260</v>
      </c>
      <c r="K2721" s="149"/>
      <c r="L2721" s="149" t="s">
        <v>287</v>
      </c>
      <c r="M2721" s="149"/>
      <c r="N2721" s="149" t="s">
        <v>263</v>
      </c>
      <c r="O2721" s="149" t="s">
        <v>214</v>
      </c>
      <c r="P2721" s="149" t="s">
        <v>53</v>
      </c>
      <c r="Q2721" s="149"/>
      <c r="R2721" s="149" t="s">
        <v>12261</v>
      </c>
      <c r="S2721" s="149" t="s">
        <v>6852</v>
      </c>
      <c r="T2721" s="149" t="s">
        <v>414</v>
      </c>
      <c r="U2721" s="149" t="s">
        <v>267</v>
      </c>
      <c r="V2721" s="149"/>
      <c r="W2721" s="149"/>
      <c r="X2721" s="149" t="s">
        <v>336</v>
      </c>
      <c r="Y2721" s="149"/>
      <c r="Z2721" s="149"/>
      <c r="AA2721" s="149"/>
      <c r="AB2721" s="149" t="s">
        <v>269</v>
      </c>
      <c r="AC2721" s="149" t="s">
        <v>270</v>
      </c>
      <c r="AD2721" s="149" t="s">
        <v>414</v>
      </c>
      <c r="AE2721" s="149" t="s">
        <v>271</v>
      </c>
      <c r="AF2721" s="149"/>
      <c r="AG2721" s="149" t="s">
        <v>1098</v>
      </c>
      <c r="AH2721" s="149" t="s">
        <v>273</v>
      </c>
      <c r="AI2721" s="158">
        <v>21</v>
      </c>
      <c r="AJ2721" s="149"/>
      <c r="AK2721" s="159" t="s">
        <v>274</v>
      </c>
      <c r="AL2721" s="159" t="s">
        <v>274</v>
      </c>
      <c r="AM2721" s="149" t="s">
        <v>274</v>
      </c>
      <c r="AN2721" s="160">
        <v>4</v>
      </c>
      <c r="AO2721" s="149"/>
      <c r="AP2721" s="149" t="s">
        <v>274</v>
      </c>
      <c r="AQ2721" s="149" t="s">
        <v>275</v>
      </c>
      <c r="AR2721" s="158">
        <v>1</v>
      </c>
      <c r="AS2721" s="149" t="s">
        <v>275</v>
      </c>
      <c r="AT2721" s="149" t="s">
        <v>276</v>
      </c>
      <c r="AU2721" s="161">
        <v>1</v>
      </c>
      <c r="AV2721" s="159">
        <v>11061.95</v>
      </c>
      <c r="AW2721" s="159">
        <v>442.48</v>
      </c>
      <c r="AX2721" s="149" t="s">
        <v>274</v>
      </c>
      <c r="AY2721" s="159">
        <v>110.62</v>
      </c>
      <c r="AZ2721" s="159">
        <v>110.62</v>
      </c>
      <c r="BA2721" s="159">
        <v>442.48</v>
      </c>
      <c r="BB2721" s="159">
        <v>2323.02</v>
      </c>
      <c r="BC2721" s="162" t="s">
        <v>274</v>
      </c>
      <c r="BD2721" s="162">
        <v>0</v>
      </c>
      <c r="BE2721" s="159">
        <v>8738.93</v>
      </c>
      <c r="BF2721" s="159">
        <v>8738.93</v>
      </c>
      <c r="BG2721" s="159">
        <v>11061.95</v>
      </c>
    </row>
    <row r="2722" ht="28.05" customHeight="1" spans="1:59">
      <c r="A2722" s="149"/>
      <c r="B2722" s="149"/>
      <c r="C2722" s="149"/>
      <c r="D2722" s="149" t="s">
        <v>3726</v>
      </c>
      <c r="E2722" s="340" t="s">
        <v>12262</v>
      </c>
      <c r="F2722" s="149" t="s">
        <v>3726</v>
      </c>
      <c r="G2722" s="149" t="s">
        <v>12263</v>
      </c>
      <c r="H2722" s="149" t="s">
        <v>4284</v>
      </c>
      <c r="I2722" s="149" t="s">
        <v>124</v>
      </c>
      <c r="J2722" s="149" t="s">
        <v>12264</v>
      </c>
      <c r="K2722" s="149"/>
      <c r="L2722" s="149" t="s">
        <v>262</v>
      </c>
      <c r="M2722" s="149"/>
      <c r="N2722" s="149" t="s">
        <v>263</v>
      </c>
      <c r="O2722" s="149" t="s">
        <v>214</v>
      </c>
      <c r="P2722" s="149" t="s">
        <v>53</v>
      </c>
      <c r="Q2722" s="149"/>
      <c r="R2722" s="149" t="s">
        <v>3921</v>
      </c>
      <c r="S2722" s="149" t="s">
        <v>6016</v>
      </c>
      <c r="T2722" s="149" t="s">
        <v>12239</v>
      </c>
      <c r="U2722" s="149" t="s">
        <v>267</v>
      </c>
      <c r="V2722" s="149"/>
      <c r="W2722" s="149"/>
      <c r="X2722" s="149" t="s">
        <v>336</v>
      </c>
      <c r="Y2722" s="149"/>
      <c r="Z2722" s="149"/>
      <c r="AA2722" s="149"/>
      <c r="AB2722" s="149" t="s">
        <v>269</v>
      </c>
      <c r="AC2722" s="149" t="s">
        <v>270</v>
      </c>
      <c r="AD2722" s="149" t="s">
        <v>12239</v>
      </c>
      <c r="AE2722" s="149" t="s">
        <v>271</v>
      </c>
      <c r="AF2722" s="149"/>
      <c r="AG2722" s="149" t="s">
        <v>1098</v>
      </c>
      <c r="AH2722" s="149" t="s">
        <v>273</v>
      </c>
      <c r="AI2722" s="158">
        <v>77</v>
      </c>
      <c r="AJ2722" s="149"/>
      <c r="AK2722" s="159" t="s">
        <v>274</v>
      </c>
      <c r="AL2722" s="159" t="s">
        <v>274</v>
      </c>
      <c r="AM2722" s="149" t="s">
        <v>274</v>
      </c>
      <c r="AN2722" s="160">
        <v>4</v>
      </c>
      <c r="AO2722" s="149"/>
      <c r="AP2722" s="149" t="s">
        <v>274</v>
      </c>
      <c r="AQ2722" s="149" t="s">
        <v>275</v>
      </c>
      <c r="AR2722" s="158">
        <v>1</v>
      </c>
      <c r="AS2722" s="149" t="s">
        <v>275</v>
      </c>
      <c r="AT2722" s="149" t="s">
        <v>276</v>
      </c>
      <c r="AU2722" s="161">
        <v>1</v>
      </c>
      <c r="AV2722" s="159">
        <v>6044.25</v>
      </c>
      <c r="AW2722" s="159">
        <v>241.77</v>
      </c>
      <c r="AX2722" s="149" t="s">
        <v>274</v>
      </c>
      <c r="AY2722" s="159">
        <v>63.08</v>
      </c>
      <c r="AZ2722" s="159">
        <v>63.08</v>
      </c>
      <c r="BA2722" s="159">
        <v>252.32</v>
      </c>
      <c r="BB2722" s="159">
        <v>4604</v>
      </c>
      <c r="BC2722" s="162" t="s">
        <v>274</v>
      </c>
      <c r="BD2722" s="162">
        <v>0</v>
      </c>
      <c r="BE2722" s="159">
        <v>1440.25</v>
      </c>
      <c r="BF2722" s="159">
        <v>1440.25</v>
      </c>
      <c r="BG2722" s="159">
        <v>6044.25</v>
      </c>
    </row>
    <row r="2723" ht="28.05" customHeight="1" spans="1:59">
      <c r="A2723" s="149"/>
      <c r="B2723" s="149"/>
      <c r="C2723" s="149"/>
      <c r="D2723" s="149" t="s">
        <v>3726</v>
      </c>
      <c r="E2723" s="340" t="s">
        <v>12265</v>
      </c>
      <c r="F2723" s="149" t="s">
        <v>3726</v>
      </c>
      <c r="G2723" s="149" t="s">
        <v>12266</v>
      </c>
      <c r="H2723" s="149" t="s">
        <v>12267</v>
      </c>
      <c r="I2723" s="149"/>
      <c r="J2723" s="149" t="s">
        <v>12268</v>
      </c>
      <c r="K2723" s="149"/>
      <c r="L2723" s="149" t="s">
        <v>262</v>
      </c>
      <c r="M2723" s="149"/>
      <c r="N2723" s="149" t="s">
        <v>263</v>
      </c>
      <c r="O2723" s="149" t="s">
        <v>214</v>
      </c>
      <c r="P2723" s="149" t="s">
        <v>53</v>
      </c>
      <c r="Q2723" s="149"/>
      <c r="R2723" s="149" t="s">
        <v>333</v>
      </c>
      <c r="S2723" s="149" t="s">
        <v>289</v>
      </c>
      <c r="T2723" s="149" t="s">
        <v>12269</v>
      </c>
      <c r="U2723" s="149" t="s">
        <v>267</v>
      </c>
      <c r="V2723" s="149"/>
      <c r="W2723" s="149"/>
      <c r="X2723" s="149" t="s">
        <v>336</v>
      </c>
      <c r="Y2723" s="149"/>
      <c r="Z2723" s="149"/>
      <c r="AA2723" s="149"/>
      <c r="AB2723" s="149" t="s">
        <v>269</v>
      </c>
      <c r="AC2723" s="149" t="s">
        <v>318</v>
      </c>
      <c r="AD2723" s="149" t="s">
        <v>12269</v>
      </c>
      <c r="AE2723" s="149" t="s">
        <v>271</v>
      </c>
      <c r="AF2723" s="149"/>
      <c r="AG2723" s="149" t="s">
        <v>1098</v>
      </c>
      <c r="AH2723" s="149" t="s">
        <v>273</v>
      </c>
      <c r="AI2723" s="158">
        <v>0</v>
      </c>
      <c r="AJ2723" s="149"/>
      <c r="AK2723" s="159" t="s">
        <v>274</v>
      </c>
      <c r="AL2723" s="159" t="s">
        <v>274</v>
      </c>
      <c r="AM2723" s="149" t="s">
        <v>274</v>
      </c>
      <c r="AN2723" s="160">
        <v>0</v>
      </c>
      <c r="AO2723" s="149"/>
      <c r="AP2723" s="149" t="s">
        <v>274</v>
      </c>
      <c r="AQ2723" s="149" t="s">
        <v>275</v>
      </c>
      <c r="AR2723" s="158">
        <v>1</v>
      </c>
      <c r="AS2723" s="149" t="s">
        <v>275</v>
      </c>
      <c r="AT2723" s="149" t="s">
        <v>276</v>
      </c>
      <c r="AU2723" s="161">
        <v>1</v>
      </c>
      <c r="AV2723" s="159">
        <v>43000</v>
      </c>
      <c r="AW2723" s="159">
        <v>0</v>
      </c>
      <c r="AX2723" s="149" t="s">
        <v>274</v>
      </c>
      <c r="AY2723" s="162">
        <v>0</v>
      </c>
      <c r="AZ2723" s="162" t="s">
        <v>274</v>
      </c>
      <c r="BA2723" s="162">
        <v>0</v>
      </c>
      <c r="BB2723" s="159">
        <v>41280</v>
      </c>
      <c r="BC2723" s="162" t="s">
        <v>274</v>
      </c>
      <c r="BD2723" s="159">
        <v>1720</v>
      </c>
      <c r="BE2723" s="159">
        <v>1720</v>
      </c>
      <c r="BF2723" s="162">
        <v>0</v>
      </c>
      <c r="BG2723" s="159">
        <v>43000</v>
      </c>
    </row>
    <row r="2724" ht="28.05" customHeight="1" spans="1:59">
      <c r="A2724" s="149"/>
      <c r="B2724" s="149"/>
      <c r="C2724" s="149"/>
      <c r="D2724" s="149" t="s">
        <v>3726</v>
      </c>
      <c r="E2724" s="340" t="s">
        <v>12270</v>
      </c>
      <c r="F2724" s="149" t="s">
        <v>3726</v>
      </c>
      <c r="G2724" s="149" t="s">
        <v>12271</v>
      </c>
      <c r="H2724" s="149" t="s">
        <v>12272</v>
      </c>
      <c r="I2724" s="149" t="s">
        <v>12273</v>
      </c>
      <c r="J2724" s="149" t="s">
        <v>12274</v>
      </c>
      <c r="K2724" s="149"/>
      <c r="L2724" s="149" t="s">
        <v>262</v>
      </c>
      <c r="M2724" s="149"/>
      <c r="N2724" s="149" t="s">
        <v>263</v>
      </c>
      <c r="O2724" s="149" t="s">
        <v>214</v>
      </c>
      <c r="P2724" s="149" t="s">
        <v>53</v>
      </c>
      <c r="Q2724" s="149"/>
      <c r="R2724" s="149" t="s">
        <v>12174</v>
      </c>
      <c r="S2724" s="149" t="s">
        <v>289</v>
      </c>
      <c r="T2724" s="149" t="s">
        <v>1075</v>
      </c>
      <c r="U2724" s="149" t="s">
        <v>267</v>
      </c>
      <c r="V2724" s="149"/>
      <c r="W2724" s="149"/>
      <c r="X2724" s="149" t="s">
        <v>268</v>
      </c>
      <c r="Y2724" s="149"/>
      <c r="Z2724" s="149"/>
      <c r="AA2724" s="149"/>
      <c r="AB2724" s="149" t="s">
        <v>269</v>
      </c>
      <c r="AC2724" s="149" t="s">
        <v>318</v>
      </c>
      <c r="AD2724" s="149" t="s">
        <v>1075</v>
      </c>
      <c r="AE2724" s="149" t="s">
        <v>271</v>
      </c>
      <c r="AF2724" s="149"/>
      <c r="AG2724" s="149" t="s">
        <v>1098</v>
      </c>
      <c r="AH2724" s="149" t="s">
        <v>273</v>
      </c>
      <c r="AI2724" s="158">
        <v>96</v>
      </c>
      <c r="AJ2724" s="149"/>
      <c r="AK2724" s="159" t="s">
        <v>274</v>
      </c>
      <c r="AL2724" s="159" t="s">
        <v>274</v>
      </c>
      <c r="AM2724" s="149" t="s">
        <v>274</v>
      </c>
      <c r="AN2724" s="160">
        <v>4</v>
      </c>
      <c r="AO2724" s="149"/>
      <c r="AP2724" s="149" t="s">
        <v>274</v>
      </c>
      <c r="AQ2724" s="149" t="s">
        <v>275</v>
      </c>
      <c r="AR2724" s="158">
        <v>1</v>
      </c>
      <c r="AS2724" s="149" t="s">
        <v>275</v>
      </c>
      <c r="AT2724" s="149" t="s">
        <v>276</v>
      </c>
      <c r="AU2724" s="161">
        <v>1</v>
      </c>
      <c r="AV2724" s="159">
        <v>940.17</v>
      </c>
      <c r="AW2724" s="159">
        <v>37.61</v>
      </c>
      <c r="AX2724" s="149" t="s">
        <v>274</v>
      </c>
      <c r="AY2724" s="162">
        <v>0</v>
      </c>
      <c r="AZ2724" s="162" t="s">
        <v>274</v>
      </c>
      <c r="BA2724" s="162">
        <v>0</v>
      </c>
      <c r="BB2724" s="159">
        <v>902.56</v>
      </c>
      <c r="BC2724" s="162" t="s">
        <v>274</v>
      </c>
      <c r="BD2724" s="162">
        <v>0</v>
      </c>
      <c r="BE2724" s="159">
        <v>37.61</v>
      </c>
      <c r="BF2724" s="159">
        <v>37.61</v>
      </c>
      <c r="BG2724" s="159">
        <v>940.17</v>
      </c>
    </row>
    <row r="2725" ht="28.05" customHeight="1" spans="1:59">
      <c r="A2725" s="149"/>
      <c r="B2725" s="149"/>
      <c r="C2725" s="149"/>
      <c r="D2725" s="149" t="s">
        <v>3726</v>
      </c>
      <c r="E2725" s="340" t="s">
        <v>12275</v>
      </c>
      <c r="F2725" s="149" t="s">
        <v>3726</v>
      </c>
      <c r="G2725" s="149" t="s">
        <v>12276</v>
      </c>
      <c r="H2725" s="149" t="s">
        <v>11693</v>
      </c>
      <c r="I2725" s="149" t="s">
        <v>12050</v>
      </c>
      <c r="J2725" s="149" t="s">
        <v>12277</v>
      </c>
      <c r="K2725" s="149"/>
      <c r="L2725" s="149" t="s">
        <v>287</v>
      </c>
      <c r="M2725" s="149"/>
      <c r="N2725" s="149" t="s">
        <v>263</v>
      </c>
      <c r="O2725" s="149" t="s">
        <v>214</v>
      </c>
      <c r="P2725" s="149" t="s">
        <v>53</v>
      </c>
      <c r="Q2725" s="149"/>
      <c r="R2725" s="149" t="s">
        <v>12278</v>
      </c>
      <c r="S2725" s="149" t="s">
        <v>6852</v>
      </c>
      <c r="T2725" s="149" t="s">
        <v>414</v>
      </c>
      <c r="U2725" s="149" t="s">
        <v>267</v>
      </c>
      <c r="V2725" s="149"/>
      <c r="W2725" s="149"/>
      <c r="X2725" s="149" t="s">
        <v>336</v>
      </c>
      <c r="Y2725" s="149"/>
      <c r="Z2725" s="149"/>
      <c r="AA2725" s="149"/>
      <c r="AB2725" s="149" t="s">
        <v>269</v>
      </c>
      <c r="AC2725" s="149" t="s">
        <v>270</v>
      </c>
      <c r="AD2725" s="149" t="s">
        <v>414</v>
      </c>
      <c r="AE2725" s="149" t="s">
        <v>271</v>
      </c>
      <c r="AF2725" s="149"/>
      <c r="AG2725" s="149" t="s">
        <v>1098</v>
      </c>
      <c r="AH2725" s="149" t="s">
        <v>273</v>
      </c>
      <c r="AI2725" s="158">
        <v>21</v>
      </c>
      <c r="AJ2725" s="149"/>
      <c r="AK2725" s="159" t="s">
        <v>274</v>
      </c>
      <c r="AL2725" s="159" t="s">
        <v>274</v>
      </c>
      <c r="AM2725" s="149" t="s">
        <v>274</v>
      </c>
      <c r="AN2725" s="160">
        <v>4</v>
      </c>
      <c r="AO2725" s="149"/>
      <c r="AP2725" s="149" t="s">
        <v>274</v>
      </c>
      <c r="AQ2725" s="149" t="s">
        <v>275</v>
      </c>
      <c r="AR2725" s="158">
        <v>1</v>
      </c>
      <c r="AS2725" s="149" t="s">
        <v>275</v>
      </c>
      <c r="AT2725" s="149" t="s">
        <v>276</v>
      </c>
      <c r="AU2725" s="161">
        <v>1</v>
      </c>
      <c r="AV2725" s="159">
        <v>11061.95</v>
      </c>
      <c r="AW2725" s="159">
        <v>442.48</v>
      </c>
      <c r="AX2725" s="149" t="s">
        <v>274</v>
      </c>
      <c r="AY2725" s="159">
        <v>110.62</v>
      </c>
      <c r="AZ2725" s="159">
        <v>110.62</v>
      </c>
      <c r="BA2725" s="159">
        <v>442.48</v>
      </c>
      <c r="BB2725" s="159">
        <v>2323.02</v>
      </c>
      <c r="BC2725" s="162" t="s">
        <v>274</v>
      </c>
      <c r="BD2725" s="162">
        <v>0</v>
      </c>
      <c r="BE2725" s="159">
        <v>8738.93</v>
      </c>
      <c r="BF2725" s="159">
        <v>8738.93</v>
      </c>
      <c r="BG2725" s="159">
        <v>11061.95</v>
      </c>
    </row>
    <row r="2726" ht="28.05" customHeight="1" spans="1:59">
      <c r="A2726" s="149"/>
      <c r="B2726" s="149"/>
      <c r="C2726" s="149"/>
      <c r="D2726" s="149" t="s">
        <v>3726</v>
      </c>
      <c r="E2726" s="340" t="s">
        <v>12279</v>
      </c>
      <c r="F2726" s="149" t="s">
        <v>3726</v>
      </c>
      <c r="G2726" s="149" t="s">
        <v>12280</v>
      </c>
      <c r="H2726" s="149" t="s">
        <v>5524</v>
      </c>
      <c r="I2726" s="149" t="s">
        <v>12256</v>
      </c>
      <c r="J2726" s="149" t="s">
        <v>12281</v>
      </c>
      <c r="K2726" s="149"/>
      <c r="L2726" s="149" t="s">
        <v>287</v>
      </c>
      <c r="M2726" s="149"/>
      <c r="N2726" s="149" t="s">
        <v>263</v>
      </c>
      <c r="O2726" s="149" t="s">
        <v>214</v>
      </c>
      <c r="P2726" s="149" t="s">
        <v>53</v>
      </c>
      <c r="Q2726" s="149"/>
      <c r="R2726" s="149" t="s">
        <v>3952</v>
      </c>
      <c r="S2726" s="149" t="s">
        <v>4131</v>
      </c>
      <c r="T2726" s="149" t="s">
        <v>3699</v>
      </c>
      <c r="U2726" s="149" t="s">
        <v>267</v>
      </c>
      <c r="V2726" s="149"/>
      <c r="W2726" s="149"/>
      <c r="X2726" s="149" t="s">
        <v>336</v>
      </c>
      <c r="Y2726" s="149"/>
      <c r="Z2726" s="149"/>
      <c r="AA2726" s="149"/>
      <c r="AB2726" s="149" t="s">
        <v>269</v>
      </c>
      <c r="AC2726" s="149" t="s">
        <v>270</v>
      </c>
      <c r="AD2726" s="149" t="s">
        <v>3699</v>
      </c>
      <c r="AE2726" s="149" t="s">
        <v>271</v>
      </c>
      <c r="AF2726" s="149"/>
      <c r="AG2726" s="149" t="s">
        <v>1098</v>
      </c>
      <c r="AH2726" s="149" t="s">
        <v>273</v>
      </c>
      <c r="AI2726" s="158">
        <v>67</v>
      </c>
      <c r="AJ2726" s="149"/>
      <c r="AK2726" s="159" t="s">
        <v>274</v>
      </c>
      <c r="AL2726" s="159" t="s">
        <v>274</v>
      </c>
      <c r="AM2726" s="149" t="s">
        <v>274</v>
      </c>
      <c r="AN2726" s="160">
        <v>4</v>
      </c>
      <c r="AO2726" s="149"/>
      <c r="AP2726" s="149" t="s">
        <v>274</v>
      </c>
      <c r="AQ2726" s="149" t="s">
        <v>275</v>
      </c>
      <c r="AR2726" s="158">
        <v>1</v>
      </c>
      <c r="AS2726" s="149" t="s">
        <v>275</v>
      </c>
      <c r="AT2726" s="149" t="s">
        <v>276</v>
      </c>
      <c r="AU2726" s="161">
        <v>1</v>
      </c>
      <c r="AV2726" s="159">
        <v>15517.24</v>
      </c>
      <c r="AW2726" s="159">
        <v>620.69</v>
      </c>
      <c r="AX2726" s="149" t="s">
        <v>274</v>
      </c>
      <c r="AY2726" s="159">
        <v>159.88</v>
      </c>
      <c r="AZ2726" s="159">
        <v>159.88</v>
      </c>
      <c r="BA2726" s="159">
        <v>639.52</v>
      </c>
      <c r="BB2726" s="159">
        <v>10260.06</v>
      </c>
      <c r="BC2726" s="162" t="s">
        <v>274</v>
      </c>
      <c r="BD2726" s="162">
        <v>0</v>
      </c>
      <c r="BE2726" s="159">
        <v>5257.18</v>
      </c>
      <c r="BF2726" s="159">
        <v>5257.18</v>
      </c>
      <c r="BG2726" s="159">
        <v>15517.24</v>
      </c>
    </row>
    <row r="2727" ht="28.05" customHeight="1" spans="1:59">
      <c r="A2727" s="149"/>
      <c r="B2727" s="149"/>
      <c r="C2727" s="149"/>
      <c r="D2727" s="149" t="s">
        <v>3726</v>
      </c>
      <c r="E2727" s="340" t="s">
        <v>12282</v>
      </c>
      <c r="F2727" s="149" t="s">
        <v>3726</v>
      </c>
      <c r="G2727" s="149" t="s">
        <v>12283</v>
      </c>
      <c r="H2727" s="149" t="s">
        <v>4284</v>
      </c>
      <c r="I2727" s="149" t="s">
        <v>124</v>
      </c>
      <c r="J2727" s="149" t="s">
        <v>12284</v>
      </c>
      <c r="K2727" s="149"/>
      <c r="L2727" s="149" t="s">
        <v>262</v>
      </c>
      <c r="M2727" s="149"/>
      <c r="N2727" s="149" t="s">
        <v>263</v>
      </c>
      <c r="O2727" s="149" t="s">
        <v>214</v>
      </c>
      <c r="P2727" s="149" t="s">
        <v>53</v>
      </c>
      <c r="Q2727" s="149"/>
      <c r="R2727" s="149" t="s">
        <v>3921</v>
      </c>
      <c r="S2727" s="149" t="s">
        <v>6016</v>
      </c>
      <c r="T2727" s="149" t="s">
        <v>12239</v>
      </c>
      <c r="U2727" s="149" t="s">
        <v>267</v>
      </c>
      <c r="V2727" s="149"/>
      <c r="W2727" s="149"/>
      <c r="X2727" s="149" t="s">
        <v>336</v>
      </c>
      <c r="Y2727" s="149"/>
      <c r="Z2727" s="149"/>
      <c r="AA2727" s="149"/>
      <c r="AB2727" s="149" t="s">
        <v>269</v>
      </c>
      <c r="AC2727" s="149" t="s">
        <v>270</v>
      </c>
      <c r="AD2727" s="149" t="s">
        <v>12239</v>
      </c>
      <c r="AE2727" s="149" t="s">
        <v>271</v>
      </c>
      <c r="AF2727" s="149"/>
      <c r="AG2727" s="149" t="s">
        <v>1098</v>
      </c>
      <c r="AH2727" s="149" t="s">
        <v>273</v>
      </c>
      <c r="AI2727" s="158">
        <v>77</v>
      </c>
      <c r="AJ2727" s="149"/>
      <c r="AK2727" s="159" t="s">
        <v>274</v>
      </c>
      <c r="AL2727" s="159" t="s">
        <v>274</v>
      </c>
      <c r="AM2727" s="149" t="s">
        <v>274</v>
      </c>
      <c r="AN2727" s="160">
        <v>4</v>
      </c>
      <c r="AO2727" s="149"/>
      <c r="AP2727" s="149" t="s">
        <v>274</v>
      </c>
      <c r="AQ2727" s="149" t="s">
        <v>275</v>
      </c>
      <c r="AR2727" s="158">
        <v>1</v>
      </c>
      <c r="AS2727" s="149" t="s">
        <v>275</v>
      </c>
      <c r="AT2727" s="149" t="s">
        <v>276</v>
      </c>
      <c r="AU2727" s="161">
        <v>1</v>
      </c>
      <c r="AV2727" s="159">
        <v>6044.25</v>
      </c>
      <c r="AW2727" s="159">
        <v>241.77</v>
      </c>
      <c r="AX2727" s="149" t="s">
        <v>274</v>
      </c>
      <c r="AY2727" s="159">
        <v>63.08</v>
      </c>
      <c r="AZ2727" s="159">
        <v>63.08</v>
      </c>
      <c r="BA2727" s="159">
        <v>252.32</v>
      </c>
      <c r="BB2727" s="159">
        <v>4604</v>
      </c>
      <c r="BC2727" s="162" t="s">
        <v>274</v>
      </c>
      <c r="BD2727" s="162">
        <v>0</v>
      </c>
      <c r="BE2727" s="159">
        <v>1440.25</v>
      </c>
      <c r="BF2727" s="159">
        <v>1440.25</v>
      </c>
      <c r="BG2727" s="159">
        <v>6044.25</v>
      </c>
    </row>
    <row r="2728" ht="28.05" customHeight="1" spans="1:59">
      <c r="A2728" s="149"/>
      <c r="B2728" s="149"/>
      <c r="C2728" s="149"/>
      <c r="D2728" s="149" t="s">
        <v>3726</v>
      </c>
      <c r="E2728" s="340" t="s">
        <v>12285</v>
      </c>
      <c r="F2728" s="149" t="s">
        <v>3726</v>
      </c>
      <c r="G2728" s="149" t="s">
        <v>12286</v>
      </c>
      <c r="H2728" s="149" t="s">
        <v>12287</v>
      </c>
      <c r="I2728" s="149" t="s">
        <v>12288</v>
      </c>
      <c r="J2728" s="149" t="s">
        <v>12289</v>
      </c>
      <c r="K2728" s="149"/>
      <c r="L2728" s="149" t="s">
        <v>262</v>
      </c>
      <c r="M2728" s="149"/>
      <c r="N2728" s="149" t="s">
        <v>263</v>
      </c>
      <c r="O2728" s="149" t="s">
        <v>214</v>
      </c>
      <c r="P2728" s="149" t="s">
        <v>53</v>
      </c>
      <c r="Q2728" s="149"/>
      <c r="R2728" s="149" t="s">
        <v>160</v>
      </c>
      <c r="S2728" s="149" t="s">
        <v>289</v>
      </c>
      <c r="T2728" s="149" t="s">
        <v>12269</v>
      </c>
      <c r="U2728" s="149" t="s">
        <v>267</v>
      </c>
      <c r="V2728" s="149"/>
      <c r="W2728" s="149"/>
      <c r="X2728" s="149" t="s">
        <v>336</v>
      </c>
      <c r="Y2728" s="149"/>
      <c r="Z2728" s="149"/>
      <c r="AA2728" s="149"/>
      <c r="AB2728" s="149" t="s">
        <v>269</v>
      </c>
      <c r="AC2728" s="149" t="s">
        <v>318</v>
      </c>
      <c r="AD2728" s="149" t="s">
        <v>12269</v>
      </c>
      <c r="AE2728" s="149" t="s">
        <v>271</v>
      </c>
      <c r="AF2728" s="149"/>
      <c r="AG2728" s="149" t="s">
        <v>1098</v>
      </c>
      <c r="AH2728" s="149" t="s">
        <v>273</v>
      </c>
      <c r="AI2728" s="158">
        <v>64</v>
      </c>
      <c r="AJ2728" s="149"/>
      <c r="AK2728" s="159" t="s">
        <v>274</v>
      </c>
      <c r="AL2728" s="159" t="s">
        <v>274</v>
      </c>
      <c r="AM2728" s="149" t="s">
        <v>274</v>
      </c>
      <c r="AN2728" s="160">
        <v>4</v>
      </c>
      <c r="AO2728" s="149"/>
      <c r="AP2728" s="149" t="s">
        <v>274</v>
      </c>
      <c r="AQ2728" s="149" t="s">
        <v>275</v>
      </c>
      <c r="AR2728" s="158">
        <v>1</v>
      </c>
      <c r="AS2728" s="149" t="s">
        <v>275</v>
      </c>
      <c r="AT2728" s="149" t="s">
        <v>276</v>
      </c>
      <c r="AU2728" s="161">
        <v>1</v>
      </c>
      <c r="AV2728" s="159">
        <v>22400</v>
      </c>
      <c r="AW2728" s="159">
        <v>896</v>
      </c>
      <c r="AX2728" s="149" t="s">
        <v>274</v>
      </c>
      <c r="AY2728" s="162">
        <v>0</v>
      </c>
      <c r="AZ2728" s="162" t="s">
        <v>274</v>
      </c>
      <c r="BA2728" s="162">
        <v>0</v>
      </c>
      <c r="BB2728" s="159">
        <v>21504</v>
      </c>
      <c r="BC2728" s="162" t="s">
        <v>274</v>
      </c>
      <c r="BD2728" s="162">
        <v>0</v>
      </c>
      <c r="BE2728" s="159">
        <v>896</v>
      </c>
      <c r="BF2728" s="159">
        <v>896</v>
      </c>
      <c r="BG2728" s="159">
        <v>22400</v>
      </c>
    </row>
    <row r="2729" ht="28.05" customHeight="1" spans="1:59">
      <c r="A2729" s="149"/>
      <c r="B2729" s="149"/>
      <c r="C2729" s="149"/>
      <c r="D2729" s="149" t="s">
        <v>3726</v>
      </c>
      <c r="E2729" s="340" t="s">
        <v>12290</v>
      </c>
      <c r="F2729" s="149" t="s">
        <v>3726</v>
      </c>
      <c r="G2729" s="149" t="s">
        <v>12291</v>
      </c>
      <c r="H2729" s="149" t="s">
        <v>12292</v>
      </c>
      <c r="I2729" s="149" t="s">
        <v>12293</v>
      </c>
      <c r="J2729" s="149" t="s">
        <v>12294</v>
      </c>
      <c r="K2729" s="149"/>
      <c r="L2729" s="149" t="s">
        <v>262</v>
      </c>
      <c r="M2729" s="149"/>
      <c r="N2729" s="149" t="s">
        <v>263</v>
      </c>
      <c r="O2729" s="149" t="s">
        <v>214</v>
      </c>
      <c r="P2729" s="149" t="s">
        <v>53</v>
      </c>
      <c r="Q2729" s="149"/>
      <c r="R2729" s="149" t="s">
        <v>160</v>
      </c>
      <c r="S2729" s="149" t="s">
        <v>289</v>
      </c>
      <c r="T2729" s="149" t="s">
        <v>12269</v>
      </c>
      <c r="U2729" s="149" t="s">
        <v>267</v>
      </c>
      <c r="V2729" s="149"/>
      <c r="W2729" s="149"/>
      <c r="X2729" s="149" t="s">
        <v>336</v>
      </c>
      <c r="Y2729" s="149"/>
      <c r="Z2729" s="149"/>
      <c r="AA2729" s="149"/>
      <c r="AB2729" s="149" t="s">
        <v>269</v>
      </c>
      <c r="AC2729" s="149" t="s">
        <v>318</v>
      </c>
      <c r="AD2729" s="149" t="s">
        <v>12269</v>
      </c>
      <c r="AE2729" s="149" t="s">
        <v>271</v>
      </c>
      <c r="AF2729" s="149"/>
      <c r="AG2729" s="149" t="s">
        <v>1098</v>
      </c>
      <c r="AH2729" s="149" t="s">
        <v>273</v>
      </c>
      <c r="AI2729" s="158">
        <v>96</v>
      </c>
      <c r="AJ2729" s="149"/>
      <c r="AK2729" s="159" t="s">
        <v>274</v>
      </c>
      <c r="AL2729" s="159" t="s">
        <v>274</v>
      </c>
      <c r="AM2729" s="149" t="s">
        <v>274</v>
      </c>
      <c r="AN2729" s="160">
        <v>4</v>
      </c>
      <c r="AO2729" s="149"/>
      <c r="AP2729" s="149" t="s">
        <v>274</v>
      </c>
      <c r="AQ2729" s="149" t="s">
        <v>275</v>
      </c>
      <c r="AR2729" s="158">
        <v>1</v>
      </c>
      <c r="AS2729" s="149" t="s">
        <v>275</v>
      </c>
      <c r="AT2729" s="149" t="s">
        <v>276</v>
      </c>
      <c r="AU2729" s="161">
        <v>1</v>
      </c>
      <c r="AV2729" s="159">
        <v>48000</v>
      </c>
      <c r="AW2729" s="159">
        <v>1920</v>
      </c>
      <c r="AX2729" s="149" t="s">
        <v>274</v>
      </c>
      <c r="AY2729" s="162">
        <v>0</v>
      </c>
      <c r="AZ2729" s="162" t="s">
        <v>274</v>
      </c>
      <c r="BA2729" s="162">
        <v>0</v>
      </c>
      <c r="BB2729" s="159">
        <v>46080</v>
      </c>
      <c r="BC2729" s="162" t="s">
        <v>274</v>
      </c>
      <c r="BD2729" s="162">
        <v>0</v>
      </c>
      <c r="BE2729" s="159">
        <v>1920</v>
      </c>
      <c r="BF2729" s="159">
        <v>1920</v>
      </c>
      <c r="BG2729" s="159">
        <v>48000</v>
      </c>
    </row>
    <row r="2730" ht="28.05" customHeight="1" spans="1:59">
      <c r="A2730" s="149"/>
      <c r="B2730" s="149"/>
      <c r="C2730" s="149"/>
      <c r="D2730" s="149" t="s">
        <v>3726</v>
      </c>
      <c r="E2730" s="340" t="s">
        <v>12295</v>
      </c>
      <c r="F2730" s="149" t="s">
        <v>3726</v>
      </c>
      <c r="G2730" s="149" t="s">
        <v>12296</v>
      </c>
      <c r="H2730" s="149" t="s">
        <v>12297</v>
      </c>
      <c r="I2730" s="149" t="s">
        <v>12298</v>
      </c>
      <c r="J2730" s="149" t="s">
        <v>12299</v>
      </c>
      <c r="K2730" s="149"/>
      <c r="L2730" s="149" t="s">
        <v>262</v>
      </c>
      <c r="M2730" s="149"/>
      <c r="N2730" s="149" t="s">
        <v>263</v>
      </c>
      <c r="O2730" s="149" t="s">
        <v>214</v>
      </c>
      <c r="P2730" s="149" t="s">
        <v>53</v>
      </c>
      <c r="Q2730" s="149"/>
      <c r="R2730" s="149" t="s">
        <v>4628</v>
      </c>
      <c r="S2730" s="149" t="s">
        <v>289</v>
      </c>
      <c r="T2730" s="149" t="s">
        <v>1075</v>
      </c>
      <c r="U2730" s="149" t="s">
        <v>267</v>
      </c>
      <c r="V2730" s="149"/>
      <c r="W2730" s="149"/>
      <c r="X2730" s="149" t="s">
        <v>268</v>
      </c>
      <c r="Y2730" s="149"/>
      <c r="Z2730" s="149"/>
      <c r="AA2730" s="149"/>
      <c r="AB2730" s="149" t="s">
        <v>269</v>
      </c>
      <c r="AC2730" s="149" t="s">
        <v>318</v>
      </c>
      <c r="AD2730" s="149" t="s">
        <v>1075</v>
      </c>
      <c r="AE2730" s="149" t="s">
        <v>271</v>
      </c>
      <c r="AF2730" s="149"/>
      <c r="AG2730" s="149" t="s">
        <v>1098</v>
      </c>
      <c r="AH2730" s="149" t="s">
        <v>273</v>
      </c>
      <c r="AI2730" s="158">
        <v>96</v>
      </c>
      <c r="AJ2730" s="149"/>
      <c r="AK2730" s="159" t="s">
        <v>274</v>
      </c>
      <c r="AL2730" s="159" t="s">
        <v>274</v>
      </c>
      <c r="AM2730" s="149" t="s">
        <v>274</v>
      </c>
      <c r="AN2730" s="160">
        <v>4</v>
      </c>
      <c r="AO2730" s="149"/>
      <c r="AP2730" s="149" t="s">
        <v>274</v>
      </c>
      <c r="AQ2730" s="149" t="s">
        <v>275</v>
      </c>
      <c r="AR2730" s="158">
        <v>1</v>
      </c>
      <c r="AS2730" s="149" t="s">
        <v>275</v>
      </c>
      <c r="AT2730" s="149" t="s">
        <v>276</v>
      </c>
      <c r="AU2730" s="161">
        <v>1</v>
      </c>
      <c r="AV2730" s="159">
        <v>1623.93</v>
      </c>
      <c r="AW2730" s="159">
        <v>64.96</v>
      </c>
      <c r="AX2730" s="149" t="s">
        <v>274</v>
      </c>
      <c r="AY2730" s="162">
        <v>0</v>
      </c>
      <c r="AZ2730" s="162" t="s">
        <v>274</v>
      </c>
      <c r="BA2730" s="162">
        <v>0</v>
      </c>
      <c r="BB2730" s="159">
        <v>1558.97</v>
      </c>
      <c r="BC2730" s="162" t="s">
        <v>274</v>
      </c>
      <c r="BD2730" s="162">
        <v>0</v>
      </c>
      <c r="BE2730" s="159">
        <v>64.96</v>
      </c>
      <c r="BF2730" s="159">
        <v>64.96</v>
      </c>
      <c r="BG2730" s="159">
        <v>1623.93</v>
      </c>
    </row>
    <row r="2731" ht="28.05" customHeight="1" spans="1:59">
      <c r="A2731" s="149"/>
      <c r="B2731" s="149"/>
      <c r="C2731" s="149"/>
      <c r="D2731" s="149" t="s">
        <v>3726</v>
      </c>
      <c r="E2731" s="340" t="s">
        <v>12300</v>
      </c>
      <c r="F2731" s="149" t="s">
        <v>3726</v>
      </c>
      <c r="G2731" s="149" t="s">
        <v>12301</v>
      </c>
      <c r="H2731" s="149" t="s">
        <v>12302</v>
      </c>
      <c r="I2731" s="149" t="s">
        <v>12303</v>
      </c>
      <c r="J2731" s="149" t="s">
        <v>12304</v>
      </c>
      <c r="K2731" s="149"/>
      <c r="L2731" s="149" t="s">
        <v>262</v>
      </c>
      <c r="M2731" s="149"/>
      <c r="N2731" s="149" t="s">
        <v>263</v>
      </c>
      <c r="O2731" s="149" t="s">
        <v>214</v>
      </c>
      <c r="P2731" s="149" t="s">
        <v>53</v>
      </c>
      <c r="Q2731" s="149"/>
      <c r="R2731" s="149" t="s">
        <v>333</v>
      </c>
      <c r="S2731" s="149" t="s">
        <v>12305</v>
      </c>
      <c r="T2731" s="149" t="s">
        <v>12306</v>
      </c>
      <c r="U2731" s="149" t="s">
        <v>267</v>
      </c>
      <c r="V2731" s="149"/>
      <c r="W2731" s="149"/>
      <c r="X2731" s="149" t="s">
        <v>336</v>
      </c>
      <c r="Y2731" s="149"/>
      <c r="Z2731" s="149"/>
      <c r="AA2731" s="149"/>
      <c r="AB2731" s="149" t="s">
        <v>269</v>
      </c>
      <c r="AC2731" s="149" t="s">
        <v>318</v>
      </c>
      <c r="AD2731" s="149" t="s">
        <v>12306</v>
      </c>
      <c r="AE2731" s="149" t="s">
        <v>271</v>
      </c>
      <c r="AF2731" s="149"/>
      <c r="AG2731" s="149" t="s">
        <v>1098</v>
      </c>
      <c r="AH2731" s="149" t="s">
        <v>273</v>
      </c>
      <c r="AI2731" s="158">
        <v>96</v>
      </c>
      <c r="AJ2731" s="149"/>
      <c r="AK2731" s="159" t="s">
        <v>274</v>
      </c>
      <c r="AL2731" s="159" t="s">
        <v>274</v>
      </c>
      <c r="AM2731" s="149" t="s">
        <v>274</v>
      </c>
      <c r="AN2731" s="160">
        <v>4</v>
      </c>
      <c r="AO2731" s="149"/>
      <c r="AP2731" s="149" t="s">
        <v>274</v>
      </c>
      <c r="AQ2731" s="149" t="s">
        <v>275</v>
      </c>
      <c r="AR2731" s="158">
        <v>1</v>
      </c>
      <c r="AS2731" s="149" t="s">
        <v>275</v>
      </c>
      <c r="AT2731" s="149" t="s">
        <v>276</v>
      </c>
      <c r="AU2731" s="161">
        <v>1</v>
      </c>
      <c r="AV2731" s="159">
        <v>31623.93</v>
      </c>
      <c r="AW2731" s="159">
        <v>1264.96</v>
      </c>
      <c r="AX2731" s="149" t="s">
        <v>274</v>
      </c>
      <c r="AY2731" s="162">
        <v>0</v>
      </c>
      <c r="AZ2731" s="162" t="s">
        <v>274</v>
      </c>
      <c r="BA2731" s="162">
        <v>0</v>
      </c>
      <c r="BB2731" s="159">
        <v>30358.97</v>
      </c>
      <c r="BC2731" s="162" t="s">
        <v>274</v>
      </c>
      <c r="BD2731" s="162">
        <v>0</v>
      </c>
      <c r="BE2731" s="159">
        <v>1264.96</v>
      </c>
      <c r="BF2731" s="159">
        <v>1264.96</v>
      </c>
      <c r="BG2731" s="159">
        <v>31623.93</v>
      </c>
    </row>
    <row r="2732" ht="28.05" customHeight="1" spans="1:59">
      <c r="A2732" s="149"/>
      <c r="B2732" s="149"/>
      <c r="C2732" s="149"/>
      <c r="D2732" s="149" t="s">
        <v>3726</v>
      </c>
      <c r="E2732" s="340" t="s">
        <v>12307</v>
      </c>
      <c r="F2732" s="149" t="s">
        <v>3726</v>
      </c>
      <c r="G2732" s="149" t="s">
        <v>12308</v>
      </c>
      <c r="H2732" s="149" t="s">
        <v>12309</v>
      </c>
      <c r="I2732" s="149" t="s">
        <v>11733</v>
      </c>
      <c r="J2732" s="149" t="s">
        <v>12310</v>
      </c>
      <c r="K2732" s="149"/>
      <c r="L2732" s="149" t="s">
        <v>262</v>
      </c>
      <c r="M2732" s="149"/>
      <c r="N2732" s="149" t="s">
        <v>263</v>
      </c>
      <c r="O2732" s="149" t="s">
        <v>214</v>
      </c>
      <c r="P2732" s="149" t="s">
        <v>53</v>
      </c>
      <c r="Q2732" s="149"/>
      <c r="R2732" s="149" t="s">
        <v>956</v>
      </c>
      <c r="S2732" s="149" t="s">
        <v>5671</v>
      </c>
      <c r="T2732" s="149" t="s">
        <v>12311</v>
      </c>
      <c r="U2732" s="149" t="s">
        <v>267</v>
      </c>
      <c r="V2732" s="149"/>
      <c r="W2732" s="149"/>
      <c r="X2732" s="149" t="s">
        <v>268</v>
      </c>
      <c r="Y2732" s="149"/>
      <c r="Z2732" s="149"/>
      <c r="AA2732" s="149"/>
      <c r="AB2732" s="149" t="s">
        <v>269</v>
      </c>
      <c r="AC2732" s="149" t="s">
        <v>318</v>
      </c>
      <c r="AD2732" s="149" t="s">
        <v>12311</v>
      </c>
      <c r="AE2732" s="149" t="s">
        <v>271</v>
      </c>
      <c r="AF2732" s="149"/>
      <c r="AG2732" s="149" t="s">
        <v>1098</v>
      </c>
      <c r="AH2732" s="149" t="s">
        <v>273</v>
      </c>
      <c r="AI2732" s="158">
        <v>96</v>
      </c>
      <c r="AJ2732" s="149"/>
      <c r="AK2732" s="159" t="s">
        <v>274</v>
      </c>
      <c r="AL2732" s="159" t="s">
        <v>274</v>
      </c>
      <c r="AM2732" s="149" t="s">
        <v>274</v>
      </c>
      <c r="AN2732" s="160">
        <v>4</v>
      </c>
      <c r="AO2732" s="149"/>
      <c r="AP2732" s="149" t="s">
        <v>274</v>
      </c>
      <c r="AQ2732" s="149" t="s">
        <v>275</v>
      </c>
      <c r="AR2732" s="158">
        <v>1</v>
      </c>
      <c r="AS2732" s="149" t="s">
        <v>275</v>
      </c>
      <c r="AT2732" s="149" t="s">
        <v>276</v>
      </c>
      <c r="AU2732" s="161">
        <v>1</v>
      </c>
      <c r="AV2732" s="159">
        <v>76923.08</v>
      </c>
      <c r="AW2732" s="159">
        <v>3076.92</v>
      </c>
      <c r="AX2732" s="149" t="s">
        <v>274</v>
      </c>
      <c r="AY2732" s="162">
        <v>0</v>
      </c>
      <c r="AZ2732" s="162" t="s">
        <v>274</v>
      </c>
      <c r="BA2732" s="162">
        <v>0</v>
      </c>
      <c r="BB2732" s="159">
        <v>73846.16</v>
      </c>
      <c r="BC2732" s="162" t="s">
        <v>274</v>
      </c>
      <c r="BD2732" s="162">
        <v>0</v>
      </c>
      <c r="BE2732" s="159">
        <v>3076.92</v>
      </c>
      <c r="BF2732" s="159">
        <v>3076.92</v>
      </c>
      <c r="BG2732" s="159">
        <v>76923.08</v>
      </c>
    </row>
    <row r="2733" ht="28.05" customHeight="1" spans="1:59">
      <c r="A2733" s="149"/>
      <c r="B2733" s="149"/>
      <c r="C2733" s="149"/>
      <c r="D2733" s="149" t="s">
        <v>3726</v>
      </c>
      <c r="E2733" s="340" t="s">
        <v>12312</v>
      </c>
      <c r="F2733" s="149" t="s">
        <v>3726</v>
      </c>
      <c r="G2733" s="149" t="s">
        <v>12313</v>
      </c>
      <c r="H2733" s="149" t="s">
        <v>11693</v>
      </c>
      <c r="I2733" s="149" t="s">
        <v>12314</v>
      </c>
      <c r="J2733" s="149" t="s">
        <v>12315</v>
      </c>
      <c r="K2733" s="149"/>
      <c r="L2733" s="149" t="s">
        <v>287</v>
      </c>
      <c r="M2733" s="149"/>
      <c r="N2733" s="149" t="s">
        <v>263</v>
      </c>
      <c r="O2733" s="149" t="s">
        <v>214</v>
      </c>
      <c r="P2733" s="149" t="s">
        <v>53</v>
      </c>
      <c r="Q2733" s="149"/>
      <c r="R2733" s="149" t="s">
        <v>3952</v>
      </c>
      <c r="S2733" s="149" t="s">
        <v>4131</v>
      </c>
      <c r="T2733" s="149" t="s">
        <v>3699</v>
      </c>
      <c r="U2733" s="149" t="s">
        <v>267</v>
      </c>
      <c r="V2733" s="149"/>
      <c r="W2733" s="149"/>
      <c r="X2733" s="149" t="s">
        <v>336</v>
      </c>
      <c r="Y2733" s="149"/>
      <c r="Z2733" s="149"/>
      <c r="AA2733" s="149"/>
      <c r="AB2733" s="149" t="s">
        <v>269</v>
      </c>
      <c r="AC2733" s="149" t="s">
        <v>270</v>
      </c>
      <c r="AD2733" s="149" t="s">
        <v>3699</v>
      </c>
      <c r="AE2733" s="149" t="s">
        <v>271</v>
      </c>
      <c r="AF2733" s="149"/>
      <c r="AG2733" s="149" t="s">
        <v>1098</v>
      </c>
      <c r="AH2733" s="149" t="s">
        <v>273</v>
      </c>
      <c r="AI2733" s="158">
        <v>67</v>
      </c>
      <c r="AJ2733" s="149"/>
      <c r="AK2733" s="159" t="s">
        <v>274</v>
      </c>
      <c r="AL2733" s="159" t="s">
        <v>274</v>
      </c>
      <c r="AM2733" s="149" t="s">
        <v>274</v>
      </c>
      <c r="AN2733" s="160">
        <v>4</v>
      </c>
      <c r="AO2733" s="149"/>
      <c r="AP2733" s="149" t="s">
        <v>274</v>
      </c>
      <c r="AQ2733" s="149" t="s">
        <v>275</v>
      </c>
      <c r="AR2733" s="158">
        <v>1</v>
      </c>
      <c r="AS2733" s="149" t="s">
        <v>275</v>
      </c>
      <c r="AT2733" s="149" t="s">
        <v>276</v>
      </c>
      <c r="AU2733" s="161">
        <v>1</v>
      </c>
      <c r="AV2733" s="159">
        <v>2586.21</v>
      </c>
      <c r="AW2733" s="159">
        <v>103.45</v>
      </c>
      <c r="AX2733" s="149" t="s">
        <v>274</v>
      </c>
      <c r="AY2733" s="159">
        <v>26.65</v>
      </c>
      <c r="AZ2733" s="159">
        <v>26.65</v>
      </c>
      <c r="BA2733" s="159">
        <v>106.6</v>
      </c>
      <c r="BB2733" s="159">
        <v>1709.92</v>
      </c>
      <c r="BC2733" s="162" t="s">
        <v>274</v>
      </c>
      <c r="BD2733" s="162">
        <v>0</v>
      </c>
      <c r="BE2733" s="159">
        <v>876.29</v>
      </c>
      <c r="BF2733" s="159">
        <v>876.29</v>
      </c>
      <c r="BG2733" s="159">
        <v>2586.21</v>
      </c>
    </row>
    <row r="2734" ht="28.05" customHeight="1" spans="1:59">
      <c r="A2734" s="149"/>
      <c r="B2734" s="149"/>
      <c r="C2734" s="149"/>
      <c r="D2734" s="149" t="s">
        <v>3726</v>
      </c>
      <c r="E2734" s="340" t="s">
        <v>12316</v>
      </c>
      <c r="F2734" s="149" t="s">
        <v>3726</v>
      </c>
      <c r="G2734" s="149" t="s">
        <v>12317</v>
      </c>
      <c r="H2734" s="149" t="s">
        <v>11693</v>
      </c>
      <c r="I2734" s="149" t="s">
        <v>12050</v>
      </c>
      <c r="J2734" s="149" t="s">
        <v>12318</v>
      </c>
      <c r="K2734" s="149"/>
      <c r="L2734" s="149" t="s">
        <v>287</v>
      </c>
      <c r="M2734" s="149"/>
      <c r="N2734" s="149" t="s">
        <v>263</v>
      </c>
      <c r="O2734" s="149" t="s">
        <v>214</v>
      </c>
      <c r="P2734" s="149" t="s">
        <v>53</v>
      </c>
      <c r="Q2734" s="149"/>
      <c r="R2734" s="149" t="s">
        <v>12319</v>
      </c>
      <c r="S2734" s="149" t="s">
        <v>6852</v>
      </c>
      <c r="T2734" s="149" t="s">
        <v>414</v>
      </c>
      <c r="U2734" s="149" t="s">
        <v>267</v>
      </c>
      <c r="V2734" s="149"/>
      <c r="W2734" s="149"/>
      <c r="X2734" s="149" t="s">
        <v>336</v>
      </c>
      <c r="Y2734" s="149"/>
      <c r="Z2734" s="149"/>
      <c r="AA2734" s="149"/>
      <c r="AB2734" s="149" t="s">
        <v>269</v>
      </c>
      <c r="AC2734" s="149" t="s">
        <v>270</v>
      </c>
      <c r="AD2734" s="149" t="s">
        <v>414</v>
      </c>
      <c r="AE2734" s="149" t="s">
        <v>271</v>
      </c>
      <c r="AF2734" s="149"/>
      <c r="AG2734" s="149" t="s">
        <v>1098</v>
      </c>
      <c r="AH2734" s="149" t="s">
        <v>273</v>
      </c>
      <c r="AI2734" s="158">
        <v>21</v>
      </c>
      <c r="AJ2734" s="149"/>
      <c r="AK2734" s="159" t="s">
        <v>274</v>
      </c>
      <c r="AL2734" s="159" t="s">
        <v>274</v>
      </c>
      <c r="AM2734" s="149" t="s">
        <v>274</v>
      </c>
      <c r="AN2734" s="160">
        <v>4</v>
      </c>
      <c r="AO2734" s="149"/>
      <c r="AP2734" s="149" t="s">
        <v>274</v>
      </c>
      <c r="AQ2734" s="149" t="s">
        <v>275</v>
      </c>
      <c r="AR2734" s="158">
        <v>1</v>
      </c>
      <c r="AS2734" s="149" t="s">
        <v>275</v>
      </c>
      <c r="AT2734" s="149" t="s">
        <v>276</v>
      </c>
      <c r="AU2734" s="161">
        <v>1</v>
      </c>
      <c r="AV2734" s="159">
        <v>11061.95</v>
      </c>
      <c r="AW2734" s="159">
        <v>442.48</v>
      </c>
      <c r="AX2734" s="149" t="s">
        <v>274</v>
      </c>
      <c r="AY2734" s="159">
        <v>110.62</v>
      </c>
      <c r="AZ2734" s="159">
        <v>110.62</v>
      </c>
      <c r="BA2734" s="159">
        <v>442.48</v>
      </c>
      <c r="BB2734" s="159">
        <v>2323.02</v>
      </c>
      <c r="BC2734" s="162" t="s">
        <v>274</v>
      </c>
      <c r="BD2734" s="162">
        <v>0</v>
      </c>
      <c r="BE2734" s="159">
        <v>8738.93</v>
      </c>
      <c r="BF2734" s="159">
        <v>8738.93</v>
      </c>
      <c r="BG2734" s="159">
        <v>11061.95</v>
      </c>
    </row>
    <row r="2735" ht="28.05" customHeight="1" spans="1:59">
      <c r="A2735" s="149"/>
      <c r="B2735" s="149"/>
      <c r="C2735" s="149"/>
      <c r="D2735" s="149" t="s">
        <v>3726</v>
      </c>
      <c r="E2735" s="340" t="s">
        <v>12320</v>
      </c>
      <c r="F2735" s="149" t="s">
        <v>3726</v>
      </c>
      <c r="G2735" s="149" t="s">
        <v>12321</v>
      </c>
      <c r="H2735" s="149" t="s">
        <v>12322</v>
      </c>
      <c r="I2735" s="149" t="s">
        <v>12323</v>
      </c>
      <c r="J2735" s="149" t="s">
        <v>12324</v>
      </c>
      <c r="K2735" s="149"/>
      <c r="L2735" s="149" t="s">
        <v>262</v>
      </c>
      <c r="M2735" s="149"/>
      <c r="N2735" s="149" t="s">
        <v>263</v>
      </c>
      <c r="O2735" s="149" t="s">
        <v>214</v>
      </c>
      <c r="P2735" s="149" t="s">
        <v>53</v>
      </c>
      <c r="Q2735" s="149"/>
      <c r="R2735" s="149" t="s">
        <v>296</v>
      </c>
      <c r="S2735" s="149" t="s">
        <v>289</v>
      </c>
      <c r="T2735" s="149" t="s">
        <v>12325</v>
      </c>
      <c r="U2735" s="149" t="s">
        <v>267</v>
      </c>
      <c r="V2735" s="149"/>
      <c r="W2735" s="149"/>
      <c r="X2735" s="149" t="s">
        <v>336</v>
      </c>
      <c r="Y2735" s="149"/>
      <c r="Z2735" s="149"/>
      <c r="AA2735" s="149"/>
      <c r="AB2735" s="149" t="s">
        <v>269</v>
      </c>
      <c r="AC2735" s="149" t="s">
        <v>318</v>
      </c>
      <c r="AD2735" s="149" t="s">
        <v>12325</v>
      </c>
      <c r="AE2735" s="149" t="s">
        <v>271</v>
      </c>
      <c r="AF2735" s="149"/>
      <c r="AG2735" s="149" t="s">
        <v>1098</v>
      </c>
      <c r="AH2735" s="149" t="s">
        <v>273</v>
      </c>
      <c r="AI2735" s="158">
        <v>96</v>
      </c>
      <c r="AJ2735" s="149"/>
      <c r="AK2735" s="159" t="s">
        <v>274</v>
      </c>
      <c r="AL2735" s="159" t="s">
        <v>274</v>
      </c>
      <c r="AM2735" s="149" t="s">
        <v>274</v>
      </c>
      <c r="AN2735" s="160">
        <v>4</v>
      </c>
      <c r="AO2735" s="149"/>
      <c r="AP2735" s="149" t="s">
        <v>274</v>
      </c>
      <c r="AQ2735" s="149" t="s">
        <v>275</v>
      </c>
      <c r="AR2735" s="158">
        <v>1</v>
      </c>
      <c r="AS2735" s="149" t="s">
        <v>275</v>
      </c>
      <c r="AT2735" s="149" t="s">
        <v>276</v>
      </c>
      <c r="AU2735" s="161">
        <v>1</v>
      </c>
      <c r="AV2735" s="159">
        <v>11452.99</v>
      </c>
      <c r="AW2735" s="159">
        <v>458.12</v>
      </c>
      <c r="AX2735" s="149" t="s">
        <v>274</v>
      </c>
      <c r="AY2735" s="162">
        <v>0</v>
      </c>
      <c r="AZ2735" s="162" t="s">
        <v>274</v>
      </c>
      <c r="BA2735" s="162">
        <v>0</v>
      </c>
      <c r="BB2735" s="159">
        <v>10994.87</v>
      </c>
      <c r="BC2735" s="162" t="s">
        <v>274</v>
      </c>
      <c r="BD2735" s="162">
        <v>0</v>
      </c>
      <c r="BE2735" s="159">
        <v>458.12</v>
      </c>
      <c r="BF2735" s="159">
        <v>458.12</v>
      </c>
      <c r="BG2735" s="159">
        <v>11452.99</v>
      </c>
    </row>
    <row r="2736" ht="28.05" customHeight="1" spans="1:59">
      <c r="A2736" s="149"/>
      <c r="B2736" s="149"/>
      <c r="C2736" s="149"/>
      <c r="D2736" s="149" t="s">
        <v>3726</v>
      </c>
      <c r="E2736" s="340" t="s">
        <v>12326</v>
      </c>
      <c r="F2736" s="149" t="s">
        <v>3726</v>
      </c>
      <c r="G2736" s="149" t="s">
        <v>12327</v>
      </c>
      <c r="H2736" s="149" t="s">
        <v>12328</v>
      </c>
      <c r="I2736" s="149" t="s">
        <v>12329</v>
      </c>
      <c r="J2736" s="149" t="s">
        <v>12330</v>
      </c>
      <c r="K2736" s="149"/>
      <c r="L2736" s="149" t="s">
        <v>262</v>
      </c>
      <c r="M2736" s="149"/>
      <c r="N2736" s="149" t="s">
        <v>263</v>
      </c>
      <c r="O2736" s="149" t="s">
        <v>214</v>
      </c>
      <c r="P2736" s="149" t="s">
        <v>53</v>
      </c>
      <c r="Q2736" s="149"/>
      <c r="R2736" s="149" t="s">
        <v>296</v>
      </c>
      <c r="S2736" s="149" t="s">
        <v>289</v>
      </c>
      <c r="T2736" s="149" t="s">
        <v>12325</v>
      </c>
      <c r="U2736" s="149" t="s">
        <v>267</v>
      </c>
      <c r="V2736" s="149"/>
      <c r="W2736" s="149"/>
      <c r="X2736" s="149" t="s">
        <v>336</v>
      </c>
      <c r="Y2736" s="149"/>
      <c r="Z2736" s="149"/>
      <c r="AA2736" s="149"/>
      <c r="AB2736" s="149" t="s">
        <v>269</v>
      </c>
      <c r="AC2736" s="149" t="s">
        <v>318</v>
      </c>
      <c r="AD2736" s="149" t="s">
        <v>12325</v>
      </c>
      <c r="AE2736" s="149" t="s">
        <v>271</v>
      </c>
      <c r="AF2736" s="149"/>
      <c r="AG2736" s="149" t="s">
        <v>1098</v>
      </c>
      <c r="AH2736" s="149" t="s">
        <v>273</v>
      </c>
      <c r="AI2736" s="158">
        <v>96</v>
      </c>
      <c r="AJ2736" s="149"/>
      <c r="AK2736" s="159" t="s">
        <v>274</v>
      </c>
      <c r="AL2736" s="159" t="s">
        <v>274</v>
      </c>
      <c r="AM2736" s="149" t="s">
        <v>274</v>
      </c>
      <c r="AN2736" s="160">
        <v>4</v>
      </c>
      <c r="AO2736" s="149"/>
      <c r="AP2736" s="149" t="s">
        <v>274</v>
      </c>
      <c r="AQ2736" s="149" t="s">
        <v>275</v>
      </c>
      <c r="AR2736" s="158">
        <v>1</v>
      </c>
      <c r="AS2736" s="149" t="s">
        <v>275</v>
      </c>
      <c r="AT2736" s="149" t="s">
        <v>276</v>
      </c>
      <c r="AU2736" s="161">
        <v>1</v>
      </c>
      <c r="AV2736" s="159">
        <v>18717.95</v>
      </c>
      <c r="AW2736" s="159">
        <v>748.72</v>
      </c>
      <c r="AX2736" s="149" t="s">
        <v>274</v>
      </c>
      <c r="AY2736" s="162">
        <v>0</v>
      </c>
      <c r="AZ2736" s="162" t="s">
        <v>274</v>
      </c>
      <c r="BA2736" s="162">
        <v>0</v>
      </c>
      <c r="BB2736" s="159">
        <v>17969.23</v>
      </c>
      <c r="BC2736" s="162" t="s">
        <v>274</v>
      </c>
      <c r="BD2736" s="162">
        <v>0</v>
      </c>
      <c r="BE2736" s="159">
        <v>748.72</v>
      </c>
      <c r="BF2736" s="159">
        <v>748.72</v>
      </c>
      <c r="BG2736" s="159">
        <v>18717.95</v>
      </c>
    </row>
    <row r="2737" ht="28.05" customHeight="1" spans="1:59">
      <c r="A2737" s="149"/>
      <c r="B2737" s="149"/>
      <c r="C2737" s="149"/>
      <c r="D2737" s="149" t="s">
        <v>3726</v>
      </c>
      <c r="E2737" s="340" t="s">
        <v>12331</v>
      </c>
      <c r="F2737" s="149" t="s">
        <v>3726</v>
      </c>
      <c r="G2737" s="149" t="s">
        <v>12332</v>
      </c>
      <c r="H2737" s="149" t="s">
        <v>4706</v>
      </c>
      <c r="I2737" s="149" t="s">
        <v>7132</v>
      </c>
      <c r="J2737" s="149" t="s">
        <v>12333</v>
      </c>
      <c r="K2737" s="149"/>
      <c r="L2737" s="149" t="s">
        <v>262</v>
      </c>
      <c r="M2737" s="149"/>
      <c r="N2737" s="149" t="s">
        <v>263</v>
      </c>
      <c r="O2737" s="149" t="s">
        <v>214</v>
      </c>
      <c r="P2737" s="149" t="s">
        <v>53</v>
      </c>
      <c r="Q2737" s="149"/>
      <c r="R2737" s="149" t="s">
        <v>296</v>
      </c>
      <c r="S2737" s="149" t="s">
        <v>6852</v>
      </c>
      <c r="T2737" s="149" t="s">
        <v>12325</v>
      </c>
      <c r="U2737" s="149" t="s">
        <v>267</v>
      </c>
      <c r="V2737" s="149"/>
      <c r="W2737" s="149"/>
      <c r="X2737" s="149" t="s">
        <v>336</v>
      </c>
      <c r="Y2737" s="149"/>
      <c r="Z2737" s="149"/>
      <c r="AA2737" s="149"/>
      <c r="AB2737" s="149" t="s">
        <v>269</v>
      </c>
      <c r="AC2737" s="149" t="s">
        <v>318</v>
      </c>
      <c r="AD2737" s="149" t="s">
        <v>12325</v>
      </c>
      <c r="AE2737" s="149" t="s">
        <v>271</v>
      </c>
      <c r="AF2737" s="149"/>
      <c r="AG2737" s="149" t="s">
        <v>1098</v>
      </c>
      <c r="AH2737" s="149" t="s">
        <v>273</v>
      </c>
      <c r="AI2737" s="158">
        <v>96</v>
      </c>
      <c r="AJ2737" s="149"/>
      <c r="AK2737" s="159" t="s">
        <v>274</v>
      </c>
      <c r="AL2737" s="159" t="s">
        <v>274</v>
      </c>
      <c r="AM2737" s="149" t="s">
        <v>274</v>
      </c>
      <c r="AN2737" s="160">
        <v>4</v>
      </c>
      <c r="AO2737" s="149"/>
      <c r="AP2737" s="149" t="s">
        <v>274</v>
      </c>
      <c r="AQ2737" s="149" t="s">
        <v>275</v>
      </c>
      <c r="AR2737" s="158">
        <v>1</v>
      </c>
      <c r="AS2737" s="149" t="s">
        <v>275</v>
      </c>
      <c r="AT2737" s="149" t="s">
        <v>276</v>
      </c>
      <c r="AU2737" s="161">
        <v>1</v>
      </c>
      <c r="AV2737" s="159">
        <v>41025.64</v>
      </c>
      <c r="AW2737" s="159">
        <v>1641.03</v>
      </c>
      <c r="AX2737" s="149" t="s">
        <v>274</v>
      </c>
      <c r="AY2737" s="162">
        <v>0</v>
      </c>
      <c r="AZ2737" s="162" t="s">
        <v>274</v>
      </c>
      <c r="BA2737" s="162">
        <v>0</v>
      </c>
      <c r="BB2737" s="159">
        <v>39384.61</v>
      </c>
      <c r="BC2737" s="162" t="s">
        <v>274</v>
      </c>
      <c r="BD2737" s="162">
        <v>0</v>
      </c>
      <c r="BE2737" s="159">
        <v>1641.03</v>
      </c>
      <c r="BF2737" s="159">
        <v>1641.03</v>
      </c>
      <c r="BG2737" s="159">
        <v>41025.64</v>
      </c>
    </row>
    <row r="2738" ht="28.05" customHeight="1" spans="1:59">
      <c r="A2738" s="149"/>
      <c r="B2738" s="149"/>
      <c r="C2738" s="149"/>
      <c r="D2738" s="149" t="s">
        <v>3726</v>
      </c>
      <c r="E2738" s="340" t="s">
        <v>12334</v>
      </c>
      <c r="F2738" s="149" t="s">
        <v>3726</v>
      </c>
      <c r="G2738" s="149" t="s">
        <v>12335</v>
      </c>
      <c r="H2738" s="149" t="s">
        <v>12336</v>
      </c>
      <c r="I2738" s="149" t="s">
        <v>12337</v>
      </c>
      <c r="J2738" s="149" t="s">
        <v>12338</v>
      </c>
      <c r="K2738" s="149"/>
      <c r="L2738" s="149" t="s">
        <v>262</v>
      </c>
      <c r="M2738" s="149"/>
      <c r="N2738" s="149" t="s">
        <v>263</v>
      </c>
      <c r="O2738" s="149" t="s">
        <v>214</v>
      </c>
      <c r="P2738" s="149" t="s">
        <v>53</v>
      </c>
      <c r="Q2738" s="149"/>
      <c r="R2738" s="149" t="s">
        <v>296</v>
      </c>
      <c r="S2738" s="149" t="s">
        <v>289</v>
      </c>
      <c r="T2738" s="149" t="s">
        <v>12339</v>
      </c>
      <c r="U2738" s="149" t="s">
        <v>267</v>
      </c>
      <c r="V2738" s="149"/>
      <c r="W2738" s="149"/>
      <c r="X2738" s="149" t="s">
        <v>336</v>
      </c>
      <c r="Y2738" s="149"/>
      <c r="Z2738" s="149"/>
      <c r="AA2738" s="149"/>
      <c r="AB2738" s="149" t="s">
        <v>269</v>
      </c>
      <c r="AC2738" s="149" t="s">
        <v>318</v>
      </c>
      <c r="AD2738" s="149" t="s">
        <v>12339</v>
      </c>
      <c r="AE2738" s="149" t="s">
        <v>271</v>
      </c>
      <c r="AF2738" s="149"/>
      <c r="AG2738" s="149" t="s">
        <v>272</v>
      </c>
      <c r="AH2738" s="149" t="s">
        <v>273</v>
      </c>
      <c r="AI2738" s="158">
        <v>61</v>
      </c>
      <c r="AJ2738" s="149"/>
      <c r="AK2738" s="159" t="s">
        <v>274</v>
      </c>
      <c r="AL2738" s="159" t="s">
        <v>274</v>
      </c>
      <c r="AM2738" s="149" t="s">
        <v>274</v>
      </c>
      <c r="AN2738" s="160">
        <v>4</v>
      </c>
      <c r="AO2738" s="149"/>
      <c r="AP2738" s="149" t="s">
        <v>274</v>
      </c>
      <c r="AQ2738" s="149" t="s">
        <v>275</v>
      </c>
      <c r="AR2738" s="158">
        <v>1</v>
      </c>
      <c r="AS2738" s="149" t="s">
        <v>275</v>
      </c>
      <c r="AT2738" s="149" t="s">
        <v>276</v>
      </c>
      <c r="AU2738" s="161">
        <v>1</v>
      </c>
      <c r="AV2738" s="159">
        <v>7197.44</v>
      </c>
      <c r="AW2738" s="159">
        <v>287.9</v>
      </c>
      <c r="AX2738" s="149" t="s">
        <v>274</v>
      </c>
      <c r="AY2738" s="162">
        <v>0</v>
      </c>
      <c r="AZ2738" s="162" t="s">
        <v>274</v>
      </c>
      <c r="BA2738" s="162">
        <v>0</v>
      </c>
      <c r="BB2738" s="159">
        <v>6909.54</v>
      </c>
      <c r="BC2738" s="162" t="s">
        <v>274</v>
      </c>
      <c r="BD2738" s="162">
        <v>0</v>
      </c>
      <c r="BE2738" s="159">
        <v>287.9</v>
      </c>
      <c r="BF2738" s="159">
        <v>287.9</v>
      </c>
      <c r="BG2738" s="159">
        <v>7197.44</v>
      </c>
    </row>
    <row r="2739" ht="28.05" customHeight="1" spans="1:59">
      <c r="A2739" s="149"/>
      <c r="B2739" s="149"/>
      <c r="C2739" s="149"/>
      <c r="D2739" s="149" t="s">
        <v>3726</v>
      </c>
      <c r="E2739" s="340" t="s">
        <v>12340</v>
      </c>
      <c r="F2739" s="149" t="s">
        <v>3726</v>
      </c>
      <c r="G2739" s="149" t="s">
        <v>12341</v>
      </c>
      <c r="H2739" s="149" t="s">
        <v>12342</v>
      </c>
      <c r="I2739" s="149" t="s">
        <v>12343</v>
      </c>
      <c r="J2739" s="149" t="s">
        <v>12344</v>
      </c>
      <c r="K2739" s="149"/>
      <c r="L2739" s="149" t="s">
        <v>262</v>
      </c>
      <c r="M2739" s="149"/>
      <c r="N2739" s="149" t="s">
        <v>263</v>
      </c>
      <c r="O2739" s="149" t="s">
        <v>214</v>
      </c>
      <c r="P2739" s="149" t="s">
        <v>53</v>
      </c>
      <c r="Q2739" s="149"/>
      <c r="R2739" s="149" t="s">
        <v>296</v>
      </c>
      <c r="S2739" s="149" t="s">
        <v>289</v>
      </c>
      <c r="T2739" s="149" t="s">
        <v>12339</v>
      </c>
      <c r="U2739" s="149" t="s">
        <v>267</v>
      </c>
      <c r="V2739" s="149"/>
      <c r="W2739" s="149"/>
      <c r="X2739" s="149" t="s">
        <v>336</v>
      </c>
      <c r="Y2739" s="149"/>
      <c r="Z2739" s="149"/>
      <c r="AA2739" s="149"/>
      <c r="AB2739" s="149" t="s">
        <v>269</v>
      </c>
      <c r="AC2739" s="149" t="s">
        <v>318</v>
      </c>
      <c r="AD2739" s="149" t="s">
        <v>12339</v>
      </c>
      <c r="AE2739" s="149" t="s">
        <v>271</v>
      </c>
      <c r="AF2739" s="149"/>
      <c r="AG2739" s="149" t="s">
        <v>272</v>
      </c>
      <c r="AH2739" s="149" t="s">
        <v>273</v>
      </c>
      <c r="AI2739" s="158">
        <v>61</v>
      </c>
      <c r="AJ2739" s="149"/>
      <c r="AK2739" s="159" t="s">
        <v>274</v>
      </c>
      <c r="AL2739" s="159" t="s">
        <v>274</v>
      </c>
      <c r="AM2739" s="149" t="s">
        <v>274</v>
      </c>
      <c r="AN2739" s="160">
        <v>4</v>
      </c>
      <c r="AO2739" s="149"/>
      <c r="AP2739" s="149" t="s">
        <v>274</v>
      </c>
      <c r="AQ2739" s="149" t="s">
        <v>275</v>
      </c>
      <c r="AR2739" s="158">
        <v>1</v>
      </c>
      <c r="AS2739" s="149" t="s">
        <v>275</v>
      </c>
      <c r="AT2739" s="149" t="s">
        <v>276</v>
      </c>
      <c r="AU2739" s="161">
        <v>1</v>
      </c>
      <c r="AV2739" s="159">
        <v>31115.38</v>
      </c>
      <c r="AW2739" s="159">
        <v>1244.62</v>
      </c>
      <c r="AX2739" s="149" t="s">
        <v>274</v>
      </c>
      <c r="AY2739" s="162">
        <v>0</v>
      </c>
      <c r="AZ2739" s="162" t="s">
        <v>274</v>
      </c>
      <c r="BA2739" s="162">
        <v>0</v>
      </c>
      <c r="BB2739" s="159">
        <v>29870.76</v>
      </c>
      <c r="BC2739" s="162" t="s">
        <v>274</v>
      </c>
      <c r="BD2739" s="162">
        <v>0</v>
      </c>
      <c r="BE2739" s="159">
        <v>1244.62</v>
      </c>
      <c r="BF2739" s="159">
        <v>1244.62</v>
      </c>
      <c r="BG2739" s="159">
        <v>31115.38</v>
      </c>
    </row>
    <row r="2740" ht="28.05" customHeight="1" spans="1:59">
      <c r="A2740" s="149"/>
      <c r="B2740" s="149"/>
      <c r="C2740" s="149"/>
      <c r="D2740" s="149" t="s">
        <v>3726</v>
      </c>
      <c r="E2740" s="340" t="s">
        <v>12345</v>
      </c>
      <c r="F2740" s="149" t="s">
        <v>3726</v>
      </c>
      <c r="G2740" s="149" t="s">
        <v>12346</v>
      </c>
      <c r="H2740" s="149" t="s">
        <v>12336</v>
      </c>
      <c r="I2740" s="149" t="s">
        <v>12337</v>
      </c>
      <c r="J2740" s="149" t="s">
        <v>12347</v>
      </c>
      <c r="K2740" s="149"/>
      <c r="L2740" s="149" t="s">
        <v>262</v>
      </c>
      <c r="M2740" s="149"/>
      <c r="N2740" s="149" t="s">
        <v>263</v>
      </c>
      <c r="O2740" s="149" t="s">
        <v>214</v>
      </c>
      <c r="P2740" s="149" t="s">
        <v>53</v>
      </c>
      <c r="Q2740" s="149"/>
      <c r="R2740" s="149" t="s">
        <v>296</v>
      </c>
      <c r="S2740" s="149" t="s">
        <v>289</v>
      </c>
      <c r="T2740" s="149" t="s">
        <v>12339</v>
      </c>
      <c r="U2740" s="149" t="s">
        <v>267</v>
      </c>
      <c r="V2740" s="149"/>
      <c r="W2740" s="149"/>
      <c r="X2740" s="149" t="s">
        <v>336</v>
      </c>
      <c r="Y2740" s="149"/>
      <c r="Z2740" s="149"/>
      <c r="AA2740" s="149"/>
      <c r="AB2740" s="149" t="s">
        <v>269</v>
      </c>
      <c r="AC2740" s="149" t="s">
        <v>318</v>
      </c>
      <c r="AD2740" s="149" t="s">
        <v>12339</v>
      </c>
      <c r="AE2740" s="149" t="s">
        <v>271</v>
      </c>
      <c r="AF2740" s="149"/>
      <c r="AG2740" s="149" t="s">
        <v>272</v>
      </c>
      <c r="AH2740" s="149" t="s">
        <v>273</v>
      </c>
      <c r="AI2740" s="158">
        <v>61</v>
      </c>
      <c r="AJ2740" s="149"/>
      <c r="AK2740" s="159" t="s">
        <v>274</v>
      </c>
      <c r="AL2740" s="159" t="s">
        <v>274</v>
      </c>
      <c r="AM2740" s="149" t="s">
        <v>274</v>
      </c>
      <c r="AN2740" s="160">
        <v>4</v>
      </c>
      <c r="AO2740" s="149"/>
      <c r="AP2740" s="149" t="s">
        <v>274</v>
      </c>
      <c r="AQ2740" s="149" t="s">
        <v>275</v>
      </c>
      <c r="AR2740" s="158">
        <v>1</v>
      </c>
      <c r="AS2740" s="149" t="s">
        <v>275</v>
      </c>
      <c r="AT2740" s="149" t="s">
        <v>276</v>
      </c>
      <c r="AU2740" s="161">
        <v>1</v>
      </c>
      <c r="AV2740" s="159">
        <v>7197.44</v>
      </c>
      <c r="AW2740" s="159">
        <v>287.9</v>
      </c>
      <c r="AX2740" s="149" t="s">
        <v>274</v>
      </c>
      <c r="AY2740" s="162">
        <v>0</v>
      </c>
      <c r="AZ2740" s="162" t="s">
        <v>274</v>
      </c>
      <c r="BA2740" s="162">
        <v>0</v>
      </c>
      <c r="BB2740" s="159">
        <v>6909.54</v>
      </c>
      <c r="BC2740" s="162" t="s">
        <v>274</v>
      </c>
      <c r="BD2740" s="162">
        <v>0</v>
      </c>
      <c r="BE2740" s="159">
        <v>287.9</v>
      </c>
      <c r="BF2740" s="159">
        <v>287.9</v>
      </c>
      <c r="BG2740" s="159">
        <v>7197.44</v>
      </c>
    </row>
    <row r="2741" ht="28.05" customHeight="1" spans="1:59">
      <c r="A2741" s="149"/>
      <c r="B2741" s="149"/>
      <c r="C2741" s="149"/>
      <c r="D2741" s="149" t="s">
        <v>3726</v>
      </c>
      <c r="E2741" s="340" t="s">
        <v>12348</v>
      </c>
      <c r="F2741" s="149" t="s">
        <v>3726</v>
      </c>
      <c r="G2741" s="149" t="s">
        <v>12349</v>
      </c>
      <c r="H2741" s="149" t="s">
        <v>11693</v>
      </c>
      <c r="I2741" s="149" t="s">
        <v>12050</v>
      </c>
      <c r="J2741" s="149" t="s">
        <v>12350</v>
      </c>
      <c r="K2741" s="149"/>
      <c r="L2741" s="149" t="s">
        <v>287</v>
      </c>
      <c r="M2741" s="149"/>
      <c r="N2741" s="149" t="s">
        <v>263</v>
      </c>
      <c r="O2741" s="149" t="s">
        <v>214</v>
      </c>
      <c r="P2741" s="149" t="s">
        <v>53</v>
      </c>
      <c r="Q2741" s="149"/>
      <c r="R2741" s="149" t="s">
        <v>12351</v>
      </c>
      <c r="S2741" s="149" t="s">
        <v>6852</v>
      </c>
      <c r="T2741" s="149" t="s">
        <v>414</v>
      </c>
      <c r="U2741" s="149" t="s">
        <v>267</v>
      </c>
      <c r="V2741" s="149"/>
      <c r="W2741" s="149"/>
      <c r="X2741" s="149" t="s">
        <v>336</v>
      </c>
      <c r="Y2741" s="149"/>
      <c r="Z2741" s="149"/>
      <c r="AA2741" s="149"/>
      <c r="AB2741" s="149" t="s">
        <v>269</v>
      </c>
      <c r="AC2741" s="149" t="s">
        <v>270</v>
      </c>
      <c r="AD2741" s="149" t="s">
        <v>414</v>
      </c>
      <c r="AE2741" s="149" t="s">
        <v>271</v>
      </c>
      <c r="AF2741" s="149"/>
      <c r="AG2741" s="149" t="s">
        <v>1098</v>
      </c>
      <c r="AH2741" s="149" t="s">
        <v>273</v>
      </c>
      <c r="AI2741" s="158">
        <v>21</v>
      </c>
      <c r="AJ2741" s="149"/>
      <c r="AK2741" s="159" t="s">
        <v>274</v>
      </c>
      <c r="AL2741" s="159" t="s">
        <v>274</v>
      </c>
      <c r="AM2741" s="149" t="s">
        <v>274</v>
      </c>
      <c r="AN2741" s="160">
        <v>4</v>
      </c>
      <c r="AO2741" s="149"/>
      <c r="AP2741" s="149" t="s">
        <v>274</v>
      </c>
      <c r="AQ2741" s="149" t="s">
        <v>275</v>
      </c>
      <c r="AR2741" s="158">
        <v>1</v>
      </c>
      <c r="AS2741" s="149" t="s">
        <v>275</v>
      </c>
      <c r="AT2741" s="149" t="s">
        <v>276</v>
      </c>
      <c r="AU2741" s="161">
        <v>1</v>
      </c>
      <c r="AV2741" s="159">
        <v>11061.95</v>
      </c>
      <c r="AW2741" s="159">
        <v>442.48</v>
      </c>
      <c r="AX2741" s="149" t="s">
        <v>274</v>
      </c>
      <c r="AY2741" s="159">
        <v>110.62</v>
      </c>
      <c r="AZ2741" s="159">
        <v>110.62</v>
      </c>
      <c r="BA2741" s="159">
        <v>442.48</v>
      </c>
      <c r="BB2741" s="159">
        <v>2323.02</v>
      </c>
      <c r="BC2741" s="162" t="s">
        <v>274</v>
      </c>
      <c r="BD2741" s="162">
        <v>0</v>
      </c>
      <c r="BE2741" s="159">
        <v>8738.93</v>
      </c>
      <c r="BF2741" s="159">
        <v>8738.93</v>
      </c>
      <c r="BG2741" s="159">
        <v>11061.95</v>
      </c>
    </row>
    <row r="2742" ht="28.05" customHeight="1" spans="1:59">
      <c r="A2742" s="149"/>
      <c r="B2742" s="149"/>
      <c r="C2742" s="149"/>
      <c r="D2742" s="149" t="s">
        <v>3726</v>
      </c>
      <c r="E2742" s="340" t="s">
        <v>12352</v>
      </c>
      <c r="F2742" s="149" t="s">
        <v>3726</v>
      </c>
      <c r="G2742" s="149" t="s">
        <v>12353</v>
      </c>
      <c r="H2742" s="149" t="s">
        <v>11693</v>
      </c>
      <c r="I2742" s="149" t="s">
        <v>12314</v>
      </c>
      <c r="J2742" s="149" t="s">
        <v>12354</v>
      </c>
      <c r="K2742" s="149"/>
      <c r="L2742" s="149" t="s">
        <v>287</v>
      </c>
      <c r="M2742" s="149"/>
      <c r="N2742" s="149" t="s">
        <v>263</v>
      </c>
      <c r="O2742" s="149" t="s">
        <v>214</v>
      </c>
      <c r="P2742" s="149" t="s">
        <v>53</v>
      </c>
      <c r="Q2742" s="149"/>
      <c r="R2742" s="149" t="s">
        <v>3952</v>
      </c>
      <c r="S2742" s="149" t="s">
        <v>4131</v>
      </c>
      <c r="T2742" s="149" t="s">
        <v>3699</v>
      </c>
      <c r="U2742" s="149" t="s">
        <v>267</v>
      </c>
      <c r="V2742" s="149"/>
      <c r="W2742" s="149"/>
      <c r="X2742" s="149" t="s">
        <v>336</v>
      </c>
      <c r="Y2742" s="149"/>
      <c r="Z2742" s="149"/>
      <c r="AA2742" s="149"/>
      <c r="AB2742" s="149" t="s">
        <v>269</v>
      </c>
      <c r="AC2742" s="149" t="s">
        <v>270</v>
      </c>
      <c r="AD2742" s="149" t="s">
        <v>3699</v>
      </c>
      <c r="AE2742" s="149" t="s">
        <v>271</v>
      </c>
      <c r="AF2742" s="149"/>
      <c r="AG2742" s="149" t="s">
        <v>1098</v>
      </c>
      <c r="AH2742" s="149" t="s">
        <v>273</v>
      </c>
      <c r="AI2742" s="158">
        <v>67</v>
      </c>
      <c r="AJ2742" s="149"/>
      <c r="AK2742" s="159" t="s">
        <v>274</v>
      </c>
      <c r="AL2742" s="159" t="s">
        <v>274</v>
      </c>
      <c r="AM2742" s="149" t="s">
        <v>274</v>
      </c>
      <c r="AN2742" s="160">
        <v>4</v>
      </c>
      <c r="AO2742" s="149"/>
      <c r="AP2742" s="149" t="s">
        <v>274</v>
      </c>
      <c r="AQ2742" s="149" t="s">
        <v>275</v>
      </c>
      <c r="AR2742" s="158">
        <v>1</v>
      </c>
      <c r="AS2742" s="149" t="s">
        <v>275</v>
      </c>
      <c r="AT2742" s="149" t="s">
        <v>276</v>
      </c>
      <c r="AU2742" s="161">
        <v>1</v>
      </c>
      <c r="AV2742" s="159">
        <v>2586.21</v>
      </c>
      <c r="AW2742" s="159">
        <v>103.45</v>
      </c>
      <c r="AX2742" s="149" t="s">
        <v>274</v>
      </c>
      <c r="AY2742" s="159">
        <v>26.65</v>
      </c>
      <c r="AZ2742" s="159">
        <v>26.65</v>
      </c>
      <c r="BA2742" s="159">
        <v>106.6</v>
      </c>
      <c r="BB2742" s="159">
        <v>1709.92</v>
      </c>
      <c r="BC2742" s="162" t="s">
        <v>274</v>
      </c>
      <c r="BD2742" s="162">
        <v>0</v>
      </c>
      <c r="BE2742" s="159">
        <v>876.29</v>
      </c>
      <c r="BF2742" s="159">
        <v>876.29</v>
      </c>
      <c r="BG2742" s="159">
        <v>2586.21</v>
      </c>
    </row>
    <row r="2743" ht="28.05" customHeight="1" spans="1:59">
      <c r="A2743" s="149"/>
      <c r="B2743" s="149"/>
      <c r="C2743" s="149"/>
      <c r="D2743" s="149" t="s">
        <v>3726</v>
      </c>
      <c r="E2743" s="340" t="s">
        <v>12355</v>
      </c>
      <c r="F2743" s="149" t="s">
        <v>3726</v>
      </c>
      <c r="G2743" s="149" t="s">
        <v>12356</v>
      </c>
      <c r="H2743" s="149" t="s">
        <v>12357</v>
      </c>
      <c r="I2743" s="149" t="s">
        <v>12358</v>
      </c>
      <c r="J2743" s="149" t="s">
        <v>12359</v>
      </c>
      <c r="K2743" s="149"/>
      <c r="L2743" s="149" t="s">
        <v>262</v>
      </c>
      <c r="M2743" s="149"/>
      <c r="N2743" s="149" t="s">
        <v>263</v>
      </c>
      <c r="O2743" s="149" t="s">
        <v>214</v>
      </c>
      <c r="P2743" s="149" t="s">
        <v>53</v>
      </c>
      <c r="Q2743" s="149"/>
      <c r="R2743" s="149" t="s">
        <v>296</v>
      </c>
      <c r="S2743" s="149" t="s">
        <v>289</v>
      </c>
      <c r="T2743" s="149" t="s">
        <v>12339</v>
      </c>
      <c r="U2743" s="149" t="s">
        <v>267</v>
      </c>
      <c r="V2743" s="149"/>
      <c r="W2743" s="149"/>
      <c r="X2743" s="149" t="s">
        <v>336</v>
      </c>
      <c r="Y2743" s="149"/>
      <c r="Z2743" s="149"/>
      <c r="AA2743" s="149"/>
      <c r="AB2743" s="149" t="s">
        <v>269</v>
      </c>
      <c r="AC2743" s="149" t="s">
        <v>318</v>
      </c>
      <c r="AD2743" s="149" t="s">
        <v>12339</v>
      </c>
      <c r="AE2743" s="149" t="s">
        <v>271</v>
      </c>
      <c r="AF2743" s="149"/>
      <c r="AG2743" s="149" t="s">
        <v>272</v>
      </c>
      <c r="AH2743" s="149" t="s">
        <v>273</v>
      </c>
      <c r="AI2743" s="158">
        <v>61</v>
      </c>
      <c r="AJ2743" s="149"/>
      <c r="AK2743" s="159" t="s">
        <v>274</v>
      </c>
      <c r="AL2743" s="159" t="s">
        <v>274</v>
      </c>
      <c r="AM2743" s="149" t="s">
        <v>274</v>
      </c>
      <c r="AN2743" s="160">
        <v>4</v>
      </c>
      <c r="AO2743" s="149"/>
      <c r="AP2743" s="149" t="s">
        <v>274</v>
      </c>
      <c r="AQ2743" s="149" t="s">
        <v>275</v>
      </c>
      <c r="AR2743" s="158">
        <v>1</v>
      </c>
      <c r="AS2743" s="149" t="s">
        <v>275</v>
      </c>
      <c r="AT2743" s="149" t="s">
        <v>276</v>
      </c>
      <c r="AU2743" s="161">
        <v>1</v>
      </c>
      <c r="AV2743" s="159">
        <v>15384.62</v>
      </c>
      <c r="AW2743" s="159">
        <v>615.38</v>
      </c>
      <c r="AX2743" s="149" t="s">
        <v>274</v>
      </c>
      <c r="AY2743" s="162">
        <v>0</v>
      </c>
      <c r="AZ2743" s="162" t="s">
        <v>274</v>
      </c>
      <c r="BA2743" s="162">
        <v>0</v>
      </c>
      <c r="BB2743" s="159">
        <v>14769.24</v>
      </c>
      <c r="BC2743" s="162" t="s">
        <v>274</v>
      </c>
      <c r="BD2743" s="162">
        <v>0</v>
      </c>
      <c r="BE2743" s="159">
        <v>615.38</v>
      </c>
      <c r="BF2743" s="159">
        <v>615.38</v>
      </c>
      <c r="BG2743" s="159">
        <v>15384.62</v>
      </c>
    </row>
    <row r="2744" ht="28.05" customHeight="1" spans="1:59">
      <c r="A2744" s="149"/>
      <c r="B2744" s="149"/>
      <c r="C2744" s="149"/>
      <c r="D2744" s="149" t="s">
        <v>3726</v>
      </c>
      <c r="E2744" s="340" t="s">
        <v>12360</v>
      </c>
      <c r="F2744" s="149" t="s">
        <v>3726</v>
      </c>
      <c r="G2744" s="149" t="s">
        <v>12361</v>
      </c>
      <c r="H2744" s="149" t="s">
        <v>12362</v>
      </c>
      <c r="I2744" s="149" t="s">
        <v>12363</v>
      </c>
      <c r="J2744" s="149" t="s">
        <v>12364</v>
      </c>
      <c r="K2744" s="149"/>
      <c r="L2744" s="149" t="s">
        <v>262</v>
      </c>
      <c r="M2744" s="149"/>
      <c r="N2744" s="149" t="s">
        <v>263</v>
      </c>
      <c r="O2744" s="149" t="s">
        <v>214</v>
      </c>
      <c r="P2744" s="149" t="s">
        <v>53</v>
      </c>
      <c r="Q2744" s="149"/>
      <c r="R2744" s="149" t="s">
        <v>296</v>
      </c>
      <c r="S2744" s="149" t="s">
        <v>289</v>
      </c>
      <c r="T2744" s="149" t="s">
        <v>12339</v>
      </c>
      <c r="U2744" s="149" t="s">
        <v>267</v>
      </c>
      <c r="V2744" s="149"/>
      <c r="W2744" s="149"/>
      <c r="X2744" s="149" t="s">
        <v>336</v>
      </c>
      <c r="Y2744" s="149"/>
      <c r="Z2744" s="149"/>
      <c r="AA2744" s="149"/>
      <c r="AB2744" s="149" t="s">
        <v>269</v>
      </c>
      <c r="AC2744" s="149" t="s">
        <v>318</v>
      </c>
      <c r="AD2744" s="149" t="s">
        <v>12339</v>
      </c>
      <c r="AE2744" s="149" t="s">
        <v>271</v>
      </c>
      <c r="AF2744" s="149"/>
      <c r="AG2744" s="149" t="s">
        <v>272</v>
      </c>
      <c r="AH2744" s="149" t="s">
        <v>273</v>
      </c>
      <c r="AI2744" s="158">
        <v>61</v>
      </c>
      <c r="AJ2744" s="149"/>
      <c r="AK2744" s="159" t="s">
        <v>274</v>
      </c>
      <c r="AL2744" s="159" t="s">
        <v>274</v>
      </c>
      <c r="AM2744" s="149" t="s">
        <v>274</v>
      </c>
      <c r="AN2744" s="160">
        <v>4</v>
      </c>
      <c r="AO2744" s="149"/>
      <c r="AP2744" s="149" t="s">
        <v>274</v>
      </c>
      <c r="AQ2744" s="149" t="s">
        <v>275</v>
      </c>
      <c r="AR2744" s="158">
        <v>1</v>
      </c>
      <c r="AS2744" s="149" t="s">
        <v>275</v>
      </c>
      <c r="AT2744" s="149" t="s">
        <v>276</v>
      </c>
      <c r="AU2744" s="161">
        <v>1</v>
      </c>
      <c r="AV2744" s="159">
        <v>4273.5</v>
      </c>
      <c r="AW2744" s="159">
        <v>170.94</v>
      </c>
      <c r="AX2744" s="149" t="s">
        <v>274</v>
      </c>
      <c r="AY2744" s="162">
        <v>0</v>
      </c>
      <c r="AZ2744" s="162" t="s">
        <v>274</v>
      </c>
      <c r="BA2744" s="162">
        <v>0</v>
      </c>
      <c r="BB2744" s="159">
        <v>4102.56</v>
      </c>
      <c r="BC2744" s="162" t="s">
        <v>274</v>
      </c>
      <c r="BD2744" s="162">
        <v>0</v>
      </c>
      <c r="BE2744" s="159">
        <v>170.94</v>
      </c>
      <c r="BF2744" s="159">
        <v>170.94</v>
      </c>
      <c r="BG2744" s="159">
        <v>4273.5</v>
      </c>
    </row>
    <row r="2745" ht="28.05" customHeight="1" spans="1:59">
      <c r="A2745" s="149"/>
      <c r="B2745" s="149"/>
      <c r="C2745" s="149"/>
      <c r="D2745" s="149" t="s">
        <v>3726</v>
      </c>
      <c r="E2745" s="340" t="s">
        <v>12365</v>
      </c>
      <c r="F2745" s="149" t="s">
        <v>3726</v>
      </c>
      <c r="G2745" s="149" t="s">
        <v>12366</v>
      </c>
      <c r="H2745" s="149" t="s">
        <v>7925</v>
      </c>
      <c r="I2745" s="149" t="s">
        <v>12367</v>
      </c>
      <c r="J2745" s="149" t="s">
        <v>12368</v>
      </c>
      <c r="K2745" s="149"/>
      <c r="L2745" s="149" t="s">
        <v>262</v>
      </c>
      <c r="M2745" s="149"/>
      <c r="N2745" s="149" t="s">
        <v>263</v>
      </c>
      <c r="O2745" s="149" t="s">
        <v>214</v>
      </c>
      <c r="P2745" s="149" t="s">
        <v>53</v>
      </c>
      <c r="Q2745" s="149"/>
      <c r="R2745" s="149" t="s">
        <v>296</v>
      </c>
      <c r="S2745" s="149" t="s">
        <v>289</v>
      </c>
      <c r="T2745" s="149" t="s">
        <v>12339</v>
      </c>
      <c r="U2745" s="149" t="s">
        <v>267</v>
      </c>
      <c r="V2745" s="149"/>
      <c r="W2745" s="149"/>
      <c r="X2745" s="149" t="s">
        <v>336</v>
      </c>
      <c r="Y2745" s="149"/>
      <c r="Z2745" s="149"/>
      <c r="AA2745" s="149"/>
      <c r="AB2745" s="149" t="s">
        <v>269</v>
      </c>
      <c r="AC2745" s="149" t="s">
        <v>318</v>
      </c>
      <c r="AD2745" s="149" t="s">
        <v>12339</v>
      </c>
      <c r="AE2745" s="149" t="s">
        <v>271</v>
      </c>
      <c r="AF2745" s="149"/>
      <c r="AG2745" s="149" t="s">
        <v>272</v>
      </c>
      <c r="AH2745" s="149" t="s">
        <v>273</v>
      </c>
      <c r="AI2745" s="158">
        <v>61</v>
      </c>
      <c r="AJ2745" s="149"/>
      <c r="AK2745" s="159" t="s">
        <v>274</v>
      </c>
      <c r="AL2745" s="159" t="s">
        <v>274</v>
      </c>
      <c r="AM2745" s="149" t="s">
        <v>274</v>
      </c>
      <c r="AN2745" s="160">
        <v>4</v>
      </c>
      <c r="AO2745" s="149"/>
      <c r="AP2745" s="149" t="s">
        <v>274</v>
      </c>
      <c r="AQ2745" s="149" t="s">
        <v>275</v>
      </c>
      <c r="AR2745" s="158">
        <v>1</v>
      </c>
      <c r="AS2745" s="149" t="s">
        <v>275</v>
      </c>
      <c r="AT2745" s="149" t="s">
        <v>276</v>
      </c>
      <c r="AU2745" s="161">
        <v>1</v>
      </c>
      <c r="AV2745" s="159">
        <v>8547.01</v>
      </c>
      <c r="AW2745" s="159">
        <v>341.88</v>
      </c>
      <c r="AX2745" s="149" t="s">
        <v>274</v>
      </c>
      <c r="AY2745" s="162">
        <v>0</v>
      </c>
      <c r="AZ2745" s="162" t="s">
        <v>274</v>
      </c>
      <c r="BA2745" s="162">
        <v>0</v>
      </c>
      <c r="BB2745" s="159">
        <v>8205.13</v>
      </c>
      <c r="BC2745" s="162" t="s">
        <v>274</v>
      </c>
      <c r="BD2745" s="162">
        <v>0</v>
      </c>
      <c r="BE2745" s="159">
        <v>341.88</v>
      </c>
      <c r="BF2745" s="159">
        <v>341.88</v>
      </c>
      <c r="BG2745" s="159">
        <v>8547.01</v>
      </c>
    </row>
    <row r="2746" ht="28.05" customHeight="1" spans="1:59">
      <c r="A2746" s="149"/>
      <c r="B2746" s="149"/>
      <c r="C2746" s="149"/>
      <c r="D2746" s="149" t="s">
        <v>3726</v>
      </c>
      <c r="E2746" s="340" t="s">
        <v>12369</v>
      </c>
      <c r="F2746" s="149" t="s">
        <v>3726</v>
      </c>
      <c r="G2746" s="149" t="s">
        <v>12370</v>
      </c>
      <c r="H2746" s="149" t="s">
        <v>11693</v>
      </c>
      <c r="I2746" s="149" t="s">
        <v>12314</v>
      </c>
      <c r="J2746" s="149" t="s">
        <v>12371</v>
      </c>
      <c r="K2746" s="149"/>
      <c r="L2746" s="149" t="s">
        <v>287</v>
      </c>
      <c r="M2746" s="149"/>
      <c r="N2746" s="149" t="s">
        <v>263</v>
      </c>
      <c r="O2746" s="149" t="s">
        <v>214</v>
      </c>
      <c r="P2746" s="149" t="s">
        <v>53</v>
      </c>
      <c r="Q2746" s="149"/>
      <c r="R2746" s="149" t="s">
        <v>3952</v>
      </c>
      <c r="S2746" s="149" t="s">
        <v>4131</v>
      </c>
      <c r="T2746" s="149" t="s">
        <v>3699</v>
      </c>
      <c r="U2746" s="149" t="s">
        <v>267</v>
      </c>
      <c r="V2746" s="149"/>
      <c r="W2746" s="149"/>
      <c r="X2746" s="149" t="s">
        <v>336</v>
      </c>
      <c r="Y2746" s="149"/>
      <c r="Z2746" s="149"/>
      <c r="AA2746" s="149"/>
      <c r="AB2746" s="149" t="s">
        <v>269</v>
      </c>
      <c r="AC2746" s="149" t="s">
        <v>270</v>
      </c>
      <c r="AD2746" s="149" t="s">
        <v>3699</v>
      </c>
      <c r="AE2746" s="149" t="s">
        <v>271</v>
      </c>
      <c r="AF2746" s="149"/>
      <c r="AG2746" s="149" t="s">
        <v>1098</v>
      </c>
      <c r="AH2746" s="149" t="s">
        <v>273</v>
      </c>
      <c r="AI2746" s="158">
        <v>67</v>
      </c>
      <c r="AJ2746" s="149"/>
      <c r="AK2746" s="159" t="s">
        <v>274</v>
      </c>
      <c r="AL2746" s="159" t="s">
        <v>274</v>
      </c>
      <c r="AM2746" s="149" t="s">
        <v>274</v>
      </c>
      <c r="AN2746" s="160">
        <v>4</v>
      </c>
      <c r="AO2746" s="149"/>
      <c r="AP2746" s="149" t="s">
        <v>274</v>
      </c>
      <c r="AQ2746" s="149" t="s">
        <v>275</v>
      </c>
      <c r="AR2746" s="158">
        <v>1</v>
      </c>
      <c r="AS2746" s="149" t="s">
        <v>275</v>
      </c>
      <c r="AT2746" s="149" t="s">
        <v>276</v>
      </c>
      <c r="AU2746" s="161">
        <v>1</v>
      </c>
      <c r="AV2746" s="159">
        <v>2586.21</v>
      </c>
      <c r="AW2746" s="159">
        <v>103.45</v>
      </c>
      <c r="AX2746" s="149" t="s">
        <v>274</v>
      </c>
      <c r="AY2746" s="159">
        <v>26.65</v>
      </c>
      <c r="AZ2746" s="159">
        <v>26.65</v>
      </c>
      <c r="BA2746" s="159">
        <v>106.6</v>
      </c>
      <c r="BB2746" s="159">
        <v>1709.92</v>
      </c>
      <c r="BC2746" s="162" t="s">
        <v>274</v>
      </c>
      <c r="BD2746" s="162">
        <v>0</v>
      </c>
      <c r="BE2746" s="159">
        <v>876.29</v>
      </c>
      <c r="BF2746" s="159">
        <v>876.29</v>
      </c>
      <c r="BG2746" s="159">
        <v>2586.21</v>
      </c>
    </row>
    <row r="2747" ht="28.05" customHeight="1" spans="1:59">
      <c r="A2747" s="149"/>
      <c r="B2747" s="149"/>
      <c r="C2747" s="149"/>
      <c r="D2747" s="149" t="s">
        <v>3726</v>
      </c>
      <c r="E2747" s="340" t="s">
        <v>12372</v>
      </c>
      <c r="F2747" s="149" t="s">
        <v>3726</v>
      </c>
      <c r="G2747" s="149" t="s">
        <v>12373</v>
      </c>
      <c r="H2747" s="149" t="s">
        <v>11693</v>
      </c>
      <c r="I2747" s="149" t="s">
        <v>12050</v>
      </c>
      <c r="J2747" s="149" t="s">
        <v>12374</v>
      </c>
      <c r="K2747" s="149"/>
      <c r="L2747" s="149" t="s">
        <v>287</v>
      </c>
      <c r="M2747" s="149"/>
      <c r="N2747" s="149" t="s">
        <v>263</v>
      </c>
      <c r="O2747" s="149" t="s">
        <v>214</v>
      </c>
      <c r="P2747" s="149" t="s">
        <v>53</v>
      </c>
      <c r="Q2747" s="149"/>
      <c r="R2747" s="149" t="s">
        <v>12375</v>
      </c>
      <c r="S2747" s="149" t="s">
        <v>6852</v>
      </c>
      <c r="T2747" s="149" t="s">
        <v>414</v>
      </c>
      <c r="U2747" s="149" t="s">
        <v>267</v>
      </c>
      <c r="V2747" s="149"/>
      <c r="W2747" s="149"/>
      <c r="X2747" s="149" t="s">
        <v>336</v>
      </c>
      <c r="Y2747" s="149"/>
      <c r="Z2747" s="149"/>
      <c r="AA2747" s="149"/>
      <c r="AB2747" s="149" t="s">
        <v>269</v>
      </c>
      <c r="AC2747" s="149" t="s">
        <v>270</v>
      </c>
      <c r="AD2747" s="149" t="s">
        <v>414</v>
      </c>
      <c r="AE2747" s="149" t="s">
        <v>271</v>
      </c>
      <c r="AF2747" s="149"/>
      <c r="AG2747" s="149" t="s">
        <v>1098</v>
      </c>
      <c r="AH2747" s="149" t="s">
        <v>273</v>
      </c>
      <c r="AI2747" s="158">
        <v>21</v>
      </c>
      <c r="AJ2747" s="149"/>
      <c r="AK2747" s="159" t="s">
        <v>274</v>
      </c>
      <c r="AL2747" s="159" t="s">
        <v>274</v>
      </c>
      <c r="AM2747" s="149" t="s">
        <v>274</v>
      </c>
      <c r="AN2747" s="160">
        <v>4</v>
      </c>
      <c r="AO2747" s="149"/>
      <c r="AP2747" s="149" t="s">
        <v>274</v>
      </c>
      <c r="AQ2747" s="149" t="s">
        <v>275</v>
      </c>
      <c r="AR2747" s="158">
        <v>1</v>
      </c>
      <c r="AS2747" s="149" t="s">
        <v>275</v>
      </c>
      <c r="AT2747" s="149" t="s">
        <v>276</v>
      </c>
      <c r="AU2747" s="161">
        <v>1</v>
      </c>
      <c r="AV2747" s="159">
        <v>11061.95</v>
      </c>
      <c r="AW2747" s="159">
        <v>442.48</v>
      </c>
      <c r="AX2747" s="149" t="s">
        <v>274</v>
      </c>
      <c r="AY2747" s="159">
        <v>110.62</v>
      </c>
      <c r="AZ2747" s="159">
        <v>110.62</v>
      </c>
      <c r="BA2747" s="159">
        <v>442.48</v>
      </c>
      <c r="BB2747" s="159">
        <v>2323.02</v>
      </c>
      <c r="BC2747" s="162" t="s">
        <v>274</v>
      </c>
      <c r="BD2747" s="162">
        <v>0</v>
      </c>
      <c r="BE2747" s="159">
        <v>8738.93</v>
      </c>
      <c r="BF2747" s="159">
        <v>8738.93</v>
      </c>
      <c r="BG2747" s="159">
        <v>11061.95</v>
      </c>
    </row>
    <row r="2748" ht="28.05" customHeight="1" spans="1:59">
      <c r="A2748" s="149"/>
      <c r="B2748" s="149"/>
      <c r="C2748" s="149"/>
      <c r="D2748" s="149" t="s">
        <v>3726</v>
      </c>
      <c r="E2748" s="340" t="s">
        <v>12376</v>
      </c>
      <c r="F2748" s="149" t="s">
        <v>3726</v>
      </c>
      <c r="G2748" s="149" t="s">
        <v>12377</v>
      </c>
      <c r="H2748" s="149" t="s">
        <v>12378</v>
      </c>
      <c r="I2748" s="149" t="s">
        <v>12337</v>
      </c>
      <c r="J2748" s="149" t="s">
        <v>12379</v>
      </c>
      <c r="K2748" s="149"/>
      <c r="L2748" s="149" t="s">
        <v>262</v>
      </c>
      <c r="M2748" s="149"/>
      <c r="N2748" s="149" t="s">
        <v>263</v>
      </c>
      <c r="O2748" s="149" t="s">
        <v>214</v>
      </c>
      <c r="P2748" s="149" t="s">
        <v>53</v>
      </c>
      <c r="Q2748" s="149"/>
      <c r="R2748" s="149" t="s">
        <v>296</v>
      </c>
      <c r="S2748" s="149" t="s">
        <v>289</v>
      </c>
      <c r="T2748" s="149" t="s">
        <v>12339</v>
      </c>
      <c r="U2748" s="149" t="s">
        <v>267</v>
      </c>
      <c r="V2748" s="149"/>
      <c r="W2748" s="149"/>
      <c r="X2748" s="149" t="s">
        <v>336</v>
      </c>
      <c r="Y2748" s="149"/>
      <c r="Z2748" s="149"/>
      <c r="AA2748" s="149"/>
      <c r="AB2748" s="149" t="s">
        <v>269</v>
      </c>
      <c r="AC2748" s="149" t="s">
        <v>318</v>
      </c>
      <c r="AD2748" s="149" t="s">
        <v>12339</v>
      </c>
      <c r="AE2748" s="149" t="s">
        <v>271</v>
      </c>
      <c r="AF2748" s="149"/>
      <c r="AG2748" s="149" t="s">
        <v>272</v>
      </c>
      <c r="AH2748" s="149" t="s">
        <v>273</v>
      </c>
      <c r="AI2748" s="158">
        <v>61</v>
      </c>
      <c r="AJ2748" s="149"/>
      <c r="AK2748" s="159" t="s">
        <v>274</v>
      </c>
      <c r="AL2748" s="159" t="s">
        <v>274</v>
      </c>
      <c r="AM2748" s="149" t="s">
        <v>274</v>
      </c>
      <c r="AN2748" s="160">
        <v>4</v>
      </c>
      <c r="AO2748" s="149"/>
      <c r="AP2748" s="149" t="s">
        <v>274</v>
      </c>
      <c r="AQ2748" s="149" t="s">
        <v>275</v>
      </c>
      <c r="AR2748" s="158">
        <v>1</v>
      </c>
      <c r="AS2748" s="149" t="s">
        <v>275</v>
      </c>
      <c r="AT2748" s="149" t="s">
        <v>276</v>
      </c>
      <c r="AU2748" s="161">
        <v>1</v>
      </c>
      <c r="AV2748" s="159">
        <v>7646.15</v>
      </c>
      <c r="AW2748" s="159">
        <v>305.85</v>
      </c>
      <c r="AX2748" s="149" t="s">
        <v>274</v>
      </c>
      <c r="AY2748" s="162">
        <v>0</v>
      </c>
      <c r="AZ2748" s="162" t="s">
        <v>274</v>
      </c>
      <c r="BA2748" s="162">
        <v>0</v>
      </c>
      <c r="BB2748" s="159">
        <v>7340.3</v>
      </c>
      <c r="BC2748" s="162" t="s">
        <v>274</v>
      </c>
      <c r="BD2748" s="162">
        <v>0</v>
      </c>
      <c r="BE2748" s="159">
        <v>305.85</v>
      </c>
      <c r="BF2748" s="159">
        <v>305.85</v>
      </c>
      <c r="BG2748" s="159">
        <v>7646.15</v>
      </c>
    </row>
    <row r="2749" ht="28.05" customHeight="1" spans="1:59">
      <c r="A2749" s="149"/>
      <c r="B2749" s="149"/>
      <c r="C2749" s="149"/>
      <c r="D2749" s="149" t="s">
        <v>3726</v>
      </c>
      <c r="E2749" s="340" t="s">
        <v>12380</v>
      </c>
      <c r="F2749" s="149" t="s">
        <v>3726</v>
      </c>
      <c r="G2749" s="149" t="s">
        <v>12381</v>
      </c>
      <c r="H2749" s="149" t="s">
        <v>4531</v>
      </c>
      <c r="I2749" s="149" t="s">
        <v>12382</v>
      </c>
      <c r="J2749" s="149" t="s">
        <v>12383</v>
      </c>
      <c r="K2749" s="149"/>
      <c r="L2749" s="149" t="s">
        <v>262</v>
      </c>
      <c r="M2749" s="149"/>
      <c r="N2749" s="149" t="s">
        <v>263</v>
      </c>
      <c r="O2749" s="149" t="s">
        <v>214</v>
      </c>
      <c r="P2749" s="149" t="s">
        <v>53</v>
      </c>
      <c r="Q2749" s="149"/>
      <c r="R2749" s="149" t="s">
        <v>4026</v>
      </c>
      <c r="S2749" s="149" t="s">
        <v>4534</v>
      </c>
      <c r="T2749" s="149" t="s">
        <v>1091</v>
      </c>
      <c r="U2749" s="149" t="s">
        <v>267</v>
      </c>
      <c r="V2749" s="149"/>
      <c r="W2749" s="149"/>
      <c r="X2749" s="149" t="s">
        <v>268</v>
      </c>
      <c r="Y2749" s="149"/>
      <c r="Z2749" s="149"/>
      <c r="AA2749" s="149"/>
      <c r="AB2749" s="149" t="s">
        <v>269</v>
      </c>
      <c r="AC2749" s="149" t="s">
        <v>318</v>
      </c>
      <c r="AD2749" s="149" t="s">
        <v>1091</v>
      </c>
      <c r="AE2749" s="149" t="s">
        <v>271</v>
      </c>
      <c r="AF2749" s="149"/>
      <c r="AG2749" s="149" t="s">
        <v>1098</v>
      </c>
      <c r="AH2749" s="149" t="s">
        <v>273</v>
      </c>
      <c r="AI2749" s="158">
        <v>96</v>
      </c>
      <c r="AJ2749" s="149"/>
      <c r="AK2749" s="159" t="s">
        <v>274</v>
      </c>
      <c r="AL2749" s="159" t="s">
        <v>274</v>
      </c>
      <c r="AM2749" s="149" t="s">
        <v>274</v>
      </c>
      <c r="AN2749" s="160">
        <v>4</v>
      </c>
      <c r="AO2749" s="149"/>
      <c r="AP2749" s="149" t="s">
        <v>274</v>
      </c>
      <c r="AQ2749" s="149" t="s">
        <v>275</v>
      </c>
      <c r="AR2749" s="158">
        <v>1</v>
      </c>
      <c r="AS2749" s="149" t="s">
        <v>275</v>
      </c>
      <c r="AT2749" s="149" t="s">
        <v>276</v>
      </c>
      <c r="AU2749" s="161">
        <v>1</v>
      </c>
      <c r="AV2749" s="159">
        <v>27350.44</v>
      </c>
      <c r="AW2749" s="159">
        <v>1094.02</v>
      </c>
      <c r="AX2749" s="149" t="s">
        <v>274</v>
      </c>
      <c r="AY2749" s="162">
        <v>0</v>
      </c>
      <c r="AZ2749" s="162" t="s">
        <v>274</v>
      </c>
      <c r="BA2749" s="162">
        <v>0</v>
      </c>
      <c r="BB2749" s="159">
        <v>26256.42</v>
      </c>
      <c r="BC2749" s="162" t="s">
        <v>274</v>
      </c>
      <c r="BD2749" s="162">
        <v>0</v>
      </c>
      <c r="BE2749" s="159">
        <v>1094.02</v>
      </c>
      <c r="BF2749" s="159">
        <v>1094.02</v>
      </c>
      <c r="BG2749" s="159">
        <v>27350.44</v>
      </c>
    </row>
    <row r="2750" ht="28.05" customHeight="1" spans="1:59">
      <c r="A2750" s="149"/>
      <c r="B2750" s="149"/>
      <c r="C2750" s="149"/>
      <c r="D2750" s="149" t="s">
        <v>3726</v>
      </c>
      <c r="E2750" s="340" t="s">
        <v>12384</v>
      </c>
      <c r="F2750" s="149" t="s">
        <v>3726</v>
      </c>
      <c r="G2750" s="149" t="s">
        <v>12385</v>
      </c>
      <c r="H2750" s="149" t="s">
        <v>11693</v>
      </c>
      <c r="I2750" s="149" t="s">
        <v>12314</v>
      </c>
      <c r="J2750" s="149" t="s">
        <v>12386</v>
      </c>
      <c r="K2750" s="149"/>
      <c r="L2750" s="149" t="s">
        <v>287</v>
      </c>
      <c r="M2750" s="149"/>
      <c r="N2750" s="149" t="s">
        <v>263</v>
      </c>
      <c r="O2750" s="149" t="s">
        <v>214</v>
      </c>
      <c r="P2750" s="149" t="s">
        <v>53</v>
      </c>
      <c r="Q2750" s="149"/>
      <c r="R2750" s="149" t="s">
        <v>3952</v>
      </c>
      <c r="S2750" s="149" t="s">
        <v>4131</v>
      </c>
      <c r="T2750" s="149" t="s">
        <v>3699</v>
      </c>
      <c r="U2750" s="149" t="s">
        <v>267</v>
      </c>
      <c r="V2750" s="149"/>
      <c r="W2750" s="149"/>
      <c r="X2750" s="149" t="s">
        <v>336</v>
      </c>
      <c r="Y2750" s="149"/>
      <c r="Z2750" s="149"/>
      <c r="AA2750" s="149"/>
      <c r="AB2750" s="149" t="s">
        <v>269</v>
      </c>
      <c r="AC2750" s="149" t="s">
        <v>270</v>
      </c>
      <c r="AD2750" s="149" t="s">
        <v>3699</v>
      </c>
      <c r="AE2750" s="149" t="s">
        <v>271</v>
      </c>
      <c r="AF2750" s="149"/>
      <c r="AG2750" s="149" t="s">
        <v>1098</v>
      </c>
      <c r="AH2750" s="149" t="s">
        <v>273</v>
      </c>
      <c r="AI2750" s="158">
        <v>67</v>
      </c>
      <c r="AJ2750" s="149"/>
      <c r="AK2750" s="159" t="s">
        <v>274</v>
      </c>
      <c r="AL2750" s="159" t="s">
        <v>274</v>
      </c>
      <c r="AM2750" s="149" t="s">
        <v>274</v>
      </c>
      <c r="AN2750" s="160">
        <v>4</v>
      </c>
      <c r="AO2750" s="149"/>
      <c r="AP2750" s="149" t="s">
        <v>274</v>
      </c>
      <c r="AQ2750" s="149" t="s">
        <v>275</v>
      </c>
      <c r="AR2750" s="158">
        <v>1</v>
      </c>
      <c r="AS2750" s="149" t="s">
        <v>275</v>
      </c>
      <c r="AT2750" s="149" t="s">
        <v>276</v>
      </c>
      <c r="AU2750" s="161">
        <v>1</v>
      </c>
      <c r="AV2750" s="159">
        <v>2586.21</v>
      </c>
      <c r="AW2750" s="159">
        <v>103.45</v>
      </c>
      <c r="AX2750" s="149" t="s">
        <v>274</v>
      </c>
      <c r="AY2750" s="159">
        <v>26.65</v>
      </c>
      <c r="AZ2750" s="159">
        <v>26.65</v>
      </c>
      <c r="BA2750" s="159">
        <v>106.6</v>
      </c>
      <c r="BB2750" s="159">
        <v>1709.92</v>
      </c>
      <c r="BC2750" s="162" t="s">
        <v>274</v>
      </c>
      <c r="BD2750" s="162">
        <v>0</v>
      </c>
      <c r="BE2750" s="159">
        <v>876.29</v>
      </c>
      <c r="BF2750" s="159">
        <v>876.29</v>
      </c>
      <c r="BG2750" s="159">
        <v>2586.21</v>
      </c>
    </row>
    <row r="2751" ht="28.05" customHeight="1" spans="1:59">
      <c r="A2751" s="149"/>
      <c r="B2751" s="149"/>
      <c r="C2751" s="149"/>
      <c r="D2751" s="149" t="s">
        <v>3726</v>
      </c>
      <c r="E2751" s="340" t="s">
        <v>12387</v>
      </c>
      <c r="F2751" s="149" t="s">
        <v>3726</v>
      </c>
      <c r="G2751" s="149" t="s">
        <v>12388</v>
      </c>
      <c r="H2751" s="149" t="s">
        <v>3875</v>
      </c>
      <c r="I2751" s="149" t="s">
        <v>7511</v>
      </c>
      <c r="J2751" s="149" t="s">
        <v>12389</v>
      </c>
      <c r="K2751" s="149"/>
      <c r="L2751" s="149" t="s">
        <v>262</v>
      </c>
      <c r="M2751" s="149"/>
      <c r="N2751" s="149" t="s">
        <v>263</v>
      </c>
      <c r="O2751" s="149" t="s">
        <v>214</v>
      </c>
      <c r="P2751" s="149" t="s">
        <v>53</v>
      </c>
      <c r="Q2751" s="149"/>
      <c r="R2751" s="149" t="s">
        <v>12390</v>
      </c>
      <c r="S2751" s="149" t="s">
        <v>3872</v>
      </c>
      <c r="T2751" s="149" t="s">
        <v>1091</v>
      </c>
      <c r="U2751" s="149" t="s">
        <v>267</v>
      </c>
      <c r="V2751" s="149"/>
      <c r="W2751" s="149"/>
      <c r="X2751" s="149" t="s">
        <v>268</v>
      </c>
      <c r="Y2751" s="149"/>
      <c r="Z2751" s="149"/>
      <c r="AA2751" s="149"/>
      <c r="AB2751" s="149" t="s">
        <v>269</v>
      </c>
      <c r="AC2751" s="149" t="s">
        <v>318</v>
      </c>
      <c r="AD2751" s="149" t="s">
        <v>1091</v>
      </c>
      <c r="AE2751" s="149" t="s">
        <v>271</v>
      </c>
      <c r="AF2751" s="149"/>
      <c r="AG2751" s="149" t="s">
        <v>1098</v>
      </c>
      <c r="AH2751" s="149" t="s">
        <v>273</v>
      </c>
      <c r="AI2751" s="158">
        <v>96</v>
      </c>
      <c r="AJ2751" s="149"/>
      <c r="AK2751" s="159" t="s">
        <v>274</v>
      </c>
      <c r="AL2751" s="159" t="s">
        <v>274</v>
      </c>
      <c r="AM2751" s="149" t="s">
        <v>274</v>
      </c>
      <c r="AN2751" s="160">
        <v>4</v>
      </c>
      <c r="AO2751" s="149"/>
      <c r="AP2751" s="149" t="s">
        <v>274</v>
      </c>
      <c r="AQ2751" s="149" t="s">
        <v>275</v>
      </c>
      <c r="AR2751" s="158">
        <v>1</v>
      </c>
      <c r="AS2751" s="149" t="s">
        <v>275</v>
      </c>
      <c r="AT2751" s="149" t="s">
        <v>276</v>
      </c>
      <c r="AU2751" s="161">
        <v>1</v>
      </c>
      <c r="AV2751" s="159">
        <v>236340.17</v>
      </c>
      <c r="AW2751" s="159">
        <v>9453.61</v>
      </c>
      <c r="AX2751" s="149" t="s">
        <v>274</v>
      </c>
      <c r="AY2751" s="162">
        <v>0</v>
      </c>
      <c r="AZ2751" s="162" t="s">
        <v>274</v>
      </c>
      <c r="BA2751" s="162">
        <v>0</v>
      </c>
      <c r="BB2751" s="159">
        <v>226886.56</v>
      </c>
      <c r="BC2751" s="162" t="s">
        <v>274</v>
      </c>
      <c r="BD2751" s="162">
        <v>0</v>
      </c>
      <c r="BE2751" s="159">
        <v>9453.61</v>
      </c>
      <c r="BF2751" s="159">
        <v>9453.61</v>
      </c>
      <c r="BG2751" s="159">
        <v>236340.17</v>
      </c>
    </row>
    <row r="2752" ht="28.05" customHeight="1" spans="1:59">
      <c r="A2752" s="149"/>
      <c r="B2752" s="149"/>
      <c r="C2752" s="149"/>
      <c r="D2752" s="149" t="s">
        <v>3726</v>
      </c>
      <c r="E2752" s="340" t="s">
        <v>12391</v>
      </c>
      <c r="F2752" s="149" t="s">
        <v>3726</v>
      </c>
      <c r="G2752" s="149" t="s">
        <v>12392</v>
      </c>
      <c r="H2752" s="149" t="s">
        <v>11693</v>
      </c>
      <c r="I2752" s="149" t="s">
        <v>12050</v>
      </c>
      <c r="J2752" s="149" t="s">
        <v>12393</v>
      </c>
      <c r="K2752" s="149"/>
      <c r="L2752" s="149" t="s">
        <v>287</v>
      </c>
      <c r="M2752" s="149"/>
      <c r="N2752" s="149" t="s">
        <v>263</v>
      </c>
      <c r="O2752" s="149" t="s">
        <v>214</v>
      </c>
      <c r="P2752" s="149" t="s">
        <v>53</v>
      </c>
      <c r="Q2752" s="149"/>
      <c r="R2752" s="149" t="s">
        <v>12394</v>
      </c>
      <c r="S2752" s="149" t="s">
        <v>6852</v>
      </c>
      <c r="T2752" s="149" t="s">
        <v>414</v>
      </c>
      <c r="U2752" s="149" t="s">
        <v>267</v>
      </c>
      <c r="V2752" s="149"/>
      <c r="W2752" s="149"/>
      <c r="X2752" s="149" t="s">
        <v>336</v>
      </c>
      <c r="Y2752" s="149"/>
      <c r="Z2752" s="149"/>
      <c r="AA2752" s="149"/>
      <c r="AB2752" s="149" t="s">
        <v>269</v>
      </c>
      <c r="AC2752" s="149" t="s">
        <v>270</v>
      </c>
      <c r="AD2752" s="149" t="s">
        <v>414</v>
      </c>
      <c r="AE2752" s="149" t="s">
        <v>271</v>
      </c>
      <c r="AF2752" s="149"/>
      <c r="AG2752" s="149" t="s">
        <v>1098</v>
      </c>
      <c r="AH2752" s="149" t="s">
        <v>273</v>
      </c>
      <c r="AI2752" s="158">
        <v>21</v>
      </c>
      <c r="AJ2752" s="149"/>
      <c r="AK2752" s="159" t="s">
        <v>274</v>
      </c>
      <c r="AL2752" s="159" t="s">
        <v>274</v>
      </c>
      <c r="AM2752" s="149" t="s">
        <v>274</v>
      </c>
      <c r="AN2752" s="160">
        <v>4</v>
      </c>
      <c r="AO2752" s="149"/>
      <c r="AP2752" s="149" t="s">
        <v>274</v>
      </c>
      <c r="AQ2752" s="149" t="s">
        <v>275</v>
      </c>
      <c r="AR2752" s="158">
        <v>1</v>
      </c>
      <c r="AS2752" s="149" t="s">
        <v>275</v>
      </c>
      <c r="AT2752" s="149" t="s">
        <v>276</v>
      </c>
      <c r="AU2752" s="161">
        <v>1</v>
      </c>
      <c r="AV2752" s="159">
        <v>11061.95</v>
      </c>
      <c r="AW2752" s="159">
        <v>442.48</v>
      </c>
      <c r="AX2752" s="149" t="s">
        <v>274</v>
      </c>
      <c r="AY2752" s="159">
        <v>110.62</v>
      </c>
      <c r="AZ2752" s="159">
        <v>110.62</v>
      </c>
      <c r="BA2752" s="159">
        <v>442.48</v>
      </c>
      <c r="BB2752" s="159">
        <v>2323.02</v>
      </c>
      <c r="BC2752" s="162" t="s">
        <v>274</v>
      </c>
      <c r="BD2752" s="162">
        <v>0</v>
      </c>
      <c r="BE2752" s="159">
        <v>8738.93</v>
      </c>
      <c r="BF2752" s="159">
        <v>8738.93</v>
      </c>
      <c r="BG2752" s="159">
        <v>11061.95</v>
      </c>
    </row>
    <row r="2753" ht="28.05" customHeight="1" spans="1:59">
      <c r="A2753" s="149"/>
      <c r="B2753" s="149"/>
      <c r="C2753" s="149"/>
      <c r="D2753" s="149" t="s">
        <v>3726</v>
      </c>
      <c r="E2753" s="340" t="s">
        <v>12395</v>
      </c>
      <c r="F2753" s="149" t="s">
        <v>3726</v>
      </c>
      <c r="G2753" s="149" t="s">
        <v>12396</v>
      </c>
      <c r="H2753" s="149" t="s">
        <v>12397</v>
      </c>
      <c r="I2753" s="149" t="s">
        <v>12398</v>
      </c>
      <c r="J2753" s="149" t="s">
        <v>12399</v>
      </c>
      <c r="K2753" s="149"/>
      <c r="L2753" s="149" t="s">
        <v>287</v>
      </c>
      <c r="M2753" s="149"/>
      <c r="N2753" s="149" t="s">
        <v>263</v>
      </c>
      <c r="O2753" s="149" t="s">
        <v>214</v>
      </c>
      <c r="P2753" s="149" t="s">
        <v>53</v>
      </c>
      <c r="Q2753" s="149"/>
      <c r="R2753" s="149" t="s">
        <v>3952</v>
      </c>
      <c r="S2753" s="149" t="s">
        <v>4131</v>
      </c>
      <c r="T2753" s="149" t="s">
        <v>3699</v>
      </c>
      <c r="U2753" s="149" t="s">
        <v>267</v>
      </c>
      <c r="V2753" s="149"/>
      <c r="W2753" s="149"/>
      <c r="X2753" s="149" t="s">
        <v>336</v>
      </c>
      <c r="Y2753" s="149"/>
      <c r="Z2753" s="149"/>
      <c r="AA2753" s="149"/>
      <c r="AB2753" s="149" t="s">
        <v>269</v>
      </c>
      <c r="AC2753" s="149" t="s">
        <v>270</v>
      </c>
      <c r="AD2753" s="149" t="s">
        <v>3699</v>
      </c>
      <c r="AE2753" s="149" t="s">
        <v>271</v>
      </c>
      <c r="AF2753" s="149"/>
      <c r="AG2753" s="149" t="s">
        <v>1098</v>
      </c>
      <c r="AH2753" s="149" t="s">
        <v>273</v>
      </c>
      <c r="AI2753" s="158">
        <v>67</v>
      </c>
      <c r="AJ2753" s="149"/>
      <c r="AK2753" s="159" t="s">
        <v>274</v>
      </c>
      <c r="AL2753" s="159" t="s">
        <v>274</v>
      </c>
      <c r="AM2753" s="149" t="s">
        <v>274</v>
      </c>
      <c r="AN2753" s="160">
        <v>4</v>
      </c>
      <c r="AO2753" s="149"/>
      <c r="AP2753" s="149" t="s">
        <v>274</v>
      </c>
      <c r="AQ2753" s="149" t="s">
        <v>275</v>
      </c>
      <c r="AR2753" s="158">
        <v>1</v>
      </c>
      <c r="AS2753" s="149" t="s">
        <v>275</v>
      </c>
      <c r="AT2753" s="149" t="s">
        <v>276</v>
      </c>
      <c r="AU2753" s="161">
        <v>1</v>
      </c>
      <c r="AV2753" s="159">
        <v>59482.76</v>
      </c>
      <c r="AW2753" s="159">
        <v>2379.31</v>
      </c>
      <c r="AX2753" s="149" t="s">
        <v>274</v>
      </c>
      <c r="AY2753" s="159">
        <v>612.85</v>
      </c>
      <c r="AZ2753" s="159">
        <v>612.85</v>
      </c>
      <c r="BA2753" s="159">
        <v>2451.4</v>
      </c>
      <c r="BB2753" s="159">
        <v>39330.86</v>
      </c>
      <c r="BC2753" s="162" t="s">
        <v>274</v>
      </c>
      <c r="BD2753" s="162">
        <v>0</v>
      </c>
      <c r="BE2753" s="159">
        <v>20151.9</v>
      </c>
      <c r="BF2753" s="159">
        <v>20151.9</v>
      </c>
      <c r="BG2753" s="159">
        <v>59482.76</v>
      </c>
    </row>
    <row r="2754" ht="28.05" customHeight="1" spans="1:59">
      <c r="A2754" s="149"/>
      <c r="B2754" s="149"/>
      <c r="C2754" s="149"/>
      <c r="D2754" s="149" t="s">
        <v>3726</v>
      </c>
      <c r="E2754" s="340" t="s">
        <v>12400</v>
      </c>
      <c r="F2754" s="149" t="s">
        <v>3726</v>
      </c>
      <c r="G2754" s="149" t="s">
        <v>12401</v>
      </c>
      <c r="H2754" s="149" t="s">
        <v>7434</v>
      </c>
      <c r="I2754" s="149" t="s">
        <v>6810</v>
      </c>
      <c r="J2754" s="149" t="s">
        <v>12402</v>
      </c>
      <c r="K2754" s="149"/>
      <c r="L2754" s="149" t="s">
        <v>262</v>
      </c>
      <c r="M2754" s="149"/>
      <c r="N2754" s="149" t="s">
        <v>263</v>
      </c>
      <c r="O2754" s="149" t="s">
        <v>214</v>
      </c>
      <c r="P2754" s="149" t="s">
        <v>53</v>
      </c>
      <c r="Q2754" s="149"/>
      <c r="R2754" s="149" t="s">
        <v>6970</v>
      </c>
      <c r="S2754" s="149" t="s">
        <v>289</v>
      </c>
      <c r="T2754" s="149" t="s">
        <v>1097</v>
      </c>
      <c r="U2754" s="149" t="s">
        <v>267</v>
      </c>
      <c r="V2754" s="149"/>
      <c r="W2754" s="149"/>
      <c r="X2754" s="149" t="s">
        <v>51</v>
      </c>
      <c r="Y2754" s="149"/>
      <c r="Z2754" s="149"/>
      <c r="AA2754" s="149"/>
      <c r="AB2754" s="149" t="s">
        <v>269</v>
      </c>
      <c r="AC2754" s="149" t="s">
        <v>318</v>
      </c>
      <c r="AD2754" s="149" t="s">
        <v>1097</v>
      </c>
      <c r="AE2754" s="149" t="s">
        <v>271</v>
      </c>
      <c r="AF2754" s="149"/>
      <c r="AG2754" s="149" t="s">
        <v>1098</v>
      </c>
      <c r="AH2754" s="149" t="s">
        <v>273</v>
      </c>
      <c r="AI2754" s="158">
        <v>96</v>
      </c>
      <c r="AJ2754" s="149"/>
      <c r="AK2754" s="159" t="s">
        <v>274</v>
      </c>
      <c r="AL2754" s="159" t="s">
        <v>274</v>
      </c>
      <c r="AM2754" s="149" t="s">
        <v>274</v>
      </c>
      <c r="AN2754" s="160">
        <v>4</v>
      </c>
      <c r="AO2754" s="149"/>
      <c r="AP2754" s="149" t="s">
        <v>274</v>
      </c>
      <c r="AQ2754" s="149" t="s">
        <v>275</v>
      </c>
      <c r="AR2754" s="158">
        <v>1</v>
      </c>
      <c r="AS2754" s="149" t="s">
        <v>275</v>
      </c>
      <c r="AT2754" s="149" t="s">
        <v>276</v>
      </c>
      <c r="AU2754" s="161">
        <v>1</v>
      </c>
      <c r="AV2754" s="159">
        <v>4529.91</v>
      </c>
      <c r="AW2754" s="159">
        <v>181.2</v>
      </c>
      <c r="AX2754" s="149" t="s">
        <v>274</v>
      </c>
      <c r="AY2754" s="149"/>
      <c r="AZ2754" s="162" t="s">
        <v>274</v>
      </c>
      <c r="BA2754" s="162">
        <v>0</v>
      </c>
      <c r="BB2754" s="159">
        <v>4348.71</v>
      </c>
      <c r="BC2754" s="162" t="s">
        <v>274</v>
      </c>
      <c r="BD2754" s="162">
        <v>0</v>
      </c>
      <c r="BE2754" s="159">
        <v>181.2</v>
      </c>
      <c r="BF2754" s="159">
        <v>181.2</v>
      </c>
      <c r="BG2754" s="159">
        <v>4529.91</v>
      </c>
    </row>
    <row r="2755" ht="28.05" customHeight="1" spans="1:59">
      <c r="A2755" s="149"/>
      <c r="B2755" s="149"/>
      <c r="C2755" s="149"/>
      <c r="D2755" s="149" t="s">
        <v>3726</v>
      </c>
      <c r="E2755" s="340" t="s">
        <v>12403</v>
      </c>
      <c r="F2755" s="149" t="s">
        <v>3726</v>
      </c>
      <c r="G2755" s="149" t="s">
        <v>12404</v>
      </c>
      <c r="H2755" s="149" t="s">
        <v>11693</v>
      </c>
      <c r="I2755" s="149" t="s">
        <v>12050</v>
      </c>
      <c r="J2755" s="149" t="s">
        <v>12405</v>
      </c>
      <c r="K2755" s="149"/>
      <c r="L2755" s="149" t="s">
        <v>287</v>
      </c>
      <c r="M2755" s="149"/>
      <c r="N2755" s="149" t="s">
        <v>263</v>
      </c>
      <c r="O2755" s="149" t="s">
        <v>214</v>
      </c>
      <c r="P2755" s="149" t="s">
        <v>53</v>
      </c>
      <c r="Q2755" s="149"/>
      <c r="R2755" s="149" t="s">
        <v>12406</v>
      </c>
      <c r="S2755" s="149" t="s">
        <v>6852</v>
      </c>
      <c r="T2755" s="149" t="s">
        <v>414</v>
      </c>
      <c r="U2755" s="149" t="s">
        <v>267</v>
      </c>
      <c r="V2755" s="149"/>
      <c r="W2755" s="149"/>
      <c r="X2755" s="149" t="s">
        <v>336</v>
      </c>
      <c r="Y2755" s="149"/>
      <c r="Z2755" s="149"/>
      <c r="AA2755" s="149"/>
      <c r="AB2755" s="149" t="s">
        <v>269</v>
      </c>
      <c r="AC2755" s="149" t="s">
        <v>270</v>
      </c>
      <c r="AD2755" s="149" t="s">
        <v>414</v>
      </c>
      <c r="AE2755" s="149" t="s">
        <v>271</v>
      </c>
      <c r="AF2755" s="149"/>
      <c r="AG2755" s="149" t="s">
        <v>1098</v>
      </c>
      <c r="AH2755" s="149" t="s">
        <v>273</v>
      </c>
      <c r="AI2755" s="158">
        <v>21</v>
      </c>
      <c r="AJ2755" s="149"/>
      <c r="AK2755" s="159" t="s">
        <v>274</v>
      </c>
      <c r="AL2755" s="159" t="s">
        <v>274</v>
      </c>
      <c r="AM2755" s="149" t="s">
        <v>274</v>
      </c>
      <c r="AN2755" s="160">
        <v>4</v>
      </c>
      <c r="AO2755" s="149"/>
      <c r="AP2755" s="149" t="s">
        <v>274</v>
      </c>
      <c r="AQ2755" s="149" t="s">
        <v>275</v>
      </c>
      <c r="AR2755" s="158">
        <v>1</v>
      </c>
      <c r="AS2755" s="149" t="s">
        <v>275</v>
      </c>
      <c r="AT2755" s="149" t="s">
        <v>276</v>
      </c>
      <c r="AU2755" s="161">
        <v>1</v>
      </c>
      <c r="AV2755" s="159">
        <v>11061.95</v>
      </c>
      <c r="AW2755" s="159">
        <v>442.48</v>
      </c>
      <c r="AX2755" s="149" t="s">
        <v>274</v>
      </c>
      <c r="AY2755" s="159">
        <v>110.62</v>
      </c>
      <c r="AZ2755" s="159">
        <v>110.62</v>
      </c>
      <c r="BA2755" s="159">
        <v>442.48</v>
      </c>
      <c r="BB2755" s="159">
        <v>2323.02</v>
      </c>
      <c r="BC2755" s="162" t="s">
        <v>274</v>
      </c>
      <c r="BD2755" s="162">
        <v>0</v>
      </c>
      <c r="BE2755" s="159">
        <v>8738.93</v>
      </c>
      <c r="BF2755" s="159">
        <v>8738.93</v>
      </c>
      <c r="BG2755" s="159">
        <v>11061.95</v>
      </c>
    </row>
    <row r="2756" ht="28.05" customHeight="1" spans="1:59">
      <c r="A2756" s="149"/>
      <c r="B2756" s="149"/>
      <c r="C2756" s="149"/>
      <c r="D2756" s="149" t="s">
        <v>3726</v>
      </c>
      <c r="E2756" s="340" t="s">
        <v>12407</v>
      </c>
      <c r="F2756" s="149" t="s">
        <v>3726</v>
      </c>
      <c r="G2756" s="149" t="s">
        <v>12408</v>
      </c>
      <c r="H2756" s="149" t="s">
        <v>12409</v>
      </c>
      <c r="I2756" s="149"/>
      <c r="J2756" s="149" t="s">
        <v>12410</v>
      </c>
      <c r="K2756" s="149"/>
      <c r="L2756" s="149" t="s">
        <v>262</v>
      </c>
      <c r="M2756" s="149"/>
      <c r="N2756" s="149" t="s">
        <v>263</v>
      </c>
      <c r="O2756" s="149" t="s">
        <v>214</v>
      </c>
      <c r="P2756" s="149" t="s">
        <v>53</v>
      </c>
      <c r="Q2756" s="149"/>
      <c r="R2756" s="149" t="s">
        <v>12411</v>
      </c>
      <c r="S2756" s="149" t="s">
        <v>1074</v>
      </c>
      <c r="T2756" s="149" t="s">
        <v>1062</v>
      </c>
      <c r="U2756" s="149" t="s">
        <v>267</v>
      </c>
      <c r="V2756" s="149"/>
      <c r="W2756" s="149"/>
      <c r="X2756" s="149" t="s">
        <v>268</v>
      </c>
      <c r="Y2756" s="149"/>
      <c r="Z2756" s="149"/>
      <c r="AA2756" s="149"/>
      <c r="AB2756" s="149" t="s">
        <v>269</v>
      </c>
      <c r="AC2756" s="149" t="s">
        <v>270</v>
      </c>
      <c r="AD2756" s="149" t="s">
        <v>1062</v>
      </c>
      <c r="AE2756" s="149" t="s">
        <v>271</v>
      </c>
      <c r="AF2756" s="149"/>
      <c r="AG2756" s="149" t="s">
        <v>1098</v>
      </c>
      <c r="AH2756" s="149" t="s">
        <v>273</v>
      </c>
      <c r="AI2756" s="158">
        <v>77</v>
      </c>
      <c r="AJ2756" s="149"/>
      <c r="AK2756" s="159" t="s">
        <v>274</v>
      </c>
      <c r="AL2756" s="159" t="s">
        <v>274</v>
      </c>
      <c r="AM2756" s="149" t="s">
        <v>274</v>
      </c>
      <c r="AN2756" s="160">
        <v>4</v>
      </c>
      <c r="AO2756" s="149"/>
      <c r="AP2756" s="149" t="s">
        <v>274</v>
      </c>
      <c r="AQ2756" s="149" t="s">
        <v>275</v>
      </c>
      <c r="AR2756" s="158">
        <v>1</v>
      </c>
      <c r="AS2756" s="149" t="s">
        <v>275</v>
      </c>
      <c r="AT2756" s="149" t="s">
        <v>276</v>
      </c>
      <c r="AU2756" s="161">
        <v>1</v>
      </c>
      <c r="AV2756" s="159">
        <v>25709.17</v>
      </c>
      <c r="AW2756" s="159">
        <v>1028.37</v>
      </c>
      <c r="AX2756" s="149" t="s">
        <v>274</v>
      </c>
      <c r="AY2756" s="159">
        <v>268.28</v>
      </c>
      <c r="AZ2756" s="159">
        <v>268.28</v>
      </c>
      <c r="BA2756" s="159">
        <v>1073.1</v>
      </c>
      <c r="BB2756" s="159">
        <v>19583.58</v>
      </c>
      <c r="BC2756" s="162" t="s">
        <v>274</v>
      </c>
      <c r="BD2756" s="162">
        <v>0</v>
      </c>
      <c r="BE2756" s="159">
        <v>6125.59</v>
      </c>
      <c r="BF2756" s="159">
        <v>6125.59</v>
      </c>
      <c r="BG2756" s="159">
        <v>25709.17</v>
      </c>
    </row>
    <row r="2757" ht="28.05" customHeight="1" spans="1:59">
      <c r="A2757" s="149"/>
      <c r="B2757" s="149"/>
      <c r="C2757" s="149"/>
      <c r="D2757" s="149" t="s">
        <v>3726</v>
      </c>
      <c r="E2757" s="340" t="s">
        <v>12412</v>
      </c>
      <c r="F2757" s="149" t="s">
        <v>3726</v>
      </c>
      <c r="G2757" s="149" t="s">
        <v>12413</v>
      </c>
      <c r="H2757" s="149" t="s">
        <v>12414</v>
      </c>
      <c r="I2757" s="149" t="s">
        <v>1058</v>
      </c>
      <c r="J2757" s="149" t="s">
        <v>12415</v>
      </c>
      <c r="K2757" s="149"/>
      <c r="L2757" s="149" t="s">
        <v>262</v>
      </c>
      <c r="M2757" s="149"/>
      <c r="N2757" s="149" t="s">
        <v>263</v>
      </c>
      <c r="O2757" s="149" t="s">
        <v>214</v>
      </c>
      <c r="P2757" s="149" t="s">
        <v>53</v>
      </c>
      <c r="Q2757" s="149"/>
      <c r="R2757" s="149" t="s">
        <v>12416</v>
      </c>
      <c r="S2757" s="149" t="s">
        <v>3872</v>
      </c>
      <c r="T2757" s="149" t="s">
        <v>1062</v>
      </c>
      <c r="U2757" s="149" t="s">
        <v>267</v>
      </c>
      <c r="V2757" s="149"/>
      <c r="W2757" s="149"/>
      <c r="X2757" s="149" t="s">
        <v>268</v>
      </c>
      <c r="Y2757" s="149"/>
      <c r="Z2757" s="149"/>
      <c r="AA2757" s="149"/>
      <c r="AB2757" s="149" t="s">
        <v>269</v>
      </c>
      <c r="AC2757" s="149" t="s">
        <v>270</v>
      </c>
      <c r="AD2757" s="149" t="s">
        <v>1062</v>
      </c>
      <c r="AE2757" s="149" t="s">
        <v>271</v>
      </c>
      <c r="AF2757" s="149"/>
      <c r="AG2757" s="149" t="s">
        <v>1098</v>
      </c>
      <c r="AH2757" s="149" t="s">
        <v>273</v>
      </c>
      <c r="AI2757" s="158">
        <v>77</v>
      </c>
      <c r="AJ2757" s="149"/>
      <c r="AK2757" s="159" t="s">
        <v>274</v>
      </c>
      <c r="AL2757" s="159" t="s">
        <v>274</v>
      </c>
      <c r="AM2757" s="149" t="s">
        <v>274</v>
      </c>
      <c r="AN2757" s="160">
        <v>4</v>
      </c>
      <c r="AO2757" s="149"/>
      <c r="AP2757" s="149" t="s">
        <v>274</v>
      </c>
      <c r="AQ2757" s="149" t="s">
        <v>275</v>
      </c>
      <c r="AR2757" s="158">
        <v>1</v>
      </c>
      <c r="AS2757" s="149" t="s">
        <v>275</v>
      </c>
      <c r="AT2757" s="149" t="s">
        <v>276</v>
      </c>
      <c r="AU2757" s="161">
        <v>1</v>
      </c>
      <c r="AV2757" s="159">
        <v>8584.07</v>
      </c>
      <c r="AW2757" s="159">
        <v>343.36</v>
      </c>
      <c r="AX2757" s="149" t="s">
        <v>274</v>
      </c>
      <c r="AY2757" s="159">
        <v>89.58</v>
      </c>
      <c r="AZ2757" s="159">
        <v>89.58</v>
      </c>
      <c r="BA2757" s="159">
        <v>358.31</v>
      </c>
      <c r="BB2757" s="159">
        <v>6538.79</v>
      </c>
      <c r="BC2757" s="162" t="s">
        <v>274</v>
      </c>
      <c r="BD2757" s="162">
        <v>0</v>
      </c>
      <c r="BE2757" s="159">
        <v>2045.28</v>
      </c>
      <c r="BF2757" s="159">
        <v>2045.28</v>
      </c>
      <c r="BG2757" s="159">
        <v>8584.07</v>
      </c>
    </row>
    <row r="2758" ht="28.05" customHeight="1" spans="1:59">
      <c r="A2758" s="149"/>
      <c r="B2758" s="149"/>
      <c r="C2758" s="149"/>
      <c r="D2758" s="149" t="s">
        <v>3726</v>
      </c>
      <c r="E2758" s="340" t="s">
        <v>12417</v>
      </c>
      <c r="F2758" s="149" t="s">
        <v>3726</v>
      </c>
      <c r="G2758" s="149" t="s">
        <v>12418</v>
      </c>
      <c r="H2758" s="149" t="s">
        <v>12419</v>
      </c>
      <c r="I2758" s="149"/>
      <c r="J2758" s="149" t="s">
        <v>12420</v>
      </c>
      <c r="K2758" s="149"/>
      <c r="L2758" s="149" t="s">
        <v>262</v>
      </c>
      <c r="M2758" s="149"/>
      <c r="N2758" s="149" t="s">
        <v>263</v>
      </c>
      <c r="O2758" s="149" t="s">
        <v>214</v>
      </c>
      <c r="P2758" s="149" t="s">
        <v>53</v>
      </c>
      <c r="Q2758" s="149"/>
      <c r="R2758" s="149" t="s">
        <v>296</v>
      </c>
      <c r="S2758" s="149" t="s">
        <v>12421</v>
      </c>
      <c r="T2758" s="149" t="s">
        <v>1097</v>
      </c>
      <c r="U2758" s="149" t="s">
        <v>267</v>
      </c>
      <c r="V2758" s="149"/>
      <c r="W2758" s="149"/>
      <c r="X2758" s="149" t="s">
        <v>268</v>
      </c>
      <c r="Y2758" s="149"/>
      <c r="Z2758" s="149"/>
      <c r="AA2758" s="149"/>
      <c r="AB2758" s="149" t="s">
        <v>269</v>
      </c>
      <c r="AC2758" s="149" t="s">
        <v>318</v>
      </c>
      <c r="AD2758" s="149" t="s">
        <v>1097</v>
      </c>
      <c r="AE2758" s="149" t="s">
        <v>271</v>
      </c>
      <c r="AF2758" s="149"/>
      <c r="AG2758" s="149" t="s">
        <v>1098</v>
      </c>
      <c r="AH2758" s="149" t="s">
        <v>273</v>
      </c>
      <c r="AI2758" s="158">
        <v>96</v>
      </c>
      <c r="AJ2758" s="149"/>
      <c r="AK2758" s="159" t="s">
        <v>274</v>
      </c>
      <c r="AL2758" s="159" t="s">
        <v>274</v>
      </c>
      <c r="AM2758" s="149" t="s">
        <v>274</v>
      </c>
      <c r="AN2758" s="160">
        <v>4</v>
      </c>
      <c r="AO2758" s="149"/>
      <c r="AP2758" s="149" t="s">
        <v>274</v>
      </c>
      <c r="AQ2758" s="149" t="s">
        <v>275</v>
      </c>
      <c r="AR2758" s="158">
        <v>1</v>
      </c>
      <c r="AS2758" s="149" t="s">
        <v>275</v>
      </c>
      <c r="AT2758" s="149" t="s">
        <v>276</v>
      </c>
      <c r="AU2758" s="161">
        <v>1</v>
      </c>
      <c r="AV2758" s="159">
        <v>85470.09</v>
      </c>
      <c r="AW2758" s="159">
        <v>3418.8</v>
      </c>
      <c r="AX2758" s="149" t="s">
        <v>274</v>
      </c>
      <c r="AY2758" s="162">
        <v>0</v>
      </c>
      <c r="AZ2758" s="162" t="s">
        <v>274</v>
      </c>
      <c r="BA2758" s="162">
        <v>0</v>
      </c>
      <c r="BB2758" s="159">
        <v>82051.29</v>
      </c>
      <c r="BC2758" s="162" t="s">
        <v>274</v>
      </c>
      <c r="BD2758" s="162">
        <v>0</v>
      </c>
      <c r="BE2758" s="159">
        <v>3418.8</v>
      </c>
      <c r="BF2758" s="159">
        <v>3418.8</v>
      </c>
      <c r="BG2758" s="159">
        <v>85470.09</v>
      </c>
    </row>
    <row r="2759" ht="28.05" customHeight="1" spans="1:59">
      <c r="A2759" s="149"/>
      <c r="B2759" s="149"/>
      <c r="C2759" s="149"/>
      <c r="D2759" s="149" t="s">
        <v>3726</v>
      </c>
      <c r="E2759" s="340" t="s">
        <v>12422</v>
      </c>
      <c r="F2759" s="149" t="s">
        <v>3726</v>
      </c>
      <c r="G2759" s="149" t="s">
        <v>12423</v>
      </c>
      <c r="H2759" s="149" t="s">
        <v>12424</v>
      </c>
      <c r="I2759" s="149" t="s">
        <v>7132</v>
      </c>
      <c r="J2759" s="149" t="s">
        <v>12425</v>
      </c>
      <c r="K2759" s="149"/>
      <c r="L2759" s="149" t="s">
        <v>262</v>
      </c>
      <c r="M2759" s="149"/>
      <c r="N2759" s="149" t="s">
        <v>263</v>
      </c>
      <c r="O2759" s="149" t="s">
        <v>214</v>
      </c>
      <c r="P2759" s="149" t="s">
        <v>53</v>
      </c>
      <c r="Q2759" s="149"/>
      <c r="R2759" s="149" t="s">
        <v>296</v>
      </c>
      <c r="S2759" s="149" t="s">
        <v>5649</v>
      </c>
      <c r="T2759" s="149" t="s">
        <v>12426</v>
      </c>
      <c r="U2759" s="149" t="s">
        <v>267</v>
      </c>
      <c r="V2759" s="149"/>
      <c r="W2759" s="149"/>
      <c r="X2759" s="149" t="s">
        <v>336</v>
      </c>
      <c r="Y2759" s="149"/>
      <c r="Z2759" s="149"/>
      <c r="AA2759" s="149"/>
      <c r="AB2759" s="149" t="s">
        <v>269</v>
      </c>
      <c r="AC2759" s="149" t="s">
        <v>318</v>
      </c>
      <c r="AD2759" s="149" t="s">
        <v>12426</v>
      </c>
      <c r="AE2759" s="149" t="s">
        <v>271</v>
      </c>
      <c r="AF2759" s="149"/>
      <c r="AG2759" s="149" t="s">
        <v>1098</v>
      </c>
      <c r="AH2759" s="149" t="s">
        <v>273</v>
      </c>
      <c r="AI2759" s="158">
        <v>96</v>
      </c>
      <c r="AJ2759" s="149"/>
      <c r="AK2759" s="159" t="s">
        <v>274</v>
      </c>
      <c r="AL2759" s="159" t="s">
        <v>274</v>
      </c>
      <c r="AM2759" s="149" t="s">
        <v>274</v>
      </c>
      <c r="AN2759" s="160">
        <v>4</v>
      </c>
      <c r="AO2759" s="149"/>
      <c r="AP2759" s="149" t="s">
        <v>274</v>
      </c>
      <c r="AQ2759" s="149" t="s">
        <v>275</v>
      </c>
      <c r="AR2759" s="158">
        <v>1</v>
      </c>
      <c r="AS2759" s="149" t="s">
        <v>275</v>
      </c>
      <c r="AT2759" s="149" t="s">
        <v>276</v>
      </c>
      <c r="AU2759" s="161">
        <v>1</v>
      </c>
      <c r="AV2759" s="159">
        <v>2649.57</v>
      </c>
      <c r="AW2759" s="159">
        <v>105.98</v>
      </c>
      <c r="AX2759" s="149" t="s">
        <v>274</v>
      </c>
      <c r="AY2759" s="162">
        <v>0</v>
      </c>
      <c r="AZ2759" s="162" t="s">
        <v>274</v>
      </c>
      <c r="BA2759" s="162">
        <v>0</v>
      </c>
      <c r="BB2759" s="159">
        <v>2543.59</v>
      </c>
      <c r="BC2759" s="162" t="s">
        <v>274</v>
      </c>
      <c r="BD2759" s="162">
        <v>0</v>
      </c>
      <c r="BE2759" s="159">
        <v>105.98</v>
      </c>
      <c r="BF2759" s="159">
        <v>105.98</v>
      </c>
      <c r="BG2759" s="159">
        <v>2649.57</v>
      </c>
    </row>
    <row r="2760" ht="28.05" customHeight="1" spans="1:59">
      <c r="A2760" s="149"/>
      <c r="B2760" s="149"/>
      <c r="C2760" s="149"/>
      <c r="D2760" s="149" t="s">
        <v>3726</v>
      </c>
      <c r="E2760" s="340" t="s">
        <v>12427</v>
      </c>
      <c r="F2760" s="149" t="s">
        <v>3726</v>
      </c>
      <c r="G2760" s="149" t="s">
        <v>12428</v>
      </c>
      <c r="H2760" s="149" t="s">
        <v>7020</v>
      </c>
      <c r="I2760" s="149" t="s">
        <v>7021</v>
      </c>
      <c r="J2760" s="149" t="s">
        <v>12429</v>
      </c>
      <c r="K2760" s="149"/>
      <c r="L2760" s="149" t="s">
        <v>262</v>
      </c>
      <c r="M2760" s="149"/>
      <c r="N2760" s="149" t="s">
        <v>263</v>
      </c>
      <c r="O2760" s="149" t="s">
        <v>214</v>
      </c>
      <c r="P2760" s="149" t="s">
        <v>53</v>
      </c>
      <c r="Q2760" s="149"/>
      <c r="R2760" s="149" t="s">
        <v>296</v>
      </c>
      <c r="S2760" s="149" t="s">
        <v>7024</v>
      </c>
      <c r="T2760" s="149" t="s">
        <v>1097</v>
      </c>
      <c r="U2760" s="149" t="s">
        <v>267</v>
      </c>
      <c r="V2760" s="149"/>
      <c r="W2760" s="149"/>
      <c r="X2760" s="149" t="s">
        <v>268</v>
      </c>
      <c r="Y2760" s="149"/>
      <c r="Z2760" s="149"/>
      <c r="AA2760" s="149"/>
      <c r="AB2760" s="149" t="s">
        <v>269</v>
      </c>
      <c r="AC2760" s="149" t="s">
        <v>318</v>
      </c>
      <c r="AD2760" s="149" t="s">
        <v>1097</v>
      </c>
      <c r="AE2760" s="149" t="s">
        <v>271</v>
      </c>
      <c r="AF2760" s="149"/>
      <c r="AG2760" s="149" t="s">
        <v>1098</v>
      </c>
      <c r="AH2760" s="149" t="s">
        <v>273</v>
      </c>
      <c r="AI2760" s="158">
        <v>96</v>
      </c>
      <c r="AJ2760" s="149"/>
      <c r="AK2760" s="159" t="s">
        <v>274</v>
      </c>
      <c r="AL2760" s="159" t="s">
        <v>274</v>
      </c>
      <c r="AM2760" s="149" t="s">
        <v>274</v>
      </c>
      <c r="AN2760" s="160">
        <v>4</v>
      </c>
      <c r="AO2760" s="149"/>
      <c r="AP2760" s="149" t="s">
        <v>274</v>
      </c>
      <c r="AQ2760" s="149" t="s">
        <v>275</v>
      </c>
      <c r="AR2760" s="158">
        <v>1</v>
      </c>
      <c r="AS2760" s="149" t="s">
        <v>275</v>
      </c>
      <c r="AT2760" s="149" t="s">
        <v>276</v>
      </c>
      <c r="AU2760" s="161">
        <v>1</v>
      </c>
      <c r="AV2760" s="159">
        <v>45299.16</v>
      </c>
      <c r="AW2760" s="159">
        <v>1811.97</v>
      </c>
      <c r="AX2760" s="149" t="s">
        <v>274</v>
      </c>
      <c r="AY2760" s="162">
        <v>0</v>
      </c>
      <c r="AZ2760" s="162" t="s">
        <v>274</v>
      </c>
      <c r="BA2760" s="162">
        <v>0</v>
      </c>
      <c r="BB2760" s="159">
        <v>43487.19</v>
      </c>
      <c r="BC2760" s="162" t="s">
        <v>274</v>
      </c>
      <c r="BD2760" s="162">
        <v>0</v>
      </c>
      <c r="BE2760" s="159">
        <v>1811.97</v>
      </c>
      <c r="BF2760" s="159">
        <v>1811.97</v>
      </c>
      <c r="BG2760" s="159">
        <v>45299.16</v>
      </c>
    </row>
    <row r="2761" ht="28.05" customHeight="1" spans="1:59">
      <c r="A2761" s="149"/>
      <c r="B2761" s="149"/>
      <c r="C2761" s="149"/>
      <c r="D2761" s="149" t="s">
        <v>3726</v>
      </c>
      <c r="E2761" s="340" t="s">
        <v>12430</v>
      </c>
      <c r="F2761" s="149" t="s">
        <v>3726</v>
      </c>
      <c r="G2761" s="149" t="s">
        <v>12431</v>
      </c>
      <c r="H2761" s="149" t="s">
        <v>12432</v>
      </c>
      <c r="I2761" s="149" t="s">
        <v>12433</v>
      </c>
      <c r="J2761" s="149" t="s">
        <v>12434</v>
      </c>
      <c r="K2761" s="149"/>
      <c r="L2761" s="149" t="s">
        <v>287</v>
      </c>
      <c r="M2761" s="149"/>
      <c r="N2761" s="149" t="s">
        <v>263</v>
      </c>
      <c r="O2761" s="149" t="s">
        <v>214</v>
      </c>
      <c r="P2761" s="149" t="s">
        <v>53</v>
      </c>
      <c r="Q2761" s="149"/>
      <c r="R2761" s="149" t="s">
        <v>12435</v>
      </c>
      <c r="S2761" s="149" t="s">
        <v>6852</v>
      </c>
      <c r="T2761" s="149" t="s">
        <v>414</v>
      </c>
      <c r="U2761" s="149" t="s">
        <v>267</v>
      </c>
      <c r="V2761" s="149"/>
      <c r="W2761" s="149"/>
      <c r="X2761" s="149" t="s">
        <v>336</v>
      </c>
      <c r="Y2761" s="149"/>
      <c r="Z2761" s="149"/>
      <c r="AA2761" s="149"/>
      <c r="AB2761" s="149" t="s">
        <v>269</v>
      </c>
      <c r="AC2761" s="149" t="s">
        <v>270</v>
      </c>
      <c r="AD2761" s="149" t="s">
        <v>414</v>
      </c>
      <c r="AE2761" s="149" t="s">
        <v>271</v>
      </c>
      <c r="AF2761" s="149"/>
      <c r="AG2761" s="149" t="s">
        <v>1098</v>
      </c>
      <c r="AH2761" s="149" t="s">
        <v>273</v>
      </c>
      <c r="AI2761" s="158">
        <v>21</v>
      </c>
      <c r="AJ2761" s="149"/>
      <c r="AK2761" s="159" t="s">
        <v>274</v>
      </c>
      <c r="AL2761" s="159" t="s">
        <v>274</v>
      </c>
      <c r="AM2761" s="149" t="s">
        <v>274</v>
      </c>
      <c r="AN2761" s="160">
        <v>4</v>
      </c>
      <c r="AO2761" s="149"/>
      <c r="AP2761" s="149" t="s">
        <v>274</v>
      </c>
      <c r="AQ2761" s="149" t="s">
        <v>275</v>
      </c>
      <c r="AR2761" s="158">
        <v>1</v>
      </c>
      <c r="AS2761" s="149" t="s">
        <v>275</v>
      </c>
      <c r="AT2761" s="149" t="s">
        <v>276</v>
      </c>
      <c r="AU2761" s="161">
        <v>1</v>
      </c>
      <c r="AV2761" s="159">
        <v>20973.45</v>
      </c>
      <c r="AW2761" s="159">
        <v>838.94</v>
      </c>
      <c r="AX2761" s="149" t="s">
        <v>274</v>
      </c>
      <c r="AY2761" s="159">
        <v>209.74</v>
      </c>
      <c r="AZ2761" s="159">
        <v>209.74</v>
      </c>
      <c r="BA2761" s="159">
        <v>838.96</v>
      </c>
      <c r="BB2761" s="159">
        <v>4404.37</v>
      </c>
      <c r="BC2761" s="162" t="s">
        <v>274</v>
      </c>
      <c r="BD2761" s="162">
        <v>0</v>
      </c>
      <c r="BE2761" s="159">
        <v>16569.08</v>
      </c>
      <c r="BF2761" s="159">
        <v>16569.08</v>
      </c>
      <c r="BG2761" s="159">
        <v>20973.45</v>
      </c>
    </row>
    <row r="2762" ht="28.05" customHeight="1" spans="1:59">
      <c r="A2762" s="149"/>
      <c r="B2762" s="149"/>
      <c r="C2762" s="149"/>
      <c r="D2762" s="149" t="s">
        <v>3726</v>
      </c>
      <c r="E2762" s="340" t="s">
        <v>12436</v>
      </c>
      <c r="F2762" s="149" t="s">
        <v>3726</v>
      </c>
      <c r="G2762" s="149" t="s">
        <v>12437</v>
      </c>
      <c r="H2762" s="149" t="s">
        <v>12438</v>
      </c>
      <c r="I2762" s="149" t="s">
        <v>12439</v>
      </c>
      <c r="J2762" s="149" t="s">
        <v>12440</v>
      </c>
      <c r="K2762" s="149"/>
      <c r="L2762" s="149" t="s">
        <v>287</v>
      </c>
      <c r="M2762" s="149"/>
      <c r="N2762" s="149" t="s">
        <v>263</v>
      </c>
      <c r="O2762" s="149" t="s">
        <v>214</v>
      </c>
      <c r="P2762" s="149" t="s">
        <v>53</v>
      </c>
      <c r="Q2762" s="149"/>
      <c r="R2762" s="149" t="s">
        <v>3952</v>
      </c>
      <c r="S2762" s="149" t="s">
        <v>4131</v>
      </c>
      <c r="T2762" s="149" t="s">
        <v>3699</v>
      </c>
      <c r="U2762" s="149" t="s">
        <v>267</v>
      </c>
      <c r="V2762" s="149"/>
      <c r="W2762" s="149"/>
      <c r="X2762" s="149" t="s">
        <v>336</v>
      </c>
      <c r="Y2762" s="149"/>
      <c r="Z2762" s="149"/>
      <c r="AA2762" s="149"/>
      <c r="AB2762" s="149" t="s">
        <v>269</v>
      </c>
      <c r="AC2762" s="149" t="s">
        <v>270</v>
      </c>
      <c r="AD2762" s="149" t="s">
        <v>3699</v>
      </c>
      <c r="AE2762" s="149" t="s">
        <v>271</v>
      </c>
      <c r="AF2762" s="149"/>
      <c r="AG2762" s="149" t="s">
        <v>1098</v>
      </c>
      <c r="AH2762" s="149" t="s">
        <v>273</v>
      </c>
      <c r="AI2762" s="158">
        <v>67</v>
      </c>
      <c r="AJ2762" s="149"/>
      <c r="AK2762" s="159" t="s">
        <v>274</v>
      </c>
      <c r="AL2762" s="159" t="s">
        <v>274</v>
      </c>
      <c r="AM2762" s="149" t="s">
        <v>274</v>
      </c>
      <c r="AN2762" s="160">
        <v>4</v>
      </c>
      <c r="AO2762" s="149"/>
      <c r="AP2762" s="149" t="s">
        <v>274</v>
      </c>
      <c r="AQ2762" s="149" t="s">
        <v>275</v>
      </c>
      <c r="AR2762" s="158">
        <v>1</v>
      </c>
      <c r="AS2762" s="149" t="s">
        <v>275</v>
      </c>
      <c r="AT2762" s="149" t="s">
        <v>276</v>
      </c>
      <c r="AU2762" s="161">
        <v>1</v>
      </c>
      <c r="AV2762" s="159">
        <v>14224.14</v>
      </c>
      <c r="AW2762" s="159">
        <v>568.97</v>
      </c>
      <c r="AX2762" s="149" t="s">
        <v>274</v>
      </c>
      <c r="AY2762" s="159">
        <v>146.55</v>
      </c>
      <c r="AZ2762" s="159">
        <v>146.55</v>
      </c>
      <c r="BA2762" s="159">
        <v>586.2</v>
      </c>
      <c r="BB2762" s="159">
        <v>9405.08</v>
      </c>
      <c r="BC2762" s="162" t="s">
        <v>274</v>
      </c>
      <c r="BD2762" s="162">
        <v>0</v>
      </c>
      <c r="BE2762" s="159">
        <v>4819.06</v>
      </c>
      <c r="BF2762" s="159">
        <v>4819.06</v>
      </c>
      <c r="BG2762" s="159">
        <v>14224.14</v>
      </c>
    </row>
    <row r="2763" ht="28.05" customHeight="1" spans="1:59">
      <c r="A2763" s="149"/>
      <c r="B2763" s="149"/>
      <c r="C2763" s="149"/>
      <c r="D2763" s="149" t="s">
        <v>3726</v>
      </c>
      <c r="E2763" s="340" t="s">
        <v>12441</v>
      </c>
      <c r="F2763" s="149" t="s">
        <v>3726</v>
      </c>
      <c r="G2763" s="149" t="s">
        <v>12442</v>
      </c>
      <c r="H2763" s="149" t="s">
        <v>1207</v>
      </c>
      <c r="I2763" s="149" t="s">
        <v>1088</v>
      </c>
      <c r="J2763" s="149" t="s">
        <v>12443</v>
      </c>
      <c r="K2763" s="149"/>
      <c r="L2763" s="149" t="s">
        <v>262</v>
      </c>
      <c r="M2763" s="149"/>
      <c r="N2763" s="149" t="s">
        <v>263</v>
      </c>
      <c r="O2763" s="149" t="s">
        <v>214</v>
      </c>
      <c r="P2763" s="149" t="s">
        <v>53</v>
      </c>
      <c r="Q2763" s="149"/>
      <c r="R2763" s="149" t="s">
        <v>2521</v>
      </c>
      <c r="S2763" s="149" t="s">
        <v>863</v>
      </c>
      <c r="T2763" s="149" t="s">
        <v>1062</v>
      </c>
      <c r="U2763" s="149" t="s">
        <v>267</v>
      </c>
      <c r="V2763" s="149"/>
      <c r="W2763" s="149"/>
      <c r="X2763" s="149" t="s">
        <v>336</v>
      </c>
      <c r="Y2763" s="149"/>
      <c r="Z2763" s="149"/>
      <c r="AA2763" s="149"/>
      <c r="AB2763" s="149" t="s">
        <v>269</v>
      </c>
      <c r="AC2763" s="149" t="s">
        <v>270</v>
      </c>
      <c r="AD2763" s="149" t="s">
        <v>1062</v>
      </c>
      <c r="AE2763" s="149" t="s">
        <v>271</v>
      </c>
      <c r="AF2763" s="149"/>
      <c r="AG2763" s="149" t="s">
        <v>1098</v>
      </c>
      <c r="AH2763" s="149" t="s">
        <v>273</v>
      </c>
      <c r="AI2763" s="158">
        <v>77</v>
      </c>
      <c r="AJ2763" s="149"/>
      <c r="AK2763" s="159" t="s">
        <v>274</v>
      </c>
      <c r="AL2763" s="159" t="s">
        <v>274</v>
      </c>
      <c r="AM2763" s="149" t="s">
        <v>274</v>
      </c>
      <c r="AN2763" s="160">
        <v>4</v>
      </c>
      <c r="AO2763" s="149"/>
      <c r="AP2763" s="149" t="s">
        <v>274</v>
      </c>
      <c r="AQ2763" s="149" t="s">
        <v>275</v>
      </c>
      <c r="AR2763" s="158">
        <v>1</v>
      </c>
      <c r="AS2763" s="149" t="s">
        <v>275</v>
      </c>
      <c r="AT2763" s="149" t="s">
        <v>276</v>
      </c>
      <c r="AU2763" s="161">
        <v>1</v>
      </c>
      <c r="AV2763" s="159">
        <v>10619.47</v>
      </c>
      <c r="AW2763" s="159">
        <v>424.78</v>
      </c>
      <c r="AX2763" s="149" t="s">
        <v>274</v>
      </c>
      <c r="AY2763" s="159">
        <v>110.83</v>
      </c>
      <c r="AZ2763" s="159">
        <v>110.83</v>
      </c>
      <c r="BA2763" s="159">
        <v>443.32</v>
      </c>
      <c r="BB2763" s="159">
        <v>8089</v>
      </c>
      <c r="BC2763" s="162" t="s">
        <v>274</v>
      </c>
      <c r="BD2763" s="162">
        <v>0</v>
      </c>
      <c r="BE2763" s="159">
        <v>2530.47</v>
      </c>
      <c r="BF2763" s="159">
        <v>2530.47</v>
      </c>
      <c r="BG2763" s="159">
        <v>10619.47</v>
      </c>
    </row>
    <row r="2764" ht="28.05" customHeight="1" spans="1:59">
      <c r="A2764" s="149"/>
      <c r="B2764" s="149"/>
      <c r="C2764" s="149"/>
      <c r="D2764" s="149" t="s">
        <v>3726</v>
      </c>
      <c r="E2764" s="340" t="s">
        <v>12444</v>
      </c>
      <c r="F2764" s="149" t="s">
        <v>3726</v>
      </c>
      <c r="G2764" s="149" t="s">
        <v>12445</v>
      </c>
      <c r="H2764" s="149" t="s">
        <v>12446</v>
      </c>
      <c r="I2764" s="149" t="s">
        <v>12447</v>
      </c>
      <c r="J2764" s="149" t="s">
        <v>12448</v>
      </c>
      <c r="K2764" s="149"/>
      <c r="L2764" s="149" t="s">
        <v>262</v>
      </c>
      <c r="M2764" s="149"/>
      <c r="N2764" s="149" t="s">
        <v>263</v>
      </c>
      <c r="O2764" s="149" t="s">
        <v>214</v>
      </c>
      <c r="P2764" s="149" t="s">
        <v>53</v>
      </c>
      <c r="Q2764" s="149"/>
      <c r="R2764" s="149" t="s">
        <v>4026</v>
      </c>
      <c r="S2764" s="149" t="s">
        <v>12449</v>
      </c>
      <c r="T2764" s="149" t="s">
        <v>1091</v>
      </c>
      <c r="U2764" s="149" t="s">
        <v>267</v>
      </c>
      <c r="V2764" s="149"/>
      <c r="W2764" s="149"/>
      <c r="X2764" s="149" t="s">
        <v>268</v>
      </c>
      <c r="Y2764" s="149"/>
      <c r="Z2764" s="149"/>
      <c r="AA2764" s="149"/>
      <c r="AB2764" s="149" t="s">
        <v>269</v>
      </c>
      <c r="AC2764" s="149" t="s">
        <v>318</v>
      </c>
      <c r="AD2764" s="149" t="s">
        <v>1091</v>
      </c>
      <c r="AE2764" s="149" t="s">
        <v>271</v>
      </c>
      <c r="AF2764" s="149"/>
      <c r="AG2764" s="149" t="s">
        <v>1098</v>
      </c>
      <c r="AH2764" s="149" t="s">
        <v>273</v>
      </c>
      <c r="AI2764" s="158">
        <v>96</v>
      </c>
      <c r="AJ2764" s="149"/>
      <c r="AK2764" s="159" t="s">
        <v>274</v>
      </c>
      <c r="AL2764" s="159" t="s">
        <v>274</v>
      </c>
      <c r="AM2764" s="149" t="s">
        <v>274</v>
      </c>
      <c r="AN2764" s="160">
        <v>4</v>
      </c>
      <c r="AO2764" s="149"/>
      <c r="AP2764" s="149" t="s">
        <v>274</v>
      </c>
      <c r="AQ2764" s="149" t="s">
        <v>275</v>
      </c>
      <c r="AR2764" s="158">
        <v>1</v>
      </c>
      <c r="AS2764" s="149" t="s">
        <v>275</v>
      </c>
      <c r="AT2764" s="149" t="s">
        <v>276</v>
      </c>
      <c r="AU2764" s="161">
        <v>1</v>
      </c>
      <c r="AV2764" s="159">
        <v>30769.23</v>
      </c>
      <c r="AW2764" s="159">
        <v>1230.77</v>
      </c>
      <c r="AX2764" s="149" t="s">
        <v>274</v>
      </c>
      <c r="AY2764" s="162">
        <v>0</v>
      </c>
      <c r="AZ2764" s="162" t="s">
        <v>274</v>
      </c>
      <c r="BA2764" s="162">
        <v>0</v>
      </c>
      <c r="BB2764" s="159">
        <v>29538.46</v>
      </c>
      <c r="BC2764" s="162" t="s">
        <v>274</v>
      </c>
      <c r="BD2764" s="162">
        <v>0</v>
      </c>
      <c r="BE2764" s="159">
        <v>1230.77</v>
      </c>
      <c r="BF2764" s="159">
        <v>1230.77</v>
      </c>
      <c r="BG2764" s="159">
        <v>30769.23</v>
      </c>
    </row>
    <row r="2765" ht="28.05" customHeight="1" spans="1:59">
      <c r="A2765" s="149"/>
      <c r="B2765" s="149"/>
      <c r="C2765" s="149"/>
      <c r="D2765" s="149" t="s">
        <v>3726</v>
      </c>
      <c r="E2765" s="340" t="s">
        <v>12450</v>
      </c>
      <c r="F2765" s="149" t="s">
        <v>3726</v>
      </c>
      <c r="G2765" s="149" t="s">
        <v>12451</v>
      </c>
      <c r="H2765" s="149" t="s">
        <v>12446</v>
      </c>
      <c r="I2765" s="149" t="s">
        <v>12447</v>
      </c>
      <c r="J2765" s="149" t="s">
        <v>12452</v>
      </c>
      <c r="K2765" s="149"/>
      <c r="L2765" s="149" t="s">
        <v>262</v>
      </c>
      <c r="M2765" s="149"/>
      <c r="N2765" s="149" t="s">
        <v>263</v>
      </c>
      <c r="O2765" s="149" t="s">
        <v>214</v>
      </c>
      <c r="P2765" s="149" t="s">
        <v>53</v>
      </c>
      <c r="Q2765" s="149"/>
      <c r="R2765" s="149" t="s">
        <v>4026</v>
      </c>
      <c r="S2765" s="149" t="s">
        <v>12449</v>
      </c>
      <c r="T2765" s="149" t="s">
        <v>1091</v>
      </c>
      <c r="U2765" s="149" t="s">
        <v>267</v>
      </c>
      <c r="V2765" s="149"/>
      <c r="W2765" s="149"/>
      <c r="X2765" s="149" t="s">
        <v>268</v>
      </c>
      <c r="Y2765" s="149"/>
      <c r="Z2765" s="149"/>
      <c r="AA2765" s="149"/>
      <c r="AB2765" s="149" t="s">
        <v>269</v>
      </c>
      <c r="AC2765" s="149" t="s">
        <v>318</v>
      </c>
      <c r="AD2765" s="149" t="s">
        <v>1091</v>
      </c>
      <c r="AE2765" s="149" t="s">
        <v>271</v>
      </c>
      <c r="AF2765" s="149"/>
      <c r="AG2765" s="149" t="s">
        <v>1098</v>
      </c>
      <c r="AH2765" s="149" t="s">
        <v>273</v>
      </c>
      <c r="AI2765" s="158">
        <v>96</v>
      </c>
      <c r="AJ2765" s="149"/>
      <c r="AK2765" s="159" t="s">
        <v>274</v>
      </c>
      <c r="AL2765" s="159" t="s">
        <v>274</v>
      </c>
      <c r="AM2765" s="149" t="s">
        <v>274</v>
      </c>
      <c r="AN2765" s="160">
        <v>4</v>
      </c>
      <c r="AO2765" s="149"/>
      <c r="AP2765" s="149" t="s">
        <v>274</v>
      </c>
      <c r="AQ2765" s="149" t="s">
        <v>275</v>
      </c>
      <c r="AR2765" s="158">
        <v>1</v>
      </c>
      <c r="AS2765" s="149" t="s">
        <v>275</v>
      </c>
      <c r="AT2765" s="149" t="s">
        <v>276</v>
      </c>
      <c r="AU2765" s="161">
        <v>1</v>
      </c>
      <c r="AV2765" s="159">
        <v>30769.23</v>
      </c>
      <c r="AW2765" s="159">
        <v>1230.77</v>
      </c>
      <c r="AX2765" s="149" t="s">
        <v>274</v>
      </c>
      <c r="AY2765" s="162">
        <v>0</v>
      </c>
      <c r="AZ2765" s="162" t="s">
        <v>274</v>
      </c>
      <c r="BA2765" s="162">
        <v>0</v>
      </c>
      <c r="BB2765" s="159">
        <v>29538.46</v>
      </c>
      <c r="BC2765" s="162" t="s">
        <v>274</v>
      </c>
      <c r="BD2765" s="162">
        <v>0</v>
      </c>
      <c r="BE2765" s="159">
        <v>1230.77</v>
      </c>
      <c r="BF2765" s="159">
        <v>1230.77</v>
      </c>
      <c r="BG2765" s="159">
        <v>30769.23</v>
      </c>
    </row>
    <row r="2766" ht="28.05" customHeight="1" spans="1:59">
      <c r="A2766" s="149"/>
      <c r="B2766" s="149"/>
      <c r="C2766" s="149"/>
      <c r="D2766" s="149" t="s">
        <v>3726</v>
      </c>
      <c r="E2766" s="340" t="s">
        <v>12453</v>
      </c>
      <c r="F2766" s="149" t="s">
        <v>3726</v>
      </c>
      <c r="G2766" s="149" t="s">
        <v>12454</v>
      </c>
      <c r="H2766" s="149" t="s">
        <v>12455</v>
      </c>
      <c r="I2766" s="149" t="s">
        <v>5574</v>
      </c>
      <c r="J2766" s="149" t="s">
        <v>12456</v>
      </c>
      <c r="K2766" s="149"/>
      <c r="L2766" s="149" t="s">
        <v>262</v>
      </c>
      <c r="M2766" s="149"/>
      <c r="N2766" s="149" t="s">
        <v>263</v>
      </c>
      <c r="O2766" s="149" t="s">
        <v>214</v>
      </c>
      <c r="P2766" s="149" t="s">
        <v>53</v>
      </c>
      <c r="Q2766" s="149"/>
      <c r="R2766" s="149" t="s">
        <v>296</v>
      </c>
      <c r="S2766" s="149" t="s">
        <v>5576</v>
      </c>
      <c r="T2766" s="149" t="s">
        <v>12426</v>
      </c>
      <c r="U2766" s="149" t="s">
        <v>267</v>
      </c>
      <c r="V2766" s="149"/>
      <c r="W2766" s="149"/>
      <c r="X2766" s="149" t="s">
        <v>336</v>
      </c>
      <c r="Y2766" s="149"/>
      <c r="Z2766" s="149"/>
      <c r="AA2766" s="149"/>
      <c r="AB2766" s="149" t="s">
        <v>269</v>
      </c>
      <c r="AC2766" s="149" t="s">
        <v>318</v>
      </c>
      <c r="AD2766" s="149" t="s">
        <v>12426</v>
      </c>
      <c r="AE2766" s="149" t="s">
        <v>271</v>
      </c>
      <c r="AF2766" s="149"/>
      <c r="AG2766" s="149" t="s">
        <v>1098</v>
      </c>
      <c r="AH2766" s="149" t="s">
        <v>273</v>
      </c>
      <c r="AI2766" s="158">
        <v>96</v>
      </c>
      <c r="AJ2766" s="149"/>
      <c r="AK2766" s="159" t="s">
        <v>274</v>
      </c>
      <c r="AL2766" s="159" t="s">
        <v>274</v>
      </c>
      <c r="AM2766" s="149" t="s">
        <v>274</v>
      </c>
      <c r="AN2766" s="160">
        <v>4</v>
      </c>
      <c r="AO2766" s="149"/>
      <c r="AP2766" s="149" t="s">
        <v>274</v>
      </c>
      <c r="AQ2766" s="149" t="s">
        <v>275</v>
      </c>
      <c r="AR2766" s="158">
        <v>1</v>
      </c>
      <c r="AS2766" s="149" t="s">
        <v>275</v>
      </c>
      <c r="AT2766" s="149" t="s">
        <v>276</v>
      </c>
      <c r="AU2766" s="161">
        <v>1</v>
      </c>
      <c r="AV2766" s="159">
        <v>5555.55</v>
      </c>
      <c r="AW2766" s="159">
        <v>222.22</v>
      </c>
      <c r="AX2766" s="149" t="s">
        <v>274</v>
      </c>
      <c r="AY2766" s="162">
        <v>0</v>
      </c>
      <c r="AZ2766" s="162" t="s">
        <v>274</v>
      </c>
      <c r="BA2766" s="162">
        <v>0</v>
      </c>
      <c r="BB2766" s="159">
        <v>5333.33</v>
      </c>
      <c r="BC2766" s="162" t="s">
        <v>274</v>
      </c>
      <c r="BD2766" s="162">
        <v>0</v>
      </c>
      <c r="BE2766" s="159">
        <v>222.22</v>
      </c>
      <c r="BF2766" s="159">
        <v>222.22</v>
      </c>
      <c r="BG2766" s="159">
        <v>5555.55</v>
      </c>
    </row>
    <row r="2767" ht="28.05" customHeight="1" spans="1:59">
      <c r="A2767" s="149"/>
      <c r="B2767" s="149"/>
      <c r="C2767" s="149"/>
      <c r="D2767" s="149" t="s">
        <v>3726</v>
      </c>
      <c r="E2767" s="340" t="s">
        <v>12457</v>
      </c>
      <c r="F2767" s="149" t="s">
        <v>3726</v>
      </c>
      <c r="G2767" s="149" t="s">
        <v>12458</v>
      </c>
      <c r="H2767" s="149" t="s">
        <v>12455</v>
      </c>
      <c r="I2767" s="149" t="s">
        <v>5574</v>
      </c>
      <c r="J2767" s="149" t="s">
        <v>12459</v>
      </c>
      <c r="K2767" s="149"/>
      <c r="L2767" s="149" t="s">
        <v>262</v>
      </c>
      <c r="M2767" s="149"/>
      <c r="N2767" s="149" t="s">
        <v>263</v>
      </c>
      <c r="O2767" s="149" t="s">
        <v>214</v>
      </c>
      <c r="P2767" s="149" t="s">
        <v>53</v>
      </c>
      <c r="Q2767" s="149"/>
      <c r="R2767" s="149" t="s">
        <v>296</v>
      </c>
      <c r="S2767" s="149" t="s">
        <v>5576</v>
      </c>
      <c r="T2767" s="149" t="s">
        <v>12426</v>
      </c>
      <c r="U2767" s="149" t="s">
        <v>267</v>
      </c>
      <c r="V2767" s="149"/>
      <c r="W2767" s="149"/>
      <c r="X2767" s="149" t="s">
        <v>336</v>
      </c>
      <c r="Y2767" s="149"/>
      <c r="Z2767" s="149"/>
      <c r="AA2767" s="149"/>
      <c r="AB2767" s="149" t="s">
        <v>269</v>
      </c>
      <c r="AC2767" s="149" t="s">
        <v>318</v>
      </c>
      <c r="AD2767" s="149" t="s">
        <v>12426</v>
      </c>
      <c r="AE2767" s="149" t="s">
        <v>271</v>
      </c>
      <c r="AF2767" s="149"/>
      <c r="AG2767" s="149" t="s">
        <v>1098</v>
      </c>
      <c r="AH2767" s="149" t="s">
        <v>273</v>
      </c>
      <c r="AI2767" s="158">
        <v>96</v>
      </c>
      <c r="AJ2767" s="149"/>
      <c r="AK2767" s="159" t="s">
        <v>274</v>
      </c>
      <c r="AL2767" s="159" t="s">
        <v>274</v>
      </c>
      <c r="AM2767" s="149" t="s">
        <v>274</v>
      </c>
      <c r="AN2767" s="160">
        <v>4</v>
      </c>
      <c r="AO2767" s="149"/>
      <c r="AP2767" s="149" t="s">
        <v>274</v>
      </c>
      <c r="AQ2767" s="149" t="s">
        <v>275</v>
      </c>
      <c r="AR2767" s="158">
        <v>1</v>
      </c>
      <c r="AS2767" s="149" t="s">
        <v>275</v>
      </c>
      <c r="AT2767" s="149" t="s">
        <v>276</v>
      </c>
      <c r="AU2767" s="161">
        <v>1</v>
      </c>
      <c r="AV2767" s="159">
        <v>5555.55</v>
      </c>
      <c r="AW2767" s="159">
        <v>222.22</v>
      </c>
      <c r="AX2767" s="149" t="s">
        <v>274</v>
      </c>
      <c r="AY2767" s="162">
        <v>0</v>
      </c>
      <c r="AZ2767" s="162" t="s">
        <v>274</v>
      </c>
      <c r="BA2767" s="162">
        <v>0</v>
      </c>
      <c r="BB2767" s="159">
        <v>5333.33</v>
      </c>
      <c r="BC2767" s="162" t="s">
        <v>274</v>
      </c>
      <c r="BD2767" s="162">
        <v>0</v>
      </c>
      <c r="BE2767" s="159">
        <v>222.22</v>
      </c>
      <c r="BF2767" s="159">
        <v>222.22</v>
      </c>
      <c r="BG2767" s="159">
        <v>5555.55</v>
      </c>
    </row>
    <row r="2768" ht="28.05" customHeight="1" spans="1:59">
      <c r="A2768" s="149"/>
      <c r="B2768" s="149"/>
      <c r="C2768" s="149"/>
      <c r="D2768" s="149" t="s">
        <v>3726</v>
      </c>
      <c r="E2768" s="340" t="s">
        <v>12460</v>
      </c>
      <c r="F2768" s="149" t="s">
        <v>3726</v>
      </c>
      <c r="G2768" s="149" t="s">
        <v>12461</v>
      </c>
      <c r="H2768" s="149" t="s">
        <v>12455</v>
      </c>
      <c r="I2768" s="149" t="s">
        <v>5574</v>
      </c>
      <c r="J2768" s="149" t="s">
        <v>12462</v>
      </c>
      <c r="K2768" s="149"/>
      <c r="L2768" s="149" t="s">
        <v>262</v>
      </c>
      <c r="M2768" s="149"/>
      <c r="N2768" s="149" t="s">
        <v>263</v>
      </c>
      <c r="O2768" s="149" t="s">
        <v>214</v>
      </c>
      <c r="P2768" s="149" t="s">
        <v>53</v>
      </c>
      <c r="Q2768" s="149"/>
      <c r="R2768" s="149" t="s">
        <v>296</v>
      </c>
      <c r="S2768" s="149" t="s">
        <v>5576</v>
      </c>
      <c r="T2768" s="149" t="s">
        <v>12426</v>
      </c>
      <c r="U2768" s="149" t="s">
        <v>267</v>
      </c>
      <c r="V2768" s="149"/>
      <c r="W2768" s="149"/>
      <c r="X2768" s="149" t="s">
        <v>336</v>
      </c>
      <c r="Y2768" s="149"/>
      <c r="Z2768" s="149"/>
      <c r="AA2768" s="149"/>
      <c r="AB2768" s="149" t="s">
        <v>269</v>
      </c>
      <c r="AC2768" s="149" t="s">
        <v>318</v>
      </c>
      <c r="AD2768" s="149" t="s">
        <v>12426</v>
      </c>
      <c r="AE2768" s="149" t="s">
        <v>271</v>
      </c>
      <c r="AF2768" s="149"/>
      <c r="AG2768" s="149" t="s">
        <v>1098</v>
      </c>
      <c r="AH2768" s="149" t="s">
        <v>273</v>
      </c>
      <c r="AI2768" s="158">
        <v>96</v>
      </c>
      <c r="AJ2768" s="149"/>
      <c r="AK2768" s="159" t="s">
        <v>274</v>
      </c>
      <c r="AL2768" s="159" t="s">
        <v>274</v>
      </c>
      <c r="AM2768" s="149" t="s">
        <v>274</v>
      </c>
      <c r="AN2768" s="160">
        <v>4</v>
      </c>
      <c r="AO2768" s="149"/>
      <c r="AP2768" s="149" t="s">
        <v>274</v>
      </c>
      <c r="AQ2768" s="149" t="s">
        <v>275</v>
      </c>
      <c r="AR2768" s="158">
        <v>1</v>
      </c>
      <c r="AS2768" s="149" t="s">
        <v>275</v>
      </c>
      <c r="AT2768" s="149" t="s">
        <v>276</v>
      </c>
      <c r="AU2768" s="161">
        <v>1</v>
      </c>
      <c r="AV2768" s="159">
        <v>5555.55</v>
      </c>
      <c r="AW2768" s="159">
        <v>222.22</v>
      </c>
      <c r="AX2768" s="149" t="s">
        <v>274</v>
      </c>
      <c r="AY2768" s="162">
        <v>0</v>
      </c>
      <c r="AZ2768" s="162" t="s">
        <v>274</v>
      </c>
      <c r="BA2768" s="162">
        <v>0</v>
      </c>
      <c r="BB2768" s="159">
        <v>5333.33</v>
      </c>
      <c r="BC2768" s="162" t="s">
        <v>274</v>
      </c>
      <c r="BD2768" s="162">
        <v>0</v>
      </c>
      <c r="BE2768" s="159">
        <v>222.22</v>
      </c>
      <c r="BF2768" s="159">
        <v>222.22</v>
      </c>
      <c r="BG2768" s="159">
        <v>5555.55</v>
      </c>
    </row>
    <row r="2769" ht="28.05" customHeight="1" spans="1:59">
      <c r="A2769" s="149"/>
      <c r="B2769" s="149"/>
      <c r="C2769" s="149"/>
      <c r="D2769" s="149" t="s">
        <v>3726</v>
      </c>
      <c r="E2769" s="340" t="s">
        <v>12463</v>
      </c>
      <c r="F2769" s="149" t="s">
        <v>3726</v>
      </c>
      <c r="G2769" s="149" t="s">
        <v>12464</v>
      </c>
      <c r="H2769" s="149" t="s">
        <v>12424</v>
      </c>
      <c r="I2769" s="149" t="s">
        <v>7132</v>
      </c>
      <c r="J2769" s="149" t="s">
        <v>12465</v>
      </c>
      <c r="K2769" s="149"/>
      <c r="L2769" s="149" t="s">
        <v>262</v>
      </c>
      <c r="M2769" s="149"/>
      <c r="N2769" s="149" t="s">
        <v>263</v>
      </c>
      <c r="O2769" s="149" t="s">
        <v>214</v>
      </c>
      <c r="P2769" s="149" t="s">
        <v>53</v>
      </c>
      <c r="Q2769" s="149"/>
      <c r="R2769" s="149" t="s">
        <v>296</v>
      </c>
      <c r="S2769" s="149" t="s">
        <v>5649</v>
      </c>
      <c r="T2769" s="149" t="s">
        <v>12426</v>
      </c>
      <c r="U2769" s="149" t="s">
        <v>267</v>
      </c>
      <c r="V2769" s="149"/>
      <c r="W2769" s="149"/>
      <c r="X2769" s="149" t="s">
        <v>336</v>
      </c>
      <c r="Y2769" s="149"/>
      <c r="Z2769" s="149"/>
      <c r="AA2769" s="149"/>
      <c r="AB2769" s="149" t="s">
        <v>269</v>
      </c>
      <c r="AC2769" s="149" t="s">
        <v>318</v>
      </c>
      <c r="AD2769" s="149" t="s">
        <v>12426</v>
      </c>
      <c r="AE2769" s="149" t="s">
        <v>271</v>
      </c>
      <c r="AF2769" s="149"/>
      <c r="AG2769" s="149" t="s">
        <v>1098</v>
      </c>
      <c r="AH2769" s="149" t="s">
        <v>273</v>
      </c>
      <c r="AI2769" s="158">
        <v>96</v>
      </c>
      <c r="AJ2769" s="149"/>
      <c r="AK2769" s="159" t="s">
        <v>274</v>
      </c>
      <c r="AL2769" s="159" t="s">
        <v>274</v>
      </c>
      <c r="AM2769" s="149" t="s">
        <v>274</v>
      </c>
      <c r="AN2769" s="160">
        <v>4</v>
      </c>
      <c r="AO2769" s="149"/>
      <c r="AP2769" s="149" t="s">
        <v>274</v>
      </c>
      <c r="AQ2769" s="149" t="s">
        <v>275</v>
      </c>
      <c r="AR2769" s="158">
        <v>1</v>
      </c>
      <c r="AS2769" s="149" t="s">
        <v>275</v>
      </c>
      <c r="AT2769" s="149" t="s">
        <v>276</v>
      </c>
      <c r="AU2769" s="161">
        <v>1</v>
      </c>
      <c r="AV2769" s="159">
        <v>2649.58</v>
      </c>
      <c r="AW2769" s="159">
        <v>105.98</v>
      </c>
      <c r="AX2769" s="149" t="s">
        <v>274</v>
      </c>
      <c r="AY2769" s="162">
        <v>0</v>
      </c>
      <c r="AZ2769" s="162" t="s">
        <v>274</v>
      </c>
      <c r="BA2769" s="162">
        <v>0</v>
      </c>
      <c r="BB2769" s="159">
        <v>2543.6</v>
      </c>
      <c r="BC2769" s="162" t="s">
        <v>274</v>
      </c>
      <c r="BD2769" s="162">
        <v>0</v>
      </c>
      <c r="BE2769" s="159">
        <v>105.98</v>
      </c>
      <c r="BF2769" s="159">
        <v>105.98</v>
      </c>
      <c r="BG2769" s="159">
        <v>2649.58</v>
      </c>
    </row>
    <row r="2770" ht="28.05" customHeight="1" spans="1:59">
      <c r="A2770" s="149"/>
      <c r="B2770" s="149"/>
      <c r="C2770" s="149"/>
      <c r="D2770" s="149" t="s">
        <v>3726</v>
      </c>
      <c r="E2770" s="340" t="s">
        <v>12466</v>
      </c>
      <c r="F2770" s="149" t="s">
        <v>3726</v>
      </c>
      <c r="G2770" s="149" t="s">
        <v>12467</v>
      </c>
      <c r="H2770" s="149" t="s">
        <v>12455</v>
      </c>
      <c r="I2770" s="149" t="s">
        <v>5574</v>
      </c>
      <c r="J2770" s="149" t="s">
        <v>12468</v>
      </c>
      <c r="K2770" s="149"/>
      <c r="L2770" s="149" t="s">
        <v>262</v>
      </c>
      <c r="M2770" s="149"/>
      <c r="N2770" s="149" t="s">
        <v>263</v>
      </c>
      <c r="O2770" s="149" t="s">
        <v>214</v>
      </c>
      <c r="P2770" s="149" t="s">
        <v>53</v>
      </c>
      <c r="Q2770" s="149"/>
      <c r="R2770" s="149" t="s">
        <v>296</v>
      </c>
      <c r="S2770" s="149" t="s">
        <v>5576</v>
      </c>
      <c r="T2770" s="149" t="s">
        <v>12426</v>
      </c>
      <c r="U2770" s="149" t="s">
        <v>267</v>
      </c>
      <c r="V2770" s="149"/>
      <c r="W2770" s="149"/>
      <c r="X2770" s="149" t="s">
        <v>336</v>
      </c>
      <c r="Y2770" s="149"/>
      <c r="Z2770" s="149"/>
      <c r="AA2770" s="149"/>
      <c r="AB2770" s="149" t="s">
        <v>269</v>
      </c>
      <c r="AC2770" s="149" t="s">
        <v>318</v>
      </c>
      <c r="AD2770" s="149" t="s">
        <v>12426</v>
      </c>
      <c r="AE2770" s="149" t="s">
        <v>271</v>
      </c>
      <c r="AF2770" s="149"/>
      <c r="AG2770" s="149" t="s">
        <v>1098</v>
      </c>
      <c r="AH2770" s="149" t="s">
        <v>273</v>
      </c>
      <c r="AI2770" s="158">
        <v>96</v>
      </c>
      <c r="AJ2770" s="149"/>
      <c r="AK2770" s="159" t="s">
        <v>274</v>
      </c>
      <c r="AL2770" s="159" t="s">
        <v>274</v>
      </c>
      <c r="AM2770" s="149" t="s">
        <v>274</v>
      </c>
      <c r="AN2770" s="160">
        <v>4</v>
      </c>
      <c r="AO2770" s="149"/>
      <c r="AP2770" s="149" t="s">
        <v>274</v>
      </c>
      <c r="AQ2770" s="149" t="s">
        <v>275</v>
      </c>
      <c r="AR2770" s="158">
        <v>1</v>
      </c>
      <c r="AS2770" s="149" t="s">
        <v>275</v>
      </c>
      <c r="AT2770" s="149" t="s">
        <v>276</v>
      </c>
      <c r="AU2770" s="161">
        <v>1</v>
      </c>
      <c r="AV2770" s="159">
        <v>5555.55</v>
      </c>
      <c r="AW2770" s="159">
        <v>222.22</v>
      </c>
      <c r="AX2770" s="149" t="s">
        <v>274</v>
      </c>
      <c r="AY2770" s="162">
        <v>0</v>
      </c>
      <c r="AZ2770" s="162" t="s">
        <v>274</v>
      </c>
      <c r="BA2770" s="162">
        <v>0</v>
      </c>
      <c r="BB2770" s="159">
        <v>5333.33</v>
      </c>
      <c r="BC2770" s="162" t="s">
        <v>274</v>
      </c>
      <c r="BD2770" s="162">
        <v>0</v>
      </c>
      <c r="BE2770" s="159">
        <v>222.22</v>
      </c>
      <c r="BF2770" s="159">
        <v>222.22</v>
      </c>
      <c r="BG2770" s="159">
        <v>5555.55</v>
      </c>
    </row>
    <row r="2771" ht="28.05" customHeight="1" spans="1:59">
      <c r="A2771" s="149"/>
      <c r="B2771" s="149"/>
      <c r="C2771" s="149"/>
      <c r="D2771" s="149" t="s">
        <v>3726</v>
      </c>
      <c r="E2771" s="340" t="s">
        <v>12469</v>
      </c>
      <c r="F2771" s="149" t="s">
        <v>3726</v>
      </c>
      <c r="G2771" s="149" t="s">
        <v>12470</v>
      </c>
      <c r="H2771" s="149" t="s">
        <v>12455</v>
      </c>
      <c r="I2771" s="149" t="s">
        <v>5574</v>
      </c>
      <c r="J2771" s="149" t="s">
        <v>12471</v>
      </c>
      <c r="K2771" s="149"/>
      <c r="L2771" s="149" t="s">
        <v>262</v>
      </c>
      <c r="M2771" s="149"/>
      <c r="N2771" s="149" t="s">
        <v>263</v>
      </c>
      <c r="O2771" s="149" t="s">
        <v>214</v>
      </c>
      <c r="P2771" s="149" t="s">
        <v>53</v>
      </c>
      <c r="Q2771" s="149"/>
      <c r="R2771" s="149" t="s">
        <v>296</v>
      </c>
      <c r="S2771" s="149" t="s">
        <v>5576</v>
      </c>
      <c r="T2771" s="149" t="s">
        <v>12426</v>
      </c>
      <c r="U2771" s="149" t="s">
        <v>267</v>
      </c>
      <c r="V2771" s="149"/>
      <c r="W2771" s="149"/>
      <c r="X2771" s="149" t="s">
        <v>336</v>
      </c>
      <c r="Y2771" s="149"/>
      <c r="Z2771" s="149"/>
      <c r="AA2771" s="149"/>
      <c r="AB2771" s="149" t="s">
        <v>269</v>
      </c>
      <c r="AC2771" s="149" t="s">
        <v>318</v>
      </c>
      <c r="AD2771" s="149" t="s">
        <v>12426</v>
      </c>
      <c r="AE2771" s="149" t="s">
        <v>271</v>
      </c>
      <c r="AF2771" s="149"/>
      <c r="AG2771" s="149" t="s">
        <v>1098</v>
      </c>
      <c r="AH2771" s="149" t="s">
        <v>273</v>
      </c>
      <c r="AI2771" s="158">
        <v>96</v>
      </c>
      <c r="AJ2771" s="149"/>
      <c r="AK2771" s="159" t="s">
        <v>274</v>
      </c>
      <c r="AL2771" s="159" t="s">
        <v>274</v>
      </c>
      <c r="AM2771" s="149" t="s">
        <v>274</v>
      </c>
      <c r="AN2771" s="160">
        <v>4</v>
      </c>
      <c r="AO2771" s="149"/>
      <c r="AP2771" s="149" t="s">
        <v>274</v>
      </c>
      <c r="AQ2771" s="149" t="s">
        <v>275</v>
      </c>
      <c r="AR2771" s="158">
        <v>1</v>
      </c>
      <c r="AS2771" s="149" t="s">
        <v>275</v>
      </c>
      <c r="AT2771" s="149" t="s">
        <v>276</v>
      </c>
      <c r="AU2771" s="161">
        <v>1</v>
      </c>
      <c r="AV2771" s="159">
        <v>5555.55</v>
      </c>
      <c r="AW2771" s="159">
        <v>222.22</v>
      </c>
      <c r="AX2771" s="149" t="s">
        <v>274</v>
      </c>
      <c r="AY2771" s="162">
        <v>0</v>
      </c>
      <c r="AZ2771" s="162" t="s">
        <v>274</v>
      </c>
      <c r="BA2771" s="162">
        <v>0</v>
      </c>
      <c r="BB2771" s="159">
        <v>5333.33</v>
      </c>
      <c r="BC2771" s="162" t="s">
        <v>274</v>
      </c>
      <c r="BD2771" s="162">
        <v>0</v>
      </c>
      <c r="BE2771" s="159">
        <v>222.22</v>
      </c>
      <c r="BF2771" s="159">
        <v>222.22</v>
      </c>
      <c r="BG2771" s="159">
        <v>5555.55</v>
      </c>
    </row>
    <row r="2772" ht="28.05" customHeight="1" spans="1:59">
      <c r="A2772" s="149"/>
      <c r="B2772" s="149"/>
      <c r="C2772" s="149"/>
      <c r="D2772" s="149" t="s">
        <v>3726</v>
      </c>
      <c r="E2772" s="340" t="s">
        <v>12472</v>
      </c>
      <c r="F2772" s="149" t="s">
        <v>3726</v>
      </c>
      <c r="G2772" s="149" t="s">
        <v>12473</v>
      </c>
      <c r="H2772" s="149" t="s">
        <v>12455</v>
      </c>
      <c r="I2772" s="149" t="s">
        <v>5574</v>
      </c>
      <c r="J2772" s="149" t="s">
        <v>12474</v>
      </c>
      <c r="K2772" s="149"/>
      <c r="L2772" s="149" t="s">
        <v>262</v>
      </c>
      <c r="M2772" s="149"/>
      <c r="N2772" s="149" t="s">
        <v>263</v>
      </c>
      <c r="O2772" s="149" t="s">
        <v>214</v>
      </c>
      <c r="P2772" s="149" t="s">
        <v>53</v>
      </c>
      <c r="Q2772" s="149"/>
      <c r="R2772" s="149" t="s">
        <v>296</v>
      </c>
      <c r="S2772" s="149" t="s">
        <v>5576</v>
      </c>
      <c r="T2772" s="149" t="s">
        <v>12426</v>
      </c>
      <c r="U2772" s="149" t="s">
        <v>267</v>
      </c>
      <c r="V2772" s="149"/>
      <c r="W2772" s="149"/>
      <c r="X2772" s="149" t="s">
        <v>336</v>
      </c>
      <c r="Y2772" s="149"/>
      <c r="Z2772" s="149"/>
      <c r="AA2772" s="149"/>
      <c r="AB2772" s="149" t="s">
        <v>269</v>
      </c>
      <c r="AC2772" s="149" t="s">
        <v>318</v>
      </c>
      <c r="AD2772" s="149" t="s">
        <v>12426</v>
      </c>
      <c r="AE2772" s="149" t="s">
        <v>271</v>
      </c>
      <c r="AF2772" s="149"/>
      <c r="AG2772" s="149" t="s">
        <v>1098</v>
      </c>
      <c r="AH2772" s="149" t="s">
        <v>273</v>
      </c>
      <c r="AI2772" s="158">
        <v>96</v>
      </c>
      <c r="AJ2772" s="149"/>
      <c r="AK2772" s="159" t="s">
        <v>274</v>
      </c>
      <c r="AL2772" s="159" t="s">
        <v>274</v>
      </c>
      <c r="AM2772" s="149" t="s">
        <v>274</v>
      </c>
      <c r="AN2772" s="160">
        <v>4</v>
      </c>
      <c r="AO2772" s="149"/>
      <c r="AP2772" s="149" t="s">
        <v>274</v>
      </c>
      <c r="AQ2772" s="149" t="s">
        <v>275</v>
      </c>
      <c r="AR2772" s="158">
        <v>1</v>
      </c>
      <c r="AS2772" s="149" t="s">
        <v>275</v>
      </c>
      <c r="AT2772" s="149" t="s">
        <v>276</v>
      </c>
      <c r="AU2772" s="161">
        <v>1</v>
      </c>
      <c r="AV2772" s="159">
        <v>5555.56</v>
      </c>
      <c r="AW2772" s="159">
        <v>222.22</v>
      </c>
      <c r="AX2772" s="149" t="s">
        <v>274</v>
      </c>
      <c r="AY2772" s="162">
        <v>0</v>
      </c>
      <c r="AZ2772" s="162" t="s">
        <v>274</v>
      </c>
      <c r="BA2772" s="162">
        <v>0</v>
      </c>
      <c r="BB2772" s="159">
        <v>5333.34</v>
      </c>
      <c r="BC2772" s="162" t="s">
        <v>274</v>
      </c>
      <c r="BD2772" s="162">
        <v>0</v>
      </c>
      <c r="BE2772" s="159">
        <v>222.22</v>
      </c>
      <c r="BF2772" s="159">
        <v>222.22</v>
      </c>
      <c r="BG2772" s="159">
        <v>5555.56</v>
      </c>
    </row>
    <row r="2773" ht="28.05" customHeight="1" spans="1:59">
      <c r="A2773" s="149"/>
      <c r="B2773" s="149"/>
      <c r="C2773" s="149"/>
      <c r="D2773" s="149" t="s">
        <v>3726</v>
      </c>
      <c r="E2773" s="340" t="s">
        <v>12475</v>
      </c>
      <c r="F2773" s="149" t="s">
        <v>3726</v>
      </c>
      <c r="G2773" s="149" t="s">
        <v>12476</v>
      </c>
      <c r="H2773" s="149" t="s">
        <v>12455</v>
      </c>
      <c r="I2773" s="149" t="s">
        <v>5574</v>
      </c>
      <c r="J2773" s="149" t="s">
        <v>12477</v>
      </c>
      <c r="K2773" s="149"/>
      <c r="L2773" s="149" t="s">
        <v>262</v>
      </c>
      <c r="M2773" s="149"/>
      <c r="N2773" s="149" t="s">
        <v>263</v>
      </c>
      <c r="O2773" s="149" t="s">
        <v>214</v>
      </c>
      <c r="P2773" s="149" t="s">
        <v>53</v>
      </c>
      <c r="Q2773" s="149"/>
      <c r="R2773" s="149" t="s">
        <v>296</v>
      </c>
      <c r="S2773" s="149" t="s">
        <v>5576</v>
      </c>
      <c r="T2773" s="149" t="s">
        <v>12426</v>
      </c>
      <c r="U2773" s="149" t="s">
        <v>267</v>
      </c>
      <c r="V2773" s="149"/>
      <c r="W2773" s="149"/>
      <c r="X2773" s="149" t="s">
        <v>336</v>
      </c>
      <c r="Y2773" s="149"/>
      <c r="Z2773" s="149"/>
      <c r="AA2773" s="149"/>
      <c r="AB2773" s="149" t="s">
        <v>269</v>
      </c>
      <c r="AC2773" s="149" t="s">
        <v>318</v>
      </c>
      <c r="AD2773" s="149" t="s">
        <v>12426</v>
      </c>
      <c r="AE2773" s="149" t="s">
        <v>271</v>
      </c>
      <c r="AF2773" s="149"/>
      <c r="AG2773" s="149" t="s">
        <v>1098</v>
      </c>
      <c r="AH2773" s="149" t="s">
        <v>273</v>
      </c>
      <c r="AI2773" s="158">
        <v>96</v>
      </c>
      <c r="AJ2773" s="149"/>
      <c r="AK2773" s="159" t="s">
        <v>274</v>
      </c>
      <c r="AL2773" s="159" t="s">
        <v>274</v>
      </c>
      <c r="AM2773" s="149" t="s">
        <v>274</v>
      </c>
      <c r="AN2773" s="160">
        <v>4</v>
      </c>
      <c r="AO2773" s="149"/>
      <c r="AP2773" s="149" t="s">
        <v>274</v>
      </c>
      <c r="AQ2773" s="149" t="s">
        <v>275</v>
      </c>
      <c r="AR2773" s="158">
        <v>1</v>
      </c>
      <c r="AS2773" s="149" t="s">
        <v>275</v>
      </c>
      <c r="AT2773" s="149" t="s">
        <v>276</v>
      </c>
      <c r="AU2773" s="161">
        <v>1</v>
      </c>
      <c r="AV2773" s="159">
        <v>5555.56</v>
      </c>
      <c r="AW2773" s="159">
        <v>222.22</v>
      </c>
      <c r="AX2773" s="149" t="s">
        <v>274</v>
      </c>
      <c r="AY2773" s="162">
        <v>0</v>
      </c>
      <c r="AZ2773" s="162" t="s">
        <v>274</v>
      </c>
      <c r="BA2773" s="162">
        <v>0</v>
      </c>
      <c r="BB2773" s="159">
        <v>5333.34</v>
      </c>
      <c r="BC2773" s="162" t="s">
        <v>274</v>
      </c>
      <c r="BD2773" s="162">
        <v>0</v>
      </c>
      <c r="BE2773" s="159">
        <v>222.22</v>
      </c>
      <c r="BF2773" s="159">
        <v>222.22</v>
      </c>
      <c r="BG2773" s="159">
        <v>5555.56</v>
      </c>
    </row>
    <row r="2774" ht="28.05" customHeight="1" spans="1:59">
      <c r="A2774" s="149"/>
      <c r="B2774" s="149"/>
      <c r="C2774" s="149"/>
      <c r="D2774" s="149" t="s">
        <v>3726</v>
      </c>
      <c r="E2774" s="340" t="s">
        <v>12478</v>
      </c>
      <c r="F2774" s="149" t="s">
        <v>3726</v>
      </c>
      <c r="G2774" s="149" t="s">
        <v>12479</v>
      </c>
      <c r="H2774" s="149" t="s">
        <v>12455</v>
      </c>
      <c r="I2774" s="149" t="s">
        <v>5574</v>
      </c>
      <c r="J2774" s="149" t="s">
        <v>12480</v>
      </c>
      <c r="K2774" s="149"/>
      <c r="L2774" s="149" t="s">
        <v>262</v>
      </c>
      <c r="M2774" s="149"/>
      <c r="N2774" s="149" t="s">
        <v>263</v>
      </c>
      <c r="O2774" s="149" t="s">
        <v>214</v>
      </c>
      <c r="P2774" s="149" t="s">
        <v>53</v>
      </c>
      <c r="Q2774" s="149"/>
      <c r="R2774" s="149" t="s">
        <v>296</v>
      </c>
      <c r="S2774" s="149" t="s">
        <v>5576</v>
      </c>
      <c r="T2774" s="149" t="s">
        <v>12426</v>
      </c>
      <c r="U2774" s="149" t="s">
        <v>267</v>
      </c>
      <c r="V2774" s="149"/>
      <c r="W2774" s="149"/>
      <c r="X2774" s="149" t="s">
        <v>336</v>
      </c>
      <c r="Y2774" s="149"/>
      <c r="Z2774" s="149"/>
      <c r="AA2774" s="149"/>
      <c r="AB2774" s="149" t="s">
        <v>269</v>
      </c>
      <c r="AC2774" s="149" t="s">
        <v>318</v>
      </c>
      <c r="AD2774" s="149" t="s">
        <v>12426</v>
      </c>
      <c r="AE2774" s="149" t="s">
        <v>271</v>
      </c>
      <c r="AF2774" s="149"/>
      <c r="AG2774" s="149" t="s">
        <v>1098</v>
      </c>
      <c r="AH2774" s="149" t="s">
        <v>273</v>
      </c>
      <c r="AI2774" s="158">
        <v>96</v>
      </c>
      <c r="AJ2774" s="149"/>
      <c r="AK2774" s="159" t="s">
        <v>274</v>
      </c>
      <c r="AL2774" s="159" t="s">
        <v>274</v>
      </c>
      <c r="AM2774" s="149" t="s">
        <v>274</v>
      </c>
      <c r="AN2774" s="160">
        <v>4</v>
      </c>
      <c r="AO2774" s="149"/>
      <c r="AP2774" s="149" t="s">
        <v>274</v>
      </c>
      <c r="AQ2774" s="149" t="s">
        <v>275</v>
      </c>
      <c r="AR2774" s="158">
        <v>1</v>
      </c>
      <c r="AS2774" s="149" t="s">
        <v>275</v>
      </c>
      <c r="AT2774" s="149" t="s">
        <v>276</v>
      </c>
      <c r="AU2774" s="161">
        <v>1</v>
      </c>
      <c r="AV2774" s="159">
        <v>5555.56</v>
      </c>
      <c r="AW2774" s="159">
        <v>222.22</v>
      </c>
      <c r="AX2774" s="149" t="s">
        <v>274</v>
      </c>
      <c r="AY2774" s="162">
        <v>0</v>
      </c>
      <c r="AZ2774" s="162" t="s">
        <v>274</v>
      </c>
      <c r="BA2774" s="162">
        <v>0</v>
      </c>
      <c r="BB2774" s="159">
        <v>5333.34</v>
      </c>
      <c r="BC2774" s="162" t="s">
        <v>274</v>
      </c>
      <c r="BD2774" s="162">
        <v>0</v>
      </c>
      <c r="BE2774" s="159">
        <v>222.22</v>
      </c>
      <c r="BF2774" s="159">
        <v>222.22</v>
      </c>
      <c r="BG2774" s="159">
        <v>5555.56</v>
      </c>
    </row>
    <row r="2775" ht="28.05" customHeight="1" spans="1:59">
      <c r="A2775" s="149"/>
      <c r="B2775" s="149"/>
      <c r="C2775" s="149"/>
      <c r="D2775" s="149" t="s">
        <v>3726</v>
      </c>
      <c r="E2775" s="340" t="s">
        <v>12481</v>
      </c>
      <c r="F2775" s="149" t="s">
        <v>3726</v>
      </c>
      <c r="G2775" s="149" t="s">
        <v>12482</v>
      </c>
      <c r="H2775" s="149" t="s">
        <v>12455</v>
      </c>
      <c r="I2775" s="149" t="s">
        <v>5574</v>
      </c>
      <c r="J2775" s="149" t="s">
        <v>12483</v>
      </c>
      <c r="K2775" s="149"/>
      <c r="L2775" s="149" t="s">
        <v>262</v>
      </c>
      <c r="M2775" s="149"/>
      <c r="N2775" s="149" t="s">
        <v>263</v>
      </c>
      <c r="O2775" s="149" t="s">
        <v>214</v>
      </c>
      <c r="P2775" s="149" t="s">
        <v>53</v>
      </c>
      <c r="Q2775" s="149"/>
      <c r="R2775" s="149" t="s">
        <v>296</v>
      </c>
      <c r="S2775" s="149" t="s">
        <v>5576</v>
      </c>
      <c r="T2775" s="149" t="s">
        <v>12426</v>
      </c>
      <c r="U2775" s="149" t="s">
        <v>267</v>
      </c>
      <c r="V2775" s="149"/>
      <c r="W2775" s="149"/>
      <c r="X2775" s="149" t="s">
        <v>336</v>
      </c>
      <c r="Y2775" s="149"/>
      <c r="Z2775" s="149"/>
      <c r="AA2775" s="149"/>
      <c r="AB2775" s="149" t="s">
        <v>269</v>
      </c>
      <c r="AC2775" s="149" t="s">
        <v>318</v>
      </c>
      <c r="AD2775" s="149" t="s">
        <v>12426</v>
      </c>
      <c r="AE2775" s="149" t="s">
        <v>271</v>
      </c>
      <c r="AF2775" s="149"/>
      <c r="AG2775" s="149" t="s">
        <v>1098</v>
      </c>
      <c r="AH2775" s="149" t="s">
        <v>273</v>
      </c>
      <c r="AI2775" s="158">
        <v>96</v>
      </c>
      <c r="AJ2775" s="149"/>
      <c r="AK2775" s="159" t="s">
        <v>274</v>
      </c>
      <c r="AL2775" s="159" t="s">
        <v>274</v>
      </c>
      <c r="AM2775" s="149" t="s">
        <v>274</v>
      </c>
      <c r="AN2775" s="160">
        <v>4</v>
      </c>
      <c r="AO2775" s="149"/>
      <c r="AP2775" s="149" t="s">
        <v>274</v>
      </c>
      <c r="AQ2775" s="149" t="s">
        <v>275</v>
      </c>
      <c r="AR2775" s="158">
        <v>1</v>
      </c>
      <c r="AS2775" s="149" t="s">
        <v>275</v>
      </c>
      <c r="AT2775" s="149" t="s">
        <v>276</v>
      </c>
      <c r="AU2775" s="161">
        <v>1</v>
      </c>
      <c r="AV2775" s="159">
        <v>5555.56</v>
      </c>
      <c r="AW2775" s="159">
        <v>222.22</v>
      </c>
      <c r="AX2775" s="149" t="s">
        <v>274</v>
      </c>
      <c r="AY2775" s="162">
        <v>0</v>
      </c>
      <c r="AZ2775" s="162" t="s">
        <v>274</v>
      </c>
      <c r="BA2775" s="162">
        <v>0</v>
      </c>
      <c r="BB2775" s="159">
        <v>5333.34</v>
      </c>
      <c r="BC2775" s="162" t="s">
        <v>274</v>
      </c>
      <c r="BD2775" s="162">
        <v>0</v>
      </c>
      <c r="BE2775" s="159">
        <v>222.22</v>
      </c>
      <c r="BF2775" s="159">
        <v>222.22</v>
      </c>
      <c r="BG2775" s="159">
        <v>5555.56</v>
      </c>
    </row>
    <row r="2776" ht="28.05" customHeight="1" spans="1:59">
      <c r="A2776" s="149"/>
      <c r="B2776" s="149"/>
      <c r="C2776" s="149"/>
      <c r="D2776" s="149" t="s">
        <v>3726</v>
      </c>
      <c r="E2776" s="340" t="s">
        <v>12484</v>
      </c>
      <c r="F2776" s="149" t="s">
        <v>3726</v>
      </c>
      <c r="G2776" s="149" t="s">
        <v>12485</v>
      </c>
      <c r="H2776" s="149" t="s">
        <v>12438</v>
      </c>
      <c r="I2776" s="149" t="s">
        <v>12486</v>
      </c>
      <c r="J2776" s="149" t="s">
        <v>12487</v>
      </c>
      <c r="K2776" s="149"/>
      <c r="L2776" s="149" t="s">
        <v>287</v>
      </c>
      <c r="M2776" s="149"/>
      <c r="N2776" s="149" t="s">
        <v>263</v>
      </c>
      <c r="O2776" s="149" t="s">
        <v>214</v>
      </c>
      <c r="P2776" s="149" t="s">
        <v>53</v>
      </c>
      <c r="Q2776" s="149"/>
      <c r="R2776" s="149" t="s">
        <v>3952</v>
      </c>
      <c r="S2776" s="149" t="s">
        <v>4131</v>
      </c>
      <c r="T2776" s="149" t="s">
        <v>3699</v>
      </c>
      <c r="U2776" s="149" t="s">
        <v>267</v>
      </c>
      <c r="V2776" s="149"/>
      <c r="W2776" s="149"/>
      <c r="X2776" s="149" t="s">
        <v>336</v>
      </c>
      <c r="Y2776" s="149"/>
      <c r="Z2776" s="149"/>
      <c r="AA2776" s="149"/>
      <c r="AB2776" s="149" t="s">
        <v>269</v>
      </c>
      <c r="AC2776" s="149" t="s">
        <v>270</v>
      </c>
      <c r="AD2776" s="149" t="s">
        <v>3699</v>
      </c>
      <c r="AE2776" s="149" t="s">
        <v>271</v>
      </c>
      <c r="AF2776" s="149"/>
      <c r="AG2776" s="149" t="s">
        <v>1098</v>
      </c>
      <c r="AH2776" s="149" t="s">
        <v>273</v>
      </c>
      <c r="AI2776" s="158">
        <v>67</v>
      </c>
      <c r="AJ2776" s="149"/>
      <c r="AK2776" s="159" t="s">
        <v>274</v>
      </c>
      <c r="AL2776" s="159" t="s">
        <v>274</v>
      </c>
      <c r="AM2776" s="149" t="s">
        <v>274</v>
      </c>
      <c r="AN2776" s="160">
        <v>4</v>
      </c>
      <c r="AO2776" s="149"/>
      <c r="AP2776" s="149" t="s">
        <v>274</v>
      </c>
      <c r="AQ2776" s="149" t="s">
        <v>275</v>
      </c>
      <c r="AR2776" s="158">
        <v>1</v>
      </c>
      <c r="AS2776" s="149" t="s">
        <v>275</v>
      </c>
      <c r="AT2776" s="149" t="s">
        <v>276</v>
      </c>
      <c r="AU2776" s="161">
        <v>1</v>
      </c>
      <c r="AV2776" s="159">
        <v>14224.14</v>
      </c>
      <c r="AW2776" s="159">
        <v>568.97</v>
      </c>
      <c r="AX2776" s="149" t="s">
        <v>274</v>
      </c>
      <c r="AY2776" s="159">
        <v>146.55</v>
      </c>
      <c r="AZ2776" s="159">
        <v>146.55</v>
      </c>
      <c r="BA2776" s="159">
        <v>586.2</v>
      </c>
      <c r="BB2776" s="159">
        <v>9405.08</v>
      </c>
      <c r="BC2776" s="162" t="s">
        <v>274</v>
      </c>
      <c r="BD2776" s="162">
        <v>0</v>
      </c>
      <c r="BE2776" s="159">
        <v>4819.06</v>
      </c>
      <c r="BF2776" s="159">
        <v>4819.06</v>
      </c>
      <c r="BG2776" s="159">
        <v>14224.14</v>
      </c>
    </row>
    <row r="2777" ht="28.05" customHeight="1" spans="1:59">
      <c r="A2777" s="149"/>
      <c r="B2777" s="149"/>
      <c r="C2777" s="149"/>
      <c r="D2777" s="149" t="s">
        <v>3726</v>
      </c>
      <c r="E2777" s="340" t="s">
        <v>12488</v>
      </c>
      <c r="F2777" s="149" t="s">
        <v>3726</v>
      </c>
      <c r="G2777" s="149" t="s">
        <v>12489</v>
      </c>
      <c r="H2777" s="149" t="s">
        <v>1207</v>
      </c>
      <c r="I2777" s="149" t="s">
        <v>1088</v>
      </c>
      <c r="J2777" s="149" t="s">
        <v>12490</v>
      </c>
      <c r="K2777" s="149"/>
      <c r="L2777" s="149" t="s">
        <v>262</v>
      </c>
      <c r="M2777" s="149"/>
      <c r="N2777" s="149" t="s">
        <v>263</v>
      </c>
      <c r="O2777" s="149" t="s">
        <v>214</v>
      </c>
      <c r="P2777" s="149" t="s">
        <v>53</v>
      </c>
      <c r="Q2777" s="149"/>
      <c r="R2777" s="149" t="s">
        <v>3952</v>
      </c>
      <c r="S2777" s="149" t="s">
        <v>863</v>
      </c>
      <c r="T2777" s="149" t="s">
        <v>1062</v>
      </c>
      <c r="U2777" s="149" t="s">
        <v>267</v>
      </c>
      <c r="V2777" s="149"/>
      <c r="W2777" s="149"/>
      <c r="X2777" s="149" t="s">
        <v>336</v>
      </c>
      <c r="Y2777" s="149"/>
      <c r="Z2777" s="149"/>
      <c r="AA2777" s="149"/>
      <c r="AB2777" s="149" t="s">
        <v>269</v>
      </c>
      <c r="AC2777" s="149" t="s">
        <v>270</v>
      </c>
      <c r="AD2777" s="149" t="s">
        <v>1062</v>
      </c>
      <c r="AE2777" s="149" t="s">
        <v>271</v>
      </c>
      <c r="AF2777" s="149"/>
      <c r="AG2777" s="149" t="s">
        <v>1098</v>
      </c>
      <c r="AH2777" s="149" t="s">
        <v>273</v>
      </c>
      <c r="AI2777" s="158">
        <v>77</v>
      </c>
      <c r="AJ2777" s="149"/>
      <c r="AK2777" s="159" t="s">
        <v>274</v>
      </c>
      <c r="AL2777" s="159" t="s">
        <v>274</v>
      </c>
      <c r="AM2777" s="149" t="s">
        <v>274</v>
      </c>
      <c r="AN2777" s="160">
        <v>4</v>
      </c>
      <c r="AO2777" s="149"/>
      <c r="AP2777" s="149" t="s">
        <v>274</v>
      </c>
      <c r="AQ2777" s="149" t="s">
        <v>275</v>
      </c>
      <c r="AR2777" s="158">
        <v>1</v>
      </c>
      <c r="AS2777" s="149" t="s">
        <v>275</v>
      </c>
      <c r="AT2777" s="149" t="s">
        <v>276</v>
      </c>
      <c r="AU2777" s="161">
        <v>1</v>
      </c>
      <c r="AV2777" s="159">
        <v>10619.47</v>
      </c>
      <c r="AW2777" s="159">
        <v>424.78</v>
      </c>
      <c r="AX2777" s="149" t="s">
        <v>274</v>
      </c>
      <c r="AY2777" s="159">
        <v>110.83</v>
      </c>
      <c r="AZ2777" s="159">
        <v>110.83</v>
      </c>
      <c r="BA2777" s="159">
        <v>443.32</v>
      </c>
      <c r="BB2777" s="159">
        <v>8089</v>
      </c>
      <c r="BC2777" s="162" t="s">
        <v>274</v>
      </c>
      <c r="BD2777" s="162">
        <v>0</v>
      </c>
      <c r="BE2777" s="159">
        <v>2530.47</v>
      </c>
      <c r="BF2777" s="159">
        <v>2530.47</v>
      </c>
      <c r="BG2777" s="159">
        <v>10619.47</v>
      </c>
    </row>
    <row r="2778" ht="28.05" customHeight="1" spans="1:59">
      <c r="A2778" s="149"/>
      <c r="B2778" s="149"/>
      <c r="C2778" s="149"/>
      <c r="D2778" s="149" t="s">
        <v>3726</v>
      </c>
      <c r="E2778" s="340" t="s">
        <v>12491</v>
      </c>
      <c r="F2778" s="149" t="s">
        <v>3726</v>
      </c>
      <c r="G2778" s="149" t="s">
        <v>12492</v>
      </c>
      <c r="H2778" s="149" t="s">
        <v>1207</v>
      </c>
      <c r="I2778" s="149" t="s">
        <v>1088</v>
      </c>
      <c r="J2778" s="149" t="s">
        <v>12493</v>
      </c>
      <c r="K2778" s="149"/>
      <c r="L2778" s="149" t="s">
        <v>262</v>
      </c>
      <c r="M2778" s="149"/>
      <c r="N2778" s="149" t="s">
        <v>263</v>
      </c>
      <c r="O2778" s="149" t="s">
        <v>214</v>
      </c>
      <c r="P2778" s="149" t="s">
        <v>53</v>
      </c>
      <c r="Q2778" s="149"/>
      <c r="R2778" s="149" t="s">
        <v>3921</v>
      </c>
      <c r="S2778" s="149" t="s">
        <v>863</v>
      </c>
      <c r="T2778" s="149" t="s">
        <v>1062</v>
      </c>
      <c r="U2778" s="149" t="s">
        <v>267</v>
      </c>
      <c r="V2778" s="149"/>
      <c r="W2778" s="149"/>
      <c r="X2778" s="149" t="s">
        <v>336</v>
      </c>
      <c r="Y2778" s="149"/>
      <c r="Z2778" s="149"/>
      <c r="AA2778" s="149"/>
      <c r="AB2778" s="149" t="s">
        <v>269</v>
      </c>
      <c r="AC2778" s="149" t="s">
        <v>270</v>
      </c>
      <c r="AD2778" s="149" t="s">
        <v>1062</v>
      </c>
      <c r="AE2778" s="149" t="s">
        <v>271</v>
      </c>
      <c r="AF2778" s="149"/>
      <c r="AG2778" s="149" t="s">
        <v>1098</v>
      </c>
      <c r="AH2778" s="149" t="s">
        <v>273</v>
      </c>
      <c r="AI2778" s="158">
        <v>77</v>
      </c>
      <c r="AJ2778" s="149"/>
      <c r="AK2778" s="159" t="s">
        <v>274</v>
      </c>
      <c r="AL2778" s="159" t="s">
        <v>274</v>
      </c>
      <c r="AM2778" s="149" t="s">
        <v>274</v>
      </c>
      <c r="AN2778" s="160">
        <v>4</v>
      </c>
      <c r="AO2778" s="149"/>
      <c r="AP2778" s="149" t="s">
        <v>274</v>
      </c>
      <c r="AQ2778" s="149" t="s">
        <v>275</v>
      </c>
      <c r="AR2778" s="158">
        <v>1</v>
      </c>
      <c r="AS2778" s="149" t="s">
        <v>275</v>
      </c>
      <c r="AT2778" s="149" t="s">
        <v>276</v>
      </c>
      <c r="AU2778" s="161">
        <v>1</v>
      </c>
      <c r="AV2778" s="159">
        <v>10619.47</v>
      </c>
      <c r="AW2778" s="159">
        <v>424.78</v>
      </c>
      <c r="AX2778" s="149" t="s">
        <v>274</v>
      </c>
      <c r="AY2778" s="159">
        <v>110.83</v>
      </c>
      <c r="AZ2778" s="159">
        <v>110.83</v>
      </c>
      <c r="BA2778" s="159">
        <v>443.32</v>
      </c>
      <c r="BB2778" s="159">
        <v>8089</v>
      </c>
      <c r="BC2778" s="162" t="s">
        <v>274</v>
      </c>
      <c r="BD2778" s="162">
        <v>0</v>
      </c>
      <c r="BE2778" s="159">
        <v>2530.47</v>
      </c>
      <c r="BF2778" s="159">
        <v>2530.47</v>
      </c>
      <c r="BG2778" s="159">
        <v>10619.47</v>
      </c>
    </row>
    <row r="2779" ht="28.05" customHeight="1" spans="1:59">
      <c r="A2779" s="149"/>
      <c r="B2779" s="149"/>
      <c r="C2779" s="149"/>
      <c r="D2779" s="149" t="s">
        <v>3726</v>
      </c>
      <c r="E2779" s="340" t="s">
        <v>12494</v>
      </c>
      <c r="F2779" s="149" t="s">
        <v>3726</v>
      </c>
      <c r="G2779" s="149" t="s">
        <v>12495</v>
      </c>
      <c r="H2779" s="149" t="s">
        <v>12438</v>
      </c>
      <c r="I2779" s="149" t="s">
        <v>12496</v>
      </c>
      <c r="J2779" s="149" t="s">
        <v>12497</v>
      </c>
      <c r="K2779" s="149"/>
      <c r="L2779" s="149" t="s">
        <v>287</v>
      </c>
      <c r="M2779" s="149"/>
      <c r="N2779" s="149" t="s">
        <v>263</v>
      </c>
      <c r="O2779" s="149" t="s">
        <v>214</v>
      </c>
      <c r="P2779" s="149" t="s">
        <v>53</v>
      </c>
      <c r="Q2779" s="149"/>
      <c r="R2779" s="149" t="s">
        <v>3952</v>
      </c>
      <c r="S2779" s="149" t="s">
        <v>4131</v>
      </c>
      <c r="T2779" s="149" t="s">
        <v>3699</v>
      </c>
      <c r="U2779" s="149" t="s">
        <v>267</v>
      </c>
      <c r="V2779" s="149"/>
      <c r="W2779" s="149"/>
      <c r="X2779" s="149" t="s">
        <v>336</v>
      </c>
      <c r="Y2779" s="149"/>
      <c r="Z2779" s="149"/>
      <c r="AA2779" s="149"/>
      <c r="AB2779" s="149" t="s">
        <v>269</v>
      </c>
      <c r="AC2779" s="149" t="s">
        <v>270</v>
      </c>
      <c r="AD2779" s="149" t="s">
        <v>3699</v>
      </c>
      <c r="AE2779" s="149" t="s">
        <v>271</v>
      </c>
      <c r="AF2779" s="149"/>
      <c r="AG2779" s="149" t="s">
        <v>1098</v>
      </c>
      <c r="AH2779" s="149" t="s">
        <v>273</v>
      </c>
      <c r="AI2779" s="158">
        <v>67</v>
      </c>
      <c r="AJ2779" s="149"/>
      <c r="AK2779" s="159" t="s">
        <v>274</v>
      </c>
      <c r="AL2779" s="159" t="s">
        <v>274</v>
      </c>
      <c r="AM2779" s="149" t="s">
        <v>274</v>
      </c>
      <c r="AN2779" s="160">
        <v>4</v>
      </c>
      <c r="AO2779" s="149"/>
      <c r="AP2779" s="149" t="s">
        <v>274</v>
      </c>
      <c r="AQ2779" s="149" t="s">
        <v>275</v>
      </c>
      <c r="AR2779" s="158">
        <v>1</v>
      </c>
      <c r="AS2779" s="149" t="s">
        <v>275</v>
      </c>
      <c r="AT2779" s="149" t="s">
        <v>276</v>
      </c>
      <c r="AU2779" s="161">
        <v>1</v>
      </c>
      <c r="AV2779" s="159">
        <v>14224.14</v>
      </c>
      <c r="AW2779" s="159">
        <v>568.97</v>
      </c>
      <c r="AX2779" s="149" t="s">
        <v>274</v>
      </c>
      <c r="AY2779" s="159">
        <v>146.55</v>
      </c>
      <c r="AZ2779" s="159">
        <v>146.55</v>
      </c>
      <c r="BA2779" s="159">
        <v>586.2</v>
      </c>
      <c r="BB2779" s="159">
        <v>9405.08</v>
      </c>
      <c r="BC2779" s="162" t="s">
        <v>274</v>
      </c>
      <c r="BD2779" s="162">
        <v>0</v>
      </c>
      <c r="BE2779" s="159">
        <v>4819.06</v>
      </c>
      <c r="BF2779" s="159">
        <v>4819.06</v>
      </c>
      <c r="BG2779" s="159">
        <v>14224.14</v>
      </c>
    </row>
    <row r="2780" ht="28.05" customHeight="1" spans="1:59">
      <c r="A2780" s="149"/>
      <c r="B2780" s="149"/>
      <c r="C2780" s="149"/>
      <c r="D2780" s="149" t="s">
        <v>3726</v>
      </c>
      <c r="E2780" s="340" t="s">
        <v>12498</v>
      </c>
      <c r="F2780" s="149" t="s">
        <v>3726</v>
      </c>
      <c r="G2780" s="149" t="s">
        <v>12499</v>
      </c>
      <c r="H2780" s="149" t="s">
        <v>11693</v>
      </c>
      <c r="I2780" s="149" t="s">
        <v>12500</v>
      </c>
      <c r="J2780" s="149" t="s">
        <v>12501</v>
      </c>
      <c r="K2780" s="149"/>
      <c r="L2780" s="149" t="s">
        <v>287</v>
      </c>
      <c r="M2780" s="149"/>
      <c r="N2780" s="149" t="s">
        <v>263</v>
      </c>
      <c r="O2780" s="149" t="s">
        <v>214</v>
      </c>
      <c r="P2780" s="149" t="s">
        <v>53</v>
      </c>
      <c r="Q2780" s="149"/>
      <c r="R2780" s="149" t="s">
        <v>12502</v>
      </c>
      <c r="S2780" s="149" t="s">
        <v>6852</v>
      </c>
      <c r="T2780" s="149" t="s">
        <v>414</v>
      </c>
      <c r="U2780" s="149" t="s">
        <v>267</v>
      </c>
      <c r="V2780" s="149"/>
      <c r="W2780" s="149"/>
      <c r="X2780" s="149" t="s">
        <v>336</v>
      </c>
      <c r="Y2780" s="149"/>
      <c r="Z2780" s="149"/>
      <c r="AA2780" s="149"/>
      <c r="AB2780" s="149" t="s">
        <v>269</v>
      </c>
      <c r="AC2780" s="149" t="s">
        <v>270</v>
      </c>
      <c r="AD2780" s="149" t="s">
        <v>414</v>
      </c>
      <c r="AE2780" s="149" t="s">
        <v>271</v>
      </c>
      <c r="AF2780" s="149"/>
      <c r="AG2780" s="149" t="s">
        <v>1098</v>
      </c>
      <c r="AH2780" s="149" t="s">
        <v>273</v>
      </c>
      <c r="AI2780" s="158">
        <v>21</v>
      </c>
      <c r="AJ2780" s="149"/>
      <c r="AK2780" s="159" t="s">
        <v>274</v>
      </c>
      <c r="AL2780" s="159" t="s">
        <v>274</v>
      </c>
      <c r="AM2780" s="149" t="s">
        <v>274</v>
      </c>
      <c r="AN2780" s="160">
        <v>4</v>
      </c>
      <c r="AO2780" s="149"/>
      <c r="AP2780" s="149" t="s">
        <v>274</v>
      </c>
      <c r="AQ2780" s="149" t="s">
        <v>275</v>
      </c>
      <c r="AR2780" s="158">
        <v>1</v>
      </c>
      <c r="AS2780" s="149" t="s">
        <v>275</v>
      </c>
      <c r="AT2780" s="149" t="s">
        <v>276</v>
      </c>
      <c r="AU2780" s="161">
        <v>1</v>
      </c>
      <c r="AV2780" s="159">
        <v>11946.9</v>
      </c>
      <c r="AW2780" s="159">
        <v>477.88</v>
      </c>
      <c r="AX2780" s="149" t="s">
        <v>274</v>
      </c>
      <c r="AY2780" s="159">
        <v>119.47</v>
      </c>
      <c r="AZ2780" s="159">
        <v>119.47</v>
      </c>
      <c r="BA2780" s="159">
        <v>477.88</v>
      </c>
      <c r="BB2780" s="159">
        <v>2508.87</v>
      </c>
      <c r="BC2780" s="162" t="s">
        <v>274</v>
      </c>
      <c r="BD2780" s="162">
        <v>0</v>
      </c>
      <c r="BE2780" s="159">
        <v>9438.03</v>
      </c>
      <c r="BF2780" s="159">
        <v>9438.03</v>
      </c>
      <c r="BG2780" s="159">
        <v>11946.9</v>
      </c>
    </row>
    <row r="2781" ht="28.05" customHeight="1" spans="1:59">
      <c r="A2781" s="149"/>
      <c r="B2781" s="149"/>
      <c r="C2781" s="149"/>
      <c r="D2781" s="149" t="s">
        <v>3726</v>
      </c>
      <c r="E2781" s="340" t="s">
        <v>12503</v>
      </c>
      <c r="F2781" s="149" t="s">
        <v>3726</v>
      </c>
      <c r="G2781" s="149" t="s">
        <v>12504</v>
      </c>
      <c r="H2781" s="149" t="s">
        <v>12505</v>
      </c>
      <c r="I2781" s="149" t="s">
        <v>12506</v>
      </c>
      <c r="J2781" s="149" t="s">
        <v>12507</v>
      </c>
      <c r="K2781" s="149"/>
      <c r="L2781" s="149" t="s">
        <v>262</v>
      </c>
      <c r="M2781" s="149"/>
      <c r="N2781" s="149" t="s">
        <v>263</v>
      </c>
      <c r="O2781" s="149" t="s">
        <v>214</v>
      </c>
      <c r="P2781" s="149" t="s">
        <v>53</v>
      </c>
      <c r="Q2781" s="149"/>
      <c r="R2781" s="149" t="s">
        <v>5394</v>
      </c>
      <c r="S2781" s="149" t="s">
        <v>5671</v>
      </c>
      <c r="T2781" s="149" t="s">
        <v>1091</v>
      </c>
      <c r="U2781" s="149" t="s">
        <v>267</v>
      </c>
      <c r="V2781" s="149"/>
      <c r="W2781" s="149"/>
      <c r="X2781" s="149" t="s">
        <v>268</v>
      </c>
      <c r="Y2781" s="149"/>
      <c r="Z2781" s="149"/>
      <c r="AA2781" s="149"/>
      <c r="AB2781" s="149" t="s">
        <v>269</v>
      </c>
      <c r="AC2781" s="149" t="s">
        <v>318</v>
      </c>
      <c r="AD2781" s="149" t="s">
        <v>1091</v>
      </c>
      <c r="AE2781" s="149" t="s">
        <v>271</v>
      </c>
      <c r="AF2781" s="149"/>
      <c r="AG2781" s="149" t="s">
        <v>1098</v>
      </c>
      <c r="AH2781" s="149" t="s">
        <v>273</v>
      </c>
      <c r="AI2781" s="158">
        <v>96</v>
      </c>
      <c r="AJ2781" s="149"/>
      <c r="AK2781" s="159" t="s">
        <v>274</v>
      </c>
      <c r="AL2781" s="159" t="s">
        <v>274</v>
      </c>
      <c r="AM2781" s="149" t="s">
        <v>274</v>
      </c>
      <c r="AN2781" s="160">
        <v>4</v>
      </c>
      <c r="AO2781" s="149"/>
      <c r="AP2781" s="149" t="s">
        <v>274</v>
      </c>
      <c r="AQ2781" s="149" t="s">
        <v>275</v>
      </c>
      <c r="AR2781" s="158">
        <v>1</v>
      </c>
      <c r="AS2781" s="149" t="s">
        <v>275</v>
      </c>
      <c r="AT2781" s="149" t="s">
        <v>276</v>
      </c>
      <c r="AU2781" s="161">
        <v>1</v>
      </c>
      <c r="AV2781" s="159">
        <v>146153.84</v>
      </c>
      <c r="AW2781" s="159">
        <v>5846.15</v>
      </c>
      <c r="AX2781" s="149" t="s">
        <v>274</v>
      </c>
      <c r="AY2781" s="162">
        <v>0</v>
      </c>
      <c r="AZ2781" s="162" t="s">
        <v>274</v>
      </c>
      <c r="BA2781" s="162">
        <v>0</v>
      </c>
      <c r="BB2781" s="159">
        <v>140307.69</v>
      </c>
      <c r="BC2781" s="162" t="s">
        <v>274</v>
      </c>
      <c r="BD2781" s="162">
        <v>0</v>
      </c>
      <c r="BE2781" s="159">
        <v>5846.15</v>
      </c>
      <c r="BF2781" s="159">
        <v>5846.15</v>
      </c>
      <c r="BG2781" s="159">
        <v>146153.84</v>
      </c>
    </row>
    <row r="2782" ht="28.05" customHeight="1" spans="1:59">
      <c r="A2782" s="149"/>
      <c r="B2782" s="149"/>
      <c r="C2782" s="149"/>
      <c r="D2782" s="149" t="s">
        <v>3726</v>
      </c>
      <c r="E2782" s="340" t="s">
        <v>12508</v>
      </c>
      <c r="F2782" s="149" t="s">
        <v>3726</v>
      </c>
      <c r="G2782" s="149" t="s">
        <v>12509</v>
      </c>
      <c r="H2782" s="149" t="s">
        <v>11693</v>
      </c>
      <c r="I2782" s="149" t="s">
        <v>12500</v>
      </c>
      <c r="J2782" s="149" t="s">
        <v>12510</v>
      </c>
      <c r="K2782" s="149"/>
      <c r="L2782" s="149" t="s">
        <v>287</v>
      </c>
      <c r="M2782" s="149"/>
      <c r="N2782" s="149" t="s">
        <v>263</v>
      </c>
      <c r="O2782" s="149" t="s">
        <v>214</v>
      </c>
      <c r="P2782" s="149" t="s">
        <v>53</v>
      </c>
      <c r="Q2782" s="149"/>
      <c r="R2782" s="149" t="s">
        <v>12511</v>
      </c>
      <c r="S2782" s="149" t="s">
        <v>6852</v>
      </c>
      <c r="T2782" s="149" t="s">
        <v>414</v>
      </c>
      <c r="U2782" s="149" t="s">
        <v>267</v>
      </c>
      <c r="V2782" s="149"/>
      <c r="W2782" s="149"/>
      <c r="X2782" s="149" t="s">
        <v>336</v>
      </c>
      <c r="Y2782" s="149"/>
      <c r="Z2782" s="149"/>
      <c r="AA2782" s="149"/>
      <c r="AB2782" s="149" t="s">
        <v>269</v>
      </c>
      <c r="AC2782" s="149" t="s">
        <v>270</v>
      </c>
      <c r="AD2782" s="149" t="s">
        <v>414</v>
      </c>
      <c r="AE2782" s="149" t="s">
        <v>271</v>
      </c>
      <c r="AF2782" s="149"/>
      <c r="AG2782" s="149" t="s">
        <v>1098</v>
      </c>
      <c r="AH2782" s="149" t="s">
        <v>273</v>
      </c>
      <c r="AI2782" s="158">
        <v>21</v>
      </c>
      <c r="AJ2782" s="149"/>
      <c r="AK2782" s="159" t="s">
        <v>274</v>
      </c>
      <c r="AL2782" s="159" t="s">
        <v>274</v>
      </c>
      <c r="AM2782" s="149" t="s">
        <v>274</v>
      </c>
      <c r="AN2782" s="160">
        <v>4</v>
      </c>
      <c r="AO2782" s="149"/>
      <c r="AP2782" s="149" t="s">
        <v>274</v>
      </c>
      <c r="AQ2782" s="149" t="s">
        <v>275</v>
      </c>
      <c r="AR2782" s="158">
        <v>1</v>
      </c>
      <c r="AS2782" s="149" t="s">
        <v>275</v>
      </c>
      <c r="AT2782" s="149" t="s">
        <v>276</v>
      </c>
      <c r="AU2782" s="161">
        <v>1</v>
      </c>
      <c r="AV2782" s="159">
        <v>11946.9</v>
      </c>
      <c r="AW2782" s="159">
        <v>477.88</v>
      </c>
      <c r="AX2782" s="149" t="s">
        <v>274</v>
      </c>
      <c r="AY2782" s="159">
        <v>119.47</v>
      </c>
      <c r="AZ2782" s="159">
        <v>119.47</v>
      </c>
      <c r="BA2782" s="159">
        <v>477.88</v>
      </c>
      <c r="BB2782" s="159">
        <v>2508.87</v>
      </c>
      <c r="BC2782" s="162" t="s">
        <v>274</v>
      </c>
      <c r="BD2782" s="162">
        <v>0</v>
      </c>
      <c r="BE2782" s="159">
        <v>9438.03</v>
      </c>
      <c r="BF2782" s="159">
        <v>9438.03</v>
      </c>
      <c r="BG2782" s="159">
        <v>11946.9</v>
      </c>
    </row>
    <row r="2783" ht="28.05" customHeight="1" spans="1:59">
      <c r="A2783" s="149"/>
      <c r="B2783" s="149"/>
      <c r="C2783" s="149"/>
      <c r="D2783" s="149" t="s">
        <v>3726</v>
      </c>
      <c r="E2783" s="340" t="s">
        <v>12512</v>
      </c>
      <c r="F2783" s="149" t="s">
        <v>3726</v>
      </c>
      <c r="G2783" s="149" t="s">
        <v>12513</v>
      </c>
      <c r="H2783" s="149" t="s">
        <v>12438</v>
      </c>
      <c r="I2783" s="149" t="s">
        <v>12514</v>
      </c>
      <c r="J2783" s="149" t="s">
        <v>12515</v>
      </c>
      <c r="K2783" s="149"/>
      <c r="L2783" s="149" t="s">
        <v>287</v>
      </c>
      <c r="M2783" s="149"/>
      <c r="N2783" s="149" t="s">
        <v>263</v>
      </c>
      <c r="O2783" s="149" t="s">
        <v>214</v>
      </c>
      <c r="P2783" s="149" t="s">
        <v>53</v>
      </c>
      <c r="Q2783" s="149"/>
      <c r="R2783" s="149" t="s">
        <v>3952</v>
      </c>
      <c r="S2783" s="149" t="s">
        <v>4131</v>
      </c>
      <c r="T2783" s="149" t="s">
        <v>3699</v>
      </c>
      <c r="U2783" s="149" t="s">
        <v>267</v>
      </c>
      <c r="V2783" s="149"/>
      <c r="W2783" s="149"/>
      <c r="X2783" s="149" t="s">
        <v>336</v>
      </c>
      <c r="Y2783" s="149"/>
      <c r="Z2783" s="149"/>
      <c r="AA2783" s="149"/>
      <c r="AB2783" s="149" t="s">
        <v>269</v>
      </c>
      <c r="AC2783" s="149" t="s">
        <v>270</v>
      </c>
      <c r="AD2783" s="149" t="s">
        <v>3699</v>
      </c>
      <c r="AE2783" s="149" t="s">
        <v>271</v>
      </c>
      <c r="AF2783" s="149"/>
      <c r="AG2783" s="149" t="s">
        <v>1098</v>
      </c>
      <c r="AH2783" s="149" t="s">
        <v>273</v>
      </c>
      <c r="AI2783" s="158">
        <v>67</v>
      </c>
      <c r="AJ2783" s="149"/>
      <c r="AK2783" s="159" t="s">
        <v>274</v>
      </c>
      <c r="AL2783" s="159" t="s">
        <v>274</v>
      </c>
      <c r="AM2783" s="149" t="s">
        <v>274</v>
      </c>
      <c r="AN2783" s="160">
        <v>4</v>
      </c>
      <c r="AO2783" s="149"/>
      <c r="AP2783" s="149" t="s">
        <v>274</v>
      </c>
      <c r="AQ2783" s="149" t="s">
        <v>275</v>
      </c>
      <c r="AR2783" s="158">
        <v>1</v>
      </c>
      <c r="AS2783" s="149" t="s">
        <v>275</v>
      </c>
      <c r="AT2783" s="149" t="s">
        <v>276</v>
      </c>
      <c r="AU2783" s="161">
        <v>1</v>
      </c>
      <c r="AV2783" s="159">
        <v>14224.14</v>
      </c>
      <c r="AW2783" s="159">
        <v>568.97</v>
      </c>
      <c r="AX2783" s="149" t="s">
        <v>274</v>
      </c>
      <c r="AY2783" s="159">
        <v>146.55</v>
      </c>
      <c r="AZ2783" s="159">
        <v>146.55</v>
      </c>
      <c r="BA2783" s="159">
        <v>586.2</v>
      </c>
      <c r="BB2783" s="159">
        <v>9405.08</v>
      </c>
      <c r="BC2783" s="162" t="s">
        <v>274</v>
      </c>
      <c r="BD2783" s="162">
        <v>0</v>
      </c>
      <c r="BE2783" s="159">
        <v>4819.06</v>
      </c>
      <c r="BF2783" s="159">
        <v>4819.06</v>
      </c>
      <c r="BG2783" s="159">
        <v>14224.14</v>
      </c>
    </row>
    <row r="2784" ht="28.05" customHeight="1" spans="1:59">
      <c r="A2784" s="149"/>
      <c r="B2784" s="149"/>
      <c r="C2784" s="149"/>
      <c r="D2784" s="149" t="s">
        <v>3726</v>
      </c>
      <c r="E2784" s="340" t="s">
        <v>12516</v>
      </c>
      <c r="F2784" s="149" t="s">
        <v>3726</v>
      </c>
      <c r="G2784" s="149" t="s">
        <v>12517</v>
      </c>
      <c r="H2784" s="149" t="s">
        <v>12446</v>
      </c>
      <c r="I2784" s="149" t="s">
        <v>12447</v>
      </c>
      <c r="J2784" s="149" t="s">
        <v>12518</v>
      </c>
      <c r="K2784" s="149"/>
      <c r="L2784" s="149" t="s">
        <v>262</v>
      </c>
      <c r="M2784" s="149"/>
      <c r="N2784" s="149" t="s">
        <v>263</v>
      </c>
      <c r="O2784" s="149" t="s">
        <v>214</v>
      </c>
      <c r="P2784" s="149" t="s">
        <v>53</v>
      </c>
      <c r="Q2784" s="149"/>
      <c r="R2784" s="149" t="s">
        <v>4026</v>
      </c>
      <c r="S2784" s="149" t="s">
        <v>12449</v>
      </c>
      <c r="T2784" s="149" t="s">
        <v>1091</v>
      </c>
      <c r="U2784" s="149" t="s">
        <v>267</v>
      </c>
      <c r="V2784" s="149"/>
      <c r="W2784" s="149"/>
      <c r="X2784" s="149" t="s">
        <v>268</v>
      </c>
      <c r="Y2784" s="149"/>
      <c r="Z2784" s="149"/>
      <c r="AA2784" s="149"/>
      <c r="AB2784" s="149" t="s">
        <v>269</v>
      </c>
      <c r="AC2784" s="149" t="s">
        <v>318</v>
      </c>
      <c r="AD2784" s="149" t="s">
        <v>1091</v>
      </c>
      <c r="AE2784" s="149" t="s">
        <v>271</v>
      </c>
      <c r="AF2784" s="149"/>
      <c r="AG2784" s="149" t="s">
        <v>1098</v>
      </c>
      <c r="AH2784" s="149" t="s">
        <v>273</v>
      </c>
      <c r="AI2784" s="158">
        <v>96</v>
      </c>
      <c r="AJ2784" s="149"/>
      <c r="AK2784" s="159" t="s">
        <v>274</v>
      </c>
      <c r="AL2784" s="159" t="s">
        <v>274</v>
      </c>
      <c r="AM2784" s="149" t="s">
        <v>274</v>
      </c>
      <c r="AN2784" s="160">
        <v>4</v>
      </c>
      <c r="AO2784" s="149"/>
      <c r="AP2784" s="149" t="s">
        <v>274</v>
      </c>
      <c r="AQ2784" s="149" t="s">
        <v>275</v>
      </c>
      <c r="AR2784" s="158">
        <v>1</v>
      </c>
      <c r="AS2784" s="149" t="s">
        <v>275</v>
      </c>
      <c r="AT2784" s="149" t="s">
        <v>276</v>
      </c>
      <c r="AU2784" s="161">
        <v>1</v>
      </c>
      <c r="AV2784" s="159">
        <v>30769.23</v>
      </c>
      <c r="AW2784" s="159">
        <v>1230.77</v>
      </c>
      <c r="AX2784" s="149" t="s">
        <v>274</v>
      </c>
      <c r="AY2784" s="162">
        <v>0</v>
      </c>
      <c r="AZ2784" s="162" t="s">
        <v>274</v>
      </c>
      <c r="BA2784" s="162">
        <v>0</v>
      </c>
      <c r="BB2784" s="159">
        <v>29538.46</v>
      </c>
      <c r="BC2784" s="162" t="s">
        <v>274</v>
      </c>
      <c r="BD2784" s="162">
        <v>0</v>
      </c>
      <c r="BE2784" s="159">
        <v>1230.77</v>
      </c>
      <c r="BF2784" s="159">
        <v>1230.77</v>
      </c>
      <c r="BG2784" s="159">
        <v>30769.23</v>
      </c>
    </row>
    <row r="2785" ht="28.05" customHeight="1" spans="1:59">
      <c r="A2785" s="149"/>
      <c r="B2785" s="149"/>
      <c r="C2785" s="149"/>
      <c r="D2785" s="149" t="s">
        <v>3726</v>
      </c>
      <c r="E2785" s="340" t="s">
        <v>12519</v>
      </c>
      <c r="F2785" s="149" t="s">
        <v>3726</v>
      </c>
      <c r="G2785" s="149" t="s">
        <v>12520</v>
      </c>
      <c r="H2785" s="149" t="s">
        <v>11693</v>
      </c>
      <c r="I2785" s="149" t="s">
        <v>12500</v>
      </c>
      <c r="J2785" s="149" t="s">
        <v>12521</v>
      </c>
      <c r="K2785" s="149"/>
      <c r="L2785" s="149" t="s">
        <v>287</v>
      </c>
      <c r="M2785" s="149"/>
      <c r="N2785" s="149" t="s">
        <v>263</v>
      </c>
      <c r="O2785" s="149" t="s">
        <v>214</v>
      </c>
      <c r="P2785" s="149" t="s">
        <v>53</v>
      </c>
      <c r="Q2785" s="149"/>
      <c r="R2785" s="149" t="s">
        <v>12522</v>
      </c>
      <c r="S2785" s="149" t="s">
        <v>6852</v>
      </c>
      <c r="T2785" s="149" t="s">
        <v>414</v>
      </c>
      <c r="U2785" s="149" t="s">
        <v>267</v>
      </c>
      <c r="V2785" s="149"/>
      <c r="W2785" s="149"/>
      <c r="X2785" s="149" t="s">
        <v>336</v>
      </c>
      <c r="Y2785" s="149"/>
      <c r="Z2785" s="149"/>
      <c r="AA2785" s="149"/>
      <c r="AB2785" s="149" t="s">
        <v>269</v>
      </c>
      <c r="AC2785" s="149" t="s">
        <v>270</v>
      </c>
      <c r="AD2785" s="149" t="s">
        <v>414</v>
      </c>
      <c r="AE2785" s="149" t="s">
        <v>271</v>
      </c>
      <c r="AF2785" s="149"/>
      <c r="AG2785" s="149" t="s">
        <v>1098</v>
      </c>
      <c r="AH2785" s="149" t="s">
        <v>273</v>
      </c>
      <c r="AI2785" s="158">
        <v>21</v>
      </c>
      <c r="AJ2785" s="149"/>
      <c r="AK2785" s="159" t="s">
        <v>274</v>
      </c>
      <c r="AL2785" s="159" t="s">
        <v>274</v>
      </c>
      <c r="AM2785" s="149" t="s">
        <v>274</v>
      </c>
      <c r="AN2785" s="160">
        <v>4</v>
      </c>
      <c r="AO2785" s="149"/>
      <c r="AP2785" s="149" t="s">
        <v>274</v>
      </c>
      <c r="AQ2785" s="149" t="s">
        <v>275</v>
      </c>
      <c r="AR2785" s="158">
        <v>1</v>
      </c>
      <c r="AS2785" s="149" t="s">
        <v>275</v>
      </c>
      <c r="AT2785" s="149" t="s">
        <v>276</v>
      </c>
      <c r="AU2785" s="161">
        <v>1</v>
      </c>
      <c r="AV2785" s="159">
        <v>11946.9</v>
      </c>
      <c r="AW2785" s="159">
        <v>477.88</v>
      </c>
      <c r="AX2785" s="149" t="s">
        <v>274</v>
      </c>
      <c r="AY2785" s="159">
        <v>119.47</v>
      </c>
      <c r="AZ2785" s="159">
        <v>119.47</v>
      </c>
      <c r="BA2785" s="159">
        <v>477.88</v>
      </c>
      <c r="BB2785" s="159">
        <v>2508.87</v>
      </c>
      <c r="BC2785" s="162" t="s">
        <v>274</v>
      </c>
      <c r="BD2785" s="162">
        <v>0</v>
      </c>
      <c r="BE2785" s="159">
        <v>9438.03</v>
      </c>
      <c r="BF2785" s="159">
        <v>9438.03</v>
      </c>
      <c r="BG2785" s="159">
        <v>11946.9</v>
      </c>
    </row>
    <row r="2786" ht="28.05" customHeight="1" spans="1:59">
      <c r="A2786" s="149"/>
      <c r="B2786" s="149"/>
      <c r="C2786" s="149"/>
      <c r="D2786" s="149" t="s">
        <v>3726</v>
      </c>
      <c r="E2786" s="340" t="s">
        <v>12523</v>
      </c>
      <c r="F2786" s="149" t="s">
        <v>3726</v>
      </c>
      <c r="G2786" s="149" t="s">
        <v>12524</v>
      </c>
      <c r="H2786" s="149" t="s">
        <v>12455</v>
      </c>
      <c r="I2786" s="149" t="s">
        <v>5574</v>
      </c>
      <c r="J2786" s="149" t="s">
        <v>12525</v>
      </c>
      <c r="K2786" s="149"/>
      <c r="L2786" s="149" t="s">
        <v>262</v>
      </c>
      <c r="M2786" s="149"/>
      <c r="N2786" s="149" t="s">
        <v>263</v>
      </c>
      <c r="O2786" s="149" t="s">
        <v>214</v>
      </c>
      <c r="P2786" s="149" t="s">
        <v>53</v>
      </c>
      <c r="Q2786" s="149"/>
      <c r="R2786" s="149" t="s">
        <v>296</v>
      </c>
      <c r="S2786" s="149" t="s">
        <v>5576</v>
      </c>
      <c r="T2786" s="149" t="s">
        <v>12426</v>
      </c>
      <c r="U2786" s="149" t="s">
        <v>267</v>
      </c>
      <c r="V2786" s="149"/>
      <c r="W2786" s="149"/>
      <c r="X2786" s="149" t="s">
        <v>336</v>
      </c>
      <c r="Y2786" s="149"/>
      <c r="Z2786" s="149"/>
      <c r="AA2786" s="149"/>
      <c r="AB2786" s="149" t="s">
        <v>269</v>
      </c>
      <c r="AC2786" s="149" t="s">
        <v>318</v>
      </c>
      <c r="AD2786" s="149" t="s">
        <v>12426</v>
      </c>
      <c r="AE2786" s="149" t="s">
        <v>271</v>
      </c>
      <c r="AF2786" s="149"/>
      <c r="AG2786" s="149" t="s">
        <v>1098</v>
      </c>
      <c r="AH2786" s="149" t="s">
        <v>273</v>
      </c>
      <c r="AI2786" s="158">
        <v>96</v>
      </c>
      <c r="AJ2786" s="149"/>
      <c r="AK2786" s="159" t="s">
        <v>274</v>
      </c>
      <c r="AL2786" s="159" t="s">
        <v>274</v>
      </c>
      <c r="AM2786" s="149" t="s">
        <v>274</v>
      </c>
      <c r="AN2786" s="160">
        <v>4</v>
      </c>
      <c r="AO2786" s="149"/>
      <c r="AP2786" s="149" t="s">
        <v>274</v>
      </c>
      <c r="AQ2786" s="149" t="s">
        <v>275</v>
      </c>
      <c r="AR2786" s="158">
        <v>1</v>
      </c>
      <c r="AS2786" s="149" t="s">
        <v>275</v>
      </c>
      <c r="AT2786" s="149" t="s">
        <v>276</v>
      </c>
      <c r="AU2786" s="161">
        <v>1</v>
      </c>
      <c r="AV2786" s="159">
        <v>5555.56</v>
      </c>
      <c r="AW2786" s="159">
        <v>222.22</v>
      </c>
      <c r="AX2786" s="149" t="s">
        <v>274</v>
      </c>
      <c r="AY2786" s="162">
        <v>0</v>
      </c>
      <c r="AZ2786" s="162" t="s">
        <v>274</v>
      </c>
      <c r="BA2786" s="162">
        <v>0</v>
      </c>
      <c r="BB2786" s="159">
        <v>5333.34</v>
      </c>
      <c r="BC2786" s="162" t="s">
        <v>274</v>
      </c>
      <c r="BD2786" s="162">
        <v>0</v>
      </c>
      <c r="BE2786" s="159">
        <v>222.22</v>
      </c>
      <c r="BF2786" s="159">
        <v>222.22</v>
      </c>
      <c r="BG2786" s="159">
        <v>5555.56</v>
      </c>
    </row>
    <row r="2787" ht="28.05" customHeight="1" spans="1:59">
      <c r="A2787" s="149"/>
      <c r="B2787" s="149"/>
      <c r="C2787" s="149"/>
      <c r="D2787" s="149" t="s">
        <v>3726</v>
      </c>
      <c r="E2787" s="340" t="s">
        <v>12526</v>
      </c>
      <c r="F2787" s="149" t="s">
        <v>3726</v>
      </c>
      <c r="G2787" s="149" t="s">
        <v>12527</v>
      </c>
      <c r="H2787" s="149" t="s">
        <v>12455</v>
      </c>
      <c r="I2787" s="149" t="s">
        <v>5574</v>
      </c>
      <c r="J2787" s="149" t="s">
        <v>12528</v>
      </c>
      <c r="K2787" s="149"/>
      <c r="L2787" s="149" t="s">
        <v>262</v>
      </c>
      <c r="M2787" s="149"/>
      <c r="N2787" s="149" t="s">
        <v>263</v>
      </c>
      <c r="O2787" s="149" t="s">
        <v>214</v>
      </c>
      <c r="P2787" s="149" t="s">
        <v>53</v>
      </c>
      <c r="Q2787" s="149"/>
      <c r="R2787" s="149" t="s">
        <v>296</v>
      </c>
      <c r="S2787" s="149" t="s">
        <v>5576</v>
      </c>
      <c r="T2787" s="149" t="s">
        <v>12426</v>
      </c>
      <c r="U2787" s="149" t="s">
        <v>267</v>
      </c>
      <c r="V2787" s="149"/>
      <c r="W2787" s="149"/>
      <c r="X2787" s="149" t="s">
        <v>336</v>
      </c>
      <c r="Y2787" s="149"/>
      <c r="Z2787" s="149"/>
      <c r="AA2787" s="149"/>
      <c r="AB2787" s="149" t="s">
        <v>269</v>
      </c>
      <c r="AC2787" s="149" t="s">
        <v>318</v>
      </c>
      <c r="AD2787" s="149" t="s">
        <v>12426</v>
      </c>
      <c r="AE2787" s="149" t="s">
        <v>271</v>
      </c>
      <c r="AF2787" s="149"/>
      <c r="AG2787" s="149" t="s">
        <v>1098</v>
      </c>
      <c r="AH2787" s="149" t="s">
        <v>273</v>
      </c>
      <c r="AI2787" s="158">
        <v>96</v>
      </c>
      <c r="AJ2787" s="149"/>
      <c r="AK2787" s="159" t="s">
        <v>274</v>
      </c>
      <c r="AL2787" s="159" t="s">
        <v>274</v>
      </c>
      <c r="AM2787" s="149" t="s">
        <v>274</v>
      </c>
      <c r="AN2787" s="160">
        <v>4</v>
      </c>
      <c r="AO2787" s="149"/>
      <c r="AP2787" s="149" t="s">
        <v>274</v>
      </c>
      <c r="AQ2787" s="149" t="s">
        <v>275</v>
      </c>
      <c r="AR2787" s="158">
        <v>1</v>
      </c>
      <c r="AS2787" s="149" t="s">
        <v>275</v>
      </c>
      <c r="AT2787" s="149" t="s">
        <v>276</v>
      </c>
      <c r="AU2787" s="161">
        <v>1</v>
      </c>
      <c r="AV2787" s="159">
        <v>5555.56</v>
      </c>
      <c r="AW2787" s="159">
        <v>222.22</v>
      </c>
      <c r="AX2787" s="149" t="s">
        <v>274</v>
      </c>
      <c r="AY2787" s="162">
        <v>0</v>
      </c>
      <c r="AZ2787" s="162" t="s">
        <v>274</v>
      </c>
      <c r="BA2787" s="162">
        <v>0</v>
      </c>
      <c r="BB2787" s="159">
        <v>5333.34</v>
      </c>
      <c r="BC2787" s="162" t="s">
        <v>274</v>
      </c>
      <c r="BD2787" s="162">
        <v>0</v>
      </c>
      <c r="BE2787" s="159">
        <v>222.22</v>
      </c>
      <c r="BF2787" s="159">
        <v>222.22</v>
      </c>
      <c r="BG2787" s="159">
        <v>5555.56</v>
      </c>
    </row>
    <row r="2788" ht="28.05" customHeight="1" spans="1:59">
      <c r="A2788" s="149"/>
      <c r="B2788" s="149"/>
      <c r="C2788" s="149"/>
      <c r="D2788" s="149" t="s">
        <v>3726</v>
      </c>
      <c r="E2788" s="340" t="s">
        <v>12529</v>
      </c>
      <c r="F2788" s="149" t="s">
        <v>3726</v>
      </c>
      <c r="G2788" s="149" t="s">
        <v>12530</v>
      </c>
      <c r="H2788" s="149" t="s">
        <v>12531</v>
      </c>
      <c r="I2788" s="149" t="s">
        <v>12532</v>
      </c>
      <c r="J2788" s="149" t="s">
        <v>12533</v>
      </c>
      <c r="K2788" s="149"/>
      <c r="L2788" s="149" t="s">
        <v>262</v>
      </c>
      <c r="M2788" s="149"/>
      <c r="N2788" s="149" t="s">
        <v>263</v>
      </c>
      <c r="O2788" s="149" t="s">
        <v>214</v>
      </c>
      <c r="P2788" s="149" t="s">
        <v>53</v>
      </c>
      <c r="Q2788" s="149"/>
      <c r="R2788" s="149" t="s">
        <v>296</v>
      </c>
      <c r="S2788" s="149" t="s">
        <v>5890</v>
      </c>
      <c r="T2788" s="149" t="s">
        <v>12426</v>
      </c>
      <c r="U2788" s="149" t="s">
        <v>267</v>
      </c>
      <c r="V2788" s="149"/>
      <c r="W2788" s="149"/>
      <c r="X2788" s="149" t="s">
        <v>336</v>
      </c>
      <c r="Y2788" s="149"/>
      <c r="Z2788" s="149"/>
      <c r="AA2788" s="149"/>
      <c r="AB2788" s="149" t="s">
        <v>269</v>
      </c>
      <c r="AC2788" s="149" t="s">
        <v>318</v>
      </c>
      <c r="AD2788" s="149" t="s">
        <v>12426</v>
      </c>
      <c r="AE2788" s="149" t="s">
        <v>271</v>
      </c>
      <c r="AF2788" s="149"/>
      <c r="AG2788" s="149" t="s">
        <v>1098</v>
      </c>
      <c r="AH2788" s="149" t="s">
        <v>273</v>
      </c>
      <c r="AI2788" s="158">
        <v>96</v>
      </c>
      <c r="AJ2788" s="149"/>
      <c r="AK2788" s="159" t="s">
        <v>274</v>
      </c>
      <c r="AL2788" s="159" t="s">
        <v>274</v>
      </c>
      <c r="AM2788" s="149" t="s">
        <v>274</v>
      </c>
      <c r="AN2788" s="160">
        <v>4</v>
      </c>
      <c r="AO2788" s="149"/>
      <c r="AP2788" s="149" t="s">
        <v>274</v>
      </c>
      <c r="AQ2788" s="149" t="s">
        <v>275</v>
      </c>
      <c r="AR2788" s="158">
        <v>1</v>
      </c>
      <c r="AS2788" s="149" t="s">
        <v>275</v>
      </c>
      <c r="AT2788" s="149" t="s">
        <v>276</v>
      </c>
      <c r="AU2788" s="161">
        <v>1</v>
      </c>
      <c r="AV2788" s="159">
        <v>4102.56</v>
      </c>
      <c r="AW2788" s="159">
        <v>164.1</v>
      </c>
      <c r="AX2788" s="149" t="s">
        <v>274</v>
      </c>
      <c r="AY2788" s="162">
        <v>0</v>
      </c>
      <c r="AZ2788" s="162" t="s">
        <v>274</v>
      </c>
      <c r="BA2788" s="162">
        <v>0</v>
      </c>
      <c r="BB2788" s="159">
        <v>3938.46</v>
      </c>
      <c r="BC2788" s="162" t="s">
        <v>274</v>
      </c>
      <c r="BD2788" s="162">
        <v>0</v>
      </c>
      <c r="BE2788" s="159">
        <v>164.1</v>
      </c>
      <c r="BF2788" s="159">
        <v>164.1</v>
      </c>
      <c r="BG2788" s="159">
        <v>4102.56</v>
      </c>
    </row>
    <row r="2789" ht="28.05" customHeight="1" spans="1:59">
      <c r="A2789" s="149"/>
      <c r="B2789" s="149"/>
      <c r="C2789" s="149"/>
      <c r="D2789" s="149" t="s">
        <v>3726</v>
      </c>
      <c r="E2789" s="340" t="s">
        <v>12534</v>
      </c>
      <c r="F2789" s="149" t="s">
        <v>3726</v>
      </c>
      <c r="G2789" s="149" t="s">
        <v>12535</v>
      </c>
      <c r="H2789" s="149" t="s">
        <v>12536</v>
      </c>
      <c r="I2789" s="149" t="s">
        <v>12537</v>
      </c>
      <c r="J2789" s="149" t="s">
        <v>12538</v>
      </c>
      <c r="K2789" s="149"/>
      <c r="L2789" s="149" t="s">
        <v>262</v>
      </c>
      <c r="M2789" s="149"/>
      <c r="N2789" s="149" t="s">
        <v>263</v>
      </c>
      <c r="O2789" s="149" t="s">
        <v>214</v>
      </c>
      <c r="P2789" s="149" t="s">
        <v>53</v>
      </c>
      <c r="Q2789" s="149"/>
      <c r="R2789" s="149" t="s">
        <v>296</v>
      </c>
      <c r="S2789" s="149" t="s">
        <v>5890</v>
      </c>
      <c r="T2789" s="149" t="s">
        <v>12426</v>
      </c>
      <c r="U2789" s="149" t="s">
        <v>267</v>
      </c>
      <c r="V2789" s="149"/>
      <c r="W2789" s="149"/>
      <c r="X2789" s="149" t="s">
        <v>336</v>
      </c>
      <c r="Y2789" s="149"/>
      <c r="Z2789" s="149"/>
      <c r="AA2789" s="149"/>
      <c r="AB2789" s="149" t="s">
        <v>269</v>
      </c>
      <c r="AC2789" s="149" t="s">
        <v>318</v>
      </c>
      <c r="AD2789" s="149" t="s">
        <v>12426</v>
      </c>
      <c r="AE2789" s="149" t="s">
        <v>271</v>
      </c>
      <c r="AF2789" s="149"/>
      <c r="AG2789" s="149" t="s">
        <v>1098</v>
      </c>
      <c r="AH2789" s="149" t="s">
        <v>273</v>
      </c>
      <c r="AI2789" s="158">
        <v>96</v>
      </c>
      <c r="AJ2789" s="149"/>
      <c r="AK2789" s="159" t="s">
        <v>274</v>
      </c>
      <c r="AL2789" s="159" t="s">
        <v>274</v>
      </c>
      <c r="AM2789" s="149" t="s">
        <v>274</v>
      </c>
      <c r="AN2789" s="160">
        <v>4</v>
      </c>
      <c r="AO2789" s="149"/>
      <c r="AP2789" s="149" t="s">
        <v>274</v>
      </c>
      <c r="AQ2789" s="149" t="s">
        <v>275</v>
      </c>
      <c r="AR2789" s="158">
        <v>1</v>
      </c>
      <c r="AS2789" s="149" t="s">
        <v>275</v>
      </c>
      <c r="AT2789" s="149" t="s">
        <v>276</v>
      </c>
      <c r="AU2789" s="161">
        <v>1</v>
      </c>
      <c r="AV2789" s="159">
        <v>4230.77</v>
      </c>
      <c r="AW2789" s="159">
        <v>169.23</v>
      </c>
      <c r="AX2789" s="149" t="s">
        <v>274</v>
      </c>
      <c r="AY2789" s="162">
        <v>0</v>
      </c>
      <c r="AZ2789" s="162" t="s">
        <v>274</v>
      </c>
      <c r="BA2789" s="162">
        <v>0</v>
      </c>
      <c r="BB2789" s="159">
        <v>4061.54</v>
      </c>
      <c r="BC2789" s="162" t="s">
        <v>274</v>
      </c>
      <c r="BD2789" s="162">
        <v>0</v>
      </c>
      <c r="BE2789" s="159">
        <v>169.23</v>
      </c>
      <c r="BF2789" s="159">
        <v>169.23</v>
      </c>
      <c r="BG2789" s="159">
        <v>4230.77</v>
      </c>
    </row>
    <row r="2790" ht="28.05" customHeight="1" spans="1:59">
      <c r="A2790" s="149"/>
      <c r="B2790" s="149"/>
      <c r="C2790" s="149"/>
      <c r="D2790" s="149" t="s">
        <v>3726</v>
      </c>
      <c r="E2790" s="340" t="s">
        <v>12539</v>
      </c>
      <c r="F2790" s="149" t="s">
        <v>3726</v>
      </c>
      <c r="G2790" s="149" t="s">
        <v>12540</v>
      </c>
      <c r="H2790" s="149" t="s">
        <v>12536</v>
      </c>
      <c r="I2790" s="149" t="s">
        <v>12541</v>
      </c>
      <c r="J2790" s="149" t="s">
        <v>12542</v>
      </c>
      <c r="K2790" s="149"/>
      <c r="L2790" s="149" t="s">
        <v>262</v>
      </c>
      <c r="M2790" s="149"/>
      <c r="N2790" s="149" t="s">
        <v>263</v>
      </c>
      <c r="O2790" s="149" t="s">
        <v>214</v>
      </c>
      <c r="P2790" s="149" t="s">
        <v>53</v>
      </c>
      <c r="Q2790" s="149"/>
      <c r="R2790" s="149" t="s">
        <v>296</v>
      </c>
      <c r="S2790" s="149" t="s">
        <v>5890</v>
      </c>
      <c r="T2790" s="149" t="s">
        <v>12426</v>
      </c>
      <c r="U2790" s="149" t="s">
        <v>267</v>
      </c>
      <c r="V2790" s="149"/>
      <c r="W2790" s="149"/>
      <c r="X2790" s="149" t="s">
        <v>336</v>
      </c>
      <c r="Y2790" s="149"/>
      <c r="Z2790" s="149"/>
      <c r="AA2790" s="149"/>
      <c r="AB2790" s="149" t="s">
        <v>269</v>
      </c>
      <c r="AC2790" s="149" t="s">
        <v>318</v>
      </c>
      <c r="AD2790" s="149" t="s">
        <v>12426</v>
      </c>
      <c r="AE2790" s="149" t="s">
        <v>271</v>
      </c>
      <c r="AF2790" s="149"/>
      <c r="AG2790" s="149" t="s">
        <v>1098</v>
      </c>
      <c r="AH2790" s="149" t="s">
        <v>273</v>
      </c>
      <c r="AI2790" s="158">
        <v>96</v>
      </c>
      <c r="AJ2790" s="149"/>
      <c r="AK2790" s="159" t="s">
        <v>274</v>
      </c>
      <c r="AL2790" s="159" t="s">
        <v>274</v>
      </c>
      <c r="AM2790" s="149" t="s">
        <v>274</v>
      </c>
      <c r="AN2790" s="160">
        <v>4</v>
      </c>
      <c r="AO2790" s="149"/>
      <c r="AP2790" s="149" t="s">
        <v>274</v>
      </c>
      <c r="AQ2790" s="149" t="s">
        <v>275</v>
      </c>
      <c r="AR2790" s="158">
        <v>1</v>
      </c>
      <c r="AS2790" s="149" t="s">
        <v>275</v>
      </c>
      <c r="AT2790" s="149" t="s">
        <v>276</v>
      </c>
      <c r="AU2790" s="161">
        <v>1</v>
      </c>
      <c r="AV2790" s="159">
        <v>2264.95</v>
      </c>
      <c r="AW2790" s="159">
        <v>90.6</v>
      </c>
      <c r="AX2790" s="149" t="s">
        <v>274</v>
      </c>
      <c r="AY2790" s="162">
        <v>0</v>
      </c>
      <c r="AZ2790" s="162" t="s">
        <v>274</v>
      </c>
      <c r="BA2790" s="162">
        <v>0</v>
      </c>
      <c r="BB2790" s="159">
        <v>2174.35</v>
      </c>
      <c r="BC2790" s="162" t="s">
        <v>274</v>
      </c>
      <c r="BD2790" s="162">
        <v>0</v>
      </c>
      <c r="BE2790" s="159">
        <v>90.6</v>
      </c>
      <c r="BF2790" s="159">
        <v>90.6</v>
      </c>
      <c r="BG2790" s="159">
        <v>2264.95</v>
      </c>
    </row>
    <row r="2791" ht="28.05" customHeight="1" spans="1:59">
      <c r="A2791" s="149"/>
      <c r="B2791" s="149"/>
      <c r="C2791" s="149"/>
      <c r="D2791" s="149" t="s">
        <v>3726</v>
      </c>
      <c r="E2791" s="340" t="s">
        <v>12543</v>
      </c>
      <c r="F2791" s="149" t="s">
        <v>3726</v>
      </c>
      <c r="G2791" s="149" t="s">
        <v>12544</v>
      </c>
      <c r="H2791" s="149" t="s">
        <v>12545</v>
      </c>
      <c r="I2791" s="149" t="s">
        <v>12546</v>
      </c>
      <c r="J2791" s="149" t="s">
        <v>12547</v>
      </c>
      <c r="K2791" s="149"/>
      <c r="L2791" s="149" t="s">
        <v>287</v>
      </c>
      <c r="M2791" s="149"/>
      <c r="N2791" s="149" t="s">
        <v>263</v>
      </c>
      <c r="O2791" s="149" t="s">
        <v>214</v>
      </c>
      <c r="P2791" s="149" t="s">
        <v>53</v>
      </c>
      <c r="Q2791" s="149"/>
      <c r="R2791" s="149" t="s">
        <v>3952</v>
      </c>
      <c r="S2791" s="149" t="s">
        <v>4131</v>
      </c>
      <c r="T2791" s="149" t="s">
        <v>3699</v>
      </c>
      <c r="U2791" s="149" t="s">
        <v>267</v>
      </c>
      <c r="V2791" s="149"/>
      <c r="W2791" s="149"/>
      <c r="X2791" s="149" t="s">
        <v>336</v>
      </c>
      <c r="Y2791" s="149"/>
      <c r="Z2791" s="149"/>
      <c r="AA2791" s="149"/>
      <c r="AB2791" s="149" t="s">
        <v>269</v>
      </c>
      <c r="AC2791" s="149" t="s">
        <v>270</v>
      </c>
      <c r="AD2791" s="149" t="s">
        <v>3699</v>
      </c>
      <c r="AE2791" s="149" t="s">
        <v>271</v>
      </c>
      <c r="AF2791" s="149"/>
      <c r="AG2791" s="149" t="s">
        <v>1098</v>
      </c>
      <c r="AH2791" s="149" t="s">
        <v>273</v>
      </c>
      <c r="AI2791" s="158">
        <v>67</v>
      </c>
      <c r="AJ2791" s="149"/>
      <c r="AK2791" s="159" t="s">
        <v>274</v>
      </c>
      <c r="AL2791" s="159" t="s">
        <v>274</v>
      </c>
      <c r="AM2791" s="149" t="s">
        <v>274</v>
      </c>
      <c r="AN2791" s="160">
        <v>4</v>
      </c>
      <c r="AO2791" s="149"/>
      <c r="AP2791" s="149" t="s">
        <v>274</v>
      </c>
      <c r="AQ2791" s="149" t="s">
        <v>275</v>
      </c>
      <c r="AR2791" s="158">
        <v>1</v>
      </c>
      <c r="AS2791" s="149" t="s">
        <v>275</v>
      </c>
      <c r="AT2791" s="149" t="s">
        <v>276</v>
      </c>
      <c r="AU2791" s="161">
        <v>1</v>
      </c>
      <c r="AV2791" s="159">
        <v>29310.34</v>
      </c>
      <c r="AW2791" s="159">
        <v>1172.41</v>
      </c>
      <c r="AX2791" s="149" t="s">
        <v>274</v>
      </c>
      <c r="AY2791" s="159">
        <v>301.99</v>
      </c>
      <c r="AZ2791" s="159">
        <v>301.99</v>
      </c>
      <c r="BA2791" s="159">
        <v>1207.96</v>
      </c>
      <c r="BB2791" s="159">
        <v>19380.16</v>
      </c>
      <c r="BC2791" s="162" t="s">
        <v>274</v>
      </c>
      <c r="BD2791" s="162">
        <v>0</v>
      </c>
      <c r="BE2791" s="159">
        <v>9930.18</v>
      </c>
      <c r="BF2791" s="159">
        <v>9930.18</v>
      </c>
      <c r="BG2791" s="159">
        <v>29310.34</v>
      </c>
    </row>
    <row r="2792" ht="28.05" customHeight="1" spans="1:59">
      <c r="A2792" s="149"/>
      <c r="B2792" s="149"/>
      <c r="C2792" s="149"/>
      <c r="D2792" s="149" t="s">
        <v>3726</v>
      </c>
      <c r="E2792" s="340" t="s">
        <v>12548</v>
      </c>
      <c r="F2792" s="149" t="s">
        <v>3726</v>
      </c>
      <c r="G2792" s="149" t="s">
        <v>12549</v>
      </c>
      <c r="H2792" s="149" t="s">
        <v>12536</v>
      </c>
      <c r="I2792" s="149" t="s">
        <v>12541</v>
      </c>
      <c r="J2792" s="149" t="s">
        <v>12550</v>
      </c>
      <c r="K2792" s="149"/>
      <c r="L2792" s="149" t="s">
        <v>262</v>
      </c>
      <c r="M2792" s="149"/>
      <c r="N2792" s="149" t="s">
        <v>263</v>
      </c>
      <c r="O2792" s="149" t="s">
        <v>214</v>
      </c>
      <c r="P2792" s="149" t="s">
        <v>53</v>
      </c>
      <c r="Q2792" s="149"/>
      <c r="R2792" s="149" t="s">
        <v>296</v>
      </c>
      <c r="S2792" s="149" t="s">
        <v>289</v>
      </c>
      <c r="T2792" s="149" t="s">
        <v>12426</v>
      </c>
      <c r="U2792" s="149" t="s">
        <v>267</v>
      </c>
      <c r="V2792" s="149"/>
      <c r="W2792" s="149"/>
      <c r="X2792" s="149" t="s">
        <v>336</v>
      </c>
      <c r="Y2792" s="149"/>
      <c r="Z2792" s="149"/>
      <c r="AA2792" s="149"/>
      <c r="AB2792" s="149" t="s">
        <v>269</v>
      </c>
      <c r="AC2792" s="149" t="s">
        <v>318</v>
      </c>
      <c r="AD2792" s="149" t="s">
        <v>12426</v>
      </c>
      <c r="AE2792" s="149" t="s">
        <v>271</v>
      </c>
      <c r="AF2792" s="149"/>
      <c r="AG2792" s="149" t="s">
        <v>1098</v>
      </c>
      <c r="AH2792" s="149" t="s">
        <v>273</v>
      </c>
      <c r="AI2792" s="158">
        <v>96</v>
      </c>
      <c r="AJ2792" s="149"/>
      <c r="AK2792" s="159" t="s">
        <v>274</v>
      </c>
      <c r="AL2792" s="159" t="s">
        <v>274</v>
      </c>
      <c r="AM2792" s="149" t="s">
        <v>274</v>
      </c>
      <c r="AN2792" s="160">
        <v>4</v>
      </c>
      <c r="AO2792" s="149"/>
      <c r="AP2792" s="149" t="s">
        <v>274</v>
      </c>
      <c r="AQ2792" s="149" t="s">
        <v>275</v>
      </c>
      <c r="AR2792" s="158">
        <v>1</v>
      </c>
      <c r="AS2792" s="149" t="s">
        <v>275</v>
      </c>
      <c r="AT2792" s="149" t="s">
        <v>276</v>
      </c>
      <c r="AU2792" s="161">
        <v>1</v>
      </c>
      <c r="AV2792" s="159">
        <v>2264.96</v>
      </c>
      <c r="AW2792" s="159">
        <v>90.6</v>
      </c>
      <c r="AX2792" s="149" t="s">
        <v>274</v>
      </c>
      <c r="AY2792" s="162">
        <v>0</v>
      </c>
      <c r="AZ2792" s="162" t="s">
        <v>274</v>
      </c>
      <c r="BA2792" s="162">
        <v>0</v>
      </c>
      <c r="BB2792" s="159">
        <v>2174.36</v>
      </c>
      <c r="BC2792" s="162" t="s">
        <v>274</v>
      </c>
      <c r="BD2792" s="162">
        <v>0</v>
      </c>
      <c r="BE2792" s="159">
        <v>90.6</v>
      </c>
      <c r="BF2792" s="159">
        <v>90.6</v>
      </c>
      <c r="BG2792" s="159">
        <v>2264.96</v>
      </c>
    </row>
    <row r="2793" ht="28.05" customHeight="1" spans="1:59">
      <c r="A2793" s="149"/>
      <c r="B2793" s="149"/>
      <c r="C2793" s="149"/>
      <c r="D2793" s="149" t="s">
        <v>3726</v>
      </c>
      <c r="E2793" s="340" t="s">
        <v>12551</v>
      </c>
      <c r="F2793" s="149" t="s">
        <v>3726</v>
      </c>
      <c r="G2793" s="149" t="s">
        <v>12552</v>
      </c>
      <c r="H2793" s="149" t="s">
        <v>5668</v>
      </c>
      <c r="I2793" s="149" t="s">
        <v>12506</v>
      </c>
      <c r="J2793" s="149" t="s">
        <v>12553</v>
      </c>
      <c r="K2793" s="149"/>
      <c r="L2793" s="149" t="s">
        <v>262</v>
      </c>
      <c r="M2793" s="149"/>
      <c r="N2793" s="149" t="s">
        <v>263</v>
      </c>
      <c r="O2793" s="149" t="s">
        <v>214</v>
      </c>
      <c r="P2793" s="149" t="s">
        <v>53</v>
      </c>
      <c r="Q2793" s="149"/>
      <c r="R2793" s="149" t="s">
        <v>5394</v>
      </c>
      <c r="S2793" s="149" t="s">
        <v>5671</v>
      </c>
      <c r="T2793" s="149" t="s">
        <v>1091</v>
      </c>
      <c r="U2793" s="149" t="s">
        <v>267</v>
      </c>
      <c r="V2793" s="149"/>
      <c r="W2793" s="149"/>
      <c r="X2793" s="149" t="s">
        <v>268</v>
      </c>
      <c r="Y2793" s="149"/>
      <c r="Z2793" s="149"/>
      <c r="AA2793" s="149"/>
      <c r="AB2793" s="149" t="s">
        <v>269</v>
      </c>
      <c r="AC2793" s="149" t="s">
        <v>318</v>
      </c>
      <c r="AD2793" s="149" t="s">
        <v>1091</v>
      </c>
      <c r="AE2793" s="149" t="s">
        <v>271</v>
      </c>
      <c r="AF2793" s="149"/>
      <c r="AG2793" s="149" t="s">
        <v>1098</v>
      </c>
      <c r="AH2793" s="149" t="s">
        <v>273</v>
      </c>
      <c r="AI2793" s="158">
        <v>96</v>
      </c>
      <c r="AJ2793" s="149"/>
      <c r="AK2793" s="159" t="s">
        <v>274</v>
      </c>
      <c r="AL2793" s="159" t="s">
        <v>274</v>
      </c>
      <c r="AM2793" s="149" t="s">
        <v>274</v>
      </c>
      <c r="AN2793" s="160">
        <v>4</v>
      </c>
      <c r="AO2793" s="149"/>
      <c r="AP2793" s="149" t="s">
        <v>274</v>
      </c>
      <c r="AQ2793" s="149" t="s">
        <v>275</v>
      </c>
      <c r="AR2793" s="158">
        <v>1</v>
      </c>
      <c r="AS2793" s="149" t="s">
        <v>275</v>
      </c>
      <c r="AT2793" s="149" t="s">
        <v>276</v>
      </c>
      <c r="AU2793" s="161">
        <v>1</v>
      </c>
      <c r="AV2793" s="159">
        <v>64957.26</v>
      </c>
      <c r="AW2793" s="159">
        <v>2598.29</v>
      </c>
      <c r="AX2793" s="149" t="s">
        <v>274</v>
      </c>
      <c r="AY2793" s="162">
        <v>0</v>
      </c>
      <c r="AZ2793" s="162" t="s">
        <v>274</v>
      </c>
      <c r="BA2793" s="162">
        <v>0</v>
      </c>
      <c r="BB2793" s="159">
        <v>62358.97</v>
      </c>
      <c r="BC2793" s="162" t="s">
        <v>274</v>
      </c>
      <c r="BD2793" s="162">
        <v>0</v>
      </c>
      <c r="BE2793" s="159">
        <v>2598.29</v>
      </c>
      <c r="BF2793" s="159">
        <v>2598.29</v>
      </c>
      <c r="BG2793" s="159">
        <v>64957.26</v>
      </c>
    </row>
    <row r="2794" ht="28.05" customHeight="1" spans="1:59">
      <c r="A2794" s="149"/>
      <c r="B2794" s="149"/>
      <c r="C2794" s="149"/>
      <c r="D2794" s="149" t="s">
        <v>3726</v>
      </c>
      <c r="E2794" s="340" t="s">
        <v>12554</v>
      </c>
      <c r="F2794" s="149" t="s">
        <v>3726</v>
      </c>
      <c r="G2794" s="149" t="s">
        <v>12555</v>
      </c>
      <c r="H2794" s="149" t="s">
        <v>7877</v>
      </c>
      <c r="I2794" s="149" t="s">
        <v>5559</v>
      </c>
      <c r="J2794" s="149" t="s">
        <v>12556</v>
      </c>
      <c r="K2794" s="149"/>
      <c r="L2794" s="149" t="s">
        <v>262</v>
      </c>
      <c r="M2794" s="149"/>
      <c r="N2794" s="149" t="s">
        <v>263</v>
      </c>
      <c r="O2794" s="149" t="s">
        <v>214</v>
      </c>
      <c r="P2794" s="149" t="s">
        <v>53</v>
      </c>
      <c r="Q2794" s="149"/>
      <c r="R2794" s="149" t="s">
        <v>12557</v>
      </c>
      <c r="S2794" s="149" t="s">
        <v>5561</v>
      </c>
      <c r="T2794" s="149" t="s">
        <v>1062</v>
      </c>
      <c r="U2794" s="149" t="s">
        <v>267</v>
      </c>
      <c r="V2794" s="149"/>
      <c r="W2794" s="149"/>
      <c r="X2794" s="149" t="s">
        <v>336</v>
      </c>
      <c r="Y2794" s="149"/>
      <c r="Z2794" s="149"/>
      <c r="AA2794" s="149"/>
      <c r="AB2794" s="149" t="s">
        <v>269</v>
      </c>
      <c r="AC2794" s="149" t="s">
        <v>270</v>
      </c>
      <c r="AD2794" s="149" t="s">
        <v>1062</v>
      </c>
      <c r="AE2794" s="149" t="s">
        <v>271</v>
      </c>
      <c r="AF2794" s="149"/>
      <c r="AG2794" s="149" t="s">
        <v>1098</v>
      </c>
      <c r="AH2794" s="149" t="s">
        <v>273</v>
      </c>
      <c r="AI2794" s="158">
        <v>77</v>
      </c>
      <c r="AJ2794" s="149"/>
      <c r="AK2794" s="159" t="s">
        <v>274</v>
      </c>
      <c r="AL2794" s="159" t="s">
        <v>274</v>
      </c>
      <c r="AM2794" s="149" t="s">
        <v>274</v>
      </c>
      <c r="AN2794" s="160">
        <v>4</v>
      </c>
      <c r="AO2794" s="149"/>
      <c r="AP2794" s="149" t="s">
        <v>274</v>
      </c>
      <c r="AQ2794" s="149" t="s">
        <v>275</v>
      </c>
      <c r="AR2794" s="158">
        <v>1</v>
      </c>
      <c r="AS2794" s="149" t="s">
        <v>275</v>
      </c>
      <c r="AT2794" s="149" t="s">
        <v>276</v>
      </c>
      <c r="AU2794" s="161">
        <v>1</v>
      </c>
      <c r="AV2794" s="159">
        <v>4513.27</v>
      </c>
      <c r="AW2794" s="159">
        <v>180.53</v>
      </c>
      <c r="AX2794" s="149" t="s">
        <v>274</v>
      </c>
      <c r="AY2794" s="159">
        <v>47.1</v>
      </c>
      <c r="AZ2794" s="159">
        <v>47.1</v>
      </c>
      <c r="BA2794" s="159">
        <v>188.4</v>
      </c>
      <c r="BB2794" s="159">
        <v>3437.76</v>
      </c>
      <c r="BC2794" s="162" t="s">
        <v>274</v>
      </c>
      <c r="BD2794" s="162">
        <v>0</v>
      </c>
      <c r="BE2794" s="159">
        <v>1075.51</v>
      </c>
      <c r="BF2794" s="159">
        <v>1075.51</v>
      </c>
      <c r="BG2794" s="159">
        <v>4513.27</v>
      </c>
    </row>
    <row r="2795" ht="28.05" customHeight="1" spans="1:59">
      <c r="A2795" s="149"/>
      <c r="B2795" s="149"/>
      <c r="C2795" s="149"/>
      <c r="D2795" s="149" t="s">
        <v>3726</v>
      </c>
      <c r="E2795" s="340" t="s">
        <v>12558</v>
      </c>
      <c r="F2795" s="149" t="s">
        <v>3726</v>
      </c>
      <c r="G2795" s="149" t="s">
        <v>12559</v>
      </c>
      <c r="H2795" s="149" t="s">
        <v>6034</v>
      </c>
      <c r="I2795" s="149" t="s">
        <v>12560</v>
      </c>
      <c r="J2795" s="149" t="s">
        <v>12561</v>
      </c>
      <c r="K2795" s="149"/>
      <c r="L2795" s="149" t="s">
        <v>287</v>
      </c>
      <c r="M2795" s="149"/>
      <c r="N2795" s="149" t="s">
        <v>263</v>
      </c>
      <c r="O2795" s="149" t="s">
        <v>214</v>
      </c>
      <c r="P2795" s="149" t="s">
        <v>53</v>
      </c>
      <c r="Q2795" s="149"/>
      <c r="R2795" s="149" t="s">
        <v>12562</v>
      </c>
      <c r="S2795" s="149" t="s">
        <v>4332</v>
      </c>
      <c r="T2795" s="149" t="s">
        <v>414</v>
      </c>
      <c r="U2795" s="149" t="s">
        <v>267</v>
      </c>
      <c r="V2795" s="149"/>
      <c r="W2795" s="149"/>
      <c r="X2795" s="149" t="s">
        <v>336</v>
      </c>
      <c r="Y2795" s="149"/>
      <c r="Z2795" s="149"/>
      <c r="AA2795" s="149"/>
      <c r="AB2795" s="149" t="s">
        <v>269</v>
      </c>
      <c r="AC2795" s="149" t="s">
        <v>270</v>
      </c>
      <c r="AD2795" s="149" t="s">
        <v>414</v>
      </c>
      <c r="AE2795" s="149" t="s">
        <v>271</v>
      </c>
      <c r="AF2795" s="149"/>
      <c r="AG2795" s="149" t="s">
        <v>1098</v>
      </c>
      <c r="AH2795" s="149" t="s">
        <v>273</v>
      </c>
      <c r="AI2795" s="158">
        <v>21</v>
      </c>
      <c r="AJ2795" s="149"/>
      <c r="AK2795" s="159" t="s">
        <v>274</v>
      </c>
      <c r="AL2795" s="159" t="s">
        <v>274</v>
      </c>
      <c r="AM2795" s="149" t="s">
        <v>274</v>
      </c>
      <c r="AN2795" s="160">
        <v>4</v>
      </c>
      <c r="AO2795" s="149"/>
      <c r="AP2795" s="149" t="s">
        <v>274</v>
      </c>
      <c r="AQ2795" s="149" t="s">
        <v>275</v>
      </c>
      <c r="AR2795" s="158">
        <v>1</v>
      </c>
      <c r="AS2795" s="149" t="s">
        <v>275</v>
      </c>
      <c r="AT2795" s="149" t="s">
        <v>276</v>
      </c>
      <c r="AU2795" s="161">
        <v>1</v>
      </c>
      <c r="AV2795" s="159">
        <v>7787.61</v>
      </c>
      <c r="AW2795" s="159">
        <v>311.5</v>
      </c>
      <c r="AX2795" s="149" t="s">
        <v>274</v>
      </c>
      <c r="AY2795" s="159">
        <v>77.88</v>
      </c>
      <c r="AZ2795" s="159">
        <v>77.88</v>
      </c>
      <c r="BA2795" s="159">
        <v>311.52</v>
      </c>
      <c r="BB2795" s="159">
        <v>1635.48</v>
      </c>
      <c r="BC2795" s="162" t="s">
        <v>274</v>
      </c>
      <c r="BD2795" s="162">
        <v>0</v>
      </c>
      <c r="BE2795" s="159">
        <v>6152.13</v>
      </c>
      <c r="BF2795" s="159">
        <v>6152.13</v>
      </c>
      <c r="BG2795" s="159">
        <v>7787.61</v>
      </c>
    </row>
    <row r="2796" ht="28.05" customHeight="1" spans="1:59">
      <c r="A2796" s="149"/>
      <c r="B2796" s="149"/>
      <c r="C2796" s="149"/>
      <c r="D2796" s="149" t="s">
        <v>3726</v>
      </c>
      <c r="E2796" s="340" t="s">
        <v>12563</v>
      </c>
      <c r="F2796" s="149" t="s">
        <v>3726</v>
      </c>
      <c r="G2796" s="149" t="s">
        <v>12564</v>
      </c>
      <c r="H2796" s="149" t="s">
        <v>12536</v>
      </c>
      <c r="I2796" s="149" t="s">
        <v>12565</v>
      </c>
      <c r="J2796" s="149" t="s">
        <v>12566</v>
      </c>
      <c r="K2796" s="149"/>
      <c r="L2796" s="149" t="s">
        <v>262</v>
      </c>
      <c r="M2796" s="149"/>
      <c r="N2796" s="149" t="s">
        <v>263</v>
      </c>
      <c r="O2796" s="149" t="s">
        <v>214</v>
      </c>
      <c r="P2796" s="149" t="s">
        <v>53</v>
      </c>
      <c r="Q2796" s="149"/>
      <c r="R2796" s="149" t="s">
        <v>296</v>
      </c>
      <c r="S2796" s="149" t="s">
        <v>5890</v>
      </c>
      <c r="T2796" s="149" t="s">
        <v>12426</v>
      </c>
      <c r="U2796" s="149" t="s">
        <v>267</v>
      </c>
      <c r="V2796" s="149"/>
      <c r="W2796" s="149"/>
      <c r="X2796" s="149" t="s">
        <v>336</v>
      </c>
      <c r="Y2796" s="149"/>
      <c r="Z2796" s="149"/>
      <c r="AA2796" s="149"/>
      <c r="AB2796" s="149" t="s">
        <v>269</v>
      </c>
      <c r="AC2796" s="149" t="s">
        <v>318</v>
      </c>
      <c r="AD2796" s="149" t="s">
        <v>12426</v>
      </c>
      <c r="AE2796" s="149" t="s">
        <v>271</v>
      </c>
      <c r="AF2796" s="149"/>
      <c r="AG2796" s="149" t="s">
        <v>1098</v>
      </c>
      <c r="AH2796" s="149" t="s">
        <v>273</v>
      </c>
      <c r="AI2796" s="158">
        <v>96</v>
      </c>
      <c r="AJ2796" s="149"/>
      <c r="AK2796" s="159" t="s">
        <v>274</v>
      </c>
      <c r="AL2796" s="159" t="s">
        <v>274</v>
      </c>
      <c r="AM2796" s="149" t="s">
        <v>274</v>
      </c>
      <c r="AN2796" s="160">
        <v>4</v>
      </c>
      <c r="AO2796" s="149"/>
      <c r="AP2796" s="149" t="s">
        <v>274</v>
      </c>
      <c r="AQ2796" s="149" t="s">
        <v>275</v>
      </c>
      <c r="AR2796" s="158">
        <v>1</v>
      </c>
      <c r="AS2796" s="149" t="s">
        <v>275</v>
      </c>
      <c r="AT2796" s="149" t="s">
        <v>276</v>
      </c>
      <c r="AU2796" s="161">
        <v>1</v>
      </c>
      <c r="AV2796" s="159">
        <v>2264.96</v>
      </c>
      <c r="AW2796" s="159">
        <v>90.6</v>
      </c>
      <c r="AX2796" s="149" t="s">
        <v>274</v>
      </c>
      <c r="AY2796" s="162">
        <v>0</v>
      </c>
      <c r="AZ2796" s="162" t="s">
        <v>274</v>
      </c>
      <c r="BA2796" s="162">
        <v>0</v>
      </c>
      <c r="BB2796" s="159">
        <v>2174.36</v>
      </c>
      <c r="BC2796" s="162" t="s">
        <v>274</v>
      </c>
      <c r="BD2796" s="162">
        <v>0</v>
      </c>
      <c r="BE2796" s="159">
        <v>90.6</v>
      </c>
      <c r="BF2796" s="159">
        <v>90.6</v>
      </c>
      <c r="BG2796" s="159">
        <v>2264.96</v>
      </c>
    </row>
    <row r="2797" ht="28.05" customHeight="1" spans="1:59">
      <c r="A2797" s="149"/>
      <c r="B2797" s="149"/>
      <c r="C2797" s="149"/>
      <c r="D2797" s="149" t="s">
        <v>3726</v>
      </c>
      <c r="E2797" s="340" t="s">
        <v>12567</v>
      </c>
      <c r="F2797" s="149" t="s">
        <v>3726</v>
      </c>
      <c r="G2797" s="149" t="s">
        <v>12568</v>
      </c>
      <c r="H2797" s="149" t="s">
        <v>12569</v>
      </c>
      <c r="I2797" s="149" t="s">
        <v>12570</v>
      </c>
      <c r="J2797" s="149" t="s">
        <v>12571</v>
      </c>
      <c r="K2797" s="149"/>
      <c r="L2797" s="149" t="s">
        <v>262</v>
      </c>
      <c r="M2797" s="149"/>
      <c r="N2797" s="149" t="s">
        <v>263</v>
      </c>
      <c r="O2797" s="149" t="s">
        <v>214</v>
      </c>
      <c r="P2797" s="149" t="s">
        <v>53</v>
      </c>
      <c r="Q2797" s="149"/>
      <c r="R2797" s="149" t="s">
        <v>296</v>
      </c>
      <c r="S2797" s="149" t="s">
        <v>289</v>
      </c>
      <c r="T2797" s="149" t="s">
        <v>12572</v>
      </c>
      <c r="U2797" s="149" t="s">
        <v>267</v>
      </c>
      <c r="V2797" s="149"/>
      <c r="W2797" s="149"/>
      <c r="X2797" s="149" t="s">
        <v>336</v>
      </c>
      <c r="Y2797" s="149"/>
      <c r="Z2797" s="149"/>
      <c r="AA2797" s="149"/>
      <c r="AB2797" s="149" t="s">
        <v>269</v>
      </c>
      <c r="AC2797" s="149" t="s">
        <v>318</v>
      </c>
      <c r="AD2797" s="149" t="s">
        <v>12572</v>
      </c>
      <c r="AE2797" s="149" t="s">
        <v>271</v>
      </c>
      <c r="AF2797" s="149"/>
      <c r="AG2797" s="149" t="s">
        <v>1098</v>
      </c>
      <c r="AH2797" s="149" t="s">
        <v>273</v>
      </c>
      <c r="AI2797" s="158">
        <v>96</v>
      </c>
      <c r="AJ2797" s="149"/>
      <c r="AK2797" s="159" t="s">
        <v>274</v>
      </c>
      <c r="AL2797" s="159" t="s">
        <v>274</v>
      </c>
      <c r="AM2797" s="149" t="s">
        <v>274</v>
      </c>
      <c r="AN2797" s="160">
        <v>4</v>
      </c>
      <c r="AO2797" s="149"/>
      <c r="AP2797" s="149" t="s">
        <v>274</v>
      </c>
      <c r="AQ2797" s="149" t="s">
        <v>275</v>
      </c>
      <c r="AR2797" s="158">
        <v>1</v>
      </c>
      <c r="AS2797" s="149" t="s">
        <v>275</v>
      </c>
      <c r="AT2797" s="149" t="s">
        <v>276</v>
      </c>
      <c r="AU2797" s="161">
        <v>1</v>
      </c>
      <c r="AV2797" s="159">
        <v>8735.04</v>
      </c>
      <c r="AW2797" s="159">
        <v>349.4</v>
      </c>
      <c r="AX2797" s="149" t="s">
        <v>274</v>
      </c>
      <c r="AY2797" s="162">
        <v>0</v>
      </c>
      <c r="AZ2797" s="162" t="s">
        <v>274</v>
      </c>
      <c r="BA2797" s="162">
        <v>0</v>
      </c>
      <c r="BB2797" s="159">
        <v>8385.64</v>
      </c>
      <c r="BC2797" s="162" t="s">
        <v>274</v>
      </c>
      <c r="BD2797" s="162">
        <v>0</v>
      </c>
      <c r="BE2797" s="159">
        <v>349.4</v>
      </c>
      <c r="BF2797" s="159">
        <v>349.4</v>
      </c>
      <c r="BG2797" s="159">
        <v>8735.04</v>
      </c>
    </row>
    <row r="2798" ht="28.05" customHeight="1" spans="1:59">
      <c r="A2798" s="149"/>
      <c r="B2798" s="149"/>
      <c r="C2798" s="149"/>
      <c r="D2798" s="149" t="s">
        <v>3726</v>
      </c>
      <c r="E2798" s="340" t="s">
        <v>12573</v>
      </c>
      <c r="F2798" s="149" t="s">
        <v>3726</v>
      </c>
      <c r="G2798" s="149" t="s">
        <v>12574</v>
      </c>
      <c r="H2798" s="149" t="s">
        <v>12575</v>
      </c>
      <c r="I2798" s="149" t="s">
        <v>12576</v>
      </c>
      <c r="J2798" s="149" t="s">
        <v>12577</v>
      </c>
      <c r="K2798" s="149"/>
      <c r="L2798" s="149" t="s">
        <v>287</v>
      </c>
      <c r="M2798" s="149"/>
      <c r="N2798" s="149" t="s">
        <v>263</v>
      </c>
      <c r="O2798" s="149" t="s">
        <v>214</v>
      </c>
      <c r="P2798" s="149" t="s">
        <v>53</v>
      </c>
      <c r="Q2798" s="149"/>
      <c r="R2798" s="149" t="s">
        <v>12578</v>
      </c>
      <c r="S2798" s="149" t="s">
        <v>6852</v>
      </c>
      <c r="T2798" s="149" t="s">
        <v>414</v>
      </c>
      <c r="U2798" s="149" t="s">
        <v>267</v>
      </c>
      <c r="V2798" s="149"/>
      <c r="W2798" s="149"/>
      <c r="X2798" s="149" t="s">
        <v>336</v>
      </c>
      <c r="Y2798" s="149"/>
      <c r="Z2798" s="149"/>
      <c r="AA2798" s="149"/>
      <c r="AB2798" s="149" t="s">
        <v>269</v>
      </c>
      <c r="AC2798" s="149" t="s">
        <v>270</v>
      </c>
      <c r="AD2798" s="149" t="s">
        <v>414</v>
      </c>
      <c r="AE2798" s="149" t="s">
        <v>271</v>
      </c>
      <c r="AF2798" s="149"/>
      <c r="AG2798" s="149" t="s">
        <v>1098</v>
      </c>
      <c r="AH2798" s="149" t="s">
        <v>273</v>
      </c>
      <c r="AI2798" s="158">
        <v>21</v>
      </c>
      <c r="AJ2798" s="149"/>
      <c r="AK2798" s="159" t="s">
        <v>274</v>
      </c>
      <c r="AL2798" s="159" t="s">
        <v>274</v>
      </c>
      <c r="AM2798" s="149" t="s">
        <v>274</v>
      </c>
      <c r="AN2798" s="160">
        <v>4</v>
      </c>
      <c r="AO2798" s="149"/>
      <c r="AP2798" s="149" t="s">
        <v>274</v>
      </c>
      <c r="AQ2798" s="149" t="s">
        <v>275</v>
      </c>
      <c r="AR2798" s="158">
        <v>1</v>
      </c>
      <c r="AS2798" s="149" t="s">
        <v>275</v>
      </c>
      <c r="AT2798" s="149" t="s">
        <v>276</v>
      </c>
      <c r="AU2798" s="161">
        <v>1</v>
      </c>
      <c r="AV2798" s="159">
        <v>11946.9</v>
      </c>
      <c r="AW2798" s="159">
        <v>477.88</v>
      </c>
      <c r="AX2798" s="149" t="s">
        <v>274</v>
      </c>
      <c r="AY2798" s="159">
        <v>119.47</v>
      </c>
      <c r="AZ2798" s="159">
        <v>119.47</v>
      </c>
      <c r="BA2798" s="159">
        <v>477.88</v>
      </c>
      <c r="BB2798" s="159">
        <v>2508.87</v>
      </c>
      <c r="BC2798" s="162" t="s">
        <v>274</v>
      </c>
      <c r="BD2798" s="162">
        <v>0</v>
      </c>
      <c r="BE2798" s="159">
        <v>9438.03</v>
      </c>
      <c r="BF2798" s="159">
        <v>9438.03</v>
      </c>
      <c r="BG2798" s="159">
        <v>11946.9</v>
      </c>
    </row>
    <row r="2799" ht="28.05" customHeight="1" spans="1:59">
      <c r="A2799" s="149"/>
      <c r="B2799" s="149"/>
      <c r="C2799" s="149"/>
      <c r="D2799" s="149" t="s">
        <v>3726</v>
      </c>
      <c r="E2799" s="340" t="s">
        <v>12579</v>
      </c>
      <c r="F2799" s="149" t="s">
        <v>3726</v>
      </c>
      <c r="G2799" s="149" t="s">
        <v>12580</v>
      </c>
      <c r="H2799" s="149" t="s">
        <v>12545</v>
      </c>
      <c r="I2799" s="149" t="s">
        <v>12546</v>
      </c>
      <c r="J2799" s="149" t="s">
        <v>12581</v>
      </c>
      <c r="K2799" s="149"/>
      <c r="L2799" s="149" t="s">
        <v>287</v>
      </c>
      <c r="M2799" s="149"/>
      <c r="N2799" s="149" t="s">
        <v>263</v>
      </c>
      <c r="O2799" s="149" t="s">
        <v>214</v>
      </c>
      <c r="P2799" s="149" t="s">
        <v>53</v>
      </c>
      <c r="Q2799" s="149"/>
      <c r="R2799" s="149" t="s">
        <v>3952</v>
      </c>
      <c r="S2799" s="149" t="s">
        <v>4131</v>
      </c>
      <c r="T2799" s="149" t="s">
        <v>3699</v>
      </c>
      <c r="U2799" s="149" t="s">
        <v>267</v>
      </c>
      <c r="V2799" s="149"/>
      <c r="W2799" s="149"/>
      <c r="X2799" s="149" t="s">
        <v>336</v>
      </c>
      <c r="Y2799" s="149"/>
      <c r="Z2799" s="149"/>
      <c r="AA2799" s="149"/>
      <c r="AB2799" s="149" t="s">
        <v>269</v>
      </c>
      <c r="AC2799" s="149" t="s">
        <v>270</v>
      </c>
      <c r="AD2799" s="149" t="s">
        <v>3699</v>
      </c>
      <c r="AE2799" s="149" t="s">
        <v>271</v>
      </c>
      <c r="AF2799" s="149"/>
      <c r="AG2799" s="149" t="s">
        <v>1098</v>
      </c>
      <c r="AH2799" s="149" t="s">
        <v>273</v>
      </c>
      <c r="AI2799" s="158">
        <v>67</v>
      </c>
      <c r="AJ2799" s="149"/>
      <c r="AK2799" s="159" t="s">
        <v>274</v>
      </c>
      <c r="AL2799" s="159" t="s">
        <v>274</v>
      </c>
      <c r="AM2799" s="149" t="s">
        <v>274</v>
      </c>
      <c r="AN2799" s="160">
        <v>4</v>
      </c>
      <c r="AO2799" s="149"/>
      <c r="AP2799" s="149" t="s">
        <v>274</v>
      </c>
      <c r="AQ2799" s="149" t="s">
        <v>275</v>
      </c>
      <c r="AR2799" s="158">
        <v>1</v>
      </c>
      <c r="AS2799" s="149" t="s">
        <v>275</v>
      </c>
      <c r="AT2799" s="149" t="s">
        <v>276</v>
      </c>
      <c r="AU2799" s="161">
        <v>1</v>
      </c>
      <c r="AV2799" s="159">
        <v>29310.34</v>
      </c>
      <c r="AW2799" s="159">
        <v>1172.41</v>
      </c>
      <c r="AX2799" s="149" t="s">
        <v>274</v>
      </c>
      <c r="AY2799" s="159">
        <v>301.99</v>
      </c>
      <c r="AZ2799" s="159">
        <v>301.99</v>
      </c>
      <c r="BA2799" s="159">
        <v>1207.96</v>
      </c>
      <c r="BB2799" s="159">
        <v>19380.16</v>
      </c>
      <c r="BC2799" s="162" t="s">
        <v>274</v>
      </c>
      <c r="BD2799" s="162">
        <v>0</v>
      </c>
      <c r="BE2799" s="159">
        <v>9930.18</v>
      </c>
      <c r="BF2799" s="159">
        <v>9930.18</v>
      </c>
      <c r="BG2799" s="159">
        <v>29310.34</v>
      </c>
    </row>
    <row r="2800" ht="28.05" customHeight="1" spans="1:59">
      <c r="A2800" s="149"/>
      <c r="B2800" s="149"/>
      <c r="C2800" s="149"/>
      <c r="D2800" s="149" t="s">
        <v>3726</v>
      </c>
      <c r="E2800" s="340" t="s">
        <v>12582</v>
      </c>
      <c r="F2800" s="149" t="s">
        <v>3726</v>
      </c>
      <c r="G2800" s="149" t="s">
        <v>12583</v>
      </c>
      <c r="H2800" s="149" t="s">
        <v>12584</v>
      </c>
      <c r="I2800" s="149" t="s">
        <v>12585</v>
      </c>
      <c r="J2800" s="149" t="s">
        <v>12586</v>
      </c>
      <c r="K2800" s="149"/>
      <c r="L2800" s="149" t="s">
        <v>262</v>
      </c>
      <c r="M2800" s="149"/>
      <c r="N2800" s="149" t="s">
        <v>263</v>
      </c>
      <c r="O2800" s="149" t="s">
        <v>214</v>
      </c>
      <c r="P2800" s="149" t="s">
        <v>53</v>
      </c>
      <c r="Q2800" s="149"/>
      <c r="R2800" s="149" t="s">
        <v>1090</v>
      </c>
      <c r="S2800" s="149" t="s">
        <v>289</v>
      </c>
      <c r="T2800" s="149" t="s">
        <v>1091</v>
      </c>
      <c r="U2800" s="149" t="s">
        <v>267</v>
      </c>
      <c r="V2800" s="149"/>
      <c r="W2800" s="149"/>
      <c r="X2800" s="149" t="s">
        <v>336</v>
      </c>
      <c r="Y2800" s="149"/>
      <c r="Z2800" s="149"/>
      <c r="AA2800" s="149"/>
      <c r="AB2800" s="149" t="s">
        <v>269</v>
      </c>
      <c r="AC2800" s="149" t="s">
        <v>318</v>
      </c>
      <c r="AD2800" s="149" t="s">
        <v>1091</v>
      </c>
      <c r="AE2800" s="149" t="s">
        <v>271</v>
      </c>
      <c r="AF2800" s="149"/>
      <c r="AG2800" s="149" t="s">
        <v>1098</v>
      </c>
      <c r="AH2800" s="149" t="s">
        <v>273</v>
      </c>
      <c r="AI2800" s="158">
        <v>96</v>
      </c>
      <c r="AJ2800" s="149"/>
      <c r="AK2800" s="159" t="s">
        <v>274</v>
      </c>
      <c r="AL2800" s="159" t="s">
        <v>274</v>
      </c>
      <c r="AM2800" s="149" t="s">
        <v>274</v>
      </c>
      <c r="AN2800" s="160">
        <v>4</v>
      </c>
      <c r="AO2800" s="149"/>
      <c r="AP2800" s="149" t="s">
        <v>274</v>
      </c>
      <c r="AQ2800" s="149" t="s">
        <v>275</v>
      </c>
      <c r="AR2800" s="158">
        <v>1</v>
      </c>
      <c r="AS2800" s="149" t="s">
        <v>275</v>
      </c>
      <c r="AT2800" s="149" t="s">
        <v>276</v>
      </c>
      <c r="AU2800" s="161">
        <v>1</v>
      </c>
      <c r="AV2800" s="159">
        <v>2564.1</v>
      </c>
      <c r="AW2800" s="159">
        <v>102.56</v>
      </c>
      <c r="AX2800" s="149" t="s">
        <v>274</v>
      </c>
      <c r="AY2800" s="162">
        <v>0</v>
      </c>
      <c r="AZ2800" s="162" t="s">
        <v>274</v>
      </c>
      <c r="BA2800" s="162">
        <v>0</v>
      </c>
      <c r="BB2800" s="159">
        <v>2461.54</v>
      </c>
      <c r="BC2800" s="162" t="s">
        <v>274</v>
      </c>
      <c r="BD2800" s="162">
        <v>0</v>
      </c>
      <c r="BE2800" s="159">
        <v>102.56</v>
      </c>
      <c r="BF2800" s="159">
        <v>102.56</v>
      </c>
      <c r="BG2800" s="159">
        <v>2564.1</v>
      </c>
    </row>
    <row r="2801" ht="28.05" customHeight="1" spans="1:59">
      <c r="A2801" s="149"/>
      <c r="B2801" s="149"/>
      <c r="C2801" s="149"/>
      <c r="D2801" s="149" t="s">
        <v>3726</v>
      </c>
      <c r="E2801" s="340" t="s">
        <v>12587</v>
      </c>
      <c r="F2801" s="149" t="s">
        <v>3726</v>
      </c>
      <c r="G2801" s="149" t="s">
        <v>12588</v>
      </c>
      <c r="H2801" s="149" t="s">
        <v>7877</v>
      </c>
      <c r="I2801" s="149" t="s">
        <v>5559</v>
      </c>
      <c r="J2801" s="149" t="s">
        <v>12589</v>
      </c>
      <c r="K2801" s="149"/>
      <c r="L2801" s="149" t="s">
        <v>262</v>
      </c>
      <c r="M2801" s="149"/>
      <c r="N2801" s="149" t="s">
        <v>263</v>
      </c>
      <c r="O2801" s="149" t="s">
        <v>214</v>
      </c>
      <c r="P2801" s="149" t="s">
        <v>53</v>
      </c>
      <c r="Q2801" s="149"/>
      <c r="R2801" s="149" t="s">
        <v>12557</v>
      </c>
      <c r="S2801" s="149" t="s">
        <v>5561</v>
      </c>
      <c r="T2801" s="149" t="s">
        <v>1062</v>
      </c>
      <c r="U2801" s="149" t="s">
        <v>267</v>
      </c>
      <c r="V2801" s="149"/>
      <c r="W2801" s="149"/>
      <c r="X2801" s="149" t="s">
        <v>336</v>
      </c>
      <c r="Y2801" s="149"/>
      <c r="Z2801" s="149"/>
      <c r="AA2801" s="149"/>
      <c r="AB2801" s="149" t="s">
        <v>269</v>
      </c>
      <c r="AC2801" s="149" t="s">
        <v>270</v>
      </c>
      <c r="AD2801" s="149" t="s">
        <v>1062</v>
      </c>
      <c r="AE2801" s="149" t="s">
        <v>271</v>
      </c>
      <c r="AF2801" s="149"/>
      <c r="AG2801" s="149" t="s">
        <v>1098</v>
      </c>
      <c r="AH2801" s="149" t="s">
        <v>273</v>
      </c>
      <c r="AI2801" s="158">
        <v>77</v>
      </c>
      <c r="AJ2801" s="149"/>
      <c r="AK2801" s="159" t="s">
        <v>274</v>
      </c>
      <c r="AL2801" s="159" t="s">
        <v>274</v>
      </c>
      <c r="AM2801" s="149" t="s">
        <v>274</v>
      </c>
      <c r="AN2801" s="160">
        <v>4</v>
      </c>
      <c r="AO2801" s="149"/>
      <c r="AP2801" s="149" t="s">
        <v>274</v>
      </c>
      <c r="AQ2801" s="149" t="s">
        <v>275</v>
      </c>
      <c r="AR2801" s="158">
        <v>1</v>
      </c>
      <c r="AS2801" s="149" t="s">
        <v>275</v>
      </c>
      <c r="AT2801" s="149" t="s">
        <v>276</v>
      </c>
      <c r="AU2801" s="161">
        <v>1</v>
      </c>
      <c r="AV2801" s="159">
        <v>4513.27</v>
      </c>
      <c r="AW2801" s="159">
        <v>180.53</v>
      </c>
      <c r="AX2801" s="149" t="s">
        <v>274</v>
      </c>
      <c r="AY2801" s="159">
        <v>47.1</v>
      </c>
      <c r="AZ2801" s="159">
        <v>47.1</v>
      </c>
      <c r="BA2801" s="159">
        <v>188.4</v>
      </c>
      <c r="BB2801" s="159">
        <v>3437.76</v>
      </c>
      <c r="BC2801" s="162" t="s">
        <v>274</v>
      </c>
      <c r="BD2801" s="162">
        <v>0</v>
      </c>
      <c r="BE2801" s="159">
        <v>1075.51</v>
      </c>
      <c r="BF2801" s="159">
        <v>1075.51</v>
      </c>
      <c r="BG2801" s="159">
        <v>4513.27</v>
      </c>
    </row>
    <row r="2802" ht="28.05" customHeight="1" spans="1:59">
      <c r="A2802" s="149"/>
      <c r="B2802" s="149"/>
      <c r="C2802" s="149"/>
      <c r="D2802" s="149" t="s">
        <v>3726</v>
      </c>
      <c r="E2802" s="340" t="s">
        <v>12590</v>
      </c>
      <c r="F2802" s="149" t="s">
        <v>3726</v>
      </c>
      <c r="G2802" s="149" t="s">
        <v>12591</v>
      </c>
      <c r="H2802" s="149" t="s">
        <v>5668</v>
      </c>
      <c r="I2802" s="149" t="s">
        <v>12592</v>
      </c>
      <c r="J2802" s="149" t="s">
        <v>12593</v>
      </c>
      <c r="K2802" s="149"/>
      <c r="L2802" s="149" t="s">
        <v>262</v>
      </c>
      <c r="M2802" s="149"/>
      <c r="N2802" s="149" t="s">
        <v>263</v>
      </c>
      <c r="O2802" s="149" t="s">
        <v>214</v>
      </c>
      <c r="P2802" s="149" t="s">
        <v>53</v>
      </c>
      <c r="Q2802" s="149"/>
      <c r="R2802" s="149" t="s">
        <v>5394</v>
      </c>
      <c r="S2802" s="149" t="s">
        <v>5671</v>
      </c>
      <c r="T2802" s="149" t="s">
        <v>1091</v>
      </c>
      <c r="U2802" s="149" t="s">
        <v>267</v>
      </c>
      <c r="V2802" s="149"/>
      <c r="W2802" s="149"/>
      <c r="X2802" s="149" t="s">
        <v>268</v>
      </c>
      <c r="Y2802" s="149"/>
      <c r="Z2802" s="149"/>
      <c r="AA2802" s="149"/>
      <c r="AB2802" s="149" t="s">
        <v>269</v>
      </c>
      <c r="AC2802" s="149" t="s">
        <v>318</v>
      </c>
      <c r="AD2802" s="149" t="s">
        <v>1091</v>
      </c>
      <c r="AE2802" s="149" t="s">
        <v>271</v>
      </c>
      <c r="AF2802" s="149"/>
      <c r="AG2802" s="149" t="s">
        <v>1098</v>
      </c>
      <c r="AH2802" s="149" t="s">
        <v>273</v>
      </c>
      <c r="AI2802" s="158">
        <v>96</v>
      </c>
      <c r="AJ2802" s="149"/>
      <c r="AK2802" s="159" t="s">
        <v>274</v>
      </c>
      <c r="AL2802" s="159" t="s">
        <v>274</v>
      </c>
      <c r="AM2802" s="149" t="s">
        <v>274</v>
      </c>
      <c r="AN2802" s="160">
        <v>4</v>
      </c>
      <c r="AO2802" s="149"/>
      <c r="AP2802" s="149" t="s">
        <v>274</v>
      </c>
      <c r="AQ2802" s="149" t="s">
        <v>275</v>
      </c>
      <c r="AR2802" s="158">
        <v>1</v>
      </c>
      <c r="AS2802" s="149" t="s">
        <v>275</v>
      </c>
      <c r="AT2802" s="149" t="s">
        <v>276</v>
      </c>
      <c r="AU2802" s="161">
        <v>1</v>
      </c>
      <c r="AV2802" s="159">
        <v>64957.26</v>
      </c>
      <c r="AW2802" s="159">
        <v>2598.29</v>
      </c>
      <c r="AX2802" s="149" t="s">
        <v>274</v>
      </c>
      <c r="AY2802" s="162">
        <v>0</v>
      </c>
      <c r="AZ2802" s="162" t="s">
        <v>274</v>
      </c>
      <c r="BA2802" s="162">
        <v>0</v>
      </c>
      <c r="BB2802" s="159">
        <v>62358.97</v>
      </c>
      <c r="BC2802" s="162" t="s">
        <v>274</v>
      </c>
      <c r="BD2802" s="162">
        <v>0</v>
      </c>
      <c r="BE2802" s="159">
        <v>2598.29</v>
      </c>
      <c r="BF2802" s="159">
        <v>2598.29</v>
      </c>
      <c r="BG2802" s="159">
        <v>64957.26</v>
      </c>
    </row>
    <row r="2803" ht="28.05" customHeight="1" spans="1:59">
      <c r="A2803" s="149"/>
      <c r="B2803" s="149"/>
      <c r="C2803" s="149"/>
      <c r="D2803" s="149" t="s">
        <v>3726</v>
      </c>
      <c r="E2803" s="340" t="s">
        <v>12594</v>
      </c>
      <c r="F2803" s="149" t="s">
        <v>3726</v>
      </c>
      <c r="G2803" s="149" t="s">
        <v>12595</v>
      </c>
      <c r="H2803" s="149" t="s">
        <v>7877</v>
      </c>
      <c r="I2803" s="149" t="s">
        <v>5559</v>
      </c>
      <c r="J2803" s="149" t="s">
        <v>12596</v>
      </c>
      <c r="K2803" s="149"/>
      <c r="L2803" s="149" t="s">
        <v>262</v>
      </c>
      <c r="M2803" s="149"/>
      <c r="N2803" s="149" t="s">
        <v>263</v>
      </c>
      <c r="O2803" s="149" t="s">
        <v>214</v>
      </c>
      <c r="P2803" s="149" t="s">
        <v>53</v>
      </c>
      <c r="Q2803" s="149"/>
      <c r="R2803" s="149" t="s">
        <v>12557</v>
      </c>
      <c r="S2803" s="149" t="s">
        <v>5561</v>
      </c>
      <c r="T2803" s="149" t="s">
        <v>1062</v>
      </c>
      <c r="U2803" s="149" t="s">
        <v>267</v>
      </c>
      <c r="V2803" s="149"/>
      <c r="W2803" s="149"/>
      <c r="X2803" s="149" t="s">
        <v>336</v>
      </c>
      <c r="Y2803" s="149"/>
      <c r="Z2803" s="149"/>
      <c r="AA2803" s="149"/>
      <c r="AB2803" s="149" t="s">
        <v>269</v>
      </c>
      <c r="AC2803" s="149" t="s">
        <v>270</v>
      </c>
      <c r="AD2803" s="149" t="s">
        <v>1062</v>
      </c>
      <c r="AE2803" s="149" t="s">
        <v>271</v>
      </c>
      <c r="AF2803" s="149"/>
      <c r="AG2803" s="149" t="s">
        <v>1098</v>
      </c>
      <c r="AH2803" s="149" t="s">
        <v>273</v>
      </c>
      <c r="AI2803" s="158">
        <v>77</v>
      </c>
      <c r="AJ2803" s="149"/>
      <c r="AK2803" s="159" t="s">
        <v>274</v>
      </c>
      <c r="AL2803" s="159" t="s">
        <v>274</v>
      </c>
      <c r="AM2803" s="149" t="s">
        <v>274</v>
      </c>
      <c r="AN2803" s="160">
        <v>4</v>
      </c>
      <c r="AO2803" s="149"/>
      <c r="AP2803" s="149" t="s">
        <v>274</v>
      </c>
      <c r="AQ2803" s="149" t="s">
        <v>275</v>
      </c>
      <c r="AR2803" s="158">
        <v>1</v>
      </c>
      <c r="AS2803" s="149" t="s">
        <v>275</v>
      </c>
      <c r="AT2803" s="149" t="s">
        <v>276</v>
      </c>
      <c r="AU2803" s="161">
        <v>1</v>
      </c>
      <c r="AV2803" s="159">
        <v>4513.27</v>
      </c>
      <c r="AW2803" s="159">
        <v>180.53</v>
      </c>
      <c r="AX2803" s="149" t="s">
        <v>274</v>
      </c>
      <c r="AY2803" s="159">
        <v>47.1</v>
      </c>
      <c r="AZ2803" s="159">
        <v>47.1</v>
      </c>
      <c r="BA2803" s="159">
        <v>188.4</v>
      </c>
      <c r="BB2803" s="159">
        <v>3437.76</v>
      </c>
      <c r="BC2803" s="162" t="s">
        <v>274</v>
      </c>
      <c r="BD2803" s="162">
        <v>0</v>
      </c>
      <c r="BE2803" s="159">
        <v>1075.51</v>
      </c>
      <c r="BF2803" s="159">
        <v>1075.51</v>
      </c>
      <c r="BG2803" s="159">
        <v>4513.27</v>
      </c>
    </row>
    <row r="2804" ht="28.05" customHeight="1" spans="1:59">
      <c r="A2804" s="149"/>
      <c r="B2804" s="149"/>
      <c r="C2804" s="149"/>
      <c r="D2804" s="149" t="s">
        <v>3726</v>
      </c>
      <c r="E2804" s="340" t="s">
        <v>12597</v>
      </c>
      <c r="F2804" s="149" t="s">
        <v>3726</v>
      </c>
      <c r="G2804" s="149" t="s">
        <v>12598</v>
      </c>
      <c r="H2804" s="149" t="s">
        <v>12569</v>
      </c>
      <c r="I2804" s="149" t="s">
        <v>12570</v>
      </c>
      <c r="J2804" s="149" t="s">
        <v>12599</v>
      </c>
      <c r="K2804" s="149"/>
      <c r="L2804" s="149" t="s">
        <v>262</v>
      </c>
      <c r="M2804" s="149"/>
      <c r="N2804" s="149" t="s">
        <v>263</v>
      </c>
      <c r="O2804" s="149" t="s">
        <v>214</v>
      </c>
      <c r="P2804" s="149" t="s">
        <v>53</v>
      </c>
      <c r="Q2804" s="149"/>
      <c r="R2804" s="149" t="s">
        <v>296</v>
      </c>
      <c r="S2804" s="149" t="s">
        <v>289</v>
      </c>
      <c r="T2804" s="149" t="s">
        <v>12572</v>
      </c>
      <c r="U2804" s="149" t="s">
        <v>267</v>
      </c>
      <c r="V2804" s="149"/>
      <c r="W2804" s="149"/>
      <c r="X2804" s="149" t="s">
        <v>336</v>
      </c>
      <c r="Y2804" s="149"/>
      <c r="Z2804" s="149"/>
      <c r="AA2804" s="149"/>
      <c r="AB2804" s="149" t="s">
        <v>269</v>
      </c>
      <c r="AC2804" s="149" t="s">
        <v>318</v>
      </c>
      <c r="AD2804" s="149" t="s">
        <v>12572</v>
      </c>
      <c r="AE2804" s="149" t="s">
        <v>271</v>
      </c>
      <c r="AF2804" s="149"/>
      <c r="AG2804" s="149" t="s">
        <v>1098</v>
      </c>
      <c r="AH2804" s="149" t="s">
        <v>273</v>
      </c>
      <c r="AI2804" s="158">
        <v>96</v>
      </c>
      <c r="AJ2804" s="149"/>
      <c r="AK2804" s="159" t="s">
        <v>274</v>
      </c>
      <c r="AL2804" s="159" t="s">
        <v>274</v>
      </c>
      <c r="AM2804" s="149" t="s">
        <v>274</v>
      </c>
      <c r="AN2804" s="160">
        <v>4</v>
      </c>
      <c r="AO2804" s="149"/>
      <c r="AP2804" s="149" t="s">
        <v>274</v>
      </c>
      <c r="AQ2804" s="149" t="s">
        <v>275</v>
      </c>
      <c r="AR2804" s="158">
        <v>1</v>
      </c>
      <c r="AS2804" s="149" t="s">
        <v>275</v>
      </c>
      <c r="AT2804" s="149" t="s">
        <v>276</v>
      </c>
      <c r="AU2804" s="161">
        <v>1</v>
      </c>
      <c r="AV2804" s="159">
        <v>8735.04</v>
      </c>
      <c r="AW2804" s="159">
        <v>349.4</v>
      </c>
      <c r="AX2804" s="149" t="s">
        <v>274</v>
      </c>
      <c r="AY2804" s="162">
        <v>0</v>
      </c>
      <c r="AZ2804" s="162" t="s">
        <v>274</v>
      </c>
      <c r="BA2804" s="162">
        <v>0</v>
      </c>
      <c r="BB2804" s="159">
        <v>8385.64</v>
      </c>
      <c r="BC2804" s="162" t="s">
        <v>274</v>
      </c>
      <c r="BD2804" s="162">
        <v>0</v>
      </c>
      <c r="BE2804" s="159">
        <v>349.4</v>
      </c>
      <c r="BF2804" s="159">
        <v>349.4</v>
      </c>
      <c r="BG2804" s="159">
        <v>8735.04</v>
      </c>
    </row>
    <row r="2805" ht="28.05" customHeight="1" spans="1:59">
      <c r="A2805" s="149"/>
      <c r="B2805" s="149"/>
      <c r="C2805" s="149"/>
      <c r="D2805" s="149" t="s">
        <v>3726</v>
      </c>
      <c r="E2805" s="340" t="s">
        <v>12600</v>
      </c>
      <c r="F2805" s="149" t="s">
        <v>3726</v>
      </c>
      <c r="G2805" s="149" t="s">
        <v>12601</v>
      </c>
      <c r="H2805" s="149" t="s">
        <v>12602</v>
      </c>
      <c r="I2805" s="149" t="s">
        <v>12603</v>
      </c>
      <c r="J2805" s="149" t="s">
        <v>12604</v>
      </c>
      <c r="K2805" s="149"/>
      <c r="L2805" s="149" t="s">
        <v>262</v>
      </c>
      <c r="M2805" s="149"/>
      <c r="N2805" s="149" t="s">
        <v>263</v>
      </c>
      <c r="O2805" s="149" t="s">
        <v>214</v>
      </c>
      <c r="P2805" s="149" t="s">
        <v>53</v>
      </c>
      <c r="Q2805" s="149"/>
      <c r="R2805" s="149" t="s">
        <v>6970</v>
      </c>
      <c r="S2805" s="149" t="s">
        <v>12605</v>
      </c>
      <c r="T2805" s="149" t="s">
        <v>12426</v>
      </c>
      <c r="U2805" s="149" t="s">
        <v>267</v>
      </c>
      <c r="V2805" s="149"/>
      <c r="W2805" s="149"/>
      <c r="X2805" s="149" t="s">
        <v>51</v>
      </c>
      <c r="Y2805" s="149"/>
      <c r="Z2805" s="149"/>
      <c r="AA2805" s="149"/>
      <c r="AB2805" s="149" t="s">
        <v>269</v>
      </c>
      <c r="AC2805" s="149" t="s">
        <v>318</v>
      </c>
      <c r="AD2805" s="149" t="s">
        <v>12426</v>
      </c>
      <c r="AE2805" s="149" t="s">
        <v>271</v>
      </c>
      <c r="AF2805" s="149"/>
      <c r="AG2805" s="149" t="s">
        <v>1098</v>
      </c>
      <c r="AH2805" s="149" t="s">
        <v>273</v>
      </c>
      <c r="AI2805" s="158">
        <v>96</v>
      </c>
      <c r="AJ2805" s="149"/>
      <c r="AK2805" s="159" t="s">
        <v>274</v>
      </c>
      <c r="AL2805" s="159" t="s">
        <v>274</v>
      </c>
      <c r="AM2805" s="149" t="s">
        <v>274</v>
      </c>
      <c r="AN2805" s="160">
        <v>4</v>
      </c>
      <c r="AO2805" s="149"/>
      <c r="AP2805" s="149" t="s">
        <v>274</v>
      </c>
      <c r="AQ2805" s="149" t="s">
        <v>275</v>
      </c>
      <c r="AR2805" s="158">
        <v>1</v>
      </c>
      <c r="AS2805" s="149" t="s">
        <v>275</v>
      </c>
      <c r="AT2805" s="149" t="s">
        <v>276</v>
      </c>
      <c r="AU2805" s="161">
        <v>1</v>
      </c>
      <c r="AV2805" s="159">
        <v>13675.21</v>
      </c>
      <c r="AW2805" s="159">
        <v>547.01</v>
      </c>
      <c r="AX2805" s="149" t="s">
        <v>274</v>
      </c>
      <c r="AY2805" s="149"/>
      <c r="AZ2805" s="162" t="s">
        <v>274</v>
      </c>
      <c r="BA2805" s="162">
        <v>0</v>
      </c>
      <c r="BB2805" s="159">
        <v>13128.2</v>
      </c>
      <c r="BC2805" s="162" t="s">
        <v>274</v>
      </c>
      <c r="BD2805" s="162">
        <v>0</v>
      </c>
      <c r="BE2805" s="159">
        <v>547.01</v>
      </c>
      <c r="BF2805" s="159">
        <v>547.01</v>
      </c>
      <c r="BG2805" s="159">
        <v>13675.21</v>
      </c>
    </row>
    <row r="2806" ht="28.05" customHeight="1" spans="1:59">
      <c r="A2806" s="149"/>
      <c r="B2806" s="149"/>
      <c r="C2806" s="149"/>
      <c r="D2806" s="149" t="s">
        <v>3726</v>
      </c>
      <c r="E2806" s="340" t="s">
        <v>12606</v>
      </c>
      <c r="F2806" s="149" t="s">
        <v>3726</v>
      </c>
      <c r="G2806" s="149" t="s">
        <v>12607</v>
      </c>
      <c r="H2806" s="149" t="s">
        <v>12569</v>
      </c>
      <c r="I2806" s="149" t="s">
        <v>12570</v>
      </c>
      <c r="J2806" s="149" t="s">
        <v>12608</v>
      </c>
      <c r="K2806" s="149"/>
      <c r="L2806" s="149" t="s">
        <v>262</v>
      </c>
      <c r="M2806" s="149"/>
      <c r="N2806" s="149" t="s">
        <v>263</v>
      </c>
      <c r="O2806" s="149" t="s">
        <v>214</v>
      </c>
      <c r="P2806" s="149" t="s">
        <v>53</v>
      </c>
      <c r="Q2806" s="149"/>
      <c r="R2806" s="149" t="s">
        <v>296</v>
      </c>
      <c r="S2806" s="149" t="s">
        <v>289</v>
      </c>
      <c r="T2806" s="149" t="s">
        <v>12572</v>
      </c>
      <c r="U2806" s="149" t="s">
        <v>267</v>
      </c>
      <c r="V2806" s="149"/>
      <c r="W2806" s="149"/>
      <c r="X2806" s="149" t="s">
        <v>336</v>
      </c>
      <c r="Y2806" s="149"/>
      <c r="Z2806" s="149"/>
      <c r="AA2806" s="149"/>
      <c r="AB2806" s="149" t="s">
        <v>269</v>
      </c>
      <c r="AC2806" s="149" t="s">
        <v>318</v>
      </c>
      <c r="AD2806" s="149" t="s">
        <v>12572</v>
      </c>
      <c r="AE2806" s="149" t="s">
        <v>271</v>
      </c>
      <c r="AF2806" s="149"/>
      <c r="AG2806" s="149" t="s">
        <v>1098</v>
      </c>
      <c r="AH2806" s="149" t="s">
        <v>273</v>
      </c>
      <c r="AI2806" s="158">
        <v>96</v>
      </c>
      <c r="AJ2806" s="149"/>
      <c r="AK2806" s="159" t="s">
        <v>274</v>
      </c>
      <c r="AL2806" s="159" t="s">
        <v>274</v>
      </c>
      <c r="AM2806" s="149" t="s">
        <v>274</v>
      </c>
      <c r="AN2806" s="160">
        <v>4</v>
      </c>
      <c r="AO2806" s="149"/>
      <c r="AP2806" s="149" t="s">
        <v>274</v>
      </c>
      <c r="AQ2806" s="149" t="s">
        <v>275</v>
      </c>
      <c r="AR2806" s="158">
        <v>1</v>
      </c>
      <c r="AS2806" s="149" t="s">
        <v>275</v>
      </c>
      <c r="AT2806" s="149" t="s">
        <v>276</v>
      </c>
      <c r="AU2806" s="161">
        <v>1</v>
      </c>
      <c r="AV2806" s="159">
        <v>8735.05</v>
      </c>
      <c r="AW2806" s="159">
        <v>349.4</v>
      </c>
      <c r="AX2806" s="149" t="s">
        <v>274</v>
      </c>
      <c r="AY2806" s="162">
        <v>0</v>
      </c>
      <c r="AZ2806" s="162" t="s">
        <v>274</v>
      </c>
      <c r="BA2806" s="162">
        <v>0</v>
      </c>
      <c r="BB2806" s="159">
        <v>8385.65</v>
      </c>
      <c r="BC2806" s="162" t="s">
        <v>274</v>
      </c>
      <c r="BD2806" s="162">
        <v>0</v>
      </c>
      <c r="BE2806" s="159">
        <v>349.4</v>
      </c>
      <c r="BF2806" s="159">
        <v>349.4</v>
      </c>
      <c r="BG2806" s="159">
        <v>8735.05</v>
      </c>
    </row>
    <row r="2807" ht="28.05" customHeight="1" spans="1:59">
      <c r="A2807" s="149"/>
      <c r="B2807" s="149"/>
      <c r="C2807" s="149"/>
      <c r="D2807" s="149" t="s">
        <v>3726</v>
      </c>
      <c r="E2807" s="340" t="s">
        <v>12609</v>
      </c>
      <c r="F2807" s="149" t="s">
        <v>3726</v>
      </c>
      <c r="G2807" s="149" t="s">
        <v>12610</v>
      </c>
      <c r="H2807" s="149" t="s">
        <v>12569</v>
      </c>
      <c r="I2807" s="149" t="s">
        <v>12611</v>
      </c>
      <c r="J2807" s="149" t="s">
        <v>12612</v>
      </c>
      <c r="K2807" s="149"/>
      <c r="L2807" s="149" t="s">
        <v>262</v>
      </c>
      <c r="M2807" s="149"/>
      <c r="N2807" s="149" t="s">
        <v>263</v>
      </c>
      <c r="O2807" s="149" t="s">
        <v>214</v>
      </c>
      <c r="P2807" s="149" t="s">
        <v>53</v>
      </c>
      <c r="Q2807" s="149"/>
      <c r="R2807" s="149" t="s">
        <v>296</v>
      </c>
      <c r="S2807" s="149" t="s">
        <v>289</v>
      </c>
      <c r="T2807" s="149" t="s">
        <v>12572</v>
      </c>
      <c r="U2807" s="149" t="s">
        <v>267</v>
      </c>
      <c r="V2807" s="149"/>
      <c r="W2807" s="149"/>
      <c r="X2807" s="149" t="s">
        <v>336</v>
      </c>
      <c r="Y2807" s="149"/>
      <c r="Z2807" s="149"/>
      <c r="AA2807" s="149"/>
      <c r="AB2807" s="149" t="s">
        <v>269</v>
      </c>
      <c r="AC2807" s="149" t="s">
        <v>318</v>
      </c>
      <c r="AD2807" s="149" t="s">
        <v>12572</v>
      </c>
      <c r="AE2807" s="149" t="s">
        <v>271</v>
      </c>
      <c r="AF2807" s="149"/>
      <c r="AG2807" s="149" t="s">
        <v>1098</v>
      </c>
      <c r="AH2807" s="149" t="s">
        <v>273</v>
      </c>
      <c r="AI2807" s="158">
        <v>96</v>
      </c>
      <c r="AJ2807" s="149"/>
      <c r="AK2807" s="159" t="s">
        <v>274</v>
      </c>
      <c r="AL2807" s="159" t="s">
        <v>274</v>
      </c>
      <c r="AM2807" s="149" t="s">
        <v>274</v>
      </c>
      <c r="AN2807" s="160">
        <v>4</v>
      </c>
      <c r="AO2807" s="149"/>
      <c r="AP2807" s="149" t="s">
        <v>274</v>
      </c>
      <c r="AQ2807" s="149" t="s">
        <v>275</v>
      </c>
      <c r="AR2807" s="158">
        <v>1</v>
      </c>
      <c r="AS2807" s="149" t="s">
        <v>275</v>
      </c>
      <c r="AT2807" s="149" t="s">
        <v>276</v>
      </c>
      <c r="AU2807" s="161">
        <v>1</v>
      </c>
      <c r="AV2807" s="159">
        <v>3934.19</v>
      </c>
      <c r="AW2807" s="159">
        <v>157.37</v>
      </c>
      <c r="AX2807" s="149" t="s">
        <v>274</v>
      </c>
      <c r="AY2807" s="162">
        <v>0</v>
      </c>
      <c r="AZ2807" s="162" t="s">
        <v>274</v>
      </c>
      <c r="BA2807" s="162">
        <v>0</v>
      </c>
      <c r="BB2807" s="159">
        <v>3776.82</v>
      </c>
      <c r="BC2807" s="162" t="s">
        <v>274</v>
      </c>
      <c r="BD2807" s="162">
        <v>0</v>
      </c>
      <c r="BE2807" s="159">
        <v>157.37</v>
      </c>
      <c r="BF2807" s="159">
        <v>157.37</v>
      </c>
      <c r="BG2807" s="159">
        <v>3934.19</v>
      </c>
    </row>
    <row r="2808" ht="28.05" customHeight="1" spans="1:59">
      <c r="A2808" s="149"/>
      <c r="B2808" s="149"/>
      <c r="C2808" s="149"/>
      <c r="D2808" s="149" t="s">
        <v>3726</v>
      </c>
      <c r="E2808" s="340" t="s">
        <v>12613</v>
      </c>
      <c r="F2808" s="149" t="s">
        <v>3726</v>
      </c>
      <c r="G2808" s="149" t="s">
        <v>12614</v>
      </c>
      <c r="H2808" s="149" t="s">
        <v>7877</v>
      </c>
      <c r="I2808" s="149" t="s">
        <v>5559</v>
      </c>
      <c r="J2808" s="149" t="s">
        <v>12615</v>
      </c>
      <c r="K2808" s="149"/>
      <c r="L2808" s="149" t="s">
        <v>262</v>
      </c>
      <c r="M2808" s="149"/>
      <c r="N2808" s="149" t="s">
        <v>263</v>
      </c>
      <c r="O2808" s="149" t="s">
        <v>214</v>
      </c>
      <c r="P2808" s="149" t="s">
        <v>53</v>
      </c>
      <c r="Q2808" s="149"/>
      <c r="R2808" s="149" t="s">
        <v>11065</v>
      </c>
      <c r="S2808" s="149" t="s">
        <v>5561</v>
      </c>
      <c r="T2808" s="149" t="s">
        <v>1062</v>
      </c>
      <c r="U2808" s="149" t="s">
        <v>267</v>
      </c>
      <c r="V2808" s="149"/>
      <c r="W2808" s="149"/>
      <c r="X2808" s="149" t="s">
        <v>336</v>
      </c>
      <c r="Y2808" s="149"/>
      <c r="Z2808" s="149"/>
      <c r="AA2808" s="149"/>
      <c r="AB2808" s="149" t="s">
        <v>269</v>
      </c>
      <c r="AC2808" s="149" t="s">
        <v>270</v>
      </c>
      <c r="AD2808" s="149" t="s">
        <v>1062</v>
      </c>
      <c r="AE2808" s="149" t="s">
        <v>271</v>
      </c>
      <c r="AF2808" s="149"/>
      <c r="AG2808" s="149" t="s">
        <v>1098</v>
      </c>
      <c r="AH2808" s="149" t="s">
        <v>273</v>
      </c>
      <c r="AI2808" s="158">
        <v>77</v>
      </c>
      <c r="AJ2808" s="149"/>
      <c r="AK2808" s="159" t="s">
        <v>274</v>
      </c>
      <c r="AL2808" s="159" t="s">
        <v>274</v>
      </c>
      <c r="AM2808" s="149" t="s">
        <v>274</v>
      </c>
      <c r="AN2808" s="160">
        <v>4</v>
      </c>
      <c r="AO2808" s="149"/>
      <c r="AP2808" s="149" t="s">
        <v>274</v>
      </c>
      <c r="AQ2808" s="149" t="s">
        <v>275</v>
      </c>
      <c r="AR2808" s="158">
        <v>1</v>
      </c>
      <c r="AS2808" s="149" t="s">
        <v>275</v>
      </c>
      <c r="AT2808" s="149" t="s">
        <v>276</v>
      </c>
      <c r="AU2808" s="161">
        <v>1</v>
      </c>
      <c r="AV2808" s="159">
        <v>4513.3</v>
      </c>
      <c r="AW2808" s="159">
        <v>180.53</v>
      </c>
      <c r="AX2808" s="149" t="s">
        <v>274</v>
      </c>
      <c r="AY2808" s="159">
        <v>47.11</v>
      </c>
      <c r="AZ2808" s="159">
        <v>47.11</v>
      </c>
      <c r="BA2808" s="159">
        <v>188.42</v>
      </c>
      <c r="BB2808" s="159">
        <v>3437.78</v>
      </c>
      <c r="BC2808" s="162" t="s">
        <v>274</v>
      </c>
      <c r="BD2808" s="162">
        <v>0</v>
      </c>
      <c r="BE2808" s="159">
        <v>1075.52</v>
      </c>
      <c r="BF2808" s="159">
        <v>1075.52</v>
      </c>
      <c r="BG2808" s="159">
        <v>4513.3</v>
      </c>
    </row>
    <row r="2809" ht="28.05" customHeight="1" spans="1:59">
      <c r="A2809" s="149"/>
      <c r="B2809" s="149"/>
      <c r="C2809" s="149"/>
      <c r="D2809" s="149" t="s">
        <v>3726</v>
      </c>
      <c r="E2809" s="340" t="s">
        <v>12616</v>
      </c>
      <c r="F2809" s="149" t="s">
        <v>3726</v>
      </c>
      <c r="G2809" s="149" t="s">
        <v>12617</v>
      </c>
      <c r="H2809" s="149" t="s">
        <v>6034</v>
      </c>
      <c r="I2809" s="149" t="s">
        <v>12560</v>
      </c>
      <c r="J2809" s="149" t="s">
        <v>12618</v>
      </c>
      <c r="K2809" s="149"/>
      <c r="L2809" s="149" t="s">
        <v>287</v>
      </c>
      <c r="M2809" s="149"/>
      <c r="N2809" s="149" t="s">
        <v>263</v>
      </c>
      <c r="O2809" s="149" t="s">
        <v>214</v>
      </c>
      <c r="P2809" s="149" t="s">
        <v>53</v>
      </c>
      <c r="Q2809" s="149"/>
      <c r="R2809" s="149" t="s">
        <v>12619</v>
      </c>
      <c r="S2809" s="149" t="s">
        <v>4332</v>
      </c>
      <c r="T2809" s="149" t="s">
        <v>414</v>
      </c>
      <c r="U2809" s="149" t="s">
        <v>267</v>
      </c>
      <c r="V2809" s="149"/>
      <c r="W2809" s="149"/>
      <c r="X2809" s="149" t="s">
        <v>336</v>
      </c>
      <c r="Y2809" s="149"/>
      <c r="Z2809" s="149"/>
      <c r="AA2809" s="149"/>
      <c r="AB2809" s="149" t="s">
        <v>269</v>
      </c>
      <c r="AC2809" s="149" t="s">
        <v>270</v>
      </c>
      <c r="AD2809" s="149" t="s">
        <v>414</v>
      </c>
      <c r="AE2809" s="149" t="s">
        <v>271</v>
      </c>
      <c r="AF2809" s="149"/>
      <c r="AG2809" s="149" t="s">
        <v>1098</v>
      </c>
      <c r="AH2809" s="149" t="s">
        <v>273</v>
      </c>
      <c r="AI2809" s="158">
        <v>21</v>
      </c>
      <c r="AJ2809" s="149"/>
      <c r="AK2809" s="159" t="s">
        <v>274</v>
      </c>
      <c r="AL2809" s="159" t="s">
        <v>274</v>
      </c>
      <c r="AM2809" s="149" t="s">
        <v>274</v>
      </c>
      <c r="AN2809" s="160">
        <v>4</v>
      </c>
      <c r="AO2809" s="149"/>
      <c r="AP2809" s="149" t="s">
        <v>274</v>
      </c>
      <c r="AQ2809" s="149" t="s">
        <v>275</v>
      </c>
      <c r="AR2809" s="158">
        <v>1</v>
      </c>
      <c r="AS2809" s="149" t="s">
        <v>275</v>
      </c>
      <c r="AT2809" s="149" t="s">
        <v>276</v>
      </c>
      <c r="AU2809" s="161">
        <v>1</v>
      </c>
      <c r="AV2809" s="159">
        <v>7787.61</v>
      </c>
      <c r="AW2809" s="159">
        <v>311.5</v>
      </c>
      <c r="AX2809" s="149" t="s">
        <v>274</v>
      </c>
      <c r="AY2809" s="159">
        <v>77.88</v>
      </c>
      <c r="AZ2809" s="159">
        <v>77.88</v>
      </c>
      <c r="BA2809" s="159">
        <v>311.52</v>
      </c>
      <c r="BB2809" s="159">
        <v>1635.48</v>
      </c>
      <c r="BC2809" s="162" t="s">
        <v>274</v>
      </c>
      <c r="BD2809" s="162">
        <v>0</v>
      </c>
      <c r="BE2809" s="159">
        <v>6152.13</v>
      </c>
      <c r="BF2809" s="159">
        <v>6152.13</v>
      </c>
      <c r="BG2809" s="159">
        <v>7787.61</v>
      </c>
    </row>
    <row r="2810" ht="28.05" customHeight="1" spans="1:59">
      <c r="A2810" s="149"/>
      <c r="B2810" s="149"/>
      <c r="C2810" s="149"/>
      <c r="D2810" s="149" t="s">
        <v>3726</v>
      </c>
      <c r="E2810" s="340" t="s">
        <v>12620</v>
      </c>
      <c r="F2810" s="149" t="s">
        <v>3726</v>
      </c>
      <c r="G2810" s="149" t="s">
        <v>12621</v>
      </c>
      <c r="H2810" s="149" t="s">
        <v>12622</v>
      </c>
      <c r="I2810" s="149" t="s">
        <v>12623</v>
      </c>
      <c r="J2810" s="149" t="s">
        <v>12624</v>
      </c>
      <c r="K2810" s="149"/>
      <c r="L2810" s="149" t="s">
        <v>262</v>
      </c>
      <c r="M2810" s="149"/>
      <c r="N2810" s="149" t="s">
        <v>263</v>
      </c>
      <c r="O2810" s="149" t="s">
        <v>214</v>
      </c>
      <c r="P2810" s="149" t="s">
        <v>53</v>
      </c>
      <c r="Q2810" s="149"/>
      <c r="R2810" s="149" t="s">
        <v>160</v>
      </c>
      <c r="S2810" s="149" t="s">
        <v>5576</v>
      </c>
      <c r="T2810" s="149" t="s">
        <v>12625</v>
      </c>
      <c r="U2810" s="149" t="s">
        <v>267</v>
      </c>
      <c r="V2810" s="149"/>
      <c r="W2810" s="149"/>
      <c r="X2810" s="149" t="s">
        <v>336</v>
      </c>
      <c r="Y2810" s="149"/>
      <c r="Z2810" s="149"/>
      <c r="AA2810" s="149"/>
      <c r="AB2810" s="149" t="s">
        <v>269</v>
      </c>
      <c r="AC2810" s="149" t="s">
        <v>318</v>
      </c>
      <c r="AD2810" s="149" t="s">
        <v>12625</v>
      </c>
      <c r="AE2810" s="149" t="s">
        <v>271</v>
      </c>
      <c r="AF2810" s="149"/>
      <c r="AG2810" s="149" t="s">
        <v>1098</v>
      </c>
      <c r="AH2810" s="149" t="s">
        <v>273</v>
      </c>
      <c r="AI2810" s="158">
        <v>96</v>
      </c>
      <c r="AJ2810" s="149"/>
      <c r="AK2810" s="159" t="s">
        <v>274</v>
      </c>
      <c r="AL2810" s="159" t="s">
        <v>274</v>
      </c>
      <c r="AM2810" s="149" t="s">
        <v>274</v>
      </c>
      <c r="AN2810" s="160">
        <v>4</v>
      </c>
      <c r="AO2810" s="149"/>
      <c r="AP2810" s="149" t="s">
        <v>274</v>
      </c>
      <c r="AQ2810" s="149" t="s">
        <v>275</v>
      </c>
      <c r="AR2810" s="158">
        <v>1</v>
      </c>
      <c r="AS2810" s="149" t="s">
        <v>275</v>
      </c>
      <c r="AT2810" s="149" t="s">
        <v>276</v>
      </c>
      <c r="AU2810" s="161">
        <v>1</v>
      </c>
      <c r="AV2810" s="159">
        <v>10512.82</v>
      </c>
      <c r="AW2810" s="159">
        <v>420.51</v>
      </c>
      <c r="AX2810" s="149" t="s">
        <v>274</v>
      </c>
      <c r="AY2810" s="162">
        <v>0</v>
      </c>
      <c r="AZ2810" s="162" t="s">
        <v>274</v>
      </c>
      <c r="BA2810" s="162">
        <v>0</v>
      </c>
      <c r="BB2810" s="159">
        <v>10092.31</v>
      </c>
      <c r="BC2810" s="162" t="s">
        <v>274</v>
      </c>
      <c r="BD2810" s="162">
        <v>0</v>
      </c>
      <c r="BE2810" s="159">
        <v>420.51</v>
      </c>
      <c r="BF2810" s="159">
        <v>420.51</v>
      </c>
      <c r="BG2810" s="159">
        <v>10512.82</v>
      </c>
    </row>
    <row r="2811" ht="28.05" customHeight="1" spans="1:59">
      <c r="A2811" s="149"/>
      <c r="B2811" s="149"/>
      <c r="C2811" s="149"/>
      <c r="D2811" s="149" t="s">
        <v>3726</v>
      </c>
      <c r="E2811" s="340" t="s">
        <v>12626</v>
      </c>
      <c r="F2811" s="149" t="s">
        <v>3726</v>
      </c>
      <c r="G2811" s="149" t="s">
        <v>12627</v>
      </c>
      <c r="H2811" s="149" t="s">
        <v>6034</v>
      </c>
      <c r="I2811" s="149" t="s">
        <v>12628</v>
      </c>
      <c r="J2811" s="149" t="s">
        <v>12629</v>
      </c>
      <c r="K2811" s="149"/>
      <c r="L2811" s="149" t="s">
        <v>262</v>
      </c>
      <c r="M2811" s="149"/>
      <c r="N2811" s="149" t="s">
        <v>263</v>
      </c>
      <c r="O2811" s="149" t="s">
        <v>214</v>
      </c>
      <c r="P2811" s="149" t="s">
        <v>53</v>
      </c>
      <c r="Q2811" s="149"/>
      <c r="R2811" s="149" t="s">
        <v>12630</v>
      </c>
      <c r="S2811" s="149" t="s">
        <v>4332</v>
      </c>
      <c r="T2811" s="149" t="s">
        <v>12631</v>
      </c>
      <c r="U2811" s="149" t="s">
        <v>267</v>
      </c>
      <c r="V2811" s="149"/>
      <c r="W2811" s="149"/>
      <c r="X2811" s="149" t="s">
        <v>336</v>
      </c>
      <c r="Y2811" s="149"/>
      <c r="Z2811" s="149"/>
      <c r="AA2811" s="149"/>
      <c r="AB2811" s="149" t="s">
        <v>269</v>
      </c>
      <c r="AC2811" s="149" t="s">
        <v>318</v>
      </c>
      <c r="AD2811" s="149" t="s">
        <v>12631</v>
      </c>
      <c r="AE2811" s="149" t="s">
        <v>271</v>
      </c>
      <c r="AF2811" s="149"/>
      <c r="AG2811" s="149" t="s">
        <v>1098</v>
      </c>
      <c r="AH2811" s="149" t="s">
        <v>273</v>
      </c>
      <c r="AI2811" s="158">
        <v>96</v>
      </c>
      <c r="AJ2811" s="149"/>
      <c r="AK2811" s="159" t="s">
        <v>274</v>
      </c>
      <c r="AL2811" s="159" t="s">
        <v>274</v>
      </c>
      <c r="AM2811" s="149" t="s">
        <v>274</v>
      </c>
      <c r="AN2811" s="160">
        <v>4</v>
      </c>
      <c r="AO2811" s="149"/>
      <c r="AP2811" s="149" t="s">
        <v>274</v>
      </c>
      <c r="AQ2811" s="149" t="s">
        <v>275</v>
      </c>
      <c r="AR2811" s="158">
        <v>1</v>
      </c>
      <c r="AS2811" s="149" t="s">
        <v>275</v>
      </c>
      <c r="AT2811" s="149" t="s">
        <v>276</v>
      </c>
      <c r="AU2811" s="161">
        <v>1</v>
      </c>
      <c r="AV2811" s="159">
        <v>15384.62</v>
      </c>
      <c r="AW2811" s="159">
        <v>615.38</v>
      </c>
      <c r="AX2811" s="149" t="s">
        <v>274</v>
      </c>
      <c r="AY2811" s="162">
        <v>0</v>
      </c>
      <c r="AZ2811" s="162" t="s">
        <v>274</v>
      </c>
      <c r="BA2811" s="162">
        <v>0</v>
      </c>
      <c r="BB2811" s="159">
        <v>14769.24</v>
      </c>
      <c r="BC2811" s="162" t="s">
        <v>274</v>
      </c>
      <c r="BD2811" s="162">
        <v>0</v>
      </c>
      <c r="BE2811" s="159">
        <v>615.38</v>
      </c>
      <c r="BF2811" s="159">
        <v>615.38</v>
      </c>
      <c r="BG2811" s="159">
        <v>15384.62</v>
      </c>
    </row>
    <row r="2812" ht="28.05" customHeight="1" spans="1:59">
      <c r="A2812" s="149"/>
      <c r="B2812" s="149"/>
      <c r="C2812" s="149"/>
      <c r="D2812" s="149" t="s">
        <v>3726</v>
      </c>
      <c r="E2812" s="340" t="s">
        <v>12632</v>
      </c>
      <c r="F2812" s="149" t="s">
        <v>3726</v>
      </c>
      <c r="G2812" s="149" t="s">
        <v>12633</v>
      </c>
      <c r="H2812" s="149" t="s">
        <v>12634</v>
      </c>
      <c r="I2812" s="149" t="s">
        <v>12635</v>
      </c>
      <c r="J2812" s="149" t="s">
        <v>12636</v>
      </c>
      <c r="K2812" s="149"/>
      <c r="L2812" s="149" t="s">
        <v>287</v>
      </c>
      <c r="M2812" s="149"/>
      <c r="N2812" s="149" t="s">
        <v>263</v>
      </c>
      <c r="O2812" s="149" t="s">
        <v>214</v>
      </c>
      <c r="P2812" s="149" t="s">
        <v>53</v>
      </c>
      <c r="Q2812" s="149"/>
      <c r="R2812" s="149" t="s">
        <v>3952</v>
      </c>
      <c r="S2812" s="149" t="s">
        <v>4131</v>
      </c>
      <c r="T2812" s="149" t="s">
        <v>3699</v>
      </c>
      <c r="U2812" s="149" t="s">
        <v>267</v>
      </c>
      <c r="V2812" s="149"/>
      <c r="W2812" s="149"/>
      <c r="X2812" s="149" t="s">
        <v>336</v>
      </c>
      <c r="Y2812" s="149"/>
      <c r="Z2812" s="149"/>
      <c r="AA2812" s="149"/>
      <c r="AB2812" s="149" t="s">
        <v>269</v>
      </c>
      <c r="AC2812" s="149" t="s">
        <v>270</v>
      </c>
      <c r="AD2812" s="149" t="s">
        <v>3699</v>
      </c>
      <c r="AE2812" s="149" t="s">
        <v>271</v>
      </c>
      <c r="AF2812" s="149"/>
      <c r="AG2812" s="149" t="s">
        <v>1098</v>
      </c>
      <c r="AH2812" s="149" t="s">
        <v>273</v>
      </c>
      <c r="AI2812" s="158">
        <v>67</v>
      </c>
      <c r="AJ2812" s="149"/>
      <c r="AK2812" s="159" t="s">
        <v>274</v>
      </c>
      <c r="AL2812" s="159" t="s">
        <v>274</v>
      </c>
      <c r="AM2812" s="149" t="s">
        <v>274</v>
      </c>
      <c r="AN2812" s="160">
        <v>4</v>
      </c>
      <c r="AO2812" s="149"/>
      <c r="AP2812" s="149" t="s">
        <v>274</v>
      </c>
      <c r="AQ2812" s="149" t="s">
        <v>275</v>
      </c>
      <c r="AR2812" s="158">
        <v>1</v>
      </c>
      <c r="AS2812" s="149" t="s">
        <v>275</v>
      </c>
      <c r="AT2812" s="149" t="s">
        <v>276</v>
      </c>
      <c r="AU2812" s="161">
        <v>1</v>
      </c>
      <c r="AV2812" s="159">
        <v>8189.66</v>
      </c>
      <c r="AW2812" s="159">
        <v>327.59</v>
      </c>
      <c r="AX2812" s="149" t="s">
        <v>274</v>
      </c>
      <c r="AY2812" s="159">
        <v>84.37</v>
      </c>
      <c r="AZ2812" s="159">
        <v>84.37</v>
      </c>
      <c r="BA2812" s="159">
        <v>337.48</v>
      </c>
      <c r="BB2812" s="159">
        <v>5415.28</v>
      </c>
      <c r="BC2812" s="162" t="s">
        <v>274</v>
      </c>
      <c r="BD2812" s="162">
        <v>0</v>
      </c>
      <c r="BE2812" s="159">
        <v>2774.38</v>
      </c>
      <c r="BF2812" s="159">
        <v>2774.38</v>
      </c>
      <c r="BG2812" s="159">
        <v>8189.66</v>
      </c>
    </row>
    <row r="2813" ht="28.05" customHeight="1" spans="1:59">
      <c r="A2813" s="149"/>
      <c r="B2813" s="149"/>
      <c r="C2813" s="149"/>
      <c r="D2813" s="149" t="s">
        <v>3726</v>
      </c>
      <c r="E2813" s="340" t="s">
        <v>12637</v>
      </c>
      <c r="F2813" s="149" t="s">
        <v>3726</v>
      </c>
      <c r="G2813" s="149" t="s">
        <v>12638</v>
      </c>
      <c r="H2813" s="149" t="s">
        <v>12143</v>
      </c>
      <c r="I2813" s="149" t="s">
        <v>12144</v>
      </c>
      <c r="J2813" s="149" t="s">
        <v>12639</v>
      </c>
      <c r="K2813" s="149"/>
      <c r="L2813" s="149" t="s">
        <v>287</v>
      </c>
      <c r="M2813" s="149"/>
      <c r="N2813" s="149" t="s">
        <v>263</v>
      </c>
      <c r="O2813" s="149" t="s">
        <v>214</v>
      </c>
      <c r="P2813" s="149" t="s">
        <v>53</v>
      </c>
      <c r="Q2813" s="149"/>
      <c r="R2813" s="149" t="s">
        <v>3952</v>
      </c>
      <c r="S2813" s="149" t="s">
        <v>4258</v>
      </c>
      <c r="T2813" s="149" t="s">
        <v>3699</v>
      </c>
      <c r="U2813" s="149" t="s">
        <v>267</v>
      </c>
      <c r="V2813" s="149"/>
      <c r="W2813" s="149"/>
      <c r="X2813" s="149" t="s">
        <v>336</v>
      </c>
      <c r="Y2813" s="149"/>
      <c r="Z2813" s="149"/>
      <c r="AA2813" s="149"/>
      <c r="AB2813" s="149" t="s">
        <v>269</v>
      </c>
      <c r="AC2813" s="149" t="s">
        <v>270</v>
      </c>
      <c r="AD2813" s="149" t="s">
        <v>3699</v>
      </c>
      <c r="AE2813" s="149" t="s">
        <v>271</v>
      </c>
      <c r="AF2813" s="149"/>
      <c r="AG2813" s="149" t="s">
        <v>1098</v>
      </c>
      <c r="AH2813" s="149" t="s">
        <v>273</v>
      </c>
      <c r="AI2813" s="158">
        <v>67</v>
      </c>
      <c r="AJ2813" s="149"/>
      <c r="AK2813" s="159" t="s">
        <v>274</v>
      </c>
      <c r="AL2813" s="159" t="s">
        <v>274</v>
      </c>
      <c r="AM2813" s="149" t="s">
        <v>274</v>
      </c>
      <c r="AN2813" s="160">
        <v>4</v>
      </c>
      <c r="AO2813" s="149"/>
      <c r="AP2813" s="149" t="s">
        <v>274</v>
      </c>
      <c r="AQ2813" s="149" t="s">
        <v>275</v>
      </c>
      <c r="AR2813" s="158">
        <v>1</v>
      </c>
      <c r="AS2813" s="149" t="s">
        <v>275</v>
      </c>
      <c r="AT2813" s="149" t="s">
        <v>276</v>
      </c>
      <c r="AU2813" s="161">
        <v>1</v>
      </c>
      <c r="AV2813" s="159">
        <v>181034.48</v>
      </c>
      <c r="AW2813" s="159">
        <v>7241.38</v>
      </c>
      <c r="AX2813" s="149" t="s">
        <v>274</v>
      </c>
      <c r="AY2813" s="159">
        <v>1865.21</v>
      </c>
      <c r="AZ2813" s="159">
        <v>1865.21</v>
      </c>
      <c r="BA2813" s="159">
        <v>7460.84</v>
      </c>
      <c r="BB2813" s="159">
        <v>119701.92</v>
      </c>
      <c r="BC2813" s="162" t="s">
        <v>274</v>
      </c>
      <c r="BD2813" s="162">
        <v>0</v>
      </c>
      <c r="BE2813" s="159">
        <v>61332.56</v>
      </c>
      <c r="BF2813" s="159">
        <v>61332.56</v>
      </c>
      <c r="BG2813" s="159">
        <v>181034.48</v>
      </c>
    </row>
    <row r="2814" ht="28.05" customHeight="1" spans="1:59">
      <c r="A2814" s="149"/>
      <c r="B2814" s="149"/>
      <c r="C2814" s="149"/>
      <c r="D2814" s="149" t="s">
        <v>3726</v>
      </c>
      <c r="E2814" s="340" t="s">
        <v>12640</v>
      </c>
      <c r="F2814" s="149" t="s">
        <v>3726</v>
      </c>
      <c r="G2814" s="149" t="s">
        <v>12641</v>
      </c>
      <c r="H2814" s="149" t="s">
        <v>12622</v>
      </c>
      <c r="I2814" s="149" t="s">
        <v>10934</v>
      </c>
      <c r="J2814" s="149" t="s">
        <v>12642</v>
      </c>
      <c r="K2814" s="149"/>
      <c r="L2814" s="149" t="s">
        <v>262</v>
      </c>
      <c r="M2814" s="149"/>
      <c r="N2814" s="149" t="s">
        <v>263</v>
      </c>
      <c r="O2814" s="149" t="s">
        <v>214</v>
      </c>
      <c r="P2814" s="149" t="s">
        <v>53</v>
      </c>
      <c r="Q2814" s="149"/>
      <c r="R2814" s="149" t="s">
        <v>160</v>
      </c>
      <c r="S2814" s="149" t="s">
        <v>5576</v>
      </c>
      <c r="T2814" s="149" t="s">
        <v>12625</v>
      </c>
      <c r="U2814" s="149" t="s">
        <v>267</v>
      </c>
      <c r="V2814" s="149"/>
      <c r="W2814" s="149"/>
      <c r="X2814" s="149" t="s">
        <v>336</v>
      </c>
      <c r="Y2814" s="149"/>
      <c r="Z2814" s="149"/>
      <c r="AA2814" s="149"/>
      <c r="AB2814" s="149" t="s">
        <v>269</v>
      </c>
      <c r="AC2814" s="149" t="s">
        <v>318</v>
      </c>
      <c r="AD2814" s="149" t="s">
        <v>12625</v>
      </c>
      <c r="AE2814" s="149" t="s">
        <v>271</v>
      </c>
      <c r="AF2814" s="149"/>
      <c r="AG2814" s="149" t="s">
        <v>1098</v>
      </c>
      <c r="AH2814" s="149" t="s">
        <v>273</v>
      </c>
      <c r="AI2814" s="158">
        <v>98</v>
      </c>
      <c r="AJ2814" s="149"/>
      <c r="AK2814" s="159" t="s">
        <v>274</v>
      </c>
      <c r="AL2814" s="159" t="s">
        <v>274</v>
      </c>
      <c r="AM2814" s="149" t="s">
        <v>274</v>
      </c>
      <c r="AN2814" s="160">
        <v>4</v>
      </c>
      <c r="AO2814" s="149"/>
      <c r="AP2814" s="149" t="s">
        <v>274</v>
      </c>
      <c r="AQ2814" s="149" t="s">
        <v>275</v>
      </c>
      <c r="AR2814" s="158">
        <v>1</v>
      </c>
      <c r="AS2814" s="149" t="s">
        <v>275</v>
      </c>
      <c r="AT2814" s="149" t="s">
        <v>276</v>
      </c>
      <c r="AU2814" s="161">
        <v>1</v>
      </c>
      <c r="AV2814" s="159">
        <v>8205.13</v>
      </c>
      <c r="AW2814" s="159">
        <v>328.21</v>
      </c>
      <c r="AX2814" s="149" t="s">
        <v>274</v>
      </c>
      <c r="AY2814" s="162">
        <v>0</v>
      </c>
      <c r="AZ2814" s="162" t="s">
        <v>274</v>
      </c>
      <c r="BA2814" s="162">
        <v>0</v>
      </c>
      <c r="BB2814" s="159">
        <v>7486.29</v>
      </c>
      <c r="BC2814" s="162" t="s">
        <v>274</v>
      </c>
      <c r="BD2814" s="159">
        <v>390.63</v>
      </c>
      <c r="BE2814" s="159">
        <v>718.84</v>
      </c>
      <c r="BF2814" s="159">
        <v>328.21</v>
      </c>
      <c r="BG2814" s="159">
        <v>8205.13</v>
      </c>
    </row>
    <row r="2815" ht="28.05" customHeight="1" spans="1:59">
      <c r="A2815" s="149"/>
      <c r="B2815" s="149"/>
      <c r="C2815" s="149"/>
      <c r="D2815" s="149" t="s">
        <v>3726</v>
      </c>
      <c r="E2815" s="340" t="s">
        <v>12643</v>
      </c>
      <c r="F2815" s="149" t="s">
        <v>3726</v>
      </c>
      <c r="G2815" s="149" t="s">
        <v>12644</v>
      </c>
      <c r="H2815" s="149" t="s">
        <v>6034</v>
      </c>
      <c r="I2815" s="149" t="s">
        <v>12560</v>
      </c>
      <c r="J2815" s="149" t="s">
        <v>12645</v>
      </c>
      <c r="K2815" s="149"/>
      <c r="L2815" s="149" t="s">
        <v>287</v>
      </c>
      <c r="M2815" s="149"/>
      <c r="N2815" s="149" t="s">
        <v>263</v>
      </c>
      <c r="O2815" s="149" t="s">
        <v>214</v>
      </c>
      <c r="P2815" s="149" t="s">
        <v>53</v>
      </c>
      <c r="Q2815" s="149"/>
      <c r="R2815" s="149" t="s">
        <v>12646</v>
      </c>
      <c r="S2815" s="149" t="s">
        <v>4332</v>
      </c>
      <c r="T2815" s="149" t="s">
        <v>414</v>
      </c>
      <c r="U2815" s="149" t="s">
        <v>267</v>
      </c>
      <c r="V2815" s="149"/>
      <c r="W2815" s="149"/>
      <c r="X2815" s="149" t="s">
        <v>336</v>
      </c>
      <c r="Y2815" s="149"/>
      <c r="Z2815" s="149"/>
      <c r="AA2815" s="149"/>
      <c r="AB2815" s="149" t="s">
        <v>269</v>
      </c>
      <c r="AC2815" s="149" t="s">
        <v>270</v>
      </c>
      <c r="AD2815" s="149" t="s">
        <v>414</v>
      </c>
      <c r="AE2815" s="149" t="s">
        <v>271</v>
      </c>
      <c r="AF2815" s="149"/>
      <c r="AG2815" s="149" t="s">
        <v>1098</v>
      </c>
      <c r="AH2815" s="149" t="s">
        <v>273</v>
      </c>
      <c r="AI2815" s="158">
        <v>21</v>
      </c>
      <c r="AJ2815" s="149"/>
      <c r="AK2815" s="159" t="s">
        <v>274</v>
      </c>
      <c r="AL2815" s="159" t="s">
        <v>274</v>
      </c>
      <c r="AM2815" s="149" t="s">
        <v>274</v>
      </c>
      <c r="AN2815" s="160">
        <v>4</v>
      </c>
      <c r="AO2815" s="149"/>
      <c r="AP2815" s="149" t="s">
        <v>274</v>
      </c>
      <c r="AQ2815" s="149" t="s">
        <v>275</v>
      </c>
      <c r="AR2815" s="158">
        <v>1</v>
      </c>
      <c r="AS2815" s="149" t="s">
        <v>275</v>
      </c>
      <c r="AT2815" s="149" t="s">
        <v>276</v>
      </c>
      <c r="AU2815" s="161">
        <v>1</v>
      </c>
      <c r="AV2815" s="159">
        <v>7787.61</v>
      </c>
      <c r="AW2815" s="159">
        <v>311.5</v>
      </c>
      <c r="AX2815" s="149" t="s">
        <v>274</v>
      </c>
      <c r="AY2815" s="159">
        <v>77.88</v>
      </c>
      <c r="AZ2815" s="159">
        <v>77.88</v>
      </c>
      <c r="BA2815" s="159">
        <v>311.52</v>
      </c>
      <c r="BB2815" s="159">
        <v>1635.48</v>
      </c>
      <c r="BC2815" s="162" t="s">
        <v>274</v>
      </c>
      <c r="BD2815" s="162">
        <v>0</v>
      </c>
      <c r="BE2815" s="159">
        <v>6152.13</v>
      </c>
      <c r="BF2815" s="159">
        <v>6152.13</v>
      </c>
      <c r="BG2815" s="159">
        <v>7787.61</v>
      </c>
    </row>
    <row r="2816" ht="28.05" customHeight="1" spans="1:59">
      <c r="A2816" s="149"/>
      <c r="B2816" s="149"/>
      <c r="C2816" s="149"/>
      <c r="D2816" s="149" t="s">
        <v>3726</v>
      </c>
      <c r="E2816" s="340" t="s">
        <v>12647</v>
      </c>
      <c r="F2816" s="149" t="s">
        <v>3726</v>
      </c>
      <c r="G2816" s="149" t="s">
        <v>12648</v>
      </c>
      <c r="H2816" s="149" t="s">
        <v>12622</v>
      </c>
      <c r="I2816" s="149" t="s">
        <v>6211</v>
      </c>
      <c r="J2816" s="149" t="s">
        <v>12649</v>
      </c>
      <c r="K2816" s="149"/>
      <c r="L2816" s="149" t="s">
        <v>262</v>
      </c>
      <c r="M2816" s="149"/>
      <c r="N2816" s="149" t="s">
        <v>263</v>
      </c>
      <c r="O2816" s="149" t="s">
        <v>214</v>
      </c>
      <c r="P2816" s="149" t="s">
        <v>53</v>
      </c>
      <c r="Q2816" s="149"/>
      <c r="R2816" s="149" t="s">
        <v>160</v>
      </c>
      <c r="S2816" s="149" t="s">
        <v>5576</v>
      </c>
      <c r="T2816" s="149" t="s">
        <v>12625</v>
      </c>
      <c r="U2816" s="149" t="s">
        <v>267</v>
      </c>
      <c r="V2816" s="149"/>
      <c r="W2816" s="149"/>
      <c r="X2816" s="149" t="s">
        <v>336</v>
      </c>
      <c r="Y2816" s="149"/>
      <c r="Z2816" s="149"/>
      <c r="AA2816" s="149"/>
      <c r="AB2816" s="149" t="s">
        <v>269</v>
      </c>
      <c r="AC2816" s="149" t="s">
        <v>318</v>
      </c>
      <c r="AD2816" s="149" t="s">
        <v>12625</v>
      </c>
      <c r="AE2816" s="149" t="s">
        <v>271</v>
      </c>
      <c r="AF2816" s="149"/>
      <c r="AG2816" s="149" t="s">
        <v>1098</v>
      </c>
      <c r="AH2816" s="149" t="s">
        <v>273</v>
      </c>
      <c r="AI2816" s="158">
        <v>96</v>
      </c>
      <c r="AJ2816" s="149"/>
      <c r="AK2816" s="159" t="s">
        <v>274</v>
      </c>
      <c r="AL2816" s="159" t="s">
        <v>274</v>
      </c>
      <c r="AM2816" s="149" t="s">
        <v>274</v>
      </c>
      <c r="AN2816" s="160">
        <v>4</v>
      </c>
      <c r="AO2816" s="149"/>
      <c r="AP2816" s="149" t="s">
        <v>274</v>
      </c>
      <c r="AQ2816" s="149" t="s">
        <v>275</v>
      </c>
      <c r="AR2816" s="158">
        <v>1</v>
      </c>
      <c r="AS2816" s="149" t="s">
        <v>275</v>
      </c>
      <c r="AT2816" s="149" t="s">
        <v>276</v>
      </c>
      <c r="AU2816" s="161">
        <v>1</v>
      </c>
      <c r="AV2816" s="159">
        <v>6153.85</v>
      </c>
      <c r="AW2816" s="159">
        <v>246.15</v>
      </c>
      <c r="AX2816" s="149" t="s">
        <v>274</v>
      </c>
      <c r="AY2816" s="162">
        <v>0</v>
      </c>
      <c r="AZ2816" s="162" t="s">
        <v>274</v>
      </c>
      <c r="BA2816" s="162">
        <v>0</v>
      </c>
      <c r="BB2816" s="159">
        <v>5907.7</v>
      </c>
      <c r="BC2816" s="162" t="s">
        <v>274</v>
      </c>
      <c r="BD2816" s="162">
        <v>0</v>
      </c>
      <c r="BE2816" s="159">
        <v>246.15</v>
      </c>
      <c r="BF2816" s="159">
        <v>246.15</v>
      </c>
      <c r="BG2816" s="159">
        <v>6153.85</v>
      </c>
    </row>
    <row r="2817" ht="28.05" customHeight="1" spans="1:59">
      <c r="A2817" s="149"/>
      <c r="B2817" s="149"/>
      <c r="C2817" s="149"/>
      <c r="D2817" s="149" t="s">
        <v>3726</v>
      </c>
      <c r="E2817" s="340" t="s">
        <v>12650</v>
      </c>
      <c r="F2817" s="149" t="s">
        <v>3726</v>
      </c>
      <c r="G2817" s="149" t="s">
        <v>12651</v>
      </c>
      <c r="H2817" s="149" t="s">
        <v>3900</v>
      </c>
      <c r="I2817" s="149" t="s">
        <v>12652</v>
      </c>
      <c r="J2817" s="149" t="s">
        <v>12653</v>
      </c>
      <c r="K2817" s="149"/>
      <c r="L2817" s="149" t="s">
        <v>262</v>
      </c>
      <c r="M2817" s="149"/>
      <c r="N2817" s="149" t="s">
        <v>263</v>
      </c>
      <c r="O2817" s="149" t="s">
        <v>214</v>
      </c>
      <c r="P2817" s="149" t="s">
        <v>53</v>
      </c>
      <c r="Q2817" s="149"/>
      <c r="R2817" s="149" t="s">
        <v>4692</v>
      </c>
      <c r="S2817" s="149" t="s">
        <v>289</v>
      </c>
      <c r="T2817" s="149" t="s">
        <v>1091</v>
      </c>
      <c r="U2817" s="149" t="s">
        <v>267</v>
      </c>
      <c r="V2817" s="149"/>
      <c r="W2817" s="149"/>
      <c r="X2817" s="149" t="s">
        <v>336</v>
      </c>
      <c r="Y2817" s="149"/>
      <c r="Z2817" s="149"/>
      <c r="AA2817" s="149"/>
      <c r="AB2817" s="149" t="s">
        <v>269</v>
      </c>
      <c r="AC2817" s="149" t="s">
        <v>318</v>
      </c>
      <c r="AD2817" s="149" t="s">
        <v>1091</v>
      </c>
      <c r="AE2817" s="149" t="s">
        <v>271</v>
      </c>
      <c r="AF2817" s="149"/>
      <c r="AG2817" s="149" t="s">
        <v>1098</v>
      </c>
      <c r="AH2817" s="149" t="s">
        <v>273</v>
      </c>
      <c r="AI2817" s="158">
        <v>96</v>
      </c>
      <c r="AJ2817" s="149"/>
      <c r="AK2817" s="159" t="s">
        <v>274</v>
      </c>
      <c r="AL2817" s="159" t="s">
        <v>274</v>
      </c>
      <c r="AM2817" s="149" t="s">
        <v>274</v>
      </c>
      <c r="AN2817" s="160">
        <v>4</v>
      </c>
      <c r="AO2817" s="149"/>
      <c r="AP2817" s="149" t="s">
        <v>274</v>
      </c>
      <c r="AQ2817" s="149" t="s">
        <v>275</v>
      </c>
      <c r="AR2817" s="158">
        <v>1</v>
      </c>
      <c r="AS2817" s="149" t="s">
        <v>275</v>
      </c>
      <c r="AT2817" s="149" t="s">
        <v>276</v>
      </c>
      <c r="AU2817" s="161">
        <v>1</v>
      </c>
      <c r="AV2817" s="159">
        <v>3846.16</v>
      </c>
      <c r="AW2817" s="159">
        <v>153.85</v>
      </c>
      <c r="AX2817" s="149" t="s">
        <v>274</v>
      </c>
      <c r="AY2817" s="162">
        <v>0</v>
      </c>
      <c r="AZ2817" s="162" t="s">
        <v>274</v>
      </c>
      <c r="BA2817" s="162">
        <v>0</v>
      </c>
      <c r="BB2817" s="159">
        <v>3692.31</v>
      </c>
      <c r="BC2817" s="162" t="s">
        <v>274</v>
      </c>
      <c r="BD2817" s="162">
        <v>0</v>
      </c>
      <c r="BE2817" s="159">
        <v>153.85</v>
      </c>
      <c r="BF2817" s="159">
        <v>153.85</v>
      </c>
      <c r="BG2817" s="159">
        <v>3846.16</v>
      </c>
    </row>
    <row r="2818" ht="28.05" customHeight="1" spans="1:59">
      <c r="A2818" s="149"/>
      <c r="B2818" s="149"/>
      <c r="C2818" s="149"/>
      <c r="D2818" s="149" t="s">
        <v>3726</v>
      </c>
      <c r="E2818" s="340" t="s">
        <v>12654</v>
      </c>
      <c r="F2818" s="149" t="s">
        <v>3726</v>
      </c>
      <c r="G2818" s="149" t="s">
        <v>12655</v>
      </c>
      <c r="H2818" s="149" t="s">
        <v>12584</v>
      </c>
      <c r="I2818" s="149" t="s">
        <v>12585</v>
      </c>
      <c r="J2818" s="149" t="s">
        <v>12656</v>
      </c>
      <c r="K2818" s="149"/>
      <c r="L2818" s="149" t="s">
        <v>262</v>
      </c>
      <c r="M2818" s="149"/>
      <c r="N2818" s="149" t="s">
        <v>263</v>
      </c>
      <c r="O2818" s="149" t="s">
        <v>214</v>
      </c>
      <c r="P2818" s="149" t="s">
        <v>53</v>
      </c>
      <c r="Q2818" s="149"/>
      <c r="R2818" s="149" t="s">
        <v>1090</v>
      </c>
      <c r="S2818" s="149" t="s">
        <v>289</v>
      </c>
      <c r="T2818" s="149" t="s">
        <v>1091</v>
      </c>
      <c r="U2818" s="149" t="s">
        <v>267</v>
      </c>
      <c r="V2818" s="149"/>
      <c r="W2818" s="149"/>
      <c r="X2818" s="149" t="s">
        <v>336</v>
      </c>
      <c r="Y2818" s="149"/>
      <c r="Z2818" s="149"/>
      <c r="AA2818" s="149"/>
      <c r="AB2818" s="149" t="s">
        <v>269</v>
      </c>
      <c r="AC2818" s="149" t="s">
        <v>318</v>
      </c>
      <c r="AD2818" s="149" t="s">
        <v>1091</v>
      </c>
      <c r="AE2818" s="149" t="s">
        <v>271</v>
      </c>
      <c r="AF2818" s="149"/>
      <c r="AG2818" s="149" t="s">
        <v>1098</v>
      </c>
      <c r="AH2818" s="149" t="s">
        <v>273</v>
      </c>
      <c r="AI2818" s="158">
        <v>96</v>
      </c>
      <c r="AJ2818" s="149"/>
      <c r="AK2818" s="159" t="s">
        <v>274</v>
      </c>
      <c r="AL2818" s="159" t="s">
        <v>274</v>
      </c>
      <c r="AM2818" s="149" t="s">
        <v>274</v>
      </c>
      <c r="AN2818" s="160">
        <v>4</v>
      </c>
      <c r="AO2818" s="149"/>
      <c r="AP2818" s="149" t="s">
        <v>274</v>
      </c>
      <c r="AQ2818" s="149" t="s">
        <v>275</v>
      </c>
      <c r="AR2818" s="158">
        <v>1</v>
      </c>
      <c r="AS2818" s="149" t="s">
        <v>275</v>
      </c>
      <c r="AT2818" s="149" t="s">
        <v>276</v>
      </c>
      <c r="AU2818" s="161">
        <v>1</v>
      </c>
      <c r="AV2818" s="159">
        <v>2564.11</v>
      </c>
      <c r="AW2818" s="159">
        <v>102.56</v>
      </c>
      <c r="AX2818" s="149" t="s">
        <v>274</v>
      </c>
      <c r="AY2818" s="162">
        <v>0</v>
      </c>
      <c r="AZ2818" s="162" t="s">
        <v>274</v>
      </c>
      <c r="BA2818" s="162">
        <v>0</v>
      </c>
      <c r="BB2818" s="159">
        <v>2461.55</v>
      </c>
      <c r="BC2818" s="162" t="s">
        <v>274</v>
      </c>
      <c r="BD2818" s="162">
        <v>0</v>
      </c>
      <c r="BE2818" s="159">
        <v>102.56</v>
      </c>
      <c r="BF2818" s="159">
        <v>102.56</v>
      </c>
      <c r="BG2818" s="159">
        <v>2564.11</v>
      </c>
    </row>
    <row r="2819" ht="28.05" customHeight="1" spans="1:59">
      <c r="A2819" s="149"/>
      <c r="B2819" s="149"/>
      <c r="C2819" s="149"/>
      <c r="D2819" s="149" t="s">
        <v>3726</v>
      </c>
      <c r="E2819" s="340" t="s">
        <v>12657</v>
      </c>
      <c r="F2819" s="149" t="s">
        <v>3726</v>
      </c>
      <c r="G2819" s="149" t="s">
        <v>12658</v>
      </c>
      <c r="H2819" s="149" t="s">
        <v>7877</v>
      </c>
      <c r="I2819" s="149" t="s">
        <v>5559</v>
      </c>
      <c r="J2819" s="149" t="s">
        <v>12659</v>
      </c>
      <c r="K2819" s="149"/>
      <c r="L2819" s="149" t="s">
        <v>262</v>
      </c>
      <c r="M2819" s="149"/>
      <c r="N2819" s="149" t="s">
        <v>263</v>
      </c>
      <c r="O2819" s="149" t="s">
        <v>214</v>
      </c>
      <c r="P2819" s="149" t="s">
        <v>53</v>
      </c>
      <c r="Q2819" s="149"/>
      <c r="R2819" s="149" t="s">
        <v>11065</v>
      </c>
      <c r="S2819" s="149" t="s">
        <v>5561</v>
      </c>
      <c r="T2819" s="149" t="s">
        <v>1062</v>
      </c>
      <c r="U2819" s="149" t="s">
        <v>267</v>
      </c>
      <c r="V2819" s="149"/>
      <c r="W2819" s="149"/>
      <c r="X2819" s="149" t="s">
        <v>336</v>
      </c>
      <c r="Y2819" s="149"/>
      <c r="Z2819" s="149"/>
      <c r="AA2819" s="149"/>
      <c r="AB2819" s="149" t="s">
        <v>269</v>
      </c>
      <c r="AC2819" s="149" t="s">
        <v>270</v>
      </c>
      <c r="AD2819" s="149" t="s">
        <v>1062</v>
      </c>
      <c r="AE2819" s="149" t="s">
        <v>271</v>
      </c>
      <c r="AF2819" s="149"/>
      <c r="AG2819" s="149" t="s">
        <v>1098</v>
      </c>
      <c r="AH2819" s="149" t="s">
        <v>273</v>
      </c>
      <c r="AI2819" s="158">
        <v>77</v>
      </c>
      <c r="AJ2819" s="149"/>
      <c r="AK2819" s="159" t="s">
        <v>274</v>
      </c>
      <c r="AL2819" s="159" t="s">
        <v>274</v>
      </c>
      <c r="AM2819" s="149" t="s">
        <v>274</v>
      </c>
      <c r="AN2819" s="160">
        <v>4</v>
      </c>
      <c r="AO2819" s="149"/>
      <c r="AP2819" s="149" t="s">
        <v>274</v>
      </c>
      <c r="AQ2819" s="149" t="s">
        <v>275</v>
      </c>
      <c r="AR2819" s="158">
        <v>1</v>
      </c>
      <c r="AS2819" s="149" t="s">
        <v>275</v>
      </c>
      <c r="AT2819" s="149" t="s">
        <v>276</v>
      </c>
      <c r="AU2819" s="161">
        <v>1</v>
      </c>
      <c r="AV2819" s="159">
        <v>4513.27</v>
      </c>
      <c r="AW2819" s="159">
        <v>180.53</v>
      </c>
      <c r="AX2819" s="149" t="s">
        <v>274</v>
      </c>
      <c r="AY2819" s="159">
        <v>47.1</v>
      </c>
      <c r="AZ2819" s="159">
        <v>47.1</v>
      </c>
      <c r="BA2819" s="159">
        <v>188.4</v>
      </c>
      <c r="BB2819" s="159">
        <v>3437.76</v>
      </c>
      <c r="BC2819" s="162" t="s">
        <v>274</v>
      </c>
      <c r="BD2819" s="162">
        <v>0</v>
      </c>
      <c r="BE2819" s="159">
        <v>1075.51</v>
      </c>
      <c r="BF2819" s="159">
        <v>1075.51</v>
      </c>
      <c r="BG2819" s="159">
        <v>4513.27</v>
      </c>
    </row>
    <row r="2820" ht="28.05" customHeight="1" spans="1:59">
      <c r="A2820" s="149"/>
      <c r="B2820" s="149"/>
      <c r="C2820" s="149"/>
      <c r="D2820" s="149" t="s">
        <v>3726</v>
      </c>
      <c r="E2820" s="340" t="s">
        <v>12660</v>
      </c>
      <c r="F2820" s="149" t="s">
        <v>3726</v>
      </c>
      <c r="G2820" s="149" t="s">
        <v>12661</v>
      </c>
      <c r="H2820" s="149" t="s">
        <v>12143</v>
      </c>
      <c r="I2820" s="149" t="s">
        <v>12144</v>
      </c>
      <c r="J2820" s="149" t="s">
        <v>12662</v>
      </c>
      <c r="K2820" s="149"/>
      <c r="L2820" s="149" t="s">
        <v>287</v>
      </c>
      <c r="M2820" s="149"/>
      <c r="N2820" s="149" t="s">
        <v>263</v>
      </c>
      <c r="O2820" s="149" t="s">
        <v>214</v>
      </c>
      <c r="P2820" s="149" t="s">
        <v>53</v>
      </c>
      <c r="Q2820" s="149"/>
      <c r="R2820" s="149" t="s">
        <v>3921</v>
      </c>
      <c r="S2820" s="149" t="s">
        <v>4258</v>
      </c>
      <c r="T2820" s="149" t="s">
        <v>3699</v>
      </c>
      <c r="U2820" s="149" t="s">
        <v>267</v>
      </c>
      <c r="V2820" s="149"/>
      <c r="W2820" s="149"/>
      <c r="X2820" s="149" t="s">
        <v>336</v>
      </c>
      <c r="Y2820" s="149"/>
      <c r="Z2820" s="149"/>
      <c r="AA2820" s="149"/>
      <c r="AB2820" s="149" t="s">
        <v>269</v>
      </c>
      <c r="AC2820" s="149" t="s">
        <v>270</v>
      </c>
      <c r="AD2820" s="149" t="s">
        <v>3699</v>
      </c>
      <c r="AE2820" s="149" t="s">
        <v>271</v>
      </c>
      <c r="AF2820" s="149"/>
      <c r="AG2820" s="149" t="s">
        <v>1098</v>
      </c>
      <c r="AH2820" s="149" t="s">
        <v>273</v>
      </c>
      <c r="AI2820" s="158">
        <v>67</v>
      </c>
      <c r="AJ2820" s="149"/>
      <c r="AK2820" s="159" t="s">
        <v>274</v>
      </c>
      <c r="AL2820" s="159" t="s">
        <v>274</v>
      </c>
      <c r="AM2820" s="149" t="s">
        <v>274</v>
      </c>
      <c r="AN2820" s="160">
        <v>4</v>
      </c>
      <c r="AO2820" s="149"/>
      <c r="AP2820" s="149" t="s">
        <v>274</v>
      </c>
      <c r="AQ2820" s="149" t="s">
        <v>275</v>
      </c>
      <c r="AR2820" s="158">
        <v>1</v>
      </c>
      <c r="AS2820" s="149" t="s">
        <v>275</v>
      </c>
      <c r="AT2820" s="149" t="s">
        <v>276</v>
      </c>
      <c r="AU2820" s="161">
        <v>1</v>
      </c>
      <c r="AV2820" s="159">
        <v>181034.48</v>
      </c>
      <c r="AW2820" s="159">
        <v>7241.38</v>
      </c>
      <c r="AX2820" s="149" t="s">
        <v>274</v>
      </c>
      <c r="AY2820" s="159">
        <v>1865.21</v>
      </c>
      <c r="AZ2820" s="159">
        <v>1865.21</v>
      </c>
      <c r="BA2820" s="159">
        <v>7460.84</v>
      </c>
      <c r="BB2820" s="159">
        <v>119701.92</v>
      </c>
      <c r="BC2820" s="162" t="s">
        <v>274</v>
      </c>
      <c r="BD2820" s="162">
        <v>0</v>
      </c>
      <c r="BE2820" s="159">
        <v>61332.56</v>
      </c>
      <c r="BF2820" s="159">
        <v>61332.56</v>
      </c>
      <c r="BG2820" s="159">
        <v>181034.48</v>
      </c>
    </row>
    <row r="2821" ht="28.05" customHeight="1" spans="1:59">
      <c r="A2821" s="149"/>
      <c r="B2821" s="149"/>
      <c r="C2821" s="149"/>
      <c r="D2821" s="149" t="s">
        <v>3726</v>
      </c>
      <c r="E2821" s="340" t="s">
        <v>12663</v>
      </c>
      <c r="F2821" s="149" t="s">
        <v>3726</v>
      </c>
      <c r="G2821" s="149" t="s">
        <v>12664</v>
      </c>
      <c r="H2821" s="149" t="s">
        <v>12665</v>
      </c>
      <c r="I2821" s="149" t="s">
        <v>12666</v>
      </c>
      <c r="J2821" s="149" t="s">
        <v>12667</v>
      </c>
      <c r="K2821" s="149"/>
      <c r="L2821" s="149" t="s">
        <v>262</v>
      </c>
      <c r="M2821" s="149"/>
      <c r="N2821" s="149" t="s">
        <v>263</v>
      </c>
      <c r="O2821" s="149" t="s">
        <v>214</v>
      </c>
      <c r="P2821" s="149" t="s">
        <v>53</v>
      </c>
      <c r="Q2821" s="149"/>
      <c r="R2821" s="149" t="s">
        <v>160</v>
      </c>
      <c r="S2821" s="149" t="s">
        <v>5576</v>
      </c>
      <c r="T2821" s="149" t="s">
        <v>12625</v>
      </c>
      <c r="U2821" s="149" t="s">
        <v>267</v>
      </c>
      <c r="V2821" s="149"/>
      <c r="W2821" s="149"/>
      <c r="X2821" s="149" t="s">
        <v>336</v>
      </c>
      <c r="Y2821" s="149"/>
      <c r="Z2821" s="149"/>
      <c r="AA2821" s="149"/>
      <c r="AB2821" s="149" t="s">
        <v>269</v>
      </c>
      <c r="AC2821" s="149" t="s">
        <v>318</v>
      </c>
      <c r="AD2821" s="149" t="s">
        <v>12625</v>
      </c>
      <c r="AE2821" s="149" t="s">
        <v>271</v>
      </c>
      <c r="AF2821" s="149"/>
      <c r="AG2821" s="149" t="s">
        <v>1098</v>
      </c>
      <c r="AH2821" s="149" t="s">
        <v>273</v>
      </c>
      <c r="AI2821" s="158">
        <v>96</v>
      </c>
      <c r="AJ2821" s="149"/>
      <c r="AK2821" s="159" t="s">
        <v>274</v>
      </c>
      <c r="AL2821" s="159" t="s">
        <v>274</v>
      </c>
      <c r="AM2821" s="149" t="s">
        <v>274</v>
      </c>
      <c r="AN2821" s="160">
        <v>4</v>
      </c>
      <c r="AO2821" s="149"/>
      <c r="AP2821" s="149" t="s">
        <v>274</v>
      </c>
      <c r="AQ2821" s="149" t="s">
        <v>275</v>
      </c>
      <c r="AR2821" s="158">
        <v>1</v>
      </c>
      <c r="AS2821" s="149" t="s">
        <v>275</v>
      </c>
      <c r="AT2821" s="149" t="s">
        <v>276</v>
      </c>
      <c r="AU2821" s="161">
        <v>1</v>
      </c>
      <c r="AV2821" s="159">
        <v>5555.56</v>
      </c>
      <c r="AW2821" s="159">
        <v>222.22</v>
      </c>
      <c r="AX2821" s="149" t="s">
        <v>274</v>
      </c>
      <c r="AY2821" s="162">
        <v>0</v>
      </c>
      <c r="AZ2821" s="162" t="s">
        <v>274</v>
      </c>
      <c r="BA2821" s="162">
        <v>0</v>
      </c>
      <c r="BB2821" s="159">
        <v>5333.34</v>
      </c>
      <c r="BC2821" s="162" t="s">
        <v>274</v>
      </c>
      <c r="BD2821" s="162">
        <v>0</v>
      </c>
      <c r="BE2821" s="159">
        <v>222.22</v>
      </c>
      <c r="BF2821" s="159">
        <v>222.22</v>
      </c>
      <c r="BG2821" s="159">
        <v>5555.56</v>
      </c>
    </row>
    <row r="2822" ht="28.05" customHeight="1" spans="1:59">
      <c r="A2822" s="149"/>
      <c r="B2822" s="149"/>
      <c r="C2822" s="149"/>
      <c r="D2822" s="149" t="s">
        <v>3726</v>
      </c>
      <c r="E2822" s="340" t="s">
        <v>12668</v>
      </c>
      <c r="F2822" s="149" t="s">
        <v>3726</v>
      </c>
      <c r="G2822" s="149" t="s">
        <v>12669</v>
      </c>
      <c r="H2822" s="149" t="s">
        <v>6034</v>
      </c>
      <c r="I2822" s="149" t="s">
        <v>12560</v>
      </c>
      <c r="J2822" s="149" t="s">
        <v>12670</v>
      </c>
      <c r="K2822" s="149"/>
      <c r="L2822" s="149" t="s">
        <v>287</v>
      </c>
      <c r="M2822" s="149"/>
      <c r="N2822" s="149" t="s">
        <v>263</v>
      </c>
      <c r="O2822" s="149" t="s">
        <v>214</v>
      </c>
      <c r="P2822" s="149" t="s">
        <v>53</v>
      </c>
      <c r="Q2822" s="149"/>
      <c r="R2822" s="149" t="s">
        <v>12671</v>
      </c>
      <c r="S2822" s="149" t="s">
        <v>4332</v>
      </c>
      <c r="T2822" s="149" t="s">
        <v>414</v>
      </c>
      <c r="U2822" s="149" t="s">
        <v>267</v>
      </c>
      <c r="V2822" s="149"/>
      <c r="W2822" s="149"/>
      <c r="X2822" s="149" t="s">
        <v>336</v>
      </c>
      <c r="Y2822" s="149"/>
      <c r="Z2822" s="149"/>
      <c r="AA2822" s="149"/>
      <c r="AB2822" s="149" t="s">
        <v>269</v>
      </c>
      <c r="AC2822" s="149" t="s">
        <v>270</v>
      </c>
      <c r="AD2822" s="149" t="s">
        <v>414</v>
      </c>
      <c r="AE2822" s="149" t="s">
        <v>271</v>
      </c>
      <c r="AF2822" s="149"/>
      <c r="AG2822" s="149" t="s">
        <v>1098</v>
      </c>
      <c r="AH2822" s="149" t="s">
        <v>273</v>
      </c>
      <c r="AI2822" s="158">
        <v>21</v>
      </c>
      <c r="AJ2822" s="149"/>
      <c r="AK2822" s="159" t="s">
        <v>274</v>
      </c>
      <c r="AL2822" s="159" t="s">
        <v>274</v>
      </c>
      <c r="AM2822" s="149" t="s">
        <v>274</v>
      </c>
      <c r="AN2822" s="160">
        <v>4</v>
      </c>
      <c r="AO2822" s="149"/>
      <c r="AP2822" s="149" t="s">
        <v>274</v>
      </c>
      <c r="AQ2822" s="149" t="s">
        <v>275</v>
      </c>
      <c r="AR2822" s="158">
        <v>1</v>
      </c>
      <c r="AS2822" s="149" t="s">
        <v>275</v>
      </c>
      <c r="AT2822" s="149" t="s">
        <v>276</v>
      </c>
      <c r="AU2822" s="161">
        <v>1</v>
      </c>
      <c r="AV2822" s="159">
        <v>7787.61</v>
      </c>
      <c r="AW2822" s="159">
        <v>311.5</v>
      </c>
      <c r="AX2822" s="149" t="s">
        <v>274</v>
      </c>
      <c r="AY2822" s="159">
        <v>77.88</v>
      </c>
      <c r="AZ2822" s="159">
        <v>77.88</v>
      </c>
      <c r="BA2822" s="159">
        <v>311.52</v>
      </c>
      <c r="BB2822" s="159">
        <v>1635.48</v>
      </c>
      <c r="BC2822" s="162" t="s">
        <v>274</v>
      </c>
      <c r="BD2822" s="162">
        <v>0</v>
      </c>
      <c r="BE2822" s="159">
        <v>6152.13</v>
      </c>
      <c r="BF2822" s="159">
        <v>6152.13</v>
      </c>
      <c r="BG2822" s="159">
        <v>7787.61</v>
      </c>
    </row>
    <row r="2823" ht="28.05" customHeight="1" spans="1:59">
      <c r="A2823" s="149"/>
      <c r="B2823" s="149"/>
      <c r="C2823" s="149"/>
      <c r="D2823" s="149" t="s">
        <v>3726</v>
      </c>
      <c r="E2823" s="340" t="s">
        <v>12672</v>
      </c>
      <c r="F2823" s="149" t="s">
        <v>3726</v>
      </c>
      <c r="G2823" s="149" t="s">
        <v>12673</v>
      </c>
      <c r="H2823" s="149" t="s">
        <v>12622</v>
      </c>
      <c r="I2823" s="149" t="s">
        <v>6211</v>
      </c>
      <c r="J2823" s="149" t="s">
        <v>12674</v>
      </c>
      <c r="K2823" s="149"/>
      <c r="L2823" s="149" t="s">
        <v>262</v>
      </c>
      <c r="M2823" s="149"/>
      <c r="N2823" s="149" t="s">
        <v>263</v>
      </c>
      <c r="O2823" s="149" t="s">
        <v>214</v>
      </c>
      <c r="P2823" s="149" t="s">
        <v>53</v>
      </c>
      <c r="Q2823" s="149"/>
      <c r="R2823" s="149" t="s">
        <v>160</v>
      </c>
      <c r="S2823" s="149" t="s">
        <v>5576</v>
      </c>
      <c r="T2823" s="149" t="s">
        <v>12625</v>
      </c>
      <c r="U2823" s="149" t="s">
        <v>267</v>
      </c>
      <c r="V2823" s="149"/>
      <c r="W2823" s="149"/>
      <c r="X2823" s="149" t="s">
        <v>336</v>
      </c>
      <c r="Y2823" s="149"/>
      <c r="Z2823" s="149"/>
      <c r="AA2823" s="149"/>
      <c r="AB2823" s="149" t="s">
        <v>269</v>
      </c>
      <c r="AC2823" s="149" t="s">
        <v>318</v>
      </c>
      <c r="AD2823" s="149" t="s">
        <v>12625</v>
      </c>
      <c r="AE2823" s="149" t="s">
        <v>271</v>
      </c>
      <c r="AF2823" s="149"/>
      <c r="AG2823" s="149" t="s">
        <v>1098</v>
      </c>
      <c r="AH2823" s="149" t="s">
        <v>273</v>
      </c>
      <c r="AI2823" s="158">
        <v>96</v>
      </c>
      <c r="AJ2823" s="149"/>
      <c r="AK2823" s="159" t="s">
        <v>274</v>
      </c>
      <c r="AL2823" s="159" t="s">
        <v>274</v>
      </c>
      <c r="AM2823" s="149" t="s">
        <v>274</v>
      </c>
      <c r="AN2823" s="160">
        <v>4</v>
      </c>
      <c r="AO2823" s="149"/>
      <c r="AP2823" s="149" t="s">
        <v>274</v>
      </c>
      <c r="AQ2823" s="149" t="s">
        <v>275</v>
      </c>
      <c r="AR2823" s="158">
        <v>1</v>
      </c>
      <c r="AS2823" s="149" t="s">
        <v>275</v>
      </c>
      <c r="AT2823" s="149" t="s">
        <v>276</v>
      </c>
      <c r="AU2823" s="161">
        <v>1</v>
      </c>
      <c r="AV2823" s="159">
        <v>6153.84</v>
      </c>
      <c r="AW2823" s="159">
        <v>246.15</v>
      </c>
      <c r="AX2823" s="149" t="s">
        <v>274</v>
      </c>
      <c r="AY2823" s="162">
        <v>0</v>
      </c>
      <c r="AZ2823" s="162" t="s">
        <v>274</v>
      </c>
      <c r="BA2823" s="162">
        <v>0</v>
      </c>
      <c r="BB2823" s="159">
        <v>5907.69</v>
      </c>
      <c r="BC2823" s="162" t="s">
        <v>274</v>
      </c>
      <c r="BD2823" s="162">
        <v>0</v>
      </c>
      <c r="BE2823" s="159">
        <v>246.15</v>
      </c>
      <c r="BF2823" s="159">
        <v>246.15</v>
      </c>
      <c r="BG2823" s="159">
        <v>6153.84</v>
      </c>
    </row>
    <row r="2824" ht="28.05" customHeight="1" spans="1:59">
      <c r="A2824" s="149"/>
      <c r="B2824" s="149"/>
      <c r="C2824" s="149"/>
      <c r="D2824" s="149" t="s">
        <v>3726</v>
      </c>
      <c r="E2824" s="340" t="s">
        <v>12675</v>
      </c>
      <c r="F2824" s="149" t="s">
        <v>3726</v>
      </c>
      <c r="G2824" s="149" t="s">
        <v>12676</v>
      </c>
      <c r="H2824" s="149" t="s">
        <v>12677</v>
      </c>
      <c r="I2824" s="149" t="s">
        <v>12678</v>
      </c>
      <c r="J2824" s="149" t="s">
        <v>12679</v>
      </c>
      <c r="K2824" s="149"/>
      <c r="L2824" s="149" t="s">
        <v>262</v>
      </c>
      <c r="M2824" s="149"/>
      <c r="N2824" s="149" t="s">
        <v>263</v>
      </c>
      <c r="O2824" s="149" t="s">
        <v>214</v>
      </c>
      <c r="P2824" s="149" t="s">
        <v>53</v>
      </c>
      <c r="Q2824" s="149"/>
      <c r="R2824" s="149" t="s">
        <v>160</v>
      </c>
      <c r="S2824" s="149" t="s">
        <v>289</v>
      </c>
      <c r="T2824" s="149" t="s">
        <v>12625</v>
      </c>
      <c r="U2824" s="149" t="s">
        <v>267</v>
      </c>
      <c r="V2824" s="149"/>
      <c r="W2824" s="149"/>
      <c r="X2824" s="149" t="s">
        <v>336</v>
      </c>
      <c r="Y2824" s="149"/>
      <c r="Z2824" s="149"/>
      <c r="AA2824" s="149"/>
      <c r="AB2824" s="149" t="s">
        <v>269</v>
      </c>
      <c r="AC2824" s="149" t="s">
        <v>318</v>
      </c>
      <c r="AD2824" s="149" t="s">
        <v>12625</v>
      </c>
      <c r="AE2824" s="149" t="s">
        <v>271</v>
      </c>
      <c r="AF2824" s="149"/>
      <c r="AG2824" s="149" t="s">
        <v>1098</v>
      </c>
      <c r="AH2824" s="149" t="s">
        <v>273</v>
      </c>
      <c r="AI2824" s="158">
        <v>96</v>
      </c>
      <c r="AJ2824" s="149"/>
      <c r="AK2824" s="159" t="s">
        <v>274</v>
      </c>
      <c r="AL2824" s="159" t="s">
        <v>274</v>
      </c>
      <c r="AM2824" s="149" t="s">
        <v>274</v>
      </c>
      <c r="AN2824" s="160">
        <v>4</v>
      </c>
      <c r="AO2824" s="149"/>
      <c r="AP2824" s="149" t="s">
        <v>274</v>
      </c>
      <c r="AQ2824" s="149" t="s">
        <v>275</v>
      </c>
      <c r="AR2824" s="158">
        <v>1</v>
      </c>
      <c r="AS2824" s="149" t="s">
        <v>275</v>
      </c>
      <c r="AT2824" s="149" t="s">
        <v>276</v>
      </c>
      <c r="AU2824" s="161">
        <v>1</v>
      </c>
      <c r="AV2824" s="159">
        <v>19470.09</v>
      </c>
      <c r="AW2824" s="159">
        <v>778.8</v>
      </c>
      <c r="AX2824" s="149" t="s">
        <v>274</v>
      </c>
      <c r="AY2824" s="162">
        <v>0</v>
      </c>
      <c r="AZ2824" s="162" t="s">
        <v>274</v>
      </c>
      <c r="BA2824" s="162">
        <v>0</v>
      </c>
      <c r="BB2824" s="159">
        <v>18691.29</v>
      </c>
      <c r="BC2824" s="162" t="s">
        <v>274</v>
      </c>
      <c r="BD2824" s="162">
        <v>0</v>
      </c>
      <c r="BE2824" s="159">
        <v>778.8</v>
      </c>
      <c r="BF2824" s="159">
        <v>778.8</v>
      </c>
      <c r="BG2824" s="159">
        <v>19470.09</v>
      </c>
    </row>
    <row r="2825" ht="28.05" customHeight="1" spans="1:59">
      <c r="A2825" s="149"/>
      <c r="B2825" s="149"/>
      <c r="C2825" s="149"/>
      <c r="D2825" s="149" t="s">
        <v>3726</v>
      </c>
      <c r="E2825" s="340" t="s">
        <v>12680</v>
      </c>
      <c r="F2825" s="149" t="s">
        <v>3726</v>
      </c>
      <c r="G2825" s="149" t="s">
        <v>12681</v>
      </c>
      <c r="H2825" s="149" t="s">
        <v>12665</v>
      </c>
      <c r="I2825" s="149" t="s">
        <v>12666</v>
      </c>
      <c r="J2825" s="149" t="s">
        <v>12682</v>
      </c>
      <c r="K2825" s="149"/>
      <c r="L2825" s="149" t="s">
        <v>262</v>
      </c>
      <c r="M2825" s="149"/>
      <c r="N2825" s="149" t="s">
        <v>263</v>
      </c>
      <c r="O2825" s="149" t="s">
        <v>214</v>
      </c>
      <c r="P2825" s="149" t="s">
        <v>53</v>
      </c>
      <c r="Q2825" s="149"/>
      <c r="R2825" s="149" t="s">
        <v>160</v>
      </c>
      <c r="S2825" s="149" t="s">
        <v>5576</v>
      </c>
      <c r="T2825" s="149" t="s">
        <v>12625</v>
      </c>
      <c r="U2825" s="149" t="s">
        <v>267</v>
      </c>
      <c r="V2825" s="149"/>
      <c r="W2825" s="149"/>
      <c r="X2825" s="149" t="s">
        <v>336</v>
      </c>
      <c r="Y2825" s="149"/>
      <c r="Z2825" s="149"/>
      <c r="AA2825" s="149"/>
      <c r="AB2825" s="149" t="s">
        <v>269</v>
      </c>
      <c r="AC2825" s="149" t="s">
        <v>318</v>
      </c>
      <c r="AD2825" s="149" t="s">
        <v>12625</v>
      </c>
      <c r="AE2825" s="149" t="s">
        <v>271</v>
      </c>
      <c r="AF2825" s="149"/>
      <c r="AG2825" s="149" t="s">
        <v>1098</v>
      </c>
      <c r="AH2825" s="149" t="s">
        <v>273</v>
      </c>
      <c r="AI2825" s="158">
        <v>96</v>
      </c>
      <c r="AJ2825" s="149"/>
      <c r="AK2825" s="159" t="s">
        <v>274</v>
      </c>
      <c r="AL2825" s="159" t="s">
        <v>274</v>
      </c>
      <c r="AM2825" s="149" t="s">
        <v>274</v>
      </c>
      <c r="AN2825" s="160">
        <v>4</v>
      </c>
      <c r="AO2825" s="149"/>
      <c r="AP2825" s="149" t="s">
        <v>274</v>
      </c>
      <c r="AQ2825" s="149" t="s">
        <v>275</v>
      </c>
      <c r="AR2825" s="158">
        <v>1</v>
      </c>
      <c r="AS2825" s="149" t="s">
        <v>275</v>
      </c>
      <c r="AT2825" s="149" t="s">
        <v>276</v>
      </c>
      <c r="AU2825" s="161">
        <v>1</v>
      </c>
      <c r="AV2825" s="159">
        <v>5555.55</v>
      </c>
      <c r="AW2825" s="159">
        <v>222.22</v>
      </c>
      <c r="AX2825" s="149" t="s">
        <v>274</v>
      </c>
      <c r="AY2825" s="162">
        <v>0</v>
      </c>
      <c r="AZ2825" s="162" t="s">
        <v>274</v>
      </c>
      <c r="BA2825" s="162">
        <v>0</v>
      </c>
      <c r="BB2825" s="159">
        <v>5333.33</v>
      </c>
      <c r="BC2825" s="162" t="s">
        <v>274</v>
      </c>
      <c r="BD2825" s="162">
        <v>0</v>
      </c>
      <c r="BE2825" s="159">
        <v>222.22</v>
      </c>
      <c r="BF2825" s="159">
        <v>222.22</v>
      </c>
      <c r="BG2825" s="159">
        <v>5555.55</v>
      </c>
    </row>
    <row r="2826" ht="28.05" customHeight="1" spans="1:59">
      <c r="A2826" s="149"/>
      <c r="B2826" s="149"/>
      <c r="C2826" s="149"/>
      <c r="D2826" s="149" t="s">
        <v>3726</v>
      </c>
      <c r="E2826" s="340" t="s">
        <v>12683</v>
      </c>
      <c r="F2826" s="149" t="s">
        <v>3726</v>
      </c>
      <c r="G2826" s="149" t="s">
        <v>12684</v>
      </c>
      <c r="H2826" s="149" t="s">
        <v>12677</v>
      </c>
      <c r="I2826" s="149" t="s">
        <v>12678</v>
      </c>
      <c r="J2826" s="149" t="s">
        <v>12685</v>
      </c>
      <c r="K2826" s="149"/>
      <c r="L2826" s="149" t="s">
        <v>262</v>
      </c>
      <c r="M2826" s="149"/>
      <c r="N2826" s="149" t="s">
        <v>263</v>
      </c>
      <c r="O2826" s="149" t="s">
        <v>214</v>
      </c>
      <c r="P2826" s="149" t="s">
        <v>53</v>
      </c>
      <c r="Q2826" s="149"/>
      <c r="R2826" s="149" t="s">
        <v>160</v>
      </c>
      <c r="S2826" s="149" t="s">
        <v>289</v>
      </c>
      <c r="T2826" s="149" t="s">
        <v>12625</v>
      </c>
      <c r="U2826" s="149" t="s">
        <v>267</v>
      </c>
      <c r="V2826" s="149"/>
      <c r="W2826" s="149"/>
      <c r="X2826" s="149" t="s">
        <v>336</v>
      </c>
      <c r="Y2826" s="149"/>
      <c r="Z2826" s="149"/>
      <c r="AA2826" s="149"/>
      <c r="AB2826" s="149" t="s">
        <v>269</v>
      </c>
      <c r="AC2826" s="149" t="s">
        <v>318</v>
      </c>
      <c r="AD2826" s="149" t="s">
        <v>12625</v>
      </c>
      <c r="AE2826" s="149" t="s">
        <v>271</v>
      </c>
      <c r="AF2826" s="149"/>
      <c r="AG2826" s="149" t="s">
        <v>1098</v>
      </c>
      <c r="AH2826" s="149" t="s">
        <v>273</v>
      </c>
      <c r="AI2826" s="158">
        <v>96</v>
      </c>
      <c r="AJ2826" s="149"/>
      <c r="AK2826" s="159" t="s">
        <v>274</v>
      </c>
      <c r="AL2826" s="159" t="s">
        <v>274</v>
      </c>
      <c r="AM2826" s="149" t="s">
        <v>274</v>
      </c>
      <c r="AN2826" s="160">
        <v>4</v>
      </c>
      <c r="AO2826" s="149"/>
      <c r="AP2826" s="149" t="s">
        <v>274</v>
      </c>
      <c r="AQ2826" s="149" t="s">
        <v>275</v>
      </c>
      <c r="AR2826" s="158">
        <v>1</v>
      </c>
      <c r="AS2826" s="149" t="s">
        <v>275</v>
      </c>
      <c r="AT2826" s="149" t="s">
        <v>276</v>
      </c>
      <c r="AU2826" s="161">
        <v>1</v>
      </c>
      <c r="AV2826" s="159">
        <v>19470.09</v>
      </c>
      <c r="AW2826" s="159">
        <v>778.8</v>
      </c>
      <c r="AX2826" s="149" t="s">
        <v>274</v>
      </c>
      <c r="AY2826" s="162">
        <v>0</v>
      </c>
      <c r="AZ2826" s="162" t="s">
        <v>274</v>
      </c>
      <c r="BA2826" s="162">
        <v>0</v>
      </c>
      <c r="BB2826" s="159">
        <v>18691.29</v>
      </c>
      <c r="BC2826" s="162" t="s">
        <v>274</v>
      </c>
      <c r="BD2826" s="162">
        <v>0</v>
      </c>
      <c r="BE2826" s="159">
        <v>778.8</v>
      </c>
      <c r="BF2826" s="159">
        <v>778.8</v>
      </c>
      <c r="BG2826" s="159">
        <v>19470.09</v>
      </c>
    </row>
    <row r="2827" ht="28.05" customHeight="1" spans="1:59">
      <c r="A2827" s="149"/>
      <c r="B2827" s="149"/>
      <c r="C2827" s="149"/>
      <c r="D2827" s="149" t="s">
        <v>3726</v>
      </c>
      <c r="E2827" s="340" t="s">
        <v>12686</v>
      </c>
      <c r="F2827" s="149" t="s">
        <v>3726</v>
      </c>
      <c r="G2827" s="149" t="s">
        <v>12687</v>
      </c>
      <c r="H2827" s="149" t="s">
        <v>12688</v>
      </c>
      <c r="I2827" s="149" t="s">
        <v>12689</v>
      </c>
      <c r="J2827" s="149" t="s">
        <v>12690</v>
      </c>
      <c r="K2827" s="149"/>
      <c r="L2827" s="149" t="s">
        <v>262</v>
      </c>
      <c r="M2827" s="149"/>
      <c r="N2827" s="149" t="s">
        <v>263</v>
      </c>
      <c r="O2827" s="149" t="s">
        <v>214</v>
      </c>
      <c r="P2827" s="149" t="s">
        <v>53</v>
      </c>
      <c r="Q2827" s="149"/>
      <c r="R2827" s="149" t="s">
        <v>9996</v>
      </c>
      <c r="S2827" s="149" t="s">
        <v>7149</v>
      </c>
      <c r="T2827" s="149" t="s">
        <v>1091</v>
      </c>
      <c r="U2827" s="149" t="s">
        <v>267</v>
      </c>
      <c r="V2827" s="149"/>
      <c r="W2827" s="149"/>
      <c r="X2827" s="149" t="s">
        <v>268</v>
      </c>
      <c r="Y2827" s="149"/>
      <c r="Z2827" s="149"/>
      <c r="AA2827" s="149"/>
      <c r="AB2827" s="149" t="s">
        <v>269</v>
      </c>
      <c r="AC2827" s="149" t="s">
        <v>318</v>
      </c>
      <c r="AD2827" s="149" t="s">
        <v>1091</v>
      </c>
      <c r="AE2827" s="149" t="s">
        <v>271</v>
      </c>
      <c r="AF2827" s="149"/>
      <c r="AG2827" s="149" t="s">
        <v>1098</v>
      </c>
      <c r="AH2827" s="149" t="s">
        <v>273</v>
      </c>
      <c r="AI2827" s="158">
        <v>96</v>
      </c>
      <c r="AJ2827" s="149"/>
      <c r="AK2827" s="159" t="s">
        <v>274</v>
      </c>
      <c r="AL2827" s="159" t="s">
        <v>274</v>
      </c>
      <c r="AM2827" s="149" t="s">
        <v>274</v>
      </c>
      <c r="AN2827" s="160">
        <v>4</v>
      </c>
      <c r="AO2827" s="149"/>
      <c r="AP2827" s="149" t="s">
        <v>274</v>
      </c>
      <c r="AQ2827" s="149" t="s">
        <v>275</v>
      </c>
      <c r="AR2827" s="158">
        <v>1</v>
      </c>
      <c r="AS2827" s="149" t="s">
        <v>275</v>
      </c>
      <c r="AT2827" s="149" t="s">
        <v>276</v>
      </c>
      <c r="AU2827" s="161">
        <v>1</v>
      </c>
      <c r="AV2827" s="159">
        <v>63247.86</v>
      </c>
      <c r="AW2827" s="159">
        <v>2529.91</v>
      </c>
      <c r="AX2827" s="149" t="s">
        <v>274</v>
      </c>
      <c r="AY2827" s="162">
        <v>0</v>
      </c>
      <c r="AZ2827" s="162" t="s">
        <v>274</v>
      </c>
      <c r="BA2827" s="162">
        <v>0</v>
      </c>
      <c r="BB2827" s="159">
        <v>60717.95</v>
      </c>
      <c r="BC2827" s="162" t="s">
        <v>274</v>
      </c>
      <c r="BD2827" s="162">
        <v>0</v>
      </c>
      <c r="BE2827" s="159">
        <v>2529.91</v>
      </c>
      <c r="BF2827" s="159">
        <v>2529.91</v>
      </c>
      <c r="BG2827" s="159">
        <v>63247.86</v>
      </c>
    </row>
    <row r="2828" ht="28.05" customHeight="1" spans="1:59">
      <c r="A2828" s="149"/>
      <c r="B2828" s="149"/>
      <c r="C2828" s="149"/>
      <c r="D2828" s="149" t="s">
        <v>3726</v>
      </c>
      <c r="E2828" s="340" t="s">
        <v>12691</v>
      </c>
      <c r="F2828" s="149" t="s">
        <v>3726</v>
      </c>
      <c r="G2828" s="149" t="s">
        <v>12692</v>
      </c>
      <c r="H2828" s="149" t="s">
        <v>12693</v>
      </c>
      <c r="I2828" s="149" t="s">
        <v>12694</v>
      </c>
      <c r="J2828" s="149" t="s">
        <v>12695</v>
      </c>
      <c r="K2828" s="149"/>
      <c r="L2828" s="149" t="s">
        <v>262</v>
      </c>
      <c r="M2828" s="149"/>
      <c r="N2828" s="149" t="s">
        <v>263</v>
      </c>
      <c r="O2828" s="149" t="s">
        <v>214</v>
      </c>
      <c r="P2828" s="149" t="s">
        <v>53</v>
      </c>
      <c r="Q2828" s="149"/>
      <c r="R2828" s="149" t="s">
        <v>160</v>
      </c>
      <c r="S2828" s="149" t="s">
        <v>289</v>
      </c>
      <c r="T2828" s="149" t="s">
        <v>12625</v>
      </c>
      <c r="U2828" s="149" t="s">
        <v>267</v>
      </c>
      <c r="V2828" s="149"/>
      <c r="W2828" s="149"/>
      <c r="X2828" s="149" t="s">
        <v>336</v>
      </c>
      <c r="Y2828" s="149"/>
      <c r="Z2828" s="149"/>
      <c r="AA2828" s="149"/>
      <c r="AB2828" s="149" t="s">
        <v>269</v>
      </c>
      <c r="AC2828" s="149" t="s">
        <v>318</v>
      </c>
      <c r="AD2828" s="149" t="s">
        <v>12625</v>
      </c>
      <c r="AE2828" s="149" t="s">
        <v>271</v>
      </c>
      <c r="AF2828" s="149"/>
      <c r="AG2828" s="149" t="s">
        <v>1098</v>
      </c>
      <c r="AH2828" s="149" t="s">
        <v>273</v>
      </c>
      <c r="AI2828" s="158">
        <v>96</v>
      </c>
      <c r="AJ2828" s="149"/>
      <c r="AK2828" s="159" t="s">
        <v>274</v>
      </c>
      <c r="AL2828" s="159" t="s">
        <v>274</v>
      </c>
      <c r="AM2828" s="149" t="s">
        <v>274</v>
      </c>
      <c r="AN2828" s="160">
        <v>4</v>
      </c>
      <c r="AO2828" s="149"/>
      <c r="AP2828" s="149" t="s">
        <v>274</v>
      </c>
      <c r="AQ2828" s="149" t="s">
        <v>275</v>
      </c>
      <c r="AR2828" s="158">
        <v>1</v>
      </c>
      <c r="AS2828" s="149" t="s">
        <v>275</v>
      </c>
      <c r="AT2828" s="149" t="s">
        <v>276</v>
      </c>
      <c r="AU2828" s="161">
        <v>1</v>
      </c>
      <c r="AV2828" s="159">
        <v>10547.01</v>
      </c>
      <c r="AW2828" s="159">
        <v>421.88</v>
      </c>
      <c r="AX2828" s="149" t="s">
        <v>274</v>
      </c>
      <c r="AY2828" s="162">
        <v>0</v>
      </c>
      <c r="AZ2828" s="162" t="s">
        <v>274</v>
      </c>
      <c r="BA2828" s="162">
        <v>0</v>
      </c>
      <c r="BB2828" s="159">
        <v>10125.13</v>
      </c>
      <c r="BC2828" s="162" t="s">
        <v>274</v>
      </c>
      <c r="BD2828" s="162">
        <v>0</v>
      </c>
      <c r="BE2828" s="159">
        <v>421.88</v>
      </c>
      <c r="BF2828" s="159">
        <v>421.88</v>
      </c>
      <c r="BG2828" s="159">
        <v>10547.01</v>
      </c>
    </row>
    <row r="2829" ht="28.05" customHeight="1" spans="1:59">
      <c r="A2829" s="149"/>
      <c r="B2829" s="149"/>
      <c r="C2829" s="149"/>
      <c r="D2829" s="149" t="s">
        <v>3726</v>
      </c>
      <c r="E2829" s="340" t="s">
        <v>12696</v>
      </c>
      <c r="F2829" s="149" t="s">
        <v>3726</v>
      </c>
      <c r="G2829" s="149" t="s">
        <v>12697</v>
      </c>
      <c r="H2829" s="149" t="s">
        <v>6034</v>
      </c>
      <c r="I2829" s="149" t="s">
        <v>12698</v>
      </c>
      <c r="J2829" s="149" t="s">
        <v>12699</v>
      </c>
      <c r="K2829" s="149"/>
      <c r="L2829" s="149" t="s">
        <v>287</v>
      </c>
      <c r="M2829" s="149"/>
      <c r="N2829" s="149" t="s">
        <v>263</v>
      </c>
      <c r="O2829" s="149" t="s">
        <v>214</v>
      </c>
      <c r="P2829" s="149" t="s">
        <v>53</v>
      </c>
      <c r="Q2829" s="149"/>
      <c r="R2829" s="149" t="s">
        <v>12700</v>
      </c>
      <c r="S2829" s="149" t="s">
        <v>4332</v>
      </c>
      <c r="T2829" s="149" t="s">
        <v>414</v>
      </c>
      <c r="U2829" s="149" t="s">
        <v>267</v>
      </c>
      <c r="V2829" s="149"/>
      <c r="W2829" s="149"/>
      <c r="X2829" s="149" t="s">
        <v>336</v>
      </c>
      <c r="Y2829" s="149"/>
      <c r="Z2829" s="149"/>
      <c r="AA2829" s="149"/>
      <c r="AB2829" s="149" t="s">
        <v>269</v>
      </c>
      <c r="AC2829" s="149" t="s">
        <v>270</v>
      </c>
      <c r="AD2829" s="149" t="s">
        <v>414</v>
      </c>
      <c r="AE2829" s="149" t="s">
        <v>271</v>
      </c>
      <c r="AF2829" s="149"/>
      <c r="AG2829" s="149" t="s">
        <v>1098</v>
      </c>
      <c r="AH2829" s="149" t="s">
        <v>273</v>
      </c>
      <c r="AI2829" s="158">
        <v>21</v>
      </c>
      <c r="AJ2829" s="149"/>
      <c r="AK2829" s="159" t="s">
        <v>274</v>
      </c>
      <c r="AL2829" s="159" t="s">
        <v>274</v>
      </c>
      <c r="AM2829" s="149" t="s">
        <v>274</v>
      </c>
      <c r="AN2829" s="160">
        <v>4</v>
      </c>
      <c r="AO2829" s="149"/>
      <c r="AP2829" s="149" t="s">
        <v>274</v>
      </c>
      <c r="AQ2829" s="149" t="s">
        <v>275</v>
      </c>
      <c r="AR2829" s="158">
        <v>1</v>
      </c>
      <c r="AS2829" s="149" t="s">
        <v>275</v>
      </c>
      <c r="AT2829" s="149" t="s">
        <v>276</v>
      </c>
      <c r="AU2829" s="161">
        <v>1</v>
      </c>
      <c r="AV2829" s="159">
        <v>15575.22</v>
      </c>
      <c r="AW2829" s="159">
        <v>623.01</v>
      </c>
      <c r="AX2829" s="149" t="s">
        <v>274</v>
      </c>
      <c r="AY2829" s="159">
        <v>155.75</v>
      </c>
      <c r="AZ2829" s="159">
        <v>155.75</v>
      </c>
      <c r="BA2829" s="159">
        <v>623</v>
      </c>
      <c r="BB2829" s="159">
        <v>3270.75</v>
      </c>
      <c r="BC2829" s="162" t="s">
        <v>274</v>
      </c>
      <c r="BD2829" s="162">
        <v>0</v>
      </c>
      <c r="BE2829" s="159">
        <v>12304.47</v>
      </c>
      <c r="BF2829" s="159">
        <v>12304.47</v>
      </c>
      <c r="BG2829" s="159">
        <v>15575.22</v>
      </c>
    </row>
    <row r="2830" ht="28.05" customHeight="1" spans="1:59">
      <c r="A2830" s="149"/>
      <c r="B2830" s="149"/>
      <c r="C2830" s="149"/>
      <c r="D2830" s="149" t="s">
        <v>3726</v>
      </c>
      <c r="E2830" s="340" t="s">
        <v>12701</v>
      </c>
      <c r="F2830" s="149" t="s">
        <v>3726</v>
      </c>
      <c r="G2830" s="149" t="s">
        <v>12702</v>
      </c>
      <c r="H2830" s="149" t="s">
        <v>12703</v>
      </c>
      <c r="I2830" s="149" t="s">
        <v>12704</v>
      </c>
      <c r="J2830" s="149" t="s">
        <v>12705</v>
      </c>
      <c r="K2830" s="149"/>
      <c r="L2830" s="149" t="s">
        <v>287</v>
      </c>
      <c r="M2830" s="149"/>
      <c r="N2830" s="149" t="s">
        <v>263</v>
      </c>
      <c r="O2830" s="149" t="s">
        <v>214</v>
      </c>
      <c r="P2830" s="149" t="s">
        <v>53</v>
      </c>
      <c r="Q2830" s="149"/>
      <c r="R2830" s="149" t="s">
        <v>3921</v>
      </c>
      <c r="S2830" s="149" t="s">
        <v>4258</v>
      </c>
      <c r="T2830" s="149" t="s">
        <v>3699</v>
      </c>
      <c r="U2830" s="149" t="s">
        <v>267</v>
      </c>
      <c r="V2830" s="149"/>
      <c r="W2830" s="149"/>
      <c r="X2830" s="149" t="s">
        <v>336</v>
      </c>
      <c r="Y2830" s="149"/>
      <c r="Z2830" s="149"/>
      <c r="AA2830" s="149"/>
      <c r="AB2830" s="149" t="s">
        <v>269</v>
      </c>
      <c r="AC2830" s="149" t="s">
        <v>270</v>
      </c>
      <c r="AD2830" s="149" t="s">
        <v>3699</v>
      </c>
      <c r="AE2830" s="149" t="s">
        <v>271</v>
      </c>
      <c r="AF2830" s="149"/>
      <c r="AG2830" s="149" t="s">
        <v>1098</v>
      </c>
      <c r="AH2830" s="149" t="s">
        <v>273</v>
      </c>
      <c r="AI2830" s="158">
        <v>67</v>
      </c>
      <c r="AJ2830" s="149"/>
      <c r="AK2830" s="159" t="s">
        <v>274</v>
      </c>
      <c r="AL2830" s="159" t="s">
        <v>274</v>
      </c>
      <c r="AM2830" s="149" t="s">
        <v>274</v>
      </c>
      <c r="AN2830" s="160">
        <v>4</v>
      </c>
      <c r="AO2830" s="149"/>
      <c r="AP2830" s="149" t="s">
        <v>274</v>
      </c>
      <c r="AQ2830" s="149" t="s">
        <v>275</v>
      </c>
      <c r="AR2830" s="158">
        <v>1</v>
      </c>
      <c r="AS2830" s="149" t="s">
        <v>275</v>
      </c>
      <c r="AT2830" s="149" t="s">
        <v>276</v>
      </c>
      <c r="AU2830" s="161">
        <v>1</v>
      </c>
      <c r="AV2830" s="159">
        <v>170689.66</v>
      </c>
      <c r="AW2830" s="159">
        <v>6827.59</v>
      </c>
      <c r="AX2830" s="149" t="s">
        <v>274</v>
      </c>
      <c r="AY2830" s="159">
        <v>1758.61</v>
      </c>
      <c r="AZ2830" s="159">
        <v>1758.61</v>
      </c>
      <c r="BA2830" s="159">
        <v>7034.44</v>
      </c>
      <c r="BB2830" s="159">
        <v>112862.24</v>
      </c>
      <c r="BC2830" s="162" t="s">
        <v>274</v>
      </c>
      <c r="BD2830" s="162">
        <v>0</v>
      </c>
      <c r="BE2830" s="159">
        <v>57827.42</v>
      </c>
      <c r="BF2830" s="159">
        <v>57827.42</v>
      </c>
      <c r="BG2830" s="159">
        <v>170689.66</v>
      </c>
    </row>
    <row r="2831" ht="28.05" customHeight="1" spans="1:59">
      <c r="A2831" s="149"/>
      <c r="B2831" s="149"/>
      <c r="C2831" s="149"/>
      <c r="D2831" s="149" t="s">
        <v>3726</v>
      </c>
      <c r="E2831" s="340" t="s">
        <v>12706</v>
      </c>
      <c r="F2831" s="149" t="s">
        <v>3726</v>
      </c>
      <c r="G2831" s="149" t="s">
        <v>12707</v>
      </c>
      <c r="H2831" s="149" t="s">
        <v>12708</v>
      </c>
      <c r="I2831" s="149" t="s">
        <v>12694</v>
      </c>
      <c r="J2831" s="149" t="s">
        <v>12709</v>
      </c>
      <c r="K2831" s="149"/>
      <c r="L2831" s="149" t="s">
        <v>262</v>
      </c>
      <c r="M2831" s="149"/>
      <c r="N2831" s="149" t="s">
        <v>263</v>
      </c>
      <c r="O2831" s="149" t="s">
        <v>214</v>
      </c>
      <c r="P2831" s="149" t="s">
        <v>53</v>
      </c>
      <c r="Q2831" s="149"/>
      <c r="R2831" s="149" t="s">
        <v>160</v>
      </c>
      <c r="S2831" s="149" t="s">
        <v>289</v>
      </c>
      <c r="T2831" s="149" t="s">
        <v>12625</v>
      </c>
      <c r="U2831" s="149" t="s">
        <v>267</v>
      </c>
      <c r="V2831" s="149"/>
      <c r="W2831" s="149"/>
      <c r="X2831" s="149" t="s">
        <v>336</v>
      </c>
      <c r="Y2831" s="149"/>
      <c r="Z2831" s="149"/>
      <c r="AA2831" s="149"/>
      <c r="AB2831" s="149" t="s">
        <v>269</v>
      </c>
      <c r="AC2831" s="149" t="s">
        <v>318</v>
      </c>
      <c r="AD2831" s="149" t="s">
        <v>12625</v>
      </c>
      <c r="AE2831" s="149" t="s">
        <v>271</v>
      </c>
      <c r="AF2831" s="149"/>
      <c r="AG2831" s="149" t="s">
        <v>1098</v>
      </c>
      <c r="AH2831" s="149" t="s">
        <v>273</v>
      </c>
      <c r="AI2831" s="158">
        <v>96</v>
      </c>
      <c r="AJ2831" s="149"/>
      <c r="AK2831" s="159" t="s">
        <v>274</v>
      </c>
      <c r="AL2831" s="159" t="s">
        <v>274</v>
      </c>
      <c r="AM2831" s="149" t="s">
        <v>274</v>
      </c>
      <c r="AN2831" s="160">
        <v>4</v>
      </c>
      <c r="AO2831" s="149"/>
      <c r="AP2831" s="149" t="s">
        <v>274</v>
      </c>
      <c r="AQ2831" s="149" t="s">
        <v>275</v>
      </c>
      <c r="AR2831" s="158">
        <v>1</v>
      </c>
      <c r="AS2831" s="149" t="s">
        <v>275</v>
      </c>
      <c r="AT2831" s="149" t="s">
        <v>276</v>
      </c>
      <c r="AU2831" s="161">
        <v>1</v>
      </c>
      <c r="AV2831" s="159">
        <v>10547.01</v>
      </c>
      <c r="AW2831" s="159">
        <v>421.88</v>
      </c>
      <c r="AX2831" s="149" t="s">
        <v>274</v>
      </c>
      <c r="AY2831" s="162">
        <v>0</v>
      </c>
      <c r="AZ2831" s="162" t="s">
        <v>274</v>
      </c>
      <c r="BA2831" s="162">
        <v>0</v>
      </c>
      <c r="BB2831" s="159">
        <v>10125.13</v>
      </c>
      <c r="BC2831" s="162" t="s">
        <v>274</v>
      </c>
      <c r="BD2831" s="162">
        <v>0</v>
      </c>
      <c r="BE2831" s="159">
        <v>421.88</v>
      </c>
      <c r="BF2831" s="159">
        <v>421.88</v>
      </c>
      <c r="BG2831" s="159">
        <v>10547.01</v>
      </c>
    </row>
    <row r="2832" ht="28.05" customHeight="1" spans="1:59">
      <c r="A2832" s="149"/>
      <c r="B2832" s="149"/>
      <c r="C2832" s="149"/>
      <c r="D2832" s="149" t="s">
        <v>3726</v>
      </c>
      <c r="E2832" s="340" t="s">
        <v>12710</v>
      </c>
      <c r="F2832" s="149" t="s">
        <v>3726</v>
      </c>
      <c r="G2832" s="149" t="s">
        <v>12711</v>
      </c>
      <c r="H2832" s="149" t="s">
        <v>12693</v>
      </c>
      <c r="I2832" s="149" t="s">
        <v>12694</v>
      </c>
      <c r="J2832" s="149" t="s">
        <v>12712</v>
      </c>
      <c r="K2832" s="149"/>
      <c r="L2832" s="149" t="s">
        <v>262</v>
      </c>
      <c r="M2832" s="149"/>
      <c r="N2832" s="149" t="s">
        <v>263</v>
      </c>
      <c r="O2832" s="149" t="s">
        <v>214</v>
      </c>
      <c r="P2832" s="149" t="s">
        <v>53</v>
      </c>
      <c r="Q2832" s="149"/>
      <c r="R2832" s="149" t="s">
        <v>160</v>
      </c>
      <c r="S2832" s="149" t="s">
        <v>289</v>
      </c>
      <c r="T2832" s="149" t="s">
        <v>12625</v>
      </c>
      <c r="U2832" s="149" t="s">
        <v>267</v>
      </c>
      <c r="V2832" s="149"/>
      <c r="W2832" s="149"/>
      <c r="X2832" s="149" t="s">
        <v>336</v>
      </c>
      <c r="Y2832" s="149"/>
      <c r="Z2832" s="149"/>
      <c r="AA2832" s="149"/>
      <c r="AB2832" s="149" t="s">
        <v>269</v>
      </c>
      <c r="AC2832" s="149" t="s">
        <v>318</v>
      </c>
      <c r="AD2832" s="149" t="s">
        <v>12625</v>
      </c>
      <c r="AE2832" s="149" t="s">
        <v>271</v>
      </c>
      <c r="AF2832" s="149"/>
      <c r="AG2832" s="149" t="s">
        <v>1098</v>
      </c>
      <c r="AH2832" s="149" t="s">
        <v>273</v>
      </c>
      <c r="AI2832" s="158">
        <v>96</v>
      </c>
      <c r="AJ2832" s="149"/>
      <c r="AK2832" s="159" t="s">
        <v>274</v>
      </c>
      <c r="AL2832" s="159" t="s">
        <v>274</v>
      </c>
      <c r="AM2832" s="149" t="s">
        <v>274</v>
      </c>
      <c r="AN2832" s="160">
        <v>4</v>
      </c>
      <c r="AO2832" s="149"/>
      <c r="AP2832" s="149" t="s">
        <v>274</v>
      </c>
      <c r="AQ2832" s="149" t="s">
        <v>275</v>
      </c>
      <c r="AR2832" s="158">
        <v>1</v>
      </c>
      <c r="AS2832" s="149" t="s">
        <v>275</v>
      </c>
      <c r="AT2832" s="149" t="s">
        <v>276</v>
      </c>
      <c r="AU2832" s="161">
        <v>1</v>
      </c>
      <c r="AV2832" s="159">
        <v>10547.01</v>
      </c>
      <c r="AW2832" s="159">
        <v>421.88</v>
      </c>
      <c r="AX2832" s="149" t="s">
        <v>274</v>
      </c>
      <c r="AY2832" s="162">
        <v>0</v>
      </c>
      <c r="AZ2832" s="162" t="s">
        <v>274</v>
      </c>
      <c r="BA2832" s="162">
        <v>0</v>
      </c>
      <c r="BB2832" s="159">
        <v>10125.13</v>
      </c>
      <c r="BC2832" s="162" t="s">
        <v>274</v>
      </c>
      <c r="BD2832" s="162">
        <v>0</v>
      </c>
      <c r="BE2832" s="159">
        <v>421.88</v>
      </c>
      <c r="BF2832" s="159">
        <v>421.88</v>
      </c>
      <c r="BG2832" s="159">
        <v>10547.01</v>
      </c>
    </row>
    <row r="2833" ht="28.05" customHeight="1" spans="1:59">
      <c r="A2833" s="149"/>
      <c r="B2833" s="149"/>
      <c r="C2833" s="149"/>
      <c r="D2833" s="149" t="s">
        <v>3726</v>
      </c>
      <c r="E2833" s="340" t="s">
        <v>12713</v>
      </c>
      <c r="F2833" s="149" t="s">
        <v>3726</v>
      </c>
      <c r="G2833" s="149" t="s">
        <v>12714</v>
      </c>
      <c r="H2833" s="149" t="s">
        <v>12715</v>
      </c>
      <c r="I2833" s="149" t="s">
        <v>12716</v>
      </c>
      <c r="J2833" s="149" t="s">
        <v>12717</v>
      </c>
      <c r="K2833" s="149"/>
      <c r="L2833" s="149" t="s">
        <v>262</v>
      </c>
      <c r="M2833" s="149"/>
      <c r="N2833" s="149" t="s">
        <v>263</v>
      </c>
      <c r="O2833" s="149" t="s">
        <v>214</v>
      </c>
      <c r="P2833" s="149" t="s">
        <v>53</v>
      </c>
      <c r="Q2833" s="149"/>
      <c r="R2833" s="149" t="s">
        <v>62</v>
      </c>
      <c r="S2833" s="149" t="s">
        <v>4709</v>
      </c>
      <c r="T2833" s="149" t="s">
        <v>12718</v>
      </c>
      <c r="U2833" s="149" t="s">
        <v>267</v>
      </c>
      <c r="V2833" s="149"/>
      <c r="W2833" s="149"/>
      <c r="X2833" s="149" t="s">
        <v>268</v>
      </c>
      <c r="Y2833" s="149"/>
      <c r="Z2833" s="149"/>
      <c r="AA2833" s="149"/>
      <c r="AB2833" s="149" t="s">
        <v>269</v>
      </c>
      <c r="AC2833" s="149" t="s">
        <v>318</v>
      </c>
      <c r="AD2833" s="149" t="s">
        <v>12718</v>
      </c>
      <c r="AE2833" s="149" t="s">
        <v>271</v>
      </c>
      <c r="AF2833" s="149"/>
      <c r="AG2833" s="149" t="s">
        <v>1098</v>
      </c>
      <c r="AH2833" s="149" t="s">
        <v>273</v>
      </c>
      <c r="AI2833" s="158">
        <v>96</v>
      </c>
      <c r="AJ2833" s="149"/>
      <c r="AK2833" s="159" t="s">
        <v>274</v>
      </c>
      <c r="AL2833" s="159" t="s">
        <v>274</v>
      </c>
      <c r="AM2833" s="149" t="s">
        <v>274</v>
      </c>
      <c r="AN2833" s="160">
        <v>4</v>
      </c>
      <c r="AO2833" s="149"/>
      <c r="AP2833" s="149" t="s">
        <v>274</v>
      </c>
      <c r="AQ2833" s="149" t="s">
        <v>275</v>
      </c>
      <c r="AR2833" s="158">
        <v>1</v>
      </c>
      <c r="AS2833" s="149" t="s">
        <v>275</v>
      </c>
      <c r="AT2833" s="149" t="s">
        <v>276</v>
      </c>
      <c r="AU2833" s="161">
        <v>1</v>
      </c>
      <c r="AV2833" s="159">
        <v>17094.02</v>
      </c>
      <c r="AW2833" s="159">
        <v>683.76</v>
      </c>
      <c r="AX2833" s="149" t="s">
        <v>274</v>
      </c>
      <c r="AY2833" s="162">
        <v>0</v>
      </c>
      <c r="AZ2833" s="162" t="s">
        <v>274</v>
      </c>
      <c r="BA2833" s="162">
        <v>0</v>
      </c>
      <c r="BB2833" s="159">
        <v>16410.26</v>
      </c>
      <c r="BC2833" s="162" t="s">
        <v>274</v>
      </c>
      <c r="BD2833" s="162">
        <v>0</v>
      </c>
      <c r="BE2833" s="159">
        <v>683.76</v>
      </c>
      <c r="BF2833" s="159">
        <v>683.76</v>
      </c>
      <c r="BG2833" s="159">
        <v>17094.02</v>
      </c>
    </row>
    <row r="2834" ht="28.05" customHeight="1" spans="1:59">
      <c r="A2834" s="149"/>
      <c r="B2834" s="149"/>
      <c r="C2834" s="149"/>
      <c r="D2834" s="149" t="s">
        <v>3726</v>
      </c>
      <c r="E2834" s="340" t="s">
        <v>12719</v>
      </c>
      <c r="F2834" s="149" t="s">
        <v>3726</v>
      </c>
      <c r="G2834" s="149" t="s">
        <v>12720</v>
      </c>
      <c r="H2834" s="149" t="s">
        <v>5471</v>
      </c>
      <c r="I2834" s="149" t="s">
        <v>12721</v>
      </c>
      <c r="J2834" s="149" t="s">
        <v>12722</v>
      </c>
      <c r="K2834" s="149"/>
      <c r="L2834" s="149" t="s">
        <v>287</v>
      </c>
      <c r="M2834" s="149"/>
      <c r="N2834" s="149" t="s">
        <v>263</v>
      </c>
      <c r="O2834" s="149" t="s">
        <v>214</v>
      </c>
      <c r="P2834" s="149" t="s">
        <v>53</v>
      </c>
      <c r="Q2834" s="149"/>
      <c r="R2834" s="149" t="s">
        <v>3921</v>
      </c>
      <c r="S2834" s="149" t="s">
        <v>5475</v>
      </c>
      <c r="T2834" s="149" t="s">
        <v>3699</v>
      </c>
      <c r="U2834" s="149" t="s">
        <v>267</v>
      </c>
      <c r="V2834" s="149"/>
      <c r="W2834" s="149"/>
      <c r="X2834" s="149" t="s">
        <v>336</v>
      </c>
      <c r="Y2834" s="149"/>
      <c r="Z2834" s="149"/>
      <c r="AA2834" s="149"/>
      <c r="AB2834" s="149" t="s">
        <v>269</v>
      </c>
      <c r="AC2834" s="149" t="s">
        <v>270</v>
      </c>
      <c r="AD2834" s="149" t="s">
        <v>3699</v>
      </c>
      <c r="AE2834" s="149" t="s">
        <v>271</v>
      </c>
      <c r="AF2834" s="149"/>
      <c r="AG2834" s="149" t="s">
        <v>1098</v>
      </c>
      <c r="AH2834" s="149" t="s">
        <v>273</v>
      </c>
      <c r="AI2834" s="158">
        <v>67</v>
      </c>
      <c r="AJ2834" s="149"/>
      <c r="AK2834" s="159" t="s">
        <v>274</v>
      </c>
      <c r="AL2834" s="159" t="s">
        <v>274</v>
      </c>
      <c r="AM2834" s="149" t="s">
        <v>274</v>
      </c>
      <c r="AN2834" s="160">
        <v>4</v>
      </c>
      <c r="AO2834" s="149"/>
      <c r="AP2834" s="149" t="s">
        <v>274</v>
      </c>
      <c r="AQ2834" s="149" t="s">
        <v>275</v>
      </c>
      <c r="AR2834" s="158">
        <v>1</v>
      </c>
      <c r="AS2834" s="149" t="s">
        <v>275</v>
      </c>
      <c r="AT2834" s="149" t="s">
        <v>276</v>
      </c>
      <c r="AU2834" s="161">
        <v>1</v>
      </c>
      <c r="AV2834" s="159">
        <v>482758.62</v>
      </c>
      <c r="AW2834" s="159">
        <v>19310.34</v>
      </c>
      <c r="AX2834" s="149" t="s">
        <v>274</v>
      </c>
      <c r="AY2834" s="159">
        <v>4973.87</v>
      </c>
      <c r="AZ2834" s="159">
        <v>4973.87</v>
      </c>
      <c r="BA2834" s="159">
        <v>19895.48</v>
      </c>
      <c r="BB2834" s="159">
        <v>319206.06</v>
      </c>
      <c r="BC2834" s="162" t="s">
        <v>274</v>
      </c>
      <c r="BD2834" s="162">
        <v>0</v>
      </c>
      <c r="BE2834" s="159">
        <v>163552.56</v>
      </c>
      <c r="BF2834" s="159">
        <v>163552.56</v>
      </c>
      <c r="BG2834" s="159">
        <v>482758.62</v>
      </c>
    </row>
    <row r="2835" ht="28.05" customHeight="1" spans="1:59">
      <c r="A2835" s="149"/>
      <c r="B2835" s="149"/>
      <c r="C2835" s="149"/>
      <c r="D2835" s="149" t="s">
        <v>3726</v>
      </c>
      <c r="E2835" s="340" t="s">
        <v>12723</v>
      </c>
      <c r="F2835" s="149" t="s">
        <v>3726</v>
      </c>
      <c r="G2835" s="149" t="s">
        <v>12724</v>
      </c>
      <c r="H2835" s="149" t="s">
        <v>12725</v>
      </c>
      <c r="I2835" s="149" t="s">
        <v>12726</v>
      </c>
      <c r="J2835" s="149" t="s">
        <v>12727</v>
      </c>
      <c r="K2835" s="149"/>
      <c r="L2835" s="149" t="s">
        <v>262</v>
      </c>
      <c r="M2835" s="149"/>
      <c r="N2835" s="149" t="s">
        <v>263</v>
      </c>
      <c r="O2835" s="149" t="s">
        <v>214</v>
      </c>
      <c r="P2835" s="149" t="s">
        <v>53</v>
      </c>
      <c r="Q2835" s="149"/>
      <c r="R2835" s="149" t="s">
        <v>62</v>
      </c>
      <c r="S2835" s="149" t="s">
        <v>4709</v>
      </c>
      <c r="T2835" s="149" t="s">
        <v>12718</v>
      </c>
      <c r="U2835" s="149" t="s">
        <v>267</v>
      </c>
      <c r="V2835" s="149"/>
      <c r="W2835" s="149"/>
      <c r="X2835" s="149" t="s">
        <v>268</v>
      </c>
      <c r="Y2835" s="149"/>
      <c r="Z2835" s="149"/>
      <c r="AA2835" s="149"/>
      <c r="AB2835" s="149" t="s">
        <v>269</v>
      </c>
      <c r="AC2835" s="149" t="s">
        <v>318</v>
      </c>
      <c r="AD2835" s="149" t="s">
        <v>12718</v>
      </c>
      <c r="AE2835" s="149" t="s">
        <v>271</v>
      </c>
      <c r="AF2835" s="149"/>
      <c r="AG2835" s="149" t="s">
        <v>1098</v>
      </c>
      <c r="AH2835" s="149" t="s">
        <v>273</v>
      </c>
      <c r="AI2835" s="158">
        <v>96</v>
      </c>
      <c r="AJ2835" s="149"/>
      <c r="AK2835" s="159" t="s">
        <v>274</v>
      </c>
      <c r="AL2835" s="159" t="s">
        <v>274</v>
      </c>
      <c r="AM2835" s="149" t="s">
        <v>274</v>
      </c>
      <c r="AN2835" s="160">
        <v>4</v>
      </c>
      <c r="AO2835" s="149"/>
      <c r="AP2835" s="149" t="s">
        <v>274</v>
      </c>
      <c r="AQ2835" s="149" t="s">
        <v>275</v>
      </c>
      <c r="AR2835" s="158">
        <v>1</v>
      </c>
      <c r="AS2835" s="149" t="s">
        <v>275</v>
      </c>
      <c r="AT2835" s="149" t="s">
        <v>276</v>
      </c>
      <c r="AU2835" s="161">
        <v>1</v>
      </c>
      <c r="AV2835" s="159">
        <v>17521.37</v>
      </c>
      <c r="AW2835" s="159">
        <v>700.85</v>
      </c>
      <c r="AX2835" s="149" t="s">
        <v>274</v>
      </c>
      <c r="AY2835" s="162">
        <v>0</v>
      </c>
      <c r="AZ2835" s="162" t="s">
        <v>274</v>
      </c>
      <c r="BA2835" s="162">
        <v>0</v>
      </c>
      <c r="BB2835" s="159">
        <v>16820.52</v>
      </c>
      <c r="BC2835" s="162" t="s">
        <v>274</v>
      </c>
      <c r="BD2835" s="162">
        <v>0</v>
      </c>
      <c r="BE2835" s="159">
        <v>700.85</v>
      </c>
      <c r="BF2835" s="159">
        <v>700.85</v>
      </c>
      <c r="BG2835" s="159">
        <v>17521.37</v>
      </c>
    </row>
    <row r="2836" ht="28.05" customHeight="1" spans="1:59">
      <c r="A2836" s="149"/>
      <c r="B2836" s="149"/>
      <c r="C2836" s="149"/>
      <c r="D2836" s="149" t="s">
        <v>3726</v>
      </c>
      <c r="E2836" s="340" t="s">
        <v>12728</v>
      </c>
      <c r="F2836" s="149" t="s">
        <v>3726</v>
      </c>
      <c r="G2836" s="149" t="s">
        <v>12729</v>
      </c>
      <c r="H2836" s="149" t="s">
        <v>7877</v>
      </c>
      <c r="I2836" s="149" t="s">
        <v>5559</v>
      </c>
      <c r="J2836" s="149" t="s">
        <v>12730</v>
      </c>
      <c r="K2836" s="149"/>
      <c r="L2836" s="149" t="s">
        <v>262</v>
      </c>
      <c r="M2836" s="149"/>
      <c r="N2836" s="149" t="s">
        <v>263</v>
      </c>
      <c r="O2836" s="149" t="s">
        <v>214</v>
      </c>
      <c r="P2836" s="149" t="s">
        <v>53</v>
      </c>
      <c r="Q2836" s="149"/>
      <c r="R2836" s="149" t="s">
        <v>11065</v>
      </c>
      <c r="S2836" s="149" t="s">
        <v>5561</v>
      </c>
      <c r="T2836" s="149" t="s">
        <v>1062</v>
      </c>
      <c r="U2836" s="149" t="s">
        <v>267</v>
      </c>
      <c r="V2836" s="149"/>
      <c r="W2836" s="149"/>
      <c r="X2836" s="149" t="s">
        <v>336</v>
      </c>
      <c r="Y2836" s="149"/>
      <c r="Z2836" s="149"/>
      <c r="AA2836" s="149"/>
      <c r="AB2836" s="149" t="s">
        <v>269</v>
      </c>
      <c r="AC2836" s="149" t="s">
        <v>270</v>
      </c>
      <c r="AD2836" s="149" t="s">
        <v>1062</v>
      </c>
      <c r="AE2836" s="149" t="s">
        <v>271</v>
      </c>
      <c r="AF2836" s="149"/>
      <c r="AG2836" s="149" t="s">
        <v>1098</v>
      </c>
      <c r="AH2836" s="149" t="s">
        <v>273</v>
      </c>
      <c r="AI2836" s="158">
        <v>77</v>
      </c>
      <c r="AJ2836" s="149"/>
      <c r="AK2836" s="159" t="s">
        <v>274</v>
      </c>
      <c r="AL2836" s="159" t="s">
        <v>274</v>
      </c>
      <c r="AM2836" s="149" t="s">
        <v>274</v>
      </c>
      <c r="AN2836" s="160">
        <v>4</v>
      </c>
      <c r="AO2836" s="149"/>
      <c r="AP2836" s="149" t="s">
        <v>274</v>
      </c>
      <c r="AQ2836" s="149" t="s">
        <v>275</v>
      </c>
      <c r="AR2836" s="158">
        <v>1</v>
      </c>
      <c r="AS2836" s="149" t="s">
        <v>275</v>
      </c>
      <c r="AT2836" s="149" t="s">
        <v>276</v>
      </c>
      <c r="AU2836" s="161">
        <v>1</v>
      </c>
      <c r="AV2836" s="159">
        <v>4513.27</v>
      </c>
      <c r="AW2836" s="159">
        <v>180.53</v>
      </c>
      <c r="AX2836" s="149" t="s">
        <v>274</v>
      </c>
      <c r="AY2836" s="159">
        <v>47.1</v>
      </c>
      <c r="AZ2836" s="159">
        <v>47.1</v>
      </c>
      <c r="BA2836" s="159">
        <v>188.4</v>
      </c>
      <c r="BB2836" s="159">
        <v>3437.76</v>
      </c>
      <c r="BC2836" s="162" t="s">
        <v>274</v>
      </c>
      <c r="BD2836" s="162">
        <v>0</v>
      </c>
      <c r="BE2836" s="159">
        <v>1075.51</v>
      </c>
      <c r="BF2836" s="159">
        <v>1075.51</v>
      </c>
      <c r="BG2836" s="159">
        <v>4513.27</v>
      </c>
    </row>
    <row r="2837" ht="28.05" customHeight="1" spans="1:59">
      <c r="A2837" s="149"/>
      <c r="B2837" s="149"/>
      <c r="C2837" s="149"/>
      <c r="D2837" s="149" t="s">
        <v>3726</v>
      </c>
      <c r="E2837" s="340" t="s">
        <v>12731</v>
      </c>
      <c r="F2837" s="149" t="s">
        <v>3726</v>
      </c>
      <c r="G2837" s="149" t="s">
        <v>12732</v>
      </c>
      <c r="H2837" s="149" t="s">
        <v>7877</v>
      </c>
      <c r="I2837" s="149" t="s">
        <v>5559</v>
      </c>
      <c r="J2837" s="149" t="s">
        <v>12733</v>
      </c>
      <c r="K2837" s="149"/>
      <c r="L2837" s="149" t="s">
        <v>262</v>
      </c>
      <c r="M2837" s="149"/>
      <c r="N2837" s="149" t="s">
        <v>263</v>
      </c>
      <c r="O2837" s="149" t="s">
        <v>214</v>
      </c>
      <c r="P2837" s="149" t="s">
        <v>53</v>
      </c>
      <c r="Q2837" s="149"/>
      <c r="R2837" s="149" t="s">
        <v>11065</v>
      </c>
      <c r="S2837" s="149" t="s">
        <v>5561</v>
      </c>
      <c r="T2837" s="149" t="s">
        <v>1062</v>
      </c>
      <c r="U2837" s="149" t="s">
        <v>267</v>
      </c>
      <c r="V2837" s="149"/>
      <c r="W2837" s="149"/>
      <c r="X2837" s="149" t="s">
        <v>336</v>
      </c>
      <c r="Y2837" s="149"/>
      <c r="Z2837" s="149"/>
      <c r="AA2837" s="149"/>
      <c r="AB2837" s="149" t="s">
        <v>269</v>
      </c>
      <c r="AC2837" s="149" t="s">
        <v>270</v>
      </c>
      <c r="AD2837" s="149" t="s">
        <v>1062</v>
      </c>
      <c r="AE2837" s="149" t="s">
        <v>271</v>
      </c>
      <c r="AF2837" s="149"/>
      <c r="AG2837" s="149" t="s">
        <v>1098</v>
      </c>
      <c r="AH2837" s="149" t="s">
        <v>273</v>
      </c>
      <c r="AI2837" s="158">
        <v>77</v>
      </c>
      <c r="AJ2837" s="149"/>
      <c r="AK2837" s="159" t="s">
        <v>274</v>
      </c>
      <c r="AL2837" s="159" t="s">
        <v>274</v>
      </c>
      <c r="AM2837" s="149" t="s">
        <v>274</v>
      </c>
      <c r="AN2837" s="160">
        <v>4</v>
      </c>
      <c r="AO2837" s="149"/>
      <c r="AP2837" s="149" t="s">
        <v>274</v>
      </c>
      <c r="AQ2837" s="149" t="s">
        <v>275</v>
      </c>
      <c r="AR2837" s="158">
        <v>1</v>
      </c>
      <c r="AS2837" s="149" t="s">
        <v>275</v>
      </c>
      <c r="AT2837" s="149" t="s">
        <v>276</v>
      </c>
      <c r="AU2837" s="161">
        <v>1</v>
      </c>
      <c r="AV2837" s="159">
        <v>4513.27</v>
      </c>
      <c r="AW2837" s="159">
        <v>180.53</v>
      </c>
      <c r="AX2837" s="149" t="s">
        <v>274</v>
      </c>
      <c r="AY2837" s="159">
        <v>47.1</v>
      </c>
      <c r="AZ2837" s="159">
        <v>47.1</v>
      </c>
      <c r="BA2837" s="159">
        <v>188.4</v>
      </c>
      <c r="BB2837" s="159">
        <v>3437.76</v>
      </c>
      <c r="BC2837" s="162" t="s">
        <v>274</v>
      </c>
      <c r="BD2837" s="162">
        <v>0</v>
      </c>
      <c r="BE2837" s="159">
        <v>1075.51</v>
      </c>
      <c r="BF2837" s="159">
        <v>1075.51</v>
      </c>
      <c r="BG2837" s="159">
        <v>4513.27</v>
      </c>
    </row>
    <row r="2838" ht="28.05" customHeight="1" spans="1:59">
      <c r="A2838" s="149"/>
      <c r="B2838" s="149"/>
      <c r="C2838" s="149"/>
      <c r="D2838" s="149" t="s">
        <v>3726</v>
      </c>
      <c r="E2838" s="340" t="s">
        <v>12734</v>
      </c>
      <c r="F2838" s="149" t="s">
        <v>3726</v>
      </c>
      <c r="G2838" s="149" t="s">
        <v>12735</v>
      </c>
      <c r="H2838" s="149" t="s">
        <v>12725</v>
      </c>
      <c r="I2838" s="149" t="s">
        <v>7132</v>
      </c>
      <c r="J2838" s="149" t="s">
        <v>12736</v>
      </c>
      <c r="K2838" s="149"/>
      <c r="L2838" s="149" t="s">
        <v>262</v>
      </c>
      <c r="M2838" s="149"/>
      <c r="N2838" s="149" t="s">
        <v>263</v>
      </c>
      <c r="O2838" s="149" t="s">
        <v>214</v>
      </c>
      <c r="P2838" s="149" t="s">
        <v>53</v>
      </c>
      <c r="Q2838" s="149"/>
      <c r="R2838" s="149" t="s">
        <v>62</v>
      </c>
      <c r="S2838" s="149" t="s">
        <v>4709</v>
      </c>
      <c r="T2838" s="149" t="s">
        <v>12718</v>
      </c>
      <c r="U2838" s="149" t="s">
        <v>267</v>
      </c>
      <c r="V2838" s="149"/>
      <c r="W2838" s="149"/>
      <c r="X2838" s="149" t="s">
        <v>268</v>
      </c>
      <c r="Y2838" s="149"/>
      <c r="Z2838" s="149"/>
      <c r="AA2838" s="149"/>
      <c r="AB2838" s="149" t="s">
        <v>269</v>
      </c>
      <c r="AC2838" s="149" t="s">
        <v>318</v>
      </c>
      <c r="AD2838" s="149" t="s">
        <v>12718</v>
      </c>
      <c r="AE2838" s="149" t="s">
        <v>271</v>
      </c>
      <c r="AF2838" s="149"/>
      <c r="AG2838" s="149" t="s">
        <v>1098</v>
      </c>
      <c r="AH2838" s="149" t="s">
        <v>273</v>
      </c>
      <c r="AI2838" s="158">
        <v>96</v>
      </c>
      <c r="AJ2838" s="149"/>
      <c r="AK2838" s="159" t="s">
        <v>274</v>
      </c>
      <c r="AL2838" s="159" t="s">
        <v>274</v>
      </c>
      <c r="AM2838" s="149" t="s">
        <v>274</v>
      </c>
      <c r="AN2838" s="160">
        <v>4</v>
      </c>
      <c r="AO2838" s="149"/>
      <c r="AP2838" s="149" t="s">
        <v>274</v>
      </c>
      <c r="AQ2838" s="149" t="s">
        <v>275</v>
      </c>
      <c r="AR2838" s="158">
        <v>1</v>
      </c>
      <c r="AS2838" s="149" t="s">
        <v>275</v>
      </c>
      <c r="AT2838" s="149" t="s">
        <v>276</v>
      </c>
      <c r="AU2838" s="161">
        <v>1</v>
      </c>
      <c r="AV2838" s="159">
        <v>32478.63</v>
      </c>
      <c r="AW2838" s="159">
        <v>1299.15</v>
      </c>
      <c r="AX2838" s="149" t="s">
        <v>274</v>
      </c>
      <c r="AY2838" s="162">
        <v>0</v>
      </c>
      <c r="AZ2838" s="162" t="s">
        <v>274</v>
      </c>
      <c r="BA2838" s="162">
        <v>0</v>
      </c>
      <c r="BB2838" s="159">
        <v>31179.48</v>
      </c>
      <c r="BC2838" s="162" t="s">
        <v>274</v>
      </c>
      <c r="BD2838" s="162">
        <v>0</v>
      </c>
      <c r="BE2838" s="159">
        <v>1299.15</v>
      </c>
      <c r="BF2838" s="159">
        <v>1299.15</v>
      </c>
      <c r="BG2838" s="159">
        <v>32478.63</v>
      </c>
    </row>
    <row r="2839" ht="28.05" customHeight="1" spans="1:59">
      <c r="A2839" s="149"/>
      <c r="B2839" s="149"/>
      <c r="C2839" s="149"/>
      <c r="D2839" s="149" t="s">
        <v>3726</v>
      </c>
      <c r="E2839" s="340" t="s">
        <v>12737</v>
      </c>
      <c r="F2839" s="149" t="s">
        <v>3726</v>
      </c>
      <c r="G2839" s="149" t="s">
        <v>12738</v>
      </c>
      <c r="H2839" s="149" t="s">
        <v>7877</v>
      </c>
      <c r="I2839" s="149" t="s">
        <v>5559</v>
      </c>
      <c r="J2839" s="149" t="s">
        <v>12739</v>
      </c>
      <c r="K2839" s="149"/>
      <c r="L2839" s="149" t="s">
        <v>262</v>
      </c>
      <c r="M2839" s="149"/>
      <c r="N2839" s="149" t="s">
        <v>263</v>
      </c>
      <c r="O2839" s="149" t="s">
        <v>214</v>
      </c>
      <c r="P2839" s="149" t="s">
        <v>53</v>
      </c>
      <c r="Q2839" s="149"/>
      <c r="R2839" s="149" t="s">
        <v>11065</v>
      </c>
      <c r="S2839" s="149" t="s">
        <v>5561</v>
      </c>
      <c r="T2839" s="149" t="s">
        <v>1062</v>
      </c>
      <c r="U2839" s="149" t="s">
        <v>267</v>
      </c>
      <c r="V2839" s="149"/>
      <c r="W2839" s="149"/>
      <c r="X2839" s="149" t="s">
        <v>336</v>
      </c>
      <c r="Y2839" s="149"/>
      <c r="Z2839" s="149"/>
      <c r="AA2839" s="149"/>
      <c r="AB2839" s="149" t="s">
        <v>269</v>
      </c>
      <c r="AC2839" s="149" t="s">
        <v>270</v>
      </c>
      <c r="AD2839" s="149" t="s">
        <v>1062</v>
      </c>
      <c r="AE2839" s="149" t="s">
        <v>271</v>
      </c>
      <c r="AF2839" s="149"/>
      <c r="AG2839" s="149" t="s">
        <v>1098</v>
      </c>
      <c r="AH2839" s="149" t="s">
        <v>273</v>
      </c>
      <c r="AI2839" s="158">
        <v>77</v>
      </c>
      <c r="AJ2839" s="149"/>
      <c r="AK2839" s="159" t="s">
        <v>274</v>
      </c>
      <c r="AL2839" s="159" t="s">
        <v>274</v>
      </c>
      <c r="AM2839" s="149" t="s">
        <v>274</v>
      </c>
      <c r="AN2839" s="160">
        <v>4</v>
      </c>
      <c r="AO2839" s="149"/>
      <c r="AP2839" s="149" t="s">
        <v>274</v>
      </c>
      <c r="AQ2839" s="149" t="s">
        <v>275</v>
      </c>
      <c r="AR2839" s="158">
        <v>1</v>
      </c>
      <c r="AS2839" s="149" t="s">
        <v>275</v>
      </c>
      <c r="AT2839" s="149" t="s">
        <v>276</v>
      </c>
      <c r="AU2839" s="161">
        <v>1</v>
      </c>
      <c r="AV2839" s="159">
        <v>4513.27</v>
      </c>
      <c r="AW2839" s="159">
        <v>180.53</v>
      </c>
      <c r="AX2839" s="149" t="s">
        <v>274</v>
      </c>
      <c r="AY2839" s="159">
        <v>47.1</v>
      </c>
      <c r="AZ2839" s="159">
        <v>47.1</v>
      </c>
      <c r="BA2839" s="159">
        <v>188.4</v>
      </c>
      <c r="BB2839" s="159">
        <v>3437.76</v>
      </c>
      <c r="BC2839" s="162" t="s">
        <v>274</v>
      </c>
      <c r="BD2839" s="162">
        <v>0</v>
      </c>
      <c r="BE2839" s="159">
        <v>1075.51</v>
      </c>
      <c r="BF2839" s="159">
        <v>1075.51</v>
      </c>
      <c r="BG2839" s="159">
        <v>4513.27</v>
      </c>
    </row>
    <row r="2840" ht="28.05" customHeight="1" spans="1:59">
      <c r="A2840" s="149"/>
      <c r="B2840" s="149"/>
      <c r="C2840" s="149"/>
      <c r="D2840" s="149" t="s">
        <v>3726</v>
      </c>
      <c r="E2840" s="340" t="s">
        <v>12740</v>
      </c>
      <c r="F2840" s="149" t="s">
        <v>3726</v>
      </c>
      <c r="G2840" s="149" t="s">
        <v>12741</v>
      </c>
      <c r="H2840" s="149" t="s">
        <v>5471</v>
      </c>
      <c r="I2840" s="149" t="s">
        <v>12742</v>
      </c>
      <c r="J2840" s="149" t="s">
        <v>12743</v>
      </c>
      <c r="K2840" s="149"/>
      <c r="L2840" s="149" t="s">
        <v>287</v>
      </c>
      <c r="M2840" s="149"/>
      <c r="N2840" s="149" t="s">
        <v>263</v>
      </c>
      <c r="O2840" s="149" t="s">
        <v>214</v>
      </c>
      <c r="P2840" s="149" t="s">
        <v>53</v>
      </c>
      <c r="Q2840" s="149"/>
      <c r="R2840" s="149" t="s">
        <v>3921</v>
      </c>
      <c r="S2840" s="149" t="s">
        <v>5475</v>
      </c>
      <c r="T2840" s="149" t="s">
        <v>3699</v>
      </c>
      <c r="U2840" s="149" t="s">
        <v>267</v>
      </c>
      <c r="V2840" s="149"/>
      <c r="W2840" s="149"/>
      <c r="X2840" s="149" t="s">
        <v>336</v>
      </c>
      <c r="Y2840" s="149"/>
      <c r="Z2840" s="149"/>
      <c r="AA2840" s="149"/>
      <c r="AB2840" s="149" t="s">
        <v>269</v>
      </c>
      <c r="AC2840" s="149" t="s">
        <v>270</v>
      </c>
      <c r="AD2840" s="149" t="s">
        <v>3699</v>
      </c>
      <c r="AE2840" s="149" t="s">
        <v>271</v>
      </c>
      <c r="AF2840" s="149"/>
      <c r="AG2840" s="149" t="s">
        <v>1098</v>
      </c>
      <c r="AH2840" s="149" t="s">
        <v>273</v>
      </c>
      <c r="AI2840" s="158">
        <v>67</v>
      </c>
      <c r="AJ2840" s="149"/>
      <c r="AK2840" s="159" t="s">
        <v>274</v>
      </c>
      <c r="AL2840" s="159" t="s">
        <v>274</v>
      </c>
      <c r="AM2840" s="149" t="s">
        <v>274</v>
      </c>
      <c r="AN2840" s="160">
        <v>4</v>
      </c>
      <c r="AO2840" s="149"/>
      <c r="AP2840" s="149" t="s">
        <v>274</v>
      </c>
      <c r="AQ2840" s="149" t="s">
        <v>275</v>
      </c>
      <c r="AR2840" s="158">
        <v>1</v>
      </c>
      <c r="AS2840" s="149" t="s">
        <v>275</v>
      </c>
      <c r="AT2840" s="149" t="s">
        <v>276</v>
      </c>
      <c r="AU2840" s="161">
        <v>1</v>
      </c>
      <c r="AV2840" s="159">
        <v>422413.79</v>
      </c>
      <c r="AW2840" s="159">
        <v>16896.55</v>
      </c>
      <c r="AX2840" s="149" t="s">
        <v>274</v>
      </c>
      <c r="AY2840" s="159">
        <v>4352.14</v>
      </c>
      <c r="AZ2840" s="159">
        <v>4352.14</v>
      </c>
      <c r="BA2840" s="159">
        <v>17408.56</v>
      </c>
      <c r="BB2840" s="159">
        <v>279305.24</v>
      </c>
      <c r="BC2840" s="162" t="s">
        <v>274</v>
      </c>
      <c r="BD2840" s="162">
        <v>0</v>
      </c>
      <c r="BE2840" s="159">
        <v>143108.55</v>
      </c>
      <c r="BF2840" s="159">
        <v>143108.55</v>
      </c>
      <c r="BG2840" s="159">
        <v>422413.79</v>
      </c>
    </row>
    <row r="2841" ht="28.05" customHeight="1" spans="1:59">
      <c r="A2841" s="149"/>
      <c r="B2841" s="149"/>
      <c r="C2841" s="149"/>
      <c r="D2841" s="149" t="s">
        <v>3726</v>
      </c>
      <c r="E2841" s="340" t="s">
        <v>12744</v>
      </c>
      <c r="F2841" s="149" t="s">
        <v>3726</v>
      </c>
      <c r="G2841" s="149" t="s">
        <v>12745</v>
      </c>
      <c r="H2841" s="149" t="s">
        <v>6034</v>
      </c>
      <c r="I2841" s="149" t="s">
        <v>12698</v>
      </c>
      <c r="J2841" s="149" t="s">
        <v>12746</v>
      </c>
      <c r="K2841" s="149"/>
      <c r="L2841" s="149" t="s">
        <v>287</v>
      </c>
      <c r="M2841" s="149"/>
      <c r="N2841" s="149" t="s">
        <v>263</v>
      </c>
      <c r="O2841" s="149" t="s">
        <v>214</v>
      </c>
      <c r="P2841" s="149" t="s">
        <v>53</v>
      </c>
      <c r="Q2841" s="149"/>
      <c r="R2841" s="149" t="s">
        <v>12747</v>
      </c>
      <c r="S2841" s="149" t="s">
        <v>4332</v>
      </c>
      <c r="T2841" s="149" t="s">
        <v>414</v>
      </c>
      <c r="U2841" s="149" t="s">
        <v>267</v>
      </c>
      <c r="V2841" s="149"/>
      <c r="W2841" s="149"/>
      <c r="X2841" s="149" t="s">
        <v>336</v>
      </c>
      <c r="Y2841" s="149"/>
      <c r="Z2841" s="149"/>
      <c r="AA2841" s="149"/>
      <c r="AB2841" s="149" t="s">
        <v>269</v>
      </c>
      <c r="AC2841" s="149" t="s">
        <v>270</v>
      </c>
      <c r="AD2841" s="149" t="s">
        <v>414</v>
      </c>
      <c r="AE2841" s="149" t="s">
        <v>271</v>
      </c>
      <c r="AF2841" s="149"/>
      <c r="AG2841" s="149" t="s">
        <v>1098</v>
      </c>
      <c r="AH2841" s="149" t="s">
        <v>273</v>
      </c>
      <c r="AI2841" s="158">
        <v>21</v>
      </c>
      <c r="AJ2841" s="149"/>
      <c r="AK2841" s="159" t="s">
        <v>274</v>
      </c>
      <c r="AL2841" s="159" t="s">
        <v>274</v>
      </c>
      <c r="AM2841" s="149" t="s">
        <v>274</v>
      </c>
      <c r="AN2841" s="160">
        <v>4</v>
      </c>
      <c r="AO2841" s="149"/>
      <c r="AP2841" s="149" t="s">
        <v>274</v>
      </c>
      <c r="AQ2841" s="149" t="s">
        <v>275</v>
      </c>
      <c r="AR2841" s="158">
        <v>1</v>
      </c>
      <c r="AS2841" s="149" t="s">
        <v>275</v>
      </c>
      <c r="AT2841" s="149" t="s">
        <v>276</v>
      </c>
      <c r="AU2841" s="161">
        <v>1</v>
      </c>
      <c r="AV2841" s="159">
        <v>15575.22</v>
      </c>
      <c r="AW2841" s="159">
        <v>623.01</v>
      </c>
      <c r="AX2841" s="149" t="s">
        <v>274</v>
      </c>
      <c r="AY2841" s="159">
        <v>155.75</v>
      </c>
      <c r="AZ2841" s="159">
        <v>155.75</v>
      </c>
      <c r="BA2841" s="159">
        <v>623</v>
      </c>
      <c r="BB2841" s="159">
        <v>3270.75</v>
      </c>
      <c r="BC2841" s="162" t="s">
        <v>274</v>
      </c>
      <c r="BD2841" s="162">
        <v>0</v>
      </c>
      <c r="BE2841" s="159">
        <v>12304.47</v>
      </c>
      <c r="BF2841" s="159">
        <v>12304.47</v>
      </c>
      <c r="BG2841" s="159">
        <v>15575.22</v>
      </c>
    </row>
    <row r="2842" ht="28.05" customHeight="1" spans="1:59">
      <c r="A2842" s="149"/>
      <c r="B2842" s="149"/>
      <c r="C2842" s="149"/>
      <c r="D2842" s="149" t="s">
        <v>3726</v>
      </c>
      <c r="E2842" s="340" t="s">
        <v>12748</v>
      </c>
      <c r="F2842" s="149" t="s">
        <v>3726</v>
      </c>
      <c r="G2842" s="149" t="s">
        <v>12749</v>
      </c>
      <c r="H2842" s="149" t="s">
        <v>12750</v>
      </c>
      <c r="I2842" s="149" t="s">
        <v>12751</v>
      </c>
      <c r="J2842" s="149" t="s">
        <v>12752</v>
      </c>
      <c r="K2842" s="149"/>
      <c r="L2842" s="149" t="s">
        <v>262</v>
      </c>
      <c r="M2842" s="149"/>
      <c r="N2842" s="149" t="s">
        <v>263</v>
      </c>
      <c r="O2842" s="149" t="s">
        <v>214</v>
      </c>
      <c r="P2842" s="149" t="s">
        <v>53</v>
      </c>
      <c r="Q2842" s="149"/>
      <c r="R2842" s="149" t="s">
        <v>4826</v>
      </c>
      <c r="S2842" s="149" t="s">
        <v>289</v>
      </c>
      <c r="T2842" s="149" t="s">
        <v>1091</v>
      </c>
      <c r="U2842" s="149" t="s">
        <v>267</v>
      </c>
      <c r="V2842" s="149"/>
      <c r="W2842" s="149"/>
      <c r="X2842" s="149" t="s">
        <v>268</v>
      </c>
      <c r="Y2842" s="149"/>
      <c r="Z2842" s="149"/>
      <c r="AA2842" s="149"/>
      <c r="AB2842" s="149" t="s">
        <v>269</v>
      </c>
      <c r="AC2842" s="149" t="s">
        <v>318</v>
      </c>
      <c r="AD2842" s="149" t="s">
        <v>1091</v>
      </c>
      <c r="AE2842" s="149" t="s">
        <v>271</v>
      </c>
      <c r="AF2842" s="149"/>
      <c r="AG2842" s="149" t="s">
        <v>1098</v>
      </c>
      <c r="AH2842" s="149" t="s">
        <v>273</v>
      </c>
      <c r="AI2842" s="158">
        <v>96</v>
      </c>
      <c r="AJ2842" s="149"/>
      <c r="AK2842" s="159" t="s">
        <v>274</v>
      </c>
      <c r="AL2842" s="159" t="s">
        <v>274</v>
      </c>
      <c r="AM2842" s="149" t="s">
        <v>274</v>
      </c>
      <c r="AN2842" s="160">
        <v>4</v>
      </c>
      <c r="AO2842" s="149"/>
      <c r="AP2842" s="149" t="s">
        <v>274</v>
      </c>
      <c r="AQ2842" s="149" t="s">
        <v>275</v>
      </c>
      <c r="AR2842" s="158">
        <v>1</v>
      </c>
      <c r="AS2842" s="149" t="s">
        <v>275</v>
      </c>
      <c r="AT2842" s="149" t="s">
        <v>276</v>
      </c>
      <c r="AU2842" s="161">
        <v>1</v>
      </c>
      <c r="AV2842" s="159">
        <v>7606.84</v>
      </c>
      <c r="AW2842" s="159">
        <v>304.27</v>
      </c>
      <c r="AX2842" s="149" t="s">
        <v>274</v>
      </c>
      <c r="AY2842" s="162">
        <v>0</v>
      </c>
      <c r="AZ2842" s="162" t="s">
        <v>274</v>
      </c>
      <c r="BA2842" s="162">
        <v>0</v>
      </c>
      <c r="BB2842" s="159">
        <v>7302.57</v>
      </c>
      <c r="BC2842" s="162" t="s">
        <v>274</v>
      </c>
      <c r="BD2842" s="162">
        <v>0</v>
      </c>
      <c r="BE2842" s="159">
        <v>304.27</v>
      </c>
      <c r="BF2842" s="159">
        <v>304.27</v>
      </c>
      <c r="BG2842" s="159">
        <v>7606.84</v>
      </c>
    </row>
    <row r="2843" ht="28.05" customHeight="1" spans="1:59">
      <c r="A2843" s="149"/>
      <c r="B2843" s="149"/>
      <c r="C2843" s="149"/>
      <c r="D2843" s="149" t="s">
        <v>3726</v>
      </c>
      <c r="E2843" s="340" t="s">
        <v>12753</v>
      </c>
      <c r="F2843" s="149" t="s">
        <v>3726</v>
      </c>
      <c r="G2843" s="149" t="s">
        <v>12754</v>
      </c>
      <c r="H2843" s="149" t="s">
        <v>12715</v>
      </c>
      <c r="I2843" s="149" t="s">
        <v>7132</v>
      </c>
      <c r="J2843" s="149" t="s">
        <v>12755</v>
      </c>
      <c r="K2843" s="149"/>
      <c r="L2843" s="149" t="s">
        <v>262</v>
      </c>
      <c r="M2843" s="149"/>
      <c r="N2843" s="149" t="s">
        <v>263</v>
      </c>
      <c r="O2843" s="149" t="s">
        <v>214</v>
      </c>
      <c r="P2843" s="149" t="s">
        <v>53</v>
      </c>
      <c r="Q2843" s="149"/>
      <c r="R2843" s="149" t="s">
        <v>62</v>
      </c>
      <c r="S2843" s="149" t="s">
        <v>4709</v>
      </c>
      <c r="T2843" s="149" t="s">
        <v>12718</v>
      </c>
      <c r="U2843" s="149" t="s">
        <v>267</v>
      </c>
      <c r="V2843" s="149"/>
      <c r="W2843" s="149"/>
      <c r="X2843" s="149" t="s">
        <v>268</v>
      </c>
      <c r="Y2843" s="149"/>
      <c r="Z2843" s="149"/>
      <c r="AA2843" s="149"/>
      <c r="AB2843" s="149" t="s">
        <v>269</v>
      </c>
      <c r="AC2843" s="149" t="s">
        <v>318</v>
      </c>
      <c r="AD2843" s="149" t="s">
        <v>12718</v>
      </c>
      <c r="AE2843" s="149" t="s">
        <v>271</v>
      </c>
      <c r="AF2843" s="149"/>
      <c r="AG2843" s="149" t="s">
        <v>1098</v>
      </c>
      <c r="AH2843" s="149" t="s">
        <v>273</v>
      </c>
      <c r="AI2843" s="158">
        <v>96</v>
      </c>
      <c r="AJ2843" s="149"/>
      <c r="AK2843" s="159" t="s">
        <v>274</v>
      </c>
      <c r="AL2843" s="159" t="s">
        <v>274</v>
      </c>
      <c r="AM2843" s="149" t="s">
        <v>274</v>
      </c>
      <c r="AN2843" s="160">
        <v>4</v>
      </c>
      <c r="AO2843" s="149"/>
      <c r="AP2843" s="149" t="s">
        <v>274</v>
      </c>
      <c r="AQ2843" s="149" t="s">
        <v>275</v>
      </c>
      <c r="AR2843" s="158">
        <v>1</v>
      </c>
      <c r="AS2843" s="149" t="s">
        <v>275</v>
      </c>
      <c r="AT2843" s="149" t="s">
        <v>276</v>
      </c>
      <c r="AU2843" s="161">
        <v>1</v>
      </c>
      <c r="AV2843" s="159">
        <v>38034.19</v>
      </c>
      <c r="AW2843" s="159">
        <v>1521.37</v>
      </c>
      <c r="AX2843" s="149" t="s">
        <v>274</v>
      </c>
      <c r="AY2843" s="162">
        <v>0</v>
      </c>
      <c r="AZ2843" s="162" t="s">
        <v>274</v>
      </c>
      <c r="BA2843" s="162">
        <v>0</v>
      </c>
      <c r="BB2843" s="159">
        <v>36512.82</v>
      </c>
      <c r="BC2843" s="162" t="s">
        <v>274</v>
      </c>
      <c r="BD2843" s="162">
        <v>0</v>
      </c>
      <c r="BE2843" s="159">
        <v>1521.37</v>
      </c>
      <c r="BF2843" s="159">
        <v>1521.37</v>
      </c>
      <c r="BG2843" s="159">
        <v>38034.19</v>
      </c>
    </row>
    <row r="2844" ht="28.05" customHeight="1" spans="1:59">
      <c r="A2844" s="149"/>
      <c r="B2844" s="149"/>
      <c r="C2844" s="149"/>
      <c r="D2844" s="149" t="s">
        <v>3726</v>
      </c>
      <c r="E2844" s="340" t="s">
        <v>12756</v>
      </c>
      <c r="F2844" s="149" t="s">
        <v>3726</v>
      </c>
      <c r="G2844" s="149" t="s">
        <v>12757</v>
      </c>
      <c r="H2844" s="149" t="s">
        <v>5471</v>
      </c>
      <c r="I2844" s="149" t="s">
        <v>12758</v>
      </c>
      <c r="J2844" s="149" t="s">
        <v>12759</v>
      </c>
      <c r="K2844" s="149"/>
      <c r="L2844" s="149" t="s">
        <v>287</v>
      </c>
      <c r="M2844" s="149"/>
      <c r="N2844" s="149" t="s">
        <v>263</v>
      </c>
      <c r="O2844" s="149" t="s">
        <v>214</v>
      </c>
      <c r="P2844" s="149" t="s">
        <v>53</v>
      </c>
      <c r="Q2844" s="149"/>
      <c r="R2844" s="149" t="s">
        <v>3921</v>
      </c>
      <c r="S2844" s="149" t="s">
        <v>5475</v>
      </c>
      <c r="T2844" s="149" t="s">
        <v>3699</v>
      </c>
      <c r="U2844" s="149" t="s">
        <v>267</v>
      </c>
      <c r="V2844" s="149"/>
      <c r="W2844" s="149"/>
      <c r="X2844" s="149" t="s">
        <v>336</v>
      </c>
      <c r="Y2844" s="149"/>
      <c r="Z2844" s="149"/>
      <c r="AA2844" s="149"/>
      <c r="AB2844" s="149" t="s">
        <v>269</v>
      </c>
      <c r="AC2844" s="149" t="s">
        <v>270</v>
      </c>
      <c r="AD2844" s="149" t="s">
        <v>3699</v>
      </c>
      <c r="AE2844" s="149" t="s">
        <v>271</v>
      </c>
      <c r="AF2844" s="149"/>
      <c r="AG2844" s="149" t="s">
        <v>1098</v>
      </c>
      <c r="AH2844" s="149" t="s">
        <v>273</v>
      </c>
      <c r="AI2844" s="158">
        <v>67</v>
      </c>
      <c r="AJ2844" s="149"/>
      <c r="AK2844" s="159" t="s">
        <v>274</v>
      </c>
      <c r="AL2844" s="159" t="s">
        <v>274</v>
      </c>
      <c r="AM2844" s="149" t="s">
        <v>274</v>
      </c>
      <c r="AN2844" s="160">
        <v>4</v>
      </c>
      <c r="AO2844" s="149"/>
      <c r="AP2844" s="149" t="s">
        <v>274</v>
      </c>
      <c r="AQ2844" s="149" t="s">
        <v>275</v>
      </c>
      <c r="AR2844" s="158">
        <v>1</v>
      </c>
      <c r="AS2844" s="149" t="s">
        <v>275</v>
      </c>
      <c r="AT2844" s="149" t="s">
        <v>276</v>
      </c>
      <c r="AU2844" s="161">
        <v>1</v>
      </c>
      <c r="AV2844" s="159">
        <v>439655.17</v>
      </c>
      <c r="AW2844" s="159">
        <v>17586.21</v>
      </c>
      <c r="AX2844" s="149" t="s">
        <v>274</v>
      </c>
      <c r="AY2844" s="159">
        <v>4529.78</v>
      </c>
      <c r="AZ2844" s="159">
        <v>4529.78</v>
      </c>
      <c r="BA2844" s="159">
        <v>18119.12</v>
      </c>
      <c r="BB2844" s="159">
        <v>290705.22</v>
      </c>
      <c r="BC2844" s="162" t="s">
        <v>274</v>
      </c>
      <c r="BD2844" s="162">
        <v>0</v>
      </c>
      <c r="BE2844" s="159">
        <v>148949.95</v>
      </c>
      <c r="BF2844" s="159">
        <v>148949.95</v>
      </c>
      <c r="BG2844" s="159">
        <v>439655.17</v>
      </c>
    </row>
    <row r="2845" ht="28.05" customHeight="1" spans="1:59">
      <c r="A2845" s="149"/>
      <c r="B2845" s="149"/>
      <c r="C2845" s="149"/>
      <c r="D2845" s="149" t="s">
        <v>3726</v>
      </c>
      <c r="E2845" s="340" t="s">
        <v>12760</v>
      </c>
      <c r="F2845" s="149" t="s">
        <v>3726</v>
      </c>
      <c r="G2845" s="149" t="s">
        <v>12761</v>
      </c>
      <c r="H2845" s="149" t="s">
        <v>6034</v>
      </c>
      <c r="I2845" s="149" t="s">
        <v>12698</v>
      </c>
      <c r="J2845" s="149" t="s">
        <v>12762</v>
      </c>
      <c r="K2845" s="149"/>
      <c r="L2845" s="149" t="s">
        <v>287</v>
      </c>
      <c r="M2845" s="149"/>
      <c r="N2845" s="149" t="s">
        <v>263</v>
      </c>
      <c r="O2845" s="149" t="s">
        <v>214</v>
      </c>
      <c r="P2845" s="149" t="s">
        <v>53</v>
      </c>
      <c r="Q2845" s="149"/>
      <c r="R2845" s="149" t="s">
        <v>12763</v>
      </c>
      <c r="S2845" s="149" t="s">
        <v>4332</v>
      </c>
      <c r="T2845" s="149" t="s">
        <v>414</v>
      </c>
      <c r="U2845" s="149" t="s">
        <v>267</v>
      </c>
      <c r="V2845" s="149"/>
      <c r="W2845" s="149"/>
      <c r="X2845" s="149" t="s">
        <v>336</v>
      </c>
      <c r="Y2845" s="149"/>
      <c r="Z2845" s="149"/>
      <c r="AA2845" s="149"/>
      <c r="AB2845" s="149" t="s">
        <v>269</v>
      </c>
      <c r="AC2845" s="149" t="s">
        <v>270</v>
      </c>
      <c r="AD2845" s="149" t="s">
        <v>414</v>
      </c>
      <c r="AE2845" s="149" t="s">
        <v>271</v>
      </c>
      <c r="AF2845" s="149"/>
      <c r="AG2845" s="149" t="s">
        <v>1098</v>
      </c>
      <c r="AH2845" s="149" t="s">
        <v>273</v>
      </c>
      <c r="AI2845" s="158">
        <v>21</v>
      </c>
      <c r="AJ2845" s="149"/>
      <c r="AK2845" s="159" t="s">
        <v>274</v>
      </c>
      <c r="AL2845" s="159" t="s">
        <v>274</v>
      </c>
      <c r="AM2845" s="149" t="s">
        <v>274</v>
      </c>
      <c r="AN2845" s="160">
        <v>4</v>
      </c>
      <c r="AO2845" s="149"/>
      <c r="AP2845" s="149" t="s">
        <v>274</v>
      </c>
      <c r="AQ2845" s="149" t="s">
        <v>275</v>
      </c>
      <c r="AR2845" s="158">
        <v>1</v>
      </c>
      <c r="AS2845" s="149" t="s">
        <v>275</v>
      </c>
      <c r="AT2845" s="149" t="s">
        <v>276</v>
      </c>
      <c r="AU2845" s="161">
        <v>1</v>
      </c>
      <c r="AV2845" s="159">
        <v>15575.22</v>
      </c>
      <c r="AW2845" s="159">
        <v>623.01</v>
      </c>
      <c r="AX2845" s="149" t="s">
        <v>274</v>
      </c>
      <c r="AY2845" s="159">
        <v>155.75</v>
      </c>
      <c r="AZ2845" s="159">
        <v>155.75</v>
      </c>
      <c r="BA2845" s="159">
        <v>623</v>
      </c>
      <c r="BB2845" s="159">
        <v>3270.75</v>
      </c>
      <c r="BC2845" s="162" t="s">
        <v>274</v>
      </c>
      <c r="BD2845" s="162">
        <v>0</v>
      </c>
      <c r="BE2845" s="159">
        <v>12304.47</v>
      </c>
      <c r="BF2845" s="159">
        <v>12304.47</v>
      </c>
      <c r="BG2845" s="159">
        <v>15575.22</v>
      </c>
    </row>
    <row r="2846" ht="28.05" customHeight="1" spans="1:59">
      <c r="A2846" s="149"/>
      <c r="B2846" s="149"/>
      <c r="C2846" s="149"/>
      <c r="D2846" s="149" t="s">
        <v>3726</v>
      </c>
      <c r="E2846" s="340" t="s">
        <v>12764</v>
      </c>
      <c r="F2846" s="149" t="s">
        <v>3726</v>
      </c>
      <c r="G2846" s="149" t="s">
        <v>12765</v>
      </c>
      <c r="H2846" s="149" t="s">
        <v>6019</v>
      </c>
      <c r="I2846" s="149" t="s">
        <v>12766</v>
      </c>
      <c r="J2846" s="149" t="s">
        <v>12767</v>
      </c>
      <c r="K2846" s="149"/>
      <c r="L2846" s="149" t="s">
        <v>262</v>
      </c>
      <c r="M2846" s="149"/>
      <c r="N2846" s="149" t="s">
        <v>263</v>
      </c>
      <c r="O2846" s="149" t="s">
        <v>214</v>
      </c>
      <c r="P2846" s="149" t="s">
        <v>53</v>
      </c>
      <c r="Q2846" s="149"/>
      <c r="R2846" s="149" t="s">
        <v>5394</v>
      </c>
      <c r="S2846" s="149" t="s">
        <v>289</v>
      </c>
      <c r="T2846" s="149" t="s">
        <v>1062</v>
      </c>
      <c r="U2846" s="149" t="s">
        <v>267</v>
      </c>
      <c r="V2846" s="149"/>
      <c r="W2846" s="149"/>
      <c r="X2846" s="149" t="s">
        <v>268</v>
      </c>
      <c r="Y2846" s="149"/>
      <c r="Z2846" s="149"/>
      <c r="AA2846" s="149"/>
      <c r="AB2846" s="149" t="s">
        <v>269</v>
      </c>
      <c r="AC2846" s="149" t="s">
        <v>270</v>
      </c>
      <c r="AD2846" s="149" t="s">
        <v>1062</v>
      </c>
      <c r="AE2846" s="149" t="s">
        <v>271</v>
      </c>
      <c r="AF2846" s="149"/>
      <c r="AG2846" s="149" t="s">
        <v>1098</v>
      </c>
      <c r="AH2846" s="149" t="s">
        <v>273</v>
      </c>
      <c r="AI2846" s="158">
        <v>77</v>
      </c>
      <c r="AJ2846" s="149"/>
      <c r="AK2846" s="159" t="s">
        <v>274</v>
      </c>
      <c r="AL2846" s="159" t="s">
        <v>274</v>
      </c>
      <c r="AM2846" s="149" t="s">
        <v>274</v>
      </c>
      <c r="AN2846" s="160">
        <v>4</v>
      </c>
      <c r="AO2846" s="149"/>
      <c r="AP2846" s="149" t="s">
        <v>274</v>
      </c>
      <c r="AQ2846" s="149" t="s">
        <v>275</v>
      </c>
      <c r="AR2846" s="158">
        <v>1</v>
      </c>
      <c r="AS2846" s="149" t="s">
        <v>275</v>
      </c>
      <c r="AT2846" s="149" t="s">
        <v>276</v>
      </c>
      <c r="AU2846" s="161">
        <v>1</v>
      </c>
      <c r="AV2846" s="159">
        <v>3716.81</v>
      </c>
      <c r="AW2846" s="159">
        <v>148.67</v>
      </c>
      <c r="AX2846" s="149" t="s">
        <v>274</v>
      </c>
      <c r="AY2846" s="159">
        <v>38.78</v>
      </c>
      <c r="AZ2846" s="159">
        <v>38.78</v>
      </c>
      <c r="BA2846" s="159">
        <v>155.12</v>
      </c>
      <c r="BB2846" s="159">
        <v>2831.36</v>
      </c>
      <c r="BC2846" s="162" t="s">
        <v>274</v>
      </c>
      <c r="BD2846" s="162">
        <v>0</v>
      </c>
      <c r="BE2846" s="159">
        <v>885.45</v>
      </c>
      <c r="BF2846" s="159">
        <v>885.45</v>
      </c>
      <c r="BG2846" s="159">
        <v>3716.81</v>
      </c>
    </row>
    <row r="2847" ht="28.05" customHeight="1" spans="1:59">
      <c r="A2847" s="149"/>
      <c r="B2847" s="149"/>
      <c r="C2847" s="149"/>
      <c r="D2847" s="149" t="s">
        <v>3726</v>
      </c>
      <c r="E2847" s="340" t="s">
        <v>12768</v>
      </c>
      <c r="F2847" s="149" t="s">
        <v>3726</v>
      </c>
      <c r="G2847" s="149" t="s">
        <v>12769</v>
      </c>
      <c r="H2847" s="149" t="s">
        <v>12715</v>
      </c>
      <c r="I2847" s="149" t="s">
        <v>7132</v>
      </c>
      <c r="J2847" s="149" t="s">
        <v>12770</v>
      </c>
      <c r="K2847" s="149"/>
      <c r="L2847" s="149" t="s">
        <v>262</v>
      </c>
      <c r="M2847" s="149"/>
      <c r="N2847" s="149" t="s">
        <v>263</v>
      </c>
      <c r="O2847" s="149" t="s">
        <v>214</v>
      </c>
      <c r="P2847" s="149" t="s">
        <v>53</v>
      </c>
      <c r="Q2847" s="149"/>
      <c r="R2847" s="149" t="s">
        <v>62</v>
      </c>
      <c r="S2847" s="149" t="s">
        <v>4709</v>
      </c>
      <c r="T2847" s="149" t="s">
        <v>12718</v>
      </c>
      <c r="U2847" s="149" t="s">
        <v>267</v>
      </c>
      <c r="V2847" s="149"/>
      <c r="W2847" s="149"/>
      <c r="X2847" s="149" t="s">
        <v>268</v>
      </c>
      <c r="Y2847" s="149"/>
      <c r="Z2847" s="149"/>
      <c r="AA2847" s="149"/>
      <c r="AB2847" s="149" t="s">
        <v>269</v>
      </c>
      <c r="AC2847" s="149" t="s">
        <v>318</v>
      </c>
      <c r="AD2847" s="149" t="s">
        <v>12718</v>
      </c>
      <c r="AE2847" s="149" t="s">
        <v>271</v>
      </c>
      <c r="AF2847" s="149"/>
      <c r="AG2847" s="149" t="s">
        <v>1098</v>
      </c>
      <c r="AH2847" s="149" t="s">
        <v>273</v>
      </c>
      <c r="AI2847" s="158">
        <v>96</v>
      </c>
      <c r="AJ2847" s="149"/>
      <c r="AK2847" s="159" t="s">
        <v>274</v>
      </c>
      <c r="AL2847" s="159" t="s">
        <v>274</v>
      </c>
      <c r="AM2847" s="149" t="s">
        <v>274</v>
      </c>
      <c r="AN2847" s="160">
        <v>4</v>
      </c>
      <c r="AO2847" s="149"/>
      <c r="AP2847" s="149" t="s">
        <v>274</v>
      </c>
      <c r="AQ2847" s="149" t="s">
        <v>275</v>
      </c>
      <c r="AR2847" s="158">
        <v>1</v>
      </c>
      <c r="AS2847" s="149" t="s">
        <v>275</v>
      </c>
      <c r="AT2847" s="149" t="s">
        <v>276</v>
      </c>
      <c r="AU2847" s="161">
        <v>1</v>
      </c>
      <c r="AV2847" s="159">
        <v>38034.19</v>
      </c>
      <c r="AW2847" s="159">
        <v>1521.37</v>
      </c>
      <c r="AX2847" s="149" t="s">
        <v>274</v>
      </c>
      <c r="AY2847" s="162">
        <v>0</v>
      </c>
      <c r="AZ2847" s="162" t="s">
        <v>274</v>
      </c>
      <c r="BA2847" s="162">
        <v>0</v>
      </c>
      <c r="BB2847" s="159">
        <v>36512.82</v>
      </c>
      <c r="BC2847" s="162" t="s">
        <v>274</v>
      </c>
      <c r="BD2847" s="162">
        <v>0</v>
      </c>
      <c r="BE2847" s="159">
        <v>1521.37</v>
      </c>
      <c r="BF2847" s="159">
        <v>1521.37</v>
      </c>
      <c r="BG2847" s="159">
        <v>38034.19</v>
      </c>
    </row>
    <row r="2848" ht="28.05" customHeight="1" spans="1:59">
      <c r="A2848" s="149"/>
      <c r="B2848" s="149"/>
      <c r="C2848" s="149"/>
      <c r="D2848" s="149" t="s">
        <v>3726</v>
      </c>
      <c r="E2848" s="340" t="s">
        <v>12771</v>
      </c>
      <c r="F2848" s="149" t="s">
        <v>3726</v>
      </c>
      <c r="G2848" s="149" t="s">
        <v>12772</v>
      </c>
      <c r="H2848" s="149" t="s">
        <v>12725</v>
      </c>
      <c r="I2848" s="149" t="s">
        <v>7132</v>
      </c>
      <c r="J2848" s="149" t="s">
        <v>12773</v>
      </c>
      <c r="K2848" s="149"/>
      <c r="L2848" s="149" t="s">
        <v>262</v>
      </c>
      <c r="M2848" s="149"/>
      <c r="N2848" s="149" t="s">
        <v>263</v>
      </c>
      <c r="O2848" s="149" t="s">
        <v>214</v>
      </c>
      <c r="P2848" s="149" t="s">
        <v>53</v>
      </c>
      <c r="Q2848" s="149"/>
      <c r="R2848" s="149" t="s">
        <v>62</v>
      </c>
      <c r="S2848" s="149" t="s">
        <v>4709</v>
      </c>
      <c r="T2848" s="149" t="s">
        <v>12718</v>
      </c>
      <c r="U2848" s="149" t="s">
        <v>267</v>
      </c>
      <c r="V2848" s="149"/>
      <c r="W2848" s="149"/>
      <c r="X2848" s="149" t="s">
        <v>268</v>
      </c>
      <c r="Y2848" s="149"/>
      <c r="Z2848" s="149"/>
      <c r="AA2848" s="149"/>
      <c r="AB2848" s="149" t="s">
        <v>269</v>
      </c>
      <c r="AC2848" s="149" t="s">
        <v>318</v>
      </c>
      <c r="AD2848" s="149" t="s">
        <v>12718</v>
      </c>
      <c r="AE2848" s="149" t="s">
        <v>271</v>
      </c>
      <c r="AF2848" s="149"/>
      <c r="AG2848" s="149" t="s">
        <v>1098</v>
      </c>
      <c r="AH2848" s="149" t="s">
        <v>273</v>
      </c>
      <c r="AI2848" s="158">
        <v>96</v>
      </c>
      <c r="AJ2848" s="149"/>
      <c r="AK2848" s="159" t="s">
        <v>274</v>
      </c>
      <c r="AL2848" s="159" t="s">
        <v>274</v>
      </c>
      <c r="AM2848" s="149" t="s">
        <v>274</v>
      </c>
      <c r="AN2848" s="160">
        <v>4</v>
      </c>
      <c r="AO2848" s="149"/>
      <c r="AP2848" s="149" t="s">
        <v>274</v>
      </c>
      <c r="AQ2848" s="149" t="s">
        <v>275</v>
      </c>
      <c r="AR2848" s="158">
        <v>1</v>
      </c>
      <c r="AS2848" s="149" t="s">
        <v>275</v>
      </c>
      <c r="AT2848" s="149" t="s">
        <v>276</v>
      </c>
      <c r="AU2848" s="161">
        <v>1</v>
      </c>
      <c r="AV2848" s="159">
        <v>32478.63</v>
      </c>
      <c r="AW2848" s="159">
        <v>1299.15</v>
      </c>
      <c r="AX2848" s="149" t="s">
        <v>274</v>
      </c>
      <c r="AY2848" s="162">
        <v>0</v>
      </c>
      <c r="AZ2848" s="162" t="s">
        <v>274</v>
      </c>
      <c r="BA2848" s="162">
        <v>0</v>
      </c>
      <c r="BB2848" s="159">
        <v>31179.48</v>
      </c>
      <c r="BC2848" s="162" t="s">
        <v>274</v>
      </c>
      <c r="BD2848" s="162">
        <v>0</v>
      </c>
      <c r="BE2848" s="159">
        <v>1299.15</v>
      </c>
      <c r="BF2848" s="159">
        <v>1299.15</v>
      </c>
      <c r="BG2848" s="159">
        <v>32478.63</v>
      </c>
    </row>
    <row r="2849" ht="28.05" customHeight="1" spans="1:59">
      <c r="A2849" s="149"/>
      <c r="B2849" s="149"/>
      <c r="C2849" s="149"/>
      <c r="D2849" s="149" t="s">
        <v>3726</v>
      </c>
      <c r="E2849" s="340" t="s">
        <v>12774</v>
      </c>
      <c r="F2849" s="149" t="s">
        <v>3726</v>
      </c>
      <c r="G2849" s="149" t="s">
        <v>12775</v>
      </c>
      <c r="H2849" s="149" t="s">
        <v>12715</v>
      </c>
      <c r="I2849" s="149" t="s">
        <v>4756</v>
      </c>
      <c r="J2849" s="149" t="s">
        <v>12776</v>
      </c>
      <c r="K2849" s="149"/>
      <c r="L2849" s="149" t="s">
        <v>262</v>
      </c>
      <c r="M2849" s="149"/>
      <c r="N2849" s="149" t="s">
        <v>263</v>
      </c>
      <c r="O2849" s="149" t="s">
        <v>214</v>
      </c>
      <c r="P2849" s="149" t="s">
        <v>53</v>
      </c>
      <c r="Q2849" s="149"/>
      <c r="R2849" s="149" t="s">
        <v>62</v>
      </c>
      <c r="S2849" s="149" t="s">
        <v>4709</v>
      </c>
      <c r="T2849" s="149" t="s">
        <v>12718</v>
      </c>
      <c r="U2849" s="149" t="s">
        <v>267</v>
      </c>
      <c r="V2849" s="149"/>
      <c r="W2849" s="149"/>
      <c r="X2849" s="149" t="s">
        <v>268</v>
      </c>
      <c r="Y2849" s="149"/>
      <c r="Z2849" s="149"/>
      <c r="AA2849" s="149"/>
      <c r="AB2849" s="149" t="s">
        <v>269</v>
      </c>
      <c r="AC2849" s="149" t="s">
        <v>318</v>
      </c>
      <c r="AD2849" s="149" t="s">
        <v>12718</v>
      </c>
      <c r="AE2849" s="149" t="s">
        <v>271</v>
      </c>
      <c r="AF2849" s="149"/>
      <c r="AG2849" s="149" t="s">
        <v>1098</v>
      </c>
      <c r="AH2849" s="149" t="s">
        <v>273</v>
      </c>
      <c r="AI2849" s="158">
        <v>96</v>
      </c>
      <c r="AJ2849" s="149"/>
      <c r="AK2849" s="159" t="s">
        <v>274</v>
      </c>
      <c r="AL2849" s="159" t="s">
        <v>274</v>
      </c>
      <c r="AM2849" s="149" t="s">
        <v>274</v>
      </c>
      <c r="AN2849" s="160">
        <v>4</v>
      </c>
      <c r="AO2849" s="149"/>
      <c r="AP2849" s="149" t="s">
        <v>274</v>
      </c>
      <c r="AQ2849" s="149" t="s">
        <v>275</v>
      </c>
      <c r="AR2849" s="158">
        <v>1</v>
      </c>
      <c r="AS2849" s="149" t="s">
        <v>275</v>
      </c>
      <c r="AT2849" s="149" t="s">
        <v>276</v>
      </c>
      <c r="AU2849" s="161">
        <v>1</v>
      </c>
      <c r="AV2849" s="159">
        <v>28205.13</v>
      </c>
      <c r="AW2849" s="159">
        <v>1128.21</v>
      </c>
      <c r="AX2849" s="149" t="s">
        <v>274</v>
      </c>
      <c r="AY2849" s="162">
        <v>0</v>
      </c>
      <c r="AZ2849" s="162" t="s">
        <v>274</v>
      </c>
      <c r="BA2849" s="162">
        <v>0</v>
      </c>
      <c r="BB2849" s="159">
        <v>27076.92</v>
      </c>
      <c r="BC2849" s="162" t="s">
        <v>274</v>
      </c>
      <c r="BD2849" s="162">
        <v>0</v>
      </c>
      <c r="BE2849" s="159">
        <v>1128.21</v>
      </c>
      <c r="BF2849" s="159">
        <v>1128.21</v>
      </c>
      <c r="BG2849" s="159">
        <v>28205.13</v>
      </c>
    </row>
    <row r="2850" ht="28.05" customHeight="1" spans="1:59">
      <c r="A2850" s="149"/>
      <c r="B2850" s="149"/>
      <c r="C2850" s="149"/>
      <c r="D2850" s="149" t="s">
        <v>3726</v>
      </c>
      <c r="E2850" s="340" t="s">
        <v>12777</v>
      </c>
      <c r="F2850" s="149" t="s">
        <v>3726</v>
      </c>
      <c r="G2850" s="149" t="s">
        <v>12778</v>
      </c>
      <c r="H2850" s="149" t="s">
        <v>12725</v>
      </c>
      <c r="I2850" s="149" t="s">
        <v>4756</v>
      </c>
      <c r="J2850" s="149" t="s">
        <v>12779</v>
      </c>
      <c r="K2850" s="149"/>
      <c r="L2850" s="149" t="s">
        <v>262</v>
      </c>
      <c r="M2850" s="149"/>
      <c r="N2850" s="149" t="s">
        <v>263</v>
      </c>
      <c r="O2850" s="149" t="s">
        <v>214</v>
      </c>
      <c r="P2850" s="149" t="s">
        <v>53</v>
      </c>
      <c r="Q2850" s="149"/>
      <c r="R2850" s="149" t="s">
        <v>62</v>
      </c>
      <c r="S2850" s="149" t="s">
        <v>4709</v>
      </c>
      <c r="T2850" s="149" t="s">
        <v>12718</v>
      </c>
      <c r="U2850" s="149" t="s">
        <v>267</v>
      </c>
      <c r="V2850" s="149"/>
      <c r="W2850" s="149"/>
      <c r="X2850" s="149" t="s">
        <v>268</v>
      </c>
      <c r="Y2850" s="149"/>
      <c r="Z2850" s="149"/>
      <c r="AA2850" s="149"/>
      <c r="AB2850" s="149" t="s">
        <v>269</v>
      </c>
      <c r="AC2850" s="149" t="s">
        <v>318</v>
      </c>
      <c r="AD2850" s="149" t="s">
        <v>12718</v>
      </c>
      <c r="AE2850" s="149" t="s">
        <v>271</v>
      </c>
      <c r="AF2850" s="149"/>
      <c r="AG2850" s="149" t="s">
        <v>1098</v>
      </c>
      <c r="AH2850" s="149" t="s">
        <v>273</v>
      </c>
      <c r="AI2850" s="158">
        <v>96</v>
      </c>
      <c r="AJ2850" s="149"/>
      <c r="AK2850" s="159" t="s">
        <v>274</v>
      </c>
      <c r="AL2850" s="159" t="s">
        <v>274</v>
      </c>
      <c r="AM2850" s="149" t="s">
        <v>274</v>
      </c>
      <c r="AN2850" s="160">
        <v>4</v>
      </c>
      <c r="AO2850" s="149"/>
      <c r="AP2850" s="149" t="s">
        <v>274</v>
      </c>
      <c r="AQ2850" s="149" t="s">
        <v>275</v>
      </c>
      <c r="AR2850" s="158">
        <v>1</v>
      </c>
      <c r="AS2850" s="149" t="s">
        <v>275</v>
      </c>
      <c r="AT2850" s="149" t="s">
        <v>276</v>
      </c>
      <c r="AU2850" s="161">
        <v>1</v>
      </c>
      <c r="AV2850" s="159">
        <v>23076.92</v>
      </c>
      <c r="AW2850" s="159">
        <v>923.08</v>
      </c>
      <c r="AX2850" s="149" t="s">
        <v>274</v>
      </c>
      <c r="AY2850" s="162">
        <v>0</v>
      </c>
      <c r="AZ2850" s="162" t="s">
        <v>274</v>
      </c>
      <c r="BA2850" s="162">
        <v>0</v>
      </c>
      <c r="BB2850" s="159">
        <v>22153.84</v>
      </c>
      <c r="BC2850" s="162" t="s">
        <v>274</v>
      </c>
      <c r="BD2850" s="162">
        <v>0</v>
      </c>
      <c r="BE2850" s="159">
        <v>923.08</v>
      </c>
      <c r="BF2850" s="159">
        <v>923.08</v>
      </c>
      <c r="BG2850" s="159">
        <v>23076.92</v>
      </c>
    </row>
    <row r="2851" ht="28.05" customHeight="1" spans="1:59">
      <c r="A2851" s="149"/>
      <c r="B2851" s="149"/>
      <c r="C2851" s="149"/>
      <c r="D2851" s="149" t="s">
        <v>3726</v>
      </c>
      <c r="E2851" s="340" t="s">
        <v>12780</v>
      </c>
      <c r="F2851" s="149" t="s">
        <v>3726</v>
      </c>
      <c r="G2851" s="149" t="s">
        <v>12781</v>
      </c>
      <c r="H2851" s="149" t="s">
        <v>12782</v>
      </c>
      <c r="I2851" s="149" t="s">
        <v>4756</v>
      </c>
      <c r="J2851" s="149" t="s">
        <v>12783</v>
      </c>
      <c r="K2851" s="149"/>
      <c r="L2851" s="149" t="s">
        <v>262</v>
      </c>
      <c r="M2851" s="149"/>
      <c r="N2851" s="149" t="s">
        <v>263</v>
      </c>
      <c r="O2851" s="149" t="s">
        <v>214</v>
      </c>
      <c r="P2851" s="149" t="s">
        <v>53</v>
      </c>
      <c r="Q2851" s="149"/>
      <c r="R2851" s="149" t="s">
        <v>62</v>
      </c>
      <c r="S2851" s="149" t="s">
        <v>4709</v>
      </c>
      <c r="T2851" s="149" t="s">
        <v>12718</v>
      </c>
      <c r="U2851" s="149" t="s">
        <v>267</v>
      </c>
      <c r="V2851" s="149"/>
      <c r="W2851" s="149"/>
      <c r="X2851" s="149" t="s">
        <v>268</v>
      </c>
      <c r="Y2851" s="149"/>
      <c r="Z2851" s="149"/>
      <c r="AA2851" s="149"/>
      <c r="AB2851" s="149" t="s">
        <v>269</v>
      </c>
      <c r="AC2851" s="149" t="s">
        <v>318</v>
      </c>
      <c r="AD2851" s="149" t="s">
        <v>12718</v>
      </c>
      <c r="AE2851" s="149" t="s">
        <v>271</v>
      </c>
      <c r="AF2851" s="149"/>
      <c r="AG2851" s="149" t="s">
        <v>1098</v>
      </c>
      <c r="AH2851" s="149" t="s">
        <v>273</v>
      </c>
      <c r="AI2851" s="158">
        <v>96</v>
      </c>
      <c r="AJ2851" s="149"/>
      <c r="AK2851" s="159" t="s">
        <v>274</v>
      </c>
      <c r="AL2851" s="159" t="s">
        <v>274</v>
      </c>
      <c r="AM2851" s="149" t="s">
        <v>274</v>
      </c>
      <c r="AN2851" s="160">
        <v>4</v>
      </c>
      <c r="AO2851" s="149"/>
      <c r="AP2851" s="149" t="s">
        <v>274</v>
      </c>
      <c r="AQ2851" s="149" t="s">
        <v>275</v>
      </c>
      <c r="AR2851" s="158">
        <v>1</v>
      </c>
      <c r="AS2851" s="149" t="s">
        <v>275</v>
      </c>
      <c r="AT2851" s="149" t="s">
        <v>276</v>
      </c>
      <c r="AU2851" s="161">
        <v>1</v>
      </c>
      <c r="AV2851" s="159">
        <v>23076.92</v>
      </c>
      <c r="AW2851" s="159">
        <v>923.08</v>
      </c>
      <c r="AX2851" s="149" t="s">
        <v>274</v>
      </c>
      <c r="AY2851" s="162">
        <v>0</v>
      </c>
      <c r="AZ2851" s="162" t="s">
        <v>274</v>
      </c>
      <c r="BA2851" s="162">
        <v>0</v>
      </c>
      <c r="BB2851" s="159">
        <v>22153.84</v>
      </c>
      <c r="BC2851" s="162" t="s">
        <v>274</v>
      </c>
      <c r="BD2851" s="162">
        <v>0</v>
      </c>
      <c r="BE2851" s="159">
        <v>923.08</v>
      </c>
      <c r="BF2851" s="159">
        <v>923.08</v>
      </c>
      <c r="BG2851" s="159">
        <v>23076.92</v>
      </c>
    </row>
    <row r="2852" ht="28.05" customHeight="1" spans="1:59">
      <c r="A2852" s="149"/>
      <c r="B2852" s="149"/>
      <c r="C2852" s="149"/>
      <c r="D2852" s="149" t="s">
        <v>3726</v>
      </c>
      <c r="E2852" s="340" t="s">
        <v>12784</v>
      </c>
      <c r="F2852" s="149" t="s">
        <v>3726</v>
      </c>
      <c r="G2852" s="149" t="s">
        <v>12785</v>
      </c>
      <c r="H2852" s="149" t="s">
        <v>12725</v>
      </c>
      <c r="I2852" s="149" t="s">
        <v>4756</v>
      </c>
      <c r="J2852" s="149" t="s">
        <v>12786</v>
      </c>
      <c r="K2852" s="149"/>
      <c r="L2852" s="149" t="s">
        <v>262</v>
      </c>
      <c r="M2852" s="149"/>
      <c r="N2852" s="149" t="s">
        <v>263</v>
      </c>
      <c r="O2852" s="149" t="s">
        <v>214</v>
      </c>
      <c r="P2852" s="149" t="s">
        <v>53</v>
      </c>
      <c r="Q2852" s="149"/>
      <c r="R2852" s="149" t="s">
        <v>62</v>
      </c>
      <c r="S2852" s="149" t="s">
        <v>4709</v>
      </c>
      <c r="T2852" s="149" t="s">
        <v>12718</v>
      </c>
      <c r="U2852" s="149" t="s">
        <v>267</v>
      </c>
      <c r="V2852" s="149"/>
      <c r="W2852" s="149"/>
      <c r="X2852" s="149" t="s">
        <v>268</v>
      </c>
      <c r="Y2852" s="149"/>
      <c r="Z2852" s="149"/>
      <c r="AA2852" s="149"/>
      <c r="AB2852" s="149" t="s">
        <v>269</v>
      </c>
      <c r="AC2852" s="149" t="s">
        <v>318</v>
      </c>
      <c r="AD2852" s="149" t="s">
        <v>12718</v>
      </c>
      <c r="AE2852" s="149" t="s">
        <v>271</v>
      </c>
      <c r="AF2852" s="149"/>
      <c r="AG2852" s="149" t="s">
        <v>1098</v>
      </c>
      <c r="AH2852" s="149" t="s">
        <v>273</v>
      </c>
      <c r="AI2852" s="158">
        <v>96</v>
      </c>
      <c r="AJ2852" s="149"/>
      <c r="AK2852" s="159" t="s">
        <v>274</v>
      </c>
      <c r="AL2852" s="159" t="s">
        <v>274</v>
      </c>
      <c r="AM2852" s="149" t="s">
        <v>274</v>
      </c>
      <c r="AN2852" s="160">
        <v>4</v>
      </c>
      <c r="AO2852" s="149"/>
      <c r="AP2852" s="149" t="s">
        <v>274</v>
      </c>
      <c r="AQ2852" s="149" t="s">
        <v>275</v>
      </c>
      <c r="AR2852" s="158">
        <v>1</v>
      </c>
      <c r="AS2852" s="149" t="s">
        <v>275</v>
      </c>
      <c r="AT2852" s="149" t="s">
        <v>276</v>
      </c>
      <c r="AU2852" s="161">
        <v>1</v>
      </c>
      <c r="AV2852" s="159">
        <v>23076.92</v>
      </c>
      <c r="AW2852" s="159">
        <v>923.08</v>
      </c>
      <c r="AX2852" s="149" t="s">
        <v>274</v>
      </c>
      <c r="AY2852" s="162">
        <v>0</v>
      </c>
      <c r="AZ2852" s="162" t="s">
        <v>274</v>
      </c>
      <c r="BA2852" s="162">
        <v>0</v>
      </c>
      <c r="BB2852" s="159">
        <v>22153.84</v>
      </c>
      <c r="BC2852" s="162" t="s">
        <v>274</v>
      </c>
      <c r="BD2852" s="162">
        <v>0</v>
      </c>
      <c r="BE2852" s="159">
        <v>923.08</v>
      </c>
      <c r="BF2852" s="159">
        <v>923.08</v>
      </c>
      <c r="BG2852" s="159">
        <v>23076.92</v>
      </c>
    </row>
    <row r="2853" ht="28.05" customHeight="1" spans="1:59">
      <c r="A2853" s="149"/>
      <c r="B2853" s="149"/>
      <c r="C2853" s="149"/>
      <c r="D2853" s="149" t="s">
        <v>3726</v>
      </c>
      <c r="E2853" s="340" t="s">
        <v>12787</v>
      </c>
      <c r="F2853" s="149" t="s">
        <v>3726</v>
      </c>
      <c r="G2853" s="149" t="s">
        <v>12788</v>
      </c>
      <c r="H2853" s="149" t="s">
        <v>12782</v>
      </c>
      <c r="I2853" s="149" t="s">
        <v>4756</v>
      </c>
      <c r="J2853" s="149" t="s">
        <v>12789</v>
      </c>
      <c r="K2853" s="149"/>
      <c r="L2853" s="149" t="s">
        <v>262</v>
      </c>
      <c r="M2853" s="149"/>
      <c r="N2853" s="149" t="s">
        <v>263</v>
      </c>
      <c r="O2853" s="149" t="s">
        <v>214</v>
      </c>
      <c r="P2853" s="149" t="s">
        <v>53</v>
      </c>
      <c r="Q2853" s="149"/>
      <c r="R2853" s="149" t="s">
        <v>62</v>
      </c>
      <c r="S2853" s="149" t="s">
        <v>4709</v>
      </c>
      <c r="T2853" s="149" t="s">
        <v>12718</v>
      </c>
      <c r="U2853" s="149" t="s">
        <v>267</v>
      </c>
      <c r="V2853" s="149"/>
      <c r="W2853" s="149"/>
      <c r="X2853" s="149" t="s">
        <v>268</v>
      </c>
      <c r="Y2853" s="149"/>
      <c r="Z2853" s="149"/>
      <c r="AA2853" s="149"/>
      <c r="AB2853" s="149" t="s">
        <v>269</v>
      </c>
      <c r="AC2853" s="149" t="s">
        <v>318</v>
      </c>
      <c r="AD2853" s="149" t="s">
        <v>12718</v>
      </c>
      <c r="AE2853" s="149" t="s">
        <v>271</v>
      </c>
      <c r="AF2853" s="149"/>
      <c r="AG2853" s="149" t="s">
        <v>1098</v>
      </c>
      <c r="AH2853" s="149" t="s">
        <v>273</v>
      </c>
      <c r="AI2853" s="158">
        <v>96</v>
      </c>
      <c r="AJ2853" s="149"/>
      <c r="AK2853" s="159" t="s">
        <v>274</v>
      </c>
      <c r="AL2853" s="159" t="s">
        <v>274</v>
      </c>
      <c r="AM2853" s="149" t="s">
        <v>274</v>
      </c>
      <c r="AN2853" s="160">
        <v>4</v>
      </c>
      <c r="AO2853" s="149"/>
      <c r="AP2853" s="149" t="s">
        <v>274</v>
      </c>
      <c r="AQ2853" s="149" t="s">
        <v>275</v>
      </c>
      <c r="AR2853" s="158">
        <v>1</v>
      </c>
      <c r="AS2853" s="149" t="s">
        <v>275</v>
      </c>
      <c r="AT2853" s="149" t="s">
        <v>276</v>
      </c>
      <c r="AU2853" s="161">
        <v>1</v>
      </c>
      <c r="AV2853" s="159">
        <v>23076.92</v>
      </c>
      <c r="AW2853" s="159">
        <v>923.08</v>
      </c>
      <c r="AX2853" s="149" t="s">
        <v>274</v>
      </c>
      <c r="AY2853" s="162">
        <v>0</v>
      </c>
      <c r="AZ2853" s="162" t="s">
        <v>274</v>
      </c>
      <c r="BA2853" s="162">
        <v>0</v>
      </c>
      <c r="BB2853" s="159">
        <v>22153.84</v>
      </c>
      <c r="BC2853" s="162" t="s">
        <v>274</v>
      </c>
      <c r="BD2853" s="162">
        <v>0</v>
      </c>
      <c r="BE2853" s="159">
        <v>923.08</v>
      </c>
      <c r="BF2853" s="159">
        <v>923.08</v>
      </c>
      <c r="BG2853" s="159">
        <v>23076.92</v>
      </c>
    </row>
    <row r="2854" ht="28.05" customHeight="1" spans="1:59">
      <c r="A2854" s="149"/>
      <c r="B2854" s="149"/>
      <c r="C2854" s="149"/>
      <c r="D2854" s="149" t="s">
        <v>3726</v>
      </c>
      <c r="E2854" s="340" t="s">
        <v>12790</v>
      </c>
      <c r="F2854" s="149" t="s">
        <v>3726</v>
      </c>
      <c r="G2854" s="149" t="s">
        <v>12791</v>
      </c>
      <c r="H2854" s="149" t="s">
        <v>6034</v>
      </c>
      <c r="I2854" s="149" t="s">
        <v>12698</v>
      </c>
      <c r="J2854" s="149" t="s">
        <v>12792</v>
      </c>
      <c r="K2854" s="149"/>
      <c r="L2854" s="149" t="s">
        <v>287</v>
      </c>
      <c r="M2854" s="149"/>
      <c r="N2854" s="149" t="s">
        <v>263</v>
      </c>
      <c r="O2854" s="149" t="s">
        <v>214</v>
      </c>
      <c r="P2854" s="149" t="s">
        <v>53</v>
      </c>
      <c r="Q2854" s="149"/>
      <c r="R2854" s="149" t="s">
        <v>12793</v>
      </c>
      <c r="S2854" s="149" t="s">
        <v>4332</v>
      </c>
      <c r="T2854" s="149" t="s">
        <v>414</v>
      </c>
      <c r="U2854" s="149" t="s">
        <v>267</v>
      </c>
      <c r="V2854" s="149"/>
      <c r="W2854" s="149"/>
      <c r="X2854" s="149" t="s">
        <v>336</v>
      </c>
      <c r="Y2854" s="149"/>
      <c r="Z2854" s="149"/>
      <c r="AA2854" s="149"/>
      <c r="AB2854" s="149" t="s">
        <v>269</v>
      </c>
      <c r="AC2854" s="149" t="s">
        <v>270</v>
      </c>
      <c r="AD2854" s="149" t="s">
        <v>414</v>
      </c>
      <c r="AE2854" s="149" t="s">
        <v>271</v>
      </c>
      <c r="AF2854" s="149"/>
      <c r="AG2854" s="149" t="s">
        <v>1098</v>
      </c>
      <c r="AH2854" s="149" t="s">
        <v>273</v>
      </c>
      <c r="AI2854" s="158">
        <v>21</v>
      </c>
      <c r="AJ2854" s="149"/>
      <c r="AK2854" s="159" t="s">
        <v>274</v>
      </c>
      <c r="AL2854" s="159" t="s">
        <v>274</v>
      </c>
      <c r="AM2854" s="149" t="s">
        <v>274</v>
      </c>
      <c r="AN2854" s="160">
        <v>4</v>
      </c>
      <c r="AO2854" s="149"/>
      <c r="AP2854" s="149" t="s">
        <v>274</v>
      </c>
      <c r="AQ2854" s="149" t="s">
        <v>275</v>
      </c>
      <c r="AR2854" s="158">
        <v>1</v>
      </c>
      <c r="AS2854" s="149" t="s">
        <v>275</v>
      </c>
      <c r="AT2854" s="149" t="s">
        <v>276</v>
      </c>
      <c r="AU2854" s="161">
        <v>1</v>
      </c>
      <c r="AV2854" s="159">
        <v>15575.22</v>
      </c>
      <c r="AW2854" s="159">
        <v>623.01</v>
      </c>
      <c r="AX2854" s="149" t="s">
        <v>274</v>
      </c>
      <c r="AY2854" s="159">
        <v>155.75</v>
      </c>
      <c r="AZ2854" s="159">
        <v>155.75</v>
      </c>
      <c r="BA2854" s="159">
        <v>623</v>
      </c>
      <c r="BB2854" s="159">
        <v>3270.75</v>
      </c>
      <c r="BC2854" s="162" t="s">
        <v>274</v>
      </c>
      <c r="BD2854" s="162">
        <v>0</v>
      </c>
      <c r="BE2854" s="159">
        <v>12304.47</v>
      </c>
      <c r="BF2854" s="159">
        <v>12304.47</v>
      </c>
      <c r="BG2854" s="159">
        <v>15575.22</v>
      </c>
    </row>
    <row r="2855" ht="28.05" customHeight="1" spans="1:59">
      <c r="A2855" s="149"/>
      <c r="B2855" s="149"/>
      <c r="C2855" s="149"/>
      <c r="D2855" s="149" t="s">
        <v>3726</v>
      </c>
      <c r="E2855" s="340" t="s">
        <v>12794</v>
      </c>
      <c r="F2855" s="149" t="s">
        <v>3726</v>
      </c>
      <c r="G2855" s="149" t="s">
        <v>12795</v>
      </c>
      <c r="H2855" s="149" t="s">
        <v>12796</v>
      </c>
      <c r="I2855" s="149" t="s">
        <v>12751</v>
      </c>
      <c r="J2855" s="149" t="s">
        <v>12797</v>
      </c>
      <c r="K2855" s="149"/>
      <c r="L2855" s="149" t="s">
        <v>262</v>
      </c>
      <c r="M2855" s="149"/>
      <c r="N2855" s="149" t="s">
        <v>263</v>
      </c>
      <c r="O2855" s="149" t="s">
        <v>214</v>
      </c>
      <c r="P2855" s="149" t="s">
        <v>53</v>
      </c>
      <c r="Q2855" s="149"/>
      <c r="R2855" s="149" t="s">
        <v>4826</v>
      </c>
      <c r="S2855" s="149" t="s">
        <v>289</v>
      </c>
      <c r="T2855" s="149" t="s">
        <v>1091</v>
      </c>
      <c r="U2855" s="149" t="s">
        <v>267</v>
      </c>
      <c r="V2855" s="149"/>
      <c r="W2855" s="149"/>
      <c r="X2855" s="149" t="s">
        <v>268</v>
      </c>
      <c r="Y2855" s="149"/>
      <c r="Z2855" s="149"/>
      <c r="AA2855" s="149"/>
      <c r="AB2855" s="149" t="s">
        <v>269</v>
      </c>
      <c r="AC2855" s="149" t="s">
        <v>318</v>
      </c>
      <c r="AD2855" s="149" t="s">
        <v>1091</v>
      </c>
      <c r="AE2855" s="149" t="s">
        <v>271</v>
      </c>
      <c r="AF2855" s="149"/>
      <c r="AG2855" s="149" t="s">
        <v>1098</v>
      </c>
      <c r="AH2855" s="149" t="s">
        <v>273</v>
      </c>
      <c r="AI2855" s="158">
        <v>96</v>
      </c>
      <c r="AJ2855" s="149"/>
      <c r="AK2855" s="159" t="s">
        <v>274</v>
      </c>
      <c r="AL2855" s="159" t="s">
        <v>274</v>
      </c>
      <c r="AM2855" s="149" t="s">
        <v>274</v>
      </c>
      <c r="AN2855" s="160">
        <v>4</v>
      </c>
      <c r="AO2855" s="149"/>
      <c r="AP2855" s="149" t="s">
        <v>274</v>
      </c>
      <c r="AQ2855" s="149" t="s">
        <v>275</v>
      </c>
      <c r="AR2855" s="158">
        <v>1</v>
      </c>
      <c r="AS2855" s="149" t="s">
        <v>275</v>
      </c>
      <c r="AT2855" s="149" t="s">
        <v>276</v>
      </c>
      <c r="AU2855" s="161">
        <v>1</v>
      </c>
      <c r="AV2855" s="159">
        <v>2991.45</v>
      </c>
      <c r="AW2855" s="159">
        <v>119.66</v>
      </c>
      <c r="AX2855" s="149" t="s">
        <v>274</v>
      </c>
      <c r="AY2855" s="162">
        <v>0</v>
      </c>
      <c r="AZ2855" s="162" t="s">
        <v>274</v>
      </c>
      <c r="BA2855" s="162">
        <v>0</v>
      </c>
      <c r="BB2855" s="159">
        <v>2871.79</v>
      </c>
      <c r="BC2855" s="162" t="s">
        <v>274</v>
      </c>
      <c r="BD2855" s="162">
        <v>0</v>
      </c>
      <c r="BE2855" s="159">
        <v>119.66</v>
      </c>
      <c r="BF2855" s="159">
        <v>119.66</v>
      </c>
      <c r="BG2855" s="159">
        <v>2991.45</v>
      </c>
    </row>
    <row r="2856" ht="28.05" customHeight="1" spans="1:59">
      <c r="A2856" s="149"/>
      <c r="B2856" s="149"/>
      <c r="C2856" s="149"/>
      <c r="D2856" s="149" t="s">
        <v>3726</v>
      </c>
      <c r="E2856" s="340" t="s">
        <v>12798</v>
      </c>
      <c r="F2856" s="149" t="s">
        <v>3726</v>
      </c>
      <c r="G2856" s="149" t="s">
        <v>12799</v>
      </c>
      <c r="H2856" s="149" t="s">
        <v>12750</v>
      </c>
      <c r="I2856" s="149" t="s">
        <v>12751</v>
      </c>
      <c r="J2856" s="149" t="s">
        <v>12800</v>
      </c>
      <c r="K2856" s="149"/>
      <c r="L2856" s="149" t="s">
        <v>262</v>
      </c>
      <c r="M2856" s="149"/>
      <c r="N2856" s="149" t="s">
        <v>263</v>
      </c>
      <c r="O2856" s="149" t="s">
        <v>214</v>
      </c>
      <c r="P2856" s="149" t="s">
        <v>53</v>
      </c>
      <c r="Q2856" s="149"/>
      <c r="R2856" s="149" t="s">
        <v>4826</v>
      </c>
      <c r="S2856" s="149" t="s">
        <v>289</v>
      </c>
      <c r="T2856" s="149" t="s">
        <v>1091</v>
      </c>
      <c r="U2856" s="149" t="s">
        <v>267</v>
      </c>
      <c r="V2856" s="149"/>
      <c r="W2856" s="149"/>
      <c r="X2856" s="149" t="s">
        <v>268</v>
      </c>
      <c r="Y2856" s="149"/>
      <c r="Z2856" s="149"/>
      <c r="AA2856" s="149"/>
      <c r="AB2856" s="149" t="s">
        <v>269</v>
      </c>
      <c r="AC2856" s="149" t="s">
        <v>318</v>
      </c>
      <c r="AD2856" s="149" t="s">
        <v>1091</v>
      </c>
      <c r="AE2856" s="149" t="s">
        <v>271</v>
      </c>
      <c r="AF2856" s="149"/>
      <c r="AG2856" s="149" t="s">
        <v>1098</v>
      </c>
      <c r="AH2856" s="149" t="s">
        <v>273</v>
      </c>
      <c r="AI2856" s="158">
        <v>96</v>
      </c>
      <c r="AJ2856" s="149"/>
      <c r="AK2856" s="159" t="s">
        <v>274</v>
      </c>
      <c r="AL2856" s="159" t="s">
        <v>274</v>
      </c>
      <c r="AM2856" s="149" t="s">
        <v>274</v>
      </c>
      <c r="AN2856" s="160">
        <v>4</v>
      </c>
      <c r="AO2856" s="149"/>
      <c r="AP2856" s="149" t="s">
        <v>274</v>
      </c>
      <c r="AQ2856" s="149" t="s">
        <v>275</v>
      </c>
      <c r="AR2856" s="158">
        <v>1</v>
      </c>
      <c r="AS2856" s="149" t="s">
        <v>275</v>
      </c>
      <c r="AT2856" s="149" t="s">
        <v>276</v>
      </c>
      <c r="AU2856" s="161">
        <v>1</v>
      </c>
      <c r="AV2856" s="159">
        <v>7606.84</v>
      </c>
      <c r="AW2856" s="159">
        <v>304.27</v>
      </c>
      <c r="AX2856" s="149" t="s">
        <v>274</v>
      </c>
      <c r="AY2856" s="162">
        <v>0</v>
      </c>
      <c r="AZ2856" s="162" t="s">
        <v>274</v>
      </c>
      <c r="BA2856" s="162">
        <v>0</v>
      </c>
      <c r="BB2856" s="159">
        <v>7302.57</v>
      </c>
      <c r="BC2856" s="162" t="s">
        <v>274</v>
      </c>
      <c r="BD2856" s="162">
        <v>0</v>
      </c>
      <c r="BE2856" s="159">
        <v>304.27</v>
      </c>
      <c r="BF2856" s="159">
        <v>304.27</v>
      </c>
      <c r="BG2856" s="159">
        <v>7606.84</v>
      </c>
    </row>
    <row r="2857" ht="28.05" customHeight="1" spans="1:59">
      <c r="A2857" s="149"/>
      <c r="B2857" s="149"/>
      <c r="C2857" s="149"/>
      <c r="D2857" s="149" t="s">
        <v>3726</v>
      </c>
      <c r="E2857" s="340" t="s">
        <v>12801</v>
      </c>
      <c r="F2857" s="149" t="s">
        <v>3726</v>
      </c>
      <c r="G2857" s="149" t="s">
        <v>12802</v>
      </c>
      <c r="H2857" s="149" t="s">
        <v>6019</v>
      </c>
      <c r="I2857" s="149" t="s">
        <v>12766</v>
      </c>
      <c r="J2857" s="149" t="s">
        <v>12803</v>
      </c>
      <c r="K2857" s="149"/>
      <c r="L2857" s="149" t="s">
        <v>262</v>
      </c>
      <c r="M2857" s="149"/>
      <c r="N2857" s="149" t="s">
        <v>263</v>
      </c>
      <c r="O2857" s="149" t="s">
        <v>214</v>
      </c>
      <c r="P2857" s="149" t="s">
        <v>53</v>
      </c>
      <c r="Q2857" s="149"/>
      <c r="R2857" s="149" t="s">
        <v>5394</v>
      </c>
      <c r="S2857" s="149" t="s">
        <v>289</v>
      </c>
      <c r="T2857" s="149" t="s">
        <v>1062</v>
      </c>
      <c r="U2857" s="149" t="s">
        <v>267</v>
      </c>
      <c r="V2857" s="149"/>
      <c r="W2857" s="149"/>
      <c r="X2857" s="149" t="s">
        <v>268</v>
      </c>
      <c r="Y2857" s="149"/>
      <c r="Z2857" s="149"/>
      <c r="AA2857" s="149"/>
      <c r="AB2857" s="149" t="s">
        <v>269</v>
      </c>
      <c r="AC2857" s="149" t="s">
        <v>270</v>
      </c>
      <c r="AD2857" s="149" t="s">
        <v>1062</v>
      </c>
      <c r="AE2857" s="149" t="s">
        <v>271</v>
      </c>
      <c r="AF2857" s="149"/>
      <c r="AG2857" s="149" t="s">
        <v>1098</v>
      </c>
      <c r="AH2857" s="149" t="s">
        <v>273</v>
      </c>
      <c r="AI2857" s="158">
        <v>77</v>
      </c>
      <c r="AJ2857" s="149"/>
      <c r="AK2857" s="159" t="s">
        <v>274</v>
      </c>
      <c r="AL2857" s="159" t="s">
        <v>274</v>
      </c>
      <c r="AM2857" s="149" t="s">
        <v>274</v>
      </c>
      <c r="AN2857" s="160">
        <v>4</v>
      </c>
      <c r="AO2857" s="149"/>
      <c r="AP2857" s="149" t="s">
        <v>274</v>
      </c>
      <c r="AQ2857" s="149" t="s">
        <v>275</v>
      </c>
      <c r="AR2857" s="158">
        <v>1</v>
      </c>
      <c r="AS2857" s="149" t="s">
        <v>275</v>
      </c>
      <c r="AT2857" s="149" t="s">
        <v>276</v>
      </c>
      <c r="AU2857" s="161">
        <v>1</v>
      </c>
      <c r="AV2857" s="159">
        <v>3716.82</v>
      </c>
      <c r="AW2857" s="159">
        <v>148.67</v>
      </c>
      <c r="AX2857" s="149" t="s">
        <v>274</v>
      </c>
      <c r="AY2857" s="159">
        <v>38.78</v>
      </c>
      <c r="AZ2857" s="159">
        <v>38.78</v>
      </c>
      <c r="BA2857" s="159">
        <v>155.12</v>
      </c>
      <c r="BB2857" s="159">
        <v>2831.36</v>
      </c>
      <c r="BC2857" s="162" t="s">
        <v>274</v>
      </c>
      <c r="BD2857" s="162">
        <v>0</v>
      </c>
      <c r="BE2857" s="159">
        <v>885.46</v>
      </c>
      <c r="BF2857" s="159">
        <v>885.46</v>
      </c>
      <c r="BG2857" s="159">
        <v>3716.82</v>
      </c>
    </row>
    <row r="2858" ht="28.05" customHeight="1" spans="1:59">
      <c r="A2858" s="149"/>
      <c r="B2858" s="149"/>
      <c r="C2858" s="149"/>
      <c r="D2858" s="149" t="s">
        <v>3726</v>
      </c>
      <c r="E2858" s="340" t="s">
        <v>12804</v>
      </c>
      <c r="F2858" s="149" t="s">
        <v>3726</v>
      </c>
      <c r="G2858" s="149" t="s">
        <v>12805</v>
      </c>
      <c r="H2858" s="149" t="s">
        <v>12806</v>
      </c>
      <c r="I2858" s="149" t="s">
        <v>12807</v>
      </c>
      <c r="J2858" s="149" t="s">
        <v>12808</v>
      </c>
      <c r="K2858" s="149"/>
      <c r="L2858" s="149" t="s">
        <v>287</v>
      </c>
      <c r="M2858" s="149"/>
      <c r="N2858" s="149" t="s">
        <v>263</v>
      </c>
      <c r="O2858" s="149" t="s">
        <v>214</v>
      </c>
      <c r="P2858" s="149" t="s">
        <v>53</v>
      </c>
      <c r="Q2858" s="149"/>
      <c r="R2858" s="149" t="s">
        <v>3952</v>
      </c>
      <c r="S2858" s="149" t="s">
        <v>4131</v>
      </c>
      <c r="T2858" s="149" t="s">
        <v>3699</v>
      </c>
      <c r="U2858" s="149" t="s">
        <v>267</v>
      </c>
      <c r="V2858" s="149"/>
      <c r="W2858" s="149"/>
      <c r="X2858" s="149" t="s">
        <v>336</v>
      </c>
      <c r="Y2858" s="149"/>
      <c r="Z2858" s="149"/>
      <c r="AA2858" s="149"/>
      <c r="AB2858" s="149" t="s">
        <v>269</v>
      </c>
      <c r="AC2858" s="149" t="s">
        <v>270</v>
      </c>
      <c r="AD2858" s="149" t="s">
        <v>3699</v>
      </c>
      <c r="AE2858" s="149" t="s">
        <v>271</v>
      </c>
      <c r="AF2858" s="149"/>
      <c r="AG2858" s="149" t="s">
        <v>1098</v>
      </c>
      <c r="AH2858" s="149" t="s">
        <v>273</v>
      </c>
      <c r="AI2858" s="158">
        <v>67</v>
      </c>
      <c r="AJ2858" s="149"/>
      <c r="AK2858" s="159" t="s">
        <v>274</v>
      </c>
      <c r="AL2858" s="159" t="s">
        <v>274</v>
      </c>
      <c r="AM2858" s="149" t="s">
        <v>274</v>
      </c>
      <c r="AN2858" s="160">
        <v>4</v>
      </c>
      <c r="AO2858" s="149"/>
      <c r="AP2858" s="149" t="s">
        <v>274</v>
      </c>
      <c r="AQ2858" s="149" t="s">
        <v>275</v>
      </c>
      <c r="AR2858" s="158">
        <v>1</v>
      </c>
      <c r="AS2858" s="149" t="s">
        <v>275</v>
      </c>
      <c r="AT2858" s="149" t="s">
        <v>276</v>
      </c>
      <c r="AU2858" s="161">
        <v>1</v>
      </c>
      <c r="AV2858" s="159">
        <v>28761.06</v>
      </c>
      <c r="AW2858" s="159">
        <v>1150.44</v>
      </c>
      <c r="AX2858" s="149" t="s">
        <v>274</v>
      </c>
      <c r="AY2858" s="159">
        <v>296.33</v>
      </c>
      <c r="AZ2858" s="159">
        <v>296.33</v>
      </c>
      <c r="BA2858" s="159">
        <v>1185.32</v>
      </c>
      <c r="BB2858" s="159">
        <v>19017.14</v>
      </c>
      <c r="BC2858" s="162" t="s">
        <v>274</v>
      </c>
      <c r="BD2858" s="162">
        <v>0</v>
      </c>
      <c r="BE2858" s="159">
        <v>9743.92</v>
      </c>
      <c r="BF2858" s="159">
        <v>9743.92</v>
      </c>
      <c r="BG2858" s="159">
        <v>28761.06</v>
      </c>
    </row>
    <row r="2859" ht="28.05" customHeight="1" spans="1:59">
      <c r="A2859" s="149"/>
      <c r="B2859" s="149"/>
      <c r="C2859" s="149"/>
      <c r="D2859" s="149" t="s">
        <v>3726</v>
      </c>
      <c r="E2859" s="340" t="s">
        <v>12809</v>
      </c>
      <c r="F2859" s="149" t="s">
        <v>3726</v>
      </c>
      <c r="G2859" s="149" t="s">
        <v>12810</v>
      </c>
      <c r="H2859" s="149" t="s">
        <v>12782</v>
      </c>
      <c r="I2859" s="149" t="s">
        <v>4756</v>
      </c>
      <c r="J2859" s="149" t="s">
        <v>12811</v>
      </c>
      <c r="K2859" s="149"/>
      <c r="L2859" s="149" t="s">
        <v>262</v>
      </c>
      <c r="M2859" s="149"/>
      <c r="N2859" s="149" t="s">
        <v>263</v>
      </c>
      <c r="O2859" s="149" t="s">
        <v>214</v>
      </c>
      <c r="P2859" s="149" t="s">
        <v>53</v>
      </c>
      <c r="Q2859" s="149"/>
      <c r="R2859" s="149" t="s">
        <v>62</v>
      </c>
      <c r="S2859" s="149" t="s">
        <v>4709</v>
      </c>
      <c r="T2859" s="149" t="s">
        <v>12718</v>
      </c>
      <c r="U2859" s="149" t="s">
        <v>267</v>
      </c>
      <c r="V2859" s="149"/>
      <c r="W2859" s="149"/>
      <c r="X2859" s="149" t="s">
        <v>268</v>
      </c>
      <c r="Y2859" s="149"/>
      <c r="Z2859" s="149"/>
      <c r="AA2859" s="149"/>
      <c r="AB2859" s="149" t="s">
        <v>269</v>
      </c>
      <c r="AC2859" s="149" t="s">
        <v>318</v>
      </c>
      <c r="AD2859" s="149" t="s">
        <v>12718</v>
      </c>
      <c r="AE2859" s="149" t="s">
        <v>271</v>
      </c>
      <c r="AF2859" s="149"/>
      <c r="AG2859" s="149" t="s">
        <v>1098</v>
      </c>
      <c r="AH2859" s="149" t="s">
        <v>273</v>
      </c>
      <c r="AI2859" s="158">
        <v>96</v>
      </c>
      <c r="AJ2859" s="149"/>
      <c r="AK2859" s="159" t="s">
        <v>274</v>
      </c>
      <c r="AL2859" s="159" t="s">
        <v>274</v>
      </c>
      <c r="AM2859" s="149" t="s">
        <v>274</v>
      </c>
      <c r="AN2859" s="160">
        <v>4</v>
      </c>
      <c r="AO2859" s="149"/>
      <c r="AP2859" s="149" t="s">
        <v>274</v>
      </c>
      <c r="AQ2859" s="149" t="s">
        <v>275</v>
      </c>
      <c r="AR2859" s="158">
        <v>1</v>
      </c>
      <c r="AS2859" s="149" t="s">
        <v>275</v>
      </c>
      <c r="AT2859" s="149" t="s">
        <v>276</v>
      </c>
      <c r="AU2859" s="161">
        <v>1</v>
      </c>
      <c r="AV2859" s="159">
        <v>23076.92</v>
      </c>
      <c r="AW2859" s="159">
        <v>923.08</v>
      </c>
      <c r="AX2859" s="149" t="s">
        <v>274</v>
      </c>
      <c r="AY2859" s="162">
        <v>0</v>
      </c>
      <c r="AZ2859" s="162" t="s">
        <v>274</v>
      </c>
      <c r="BA2859" s="162">
        <v>0</v>
      </c>
      <c r="BB2859" s="159">
        <v>22153.84</v>
      </c>
      <c r="BC2859" s="162" t="s">
        <v>274</v>
      </c>
      <c r="BD2859" s="162">
        <v>0</v>
      </c>
      <c r="BE2859" s="159">
        <v>923.08</v>
      </c>
      <c r="BF2859" s="159">
        <v>923.08</v>
      </c>
      <c r="BG2859" s="159">
        <v>23076.92</v>
      </c>
    </row>
    <row r="2860" ht="28.05" customHeight="1" spans="1:59">
      <c r="A2860" s="149"/>
      <c r="B2860" s="149"/>
      <c r="C2860" s="149"/>
      <c r="D2860" s="149" t="s">
        <v>3726</v>
      </c>
      <c r="E2860" s="340" t="s">
        <v>12812</v>
      </c>
      <c r="F2860" s="149" t="s">
        <v>3726</v>
      </c>
      <c r="G2860" s="149" t="s">
        <v>12813</v>
      </c>
      <c r="H2860" s="149" t="s">
        <v>12782</v>
      </c>
      <c r="I2860" s="149" t="s">
        <v>4756</v>
      </c>
      <c r="J2860" s="149" t="s">
        <v>12814</v>
      </c>
      <c r="K2860" s="149"/>
      <c r="L2860" s="149" t="s">
        <v>262</v>
      </c>
      <c r="M2860" s="149"/>
      <c r="N2860" s="149" t="s">
        <v>263</v>
      </c>
      <c r="O2860" s="149" t="s">
        <v>214</v>
      </c>
      <c r="P2860" s="149" t="s">
        <v>53</v>
      </c>
      <c r="Q2860" s="149"/>
      <c r="R2860" s="149" t="s">
        <v>62</v>
      </c>
      <c r="S2860" s="149" t="s">
        <v>4709</v>
      </c>
      <c r="T2860" s="149" t="s">
        <v>12718</v>
      </c>
      <c r="U2860" s="149" t="s">
        <v>267</v>
      </c>
      <c r="V2860" s="149"/>
      <c r="W2860" s="149"/>
      <c r="X2860" s="149" t="s">
        <v>268</v>
      </c>
      <c r="Y2860" s="149"/>
      <c r="Z2860" s="149"/>
      <c r="AA2860" s="149"/>
      <c r="AB2860" s="149" t="s">
        <v>269</v>
      </c>
      <c r="AC2860" s="149" t="s">
        <v>318</v>
      </c>
      <c r="AD2860" s="149" t="s">
        <v>12718</v>
      </c>
      <c r="AE2860" s="149" t="s">
        <v>271</v>
      </c>
      <c r="AF2860" s="149"/>
      <c r="AG2860" s="149" t="s">
        <v>1098</v>
      </c>
      <c r="AH2860" s="149" t="s">
        <v>273</v>
      </c>
      <c r="AI2860" s="158">
        <v>96</v>
      </c>
      <c r="AJ2860" s="149"/>
      <c r="AK2860" s="159" t="s">
        <v>274</v>
      </c>
      <c r="AL2860" s="159" t="s">
        <v>274</v>
      </c>
      <c r="AM2860" s="149" t="s">
        <v>274</v>
      </c>
      <c r="AN2860" s="160">
        <v>4</v>
      </c>
      <c r="AO2860" s="149"/>
      <c r="AP2860" s="149" t="s">
        <v>274</v>
      </c>
      <c r="AQ2860" s="149" t="s">
        <v>275</v>
      </c>
      <c r="AR2860" s="158">
        <v>1</v>
      </c>
      <c r="AS2860" s="149" t="s">
        <v>275</v>
      </c>
      <c r="AT2860" s="149" t="s">
        <v>276</v>
      </c>
      <c r="AU2860" s="161">
        <v>1</v>
      </c>
      <c r="AV2860" s="159">
        <v>23076.92</v>
      </c>
      <c r="AW2860" s="159">
        <v>923.08</v>
      </c>
      <c r="AX2860" s="149" t="s">
        <v>274</v>
      </c>
      <c r="AY2860" s="162">
        <v>0</v>
      </c>
      <c r="AZ2860" s="162" t="s">
        <v>274</v>
      </c>
      <c r="BA2860" s="162">
        <v>0</v>
      </c>
      <c r="BB2860" s="159">
        <v>22153.84</v>
      </c>
      <c r="BC2860" s="162" t="s">
        <v>274</v>
      </c>
      <c r="BD2860" s="162">
        <v>0</v>
      </c>
      <c r="BE2860" s="159">
        <v>923.08</v>
      </c>
      <c r="BF2860" s="159">
        <v>923.08</v>
      </c>
      <c r="BG2860" s="159">
        <v>23076.92</v>
      </c>
    </row>
    <row r="2861" ht="28.05" customHeight="1" spans="1:59">
      <c r="A2861" s="149"/>
      <c r="B2861" s="149"/>
      <c r="C2861" s="149"/>
      <c r="D2861" s="149" t="s">
        <v>3726</v>
      </c>
      <c r="E2861" s="340" t="s">
        <v>12815</v>
      </c>
      <c r="F2861" s="149" t="s">
        <v>3726</v>
      </c>
      <c r="G2861" s="149" t="s">
        <v>12816</v>
      </c>
      <c r="H2861" s="149" t="s">
        <v>6034</v>
      </c>
      <c r="I2861" s="149" t="s">
        <v>12698</v>
      </c>
      <c r="J2861" s="149" t="s">
        <v>12817</v>
      </c>
      <c r="K2861" s="149"/>
      <c r="L2861" s="149" t="s">
        <v>287</v>
      </c>
      <c r="M2861" s="149"/>
      <c r="N2861" s="149" t="s">
        <v>263</v>
      </c>
      <c r="O2861" s="149" t="s">
        <v>214</v>
      </c>
      <c r="P2861" s="149" t="s">
        <v>53</v>
      </c>
      <c r="Q2861" s="149"/>
      <c r="R2861" s="149" t="s">
        <v>12818</v>
      </c>
      <c r="S2861" s="149" t="s">
        <v>4332</v>
      </c>
      <c r="T2861" s="149" t="s">
        <v>414</v>
      </c>
      <c r="U2861" s="149" t="s">
        <v>267</v>
      </c>
      <c r="V2861" s="149"/>
      <c r="W2861" s="149"/>
      <c r="X2861" s="149" t="s">
        <v>336</v>
      </c>
      <c r="Y2861" s="149"/>
      <c r="Z2861" s="149"/>
      <c r="AA2861" s="149"/>
      <c r="AB2861" s="149" t="s">
        <v>269</v>
      </c>
      <c r="AC2861" s="149" t="s">
        <v>270</v>
      </c>
      <c r="AD2861" s="149" t="s">
        <v>414</v>
      </c>
      <c r="AE2861" s="149" t="s">
        <v>271</v>
      </c>
      <c r="AF2861" s="149"/>
      <c r="AG2861" s="149" t="s">
        <v>1098</v>
      </c>
      <c r="AH2861" s="149" t="s">
        <v>273</v>
      </c>
      <c r="AI2861" s="158">
        <v>21</v>
      </c>
      <c r="AJ2861" s="149"/>
      <c r="AK2861" s="159" t="s">
        <v>274</v>
      </c>
      <c r="AL2861" s="159" t="s">
        <v>274</v>
      </c>
      <c r="AM2861" s="149" t="s">
        <v>274</v>
      </c>
      <c r="AN2861" s="160">
        <v>4</v>
      </c>
      <c r="AO2861" s="149"/>
      <c r="AP2861" s="149" t="s">
        <v>274</v>
      </c>
      <c r="AQ2861" s="149" t="s">
        <v>275</v>
      </c>
      <c r="AR2861" s="158">
        <v>1</v>
      </c>
      <c r="AS2861" s="149" t="s">
        <v>275</v>
      </c>
      <c r="AT2861" s="149" t="s">
        <v>276</v>
      </c>
      <c r="AU2861" s="161">
        <v>1</v>
      </c>
      <c r="AV2861" s="159">
        <v>15575.22</v>
      </c>
      <c r="AW2861" s="159">
        <v>623.01</v>
      </c>
      <c r="AX2861" s="149" t="s">
        <v>274</v>
      </c>
      <c r="AY2861" s="159">
        <v>155.75</v>
      </c>
      <c r="AZ2861" s="159">
        <v>155.75</v>
      </c>
      <c r="BA2861" s="159">
        <v>623</v>
      </c>
      <c r="BB2861" s="159">
        <v>3270.75</v>
      </c>
      <c r="BC2861" s="162" t="s">
        <v>274</v>
      </c>
      <c r="BD2861" s="162">
        <v>0</v>
      </c>
      <c r="BE2861" s="159">
        <v>12304.47</v>
      </c>
      <c r="BF2861" s="159">
        <v>12304.47</v>
      </c>
      <c r="BG2861" s="159">
        <v>15575.22</v>
      </c>
    </row>
    <row r="2862" ht="28.05" customHeight="1" spans="1:59">
      <c r="A2862" s="149"/>
      <c r="B2862" s="149"/>
      <c r="C2862" s="149"/>
      <c r="D2862" s="149" t="s">
        <v>3726</v>
      </c>
      <c r="E2862" s="340" t="s">
        <v>12819</v>
      </c>
      <c r="F2862" s="149" t="s">
        <v>3726</v>
      </c>
      <c r="G2862" s="149" t="s">
        <v>12820</v>
      </c>
      <c r="H2862" s="149" t="s">
        <v>12806</v>
      </c>
      <c r="I2862" s="149" t="s">
        <v>12807</v>
      </c>
      <c r="J2862" s="149" t="s">
        <v>12821</v>
      </c>
      <c r="K2862" s="149"/>
      <c r="L2862" s="149" t="s">
        <v>287</v>
      </c>
      <c r="M2862" s="149"/>
      <c r="N2862" s="149" t="s">
        <v>263</v>
      </c>
      <c r="O2862" s="149" t="s">
        <v>214</v>
      </c>
      <c r="P2862" s="149" t="s">
        <v>53</v>
      </c>
      <c r="Q2862" s="149"/>
      <c r="R2862" s="149" t="s">
        <v>3952</v>
      </c>
      <c r="S2862" s="149" t="s">
        <v>4131</v>
      </c>
      <c r="T2862" s="149" t="s">
        <v>3699</v>
      </c>
      <c r="U2862" s="149" t="s">
        <v>267</v>
      </c>
      <c r="V2862" s="149"/>
      <c r="W2862" s="149"/>
      <c r="X2862" s="149" t="s">
        <v>336</v>
      </c>
      <c r="Y2862" s="149"/>
      <c r="Z2862" s="149"/>
      <c r="AA2862" s="149"/>
      <c r="AB2862" s="149" t="s">
        <v>269</v>
      </c>
      <c r="AC2862" s="149" t="s">
        <v>270</v>
      </c>
      <c r="AD2862" s="149" t="s">
        <v>3699</v>
      </c>
      <c r="AE2862" s="149" t="s">
        <v>271</v>
      </c>
      <c r="AF2862" s="149"/>
      <c r="AG2862" s="149" t="s">
        <v>1098</v>
      </c>
      <c r="AH2862" s="149" t="s">
        <v>273</v>
      </c>
      <c r="AI2862" s="158">
        <v>67</v>
      </c>
      <c r="AJ2862" s="149"/>
      <c r="AK2862" s="159" t="s">
        <v>274</v>
      </c>
      <c r="AL2862" s="159" t="s">
        <v>274</v>
      </c>
      <c r="AM2862" s="149" t="s">
        <v>274</v>
      </c>
      <c r="AN2862" s="160">
        <v>4</v>
      </c>
      <c r="AO2862" s="149"/>
      <c r="AP2862" s="149" t="s">
        <v>274</v>
      </c>
      <c r="AQ2862" s="149" t="s">
        <v>275</v>
      </c>
      <c r="AR2862" s="158">
        <v>1</v>
      </c>
      <c r="AS2862" s="149" t="s">
        <v>275</v>
      </c>
      <c r="AT2862" s="149" t="s">
        <v>276</v>
      </c>
      <c r="AU2862" s="161">
        <v>1</v>
      </c>
      <c r="AV2862" s="159">
        <v>28761.06</v>
      </c>
      <c r="AW2862" s="159">
        <v>1150.44</v>
      </c>
      <c r="AX2862" s="149" t="s">
        <v>274</v>
      </c>
      <c r="AY2862" s="159">
        <v>296.33</v>
      </c>
      <c r="AZ2862" s="159">
        <v>296.33</v>
      </c>
      <c r="BA2862" s="159">
        <v>1185.32</v>
      </c>
      <c r="BB2862" s="159">
        <v>19017.14</v>
      </c>
      <c r="BC2862" s="162" t="s">
        <v>274</v>
      </c>
      <c r="BD2862" s="162">
        <v>0</v>
      </c>
      <c r="BE2862" s="159">
        <v>9743.92</v>
      </c>
      <c r="BF2862" s="159">
        <v>9743.92</v>
      </c>
      <c r="BG2862" s="159">
        <v>28761.06</v>
      </c>
    </row>
    <row r="2863" ht="28.05" customHeight="1" spans="1:59">
      <c r="A2863" s="149"/>
      <c r="B2863" s="149"/>
      <c r="C2863" s="149"/>
      <c r="D2863" s="149" t="s">
        <v>3726</v>
      </c>
      <c r="E2863" s="340" t="s">
        <v>12822</v>
      </c>
      <c r="F2863" s="149" t="s">
        <v>3726</v>
      </c>
      <c r="G2863" s="149" t="s">
        <v>12823</v>
      </c>
      <c r="H2863" s="149" t="s">
        <v>12782</v>
      </c>
      <c r="I2863" s="149" t="s">
        <v>4756</v>
      </c>
      <c r="J2863" s="149" t="s">
        <v>12824</v>
      </c>
      <c r="K2863" s="149"/>
      <c r="L2863" s="149" t="s">
        <v>262</v>
      </c>
      <c r="M2863" s="149"/>
      <c r="N2863" s="149" t="s">
        <v>263</v>
      </c>
      <c r="O2863" s="149" t="s">
        <v>214</v>
      </c>
      <c r="P2863" s="149" t="s">
        <v>53</v>
      </c>
      <c r="Q2863" s="149"/>
      <c r="R2863" s="149" t="s">
        <v>62</v>
      </c>
      <c r="S2863" s="149" t="s">
        <v>4709</v>
      </c>
      <c r="T2863" s="149" t="s">
        <v>12718</v>
      </c>
      <c r="U2863" s="149" t="s">
        <v>267</v>
      </c>
      <c r="V2863" s="149"/>
      <c r="W2863" s="149"/>
      <c r="X2863" s="149" t="s">
        <v>268</v>
      </c>
      <c r="Y2863" s="149"/>
      <c r="Z2863" s="149"/>
      <c r="AA2863" s="149"/>
      <c r="AB2863" s="149" t="s">
        <v>269</v>
      </c>
      <c r="AC2863" s="149" t="s">
        <v>318</v>
      </c>
      <c r="AD2863" s="149" t="s">
        <v>12718</v>
      </c>
      <c r="AE2863" s="149" t="s">
        <v>271</v>
      </c>
      <c r="AF2863" s="149"/>
      <c r="AG2863" s="149" t="s">
        <v>1098</v>
      </c>
      <c r="AH2863" s="149" t="s">
        <v>273</v>
      </c>
      <c r="AI2863" s="158">
        <v>96</v>
      </c>
      <c r="AJ2863" s="149"/>
      <c r="AK2863" s="159" t="s">
        <v>274</v>
      </c>
      <c r="AL2863" s="159" t="s">
        <v>274</v>
      </c>
      <c r="AM2863" s="149" t="s">
        <v>274</v>
      </c>
      <c r="AN2863" s="160">
        <v>4</v>
      </c>
      <c r="AO2863" s="149"/>
      <c r="AP2863" s="149" t="s">
        <v>274</v>
      </c>
      <c r="AQ2863" s="149" t="s">
        <v>275</v>
      </c>
      <c r="AR2863" s="158">
        <v>1</v>
      </c>
      <c r="AS2863" s="149" t="s">
        <v>275</v>
      </c>
      <c r="AT2863" s="149" t="s">
        <v>276</v>
      </c>
      <c r="AU2863" s="161">
        <v>1</v>
      </c>
      <c r="AV2863" s="159">
        <v>23076.92</v>
      </c>
      <c r="AW2863" s="159">
        <v>923.08</v>
      </c>
      <c r="AX2863" s="149" t="s">
        <v>274</v>
      </c>
      <c r="AY2863" s="162">
        <v>0</v>
      </c>
      <c r="AZ2863" s="162" t="s">
        <v>274</v>
      </c>
      <c r="BA2863" s="162">
        <v>0</v>
      </c>
      <c r="BB2863" s="159">
        <v>22153.84</v>
      </c>
      <c r="BC2863" s="162" t="s">
        <v>274</v>
      </c>
      <c r="BD2863" s="162">
        <v>0</v>
      </c>
      <c r="BE2863" s="159">
        <v>923.08</v>
      </c>
      <c r="BF2863" s="159">
        <v>923.08</v>
      </c>
      <c r="BG2863" s="159">
        <v>23076.92</v>
      </c>
    </row>
    <row r="2864" ht="28.05" customHeight="1" spans="1:59">
      <c r="A2864" s="149"/>
      <c r="B2864" s="149"/>
      <c r="C2864" s="149"/>
      <c r="D2864" s="149" t="s">
        <v>3726</v>
      </c>
      <c r="E2864" s="340" t="s">
        <v>12825</v>
      </c>
      <c r="F2864" s="149" t="s">
        <v>3726</v>
      </c>
      <c r="G2864" s="149" t="s">
        <v>12826</v>
      </c>
      <c r="H2864" s="149" t="s">
        <v>12782</v>
      </c>
      <c r="I2864" s="149" t="s">
        <v>12827</v>
      </c>
      <c r="J2864" s="149" t="s">
        <v>12828</v>
      </c>
      <c r="K2864" s="149"/>
      <c r="L2864" s="149" t="s">
        <v>262</v>
      </c>
      <c r="M2864" s="149"/>
      <c r="N2864" s="149" t="s">
        <v>263</v>
      </c>
      <c r="O2864" s="149" t="s">
        <v>214</v>
      </c>
      <c r="P2864" s="149" t="s">
        <v>53</v>
      </c>
      <c r="Q2864" s="149"/>
      <c r="R2864" s="149" t="s">
        <v>62</v>
      </c>
      <c r="S2864" s="149" t="s">
        <v>4709</v>
      </c>
      <c r="T2864" s="149" t="s">
        <v>12718</v>
      </c>
      <c r="U2864" s="149" t="s">
        <v>267</v>
      </c>
      <c r="V2864" s="149"/>
      <c r="W2864" s="149"/>
      <c r="X2864" s="149" t="s">
        <v>268</v>
      </c>
      <c r="Y2864" s="149"/>
      <c r="Z2864" s="149"/>
      <c r="AA2864" s="149"/>
      <c r="AB2864" s="149" t="s">
        <v>269</v>
      </c>
      <c r="AC2864" s="149" t="s">
        <v>318</v>
      </c>
      <c r="AD2864" s="149" t="s">
        <v>12718</v>
      </c>
      <c r="AE2864" s="149" t="s">
        <v>271</v>
      </c>
      <c r="AF2864" s="149"/>
      <c r="AG2864" s="149" t="s">
        <v>1098</v>
      </c>
      <c r="AH2864" s="149" t="s">
        <v>273</v>
      </c>
      <c r="AI2864" s="158">
        <v>96</v>
      </c>
      <c r="AJ2864" s="149"/>
      <c r="AK2864" s="159" t="s">
        <v>274</v>
      </c>
      <c r="AL2864" s="159" t="s">
        <v>274</v>
      </c>
      <c r="AM2864" s="149" t="s">
        <v>274</v>
      </c>
      <c r="AN2864" s="160">
        <v>4</v>
      </c>
      <c r="AO2864" s="149"/>
      <c r="AP2864" s="149" t="s">
        <v>274</v>
      </c>
      <c r="AQ2864" s="149" t="s">
        <v>275</v>
      </c>
      <c r="AR2864" s="158">
        <v>1</v>
      </c>
      <c r="AS2864" s="149" t="s">
        <v>275</v>
      </c>
      <c r="AT2864" s="149" t="s">
        <v>276</v>
      </c>
      <c r="AU2864" s="161">
        <v>1</v>
      </c>
      <c r="AV2864" s="159">
        <v>23076.92</v>
      </c>
      <c r="AW2864" s="159">
        <v>923.08</v>
      </c>
      <c r="AX2864" s="149" t="s">
        <v>274</v>
      </c>
      <c r="AY2864" s="162">
        <v>0</v>
      </c>
      <c r="AZ2864" s="162" t="s">
        <v>274</v>
      </c>
      <c r="BA2864" s="162">
        <v>0</v>
      </c>
      <c r="BB2864" s="159">
        <v>22153.84</v>
      </c>
      <c r="BC2864" s="162" t="s">
        <v>274</v>
      </c>
      <c r="BD2864" s="162">
        <v>0</v>
      </c>
      <c r="BE2864" s="159">
        <v>923.08</v>
      </c>
      <c r="BF2864" s="159">
        <v>923.08</v>
      </c>
      <c r="BG2864" s="159">
        <v>23076.92</v>
      </c>
    </row>
    <row r="2865" ht="28.05" customHeight="1" spans="1:59">
      <c r="A2865" s="149"/>
      <c r="B2865" s="149"/>
      <c r="C2865" s="149"/>
      <c r="D2865" s="149" t="s">
        <v>3726</v>
      </c>
      <c r="E2865" s="340" t="s">
        <v>12829</v>
      </c>
      <c r="F2865" s="149" t="s">
        <v>3726</v>
      </c>
      <c r="G2865" s="149" t="s">
        <v>12830</v>
      </c>
      <c r="H2865" s="149" t="s">
        <v>12782</v>
      </c>
      <c r="I2865" s="149" t="s">
        <v>7132</v>
      </c>
      <c r="J2865" s="149" t="s">
        <v>12831</v>
      </c>
      <c r="K2865" s="149"/>
      <c r="L2865" s="149" t="s">
        <v>262</v>
      </c>
      <c r="M2865" s="149"/>
      <c r="N2865" s="149" t="s">
        <v>263</v>
      </c>
      <c r="O2865" s="149" t="s">
        <v>214</v>
      </c>
      <c r="P2865" s="149" t="s">
        <v>53</v>
      </c>
      <c r="Q2865" s="149"/>
      <c r="R2865" s="149" t="s">
        <v>62</v>
      </c>
      <c r="S2865" s="149" t="s">
        <v>4709</v>
      </c>
      <c r="T2865" s="149" t="s">
        <v>12718</v>
      </c>
      <c r="U2865" s="149" t="s">
        <v>267</v>
      </c>
      <c r="V2865" s="149"/>
      <c r="W2865" s="149"/>
      <c r="X2865" s="149" t="s">
        <v>268</v>
      </c>
      <c r="Y2865" s="149"/>
      <c r="Z2865" s="149"/>
      <c r="AA2865" s="149"/>
      <c r="AB2865" s="149" t="s">
        <v>269</v>
      </c>
      <c r="AC2865" s="149" t="s">
        <v>318</v>
      </c>
      <c r="AD2865" s="149" t="s">
        <v>12718</v>
      </c>
      <c r="AE2865" s="149" t="s">
        <v>271</v>
      </c>
      <c r="AF2865" s="149"/>
      <c r="AG2865" s="149" t="s">
        <v>1098</v>
      </c>
      <c r="AH2865" s="149" t="s">
        <v>273</v>
      </c>
      <c r="AI2865" s="158">
        <v>96</v>
      </c>
      <c r="AJ2865" s="149"/>
      <c r="AK2865" s="159" t="s">
        <v>274</v>
      </c>
      <c r="AL2865" s="159" t="s">
        <v>274</v>
      </c>
      <c r="AM2865" s="149" t="s">
        <v>274</v>
      </c>
      <c r="AN2865" s="160">
        <v>4</v>
      </c>
      <c r="AO2865" s="149"/>
      <c r="AP2865" s="149" t="s">
        <v>274</v>
      </c>
      <c r="AQ2865" s="149" t="s">
        <v>275</v>
      </c>
      <c r="AR2865" s="158">
        <v>1</v>
      </c>
      <c r="AS2865" s="149" t="s">
        <v>275</v>
      </c>
      <c r="AT2865" s="149" t="s">
        <v>276</v>
      </c>
      <c r="AU2865" s="161">
        <v>1</v>
      </c>
      <c r="AV2865" s="159">
        <v>32478.63</v>
      </c>
      <c r="AW2865" s="159">
        <v>1299.15</v>
      </c>
      <c r="AX2865" s="149" t="s">
        <v>274</v>
      </c>
      <c r="AY2865" s="162">
        <v>0</v>
      </c>
      <c r="AZ2865" s="162" t="s">
        <v>274</v>
      </c>
      <c r="BA2865" s="162">
        <v>0</v>
      </c>
      <c r="BB2865" s="159">
        <v>31179.48</v>
      </c>
      <c r="BC2865" s="162" t="s">
        <v>274</v>
      </c>
      <c r="BD2865" s="162">
        <v>0</v>
      </c>
      <c r="BE2865" s="159">
        <v>1299.15</v>
      </c>
      <c r="BF2865" s="159">
        <v>1299.15</v>
      </c>
      <c r="BG2865" s="159">
        <v>32478.63</v>
      </c>
    </row>
    <row r="2866" ht="28.05" customHeight="1" spans="1:59">
      <c r="A2866" s="149"/>
      <c r="B2866" s="149"/>
      <c r="C2866" s="149"/>
      <c r="D2866" s="149" t="s">
        <v>3726</v>
      </c>
      <c r="E2866" s="340" t="s">
        <v>12832</v>
      </c>
      <c r="F2866" s="149" t="s">
        <v>3726</v>
      </c>
      <c r="G2866" s="149" t="s">
        <v>12833</v>
      </c>
      <c r="H2866" s="149" t="s">
        <v>12834</v>
      </c>
      <c r="I2866" s="149" t="s">
        <v>12835</v>
      </c>
      <c r="J2866" s="149" t="s">
        <v>12836</v>
      </c>
      <c r="K2866" s="149"/>
      <c r="L2866" s="149" t="s">
        <v>287</v>
      </c>
      <c r="M2866" s="149"/>
      <c r="N2866" s="149" t="s">
        <v>263</v>
      </c>
      <c r="O2866" s="149" t="s">
        <v>214</v>
      </c>
      <c r="P2866" s="149" t="s">
        <v>53</v>
      </c>
      <c r="Q2866" s="149"/>
      <c r="R2866" s="149" t="s">
        <v>3952</v>
      </c>
      <c r="S2866" s="149" t="s">
        <v>4131</v>
      </c>
      <c r="T2866" s="149" t="s">
        <v>3699</v>
      </c>
      <c r="U2866" s="149" t="s">
        <v>267</v>
      </c>
      <c r="V2866" s="149"/>
      <c r="W2866" s="149"/>
      <c r="X2866" s="149" t="s">
        <v>336</v>
      </c>
      <c r="Y2866" s="149"/>
      <c r="Z2866" s="149"/>
      <c r="AA2866" s="149"/>
      <c r="AB2866" s="149" t="s">
        <v>269</v>
      </c>
      <c r="AC2866" s="149" t="s">
        <v>270</v>
      </c>
      <c r="AD2866" s="149" t="s">
        <v>3699</v>
      </c>
      <c r="AE2866" s="149" t="s">
        <v>271</v>
      </c>
      <c r="AF2866" s="149"/>
      <c r="AG2866" s="149" t="s">
        <v>1098</v>
      </c>
      <c r="AH2866" s="149" t="s">
        <v>273</v>
      </c>
      <c r="AI2866" s="158">
        <v>67</v>
      </c>
      <c r="AJ2866" s="149"/>
      <c r="AK2866" s="159" t="s">
        <v>274</v>
      </c>
      <c r="AL2866" s="159" t="s">
        <v>274</v>
      </c>
      <c r="AM2866" s="149" t="s">
        <v>274</v>
      </c>
      <c r="AN2866" s="160">
        <v>4</v>
      </c>
      <c r="AO2866" s="149"/>
      <c r="AP2866" s="149" t="s">
        <v>274</v>
      </c>
      <c r="AQ2866" s="149" t="s">
        <v>275</v>
      </c>
      <c r="AR2866" s="158">
        <v>1</v>
      </c>
      <c r="AS2866" s="149" t="s">
        <v>275</v>
      </c>
      <c r="AT2866" s="149" t="s">
        <v>276</v>
      </c>
      <c r="AU2866" s="161">
        <v>1</v>
      </c>
      <c r="AV2866" s="159">
        <v>5752.22</v>
      </c>
      <c r="AW2866" s="159">
        <v>230.09</v>
      </c>
      <c r="AX2866" s="149" t="s">
        <v>274</v>
      </c>
      <c r="AY2866" s="159">
        <v>59.27</v>
      </c>
      <c r="AZ2866" s="159">
        <v>59.27</v>
      </c>
      <c r="BA2866" s="159">
        <v>237.08</v>
      </c>
      <c r="BB2866" s="159">
        <v>3803.32</v>
      </c>
      <c r="BC2866" s="162" t="s">
        <v>274</v>
      </c>
      <c r="BD2866" s="162">
        <v>0</v>
      </c>
      <c r="BE2866" s="159">
        <v>1948.9</v>
      </c>
      <c r="BF2866" s="159">
        <v>1948.9</v>
      </c>
      <c r="BG2866" s="159">
        <v>5752.22</v>
      </c>
    </row>
    <row r="2867" ht="28.05" customHeight="1" spans="1:59">
      <c r="A2867" s="149"/>
      <c r="B2867" s="149"/>
      <c r="C2867" s="149"/>
      <c r="D2867" s="149" t="s">
        <v>3726</v>
      </c>
      <c r="E2867" s="340" t="s">
        <v>12837</v>
      </c>
      <c r="F2867" s="149" t="s">
        <v>3726</v>
      </c>
      <c r="G2867" s="149" t="s">
        <v>12838</v>
      </c>
      <c r="H2867" s="149" t="s">
        <v>12839</v>
      </c>
      <c r="I2867" s="149" t="s">
        <v>12751</v>
      </c>
      <c r="J2867" s="149" t="s">
        <v>12840</v>
      </c>
      <c r="K2867" s="149"/>
      <c r="L2867" s="149" t="s">
        <v>262</v>
      </c>
      <c r="M2867" s="149"/>
      <c r="N2867" s="149" t="s">
        <v>263</v>
      </c>
      <c r="O2867" s="149" t="s">
        <v>214</v>
      </c>
      <c r="P2867" s="149" t="s">
        <v>53</v>
      </c>
      <c r="Q2867" s="149"/>
      <c r="R2867" s="149" t="s">
        <v>4826</v>
      </c>
      <c r="S2867" s="149" t="s">
        <v>289</v>
      </c>
      <c r="T2867" s="149" t="s">
        <v>1091</v>
      </c>
      <c r="U2867" s="149" t="s">
        <v>267</v>
      </c>
      <c r="V2867" s="149"/>
      <c r="W2867" s="149"/>
      <c r="X2867" s="149" t="s">
        <v>268</v>
      </c>
      <c r="Y2867" s="149"/>
      <c r="Z2867" s="149"/>
      <c r="AA2867" s="149"/>
      <c r="AB2867" s="149" t="s">
        <v>269</v>
      </c>
      <c r="AC2867" s="149" t="s">
        <v>318</v>
      </c>
      <c r="AD2867" s="149" t="s">
        <v>1091</v>
      </c>
      <c r="AE2867" s="149" t="s">
        <v>271</v>
      </c>
      <c r="AF2867" s="149"/>
      <c r="AG2867" s="149" t="s">
        <v>1098</v>
      </c>
      <c r="AH2867" s="149" t="s">
        <v>273</v>
      </c>
      <c r="AI2867" s="158">
        <v>96</v>
      </c>
      <c r="AJ2867" s="149"/>
      <c r="AK2867" s="159" t="s">
        <v>274</v>
      </c>
      <c r="AL2867" s="159" t="s">
        <v>274</v>
      </c>
      <c r="AM2867" s="149" t="s">
        <v>274</v>
      </c>
      <c r="AN2867" s="160">
        <v>4</v>
      </c>
      <c r="AO2867" s="149"/>
      <c r="AP2867" s="149" t="s">
        <v>274</v>
      </c>
      <c r="AQ2867" s="149" t="s">
        <v>275</v>
      </c>
      <c r="AR2867" s="158">
        <v>1</v>
      </c>
      <c r="AS2867" s="149" t="s">
        <v>275</v>
      </c>
      <c r="AT2867" s="149" t="s">
        <v>276</v>
      </c>
      <c r="AU2867" s="161">
        <v>1</v>
      </c>
      <c r="AV2867" s="159">
        <v>3589.74</v>
      </c>
      <c r="AW2867" s="159">
        <v>143.59</v>
      </c>
      <c r="AX2867" s="149" t="s">
        <v>274</v>
      </c>
      <c r="AY2867" s="162">
        <v>0</v>
      </c>
      <c r="AZ2867" s="162" t="s">
        <v>274</v>
      </c>
      <c r="BA2867" s="162">
        <v>0</v>
      </c>
      <c r="BB2867" s="159">
        <v>3446.15</v>
      </c>
      <c r="BC2867" s="162" t="s">
        <v>274</v>
      </c>
      <c r="BD2867" s="162">
        <v>0</v>
      </c>
      <c r="BE2867" s="159">
        <v>143.59</v>
      </c>
      <c r="BF2867" s="159">
        <v>143.59</v>
      </c>
      <c r="BG2867" s="159">
        <v>3589.74</v>
      </c>
    </row>
    <row r="2868" ht="28.05" customHeight="1" spans="1:59">
      <c r="A2868" s="149"/>
      <c r="B2868" s="149"/>
      <c r="C2868" s="149"/>
      <c r="D2868" s="149" t="s">
        <v>3726</v>
      </c>
      <c r="E2868" s="340" t="s">
        <v>12841</v>
      </c>
      <c r="F2868" s="149" t="s">
        <v>3726</v>
      </c>
      <c r="G2868" s="149" t="s">
        <v>12842</v>
      </c>
      <c r="H2868" s="149" t="s">
        <v>7020</v>
      </c>
      <c r="I2868" s="149" t="s">
        <v>7021</v>
      </c>
      <c r="J2868" s="149" t="s">
        <v>12843</v>
      </c>
      <c r="K2868" s="149"/>
      <c r="L2868" s="149" t="s">
        <v>262</v>
      </c>
      <c r="M2868" s="149"/>
      <c r="N2868" s="149" t="s">
        <v>263</v>
      </c>
      <c r="O2868" s="149" t="s">
        <v>214</v>
      </c>
      <c r="P2868" s="149" t="s">
        <v>53</v>
      </c>
      <c r="Q2868" s="149"/>
      <c r="R2868" s="149" t="s">
        <v>4026</v>
      </c>
      <c r="S2868" s="149" t="s">
        <v>7024</v>
      </c>
      <c r="T2868" s="149" t="s">
        <v>1091</v>
      </c>
      <c r="U2868" s="149" t="s">
        <v>267</v>
      </c>
      <c r="V2868" s="149"/>
      <c r="W2868" s="149"/>
      <c r="X2868" s="149" t="s">
        <v>268</v>
      </c>
      <c r="Y2868" s="149"/>
      <c r="Z2868" s="149"/>
      <c r="AA2868" s="149"/>
      <c r="AB2868" s="149" t="s">
        <v>269</v>
      </c>
      <c r="AC2868" s="149" t="s">
        <v>318</v>
      </c>
      <c r="AD2868" s="149" t="s">
        <v>1091</v>
      </c>
      <c r="AE2868" s="149" t="s">
        <v>271</v>
      </c>
      <c r="AF2868" s="149"/>
      <c r="AG2868" s="149" t="s">
        <v>1098</v>
      </c>
      <c r="AH2868" s="149" t="s">
        <v>273</v>
      </c>
      <c r="AI2868" s="158">
        <v>96</v>
      </c>
      <c r="AJ2868" s="149"/>
      <c r="AK2868" s="159" t="s">
        <v>274</v>
      </c>
      <c r="AL2868" s="159" t="s">
        <v>274</v>
      </c>
      <c r="AM2868" s="149" t="s">
        <v>274</v>
      </c>
      <c r="AN2868" s="160">
        <v>4</v>
      </c>
      <c r="AO2868" s="149"/>
      <c r="AP2868" s="149" t="s">
        <v>274</v>
      </c>
      <c r="AQ2868" s="149" t="s">
        <v>275</v>
      </c>
      <c r="AR2868" s="158">
        <v>1</v>
      </c>
      <c r="AS2868" s="149" t="s">
        <v>275</v>
      </c>
      <c r="AT2868" s="149" t="s">
        <v>276</v>
      </c>
      <c r="AU2868" s="161">
        <v>1</v>
      </c>
      <c r="AV2868" s="159">
        <v>44444.46</v>
      </c>
      <c r="AW2868" s="159">
        <v>1777.78</v>
      </c>
      <c r="AX2868" s="149" t="s">
        <v>274</v>
      </c>
      <c r="AY2868" s="162">
        <v>0</v>
      </c>
      <c r="AZ2868" s="162" t="s">
        <v>274</v>
      </c>
      <c r="BA2868" s="162">
        <v>0</v>
      </c>
      <c r="BB2868" s="159">
        <v>42666.68</v>
      </c>
      <c r="BC2868" s="162" t="s">
        <v>274</v>
      </c>
      <c r="BD2868" s="162">
        <v>0</v>
      </c>
      <c r="BE2868" s="159">
        <v>1777.78</v>
      </c>
      <c r="BF2868" s="159">
        <v>1777.78</v>
      </c>
      <c r="BG2868" s="159">
        <v>44444.46</v>
      </c>
    </row>
    <row r="2869" ht="28.05" customHeight="1" spans="1:59">
      <c r="A2869" s="149"/>
      <c r="B2869" s="149"/>
      <c r="C2869" s="149"/>
      <c r="D2869" s="149" t="s">
        <v>3726</v>
      </c>
      <c r="E2869" s="340" t="s">
        <v>12844</v>
      </c>
      <c r="F2869" s="149" t="s">
        <v>3726</v>
      </c>
      <c r="G2869" s="149" t="s">
        <v>12845</v>
      </c>
      <c r="H2869" s="149" t="s">
        <v>12782</v>
      </c>
      <c r="I2869" s="149" t="s">
        <v>4756</v>
      </c>
      <c r="J2869" s="149" t="s">
        <v>12846</v>
      </c>
      <c r="K2869" s="149"/>
      <c r="L2869" s="149" t="s">
        <v>262</v>
      </c>
      <c r="M2869" s="149"/>
      <c r="N2869" s="149" t="s">
        <v>263</v>
      </c>
      <c r="O2869" s="149" t="s">
        <v>214</v>
      </c>
      <c r="P2869" s="149" t="s">
        <v>53</v>
      </c>
      <c r="Q2869" s="149"/>
      <c r="R2869" s="149" t="s">
        <v>62</v>
      </c>
      <c r="S2869" s="149" t="s">
        <v>4709</v>
      </c>
      <c r="T2869" s="149" t="s">
        <v>12718</v>
      </c>
      <c r="U2869" s="149" t="s">
        <v>267</v>
      </c>
      <c r="V2869" s="149"/>
      <c r="W2869" s="149"/>
      <c r="X2869" s="149" t="s">
        <v>268</v>
      </c>
      <c r="Y2869" s="149"/>
      <c r="Z2869" s="149"/>
      <c r="AA2869" s="149"/>
      <c r="AB2869" s="149" t="s">
        <v>269</v>
      </c>
      <c r="AC2869" s="149" t="s">
        <v>318</v>
      </c>
      <c r="AD2869" s="149" t="s">
        <v>12718</v>
      </c>
      <c r="AE2869" s="149" t="s">
        <v>271</v>
      </c>
      <c r="AF2869" s="149"/>
      <c r="AG2869" s="149" t="s">
        <v>1098</v>
      </c>
      <c r="AH2869" s="149" t="s">
        <v>273</v>
      </c>
      <c r="AI2869" s="158">
        <v>96</v>
      </c>
      <c r="AJ2869" s="149"/>
      <c r="AK2869" s="159" t="s">
        <v>274</v>
      </c>
      <c r="AL2869" s="159" t="s">
        <v>274</v>
      </c>
      <c r="AM2869" s="149" t="s">
        <v>274</v>
      </c>
      <c r="AN2869" s="160">
        <v>4</v>
      </c>
      <c r="AO2869" s="149"/>
      <c r="AP2869" s="149" t="s">
        <v>274</v>
      </c>
      <c r="AQ2869" s="149" t="s">
        <v>275</v>
      </c>
      <c r="AR2869" s="158">
        <v>1</v>
      </c>
      <c r="AS2869" s="149" t="s">
        <v>275</v>
      </c>
      <c r="AT2869" s="149" t="s">
        <v>276</v>
      </c>
      <c r="AU2869" s="161">
        <v>1</v>
      </c>
      <c r="AV2869" s="159">
        <v>23076.92</v>
      </c>
      <c r="AW2869" s="159">
        <v>923.08</v>
      </c>
      <c r="AX2869" s="149" t="s">
        <v>274</v>
      </c>
      <c r="AY2869" s="162">
        <v>0</v>
      </c>
      <c r="AZ2869" s="162" t="s">
        <v>274</v>
      </c>
      <c r="BA2869" s="162">
        <v>0</v>
      </c>
      <c r="BB2869" s="159">
        <v>22153.84</v>
      </c>
      <c r="BC2869" s="162" t="s">
        <v>274</v>
      </c>
      <c r="BD2869" s="162">
        <v>0</v>
      </c>
      <c r="BE2869" s="159">
        <v>923.08</v>
      </c>
      <c r="BF2869" s="159">
        <v>923.08</v>
      </c>
      <c r="BG2869" s="159">
        <v>23076.92</v>
      </c>
    </row>
    <row r="2870" ht="28.05" customHeight="1" spans="1:59">
      <c r="A2870" s="149"/>
      <c r="B2870" s="149"/>
      <c r="C2870" s="149"/>
      <c r="D2870" s="149" t="s">
        <v>3726</v>
      </c>
      <c r="E2870" s="340" t="s">
        <v>12847</v>
      </c>
      <c r="F2870" s="149" t="s">
        <v>3726</v>
      </c>
      <c r="G2870" s="149" t="s">
        <v>12848</v>
      </c>
      <c r="H2870" s="149" t="s">
        <v>12782</v>
      </c>
      <c r="I2870" s="149" t="s">
        <v>7132</v>
      </c>
      <c r="J2870" s="149" t="s">
        <v>12849</v>
      </c>
      <c r="K2870" s="149"/>
      <c r="L2870" s="149" t="s">
        <v>262</v>
      </c>
      <c r="M2870" s="149"/>
      <c r="N2870" s="149" t="s">
        <v>263</v>
      </c>
      <c r="O2870" s="149" t="s">
        <v>214</v>
      </c>
      <c r="P2870" s="149" t="s">
        <v>53</v>
      </c>
      <c r="Q2870" s="149"/>
      <c r="R2870" s="149" t="s">
        <v>62</v>
      </c>
      <c r="S2870" s="149" t="s">
        <v>4709</v>
      </c>
      <c r="T2870" s="149" t="s">
        <v>12718</v>
      </c>
      <c r="U2870" s="149" t="s">
        <v>267</v>
      </c>
      <c r="V2870" s="149"/>
      <c r="W2870" s="149"/>
      <c r="X2870" s="149" t="s">
        <v>268</v>
      </c>
      <c r="Y2870" s="149"/>
      <c r="Z2870" s="149"/>
      <c r="AA2870" s="149"/>
      <c r="AB2870" s="149" t="s">
        <v>269</v>
      </c>
      <c r="AC2870" s="149" t="s">
        <v>318</v>
      </c>
      <c r="AD2870" s="149" t="s">
        <v>12718</v>
      </c>
      <c r="AE2870" s="149" t="s">
        <v>271</v>
      </c>
      <c r="AF2870" s="149"/>
      <c r="AG2870" s="149" t="s">
        <v>1098</v>
      </c>
      <c r="AH2870" s="149" t="s">
        <v>273</v>
      </c>
      <c r="AI2870" s="158">
        <v>96</v>
      </c>
      <c r="AJ2870" s="149"/>
      <c r="AK2870" s="159" t="s">
        <v>274</v>
      </c>
      <c r="AL2870" s="159" t="s">
        <v>274</v>
      </c>
      <c r="AM2870" s="149" t="s">
        <v>274</v>
      </c>
      <c r="AN2870" s="160">
        <v>4</v>
      </c>
      <c r="AO2870" s="149"/>
      <c r="AP2870" s="149" t="s">
        <v>274</v>
      </c>
      <c r="AQ2870" s="149" t="s">
        <v>275</v>
      </c>
      <c r="AR2870" s="158">
        <v>1</v>
      </c>
      <c r="AS2870" s="149" t="s">
        <v>275</v>
      </c>
      <c r="AT2870" s="149" t="s">
        <v>276</v>
      </c>
      <c r="AU2870" s="161">
        <v>1</v>
      </c>
      <c r="AV2870" s="159">
        <v>32478.63</v>
      </c>
      <c r="AW2870" s="159">
        <v>1299.15</v>
      </c>
      <c r="AX2870" s="149" t="s">
        <v>274</v>
      </c>
      <c r="AY2870" s="162">
        <v>0</v>
      </c>
      <c r="AZ2870" s="162" t="s">
        <v>274</v>
      </c>
      <c r="BA2870" s="162">
        <v>0</v>
      </c>
      <c r="BB2870" s="159">
        <v>31179.48</v>
      </c>
      <c r="BC2870" s="162" t="s">
        <v>274</v>
      </c>
      <c r="BD2870" s="162">
        <v>0</v>
      </c>
      <c r="BE2870" s="159">
        <v>1299.15</v>
      </c>
      <c r="BF2870" s="159">
        <v>1299.15</v>
      </c>
      <c r="BG2870" s="159">
        <v>32478.63</v>
      </c>
    </row>
    <row r="2871" ht="28.05" customHeight="1" spans="1:59">
      <c r="A2871" s="149"/>
      <c r="B2871" s="149"/>
      <c r="C2871" s="149"/>
      <c r="D2871" s="149" t="s">
        <v>3726</v>
      </c>
      <c r="E2871" s="340" t="s">
        <v>12850</v>
      </c>
      <c r="F2871" s="149" t="s">
        <v>3726</v>
      </c>
      <c r="G2871" s="149" t="s">
        <v>12851</v>
      </c>
      <c r="H2871" s="149" t="s">
        <v>12852</v>
      </c>
      <c r="I2871" s="149" t="s">
        <v>12153</v>
      </c>
      <c r="J2871" s="149" t="s">
        <v>12853</v>
      </c>
      <c r="K2871" s="149"/>
      <c r="L2871" s="149" t="s">
        <v>262</v>
      </c>
      <c r="M2871" s="149"/>
      <c r="N2871" s="149" t="s">
        <v>263</v>
      </c>
      <c r="O2871" s="149" t="s">
        <v>214</v>
      </c>
      <c r="P2871" s="149" t="s">
        <v>53</v>
      </c>
      <c r="Q2871" s="149"/>
      <c r="R2871" s="149" t="s">
        <v>4179</v>
      </c>
      <c r="S2871" s="149" t="s">
        <v>4180</v>
      </c>
      <c r="T2871" s="149" t="s">
        <v>12854</v>
      </c>
      <c r="U2871" s="149" t="s">
        <v>267</v>
      </c>
      <c r="V2871" s="149"/>
      <c r="W2871" s="149"/>
      <c r="X2871" s="149" t="s">
        <v>705</v>
      </c>
      <c r="Y2871" s="149"/>
      <c r="Z2871" s="149"/>
      <c r="AA2871" s="149"/>
      <c r="AB2871" s="149" t="s">
        <v>269</v>
      </c>
      <c r="AC2871" s="149" t="s">
        <v>318</v>
      </c>
      <c r="AD2871" s="149" t="s">
        <v>12854</v>
      </c>
      <c r="AE2871" s="149" t="s">
        <v>271</v>
      </c>
      <c r="AF2871" s="149"/>
      <c r="AG2871" s="149" t="s">
        <v>1098</v>
      </c>
      <c r="AH2871" s="149" t="s">
        <v>273</v>
      </c>
      <c r="AI2871" s="158">
        <v>96</v>
      </c>
      <c r="AJ2871" s="149"/>
      <c r="AK2871" s="159" t="s">
        <v>274</v>
      </c>
      <c r="AL2871" s="159" t="s">
        <v>274</v>
      </c>
      <c r="AM2871" s="149" t="s">
        <v>274</v>
      </c>
      <c r="AN2871" s="160">
        <v>4</v>
      </c>
      <c r="AO2871" s="149"/>
      <c r="AP2871" s="149" t="s">
        <v>274</v>
      </c>
      <c r="AQ2871" s="149" t="s">
        <v>275</v>
      </c>
      <c r="AR2871" s="158">
        <v>1</v>
      </c>
      <c r="AS2871" s="149" t="s">
        <v>275</v>
      </c>
      <c r="AT2871" s="149" t="s">
        <v>276</v>
      </c>
      <c r="AU2871" s="161">
        <v>1</v>
      </c>
      <c r="AV2871" s="159">
        <v>286324.78</v>
      </c>
      <c r="AW2871" s="159">
        <v>11452.99</v>
      </c>
      <c r="AX2871" s="149" t="s">
        <v>274</v>
      </c>
      <c r="AY2871" s="162">
        <v>0</v>
      </c>
      <c r="AZ2871" s="162" t="s">
        <v>274</v>
      </c>
      <c r="BA2871" s="162">
        <v>0</v>
      </c>
      <c r="BB2871" s="159">
        <v>274871.79</v>
      </c>
      <c r="BC2871" s="162" t="s">
        <v>274</v>
      </c>
      <c r="BD2871" s="162">
        <v>0</v>
      </c>
      <c r="BE2871" s="159">
        <v>11452.99</v>
      </c>
      <c r="BF2871" s="159">
        <v>11452.99</v>
      </c>
      <c r="BG2871" s="159">
        <v>286324.78</v>
      </c>
    </row>
    <row r="2872" ht="28.05" customHeight="1" spans="1:59">
      <c r="A2872" s="149"/>
      <c r="B2872" s="149"/>
      <c r="C2872" s="149"/>
      <c r="D2872" s="149" t="s">
        <v>3726</v>
      </c>
      <c r="E2872" s="340" t="s">
        <v>12855</v>
      </c>
      <c r="F2872" s="149" t="s">
        <v>3726</v>
      </c>
      <c r="G2872" s="149" t="s">
        <v>12856</v>
      </c>
      <c r="H2872" s="149" t="s">
        <v>12782</v>
      </c>
      <c r="I2872" s="149" t="s">
        <v>7132</v>
      </c>
      <c r="J2872" s="149" t="s">
        <v>12857</v>
      </c>
      <c r="K2872" s="149"/>
      <c r="L2872" s="149" t="s">
        <v>262</v>
      </c>
      <c r="M2872" s="149"/>
      <c r="N2872" s="149" t="s">
        <v>263</v>
      </c>
      <c r="O2872" s="149" t="s">
        <v>214</v>
      </c>
      <c r="P2872" s="149" t="s">
        <v>53</v>
      </c>
      <c r="Q2872" s="149"/>
      <c r="R2872" s="149" t="s">
        <v>62</v>
      </c>
      <c r="S2872" s="149" t="s">
        <v>4709</v>
      </c>
      <c r="T2872" s="149" t="s">
        <v>12718</v>
      </c>
      <c r="U2872" s="149" t="s">
        <v>267</v>
      </c>
      <c r="V2872" s="149"/>
      <c r="W2872" s="149"/>
      <c r="X2872" s="149" t="s">
        <v>268</v>
      </c>
      <c r="Y2872" s="149"/>
      <c r="Z2872" s="149"/>
      <c r="AA2872" s="149"/>
      <c r="AB2872" s="149" t="s">
        <v>269</v>
      </c>
      <c r="AC2872" s="149" t="s">
        <v>318</v>
      </c>
      <c r="AD2872" s="149" t="s">
        <v>12718</v>
      </c>
      <c r="AE2872" s="149" t="s">
        <v>271</v>
      </c>
      <c r="AF2872" s="149"/>
      <c r="AG2872" s="149" t="s">
        <v>1098</v>
      </c>
      <c r="AH2872" s="149" t="s">
        <v>273</v>
      </c>
      <c r="AI2872" s="158">
        <v>96</v>
      </c>
      <c r="AJ2872" s="149"/>
      <c r="AK2872" s="159" t="s">
        <v>274</v>
      </c>
      <c r="AL2872" s="159" t="s">
        <v>274</v>
      </c>
      <c r="AM2872" s="149" t="s">
        <v>274</v>
      </c>
      <c r="AN2872" s="160">
        <v>4</v>
      </c>
      <c r="AO2872" s="149"/>
      <c r="AP2872" s="149" t="s">
        <v>274</v>
      </c>
      <c r="AQ2872" s="149" t="s">
        <v>275</v>
      </c>
      <c r="AR2872" s="158">
        <v>1</v>
      </c>
      <c r="AS2872" s="149" t="s">
        <v>275</v>
      </c>
      <c r="AT2872" s="149" t="s">
        <v>276</v>
      </c>
      <c r="AU2872" s="161">
        <v>1</v>
      </c>
      <c r="AV2872" s="159">
        <v>32478.63</v>
      </c>
      <c r="AW2872" s="159">
        <v>1299.15</v>
      </c>
      <c r="AX2872" s="149" t="s">
        <v>274</v>
      </c>
      <c r="AY2872" s="162">
        <v>0</v>
      </c>
      <c r="AZ2872" s="162" t="s">
        <v>274</v>
      </c>
      <c r="BA2872" s="162">
        <v>0</v>
      </c>
      <c r="BB2872" s="159">
        <v>31179.48</v>
      </c>
      <c r="BC2872" s="162" t="s">
        <v>274</v>
      </c>
      <c r="BD2872" s="162">
        <v>0</v>
      </c>
      <c r="BE2872" s="159">
        <v>1299.15</v>
      </c>
      <c r="BF2872" s="159">
        <v>1299.15</v>
      </c>
      <c r="BG2872" s="159">
        <v>32478.63</v>
      </c>
    </row>
    <row r="2873" ht="28.05" customHeight="1" spans="1:59">
      <c r="A2873" s="149"/>
      <c r="B2873" s="149"/>
      <c r="C2873" s="149"/>
      <c r="D2873" s="149" t="s">
        <v>3726</v>
      </c>
      <c r="E2873" s="340" t="s">
        <v>12858</v>
      </c>
      <c r="F2873" s="149" t="s">
        <v>3726</v>
      </c>
      <c r="G2873" s="149" t="s">
        <v>12859</v>
      </c>
      <c r="H2873" s="149" t="s">
        <v>6034</v>
      </c>
      <c r="I2873" s="149" t="s">
        <v>12698</v>
      </c>
      <c r="J2873" s="149" t="s">
        <v>12860</v>
      </c>
      <c r="K2873" s="149"/>
      <c r="L2873" s="149" t="s">
        <v>287</v>
      </c>
      <c r="M2873" s="149"/>
      <c r="N2873" s="149" t="s">
        <v>263</v>
      </c>
      <c r="O2873" s="149" t="s">
        <v>214</v>
      </c>
      <c r="P2873" s="149" t="s">
        <v>53</v>
      </c>
      <c r="Q2873" s="149"/>
      <c r="R2873" s="149" t="s">
        <v>12861</v>
      </c>
      <c r="S2873" s="149" t="s">
        <v>4332</v>
      </c>
      <c r="T2873" s="149" t="s">
        <v>414</v>
      </c>
      <c r="U2873" s="149" t="s">
        <v>267</v>
      </c>
      <c r="V2873" s="149"/>
      <c r="W2873" s="149"/>
      <c r="X2873" s="149" t="s">
        <v>336</v>
      </c>
      <c r="Y2873" s="149"/>
      <c r="Z2873" s="149"/>
      <c r="AA2873" s="149"/>
      <c r="AB2873" s="149" t="s">
        <v>269</v>
      </c>
      <c r="AC2873" s="149" t="s">
        <v>270</v>
      </c>
      <c r="AD2873" s="149" t="s">
        <v>414</v>
      </c>
      <c r="AE2873" s="149" t="s">
        <v>271</v>
      </c>
      <c r="AF2873" s="149"/>
      <c r="AG2873" s="149" t="s">
        <v>1098</v>
      </c>
      <c r="AH2873" s="149" t="s">
        <v>273</v>
      </c>
      <c r="AI2873" s="158">
        <v>21</v>
      </c>
      <c r="AJ2873" s="149"/>
      <c r="AK2873" s="159" t="s">
        <v>274</v>
      </c>
      <c r="AL2873" s="159" t="s">
        <v>274</v>
      </c>
      <c r="AM2873" s="149" t="s">
        <v>274</v>
      </c>
      <c r="AN2873" s="160">
        <v>4</v>
      </c>
      <c r="AO2873" s="149"/>
      <c r="AP2873" s="149" t="s">
        <v>274</v>
      </c>
      <c r="AQ2873" s="149" t="s">
        <v>275</v>
      </c>
      <c r="AR2873" s="158">
        <v>1</v>
      </c>
      <c r="AS2873" s="149" t="s">
        <v>275</v>
      </c>
      <c r="AT2873" s="149" t="s">
        <v>276</v>
      </c>
      <c r="AU2873" s="161">
        <v>1</v>
      </c>
      <c r="AV2873" s="159">
        <v>15575.22</v>
      </c>
      <c r="AW2873" s="159">
        <v>623.01</v>
      </c>
      <c r="AX2873" s="149" t="s">
        <v>274</v>
      </c>
      <c r="AY2873" s="159">
        <v>155.75</v>
      </c>
      <c r="AZ2873" s="159">
        <v>155.75</v>
      </c>
      <c r="BA2873" s="159">
        <v>623</v>
      </c>
      <c r="BB2873" s="159">
        <v>3270.75</v>
      </c>
      <c r="BC2873" s="162" t="s">
        <v>274</v>
      </c>
      <c r="BD2873" s="162">
        <v>0</v>
      </c>
      <c r="BE2873" s="159">
        <v>12304.47</v>
      </c>
      <c r="BF2873" s="159">
        <v>12304.47</v>
      </c>
      <c r="BG2873" s="159">
        <v>15575.22</v>
      </c>
    </row>
    <row r="2874" ht="28.05" customHeight="1" spans="1:59">
      <c r="A2874" s="149"/>
      <c r="B2874" s="149"/>
      <c r="C2874" s="149"/>
      <c r="D2874" s="149" t="s">
        <v>3726</v>
      </c>
      <c r="E2874" s="340" t="s">
        <v>12862</v>
      </c>
      <c r="F2874" s="149" t="s">
        <v>3726</v>
      </c>
      <c r="G2874" s="149" t="s">
        <v>12863</v>
      </c>
      <c r="H2874" s="149" t="s">
        <v>6384</v>
      </c>
      <c r="I2874" s="149" t="s">
        <v>6385</v>
      </c>
      <c r="J2874" s="149" t="s">
        <v>12864</v>
      </c>
      <c r="K2874" s="149"/>
      <c r="L2874" s="149" t="s">
        <v>262</v>
      </c>
      <c r="M2874" s="149"/>
      <c r="N2874" s="149" t="s">
        <v>263</v>
      </c>
      <c r="O2874" s="149" t="s">
        <v>214</v>
      </c>
      <c r="P2874" s="149" t="s">
        <v>53</v>
      </c>
      <c r="Q2874" s="149"/>
      <c r="R2874" s="149" t="s">
        <v>4599</v>
      </c>
      <c r="S2874" s="149" t="s">
        <v>6388</v>
      </c>
      <c r="T2874" s="149" t="s">
        <v>1062</v>
      </c>
      <c r="U2874" s="149" t="s">
        <v>267</v>
      </c>
      <c r="V2874" s="149"/>
      <c r="W2874" s="149"/>
      <c r="X2874" s="149" t="s">
        <v>268</v>
      </c>
      <c r="Y2874" s="149"/>
      <c r="Z2874" s="149"/>
      <c r="AA2874" s="149"/>
      <c r="AB2874" s="149" t="s">
        <v>269</v>
      </c>
      <c r="AC2874" s="149" t="s">
        <v>270</v>
      </c>
      <c r="AD2874" s="149" t="s">
        <v>1062</v>
      </c>
      <c r="AE2874" s="149" t="s">
        <v>271</v>
      </c>
      <c r="AF2874" s="149"/>
      <c r="AG2874" s="149" t="s">
        <v>1098</v>
      </c>
      <c r="AH2874" s="149" t="s">
        <v>273</v>
      </c>
      <c r="AI2874" s="158">
        <v>77</v>
      </c>
      <c r="AJ2874" s="149"/>
      <c r="AK2874" s="159" t="s">
        <v>274</v>
      </c>
      <c r="AL2874" s="159" t="s">
        <v>274</v>
      </c>
      <c r="AM2874" s="149" t="s">
        <v>274</v>
      </c>
      <c r="AN2874" s="160">
        <v>4</v>
      </c>
      <c r="AO2874" s="149"/>
      <c r="AP2874" s="149" t="s">
        <v>274</v>
      </c>
      <c r="AQ2874" s="149" t="s">
        <v>275</v>
      </c>
      <c r="AR2874" s="158">
        <v>1</v>
      </c>
      <c r="AS2874" s="149" t="s">
        <v>275</v>
      </c>
      <c r="AT2874" s="149" t="s">
        <v>276</v>
      </c>
      <c r="AU2874" s="161">
        <v>1</v>
      </c>
      <c r="AV2874" s="159">
        <v>5752.21</v>
      </c>
      <c r="AW2874" s="159">
        <v>230.09</v>
      </c>
      <c r="AX2874" s="149" t="s">
        <v>274</v>
      </c>
      <c r="AY2874" s="159">
        <v>60.03</v>
      </c>
      <c r="AZ2874" s="159">
        <v>60.03</v>
      </c>
      <c r="BA2874" s="159">
        <v>240.12</v>
      </c>
      <c r="BB2874" s="159">
        <v>4381.56</v>
      </c>
      <c r="BC2874" s="162" t="s">
        <v>274</v>
      </c>
      <c r="BD2874" s="162">
        <v>0</v>
      </c>
      <c r="BE2874" s="159">
        <v>1370.65</v>
      </c>
      <c r="BF2874" s="159">
        <v>1370.65</v>
      </c>
      <c r="BG2874" s="159">
        <v>5752.21</v>
      </c>
    </row>
    <row r="2875" ht="28.05" customHeight="1" spans="1:59">
      <c r="A2875" s="149"/>
      <c r="B2875" s="149"/>
      <c r="C2875" s="149"/>
      <c r="D2875" s="149" t="s">
        <v>3726</v>
      </c>
      <c r="E2875" s="340" t="s">
        <v>12865</v>
      </c>
      <c r="F2875" s="149" t="s">
        <v>3726</v>
      </c>
      <c r="G2875" s="149" t="s">
        <v>12866</v>
      </c>
      <c r="H2875" s="149" t="s">
        <v>6384</v>
      </c>
      <c r="I2875" s="149" t="s">
        <v>6385</v>
      </c>
      <c r="J2875" s="149" t="s">
        <v>12867</v>
      </c>
      <c r="K2875" s="149"/>
      <c r="L2875" s="149" t="s">
        <v>262</v>
      </c>
      <c r="M2875" s="149"/>
      <c r="N2875" s="149" t="s">
        <v>263</v>
      </c>
      <c r="O2875" s="149" t="s">
        <v>214</v>
      </c>
      <c r="P2875" s="149" t="s">
        <v>53</v>
      </c>
      <c r="Q2875" s="149"/>
      <c r="R2875" s="149" t="s">
        <v>4599</v>
      </c>
      <c r="S2875" s="149" t="s">
        <v>6388</v>
      </c>
      <c r="T2875" s="149" t="s">
        <v>1062</v>
      </c>
      <c r="U2875" s="149" t="s">
        <v>267</v>
      </c>
      <c r="V2875" s="149"/>
      <c r="W2875" s="149"/>
      <c r="X2875" s="149" t="s">
        <v>268</v>
      </c>
      <c r="Y2875" s="149"/>
      <c r="Z2875" s="149"/>
      <c r="AA2875" s="149"/>
      <c r="AB2875" s="149" t="s">
        <v>269</v>
      </c>
      <c r="AC2875" s="149" t="s">
        <v>270</v>
      </c>
      <c r="AD2875" s="149" t="s">
        <v>1062</v>
      </c>
      <c r="AE2875" s="149" t="s">
        <v>271</v>
      </c>
      <c r="AF2875" s="149"/>
      <c r="AG2875" s="149" t="s">
        <v>1098</v>
      </c>
      <c r="AH2875" s="149" t="s">
        <v>273</v>
      </c>
      <c r="AI2875" s="158">
        <v>77</v>
      </c>
      <c r="AJ2875" s="149"/>
      <c r="AK2875" s="159" t="s">
        <v>274</v>
      </c>
      <c r="AL2875" s="159" t="s">
        <v>274</v>
      </c>
      <c r="AM2875" s="149" t="s">
        <v>274</v>
      </c>
      <c r="AN2875" s="160">
        <v>4</v>
      </c>
      <c r="AO2875" s="149"/>
      <c r="AP2875" s="149" t="s">
        <v>274</v>
      </c>
      <c r="AQ2875" s="149" t="s">
        <v>275</v>
      </c>
      <c r="AR2875" s="158">
        <v>1</v>
      </c>
      <c r="AS2875" s="149" t="s">
        <v>275</v>
      </c>
      <c r="AT2875" s="149" t="s">
        <v>276</v>
      </c>
      <c r="AU2875" s="161">
        <v>1</v>
      </c>
      <c r="AV2875" s="159">
        <v>5752.21</v>
      </c>
      <c r="AW2875" s="159">
        <v>230.09</v>
      </c>
      <c r="AX2875" s="149" t="s">
        <v>274</v>
      </c>
      <c r="AY2875" s="159">
        <v>60.03</v>
      </c>
      <c r="AZ2875" s="159">
        <v>60.03</v>
      </c>
      <c r="BA2875" s="159">
        <v>240.12</v>
      </c>
      <c r="BB2875" s="159">
        <v>4381.56</v>
      </c>
      <c r="BC2875" s="162" t="s">
        <v>274</v>
      </c>
      <c r="BD2875" s="162">
        <v>0</v>
      </c>
      <c r="BE2875" s="159">
        <v>1370.65</v>
      </c>
      <c r="BF2875" s="159">
        <v>1370.65</v>
      </c>
      <c r="BG2875" s="159">
        <v>5752.21</v>
      </c>
    </row>
    <row r="2876" ht="28.05" customHeight="1" spans="1:59">
      <c r="A2876" s="149"/>
      <c r="B2876" s="149"/>
      <c r="C2876" s="149"/>
      <c r="D2876" s="149" t="s">
        <v>3726</v>
      </c>
      <c r="E2876" s="340" t="s">
        <v>12868</v>
      </c>
      <c r="F2876" s="149" t="s">
        <v>3726</v>
      </c>
      <c r="G2876" s="149" t="s">
        <v>12869</v>
      </c>
      <c r="H2876" s="149" t="s">
        <v>5637</v>
      </c>
      <c r="I2876" s="149" t="s">
        <v>12870</v>
      </c>
      <c r="J2876" s="149" t="s">
        <v>12871</v>
      </c>
      <c r="K2876" s="149"/>
      <c r="L2876" s="149" t="s">
        <v>262</v>
      </c>
      <c r="M2876" s="149"/>
      <c r="N2876" s="149" t="s">
        <v>263</v>
      </c>
      <c r="O2876" s="149" t="s">
        <v>214</v>
      </c>
      <c r="P2876" s="149" t="s">
        <v>53</v>
      </c>
      <c r="Q2876" s="149"/>
      <c r="R2876" s="149" t="s">
        <v>12872</v>
      </c>
      <c r="S2876" s="149" t="s">
        <v>6016</v>
      </c>
      <c r="T2876" s="149" t="s">
        <v>12873</v>
      </c>
      <c r="U2876" s="149" t="s">
        <v>267</v>
      </c>
      <c r="V2876" s="149"/>
      <c r="W2876" s="149"/>
      <c r="X2876" s="149" t="s">
        <v>336</v>
      </c>
      <c r="Y2876" s="149"/>
      <c r="Z2876" s="149"/>
      <c r="AA2876" s="149"/>
      <c r="AB2876" s="149" t="s">
        <v>269</v>
      </c>
      <c r="AC2876" s="149" t="s">
        <v>318</v>
      </c>
      <c r="AD2876" s="149" t="s">
        <v>12873</v>
      </c>
      <c r="AE2876" s="149" t="s">
        <v>271</v>
      </c>
      <c r="AF2876" s="149"/>
      <c r="AG2876" s="149" t="s">
        <v>1098</v>
      </c>
      <c r="AH2876" s="149" t="s">
        <v>273</v>
      </c>
      <c r="AI2876" s="158">
        <v>96</v>
      </c>
      <c r="AJ2876" s="149"/>
      <c r="AK2876" s="159" t="s">
        <v>274</v>
      </c>
      <c r="AL2876" s="159" t="s">
        <v>274</v>
      </c>
      <c r="AM2876" s="149" t="s">
        <v>274</v>
      </c>
      <c r="AN2876" s="160">
        <v>4</v>
      </c>
      <c r="AO2876" s="149"/>
      <c r="AP2876" s="149" t="s">
        <v>274</v>
      </c>
      <c r="AQ2876" s="149" t="s">
        <v>275</v>
      </c>
      <c r="AR2876" s="158">
        <v>1</v>
      </c>
      <c r="AS2876" s="149" t="s">
        <v>275</v>
      </c>
      <c r="AT2876" s="149" t="s">
        <v>276</v>
      </c>
      <c r="AU2876" s="161">
        <v>1</v>
      </c>
      <c r="AV2876" s="159">
        <v>28213.68</v>
      </c>
      <c r="AW2876" s="159">
        <v>1128.55</v>
      </c>
      <c r="AX2876" s="149" t="s">
        <v>274</v>
      </c>
      <c r="AY2876" s="162">
        <v>0</v>
      </c>
      <c r="AZ2876" s="162" t="s">
        <v>274</v>
      </c>
      <c r="BA2876" s="162">
        <v>0</v>
      </c>
      <c r="BB2876" s="159">
        <v>27085.13</v>
      </c>
      <c r="BC2876" s="162" t="s">
        <v>274</v>
      </c>
      <c r="BD2876" s="162">
        <v>0</v>
      </c>
      <c r="BE2876" s="159">
        <v>1128.55</v>
      </c>
      <c r="BF2876" s="159">
        <v>1128.55</v>
      </c>
      <c r="BG2876" s="159">
        <v>28213.68</v>
      </c>
    </row>
    <row r="2877" ht="28.05" customHeight="1" spans="1:59">
      <c r="A2877" s="149"/>
      <c r="B2877" s="149"/>
      <c r="C2877" s="149"/>
      <c r="D2877" s="149" t="s">
        <v>3726</v>
      </c>
      <c r="E2877" s="340" t="s">
        <v>12874</v>
      </c>
      <c r="F2877" s="149" t="s">
        <v>3726</v>
      </c>
      <c r="G2877" s="149" t="s">
        <v>12875</v>
      </c>
      <c r="H2877" s="149" t="s">
        <v>6384</v>
      </c>
      <c r="I2877" s="149" t="s">
        <v>6385</v>
      </c>
      <c r="J2877" s="149" t="s">
        <v>12876</v>
      </c>
      <c r="K2877" s="149"/>
      <c r="L2877" s="149" t="s">
        <v>262</v>
      </c>
      <c r="M2877" s="149"/>
      <c r="N2877" s="149" t="s">
        <v>263</v>
      </c>
      <c r="O2877" s="149" t="s">
        <v>214</v>
      </c>
      <c r="P2877" s="149" t="s">
        <v>53</v>
      </c>
      <c r="Q2877" s="149"/>
      <c r="R2877" s="149" t="s">
        <v>4599</v>
      </c>
      <c r="S2877" s="149" t="s">
        <v>6388</v>
      </c>
      <c r="T2877" s="149" t="s">
        <v>1062</v>
      </c>
      <c r="U2877" s="149" t="s">
        <v>267</v>
      </c>
      <c r="V2877" s="149"/>
      <c r="W2877" s="149"/>
      <c r="X2877" s="149" t="s">
        <v>268</v>
      </c>
      <c r="Y2877" s="149"/>
      <c r="Z2877" s="149"/>
      <c r="AA2877" s="149"/>
      <c r="AB2877" s="149" t="s">
        <v>269</v>
      </c>
      <c r="AC2877" s="149" t="s">
        <v>270</v>
      </c>
      <c r="AD2877" s="149" t="s">
        <v>1062</v>
      </c>
      <c r="AE2877" s="149" t="s">
        <v>271</v>
      </c>
      <c r="AF2877" s="149"/>
      <c r="AG2877" s="149" t="s">
        <v>1098</v>
      </c>
      <c r="AH2877" s="149" t="s">
        <v>273</v>
      </c>
      <c r="AI2877" s="158">
        <v>77</v>
      </c>
      <c r="AJ2877" s="149"/>
      <c r="AK2877" s="159" t="s">
        <v>274</v>
      </c>
      <c r="AL2877" s="159" t="s">
        <v>274</v>
      </c>
      <c r="AM2877" s="149" t="s">
        <v>274</v>
      </c>
      <c r="AN2877" s="160">
        <v>4</v>
      </c>
      <c r="AO2877" s="149"/>
      <c r="AP2877" s="149" t="s">
        <v>274</v>
      </c>
      <c r="AQ2877" s="149" t="s">
        <v>275</v>
      </c>
      <c r="AR2877" s="158">
        <v>1</v>
      </c>
      <c r="AS2877" s="149" t="s">
        <v>275</v>
      </c>
      <c r="AT2877" s="149" t="s">
        <v>276</v>
      </c>
      <c r="AU2877" s="161">
        <v>1</v>
      </c>
      <c r="AV2877" s="159">
        <v>5752.21</v>
      </c>
      <c r="AW2877" s="159">
        <v>230.09</v>
      </c>
      <c r="AX2877" s="149" t="s">
        <v>274</v>
      </c>
      <c r="AY2877" s="159">
        <v>60.03</v>
      </c>
      <c r="AZ2877" s="159">
        <v>60.03</v>
      </c>
      <c r="BA2877" s="159">
        <v>240.12</v>
      </c>
      <c r="BB2877" s="159">
        <v>4381.56</v>
      </c>
      <c r="BC2877" s="162" t="s">
        <v>274</v>
      </c>
      <c r="BD2877" s="162">
        <v>0</v>
      </c>
      <c r="BE2877" s="159">
        <v>1370.65</v>
      </c>
      <c r="BF2877" s="159">
        <v>1370.65</v>
      </c>
      <c r="BG2877" s="159">
        <v>5752.21</v>
      </c>
    </row>
    <row r="2878" ht="28.05" customHeight="1" spans="1:59">
      <c r="A2878" s="149"/>
      <c r="B2878" s="149"/>
      <c r="C2878" s="149"/>
      <c r="D2878" s="149" t="s">
        <v>3726</v>
      </c>
      <c r="E2878" s="340" t="s">
        <v>12877</v>
      </c>
      <c r="F2878" s="149" t="s">
        <v>3726</v>
      </c>
      <c r="G2878" s="149" t="s">
        <v>12878</v>
      </c>
      <c r="H2878" s="149" t="s">
        <v>12834</v>
      </c>
      <c r="I2878" s="149" t="s">
        <v>12835</v>
      </c>
      <c r="J2878" s="149" t="s">
        <v>12879</v>
      </c>
      <c r="K2878" s="149"/>
      <c r="L2878" s="149" t="s">
        <v>287</v>
      </c>
      <c r="M2878" s="149"/>
      <c r="N2878" s="149" t="s">
        <v>263</v>
      </c>
      <c r="O2878" s="149" t="s">
        <v>214</v>
      </c>
      <c r="P2878" s="149" t="s">
        <v>53</v>
      </c>
      <c r="Q2878" s="149"/>
      <c r="R2878" s="149" t="s">
        <v>3952</v>
      </c>
      <c r="S2878" s="149" t="s">
        <v>4131</v>
      </c>
      <c r="T2878" s="149" t="s">
        <v>3699</v>
      </c>
      <c r="U2878" s="149" t="s">
        <v>267</v>
      </c>
      <c r="V2878" s="149"/>
      <c r="W2878" s="149"/>
      <c r="X2878" s="149" t="s">
        <v>336</v>
      </c>
      <c r="Y2878" s="149"/>
      <c r="Z2878" s="149"/>
      <c r="AA2878" s="149"/>
      <c r="AB2878" s="149" t="s">
        <v>269</v>
      </c>
      <c r="AC2878" s="149" t="s">
        <v>270</v>
      </c>
      <c r="AD2878" s="149" t="s">
        <v>3699</v>
      </c>
      <c r="AE2878" s="149" t="s">
        <v>271</v>
      </c>
      <c r="AF2878" s="149"/>
      <c r="AG2878" s="149" t="s">
        <v>1098</v>
      </c>
      <c r="AH2878" s="149" t="s">
        <v>273</v>
      </c>
      <c r="AI2878" s="158">
        <v>67</v>
      </c>
      <c r="AJ2878" s="149"/>
      <c r="AK2878" s="159" t="s">
        <v>274</v>
      </c>
      <c r="AL2878" s="159" t="s">
        <v>274</v>
      </c>
      <c r="AM2878" s="149" t="s">
        <v>274</v>
      </c>
      <c r="AN2878" s="160">
        <v>4</v>
      </c>
      <c r="AO2878" s="149"/>
      <c r="AP2878" s="149" t="s">
        <v>274</v>
      </c>
      <c r="AQ2878" s="149" t="s">
        <v>275</v>
      </c>
      <c r="AR2878" s="158">
        <v>1</v>
      </c>
      <c r="AS2878" s="149" t="s">
        <v>275</v>
      </c>
      <c r="AT2878" s="149" t="s">
        <v>276</v>
      </c>
      <c r="AU2878" s="161">
        <v>1</v>
      </c>
      <c r="AV2878" s="159">
        <v>5752.22</v>
      </c>
      <c r="AW2878" s="159">
        <v>230.09</v>
      </c>
      <c r="AX2878" s="149" t="s">
        <v>274</v>
      </c>
      <c r="AY2878" s="159">
        <v>59.27</v>
      </c>
      <c r="AZ2878" s="159">
        <v>59.27</v>
      </c>
      <c r="BA2878" s="159">
        <v>237.08</v>
      </c>
      <c r="BB2878" s="159">
        <v>3803.32</v>
      </c>
      <c r="BC2878" s="162" t="s">
        <v>274</v>
      </c>
      <c r="BD2878" s="162">
        <v>0</v>
      </c>
      <c r="BE2878" s="159">
        <v>1948.9</v>
      </c>
      <c r="BF2878" s="159">
        <v>1948.9</v>
      </c>
      <c r="BG2878" s="159">
        <v>5752.22</v>
      </c>
    </row>
    <row r="2879" ht="28.05" customHeight="1" spans="1:59">
      <c r="A2879" s="149"/>
      <c r="B2879" s="149"/>
      <c r="C2879" s="149"/>
      <c r="D2879" s="149" t="s">
        <v>3726</v>
      </c>
      <c r="E2879" s="340" t="s">
        <v>12880</v>
      </c>
      <c r="F2879" s="149" t="s">
        <v>3726</v>
      </c>
      <c r="G2879" s="149" t="s">
        <v>12881</v>
      </c>
      <c r="H2879" s="149" t="s">
        <v>6034</v>
      </c>
      <c r="I2879" s="149" t="s">
        <v>12698</v>
      </c>
      <c r="J2879" s="149" t="s">
        <v>12882</v>
      </c>
      <c r="K2879" s="149"/>
      <c r="L2879" s="149" t="s">
        <v>287</v>
      </c>
      <c r="M2879" s="149"/>
      <c r="N2879" s="149" t="s">
        <v>263</v>
      </c>
      <c r="O2879" s="149" t="s">
        <v>214</v>
      </c>
      <c r="P2879" s="149" t="s">
        <v>53</v>
      </c>
      <c r="Q2879" s="149"/>
      <c r="R2879" s="149" t="s">
        <v>12883</v>
      </c>
      <c r="S2879" s="149" t="s">
        <v>4332</v>
      </c>
      <c r="T2879" s="149" t="s">
        <v>414</v>
      </c>
      <c r="U2879" s="149" t="s">
        <v>267</v>
      </c>
      <c r="V2879" s="149"/>
      <c r="W2879" s="149"/>
      <c r="X2879" s="149" t="s">
        <v>336</v>
      </c>
      <c r="Y2879" s="149"/>
      <c r="Z2879" s="149"/>
      <c r="AA2879" s="149"/>
      <c r="AB2879" s="149" t="s">
        <v>269</v>
      </c>
      <c r="AC2879" s="149" t="s">
        <v>270</v>
      </c>
      <c r="AD2879" s="149" t="s">
        <v>414</v>
      </c>
      <c r="AE2879" s="149" t="s">
        <v>271</v>
      </c>
      <c r="AF2879" s="149"/>
      <c r="AG2879" s="149" t="s">
        <v>1098</v>
      </c>
      <c r="AH2879" s="149" t="s">
        <v>273</v>
      </c>
      <c r="AI2879" s="158">
        <v>21</v>
      </c>
      <c r="AJ2879" s="149"/>
      <c r="AK2879" s="159" t="s">
        <v>274</v>
      </c>
      <c r="AL2879" s="159" t="s">
        <v>274</v>
      </c>
      <c r="AM2879" s="149" t="s">
        <v>274</v>
      </c>
      <c r="AN2879" s="160">
        <v>4</v>
      </c>
      <c r="AO2879" s="149"/>
      <c r="AP2879" s="149" t="s">
        <v>274</v>
      </c>
      <c r="AQ2879" s="149" t="s">
        <v>275</v>
      </c>
      <c r="AR2879" s="158">
        <v>1</v>
      </c>
      <c r="AS2879" s="149" t="s">
        <v>275</v>
      </c>
      <c r="AT2879" s="149" t="s">
        <v>276</v>
      </c>
      <c r="AU2879" s="161">
        <v>1</v>
      </c>
      <c r="AV2879" s="159">
        <v>15575.22</v>
      </c>
      <c r="AW2879" s="159">
        <v>623.01</v>
      </c>
      <c r="AX2879" s="149" t="s">
        <v>274</v>
      </c>
      <c r="AY2879" s="159">
        <v>155.75</v>
      </c>
      <c r="AZ2879" s="159">
        <v>155.75</v>
      </c>
      <c r="BA2879" s="159">
        <v>623</v>
      </c>
      <c r="BB2879" s="159">
        <v>3270.75</v>
      </c>
      <c r="BC2879" s="162" t="s">
        <v>274</v>
      </c>
      <c r="BD2879" s="162">
        <v>0</v>
      </c>
      <c r="BE2879" s="159">
        <v>12304.47</v>
      </c>
      <c r="BF2879" s="159">
        <v>12304.47</v>
      </c>
      <c r="BG2879" s="159">
        <v>15575.22</v>
      </c>
    </row>
    <row r="2880" ht="28.05" customHeight="1" spans="1:59">
      <c r="A2880" s="149"/>
      <c r="B2880" s="149"/>
      <c r="C2880" s="149"/>
      <c r="D2880" s="149" t="s">
        <v>3726</v>
      </c>
      <c r="E2880" s="340" t="s">
        <v>12884</v>
      </c>
      <c r="F2880" s="149" t="s">
        <v>3726</v>
      </c>
      <c r="G2880" s="149" t="s">
        <v>12885</v>
      </c>
      <c r="H2880" s="149" t="s">
        <v>5495</v>
      </c>
      <c r="I2880" s="149"/>
      <c r="J2880" s="149" t="s">
        <v>12886</v>
      </c>
      <c r="K2880" s="149"/>
      <c r="L2880" s="149" t="s">
        <v>262</v>
      </c>
      <c r="M2880" s="149"/>
      <c r="N2880" s="149" t="s">
        <v>263</v>
      </c>
      <c r="O2880" s="149" t="s">
        <v>214</v>
      </c>
      <c r="P2880" s="149" t="s">
        <v>53</v>
      </c>
      <c r="Q2880" s="149"/>
      <c r="R2880" s="149" t="s">
        <v>4026</v>
      </c>
      <c r="S2880" s="149" t="s">
        <v>5746</v>
      </c>
      <c r="T2880" s="149" t="s">
        <v>12887</v>
      </c>
      <c r="U2880" s="149" t="s">
        <v>267</v>
      </c>
      <c r="V2880" s="149"/>
      <c r="W2880" s="149"/>
      <c r="X2880" s="149" t="s">
        <v>268</v>
      </c>
      <c r="Y2880" s="149"/>
      <c r="Z2880" s="149"/>
      <c r="AA2880" s="149"/>
      <c r="AB2880" s="149" t="s">
        <v>269</v>
      </c>
      <c r="AC2880" s="149" t="s">
        <v>318</v>
      </c>
      <c r="AD2880" s="149" t="s">
        <v>12887</v>
      </c>
      <c r="AE2880" s="149" t="s">
        <v>271</v>
      </c>
      <c r="AF2880" s="149"/>
      <c r="AG2880" s="149" t="s">
        <v>1098</v>
      </c>
      <c r="AH2880" s="149" t="s">
        <v>273</v>
      </c>
      <c r="AI2880" s="158">
        <v>96</v>
      </c>
      <c r="AJ2880" s="149"/>
      <c r="AK2880" s="159" t="s">
        <v>274</v>
      </c>
      <c r="AL2880" s="159" t="s">
        <v>274</v>
      </c>
      <c r="AM2880" s="149" t="s">
        <v>274</v>
      </c>
      <c r="AN2880" s="160">
        <v>4</v>
      </c>
      <c r="AO2880" s="149"/>
      <c r="AP2880" s="149" t="s">
        <v>274</v>
      </c>
      <c r="AQ2880" s="149" t="s">
        <v>275</v>
      </c>
      <c r="AR2880" s="158">
        <v>1</v>
      </c>
      <c r="AS2880" s="149" t="s">
        <v>275</v>
      </c>
      <c r="AT2880" s="149" t="s">
        <v>276</v>
      </c>
      <c r="AU2880" s="161">
        <v>1</v>
      </c>
      <c r="AV2880" s="159">
        <v>5555.56</v>
      </c>
      <c r="AW2880" s="159">
        <v>222.22</v>
      </c>
      <c r="AX2880" s="149" t="s">
        <v>274</v>
      </c>
      <c r="AY2880" s="162">
        <v>0</v>
      </c>
      <c r="AZ2880" s="162" t="s">
        <v>274</v>
      </c>
      <c r="BA2880" s="162">
        <v>0</v>
      </c>
      <c r="BB2880" s="159">
        <v>5333.34</v>
      </c>
      <c r="BC2880" s="162" t="s">
        <v>274</v>
      </c>
      <c r="BD2880" s="162">
        <v>0</v>
      </c>
      <c r="BE2880" s="159">
        <v>222.22</v>
      </c>
      <c r="BF2880" s="159">
        <v>222.22</v>
      </c>
      <c r="BG2880" s="159">
        <v>5555.56</v>
      </c>
    </row>
    <row r="2881" ht="28.05" customHeight="1" spans="1:59">
      <c r="A2881" s="149"/>
      <c r="B2881" s="149"/>
      <c r="C2881" s="149"/>
      <c r="D2881" s="149" t="s">
        <v>3726</v>
      </c>
      <c r="E2881" s="340" t="s">
        <v>12888</v>
      </c>
      <c r="F2881" s="149" t="s">
        <v>3726</v>
      </c>
      <c r="G2881" s="149" t="s">
        <v>12889</v>
      </c>
      <c r="H2881" s="149" t="s">
        <v>5637</v>
      </c>
      <c r="I2881" s="149" t="s">
        <v>12870</v>
      </c>
      <c r="J2881" s="149" t="s">
        <v>12890</v>
      </c>
      <c r="K2881" s="149"/>
      <c r="L2881" s="149" t="s">
        <v>262</v>
      </c>
      <c r="M2881" s="149"/>
      <c r="N2881" s="149" t="s">
        <v>263</v>
      </c>
      <c r="O2881" s="149" t="s">
        <v>214</v>
      </c>
      <c r="P2881" s="149" t="s">
        <v>53</v>
      </c>
      <c r="Q2881" s="149"/>
      <c r="R2881" s="149" t="s">
        <v>12872</v>
      </c>
      <c r="S2881" s="149" t="s">
        <v>6016</v>
      </c>
      <c r="T2881" s="149" t="s">
        <v>12873</v>
      </c>
      <c r="U2881" s="149" t="s">
        <v>267</v>
      </c>
      <c r="V2881" s="149"/>
      <c r="W2881" s="149"/>
      <c r="X2881" s="149" t="s">
        <v>336</v>
      </c>
      <c r="Y2881" s="149"/>
      <c r="Z2881" s="149"/>
      <c r="AA2881" s="149"/>
      <c r="AB2881" s="149" t="s">
        <v>269</v>
      </c>
      <c r="AC2881" s="149" t="s">
        <v>318</v>
      </c>
      <c r="AD2881" s="149" t="s">
        <v>12873</v>
      </c>
      <c r="AE2881" s="149" t="s">
        <v>271</v>
      </c>
      <c r="AF2881" s="149"/>
      <c r="AG2881" s="149" t="s">
        <v>1098</v>
      </c>
      <c r="AH2881" s="149" t="s">
        <v>273</v>
      </c>
      <c r="AI2881" s="158">
        <v>96</v>
      </c>
      <c r="AJ2881" s="149"/>
      <c r="AK2881" s="159" t="s">
        <v>274</v>
      </c>
      <c r="AL2881" s="159" t="s">
        <v>274</v>
      </c>
      <c r="AM2881" s="149" t="s">
        <v>274</v>
      </c>
      <c r="AN2881" s="160">
        <v>4</v>
      </c>
      <c r="AO2881" s="149"/>
      <c r="AP2881" s="149" t="s">
        <v>274</v>
      </c>
      <c r="AQ2881" s="149" t="s">
        <v>275</v>
      </c>
      <c r="AR2881" s="158">
        <v>1</v>
      </c>
      <c r="AS2881" s="149" t="s">
        <v>275</v>
      </c>
      <c r="AT2881" s="149" t="s">
        <v>276</v>
      </c>
      <c r="AU2881" s="161">
        <v>1</v>
      </c>
      <c r="AV2881" s="159">
        <v>28213.68</v>
      </c>
      <c r="AW2881" s="159">
        <v>1128.55</v>
      </c>
      <c r="AX2881" s="149" t="s">
        <v>274</v>
      </c>
      <c r="AY2881" s="162">
        <v>0</v>
      </c>
      <c r="AZ2881" s="162" t="s">
        <v>274</v>
      </c>
      <c r="BA2881" s="162">
        <v>0</v>
      </c>
      <c r="BB2881" s="159">
        <v>27085.13</v>
      </c>
      <c r="BC2881" s="162" t="s">
        <v>274</v>
      </c>
      <c r="BD2881" s="162">
        <v>0</v>
      </c>
      <c r="BE2881" s="159">
        <v>1128.55</v>
      </c>
      <c r="BF2881" s="159">
        <v>1128.55</v>
      </c>
      <c r="BG2881" s="159">
        <v>28213.68</v>
      </c>
    </row>
    <row r="2882" ht="28.05" customHeight="1" spans="1:59">
      <c r="A2882" s="149"/>
      <c r="B2882" s="149"/>
      <c r="C2882" s="149"/>
      <c r="D2882" s="149" t="s">
        <v>3726</v>
      </c>
      <c r="E2882" s="340" t="s">
        <v>12891</v>
      </c>
      <c r="F2882" s="149" t="s">
        <v>3726</v>
      </c>
      <c r="G2882" s="149" t="s">
        <v>12892</v>
      </c>
      <c r="H2882" s="149" t="s">
        <v>5273</v>
      </c>
      <c r="I2882" s="149" t="s">
        <v>12893</v>
      </c>
      <c r="J2882" s="149" t="s">
        <v>12894</v>
      </c>
      <c r="K2882" s="149"/>
      <c r="L2882" s="149" t="s">
        <v>262</v>
      </c>
      <c r="M2882" s="149"/>
      <c r="N2882" s="149" t="s">
        <v>263</v>
      </c>
      <c r="O2882" s="149" t="s">
        <v>214</v>
      </c>
      <c r="P2882" s="149" t="s">
        <v>53</v>
      </c>
      <c r="Q2882" s="149"/>
      <c r="R2882" s="149" t="s">
        <v>4495</v>
      </c>
      <c r="S2882" s="149" t="s">
        <v>5276</v>
      </c>
      <c r="T2882" s="149" t="s">
        <v>12895</v>
      </c>
      <c r="U2882" s="149" t="s">
        <v>267</v>
      </c>
      <c r="V2882" s="149"/>
      <c r="W2882" s="149"/>
      <c r="X2882" s="149" t="s">
        <v>336</v>
      </c>
      <c r="Y2882" s="149"/>
      <c r="Z2882" s="149"/>
      <c r="AA2882" s="149"/>
      <c r="AB2882" s="149" t="s">
        <v>269</v>
      </c>
      <c r="AC2882" s="149" t="s">
        <v>318</v>
      </c>
      <c r="AD2882" s="149" t="s">
        <v>12895</v>
      </c>
      <c r="AE2882" s="149" t="s">
        <v>271</v>
      </c>
      <c r="AF2882" s="149"/>
      <c r="AG2882" s="149" t="s">
        <v>1098</v>
      </c>
      <c r="AH2882" s="149" t="s">
        <v>273</v>
      </c>
      <c r="AI2882" s="158">
        <v>96</v>
      </c>
      <c r="AJ2882" s="149"/>
      <c r="AK2882" s="159" t="s">
        <v>274</v>
      </c>
      <c r="AL2882" s="159" t="s">
        <v>274</v>
      </c>
      <c r="AM2882" s="149" t="s">
        <v>274</v>
      </c>
      <c r="AN2882" s="160">
        <v>4</v>
      </c>
      <c r="AO2882" s="149"/>
      <c r="AP2882" s="149" t="s">
        <v>274</v>
      </c>
      <c r="AQ2882" s="149" t="s">
        <v>275</v>
      </c>
      <c r="AR2882" s="158">
        <v>1</v>
      </c>
      <c r="AS2882" s="149" t="s">
        <v>275</v>
      </c>
      <c r="AT2882" s="149" t="s">
        <v>276</v>
      </c>
      <c r="AU2882" s="161">
        <v>1</v>
      </c>
      <c r="AV2882" s="159">
        <v>32478.63</v>
      </c>
      <c r="AW2882" s="159">
        <v>1299.15</v>
      </c>
      <c r="AX2882" s="149" t="s">
        <v>274</v>
      </c>
      <c r="AY2882" s="162">
        <v>0</v>
      </c>
      <c r="AZ2882" s="162" t="s">
        <v>274</v>
      </c>
      <c r="BA2882" s="162">
        <v>0</v>
      </c>
      <c r="BB2882" s="159">
        <v>31179.48</v>
      </c>
      <c r="BC2882" s="162" t="s">
        <v>274</v>
      </c>
      <c r="BD2882" s="162">
        <v>0</v>
      </c>
      <c r="BE2882" s="159">
        <v>1299.15</v>
      </c>
      <c r="BF2882" s="159">
        <v>1299.15</v>
      </c>
      <c r="BG2882" s="159">
        <v>32478.63</v>
      </c>
    </row>
    <row r="2883" ht="28.05" customHeight="1" spans="1:59">
      <c r="A2883" s="149"/>
      <c r="B2883" s="149"/>
      <c r="C2883" s="149"/>
      <c r="D2883" s="149" t="s">
        <v>3726</v>
      </c>
      <c r="E2883" s="340" t="s">
        <v>12896</v>
      </c>
      <c r="F2883" s="149" t="s">
        <v>3726</v>
      </c>
      <c r="G2883" s="149" t="s">
        <v>12897</v>
      </c>
      <c r="H2883" s="149" t="s">
        <v>5637</v>
      </c>
      <c r="I2883" s="149" t="s">
        <v>12870</v>
      </c>
      <c r="J2883" s="149" t="s">
        <v>12898</v>
      </c>
      <c r="K2883" s="149"/>
      <c r="L2883" s="149" t="s">
        <v>262</v>
      </c>
      <c r="M2883" s="149"/>
      <c r="N2883" s="149" t="s">
        <v>263</v>
      </c>
      <c r="O2883" s="149" t="s">
        <v>214</v>
      </c>
      <c r="P2883" s="149" t="s">
        <v>53</v>
      </c>
      <c r="Q2883" s="149"/>
      <c r="R2883" s="149" t="s">
        <v>12872</v>
      </c>
      <c r="S2883" s="149" t="s">
        <v>6016</v>
      </c>
      <c r="T2883" s="149" t="s">
        <v>12873</v>
      </c>
      <c r="U2883" s="149" t="s">
        <v>267</v>
      </c>
      <c r="V2883" s="149"/>
      <c r="W2883" s="149"/>
      <c r="X2883" s="149" t="s">
        <v>336</v>
      </c>
      <c r="Y2883" s="149"/>
      <c r="Z2883" s="149"/>
      <c r="AA2883" s="149"/>
      <c r="AB2883" s="149" t="s">
        <v>269</v>
      </c>
      <c r="AC2883" s="149" t="s">
        <v>318</v>
      </c>
      <c r="AD2883" s="149" t="s">
        <v>12873</v>
      </c>
      <c r="AE2883" s="149" t="s">
        <v>271</v>
      </c>
      <c r="AF2883" s="149"/>
      <c r="AG2883" s="149" t="s">
        <v>1098</v>
      </c>
      <c r="AH2883" s="149" t="s">
        <v>273</v>
      </c>
      <c r="AI2883" s="158">
        <v>96</v>
      </c>
      <c r="AJ2883" s="149"/>
      <c r="AK2883" s="159" t="s">
        <v>274</v>
      </c>
      <c r="AL2883" s="159" t="s">
        <v>274</v>
      </c>
      <c r="AM2883" s="149" t="s">
        <v>274</v>
      </c>
      <c r="AN2883" s="160">
        <v>4</v>
      </c>
      <c r="AO2883" s="149"/>
      <c r="AP2883" s="149" t="s">
        <v>274</v>
      </c>
      <c r="AQ2883" s="149" t="s">
        <v>275</v>
      </c>
      <c r="AR2883" s="158">
        <v>1</v>
      </c>
      <c r="AS2883" s="149" t="s">
        <v>275</v>
      </c>
      <c r="AT2883" s="149" t="s">
        <v>276</v>
      </c>
      <c r="AU2883" s="161">
        <v>1</v>
      </c>
      <c r="AV2883" s="159">
        <v>28213.67</v>
      </c>
      <c r="AW2883" s="159">
        <v>1128.55</v>
      </c>
      <c r="AX2883" s="149" t="s">
        <v>274</v>
      </c>
      <c r="AY2883" s="162">
        <v>0</v>
      </c>
      <c r="AZ2883" s="162" t="s">
        <v>274</v>
      </c>
      <c r="BA2883" s="162">
        <v>0</v>
      </c>
      <c r="BB2883" s="159">
        <v>27085.12</v>
      </c>
      <c r="BC2883" s="162" t="s">
        <v>274</v>
      </c>
      <c r="BD2883" s="162">
        <v>0</v>
      </c>
      <c r="BE2883" s="159">
        <v>1128.55</v>
      </c>
      <c r="BF2883" s="159">
        <v>1128.55</v>
      </c>
      <c r="BG2883" s="159">
        <v>28213.67</v>
      </c>
    </row>
    <row r="2884" ht="28.05" customHeight="1" spans="1:59">
      <c r="A2884" s="149"/>
      <c r="B2884" s="149"/>
      <c r="C2884" s="149"/>
      <c r="D2884" s="149" t="s">
        <v>3726</v>
      </c>
      <c r="E2884" s="340" t="s">
        <v>12899</v>
      </c>
      <c r="F2884" s="149" t="s">
        <v>3726</v>
      </c>
      <c r="G2884" s="149" t="s">
        <v>12900</v>
      </c>
      <c r="H2884" s="149" t="s">
        <v>12901</v>
      </c>
      <c r="I2884" s="149" t="s">
        <v>12870</v>
      </c>
      <c r="J2884" s="149" t="s">
        <v>12902</v>
      </c>
      <c r="K2884" s="149"/>
      <c r="L2884" s="149" t="s">
        <v>262</v>
      </c>
      <c r="M2884" s="149"/>
      <c r="N2884" s="149" t="s">
        <v>263</v>
      </c>
      <c r="O2884" s="149" t="s">
        <v>214</v>
      </c>
      <c r="P2884" s="149" t="s">
        <v>53</v>
      </c>
      <c r="Q2884" s="149"/>
      <c r="R2884" s="149" t="s">
        <v>12872</v>
      </c>
      <c r="S2884" s="149" t="s">
        <v>6016</v>
      </c>
      <c r="T2884" s="149" t="s">
        <v>12873</v>
      </c>
      <c r="U2884" s="149" t="s">
        <v>267</v>
      </c>
      <c r="V2884" s="149"/>
      <c r="W2884" s="149"/>
      <c r="X2884" s="149" t="s">
        <v>336</v>
      </c>
      <c r="Y2884" s="149"/>
      <c r="Z2884" s="149"/>
      <c r="AA2884" s="149"/>
      <c r="AB2884" s="149" t="s">
        <v>269</v>
      </c>
      <c r="AC2884" s="149" t="s">
        <v>318</v>
      </c>
      <c r="AD2884" s="149" t="s">
        <v>12873</v>
      </c>
      <c r="AE2884" s="149" t="s">
        <v>271</v>
      </c>
      <c r="AF2884" s="149"/>
      <c r="AG2884" s="149" t="s">
        <v>1098</v>
      </c>
      <c r="AH2884" s="149" t="s">
        <v>273</v>
      </c>
      <c r="AI2884" s="158">
        <v>96</v>
      </c>
      <c r="AJ2884" s="149"/>
      <c r="AK2884" s="159" t="s">
        <v>274</v>
      </c>
      <c r="AL2884" s="159" t="s">
        <v>274</v>
      </c>
      <c r="AM2884" s="149" t="s">
        <v>274</v>
      </c>
      <c r="AN2884" s="160">
        <v>4</v>
      </c>
      <c r="AO2884" s="149"/>
      <c r="AP2884" s="149" t="s">
        <v>274</v>
      </c>
      <c r="AQ2884" s="149" t="s">
        <v>275</v>
      </c>
      <c r="AR2884" s="158">
        <v>1</v>
      </c>
      <c r="AS2884" s="149" t="s">
        <v>275</v>
      </c>
      <c r="AT2884" s="149" t="s">
        <v>276</v>
      </c>
      <c r="AU2884" s="161">
        <v>1</v>
      </c>
      <c r="AV2884" s="159">
        <v>28213.68</v>
      </c>
      <c r="AW2884" s="159">
        <v>1128.55</v>
      </c>
      <c r="AX2884" s="149" t="s">
        <v>274</v>
      </c>
      <c r="AY2884" s="162">
        <v>0</v>
      </c>
      <c r="AZ2884" s="162" t="s">
        <v>274</v>
      </c>
      <c r="BA2884" s="162">
        <v>0</v>
      </c>
      <c r="BB2884" s="159">
        <v>27085.13</v>
      </c>
      <c r="BC2884" s="162" t="s">
        <v>274</v>
      </c>
      <c r="BD2884" s="162">
        <v>0</v>
      </c>
      <c r="BE2884" s="159">
        <v>1128.55</v>
      </c>
      <c r="BF2884" s="159">
        <v>1128.55</v>
      </c>
      <c r="BG2884" s="159">
        <v>28213.68</v>
      </c>
    </row>
    <row r="2885" ht="28.05" customHeight="1" spans="1:59">
      <c r="A2885" s="149"/>
      <c r="B2885" s="149"/>
      <c r="C2885" s="149"/>
      <c r="D2885" s="149" t="s">
        <v>3726</v>
      </c>
      <c r="E2885" s="340" t="s">
        <v>12903</v>
      </c>
      <c r="F2885" s="149" t="s">
        <v>3726</v>
      </c>
      <c r="G2885" s="149" t="s">
        <v>12904</v>
      </c>
      <c r="H2885" s="149" t="s">
        <v>5637</v>
      </c>
      <c r="I2885" s="149" t="s">
        <v>12870</v>
      </c>
      <c r="J2885" s="149" t="s">
        <v>12905</v>
      </c>
      <c r="K2885" s="149"/>
      <c r="L2885" s="149" t="s">
        <v>262</v>
      </c>
      <c r="M2885" s="149"/>
      <c r="N2885" s="149" t="s">
        <v>263</v>
      </c>
      <c r="O2885" s="149" t="s">
        <v>214</v>
      </c>
      <c r="P2885" s="149" t="s">
        <v>53</v>
      </c>
      <c r="Q2885" s="149"/>
      <c r="R2885" s="149" t="s">
        <v>12872</v>
      </c>
      <c r="S2885" s="149" t="s">
        <v>6016</v>
      </c>
      <c r="T2885" s="149" t="s">
        <v>12873</v>
      </c>
      <c r="U2885" s="149" t="s">
        <v>267</v>
      </c>
      <c r="V2885" s="149"/>
      <c r="W2885" s="149"/>
      <c r="X2885" s="149" t="s">
        <v>336</v>
      </c>
      <c r="Y2885" s="149"/>
      <c r="Z2885" s="149"/>
      <c r="AA2885" s="149"/>
      <c r="AB2885" s="149" t="s">
        <v>269</v>
      </c>
      <c r="AC2885" s="149" t="s">
        <v>318</v>
      </c>
      <c r="AD2885" s="149" t="s">
        <v>12873</v>
      </c>
      <c r="AE2885" s="149" t="s">
        <v>271</v>
      </c>
      <c r="AF2885" s="149"/>
      <c r="AG2885" s="149" t="s">
        <v>1098</v>
      </c>
      <c r="AH2885" s="149" t="s">
        <v>273</v>
      </c>
      <c r="AI2885" s="158">
        <v>96</v>
      </c>
      <c r="AJ2885" s="149"/>
      <c r="AK2885" s="159" t="s">
        <v>274</v>
      </c>
      <c r="AL2885" s="159" t="s">
        <v>274</v>
      </c>
      <c r="AM2885" s="149" t="s">
        <v>274</v>
      </c>
      <c r="AN2885" s="160">
        <v>4</v>
      </c>
      <c r="AO2885" s="149"/>
      <c r="AP2885" s="149" t="s">
        <v>274</v>
      </c>
      <c r="AQ2885" s="149" t="s">
        <v>275</v>
      </c>
      <c r="AR2885" s="158">
        <v>1</v>
      </c>
      <c r="AS2885" s="149" t="s">
        <v>275</v>
      </c>
      <c r="AT2885" s="149" t="s">
        <v>276</v>
      </c>
      <c r="AU2885" s="161">
        <v>1</v>
      </c>
      <c r="AV2885" s="159">
        <v>28213.67</v>
      </c>
      <c r="AW2885" s="159">
        <v>1128.55</v>
      </c>
      <c r="AX2885" s="149" t="s">
        <v>274</v>
      </c>
      <c r="AY2885" s="162">
        <v>0</v>
      </c>
      <c r="AZ2885" s="162" t="s">
        <v>274</v>
      </c>
      <c r="BA2885" s="162">
        <v>0</v>
      </c>
      <c r="BB2885" s="159">
        <v>27085.12</v>
      </c>
      <c r="BC2885" s="162" t="s">
        <v>274</v>
      </c>
      <c r="BD2885" s="162">
        <v>0</v>
      </c>
      <c r="BE2885" s="159">
        <v>1128.55</v>
      </c>
      <c r="BF2885" s="159">
        <v>1128.55</v>
      </c>
      <c r="BG2885" s="159">
        <v>28213.67</v>
      </c>
    </row>
    <row r="2886" ht="28.05" customHeight="1" spans="1:59">
      <c r="A2886" s="149"/>
      <c r="B2886" s="149"/>
      <c r="C2886" s="149"/>
      <c r="D2886" s="149" t="s">
        <v>3726</v>
      </c>
      <c r="E2886" s="340" t="s">
        <v>12906</v>
      </c>
      <c r="F2886" s="149" t="s">
        <v>3726</v>
      </c>
      <c r="G2886" s="149" t="s">
        <v>12907</v>
      </c>
      <c r="H2886" s="149" t="s">
        <v>6384</v>
      </c>
      <c r="I2886" s="149" t="s">
        <v>6385</v>
      </c>
      <c r="J2886" s="149" t="s">
        <v>12908</v>
      </c>
      <c r="K2886" s="149"/>
      <c r="L2886" s="149" t="s">
        <v>262</v>
      </c>
      <c r="M2886" s="149"/>
      <c r="N2886" s="149" t="s">
        <v>263</v>
      </c>
      <c r="O2886" s="149" t="s">
        <v>214</v>
      </c>
      <c r="P2886" s="149" t="s">
        <v>53</v>
      </c>
      <c r="Q2886" s="149"/>
      <c r="R2886" s="149" t="s">
        <v>4599</v>
      </c>
      <c r="S2886" s="149" t="s">
        <v>6388</v>
      </c>
      <c r="T2886" s="149" t="s">
        <v>1062</v>
      </c>
      <c r="U2886" s="149" t="s">
        <v>267</v>
      </c>
      <c r="V2886" s="149"/>
      <c r="W2886" s="149"/>
      <c r="X2886" s="149" t="s">
        <v>268</v>
      </c>
      <c r="Y2886" s="149"/>
      <c r="Z2886" s="149"/>
      <c r="AA2886" s="149"/>
      <c r="AB2886" s="149" t="s">
        <v>269</v>
      </c>
      <c r="AC2886" s="149" t="s">
        <v>270</v>
      </c>
      <c r="AD2886" s="149" t="s">
        <v>1062</v>
      </c>
      <c r="AE2886" s="149" t="s">
        <v>271</v>
      </c>
      <c r="AF2886" s="149"/>
      <c r="AG2886" s="149" t="s">
        <v>1098</v>
      </c>
      <c r="AH2886" s="149" t="s">
        <v>273</v>
      </c>
      <c r="AI2886" s="158">
        <v>77</v>
      </c>
      <c r="AJ2886" s="149"/>
      <c r="AK2886" s="159" t="s">
        <v>274</v>
      </c>
      <c r="AL2886" s="159" t="s">
        <v>274</v>
      </c>
      <c r="AM2886" s="149" t="s">
        <v>274</v>
      </c>
      <c r="AN2886" s="160">
        <v>4</v>
      </c>
      <c r="AO2886" s="149"/>
      <c r="AP2886" s="149" t="s">
        <v>274</v>
      </c>
      <c r="AQ2886" s="149" t="s">
        <v>275</v>
      </c>
      <c r="AR2886" s="158">
        <v>1</v>
      </c>
      <c r="AS2886" s="149" t="s">
        <v>275</v>
      </c>
      <c r="AT2886" s="149" t="s">
        <v>276</v>
      </c>
      <c r="AU2886" s="161">
        <v>1</v>
      </c>
      <c r="AV2886" s="159">
        <v>5752.22</v>
      </c>
      <c r="AW2886" s="159">
        <v>230.09</v>
      </c>
      <c r="AX2886" s="149" t="s">
        <v>274</v>
      </c>
      <c r="AY2886" s="159">
        <v>60.03</v>
      </c>
      <c r="AZ2886" s="159">
        <v>60.03</v>
      </c>
      <c r="BA2886" s="159">
        <v>240.12</v>
      </c>
      <c r="BB2886" s="159">
        <v>4381.56</v>
      </c>
      <c r="BC2886" s="162" t="s">
        <v>274</v>
      </c>
      <c r="BD2886" s="162">
        <v>0</v>
      </c>
      <c r="BE2886" s="159">
        <v>1370.66</v>
      </c>
      <c r="BF2886" s="159">
        <v>1370.66</v>
      </c>
      <c r="BG2886" s="159">
        <v>5752.22</v>
      </c>
    </row>
    <row r="2887" ht="28.05" customHeight="1" spans="1:59">
      <c r="A2887" s="149"/>
      <c r="B2887" s="149"/>
      <c r="C2887" s="149"/>
      <c r="D2887" s="149" t="s">
        <v>3726</v>
      </c>
      <c r="E2887" s="340" t="s">
        <v>12909</v>
      </c>
      <c r="F2887" s="149" t="s">
        <v>3726</v>
      </c>
      <c r="G2887" s="149" t="s">
        <v>12910</v>
      </c>
      <c r="H2887" s="149" t="s">
        <v>6034</v>
      </c>
      <c r="I2887" s="149" t="s">
        <v>12698</v>
      </c>
      <c r="J2887" s="149" t="s">
        <v>12911</v>
      </c>
      <c r="K2887" s="149"/>
      <c r="L2887" s="149" t="s">
        <v>287</v>
      </c>
      <c r="M2887" s="149"/>
      <c r="N2887" s="149" t="s">
        <v>263</v>
      </c>
      <c r="O2887" s="149" t="s">
        <v>214</v>
      </c>
      <c r="P2887" s="149" t="s">
        <v>53</v>
      </c>
      <c r="Q2887" s="149"/>
      <c r="R2887" s="149" t="s">
        <v>12912</v>
      </c>
      <c r="S2887" s="149" t="s">
        <v>4332</v>
      </c>
      <c r="T2887" s="149" t="s">
        <v>414</v>
      </c>
      <c r="U2887" s="149" t="s">
        <v>267</v>
      </c>
      <c r="V2887" s="149"/>
      <c r="W2887" s="149"/>
      <c r="X2887" s="149" t="s">
        <v>336</v>
      </c>
      <c r="Y2887" s="149"/>
      <c r="Z2887" s="149"/>
      <c r="AA2887" s="149"/>
      <c r="AB2887" s="149" t="s">
        <v>269</v>
      </c>
      <c r="AC2887" s="149" t="s">
        <v>270</v>
      </c>
      <c r="AD2887" s="149" t="s">
        <v>414</v>
      </c>
      <c r="AE2887" s="149" t="s">
        <v>271</v>
      </c>
      <c r="AF2887" s="149"/>
      <c r="AG2887" s="149" t="s">
        <v>1098</v>
      </c>
      <c r="AH2887" s="149" t="s">
        <v>273</v>
      </c>
      <c r="AI2887" s="158">
        <v>21</v>
      </c>
      <c r="AJ2887" s="149"/>
      <c r="AK2887" s="159" t="s">
        <v>274</v>
      </c>
      <c r="AL2887" s="159" t="s">
        <v>274</v>
      </c>
      <c r="AM2887" s="149" t="s">
        <v>274</v>
      </c>
      <c r="AN2887" s="160">
        <v>4</v>
      </c>
      <c r="AO2887" s="149"/>
      <c r="AP2887" s="149" t="s">
        <v>274</v>
      </c>
      <c r="AQ2887" s="149" t="s">
        <v>275</v>
      </c>
      <c r="AR2887" s="158">
        <v>1</v>
      </c>
      <c r="AS2887" s="149" t="s">
        <v>275</v>
      </c>
      <c r="AT2887" s="149" t="s">
        <v>276</v>
      </c>
      <c r="AU2887" s="161">
        <v>1</v>
      </c>
      <c r="AV2887" s="159">
        <v>15575.22</v>
      </c>
      <c r="AW2887" s="159">
        <v>623.01</v>
      </c>
      <c r="AX2887" s="149" t="s">
        <v>274</v>
      </c>
      <c r="AY2887" s="159">
        <v>155.75</v>
      </c>
      <c r="AZ2887" s="159">
        <v>155.75</v>
      </c>
      <c r="BA2887" s="159">
        <v>623</v>
      </c>
      <c r="BB2887" s="159">
        <v>3270.75</v>
      </c>
      <c r="BC2887" s="162" t="s">
        <v>274</v>
      </c>
      <c r="BD2887" s="162">
        <v>0</v>
      </c>
      <c r="BE2887" s="159">
        <v>12304.47</v>
      </c>
      <c r="BF2887" s="159">
        <v>12304.47</v>
      </c>
      <c r="BG2887" s="159">
        <v>15575.22</v>
      </c>
    </row>
    <row r="2888" ht="28.05" customHeight="1" spans="1:59">
      <c r="A2888" s="149"/>
      <c r="B2888" s="149"/>
      <c r="C2888" s="149"/>
      <c r="D2888" s="149" t="s">
        <v>3726</v>
      </c>
      <c r="E2888" s="340" t="s">
        <v>12913</v>
      </c>
      <c r="F2888" s="149" t="s">
        <v>3726</v>
      </c>
      <c r="G2888" s="149" t="s">
        <v>12914</v>
      </c>
      <c r="H2888" s="149" t="s">
        <v>5637</v>
      </c>
      <c r="I2888" s="149" t="s">
        <v>12870</v>
      </c>
      <c r="J2888" s="149" t="s">
        <v>12915</v>
      </c>
      <c r="K2888" s="149"/>
      <c r="L2888" s="149" t="s">
        <v>262</v>
      </c>
      <c r="M2888" s="149"/>
      <c r="N2888" s="149" t="s">
        <v>263</v>
      </c>
      <c r="O2888" s="149" t="s">
        <v>214</v>
      </c>
      <c r="P2888" s="149" t="s">
        <v>53</v>
      </c>
      <c r="Q2888" s="149"/>
      <c r="R2888" s="149" t="s">
        <v>12872</v>
      </c>
      <c r="S2888" s="149" t="s">
        <v>6016</v>
      </c>
      <c r="T2888" s="149" t="s">
        <v>12873</v>
      </c>
      <c r="U2888" s="149" t="s">
        <v>267</v>
      </c>
      <c r="V2888" s="149"/>
      <c r="W2888" s="149"/>
      <c r="X2888" s="149" t="s">
        <v>336</v>
      </c>
      <c r="Y2888" s="149"/>
      <c r="Z2888" s="149"/>
      <c r="AA2888" s="149"/>
      <c r="AB2888" s="149" t="s">
        <v>269</v>
      </c>
      <c r="AC2888" s="149" t="s">
        <v>318</v>
      </c>
      <c r="AD2888" s="149" t="s">
        <v>12873</v>
      </c>
      <c r="AE2888" s="149" t="s">
        <v>271</v>
      </c>
      <c r="AF2888" s="149"/>
      <c r="AG2888" s="149" t="s">
        <v>1098</v>
      </c>
      <c r="AH2888" s="149" t="s">
        <v>273</v>
      </c>
      <c r="AI2888" s="158">
        <v>96</v>
      </c>
      <c r="AJ2888" s="149"/>
      <c r="AK2888" s="159" t="s">
        <v>274</v>
      </c>
      <c r="AL2888" s="159" t="s">
        <v>274</v>
      </c>
      <c r="AM2888" s="149" t="s">
        <v>274</v>
      </c>
      <c r="AN2888" s="160">
        <v>4</v>
      </c>
      <c r="AO2888" s="149"/>
      <c r="AP2888" s="149" t="s">
        <v>274</v>
      </c>
      <c r="AQ2888" s="149" t="s">
        <v>275</v>
      </c>
      <c r="AR2888" s="158">
        <v>1</v>
      </c>
      <c r="AS2888" s="149" t="s">
        <v>275</v>
      </c>
      <c r="AT2888" s="149" t="s">
        <v>276</v>
      </c>
      <c r="AU2888" s="161">
        <v>1</v>
      </c>
      <c r="AV2888" s="159">
        <v>28213.67</v>
      </c>
      <c r="AW2888" s="159">
        <v>1128.55</v>
      </c>
      <c r="AX2888" s="149" t="s">
        <v>274</v>
      </c>
      <c r="AY2888" s="162">
        <v>0</v>
      </c>
      <c r="AZ2888" s="162" t="s">
        <v>274</v>
      </c>
      <c r="BA2888" s="162">
        <v>0</v>
      </c>
      <c r="BB2888" s="159">
        <v>27085.12</v>
      </c>
      <c r="BC2888" s="162" t="s">
        <v>274</v>
      </c>
      <c r="BD2888" s="162">
        <v>0</v>
      </c>
      <c r="BE2888" s="159">
        <v>1128.55</v>
      </c>
      <c r="BF2888" s="159">
        <v>1128.55</v>
      </c>
      <c r="BG2888" s="159">
        <v>28213.67</v>
      </c>
    </row>
    <row r="2889" ht="28.05" customHeight="1" spans="1:59">
      <c r="A2889" s="149"/>
      <c r="B2889" s="149"/>
      <c r="C2889" s="149"/>
      <c r="D2889" s="149" t="s">
        <v>3726</v>
      </c>
      <c r="E2889" s="340" t="s">
        <v>12916</v>
      </c>
      <c r="F2889" s="149" t="s">
        <v>3726</v>
      </c>
      <c r="G2889" s="149" t="s">
        <v>12917</v>
      </c>
      <c r="H2889" s="149" t="s">
        <v>5637</v>
      </c>
      <c r="I2889" s="149" t="s">
        <v>12918</v>
      </c>
      <c r="J2889" s="149" t="s">
        <v>12919</v>
      </c>
      <c r="K2889" s="149"/>
      <c r="L2889" s="149" t="s">
        <v>262</v>
      </c>
      <c r="M2889" s="149"/>
      <c r="N2889" s="149" t="s">
        <v>263</v>
      </c>
      <c r="O2889" s="149" t="s">
        <v>214</v>
      </c>
      <c r="P2889" s="149" t="s">
        <v>53</v>
      </c>
      <c r="Q2889" s="149"/>
      <c r="R2889" s="149" t="s">
        <v>12872</v>
      </c>
      <c r="S2889" s="149" t="s">
        <v>6016</v>
      </c>
      <c r="T2889" s="149" t="s">
        <v>12873</v>
      </c>
      <c r="U2889" s="149" t="s">
        <v>267</v>
      </c>
      <c r="V2889" s="149"/>
      <c r="W2889" s="149"/>
      <c r="X2889" s="149" t="s">
        <v>336</v>
      </c>
      <c r="Y2889" s="149"/>
      <c r="Z2889" s="149"/>
      <c r="AA2889" s="149"/>
      <c r="AB2889" s="149" t="s">
        <v>269</v>
      </c>
      <c r="AC2889" s="149" t="s">
        <v>318</v>
      </c>
      <c r="AD2889" s="149" t="s">
        <v>12873</v>
      </c>
      <c r="AE2889" s="149" t="s">
        <v>271</v>
      </c>
      <c r="AF2889" s="149"/>
      <c r="AG2889" s="149" t="s">
        <v>1098</v>
      </c>
      <c r="AH2889" s="149" t="s">
        <v>273</v>
      </c>
      <c r="AI2889" s="158">
        <v>96</v>
      </c>
      <c r="AJ2889" s="149"/>
      <c r="AK2889" s="159" t="s">
        <v>274</v>
      </c>
      <c r="AL2889" s="159" t="s">
        <v>274</v>
      </c>
      <c r="AM2889" s="149" t="s">
        <v>274</v>
      </c>
      <c r="AN2889" s="160">
        <v>4</v>
      </c>
      <c r="AO2889" s="149"/>
      <c r="AP2889" s="149" t="s">
        <v>274</v>
      </c>
      <c r="AQ2889" s="149" t="s">
        <v>275</v>
      </c>
      <c r="AR2889" s="158">
        <v>1</v>
      </c>
      <c r="AS2889" s="149" t="s">
        <v>275</v>
      </c>
      <c r="AT2889" s="149" t="s">
        <v>276</v>
      </c>
      <c r="AU2889" s="161">
        <v>1</v>
      </c>
      <c r="AV2889" s="159">
        <v>22222.22</v>
      </c>
      <c r="AW2889" s="159">
        <v>888.89</v>
      </c>
      <c r="AX2889" s="149" t="s">
        <v>274</v>
      </c>
      <c r="AY2889" s="162">
        <v>0</v>
      </c>
      <c r="AZ2889" s="162" t="s">
        <v>274</v>
      </c>
      <c r="BA2889" s="162">
        <v>0</v>
      </c>
      <c r="BB2889" s="159">
        <v>21333.33</v>
      </c>
      <c r="BC2889" s="162" t="s">
        <v>274</v>
      </c>
      <c r="BD2889" s="162">
        <v>0</v>
      </c>
      <c r="BE2889" s="159">
        <v>888.89</v>
      </c>
      <c r="BF2889" s="159">
        <v>888.89</v>
      </c>
      <c r="BG2889" s="159">
        <v>22222.22</v>
      </c>
    </row>
    <row r="2890" ht="28.05" customHeight="1" spans="1:59">
      <c r="A2890" s="149"/>
      <c r="B2890" s="149"/>
      <c r="C2890" s="149"/>
      <c r="D2890" s="149" t="s">
        <v>3726</v>
      </c>
      <c r="E2890" s="340" t="s">
        <v>12920</v>
      </c>
      <c r="F2890" s="149" t="s">
        <v>3726</v>
      </c>
      <c r="G2890" s="149" t="s">
        <v>12921</v>
      </c>
      <c r="H2890" s="149" t="s">
        <v>5637</v>
      </c>
      <c r="I2890" s="149" t="s">
        <v>12918</v>
      </c>
      <c r="J2890" s="149" t="s">
        <v>12922</v>
      </c>
      <c r="K2890" s="149"/>
      <c r="L2890" s="149" t="s">
        <v>262</v>
      </c>
      <c r="M2890" s="149"/>
      <c r="N2890" s="149" t="s">
        <v>263</v>
      </c>
      <c r="O2890" s="149" t="s">
        <v>214</v>
      </c>
      <c r="P2890" s="149" t="s">
        <v>53</v>
      </c>
      <c r="Q2890" s="149"/>
      <c r="R2890" s="149" t="s">
        <v>12872</v>
      </c>
      <c r="S2890" s="149" t="s">
        <v>6016</v>
      </c>
      <c r="T2890" s="149" t="s">
        <v>12873</v>
      </c>
      <c r="U2890" s="149" t="s">
        <v>267</v>
      </c>
      <c r="V2890" s="149"/>
      <c r="W2890" s="149"/>
      <c r="X2890" s="149" t="s">
        <v>336</v>
      </c>
      <c r="Y2890" s="149"/>
      <c r="Z2890" s="149"/>
      <c r="AA2890" s="149"/>
      <c r="AB2890" s="149" t="s">
        <v>269</v>
      </c>
      <c r="AC2890" s="149" t="s">
        <v>318</v>
      </c>
      <c r="AD2890" s="149" t="s">
        <v>12873</v>
      </c>
      <c r="AE2890" s="149" t="s">
        <v>271</v>
      </c>
      <c r="AF2890" s="149"/>
      <c r="AG2890" s="149" t="s">
        <v>1098</v>
      </c>
      <c r="AH2890" s="149" t="s">
        <v>273</v>
      </c>
      <c r="AI2890" s="158">
        <v>96</v>
      </c>
      <c r="AJ2890" s="149"/>
      <c r="AK2890" s="159" t="s">
        <v>274</v>
      </c>
      <c r="AL2890" s="159" t="s">
        <v>274</v>
      </c>
      <c r="AM2890" s="149" t="s">
        <v>274</v>
      </c>
      <c r="AN2890" s="160">
        <v>4</v>
      </c>
      <c r="AO2890" s="149"/>
      <c r="AP2890" s="149" t="s">
        <v>274</v>
      </c>
      <c r="AQ2890" s="149" t="s">
        <v>275</v>
      </c>
      <c r="AR2890" s="158">
        <v>1</v>
      </c>
      <c r="AS2890" s="149" t="s">
        <v>275</v>
      </c>
      <c r="AT2890" s="149" t="s">
        <v>276</v>
      </c>
      <c r="AU2890" s="161">
        <v>1</v>
      </c>
      <c r="AV2890" s="159">
        <v>22222.22</v>
      </c>
      <c r="AW2890" s="159">
        <v>888.89</v>
      </c>
      <c r="AX2890" s="149" t="s">
        <v>274</v>
      </c>
      <c r="AY2890" s="162">
        <v>0</v>
      </c>
      <c r="AZ2890" s="162" t="s">
        <v>274</v>
      </c>
      <c r="BA2890" s="162">
        <v>0</v>
      </c>
      <c r="BB2890" s="159">
        <v>21333.33</v>
      </c>
      <c r="BC2890" s="162" t="s">
        <v>274</v>
      </c>
      <c r="BD2890" s="162">
        <v>0</v>
      </c>
      <c r="BE2890" s="159">
        <v>888.89</v>
      </c>
      <c r="BF2890" s="159">
        <v>888.89</v>
      </c>
      <c r="BG2890" s="159">
        <v>22222.22</v>
      </c>
    </row>
    <row r="2891" ht="28.05" customHeight="1" spans="1:59">
      <c r="A2891" s="149"/>
      <c r="B2891" s="149"/>
      <c r="C2891" s="149"/>
      <c r="D2891" s="149" t="s">
        <v>3726</v>
      </c>
      <c r="E2891" s="340" t="s">
        <v>12923</v>
      </c>
      <c r="F2891" s="149" t="s">
        <v>3726</v>
      </c>
      <c r="G2891" s="149" t="s">
        <v>12924</v>
      </c>
      <c r="H2891" s="149" t="s">
        <v>12834</v>
      </c>
      <c r="I2891" s="149" t="s">
        <v>12835</v>
      </c>
      <c r="J2891" s="149" t="s">
        <v>12925</v>
      </c>
      <c r="K2891" s="149"/>
      <c r="L2891" s="149" t="s">
        <v>287</v>
      </c>
      <c r="M2891" s="149"/>
      <c r="N2891" s="149" t="s">
        <v>263</v>
      </c>
      <c r="O2891" s="149" t="s">
        <v>214</v>
      </c>
      <c r="P2891" s="149" t="s">
        <v>53</v>
      </c>
      <c r="Q2891" s="149"/>
      <c r="R2891" s="149" t="s">
        <v>3952</v>
      </c>
      <c r="S2891" s="149" t="s">
        <v>4131</v>
      </c>
      <c r="T2891" s="149" t="s">
        <v>3699</v>
      </c>
      <c r="U2891" s="149" t="s">
        <v>267</v>
      </c>
      <c r="V2891" s="149"/>
      <c r="W2891" s="149"/>
      <c r="X2891" s="149" t="s">
        <v>336</v>
      </c>
      <c r="Y2891" s="149"/>
      <c r="Z2891" s="149"/>
      <c r="AA2891" s="149"/>
      <c r="AB2891" s="149" t="s">
        <v>269</v>
      </c>
      <c r="AC2891" s="149" t="s">
        <v>270</v>
      </c>
      <c r="AD2891" s="149" t="s">
        <v>3699</v>
      </c>
      <c r="AE2891" s="149" t="s">
        <v>271</v>
      </c>
      <c r="AF2891" s="149"/>
      <c r="AG2891" s="149" t="s">
        <v>1098</v>
      </c>
      <c r="AH2891" s="149" t="s">
        <v>273</v>
      </c>
      <c r="AI2891" s="158">
        <v>67</v>
      </c>
      <c r="AJ2891" s="149"/>
      <c r="AK2891" s="159" t="s">
        <v>274</v>
      </c>
      <c r="AL2891" s="159" t="s">
        <v>274</v>
      </c>
      <c r="AM2891" s="149" t="s">
        <v>274</v>
      </c>
      <c r="AN2891" s="160">
        <v>4</v>
      </c>
      <c r="AO2891" s="149"/>
      <c r="AP2891" s="149" t="s">
        <v>274</v>
      </c>
      <c r="AQ2891" s="149" t="s">
        <v>275</v>
      </c>
      <c r="AR2891" s="158">
        <v>1</v>
      </c>
      <c r="AS2891" s="149" t="s">
        <v>275</v>
      </c>
      <c r="AT2891" s="149" t="s">
        <v>276</v>
      </c>
      <c r="AU2891" s="161">
        <v>1</v>
      </c>
      <c r="AV2891" s="159">
        <v>5752.22</v>
      </c>
      <c r="AW2891" s="159">
        <v>230.09</v>
      </c>
      <c r="AX2891" s="149" t="s">
        <v>274</v>
      </c>
      <c r="AY2891" s="159">
        <v>59.27</v>
      </c>
      <c r="AZ2891" s="159">
        <v>59.27</v>
      </c>
      <c r="BA2891" s="159">
        <v>237.08</v>
      </c>
      <c r="BB2891" s="159">
        <v>3803.32</v>
      </c>
      <c r="BC2891" s="162" t="s">
        <v>274</v>
      </c>
      <c r="BD2891" s="162">
        <v>0</v>
      </c>
      <c r="BE2891" s="159">
        <v>1948.9</v>
      </c>
      <c r="BF2891" s="159">
        <v>1948.9</v>
      </c>
      <c r="BG2891" s="159">
        <v>5752.22</v>
      </c>
    </row>
    <row r="2892" ht="28.05" customHeight="1" spans="1:59">
      <c r="A2892" s="149"/>
      <c r="B2892" s="149"/>
      <c r="C2892" s="149"/>
      <c r="D2892" s="149" t="s">
        <v>3726</v>
      </c>
      <c r="E2892" s="340" t="s">
        <v>12926</v>
      </c>
      <c r="F2892" s="149" t="s">
        <v>3726</v>
      </c>
      <c r="G2892" s="149" t="s">
        <v>12927</v>
      </c>
      <c r="H2892" s="149" t="s">
        <v>4706</v>
      </c>
      <c r="I2892" s="149" t="s">
        <v>12918</v>
      </c>
      <c r="J2892" s="149" t="s">
        <v>12928</v>
      </c>
      <c r="K2892" s="149"/>
      <c r="L2892" s="149" t="s">
        <v>262</v>
      </c>
      <c r="M2892" s="149"/>
      <c r="N2892" s="149" t="s">
        <v>263</v>
      </c>
      <c r="O2892" s="149" t="s">
        <v>214</v>
      </c>
      <c r="P2892" s="149" t="s">
        <v>53</v>
      </c>
      <c r="Q2892" s="149"/>
      <c r="R2892" s="149" t="s">
        <v>12872</v>
      </c>
      <c r="S2892" s="149" t="s">
        <v>6016</v>
      </c>
      <c r="T2892" s="149" t="s">
        <v>12873</v>
      </c>
      <c r="U2892" s="149" t="s">
        <v>267</v>
      </c>
      <c r="V2892" s="149"/>
      <c r="W2892" s="149"/>
      <c r="X2892" s="149" t="s">
        <v>336</v>
      </c>
      <c r="Y2892" s="149"/>
      <c r="Z2892" s="149"/>
      <c r="AA2892" s="149"/>
      <c r="AB2892" s="149" t="s">
        <v>269</v>
      </c>
      <c r="AC2892" s="149" t="s">
        <v>318</v>
      </c>
      <c r="AD2892" s="149" t="s">
        <v>12873</v>
      </c>
      <c r="AE2892" s="149" t="s">
        <v>271</v>
      </c>
      <c r="AF2892" s="149"/>
      <c r="AG2892" s="149" t="s">
        <v>1098</v>
      </c>
      <c r="AH2892" s="149" t="s">
        <v>273</v>
      </c>
      <c r="AI2892" s="158">
        <v>96</v>
      </c>
      <c r="AJ2892" s="149"/>
      <c r="AK2892" s="159" t="s">
        <v>274</v>
      </c>
      <c r="AL2892" s="159" t="s">
        <v>274</v>
      </c>
      <c r="AM2892" s="149" t="s">
        <v>274</v>
      </c>
      <c r="AN2892" s="160">
        <v>4</v>
      </c>
      <c r="AO2892" s="149"/>
      <c r="AP2892" s="149" t="s">
        <v>274</v>
      </c>
      <c r="AQ2892" s="149" t="s">
        <v>275</v>
      </c>
      <c r="AR2892" s="158">
        <v>1</v>
      </c>
      <c r="AS2892" s="149" t="s">
        <v>275</v>
      </c>
      <c r="AT2892" s="149" t="s">
        <v>276</v>
      </c>
      <c r="AU2892" s="161">
        <v>1</v>
      </c>
      <c r="AV2892" s="159">
        <v>22222.23</v>
      </c>
      <c r="AW2892" s="159">
        <v>888.89</v>
      </c>
      <c r="AX2892" s="149" t="s">
        <v>274</v>
      </c>
      <c r="AY2892" s="162">
        <v>0</v>
      </c>
      <c r="AZ2892" s="162" t="s">
        <v>274</v>
      </c>
      <c r="BA2892" s="162">
        <v>0</v>
      </c>
      <c r="BB2892" s="159">
        <v>21333.34</v>
      </c>
      <c r="BC2892" s="162" t="s">
        <v>274</v>
      </c>
      <c r="BD2892" s="162">
        <v>0</v>
      </c>
      <c r="BE2892" s="159">
        <v>888.89</v>
      </c>
      <c r="BF2892" s="159">
        <v>888.89</v>
      </c>
      <c r="BG2892" s="159">
        <v>22222.23</v>
      </c>
    </row>
    <row r="2893" ht="28.05" customHeight="1" spans="1:59">
      <c r="A2893" s="149"/>
      <c r="B2893" s="149"/>
      <c r="C2893" s="149"/>
      <c r="D2893" s="149" t="s">
        <v>3726</v>
      </c>
      <c r="E2893" s="340" t="s">
        <v>12929</v>
      </c>
      <c r="F2893" s="149" t="s">
        <v>3726</v>
      </c>
      <c r="G2893" s="149" t="s">
        <v>12930</v>
      </c>
      <c r="H2893" s="149" t="s">
        <v>5637</v>
      </c>
      <c r="I2893" s="149" t="s">
        <v>12931</v>
      </c>
      <c r="J2893" s="149" t="s">
        <v>12932</v>
      </c>
      <c r="K2893" s="149"/>
      <c r="L2893" s="149" t="s">
        <v>262</v>
      </c>
      <c r="M2893" s="149"/>
      <c r="N2893" s="149" t="s">
        <v>263</v>
      </c>
      <c r="O2893" s="149" t="s">
        <v>214</v>
      </c>
      <c r="P2893" s="149" t="s">
        <v>53</v>
      </c>
      <c r="Q2893" s="149"/>
      <c r="R2893" s="149" t="s">
        <v>12872</v>
      </c>
      <c r="S2893" s="149" t="s">
        <v>6016</v>
      </c>
      <c r="T2893" s="149" t="s">
        <v>12873</v>
      </c>
      <c r="U2893" s="149" t="s">
        <v>267</v>
      </c>
      <c r="V2893" s="149"/>
      <c r="W2893" s="149"/>
      <c r="X2893" s="149" t="s">
        <v>336</v>
      </c>
      <c r="Y2893" s="149"/>
      <c r="Z2893" s="149"/>
      <c r="AA2893" s="149"/>
      <c r="AB2893" s="149" t="s">
        <v>269</v>
      </c>
      <c r="AC2893" s="149" t="s">
        <v>318</v>
      </c>
      <c r="AD2893" s="149" t="s">
        <v>12873</v>
      </c>
      <c r="AE2893" s="149" t="s">
        <v>271</v>
      </c>
      <c r="AF2893" s="149"/>
      <c r="AG2893" s="149" t="s">
        <v>1098</v>
      </c>
      <c r="AH2893" s="149" t="s">
        <v>273</v>
      </c>
      <c r="AI2893" s="158">
        <v>96</v>
      </c>
      <c r="AJ2893" s="149"/>
      <c r="AK2893" s="159" t="s">
        <v>274</v>
      </c>
      <c r="AL2893" s="159" t="s">
        <v>274</v>
      </c>
      <c r="AM2893" s="149" t="s">
        <v>274</v>
      </c>
      <c r="AN2893" s="160">
        <v>4</v>
      </c>
      <c r="AO2893" s="149"/>
      <c r="AP2893" s="149" t="s">
        <v>274</v>
      </c>
      <c r="AQ2893" s="149" t="s">
        <v>275</v>
      </c>
      <c r="AR2893" s="158">
        <v>1</v>
      </c>
      <c r="AS2893" s="149" t="s">
        <v>275</v>
      </c>
      <c r="AT2893" s="149" t="s">
        <v>276</v>
      </c>
      <c r="AU2893" s="161">
        <v>1</v>
      </c>
      <c r="AV2893" s="159">
        <v>41068.38</v>
      </c>
      <c r="AW2893" s="159">
        <v>1642.74</v>
      </c>
      <c r="AX2893" s="149" t="s">
        <v>274</v>
      </c>
      <c r="AY2893" s="162">
        <v>0</v>
      </c>
      <c r="AZ2893" s="162" t="s">
        <v>274</v>
      </c>
      <c r="BA2893" s="162">
        <v>0</v>
      </c>
      <c r="BB2893" s="159">
        <v>39425.64</v>
      </c>
      <c r="BC2893" s="162" t="s">
        <v>274</v>
      </c>
      <c r="BD2893" s="162">
        <v>0</v>
      </c>
      <c r="BE2893" s="159">
        <v>1642.74</v>
      </c>
      <c r="BF2893" s="159">
        <v>1642.74</v>
      </c>
      <c r="BG2893" s="159">
        <v>41068.38</v>
      </c>
    </row>
    <row r="2894" ht="28.05" customHeight="1" spans="1:59">
      <c r="A2894" s="149"/>
      <c r="B2894" s="149"/>
      <c r="C2894" s="149"/>
      <c r="D2894" s="149" t="s">
        <v>3726</v>
      </c>
      <c r="E2894" s="340" t="s">
        <v>12933</v>
      </c>
      <c r="F2894" s="149" t="s">
        <v>3726</v>
      </c>
      <c r="G2894" s="149" t="s">
        <v>12934</v>
      </c>
      <c r="H2894" s="149" t="s">
        <v>6034</v>
      </c>
      <c r="I2894" s="149" t="s">
        <v>12698</v>
      </c>
      <c r="J2894" s="149" t="s">
        <v>12935</v>
      </c>
      <c r="K2894" s="149"/>
      <c r="L2894" s="149" t="s">
        <v>287</v>
      </c>
      <c r="M2894" s="149"/>
      <c r="N2894" s="149" t="s">
        <v>263</v>
      </c>
      <c r="O2894" s="149" t="s">
        <v>214</v>
      </c>
      <c r="P2894" s="149" t="s">
        <v>53</v>
      </c>
      <c r="Q2894" s="149"/>
      <c r="R2894" s="149" t="s">
        <v>12936</v>
      </c>
      <c r="S2894" s="149" t="s">
        <v>4332</v>
      </c>
      <c r="T2894" s="149" t="s">
        <v>414</v>
      </c>
      <c r="U2894" s="149" t="s">
        <v>267</v>
      </c>
      <c r="V2894" s="149"/>
      <c r="W2894" s="149"/>
      <c r="X2894" s="149" t="s">
        <v>336</v>
      </c>
      <c r="Y2894" s="149"/>
      <c r="Z2894" s="149"/>
      <c r="AA2894" s="149"/>
      <c r="AB2894" s="149" t="s">
        <v>269</v>
      </c>
      <c r="AC2894" s="149" t="s">
        <v>270</v>
      </c>
      <c r="AD2894" s="149" t="s">
        <v>414</v>
      </c>
      <c r="AE2894" s="149" t="s">
        <v>271</v>
      </c>
      <c r="AF2894" s="149"/>
      <c r="AG2894" s="149" t="s">
        <v>1098</v>
      </c>
      <c r="AH2894" s="149" t="s">
        <v>273</v>
      </c>
      <c r="AI2894" s="158">
        <v>21</v>
      </c>
      <c r="AJ2894" s="149"/>
      <c r="AK2894" s="159" t="s">
        <v>274</v>
      </c>
      <c r="AL2894" s="159" t="s">
        <v>274</v>
      </c>
      <c r="AM2894" s="149" t="s">
        <v>274</v>
      </c>
      <c r="AN2894" s="160">
        <v>4</v>
      </c>
      <c r="AO2894" s="149"/>
      <c r="AP2894" s="149" t="s">
        <v>274</v>
      </c>
      <c r="AQ2894" s="149" t="s">
        <v>275</v>
      </c>
      <c r="AR2894" s="158">
        <v>1</v>
      </c>
      <c r="AS2894" s="149" t="s">
        <v>275</v>
      </c>
      <c r="AT2894" s="149" t="s">
        <v>276</v>
      </c>
      <c r="AU2894" s="161">
        <v>1</v>
      </c>
      <c r="AV2894" s="159">
        <v>15575.22</v>
      </c>
      <c r="AW2894" s="159">
        <v>623.01</v>
      </c>
      <c r="AX2894" s="149" t="s">
        <v>274</v>
      </c>
      <c r="AY2894" s="159">
        <v>155.75</v>
      </c>
      <c r="AZ2894" s="159">
        <v>155.75</v>
      </c>
      <c r="BA2894" s="159">
        <v>623</v>
      </c>
      <c r="BB2894" s="159">
        <v>3270.75</v>
      </c>
      <c r="BC2894" s="162" t="s">
        <v>274</v>
      </c>
      <c r="BD2894" s="162">
        <v>0</v>
      </c>
      <c r="BE2894" s="159">
        <v>12304.47</v>
      </c>
      <c r="BF2894" s="159">
        <v>12304.47</v>
      </c>
      <c r="BG2894" s="159">
        <v>15575.22</v>
      </c>
    </row>
    <row r="2895" ht="28.05" customHeight="1" spans="1:59">
      <c r="A2895" s="149"/>
      <c r="B2895" s="149"/>
      <c r="C2895" s="149"/>
      <c r="D2895" s="149" t="s">
        <v>3726</v>
      </c>
      <c r="E2895" s="340" t="s">
        <v>12937</v>
      </c>
      <c r="F2895" s="149" t="s">
        <v>3726</v>
      </c>
      <c r="G2895" s="149" t="s">
        <v>12938</v>
      </c>
      <c r="H2895" s="149" t="s">
        <v>12939</v>
      </c>
      <c r="I2895" s="149" t="s">
        <v>12940</v>
      </c>
      <c r="J2895" s="149" t="s">
        <v>12941</v>
      </c>
      <c r="K2895" s="149"/>
      <c r="L2895" s="149" t="s">
        <v>262</v>
      </c>
      <c r="M2895" s="149"/>
      <c r="N2895" s="149" t="s">
        <v>263</v>
      </c>
      <c r="O2895" s="149" t="s">
        <v>214</v>
      </c>
      <c r="P2895" s="149" t="s">
        <v>53</v>
      </c>
      <c r="Q2895" s="149"/>
      <c r="R2895" s="149" t="s">
        <v>12942</v>
      </c>
      <c r="S2895" s="149" t="s">
        <v>289</v>
      </c>
      <c r="T2895" s="149" t="s">
        <v>12943</v>
      </c>
      <c r="U2895" s="149" t="s">
        <v>267</v>
      </c>
      <c r="V2895" s="149"/>
      <c r="W2895" s="149"/>
      <c r="X2895" s="149" t="s">
        <v>336</v>
      </c>
      <c r="Y2895" s="149"/>
      <c r="Z2895" s="149"/>
      <c r="AA2895" s="149"/>
      <c r="AB2895" s="149" t="s">
        <v>269</v>
      </c>
      <c r="AC2895" s="149" t="s">
        <v>318</v>
      </c>
      <c r="AD2895" s="149" t="s">
        <v>12943</v>
      </c>
      <c r="AE2895" s="149" t="s">
        <v>271</v>
      </c>
      <c r="AF2895" s="149"/>
      <c r="AG2895" s="149" t="s">
        <v>1098</v>
      </c>
      <c r="AH2895" s="149" t="s">
        <v>273</v>
      </c>
      <c r="AI2895" s="158">
        <v>96</v>
      </c>
      <c r="AJ2895" s="149"/>
      <c r="AK2895" s="159" t="s">
        <v>274</v>
      </c>
      <c r="AL2895" s="159" t="s">
        <v>274</v>
      </c>
      <c r="AM2895" s="149" t="s">
        <v>274</v>
      </c>
      <c r="AN2895" s="160">
        <v>4</v>
      </c>
      <c r="AO2895" s="149"/>
      <c r="AP2895" s="149" t="s">
        <v>274</v>
      </c>
      <c r="AQ2895" s="149" t="s">
        <v>275</v>
      </c>
      <c r="AR2895" s="158">
        <v>1</v>
      </c>
      <c r="AS2895" s="149" t="s">
        <v>275</v>
      </c>
      <c r="AT2895" s="149" t="s">
        <v>276</v>
      </c>
      <c r="AU2895" s="161">
        <v>1</v>
      </c>
      <c r="AV2895" s="159">
        <v>95726.5</v>
      </c>
      <c r="AW2895" s="159">
        <v>3829.06</v>
      </c>
      <c r="AX2895" s="149" t="s">
        <v>274</v>
      </c>
      <c r="AY2895" s="162">
        <v>0</v>
      </c>
      <c r="AZ2895" s="162" t="s">
        <v>274</v>
      </c>
      <c r="BA2895" s="162">
        <v>0</v>
      </c>
      <c r="BB2895" s="159">
        <v>91897.44</v>
      </c>
      <c r="BC2895" s="162" t="s">
        <v>274</v>
      </c>
      <c r="BD2895" s="162">
        <v>0</v>
      </c>
      <c r="BE2895" s="159">
        <v>3829.06</v>
      </c>
      <c r="BF2895" s="159">
        <v>3829.06</v>
      </c>
      <c r="BG2895" s="159">
        <v>95726.5</v>
      </c>
    </row>
    <row r="2896" ht="28.05" customHeight="1" spans="1:59">
      <c r="A2896" s="149"/>
      <c r="B2896" s="149"/>
      <c r="C2896" s="149"/>
      <c r="D2896" s="149" t="s">
        <v>3726</v>
      </c>
      <c r="E2896" s="340" t="s">
        <v>12944</v>
      </c>
      <c r="F2896" s="149" t="s">
        <v>3726</v>
      </c>
      <c r="G2896" s="149" t="s">
        <v>12945</v>
      </c>
      <c r="H2896" s="149" t="s">
        <v>5637</v>
      </c>
      <c r="I2896" s="149" t="s">
        <v>12946</v>
      </c>
      <c r="J2896" s="149" t="s">
        <v>12947</v>
      </c>
      <c r="K2896" s="149"/>
      <c r="L2896" s="149" t="s">
        <v>262</v>
      </c>
      <c r="M2896" s="149"/>
      <c r="N2896" s="149" t="s">
        <v>263</v>
      </c>
      <c r="O2896" s="149" t="s">
        <v>214</v>
      </c>
      <c r="P2896" s="149" t="s">
        <v>53</v>
      </c>
      <c r="Q2896" s="149"/>
      <c r="R2896" s="149" t="s">
        <v>12872</v>
      </c>
      <c r="S2896" s="149" t="s">
        <v>6016</v>
      </c>
      <c r="T2896" s="149" t="s">
        <v>12873</v>
      </c>
      <c r="U2896" s="149" t="s">
        <v>267</v>
      </c>
      <c r="V2896" s="149"/>
      <c r="W2896" s="149"/>
      <c r="X2896" s="149" t="s">
        <v>336</v>
      </c>
      <c r="Y2896" s="149"/>
      <c r="Z2896" s="149"/>
      <c r="AA2896" s="149"/>
      <c r="AB2896" s="149" t="s">
        <v>269</v>
      </c>
      <c r="AC2896" s="149" t="s">
        <v>318</v>
      </c>
      <c r="AD2896" s="149" t="s">
        <v>12873</v>
      </c>
      <c r="AE2896" s="149" t="s">
        <v>271</v>
      </c>
      <c r="AF2896" s="149"/>
      <c r="AG2896" s="149" t="s">
        <v>1098</v>
      </c>
      <c r="AH2896" s="149" t="s">
        <v>273</v>
      </c>
      <c r="AI2896" s="158">
        <v>96</v>
      </c>
      <c r="AJ2896" s="149"/>
      <c r="AK2896" s="159" t="s">
        <v>274</v>
      </c>
      <c r="AL2896" s="159" t="s">
        <v>274</v>
      </c>
      <c r="AM2896" s="149" t="s">
        <v>274</v>
      </c>
      <c r="AN2896" s="160">
        <v>4</v>
      </c>
      <c r="AO2896" s="149"/>
      <c r="AP2896" s="149" t="s">
        <v>274</v>
      </c>
      <c r="AQ2896" s="149" t="s">
        <v>275</v>
      </c>
      <c r="AR2896" s="158">
        <v>1</v>
      </c>
      <c r="AS2896" s="149" t="s">
        <v>275</v>
      </c>
      <c r="AT2896" s="149" t="s">
        <v>276</v>
      </c>
      <c r="AU2896" s="161">
        <v>1</v>
      </c>
      <c r="AV2896" s="159">
        <v>41068.38</v>
      </c>
      <c r="AW2896" s="159">
        <v>1642.74</v>
      </c>
      <c r="AX2896" s="149" t="s">
        <v>274</v>
      </c>
      <c r="AY2896" s="162">
        <v>0</v>
      </c>
      <c r="AZ2896" s="162" t="s">
        <v>274</v>
      </c>
      <c r="BA2896" s="162">
        <v>0</v>
      </c>
      <c r="BB2896" s="159">
        <v>39425.64</v>
      </c>
      <c r="BC2896" s="162" t="s">
        <v>274</v>
      </c>
      <c r="BD2896" s="162">
        <v>0</v>
      </c>
      <c r="BE2896" s="159">
        <v>1642.74</v>
      </c>
      <c r="BF2896" s="159">
        <v>1642.74</v>
      </c>
      <c r="BG2896" s="159">
        <v>41068.38</v>
      </c>
    </row>
    <row r="2897" ht="28.05" customHeight="1" spans="1:59">
      <c r="A2897" s="149"/>
      <c r="B2897" s="149"/>
      <c r="C2897" s="149"/>
      <c r="D2897" s="149" t="s">
        <v>3726</v>
      </c>
      <c r="E2897" s="340" t="s">
        <v>12948</v>
      </c>
      <c r="F2897" s="149" t="s">
        <v>3726</v>
      </c>
      <c r="G2897" s="149" t="s">
        <v>12949</v>
      </c>
      <c r="H2897" s="149" t="s">
        <v>12950</v>
      </c>
      <c r="I2897" s="149" t="s">
        <v>12951</v>
      </c>
      <c r="J2897" s="149" t="s">
        <v>12952</v>
      </c>
      <c r="K2897" s="149"/>
      <c r="L2897" s="149" t="s">
        <v>287</v>
      </c>
      <c r="M2897" s="149"/>
      <c r="N2897" s="149" t="s">
        <v>263</v>
      </c>
      <c r="O2897" s="149" t="s">
        <v>214</v>
      </c>
      <c r="P2897" s="149" t="s">
        <v>53</v>
      </c>
      <c r="Q2897" s="149"/>
      <c r="R2897" s="149" t="s">
        <v>3952</v>
      </c>
      <c r="S2897" s="149" t="s">
        <v>4131</v>
      </c>
      <c r="T2897" s="149" t="s">
        <v>3699</v>
      </c>
      <c r="U2897" s="149" t="s">
        <v>267</v>
      </c>
      <c r="V2897" s="149"/>
      <c r="W2897" s="149"/>
      <c r="X2897" s="149" t="s">
        <v>336</v>
      </c>
      <c r="Y2897" s="149"/>
      <c r="Z2897" s="149"/>
      <c r="AA2897" s="149"/>
      <c r="AB2897" s="149" t="s">
        <v>269</v>
      </c>
      <c r="AC2897" s="149" t="s">
        <v>270</v>
      </c>
      <c r="AD2897" s="149" t="s">
        <v>3699</v>
      </c>
      <c r="AE2897" s="149" t="s">
        <v>271</v>
      </c>
      <c r="AF2897" s="149"/>
      <c r="AG2897" s="149" t="s">
        <v>1098</v>
      </c>
      <c r="AH2897" s="149" t="s">
        <v>273</v>
      </c>
      <c r="AI2897" s="158">
        <v>67</v>
      </c>
      <c r="AJ2897" s="149"/>
      <c r="AK2897" s="159" t="s">
        <v>274</v>
      </c>
      <c r="AL2897" s="159" t="s">
        <v>274</v>
      </c>
      <c r="AM2897" s="149" t="s">
        <v>274</v>
      </c>
      <c r="AN2897" s="160">
        <v>4</v>
      </c>
      <c r="AO2897" s="149"/>
      <c r="AP2897" s="149" t="s">
        <v>274</v>
      </c>
      <c r="AQ2897" s="149" t="s">
        <v>275</v>
      </c>
      <c r="AR2897" s="158">
        <v>1</v>
      </c>
      <c r="AS2897" s="149" t="s">
        <v>275</v>
      </c>
      <c r="AT2897" s="149" t="s">
        <v>276</v>
      </c>
      <c r="AU2897" s="161">
        <v>1</v>
      </c>
      <c r="AV2897" s="159">
        <v>4424.77</v>
      </c>
      <c r="AW2897" s="159">
        <v>176.99</v>
      </c>
      <c r="AX2897" s="149" t="s">
        <v>274</v>
      </c>
      <c r="AY2897" s="159">
        <v>45.58</v>
      </c>
      <c r="AZ2897" s="159">
        <v>45.58</v>
      </c>
      <c r="BA2897" s="159">
        <v>182.32</v>
      </c>
      <c r="BB2897" s="159">
        <v>2925.82</v>
      </c>
      <c r="BC2897" s="162" t="s">
        <v>274</v>
      </c>
      <c r="BD2897" s="162">
        <v>0</v>
      </c>
      <c r="BE2897" s="159">
        <v>1498.95</v>
      </c>
      <c r="BF2897" s="159">
        <v>1498.95</v>
      </c>
      <c r="BG2897" s="159">
        <v>4424.77</v>
      </c>
    </row>
    <row r="2898" ht="28.05" customHeight="1" spans="1:59">
      <c r="A2898" s="149"/>
      <c r="B2898" s="149"/>
      <c r="C2898" s="149"/>
      <c r="D2898" s="149" t="s">
        <v>3726</v>
      </c>
      <c r="E2898" s="340" t="s">
        <v>12953</v>
      </c>
      <c r="F2898" s="149" t="s">
        <v>3726</v>
      </c>
      <c r="G2898" s="149" t="s">
        <v>12954</v>
      </c>
      <c r="H2898" s="149" t="s">
        <v>5637</v>
      </c>
      <c r="I2898" s="149" t="s">
        <v>12946</v>
      </c>
      <c r="J2898" s="149" t="s">
        <v>12955</v>
      </c>
      <c r="K2898" s="149"/>
      <c r="L2898" s="149" t="s">
        <v>262</v>
      </c>
      <c r="M2898" s="149"/>
      <c r="N2898" s="149" t="s">
        <v>263</v>
      </c>
      <c r="O2898" s="149" t="s">
        <v>214</v>
      </c>
      <c r="P2898" s="149" t="s">
        <v>53</v>
      </c>
      <c r="Q2898" s="149"/>
      <c r="R2898" s="149" t="s">
        <v>12872</v>
      </c>
      <c r="S2898" s="149" t="s">
        <v>6016</v>
      </c>
      <c r="T2898" s="149" t="s">
        <v>12873</v>
      </c>
      <c r="U2898" s="149" t="s">
        <v>267</v>
      </c>
      <c r="V2898" s="149"/>
      <c r="W2898" s="149"/>
      <c r="X2898" s="149" t="s">
        <v>336</v>
      </c>
      <c r="Y2898" s="149"/>
      <c r="Z2898" s="149"/>
      <c r="AA2898" s="149"/>
      <c r="AB2898" s="149" t="s">
        <v>269</v>
      </c>
      <c r="AC2898" s="149" t="s">
        <v>318</v>
      </c>
      <c r="AD2898" s="149" t="s">
        <v>12873</v>
      </c>
      <c r="AE2898" s="149" t="s">
        <v>271</v>
      </c>
      <c r="AF2898" s="149"/>
      <c r="AG2898" s="149" t="s">
        <v>1098</v>
      </c>
      <c r="AH2898" s="149" t="s">
        <v>273</v>
      </c>
      <c r="AI2898" s="158">
        <v>96</v>
      </c>
      <c r="AJ2898" s="149"/>
      <c r="AK2898" s="159" t="s">
        <v>274</v>
      </c>
      <c r="AL2898" s="159" t="s">
        <v>274</v>
      </c>
      <c r="AM2898" s="149" t="s">
        <v>274</v>
      </c>
      <c r="AN2898" s="160">
        <v>4</v>
      </c>
      <c r="AO2898" s="149"/>
      <c r="AP2898" s="149" t="s">
        <v>274</v>
      </c>
      <c r="AQ2898" s="149" t="s">
        <v>275</v>
      </c>
      <c r="AR2898" s="158">
        <v>1</v>
      </c>
      <c r="AS2898" s="149" t="s">
        <v>275</v>
      </c>
      <c r="AT2898" s="149" t="s">
        <v>276</v>
      </c>
      <c r="AU2898" s="161">
        <v>1</v>
      </c>
      <c r="AV2898" s="159">
        <v>41068.38</v>
      </c>
      <c r="AW2898" s="159">
        <v>1642.74</v>
      </c>
      <c r="AX2898" s="149" t="s">
        <v>274</v>
      </c>
      <c r="AY2898" s="162">
        <v>0</v>
      </c>
      <c r="AZ2898" s="162" t="s">
        <v>274</v>
      </c>
      <c r="BA2898" s="162">
        <v>0</v>
      </c>
      <c r="BB2898" s="159">
        <v>39425.64</v>
      </c>
      <c r="BC2898" s="162" t="s">
        <v>274</v>
      </c>
      <c r="BD2898" s="162">
        <v>0</v>
      </c>
      <c r="BE2898" s="159">
        <v>1642.74</v>
      </c>
      <c r="BF2898" s="159">
        <v>1642.74</v>
      </c>
      <c r="BG2898" s="159">
        <v>41068.38</v>
      </c>
    </row>
    <row r="2899" ht="28.05" customHeight="1" spans="1:59">
      <c r="A2899" s="149"/>
      <c r="B2899" s="149"/>
      <c r="C2899" s="149"/>
      <c r="D2899" s="149" t="s">
        <v>3726</v>
      </c>
      <c r="E2899" s="340" t="s">
        <v>12956</v>
      </c>
      <c r="F2899" s="149" t="s">
        <v>3726</v>
      </c>
      <c r="G2899" s="149" t="s">
        <v>12957</v>
      </c>
      <c r="H2899" s="149" t="s">
        <v>12950</v>
      </c>
      <c r="I2899" s="149" t="s">
        <v>12951</v>
      </c>
      <c r="J2899" s="149" t="s">
        <v>12958</v>
      </c>
      <c r="K2899" s="149"/>
      <c r="L2899" s="149" t="s">
        <v>287</v>
      </c>
      <c r="M2899" s="149"/>
      <c r="N2899" s="149" t="s">
        <v>263</v>
      </c>
      <c r="O2899" s="149" t="s">
        <v>214</v>
      </c>
      <c r="P2899" s="149" t="s">
        <v>53</v>
      </c>
      <c r="Q2899" s="149"/>
      <c r="R2899" s="149" t="s">
        <v>3952</v>
      </c>
      <c r="S2899" s="149" t="s">
        <v>4131</v>
      </c>
      <c r="T2899" s="149" t="s">
        <v>3699</v>
      </c>
      <c r="U2899" s="149" t="s">
        <v>267</v>
      </c>
      <c r="V2899" s="149"/>
      <c r="W2899" s="149"/>
      <c r="X2899" s="149" t="s">
        <v>336</v>
      </c>
      <c r="Y2899" s="149"/>
      <c r="Z2899" s="149"/>
      <c r="AA2899" s="149"/>
      <c r="AB2899" s="149" t="s">
        <v>269</v>
      </c>
      <c r="AC2899" s="149" t="s">
        <v>270</v>
      </c>
      <c r="AD2899" s="149" t="s">
        <v>3699</v>
      </c>
      <c r="AE2899" s="149" t="s">
        <v>271</v>
      </c>
      <c r="AF2899" s="149"/>
      <c r="AG2899" s="149" t="s">
        <v>1098</v>
      </c>
      <c r="AH2899" s="149" t="s">
        <v>273</v>
      </c>
      <c r="AI2899" s="158">
        <v>67</v>
      </c>
      <c r="AJ2899" s="149"/>
      <c r="AK2899" s="159" t="s">
        <v>274</v>
      </c>
      <c r="AL2899" s="159" t="s">
        <v>274</v>
      </c>
      <c r="AM2899" s="149" t="s">
        <v>274</v>
      </c>
      <c r="AN2899" s="160">
        <v>4</v>
      </c>
      <c r="AO2899" s="149"/>
      <c r="AP2899" s="149" t="s">
        <v>274</v>
      </c>
      <c r="AQ2899" s="149" t="s">
        <v>275</v>
      </c>
      <c r="AR2899" s="158">
        <v>1</v>
      </c>
      <c r="AS2899" s="149" t="s">
        <v>275</v>
      </c>
      <c r="AT2899" s="149" t="s">
        <v>276</v>
      </c>
      <c r="AU2899" s="161">
        <v>1</v>
      </c>
      <c r="AV2899" s="159">
        <v>4424.77</v>
      </c>
      <c r="AW2899" s="159">
        <v>176.99</v>
      </c>
      <c r="AX2899" s="149" t="s">
        <v>274</v>
      </c>
      <c r="AY2899" s="159">
        <v>45.58</v>
      </c>
      <c r="AZ2899" s="159">
        <v>45.58</v>
      </c>
      <c r="BA2899" s="159">
        <v>182.32</v>
      </c>
      <c r="BB2899" s="159">
        <v>2925.82</v>
      </c>
      <c r="BC2899" s="162" t="s">
        <v>274</v>
      </c>
      <c r="BD2899" s="162">
        <v>0</v>
      </c>
      <c r="BE2899" s="159">
        <v>1498.95</v>
      </c>
      <c r="BF2899" s="159">
        <v>1498.95</v>
      </c>
      <c r="BG2899" s="159">
        <v>4424.77</v>
      </c>
    </row>
    <row r="2900" ht="28.05" customHeight="1" spans="1:59">
      <c r="A2900" s="149"/>
      <c r="B2900" s="149"/>
      <c r="C2900" s="149"/>
      <c r="D2900" s="149" t="s">
        <v>3726</v>
      </c>
      <c r="E2900" s="340" t="s">
        <v>12959</v>
      </c>
      <c r="F2900" s="149" t="s">
        <v>3726</v>
      </c>
      <c r="G2900" s="149" t="s">
        <v>12960</v>
      </c>
      <c r="H2900" s="149" t="s">
        <v>12961</v>
      </c>
      <c r="I2900" s="149" t="s">
        <v>12962</v>
      </c>
      <c r="J2900" s="149" t="s">
        <v>12963</v>
      </c>
      <c r="K2900" s="149"/>
      <c r="L2900" s="149" t="s">
        <v>262</v>
      </c>
      <c r="M2900" s="149"/>
      <c r="N2900" s="149" t="s">
        <v>263</v>
      </c>
      <c r="O2900" s="149" t="s">
        <v>214</v>
      </c>
      <c r="P2900" s="149" t="s">
        <v>53</v>
      </c>
      <c r="Q2900" s="149"/>
      <c r="R2900" s="149" t="s">
        <v>2512</v>
      </c>
      <c r="S2900" s="149" t="s">
        <v>4131</v>
      </c>
      <c r="T2900" s="149" t="s">
        <v>1062</v>
      </c>
      <c r="U2900" s="149" t="s">
        <v>267</v>
      </c>
      <c r="V2900" s="149"/>
      <c r="W2900" s="149"/>
      <c r="X2900" s="149" t="s">
        <v>336</v>
      </c>
      <c r="Y2900" s="149"/>
      <c r="Z2900" s="149"/>
      <c r="AA2900" s="149"/>
      <c r="AB2900" s="149" t="s">
        <v>269</v>
      </c>
      <c r="AC2900" s="149" t="s">
        <v>270</v>
      </c>
      <c r="AD2900" s="149" t="s">
        <v>1062</v>
      </c>
      <c r="AE2900" s="149" t="s">
        <v>271</v>
      </c>
      <c r="AF2900" s="149"/>
      <c r="AG2900" s="149" t="s">
        <v>1098</v>
      </c>
      <c r="AH2900" s="149" t="s">
        <v>273</v>
      </c>
      <c r="AI2900" s="158">
        <v>77</v>
      </c>
      <c r="AJ2900" s="149"/>
      <c r="AK2900" s="159" t="s">
        <v>274</v>
      </c>
      <c r="AL2900" s="159" t="s">
        <v>274</v>
      </c>
      <c r="AM2900" s="149" t="s">
        <v>274</v>
      </c>
      <c r="AN2900" s="160">
        <v>4</v>
      </c>
      <c r="AO2900" s="149"/>
      <c r="AP2900" s="149" t="s">
        <v>274</v>
      </c>
      <c r="AQ2900" s="149" t="s">
        <v>275</v>
      </c>
      <c r="AR2900" s="158">
        <v>1</v>
      </c>
      <c r="AS2900" s="149" t="s">
        <v>275</v>
      </c>
      <c r="AT2900" s="149" t="s">
        <v>276</v>
      </c>
      <c r="AU2900" s="161">
        <v>1</v>
      </c>
      <c r="AV2900" s="159">
        <v>80530.97</v>
      </c>
      <c r="AW2900" s="159">
        <v>3221.24</v>
      </c>
      <c r="AX2900" s="149" t="s">
        <v>274</v>
      </c>
      <c r="AY2900" s="159">
        <v>840.32</v>
      </c>
      <c r="AZ2900" s="159">
        <v>840.32</v>
      </c>
      <c r="BA2900" s="159">
        <v>3361.28</v>
      </c>
      <c r="BB2900" s="159">
        <v>61343.6</v>
      </c>
      <c r="BC2900" s="162" t="s">
        <v>274</v>
      </c>
      <c r="BD2900" s="162">
        <v>0</v>
      </c>
      <c r="BE2900" s="159">
        <v>19187.37</v>
      </c>
      <c r="BF2900" s="159">
        <v>19187.37</v>
      </c>
      <c r="BG2900" s="159">
        <v>80530.97</v>
      </c>
    </row>
    <row r="2901" ht="28.05" customHeight="1" spans="1:59">
      <c r="A2901" s="149"/>
      <c r="B2901" s="149"/>
      <c r="C2901" s="149"/>
      <c r="D2901" s="149" t="s">
        <v>3726</v>
      </c>
      <c r="E2901" s="340" t="s">
        <v>12964</v>
      </c>
      <c r="F2901" s="149" t="s">
        <v>3726</v>
      </c>
      <c r="G2901" s="149" t="s">
        <v>12965</v>
      </c>
      <c r="H2901" s="149" t="s">
        <v>6034</v>
      </c>
      <c r="I2901" s="149" t="s">
        <v>12698</v>
      </c>
      <c r="J2901" s="149" t="s">
        <v>12966</v>
      </c>
      <c r="K2901" s="149"/>
      <c r="L2901" s="149" t="s">
        <v>287</v>
      </c>
      <c r="M2901" s="149"/>
      <c r="N2901" s="149" t="s">
        <v>263</v>
      </c>
      <c r="O2901" s="149" t="s">
        <v>214</v>
      </c>
      <c r="P2901" s="149" t="s">
        <v>53</v>
      </c>
      <c r="Q2901" s="149"/>
      <c r="R2901" s="149" t="s">
        <v>12967</v>
      </c>
      <c r="S2901" s="149" t="s">
        <v>4332</v>
      </c>
      <c r="T2901" s="149" t="s">
        <v>414</v>
      </c>
      <c r="U2901" s="149" t="s">
        <v>267</v>
      </c>
      <c r="V2901" s="149"/>
      <c r="W2901" s="149"/>
      <c r="X2901" s="149" t="s">
        <v>336</v>
      </c>
      <c r="Y2901" s="149"/>
      <c r="Z2901" s="149"/>
      <c r="AA2901" s="149"/>
      <c r="AB2901" s="149" t="s">
        <v>269</v>
      </c>
      <c r="AC2901" s="149" t="s">
        <v>270</v>
      </c>
      <c r="AD2901" s="149" t="s">
        <v>414</v>
      </c>
      <c r="AE2901" s="149" t="s">
        <v>271</v>
      </c>
      <c r="AF2901" s="149"/>
      <c r="AG2901" s="149" t="s">
        <v>1098</v>
      </c>
      <c r="AH2901" s="149" t="s">
        <v>273</v>
      </c>
      <c r="AI2901" s="158">
        <v>21</v>
      </c>
      <c r="AJ2901" s="149"/>
      <c r="AK2901" s="159" t="s">
        <v>274</v>
      </c>
      <c r="AL2901" s="159" t="s">
        <v>274</v>
      </c>
      <c r="AM2901" s="149" t="s">
        <v>274</v>
      </c>
      <c r="AN2901" s="160">
        <v>4</v>
      </c>
      <c r="AO2901" s="149"/>
      <c r="AP2901" s="149" t="s">
        <v>274</v>
      </c>
      <c r="AQ2901" s="149" t="s">
        <v>275</v>
      </c>
      <c r="AR2901" s="158">
        <v>1</v>
      </c>
      <c r="AS2901" s="149" t="s">
        <v>275</v>
      </c>
      <c r="AT2901" s="149" t="s">
        <v>276</v>
      </c>
      <c r="AU2901" s="161">
        <v>1</v>
      </c>
      <c r="AV2901" s="159">
        <v>15575.22</v>
      </c>
      <c r="AW2901" s="159">
        <v>623.01</v>
      </c>
      <c r="AX2901" s="149" t="s">
        <v>274</v>
      </c>
      <c r="AY2901" s="159">
        <v>155.75</v>
      </c>
      <c r="AZ2901" s="159">
        <v>155.75</v>
      </c>
      <c r="BA2901" s="159">
        <v>623</v>
      </c>
      <c r="BB2901" s="159">
        <v>3270.75</v>
      </c>
      <c r="BC2901" s="162" t="s">
        <v>274</v>
      </c>
      <c r="BD2901" s="162">
        <v>0</v>
      </c>
      <c r="BE2901" s="159">
        <v>12304.47</v>
      </c>
      <c r="BF2901" s="159">
        <v>12304.47</v>
      </c>
      <c r="BG2901" s="159">
        <v>15575.22</v>
      </c>
    </row>
    <row r="2902" ht="28.05" customHeight="1" spans="1:59">
      <c r="A2902" s="149"/>
      <c r="B2902" s="149"/>
      <c r="C2902" s="149"/>
      <c r="D2902" s="149" t="s">
        <v>3726</v>
      </c>
      <c r="E2902" s="340" t="s">
        <v>12968</v>
      </c>
      <c r="F2902" s="149" t="s">
        <v>3726</v>
      </c>
      <c r="G2902" s="149" t="s">
        <v>12969</v>
      </c>
      <c r="H2902" s="149" t="s">
        <v>5637</v>
      </c>
      <c r="I2902" s="149" t="s">
        <v>12946</v>
      </c>
      <c r="J2902" s="149" t="s">
        <v>12970</v>
      </c>
      <c r="K2902" s="149"/>
      <c r="L2902" s="149" t="s">
        <v>262</v>
      </c>
      <c r="M2902" s="149"/>
      <c r="N2902" s="149" t="s">
        <v>263</v>
      </c>
      <c r="O2902" s="149" t="s">
        <v>214</v>
      </c>
      <c r="P2902" s="149" t="s">
        <v>53</v>
      </c>
      <c r="Q2902" s="149"/>
      <c r="R2902" s="149" t="s">
        <v>12872</v>
      </c>
      <c r="S2902" s="149" t="s">
        <v>6016</v>
      </c>
      <c r="T2902" s="149" t="s">
        <v>12873</v>
      </c>
      <c r="U2902" s="149" t="s">
        <v>267</v>
      </c>
      <c r="V2902" s="149"/>
      <c r="W2902" s="149"/>
      <c r="X2902" s="149" t="s">
        <v>336</v>
      </c>
      <c r="Y2902" s="149"/>
      <c r="Z2902" s="149"/>
      <c r="AA2902" s="149"/>
      <c r="AB2902" s="149" t="s">
        <v>269</v>
      </c>
      <c r="AC2902" s="149" t="s">
        <v>318</v>
      </c>
      <c r="AD2902" s="149" t="s">
        <v>12873</v>
      </c>
      <c r="AE2902" s="149" t="s">
        <v>271</v>
      </c>
      <c r="AF2902" s="149"/>
      <c r="AG2902" s="149" t="s">
        <v>1098</v>
      </c>
      <c r="AH2902" s="149" t="s">
        <v>273</v>
      </c>
      <c r="AI2902" s="158">
        <v>96</v>
      </c>
      <c r="AJ2902" s="149"/>
      <c r="AK2902" s="159" t="s">
        <v>274</v>
      </c>
      <c r="AL2902" s="159" t="s">
        <v>274</v>
      </c>
      <c r="AM2902" s="149" t="s">
        <v>274</v>
      </c>
      <c r="AN2902" s="160">
        <v>4</v>
      </c>
      <c r="AO2902" s="149"/>
      <c r="AP2902" s="149" t="s">
        <v>274</v>
      </c>
      <c r="AQ2902" s="149" t="s">
        <v>275</v>
      </c>
      <c r="AR2902" s="158">
        <v>1</v>
      </c>
      <c r="AS2902" s="149" t="s">
        <v>275</v>
      </c>
      <c r="AT2902" s="149" t="s">
        <v>276</v>
      </c>
      <c r="AU2902" s="161">
        <v>1</v>
      </c>
      <c r="AV2902" s="159">
        <v>41068.37</v>
      </c>
      <c r="AW2902" s="159">
        <v>1642.73</v>
      </c>
      <c r="AX2902" s="149" t="s">
        <v>274</v>
      </c>
      <c r="AY2902" s="162">
        <v>0</v>
      </c>
      <c r="AZ2902" s="162" t="s">
        <v>274</v>
      </c>
      <c r="BA2902" s="162">
        <v>0</v>
      </c>
      <c r="BB2902" s="159">
        <v>39425.64</v>
      </c>
      <c r="BC2902" s="162" t="s">
        <v>274</v>
      </c>
      <c r="BD2902" s="162">
        <v>0</v>
      </c>
      <c r="BE2902" s="159">
        <v>1642.73</v>
      </c>
      <c r="BF2902" s="159">
        <v>1642.73</v>
      </c>
      <c r="BG2902" s="159">
        <v>41068.37</v>
      </c>
    </row>
    <row r="2903" ht="28.05" customHeight="1" spans="1:59">
      <c r="A2903" s="149"/>
      <c r="B2903" s="149"/>
      <c r="C2903" s="149"/>
      <c r="D2903" s="149" t="s">
        <v>3726</v>
      </c>
      <c r="E2903" s="340" t="s">
        <v>12971</v>
      </c>
      <c r="F2903" s="149" t="s">
        <v>3726</v>
      </c>
      <c r="G2903" s="149" t="s">
        <v>12972</v>
      </c>
      <c r="H2903" s="149" t="s">
        <v>5637</v>
      </c>
      <c r="I2903" s="149" t="s">
        <v>12946</v>
      </c>
      <c r="J2903" s="149" t="s">
        <v>12973</v>
      </c>
      <c r="K2903" s="149"/>
      <c r="L2903" s="149" t="s">
        <v>262</v>
      </c>
      <c r="M2903" s="149"/>
      <c r="N2903" s="149" t="s">
        <v>263</v>
      </c>
      <c r="O2903" s="149" t="s">
        <v>214</v>
      </c>
      <c r="P2903" s="149" t="s">
        <v>53</v>
      </c>
      <c r="Q2903" s="149"/>
      <c r="R2903" s="149" t="s">
        <v>12872</v>
      </c>
      <c r="S2903" s="149" t="s">
        <v>6016</v>
      </c>
      <c r="T2903" s="149" t="s">
        <v>12873</v>
      </c>
      <c r="U2903" s="149" t="s">
        <v>267</v>
      </c>
      <c r="V2903" s="149"/>
      <c r="W2903" s="149"/>
      <c r="X2903" s="149" t="s">
        <v>336</v>
      </c>
      <c r="Y2903" s="149"/>
      <c r="Z2903" s="149"/>
      <c r="AA2903" s="149"/>
      <c r="AB2903" s="149" t="s">
        <v>269</v>
      </c>
      <c r="AC2903" s="149" t="s">
        <v>318</v>
      </c>
      <c r="AD2903" s="149" t="s">
        <v>12873</v>
      </c>
      <c r="AE2903" s="149" t="s">
        <v>271</v>
      </c>
      <c r="AF2903" s="149"/>
      <c r="AG2903" s="149" t="s">
        <v>1098</v>
      </c>
      <c r="AH2903" s="149" t="s">
        <v>273</v>
      </c>
      <c r="AI2903" s="158">
        <v>96</v>
      </c>
      <c r="AJ2903" s="149"/>
      <c r="AK2903" s="159" t="s">
        <v>274</v>
      </c>
      <c r="AL2903" s="159" t="s">
        <v>274</v>
      </c>
      <c r="AM2903" s="149" t="s">
        <v>274</v>
      </c>
      <c r="AN2903" s="160">
        <v>4</v>
      </c>
      <c r="AO2903" s="149"/>
      <c r="AP2903" s="149" t="s">
        <v>274</v>
      </c>
      <c r="AQ2903" s="149" t="s">
        <v>275</v>
      </c>
      <c r="AR2903" s="158">
        <v>1</v>
      </c>
      <c r="AS2903" s="149" t="s">
        <v>275</v>
      </c>
      <c r="AT2903" s="149" t="s">
        <v>276</v>
      </c>
      <c r="AU2903" s="161">
        <v>1</v>
      </c>
      <c r="AV2903" s="159">
        <v>41068.38</v>
      </c>
      <c r="AW2903" s="159">
        <v>1642.74</v>
      </c>
      <c r="AX2903" s="149" t="s">
        <v>274</v>
      </c>
      <c r="AY2903" s="162">
        <v>0</v>
      </c>
      <c r="AZ2903" s="162" t="s">
        <v>274</v>
      </c>
      <c r="BA2903" s="162">
        <v>0</v>
      </c>
      <c r="BB2903" s="159">
        <v>39425.64</v>
      </c>
      <c r="BC2903" s="162" t="s">
        <v>274</v>
      </c>
      <c r="BD2903" s="162">
        <v>0</v>
      </c>
      <c r="BE2903" s="159">
        <v>1642.74</v>
      </c>
      <c r="BF2903" s="159">
        <v>1642.74</v>
      </c>
      <c r="BG2903" s="159">
        <v>41068.38</v>
      </c>
    </row>
    <row r="2904" ht="28.05" customHeight="1" spans="1:59">
      <c r="A2904" s="149"/>
      <c r="B2904" s="149"/>
      <c r="C2904" s="149"/>
      <c r="D2904" s="149" t="s">
        <v>3726</v>
      </c>
      <c r="E2904" s="340" t="s">
        <v>12974</v>
      </c>
      <c r="F2904" s="149" t="s">
        <v>3726</v>
      </c>
      <c r="G2904" s="149" t="s">
        <v>12975</v>
      </c>
      <c r="H2904" s="149" t="s">
        <v>5637</v>
      </c>
      <c r="I2904" s="149" t="s">
        <v>12946</v>
      </c>
      <c r="J2904" s="149" t="s">
        <v>12976</v>
      </c>
      <c r="K2904" s="149"/>
      <c r="L2904" s="149" t="s">
        <v>262</v>
      </c>
      <c r="M2904" s="149"/>
      <c r="N2904" s="149" t="s">
        <v>263</v>
      </c>
      <c r="O2904" s="149" t="s">
        <v>214</v>
      </c>
      <c r="P2904" s="149" t="s">
        <v>53</v>
      </c>
      <c r="Q2904" s="149"/>
      <c r="R2904" s="149" t="s">
        <v>12872</v>
      </c>
      <c r="S2904" s="149" t="s">
        <v>6016</v>
      </c>
      <c r="T2904" s="149" t="s">
        <v>12873</v>
      </c>
      <c r="U2904" s="149" t="s">
        <v>267</v>
      </c>
      <c r="V2904" s="149"/>
      <c r="W2904" s="149"/>
      <c r="X2904" s="149" t="s">
        <v>336</v>
      </c>
      <c r="Y2904" s="149"/>
      <c r="Z2904" s="149"/>
      <c r="AA2904" s="149"/>
      <c r="AB2904" s="149" t="s">
        <v>269</v>
      </c>
      <c r="AC2904" s="149" t="s">
        <v>318</v>
      </c>
      <c r="AD2904" s="149" t="s">
        <v>12873</v>
      </c>
      <c r="AE2904" s="149" t="s">
        <v>271</v>
      </c>
      <c r="AF2904" s="149"/>
      <c r="AG2904" s="149" t="s">
        <v>1098</v>
      </c>
      <c r="AH2904" s="149" t="s">
        <v>273</v>
      </c>
      <c r="AI2904" s="158">
        <v>96</v>
      </c>
      <c r="AJ2904" s="149"/>
      <c r="AK2904" s="159" t="s">
        <v>274</v>
      </c>
      <c r="AL2904" s="159" t="s">
        <v>274</v>
      </c>
      <c r="AM2904" s="149" t="s">
        <v>274</v>
      </c>
      <c r="AN2904" s="160">
        <v>4</v>
      </c>
      <c r="AO2904" s="149"/>
      <c r="AP2904" s="149" t="s">
        <v>274</v>
      </c>
      <c r="AQ2904" s="149" t="s">
        <v>275</v>
      </c>
      <c r="AR2904" s="158">
        <v>1</v>
      </c>
      <c r="AS2904" s="149" t="s">
        <v>275</v>
      </c>
      <c r="AT2904" s="149" t="s">
        <v>276</v>
      </c>
      <c r="AU2904" s="161">
        <v>1</v>
      </c>
      <c r="AV2904" s="159">
        <v>41068.37</v>
      </c>
      <c r="AW2904" s="159">
        <v>1642.73</v>
      </c>
      <c r="AX2904" s="149" t="s">
        <v>274</v>
      </c>
      <c r="AY2904" s="162">
        <v>0</v>
      </c>
      <c r="AZ2904" s="162" t="s">
        <v>274</v>
      </c>
      <c r="BA2904" s="162">
        <v>0</v>
      </c>
      <c r="BB2904" s="159">
        <v>39425.64</v>
      </c>
      <c r="BC2904" s="162" t="s">
        <v>274</v>
      </c>
      <c r="BD2904" s="162">
        <v>0</v>
      </c>
      <c r="BE2904" s="159">
        <v>1642.73</v>
      </c>
      <c r="BF2904" s="159">
        <v>1642.73</v>
      </c>
      <c r="BG2904" s="159">
        <v>41068.37</v>
      </c>
    </row>
    <row r="2905" ht="28.05" customHeight="1" spans="1:59">
      <c r="A2905" s="149"/>
      <c r="B2905" s="149"/>
      <c r="C2905" s="149"/>
      <c r="D2905" s="149" t="s">
        <v>3726</v>
      </c>
      <c r="E2905" s="340" t="s">
        <v>12977</v>
      </c>
      <c r="F2905" s="149" t="s">
        <v>3726</v>
      </c>
      <c r="G2905" s="149" t="s">
        <v>12978</v>
      </c>
      <c r="H2905" s="149" t="s">
        <v>12979</v>
      </c>
      <c r="I2905" s="149" t="s">
        <v>12980</v>
      </c>
      <c r="J2905" s="149" t="s">
        <v>12981</v>
      </c>
      <c r="K2905" s="149"/>
      <c r="L2905" s="149" t="s">
        <v>262</v>
      </c>
      <c r="M2905" s="149"/>
      <c r="N2905" s="149" t="s">
        <v>263</v>
      </c>
      <c r="O2905" s="149" t="s">
        <v>214</v>
      </c>
      <c r="P2905" s="149" t="s">
        <v>53</v>
      </c>
      <c r="Q2905" s="149"/>
      <c r="R2905" s="149" t="s">
        <v>4179</v>
      </c>
      <c r="S2905" s="149" t="s">
        <v>12982</v>
      </c>
      <c r="T2905" s="149" t="s">
        <v>12983</v>
      </c>
      <c r="U2905" s="149" t="s">
        <v>267</v>
      </c>
      <c r="V2905" s="149"/>
      <c r="W2905" s="149"/>
      <c r="X2905" s="149" t="s">
        <v>705</v>
      </c>
      <c r="Y2905" s="149"/>
      <c r="Z2905" s="149"/>
      <c r="AA2905" s="149"/>
      <c r="AB2905" s="149" t="s">
        <v>269</v>
      </c>
      <c r="AC2905" s="149" t="s">
        <v>318</v>
      </c>
      <c r="AD2905" s="149" t="s">
        <v>12983</v>
      </c>
      <c r="AE2905" s="149" t="s">
        <v>271</v>
      </c>
      <c r="AF2905" s="149"/>
      <c r="AG2905" s="149" t="s">
        <v>1098</v>
      </c>
      <c r="AH2905" s="149" t="s">
        <v>273</v>
      </c>
      <c r="AI2905" s="158">
        <v>96</v>
      </c>
      <c r="AJ2905" s="149"/>
      <c r="AK2905" s="159" t="s">
        <v>274</v>
      </c>
      <c r="AL2905" s="159" t="s">
        <v>274</v>
      </c>
      <c r="AM2905" s="149" t="s">
        <v>274</v>
      </c>
      <c r="AN2905" s="160">
        <v>4</v>
      </c>
      <c r="AO2905" s="149"/>
      <c r="AP2905" s="149" t="s">
        <v>274</v>
      </c>
      <c r="AQ2905" s="149" t="s">
        <v>275</v>
      </c>
      <c r="AR2905" s="158">
        <v>1</v>
      </c>
      <c r="AS2905" s="149" t="s">
        <v>275</v>
      </c>
      <c r="AT2905" s="149" t="s">
        <v>276</v>
      </c>
      <c r="AU2905" s="161">
        <v>1</v>
      </c>
      <c r="AV2905" s="159">
        <v>2649.57</v>
      </c>
      <c r="AW2905" s="159">
        <v>105.98</v>
      </c>
      <c r="AX2905" s="149" t="s">
        <v>274</v>
      </c>
      <c r="AY2905" s="162">
        <v>0</v>
      </c>
      <c r="AZ2905" s="162" t="s">
        <v>274</v>
      </c>
      <c r="BA2905" s="162">
        <v>0</v>
      </c>
      <c r="BB2905" s="159">
        <v>2543.59</v>
      </c>
      <c r="BC2905" s="162" t="s">
        <v>274</v>
      </c>
      <c r="BD2905" s="162">
        <v>0</v>
      </c>
      <c r="BE2905" s="159">
        <v>105.98</v>
      </c>
      <c r="BF2905" s="159">
        <v>105.98</v>
      </c>
      <c r="BG2905" s="159">
        <v>2649.57</v>
      </c>
    </row>
    <row r="2906" ht="28.05" customHeight="1" spans="1:59">
      <c r="A2906" s="149"/>
      <c r="B2906" s="149"/>
      <c r="C2906" s="149"/>
      <c r="D2906" s="149" t="s">
        <v>3726</v>
      </c>
      <c r="E2906" s="340" t="s">
        <v>12984</v>
      </c>
      <c r="F2906" s="149" t="s">
        <v>3726</v>
      </c>
      <c r="G2906" s="149" t="s">
        <v>12985</v>
      </c>
      <c r="H2906" s="149" t="s">
        <v>12986</v>
      </c>
      <c r="I2906" s="149" t="s">
        <v>12987</v>
      </c>
      <c r="J2906" s="149" t="s">
        <v>12988</v>
      </c>
      <c r="K2906" s="149"/>
      <c r="L2906" s="149" t="s">
        <v>262</v>
      </c>
      <c r="M2906" s="149"/>
      <c r="N2906" s="149" t="s">
        <v>263</v>
      </c>
      <c r="O2906" s="149" t="s">
        <v>214</v>
      </c>
      <c r="P2906" s="149" t="s">
        <v>53</v>
      </c>
      <c r="Q2906" s="149"/>
      <c r="R2906" s="149" t="s">
        <v>12942</v>
      </c>
      <c r="S2906" s="149" t="s">
        <v>289</v>
      </c>
      <c r="T2906" s="149" t="s">
        <v>12943</v>
      </c>
      <c r="U2906" s="149" t="s">
        <v>267</v>
      </c>
      <c r="V2906" s="149"/>
      <c r="W2906" s="149"/>
      <c r="X2906" s="149" t="s">
        <v>336</v>
      </c>
      <c r="Y2906" s="149"/>
      <c r="Z2906" s="149"/>
      <c r="AA2906" s="149"/>
      <c r="AB2906" s="149" t="s">
        <v>269</v>
      </c>
      <c r="AC2906" s="149" t="s">
        <v>318</v>
      </c>
      <c r="AD2906" s="149" t="s">
        <v>12943</v>
      </c>
      <c r="AE2906" s="149" t="s">
        <v>271</v>
      </c>
      <c r="AF2906" s="149"/>
      <c r="AG2906" s="149" t="s">
        <v>1098</v>
      </c>
      <c r="AH2906" s="149" t="s">
        <v>273</v>
      </c>
      <c r="AI2906" s="158">
        <v>96</v>
      </c>
      <c r="AJ2906" s="149"/>
      <c r="AK2906" s="159" t="s">
        <v>274</v>
      </c>
      <c r="AL2906" s="159" t="s">
        <v>274</v>
      </c>
      <c r="AM2906" s="149" t="s">
        <v>274</v>
      </c>
      <c r="AN2906" s="160">
        <v>4</v>
      </c>
      <c r="AO2906" s="149"/>
      <c r="AP2906" s="149" t="s">
        <v>274</v>
      </c>
      <c r="AQ2906" s="149" t="s">
        <v>275</v>
      </c>
      <c r="AR2906" s="158">
        <v>1</v>
      </c>
      <c r="AS2906" s="149" t="s">
        <v>275</v>
      </c>
      <c r="AT2906" s="149" t="s">
        <v>276</v>
      </c>
      <c r="AU2906" s="161">
        <v>1</v>
      </c>
      <c r="AV2906" s="159">
        <v>40598.29</v>
      </c>
      <c r="AW2906" s="159">
        <v>1623.93</v>
      </c>
      <c r="AX2906" s="149" t="s">
        <v>274</v>
      </c>
      <c r="AY2906" s="162">
        <v>0</v>
      </c>
      <c r="AZ2906" s="162" t="s">
        <v>274</v>
      </c>
      <c r="BA2906" s="162">
        <v>0</v>
      </c>
      <c r="BB2906" s="159">
        <v>38974.36</v>
      </c>
      <c r="BC2906" s="162" t="s">
        <v>274</v>
      </c>
      <c r="BD2906" s="162">
        <v>0</v>
      </c>
      <c r="BE2906" s="159">
        <v>1623.93</v>
      </c>
      <c r="BF2906" s="159">
        <v>1623.93</v>
      </c>
      <c r="BG2906" s="159">
        <v>40598.29</v>
      </c>
    </row>
    <row r="2907" ht="28.05" customHeight="1" spans="1:59">
      <c r="A2907" s="149"/>
      <c r="B2907" s="149"/>
      <c r="C2907" s="149"/>
      <c r="D2907" s="149" t="s">
        <v>3726</v>
      </c>
      <c r="E2907" s="340" t="s">
        <v>12989</v>
      </c>
      <c r="F2907" s="149" t="s">
        <v>3726</v>
      </c>
      <c r="G2907" s="149" t="s">
        <v>12990</v>
      </c>
      <c r="H2907" s="149" t="s">
        <v>12961</v>
      </c>
      <c r="I2907" s="149" t="s">
        <v>12962</v>
      </c>
      <c r="J2907" s="149" t="s">
        <v>12991</v>
      </c>
      <c r="K2907" s="149"/>
      <c r="L2907" s="149" t="s">
        <v>262</v>
      </c>
      <c r="M2907" s="149"/>
      <c r="N2907" s="149" t="s">
        <v>263</v>
      </c>
      <c r="O2907" s="149" t="s">
        <v>214</v>
      </c>
      <c r="P2907" s="149" t="s">
        <v>53</v>
      </c>
      <c r="Q2907" s="149"/>
      <c r="R2907" s="149" t="s">
        <v>2512</v>
      </c>
      <c r="S2907" s="149" t="s">
        <v>4131</v>
      </c>
      <c r="T2907" s="149" t="s">
        <v>1062</v>
      </c>
      <c r="U2907" s="149" t="s">
        <v>267</v>
      </c>
      <c r="V2907" s="149"/>
      <c r="W2907" s="149"/>
      <c r="X2907" s="149" t="s">
        <v>336</v>
      </c>
      <c r="Y2907" s="149"/>
      <c r="Z2907" s="149"/>
      <c r="AA2907" s="149"/>
      <c r="AB2907" s="149" t="s">
        <v>269</v>
      </c>
      <c r="AC2907" s="149" t="s">
        <v>270</v>
      </c>
      <c r="AD2907" s="149" t="s">
        <v>1062</v>
      </c>
      <c r="AE2907" s="149" t="s">
        <v>271</v>
      </c>
      <c r="AF2907" s="149"/>
      <c r="AG2907" s="149" t="s">
        <v>1098</v>
      </c>
      <c r="AH2907" s="149" t="s">
        <v>273</v>
      </c>
      <c r="AI2907" s="158">
        <v>77</v>
      </c>
      <c r="AJ2907" s="149"/>
      <c r="AK2907" s="159" t="s">
        <v>274</v>
      </c>
      <c r="AL2907" s="159" t="s">
        <v>274</v>
      </c>
      <c r="AM2907" s="149" t="s">
        <v>274</v>
      </c>
      <c r="AN2907" s="160">
        <v>4</v>
      </c>
      <c r="AO2907" s="149"/>
      <c r="AP2907" s="149" t="s">
        <v>274</v>
      </c>
      <c r="AQ2907" s="149" t="s">
        <v>275</v>
      </c>
      <c r="AR2907" s="158">
        <v>1</v>
      </c>
      <c r="AS2907" s="149" t="s">
        <v>275</v>
      </c>
      <c r="AT2907" s="149" t="s">
        <v>276</v>
      </c>
      <c r="AU2907" s="161">
        <v>1</v>
      </c>
      <c r="AV2907" s="159">
        <v>80530.98</v>
      </c>
      <c r="AW2907" s="159">
        <v>3221.24</v>
      </c>
      <c r="AX2907" s="149" t="s">
        <v>274</v>
      </c>
      <c r="AY2907" s="159">
        <v>840.32</v>
      </c>
      <c r="AZ2907" s="159">
        <v>840.32</v>
      </c>
      <c r="BA2907" s="159">
        <v>3361.28</v>
      </c>
      <c r="BB2907" s="159">
        <v>61343.6</v>
      </c>
      <c r="BC2907" s="162" t="s">
        <v>274</v>
      </c>
      <c r="BD2907" s="162">
        <v>0</v>
      </c>
      <c r="BE2907" s="159">
        <v>19187.38</v>
      </c>
      <c r="BF2907" s="159">
        <v>19187.38</v>
      </c>
      <c r="BG2907" s="159">
        <v>80530.98</v>
      </c>
    </row>
    <row r="2908" ht="28.05" customHeight="1" spans="1:59">
      <c r="A2908" s="149"/>
      <c r="B2908" s="149"/>
      <c r="C2908" s="149"/>
      <c r="D2908" s="149" t="s">
        <v>3726</v>
      </c>
      <c r="E2908" s="340" t="s">
        <v>12992</v>
      </c>
      <c r="F2908" s="149" t="s">
        <v>3726</v>
      </c>
      <c r="G2908" s="149" t="s">
        <v>12993</v>
      </c>
      <c r="H2908" s="149" t="s">
        <v>7020</v>
      </c>
      <c r="I2908" s="149" t="s">
        <v>7021</v>
      </c>
      <c r="J2908" s="149" t="s">
        <v>12994</v>
      </c>
      <c r="K2908" s="149"/>
      <c r="L2908" s="149" t="s">
        <v>262</v>
      </c>
      <c r="M2908" s="149"/>
      <c r="N2908" s="149" t="s">
        <v>263</v>
      </c>
      <c r="O2908" s="149" t="s">
        <v>214</v>
      </c>
      <c r="P2908" s="149" t="s">
        <v>53</v>
      </c>
      <c r="Q2908" s="149"/>
      <c r="R2908" s="149" t="s">
        <v>12995</v>
      </c>
      <c r="S2908" s="149" t="s">
        <v>7024</v>
      </c>
      <c r="T2908" s="149" t="s">
        <v>3334</v>
      </c>
      <c r="U2908" s="149" t="s">
        <v>267</v>
      </c>
      <c r="V2908" s="149"/>
      <c r="W2908" s="149"/>
      <c r="X2908" s="149" t="s">
        <v>268</v>
      </c>
      <c r="Y2908" s="149"/>
      <c r="Z2908" s="149"/>
      <c r="AA2908" s="149"/>
      <c r="AB2908" s="149" t="s">
        <v>269</v>
      </c>
      <c r="AC2908" s="149" t="s">
        <v>318</v>
      </c>
      <c r="AD2908" s="149" t="s">
        <v>3334</v>
      </c>
      <c r="AE2908" s="149" t="s">
        <v>271</v>
      </c>
      <c r="AF2908" s="149"/>
      <c r="AG2908" s="149" t="s">
        <v>1098</v>
      </c>
      <c r="AH2908" s="149" t="s">
        <v>273</v>
      </c>
      <c r="AI2908" s="158">
        <v>96</v>
      </c>
      <c r="AJ2908" s="149"/>
      <c r="AK2908" s="159" t="s">
        <v>274</v>
      </c>
      <c r="AL2908" s="159" t="s">
        <v>274</v>
      </c>
      <c r="AM2908" s="149" t="s">
        <v>274</v>
      </c>
      <c r="AN2908" s="160">
        <v>4</v>
      </c>
      <c r="AO2908" s="149"/>
      <c r="AP2908" s="149" t="s">
        <v>274</v>
      </c>
      <c r="AQ2908" s="149" t="s">
        <v>275</v>
      </c>
      <c r="AR2908" s="158">
        <v>1</v>
      </c>
      <c r="AS2908" s="149" t="s">
        <v>275</v>
      </c>
      <c r="AT2908" s="149" t="s">
        <v>276</v>
      </c>
      <c r="AU2908" s="161">
        <v>1</v>
      </c>
      <c r="AV2908" s="159">
        <v>44444.44</v>
      </c>
      <c r="AW2908" s="159">
        <v>1777.78</v>
      </c>
      <c r="AX2908" s="149" t="s">
        <v>274</v>
      </c>
      <c r="AY2908" s="162">
        <v>0</v>
      </c>
      <c r="AZ2908" s="162" t="s">
        <v>274</v>
      </c>
      <c r="BA2908" s="162">
        <v>0</v>
      </c>
      <c r="BB2908" s="159">
        <v>42666.66</v>
      </c>
      <c r="BC2908" s="162" t="s">
        <v>274</v>
      </c>
      <c r="BD2908" s="162">
        <v>0</v>
      </c>
      <c r="BE2908" s="159">
        <v>1777.78</v>
      </c>
      <c r="BF2908" s="159">
        <v>1777.78</v>
      </c>
      <c r="BG2908" s="159">
        <v>44444.44</v>
      </c>
    </row>
    <row r="2909" ht="28.05" customHeight="1" spans="1:59">
      <c r="A2909" s="149"/>
      <c r="B2909" s="149"/>
      <c r="C2909" s="149"/>
      <c r="D2909" s="149" t="s">
        <v>3726</v>
      </c>
      <c r="E2909" s="340" t="s">
        <v>12996</v>
      </c>
      <c r="F2909" s="149" t="s">
        <v>3726</v>
      </c>
      <c r="G2909" s="149" t="s">
        <v>12997</v>
      </c>
      <c r="H2909" s="149" t="s">
        <v>6034</v>
      </c>
      <c r="I2909" s="149" t="s">
        <v>12698</v>
      </c>
      <c r="J2909" s="149" t="s">
        <v>12998</v>
      </c>
      <c r="K2909" s="149"/>
      <c r="L2909" s="149" t="s">
        <v>287</v>
      </c>
      <c r="M2909" s="149"/>
      <c r="N2909" s="149" t="s">
        <v>263</v>
      </c>
      <c r="O2909" s="149" t="s">
        <v>214</v>
      </c>
      <c r="P2909" s="149" t="s">
        <v>53</v>
      </c>
      <c r="Q2909" s="149"/>
      <c r="R2909" s="149" t="s">
        <v>12999</v>
      </c>
      <c r="S2909" s="149" t="s">
        <v>4332</v>
      </c>
      <c r="T2909" s="149" t="s">
        <v>414</v>
      </c>
      <c r="U2909" s="149" t="s">
        <v>267</v>
      </c>
      <c r="V2909" s="149"/>
      <c r="W2909" s="149"/>
      <c r="X2909" s="149" t="s">
        <v>336</v>
      </c>
      <c r="Y2909" s="149"/>
      <c r="Z2909" s="149"/>
      <c r="AA2909" s="149"/>
      <c r="AB2909" s="149" t="s">
        <v>269</v>
      </c>
      <c r="AC2909" s="149" t="s">
        <v>270</v>
      </c>
      <c r="AD2909" s="149" t="s">
        <v>414</v>
      </c>
      <c r="AE2909" s="149" t="s">
        <v>271</v>
      </c>
      <c r="AF2909" s="149"/>
      <c r="AG2909" s="149" t="s">
        <v>1098</v>
      </c>
      <c r="AH2909" s="149" t="s">
        <v>273</v>
      </c>
      <c r="AI2909" s="158">
        <v>21</v>
      </c>
      <c r="AJ2909" s="149"/>
      <c r="AK2909" s="159" t="s">
        <v>274</v>
      </c>
      <c r="AL2909" s="159" t="s">
        <v>274</v>
      </c>
      <c r="AM2909" s="149" t="s">
        <v>274</v>
      </c>
      <c r="AN2909" s="160">
        <v>4</v>
      </c>
      <c r="AO2909" s="149"/>
      <c r="AP2909" s="149" t="s">
        <v>274</v>
      </c>
      <c r="AQ2909" s="149" t="s">
        <v>275</v>
      </c>
      <c r="AR2909" s="158">
        <v>1</v>
      </c>
      <c r="AS2909" s="149" t="s">
        <v>275</v>
      </c>
      <c r="AT2909" s="149" t="s">
        <v>276</v>
      </c>
      <c r="AU2909" s="161">
        <v>1</v>
      </c>
      <c r="AV2909" s="159">
        <v>15575.22</v>
      </c>
      <c r="AW2909" s="159">
        <v>623.01</v>
      </c>
      <c r="AX2909" s="149" t="s">
        <v>274</v>
      </c>
      <c r="AY2909" s="159">
        <v>155.75</v>
      </c>
      <c r="AZ2909" s="159">
        <v>155.75</v>
      </c>
      <c r="BA2909" s="159">
        <v>623</v>
      </c>
      <c r="BB2909" s="159">
        <v>3270.75</v>
      </c>
      <c r="BC2909" s="162" t="s">
        <v>274</v>
      </c>
      <c r="BD2909" s="162">
        <v>0</v>
      </c>
      <c r="BE2909" s="159">
        <v>12304.47</v>
      </c>
      <c r="BF2909" s="159">
        <v>12304.47</v>
      </c>
      <c r="BG2909" s="159">
        <v>15575.22</v>
      </c>
    </row>
    <row r="2910" ht="28.05" customHeight="1" spans="1:59">
      <c r="A2910" s="149"/>
      <c r="B2910" s="149"/>
      <c r="C2910" s="149"/>
      <c r="D2910" s="149" t="s">
        <v>3726</v>
      </c>
      <c r="E2910" s="340" t="s">
        <v>13000</v>
      </c>
      <c r="F2910" s="149" t="s">
        <v>3726</v>
      </c>
      <c r="G2910" s="149" t="s">
        <v>13001</v>
      </c>
      <c r="H2910" s="149" t="s">
        <v>12703</v>
      </c>
      <c r="I2910" s="149" t="s">
        <v>12704</v>
      </c>
      <c r="J2910" s="149" t="s">
        <v>13002</v>
      </c>
      <c r="K2910" s="149"/>
      <c r="L2910" s="149" t="s">
        <v>287</v>
      </c>
      <c r="M2910" s="149"/>
      <c r="N2910" s="149" t="s">
        <v>263</v>
      </c>
      <c r="O2910" s="149" t="s">
        <v>214</v>
      </c>
      <c r="P2910" s="149" t="s">
        <v>53</v>
      </c>
      <c r="Q2910" s="149"/>
      <c r="R2910" s="149" t="s">
        <v>3952</v>
      </c>
      <c r="S2910" s="149" t="s">
        <v>4258</v>
      </c>
      <c r="T2910" s="149" t="s">
        <v>3699</v>
      </c>
      <c r="U2910" s="149" t="s">
        <v>267</v>
      </c>
      <c r="V2910" s="149"/>
      <c r="W2910" s="149"/>
      <c r="X2910" s="149" t="s">
        <v>336</v>
      </c>
      <c r="Y2910" s="149"/>
      <c r="Z2910" s="149"/>
      <c r="AA2910" s="149"/>
      <c r="AB2910" s="149" t="s">
        <v>269</v>
      </c>
      <c r="AC2910" s="149" t="s">
        <v>270</v>
      </c>
      <c r="AD2910" s="149" t="s">
        <v>3699</v>
      </c>
      <c r="AE2910" s="149" t="s">
        <v>271</v>
      </c>
      <c r="AF2910" s="149"/>
      <c r="AG2910" s="149" t="s">
        <v>1098</v>
      </c>
      <c r="AH2910" s="149" t="s">
        <v>273</v>
      </c>
      <c r="AI2910" s="158">
        <v>67</v>
      </c>
      <c r="AJ2910" s="149"/>
      <c r="AK2910" s="159" t="s">
        <v>274</v>
      </c>
      <c r="AL2910" s="159" t="s">
        <v>274</v>
      </c>
      <c r="AM2910" s="149" t="s">
        <v>274</v>
      </c>
      <c r="AN2910" s="160">
        <v>4</v>
      </c>
      <c r="AO2910" s="149"/>
      <c r="AP2910" s="149" t="s">
        <v>274</v>
      </c>
      <c r="AQ2910" s="149" t="s">
        <v>275</v>
      </c>
      <c r="AR2910" s="158">
        <v>1</v>
      </c>
      <c r="AS2910" s="149" t="s">
        <v>275</v>
      </c>
      <c r="AT2910" s="149" t="s">
        <v>276</v>
      </c>
      <c r="AU2910" s="161">
        <v>1</v>
      </c>
      <c r="AV2910" s="159">
        <v>175221.24</v>
      </c>
      <c r="AW2910" s="159">
        <v>7008.85</v>
      </c>
      <c r="AX2910" s="149" t="s">
        <v>274</v>
      </c>
      <c r="AY2910" s="159">
        <v>1805.31</v>
      </c>
      <c r="AZ2910" s="159">
        <v>1805.31</v>
      </c>
      <c r="BA2910" s="159">
        <v>7221.24</v>
      </c>
      <c r="BB2910" s="159">
        <v>115858.26</v>
      </c>
      <c r="BC2910" s="162" t="s">
        <v>274</v>
      </c>
      <c r="BD2910" s="162">
        <v>0</v>
      </c>
      <c r="BE2910" s="159">
        <v>59362.98</v>
      </c>
      <c r="BF2910" s="159">
        <v>59362.98</v>
      </c>
      <c r="BG2910" s="159">
        <v>175221.24</v>
      </c>
    </row>
    <row r="2911" ht="28.05" customHeight="1" spans="1:59">
      <c r="A2911" s="149"/>
      <c r="B2911" s="149"/>
      <c r="C2911" s="149"/>
      <c r="D2911" s="149" t="s">
        <v>3726</v>
      </c>
      <c r="E2911" s="340" t="s">
        <v>13003</v>
      </c>
      <c r="F2911" s="149" t="s">
        <v>3726</v>
      </c>
      <c r="G2911" s="149" t="s">
        <v>13004</v>
      </c>
      <c r="H2911" s="149" t="s">
        <v>6034</v>
      </c>
      <c r="I2911" s="149" t="s">
        <v>12698</v>
      </c>
      <c r="J2911" s="149" t="s">
        <v>13005</v>
      </c>
      <c r="K2911" s="149"/>
      <c r="L2911" s="149" t="s">
        <v>287</v>
      </c>
      <c r="M2911" s="149"/>
      <c r="N2911" s="149" t="s">
        <v>263</v>
      </c>
      <c r="O2911" s="149" t="s">
        <v>214</v>
      </c>
      <c r="P2911" s="149" t="s">
        <v>53</v>
      </c>
      <c r="Q2911" s="149"/>
      <c r="R2911" s="149" t="s">
        <v>13006</v>
      </c>
      <c r="S2911" s="149" t="s">
        <v>4332</v>
      </c>
      <c r="T2911" s="149" t="s">
        <v>414</v>
      </c>
      <c r="U2911" s="149" t="s">
        <v>267</v>
      </c>
      <c r="V2911" s="149"/>
      <c r="W2911" s="149"/>
      <c r="X2911" s="149" t="s">
        <v>336</v>
      </c>
      <c r="Y2911" s="149"/>
      <c r="Z2911" s="149"/>
      <c r="AA2911" s="149"/>
      <c r="AB2911" s="149" t="s">
        <v>269</v>
      </c>
      <c r="AC2911" s="149" t="s">
        <v>270</v>
      </c>
      <c r="AD2911" s="149" t="s">
        <v>414</v>
      </c>
      <c r="AE2911" s="149" t="s">
        <v>271</v>
      </c>
      <c r="AF2911" s="149"/>
      <c r="AG2911" s="149" t="s">
        <v>1098</v>
      </c>
      <c r="AH2911" s="149" t="s">
        <v>273</v>
      </c>
      <c r="AI2911" s="158">
        <v>21</v>
      </c>
      <c r="AJ2911" s="149"/>
      <c r="AK2911" s="159" t="s">
        <v>274</v>
      </c>
      <c r="AL2911" s="159" t="s">
        <v>274</v>
      </c>
      <c r="AM2911" s="149" t="s">
        <v>274</v>
      </c>
      <c r="AN2911" s="160">
        <v>4</v>
      </c>
      <c r="AO2911" s="149"/>
      <c r="AP2911" s="149" t="s">
        <v>274</v>
      </c>
      <c r="AQ2911" s="149" t="s">
        <v>275</v>
      </c>
      <c r="AR2911" s="158">
        <v>1</v>
      </c>
      <c r="AS2911" s="149" t="s">
        <v>275</v>
      </c>
      <c r="AT2911" s="149" t="s">
        <v>276</v>
      </c>
      <c r="AU2911" s="161">
        <v>1</v>
      </c>
      <c r="AV2911" s="159">
        <v>15575.22</v>
      </c>
      <c r="AW2911" s="159">
        <v>623.01</v>
      </c>
      <c r="AX2911" s="149" t="s">
        <v>274</v>
      </c>
      <c r="AY2911" s="159">
        <v>155.75</v>
      </c>
      <c r="AZ2911" s="159">
        <v>155.75</v>
      </c>
      <c r="BA2911" s="159">
        <v>623</v>
      </c>
      <c r="BB2911" s="159">
        <v>3270.75</v>
      </c>
      <c r="BC2911" s="162" t="s">
        <v>274</v>
      </c>
      <c r="BD2911" s="162">
        <v>0</v>
      </c>
      <c r="BE2911" s="159">
        <v>12304.47</v>
      </c>
      <c r="BF2911" s="159">
        <v>12304.47</v>
      </c>
      <c r="BG2911" s="159">
        <v>15575.22</v>
      </c>
    </row>
    <row r="2912" ht="28.05" customHeight="1" spans="1:59">
      <c r="A2912" s="149"/>
      <c r="B2912" s="149"/>
      <c r="C2912" s="149"/>
      <c r="D2912" s="149" t="s">
        <v>3726</v>
      </c>
      <c r="E2912" s="340" t="s">
        <v>13007</v>
      </c>
      <c r="F2912" s="149" t="s">
        <v>3726</v>
      </c>
      <c r="G2912" s="149" t="s">
        <v>13008</v>
      </c>
      <c r="H2912" s="149" t="s">
        <v>172</v>
      </c>
      <c r="I2912" s="149" t="s">
        <v>13009</v>
      </c>
      <c r="J2912" s="149" t="s">
        <v>13010</v>
      </c>
      <c r="K2912" s="149"/>
      <c r="L2912" s="149" t="s">
        <v>262</v>
      </c>
      <c r="M2912" s="149"/>
      <c r="N2912" s="149" t="s">
        <v>263</v>
      </c>
      <c r="O2912" s="149" t="s">
        <v>214</v>
      </c>
      <c r="P2912" s="149" t="s">
        <v>53</v>
      </c>
      <c r="Q2912" s="149"/>
      <c r="R2912" s="149" t="s">
        <v>3952</v>
      </c>
      <c r="S2912" s="149" t="s">
        <v>174</v>
      </c>
      <c r="T2912" s="149" t="s">
        <v>1062</v>
      </c>
      <c r="U2912" s="149" t="s">
        <v>267</v>
      </c>
      <c r="V2912" s="149"/>
      <c r="W2912" s="149"/>
      <c r="X2912" s="149" t="s">
        <v>336</v>
      </c>
      <c r="Y2912" s="149"/>
      <c r="Z2912" s="149"/>
      <c r="AA2912" s="149"/>
      <c r="AB2912" s="149" t="s">
        <v>269</v>
      </c>
      <c r="AC2912" s="149" t="s">
        <v>270</v>
      </c>
      <c r="AD2912" s="149" t="s">
        <v>1062</v>
      </c>
      <c r="AE2912" s="149" t="s">
        <v>271</v>
      </c>
      <c r="AF2912" s="149"/>
      <c r="AG2912" s="149" t="s">
        <v>1098</v>
      </c>
      <c r="AH2912" s="149" t="s">
        <v>273</v>
      </c>
      <c r="AI2912" s="158">
        <v>77</v>
      </c>
      <c r="AJ2912" s="149"/>
      <c r="AK2912" s="159" t="s">
        <v>274</v>
      </c>
      <c r="AL2912" s="159" t="s">
        <v>274</v>
      </c>
      <c r="AM2912" s="149" t="s">
        <v>274</v>
      </c>
      <c r="AN2912" s="160">
        <v>4</v>
      </c>
      <c r="AO2912" s="149"/>
      <c r="AP2912" s="149" t="s">
        <v>274</v>
      </c>
      <c r="AQ2912" s="149" t="s">
        <v>275</v>
      </c>
      <c r="AR2912" s="158">
        <v>1</v>
      </c>
      <c r="AS2912" s="149" t="s">
        <v>275</v>
      </c>
      <c r="AT2912" s="149" t="s">
        <v>276</v>
      </c>
      <c r="AU2912" s="161">
        <v>1</v>
      </c>
      <c r="AV2912" s="159">
        <v>12831.86</v>
      </c>
      <c r="AW2912" s="159">
        <v>513.27</v>
      </c>
      <c r="AX2912" s="149" t="s">
        <v>274</v>
      </c>
      <c r="AY2912" s="159">
        <v>133.89</v>
      </c>
      <c r="AZ2912" s="159">
        <v>133.89</v>
      </c>
      <c r="BA2912" s="159">
        <v>535.56</v>
      </c>
      <c r="BB2912" s="159">
        <v>9774.6</v>
      </c>
      <c r="BC2912" s="162" t="s">
        <v>274</v>
      </c>
      <c r="BD2912" s="162">
        <v>0</v>
      </c>
      <c r="BE2912" s="159">
        <v>3057.26</v>
      </c>
      <c r="BF2912" s="159">
        <v>3057.26</v>
      </c>
      <c r="BG2912" s="159">
        <v>12831.86</v>
      </c>
    </row>
    <row r="2913" ht="28.05" customHeight="1" spans="1:59">
      <c r="A2913" s="149"/>
      <c r="B2913" s="149"/>
      <c r="C2913" s="149"/>
      <c r="D2913" s="149" t="s">
        <v>3726</v>
      </c>
      <c r="E2913" s="340" t="s">
        <v>13011</v>
      </c>
      <c r="F2913" s="149" t="s">
        <v>3726</v>
      </c>
      <c r="G2913" s="149" t="s">
        <v>13012</v>
      </c>
      <c r="H2913" s="149" t="s">
        <v>13013</v>
      </c>
      <c r="I2913" s="149" t="s">
        <v>13014</v>
      </c>
      <c r="J2913" s="149" t="s">
        <v>13015</v>
      </c>
      <c r="K2913" s="149"/>
      <c r="L2913" s="149" t="s">
        <v>262</v>
      </c>
      <c r="M2913" s="149"/>
      <c r="N2913" s="149" t="s">
        <v>263</v>
      </c>
      <c r="O2913" s="149" t="s">
        <v>214</v>
      </c>
      <c r="P2913" s="149" t="s">
        <v>53</v>
      </c>
      <c r="Q2913" s="149"/>
      <c r="R2913" s="149" t="s">
        <v>12942</v>
      </c>
      <c r="S2913" s="149" t="s">
        <v>289</v>
      </c>
      <c r="T2913" s="149" t="s">
        <v>12943</v>
      </c>
      <c r="U2913" s="149" t="s">
        <v>267</v>
      </c>
      <c r="V2913" s="149"/>
      <c r="W2913" s="149"/>
      <c r="X2913" s="149" t="s">
        <v>336</v>
      </c>
      <c r="Y2913" s="149"/>
      <c r="Z2913" s="149"/>
      <c r="AA2913" s="149"/>
      <c r="AB2913" s="149" t="s">
        <v>269</v>
      </c>
      <c r="AC2913" s="149" t="s">
        <v>318</v>
      </c>
      <c r="AD2913" s="149" t="s">
        <v>12943</v>
      </c>
      <c r="AE2913" s="149" t="s">
        <v>271</v>
      </c>
      <c r="AF2913" s="149"/>
      <c r="AG2913" s="149" t="s">
        <v>1098</v>
      </c>
      <c r="AH2913" s="149" t="s">
        <v>273</v>
      </c>
      <c r="AI2913" s="158">
        <v>96</v>
      </c>
      <c r="AJ2913" s="149"/>
      <c r="AK2913" s="159" t="s">
        <v>274</v>
      </c>
      <c r="AL2913" s="159" t="s">
        <v>274</v>
      </c>
      <c r="AM2913" s="149" t="s">
        <v>274</v>
      </c>
      <c r="AN2913" s="160">
        <v>4</v>
      </c>
      <c r="AO2913" s="149"/>
      <c r="AP2913" s="149" t="s">
        <v>274</v>
      </c>
      <c r="AQ2913" s="149" t="s">
        <v>275</v>
      </c>
      <c r="AR2913" s="158">
        <v>1</v>
      </c>
      <c r="AS2913" s="149" t="s">
        <v>275</v>
      </c>
      <c r="AT2913" s="149" t="s">
        <v>276</v>
      </c>
      <c r="AU2913" s="161">
        <v>1</v>
      </c>
      <c r="AV2913" s="159">
        <v>14102.56</v>
      </c>
      <c r="AW2913" s="159">
        <v>564.1</v>
      </c>
      <c r="AX2913" s="149" t="s">
        <v>274</v>
      </c>
      <c r="AY2913" s="162">
        <v>0</v>
      </c>
      <c r="AZ2913" s="162" t="s">
        <v>274</v>
      </c>
      <c r="BA2913" s="162">
        <v>0</v>
      </c>
      <c r="BB2913" s="159">
        <v>13538.46</v>
      </c>
      <c r="BC2913" s="162" t="s">
        <v>274</v>
      </c>
      <c r="BD2913" s="162">
        <v>0</v>
      </c>
      <c r="BE2913" s="159">
        <v>564.1</v>
      </c>
      <c r="BF2913" s="159">
        <v>564.1</v>
      </c>
      <c r="BG2913" s="159">
        <v>14102.56</v>
      </c>
    </row>
    <row r="2914" ht="28.05" customHeight="1" spans="1:59">
      <c r="A2914" s="149"/>
      <c r="B2914" s="149"/>
      <c r="C2914" s="149"/>
      <c r="D2914" s="149" t="s">
        <v>3726</v>
      </c>
      <c r="E2914" s="340" t="s">
        <v>13016</v>
      </c>
      <c r="F2914" s="149" t="s">
        <v>3726</v>
      </c>
      <c r="G2914" s="149" t="s">
        <v>13017</v>
      </c>
      <c r="H2914" s="149" t="s">
        <v>13018</v>
      </c>
      <c r="I2914" s="149" t="s">
        <v>9739</v>
      </c>
      <c r="J2914" s="149" t="s">
        <v>13019</v>
      </c>
      <c r="K2914" s="149"/>
      <c r="L2914" s="149" t="s">
        <v>287</v>
      </c>
      <c r="M2914" s="149"/>
      <c r="N2914" s="149" t="s">
        <v>263</v>
      </c>
      <c r="O2914" s="149" t="s">
        <v>214</v>
      </c>
      <c r="P2914" s="149" t="s">
        <v>53</v>
      </c>
      <c r="Q2914" s="149"/>
      <c r="R2914" s="149" t="s">
        <v>3952</v>
      </c>
      <c r="S2914" s="149" t="s">
        <v>5890</v>
      </c>
      <c r="T2914" s="149" t="s">
        <v>3699</v>
      </c>
      <c r="U2914" s="149" t="s">
        <v>267</v>
      </c>
      <c r="V2914" s="149"/>
      <c r="W2914" s="149"/>
      <c r="X2914" s="149" t="s">
        <v>336</v>
      </c>
      <c r="Y2914" s="149"/>
      <c r="Z2914" s="149"/>
      <c r="AA2914" s="149"/>
      <c r="AB2914" s="149" t="s">
        <v>269</v>
      </c>
      <c r="AC2914" s="149" t="s">
        <v>270</v>
      </c>
      <c r="AD2914" s="149" t="s">
        <v>3699</v>
      </c>
      <c r="AE2914" s="149" t="s">
        <v>271</v>
      </c>
      <c r="AF2914" s="149"/>
      <c r="AG2914" s="149" t="s">
        <v>1098</v>
      </c>
      <c r="AH2914" s="149" t="s">
        <v>273</v>
      </c>
      <c r="AI2914" s="158">
        <v>67</v>
      </c>
      <c r="AJ2914" s="149"/>
      <c r="AK2914" s="159" t="s">
        <v>274</v>
      </c>
      <c r="AL2914" s="159" t="s">
        <v>274</v>
      </c>
      <c r="AM2914" s="149" t="s">
        <v>274</v>
      </c>
      <c r="AN2914" s="160">
        <v>4</v>
      </c>
      <c r="AO2914" s="149"/>
      <c r="AP2914" s="149" t="s">
        <v>274</v>
      </c>
      <c r="AQ2914" s="149" t="s">
        <v>275</v>
      </c>
      <c r="AR2914" s="158">
        <v>1</v>
      </c>
      <c r="AS2914" s="149" t="s">
        <v>275</v>
      </c>
      <c r="AT2914" s="149" t="s">
        <v>276</v>
      </c>
      <c r="AU2914" s="161">
        <v>1</v>
      </c>
      <c r="AV2914" s="159">
        <v>7787.62</v>
      </c>
      <c r="AW2914" s="159">
        <v>311.5</v>
      </c>
      <c r="AX2914" s="149" t="s">
        <v>274</v>
      </c>
      <c r="AY2914" s="159">
        <v>80.23</v>
      </c>
      <c r="AZ2914" s="159">
        <v>80.23</v>
      </c>
      <c r="BA2914" s="159">
        <v>320.92</v>
      </c>
      <c r="BB2914" s="159">
        <v>5149.48</v>
      </c>
      <c r="BC2914" s="162" t="s">
        <v>274</v>
      </c>
      <c r="BD2914" s="162">
        <v>0</v>
      </c>
      <c r="BE2914" s="159">
        <v>2638.14</v>
      </c>
      <c r="BF2914" s="159">
        <v>2638.14</v>
      </c>
      <c r="BG2914" s="159">
        <v>7787.62</v>
      </c>
    </row>
    <row r="2915" ht="28.05" customHeight="1" spans="1:59">
      <c r="A2915" s="149"/>
      <c r="B2915" s="149"/>
      <c r="C2915" s="149"/>
      <c r="D2915" s="149" t="s">
        <v>3726</v>
      </c>
      <c r="E2915" s="340" t="s">
        <v>13020</v>
      </c>
      <c r="F2915" s="149" t="s">
        <v>3726</v>
      </c>
      <c r="G2915" s="149" t="s">
        <v>13021</v>
      </c>
      <c r="H2915" s="149" t="s">
        <v>7020</v>
      </c>
      <c r="I2915" s="149" t="s">
        <v>7021</v>
      </c>
      <c r="J2915" s="149" t="s">
        <v>13022</v>
      </c>
      <c r="K2915" s="149"/>
      <c r="L2915" s="149" t="s">
        <v>262</v>
      </c>
      <c r="M2915" s="149"/>
      <c r="N2915" s="149" t="s">
        <v>263</v>
      </c>
      <c r="O2915" s="149" t="s">
        <v>214</v>
      </c>
      <c r="P2915" s="149" t="s">
        <v>53</v>
      </c>
      <c r="Q2915" s="149"/>
      <c r="R2915" s="149" t="s">
        <v>12995</v>
      </c>
      <c r="S2915" s="149" t="s">
        <v>7024</v>
      </c>
      <c r="T2915" s="149" t="s">
        <v>3334</v>
      </c>
      <c r="U2915" s="149" t="s">
        <v>267</v>
      </c>
      <c r="V2915" s="149"/>
      <c r="W2915" s="149"/>
      <c r="X2915" s="149" t="s">
        <v>268</v>
      </c>
      <c r="Y2915" s="149"/>
      <c r="Z2915" s="149"/>
      <c r="AA2915" s="149"/>
      <c r="AB2915" s="149" t="s">
        <v>269</v>
      </c>
      <c r="AC2915" s="149" t="s">
        <v>318</v>
      </c>
      <c r="AD2915" s="149" t="s">
        <v>3334</v>
      </c>
      <c r="AE2915" s="149" t="s">
        <v>271</v>
      </c>
      <c r="AF2915" s="149"/>
      <c r="AG2915" s="149" t="s">
        <v>1098</v>
      </c>
      <c r="AH2915" s="149" t="s">
        <v>273</v>
      </c>
      <c r="AI2915" s="158">
        <v>96</v>
      </c>
      <c r="AJ2915" s="149"/>
      <c r="AK2915" s="159" t="s">
        <v>274</v>
      </c>
      <c r="AL2915" s="159" t="s">
        <v>274</v>
      </c>
      <c r="AM2915" s="149" t="s">
        <v>274</v>
      </c>
      <c r="AN2915" s="160">
        <v>4</v>
      </c>
      <c r="AO2915" s="149"/>
      <c r="AP2915" s="149" t="s">
        <v>274</v>
      </c>
      <c r="AQ2915" s="149" t="s">
        <v>275</v>
      </c>
      <c r="AR2915" s="158">
        <v>1</v>
      </c>
      <c r="AS2915" s="149" t="s">
        <v>275</v>
      </c>
      <c r="AT2915" s="149" t="s">
        <v>276</v>
      </c>
      <c r="AU2915" s="161">
        <v>1</v>
      </c>
      <c r="AV2915" s="159">
        <v>44444.45</v>
      </c>
      <c r="AW2915" s="159">
        <v>1777.78</v>
      </c>
      <c r="AX2915" s="149" t="s">
        <v>274</v>
      </c>
      <c r="AY2915" s="162">
        <v>0</v>
      </c>
      <c r="AZ2915" s="162" t="s">
        <v>274</v>
      </c>
      <c r="BA2915" s="162">
        <v>0</v>
      </c>
      <c r="BB2915" s="159">
        <v>42666.67</v>
      </c>
      <c r="BC2915" s="162" t="s">
        <v>274</v>
      </c>
      <c r="BD2915" s="162">
        <v>0</v>
      </c>
      <c r="BE2915" s="159">
        <v>1777.78</v>
      </c>
      <c r="BF2915" s="159">
        <v>1777.78</v>
      </c>
      <c r="BG2915" s="159">
        <v>44444.45</v>
      </c>
    </row>
    <row r="2916" ht="28.05" customHeight="1" spans="1:59">
      <c r="A2916" s="149"/>
      <c r="B2916" s="149"/>
      <c r="C2916" s="149"/>
      <c r="D2916" s="149" t="s">
        <v>3726</v>
      </c>
      <c r="E2916" s="340" t="s">
        <v>13023</v>
      </c>
      <c r="F2916" s="149" t="s">
        <v>3726</v>
      </c>
      <c r="G2916" s="149" t="s">
        <v>13024</v>
      </c>
      <c r="H2916" s="149" t="s">
        <v>13025</v>
      </c>
      <c r="I2916" s="149" t="s">
        <v>13026</v>
      </c>
      <c r="J2916" s="149" t="s">
        <v>13027</v>
      </c>
      <c r="K2916" s="149"/>
      <c r="L2916" s="149" t="s">
        <v>262</v>
      </c>
      <c r="M2916" s="149"/>
      <c r="N2916" s="149" t="s">
        <v>263</v>
      </c>
      <c r="O2916" s="149" t="s">
        <v>214</v>
      </c>
      <c r="P2916" s="149" t="s">
        <v>53</v>
      </c>
      <c r="Q2916" s="149"/>
      <c r="R2916" s="149" t="s">
        <v>13028</v>
      </c>
      <c r="S2916" s="149" t="s">
        <v>793</v>
      </c>
      <c r="T2916" s="149" t="s">
        <v>12943</v>
      </c>
      <c r="U2916" s="149" t="s">
        <v>267</v>
      </c>
      <c r="V2916" s="149"/>
      <c r="W2916" s="149"/>
      <c r="X2916" s="149" t="s">
        <v>268</v>
      </c>
      <c r="Y2916" s="149"/>
      <c r="Z2916" s="149"/>
      <c r="AA2916" s="149"/>
      <c r="AB2916" s="149" t="s">
        <v>269</v>
      </c>
      <c r="AC2916" s="149" t="s">
        <v>318</v>
      </c>
      <c r="AD2916" s="149" t="s">
        <v>12943</v>
      </c>
      <c r="AE2916" s="149" t="s">
        <v>271</v>
      </c>
      <c r="AF2916" s="149"/>
      <c r="AG2916" s="149" t="s">
        <v>1098</v>
      </c>
      <c r="AH2916" s="149" t="s">
        <v>273</v>
      </c>
      <c r="AI2916" s="158">
        <v>96</v>
      </c>
      <c r="AJ2916" s="149"/>
      <c r="AK2916" s="159" t="s">
        <v>274</v>
      </c>
      <c r="AL2916" s="159" t="s">
        <v>274</v>
      </c>
      <c r="AM2916" s="149" t="s">
        <v>274</v>
      </c>
      <c r="AN2916" s="160">
        <v>4</v>
      </c>
      <c r="AO2916" s="149"/>
      <c r="AP2916" s="149" t="s">
        <v>274</v>
      </c>
      <c r="AQ2916" s="149" t="s">
        <v>275</v>
      </c>
      <c r="AR2916" s="158">
        <v>1</v>
      </c>
      <c r="AS2916" s="149" t="s">
        <v>275</v>
      </c>
      <c r="AT2916" s="149" t="s">
        <v>276</v>
      </c>
      <c r="AU2916" s="161">
        <v>1</v>
      </c>
      <c r="AV2916" s="159">
        <v>44444.44</v>
      </c>
      <c r="AW2916" s="159">
        <v>1777.78</v>
      </c>
      <c r="AX2916" s="149" t="s">
        <v>274</v>
      </c>
      <c r="AY2916" s="162">
        <v>0</v>
      </c>
      <c r="AZ2916" s="162" t="s">
        <v>274</v>
      </c>
      <c r="BA2916" s="162">
        <v>0</v>
      </c>
      <c r="BB2916" s="159">
        <v>42666.66</v>
      </c>
      <c r="BC2916" s="162" t="s">
        <v>274</v>
      </c>
      <c r="BD2916" s="162">
        <v>0</v>
      </c>
      <c r="BE2916" s="159">
        <v>1777.78</v>
      </c>
      <c r="BF2916" s="159">
        <v>1777.78</v>
      </c>
      <c r="BG2916" s="159">
        <v>44444.44</v>
      </c>
    </row>
    <row r="2917" ht="28.05" customHeight="1" spans="1:59">
      <c r="A2917" s="149"/>
      <c r="B2917" s="149"/>
      <c r="C2917" s="149"/>
      <c r="D2917" s="149" t="s">
        <v>3726</v>
      </c>
      <c r="E2917" s="340" t="s">
        <v>13029</v>
      </c>
      <c r="F2917" s="149" t="s">
        <v>3726</v>
      </c>
      <c r="G2917" s="149" t="s">
        <v>13030</v>
      </c>
      <c r="H2917" s="149" t="s">
        <v>172</v>
      </c>
      <c r="I2917" s="149" t="s">
        <v>13031</v>
      </c>
      <c r="J2917" s="149" t="s">
        <v>13032</v>
      </c>
      <c r="K2917" s="149"/>
      <c r="L2917" s="149" t="s">
        <v>262</v>
      </c>
      <c r="M2917" s="149"/>
      <c r="N2917" s="149" t="s">
        <v>263</v>
      </c>
      <c r="O2917" s="149" t="s">
        <v>214</v>
      </c>
      <c r="P2917" s="149" t="s">
        <v>53</v>
      </c>
      <c r="Q2917" s="149"/>
      <c r="R2917" s="149" t="s">
        <v>3952</v>
      </c>
      <c r="S2917" s="149" t="s">
        <v>174</v>
      </c>
      <c r="T2917" s="149" t="s">
        <v>1062</v>
      </c>
      <c r="U2917" s="149" t="s">
        <v>267</v>
      </c>
      <c r="V2917" s="149"/>
      <c r="W2917" s="149"/>
      <c r="X2917" s="149" t="s">
        <v>336</v>
      </c>
      <c r="Y2917" s="149"/>
      <c r="Z2917" s="149"/>
      <c r="AA2917" s="149"/>
      <c r="AB2917" s="149" t="s">
        <v>269</v>
      </c>
      <c r="AC2917" s="149" t="s">
        <v>270</v>
      </c>
      <c r="AD2917" s="149" t="s">
        <v>1062</v>
      </c>
      <c r="AE2917" s="149" t="s">
        <v>271</v>
      </c>
      <c r="AF2917" s="149"/>
      <c r="AG2917" s="149" t="s">
        <v>1098</v>
      </c>
      <c r="AH2917" s="149" t="s">
        <v>273</v>
      </c>
      <c r="AI2917" s="158">
        <v>77</v>
      </c>
      <c r="AJ2917" s="149"/>
      <c r="AK2917" s="159" t="s">
        <v>274</v>
      </c>
      <c r="AL2917" s="159" t="s">
        <v>274</v>
      </c>
      <c r="AM2917" s="149" t="s">
        <v>274</v>
      </c>
      <c r="AN2917" s="160">
        <v>4</v>
      </c>
      <c r="AO2917" s="149"/>
      <c r="AP2917" s="149" t="s">
        <v>274</v>
      </c>
      <c r="AQ2917" s="149" t="s">
        <v>275</v>
      </c>
      <c r="AR2917" s="158">
        <v>1</v>
      </c>
      <c r="AS2917" s="149" t="s">
        <v>275</v>
      </c>
      <c r="AT2917" s="149" t="s">
        <v>276</v>
      </c>
      <c r="AU2917" s="161">
        <v>1</v>
      </c>
      <c r="AV2917" s="159">
        <v>6637.17</v>
      </c>
      <c r="AW2917" s="159">
        <v>265.49</v>
      </c>
      <c r="AX2917" s="149" t="s">
        <v>274</v>
      </c>
      <c r="AY2917" s="159">
        <v>69.26</v>
      </c>
      <c r="AZ2917" s="159">
        <v>69.26</v>
      </c>
      <c r="BA2917" s="159">
        <v>277.04</v>
      </c>
      <c r="BB2917" s="159">
        <v>5055.68</v>
      </c>
      <c r="BC2917" s="162" t="s">
        <v>274</v>
      </c>
      <c r="BD2917" s="162">
        <v>0</v>
      </c>
      <c r="BE2917" s="159">
        <v>1581.49</v>
      </c>
      <c r="BF2917" s="159">
        <v>1581.49</v>
      </c>
      <c r="BG2917" s="159">
        <v>6637.17</v>
      </c>
    </row>
    <row r="2918" ht="28.05" customHeight="1" spans="1:59">
      <c r="A2918" s="149"/>
      <c r="B2918" s="149"/>
      <c r="C2918" s="149"/>
      <c r="D2918" s="149" t="s">
        <v>3726</v>
      </c>
      <c r="E2918" s="340" t="s">
        <v>13033</v>
      </c>
      <c r="F2918" s="149" t="s">
        <v>3726</v>
      </c>
      <c r="G2918" s="149" t="s">
        <v>13034</v>
      </c>
      <c r="H2918" s="149" t="s">
        <v>13035</v>
      </c>
      <c r="I2918" s="149" t="s">
        <v>13036</v>
      </c>
      <c r="J2918" s="149" t="s">
        <v>13037</v>
      </c>
      <c r="K2918" s="149"/>
      <c r="L2918" s="149" t="s">
        <v>262</v>
      </c>
      <c r="M2918" s="149"/>
      <c r="N2918" s="149" t="s">
        <v>263</v>
      </c>
      <c r="O2918" s="149" t="s">
        <v>214</v>
      </c>
      <c r="P2918" s="149" t="s">
        <v>53</v>
      </c>
      <c r="Q2918" s="149"/>
      <c r="R2918" s="149" t="s">
        <v>160</v>
      </c>
      <c r="S2918" s="149" t="s">
        <v>5475</v>
      </c>
      <c r="T2918" s="149" t="s">
        <v>3334</v>
      </c>
      <c r="U2918" s="149" t="s">
        <v>267</v>
      </c>
      <c r="V2918" s="149"/>
      <c r="W2918" s="149"/>
      <c r="X2918" s="149" t="s">
        <v>336</v>
      </c>
      <c r="Y2918" s="149"/>
      <c r="Z2918" s="149"/>
      <c r="AA2918" s="149"/>
      <c r="AB2918" s="149" t="s">
        <v>269</v>
      </c>
      <c r="AC2918" s="149" t="s">
        <v>318</v>
      </c>
      <c r="AD2918" s="149" t="s">
        <v>3334</v>
      </c>
      <c r="AE2918" s="149" t="s">
        <v>271</v>
      </c>
      <c r="AF2918" s="149"/>
      <c r="AG2918" s="149" t="s">
        <v>1098</v>
      </c>
      <c r="AH2918" s="149" t="s">
        <v>273</v>
      </c>
      <c r="AI2918" s="158">
        <v>96</v>
      </c>
      <c r="AJ2918" s="149"/>
      <c r="AK2918" s="159" t="s">
        <v>274</v>
      </c>
      <c r="AL2918" s="159" t="s">
        <v>274</v>
      </c>
      <c r="AM2918" s="149" t="s">
        <v>274</v>
      </c>
      <c r="AN2918" s="160">
        <v>4</v>
      </c>
      <c r="AO2918" s="149"/>
      <c r="AP2918" s="149" t="s">
        <v>274</v>
      </c>
      <c r="AQ2918" s="149" t="s">
        <v>275</v>
      </c>
      <c r="AR2918" s="158">
        <v>1</v>
      </c>
      <c r="AS2918" s="149" t="s">
        <v>275</v>
      </c>
      <c r="AT2918" s="149" t="s">
        <v>276</v>
      </c>
      <c r="AU2918" s="161">
        <v>1</v>
      </c>
      <c r="AV2918" s="159">
        <v>184615.38</v>
      </c>
      <c r="AW2918" s="159">
        <v>7384.62</v>
      </c>
      <c r="AX2918" s="149" t="s">
        <v>274</v>
      </c>
      <c r="AY2918" s="162">
        <v>0</v>
      </c>
      <c r="AZ2918" s="162" t="s">
        <v>274</v>
      </c>
      <c r="BA2918" s="162">
        <v>0</v>
      </c>
      <c r="BB2918" s="159">
        <v>177230.76</v>
      </c>
      <c r="BC2918" s="162" t="s">
        <v>274</v>
      </c>
      <c r="BD2918" s="162">
        <v>0</v>
      </c>
      <c r="BE2918" s="159">
        <v>7384.62</v>
      </c>
      <c r="BF2918" s="159">
        <v>7384.62</v>
      </c>
      <c r="BG2918" s="159">
        <v>184615.38</v>
      </c>
    </row>
    <row r="2919" ht="28.05" customHeight="1" spans="1:59">
      <c r="A2919" s="149"/>
      <c r="B2919" s="149"/>
      <c r="C2919" s="149"/>
      <c r="D2919" s="149" t="s">
        <v>3726</v>
      </c>
      <c r="E2919" s="340" t="s">
        <v>13038</v>
      </c>
      <c r="F2919" s="149" t="s">
        <v>3726</v>
      </c>
      <c r="G2919" s="149" t="s">
        <v>13039</v>
      </c>
      <c r="H2919" s="149" t="s">
        <v>13035</v>
      </c>
      <c r="I2919" s="149" t="s">
        <v>13036</v>
      </c>
      <c r="J2919" s="149" t="s">
        <v>13040</v>
      </c>
      <c r="K2919" s="149"/>
      <c r="L2919" s="149" t="s">
        <v>262</v>
      </c>
      <c r="M2919" s="149"/>
      <c r="N2919" s="149" t="s">
        <v>263</v>
      </c>
      <c r="O2919" s="149" t="s">
        <v>214</v>
      </c>
      <c r="P2919" s="149" t="s">
        <v>53</v>
      </c>
      <c r="Q2919" s="149"/>
      <c r="R2919" s="149" t="s">
        <v>160</v>
      </c>
      <c r="S2919" s="149" t="s">
        <v>5475</v>
      </c>
      <c r="T2919" s="149" t="s">
        <v>3334</v>
      </c>
      <c r="U2919" s="149" t="s">
        <v>267</v>
      </c>
      <c r="V2919" s="149"/>
      <c r="W2919" s="149"/>
      <c r="X2919" s="149" t="s">
        <v>336</v>
      </c>
      <c r="Y2919" s="149"/>
      <c r="Z2919" s="149"/>
      <c r="AA2919" s="149"/>
      <c r="AB2919" s="149" t="s">
        <v>269</v>
      </c>
      <c r="AC2919" s="149" t="s">
        <v>318</v>
      </c>
      <c r="AD2919" s="149" t="s">
        <v>3334</v>
      </c>
      <c r="AE2919" s="149" t="s">
        <v>271</v>
      </c>
      <c r="AF2919" s="149"/>
      <c r="AG2919" s="149" t="s">
        <v>1098</v>
      </c>
      <c r="AH2919" s="149" t="s">
        <v>273</v>
      </c>
      <c r="AI2919" s="158">
        <v>96</v>
      </c>
      <c r="AJ2919" s="149"/>
      <c r="AK2919" s="159" t="s">
        <v>274</v>
      </c>
      <c r="AL2919" s="159" t="s">
        <v>274</v>
      </c>
      <c r="AM2919" s="149" t="s">
        <v>274</v>
      </c>
      <c r="AN2919" s="160">
        <v>4</v>
      </c>
      <c r="AO2919" s="149"/>
      <c r="AP2919" s="149" t="s">
        <v>274</v>
      </c>
      <c r="AQ2919" s="149" t="s">
        <v>275</v>
      </c>
      <c r="AR2919" s="158">
        <v>1</v>
      </c>
      <c r="AS2919" s="149" t="s">
        <v>275</v>
      </c>
      <c r="AT2919" s="149" t="s">
        <v>276</v>
      </c>
      <c r="AU2919" s="161">
        <v>1</v>
      </c>
      <c r="AV2919" s="159">
        <v>184615.39</v>
      </c>
      <c r="AW2919" s="159">
        <v>7384.62</v>
      </c>
      <c r="AX2919" s="149" t="s">
        <v>274</v>
      </c>
      <c r="AY2919" s="162">
        <v>0</v>
      </c>
      <c r="AZ2919" s="162" t="s">
        <v>274</v>
      </c>
      <c r="BA2919" s="162">
        <v>0</v>
      </c>
      <c r="BB2919" s="159">
        <v>177230.77</v>
      </c>
      <c r="BC2919" s="162" t="s">
        <v>274</v>
      </c>
      <c r="BD2919" s="162">
        <v>0</v>
      </c>
      <c r="BE2919" s="159">
        <v>7384.62</v>
      </c>
      <c r="BF2919" s="159">
        <v>7384.62</v>
      </c>
      <c r="BG2919" s="159">
        <v>184615.39</v>
      </c>
    </row>
    <row r="2920" ht="28.05" customHeight="1" spans="1:59">
      <c r="A2920" s="149"/>
      <c r="B2920" s="149"/>
      <c r="C2920" s="149"/>
      <c r="D2920" s="149" t="s">
        <v>3726</v>
      </c>
      <c r="E2920" s="340" t="s">
        <v>13041</v>
      </c>
      <c r="F2920" s="149" t="s">
        <v>3726</v>
      </c>
      <c r="G2920" s="149" t="s">
        <v>13042</v>
      </c>
      <c r="H2920" s="149" t="s">
        <v>6257</v>
      </c>
      <c r="I2920" s="149" t="s">
        <v>13043</v>
      </c>
      <c r="J2920" s="149" t="s">
        <v>13044</v>
      </c>
      <c r="K2920" s="149"/>
      <c r="L2920" s="149" t="s">
        <v>262</v>
      </c>
      <c r="M2920" s="149"/>
      <c r="N2920" s="149" t="s">
        <v>263</v>
      </c>
      <c r="O2920" s="149" t="s">
        <v>214</v>
      </c>
      <c r="P2920" s="149" t="s">
        <v>53</v>
      </c>
      <c r="Q2920" s="149"/>
      <c r="R2920" s="149" t="s">
        <v>160</v>
      </c>
      <c r="S2920" s="149" t="s">
        <v>5475</v>
      </c>
      <c r="T2920" s="149" t="s">
        <v>3334</v>
      </c>
      <c r="U2920" s="149" t="s">
        <v>267</v>
      </c>
      <c r="V2920" s="149"/>
      <c r="W2920" s="149"/>
      <c r="X2920" s="149" t="s">
        <v>336</v>
      </c>
      <c r="Y2920" s="149"/>
      <c r="Z2920" s="149"/>
      <c r="AA2920" s="149"/>
      <c r="AB2920" s="149" t="s">
        <v>269</v>
      </c>
      <c r="AC2920" s="149" t="s">
        <v>318</v>
      </c>
      <c r="AD2920" s="149" t="s">
        <v>3334</v>
      </c>
      <c r="AE2920" s="149" t="s">
        <v>271</v>
      </c>
      <c r="AF2920" s="149"/>
      <c r="AG2920" s="149" t="s">
        <v>1098</v>
      </c>
      <c r="AH2920" s="149" t="s">
        <v>273</v>
      </c>
      <c r="AI2920" s="158">
        <v>96</v>
      </c>
      <c r="AJ2920" s="149"/>
      <c r="AK2920" s="159" t="s">
        <v>274</v>
      </c>
      <c r="AL2920" s="159" t="s">
        <v>274</v>
      </c>
      <c r="AM2920" s="149" t="s">
        <v>274</v>
      </c>
      <c r="AN2920" s="160">
        <v>4</v>
      </c>
      <c r="AO2920" s="149"/>
      <c r="AP2920" s="149" t="s">
        <v>274</v>
      </c>
      <c r="AQ2920" s="149" t="s">
        <v>275</v>
      </c>
      <c r="AR2920" s="158">
        <v>1</v>
      </c>
      <c r="AS2920" s="149" t="s">
        <v>275</v>
      </c>
      <c r="AT2920" s="149" t="s">
        <v>276</v>
      </c>
      <c r="AU2920" s="161">
        <v>1</v>
      </c>
      <c r="AV2920" s="159">
        <v>41880.34</v>
      </c>
      <c r="AW2920" s="159">
        <v>1675.21</v>
      </c>
      <c r="AX2920" s="149" t="s">
        <v>274</v>
      </c>
      <c r="AY2920" s="162">
        <v>0</v>
      </c>
      <c r="AZ2920" s="162" t="s">
        <v>274</v>
      </c>
      <c r="BA2920" s="162">
        <v>0</v>
      </c>
      <c r="BB2920" s="159">
        <v>40205.13</v>
      </c>
      <c r="BC2920" s="162" t="s">
        <v>274</v>
      </c>
      <c r="BD2920" s="162">
        <v>0</v>
      </c>
      <c r="BE2920" s="159">
        <v>1675.21</v>
      </c>
      <c r="BF2920" s="159">
        <v>1675.21</v>
      </c>
      <c r="BG2920" s="159">
        <v>41880.34</v>
      </c>
    </row>
    <row r="2921" ht="28.05" customHeight="1" spans="1:59">
      <c r="A2921" s="149"/>
      <c r="B2921" s="149"/>
      <c r="C2921" s="149"/>
      <c r="D2921" s="149" t="s">
        <v>3726</v>
      </c>
      <c r="E2921" s="340" t="s">
        <v>13045</v>
      </c>
      <c r="F2921" s="149" t="s">
        <v>3726</v>
      </c>
      <c r="G2921" s="149" t="s">
        <v>13046</v>
      </c>
      <c r="H2921" s="149" t="s">
        <v>6034</v>
      </c>
      <c r="I2921" s="149" t="s">
        <v>12698</v>
      </c>
      <c r="J2921" s="149" t="s">
        <v>13047</v>
      </c>
      <c r="K2921" s="149"/>
      <c r="L2921" s="149" t="s">
        <v>287</v>
      </c>
      <c r="M2921" s="149"/>
      <c r="N2921" s="149" t="s">
        <v>263</v>
      </c>
      <c r="O2921" s="149" t="s">
        <v>214</v>
      </c>
      <c r="P2921" s="149" t="s">
        <v>53</v>
      </c>
      <c r="Q2921" s="149"/>
      <c r="R2921" s="149" t="s">
        <v>13048</v>
      </c>
      <c r="S2921" s="149" t="s">
        <v>4332</v>
      </c>
      <c r="T2921" s="149" t="s">
        <v>414</v>
      </c>
      <c r="U2921" s="149" t="s">
        <v>267</v>
      </c>
      <c r="V2921" s="149"/>
      <c r="W2921" s="149"/>
      <c r="X2921" s="149" t="s">
        <v>336</v>
      </c>
      <c r="Y2921" s="149"/>
      <c r="Z2921" s="149"/>
      <c r="AA2921" s="149"/>
      <c r="AB2921" s="149" t="s">
        <v>269</v>
      </c>
      <c r="AC2921" s="149" t="s">
        <v>270</v>
      </c>
      <c r="AD2921" s="149" t="s">
        <v>414</v>
      </c>
      <c r="AE2921" s="149" t="s">
        <v>271</v>
      </c>
      <c r="AF2921" s="149"/>
      <c r="AG2921" s="149" t="s">
        <v>1098</v>
      </c>
      <c r="AH2921" s="149" t="s">
        <v>273</v>
      </c>
      <c r="AI2921" s="158">
        <v>21</v>
      </c>
      <c r="AJ2921" s="149"/>
      <c r="AK2921" s="159" t="s">
        <v>274</v>
      </c>
      <c r="AL2921" s="159" t="s">
        <v>274</v>
      </c>
      <c r="AM2921" s="149" t="s">
        <v>274</v>
      </c>
      <c r="AN2921" s="160">
        <v>4</v>
      </c>
      <c r="AO2921" s="149"/>
      <c r="AP2921" s="149" t="s">
        <v>274</v>
      </c>
      <c r="AQ2921" s="149" t="s">
        <v>275</v>
      </c>
      <c r="AR2921" s="158">
        <v>1</v>
      </c>
      <c r="AS2921" s="149" t="s">
        <v>275</v>
      </c>
      <c r="AT2921" s="149" t="s">
        <v>276</v>
      </c>
      <c r="AU2921" s="161">
        <v>1</v>
      </c>
      <c r="AV2921" s="159">
        <v>15575.23</v>
      </c>
      <c r="AW2921" s="159">
        <v>623.01</v>
      </c>
      <c r="AX2921" s="149" t="s">
        <v>274</v>
      </c>
      <c r="AY2921" s="159">
        <v>155.75</v>
      </c>
      <c r="AZ2921" s="159">
        <v>155.75</v>
      </c>
      <c r="BA2921" s="159">
        <v>623</v>
      </c>
      <c r="BB2921" s="159">
        <v>3270.75</v>
      </c>
      <c r="BC2921" s="162" t="s">
        <v>274</v>
      </c>
      <c r="BD2921" s="162">
        <v>0</v>
      </c>
      <c r="BE2921" s="159">
        <v>12304.48</v>
      </c>
      <c r="BF2921" s="159">
        <v>12304.48</v>
      </c>
      <c r="BG2921" s="159">
        <v>15575.23</v>
      </c>
    </row>
    <row r="2922" ht="28.05" customHeight="1" spans="1:59">
      <c r="A2922" s="149"/>
      <c r="B2922" s="149"/>
      <c r="C2922" s="149"/>
      <c r="D2922" s="149" t="s">
        <v>3726</v>
      </c>
      <c r="E2922" s="340" t="s">
        <v>13049</v>
      </c>
      <c r="F2922" s="149" t="s">
        <v>3726</v>
      </c>
      <c r="G2922" s="149" t="s">
        <v>13050</v>
      </c>
      <c r="H2922" s="149" t="s">
        <v>13051</v>
      </c>
      <c r="I2922" s="149" t="s">
        <v>7021</v>
      </c>
      <c r="J2922" s="149" t="s">
        <v>13052</v>
      </c>
      <c r="K2922" s="149"/>
      <c r="L2922" s="149" t="s">
        <v>262</v>
      </c>
      <c r="M2922" s="149"/>
      <c r="N2922" s="149" t="s">
        <v>263</v>
      </c>
      <c r="O2922" s="149" t="s">
        <v>214</v>
      </c>
      <c r="P2922" s="149" t="s">
        <v>53</v>
      </c>
      <c r="Q2922" s="149"/>
      <c r="R2922" s="149" t="s">
        <v>13053</v>
      </c>
      <c r="S2922" s="149" t="s">
        <v>7024</v>
      </c>
      <c r="T2922" s="149" t="s">
        <v>3334</v>
      </c>
      <c r="U2922" s="149" t="s">
        <v>267</v>
      </c>
      <c r="V2922" s="149"/>
      <c r="W2922" s="149"/>
      <c r="X2922" s="149" t="s">
        <v>268</v>
      </c>
      <c r="Y2922" s="149"/>
      <c r="Z2922" s="149"/>
      <c r="AA2922" s="149"/>
      <c r="AB2922" s="149" t="s">
        <v>269</v>
      </c>
      <c r="AC2922" s="149" t="s">
        <v>318</v>
      </c>
      <c r="AD2922" s="149" t="s">
        <v>3334</v>
      </c>
      <c r="AE2922" s="149" t="s">
        <v>271</v>
      </c>
      <c r="AF2922" s="149"/>
      <c r="AG2922" s="149" t="s">
        <v>1098</v>
      </c>
      <c r="AH2922" s="149" t="s">
        <v>273</v>
      </c>
      <c r="AI2922" s="158">
        <v>96</v>
      </c>
      <c r="AJ2922" s="149"/>
      <c r="AK2922" s="159" t="s">
        <v>274</v>
      </c>
      <c r="AL2922" s="159" t="s">
        <v>274</v>
      </c>
      <c r="AM2922" s="149" t="s">
        <v>274</v>
      </c>
      <c r="AN2922" s="160">
        <v>4</v>
      </c>
      <c r="AO2922" s="149"/>
      <c r="AP2922" s="149" t="s">
        <v>274</v>
      </c>
      <c r="AQ2922" s="149" t="s">
        <v>275</v>
      </c>
      <c r="AR2922" s="158">
        <v>1</v>
      </c>
      <c r="AS2922" s="149" t="s">
        <v>275</v>
      </c>
      <c r="AT2922" s="149" t="s">
        <v>276</v>
      </c>
      <c r="AU2922" s="161">
        <v>1</v>
      </c>
      <c r="AV2922" s="159">
        <v>44444.44</v>
      </c>
      <c r="AW2922" s="159">
        <v>1777.78</v>
      </c>
      <c r="AX2922" s="149" t="s">
        <v>274</v>
      </c>
      <c r="AY2922" s="162">
        <v>0</v>
      </c>
      <c r="AZ2922" s="162" t="s">
        <v>274</v>
      </c>
      <c r="BA2922" s="162">
        <v>0</v>
      </c>
      <c r="BB2922" s="159">
        <v>42666.66</v>
      </c>
      <c r="BC2922" s="162" t="s">
        <v>274</v>
      </c>
      <c r="BD2922" s="162">
        <v>0</v>
      </c>
      <c r="BE2922" s="159">
        <v>1777.78</v>
      </c>
      <c r="BF2922" s="159">
        <v>1777.78</v>
      </c>
      <c r="BG2922" s="159">
        <v>44444.44</v>
      </c>
    </row>
    <row r="2923" ht="28.05" customHeight="1" spans="1:59">
      <c r="A2923" s="149"/>
      <c r="B2923" s="149"/>
      <c r="C2923" s="149"/>
      <c r="D2923" s="149" t="s">
        <v>3726</v>
      </c>
      <c r="E2923" s="340" t="s">
        <v>13054</v>
      </c>
      <c r="F2923" s="149" t="s">
        <v>3726</v>
      </c>
      <c r="G2923" s="149" t="s">
        <v>13055</v>
      </c>
      <c r="H2923" s="149" t="s">
        <v>6257</v>
      </c>
      <c r="I2923" s="149" t="s">
        <v>13043</v>
      </c>
      <c r="J2923" s="149" t="s">
        <v>13056</v>
      </c>
      <c r="K2923" s="149"/>
      <c r="L2923" s="149" t="s">
        <v>262</v>
      </c>
      <c r="M2923" s="149"/>
      <c r="N2923" s="149" t="s">
        <v>263</v>
      </c>
      <c r="O2923" s="149" t="s">
        <v>214</v>
      </c>
      <c r="P2923" s="149" t="s">
        <v>53</v>
      </c>
      <c r="Q2923" s="149"/>
      <c r="R2923" s="149" t="s">
        <v>160</v>
      </c>
      <c r="S2923" s="149" t="s">
        <v>5475</v>
      </c>
      <c r="T2923" s="149" t="s">
        <v>3334</v>
      </c>
      <c r="U2923" s="149" t="s">
        <v>267</v>
      </c>
      <c r="V2923" s="149"/>
      <c r="W2923" s="149"/>
      <c r="X2923" s="149" t="s">
        <v>336</v>
      </c>
      <c r="Y2923" s="149"/>
      <c r="Z2923" s="149"/>
      <c r="AA2923" s="149"/>
      <c r="AB2923" s="149" t="s">
        <v>269</v>
      </c>
      <c r="AC2923" s="149" t="s">
        <v>318</v>
      </c>
      <c r="AD2923" s="149" t="s">
        <v>3334</v>
      </c>
      <c r="AE2923" s="149" t="s">
        <v>271</v>
      </c>
      <c r="AF2923" s="149"/>
      <c r="AG2923" s="149" t="s">
        <v>1098</v>
      </c>
      <c r="AH2923" s="149" t="s">
        <v>273</v>
      </c>
      <c r="AI2923" s="158">
        <v>96</v>
      </c>
      <c r="AJ2923" s="149"/>
      <c r="AK2923" s="159" t="s">
        <v>274</v>
      </c>
      <c r="AL2923" s="159" t="s">
        <v>274</v>
      </c>
      <c r="AM2923" s="149" t="s">
        <v>274</v>
      </c>
      <c r="AN2923" s="160">
        <v>4</v>
      </c>
      <c r="AO2923" s="149"/>
      <c r="AP2923" s="149" t="s">
        <v>274</v>
      </c>
      <c r="AQ2923" s="149" t="s">
        <v>275</v>
      </c>
      <c r="AR2923" s="158">
        <v>1</v>
      </c>
      <c r="AS2923" s="149" t="s">
        <v>275</v>
      </c>
      <c r="AT2923" s="149" t="s">
        <v>276</v>
      </c>
      <c r="AU2923" s="161">
        <v>1</v>
      </c>
      <c r="AV2923" s="159">
        <v>41880.34</v>
      </c>
      <c r="AW2923" s="159">
        <v>1675.21</v>
      </c>
      <c r="AX2923" s="149" t="s">
        <v>274</v>
      </c>
      <c r="AY2923" s="162">
        <v>0</v>
      </c>
      <c r="AZ2923" s="162" t="s">
        <v>274</v>
      </c>
      <c r="BA2923" s="162">
        <v>0</v>
      </c>
      <c r="BB2923" s="159">
        <v>40205.13</v>
      </c>
      <c r="BC2923" s="162" t="s">
        <v>274</v>
      </c>
      <c r="BD2923" s="162">
        <v>0</v>
      </c>
      <c r="BE2923" s="159">
        <v>1675.21</v>
      </c>
      <c r="BF2923" s="159">
        <v>1675.21</v>
      </c>
      <c r="BG2923" s="159">
        <v>41880.34</v>
      </c>
    </row>
    <row r="2924" ht="28.05" customHeight="1" spans="1:59">
      <c r="A2924" s="149"/>
      <c r="B2924" s="149"/>
      <c r="C2924" s="149"/>
      <c r="D2924" s="149" t="s">
        <v>3726</v>
      </c>
      <c r="E2924" s="340" t="s">
        <v>13057</v>
      </c>
      <c r="F2924" s="149" t="s">
        <v>3726</v>
      </c>
      <c r="G2924" s="149" t="s">
        <v>13058</v>
      </c>
      <c r="H2924" s="149" t="s">
        <v>5495</v>
      </c>
      <c r="I2924" s="149" t="s">
        <v>13059</v>
      </c>
      <c r="J2924" s="149" t="s">
        <v>13060</v>
      </c>
      <c r="K2924" s="149"/>
      <c r="L2924" s="149" t="s">
        <v>262</v>
      </c>
      <c r="M2924" s="149"/>
      <c r="N2924" s="149" t="s">
        <v>263</v>
      </c>
      <c r="O2924" s="149" t="s">
        <v>214</v>
      </c>
      <c r="P2924" s="149" t="s">
        <v>53</v>
      </c>
      <c r="Q2924" s="149"/>
      <c r="R2924" s="149" t="s">
        <v>160</v>
      </c>
      <c r="S2924" s="149" t="s">
        <v>289</v>
      </c>
      <c r="T2924" s="149" t="s">
        <v>3334</v>
      </c>
      <c r="U2924" s="149" t="s">
        <v>267</v>
      </c>
      <c r="V2924" s="149"/>
      <c r="W2924" s="149"/>
      <c r="X2924" s="149" t="s">
        <v>336</v>
      </c>
      <c r="Y2924" s="149"/>
      <c r="Z2924" s="149"/>
      <c r="AA2924" s="149"/>
      <c r="AB2924" s="149" t="s">
        <v>269</v>
      </c>
      <c r="AC2924" s="149" t="s">
        <v>318</v>
      </c>
      <c r="AD2924" s="149" t="s">
        <v>3334</v>
      </c>
      <c r="AE2924" s="149" t="s">
        <v>271</v>
      </c>
      <c r="AF2924" s="149"/>
      <c r="AG2924" s="149" t="s">
        <v>1098</v>
      </c>
      <c r="AH2924" s="149" t="s">
        <v>273</v>
      </c>
      <c r="AI2924" s="158">
        <v>96</v>
      </c>
      <c r="AJ2924" s="149"/>
      <c r="AK2924" s="159" t="s">
        <v>274</v>
      </c>
      <c r="AL2924" s="159" t="s">
        <v>274</v>
      </c>
      <c r="AM2924" s="149" t="s">
        <v>274</v>
      </c>
      <c r="AN2924" s="160">
        <v>4</v>
      </c>
      <c r="AO2924" s="149"/>
      <c r="AP2924" s="149" t="s">
        <v>274</v>
      </c>
      <c r="AQ2924" s="149" t="s">
        <v>275</v>
      </c>
      <c r="AR2924" s="158">
        <v>1</v>
      </c>
      <c r="AS2924" s="149" t="s">
        <v>275</v>
      </c>
      <c r="AT2924" s="149" t="s">
        <v>276</v>
      </c>
      <c r="AU2924" s="161">
        <v>1</v>
      </c>
      <c r="AV2924" s="159">
        <v>43047.01</v>
      </c>
      <c r="AW2924" s="159">
        <v>1721.88</v>
      </c>
      <c r="AX2924" s="149" t="s">
        <v>274</v>
      </c>
      <c r="AY2924" s="162">
        <v>0</v>
      </c>
      <c r="AZ2924" s="162" t="s">
        <v>274</v>
      </c>
      <c r="BA2924" s="162">
        <v>0</v>
      </c>
      <c r="BB2924" s="159">
        <v>41325.13</v>
      </c>
      <c r="BC2924" s="162" t="s">
        <v>274</v>
      </c>
      <c r="BD2924" s="162">
        <v>0</v>
      </c>
      <c r="BE2924" s="159">
        <v>1721.88</v>
      </c>
      <c r="BF2924" s="159">
        <v>1721.88</v>
      </c>
      <c r="BG2924" s="159">
        <v>43047.01</v>
      </c>
    </row>
    <row r="2925" ht="28.05" customHeight="1" spans="1:59">
      <c r="A2925" s="149"/>
      <c r="B2925" s="149"/>
      <c r="C2925" s="149"/>
      <c r="D2925" s="149" t="s">
        <v>3726</v>
      </c>
      <c r="E2925" s="340" t="s">
        <v>13061</v>
      </c>
      <c r="F2925" s="149" t="s">
        <v>3726</v>
      </c>
      <c r="G2925" s="149" t="s">
        <v>13062</v>
      </c>
      <c r="H2925" s="149" t="s">
        <v>13051</v>
      </c>
      <c r="I2925" s="149" t="s">
        <v>7021</v>
      </c>
      <c r="J2925" s="149" t="s">
        <v>13063</v>
      </c>
      <c r="K2925" s="149"/>
      <c r="L2925" s="149" t="s">
        <v>262</v>
      </c>
      <c r="M2925" s="149"/>
      <c r="N2925" s="149" t="s">
        <v>263</v>
      </c>
      <c r="O2925" s="149" t="s">
        <v>214</v>
      </c>
      <c r="P2925" s="149" t="s">
        <v>53</v>
      </c>
      <c r="Q2925" s="149"/>
      <c r="R2925" s="149" t="s">
        <v>13053</v>
      </c>
      <c r="S2925" s="149" t="s">
        <v>7024</v>
      </c>
      <c r="T2925" s="149" t="s">
        <v>3334</v>
      </c>
      <c r="U2925" s="149" t="s">
        <v>267</v>
      </c>
      <c r="V2925" s="149"/>
      <c r="W2925" s="149"/>
      <c r="X2925" s="149" t="s">
        <v>268</v>
      </c>
      <c r="Y2925" s="149"/>
      <c r="Z2925" s="149"/>
      <c r="AA2925" s="149"/>
      <c r="AB2925" s="149" t="s">
        <v>269</v>
      </c>
      <c r="AC2925" s="149" t="s">
        <v>318</v>
      </c>
      <c r="AD2925" s="149" t="s">
        <v>3334</v>
      </c>
      <c r="AE2925" s="149" t="s">
        <v>271</v>
      </c>
      <c r="AF2925" s="149"/>
      <c r="AG2925" s="149" t="s">
        <v>1098</v>
      </c>
      <c r="AH2925" s="149" t="s">
        <v>273</v>
      </c>
      <c r="AI2925" s="158">
        <v>96</v>
      </c>
      <c r="AJ2925" s="149"/>
      <c r="AK2925" s="159" t="s">
        <v>274</v>
      </c>
      <c r="AL2925" s="159" t="s">
        <v>274</v>
      </c>
      <c r="AM2925" s="149" t="s">
        <v>274</v>
      </c>
      <c r="AN2925" s="160">
        <v>4</v>
      </c>
      <c r="AO2925" s="149"/>
      <c r="AP2925" s="149" t="s">
        <v>274</v>
      </c>
      <c r="AQ2925" s="149" t="s">
        <v>275</v>
      </c>
      <c r="AR2925" s="158">
        <v>1</v>
      </c>
      <c r="AS2925" s="149" t="s">
        <v>275</v>
      </c>
      <c r="AT2925" s="149" t="s">
        <v>276</v>
      </c>
      <c r="AU2925" s="161">
        <v>1</v>
      </c>
      <c r="AV2925" s="159">
        <v>44444.45</v>
      </c>
      <c r="AW2925" s="159">
        <v>1777.78</v>
      </c>
      <c r="AX2925" s="149" t="s">
        <v>274</v>
      </c>
      <c r="AY2925" s="162">
        <v>0</v>
      </c>
      <c r="AZ2925" s="162" t="s">
        <v>274</v>
      </c>
      <c r="BA2925" s="162">
        <v>0</v>
      </c>
      <c r="BB2925" s="159">
        <v>42666.67</v>
      </c>
      <c r="BC2925" s="162" t="s">
        <v>274</v>
      </c>
      <c r="BD2925" s="162">
        <v>0</v>
      </c>
      <c r="BE2925" s="159">
        <v>1777.78</v>
      </c>
      <c r="BF2925" s="159">
        <v>1777.78</v>
      </c>
      <c r="BG2925" s="159">
        <v>44444.45</v>
      </c>
    </row>
    <row r="2926" ht="28.05" customHeight="1" spans="1:59">
      <c r="A2926" s="149"/>
      <c r="B2926" s="149"/>
      <c r="C2926" s="149"/>
      <c r="D2926" s="149" t="s">
        <v>3726</v>
      </c>
      <c r="E2926" s="340" t="s">
        <v>13064</v>
      </c>
      <c r="F2926" s="149" t="s">
        <v>3726</v>
      </c>
      <c r="G2926" s="149" t="s">
        <v>13065</v>
      </c>
      <c r="H2926" s="149" t="s">
        <v>92</v>
      </c>
      <c r="I2926" s="149" t="s">
        <v>13066</v>
      </c>
      <c r="J2926" s="149" t="s">
        <v>13067</v>
      </c>
      <c r="K2926" s="149"/>
      <c r="L2926" s="149" t="s">
        <v>262</v>
      </c>
      <c r="M2926" s="149"/>
      <c r="N2926" s="149" t="s">
        <v>263</v>
      </c>
      <c r="O2926" s="149" t="s">
        <v>214</v>
      </c>
      <c r="P2926" s="149" t="s">
        <v>53</v>
      </c>
      <c r="Q2926" s="149"/>
      <c r="R2926" s="149" t="s">
        <v>13053</v>
      </c>
      <c r="S2926" s="149" t="s">
        <v>5890</v>
      </c>
      <c r="T2926" s="149" t="s">
        <v>3334</v>
      </c>
      <c r="U2926" s="149" t="s">
        <v>267</v>
      </c>
      <c r="V2926" s="149"/>
      <c r="W2926" s="149"/>
      <c r="X2926" s="149" t="s">
        <v>268</v>
      </c>
      <c r="Y2926" s="149"/>
      <c r="Z2926" s="149"/>
      <c r="AA2926" s="149"/>
      <c r="AB2926" s="149" t="s">
        <v>269</v>
      </c>
      <c r="AC2926" s="149" t="s">
        <v>318</v>
      </c>
      <c r="AD2926" s="149" t="s">
        <v>3334</v>
      </c>
      <c r="AE2926" s="149" t="s">
        <v>271</v>
      </c>
      <c r="AF2926" s="149"/>
      <c r="AG2926" s="149" t="s">
        <v>1098</v>
      </c>
      <c r="AH2926" s="149" t="s">
        <v>273</v>
      </c>
      <c r="AI2926" s="158">
        <v>96</v>
      </c>
      <c r="AJ2926" s="149"/>
      <c r="AK2926" s="159" t="s">
        <v>274</v>
      </c>
      <c r="AL2926" s="159" t="s">
        <v>274</v>
      </c>
      <c r="AM2926" s="149" t="s">
        <v>274</v>
      </c>
      <c r="AN2926" s="160">
        <v>4</v>
      </c>
      <c r="AO2926" s="149"/>
      <c r="AP2926" s="149" t="s">
        <v>274</v>
      </c>
      <c r="AQ2926" s="149" t="s">
        <v>275</v>
      </c>
      <c r="AR2926" s="158">
        <v>1</v>
      </c>
      <c r="AS2926" s="149" t="s">
        <v>275</v>
      </c>
      <c r="AT2926" s="149" t="s">
        <v>276</v>
      </c>
      <c r="AU2926" s="161">
        <v>1</v>
      </c>
      <c r="AV2926" s="159">
        <v>9888.89</v>
      </c>
      <c r="AW2926" s="159">
        <v>395.56</v>
      </c>
      <c r="AX2926" s="149" t="s">
        <v>274</v>
      </c>
      <c r="AY2926" s="162">
        <v>0</v>
      </c>
      <c r="AZ2926" s="162" t="s">
        <v>274</v>
      </c>
      <c r="BA2926" s="162">
        <v>0</v>
      </c>
      <c r="BB2926" s="159">
        <v>9493.33</v>
      </c>
      <c r="BC2926" s="162" t="s">
        <v>274</v>
      </c>
      <c r="BD2926" s="162">
        <v>0</v>
      </c>
      <c r="BE2926" s="159">
        <v>395.56</v>
      </c>
      <c r="BF2926" s="159">
        <v>395.56</v>
      </c>
      <c r="BG2926" s="159">
        <v>9888.89</v>
      </c>
    </row>
    <row r="2927" ht="28.05" customHeight="1" spans="1:59">
      <c r="A2927" s="149"/>
      <c r="B2927" s="149"/>
      <c r="C2927" s="149"/>
      <c r="D2927" s="149" t="s">
        <v>3726</v>
      </c>
      <c r="E2927" s="340" t="s">
        <v>13068</v>
      </c>
      <c r="F2927" s="149" t="s">
        <v>3726</v>
      </c>
      <c r="G2927" s="149" t="s">
        <v>13069</v>
      </c>
      <c r="H2927" s="149" t="s">
        <v>13070</v>
      </c>
      <c r="I2927" s="149" t="s">
        <v>13071</v>
      </c>
      <c r="J2927" s="149" t="s">
        <v>13072</v>
      </c>
      <c r="K2927" s="149"/>
      <c r="L2927" s="149" t="s">
        <v>262</v>
      </c>
      <c r="M2927" s="149"/>
      <c r="N2927" s="149" t="s">
        <v>263</v>
      </c>
      <c r="O2927" s="149" t="s">
        <v>214</v>
      </c>
      <c r="P2927" s="149" t="s">
        <v>53</v>
      </c>
      <c r="Q2927" s="149"/>
      <c r="R2927" s="149" t="s">
        <v>5312</v>
      </c>
      <c r="S2927" s="149" t="s">
        <v>5671</v>
      </c>
      <c r="T2927" s="149" t="s">
        <v>154</v>
      </c>
      <c r="U2927" s="149" t="s">
        <v>267</v>
      </c>
      <c r="V2927" s="149"/>
      <c r="W2927" s="149"/>
      <c r="X2927" s="149" t="s">
        <v>268</v>
      </c>
      <c r="Y2927" s="149"/>
      <c r="Z2927" s="149"/>
      <c r="AA2927" s="149"/>
      <c r="AB2927" s="149" t="s">
        <v>269</v>
      </c>
      <c r="AC2927" s="149" t="s">
        <v>318</v>
      </c>
      <c r="AD2927" s="149" t="s">
        <v>154</v>
      </c>
      <c r="AE2927" s="149" t="s">
        <v>271</v>
      </c>
      <c r="AF2927" s="149"/>
      <c r="AG2927" s="149" t="s">
        <v>1098</v>
      </c>
      <c r="AH2927" s="149" t="s">
        <v>273</v>
      </c>
      <c r="AI2927" s="158">
        <v>96</v>
      </c>
      <c r="AJ2927" s="149"/>
      <c r="AK2927" s="159" t="s">
        <v>274</v>
      </c>
      <c r="AL2927" s="159" t="s">
        <v>274</v>
      </c>
      <c r="AM2927" s="149" t="s">
        <v>274</v>
      </c>
      <c r="AN2927" s="160">
        <v>4</v>
      </c>
      <c r="AO2927" s="149"/>
      <c r="AP2927" s="149" t="s">
        <v>274</v>
      </c>
      <c r="AQ2927" s="149" t="s">
        <v>275</v>
      </c>
      <c r="AR2927" s="158">
        <v>1</v>
      </c>
      <c r="AS2927" s="149" t="s">
        <v>275</v>
      </c>
      <c r="AT2927" s="149" t="s">
        <v>276</v>
      </c>
      <c r="AU2927" s="161">
        <v>1</v>
      </c>
      <c r="AV2927" s="159">
        <v>146153.84</v>
      </c>
      <c r="AW2927" s="159">
        <v>5846.15</v>
      </c>
      <c r="AX2927" s="149" t="s">
        <v>274</v>
      </c>
      <c r="AY2927" s="162">
        <v>0</v>
      </c>
      <c r="AZ2927" s="162" t="s">
        <v>274</v>
      </c>
      <c r="BA2927" s="162">
        <v>0</v>
      </c>
      <c r="BB2927" s="159">
        <v>140307.69</v>
      </c>
      <c r="BC2927" s="162" t="s">
        <v>274</v>
      </c>
      <c r="BD2927" s="162">
        <v>0</v>
      </c>
      <c r="BE2927" s="159">
        <v>5846.15</v>
      </c>
      <c r="BF2927" s="159">
        <v>5846.15</v>
      </c>
      <c r="BG2927" s="159">
        <v>146153.84</v>
      </c>
    </row>
    <row r="2928" ht="28.05" customHeight="1" spans="1:59">
      <c r="A2928" s="149"/>
      <c r="B2928" s="149"/>
      <c r="C2928" s="149"/>
      <c r="D2928" s="149" t="s">
        <v>3726</v>
      </c>
      <c r="E2928" s="340" t="s">
        <v>13073</v>
      </c>
      <c r="F2928" s="149" t="s">
        <v>3726</v>
      </c>
      <c r="G2928" s="149" t="s">
        <v>13074</v>
      </c>
      <c r="H2928" s="149" t="s">
        <v>13018</v>
      </c>
      <c r="I2928" s="149" t="s">
        <v>9739</v>
      </c>
      <c r="J2928" s="149" t="s">
        <v>13075</v>
      </c>
      <c r="K2928" s="149"/>
      <c r="L2928" s="149" t="s">
        <v>287</v>
      </c>
      <c r="M2928" s="149"/>
      <c r="N2928" s="149" t="s">
        <v>263</v>
      </c>
      <c r="O2928" s="149" t="s">
        <v>214</v>
      </c>
      <c r="P2928" s="149" t="s">
        <v>53</v>
      </c>
      <c r="Q2928" s="149"/>
      <c r="R2928" s="149" t="s">
        <v>3952</v>
      </c>
      <c r="S2928" s="149" t="s">
        <v>5890</v>
      </c>
      <c r="T2928" s="149" t="s">
        <v>3699</v>
      </c>
      <c r="U2928" s="149" t="s">
        <v>267</v>
      </c>
      <c r="V2928" s="149"/>
      <c r="W2928" s="149"/>
      <c r="X2928" s="149" t="s">
        <v>336</v>
      </c>
      <c r="Y2928" s="149"/>
      <c r="Z2928" s="149"/>
      <c r="AA2928" s="149"/>
      <c r="AB2928" s="149" t="s">
        <v>269</v>
      </c>
      <c r="AC2928" s="149" t="s">
        <v>270</v>
      </c>
      <c r="AD2928" s="149" t="s">
        <v>3699</v>
      </c>
      <c r="AE2928" s="149" t="s">
        <v>271</v>
      </c>
      <c r="AF2928" s="149"/>
      <c r="AG2928" s="149" t="s">
        <v>1098</v>
      </c>
      <c r="AH2928" s="149" t="s">
        <v>273</v>
      </c>
      <c r="AI2928" s="158">
        <v>67</v>
      </c>
      <c r="AJ2928" s="149"/>
      <c r="AK2928" s="159" t="s">
        <v>274</v>
      </c>
      <c r="AL2928" s="159" t="s">
        <v>274</v>
      </c>
      <c r="AM2928" s="149" t="s">
        <v>274</v>
      </c>
      <c r="AN2928" s="160">
        <v>4</v>
      </c>
      <c r="AO2928" s="149"/>
      <c r="AP2928" s="149" t="s">
        <v>274</v>
      </c>
      <c r="AQ2928" s="149" t="s">
        <v>275</v>
      </c>
      <c r="AR2928" s="158">
        <v>1</v>
      </c>
      <c r="AS2928" s="149" t="s">
        <v>275</v>
      </c>
      <c r="AT2928" s="149" t="s">
        <v>276</v>
      </c>
      <c r="AU2928" s="161">
        <v>1</v>
      </c>
      <c r="AV2928" s="159">
        <v>7787.61</v>
      </c>
      <c r="AW2928" s="159">
        <v>311.5</v>
      </c>
      <c r="AX2928" s="149" t="s">
        <v>274</v>
      </c>
      <c r="AY2928" s="159">
        <v>80.23</v>
      </c>
      <c r="AZ2928" s="159">
        <v>80.23</v>
      </c>
      <c r="BA2928" s="159">
        <v>320.92</v>
      </c>
      <c r="BB2928" s="159">
        <v>5149.48</v>
      </c>
      <c r="BC2928" s="162" t="s">
        <v>274</v>
      </c>
      <c r="BD2928" s="162">
        <v>0</v>
      </c>
      <c r="BE2928" s="159">
        <v>2638.13</v>
      </c>
      <c r="BF2928" s="159">
        <v>2638.13</v>
      </c>
      <c r="BG2928" s="159">
        <v>7787.61</v>
      </c>
    </row>
    <row r="2929" ht="28.05" customHeight="1" spans="1:59">
      <c r="A2929" s="149"/>
      <c r="B2929" s="149"/>
      <c r="C2929" s="149"/>
      <c r="D2929" s="149" t="s">
        <v>3726</v>
      </c>
      <c r="E2929" s="340" t="s">
        <v>13076</v>
      </c>
      <c r="F2929" s="149" t="s">
        <v>3726</v>
      </c>
      <c r="G2929" s="149" t="s">
        <v>13077</v>
      </c>
      <c r="H2929" s="149" t="s">
        <v>6034</v>
      </c>
      <c r="I2929" s="149" t="s">
        <v>12698</v>
      </c>
      <c r="J2929" s="149" t="s">
        <v>13078</v>
      </c>
      <c r="K2929" s="149"/>
      <c r="L2929" s="149" t="s">
        <v>287</v>
      </c>
      <c r="M2929" s="149"/>
      <c r="N2929" s="149" t="s">
        <v>263</v>
      </c>
      <c r="O2929" s="149" t="s">
        <v>214</v>
      </c>
      <c r="P2929" s="149" t="s">
        <v>53</v>
      </c>
      <c r="Q2929" s="149"/>
      <c r="R2929" s="149" t="s">
        <v>13079</v>
      </c>
      <c r="S2929" s="149" t="s">
        <v>4332</v>
      </c>
      <c r="T2929" s="149" t="s">
        <v>414</v>
      </c>
      <c r="U2929" s="149" t="s">
        <v>267</v>
      </c>
      <c r="V2929" s="149"/>
      <c r="W2929" s="149"/>
      <c r="X2929" s="149" t="s">
        <v>336</v>
      </c>
      <c r="Y2929" s="149"/>
      <c r="Z2929" s="149"/>
      <c r="AA2929" s="149"/>
      <c r="AB2929" s="149" t="s">
        <v>269</v>
      </c>
      <c r="AC2929" s="149" t="s">
        <v>270</v>
      </c>
      <c r="AD2929" s="149" t="s">
        <v>414</v>
      </c>
      <c r="AE2929" s="149" t="s">
        <v>271</v>
      </c>
      <c r="AF2929" s="149"/>
      <c r="AG2929" s="149" t="s">
        <v>1098</v>
      </c>
      <c r="AH2929" s="149" t="s">
        <v>273</v>
      </c>
      <c r="AI2929" s="158">
        <v>21</v>
      </c>
      <c r="AJ2929" s="149"/>
      <c r="AK2929" s="159" t="s">
        <v>274</v>
      </c>
      <c r="AL2929" s="159" t="s">
        <v>274</v>
      </c>
      <c r="AM2929" s="149" t="s">
        <v>274</v>
      </c>
      <c r="AN2929" s="160">
        <v>4</v>
      </c>
      <c r="AO2929" s="149"/>
      <c r="AP2929" s="149" t="s">
        <v>274</v>
      </c>
      <c r="AQ2929" s="149" t="s">
        <v>275</v>
      </c>
      <c r="AR2929" s="158">
        <v>1</v>
      </c>
      <c r="AS2929" s="149" t="s">
        <v>275</v>
      </c>
      <c r="AT2929" s="149" t="s">
        <v>276</v>
      </c>
      <c r="AU2929" s="161">
        <v>1</v>
      </c>
      <c r="AV2929" s="159">
        <v>15575.23</v>
      </c>
      <c r="AW2929" s="159">
        <v>623.01</v>
      </c>
      <c r="AX2929" s="149" t="s">
        <v>274</v>
      </c>
      <c r="AY2929" s="159">
        <v>155.75</v>
      </c>
      <c r="AZ2929" s="159">
        <v>155.75</v>
      </c>
      <c r="BA2929" s="159">
        <v>623</v>
      </c>
      <c r="BB2929" s="159">
        <v>3270.75</v>
      </c>
      <c r="BC2929" s="162" t="s">
        <v>274</v>
      </c>
      <c r="BD2929" s="162">
        <v>0</v>
      </c>
      <c r="BE2929" s="159">
        <v>12304.48</v>
      </c>
      <c r="BF2929" s="159">
        <v>12304.48</v>
      </c>
      <c r="BG2929" s="159">
        <v>15575.23</v>
      </c>
    </row>
    <row r="2930" ht="28.05" customHeight="1" spans="1:59">
      <c r="A2930" s="149"/>
      <c r="B2930" s="149"/>
      <c r="C2930" s="149"/>
      <c r="D2930" s="149" t="s">
        <v>3726</v>
      </c>
      <c r="E2930" s="340" t="s">
        <v>13080</v>
      </c>
      <c r="F2930" s="149" t="s">
        <v>3726</v>
      </c>
      <c r="G2930" s="149" t="s">
        <v>13081</v>
      </c>
      <c r="H2930" s="149" t="s">
        <v>92</v>
      </c>
      <c r="I2930" s="149" t="s">
        <v>13066</v>
      </c>
      <c r="J2930" s="149" t="s">
        <v>13082</v>
      </c>
      <c r="K2930" s="149"/>
      <c r="L2930" s="149" t="s">
        <v>262</v>
      </c>
      <c r="M2930" s="149"/>
      <c r="N2930" s="149" t="s">
        <v>263</v>
      </c>
      <c r="O2930" s="149" t="s">
        <v>214</v>
      </c>
      <c r="P2930" s="149" t="s">
        <v>53</v>
      </c>
      <c r="Q2930" s="149"/>
      <c r="R2930" s="149" t="s">
        <v>13053</v>
      </c>
      <c r="S2930" s="149" t="s">
        <v>5890</v>
      </c>
      <c r="T2930" s="149" t="s">
        <v>3334</v>
      </c>
      <c r="U2930" s="149" t="s">
        <v>267</v>
      </c>
      <c r="V2930" s="149"/>
      <c r="W2930" s="149"/>
      <c r="X2930" s="149" t="s">
        <v>268</v>
      </c>
      <c r="Y2930" s="149"/>
      <c r="Z2930" s="149"/>
      <c r="AA2930" s="149"/>
      <c r="AB2930" s="149" t="s">
        <v>269</v>
      </c>
      <c r="AC2930" s="149" t="s">
        <v>318</v>
      </c>
      <c r="AD2930" s="149" t="s">
        <v>3334</v>
      </c>
      <c r="AE2930" s="149" t="s">
        <v>271</v>
      </c>
      <c r="AF2930" s="149"/>
      <c r="AG2930" s="149" t="s">
        <v>1098</v>
      </c>
      <c r="AH2930" s="149" t="s">
        <v>273</v>
      </c>
      <c r="AI2930" s="158">
        <v>96</v>
      </c>
      <c r="AJ2930" s="149"/>
      <c r="AK2930" s="159" t="s">
        <v>274</v>
      </c>
      <c r="AL2930" s="159" t="s">
        <v>274</v>
      </c>
      <c r="AM2930" s="149" t="s">
        <v>274</v>
      </c>
      <c r="AN2930" s="160">
        <v>4</v>
      </c>
      <c r="AO2930" s="149"/>
      <c r="AP2930" s="149" t="s">
        <v>274</v>
      </c>
      <c r="AQ2930" s="149" t="s">
        <v>275</v>
      </c>
      <c r="AR2930" s="158">
        <v>1</v>
      </c>
      <c r="AS2930" s="149" t="s">
        <v>275</v>
      </c>
      <c r="AT2930" s="149" t="s">
        <v>276</v>
      </c>
      <c r="AU2930" s="161">
        <v>1</v>
      </c>
      <c r="AV2930" s="159">
        <v>9888.89</v>
      </c>
      <c r="AW2930" s="159">
        <v>395.56</v>
      </c>
      <c r="AX2930" s="149" t="s">
        <v>274</v>
      </c>
      <c r="AY2930" s="162">
        <v>0</v>
      </c>
      <c r="AZ2930" s="162" t="s">
        <v>274</v>
      </c>
      <c r="BA2930" s="162">
        <v>0</v>
      </c>
      <c r="BB2930" s="159">
        <v>9493.33</v>
      </c>
      <c r="BC2930" s="162" t="s">
        <v>274</v>
      </c>
      <c r="BD2930" s="162">
        <v>0</v>
      </c>
      <c r="BE2930" s="159">
        <v>395.56</v>
      </c>
      <c r="BF2930" s="159">
        <v>395.56</v>
      </c>
      <c r="BG2930" s="159">
        <v>9888.89</v>
      </c>
    </row>
    <row r="2931" ht="28.05" customHeight="1" spans="1:59">
      <c r="A2931" s="149"/>
      <c r="B2931" s="149"/>
      <c r="C2931" s="149"/>
      <c r="D2931" s="149" t="s">
        <v>3726</v>
      </c>
      <c r="E2931" s="340" t="s">
        <v>13083</v>
      </c>
      <c r="F2931" s="149" t="s">
        <v>3726</v>
      </c>
      <c r="G2931" s="149" t="s">
        <v>13084</v>
      </c>
      <c r="H2931" s="149" t="s">
        <v>172</v>
      </c>
      <c r="I2931" s="149" t="s">
        <v>13085</v>
      </c>
      <c r="J2931" s="149" t="s">
        <v>13086</v>
      </c>
      <c r="K2931" s="149"/>
      <c r="L2931" s="149" t="s">
        <v>262</v>
      </c>
      <c r="M2931" s="149"/>
      <c r="N2931" s="149" t="s">
        <v>263</v>
      </c>
      <c r="O2931" s="149" t="s">
        <v>214</v>
      </c>
      <c r="P2931" s="149" t="s">
        <v>53</v>
      </c>
      <c r="Q2931" s="149"/>
      <c r="R2931" s="149" t="s">
        <v>4599</v>
      </c>
      <c r="S2931" s="149" t="s">
        <v>174</v>
      </c>
      <c r="T2931" s="149" t="s">
        <v>1062</v>
      </c>
      <c r="U2931" s="149" t="s">
        <v>267</v>
      </c>
      <c r="V2931" s="149"/>
      <c r="W2931" s="149"/>
      <c r="X2931" s="149" t="s">
        <v>268</v>
      </c>
      <c r="Y2931" s="149"/>
      <c r="Z2931" s="149"/>
      <c r="AA2931" s="149"/>
      <c r="AB2931" s="149" t="s">
        <v>269</v>
      </c>
      <c r="AC2931" s="149" t="s">
        <v>270</v>
      </c>
      <c r="AD2931" s="149" t="s">
        <v>1062</v>
      </c>
      <c r="AE2931" s="149" t="s">
        <v>271</v>
      </c>
      <c r="AF2931" s="149"/>
      <c r="AG2931" s="149" t="s">
        <v>1098</v>
      </c>
      <c r="AH2931" s="149" t="s">
        <v>273</v>
      </c>
      <c r="AI2931" s="158">
        <v>77</v>
      </c>
      <c r="AJ2931" s="149"/>
      <c r="AK2931" s="159" t="s">
        <v>274</v>
      </c>
      <c r="AL2931" s="159" t="s">
        <v>274</v>
      </c>
      <c r="AM2931" s="149" t="s">
        <v>274</v>
      </c>
      <c r="AN2931" s="160">
        <v>4</v>
      </c>
      <c r="AO2931" s="149"/>
      <c r="AP2931" s="149" t="s">
        <v>274</v>
      </c>
      <c r="AQ2931" s="149" t="s">
        <v>275</v>
      </c>
      <c r="AR2931" s="158">
        <v>1</v>
      </c>
      <c r="AS2931" s="149" t="s">
        <v>275</v>
      </c>
      <c r="AT2931" s="149" t="s">
        <v>276</v>
      </c>
      <c r="AU2931" s="161">
        <v>1</v>
      </c>
      <c r="AV2931" s="159">
        <v>7876.1</v>
      </c>
      <c r="AW2931" s="159">
        <v>315.04</v>
      </c>
      <c r="AX2931" s="149" t="s">
        <v>274</v>
      </c>
      <c r="AY2931" s="159">
        <v>82.19</v>
      </c>
      <c r="AZ2931" s="159">
        <v>82.19</v>
      </c>
      <c r="BA2931" s="159">
        <v>328.76</v>
      </c>
      <c r="BB2931" s="159">
        <v>5999.48</v>
      </c>
      <c r="BC2931" s="162" t="s">
        <v>274</v>
      </c>
      <c r="BD2931" s="162">
        <v>0</v>
      </c>
      <c r="BE2931" s="159">
        <v>1876.62</v>
      </c>
      <c r="BF2931" s="159">
        <v>1876.62</v>
      </c>
      <c r="BG2931" s="159">
        <v>7876.1</v>
      </c>
    </row>
    <row r="2932" ht="28.05" customHeight="1" spans="1:59">
      <c r="A2932" s="149"/>
      <c r="B2932" s="149"/>
      <c r="C2932" s="149"/>
      <c r="D2932" s="149" t="s">
        <v>3726</v>
      </c>
      <c r="E2932" s="340" t="s">
        <v>13087</v>
      </c>
      <c r="F2932" s="149" t="s">
        <v>3726</v>
      </c>
      <c r="G2932" s="149" t="s">
        <v>13088</v>
      </c>
      <c r="H2932" s="149" t="s">
        <v>5668</v>
      </c>
      <c r="I2932" s="149" t="s">
        <v>13089</v>
      </c>
      <c r="J2932" s="149" t="s">
        <v>13090</v>
      </c>
      <c r="K2932" s="149"/>
      <c r="L2932" s="149" t="s">
        <v>262</v>
      </c>
      <c r="M2932" s="149"/>
      <c r="N2932" s="149" t="s">
        <v>263</v>
      </c>
      <c r="O2932" s="149" t="s">
        <v>214</v>
      </c>
      <c r="P2932" s="149" t="s">
        <v>53</v>
      </c>
      <c r="Q2932" s="149"/>
      <c r="R2932" s="149" t="s">
        <v>5312</v>
      </c>
      <c r="S2932" s="149" t="s">
        <v>5671</v>
      </c>
      <c r="T2932" s="149" t="s">
        <v>154</v>
      </c>
      <c r="U2932" s="149" t="s">
        <v>267</v>
      </c>
      <c r="V2932" s="149"/>
      <c r="W2932" s="149"/>
      <c r="X2932" s="149" t="s">
        <v>268</v>
      </c>
      <c r="Y2932" s="149"/>
      <c r="Z2932" s="149"/>
      <c r="AA2932" s="149"/>
      <c r="AB2932" s="149" t="s">
        <v>269</v>
      </c>
      <c r="AC2932" s="149" t="s">
        <v>318</v>
      </c>
      <c r="AD2932" s="149" t="s">
        <v>154</v>
      </c>
      <c r="AE2932" s="149" t="s">
        <v>271</v>
      </c>
      <c r="AF2932" s="149"/>
      <c r="AG2932" s="149" t="s">
        <v>1098</v>
      </c>
      <c r="AH2932" s="149" t="s">
        <v>273</v>
      </c>
      <c r="AI2932" s="158">
        <v>96</v>
      </c>
      <c r="AJ2932" s="149"/>
      <c r="AK2932" s="159" t="s">
        <v>274</v>
      </c>
      <c r="AL2932" s="159" t="s">
        <v>274</v>
      </c>
      <c r="AM2932" s="149" t="s">
        <v>274</v>
      </c>
      <c r="AN2932" s="160">
        <v>4</v>
      </c>
      <c r="AO2932" s="149"/>
      <c r="AP2932" s="149" t="s">
        <v>274</v>
      </c>
      <c r="AQ2932" s="149" t="s">
        <v>275</v>
      </c>
      <c r="AR2932" s="158">
        <v>1</v>
      </c>
      <c r="AS2932" s="149" t="s">
        <v>275</v>
      </c>
      <c r="AT2932" s="149" t="s">
        <v>276</v>
      </c>
      <c r="AU2932" s="161">
        <v>1</v>
      </c>
      <c r="AV2932" s="159">
        <v>64957.26</v>
      </c>
      <c r="AW2932" s="159">
        <v>2598.29</v>
      </c>
      <c r="AX2932" s="149" t="s">
        <v>274</v>
      </c>
      <c r="AY2932" s="162">
        <v>0</v>
      </c>
      <c r="AZ2932" s="162" t="s">
        <v>274</v>
      </c>
      <c r="BA2932" s="162">
        <v>0</v>
      </c>
      <c r="BB2932" s="159">
        <v>62358.97</v>
      </c>
      <c r="BC2932" s="162" t="s">
        <v>274</v>
      </c>
      <c r="BD2932" s="162">
        <v>0</v>
      </c>
      <c r="BE2932" s="159">
        <v>2598.29</v>
      </c>
      <c r="BF2932" s="159">
        <v>2598.29</v>
      </c>
      <c r="BG2932" s="159">
        <v>64957.26</v>
      </c>
    </row>
    <row r="2933" ht="28.05" customHeight="1" spans="1:59">
      <c r="A2933" s="149"/>
      <c r="B2933" s="149"/>
      <c r="C2933" s="149"/>
      <c r="D2933" s="149" t="s">
        <v>3726</v>
      </c>
      <c r="E2933" s="340" t="s">
        <v>13091</v>
      </c>
      <c r="F2933" s="149" t="s">
        <v>3726</v>
      </c>
      <c r="G2933" s="149" t="s">
        <v>13092</v>
      </c>
      <c r="H2933" s="149" t="s">
        <v>13093</v>
      </c>
      <c r="I2933" s="149" t="s">
        <v>13094</v>
      </c>
      <c r="J2933" s="149" t="s">
        <v>13095</v>
      </c>
      <c r="K2933" s="149"/>
      <c r="L2933" s="149" t="s">
        <v>262</v>
      </c>
      <c r="M2933" s="149"/>
      <c r="N2933" s="149" t="s">
        <v>263</v>
      </c>
      <c r="O2933" s="149" t="s">
        <v>214</v>
      </c>
      <c r="P2933" s="149" t="s">
        <v>53</v>
      </c>
      <c r="Q2933" s="149"/>
      <c r="R2933" s="149" t="s">
        <v>3903</v>
      </c>
      <c r="S2933" s="149" t="s">
        <v>5506</v>
      </c>
      <c r="T2933" s="149" t="s">
        <v>13096</v>
      </c>
      <c r="U2933" s="149" t="s">
        <v>267</v>
      </c>
      <c r="V2933" s="149"/>
      <c r="W2933" s="149"/>
      <c r="X2933" s="149" t="s">
        <v>336</v>
      </c>
      <c r="Y2933" s="149"/>
      <c r="Z2933" s="149"/>
      <c r="AA2933" s="149"/>
      <c r="AB2933" s="149" t="s">
        <v>269</v>
      </c>
      <c r="AC2933" s="149" t="s">
        <v>270</v>
      </c>
      <c r="AD2933" s="149" t="s">
        <v>13096</v>
      </c>
      <c r="AE2933" s="149" t="s">
        <v>271</v>
      </c>
      <c r="AF2933" s="149"/>
      <c r="AG2933" s="149" t="s">
        <v>1098</v>
      </c>
      <c r="AH2933" s="149" t="s">
        <v>273</v>
      </c>
      <c r="AI2933" s="158">
        <v>77</v>
      </c>
      <c r="AJ2933" s="149"/>
      <c r="AK2933" s="159" t="s">
        <v>274</v>
      </c>
      <c r="AL2933" s="159" t="s">
        <v>274</v>
      </c>
      <c r="AM2933" s="149" t="s">
        <v>274</v>
      </c>
      <c r="AN2933" s="160">
        <v>4</v>
      </c>
      <c r="AO2933" s="149"/>
      <c r="AP2933" s="149" t="s">
        <v>274</v>
      </c>
      <c r="AQ2933" s="149" t="s">
        <v>275</v>
      </c>
      <c r="AR2933" s="158">
        <v>1</v>
      </c>
      <c r="AS2933" s="149" t="s">
        <v>275</v>
      </c>
      <c r="AT2933" s="149" t="s">
        <v>276</v>
      </c>
      <c r="AU2933" s="161">
        <v>1</v>
      </c>
      <c r="AV2933" s="159">
        <v>51724.14</v>
      </c>
      <c r="AW2933" s="159">
        <v>2068.97</v>
      </c>
      <c r="AX2933" s="149" t="s">
        <v>274</v>
      </c>
      <c r="AY2933" s="159">
        <v>539.74</v>
      </c>
      <c r="AZ2933" s="159">
        <v>539.74</v>
      </c>
      <c r="BA2933" s="159">
        <v>2158.93</v>
      </c>
      <c r="BB2933" s="159">
        <v>39400.21</v>
      </c>
      <c r="BC2933" s="162" t="s">
        <v>274</v>
      </c>
      <c r="BD2933" s="162">
        <v>0</v>
      </c>
      <c r="BE2933" s="159">
        <v>12323.93</v>
      </c>
      <c r="BF2933" s="159">
        <v>12323.93</v>
      </c>
      <c r="BG2933" s="159">
        <v>51724.14</v>
      </c>
    </row>
    <row r="2934" ht="28.05" customHeight="1" spans="1:59">
      <c r="A2934" s="149"/>
      <c r="B2934" s="149"/>
      <c r="C2934" s="149"/>
      <c r="D2934" s="149" t="s">
        <v>3726</v>
      </c>
      <c r="E2934" s="340" t="s">
        <v>13097</v>
      </c>
      <c r="F2934" s="149" t="s">
        <v>3726</v>
      </c>
      <c r="G2934" s="149" t="s">
        <v>13098</v>
      </c>
      <c r="H2934" s="149" t="s">
        <v>13018</v>
      </c>
      <c r="I2934" s="149" t="s">
        <v>9739</v>
      </c>
      <c r="J2934" s="149" t="s">
        <v>13099</v>
      </c>
      <c r="K2934" s="149"/>
      <c r="L2934" s="149" t="s">
        <v>287</v>
      </c>
      <c r="M2934" s="149"/>
      <c r="N2934" s="149" t="s">
        <v>263</v>
      </c>
      <c r="O2934" s="149" t="s">
        <v>214</v>
      </c>
      <c r="P2934" s="149" t="s">
        <v>53</v>
      </c>
      <c r="Q2934" s="149"/>
      <c r="R2934" s="149" t="s">
        <v>3952</v>
      </c>
      <c r="S2934" s="149" t="s">
        <v>5890</v>
      </c>
      <c r="T2934" s="149" t="s">
        <v>3699</v>
      </c>
      <c r="U2934" s="149" t="s">
        <v>267</v>
      </c>
      <c r="V2934" s="149"/>
      <c r="W2934" s="149"/>
      <c r="X2934" s="149" t="s">
        <v>336</v>
      </c>
      <c r="Y2934" s="149"/>
      <c r="Z2934" s="149"/>
      <c r="AA2934" s="149"/>
      <c r="AB2934" s="149" t="s">
        <v>269</v>
      </c>
      <c r="AC2934" s="149" t="s">
        <v>270</v>
      </c>
      <c r="AD2934" s="149" t="s">
        <v>3699</v>
      </c>
      <c r="AE2934" s="149" t="s">
        <v>271</v>
      </c>
      <c r="AF2934" s="149"/>
      <c r="AG2934" s="149" t="s">
        <v>1098</v>
      </c>
      <c r="AH2934" s="149" t="s">
        <v>273</v>
      </c>
      <c r="AI2934" s="158">
        <v>67</v>
      </c>
      <c r="AJ2934" s="149"/>
      <c r="AK2934" s="159" t="s">
        <v>274</v>
      </c>
      <c r="AL2934" s="159" t="s">
        <v>274</v>
      </c>
      <c r="AM2934" s="149" t="s">
        <v>274</v>
      </c>
      <c r="AN2934" s="160">
        <v>4</v>
      </c>
      <c r="AO2934" s="149"/>
      <c r="AP2934" s="149" t="s">
        <v>274</v>
      </c>
      <c r="AQ2934" s="149" t="s">
        <v>275</v>
      </c>
      <c r="AR2934" s="158">
        <v>1</v>
      </c>
      <c r="AS2934" s="149" t="s">
        <v>275</v>
      </c>
      <c r="AT2934" s="149" t="s">
        <v>276</v>
      </c>
      <c r="AU2934" s="161">
        <v>1</v>
      </c>
      <c r="AV2934" s="159">
        <v>7787.61</v>
      </c>
      <c r="AW2934" s="159">
        <v>311.5</v>
      </c>
      <c r="AX2934" s="149" t="s">
        <v>274</v>
      </c>
      <c r="AY2934" s="159">
        <v>80.23</v>
      </c>
      <c r="AZ2934" s="159">
        <v>80.23</v>
      </c>
      <c r="BA2934" s="159">
        <v>320.92</v>
      </c>
      <c r="BB2934" s="159">
        <v>5149.48</v>
      </c>
      <c r="BC2934" s="162" t="s">
        <v>274</v>
      </c>
      <c r="BD2934" s="162">
        <v>0</v>
      </c>
      <c r="BE2934" s="159">
        <v>2638.13</v>
      </c>
      <c r="BF2934" s="159">
        <v>2638.13</v>
      </c>
      <c r="BG2934" s="159">
        <v>7787.61</v>
      </c>
    </row>
    <row r="2935" ht="28.05" customHeight="1" spans="1:59">
      <c r="A2935" s="149"/>
      <c r="B2935" s="149"/>
      <c r="C2935" s="149"/>
      <c r="D2935" s="149" t="s">
        <v>3726</v>
      </c>
      <c r="E2935" s="340" t="s">
        <v>13100</v>
      </c>
      <c r="F2935" s="149" t="s">
        <v>3726</v>
      </c>
      <c r="G2935" s="149" t="s">
        <v>13101</v>
      </c>
      <c r="H2935" s="149" t="s">
        <v>5471</v>
      </c>
      <c r="I2935" s="149" t="s">
        <v>13102</v>
      </c>
      <c r="J2935" s="149" t="s">
        <v>13103</v>
      </c>
      <c r="K2935" s="149"/>
      <c r="L2935" s="149" t="s">
        <v>287</v>
      </c>
      <c r="M2935" s="149"/>
      <c r="N2935" s="149" t="s">
        <v>263</v>
      </c>
      <c r="O2935" s="149" t="s">
        <v>214</v>
      </c>
      <c r="P2935" s="149" t="s">
        <v>53</v>
      </c>
      <c r="Q2935" s="149"/>
      <c r="R2935" s="149" t="s">
        <v>13104</v>
      </c>
      <c r="S2935" s="149" t="s">
        <v>5475</v>
      </c>
      <c r="T2935" s="149" t="s">
        <v>414</v>
      </c>
      <c r="U2935" s="149" t="s">
        <v>267</v>
      </c>
      <c r="V2935" s="149"/>
      <c r="W2935" s="149"/>
      <c r="X2935" s="149" t="s">
        <v>336</v>
      </c>
      <c r="Y2935" s="149"/>
      <c r="Z2935" s="149"/>
      <c r="AA2935" s="149"/>
      <c r="AB2935" s="149" t="s">
        <v>269</v>
      </c>
      <c r="AC2935" s="149" t="s">
        <v>270</v>
      </c>
      <c r="AD2935" s="149" t="s">
        <v>414</v>
      </c>
      <c r="AE2935" s="149" t="s">
        <v>271</v>
      </c>
      <c r="AF2935" s="149"/>
      <c r="AG2935" s="149" t="s">
        <v>1098</v>
      </c>
      <c r="AH2935" s="149" t="s">
        <v>273</v>
      </c>
      <c r="AI2935" s="158">
        <v>21</v>
      </c>
      <c r="AJ2935" s="149"/>
      <c r="AK2935" s="159" t="s">
        <v>274</v>
      </c>
      <c r="AL2935" s="159" t="s">
        <v>274</v>
      </c>
      <c r="AM2935" s="149" t="s">
        <v>274</v>
      </c>
      <c r="AN2935" s="160">
        <v>4</v>
      </c>
      <c r="AO2935" s="149"/>
      <c r="AP2935" s="149" t="s">
        <v>274</v>
      </c>
      <c r="AQ2935" s="149" t="s">
        <v>275</v>
      </c>
      <c r="AR2935" s="158">
        <v>1</v>
      </c>
      <c r="AS2935" s="149" t="s">
        <v>275</v>
      </c>
      <c r="AT2935" s="149" t="s">
        <v>276</v>
      </c>
      <c r="AU2935" s="161">
        <v>1</v>
      </c>
      <c r="AV2935" s="159">
        <v>299115.04</v>
      </c>
      <c r="AW2935" s="159">
        <v>11964.6</v>
      </c>
      <c r="AX2935" s="149" t="s">
        <v>274</v>
      </c>
      <c r="AY2935" s="159">
        <v>2991.15</v>
      </c>
      <c r="AZ2935" s="159">
        <v>2991.15</v>
      </c>
      <c r="BA2935" s="159">
        <v>11964.6</v>
      </c>
      <c r="BB2935" s="159">
        <v>62814.15</v>
      </c>
      <c r="BC2935" s="162" t="s">
        <v>274</v>
      </c>
      <c r="BD2935" s="162">
        <v>0</v>
      </c>
      <c r="BE2935" s="159">
        <v>236300.89</v>
      </c>
      <c r="BF2935" s="159">
        <v>236300.89</v>
      </c>
      <c r="BG2935" s="159">
        <v>299115.04</v>
      </c>
    </row>
    <row r="2936" ht="28.05" customHeight="1" spans="1:59">
      <c r="A2936" s="149"/>
      <c r="B2936" s="149"/>
      <c r="C2936" s="149"/>
      <c r="D2936" s="149" t="s">
        <v>3726</v>
      </c>
      <c r="E2936" s="340" t="s">
        <v>13105</v>
      </c>
      <c r="F2936" s="149" t="s">
        <v>3726</v>
      </c>
      <c r="G2936" s="149" t="s">
        <v>13106</v>
      </c>
      <c r="H2936" s="149" t="s">
        <v>92</v>
      </c>
      <c r="I2936" s="149" t="s">
        <v>13066</v>
      </c>
      <c r="J2936" s="149" t="s">
        <v>13107</v>
      </c>
      <c r="K2936" s="149"/>
      <c r="L2936" s="149" t="s">
        <v>262</v>
      </c>
      <c r="M2936" s="149"/>
      <c r="N2936" s="149" t="s">
        <v>263</v>
      </c>
      <c r="O2936" s="149" t="s">
        <v>214</v>
      </c>
      <c r="P2936" s="149" t="s">
        <v>53</v>
      </c>
      <c r="Q2936" s="149"/>
      <c r="R2936" s="149" t="s">
        <v>13053</v>
      </c>
      <c r="S2936" s="149" t="s">
        <v>5890</v>
      </c>
      <c r="T2936" s="149" t="s">
        <v>3334</v>
      </c>
      <c r="U2936" s="149" t="s">
        <v>267</v>
      </c>
      <c r="V2936" s="149"/>
      <c r="W2936" s="149"/>
      <c r="X2936" s="149" t="s">
        <v>268</v>
      </c>
      <c r="Y2936" s="149"/>
      <c r="Z2936" s="149"/>
      <c r="AA2936" s="149"/>
      <c r="AB2936" s="149" t="s">
        <v>269</v>
      </c>
      <c r="AC2936" s="149" t="s">
        <v>318</v>
      </c>
      <c r="AD2936" s="149" t="s">
        <v>3334</v>
      </c>
      <c r="AE2936" s="149" t="s">
        <v>271</v>
      </c>
      <c r="AF2936" s="149"/>
      <c r="AG2936" s="149" t="s">
        <v>1098</v>
      </c>
      <c r="AH2936" s="149" t="s">
        <v>273</v>
      </c>
      <c r="AI2936" s="158">
        <v>96</v>
      </c>
      <c r="AJ2936" s="149"/>
      <c r="AK2936" s="159" t="s">
        <v>274</v>
      </c>
      <c r="AL2936" s="159" t="s">
        <v>274</v>
      </c>
      <c r="AM2936" s="149" t="s">
        <v>274</v>
      </c>
      <c r="AN2936" s="160">
        <v>4</v>
      </c>
      <c r="AO2936" s="149"/>
      <c r="AP2936" s="149" t="s">
        <v>274</v>
      </c>
      <c r="AQ2936" s="149" t="s">
        <v>275</v>
      </c>
      <c r="AR2936" s="158">
        <v>1</v>
      </c>
      <c r="AS2936" s="149" t="s">
        <v>275</v>
      </c>
      <c r="AT2936" s="149" t="s">
        <v>276</v>
      </c>
      <c r="AU2936" s="161">
        <v>1</v>
      </c>
      <c r="AV2936" s="159">
        <v>9888.89</v>
      </c>
      <c r="AW2936" s="159">
        <v>395.56</v>
      </c>
      <c r="AX2936" s="149" t="s">
        <v>274</v>
      </c>
      <c r="AY2936" s="162">
        <v>0</v>
      </c>
      <c r="AZ2936" s="162" t="s">
        <v>274</v>
      </c>
      <c r="BA2936" s="162">
        <v>0</v>
      </c>
      <c r="BB2936" s="159">
        <v>9493.33</v>
      </c>
      <c r="BC2936" s="162" t="s">
        <v>274</v>
      </c>
      <c r="BD2936" s="162">
        <v>0</v>
      </c>
      <c r="BE2936" s="159">
        <v>395.56</v>
      </c>
      <c r="BF2936" s="159">
        <v>395.56</v>
      </c>
      <c r="BG2936" s="159">
        <v>9888.89</v>
      </c>
    </row>
    <row r="2937" ht="28.05" customHeight="1" spans="1:59">
      <c r="A2937" s="149"/>
      <c r="B2937" s="149"/>
      <c r="C2937" s="149"/>
      <c r="D2937" s="149" t="s">
        <v>3726</v>
      </c>
      <c r="E2937" s="340" t="s">
        <v>13108</v>
      </c>
      <c r="F2937" s="149" t="s">
        <v>3726</v>
      </c>
      <c r="G2937" s="149" t="s">
        <v>13109</v>
      </c>
      <c r="H2937" s="149" t="s">
        <v>13018</v>
      </c>
      <c r="I2937" s="149" t="s">
        <v>9739</v>
      </c>
      <c r="J2937" s="149" t="s">
        <v>13110</v>
      </c>
      <c r="K2937" s="149"/>
      <c r="L2937" s="149" t="s">
        <v>287</v>
      </c>
      <c r="M2937" s="149"/>
      <c r="N2937" s="149" t="s">
        <v>263</v>
      </c>
      <c r="O2937" s="149" t="s">
        <v>214</v>
      </c>
      <c r="P2937" s="149" t="s">
        <v>53</v>
      </c>
      <c r="Q2937" s="149"/>
      <c r="R2937" s="149" t="s">
        <v>3952</v>
      </c>
      <c r="S2937" s="149" t="s">
        <v>5890</v>
      </c>
      <c r="T2937" s="149" t="s">
        <v>3699</v>
      </c>
      <c r="U2937" s="149" t="s">
        <v>267</v>
      </c>
      <c r="V2937" s="149"/>
      <c r="W2937" s="149"/>
      <c r="X2937" s="149" t="s">
        <v>336</v>
      </c>
      <c r="Y2937" s="149"/>
      <c r="Z2937" s="149"/>
      <c r="AA2937" s="149"/>
      <c r="AB2937" s="149" t="s">
        <v>269</v>
      </c>
      <c r="AC2937" s="149" t="s">
        <v>270</v>
      </c>
      <c r="AD2937" s="149" t="s">
        <v>3699</v>
      </c>
      <c r="AE2937" s="149" t="s">
        <v>271</v>
      </c>
      <c r="AF2937" s="149"/>
      <c r="AG2937" s="149" t="s">
        <v>1098</v>
      </c>
      <c r="AH2937" s="149" t="s">
        <v>273</v>
      </c>
      <c r="AI2937" s="158">
        <v>67</v>
      </c>
      <c r="AJ2937" s="149"/>
      <c r="AK2937" s="159" t="s">
        <v>274</v>
      </c>
      <c r="AL2937" s="159" t="s">
        <v>274</v>
      </c>
      <c r="AM2937" s="149" t="s">
        <v>274</v>
      </c>
      <c r="AN2937" s="160">
        <v>4</v>
      </c>
      <c r="AO2937" s="149"/>
      <c r="AP2937" s="149" t="s">
        <v>274</v>
      </c>
      <c r="AQ2937" s="149" t="s">
        <v>275</v>
      </c>
      <c r="AR2937" s="158">
        <v>1</v>
      </c>
      <c r="AS2937" s="149" t="s">
        <v>275</v>
      </c>
      <c r="AT2937" s="149" t="s">
        <v>276</v>
      </c>
      <c r="AU2937" s="161">
        <v>1</v>
      </c>
      <c r="AV2937" s="159">
        <v>7787.61</v>
      </c>
      <c r="AW2937" s="159">
        <v>311.5</v>
      </c>
      <c r="AX2937" s="149" t="s">
        <v>274</v>
      </c>
      <c r="AY2937" s="159">
        <v>80.23</v>
      </c>
      <c r="AZ2937" s="159">
        <v>80.23</v>
      </c>
      <c r="BA2937" s="159">
        <v>320.92</v>
      </c>
      <c r="BB2937" s="159">
        <v>5149.48</v>
      </c>
      <c r="BC2937" s="162" t="s">
        <v>274</v>
      </c>
      <c r="BD2937" s="162">
        <v>0</v>
      </c>
      <c r="BE2937" s="159">
        <v>2638.13</v>
      </c>
      <c r="BF2937" s="159">
        <v>2638.13</v>
      </c>
      <c r="BG2937" s="159">
        <v>7787.61</v>
      </c>
    </row>
    <row r="2938" ht="28.05" customHeight="1" spans="1:59">
      <c r="A2938" s="149"/>
      <c r="B2938" s="149"/>
      <c r="C2938" s="149"/>
      <c r="D2938" s="149" t="s">
        <v>3726</v>
      </c>
      <c r="E2938" s="340" t="s">
        <v>13111</v>
      </c>
      <c r="F2938" s="149" t="s">
        <v>3726</v>
      </c>
      <c r="G2938" s="149" t="s">
        <v>13112</v>
      </c>
      <c r="H2938" s="149" t="s">
        <v>92</v>
      </c>
      <c r="I2938" s="149" t="s">
        <v>13066</v>
      </c>
      <c r="J2938" s="149" t="s">
        <v>13113</v>
      </c>
      <c r="K2938" s="149"/>
      <c r="L2938" s="149" t="s">
        <v>262</v>
      </c>
      <c r="M2938" s="149"/>
      <c r="N2938" s="149" t="s">
        <v>263</v>
      </c>
      <c r="O2938" s="149" t="s">
        <v>214</v>
      </c>
      <c r="P2938" s="149" t="s">
        <v>53</v>
      </c>
      <c r="Q2938" s="149"/>
      <c r="R2938" s="149" t="s">
        <v>13053</v>
      </c>
      <c r="S2938" s="149" t="s">
        <v>5890</v>
      </c>
      <c r="T2938" s="149" t="s">
        <v>3334</v>
      </c>
      <c r="U2938" s="149" t="s">
        <v>267</v>
      </c>
      <c r="V2938" s="149"/>
      <c r="W2938" s="149"/>
      <c r="X2938" s="149" t="s">
        <v>268</v>
      </c>
      <c r="Y2938" s="149"/>
      <c r="Z2938" s="149"/>
      <c r="AA2938" s="149"/>
      <c r="AB2938" s="149" t="s">
        <v>269</v>
      </c>
      <c r="AC2938" s="149" t="s">
        <v>318</v>
      </c>
      <c r="AD2938" s="149" t="s">
        <v>3334</v>
      </c>
      <c r="AE2938" s="149" t="s">
        <v>271</v>
      </c>
      <c r="AF2938" s="149"/>
      <c r="AG2938" s="149" t="s">
        <v>1098</v>
      </c>
      <c r="AH2938" s="149" t="s">
        <v>273</v>
      </c>
      <c r="AI2938" s="158">
        <v>96</v>
      </c>
      <c r="AJ2938" s="149"/>
      <c r="AK2938" s="159" t="s">
        <v>274</v>
      </c>
      <c r="AL2938" s="159" t="s">
        <v>274</v>
      </c>
      <c r="AM2938" s="149" t="s">
        <v>274</v>
      </c>
      <c r="AN2938" s="160">
        <v>4</v>
      </c>
      <c r="AO2938" s="149"/>
      <c r="AP2938" s="149" t="s">
        <v>274</v>
      </c>
      <c r="AQ2938" s="149" t="s">
        <v>275</v>
      </c>
      <c r="AR2938" s="158">
        <v>1</v>
      </c>
      <c r="AS2938" s="149" t="s">
        <v>275</v>
      </c>
      <c r="AT2938" s="149" t="s">
        <v>276</v>
      </c>
      <c r="AU2938" s="161">
        <v>1</v>
      </c>
      <c r="AV2938" s="159">
        <v>9888.89</v>
      </c>
      <c r="AW2938" s="159">
        <v>395.56</v>
      </c>
      <c r="AX2938" s="149" t="s">
        <v>274</v>
      </c>
      <c r="AY2938" s="162">
        <v>0</v>
      </c>
      <c r="AZ2938" s="162" t="s">
        <v>274</v>
      </c>
      <c r="BA2938" s="162">
        <v>0</v>
      </c>
      <c r="BB2938" s="159">
        <v>9493.33</v>
      </c>
      <c r="BC2938" s="162" t="s">
        <v>274</v>
      </c>
      <c r="BD2938" s="162">
        <v>0</v>
      </c>
      <c r="BE2938" s="159">
        <v>395.56</v>
      </c>
      <c r="BF2938" s="159">
        <v>395.56</v>
      </c>
      <c r="BG2938" s="159">
        <v>9888.89</v>
      </c>
    </row>
    <row r="2939" ht="28.05" customHeight="1" spans="1:59">
      <c r="A2939" s="149"/>
      <c r="B2939" s="149"/>
      <c r="C2939" s="149"/>
      <c r="D2939" s="149" t="s">
        <v>3726</v>
      </c>
      <c r="E2939" s="340" t="s">
        <v>13114</v>
      </c>
      <c r="F2939" s="149" t="s">
        <v>3726</v>
      </c>
      <c r="G2939" s="149" t="s">
        <v>13115</v>
      </c>
      <c r="H2939" s="149" t="s">
        <v>92</v>
      </c>
      <c r="I2939" s="149" t="s">
        <v>13066</v>
      </c>
      <c r="J2939" s="149" t="s">
        <v>13116</v>
      </c>
      <c r="K2939" s="149"/>
      <c r="L2939" s="149" t="s">
        <v>262</v>
      </c>
      <c r="M2939" s="149"/>
      <c r="N2939" s="149" t="s">
        <v>263</v>
      </c>
      <c r="O2939" s="149" t="s">
        <v>214</v>
      </c>
      <c r="P2939" s="149" t="s">
        <v>53</v>
      </c>
      <c r="Q2939" s="149"/>
      <c r="R2939" s="149" t="s">
        <v>13053</v>
      </c>
      <c r="S2939" s="149" t="s">
        <v>5890</v>
      </c>
      <c r="T2939" s="149" t="s">
        <v>3334</v>
      </c>
      <c r="U2939" s="149" t="s">
        <v>267</v>
      </c>
      <c r="V2939" s="149"/>
      <c r="W2939" s="149"/>
      <c r="X2939" s="149" t="s">
        <v>268</v>
      </c>
      <c r="Y2939" s="149"/>
      <c r="Z2939" s="149"/>
      <c r="AA2939" s="149"/>
      <c r="AB2939" s="149" t="s">
        <v>269</v>
      </c>
      <c r="AC2939" s="149" t="s">
        <v>318</v>
      </c>
      <c r="AD2939" s="149" t="s">
        <v>3334</v>
      </c>
      <c r="AE2939" s="149" t="s">
        <v>271</v>
      </c>
      <c r="AF2939" s="149"/>
      <c r="AG2939" s="149" t="s">
        <v>1098</v>
      </c>
      <c r="AH2939" s="149" t="s">
        <v>273</v>
      </c>
      <c r="AI2939" s="158">
        <v>96</v>
      </c>
      <c r="AJ2939" s="149"/>
      <c r="AK2939" s="159" t="s">
        <v>274</v>
      </c>
      <c r="AL2939" s="159" t="s">
        <v>274</v>
      </c>
      <c r="AM2939" s="149" t="s">
        <v>274</v>
      </c>
      <c r="AN2939" s="160">
        <v>4</v>
      </c>
      <c r="AO2939" s="149"/>
      <c r="AP2939" s="149" t="s">
        <v>274</v>
      </c>
      <c r="AQ2939" s="149" t="s">
        <v>275</v>
      </c>
      <c r="AR2939" s="158">
        <v>1</v>
      </c>
      <c r="AS2939" s="149" t="s">
        <v>275</v>
      </c>
      <c r="AT2939" s="149" t="s">
        <v>276</v>
      </c>
      <c r="AU2939" s="161">
        <v>1</v>
      </c>
      <c r="AV2939" s="159">
        <v>9888.89</v>
      </c>
      <c r="AW2939" s="159">
        <v>395.56</v>
      </c>
      <c r="AX2939" s="149" t="s">
        <v>274</v>
      </c>
      <c r="AY2939" s="162">
        <v>0</v>
      </c>
      <c r="AZ2939" s="162" t="s">
        <v>274</v>
      </c>
      <c r="BA2939" s="162">
        <v>0</v>
      </c>
      <c r="BB2939" s="159">
        <v>9493.33</v>
      </c>
      <c r="BC2939" s="162" t="s">
        <v>274</v>
      </c>
      <c r="BD2939" s="162">
        <v>0</v>
      </c>
      <c r="BE2939" s="159">
        <v>395.56</v>
      </c>
      <c r="BF2939" s="159">
        <v>395.56</v>
      </c>
      <c r="BG2939" s="159">
        <v>9888.89</v>
      </c>
    </row>
    <row r="2940" ht="28.05" customHeight="1" spans="1:59">
      <c r="A2940" s="149"/>
      <c r="B2940" s="149"/>
      <c r="C2940" s="149"/>
      <c r="D2940" s="149" t="s">
        <v>3726</v>
      </c>
      <c r="E2940" s="340" t="s">
        <v>13117</v>
      </c>
      <c r="F2940" s="149" t="s">
        <v>3726</v>
      </c>
      <c r="G2940" s="149" t="s">
        <v>13118</v>
      </c>
      <c r="H2940" s="149" t="s">
        <v>8183</v>
      </c>
      <c r="I2940" s="149" t="s">
        <v>13119</v>
      </c>
      <c r="J2940" s="149" t="s">
        <v>13120</v>
      </c>
      <c r="K2940" s="149"/>
      <c r="L2940" s="149" t="s">
        <v>262</v>
      </c>
      <c r="M2940" s="149"/>
      <c r="N2940" s="149" t="s">
        <v>263</v>
      </c>
      <c r="O2940" s="149" t="s">
        <v>214</v>
      </c>
      <c r="P2940" s="149" t="s">
        <v>53</v>
      </c>
      <c r="Q2940" s="149"/>
      <c r="R2940" s="149" t="s">
        <v>13121</v>
      </c>
      <c r="S2940" s="149" t="s">
        <v>8186</v>
      </c>
      <c r="T2940" s="149" t="s">
        <v>154</v>
      </c>
      <c r="U2940" s="149" t="s">
        <v>267</v>
      </c>
      <c r="V2940" s="149"/>
      <c r="W2940" s="149"/>
      <c r="X2940" s="149" t="s">
        <v>268</v>
      </c>
      <c r="Y2940" s="149"/>
      <c r="Z2940" s="149"/>
      <c r="AA2940" s="149"/>
      <c r="AB2940" s="149" t="s">
        <v>269</v>
      </c>
      <c r="AC2940" s="149" t="s">
        <v>318</v>
      </c>
      <c r="AD2940" s="149" t="s">
        <v>154</v>
      </c>
      <c r="AE2940" s="149" t="s">
        <v>271</v>
      </c>
      <c r="AF2940" s="149"/>
      <c r="AG2940" s="149" t="s">
        <v>1098</v>
      </c>
      <c r="AH2940" s="149" t="s">
        <v>273</v>
      </c>
      <c r="AI2940" s="158">
        <v>96</v>
      </c>
      <c r="AJ2940" s="149"/>
      <c r="AK2940" s="159" t="s">
        <v>274</v>
      </c>
      <c r="AL2940" s="159" t="s">
        <v>274</v>
      </c>
      <c r="AM2940" s="149" t="s">
        <v>274</v>
      </c>
      <c r="AN2940" s="160">
        <v>4</v>
      </c>
      <c r="AO2940" s="149"/>
      <c r="AP2940" s="149" t="s">
        <v>274</v>
      </c>
      <c r="AQ2940" s="149" t="s">
        <v>275</v>
      </c>
      <c r="AR2940" s="158">
        <v>1</v>
      </c>
      <c r="AS2940" s="149" t="s">
        <v>275</v>
      </c>
      <c r="AT2940" s="149" t="s">
        <v>276</v>
      </c>
      <c r="AU2940" s="161">
        <v>1</v>
      </c>
      <c r="AV2940" s="159">
        <v>162393.16</v>
      </c>
      <c r="AW2940" s="159">
        <v>6495.73</v>
      </c>
      <c r="AX2940" s="149" t="s">
        <v>274</v>
      </c>
      <c r="AY2940" s="162">
        <v>0</v>
      </c>
      <c r="AZ2940" s="162" t="s">
        <v>274</v>
      </c>
      <c r="BA2940" s="162">
        <v>0</v>
      </c>
      <c r="BB2940" s="159">
        <v>155897.43</v>
      </c>
      <c r="BC2940" s="162" t="s">
        <v>274</v>
      </c>
      <c r="BD2940" s="162">
        <v>0</v>
      </c>
      <c r="BE2940" s="159">
        <v>6495.73</v>
      </c>
      <c r="BF2940" s="159">
        <v>6495.73</v>
      </c>
      <c r="BG2940" s="159">
        <v>162393.16</v>
      </c>
    </row>
    <row r="2941" ht="28.05" customHeight="1" spans="1:59">
      <c r="A2941" s="149"/>
      <c r="B2941" s="149"/>
      <c r="C2941" s="149"/>
      <c r="D2941" s="149" t="s">
        <v>3726</v>
      </c>
      <c r="E2941" s="340" t="s">
        <v>13122</v>
      </c>
      <c r="F2941" s="149" t="s">
        <v>3726</v>
      </c>
      <c r="G2941" s="149" t="s">
        <v>13123</v>
      </c>
      <c r="H2941" s="149" t="s">
        <v>92</v>
      </c>
      <c r="I2941" s="149" t="s">
        <v>13066</v>
      </c>
      <c r="J2941" s="149" t="s">
        <v>13124</v>
      </c>
      <c r="K2941" s="149"/>
      <c r="L2941" s="149" t="s">
        <v>262</v>
      </c>
      <c r="M2941" s="149"/>
      <c r="N2941" s="149" t="s">
        <v>263</v>
      </c>
      <c r="O2941" s="149" t="s">
        <v>214</v>
      </c>
      <c r="P2941" s="149" t="s">
        <v>53</v>
      </c>
      <c r="Q2941" s="149"/>
      <c r="R2941" s="149" t="s">
        <v>13053</v>
      </c>
      <c r="S2941" s="149" t="s">
        <v>5890</v>
      </c>
      <c r="T2941" s="149" t="s">
        <v>3334</v>
      </c>
      <c r="U2941" s="149" t="s">
        <v>267</v>
      </c>
      <c r="V2941" s="149"/>
      <c r="W2941" s="149"/>
      <c r="X2941" s="149" t="s">
        <v>268</v>
      </c>
      <c r="Y2941" s="149"/>
      <c r="Z2941" s="149"/>
      <c r="AA2941" s="149"/>
      <c r="AB2941" s="149" t="s">
        <v>269</v>
      </c>
      <c r="AC2941" s="149" t="s">
        <v>318</v>
      </c>
      <c r="AD2941" s="149" t="s">
        <v>3334</v>
      </c>
      <c r="AE2941" s="149" t="s">
        <v>271</v>
      </c>
      <c r="AF2941" s="149"/>
      <c r="AG2941" s="149" t="s">
        <v>1098</v>
      </c>
      <c r="AH2941" s="149" t="s">
        <v>273</v>
      </c>
      <c r="AI2941" s="158">
        <v>96</v>
      </c>
      <c r="AJ2941" s="149"/>
      <c r="AK2941" s="159" t="s">
        <v>274</v>
      </c>
      <c r="AL2941" s="159" t="s">
        <v>274</v>
      </c>
      <c r="AM2941" s="149" t="s">
        <v>274</v>
      </c>
      <c r="AN2941" s="160">
        <v>4</v>
      </c>
      <c r="AO2941" s="149"/>
      <c r="AP2941" s="149" t="s">
        <v>274</v>
      </c>
      <c r="AQ2941" s="149" t="s">
        <v>275</v>
      </c>
      <c r="AR2941" s="158">
        <v>1</v>
      </c>
      <c r="AS2941" s="149" t="s">
        <v>275</v>
      </c>
      <c r="AT2941" s="149" t="s">
        <v>276</v>
      </c>
      <c r="AU2941" s="161">
        <v>1</v>
      </c>
      <c r="AV2941" s="159">
        <v>9888.89</v>
      </c>
      <c r="AW2941" s="159">
        <v>395.56</v>
      </c>
      <c r="AX2941" s="149" t="s">
        <v>274</v>
      </c>
      <c r="AY2941" s="162">
        <v>0</v>
      </c>
      <c r="AZ2941" s="162" t="s">
        <v>274</v>
      </c>
      <c r="BA2941" s="162">
        <v>0</v>
      </c>
      <c r="BB2941" s="159">
        <v>9493.33</v>
      </c>
      <c r="BC2941" s="162" t="s">
        <v>274</v>
      </c>
      <c r="BD2941" s="162">
        <v>0</v>
      </c>
      <c r="BE2941" s="159">
        <v>395.56</v>
      </c>
      <c r="BF2941" s="159">
        <v>395.56</v>
      </c>
      <c r="BG2941" s="159">
        <v>9888.89</v>
      </c>
    </row>
    <row r="2942" ht="28.05" customHeight="1" spans="1:59">
      <c r="A2942" s="149"/>
      <c r="B2942" s="149"/>
      <c r="C2942" s="149"/>
      <c r="D2942" s="149" t="s">
        <v>3726</v>
      </c>
      <c r="E2942" s="340" t="s">
        <v>13125</v>
      </c>
      <c r="F2942" s="149" t="s">
        <v>3726</v>
      </c>
      <c r="G2942" s="149" t="s">
        <v>13126</v>
      </c>
      <c r="H2942" s="149" t="s">
        <v>92</v>
      </c>
      <c r="I2942" s="149" t="s">
        <v>13066</v>
      </c>
      <c r="J2942" s="149" t="s">
        <v>13127</v>
      </c>
      <c r="K2942" s="149"/>
      <c r="L2942" s="149" t="s">
        <v>262</v>
      </c>
      <c r="M2942" s="149"/>
      <c r="N2942" s="149" t="s">
        <v>263</v>
      </c>
      <c r="O2942" s="149" t="s">
        <v>214</v>
      </c>
      <c r="P2942" s="149" t="s">
        <v>53</v>
      </c>
      <c r="Q2942" s="149"/>
      <c r="R2942" s="149" t="s">
        <v>13053</v>
      </c>
      <c r="S2942" s="149" t="s">
        <v>5890</v>
      </c>
      <c r="T2942" s="149" t="s">
        <v>3334</v>
      </c>
      <c r="U2942" s="149" t="s">
        <v>267</v>
      </c>
      <c r="V2942" s="149"/>
      <c r="W2942" s="149"/>
      <c r="X2942" s="149" t="s">
        <v>268</v>
      </c>
      <c r="Y2942" s="149"/>
      <c r="Z2942" s="149"/>
      <c r="AA2942" s="149"/>
      <c r="AB2942" s="149" t="s">
        <v>269</v>
      </c>
      <c r="AC2942" s="149" t="s">
        <v>318</v>
      </c>
      <c r="AD2942" s="149" t="s">
        <v>3334</v>
      </c>
      <c r="AE2942" s="149" t="s">
        <v>271</v>
      </c>
      <c r="AF2942" s="149"/>
      <c r="AG2942" s="149" t="s">
        <v>1098</v>
      </c>
      <c r="AH2942" s="149" t="s">
        <v>273</v>
      </c>
      <c r="AI2942" s="158">
        <v>96</v>
      </c>
      <c r="AJ2942" s="149"/>
      <c r="AK2942" s="159" t="s">
        <v>274</v>
      </c>
      <c r="AL2942" s="159" t="s">
        <v>274</v>
      </c>
      <c r="AM2942" s="149" t="s">
        <v>274</v>
      </c>
      <c r="AN2942" s="160">
        <v>4</v>
      </c>
      <c r="AO2942" s="149"/>
      <c r="AP2942" s="149" t="s">
        <v>274</v>
      </c>
      <c r="AQ2942" s="149" t="s">
        <v>275</v>
      </c>
      <c r="AR2942" s="158">
        <v>1</v>
      </c>
      <c r="AS2942" s="149" t="s">
        <v>275</v>
      </c>
      <c r="AT2942" s="149" t="s">
        <v>276</v>
      </c>
      <c r="AU2942" s="161">
        <v>1</v>
      </c>
      <c r="AV2942" s="159">
        <v>9888.89</v>
      </c>
      <c r="AW2942" s="159">
        <v>395.56</v>
      </c>
      <c r="AX2942" s="149" t="s">
        <v>274</v>
      </c>
      <c r="AY2942" s="162">
        <v>0</v>
      </c>
      <c r="AZ2942" s="162" t="s">
        <v>274</v>
      </c>
      <c r="BA2942" s="162">
        <v>0</v>
      </c>
      <c r="BB2942" s="159">
        <v>9493.33</v>
      </c>
      <c r="BC2942" s="162" t="s">
        <v>274</v>
      </c>
      <c r="BD2942" s="162">
        <v>0</v>
      </c>
      <c r="BE2942" s="159">
        <v>395.56</v>
      </c>
      <c r="BF2942" s="159">
        <v>395.56</v>
      </c>
      <c r="BG2942" s="159">
        <v>9888.89</v>
      </c>
    </row>
    <row r="2943" ht="28.05" customHeight="1" spans="1:59">
      <c r="A2943" s="149"/>
      <c r="B2943" s="149"/>
      <c r="C2943" s="149"/>
      <c r="D2943" s="149" t="s">
        <v>3726</v>
      </c>
      <c r="E2943" s="340" t="s">
        <v>13128</v>
      </c>
      <c r="F2943" s="149" t="s">
        <v>3726</v>
      </c>
      <c r="G2943" s="149" t="s">
        <v>13129</v>
      </c>
      <c r="H2943" s="149" t="s">
        <v>13130</v>
      </c>
      <c r="I2943" s="149" t="s">
        <v>13131</v>
      </c>
      <c r="J2943" s="149" t="s">
        <v>13132</v>
      </c>
      <c r="K2943" s="149"/>
      <c r="L2943" s="149" t="s">
        <v>262</v>
      </c>
      <c r="M2943" s="149"/>
      <c r="N2943" s="149" t="s">
        <v>263</v>
      </c>
      <c r="O2943" s="149" t="s">
        <v>214</v>
      </c>
      <c r="P2943" s="149" t="s">
        <v>53</v>
      </c>
      <c r="Q2943" s="149"/>
      <c r="R2943" s="149" t="s">
        <v>3903</v>
      </c>
      <c r="S2943" s="149" t="s">
        <v>5506</v>
      </c>
      <c r="T2943" s="149" t="s">
        <v>13096</v>
      </c>
      <c r="U2943" s="149" t="s">
        <v>267</v>
      </c>
      <c r="V2943" s="149"/>
      <c r="W2943" s="149"/>
      <c r="X2943" s="149" t="s">
        <v>336</v>
      </c>
      <c r="Y2943" s="149"/>
      <c r="Z2943" s="149"/>
      <c r="AA2943" s="149"/>
      <c r="AB2943" s="149" t="s">
        <v>269</v>
      </c>
      <c r="AC2943" s="149" t="s">
        <v>270</v>
      </c>
      <c r="AD2943" s="149" t="s">
        <v>13096</v>
      </c>
      <c r="AE2943" s="149" t="s">
        <v>271</v>
      </c>
      <c r="AF2943" s="149"/>
      <c r="AG2943" s="149" t="s">
        <v>1098</v>
      </c>
      <c r="AH2943" s="149" t="s">
        <v>273</v>
      </c>
      <c r="AI2943" s="158">
        <v>77</v>
      </c>
      <c r="AJ2943" s="149"/>
      <c r="AK2943" s="159" t="s">
        <v>274</v>
      </c>
      <c r="AL2943" s="159" t="s">
        <v>274</v>
      </c>
      <c r="AM2943" s="149" t="s">
        <v>274</v>
      </c>
      <c r="AN2943" s="160">
        <v>4</v>
      </c>
      <c r="AO2943" s="149"/>
      <c r="AP2943" s="149" t="s">
        <v>274</v>
      </c>
      <c r="AQ2943" s="149" t="s">
        <v>275</v>
      </c>
      <c r="AR2943" s="158">
        <v>1</v>
      </c>
      <c r="AS2943" s="149" t="s">
        <v>275</v>
      </c>
      <c r="AT2943" s="149" t="s">
        <v>276</v>
      </c>
      <c r="AU2943" s="161">
        <v>1</v>
      </c>
      <c r="AV2943" s="159">
        <v>51724.14</v>
      </c>
      <c r="AW2943" s="159">
        <v>2068.97</v>
      </c>
      <c r="AX2943" s="149" t="s">
        <v>274</v>
      </c>
      <c r="AY2943" s="159">
        <v>539.74</v>
      </c>
      <c r="AZ2943" s="159">
        <v>539.74</v>
      </c>
      <c r="BA2943" s="159">
        <v>2158.93</v>
      </c>
      <c r="BB2943" s="159">
        <v>39400.21</v>
      </c>
      <c r="BC2943" s="162" t="s">
        <v>274</v>
      </c>
      <c r="BD2943" s="162">
        <v>0</v>
      </c>
      <c r="BE2943" s="159">
        <v>12323.93</v>
      </c>
      <c r="BF2943" s="159">
        <v>12323.93</v>
      </c>
      <c r="BG2943" s="159">
        <v>51724.14</v>
      </c>
    </row>
    <row r="2944" ht="28.05" customHeight="1" spans="1:59">
      <c r="A2944" s="149"/>
      <c r="B2944" s="149"/>
      <c r="C2944" s="149"/>
      <c r="D2944" s="149" t="s">
        <v>3726</v>
      </c>
      <c r="E2944" s="340" t="s">
        <v>13133</v>
      </c>
      <c r="F2944" s="149" t="s">
        <v>3726</v>
      </c>
      <c r="G2944" s="149" t="s">
        <v>13134</v>
      </c>
      <c r="H2944" s="149" t="s">
        <v>92</v>
      </c>
      <c r="I2944" s="149" t="s">
        <v>13135</v>
      </c>
      <c r="J2944" s="149" t="s">
        <v>13136</v>
      </c>
      <c r="K2944" s="149"/>
      <c r="L2944" s="149" t="s">
        <v>262</v>
      </c>
      <c r="M2944" s="149"/>
      <c r="N2944" s="149" t="s">
        <v>263</v>
      </c>
      <c r="O2944" s="149" t="s">
        <v>214</v>
      </c>
      <c r="P2944" s="149" t="s">
        <v>53</v>
      </c>
      <c r="Q2944" s="149"/>
      <c r="R2944" s="149" t="s">
        <v>13137</v>
      </c>
      <c r="S2944" s="149" t="s">
        <v>5890</v>
      </c>
      <c r="T2944" s="149" t="s">
        <v>3334</v>
      </c>
      <c r="U2944" s="149" t="s">
        <v>267</v>
      </c>
      <c r="V2944" s="149"/>
      <c r="W2944" s="149"/>
      <c r="X2944" s="149" t="s">
        <v>268</v>
      </c>
      <c r="Y2944" s="149"/>
      <c r="Z2944" s="149"/>
      <c r="AA2944" s="149"/>
      <c r="AB2944" s="149" t="s">
        <v>269</v>
      </c>
      <c r="AC2944" s="149" t="s">
        <v>318</v>
      </c>
      <c r="AD2944" s="149" t="s">
        <v>3334</v>
      </c>
      <c r="AE2944" s="149" t="s">
        <v>271</v>
      </c>
      <c r="AF2944" s="149"/>
      <c r="AG2944" s="149" t="s">
        <v>1098</v>
      </c>
      <c r="AH2944" s="149" t="s">
        <v>273</v>
      </c>
      <c r="AI2944" s="158">
        <v>96</v>
      </c>
      <c r="AJ2944" s="149"/>
      <c r="AK2944" s="159" t="s">
        <v>274</v>
      </c>
      <c r="AL2944" s="159" t="s">
        <v>274</v>
      </c>
      <c r="AM2944" s="149" t="s">
        <v>274</v>
      </c>
      <c r="AN2944" s="160">
        <v>4</v>
      </c>
      <c r="AO2944" s="149"/>
      <c r="AP2944" s="149" t="s">
        <v>274</v>
      </c>
      <c r="AQ2944" s="149" t="s">
        <v>275</v>
      </c>
      <c r="AR2944" s="158">
        <v>1</v>
      </c>
      <c r="AS2944" s="149" t="s">
        <v>275</v>
      </c>
      <c r="AT2944" s="149" t="s">
        <v>276</v>
      </c>
      <c r="AU2944" s="161">
        <v>1</v>
      </c>
      <c r="AV2944" s="159">
        <v>4957.26</v>
      </c>
      <c r="AW2944" s="159">
        <v>198.29</v>
      </c>
      <c r="AX2944" s="149" t="s">
        <v>274</v>
      </c>
      <c r="AY2944" s="162">
        <v>0</v>
      </c>
      <c r="AZ2944" s="162" t="s">
        <v>274</v>
      </c>
      <c r="BA2944" s="162">
        <v>0</v>
      </c>
      <c r="BB2944" s="159">
        <v>4758.97</v>
      </c>
      <c r="BC2944" s="162" t="s">
        <v>274</v>
      </c>
      <c r="BD2944" s="162">
        <v>0</v>
      </c>
      <c r="BE2944" s="159">
        <v>198.29</v>
      </c>
      <c r="BF2944" s="159">
        <v>198.29</v>
      </c>
      <c r="BG2944" s="159">
        <v>4957.26</v>
      </c>
    </row>
    <row r="2945" ht="28.05" customHeight="1" spans="1:59">
      <c r="A2945" s="149"/>
      <c r="B2945" s="149"/>
      <c r="C2945" s="149"/>
      <c r="D2945" s="149" t="s">
        <v>3726</v>
      </c>
      <c r="E2945" s="340" t="s">
        <v>13138</v>
      </c>
      <c r="F2945" s="149" t="s">
        <v>3726</v>
      </c>
      <c r="G2945" s="149" t="s">
        <v>13139</v>
      </c>
      <c r="H2945" s="149" t="s">
        <v>92</v>
      </c>
      <c r="I2945" s="149" t="s">
        <v>13066</v>
      </c>
      <c r="J2945" s="149" t="s">
        <v>13140</v>
      </c>
      <c r="K2945" s="149"/>
      <c r="L2945" s="149" t="s">
        <v>262</v>
      </c>
      <c r="M2945" s="149"/>
      <c r="N2945" s="149" t="s">
        <v>263</v>
      </c>
      <c r="O2945" s="149" t="s">
        <v>214</v>
      </c>
      <c r="P2945" s="149" t="s">
        <v>53</v>
      </c>
      <c r="Q2945" s="149"/>
      <c r="R2945" s="149" t="s">
        <v>13053</v>
      </c>
      <c r="S2945" s="149" t="s">
        <v>5890</v>
      </c>
      <c r="T2945" s="149" t="s">
        <v>3334</v>
      </c>
      <c r="U2945" s="149" t="s">
        <v>267</v>
      </c>
      <c r="V2945" s="149"/>
      <c r="W2945" s="149"/>
      <c r="X2945" s="149" t="s">
        <v>268</v>
      </c>
      <c r="Y2945" s="149"/>
      <c r="Z2945" s="149"/>
      <c r="AA2945" s="149"/>
      <c r="AB2945" s="149" t="s">
        <v>269</v>
      </c>
      <c r="AC2945" s="149" t="s">
        <v>318</v>
      </c>
      <c r="AD2945" s="149" t="s">
        <v>3334</v>
      </c>
      <c r="AE2945" s="149" t="s">
        <v>271</v>
      </c>
      <c r="AF2945" s="149"/>
      <c r="AG2945" s="149" t="s">
        <v>1098</v>
      </c>
      <c r="AH2945" s="149" t="s">
        <v>273</v>
      </c>
      <c r="AI2945" s="158">
        <v>96</v>
      </c>
      <c r="AJ2945" s="149"/>
      <c r="AK2945" s="159" t="s">
        <v>274</v>
      </c>
      <c r="AL2945" s="159" t="s">
        <v>274</v>
      </c>
      <c r="AM2945" s="149" t="s">
        <v>274</v>
      </c>
      <c r="AN2945" s="160">
        <v>4</v>
      </c>
      <c r="AO2945" s="149"/>
      <c r="AP2945" s="149" t="s">
        <v>274</v>
      </c>
      <c r="AQ2945" s="149" t="s">
        <v>275</v>
      </c>
      <c r="AR2945" s="158">
        <v>1</v>
      </c>
      <c r="AS2945" s="149" t="s">
        <v>275</v>
      </c>
      <c r="AT2945" s="149" t="s">
        <v>276</v>
      </c>
      <c r="AU2945" s="161">
        <v>1</v>
      </c>
      <c r="AV2945" s="159">
        <v>9888.89</v>
      </c>
      <c r="AW2945" s="159">
        <v>395.56</v>
      </c>
      <c r="AX2945" s="149" t="s">
        <v>274</v>
      </c>
      <c r="AY2945" s="162">
        <v>0</v>
      </c>
      <c r="AZ2945" s="162" t="s">
        <v>274</v>
      </c>
      <c r="BA2945" s="162">
        <v>0</v>
      </c>
      <c r="BB2945" s="159">
        <v>9493.33</v>
      </c>
      <c r="BC2945" s="162" t="s">
        <v>274</v>
      </c>
      <c r="BD2945" s="162">
        <v>0</v>
      </c>
      <c r="BE2945" s="159">
        <v>395.56</v>
      </c>
      <c r="BF2945" s="159">
        <v>395.56</v>
      </c>
      <c r="BG2945" s="159">
        <v>9888.89</v>
      </c>
    </row>
    <row r="2946" ht="28.05" customHeight="1" spans="1:59">
      <c r="A2946" s="149"/>
      <c r="B2946" s="149"/>
      <c r="C2946" s="149"/>
      <c r="D2946" s="149" t="s">
        <v>3726</v>
      </c>
      <c r="E2946" s="340" t="s">
        <v>13141</v>
      </c>
      <c r="F2946" s="149" t="s">
        <v>3726</v>
      </c>
      <c r="G2946" s="149" t="s">
        <v>13142</v>
      </c>
      <c r="H2946" s="149" t="s">
        <v>92</v>
      </c>
      <c r="I2946" s="149" t="s">
        <v>13135</v>
      </c>
      <c r="J2946" s="149" t="s">
        <v>13143</v>
      </c>
      <c r="K2946" s="149"/>
      <c r="L2946" s="149" t="s">
        <v>262</v>
      </c>
      <c r="M2946" s="149"/>
      <c r="N2946" s="149" t="s">
        <v>263</v>
      </c>
      <c r="O2946" s="149" t="s">
        <v>214</v>
      </c>
      <c r="P2946" s="149" t="s">
        <v>53</v>
      </c>
      <c r="Q2946" s="149"/>
      <c r="R2946" s="149" t="s">
        <v>13137</v>
      </c>
      <c r="S2946" s="149" t="s">
        <v>5890</v>
      </c>
      <c r="T2946" s="149" t="s">
        <v>3334</v>
      </c>
      <c r="U2946" s="149" t="s">
        <v>267</v>
      </c>
      <c r="V2946" s="149"/>
      <c r="W2946" s="149"/>
      <c r="X2946" s="149" t="s">
        <v>268</v>
      </c>
      <c r="Y2946" s="149"/>
      <c r="Z2946" s="149"/>
      <c r="AA2946" s="149"/>
      <c r="AB2946" s="149" t="s">
        <v>269</v>
      </c>
      <c r="AC2946" s="149" t="s">
        <v>318</v>
      </c>
      <c r="AD2946" s="149" t="s">
        <v>3334</v>
      </c>
      <c r="AE2946" s="149" t="s">
        <v>271</v>
      </c>
      <c r="AF2946" s="149"/>
      <c r="AG2946" s="149" t="s">
        <v>1098</v>
      </c>
      <c r="AH2946" s="149" t="s">
        <v>273</v>
      </c>
      <c r="AI2946" s="158">
        <v>96</v>
      </c>
      <c r="AJ2946" s="149"/>
      <c r="AK2946" s="159" t="s">
        <v>274</v>
      </c>
      <c r="AL2946" s="159" t="s">
        <v>274</v>
      </c>
      <c r="AM2946" s="149" t="s">
        <v>274</v>
      </c>
      <c r="AN2946" s="160">
        <v>4</v>
      </c>
      <c r="AO2946" s="149"/>
      <c r="AP2946" s="149" t="s">
        <v>274</v>
      </c>
      <c r="AQ2946" s="149" t="s">
        <v>275</v>
      </c>
      <c r="AR2946" s="158">
        <v>1</v>
      </c>
      <c r="AS2946" s="149" t="s">
        <v>275</v>
      </c>
      <c r="AT2946" s="149" t="s">
        <v>276</v>
      </c>
      <c r="AU2946" s="161">
        <v>1</v>
      </c>
      <c r="AV2946" s="159">
        <v>4957.26</v>
      </c>
      <c r="AW2946" s="159">
        <v>198.29</v>
      </c>
      <c r="AX2946" s="149" t="s">
        <v>274</v>
      </c>
      <c r="AY2946" s="162">
        <v>0</v>
      </c>
      <c r="AZ2946" s="162" t="s">
        <v>274</v>
      </c>
      <c r="BA2946" s="162">
        <v>0</v>
      </c>
      <c r="BB2946" s="159">
        <v>4758.97</v>
      </c>
      <c r="BC2946" s="162" t="s">
        <v>274</v>
      </c>
      <c r="BD2946" s="162">
        <v>0</v>
      </c>
      <c r="BE2946" s="159">
        <v>198.29</v>
      </c>
      <c r="BF2946" s="159">
        <v>198.29</v>
      </c>
      <c r="BG2946" s="159">
        <v>4957.26</v>
      </c>
    </row>
    <row r="2947" ht="28.05" customHeight="1" spans="1:59">
      <c r="A2947" s="149"/>
      <c r="B2947" s="149"/>
      <c r="C2947" s="149"/>
      <c r="D2947" s="149" t="s">
        <v>3726</v>
      </c>
      <c r="E2947" s="340" t="s">
        <v>13144</v>
      </c>
      <c r="F2947" s="149" t="s">
        <v>3726</v>
      </c>
      <c r="G2947" s="149" t="s">
        <v>13145</v>
      </c>
      <c r="H2947" s="149" t="s">
        <v>92</v>
      </c>
      <c r="I2947" s="149" t="s">
        <v>13135</v>
      </c>
      <c r="J2947" s="149" t="s">
        <v>13146</v>
      </c>
      <c r="K2947" s="149"/>
      <c r="L2947" s="149" t="s">
        <v>262</v>
      </c>
      <c r="M2947" s="149"/>
      <c r="N2947" s="149" t="s">
        <v>263</v>
      </c>
      <c r="O2947" s="149" t="s">
        <v>214</v>
      </c>
      <c r="P2947" s="149" t="s">
        <v>53</v>
      </c>
      <c r="Q2947" s="149"/>
      <c r="R2947" s="149" t="s">
        <v>13137</v>
      </c>
      <c r="S2947" s="149" t="s">
        <v>5890</v>
      </c>
      <c r="T2947" s="149" t="s">
        <v>3334</v>
      </c>
      <c r="U2947" s="149" t="s">
        <v>267</v>
      </c>
      <c r="V2947" s="149"/>
      <c r="W2947" s="149"/>
      <c r="X2947" s="149" t="s">
        <v>268</v>
      </c>
      <c r="Y2947" s="149"/>
      <c r="Z2947" s="149"/>
      <c r="AA2947" s="149"/>
      <c r="AB2947" s="149" t="s">
        <v>269</v>
      </c>
      <c r="AC2947" s="149" t="s">
        <v>318</v>
      </c>
      <c r="AD2947" s="149" t="s">
        <v>3334</v>
      </c>
      <c r="AE2947" s="149" t="s">
        <v>271</v>
      </c>
      <c r="AF2947" s="149"/>
      <c r="AG2947" s="149" t="s">
        <v>1098</v>
      </c>
      <c r="AH2947" s="149" t="s">
        <v>273</v>
      </c>
      <c r="AI2947" s="158">
        <v>96</v>
      </c>
      <c r="AJ2947" s="149"/>
      <c r="AK2947" s="159" t="s">
        <v>274</v>
      </c>
      <c r="AL2947" s="159" t="s">
        <v>274</v>
      </c>
      <c r="AM2947" s="149" t="s">
        <v>274</v>
      </c>
      <c r="AN2947" s="160">
        <v>4</v>
      </c>
      <c r="AO2947" s="149"/>
      <c r="AP2947" s="149" t="s">
        <v>274</v>
      </c>
      <c r="AQ2947" s="149" t="s">
        <v>275</v>
      </c>
      <c r="AR2947" s="158">
        <v>1</v>
      </c>
      <c r="AS2947" s="149" t="s">
        <v>275</v>
      </c>
      <c r="AT2947" s="149" t="s">
        <v>276</v>
      </c>
      <c r="AU2947" s="161">
        <v>1</v>
      </c>
      <c r="AV2947" s="159">
        <v>4957.27</v>
      </c>
      <c r="AW2947" s="159">
        <v>198.29</v>
      </c>
      <c r="AX2947" s="149" t="s">
        <v>274</v>
      </c>
      <c r="AY2947" s="162">
        <v>0</v>
      </c>
      <c r="AZ2947" s="162" t="s">
        <v>274</v>
      </c>
      <c r="BA2947" s="162">
        <v>0</v>
      </c>
      <c r="BB2947" s="159">
        <v>4758.98</v>
      </c>
      <c r="BC2947" s="162" t="s">
        <v>274</v>
      </c>
      <c r="BD2947" s="162">
        <v>0</v>
      </c>
      <c r="BE2947" s="159">
        <v>198.29</v>
      </c>
      <c r="BF2947" s="159">
        <v>198.29</v>
      </c>
      <c r="BG2947" s="159">
        <v>4957.27</v>
      </c>
    </row>
    <row r="2948" ht="28.05" customHeight="1" spans="1:59">
      <c r="A2948" s="149"/>
      <c r="B2948" s="149"/>
      <c r="C2948" s="149"/>
      <c r="D2948" s="149" t="s">
        <v>3726</v>
      </c>
      <c r="E2948" s="340" t="s">
        <v>13147</v>
      </c>
      <c r="F2948" s="149" t="s">
        <v>3726</v>
      </c>
      <c r="G2948" s="149" t="s">
        <v>13148</v>
      </c>
      <c r="H2948" s="149" t="s">
        <v>92</v>
      </c>
      <c r="I2948" s="149" t="s">
        <v>13135</v>
      </c>
      <c r="J2948" s="149" t="s">
        <v>13149</v>
      </c>
      <c r="K2948" s="149"/>
      <c r="L2948" s="149" t="s">
        <v>262</v>
      </c>
      <c r="M2948" s="149"/>
      <c r="N2948" s="149" t="s">
        <v>263</v>
      </c>
      <c r="O2948" s="149" t="s">
        <v>214</v>
      </c>
      <c r="P2948" s="149" t="s">
        <v>53</v>
      </c>
      <c r="Q2948" s="149"/>
      <c r="R2948" s="149" t="s">
        <v>13137</v>
      </c>
      <c r="S2948" s="149" t="s">
        <v>5890</v>
      </c>
      <c r="T2948" s="149" t="s">
        <v>3334</v>
      </c>
      <c r="U2948" s="149" t="s">
        <v>267</v>
      </c>
      <c r="V2948" s="149"/>
      <c r="W2948" s="149"/>
      <c r="X2948" s="149" t="s">
        <v>268</v>
      </c>
      <c r="Y2948" s="149"/>
      <c r="Z2948" s="149"/>
      <c r="AA2948" s="149"/>
      <c r="AB2948" s="149" t="s">
        <v>269</v>
      </c>
      <c r="AC2948" s="149" t="s">
        <v>318</v>
      </c>
      <c r="AD2948" s="149" t="s">
        <v>3334</v>
      </c>
      <c r="AE2948" s="149" t="s">
        <v>271</v>
      </c>
      <c r="AF2948" s="149"/>
      <c r="AG2948" s="149" t="s">
        <v>1098</v>
      </c>
      <c r="AH2948" s="149" t="s">
        <v>273</v>
      </c>
      <c r="AI2948" s="158">
        <v>96</v>
      </c>
      <c r="AJ2948" s="149"/>
      <c r="AK2948" s="159" t="s">
        <v>274</v>
      </c>
      <c r="AL2948" s="159" t="s">
        <v>274</v>
      </c>
      <c r="AM2948" s="149" t="s">
        <v>274</v>
      </c>
      <c r="AN2948" s="160">
        <v>4</v>
      </c>
      <c r="AO2948" s="149"/>
      <c r="AP2948" s="149" t="s">
        <v>274</v>
      </c>
      <c r="AQ2948" s="149" t="s">
        <v>275</v>
      </c>
      <c r="AR2948" s="158">
        <v>1</v>
      </c>
      <c r="AS2948" s="149" t="s">
        <v>275</v>
      </c>
      <c r="AT2948" s="149" t="s">
        <v>276</v>
      </c>
      <c r="AU2948" s="161">
        <v>1</v>
      </c>
      <c r="AV2948" s="159">
        <v>4957.26</v>
      </c>
      <c r="AW2948" s="159">
        <v>198.29</v>
      </c>
      <c r="AX2948" s="149" t="s">
        <v>274</v>
      </c>
      <c r="AY2948" s="162">
        <v>0</v>
      </c>
      <c r="AZ2948" s="162" t="s">
        <v>274</v>
      </c>
      <c r="BA2948" s="162">
        <v>0</v>
      </c>
      <c r="BB2948" s="159">
        <v>4758.97</v>
      </c>
      <c r="BC2948" s="162" t="s">
        <v>274</v>
      </c>
      <c r="BD2948" s="162">
        <v>0</v>
      </c>
      <c r="BE2948" s="159">
        <v>198.29</v>
      </c>
      <c r="BF2948" s="159">
        <v>198.29</v>
      </c>
      <c r="BG2948" s="159">
        <v>4957.26</v>
      </c>
    </row>
    <row r="2949" ht="28.05" customHeight="1" spans="1:59">
      <c r="A2949" s="149"/>
      <c r="B2949" s="149"/>
      <c r="C2949" s="149"/>
      <c r="D2949" s="149" t="s">
        <v>3726</v>
      </c>
      <c r="E2949" s="340" t="s">
        <v>13150</v>
      </c>
      <c r="F2949" s="149" t="s">
        <v>3726</v>
      </c>
      <c r="G2949" s="149" t="s">
        <v>13151</v>
      </c>
      <c r="H2949" s="149" t="s">
        <v>5471</v>
      </c>
      <c r="I2949" s="149" t="s">
        <v>13102</v>
      </c>
      <c r="J2949" s="149" t="s">
        <v>13152</v>
      </c>
      <c r="K2949" s="149"/>
      <c r="L2949" s="149" t="s">
        <v>287</v>
      </c>
      <c r="M2949" s="149"/>
      <c r="N2949" s="149" t="s">
        <v>263</v>
      </c>
      <c r="O2949" s="149" t="s">
        <v>214</v>
      </c>
      <c r="P2949" s="149" t="s">
        <v>53</v>
      </c>
      <c r="Q2949" s="149"/>
      <c r="R2949" s="149" t="s">
        <v>13104</v>
      </c>
      <c r="S2949" s="149" t="s">
        <v>5475</v>
      </c>
      <c r="T2949" s="149" t="s">
        <v>414</v>
      </c>
      <c r="U2949" s="149" t="s">
        <v>267</v>
      </c>
      <c r="V2949" s="149"/>
      <c r="W2949" s="149"/>
      <c r="X2949" s="149" t="s">
        <v>336</v>
      </c>
      <c r="Y2949" s="149"/>
      <c r="Z2949" s="149"/>
      <c r="AA2949" s="149"/>
      <c r="AB2949" s="149" t="s">
        <v>269</v>
      </c>
      <c r="AC2949" s="149" t="s">
        <v>270</v>
      </c>
      <c r="AD2949" s="149" t="s">
        <v>414</v>
      </c>
      <c r="AE2949" s="149" t="s">
        <v>271</v>
      </c>
      <c r="AF2949" s="149"/>
      <c r="AG2949" s="149" t="s">
        <v>1098</v>
      </c>
      <c r="AH2949" s="149" t="s">
        <v>273</v>
      </c>
      <c r="AI2949" s="158">
        <v>21</v>
      </c>
      <c r="AJ2949" s="149"/>
      <c r="AK2949" s="159" t="s">
        <v>274</v>
      </c>
      <c r="AL2949" s="159" t="s">
        <v>274</v>
      </c>
      <c r="AM2949" s="149" t="s">
        <v>274</v>
      </c>
      <c r="AN2949" s="160">
        <v>4</v>
      </c>
      <c r="AO2949" s="149"/>
      <c r="AP2949" s="149" t="s">
        <v>274</v>
      </c>
      <c r="AQ2949" s="149" t="s">
        <v>275</v>
      </c>
      <c r="AR2949" s="158">
        <v>1</v>
      </c>
      <c r="AS2949" s="149" t="s">
        <v>275</v>
      </c>
      <c r="AT2949" s="149" t="s">
        <v>276</v>
      </c>
      <c r="AU2949" s="161">
        <v>1</v>
      </c>
      <c r="AV2949" s="159">
        <v>299115.04</v>
      </c>
      <c r="AW2949" s="159">
        <v>11964.6</v>
      </c>
      <c r="AX2949" s="149" t="s">
        <v>274</v>
      </c>
      <c r="AY2949" s="159">
        <v>2991.15</v>
      </c>
      <c r="AZ2949" s="159">
        <v>2991.15</v>
      </c>
      <c r="BA2949" s="159">
        <v>11964.6</v>
      </c>
      <c r="BB2949" s="159">
        <v>62814.15</v>
      </c>
      <c r="BC2949" s="162" t="s">
        <v>274</v>
      </c>
      <c r="BD2949" s="162">
        <v>0</v>
      </c>
      <c r="BE2949" s="159">
        <v>236300.89</v>
      </c>
      <c r="BF2949" s="159">
        <v>236300.89</v>
      </c>
      <c r="BG2949" s="159">
        <v>299115.04</v>
      </c>
    </row>
    <row r="2950" ht="28.05" customHeight="1" spans="1:59">
      <c r="A2950" s="149"/>
      <c r="B2950" s="149"/>
      <c r="C2950" s="149"/>
      <c r="D2950" s="149" t="s">
        <v>3726</v>
      </c>
      <c r="E2950" s="340" t="s">
        <v>13153</v>
      </c>
      <c r="F2950" s="149" t="s">
        <v>3726</v>
      </c>
      <c r="G2950" s="149" t="s">
        <v>13154</v>
      </c>
      <c r="H2950" s="149" t="s">
        <v>13130</v>
      </c>
      <c r="I2950" s="149" t="s">
        <v>13131</v>
      </c>
      <c r="J2950" s="149" t="s">
        <v>13155</v>
      </c>
      <c r="K2950" s="149"/>
      <c r="L2950" s="149" t="s">
        <v>262</v>
      </c>
      <c r="M2950" s="149"/>
      <c r="N2950" s="149" t="s">
        <v>263</v>
      </c>
      <c r="O2950" s="149" t="s">
        <v>214</v>
      </c>
      <c r="P2950" s="149" t="s">
        <v>53</v>
      </c>
      <c r="Q2950" s="149"/>
      <c r="R2950" s="149" t="s">
        <v>3903</v>
      </c>
      <c r="S2950" s="149" t="s">
        <v>5506</v>
      </c>
      <c r="T2950" s="149" t="s">
        <v>13096</v>
      </c>
      <c r="U2950" s="149" t="s">
        <v>267</v>
      </c>
      <c r="V2950" s="149"/>
      <c r="W2950" s="149"/>
      <c r="X2950" s="149" t="s">
        <v>336</v>
      </c>
      <c r="Y2950" s="149"/>
      <c r="Z2950" s="149"/>
      <c r="AA2950" s="149"/>
      <c r="AB2950" s="149" t="s">
        <v>269</v>
      </c>
      <c r="AC2950" s="149" t="s">
        <v>270</v>
      </c>
      <c r="AD2950" s="149" t="s">
        <v>13096</v>
      </c>
      <c r="AE2950" s="149" t="s">
        <v>271</v>
      </c>
      <c r="AF2950" s="149"/>
      <c r="AG2950" s="149" t="s">
        <v>1098</v>
      </c>
      <c r="AH2950" s="149" t="s">
        <v>273</v>
      </c>
      <c r="AI2950" s="158">
        <v>77</v>
      </c>
      <c r="AJ2950" s="149"/>
      <c r="AK2950" s="159" t="s">
        <v>274</v>
      </c>
      <c r="AL2950" s="159" t="s">
        <v>274</v>
      </c>
      <c r="AM2950" s="149" t="s">
        <v>274</v>
      </c>
      <c r="AN2950" s="160">
        <v>4</v>
      </c>
      <c r="AO2950" s="149"/>
      <c r="AP2950" s="149" t="s">
        <v>274</v>
      </c>
      <c r="AQ2950" s="149" t="s">
        <v>275</v>
      </c>
      <c r="AR2950" s="158">
        <v>1</v>
      </c>
      <c r="AS2950" s="149" t="s">
        <v>275</v>
      </c>
      <c r="AT2950" s="149" t="s">
        <v>276</v>
      </c>
      <c r="AU2950" s="161">
        <v>1</v>
      </c>
      <c r="AV2950" s="159">
        <v>51724.14</v>
      </c>
      <c r="AW2950" s="159">
        <v>2068.97</v>
      </c>
      <c r="AX2950" s="149" t="s">
        <v>274</v>
      </c>
      <c r="AY2950" s="159">
        <v>539.74</v>
      </c>
      <c r="AZ2950" s="159">
        <v>539.74</v>
      </c>
      <c r="BA2950" s="159">
        <v>2158.93</v>
      </c>
      <c r="BB2950" s="159">
        <v>39400.21</v>
      </c>
      <c r="BC2950" s="162" t="s">
        <v>274</v>
      </c>
      <c r="BD2950" s="162">
        <v>0</v>
      </c>
      <c r="BE2950" s="159">
        <v>12323.93</v>
      </c>
      <c r="BF2950" s="159">
        <v>12323.93</v>
      </c>
      <c r="BG2950" s="159">
        <v>51724.14</v>
      </c>
    </row>
    <row r="2951" ht="28.05" customHeight="1" spans="1:59">
      <c r="A2951" s="149"/>
      <c r="B2951" s="149"/>
      <c r="C2951" s="149"/>
      <c r="D2951" s="149" t="s">
        <v>3726</v>
      </c>
      <c r="E2951" s="340" t="s">
        <v>13156</v>
      </c>
      <c r="F2951" s="149" t="s">
        <v>3726</v>
      </c>
      <c r="G2951" s="149" t="s">
        <v>13157</v>
      </c>
      <c r="H2951" s="149" t="s">
        <v>13158</v>
      </c>
      <c r="I2951" s="149" t="s">
        <v>13159</v>
      </c>
      <c r="J2951" s="149" t="s">
        <v>13160</v>
      </c>
      <c r="K2951" s="149"/>
      <c r="L2951" s="149" t="s">
        <v>287</v>
      </c>
      <c r="M2951" s="149"/>
      <c r="N2951" s="149" t="s">
        <v>263</v>
      </c>
      <c r="O2951" s="149" t="s">
        <v>214</v>
      </c>
      <c r="P2951" s="149" t="s">
        <v>53</v>
      </c>
      <c r="Q2951" s="149"/>
      <c r="R2951" s="149" t="s">
        <v>12390</v>
      </c>
      <c r="S2951" s="149" t="s">
        <v>7339</v>
      </c>
      <c r="T2951" s="149" t="s">
        <v>154</v>
      </c>
      <c r="U2951" s="149" t="s">
        <v>267</v>
      </c>
      <c r="V2951" s="149"/>
      <c r="W2951" s="149"/>
      <c r="X2951" s="149" t="s">
        <v>268</v>
      </c>
      <c r="Y2951" s="149"/>
      <c r="Z2951" s="149"/>
      <c r="AA2951" s="149"/>
      <c r="AB2951" s="149" t="s">
        <v>269</v>
      </c>
      <c r="AC2951" s="149" t="s">
        <v>318</v>
      </c>
      <c r="AD2951" s="149" t="s">
        <v>154</v>
      </c>
      <c r="AE2951" s="149" t="s">
        <v>271</v>
      </c>
      <c r="AF2951" s="149"/>
      <c r="AG2951" s="149" t="s">
        <v>1098</v>
      </c>
      <c r="AH2951" s="149" t="s">
        <v>273</v>
      </c>
      <c r="AI2951" s="158">
        <v>96</v>
      </c>
      <c r="AJ2951" s="149"/>
      <c r="AK2951" s="159" t="s">
        <v>274</v>
      </c>
      <c r="AL2951" s="159" t="s">
        <v>274</v>
      </c>
      <c r="AM2951" s="149" t="s">
        <v>274</v>
      </c>
      <c r="AN2951" s="160">
        <v>4</v>
      </c>
      <c r="AO2951" s="149"/>
      <c r="AP2951" s="149" t="s">
        <v>274</v>
      </c>
      <c r="AQ2951" s="149" t="s">
        <v>275</v>
      </c>
      <c r="AR2951" s="158">
        <v>1</v>
      </c>
      <c r="AS2951" s="149" t="s">
        <v>275</v>
      </c>
      <c r="AT2951" s="149" t="s">
        <v>276</v>
      </c>
      <c r="AU2951" s="161">
        <v>1</v>
      </c>
      <c r="AV2951" s="159">
        <v>38461.54</v>
      </c>
      <c r="AW2951" s="159">
        <v>1538.46</v>
      </c>
      <c r="AX2951" s="149" t="s">
        <v>274</v>
      </c>
      <c r="AY2951" s="162">
        <v>0</v>
      </c>
      <c r="AZ2951" s="162" t="s">
        <v>274</v>
      </c>
      <c r="BA2951" s="162">
        <v>0</v>
      </c>
      <c r="BB2951" s="159">
        <v>36923.08</v>
      </c>
      <c r="BC2951" s="162" t="s">
        <v>274</v>
      </c>
      <c r="BD2951" s="162">
        <v>0</v>
      </c>
      <c r="BE2951" s="159">
        <v>1538.46</v>
      </c>
      <c r="BF2951" s="159">
        <v>1538.46</v>
      </c>
      <c r="BG2951" s="159">
        <v>38461.54</v>
      </c>
    </row>
    <row r="2952" ht="28.05" customHeight="1" spans="1:59">
      <c r="A2952" s="149"/>
      <c r="B2952" s="149"/>
      <c r="C2952" s="149"/>
      <c r="D2952" s="149" t="s">
        <v>3726</v>
      </c>
      <c r="E2952" s="340" t="s">
        <v>13161</v>
      </c>
      <c r="F2952" s="149" t="s">
        <v>3726</v>
      </c>
      <c r="G2952" s="149" t="s">
        <v>13162</v>
      </c>
      <c r="H2952" s="149" t="s">
        <v>13018</v>
      </c>
      <c r="I2952" s="149" t="s">
        <v>9739</v>
      </c>
      <c r="J2952" s="149" t="s">
        <v>13163</v>
      </c>
      <c r="K2952" s="149"/>
      <c r="L2952" s="149" t="s">
        <v>287</v>
      </c>
      <c r="M2952" s="149"/>
      <c r="N2952" s="149" t="s">
        <v>263</v>
      </c>
      <c r="O2952" s="149" t="s">
        <v>214</v>
      </c>
      <c r="P2952" s="149" t="s">
        <v>53</v>
      </c>
      <c r="Q2952" s="149"/>
      <c r="R2952" s="149" t="s">
        <v>3921</v>
      </c>
      <c r="S2952" s="149" t="s">
        <v>5890</v>
      </c>
      <c r="T2952" s="149" t="s">
        <v>3699</v>
      </c>
      <c r="U2952" s="149" t="s">
        <v>267</v>
      </c>
      <c r="V2952" s="149"/>
      <c r="W2952" s="149"/>
      <c r="X2952" s="149" t="s">
        <v>336</v>
      </c>
      <c r="Y2952" s="149"/>
      <c r="Z2952" s="149"/>
      <c r="AA2952" s="149"/>
      <c r="AB2952" s="149" t="s">
        <v>269</v>
      </c>
      <c r="AC2952" s="149" t="s">
        <v>270</v>
      </c>
      <c r="AD2952" s="149" t="s">
        <v>3699</v>
      </c>
      <c r="AE2952" s="149" t="s">
        <v>271</v>
      </c>
      <c r="AF2952" s="149"/>
      <c r="AG2952" s="149" t="s">
        <v>1098</v>
      </c>
      <c r="AH2952" s="149" t="s">
        <v>273</v>
      </c>
      <c r="AI2952" s="158">
        <v>67</v>
      </c>
      <c r="AJ2952" s="149"/>
      <c r="AK2952" s="159" t="s">
        <v>274</v>
      </c>
      <c r="AL2952" s="159" t="s">
        <v>274</v>
      </c>
      <c r="AM2952" s="149" t="s">
        <v>274</v>
      </c>
      <c r="AN2952" s="160">
        <v>4</v>
      </c>
      <c r="AO2952" s="149"/>
      <c r="AP2952" s="149" t="s">
        <v>274</v>
      </c>
      <c r="AQ2952" s="149" t="s">
        <v>275</v>
      </c>
      <c r="AR2952" s="158">
        <v>1</v>
      </c>
      <c r="AS2952" s="149" t="s">
        <v>275</v>
      </c>
      <c r="AT2952" s="149" t="s">
        <v>276</v>
      </c>
      <c r="AU2952" s="161">
        <v>1</v>
      </c>
      <c r="AV2952" s="159">
        <v>7787.61</v>
      </c>
      <c r="AW2952" s="159">
        <v>311.5</v>
      </c>
      <c r="AX2952" s="149" t="s">
        <v>274</v>
      </c>
      <c r="AY2952" s="159">
        <v>80.23</v>
      </c>
      <c r="AZ2952" s="159">
        <v>80.23</v>
      </c>
      <c r="BA2952" s="159">
        <v>320.92</v>
      </c>
      <c r="BB2952" s="159">
        <v>5149.48</v>
      </c>
      <c r="BC2952" s="162" t="s">
        <v>274</v>
      </c>
      <c r="BD2952" s="162">
        <v>0</v>
      </c>
      <c r="BE2952" s="159">
        <v>2638.13</v>
      </c>
      <c r="BF2952" s="159">
        <v>2638.13</v>
      </c>
      <c r="BG2952" s="159">
        <v>7787.61</v>
      </c>
    </row>
    <row r="2953" ht="28.05" customHeight="1" spans="1:59">
      <c r="A2953" s="149"/>
      <c r="B2953" s="149"/>
      <c r="C2953" s="149"/>
      <c r="D2953" s="149" t="s">
        <v>3726</v>
      </c>
      <c r="E2953" s="340" t="s">
        <v>13164</v>
      </c>
      <c r="F2953" s="149" t="s">
        <v>3726</v>
      </c>
      <c r="G2953" s="149" t="s">
        <v>13165</v>
      </c>
      <c r="H2953" s="149" t="s">
        <v>13018</v>
      </c>
      <c r="I2953" s="149" t="s">
        <v>9739</v>
      </c>
      <c r="J2953" s="149" t="s">
        <v>13166</v>
      </c>
      <c r="K2953" s="149"/>
      <c r="L2953" s="149" t="s">
        <v>287</v>
      </c>
      <c r="M2953" s="149"/>
      <c r="N2953" s="149" t="s">
        <v>263</v>
      </c>
      <c r="O2953" s="149" t="s">
        <v>214</v>
      </c>
      <c r="P2953" s="149" t="s">
        <v>53</v>
      </c>
      <c r="Q2953" s="149"/>
      <c r="R2953" s="149" t="s">
        <v>3921</v>
      </c>
      <c r="S2953" s="149" t="s">
        <v>5890</v>
      </c>
      <c r="T2953" s="149" t="s">
        <v>3699</v>
      </c>
      <c r="U2953" s="149" t="s">
        <v>267</v>
      </c>
      <c r="V2953" s="149"/>
      <c r="W2953" s="149"/>
      <c r="X2953" s="149" t="s">
        <v>336</v>
      </c>
      <c r="Y2953" s="149"/>
      <c r="Z2953" s="149"/>
      <c r="AA2953" s="149"/>
      <c r="AB2953" s="149" t="s">
        <v>269</v>
      </c>
      <c r="AC2953" s="149" t="s">
        <v>270</v>
      </c>
      <c r="AD2953" s="149" t="s">
        <v>3699</v>
      </c>
      <c r="AE2953" s="149" t="s">
        <v>271</v>
      </c>
      <c r="AF2953" s="149"/>
      <c r="AG2953" s="149" t="s">
        <v>1098</v>
      </c>
      <c r="AH2953" s="149" t="s">
        <v>273</v>
      </c>
      <c r="AI2953" s="158">
        <v>67</v>
      </c>
      <c r="AJ2953" s="149"/>
      <c r="AK2953" s="159" t="s">
        <v>274</v>
      </c>
      <c r="AL2953" s="159" t="s">
        <v>274</v>
      </c>
      <c r="AM2953" s="149" t="s">
        <v>274</v>
      </c>
      <c r="AN2953" s="160">
        <v>4</v>
      </c>
      <c r="AO2953" s="149"/>
      <c r="AP2953" s="149" t="s">
        <v>274</v>
      </c>
      <c r="AQ2953" s="149" t="s">
        <v>275</v>
      </c>
      <c r="AR2953" s="158">
        <v>1</v>
      </c>
      <c r="AS2953" s="149" t="s">
        <v>275</v>
      </c>
      <c r="AT2953" s="149" t="s">
        <v>276</v>
      </c>
      <c r="AU2953" s="161">
        <v>1</v>
      </c>
      <c r="AV2953" s="159">
        <v>7787.61</v>
      </c>
      <c r="AW2953" s="159">
        <v>311.5</v>
      </c>
      <c r="AX2953" s="149" t="s">
        <v>274</v>
      </c>
      <c r="AY2953" s="159">
        <v>80.23</v>
      </c>
      <c r="AZ2953" s="159">
        <v>80.23</v>
      </c>
      <c r="BA2953" s="159">
        <v>320.92</v>
      </c>
      <c r="BB2953" s="159">
        <v>5149.48</v>
      </c>
      <c r="BC2953" s="162" t="s">
        <v>274</v>
      </c>
      <c r="BD2953" s="162">
        <v>0</v>
      </c>
      <c r="BE2953" s="159">
        <v>2638.13</v>
      </c>
      <c r="BF2953" s="159">
        <v>2638.13</v>
      </c>
      <c r="BG2953" s="159">
        <v>7787.61</v>
      </c>
    </row>
    <row r="2954" ht="28.05" customHeight="1" spans="1:59">
      <c r="A2954" s="149"/>
      <c r="B2954" s="149"/>
      <c r="C2954" s="149"/>
      <c r="D2954" s="149" t="s">
        <v>3726</v>
      </c>
      <c r="E2954" s="340" t="s">
        <v>13167</v>
      </c>
      <c r="F2954" s="149" t="s">
        <v>3726</v>
      </c>
      <c r="G2954" s="149" t="s">
        <v>13168</v>
      </c>
      <c r="H2954" s="149" t="s">
        <v>5471</v>
      </c>
      <c r="I2954" s="149" t="s">
        <v>13102</v>
      </c>
      <c r="J2954" s="149" t="s">
        <v>13169</v>
      </c>
      <c r="K2954" s="149"/>
      <c r="L2954" s="149" t="s">
        <v>287</v>
      </c>
      <c r="M2954" s="149"/>
      <c r="N2954" s="149" t="s">
        <v>263</v>
      </c>
      <c r="O2954" s="149" t="s">
        <v>214</v>
      </c>
      <c r="P2954" s="149" t="s">
        <v>53</v>
      </c>
      <c r="Q2954" s="149"/>
      <c r="R2954" s="149" t="s">
        <v>13104</v>
      </c>
      <c r="S2954" s="149" t="s">
        <v>5475</v>
      </c>
      <c r="T2954" s="149" t="s">
        <v>414</v>
      </c>
      <c r="U2954" s="149" t="s">
        <v>267</v>
      </c>
      <c r="V2954" s="149"/>
      <c r="W2954" s="149"/>
      <c r="X2954" s="149" t="s">
        <v>336</v>
      </c>
      <c r="Y2954" s="149"/>
      <c r="Z2954" s="149"/>
      <c r="AA2954" s="149"/>
      <c r="AB2954" s="149" t="s">
        <v>269</v>
      </c>
      <c r="AC2954" s="149" t="s">
        <v>270</v>
      </c>
      <c r="AD2954" s="149" t="s">
        <v>414</v>
      </c>
      <c r="AE2954" s="149" t="s">
        <v>271</v>
      </c>
      <c r="AF2954" s="149"/>
      <c r="AG2954" s="149" t="s">
        <v>1098</v>
      </c>
      <c r="AH2954" s="149" t="s">
        <v>273</v>
      </c>
      <c r="AI2954" s="158">
        <v>21</v>
      </c>
      <c r="AJ2954" s="149"/>
      <c r="AK2954" s="159" t="s">
        <v>274</v>
      </c>
      <c r="AL2954" s="159" t="s">
        <v>274</v>
      </c>
      <c r="AM2954" s="149" t="s">
        <v>274</v>
      </c>
      <c r="AN2954" s="160">
        <v>4</v>
      </c>
      <c r="AO2954" s="149"/>
      <c r="AP2954" s="149" t="s">
        <v>274</v>
      </c>
      <c r="AQ2954" s="149" t="s">
        <v>275</v>
      </c>
      <c r="AR2954" s="158">
        <v>1</v>
      </c>
      <c r="AS2954" s="149" t="s">
        <v>275</v>
      </c>
      <c r="AT2954" s="149" t="s">
        <v>276</v>
      </c>
      <c r="AU2954" s="161">
        <v>1</v>
      </c>
      <c r="AV2954" s="159">
        <v>299115.04</v>
      </c>
      <c r="AW2954" s="159">
        <v>11964.6</v>
      </c>
      <c r="AX2954" s="149" t="s">
        <v>274</v>
      </c>
      <c r="AY2954" s="159">
        <v>2991.15</v>
      </c>
      <c r="AZ2954" s="159">
        <v>2991.15</v>
      </c>
      <c r="BA2954" s="159">
        <v>11964.6</v>
      </c>
      <c r="BB2954" s="159">
        <v>62814.15</v>
      </c>
      <c r="BC2954" s="162" t="s">
        <v>274</v>
      </c>
      <c r="BD2954" s="162">
        <v>0</v>
      </c>
      <c r="BE2954" s="159">
        <v>236300.89</v>
      </c>
      <c r="BF2954" s="159">
        <v>236300.89</v>
      </c>
      <c r="BG2954" s="159">
        <v>299115.04</v>
      </c>
    </row>
    <row r="2955" ht="28.05" customHeight="1" spans="1:59">
      <c r="A2955" s="149"/>
      <c r="B2955" s="149"/>
      <c r="C2955" s="149"/>
      <c r="D2955" s="149" t="s">
        <v>3726</v>
      </c>
      <c r="E2955" s="340" t="s">
        <v>13170</v>
      </c>
      <c r="F2955" s="149" t="s">
        <v>3726</v>
      </c>
      <c r="G2955" s="149" t="s">
        <v>13171</v>
      </c>
      <c r="H2955" s="149" t="s">
        <v>13172</v>
      </c>
      <c r="I2955" s="149" t="s">
        <v>124</v>
      </c>
      <c r="J2955" s="149" t="s">
        <v>13173</v>
      </c>
      <c r="K2955" s="149"/>
      <c r="L2955" s="149" t="s">
        <v>287</v>
      </c>
      <c r="M2955" s="149"/>
      <c r="N2955" s="149" t="s">
        <v>263</v>
      </c>
      <c r="O2955" s="149" t="s">
        <v>214</v>
      </c>
      <c r="P2955" s="149" t="s">
        <v>53</v>
      </c>
      <c r="Q2955" s="149"/>
      <c r="R2955" s="149" t="s">
        <v>12390</v>
      </c>
      <c r="S2955" s="149" t="s">
        <v>7339</v>
      </c>
      <c r="T2955" s="149" t="s">
        <v>154</v>
      </c>
      <c r="U2955" s="149" t="s">
        <v>267</v>
      </c>
      <c r="V2955" s="149"/>
      <c r="W2955" s="149"/>
      <c r="X2955" s="149" t="s">
        <v>268</v>
      </c>
      <c r="Y2955" s="149"/>
      <c r="Z2955" s="149"/>
      <c r="AA2955" s="149"/>
      <c r="AB2955" s="149" t="s">
        <v>269</v>
      </c>
      <c r="AC2955" s="149" t="s">
        <v>318</v>
      </c>
      <c r="AD2955" s="149" t="s">
        <v>154</v>
      </c>
      <c r="AE2955" s="149" t="s">
        <v>271</v>
      </c>
      <c r="AF2955" s="149"/>
      <c r="AG2955" s="149" t="s">
        <v>1098</v>
      </c>
      <c r="AH2955" s="149" t="s">
        <v>273</v>
      </c>
      <c r="AI2955" s="158">
        <v>96</v>
      </c>
      <c r="AJ2955" s="149"/>
      <c r="AK2955" s="159" t="s">
        <v>274</v>
      </c>
      <c r="AL2955" s="159" t="s">
        <v>274</v>
      </c>
      <c r="AM2955" s="149" t="s">
        <v>274</v>
      </c>
      <c r="AN2955" s="160">
        <v>4</v>
      </c>
      <c r="AO2955" s="149"/>
      <c r="AP2955" s="149" t="s">
        <v>274</v>
      </c>
      <c r="AQ2955" s="149" t="s">
        <v>275</v>
      </c>
      <c r="AR2955" s="158">
        <v>1</v>
      </c>
      <c r="AS2955" s="149" t="s">
        <v>275</v>
      </c>
      <c r="AT2955" s="149" t="s">
        <v>276</v>
      </c>
      <c r="AU2955" s="161">
        <v>1</v>
      </c>
      <c r="AV2955" s="159">
        <v>2136.75</v>
      </c>
      <c r="AW2955" s="159">
        <v>85.47</v>
      </c>
      <c r="AX2955" s="149" t="s">
        <v>274</v>
      </c>
      <c r="AY2955" s="162">
        <v>0</v>
      </c>
      <c r="AZ2955" s="162" t="s">
        <v>274</v>
      </c>
      <c r="BA2955" s="162">
        <v>0</v>
      </c>
      <c r="BB2955" s="159">
        <v>2051.28</v>
      </c>
      <c r="BC2955" s="162" t="s">
        <v>274</v>
      </c>
      <c r="BD2955" s="162">
        <v>0</v>
      </c>
      <c r="BE2955" s="159">
        <v>85.47</v>
      </c>
      <c r="BF2955" s="159">
        <v>85.47</v>
      </c>
      <c r="BG2955" s="159">
        <v>2136.75</v>
      </c>
    </row>
    <row r="2956" ht="28.05" customHeight="1" spans="1:59">
      <c r="A2956" s="149"/>
      <c r="B2956" s="149"/>
      <c r="C2956" s="149"/>
      <c r="D2956" s="149" t="s">
        <v>3726</v>
      </c>
      <c r="E2956" s="340" t="s">
        <v>13174</v>
      </c>
      <c r="F2956" s="149" t="s">
        <v>3726</v>
      </c>
      <c r="G2956" s="149" t="s">
        <v>13175</v>
      </c>
      <c r="H2956" s="149" t="s">
        <v>13172</v>
      </c>
      <c r="I2956" s="149" t="s">
        <v>13159</v>
      </c>
      <c r="J2956" s="149" t="s">
        <v>13176</v>
      </c>
      <c r="K2956" s="149"/>
      <c r="L2956" s="149" t="s">
        <v>287</v>
      </c>
      <c r="M2956" s="149"/>
      <c r="N2956" s="149" t="s">
        <v>263</v>
      </c>
      <c r="O2956" s="149" t="s">
        <v>214</v>
      </c>
      <c r="P2956" s="149" t="s">
        <v>53</v>
      </c>
      <c r="Q2956" s="149"/>
      <c r="R2956" s="149" t="s">
        <v>12390</v>
      </c>
      <c r="S2956" s="149" t="s">
        <v>7339</v>
      </c>
      <c r="T2956" s="149" t="s">
        <v>154</v>
      </c>
      <c r="U2956" s="149" t="s">
        <v>267</v>
      </c>
      <c r="V2956" s="149"/>
      <c r="W2956" s="149"/>
      <c r="X2956" s="149" t="s">
        <v>268</v>
      </c>
      <c r="Y2956" s="149"/>
      <c r="Z2956" s="149"/>
      <c r="AA2956" s="149"/>
      <c r="AB2956" s="149" t="s">
        <v>269</v>
      </c>
      <c r="AC2956" s="149" t="s">
        <v>318</v>
      </c>
      <c r="AD2956" s="149" t="s">
        <v>154</v>
      </c>
      <c r="AE2956" s="149" t="s">
        <v>271</v>
      </c>
      <c r="AF2956" s="149"/>
      <c r="AG2956" s="149" t="s">
        <v>1098</v>
      </c>
      <c r="AH2956" s="149" t="s">
        <v>273</v>
      </c>
      <c r="AI2956" s="158">
        <v>96</v>
      </c>
      <c r="AJ2956" s="149"/>
      <c r="AK2956" s="159" t="s">
        <v>274</v>
      </c>
      <c r="AL2956" s="159" t="s">
        <v>274</v>
      </c>
      <c r="AM2956" s="149" t="s">
        <v>274</v>
      </c>
      <c r="AN2956" s="160">
        <v>4</v>
      </c>
      <c r="AO2956" s="149"/>
      <c r="AP2956" s="149" t="s">
        <v>274</v>
      </c>
      <c r="AQ2956" s="149" t="s">
        <v>275</v>
      </c>
      <c r="AR2956" s="158">
        <v>1</v>
      </c>
      <c r="AS2956" s="149" t="s">
        <v>275</v>
      </c>
      <c r="AT2956" s="149" t="s">
        <v>276</v>
      </c>
      <c r="AU2956" s="161">
        <v>1</v>
      </c>
      <c r="AV2956" s="159">
        <v>2136.75</v>
      </c>
      <c r="AW2956" s="159">
        <v>85.47</v>
      </c>
      <c r="AX2956" s="149" t="s">
        <v>274</v>
      </c>
      <c r="AY2956" s="162">
        <v>0</v>
      </c>
      <c r="AZ2956" s="162" t="s">
        <v>274</v>
      </c>
      <c r="BA2956" s="162">
        <v>0</v>
      </c>
      <c r="BB2956" s="159">
        <v>2051.28</v>
      </c>
      <c r="BC2956" s="162" t="s">
        <v>274</v>
      </c>
      <c r="BD2956" s="162">
        <v>0</v>
      </c>
      <c r="BE2956" s="159">
        <v>85.47</v>
      </c>
      <c r="BF2956" s="159">
        <v>85.47</v>
      </c>
      <c r="BG2956" s="159">
        <v>2136.75</v>
      </c>
    </row>
    <row r="2957" ht="28.05" customHeight="1" spans="1:59">
      <c r="A2957" s="149"/>
      <c r="B2957" s="149"/>
      <c r="C2957" s="149"/>
      <c r="D2957" s="149" t="s">
        <v>3726</v>
      </c>
      <c r="E2957" s="340" t="s">
        <v>13177</v>
      </c>
      <c r="F2957" s="149" t="s">
        <v>3726</v>
      </c>
      <c r="G2957" s="149" t="s">
        <v>13178</v>
      </c>
      <c r="H2957" s="149" t="s">
        <v>13179</v>
      </c>
      <c r="I2957" s="149" t="s">
        <v>13094</v>
      </c>
      <c r="J2957" s="149" t="s">
        <v>13180</v>
      </c>
      <c r="K2957" s="149"/>
      <c r="L2957" s="149" t="s">
        <v>262</v>
      </c>
      <c r="M2957" s="149"/>
      <c r="N2957" s="149" t="s">
        <v>263</v>
      </c>
      <c r="O2957" s="149" t="s">
        <v>214</v>
      </c>
      <c r="P2957" s="149" t="s">
        <v>53</v>
      </c>
      <c r="Q2957" s="149"/>
      <c r="R2957" s="149" t="s">
        <v>3903</v>
      </c>
      <c r="S2957" s="149" t="s">
        <v>5506</v>
      </c>
      <c r="T2957" s="149" t="s">
        <v>13096</v>
      </c>
      <c r="U2957" s="149" t="s">
        <v>267</v>
      </c>
      <c r="V2957" s="149"/>
      <c r="W2957" s="149"/>
      <c r="X2957" s="149" t="s">
        <v>336</v>
      </c>
      <c r="Y2957" s="149"/>
      <c r="Z2957" s="149"/>
      <c r="AA2957" s="149"/>
      <c r="AB2957" s="149" t="s">
        <v>269</v>
      </c>
      <c r="AC2957" s="149" t="s">
        <v>270</v>
      </c>
      <c r="AD2957" s="149" t="s">
        <v>13096</v>
      </c>
      <c r="AE2957" s="149" t="s">
        <v>271</v>
      </c>
      <c r="AF2957" s="149"/>
      <c r="AG2957" s="149" t="s">
        <v>1098</v>
      </c>
      <c r="AH2957" s="149" t="s">
        <v>273</v>
      </c>
      <c r="AI2957" s="158">
        <v>77</v>
      </c>
      <c r="AJ2957" s="149"/>
      <c r="AK2957" s="159" t="s">
        <v>274</v>
      </c>
      <c r="AL2957" s="159" t="s">
        <v>274</v>
      </c>
      <c r="AM2957" s="149" t="s">
        <v>274</v>
      </c>
      <c r="AN2957" s="160">
        <v>4</v>
      </c>
      <c r="AO2957" s="149"/>
      <c r="AP2957" s="149" t="s">
        <v>274</v>
      </c>
      <c r="AQ2957" s="149" t="s">
        <v>275</v>
      </c>
      <c r="AR2957" s="158">
        <v>1</v>
      </c>
      <c r="AS2957" s="149" t="s">
        <v>275</v>
      </c>
      <c r="AT2957" s="149" t="s">
        <v>276</v>
      </c>
      <c r="AU2957" s="161">
        <v>1</v>
      </c>
      <c r="AV2957" s="159">
        <v>43103.44</v>
      </c>
      <c r="AW2957" s="159">
        <v>1724.14</v>
      </c>
      <c r="AX2957" s="149" t="s">
        <v>274</v>
      </c>
      <c r="AY2957" s="159">
        <v>449.79</v>
      </c>
      <c r="AZ2957" s="159">
        <v>449.79</v>
      </c>
      <c r="BA2957" s="159">
        <v>1799.16</v>
      </c>
      <c r="BB2957" s="159">
        <v>32833.32</v>
      </c>
      <c r="BC2957" s="162" t="s">
        <v>274</v>
      </c>
      <c r="BD2957" s="162">
        <v>0</v>
      </c>
      <c r="BE2957" s="159">
        <v>10270.12</v>
      </c>
      <c r="BF2957" s="159">
        <v>10270.12</v>
      </c>
      <c r="BG2957" s="159">
        <v>43103.44</v>
      </c>
    </row>
    <row r="2958" ht="28.05" customHeight="1" spans="1:59">
      <c r="A2958" s="149"/>
      <c r="B2958" s="149"/>
      <c r="C2958" s="149"/>
      <c r="D2958" s="149" t="s">
        <v>3726</v>
      </c>
      <c r="E2958" s="340" t="s">
        <v>13181</v>
      </c>
      <c r="F2958" s="149" t="s">
        <v>3726</v>
      </c>
      <c r="G2958" s="149" t="s">
        <v>13182</v>
      </c>
      <c r="H2958" s="149" t="s">
        <v>13183</v>
      </c>
      <c r="I2958" s="149" t="s">
        <v>5926</v>
      </c>
      <c r="J2958" s="149" t="s">
        <v>13184</v>
      </c>
      <c r="K2958" s="149"/>
      <c r="L2958" s="149" t="s">
        <v>262</v>
      </c>
      <c r="M2958" s="149"/>
      <c r="N2958" s="149" t="s">
        <v>263</v>
      </c>
      <c r="O2958" s="149" t="s">
        <v>214</v>
      </c>
      <c r="P2958" s="149" t="s">
        <v>53</v>
      </c>
      <c r="Q2958" s="149"/>
      <c r="R2958" s="149" t="s">
        <v>4599</v>
      </c>
      <c r="S2958" s="149" t="s">
        <v>3872</v>
      </c>
      <c r="T2958" s="149" t="s">
        <v>13096</v>
      </c>
      <c r="U2958" s="149" t="s">
        <v>267</v>
      </c>
      <c r="V2958" s="149"/>
      <c r="W2958" s="149"/>
      <c r="X2958" s="149" t="s">
        <v>268</v>
      </c>
      <c r="Y2958" s="149"/>
      <c r="Z2958" s="149"/>
      <c r="AA2958" s="149"/>
      <c r="AB2958" s="149" t="s">
        <v>269</v>
      </c>
      <c r="AC2958" s="149" t="s">
        <v>270</v>
      </c>
      <c r="AD2958" s="149" t="s">
        <v>13096</v>
      </c>
      <c r="AE2958" s="149" t="s">
        <v>271</v>
      </c>
      <c r="AF2958" s="149"/>
      <c r="AG2958" s="149" t="s">
        <v>1098</v>
      </c>
      <c r="AH2958" s="149" t="s">
        <v>273</v>
      </c>
      <c r="AI2958" s="158">
        <v>77</v>
      </c>
      <c r="AJ2958" s="149"/>
      <c r="AK2958" s="159" t="s">
        <v>274</v>
      </c>
      <c r="AL2958" s="159" t="s">
        <v>274</v>
      </c>
      <c r="AM2958" s="149" t="s">
        <v>274</v>
      </c>
      <c r="AN2958" s="160">
        <v>4</v>
      </c>
      <c r="AO2958" s="149"/>
      <c r="AP2958" s="149" t="s">
        <v>274</v>
      </c>
      <c r="AQ2958" s="149" t="s">
        <v>275</v>
      </c>
      <c r="AR2958" s="158">
        <v>1</v>
      </c>
      <c r="AS2958" s="149" t="s">
        <v>275</v>
      </c>
      <c r="AT2958" s="149" t="s">
        <v>276</v>
      </c>
      <c r="AU2958" s="161">
        <v>1</v>
      </c>
      <c r="AV2958" s="159">
        <v>11642.48</v>
      </c>
      <c r="AW2958" s="159">
        <v>465.7</v>
      </c>
      <c r="AX2958" s="149" t="s">
        <v>274</v>
      </c>
      <c r="AY2958" s="159">
        <v>121.5</v>
      </c>
      <c r="AZ2958" s="159">
        <v>121.5</v>
      </c>
      <c r="BA2958" s="159">
        <v>486</v>
      </c>
      <c r="BB2958" s="159">
        <v>8868.24</v>
      </c>
      <c r="BC2958" s="162" t="s">
        <v>274</v>
      </c>
      <c r="BD2958" s="162">
        <v>0</v>
      </c>
      <c r="BE2958" s="159">
        <v>2774.24</v>
      </c>
      <c r="BF2958" s="159">
        <v>2774.24</v>
      </c>
      <c r="BG2958" s="159">
        <v>11642.48</v>
      </c>
    </row>
    <row r="2959" ht="28.05" customHeight="1" spans="1:59">
      <c r="A2959" s="149"/>
      <c r="B2959" s="149"/>
      <c r="C2959" s="149"/>
      <c r="D2959" s="149" t="s">
        <v>3726</v>
      </c>
      <c r="E2959" s="340" t="s">
        <v>13185</v>
      </c>
      <c r="F2959" s="149" t="s">
        <v>3726</v>
      </c>
      <c r="G2959" s="149" t="s">
        <v>13186</v>
      </c>
      <c r="H2959" s="149" t="s">
        <v>13172</v>
      </c>
      <c r="I2959" s="149" t="s">
        <v>13159</v>
      </c>
      <c r="J2959" s="149" t="s">
        <v>13187</v>
      </c>
      <c r="K2959" s="149"/>
      <c r="L2959" s="149" t="s">
        <v>287</v>
      </c>
      <c r="M2959" s="149"/>
      <c r="N2959" s="149" t="s">
        <v>263</v>
      </c>
      <c r="O2959" s="149" t="s">
        <v>214</v>
      </c>
      <c r="P2959" s="149" t="s">
        <v>53</v>
      </c>
      <c r="Q2959" s="149"/>
      <c r="R2959" s="149" t="s">
        <v>12390</v>
      </c>
      <c r="S2959" s="149" t="s">
        <v>7339</v>
      </c>
      <c r="T2959" s="149" t="s">
        <v>154</v>
      </c>
      <c r="U2959" s="149" t="s">
        <v>267</v>
      </c>
      <c r="V2959" s="149"/>
      <c r="W2959" s="149"/>
      <c r="X2959" s="149" t="s">
        <v>268</v>
      </c>
      <c r="Y2959" s="149"/>
      <c r="Z2959" s="149"/>
      <c r="AA2959" s="149"/>
      <c r="AB2959" s="149" t="s">
        <v>269</v>
      </c>
      <c r="AC2959" s="149" t="s">
        <v>318</v>
      </c>
      <c r="AD2959" s="149" t="s">
        <v>154</v>
      </c>
      <c r="AE2959" s="149" t="s">
        <v>271</v>
      </c>
      <c r="AF2959" s="149"/>
      <c r="AG2959" s="149" t="s">
        <v>1098</v>
      </c>
      <c r="AH2959" s="149" t="s">
        <v>273</v>
      </c>
      <c r="AI2959" s="158">
        <v>96</v>
      </c>
      <c r="AJ2959" s="149"/>
      <c r="AK2959" s="159" t="s">
        <v>274</v>
      </c>
      <c r="AL2959" s="159" t="s">
        <v>274</v>
      </c>
      <c r="AM2959" s="149" t="s">
        <v>274</v>
      </c>
      <c r="AN2959" s="160">
        <v>4</v>
      </c>
      <c r="AO2959" s="149"/>
      <c r="AP2959" s="149" t="s">
        <v>274</v>
      </c>
      <c r="AQ2959" s="149" t="s">
        <v>275</v>
      </c>
      <c r="AR2959" s="158">
        <v>1</v>
      </c>
      <c r="AS2959" s="149" t="s">
        <v>275</v>
      </c>
      <c r="AT2959" s="149" t="s">
        <v>276</v>
      </c>
      <c r="AU2959" s="161">
        <v>1</v>
      </c>
      <c r="AV2959" s="159">
        <v>2136.75</v>
      </c>
      <c r="AW2959" s="159">
        <v>85.47</v>
      </c>
      <c r="AX2959" s="149" t="s">
        <v>274</v>
      </c>
      <c r="AY2959" s="162">
        <v>0</v>
      </c>
      <c r="AZ2959" s="162" t="s">
        <v>274</v>
      </c>
      <c r="BA2959" s="162">
        <v>0</v>
      </c>
      <c r="BB2959" s="159">
        <v>2051.28</v>
      </c>
      <c r="BC2959" s="162" t="s">
        <v>274</v>
      </c>
      <c r="BD2959" s="162">
        <v>0</v>
      </c>
      <c r="BE2959" s="159">
        <v>85.47</v>
      </c>
      <c r="BF2959" s="159">
        <v>85.47</v>
      </c>
      <c r="BG2959" s="159">
        <v>2136.75</v>
      </c>
    </row>
    <row r="2960" ht="28.05" customHeight="1" spans="1:59">
      <c r="A2960" s="149"/>
      <c r="B2960" s="149"/>
      <c r="C2960" s="149"/>
      <c r="D2960" s="149" t="s">
        <v>3726</v>
      </c>
      <c r="E2960" s="340" t="s">
        <v>13188</v>
      </c>
      <c r="F2960" s="149" t="s">
        <v>3726</v>
      </c>
      <c r="G2960" s="149" t="s">
        <v>13189</v>
      </c>
      <c r="H2960" s="149" t="s">
        <v>5471</v>
      </c>
      <c r="I2960" s="149" t="s">
        <v>13102</v>
      </c>
      <c r="J2960" s="149" t="s">
        <v>13190</v>
      </c>
      <c r="K2960" s="149"/>
      <c r="L2960" s="149" t="s">
        <v>287</v>
      </c>
      <c r="M2960" s="149"/>
      <c r="N2960" s="149" t="s">
        <v>263</v>
      </c>
      <c r="O2960" s="149" t="s">
        <v>214</v>
      </c>
      <c r="P2960" s="149" t="s">
        <v>53</v>
      </c>
      <c r="Q2960" s="149"/>
      <c r="R2960" s="149" t="s">
        <v>13191</v>
      </c>
      <c r="S2960" s="149" t="s">
        <v>5475</v>
      </c>
      <c r="T2960" s="149" t="s">
        <v>414</v>
      </c>
      <c r="U2960" s="149" t="s">
        <v>267</v>
      </c>
      <c r="V2960" s="149"/>
      <c r="W2960" s="149"/>
      <c r="X2960" s="149" t="s">
        <v>336</v>
      </c>
      <c r="Y2960" s="149"/>
      <c r="Z2960" s="149"/>
      <c r="AA2960" s="149"/>
      <c r="AB2960" s="149" t="s">
        <v>269</v>
      </c>
      <c r="AC2960" s="149" t="s">
        <v>270</v>
      </c>
      <c r="AD2960" s="149" t="s">
        <v>414</v>
      </c>
      <c r="AE2960" s="149" t="s">
        <v>271</v>
      </c>
      <c r="AF2960" s="149"/>
      <c r="AG2960" s="149" t="s">
        <v>1098</v>
      </c>
      <c r="AH2960" s="149" t="s">
        <v>273</v>
      </c>
      <c r="AI2960" s="158">
        <v>21</v>
      </c>
      <c r="AJ2960" s="149"/>
      <c r="AK2960" s="159" t="s">
        <v>274</v>
      </c>
      <c r="AL2960" s="159" t="s">
        <v>274</v>
      </c>
      <c r="AM2960" s="149" t="s">
        <v>274</v>
      </c>
      <c r="AN2960" s="160">
        <v>4</v>
      </c>
      <c r="AO2960" s="149"/>
      <c r="AP2960" s="149" t="s">
        <v>274</v>
      </c>
      <c r="AQ2960" s="149" t="s">
        <v>275</v>
      </c>
      <c r="AR2960" s="158">
        <v>1</v>
      </c>
      <c r="AS2960" s="149" t="s">
        <v>275</v>
      </c>
      <c r="AT2960" s="149" t="s">
        <v>276</v>
      </c>
      <c r="AU2960" s="161">
        <v>1</v>
      </c>
      <c r="AV2960" s="159">
        <v>299115.06</v>
      </c>
      <c r="AW2960" s="159">
        <v>11964.6</v>
      </c>
      <c r="AX2960" s="149" t="s">
        <v>274</v>
      </c>
      <c r="AY2960" s="159">
        <v>2991.15</v>
      </c>
      <c r="AZ2960" s="159">
        <v>2991.15</v>
      </c>
      <c r="BA2960" s="159">
        <v>11964.6</v>
      </c>
      <c r="BB2960" s="159">
        <v>62814.15</v>
      </c>
      <c r="BC2960" s="162" t="s">
        <v>274</v>
      </c>
      <c r="BD2960" s="162">
        <v>0</v>
      </c>
      <c r="BE2960" s="159">
        <v>236300.91</v>
      </c>
      <c r="BF2960" s="159">
        <v>236300.91</v>
      </c>
      <c r="BG2960" s="159">
        <v>299115.06</v>
      </c>
    </row>
    <row r="2961" ht="28.05" customHeight="1" spans="1:59">
      <c r="A2961" s="149"/>
      <c r="B2961" s="149"/>
      <c r="C2961" s="149"/>
      <c r="D2961" s="149" t="s">
        <v>3726</v>
      </c>
      <c r="E2961" s="340" t="s">
        <v>13192</v>
      </c>
      <c r="F2961" s="149" t="s">
        <v>3726</v>
      </c>
      <c r="G2961" s="149" t="s">
        <v>13193</v>
      </c>
      <c r="H2961" s="149" t="s">
        <v>13018</v>
      </c>
      <c r="I2961" s="149" t="s">
        <v>9739</v>
      </c>
      <c r="J2961" s="149" t="s">
        <v>13194</v>
      </c>
      <c r="K2961" s="149"/>
      <c r="L2961" s="149" t="s">
        <v>287</v>
      </c>
      <c r="M2961" s="149"/>
      <c r="N2961" s="149" t="s">
        <v>263</v>
      </c>
      <c r="O2961" s="149" t="s">
        <v>214</v>
      </c>
      <c r="P2961" s="149" t="s">
        <v>53</v>
      </c>
      <c r="Q2961" s="149"/>
      <c r="R2961" s="149" t="s">
        <v>3921</v>
      </c>
      <c r="S2961" s="149" t="s">
        <v>5890</v>
      </c>
      <c r="T2961" s="149" t="s">
        <v>3699</v>
      </c>
      <c r="U2961" s="149" t="s">
        <v>267</v>
      </c>
      <c r="V2961" s="149"/>
      <c r="W2961" s="149"/>
      <c r="X2961" s="149" t="s">
        <v>336</v>
      </c>
      <c r="Y2961" s="149"/>
      <c r="Z2961" s="149"/>
      <c r="AA2961" s="149"/>
      <c r="AB2961" s="149" t="s">
        <v>269</v>
      </c>
      <c r="AC2961" s="149" t="s">
        <v>270</v>
      </c>
      <c r="AD2961" s="149" t="s">
        <v>3699</v>
      </c>
      <c r="AE2961" s="149" t="s">
        <v>271</v>
      </c>
      <c r="AF2961" s="149"/>
      <c r="AG2961" s="149" t="s">
        <v>1098</v>
      </c>
      <c r="AH2961" s="149" t="s">
        <v>273</v>
      </c>
      <c r="AI2961" s="158">
        <v>67</v>
      </c>
      <c r="AJ2961" s="149"/>
      <c r="AK2961" s="159" t="s">
        <v>274</v>
      </c>
      <c r="AL2961" s="159" t="s">
        <v>274</v>
      </c>
      <c r="AM2961" s="149" t="s">
        <v>274</v>
      </c>
      <c r="AN2961" s="160">
        <v>4</v>
      </c>
      <c r="AO2961" s="149"/>
      <c r="AP2961" s="149" t="s">
        <v>274</v>
      </c>
      <c r="AQ2961" s="149" t="s">
        <v>275</v>
      </c>
      <c r="AR2961" s="158">
        <v>1</v>
      </c>
      <c r="AS2961" s="149" t="s">
        <v>275</v>
      </c>
      <c r="AT2961" s="149" t="s">
        <v>276</v>
      </c>
      <c r="AU2961" s="161">
        <v>1</v>
      </c>
      <c r="AV2961" s="159">
        <v>7787.61</v>
      </c>
      <c r="AW2961" s="159">
        <v>311.5</v>
      </c>
      <c r="AX2961" s="149" t="s">
        <v>274</v>
      </c>
      <c r="AY2961" s="159">
        <v>80.23</v>
      </c>
      <c r="AZ2961" s="159">
        <v>80.23</v>
      </c>
      <c r="BA2961" s="159">
        <v>320.92</v>
      </c>
      <c r="BB2961" s="159">
        <v>5149.48</v>
      </c>
      <c r="BC2961" s="162" t="s">
        <v>274</v>
      </c>
      <c r="BD2961" s="162">
        <v>0</v>
      </c>
      <c r="BE2961" s="159">
        <v>2638.13</v>
      </c>
      <c r="BF2961" s="159">
        <v>2638.13</v>
      </c>
      <c r="BG2961" s="159">
        <v>7787.61</v>
      </c>
    </row>
    <row r="2962" ht="28.05" customHeight="1" spans="1:59">
      <c r="A2962" s="149"/>
      <c r="B2962" s="149"/>
      <c r="C2962" s="149"/>
      <c r="D2962" s="149" t="s">
        <v>3726</v>
      </c>
      <c r="E2962" s="340" t="s">
        <v>13195</v>
      </c>
      <c r="F2962" s="149" t="s">
        <v>3726</v>
      </c>
      <c r="G2962" s="149" t="s">
        <v>13196</v>
      </c>
      <c r="H2962" s="149" t="s">
        <v>92</v>
      </c>
      <c r="I2962" s="149" t="s">
        <v>13197</v>
      </c>
      <c r="J2962" s="149" t="s">
        <v>13198</v>
      </c>
      <c r="K2962" s="149"/>
      <c r="L2962" s="149" t="s">
        <v>262</v>
      </c>
      <c r="M2962" s="149"/>
      <c r="N2962" s="149" t="s">
        <v>263</v>
      </c>
      <c r="O2962" s="149" t="s">
        <v>214</v>
      </c>
      <c r="P2962" s="149" t="s">
        <v>53</v>
      </c>
      <c r="Q2962" s="149"/>
      <c r="R2962" s="149" t="s">
        <v>13137</v>
      </c>
      <c r="S2962" s="149" t="s">
        <v>5890</v>
      </c>
      <c r="T2962" s="149" t="s">
        <v>3334</v>
      </c>
      <c r="U2962" s="149" t="s">
        <v>267</v>
      </c>
      <c r="V2962" s="149"/>
      <c r="W2962" s="149"/>
      <c r="X2962" s="149" t="s">
        <v>268</v>
      </c>
      <c r="Y2962" s="149"/>
      <c r="Z2962" s="149"/>
      <c r="AA2962" s="149"/>
      <c r="AB2962" s="149" t="s">
        <v>269</v>
      </c>
      <c r="AC2962" s="149" t="s">
        <v>318</v>
      </c>
      <c r="AD2962" s="149" t="s">
        <v>3334</v>
      </c>
      <c r="AE2962" s="149" t="s">
        <v>271</v>
      </c>
      <c r="AF2962" s="149"/>
      <c r="AG2962" s="149" t="s">
        <v>1098</v>
      </c>
      <c r="AH2962" s="149" t="s">
        <v>273</v>
      </c>
      <c r="AI2962" s="158">
        <v>96</v>
      </c>
      <c r="AJ2962" s="149"/>
      <c r="AK2962" s="159" t="s">
        <v>274</v>
      </c>
      <c r="AL2962" s="159" t="s">
        <v>274</v>
      </c>
      <c r="AM2962" s="149" t="s">
        <v>274</v>
      </c>
      <c r="AN2962" s="160">
        <v>4</v>
      </c>
      <c r="AO2962" s="149"/>
      <c r="AP2962" s="149" t="s">
        <v>274</v>
      </c>
      <c r="AQ2962" s="149" t="s">
        <v>275</v>
      </c>
      <c r="AR2962" s="158">
        <v>1</v>
      </c>
      <c r="AS2962" s="149" t="s">
        <v>275</v>
      </c>
      <c r="AT2962" s="149" t="s">
        <v>276</v>
      </c>
      <c r="AU2962" s="161">
        <v>1</v>
      </c>
      <c r="AV2962" s="159">
        <v>10512.82</v>
      </c>
      <c r="AW2962" s="159">
        <v>420.51</v>
      </c>
      <c r="AX2962" s="149" t="s">
        <v>274</v>
      </c>
      <c r="AY2962" s="162">
        <v>0</v>
      </c>
      <c r="AZ2962" s="162" t="s">
        <v>274</v>
      </c>
      <c r="BA2962" s="162">
        <v>0</v>
      </c>
      <c r="BB2962" s="159">
        <v>10092.31</v>
      </c>
      <c r="BC2962" s="162" t="s">
        <v>274</v>
      </c>
      <c r="BD2962" s="162">
        <v>0</v>
      </c>
      <c r="BE2962" s="159">
        <v>420.51</v>
      </c>
      <c r="BF2962" s="159">
        <v>420.51</v>
      </c>
      <c r="BG2962" s="159">
        <v>10512.82</v>
      </c>
    </row>
    <row r="2963" ht="28.05" customHeight="1" spans="1:59">
      <c r="A2963" s="149"/>
      <c r="B2963" s="149"/>
      <c r="C2963" s="149"/>
      <c r="D2963" s="149" t="s">
        <v>3726</v>
      </c>
      <c r="E2963" s="340" t="s">
        <v>13199</v>
      </c>
      <c r="F2963" s="149" t="s">
        <v>3726</v>
      </c>
      <c r="G2963" s="149" t="s">
        <v>13200</v>
      </c>
      <c r="H2963" s="149" t="s">
        <v>13201</v>
      </c>
      <c r="I2963" s="149" t="s">
        <v>13202</v>
      </c>
      <c r="J2963" s="149" t="s">
        <v>13203</v>
      </c>
      <c r="K2963" s="149"/>
      <c r="L2963" s="149" t="s">
        <v>287</v>
      </c>
      <c r="M2963" s="149"/>
      <c r="N2963" s="149" t="s">
        <v>263</v>
      </c>
      <c r="O2963" s="149" t="s">
        <v>214</v>
      </c>
      <c r="P2963" s="149" t="s">
        <v>53</v>
      </c>
      <c r="Q2963" s="149"/>
      <c r="R2963" s="149" t="s">
        <v>13191</v>
      </c>
      <c r="S2963" s="149" t="s">
        <v>5475</v>
      </c>
      <c r="T2963" s="149" t="s">
        <v>414</v>
      </c>
      <c r="U2963" s="149" t="s">
        <v>267</v>
      </c>
      <c r="V2963" s="149"/>
      <c r="W2963" s="149"/>
      <c r="X2963" s="149" t="s">
        <v>336</v>
      </c>
      <c r="Y2963" s="149"/>
      <c r="Z2963" s="149"/>
      <c r="AA2963" s="149"/>
      <c r="AB2963" s="149" t="s">
        <v>269</v>
      </c>
      <c r="AC2963" s="149" t="s">
        <v>270</v>
      </c>
      <c r="AD2963" s="149" t="s">
        <v>414</v>
      </c>
      <c r="AE2963" s="149" t="s">
        <v>271</v>
      </c>
      <c r="AF2963" s="149"/>
      <c r="AG2963" s="149" t="s">
        <v>1098</v>
      </c>
      <c r="AH2963" s="149" t="s">
        <v>273</v>
      </c>
      <c r="AI2963" s="158">
        <v>21</v>
      </c>
      <c r="AJ2963" s="149"/>
      <c r="AK2963" s="159" t="s">
        <v>274</v>
      </c>
      <c r="AL2963" s="159" t="s">
        <v>274</v>
      </c>
      <c r="AM2963" s="149" t="s">
        <v>274</v>
      </c>
      <c r="AN2963" s="160">
        <v>4</v>
      </c>
      <c r="AO2963" s="149"/>
      <c r="AP2963" s="149" t="s">
        <v>274</v>
      </c>
      <c r="AQ2963" s="149" t="s">
        <v>275</v>
      </c>
      <c r="AR2963" s="158">
        <v>1</v>
      </c>
      <c r="AS2963" s="149" t="s">
        <v>275</v>
      </c>
      <c r="AT2963" s="149" t="s">
        <v>276</v>
      </c>
      <c r="AU2963" s="161">
        <v>1</v>
      </c>
      <c r="AV2963" s="159">
        <v>246017.7</v>
      </c>
      <c r="AW2963" s="159">
        <v>9840.71</v>
      </c>
      <c r="AX2963" s="149" t="s">
        <v>274</v>
      </c>
      <c r="AY2963" s="159">
        <v>2460.18</v>
      </c>
      <c r="AZ2963" s="159">
        <v>2460.18</v>
      </c>
      <c r="BA2963" s="159">
        <v>9840.72</v>
      </c>
      <c r="BB2963" s="159">
        <v>51663.78</v>
      </c>
      <c r="BC2963" s="162" t="s">
        <v>274</v>
      </c>
      <c r="BD2963" s="162">
        <v>0</v>
      </c>
      <c r="BE2963" s="159">
        <v>194353.92</v>
      </c>
      <c r="BF2963" s="159">
        <v>194353.92</v>
      </c>
      <c r="BG2963" s="159">
        <v>246017.7</v>
      </c>
    </row>
    <row r="2964" ht="28.05" customHeight="1" spans="1:59">
      <c r="A2964" s="149"/>
      <c r="B2964" s="149"/>
      <c r="C2964" s="149"/>
      <c r="D2964" s="149" t="s">
        <v>3726</v>
      </c>
      <c r="E2964" s="340" t="s">
        <v>13204</v>
      </c>
      <c r="F2964" s="149" t="s">
        <v>3726</v>
      </c>
      <c r="G2964" s="149" t="s">
        <v>13205</v>
      </c>
      <c r="H2964" s="149" t="s">
        <v>13183</v>
      </c>
      <c r="I2964" s="149" t="s">
        <v>5926</v>
      </c>
      <c r="J2964" s="149" t="s">
        <v>13206</v>
      </c>
      <c r="K2964" s="149"/>
      <c r="L2964" s="149" t="s">
        <v>262</v>
      </c>
      <c r="M2964" s="149"/>
      <c r="N2964" s="149" t="s">
        <v>263</v>
      </c>
      <c r="O2964" s="149" t="s">
        <v>214</v>
      </c>
      <c r="P2964" s="149" t="s">
        <v>53</v>
      </c>
      <c r="Q2964" s="149"/>
      <c r="R2964" s="149" t="s">
        <v>4599</v>
      </c>
      <c r="S2964" s="149" t="s">
        <v>3872</v>
      </c>
      <c r="T2964" s="149" t="s">
        <v>13096</v>
      </c>
      <c r="U2964" s="149" t="s">
        <v>267</v>
      </c>
      <c r="V2964" s="149"/>
      <c r="W2964" s="149"/>
      <c r="X2964" s="149" t="s">
        <v>268</v>
      </c>
      <c r="Y2964" s="149"/>
      <c r="Z2964" s="149"/>
      <c r="AA2964" s="149"/>
      <c r="AB2964" s="149" t="s">
        <v>269</v>
      </c>
      <c r="AC2964" s="149" t="s">
        <v>270</v>
      </c>
      <c r="AD2964" s="149" t="s">
        <v>13096</v>
      </c>
      <c r="AE2964" s="149" t="s">
        <v>271</v>
      </c>
      <c r="AF2964" s="149"/>
      <c r="AG2964" s="149" t="s">
        <v>1098</v>
      </c>
      <c r="AH2964" s="149" t="s">
        <v>273</v>
      </c>
      <c r="AI2964" s="158">
        <v>77</v>
      </c>
      <c r="AJ2964" s="149"/>
      <c r="AK2964" s="159" t="s">
        <v>274</v>
      </c>
      <c r="AL2964" s="159" t="s">
        <v>274</v>
      </c>
      <c r="AM2964" s="149" t="s">
        <v>274</v>
      </c>
      <c r="AN2964" s="160">
        <v>4</v>
      </c>
      <c r="AO2964" s="149"/>
      <c r="AP2964" s="149" t="s">
        <v>274</v>
      </c>
      <c r="AQ2964" s="149" t="s">
        <v>275</v>
      </c>
      <c r="AR2964" s="158">
        <v>1</v>
      </c>
      <c r="AS2964" s="149" t="s">
        <v>275</v>
      </c>
      <c r="AT2964" s="149" t="s">
        <v>276</v>
      </c>
      <c r="AU2964" s="161">
        <v>1</v>
      </c>
      <c r="AV2964" s="159">
        <v>11642.48</v>
      </c>
      <c r="AW2964" s="159">
        <v>465.7</v>
      </c>
      <c r="AX2964" s="149" t="s">
        <v>274</v>
      </c>
      <c r="AY2964" s="159">
        <v>121.5</v>
      </c>
      <c r="AZ2964" s="159">
        <v>121.5</v>
      </c>
      <c r="BA2964" s="159">
        <v>486</v>
      </c>
      <c r="BB2964" s="159">
        <v>8868.24</v>
      </c>
      <c r="BC2964" s="162" t="s">
        <v>274</v>
      </c>
      <c r="BD2964" s="162">
        <v>0</v>
      </c>
      <c r="BE2964" s="159">
        <v>2774.24</v>
      </c>
      <c r="BF2964" s="159">
        <v>2774.24</v>
      </c>
      <c r="BG2964" s="159">
        <v>11642.48</v>
      </c>
    </row>
    <row r="2965" ht="28.05" customHeight="1" spans="1:59">
      <c r="A2965" s="149"/>
      <c r="B2965" s="149"/>
      <c r="C2965" s="149"/>
      <c r="D2965" s="149" t="s">
        <v>3726</v>
      </c>
      <c r="E2965" s="340" t="s">
        <v>13207</v>
      </c>
      <c r="F2965" s="149" t="s">
        <v>3726</v>
      </c>
      <c r="G2965" s="149" t="s">
        <v>13208</v>
      </c>
      <c r="H2965" s="149" t="s">
        <v>5471</v>
      </c>
      <c r="I2965" s="149" t="s">
        <v>13102</v>
      </c>
      <c r="J2965" s="149" t="s">
        <v>13209</v>
      </c>
      <c r="K2965" s="149"/>
      <c r="L2965" s="149" t="s">
        <v>287</v>
      </c>
      <c r="M2965" s="149"/>
      <c r="N2965" s="149" t="s">
        <v>263</v>
      </c>
      <c r="O2965" s="149" t="s">
        <v>214</v>
      </c>
      <c r="P2965" s="149" t="s">
        <v>53</v>
      </c>
      <c r="Q2965" s="149"/>
      <c r="R2965" s="149" t="s">
        <v>13104</v>
      </c>
      <c r="S2965" s="149" t="s">
        <v>5475</v>
      </c>
      <c r="T2965" s="149" t="s">
        <v>414</v>
      </c>
      <c r="U2965" s="149" t="s">
        <v>267</v>
      </c>
      <c r="V2965" s="149"/>
      <c r="W2965" s="149"/>
      <c r="X2965" s="149" t="s">
        <v>336</v>
      </c>
      <c r="Y2965" s="149"/>
      <c r="Z2965" s="149"/>
      <c r="AA2965" s="149"/>
      <c r="AB2965" s="149" t="s">
        <v>269</v>
      </c>
      <c r="AC2965" s="149" t="s">
        <v>270</v>
      </c>
      <c r="AD2965" s="149" t="s">
        <v>414</v>
      </c>
      <c r="AE2965" s="149" t="s">
        <v>271</v>
      </c>
      <c r="AF2965" s="149"/>
      <c r="AG2965" s="149" t="s">
        <v>1098</v>
      </c>
      <c r="AH2965" s="149" t="s">
        <v>273</v>
      </c>
      <c r="AI2965" s="158">
        <v>21</v>
      </c>
      <c r="AJ2965" s="149"/>
      <c r="AK2965" s="159" t="s">
        <v>274</v>
      </c>
      <c r="AL2965" s="159" t="s">
        <v>274</v>
      </c>
      <c r="AM2965" s="149" t="s">
        <v>274</v>
      </c>
      <c r="AN2965" s="160">
        <v>4</v>
      </c>
      <c r="AO2965" s="149"/>
      <c r="AP2965" s="149" t="s">
        <v>274</v>
      </c>
      <c r="AQ2965" s="149" t="s">
        <v>275</v>
      </c>
      <c r="AR2965" s="158">
        <v>1</v>
      </c>
      <c r="AS2965" s="149" t="s">
        <v>275</v>
      </c>
      <c r="AT2965" s="149" t="s">
        <v>276</v>
      </c>
      <c r="AU2965" s="161">
        <v>1</v>
      </c>
      <c r="AV2965" s="159">
        <v>299115.04</v>
      </c>
      <c r="AW2965" s="159">
        <v>11964.6</v>
      </c>
      <c r="AX2965" s="149" t="s">
        <v>274</v>
      </c>
      <c r="AY2965" s="159">
        <v>2991.15</v>
      </c>
      <c r="AZ2965" s="159">
        <v>2991.15</v>
      </c>
      <c r="BA2965" s="159">
        <v>11964.6</v>
      </c>
      <c r="BB2965" s="159">
        <v>62814.15</v>
      </c>
      <c r="BC2965" s="162" t="s">
        <v>274</v>
      </c>
      <c r="BD2965" s="162">
        <v>0</v>
      </c>
      <c r="BE2965" s="159">
        <v>236300.89</v>
      </c>
      <c r="BF2965" s="159">
        <v>236300.89</v>
      </c>
      <c r="BG2965" s="159">
        <v>299115.04</v>
      </c>
    </row>
    <row r="2966" ht="28.05" customHeight="1" spans="1:59">
      <c r="A2966" s="149"/>
      <c r="B2966" s="149"/>
      <c r="C2966" s="149"/>
      <c r="D2966" s="149" t="s">
        <v>3726</v>
      </c>
      <c r="E2966" s="340" t="s">
        <v>13210</v>
      </c>
      <c r="F2966" s="149" t="s">
        <v>3726</v>
      </c>
      <c r="G2966" s="149" t="s">
        <v>13211</v>
      </c>
      <c r="H2966" s="149" t="s">
        <v>13018</v>
      </c>
      <c r="I2966" s="149" t="s">
        <v>9739</v>
      </c>
      <c r="J2966" s="149" t="s">
        <v>13212</v>
      </c>
      <c r="K2966" s="149"/>
      <c r="L2966" s="149" t="s">
        <v>287</v>
      </c>
      <c r="M2966" s="149"/>
      <c r="N2966" s="149" t="s">
        <v>263</v>
      </c>
      <c r="O2966" s="149" t="s">
        <v>214</v>
      </c>
      <c r="P2966" s="149" t="s">
        <v>53</v>
      </c>
      <c r="Q2966" s="149"/>
      <c r="R2966" s="149" t="s">
        <v>3921</v>
      </c>
      <c r="S2966" s="149" t="s">
        <v>5890</v>
      </c>
      <c r="T2966" s="149" t="s">
        <v>3699</v>
      </c>
      <c r="U2966" s="149" t="s">
        <v>267</v>
      </c>
      <c r="V2966" s="149"/>
      <c r="W2966" s="149"/>
      <c r="X2966" s="149" t="s">
        <v>336</v>
      </c>
      <c r="Y2966" s="149"/>
      <c r="Z2966" s="149"/>
      <c r="AA2966" s="149"/>
      <c r="AB2966" s="149" t="s">
        <v>269</v>
      </c>
      <c r="AC2966" s="149" t="s">
        <v>270</v>
      </c>
      <c r="AD2966" s="149" t="s">
        <v>3699</v>
      </c>
      <c r="AE2966" s="149" t="s">
        <v>271</v>
      </c>
      <c r="AF2966" s="149"/>
      <c r="AG2966" s="149" t="s">
        <v>1098</v>
      </c>
      <c r="AH2966" s="149" t="s">
        <v>273</v>
      </c>
      <c r="AI2966" s="158">
        <v>67</v>
      </c>
      <c r="AJ2966" s="149"/>
      <c r="AK2966" s="159" t="s">
        <v>274</v>
      </c>
      <c r="AL2966" s="159" t="s">
        <v>274</v>
      </c>
      <c r="AM2966" s="149" t="s">
        <v>274</v>
      </c>
      <c r="AN2966" s="160">
        <v>4</v>
      </c>
      <c r="AO2966" s="149"/>
      <c r="AP2966" s="149" t="s">
        <v>274</v>
      </c>
      <c r="AQ2966" s="149" t="s">
        <v>275</v>
      </c>
      <c r="AR2966" s="158">
        <v>1</v>
      </c>
      <c r="AS2966" s="149" t="s">
        <v>275</v>
      </c>
      <c r="AT2966" s="149" t="s">
        <v>276</v>
      </c>
      <c r="AU2966" s="161">
        <v>1</v>
      </c>
      <c r="AV2966" s="159">
        <v>7787.61</v>
      </c>
      <c r="AW2966" s="159">
        <v>311.5</v>
      </c>
      <c r="AX2966" s="149" t="s">
        <v>274</v>
      </c>
      <c r="AY2966" s="159">
        <v>80.23</v>
      </c>
      <c r="AZ2966" s="159">
        <v>80.23</v>
      </c>
      <c r="BA2966" s="159">
        <v>320.92</v>
      </c>
      <c r="BB2966" s="159">
        <v>5149.48</v>
      </c>
      <c r="BC2966" s="162" t="s">
        <v>274</v>
      </c>
      <c r="BD2966" s="162">
        <v>0</v>
      </c>
      <c r="BE2966" s="159">
        <v>2638.13</v>
      </c>
      <c r="BF2966" s="159">
        <v>2638.13</v>
      </c>
      <c r="BG2966" s="159">
        <v>7787.61</v>
      </c>
    </row>
    <row r="2967" ht="28.05" customHeight="1" spans="1:59">
      <c r="A2967" s="149"/>
      <c r="B2967" s="149"/>
      <c r="C2967" s="149"/>
      <c r="D2967" s="149" t="s">
        <v>3726</v>
      </c>
      <c r="E2967" s="340" t="s">
        <v>13213</v>
      </c>
      <c r="F2967" s="149" t="s">
        <v>3726</v>
      </c>
      <c r="G2967" s="149" t="s">
        <v>13214</v>
      </c>
      <c r="H2967" s="149" t="s">
        <v>13215</v>
      </c>
      <c r="I2967" s="149" t="s">
        <v>13216</v>
      </c>
      <c r="J2967" s="149" t="s">
        <v>13217</v>
      </c>
      <c r="K2967" s="149"/>
      <c r="L2967" s="149" t="s">
        <v>262</v>
      </c>
      <c r="M2967" s="149"/>
      <c r="N2967" s="149" t="s">
        <v>263</v>
      </c>
      <c r="O2967" s="149" t="s">
        <v>214</v>
      </c>
      <c r="P2967" s="149" t="s">
        <v>53</v>
      </c>
      <c r="Q2967" s="149"/>
      <c r="R2967" s="149" t="s">
        <v>160</v>
      </c>
      <c r="S2967" s="149" t="s">
        <v>4258</v>
      </c>
      <c r="T2967" s="149" t="s">
        <v>3334</v>
      </c>
      <c r="U2967" s="149" t="s">
        <v>267</v>
      </c>
      <c r="V2967" s="149"/>
      <c r="W2967" s="149"/>
      <c r="X2967" s="149" t="s">
        <v>336</v>
      </c>
      <c r="Y2967" s="149"/>
      <c r="Z2967" s="149"/>
      <c r="AA2967" s="149"/>
      <c r="AB2967" s="149" t="s">
        <v>269</v>
      </c>
      <c r="AC2967" s="149" t="s">
        <v>318</v>
      </c>
      <c r="AD2967" s="149" t="s">
        <v>3334</v>
      </c>
      <c r="AE2967" s="149" t="s">
        <v>271</v>
      </c>
      <c r="AF2967" s="149"/>
      <c r="AG2967" s="149" t="s">
        <v>1098</v>
      </c>
      <c r="AH2967" s="149" t="s">
        <v>273</v>
      </c>
      <c r="AI2967" s="158">
        <v>96</v>
      </c>
      <c r="AJ2967" s="149"/>
      <c r="AK2967" s="159" t="s">
        <v>274</v>
      </c>
      <c r="AL2967" s="159" t="s">
        <v>274</v>
      </c>
      <c r="AM2967" s="149" t="s">
        <v>274</v>
      </c>
      <c r="AN2967" s="160">
        <v>4</v>
      </c>
      <c r="AO2967" s="149"/>
      <c r="AP2967" s="149" t="s">
        <v>274</v>
      </c>
      <c r="AQ2967" s="149" t="s">
        <v>275</v>
      </c>
      <c r="AR2967" s="158">
        <v>1</v>
      </c>
      <c r="AS2967" s="149" t="s">
        <v>275</v>
      </c>
      <c r="AT2967" s="149" t="s">
        <v>276</v>
      </c>
      <c r="AU2967" s="161">
        <v>1</v>
      </c>
      <c r="AV2967" s="159">
        <v>79487.18</v>
      </c>
      <c r="AW2967" s="159">
        <v>3179.49</v>
      </c>
      <c r="AX2967" s="149" t="s">
        <v>274</v>
      </c>
      <c r="AY2967" s="162">
        <v>0</v>
      </c>
      <c r="AZ2967" s="162" t="s">
        <v>274</v>
      </c>
      <c r="BA2967" s="162">
        <v>0</v>
      </c>
      <c r="BB2967" s="159">
        <v>76307.69</v>
      </c>
      <c r="BC2967" s="162" t="s">
        <v>274</v>
      </c>
      <c r="BD2967" s="162">
        <v>0</v>
      </c>
      <c r="BE2967" s="159">
        <v>3179.49</v>
      </c>
      <c r="BF2967" s="159">
        <v>3179.49</v>
      </c>
      <c r="BG2967" s="159">
        <v>79487.18</v>
      </c>
    </row>
    <row r="2968" ht="28.05" customHeight="1" spans="1:59">
      <c r="A2968" s="149"/>
      <c r="B2968" s="149"/>
      <c r="C2968" s="149"/>
      <c r="D2968" s="149" t="s">
        <v>3726</v>
      </c>
      <c r="E2968" s="340" t="s">
        <v>13218</v>
      </c>
      <c r="F2968" s="149" t="s">
        <v>3726</v>
      </c>
      <c r="G2968" s="149" t="s">
        <v>13219</v>
      </c>
      <c r="H2968" s="149" t="s">
        <v>13018</v>
      </c>
      <c r="I2968" s="149" t="s">
        <v>9739</v>
      </c>
      <c r="J2968" s="149" t="s">
        <v>13220</v>
      </c>
      <c r="K2968" s="149"/>
      <c r="L2968" s="149" t="s">
        <v>287</v>
      </c>
      <c r="M2968" s="149"/>
      <c r="N2968" s="149" t="s">
        <v>263</v>
      </c>
      <c r="O2968" s="149" t="s">
        <v>214</v>
      </c>
      <c r="P2968" s="149" t="s">
        <v>53</v>
      </c>
      <c r="Q2968" s="149"/>
      <c r="R2968" s="149" t="s">
        <v>3921</v>
      </c>
      <c r="S2968" s="149" t="s">
        <v>5890</v>
      </c>
      <c r="T2968" s="149" t="s">
        <v>3699</v>
      </c>
      <c r="U2968" s="149" t="s">
        <v>267</v>
      </c>
      <c r="V2968" s="149"/>
      <c r="W2968" s="149"/>
      <c r="X2968" s="149" t="s">
        <v>336</v>
      </c>
      <c r="Y2968" s="149"/>
      <c r="Z2968" s="149"/>
      <c r="AA2968" s="149"/>
      <c r="AB2968" s="149" t="s">
        <v>269</v>
      </c>
      <c r="AC2968" s="149" t="s">
        <v>270</v>
      </c>
      <c r="AD2968" s="149" t="s">
        <v>3699</v>
      </c>
      <c r="AE2968" s="149" t="s">
        <v>271</v>
      </c>
      <c r="AF2968" s="149"/>
      <c r="AG2968" s="149" t="s">
        <v>1098</v>
      </c>
      <c r="AH2968" s="149" t="s">
        <v>273</v>
      </c>
      <c r="AI2968" s="158">
        <v>67</v>
      </c>
      <c r="AJ2968" s="149"/>
      <c r="AK2968" s="159" t="s">
        <v>274</v>
      </c>
      <c r="AL2968" s="159" t="s">
        <v>274</v>
      </c>
      <c r="AM2968" s="149" t="s">
        <v>274</v>
      </c>
      <c r="AN2968" s="160">
        <v>4</v>
      </c>
      <c r="AO2968" s="149"/>
      <c r="AP2968" s="149" t="s">
        <v>274</v>
      </c>
      <c r="AQ2968" s="149" t="s">
        <v>275</v>
      </c>
      <c r="AR2968" s="158">
        <v>1</v>
      </c>
      <c r="AS2968" s="149" t="s">
        <v>275</v>
      </c>
      <c r="AT2968" s="149" t="s">
        <v>276</v>
      </c>
      <c r="AU2968" s="161">
        <v>1</v>
      </c>
      <c r="AV2968" s="159">
        <v>7787.61</v>
      </c>
      <c r="AW2968" s="159">
        <v>311.5</v>
      </c>
      <c r="AX2968" s="149" t="s">
        <v>274</v>
      </c>
      <c r="AY2968" s="159">
        <v>80.23</v>
      </c>
      <c r="AZ2968" s="159">
        <v>80.23</v>
      </c>
      <c r="BA2968" s="159">
        <v>320.92</v>
      </c>
      <c r="BB2968" s="159">
        <v>5149.48</v>
      </c>
      <c r="BC2968" s="162" t="s">
        <v>274</v>
      </c>
      <c r="BD2968" s="162">
        <v>0</v>
      </c>
      <c r="BE2968" s="159">
        <v>2638.13</v>
      </c>
      <c r="BF2968" s="159">
        <v>2638.13</v>
      </c>
      <c r="BG2968" s="159">
        <v>7787.61</v>
      </c>
    </row>
    <row r="2969" ht="28.05" customHeight="1" spans="1:59">
      <c r="A2969" s="149"/>
      <c r="B2969" s="149"/>
      <c r="C2969" s="149"/>
      <c r="D2969" s="149" t="s">
        <v>3726</v>
      </c>
      <c r="E2969" s="340" t="s">
        <v>13221</v>
      </c>
      <c r="F2969" s="149" t="s">
        <v>3726</v>
      </c>
      <c r="G2969" s="149" t="s">
        <v>13222</v>
      </c>
      <c r="H2969" s="149" t="s">
        <v>13172</v>
      </c>
      <c r="I2969" s="149" t="s">
        <v>13159</v>
      </c>
      <c r="J2969" s="149" t="s">
        <v>13223</v>
      </c>
      <c r="K2969" s="149"/>
      <c r="L2969" s="149" t="s">
        <v>287</v>
      </c>
      <c r="M2969" s="149"/>
      <c r="N2969" s="149" t="s">
        <v>263</v>
      </c>
      <c r="O2969" s="149" t="s">
        <v>214</v>
      </c>
      <c r="P2969" s="149" t="s">
        <v>53</v>
      </c>
      <c r="Q2969" s="149"/>
      <c r="R2969" s="149" t="s">
        <v>12390</v>
      </c>
      <c r="S2969" s="149" t="s">
        <v>7339</v>
      </c>
      <c r="T2969" s="149" t="s">
        <v>154</v>
      </c>
      <c r="U2969" s="149" t="s">
        <v>267</v>
      </c>
      <c r="V2969" s="149"/>
      <c r="W2969" s="149"/>
      <c r="X2969" s="149" t="s">
        <v>268</v>
      </c>
      <c r="Y2969" s="149"/>
      <c r="Z2969" s="149"/>
      <c r="AA2969" s="149"/>
      <c r="AB2969" s="149" t="s">
        <v>269</v>
      </c>
      <c r="AC2969" s="149" t="s">
        <v>318</v>
      </c>
      <c r="AD2969" s="149" t="s">
        <v>154</v>
      </c>
      <c r="AE2969" s="149" t="s">
        <v>271</v>
      </c>
      <c r="AF2969" s="149"/>
      <c r="AG2969" s="149" t="s">
        <v>1098</v>
      </c>
      <c r="AH2969" s="149" t="s">
        <v>273</v>
      </c>
      <c r="AI2969" s="158">
        <v>96</v>
      </c>
      <c r="AJ2969" s="149"/>
      <c r="AK2969" s="159" t="s">
        <v>274</v>
      </c>
      <c r="AL2969" s="159" t="s">
        <v>274</v>
      </c>
      <c r="AM2969" s="149" t="s">
        <v>274</v>
      </c>
      <c r="AN2969" s="160">
        <v>4</v>
      </c>
      <c r="AO2969" s="149"/>
      <c r="AP2969" s="149" t="s">
        <v>274</v>
      </c>
      <c r="AQ2969" s="149" t="s">
        <v>275</v>
      </c>
      <c r="AR2969" s="158">
        <v>1</v>
      </c>
      <c r="AS2969" s="149" t="s">
        <v>275</v>
      </c>
      <c r="AT2969" s="149" t="s">
        <v>276</v>
      </c>
      <c r="AU2969" s="161">
        <v>1</v>
      </c>
      <c r="AV2969" s="159">
        <v>2136.75</v>
      </c>
      <c r="AW2969" s="159">
        <v>85.47</v>
      </c>
      <c r="AX2969" s="149" t="s">
        <v>274</v>
      </c>
      <c r="AY2969" s="162">
        <v>0</v>
      </c>
      <c r="AZ2969" s="162" t="s">
        <v>274</v>
      </c>
      <c r="BA2969" s="162">
        <v>0</v>
      </c>
      <c r="BB2969" s="159">
        <v>2051.28</v>
      </c>
      <c r="BC2969" s="162" t="s">
        <v>274</v>
      </c>
      <c r="BD2969" s="162">
        <v>0</v>
      </c>
      <c r="BE2969" s="159">
        <v>85.47</v>
      </c>
      <c r="BF2969" s="159">
        <v>85.47</v>
      </c>
      <c r="BG2969" s="159">
        <v>2136.75</v>
      </c>
    </row>
    <row r="2970" ht="28.05" customHeight="1" spans="1:59">
      <c r="A2970" s="149"/>
      <c r="B2970" s="149"/>
      <c r="C2970" s="149"/>
      <c r="D2970" s="149" t="s">
        <v>3726</v>
      </c>
      <c r="E2970" s="340" t="s">
        <v>13224</v>
      </c>
      <c r="F2970" s="149" t="s">
        <v>3726</v>
      </c>
      <c r="G2970" s="149" t="s">
        <v>13225</v>
      </c>
      <c r="H2970" s="149" t="s">
        <v>13018</v>
      </c>
      <c r="I2970" s="149" t="s">
        <v>9739</v>
      </c>
      <c r="J2970" s="149" t="s">
        <v>13226</v>
      </c>
      <c r="K2970" s="149"/>
      <c r="L2970" s="149" t="s">
        <v>287</v>
      </c>
      <c r="M2970" s="149"/>
      <c r="N2970" s="149" t="s">
        <v>263</v>
      </c>
      <c r="O2970" s="149" t="s">
        <v>214</v>
      </c>
      <c r="P2970" s="149" t="s">
        <v>53</v>
      </c>
      <c r="Q2970" s="149"/>
      <c r="R2970" s="149" t="s">
        <v>3921</v>
      </c>
      <c r="S2970" s="149" t="s">
        <v>5890</v>
      </c>
      <c r="T2970" s="149" t="s">
        <v>3699</v>
      </c>
      <c r="U2970" s="149" t="s">
        <v>267</v>
      </c>
      <c r="V2970" s="149"/>
      <c r="W2970" s="149"/>
      <c r="X2970" s="149" t="s">
        <v>336</v>
      </c>
      <c r="Y2970" s="149"/>
      <c r="Z2970" s="149"/>
      <c r="AA2970" s="149"/>
      <c r="AB2970" s="149" t="s">
        <v>269</v>
      </c>
      <c r="AC2970" s="149" t="s">
        <v>270</v>
      </c>
      <c r="AD2970" s="149" t="s">
        <v>3699</v>
      </c>
      <c r="AE2970" s="149" t="s">
        <v>271</v>
      </c>
      <c r="AF2970" s="149"/>
      <c r="AG2970" s="149" t="s">
        <v>1098</v>
      </c>
      <c r="AH2970" s="149" t="s">
        <v>273</v>
      </c>
      <c r="AI2970" s="158">
        <v>67</v>
      </c>
      <c r="AJ2970" s="149"/>
      <c r="AK2970" s="159" t="s">
        <v>274</v>
      </c>
      <c r="AL2970" s="159" t="s">
        <v>274</v>
      </c>
      <c r="AM2970" s="149" t="s">
        <v>274</v>
      </c>
      <c r="AN2970" s="160">
        <v>4</v>
      </c>
      <c r="AO2970" s="149"/>
      <c r="AP2970" s="149" t="s">
        <v>274</v>
      </c>
      <c r="AQ2970" s="149" t="s">
        <v>275</v>
      </c>
      <c r="AR2970" s="158">
        <v>1</v>
      </c>
      <c r="AS2970" s="149" t="s">
        <v>275</v>
      </c>
      <c r="AT2970" s="149" t="s">
        <v>276</v>
      </c>
      <c r="AU2970" s="161">
        <v>1</v>
      </c>
      <c r="AV2970" s="159">
        <v>7787.61</v>
      </c>
      <c r="AW2970" s="159">
        <v>311.5</v>
      </c>
      <c r="AX2970" s="149" t="s">
        <v>274</v>
      </c>
      <c r="AY2970" s="159">
        <v>80.23</v>
      </c>
      <c r="AZ2970" s="159">
        <v>80.23</v>
      </c>
      <c r="BA2970" s="159">
        <v>320.92</v>
      </c>
      <c r="BB2970" s="159">
        <v>5149.48</v>
      </c>
      <c r="BC2970" s="162" t="s">
        <v>274</v>
      </c>
      <c r="BD2970" s="162">
        <v>0</v>
      </c>
      <c r="BE2970" s="159">
        <v>2638.13</v>
      </c>
      <c r="BF2970" s="159">
        <v>2638.13</v>
      </c>
      <c r="BG2970" s="159">
        <v>7787.61</v>
      </c>
    </row>
    <row r="2971" ht="28.05" customHeight="1" spans="1:59">
      <c r="A2971" s="149"/>
      <c r="B2971" s="149"/>
      <c r="C2971" s="149"/>
      <c r="D2971" s="149" t="s">
        <v>3726</v>
      </c>
      <c r="E2971" s="340" t="s">
        <v>13227</v>
      </c>
      <c r="F2971" s="149" t="s">
        <v>3726</v>
      </c>
      <c r="G2971" s="149" t="s">
        <v>13228</v>
      </c>
      <c r="H2971" s="149" t="s">
        <v>13183</v>
      </c>
      <c r="I2971" s="149" t="s">
        <v>5926</v>
      </c>
      <c r="J2971" s="149" t="s">
        <v>13229</v>
      </c>
      <c r="K2971" s="149"/>
      <c r="L2971" s="149" t="s">
        <v>262</v>
      </c>
      <c r="M2971" s="149"/>
      <c r="N2971" s="149" t="s">
        <v>263</v>
      </c>
      <c r="O2971" s="149" t="s">
        <v>214</v>
      </c>
      <c r="P2971" s="149" t="s">
        <v>53</v>
      </c>
      <c r="Q2971" s="149"/>
      <c r="R2971" s="149" t="s">
        <v>4599</v>
      </c>
      <c r="S2971" s="149" t="s">
        <v>3872</v>
      </c>
      <c r="T2971" s="149" t="s">
        <v>13096</v>
      </c>
      <c r="U2971" s="149" t="s">
        <v>267</v>
      </c>
      <c r="V2971" s="149"/>
      <c r="W2971" s="149"/>
      <c r="X2971" s="149" t="s">
        <v>268</v>
      </c>
      <c r="Y2971" s="149"/>
      <c r="Z2971" s="149"/>
      <c r="AA2971" s="149"/>
      <c r="AB2971" s="149" t="s">
        <v>269</v>
      </c>
      <c r="AC2971" s="149" t="s">
        <v>270</v>
      </c>
      <c r="AD2971" s="149" t="s">
        <v>13096</v>
      </c>
      <c r="AE2971" s="149" t="s">
        <v>271</v>
      </c>
      <c r="AF2971" s="149"/>
      <c r="AG2971" s="149" t="s">
        <v>1098</v>
      </c>
      <c r="AH2971" s="149" t="s">
        <v>273</v>
      </c>
      <c r="AI2971" s="158">
        <v>77</v>
      </c>
      <c r="AJ2971" s="149"/>
      <c r="AK2971" s="159" t="s">
        <v>274</v>
      </c>
      <c r="AL2971" s="159" t="s">
        <v>274</v>
      </c>
      <c r="AM2971" s="149" t="s">
        <v>274</v>
      </c>
      <c r="AN2971" s="160">
        <v>4</v>
      </c>
      <c r="AO2971" s="149"/>
      <c r="AP2971" s="149" t="s">
        <v>274</v>
      </c>
      <c r="AQ2971" s="149" t="s">
        <v>275</v>
      </c>
      <c r="AR2971" s="158">
        <v>1</v>
      </c>
      <c r="AS2971" s="149" t="s">
        <v>275</v>
      </c>
      <c r="AT2971" s="149" t="s">
        <v>276</v>
      </c>
      <c r="AU2971" s="161">
        <v>1</v>
      </c>
      <c r="AV2971" s="159">
        <v>11642.47</v>
      </c>
      <c r="AW2971" s="159">
        <v>465.7</v>
      </c>
      <c r="AX2971" s="149" t="s">
        <v>274</v>
      </c>
      <c r="AY2971" s="159">
        <v>121.5</v>
      </c>
      <c r="AZ2971" s="159">
        <v>121.5</v>
      </c>
      <c r="BA2971" s="159">
        <v>486</v>
      </c>
      <c r="BB2971" s="159">
        <v>8868.24</v>
      </c>
      <c r="BC2971" s="162" t="s">
        <v>274</v>
      </c>
      <c r="BD2971" s="162">
        <v>0</v>
      </c>
      <c r="BE2971" s="159">
        <v>2774.23</v>
      </c>
      <c r="BF2971" s="159">
        <v>2774.23</v>
      </c>
      <c r="BG2971" s="159">
        <v>11642.47</v>
      </c>
    </row>
    <row r="2972" ht="28.05" customHeight="1" spans="1:59">
      <c r="A2972" s="149"/>
      <c r="B2972" s="149"/>
      <c r="C2972" s="149"/>
      <c r="D2972" s="149" t="s">
        <v>3726</v>
      </c>
      <c r="E2972" s="340" t="s">
        <v>13230</v>
      </c>
      <c r="F2972" s="149" t="s">
        <v>3726</v>
      </c>
      <c r="G2972" s="149" t="s">
        <v>13231</v>
      </c>
      <c r="H2972" s="149" t="s">
        <v>13232</v>
      </c>
      <c r="I2972" s="149" t="s">
        <v>13233</v>
      </c>
      <c r="J2972" s="149" t="s">
        <v>13234</v>
      </c>
      <c r="K2972" s="149"/>
      <c r="L2972" s="149" t="s">
        <v>262</v>
      </c>
      <c r="M2972" s="149"/>
      <c r="N2972" s="149" t="s">
        <v>263</v>
      </c>
      <c r="O2972" s="149" t="s">
        <v>214</v>
      </c>
      <c r="P2972" s="149" t="s">
        <v>53</v>
      </c>
      <c r="Q2972" s="149"/>
      <c r="R2972" s="149" t="s">
        <v>4179</v>
      </c>
      <c r="S2972" s="149" t="s">
        <v>4180</v>
      </c>
      <c r="T2972" s="149" t="s">
        <v>3334</v>
      </c>
      <c r="U2972" s="149" t="s">
        <v>267</v>
      </c>
      <c r="V2972" s="149"/>
      <c r="W2972" s="149"/>
      <c r="X2972" s="149" t="s">
        <v>336</v>
      </c>
      <c r="Y2972" s="149"/>
      <c r="Z2972" s="149"/>
      <c r="AA2972" s="149"/>
      <c r="AB2972" s="149" t="s">
        <v>269</v>
      </c>
      <c r="AC2972" s="149" t="s">
        <v>318</v>
      </c>
      <c r="AD2972" s="149" t="s">
        <v>3334</v>
      </c>
      <c r="AE2972" s="149" t="s">
        <v>271</v>
      </c>
      <c r="AF2972" s="149"/>
      <c r="AG2972" s="149" t="s">
        <v>1098</v>
      </c>
      <c r="AH2972" s="149" t="s">
        <v>273</v>
      </c>
      <c r="AI2972" s="158">
        <v>96</v>
      </c>
      <c r="AJ2972" s="149"/>
      <c r="AK2972" s="159" t="s">
        <v>274</v>
      </c>
      <c r="AL2972" s="159" t="s">
        <v>274</v>
      </c>
      <c r="AM2972" s="149" t="s">
        <v>274</v>
      </c>
      <c r="AN2972" s="160">
        <v>4</v>
      </c>
      <c r="AO2972" s="149"/>
      <c r="AP2972" s="149" t="s">
        <v>274</v>
      </c>
      <c r="AQ2972" s="149" t="s">
        <v>275</v>
      </c>
      <c r="AR2972" s="158">
        <v>1</v>
      </c>
      <c r="AS2972" s="149" t="s">
        <v>275</v>
      </c>
      <c r="AT2972" s="149" t="s">
        <v>276</v>
      </c>
      <c r="AU2972" s="161">
        <v>1</v>
      </c>
      <c r="AV2972" s="159">
        <v>4102.56</v>
      </c>
      <c r="AW2972" s="159">
        <v>164.1</v>
      </c>
      <c r="AX2972" s="149" t="s">
        <v>274</v>
      </c>
      <c r="AY2972" s="162">
        <v>0</v>
      </c>
      <c r="AZ2972" s="162" t="s">
        <v>274</v>
      </c>
      <c r="BA2972" s="162">
        <v>0</v>
      </c>
      <c r="BB2972" s="159">
        <v>3938.46</v>
      </c>
      <c r="BC2972" s="162" t="s">
        <v>274</v>
      </c>
      <c r="BD2972" s="162">
        <v>0</v>
      </c>
      <c r="BE2972" s="159">
        <v>164.1</v>
      </c>
      <c r="BF2972" s="159">
        <v>164.1</v>
      </c>
      <c r="BG2972" s="159">
        <v>4102.56</v>
      </c>
    </row>
    <row r="2973" ht="28.05" customHeight="1" spans="1:59">
      <c r="A2973" s="149"/>
      <c r="B2973" s="149"/>
      <c r="C2973" s="149"/>
      <c r="D2973" s="149" t="s">
        <v>3726</v>
      </c>
      <c r="E2973" s="340" t="s">
        <v>13235</v>
      </c>
      <c r="F2973" s="149" t="s">
        <v>3726</v>
      </c>
      <c r="G2973" s="149" t="s">
        <v>13236</v>
      </c>
      <c r="H2973" s="149" t="s">
        <v>13237</v>
      </c>
      <c r="I2973" s="149" t="s">
        <v>13238</v>
      </c>
      <c r="J2973" s="149" t="s">
        <v>13239</v>
      </c>
      <c r="K2973" s="149"/>
      <c r="L2973" s="149" t="s">
        <v>287</v>
      </c>
      <c r="M2973" s="149"/>
      <c r="N2973" s="149" t="s">
        <v>263</v>
      </c>
      <c r="O2973" s="149" t="s">
        <v>214</v>
      </c>
      <c r="P2973" s="149" t="s">
        <v>53</v>
      </c>
      <c r="Q2973" s="149"/>
      <c r="R2973" s="149" t="s">
        <v>12390</v>
      </c>
      <c r="S2973" s="149" t="s">
        <v>7339</v>
      </c>
      <c r="T2973" s="149" t="s">
        <v>154</v>
      </c>
      <c r="U2973" s="149" t="s">
        <v>267</v>
      </c>
      <c r="V2973" s="149"/>
      <c r="W2973" s="149"/>
      <c r="X2973" s="149" t="s">
        <v>268</v>
      </c>
      <c r="Y2973" s="149"/>
      <c r="Z2973" s="149"/>
      <c r="AA2973" s="149"/>
      <c r="AB2973" s="149" t="s">
        <v>269</v>
      </c>
      <c r="AC2973" s="149" t="s">
        <v>318</v>
      </c>
      <c r="AD2973" s="149" t="s">
        <v>154</v>
      </c>
      <c r="AE2973" s="149" t="s">
        <v>271</v>
      </c>
      <c r="AF2973" s="149"/>
      <c r="AG2973" s="149" t="s">
        <v>1098</v>
      </c>
      <c r="AH2973" s="149" t="s">
        <v>273</v>
      </c>
      <c r="AI2973" s="158">
        <v>96</v>
      </c>
      <c r="AJ2973" s="149"/>
      <c r="AK2973" s="159" t="s">
        <v>274</v>
      </c>
      <c r="AL2973" s="159" t="s">
        <v>274</v>
      </c>
      <c r="AM2973" s="149" t="s">
        <v>274</v>
      </c>
      <c r="AN2973" s="160">
        <v>4</v>
      </c>
      <c r="AO2973" s="149"/>
      <c r="AP2973" s="149" t="s">
        <v>274</v>
      </c>
      <c r="AQ2973" s="149" t="s">
        <v>275</v>
      </c>
      <c r="AR2973" s="158">
        <v>1</v>
      </c>
      <c r="AS2973" s="149" t="s">
        <v>275</v>
      </c>
      <c r="AT2973" s="149" t="s">
        <v>276</v>
      </c>
      <c r="AU2973" s="161">
        <v>1</v>
      </c>
      <c r="AV2973" s="159">
        <v>61752.14</v>
      </c>
      <c r="AW2973" s="159">
        <v>2470.09</v>
      </c>
      <c r="AX2973" s="149" t="s">
        <v>274</v>
      </c>
      <c r="AY2973" s="162">
        <v>0</v>
      </c>
      <c r="AZ2973" s="162" t="s">
        <v>274</v>
      </c>
      <c r="BA2973" s="162">
        <v>0</v>
      </c>
      <c r="BB2973" s="159">
        <v>59282.05</v>
      </c>
      <c r="BC2973" s="162" t="s">
        <v>274</v>
      </c>
      <c r="BD2973" s="162">
        <v>0</v>
      </c>
      <c r="BE2973" s="159">
        <v>2470.09</v>
      </c>
      <c r="BF2973" s="159">
        <v>2470.09</v>
      </c>
      <c r="BG2973" s="159">
        <v>61752.14</v>
      </c>
    </row>
    <row r="2974" ht="28.05" customHeight="1" spans="1:59">
      <c r="A2974" s="149"/>
      <c r="B2974" s="149"/>
      <c r="C2974" s="149"/>
      <c r="D2974" s="149" t="s">
        <v>3726</v>
      </c>
      <c r="E2974" s="340" t="s">
        <v>13240</v>
      </c>
      <c r="F2974" s="149" t="s">
        <v>3726</v>
      </c>
      <c r="G2974" s="149" t="s">
        <v>13241</v>
      </c>
      <c r="H2974" s="149" t="s">
        <v>13201</v>
      </c>
      <c r="I2974" s="149" t="s">
        <v>13202</v>
      </c>
      <c r="J2974" s="149" t="s">
        <v>13242</v>
      </c>
      <c r="K2974" s="149"/>
      <c r="L2974" s="149" t="s">
        <v>287</v>
      </c>
      <c r="M2974" s="149"/>
      <c r="N2974" s="149" t="s">
        <v>263</v>
      </c>
      <c r="O2974" s="149" t="s">
        <v>214</v>
      </c>
      <c r="P2974" s="149" t="s">
        <v>53</v>
      </c>
      <c r="Q2974" s="149"/>
      <c r="R2974" s="149" t="s">
        <v>13191</v>
      </c>
      <c r="S2974" s="149" t="s">
        <v>5475</v>
      </c>
      <c r="T2974" s="149" t="s">
        <v>414</v>
      </c>
      <c r="U2974" s="149" t="s">
        <v>267</v>
      </c>
      <c r="V2974" s="149"/>
      <c r="W2974" s="149"/>
      <c r="X2974" s="149" t="s">
        <v>336</v>
      </c>
      <c r="Y2974" s="149"/>
      <c r="Z2974" s="149"/>
      <c r="AA2974" s="149"/>
      <c r="AB2974" s="149" t="s">
        <v>269</v>
      </c>
      <c r="AC2974" s="149" t="s">
        <v>270</v>
      </c>
      <c r="AD2974" s="149" t="s">
        <v>414</v>
      </c>
      <c r="AE2974" s="149" t="s">
        <v>271</v>
      </c>
      <c r="AF2974" s="149"/>
      <c r="AG2974" s="149" t="s">
        <v>1098</v>
      </c>
      <c r="AH2974" s="149" t="s">
        <v>273</v>
      </c>
      <c r="AI2974" s="158">
        <v>21</v>
      </c>
      <c r="AJ2974" s="149"/>
      <c r="AK2974" s="159" t="s">
        <v>274</v>
      </c>
      <c r="AL2974" s="159" t="s">
        <v>274</v>
      </c>
      <c r="AM2974" s="149" t="s">
        <v>274</v>
      </c>
      <c r="AN2974" s="160">
        <v>4</v>
      </c>
      <c r="AO2974" s="149"/>
      <c r="AP2974" s="149" t="s">
        <v>274</v>
      </c>
      <c r="AQ2974" s="149" t="s">
        <v>275</v>
      </c>
      <c r="AR2974" s="158">
        <v>1</v>
      </c>
      <c r="AS2974" s="149" t="s">
        <v>275</v>
      </c>
      <c r="AT2974" s="149" t="s">
        <v>276</v>
      </c>
      <c r="AU2974" s="161">
        <v>1</v>
      </c>
      <c r="AV2974" s="159">
        <v>246017.7</v>
      </c>
      <c r="AW2974" s="159">
        <v>9840.71</v>
      </c>
      <c r="AX2974" s="149" t="s">
        <v>274</v>
      </c>
      <c r="AY2974" s="159">
        <v>2460.18</v>
      </c>
      <c r="AZ2974" s="159">
        <v>2460.18</v>
      </c>
      <c r="BA2974" s="159">
        <v>9840.72</v>
      </c>
      <c r="BB2974" s="159">
        <v>51663.78</v>
      </c>
      <c r="BC2974" s="162" t="s">
        <v>274</v>
      </c>
      <c r="BD2974" s="162">
        <v>0</v>
      </c>
      <c r="BE2974" s="159">
        <v>194353.92</v>
      </c>
      <c r="BF2974" s="159">
        <v>194353.92</v>
      </c>
      <c r="BG2974" s="159">
        <v>246017.7</v>
      </c>
    </row>
    <row r="2975" ht="28.05" customHeight="1" spans="1:59">
      <c r="A2975" s="149"/>
      <c r="B2975" s="149"/>
      <c r="C2975" s="149"/>
      <c r="D2975" s="149" t="s">
        <v>3726</v>
      </c>
      <c r="E2975" s="340" t="s">
        <v>13243</v>
      </c>
      <c r="F2975" s="149" t="s">
        <v>3726</v>
      </c>
      <c r="G2975" s="149" t="s">
        <v>13244</v>
      </c>
      <c r="H2975" s="149" t="s">
        <v>13215</v>
      </c>
      <c r="I2975" s="149" t="s">
        <v>13216</v>
      </c>
      <c r="J2975" s="149" t="s">
        <v>13245</v>
      </c>
      <c r="K2975" s="149"/>
      <c r="L2975" s="149" t="s">
        <v>262</v>
      </c>
      <c r="M2975" s="149"/>
      <c r="N2975" s="149" t="s">
        <v>263</v>
      </c>
      <c r="O2975" s="149" t="s">
        <v>214</v>
      </c>
      <c r="P2975" s="149" t="s">
        <v>53</v>
      </c>
      <c r="Q2975" s="149"/>
      <c r="R2975" s="149" t="s">
        <v>160</v>
      </c>
      <c r="S2975" s="149" t="s">
        <v>4258</v>
      </c>
      <c r="T2975" s="149" t="s">
        <v>3334</v>
      </c>
      <c r="U2975" s="149" t="s">
        <v>267</v>
      </c>
      <c r="V2975" s="149"/>
      <c r="W2975" s="149"/>
      <c r="X2975" s="149" t="s">
        <v>336</v>
      </c>
      <c r="Y2975" s="149"/>
      <c r="Z2975" s="149"/>
      <c r="AA2975" s="149"/>
      <c r="AB2975" s="149" t="s">
        <v>269</v>
      </c>
      <c r="AC2975" s="149" t="s">
        <v>318</v>
      </c>
      <c r="AD2975" s="149" t="s">
        <v>3334</v>
      </c>
      <c r="AE2975" s="149" t="s">
        <v>271</v>
      </c>
      <c r="AF2975" s="149"/>
      <c r="AG2975" s="149" t="s">
        <v>1098</v>
      </c>
      <c r="AH2975" s="149" t="s">
        <v>273</v>
      </c>
      <c r="AI2975" s="158">
        <v>96</v>
      </c>
      <c r="AJ2975" s="149"/>
      <c r="AK2975" s="159" t="s">
        <v>274</v>
      </c>
      <c r="AL2975" s="159" t="s">
        <v>274</v>
      </c>
      <c r="AM2975" s="149" t="s">
        <v>274</v>
      </c>
      <c r="AN2975" s="160">
        <v>4</v>
      </c>
      <c r="AO2975" s="149"/>
      <c r="AP2975" s="149" t="s">
        <v>274</v>
      </c>
      <c r="AQ2975" s="149" t="s">
        <v>275</v>
      </c>
      <c r="AR2975" s="158">
        <v>1</v>
      </c>
      <c r="AS2975" s="149" t="s">
        <v>275</v>
      </c>
      <c r="AT2975" s="149" t="s">
        <v>276</v>
      </c>
      <c r="AU2975" s="161">
        <v>1</v>
      </c>
      <c r="AV2975" s="159">
        <v>79487.18</v>
      </c>
      <c r="AW2975" s="159">
        <v>3179.49</v>
      </c>
      <c r="AX2975" s="149" t="s">
        <v>274</v>
      </c>
      <c r="AY2975" s="162">
        <v>0</v>
      </c>
      <c r="AZ2975" s="162" t="s">
        <v>274</v>
      </c>
      <c r="BA2975" s="162">
        <v>0</v>
      </c>
      <c r="BB2975" s="159">
        <v>76307.69</v>
      </c>
      <c r="BC2975" s="162" t="s">
        <v>274</v>
      </c>
      <c r="BD2975" s="162">
        <v>0</v>
      </c>
      <c r="BE2975" s="159">
        <v>3179.49</v>
      </c>
      <c r="BF2975" s="159">
        <v>3179.49</v>
      </c>
      <c r="BG2975" s="159">
        <v>79487.18</v>
      </c>
    </row>
    <row r="2976" ht="28.05" customHeight="1" spans="1:59">
      <c r="A2976" s="149"/>
      <c r="B2976" s="149"/>
      <c r="C2976" s="149"/>
      <c r="D2976" s="149" t="s">
        <v>3726</v>
      </c>
      <c r="E2976" s="340" t="s">
        <v>13246</v>
      </c>
      <c r="F2976" s="149" t="s">
        <v>3726</v>
      </c>
      <c r="G2976" s="149" t="s">
        <v>13247</v>
      </c>
      <c r="H2976" s="149" t="s">
        <v>13248</v>
      </c>
      <c r="I2976" s="149" t="s">
        <v>13249</v>
      </c>
      <c r="J2976" s="149" t="s">
        <v>13250</v>
      </c>
      <c r="K2976" s="149"/>
      <c r="L2976" s="149" t="s">
        <v>262</v>
      </c>
      <c r="M2976" s="149"/>
      <c r="N2976" s="149" t="s">
        <v>263</v>
      </c>
      <c r="O2976" s="149" t="s">
        <v>214</v>
      </c>
      <c r="P2976" s="149" t="s">
        <v>53</v>
      </c>
      <c r="Q2976" s="149"/>
      <c r="R2976" s="149" t="s">
        <v>4026</v>
      </c>
      <c r="S2976" s="149" t="s">
        <v>793</v>
      </c>
      <c r="T2976" s="149" t="s">
        <v>13096</v>
      </c>
      <c r="U2976" s="149" t="s">
        <v>267</v>
      </c>
      <c r="V2976" s="149"/>
      <c r="W2976" s="149"/>
      <c r="X2976" s="149" t="s">
        <v>268</v>
      </c>
      <c r="Y2976" s="149"/>
      <c r="Z2976" s="149"/>
      <c r="AA2976" s="149"/>
      <c r="AB2976" s="149" t="s">
        <v>269</v>
      </c>
      <c r="AC2976" s="149" t="s">
        <v>270</v>
      </c>
      <c r="AD2976" s="149" t="s">
        <v>13096</v>
      </c>
      <c r="AE2976" s="149" t="s">
        <v>271</v>
      </c>
      <c r="AF2976" s="149"/>
      <c r="AG2976" s="149" t="s">
        <v>1098</v>
      </c>
      <c r="AH2976" s="149" t="s">
        <v>273</v>
      </c>
      <c r="AI2976" s="158">
        <v>77</v>
      </c>
      <c r="AJ2976" s="149"/>
      <c r="AK2976" s="159" t="s">
        <v>274</v>
      </c>
      <c r="AL2976" s="159" t="s">
        <v>274</v>
      </c>
      <c r="AM2976" s="149" t="s">
        <v>274</v>
      </c>
      <c r="AN2976" s="160">
        <v>4</v>
      </c>
      <c r="AO2976" s="149"/>
      <c r="AP2976" s="149" t="s">
        <v>274</v>
      </c>
      <c r="AQ2976" s="149" t="s">
        <v>275</v>
      </c>
      <c r="AR2976" s="158">
        <v>1</v>
      </c>
      <c r="AS2976" s="149" t="s">
        <v>275</v>
      </c>
      <c r="AT2976" s="149" t="s">
        <v>276</v>
      </c>
      <c r="AU2976" s="161">
        <v>1</v>
      </c>
      <c r="AV2976" s="159">
        <v>15929.2</v>
      </c>
      <c r="AW2976" s="159">
        <v>637.17</v>
      </c>
      <c r="AX2976" s="149" t="s">
        <v>274</v>
      </c>
      <c r="AY2976" s="159">
        <v>166.22</v>
      </c>
      <c r="AZ2976" s="159">
        <v>166.22</v>
      </c>
      <c r="BA2976" s="159">
        <v>664.88</v>
      </c>
      <c r="BB2976" s="159">
        <v>12133.76</v>
      </c>
      <c r="BC2976" s="162" t="s">
        <v>274</v>
      </c>
      <c r="BD2976" s="162">
        <v>0</v>
      </c>
      <c r="BE2976" s="159">
        <v>3795.44</v>
      </c>
      <c r="BF2976" s="159">
        <v>3795.44</v>
      </c>
      <c r="BG2976" s="159">
        <v>15929.2</v>
      </c>
    </row>
    <row r="2977" ht="28.05" customHeight="1" spans="1:59">
      <c r="A2977" s="149"/>
      <c r="B2977" s="149"/>
      <c r="C2977" s="149"/>
      <c r="D2977" s="149" t="s">
        <v>3726</v>
      </c>
      <c r="E2977" s="340" t="s">
        <v>13251</v>
      </c>
      <c r="F2977" s="149" t="s">
        <v>3726</v>
      </c>
      <c r="G2977" s="149" t="s">
        <v>13252</v>
      </c>
      <c r="H2977" s="149" t="s">
        <v>13232</v>
      </c>
      <c r="I2977" s="149" t="s">
        <v>13233</v>
      </c>
      <c r="J2977" s="149" t="s">
        <v>13253</v>
      </c>
      <c r="K2977" s="149"/>
      <c r="L2977" s="149" t="s">
        <v>262</v>
      </c>
      <c r="M2977" s="149"/>
      <c r="N2977" s="149" t="s">
        <v>263</v>
      </c>
      <c r="O2977" s="149" t="s">
        <v>214</v>
      </c>
      <c r="P2977" s="149" t="s">
        <v>53</v>
      </c>
      <c r="Q2977" s="149"/>
      <c r="R2977" s="149" t="s">
        <v>4179</v>
      </c>
      <c r="S2977" s="149" t="s">
        <v>4180</v>
      </c>
      <c r="T2977" s="149" t="s">
        <v>3334</v>
      </c>
      <c r="U2977" s="149" t="s">
        <v>267</v>
      </c>
      <c r="V2977" s="149"/>
      <c r="W2977" s="149"/>
      <c r="X2977" s="149" t="s">
        <v>268</v>
      </c>
      <c r="Y2977" s="149"/>
      <c r="Z2977" s="149"/>
      <c r="AA2977" s="149"/>
      <c r="AB2977" s="149" t="s">
        <v>269</v>
      </c>
      <c r="AC2977" s="149" t="s">
        <v>318</v>
      </c>
      <c r="AD2977" s="149" t="s">
        <v>3334</v>
      </c>
      <c r="AE2977" s="149" t="s">
        <v>271</v>
      </c>
      <c r="AF2977" s="149"/>
      <c r="AG2977" s="149" t="s">
        <v>1098</v>
      </c>
      <c r="AH2977" s="149" t="s">
        <v>273</v>
      </c>
      <c r="AI2977" s="158">
        <v>96</v>
      </c>
      <c r="AJ2977" s="149"/>
      <c r="AK2977" s="159" t="s">
        <v>274</v>
      </c>
      <c r="AL2977" s="159" t="s">
        <v>274</v>
      </c>
      <c r="AM2977" s="149" t="s">
        <v>274</v>
      </c>
      <c r="AN2977" s="160">
        <v>4</v>
      </c>
      <c r="AO2977" s="149"/>
      <c r="AP2977" s="149" t="s">
        <v>274</v>
      </c>
      <c r="AQ2977" s="149" t="s">
        <v>275</v>
      </c>
      <c r="AR2977" s="158">
        <v>1</v>
      </c>
      <c r="AS2977" s="149" t="s">
        <v>275</v>
      </c>
      <c r="AT2977" s="149" t="s">
        <v>276</v>
      </c>
      <c r="AU2977" s="161">
        <v>1</v>
      </c>
      <c r="AV2977" s="159">
        <v>4102.56</v>
      </c>
      <c r="AW2977" s="159">
        <v>164.1</v>
      </c>
      <c r="AX2977" s="149" t="s">
        <v>274</v>
      </c>
      <c r="AY2977" s="162">
        <v>0</v>
      </c>
      <c r="AZ2977" s="162" t="s">
        <v>274</v>
      </c>
      <c r="BA2977" s="162">
        <v>0</v>
      </c>
      <c r="BB2977" s="159">
        <v>3938.46</v>
      </c>
      <c r="BC2977" s="162" t="s">
        <v>274</v>
      </c>
      <c r="BD2977" s="162">
        <v>0</v>
      </c>
      <c r="BE2977" s="159">
        <v>164.1</v>
      </c>
      <c r="BF2977" s="159">
        <v>164.1</v>
      </c>
      <c r="BG2977" s="159">
        <v>4102.56</v>
      </c>
    </row>
    <row r="2978" ht="28.05" customHeight="1" spans="1:59">
      <c r="A2978" s="149"/>
      <c r="B2978" s="149"/>
      <c r="C2978" s="149"/>
      <c r="D2978" s="149" t="s">
        <v>3726</v>
      </c>
      <c r="E2978" s="340" t="s">
        <v>13254</v>
      </c>
      <c r="F2978" s="149" t="s">
        <v>3726</v>
      </c>
      <c r="G2978" s="149" t="s">
        <v>13255</v>
      </c>
      <c r="H2978" s="149" t="s">
        <v>13018</v>
      </c>
      <c r="I2978" s="149" t="s">
        <v>9739</v>
      </c>
      <c r="J2978" s="149" t="s">
        <v>13256</v>
      </c>
      <c r="K2978" s="149"/>
      <c r="L2978" s="149" t="s">
        <v>287</v>
      </c>
      <c r="M2978" s="149"/>
      <c r="N2978" s="149" t="s">
        <v>263</v>
      </c>
      <c r="O2978" s="149" t="s">
        <v>214</v>
      </c>
      <c r="P2978" s="149" t="s">
        <v>53</v>
      </c>
      <c r="Q2978" s="149"/>
      <c r="R2978" s="149" t="s">
        <v>3921</v>
      </c>
      <c r="S2978" s="149" t="s">
        <v>5890</v>
      </c>
      <c r="T2978" s="149" t="s">
        <v>3699</v>
      </c>
      <c r="U2978" s="149" t="s">
        <v>267</v>
      </c>
      <c r="V2978" s="149"/>
      <c r="W2978" s="149"/>
      <c r="X2978" s="149" t="s">
        <v>336</v>
      </c>
      <c r="Y2978" s="149"/>
      <c r="Z2978" s="149"/>
      <c r="AA2978" s="149"/>
      <c r="AB2978" s="149" t="s">
        <v>269</v>
      </c>
      <c r="AC2978" s="149" t="s">
        <v>270</v>
      </c>
      <c r="AD2978" s="149" t="s">
        <v>3699</v>
      </c>
      <c r="AE2978" s="149" t="s">
        <v>271</v>
      </c>
      <c r="AF2978" s="149"/>
      <c r="AG2978" s="149" t="s">
        <v>1098</v>
      </c>
      <c r="AH2978" s="149" t="s">
        <v>273</v>
      </c>
      <c r="AI2978" s="158">
        <v>67</v>
      </c>
      <c r="AJ2978" s="149"/>
      <c r="AK2978" s="159" t="s">
        <v>274</v>
      </c>
      <c r="AL2978" s="159" t="s">
        <v>274</v>
      </c>
      <c r="AM2978" s="149" t="s">
        <v>274</v>
      </c>
      <c r="AN2978" s="160">
        <v>4</v>
      </c>
      <c r="AO2978" s="149"/>
      <c r="AP2978" s="149" t="s">
        <v>274</v>
      </c>
      <c r="AQ2978" s="149" t="s">
        <v>275</v>
      </c>
      <c r="AR2978" s="158">
        <v>1</v>
      </c>
      <c r="AS2978" s="149" t="s">
        <v>275</v>
      </c>
      <c r="AT2978" s="149" t="s">
        <v>276</v>
      </c>
      <c r="AU2978" s="161">
        <v>1</v>
      </c>
      <c r="AV2978" s="159">
        <v>7787.61</v>
      </c>
      <c r="AW2978" s="159">
        <v>311.5</v>
      </c>
      <c r="AX2978" s="149" t="s">
        <v>274</v>
      </c>
      <c r="AY2978" s="159">
        <v>80.23</v>
      </c>
      <c r="AZ2978" s="159">
        <v>80.23</v>
      </c>
      <c r="BA2978" s="159">
        <v>320.92</v>
      </c>
      <c r="BB2978" s="159">
        <v>5149.48</v>
      </c>
      <c r="BC2978" s="162" t="s">
        <v>274</v>
      </c>
      <c r="BD2978" s="162">
        <v>0</v>
      </c>
      <c r="BE2978" s="159">
        <v>2638.13</v>
      </c>
      <c r="BF2978" s="159">
        <v>2638.13</v>
      </c>
      <c r="BG2978" s="159">
        <v>7787.61</v>
      </c>
    </row>
    <row r="2979" ht="28.05" customHeight="1" spans="1:59">
      <c r="A2979" s="149"/>
      <c r="B2979" s="149"/>
      <c r="C2979" s="149"/>
      <c r="D2979" s="149" t="s">
        <v>3726</v>
      </c>
      <c r="E2979" s="340" t="s">
        <v>13257</v>
      </c>
      <c r="F2979" s="149" t="s">
        <v>3726</v>
      </c>
      <c r="G2979" s="149" t="s">
        <v>13258</v>
      </c>
      <c r="H2979" s="149" t="s">
        <v>12143</v>
      </c>
      <c r="I2979" s="149" t="s">
        <v>13259</v>
      </c>
      <c r="J2979" s="149" t="s">
        <v>13260</v>
      </c>
      <c r="K2979" s="149"/>
      <c r="L2979" s="149" t="s">
        <v>287</v>
      </c>
      <c r="M2979" s="149"/>
      <c r="N2979" s="149" t="s">
        <v>263</v>
      </c>
      <c r="O2979" s="149" t="s">
        <v>214</v>
      </c>
      <c r="P2979" s="149" t="s">
        <v>53</v>
      </c>
      <c r="Q2979" s="149"/>
      <c r="R2979" s="149" t="s">
        <v>13191</v>
      </c>
      <c r="S2979" s="149" t="s">
        <v>4258</v>
      </c>
      <c r="T2979" s="149" t="s">
        <v>414</v>
      </c>
      <c r="U2979" s="149" t="s">
        <v>267</v>
      </c>
      <c r="V2979" s="149"/>
      <c r="W2979" s="149"/>
      <c r="X2979" s="149" t="s">
        <v>336</v>
      </c>
      <c r="Y2979" s="149"/>
      <c r="Z2979" s="149"/>
      <c r="AA2979" s="149"/>
      <c r="AB2979" s="149" t="s">
        <v>269</v>
      </c>
      <c r="AC2979" s="149" t="s">
        <v>270</v>
      </c>
      <c r="AD2979" s="149" t="s">
        <v>414</v>
      </c>
      <c r="AE2979" s="149" t="s">
        <v>271</v>
      </c>
      <c r="AF2979" s="149"/>
      <c r="AG2979" s="149" t="s">
        <v>1098</v>
      </c>
      <c r="AH2979" s="149" t="s">
        <v>273</v>
      </c>
      <c r="AI2979" s="158">
        <v>21</v>
      </c>
      <c r="AJ2979" s="149"/>
      <c r="AK2979" s="159" t="s">
        <v>274</v>
      </c>
      <c r="AL2979" s="159" t="s">
        <v>274</v>
      </c>
      <c r="AM2979" s="149" t="s">
        <v>274</v>
      </c>
      <c r="AN2979" s="160">
        <v>4</v>
      </c>
      <c r="AO2979" s="149"/>
      <c r="AP2979" s="149" t="s">
        <v>274</v>
      </c>
      <c r="AQ2979" s="149" t="s">
        <v>275</v>
      </c>
      <c r="AR2979" s="158">
        <v>1</v>
      </c>
      <c r="AS2979" s="149" t="s">
        <v>275</v>
      </c>
      <c r="AT2979" s="149" t="s">
        <v>276</v>
      </c>
      <c r="AU2979" s="161">
        <v>1</v>
      </c>
      <c r="AV2979" s="159">
        <v>205176.99</v>
      </c>
      <c r="AW2979" s="159">
        <v>8207.08</v>
      </c>
      <c r="AX2979" s="149" t="s">
        <v>274</v>
      </c>
      <c r="AY2979" s="159">
        <v>2051.77</v>
      </c>
      <c r="AZ2979" s="159">
        <v>2051.77</v>
      </c>
      <c r="BA2979" s="159">
        <v>8207.08</v>
      </c>
      <c r="BB2979" s="159">
        <v>43087.17</v>
      </c>
      <c r="BC2979" s="162" t="s">
        <v>274</v>
      </c>
      <c r="BD2979" s="162">
        <v>0</v>
      </c>
      <c r="BE2979" s="159">
        <v>162089.82</v>
      </c>
      <c r="BF2979" s="159">
        <v>162089.82</v>
      </c>
      <c r="BG2979" s="159">
        <v>205176.99</v>
      </c>
    </row>
    <row r="2980" ht="28.05" customHeight="1" spans="1:59">
      <c r="A2980" s="149"/>
      <c r="B2980" s="149"/>
      <c r="C2980" s="149"/>
      <c r="D2980" s="149" t="s">
        <v>3726</v>
      </c>
      <c r="E2980" s="340" t="s">
        <v>13261</v>
      </c>
      <c r="F2980" s="149" t="s">
        <v>3726</v>
      </c>
      <c r="G2980" s="149" t="s">
        <v>13262</v>
      </c>
      <c r="H2980" s="149" t="s">
        <v>13232</v>
      </c>
      <c r="I2980" s="149" t="s">
        <v>13233</v>
      </c>
      <c r="J2980" s="149" t="s">
        <v>13263</v>
      </c>
      <c r="K2980" s="149"/>
      <c r="L2980" s="149" t="s">
        <v>262</v>
      </c>
      <c r="M2980" s="149"/>
      <c r="N2980" s="149" t="s">
        <v>263</v>
      </c>
      <c r="O2980" s="149" t="s">
        <v>214</v>
      </c>
      <c r="P2980" s="149" t="s">
        <v>53</v>
      </c>
      <c r="Q2980" s="149"/>
      <c r="R2980" s="149" t="s">
        <v>4179</v>
      </c>
      <c r="S2980" s="149" t="s">
        <v>4180</v>
      </c>
      <c r="T2980" s="149" t="s">
        <v>3334</v>
      </c>
      <c r="U2980" s="149" t="s">
        <v>267</v>
      </c>
      <c r="V2980" s="149"/>
      <c r="W2980" s="149"/>
      <c r="X2980" s="149" t="s">
        <v>336</v>
      </c>
      <c r="Y2980" s="149"/>
      <c r="Z2980" s="149"/>
      <c r="AA2980" s="149"/>
      <c r="AB2980" s="149" t="s">
        <v>269</v>
      </c>
      <c r="AC2980" s="149" t="s">
        <v>318</v>
      </c>
      <c r="AD2980" s="149" t="s">
        <v>3334</v>
      </c>
      <c r="AE2980" s="149" t="s">
        <v>271</v>
      </c>
      <c r="AF2980" s="149"/>
      <c r="AG2980" s="149" t="s">
        <v>1098</v>
      </c>
      <c r="AH2980" s="149" t="s">
        <v>273</v>
      </c>
      <c r="AI2980" s="158">
        <v>96</v>
      </c>
      <c r="AJ2980" s="149"/>
      <c r="AK2980" s="159" t="s">
        <v>274</v>
      </c>
      <c r="AL2980" s="159" t="s">
        <v>274</v>
      </c>
      <c r="AM2980" s="149" t="s">
        <v>274</v>
      </c>
      <c r="AN2980" s="160">
        <v>4</v>
      </c>
      <c r="AO2980" s="149"/>
      <c r="AP2980" s="149" t="s">
        <v>274</v>
      </c>
      <c r="AQ2980" s="149" t="s">
        <v>275</v>
      </c>
      <c r="AR2980" s="158">
        <v>1</v>
      </c>
      <c r="AS2980" s="149" t="s">
        <v>275</v>
      </c>
      <c r="AT2980" s="149" t="s">
        <v>276</v>
      </c>
      <c r="AU2980" s="161">
        <v>1</v>
      </c>
      <c r="AV2980" s="159">
        <v>4102.56</v>
      </c>
      <c r="AW2980" s="159">
        <v>164.1</v>
      </c>
      <c r="AX2980" s="149" t="s">
        <v>274</v>
      </c>
      <c r="AY2980" s="162">
        <v>0</v>
      </c>
      <c r="AZ2980" s="162" t="s">
        <v>274</v>
      </c>
      <c r="BA2980" s="162">
        <v>0</v>
      </c>
      <c r="BB2980" s="159">
        <v>3938.46</v>
      </c>
      <c r="BC2980" s="162" t="s">
        <v>274</v>
      </c>
      <c r="BD2980" s="162">
        <v>0</v>
      </c>
      <c r="BE2980" s="159">
        <v>164.1</v>
      </c>
      <c r="BF2980" s="159">
        <v>164.1</v>
      </c>
      <c r="BG2980" s="159">
        <v>4102.56</v>
      </c>
    </row>
    <row r="2981" ht="28.05" customHeight="1" spans="1:59">
      <c r="A2981" s="149"/>
      <c r="B2981" s="149"/>
      <c r="C2981" s="149"/>
      <c r="D2981" s="149" t="s">
        <v>3726</v>
      </c>
      <c r="E2981" s="340" t="s">
        <v>13264</v>
      </c>
      <c r="F2981" s="149" t="s">
        <v>3726</v>
      </c>
      <c r="G2981" s="149" t="s">
        <v>13265</v>
      </c>
      <c r="H2981" s="149" t="s">
        <v>7739</v>
      </c>
      <c r="I2981" s="149" t="s">
        <v>13266</v>
      </c>
      <c r="J2981" s="149" t="s">
        <v>13267</v>
      </c>
      <c r="K2981" s="149"/>
      <c r="L2981" s="149" t="s">
        <v>262</v>
      </c>
      <c r="M2981" s="149"/>
      <c r="N2981" s="149" t="s">
        <v>263</v>
      </c>
      <c r="O2981" s="149" t="s">
        <v>214</v>
      </c>
      <c r="P2981" s="149" t="s">
        <v>53</v>
      </c>
      <c r="Q2981" s="149"/>
      <c r="R2981" s="149" t="s">
        <v>4179</v>
      </c>
      <c r="S2981" s="149" t="s">
        <v>4180</v>
      </c>
      <c r="T2981" s="149" t="s">
        <v>3334</v>
      </c>
      <c r="U2981" s="149" t="s">
        <v>267</v>
      </c>
      <c r="V2981" s="149"/>
      <c r="W2981" s="149"/>
      <c r="X2981" s="149" t="s">
        <v>268</v>
      </c>
      <c r="Y2981" s="149"/>
      <c r="Z2981" s="149"/>
      <c r="AA2981" s="149"/>
      <c r="AB2981" s="149" t="s">
        <v>269</v>
      </c>
      <c r="AC2981" s="149" t="s">
        <v>318</v>
      </c>
      <c r="AD2981" s="149" t="s">
        <v>3334</v>
      </c>
      <c r="AE2981" s="149" t="s">
        <v>271</v>
      </c>
      <c r="AF2981" s="149"/>
      <c r="AG2981" s="149" t="s">
        <v>1098</v>
      </c>
      <c r="AH2981" s="149" t="s">
        <v>273</v>
      </c>
      <c r="AI2981" s="158">
        <v>96</v>
      </c>
      <c r="AJ2981" s="149"/>
      <c r="AK2981" s="159" t="s">
        <v>274</v>
      </c>
      <c r="AL2981" s="159" t="s">
        <v>274</v>
      </c>
      <c r="AM2981" s="149" t="s">
        <v>274</v>
      </c>
      <c r="AN2981" s="160">
        <v>4</v>
      </c>
      <c r="AO2981" s="149"/>
      <c r="AP2981" s="149" t="s">
        <v>274</v>
      </c>
      <c r="AQ2981" s="149" t="s">
        <v>275</v>
      </c>
      <c r="AR2981" s="158">
        <v>1</v>
      </c>
      <c r="AS2981" s="149" t="s">
        <v>275</v>
      </c>
      <c r="AT2981" s="149" t="s">
        <v>276</v>
      </c>
      <c r="AU2981" s="161">
        <v>1</v>
      </c>
      <c r="AV2981" s="159">
        <v>2991.46</v>
      </c>
      <c r="AW2981" s="159">
        <v>119.66</v>
      </c>
      <c r="AX2981" s="149" t="s">
        <v>274</v>
      </c>
      <c r="AY2981" s="162">
        <v>0</v>
      </c>
      <c r="AZ2981" s="162" t="s">
        <v>274</v>
      </c>
      <c r="BA2981" s="162">
        <v>0</v>
      </c>
      <c r="BB2981" s="159">
        <v>2871.8</v>
      </c>
      <c r="BC2981" s="162" t="s">
        <v>274</v>
      </c>
      <c r="BD2981" s="162">
        <v>0</v>
      </c>
      <c r="BE2981" s="159">
        <v>119.66</v>
      </c>
      <c r="BF2981" s="159">
        <v>119.66</v>
      </c>
      <c r="BG2981" s="159">
        <v>2991.46</v>
      </c>
    </row>
    <row r="2982" ht="28.05" customHeight="1" spans="1:59">
      <c r="A2982" s="149"/>
      <c r="B2982" s="149"/>
      <c r="C2982" s="149"/>
      <c r="D2982" s="149" t="s">
        <v>3726</v>
      </c>
      <c r="E2982" s="340" t="s">
        <v>13268</v>
      </c>
      <c r="F2982" s="149" t="s">
        <v>3726</v>
      </c>
      <c r="G2982" s="149" t="s">
        <v>13269</v>
      </c>
      <c r="H2982" s="149" t="s">
        <v>13232</v>
      </c>
      <c r="I2982" s="149" t="s">
        <v>13233</v>
      </c>
      <c r="J2982" s="149" t="s">
        <v>13270</v>
      </c>
      <c r="K2982" s="149"/>
      <c r="L2982" s="149" t="s">
        <v>262</v>
      </c>
      <c r="M2982" s="149"/>
      <c r="N2982" s="149" t="s">
        <v>263</v>
      </c>
      <c r="O2982" s="149" t="s">
        <v>214</v>
      </c>
      <c r="P2982" s="149" t="s">
        <v>53</v>
      </c>
      <c r="Q2982" s="149"/>
      <c r="R2982" s="149" t="s">
        <v>4179</v>
      </c>
      <c r="S2982" s="149" t="s">
        <v>4180</v>
      </c>
      <c r="T2982" s="149" t="s">
        <v>3334</v>
      </c>
      <c r="U2982" s="149" t="s">
        <v>267</v>
      </c>
      <c r="V2982" s="149"/>
      <c r="W2982" s="149"/>
      <c r="X2982" s="149" t="s">
        <v>268</v>
      </c>
      <c r="Y2982" s="149"/>
      <c r="Z2982" s="149"/>
      <c r="AA2982" s="149"/>
      <c r="AB2982" s="149" t="s">
        <v>269</v>
      </c>
      <c r="AC2982" s="149" t="s">
        <v>318</v>
      </c>
      <c r="AD2982" s="149" t="s">
        <v>3334</v>
      </c>
      <c r="AE2982" s="149" t="s">
        <v>271</v>
      </c>
      <c r="AF2982" s="149"/>
      <c r="AG2982" s="149" t="s">
        <v>1098</v>
      </c>
      <c r="AH2982" s="149" t="s">
        <v>273</v>
      </c>
      <c r="AI2982" s="158">
        <v>96</v>
      </c>
      <c r="AJ2982" s="149"/>
      <c r="AK2982" s="159" t="s">
        <v>274</v>
      </c>
      <c r="AL2982" s="159" t="s">
        <v>274</v>
      </c>
      <c r="AM2982" s="149" t="s">
        <v>274</v>
      </c>
      <c r="AN2982" s="160">
        <v>4</v>
      </c>
      <c r="AO2982" s="149"/>
      <c r="AP2982" s="149" t="s">
        <v>274</v>
      </c>
      <c r="AQ2982" s="149" t="s">
        <v>275</v>
      </c>
      <c r="AR2982" s="158">
        <v>1</v>
      </c>
      <c r="AS2982" s="149" t="s">
        <v>275</v>
      </c>
      <c r="AT2982" s="149" t="s">
        <v>276</v>
      </c>
      <c r="AU2982" s="161">
        <v>1</v>
      </c>
      <c r="AV2982" s="159">
        <v>4102.58</v>
      </c>
      <c r="AW2982" s="159">
        <v>164.1</v>
      </c>
      <c r="AX2982" s="149" t="s">
        <v>274</v>
      </c>
      <c r="AY2982" s="162">
        <v>0</v>
      </c>
      <c r="AZ2982" s="162" t="s">
        <v>274</v>
      </c>
      <c r="BA2982" s="162">
        <v>0</v>
      </c>
      <c r="BB2982" s="159">
        <v>3938.48</v>
      </c>
      <c r="BC2982" s="162" t="s">
        <v>274</v>
      </c>
      <c r="BD2982" s="162">
        <v>0</v>
      </c>
      <c r="BE2982" s="159">
        <v>164.1</v>
      </c>
      <c r="BF2982" s="159">
        <v>164.1</v>
      </c>
      <c r="BG2982" s="159">
        <v>4102.58</v>
      </c>
    </row>
    <row r="2983" ht="28.05" customHeight="1" spans="1:59">
      <c r="A2983" s="149"/>
      <c r="B2983" s="149"/>
      <c r="C2983" s="149"/>
      <c r="D2983" s="149" t="s">
        <v>3726</v>
      </c>
      <c r="E2983" s="340" t="s">
        <v>13271</v>
      </c>
      <c r="F2983" s="149" t="s">
        <v>3726</v>
      </c>
      <c r="G2983" s="149" t="s">
        <v>13272</v>
      </c>
      <c r="H2983" s="149" t="s">
        <v>13237</v>
      </c>
      <c r="I2983" s="149" t="s">
        <v>13238</v>
      </c>
      <c r="J2983" s="149" t="s">
        <v>13273</v>
      </c>
      <c r="K2983" s="149"/>
      <c r="L2983" s="149" t="s">
        <v>287</v>
      </c>
      <c r="M2983" s="149"/>
      <c r="N2983" s="149" t="s">
        <v>263</v>
      </c>
      <c r="O2983" s="149" t="s">
        <v>214</v>
      </c>
      <c r="P2983" s="149" t="s">
        <v>53</v>
      </c>
      <c r="Q2983" s="149"/>
      <c r="R2983" s="149" t="s">
        <v>12390</v>
      </c>
      <c r="S2983" s="149" t="s">
        <v>7339</v>
      </c>
      <c r="T2983" s="149" t="s">
        <v>154</v>
      </c>
      <c r="U2983" s="149" t="s">
        <v>267</v>
      </c>
      <c r="V2983" s="149"/>
      <c r="W2983" s="149"/>
      <c r="X2983" s="149" t="s">
        <v>268</v>
      </c>
      <c r="Y2983" s="149"/>
      <c r="Z2983" s="149"/>
      <c r="AA2983" s="149"/>
      <c r="AB2983" s="149" t="s">
        <v>269</v>
      </c>
      <c r="AC2983" s="149" t="s">
        <v>318</v>
      </c>
      <c r="AD2983" s="149" t="s">
        <v>154</v>
      </c>
      <c r="AE2983" s="149" t="s">
        <v>271</v>
      </c>
      <c r="AF2983" s="149"/>
      <c r="AG2983" s="149" t="s">
        <v>1098</v>
      </c>
      <c r="AH2983" s="149" t="s">
        <v>273</v>
      </c>
      <c r="AI2983" s="158">
        <v>96</v>
      </c>
      <c r="AJ2983" s="149"/>
      <c r="AK2983" s="159" t="s">
        <v>274</v>
      </c>
      <c r="AL2983" s="159" t="s">
        <v>274</v>
      </c>
      <c r="AM2983" s="149" t="s">
        <v>274</v>
      </c>
      <c r="AN2983" s="160">
        <v>4</v>
      </c>
      <c r="AO2983" s="149"/>
      <c r="AP2983" s="149" t="s">
        <v>274</v>
      </c>
      <c r="AQ2983" s="149" t="s">
        <v>275</v>
      </c>
      <c r="AR2983" s="158">
        <v>1</v>
      </c>
      <c r="AS2983" s="149" t="s">
        <v>275</v>
      </c>
      <c r="AT2983" s="149" t="s">
        <v>276</v>
      </c>
      <c r="AU2983" s="161">
        <v>1</v>
      </c>
      <c r="AV2983" s="159">
        <v>61752.14</v>
      </c>
      <c r="AW2983" s="159">
        <v>2470.09</v>
      </c>
      <c r="AX2983" s="149" t="s">
        <v>274</v>
      </c>
      <c r="AY2983" s="162">
        <v>0</v>
      </c>
      <c r="AZ2983" s="162" t="s">
        <v>274</v>
      </c>
      <c r="BA2983" s="162">
        <v>0</v>
      </c>
      <c r="BB2983" s="159">
        <v>59282.05</v>
      </c>
      <c r="BC2983" s="162" t="s">
        <v>274</v>
      </c>
      <c r="BD2983" s="162">
        <v>0</v>
      </c>
      <c r="BE2983" s="159">
        <v>2470.09</v>
      </c>
      <c r="BF2983" s="159">
        <v>2470.09</v>
      </c>
      <c r="BG2983" s="159">
        <v>61752.14</v>
      </c>
    </row>
    <row r="2984" ht="28.05" customHeight="1" spans="1:59">
      <c r="A2984" s="149"/>
      <c r="B2984" s="149"/>
      <c r="C2984" s="149"/>
      <c r="D2984" s="149" t="s">
        <v>3726</v>
      </c>
      <c r="E2984" s="340" t="s">
        <v>13274</v>
      </c>
      <c r="F2984" s="149" t="s">
        <v>3726</v>
      </c>
      <c r="G2984" s="149" t="s">
        <v>13275</v>
      </c>
      <c r="H2984" s="149" t="s">
        <v>7739</v>
      </c>
      <c r="I2984" s="149" t="s">
        <v>13266</v>
      </c>
      <c r="J2984" s="149" t="s">
        <v>13276</v>
      </c>
      <c r="K2984" s="149"/>
      <c r="L2984" s="149" t="s">
        <v>262</v>
      </c>
      <c r="M2984" s="149"/>
      <c r="N2984" s="149" t="s">
        <v>263</v>
      </c>
      <c r="O2984" s="149" t="s">
        <v>214</v>
      </c>
      <c r="P2984" s="149" t="s">
        <v>53</v>
      </c>
      <c r="Q2984" s="149"/>
      <c r="R2984" s="149" t="s">
        <v>4179</v>
      </c>
      <c r="S2984" s="149" t="s">
        <v>4180</v>
      </c>
      <c r="T2984" s="149" t="s">
        <v>3334</v>
      </c>
      <c r="U2984" s="149" t="s">
        <v>267</v>
      </c>
      <c r="V2984" s="149"/>
      <c r="W2984" s="149"/>
      <c r="X2984" s="149" t="s">
        <v>268</v>
      </c>
      <c r="Y2984" s="149"/>
      <c r="Z2984" s="149"/>
      <c r="AA2984" s="149"/>
      <c r="AB2984" s="149" t="s">
        <v>269</v>
      </c>
      <c r="AC2984" s="149" t="s">
        <v>318</v>
      </c>
      <c r="AD2984" s="149" t="s">
        <v>3334</v>
      </c>
      <c r="AE2984" s="149" t="s">
        <v>271</v>
      </c>
      <c r="AF2984" s="149"/>
      <c r="AG2984" s="149" t="s">
        <v>1098</v>
      </c>
      <c r="AH2984" s="149" t="s">
        <v>273</v>
      </c>
      <c r="AI2984" s="158">
        <v>96</v>
      </c>
      <c r="AJ2984" s="149"/>
      <c r="AK2984" s="159" t="s">
        <v>274</v>
      </c>
      <c r="AL2984" s="159" t="s">
        <v>274</v>
      </c>
      <c r="AM2984" s="149" t="s">
        <v>274</v>
      </c>
      <c r="AN2984" s="160">
        <v>4</v>
      </c>
      <c r="AO2984" s="149"/>
      <c r="AP2984" s="149" t="s">
        <v>274</v>
      </c>
      <c r="AQ2984" s="149" t="s">
        <v>275</v>
      </c>
      <c r="AR2984" s="158">
        <v>1</v>
      </c>
      <c r="AS2984" s="149" t="s">
        <v>275</v>
      </c>
      <c r="AT2984" s="149" t="s">
        <v>276</v>
      </c>
      <c r="AU2984" s="161">
        <v>1</v>
      </c>
      <c r="AV2984" s="159">
        <v>2991.45</v>
      </c>
      <c r="AW2984" s="159">
        <v>119.66</v>
      </c>
      <c r="AX2984" s="149" t="s">
        <v>274</v>
      </c>
      <c r="AY2984" s="162">
        <v>0</v>
      </c>
      <c r="AZ2984" s="162" t="s">
        <v>274</v>
      </c>
      <c r="BA2984" s="162">
        <v>0</v>
      </c>
      <c r="BB2984" s="159">
        <v>2871.79</v>
      </c>
      <c r="BC2984" s="162" t="s">
        <v>274</v>
      </c>
      <c r="BD2984" s="162">
        <v>0</v>
      </c>
      <c r="BE2984" s="159">
        <v>119.66</v>
      </c>
      <c r="BF2984" s="159">
        <v>119.66</v>
      </c>
      <c r="BG2984" s="159">
        <v>2991.45</v>
      </c>
    </row>
    <row r="2985" ht="28.05" customHeight="1" spans="1:59">
      <c r="A2985" s="149"/>
      <c r="B2985" s="149"/>
      <c r="C2985" s="149"/>
      <c r="D2985" s="149" t="s">
        <v>3726</v>
      </c>
      <c r="E2985" s="340" t="s">
        <v>13277</v>
      </c>
      <c r="F2985" s="149" t="s">
        <v>3726</v>
      </c>
      <c r="G2985" s="149" t="s">
        <v>13278</v>
      </c>
      <c r="H2985" s="149" t="s">
        <v>7739</v>
      </c>
      <c r="I2985" s="149" t="s">
        <v>13266</v>
      </c>
      <c r="J2985" s="149" t="s">
        <v>13279</v>
      </c>
      <c r="K2985" s="149"/>
      <c r="L2985" s="149" t="s">
        <v>262</v>
      </c>
      <c r="M2985" s="149"/>
      <c r="N2985" s="149" t="s">
        <v>263</v>
      </c>
      <c r="O2985" s="149" t="s">
        <v>214</v>
      </c>
      <c r="P2985" s="149" t="s">
        <v>53</v>
      </c>
      <c r="Q2985" s="149"/>
      <c r="R2985" s="149" t="s">
        <v>4179</v>
      </c>
      <c r="S2985" s="149" t="s">
        <v>4180</v>
      </c>
      <c r="T2985" s="149" t="s">
        <v>3334</v>
      </c>
      <c r="U2985" s="149" t="s">
        <v>267</v>
      </c>
      <c r="V2985" s="149"/>
      <c r="W2985" s="149"/>
      <c r="X2985" s="149" t="s">
        <v>336</v>
      </c>
      <c r="Y2985" s="149"/>
      <c r="Z2985" s="149"/>
      <c r="AA2985" s="149"/>
      <c r="AB2985" s="149" t="s">
        <v>269</v>
      </c>
      <c r="AC2985" s="149" t="s">
        <v>318</v>
      </c>
      <c r="AD2985" s="149" t="s">
        <v>3334</v>
      </c>
      <c r="AE2985" s="149" t="s">
        <v>271</v>
      </c>
      <c r="AF2985" s="149"/>
      <c r="AG2985" s="149" t="s">
        <v>1098</v>
      </c>
      <c r="AH2985" s="149" t="s">
        <v>273</v>
      </c>
      <c r="AI2985" s="158">
        <v>96</v>
      </c>
      <c r="AJ2985" s="149"/>
      <c r="AK2985" s="159" t="s">
        <v>274</v>
      </c>
      <c r="AL2985" s="159" t="s">
        <v>274</v>
      </c>
      <c r="AM2985" s="149" t="s">
        <v>274</v>
      </c>
      <c r="AN2985" s="160">
        <v>4</v>
      </c>
      <c r="AO2985" s="149"/>
      <c r="AP2985" s="149" t="s">
        <v>274</v>
      </c>
      <c r="AQ2985" s="149" t="s">
        <v>275</v>
      </c>
      <c r="AR2985" s="158">
        <v>1</v>
      </c>
      <c r="AS2985" s="149" t="s">
        <v>275</v>
      </c>
      <c r="AT2985" s="149" t="s">
        <v>276</v>
      </c>
      <c r="AU2985" s="161">
        <v>1</v>
      </c>
      <c r="AV2985" s="159">
        <v>2991.45</v>
      </c>
      <c r="AW2985" s="159">
        <v>119.66</v>
      </c>
      <c r="AX2985" s="149" t="s">
        <v>274</v>
      </c>
      <c r="AY2985" s="162">
        <v>0</v>
      </c>
      <c r="AZ2985" s="162" t="s">
        <v>274</v>
      </c>
      <c r="BA2985" s="162">
        <v>0</v>
      </c>
      <c r="BB2985" s="159">
        <v>2871.79</v>
      </c>
      <c r="BC2985" s="162" t="s">
        <v>274</v>
      </c>
      <c r="BD2985" s="162">
        <v>0</v>
      </c>
      <c r="BE2985" s="159">
        <v>119.66</v>
      </c>
      <c r="BF2985" s="159">
        <v>119.66</v>
      </c>
      <c r="BG2985" s="159">
        <v>2991.45</v>
      </c>
    </row>
    <row r="2986" ht="28.05" customHeight="1" spans="1:59">
      <c r="A2986" s="149"/>
      <c r="B2986" s="149"/>
      <c r="C2986" s="149"/>
      <c r="D2986" s="149" t="s">
        <v>3726</v>
      </c>
      <c r="E2986" s="340" t="s">
        <v>13280</v>
      </c>
      <c r="F2986" s="149" t="s">
        <v>3726</v>
      </c>
      <c r="G2986" s="149" t="s">
        <v>13281</v>
      </c>
      <c r="H2986" s="149" t="s">
        <v>7739</v>
      </c>
      <c r="I2986" s="149" t="s">
        <v>13266</v>
      </c>
      <c r="J2986" s="149" t="s">
        <v>13282</v>
      </c>
      <c r="K2986" s="149"/>
      <c r="L2986" s="149" t="s">
        <v>262</v>
      </c>
      <c r="M2986" s="149"/>
      <c r="N2986" s="149" t="s">
        <v>263</v>
      </c>
      <c r="O2986" s="149" t="s">
        <v>214</v>
      </c>
      <c r="P2986" s="149" t="s">
        <v>53</v>
      </c>
      <c r="Q2986" s="149"/>
      <c r="R2986" s="149" t="s">
        <v>4179</v>
      </c>
      <c r="S2986" s="149" t="s">
        <v>4180</v>
      </c>
      <c r="T2986" s="149" t="s">
        <v>3334</v>
      </c>
      <c r="U2986" s="149" t="s">
        <v>267</v>
      </c>
      <c r="V2986" s="149"/>
      <c r="W2986" s="149"/>
      <c r="X2986" s="149" t="s">
        <v>336</v>
      </c>
      <c r="Y2986" s="149"/>
      <c r="Z2986" s="149"/>
      <c r="AA2986" s="149"/>
      <c r="AB2986" s="149" t="s">
        <v>269</v>
      </c>
      <c r="AC2986" s="149" t="s">
        <v>318</v>
      </c>
      <c r="AD2986" s="149" t="s">
        <v>3334</v>
      </c>
      <c r="AE2986" s="149" t="s">
        <v>271</v>
      </c>
      <c r="AF2986" s="149"/>
      <c r="AG2986" s="149" t="s">
        <v>1098</v>
      </c>
      <c r="AH2986" s="149" t="s">
        <v>273</v>
      </c>
      <c r="AI2986" s="158">
        <v>96</v>
      </c>
      <c r="AJ2986" s="149"/>
      <c r="AK2986" s="159" t="s">
        <v>274</v>
      </c>
      <c r="AL2986" s="159" t="s">
        <v>274</v>
      </c>
      <c r="AM2986" s="149" t="s">
        <v>274</v>
      </c>
      <c r="AN2986" s="160">
        <v>4</v>
      </c>
      <c r="AO2986" s="149"/>
      <c r="AP2986" s="149" t="s">
        <v>274</v>
      </c>
      <c r="AQ2986" s="149" t="s">
        <v>275</v>
      </c>
      <c r="AR2986" s="158">
        <v>1</v>
      </c>
      <c r="AS2986" s="149" t="s">
        <v>275</v>
      </c>
      <c r="AT2986" s="149" t="s">
        <v>276</v>
      </c>
      <c r="AU2986" s="161">
        <v>1</v>
      </c>
      <c r="AV2986" s="159">
        <v>2991.45</v>
      </c>
      <c r="AW2986" s="159">
        <v>119.66</v>
      </c>
      <c r="AX2986" s="149" t="s">
        <v>274</v>
      </c>
      <c r="AY2986" s="162">
        <v>0</v>
      </c>
      <c r="AZ2986" s="162" t="s">
        <v>274</v>
      </c>
      <c r="BA2986" s="162">
        <v>0</v>
      </c>
      <c r="BB2986" s="159">
        <v>2871.79</v>
      </c>
      <c r="BC2986" s="162" t="s">
        <v>274</v>
      </c>
      <c r="BD2986" s="162">
        <v>0</v>
      </c>
      <c r="BE2986" s="159">
        <v>119.66</v>
      </c>
      <c r="BF2986" s="159">
        <v>119.66</v>
      </c>
      <c r="BG2986" s="159">
        <v>2991.45</v>
      </c>
    </row>
    <row r="2987" ht="28.05" customHeight="1" spans="1:59">
      <c r="A2987" s="149"/>
      <c r="B2987" s="149"/>
      <c r="C2987" s="149"/>
      <c r="D2987" s="149" t="s">
        <v>3726</v>
      </c>
      <c r="E2987" s="340" t="s">
        <v>13283</v>
      </c>
      <c r="F2987" s="149" t="s">
        <v>3726</v>
      </c>
      <c r="G2987" s="149" t="s">
        <v>13284</v>
      </c>
      <c r="H2987" s="149" t="s">
        <v>13285</v>
      </c>
      <c r="I2987" s="149" t="s">
        <v>50</v>
      </c>
      <c r="J2987" s="149" t="s">
        <v>13286</v>
      </c>
      <c r="K2987" s="149"/>
      <c r="L2987" s="149" t="s">
        <v>262</v>
      </c>
      <c r="M2987" s="149"/>
      <c r="N2987" s="149" t="s">
        <v>263</v>
      </c>
      <c r="O2987" s="149" t="s">
        <v>214</v>
      </c>
      <c r="P2987" s="149" t="s">
        <v>53</v>
      </c>
      <c r="Q2987" s="149"/>
      <c r="R2987" s="149" t="s">
        <v>6970</v>
      </c>
      <c r="S2987" s="149" t="s">
        <v>4180</v>
      </c>
      <c r="T2987" s="149" t="s">
        <v>3334</v>
      </c>
      <c r="U2987" s="149" t="s">
        <v>267</v>
      </c>
      <c r="V2987" s="149"/>
      <c r="W2987" s="149"/>
      <c r="X2987" s="149" t="s">
        <v>51</v>
      </c>
      <c r="Y2987" s="149"/>
      <c r="Z2987" s="149"/>
      <c r="AA2987" s="149"/>
      <c r="AB2987" s="149" t="s">
        <v>269</v>
      </c>
      <c r="AC2987" s="149" t="s">
        <v>318</v>
      </c>
      <c r="AD2987" s="149" t="s">
        <v>3334</v>
      </c>
      <c r="AE2987" s="149" t="s">
        <v>271</v>
      </c>
      <c r="AF2987" s="149"/>
      <c r="AG2987" s="149" t="s">
        <v>1098</v>
      </c>
      <c r="AH2987" s="149" t="s">
        <v>273</v>
      </c>
      <c r="AI2987" s="158">
        <v>96</v>
      </c>
      <c r="AJ2987" s="149"/>
      <c r="AK2987" s="159" t="s">
        <v>274</v>
      </c>
      <c r="AL2987" s="159" t="s">
        <v>274</v>
      </c>
      <c r="AM2987" s="149" t="s">
        <v>274</v>
      </c>
      <c r="AN2987" s="160">
        <v>4</v>
      </c>
      <c r="AO2987" s="149"/>
      <c r="AP2987" s="149" t="s">
        <v>274</v>
      </c>
      <c r="AQ2987" s="149" t="s">
        <v>275</v>
      </c>
      <c r="AR2987" s="158">
        <v>1</v>
      </c>
      <c r="AS2987" s="149" t="s">
        <v>275</v>
      </c>
      <c r="AT2987" s="149" t="s">
        <v>276</v>
      </c>
      <c r="AU2987" s="161">
        <v>1</v>
      </c>
      <c r="AV2987" s="159">
        <v>3247.86</v>
      </c>
      <c r="AW2987" s="159">
        <v>129.91</v>
      </c>
      <c r="AX2987" s="149" t="s">
        <v>274</v>
      </c>
      <c r="AY2987" s="149"/>
      <c r="AZ2987" s="162" t="s">
        <v>274</v>
      </c>
      <c r="BA2987" s="162">
        <v>0</v>
      </c>
      <c r="BB2987" s="159">
        <v>3117.95</v>
      </c>
      <c r="BC2987" s="162" t="s">
        <v>274</v>
      </c>
      <c r="BD2987" s="162">
        <v>0</v>
      </c>
      <c r="BE2987" s="159">
        <v>129.91</v>
      </c>
      <c r="BF2987" s="159">
        <v>129.91</v>
      </c>
      <c r="BG2987" s="159">
        <v>3247.86</v>
      </c>
    </row>
    <row r="2988" ht="28.05" customHeight="1" spans="1:59">
      <c r="A2988" s="149"/>
      <c r="B2988" s="149"/>
      <c r="C2988" s="149"/>
      <c r="D2988" s="149" t="s">
        <v>3726</v>
      </c>
      <c r="E2988" s="340" t="s">
        <v>13287</v>
      </c>
      <c r="F2988" s="149" t="s">
        <v>3726</v>
      </c>
      <c r="G2988" s="149" t="s">
        <v>13288</v>
      </c>
      <c r="H2988" s="149" t="s">
        <v>12143</v>
      </c>
      <c r="I2988" s="149" t="s">
        <v>13259</v>
      </c>
      <c r="J2988" s="149" t="s">
        <v>13289</v>
      </c>
      <c r="K2988" s="149"/>
      <c r="L2988" s="149" t="s">
        <v>287</v>
      </c>
      <c r="M2988" s="149"/>
      <c r="N2988" s="149" t="s">
        <v>263</v>
      </c>
      <c r="O2988" s="149" t="s">
        <v>214</v>
      </c>
      <c r="P2988" s="149" t="s">
        <v>53</v>
      </c>
      <c r="Q2988" s="149"/>
      <c r="R2988" s="149" t="s">
        <v>13191</v>
      </c>
      <c r="S2988" s="149" t="s">
        <v>4258</v>
      </c>
      <c r="T2988" s="149" t="s">
        <v>414</v>
      </c>
      <c r="U2988" s="149" t="s">
        <v>267</v>
      </c>
      <c r="V2988" s="149"/>
      <c r="W2988" s="149"/>
      <c r="X2988" s="149" t="s">
        <v>336</v>
      </c>
      <c r="Y2988" s="149"/>
      <c r="Z2988" s="149"/>
      <c r="AA2988" s="149"/>
      <c r="AB2988" s="149" t="s">
        <v>269</v>
      </c>
      <c r="AC2988" s="149" t="s">
        <v>270</v>
      </c>
      <c r="AD2988" s="149" t="s">
        <v>414</v>
      </c>
      <c r="AE2988" s="149" t="s">
        <v>271</v>
      </c>
      <c r="AF2988" s="149"/>
      <c r="AG2988" s="149" t="s">
        <v>1098</v>
      </c>
      <c r="AH2988" s="149" t="s">
        <v>273</v>
      </c>
      <c r="AI2988" s="158">
        <v>21</v>
      </c>
      <c r="AJ2988" s="149"/>
      <c r="AK2988" s="159" t="s">
        <v>274</v>
      </c>
      <c r="AL2988" s="159" t="s">
        <v>274</v>
      </c>
      <c r="AM2988" s="149" t="s">
        <v>274</v>
      </c>
      <c r="AN2988" s="160">
        <v>4</v>
      </c>
      <c r="AO2988" s="149"/>
      <c r="AP2988" s="149" t="s">
        <v>274</v>
      </c>
      <c r="AQ2988" s="149" t="s">
        <v>275</v>
      </c>
      <c r="AR2988" s="158">
        <v>1</v>
      </c>
      <c r="AS2988" s="149" t="s">
        <v>275</v>
      </c>
      <c r="AT2988" s="149" t="s">
        <v>276</v>
      </c>
      <c r="AU2988" s="161">
        <v>1</v>
      </c>
      <c r="AV2988" s="159">
        <v>205176.99</v>
      </c>
      <c r="AW2988" s="159">
        <v>8207.08</v>
      </c>
      <c r="AX2988" s="149" t="s">
        <v>274</v>
      </c>
      <c r="AY2988" s="159">
        <v>2051.77</v>
      </c>
      <c r="AZ2988" s="159">
        <v>2051.77</v>
      </c>
      <c r="BA2988" s="159">
        <v>8207.08</v>
      </c>
      <c r="BB2988" s="159">
        <v>43087.17</v>
      </c>
      <c r="BC2988" s="162" t="s">
        <v>274</v>
      </c>
      <c r="BD2988" s="162">
        <v>0</v>
      </c>
      <c r="BE2988" s="159">
        <v>162089.82</v>
      </c>
      <c r="BF2988" s="159">
        <v>162089.82</v>
      </c>
      <c r="BG2988" s="159">
        <v>205176.99</v>
      </c>
    </row>
    <row r="2989" ht="28.05" customHeight="1" spans="1:59">
      <c r="A2989" s="149"/>
      <c r="B2989" s="149"/>
      <c r="C2989" s="149"/>
      <c r="D2989" s="149" t="s">
        <v>3726</v>
      </c>
      <c r="E2989" s="340" t="s">
        <v>13290</v>
      </c>
      <c r="F2989" s="149" t="s">
        <v>3726</v>
      </c>
      <c r="G2989" s="149" t="s">
        <v>13291</v>
      </c>
      <c r="H2989" s="149" t="s">
        <v>13018</v>
      </c>
      <c r="I2989" s="149" t="s">
        <v>9739</v>
      </c>
      <c r="J2989" s="149" t="s">
        <v>13292</v>
      </c>
      <c r="K2989" s="149"/>
      <c r="L2989" s="149" t="s">
        <v>287</v>
      </c>
      <c r="M2989" s="149"/>
      <c r="N2989" s="149" t="s">
        <v>263</v>
      </c>
      <c r="O2989" s="149" t="s">
        <v>214</v>
      </c>
      <c r="P2989" s="149" t="s">
        <v>53</v>
      </c>
      <c r="Q2989" s="149"/>
      <c r="R2989" s="149" t="s">
        <v>3921</v>
      </c>
      <c r="S2989" s="149" t="s">
        <v>5890</v>
      </c>
      <c r="T2989" s="149" t="s">
        <v>3699</v>
      </c>
      <c r="U2989" s="149" t="s">
        <v>267</v>
      </c>
      <c r="V2989" s="149"/>
      <c r="W2989" s="149"/>
      <c r="X2989" s="149" t="s">
        <v>336</v>
      </c>
      <c r="Y2989" s="149"/>
      <c r="Z2989" s="149"/>
      <c r="AA2989" s="149"/>
      <c r="AB2989" s="149" t="s">
        <v>269</v>
      </c>
      <c r="AC2989" s="149" t="s">
        <v>270</v>
      </c>
      <c r="AD2989" s="149" t="s">
        <v>3699</v>
      </c>
      <c r="AE2989" s="149" t="s">
        <v>271</v>
      </c>
      <c r="AF2989" s="149"/>
      <c r="AG2989" s="149" t="s">
        <v>1098</v>
      </c>
      <c r="AH2989" s="149" t="s">
        <v>273</v>
      </c>
      <c r="AI2989" s="158">
        <v>67</v>
      </c>
      <c r="AJ2989" s="149"/>
      <c r="AK2989" s="159" t="s">
        <v>274</v>
      </c>
      <c r="AL2989" s="159" t="s">
        <v>274</v>
      </c>
      <c r="AM2989" s="149" t="s">
        <v>274</v>
      </c>
      <c r="AN2989" s="160">
        <v>4</v>
      </c>
      <c r="AO2989" s="149"/>
      <c r="AP2989" s="149" t="s">
        <v>274</v>
      </c>
      <c r="AQ2989" s="149" t="s">
        <v>275</v>
      </c>
      <c r="AR2989" s="158">
        <v>1</v>
      </c>
      <c r="AS2989" s="149" t="s">
        <v>275</v>
      </c>
      <c r="AT2989" s="149" t="s">
        <v>276</v>
      </c>
      <c r="AU2989" s="161">
        <v>1</v>
      </c>
      <c r="AV2989" s="159">
        <v>7787.61</v>
      </c>
      <c r="AW2989" s="159">
        <v>311.5</v>
      </c>
      <c r="AX2989" s="149" t="s">
        <v>274</v>
      </c>
      <c r="AY2989" s="159">
        <v>80.23</v>
      </c>
      <c r="AZ2989" s="159">
        <v>80.23</v>
      </c>
      <c r="BA2989" s="159">
        <v>320.92</v>
      </c>
      <c r="BB2989" s="159">
        <v>5149.48</v>
      </c>
      <c r="BC2989" s="162" t="s">
        <v>274</v>
      </c>
      <c r="BD2989" s="162">
        <v>0</v>
      </c>
      <c r="BE2989" s="159">
        <v>2638.13</v>
      </c>
      <c r="BF2989" s="159">
        <v>2638.13</v>
      </c>
      <c r="BG2989" s="159">
        <v>7787.61</v>
      </c>
    </row>
    <row r="2990" ht="28.05" customHeight="1" spans="1:59">
      <c r="A2990" s="149"/>
      <c r="B2990" s="149"/>
      <c r="C2990" s="149"/>
      <c r="D2990" s="149" t="s">
        <v>3726</v>
      </c>
      <c r="E2990" s="340" t="s">
        <v>13293</v>
      </c>
      <c r="F2990" s="149" t="s">
        <v>3726</v>
      </c>
      <c r="G2990" s="149" t="s">
        <v>13294</v>
      </c>
      <c r="H2990" s="149" t="s">
        <v>5913</v>
      </c>
      <c r="I2990" s="149" t="s">
        <v>13295</v>
      </c>
      <c r="J2990" s="149" t="s">
        <v>13296</v>
      </c>
      <c r="K2990" s="149"/>
      <c r="L2990" s="149" t="s">
        <v>262</v>
      </c>
      <c r="M2990" s="149"/>
      <c r="N2990" s="149" t="s">
        <v>263</v>
      </c>
      <c r="O2990" s="149" t="s">
        <v>214</v>
      </c>
      <c r="P2990" s="149" t="s">
        <v>53</v>
      </c>
      <c r="Q2990" s="149"/>
      <c r="R2990" s="149" t="s">
        <v>3921</v>
      </c>
      <c r="S2990" s="149" t="s">
        <v>5916</v>
      </c>
      <c r="T2990" s="149" t="s">
        <v>13096</v>
      </c>
      <c r="U2990" s="149" t="s">
        <v>267</v>
      </c>
      <c r="V2990" s="149"/>
      <c r="W2990" s="149"/>
      <c r="X2990" s="149" t="s">
        <v>336</v>
      </c>
      <c r="Y2990" s="149"/>
      <c r="Z2990" s="149"/>
      <c r="AA2990" s="149"/>
      <c r="AB2990" s="149" t="s">
        <v>269</v>
      </c>
      <c r="AC2990" s="149" t="s">
        <v>270</v>
      </c>
      <c r="AD2990" s="149" t="s">
        <v>13096</v>
      </c>
      <c r="AE2990" s="149" t="s">
        <v>271</v>
      </c>
      <c r="AF2990" s="149"/>
      <c r="AG2990" s="149" t="s">
        <v>1098</v>
      </c>
      <c r="AH2990" s="149" t="s">
        <v>273</v>
      </c>
      <c r="AI2990" s="158">
        <v>77</v>
      </c>
      <c r="AJ2990" s="149"/>
      <c r="AK2990" s="159" t="s">
        <v>274</v>
      </c>
      <c r="AL2990" s="159" t="s">
        <v>274</v>
      </c>
      <c r="AM2990" s="149" t="s">
        <v>274</v>
      </c>
      <c r="AN2990" s="160">
        <v>4</v>
      </c>
      <c r="AO2990" s="149"/>
      <c r="AP2990" s="149" t="s">
        <v>274</v>
      </c>
      <c r="AQ2990" s="149" t="s">
        <v>275</v>
      </c>
      <c r="AR2990" s="158">
        <v>1</v>
      </c>
      <c r="AS2990" s="149" t="s">
        <v>275</v>
      </c>
      <c r="AT2990" s="149" t="s">
        <v>276</v>
      </c>
      <c r="AU2990" s="161">
        <v>1</v>
      </c>
      <c r="AV2990" s="159">
        <v>10035.4</v>
      </c>
      <c r="AW2990" s="159">
        <v>401.42</v>
      </c>
      <c r="AX2990" s="149" t="s">
        <v>274</v>
      </c>
      <c r="AY2990" s="159">
        <v>104.73</v>
      </c>
      <c r="AZ2990" s="159">
        <v>104.73</v>
      </c>
      <c r="BA2990" s="159">
        <v>418.92</v>
      </c>
      <c r="BB2990" s="159">
        <v>7644.12</v>
      </c>
      <c r="BC2990" s="162" t="s">
        <v>274</v>
      </c>
      <c r="BD2990" s="162">
        <v>0</v>
      </c>
      <c r="BE2990" s="159">
        <v>2391.28</v>
      </c>
      <c r="BF2990" s="159">
        <v>2391.28</v>
      </c>
      <c r="BG2990" s="159">
        <v>10035.4</v>
      </c>
    </row>
    <row r="2991" ht="28.05" customHeight="1" spans="1:59">
      <c r="A2991" s="149"/>
      <c r="B2991" s="149"/>
      <c r="C2991" s="149"/>
      <c r="D2991" s="149" t="s">
        <v>3726</v>
      </c>
      <c r="E2991" s="340" t="s">
        <v>13297</v>
      </c>
      <c r="F2991" s="149" t="s">
        <v>3726</v>
      </c>
      <c r="G2991" s="149" t="s">
        <v>13298</v>
      </c>
      <c r="H2991" s="149" t="s">
        <v>13299</v>
      </c>
      <c r="I2991" s="149" t="s">
        <v>7425</v>
      </c>
      <c r="J2991" s="149" t="s">
        <v>13300</v>
      </c>
      <c r="K2991" s="149"/>
      <c r="L2991" s="149" t="s">
        <v>287</v>
      </c>
      <c r="M2991" s="149"/>
      <c r="N2991" s="149" t="s">
        <v>263</v>
      </c>
      <c r="O2991" s="149" t="s">
        <v>214</v>
      </c>
      <c r="P2991" s="149" t="s">
        <v>53</v>
      </c>
      <c r="Q2991" s="149"/>
      <c r="R2991" s="149" t="s">
        <v>12390</v>
      </c>
      <c r="S2991" s="149" t="s">
        <v>7339</v>
      </c>
      <c r="T2991" s="149" t="s">
        <v>154</v>
      </c>
      <c r="U2991" s="149" t="s">
        <v>267</v>
      </c>
      <c r="V2991" s="149"/>
      <c r="W2991" s="149"/>
      <c r="X2991" s="149" t="s">
        <v>268</v>
      </c>
      <c r="Y2991" s="149"/>
      <c r="Z2991" s="149"/>
      <c r="AA2991" s="149"/>
      <c r="AB2991" s="149" t="s">
        <v>269</v>
      </c>
      <c r="AC2991" s="149" t="s">
        <v>318</v>
      </c>
      <c r="AD2991" s="149" t="s">
        <v>154</v>
      </c>
      <c r="AE2991" s="149" t="s">
        <v>271</v>
      </c>
      <c r="AF2991" s="149"/>
      <c r="AG2991" s="149" t="s">
        <v>1098</v>
      </c>
      <c r="AH2991" s="149" t="s">
        <v>273</v>
      </c>
      <c r="AI2991" s="158">
        <v>96</v>
      </c>
      <c r="AJ2991" s="149"/>
      <c r="AK2991" s="159" t="s">
        <v>274</v>
      </c>
      <c r="AL2991" s="159" t="s">
        <v>274</v>
      </c>
      <c r="AM2991" s="149" t="s">
        <v>274</v>
      </c>
      <c r="AN2991" s="160">
        <v>4</v>
      </c>
      <c r="AO2991" s="149"/>
      <c r="AP2991" s="149" t="s">
        <v>274</v>
      </c>
      <c r="AQ2991" s="149" t="s">
        <v>275</v>
      </c>
      <c r="AR2991" s="158">
        <v>1</v>
      </c>
      <c r="AS2991" s="149" t="s">
        <v>275</v>
      </c>
      <c r="AT2991" s="149" t="s">
        <v>276</v>
      </c>
      <c r="AU2991" s="161">
        <v>1</v>
      </c>
      <c r="AV2991" s="159">
        <v>6410.26</v>
      </c>
      <c r="AW2991" s="159">
        <v>256.41</v>
      </c>
      <c r="AX2991" s="149" t="s">
        <v>274</v>
      </c>
      <c r="AY2991" s="162">
        <v>0</v>
      </c>
      <c r="AZ2991" s="162" t="s">
        <v>274</v>
      </c>
      <c r="BA2991" s="162">
        <v>0</v>
      </c>
      <c r="BB2991" s="159">
        <v>6153.85</v>
      </c>
      <c r="BC2991" s="162" t="s">
        <v>274</v>
      </c>
      <c r="BD2991" s="162">
        <v>0</v>
      </c>
      <c r="BE2991" s="159">
        <v>256.41</v>
      </c>
      <c r="BF2991" s="159">
        <v>256.41</v>
      </c>
      <c r="BG2991" s="159">
        <v>6410.26</v>
      </c>
    </row>
    <row r="2992" ht="28.05" customHeight="1" spans="1:59">
      <c r="A2992" s="149"/>
      <c r="B2992" s="149"/>
      <c r="C2992" s="149"/>
      <c r="D2992" s="149" t="s">
        <v>3726</v>
      </c>
      <c r="E2992" s="340" t="s">
        <v>13301</v>
      </c>
      <c r="F2992" s="149" t="s">
        <v>3726</v>
      </c>
      <c r="G2992" s="149" t="s">
        <v>13302</v>
      </c>
      <c r="H2992" s="149" t="s">
        <v>13303</v>
      </c>
      <c r="I2992" s="149" t="s">
        <v>13304</v>
      </c>
      <c r="J2992" s="149" t="s">
        <v>13305</v>
      </c>
      <c r="K2992" s="149"/>
      <c r="L2992" s="149" t="s">
        <v>262</v>
      </c>
      <c r="M2992" s="149"/>
      <c r="N2992" s="149" t="s">
        <v>263</v>
      </c>
      <c r="O2992" s="149" t="s">
        <v>214</v>
      </c>
      <c r="P2992" s="149" t="s">
        <v>53</v>
      </c>
      <c r="Q2992" s="149"/>
      <c r="R2992" s="149" t="s">
        <v>6074</v>
      </c>
      <c r="S2992" s="149" t="s">
        <v>7149</v>
      </c>
      <c r="T2992" s="149" t="s">
        <v>3334</v>
      </c>
      <c r="U2992" s="149" t="s">
        <v>267</v>
      </c>
      <c r="V2992" s="149"/>
      <c r="W2992" s="149"/>
      <c r="X2992" s="149" t="s">
        <v>268</v>
      </c>
      <c r="Y2992" s="149"/>
      <c r="Z2992" s="149"/>
      <c r="AA2992" s="149"/>
      <c r="AB2992" s="149" t="s">
        <v>269</v>
      </c>
      <c r="AC2992" s="149" t="s">
        <v>318</v>
      </c>
      <c r="AD2992" s="149" t="s">
        <v>3334</v>
      </c>
      <c r="AE2992" s="149" t="s">
        <v>271</v>
      </c>
      <c r="AF2992" s="149"/>
      <c r="AG2992" s="149" t="s">
        <v>1098</v>
      </c>
      <c r="AH2992" s="149" t="s">
        <v>273</v>
      </c>
      <c r="AI2992" s="158">
        <v>96</v>
      </c>
      <c r="AJ2992" s="149"/>
      <c r="AK2992" s="159" t="s">
        <v>274</v>
      </c>
      <c r="AL2992" s="159" t="s">
        <v>274</v>
      </c>
      <c r="AM2992" s="149" t="s">
        <v>274</v>
      </c>
      <c r="AN2992" s="160">
        <v>4</v>
      </c>
      <c r="AO2992" s="149"/>
      <c r="AP2992" s="149" t="s">
        <v>274</v>
      </c>
      <c r="AQ2992" s="149" t="s">
        <v>275</v>
      </c>
      <c r="AR2992" s="158">
        <v>1</v>
      </c>
      <c r="AS2992" s="149" t="s">
        <v>275</v>
      </c>
      <c r="AT2992" s="149" t="s">
        <v>276</v>
      </c>
      <c r="AU2992" s="161">
        <v>1</v>
      </c>
      <c r="AV2992" s="159">
        <v>1024358.98</v>
      </c>
      <c r="AW2992" s="159">
        <v>40974.36</v>
      </c>
      <c r="AX2992" s="149" t="s">
        <v>274</v>
      </c>
      <c r="AY2992" s="162">
        <v>0</v>
      </c>
      <c r="AZ2992" s="162" t="s">
        <v>274</v>
      </c>
      <c r="BA2992" s="162">
        <v>0</v>
      </c>
      <c r="BB2992" s="159">
        <v>983384.62</v>
      </c>
      <c r="BC2992" s="162" t="s">
        <v>274</v>
      </c>
      <c r="BD2992" s="162">
        <v>0</v>
      </c>
      <c r="BE2992" s="159">
        <v>40974.36</v>
      </c>
      <c r="BF2992" s="159">
        <v>40974.36</v>
      </c>
      <c r="BG2992" s="159">
        <v>1024358.98</v>
      </c>
    </row>
    <row r="2993" ht="28.05" customHeight="1" spans="1:59">
      <c r="A2993" s="149"/>
      <c r="B2993" s="149"/>
      <c r="C2993" s="149"/>
      <c r="D2993" s="149" t="s">
        <v>3726</v>
      </c>
      <c r="E2993" s="340" t="s">
        <v>13306</v>
      </c>
      <c r="F2993" s="149" t="s">
        <v>3726</v>
      </c>
      <c r="G2993" s="149" t="s">
        <v>13307</v>
      </c>
      <c r="H2993" s="149" t="s">
        <v>12143</v>
      </c>
      <c r="I2993" s="149" t="s">
        <v>13308</v>
      </c>
      <c r="J2993" s="149" t="s">
        <v>13309</v>
      </c>
      <c r="K2993" s="149"/>
      <c r="L2993" s="149" t="s">
        <v>287</v>
      </c>
      <c r="M2993" s="149"/>
      <c r="N2993" s="149" t="s">
        <v>263</v>
      </c>
      <c r="O2993" s="149" t="s">
        <v>214</v>
      </c>
      <c r="P2993" s="149" t="s">
        <v>53</v>
      </c>
      <c r="Q2993" s="149"/>
      <c r="R2993" s="149" t="s">
        <v>13104</v>
      </c>
      <c r="S2993" s="149" t="s">
        <v>4258</v>
      </c>
      <c r="T2993" s="149" t="s">
        <v>414</v>
      </c>
      <c r="U2993" s="149" t="s">
        <v>267</v>
      </c>
      <c r="V2993" s="149"/>
      <c r="W2993" s="149"/>
      <c r="X2993" s="149" t="s">
        <v>336</v>
      </c>
      <c r="Y2993" s="149"/>
      <c r="Z2993" s="149"/>
      <c r="AA2993" s="149"/>
      <c r="AB2993" s="149" t="s">
        <v>269</v>
      </c>
      <c r="AC2993" s="149" t="s">
        <v>270</v>
      </c>
      <c r="AD2993" s="149" t="s">
        <v>414</v>
      </c>
      <c r="AE2993" s="149" t="s">
        <v>271</v>
      </c>
      <c r="AF2993" s="149"/>
      <c r="AG2993" s="149" t="s">
        <v>1098</v>
      </c>
      <c r="AH2993" s="149" t="s">
        <v>273</v>
      </c>
      <c r="AI2993" s="158">
        <v>21</v>
      </c>
      <c r="AJ2993" s="149"/>
      <c r="AK2993" s="159" t="s">
        <v>274</v>
      </c>
      <c r="AL2993" s="159" t="s">
        <v>274</v>
      </c>
      <c r="AM2993" s="149" t="s">
        <v>274</v>
      </c>
      <c r="AN2993" s="160">
        <v>4</v>
      </c>
      <c r="AO2993" s="149"/>
      <c r="AP2993" s="149" t="s">
        <v>274</v>
      </c>
      <c r="AQ2993" s="149" t="s">
        <v>275</v>
      </c>
      <c r="AR2993" s="158">
        <v>1</v>
      </c>
      <c r="AS2993" s="149" t="s">
        <v>275</v>
      </c>
      <c r="AT2993" s="149" t="s">
        <v>276</v>
      </c>
      <c r="AU2993" s="161">
        <v>1</v>
      </c>
      <c r="AV2993" s="159">
        <v>214911.5</v>
      </c>
      <c r="AW2993" s="159">
        <v>8596.46</v>
      </c>
      <c r="AX2993" s="149" t="s">
        <v>274</v>
      </c>
      <c r="AY2993" s="159">
        <v>2149.11</v>
      </c>
      <c r="AZ2993" s="159">
        <v>2149.11</v>
      </c>
      <c r="BA2993" s="159">
        <v>8596.44</v>
      </c>
      <c r="BB2993" s="159">
        <v>45131.48</v>
      </c>
      <c r="BC2993" s="162" t="s">
        <v>274</v>
      </c>
      <c r="BD2993" s="162">
        <v>0</v>
      </c>
      <c r="BE2993" s="159">
        <v>169780.02</v>
      </c>
      <c r="BF2993" s="159">
        <v>169780.02</v>
      </c>
      <c r="BG2993" s="159">
        <v>214911.5</v>
      </c>
    </row>
    <row r="2994" ht="28.05" customHeight="1" spans="1:59">
      <c r="A2994" s="149"/>
      <c r="B2994" s="149"/>
      <c r="C2994" s="149"/>
      <c r="D2994" s="149" t="s">
        <v>3726</v>
      </c>
      <c r="E2994" s="340" t="s">
        <v>13310</v>
      </c>
      <c r="F2994" s="149" t="s">
        <v>3726</v>
      </c>
      <c r="G2994" s="149" t="s">
        <v>13311</v>
      </c>
      <c r="H2994" s="149" t="s">
        <v>13312</v>
      </c>
      <c r="I2994" s="149"/>
      <c r="J2994" s="149" t="s">
        <v>13313</v>
      </c>
      <c r="K2994" s="149"/>
      <c r="L2994" s="149" t="s">
        <v>287</v>
      </c>
      <c r="M2994" s="149"/>
      <c r="N2994" s="149" t="s">
        <v>263</v>
      </c>
      <c r="O2994" s="149" t="s">
        <v>214</v>
      </c>
      <c r="P2994" s="149" t="s">
        <v>53</v>
      </c>
      <c r="Q2994" s="149"/>
      <c r="R2994" s="149" t="s">
        <v>12390</v>
      </c>
      <c r="S2994" s="149" t="s">
        <v>7339</v>
      </c>
      <c r="T2994" s="149" t="s">
        <v>154</v>
      </c>
      <c r="U2994" s="149" t="s">
        <v>267</v>
      </c>
      <c r="V2994" s="149"/>
      <c r="W2994" s="149"/>
      <c r="X2994" s="149" t="s">
        <v>268</v>
      </c>
      <c r="Y2994" s="149"/>
      <c r="Z2994" s="149"/>
      <c r="AA2994" s="149"/>
      <c r="AB2994" s="149" t="s">
        <v>269</v>
      </c>
      <c r="AC2994" s="149" t="s">
        <v>318</v>
      </c>
      <c r="AD2994" s="149" t="s">
        <v>154</v>
      </c>
      <c r="AE2994" s="149" t="s">
        <v>271</v>
      </c>
      <c r="AF2994" s="149"/>
      <c r="AG2994" s="149" t="s">
        <v>1098</v>
      </c>
      <c r="AH2994" s="149" t="s">
        <v>273</v>
      </c>
      <c r="AI2994" s="158">
        <v>96</v>
      </c>
      <c r="AJ2994" s="149"/>
      <c r="AK2994" s="159" t="s">
        <v>274</v>
      </c>
      <c r="AL2994" s="159" t="s">
        <v>274</v>
      </c>
      <c r="AM2994" s="149" t="s">
        <v>274</v>
      </c>
      <c r="AN2994" s="160">
        <v>4</v>
      </c>
      <c r="AO2994" s="149"/>
      <c r="AP2994" s="149" t="s">
        <v>274</v>
      </c>
      <c r="AQ2994" s="149" t="s">
        <v>275</v>
      </c>
      <c r="AR2994" s="158">
        <v>1</v>
      </c>
      <c r="AS2994" s="149" t="s">
        <v>275</v>
      </c>
      <c r="AT2994" s="149" t="s">
        <v>276</v>
      </c>
      <c r="AU2994" s="161">
        <v>1</v>
      </c>
      <c r="AV2994" s="159">
        <v>109401.71</v>
      </c>
      <c r="AW2994" s="159">
        <v>4376.07</v>
      </c>
      <c r="AX2994" s="149" t="s">
        <v>274</v>
      </c>
      <c r="AY2994" s="162">
        <v>0</v>
      </c>
      <c r="AZ2994" s="162" t="s">
        <v>274</v>
      </c>
      <c r="BA2994" s="162">
        <v>0</v>
      </c>
      <c r="BB2994" s="159">
        <v>105025.64</v>
      </c>
      <c r="BC2994" s="162" t="s">
        <v>274</v>
      </c>
      <c r="BD2994" s="162">
        <v>0</v>
      </c>
      <c r="BE2994" s="159">
        <v>4376.07</v>
      </c>
      <c r="BF2994" s="159">
        <v>4376.07</v>
      </c>
      <c r="BG2994" s="159">
        <v>109401.71</v>
      </c>
    </row>
    <row r="2995" ht="28.05" customHeight="1" spans="1:59">
      <c r="A2995" s="149"/>
      <c r="B2995" s="149"/>
      <c r="C2995" s="149"/>
      <c r="D2995" s="149" t="s">
        <v>3726</v>
      </c>
      <c r="E2995" s="340" t="s">
        <v>13314</v>
      </c>
      <c r="F2995" s="149" t="s">
        <v>3726</v>
      </c>
      <c r="G2995" s="149" t="s">
        <v>13315</v>
      </c>
      <c r="H2995" s="149" t="s">
        <v>13018</v>
      </c>
      <c r="I2995" s="149" t="s">
        <v>9739</v>
      </c>
      <c r="J2995" s="149" t="s">
        <v>13316</v>
      </c>
      <c r="K2995" s="149"/>
      <c r="L2995" s="149" t="s">
        <v>287</v>
      </c>
      <c r="M2995" s="149"/>
      <c r="N2995" s="149" t="s">
        <v>263</v>
      </c>
      <c r="O2995" s="149" t="s">
        <v>214</v>
      </c>
      <c r="P2995" s="149" t="s">
        <v>53</v>
      </c>
      <c r="Q2995" s="149"/>
      <c r="R2995" s="149" t="s">
        <v>3921</v>
      </c>
      <c r="S2995" s="149" t="s">
        <v>5890</v>
      </c>
      <c r="T2995" s="149" t="s">
        <v>3699</v>
      </c>
      <c r="U2995" s="149" t="s">
        <v>267</v>
      </c>
      <c r="V2995" s="149"/>
      <c r="W2995" s="149"/>
      <c r="X2995" s="149" t="s">
        <v>336</v>
      </c>
      <c r="Y2995" s="149"/>
      <c r="Z2995" s="149"/>
      <c r="AA2995" s="149"/>
      <c r="AB2995" s="149" t="s">
        <v>269</v>
      </c>
      <c r="AC2995" s="149" t="s">
        <v>270</v>
      </c>
      <c r="AD2995" s="149" t="s">
        <v>3699</v>
      </c>
      <c r="AE2995" s="149" t="s">
        <v>271</v>
      </c>
      <c r="AF2995" s="149"/>
      <c r="AG2995" s="149" t="s">
        <v>1098</v>
      </c>
      <c r="AH2995" s="149" t="s">
        <v>273</v>
      </c>
      <c r="AI2995" s="158">
        <v>67</v>
      </c>
      <c r="AJ2995" s="149"/>
      <c r="AK2995" s="159" t="s">
        <v>274</v>
      </c>
      <c r="AL2995" s="159" t="s">
        <v>274</v>
      </c>
      <c r="AM2995" s="149" t="s">
        <v>274</v>
      </c>
      <c r="AN2995" s="160">
        <v>4</v>
      </c>
      <c r="AO2995" s="149"/>
      <c r="AP2995" s="149" t="s">
        <v>274</v>
      </c>
      <c r="AQ2995" s="149" t="s">
        <v>275</v>
      </c>
      <c r="AR2995" s="158">
        <v>1</v>
      </c>
      <c r="AS2995" s="149" t="s">
        <v>275</v>
      </c>
      <c r="AT2995" s="149" t="s">
        <v>276</v>
      </c>
      <c r="AU2995" s="161">
        <v>1</v>
      </c>
      <c r="AV2995" s="159">
        <v>7787.61</v>
      </c>
      <c r="AW2995" s="159">
        <v>311.5</v>
      </c>
      <c r="AX2995" s="149" t="s">
        <v>274</v>
      </c>
      <c r="AY2995" s="159">
        <v>80.23</v>
      </c>
      <c r="AZ2995" s="159">
        <v>80.23</v>
      </c>
      <c r="BA2995" s="159">
        <v>320.92</v>
      </c>
      <c r="BB2995" s="159">
        <v>5149.48</v>
      </c>
      <c r="BC2995" s="162" t="s">
        <v>274</v>
      </c>
      <c r="BD2995" s="162">
        <v>0</v>
      </c>
      <c r="BE2995" s="159">
        <v>2638.13</v>
      </c>
      <c r="BF2995" s="159">
        <v>2638.13</v>
      </c>
      <c r="BG2995" s="159">
        <v>7787.61</v>
      </c>
    </row>
    <row r="2996" ht="28.05" customHeight="1" spans="1:59">
      <c r="A2996" s="149"/>
      <c r="B2996" s="149"/>
      <c r="C2996" s="149"/>
      <c r="D2996" s="149" t="s">
        <v>3726</v>
      </c>
      <c r="E2996" s="340" t="s">
        <v>13317</v>
      </c>
      <c r="F2996" s="149" t="s">
        <v>3726</v>
      </c>
      <c r="G2996" s="149" t="s">
        <v>13318</v>
      </c>
      <c r="H2996" s="149" t="s">
        <v>13319</v>
      </c>
      <c r="I2996" s="149" t="s">
        <v>13320</v>
      </c>
      <c r="J2996" s="149" t="s">
        <v>13321</v>
      </c>
      <c r="K2996" s="149"/>
      <c r="L2996" s="149" t="s">
        <v>262</v>
      </c>
      <c r="M2996" s="149"/>
      <c r="N2996" s="149" t="s">
        <v>263</v>
      </c>
      <c r="O2996" s="149" t="s">
        <v>214</v>
      </c>
      <c r="P2996" s="149" t="s">
        <v>53</v>
      </c>
      <c r="Q2996" s="149"/>
      <c r="R2996" s="149" t="s">
        <v>4026</v>
      </c>
      <c r="S2996" s="149" t="s">
        <v>793</v>
      </c>
      <c r="T2996" s="149" t="s">
        <v>13096</v>
      </c>
      <c r="U2996" s="149" t="s">
        <v>267</v>
      </c>
      <c r="V2996" s="149"/>
      <c r="W2996" s="149"/>
      <c r="X2996" s="149" t="s">
        <v>268</v>
      </c>
      <c r="Y2996" s="149"/>
      <c r="Z2996" s="149"/>
      <c r="AA2996" s="149"/>
      <c r="AB2996" s="149" t="s">
        <v>269</v>
      </c>
      <c r="AC2996" s="149" t="s">
        <v>270</v>
      </c>
      <c r="AD2996" s="149" t="s">
        <v>13096</v>
      </c>
      <c r="AE2996" s="149" t="s">
        <v>271</v>
      </c>
      <c r="AF2996" s="149"/>
      <c r="AG2996" s="149" t="s">
        <v>1098</v>
      </c>
      <c r="AH2996" s="149" t="s">
        <v>273</v>
      </c>
      <c r="AI2996" s="158">
        <v>77</v>
      </c>
      <c r="AJ2996" s="149"/>
      <c r="AK2996" s="159" t="s">
        <v>274</v>
      </c>
      <c r="AL2996" s="159" t="s">
        <v>274</v>
      </c>
      <c r="AM2996" s="149" t="s">
        <v>274</v>
      </c>
      <c r="AN2996" s="160">
        <v>4</v>
      </c>
      <c r="AO2996" s="149"/>
      <c r="AP2996" s="149" t="s">
        <v>274</v>
      </c>
      <c r="AQ2996" s="149" t="s">
        <v>275</v>
      </c>
      <c r="AR2996" s="158">
        <v>1</v>
      </c>
      <c r="AS2996" s="149" t="s">
        <v>275</v>
      </c>
      <c r="AT2996" s="149" t="s">
        <v>276</v>
      </c>
      <c r="AU2996" s="161">
        <v>1</v>
      </c>
      <c r="AV2996" s="159">
        <v>7859.81</v>
      </c>
      <c r="AW2996" s="159">
        <v>314.39</v>
      </c>
      <c r="AX2996" s="149" t="s">
        <v>274</v>
      </c>
      <c r="AY2996" s="159">
        <v>82.01</v>
      </c>
      <c r="AZ2996" s="159">
        <v>82.01</v>
      </c>
      <c r="BA2996" s="159">
        <v>328.04</v>
      </c>
      <c r="BB2996" s="159">
        <v>5987.24</v>
      </c>
      <c r="BC2996" s="162" t="s">
        <v>274</v>
      </c>
      <c r="BD2996" s="162">
        <v>0</v>
      </c>
      <c r="BE2996" s="159">
        <v>1872.57</v>
      </c>
      <c r="BF2996" s="159">
        <v>1872.57</v>
      </c>
      <c r="BG2996" s="159">
        <v>7859.81</v>
      </c>
    </row>
    <row r="2997" ht="28.05" customHeight="1" spans="1:59">
      <c r="A2997" s="149"/>
      <c r="B2997" s="149"/>
      <c r="C2997" s="149"/>
      <c r="D2997" s="149" t="s">
        <v>3726</v>
      </c>
      <c r="E2997" s="340" t="s">
        <v>13322</v>
      </c>
      <c r="F2997" s="149" t="s">
        <v>3726</v>
      </c>
      <c r="G2997" s="149" t="s">
        <v>13323</v>
      </c>
      <c r="H2997" s="149" t="s">
        <v>13303</v>
      </c>
      <c r="I2997" s="149" t="s">
        <v>13304</v>
      </c>
      <c r="J2997" s="149" t="s">
        <v>13324</v>
      </c>
      <c r="K2997" s="149"/>
      <c r="L2997" s="149" t="s">
        <v>262</v>
      </c>
      <c r="M2997" s="149"/>
      <c r="N2997" s="149" t="s">
        <v>263</v>
      </c>
      <c r="O2997" s="149" t="s">
        <v>214</v>
      </c>
      <c r="P2997" s="149" t="s">
        <v>53</v>
      </c>
      <c r="Q2997" s="149"/>
      <c r="R2997" s="149" t="s">
        <v>6074</v>
      </c>
      <c r="S2997" s="149" t="s">
        <v>7149</v>
      </c>
      <c r="T2997" s="149" t="s">
        <v>3334</v>
      </c>
      <c r="U2997" s="149" t="s">
        <v>267</v>
      </c>
      <c r="V2997" s="149"/>
      <c r="W2997" s="149"/>
      <c r="X2997" s="149" t="s">
        <v>268</v>
      </c>
      <c r="Y2997" s="149"/>
      <c r="Z2997" s="149"/>
      <c r="AA2997" s="149"/>
      <c r="AB2997" s="149" t="s">
        <v>269</v>
      </c>
      <c r="AC2997" s="149" t="s">
        <v>318</v>
      </c>
      <c r="AD2997" s="149" t="s">
        <v>3334</v>
      </c>
      <c r="AE2997" s="149" t="s">
        <v>271</v>
      </c>
      <c r="AF2997" s="149"/>
      <c r="AG2997" s="149" t="s">
        <v>1098</v>
      </c>
      <c r="AH2997" s="149" t="s">
        <v>273</v>
      </c>
      <c r="AI2997" s="158">
        <v>96</v>
      </c>
      <c r="AJ2997" s="149"/>
      <c r="AK2997" s="159" t="s">
        <v>274</v>
      </c>
      <c r="AL2997" s="159" t="s">
        <v>274</v>
      </c>
      <c r="AM2997" s="149" t="s">
        <v>274</v>
      </c>
      <c r="AN2997" s="160">
        <v>4</v>
      </c>
      <c r="AO2997" s="149"/>
      <c r="AP2997" s="149" t="s">
        <v>274</v>
      </c>
      <c r="AQ2997" s="149" t="s">
        <v>275</v>
      </c>
      <c r="AR2997" s="158">
        <v>1</v>
      </c>
      <c r="AS2997" s="149" t="s">
        <v>275</v>
      </c>
      <c r="AT2997" s="149" t="s">
        <v>276</v>
      </c>
      <c r="AU2997" s="161">
        <v>1</v>
      </c>
      <c r="AV2997" s="159">
        <v>1024358.97</v>
      </c>
      <c r="AW2997" s="159">
        <v>40974.36</v>
      </c>
      <c r="AX2997" s="149" t="s">
        <v>274</v>
      </c>
      <c r="AY2997" s="162">
        <v>0</v>
      </c>
      <c r="AZ2997" s="162" t="s">
        <v>274</v>
      </c>
      <c r="BA2997" s="162">
        <v>0</v>
      </c>
      <c r="BB2997" s="159">
        <v>983384.61</v>
      </c>
      <c r="BC2997" s="162" t="s">
        <v>274</v>
      </c>
      <c r="BD2997" s="162">
        <v>0</v>
      </c>
      <c r="BE2997" s="159">
        <v>40974.36</v>
      </c>
      <c r="BF2997" s="159">
        <v>40974.36</v>
      </c>
      <c r="BG2997" s="159">
        <v>1024358.97</v>
      </c>
    </row>
    <row r="2998" ht="28.05" customHeight="1" spans="1:59">
      <c r="A2998" s="149"/>
      <c r="B2998" s="149"/>
      <c r="C2998" s="149"/>
      <c r="D2998" s="149" t="s">
        <v>3726</v>
      </c>
      <c r="E2998" s="340" t="s">
        <v>13325</v>
      </c>
      <c r="F2998" s="149" t="s">
        <v>3726</v>
      </c>
      <c r="G2998" s="149" t="s">
        <v>13326</v>
      </c>
      <c r="H2998" s="149" t="s">
        <v>4970</v>
      </c>
      <c r="I2998" s="149" t="s">
        <v>13327</v>
      </c>
      <c r="J2998" s="149" t="s">
        <v>13328</v>
      </c>
      <c r="K2998" s="149"/>
      <c r="L2998" s="149" t="s">
        <v>262</v>
      </c>
      <c r="M2998" s="149"/>
      <c r="N2998" s="149" t="s">
        <v>263</v>
      </c>
      <c r="O2998" s="149" t="s">
        <v>214</v>
      </c>
      <c r="P2998" s="149" t="s">
        <v>53</v>
      </c>
      <c r="Q2998" s="149"/>
      <c r="R2998" s="149" t="s">
        <v>13329</v>
      </c>
      <c r="S2998" s="149" t="s">
        <v>4974</v>
      </c>
      <c r="T2998" s="149" t="s">
        <v>13330</v>
      </c>
      <c r="U2998" s="149" t="s">
        <v>267</v>
      </c>
      <c r="V2998" s="149"/>
      <c r="W2998" s="149"/>
      <c r="X2998" s="149" t="s">
        <v>336</v>
      </c>
      <c r="Y2998" s="149"/>
      <c r="Z2998" s="149"/>
      <c r="AA2998" s="149"/>
      <c r="AB2998" s="149" t="s">
        <v>269</v>
      </c>
      <c r="AC2998" s="149" t="s">
        <v>318</v>
      </c>
      <c r="AD2998" s="149" t="s">
        <v>13330</v>
      </c>
      <c r="AE2998" s="149" t="s">
        <v>271</v>
      </c>
      <c r="AF2998" s="149"/>
      <c r="AG2998" s="149" t="s">
        <v>1098</v>
      </c>
      <c r="AH2998" s="149" t="s">
        <v>273</v>
      </c>
      <c r="AI2998" s="158">
        <v>96</v>
      </c>
      <c r="AJ2998" s="149"/>
      <c r="AK2998" s="159" t="s">
        <v>274</v>
      </c>
      <c r="AL2998" s="159" t="s">
        <v>274</v>
      </c>
      <c r="AM2998" s="149" t="s">
        <v>274</v>
      </c>
      <c r="AN2998" s="160">
        <v>4</v>
      </c>
      <c r="AO2998" s="149"/>
      <c r="AP2998" s="149" t="s">
        <v>274</v>
      </c>
      <c r="AQ2998" s="149" t="s">
        <v>275</v>
      </c>
      <c r="AR2998" s="158">
        <v>1</v>
      </c>
      <c r="AS2998" s="149" t="s">
        <v>275</v>
      </c>
      <c r="AT2998" s="149" t="s">
        <v>276</v>
      </c>
      <c r="AU2998" s="161">
        <v>1</v>
      </c>
      <c r="AV2998" s="159">
        <v>15811.96</v>
      </c>
      <c r="AW2998" s="159">
        <v>632.48</v>
      </c>
      <c r="AX2998" s="149" t="s">
        <v>274</v>
      </c>
      <c r="AY2998" s="162">
        <v>0</v>
      </c>
      <c r="AZ2998" s="162" t="s">
        <v>274</v>
      </c>
      <c r="BA2998" s="162">
        <v>0</v>
      </c>
      <c r="BB2998" s="159">
        <v>15179.48</v>
      </c>
      <c r="BC2998" s="162" t="s">
        <v>274</v>
      </c>
      <c r="BD2998" s="162">
        <v>0</v>
      </c>
      <c r="BE2998" s="159">
        <v>632.48</v>
      </c>
      <c r="BF2998" s="159">
        <v>632.48</v>
      </c>
      <c r="BG2998" s="159">
        <v>15811.96</v>
      </c>
    </row>
    <row r="2999" ht="28.05" customHeight="1" spans="1:59">
      <c r="A2999" s="149"/>
      <c r="B2999" s="149"/>
      <c r="C2999" s="149"/>
      <c r="D2999" s="149" t="s">
        <v>3726</v>
      </c>
      <c r="E2999" s="340" t="s">
        <v>13331</v>
      </c>
      <c r="F2999" s="149" t="s">
        <v>3726</v>
      </c>
      <c r="G2999" s="149" t="s">
        <v>13332</v>
      </c>
      <c r="H2999" s="149" t="s">
        <v>4970</v>
      </c>
      <c r="I2999" s="149" t="s">
        <v>13327</v>
      </c>
      <c r="J2999" s="149" t="s">
        <v>13333</v>
      </c>
      <c r="K2999" s="149"/>
      <c r="L2999" s="149" t="s">
        <v>262</v>
      </c>
      <c r="M2999" s="149"/>
      <c r="N2999" s="149" t="s">
        <v>263</v>
      </c>
      <c r="O2999" s="149" t="s">
        <v>214</v>
      </c>
      <c r="P2999" s="149" t="s">
        <v>53</v>
      </c>
      <c r="Q2999" s="149"/>
      <c r="R2999" s="149" t="s">
        <v>13329</v>
      </c>
      <c r="S2999" s="149" t="s">
        <v>4974</v>
      </c>
      <c r="T2999" s="149" t="s">
        <v>13330</v>
      </c>
      <c r="U2999" s="149" t="s">
        <v>267</v>
      </c>
      <c r="V2999" s="149"/>
      <c r="W2999" s="149"/>
      <c r="X2999" s="149" t="s">
        <v>336</v>
      </c>
      <c r="Y2999" s="149"/>
      <c r="Z2999" s="149"/>
      <c r="AA2999" s="149"/>
      <c r="AB2999" s="149" t="s">
        <v>269</v>
      </c>
      <c r="AC2999" s="149" t="s">
        <v>318</v>
      </c>
      <c r="AD2999" s="149" t="s">
        <v>13330</v>
      </c>
      <c r="AE2999" s="149" t="s">
        <v>271</v>
      </c>
      <c r="AF2999" s="149"/>
      <c r="AG2999" s="149" t="s">
        <v>1098</v>
      </c>
      <c r="AH2999" s="149" t="s">
        <v>273</v>
      </c>
      <c r="AI2999" s="158">
        <v>96</v>
      </c>
      <c r="AJ2999" s="149"/>
      <c r="AK2999" s="159" t="s">
        <v>274</v>
      </c>
      <c r="AL2999" s="159" t="s">
        <v>274</v>
      </c>
      <c r="AM2999" s="149" t="s">
        <v>274</v>
      </c>
      <c r="AN2999" s="160">
        <v>4</v>
      </c>
      <c r="AO2999" s="149"/>
      <c r="AP2999" s="149" t="s">
        <v>274</v>
      </c>
      <c r="AQ2999" s="149" t="s">
        <v>275</v>
      </c>
      <c r="AR2999" s="158">
        <v>1</v>
      </c>
      <c r="AS2999" s="149" t="s">
        <v>275</v>
      </c>
      <c r="AT2999" s="149" t="s">
        <v>276</v>
      </c>
      <c r="AU2999" s="161">
        <v>1</v>
      </c>
      <c r="AV2999" s="159">
        <v>15811.96</v>
      </c>
      <c r="AW2999" s="159">
        <v>632.48</v>
      </c>
      <c r="AX2999" s="149" t="s">
        <v>274</v>
      </c>
      <c r="AY2999" s="162">
        <v>0</v>
      </c>
      <c r="AZ2999" s="162" t="s">
        <v>274</v>
      </c>
      <c r="BA2999" s="162">
        <v>0</v>
      </c>
      <c r="BB2999" s="159">
        <v>15179.48</v>
      </c>
      <c r="BC2999" s="162" t="s">
        <v>274</v>
      </c>
      <c r="BD2999" s="162">
        <v>0</v>
      </c>
      <c r="BE2999" s="159">
        <v>632.48</v>
      </c>
      <c r="BF2999" s="159">
        <v>632.48</v>
      </c>
      <c r="BG2999" s="159">
        <v>15811.96</v>
      </c>
    </row>
    <row r="3000" ht="28.05" customHeight="1" spans="1:59">
      <c r="A3000" s="149"/>
      <c r="B3000" s="149"/>
      <c r="C3000" s="149"/>
      <c r="D3000" s="149" t="s">
        <v>3726</v>
      </c>
      <c r="E3000" s="340" t="s">
        <v>13334</v>
      </c>
      <c r="F3000" s="149" t="s">
        <v>3726</v>
      </c>
      <c r="G3000" s="149" t="s">
        <v>13335</v>
      </c>
      <c r="H3000" s="149" t="s">
        <v>13319</v>
      </c>
      <c r="I3000" s="149" t="s">
        <v>13320</v>
      </c>
      <c r="J3000" s="149" t="s">
        <v>13336</v>
      </c>
      <c r="K3000" s="149"/>
      <c r="L3000" s="149" t="s">
        <v>262</v>
      </c>
      <c r="M3000" s="149"/>
      <c r="N3000" s="149" t="s">
        <v>263</v>
      </c>
      <c r="O3000" s="149" t="s">
        <v>214</v>
      </c>
      <c r="P3000" s="149" t="s">
        <v>53</v>
      </c>
      <c r="Q3000" s="149"/>
      <c r="R3000" s="149" t="s">
        <v>4026</v>
      </c>
      <c r="S3000" s="149" t="s">
        <v>793</v>
      </c>
      <c r="T3000" s="149" t="s">
        <v>13096</v>
      </c>
      <c r="U3000" s="149" t="s">
        <v>267</v>
      </c>
      <c r="V3000" s="149"/>
      <c r="W3000" s="149"/>
      <c r="X3000" s="149" t="s">
        <v>268</v>
      </c>
      <c r="Y3000" s="149"/>
      <c r="Z3000" s="149"/>
      <c r="AA3000" s="149"/>
      <c r="AB3000" s="149" t="s">
        <v>269</v>
      </c>
      <c r="AC3000" s="149" t="s">
        <v>270</v>
      </c>
      <c r="AD3000" s="149" t="s">
        <v>13096</v>
      </c>
      <c r="AE3000" s="149" t="s">
        <v>271</v>
      </c>
      <c r="AF3000" s="149"/>
      <c r="AG3000" s="149" t="s">
        <v>1098</v>
      </c>
      <c r="AH3000" s="149" t="s">
        <v>273</v>
      </c>
      <c r="AI3000" s="158">
        <v>77</v>
      </c>
      <c r="AJ3000" s="149"/>
      <c r="AK3000" s="159" t="s">
        <v>274</v>
      </c>
      <c r="AL3000" s="159" t="s">
        <v>274</v>
      </c>
      <c r="AM3000" s="149" t="s">
        <v>274</v>
      </c>
      <c r="AN3000" s="160">
        <v>4</v>
      </c>
      <c r="AO3000" s="149"/>
      <c r="AP3000" s="149" t="s">
        <v>274</v>
      </c>
      <c r="AQ3000" s="149" t="s">
        <v>275</v>
      </c>
      <c r="AR3000" s="158">
        <v>1</v>
      </c>
      <c r="AS3000" s="149" t="s">
        <v>275</v>
      </c>
      <c r="AT3000" s="149" t="s">
        <v>276</v>
      </c>
      <c r="AU3000" s="161">
        <v>1</v>
      </c>
      <c r="AV3000" s="159">
        <v>7859.8</v>
      </c>
      <c r="AW3000" s="159">
        <v>314.39</v>
      </c>
      <c r="AX3000" s="149" t="s">
        <v>274</v>
      </c>
      <c r="AY3000" s="159">
        <v>82.01</v>
      </c>
      <c r="AZ3000" s="159">
        <v>82.01</v>
      </c>
      <c r="BA3000" s="159">
        <v>328.04</v>
      </c>
      <c r="BB3000" s="159">
        <v>5987.24</v>
      </c>
      <c r="BC3000" s="162" t="s">
        <v>274</v>
      </c>
      <c r="BD3000" s="162">
        <v>0</v>
      </c>
      <c r="BE3000" s="159">
        <v>1872.56</v>
      </c>
      <c r="BF3000" s="159">
        <v>1872.56</v>
      </c>
      <c r="BG3000" s="159">
        <v>7859.8</v>
      </c>
    </row>
    <row r="3001" ht="28.05" customHeight="1" spans="1:59">
      <c r="A3001" s="149"/>
      <c r="B3001" s="149"/>
      <c r="C3001" s="149"/>
      <c r="D3001" s="149" t="s">
        <v>3726</v>
      </c>
      <c r="E3001" s="340" t="s">
        <v>13337</v>
      </c>
      <c r="F3001" s="149" t="s">
        <v>3726</v>
      </c>
      <c r="G3001" s="149" t="s">
        <v>13338</v>
      </c>
      <c r="H3001" s="149" t="s">
        <v>13339</v>
      </c>
      <c r="I3001" s="149" t="s">
        <v>13340</v>
      </c>
      <c r="J3001" s="149" t="s">
        <v>13341</v>
      </c>
      <c r="K3001" s="149"/>
      <c r="L3001" s="149" t="s">
        <v>287</v>
      </c>
      <c r="M3001" s="149"/>
      <c r="N3001" s="149" t="s">
        <v>263</v>
      </c>
      <c r="O3001" s="149" t="s">
        <v>214</v>
      </c>
      <c r="P3001" s="149" t="s">
        <v>53</v>
      </c>
      <c r="Q3001" s="149"/>
      <c r="R3001" s="149" t="s">
        <v>13104</v>
      </c>
      <c r="S3001" s="149" t="s">
        <v>4258</v>
      </c>
      <c r="T3001" s="149" t="s">
        <v>414</v>
      </c>
      <c r="U3001" s="149" t="s">
        <v>267</v>
      </c>
      <c r="V3001" s="149"/>
      <c r="W3001" s="149"/>
      <c r="X3001" s="149" t="s">
        <v>336</v>
      </c>
      <c r="Y3001" s="149"/>
      <c r="Z3001" s="149"/>
      <c r="AA3001" s="149"/>
      <c r="AB3001" s="149" t="s">
        <v>269</v>
      </c>
      <c r="AC3001" s="149" t="s">
        <v>270</v>
      </c>
      <c r="AD3001" s="149" t="s">
        <v>414</v>
      </c>
      <c r="AE3001" s="149" t="s">
        <v>271</v>
      </c>
      <c r="AF3001" s="149"/>
      <c r="AG3001" s="149" t="s">
        <v>1098</v>
      </c>
      <c r="AH3001" s="149" t="s">
        <v>273</v>
      </c>
      <c r="AI3001" s="158">
        <v>21</v>
      </c>
      <c r="AJ3001" s="149"/>
      <c r="AK3001" s="159" t="s">
        <v>274</v>
      </c>
      <c r="AL3001" s="159" t="s">
        <v>274</v>
      </c>
      <c r="AM3001" s="149" t="s">
        <v>274</v>
      </c>
      <c r="AN3001" s="160">
        <v>4</v>
      </c>
      <c r="AO3001" s="149"/>
      <c r="AP3001" s="149" t="s">
        <v>274</v>
      </c>
      <c r="AQ3001" s="149" t="s">
        <v>275</v>
      </c>
      <c r="AR3001" s="158">
        <v>1</v>
      </c>
      <c r="AS3001" s="149" t="s">
        <v>275</v>
      </c>
      <c r="AT3001" s="149" t="s">
        <v>276</v>
      </c>
      <c r="AU3001" s="161">
        <v>1</v>
      </c>
      <c r="AV3001" s="159">
        <v>274734.52</v>
      </c>
      <c r="AW3001" s="159">
        <v>10989.38</v>
      </c>
      <c r="AX3001" s="149" t="s">
        <v>274</v>
      </c>
      <c r="AY3001" s="159">
        <v>2747.34</v>
      </c>
      <c r="AZ3001" s="159">
        <v>2747.34</v>
      </c>
      <c r="BA3001" s="159">
        <v>10989.36</v>
      </c>
      <c r="BB3001" s="159">
        <v>57694.31</v>
      </c>
      <c r="BC3001" s="162" t="s">
        <v>274</v>
      </c>
      <c r="BD3001" s="162">
        <v>0</v>
      </c>
      <c r="BE3001" s="159">
        <v>217040.21</v>
      </c>
      <c r="BF3001" s="159">
        <v>217040.21</v>
      </c>
      <c r="BG3001" s="159">
        <v>274734.52</v>
      </c>
    </row>
    <row r="3002" ht="28.05" customHeight="1" spans="1:59">
      <c r="A3002" s="149"/>
      <c r="B3002" s="149"/>
      <c r="C3002" s="149"/>
      <c r="D3002" s="149" t="s">
        <v>3726</v>
      </c>
      <c r="E3002" s="340" t="s">
        <v>13342</v>
      </c>
      <c r="F3002" s="149" t="s">
        <v>3726</v>
      </c>
      <c r="G3002" s="149" t="s">
        <v>13343</v>
      </c>
      <c r="H3002" s="149" t="s">
        <v>4970</v>
      </c>
      <c r="I3002" s="149" t="s">
        <v>13327</v>
      </c>
      <c r="J3002" s="149" t="s">
        <v>13344</v>
      </c>
      <c r="K3002" s="149"/>
      <c r="L3002" s="149" t="s">
        <v>262</v>
      </c>
      <c r="M3002" s="149"/>
      <c r="N3002" s="149" t="s">
        <v>263</v>
      </c>
      <c r="O3002" s="149" t="s">
        <v>214</v>
      </c>
      <c r="P3002" s="149" t="s">
        <v>53</v>
      </c>
      <c r="Q3002" s="149"/>
      <c r="R3002" s="149" t="s">
        <v>13329</v>
      </c>
      <c r="S3002" s="149" t="s">
        <v>4974</v>
      </c>
      <c r="T3002" s="149" t="s">
        <v>13330</v>
      </c>
      <c r="U3002" s="149" t="s">
        <v>267</v>
      </c>
      <c r="V3002" s="149"/>
      <c r="W3002" s="149"/>
      <c r="X3002" s="149" t="s">
        <v>336</v>
      </c>
      <c r="Y3002" s="149"/>
      <c r="Z3002" s="149"/>
      <c r="AA3002" s="149"/>
      <c r="AB3002" s="149" t="s">
        <v>269</v>
      </c>
      <c r="AC3002" s="149" t="s">
        <v>318</v>
      </c>
      <c r="AD3002" s="149" t="s">
        <v>13330</v>
      </c>
      <c r="AE3002" s="149" t="s">
        <v>271</v>
      </c>
      <c r="AF3002" s="149"/>
      <c r="AG3002" s="149" t="s">
        <v>1098</v>
      </c>
      <c r="AH3002" s="149" t="s">
        <v>273</v>
      </c>
      <c r="AI3002" s="158">
        <v>96</v>
      </c>
      <c r="AJ3002" s="149"/>
      <c r="AK3002" s="159" t="s">
        <v>274</v>
      </c>
      <c r="AL3002" s="159" t="s">
        <v>274</v>
      </c>
      <c r="AM3002" s="149" t="s">
        <v>274</v>
      </c>
      <c r="AN3002" s="160">
        <v>4</v>
      </c>
      <c r="AO3002" s="149"/>
      <c r="AP3002" s="149" t="s">
        <v>274</v>
      </c>
      <c r="AQ3002" s="149" t="s">
        <v>275</v>
      </c>
      <c r="AR3002" s="158">
        <v>1</v>
      </c>
      <c r="AS3002" s="149" t="s">
        <v>275</v>
      </c>
      <c r="AT3002" s="149" t="s">
        <v>276</v>
      </c>
      <c r="AU3002" s="161">
        <v>1</v>
      </c>
      <c r="AV3002" s="159">
        <v>15811.98</v>
      </c>
      <c r="AW3002" s="159">
        <v>632.48</v>
      </c>
      <c r="AX3002" s="149" t="s">
        <v>274</v>
      </c>
      <c r="AY3002" s="162">
        <v>0</v>
      </c>
      <c r="AZ3002" s="162" t="s">
        <v>274</v>
      </c>
      <c r="BA3002" s="162">
        <v>0</v>
      </c>
      <c r="BB3002" s="159">
        <v>15179.5</v>
      </c>
      <c r="BC3002" s="162" t="s">
        <v>274</v>
      </c>
      <c r="BD3002" s="162">
        <v>0</v>
      </c>
      <c r="BE3002" s="159">
        <v>632.48</v>
      </c>
      <c r="BF3002" s="159">
        <v>632.48</v>
      </c>
      <c r="BG3002" s="159">
        <v>15811.98</v>
      </c>
    </row>
    <row r="3003" ht="28.05" customHeight="1" spans="1:59">
      <c r="A3003" s="149"/>
      <c r="B3003" s="149"/>
      <c r="C3003" s="149"/>
      <c r="D3003" s="149" t="s">
        <v>3726</v>
      </c>
      <c r="E3003" s="340" t="s">
        <v>13345</v>
      </c>
      <c r="F3003" s="149" t="s">
        <v>3726</v>
      </c>
      <c r="G3003" s="149" t="s">
        <v>13346</v>
      </c>
      <c r="H3003" s="149" t="s">
        <v>4970</v>
      </c>
      <c r="I3003" s="149" t="s">
        <v>13327</v>
      </c>
      <c r="J3003" s="149" t="s">
        <v>13347</v>
      </c>
      <c r="K3003" s="149"/>
      <c r="L3003" s="149" t="s">
        <v>262</v>
      </c>
      <c r="M3003" s="149"/>
      <c r="N3003" s="149" t="s">
        <v>263</v>
      </c>
      <c r="O3003" s="149" t="s">
        <v>214</v>
      </c>
      <c r="P3003" s="149" t="s">
        <v>53</v>
      </c>
      <c r="Q3003" s="149"/>
      <c r="R3003" s="149" t="s">
        <v>13329</v>
      </c>
      <c r="S3003" s="149" t="s">
        <v>4974</v>
      </c>
      <c r="T3003" s="149" t="s">
        <v>13330</v>
      </c>
      <c r="U3003" s="149" t="s">
        <v>267</v>
      </c>
      <c r="V3003" s="149"/>
      <c r="W3003" s="149"/>
      <c r="X3003" s="149" t="s">
        <v>336</v>
      </c>
      <c r="Y3003" s="149"/>
      <c r="Z3003" s="149"/>
      <c r="AA3003" s="149"/>
      <c r="AB3003" s="149" t="s">
        <v>269</v>
      </c>
      <c r="AC3003" s="149" t="s">
        <v>318</v>
      </c>
      <c r="AD3003" s="149" t="s">
        <v>13330</v>
      </c>
      <c r="AE3003" s="149" t="s">
        <v>271</v>
      </c>
      <c r="AF3003" s="149"/>
      <c r="AG3003" s="149" t="s">
        <v>1098</v>
      </c>
      <c r="AH3003" s="149" t="s">
        <v>273</v>
      </c>
      <c r="AI3003" s="158">
        <v>96</v>
      </c>
      <c r="AJ3003" s="149"/>
      <c r="AK3003" s="159" t="s">
        <v>274</v>
      </c>
      <c r="AL3003" s="159" t="s">
        <v>274</v>
      </c>
      <c r="AM3003" s="149" t="s">
        <v>274</v>
      </c>
      <c r="AN3003" s="160">
        <v>4</v>
      </c>
      <c r="AO3003" s="149"/>
      <c r="AP3003" s="149" t="s">
        <v>274</v>
      </c>
      <c r="AQ3003" s="149" t="s">
        <v>275</v>
      </c>
      <c r="AR3003" s="158">
        <v>1</v>
      </c>
      <c r="AS3003" s="149" t="s">
        <v>275</v>
      </c>
      <c r="AT3003" s="149" t="s">
        <v>276</v>
      </c>
      <c r="AU3003" s="161">
        <v>1</v>
      </c>
      <c r="AV3003" s="159">
        <v>15811.96</v>
      </c>
      <c r="AW3003" s="159">
        <v>632.48</v>
      </c>
      <c r="AX3003" s="149" t="s">
        <v>274</v>
      </c>
      <c r="AY3003" s="162">
        <v>0</v>
      </c>
      <c r="AZ3003" s="162" t="s">
        <v>274</v>
      </c>
      <c r="BA3003" s="162">
        <v>0</v>
      </c>
      <c r="BB3003" s="159">
        <v>15179.48</v>
      </c>
      <c r="BC3003" s="162" t="s">
        <v>274</v>
      </c>
      <c r="BD3003" s="162">
        <v>0</v>
      </c>
      <c r="BE3003" s="159">
        <v>632.48</v>
      </c>
      <c r="BF3003" s="159">
        <v>632.48</v>
      </c>
      <c r="BG3003" s="159">
        <v>15811.96</v>
      </c>
    </row>
    <row r="3004" ht="28.05" customHeight="1" spans="1:59">
      <c r="A3004" s="149"/>
      <c r="B3004" s="149"/>
      <c r="C3004" s="149"/>
      <c r="D3004" s="149" t="s">
        <v>3726</v>
      </c>
      <c r="E3004" s="340" t="s">
        <v>13348</v>
      </c>
      <c r="F3004" s="149" t="s">
        <v>3726</v>
      </c>
      <c r="G3004" s="149" t="s">
        <v>13349</v>
      </c>
      <c r="H3004" s="149" t="s">
        <v>13350</v>
      </c>
      <c r="I3004" s="149" t="s">
        <v>13351</v>
      </c>
      <c r="J3004" s="149" t="s">
        <v>13352</v>
      </c>
      <c r="K3004" s="149"/>
      <c r="L3004" s="149" t="s">
        <v>262</v>
      </c>
      <c r="M3004" s="149"/>
      <c r="N3004" s="149" t="s">
        <v>263</v>
      </c>
      <c r="O3004" s="149" t="s">
        <v>214</v>
      </c>
      <c r="P3004" s="149" t="s">
        <v>53</v>
      </c>
      <c r="Q3004" s="149"/>
      <c r="R3004" s="149" t="s">
        <v>13137</v>
      </c>
      <c r="S3004" s="149" t="s">
        <v>289</v>
      </c>
      <c r="T3004" s="149" t="s">
        <v>13330</v>
      </c>
      <c r="U3004" s="149" t="s">
        <v>267</v>
      </c>
      <c r="V3004" s="149"/>
      <c r="W3004" s="149"/>
      <c r="X3004" s="149" t="s">
        <v>268</v>
      </c>
      <c r="Y3004" s="149"/>
      <c r="Z3004" s="149"/>
      <c r="AA3004" s="149"/>
      <c r="AB3004" s="149" t="s">
        <v>269</v>
      </c>
      <c r="AC3004" s="149" t="s">
        <v>318</v>
      </c>
      <c r="AD3004" s="149" t="s">
        <v>13330</v>
      </c>
      <c r="AE3004" s="149" t="s">
        <v>271</v>
      </c>
      <c r="AF3004" s="149"/>
      <c r="AG3004" s="149" t="s">
        <v>1098</v>
      </c>
      <c r="AH3004" s="149" t="s">
        <v>273</v>
      </c>
      <c r="AI3004" s="158">
        <v>96</v>
      </c>
      <c r="AJ3004" s="149"/>
      <c r="AK3004" s="159" t="s">
        <v>274</v>
      </c>
      <c r="AL3004" s="159" t="s">
        <v>274</v>
      </c>
      <c r="AM3004" s="149" t="s">
        <v>274</v>
      </c>
      <c r="AN3004" s="160">
        <v>4</v>
      </c>
      <c r="AO3004" s="149"/>
      <c r="AP3004" s="149" t="s">
        <v>274</v>
      </c>
      <c r="AQ3004" s="149" t="s">
        <v>275</v>
      </c>
      <c r="AR3004" s="158">
        <v>1</v>
      </c>
      <c r="AS3004" s="149" t="s">
        <v>275</v>
      </c>
      <c r="AT3004" s="149" t="s">
        <v>276</v>
      </c>
      <c r="AU3004" s="161">
        <v>1</v>
      </c>
      <c r="AV3004" s="159">
        <v>30000</v>
      </c>
      <c r="AW3004" s="159">
        <v>1200</v>
      </c>
      <c r="AX3004" s="149" t="s">
        <v>274</v>
      </c>
      <c r="AY3004" s="162">
        <v>0</v>
      </c>
      <c r="AZ3004" s="162" t="s">
        <v>274</v>
      </c>
      <c r="BA3004" s="162">
        <v>0</v>
      </c>
      <c r="BB3004" s="159">
        <v>28800</v>
      </c>
      <c r="BC3004" s="162" t="s">
        <v>274</v>
      </c>
      <c r="BD3004" s="162">
        <v>0</v>
      </c>
      <c r="BE3004" s="159">
        <v>1200</v>
      </c>
      <c r="BF3004" s="159">
        <v>1200</v>
      </c>
      <c r="BG3004" s="159">
        <v>30000</v>
      </c>
    </row>
    <row r="3005" ht="28.05" customHeight="1" spans="1:59">
      <c r="A3005" s="149"/>
      <c r="B3005" s="149"/>
      <c r="C3005" s="149"/>
      <c r="D3005" s="149" t="s">
        <v>3726</v>
      </c>
      <c r="E3005" s="340" t="s">
        <v>13353</v>
      </c>
      <c r="F3005" s="149" t="s">
        <v>3726</v>
      </c>
      <c r="G3005" s="149" t="s">
        <v>13354</v>
      </c>
      <c r="H3005" s="149" t="s">
        <v>13355</v>
      </c>
      <c r="I3005" s="149" t="s">
        <v>13356</v>
      </c>
      <c r="J3005" s="149" t="s">
        <v>13357</v>
      </c>
      <c r="K3005" s="149"/>
      <c r="L3005" s="149" t="s">
        <v>262</v>
      </c>
      <c r="M3005" s="149"/>
      <c r="N3005" s="149" t="s">
        <v>263</v>
      </c>
      <c r="O3005" s="149" t="s">
        <v>214</v>
      </c>
      <c r="P3005" s="149" t="s">
        <v>53</v>
      </c>
      <c r="Q3005" s="149"/>
      <c r="R3005" s="149" t="s">
        <v>6970</v>
      </c>
      <c r="S3005" s="149" t="s">
        <v>289</v>
      </c>
      <c r="T3005" s="149" t="s">
        <v>13330</v>
      </c>
      <c r="U3005" s="149" t="s">
        <v>267</v>
      </c>
      <c r="V3005" s="149"/>
      <c r="W3005" s="149"/>
      <c r="X3005" s="149" t="s">
        <v>51</v>
      </c>
      <c r="Y3005" s="149"/>
      <c r="Z3005" s="149"/>
      <c r="AA3005" s="149"/>
      <c r="AB3005" s="149" t="s">
        <v>269</v>
      </c>
      <c r="AC3005" s="149" t="s">
        <v>318</v>
      </c>
      <c r="AD3005" s="149" t="s">
        <v>13330</v>
      </c>
      <c r="AE3005" s="149" t="s">
        <v>271</v>
      </c>
      <c r="AF3005" s="149"/>
      <c r="AG3005" s="149" t="s">
        <v>1098</v>
      </c>
      <c r="AH3005" s="149" t="s">
        <v>273</v>
      </c>
      <c r="AI3005" s="158">
        <v>96</v>
      </c>
      <c r="AJ3005" s="149"/>
      <c r="AK3005" s="159" t="s">
        <v>274</v>
      </c>
      <c r="AL3005" s="159" t="s">
        <v>274</v>
      </c>
      <c r="AM3005" s="149" t="s">
        <v>274</v>
      </c>
      <c r="AN3005" s="160">
        <v>4</v>
      </c>
      <c r="AO3005" s="149"/>
      <c r="AP3005" s="149" t="s">
        <v>274</v>
      </c>
      <c r="AQ3005" s="149" t="s">
        <v>275</v>
      </c>
      <c r="AR3005" s="158">
        <v>1</v>
      </c>
      <c r="AS3005" s="149" t="s">
        <v>275</v>
      </c>
      <c r="AT3005" s="149" t="s">
        <v>276</v>
      </c>
      <c r="AU3005" s="161">
        <v>1</v>
      </c>
      <c r="AV3005" s="159">
        <v>10769.23</v>
      </c>
      <c r="AW3005" s="159">
        <v>430.77</v>
      </c>
      <c r="AX3005" s="149" t="s">
        <v>274</v>
      </c>
      <c r="AY3005" s="149"/>
      <c r="AZ3005" s="162" t="s">
        <v>274</v>
      </c>
      <c r="BA3005" s="162">
        <v>0</v>
      </c>
      <c r="BB3005" s="159">
        <v>10338.46</v>
      </c>
      <c r="BC3005" s="162" t="s">
        <v>274</v>
      </c>
      <c r="BD3005" s="162">
        <v>0</v>
      </c>
      <c r="BE3005" s="159">
        <v>430.77</v>
      </c>
      <c r="BF3005" s="159">
        <v>430.77</v>
      </c>
      <c r="BG3005" s="159">
        <v>10769.23</v>
      </c>
    </row>
    <row r="3006" ht="28.05" customHeight="1" spans="1:59">
      <c r="A3006" s="149"/>
      <c r="B3006" s="149"/>
      <c r="C3006" s="149"/>
      <c r="D3006" s="149" t="s">
        <v>3726</v>
      </c>
      <c r="E3006" s="340" t="s">
        <v>13358</v>
      </c>
      <c r="F3006" s="149" t="s">
        <v>3726</v>
      </c>
      <c r="G3006" s="149" t="s">
        <v>13359</v>
      </c>
      <c r="H3006" s="149" t="s">
        <v>13360</v>
      </c>
      <c r="I3006" s="149" t="s">
        <v>10243</v>
      </c>
      <c r="J3006" s="149" t="s">
        <v>13361</v>
      </c>
      <c r="K3006" s="149"/>
      <c r="L3006" s="149" t="s">
        <v>287</v>
      </c>
      <c r="M3006" s="149"/>
      <c r="N3006" s="149" t="s">
        <v>263</v>
      </c>
      <c r="O3006" s="149" t="s">
        <v>214</v>
      </c>
      <c r="P3006" s="149" t="s">
        <v>53</v>
      </c>
      <c r="Q3006" s="149"/>
      <c r="R3006" s="149" t="s">
        <v>12390</v>
      </c>
      <c r="S3006" s="149" t="s">
        <v>7339</v>
      </c>
      <c r="T3006" s="149" t="s">
        <v>154</v>
      </c>
      <c r="U3006" s="149" t="s">
        <v>267</v>
      </c>
      <c r="V3006" s="149"/>
      <c r="W3006" s="149"/>
      <c r="X3006" s="149" t="s">
        <v>268</v>
      </c>
      <c r="Y3006" s="149"/>
      <c r="Z3006" s="149"/>
      <c r="AA3006" s="149"/>
      <c r="AB3006" s="149" t="s">
        <v>269</v>
      </c>
      <c r="AC3006" s="149" t="s">
        <v>318</v>
      </c>
      <c r="AD3006" s="149" t="s">
        <v>154</v>
      </c>
      <c r="AE3006" s="149" t="s">
        <v>271</v>
      </c>
      <c r="AF3006" s="149"/>
      <c r="AG3006" s="149" t="s">
        <v>1098</v>
      </c>
      <c r="AH3006" s="149" t="s">
        <v>273</v>
      </c>
      <c r="AI3006" s="158">
        <v>96</v>
      </c>
      <c r="AJ3006" s="149"/>
      <c r="AK3006" s="159" t="s">
        <v>274</v>
      </c>
      <c r="AL3006" s="159" t="s">
        <v>274</v>
      </c>
      <c r="AM3006" s="149" t="s">
        <v>274</v>
      </c>
      <c r="AN3006" s="160">
        <v>4</v>
      </c>
      <c r="AO3006" s="149"/>
      <c r="AP3006" s="149" t="s">
        <v>274</v>
      </c>
      <c r="AQ3006" s="149" t="s">
        <v>275</v>
      </c>
      <c r="AR3006" s="158">
        <v>1</v>
      </c>
      <c r="AS3006" s="149" t="s">
        <v>275</v>
      </c>
      <c r="AT3006" s="149" t="s">
        <v>276</v>
      </c>
      <c r="AU3006" s="161">
        <v>1</v>
      </c>
      <c r="AV3006" s="159">
        <v>5128.21</v>
      </c>
      <c r="AW3006" s="159">
        <v>205.13</v>
      </c>
      <c r="AX3006" s="149" t="s">
        <v>274</v>
      </c>
      <c r="AY3006" s="162">
        <v>0</v>
      </c>
      <c r="AZ3006" s="162" t="s">
        <v>274</v>
      </c>
      <c r="BA3006" s="162">
        <v>0</v>
      </c>
      <c r="BB3006" s="159">
        <v>4923.08</v>
      </c>
      <c r="BC3006" s="162" t="s">
        <v>274</v>
      </c>
      <c r="BD3006" s="162">
        <v>0</v>
      </c>
      <c r="BE3006" s="159">
        <v>205.13</v>
      </c>
      <c r="BF3006" s="159">
        <v>205.13</v>
      </c>
      <c r="BG3006" s="159">
        <v>5128.21</v>
      </c>
    </row>
    <row r="3007" ht="28.05" customHeight="1" spans="1:59">
      <c r="A3007" s="149"/>
      <c r="B3007" s="149"/>
      <c r="C3007" s="149"/>
      <c r="D3007" s="149" t="s">
        <v>3726</v>
      </c>
      <c r="E3007" s="340" t="s">
        <v>13362</v>
      </c>
      <c r="F3007" s="149" t="s">
        <v>3726</v>
      </c>
      <c r="G3007" s="149" t="s">
        <v>13363</v>
      </c>
      <c r="H3007" s="149" t="s">
        <v>13355</v>
      </c>
      <c r="I3007" s="149" t="s">
        <v>13356</v>
      </c>
      <c r="J3007" s="149" t="s">
        <v>13364</v>
      </c>
      <c r="K3007" s="149"/>
      <c r="L3007" s="149" t="s">
        <v>262</v>
      </c>
      <c r="M3007" s="149"/>
      <c r="N3007" s="149" t="s">
        <v>263</v>
      </c>
      <c r="O3007" s="149" t="s">
        <v>214</v>
      </c>
      <c r="P3007" s="149" t="s">
        <v>53</v>
      </c>
      <c r="Q3007" s="149"/>
      <c r="R3007" s="149" t="s">
        <v>6970</v>
      </c>
      <c r="S3007" s="149" t="s">
        <v>289</v>
      </c>
      <c r="T3007" s="149" t="s">
        <v>13330</v>
      </c>
      <c r="U3007" s="149" t="s">
        <v>267</v>
      </c>
      <c r="V3007" s="149"/>
      <c r="W3007" s="149"/>
      <c r="X3007" s="149" t="s">
        <v>51</v>
      </c>
      <c r="Y3007" s="149"/>
      <c r="Z3007" s="149"/>
      <c r="AA3007" s="149"/>
      <c r="AB3007" s="149" t="s">
        <v>269</v>
      </c>
      <c r="AC3007" s="149" t="s">
        <v>318</v>
      </c>
      <c r="AD3007" s="149" t="s">
        <v>13330</v>
      </c>
      <c r="AE3007" s="149" t="s">
        <v>271</v>
      </c>
      <c r="AF3007" s="149"/>
      <c r="AG3007" s="149" t="s">
        <v>1098</v>
      </c>
      <c r="AH3007" s="149" t="s">
        <v>273</v>
      </c>
      <c r="AI3007" s="158">
        <v>96</v>
      </c>
      <c r="AJ3007" s="149"/>
      <c r="AK3007" s="159" t="s">
        <v>274</v>
      </c>
      <c r="AL3007" s="159" t="s">
        <v>274</v>
      </c>
      <c r="AM3007" s="149" t="s">
        <v>274</v>
      </c>
      <c r="AN3007" s="160">
        <v>4</v>
      </c>
      <c r="AO3007" s="149"/>
      <c r="AP3007" s="149" t="s">
        <v>274</v>
      </c>
      <c r="AQ3007" s="149" t="s">
        <v>275</v>
      </c>
      <c r="AR3007" s="158">
        <v>1</v>
      </c>
      <c r="AS3007" s="149" t="s">
        <v>275</v>
      </c>
      <c r="AT3007" s="149" t="s">
        <v>276</v>
      </c>
      <c r="AU3007" s="161">
        <v>1</v>
      </c>
      <c r="AV3007" s="159">
        <v>10769.23</v>
      </c>
      <c r="AW3007" s="159">
        <v>430.77</v>
      </c>
      <c r="AX3007" s="149" t="s">
        <v>274</v>
      </c>
      <c r="AY3007" s="149"/>
      <c r="AZ3007" s="162" t="s">
        <v>274</v>
      </c>
      <c r="BA3007" s="162">
        <v>0</v>
      </c>
      <c r="BB3007" s="159">
        <v>10338.46</v>
      </c>
      <c r="BC3007" s="162" t="s">
        <v>274</v>
      </c>
      <c r="BD3007" s="162">
        <v>0</v>
      </c>
      <c r="BE3007" s="159">
        <v>430.77</v>
      </c>
      <c r="BF3007" s="159">
        <v>430.77</v>
      </c>
      <c r="BG3007" s="159">
        <v>10769.23</v>
      </c>
    </row>
    <row r="3008" ht="28.05" customHeight="1" spans="1:59">
      <c r="A3008" s="149"/>
      <c r="B3008" s="149"/>
      <c r="C3008" s="149"/>
      <c r="D3008" s="149" t="s">
        <v>3726</v>
      </c>
      <c r="E3008" s="340" t="s">
        <v>13365</v>
      </c>
      <c r="F3008" s="149" t="s">
        <v>3726</v>
      </c>
      <c r="G3008" s="149" t="s">
        <v>13366</v>
      </c>
      <c r="H3008" s="149" t="s">
        <v>13350</v>
      </c>
      <c r="I3008" s="149" t="s">
        <v>13367</v>
      </c>
      <c r="J3008" s="149" t="s">
        <v>13368</v>
      </c>
      <c r="K3008" s="149"/>
      <c r="L3008" s="149" t="s">
        <v>262</v>
      </c>
      <c r="M3008" s="149"/>
      <c r="N3008" s="149" t="s">
        <v>263</v>
      </c>
      <c r="O3008" s="149" t="s">
        <v>214</v>
      </c>
      <c r="P3008" s="149" t="s">
        <v>53</v>
      </c>
      <c r="Q3008" s="149"/>
      <c r="R3008" s="149" t="s">
        <v>13137</v>
      </c>
      <c r="S3008" s="149" t="s">
        <v>289</v>
      </c>
      <c r="T3008" s="149" t="s">
        <v>13330</v>
      </c>
      <c r="U3008" s="149" t="s">
        <v>267</v>
      </c>
      <c r="V3008" s="149"/>
      <c r="W3008" s="149"/>
      <c r="X3008" s="149" t="s">
        <v>268</v>
      </c>
      <c r="Y3008" s="149"/>
      <c r="Z3008" s="149"/>
      <c r="AA3008" s="149"/>
      <c r="AB3008" s="149" t="s">
        <v>269</v>
      </c>
      <c r="AC3008" s="149" t="s">
        <v>318</v>
      </c>
      <c r="AD3008" s="149" t="s">
        <v>13330</v>
      </c>
      <c r="AE3008" s="149" t="s">
        <v>271</v>
      </c>
      <c r="AF3008" s="149"/>
      <c r="AG3008" s="149" t="s">
        <v>1098</v>
      </c>
      <c r="AH3008" s="149" t="s">
        <v>273</v>
      </c>
      <c r="AI3008" s="158">
        <v>96</v>
      </c>
      <c r="AJ3008" s="149"/>
      <c r="AK3008" s="159" t="s">
        <v>274</v>
      </c>
      <c r="AL3008" s="159" t="s">
        <v>274</v>
      </c>
      <c r="AM3008" s="149" t="s">
        <v>274</v>
      </c>
      <c r="AN3008" s="160">
        <v>4</v>
      </c>
      <c r="AO3008" s="149"/>
      <c r="AP3008" s="149" t="s">
        <v>274</v>
      </c>
      <c r="AQ3008" s="149" t="s">
        <v>275</v>
      </c>
      <c r="AR3008" s="158">
        <v>1</v>
      </c>
      <c r="AS3008" s="149" t="s">
        <v>275</v>
      </c>
      <c r="AT3008" s="149" t="s">
        <v>276</v>
      </c>
      <c r="AU3008" s="161">
        <v>1</v>
      </c>
      <c r="AV3008" s="159">
        <v>29487.18</v>
      </c>
      <c r="AW3008" s="159">
        <v>1179.49</v>
      </c>
      <c r="AX3008" s="149" t="s">
        <v>274</v>
      </c>
      <c r="AY3008" s="162">
        <v>0</v>
      </c>
      <c r="AZ3008" s="162" t="s">
        <v>274</v>
      </c>
      <c r="BA3008" s="162">
        <v>0</v>
      </c>
      <c r="BB3008" s="159">
        <v>28307.69</v>
      </c>
      <c r="BC3008" s="162" t="s">
        <v>274</v>
      </c>
      <c r="BD3008" s="162">
        <v>0</v>
      </c>
      <c r="BE3008" s="159">
        <v>1179.49</v>
      </c>
      <c r="BF3008" s="159">
        <v>1179.49</v>
      </c>
      <c r="BG3008" s="159">
        <v>29487.18</v>
      </c>
    </row>
    <row r="3009" ht="28.05" customHeight="1" spans="1:59">
      <c r="A3009" s="149"/>
      <c r="B3009" s="149"/>
      <c r="C3009" s="149"/>
      <c r="D3009" s="149" t="s">
        <v>3726</v>
      </c>
      <c r="E3009" s="340" t="s">
        <v>13369</v>
      </c>
      <c r="F3009" s="149" t="s">
        <v>3726</v>
      </c>
      <c r="G3009" s="149" t="s">
        <v>13370</v>
      </c>
      <c r="H3009" s="149" t="s">
        <v>13319</v>
      </c>
      <c r="I3009" s="149" t="s">
        <v>13320</v>
      </c>
      <c r="J3009" s="149" t="s">
        <v>13371</v>
      </c>
      <c r="K3009" s="149"/>
      <c r="L3009" s="149" t="s">
        <v>262</v>
      </c>
      <c r="M3009" s="149"/>
      <c r="N3009" s="149" t="s">
        <v>263</v>
      </c>
      <c r="O3009" s="149" t="s">
        <v>214</v>
      </c>
      <c r="P3009" s="149" t="s">
        <v>53</v>
      </c>
      <c r="Q3009" s="149"/>
      <c r="R3009" s="149" t="s">
        <v>4026</v>
      </c>
      <c r="S3009" s="149" t="s">
        <v>793</v>
      </c>
      <c r="T3009" s="149" t="s">
        <v>13096</v>
      </c>
      <c r="U3009" s="149" t="s">
        <v>267</v>
      </c>
      <c r="V3009" s="149"/>
      <c r="W3009" s="149"/>
      <c r="X3009" s="149" t="s">
        <v>268</v>
      </c>
      <c r="Y3009" s="149"/>
      <c r="Z3009" s="149"/>
      <c r="AA3009" s="149"/>
      <c r="AB3009" s="149" t="s">
        <v>269</v>
      </c>
      <c r="AC3009" s="149" t="s">
        <v>270</v>
      </c>
      <c r="AD3009" s="149" t="s">
        <v>13096</v>
      </c>
      <c r="AE3009" s="149" t="s">
        <v>271</v>
      </c>
      <c r="AF3009" s="149"/>
      <c r="AG3009" s="149" t="s">
        <v>1098</v>
      </c>
      <c r="AH3009" s="149" t="s">
        <v>273</v>
      </c>
      <c r="AI3009" s="158">
        <v>77</v>
      </c>
      <c r="AJ3009" s="149"/>
      <c r="AK3009" s="159" t="s">
        <v>274</v>
      </c>
      <c r="AL3009" s="159" t="s">
        <v>274</v>
      </c>
      <c r="AM3009" s="149" t="s">
        <v>274</v>
      </c>
      <c r="AN3009" s="160">
        <v>4</v>
      </c>
      <c r="AO3009" s="149"/>
      <c r="AP3009" s="149" t="s">
        <v>274</v>
      </c>
      <c r="AQ3009" s="149" t="s">
        <v>275</v>
      </c>
      <c r="AR3009" s="158">
        <v>1</v>
      </c>
      <c r="AS3009" s="149" t="s">
        <v>275</v>
      </c>
      <c r="AT3009" s="149" t="s">
        <v>276</v>
      </c>
      <c r="AU3009" s="161">
        <v>1</v>
      </c>
      <c r="AV3009" s="159">
        <v>7859.81</v>
      </c>
      <c r="AW3009" s="159">
        <v>314.39</v>
      </c>
      <c r="AX3009" s="149" t="s">
        <v>274</v>
      </c>
      <c r="AY3009" s="159">
        <v>82.01</v>
      </c>
      <c r="AZ3009" s="159">
        <v>82.01</v>
      </c>
      <c r="BA3009" s="159">
        <v>328.04</v>
      </c>
      <c r="BB3009" s="159">
        <v>5987.24</v>
      </c>
      <c r="BC3009" s="162" t="s">
        <v>274</v>
      </c>
      <c r="BD3009" s="162">
        <v>0</v>
      </c>
      <c r="BE3009" s="159">
        <v>1872.57</v>
      </c>
      <c r="BF3009" s="159">
        <v>1872.57</v>
      </c>
      <c r="BG3009" s="159">
        <v>7859.81</v>
      </c>
    </row>
    <row r="3010" ht="28.05" customHeight="1" spans="1:59">
      <c r="A3010" s="149"/>
      <c r="B3010" s="149"/>
      <c r="C3010" s="149"/>
      <c r="D3010" s="149" t="s">
        <v>3726</v>
      </c>
      <c r="E3010" s="340" t="s">
        <v>13372</v>
      </c>
      <c r="F3010" s="149" t="s">
        <v>3726</v>
      </c>
      <c r="G3010" s="149" t="s">
        <v>13373</v>
      </c>
      <c r="H3010" s="149" t="s">
        <v>13018</v>
      </c>
      <c r="I3010" s="149" t="s">
        <v>9739</v>
      </c>
      <c r="J3010" s="149" t="s">
        <v>13374</v>
      </c>
      <c r="K3010" s="149"/>
      <c r="L3010" s="149" t="s">
        <v>287</v>
      </c>
      <c r="M3010" s="149"/>
      <c r="N3010" s="149" t="s">
        <v>263</v>
      </c>
      <c r="O3010" s="149" t="s">
        <v>214</v>
      </c>
      <c r="P3010" s="149" t="s">
        <v>53</v>
      </c>
      <c r="Q3010" s="149"/>
      <c r="R3010" s="149" t="s">
        <v>3921</v>
      </c>
      <c r="S3010" s="149" t="s">
        <v>5890</v>
      </c>
      <c r="T3010" s="149" t="s">
        <v>3699</v>
      </c>
      <c r="U3010" s="149" t="s">
        <v>267</v>
      </c>
      <c r="V3010" s="149"/>
      <c r="W3010" s="149"/>
      <c r="X3010" s="149" t="s">
        <v>336</v>
      </c>
      <c r="Y3010" s="149"/>
      <c r="Z3010" s="149"/>
      <c r="AA3010" s="149"/>
      <c r="AB3010" s="149" t="s">
        <v>269</v>
      </c>
      <c r="AC3010" s="149" t="s">
        <v>270</v>
      </c>
      <c r="AD3010" s="149" t="s">
        <v>3699</v>
      </c>
      <c r="AE3010" s="149" t="s">
        <v>271</v>
      </c>
      <c r="AF3010" s="149"/>
      <c r="AG3010" s="149" t="s">
        <v>1098</v>
      </c>
      <c r="AH3010" s="149" t="s">
        <v>273</v>
      </c>
      <c r="AI3010" s="158">
        <v>67</v>
      </c>
      <c r="AJ3010" s="149"/>
      <c r="AK3010" s="159" t="s">
        <v>274</v>
      </c>
      <c r="AL3010" s="159" t="s">
        <v>274</v>
      </c>
      <c r="AM3010" s="149" t="s">
        <v>274</v>
      </c>
      <c r="AN3010" s="160">
        <v>4</v>
      </c>
      <c r="AO3010" s="149"/>
      <c r="AP3010" s="149" t="s">
        <v>274</v>
      </c>
      <c r="AQ3010" s="149" t="s">
        <v>275</v>
      </c>
      <c r="AR3010" s="158">
        <v>1</v>
      </c>
      <c r="AS3010" s="149" t="s">
        <v>275</v>
      </c>
      <c r="AT3010" s="149" t="s">
        <v>276</v>
      </c>
      <c r="AU3010" s="161">
        <v>1</v>
      </c>
      <c r="AV3010" s="159">
        <v>7787.61</v>
      </c>
      <c r="AW3010" s="159">
        <v>311.5</v>
      </c>
      <c r="AX3010" s="149" t="s">
        <v>274</v>
      </c>
      <c r="AY3010" s="159">
        <v>80.23</v>
      </c>
      <c r="AZ3010" s="159">
        <v>80.23</v>
      </c>
      <c r="BA3010" s="159">
        <v>320.92</v>
      </c>
      <c r="BB3010" s="159">
        <v>5149.48</v>
      </c>
      <c r="BC3010" s="162" t="s">
        <v>274</v>
      </c>
      <c r="BD3010" s="162">
        <v>0</v>
      </c>
      <c r="BE3010" s="159">
        <v>2638.13</v>
      </c>
      <c r="BF3010" s="159">
        <v>2638.13</v>
      </c>
      <c r="BG3010" s="159">
        <v>7787.61</v>
      </c>
    </row>
    <row r="3011" ht="28.05" customHeight="1" spans="1:59">
      <c r="A3011" s="149"/>
      <c r="B3011" s="149"/>
      <c r="C3011" s="149"/>
      <c r="D3011" s="149" t="s">
        <v>3726</v>
      </c>
      <c r="E3011" s="340" t="s">
        <v>13375</v>
      </c>
      <c r="F3011" s="149" t="s">
        <v>3726</v>
      </c>
      <c r="G3011" s="149" t="s">
        <v>13376</v>
      </c>
      <c r="H3011" s="149" t="s">
        <v>13018</v>
      </c>
      <c r="I3011" s="149" t="s">
        <v>9739</v>
      </c>
      <c r="J3011" s="149" t="s">
        <v>13377</v>
      </c>
      <c r="K3011" s="149"/>
      <c r="L3011" s="149" t="s">
        <v>287</v>
      </c>
      <c r="M3011" s="149"/>
      <c r="N3011" s="149" t="s">
        <v>263</v>
      </c>
      <c r="O3011" s="149" t="s">
        <v>214</v>
      </c>
      <c r="P3011" s="149" t="s">
        <v>53</v>
      </c>
      <c r="Q3011" s="149"/>
      <c r="R3011" s="149" t="s">
        <v>3921</v>
      </c>
      <c r="S3011" s="149" t="s">
        <v>5890</v>
      </c>
      <c r="T3011" s="149" t="s">
        <v>3699</v>
      </c>
      <c r="U3011" s="149" t="s">
        <v>267</v>
      </c>
      <c r="V3011" s="149"/>
      <c r="W3011" s="149"/>
      <c r="X3011" s="149" t="s">
        <v>336</v>
      </c>
      <c r="Y3011" s="149"/>
      <c r="Z3011" s="149"/>
      <c r="AA3011" s="149"/>
      <c r="AB3011" s="149" t="s">
        <v>269</v>
      </c>
      <c r="AC3011" s="149" t="s">
        <v>270</v>
      </c>
      <c r="AD3011" s="149" t="s">
        <v>3699</v>
      </c>
      <c r="AE3011" s="149" t="s">
        <v>271</v>
      </c>
      <c r="AF3011" s="149"/>
      <c r="AG3011" s="149" t="s">
        <v>1098</v>
      </c>
      <c r="AH3011" s="149" t="s">
        <v>273</v>
      </c>
      <c r="AI3011" s="158">
        <v>67</v>
      </c>
      <c r="AJ3011" s="149"/>
      <c r="AK3011" s="159" t="s">
        <v>274</v>
      </c>
      <c r="AL3011" s="159" t="s">
        <v>274</v>
      </c>
      <c r="AM3011" s="149" t="s">
        <v>274</v>
      </c>
      <c r="AN3011" s="160">
        <v>4</v>
      </c>
      <c r="AO3011" s="149"/>
      <c r="AP3011" s="149" t="s">
        <v>274</v>
      </c>
      <c r="AQ3011" s="149" t="s">
        <v>275</v>
      </c>
      <c r="AR3011" s="158">
        <v>1</v>
      </c>
      <c r="AS3011" s="149" t="s">
        <v>275</v>
      </c>
      <c r="AT3011" s="149" t="s">
        <v>276</v>
      </c>
      <c r="AU3011" s="161">
        <v>1</v>
      </c>
      <c r="AV3011" s="159">
        <v>7787.61</v>
      </c>
      <c r="AW3011" s="159">
        <v>311.5</v>
      </c>
      <c r="AX3011" s="149" t="s">
        <v>274</v>
      </c>
      <c r="AY3011" s="159">
        <v>80.23</v>
      </c>
      <c r="AZ3011" s="159">
        <v>80.23</v>
      </c>
      <c r="BA3011" s="159">
        <v>320.92</v>
      </c>
      <c r="BB3011" s="159">
        <v>5149.48</v>
      </c>
      <c r="BC3011" s="162" t="s">
        <v>274</v>
      </c>
      <c r="BD3011" s="162">
        <v>0</v>
      </c>
      <c r="BE3011" s="159">
        <v>2638.13</v>
      </c>
      <c r="BF3011" s="159">
        <v>2638.13</v>
      </c>
      <c r="BG3011" s="159">
        <v>7787.61</v>
      </c>
    </row>
    <row r="3012" ht="28.05" customHeight="1" spans="1:59">
      <c r="A3012" s="149"/>
      <c r="B3012" s="149"/>
      <c r="C3012" s="149"/>
      <c r="D3012" s="149" t="s">
        <v>3726</v>
      </c>
      <c r="E3012" s="340" t="s">
        <v>13378</v>
      </c>
      <c r="F3012" s="149" t="s">
        <v>3726</v>
      </c>
      <c r="G3012" s="149" t="s">
        <v>13379</v>
      </c>
      <c r="H3012" s="149" t="s">
        <v>13380</v>
      </c>
      <c r="I3012" s="149" t="s">
        <v>13381</v>
      </c>
      <c r="J3012" s="149" t="s">
        <v>13382</v>
      </c>
      <c r="K3012" s="149"/>
      <c r="L3012" s="149" t="s">
        <v>287</v>
      </c>
      <c r="M3012" s="149"/>
      <c r="N3012" s="149" t="s">
        <v>263</v>
      </c>
      <c r="O3012" s="149" t="s">
        <v>214</v>
      </c>
      <c r="P3012" s="149" t="s">
        <v>53</v>
      </c>
      <c r="Q3012" s="149"/>
      <c r="R3012" s="149" t="s">
        <v>13191</v>
      </c>
      <c r="S3012" s="149" t="s">
        <v>4488</v>
      </c>
      <c r="T3012" s="149" t="s">
        <v>414</v>
      </c>
      <c r="U3012" s="149" t="s">
        <v>267</v>
      </c>
      <c r="V3012" s="149"/>
      <c r="W3012" s="149"/>
      <c r="X3012" s="149" t="s">
        <v>336</v>
      </c>
      <c r="Y3012" s="149"/>
      <c r="Z3012" s="149"/>
      <c r="AA3012" s="149"/>
      <c r="AB3012" s="149" t="s">
        <v>269</v>
      </c>
      <c r="AC3012" s="149" t="s">
        <v>270</v>
      </c>
      <c r="AD3012" s="149" t="s">
        <v>414</v>
      </c>
      <c r="AE3012" s="149" t="s">
        <v>271</v>
      </c>
      <c r="AF3012" s="149"/>
      <c r="AG3012" s="149" t="s">
        <v>1098</v>
      </c>
      <c r="AH3012" s="149" t="s">
        <v>273</v>
      </c>
      <c r="AI3012" s="158">
        <v>21</v>
      </c>
      <c r="AJ3012" s="149"/>
      <c r="AK3012" s="159" t="s">
        <v>274</v>
      </c>
      <c r="AL3012" s="159" t="s">
        <v>274</v>
      </c>
      <c r="AM3012" s="149" t="s">
        <v>274</v>
      </c>
      <c r="AN3012" s="160">
        <v>4</v>
      </c>
      <c r="AO3012" s="149"/>
      <c r="AP3012" s="149" t="s">
        <v>274</v>
      </c>
      <c r="AQ3012" s="149" t="s">
        <v>275</v>
      </c>
      <c r="AR3012" s="158">
        <v>1</v>
      </c>
      <c r="AS3012" s="149" t="s">
        <v>275</v>
      </c>
      <c r="AT3012" s="149" t="s">
        <v>276</v>
      </c>
      <c r="AU3012" s="161">
        <v>1</v>
      </c>
      <c r="AV3012" s="159">
        <v>4690.27</v>
      </c>
      <c r="AW3012" s="159">
        <v>187.61</v>
      </c>
      <c r="AX3012" s="149" t="s">
        <v>274</v>
      </c>
      <c r="AY3012" s="159">
        <v>46.9</v>
      </c>
      <c r="AZ3012" s="159">
        <v>46.9</v>
      </c>
      <c r="BA3012" s="159">
        <v>187.6</v>
      </c>
      <c r="BB3012" s="159">
        <v>984.9</v>
      </c>
      <c r="BC3012" s="162" t="s">
        <v>274</v>
      </c>
      <c r="BD3012" s="162">
        <v>0</v>
      </c>
      <c r="BE3012" s="159">
        <v>3705.37</v>
      </c>
      <c r="BF3012" s="159">
        <v>3705.37</v>
      </c>
      <c r="BG3012" s="159">
        <v>4690.27</v>
      </c>
    </row>
    <row r="3013" ht="28.05" customHeight="1" spans="1:59">
      <c r="A3013" s="149"/>
      <c r="B3013" s="149"/>
      <c r="C3013" s="149"/>
      <c r="D3013" s="149" t="s">
        <v>3726</v>
      </c>
      <c r="E3013" s="340" t="s">
        <v>13383</v>
      </c>
      <c r="F3013" s="149" t="s">
        <v>3726</v>
      </c>
      <c r="G3013" s="149" t="s">
        <v>13384</v>
      </c>
      <c r="H3013" s="149" t="s">
        <v>13385</v>
      </c>
      <c r="I3013" s="149" t="s">
        <v>7439</v>
      </c>
      <c r="J3013" s="149" t="s">
        <v>13386</v>
      </c>
      <c r="K3013" s="149"/>
      <c r="L3013" s="149" t="s">
        <v>287</v>
      </c>
      <c r="M3013" s="149"/>
      <c r="N3013" s="149" t="s">
        <v>263</v>
      </c>
      <c r="O3013" s="149" t="s">
        <v>214</v>
      </c>
      <c r="P3013" s="149" t="s">
        <v>53</v>
      </c>
      <c r="Q3013" s="149"/>
      <c r="R3013" s="149" t="s">
        <v>12390</v>
      </c>
      <c r="S3013" s="149" t="s">
        <v>7339</v>
      </c>
      <c r="T3013" s="149" t="s">
        <v>154</v>
      </c>
      <c r="U3013" s="149" t="s">
        <v>267</v>
      </c>
      <c r="V3013" s="149"/>
      <c r="W3013" s="149"/>
      <c r="X3013" s="149" t="s">
        <v>268</v>
      </c>
      <c r="Y3013" s="149"/>
      <c r="Z3013" s="149"/>
      <c r="AA3013" s="149"/>
      <c r="AB3013" s="149" t="s">
        <v>269</v>
      </c>
      <c r="AC3013" s="149" t="s">
        <v>318</v>
      </c>
      <c r="AD3013" s="149" t="s">
        <v>154</v>
      </c>
      <c r="AE3013" s="149" t="s">
        <v>271</v>
      </c>
      <c r="AF3013" s="149"/>
      <c r="AG3013" s="149" t="s">
        <v>1098</v>
      </c>
      <c r="AH3013" s="149" t="s">
        <v>273</v>
      </c>
      <c r="AI3013" s="158">
        <v>96</v>
      </c>
      <c r="AJ3013" s="149"/>
      <c r="AK3013" s="159" t="s">
        <v>274</v>
      </c>
      <c r="AL3013" s="159" t="s">
        <v>274</v>
      </c>
      <c r="AM3013" s="149" t="s">
        <v>274</v>
      </c>
      <c r="AN3013" s="160">
        <v>4</v>
      </c>
      <c r="AO3013" s="149"/>
      <c r="AP3013" s="149" t="s">
        <v>274</v>
      </c>
      <c r="AQ3013" s="149" t="s">
        <v>275</v>
      </c>
      <c r="AR3013" s="158">
        <v>1</v>
      </c>
      <c r="AS3013" s="149" t="s">
        <v>275</v>
      </c>
      <c r="AT3013" s="149" t="s">
        <v>276</v>
      </c>
      <c r="AU3013" s="161">
        <v>1</v>
      </c>
      <c r="AV3013" s="159">
        <v>38461.54</v>
      </c>
      <c r="AW3013" s="159">
        <v>1538.46</v>
      </c>
      <c r="AX3013" s="149" t="s">
        <v>274</v>
      </c>
      <c r="AY3013" s="162">
        <v>0</v>
      </c>
      <c r="AZ3013" s="162" t="s">
        <v>274</v>
      </c>
      <c r="BA3013" s="162">
        <v>0</v>
      </c>
      <c r="BB3013" s="159">
        <v>36923.08</v>
      </c>
      <c r="BC3013" s="162" t="s">
        <v>274</v>
      </c>
      <c r="BD3013" s="162">
        <v>0</v>
      </c>
      <c r="BE3013" s="159">
        <v>1538.46</v>
      </c>
      <c r="BF3013" s="159">
        <v>1538.46</v>
      </c>
      <c r="BG3013" s="159">
        <v>38461.54</v>
      </c>
    </row>
    <row r="3014" ht="28.05" customHeight="1" spans="1:59">
      <c r="A3014" s="149"/>
      <c r="B3014" s="149"/>
      <c r="C3014" s="149"/>
      <c r="D3014" s="149" t="s">
        <v>3726</v>
      </c>
      <c r="E3014" s="340" t="s">
        <v>13387</v>
      </c>
      <c r="F3014" s="149" t="s">
        <v>3726</v>
      </c>
      <c r="G3014" s="149" t="s">
        <v>13388</v>
      </c>
      <c r="H3014" s="149" t="s">
        <v>13018</v>
      </c>
      <c r="I3014" s="149" t="s">
        <v>9739</v>
      </c>
      <c r="J3014" s="149" t="s">
        <v>13389</v>
      </c>
      <c r="K3014" s="149"/>
      <c r="L3014" s="149" t="s">
        <v>287</v>
      </c>
      <c r="M3014" s="149"/>
      <c r="N3014" s="149" t="s">
        <v>263</v>
      </c>
      <c r="O3014" s="149" t="s">
        <v>214</v>
      </c>
      <c r="P3014" s="149" t="s">
        <v>53</v>
      </c>
      <c r="Q3014" s="149"/>
      <c r="R3014" s="149" t="s">
        <v>3921</v>
      </c>
      <c r="S3014" s="149" t="s">
        <v>5890</v>
      </c>
      <c r="T3014" s="149" t="s">
        <v>3699</v>
      </c>
      <c r="U3014" s="149" t="s">
        <v>267</v>
      </c>
      <c r="V3014" s="149"/>
      <c r="W3014" s="149"/>
      <c r="X3014" s="149" t="s">
        <v>336</v>
      </c>
      <c r="Y3014" s="149"/>
      <c r="Z3014" s="149"/>
      <c r="AA3014" s="149"/>
      <c r="AB3014" s="149" t="s">
        <v>269</v>
      </c>
      <c r="AC3014" s="149" t="s">
        <v>270</v>
      </c>
      <c r="AD3014" s="149" t="s">
        <v>3699</v>
      </c>
      <c r="AE3014" s="149" t="s">
        <v>271</v>
      </c>
      <c r="AF3014" s="149"/>
      <c r="AG3014" s="149" t="s">
        <v>1098</v>
      </c>
      <c r="AH3014" s="149" t="s">
        <v>273</v>
      </c>
      <c r="AI3014" s="158">
        <v>67</v>
      </c>
      <c r="AJ3014" s="149"/>
      <c r="AK3014" s="159" t="s">
        <v>274</v>
      </c>
      <c r="AL3014" s="159" t="s">
        <v>274</v>
      </c>
      <c r="AM3014" s="149" t="s">
        <v>274</v>
      </c>
      <c r="AN3014" s="160">
        <v>4</v>
      </c>
      <c r="AO3014" s="149"/>
      <c r="AP3014" s="149" t="s">
        <v>274</v>
      </c>
      <c r="AQ3014" s="149" t="s">
        <v>275</v>
      </c>
      <c r="AR3014" s="158">
        <v>1</v>
      </c>
      <c r="AS3014" s="149" t="s">
        <v>275</v>
      </c>
      <c r="AT3014" s="149" t="s">
        <v>276</v>
      </c>
      <c r="AU3014" s="161">
        <v>1</v>
      </c>
      <c r="AV3014" s="159">
        <v>7787.61</v>
      </c>
      <c r="AW3014" s="159">
        <v>311.5</v>
      </c>
      <c r="AX3014" s="149" t="s">
        <v>274</v>
      </c>
      <c r="AY3014" s="159">
        <v>80.23</v>
      </c>
      <c r="AZ3014" s="159">
        <v>80.23</v>
      </c>
      <c r="BA3014" s="159">
        <v>320.92</v>
      </c>
      <c r="BB3014" s="159">
        <v>5149.48</v>
      </c>
      <c r="BC3014" s="162" t="s">
        <v>274</v>
      </c>
      <c r="BD3014" s="162">
        <v>0</v>
      </c>
      <c r="BE3014" s="159">
        <v>2638.13</v>
      </c>
      <c r="BF3014" s="159">
        <v>2638.13</v>
      </c>
      <c r="BG3014" s="159">
        <v>7787.61</v>
      </c>
    </row>
    <row r="3015" ht="28.05" customHeight="1" spans="1:59">
      <c r="A3015" s="149"/>
      <c r="B3015" s="149"/>
      <c r="C3015" s="149"/>
      <c r="D3015" s="149" t="s">
        <v>3726</v>
      </c>
      <c r="E3015" s="340" t="s">
        <v>13390</v>
      </c>
      <c r="F3015" s="149" t="s">
        <v>3726</v>
      </c>
      <c r="G3015" s="149" t="s">
        <v>13391</v>
      </c>
      <c r="H3015" s="149" t="s">
        <v>13380</v>
      </c>
      <c r="I3015" s="149" t="s">
        <v>13381</v>
      </c>
      <c r="J3015" s="149" t="s">
        <v>13392</v>
      </c>
      <c r="K3015" s="149"/>
      <c r="L3015" s="149" t="s">
        <v>287</v>
      </c>
      <c r="M3015" s="149"/>
      <c r="N3015" s="149" t="s">
        <v>263</v>
      </c>
      <c r="O3015" s="149" t="s">
        <v>214</v>
      </c>
      <c r="P3015" s="149" t="s">
        <v>53</v>
      </c>
      <c r="Q3015" s="149"/>
      <c r="R3015" s="149" t="s">
        <v>13191</v>
      </c>
      <c r="S3015" s="149" t="s">
        <v>4488</v>
      </c>
      <c r="T3015" s="149" t="s">
        <v>414</v>
      </c>
      <c r="U3015" s="149" t="s">
        <v>267</v>
      </c>
      <c r="V3015" s="149"/>
      <c r="W3015" s="149"/>
      <c r="X3015" s="149" t="s">
        <v>336</v>
      </c>
      <c r="Y3015" s="149"/>
      <c r="Z3015" s="149"/>
      <c r="AA3015" s="149"/>
      <c r="AB3015" s="149" t="s">
        <v>269</v>
      </c>
      <c r="AC3015" s="149" t="s">
        <v>270</v>
      </c>
      <c r="AD3015" s="149" t="s">
        <v>414</v>
      </c>
      <c r="AE3015" s="149" t="s">
        <v>271</v>
      </c>
      <c r="AF3015" s="149"/>
      <c r="AG3015" s="149" t="s">
        <v>1098</v>
      </c>
      <c r="AH3015" s="149" t="s">
        <v>273</v>
      </c>
      <c r="AI3015" s="158">
        <v>21</v>
      </c>
      <c r="AJ3015" s="149"/>
      <c r="AK3015" s="159" t="s">
        <v>274</v>
      </c>
      <c r="AL3015" s="159" t="s">
        <v>274</v>
      </c>
      <c r="AM3015" s="149" t="s">
        <v>274</v>
      </c>
      <c r="AN3015" s="160">
        <v>4</v>
      </c>
      <c r="AO3015" s="149"/>
      <c r="AP3015" s="149" t="s">
        <v>274</v>
      </c>
      <c r="AQ3015" s="149" t="s">
        <v>275</v>
      </c>
      <c r="AR3015" s="158">
        <v>1</v>
      </c>
      <c r="AS3015" s="149" t="s">
        <v>275</v>
      </c>
      <c r="AT3015" s="149" t="s">
        <v>276</v>
      </c>
      <c r="AU3015" s="161">
        <v>1</v>
      </c>
      <c r="AV3015" s="159">
        <v>4690.27</v>
      </c>
      <c r="AW3015" s="159">
        <v>187.61</v>
      </c>
      <c r="AX3015" s="149" t="s">
        <v>274</v>
      </c>
      <c r="AY3015" s="159">
        <v>46.9</v>
      </c>
      <c r="AZ3015" s="159">
        <v>46.9</v>
      </c>
      <c r="BA3015" s="159">
        <v>187.6</v>
      </c>
      <c r="BB3015" s="159">
        <v>984.9</v>
      </c>
      <c r="BC3015" s="162" t="s">
        <v>274</v>
      </c>
      <c r="BD3015" s="162">
        <v>0</v>
      </c>
      <c r="BE3015" s="159">
        <v>3705.37</v>
      </c>
      <c r="BF3015" s="159">
        <v>3705.37</v>
      </c>
      <c r="BG3015" s="159">
        <v>4690.27</v>
      </c>
    </row>
    <row r="3016" ht="28.05" customHeight="1" spans="1:59">
      <c r="A3016" s="149"/>
      <c r="B3016" s="149"/>
      <c r="C3016" s="149"/>
      <c r="D3016" s="149" t="s">
        <v>3726</v>
      </c>
      <c r="E3016" s="340" t="s">
        <v>13393</v>
      </c>
      <c r="F3016" s="149" t="s">
        <v>3726</v>
      </c>
      <c r="G3016" s="149" t="s">
        <v>13394</v>
      </c>
      <c r="H3016" s="149" t="s">
        <v>5349</v>
      </c>
      <c r="I3016" s="149" t="s">
        <v>13395</v>
      </c>
      <c r="J3016" s="149" t="s">
        <v>13396</v>
      </c>
      <c r="K3016" s="149"/>
      <c r="L3016" s="149" t="s">
        <v>262</v>
      </c>
      <c r="M3016" s="149"/>
      <c r="N3016" s="149" t="s">
        <v>263</v>
      </c>
      <c r="O3016" s="149" t="s">
        <v>214</v>
      </c>
      <c r="P3016" s="149" t="s">
        <v>53</v>
      </c>
      <c r="Q3016" s="149"/>
      <c r="R3016" s="149" t="s">
        <v>3921</v>
      </c>
      <c r="S3016" s="149" t="s">
        <v>5341</v>
      </c>
      <c r="T3016" s="149" t="s">
        <v>13096</v>
      </c>
      <c r="U3016" s="149" t="s">
        <v>267</v>
      </c>
      <c r="V3016" s="149"/>
      <c r="W3016" s="149"/>
      <c r="X3016" s="149" t="s">
        <v>336</v>
      </c>
      <c r="Y3016" s="149"/>
      <c r="Z3016" s="149"/>
      <c r="AA3016" s="149"/>
      <c r="AB3016" s="149" t="s">
        <v>269</v>
      </c>
      <c r="AC3016" s="149" t="s">
        <v>270</v>
      </c>
      <c r="AD3016" s="149" t="s">
        <v>13096</v>
      </c>
      <c r="AE3016" s="149" t="s">
        <v>271</v>
      </c>
      <c r="AF3016" s="149"/>
      <c r="AG3016" s="149" t="s">
        <v>1098</v>
      </c>
      <c r="AH3016" s="149" t="s">
        <v>273</v>
      </c>
      <c r="AI3016" s="158">
        <v>77</v>
      </c>
      <c r="AJ3016" s="149"/>
      <c r="AK3016" s="159" t="s">
        <v>274</v>
      </c>
      <c r="AL3016" s="159" t="s">
        <v>274</v>
      </c>
      <c r="AM3016" s="149" t="s">
        <v>274</v>
      </c>
      <c r="AN3016" s="160">
        <v>4</v>
      </c>
      <c r="AO3016" s="149"/>
      <c r="AP3016" s="149" t="s">
        <v>274</v>
      </c>
      <c r="AQ3016" s="149" t="s">
        <v>275</v>
      </c>
      <c r="AR3016" s="158">
        <v>1</v>
      </c>
      <c r="AS3016" s="149" t="s">
        <v>275</v>
      </c>
      <c r="AT3016" s="149" t="s">
        <v>276</v>
      </c>
      <c r="AU3016" s="161">
        <v>1</v>
      </c>
      <c r="AV3016" s="159">
        <v>4292.04</v>
      </c>
      <c r="AW3016" s="159">
        <v>171.68</v>
      </c>
      <c r="AX3016" s="149" t="s">
        <v>274</v>
      </c>
      <c r="AY3016" s="159">
        <v>44.79</v>
      </c>
      <c r="AZ3016" s="159">
        <v>44.79</v>
      </c>
      <c r="BA3016" s="159">
        <v>179.16</v>
      </c>
      <c r="BB3016" s="159">
        <v>3269.4</v>
      </c>
      <c r="BC3016" s="162" t="s">
        <v>274</v>
      </c>
      <c r="BD3016" s="162">
        <v>0</v>
      </c>
      <c r="BE3016" s="159">
        <v>1022.64</v>
      </c>
      <c r="BF3016" s="159">
        <v>1022.64</v>
      </c>
      <c r="BG3016" s="159">
        <v>4292.04</v>
      </c>
    </row>
    <row r="3017" ht="28.05" customHeight="1" spans="1:59">
      <c r="A3017" s="149"/>
      <c r="B3017" s="149"/>
      <c r="C3017" s="149"/>
      <c r="D3017" s="149" t="s">
        <v>3726</v>
      </c>
      <c r="E3017" s="340" t="s">
        <v>149</v>
      </c>
      <c r="F3017" s="149" t="s">
        <v>3726</v>
      </c>
      <c r="G3017" s="149" t="s">
        <v>150</v>
      </c>
      <c r="H3017" s="149" t="s">
        <v>13397</v>
      </c>
      <c r="I3017" s="149" t="s">
        <v>152</v>
      </c>
      <c r="J3017" s="149" t="s">
        <v>13398</v>
      </c>
      <c r="K3017" s="149"/>
      <c r="L3017" s="149" t="s">
        <v>287</v>
      </c>
      <c r="M3017" s="149"/>
      <c r="N3017" s="149" t="s">
        <v>263</v>
      </c>
      <c r="O3017" s="149" t="s">
        <v>214</v>
      </c>
      <c r="P3017" s="149" t="s">
        <v>53</v>
      </c>
      <c r="Q3017" s="149"/>
      <c r="R3017" s="149" t="s">
        <v>12390</v>
      </c>
      <c r="S3017" s="149" t="s">
        <v>7339</v>
      </c>
      <c r="T3017" s="149" t="s">
        <v>154</v>
      </c>
      <c r="U3017" s="149" t="s">
        <v>267</v>
      </c>
      <c r="V3017" s="149"/>
      <c r="W3017" s="149"/>
      <c r="X3017" s="149" t="s">
        <v>268</v>
      </c>
      <c r="Y3017" s="149"/>
      <c r="Z3017" s="149"/>
      <c r="AA3017" s="149"/>
      <c r="AB3017" s="149" t="s">
        <v>269</v>
      </c>
      <c r="AC3017" s="149" t="s">
        <v>318</v>
      </c>
      <c r="AD3017" s="149" t="s">
        <v>154</v>
      </c>
      <c r="AE3017" s="149" t="s">
        <v>271</v>
      </c>
      <c r="AF3017" s="149"/>
      <c r="AG3017" s="149" t="s">
        <v>1098</v>
      </c>
      <c r="AH3017" s="149" t="s">
        <v>273</v>
      </c>
      <c r="AI3017" s="158">
        <v>96</v>
      </c>
      <c r="AJ3017" s="149"/>
      <c r="AK3017" s="159" t="s">
        <v>274</v>
      </c>
      <c r="AL3017" s="159" t="s">
        <v>274</v>
      </c>
      <c r="AM3017" s="149" t="s">
        <v>274</v>
      </c>
      <c r="AN3017" s="160">
        <v>4</v>
      </c>
      <c r="AO3017" s="149"/>
      <c r="AP3017" s="149" t="s">
        <v>274</v>
      </c>
      <c r="AQ3017" s="149" t="s">
        <v>275</v>
      </c>
      <c r="AR3017" s="158">
        <v>1</v>
      </c>
      <c r="AS3017" s="149" t="s">
        <v>275</v>
      </c>
      <c r="AT3017" s="149" t="s">
        <v>276</v>
      </c>
      <c r="AU3017" s="161">
        <v>1</v>
      </c>
      <c r="AV3017" s="159">
        <v>73076.92</v>
      </c>
      <c r="AW3017" s="159">
        <v>2923.08</v>
      </c>
      <c r="AX3017" s="149" t="s">
        <v>274</v>
      </c>
      <c r="AY3017" s="149"/>
      <c r="AZ3017" s="162" t="s">
        <v>274</v>
      </c>
      <c r="BA3017" s="162">
        <v>0</v>
      </c>
      <c r="BB3017" s="159">
        <v>70153.84</v>
      </c>
      <c r="BC3017" s="159">
        <v>2923.08</v>
      </c>
      <c r="BD3017" s="159">
        <v>2923.08</v>
      </c>
      <c r="BE3017" s="159">
        <v>2923.08</v>
      </c>
      <c r="BF3017" s="162">
        <v>0</v>
      </c>
      <c r="BG3017" s="159">
        <v>73076.92</v>
      </c>
    </row>
    <row r="3018" ht="28.05" customHeight="1" spans="1:59">
      <c r="A3018" s="149"/>
      <c r="B3018" s="149"/>
      <c r="C3018" s="149"/>
      <c r="D3018" s="149" t="s">
        <v>3726</v>
      </c>
      <c r="E3018" s="340" t="s">
        <v>47</v>
      </c>
      <c r="F3018" s="149" t="s">
        <v>3726</v>
      </c>
      <c r="G3018" s="149" t="s">
        <v>48</v>
      </c>
      <c r="H3018" s="149" t="s">
        <v>49</v>
      </c>
      <c r="I3018" s="149" t="s">
        <v>50</v>
      </c>
      <c r="J3018" s="149" t="s">
        <v>13399</v>
      </c>
      <c r="K3018" s="149"/>
      <c r="L3018" s="149" t="s">
        <v>262</v>
      </c>
      <c r="M3018" s="149"/>
      <c r="N3018" s="149" t="s">
        <v>263</v>
      </c>
      <c r="O3018" s="149" t="s">
        <v>214</v>
      </c>
      <c r="P3018" s="149" t="s">
        <v>53</v>
      </c>
      <c r="Q3018" s="149"/>
      <c r="R3018" s="149" t="s">
        <v>6970</v>
      </c>
      <c r="S3018" s="149" t="s">
        <v>289</v>
      </c>
      <c r="T3018" s="149" t="s">
        <v>55</v>
      </c>
      <c r="U3018" s="149" t="s">
        <v>267</v>
      </c>
      <c r="V3018" s="149"/>
      <c r="W3018" s="149"/>
      <c r="X3018" s="149" t="s">
        <v>51</v>
      </c>
      <c r="Y3018" s="149"/>
      <c r="Z3018" s="149"/>
      <c r="AA3018" s="149"/>
      <c r="AB3018" s="149" t="s">
        <v>269</v>
      </c>
      <c r="AC3018" s="149" t="s">
        <v>318</v>
      </c>
      <c r="AD3018" s="149" t="s">
        <v>55</v>
      </c>
      <c r="AE3018" s="149" t="s">
        <v>271</v>
      </c>
      <c r="AF3018" s="149"/>
      <c r="AG3018" s="149" t="s">
        <v>1098</v>
      </c>
      <c r="AH3018" s="149" t="s">
        <v>273</v>
      </c>
      <c r="AI3018" s="158">
        <v>96</v>
      </c>
      <c r="AJ3018" s="149"/>
      <c r="AK3018" s="159" t="s">
        <v>274</v>
      </c>
      <c r="AL3018" s="159" t="s">
        <v>274</v>
      </c>
      <c r="AM3018" s="149" t="s">
        <v>274</v>
      </c>
      <c r="AN3018" s="160">
        <v>4</v>
      </c>
      <c r="AO3018" s="149"/>
      <c r="AP3018" s="149" t="s">
        <v>274</v>
      </c>
      <c r="AQ3018" s="149" t="s">
        <v>275</v>
      </c>
      <c r="AR3018" s="158">
        <v>1</v>
      </c>
      <c r="AS3018" s="149" t="s">
        <v>275</v>
      </c>
      <c r="AT3018" s="149" t="s">
        <v>276</v>
      </c>
      <c r="AU3018" s="161">
        <v>1</v>
      </c>
      <c r="AV3018" s="159">
        <v>4358.97</v>
      </c>
      <c r="AW3018" s="159">
        <v>174.36</v>
      </c>
      <c r="AX3018" s="149" t="s">
        <v>274</v>
      </c>
      <c r="AY3018" s="149"/>
      <c r="AZ3018" s="162" t="s">
        <v>274</v>
      </c>
      <c r="BA3018" s="162">
        <v>0</v>
      </c>
      <c r="BB3018" s="159">
        <v>4184.61</v>
      </c>
      <c r="BC3018" s="159">
        <v>174.36</v>
      </c>
      <c r="BD3018" s="159">
        <v>174.36</v>
      </c>
      <c r="BE3018" s="159">
        <v>174.36</v>
      </c>
      <c r="BF3018" s="162">
        <v>0</v>
      </c>
      <c r="BG3018" s="159">
        <v>4358.97</v>
      </c>
    </row>
    <row r="3019" ht="28.05" customHeight="1" spans="1:59">
      <c r="A3019" s="149"/>
      <c r="B3019" s="149"/>
      <c r="C3019" s="149"/>
      <c r="D3019" s="149" t="s">
        <v>3726</v>
      </c>
      <c r="E3019" s="340" t="s">
        <v>13400</v>
      </c>
      <c r="F3019" s="149" t="s">
        <v>3726</v>
      </c>
      <c r="G3019" s="149" t="s">
        <v>13401</v>
      </c>
      <c r="H3019" s="149" t="s">
        <v>13402</v>
      </c>
      <c r="I3019" s="149" t="s">
        <v>1058</v>
      </c>
      <c r="J3019" s="149" t="s">
        <v>13403</v>
      </c>
      <c r="K3019" s="149"/>
      <c r="L3019" s="149" t="s">
        <v>262</v>
      </c>
      <c r="M3019" s="149"/>
      <c r="N3019" s="149" t="s">
        <v>263</v>
      </c>
      <c r="O3019" s="149" t="s">
        <v>214</v>
      </c>
      <c r="P3019" s="149" t="s">
        <v>53</v>
      </c>
      <c r="Q3019" s="149"/>
      <c r="R3019" s="149" t="s">
        <v>13404</v>
      </c>
      <c r="S3019" s="149" t="s">
        <v>4928</v>
      </c>
      <c r="T3019" s="149" t="s">
        <v>13096</v>
      </c>
      <c r="U3019" s="149" t="s">
        <v>267</v>
      </c>
      <c r="V3019" s="149"/>
      <c r="W3019" s="149"/>
      <c r="X3019" s="149" t="s">
        <v>268</v>
      </c>
      <c r="Y3019" s="149"/>
      <c r="Z3019" s="149"/>
      <c r="AA3019" s="149"/>
      <c r="AB3019" s="149" t="s">
        <v>269</v>
      </c>
      <c r="AC3019" s="149" t="s">
        <v>270</v>
      </c>
      <c r="AD3019" s="149" t="s">
        <v>13096</v>
      </c>
      <c r="AE3019" s="149" t="s">
        <v>271</v>
      </c>
      <c r="AF3019" s="149"/>
      <c r="AG3019" s="149" t="s">
        <v>1098</v>
      </c>
      <c r="AH3019" s="149" t="s">
        <v>273</v>
      </c>
      <c r="AI3019" s="158">
        <v>77</v>
      </c>
      <c r="AJ3019" s="149"/>
      <c r="AK3019" s="159" t="s">
        <v>274</v>
      </c>
      <c r="AL3019" s="159" t="s">
        <v>274</v>
      </c>
      <c r="AM3019" s="149" t="s">
        <v>274</v>
      </c>
      <c r="AN3019" s="160">
        <v>4</v>
      </c>
      <c r="AO3019" s="149"/>
      <c r="AP3019" s="149" t="s">
        <v>274</v>
      </c>
      <c r="AQ3019" s="149" t="s">
        <v>275</v>
      </c>
      <c r="AR3019" s="158">
        <v>1</v>
      </c>
      <c r="AS3019" s="149" t="s">
        <v>275</v>
      </c>
      <c r="AT3019" s="149" t="s">
        <v>276</v>
      </c>
      <c r="AU3019" s="161">
        <v>1</v>
      </c>
      <c r="AV3019" s="159">
        <v>20353.98</v>
      </c>
      <c r="AW3019" s="159">
        <v>814.16</v>
      </c>
      <c r="AX3019" s="149" t="s">
        <v>274</v>
      </c>
      <c r="AY3019" s="159">
        <v>212.39</v>
      </c>
      <c r="AZ3019" s="159">
        <v>212.39</v>
      </c>
      <c r="BA3019" s="159">
        <v>849.56</v>
      </c>
      <c r="BB3019" s="159">
        <v>15504.44</v>
      </c>
      <c r="BC3019" s="162" t="s">
        <v>274</v>
      </c>
      <c r="BD3019" s="162">
        <v>0</v>
      </c>
      <c r="BE3019" s="159">
        <v>4849.54</v>
      </c>
      <c r="BF3019" s="159">
        <v>4849.54</v>
      </c>
      <c r="BG3019" s="159">
        <v>20353.98</v>
      </c>
    </row>
    <row r="3020" ht="28.05" customHeight="1" spans="1:59">
      <c r="A3020" s="149"/>
      <c r="B3020" s="149"/>
      <c r="C3020" s="149"/>
      <c r="D3020" s="149" t="s">
        <v>3726</v>
      </c>
      <c r="E3020" s="340" t="s">
        <v>13405</v>
      </c>
      <c r="F3020" s="149" t="s">
        <v>3726</v>
      </c>
      <c r="G3020" s="149" t="s">
        <v>13406</v>
      </c>
      <c r="H3020" s="149" t="s">
        <v>13018</v>
      </c>
      <c r="I3020" s="149" t="s">
        <v>9739</v>
      </c>
      <c r="J3020" s="149" t="s">
        <v>13407</v>
      </c>
      <c r="K3020" s="149"/>
      <c r="L3020" s="149" t="s">
        <v>287</v>
      </c>
      <c r="M3020" s="149"/>
      <c r="N3020" s="149" t="s">
        <v>263</v>
      </c>
      <c r="O3020" s="149" t="s">
        <v>214</v>
      </c>
      <c r="P3020" s="149" t="s">
        <v>53</v>
      </c>
      <c r="Q3020" s="149"/>
      <c r="R3020" s="149" t="s">
        <v>3921</v>
      </c>
      <c r="S3020" s="149" t="s">
        <v>5890</v>
      </c>
      <c r="T3020" s="149" t="s">
        <v>3699</v>
      </c>
      <c r="U3020" s="149" t="s">
        <v>267</v>
      </c>
      <c r="V3020" s="149"/>
      <c r="W3020" s="149"/>
      <c r="X3020" s="149" t="s">
        <v>336</v>
      </c>
      <c r="Y3020" s="149"/>
      <c r="Z3020" s="149"/>
      <c r="AA3020" s="149"/>
      <c r="AB3020" s="149" t="s">
        <v>269</v>
      </c>
      <c r="AC3020" s="149" t="s">
        <v>270</v>
      </c>
      <c r="AD3020" s="149" t="s">
        <v>3699</v>
      </c>
      <c r="AE3020" s="149" t="s">
        <v>271</v>
      </c>
      <c r="AF3020" s="149"/>
      <c r="AG3020" s="149" t="s">
        <v>1098</v>
      </c>
      <c r="AH3020" s="149" t="s">
        <v>273</v>
      </c>
      <c r="AI3020" s="158">
        <v>67</v>
      </c>
      <c r="AJ3020" s="149"/>
      <c r="AK3020" s="159" t="s">
        <v>274</v>
      </c>
      <c r="AL3020" s="159" t="s">
        <v>274</v>
      </c>
      <c r="AM3020" s="149" t="s">
        <v>274</v>
      </c>
      <c r="AN3020" s="160">
        <v>4</v>
      </c>
      <c r="AO3020" s="149"/>
      <c r="AP3020" s="149" t="s">
        <v>274</v>
      </c>
      <c r="AQ3020" s="149" t="s">
        <v>275</v>
      </c>
      <c r="AR3020" s="158">
        <v>1</v>
      </c>
      <c r="AS3020" s="149" t="s">
        <v>275</v>
      </c>
      <c r="AT3020" s="149" t="s">
        <v>276</v>
      </c>
      <c r="AU3020" s="161">
        <v>1</v>
      </c>
      <c r="AV3020" s="159">
        <v>7787.61</v>
      </c>
      <c r="AW3020" s="159">
        <v>311.5</v>
      </c>
      <c r="AX3020" s="149" t="s">
        <v>274</v>
      </c>
      <c r="AY3020" s="159">
        <v>80.23</v>
      </c>
      <c r="AZ3020" s="159">
        <v>80.23</v>
      </c>
      <c r="BA3020" s="159">
        <v>320.92</v>
      </c>
      <c r="BB3020" s="159">
        <v>5149.48</v>
      </c>
      <c r="BC3020" s="162" t="s">
        <v>274</v>
      </c>
      <c r="BD3020" s="162">
        <v>0</v>
      </c>
      <c r="BE3020" s="159">
        <v>2638.13</v>
      </c>
      <c r="BF3020" s="159">
        <v>2638.13</v>
      </c>
      <c r="BG3020" s="159">
        <v>7787.61</v>
      </c>
    </row>
    <row r="3021" ht="28.05" customHeight="1" spans="1:59">
      <c r="A3021" s="149"/>
      <c r="B3021" s="149"/>
      <c r="C3021" s="149"/>
      <c r="D3021" s="149" t="s">
        <v>3726</v>
      </c>
      <c r="E3021" s="340" t="s">
        <v>13408</v>
      </c>
      <c r="F3021" s="149" t="s">
        <v>3726</v>
      </c>
      <c r="G3021" s="149" t="s">
        <v>13409</v>
      </c>
      <c r="H3021" s="149" t="s">
        <v>13380</v>
      </c>
      <c r="I3021" s="149" t="s">
        <v>13381</v>
      </c>
      <c r="J3021" s="149" t="s">
        <v>13410</v>
      </c>
      <c r="K3021" s="149"/>
      <c r="L3021" s="149" t="s">
        <v>287</v>
      </c>
      <c r="M3021" s="149"/>
      <c r="N3021" s="149" t="s">
        <v>263</v>
      </c>
      <c r="O3021" s="149" t="s">
        <v>214</v>
      </c>
      <c r="P3021" s="149" t="s">
        <v>53</v>
      </c>
      <c r="Q3021" s="149"/>
      <c r="R3021" s="149" t="s">
        <v>13191</v>
      </c>
      <c r="S3021" s="149" t="s">
        <v>4488</v>
      </c>
      <c r="T3021" s="149" t="s">
        <v>414</v>
      </c>
      <c r="U3021" s="149" t="s">
        <v>267</v>
      </c>
      <c r="V3021" s="149"/>
      <c r="W3021" s="149"/>
      <c r="X3021" s="149" t="s">
        <v>336</v>
      </c>
      <c r="Y3021" s="149"/>
      <c r="Z3021" s="149"/>
      <c r="AA3021" s="149"/>
      <c r="AB3021" s="149" t="s">
        <v>269</v>
      </c>
      <c r="AC3021" s="149" t="s">
        <v>270</v>
      </c>
      <c r="AD3021" s="149" t="s">
        <v>414</v>
      </c>
      <c r="AE3021" s="149" t="s">
        <v>271</v>
      </c>
      <c r="AF3021" s="149"/>
      <c r="AG3021" s="149" t="s">
        <v>1098</v>
      </c>
      <c r="AH3021" s="149" t="s">
        <v>273</v>
      </c>
      <c r="AI3021" s="158">
        <v>21</v>
      </c>
      <c r="AJ3021" s="149"/>
      <c r="AK3021" s="159" t="s">
        <v>274</v>
      </c>
      <c r="AL3021" s="159" t="s">
        <v>274</v>
      </c>
      <c r="AM3021" s="149" t="s">
        <v>274</v>
      </c>
      <c r="AN3021" s="160">
        <v>4</v>
      </c>
      <c r="AO3021" s="149"/>
      <c r="AP3021" s="149" t="s">
        <v>274</v>
      </c>
      <c r="AQ3021" s="149" t="s">
        <v>275</v>
      </c>
      <c r="AR3021" s="158">
        <v>1</v>
      </c>
      <c r="AS3021" s="149" t="s">
        <v>275</v>
      </c>
      <c r="AT3021" s="149" t="s">
        <v>276</v>
      </c>
      <c r="AU3021" s="161">
        <v>1</v>
      </c>
      <c r="AV3021" s="159">
        <v>4690.27</v>
      </c>
      <c r="AW3021" s="159">
        <v>187.61</v>
      </c>
      <c r="AX3021" s="149" t="s">
        <v>274</v>
      </c>
      <c r="AY3021" s="159">
        <v>46.9</v>
      </c>
      <c r="AZ3021" s="159">
        <v>46.9</v>
      </c>
      <c r="BA3021" s="159">
        <v>187.6</v>
      </c>
      <c r="BB3021" s="159">
        <v>984.9</v>
      </c>
      <c r="BC3021" s="162" t="s">
        <v>274</v>
      </c>
      <c r="BD3021" s="162">
        <v>0</v>
      </c>
      <c r="BE3021" s="159">
        <v>3705.37</v>
      </c>
      <c r="BF3021" s="159">
        <v>3705.37</v>
      </c>
      <c r="BG3021" s="159">
        <v>4690.27</v>
      </c>
    </row>
    <row r="3022" ht="28.05" customHeight="1" spans="1:59">
      <c r="A3022" s="149"/>
      <c r="B3022" s="149"/>
      <c r="C3022" s="149"/>
      <c r="D3022" s="149" t="s">
        <v>3726</v>
      </c>
      <c r="E3022" s="340" t="s">
        <v>13411</v>
      </c>
      <c r="F3022" s="149" t="s">
        <v>3726</v>
      </c>
      <c r="G3022" s="149" t="s">
        <v>13412</v>
      </c>
      <c r="H3022" s="149" t="s">
        <v>13402</v>
      </c>
      <c r="I3022" s="149" t="s">
        <v>1058</v>
      </c>
      <c r="J3022" s="149" t="s">
        <v>13413</v>
      </c>
      <c r="K3022" s="149"/>
      <c r="L3022" s="149" t="s">
        <v>262</v>
      </c>
      <c r="M3022" s="149"/>
      <c r="N3022" s="149" t="s">
        <v>263</v>
      </c>
      <c r="O3022" s="149" t="s">
        <v>214</v>
      </c>
      <c r="P3022" s="149" t="s">
        <v>53</v>
      </c>
      <c r="Q3022" s="149"/>
      <c r="R3022" s="149" t="s">
        <v>13414</v>
      </c>
      <c r="S3022" s="149" t="s">
        <v>4928</v>
      </c>
      <c r="T3022" s="149" t="s">
        <v>13096</v>
      </c>
      <c r="U3022" s="149" t="s">
        <v>267</v>
      </c>
      <c r="V3022" s="149"/>
      <c r="W3022" s="149"/>
      <c r="X3022" s="149" t="s">
        <v>268</v>
      </c>
      <c r="Y3022" s="149"/>
      <c r="Z3022" s="149"/>
      <c r="AA3022" s="149"/>
      <c r="AB3022" s="149" t="s">
        <v>269</v>
      </c>
      <c r="AC3022" s="149" t="s">
        <v>270</v>
      </c>
      <c r="AD3022" s="149" t="s">
        <v>13096</v>
      </c>
      <c r="AE3022" s="149" t="s">
        <v>271</v>
      </c>
      <c r="AF3022" s="149"/>
      <c r="AG3022" s="149" t="s">
        <v>1098</v>
      </c>
      <c r="AH3022" s="149" t="s">
        <v>273</v>
      </c>
      <c r="AI3022" s="158">
        <v>77</v>
      </c>
      <c r="AJ3022" s="149"/>
      <c r="AK3022" s="159" t="s">
        <v>274</v>
      </c>
      <c r="AL3022" s="159" t="s">
        <v>274</v>
      </c>
      <c r="AM3022" s="149" t="s">
        <v>274</v>
      </c>
      <c r="AN3022" s="160">
        <v>4</v>
      </c>
      <c r="AO3022" s="149"/>
      <c r="AP3022" s="149" t="s">
        <v>274</v>
      </c>
      <c r="AQ3022" s="149" t="s">
        <v>275</v>
      </c>
      <c r="AR3022" s="158">
        <v>1</v>
      </c>
      <c r="AS3022" s="149" t="s">
        <v>275</v>
      </c>
      <c r="AT3022" s="149" t="s">
        <v>276</v>
      </c>
      <c r="AU3022" s="161">
        <v>1</v>
      </c>
      <c r="AV3022" s="159">
        <v>20353.98</v>
      </c>
      <c r="AW3022" s="159">
        <v>814.16</v>
      </c>
      <c r="AX3022" s="149" t="s">
        <v>274</v>
      </c>
      <c r="AY3022" s="159">
        <v>212.39</v>
      </c>
      <c r="AZ3022" s="159">
        <v>212.39</v>
      </c>
      <c r="BA3022" s="159">
        <v>849.56</v>
      </c>
      <c r="BB3022" s="159">
        <v>15504.44</v>
      </c>
      <c r="BC3022" s="162" t="s">
        <v>274</v>
      </c>
      <c r="BD3022" s="162">
        <v>0</v>
      </c>
      <c r="BE3022" s="159">
        <v>4849.54</v>
      </c>
      <c r="BF3022" s="159">
        <v>4849.54</v>
      </c>
      <c r="BG3022" s="159">
        <v>20353.98</v>
      </c>
    </row>
    <row r="3023" ht="28.05" customHeight="1" spans="1:59">
      <c r="A3023" s="149"/>
      <c r="B3023" s="149"/>
      <c r="C3023" s="149"/>
      <c r="D3023" s="149" t="s">
        <v>3726</v>
      </c>
      <c r="E3023" s="340" t="s">
        <v>13415</v>
      </c>
      <c r="F3023" s="149" t="s">
        <v>3726</v>
      </c>
      <c r="G3023" s="149" t="s">
        <v>13416</v>
      </c>
      <c r="H3023" s="149" t="s">
        <v>73</v>
      </c>
      <c r="I3023" s="149" t="s">
        <v>13417</v>
      </c>
      <c r="J3023" s="149" t="s">
        <v>13418</v>
      </c>
      <c r="K3023" s="149"/>
      <c r="L3023" s="149" t="s">
        <v>262</v>
      </c>
      <c r="M3023" s="149"/>
      <c r="N3023" s="149" t="s">
        <v>263</v>
      </c>
      <c r="O3023" s="149" t="s">
        <v>214</v>
      </c>
      <c r="P3023" s="149" t="s">
        <v>53</v>
      </c>
      <c r="Q3023" s="149"/>
      <c r="R3023" s="149" t="s">
        <v>12995</v>
      </c>
      <c r="S3023" s="149" t="s">
        <v>13419</v>
      </c>
      <c r="T3023" s="149" t="s">
        <v>76</v>
      </c>
      <c r="U3023" s="149" t="s">
        <v>267</v>
      </c>
      <c r="V3023" s="149"/>
      <c r="W3023" s="149"/>
      <c r="X3023" s="149" t="s">
        <v>268</v>
      </c>
      <c r="Y3023" s="149"/>
      <c r="Z3023" s="149"/>
      <c r="AA3023" s="149"/>
      <c r="AB3023" s="149" t="s">
        <v>269</v>
      </c>
      <c r="AC3023" s="149" t="s">
        <v>318</v>
      </c>
      <c r="AD3023" s="149" t="s">
        <v>76</v>
      </c>
      <c r="AE3023" s="149" t="s">
        <v>271</v>
      </c>
      <c r="AF3023" s="149"/>
      <c r="AG3023" s="149" t="s">
        <v>1098</v>
      </c>
      <c r="AH3023" s="149" t="s">
        <v>273</v>
      </c>
      <c r="AI3023" s="158">
        <v>96</v>
      </c>
      <c r="AJ3023" s="149"/>
      <c r="AK3023" s="159" t="s">
        <v>274</v>
      </c>
      <c r="AL3023" s="159" t="s">
        <v>274</v>
      </c>
      <c r="AM3023" s="149" t="s">
        <v>274</v>
      </c>
      <c r="AN3023" s="160">
        <v>4</v>
      </c>
      <c r="AO3023" s="149"/>
      <c r="AP3023" s="149" t="s">
        <v>274</v>
      </c>
      <c r="AQ3023" s="149" t="s">
        <v>275</v>
      </c>
      <c r="AR3023" s="158">
        <v>1</v>
      </c>
      <c r="AS3023" s="149" t="s">
        <v>275</v>
      </c>
      <c r="AT3023" s="149" t="s">
        <v>276</v>
      </c>
      <c r="AU3023" s="161">
        <v>1</v>
      </c>
      <c r="AV3023" s="159">
        <v>119658.12</v>
      </c>
      <c r="AW3023" s="159">
        <v>4786.32</v>
      </c>
      <c r="AX3023" s="149" t="s">
        <v>274</v>
      </c>
      <c r="AY3023" s="162">
        <v>0</v>
      </c>
      <c r="AZ3023" s="162" t="s">
        <v>274</v>
      </c>
      <c r="BA3023" s="162">
        <v>0</v>
      </c>
      <c r="BB3023" s="159">
        <v>114871.8</v>
      </c>
      <c r="BC3023" s="162" t="s">
        <v>274</v>
      </c>
      <c r="BD3023" s="162">
        <v>0</v>
      </c>
      <c r="BE3023" s="159">
        <v>4786.32</v>
      </c>
      <c r="BF3023" s="159">
        <v>4786.32</v>
      </c>
      <c r="BG3023" s="159">
        <v>119658.12</v>
      </c>
    </row>
    <row r="3024" ht="28.05" customHeight="1" spans="1:59">
      <c r="A3024" s="149"/>
      <c r="B3024" s="149"/>
      <c r="C3024" s="149"/>
      <c r="D3024" s="149" t="s">
        <v>3726</v>
      </c>
      <c r="E3024" s="340" t="s">
        <v>56</v>
      </c>
      <c r="F3024" s="149" t="s">
        <v>3726</v>
      </c>
      <c r="G3024" s="149" t="s">
        <v>57</v>
      </c>
      <c r="H3024" s="149" t="s">
        <v>49</v>
      </c>
      <c r="I3024" s="149" t="s">
        <v>50</v>
      </c>
      <c r="J3024" s="149" t="s">
        <v>13420</v>
      </c>
      <c r="K3024" s="149"/>
      <c r="L3024" s="149" t="s">
        <v>262</v>
      </c>
      <c r="M3024" s="149"/>
      <c r="N3024" s="149" t="s">
        <v>263</v>
      </c>
      <c r="O3024" s="149" t="s">
        <v>214</v>
      </c>
      <c r="P3024" s="149" t="s">
        <v>53</v>
      </c>
      <c r="Q3024" s="149"/>
      <c r="R3024" s="149" t="s">
        <v>6970</v>
      </c>
      <c r="S3024" s="149" t="s">
        <v>289</v>
      </c>
      <c r="T3024" s="149" t="s">
        <v>55</v>
      </c>
      <c r="U3024" s="149" t="s">
        <v>267</v>
      </c>
      <c r="V3024" s="149"/>
      <c r="W3024" s="149"/>
      <c r="X3024" s="149" t="s">
        <v>51</v>
      </c>
      <c r="Y3024" s="149"/>
      <c r="Z3024" s="149"/>
      <c r="AA3024" s="149"/>
      <c r="AB3024" s="149" t="s">
        <v>269</v>
      </c>
      <c r="AC3024" s="149" t="s">
        <v>318</v>
      </c>
      <c r="AD3024" s="149" t="s">
        <v>55</v>
      </c>
      <c r="AE3024" s="149" t="s">
        <v>271</v>
      </c>
      <c r="AF3024" s="149"/>
      <c r="AG3024" s="149" t="s">
        <v>1098</v>
      </c>
      <c r="AH3024" s="149" t="s">
        <v>273</v>
      </c>
      <c r="AI3024" s="158">
        <v>96</v>
      </c>
      <c r="AJ3024" s="149"/>
      <c r="AK3024" s="159" t="s">
        <v>274</v>
      </c>
      <c r="AL3024" s="159" t="s">
        <v>274</v>
      </c>
      <c r="AM3024" s="149" t="s">
        <v>274</v>
      </c>
      <c r="AN3024" s="160">
        <v>4</v>
      </c>
      <c r="AO3024" s="149"/>
      <c r="AP3024" s="149" t="s">
        <v>274</v>
      </c>
      <c r="AQ3024" s="149" t="s">
        <v>275</v>
      </c>
      <c r="AR3024" s="158">
        <v>1</v>
      </c>
      <c r="AS3024" s="149" t="s">
        <v>275</v>
      </c>
      <c r="AT3024" s="149" t="s">
        <v>276</v>
      </c>
      <c r="AU3024" s="161">
        <v>1</v>
      </c>
      <c r="AV3024" s="159">
        <v>4358.98</v>
      </c>
      <c r="AW3024" s="159">
        <v>174.36</v>
      </c>
      <c r="AX3024" s="149" t="s">
        <v>274</v>
      </c>
      <c r="AY3024" s="149"/>
      <c r="AZ3024" s="162" t="s">
        <v>274</v>
      </c>
      <c r="BA3024" s="162">
        <v>0</v>
      </c>
      <c r="BB3024" s="159">
        <v>4184.62</v>
      </c>
      <c r="BC3024" s="159">
        <v>174.36</v>
      </c>
      <c r="BD3024" s="159">
        <v>174.36</v>
      </c>
      <c r="BE3024" s="159">
        <v>174.36</v>
      </c>
      <c r="BF3024" s="162">
        <v>0</v>
      </c>
      <c r="BG3024" s="159">
        <v>4358.98</v>
      </c>
    </row>
    <row r="3025" ht="28.05" customHeight="1" spans="1:59">
      <c r="A3025" s="149"/>
      <c r="B3025" s="149"/>
      <c r="C3025" s="149"/>
      <c r="D3025" s="149" t="s">
        <v>3726</v>
      </c>
      <c r="E3025" s="340" t="s">
        <v>71</v>
      </c>
      <c r="F3025" s="149" t="s">
        <v>3726</v>
      </c>
      <c r="G3025" s="149" t="s">
        <v>72</v>
      </c>
      <c r="H3025" s="149" t="s">
        <v>73</v>
      </c>
      <c r="I3025" s="149" t="s">
        <v>74</v>
      </c>
      <c r="J3025" s="149" t="s">
        <v>13421</v>
      </c>
      <c r="K3025" s="149"/>
      <c r="L3025" s="149" t="s">
        <v>262</v>
      </c>
      <c r="M3025" s="149"/>
      <c r="N3025" s="149" t="s">
        <v>263</v>
      </c>
      <c r="O3025" s="149" t="s">
        <v>214</v>
      </c>
      <c r="P3025" s="149" t="s">
        <v>53</v>
      </c>
      <c r="Q3025" s="149"/>
      <c r="R3025" s="149" t="s">
        <v>12995</v>
      </c>
      <c r="S3025" s="149" t="s">
        <v>13419</v>
      </c>
      <c r="T3025" s="149" t="s">
        <v>76</v>
      </c>
      <c r="U3025" s="149" t="s">
        <v>267</v>
      </c>
      <c r="V3025" s="149"/>
      <c r="W3025" s="149"/>
      <c r="X3025" s="149" t="s">
        <v>268</v>
      </c>
      <c r="Y3025" s="149"/>
      <c r="Z3025" s="149"/>
      <c r="AA3025" s="149"/>
      <c r="AB3025" s="149" t="s">
        <v>269</v>
      </c>
      <c r="AC3025" s="149" t="s">
        <v>318</v>
      </c>
      <c r="AD3025" s="149" t="s">
        <v>76</v>
      </c>
      <c r="AE3025" s="149" t="s">
        <v>271</v>
      </c>
      <c r="AF3025" s="149"/>
      <c r="AG3025" s="149" t="s">
        <v>1098</v>
      </c>
      <c r="AH3025" s="149" t="s">
        <v>273</v>
      </c>
      <c r="AI3025" s="158">
        <v>96</v>
      </c>
      <c r="AJ3025" s="149"/>
      <c r="AK3025" s="159" t="s">
        <v>274</v>
      </c>
      <c r="AL3025" s="159" t="s">
        <v>274</v>
      </c>
      <c r="AM3025" s="149" t="s">
        <v>274</v>
      </c>
      <c r="AN3025" s="160">
        <v>4</v>
      </c>
      <c r="AO3025" s="149"/>
      <c r="AP3025" s="149" t="s">
        <v>274</v>
      </c>
      <c r="AQ3025" s="149" t="s">
        <v>275</v>
      </c>
      <c r="AR3025" s="158">
        <v>1</v>
      </c>
      <c r="AS3025" s="149" t="s">
        <v>275</v>
      </c>
      <c r="AT3025" s="149" t="s">
        <v>276</v>
      </c>
      <c r="AU3025" s="161">
        <v>1</v>
      </c>
      <c r="AV3025" s="159">
        <v>102564.1</v>
      </c>
      <c r="AW3025" s="159">
        <v>4102.56</v>
      </c>
      <c r="AX3025" s="149" t="s">
        <v>274</v>
      </c>
      <c r="AY3025" s="149"/>
      <c r="AZ3025" s="162" t="s">
        <v>274</v>
      </c>
      <c r="BA3025" s="162">
        <v>0</v>
      </c>
      <c r="BB3025" s="159">
        <v>98461.54</v>
      </c>
      <c r="BC3025" s="159">
        <v>4102.56</v>
      </c>
      <c r="BD3025" s="159">
        <v>4102.56</v>
      </c>
      <c r="BE3025" s="159">
        <v>4102.56</v>
      </c>
      <c r="BF3025" s="162">
        <v>0</v>
      </c>
      <c r="BG3025" s="159">
        <v>102564.1</v>
      </c>
    </row>
    <row r="3026" ht="28.05" customHeight="1" spans="1:59">
      <c r="A3026" s="149"/>
      <c r="B3026" s="149"/>
      <c r="C3026" s="149"/>
      <c r="D3026" s="149" t="s">
        <v>3726</v>
      </c>
      <c r="E3026" s="340" t="s">
        <v>13422</v>
      </c>
      <c r="F3026" s="149" t="s">
        <v>3726</v>
      </c>
      <c r="G3026" s="149" t="s">
        <v>13423</v>
      </c>
      <c r="H3026" s="149" t="s">
        <v>13018</v>
      </c>
      <c r="I3026" s="149" t="s">
        <v>9739</v>
      </c>
      <c r="J3026" s="149" t="s">
        <v>13424</v>
      </c>
      <c r="K3026" s="149"/>
      <c r="L3026" s="149" t="s">
        <v>287</v>
      </c>
      <c r="M3026" s="149"/>
      <c r="N3026" s="149" t="s">
        <v>263</v>
      </c>
      <c r="O3026" s="149" t="s">
        <v>214</v>
      </c>
      <c r="P3026" s="149" t="s">
        <v>53</v>
      </c>
      <c r="Q3026" s="149"/>
      <c r="R3026" s="149" t="s">
        <v>3921</v>
      </c>
      <c r="S3026" s="149" t="s">
        <v>5890</v>
      </c>
      <c r="T3026" s="149" t="s">
        <v>3699</v>
      </c>
      <c r="U3026" s="149" t="s">
        <v>267</v>
      </c>
      <c r="V3026" s="149"/>
      <c r="W3026" s="149"/>
      <c r="X3026" s="149" t="s">
        <v>336</v>
      </c>
      <c r="Y3026" s="149"/>
      <c r="Z3026" s="149"/>
      <c r="AA3026" s="149"/>
      <c r="AB3026" s="149" t="s">
        <v>269</v>
      </c>
      <c r="AC3026" s="149" t="s">
        <v>270</v>
      </c>
      <c r="AD3026" s="149" t="s">
        <v>3699</v>
      </c>
      <c r="AE3026" s="149" t="s">
        <v>271</v>
      </c>
      <c r="AF3026" s="149"/>
      <c r="AG3026" s="149" t="s">
        <v>1098</v>
      </c>
      <c r="AH3026" s="149" t="s">
        <v>273</v>
      </c>
      <c r="AI3026" s="158">
        <v>67</v>
      </c>
      <c r="AJ3026" s="149"/>
      <c r="AK3026" s="159" t="s">
        <v>274</v>
      </c>
      <c r="AL3026" s="159" t="s">
        <v>274</v>
      </c>
      <c r="AM3026" s="149" t="s">
        <v>274</v>
      </c>
      <c r="AN3026" s="160">
        <v>4</v>
      </c>
      <c r="AO3026" s="149"/>
      <c r="AP3026" s="149" t="s">
        <v>274</v>
      </c>
      <c r="AQ3026" s="149" t="s">
        <v>275</v>
      </c>
      <c r="AR3026" s="158">
        <v>1</v>
      </c>
      <c r="AS3026" s="149" t="s">
        <v>275</v>
      </c>
      <c r="AT3026" s="149" t="s">
        <v>276</v>
      </c>
      <c r="AU3026" s="161">
        <v>1</v>
      </c>
      <c r="AV3026" s="159">
        <v>7787.61</v>
      </c>
      <c r="AW3026" s="159">
        <v>311.5</v>
      </c>
      <c r="AX3026" s="149" t="s">
        <v>274</v>
      </c>
      <c r="AY3026" s="159">
        <v>80.23</v>
      </c>
      <c r="AZ3026" s="159">
        <v>80.23</v>
      </c>
      <c r="BA3026" s="159">
        <v>320.92</v>
      </c>
      <c r="BB3026" s="159">
        <v>5149.48</v>
      </c>
      <c r="BC3026" s="162" t="s">
        <v>274</v>
      </c>
      <c r="BD3026" s="162">
        <v>0</v>
      </c>
      <c r="BE3026" s="159">
        <v>2638.13</v>
      </c>
      <c r="BF3026" s="159">
        <v>2638.13</v>
      </c>
      <c r="BG3026" s="159">
        <v>7787.61</v>
      </c>
    </row>
    <row r="3027" ht="28.05" customHeight="1" spans="1:59">
      <c r="A3027" s="149"/>
      <c r="B3027" s="149"/>
      <c r="C3027" s="149"/>
      <c r="D3027" s="149" t="s">
        <v>3726</v>
      </c>
      <c r="E3027" s="340" t="s">
        <v>13425</v>
      </c>
      <c r="F3027" s="149" t="s">
        <v>3726</v>
      </c>
      <c r="G3027" s="149" t="s">
        <v>13426</v>
      </c>
      <c r="H3027" s="149" t="s">
        <v>13380</v>
      </c>
      <c r="I3027" s="149" t="s">
        <v>13381</v>
      </c>
      <c r="J3027" s="149" t="s">
        <v>13427</v>
      </c>
      <c r="K3027" s="149"/>
      <c r="L3027" s="149" t="s">
        <v>287</v>
      </c>
      <c r="M3027" s="149"/>
      <c r="N3027" s="149" t="s">
        <v>263</v>
      </c>
      <c r="O3027" s="149" t="s">
        <v>214</v>
      </c>
      <c r="P3027" s="149" t="s">
        <v>53</v>
      </c>
      <c r="Q3027" s="149"/>
      <c r="R3027" s="149" t="s">
        <v>13191</v>
      </c>
      <c r="S3027" s="149" t="s">
        <v>4488</v>
      </c>
      <c r="T3027" s="149" t="s">
        <v>414</v>
      </c>
      <c r="U3027" s="149" t="s">
        <v>267</v>
      </c>
      <c r="V3027" s="149"/>
      <c r="W3027" s="149"/>
      <c r="X3027" s="149" t="s">
        <v>336</v>
      </c>
      <c r="Y3027" s="149"/>
      <c r="Z3027" s="149"/>
      <c r="AA3027" s="149"/>
      <c r="AB3027" s="149" t="s">
        <v>269</v>
      </c>
      <c r="AC3027" s="149" t="s">
        <v>270</v>
      </c>
      <c r="AD3027" s="149" t="s">
        <v>414</v>
      </c>
      <c r="AE3027" s="149" t="s">
        <v>271</v>
      </c>
      <c r="AF3027" s="149"/>
      <c r="AG3027" s="149" t="s">
        <v>1098</v>
      </c>
      <c r="AH3027" s="149" t="s">
        <v>273</v>
      </c>
      <c r="AI3027" s="158">
        <v>21</v>
      </c>
      <c r="AJ3027" s="149"/>
      <c r="AK3027" s="159" t="s">
        <v>274</v>
      </c>
      <c r="AL3027" s="159" t="s">
        <v>274</v>
      </c>
      <c r="AM3027" s="149" t="s">
        <v>274</v>
      </c>
      <c r="AN3027" s="160">
        <v>4</v>
      </c>
      <c r="AO3027" s="149"/>
      <c r="AP3027" s="149" t="s">
        <v>274</v>
      </c>
      <c r="AQ3027" s="149" t="s">
        <v>275</v>
      </c>
      <c r="AR3027" s="158">
        <v>1</v>
      </c>
      <c r="AS3027" s="149" t="s">
        <v>275</v>
      </c>
      <c r="AT3027" s="149" t="s">
        <v>276</v>
      </c>
      <c r="AU3027" s="161">
        <v>1</v>
      </c>
      <c r="AV3027" s="159">
        <v>4690.27</v>
      </c>
      <c r="AW3027" s="159">
        <v>187.61</v>
      </c>
      <c r="AX3027" s="149" t="s">
        <v>274</v>
      </c>
      <c r="AY3027" s="159">
        <v>46.9</v>
      </c>
      <c r="AZ3027" s="159">
        <v>46.9</v>
      </c>
      <c r="BA3027" s="159">
        <v>187.6</v>
      </c>
      <c r="BB3027" s="159">
        <v>984.9</v>
      </c>
      <c r="BC3027" s="162" t="s">
        <v>274</v>
      </c>
      <c r="BD3027" s="162">
        <v>0</v>
      </c>
      <c r="BE3027" s="159">
        <v>3705.37</v>
      </c>
      <c r="BF3027" s="159">
        <v>3705.37</v>
      </c>
      <c r="BG3027" s="159">
        <v>4690.27</v>
      </c>
    </row>
    <row r="3028" ht="28.05" customHeight="1" spans="1:59">
      <c r="A3028" s="149"/>
      <c r="B3028" s="149"/>
      <c r="C3028" s="149"/>
      <c r="D3028" s="149" t="s">
        <v>3726</v>
      </c>
      <c r="E3028" s="340" t="s">
        <v>13428</v>
      </c>
      <c r="F3028" s="149" t="s">
        <v>3726</v>
      </c>
      <c r="G3028" s="149" t="s">
        <v>13429</v>
      </c>
      <c r="H3028" s="149" t="s">
        <v>13430</v>
      </c>
      <c r="I3028" s="149"/>
      <c r="J3028" s="149" t="s">
        <v>13431</v>
      </c>
      <c r="K3028" s="149"/>
      <c r="L3028" s="149" t="s">
        <v>287</v>
      </c>
      <c r="M3028" s="149"/>
      <c r="N3028" s="149" t="s">
        <v>263</v>
      </c>
      <c r="O3028" s="149" t="s">
        <v>214</v>
      </c>
      <c r="P3028" s="149" t="s">
        <v>53</v>
      </c>
      <c r="Q3028" s="149"/>
      <c r="R3028" s="149" t="s">
        <v>12390</v>
      </c>
      <c r="S3028" s="149" t="s">
        <v>7339</v>
      </c>
      <c r="T3028" s="149" t="s">
        <v>154</v>
      </c>
      <c r="U3028" s="149" t="s">
        <v>267</v>
      </c>
      <c r="V3028" s="149"/>
      <c r="W3028" s="149"/>
      <c r="X3028" s="149" t="s">
        <v>268</v>
      </c>
      <c r="Y3028" s="149"/>
      <c r="Z3028" s="149"/>
      <c r="AA3028" s="149"/>
      <c r="AB3028" s="149" t="s">
        <v>269</v>
      </c>
      <c r="AC3028" s="149" t="s">
        <v>318</v>
      </c>
      <c r="AD3028" s="149" t="s">
        <v>154</v>
      </c>
      <c r="AE3028" s="149" t="s">
        <v>271</v>
      </c>
      <c r="AF3028" s="149"/>
      <c r="AG3028" s="149" t="s">
        <v>1098</v>
      </c>
      <c r="AH3028" s="149" t="s">
        <v>273</v>
      </c>
      <c r="AI3028" s="158">
        <v>96</v>
      </c>
      <c r="AJ3028" s="149"/>
      <c r="AK3028" s="159" t="s">
        <v>274</v>
      </c>
      <c r="AL3028" s="159" t="s">
        <v>274</v>
      </c>
      <c r="AM3028" s="149" t="s">
        <v>274</v>
      </c>
      <c r="AN3028" s="160">
        <v>4</v>
      </c>
      <c r="AO3028" s="149"/>
      <c r="AP3028" s="149" t="s">
        <v>274</v>
      </c>
      <c r="AQ3028" s="149" t="s">
        <v>275</v>
      </c>
      <c r="AR3028" s="158">
        <v>1</v>
      </c>
      <c r="AS3028" s="149" t="s">
        <v>275</v>
      </c>
      <c r="AT3028" s="149" t="s">
        <v>276</v>
      </c>
      <c r="AU3028" s="161">
        <v>1</v>
      </c>
      <c r="AV3028" s="159">
        <v>15384.62</v>
      </c>
      <c r="AW3028" s="159">
        <v>615.38</v>
      </c>
      <c r="AX3028" s="149" t="s">
        <v>274</v>
      </c>
      <c r="AY3028" s="162">
        <v>0</v>
      </c>
      <c r="AZ3028" s="162" t="s">
        <v>274</v>
      </c>
      <c r="BA3028" s="162">
        <v>0</v>
      </c>
      <c r="BB3028" s="159">
        <v>14769.24</v>
      </c>
      <c r="BC3028" s="162" t="s">
        <v>274</v>
      </c>
      <c r="BD3028" s="162">
        <v>0</v>
      </c>
      <c r="BE3028" s="159">
        <v>615.38</v>
      </c>
      <c r="BF3028" s="159">
        <v>615.38</v>
      </c>
      <c r="BG3028" s="159">
        <v>15384.62</v>
      </c>
    </row>
    <row r="3029" ht="28.05" customHeight="1" spans="1:59">
      <c r="A3029" s="149"/>
      <c r="B3029" s="149"/>
      <c r="C3029" s="149"/>
      <c r="D3029" s="149" t="s">
        <v>3726</v>
      </c>
      <c r="E3029" s="340" t="s">
        <v>13432</v>
      </c>
      <c r="F3029" s="149" t="s">
        <v>3726</v>
      </c>
      <c r="G3029" s="149" t="s">
        <v>13433</v>
      </c>
      <c r="H3029" s="149" t="s">
        <v>13434</v>
      </c>
      <c r="I3029" s="149" t="s">
        <v>10640</v>
      </c>
      <c r="J3029" s="149" t="s">
        <v>13435</v>
      </c>
      <c r="K3029" s="149"/>
      <c r="L3029" s="149" t="s">
        <v>287</v>
      </c>
      <c r="M3029" s="149"/>
      <c r="N3029" s="149" t="s">
        <v>263</v>
      </c>
      <c r="O3029" s="149" t="s">
        <v>214</v>
      </c>
      <c r="P3029" s="149" t="s">
        <v>53</v>
      </c>
      <c r="Q3029" s="149"/>
      <c r="R3029" s="149" t="s">
        <v>12390</v>
      </c>
      <c r="S3029" s="149" t="s">
        <v>7339</v>
      </c>
      <c r="T3029" s="149" t="s">
        <v>154</v>
      </c>
      <c r="U3029" s="149" t="s">
        <v>267</v>
      </c>
      <c r="V3029" s="149"/>
      <c r="W3029" s="149"/>
      <c r="X3029" s="149" t="s">
        <v>268</v>
      </c>
      <c r="Y3029" s="149"/>
      <c r="Z3029" s="149"/>
      <c r="AA3029" s="149"/>
      <c r="AB3029" s="149" t="s">
        <v>269</v>
      </c>
      <c r="AC3029" s="149" t="s">
        <v>318</v>
      </c>
      <c r="AD3029" s="149" t="s">
        <v>154</v>
      </c>
      <c r="AE3029" s="149" t="s">
        <v>271</v>
      </c>
      <c r="AF3029" s="149"/>
      <c r="AG3029" s="149" t="s">
        <v>1098</v>
      </c>
      <c r="AH3029" s="149" t="s">
        <v>273</v>
      </c>
      <c r="AI3029" s="158">
        <v>96</v>
      </c>
      <c r="AJ3029" s="149"/>
      <c r="AK3029" s="159" t="s">
        <v>274</v>
      </c>
      <c r="AL3029" s="159" t="s">
        <v>274</v>
      </c>
      <c r="AM3029" s="149" t="s">
        <v>274</v>
      </c>
      <c r="AN3029" s="160">
        <v>4</v>
      </c>
      <c r="AO3029" s="149"/>
      <c r="AP3029" s="149" t="s">
        <v>274</v>
      </c>
      <c r="AQ3029" s="149" t="s">
        <v>275</v>
      </c>
      <c r="AR3029" s="158">
        <v>1</v>
      </c>
      <c r="AS3029" s="149" t="s">
        <v>275</v>
      </c>
      <c r="AT3029" s="149" t="s">
        <v>276</v>
      </c>
      <c r="AU3029" s="161">
        <v>1</v>
      </c>
      <c r="AV3029" s="159">
        <v>4273.5</v>
      </c>
      <c r="AW3029" s="159">
        <v>170.94</v>
      </c>
      <c r="AX3029" s="149" t="s">
        <v>274</v>
      </c>
      <c r="AY3029" s="162">
        <v>0</v>
      </c>
      <c r="AZ3029" s="162" t="s">
        <v>274</v>
      </c>
      <c r="BA3029" s="162">
        <v>0</v>
      </c>
      <c r="BB3029" s="159">
        <v>4102.56</v>
      </c>
      <c r="BC3029" s="162" t="s">
        <v>274</v>
      </c>
      <c r="BD3029" s="162">
        <v>0</v>
      </c>
      <c r="BE3029" s="159">
        <v>170.94</v>
      </c>
      <c r="BF3029" s="159">
        <v>170.94</v>
      </c>
      <c r="BG3029" s="159">
        <v>4273.5</v>
      </c>
    </row>
    <row r="3030" ht="28.05" customHeight="1" spans="1:59">
      <c r="A3030" s="149"/>
      <c r="B3030" s="149"/>
      <c r="C3030" s="149"/>
      <c r="D3030" s="149" t="s">
        <v>3726</v>
      </c>
      <c r="E3030" s="340" t="s">
        <v>13436</v>
      </c>
      <c r="F3030" s="149" t="s">
        <v>3726</v>
      </c>
      <c r="G3030" s="149" t="s">
        <v>13437</v>
      </c>
      <c r="H3030" s="149" t="s">
        <v>13438</v>
      </c>
      <c r="I3030" s="149" t="s">
        <v>13439</v>
      </c>
      <c r="J3030" s="149" t="s">
        <v>13440</v>
      </c>
      <c r="K3030" s="149"/>
      <c r="L3030" s="149" t="s">
        <v>262</v>
      </c>
      <c r="M3030" s="149"/>
      <c r="N3030" s="149" t="s">
        <v>263</v>
      </c>
      <c r="O3030" s="149" t="s">
        <v>214</v>
      </c>
      <c r="P3030" s="149" t="s">
        <v>53</v>
      </c>
      <c r="Q3030" s="149"/>
      <c r="R3030" s="149" t="s">
        <v>13441</v>
      </c>
      <c r="S3030" s="149" t="s">
        <v>289</v>
      </c>
      <c r="T3030" s="149" t="s">
        <v>13442</v>
      </c>
      <c r="U3030" s="149" t="s">
        <v>267</v>
      </c>
      <c r="V3030" s="149"/>
      <c r="W3030" s="149"/>
      <c r="X3030" s="149" t="s">
        <v>336</v>
      </c>
      <c r="Y3030" s="149"/>
      <c r="Z3030" s="149"/>
      <c r="AA3030" s="149"/>
      <c r="AB3030" s="149" t="s">
        <v>269</v>
      </c>
      <c r="AC3030" s="149" t="s">
        <v>318</v>
      </c>
      <c r="AD3030" s="149" t="s">
        <v>13442</v>
      </c>
      <c r="AE3030" s="149" t="s">
        <v>271</v>
      </c>
      <c r="AF3030" s="149"/>
      <c r="AG3030" s="149" t="s">
        <v>1098</v>
      </c>
      <c r="AH3030" s="149" t="s">
        <v>273</v>
      </c>
      <c r="AI3030" s="158">
        <v>96</v>
      </c>
      <c r="AJ3030" s="149"/>
      <c r="AK3030" s="159" t="s">
        <v>274</v>
      </c>
      <c r="AL3030" s="159" t="s">
        <v>274</v>
      </c>
      <c r="AM3030" s="149" t="s">
        <v>274</v>
      </c>
      <c r="AN3030" s="160">
        <v>4</v>
      </c>
      <c r="AO3030" s="149"/>
      <c r="AP3030" s="149" t="s">
        <v>274</v>
      </c>
      <c r="AQ3030" s="149" t="s">
        <v>275</v>
      </c>
      <c r="AR3030" s="158">
        <v>1</v>
      </c>
      <c r="AS3030" s="149" t="s">
        <v>275</v>
      </c>
      <c r="AT3030" s="149" t="s">
        <v>276</v>
      </c>
      <c r="AU3030" s="161">
        <v>1</v>
      </c>
      <c r="AV3030" s="159">
        <v>4615.38</v>
      </c>
      <c r="AW3030" s="159">
        <v>184.62</v>
      </c>
      <c r="AX3030" s="149" t="s">
        <v>274</v>
      </c>
      <c r="AY3030" s="162">
        <v>0</v>
      </c>
      <c r="AZ3030" s="162" t="s">
        <v>274</v>
      </c>
      <c r="BA3030" s="162">
        <v>0</v>
      </c>
      <c r="BB3030" s="159">
        <v>4430.76</v>
      </c>
      <c r="BC3030" s="162" t="s">
        <v>274</v>
      </c>
      <c r="BD3030" s="162">
        <v>0</v>
      </c>
      <c r="BE3030" s="159">
        <v>184.62</v>
      </c>
      <c r="BF3030" s="159">
        <v>184.62</v>
      </c>
      <c r="BG3030" s="159">
        <v>4615.38</v>
      </c>
    </row>
    <row r="3031" ht="28.05" customHeight="1" spans="1:59">
      <c r="A3031" s="149"/>
      <c r="B3031" s="149"/>
      <c r="C3031" s="149"/>
      <c r="D3031" s="149" t="s">
        <v>3726</v>
      </c>
      <c r="E3031" s="340" t="s">
        <v>13443</v>
      </c>
      <c r="F3031" s="149" t="s">
        <v>3726</v>
      </c>
      <c r="G3031" s="149" t="s">
        <v>13444</v>
      </c>
      <c r="H3031" s="149" t="s">
        <v>13438</v>
      </c>
      <c r="I3031" s="149" t="s">
        <v>13439</v>
      </c>
      <c r="J3031" s="149" t="s">
        <v>13445</v>
      </c>
      <c r="K3031" s="149"/>
      <c r="L3031" s="149" t="s">
        <v>262</v>
      </c>
      <c r="M3031" s="149"/>
      <c r="N3031" s="149" t="s">
        <v>263</v>
      </c>
      <c r="O3031" s="149" t="s">
        <v>214</v>
      </c>
      <c r="P3031" s="149" t="s">
        <v>53</v>
      </c>
      <c r="Q3031" s="149"/>
      <c r="R3031" s="149" t="s">
        <v>13441</v>
      </c>
      <c r="S3031" s="149" t="s">
        <v>289</v>
      </c>
      <c r="T3031" s="149" t="s">
        <v>13442</v>
      </c>
      <c r="U3031" s="149" t="s">
        <v>267</v>
      </c>
      <c r="V3031" s="149"/>
      <c r="W3031" s="149"/>
      <c r="X3031" s="149" t="s">
        <v>336</v>
      </c>
      <c r="Y3031" s="149"/>
      <c r="Z3031" s="149"/>
      <c r="AA3031" s="149"/>
      <c r="AB3031" s="149" t="s">
        <v>269</v>
      </c>
      <c r="AC3031" s="149" t="s">
        <v>318</v>
      </c>
      <c r="AD3031" s="149" t="s">
        <v>13442</v>
      </c>
      <c r="AE3031" s="149" t="s">
        <v>271</v>
      </c>
      <c r="AF3031" s="149"/>
      <c r="AG3031" s="149" t="s">
        <v>1098</v>
      </c>
      <c r="AH3031" s="149" t="s">
        <v>273</v>
      </c>
      <c r="AI3031" s="158">
        <v>96</v>
      </c>
      <c r="AJ3031" s="149"/>
      <c r="AK3031" s="159" t="s">
        <v>274</v>
      </c>
      <c r="AL3031" s="159" t="s">
        <v>274</v>
      </c>
      <c r="AM3031" s="149" t="s">
        <v>274</v>
      </c>
      <c r="AN3031" s="160">
        <v>4</v>
      </c>
      <c r="AO3031" s="149"/>
      <c r="AP3031" s="149" t="s">
        <v>274</v>
      </c>
      <c r="AQ3031" s="149" t="s">
        <v>275</v>
      </c>
      <c r="AR3031" s="158">
        <v>1</v>
      </c>
      <c r="AS3031" s="149" t="s">
        <v>275</v>
      </c>
      <c r="AT3031" s="149" t="s">
        <v>276</v>
      </c>
      <c r="AU3031" s="161">
        <v>1</v>
      </c>
      <c r="AV3031" s="159">
        <v>4615.38</v>
      </c>
      <c r="AW3031" s="159">
        <v>184.62</v>
      </c>
      <c r="AX3031" s="149" t="s">
        <v>274</v>
      </c>
      <c r="AY3031" s="162">
        <v>0</v>
      </c>
      <c r="AZ3031" s="162" t="s">
        <v>274</v>
      </c>
      <c r="BA3031" s="162">
        <v>0</v>
      </c>
      <c r="BB3031" s="159">
        <v>4430.76</v>
      </c>
      <c r="BC3031" s="162" t="s">
        <v>274</v>
      </c>
      <c r="BD3031" s="162">
        <v>0</v>
      </c>
      <c r="BE3031" s="159">
        <v>184.62</v>
      </c>
      <c r="BF3031" s="159">
        <v>184.62</v>
      </c>
      <c r="BG3031" s="159">
        <v>4615.38</v>
      </c>
    </row>
    <row r="3032" ht="28.05" customHeight="1" spans="1:59">
      <c r="A3032" s="149"/>
      <c r="B3032" s="149"/>
      <c r="C3032" s="149"/>
      <c r="D3032" s="149" t="s">
        <v>3726</v>
      </c>
      <c r="E3032" s="340" t="s">
        <v>13446</v>
      </c>
      <c r="F3032" s="149" t="s">
        <v>3726</v>
      </c>
      <c r="G3032" s="149" t="s">
        <v>13447</v>
      </c>
      <c r="H3032" s="149" t="s">
        <v>13448</v>
      </c>
      <c r="I3032" s="149" t="s">
        <v>13449</v>
      </c>
      <c r="J3032" s="149" t="s">
        <v>13450</v>
      </c>
      <c r="K3032" s="149"/>
      <c r="L3032" s="149" t="s">
        <v>262</v>
      </c>
      <c r="M3032" s="149"/>
      <c r="N3032" s="149" t="s">
        <v>263</v>
      </c>
      <c r="O3032" s="149" t="s">
        <v>214</v>
      </c>
      <c r="P3032" s="149" t="s">
        <v>53</v>
      </c>
      <c r="Q3032" s="149"/>
      <c r="R3032" s="149" t="s">
        <v>4604</v>
      </c>
      <c r="S3032" s="149" t="s">
        <v>13451</v>
      </c>
      <c r="T3032" s="149" t="s">
        <v>13096</v>
      </c>
      <c r="U3032" s="149" t="s">
        <v>267</v>
      </c>
      <c r="V3032" s="149"/>
      <c r="W3032" s="149"/>
      <c r="X3032" s="149" t="s">
        <v>336</v>
      </c>
      <c r="Y3032" s="149"/>
      <c r="Z3032" s="149"/>
      <c r="AA3032" s="149"/>
      <c r="AB3032" s="149" t="s">
        <v>269</v>
      </c>
      <c r="AC3032" s="149" t="s">
        <v>270</v>
      </c>
      <c r="AD3032" s="149" t="s">
        <v>13096</v>
      </c>
      <c r="AE3032" s="149" t="s">
        <v>271</v>
      </c>
      <c r="AF3032" s="149"/>
      <c r="AG3032" s="149" t="s">
        <v>1098</v>
      </c>
      <c r="AH3032" s="149" t="s">
        <v>273</v>
      </c>
      <c r="AI3032" s="158">
        <v>77</v>
      </c>
      <c r="AJ3032" s="149"/>
      <c r="AK3032" s="159" t="s">
        <v>274</v>
      </c>
      <c r="AL3032" s="159" t="s">
        <v>274</v>
      </c>
      <c r="AM3032" s="149" t="s">
        <v>274</v>
      </c>
      <c r="AN3032" s="160">
        <v>4</v>
      </c>
      <c r="AO3032" s="149"/>
      <c r="AP3032" s="149" t="s">
        <v>274</v>
      </c>
      <c r="AQ3032" s="149" t="s">
        <v>275</v>
      </c>
      <c r="AR3032" s="158">
        <v>1</v>
      </c>
      <c r="AS3032" s="149" t="s">
        <v>275</v>
      </c>
      <c r="AT3032" s="149" t="s">
        <v>276</v>
      </c>
      <c r="AU3032" s="161">
        <v>1</v>
      </c>
      <c r="AV3032" s="159">
        <v>4070.8</v>
      </c>
      <c r="AW3032" s="159">
        <v>162.83</v>
      </c>
      <c r="AX3032" s="149" t="s">
        <v>274</v>
      </c>
      <c r="AY3032" s="159">
        <v>42.47</v>
      </c>
      <c r="AZ3032" s="159">
        <v>42.47</v>
      </c>
      <c r="BA3032" s="159">
        <v>169.88</v>
      </c>
      <c r="BB3032" s="159">
        <v>3101</v>
      </c>
      <c r="BC3032" s="162" t="s">
        <v>274</v>
      </c>
      <c r="BD3032" s="162">
        <v>0</v>
      </c>
      <c r="BE3032" s="159">
        <v>969.8</v>
      </c>
      <c r="BF3032" s="159">
        <v>969.8</v>
      </c>
      <c r="BG3032" s="159">
        <v>4070.8</v>
      </c>
    </row>
    <row r="3033" ht="28.05" customHeight="1" spans="1:59">
      <c r="A3033" s="149"/>
      <c r="B3033" s="149"/>
      <c r="C3033" s="149"/>
      <c r="D3033" s="149" t="s">
        <v>3726</v>
      </c>
      <c r="E3033" s="340" t="s">
        <v>13452</v>
      </c>
      <c r="F3033" s="149" t="s">
        <v>3726</v>
      </c>
      <c r="G3033" s="149" t="s">
        <v>13453</v>
      </c>
      <c r="H3033" s="149" t="s">
        <v>13380</v>
      </c>
      <c r="I3033" s="149" t="s">
        <v>13381</v>
      </c>
      <c r="J3033" s="149" t="s">
        <v>13454</v>
      </c>
      <c r="K3033" s="149"/>
      <c r="L3033" s="149" t="s">
        <v>287</v>
      </c>
      <c r="M3033" s="149"/>
      <c r="N3033" s="149" t="s">
        <v>263</v>
      </c>
      <c r="O3033" s="149" t="s">
        <v>214</v>
      </c>
      <c r="P3033" s="149" t="s">
        <v>53</v>
      </c>
      <c r="Q3033" s="149"/>
      <c r="R3033" s="149" t="s">
        <v>13191</v>
      </c>
      <c r="S3033" s="149" t="s">
        <v>4488</v>
      </c>
      <c r="T3033" s="149" t="s">
        <v>414</v>
      </c>
      <c r="U3033" s="149" t="s">
        <v>267</v>
      </c>
      <c r="V3033" s="149"/>
      <c r="W3033" s="149"/>
      <c r="X3033" s="149" t="s">
        <v>336</v>
      </c>
      <c r="Y3033" s="149"/>
      <c r="Z3033" s="149"/>
      <c r="AA3033" s="149"/>
      <c r="AB3033" s="149" t="s">
        <v>269</v>
      </c>
      <c r="AC3033" s="149" t="s">
        <v>270</v>
      </c>
      <c r="AD3033" s="149" t="s">
        <v>414</v>
      </c>
      <c r="AE3033" s="149" t="s">
        <v>271</v>
      </c>
      <c r="AF3033" s="149"/>
      <c r="AG3033" s="149" t="s">
        <v>1098</v>
      </c>
      <c r="AH3033" s="149" t="s">
        <v>273</v>
      </c>
      <c r="AI3033" s="158">
        <v>21</v>
      </c>
      <c r="AJ3033" s="149"/>
      <c r="AK3033" s="159" t="s">
        <v>274</v>
      </c>
      <c r="AL3033" s="159" t="s">
        <v>274</v>
      </c>
      <c r="AM3033" s="149" t="s">
        <v>274</v>
      </c>
      <c r="AN3033" s="160">
        <v>4</v>
      </c>
      <c r="AO3033" s="149"/>
      <c r="AP3033" s="149" t="s">
        <v>274</v>
      </c>
      <c r="AQ3033" s="149" t="s">
        <v>275</v>
      </c>
      <c r="AR3033" s="158">
        <v>1</v>
      </c>
      <c r="AS3033" s="149" t="s">
        <v>275</v>
      </c>
      <c r="AT3033" s="149" t="s">
        <v>276</v>
      </c>
      <c r="AU3033" s="161">
        <v>1</v>
      </c>
      <c r="AV3033" s="159">
        <v>4690.27</v>
      </c>
      <c r="AW3033" s="159">
        <v>187.61</v>
      </c>
      <c r="AX3033" s="149" t="s">
        <v>274</v>
      </c>
      <c r="AY3033" s="159">
        <v>46.9</v>
      </c>
      <c r="AZ3033" s="159">
        <v>46.9</v>
      </c>
      <c r="BA3033" s="159">
        <v>187.6</v>
      </c>
      <c r="BB3033" s="159">
        <v>984.9</v>
      </c>
      <c r="BC3033" s="162" t="s">
        <v>274</v>
      </c>
      <c r="BD3033" s="162">
        <v>0</v>
      </c>
      <c r="BE3033" s="159">
        <v>3705.37</v>
      </c>
      <c r="BF3033" s="159">
        <v>3705.37</v>
      </c>
      <c r="BG3033" s="159">
        <v>4690.27</v>
      </c>
    </row>
    <row r="3034" ht="28.05" customHeight="1" spans="1:59">
      <c r="A3034" s="149"/>
      <c r="B3034" s="149"/>
      <c r="C3034" s="149"/>
      <c r="D3034" s="149" t="s">
        <v>3726</v>
      </c>
      <c r="E3034" s="340" t="s">
        <v>13455</v>
      </c>
      <c r="F3034" s="149" t="s">
        <v>3726</v>
      </c>
      <c r="G3034" s="149" t="s">
        <v>13456</v>
      </c>
      <c r="H3034" s="149" t="s">
        <v>13438</v>
      </c>
      <c r="I3034" s="149" t="s">
        <v>13439</v>
      </c>
      <c r="J3034" s="149" t="s">
        <v>13457</v>
      </c>
      <c r="K3034" s="149"/>
      <c r="L3034" s="149" t="s">
        <v>262</v>
      </c>
      <c r="M3034" s="149"/>
      <c r="N3034" s="149" t="s">
        <v>263</v>
      </c>
      <c r="O3034" s="149" t="s">
        <v>214</v>
      </c>
      <c r="P3034" s="149" t="s">
        <v>53</v>
      </c>
      <c r="Q3034" s="149"/>
      <c r="R3034" s="149" t="s">
        <v>13441</v>
      </c>
      <c r="S3034" s="149" t="s">
        <v>289</v>
      </c>
      <c r="T3034" s="149" t="s">
        <v>13442</v>
      </c>
      <c r="U3034" s="149" t="s">
        <v>267</v>
      </c>
      <c r="V3034" s="149"/>
      <c r="W3034" s="149"/>
      <c r="X3034" s="149" t="s">
        <v>336</v>
      </c>
      <c r="Y3034" s="149"/>
      <c r="Z3034" s="149"/>
      <c r="AA3034" s="149"/>
      <c r="AB3034" s="149" t="s">
        <v>269</v>
      </c>
      <c r="AC3034" s="149" t="s">
        <v>318</v>
      </c>
      <c r="AD3034" s="149" t="s">
        <v>13442</v>
      </c>
      <c r="AE3034" s="149" t="s">
        <v>271</v>
      </c>
      <c r="AF3034" s="149"/>
      <c r="AG3034" s="149" t="s">
        <v>1098</v>
      </c>
      <c r="AH3034" s="149" t="s">
        <v>273</v>
      </c>
      <c r="AI3034" s="158">
        <v>96</v>
      </c>
      <c r="AJ3034" s="149"/>
      <c r="AK3034" s="159" t="s">
        <v>274</v>
      </c>
      <c r="AL3034" s="159" t="s">
        <v>274</v>
      </c>
      <c r="AM3034" s="149" t="s">
        <v>274</v>
      </c>
      <c r="AN3034" s="160">
        <v>4</v>
      </c>
      <c r="AO3034" s="149"/>
      <c r="AP3034" s="149" t="s">
        <v>274</v>
      </c>
      <c r="AQ3034" s="149" t="s">
        <v>275</v>
      </c>
      <c r="AR3034" s="158">
        <v>1</v>
      </c>
      <c r="AS3034" s="149" t="s">
        <v>275</v>
      </c>
      <c r="AT3034" s="149" t="s">
        <v>276</v>
      </c>
      <c r="AU3034" s="161">
        <v>1</v>
      </c>
      <c r="AV3034" s="159">
        <v>4615.38</v>
      </c>
      <c r="AW3034" s="159">
        <v>184.62</v>
      </c>
      <c r="AX3034" s="149" t="s">
        <v>274</v>
      </c>
      <c r="AY3034" s="162">
        <v>0</v>
      </c>
      <c r="AZ3034" s="162" t="s">
        <v>274</v>
      </c>
      <c r="BA3034" s="162">
        <v>0</v>
      </c>
      <c r="BB3034" s="159">
        <v>4430.76</v>
      </c>
      <c r="BC3034" s="162" t="s">
        <v>274</v>
      </c>
      <c r="BD3034" s="162">
        <v>0</v>
      </c>
      <c r="BE3034" s="159">
        <v>184.62</v>
      </c>
      <c r="BF3034" s="159">
        <v>184.62</v>
      </c>
      <c r="BG3034" s="159">
        <v>4615.38</v>
      </c>
    </row>
    <row r="3035" ht="28.05" customHeight="1" spans="1:59">
      <c r="A3035" s="149"/>
      <c r="B3035" s="149"/>
      <c r="C3035" s="149"/>
      <c r="D3035" s="149" t="s">
        <v>3726</v>
      </c>
      <c r="E3035" s="340" t="s">
        <v>13458</v>
      </c>
      <c r="F3035" s="149" t="s">
        <v>3726</v>
      </c>
      <c r="G3035" s="149" t="s">
        <v>13459</v>
      </c>
      <c r="H3035" s="149" t="s">
        <v>13438</v>
      </c>
      <c r="I3035" s="149" t="s">
        <v>13439</v>
      </c>
      <c r="J3035" s="149" t="s">
        <v>13460</v>
      </c>
      <c r="K3035" s="149"/>
      <c r="L3035" s="149" t="s">
        <v>262</v>
      </c>
      <c r="M3035" s="149"/>
      <c r="N3035" s="149" t="s">
        <v>263</v>
      </c>
      <c r="O3035" s="149" t="s">
        <v>214</v>
      </c>
      <c r="P3035" s="149" t="s">
        <v>53</v>
      </c>
      <c r="Q3035" s="149"/>
      <c r="R3035" s="149" t="s">
        <v>13441</v>
      </c>
      <c r="S3035" s="149" t="s">
        <v>289</v>
      </c>
      <c r="T3035" s="149" t="s">
        <v>13442</v>
      </c>
      <c r="U3035" s="149" t="s">
        <v>267</v>
      </c>
      <c r="V3035" s="149"/>
      <c r="W3035" s="149"/>
      <c r="X3035" s="149" t="s">
        <v>336</v>
      </c>
      <c r="Y3035" s="149"/>
      <c r="Z3035" s="149"/>
      <c r="AA3035" s="149"/>
      <c r="AB3035" s="149" t="s">
        <v>269</v>
      </c>
      <c r="AC3035" s="149" t="s">
        <v>318</v>
      </c>
      <c r="AD3035" s="149" t="s">
        <v>13442</v>
      </c>
      <c r="AE3035" s="149" t="s">
        <v>271</v>
      </c>
      <c r="AF3035" s="149"/>
      <c r="AG3035" s="149" t="s">
        <v>1098</v>
      </c>
      <c r="AH3035" s="149" t="s">
        <v>273</v>
      </c>
      <c r="AI3035" s="158">
        <v>96</v>
      </c>
      <c r="AJ3035" s="149"/>
      <c r="AK3035" s="159" t="s">
        <v>274</v>
      </c>
      <c r="AL3035" s="159" t="s">
        <v>274</v>
      </c>
      <c r="AM3035" s="149" t="s">
        <v>274</v>
      </c>
      <c r="AN3035" s="160">
        <v>4</v>
      </c>
      <c r="AO3035" s="149"/>
      <c r="AP3035" s="149" t="s">
        <v>274</v>
      </c>
      <c r="AQ3035" s="149" t="s">
        <v>275</v>
      </c>
      <c r="AR3035" s="158">
        <v>1</v>
      </c>
      <c r="AS3035" s="149" t="s">
        <v>275</v>
      </c>
      <c r="AT3035" s="149" t="s">
        <v>276</v>
      </c>
      <c r="AU3035" s="161">
        <v>1</v>
      </c>
      <c r="AV3035" s="159">
        <v>4615.38</v>
      </c>
      <c r="AW3035" s="159">
        <v>184.62</v>
      </c>
      <c r="AX3035" s="149" t="s">
        <v>274</v>
      </c>
      <c r="AY3035" s="162">
        <v>0</v>
      </c>
      <c r="AZ3035" s="162" t="s">
        <v>274</v>
      </c>
      <c r="BA3035" s="162">
        <v>0</v>
      </c>
      <c r="BB3035" s="159">
        <v>4430.76</v>
      </c>
      <c r="BC3035" s="162" t="s">
        <v>274</v>
      </c>
      <c r="BD3035" s="162">
        <v>0</v>
      </c>
      <c r="BE3035" s="159">
        <v>184.62</v>
      </c>
      <c r="BF3035" s="159">
        <v>184.62</v>
      </c>
      <c r="BG3035" s="159">
        <v>4615.38</v>
      </c>
    </row>
    <row r="3036" ht="28.05" customHeight="1" spans="1:59">
      <c r="A3036" s="149"/>
      <c r="B3036" s="149"/>
      <c r="C3036" s="149"/>
      <c r="D3036" s="149" t="s">
        <v>3726</v>
      </c>
      <c r="E3036" s="340" t="s">
        <v>13461</v>
      </c>
      <c r="F3036" s="149" t="s">
        <v>3726</v>
      </c>
      <c r="G3036" s="149" t="s">
        <v>13462</v>
      </c>
      <c r="H3036" s="149" t="s">
        <v>13438</v>
      </c>
      <c r="I3036" s="149" t="s">
        <v>13439</v>
      </c>
      <c r="J3036" s="149" t="s">
        <v>13463</v>
      </c>
      <c r="K3036" s="149"/>
      <c r="L3036" s="149" t="s">
        <v>262</v>
      </c>
      <c r="M3036" s="149"/>
      <c r="N3036" s="149" t="s">
        <v>263</v>
      </c>
      <c r="O3036" s="149" t="s">
        <v>214</v>
      </c>
      <c r="P3036" s="149" t="s">
        <v>53</v>
      </c>
      <c r="Q3036" s="149"/>
      <c r="R3036" s="149" t="s">
        <v>13441</v>
      </c>
      <c r="S3036" s="149" t="s">
        <v>289</v>
      </c>
      <c r="T3036" s="149" t="s">
        <v>13442</v>
      </c>
      <c r="U3036" s="149" t="s">
        <v>267</v>
      </c>
      <c r="V3036" s="149"/>
      <c r="W3036" s="149"/>
      <c r="X3036" s="149" t="s">
        <v>336</v>
      </c>
      <c r="Y3036" s="149"/>
      <c r="Z3036" s="149"/>
      <c r="AA3036" s="149"/>
      <c r="AB3036" s="149" t="s">
        <v>269</v>
      </c>
      <c r="AC3036" s="149" t="s">
        <v>318</v>
      </c>
      <c r="AD3036" s="149" t="s">
        <v>13442</v>
      </c>
      <c r="AE3036" s="149" t="s">
        <v>271</v>
      </c>
      <c r="AF3036" s="149"/>
      <c r="AG3036" s="149" t="s">
        <v>1098</v>
      </c>
      <c r="AH3036" s="149" t="s">
        <v>273</v>
      </c>
      <c r="AI3036" s="158">
        <v>96</v>
      </c>
      <c r="AJ3036" s="149"/>
      <c r="AK3036" s="159" t="s">
        <v>274</v>
      </c>
      <c r="AL3036" s="159" t="s">
        <v>274</v>
      </c>
      <c r="AM3036" s="149" t="s">
        <v>274</v>
      </c>
      <c r="AN3036" s="160">
        <v>4</v>
      </c>
      <c r="AO3036" s="149"/>
      <c r="AP3036" s="149" t="s">
        <v>274</v>
      </c>
      <c r="AQ3036" s="149" t="s">
        <v>275</v>
      </c>
      <c r="AR3036" s="158">
        <v>1</v>
      </c>
      <c r="AS3036" s="149" t="s">
        <v>275</v>
      </c>
      <c r="AT3036" s="149" t="s">
        <v>276</v>
      </c>
      <c r="AU3036" s="161">
        <v>1</v>
      </c>
      <c r="AV3036" s="159">
        <v>4615.38</v>
      </c>
      <c r="AW3036" s="159">
        <v>184.62</v>
      </c>
      <c r="AX3036" s="149" t="s">
        <v>274</v>
      </c>
      <c r="AY3036" s="162">
        <v>0</v>
      </c>
      <c r="AZ3036" s="162" t="s">
        <v>274</v>
      </c>
      <c r="BA3036" s="162">
        <v>0</v>
      </c>
      <c r="BB3036" s="159">
        <v>4430.76</v>
      </c>
      <c r="BC3036" s="162" t="s">
        <v>274</v>
      </c>
      <c r="BD3036" s="162">
        <v>0</v>
      </c>
      <c r="BE3036" s="159">
        <v>184.62</v>
      </c>
      <c r="BF3036" s="159">
        <v>184.62</v>
      </c>
      <c r="BG3036" s="159">
        <v>4615.38</v>
      </c>
    </row>
    <row r="3037" ht="28.05" customHeight="1" spans="1:59">
      <c r="A3037" s="149"/>
      <c r="B3037" s="149"/>
      <c r="C3037" s="149"/>
      <c r="D3037" s="149" t="s">
        <v>3726</v>
      </c>
      <c r="E3037" s="340" t="s">
        <v>13464</v>
      </c>
      <c r="F3037" s="149" t="s">
        <v>3726</v>
      </c>
      <c r="G3037" s="149" t="s">
        <v>13465</v>
      </c>
      <c r="H3037" s="149" t="s">
        <v>10732</v>
      </c>
      <c r="I3037" s="149" t="s">
        <v>11133</v>
      </c>
      <c r="J3037" s="149" t="s">
        <v>13466</v>
      </c>
      <c r="K3037" s="149"/>
      <c r="L3037" s="149" t="s">
        <v>287</v>
      </c>
      <c r="M3037" s="149"/>
      <c r="N3037" s="149" t="s">
        <v>263</v>
      </c>
      <c r="O3037" s="149" t="s">
        <v>214</v>
      </c>
      <c r="P3037" s="149" t="s">
        <v>53</v>
      </c>
      <c r="Q3037" s="149"/>
      <c r="R3037" s="149" t="s">
        <v>3921</v>
      </c>
      <c r="S3037" s="149" t="s">
        <v>5890</v>
      </c>
      <c r="T3037" s="149" t="s">
        <v>3699</v>
      </c>
      <c r="U3037" s="149" t="s">
        <v>267</v>
      </c>
      <c r="V3037" s="149"/>
      <c r="W3037" s="149"/>
      <c r="X3037" s="149" t="s">
        <v>336</v>
      </c>
      <c r="Y3037" s="149"/>
      <c r="Z3037" s="149"/>
      <c r="AA3037" s="149"/>
      <c r="AB3037" s="149" t="s">
        <v>269</v>
      </c>
      <c r="AC3037" s="149" t="s">
        <v>270</v>
      </c>
      <c r="AD3037" s="149" t="s">
        <v>3699</v>
      </c>
      <c r="AE3037" s="149" t="s">
        <v>271</v>
      </c>
      <c r="AF3037" s="149"/>
      <c r="AG3037" s="149" t="s">
        <v>1098</v>
      </c>
      <c r="AH3037" s="149" t="s">
        <v>273</v>
      </c>
      <c r="AI3037" s="158">
        <v>67</v>
      </c>
      <c r="AJ3037" s="149"/>
      <c r="AK3037" s="159" t="s">
        <v>274</v>
      </c>
      <c r="AL3037" s="159" t="s">
        <v>274</v>
      </c>
      <c r="AM3037" s="149" t="s">
        <v>274</v>
      </c>
      <c r="AN3037" s="160">
        <v>4</v>
      </c>
      <c r="AO3037" s="149"/>
      <c r="AP3037" s="149" t="s">
        <v>274</v>
      </c>
      <c r="AQ3037" s="149" t="s">
        <v>275</v>
      </c>
      <c r="AR3037" s="158">
        <v>1</v>
      </c>
      <c r="AS3037" s="149" t="s">
        <v>275</v>
      </c>
      <c r="AT3037" s="149" t="s">
        <v>276</v>
      </c>
      <c r="AU3037" s="161">
        <v>1</v>
      </c>
      <c r="AV3037" s="159">
        <v>3318.59</v>
      </c>
      <c r="AW3037" s="159">
        <v>132.74</v>
      </c>
      <c r="AX3037" s="149" t="s">
        <v>274</v>
      </c>
      <c r="AY3037" s="159">
        <v>34.18</v>
      </c>
      <c r="AZ3037" s="159">
        <v>34.18</v>
      </c>
      <c r="BA3037" s="159">
        <v>136.72</v>
      </c>
      <c r="BB3037" s="159">
        <v>2194.5</v>
      </c>
      <c r="BC3037" s="162" t="s">
        <v>274</v>
      </c>
      <c r="BD3037" s="162">
        <v>0</v>
      </c>
      <c r="BE3037" s="159">
        <v>1124.09</v>
      </c>
      <c r="BF3037" s="159">
        <v>1124.09</v>
      </c>
      <c r="BG3037" s="159">
        <v>3318.59</v>
      </c>
    </row>
    <row r="3038" ht="28.05" customHeight="1" spans="1:59">
      <c r="A3038" s="149"/>
      <c r="B3038" s="149"/>
      <c r="C3038" s="149"/>
      <c r="D3038" s="149" t="s">
        <v>3726</v>
      </c>
      <c r="E3038" s="340" t="s">
        <v>13467</v>
      </c>
      <c r="F3038" s="149" t="s">
        <v>3726</v>
      </c>
      <c r="G3038" s="149" t="s">
        <v>13468</v>
      </c>
      <c r="H3038" s="149" t="s">
        <v>13438</v>
      </c>
      <c r="I3038" s="149" t="s">
        <v>13439</v>
      </c>
      <c r="J3038" s="149" t="s">
        <v>13469</v>
      </c>
      <c r="K3038" s="149"/>
      <c r="L3038" s="149" t="s">
        <v>262</v>
      </c>
      <c r="M3038" s="149"/>
      <c r="N3038" s="149" t="s">
        <v>263</v>
      </c>
      <c r="O3038" s="149" t="s">
        <v>214</v>
      </c>
      <c r="P3038" s="149" t="s">
        <v>53</v>
      </c>
      <c r="Q3038" s="149"/>
      <c r="R3038" s="149" t="s">
        <v>13441</v>
      </c>
      <c r="S3038" s="149" t="s">
        <v>289</v>
      </c>
      <c r="T3038" s="149" t="s">
        <v>13442</v>
      </c>
      <c r="U3038" s="149" t="s">
        <v>267</v>
      </c>
      <c r="V3038" s="149"/>
      <c r="W3038" s="149"/>
      <c r="X3038" s="149" t="s">
        <v>336</v>
      </c>
      <c r="Y3038" s="149"/>
      <c r="Z3038" s="149"/>
      <c r="AA3038" s="149"/>
      <c r="AB3038" s="149" t="s">
        <v>269</v>
      </c>
      <c r="AC3038" s="149" t="s">
        <v>318</v>
      </c>
      <c r="AD3038" s="149" t="s">
        <v>13442</v>
      </c>
      <c r="AE3038" s="149" t="s">
        <v>271</v>
      </c>
      <c r="AF3038" s="149"/>
      <c r="AG3038" s="149" t="s">
        <v>1098</v>
      </c>
      <c r="AH3038" s="149" t="s">
        <v>273</v>
      </c>
      <c r="AI3038" s="158">
        <v>96</v>
      </c>
      <c r="AJ3038" s="149"/>
      <c r="AK3038" s="159" t="s">
        <v>274</v>
      </c>
      <c r="AL3038" s="159" t="s">
        <v>274</v>
      </c>
      <c r="AM3038" s="149" t="s">
        <v>274</v>
      </c>
      <c r="AN3038" s="160">
        <v>4</v>
      </c>
      <c r="AO3038" s="149"/>
      <c r="AP3038" s="149" t="s">
        <v>274</v>
      </c>
      <c r="AQ3038" s="149" t="s">
        <v>275</v>
      </c>
      <c r="AR3038" s="158">
        <v>1</v>
      </c>
      <c r="AS3038" s="149" t="s">
        <v>275</v>
      </c>
      <c r="AT3038" s="149" t="s">
        <v>276</v>
      </c>
      <c r="AU3038" s="161">
        <v>1</v>
      </c>
      <c r="AV3038" s="159">
        <v>4615.38</v>
      </c>
      <c r="AW3038" s="159">
        <v>184.62</v>
      </c>
      <c r="AX3038" s="149" t="s">
        <v>274</v>
      </c>
      <c r="AY3038" s="162">
        <v>0</v>
      </c>
      <c r="AZ3038" s="162" t="s">
        <v>274</v>
      </c>
      <c r="BA3038" s="162">
        <v>0</v>
      </c>
      <c r="BB3038" s="159">
        <v>4430.76</v>
      </c>
      <c r="BC3038" s="162" t="s">
        <v>274</v>
      </c>
      <c r="BD3038" s="162">
        <v>0</v>
      </c>
      <c r="BE3038" s="159">
        <v>184.62</v>
      </c>
      <c r="BF3038" s="159">
        <v>184.62</v>
      </c>
      <c r="BG3038" s="159">
        <v>4615.38</v>
      </c>
    </row>
    <row r="3039" ht="28.05" customHeight="1" spans="1:59">
      <c r="A3039" s="149"/>
      <c r="B3039" s="149"/>
      <c r="C3039" s="149"/>
      <c r="D3039" s="149" t="s">
        <v>3726</v>
      </c>
      <c r="E3039" s="340" t="s">
        <v>13470</v>
      </c>
      <c r="F3039" s="149" t="s">
        <v>3726</v>
      </c>
      <c r="G3039" s="149" t="s">
        <v>13471</v>
      </c>
      <c r="H3039" s="149" t="s">
        <v>13472</v>
      </c>
      <c r="I3039" s="149" t="s">
        <v>13473</v>
      </c>
      <c r="J3039" s="149" t="s">
        <v>13474</v>
      </c>
      <c r="K3039" s="149"/>
      <c r="L3039" s="149" t="s">
        <v>287</v>
      </c>
      <c r="M3039" s="149"/>
      <c r="N3039" s="149" t="s">
        <v>263</v>
      </c>
      <c r="O3039" s="149" t="s">
        <v>214</v>
      </c>
      <c r="P3039" s="149" t="s">
        <v>53</v>
      </c>
      <c r="Q3039" s="149"/>
      <c r="R3039" s="149" t="s">
        <v>12390</v>
      </c>
      <c r="S3039" s="149" t="s">
        <v>7339</v>
      </c>
      <c r="T3039" s="149" t="s">
        <v>154</v>
      </c>
      <c r="U3039" s="149" t="s">
        <v>267</v>
      </c>
      <c r="V3039" s="149"/>
      <c r="W3039" s="149"/>
      <c r="X3039" s="149" t="s">
        <v>268</v>
      </c>
      <c r="Y3039" s="149"/>
      <c r="Z3039" s="149"/>
      <c r="AA3039" s="149"/>
      <c r="AB3039" s="149" t="s">
        <v>269</v>
      </c>
      <c r="AC3039" s="149" t="s">
        <v>318</v>
      </c>
      <c r="AD3039" s="149" t="s">
        <v>154</v>
      </c>
      <c r="AE3039" s="149" t="s">
        <v>271</v>
      </c>
      <c r="AF3039" s="149"/>
      <c r="AG3039" s="149" t="s">
        <v>1098</v>
      </c>
      <c r="AH3039" s="149" t="s">
        <v>273</v>
      </c>
      <c r="AI3039" s="158">
        <v>96</v>
      </c>
      <c r="AJ3039" s="149"/>
      <c r="AK3039" s="159" t="s">
        <v>274</v>
      </c>
      <c r="AL3039" s="159" t="s">
        <v>274</v>
      </c>
      <c r="AM3039" s="149" t="s">
        <v>274</v>
      </c>
      <c r="AN3039" s="160">
        <v>4</v>
      </c>
      <c r="AO3039" s="149"/>
      <c r="AP3039" s="149" t="s">
        <v>274</v>
      </c>
      <c r="AQ3039" s="149" t="s">
        <v>275</v>
      </c>
      <c r="AR3039" s="158">
        <v>1</v>
      </c>
      <c r="AS3039" s="149" t="s">
        <v>275</v>
      </c>
      <c r="AT3039" s="149" t="s">
        <v>276</v>
      </c>
      <c r="AU3039" s="161">
        <v>1</v>
      </c>
      <c r="AV3039" s="159">
        <v>94017.09</v>
      </c>
      <c r="AW3039" s="159">
        <v>3760.68</v>
      </c>
      <c r="AX3039" s="149" t="s">
        <v>274</v>
      </c>
      <c r="AY3039" s="162">
        <v>0</v>
      </c>
      <c r="AZ3039" s="162" t="s">
        <v>274</v>
      </c>
      <c r="BA3039" s="162">
        <v>0</v>
      </c>
      <c r="BB3039" s="159">
        <v>90256.41</v>
      </c>
      <c r="BC3039" s="162" t="s">
        <v>274</v>
      </c>
      <c r="BD3039" s="162">
        <v>0</v>
      </c>
      <c r="BE3039" s="159">
        <v>3760.68</v>
      </c>
      <c r="BF3039" s="159">
        <v>3760.68</v>
      </c>
      <c r="BG3039" s="159">
        <v>94017.09</v>
      </c>
    </row>
    <row r="3040" ht="28.05" customHeight="1" spans="1:59">
      <c r="A3040" s="149"/>
      <c r="B3040" s="149"/>
      <c r="C3040" s="149"/>
      <c r="D3040" s="149" t="s">
        <v>3726</v>
      </c>
      <c r="E3040" s="340" t="s">
        <v>13475</v>
      </c>
      <c r="F3040" s="149" t="s">
        <v>3726</v>
      </c>
      <c r="G3040" s="149" t="s">
        <v>13476</v>
      </c>
      <c r="H3040" s="149" t="s">
        <v>13380</v>
      </c>
      <c r="I3040" s="149" t="s">
        <v>13381</v>
      </c>
      <c r="J3040" s="149" t="s">
        <v>13477</v>
      </c>
      <c r="K3040" s="149"/>
      <c r="L3040" s="149" t="s">
        <v>287</v>
      </c>
      <c r="M3040" s="149"/>
      <c r="N3040" s="149" t="s">
        <v>263</v>
      </c>
      <c r="O3040" s="149" t="s">
        <v>214</v>
      </c>
      <c r="P3040" s="149" t="s">
        <v>53</v>
      </c>
      <c r="Q3040" s="149"/>
      <c r="R3040" s="149" t="s">
        <v>13191</v>
      </c>
      <c r="S3040" s="149" t="s">
        <v>4488</v>
      </c>
      <c r="T3040" s="149" t="s">
        <v>414</v>
      </c>
      <c r="U3040" s="149" t="s">
        <v>267</v>
      </c>
      <c r="V3040" s="149"/>
      <c r="W3040" s="149"/>
      <c r="X3040" s="149" t="s">
        <v>336</v>
      </c>
      <c r="Y3040" s="149"/>
      <c r="Z3040" s="149"/>
      <c r="AA3040" s="149"/>
      <c r="AB3040" s="149" t="s">
        <v>269</v>
      </c>
      <c r="AC3040" s="149" t="s">
        <v>270</v>
      </c>
      <c r="AD3040" s="149" t="s">
        <v>414</v>
      </c>
      <c r="AE3040" s="149" t="s">
        <v>271</v>
      </c>
      <c r="AF3040" s="149"/>
      <c r="AG3040" s="149" t="s">
        <v>1098</v>
      </c>
      <c r="AH3040" s="149" t="s">
        <v>273</v>
      </c>
      <c r="AI3040" s="158">
        <v>21</v>
      </c>
      <c r="AJ3040" s="149"/>
      <c r="AK3040" s="159" t="s">
        <v>274</v>
      </c>
      <c r="AL3040" s="159" t="s">
        <v>274</v>
      </c>
      <c r="AM3040" s="149" t="s">
        <v>274</v>
      </c>
      <c r="AN3040" s="160">
        <v>4</v>
      </c>
      <c r="AO3040" s="149"/>
      <c r="AP3040" s="149" t="s">
        <v>274</v>
      </c>
      <c r="AQ3040" s="149" t="s">
        <v>275</v>
      </c>
      <c r="AR3040" s="158">
        <v>1</v>
      </c>
      <c r="AS3040" s="149" t="s">
        <v>275</v>
      </c>
      <c r="AT3040" s="149" t="s">
        <v>276</v>
      </c>
      <c r="AU3040" s="161">
        <v>1</v>
      </c>
      <c r="AV3040" s="159">
        <v>4690.26</v>
      </c>
      <c r="AW3040" s="159">
        <v>187.61</v>
      </c>
      <c r="AX3040" s="149" t="s">
        <v>274</v>
      </c>
      <c r="AY3040" s="159">
        <v>46.9</v>
      </c>
      <c r="AZ3040" s="159">
        <v>46.9</v>
      </c>
      <c r="BA3040" s="159">
        <v>187.6</v>
      </c>
      <c r="BB3040" s="159">
        <v>984.9</v>
      </c>
      <c r="BC3040" s="162" t="s">
        <v>274</v>
      </c>
      <c r="BD3040" s="162">
        <v>0</v>
      </c>
      <c r="BE3040" s="159">
        <v>3705.36</v>
      </c>
      <c r="BF3040" s="159">
        <v>3705.36</v>
      </c>
      <c r="BG3040" s="159">
        <v>4690.26</v>
      </c>
    </row>
    <row r="3041" ht="28.05" customHeight="1" spans="1:59">
      <c r="A3041" s="149"/>
      <c r="B3041" s="149"/>
      <c r="C3041" s="149"/>
      <c r="D3041" s="149" t="s">
        <v>3726</v>
      </c>
      <c r="E3041" s="340" t="s">
        <v>13478</v>
      </c>
      <c r="F3041" s="149" t="s">
        <v>3726</v>
      </c>
      <c r="G3041" s="149" t="s">
        <v>13479</v>
      </c>
      <c r="H3041" s="149" t="s">
        <v>7750</v>
      </c>
      <c r="I3041" s="149" t="s">
        <v>13480</v>
      </c>
      <c r="J3041" s="149" t="s">
        <v>13481</v>
      </c>
      <c r="K3041" s="149"/>
      <c r="L3041" s="149" t="s">
        <v>262</v>
      </c>
      <c r="M3041" s="149"/>
      <c r="N3041" s="149" t="s">
        <v>263</v>
      </c>
      <c r="O3041" s="149" t="s">
        <v>214</v>
      </c>
      <c r="P3041" s="149" t="s">
        <v>53</v>
      </c>
      <c r="Q3041" s="149"/>
      <c r="R3041" s="149" t="s">
        <v>3952</v>
      </c>
      <c r="S3041" s="149" t="s">
        <v>5276</v>
      </c>
      <c r="T3041" s="149" t="s">
        <v>13096</v>
      </c>
      <c r="U3041" s="149" t="s">
        <v>267</v>
      </c>
      <c r="V3041" s="149"/>
      <c r="W3041" s="149"/>
      <c r="X3041" s="149" t="s">
        <v>336</v>
      </c>
      <c r="Y3041" s="149"/>
      <c r="Z3041" s="149"/>
      <c r="AA3041" s="149"/>
      <c r="AB3041" s="149" t="s">
        <v>269</v>
      </c>
      <c r="AC3041" s="149" t="s">
        <v>270</v>
      </c>
      <c r="AD3041" s="149" t="s">
        <v>13096</v>
      </c>
      <c r="AE3041" s="149" t="s">
        <v>271</v>
      </c>
      <c r="AF3041" s="149"/>
      <c r="AG3041" s="149" t="s">
        <v>1098</v>
      </c>
      <c r="AH3041" s="149" t="s">
        <v>273</v>
      </c>
      <c r="AI3041" s="158">
        <v>77</v>
      </c>
      <c r="AJ3041" s="149"/>
      <c r="AK3041" s="159" t="s">
        <v>274</v>
      </c>
      <c r="AL3041" s="159" t="s">
        <v>274</v>
      </c>
      <c r="AM3041" s="149" t="s">
        <v>274</v>
      </c>
      <c r="AN3041" s="160">
        <v>4</v>
      </c>
      <c r="AO3041" s="149"/>
      <c r="AP3041" s="149" t="s">
        <v>274</v>
      </c>
      <c r="AQ3041" s="149" t="s">
        <v>275</v>
      </c>
      <c r="AR3041" s="158">
        <v>1</v>
      </c>
      <c r="AS3041" s="149" t="s">
        <v>275</v>
      </c>
      <c r="AT3041" s="149" t="s">
        <v>276</v>
      </c>
      <c r="AU3041" s="161">
        <v>1</v>
      </c>
      <c r="AV3041" s="159">
        <v>7610.62</v>
      </c>
      <c r="AW3041" s="159">
        <v>304.42</v>
      </c>
      <c r="AX3041" s="149" t="s">
        <v>274</v>
      </c>
      <c r="AY3041" s="159">
        <v>79.4</v>
      </c>
      <c r="AZ3041" s="159">
        <v>79.4</v>
      </c>
      <c r="BA3041" s="159">
        <v>317.6</v>
      </c>
      <c r="BB3041" s="159">
        <v>5797.52</v>
      </c>
      <c r="BC3041" s="162" t="s">
        <v>274</v>
      </c>
      <c r="BD3041" s="162">
        <v>0</v>
      </c>
      <c r="BE3041" s="159">
        <v>1813.1</v>
      </c>
      <c r="BF3041" s="159">
        <v>1813.1</v>
      </c>
      <c r="BG3041" s="159">
        <v>7610.62</v>
      </c>
    </row>
    <row r="3042" ht="28.05" customHeight="1" spans="1:59">
      <c r="A3042" s="149"/>
      <c r="B3042" s="149"/>
      <c r="C3042" s="149"/>
      <c r="D3042" s="149" t="s">
        <v>3726</v>
      </c>
      <c r="E3042" s="340" t="s">
        <v>13482</v>
      </c>
      <c r="F3042" s="149" t="s">
        <v>3726</v>
      </c>
      <c r="G3042" s="149" t="s">
        <v>13483</v>
      </c>
      <c r="H3042" s="149" t="s">
        <v>10732</v>
      </c>
      <c r="I3042" s="149" t="s">
        <v>11133</v>
      </c>
      <c r="J3042" s="149" t="s">
        <v>13484</v>
      </c>
      <c r="K3042" s="149"/>
      <c r="L3042" s="149" t="s">
        <v>287</v>
      </c>
      <c r="M3042" s="149"/>
      <c r="N3042" s="149" t="s">
        <v>263</v>
      </c>
      <c r="O3042" s="149" t="s">
        <v>214</v>
      </c>
      <c r="P3042" s="149" t="s">
        <v>53</v>
      </c>
      <c r="Q3042" s="149"/>
      <c r="R3042" s="149" t="s">
        <v>3921</v>
      </c>
      <c r="S3042" s="149" t="s">
        <v>5890</v>
      </c>
      <c r="T3042" s="149" t="s">
        <v>3699</v>
      </c>
      <c r="U3042" s="149" t="s">
        <v>267</v>
      </c>
      <c r="V3042" s="149"/>
      <c r="W3042" s="149"/>
      <c r="X3042" s="149" t="s">
        <v>336</v>
      </c>
      <c r="Y3042" s="149"/>
      <c r="Z3042" s="149"/>
      <c r="AA3042" s="149"/>
      <c r="AB3042" s="149" t="s">
        <v>269</v>
      </c>
      <c r="AC3042" s="149" t="s">
        <v>270</v>
      </c>
      <c r="AD3042" s="149" t="s">
        <v>3699</v>
      </c>
      <c r="AE3042" s="149" t="s">
        <v>271</v>
      </c>
      <c r="AF3042" s="149"/>
      <c r="AG3042" s="149" t="s">
        <v>1098</v>
      </c>
      <c r="AH3042" s="149" t="s">
        <v>273</v>
      </c>
      <c r="AI3042" s="158">
        <v>67</v>
      </c>
      <c r="AJ3042" s="149"/>
      <c r="AK3042" s="159" t="s">
        <v>274</v>
      </c>
      <c r="AL3042" s="159" t="s">
        <v>274</v>
      </c>
      <c r="AM3042" s="149" t="s">
        <v>274</v>
      </c>
      <c r="AN3042" s="160">
        <v>4</v>
      </c>
      <c r="AO3042" s="149"/>
      <c r="AP3042" s="149" t="s">
        <v>274</v>
      </c>
      <c r="AQ3042" s="149" t="s">
        <v>275</v>
      </c>
      <c r="AR3042" s="158">
        <v>1</v>
      </c>
      <c r="AS3042" s="149" t="s">
        <v>275</v>
      </c>
      <c r="AT3042" s="149" t="s">
        <v>276</v>
      </c>
      <c r="AU3042" s="161">
        <v>1</v>
      </c>
      <c r="AV3042" s="159">
        <v>3318.59</v>
      </c>
      <c r="AW3042" s="159">
        <v>132.74</v>
      </c>
      <c r="AX3042" s="149" t="s">
        <v>274</v>
      </c>
      <c r="AY3042" s="159">
        <v>34.18</v>
      </c>
      <c r="AZ3042" s="159">
        <v>34.18</v>
      </c>
      <c r="BA3042" s="159">
        <v>136.72</v>
      </c>
      <c r="BB3042" s="159">
        <v>2194.5</v>
      </c>
      <c r="BC3042" s="162" t="s">
        <v>274</v>
      </c>
      <c r="BD3042" s="162">
        <v>0</v>
      </c>
      <c r="BE3042" s="159">
        <v>1124.09</v>
      </c>
      <c r="BF3042" s="159">
        <v>1124.09</v>
      </c>
      <c r="BG3042" s="159">
        <v>3318.59</v>
      </c>
    </row>
    <row r="3043" ht="28.05" customHeight="1" spans="1:59">
      <c r="A3043" s="149"/>
      <c r="B3043" s="149"/>
      <c r="C3043" s="149"/>
      <c r="D3043" s="149" t="s">
        <v>3726</v>
      </c>
      <c r="E3043" s="340" t="s">
        <v>13485</v>
      </c>
      <c r="F3043" s="149" t="s">
        <v>3726</v>
      </c>
      <c r="G3043" s="149" t="s">
        <v>13486</v>
      </c>
      <c r="H3043" s="149" t="s">
        <v>5573</v>
      </c>
      <c r="I3043" s="149" t="s">
        <v>6211</v>
      </c>
      <c r="J3043" s="149" t="s">
        <v>13487</v>
      </c>
      <c r="K3043" s="149"/>
      <c r="L3043" s="149" t="s">
        <v>262</v>
      </c>
      <c r="M3043" s="149"/>
      <c r="N3043" s="149" t="s">
        <v>263</v>
      </c>
      <c r="O3043" s="149" t="s">
        <v>214</v>
      </c>
      <c r="P3043" s="149" t="s">
        <v>53</v>
      </c>
      <c r="Q3043" s="149"/>
      <c r="R3043" s="149" t="s">
        <v>3952</v>
      </c>
      <c r="S3043" s="149" t="s">
        <v>5576</v>
      </c>
      <c r="T3043" s="149" t="s">
        <v>13096</v>
      </c>
      <c r="U3043" s="149" t="s">
        <v>267</v>
      </c>
      <c r="V3043" s="149"/>
      <c r="W3043" s="149"/>
      <c r="X3043" s="149" t="s">
        <v>336</v>
      </c>
      <c r="Y3043" s="149"/>
      <c r="Z3043" s="149"/>
      <c r="AA3043" s="149"/>
      <c r="AB3043" s="149" t="s">
        <v>269</v>
      </c>
      <c r="AC3043" s="149" t="s">
        <v>270</v>
      </c>
      <c r="AD3043" s="149" t="s">
        <v>13096</v>
      </c>
      <c r="AE3043" s="149" t="s">
        <v>271</v>
      </c>
      <c r="AF3043" s="149"/>
      <c r="AG3043" s="149" t="s">
        <v>1098</v>
      </c>
      <c r="AH3043" s="149" t="s">
        <v>273</v>
      </c>
      <c r="AI3043" s="158">
        <v>77</v>
      </c>
      <c r="AJ3043" s="149"/>
      <c r="AK3043" s="159" t="s">
        <v>274</v>
      </c>
      <c r="AL3043" s="159" t="s">
        <v>274</v>
      </c>
      <c r="AM3043" s="149" t="s">
        <v>274</v>
      </c>
      <c r="AN3043" s="160">
        <v>4</v>
      </c>
      <c r="AO3043" s="149"/>
      <c r="AP3043" s="149" t="s">
        <v>274</v>
      </c>
      <c r="AQ3043" s="149" t="s">
        <v>275</v>
      </c>
      <c r="AR3043" s="158">
        <v>1</v>
      </c>
      <c r="AS3043" s="149" t="s">
        <v>275</v>
      </c>
      <c r="AT3043" s="149" t="s">
        <v>276</v>
      </c>
      <c r="AU3043" s="161">
        <v>1</v>
      </c>
      <c r="AV3043" s="159">
        <v>6231.86</v>
      </c>
      <c r="AW3043" s="159">
        <v>249.27</v>
      </c>
      <c r="AX3043" s="149" t="s">
        <v>274</v>
      </c>
      <c r="AY3043" s="159">
        <v>65.02</v>
      </c>
      <c r="AZ3043" s="159">
        <v>65.02</v>
      </c>
      <c r="BA3043" s="159">
        <v>260.08</v>
      </c>
      <c r="BB3043" s="159">
        <v>4747.12</v>
      </c>
      <c r="BC3043" s="162" t="s">
        <v>274</v>
      </c>
      <c r="BD3043" s="162">
        <v>0</v>
      </c>
      <c r="BE3043" s="159">
        <v>1484.74</v>
      </c>
      <c r="BF3043" s="159">
        <v>1484.74</v>
      </c>
      <c r="BG3043" s="159">
        <v>6231.86</v>
      </c>
    </row>
    <row r="3044" ht="28.05" customHeight="1" spans="1:59">
      <c r="A3044" s="149"/>
      <c r="B3044" s="149"/>
      <c r="C3044" s="149"/>
      <c r="D3044" s="149" t="s">
        <v>3726</v>
      </c>
      <c r="E3044" s="340" t="s">
        <v>13488</v>
      </c>
      <c r="F3044" s="149" t="s">
        <v>3726</v>
      </c>
      <c r="G3044" s="149" t="s">
        <v>13489</v>
      </c>
      <c r="H3044" s="149" t="s">
        <v>13438</v>
      </c>
      <c r="I3044" s="149" t="s">
        <v>13439</v>
      </c>
      <c r="J3044" s="149" t="s">
        <v>13490</v>
      </c>
      <c r="K3044" s="149"/>
      <c r="L3044" s="149" t="s">
        <v>262</v>
      </c>
      <c r="M3044" s="149"/>
      <c r="N3044" s="149" t="s">
        <v>263</v>
      </c>
      <c r="O3044" s="149" t="s">
        <v>214</v>
      </c>
      <c r="P3044" s="149" t="s">
        <v>53</v>
      </c>
      <c r="Q3044" s="149"/>
      <c r="R3044" s="149" t="s">
        <v>13441</v>
      </c>
      <c r="S3044" s="149" t="s">
        <v>289</v>
      </c>
      <c r="T3044" s="149" t="s">
        <v>13442</v>
      </c>
      <c r="U3044" s="149" t="s">
        <v>267</v>
      </c>
      <c r="V3044" s="149"/>
      <c r="W3044" s="149"/>
      <c r="X3044" s="149" t="s">
        <v>336</v>
      </c>
      <c r="Y3044" s="149"/>
      <c r="Z3044" s="149"/>
      <c r="AA3044" s="149"/>
      <c r="AB3044" s="149" t="s">
        <v>269</v>
      </c>
      <c r="AC3044" s="149" t="s">
        <v>318</v>
      </c>
      <c r="AD3044" s="149" t="s">
        <v>13442</v>
      </c>
      <c r="AE3044" s="149" t="s">
        <v>271</v>
      </c>
      <c r="AF3044" s="149"/>
      <c r="AG3044" s="149" t="s">
        <v>1098</v>
      </c>
      <c r="AH3044" s="149" t="s">
        <v>273</v>
      </c>
      <c r="AI3044" s="158">
        <v>96</v>
      </c>
      <c r="AJ3044" s="149"/>
      <c r="AK3044" s="159" t="s">
        <v>274</v>
      </c>
      <c r="AL3044" s="159" t="s">
        <v>274</v>
      </c>
      <c r="AM3044" s="149" t="s">
        <v>274</v>
      </c>
      <c r="AN3044" s="160">
        <v>4</v>
      </c>
      <c r="AO3044" s="149"/>
      <c r="AP3044" s="149" t="s">
        <v>274</v>
      </c>
      <c r="AQ3044" s="149" t="s">
        <v>275</v>
      </c>
      <c r="AR3044" s="158">
        <v>1</v>
      </c>
      <c r="AS3044" s="149" t="s">
        <v>275</v>
      </c>
      <c r="AT3044" s="149" t="s">
        <v>276</v>
      </c>
      <c r="AU3044" s="161">
        <v>1</v>
      </c>
      <c r="AV3044" s="159">
        <v>4615.38</v>
      </c>
      <c r="AW3044" s="159">
        <v>184.62</v>
      </c>
      <c r="AX3044" s="149" t="s">
        <v>274</v>
      </c>
      <c r="AY3044" s="162">
        <v>0</v>
      </c>
      <c r="AZ3044" s="162" t="s">
        <v>274</v>
      </c>
      <c r="BA3044" s="162">
        <v>0</v>
      </c>
      <c r="BB3044" s="159">
        <v>4430.76</v>
      </c>
      <c r="BC3044" s="162" t="s">
        <v>274</v>
      </c>
      <c r="BD3044" s="162">
        <v>0</v>
      </c>
      <c r="BE3044" s="159">
        <v>184.62</v>
      </c>
      <c r="BF3044" s="159">
        <v>184.62</v>
      </c>
      <c r="BG3044" s="159">
        <v>4615.38</v>
      </c>
    </row>
    <row r="3045" ht="28.05" customHeight="1" spans="1:59">
      <c r="A3045" s="149"/>
      <c r="B3045" s="149"/>
      <c r="C3045" s="149"/>
      <c r="D3045" s="149" t="s">
        <v>3726</v>
      </c>
      <c r="E3045" s="340" t="s">
        <v>13491</v>
      </c>
      <c r="F3045" s="149" t="s">
        <v>3726</v>
      </c>
      <c r="G3045" s="149" t="s">
        <v>13492</v>
      </c>
      <c r="H3045" s="149" t="s">
        <v>13438</v>
      </c>
      <c r="I3045" s="149" t="s">
        <v>13439</v>
      </c>
      <c r="J3045" s="149" t="s">
        <v>13493</v>
      </c>
      <c r="K3045" s="149"/>
      <c r="L3045" s="149" t="s">
        <v>262</v>
      </c>
      <c r="M3045" s="149"/>
      <c r="N3045" s="149" t="s">
        <v>263</v>
      </c>
      <c r="O3045" s="149" t="s">
        <v>214</v>
      </c>
      <c r="P3045" s="149" t="s">
        <v>53</v>
      </c>
      <c r="Q3045" s="149"/>
      <c r="R3045" s="149" t="s">
        <v>13441</v>
      </c>
      <c r="S3045" s="149" t="s">
        <v>289</v>
      </c>
      <c r="T3045" s="149" t="s">
        <v>13442</v>
      </c>
      <c r="U3045" s="149" t="s">
        <v>267</v>
      </c>
      <c r="V3045" s="149"/>
      <c r="W3045" s="149"/>
      <c r="X3045" s="149" t="s">
        <v>336</v>
      </c>
      <c r="Y3045" s="149"/>
      <c r="Z3045" s="149"/>
      <c r="AA3045" s="149"/>
      <c r="AB3045" s="149" t="s">
        <v>269</v>
      </c>
      <c r="AC3045" s="149" t="s">
        <v>318</v>
      </c>
      <c r="AD3045" s="149" t="s">
        <v>13442</v>
      </c>
      <c r="AE3045" s="149" t="s">
        <v>271</v>
      </c>
      <c r="AF3045" s="149"/>
      <c r="AG3045" s="149" t="s">
        <v>1098</v>
      </c>
      <c r="AH3045" s="149" t="s">
        <v>273</v>
      </c>
      <c r="AI3045" s="158">
        <v>96</v>
      </c>
      <c r="AJ3045" s="149"/>
      <c r="AK3045" s="159" t="s">
        <v>274</v>
      </c>
      <c r="AL3045" s="159" t="s">
        <v>274</v>
      </c>
      <c r="AM3045" s="149" t="s">
        <v>274</v>
      </c>
      <c r="AN3045" s="160">
        <v>4</v>
      </c>
      <c r="AO3045" s="149"/>
      <c r="AP3045" s="149" t="s">
        <v>274</v>
      </c>
      <c r="AQ3045" s="149" t="s">
        <v>275</v>
      </c>
      <c r="AR3045" s="158">
        <v>1</v>
      </c>
      <c r="AS3045" s="149" t="s">
        <v>275</v>
      </c>
      <c r="AT3045" s="149" t="s">
        <v>276</v>
      </c>
      <c r="AU3045" s="161">
        <v>1</v>
      </c>
      <c r="AV3045" s="159">
        <v>4615.38</v>
      </c>
      <c r="AW3045" s="159">
        <v>184.62</v>
      </c>
      <c r="AX3045" s="149" t="s">
        <v>274</v>
      </c>
      <c r="AY3045" s="162">
        <v>0</v>
      </c>
      <c r="AZ3045" s="162" t="s">
        <v>274</v>
      </c>
      <c r="BA3045" s="162">
        <v>0</v>
      </c>
      <c r="BB3045" s="159">
        <v>4430.76</v>
      </c>
      <c r="BC3045" s="162" t="s">
        <v>274</v>
      </c>
      <c r="BD3045" s="162">
        <v>0</v>
      </c>
      <c r="BE3045" s="159">
        <v>184.62</v>
      </c>
      <c r="BF3045" s="159">
        <v>184.62</v>
      </c>
      <c r="BG3045" s="159">
        <v>4615.38</v>
      </c>
    </row>
    <row r="3046" ht="28.05" customHeight="1" spans="1:59">
      <c r="A3046" s="149"/>
      <c r="B3046" s="149"/>
      <c r="C3046" s="149"/>
      <c r="D3046" s="149" t="s">
        <v>3726</v>
      </c>
      <c r="E3046" s="340" t="s">
        <v>13494</v>
      </c>
      <c r="F3046" s="149" t="s">
        <v>3726</v>
      </c>
      <c r="G3046" s="149" t="s">
        <v>13495</v>
      </c>
      <c r="H3046" s="149" t="s">
        <v>13380</v>
      </c>
      <c r="I3046" s="149" t="s">
        <v>13381</v>
      </c>
      <c r="J3046" s="149" t="s">
        <v>13496</v>
      </c>
      <c r="K3046" s="149"/>
      <c r="L3046" s="149" t="s">
        <v>287</v>
      </c>
      <c r="M3046" s="149"/>
      <c r="N3046" s="149" t="s">
        <v>263</v>
      </c>
      <c r="O3046" s="149" t="s">
        <v>214</v>
      </c>
      <c r="P3046" s="149" t="s">
        <v>53</v>
      </c>
      <c r="Q3046" s="149"/>
      <c r="R3046" s="149" t="s">
        <v>13191</v>
      </c>
      <c r="S3046" s="149" t="s">
        <v>4488</v>
      </c>
      <c r="T3046" s="149" t="s">
        <v>414</v>
      </c>
      <c r="U3046" s="149" t="s">
        <v>267</v>
      </c>
      <c r="V3046" s="149"/>
      <c r="W3046" s="149"/>
      <c r="X3046" s="149" t="s">
        <v>336</v>
      </c>
      <c r="Y3046" s="149"/>
      <c r="Z3046" s="149"/>
      <c r="AA3046" s="149"/>
      <c r="AB3046" s="149" t="s">
        <v>269</v>
      </c>
      <c r="AC3046" s="149" t="s">
        <v>270</v>
      </c>
      <c r="AD3046" s="149" t="s">
        <v>414</v>
      </c>
      <c r="AE3046" s="149" t="s">
        <v>271</v>
      </c>
      <c r="AF3046" s="149"/>
      <c r="AG3046" s="149" t="s">
        <v>1098</v>
      </c>
      <c r="AH3046" s="149" t="s">
        <v>273</v>
      </c>
      <c r="AI3046" s="158">
        <v>21</v>
      </c>
      <c r="AJ3046" s="149"/>
      <c r="AK3046" s="159" t="s">
        <v>274</v>
      </c>
      <c r="AL3046" s="159" t="s">
        <v>274</v>
      </c>
      <c r="AM3046" s="149" t="s">
        <v>274</v>
      </c>
      <c r="AN3046" s="160">
        <v>4</v>
      </c>
      <c r="AO3046" s="149"/>
      <c r="AP3046" s="149" t="s">
        <v>274</v>
      </c>
      <c r="AQ3046" s="149" t="s">
        <v>275</v>
      </c>
      <c r="AR3046" s="158">
        <v>1</v>
      </c>
      <c r="AS3046" s="149" t="s">
        <v>275</v>
      </c>
      <c r="AT3046" s="149" t="s">
        <v>276</v>
      </c>
      <c r="AU3046" s="161">
        <v>1</v>
      </c>
      <c r="AV3046" s="159">
        <v>4690.26</v>
      </c>
      <c r="AW3046" s="159">
        <v>187.61</v>
      </c>
      <c r="AX3046" s="149" t="s">
        <v>274</v>
      </c>
      <c r="AY3046" s="159">
        <v>46.9</v>
      </c>
      <c r="AZ3046" s="159">
        <v>46.9</v>
      </c>
      <c r="BA3046" s="159">
        <v>187.6</v>
      </c>
      <c r="BB3046" s="159">
        <v>984.9</v>
      </c>
      <c r="BC3046" s="162" t="s">
        <v>274</v>
      </c>
      <c r="BD3046" s="162">
        <v>0</v>
      </c>
      <c r="BE3046" s="159">
        <v>3705.36</v>
      </c>
      <c r="BF3046" s="159">
        <v>3705.36</v>
      </c>
      <c r="BG3046" s="159">
        <v>4690.26</v>
      </c>
    </row>
    <row r="3047" ht="28.05" customHeight="1" spans="1:59">
      <c r="A3047" s="149"/>
      <c r="B3047" s="149"/>
      <c r="C3047" s="149"/>
      <c r="D3047" s="149" t="s">
        <v>3726</v>
      </c>
      <c r="E3047" s="340" t="s">
        <v>13497</v>
      </c>
      <c r="F3047" s="149" t="s">
        <v>3726</v>
      </c>
      <c r="G3047" s="149" t="s">
        <v>13498</v>
      </c>
      <c r="H3047" s="149" t="s">
        <v>13499</v>
      </c>
      <c r="I3047" s="149"/>
      <c r="J3047" s="149" t="s">
        <v>13500</v>
      </c>
      <c r="K3047" s="149"/>
      <c r="L3047" s="149" t="s">
        <v>287</v>
      </c>
      <c r="M3047" s="149"/>
      <c r="N3047" s="149" t="s">
        <v>263</v>
      </c>
      <c r="O3047" s="149" t="s">
        <v>214</v>
      </c>
      <c r="P3047" s="149" t="s">
        <v>53</v>
      </c>
      <c r="Q3047" s="149"/>
      <c r="R3047" s="149" t="s">
        <v>12390</v>
      </c>
      <c r="S3047" s="149" t="s">
        <v>7339</v>
      </c>
      <c r="T3047" s="149" t="s">
        <v>154</v>
      </c>
      <c r="U3047" s="149" t="s">
        <v>267</v>
      </c>
      <c r="V3047" s="149"/>
      <c r="W3047" s="149"/>
      <c r="X3047" s="149" t="s">
        <v>268</v>
      </c>
      <c r="Y3047" s="149"/>
      <c r="Z3047" s="149"/>
      <c r="AA3047" s="149"/>
      <c r="AB3047" s="149" t="s">
        <v>269</v>
      </c>
      <c r="AC3047" s="149" t="s">
        <v>318</v>
      </c>
      <c r="AD3047" s="149" t="s">
        <v>154</v>
      </c>
      <c r="AE3047" s="149" t="s">
        <v>271</v>
      </c>
      <c r="AF3047" s="149"/>
      <c r="AG3047" s="149" t="s">
        <v>1098</v>
      </c>
      <c r="AH3047" s="149" t="s">
        <v>273</v>
      </c>
      <c r="AI3047" s="158">
        <v>96</v>
      </c>
      <c r="AJ3047" s="149"/>
      <c r="AK3047" s="159" t="s">
        <v>274</v>
      </c>
      <c r="AL3047" s="159" t="s">
        <v>274</v>
      </c>
      <c r="AM3047" s="149" t="s">
        <v>274</v>
      </c>
      <c r="AN3047" s="160">
        <v>4</v>
      </c>
      <c r="AO3047" s="149"/>
      <c r="AP3047" s="149" t="s">
        <v>274</v>
      </c>
      <c r="AQ3047" s="149" t="s">
        <v>275</v>
      </c>
      <c r="AR3047" s="158">
        <v>1</v>
      </c>
      <c r="AS3047" s="149" t="s">
        <v>275</v>
      </c>
      <c r="AT3047" s="149" t="s">
        <v>276</v>
      </c>
      <c r="AU3047" s="161">
        <v>1</v>
      </c>
      <c r="AV3047" s="159">
        <v>38461.54</v>
      </c>
      <c r="AW3047" s="159">
        <v>1538.46</v>
      </c>
      <c r="AX3047" s="149" t="s">
        <v>274</v>
      </c>
      <c r="AY3047" s="162">
        <v>0</v>
      </c>
      <c r="AZ3047" s="162" t="s">
        <v>274</v>
      </c>
      <c r="BA3047" s="162">
        <v>0</v>
      </c>
      <c r="BB3047" s="159">
        <v>36923.08</v>
      </c>
      <c r="BC3047" s="162" t="s">
        <v>274</v>
      </c>
      <c r="BD3047" s="162">
        <v>0</v>
      </c>
      <c r="BE3047" s="159">
        <v>1538.46</v>
      </c>
      <c r="BF3047" s="159">
        <v>1538.46</v>
      </c>
      <c r="BG3047" s="159">
        <v>38461.54</v>
      </c>
    </row>
    <row r="3048" ht="28.05" customHeight="1" spans="1:59">
      <c r="A3048" s="149"/>
      <c r="B3048" s="149"/>
      <c r="C3048" s="149"/>
      <c r="D3048" s="149" t="s">
        <v>3726</v>
      </c>
      <c r="E3048" s="340" t="s">
        <v>13501</v>
      </c>
      <c r="F3048" s="149" t="s">
        <v>3726</v>
      </c>
      <c r="G3048" s="149" t="s">
        <v>13502</v>
      </c>
      <c r="H3048" s="149" t="s">
        <v>10732</v>
      </c>
      <c r="I3048" s="149" t="s">
        <v>13503</v>
      </c>
      <c r="J3048" s="149" t="s">
        <v>13504</v>
      </c>
      <c r="K3048" s="149"/>
      <c r="L3048" s="149" t="s">
        <v>287</v>
      </c>
      <c r="M3048" s="149"/>
      <c r="N3048" s="149" t="s">
        <v>263</v>
      </c>
      <c r="O3048" s="149" t="s">
        <v>214</v>
      </c>
      <c r="P3048" s="149" t="s">
        <v>53</v>
      </c>
      <c r="Q3048" s="149"/>
      <c r="R3048" s="149" t="s">
        <v>3921</v>
      </c>
      <c r="S3048" s="149" t="s">
        <v>5890</v>
      </c>
      <c r="T3048" s="149" t="s">
        <v>3699</v>
      </c>
      <c r="U3048" s="149" t="s">
        <v>267</v>
      </c>
      <c r="V3048" s="149"/>
      <c r="W3048" s="149"/>
      <c r="X3048" s="149" t="s">
        <v>336</v>
      </c>
      <c r="Y3048" s="149"/>
      <c r="Z3048" s="149"/>
      <c r="AA3048" s="149"/>
      <c r="AB3048" s="149" t="s">
        <v>269</v>
      </c>
      <c r="AC3048" s="149" t="s">
        <v>270</v>
      </c>
      <c r="AD3048" s="149" t="s">
        <v>3699</v>
      </c>
      <c r="AE3048" s="149" t="s">
        <v>271</v>
      </c>
      <c r="AF3048" s="149"/>
      <c r="AG3048" s="149" t="s">
        <v>1098</v>
      </c>
      <c r="AH3048" s="149" t="s">
        <v>273</v>
      </c>
      <c r="AI3048" s="158">
        <v>67</v>
      </c>
      <c r="AJ3048" s="149"/>
      <c r="AK3048" s="159" t="s">
        <v>274</v>
      </c>
      <c r="AL3048" s="159" t="s">
        <v>274</v>
      </c>
      <c r="AM3048" s="149" t="s">
        <v>274</v>
      </c>
      <c r="AN3048" s="160">
        <v>4</v>
      </c>
      <c r="AO3048" s="149"/>
      <c r="AP3048" s="149" t="s">
        <v>274</v>
      </c>
      <c r="AQ3048" s="149" t="s">
        <v>275</v>
      </c>
      <c r="AR3048" s="158">
        <v>1</v>
      </c>
      <c r="AS3048" s="149" t="s">
        <v>275</v>
      </c>
      <c r="AT3048" s="149" t="s">
        <v>276</v>
      </c>
      <c r="AU3048" s="161">
        <v>1</v>
      </c>
      <c r="AV3048" s="159">
        <v>3982.3</v>
      </c>
      <c r="AW3048" s="159">
        <v>159.29</v>
      </c>
      <c r="AX3048" s="149" t="s">
        <v>274</v>
      </c>
      <c r="AY3048" s="159">
        <v>41.04</v>
      </c>
      <c r="AZ3048" s="159">
        <v>41.04</v>
      </c>
      <c r="BA3048" s="159">
        <v>164.16</v>
      </c>
      <c r="BB3048" s="159">
        <v>2633</v>
      </c>
      <c r="BC3048" s="162" t="s">
        <v>274</v>
      </c>
      <c r="BD3048" s="162">
        <v>0</v>
      </c>
      <c r="BE3048" s="159">
        <v>1349.3</v>
      </c>
      <c r="BF3048" s="159">
        <v>1349.3</v>
      </c>
      <c r="BG3048" s="159">
        <v>3982.3</v>
      </c>
    </row>
    <row r="3049" ht="28.05" customHeight="1" spans="1:59">
      <c r="A3049" s="149"/>
      <c r="B3049" s="149"/>
      <c r="C3049" s="149"/>
      <c r="D3049" s="149" t="s">
        <v>3726</v>
      </c>
      <c r="E3049" s="340" t="s">
        <v>13505</v>
      </c>
      <c r="F3049" s="149" t="s">
        <v>3726</v>
      </c>
      <c r="G3049" s="149" t="s">
        <v>13506</v>
      </c>
      <c r="H3049" s="149" t="s">
        <v>13507</v>
      </c>
      <c r="I3049" s="149" t="s">
        <v>13508</v>
      </c>
      <c r="J3049" s="149" t="s">
        <v>13509</v>
      </c>
      <c r="K3049" s="149"/>
      <c r="L3049" s="149" t="s">
        <v>287</v>
      </c>
      <c r="M3049" s="149"/>
      <c r="N3049" s="149" t="s">
        <v>263</v>
      </c>
      <c r="O3049" s="149" t="s">
        <v>214</v>
      </c>
      <c r="P3049" s="149" t="s">
        <v>53</v>
      </c>
      <c r="Q3049" s="149"/>
      <c r="R3049" s="149" t="s">
        <v>12390</v>
      </c>
      <c r="S3049" s="149" t="s">
        <v>7339</v>
      </c>
      <c r="T3049" s="149" t="s">
        <v>154</v>
      </c>
      <c r="U3049" s="149" t="s">
        <v>267</v>
      </c>
      <c r="V3049" s="149"/>
      <c r="W3049" s="149"/>
      <c r="X3049" s="149" t="s">
        <v>268</v>
      </c>
      <c r="Y3049" s="149"/>
      <c r="Z3049" s="149"/>
      <c r="AA3049" s="149"/>
      <c r="AB3049" s="149" t="s">
        <v>269</v>
      </c>
      <c r="AC3049" s="149" t="s">
        <v>318</v>
      </c>
      <c r="AD3049" s="149" t="s">
        <v>154</v>
      </c>
      <c r="AE3049" s="149" t="s">
        <v>271</v>
      </c>
      <c r="AF3049" s="149"/>
      <c r="AG3049" s="149" t="s">
        <v>1098</v>
      </c>
      <c r="AH3049" s="149" t="s">
        <v>273</v>
      </c>
      <c r="AI3049" s="158">
        <v>96</v>
      </c>
      <c r="AJ3049" s="149"/>
      <c r="AK3049" s="159" t="s">
        <v>274</v>
      </c>
      <c r="AL3049" s="159" t="s">
        <v>274</v>
      </c>
      <c r="AM3049" s="149" t="s">
        <v>274</v>
      </c>
      <c r="AN3049" s="160">
        <v>4</v>
      </c>
      <c r="AO3049" s="149"/>
      <c r="AP3049" s="149" t="s">
        <v>274</v>
      </c>
      <c r="AQ3049" s="149" t="s">
        <v>275</v>
      </c>
      <c r="AR3049" s="158">
        <v>1</v>
      </c>
      <c r="AS3049" s="149" t="s">
        <v>275</v>
      </c>
      <c r="AT3049" s="149" t="s">
        <v>276</v>
      </c>
      <c r="AU3049" s="161">
        <v>1</v>
      </c>
      <c r="AV3049" s="159">
        <v>16666.67</v>
      </c>
      <c r="AW3049" s="159">
        <v>666.67</v>
      </c>
      <c r="AX3049" s="149" t="s">
        <v>274</v>
      </c>
      <c r="AY3049" s="162">
        <v>0</v>
      </c>
      <c r="AZ3049" s="162" t="s">
        <v>274</v>
      </c>
      <c r="BA3049" s="162">
        <v>0</v>
      </c>
      <c r="BB3049" s="159">
        <v>16000</v>
      </c>
      <c r="BC3049" s="162" t="s">
        <v>274</v>
      </c>
      <c r="BD3049" s="162">
        <v>0</v>
      </c>
      <c r="BE3049" s="159">
        <v>666.67</v>
      </c>
      <c r="BF3049" s="159">
        <v>666.67</v>
      </c>
      <c r="BG3049" s="159">
        <v>16666.67</v>
      </c>
    </row>
    <row r="3050" ht="28.05" customHeight="1" spans="1:59">
      <c r="A3050" s="149"/>
      <c r="B3050" s="149"/>
      <c r="C3050" s="149"/>
      <c r="D3050" s="149" t="s">
        <v>3726</v>
      </c>
      <c r="E3050" s="340" t="s">
        <v>13510</v>
      </c>
      <c r="F3050" s="149" t="s">
        <v>3726</v>
      </c>
      <c r="G3050" s="149" t="s">
        <v>13511</v>
      </c>
      <c r="H3050" s="149" t="s">
        <v>13438</v>
      </c>
      <c r="I3050" s="149" t="s">
        <v>13439</v>
      </c>
      <c r="J3050" s="149" t="s">
        <v>13512</v>
      </c>
      <c r="K3050" s="149"/>
      <c r="L3050" s="149" t="s">
        <v>262</v>
      </c>
      <c r="M3050" s="149"/>
      <c r="N3050" s="149" t="s">
        <v>263</v>
      </c>
      <c r="O3050" s="149" t="s">
        <v>214</v>
      </c>
      <c r="P3050" s="149" t="s">
        <v>53</v>
      </c>
      <c r="Q3050" s="149"/>
      <c r="R3050" s="149" t="s">
        <v>13441</v>
      </c>
      <c r="S3050" s="149" t="s">
        <v>289</v>
      </c>
      <c r="T3050" s="149" t="s">
        <v>13442</v>
      </c>
      <c r="U3050" s="149" t="s">
        <v>267</v>
      </c>
      <c r="V3050" s="149"/>
      <c r="W3050" s="149"/>
      <c r="X3050" s="149" t="s">
        <v>336</v>
      </c>
      <c r="Y3050" s="149"/>
      <c r="Z3050" s="149"/>
      <c r="AA3050" s="149"/>
      <c r="AB3050" s="149" t="s">
        <v>269</v>
      </c>
      <c r="AC3050" s="149" t="s">
        <v>318</v>
      </c>
      <c r="AD3050" s="149" t="s">
        <v>13442</v>
      </c>
      <c r="AE3050" s="149" t="s">
        <v>271</v>
      </c>
      <c r="AF3050" s="149"/>
      <c r="AG3050" s="149" t="s">
        <v>1098</v>
      </c>
      <c r="AH3050" s="149" t="s">
        <v>273</v>
      </c>
      <c r="AI3050" s="158">
        <v>96</v>
      </c>
      <c r="AJ3050" s="149"/>
      <c r="AK3050" s="159" t="s">
        <v>274</v>
      </c>
      <c r="AL3050" s="159" t="s">
        <v>274</v>
      </c>
      <c r="AM3050" s="149" t="s">
        <v>274</v>
      </c>
      <c r="AN3050" s="160">
        <v>4</v>
      </c>
      <c r="AO3050" s="149"/>
      <c r="AP3050" s="149" t="s">
        <v>274</v>
      </c>
      <c r="AQ3050" s="149" t="s">
        <v>275</v>
      </c>
      <c r="AR3050" s="158">
        <v>1</v>
      </c>
      <c r="AS3050" s="149" t="s">
        <v>275</v>
      </c>
      <c r="AT3050" s="149" t="s">
        <v>276</v>
      </c>
      <c r="AU3050" s="161">
        <v>1</v>
      </c>
      <c r="AV3050" s="159">
        <v>4615.38</v>
      </c>
      <c r="AW3050" s="159">
        <v>184.62</v>
      </c>
      <c r="AX3050" s="149" t="s">
        <v>274</v>
      </c>
      <c r="AY3050" s="162">
        <v>0</v>
      </c>
      <c r="AZ3050" s="162" t="s">
        <v>274</v>
      </c>
      <c r="BA3050" s="162">
        <v>0</v>
      </c>
      <c r="BB3050" s="159">
        <v>4430.76</v>
      </c>
      <c r="BC3050" s="162" t="s">
        <v>274</v>
      </c>
      <c r="BD3050" s="162">
        <v>0</v>
      </c>
      <c r="BE3050" s="159">
        <v>184.62</v>
      </c>
      <c r="BF3050" s="159">
        <v>184.62</v>
      </c>
      <c r="BG3050" s="159">
        <v>4615.38</v>
      </c>
    </row>
    <row r="3051" ht="28.05" customHeight="1" spans="1:59">
      <c r="A3051" s="149"/>
      <c r="B3051" s="149"/>
      <c r="C3051" s="149"/>
      <c r="D3051" s="149" t="s">
        <v>3726</v>
      </c>
      <c r="E3051" s="340" t="s">
        <v>13513</v>
      </c>
      <c r="F3051" s="149" t="s">
        <v>3726</v>
      </c>
      <c r="G3051" s="149" t="s">
        <v>13514</v>
      </c>
      <c r="H3051" s="149" t="s">
        <v>13438</v>
      </c>
      <c r="I3051" s="149" t="s">
        <v>13439</v>
      </c>
      <c r="J3051" s="149" t="s">
        <v>13515</v>
      </c>
      <c r="K3051" s="149"/>
      <c r="L3051" s="149" t="s">
        <v>262</v>
      </c>
      <c r="M3051" s="149"/>
      <c r="N3051" s="149" t="s">
        <v>263</v>
      </c>
      <c r="O3051" s="149" t="s">
        <v>214</v>
      </c>
      <c r="P3051" s="149" t="s">
        <v>53</v>
      </c>
      <c r="Q3051" s="149"/>
      <c r="R3051" s="149" t="s">
        <v>13441</v>
      </c>
      <c r="S3051" s="149" t="s">
        <v>289</v>
      </c>
      <c r="T3051" s="149" t="s">
        <v>13442</v>
      </c>
      <c r="U3051" s="149" t="s">
        <v>267</v>
      </c>
      <c r="V3051" s="149"/>
      <c r="W3051" s="149"/>
      <c r="X3051" s="149" t="s">
        <v>336</v>
      </c>
      <c r="Y3051" s="149"/>
      <c r="Z3051" s="149"/>
      <c r="AA3051" s="149"/>
      <c r="AB3051" s="149" t="s">
        <v>269</v>
      </c>
      <c r="AC3051" s="149" t="s">
        <v>318</v>
      </c>
      <c r="AD3051" s="149" t="s">
        <v>13442</v>
      </c>
      <c r="AE3051" s="149" t="s">
        <v>271</v>
      </c>
      <c r="AF3051" s="149"/>
      <c r="AG3051" s="149" t="s">
        <v>1098</v>
      </c>
      <c r="AH3051" s="149" t="s">
        <v>273</v>
      </c>
      <c r="AI3051" s="158">
        <v>96</v>
      </c>
      <c r="AJ3051" s="149"/>
      <c r="AK3051" s="159" t="s">
        <v>274</v>
      </c>
      <c r="AL3051" s="159" t="s">
        <v>274</v>
      </c>
      <c r="AM3051" s="149" t="s">
        <v>274</v>
      </c>
      <c r="AN3051" s="160">
        <v>4</v>
      </c>
      <c r="AO3051" s="149"/>
      <c r="AP3051" s="149" t="s">
        <v>274</v>
      </c>
      <c r="AQ3051" s="149" t="s">
        <v>275</v>
      </c>
      <c r="AR3051" s="158">
        <v>1</v>
      </c>
      <c r="AS3051" s="149" t="s">
        <v>275</v>
      </c>
      <c r="AT3051" s="149" t="s">
        <v>276</v>
      </c>
      <c r="AU3051" s="161">
        <v>1</v>
      </c>
      <c r="AV3051" s="159">
        <v>4615.38</v>
      </c>
      <c r="AW3051" s="159">
        <v>184.62</v>
      </c>
      <c r="AX3051" s="149" t="s">
        <v>274</v>
      </c>
      <c r="AY3051" s="162">
        <v>0</v>
      </c>
      <c r="AZ3051" s="162" t="s">
        <v>274</v>
      </c>
      <c r="BA3051" s="162">
        <v>0</v>
      </c>
      <c r="BB3051" s="159">
        <v>4430.76</v>
      </c>
      <c r="BC3051" s="162" t="s">
        <v>274</v>
      </c>
      <c r="BD3051" s="162">
        <v>0</v>
      </c>
      <c r="BE3051" s="159">
        <v>184.62</v>
      </c>
      <c r="BF3051" s="159">
        <v>184.62</v>
      </c>
      <c r="BG3051" s="159">
        <v>4615.38</v>
      </c>
    </row>
    <row r="3052" ht="28.05" customHeight="1" spans="1:59">
      <c r="A3052" s="149"/>
      <c r="B3052" s="149"/>
      <c r="C3052" s="149"/>
      <c r="D3052" s="149" t="s">
        <v>3726</v>
      </c>
      <c r="E3052" s="340" t="s">
        <v>13516</v>
      </c>
      <c r="F3052" s="149" t="s">
        <v>3726</v>
      </c>
      <c r="G3052" s="149" t="s">
        <v>13517</v>
      </c>
      <c r="H3052" s="149" t="s">
        <v>13438</v>
      </c>
      <c r="I3052" s="149" t="s">
        <v>13439</v>
      </c>
      <c r="J3052" s="149" t="s">
        <v>13518</v>
      </c>
      <c r="K3052" s="149"/>
      <c r="L3052" s="149" t="s">
        <v>262</v>
      </c>
      <c r="M3052" s="149"/>
      <c r="N3052" s="149" t="s">
        <v>263</v>
      </c>
      <c r="O3052" s="149" t="s">
        <v>214</v>
      </c>
      <c r="P3052" s="149" t="s">
        <v>53</v>
      </c>
      <c r="Q3052" s="149"/>
      <c r="R3052" s="149" t="s">
        <v>13441</v>
      </c>
      <c r="S3052" s="149" t="s">
        <v>289</v>
      </c>
      <c r="T3052" s="149" t="s">
        <v>13442</v>
      </c>
      <c r="U3052" s="149" t="s">
        <v>267</v>
      </c>
      <c r="V3052" s="149"/>
      <c r="W3052" s="149"/>
      <c r="X3052" s="149" t="s">
        <v>336</v>
      </c>
      <c r="Y3052" s="149"/>
      <c r="Z3052" s="149"/>
      <c r="AA3052" s="149"/>
      <c r="AB3052" s="149" t="s">
        <v>269</v>
      </c>
      <c r="AC3052" s="149" t="s">
        <v>318</v>
      </c>
      <c r="AD3052" s="149" t="s">
        <v>13442</v>
      </c>
      <c r="AE3052" s="149" t="s">
        <v>271</v>
      </c>
      <c r="AF3052" s="149"/>
      <c r="AG3052" s="149" t="s">
        <v>1098</v>
      </c>
      <c r="AH3052" s="149" t="s">
        <v>273</v>
      </c>
      <c r="AI3052" s="158">
        <v>96</v>
      </c>
      <c r="AJ3052" s="149"/>
      <c r="AK3052" s="159" t="s">
        <v>274</v>
      </c>
      <c r="AL3052" s="159" t="s">
        <v>274</v>
      </c>
      <c r="AM3052" s="149" t="s">
        <v>274</v>
      </c>
      <c r="AN3052" s="160">
        <v>4</v>
      </c>
      <c r="AO3052" s="149"/>
      <c r="AP3052" s="149" t="s">
        <v>274</v>
      </c>
      <c r="AQ3052" s="149" t="s">
        <v>275</v>
      </c>
      <c r="AR3052" s="158">
        <v>1</v>
      </c>
      <c r="AS3052" s="149" t="s">
        <v>275</v>
      </c>
      <c r="AT3052" s="149" t="s">
        <v>276</v>
      </c>
      <c r="AU3052" s="161">
        <v>1</v>
      </c>
      <c r="AV3052" s="159">
        <v>4615.38</v>
      </c>
      <c r="AW3052" s="159">
        <v>184.62</v>
      </c>
      <c r="AX3052" s="149" t="s">
        <v>274</v>
      </c>
      <c r="AY3052" s="162">
        <v>0</v>
      </c>
      <c r="AZ3052" s="162" t="s">
        <v>274</v>
      </c>
      <c r="BA3052" s="162">
        <v>0</v>
      </c>
      <c r="BB3052" s="159">
        <v>4430.76</v>
      </c>
      <c r="BC3052" s="162" t="s">
        <v>274</v>
      </c>
      <c r="BD3052" s="162">
        <v>0</v>
      </c>
      <c r="BE3052" s="159">
        <v>184.62</v>
      </c>
      <c r="BF3052" s="159">
        <v>184.62</v>
      </c>
      <c r="BG3052" s="159">
        <v>4615.38</v>
      </c>
    </row>
    <row r="3053" ht="28.05" customHeight="1" spans="1:59">
      <c r="A3053" s="149"/>
      <c r="B3053" s="149"/>
      <c r="C3053" s="149"/>
      <c r="D3053" s="149" t="s">
        <v>3726</v>
      </c>
      <c r="E3053" s="340" t="s">
        <v>13519</v>
      </c>
      <c r="F3053" s="149" t="s">
        <v>3726</v>
      </c>
      <c r="G3053" s="149" t="s">
        <v>13520</v>
      </c>
      <c r="H3053" s="149" t="s">
        <v>13438</v>
      </c>
      <c r="I3053" s="149" t="s">
        <v>13439</v>
      </c>
      <c r="J3053" s="149" t="s">
        <v>13521</v>
      </c>
      <c r="K3053" s="149"/>
      <c r="L3053" s="149" t="s">
        <v>262</v>
      </c>
      <c r="M3053" s="149"/>
      <c r="N3053" s="149" t="s">
        <v>263</v>
      </c>
      <c r="O3053" s="149" t="s">
        <v>214</v>
      </c>
      <c r="P3053" s="149" t="s">
        <v>53</v>
      </c>
      <c r="Q3053" s="149"/>
      <c r="R3053" s="149" t="s">
        <v>13441</v>
      </c>
      <c r="S3053" s="149" t="s">
        <v>289</v>
      </c>
      <c r="T3053" s="149" t="s">
        <v>13442</v>
      </c>
      <c r="U3053" s="149" t="s">
        <v>267</v>
      </c>
      <c r="V3053" s="149"/>
      <c r="W3053" s="149"/>
      <c r="X3053" s="149" t="s">
        <v>336</v>
      </c>
      <c r="Y3053" s="149"/>
      <c r="Z3053" s="149"/>
      <c r="AA3053" s="149"/>
      <c r="AB3053" s="149" t="s">
        <v>269</v>
      </c>
      <c r="AC3053" s="149" t="s">
        <v>318</v>
      </c>
      <c r="AD3053" s="149" t="s">
        <v>13442</v>
      </c>
      <c r="AE3053" s="149" t="s">
        <v>271</v>
      </c>
      <c r="AF3053" s="149"/>
      <c r="AG3053" s="149" t="s">
        <v>1098</v>
      </c>
      <c r="AH3053" s="149" t="s">
        <v>273</v>
      </c>
      <c r="AI3053" s="158">
        <v>96</v>
      </c>
      <c r="AJ3053" s="149"/>
      <c r="AK3053" s="159" t="s">
        <v>274</v>
      </c>
      <c r="AL3053" s="159" t="s">
        <v>274</v>
      </c>
      <c r="AM3053" s="149" t="s">
        <v>274</v>
      </c>
      <c r="AN3053" s="160">
        <v>4</v>
      </c>
      <c r="AO3053" s="149"/>
      <c r="AP3053" s="149" t="s">
        <v>274</v>
      </c>
      <c r="AQ3053" s="149" t="s">
        <v>275</v>
      </c>
      <c r="AR3053" s="158">
        <v>1</v>
      </c>
      <c r="AS3053" s="149" t="s">
        <v>275</v>
      </c>
      <c r="AT3053" s="149" t="s">
        <v>276</v>
      </c>
      <c r="AU3053" s="161">
        <v>1</v>
      </c>
      <c r="AV3053" s="159">
        <v>4615.38</v>
      </c>
      <c r="AW3053" s="159">
        <v>184.62</v>
      </c>
      <c r="AX3053" s="149" t="s">
        <v>274</v>
      </c>
      <c r="AY3053" s="162">
        <v>0</v>
      </c>
      <c r="AZ3053" s="162" t="s">
        <v>274</v>
      </c>
      <c r="BA3053" s="162">
        <v>0</v>
      </c>
      <c r="BB3053" s="159">
        <v>4430.76</v>
      </c>
      <c r="BC3053" s="162" t="s">
        <v>274</v>
      </c>
      <c r="BD3053" s="162">
        <v>0</v>
      </c>
      <c r="BE3053" s="159">
        <v>184.62</v>
      </c>
      <c r="BF3053" s="159">
        <v>184.62</v>
      </c>
      <c r="BG3053" s="159">
        <v>4615.38</v>
      </c>
    </row>
    <row r="3054" ht="28.05" customHeight="1" spans="1:59">
      <c r="A3054" s="149"/>
      <c r="B3054" s="149"/>
      <c r="C3054" s="149"/>
      <c r="D3054" s="149" t="s">
        <v>3726</v>
      </c>
      <c r="E3054" s="340" t="s">
        <v>13522</v>
      </c>
      <c r="F3054" s="149" t="s">
        <v>3726</v>
      </c>
      <c r="G3054" s="149" t="s">
        <v>13523</v>
      </c>
      <c r="H3054" s="149" t="s">
        <v>13438</v>
      </c>
      <c r="I3054" s="149" t="s">
        <v>13439</v>
      </c>
      <c r="J3054" s="149" t="s">
        <v>13524</v>
      </c>
      <c r="K3054" s="149"/>
      <c r="L3054" s="149" t="s">
        <v>262</v>
      </c>
      <c r="M3054" s="149"/>
      <c r="N3054" s="149" t="s">
        <v>263</v>
      </c>
      <c r="O3054" s="149" t="s">
        <v>214</v>
      </c>
      <c r="P3054" s="149" t="s">
        <v>53</v>
      </c>
      <c r="Q3054" s="149"/>
      <c r="R3054" s="149" t="s">
        <v>13441</v>
      </c>
      <c r="S3054" s="149" t="s">
        <v>289</v>
      </c>
      <c r="T3054" s="149" t="s">
        <v>13442</v>
      </c>
      <c r="U3054" s="149" t="s">
        <v>267</v>
      </c>
      <c r="V3054" s="149"/>
      <c r="W3054" s="149"/>
      <c r="X3054" s="149" t="s">
        <v>336</v>
      </c>
      <c r="Y3054" s="149"/>
      <c r="Z3054" s="149"/>
      <c r="AA3054" s="149"/>
      <c r="AB3054" s="149" t="s">
        <v>269</v>
      </c>
      <c r="AC3054" s="149" t="s">
        <v>318</v>
      </c>
      <c r="AD3054" s="149" t="s">
        <v>13442</v>
      </c>
      <c r="AE3054" s="149" t="s">
        <v>271</v>
      </c>
      <c r="AF3054" s="149"/>
      <c r="AG3054" s="149" t="s">
        <v>1098</v>
      </c>
      <c r="AH3054" s="149" t="s">
        <v>273</v>
      </c>
      <c r="AI3054" s="158">
        <v>96</v>
      </c>
      <c r="AJ3054" s="149"/>
      <c r="AK3054" s="159" t="s">
        <v>274</v>
      </c>
      <c r="AL3054" s="159" t="s">
        <v>274</v>
      </c>
      <c r="AM3054" s="149" t="s">
        <v>274</v>
      </c>
      <c r="AN3054" s="160">
        <v>4</v>
      </c>
      <c r="AO3054" s="149"/>
      <c r="AP3054" s="149" t="s">
        <v>274</v>
      </c>
      <c r="AQ3054" s="149" t="s">
        <v>275</v>
      </c>
      <c r="AR3054" s="158">
        <v>1</v>
      </c>
      <c r="AS3054" s="149" t="s">
        <v>275</v>
      </c>
      <c r="AT3054" s="149" t="s">
        <v>276</v>
      </c>
      <c r="AU3054" s="161">
        <v>1</v>
      </c>
      <c r="AV3054" s="159">
        <v>4615.38</v>
      </c>
      <c r="AW3054" s="159">
        <v>184.62</v>
      </c>
      <c r="AX3054" s="149" t="s">
        <v>274</v>
      </c>
      <c r="AY3054" s="162">
        <v>0</v>
      </c>
      <c r="AZ3054" s="162" t="s">
        <v>274</v>
      </c>
      <c r="BA3054" s="162">
        <v>0</v>
      </c>
      <c r="BB3054" s="159">
        <v>4430.76</v>
      </c>
      <c r="BC3054" s="162" t="s">
        <v>274</v>
      </c>
      <c r="BD3054" s="162">
        <v>0</v>
      </c>
      <c r="BE3054" s="159">
        <v>184.62</v>
      </c>
      <c r="BF3054" s="159">
        <v>184.62</v>
      </c>
      <c r="BG3054" s="159">
        <v>4615.38</v>
      </c>
    </row>
    <row r="3055" ht="28.05" customHeight="1" spans="1:59">
      <c r="A3055" s="149"/>
      <c r="B3055" s="149"/>
      <c r="C3055" s="149"/>
      <c r="D3055" s="149" t="s">
        <v>3726</v>
      </c>
      <c r="E3055" s="340" t="s">
        <v>13525</v>
      </c>
      <c r="F3055" s="149" t="s">
        <v>3726</v>
      </c>
      <c r="G3055" s="149" t="s">
        <v>13526</v>
      </c>
      <c r="H3055" s="149" t="s">
        <v>13438</v>
      </c>
      <c r="I3055" s="149" t="s">
        <v>13439</v>
      </c>
      <c r="J3055" s="149" t="s">
        <v>13527</v>
      </c>
      <c r="K3055" s="149"/>
      <c r="L3055" s="149" t="s">
        <v>262</v>
      </c>
      <c r="M3055" s="149"/>
      <c r="N3055" s="149" t="s">
        <v>263</v>
      </c>
      <c r="O3055" s="149" t="s">
        <v>214</v>
      </c>
      <c r="P3055" s="149" t="s">
        <v>53</v>
      </c>
      <c r="Q3055" s="149"/>
      <c r="R3055" s="149" t="s">
        <v>13441</v>
      </c>
      <c r="S3055" s="149" t="s">
        <v>289</v>
      </c>
      <c r="T3055" s="149" t="s">
        <v>13442</v>
      </c>
      <c r="U3055" s="149" t="s">
        <v>267</v>
      </c>
      <c r="V3055" s="149"/>
      <c r="W3055" s="149"/>
      <c r="X3055" s="149" t="s">
        <v>336</v>
      </c>
      <c r="Y3055" s="149"/>
      <c r="Z3055" s="149"/>
      <c r="AA3055" s="149"/>
      <c r="AB3055" s="149" t="s">
        <v>269</v>
      </c>
      <c r="AC3055" s="149" t="s">
        <v>318</v>
      </c>
      <c r="AD3055" s="149" t="s">
        <v>13442</v>
      </c>
      <c r="AE3055" s="149" t="s">
        <v>271</v>
      </c>
      <c r="AF3055" s="149"/>
      <c r="AG3055" s="149" t="s">
        <v>1098</v>
      </c>
      <c r="AH3055" s="149" t="s">
        <v>273</v>
      </c>
      <c r="AI3055" s="158">
        <v>96</v>
      </c>
      <c r="AJ3055" s="149"/>
      <c r="AK3055" s="159" t="s">
        <v>274</v>
      </c>
      <c r="AL3055" s="159" t="s">
        <v>274</v>
      </c>
      <c r="AM3055" s="149" t="s">
        <v>274</v>
      </c>
      <c r="AN3055" s="160">
        <v>4</v>
      </c>
      <c r="AO3055" s="149"/>
      <c r="AP3055" s="149" t="s">
        <v>274</v>
      </c>
      <c r="AQ3055" s="149" t="s">
        <v>275</v>
      </c>
      <c r="AR3055" s="158">
        <v>1</v>
      </c>
      <c r="AS3055" s="149" t="s">
        <v>275</v>
      </c>
      <c r="AT3055" s="149" t="s">
        <v>276</v>
      </c>
      <c r="AU3055" s="161">
        <v>1</v>
      </c>
      <c r="AV3055" s="159">
        <v>4615.44</v>
      </c>
      <c r="AW3055" s="159">
        <v>184.62</v>
      </c>
      <c r="AX3055" s="149" t="s">
        <v>274</v>
      </c>
      <c r="AY3055" s="162">
        <v>0</v>
      </c>
      <c r="AZ3055" s="162" t="s">
        <v>274</v>
      </c>
      <c r="BA3055" s="162">
        <v>0</v>
      </c>
      <c r="BB3055" s="159">
        <v>4430.82</v>
      </c>
      <c r="BC3055" s="162" t="s">
        <v>274</v>
      </c>
      <c r="BD3055" s="162">
        <v>0</v>
      </c>
      <c r="BE3055" s="159">
        <v>184.62</v>
      </c>
      <c r="BF3055" s="159">
        <v>184.62</v>
      </c>
      <c r="BG3055" s="159">
        <v>4615.44</v>
      </c>
    </row>
    <row r="3056" ht="28.05" customHeight="1" spans="1:59">
      <c r="A3056" s="149"/>
      <c r="B3056" s="149"/>
      <c r="C3056" s="149"/>
      <c r="D3056" s="149" t="s">
        <v>3726</v>
      </c>
      <c r="E3056" s="340" t="s">
        <v>13528</v>
      </c>
      <c r="F3056" s="149" t="s">
        <v>3726</v>
      </c>
      <c r="G3056" s="149" t="s">
        <v>13529</v>
      </c>
      <c r="H3056" s="149" t="s">
        <v>13530</v>
      </c>
      <c r="I3056" s="149" t="s">
        <v>13531</v>
      </c>
      <c r="J3056" s="149" t="s">
        <v>13532</v>
      </c>
      <c r="K3056" s="149"/>
      <c r="L3056" s="149" t="s">
        <v>262</v>
      </c>
      <c r="M3056" s="149"/>
      <c r="N3056" s="149" t="s">
        <v>263</v>
      </c>
      <c r="O3056" s="149" t="s">
        <v>214</v>
      </c>
      <c r="P3056" s="149" t="s">
        <v>53</v>
      </c>
      <c r="Q3056" s="149"/>
      <c r="R3056" s="149" t="s">
        <v>2512</v>
      </c>
      <c r="S3056" s="149" t="s">
        <v>4287</v>
      </c>
      <c r="T3056" s="149" t="s">
        <v>13096</v>
      </c>
      <c r="U3056" s="149" t="s">
        <v>267</v>
      </c>
      <c r="V3056" s="149"/>
      <c r="W3056" s="149"/>
      <c r="X3056" s="149" t="s">
        <v>336</v>
      </c>
      <c r="Y3056" s="149"/>
      <c r="Z3056" s="149"/>
      <c r="AA3056" s="149"/>
      <c r="AB3056" s="149" t="s">
        <v>269</v>
      </c>
      <c r="AC3056" s="149" t="s">
        <v>270</v>
      </c>
      <c r="AD3056" s="149" t="s">
        <v>13096</v>
      </c>
      <c r="AE3056" s="149" t="s">
        <v>271</v>
      </c>
      <c r="AF3056" s="149"/>
      <c r="AG3056" s="149" t="s">
        <v>1098</v>
      </c>
      <c r="AH3056" s="149" t="s">
        <v>273</v>
      </c>
      <c r="AI3056" s="158">
        <v>77</v>
      </c>
      <c r="AJ3056" s="149"/>
      <c r="AK3056" s="159" t="s">
        <v>274</v>
      </c>
      <c r="AL3056" s="159" t="s">
        <v>274</v>
      </c>
      <c r="AM3056" s="149" t="s">
        <v>274</v>
      </c>
      <c r="AN3056" s="160">
        <v>4</v>
      </c>
      <c r="AO3056" s="149"/>
      <c r="AP3056" s="149" t="s">
        <v>274</v>
      </c>
      <c r="AQ3056" s="149" t="s">
        <v>275</v>
      </c>
      <c r="AR3056" s="158">
        <v>1</v>
      </c>
      <c r="AS3056" s="149" t="s">
        <v>275</v>
      </c>
      <c r="AT3056" s="149" t="s">
        <v>276</v>
      </c>
      <c r="AU3056" s="161">
        <v>1</v>
      </c>
      <c r="AV3056" s="159">
        <v>5575.22</v>
      </c>
      <c r="AW3056" s="159">
        <v>223.01</v>
      </c>
      <c r="AX3056" s="149" t="s">
        <v>274</v>
      </c>
      <c r="AY3056" s="159">
        <v>58.18</v>
      </c>
      <c r="AZ3056" s="159">
        <v>58.18</v>
      </c>
      <c r="BA3056" s="159">
        <v>232.72</v>
      </c>
      <c r="BB3056" s="159">
        <v>4246.72</v>
      </c>
      <c r="BC3056" s="162" t="s">
        <v>274</v>
      </c>
      <c r="BD3056" s="162">
        <v>0</v>
      </c>
      <c r="BE3056" s="159">
        <v>1328.5</v>
      </c>
      <c r="BF3056" s="159">
        <v>1328.5</v>
      </c>
      <c r="BG3056" s="159">
        <v>5575.22</v>
      </c>
    </row>
    <row r="3057" ht="28.05" customHeight="1" spans="1:59">
      <c r="A3057" s="149"/>
      <c r="B3057" s="149"/>
      <c r="C3057" s="149"/>
      <c r="D3057" s="149" t="s">
        <v>3726</v>
      </c>
      <c r="E3057" s="340" t="s">
        <v>13533</v>
      </c>
      <c r="F3057" s="149" t="s">
        <v>3726</v>
      </c>
      <c r="G3057" s="149" t="s">
        <v>13534</v>
      </c>
      <c r="H3057" s="149" t="s">
        <v>6333</v>
      </c>
      <c r="I3057" s="149" t="s">
        <v>6614</v>
      </c>
      <c r="J3057" s="149" t="s">
        <v>13535</v>
      </c>
      <c r="K3057" s="149"/>
      <c r="L3057" s="149" t="s">
        <v>262</v>
      </c>
      <c r="M3057" s="149"/>
      <c r="N3057" s="149" t="s">
        <v>263</v>
      </c>
      <c r="O3057" s="149" t="s">
        <v>214</v>
      </c>
      <c r="P3057" s="149" t="s">
        <v>53</v>
      </c>
      <c r="Q3057" s="149"/>
      <c r="R3057" s="149" t="s">
        <v>13536</v>
      </c>
      <c r="S3057" s="149" t="s">
        <v>6336</v>
      </c>
      <c r="T3057" s="149" t="s">
        <v>13442</v>
      </c>
      <c r="U3057" s="149" t="s">
        <v>267</v>
      </c>
      <c r="V3057" s="149"/>
      <c r="W3057" s="149"/>
      <c r="X3057" s="149" t="s">
        <v>336</v>
      </c>
      <c r="Y3057" s="149"/>
      <c r="Z3057" s="149"/>
      <c r="AA3057" s="149"/>
      <c r="AB3057" s="149" t="s">
        <v>269</v>
      </c>
      <c r="AC3057" s="149" t="s">
        <v>318</v>
      </c>
      <c r="AD3057" s="149" t="s">
        <v>13442</v>
      </c>
      <c r="AE3057" s="149" t="s">
        <v>271</v>
      </c>
      <c r="AF3057" s="149"/>
      <c r="AG3057" s="149" t="s">
        <v>1098</v>
      </c>
      <c r="AH3057" s="149" t="s">
        <v>273</v>
      </c>
      <c r="AI3057" s="158">
        <v>96</v>
      </c>
      <c r="AJ3057" s="149"/>
      <c r="AK3057" s="159" t="s">
        <v>274</v>
      </c>
      <c r="AL3057" s="159" t="s">
        <v>274</v>
      </c>
      <c r="AM3057" s="149" t="s">
        <v>274</v>
      </c>
      <c r="AN3057" s="160">
        <v>4</v>
      </c>
      <c r="AO3057" s="149"/>
      <c r="AP3057" s="149" t="s">
        <v>274</v>
      </c>
      <c r="AQ3057" s="149" t="s">
        <v>275</v>
      </c>
      <c r="AR3057" s="158">
        <v>1</v>
      </c>
      <c r="AS3057" s="149" t="s">
        <v>275</v>
      </c>
      <c r="AT3057" s="149" t="s">
        <v>276</v>
      </c>
      <c r="AU3057" s="161">
        <v>1</v>
      </c>
      <c r="AV3057" s="159">
        <v>10940.17</v>
      </c>
      <c r="AW3057" s="159">
        <v>437.61</v>
      </c>
      <c r="AX3057" s="149" t="s">
        <v>274</v>
      </c>
      <c r="AY3057" s="162">
        <v>0</v>
      </c>
      <c r="AZ3057" s="162" t="s">
        <v>274</v>
      </c>
      <c r="BA3057" s="162">
        <v>0</v>
      </c>
      <c r="BB3057" s="159">
        <v>10502.56</v>
      </c>
      <c r="BC3057" s="162" t="s">
        <v>274</v>
      </c>
      <c r="BD3057" s="162">
        <v>0</v>
      </c>
      <c r="BE3057" s="159">
        <v>437.61</v>
      </c>
      <c r="BF3057" s="159">
        <v>437.61</v>
      </c>
      <c r="BG3057" s="159">
        <v>10940.17</v>
      </c>
    </row>
    <row r="3058" ht="28.05" customHeight="1" spans="1:59">
      <c r="A3058" s="149"/>
      <c r="B3058" s="149"/>
      <c r="C3058" s="149"/>
      <c r="D3058" s="149" t="s">
        <v>3726</v>
      </c>
      <c r="E3058" s="340" t="s">
        <v>13537</v>
      </c>
      <c r="F3058" s="149" t="s">
        <v>3726</v>
      </c>
      <c r="G3058" s="149" t="s">
        <v>13538</v>
      </c>
      <c r="H3058" s="149" t="s">
        <v>13507</v>
      </c>
      <c r="I3058" s="149" t="s">
        <v>13508</v>
      </c>
      <c r="J3058" s="149" t="s">
        <v>13539</v>
      </c>
      <c r="K3058" s="149"/>
      <c r="L3058" s="149" t="s">
        <v>287</v>
      </c>
      <c r="M3058" s="149"/>
      <c r="N3058" s="149" t="s">
        <v>263</v>
      </c>
      <c r="O3058" s="149" t="s">
        <v>214</v>
      </c>
      <c r="P3058" s="149" t="s">
        <v>53</v>
      </c>
      <c r="Q3058" s="149"/>
      <c r="R3058" s="149" t="s">
        <v>12390</v>
      </c>
      <c r="S3058" s="149" t="s">
        <v>7339</v>
      </c>
      <c r="T3058" s="149" t="s">
        <v>154</v>
      </c>
      <c r="U3058" s="149" t="s">
        <v>267</v>
      </c>
      <c r="V3058" s="149"/>
      <c r="W3058" s="149"/>
      <c r="X3058" s="149" t="s">
        <v>268</v>
      </c>
      <c r="Y3058" s="149"/>
      <c r="Z3058" s="149"/>
      <c r="AA3058" s="149"/>
      <c r="AB3058" s="149" t="s">
        <v>269</v>
      </c>
      <c r="AC3058" s="149" t="s">
        <v>318</v>
      </c>
      <c r="AD3058" s="149" t="s">
        <v>154</v>
      </c>
      <c r="AE3058" s="149" t="s">
        <v>271</v>
      </c>
      <c r="AF3058" s="149"/>
      <c r="AG3058" s="149" t="s">
        <v>1098</v>
      </c>
      <c r="AH3058" s="149" t="s">
        <v>273</v>
      </c>
      <c r="AI3058" s="158">
        <v>96</v>
      </c>
      <c r="AJ3058" s="149"/>
      <c r="AK3058" s="159" t="s">
        <v>274</v>
      </c>
      <c r="AL3058" s="159" t="s">
        <v>274</v>
      </c>
      <c r="AM3058" s="149" t="s">
        <v>274</v>
      </c>
      <c r="AN3058" s="160">
        <v>4</v>
      </c>
      <c r="AO3058" s="149"/>
      <c r="AP3058" s="149" t="s">
        <v>274</v>
      </c>
      <c r="AQ3058" s="149" t="s">
        <v>275</v>
      </c>
      <c r="AR3058" s="158">
        <v>1</v>
      </c>
      <c r="AS3058" s="149" t="s">
        <v>275</v>
      </c>
      <c r="AT3058" s="149" t="s">
        <v>276</v>
      </c>
      <c r="AU3058" s="161">
        <v>1</v>
      </c>
      <c r="AV3058" s="159">
        <v>16666.67</v>
      </c>
      <c r="AW3058" s="159">
        <v>666.67</v>
      </c>
      <c r="AX3058" s="149" t="s">
        <v>274</v>
      </c>
      <c r="AY3058" s="162">
        <v>0</v>
      </c>
      <c r="AZ3058" s="162" t="s">
        <v>274</v>
      </c>
      <c r="BA3058" s="162">
        <v>0</v>
      </c>
      <c r="BB3058" s="159">
        <v>16000</v>
      </c>
      <c r="BC3058" s="162" t="s">
        <v>274</v>
      </c>
      <c r="BD3058" s="162">
        <v>0</v>
      </c>
      <c r="BE3058" s="159">
        <v>666.67</v>
      </c>
      <c r="BF3058" s="159">
        <v>666.67</v>
      </c>
      <c r="BG3058" s="159">
        <v>16666.67</v>
      </c>
    </row>
    <row r="3059" ht="28.05" customHeight="1" spans="1:59">
      <c r="A3059" s="149"/>
      <c r="B3059" s="149"/>
      <c r="C3059" s="149"/>
      <c r="D3059" s="149" t="s">
        <v>3726</v>
      </c>
      <c r="E3059" s="340" t="s">
        <v>13540</v>
      </c>
      <c r="F3059" s="149" t="s">
        <v>3726</v>
      </c>
      <c r="G3059" s="149" t="s">
        <v>13541</v>
      </c>
      <c r="H3059" s="149" t="s">
        <v>10732</v>
      </c>
      <c r="I3059" s="149" t="s">
        <v>13503</v>
      </c>
      <c r="J3059" s="149" t="s">
        <v>13542</v>
      </c>
      <c r="K3059" s="149"/>
      <c r="L3059" s="149" t="s">
        <v>287</v>
      </c>
      <c r="M3059" s="149"/>
      <c r="N3059" s="149" t="s">
        <v>263</v>
      </c>
      <c r="O3059" s="149" t="s">
        <v>214</v>
      </c>
      <c r="P3059" s="149" t="s">
        <v>53</v>
      </c>
      <c r="Q3059" s="149"/>
      <c r="R3059" s="149" t="s">
        <v>3921</v>
      </c>
      <c r="S3059" s="149" t="s">
        <v>5890</v>
      </c>
      <c r="T3059" s="149" t="s">
        <v>3699</v>
      </c>
      <c r="U3059" s="149" t="s">
        <v>267</v>
      </c>
      <c r="V3059" s="149"/>
      <c r="W3059" s="149"/>
      <c r="X3059" s="149" t="s">
        <v>336</v>
      </c>
      <c r="Y3059" s="149"/>
      <c r="Z3059" s="149"/>
      <c r="AA3059" s="149"/>
      <c r="AB3059" s="149" t="s">
        <v>269</v>
      </c>
      <c r="AC3059" s="149" t="s">
        <v>270</v>
      </c>
      <c r="AD3059" s="149" t="s">
        <v>3699</v>
      </c>
      <c r="AE3059" s="149" t="s">
        <v>271</v>
      </c>
      <c r="AF3059" s="149"/>
      <c r="AG3059" s="149" t="s">
        <v>1098</v>
      </c>
      <c r="AH3059" s="149" t="s">
        <v>273</v>
      </c>
      <c r="AI3059" s="158">
        <v>67</v>
      </c>
      <c r="AJ3059" s="149"/>
      <c r="AK3059" s="159" t="s">
        <v>274</v>
      </c>
      <c r="AL3059" s="159" t="s">
        <v>274</v>
      </c>
      <c r="AM3059" s="149" t="s">
        <v>274</v>
      </c>
      <c r="AN3059" s="160">
        <v>4</v>
      </c>
      <c r="AO3059" s="149"/>
      <c r="AP3059" s="149" t="s">
        <v>274</v>
      </c>
      <c r="AQ3059" s="149" t="s">
        <v>275</v>
      </c>
      <c r="AR3059" s="158">
        <v>1</v>
      </c>
      <c r="AS3059" s="149" t="s">
        <v>275</v>
      </c>
      <c r="AT3059" s="149" t="s">
        <v>276</v>
      </c>
      <c r="AU3059" s="161">
        <v>1</v>
      </c>
      <c r="AV3059" s="159">
        <v>3982.3</v>
      </c>
      <c r="AW3059" s="159">
        <v>159.29</v>
      </c>
      <c r="AX3059" s="149" t="s">
        <v>274</v>
      </c>
      <c r="AY3059" s="159">
        <v>41.04</v>
      </c>
      <c r="AZ3059" s="159">
        <v>41.04</v>
      </c>
      <c r="BA3059" s="159">
        <v>164.16</v>
      </c>
      <c r="BB3059" s="159">
        <v>2633</v>
      </c>
      <c r="BC3059" s="162" t="s">
        <v>274</v>
      </c>
      <c r="BD3059" s="162">
        <v>0</v>
      </c>
      <c r="BE3059" s="159">
        <v>1349.3</v>
      </c>
      <c r="BF3059" s="159">
        <v>1349.3</v>
      </c>
      <c r="BG3059" s="159">
        <v>3982.3</v>
      </c>
    </row>
    <row r="3060" ht="28.05" customHeight="1" spans="1:59">
      <c r="A3060" s="149"/>
      <c r="B3060" s="149"/>
      <c r="C3060" s="149"/>
      <c r="D3060" s="149" t="s">
        <v>3726</v>
      </c>
      <c r="E3060" s="340" t="s">
        <v>13543</v>
      </c>
      <c r="F3060" s="149" t="s">
        <v>3726</v>
      </c>
      <c r="G3060" s="149" t="s">
        <v>13544</v>
      </c>
      <c r="H3060" s="149" t="s">
        <v>13545</v>
      </c>
      <c r="I3060" s="149" t="s">
        <v>7132</v>
      </c>
      <c r="J3060" s="149" t="s">
        <v>13546</v>
      </c>
      <c r="K3060" s="149"/>
      <c r="L3060" s="149" t="s">
        <v>262</v>
      </c>
      <c r="M3060" s="149"/>
      <c r="N3060" s="149" t="s">
        <v>263</v>
      </c>
      <c r="O3060" s="149" t="s">
        <v>214</v>
      </c>
      <c r="P3060" s="149" t="s">
        <v>53</v>
      </c>
      <c r="Q3060" s="149"/>
      <c r="R3060" s="149" t="s">
        <v>13547</v>
      </c>
      <c r="S3060" s="149" t="s">
        <v>289</v>
      </c>
      <c r="T3060" s="149" t="s">
        <v>13442</v>
      </c>
      <c r="U3060" s="149" t="s">
        <v>267</v>
      </c>
      <c r="V3060" s="149"/>
      <c r="W3060" s="149"/>
      <c r="X3060" s="149" t="s">
        <v>336</v>
      </c>
      <c r="Y3060" s="149"/>
      <c r="Z3060" s="149"/>
      <c r="AA3060" s="149"/>
      <c r="AB3060" s="149" t="s">
        <v>269</v>
      </c>
      <c r="AC3060" s="149" t="s">
        <v>318</v>
      </c>
      <c r="AD3060" s="149" t="s">
        <v>13442</v>
      </c>
      <c r="AE3060" s="149" t="s">
        <v>271</v>
      </c>
      <c r="AF3060" s="149"/>
      <c r="AG3060" s="149" t="s">
        <v>1098</v>
      </c>
      <c r="AH3060" s="149" t="s">
        <v>273</v>
      </c>
      <c r="AI3060" s="158">
        <v>96</v>
      </c>
      <c r="AJ3060" s="149"/>
      <c r="AK3060" s="159" t="s">
        <v>274</v>
      </c>
      <c r="AL3060" s="159" t="s">
        <v>274</v>
      </c>
      <c r="AM3060" s="149" t="s">
        <v>274</v>
      </c>
      <c r="AN3060" s="160">
        <v>4</v>
      </c>
      <c r="AO3060" s="149"/>
      <c r="AP3060" s="149" t="s">
        <v>274</v>
      </c>
      <c r="AQ3060" s="149" t="s">
        <v>275</v>
      </c>
      <c r="AR3060" s="158">
        <v>1</v>
      </c>
      <c r="AS3060" s="149" t="s">
        <v>275</v>
      </c>
      <c r="AT3060" s="149" t="s">
        <v>276</v>
      </c>
      <c r="AU3060" s="161">
        <v>1</v>
      </c>
      <c r="AV3060" s="159">
        <v>34017.09</v>
      </c>
      <c r="AW3060" s="159">
        <v>1360.68</v>
      </c>
      <c r="AX3060" s="149" t="s">
        <v>274</v>
      </c>
      <c r="AY3060" s="162">
        <v>0</v>
      </c>
      <c r="AZ3060" s="162" t="s">
        <v>274</v>
      </c>
      <c r="BA3060" s="162">
        <v>0</v>
      </c>
      <c r="BB3060" s="159">
        <v>32656.41</v>
      </c>
      <c r="BC3060" s="162" t="s">
        <v>274</v>
      </c>
      <c r="BD3060" s="162">
        <v>0</v>
      </c>
      <c r="BE3060" s="159">
        <v>1360.68</v>
      </c>
      <c r="BF3060" s="159">
        <v>1360.68</v>
      </c>
      <c r="BG3060" s="159">
        <v>34017.09</v>
      </c>
    </row>
    <row r="3061" ht="28.05" customHeight="1" spans="1:59">
      <c r="A3061" s="149"/>
      <c r="B3061" s="149"/>
      <c r="C3061" s="149"/>
      <c r="D3061" s="149" t="s">
        <v>3726</v>
      </c>
      <c r="E3061" s="340" t="s">
        <v>13548</v>
      </c>
      <c r="F3061" s="149" t="s">
        <v>3726</v>
      </c>
      <c r="G3061" s="149" t="s">
        <v>13549</v>
      </c>
      <c r="H3061" s="149" t="s">
        <v>13380</v>
      </c>
      <c r="I3061" s="149" t="s">
        <v>13381</v>
      </c>
      <c r="J3061" s="149" t="s">
        <v>13550</v>
      </c>
      <c r="K3061" s="149"/>
      <c r="L3061" s="149" t="s">
        <v>287</v>
      </c>
      <c r="M3061" s="149"/>
      <c r="N3061" s="149" t="s">
        <v>263</v>
      </c>
      <c r="O3061" s="149" t="s">
        <v>214</v>
      </c>
      <c r="P3061" s="149" t="s">
        <v>53</v>
      </c>
      <c r="Q3061" s="149"/>
      <c r="R3061" s="149" t="s">
        <v>13191</v>
      </c>
      <c r="S3061" s="149" t="s">
        <v>4488</v>
      </c>
      <c r="T3061" s="149" t="s">
        <v>414</v>
      </c>
      <c r="U3061" s="149" t="s">
        <v>267</v>
      </c>
      <c r="V3061" s="149"/>
      <c r="W3061" s="149"/>
      <c r="X3061" s="149" t="s">
        <v>336</v>
      </c>
      <c r="Y3061" s="149"/>
      <c r="Z3061" s="149"/>
      <c r="AA3061" s="149"/>
      <c r="AB3061" s="149" t="s">
        <v>269</v>
      </c>
      <c r="AC3061" s="149" t="s">
        <v>270</v>
      </c>
      <c r="AD3061" s="149" t="s">
        <v>414</v>
      </c>
      <c r="AE3061" s="149" t="s">
        <v>271</v>
      </c>
      <c r="AF3061" s="149"/>
      <c r="AG3061" s="149" t="s">
        <v>1098</v>
      </c>
      <c r="AH3061" s="149" t="s">
        <v>273</v>
      </c>
      <c r="AI3061" s="158">
        <v>21</v>
      </c>
      <c r="AJ3061" s="149"/>
      <c r="AK3061" s="159" t="s">
        <v>274</v>
      </c>
      <c r="AL3061" s="159" t="s">
        <v>274</v>
      </c>
      <c r="AM3061" s="149" t="s">
        <v>274</v>
      </c>
      <c r="AN3061" s="160">
        <v>4</v>
      </c>
      <c r="AO3061" s="149"/>
      <c r="AP3061" s="149" t="s">
        <v>274</v>
      </c>
      <c r="AQ3061" s="149" t="s">
        <v>275</v>
      </c>
      <c r="AR3061" s="158">
        <v>1</v>
      </c>
      <c r="AS3061" s="149" t="s">
        <v>275</v>
      </c>
      <c r="AT3061" s="149" t="s">
        <v>276</v>
      </c>
      <c r="AU3061" s="161">
        <v>1</v>
      </c>
      <c r="AV3061" s="159">
        <v>4690.26</v>
      </c>
      <c r="AW3061" s="159">
        <v>187.61</v>
      </c>
      <c r="AX3061" s="149" t="s">
        <v>274</v>
      </c>
      <c r="AY3061" s="159">
        <v>46.9</v>
      </c>
      <c r="AZ3061" s="159">
        <v>46.9</v>
      </c>
      <c r="BA3061" s="159">
        <v>187.6</v>
      </c>
      <c r="BB3061" s="159">
        <v>984.9</v>
      </c>
      <c r="BC3061" s="162" t="s">
        <v>274</v>
      </c>
      <c r="BD3061" s="162">
        <v>0</v>
      </c>
      <c r="BE3061" s="159">
        <v>3705.36</v>
      </c>
      <c r="BF3061" s="159">
        <v>3705.36</v>
      </c>
      <c r="BG3061" s="159">
        <v>4690.26</v>
      </c>
    </row>
    <row r="3062" ht="28.05" customHeight="1" spans="1:59">
      <c r="A3062" s="149"/>
      <c r="B3062" s="149"/>
      <c r="C3062" s="149"/>
      <c r="D3062" s="149" t="s">
        <v>3726</v>
      </c>
      <c r="E3062" s="340" t="s">
        <v>13551</v>
      </c>
      <c r="F3062" s="149" t="s">
        <v>3726</v>
      </c>
      <c r="G3062" s="149" t="s">
        <v>13552</v>
      </c>
      <c r="H3062" s="149" t="s">
        <v>6333</v>
      </c>
      <c r="I3062" s="149" t="s">
        <v>6614</v>
      </c>
      <c r="J3062" s="149" t="s">
        <v>13553</v>
      </c>
      <c r="K3062" s="149"/>
      <c r="L3062" s="149" t="s">
        <v>262</v>
      </c>
      <c r="M3062" s="149"/>
      <c r="N3062" s="149" t="s">
        <v>263</v>
      </c>
      <c r="O3062" s="149" t="s">
        <v>214</v>
      </c>
      <c r="P3062" s="149" t="s">
        <v>53</v>
      </c>
      <c r="Q3062" s="149"/>
      <c r="R3062" s="149" t="s">
        <v>13536</v>
      </c>
      <c r="S3062" s="149" t="s">
        <v>6336</v>
      </c>
      <c r="T3062" s="149" t="s">
        <v>13442</v>
      </c>
      <c r="U3062" s="149" t="s">
        <v>267</v>
      </c>
      <c r="V3062" s="149"/>
      <c r="W3062" s="149"/>
      <c r="X3062" s="149" t="s">
        <v>336</v>
      </c>
      <c r="Y3062" s="149"/>
      <c r="Z3062" s="149"/>
      <c r="AA3062" s="149"/>
      <c r="AB3062" s="149" t="s">
        <v>269</v>
      </c>
      <c r="AC3062" s="149" t="s">
        <v>318</v>
      </c>
      <c r="AD3062" s="149" t="s">
        <v>13442</v>
      </c>
      <c r="AE3062" s="149" t="s">
        <v>271</v>
      </c>
      <c r="AF3062" s="149"/>
      <c r="AG3062" s="149" t="s">
        <v>1098</v>
      </c>
      <c r="AH3062" s="149" t="s">
        <v>273</v>
      </c>
      <c r="AI3062" s="158">
        <v>96</v>
      </c>
      <c r="AJ3062" s="149"/>
      <c r="AK3062" s="159" t="s">
        <v>274</v>
      </c>
      <c r="AL3062" s="159" t="s">
        <v>274</v>
      </c>
      <c r="AM3062" s="149" t="s">
        <v>274</v>
      </c>
      <c r="AN3062" s="160">
        <v>4</v>
      </c>
      <c r="AO3062" s="149"/>
      <c r="AP3062" s="149" t="s">
        <v>274</v>
      </c>
      <c r="AQ3062" s="149" t="s">
        <v>275</v>
      </c>
      <c r="AR3062" s="158">
        <v>1</v>
      </c>
      <c r="AS3062" s="149" t="s">
        <v>275</v>
      </c>
      <c r="AT3062" s="149" t="s">
        <v>276</v>
      </c>
      <c r="AU3062" s="161">
        <v>1</v>
      </c>
      <c r="AV3062" s="159">
        <v>10940.17</v>
      </c>
      <c r="AW3062" s="159">
        <v>437.61</v>
      </c>
      <c r="AX3062" s="149" t="s">
        <v>274</v>
      </c>
      <c r="AY3062" s="162">
        <v>0</v>
      </c>
      <c r="AZ3062" s="162" t="s">
        <v>274</v>
      </c>
      <c r="BA3062" s="162">
        <v>0</v>
      </c>
      <c r="BB3062" s="159">
        <v>10502.56</v>
      </c>
      <c r="BC3062" s="162" t="s">
        <v>274</v>
      </c>
      <c r="BD3062" s="162">
        <v>0</v>
      </c>
      <c r="BE3062" s="159">
        <v>437.61</v>
      </c>
      <c r="BF3062" s="159">
        <v>437.61</v>
      </c>
      <c r="BG3062" s="159">
        <v>10940.17</v>
      </c>
    </row>
    <row r="3063" ht="28.05" customHeight="1" spans="1:59">
      <c r="A3063" s="149"/>
      <c r="B3063" s="149"/>
      <c r="C3063" s="149"/>
      <c r="D3063" s="149" t="s">
        <v>3726</v>
      </c>
      <c r="E3063" s="340" t="s">
        <v>13554</v>
      </c>
      <c r="F3063" s="149" t="s">
        <v>3726</v>
      </c>
      <c r="G3063" s="149" t="s">
        <v>13555</v>
      </c>
      <c r="H3063" s="149" t="s">
        <v>13556</v>
      </c>
      <c r="I3063" s="149" t="s">
        <v>13557</v>
      </c>
      <c r="J3063" s="149" t="s">
        <v>13558</v>
      </c>
      <c r="K3063" s="149"/>
      <c r="L3063" s="149" t="s">
        <v>262</v>
      </c>
      <c r="M3063" s="149"/>
      <c r="N3063" s="149" t="s">
        <v>263</v>
      </c>
      <c r="O3063" s="149" t="s">
        <v>214</v>
      </c>
      <c r="P3063" s="149" t="s">
        <v>53</v>
      </c>
      <c r="Q3063" s="149"/>
      <c r="R3063" s="149" t="s">
        <v>5394</v>
      </c>
      <c r="S3063" s="149" t="s">
        <v>5671</v>
      </c>
      <c r="T3063" s="149" t="s">
        <v>13559</v>
      </c>
      <c r="U3063" s="149" t="s">
        <v>267</v>
      </c>
      <c r="V3063" s="149"/>
      <c r="W3063" s="149"/>
      <c r="X3063" s="149" t="s">
        <v>268</v>
      </c>
      <c r="Y3063" s="149"/>
      <c r="Z3063" s="149"/>
      <c r="AA3063" s="149"/>
      <c r="AB3063" s="149" t="s">
        <v>269</v>
      </c>
      <c r="AC3063" s="149" t="s">
        <v>318</v>
      </c>
      <c r="AD3063" s="149" t="s">
        <v>13559</v>
      </c>
      <c r="AE3063" s="149" t="s">
        <v>271</v>
      </c>
      <c r="AF3063" s="149"/>
      <c r="AG3063" s="149" t="s">
        <v>1098</v>
      </c>
      <c r="AH3063" s="149" t="s">
        <v>273</v>
      </c>
      <c r="AI3063" s="158">
        <v>96</v>
      </c>
      <c r="AJ3063" s="149"/>
      <c r="AK3063" s="159" t="s">
        <v>274</v>
      </c>
      <c r="AL3063" s="159" t="s">
        <v>274</v>
      </c>
      <c r="AM3063" s="149" t="s">
        <v>274</v>
      </c>
      <c r="AN3063" s="160">
        <v>4</v>
      </c>
      <c r="AO3063" s="149"/>
      <c r="AP3063" s="149" t="s">
        <v>274</v>
      </c>
      <c r="AQ3063" s="149" t="s">
        <v>275</v>
      </c>
      <c r="AR3063" s="158">
        <v>1</v>
      </c>
      <c r="AS3063" s="149" t="s">
        <v>275</v>
      </c>
      <c r="AT3063" s="149" t="s">
        <v>276</v>
      </c>
      <c r="AU3063" s="161">
        <v>1</v>
      </c>
      <c r="AV3063" s="159">
        <v>153846.16</v>
      </c>
      <c r="AW3063" s="159">
        <v>6153.85</v>
      </c>
      <c r="AX3063" s="149" t="s">
        <v>274</v>
      </c>
      <c r="AY3063" s="162">
        <v>0</v>
      </c>
      <c r="AZ3063" s="162" t="s">
        <v>274</v>
      </c>
      <c r="BA3063" s="162">
        <v>0</v>
      </c>
      <c r="BB3063" s="159">
        <v>147692.31</v>
      </c>
      <c r="BC3063" s="162" t="s">
        <v>274</v>
      </c>
      <c r="BD3063" s="162">
        <v>0</v>
      </c>
      <c r="BE3063" s="159">
        <v>6153.85</v>
      </c>
      <c r="BF3063" s="159">
        <v>6153.85</v>
      </c>
      <c r="BG3063" s="159">
        <v>153846.16</v>
      </c>
    </row>
    <row r="3064" ht="28.05" customHeight="1" spans="1:59">
      <c r="A3064" s="149"/>
      <c r="B3064" s="149"/>
      <c r="C3064" s="149"/>
      <c r="D3064" s="149" t="s">
        <v>3726</v>
      </c>
      <c r="E3064" s="340" t="s">
        <v>13560</v>
      </c>
      <c r="F3064" s="149" t="s">
        <v>3726</v>
      </c>
      <c r="G3064" s="149" t="s">
        <v>13561</v>
      </c>
      <c r="H3064" s="149" t="s">
        <v>13562</v>
      </c>
      <c r="I3064" s="149" t="s">
        <v>13563</v>
      </c>
      <c r="J3064" s="149" t="s">
        <v>13564</v>
      </c>
      <c r="K3064" s="149"/>
      <c r="L3064" s="149" t="s">
        <v>287</v>
      </c>
      <c r="M3064" s="149"/>
      <c r="N3064" s="149" t="s">
        <v>263</v>
      </c>
      <c r="O3064" s="149" t="s">
        <v>214</v>
      </c>
      <c r="P3064" s="149" t="s">
        <v>53</v>
      </c>
      <c r="Q3064" s="149"/>
      <c r="R3064" s="149" t="s">
        <v>5394</v>
      </c>
      <c r="S3064" s="149" t="s">
        <v>13565</v>
      </c>
      <c r="T3064" s="149" t="s">
        <v>13566</v>
      </c>
      <c r="U3064" s="149" t="s">
        <v>267</v>
      </c>
      <c r="V3064" s="149"/>
      <c r="W3064" s="149"/>
      <c r="X3064" s="149" t="s">
        <v>268</v>
      </c>
      <c r="Y3064" s="149"/>
      <c r="Z3064" s="149"/>
      <c r="AA3064" s="149"/>
      <c r="AB3064" s="149" t="s">
        <v>269</v>
      </c>
      <c r="AC3064" s="149" t="s">
        <v>318</v>
      </c>
      <c r="AD3064" s="149" t="s">
        <v>13566</v>
      </c>
      <c r="AE3064" s="149" t="s">
        <v>271</v>
      </c>
      <c r="AF3064" s="149"/>
      <c r="AG3064" s="149" t="s">
        <v>1098</v>
      </c>
      <c r="AH3064" s="149" t="s">
        <v>273</v>
      </c>
      <c r="AI3064" s="158">
        <v>96</v>
      </c>
      <c r="AJ3064" s="149"/>
      <c r="AK3064" s="159" t="s">
        <v>274</v>
      </c>
      <c r="AL3064" s="159" t="s">
        <v>274</v>
      </c>
      <c r="AM3064" s="149" t="s">
        <v>274</v>
      </c>
      <c r="AN3064" s="160">
        <v>4</v>
      </c>
      <c r="AO3064" s="149"/>
      <c r="AP3064" s="149" t="s">
        <v>274</v>
      </c>
      <c r="AQ3064" s="149" t="s">
        <v>275</v>
      </c>
      <c r="AR3064" s="158">
        <v>1</v>
      </c>
      <c r="AS3064" s="149" t="s">
        <v>275</v>
      </c>
      <c r="AT3064" s="149" t="s">
        <v>276</v>
      </c>
      <c r="AU3064" s="161">
        <v>1</v>
      </c>
      <c r="AV3064" s="159">
        <v>358974.36</v>
      </c>
      <c r="AW3064" s="159">
        <v>14358.97</v>
      </c>
      <c r="AX3064" s="149" t="s">
        <v>274</v>
      </c>
      <c r="AY3064" s="162">
        <v>0</v>
      </c>
      <c r="AZ3064" s="162" t="s">
        <v>274</v>
      </c>
      <c r="BA3064" s="162">
        <v>0</v>
      </c>
      <c r="BB3064" s="159">
        <v>344615.39</v>
      </c>
      <c r="BC3064" s="162" t="s">
        <v>274</v>
      </c>
      <c r="BD3064" s="162">
        <v>0</v>
      </c>
      <c r="BE3064" s="159">
        <v>14358.97</v>
      </c>
      <c r="BF3064" s="159">
        <v>14358.97</v>
      </c>
      <c r="BG3064" s="159">
        <v>358974.36</v>
      </c>
    </row>
    <row r="3065" ht="28.05" customHeight="1" spans="1:59">
      <c r="A3065" s="149"/>
      <c r="B3065" s="149"/>
      <c r="C3065" s="149"/>
      <c r="D3065" s="149" t="s">
        <v>3726</v>
      </c>
      <c r="E3065" s="340" t="s">
        <v>13567</v>
      </c>
      <c r="F3065" s="149" t="s">
        <v>3726</v>
      </c>
      <c r="G3065" s="149" t="s">
        <v>13568</v>
      </c>
      <c r="H3065" s="149" t="s">
        <v>13380</v>
      </c>
      <c r="I3065" s="149" t="s">
        <v>13381</v>
      </c>
      <c r="J3065" s="149" t="s">
        <v>13569</v>
      </c>
      <c r="K3065" s="149"/>
      <c r="L3065" s="149" t="s">
        <v>287</v>
      </c>
      <c r="M3065" s="149"/>
      <c r="N3065" s="149" t="s">
        <v>263</v>
      </c>
      <c r="O3065" s="149" t="s">
        <v>214</v>
      </c>
      <c r="P3065" s="149" t="s">
        <v>53</v>
      </c>
      <c r="Q3065" s="149"/>
      <c r="R3065" s="149" t="s">
        <v>13191</v>
      </c>
      <c r="S3065" s="149" t="s">
        <v>4488</v>
      </c>
      <c r="T3065" s="149" t="s">
        <v>414</v>
      </c>
      <c r="U3065" s="149" t="s">
        <v>267</v>
      </c>
      <c r="V3065" s="149"/>
      <c r="W3065" s="149"/>
      <c r="X3065" s="149" t="s">
        <v>336</v>
      </c>
      <c r="Y3065" s="149"/>
      <c r="Z3065" s="149"/>
      <c r="AA3065" s="149"/>
      <c r="AB3065" s="149" t="s">
        <v>269</v>
      </c>
      <c r="AC3065" s="149" t="s">
        <v>270</v>
      </c>
      <c r="AD3065" s="149" t="s">
        <v>414</v>
      </c>
      <c r="AE3065" s="149" t="s">
        <v>271</v>
      </c>
      <c r="AF3065" s="149"/>
      <c r="AG3065" s="149" t="s">
        <v>1098</v>
      </c>
      <c r="AH3065" s="149" t="s">
        <v>273</v>
      </c>
      <c r="AI3065" s="158">
        <v>21</v>
      </c>
      <c r="AJ3065" s="149"/>
      <c r="AK3065" s="159" t="s">
        <v>274</v>
      </c>
      <c r="AL3065" s="159" t="s">
        <v>274</v>
      </c>
      <c r="AM3065" s="149" t="s">
        <v>274</v>
      </c>
      <c r="AN3065" s="160">
        <v>4</v>
      </c>
      <c r="AO3065" s="149"/>
      <c r="AP3065" s="149" t="s">
        <v>274</v>
      </c>
      <c r="AQ3065" s="149" t="s">
        <v>275</v>
      </c>
      <c r="AR3065" s="158">
        <v>1</v>
      </c>
      <c r="AS3065" s="149" t="s">
        <v>275</v>
      </c>
      <c r="AT3065" s="149" t="s">
        <v>276</v>
      </c>
      <c r="AU3065" s="161">
        <v>1</v>
      </c>
      <c r="AV3065" s="159">
        <v>4690.26</v>
      </c>
      <c r="AW3065" s="159">
        <v>187.61</v>
      </c>
      <c r="AX3065" s="149" t="s">
        <v>274</v>
      </c>
      <c r="AY3065" s="159">
        <v>46.9</v>
      </c>
      <c r="AZ3065" s="159">
        <v>46.9</v>
      </c>
      <c r="BA3065" s="159">
        <v>187.6</v>
      </c>
      <c r="BB3065" s="159">
        <v>984.9</v>
      </c>
      <c r="BC3065" s="162" t="s">
        <v>274</v>
      </c>
      <c r="BD3065" s="162">
        <v>0</v>
      </c>
      <c r="BE3065" s="159">
        <v>3705.36</v>
      </c>
      <c r="BF3065" s="159">
        <v>3705.36</v>
      </c>
      <c r="BG3065" s="159">
        <v>4690.26</v>
      </c>
    </row>
    <row r="3066" ht="28.05" customHeight="1" spans="1:59">
      <c r="A3066" s="149"/>
      <c r="B3066" s="149"/>
      <c r="C3066" s="149"/>
      <c r="D3066" s="149" t="s">
        <v>3726</v>
      </c>
      <c r="E3066" s="340" t="s">
        <v>13570</v>
      </c>
      <c r="F3066" s="149" t="s">
        <v>3726</v>
      </c>
      <c r="G3066" s="149" t="s">
        <v>13571</v>
      </c>
      <c r="H3066" s="149" t="s">
        <v>13530</v>
      </c>
      <c r="I3066" s="149" t="s">
        <v>13531</v>
      </c>
      <c r="J3066" s="149" t="s">
        <v>13572</v>
      </c>
      <c r="K3066" s="149"/>
      <c r="L3066" s="149" t="s">
        <v>262</v>
      </c>
      <c r="M3066" s="149"/>
      <c r="N3066" s="149" t="s">
        <v>263</v>
      </c>
      <c r="O3066" s="149" t="s">
        <v>214</v>
      </c>
      <c r="P3066" s="149" t="s">
        <v>53</v>
      </c>
      <c r="Q3066" s="149"/>
      <c r="R3066" s="149" t="s">
        <v>2512</v>
      </c>
      <c r="S3066" s="149" t="s">
        <v>4287</v>
      </c>
      <c r="T3066" s="149" t="s">
        <v>13096</v>
      </c>
      <c r="U3066" s="149" t="s">
        <v>267</v>
      </c>
      <c r="V3066" s="149"/>
      <c r="W3066" s="149"/>
      <c r="X3066" s="149" t="s">
        <v>336</v>
      </c>
      <c r="Y3066" s="149"/>
      <c r="Z3066" s="149"/>
      <c r="AA3066" s="149"/>
      <c r="AB3066" s="149" t="s">
        <v>269</v>
      </c>
      <c r="AC3066" s="149" t="s">
        <v>270</v>
      </c>
      <c r="AD3066" s="149" t="s">
        <v>13096</v>
      </c>
      <c r="AE3066" s="149" t="s">
        <v>271</v>
      </c>
      <c r="AF3066" s="149"/>
      <c r="AG3066" s="149" t="s">
        <v>1098</v>
      </c>
      <c r="AH3066" s="149" t="s">
        <v>273</v>
      </c>
      <c r="AI3066" s="158">
        <v>77</v>
      </c>
      <c r="AJ3066" s="149"/>
      <c r="AK3066" s="159" t="s">
        <v>274</v>
      </c>
      <c r="AL3066" s="159" t="s">
        <v>274</v>
      </c>
      <c r="AM3066" s="149" t="s">
        <v>274</v>
      </c>
      <c r="AN3066" s="160">
        <v>4</v>
      </c>
      <c r="AO3066" s="149"/>
      <c r="AP3066" s="149" t="s">
        <v>274</v>
      </c>
      <c r="AQ3066" s="149" t="s">
        <v>275</v>
      </c>
      <c r="AR3066" s="158">
        <v>1</v>
      </c>
      <c r="AS3066" s="149" t="s">
        <v>275</v>
      </c>
      <c r="AT3066" s="149" t="s">
        <v>276</v>
      </c>
      <c r="AU3066" s="161">
        <v>1</v>
      </c>
      <c r="AV3066" s="159">
        <v>5575.22</v>
      </c>
      <c r="AW3066" s="159">
        <v>223.01</v>
      </c>
      <c r="AX3066" s="149" t="s">
        <v>274</v>
      </c>
      <c r="AY3066" s="159">
        <v>58.18</v>
      </c>
      <c r="AZ3066" s="159">
        <v>58.18</v>
      </c>
      <c r="BA3066" s="159">
        <v>232.72</v>
      </c>
      <c r="BB3066" s="159">
        <v>4246.72</v>
      </c>
      <c r="BC3066" s="162" t="s">
        <v>274</v>
      </c>
      <c r="BD3066" s="162">
        <v>0</v>
      </c>
      <c r="BE3066" s="159">
        <v>1328.5</v>
      </c>
      <c r="BF3066" s="159">
        <v>1328.5</v>
      </c>
      <c r="BG3066" s="159">
        <v>5575.22</v>
      </c>
    </row>
    <row r="3067" ht="28.05" customHeight="1" spans="1:59">
      <c r="A3067" s="149"/>
      <c r="B3067" s="149"/>
      <c r="C3067" s="149"/>
      <c r="D3067" s="149" t="s">
        <v>3726</v>
      </c>
      <c r="E3067" s="340" t="s">
        <v>13573</v>
      </c>
      <c r="F3067" s="149" t="s">
        <v>3726</v>
      </c>
      <c r="G3067" s="149" t="s">
        <v>13574</v>
      </c>
      <c r="H3067" s="149" t="s">
        <v>10732</v>
      </c>
      <c r="I3067" s="149" t="s">
        <v>13575</v>
      </c>
      <c r="J3067" s="149" t="s">
        <v>13576</v>
      </c>
      <c r="K3067" s="149"/>
      <c r="L3067" s="149" t="s">
        <v>287</v>
      </c>
      <c r="M3067" s="149"/>
      <c r="N3067" s="149" t="s">
        <v>263</v>
      </c>
      <c r="O3067" s="149" t="s">
        <v>214</v>
      </c>
      <c r="P3067" s="149" t="s">
        <v>53</v>
      </c>
      <c r="Q3067" s="149"/>
      <c r="R3067" s="149" t="s">
        <v>3921</v>
      </c>
      <c r="S3067" s="149" t="s">
        <v>5890</v>
      </c>
      <c r="T3067" s="149" t="s">
        <v>3699</v>
      </c>
      <c r="U3067" s="149" t="s">
        <v>267</v>
      </c>
      <c r="V3067" s="149"/>
      <c r="W3067" s="149"/>
      <c r="X3067" s="149" t="s">
        <v>336</v>
      </c>
      <c r="Y3067" s="149"/>
      <c r="Z3067" s="149"/>
      <c r="AA3067" s="149"/>
      <c r="AB3067" s="149" t="s">
        <v>269</v>
      </c>
      <c r="AC3067" s="149" t="s">
        <v>270</v>
      </c>
      <c r="AD3067" s="149" t="s">
        <v>3699</v>
      </c>
      <c r="AE3067" s="149" t="s">
        <v>271</v>
      </c>
      <c r="AF3067" s="149"/>
      <c r="AG3067" s="149" t="s">
        <v>1098</v>
      </c>
      <c r="AH3067" s="149" t="s">
        <v>273</v>
      </c>
      <c r="AI3067" s="158">
        <v>67</v>
      </c>
      <c r="AJ3067" s="149"/>
      <c r="AK3067" s="159" t="s">
        <v>274</v>
      </c>
      <c r="AL3067" s="159" t="s">
        <v>274</v>
      </c>
      <c r="AM3067" s="149" t="s">
        <v>274</v>
      </c>
      <c r="AN3067" s="160">
        <v>4</v>
      </c>
      <c r="AO3067" s="149"/>
      <c r="AP3067" s="149" t="s">
        <v>274</v>
      </c>
      <c r="AQ3067" s="149" t="s">
        <v>275</v>
      </c>
      <c r="AR3067" s="158">
        <v>1</v>
      </c>
      <c r="AS3067" s="149" t="s">
        <v>275</v>
      </c>
      <c r="AT3067" s="149" t="s">
        <v>276</v>
      </c>
      <c r="AU3067" s="161">
        <v>1</v>
      </c>
      <c r="AV3067" s="159">
        <v>6039.82</v>
      </c>
      <c r="AW3067" s="159">
        <v>241.59</v>
      </c>
      <c r="AX3067" s="149" t="s">
        <v>274</v>
      </c>
      <c r="AY3067" s="159">
        <v>62.23</v>
      </c>
      <c r="AZ3067" s="159">
        <v>62.23</v>
      </c>
      <c r="BA3067" s="159">
        <v>248.91</v>
      </c>
      <c r="BB3067" s="159">
        <v>3993.71</v>
      </c>
      <c r="BC3067" s="162" t="s">
        <v>274</v>
      </c>
      <c r="BD3067" s="162">
        <v>0</v>
      </c>
      <c r="BE3067" s="159">
        <v>2046.11</v>
      </c>
      <c r="BF3067" s="159">
        <v>2046.11</v>
      </c>
      <c r="BG3067" s="159">
        <v>6039.82</v>
      </c>
    </row>
    <row r="3068" ht="28.05" customHeight="1" spans="1:59">
      <c r="A3068" s="149"/>
      <c r="B3068" s="149"/>
      <c r="C3068" s="149"/>
      <c r="D3068" s="149" t="s">
        <v>3726</v>
      </c>
      <c r="E3068" s="340" t="s">
        <v>13577</v>
      </c>
      <c r="F3068" s="149" t="s">
        <v>3726</v>
      </c>
      <c r="G3068" s="149" t="s">
        <v>13578</v>
      </c>
      <c r="H3068" s="149" t="s">
        <v>13507</v>
      </c>
      <c r="I3068" s="149" t="s">
        <v>13508</v>
      </c>
      <c r="J3068" s="149" t="s">
        <v>13579</v>
      </c>
      <c r="K3068" s="149"/>
      <c r="L3068" s="149" t="s">
        <v>287</v>
      </c>
      <c r="M3068" s="149"/>
      <c r="N3068" s="149" t="s">
        <v>263</v>
      </c>
      <c r="O3068" s="149" t="s">
        <v>214</v>
      </c>
      <c r="P3068" s="149" t="s">
        <v>53</v>
      </c>
      <c r="Q3068" s="149"/>
      <c r="R3068" s="149" t="s">
        <v>12390</v>
      </c>
      <c r="S3068" s="149" t="s">
        <v>7339</v>
      </c>
      <c r="T3068" s="149" t="s">
        <v>154</v>
      </c>
      <c r="U3068" s="149" t="s">
        <v>267</v>
      </c>
      <c r="V3068" s="149"/>
      <c r="W3068" s="149"/>
      <c r="X3068" s="149" t="s">
        <v>268</v>
      </c>
      <c r="Y3068" s="149"/>
      <c r="Z3068" s="149"/>
      <c r="AA3068" s="149"/>
      <c r="AB3068" s="149" t="s">
        <v>269</v>
      </c>
      <c r="AC3068" s="149" t="s">
        <v>318</v>
      </c>
      <c r="AD3068" s="149" t="s">
        <v>154</v>
      </c>
      <c r="AE3068" s="149" t="s">
        <v>271</v>
      </c>
      <c r="AF3068" s="149"/>
      <c r="AG3068" s="149" t="s">
        <v>1098</v>
      </c>
      <c r="AH3068" s="149" t="s">
        <v>273</v>
      </c>
      <c r="AI3068" s="158">
        <v>96</v>
      </c>
      <c r="AJ3068" s="149"/>
      <c r="AK3068" s="159" t="s">
        <v>274</v>
      </c>
      <c r="AL3068" s="159" t="s">
        <v>274</v>
      </c>
      <c r="AM3068" s="149" t="s">
        <v>274</v>
      </c>
      <c r="AN3068" s="160">
        <v>4</v>
      </c>
      <c r="AO3068" s="149"/>
      <c r="AP3068" s="149" t="s">
        <v>274</v>
      </c>
      <c r="AQ3068" s="149" t="s">
        <v>275</v>
      </c>
      <c r="AR3068" s="158">
        <v>1</v>
      </c>
      <c r="AS3068" s="149" t="s">
        <v>275</v>
      </c>
      <c r="AT3068" s="149" t="s">
        <v>276</v>
      </c>
      <c r="AU3068" s="161">
        <v>1</v>
      </c>
      <c r="AV3068" s="159">
        <v>16666.67</v>
      </c>
      <c r="AW3068" s="159">
        <v>666.67</v>
      </c>
      <c r="AX3068" s="149" t="s">
        <v>274</v>
      </c>
      <c r="AY3068" s="162">
        <v>0</v>
      </c>
      <c r="AZ3068" s="162" t="s">
        <v>274</v>
      </c>
      <c r="BA3068" s="162">
        <v>0</v>
      </c>
      <c r="BB3068" s="159">
        <v>16000</v>
      </c>
      <c r="BC3068" s="162" t="s">
        <v>274</v>
      </c>
      <c r="BD3068" s="162">
        <v>0</v>
      </c>
      <c r="BE3068" s="159">
        <v>666.67</v>
      </c>
      <c r="BF3068" s="159">
        <v>666.67</v>
      </c>
      <c r="BG3068" s="159">
        <v>16666.67</v>
      </c>
    </row>
    <row r="3069" ht="28.05" customHeight="1" spans="1:59">
      <c r="A3069" s="149"/>
      <c r="B3069" s="149"/>
      <c r="C3069" s="149"/>
      <c r="D3069" s="149" t="s">
        <v>3726</v>
      </c>
      <c r="E3069" s="340" t="s">
        <v>13580</v>
      </c>
      <c r="F3069" s="149" t="s">
        <v>3726</v>
      </c>
      <c r="G3069" s="149" t="s">
        <v>13581</v>
      </c>
      <c r="H3069" s="149" t="s">
        <v>13530</v>
      </c>
      <c r="I3069" s="149" t="s">
        <v>13582</v>
      </c>
      <c r="J3069" s="149" t="s">
        <v>13583</v>
      </c>
      <c r="K3069" s="149"/>
      <c r="L3069" s="149" t="s">
        <v>262</v>
      </c>
      <c r="M3069" s="149"/>
      <c r="N3069" s="149" t="s">
        <v>263</v>
      </c>
      <c r="O3069" s="149" t="s">
        <v>214</v>
      </c>
      <c r="P3069" s="149" t="s">
        <v>53</v>
      </c>
      <c r="Q3069" s="149"/>
      <c r="R3069" s="149" t="s">
        <v>2512</v>
      </c>
      <c r="S3069" s="149" t="s">
        <v>4287</v>
      </c>
      <c r="T3069" s="149" t="s">
        <v>13096</v>
      </c>
      <c r="U3069" s="149" t="s">
        <v>267</v>
      </c>
      <c r="V3069" s="149"/>
      <c r="W3069" s="149"/>
      <c r="X3069" s="149" t="s">
        <v>336</v>
      </c>
      <c r="Y3069" s="149"/>
      <c r="Z3069" s="149"/>
      <c r="AA3069" s="149"/>
      <c r="AB3069" s="149" t="s">
        <v>269</v>
      </c>
      <c r="AC3069" s="149" t="s">
        <v>270</v>
      </c>
      <c r="AD3069" s="149" t="s">
        <v>13096</v>
      </c>
      <c r="AE3069" s="149" t="s">
        <v>271</v>
      </c>
      <c r="AF3069" s="149"/>
      <c r="AG3069" s="149" t="s">
        <v>1098</v>
      </c>
      <c r="AH3069" s="149" t="s">
        <v>273</v>
      </c>
      <c r="AI3069" s="158">
        <v>77</v>
      </c>
      <c r="AJ3069" s="149"/>
      <c r="AK3069" s="159" t="s">
        <v>274</v>
      </c>
      <c r="AL3069" s="159" t="s">
        <v>274</v>
      </c>
      <c r="AM3069" s="149" t="s">
        <v>274</v>
      </c>
      <c r="AN3069" s="160">
        <v>4</v>
      </c>
      <c r="AO3069" s="149"/>
      <c r="AP3069" s="149" t="s">
        <v>274</v>
      </c>
      <c r="AQ3069" s="149" t="s">
        <v>275</v>
      </c>
      <c r="AR3069" s="158">
        <v>1</v>
      </c>
      <c r="AS3069" s="149" t="s">
        <v>275</v>
      </c>
      <c r="AT3069" s="149" t="s">
        <v>276</v>
      </c>
      <c r="AU3069" s="161">
        <v>1</v>
      </c>
      <c r="AV3069" s="159">
        <v>2300.88</v>
      </c>
      <c r="AW3069" s="159">
        <v>92.04</v>
      </c>
      <c r="AX3069" s="149" t="s">
        <v>274</v>
      </c>
      <c r="AY3069" s="159">
        <v>24.01</v>
      </c>
      <c r="AZ3069" s="159">
        <v>24.01</v>
      </c>
      <c r="BA3069" s="159">
        <v>96.03</v>
      </c>
      <c r="BB3069" s="159">
        <v>1752.75</v>
      </c>
      <c r="BC3069" s="162" t="s">
        <v>274</v>
      </c>
      <c r="BD3069" s="162">
        <v>0</v>
      </c>
      <c r="BE3069" s="159">
        <v>548.13</v>
      </c>
      <c r="BF3069" s="159">
        <v>548.13</v>
      </c>
      <c r="BG3069" s="159">
        <v>2300.88</v>
      </c>
    </row>
    <row r="3070" ht="28.05" customHeight="1" spans="1:59">
      <c r="A3070" s="149"/>
      <c r="B3070" s="149"/>
      <c r="C3070" s="149"/>
      <c r="D3070" s="149" t="s">
        <v>3726</v>
      </c>
      <c r="E3070" s="340" t="s">
        <v>13584</v>
      </c>
      <c r="F3070" s="149" t="s">
        <v>3726</v>
      </c>
      <c r="G3070" s="149" t="s">
        <v>13585</v>
      </c>
      <c r="H3070" s="149" t="s">
        <v>13556</v>
      </c>
      <c r="I3070" s="149" t="s">
        <v>13557</v>
      </c>
      <c r="J3070" s="149" t="s">
        <v>13586</v>
      </c>
      <c r="K3070" s="149"/>
      <c r="L3070" s="149" t="s">
        <v>262</v>
      </c>
      <c r="M3070" s="149"/>
      <c r="N3070" s="149" t="s">
        <v>263</v>
      </c>
      <c r="O3070" s="149" t="s">
        <v>214</v>
      </c>
      <c r="P3070" s="149" t="s">
        <v>53</v>
      </c>
      <c r="Q3070" s="149"/>
      <c r="R3070" s="149" t="s">
        <v>5394</v>
      </c>
      <c r="S3070" s="149" t="s">
        <v>5671</v>
      </c>
      <c r="T3070" s="149" t="s">
        <v>13559</v>
      </c>
      <c r="U3070" s="149" t="s">
        <v>267</v>
      </c>
      <c r="V3070" s="149"/>
      <c r="W3070" s="149"/>
      <c r="X3070" s="149" t="s">
        <v>268</v>
      </c>
      <c r="Y3070" s="149"/>
      <c r="Z3070" s="149"/>
      <c r="AA3070" s="149"/>
      <c r="AB3070" s="149" t="s">
        <v>269</v>
      </c>
      <c r="AC3070" s="149" t="s">
        <v>318</v>
      </c>
      <c r="AD3070" s="149" t="s">
        <v>13559</v>
      </c>
      <c r="AE3070" s="149" t="s">
        <v>271</v>
      </c>
      <c r="AF3070" s="149"/>
      <c r="AG3070" s="149" t="s">
        <v>1098</v>
      </c>
      <c r="AH3070" s="149" t="s">
        <v>273</v>
      </c>
      <c r="AI3070" s="158">
        <v>96</v>
      </c>
      <c r="AJ3070" s="149"/>
      <c r="AK3070" s="159" t="s">
        <v>274</v>
      </c>
      <c r="AL3070" s="159" t="s">
        <v>274</v>
      </c>
      <c r="AM3070" s="149" t="s">
        <v>274</v>
      </c>
      <c r="AN3070" s="160">
        <v>4</v>
      </c>
      <c r="AO3070" s="149"/>
      <c r="AP3070" s="149" t="s">
        <v>274</v>
      </c>
      <c r="AQ3070" s="149" t="s">
        <v>275</v>
      </c>
      <c r="AR3070" s="158">
        <v>1</v>
      </c>
      <c r="AS3070" s="149" t="s">
        <v>275</v>
      </c>
      <c r="AT3070" s="149" t="s">
        <v>276</v>
      </c>
      <c r="AU3070" s="161">
        <v>1</v>
      </c>
      <c r="AV3070" s="159">
        <v>153846.16</v>
      </c>
      <c r="AW3070" s="159">
        <v>6153.85</v>
      </c>
      <c r="AX3070" s="149" t="s">
        <v>274</v>
      </c>
      <c r="AY3070" s="162">
        <v>0</v>
      </c>
      <c r="AZ3070" s="162" t="s">
        <v>274</v>
      </c>
      <c r="BA3070" s="162">
        <v>0</v>
      </c>
      <c r="BB3070" s="159">
        <v>147692.31</v>
      </c>
      <c r="BC3070" s="162" t="s">
        <v>274</v>
      </c>
      <c r="BD3070" s="162">
        <v>0</v>
      </c>
      <c r="BE3070" s="159">
        <v>6153.85</v>
      </c>
      <c r="BF3070" s="159">
        <v>6153.85</v>
      </c>
      <c r="BG3070" s="159">
        <v>153846.16</v>
      </c>
    </row>
    <row r="3071" ht="28.05" customHeight="1" spans="1:59">
      <c r="A3071" s="149"/>
      <c r="B3071" s="149"/>
      <c r="C3071" s="149"/>
      <c r="D3071" s="149" t="s">
        <v>3726</v>
      </c>
      <c r="E3071" s="340" t="s">
        <v>13587</v>
      </c>
      <c r="F3071" s="149" t="s">
        <v>3726</v>
      </c>
      <c r="G3071" s="149" t="s">
        <v>13588</v>
      </c>
      <c r="H3071" s="149" t="s">
        <v>13589</v>
      </c>
      <c r="I3071" s="149" t="s">
        <v>5669</v>
      </c>
      <c r="J3071" s="149" t="s">
        <v>13590</v>
      </c>
      <c r="K3071" s="149"/>
      <c r="L3071" s="149" t="s">
        <v>262</v>
      </c>
      <c r="M3071" s="149"/>
      <c r="N3071" s="149" t="s">
        <v>263</v>
      </c>
      <c r="O3071" s="149" t="s">
        <v>214</v>
      </c>
      <c r="P3071" s="149" t="s">
        <v>53</v>
      </c>
      <c r="Q3071" s="149"/>
      <c r="R3071" s="149" t="s">
        <v>5312</v>
      </c>
      <c r="S3071" s="149" t="s">
        <v>5671</v>
      </c>
      <c r="T3071" s="149" t="s">
        <v>13559</v>
      </c>
      <c r="U3071" s="149" t="s">
        <v>267</v>
      </c>
      <c r="V3071" s="149"/>
      <c r="W3071" s="149"/>
      <c r="X3071" s="149" t="s">
        <v>268</v>
      </c>
      <c r="Y3071" s="149"/>
      <c r="Z3071" s="149"/>
      <c r="AA3071" s="149"/>
      <c r="AB3071" s="149" t="s">
        <v>269</v>
      </c>
      <c r="AC3071" s="149" t="s">
        <v>318</v>
      </c>
      <c r="AD3071" s="149" t="s">
        <v>13559</v>
      </c>
      <c r="AE3071" s="149" t="s">
        <v>271</v>
      </c>
      <c r="AF3071" s="149"/>
      <c r="AG3071" s="149" t="s">
        <v>1098</v>
      </c>
      <c r="AH3071" s="149" t="s">
        <v>273</v>
      </c>
      <c r="AI3071" s="158">
        <v>96</v>
      </c>
      <c r="AJ3071" s="149"/>
      <c r="AK3071" s="159" t="s">
        <v>274</v>
      </c>
      <c r="AL3071" s="159" t="s">
        <v>274</v>
      </c>
      <c r="AM3071" s="149" t="s">
        <v>274</v>
      </c>
      <c r="AN3071" s="160">
        <v>4</v>
      </c>
      <c r="AO3071" s="149"/>
      <c r="AP3071" s="149" t="s">
        <v>274</v>
      </c>
      <c r="AQ3071" s="149" t="s">
        <v>275</v>
      </c>
      <c r="AR3071" s="158">
        <v>1</v>
      </c>
      <c r="AS3071" s="149" t="s">
        <v>275</v>
      </c>
      <c r="AT3071" s="149" t="s">
        <v>276</v>
      </c>
      <c r="AU3071" s="161">
        <v>1</v>
      </c>
      <c r="AV3071" s="159">
        <v>68376.07</v>
      </c>
      <c r="AW3071" s="159">
        <v>2735.04</v>
      </c>
      <c r="AX3071" s="149" t="s">
        <v>274</v>
      </c>
      <c r="AY3071" s="162">
        <v>0</v>
      </c>
      <c r="AZ3071" s="162" t="s">
        <v>274</v>
      </c>
      <c r="BA3071" s="162">
        <v>0</v>
      </c>
      <c r="BB3071" s="159">
        <v>65641.03</v>
      </c>
      <c r="BC3071" s="162" t="s">
        <v>274</v>
      </c>
      <c r="BD3071" s="162">
        <v>0</v>
      </c>
      <c r="BE3071" s="159">
        <v>2735.04</v>
      </c>
      <c r="BF3071" s="159">
        <v>2735.04</v>
      </c>
      <c r="BG3071" s="159">
        <v>68376.07</v>
      </c>
    </row>
    <row r="3072" ht="28.05" customHeight="1" spans="1:59">
      <c r="A3072" s="149"/>
      <c r="B3072" s="149"/>
      <c r="C3072" s="149"/>
      <c r="D3072" s="149" t="s">
        <v>3726</v>
      </c>
      <c r="E3072" s="340" t="s">
        <v>13591</v>
      </c>
      <c r="F3072" s="149" t="s">
        <v>3726</v>
      </c>
      <c r="G3072" s="149" t="s">
        <v>13592</v>
      </c>
      <c r="H3072" s="149" t="s">
        <v>13380</v>
      </c>
      <c r="I3072" s="149" t="s">
        <v>13381</v>
      </c>
      <c r="J3072" s="149" t="s">
        <v>13593</v>
      </c>
      <c r="K3072" s="149"/>
      <c r="L3072" s="149" t="s">
        <v>287</v>
      </c>
      <c r="M3072" s="149"/>
      <c r="N3072" s="149" t="s">
        <v>263</v>
      </c>
      <c r="O3072" s="149" t="s">
        <v>214</v>
      </c>
      <c r="P3072" s="149" t="s">
        <v>53</v>
      </c>
      <c r="Q3072" s="149"/>
      <c r="R3072" s="149" t="s">
        <v>13191</v>
      </c>
      <c r="S3072" s="149" t="s">
        <v>4488</v>
      </c>
      <c r="T3072" s="149" t="s">
        <v>414</v>
      </c>
      <c r="U3072" s="149" t="s">
        <v>267</v>
      </c>
      <c r="V3072" s="149"/>
      <c r="W3072" s="149"/>
      <c r="X3072" s="149" t="s">
        <v>336</v>
      </c>
      <c r="Y3072" s="149"/>
      <c r="Z3072" s="149"/>
      <c r="AA3072" s="149"/>
      <c r="AB3072" s="149" t="s">
        <v>269</v>
      </c>
      <c r="AC3072" s="149" t="s">
        <v>270</v>
      </c>
      <c r="AD3072" s="149" t="s">
        <v>414</v>
      </c>
      <c r="AE3072" s="149" t="s">
        <v>271</v>
      </c>
      <c r="AF3072" s="149"/>
      <c r="AG3072" s="149" t="s">
        <v>1098</v>
      </c>
      <c r="AH3072" s="149" t="s">
        <v>273</v>
      </c>
      <c r="AI3072" s="158">
        <v>21</v>
      </c>
      <c r="AJ3072" s="149"/>
      <c r="AK3072" s="159" t="s">
        <v>274</v>
      </c>
      <c r="AL3072" s="159" t="s">
        <v>274</v>
      </c>
      <c r="AM3072" s="149" t="s">
        <v>274</v>
      </c>
      <c r="AN3072" s="160">
        <v>4</v>
      </c>
      <c r="AO3072" s="149"/>
      <c r="AP3072" s="149" t="s">
        <v>274</v>
      </c>
      <c r="AQ3072" s="149" t="s">
        <v>275</v>
      </c>
      <c r="AR3072" s="158">
        <v>1</v>
      </c>
      <c r="AS3072" s="149" t="s">
        <v>275</v>
      </c>
      <c r="AT3072" s="149" t="s">
        <v>276</v>
      </c>
      <c r="AU3072" s="161">
        <v>1</v>
      </c>
      <c r="AV3072" s="159">
        <v>4690.26</v>
      </c>
      <c r="AW3072" s="159">
        <v>187.61</v>
      </c>
      <c r="AX3072" s="149" t="s">
        <v>274</v>
      </c>
      <c r="AY3072" s="159">
        <v>46.9</v>
      </c>
      <c r="AZ3072" s="159">
        <v>46.9</v>
      </c>
      <c r="BA3072" s="159">
        <v>187.6</v>
      </c>
      <c r="BB3072" s="159">
        <v>984.9</v>
      </c>
      <c r="BC3072" s="162" t="s">
        <v>274</v>
      </c>
      <c r="BD3072" s="162">
        <v>0</v>
      </c>
      <c r="BE3072" s="159">
        <v>3705.36</v>
      </c>
      <c r="BF3072" s="159">
        <v>3705.36</v>
      </c>
      <c r="BG3072" s="159">
        <v>4690.26</v>
      </c>
    </row>
    <row r="3073" ht="28.05" customHeight="1" spans="1:59">
      <c r="A3073" s="149"/>
      <c r="B3073" s="149"/>
      <c r="C3073" s="149"/>
      <c r="D3073" s="149" t="s">
        <v>3726</v>
      </c>
      <c r="E3073" s="340" t="s">
        <v>13594</v>
      </c>
      <c r="F3073" s="149" t="s">
        <v>3726</v>
      </c>
      <c r="G3073" s="149" t="s">
        <v>13595</v>
      </c>
      <c r="H3073" s="149" t="s">
        <v>13556</v>
      </c>
      <c r="I3073" s="149" t="s">
        <v>13557</v>
      </c>
      <c r="J3073" s="149" t="s">
        <v>13596</v>
      </c>
      <c r="K3073" s="149"/>
      <c r="L3073" s="149" t="s">
        <v>262</v>
      </c>
      <c r="M3073" s="149"/>
      <c r="N3073" s="149" t="s">
        <v>263</v>
      </c>
      <c r="O3073" s="149" t="s">
        <v>214</v>
      </c>
      <c r="P3073" s="149" t="s">
        <v>53</v>
      </c>
      <c r="Q3073" s="149"/>
      <c r="R3073" s="149" t="s">
        <v>5312</v>
      </c>
      <c r="S3073" s="149" t="s">
        <v>5671</v>
      </c>
      <c r="T3073" s="149" t="s">
        <v>13559</v>
      </c>
      <c r="U3073" s="149" t="s">
        <v>267</v>
      </c>
      <c r="V3073" s="149"/>
      <c r="W3073" s="149"/>
      <c r="X3073" s="149" t="s">
        <v>268</v>
      </c>
      <c r="Y3073" s="149"/>
      <c r="Z3073" s="149"/>
      <c r="AA3073" s="149"/>
      <c r="AB3073" s="149" t="s">
        <v>269</v>
      </c>
      <c r="AC3073" s="149" t="s">
        <v>318</v>
      </c>
      <c r="AD3073" s="149" t="s">
        <v>13559</v>
      </c>
      <c r="AE3073" s="149" t="s">
        <v>271</v>
      </c>
      <c r="AF3073" s="149"/>
      <c r="AG3073" s="149" t="s">
        <v>1098</v>
      </c>
      <c r="AH3073" s="149" t="s">
        <v>273</v>
      </c>
      <c r="AI3073" s="158">
        <v>96</v>
      </c>
      <c r="AJ3073" s="149"/>
      <c r="AK3073" s="159" t="s">
        <v>274</v>
      </c>
      <c r="AL3073" s="159" t="s">
        <v>274</v>
      </c>
      <c r="AM3073" s="149" t="s">
        <v>274</v>
      </c>
      <c r="AN3073" s="160">
        <v>4</v>
      </c>
      <c r="AO3073" s="149"/>
      <c r="AP3073" s="149" t="s">
        <v>274</v>
      </c>
      <c r="AQ3073" s="149" t="s">
        <v>275</v>
      </c>
      <c r="AR3073" s="158">
        <v>1</v>
      </c>
      <c r="AS3073" s="149" t="s">
        <v>275</v>
      </c>
      <c r="AT3073" s="149" t="s">
        <v>276</v>
      </c>
      <c r="AU3073" s="161">
        <v>1</v>
      </c>
      <c r="AV3073" s="159">
        <v>153846.16</v>
      </c>
      <c r="AW3073" s="159">
        <v>6153.85</v>
      </c>
      <c r="AX3073" s="149" t="s">
        <v>274</v>
      </c>
      <c r="AY3073" s="162">
        <v>0</v>
      </c>
      <c r="AZ3073" s="162" t="s">
        <v>274</v>
      </c>
      <c r="BA3073" s="162">
        <v>0</v>
      </c>
      <c r="BB3073" s="159">
        <v>147692.31</v>
      </c>
      <c r="BC3073" s="162" t="s">
        <v>274</v>
      </c>
      <c r="BD3073" s="162">
        <v>0</v>
      </c>
      <c r="BE3073" s="159">
        <v>6153.85</v>
      </c>
      <c r="BF3073" s="159">
        <v>6153.85</v>
      </c>
      <c r="BG3073" s="159">
        <v>153846.16</v>
      </c>
    </row>
    <row r="3074" ht="28.05" customHeight="1" spans="1:59">
      <c r="A3074" s="149"/>
      <c r="B3074" s="149"/>
      <c r="C3074" s="149"/>
      <c r="D3074" s="149" t="s">
        <v>3726</v>
      </c>
      <c r="E3074" s="340" t="s">
        <v>13597</v>
      </c>
      <c r="F3074" s="149" t="s">
        <v>3726</v>
      </c>
      <c r="G3074" s="149" t="s">
        <v>13598</v>
      </c>
      <c r="H3074" s="149" t="s">
        <v>13589</v>
      </c>
      <c r="I3074" s="149" t="s">
        <v>5669</v>
      </c>
      <c r="J3074" s="149" t="s">
        <v>13599</v>
      </c>
      <c r="K3074" s="149"/>
      <c r="L3074" s="149" t="s">
        <v>262</v>
      </c>
      <c r="M3074" s="149"/>
      <c r="N3074" s="149" t="s">
        <v>263</v>
      </c>
      <c r="O3074" s="149" t="s">
        <v>214</v>
      </c>
      <c r="P3074" s="149" t="s">
        <v>53</v>
      </c>
      <c r="Q3074" s="149"/>
      <c r="R3074" s="149" t="s">
        <v>5394</v>
      </c>
      <c r="S3074" s="149" t="s">
        <v>5671</v>
      </c>
      <c r="T3074" s="149" t="s">
        <v>13559</v>
      </c>
      <c r="U3074" s="149" t="s">
        <v>267</v>
      </c>
      <c r="V3074" s="149"/>
      <c r="W3074" s="149"/>
      <c r="X3074" s="149" t="s">
        <v>268</v>
      </c>
      <c r="Y3074" s="149"/>
      <c r="Z3074" s="149"/>
      <c r="AA3074" s="149"/>
      <c r="AB3074" s="149" t="s">
        <v>269</v>
      </c>
      <c r="AC3074" s="149" t="s">
        <v>318</v>
      </c>
      <c r="AD3074" s="149" t="s">
        <v>13559</v>
      </c>
      <c r="AE3074" s="149" t="s">
        <v>271</v>
      </c>
      <c r="AF3074" s="149"/>
      <c r="AG3074" s="149" t="s">
        <v>1098</v>
      </c>
      <c r="AH3074" s="149" t="s">
        <v>273</v>
      </c>
      <c r="AI3074" s="158">
        <v>96</v>
      </c>
      <c r="AJ3074" s="149"/>
      <c r="AK3074" s="159" t="s">
        <v>274</v>
      </c>
      <c r="AL3074" s="159" t="s">
        <v>274</v>
      </c>
      <c r="AM3074" s="149" t="s">
        <v>274</v>
      </c>
      <c r="AN3074" s="160">
        <v>4</v>
      </c>
      <c r="AO3074" s="149"/>
      <c r="AP3074" s="149" t="s">
        <v>274</v>
      </c>
      <c r="AQ3074" s="149" t="s">
        <v>275</v>
      </c>
      <c r="AR3074" s="158">
        <v>1</v>
      </c>
      <c r="AS3074" s="149" t="s">
        <v>275</v>
      </c>
      <c r="AT3074" s="149" t="s">
        <v>276</v>
      </c>
      <c r="AU3074" s="161">
        <v>1</v>
      </c>
      <c r="AV3074" s="159">
        <v>68376.07</v>
      </c>
      <c r="AW3074" s="159">
        <v>2735.04</v>
      </c>
      <c r="AX3074" s="149" t="s">
        <v>274</v>
      </c>
      <c r="AY3074" s="162">
        <v>0</v>
      </c>
      <c r="AZ3074" s="162" t="s">
        <v>274</v>
      </c>
      <c r="BA3074" s="162">
        <v>0</v>
      </c>
      <c r="BB3074" s="159">
        <v>65641.03</v>
      </c>
      <c r="BC3074" s="162" t="s">
        <v>274</v>
      </c>
      <c r="BD3074" s="162">
        <v>0</v>
      </c>
      <c r="BE3074" s="159">
        <v>2735.04</v>
      </c>
      <c r="BF3074" s="159">
        <v>2735.04</v>
      </c>
      <c r="BG3074" s="159">
        <v>68376.07</v>
      </c>
    </row>
    <row r="3075" ht="28.05" customHeight="1" spans="1:59">
      <c r="A3075" s="149"/>
      <c r="B3075" s="149"/>
      <c r="C3075" s="149"/>
      <c r="D3075" s="149" t="s">
        <v>3726</v>
      </c>
      <c r="E3075" s="340" t="s">
        <v>13600</v>
      </c>
      <c r="F3075" s="149" t="s">
        <v>3726</v>
      </c>
      <c r="G3075" s="149" t="s">
        <v>13601</v>
      </c>
      <c r="H3075" s="149" t="s">
        <v>13589</v>
      </c>
      <c r="I3075" s="149" t="s">
        <v>5669</v>
      </c>
      <c r="J3075" s="149" t="s">
        <v>13602</v>
      </c>
      <c r="K3075" s="149"/>
      <c r="L3075" s="149" t="s">
        <v>262</v>
      </c>
      <c r="M3075" s="149"/>
      <c r="N3075" s="149" t="s">
        <v>263</v>
      </c>
      <c r="O3075" s="149" t="s">
        <v>214</v>
      </c>
      <c r="P3075" s="149" t="s">
        <v>53</v>
      </c>
      <c r="Q3075" s="149"/>
      <c r="R3075" s="149" t="s">
        <v>5394</v>
      </c>
      <c r="S3075" s="149" t="s">
        <v>5671</v>
      </c>
      <c r="T3075" s="149" t="s">
        <v>13559</v>
      </c>
      <c r="U3075" s="149" t="s">
        <v>267</v>
      </c>
      <c r="V3075" s="149"/>
      <c r="W3075" s="149"/>
      <c r="X3075" s="149" t="s">
        <v>268</v>
      </c>
      <c r="Y3075" s="149"/>
      <c r="Z3075" s="149"/>
      <c r="AA3075" s="149"/>
      <c r="AB3075" s="149" t="s">
        <v>269</v>
      </c>
      <c r="AC3075" s="149" t="s">
        <v>318</v>
      </c>
      <c r="AD3075" s="149" t="s">
        <v>13559</v>
      </c>
      <c r="AE3075" s="149" t="s">
        <v>271</v>
      </c>
      <c r="AF3075" s="149"/>
      <c r="AG3075" s="149" t="s">
        <v>1098</v>
      </c>
      <c r="AH3075" s="149" t="s">
        <v>273</v>
      </c>
      <c r="AI3075" s="158">
        <v>96</v>
      </c>
      <c r="AJ3075" s="149"/>
      <c r="AK3075" s="159" t="s">
        <v>274</v>
      </c>
      <c r="AL3075" s="159" t="s">
        <v>274</v>
      </c>
      <c r="AM3075" s="149" t="s">
        <v>274</v>
      </c>
      <c r="AN3075" s="160">
        <v>4</v>
      </c>
      <c r="AO3075" s="149"/>
      <c r="AP3075" s="149" t="s">
        <v>274</v>
      </c>
      <c r="AQ3075" s="149" t="s">
        <v>275</v>
      </c>
      <c r="AR3075" s="158">
        <v>1</v>
      </c>
      <c r="AS3075" s="149" t="s">
        <v>275</v>
      </c>
      <c r="AT3075" s="149" t="s">
        <v>276</v>
      </c>
      <c r="AU3075" s="161">
        <v>1</v>
      </c>
      <c r="AV3075" s="159">
        <v>68376.07</v>
      </c>
      <c r="AW3075" s="159">
        <v>2735.04</v>
      </c>
      <c r="AX3075" s="149" t="s">
        <v>274</v>
      </c>
      <c r="AY3075" s="162">
        <v>0</v>
      </c>
      <c r="AZ3075" s="162" t="s">
        <v>274</v>
      </c>
      <c r="BA3075" s="162">
        <v>0</v>
      </c>
      <c r="BB3075" s="159">
        <v>65641.03</v>
      </c>
      <c r="BC3075" s="162" t="s">
        <v>274</v>
      </c>
      <c r="BD3075" s="162">
        <v>0</v>
      </c>
      <c r="BE3075" s="159">
        <v>2735.04</v>
      </c>
      <c r="BF3075" s="159">
        <v>2735.04</v>
      </c>
      <c r="BG3075" s="159">
        <v>68376.07</v>
      </c>
    </row>
    <row r="3076" ht="28.05" customHeight="1" spans="1:59">
      <c r="A3076" s="149"/>
      <c r="B3076" s="149"/>
      <c r="C3076" s="149"/>
      <c r="D3076" s="149" t="s">
        <v>3726</v>
      </c>
      <c r="E3076" s="340" t="s">
        <v>13603</v>
      </c>
      <c r="F3076" s="149" t="s">
        <v>3726</v>
      </c>
      <c r="G3076" s="149" t="s">
        <v>13604</v>
      </c>
      <c r="H3076" s="149" t="s">
        <v>10732</v>
      </c>
      <c r="I3076" s="149" t="s">
        <v>13575</v>
      </c>
      <c r="J3076" s="149" t="s">
        <v>13605</v>
      </c>
      <c r="K3076" s="149"/>
      <c r="L3076" s="149" t="s">
        <v>287</v>
      </c>
      <c r="M3076" s="149"/>
      <c r="N3076" s="149" t="s">
        <v>263</v>
      </c>
      <c r="O3076" s="149" t="s">
        <v>214</v>
      </c>
      <c r="P3076" s="149" t="s">
        <v>53</v>
      </c>
      <c r="Q3076" s="149"/>
      <c r="R3076" s="149" t="s">
        <v>3921</v>
      </c>
      <c r="S3076" s="149" t="s">
        <v>5890</v>
      </c>
      <c r="T3076" s="149" t="s">
        <v>3699</v>
      </c>
      <c r="U3076" s="149" t="s">
        <v>267</v>
      </c>
      <c r="V3076" s="149"/>
      <c r="W3076" s="149"/>
      <c r="X3076" s="149" t="s">
        <v>336</v>
      </c>
      <c r="Y3076" s="149"/>
      <c r="Z3076" s="149"/>
      <c r="AA3076" s="149"/>
      <c r="AB3076" s="149" t="s">
        <v>269</v>
      </c>
      <c r="AC3076" s="149" t="s">
        <v>270</v>
      </c>
      <c r="AD3076" s="149" t="s">
        <v>3699</v>
      </c>
      <c r="AE3076" s="149" t="s">
        <v>271</v>
      </c>
      <c r="AF3076" s="149"/>
      <c r="AG3076" s="149" t="s">
        <v>1098</v>
      </c>
      <c r="AH3076" s="149" t="s">
        <v>273</v>
      </c>
      <c r="AI3076" s="158">
        <v>67</v>
      </c>
      <c r="AJ3076" s="149"/>
      <c r="AK3076" s="159" t="s">
        <v>274</v>
      </c>
      <c r="AL3076" s="159" t="s">
        <v>274</v>
      </c>
      <c r="AM3076" s="149" t="s">
        <v>274</v>
      </c>
      <c r="AN3076" s="160">
        <v>4</v>
      </c>
      <c r="AO3076" s="149"/>
      <c r="AP3076" s="149" t="s">
        <v>274</v>
      </c>
      <c r="AQ3076" s="149" t="s">
        <v>275</v>
      </c>
      <c r="AR3076" s="158">
        <v>1</v>
      </c>
      <c r="AS3076" s="149" t="s">
        <v>275</v>
      </c>
      <c r="AT3076" s="149" t="s">
        <v>276</v>
      </c>
      <c r="AU3076" s="161">
        <v>1</v>
      </c>
      <c r="AV3076" s="159">
        <v>6039.82</v>
      </c>
      <c r="AW3076" s="159">
        <v>241.59</v>
      </c>
      <c r="AX3076" s="149" t="s">
        <v>274</v>
      </c>
      <c r="AY3076" s="159">
        <v>62.23</v>
      </c>
      <c r="AZ3076" s="159">
        <v>62.23</v>
      </c>
      <c r="BA3076" s="159">
        <v>248.91</v>
      </c>
      <c r="BB3076" s="159">
        <v>3993.71</v>
      </c>
      <c r="BC3076" s="162" t="s">
        <v>274</v>
      </c>
      <c r="BD3076" s="162">
        <v>0</v>
      </c>
      <c r="BE3076" s="159">
        <v>2046.11</v>
      </c>
      <c r="BF3076" s="159">
        <v>2046.11</v>
      </c>
      <c r="BG3076" s="159">
        <v>6039.82</v>
      </c>
    </row>
    <row r="3077" ht="28.05" customHeight="1" spans="1:59">
      <c r="A3077" s="149"/>
      <c r="B3077" s="149"/>
      <c r="C3077" s="149"/>
      <c r="D3077" s="149" t="s">
        <v>3726</v>
      </c>
      <c r="E3077" s="340" t="s">
        <v>13606</v>
      </c>
      <c r="F3077" s="149" t="s">
        <v>3726</v>
      </c>
      <c r="G3077" s="149" t="s">
        <v>13607</v>
      </c>
      <c r="H3077" s="149" t="s">
        <v>13608</v>
      </c>
      <c r="I3077" s="149" t="s">
        <v>13609</v>
      </c>
      <c r="J3077" s="149" t="s">
        <v>13610</v>
      </c>
      <c r="K3077" s="149"/>
      <c r="L3077" s="149" t="s">
        <v>287</v>
      </c>
      <c r="M3077" s="149"/>
      <c r="N3077" s="149" t="s">
        <v>263</v>
      </c>
      <c r="O3077" s="149" t="s">
        <v>214</v>
      </c>
      <c r="P3077" s="149" t="s">
        <v>53</v>
      </c>
      <c r="Q3077" s="149"/>
      <c r="R3077" s="149" t="s">
        <v>12390</v>
      </c>
      <c r="S3077" s="149" t="s">
        <v>7339</v>
      </c>
      <c r="T3077" s="149" t="s">
        <v>154</v>
      </c>
      <c r="U3077" s="149" t="s">
        <v>267</v>
      </c>
      <c r="V3077" s="149"/>
      <c r="W3077" s="149"/>
      <c r="X3077" s="149" t="s">
        <v>268</v>
      </c>
      <c r="Y3077" s="149"/>
      <c r="Z3077" s="149"/>
      <c r="AA3077" s="149"/>
      <c r="AB3077" s="149" t="s">
        <v>269</v>
      </c>
      <c r="AC3077" s="149" t="s">
        <v>318</v>
      </c>
      <c r="AD3077" s="149" t="s">
        <v>154</v>
      </c>
      <c r="AE3077" s="149" t="s">
        <v>271</v>
      </c>
      <c r="AF3077" s="149"/>
      <c r="AG3077" s="149" t="s">
        <v>1098</v>
      </c>
      <c r="AH3077" s="149" t="s">
        <v>273</v>
      </c>
      <c r="AI3077" s="158">
        <v>96</v>
      </c>
      <c r="AJ3077" s="149"/>
      <c r="AK3077" s="159" t="s">
        <v>274</v>
      </c>
      <c r="AL3077" s="159" t="s">
        <v>274</v>
      </c>
      <c r="AM3077" s="149" t="s">
        <v>274</v>
      </c>
      <c r="AN3077" s="160">
        <v>4</v>
      </c>
      <c r="AO3077" s="149"/>
      <c r="AP3077" s="149" t="s">
        <v>274</v>
      </c>
      <c r="AQ3077" s="149" t="s">
        <v>275</v>
      </c>
      <c r="AR3077" s="158">
        <v>1</v>
      </c>
      <c r="AS3077" s="149" t="s">
        <v>275</v>
      </c>
      <c r="AT3077" s="149" t="s">
        <v>276</v>
      </c>
      <c r="AU3077" s="161">
        <v>1</v>
      </c>
      <c r="AV3077" s="159">
        <v>3247.86</v>
      </c>
      <c r="AW3077" s="159">
        <v>129.91</v>
      </c>
      <c r="AX3077" s="149" t="s">
        <v>274</v>
      </c>
      <c r="AY3077" s="162">
        <v>0</v>
      </c>
      <c r="AZ3077" s="162" t="s">
        <v>274</v>
      </c>
      <c r="BA3077" s="162">
        <v>0</v>
      </c>
      <c r="BB3077" s="159">
        <v>3117.95</v>
      </c>
      <c r="BC3077" s="162" t="s">
        <v>274</v>
      </c>
      <c r="BD3077" s="162">
        <v>0</v>
      </c>
      <c r="BE3077" s="159">
        <v>129.91</v>
      </c>
      <c r="BF3077" s="159">
        <v>129.91</v>
      </c>
      <c r="BG3077" s="159">
        <v>3247.86</v>
      </c>
    </row>
    <row r="3078" ht="28.05" customHeight="1" spans="1:59">
      <c r="A3078" s="149"/>
      <c r="B3078" s="149"/>
      <c r="C3078" s="149"/>
      <c r="D3078" s="149" t="s">
        <v>3726</v>
      </c>
      <c r="E3078" s="340" t="s">
        <v>13611</v>
      </c>
      <c r="F3078" s="149" t="s">
        <v>3726</v>
      </c>
      <c r="G3078" s="149" t="s">
        <v>13612</v>
      </c>
      <c r="H3078" s="149" t="s">
        <v>13530</v>
      </c>
      <c r="I3078" s="149" t="s">
        <v>13582</v>
      </c>
      <c r="J3078" s="149" t="s">
        <v>13613</v>
      </c>
      <c r="K3078" s="149"/>
      <c r="L3078" s="149" t="s">
        <v>262</v>
      </c>
      <c r="M3078" s="149"/>
      <c r="N3078" s="149" t="s">
        <v>263</v>
      </c>
      <c r="O3078" s="149" t="s">
        <v>214</v>
      </c>
      <c r="P3078" s="149" t="s">
        <v>53</v>
      </c>
      <c r="Q3078" s="149"/>
      <c r="R3078" s="149" t="s">
        <v>2512</v>
      </c>
      <c r="S3078" s="149" t="s">
        <v>4287</v>
      </c>
      <c r="T3078" s="149" t="s">
        <v>13096</v>
      </c>
      <c r="U3078" s="149" t="s">
        <v>267</v>
      </c>
      <c r="V3078" s="149"/>
      <c r="W3078" s="149"/>
      <c r="X3078" s="149" t="s">
        <v>336</v>
      </c>
      <c r="Y3078" s="149"/>
      <c r="Z3078" s="149"/>
      <c r="AA3078" s="149"/>
      <c r="AB3078" s="149" t="s">
        <v>269</v>
      </c>
      <c r="AC3078" s="149" t="s">
        <v>270</v>
      </c>
      <c r="AD3078" s="149" t="s">
        <v>13096</v>
      </c>
      <c r="AE3078" s="149" t="s">
        <v>271</v>
      </c>
      <c r="AF3078" s="149"/>
      <c r="AG3078" s="149" t="s">
        <v>1098</v>
      </c>
      <c r="AH3078" s="149" t="s">
        <v>273</v>
      </c>
      <c r="AI3078" s="158">
        <v>77</v>
      </c>
      <c r="AJ3078" s="149"/>
      <c r="AK3078" s="159" t="s">
        <v>274</v>
      </c>
      <c r="AL3078" s="159" t="s">
        <v>274</v>
      </c>
      <c r="AM3078" s="149" t="s">
        <v>274</v>
      </c>
      <c r="AN3078" s="160">
        <v>4</v>
      </c>
      <c r="AO3078" s="149"/>
      <c r="AP3078" s="149" t="s">
        <v>274</v>
      </c>
      <c r="AQ3078" s="149" t="s">
        <v>275</v>
      </c>
      <c r="AR3078" s="158">
        <v>1</v>
      </c>
      <c r="AS3078" s="149" t="s">
        <v>275</v>
      </c>
      <c r="AT3078" s="149" t="s">
        <v>276</v>
      </c>
      <c r="AU3078" s="161">
        <v>1</v>
      </c>
      <c r="AV3078" s="159">
        <v>2300.89</v>
      </c>
      <c r="AW3078" s="159">
        <v>92.04</v>
      </c>
      <c r="AX3078" s="149" t="s">
        <v>274</v>
      </c>
      <c r="AY3078" s="159">
        <v>24.01</v>
      </c>
      <c r="AZ3078" s="159">
        <v>24.01</v>
      </c>
      <c r="BA3078" s="159">
        <v>96.04</v>
      </c>
      <c r="BB3078" s="159">
        <v>1752.76</v>
      </c>
      <c r="BC3078" s="162" t="s">
        <v>274</v>
      </c>
      <c r="BD3078" s="162">
        <v>0</v>
      </c>
      <c r="BE3078" s="159">
        <v>548.13</v>
      </c>
      <c r="BF3078" s="159">
        <v>548.13</v>
      </c>
      <c r="BG3078" s="159">
        <v>2300.89</v>
      </c>
    </row>
    <row r="3079" ht="28.05" customHeight="1" spans="1:59">
      <c r="A3079" s="149"/>
      <c r="B3079" s="149"/>
      <c r="C3079" s="149"/>
      <c r="D3079" s="149" t="s">
        <v>3726</v>
      </c>
      <c r="E3079" s="340" t="s">
        <v>13614</v>
      </c>
      <c r="F3079" s="149" t="s">
        <v>3726</v>
      </c>
      <c r="G3079" s="149" t="s">
        <v>13615</v>
      </c>
      <c r="H3079" s="149" t="s">
        <v>13616</v>
      </c>
      <c r="I3079" s="149" t="s">
        <v>13617</v>
      </c>
      <c r="J3079" s="149" t="s">
        <v>13618</v>
      </c>
      <c r="K3079" s="149"/>
      <c r="L3079" s="149" t="s">
        <v>287</v>
      </c>
      <c r="M3079" s="149"/>
      <c r="N3079" s="149" t="s">
        <v>263</v>
      </c>
      <c r="O3079" s="149" t="s">
        <v>214</v>
      </c>
      <c r="P3079" s="149" t="s">
        <v>53</v>
      </c>
      <c r="Q3079" s="149"/>
      <c r="R3079" s="149" t="s">
        <v>13619</v>
      </c>
      <c r="S3079" s="149" t="s">
        <v>4131</v>
      </c>
      <c r="T3079" s="149" t="s">
        <v>414</v>
      </c>
      <c r="U3079" s="149" t="s">
        <v>267</v>
      </c>
      <c r="V3079" s="149"/>
      <c r="W3079" s="149"/>
      <c r="X3079" s="149" t="s">
        <v>336</v>
      </c>
      <c r="Y3079" s="149"/>
      <c r="Z3079" s="149"/>
      <c r="AA3079" s="149"/>
      <c r="AB3079" s="149" t="s">
        <v>269</v>
      </c>
      <c r="AC3079" s="149" t="s">
        <v>270</v>
      </c>
      <c r="AD3079" s="149" t="s">
        <v>414</v>
      </c>
      <c r="AE3079" s="149" t="s">
        <v>271</v>
      </c>
      <c r="AF3079" s="149"/>
      <c r="AG3079" s="149" t="s">
        <v>1098</v>
      </c>
      <c r="AH3079" s="149" t="s">
        <v>273</v>
      </c>
      <c r="AI3079" s="158">
        <v>21</v>
      </c>
      <c r="AJ3079" s="149"/>
      <c r="AK3079" s="159" t="s">
        <v>274</v>
      </c>
      <c r="AL3079" s="159" t="s">
        <v>274</v>
      </c>
      <c r="AM3079" s="149" t="s">
        <v>274</v>
      </c>
      <c r="AN3079" s="160">
        <v>4</v>
      </c>
      <c r="AO3079" s="149"/>
      <c r="AP3079" s="149" t="s">
        <v>274</v>
      </c>
      <c r="AQ3079" s="149" t="s">
        <v>275</v>
      </c>
      <c r="AR3079" s="158">
        <v>1</v>
      </c>
      <c r="AS3079" s="149" t="s">
        <v>275</v>
      </c>
      <c r="AT3079" s="149" t="s">
        <v>276</v>
      </c>
      <c r="AU3079" s="161">
        <v>1</v>
      </c>
      <c r="AV3079" s="159">
        <v>28318.58</v>
      </c>
      <c r="AW3079" s="159">
        <v>1132.74</v>
      </c>
      <c r="AX3079" s="149" t="s">
        <v>274</v>
      </c>
      <c r="AY3079" s="159">
        <v>283.19</v>
      </c>
      <c r="AZ3079" s="159">
        <v>283.19</v>
      </c>
      <c r="BA3079" s="159">
        <v>1132.74</v>
      </c>
      <c r="BB3079" s="159">
        <v>5946.97</v>
      </c>
      <c r="BC3079" s="162" t="s">
        <v>274</v>
      </c>
      <c r="BD3079" s="162">
        <v>0</v>
      </c>
      <c r="BE3079" s="159">
        <v>22371.61</v>
      </c>
      <c r="BF3079" s="159">
        <v>22371.61</v>
      </c>
      <c r="BG3079" s="159">
        <v>28318.58</v>
      </c>
    </row>
    <row r="3080" ht="28.05" customHeight="1" spans="1:59">
      <c r="A3080" s="149"/>
      <c r="B3080" s="149"/>
      <c r="C3080" s="149"/>
      <c r="D3080" s="149" t="s">
        <v>3726</v>
      </c>
      <c r="E3080" s="340" t="s">
        <v>13620</v>
      </c>
      <c r="F3080" s="149" t="s">
        <v>3726</v>
      </c>
      <c r="G3080" s="149" t="s">
        <v>13621</v>
      </c>
      <c r="H3080" s="149" t="s">
        <v>13608</v>
      </c>
      <c r="I3080" s="149" t="s">
        <v>13609</v>
      </c>
      <c r="J3080" s="149" t="s">
        <v>13622</v>
      </c>
      <c r="K3080" s="149"/>
      <c r="L3080" s="149" t="s">
        <v>287</v>
      </c>
      <c r="M3080" s="149"/>
      <c r="N3080" s="149" t="s">
        <v>263</v>
      </c>
      <c r="O3080" s="149" t="s">
        <v>214</v>
      </c>
      <c r="P3080" s="149" t="s">
        <v>53</v>
      </c>
      <c r="Q3080" s="149"/>
      <c r="R3080" s="149" t="s">
        <v>12390</v>
      </c>
      <c r="S3080" s="149" t="s">
        <v>7339</v>
      </c>
      <c r="T3080" s="149" t="s">
        <v>154</v>
      </c>
      <c r="U3080" s="149" t="s">
        <v>267</v>
      </c>
      <c r="V3080" s="149"/>
      <c r="W3080" s="149"/>
      <c r="X3080" s="149" t="s">
        <v>268</v>
      </c>
      <c r="Y3080" s="149"/>
      <c r="Z3080" s="149"/>
      <c r="AA3080" s="149"/>
      <c r="AB3080" s="149" t="s">
        <v>269</v>
      </c>
      <c r="AC3080" s="149" t="s">
        <v>318</v>
      </c>
      <c r="AD3080" s="149" t="s">
        <v>154</v>
      </c>
      <c r="AE3080" s="149" t="s">
        <v>271</v>
      </c>
      <c r="AF3080" s="149"/>
      <c r="AG3080" s="149" t="s">
        <v>1098</v>
      </c>
      <c r="AH3080" s="149" t="s">
        <v>273</v>
      </c>
      <c r="AI3080" s="158">
        <v>96</v>
      </c>
      <c r="AJ3080" s="149"/>
      <c r="AK3080" s="159" t="s">
        <v>274</v>
      </c>
      <c r="AL3080" s="159" t="s">
        <v>274</v>
      </c>
      <c r="AM3080" s="149" t="s">
        <v>274</v>
      </c>
      <c r="AN3080" s="160">
        <v>4</v>
      </c>
      <c r="AO3080" s="149"/>
      <c r="AP3080" s="149" t="s">
        <v>274</v>
      </c>
      <c r="AQ3080" s="149" t="s">
        <v>275</v>
      </c>
      <c r="AR3080" s="158">
        <v>1</v>
      </c>
      <c r="AS3080" s="149" t="s">
        <v>275</v>
      </c>
      <c r="AT3080" s="149" t="s">
        <v>276</v>
      </c>
      <c r="AU3080" s="161">
        <v>1</v>
      </c>
      <c r="AV3080" s="159">
        <v>3247.86</v>
      </c>
      <c r="AW3080" s="159">
        <v>129.91</v>
      </c>
      <c r="AX3080" s="149" t="s">
        <v>274</v>
      </c>
      <c r="AY3080" s="162">
        <v>0</v>
      </c>
      <c r="AZ3080" s="162" t="s">
        <v>274</v>
      </c>
      <c r="BA3080" s="162">
        <v>0</v>
      </c>
      <c r="BB3080" s="159">
        <v>3117.95</v>
      </c>
      <c r="BC3080" s="162" t="s">
        <v>274</v>
      </c>
      <c r="BD3080" s="162">
        <v>0</v>
      </c>
      <c r="BE3080" s="159">
        <v>129.91</v>
      </c>
      <c r="BF3080" s="159">
        <v>129.91</v>
      </c>
      <c r="BG3080" s="159">
        <v>3247.86</v>
      </c>
    </row>
    <row r="3081" ht="28.05" customHeight="1" spans="1:59">
      <c r="A3081" s="149"/>
      <c r="B3081" s="149"/>
      <c r="C3081" s="149"/>
      <c r="D3081" s="149" t="s">
        <v>3726</v>
      </c>
      <c r="E3081" s="340" t="s">
        <v>13623</v>
      </c>
      <c r="F3081" s="149" t="s">
        <v>3726</v>
      </c>
      <c r="G3081" s="149" t="s">
        <v>13624</v>
      </c>
      <c r="H3081" s="149" t="s">
        <v>10732</v>
      </c>
      <c r="I3081" s="149" t="s">
        <v>13575</v>
      </c>
      <c r="J3081" s="149" t="s">
        <v>13625</v>
      </c>
      <c r="K3081" s="149"/>
      <c r="L3081" s="149" t="s">
        <v>287</v>
      </c>
      <c r="M3081" s="149"/>
      <c r="N3081" s="149" t="s">
        <v>263</v>
      </c>
      <c r="O3081" s="149" t="s">
        <v>214</v>
      </c>
      <c r="P3081" s="149" t="s">
        <v>53</v>
      </c>
      <c r="Q3081" s="149"/>
      <c r="R3081" s="149" t="s">
        <v>3921</v>
      </c>
      <c r="S3081" s="149" t="s">
        <v>5890</v>
      </c>
      <c r="T3081" s="149" t="s">
        <v>3699</v>
      </c>
      <c r="U3081" s="149" t="s">
        <v>267</v>
      </c>
      <c r="V3081" s="149"/>
      <c r="W3081" s="149"/>
      <c r="X3081" s="149" t="s">
        <v>336</v>
      </c>
      <c r="Y3081" s="149"/>
      <c r="Z3081" s="149"/>
      <c r="AA3081" s="149"/>
      <c r="AB3081" s="149" t="s">
        <v>269</v>
      </c>
      <c r="AC3081" s="149" t="s">
        <v>270</v>
      </c>
      <c r="AD3081" s="149" t="s">
        <v>3699</v>
      </c>
      <c r="AE3081" s="149" t="s">
        <v>271</v>
      </c>
      <c r="AF3081" s="149"/>
      <c r="AG3081" s="149" t="s">
        <v>1098</v>
      </c>
      <c r="AH3081" s="149" t="s">
        <v>273</v>
      </c>
      <c r="AI3081" s="158">
        <v>67</v>
      </c>
      <c r="AJ3081" s="149"/>
      <c r="AK3081" s="159" t="s">
        <v>274</v>
      </c>
      <c r="AL3081" s="159" t="s">
        <v>274</v>
      </c>
      <c r="AM3081" s="149" t="s">
        <v>274</v>
      </c>
      <c r="AN3081" s="160">
        <v>4</v>
      </c>
      <c r="AO3081" s="149"/>
      <c r="AP3081" s="149" t="s">
        <v>274</v>
      </c>
      <c r="AQ3081" s="149" t="s">
        <v>275</v>
      </c>
      <c r="AR3081" s="158">
        <v>1</v>
      </c>
      <c r="AS3081" s="149" t="s">
        <v>275</v>
      </c>
      <c r="AT3081" s="149" t="s">
        <v>276</v>
      </c>
      <c r="AU3081" s="161">
        <v>1</v>
      </c>
      <c r="AV3081" s="159">
        <v>6039.82</v>
      </c>
      <c r="AW3081" s="159">
        <v>241.59</v>
      </c>
      <c r="AX3081" s="149" t="s">
        <v>274</v>
      </c>
      <c r="AY3081" s="159">
        <v>62.23</v>
      </c>
      <c r="AZ3081" s="159">
        <v>62.23</v>
      </c>
      <c r="BA3081" s="159">
        <v>248.91</v>
      </c>
      <c r="BB3081" s="159">
        <v>3993.71</v>
      </c>
      <c r="BC3081" s="162" t="s">
        <v>274</v>
      </c>
      <c r="BD3081" s="162">
        <v>0</v>
      </c>
      <c r="BE3081" s="159">
        <v>2046.11</v>
      </c>
      <c r="BF3081" s="159">
        <v>2046.11</v>
      </c>
      <c r="BG3081" s="159">
        <v>6039.82</v>
      </c>
    </row>
    <row r="3082" ht="28.05" customHeight="1" spans="1:59">
      <c r="A3082" s="149"/>
      <c r="B3082" s="149"/>
      <c r="C3082" s="149"/>
      <c r="D3082" s="149" t="s">
        <v>3726</v>
      </c>
      <c r="E3082" s="340" t="s">
        <v>13626</v>
      </c>
      <c r="F3082" s="149" t="s">
        <v>3726</v>
      </c>
      <c r="G3082" s="149" t="s">
        <v>13627</v>
      </c>
      <c r="H3082" s="149" t="s">
        <v>13530</v>
      </c>
      <c r="I3082" s="149" t="s">
        <v>13628</v>
      </c>
      <c r="J3082" s="149" t="s">
        <v>13629</v>
      </c>
      <c r="K3082" s="149"/>
      <c r="L3082" s="149" t="s">
        <v>262</v>
      </c>
      <c r="M3082" s="149"/>
      <c r="N3082" s="149" t="s">
        <v>263</v>
      </c>
      <c r="O3082" s="149" t="s">
        <v>214</v>
      </c>
      <c r="P3082" s="149" t="s">
        <v>53</v>
      </c>
      <c r="Q3082" s="149"/>
      <c r="R3082" s="149" t="s">
        <v>2512</v>
      </c>
      <c r="S3082" s="149" t="s">
        <v>4287</v>
      </c>
      <c r="T3082" s="149" t="s">
        <v>13096</v>
      </c>
      <c r="U3082" s="149" t="s">
        <v>267</v>
      </c>
      <c r="V3082" s="149"/>
      <c r="W3082" s="149"/>
      <c r="X3082" s="149" t="s">
        <v>336</v>
      </c>
      <c r="Y3082" s="149"/>
      <c r="Z3082" s="149"/>
      <c r="AA3082" s="149"/>
      <c r="AB3082" s="149" t="s">
        <v>269</v>
      </c>
      <c r="AC3082" s="149" t="s">
        <v>270</v>
      </c>
      <c r="AD3082" s="149" t="s">
        <v>13096</v>
      </c>
      <c r="AE3082" s="149" t="s">
        <v>271</v>
      </c>
      <c r="AF3082" s="149"/>
      <c r="AG3082" s="149" t="s">
        <v>1098</v>
      </c>
      <c r="AH3082" s="149" t="s">
        <v>273</v>
      </c>
      <c r="AI3082" s="158">
        <v>77</v>
      </c>
      <c r="AJ3082" s="149"/>
      <c r="AK3082" s="159" t="s">
        <v>274</v>
      </c>
      <c r="AL3082" s="159" t="s">
        <v>274</v>
      </c>
      <c r="AM3082" s="149" t="s">
        <v>274</v>
      </c>
      <c r="AN3082" s="160">
        <v>4</v>
      </c>
      <c r="AO3082" s="149"/>
      <c r="AP3082" s="149" t="s">
        <v>274</v>
      </c>
      <c r="AQ3082" s="149" t="s">
        <v>275</v>
      </c>
      <c r="AR3082" s="158">
        <v>1</v>
      </c>
      <c r="AS3082" s="149" t="s">
        <v>275</v>
      </c>
      <c r="AT3082" s="149" t="s">
        <v>276</v>
      </c>
      <c r="AU3082" s="161">
        <v>1</v>
      </c>
      <c r="AV3082" s="159">
        <v>1946.9</v>
      </c>
      <c r="AW3082" s="159">
        <v>77.88</v>
      </c>
      <c r="AX3082" s="149" t="s">
        <v>274</v>
      </c>
      <c r="AY3082" s="159">
        <v>20.31</v>
      </c>
      <c r="AZ3082" s="159">
        <v>20.31</v>
      </c>
      <c r="BA3082" s="159">
        <v>81.24</v>
      </c>
      <c r="BB3082" s="159">
        <v>1483.08</v>
      </c>
      <c r="BC3082" s="162" t="s">
        <v>274</v>
      </c>
      <c r="BD3082" s="162">
        <v>0</v>
      </c>
      <c r="BE3082" s="159">
        <v>463.82</v>
      </c>
      <c r="BF3082" s="159">
        <v>463.82</v>
      </c>
      <c r="BG3082" s="159">
        <v>1946.9</v>
      </c>
    </row>
    <row r="3083" ht="28.05" customHeight="1" spans="1:59">
      <c r="A3083" s="149"/>
      <c r="B3083" s="149"/>
      <c r="C3083" s="149"/>
      <c r="D3083" s="149" t="s">
        <v>3726</v>
      </c>
      <c r="E3083" s="340" t="s">
        <v>13630</v>
      </c>
      <c r="F3083" s="149" t="s">
        <v>3726</v>
      </c>
      <c r="G3083" s="149" t="s">
        <v>13631</v>
      </c>
      <c r="H3083" s="149" t="s">
        <v>13632</v>
      </c>
      <c r="I3083" s="149" t="s">
        <v>13633</v>
      </c>
      <c r="J3083" s="149" t="s">
        <v>13634</v>
      </c>
      <c r="K3083" s="149"/>
      <c r="L3083" s="149" t="s">
        <v>287</v>
      </c>
      <c r="M3083" s="149"/>
      <c r="N3083" s="149" t="s">
        <v>263</v>
      </c>
      <c r="O3083" s="149" t="s">
        <v>214</v>
      </c>
      <c r="P3083" s="149" t="s">
        <v>53</v>
      </c>
      <c r="Q3083" s="149"/>
      <c r="R3083" s="149" t="s">
        <v>13635</v>
      </c>
      <c r="S3083" s="149" t="s">
        <v>4131</v>
      </c>
      <c r="T3083" s="149" t="s">
        <v>414</v>
      </c>
      <c r="U3083" s="149" t="s">
        <v>267</v>
      </c>
      <c r="V3083" s="149"/>
      <c r="W3083" s="149"/>
      <c r="X3083" s="149" t="s">
        <v>336</v>
      </c>
      <c r="Y3083" s="149"/>
      <c r="Z3083" s="149"/>
      <c r="AA3083" s="149"/>
      <c r="AB3083" s="149" t="s">
        <v>269</v>
      </c>
      <c r="AC3083" s="149" t="s">
        <v>270</v>
      </c>
      <c r="AD3083" s="149" t="s">
        <v>414</v>
      </c>
      <c r="AE3083" s="149" t="s">
        <v>271</v>
      </c>
      <c r="AF3083" s="149"/>
      <c r="AG3083" s="149" t="s">
        <v>1098</v>
      </c>
      <c r="AH3083" s="149" t="s">
        <v>273</v>
      </c>
      <c r="AI3083" s="158">
        <v>21</v>
      </c>
      <c r="AJ3083" s="149"/>
      <c r="AK3083" s="159" t="s">
        <v>274</v>
      </c>
      <c r="AL3083" s="159" t="s">
        <v>274</v>
      </c>
      <c r="AM3083" s="149" t="s">
        <v>274</v>
      </c>
      <c r="AN3083" s="160">
        <v>4</v>
      </c>
      <c r="AO3083" s="149"/>
      <c r="AP3083" s="149" t="s">
        <v>274</v>
      </c>
      <c r="AQ3083" s="149" t="s">
        <v>275</v>
      </c>
      <c r="AR3083" s="158">
        <v>1</v>
      </c>
      <c r="AS3083" s="149" t="s">
        <v>275</v>
      </c>
      <c r="AT3083" s="149" t="s">
        <v>276</v>
      </c>
      <c r="AU3083" s="161">
        <v>1</v>
      </c>
      <c r="AV3083" s="159">
        <v>66371.68</v>
      </c>
      <c r="AW3083" s="159">
        <v>2654.87</v>
      </c>
      <c r="AX3083" s="149" t="s">
        <v>274</v>
      </c>
      <c r="AY3083" s="159">
        <v>663.72</v>
      </c>
      <c r="AZ3083" s="159">
        <v>663.72</v>
      </c>
      <c r="BA3083" s="159">
        <v>2654.88</v>
      </c>
      <c r="BB3083" s="159">
        <v>13938.12</v>
      </c>
      <c r="BC3083" s="162" t="s">
        <v>274</v>
      </c>
      <c r="BD3083" s="162">
        <v>0</v>
      </c>
      <c r="BE3083" s="159">
        <v>52433.56</v>
      </c>
      <c r="BF3083" s="159">
        <v>52433.56</v>
      </c>
      <c r="BG3083" s="159">
        <v>66371.68</v>
      </c>
    </row>
    <row r="3084" ht="28.05" customHeight="1" spans="1:59">
      <c r="A3084" s="149"/>
      <c r="B3084" s="149"/>
      <c r="C3084" s="149"/>
      <c r="D3084" s="149" t="s">
        <v>3726</v>
      </c>
      <c r="E3084" s="340" t="s">
        <v>13636</v>
      </c>
      <c r="F3084" s="149" t="s">
        <v>3726</v>
      </c>
      <c r="G3084" s="149" t="s">
        <v>13637</v>
      </c>
      <c r="H3084" s="149" t="s">
        <v>10732</v>
      </c>
      <c r="I3084" s="149" t="s">
        <v>13575</v>
      </c>
      <c r="J3084" s="149" t="s">
        <v>13638</v>
      </c>
      <c r="K3084" s="149"/>
      <c r="L3084" s="149" t="s">
        <v>287</v>
      </c>
      <c r="M3084" s="149"/>
      <c r="N3084" s="149" t="s">
        <v>263</v>
      </c>
      <c r="O3084" s="149" t="s">
        <v>214</v>
      </c>
      <c r="P3084" s="149" t="s">
        <v>53</v>
      </c>
      <c r="Q3084" s="149"/>
      <c r="R3084" s="149" t="s">
        <v>3921</v>
      </c>
      <c r="S3084" s="149" t="s">
        <v>5890</v>
      </c>
      <c r="T3084" s="149" t="s">
        <v>3699</v>
      </c>
      <c r="U3084" s="149" t="s">
        <v>267</v>
      </c>
      <c r="V3084" s="149"/>
      <c r="W3084" s="149"/>
      <c r="X3084" s="149" t="s">
        <v>336</v>
      </c>
      <c r="Y3084" s="149"/>
      <c r="Z3084" s="149"/>
      <c r="AA3084" s="149"/>
      <c r="AB3084" s="149" t="s">
        <v>269</v>
      </c>
      <c r="AC3084" s="149" t="s">
        <v>270</v>
      </c>
      <c r="AD3084" s="149" t="s">
        <v>3699</v>
      </c>
      <c r="AE3084" s="149" t="s">
        <v>271</v>
      </c>
      <c r="AF3084" s="149"/>
      <c r="AG3084" s="149" t="s">
        <v>1098</v>
      </c>
      <c r="AH3084" s="149" t="s">
        <v>273</v>
      </c>
      <c r="AI3084" s="158">
        <v>67</v>
      </c>
      <c r="AJ3084" s="149"/>
      <c r="AK3084" s="159" t="s">
        <v>274</v>
      </c>
      <c r="AL3084" s="159" t="s">
        <v>274</v>
      </c>
      <c r="AM3084" s="149" t="s">
        <v>274</v>
      </c>
      <c r="AN3084" s="160">
        <v>4</v>
      </c>
      <c r="AO3084" s="149"/>
      <c r="AP3084" s="149" t="s">
        <v>274</v>
      </c>
      <c r="AQ3084" s="149" t="s">
        <v>275</v>
      </c>
      <c r="AR3084" s="158">
        <v>1</v>
      </c>
      <c r="AS3084" s="149" t="s">
        <v>275</v>
      </c>
      <c r="AT3084" s="149" t="s">
        <v>276</v>
      </c>
      <c r="AU3084" s="161">
        <v>1</v>
      </c>
      <c r="AV3084" s="159">
        <v>6039.82</v>
      </c>
      <c r="AW3084" s="159">
        <v>241.59</v>
      </c>
      <c r="AX3084" s="149" t="s">
        <v>274</v>
      </c>
      <c r="AY3084" s="159">
        <v>62.23</v>
      </c>
      <c r="AZ3084" s="159">
        <v>62.23</v>
      </c>
      <c r="BA3084" s="159">
        <v>248.91</v>
      </c>
      <c r="BB3084" s="159">
        <v>3993.71</v>
      </c>
      <c r="BC3084" s="162" t="s">
        <v>274</v>
      </c>
      <c r="BD3084" s="162">
        <v>0</v>
      </c>
      <c r="BE3084" s="159">
        <v>2046.11</v>
      </c>
      <c r="BF3084" s="159">
        <v>2046.11</v>
      </c>
      <c r="BG3084" s="159">
        <v>6039.82</v>
      </c>
    </row>
    <row r="3085" ht="28.05" customHeight="1" spans="1:59">
      <c r="A3085" s="149"/>
      <c r="B3085" s="149"/>
      <c r="C3085" s="149"/>
      <c r="D3085" s="149" t="s">
        <v>3726</v>
      </c>
      <c r="E3085" s="340" t="s">
        <v>13639</v>
      </c>
      <c r="F3085" s="149" t="s">
        <v>3726</v>
      </c>
      <c r="G3085" s="149" t="s">
        <v>13640</v>
      </c>
      <c r="H3085" s="149" t="s">
        <v>13608</v>
      </c>
      <c r="I3085" s="149" t="s">
        <v>13609</v>
      </c>
      <c r="J3085" s="149" t="s">
        <v>13641</v>
      </c>
      <c r="K3085" s="149"/>
      <c r="L3085" s="149" t="s">
        <v>287</v>
      </c>
      <c r="M3085" s="149"/>
      <c r="N3085" s="149" t="s">
        <v>263</v>
      </c>
      <c r="O3085" s="149" t="s">
        <v>214</v>
      </c>
      <c r="P3085" s="149" t="s">
        <v>53</v>
      </c>
      <c r="Q3085" s="149"/>
      <c r="R3085" s="149" t="s">
        <v>12390</v>
      </c>
      <c r="S3085" s="149" t="s">
        <v>7339</v>
      </c>
      <c r="T3085" s="149" t="s">
        <v>154</v>
      </c>
      <c r="U3085" s="149" t="s">
        <v>267</v>
      </c>
      <c r="V3085" s="149"/>
      <c r="W3085" s="149"/>
      <c r="X3085" s="149" t="s">
        <v>268</v>
      </c>
      <c r="Y3085" s="149"/>
      <c r="Z3085" s="149"/>
      <c r="AA3085" s="149"/>
      <c r="AB3085" s="149" t="s">
        <v>269</v>
      </c>
      <c r="AC3085" s="149" t="s">
        <v>318</v>
      </c>
      <c r="AD3085" s="149" t="s">
        <v>154</v>
      </c>
      <c r="AE3085" s="149" t="s">
        <v>271</v>
      </c>
      <c r="AF3085" s="149"/>
      <c r="AG3085" s="149" t="s">
        <v>1098</v>
      </c>
      <c r="AH3085" s="149" t="s">
        <v>273</v>
      </c>
      <c r="AI3085" s="158">
        <v>96</v>
      </c>
      <c r="AJ3085" s="149"/>
      <c r="AK3085" s="159" t="s">
        <v>274</v>
      </c>
      <c r="AL3085" s="159" t="s">
        <v>274</v>
      </c>
      <c r="AM3085" s="149" t="s">
        <v>274</v>
      </c>
      <c r="AN3085" s="160">
        <v>4</v>
      </c>
      <c r="AO3085" s="149"/>
      <c r="AP3085" s="149" t="s">
        <v>274</v>
      </c>
      <c r="AQ3085" s="149" t="s">
        <v>275</v>
      </c>
      <c r="AR3085" s="158">
        <v>1</v>
      </c>
      <c r="AS3085" s="149" t="s">
        <v>275</v>
      </c>
      <c r="AT3085" s="149" t="s">
        <v>276</v>
      </c>
      <c r="AU3085" s="161">
        <v>1</v>
      </c>
      <c r="AV3085" s="159">
        <v>3247.81</v>
      </c>
      <c r="AW3085" s="159">
        <v>129.91</v>
      </c>
      <c r="AX3085" s="149" t="s">
        <v>274</v>
      </c>
      <c r="AY3085" s="162">
        <v>0</v>
      </c>
      <c r="AZ3085" s="162" t="s">
        <v>274</v>
      </c>
      <c r="BA3085" s="162">
        <v>0</v>
      </c>
      <c r="BB3085" s="159">
        <v>3117.9</v>
      </c>
      <c r="BC3085" s="162" t="s">
        <v>274</v>
      </c>
      <c r="BD3085" s="162">
        <v>0</v>
      </c>
      <c r="BE3085" s="159">
        <v>129.91</v>
      </c>
      <c r="BF3085" s="159">
        <v>129.91</v>
      </c>
      <c r="BG3085" s="159">
        <v>3247.81</v>
      </c>
    </row>
    <row r="3086" ht="28.05" customHeight="1" spans="1:59">
      <c r="A3086" s="149"/>
      <c r="B3086" s="149"/>
      <c r="C3086" s="149"/>
      <c r="D3086" s="149" t="s">
        <v>3726</v>
      </c>
      <c r="E3086" s="340" t="s">
        <v>13642</v>
      </c>
      <c r="F3086" s="149" t="s">
        <v>3726</v>
      </c>
      <c r="G3086" s="149" t="s">
        <v>13643</v>
      </c>
      <c r="H3086" s="149" t="s">
        <v>13530</v>
      </c>
      <c r="I3086" s="149" t="s">
        <v>13628</v>
      </c>
      <c r="J3086" s="149" t="s">
        <v>13644</v>
      </c>
      <c r="K3086" s="149"/>
      <c r="L3086" s="149" t="s">
        <v>262</v>
      </c>
      <c r="M3086" s="149"/>
      <c r="N3086" s="149" t="s">
        <v>263</v>
      </c>
      <c r="O3086" s="149" t="s">
        <v>214</v>
      </c>
      <c r="P3086" s="149" t="s">
        <v>53</v>
      </c>
      <c r="Q3086" s="149"/>
      <c r="R3086" s="149" t="s">
        <v>2512</v>
      </c>
      <c r="S3086" s="149" t="s">
        <v>4287</v>
      </c>
      <c r="T3086" s="149" t="s">
        <v>13096</v>
      </c>
      <c r="U3086" s="149" t="s">
        <v>267</v>
      </c>
      <c r="V3086" s="149"/>
      <c r="W3086" s="149"/>
      <c r="X3086" s="149" t="s">
        <v>336</v>
      </c>
      <c r="Y3086" s="149"/>
      <c r="Z3086" s="149"/>
      <c r="AA3086" s="149"/>
      <c r="AB3086" s="149" t="s">
        <v>269</v>
      </c>
      <c r="AC3086" s="149" t="s">
        <v>270</v>
      </c>
      <c r="AD3086" s="149" t="s">
        <v>13096</v>
      </c>
      <c r="AE3086" s="149" t="s">
        <v>271</v>
      </c>
      <c r="AF3086" s="149"/>
      <c r="AG3086" s="149" t="s">
        <v>1098</v>
      </c>
      <c r="AH3086" s="149" t="s">
        <v>273</v>
      </c>
      <c r="AI3086" s="158">
        <v>77</v>
      </c>
      <c r="AJ3086" s="149"/>
      <c r="AK3086" s="159" t="s">
        <v>274</v>
      </c>
      <c r="AL3086" s="159" t="s">
        <v>274</v>
      </c>
      <c r="AM3086" s="149" t="s">
        <v>274</v>
      </c>
      <c r="AN3086" s="160">
        <v>4</v>
      </c>
      <c r="AO3086" s="149"/>
      <c r="AP3086" s="149" t="s">
        <v>274</v>
      </c>
      <c r="AQ3086" s="149" t="s">
        <v>275</v>
      </c>
      <c r="AR3086" s="158">
        <v>1</v>
      </c>
      <c r="AS3086" s="149" t="s">
        <v>275</v>
      </c>
      <c r="AT3086" s="149" t="s">
        <v>276</v>
      </c>
      <c r="AU3086" s="161">
        <v>1</v>
      </c>
      <c r="AV3086" s="159">
        <v>1946.91</v>
      </c>
      <c r="AW3086" s="159">
        <v>77.88</v>
      </c>
      <c r="AX3086" s="149" t="s">
        <v>274</v>
      </c>
      <c r="AY3086" s="159">
        <v>20.31</v>
      </c>
      <c r="AZ3086" s="159">
        <v>20.31</v>
      </c>
      <c r="BA3086" s="159">
        <v>81.24</v>
      </c>
      <c r="BB3086" s="159">
        <v>1483.08</v>
      </c>
      <c r="BC3086" s="162" t="s">
        <v>274</v>
      </c>
      <c r="BD3086" s="162">
        <v>0</v>
      </c>
      <c r="BE3086" s="159">
        <v>463.83</v>
      </c>
      <c r="BF3086" s="159">
        <v>463.83</v>
      </c>
      <c r="BG3086" s="159">
        <v>1946.91</v>
      </c>
    </row>
    <row r="3087" ht="28.05" customHeight="1" spans="1:59">
      <c r="A3087" s="149"/>
      <c r="B3087" s="149"/>
      <c r="C3087" s="149"/>
      <c r="D3087" s="149" t="s">
        <v>3726</v>
      </c>
      <c r="E3087" s="340" t="s">
        <v>13645</v>
      </c>
      <c r="F3087" s="149" t="s">
        <v>3726</v>
      </c>
      <c r="G3087" s="149" t="s">
        <v>13646</v>
      </c>
      <c r="H3087" s="149" t="s">
        <v>5495</v>
      </c>
      <c r="I3087" s="149" t="s">
        <v>13647</v>
      </c>
      <c r="J3087" s="149" t="s">
        <v>13648</v>
      </c>
      <c r="K3087" s="149"/>
      <c r="L3087" s="149" t="s">
        <v>287</v>
      </c>
      <c r="M3087" s="149"/>
      <c r="N3087" s="149" t="s">
        <v>263</v>
      </c>
      <c r="O3087" s="149" t="s">
        <v>214</v>
      </c>
      <c r="P3087" s="149" t="s">
        <v>53</v>
      </c>
      <c r="Q3087" s="149"/>
      <c r="R3087" s="149" t="s">
        <v>13649</v>
      </c>
      <c r="S3087" s="149" t="s">
        <v>5499</v>
      </c>
      <c r="T3087" s="149" t="s">
        <v>3699</v>
      </c>
      <c r="U3087" s="149" t="s">
        <v>267</v>
      </c>
      <c r="V3087" s="149"/>
      <c r="W3087" s="149"/>
      <c r="X3087" s="149" t="s">
        <v>336</v>
      </c>
      <c r="Y3087" s="149"/>
      <c r="Z3087" s="149"/>
      <c r="AA3087" s="149"/>
      <c r="AB3087" s="149" t="s">
        <v>269</v>
      </c>
      <c r="AC3087" s="149" t="s">
        <v>270</v>
      </c>
      <c r="AD3087" s="149" t="s">
        <v>3699</v>
      </c>
      <c r="AE3087" s="149" t="s">
        <v>271</v>
      </c>
      <c r="AF3087" s="149"/>
      <c r="AG3087" s="149" t="s">
        <v>1098</v>
      </c>
      <c r="AH3087" s="149" t="s">
        <v>273</v>
      </c>
      <c r="AI3087" s="158">
        <v>67</v>
      </c>
      <c r="AJ3087" s="149"/>
      <c r="AK3087" s="159" t="s">
        <v>274</v>
      </c>
      <c r="AL3087" s="159" t="s">
        <v>274</v>
      </c>
      <c r="AM3087" s="149" t="s">
        <v>274</v>
      </c>
      <c r="AN3087" s="160">
        <v>4</v>
      </c>
      <c r="AO3087" s="149"/>
      <c r="AP3087" s="149" t="s">
        <v>274</v>
      </c>
      <c r="AQ3087" s="149" t="s">
        <v>275</v>
      </c>
      <c r="AR3087" s="158">
        <v>1</v>
      </c>
      <c r="AS3087" s="149" t="s">
        <v>275</v>
      </c>
      <c r="AT3087" s="149" t="s">
        <v>276</v>
      </c>
      <c r="AU3087" s="161">
        <v>1</v>
      </c>
      <c r="AV3087" s="159">
        <v>24880.96</v>
      </c>
      <c r="AW3087" s="159">
        <v>995.24</v>
      </c>
      <c r="AX3087" s="149" t="s">
        <v>274</v>
      </c>
      <c r="AY3087" s="159">
        <v>256.35</v>
      </c>
      <c r="AZ3087" s="159">
        <v>256.35</v>
      </c>
      <c r="BA3087" s="159">
        <v>1025.4</v>
      </c>
      <c r="BB3087" s="159">
        <v>16451.62</v>
      </c>
      <c r="BC3087" s="162" t="s">
        <v>274</v>
      </c>
      <c r="BD3087" s="162">
        <v>0</v>
      </c>
      <c r="BE3087" s="159">
        <v>8429.34</v>
      </c>
      <c r="BF3087" s="159">
        <v>8429.34</v>
      </c>
      <c r="BG3087" s="159">
        <v>24880.96</v>
      </c>
    </row>
    <row r="3088" ht="28.05" customHeight="1" spans="1:59">
      <c r="A3088" s="149"/>
      <c r="B3088" s="149"/>
      <c r="C3088" s="149"/>
      <c r="D3088" s="149" t="s">
        <v>3726</v>
      </c>
      <c r="E3088" s="340" t="s">
        <v>13650</v>
      </c>
      <c r="F3088" s="149" t="s">
        <v>3726</v>
      </c>
      <c r="G3088" s="149" t="s">
        <v>13651</v>
      </c>
      <c r="H3088" s="149" t="s">
        <v>5495</v>
      </c>
      <c r="I3088" s="149" t="s">
        <v>13652</v>
      </c>
      <c r="J3088" s="149" t="s">
        <v>13653</v>
      </c>
      <c r="K3088" s="149"/>
      <c r="L3088" s="149" t="s">
        <v>287</v>
      </c>
      <c r="M3088" s="149"/>
      <c r="N3088" s="149" t="s">
        <v>263</v>
      </c>
      <c r="O3088" s="149" t="s">
        <v>214</v>
      </c>
      <c r="P3088" s="149" t="s">
        <v>53</v>
      </c>
      <c r="Q3088" s="149"/>
      <c r="R3088" s="149" t="s">
        <v>13649</v>
      </c>
      <c r="S3088" s="149" t="s">
        <v>5499</v>
      </c>
      <c r="T3088" s="149" t="s">
        <v>3699</v>
      </c>
      <c r="U3088" s="149" t="s">
        <v>267</v>
      </c>
      <c r="V3088" s="149"/>
      <c r="W3088" s="149"/>
      <c r="X3088" s="149" t="s">
        <v>336</v>
      </c>
      <c r="Y3088" s="149"/>
      <c r="Z3088" s="149"/>
      <c r="AA3088" s="149"/>
      <c r="AB3088" s="149" t="s">
        <v>269</v>
      </c>
      <c r="AC3088" s="149" t="s">
        <v>270</v>
      </c>
      <c r="AD3088" s="149" t="s">
        <v>3699</v>
      </c>
      <c r="AE3088" s="149" t="s">
        <v>271</v>
      </c>
      <c r="AF3088" s="149"/>
      <c r="AG3088" s="149" t="s">
        <v>1098</v>
      </c>
      <c r="AH3088" s="149" t="s">
        <v>273</v>
      </c>
      <c r="AI3088" s="158">
        <v>67</v>
      </c>
      <c r="AJ3088" s="149"/>
      <c r="AK3088" s="159" t="s">
        <v>274</v>
      </c>
      <c r="AL3088" s="159" t="s">
        <v>274</v>
      </c>
      <c r="AM3088" s="149" t="s">
        <v>274</v>
      </c>
      <c r="AN3088" s="160">
        <v>4</v>
      </c>
      <c r="AO3088" s="149"/>
      <c r="AP3088" s="149" t="s">
        <v>274</v>
      </c>
      <c r="AQ3088" s="149" t="s">
        <v>275</v>
      </c>
      <c r="AR3088" s="158">
        <v>1</v>
      </c>
      <c r="AS3088" s="149" t="s">
        <v>275</v>
      </c>
      <c r="AT3088" s="149" t="s">
        <v>276</v>
      </c>
      <c r="AU3088" s="161">
        <v>1</v>
      </c>
      <c r="AV3088" s="159">
        <v>34650.8</v>
      </c>
      <c r="AW3088" s="159">
        <v>1386.03</v>
      </c>
      <c r="AX3088" s="149" t="s">
        <v>274</v>
      </c>
      <c r="AY3088" s="159">
        <v>357.01</v>
      </c>
      <c r="AZ3088" s="159">
        <v>357.01</v>
      </c>
      <c r="BA3088" s="159">
        <v>1428.01</v>
      </c>
      <c r="BB3088" s="159">
        <v>22911.63</v>
      </c>
      <c r="BC3088" s="162" t="s">
        <v>274</v>
      </c>
      <c r="BD3088" s="162">
        <v>0</v>
      </c>
      <c r="BE3088" s="159">
        <v>11739.17</v>
      </c>
      <c r="BF3088" s="159">
        <v>11739.17</v>
      </c>
      <c r="BG3088" s="159">
        <v>34650.8</v>
      </c>
    </row>
    <row r="3089" ht="28.05" customHeight="1" spans="1:59">
      <c r="A3089" s="149"/>
      <c r="B3089" s="149"/>
      <c r="C3089" s="149"/>
      <c r="D3089" s="149" t="s">
        <v>3726</v>
      </c>
      <c r="E3089" s="340" t="s">
        <v>13654</v>
      </c>
      <c r="F3089" s="149" t="s">
        <v>3726</v>
      </c>
      <c r="G3089" s="149" t="s">
        <v>13655</v>
      </c>
      <c r="H3089" s="149" t="s">
        <v>13656</v>
      </c>
      <c r="I3089" s="149" t="s">
        <v>13657</v>
      </c>
      <c r="J3089" s="149" t="s">
        <v>13658</v>
      </c>
      <c r="K3089" s="149"/>
      <c r="L3089" s="149" t="s">
        <v>287</v>
      </c>
      <c r="M3089" s="149"/>
      <c r="N3089" s="149" t="s">
        <v>263</v>
      </c>
      <c r="O3089" s="149" t="s">
        <v>214</v>
      </c>
      <c r="P3089" s="149" t="s">
        <v>53</v>
      </c>
      <c r="Q3089" s="149"/>
      <c r="R3089" s="149" t="s">
        <v>13659</v>
      </c>
      <c r="S3089" s="149" t="s">
        <v>4131</v>
      </c>
      <c r="T3089" s="149" t="s">
        <v>414</v>
      </c>
      <c r="U3089" s="149" t="s">
        <v>267</v>
      </c>
      <c r="V3089" s="149"/>
      <c r="W3089" s="149"/>
      <c r="X3089" s="149" t="s">
        <v>336</v>
      </c>
      <c r="Y3089" s="149"/>
      <c r="Z3089" s="149"/>
      <c r="AA3089" s="149"/>
      <c r="AB3089" s="149" t="s">
        <v>269</v>
      </c>
      <c r="AC3089" s="149" t="s">
        <v>270</v>
      </c>
      <c r="AD3089" s="149" t="s">
        <v>414</v>
      </c>
      <c r="AE3089" s="149" t="s">
        <v>271</v>
      </c>
      <c r="AF3089" s="149"/>
      <c r="AG3089" s="149" t="s">
        <v>1098</v>
      </c>
      <c r="AH3089" s="149" t="s">
        <v>273</v>
      </c>
      <c r="AI3089" s="158">
        <v>21</v>
      </c>
      <c r="AJ3089" s="149"/>
      <c r="AK3089" s="159" t="s">
        <v>274</v>
      </c>
      <c r="AL3089" s="159" t="s">
        <v>274</v>
      </c>
      <c r="AM3089" s="149" t="s">
        <v>274</v>
      </c>
      <c r="AN3089" s="160">
        <v>4</v>
      </c>
      <c r="AO3089" s="149"/>
      <c r="AP3089" s="149" t="s">
        <v>274</v>
      </c>
      <c r="AQ3089" s="149" t="s">
        <v>275</v>
      </c>
      <c r="AR3089" s="158">
        <v>1</v>
      </c>
      <c r="AS3089" s="149" t="s">
        <v>275</v>
      </c>
      <c r="AT3089" s="149" t="s">
        <v>276</v>
      </c>
      <c r="AU3089" s="161">
        <v>1</v>
      </c>
      <c r="AV3089" s="159">
        <v>28318.59</v>
      </c>
      <c r="AW3089" s="159">
        <v>1132.74</v>
      </c>
      <c r="AX3089" s="149" t="s">
        <v>274</v>
      </c>
      <c r="AY3089" s="159">
        <v>283.19</v>
      </c>
      <c r="AZ3089" s="159">
        <v>283.19</v>
      </c>
      <c r="BA3089" s="159">
        <v>1132.75</v>
      </c>
      <c r="BB3089" s="159">
        <v>5946.98</v>
      </c>
      <c r="BC3089" s="162" t="s">
        <v>274</v>
      </c>
      <c r="BD3089" s="162">
        <v>0</v>
      </c>
      <c r="BE3089" s="159">
        <v>22371.61</v>
      </c>
      <c r="BF3089" s="159">
        <v>22371.61</v>
      </c>
      <c r="BG3089" s="159">
        <v>28318.59</v>
      </c>
    </row>
    <row r="3090" ht="28.05" customHeight="1" spans="1:59">
      <c r="A3090" s="149"/>
      <c r="B3090" s="149"/>
      <c r="C3090" s="149"/>
      <c r="D3090" s="149" t="s">
        <v>3726</v>
      </c>
      <c r="E3090" s="340" t="s">
        <v>13660</v>
      </c>
      <c r="F3090" s="149" t="s">
        <v>3726</v>
      </c>
      <c r="G3090" s="149" t="s">
        <v>13661</v>
      </c>
      <c r="H3090" s="149" t="s">
        <v>13662</v>
      </c>
      <c r="I3090" s="149" t="s">
        <v>6053</v>
      </c>
      <c r="J3090" s="149" t="s">
        <v>13663</v>
      </c>
      <c r="K3090" s="149"/>
      <c r="L3090" s="149" t="s">
        <v>262</v>
      </c>
      <c r="M3090" s="149"/>
      <c r="N3090" s="149" t="s">
        <v>263</v>
      </c>
      <c r="O3090" s="149" t="s">
        <v>214</v>
      </c>
      <c r="P3090" s="149" t="s">
        <v>53</v>
      </c>
      <c r="Q3090" s="149"/>
      <c r="R3090" s="149" t="s">
        <v>13664</v>
      </c>
      <c r="S3090" s="149" t="s">
        <v>4928</v>
      </c>
      <c r="T3090" s="149" t="s">
        <v>13665</v>
      </c>
      <c r="U3090" s="149" t="s">
        <v>267</v>
      </c>
      <c r="V3090" s="149"/>
      <c r="W3090" s="149"/>
      <c r="X3090" s="149" t="s">
        <v>268</v>
      </c>
      <c r="Y3090" s="149"/>
      <c r="Z3090" s="149"/>
      <c r="AA3090" s="149"/>
      <c r="AB3090" s="149" t="s">
        <v>269</v>
      </c>
      <c r="AC3090" s="149" t="s">
        <v>270</v>
      </c>
      <c r="AD3090" s="149" t="s">
        <v>13665</v>
      </c>
      <c r="AE3090" s="149" t="s">
        <v>271</v>
      </c>
      <c r="AF3090" s="149"/>
      <c r="AG3090" s="149" t="s">
        <v>1098</v>
      </c>
      <c r="AH3090" s="149" t="s">
        <v>273</v>
      </c>
      <c r="AI3090" s="158">
        <v>77</v>
      </c>
      <c r="AJ3090" s="149"/>
      <c r="AK3090" s="159" t="s">
        <v>274</v>
      </c>
      <c r="AL3090" s="159" t="s">
        <v>274</v>
      </c>
      <c r="AM3090" s="149" t="s">
        <v>274</v>
      </c>
      <c r="AN3090" s="160">
        <v>4</v>
      </c>
      <c r="AO3090" s="149"/>
      <c r="AP3090" s="149" t="s">
        <v>274</v>
      </c>
      <c r="AQ3090" s="149" t="s">
        <v>275</v>
      </c>
      <c r="AR3090" s="158">
        <v>1</v>
      </c>
      <c r="AS3090" s="149" t="s">
        <v>275</v>
      </c>
      <c r="AT3090" s="149" t="s">
        <v>276</v>
      </c>
      <c r="AU3090" s="161">
        <v>1</v>
      </c>
      <c r="AV3090" s="159">
        <v>194778.76</v>
      </c>
      <c r="AW3090" s="159">
        <v>7791.15</v>
      </c>
      <c r="AX3090" s="149" t="s">
        <v>274</v>
      </c>
      <c r="AY3090" s="159">
        <v>2032.47</v>
      </c>
      <c r="AZ3090" s="159">
        <v>2032.47</v>
      </c>
      <c r="BA3090" s="159">
        <v>8129.88</v>
      </c>
      <c r="BB3090" s="159">
        <v>148370.76</v>
      </c>
      <c r="BC3090" s="162" t="s">
        <v>274</v>
      </c>
      <c r="BD3090" s="162">
        <v>0</v>
      </c>
      <c r="BE3090" s="159">
        <v>46408</v>
      </c>
      <c r="BF3090" s="159">
        <v>46408</v>
      </c>
      <c r="BG3090" s="159">
        <v>194778.76</v>
      </c>
    </row>
    <row r="3091" ht="28.05" customHeight="1" spans="1:59">
      <c r="A3091" s="149"/>
      <c r="B3091" s="149"/>
      <c r="C3091" s="149"/>
      <c r="D3091" s="149" t="s">
        <v>3726</v>
      </c>
      <c r="E3091" s="340" t="s">
        <v>13666</v>
      </c>
      <c r="F3091" s="149" t="s">
        <v>3726</v>
      </c>
      <c r="G3091" s="149" t="s">
        <v>13667</v>
      </c>
      <c r="H3091" s="149" t="s">
        <v>13668</v>
      </c>
      <c r="I3091" s="149" t="s">
        <v>13609</v>
      </c>
      <c r="J3091" s="149" t="s">
        <v>13669</v>
      </c>
      <c r="K3091" s="149"/>
      <c r="L3091" s="149" t="s">
        <v>287</v>
      </c>
      <c r="M3091" s="149"/>
      <c r="N3091" s="149" t="s">
        <v>263</v>
      </c>
      <c r="O3091" s="149" t="s">
        <v>214</v>
      </c>
      <c r="P3091" s="149" t="s">
        <v>53</v>
      </c>
      <c r="Q3091" s="149"/>
      <c r="R3091" s="149" t="s">
        <v>12390</v>
      </c>
      <c r="S3091" s="149" t="s">
        <v>7339</v>
      </c>
      <c r="T3091" s="149" t="s">
        <v>154</v>
      </c>
      <c r="U3091" s="149" t="s">
        <v>267</v>
      </c>
      <c r="V3091" s="149"/>
      <c r="W3091" s="149"/>
      <c r="X3091" s="149" t="s">
        <v>268</v>
      </c>
      <c r="Y3091" s="149"/>
      <c r="Z3091" s="149"/>
      <c r="AA3091" s="149"/>
      <c r="AB3091" s="149" t="s">
        <v>269</v>
      </c>
      <c r="AC3091" s="149" t="s">
        <v>318</v>
      </c>
      <c r="AD3091" s="149" t="s">
        <v>154</v>
      </c>
      <c r="AE3091" s="149" t="s">
        <v>271</v>
      </c>
      <c r="AF3091" s="149"/>
      <c r="AG3091" s="149" t="s">
        <v>1098</v>
      </c>
      <c r="AH3091" s="149" t="s">
        <v>273</v>
      </c>
      <c r="AI3091" s="158">
        <v>96</v>
      </c>
      <c r="AJ3091" s="149"/>
      <c r="AK3091" s="159" t="s">
        <v>274</v>
      </c>
      <c r="AL3091" s="159" t="s">
        <v>274</v>
      </c>
      <c r="AM3091" s="149" t="s">
        <v>274</v>
      </c>
      <c r="AN3091" s="160">
        <v>4</v>
      </c>
      <c r="AO3091" s="149"/>
      <c r="AP3091" s="149" t="s">
        <v>274</v>
      </c>
      <c r="AQ3091" s="149" t="s">
        <v>275</v>
      </c>
      <c r="AR3091" s="158">
        <v>1</v>
      </c>
      <c r="AS3091" s="149" t="s">
        <v>275</v>
      </c>
      <c r="AT3091" s="149" t="s">
        <v>276</v>
      </c>
      <c r="AU3091" s="161">
        <v>1</v>
      </c>
      <c r="AV3091" s="159">
        <v>8547.01</v>
      </c>
      <c r="AW3091" s="159">
        <v>341.88</v>
      </c>
      <c r="AX3091" s="149" t="s">
        <v>274</v>
      </c>
      <c r="AY3091" s="162">
        <v>0</v>
      </c>
      <c r="AZ3091" s="162" t="s">
        <v>274</v>
      </c>
      <c r="BA3091" s="162">
        <v>0</v>
      </c>
      <c r="BB3091" s="159">
        <v>8205.13</v>
      </c>
      <c r="BC3091" s="162" t="s">
        <v>274</v>
      </c>
      <c r="BD3091" s="162">
        <v>0</v>
      </c>
      <c r="BE3091" s="159">
        <v>341.88</v>
      </c>
      <c r="BF3091" s="159">
        <v>341.88</v>
      </c>
      <c r="BG3091" s="159">
        <v>8547.01</v>
      </c>
    </row>
    <row r="3092" ht="28.05" customHeight="1" spans="1:59">
      <c r="A3092" s="149"/>
      <c r="B3092" s="149"/>
      <c r="C3092" s="149"/>
      <c r="D3092" s="149" t="s">
        <v>3726</v>
      </c>
      <c r="E3092" s="340" t="s">
        <v>13670</v>
      </c>
      <c r="F3092" s="149" t="s">
        <v>3726</v>
      </c>
      <c r="G3092" s="149" t="s">
        <v>13671</v>
      </c>
      <c r="H3092" s="149" t="s">
        <v>13668</v>
      </c>
      <c r="I3092" s="149" t="s">
        <v>13609</v>
      </c>
      <c r="J3092" s="149" t="s">
        <v>13672</v>
      </c>
      <c r="K3092" s="149"/>
      <c r="L3092" s="149" t="s">
        <v>287</v>
      </c>
      <c r="M3092" s="149"/>
      <c r="N3092" s="149" t="s">
        <v>263</v>
      </c>
      <c r="O3092" s="149" t="s">
        <v>214</v>
      </c>
      <c r="P3092" s="149" t="s">
        <v>53</v>
      </c>
      <c r="Q3092" s="149"/>
      <c r="R3092" s="149" t="s">
        <v>12390</v>
      </c>
      <c r="S3092" s="149" t="s">
        <v>7339</v>
      </c>
      <c r="T3092" s="149" t="s">
        <v>154</v>
      </c>
      <c r="U3092" s="149" t="s">
        <v>267</v>
      </c>
      <c r="V3092" s="149"/>
      <c r="W3092" s="149"/>
      <c r="X3092" s="149" t="s">
        <v>268</v>
      </c>
      <c r="Y3092" s="149"/>
      <c r="Z3092" s="149"/>
      <c r="AA3092" s="149"/>
      <c r="AB3092" s="149" t="s">
        <v>269</v>
      </c>
      <c r="AC3092" s="149" t="s">
        <v>318</v>
      </c>
      <c r="AD3092" s="149" t="s">
        <v>154</v>
      </c>
      <c r="AE3092" s="149" t="s">
        <v>271</v>
      </c>
      <c r="AF3092" s="149"/>
      <c r="AG3092" s="149" t="s">
        <v>1098</v>
      </c>
      <c r="AH3092" s="149" t="s">
        <v>273</v>
      </c>
      <c r="AI3092" s="158">
        <v>96</v>
      </c>
      <c r="AJ3092" s="149"/>
      <c r="AK3092" s="159" t="s">
        <v>274</v>
      </c>
      <c r="AL3092" s="159" t="s">
        <v>274</v>
      </c>
      <c r="AM3092" s="149" t="s">
        <v>274</v>
      </c>
      <c r="AN3092" s="160">
        <v>4</v>
      </c>
      <c r="AO3092" s="149"/>
      <c r="AP3092" s="149" t="s">
        <v>274</v>
      </c>
      <c r="AQ3092" s="149" t="s">
        <v>275</v>
      </c>
      <c r="AR3092" s="158">
        <v>1</v>
      </c>
      <c r="AS3092" s="149" t="s">
        <v>275</v>
      </c>
      <c r="AT3092" s="149" t="s">
        <v>276</v>
      </c>
      <c r="AU3092" s="161">
        <v>1</v>
      </c>
      <c r="AV3092" s="159">
        <v>8547.01</v>
      </c>
      <c r="AW3092" s="159">
        <v>341.88</v>
      </c>
      <c r="AX3092" s="149" t="s">
        <v>274</v>
      </c>
      <c r="AY3092" s="162">
        <v>0</v>
      </c>
      <c r="AZ3092" s="162" t="s">
        <v>274</v>
      </c>
      <c r="BA3092" s="162">
        <v>0</v>
      </c>
      <c r="BB3092" s="159">
        <v>8205.13</v>
      </c>
      <c r="BC3092" s="162" t="s">
        <v>274</v>
      </c>
      <c r="BD3092" s="162">
        <v>0</v>
      </c>
      <c r="BE3092" s="159">
        <v>341.88</v>
      </c>
      <c r="BF3092" s="159">
        <v>341.88</v>
      </c>
      <c r="BG3092" s="159">
        <v>8547.01</v>
      </c>
    </row>
    <row r="3093" ht="28.05" customHeight="1" spans="1:59">
      <c r="A3093" s="149"/>
      <c r="B3093" s="149"/>
      <c r="C3093" s="149"/>
      <c r="D3093" s="149" t="s">
        <v>3726</v>
      </c>
      <c r="E3093" s="340" t="s">
        <v>13673</v>
      </c>
      <c r="F3093" s="149" t="s">
        <v>3726</v>
      </c>
      <c r="G3093" s="149" t="s">
        <v>13674</v>
      </c>
      <c r="H3093" s="149" t="s">
        <v>13675</v>
      </c>
      <c r="I3093" s="149" t="s">
        <v>13633</v>
      </c>
      <c r="J3093" s="149" t="s">
        <v>13676</v>
      </c>
      <c r="K3093" s="149"/>
      <c r="L3093" s="149" t="s">
        <v>287</v>
      </c>
      <c r="M3093" s="149"/>
      <c r="N3093" s="149" t="s">
        <v>263</v>
      </c>
      <c r="O3093" s="149" t="s">
        <v>214</v>
      </c>
      <c r="P3093" s="149" t="s">
        <v>53</v>
      </c>
      <c r="Q3093" s="149"/>
      <c r="R3093" s="149" t="s">
        <v>13677</v>
      </c>
      <c r="S3093" s="149" t="s">
        <v>4131</v>
      </c>
      <c r="T3093" s="149" t="s">
        <v>414</v>
      </c>
      <c r="U3093" s="149" t="s">
        <v>267</v>
      </c>
      <c r="V3093" s="149"/>
      <c r="W3093" s="149"/>
      <c r="X3093" s="149" t="s">
        <v>336</v>
      </c>
      <c r="Y3093" s="149"/>
      <c r="Z3093" s="149"/>
      <c r="AA3093" s="149"/>
      <c r="AB3093" s="149" t="s">
        <v>269</v>
      </c>
      <c r="AC3093" s="149" t="s">
        <v>270</v>
      </c>
      <c r="AD3093" s="149" t="s">
        <v>414</v>
      </c>
      <c r="AE3093" s="149" t="s">
        <v>271</v>
      </c>
      <c r="AF3093" s="149"/>
      <c r="AG3093" s="149" t="s">
        <v>1098</v>
      </c>
      <c r="AH3093" s="149" t="s">
        <v>273</v>
      </c>
      <c r="AI3093" s="158">
        <v>21</v>
      </c>
      <c r="AJ3093" s="149"/>
      <c r="AK3093" s="159" t="s">
        <v>274</v>
      </c>
      <c r="AL3093" s="159" t="s">
        <v>274</v>
      </c>
      <c r="AM3093" s="149" t="s">
        <v>274</v>
      </c>
      <c r="AN3093" s="160">
        <v>4</v>
      </c>
      <c r="AO3093" s="149"/>
      <c r="AP3093" s="149" t="s">
        <v>274</v>
      </c>
      <c r="AQ3093" s="149" t="s">
        <v>275</v>
      </c>
      <c r="AR3093" s="158">
        <v>1</v>
      </c>
      <c r="AS3093" s="149" t="s">
        <v>275</v>
      </c>
      <c r="AT3093" s="149" t="s">
        <v>276</v>
      </c>
      <c r="AU3093" s="161">
        <v>1</v>
      </c>
      <c r="AV3093" s="159">
        <v>66371.68</v>
      </c>
      <c r="AW3093" s="159">
        <v>2654.87</v>
      </c>
      <c r="AX3093" s="149" t="s">
        <v>274</v>
      </c>
      <c r="AY3093" s="159">
        <v>663.72</v>
      </c>
      <c r="AZ3093" s="159">
        <v>663.72</v>
      </c>
      <c r="BA3093" s="159">
        <v>2654.88</v>
      </c>
      <c r="BB3093" s="159">
        <v>13938.12</v>
      </c>
      <c r="BC3093" s="162" t="s">
        <v>274</v>
      </c>
      <c r="BD3093" s="162">
        <v>0</v>
      </c>
      <c r="BE3093" s="159">
        <v>52433.56</v>
      </c>
      <c r="BF3093" s="159">
        <v>52433.56</v>
      </c>
      <c r="BG3093" s="159">
        <v>66371.68</v>
      </c>
    </row>
    <row r="3094" ht="28.05" customHeight="1" spans="1:59">
      <c r="A3094" s="149"/>
      <c r="B3094" s="149"/>
      <c r="C3094" s="149"/>
      <c r="D3094" s="149" t="s">
        <v>3726</v>
      </c>
      <c r="E3094" s="340" t="s">
        <v>13678</v>
      </c>
      <c r="F3094" s="149" t="s">
        <v>3726</v>
      </c>
      <c r="G3094" s="149" t="s">
        <v>13679</v>
      </c>
      <c r="H3094" s="149" t="s">
        <v>13680</v>
      </c>
      <c r="I3094" s="149" t="s">
        <v>6187</v>
      </c>
      <c r="J3094" s="149" t="s">
        <v>13681</v>
      </c>
      <c r="K3094" s="149"/>
      <c r="L3094" s="149" t="s">
        <v>262</v>
      </c>
      <c r="M3094" s="149"/>
      <c r="N3094" s="149" t="s">
        <v>263</v>
      </c>
      <c r="O3094" s="149" t="s">
        <v>214</v>
      </c>
      <c r="P3094" s="149" t="s">
        <v>53</v>
      </c>
      <c r="Q3094" s="149"/>
      <c r="R3094" s="149" t="s">
        <v>13664</v>
      </c>
      <c r="S3094" s="149" t="s">
        <v>4928</v>
      </c>
      <c r="T3094" s="149" t="s">
        <v>13665</v>
      </c>
      <c r="U3094" s="149" t="s">
        <v>267</v>
      </c>
      <c r="V3094" s="149"/>
      <c r="W3094" s="149"/>
      <c r="X3094" s="149" t="s">
        <v>268</v>
      </c>
      <c r="Y3094" s="149"/>
      <c r="Z3094" s="149"/>
      <c r="AA3094" s="149"/>
      <c r="AB3094" s="149" t="s">
        <v>269</v>
      </c>
      <c r="AC3094" s="149" t="s">
        <v>270</v>
      </c>
      <c r="AD3094" s="149" t="s">
        <v>13665</v>
      </c>
      <c r="AE3094" s="149" t="s">
        <v>271</v>
      </c>
      <c r="AF3094" s="149"/>
      <c r="AG3094" s="149" t="s">
        <v>1098</v>
      </c>
      <c r="AH3094" s="149" t="s">
        <v>273</v>
      </c>
      <c r="AI3094" s="158">
        <v>77</v>
      </c>
      <c r="AJ3094" s="149"/>
      <c r="AK3094" s="159" t="s">
        <v>274</v>
      </c>
      <c r="AL3094" s="159" t="s">
        <v>274</v>
      </c>
      <c r="AM3094" s="149" t="s">
        <v>274</v>
      </c>
      <c r="AN3094" s="160">
        <v>4</v>
      </c>
      <c r="AO3094" s="149"/>
      <c r="AP3094" s="149" t="s">
        <v>274</v>
      </c>
      <c r="AQ3094" s="149" t="s">
        <v>275</v>
      </c>
      <c r="AR3094" s="158">
        <v>1</v>
      </c>
      <c r="AS3094" s="149" t="s">
        <v>275</v>
      </c>
      <c r="AT3094" s="149" t="s">
        <v>276</v>
      </c>
      <c r="AU3094" s="161">
        <v>1</v>
      </c>
      <c r="AV3094" s="159">
        <v>22123.89</v>
      </c>
      <c r="AW3094" s="159">
        <v>884.96</v>
      </c>
      <c r="AX3094" s="149" t="s">
        <v>274</v>
      </c>
      <c r="AY3094" s="159">
        <v>230.86</v>
      </c>
      <c r="AZ3094" s="159">
        <v>230.86</v>
      </c>
      <c r="BA3094" s="159">
        <v>923.41</v>
      </c>
      <c r="BB3094" s="159">
        <v>16852.69</v>
      </c>
      <c r="BC3094" s="162" t="s">
        <v>274</v>
      </c>
      <c r="BD3094" s="162">
        <v>0</v>
      </c>
      <c r="BE3094" s="159">
        <v>5271.2</v>
      </c>
      <c r="BF3094" s="159">
        <v>5271.2</v>
      </c>
      <c r="BG3094" s="159">
        <v>22123.89</v>
      </c>
    </row>
    <row r="3095" ht="28.05" customHeight="1" spans="1:59">
      <c r="A3095" s="149"/>
      <c r="B3095" s="149"/>
      <c r="C3095" s="149"/>
      <c r="D3095" s="149" t="s">
        <v>3726</v>
      </c>
      <c r="E3095" s="340" t="s">
        <v>13682</v>
      </c>
      <c r="F3095" s="149" t="s">
        <v>3726</v>
      </c>
      <c r="G3095" s="149" t="s">
        <v>13683</v>
      </c>
      <c r="H3095" s="149" t="s">
        <v>13684</v>
      </c>
      <c r="I3095" s="149" t="s">
        <v>13657</v>
      </c>
      <c r="J3095" s="149" t="s">
        <v>13685</v>
      </c>
      <c r="K3095" s="149"/>
      <c r="L3095" s="149" t="s">
        <v>287</v>
      </c>
      <c r="M3095" s="149"/>
      <c r="N3095" s="149" t="s">
        <v>263</v>
      </c>
      <c r="O3095" s="149" t="s">
        <v>214</v>
      </c>
      <c r="P3095" s="149" t="s">
        <v>53</v>
      </c>
      <c r="Q3095" s="149"/>
      <c r="R3095" s="149" t="s">
        <v>11939</v>
      </c>
      <c r="S3095" s="149" t="s">
        <v>4131</v>
      </c>
      <c r="T3095" s="149" t="s">
        <v>414</v>
      </c>
      <c r="U3095" s="149" t="s">
        <v>267</v>
      </c>
      <c r="V3095" s="149"/>
      <c r="W3095" s="149"/>
      <c r="X3095" s="149" t="s">
        <v>336</v>
      </c>
      <c r="Y3095" s="149"/>
      <c r="Z3095" s="149"/>
      <c r="AA3095" s="149"/>
      <c r="AB3095" s="149" t="s">
        <v>269</v>
      </c>
      <c r="AC3095" s="149" t="s">
        <v>270</v>
      </c>
      <c r="AD3095" s="149" t="s">
        <v>414</v>
      </c>
      <c r="AE3095" s="149" t="s">
        <v>271</v>
      </c>
      <c r="AF3095" s="149"/>
      <c r="AG3095" s="149" t="s">
        <v>1098</v>
      </c>
      <c r="AH3095" s="149" t="s">
        <v>273</v>
      </c>
      <c r="AI3095" s="158">
        <v>21</v>
      </c>
      <c r="AJ3095" s="149"/>
      <c r="AK3095" s="159" t="s">
        <v>274</v>
      </c>
      <c r="AL3095" s="159" t="s">
        <v>274</v>
      </c>
      <c r="AM3095" s="149" t="s">
        <v>274</v>
      </c>
      <c r="AN3095" s="160">
        <v>4</v>
      </c>
      <c r="AO3095" s="149"/>
      <c r="AP3095" s="149" t="s">
        <v>274</v>
      </c>
      <c r="AQ3095" s="149" t="s">
        <v>275</v>
      </c>
      <c r="AR3095" s="158">
        <v>1</v>
      </c>
      <c r="AS3095" s="149" t="s">
        <v>275</v>
      </c>
      <c r="AT3095" s="149" t="s">
        <v>276</v>
      </c>
      <c r="AU3095" s="161">
        <v>1</v>
      </c>
      <c r="AV3095" s="159">
        <v>28318.59</v>
      </c>
      <c r="AW3095" s="159">
        <v>1132.74</v>
      </c>
      <c r="AX3095" s="149" t="s">
        <v>274</v>
      </c>
      <c r="AY3095" s="159">
        <v>283.19</v>
      </c>
      <c r="AZ3095" s="159">
        <v>283.19</v>
      </c>
      <c r="BA3095" s="159">
        <v>1132.75</v>
      </c>
      <c r="BB3095" s="159">
        <v>5946.98</v>
      </c>
      <c r="BC3095" s="162" t="s">
        <v>274</v>
      </c>
      <c r="BD3095" s="162">
        <v>0</v>
      </c>
      <c r="BE3095" s="159">
        <v>22371.61</v>
      </c>
      <c r="BF3095" s="159">
        <v>22371.61</v>
      </c>
      <c r="BG3095" s="159">
        <v>28318.59</v>
      </c>
    </row>
    <row r="3096" ht="28.05" customHeight="1" spans="1:59">
      <c r="A3096" s="149"/>
      <c r="B3096" s="149"/>
      <c r="C3096" s="149"/>
      <c r="D3096" s="149" t="s">
        <v>3726</v>
      </c>
      <c r="E3096" s="340" t="s">
        <v>13686</v>
      </c>
      <c r="F3096" s="149" t="s">
        <v>3726</v>
      </c>
      <c r="G3096" s="149" t="s">
        <v>13687</v>
      </c>
      <c r="H3096" s="149" t="s">
        <v>5495</v>
      </c>
      <c r="I3096" s="149" t="s">
        <v>13688</v>
      </c>
      <c r="J3096" s="149" t="s">
        <v>13689</v>
      </c>
      <c r="K3096" s="149"/>
      <c r="L3096" s="149" t="s">
        <v>287</v>
      </c>
      <c r="M3096" s="149"/>
      <c r="N3096" s="149" t="s">
        <v>263</v>
      </c>
      <c r="O3096" s="149" t="s">
        <v>214</v>
      </c>
      <c r="P3096" s="149" t="s">
        <v>53</v>
      </c>
      <c r="Q3096" s="149"/>
      <c r="R3096" s="149" t="s">
        <v>13649</v>
      </c>
      <c r="S3096" s="149" t="s">
        <v>5499</v>
      </c>
      <c r="T3096" s="149" t="s">
        <v>3699</v>
      </c>
      <c r="U3096" s="149" t="s">
        <v>267</v>
      </c>
      <c r="V3096" s="149"/>
      <c r="W3096" s="149"/>
      <c r="X3096" s="149" t="s">
        <v>336</v>
      </c>
      <c r="Y3096" s="149"/>
      <c r="Z3096" s="149"/>
      <c r="AA3096" s="149"/>
      <c r="AB3096" s="149" t="s">
        <v>269</v>
      </c>
      <c r="AC3096" s="149" t="s">
        <v>270</v>
      </c>
      <c r="AD3096" s="149" t="s">
        <v>3699</v>
      </c>
      <c r="AE3096" s="149" t="s">
        <v>271</v>
      </c>
      <c r="AF3096" s="149"/>
      <c r="AG3096" s="149" t="s">
        <v>1098</v>
      </c>
      <c r="AH3096" s="149" t="s">
        <v>273</v>
      </c>
      <c r="AI3096" s="158">
        <v>67</v>
      </c>
      <c r="AJ3096" s="149"/>
      <c r="AK3096" s="159" t="s">
        <v>274</v>
      </c>
      <c r="AL3096" s="159" t="s">
        <v>274</v>
      </c>
      <c r="AM3096" s="149" t="s">
        <v>274</v>
      </c>
      <c r="AN3096" s="160">
        <v>4</v>
      </c>
      <c r="AO3096" s="149"/>
      <c r="AP3096" s="149" t="s">
        <v>274</v>
      </c>
      <c r="AQ3096" s="149" t="s">
        <v>275</v>
      </c>
      <c r="AR3096" s="158">
        <v>1</v>
      </c>
      <c r="AS3096" s="149" t="s">
        <v>275</v>
      </c>
      <c r="AT3096" s="149" t="s">
        <v>276</v>
      </c>
      <c r="AU3096" s="161">
        <v>1</v>
      </c>
      <c r="AV3096" s="159">
        <v>24880.96</v>
      </c>
      <c r="AW3096" s="159">
        <v>995.24</v>
      </c>
      <c r="AX3096" s="149" t="s">
        <v>274</v>
      </c>
      <c r="AY3096" s="159">
        <v>256.35</v>
      </c>
      <c r="AZ3096" s="159">
        <v>256.35</v>
      </c>
      <c r="BA3096" s="159">
        <v>1025.4</v>
      </c>
      <c r="BB3096" s="159">
        <v>16451.62</v>
      </c>
      <c r="BC3096" s="162" t="s">
        <v>274</v>
      </c>
      <c r="BD3096" s="162">
        <v>0</v>
      </c>
      <c r="BE3096" s="159">
        <v>8429.34</v>
      </c>
      <c r="BF3096" s="159">
        <v>8429.34</v>
      </c>
      <c r="BG3096" s="159">
        <v>24880.96</v>
      </c>
    </row>
    <row r="3097" ht="28.05" customHeight="1" spans="1:59">
      <c r="A3097" s="149"/>
      <c r="B3097" s="149"/>
      <c r="C3097" s="149"/>
      <c r="D3097" s="149" t="s">
        <v>3726</v>
      </c>
      <c r="E3097" s="340" t="s">
        <v>13690</v>
      </c>
      <c r="F3097" s="149" t="s">
        <v>3726</v>
      </c>
      <c r="G3097" s="149" t="s">
        <v>13691</v>
      </c>
      <c r="H3097" s="149" t="s">
        <v>13692</v>
      </c>
      <c r="I3097" s="149" t="s">
        <v>13693</v>
      </c>
      <c r="J3097" s="149" t="s">
        <v>13694</v>
      </c>
      <c r="K3097" s="149"/>
      <c r="L3097" s="149" t="s">
        <v>262</v>
      </c>
      <c r="M3097" s="149"/>
      <c r="N3097" s="149" t="s">
        <v>263</v>
      </c>
      <c r="O3097" s="149" t="s">
        <v>214</v>
      </c>
      <c r="P3097" s="149" t="s">
        <v>53</v>
      </c>
      <c r="Q3097" s="149"/>
      <c r="R3097" s="149" t="s">
        <v>13664</v>
      </c>
      <c r="S3097" s="149" t="s">
        <v>4928</v>
      </c>
      <c r="T3097" s="149" t="s">
        <v>13665</v>
      </c>
      <c r="U3097" s="149" t="s">
        <v>267</v>
      </c>
      <c r="V3097" s="149"/>
      <c r="W3097" s="149"/>
      <c r="X3097" s="149" t="s">
        <v>268</v>
      </c>
      <c r="Y3097" s="149"/>
      <c r="Z3097" s="149"/>
      <c r="AA3097" s="149"/>
      <c r="AB3097" s="149" t="s">
        <v>269</v>
      </c>
      <c r="AC3097" s="149" t="s">
        <v>270</v>
      </c>
      <c r="AD3097" s="149" t="s">
        <v>13665</v>
      </c>
      <c r="AE3097" s="149" t="s">
        <v>271</v>
      </c>
      <c r="AF3097" s="149"/>
      <c r="AG3097" s="149" t="s">
        <v>1098</v>
      </c>
      <c r="AH3097" s="149" t="s">
        <v>273</v>
      </c>
      <c r="AI3097" s="158">
        <v>77</v>
      </c>
      <c r="AJ3097" s="149"/>
      <c r="AK3097" s="159" t="s">
        <v>274</v>
      </c>
      <c r="AL3097" s="159" t="s">
        <v>274</v>
      </c>
      <c r="AM3097" s="149" t="s">
        <v>274</v>
      </c>
      <c r="AN3097" s="160">
        <v>4</v>
      </c>
      <c r="AO3097" s="149"/>
      <c r="AP3097" s="149" t="s">
        <v>274</v>
      </c>
      <c r="AQ3097" s="149" t="s">
        <v>275</v>
      </c>
      <c r="AR3097" s="158">
        <v>1</v>
      </c>
      <c r="AS3097" s="149" t="s">
        <v>275</v>
      </c>
      <c r="AT3097" s="149" t="s">
        <v>276</v>
      </c>
      <c r="AU3097" s="161">
        <v>1</v>
      </c>
      <c r="AV3097" s="159">
        <v>5752.21</v>
      </c>
      <c r="AW3097" s="159">
        <v>230.09</v>
      </c>
      <c r="AX3097" s="149" t="s">
        <v>274</v>
      </c>
      <c r="AY3097" s="159">
        <v>60.03</v>
      </c>
      <c r="AZ3097" s="159">
        <v>60.03</v>
      </c>
      <c r="BA3097" s="159">
        <v>240.12</v>
      </c>
      <c r="BB3097" s="159">
        <v>4381.56</v>
      </c>
      <c r="BC3097" s="162" t="s">
        <v>274</v>
      </c>
      <c r="BD3097" s="162">
        <v>0</v>
      </c>
      <c r="BE3097" s="159">
        <v>1370.65</v>
      </c>
      <c r="BF3097" s="159">
        <v>1370.65</v>
      </c>
      <c r="BG3097" s="159">
        <v>5752.21</v>
      </c>
    </row>
    <row r="3098" ht="28.05" customHeight="1" spans="1:59">
      <c r="A3098" s="149"/>
      <c r="B3098" s="149"/>
      <c r="C3098" s="149"/>
      <c r="D3098" s="149" t="s">
        <v>3726</v>
      </c>
      <c r="E3098" s="340" t="s">
        <v>13695</v>
      </c>
      <c r="F3098" s="149" t="s">
        <v>3726</v>
      </c>
      <c r="G3098" s="149" t="s">
        <v>13696</v>
      </c>
      <c r="H3098" s="149" t="s">
        <v>13697</v>
      </c>
      <c r="I3098" s="149" t="s">
        <v>6192</v>
      </c>
      <c r="J3098" s="149" t="s">
        <v>13698</v>
      </c>
      <c r="K3098" s="149"/>
      <c r="L3098" s="149" t="s">
        <v>262</v>
      </c>
      <c r="M3098" s="149"/>
      <c r="N3098" s="149" t="s">
        <v>263</v>
      </c>
      <c r="O3098" s="149" t="s">
        <v>214</v>
      </c>
      <c r="P3098" s="149" t="s">
        <v>53</v>
      </c>
      <c r="Q3098" s="149"/>
      <c r="R3098" s="149" t="s">
        <v>13664</v>
      </c>
      <c r="S3098" s="149" t="s">
        <v>4928</v>
      </c>
      <c r="T3098" s="149" t="s">
        <v>13665</v>
      </c>
      <c r="U3098" s="149" t="s">
        <v>267</v>
      </c>
      <c r="V3098" s="149"/>
      <c r="W3098" s="149"/>
      <c r="X3098" s="149" t="s">
        <v>268</v>
      </c>
      <c r="Y3098" s="149"/>
      <c r="Z3098" s="149"/>
      <c r="AA3098" s="149"/>
      <c r="AB3098" s="149" t="s">
        <v>269</v>
      </c>
      <c r="AC3098" s="149" t="s">
        <v>270</v>
      </c>
      <c r="AD3098" s="149" t="s">
        <v>13665</v>
      </c>
      <c r="AE3098" s="149" t="s">
        <v>271</v>
      </c>
      <c r="AF3098" s="149"/>
      <c r="AG3098" s="149" t="s">
        <v>1098</v>
      </c>
      <c r="AH3098" s="149" t="s">
        <v>273</v>
      </c>
      <c r="AI3098" s="158">
        <v>77</v>
      </c>
      <c r="AJ3098" s="149"/>
      <c r="AK3098" s="159" t="s">
        <v>274</v>
      </c>
      <c r="AL3098" s="159" t="s">
        <v>274</v>
      </c>
      <c r="AM3098" s="149" t="s">
        <v>274</v>
      </c>
      <c r="AN3098" s="160">
        <v>4</v>
      </c>
      <c r="AO3098" s="149"/>
      <c r="AP3098" s="149" t="s">
        <v>274</v>
      </c>
      <c r="AQ3098" s="149" t="s">
        <v>275</v>
      </c>
      <c r="AR3098" s="158">
        <v>1</v>
      </c>
      <c r="AS3098" s="149" t="s">
        <v>275</v>
      </c>
      <c r="AT3098" s="149" t="s">
        <v>276</v>
      </c>
      <c r="AU3098" s="161">
        <v>1</v>
      </c>
      <c r="AV3098" s="159">
        <v>11946.9</v>
      </c>
      <c r="AW3098" s="159">
        <v>477.88</v>
      </c>
      <c r="AX3098" s="149" t="s">
        <v>274</v>
      </c>
      <c r="AY3098" s="159">
        <v>124.66</v>
      </c>
      <c r="AZ3098" s="159">
        <v>124.66</v>
      </c>
      <c r="BA3098" s="159">
        <v>498.64</v>
      </c>
      <c r="BB3098" s="159">
        <v>9100.48</v>
      </c>
      <c r="BC3098" s="162" t="s">
        <v>274</v>
      </c>
      <c r="BD3098" s="162">
        <v>0</v>
      </c>
      <c r="BE3098" s="159">
        <v>2846.42</v>
      </c>
      <c r="BF3098" s="159">
        <v>2846.42</v>
      </c>
      <c r="BG3098" s="159">
        <v>11946.9</v>
      </c>
    </row>
    <row r="3099" ht="28.05" customHeight="1" spans="1:59">
      <c r="A3099" s="149"/>
      <c r="B3099" s="149"/>
      <c r="C3099" s="149"/>
      <c r="D3099" s="149" t="s">
        <v>3726</v>
      </c>
      <c r="E3099" s="340" t="s">
        <v>13699</v>
      </c>
      <c r="F3099" s="149" t="s">
        <v>3726</v>
      </c>
      <c r="G3099" s="149" t="s">
        <v>13700</v>
      </c>
      <c r="H3099" s="149" t="s">
        <v>13701</v>
      </c>
      <c r="I3099" s="149" t="s">
        <v>13702</v>
      </c>
      <c r="J3099" s="149" t="s">
        <v>13703</v>
      </c>
      <c r="K3099" s="149"/>
      <c r="L3099" s="149" t="s">
        <v>287</v>
      </c>
      <c r="M3099" s="149"/>
      <c r="N3099" s="149" t="s">
        <v>263</v>
      </c>
      <c r="O3099" s="149" t="s">
        <v>214</v>
      </c>
      <c r="P3099" s="149" t="s">
        <v>53</v>
      </c>
      <c r="Q3099" s="149"/>
      <c r="R3099" s="149" t="s">
        <v>13704</v>
      </c>
      <c r="S3099" s="149" t="s">
        <v>4131</v>
      </c>
      <c r="T3099" s="149" t="s">
        <v>414</v>
      </c>
      <c r="U3099" s="149" t="s">
        <v>267</v>
      </c>
      <c r="V3099" s="149"/>
      <c r="W3099" s="149"/>
      <c r="X3099" s="149" t="s">
        <v>336</v>
      </c>
      <c r="Y3099" s="149"/>
      <c r="Z3099" s="149"/>
      <c r="AA3099" s="149"/>
      <c r="AB3099" s="149" t="s">
        <v>269</v>
      </c>
      <c r="AC3099" s="149" t="s">
        <v>270</v>
      </c>
      <c r="AD3099" s="149" t="s">
        <v>414</v>
      </c>
      <c r="AE3099" s="149" t="s">
        <v>271</v>
      </c>
      <c r="AF3099" s="149"/>
      <c r="AG3099" s="149" t="s">
        <v>1098</v>
      </c>
      <c r="AH3099" s="149" t="s">
        <v>273</v>
      </c>
      <c r="AI3099" s="158">
        <v>21</v>
      </c>
      <c r="AJ3099" s="149"/>
      <c r="AK3099" s="159" t="s">
        <v>274</v>
      </c>
      <c r="AL3099" s="159" t="s">
        <v>274</v>
      </c>
      <c r="AM3099" s="149" t="s">
        <v>274</v>
      </c>
      <c r="AN3099" s="160">
        <v>4</v>
      </c>
      <c r="AO3099" s="149"/>
      <c r="AP3099" s="149" t="s">
        <v>274</v>
      </c>
      <c r="AQ3099" s="149" t="s">
        <v>275</v>
      </c>
      <c r="AR3099" s="158">
        <v>1</v>
      </c>
      <c r="AS3099" s="149" t="s">
        <v>275</v>
      </c>
      <c r="AT3099" s="149" t="s">
        <v>276</v>
      </c>
      <c r="AU3099" s="161">
        <v>1</v>
      </c>
      <c r="AV3099" s="159">
        <v>8849.56</v>
      </c>
      <c r="AW3099" s="159">
        <v>353.98</v>
      </c>
      <c r="AX3099" s="149" t="s">
        <v>274</v>
      </c>
      <c r="AY3099" s="159">
        <v>88.49</v>
      </c>
      <c r="AZ3099" s="159">
        <v>88.49</v>
      </c>
      <c r="BA3099" s="159">
        <v>353.96</v>
      </c>
      <c r="BB3099" s="159">
        <v>1858.46</v>
      </c>
      <c r="BC3099" s="162" t="s">
        <v>274</v>
      </c>
      <c r="BD3099" s="162">
        <v>0</v>
      </c>
      <c r="BE3099" s="159">
        <v>6991.1</v>
      </c>
      <c r="BF3099" s="159">
        <v>6991.1</v>
      </c>
      <c r="BG3099" s="159">
        <v>8849.56</v>
      </c>
    </row>
    <row r="3100" ht="28.05" customHeight="1" spans="1:59">
      <c r="A3100" s="149"/>
      <c r="B3100" s="149"/>
      <c r="C3100" s="149"/>
      <c r="D3100" s="149" t="s">
        <v>3726</v>
      </c>
      <c r="E3100" s="340" t="s">
        <v>13705</v>
      </c>
      <c r="F3100" s="149" t="s">
        <v>3726</v>
      </c>
      <c r="G3100" s="149" t="s">
        <v>13706</v>
      </c>
      <c r="H3100" s="149" t="s">
        <v>13707</v>
      </c>
      <c r="I3100" s="149" t="s">
        <v>13708</v>
      </c>
      <c r="J3100" s="149" t="s">
        <v>13709</v>
      </c>
      <c r="K3100" s="149"/>
      <c r="L3100" s="149" t="s">
        <v>287</v>
      </c>
      <c r="M3100" s="149"/>
      <c r="N3100" s="149" t="s">
        <v>263</v>
      </c>
      <c r="O3100" s="149" t="s">
        <v>214</v>
      </c>
      <c r="P3100" s="149" t="s">
        <v>53</v>
      </c>
      <c r="Q3100" s="149"/>
      <c r="R3100" s="149" t="s">
        <v>13710</v>
      </c>
      <c r="S3100" s="149" t="s">
        <v>4131</v>
      </c>
      <c r="T3100" s="149" t="s">
        <v>414</v>
      </c>
      <c r="U3100" s="149" t="s">
        <v>267</v>
      </c>
      <c r="V3100" s="149"/>
      <c r="W3100" s="149"/>
      <c r="X3100" s="149" t="s">
        <v>336</v>
      </c>
      <c r="Y3100" s="149"/>
      <c r="Z3100" s="149"/>
      <c r="AA3100" s="149"/>
      <c r="AB3100" s="149" t="s">
        <v>269</v>
      </c>
      <c r="AC3100" s="149" t="s">
        <v>270</v>
      </c>
      <c r="AD3100" s="149" t="s">
        <v>414</v>
      </c>
      <c r="AE3100" s="149" t="s">
        <v>271</v>
      </c>
      <c r="AF3100" s="149"/>
      <c r="AG3100" s="149" t="s">
        <v>1098</v>
      </c>
      <c r="AH3100" s="149" t="s">
        <v>273</v>
      </c>
      <c r="AI3100" s="158">
        <v>21</v>
      </c>
      <c r="AJ3100" s="149"/>
      <c r="AK3100" s="159" t="s">
        <v>274</v>
      </c>
      <c r="AL3100" s="159" t="s">
        <v>274</v>
      </c>
      <c r="AM3100" s="149" t="s">
        <v>274</v>
      </c>
      <c r="AN3100" s="160">
        <v>4</v>
      </c>
      <c r="AO3100" s="149"/>
      <c r="AP3100" s="149" t="s">
        <v>274</v>
      </c>
      <c r="AQ3100" s="149" t="s">
        <v>275</v>
      </c>
      <c r="AR3100" s="158">
        <v>1</v>
      </c>
      <c r="AS3100" s="149" t="s">
        <v>275</v>
      </c>
      <c r="AT3100" s="149" t="s">
        <v>276</v>
      </c>
      <c r="AU3100" s="161">
        <v>1</v>
      </c>
      <c r="AV3100" s="159">
        <v>26548.67</v>
      </c>
      <c r="AW3100" s="159">
        <v>1061.95</v>
      </c>
      <c r="AX3100" s="149" t="s">
        <v>274</v>
      </c>
      <c r="AY3100" s="159">
        <v>265.49</v>
      </c>
      <c r="AZ3100" s="159">
        <v>265.49</v>
      </c>
      <c r="BA3100" s="159">
        <v>1061.96</v>
      </c>
      <c r="BB3100" s="159">
        <v>5575.29</v>
      </c>
      <c r="BC3100" s="162" t="s">
        <v>274</v>
      </c>
      <c r="BD3100" s="162">
        <v>0</v>
      </c>
      <c r="BE3100" s="159">
        <v>20973.38</v>
      </c>
      <c r="BF3100" s="159">
        <v>20973.38</v>
      </c>
      <c r="BG3100" s="159">
        <v>26548.67</v>
      </c>
    </row>
    <row r="3101" ht="28.05" customHeight="1" spans="1:59">
      <c r="A3101" s="149"/>
      <c r="B3101" s="149"/>
      <c r="C3101" s="149"/>
      <c r="D3101" s="149" t="s">
        <v>3726</v>
      </c>
      <c r="E3101" s="340" t="s">
        <v>13711</v>
      </c>
      <c r="F3101" s="149" t="s">
        <v>3726</v>
      </c>
      <c r="G3101" s="149" t="s">
        <v>13712</v>
      </c>
      <c r="H3101" s="149" t="s">
        <v>13668</v>
      </c>
      <c r="I3101" s="149" t="s">
        <v>13609</v>
      </c>
      <c r="J3101" s="149" t="s">
        <v>13713</v>
      </c>
      <c r="K3101" s="149"/>
      <c r="L3101" s="149" t="s">
        <v>287</v>
      </c>
      <c r="M3101" s="149"/>
      <c r="N3101" s="149" t="s">
        <v>263</v>
      </c>
      <c r="O3101" s="149" t="s">
        <v>214</v>
      </c>
      <c r="P3101" s="149" t="s">
        <v>53</v>
      </c>
      <c r="Q3101" s="149"/>
      <c r="R3101" s="149" t="s">
        <v>12390</v>
      </c>
      <c r="S3101" s="149" t="s">
        <v>7339</v>
      </c>
      <c r="T3101" s="149" t="s">
        <v>154</v>
      </c>
      <c r="U3101" s="149" t="s">
        <v>267</v>
      </c>
      <c r="V3101" s="149"/>
      <c r="W3101" s="149"/>
      <c r="X3101" s="149" t="s">
        <v>268</v>
      </c>
      <c r="Y3101" s="149"/>
      <c r="Z3101" s="149"/>
      <c r="AA3101" s="149"/>
      <c r="AB3101" s="149" t="s">
        <v>269</v>
      </c>
      <c r="AC3101" s="149" t="s">
        <v>318</v>
      </c>
      <c r="AD3101" s="149" t="s">
        <v>154</v>
      </c>
      <c r="AE3101" s="149" t="s">
        <v>271</v>
      </c>
      <c r="AF3101" s="149"/>
      <c r="AG3101" s="149" t="s">
        <v>1098</v>
      </c>
      <c r="AH3101" s="149" t="s">
        <v>273</v>
      </c>
      <c r="AI3101" s="158">
        <v>96</v>
      </c>
      <c r="AJ3101" s="149"/>
      <c r="AK3101" s="159" t="s">
        <v>274</v>
      </c>
      <c r="AL3101" s="159" t="s">
        <v>274</v>
      </c>
      <c r="AM3101" s="149" t="s">
        <v>274</v>
      </c>
      <c r="AN3101" s="160">
        <v>4</v>
      </c>
      <c r="AO3101" s="149"/>
      <c r="AP3101" s="149" t="s">
        <v>274</v>
      </c>
      <c r="AQ3101" s="149" t="s">
        <v>275</v>
      </c>
      <c r="AR3101" s="158">
        <v>1</v>
      </c>
      <c r="AS3101" s="149" t="s">
        <v>275</v>
      </c>
      <c r="AT3101" s="149" t="s">
        <v>276</v>
      </c>
      <c r="AU3101" s="161">
        <v>1</v>
      </c>
      <c r="AV3101" s="159">
        <v>8547</v>
      </c>
      <c r="AW3101" s="159">
        <v>341.88</v>
      </c>
      <c r="AX3101" s="149" t="s">
        <v>274</v>
      </c>
      <c r="AY3101" s="162">
        <v>0</v>
      </c>
      <c r="AZ3101" s="162" t="s">
        <v>274</v>
      </c>
      <c r="BA3101" s="162">
        <v>0</v>
      </c>
      <c r="BB3101" s="159">
        <v>8205.12</v>
      </c>
      <c r="BC3101" s="162" t="s">
        <v>274</v>
      </c>
      <c r="BD3101" s="162">
        <v>0</v>
      </c>
      <c r="BE3101" s="159">
        <v>341.88</v>
      </c>
      <c r="BF3101" s="159">
        <v>341.88</v>
      </c>
      <c r="BG3101" s="159">
        <v>8547</v>
      </c>
    </row>
    <row r="3102" ht="28.05" customHeight="1" spans="1:59">
      <c r="A3102" s="149"/>
      <c r="B3102" s="149"/>
      <c r="C3102" s="149"/>
      <c r="D3102" s="149" t="s">
        <v>3726</v>
      </c>
      <c r="E3102" s="340" t="s">
        <v>13714</v>
      </c>
      <c r="F3102" s="149" t="s">
        <v>3726</v>
      </c>
      <c r="G3102" s="149" t="s">
        <v>13715</v>
      </c>
      <c r="H3102" s="149" t="s">
        <v>5495</v>
      </c>
      <c r="I3102" s="149" t="s">
        <v>13716</v>
      </c>
      <c r="J3102" s="149" t="s">
        <v>13717</v>
      </c>
      <c r="K3102" s="149"/>
      <c r="L3102" s="149" t="s">
        <v>287</v>
      </c>
      <c r="M3102" s="149"/>
      <c r="N3102" s="149" t="s">
        <v>263</v>
      </c>
      <c r="O3102" s="149" t="s">
        <v>214</v>
      </c>
      <c r="P3102" s="149" t="s">
        <v>53</v>
      </c>
      <c r="Q3102" s="149"/>
      <c r="R3102" s="149" t="s">
        <v>3921</v>
      </c>
      <c r="S3102" s="149" t="s">
        <v>5499</v>
      </c>
      <c r="T3102" s="149" t="s">
        <v>3699</v>
      </c>
      <c r="U3102" s="149" t="s">
        <v>267</v>
      </c>
      <c r="V3102" s="149"/>
      <c r="W3102" s="149"/>
      <c r="X3102" s="149" t="s">
        <v>336</v>
      </c>
      <c r="Y3102" s="149"/>
      <c r="Z3102" s="149"/>
      <c r="AA3102" s="149"/>
      <c r="AB3102" s="149" t="s">
        <v>269</v>
      </c>
      <c r="AC3102" s="149" t="s">
        <v>270</v>
      </c>
      <c r="AD3102" s="149" t="s">
        <v>3699</v>
      </c>
      <c r="AE3102" s="149" t="s">
        <v>271</v>
      </c>
      <c r="AF3102" s="149"/>
      <c r="AG3102" s="149" t="s">
        <v>1098</v>
      </c>
      <c r="AH3102" s="149" t="s">
        <v>273</v>
      </c>
      <c r="AI3102" s="158">
        <v>67</v>
      </c>
      <c r="AJ3102" s="149"/>
      <c r="AK3102" s="159" t="s">
        <v>274</v>
      </c>
      <c r="AL3102" s="159" t="s">
        <v>274</v>
      </c>
      <c r="AM3102" s="149" t="s">
        <v>274</v>
      </c>
      <c r="AN3102" s="160">
        <v>4</v>
      </c>
      <c r="AO3102" s="149"/>
      <c r="AP3102" s="149" t="s">
        <v>274</v>
      </c>
      <c r="AQ3102" s="149" t="s">
        <v>275</v>
      </c>
      <c r="AR3102" s="158">
        <v>1</v>
      </c>
      <c r="AS3102" s="149" t="s">
        <v>275</v>
      </c>
      <c r="AT3102" s="149" t="s">
        <v>276</v>
      </c>
      <c r="AU3102" s="161">
        <v>1</v>
      </c>
      <c r="AV3102" s="159">
        <v>12301.67</v>
      </c>
      <c r="AW3102" s="159">
        <v>492.07</v>
      </c>
      <c r="AX3102" s="149" t="s">
        <v>274</v>
      </c>
      <c r="AY3102" s="159">
        <v>126.74</v>
      </c>
      <c r="AZ3102" s="159">
        <v>126.74</v>
      </c>
      <c r="BA3102" s="159">
        <v>506.96</v>
      </c>
      <c r="BB3102" s="159">
        <v>8134.2</v>
      </c>
      <c r="BC3102" s="162" t="s">
        <v>274</v>
      </c>
      <c r="BD3102" s="162">
        <v>0</v>
      </c>
      <c r="BE3102" s="159">
        <v>4167.47</v>
      </c>
      <c r="BF3102" s="159">
        <v>4167.47</v>
      </c>
      <c r="BG3102" s="159">
        <v>12301.67</v>
      </c>
    </row>
    <row r="3103" ht="28.05" customHeight="1" spans="1:59">
      <c r="A3103" s="149"/>
      <c r="B3103" s="149"/>
      <c r="C3103" s="149"/>
      <c r="D3103" s="149" t="s">
        <v>3726</v>
      </c>
      <c r="E3103" s="340" t="s">
        <v>13718</v>
      </c>
      <c r="F3103" s="149" t="s">
        <v>3726</v>
      </c>
      <c r="G3103" s="149" t="s">
        <v>13719</v>
      </c>
      <c r="H3103" s="149" t="s">
        <v>5495</v>
      </c>
      <c r="I3103" s="149" t="s">
        <v>13720</v>
      </c>
      <c r="J3103" s="149" t="s">
        <v>13721</v>
      </c>
      <c r="K3103" s="149"/>
      <c r="L3103" s="149" t="s">
        <v>287</v>
      </c>
      <c r="M3103" s="149"/>
      <c r="N3103" s="149" t="s">
        <v>263</v>
      </c>
      <c r="O3103" s="149" t="s">
        <v>214</v>
      </c>
      <c r="P3103" s="149" t="s">
        <v>53</v>
      </c>
      <c r="Q3103" s="149"/>
      <c r="R3103" s="149" t="s">
        <v>3921</v>
      </c>
      <c r="S3103" s="149" t="s">
        <v>5499</v>
      </c>
      <c r="T3103" s="149" t="s">
        <v>3699</v>
      </c>
      <c r="U3103" s="149" t="s">
        <v>267</v>
      </c>
      <c r="V3103" s="149"/>
      <c r="W3103" s="149"/>
      <c r="X3103" s="149" t="s">
        <v>336</v>
      </c>
      <c r="Y3103" s="149"/>
      <c r="Z3103" s="149"/>
      <c r="AA3103" s="149"/>
      <c r="AB3103" s="149" t="s">
        <v>269</v>
      </c>
      <c r="AC3103" s="149" t="s">
        <v>270</v>
      </c>
      <c r="AD3103" s="149" t="s">
        <v>3699</v>
      </c>
      <c r="AE3103" s="149" t="s">
        <v>271</v>
      </c>
      <c r="AF3103" s="149"/>
      <c r="AG3103" s="149" t="s">
        <v>1098</v>
      </c>
      <c r="AH3103" s="149" t="s">
        <v>273</v>
      </c>
      <c r="AI3103" s="158">
        <v>67</v>
      </c>
      <c r="AJ3103" s="149"/>
      <c r="AK3103" s="159" t="s">
        <v>274</v>
      </c>
      <c r="AL3103" s="159" t="s">
        <v>274</v>
      </c>
      <c r="AM3103" s="149" t="s">
        <v>274</v>
      </c>
      <c r="AN3103" s="160">
        <v>4</v>
      </c>
      <c r="AO3103" s="149"/>
      <c r="AP3103" s="149" t="s">
        <v>274</v>
      </c>
      <c r="AQ3103" s="149" t="s">
        <v>275</v>
      </c>
      <c r="AR3103" s="158">
        <v>1</v>
      </c>
      <c r="AS3103" s="149" t="s">
        <v>275</v>
      </c>
      <c r="AT3103" s="149" t="s">
        <v>276</v>
      </c>
      <c r="AU3103" s="161">
        <v>1</v>
      </c>
      <c r="AV3103" s="159">
        <v>12301.67</v>
      </c>
      <c r="AW3103" s="159">
        <v>492.07</v>
      </c>
      <c r="AX3103" s="149" t="s">
        <v>274</v>
      </c>
      <c r="AY3103" s="159">
        <v>126.74</v>
      </c>
      <c r="AZ3103" s="159">
        <v>126.74</v>
      </c>
      <c r="BA3103" s="159">
        <v>506.96</v>
      </c>
      <c r="BB3103" s="159">
        <v>8134.2</v>
      </c>
      <c r="BC3103" s="162" t="s">
        <v>274</v>
      </c>
      <c r="BD3103" s="162">
        <v>0</v>
      </c>
      <c r="BE3103" s="159">
        <v>4167.47</v>
      </c>
      <c r="BF3103" s="159">
        <v>4167.47</v>
      </c>
      <c r="BG3103" s="159">
        <v>12301.67</v>
      </c>
    </row>
    <row r="3104" ht="28.05" customHeight="1" spans="1:59">
      <c r="A3104" s="149"/>
      <c r="B3104" s="149"/>
      <c r="C3104" s="149"/>
      <c r="D3104" s="149" t="s">
        <v>3726</v>
      </c>
      <c r="E3104" s="340" t="s">
        <v>13722</v>
      </c>
      <c r="F3104" s="149" t="s">
        <v>3726</v>
      </c>
      <c r="G3104" s="149" t="s">
        <v>13723</v>
      </c>
      <c r="H3104" s="149" t="s">
        <v>13724</v>
      </c>
      <c r="I3104" s="149" t="s">
        <v>13609</v>
      </c>
      <c r="J3104" s="149" t="s">
        <v>13725</v>
      </c>
      <c r="K3104" s="149"/>
      <c r="L3104" s="149" t="s">
        <v>287</v>
      </c>
      <c r="M3104" s="149"/>
      <c r="N3104" s="149" t="s">
        <v>263</v>
      </c>
      <c r="O3104" s="149" t="s">
        <v>214</v>
      </c>
      <c r="P3104" s="149" t="s">
        <v>53</v>
      </c>
      <c r="Q3104" s="149"/>
      <c r="R3104" s="149" t="s">
        <v>12390</v>
      </c>
      <c r="S3104" s="149" t="s">
        <v>7339</v>
      </c>
      <c r="T3104" s="149" t="s">
        <v>154</v>
      </c>
      <c r="U3104" s="149" t="s">
        <v>267</v>
      </c>
      <c r="V3104" s="149"/>
      <c r="W3104" s="149"/>
      <c r="X3104" s="149" t="s">
        <v>268</v>
      </c>
      <c r="Y3104" s="149"/>
      <c r="Z3104" s="149"/>
      <c r="AA3104" s="149"/>
      <c r="AB3104" s="149" t="s">
        <v>269</v>
      </c>
      <c r="AC3104" s="149" t="s">
        <v>318</v>
      </c>
      <c r="AD3104" s="149" t="s">
        <v>154</v>
      </c>
      <c r="AE3104" s="149" t="s">
        <v>271</v>
      </c>
      <c r="AF3104" s="149"/>
      <c r="AG3104" s="149" t="s">
        <v>1098</v>
      </c>
      <c r="AH3104" s="149" t="s">
        <v>273</v>
      </c>
      <c r="AI3104" s="158">
        <v>96</v>
      </c>
      <c r="AJ3104" s="149"/>
      <c r="AK3104" s="159" t="s">
        <v>274</v>
      </c>
      <c r="AL3104" s="159" t="s">
        <v>274</v>
      </c>
      <c r="AM3104" s="149" t="s">
        <v>274</v>
      </c>
      <c r="AN3104" s="160">
        <v>4</v>
      </c>
      <c r="AO3104" s="149"/>
      <c r="AP3104" s="149" t="s">
        <v>274</v>
      </c>
      <c r="AQ3104" s="149" t="s">
        <v>275</v>
      </c>
      <c r="AR3104" s="158">
        <v>1</v>
      </c>
      <c r="AS3104" s="149" t="s">
        <v>275</v>
      </c>
      <c r="AT3104" s="149" t="s">
        <v>276</v>
      </c>
      <c r="AU3104" s="161">
        <v>1</v>
      </c>
      <c r="AV3104" s="159">
        <v>197094.02</v>
      </c>
      <c r="AW3104" s="159">
        <v>7883.76</v>
      </c>
      <c r="AX3104" s="149" t="s">
        <v>274</v>
      </c>
      <c r="AY3104" s="162">
        <v>0</v>
      </c>
      <c r="AZ3104" s="162" t="s">
        <v>274</v>
      </c>
      <c r="BA3104" s="162">
        <v>0</v>
      </c>
      <c r="BB3104" s="159">
        <v>189210.26</v>
      </c>
      <c r="BC3104" s="162" t="s">
        <v>274</v>
      </c>
      <c r="BD3104" s="162">
        <v>0</v>
      </c>
      <c r="BE3104" s="159">
        <v>7883.76</v>
      </c>
      <c r="BF3104" s="159">
        <v>7883.76</v>
      </c>
      <c r="BG3104" s="159">
        <v>197094.02</v>
      </c>
    </row>
    <row r="3105" ht="28.05" customHeight="1" spans="1:59">
      <c r="A3105" s="149"/>
      <c r="B3105" s="149"/>
      <c r="C3105" s="149"/>
      <c r="D3105" s="149" t="s">
        <v>3726</v>
      </c>
      <c r="E3105" s="340" t="s">
        <v>13726</v>
      </c>
      <c r="F3105" s="149" t="s">
        <v>3726</v>
      </c>
      <c r="G3105" s="149" t="s">
        <v>13727</v>
      </c>
      <c r="H3105" s="149" t="s">
        <v>13728</v>
      </c>
      <c r="I3105" s="149" t="s">
        <v>13729</v>
      </c>
      <c r="J3105" s="149" t="s">
        <v>13730</v>
      </c>
      <c r="K3105" s="149"/>
      <c r="L3105" s="149" t="s">
        <v>262</v>
      </c>
      <c r="M3105" s="149"/>
      <c r="N3105" s="149" t="s">
        <v>263</v>
      </c>
      <c r="O3105" s="149" t="s">
        <v>214</v>
      </c>
      <c r="P3105" s="149" t="s">
        <v>53</v>
      </c>
      <c r="Q3105" s="149"/>
      <c r="R3105" s="149" t="s">
        <v>13731</v>
      </c>
      <c r="S3105" s="149" t="s">
        <v>5499</v>
      </c>
      <c r="T3105" s="149" t="s">
        <v>13732</v>
      </c>
      <c r="U3105" s="149" t="s">
        <v>267</v>
      </c>
      <c r="V3105" s="149"/>
      <c r="W3105" s="149"/>
      <c r="X3105" s="149" t="s">
        <v>336</v>
      </c>
      <c r="Y3105" s="149"/>
      <c r="Z3105" s="149"/>
      <c r="AA3105" s="149"/>
      <c r="AB3105" s="149" t="s">
        <v>269</v>
      </c>
      <c r="AC3105" s="149" t="s">
        <v>318</v>
      </c>
      <c r="AD3105" s="149" t="s">
        <v>13732</v>
      </c>
      <c r="AE3105" s="149" t="s">
        <v>271</v>
      </c>
      <c r="AF3105" s="149"/>
      <c r="AG3105" s="149" t="s">
        <v>1098</v>
      </c>
      <c r="AH3105" s="149" t="s">
        <v>273</v>
      </c>
      <c r="AI3105" s="158">
        <v>96</v>
      </c>
      <c r="AJ3105" s="149"/>
      <c r="AK3105" s="159" t="s">
        <v>274</v>
      </c>
      <c r="AL3105" s="159" t="s">
        <v>274</v>
      </c>
      <c r="AM3105" s="149" t="s">
        <v>274</v>
      </c>
      <c r="AN3105" s="160">
        <v>4</v>
      </c>
      <c r="AO3105" s="149"/>
      <c r="AP3105" s="149" t="s">
        <v>274</v>
      </c>
      <c r="AQ3105" s="149" t="s">
        <v>275</v>
      </c>
      <c r="AR3105" s="158">
        <v>1</v>
      </c>
      <c r="AS3105" s="149" t="s">
        <v>275</v>
      </c>
      <c r="AT3105" s="149" t="s">
        <v>276</v>
      </c>
      <c r="AU3105" s="161">
        <v>1</v>
      </c>
      <c r="AV3105" s="159">
        <v>38461.54</v>
      </c>
      <c r="AW3105" s="159">
        <v>1538.46</v>
      </c>
      <c r="AX3105" s="149" t="s">
        <v>274</v>
      </c>
      <c r="AY3105" s="162">
        <v>0</v>
      </c>
      <c r="AZ3105" s="162" t="s">
        <v>274</v>
      </c>
      <c r="BA3105" s="159">
        <v>768.8</v>
      </c>
      <c r="BB3105" s="159">
        <v>36923.08</v>
      </c>
      <c r="BC3105" s="162" t="s">
        <v>274</v>
      </c>
      <c r="BD3105" s="162">
        <v>0</v>
      </c>
      <c r="BE3105" s="159">
        <v>1538.46</v>
      </c>
      <c r="BF3105" s="159">
        <v>1538.46</v>
      </c>
      <c r="BG3105" s="159">
        <v>38461.54</v>
      </c>
    </row>
    <row r="3106" ht="28.05" customHeight="1" spans="1:59">
      <c r="A3106" s="149"/>
      <c r="B3106" s="149"/>
      <c r="C3106" s="149"/>
      <c r="D3106" s="149" t="s">
        <v>3726</v>
      </c>
      <c r="E3106" s="340" t="s">
        <v>13733</v>
      </c>
      <c r="F3106" s="149" t="s">
        <v>3726</v>
      </c>
      <c r="G3106" s="149" t="s">
        <v>13734</v>
      </c>
      <c r="H3106" s="149" t="s">
        <v>13697</v>
      </c>
      <c r="I3106" s="149" t="s">
        <v>6192</v>
      </c>
      <c r="J3106" s="149" t="s">
        <v>13735</v>
      </c>
      <c r="K3106" s="149"/>
      <c r="L3106" s="149" t="s">
        <v>262</v>
      </c>
      <c r="M3106" s="149"/>
      <c r="N3106" s="149" t="s">
        <v>263</v>
      </c>
      <c r="O3106" s="149" t="s">
        <v>214</v>
      </c>
      <c r="P3106" s="149" t="s">
        <v>53</v>
      </c>
      <c r="Q3106" s="149"/>
      <c r="R3106" s="149" t="s">
        <v>13664</v>
      </c>
      <c r="S3106" s="149" t="s">
        <v>4928</v>
      </c>
      <c r="T3106" s="149" t="s">
        <v>13665</v>
      </c>
      <c r="U3106" s="149" t="s">
        <v>267</v>
      </c>
      <c r="V3106" s="149"/>
      <c r="W3106" s="149"/>
      <c r="X3106" s="149" t="s">
        <v>268</v>
      </c>
      <c r="Y3106" s="149"/>
      <c r="Z3106" s="149"/>
      <c r="AA3106" s="149"/>
      <c r="AB3106" s="149" t="s">
        <v>269</v>
      </c>
      <c r="AC3106" s="149" t="s">
        <v>270</v>
      </c>
      <c r="AD3106" s="149" t="s">
        <v>13665</v>
      </c>
      <c r="AE3106" s="149" t="s">
        <v>271</v>
      </c>
      <c r="AF3106" s="149"/>
      <c r="AG3106" s="149" t="s">
        <v>1098</v>
      </c>
      <c r="AH3106" s="149" t="s">
        <v>273</v>
      </c>
      <c r="AI3106" s="158">
        <v>77</v>
      </c>
      <c r="AJ3106" s="149"/>
      <c r="AK3106" s="159" t="s">
        <v>274</v>
      </c>
      <c r="AL3106" s="159" t="s">
        <v>274</v>
      </c>
      <c r="AM3106" s="149" t="s">
        <v>274</v>
      </c>
      <c r="AN3106" s="160">
        <v>4</v>
      </c>
      <c r="AO3106" s="149"/>
      <c r="AP3106" s="149" t="s">
        <v>274</v>
      </c>
      <c r="AQ3106" s="149" t="s">
        <v>275</v>
      </c>
      <c r="AR3106" s="158">
        <v>1</v>
      </c>
      <c r="AS3106" s="149" t="s">
        <v>275</v>
      </c>
      <c r="AT3106" s="149" t="s">
        <v>276</v>
      </c>
      <c r="AU3106" s="161">
        <v>1</v>
      </c>
      <c r="AV3106" s="159">
        <v>11946.9</v>
      </c>
      <c r="AW3106" s="159">
        <v>477.88</v>
      </c>
      <c r="AX3106" s="149" t="s">
        <v>274</v>
      </c>
      <c r="AY3106" s="159">
        <v>124.66</v>
      </c>
      <c r="AZ3106" s="159">
        <v>124.66</v>
      </c>
      <c r="BA3106" s="159">
        <v>498.64</v>
      </c>
      <c r="BB3106" s="159">
        <v>9100.48</v>
      </c>
      <c r="BC3106" s="162" t="s">
        <v>274</v>
      </c>
      <c r="BD3106" s="162">
        <v>0</v>
      </c>
      <c r="BE3106" s="159">
        <v>2846.42</v>
      </c>
      <c r="BF3106" s="159">
        <v>2846.42</v>
      </c>
      <c r="BG3106" s="159">
        <v>11946.9</v>
      </c>
    </row>
    <row r="3107" ht="28.05" customHeight="1" spans="1:59">
      <c r="A3107" s="149"/>
      <c r="B3107" s="149"/>
      <c r="C3107" s="149"/>
      <c r="D3107" s="149" t="s">
        <v>3726</v>
      </c>
      <c r="E3107" s="340" t="s">
        <v>13736</v>
      </c>
      <c r="F3107" s="149" t="s">
        <v>3726</v>
      </c>
      <c r="G3107" s="149" t="s">
        <v>13737</v>
      </c>
      <c r="H3107" s="149" t="s">
        <v>13707</v>
      </c>
      <c r="I3107" s="149" t="s">
        <v>13708</v>
      </c>
      <c r="J3107" s="149" t="s">
        <v>13738</v>
      </c>
      <c r="K3107" s="149"/>
      <c r="L3107" s="149" t="s">
        <v>287</v>
      </c>
      <c r="M3107" s="149"/>
      <c r="N3107" s="149" t="s">
        <v>263</v>
      </c>
      <c r="O3107" s="149" t="s">
        <v>214</v>
      </c>
      <c r="P3107" s="149" t="s">
        <v>53</v>
      </c>
      <c r="Q3107" s="149"/>
      <c r="R3107" s="149" t="s">
        <v>13739</v>
      </c>
      <c r="S3107" s="149" t="s">
        <v>4131</v>
      </c>
      <c r="T3107" s="149" t="s">
        <v>414</v>
      </c>
      <c r="U3107" s="149" t="s">
        <v>267</v>
      </c>
      <c r="V3107" s="149"/>
      <c r="W3107" s="149"/>
      <c r="X3107" s="149" t="s">
        <v>336</v>
      </c>
      <c r="Y3107" s="149"/>
      <c r="Z3107" s="149"/>
      <c r="AA3107" s="149"/>
      <c r="AB3107" s="149" t="s">
        <v>269</v>
      </c>
      <c r="AC3107" s="149" t="s">
        <v>270</v>
      </c>
      <c r="AD3107" s="149" t="s">
        <v>414</v>
      </c>
      <c r="AE3107" s="149" t="s">
        <v>271</v>
      </c>
      <c r="AF3107" s="149"/>
      <c r="AG3107" s="149" t="s">
        <v>1098</v>
      </c>
      <c r="AH3107" s="149" t="s">
        <v>273</v>
      </c>
      <c r="AI3107" s="158">
        <v>21</v>
      </c>
      <c r="AJ3107" s="149"/>
      <c r="AK3107" s="159" t="s">
        <v>274</v>
      </c>
      <c r="AL3107" s="159" t="s">
        <v>274</v>
      </c>
      <c r="AM3107" s="149" t="s">
        <v>274</v>
      </c>
      <c r="AN3107" s="160">
        <v>4</v>
      </c>
      <c r="AO3107" s="149"/>
      <c r="AP3107" s="149" t="s">
        <v>274</v>
      </c>
      <c r="AQ3107" s="149" t="s">
        <v>275</v>
      </c>
      <c r="AR3107" s="158">
        <v>1</v>
      </c>
      <c r="AS3107" s="149" t="s">
        <v>275</v>
      </c>
      <c r="AT3107" s="149" t="s">
        <v>276</v>
      </c>
      <c r="AU3107" s="161">
        <v>1</v>
      </c>
      <c r="AV3107" s="159">
        <v>26548.67</v>
      </c>
      <c r="AW3107" s="159">
        <v>1061.95</v>
      </c>
      <c r="AX3107" s="149" t="s">
        <v>274</v>
      </c>
      <c r="AY3107" s="159">
        <v>265.49</v>
      </c>
      <c r="AZ3107" s="159">
        <v>265.49</v>
      </c>
      <c r="BA3107" s="159">
        <v>1061.96</v>
      </c>
      <c r="BB3107" s="159">
        <v>5575.29</v>
      </c>
      <c r="BC3107" s="162" t="s">
        <v>274</v>
      </c>
      <c r="BD3107" s="162">
        <v>0</v>
      </c>
      <c r="BE3107" s="159">
        <v>20973.38</v>
      </c>
      <c r="BF3107" s="159">
        <v>20973.38</v>
      </c>
      <c r="BG3107" s="159">
        <v>26548.67</v>
      </c>
    </row>
    <row r="3108" ht="28.05" customHeight="1" spans="1:59">
      <c r="A3108" s="149"/>
      <c r="B3108" s="149"/>
      <c r="C3108" s="149"/>
      <c r="D3108" s="149" t="s">
        <v>3726</v>
      </c>
      <c r="E3108" s="340" t="s">
        <v>13740</v>
      </c>
      <c r="F3108" s="149" t="s">
        <v>3726</v>
      </c>
      <c r="G3108" s="149" t="s">
        <v>13741</v>
      </c>
      <c r="H3108" s="149" t="s">
        <v>13742</v>
      </c>
      <c r="I3108" s="149" t="s">
        <v>6197</v>
      </c>
      <c r="J3108" s="149" t="s">
        <v>13743</v>
      </c>
      <c r="K3108" s="149"/>
      <c r="L3108" s="149" t="s">
        <v>262</v>
      </c>
      <c r="M3108" s="149"/>
      <c r="N3108" s="149" t="s">
        <v>263</v>
      </c>
      <c r="O3108" s="149" t="s">
        <v>214</v>
      </c>
      <c r="P3108" s="149" t="s">
        <v>53</v>
      </c>
      <c r="Q3108" s="149"/>
      <c r="R3108" s="149" t="s">
        <v>13664</v>
      </c>
      <c r="S3108" s="149" t="s">
        <v>4928</v>
      </c>
      <c r="T3108" s="149" t="s">
        <v>13665</v>
      </c>
      <c r="U3108" s="149" t="s">
        <v>267</v>
      </c>
      <c r="V3108" s="149"/>
      <c r="W3108" s="149"/>
      <c r="X3108" s="149" t="s">
        <v>268</v>
      </c>
      <c r="Y3108" s="149"/>
      <c r="Z3108" s="149"/>
      <c r="AA3108" s="149"/>
      <c r="AB3108" s="149" t="s">
        <v>269</v>
      </c>
      <c r="AC3108" s="149" t="s">
        <v>270</v>
      </c>
      <c r="AD3108" s="149" t="s">
        <v>13665</v>
      </c>
      <c r="AE3108" s="149" t="s">
        <v>271</v>
      </c>
      <c r="AF3108" s="149"/>
      <c r="AG3108" s="149" t="s">
        <v>1098</v>
      </c>
      <c r="AH3108" s="149" t="s">
        <v>273</v>
      </c>
      <c r="AI3108" s="158">
        <v>77</v>
      </c>
      <c r="AJ3108" s="149"/>
      <c r="AK3108" s="159" t="s">
        <v>274</v>
      </c>
      <c r="AL3108" s="159" t="s">
        <v>274</v>
      </c>
      <c r="AM3108" s="149" t="s">
        <v>274</v>
      </c>
      <c r="AN3108" s="160">
        <v>4</v>
      </c>
      <c r="AO3108" s="149"/>
      <c r="AP3108" s="149" t="s">
        <v>274</v>
      </c>
      <c r="AQ3108" s="149" t="s">
        <v>275</v>
      </c>
      <c r="AR3108" s="158">
        <v>1</v>
      </c>
      <c r="AS3108" s="149" t="s">
        <v>275</v>
      </c>
      <c r="AT3108" s="149" t="s">
        <v>276</v>
      </c>
      <c r="AU3108" s="161">
        <v>1</v>
      </c>
      <c r="AV3108" s="159">
        <v>11061.95</v>
      </c>
      <c r="AW3108" s="159">
        <v>442.48</v>
      </c>
      <c r="AX3108" s="149" t="s">
        <v>274</v>
      </c>
      <c r="AY3108" s="159">
        <v>115.43</v>
      </c>
      <c r="AZ3108" s="159">
        <v>115.43</v>
      </c>
      <c r="BA3108" s="159">
        <v>461.72</v>
      </c>
      <c r="BB3108" s="159">
        <v>8426.36</v>
      </c>
      <c r="BC3108" s="162" t="s">
        <v>274</v>
      </c>
      <c r="BD3108" s="162">
        <v>0</v>
      </c>
      <c r="BE3108" s="159">
        <v>2635.59</v>
      </c>
      <c r="BF3108" s="159">
        <v>2635.59</v>
      </c>
      <c r="BG3108" s="159">
        <v>11061.95</v>
      </c>
    </row>
    <row r="3109" ht="28.05" customHeight="1" spans="1:59">
      <c r="A3109" s="149"/>
      <c r="B3109" s="149"/>
      <c r="C3109" s="149"/>
      <c r="D3109" s="149" t="s">
        <v>3726</v>
      </c>
      <c r="E3109" s="340" t="s">
        <v>13744</v>
      </c>
      <c r="F3109" s="149" t="s">
        <v>3726</v>
      </c>
      <c r="G3109" s="149" t="s">
        <v>13745</v>
      </c>
      <c r="H3109" s="149" t="s">
        <v>5495</v>
      </c>
      <c r="I3109" s="149" t="s">
        <v>13746</v>
      </c>
      <c r="J3109" s="149" t="s">
        <v>13747</v>
      </c>
      <c r="K3109" s="149"/>
      <c r="L3109" s="149" t="s">
        <v>287</v>
      </c>
      <c r="M3109" s="149"/>
      <c r="N3109" s="149" t="s">
        <v>263</v>
      </c>
      <c r="O3109" s="149" t="s">
        <v>214</v>
      </c>
      <c r="P3109" s="149" t="s">
        <v>53</v>
      </c>
      <c r="Q3109" s="149"/>
      <c r="R3109" s="149" t="s">
        <v>13649</v>
      </c>
      <c r="S3109" s="149" t="s">
        <v>5499</v>
      </c>
      <c r="T3109" s="149" t="s">
        <v>3699</v>
      </c>
      <c r="U3109" s="149" t="s">
        <v>267</v>
      </c>
      <c r="V3109" s="149"/>
      <c r="W3109" s="149"/>
      <c r="X3109" s="149" t="s">
        <v>336</v>
      </c>
      <c r="Y3109" s="149"/>
      <c r="Z3109" s="149"/>
      <c r="AA3109" s="149"/>
      <c r="AB3109" s="149" t="s">
        <v>269</v>
      </c>
      <c r="AC3109" s="149" t="s">
        <v>270</v>
      </c>
      <c r="AD3109" s="149" t="s">
        <v>3699</v>
      </c>
      <c r="AE3109" s="149" t="s">
        <v>271</v>
      </c>
      <c r="AF3109" s="149"/>
      <c r="AG3109" s="149" t="s">
        <v>1098</v>
      </c>
      <c r="AH3109" s="149" t="s">
        <v>273</v>
      </c>
      <c r="AI3109" s="158">
        <v>67</v>
      </c>
      <c r="AJ3109" s="149"/>
      <c r="AK3109" s="159" t="s">
        <v>274</v>
      </c>
      <c r="AL3109" s="159" t="s">
        <v>274</v>
      </c>
      <c r="AM3109" s="149" t="s">
        <v>274</v>
      </c>
      <c r="AN3109" s="160">
        <v>4</v>
      </c>
      <c r="AO3109" s="149"/>
      <c r="AP3109" s="149" t="s">
        <v>274</v>
      </c>
      <c r="AQ3109" s="149" t="s">
        <v>275</v>
      </c>
      <c r="AR3109" s="158">
        <v>1</v>
      </c>
      <c r="AS3109" s="149" t="s">
        <v>275</v>
      </c>
      <c r="AT3109" s="149" t="s">
        <v>276</v>
      </c>
      <c r="AU3109" s="161">
        <v>1</v>
      </c>
      <c r="AV3109" s="159">
        <v>12768.16</v>
      </c>
      <c r="AW3109" s="159">
        <v>510.73</v>
      </c>
      <c r="AX3109" s="149" t="s">
        <v>274</v>
      </c>
      <c r="AY3109" s="159">
        <v>131.55</v>
      </c>
      <c r="AZ3109" s="159">
        <v>131.55</v>
      </c>
      <c r="BA3109" s="159">
        <v>526.2</v>
      </c>
      <c r="BB3109" s="159">
        <v>8442.36</v>
      </c>
      <c r="BC3109" s="162" t="s">
        <v>274</v>
      </c>
      <c r="BD3109" s="162">
        <v>0</v>
      </c>
      <c r="BE3109" s="159">
        <v>4325.8</v>
      </c>
      <c r="BF3109" s="159">
        <v>4325.8</v>
      </c>
      <c r="BG3109" s="159">
        <v>12768.16</v>
      </c>
    </row>
    <row r="3110" ht="28.05" customHeight="1" spans="1:59">
      <c r="A3110" s="149"/>
      <c r="B3110" s="149"/>
      <c r="C3110" s="149"/>
      <c r="D3110" s="149" t="s">
        <v>3726</v>
      </c>
      <c r="E3110" s="340" t="s">
        <v>13748</v>
      </c>
      <c r="F3110" s="149" t="s">
        <v>3726</v>
      </c>
      <c r="G3110" s="149" t="s">
        <v>13749</v>
      </c>
      <c r="H3110" s="149" t="s">
        <v>13728</v>
      </c>
      <c r="I3110" s="149" t="s">
        <v>13729</v>
      </c>
      <c r="J3110" s="149" t="s">
        <v>13750</v>
      </c>
      <c r="K3110" s="149"/>
      <c r="L3110" s="149" t="s">
        <v>262</v>
      </c>
      <c r="M3110" s="149"/>
      <c r="N3110" s="149" t="s">
        <v>263</v>
      </c>
      <c r="O3110" s="149" t="s">
        <v>214</v>
      </c>
      <c r="P3110" s="149" t="s">
        <v>53</v>
      </c>
      <c r="Q3110" s="149"/>
      <c r="R3110" s="149" t="s">
        <v>13731</v>
      </c>
      <c r="S3110" s="149" t="s">
        <v>5499</v>
      </c>
      <c r="T3110" s="149" t="s">
        <v>13732</v>
      </c>
      <c r="U3110" s="149" t="s">
        <v>267</v>
      </c>
      <c r="V3110" s="149"/>
      <c r="W3110" s="149"/>
      <c r="X3110" s="149" t="s">
        <v>336</v>
      </c>
      <c r="Y3110" s="149"/>
      <c r="Z3110" s="149"/>
      <c r="AA3110" s="149"/>
      <c r="AB3110" s="149" t="s">
        <v>269</v>
      </c>
      <c r="AC3110" s="149" t="s">
        <v>318</v>
      </c>
      <c r="AD3110" s="149" t="s">
        <v>13732</v>
      </c>
      <c r="AE3110" s="149" t="s">
        <v>271</v>
      </c>
      <c r="AF3110" s="149"/>
      <c r="AG3110" s="149" t="s">
        <v>1098</v>
      </c>
      <c r="AH3110" s="149" t="s">
        <v>273</v>
      </c>
      <c r="AI3110" s="158">
        <v>96</v>
      </c>
      <c r="AJ3110" s="149"/>
      <c r="AK3110" s="159" t="s">
        <v>274</v>
      </c>
      <c r="AL3110" s="159" t="s">
        <v>274</v>
      </c>
      <c r="AM3110" s="149" t="s">
        <v>274</v>
      </c>
      <c r="AN3110" s="160">
        <v>4</v>
      </c>
      <c r="AO3110" s="149"/>
      <c r="AP3110" s="149" t="s">
        <v>274</v>
      </c>
      <c r="AQ3110" s="149" t="s">
        <v>275</v>
      </c>
      <c r="AR3110" s="158">
        <v>1</v>
      </c>
      <c r="AS3110" s="149" t="s">
        <v>275</v>
      </c>
      <c r="AT3110" s="149" t="s">
        <v>276</v>
      </c>
      <c r="AU3110" s="161">
        <v>1</v>
      </c>
      <c r="AV3110" s="159">
        <v>38461.54</v>
      </c>
      <c r="AW3110" s="159">
        <v>1538.46</v>
      </c>
      <c r="AX3110" s="149" t="s">
        <v>274</v>
      </c>
      <c r="AY3110" s="162">
        <v>0</v>
      </c>
      <c r="AZ3110" s="162" t="s">
        <v>274</v>
      </c>
      <c r="BA3110" s="159">
        <v>768.8</v>
      </c>
      <c r="BB3110" s="159">
        <v>36923.08</v>
      </c>
      <c r="BC3110" s="162" t="s">
        <v>274</v>
      </c>
      <c r="BD3110" s="162">
        <v>0</v>
      </c>
      <c r="BE3110" s="159">
        <v>1538.46</v>
      </c>
      <c r="BF3110" s="159">
        <v>1538.46</v>
      </c>
      <c r="BG3110" s="159">
        <v>38461.54</v>
      </c>
    </row>
    <row r="3111" ht="28.05" customHeight="1" spans="1:59">
      <c r="A3111" s="149"/>
      <c r="B3111" s="149"/>
      <c r="C3111" s="149"/>
      <c r="D3111" s="149" t="s">
        <v>3726</v>
      </c>
      <c r="E3111" s="340" t="s">
        <v>13751</v>
      </c>
      <c r="F3111" s="149" t="s">
        <v>3726</v>
      </c>
      <c r="G3111" s="149" t="s">
        <v>13752</v>
      </c>
      <c r="H3111" s="149" t="s">
        <v>13728</v>
      </c>
      <c r="I3111" s="149" t="s">
        <v>13753</v>
      </c>
      <c r="J3111" s="149" t="s">
        <v>13754</v>
      </c>
      <c r="K3111" s="149"/>
      <c r="L3111" s="149" t="s">
        <v>262</v>
      </c>
      <c r="M3111" s="149"/>
      <c r="N3111" s="149" t="s">
        <v>263</v>
      </c>
      <c r="O3111" s="149" t="s">
        <v>214</v>
      </c>
      <c r="P3111" s="149" t="s">
        <v>53</v>
      </c>
      <c r="Q3111" s="149"/>
      <c r="R3111" s="149" t="s">
        <v>13731</v>
      </c>
      <c r="S3111" s="149" t="s">
        <v>5499</v>
      </c>
      <c r="T3111" s="149" t="s">
        <v>13732</v>
      </c>
      <c r="U3111" s="149" t="s">
        <v>267</v>
      </c>
      <c r="V3111" s="149"/>
      <c r="W3111" s="149"/>
      <c r="X3111" s="149" t="s">
        <v>336</v>
      </c>
      <c r="Y3111" s="149"/>
      <c r="Z3111" s="149"/>
      <c r="AA3111" s="149"/>
      <c r="AB3111" s="149" t="s">
        <v>269</v>
      </c>
      <c r="AC3111" s="149" t="s">
        <v>318</v>
      </c>
      <c r="AD3111" s="149" t="s">
        <v>13732</v>
      </c>
      <c r="AE3111" s="149" t="s">
        <v>271</v>
      </c>
      <c r="AF3111" s="149"/>
      <c r="AG3111" s="149" t="s">
        <v>1098</v>
      </c>
      <c r="AH3111" s="149" t="s">
        <v>273</v>
      </c>
      <c r="AI3111" s="158">
        <v>96</v>
      </c>
      <c r="AJ3111" s="149"/>
      <c r="AK3111" s="159" t="s">
        <v>274</v>
      </c>
      <c r="AL3111" s="159" t="s">
        <v>274</v>
      </c>
      <c r="AM3111" s="149" t="s">
        <v>274</v>
      </c>
      <c r="AN3111" s="160">
        <v>4</v>
      </c>
      <c r="AO3111" s="149"/>
      <c r="AP3111" s="149" t="s">
        <v>274</v>
      </c>
      <c r="AQ3111" s="149" t="s">
        <v>275</v>
      </c>
      <c r="AR3111" s="158">
        <v>1</v>
      </c>
      <c r="AS3111" s="149" t="s">
        <v>275</v>
      </c>
      <c r="AT3111" s="149" t="s">
        <v>276</v>
      </c>
      <c r="AU3111" s="161">
        <v>1</v>
      </c>
      <c r="AV3111" s="159">
        <v>29059.83</v>
      </c>
      <c r="AW3111" s="159">
        <v>1162.39</v>
      </c>
      <c r="AX3111" s="149" t="s">
        <v>274</v>
      </c>
      <c r="AY3111" s="162">
        <v>0</v>
      </c>
      <c r="AZ3111" s="162" t="s">
        <v>274</v>
      </c>
      <c r="BA3111" s="159">
        <v>581.04</v>
      </c>
      <c r="BB3111" s="159">
        <v>27897.44</v>
      </c>
      <c r="BC3111" s="162" t="s">
        <v>274</v>
      </c>
      <c r="BD3111" s="162">
        <v>0</v>
      </c>
      <c r="BE3111" s="159">
        <v>1162.39</v>
      </c>
      <c r="BF3111" s="159">
        <v>1162.39</v>
      </c>
      <c r="BG3111" s="159">
        <v>29059.83</v>
      </c>
    </row>
    <row r="3112" ht="28.05" customHeight="1" spans="1:59">
      <c r="A3112" s="149"/>
      <c r="B3112" s="149"/>
      <c r="C3112" s="149"/>
      <c r="D3112" s="149" t="s">
        <v>3726</v>
      </c>
      <c r="E3112" s="340" t="s">
        <v>13755</v>
      </c>
      <c r="F3112" s="149" t="s">
        <v>3726</v>
      </c>
      <c r="G3112" s="149" t="s">
        <v>13756</v>
      </c>
      <c r="H3112" s="149" t="s">
        <v>13757</v>
      </c>
      <c r="I3112" s="149" t="s">
        <v>13708</v>
      </c>
      <c r="J3112" s="149" t="s">
        <v>13758</v>
      </c>
      <c r="K3112" s="149"/>
      <c r="L3112" s="149" t="s">
        <v>287</v>
      </c>
      <c r="M3112" s="149"/>
      <c r="N3112" s="149" t="s">
        <v>263</v>
      </c>
      <c r="O3112" s="149" t="s">
        <v>214</v>
      </c>
      <c r="P3112" s="149" t="s">
        <v>53</v>
      </c>
      <c r="Q3112" s="149"/>
      <c r="R3112" s="149" t="s">
        <v>13759</v>
      </c>
      <c r="S3112" s="149" t="s">
        <v>4131</v>
      </c>
      <c r="T3112" s="149" t="s">
        <v>414</v>
      </c>
      <c r="U3112" s="149" t="s">
        <v>267</v>
      </c>
      <c r="V3112" s="149"/>
      <c r="W3112" s="149"/>
      <c r="X3112" s="149" t="s">
        <v>336</v>
      </c>
      <c r="Y3112" s="149"/>
      <c r="Z3112" s="149"/>
      <c r="AA3112" s="149"/>
      <c r="AB3112" s="149" t="s">
        <v>269</v>
      </c>
      <c r="AC3112" s="149" t="s">
        <v>270</v>
      </c>
      <c r="AD3112" s="149" t="s">
        <v>414</v>
      </c>
      <c r="AE3112" s="149" t="s">
        <v>271</v>
      </c>
      <c r="AF3112" s="149"/>
      <c r="AG3112" s="149" t="s">
        <v>1098</v>
      </c>
      <c r="AH3112" s="149" t="s">
        <v>273</v>
      </c>
      <c r="AI3112" s="158">
        <v>21</v>
      </c>
      <c r="AJ3112" s="149"/>
      <c r="AK3112" s="159" t="s">
        <v>274</v>
      </c>
      <c r="AL3112" s="159" t="s">
        <v>274</v>
      </c>
      <c r="AM3112" s="149" t="s">
        <v>274</v>
      </c>
      <c r="AN3112" s="160">
        <v>4</v>
      </c>
      <c r="AO3112" s="149"/>
      <c r="AP3112" s="149" t="s">
        <v>274</v>
      </c>
      <c r="AQ3112" s="149" t="s">
        <v>275</v>
      </c>
      <c r="AR3112" s="158">
        <v>1</v>
      </c>
      <c r="AS3112" s="149" t="s">
        <v>275</v>
      </c>
      <c r="AT3112" s="149" t="s">
        <v>276</v>
      </c>
      <c r="AU3112" s="161">
        <v>1</v>
      </c>
      <c r="AV3112" s="159">
        <v>26548.67</v>
      </c>
      <c r="AW3112" s="159">
        <v>1061.95</v>
      </c>
      <c r="AX3112" s="149" t="s">
        <v>274</v>
      </c>
      <c r="AY3112" s="159">
        <v>265.49</v>
      </c>
      <c r="AZ3112" s="159">
        <v>265.49</v>
      </c>
      <c r="BA3112" s="159">
        <v>1061.96</v>
      </c>
      <c r="BB3112" s="159">
        <v>5575.29</v>
      </c>
      <c r="BC3112" s="162" t="s">
        <v>274</v>
      </c>
      <c r="BD3112" s="162">
        <v>0</v>
      </c>
      <c r="BE3112" s="159">
        <v>20973.38</v>
      </c>
      <c r="BF3112" s="159">
        <v>20973.38</v>
      </c>
      <c r="BG3112" s="159">
        <v>26548.67</v>
      </c>
    </row>
    <row r="3113" ht="28.05" customHeight="1" spans="1:59">
      <c r="A3113" s="149"/>
      <c r="B3113" s="149"/>
      <c r="C3113" s="149"/>
      <c r="D3113" s="149" t="s">
        <v>3726</v>
      </c>
      <c r="E3113" s="340" t="s">
        <v>13760</v>
      </c>
      <c r="F3113" s="149" t="s">
        <v>3726</v>
      </c>
      <c r="G3113" s="149" t="s">
        <v>13761</v>
      </c>
      <c r="H3113" s="149" t="s">
        <v>5495</v>
      </c>
      <c r="I3113" s="149" t="s">
        <v>13762</v>
      </c>
      <c r="J3113" s="149" t="s">
        <v>13763</v>
      </c>
      <c r="K3113" s="149"/>
      <c r="L3113" s="149" t="s">
        <v>287</v>
      </c>
      <c r="M3113" s="149"/>
      <c r="N3113" s="149" t="s">
        <v>263</v>
      </c>
      <c r="O3113" s="149" t="s">
        <v>214</v>
      </c>
      <c r="P3113" s="149" t="s">
        <v>53</v>
      </c>
      <c r="Q3113" s="149"/>
      <c r="R3113" s="149" t="s">
        <v>13649</v>
      </c>
      <c r="S3113" s="149" t="s">
        <v>5499</v>
      </c>
      <c r="T3113" s="149" t="s">
        <v>3699</v>
      </c>
      <c r="U3113" s="149" t="s">
        <v>267</v>
      </c>
      <c r="V3113" s="149"/>
      <c r="W3113" s="149"/>
      <c r="X3113" s="149" t="s">
        <v>336</v>
      </c>
      <c r="Y3113" s="149"/>
      <c r="Z3113" s="149"/>
      <c r="AA3113" s="149"/>
      <c r="AB3113" s="149" t="s">
        <v>269</v>
      </c>
      <c r="AC3113" s="149" t="s">
        <v>270</v>
      </c>
      <c r="AD3113" s="149" t="s">
        <v>3699</v>
      </c>
      <c r="AE3113" s="149" t="s">
        <v>271</v>
      </c>
      <c r="AF3113" s="149"/>
      <c r="AG3113" s="149" t="s">
        <v>1098</v>
      </c>
      <c r="AH3113" s="149" t="s">
        <v>273</v>
      </c>
      <c r="AI3113" s="158">
        <v>67</v>
      </c>
      <c r="AJ3113" s="149"/>
      <c r="AK3113" s="159" t="s">
        <v>274</v>
      </c>
      <c r="AL3113" s="159" t="s">
        <v>274</v>
      </c>
      <c r="AM3113" s="149" t="s">
        <v>274</v>
      </c>
      <c r="AN3113" s="160">
        <v>4</v>
      </c>
      <c r="AO3113" s="149"/>
      <c r="AP3113" s="149" t="s">
        <v>274</v>
      </c>
      <c r="AQ3113" s="149" t="s">
        <v>275</v>
      </c>
      <c r="AR3113" s="158">
        <v>1</v>
      </c>
      <c r="AS3113" s="149" t="s">
        <v>275</v>
      </c>
      <c r="AT3113" s="149" t="s">
        <v>276</v>
      </c>
      <c r="AU3113" s="161">
        <v>1</v>
      </c>
      <c r="AV3113" s="159">
        <v>12346.67</v>
      </c>
      <c r="AW3113" s="159">
        <v>493.87</v>
      </c>
      <c r="AX3113" s="149" t="s">
        <v>274</v>
      </c>
      <c r="AY3113" s="159">
        <v>127.2</v>
      </c>
      <c r="AZ3113" s="159">
        <v>127.2</v>
      </c>
      <c r="BA3113" s="159">
        <v>508.8</v>
      </c>
      <c r="BB3113" s="159">
        <v>8163.94</v>
      </c>
      <c r="BC3113" s="162" t="s">
        <v>274</v>
      </c>
      <c r="BD3113" s="162">
        <v>0</v>
      </c>
      <c r="BE3113" s="159">
        <v>4182.73</v>
      </c>
      <c r="BF3113" s="159">
        <v>4182.73</v>
      </c>
      <c r="BG3113" s="159">
        <v>12346.67</v>
      </c>
    </row>
    <row r="3114" ht="28.05" customHeight="1" spans="1:59">
      <c r="A3114" s="149"/>
      <c r="B3114" s="149"/>
      <c r="C3114" s="149"/>
      <c r="D3114" s="149" t="s">
        <v>3726</v>
      </c>
      <c r="E3114" s="340" t="s">
        <v>13764</v>
      </c>
      <c r="F3114" s="149" t="s">
        <v>3726</v>
      </c>
      <c r="G3114" s="149" t="s">
        <v>13765</v>
      </c>
      <c r="H3114" s="149" t="s">
        <v>13742</v>
      </c>
      <c r="I3114" s="149" t="s">
        <v>6197</v>
      </c>
      <c r="J3114" s="149" t="s">
        <v>13766</v>
      </c>
      <c r="K3114" s="149"/>
      <c r="L3114" s="149" t="s">
        <v>262</v>
      </c>
      <c r="M3114" s="149"/>
      <c r="N3114" s="149" t="s">
        <v>263</v>
      </c>
      <c r="O3114" s="149" t="s">
        <v>214</v>
      </c>
      <c r="P3114" s="149" t="s">
        <v>53</v>
      </c>
      <c r="Q3114" s="149"/>
      <c r="R3114" s="149" t="s">
        <v>13664</v>
      </c>
      <c r="S3114" s="149" t="s">
        <v>4928</v>
      </c>
      <c r="T3114" s="149" t="s">
        <v>13665</v>
      </c>
      <c r="U3114" s="149" t="s">
        <v>267</v>
      </c>
      <c r="V3114" s="149"/>
      <c r="W3114" s="149"/>
      <c r="X3114" s="149" t="s">
        <v>268</v>
      </c>
      <c r="Y3114" s="149"/>
      <c r="Z3114" s="149"/>
      <c r="AA3114" s="149"/>
      <c r="AB3114" s="149" t="s">
        <v>269</v>
      </c>
      <c r="AC3114" s="149" t="s">
        <v>270</v>
      </c>
      <c r="AD3114" s="149" t="s">
        <v>13665</v>
      </c>
      <c r="AE3114" s="149" t="s">
        <v>271</v>
      </c>
      <c r="AF3114" s="149"/>
      <c r="AG3114" s="149" t="s">
        <v>1098</v>
      </c>
      <c r="AH3114" s="149" t="s">
        <v>273</v>
      </c>
      <c r="AI3114" s="158">
        <v>77</v>
      </c>
      <c r="AJ3114" s="149"/>
      <c r="AK3114" s="159" t="s">
        <v>274</v>
      </c>
      <c r="AL3114" s="159" t="s">
        <v>274</v>
      </c>
      <c r="AM3114" s="149" t="s">
        <v>274</v>
      </c>
      <c r="AN3114" s="160">
        <v>4</v>
      </c>
      <c r="AO3114" s="149"/>
      <c r="AP3114" s="149" t="s">
        <v>274</v>
      </c>
      <c r="AQ3114" s="149" t="s">
        <v>275</v>
      </c>
      <c r="AR3114" s="158">
        <v>1</v>
      </c>
      <c r="AS3114" s="149" t="s">
        <v>275</v>
      </c>
      <c r="AT3114" s="149" t="s">
        <v>276</v>
      </c>
      <c r="AU3114" s="161">
        <v>1</v>
      </c>
      <c r="AV3114" s="159">
        <v>11061.95</v>
      </c>
      <c r="AW3114" s="159">
        <v>442.48</v>
      </c>
      <c r="AX3114" s="149" t="s">
        <v>274</v>
      </c>
      <c r="AY3114" s="159">
        <v>115.43</v>
      </c>
      <c r="AZ3114" s="159">
        <v>115.43</v>
      </c>
      <c r="BA3114" s="159">
        <v>461.72</v>
      </c>
      <c r="BB3114" s="159">
        <v>8426.36</v>
      </c>
      <c r="BC3114" s="162" t="s">
        <v>274</v>
      </c>
      <c r="BD3114" s="162">
        <v>0</v>
      </c>
      <c r="BE3114" s="159">
        <v>2635.59</v>
      </c>
      <c r="BF3114" s="159">
        <v>2635.59</v>
      </c>
      <c r="BG3114" s="159">
        <v>11061.95</v>
      </c>
    </row>
    <row r="3115" ht="28.05" customHeight="1" spans="1:59">
      <c r="A3115" s="149"/>
      <c r="B3115" s="149"/>
      <c r="C3115" s="149"/>
      <c r="D3115" s="149" t="s">
        <v>3726</v>
      </c>
      <c r="E3115" s="340" t="s">
        <v>13767</v>
      </c>
      <c r="F3115" s="149" t="s">
        <v>3726</v>
      </c>
      <c r="G3115" s="149" t="s">
        <v>13768</v>
      </c>
      <c r="H3115" s="149" t="s">
        <v>13769</v>
      </c>
      <c r="I3115" s="149" t="s">
        <v>13708</v>
      </c>
      <c r="J3115" s="149" t="s">
        <v>13770</v>
      </c>
      <c r="K3115" s="149"/>
      <c r="L3115" s="149" t="s">
        <v>287</v>
      </c>
      <c r="M3115" s="149"/>
      <c r="N3115" s="149" t="s">
        <v>263</v>
      </c>
      <c r="O3115" s="149" t="s">
        <v>214</v>
      </c>
      <c r="P3115" s="149" t="s">
        <v>53</v>
      </c>
      <c r="Q3115" s="149"/>
      <c r="R3115" s="149" t="s">
        <v>13771</v>
      </c>
      <c r="S3115" s="149" t="s">
        <v>4131</v>
      </c>
      <c r="T3115" s="149" t="s">
        <v>414</v>
      </c>
      <c r="U3115" s="149" t="s">
        <v>267</v>
      </c>
      <c r="V3115" s="149"/>
      <c r="W3115" s="149"/>
      <c r="X3115" s="149" t="s">
        <v>336</v>
      </c>
      <c r="Y3115" s="149"/>
      <c r="Z3115" s="149"/>
      <c r="AA3115" s="149"/>
      <c r="AB3115" s="149" t="s">
        <v>269</v>
      </c>
      <c r="AC3115" s="149" t="s">
        <v>270</v>
      </c>
      <c r="AD3115" s="149" t="s">
        <v>414</v>
      </c>
      <c r="AE3115" s="149" t="s">
        <v>271</v>
      </c>
      <c r="AF3115" s="149"/>
      <c r="AG3115" s="149" t="s">
        <v>1098</v>
      </c>
      <c r="AH3115" s="149" t="s">
        <v>273</v>
      </c>
      <c r="AI3115" s="158">
        <v>21</v>
      </c>
      <c r="AJ3115" s="149"/>
      <c r="AK3115" s="159" t="s">
        <v>274</v>
      </c>
      <c r="AL3115" s="159" t="s">
        <v>274</v>
      </c>
      <c r="AM3115" s="149" t="s">
        <v>274</v>
      </c>
      <c r="AN3115" s="160">
        <v>4</v>
      </c>
      <c r="AO3115" s="149"/>
      <c r="AP3115" s="149" t="s">
        <v>274</v>
      </c>
      <c r="AQ3115" s="149" t="s">
        <v>275</v>
      </c>
      <c r="AR3115" s="158">
        <v>1</v>
      </c>
      <c r="AS3115" s="149" t="s">
        <v>275</v>
      </c>
      <c r="AT3115" s="149" t="s">
        <v>276</v>
      </c>
      <c r="AU3115" s="161">
        <v>1</v>
      </c>
      <c r="AV3115" s="159">
        <v>48672.57</v>
      </c>
      <c r="AW3115" s="159">
        <v>1946.9</v>
      </c>
      <c r="AX3115" s="149" t="s">
        <v>274</v>
      </c>
      <c r="AY3115" s="159">
        <v>486.73</v>
      </c>
      <c r="AZ3115" s="159">
        <v>486.73</v>
      </c>
      <c r="BA3115" s="159">
        <v>1946.89</v>
      </c>
      <c r="BB3115" s="159">
        <v>10221.3</v>
      </c>
      <c r="BC3115" s="162" t="s">
        <v>274</v>
      </c>
      <c r="BD3115" s="162">
        <v>0</v>
      </c>
      <c r="BE3115" s="159">
        <v>38451.27</v>
      </c>
      <c r="BF3115" s="159">
        <v>38451.27</v>
      </c>
      <c r="BG3115" s="159">
        <v>48672.57</v>
      </c>
    </row>
    <row r="3116" ht="28.05" customHeight="1" spans="1:59">
      <c r="A3116" s="149"/>
      <c r="B3116" s="149"/>
      <c r="C3116" s="149"/>
      <c r="D3116" s="149" t="s">
        <v>3726</v>
      </c>
      <c r="E3116" s="340" t="s">
        <v>13772</v>
      </c>
      <c r="F3116" s="149" t="s">
        <v>3726</v>
      </c>
      <c r="G3116" s="149" t="s">
        <v>13773</v>
      </c>
      <c r="H3116" s="149" t="s">
        <v>5495</v>
      </c>
      <c r="I3116" s="149" t="s">
        <v>13774</v>
      </c>
      <c r="J3116" s="149" t="s">
        <v>13775</v>
      </c>
      <c r="K3116" s="149"/>
      <c r="L3116" s="149" t="s">
        <v>287</v>
      </c>
      <c r="M3116" s="149"/>
      <c r="N3116" s="149" t="s">
        <v>263</v>
      </c>
      <c r="O3116" s="149" t="s">
        <v>214</v>
      </c>
      <c r="P3116" s="149" t="s">
        <v>53</v>
      </c>
      <c r="Q3116" s="149"/>
      <c r="R3116" s="149" t="s">
        <v>13649</v>
      </c>
      <c r="S3116" s="149" t="s">
        <v>5499</v>
      </c>
      <c r="T3116" s="149" t="s">
        <v>3699</v>
      </c>
      <c r="U3116" s="149" t="s">
        <v>267</v>
      </c>
      <c r="V3116" s="149"/>
      <c r="W3116" s="149"/>
      <c r="X3116" s="149" t="s">
        <v>336</v>
      </c>
      <c r="Y3116" s="149"/>
      <c r="Z3116" s="149"/>
      <c r="AA3116" s="149"/>
      <c r="AB3116" s="149" t="s">
        <v>269</v>
      </c>
      <c r="AC3116" s="149" t="s">
        <v>270</v>
      </c>
      <c r="AD3116" s="149" t="s">
        <v>3699</v>
      </c>
      <c r="AE3116" s="149" t="s">
        <v>271</v>
      </c>
      <c r="AF3116" s="149"/>
      <c r="AG3116" s="149" t="s">
        <v>1098</v>
      </c>
      <c r="AH3116" s="149" t="s">
        <v>273</v>
      </c>
      <c r="AI3116" s="158">
        <v>67</v>
      </c>
      <c r="AJ3116" s="149"/>
      <c r="AK3116" s="159" t="s">
        <v>274</v>
      </c>
      <c r="AL3116" s="159" t="s">
        <v>274</v>
      </c>
      <c r="AM3116" s="149" t="s">
        <v>274</v>
      </c>
      <c r="AN3116" s="160">
        <v>4</v>
      </c>
      <c r="AO3116" s="149"/>
      <c r="AP3116" s="149" t="s">
        <v>274</v>
      </c>
      <c r="AQ3116" s="149" t="s">
        <v>275</v>
      </c>
      <c r="AR3116" s="158">
        <v>1</v>
      </c>
      <c r="AS3116" s="149" t="s">
        <v>275</v>
      </c>
      <c r="AT3116" s="149" t="s">
        <v>276</v>
      </c>
      <c r="AU3116" s="161">
        <v>1</v>
      </c>
      <c r="AV3116" s="159">
        <v>12458.8</v>
      </c>
      <c r="AW3116" s="159">
        <v>498.35</v>
      </c>
      <c r="AX3116" s="149" t="s">
        <v>274</v>
      </c>
      <c r="AY3116" s="159">
        <v>128.36</v>
      </c>
      <c r="AZ3116" s="159">
        <v>128.36</v>
      </c>
      <c r="BA3116" s="159">
        <v>513.44</v>
      </c>
      <c r="BB3116" s="159">
        <v>8238.02</v>
      </c>
      <c r="BC3116" s="162" t="s">
        <v>274</v>
      </c>
      <c r="BD3116" s="162">
        <v>0</v>
      </c>
      <c r="BE3116" s="159">
        <v>4220.78</v>
      </c>
      <c r="BF3116" s="159">
        <v>4220.78</v>
      </c>
      <c r="BG3116" s="159">
        <v>12458.8</v>
      </c>
    </row>
    <row r="3117" ht="28.05" customHeight="1" spans="1:59">
      <c r="A3117" s="149"/>
      <c r="B3117" s="149"/>
      <c r="C3117" s="149"/>
      <c r="D3117" s="149" t="s">
        <v>3726</v>
      </c>
      <c r="E3117" s="340" t="s">
        <v>13776</v>
      </c>
      <c r="F3117" s="149" t="s">
        <v>3726</v>
      </c>
      <c r="G3117" s="149" t="s">
        <v>13777</v>
      </c>
      <c r="H3117" s="149" t="s">
        <v>13778</v>
      </c>
      <c r="I3117" s="149" t="s">
        <v>6296</v>
      </c>
      <c r="J3117" s="149" t="s">
        <v>13779</v>
      </c>
      <c r="K3117" s="149"/>
      <c r="L3117" s="149" t="s">
        <v>262</v>
      </c>
      <c r="M3117" s="149"/>
      <c r="N3117" s="149" t="s">
        <v>263</v>
      </c>
      <c r="O3117" s="149" t="s">
        <v>214</v>
      </c>
      <c r="P3117" s="149" t="s">
        <v>53</v>
      </c>
      <c r="Q3117" s="149"/>
      <c r="R3117" s="149" t="s">
        <v>13664</v>
      </c>
      <c r="S3117" s="149" t="s">
        <v>4928</v>
      </c>
      <c r="T3117" s="149" t="s">
        <v>13665</v>
      </c>
      <c r="U3117" s="149" t="s">
        <v>267</v>
      </c>
      <c r="V3117" s="149"/>
      <c r="W3117" s="149"/>
      <c r="X3117" s="149" t="s">
        <v>268</v>
      </c>
      <c r="Y3117" s="149"/>
      <c r="Z3117" s="149"/>
      <c r="AA3117" s="149"/>
      <c r="AB3117" s="149" t="s">
        <v>269</v>
      </c>
      <c r="AC3117" s="149" t="s">
        <v>270</v>
      </c>
      <c r="AD3117" s="149" t="s">
        <v>13665</v>
      </c>
      <c r="AE3117" s="149" t="s">
        <v>271</v>
      </c>
      <c r="AF3117" s="149"/>
      <c r="AG3117" s="149" t="s">
        <v>1098</v>
      </c>
      <c r="AH3117" s="149" t="s">
        <v>273</v>
      </c>
      <c r="AI3117" s="158">
        <v>77</v>
      </c>
      <c r="AJ3117" s="149"/>
      <c r="AK3117" s="159" t="s">
        <v>274</v>
      </c>
      <c r="AL3117" s="159" t="s">
        <v>274</v>
      </c>
      <c r="AM3117" s="149" t="s">
        <v>274</v>
      </c>
      <c r="AN3117" s="160">
        <v>4</v>
      </c>
      <c r="AO3117" s="149"/>
      <c r="AP3117" s="149" t="s">
        <v>274</v>
      </c>
      <c r="AQ3117" s="149" t="s">
        <v>275</v>
      </c>
      <c r="AR3117" s="158">
        <v>1</v>
      </c>
      <c r="AS3117" s="149" t="s">
        <v>275</v>
      </c>
      <c r="AT3117" s="149" t="s">
        <v>276</v>
      </c>
      <c r="AU3117" s="161">
        <v>1</v>
      </c>
      <c r="AV3117" s="159">
        <v>11061.95</v>
      </c>
      <c r="AW3117" s="159">
        <v>442.48</v>
      </c>
      <c r="AX3117" s="149" t="s">
        <v>274</v>
      </c>
      <c r="AY3117" s="159">
        <v>115.43</v>
      </c>
      <c r="AZ3117" s="159">
        <v>115.43</v>
      </c>
      <c r="BA3117" s="159">
        <v>461.72</v>
      </c>
      <c r="BB3117" s="159">
        <v>8426.36</v>
      </c>
      <c r="BC3117" s="162" t="s">
        <v>274</v>
      </c>
      <c r="BD3117" s="162">
        <v>0</v>
      </c>
      <c r="BE3117" s="159">
        <v>2635.59</v>
      </c>
      <c r="BF3117" s="159">
        <v>2635.59</v>
      </c>
      <c r="BG3117" s="159">
        <v>11061.95</v>
      </c>
    </row>
    <row r="3118" ht="28.05" customHeight="1" spans="1:59">
      <c r="A3118" s="149"/>
      <c r="B3118" s="149"/>
      <c r="C3118" s="149"/>
      <c r="D3118" s="149" t="s">
        <v>3726</v>
      </c>
      <c r="E3118" s="340" t="s">
        <v>13780</v>
      </c>
      <c r="F3118" s="149" t="s">
        <v>3726</v>
      </c>
      <c r="G3118" s="149" t="s">
        <v>13781</v>
      </c>
      <c r="H3118" s="149" t="s">
        <v>13728</v>
      </c>
      <c r="I3118" s="149" t="s">
        <v>13782</v>
      </c>
      <c r="J3118" s="149" t="s">
        <v>13783</v>
      </c>
      <c r="K3118" s="149"/>
      <c r="L3118" s="149" t="s">
        <v>262</v>
      </c>
      <c r="M3118" s="149"/>
      <c r="N3118" s="149" t="s">
        <v>263</v>
      </c>
      <c r="O3118" s="149" t="s">
        <v>214</v>
      </c>
      <c r="P3118" s="149" t="s">
        <v>53</v>
      </c>
      <c r="Q3118" s="149"/>
      <c r="R3118" s="149" t="s">
        <v>13731</v>
      </c>
      <c r="S3118" s="149" t="s">
        <v>5499</v>
      </c>
      <c r="T3118" s="149" t="s">
        <v>13732</v>
      </c>
      <c r="U3118" s="149" t="s">
        <v>267</v>
      </c>
      <c r="V3118" s="149"/>
      <c r="W3118" s="149"/>
      <c r="X3118" s="149" t="s">
        <v>336</v>
      </c>
      <c r="Y3118" s="149"/>
      <c r="Z3118" s="149"/>
      <c r="AA3118" s="149"/>
      <c r="AB3118" s="149" t="s">
        <v>269</v>
      </c>
      <c r="AC3118" s="149" t="s">
        <v>318</v>
      </c>
      <c r="AD3118" s="149" t="s">
        <v>13732</v>
      </c>
      <c r="AE3118" s="149" t="s">
        <v>271</v>
      </c>
      <c r="AF3118" s="149"/>
      <c r="AG3118" s="149" t="s">
        <v>1098</v>
      </c>
      <c r="AH3118" s="149" t="s">
        <v>273</v>
      </c>
      <c r="AI3118" s="158">
        <v>96</v>
      </c>
      <c r="AJ3118" s="149"/>
      <c r="AK3118" s="159" t="s">
        <v>274</v>
      </c>
      <c r="AL3118" s="159" t="s">
        <v>274</v>
      </c>
      <c r="AM3118" s="149" t="s">
        <v>274</v>
      </c>
      <c r="AN3118" s="160">
        <v>4</v>
      </c>
      <c r="AO3118" s="149"/>
      <c r="AP3118" s="149" t="s">
        <v>274</v>
      </c>
      <c r="AQ3118" s="149" t="s">
        <v>275</v>
      </c>
      <c r="AR3118" s="158">
        <v>1</v>
      </c>
      <c r="AS3118" s="149" t="s">
        <v>275</v>
      </c>
      <c r="AT3118" s="149" t="s">
        <v>276</v>
      </c>
      <c r="AU3118" s="161">
        <v>1</v>
      </c>
      <c r="AV3118" s="159">
        <v>22222.22</v>
      </c>
      <c r="AW3118" s="159">
        <v>888.89</v>
      </c>
      <c r="AX3118" s="149" t="s">
        <v>274</v>
      </c>
      <c r="AY3118" s="162">
        <v>0</v>
      </c>
      <c r="AZ3118" s="162" t="s">
        <v>274</v>
      </c>
      <c r="BA3118" s="159">
        <v>444.65</v>
      </c>
      <c r="BB3118" s="159">
        <v>21333.33</v>
      </c>
      <c r="BC3118" s="162" t="s">
        <v>274</v>
      </c>
      <c r="BD3118" s="162">
        <v>0</v>
      </c>
      <c r="BE3118" s="159">
        <v>888.89</v>
      </c>
      <c r="BF3118" s="159">
        <v>888.89</v>
      </c>
      <c r="BG3118" s="159">
        <v>22222.22</v>
      </c>
    </row>
    <row r="3119" ht="28.05" customHeight="1" spans="1:59">
      <c r="A3119" s="149"/>
      <c r="B3119" s="149"/>
      <c r="C3119" s="149"/>
      <c r="D3119" s="149" t="s">
        <v>3726</v>
      </c>
      <c r="E3119" s="340" t="s">
        <v>13784</v>
      </c>
      <c r="F3119" s="149" t="s">
        <v>3726</v>
      </c>
      <c r="G3119" s="149" t="s">
        <v>13785</v>
      </c>
      <c r="H3119" s="149" t="s">
        <v>5495</v>
      </c>
      <c r="I3119" s="149" t="s">
        <v>13786</v>
      </c>
      <c r="J3119" s="149" t="s">
        <v>13787</v>
      </c>
      <c r="K3119" s="149"/>
      <c r="L3119" s="149" t="s">
        <v>287</v>
      </c>
      <c r="M3119" s="149"/>
      <c r="N3119" s="149" t="s">
        <v>263</v>
      </c>
      <c r="O3119" s="149" t="s">
        <v>214</v>
      </c>
      <c r="P3119" s="149" t="s">
        <v>53</v>
      </c>
      <c r="Q3119" s="149"/>
      <c r="R3119" s="149" t="s">
        <v>13649</v>
      </c>
      <c r="S3119" s="149" t="s">
        <v>5499</v>
      </c>
      <c r="T3119" s="149" t="s">
        <v>3699</v>
      </c>
      <c r="U3119" s="149" t="s">
        <v>267</v>
      </c>
      <c r="V3119" s="149"/>
      <c r="W3119" s="149"/>
      <c r="X3119" s="149" t="s">
        <v>336</v>
      </c>
      <c r="Y3119" s="149"/>
      <c r="Z3119" s="149"/>
      <c r="AA3119" s="149"/>
      <c r="AB3119" s="149" t="s">
        <v>269</v>
      </c>
      <c r="AC3119" s="149" t="s">
        <v>270</v>
      </c>
      <c r="AD3119" s="149" t="s">
        <v>3699</v>
      </c>
      <c r="AE3119" s="149" t="s">
        <v>271</v>
      </c>
      <c r="AF3119" s="149"/>
      <c r="AG3119" s="149" t="s">
        <v>1098</v>
      </c>
      <c r="AH3119" s="149" t="s">
        <v>273</v>
      </c>
      <c r="AI3119" s="158">
        <v>67</v>
      </c>
      <c r="AJ3119" s="149"/>
      <c r="AK3119" s="159" t="s">
        <v>274</v>
      </c>
      <c r="AL3119" s="159" t="s">
        <v>274</v>
      </c>
      <c r="AM3119" s="149" t="s">
        <v>274</v>
      </c>
      <c r="AN3119" s="160">
        <v>4</v>
      </c>
      <c r="AO3119" s="149"/>
      <c r="AP3119" s="149" t="s">
        <v>274</v>
      </c>
      <c r="AQ3119" s="149" t="s">
        <v>275</v>
      </c>
      <c r="AR3119" s="158">
        <v>1</v>
      </c>
      <c r="AS3119" s="149" t="s">
        <v>275</v>
      </c>
      <c r="AT3119" s="149" t="s">
        <v>276</v>
      </c>
      <c r="AU3119" s="161">
        <v>1</v>
      </c>
      <c r="AV3119" s="159">
        <v>13244.44</v>
      </c>
      <c r="AW3119" s="159">
        <v>529.78</v>
      </c>
      <c r="AX3119" s="149" t="s">
        <v>274</v>
      </c>
      <c r="AY3119" s="159">
        <v>136.47</v>
      </c>
      <c r="AZ3119" s="159">
        <v>136.47</v>
      </c>
      <c r="BA3119" s="159">
        <v>545.88</v>
      </c>
      <c r="BB3119" s="159">
        <v>8757.16</v>
      </c>
      <c r="BC3119" s="162" t="s">
        <v>274</v>
      </c>
      <c r="BD3119" s="162">
        <v>0</v>
      </c>
      <c r="BE3119" s="159">
        <v>4487.28</v>
      </c>
      <c r="BF3119" s="159">
        <v>4487.28</v>
      </c>
      <c r="BG3119" s="159">
        <v>13244.44</v>
      </c>
    </row>
    <row r="3120" ht="28.05" customHeight="1" spans="1:59">
      <c r="A3120" s="149"/>
      <c r="B3120" s="149"/>
      <c r="C3120" s="149"/>
      <c r="D3120" s="149" t="s">
        <v>3726</v>
      </c>
      <c r="E3120" s="340" t="s">
        <v>13788</v>
      </c>
      <c r="F3120" s="149" t="s">
        <v>3726</v>
      </c>
      <c r="G3120" s="149" t="s">
        <v>13789</v>
      </c>
      <c r="H3120" s="149" t="s">
        <v>13769</v>
      </c>
      <c r="I3120" s="149" t="s">
        <v>13708</v>
      </c>
      <c r="J3120" s="149" t="s">
        <v>13790</v>
      </c>
      <c r="K3120" s="149"/>
      <c r="L3120" s="149" t="s">
        <v>287</v>
      </c>
      <c r="M3120" s="149"/>
      <c r="N3120" s="149" t="s">
        <v>263</v>
      </c>
      <c r="O3120" s="149" t="s">
        <v>214</v>
      </c>
      <c r="P3120" s="149" t="s">
        <v>53</v>
      </c>
      <c r="Q3120" s="149"/>
      <c r="R3120" s="149" t="s">
        <v>13791</v>
      </c>
      <c r="S3120" s="149" t="s">
        <v>4131</v>
      </c>
      <c r="T3120" s="149" t="s">
        <v>414</v>
      </c>
      <c r="U3120" s="149" t="s">
        <v>267</v>
      </c>
      <c r="V3120" s="149"/>
      <c r="W3120" s="149"/>
      <c r="X3120" s="149" t="s">
        <v>336</v>
      </c>
      <c r="Y3120" s="149"/>
      <c r="Z3120" s="149"/>
      <c r="AA3120" s="149"/>
      <c r="AB3120" s="149" t="s">
        <v>269</v>
      </c>
      <c r="AC3120" s="149" t="s">
        <v>270</v>
      </c>
      <c r="AD3120" s="149" t="s">
        <v>414</v>
      </c>
      <c r="AE3120" s="149" t="s">
        <v>271</v>
      </c>
      <c r="AF3120" s="149"/>
      <c r="AG3120" s="149" t="s">
        <v>1098</v>
      </c>
      <c r="AH3120" s="149" t="s">
        <v>273</v>
      </c>
      <c r="AI3120" s="158">
        <v>21</v>
      </c>
      <c r="AJ3120" s="149"/>
      <c r="AK3120" s="159" t="s">
        <v>274</v>
      </c>
      <c r="AL3120" s="159" t="s">
        <v>274</v>
      </c>
      <c r="AM3120" s="149" t="s">
        <v>274</v>
      </c>
      <c r="AN3120" s="160">
        <v>4</v>
      </c>
      <c r="AO3120" s="149"/>
      <c r="AP3120" s="149" t="s">
        <v>274</v>
      </c>
      <c r="AQ3120" s="149" t="s">
        <v>275</v>
      </c>
      <c r="AR3120" s="158">
        <v>1</v>
      </c>
      <c r="AS3120" s="149" t="s">
        <v>275</v>
      </c>
      <c r="AT3120" s="149" t="s">
        <v>276</v>
      </c>
      <c r="AU3120" s="161">
        <v>1</v>
      </c>
      <c r="AV3120" s="159">
        <v>48672.57</v>
      </c>
      <c r="AW3120" s="159">
        <v>1946.9</v>
      </c>
      <c r="AX3120" s="149" t="s">
        <v>274</v>
      </c>
      <c r="AY3120" s="159">
        <v>486.73</v>
      </c>
      <c r="AZ3120" s="159">
        <v>486.73</v>
      </c>
      <c r="BA3120" s="159">
        <v>1946.89</v>
      </c>
      <c r="BB3120" s="159">
        <v>10221.3</v>
      </c>
      <c r="BC3120" s="162" t="s">
        <v>274</v>
      </c>
      <c r="BD3120" s="162">
        <v>0</v>
      </c>
      <c r="BE3120" s="159">
        <v>38451.27</v>
      </c>
      <c r="BF3120" s="159">
        <v>38451.27</v>
      </c>
      <c r="BG3120" s="159">
        <v>48672.57</v>
      </c>
    </row>
    <row r="3121" ht="28.05" customHeight="1" spans="1:59">
      <c r="A3121" s="149"/>
      <c r="B3121" s="149"/>
      <c r="C3121" s="149"/>
      <c r="D3121" s="149" t="s">
        <v>3726</v>
      </c>
      <c r="E3121" s="340" t="s">
        <v>13792</v>
      </c>
      <c r="F3121" s="149" t="s">
        <v>3726</v>
      </c>
      <c r="G3121" s="149" t="s">
        <v>13793</v>
      </c>
      <c r="H3121" s="149" t="s">
        <v>13778</v>
      </c>
      <c r="I3121" s="149" t="s">
        <v>6296</v>
      </c>
      <c r="J3121" s="149" t="s">
        <v>13794</v>
      </c>
      <c r="K3121" s="149"/>
      <c r="L3121" s="149" t="s">
        <v>262</v>
      </c>
      <c r="M3121" s="149"/>
      <c r="N3121" s="149" t="s">
        <v>263</v>
      </c>
      <c r="O3121" s="149" t="s">
        <v>214</v>
      </c>
      <c r="P3121" s="149" t="s">
        <v>53</v>
      </c>
      <c r="Q3121" s="149"/>
      <c r="R3121" s="149" t="s">
        <v>13664</v>
      </c>
      <c r="S3121" s="149" t="s">
        <v>4928</v>
      </c>
      <c r="T3121" s="149" t="s">
        <v>13665</v>
      </c>
      <c r="U3121" s="149" t="s">
        <v>267</v>
      </c>
      <c r="V3121" s="149"/>
      <c r="W3121" s="149"/>
      <c r="X3121" s="149" t="s">
        <v>268</v>
      </c>
      <c r="Y3121" s="149"/>
      <c r="Z3121" s="149"/>
      <c r="AA3121" s="149"/>
      <c r="AB3121" s="149" t="s">
        <v>269</v>
      </c>
      <c r="AC3121" s="149" t="s">
        <v>270</v>
      </c>
      <c r="AD3121" s="149" t="s">
        <v>13665</v>
      </c>
      <c r="AE3121" s="149" t="s">
        <v>271</v>
      </c>
      <c r="AF3121" s="149"/>
      <c r="AG3121" s="149" t="s">
        <v>1098</v>
      </c>
      <c r="AH3121" s="149" t="s">
        <v>273</v>
      </c>
      <c r="AI3121" s="158">
        <v>77</v>
      </c>
      <c r="AJ3121" s="149"/>
      <c r="AK3121" s="159" t="s">
        <v>274</v>
      </c>
      <c r="AL3121" s="159" t="s">
        <v>274</v>
      </c>
      <c r="AM3121" s="149" t="s">
        <v>274</v>
      </c>
      <c r="AN3121" s="160">
        <v>4</v>
      </c>
      <c r="AO3121" s="149"/>
      <c r="AP3121" s="149" t="s">
        <v>274</v>
      </c>
      <c r="AQ3121" s="149" t="s">
        <v>275</v>
      </c>
      <c r="AR3121" s="158">
        <v>1</v>
      </c>
      <c r="AS3121" s="149" t="s">
        <v>275</v>
      </c>
      <c r="AT3121" s="149" t="s">
        <v>276</v>
      </c>
      <c r="AU3121" s="161">
        <v>1</v>
      </c>
      <c r="AV3121" s="159">
        <v>11061.95</v>
      </c>
      <c r="AW3121" s="159">
        <v>442.48</v>
      </c>
      <c r="AX3121" s="149" t="s">
        <v>274</v>
      </c>
      <c r="AY3121" s="159">
        <v>115.43</v>
      </c>
      <c r="AZ3121" s="159">
        <v>115.43</v>
      </c>
      <c r="BA3121" s="159">
        <v>461.72</v>
      </c>
      <c r="BB3121" s="159">
        <v>8426.36</v>
      </c>
      <c r="BC3121" s="162" t="s">
        <v>274</v>
      </c>
      <c r="BD3121" s="162">
        <v>0</v>
      </c>
      <c r="BE3121" s="159">
        <v>2635.59</v>
      </c>
      <c r="BF3121" s="159">
        <v>2635.59</v>
      </c>
      <c r="BG3121" s="159">
        <v>11061.95</v>
      </c>
    </row>
    <row r="3122" ht="28.05" customHeight="1" spans="1:59">
      <c r="A3122" s="149"/>
      <c r="B3122" s="149"/>
      <c r="C3122" s="149"/>
      <c r="D3122" s="149" t="s">
        <v>3726</v>
      </c>
      <c r="E3122" s="340" t="s">
        <v>13795</v>
      </c>
      <c r="F3122" s="149" t="s">
        <v>3726</v>
      </c>
      <c r="G3122" s="149" t="s">
        <v>13796</v>
      </c>
      <c r="H3122" s="149" t="s">
        <v>13797</v>
      </c>
      <c r="I3122" s="149" t="s">
        <v>13798</v>
      </c>
      <c r="J3122" s="149" t="s">
        <v>13799</v>
      </c>
      <c r="K3122" s="149"/>
      <c r="L3122" s="149" t="s">
        <v>262</v>
      </c>
      <c r="M3122" s="149"/>
      <c r="N3122" s="149" t="s">
        <v>263</v>
      </c>
      <c r="O3122" s="149" t="s">
        <v>214</v>
      </c>
      <c r="P3122" s="149" t="s">
        <v>53</v>
      </c>
      <c r="Q3122" s="149"/>
      <c r="R3122" s="149" t="s">
        <v>13731</v>
      </c>
      <c r="S3122" s="149" t="s">
        <v>5499</v>
      </c>
      <c r="T3122" s="149" t="s">
        <v>13732</v>
      </c>
      <c r="U3122" s="149" t="s">
        <v>267</v>
      </c>
      <c r="V3122" s="149"/>
      <c r="W3122" s="149"/>
      <c r="X3122" s="149" t="s">
        <v>336</v>
      </c>
      <c r="Y3122" s="149"/>
      <c r="Z3122" s="149"/>
      <c r="AA3122" s="149"/>
      <c r="AB3122" s="149" t="s">
        <v>269</v>
      </c>
      <c r="AC3122" s="149" t="s">
        <v>318</v>
      </c>
      <c r="AD3122" s="149" t="s">
        <v>13732</v>
      </c>
      <c r="AE3122" s="149" t="s">
        <v>271</v>
      </c>
      <c r="AF3122" s="149"/>
      <c r="AG3122" s="149" t="s">
        <v>1098</v>
      </c>
      <c r="AH3122" s="149" t="s">
        <v>273</v>
      </c>
      <c r="AI3122" s="158">
        <v>96</v>
      </c>
      <c r="AJ3122" s="149"/>
      <c r="AK3122" s="159" t="s">
        <v>274</v>
      </c>
      <c r="AL3122" s="159" t="s">
        <v>274</v>
      </c>
      <c r="AM3122" s="149" t="s">
        <v>274</v>
      </c>
      <c r="AN3122" s="160">
        <v>4</v>
      </c>
      <c r="AO3122" s="149"/>
      <c r="AP3122" s="149" t="s">
        <v>274</v>
      </c>
      <c r="AQ3122" s="149" t="s">
        <v>275</v>
      </c>
      <c r="AR3122" s="158">
        <v>1</v>
      </c>
      <c r="AS3122" s="149" t="s">
        <v>275</v>
      </c>
      <c r="AT3122" s="149" t="s">
        <v>276</v>
      </c>
      <c r="AU3122" s="161">
        <v>1</v>
      </c>
      <c r="AV3122" s="159">
        <v>17094.02</v>
      </c>
      <c r="AW3122" s="159">
        <v>683.76</v>
      </c>
      <c r="AX3122" s="149" t="s">
        <v>274</v>
      </c>
      <c r="AY3122" s="162">
        <v>0</v>
      </c>
      <c r="AZ3122" s="162" t="s">
        <v>274</v>
      </c>
      <c r="BA3122" s="159">
        <v>341.9</v>
      </c>
      <c r="BB3122" s="159">
        <v>16410.26</v>
      </c>
      <c r="BC3122" s="162" t="s">
        <v>274</v>
      </c>
      <c r="BD3122" s="162">
        <v>0</v>
      </c>
      <c r="BE3122" s="159">
        <v>683.76</v>
      </c>
      <c r="BF3122" s="159">
        <v>683.76</v>
      </c>
      <c r="BG3122" s="159">
        <v>17094.02</v>
      </c>
    </row>
    <row r="3123" ht="28.05" customHeight="1" spans="1:59">
      <c r="A3123" s="149"/>
      <c r="B3123" s="149"/>
      <c r="C3123" s="149"/>
      <c r="D3123" s="149" t="s">
        <v>3726</v>
      </c>
      <c r="E3123" s="340" t="s">
        <v>13800</v>
      </c>
      <c r="F3123" s="149" t="s">
        <v>3726</v>
      </c>
      <c r="G3123" s="149" t="s">
        <v>13801</v>
      </c>
      <c r="H3123" s="149" t="s">
        <v>13769</v>
      </c>
      <c r="I3123" s="149" t="s">
        <v>13708</v>
      </c>
      <c r="J3123" s="149" t="s">
        <v>13802</v>
      </c>
      <c r="K3123" s="149"/>
      <c r="L3123" s="149" t="s">
        <v>287</v>
      </c>
      <c r="M3123" s="149"/>
      <c r="N3123" s="149" t="s">
        <v>263</v>
      </c>
      <c r="O3123" s="149" t="s">
        <v>214</v>
      </c>
      <c r="P3123" s="149" t="s">
        <v>53</v>
      </c>
      <c r="Q3123" s="149"/>
      <c r="R3123" s="149" t="s">
        <v>13803</v>
      </c>
      <c r="S3123" s="149" t="s">
        <v>4131</v>
      </c>
      <c r="T3123" s="149" t="s">
        <v>414</v>
      </c>
      <c r="U3123" s="149" t="s">
        <v>267</v>
      </c>
      <c r="V3123" s="149"/>
      <c r="W3123" s="149"/>
      <c r="X3123" s="149" t="s">
        <v>336</v>
      </c>
      <c r="Y3123" s="149"/>
      <c r="Z3123" s="149"/>
      <c r="AA3123" s="149"/>
      <c r="AB3123" s="149" t="s">
        <v>269</v>
      </c>
      <c r="AC3123" s="149" t="s">
        <v>270</v>
      </c>
      <c r="AD3123" s="149" t="s">
        <v>414</v>
      </c>
      <c r="AE3123" s="149" t="s">
        <v>271</v>
      </c>
      <c r="AF3123" s="149"/>
      <c r="AG3123" s="149" t="s">
        <v>1098</v>
      </c>
      <c r="AH3123" s="149" t="s">
        <v>273</v>
      </c>
      <c r="AI3123" s="158">
        <v>21</v>
      </c>
      <c r="AJ3123" s="149"/>
      <c r="AK3123" s="159" t="s">
        <v>274</v>
      </c>
      <c r="AL3123" s="159" t="s">
        <v>274</v>
      </c>
      <c r="AM3123" s="149" t="s">
        <v>274</v>
      </c>
      <c r="AN3123" s="160">
        <v>4</v>
      </c>
      <c r="AO3123" s="149"/>
      <c r="AP3123" s="149" t="s">
        <v>274</v>
      </c>
      <c r="AQ3123" s="149" t="s">
        <v>275</v>
      </c>
      <c r="AR3123" s="158">
        <v>1</v>
      </c>
      <c r="AS3123" s="149" t="s">
        <v>275</v>
      </c>
      <c r="AT3123" s="149" t="s">
        <v>276</v>
      </c>
      <c r="AU3123" s="161">
        <v>1</v>
      </c>
      <c r="AV3123" s="159">
        <v>48672.57</v>
      </c>
      <c r="AW3123" s="159">
        <v>1946.9</v>
      </c>
      <c r="AX3123" s="149" t="s">
        <v>274</v>
      </c>
      <c r="AY3123" s="159">
        <v>486.73</v>
      </c>
      <c r="AZ3123" s="159">
        <v>486.73</v>
      </c>
      <c r="BA3123" s="159">
        <v>1946.89</v>
      </c>
      <c r="BB3123" s="159">
        <v>10221.3</v>
      </c>
      <c r="BC3123" s="162" t="s">
        <v>274</v>
      </c>
      <c r="BD3123" s="162">
        <v>0</v>
      </c>
      <c r="BE3123" s="159">
        <v>38451.27</v>
      </c>
      <c r="BF3123" s="159">
        <v>38451.27</v>
      </c>
      <c r="BG3123" s="159">
        <v>48672.57</v>
      </c>
    </row>
    <row r="3124" ht="28.05" customHeight="1" spans="1:59">
      <c r="A3124" s="149"/>
      <c r="B3124" s="149"/>
      <c r="C3124" s="149"/>
      <c r="D3124" s="149" t="s">
        <v>3726</v>
      </c>
      <c r="E3124" s="340" t="s">
        <v>13804</v>
      </c>
      <c r="F3124" s="149" t="s">
        <v>3726</v>
      </c>
      <c r="G3124" s="149" t="s">
        <v>13805</v>
      </c>
      <c r="H3124" s="149" t="s">
        <v>5495</v>
      </c>
      <c r="I3124" s="149" t="s">
        <v>13806</v>
      </c>
      <c r="J3124" s="149" t="s">
        <v>13807</v>
      </c>
      <c r="K3124" s="149"/>
      <c r="L3124" s="149" t="s">
        <v>287</v>
      </c>
      <c r="M3124" s="149"/>
      <c r="N3124" s="149" t="s">
        <v>263</v>
      </c>
      <c r="O3124" s="149" t="s">
        <v>214</v>
      </c>
      <c r="P3124" s="149" t="s">
        <v>53</v>
      </c>
      <c r="Q3124" s="149"/>
      <c r="R3124" s="149" t="s">
        <v>13649</v>
      </c>
      <c r="S3124" s="149" t="s">
        <v>5499</v>
      </c>
      <c r="T3124" s="149" t="s">
        <v>3699</v>
      </c>
      <c r="U3124" s="149" t="s">
        <v>267</v>
      </c>
      <c r="V3124" s="149"/>
      <c r="W3124" s="149"/>
      <c r="X3124" s="149" t="s">
        <v>336</v>
      </c>
      <c r="Y3124" s="149"/>
      <c r="Z3124" s="149"/>
      <c r="AA3124" s="149"/>
      <c r="AB3124" s="149" t="s">
        <v>269</v>
      </c>
      <c r="AC3124" s="149" t="s">
        <v>270</v>
      </c>
      <c r="AD3124" s="149" t="s">
        <v>3699</v>
      </c>
      <c r="AE3124" s="149" t="s">
        <v>271</v>
      </c>
      <c r="AF3124" s="149"/>
      <c r="AG3124" s="149" t="s">
        <v>1098</v>
      </c>
      <c r="AH3124" s="149" t="s">
        <v>273</v>
      </c>
      <c r="AI3124" s="158">
        <v>67</v>
      </c>
      <c r="AJ3124" s="149"/>
      <c r="AK3124" s="159" t="s">
        <v>274</v>
      </c>
      <c r="AL3124" s="159" t="s">
        <v>274</v>
      </c>
      <c r="AM3124" s="149" t="s">
        <v>274</v>
      </c>
      <c r="AN3124" s="160">
        <v>4</v>
      </c>
      <c r="AO3124" s="149"/>
      <c r="AP3124" s="149" t="s">
        <v>274</v>
      </c>
      <c r="AQ3124" s="149" t="s">
        <v>275</v>
      </c>
      <c r="AR3124" s="158">
        <v>1</v>
      </c>
      <c r="AS3124" s="149" t="s">
        <v>275</v>
      </c>
      <c r="AT3124" s="149" t="s">
        <v>276</v>
      </c>
      <c r="AU3124" s="161">
        <v>1</v>
      </c>
      <c r="AV3124" s="159">
        <v>12023.25</v>
      </c>
      <c r="AW3124" s="159">
        <v>480.93</v>
      </c>
      <c r="AX3124" s="149" t="s">
        <v>274</v>
      </c>
      <c r="AY3124" s="159">
        <v>123.88</v>
      </c>
      <c r="AZ3124" s="159">
        <v>123.88</v>
      </c>
      <c r="BA3124" s="159">
        <v>495.52</v>
      </c>
      <c r="BB3124" s="159">
        <v>7949.78</v>
      </c>
      <c r="BC3124" s="162" t="s">
        <v>274</v>
      </c>
      <c r="BD3124" s="162">
        <v>0</v>
      </c>
      <c r="BE3124" s="159">
        <v>4073.47</v>
      </c>
      <c r="BF3124" s="159">
        <v>4073.47</v>
      </c>
      <c r="BG3124" s="159">
        <v>12023.25</v>
      </c>
    </row>
    <row r="3125" ht="28.05" customHeight="1" spans="1:59">
      <c r="A3125" s="149"/>
      <c r="B3125" s="149"/>
      <c r="C3125" s="149"/>
      <c r="D3125" s="149" t="s">
        <v>3726</v>
      </c>
      <c r="E3125" s="340" t="s">
        <v>13808</v>
      </c>
      <c r="F3125" s="149" t="s">
        <v>3726</v>
      </c>
      <c r="G3125" s="149" t="s">
        <v>13809</v>
      </c>
      <c r="H3125" s="149" t="s">
        <v>5495</v>
      </c>
      <c r="I3125" s="149" t="s">
        <v>13810</v>
      </c>
      <c r="J3125" s="149" t="s">
        <v>13811</v>
      </c>
      <c r="K3125" s="149"/>
      <c r="L3125" s="149" t="s">
        <v>287</v>
      </c>
      <c r="M3125" s="149"/>
      <c r="N3125" s="149" t="s">
        <v>263</v>
      </c>
      <c r="O3125" s="149" t="s">
        <v>214</v>
      </c>
      <c r="P3125" s="149" t="s">
        <v>53</v>
      </c>
      <c r="Q3125" s="149"/>
      <c r="R3125" s="149" t="s">
        <v>3921</v>
      </c>
      <c r="S3125" s="149" t="s">
        <v>5499</v>
      </c>
      <c r="T3125" s="149" t="s">
        <v>3699</v>
      </c>
      <c r="U3125" s="149" t="s">
        <v>267</v>
      </c>
      <c r="V3125" s="149"/>
      <c r="W3125" s="149"/>
      <c r="X3125" s="149" t="s">
        <v>336</v>
      </c>
      <c r="Y3125" s="149"/>
      <c r="Z3125" s="149"/>
      <c r="AA3125" s="149"/>
      <c r="AB3125" s="149" t="s">
        <v>269</v>
      </c>
      <c r="AC3125" s="149" t="s">
        <v>270</v>
      </c>
      <c r="AD3125" s="149" t="s">
        <v>3699</v>
      </c>
      <c r="AE3125" s="149" t="s">
        <v>271</v>
      </c>
      <c r="AF3125" s="149"/>
      <c r="AG3125" s="149" t="s">
        <v>1098</v>
      </c>
      <c r="AH3125" s="149" t="s">
        <v>273</v>
      </c>
      <c r="AI3125" s="158">
        <v>67</v>
      </c>
      <c r="AJ3125" s="149"/>
      <c r="AK3125" s="159" t="s">
        <v>274</v>
      </c>
      <c r="AL3125" s="159" t="s">
        <v>274</v>
      </c>
      <c r="AM3125" s="149" t="s">
        <v>274</v>
      </c>
      <c r="AN3125" s="160">
        <v>4</v>
      </c>
      <c r="AO3125" s="149"/>
      <c r="AP3125" s="149" t="s">
        <v>274</v>
      </c>
      <c r="AQ3125" s="149" t="s">
        <v>275</v>
      </c>
      <c r="AR3125" s="158">
        <v>1</v>
      </c>
      <c r="AS3125" s="149" t="s">
        <v>275</v>
      </c>
      <c r="AT3125" s="149" t="s">
        <v>276</v>
      </c>
      <c r="AU3125" s="161">
        <v>1</v>
      </c>
      <c r="AV3125" s="159">
        <v>15132.63</v>
      </c>
      <c r="AW3125" s="159">
        <v>605.31</v>
      </c>
      <c r="AX3125" s="149" t="s">
        <v>274</v>
      </c>
      <c r="AY3125" s="159">
        <v>155.91</v>
      </c>
      <c r="AZ3125" s="159">
        <v>155.91</v>
      </c>
      <c r="BA3125" s="159">
        <v>623.62</v>
      </c>
      <c r="BB3125" s="159">
        <v>10006.08</v>
      </c>
      <c r="BC3125" s="162" t="s">
        <v>274</v>
      </c>
      <c r="BD3125" s="162">
        <v>0</v>
      </c>
      <c r="BE3125" s="159">
        <v>5126.55</v>
      </c>
      <c r="BF3125" s="159">
        <v>5126.55</v>
      </c>
      <c r="BG3125" s="159">
        <v>15132.63</v>
      </c>
    </row>
    <row r="3126" ht="28.05" customHeight="1" spans="1:59">
      <c r="A3126" s="149"/>
      <c r="B3126" s="149"/>
      <c r="C3126" s="149"/>
      <c r="D3126" s="149" t="s">
        <v>3726</v>
      </c>
      <c r="E3126" s="340" t="s">
        <v>13812</v>
      </c>
      <c r="F3126" s="149" t="s">
        <v>3726</v>
      </c>
      <c r="G3126" s="149" t="s">
        <v>13813</v>
      </c>
      <c r="H3126" s="149" t="s">
        <v>13769</v>
      </c>
      <c r="I3126" s="149" t="s">
        <v>13708</v>
      </c>
      <c r="J3126" s="149" t="s">
        <v>13814</v>
      </c>
      <c r="K3126" s="149"/>
      <c r="L3126" s="149" t="s">
        <v>287</v>
      </c>
      <c r="M3126" s="149"/>
      <c r="N3126" s="149" t="s">
        <v>263</v>
      </c>
      <c r="O3126" s="149" t="s">
        <v>214</v>
      </c>
      <c r="P3126" s="149" t="s">
        <v>53</v>
      </c>
      <c r="Q3126" s="149"/>
      <c r="R3126" s="149" t="s">
        <v>13815</v>
      </c>
      <c r="S3126" s="149" t="s">
        <v>4131</v>
      </c>
      <c r="T3126" s="149" t="s">
        <v>414</v>
      </c>
      <c r="U3126" s="149" t="s">
        <v>267</v>
      </c>
      <c r="V3126" s="149"/>
      <c r="W3126" s="149"/>
      <c r="X3126" s="149" t="s">
        <v>336</v>
      </c>
      <c r="Y3126" s="149"/>
      <c r="Z3126" s="149"/>
      <c r="AA3126" s="149"/>
      <c r="AB3126" s="149" t="s">
        <v>269</v>
      </c>
      <c r="AC3126" s="149" t="s">
        <v>270</v>
      </c>
      <c r="AD3126" s="149" t="s">
        <v>414</v>
      </c>
      <c r="AE3126" s="149" t="s">
        <v>271</v>
      </c>
      <c r="AF3126" s="149"/>
      <c r="AG3126" s="149" t="s">
        <v>1098</v>
      </c>
      <c r="AH3126" s="149" t="s">
        <v>273</v>
      </c>
      <c r="AI3126" s="158">
        <v>21</v>
      </c>
      <c r="AJ3126" s="149"/>
      <c r="AK3126" s="159" t="s">
        <v>274</v>
      </c>
      <c r="AL3126" s="159" t="s">
        <v>274</v>
      </c>
      <c r="AM3126" s="149" t="s">
        <v>274</v>
      </c>
      <c r="AN3126" s="160">
        <v>4</v>
      </c>
      <c r="AO3126" s="149"/>
      <c r="AP3126" s="149" t="s">
        <v>274</v>
      </c>
      <c r="AQ3126" s="149" t="s">
        <v>275</v>
      </c>
      <c r="AR3126" s="158">
        <v>1</v>
      </c>
      <c r="AS3126" s="149" t="s">
        <v>275</v>
      </c>
      <c r="AT3126" s="149" t="s">
        <v>276</v>
      </c>
      <c r="AU3126" s="161">
        <v>1</v>
      </c>
      <c r="AV3126" s="159">
        <v>48672.57</v>
      </c>
      <c r="AW3126" s="159">
        <v>1946.9</v>
      </c>
      <c r="AX3126" s="149" t="s">
        <v>274</v>
      </c>
      <c r="AY3126" s="159">
        <v>486.73</v>
      </c>
      <c r="AZ3126" s="159">
        <v>486.73</v>
      </c>
      <c r="BA3126" s="159">
        <v>1946.89</v>
      </c>
      <c r="BB3126" s="159">
        <v>10221.3</v>
      </c>
      <c r="BC3126" s="162" t="s">
        <v>274</v>
      </c>
      <c r="BD3126" s="162">
        <v>0</v>
      </c>
      <c r="BE3126" s="159">
        <v>38451.27</v>
      </c>
      <c r="BF3126" s="159">
        <v>38451.27</v>
      </c>
      <c r="BG3126" s="159">
        <v>48672.57</v>
      </c>
    </row>
    <row r="3127" ht="28.05" customHeight="1" spans="1:59">
      <c r="A3127" s="149"/>
      <c r="B3127" s="149"/>
      <c r="C3127" s="149"/>
      <c r="D3127" s="149" t="s">
        <v>3726</v>
      </c>
      <c r="E3127" s="340" t="s">
        <v>13816</v>
      </c>
      <c r="F3127" s="149" t="s">
        <v>3726</v>
      </c>
      <c r="G3127" s="149" t="s">
        <v>13817</v>
      </c>
      <c r="H3127" s="149" t="s">
        <v>13818</v>
      </c>
      <c r="I3127" s="149" t="s">
        <v>6296</v>
      </c>
      <c r="J3127" s="149" t="s">
        <v>13819</v>
      </c>
      <c r="K3127" s="149"/>
      <c r="L3127" s="149" t="s">
        <v>262</v>
      </c>
      <c r="M3127" s="149"/>
      <c r="N3127" s="149" t="s">
        <v>263</v>
      </c>
      <c r="O3127" s="149" t="s">
        <v>214</v>
      </c>
      <c r="P3127" s="149" t="s">
        <v>53</v>
      </c>
      <c r="Q3127" s="149"/>
      <c r="R3127" s="149" t="s">
        <v>13664</v>
      </c>
      <c r="S3127" s="149" t="s">
        <v>4928</v>
      </c>
      <c r="T3127" s="149" t="s">
        <v>13665</v>
      </c>
      <c r="U3127" s="149" t="s">
        <v>267</v>
      </c>
      <c r="V3127" s="149"/>
      <c r="W3127" s="149"/>
      <c r="X3127" s="149" t="s">
        <v>268</v>
      </c>
      <c r="Y3127" s="149"/>
      <c r="Z3127" s="149"/>
      <c r="AA3127" s="149"/>
      <c r="AB3127" s="149" t="s">
        <v>269</v>
      </c>
      <c r="AC3127" s="149" t="s">
        <v>270</v>
      </c>
      <c r="AD3127" s="149" t="s">
        <v>13665</v>
      </c>
      <c r="AE3127" s="149" t="s">
        <v>271</v>
      </c>
      <c r="AF3127" s="149"/>
      <c r="AG3127" s="149" t="s">
        <v>1098</v>
      </c>
      <c r="AH3127" s="149" t="s">
        <v>273</v>
      </c>
      <c r="AI3127" s="158">
        <v>77</v>
      </c>
      <c r="AJ3127" s="149"/>
      <c r="AK3127" s="159" t="s">
        <v>274</v>
      </c>
      <c r="AL3127" s="159" t="s">
        <v>274</v>
      </c>
      <c r="AM3127" s="149" t="s">
        <v>274</v>
      </c>
      <c r="AN3127" s="160">
        <v>4</v>
      </c>
      <c r="AO3127" s="149"/>
      <c r="AP3127" s="149" t="s">
        <v>274</v>
      </c>
      <c r="AQ3127" s="149" t="s">
        <v>275</v>
      </c>
      <c r="AR3127" s="158">
        <v>1</v>
      </c>
      <c r="AS3127" s="149" t="s">
        <v>275</v>
      </c>
      <c r="AT3127" s="149" t="s">
        <v>276</v>
      </c>
      <c r="AU3127" s="161">
        <v>1</v>
      </c>
      <c r="AV3127" s="159">
        <v>44247.79</v>
      </c>
      <c r="AW3127" s="159">
        <v>1769.91</v>
      </c>
      <c r="AX3127" s="149" t="s">
        <v>274</v>
      </c>
      <c r="AY3127" s="159">
        <v>461.71</v>
      </c>
      <c r="AZ3127" s="159">
        <v>461.71</v>
      </c>
      <c r="BA3127" s="159">
        <v>1846.84</v>
      </c>
      <c r="BB3127" s="159">
        <v>33705.4</v>
      </c>
      <c r="BC3127" s="162" t="s">
        <v>274</v>
      </c>
      <c r="BD3127" s="162">
        <v>0</v>
      </c>
      <c r="BE3127" s="159">
        <v>10542.39</v>
      </c>
      <c r="BF3127" s="159">
        <v>10542.39</v>
      </c>
      <c r="BG3127" s="159">
        <v>44247.79</v>
      </c>
    </row>
    <row r="3128" ht="28.05" customHeight="1" spans="1:59">
      <c r="A3128" s="149"/>
      <c r="B3128" s="149"/>
      <c r="C3128" s="149"/>
      <c r="D3128" s="149" t="s">
        <v>3726</v>
      </c>
      <c r="E3128" s="340" t="s">
        <v>13820</v>
      </c>
      <c r="F3128" s="149" t="s">
        <v>3726</v>
      </c>
      <c r="G3128" s="149" t="s">
        <v>13821</v>
      </c>
      <c r="H3128" s="149" t="s">
        <v>13769</v>
      </c>
      <c r="I3128" s="149" t="s">
        <v>13708</v>
      </c>
      <c r="J3128" s="149" t="s">
        <v>13822</v>
      </c>
      <c r="K3128" s="149"/>
      <c r="L3128" s="149" t="s">
        <v>287</v>
      </c>
      <c r="M3128" s="149"/>
      <c r="N3128" s="149" t="s">
        <v>263</v>
      </c>
      <c r="O3128" s="149" t="s">
        <v>214</v>
      </c>
      <c r="P3128" s="149" t="s">
        <v>53</v>
      </c>
      <c r="Q3128" s="149"/>
      <c r="R3128" s="149" t="s">
        <v>13823</v>
      </c>
      <c r="S3128" s="149" t="s">
        <v>4131</v>
      </c>
      <c r="T3128" s="149" t="s">
        <v>414</v>
      </c>
      <c r="U3128" s="149" t="s">
        <v>267</v>
      </c>
      <c r="V3128" s="149"/>
      <c r="W3128" s="149"/>
      <c r="X3128" s="149" t="s">
        <v>336</v>
      </c>
      <c r="Y3128" s="149"/>
      <c r="Z3128" s="149"/>
      <c r="AA3128" s="149"/>
      <c r="AB3128" s="149" t="s">
        <v>269</v>
      </c>
      <c r="AC3128" s="149" t="s">
        <v>270</v>
      </c>
      <c r="AD3128" s="149" t="s">
        <v>414</v>
      </c>
      <c r="AE3128" s="149" t="s">
        <v>271</v>
      </c>
      <c r="AF3128" s="149"/>
      <c r="AG3128" s="149" t="s">
        <v>1098</v>
      </c>
      <c r="AH3128" s="149" t="s">
        <v>273</v>
      </c>
      <c r="AI3128" s="158">
        <v>21</v>
      </c>
      <c r="AJ3128" s="149"/>
      <c r="AK3128" s="159" t="s">
        <v>274</v>
      </c>
      <c r="AL3128" s="159" t="s">
        <v>274</v>
      </c>
      <c r="AM3128" s="149" t="s">
        <v>274</v>
      </c>
      <c r="AN3128" s="160">
        <v>4</v>
      </c>
      <c r="AO3128" s="149"/>
      <c r="AP3128" s="149" t="s">
        <v>274</v>
      </c>
      <c r="AQ3128" s="149" t="s">
        <v>275</v>
      </c>
      <c r="AR3128" s="158">
        <v>1</v>
      </c>
      <c r="AS3128" s="149" t="s">
        <v>275</v>
      </c>
      <c r="AT3128" s="149" t="s">
        <v>276</v>
      </c>
      <c r="AU3128" s="161">
        <v>1</v>
      </c>
      <c r="AV3128" s="159">
        <v>48672.57</v>
      </c>
      <c r="AW3128" s="159">
        <v>1946.9</v>
      </c>
      <c r="AX3128" s="149" t="s">
        <v>274</v>
      </c>
      <c r="AY3128" s="159">
        <v>486.73</v>
      </c>
      <c r="AZ3128" s="159">
        <v>486.73</v>
      </c>
      <c r="BA3128" s="159">
        <v>1946.89</v>
      </c>
      <c r="BB3128" s="159">
        <v>10221.3</v>
      </c>
      <c r="BC3128" s="162" t="s">
        <v>274</v>
      </c>
      <c r="BD3128" s="162">
        <v>0</v>
      </c>
      <c r="BE3128" s="159">
        <v>38451.27</v>
      </c>
      <c r="BF3128" s="159">
        <v>38451.27</v>
      </c>
      <c r="BG3128" s="159">
        <v>48672.57</v>
      </c>
    </row>
    <row r="3129" ht="28.05" customHeight="1" spans="1:59">
      <c r="A3129" s="149"/>
      <c r="B3129" s="149"/>
      <c r="C3129" s="149"/>
      <c r="D3129" s="149" t="s">
        <v>3726</v>
      </c>
      <c r="E3129" s="340" t="s">
        <v>13824</v>
      </c>
      <c r="F3129" s="149" t="s">
        <v>3726</v>
      </c>
      <c r="G3129" s="149" t="s">
        <v>13825</v>
      </c>
      <c r="H3129" s="149" t="s">
        <v>5681</v>
      </c>
      <c r="I3129" s="149" t="s">
        <v>5682</v>
      </c>
      <c r="J3129" s="149" t="s">
        <v>13826</v>
      </c>
      <c r="K3129" s="149"/>
      <c r="L3129" s="149" t="s">
        <v>262</v>
      </c>
      <c r="M3129" s="149"/>
      <c r="N3129" s="149" t="s">
        <v>263</v>
      </c>
      <c r="O3129" s="149" t="s">
        <v>214</v>
      </c>
      <c r="P3129" s="149" t="s">
        <v>53</v>
      </c>
      <c r="Q3129" s="149"/>
      <c r="R3129" s="149" t="s">
        <v>13827</v>
      </c>
      <c r="S3129" s="149" t="s">
        <v>5684</v>
      </c>
      <c r="T3129" s="149" t="s">
        <v>13828</v>
      </c>
      <c r="U3129" s="149" t="s">
        <v>267</v>
      </c>
      <c r="V3129" s="149"/>
      <c r="W3129" s="149"/>
      <c r="X3129" s="149" t="s">
        <v>268</v>
      </c>
      <c r="Y3129" s="149"/>
      <c r="Z3129" s="149"/>
      <c r="AA3129" s="149"/>
      <c r="AB3129" s="149" t="s">
        <v>269</v>
      </c>
      <c r="AC3129" s="149" t="s">
        <v>318</v>
      </c>
      <c r="AD3129" s="149" t="s">
        <v>13828</v>
      </c>
      <c r="AE3129" s="149" t="s">
        <v>271</v>
      </c>
      <c r="AF3129" s="149"/>
      <c r="AG3129" s="149" t="s">
        <v>1098</v>
      </c>
      <c r="AH3129" s="149" t="s">
        <v>273</v>
      </c>
      <c r="AI3129" s="158">
        <v>96</v>
      </c>
      <c r="AJ3129" s="149"/>
      <c r="AK3129" s="159" t="s">
        <v>274</v>
      </c>
      <c r="AL3129" s="159" t="s">
        <v>274</v>
      </c>
      <c r="AM3129" s="149" t="s">
        <v>274</v>
      </c>
      <c r="AN3129" s="160">
        <v>4</v>
      </c>
      <c r="AO3129" s="149"/>
      <c r="AP3129" s="149" t="s">
        <v>274</v>
      </c>
      <c r="AQ3129" s="149" t="s">
        <v>275</v>
      </c>
      <c r="AR3129" s="158">
        <v>1</v>
      </c>
      <c r="AS3129" s="149" t="s">
        <v>275</v>
      </c>
      <c r="AT3129" s="149" t="s">
        <v>276</v>
      </c>
      <c r="AU3129" s="161">
        <v>1</v>
      </c>
      <c r="AV3129" s="159">
        <v>19658.12</v>
      </c>
      <c r="AW3129" s="159">
        <v>786.32</v>
      </c>
      <c r="AX3129" s="149" t="s">
        <v>274</v>
      </c>
      <c r="AY3129" s="162">
        <v>0</v>
      </c>
      <c r="AZ3129" s="162" t="s">
        <v>274</v>
      </c>
      <c r="BA3129" s="159">
        <v>589.86</v>
      </c>
      <c r="BB3129" s="159">
        <v>18871.8</v>
      </c>
      <c r="BC3129" s="162" t="s">
        <v>274</v>
      </c>
      <c r="BD3129" s="162">
        <v>0</v>
      </c>
      <c r="BE3129" s="159">
        <v>786.32</v>
      </c>
      <c r="BF3129" s="159">
        <v>786.32</v>
      </c>
      <c r="BG3129" s="159">
        <v>19658.12</v>
      </c>
    </row>
    <row r="3130" ht="28.05" customHeight="1" spans="1:59">
      <c r="A3130" s="149"/>
      <c r="B3130" s="149"/>
      <c r="C3130" s="149"/>
      <c r="D3130" s="149" t="s">
        <v>3726</v>
      </c>
      <c r="E3130" s="340" t="s">
        <v>13829</v>
      </c>
      <c r="F3130" s="149" t="s">
        <v>3726</v>
      </c>
      <c r="G3130" s="149" t="s">
        <v>13830</v>
      </c>
      <c r="H3130" s="149" t="s">
        <v>5495</v>
      </c>
      <c r="I3130" s="149" t="s">
        <v>13831</v>
      </c>
      <c r="J3130" s="149" t="s">
        <v>13832</v>
      </c>
      <c r="K3130" s="149"/>
      <c r="L3130" s="149" t="s">
        <v>287</v>
      </c>
      <c r="M3130" s="149"/>
      <c r="N3130" s="149" t="s">
        <v>263</v>
      </c>
      <c r="O3130" s="149" t="s">
        <v>214</v>
      </c>
      <c r="P3130" s="149" t="s">
        <v>53</v>
      </c>
      <c r="Q3130" s="149"/>
      <c r="R3130" s="149" t="s">
        <v>13649</v>
      </c>
      <c r="S3130" s="149" t="s">
        <v>5499</v>
      </c>
      <c r="T3130" s="149" t="s">
        <v>3699</v>
      </c>
      <c r="U3130" s="149" t="s">
        <v>267</v>
      </c>
      <c r="V3130" s="149"/>
      <c r="W3130" s="149"/>
      <c r="X3130" s="149" t="s">
        <v>336</v>
      </c>
      <c r="Y3130" s="149"/>
      <c r="Z3130" s="149"/>
      <c r="AA3130" s="149"/>
      <c r="AB3130" s="149" t="s">
        <v>269</v>
      </c>
      <c r="AC3130" s="149" t="s">
        <v>270</v>
      </c>
      <c r="AD3130" s="149" t="s">
        <v>3699</v>
      </c>
      <c r="AE3130" s="149" t="s">
        <v>271</v>
      </c>
      <c r="AF3130" s="149"/>
      <c r="AG3130" s="149" t="s">
        <v>1098</v>
      </c>
      <c r="AH3130" s="149" t="s">
        <v>273</v>
      </c>
      <c r="AI3130" s="158">
        <v>67</v>
      </c>
      <c r="AJ3130" s="149"/>
      <c r="AK3130" s="159" t="s">
        <v>274</v>
      </c>
      <c r="AL3130" s="159" t="s">
        <v>274</v>
      </c>
      <c r="AM3130" s="149" t="s">
        <v>274</v>
      </c>
      <c r="AN3130" s="160">
        <v>4</v>
      </c>
      <c r="AO3130" s="149"/>
      <c r="AP3130" s="149" t="s">
        <v>274</v>
      </c>
      <c r="AQ3130" s="149" t="s">
        <v>275</v>
      </c>
      <c r="AR3130" s="158">
        <v>1</v>
      </c>
      <c r="AS3130" s="149" t="s">
        <v>275</v>
      </c>
      <c r="AT3130" s="149" t="s">
        <v>276</v>
      </c>
      <c r="AU3130" s="161">
        <v>1</v>
      </c>
      <c r="AV3130" s="159">
        <v>12779.67</v>
      </c>
      <c r="AW3130" s="159">
        <v>511.19</v>
      </c>
      <c r="AX3130" s="149" t="s">
        <v>274</v>
      </c>
      <c r="AY3130" s="159">
        <v>131.66</v>
      </c>
      <c r="AZ3130" s="159">
        <v>131.66</v>
      </c>
      <c r="BA3130" s="159">
        <v>526.64</v>
      </c>
      <c r="BB3130" s="159">
        <v>8450.24</v>
      </c>
      <c r="BC3130" s="162" t="s">
        <v>274</v>
      </c>
      <c r="BD3130" s="162">
        <v>0</v>
      </c>
      <c r="BE3130" s="159">
        <v>4329.43</v>
      </c>
      <c r="BF3130" s="159">
        <v>4329.43</v>
      </c>
      <c r="BG3130" s="159">
        <v>12779.67</v>
      </c>
    </row>
    <row r="3131" ht="28.05" customHeight="1" spans="1:59">
      <c r="A3131" s="149"/>
      <c r="B3131" s="149"/>
      <c r="C3131" s="149"/>
      <c r="D3131" s="149" t="s">
        <v>3726</v>
      </c>
      <c r="E3131" s="340" t="s">
        <v>13833</v>
      </c>
      <c r="F3131" s="149" t="s">
        <v>3726</v>
      </c>
      <c r="G3131" s="149" t="s">
        <v>13834</v>
      </c>
      <c r="H3131" s="149" t="s">
        <v>13769</v>
      </c>
      <c r="I3131" s="149" t="s">
        <v>13708</v>
      </c>
      <c r="J3131" s="149" t="s">
        <v>13835</v>
      </c>
      <c r="K3131" s="149"/>
      <c r="L3131" s="149" t="s">
        <v>287</v>
      </c>
      <c r="M3131" s="149"/>
      <c r="N3131" s="149" t="s">
        <v>263</v>
      </c>
      <c r="O3131" s="149" t="s">
        <v>214</v>
      </c>
      <c r="P3131" s="149" t="s">
        <v>53</v>
      </c>
      <c r="Q3131" s="149"/>
      <c r="R3131" s="149" t="s">
        <v>13836</v>
      </c>
      <c r="S3131" s="149" t="s">
        <v>4131</v>
      </c>
      <c r="T3131" s="149" t="s">
        <v>414</v>
      </c>
      <c r="U3131" s="149" t="s">
        <v>267</v>
      </c>
      <c r="V3131" s="149"/>
      <c r="W3131" s="149"/>
      <c r="X3131" s="149" t="s">
        <v>336</v>
      </c>
      <c r="Y3131" s="149"/>
      <c r="Z3131" s="149"/>
      <c r="AA3131" s="149"/>
      <c r="AB3131" s="149" t="s">
        <v>269</v>
      </c>
      <c r="AC3131" s="149" t="s">
        <v>270</v>
      </c>
      <c r="AD3131" s="149" t="s">
        <v>414</v>
      </c>
      <c r="AE3131" s="149" t="s">
        <v>271</v>
      </c>
      <c r="AF3131" s="149"/>
      <c r="AG3131" s="149" t="s">
        <v>1098</v>
      </c>
      <c r="AH3131" s="149" t="s">
        <v>273</v>
      </c>
      <c r="AI3131" s="158">
        <v>21</v>
      </c>
      <c r="AJ3131" s="149"/>
      <c r="AK3131" s="159" t="s">
        <v>274</v>
      </c>
      <c r="AL3131" s="159" t="s">
        <v>274</v>
      </c>
      <c r="AM3131" s="149" t="s">
        <v>274</v>
      </c>
      <c r="AN3131" s="160">
        <v>4</v>
      </c>
      <c r="AO3131" s="149"/>
      <c r="AP3131" s="149" t="s">
        <v>274</v>
      </c>
      <c r="AQ3131" s="149" t="s">
        <v>275</v>
      </c>
      <c r="AR3131" s="158">
        <v>1</v>
      </c>
      <c r="AS3131" s="149" t="s">
        <v>275</v>
      </c>
      <c r="AT3131" s="149" t="s">
        <v>276</v>
      </c>
      <c r="AU3131" s="161">
        <v>1</v>
      </c>
      <c r="AV3131" s="159">
        <v>48672.57</v>
      </c>
      <c r="AW3131" s="159">
        <v>1946.9</v>
      </c>
      <c r="AX3131" s="149" t="s">
        <v>274</v>
      </c>
      <c r="AY3131" s="159">
        <v>486.73</v>
      </c>
      <c r="AZ3131" s="159">
        <v>486.73</v>
      </c>
      <c r="BA3131" s="159">
        <v>1946.89</v>
      </c>
      <c r="BB3131" s="159">
        <v>10221.3</v>
      </c>
      <c r="BC3131" s="162" t="s">
        <v>274</v>
      </c>
      <c r="BD3131" s="162">
        <v>0</v>
      </c>
      <c r="BE3131" s="159">
        <v>38451.27</v>
      </c>
      <c r="BF3131" s="159">
        <v>38451.27</v>
      </c>
      <c r="BG3131" s="159">
        <v>48672.57</v>
      </c>
    </row>
    <row r="3132" ht="28.05" customHeight="1" spans="1:59">
      <c r="A3132" s="149"/>
      <c r="B3132" s="149"/>
      <c r="C3132" s="149"/>
      <c r="D3132" s="149" t="s">
        <v>3726</v>
      </c>
      <c r="E3132" s="340" t="s">
        <v>13837</v>
      </c>
      <c r="F3132" s="149" t="s">
        <v>3726</v>
      </c>
      <c r="G3132" s="149" t="s">
        <v>13838</v>
      </c>
      <c r="H3132" s="149" t="s">
        <v>5495</v>
      </c>
      <c r="I3132" s="149" t="s">
        <v>13839</v>
      </c>
      <c r="J3132" s="149" t="s">
        <v>13840</v>
      </c>
      <c r="K3132" s="149"/>
      <c r="L3132" s="149" t="s">
        <v>287</v>
      </c>
      <c r="M3132" s="149"/>
      <c r="N3132" s="149" t="s">
        <v>263</v>
      </c>
      <c r="O3132" s="149" t="s">
        <v>214</v>
      </c>
      <c r="P3132" s="149" t="s">
        <v>53</v>
      </c>
      <c r="Q3132" s="149"/>
      <c r="R3132" s="149" t="s">
        <v>3921</v>
      </c>
      <c r="S3132" s="149" t="s">
        <v>5499</v>
      </c>
      <c r="T3132" s="149" t="s">
        <v>3699</v>
      </c>
      <c r="U3132" s="149" t="s">
        <v>267</v>
      </c>
      <c r="V3132" s="149"/>
      <c r="W3132" s="149"/>
      <c r="X3132" s="149" t="s">
        <v>336</v>
      </c>
      <c r="Y3132" s="149"/>
      <c r="Z3132" s="149"/>
      <c r="AA3132" s="149"/>
      <c r="AB3132" s="149" t="s">
        <v>269</v>
      </c>
      <c r="AC3132" s="149" t="s">
        <v>270</v>
      </c>
      <c r="AD3132" s="149" t="s">
        <v>3699</v>
      </c>
      <c r="AE3132" s="149" t="s">
        <v>271</v>
      </c>
      <c r="AF3132" s="149"/>
      <c r="AG3132" s="149" t="s">
        <v>1098</v>
      </c>
      <c r="AH3132" s="149" t="s">
        <v>273</v>
      </c>
      <c r="AI3132" s="158">
        <v>67</v>
      </c>
      <c r="AJ3132" s="149"/>
      <c r="AK3132" s="159" t="s">
        <v>274</v>
      </c>
      <c r="AL3132" s="159" t="s">
        <v>274</v>
      </c>
      <c r="AM3132" s="149" t="s">
        <v>274</v>
      </c>
      <c r="AN3132" s="160">
        <v>4</v>
      </c>
      <c r="AO3132" s="149"/>
      <c r="AP3132" s="149" t="s">
        <v>274</v>
      </c>
      <c r="AQ3132" s="149" t="s">
        <v>275</v>
      </c>
      <c r="AR3132" s="158">
        <v>1</v>
      </c>
      <c r="AS3132" s="149" t="s">
        <v>275</v>
      </c>
      <c r="AT3132" s="149" t="s">
        <v>276</v>
      </c>
      <c r="AU3132" s="161">
        <v>1</v>
      </c>
      <c r="AV3132" s="159">
        <v>15540.52</v>
      </c>
      <c r="AW3132" s="159">
        <v>621.62</v>
      </c>
      <c r="AX3132" s="149" t="s">
        <v>274</v>
      </c>
      <c r="AY3132" s="159">
        <v>160.11</v>
      </c>
      <c r="AZ3132" s="159">
        <v>160.11</v>
      </c>
      <c r="BA3132" s="159">
        <v>640.44</v>
      </c>
      <c r="BB3132" s="159">
        <v>10275.86</v>
      </c>
      <c r="BC3132" s="162" t="s">
        <v>274</v>
      </c>
      <c r="BD3132" s="162">
        <v>0</v>
      </c>
      <c r="BE3132" s="159">
        <v>5264.66</v>
      </c>
      <c r="BF3132" s="159">
        <v>5264.66</v>
      </c>
      <c r="BG3132" s="159">
        <v>15540.52</v>
      </c>
    </row>
    <row r="3133" ht="28.05" customHeight="1" spans="1:59">
      <c r="A3133" s="149"/>
      <c r="B3133" s="149"/>
      <c r="C3133" s="149"/>
      <c r="D3133" s="149" t="s">
        <v>3726</v>
      </c>
      <c r="E3133" s="340" t="s">
        <v>13841</v>
      </c>
      <c r="F3133" s="149" t="s">
        <v>3726</v>
      </c>
      <c r="G3133" s="149" t="s">
        <v>13842</v>
      </c>
      <c r="H3133" s="149" t="s">
        <v>5495</v>
      </c>
      <c r="I3133" s="149" t="s">
        <v>13843</v>
      </c>
      <c r="J3133" s="149" t="s">
        <v>13844</v>
      </c>
      <c r="K3133" s="149"/>
      <c r="L3133" s="149" t="s">
        <v>287</v>
      </c>
      <c r="M3133" s="149"/>
      <c r="N3133" s="149" t="s">
        <v>263</v>
      </c>
      <c r="O3133" s="149" t="s">
        <v>214</v>
      </c>
      <c r="P3133" s="149" t="s">
        <v>53</v>
      </c>
      <c r="Q3133" s="149"/>
      <c r="R3133" s="149" t="s">
        <v>3921</v>
      </c>
      <c r="S3133" s="149" t="s">
        <v>5499</v>
      </c>
      <c r="T3133" s="149" t="s">
        <v>3699</v>
      </c>
      <c r="U3133" s="149" t="s">
        <v>267</v>
      </c>
      <c r="V3133" s="149"/>
      <c r="W3133" s="149"/>
      <c r="X3133" s="149" t="s">
        <v>336</v>
      </c>
      <c r="Y3133" s="149"/>
      <c r="Z3133" s="149"/>
      <c r="AA3133" s="149"/>
      <c r="AB3133" s="149" t="s">
        <v>269</v>
      </c>
      <c r="AC3133" s="149" t="s">
        <v>270</v>
      </c>
      <c r="AD3133" s="149" t="s">
        <v>3699</v>
      </c>
      <c r="AE3133" s="149" t="s">
        <v>271</v>
      </c>
      <c r="AF3133" s="149"/>
      <c r="AG3133" s="149" t="s">
        <v>1098</v>
      </c>
      <c r="AH3133" s="149" t="s">
        <v>273</v>
      </c>
      <c r="AI3133" s="158">
        <v>67</v>
      </c>
      <c r="AJ3133" s="149"/>
      <c r="AK3133" s="159" t="s">
        <v>274</v>
      </c>
      <c r="AL3133" s="159" t="s">
        <v>274</v>
      </c>
      <c r="AM3133" s="149" t="s">
        <v>274</v>
      </c>
      <c r="AN3133" s="160">
        <v>4</v>
      </c>
      <c r="AO3133" s="149"/>
      <c r="AP3133" s="149" t="s">
        <v>274</v>
      </c>
      <c r="AQ3133" s="149" t="s">
        <v>275</v>
      </c>
      <c r="AR3133" s="158">
        <v>1</v>
      </c>
      <c r="AS3133" s="149" t="s">
        <v>275</v>
      </c>
      <c r="AT3133" s="149" t="s">
        <v>276</v>
      </c>
      <c r="AU3133" s="161">
        <v>1</v>
      </c>
      <c r="AV3133" s="159">
        <v>15126.05</v>
      </c>
      <c r="AW3133" s="159">
        <v>605.04</v>
      </c>
      <c r="AX3133" s="149" t="s">
        <v>274</v>
      </c>
      <c r="AY3133" s="159">
        <v>155.85</v>
      </c>
      <c r="AZ3133" s="159">
        <v>155.85</v>
      </c>
      <c r="BA3133" s="159">
        <v>623.39</v>
      </c>
      <c r="BB3133" s="159">
        <v>10001.51</v>
      </c>
      <c r="BC3133" s="162" t="s">
        <v>274</v>
      </c>
      <c r="BD3133" s="162">
        <v>0</v>
      </c>
      <c r="BE3133" s="159">
        <v>5124.54</v>
      </c>
      <c r="BF3133" s="159">
        <v>5124.54</v>
      </c>
      <c r="BG3133" s="159">
        <v>15126.05</v>
      </c>
    </row>
    <row r="3134" ht="28.05" customHeight="1" spans="1:59">
      <c r="A3134" s="149"/>
      <c r="B3134" s="149"/>
      <c r="C3134" s="149"/>
      <c r="D3134" s="149" t="s">
        <v>3726</v>
      </c>
      <c r="E3134" s="340" t="s">
        <v>13845</v>
      </c>
      <c r="F3134" s="149" t="s">
        <v>3726</v>
      </c>
      <c r="G3134" s="149" t="s">
        <v>13846</v>
      </c>
      <c r="H3134" s="149" t="s">
        <v>5681</v>
      </c>
      <c r="I3134" s="149" t="s">
        <v>13847</v>
      </c>
      <c r="J3134" s="149" t="s">
        <v>13848</v>
      </c>
      <c r="K3134" s="149"/>
      <c r="L3134" s="149" t="s">
        <v>262</v>
      </c>
      <c r="M3134" s="149"/>
      <c r="N3134" s="149" t="s">
        <v>263</v>
      </c>
      <c r="O3134" s="149" t="s">
        <v>214</v>
      </c>
      <c r="P3134" s="149" t="s">
        <v>53</v>
      </c>
      <c r="Q3134" s="149"/>
      <c r="R3134" s="149" t="s">
        <v>13849</v>
      </c>
      <c r="S3134" s="149" t="s">
        <v>5684</v>
      </c>
      <c r="T3134" s="149" t="s">
        <v>13828</v>
      </c>
      <c r="U3134" s="149" t="s">
        <v>267</v>
      </c>
      <c r="V3134" s="149"/>
      <c r="W3134" s="149"/>
      <c r="X3134" s="149" t="s">
        <v>268</v>
      </c>
      <c r="Y3134" s="149"/>
      <c r="Z3134" s="149"/>
      <c r="AA3134" s="149"/>
      <c r="AB3134" s="149" t="s">
        <v>269</v>
      </c>
      <c r="AC3134" s="149" t="s">
        <v>318</v>
      </c>
      <c r="AD3134" s="149" t="s">
        <v>13828</v>
      </c>
      <c r="AE3134" s="149" t="s">
        <v>271</v>
      </c>
      <c r="AF3134" s="149"/>
      <c r="AG3134" s="149" t="s">
        <v>1098</v>
      </c>
      <c r="AH3134" s="149" t="s">
        <v>273</v>
      </c>
      <c r="AI3134" s="158">
        <v>96</v>
      </c>
      <c r="AJ3134" s="149"/>
      <c r="AK3134" s="159" t="s">
        <v>274</v>
      </c>
      <c r="AL3134" s="159" t="s">
        <v>274</v>
      </c>
      <c r="AM3134" s="149" t="s">
        <v>274</v>
      </c>
      <c r="AN3134" s="160">
        <v>4</v>
      </c>
      <c r="AO3134" s="149"/>
      <c r="AP3134" s="149" t="s">
        <v>274</v>
      </c>
      <c r="AQ3134" s="149" t="s">
        <v>275</v>
      </c>
      <c r="AR3134" s="158">
        <v>1</v>
      </c>
      <c r="AS3134" s="149" t="s">
        <v>275</v>
      </c>
      <c r="AT3134" s="149" t="s">
        <v>276</v>
      </c>
      <c r="AU3134" s="161">
        <v>1</v>
      </c>
      <c r="AV3134" s="159">
        <v>10256.41</v>
      </c>
      <c r="AW3134" s="159">
        <v>410.26</v>
      </c>
      <c r="AX3134" s="149" t="s">
        <v>274</v>
      </c>
      <c r="AY3134" s="162">
        <v>0</v>
      </c>
      <c r="AZ3134" s="162" t="s">
        <v>274</v>
      </c>
      <c r="BA3134" s="159">
        <v>308.07</v>
      </c>
      <c r="BB3134" s="159">
        <v>9846.15</v>
      </c>
      <c r="BC3134" s="162" t="s">
        <v>274</v>
      </c>
      <c r="BD3134" s="162">
        <v>0</v>
      </c>
      <c r="BE3134" s="159">
        <v>410.26</v>
      </c>
      <c r="BF3134" s="159">
        <v>410.26</v>
      </c>
      <c r="BG3134" s="159">
        <v>10256.41</v>
      </c>
    </row>
    <row r="3135" ht="28.05" customHeight="1" spans="1:59">
      <c r="A3135" s="149"/>
      <c r="B3135" s="149"/>
      <c r="C3135" s="149"/>
      <c r="D3135" s="149" t="s">
        <v>3726</v>
      </c>
      <c r="E3135" s="340" t="s">
        <v>13850</v>
      </c>
      <c r="F3135" s="149" t="s">
        <v>3726</v>
      </c>
      <c r="G3135" s="149" t="s">
        <v>13851</v>
      </c>
      <c r="H3135" s="149" t="s">
        <v>13852</v>
      </c>
      <c r="I3135" s="149" t="s">
        <v>13853</v>
      </c>
      <c r="J3135" s="149" t="s">
        <v>13854</v>
      </c>
      <c r="K3135" s="149"/>
      <c r="L3135" s="149" t="s">
        <v>262</v>
      </c>
      <c r="M3135" s="149"/>
      <c r="N3135" s="149" t="s">
        <v>263</v>
      </c>
      <c r="O3135" s="149" t="s">
        <v>214</v>
      </c>
      <c r="P3135" s="149" t="s">
        <v>53</v>
      </c>
      <c r="Q3135" s="149"/>
      <c r="R3135" s="149" t="s">
        <v>13855</v>
      </c>
      <c r="S3135" s="149" t="s">
        <v>7322</v>
      </c>
      <c r="T3135" s="149" t="s">
        <v>1137</v>
      </c>
      <c r="U3135" s="149" t="s">
        <v>267</v>
      </c>
      <c r="V3135" s="149"/>
      <c r="W3135" s="149"/>
      <c r="X3135" s="149" t="s">
        <v>336</v>
      </c>
      <c r="Y3135" s="149"/>
      <c r="Z3135" s="149"/>
      <c r="AA3135" s="149"/>
      <c r="AB3135" s="149" t="s">
        <v>269</v>
      </c>
      <c r="AC3135" s="149" t="s">
        <v>270</v>
      </c>
      <c r="AD3135" s="149" t="s">
        <v>1137</v>
      </c>
      <c r="AE3135" s="149" t="s">
        <v>271</v>
      </c>
      <c r="AF3135" s="149"/>
      <c r="AG3135" s="149" t="s">
        <v>1098</v>
      </c>
      <c r="AH3135" s="149" t="s">
        <v>273</v>
      </c>
      <c r="AI3135" s="158">
        <v>75</v>
      </c>
      <c r="AJ3135" s="149"/>
      <c r="AK3135" s="159" t="s">
        <v>274</v>
      </c>
      <c r="AL3135" s="159" t="s">
        <v>274</v>
      </c>
      <c r="AM3135" s="149" t="s">
        <v>274</v>
      </c>
      <c r="AN3135" s="160">
        <v>4</v>
      </c>
      <c r="AO3135" s="149"/>
      <c r="AP3135" s="149" t="s">
        <v>274</v>
      </c>
      <c r="AQ3135" s="149" t="s">
        <v>275</v>
      </c>
      <c r="AR3135" s="158">
        <v>1</v>
      </c>
      <c r="AS3135" s="149" t="s">
        <v>275</v>
      </c>
      <c r="AT3135" s="149" t="s">
        <v>276</v>
      </c>
      <c r="AU3135" s="161">
        <v>1</v>
      </c>
      <c r="AV3135" s="159">
        <v>1946.9</v>
      </c>
      <c r="AW3135" s="159">
        <v>77.88</v>
      </c>
      <c r="AX3135" s="149" t="s">
        <v>274</v>
      </c>
      <c r="AY3135" s="159">
        <v>20.25</v>
      </c>
      <c r="AZ3135" s="159">
        <v>20.25</v>
      </c>
      <c r="BA3135" s="159">
        <v>80.98</v>
      </c>
      <c r="BB3135" s="159">
        <v>1443.88</v>
      </c>
      <c r="BC3135" s="162" t="s">
        <v>274</v>
      </c>
      <c r="BD3135" s="162">
        <v>0</v>
      </c>
      <c r="BE3135" s="159">
        <v>503.02</v>
      </c>
      <c r="BF3135" s="159">
        <v>503.02</v>
      </c>
      <c r="BG3135" s="159">
        <v>1946.9</v>
      </c>
    </row>
    <row r="3136" ht="28.05" customHeight="1" spans="1:59">
      <c r="A3136" s="149"/>
      <c r="B3136" s="149"/>
      <c r="C3136" s="149"/>
      <c r="D3136" s="149" t="s">
        <v>3726</v>
      </c>
      <c r="E3136" s="340" t="s">
        <v>13856</v>
      </c>
      <c r="F3136" s="149" t="s">
        <v>3726</v>
      </c>
      <c r="G3136" s="149" t="s">
        <v>13857</v>
      </c>
      <c r="H3136" s="149" t="s">
        <v>13769</v>
      </c>
      <c r="I3136" s="149" t="s">
        <v>13708</v>
      </c>
      <c r="J3136" s="149" t="s">
        <v>13858</v>
      </c>
      <c r="K3136" s="149"/>
      <c r="L3136" s="149" t="s">
        <v>287</v>
      </c>
      <c r="M3136" s="149"/>
      <c r="N3136" s="149" t="s">
        <v>263</v>
      </c>
      <c r="O3136" s="149" t="s">
        <v>214</v>
      </c>
      <c r="P3136" s="149" t="s">
        <v>53</v>
      </c>
      <c r="Q3136" s="149"/>
      <c r="R3136" s="149" t="s">
        <v>13859</v>
      </c>
      <c r="S3136" s="149" t="s">
        <v>4131</v>
      </c>
      <c r="T3136" s="149" t="s">
        <v>414</v>
      </c>
      <c r="U3136" s="149" t="s">
        <v>267</v>
      </c>
      <c r="V3136" s="149"/>
      <c r="W3136" s="149"/>
      <c r="X3136" s="149" t="s">
        <v>336</v>
      </c>
      <c r="Y3136" s="149"/>
      <c r="Z3136" s="149"/>
      <c r="AA3136" s="149"/>
      <c r="AB3136" s="149" t="s">
        <v>269</v>
      </c>
      <c r="AC3136" s="149" t="s">
        <v>270</v>
      </c>
      <c r="AD3136" s="149" t="s">
        <v>414</v>
      </c>
      <c r="AE3136" s="149" t="s">
        <v>271</v>
      </c>
      <c r="AF3136" s="149"/>
      <c r="AG3136" s="149" t="s">
        <v>1098</v>
      </c>
      <c r="AH3136" s="149" t="s">
        <v>273</v>
      </c>
      <c r="AI3136" s="158">
        <v>21</v>
      </c>
      <c r="AJ3136" s="149"/>
      <c r="AK3136" s="159" t="s">
        <v>274</v>
      </c>
      <c r="AL3136" s="159" t="s">
        <v>274</v>
      </c>
      <c r="AM3136" s="149" t="s">
        <v>274</v>
      </c>
      <c r="AN3136" s="160">
        <v>4</v>
      </c>
      <c r="AO3136" s="149"/>
      <c r="AP3136" s="149" t="s">
        <v>274</v>
      </c>
      <c r="AQ3136" s="149" t="s">
        <v>275</v>
      </c>
      <c r="AR3136" s="158">
        <v>1</v>
      </c>
      <c r="AS3136" s="149" t="s">
        <v>275</v>
      </c>
      <c r="AT3136" s="149" t="s">
        <v>276</v>
      </c>
      <c r="AU3136" s="161">
        <v>1</v>
      </c>
      <c r="AV3136" s="159">
        <v>48672.57</v>
      </c>
      <c r="AW3136" s="159">
        <v>1946.9</v>
      </c>
      <c r="AX3136" s="149" t="s">
        <v>274</v>
      </c>
      <c r="AY3136" s="159">
        <v>486.73</v>
      </c>
      <c r="AZ3136" s="159">
        <v>486.73</v>
      </c>
      <c r="BA3136" s="159">
        <v>1946.89</v>
      </c>
      <c r="BB3136" s="159">
        <v>10221.3</v>
      </c>
      <c r="BC3136" s="162" t="s">
        <v>274</v>
      </c>
      <c r="BD3136" s="162">
        <v>0</v>
      </c>
      <c r="BE3136" s="159">
        <v>38451.27</v>
      </c>
      <c r="BF3136" s="159">
        <v>38451.27</v>
      </c>
      <c r="BG3136" s="159">
        <v>48672.57</v>
      </c>
    </row>
    <row r="3137" ht="28.05" customHeight="1" spans="1:59">
      <c r="A3137" s="149"/>
      <c r="B3137" s="149"/>
      <c r="C3137" s="149"/>
      <c r="D3137" s="149" t="s">
        <v>3726</v>
      </c>
      <c r="E3137" s="340" t="s">
        <v>13860</v>
      </c>
      <c r="F3137" s="149" t="s">
        <v>3726</v>
      </c>
      <c r="G3137" s="149" t="s">
        <v>13861</v>
      </c>
      <c r="H3137" s="149" t="s">
        <v>13852</v>
      </c>
      <c r="I3137" s="149" t="s">
        <v>13853</v>
      </c>
      <c r="J3137" s="149" t="s">
        <v>13862</v>
      </c>
      <c r="K3137" s="149"/>
      <c r="L3137" s="149" t="s">
        <v>262</v>
      </c>
      <c r="M3137" s="149"/>
      <c r="N3137" s="149" t="s">
        <v>263</v>
      </c>
      <c r="O3137" s="149" t="s">
        <v>214</v>
      </c>
      <c r="P3137" s="149" t="s">
        <v>53</v>
      </c>
      <c r="Q3137" s="149"/>
      <c r="R3137" s="149" t="s">
        <v>13855</v>
      </c>
      <c r="S3137" s="149" t="s">
        <v>7322</v>
      </c>
      <c r="T3137" s="149" t="s">
        <v>1137</v>
      </c>
      <c r="U3137" s="149" t="s">
        <v>267</v>
      </c>
      <c r="V3137" s="149"/>
      <c r="W3137" s="149"/>
      <c r="X3137" s="149" t="s">
        <v>336</v>
      </c>
      <c r="Y3137" s="149"/>
      <c r="Z3137" s="149"/>
      <c r="AA3137" s="149"/>
      <c r="AB3137" s="149" t="s">
        <v>269</v>
      </c>
      <c r="AC3137" s="149" t="s">
        <v>270</v>
      </c>
      <c r="AD3137" s="149" t="s">
        <v>1137</v>
      </c>
      <c r="AE3137" s="149" t="s">
        <v>271</v>
      </c>
      <c r="AF3137" s="149"/>
      <c r="AG3137" s="149" t="s">
        <v>1098</v>
      </c>
      <c r="AH3137" s="149" t="s">
        <v>273</v>
      </c>
      <c r="AI3137" s="158">
        <v>75</v>
      </c>
      <c r="AJ3137" s="149"/>
      <c r="AK3137" s="159" t="s">
        <v>274</v>
      </c>
      <c r="AL3137" s="159" t="s">
        <v>274</v>
      </c>
      <c r="AM3137" s="149" t="s">
        <v>274</v>
      </c>
      <c r="AN3137" s="160">
        <v>4</v>
      </c>
      <c r="AO3137" s="149"/>
      <c r="AP3137" s="149" t="s">
        <v>274</v>
      </c>
      <c r="AQ3137" s="149" t="s">
        <v>275</v>
      </c>
      <c r="AR3137" s="158">
        <v>1</v>
      </c>
      <c r="AS3137" s="149" t="s">
        <v>275</v>
      </c>
      <c r="AT3137" s="149" t="s">
        <v>276</v>
      </c>
      <c r="AU3137" s="161">
        <v>1</v>
      </c>
      <c r="AV3137" s="159">
        <v>1946.91</v>
      </c>
      <c r="AW3137" s="159">
        <v>77.88</v>
      </c>
      <c r="AX3137" s="149" t="s">
        <v>274</v>
      </c>
      <c r="AY3137" s="159">
        <v>20.25</v>
      </c>
      <c r="AZ3137" s="159">
        <v>20.25</v>
      </c>
      <c r="BA3137" s="159">
        <v>80.99</v>
      </c>
      <c r="BB3137" s="159">
        <v>1443.89</v>
      </c>
      <c r="BC3137" s="162" t="s">
        <v>274</v>
      </c>
      <c r="BD3137" s="162">
        <v>0</v>
      </c>
      <c r="BE3137" s="159">
        <v>503.02</v>
      </c>
      <c r="BF3137" s="159">
        <v>503.02</v>
      </c>
      <c r="BG3137" s="159">
        <v>1946.91</v>
      </c>
    </row>
    <row r="3138" ht="28.05" customHeight="1" spans="1:59">
      <c r="A3138" s="149"/>
      <c r="B3138" s="149"/>
      <c r="C3138" s="149"/>
      <c r="D3138" s="149" t="s">
        <v>3726</v>
      </c>
      <c r="E3138" s="340" t="s">
        <v>13863</v>
      </c>
      <c r="F3138" s="149" t="s">
        <v>3726</v>
      </c>
      <c r="G3138" s="149" t="s">
        <v>13864</v>
      </c>
      <c r="H3138" s="149" t="s">
        <v>5681</v>
      </c>
      <c r="I3138" s="149" t="s">
        <v>13847</v>
      </c>
      <c r="J3138" s="149" t="s">
        <v>13865</v>
      </c>
      <c r="K3138" s="149"/>
      <c r="L3138" s="149" t="s">
        <v>262</v>
      </c>
      <c r="M3138" s="149"/>
      <c r="N3138" s="149" t="s">
        <v>263</v>
      </c>
      <c r="O3138" s="149" t="s">
        <v>214</v>
      </c>
      <c r="P3138" s="149" t="s">
        <v>53</v>
      </c>
      <c r="Q3138" s="149"/>
      <c r="R3138" s="149" t="s">
        <v>13849</v>
      </c>
      <c r="S3138" s="149" t="s">
        <v>5684</v>
      </c>
      <c r="T3138" s="149" t="s">
        <v>13828</v>
      </c>
      <c r="U3138" s="149" t="s">
        <v>267</v>
      </c>
      <c r="V3138" s="149"/>
      <c r="W3138" s="149"/>
      <c r="X3138" s="149" t="s">
        <v>268</v>
      </c>
      <c r="Y3138" s="149"/>
      <c r="Z3138" s="149"/>
      <c r="AA3138" s="149"/>
      <c r="AB3138" s="149" t="s">
        <v>269</v>
      </c>
      <c r="AC3138" s="149" t="s">
        <v>318</v>
      </c>
      <c r="AD3138" s="149" t="s">
        <v>13828</v>
      </c>
      <c r="AE3138" s="149" t="s">
        <v>271</v>
      </c>
      <c r="AF3138" s="149"/>
      <c r="AG3138" s="149" t="s">
        <v>1098</v>
      </c>
      <c r="AH3138" s="149" t="s">
        <v>273</v>
      </c>
      <c r="AI3138" s="158">
        <v>96</v>
      </c>
      <c r="AJ3138" s="149"/>
      <c r="AK3138" s="159" t="s">
        <v>274</v>
      </c>
      <c r="AL3138" s="159" t="s">
        <v>274</v>
      </c>
      <c r="AM3138" s="149" t="s">
        <v>274</v>
      </c>
      <c r="AN3138" s="160">
        <v>4</v>
      </c>
      <c r="AO3138" s="149"/>
      <c r="AP3138" s="149" t="s">
        <v>274</v>
      </c>
      <c r="AQ3138" s="149" t="s">
        <v>275</v>
      </c>
      <c r="AR3138" s="158">
        <v>1</v>
      </c>
      <c r="AS3138" s="149" t="s">
        <v>275</v>
      </c>
      <c r="AT3138" s="149" t="s">
        <v>276</v>
      </c>
      <c r="AU3138" s="161">
        <v>1</v>
      </c>
      <c r="AV3138" s="159">
        <v>10256.41</v>
      </c>
      <c r="AW3138" s="159">
        <v>410.26</v>
      </c>
      <c r="AX3138" s="149" t="s">
        <v>274</v>
      </c>
      <c r="AY3138" s="162">
        <v>0</v>
      </c>
      <c r="AZ3138" s="162" t="s">
        <v>274</v>
      </c>
      <c r="BA3138" s="159">
        <v>308.07</v>
      </c>
      <c r="BB3138" s="159">
        <v>9846.15</v>
      </c>
      <c r="BC3138" s="162" t="s">
        <v>274</v>
      </c>
      <c r="BD3138" s="162">
        <v>0</v>
      </c>
      <c r="BE3138" s="159">
        <v>410.26</v>
      </c>
      <c r="BF3138" s="159">
        <v>410.26</v>
      </c>
      <c r="BG3138" s="159">
        <v>10256.41</v>
      </c>
    </row>
    <row r="3139" ht="28.05" customHeight="1" spans="1:59">
      <c r="A3139" s="149"/>
      <c r="B3139" s="149"/>
      <c r="C3139" s="149"/>
      <c r="D3139" s="149" t="s">
        <v>3726</v>
      </c>
      <c r="E3139" s="340" t="s">
        <v>13866</v>
      </c>
      <c r="F3139" s="149" t="s">
        <v>3726</v>
      </c>
      <c r="G3139" s="149" t="s">
        <v>13867</v>
      </c>
      <c r="H3139" s="149" t="s">
        <v>6333</v>
      </c>
      <c r="I3139" s="149" t="s">
        <v>6546</v>
      </c>
      <c r="J3139" s="149" t="s">
        <v>13868</v>
      </c>
      <c r="K3139" s="149"/>
      <c r="L3139" s="149" t="s">
        <v>262</v>
      </c>
      <c r="M3139" s="149"/>
      <c r="N3139" s="149" t="s">
        <v>263</v>
      </c>
      <c r="O3139" s="149" t="s">
        <v>214</v>
      </c>
      <c r="P3139" s="149" t="s">
        <v>53</v>
      </c>
      <c r="Q3139" s="149"/>
      <c r="R3139" s="149" t="s">
        <v>3903</v>
      </c>
      <c r="S3139" s="149" t="s">
        <v>6336</v>
      </c>
      <c r="T3139" s="149" t="s">
        <v>1137</v>
      </c>
      <c r="U3139" s="149" t="s">
        <v>267</v>
      </c>
      <c r="V3139" s="149"/>
      <c r="W3139" s="149"/>
      <c r="X3139" s="149" t="s">
        <v>336</v>
      </c>
      <c r="Y3139" s="149"/>
      <c r="Z3139" s="149"/>
      <c r="AA3139" s="149"/>
      <c r="AB3139" s="149" t="s">
        <v>269</v>
      </c>
      <c r="AC3139" s="149" t="s">
        <v>270</v>
      </c>
      <c r="AD3139" s="149" t="s">
        <v>1137</v>
      </c>
      <c r="AE3139" s="149" t="s">
        <v>271</v>
      </c>
      <c r="AF3139" s="149"/>
      <c r="AG3139" s="149" t="s">
        <v>1098</v>
      </c>
      <c r="AH3139" s="149" t="s">
        <v>273</v>
      </c>
      <c r="AI3139" s="158">
        <v>75</v>
      </c>
      <c r="AJ3139" s="149"/>
      <c r="AK3139" s="159" t="s">
        <v>274</v>
      </c>
      <c r="AL3139" s="159" t="s">
        <v>274</v>
      </c>
      <c r="AM3139" s="149" t="s">
        <v>274</v>
      </c>
      <c r="AN3139" s="160">
        <v>4</v>
      </c>
      <c r="AO3139" s="149"/>
      <c r="AP3139" s="149" t="s">
        <v>274</v>
      </c>
      <c r="AQ3139" s="149" t="s">
        <v>275</v>
      </c>
      <c r="AR3139" s="158">
        <v>1</v>
      </c>
      <c r="AS3139" s="149" t="s">
        <v>275</v>
      </c>
      <c r="AT3139" s="149" t="s">
        <v>276</v>
      </c>
      <c r="AU3139" s="161">
        <v>1</v>
      </c>
      <c r="AV3139" s="159">
        <v>20796.46</v>
      </c>
      <c r="AW3139" s="159">
        <v>831.86</v>
      </c>
      <c r="AX3139" s="149" t="s">
        <v>274</v>
      </c>
      <c r="AY3139" s="159">
        <v>216.3</v>
      </c>
      <c r="AZ3139" s="159">
        <v>216.3</v>
      </c>
      <c r="BA3139" s="159">
        <v>865.2</v>
      </c>
      <c r="BB3139" s="159">
        <v>15422.4</v>
      </c>
      <c r="BC3139" s="162" t="s">
        <v>274</v>
      </c>
      <c r="BD3139" s="162">
        <v>0</v>
      </c>
      <c r="BE3139" s="159">
        <v>5374.06</v>
      </c>
      <c r="BF3139" s="159">
        <v>5374.06</v>
      </c>
      <c r="BG3139" s="159">
        <v>20796.46</v>
      </c>
    </row>
    <row r="3140" ht="28.05" customHeight="1" spans="1:59">
      <c r="A3140" s="149"/>
      <c r="B3140" s="149"/>
      <c r="C3140" s="149"/>
      <c r="D3140" s="149" t="s">
        <v>3726</v>
      </c>
      <c r="E3140" s="340" t="s">
        <v>13869</v>
      </c>
      <c r="F3140" s="149" t="s">
        <v>3726</v>
      </c>
      <c r="G3140" s="149" t="s">
        <v>13870</v>
      </c>
      <c r="H3140" s="149" t="s">
        <v>13769</v>
      </c>
      <c r="I3140" s="149" t="s">
        <v>13708</v>
      </c>
      <c r="J3140" s="149" t="s">
        <v>13871</v>
      </c>
      <c r="K3140" s="149"/>
      <c r="L3140" s="149" t="s">
        <v>287</v>
      </c>
      <c r="M3140" s="149"/>
      <c r="N3140" s="149" t="s">
        <v>263</v>
      </c>
      <c r="O3140" s="149" t="s">
        <v>214</v>
      </c>
      <c r="P3140" s="149" t="s">
        <v>53</v>
      </c>
      <c r="Q3140" s="149"/>
      <c r="R3140" s="149" t="s">
        <v>13872</v>
      </c>
      <c r="S3140" s="149" t="s">
        <v>4131</v>
      </c>
      <c r="T3140" s="149" t="s">
        <v>414</v>
      </c>
      <c r="U3140" s="149" t="s">
        <v>267</v>
      </c>
      <c r="V3140" s="149"/>
      <c r="W3140" s="149"/>
      <c r="X3140" s="149" t="s">
        <v>336</v>
      </c>
      <c r="Y3140" s="149"/>
      <c r="Z3140" s="149"/>
      <c r="AA3140" s="149"/>
      <c r="AB3140" s="149" t="s">
        <v>269</v>
      </c>
      <c r="AC3140" s="149" t="s">
        <v>270</v>
      </c>
      <c r="AD3140" s="149" t="s">
        <v>414</v>
      </c>
      <c r="AE3140" s="149" t="s">
        <v>271</v>
      </c>
      <c r="AF3140" s="149"/>
      <c r="AG3140" s="149" t="s">
        <v>1098</v>
      </c>
      <c r="AH3140" s="149" t="s">
        <v>273</v>
      </c>
      <c r="AI3140" s="158">
        <v>21</v>
      </c>
      <c r="AJ3140" s="149"/>
      <c r="AK3140" s="159" t="s">
        <v>274</v>
      </c>
      <c r="AL3140" s="159" t="s">
        <v>274</v>
      </c>
      <c r="AM3140" s="149" t="s">
        <v>274</v>
      </c>
      <c r="AN3140" s="160">
        <v>4</v>
      </c>
      <c r="AO3140" s="149"/>
      <c r="AP3140" s="149" t="s">
        <v>274</v>
      </c>
      <c r="AQ3140" s="149" t="s">
        <v>275</v>
      </c>
      <c r="AR3140" s="158">
        <v>1</v>
      </c>
      <c r="AS3140" s="149" t="s">
        <v>275</v>
      </c>
      <c r="AT3140" s="149" t="s">
        <v>276</v>
      </c>
      <c r="AU3140" s="161">
        <v>1</v>
      </c>
      <c r="AV3140" s="159">
        <v>48672.57</v>
      </c>
      <c r="AW3140" s="159">
        <v>1946.9</v>
      </c>
      <c r="AX3140" s="149" t="s">
        <v>274</v>
      </c>
      <c r="AY3140" s="159">
        <v>486.73</v>
      </c>
      <c r="AZ3140" s="159">
        <v>486.73</v>
      </c>
      <c r="BA3140" s="159">
        <v>1946.89</v>
      </c>
      <c r="BB3140" s="159">
        <v>10221.3</v>
      </c>
      <c r="BC3140" s="162" t="s">
        <v>274</v>
      </c>
      <c r="BD3140" s="162">
        <v>0</v>
      </c>
      <c r="BE3140" s="159">
        <v>38451.27</v>
      </c>
      <c r="BF3140" s="159">
        <v>38451.27</v>
      </c>
      <c r="BG3140" s="159">
        <v>48672.57</v>
      </c>
    </row>
    <row r="3141" ht="28.05" customHeight="1" spans="1:59">
      <c r="A3141" s="149"/>
      <c r="B3141" s="149"/>
      <c r="C3141" s="149"/>
      <c r="D3141" s="149" t="s">
        <v>3726</v>
      </c>
      <c r="E3141" s="340" t="s">
        <v>13873</v>
      </c>
      <c r="F3141" s="149" t="s">
        <v>3726</v>
      </c>
      <c r="G3141" s="149" t="s">
        <v>13874</v>
      </c>
      <c r="H3141" s="149" t="s">
        <v>5681</v>
      </c>
      <c r="I3141" s="149" t="s">
        <v>13847</v>
      </c>
      <c r="J3141" s="149" t="s">
        <v>13875</v>
      </c>
      <c r="K3141" s="149"/>
      <c r="L3141" s="149" t="s">
        <v>262</v>
      </c>
      <c r="M3141" s="149"/>
      <c r="N3141" s="149" t="s">
        <v>263</v>
      </c>
      <c r="O3141" s="149" t="s">
        <v>214</v>
      </c>
      <c r="P3141" s="149" t="s">
        <v>53</v>
      </c>
      <c r="Q3141" s="149"/>
      <c r="R3141" s="149" t="s">
        <v>13849</v>
      </c>
      <c r="S3141" s="149" t="s">
        <v>5684</v>
      </c>
      <c r="T3141" s="149" t="s">
        <v>13828</v>
      </c>
      <c r="U3141" s="149" t="s">
        <v>267</v>
      </c>
      <c r="V3141" s="149"/>
      <c r="W3141" s="149"/>
      <c r="X3141" s="149" t="s">
        <v>268</v>
      </c>
      <c r="Y3141" s="149"/>
      <c r="Z3141" s="149"/>
      <c r="AA3141" s="149"/>
      <c r="AB3141" s="149" t="s">
        <v>269</v>
      </c>
      <c r="AC3141" s="149" t="s">
        <v>318</v>
      </c>
      <c r="AD3141" s="149" t="s">
        <v>13828</v>
      </c>
      <c r="AE3141" s="149" t="s">
        <v>271</v>
      </c>
      <c r="AF3141" s="149"/>
      <c r="AG3141" s="149" t="s">
        <v>1098</v>
      </c>
      <c r="AH3141" s="149" t="s">
        <v>273</v>
      </c>
      <c r="AI3141" s="158">
        <v>96</v>
      </c>
      <c r="AJ3141" s="149"/>
      <c r="AK3141" s="159" t="s">
        <v>274</v>
      </c>
      <c r="AL3141" s="159" t="s">
        <v>274</v>
      </c>
      <c r="AM3141" s="149" t="s">
        <v>274</v>
      </c>
      <c r="AN3141" s="160">
        <v>4</v>
      </c>
      <c r="AO3141" s="149"/>
      <c r="AP3141" s="149" t="s">
        <v>274</v>
      </c>
      <c r="AQ3141" s="149" t="s">
        <v>275</v>
      </c>
      <c r="AR3141" s="158">
        <v>1</v>
      </c>
      <c r="AS3141" s="149" t="s">
        <v>275</v>
      </c>
      <c r="AT3141" s="149" t="s">
        <v>276</v>
      </c>
      <c r="AU3141" s="161">
        <v>1</v>
      </c>
      <c r="AV3141" s="159">
        <v>10256.41</v>
      </c>
      <c r="AW3141" s="159">
        <v>410.26</v>
      </c>
      <c r="AX3141" s="149" t="s">
        <v>274</v>
      </c>
      <c r="AY3141" s="162">
        <v>0</v>
      </c>
      <c r="AZ3141" s="162" t="s">
        <v>274</v>
      </c>
      <c r="BA3141" s="159">
        <v>308.07</v>
      </c>
      <c r="BB3141" s="159">
        <v>9846.15</v>
      </c>
      <c r="BC3141" s="162" t="s">
        <v>274</v>
      </c>
      <c r="BD3141" s="162">
        <v>0</v>
      </c>
      <c r="BE3141" s="159">
        <v>410.26</v>
      </c>
      <c r="BF3141" s="159">
        <v>410.26</v>
      </c>
      <c r="BG3141" s="159">
        <v>10256.41</v>
      </c>
    </row>
    <row r="3142" ht="28.05" customHeight="1" spans="1:59">
      <c r="A3142" s="149"/>
      <c r="B3142" s="149"/>
      <c r="C3142" s="149"/>
      <c r="D3142" s="149" t="s">
        <v>3726</v>
      </c>
      <c r="E3142" s="340" t="s">
        <v>13876</v>
      </c>
      <c r="F3142" s="149" t="s">
        <v>3726</v>
      </c>
      <c r="G3142" s="149" t="s">
        <v>13877</v>
      </c>
      <c r="H3142" s="149" t="s">
        <v>5495</v>
      </c>
      <c r="I3142" s="149" t="s">
        <v>13878</v>
      </c>
      <c r="J3142" s="149" t="s">
        <v>13879</v>
      </c>
      <c r="K3142" s="149"/>
      <c r="L3142" s="149" t="s">
        <v>287</v>
      </c>
      <c r="M3142" s="149"/>
      <c r="N3142" s="149" t="s">
        <v>263</v>
      </c>
      <c r="O3142" s="149" t="s">
        <v>214</v>
      </c>
      <c r="P3142" s="149" t="s">
        <v>53</v>
      </c>
      <c r="Q3142" s="149"/>
      <c r="R3142" s="149" t="s">
        <v>3921</v>
      </c>
      <c r="S3142" s="149" t="s">
        <v>5499</v>
      </c>
      <c r="T3142" s="149" t="s">
        <v>3699</v>
      </c>
      <c r="U3142" s="149" t="s">
        <v>267</v>
      </c>
      <c r="V3142" s="149"/>
      <c r="W3142" s="149"/>
      <c r="X3142" s="149" t="s">
        <v>336</v>
      </c>
      <c r="Y3142" s="149"/>
      <c r="Z3142" s="149"/>
      <c r="AA3142" s="149"/>
      <c r="AB3142" s="149" t="s">
        <v>269</v>
      </c>
      <c r="AC3142" s="149" t="s">
        <v>270</v>
      </c>
      <c r="AD3142" s="149" t="s">
        <v>3699</v>
      </c>
      <c r="AE3142" s="149" t="s">
        <v>271</v>
      </c>
      <c r="AF3142" s="149"/>
      <c r="AG3142" s="149" t="s">
        <v>1098</v>
      </c>
      <c r="AH3142" s="149" t="s">
        <v>273</v>
      </c>
      <c r="AI3142" s="158">
        <v>67</v>
      </c>
      <c r="AJ3142" s="149"/>
      <c r="AK3142" s="159" t="s">
        <v>274</v>
      </c>
      <c r="AL3142" s="159" t="s">
        <v>274</v>
      </c>
      <c r="AM3142" s="149" t="s">
        <v>274</v>
      </c>
      <c r="AN3142" s="160">
        <v>4</v>
      </c>
      <c r="AO3142" s="149"/>
      <c r="AP3142" s="149" t="s">
        <v>274</v>
      </c>
      <c r="AQ3142" s="149" t="s">
        <v>275</v>
      </c>
      <c r="AR3142" s="158">
        <v>1</v>
      </c>
      <c r="AS3142" s="149" t="s">
        <v>275</v>
      </c>
      <c r="AT3142" s="149" t="s">
        <v>276</v>
      </c>
      <c r="AU3142" s="161">
        <v>1</v>
      </c>
      <c r="AV3142" s="159">
        <v>14562.91</v>
      </c>
      <c r="AW3142" s="159">
        <v>582.52</v>
      </c>
      <c r="AX3142" s="149" t="s">
        <v>274</v>
      </c>
      <c r="AY3142" s="159">
        <v>150.04</v>
      </c>
      <c r="AZ3142" s="159">
        <v>150.04</v>
      </c>
      <c r="BA3142" s="159">
        <v>600.16</v>
      </c>
      <c r="BB3142" s="159">
        <v>9629.22</v>
      </c>
      <c r="BC3142" s="162" t="s">
        <v>274</v>
      </c>
      <c r="BD3142" s="162">
        <v>0</v>
      </c>
      <c r="BE3142" s="159">
        <v>4933.69</v>
      </c>
      <c r="BF3142" s="159">
        <v>4933.69</v>
      </c>
      <c r="BG3142" s="159">
        <v>14562.91</v>
      </c>
    </row>
    <row r="3143" ht="28.05" customHeight="1" spans="1:59">
      <c r="A3143" s="149"/>
      <c r="B3143" s="149"/>
      <c r="C3143" s="149"/>
      <c r="D3143" s="149" t="s">
        <v>3726</v>
      </c>
      <c r="E3143" s="340" t="s">
        <v>13880</v>
      </c>
      <c r="F3143" s="149" t="s">
        <v>3726</v>
      </c>
      <c r="G3143" s="149" t="s">
        <v>13881</v>
      </c>
      <c r="H3143" s="149" t="s">
        <v>5573</v>
      </c>
      <c r="I3143" s="149" t="s">
        <v>12623</v>
      </c>
      <c r="J3143" s="149" t="s">
        <v>13882</v>
      </c>
      <c r="K3143" s="149"/>
      <c r="L3143" s="149" t="s">
        <v>262</v>
      </c>
      <c r="M3143" s="149"/>
      <c r="N3143" s="149" t="s">
        <v>263</v>
      </c>
      <c r="O3143" s="149" t="s">
        <v>214</v>
      </c>
      <c r="P3143" s="149" t="s">
        <v>53</v>
      </c>
      <c r="Q3143" s="149"/>
      <c r="R3143" s="149" t="s">
        <v>3903</v>
      </c>
      <c r="S3143" s="149" t="s">
        <v>4406</v>
      </c>
      <c r="T3143" s="149" t="s">
        <v>1137</v>
      </c>
      <c r="U3143" s="149" t="s">
        <v>267</v>
      </c>
      <c r="V3143" s="149"/>
      <c r="W3143" s="149"/>
      <c r="X3143" s="149" t="s">
        <v>336</v>
      </c>
      <c r="Y3143" s="149"/>
      <c r="Z3143" s="149"/>
      <c r="AA3143" s="149"/>
      <c r="AB3143" s="149" t="s">
        <v>269</v>
      </c>
      <c r="AC3143" s="149" t="s">
        <v>270</v>
      </c>
      <c r="AD3143" s="149" t="s">
        <v>1137</v>
      </c>
      <c r="AE3143" s="149" t="s">
        <v>271</v>
      </c>
      <c r="AF3143" s="149"/>
      <c r="AG3143" s="149" t="s">
        <v>1098</v>
      </c>
      <c r="AH3143" s="149" t="s">
        <v>273</v>
      </c>
      <c r="AI3143" s="158">
        <v>75</v>
      </c>
      <c r="AJ3143" s="149"/>
      <c r="AK3143" s="159" t="s">
        <v>274</v>
      </c>
      <c r="AL3143" s="159" t="s">
        <v>274</v>
      </c>
      <c r="AM3143" s="149" t="s">
        <v>274</v>
      </c>
      <c r="AN3143" s="160">
        <v>4</v>
      </c>
      <c r="AO3143" s="149"/>
      <c r="AP3143" s="149" t="s">
        <v>274</v>
      </c>
      <c r="AQ3143" s="149" t="s">
        <v>275</v>
      </c>
      <c r="AR3143" s="158">
        <v>1</v>
      </c>
      <c r="AS3143" s="149" t="s">
        <v>275</v>
      </c>
      <c r="AT3143" s="149" t="s">
        <v>276</v>
      </c>
      <c r="AU3143" s="161">
        <v>1</v>
      </c>
      <c r="AV3143" s="159">
        <v>10796.46</v>
      </c>
      <c r="AW3143" s="159">
        <v>431.86</v>
      </c>
      <c r="AX3143" s="149" t="s">
        <v>274</v>
      </c>
      <c r="AY3143" s="159">
        <v>112.3</v>
      </c>
      <c r="AZ3143" s="159">
        <v>112.3</v>
      </c>
      <c r="BA3143" s="159">
        <v>449.2</v>
      </c>
      <c r="BB3143" s="159">
        <v>8006.4</v>
      </c>
      <c r="BC3143" s="162" t="s">
        <v>274</v>
      </c>
      <c r="BD3143" s="162">
        <v>0</v>
      </c>
      <c r="BE3143" s="159">
        <v>2790.06</v>
      </c>
      <c r="BF3143" s="159">
        <v>2790.06</v>
      </c>
      <c r="BG3143" s="159">
        <v>10796.46</v>
      </c>
    </row>
    <row r="3144" ht="28.05" customHeight="1" spans="1:59">
      <c r="A3144" s="149"/>
      <c r="B3144" s="149"/>
      <c r="C3144" s="149"/>
      <c r="D3144" s="149" t="s">
        <v>3726</v>
      </c>
      <c r="E3144" s="340" t="s">
        <v>13883</v>
      </c>
      <c r="F3144" s="149" t="s">
        <v>3726</v>
      </c>
      <c r="G3144" s="149" t="s">
        <v>13884</v>
      </c>
      <c r="H3144" s="149" t="s">
        <v>13885</v>
      </c>
      <c r="I3144" s="149" t="s">
        <v>13886</v>
      </c>
      <c r="J3144" s="149" t="s">
        <v>13887</v>
      </c>
      <c r="K3144" s="149"/>
      <c r="L3144" s="149" t="s">
        <v>287</v>
      </c>
      <c r="M3144" s="149"/>
      <c r="N3144" s="149" t="s">
        <v>263</v>
      </c>
      <c r="O3144" s="149" t="s">
        <v>214</v>
      </c>
      <c r="P3144" s="149" t="s">
        <v>53</v>
      </c>
      <c r="Q3144" s="149"/>
      <c r="R3144" s="149" t="s">
        <v>13888</v>
      </c>
      <c r="S3144" s="149" t="s">
        <v>4131</v>
      </c>
      <c r="T3144" s="149" t="s">
        <v>414</v>
      </c>
      <c r="U3144" s="149" t="s">
        <v>267</v>
      </c>
      <c r="V3144" s="149"/>
      <c r="W3144" s="149"/>
      <c r="X3144" s="149" t="s">
        <v>336</v>
      </c>
      <c r="Y3144" s="149"/>
      <c r="Z3144" s="149"/>
      <c r="AA3144" s="149"/>
      <c r="AB3144" s="149" t="s">
        <v>269</v>
      </c>
      <c r="AC3144" s="149" t="s">
        <v>270</v>
      </c>
      <c r="AD3144" s="149" t="s">
        <v>414</v>
      </c>
      <c r="AE3144" s="149" t="s">
        <v>271</v>
      </c>
      <c r="AF3144" s="149"/>
      <c r="AG3144" s="149" t="s">
        <v>1098</v>
      </c>
      <c r="AH3144" s="149" t="s">
        <v>273</v>
      </c>
      <c r="AI3144" s="158">
        <v>21</v>
      </c>
      <c r="AJ3144" s="149"/>
      <c r="AK3144" s="159" t="s">
        <v>274</v>
      </c>
      <c r="AL3144" s="159" t="s">
        <v>274</v>
      </c>
      <c r="AM3144" s="149" t="s">
        <v>274</v>
      </c>
      <c r="AN3144" s="160">
        <v>4</v>
      </c>
      <c r="AO3144" s="149"/>
      <c r="AP3144" s="149" t="s">
        <v>274</v>
      </c>
      <c r="AQ3144" s="149" t="s">
        <v>275</v>
      </c>
      <c r="AR3144" s="158">
        <v>1</v>
      </c>
      <c r="AS3144" s="149" t="s">
        <v>275</v>
      </c>
      <c r="AT3144" s="149" t="s">
        <v>276</v>
      </c>
      <c r="AU3144" s="161">
        <v>1</v>
      </c>
      <c r="AV3144" s="159">
        <v>11504.42</v>
      </c>
      <c r="AW3144" s="159">
        <v>460.18</v>
      </c>
      <c r="AX3144" s="149" t="s">
        <v>274</v>
      </c>
      <c r="AY3144" s="159">
        <v>115.05</v>
      </c>
      <c r="AZ3144" s="159">
        <v>115.05</v>
      </c>
      <c r="BA3144" s="159">
        <v>460.19</v>
      </c>
      <c r="BB3144" s="159">
        <v>2415.87</v>
      </c>
      <c r="BC3144" s="162" t="s">
        <v>274</v>
      </c>
      <c r="BD3144" s="162">
        <v>0</v>
      </c>
      <c r="BE3144" s="159">
        <v>9088.55</v>
      </c>
      <c r="BF3144" s="159">
        <v>9088.55</v>
      </c>
      <c r="BG3144" s="159">
        <v>11504.42</v>
      </c>
    </row>
    <row r="3145" ht="28.05" customHeight="1" spans="1:59">
      <c r="A3145" s="149"/>
      <c r="B3145" s="149"/>
      <c r="C3145" s="149"/>
      <c r="D3145" s="149" t="s">
        <v>3726</v>
      </c>
      <c r="E3145" s="340" t="s">
        <v>13889</v>
      </c>
      <c r="F3145" s="149" t="s">
        <v>3726</v>
      </c>
      <c r="G3145" s="149" t="s">
        <v>13890</v>
      </c>
      <c r="H3145" s="149" t="s">
        <v>5495</v>
      </c>
      <c r="I3145" s="149" t="s">
        <v>13891</v>
      </c>
      <c r="J3145" s="149" t="s">
        <v>13892</v>
      </c>
      <c r="K3145" s="149"/>
      <c r="L3145" s="149" t="s">
        <v>287</v>
      </c>
      <c r="M3145" s="149"/>
      <c r="N3145" s="149" t="s">
        <v>263</v>
      </c>
      <c r="O3145" s="149" t="s">
        <v>214</v>
      </c>
      <c r="P3145" s="149" t="s">
        <v>53</v>
      </c>
      <c r="Q3145" s="149"/>
      <c r="R3145" s="149" t="s">
        <v>3921</v>
      </c>
      <c r="S3145" s="149" t="s">
        <v>5499</v>
      </c>
      <c r="T3145" s="149" t="s">
        <v>3699</v>
      </c>
      <c r="U3145" s="149" t="s">
        <v>267</v>
      </c>
      <c r="V3145" s="149"/>
      <c r="W3145" s="149"/>
      <c r="X3145" s="149" t="s">
        <v>336</v>
      </c>
      <c r="Y3145" s="149"/>
      <c r="Z3145" s="149"/>
      <c r="AA3145" s="149"/>
      <c r="AB3145" s="149" t="s">
        <v>269</v>
      </c>
      <c r="AC3145" s="149" t="s">
        <v>270</v>
      </c>
      <c r="AD3145" s="149" t="s">
        <v>3699</v>
      </c>
      <c r="AE3145" s="149" t="s">
        <v>271</v>
      </c>
      <c r="AF3145" s="149"/>
      <c r="AG3145" s="149" t="s">
        <v>1098</v>
      </c>
      <c r="AH3145" s="149" t="s">
        <v>273</v>
      </c>
      <c r="AI3145" s="158">
        <v>67</v>
      </c>
      <c r="AJ3145" s="149"/>
      <c r="AK3145" s="159" t="s">
        <v>274</v>
      </c>
      <c r="AL3145" s="159" t="s">
        <v>274</v>
      </c>
      <c r="AM3145" s="149" t="s">
        <v>274</v>
      </c>
      <c r="AN3145" s="160">
        <v>4</v>
      </c>
      <c r="AO3145" s="149"/>
      <c r="AP3145" s="149" t="s">
        <v>274</v>
      </c>
      <c r="AQ3145" s="149" t="s">
        <v>275</v>
      </c>
      <c r="AR3145" s="158">
        <v>1</v>
      </c>
      <c r="AS3145" s="149" t="s">
        <v>275</v>
      </c>
      <c r="AT3145" s="149" t="s">
        <v>276</v>
      </c>
      <c r="AU3145" s="161">
        <v>1</v>
      </c>
      <c r="AV3145" s="159">
        <v>14516.05</v>
      </c>
      <c r="AW3145" s="159">
        <v>580.64</v>
      </c>
      <c r="AX3145" s="149" t="s">
        <v>274</v>
      </c>
      <c r="AY3145" s="159">
        <v>149.56</v>
      </c>
      <c r="AZ3145" s="159">
        <v>149.56</v>
      </c>
      <c r="BA3145" s="159">
        <v>598.24</v>
      </c>
      <c r="BB3145" s="159">
        <v>9598.16</v>
      </c>
      <c r="BC3145" s="162" t="s">
        <v>274</v>
      </c>
      <c r="BD3145" s="162">
        <v>0</v>
      </c>
      <c r="BE3145" s="159">
        <v>4917.89</v>
      </c>
      <c r="BF3145" s="159">
        <v>4917.89</v>
      </c>
      <c r="BG3145" s="159">
        <v>14516.05</v>
      </c>
    </row>
    <row r="3146" ht="28.05" customHeight="1" spans="1:59">
      <c r="A3146" s="149"/>
      <c r="B3146" s="149"/>
      <c r="C3146" s="149"/>
      <c r="D3146" s="149" t="s">
        <v>3726</v>
      </c>
      <c r="E3146" s="340" t="s">
        <v>13893</v>
      </c>
      <c r="F3146" s="149" t="s">
        <v>3726</v>
      </c>
      <c r="G3146" s="149" t="s">
        <v>13894</v>
      </c>
      <c r="H3146" s="149" t="s">
        <v>5681</v>
      </c>
      <c r="I3146" s="149" t="s">
        <v>13847</v>
      </c>
      <c r="J3146" s="149" t="s">
        <v>13895</v>
      </c>
      <c r="K3146" s="149"/>
      <c r="L3146" s="149" t="s">
        <v>262</v>
      </c>
      <c r="M3146" s="149"/>
      <c r="N3146" s="149" t="s">
        <v>263</v>
      </c>
      <c r="O3146" s="149" t="s">
        <v>214</v>
      </c>
      <c r="P3146" s="149" t="s">
        <v>53</v>
      </c>
      <c r="Q3146" s="149"/>
      <c r="R3146" s="149" t="s">
        <v>13849</v>
      </c>
      <c r="S3146" s="149" t="s">
        <v>5684</v>
      </c>
      <c r="T3146" s="149" t="s">
        <v>13828</v>
      </c>
      <c r="U3146" s="149" t="s">
        <v>267</v>
      </c>
      <c r="V3146" s="149"/>
      <c r="W3146" s="149"/>
      <c r="X3146" s="149" t="s">
        <v>268</v>
      </c>
      <c r="Y3146" s="149"/>
      <c r="Z3146" s="149"/>
      <c r="AA3146" s="149"/>
      <c r="AB3146" s="149" t="s">
        <v>269</v>
      </c>
      <c r="AC3146" s="149" t="s">
        <v>318</v>
      </c>
      <c r="AD3146" s="149" t="s">
        <v>13828</v>
      </c>
      <c r="AE3146" s="149" t="s">
        <v>271</v>
      </c>
      <c r="AF3146" s="149"/>
      <c r="AG3146" s="149" t="s">
        <v>1098</v>
      </c>
      <c r="AH3146" s="149" t="s">
        <v>273</v>
      </c>
      <c r="AI3146" s="158">
        <v>96</v>
      </c>
      <c r="AJ3146" s="149"/>
      <c r="AK3146" s="159" t="s">
        <v>274</v>
      </c>
      <c r="AL3146" s="159" t="s">
        <v>274</v>
      </c>
      <c r="AM3146" s="149" t="s">
        <v>274</v>
      </c>
      <c r="AN3146" s="160">
        <v>4</v>
      </c>
      <c r="AO3146" s="149"/>
      <c r="AP3146" s="149" t="s">
        <v>274</v>
      </c>
      <c r="AQ3146" s="149" t="s">
        <v>275</v>
      </c>
      <c r="AR3146" s="158">
        <v>1</v>
      </c>
      <c r="AS3146" s="149" t="s">
        <v>275</v>
      </c>
      <c r="AT3146" s="149" t="s">
        <v>276</v>
      </c>
      <c r="AU3146" s="161">
        <v>1</v>
      </c>
      <c r="AV3146" s="159">
        <v>10256.41</v>
      </c>
      <c r="AW3146" s="159">
        <v>410.26</v>
      </c>
      <c r="AX3146" s="149" t="s">
        <v>274</v>
      </c>
      <c r="AY3146" s="162">
        <v>0</v>
      </c>
      <c r="AZ3146" s="162" t="s">
        <v>274</v>
      </c>
      <c r="BA3146" s="159">
        <v>308.07</v>
      </c>
      <c r="BB3146" s="159">
        <v>9846.15</v>
      </c>
      <c r="BC3146" s="162" t="s">
        <v>274</v>
      </c>
      <c r="BD3146" s="162">
        <v>0</v>
      </c>
      <c r="BE3146" s="159">
        <v>410.26</v>
      </c>
      <c r="BF3146" s="159">
        <v>410.26</v>
      </c>
      <c r="BG3146" s="159">
        <v>10256.41</v>
      </c>
    </row>
    <row r="3147" ht="28.05" customHeight="1" spans="1:59">
      <c r="A3147" s="149"/>
      <c r="B3147" s="149"/>
      <c r="C3147" s="149"/>
      <c r="D3147" s="149" t="s">
        <v>3726</v>
      </c>
      <c r="E3147" s="340" t="s">
        <v>13896</v>
      </c>
      <c r="F3147" s="149" t="s">
        <v>3726</v>
      </c>
      <c r="G3147" s="149" t="s">
        <v>13897</v>
      </c>
      <c r="H3147" s="149" t="s">
        <v>13885</v>
      </c>
      <c r="I3147" s="149" t="s">
        <v>13886</v>
      </c>
      <c r="J3147" s="149" t="s">
        <v>13898</v>
      </c>
      <c r="K3147" s="149"/>
      <c r="L3147" s="149" t="s">
        <v>287</v>
      </c>
      <c r="M3147" s="149"/>
      <c r="N3147" s="149" t="s">
        <v>263</v>
      </c>
      <c r="O3147" s="149" t="s">
        <v>214</v>
      </c>
      <c r="P3147" s="149" t="s">
        <v>53</v>
      </c>
      <c r="Q3147" s="149"/>
      <c r="R3147" s="149" t="s">
        <v>13899</v>
      </c>
      <c r="S3147" s="149" t="s">
        <v>4131</v>
      </c>
      <c r="T3147" s="149" t="s">
        <v>414</v>
      </c>
      <c r="U3147" s="149" t="s">
        <v>267</v>
      </c>
      <c r="V3147" s="149"/>
      <c r="W3147" s="149"/>
      <c r="X3147" s="149" t="s">
        <v>336</v>
      </c>
      <c r="Y3147" s="149"/>
      <c r="Z3147" s="149"/>
      <c r="AA3147" s="149"/>
      <c r="AB3147" s="149" t="s">
        <v>269</v>
      </c>
      <c r="AC3147" s="149" t="s">
        <v>270</v>
      </c>
      <c r="AD3147" s="149" t="s">
        <v>414</v>
      </c>
      <c r="AE3147" s="149" t="s">
        <v>271</v>
      </c>
      <c r="AF3147" s="149"/>
      <c r="AG3147" s="149" t="s">
        <v>1098</v>
      </c>
      <c r="AH3147" s="149" t="s">
        <v>273</v>
      </c>
      <c r="AI3147" s="158">
        <v>21</v>
      </c>
      <c r="AJ3147" s="149"/>
      <c r="AK3147" s="159" t="s">
        <v>274</v>
      </c>
      <c r="AL3147" s="159" t="s">
        <v>274</v>
      </c>
      <c r="AM3147" s="149" t="s">
        <v>274</v>
      </c>
      <c r="AN3147" s="160">
        <v>4</v>
      </c>
      <c r="AO3147" s="149"/>
      <c r="AP3147" s="149" t="s">
        <v>274</v>
      </c>
      <c r="AQ3147" s="149" t="s">
        <v>275</v>
      </c>
      <c r="AR3147" s="158">
        <v>1</v>
      </c>
      <c r="AS3147" s="149" t="s">
        <v>275</v>
      </c>
      <c r="AT3147" s="149" t="s">
        <v>276</v>
      </c>
      <c r="AU3147" s="161">
        <v>1</v>
      </c>
      <c r="AV3147" s="159">
        <v>11504.42</v>
      </c>
      <c r="AW3147" s="159">
        <v>460.18</v>
      </c>
      <c r="AX3147" s="149" t="s">
        <v>274</v>
      </c>
      <c r="AY3147" s="159">
        <v>115.05</v>
      </c>
      <c r="AZ3147" s="159">
        <v>115.05</v>
      </c>
      <c r="BA3147" s="159">
        <v>460.19</v>
      </c>
      <c r="BB3147" s="159">
        <v>2415.87</v>
      </c>
      <c r="BC3147" s="162" t="s">
        <v>274</v>
      </c>
      <c r="BD3147" s="162">
        <v>0</v>
      </c>
      <c r="BE3147" s="159">
        <v>9088.55</v>
      </c>
      <c r="BF3147" s="159">
        <v>9088.55</v>
      </c>
      <c r="BG3147" s="159">
        <v>11504.42</v>
      </c>
    </row>
    <row r="3148" ht="28.05" customHeight="1" spans="1:59">
      <c r="A3148" s="149"/>
      <c r="B3148" s="149"/>
      <c r="C3148" s="149"/>
      <c r="D3148" s="149" t="s">
        <v>3726</v>
      </c>
      <c r="E3148" s="340" t="s">
        <v>13900</v>
      </c>
      <c r="F3148" s="149" t="s">
        <v>3726</v>
      </c>
      <c r="G3148" s="149" t="s">
        <v>13901</v>
      </c>
      <c r="H3148" s="149" t="s">
        <v>13902</v>
      </c>
      <c r="I3148" s="149" t="s">
        <v>13903</v>
      </c>
      <c r="J3148" s="149" t="s">
        <v>13904</v>
      </c>
      <c r="K3148" s="149"/>
      <c r="L3148" s="149" t="s">
        <v>262</v>
      </c>
      <c r="M3148" s="149"/>
      <c r="N3148" s="149" t="s">
        <v>263</v>
      </c>
      <c r="O3148" s="149" t="s">
        <v>214</v>
      </c>
      <c r="P3148" s="149" t="s">
        <v>53</v>
      </c>
      <c r="Q3148" s="149"/>
      <c r="R3148" s="149" t="s">
        <v>4148</v>
      </c>
      <c r="S3148" s="149" t="s">
        <v>9926</v>
      </c>
      <c r="T3148" s="149" t="s">
        <v>13905</v>
      </c>
      <c r="U3148" s="149" t="s">
        <v>267</v>
      </c>
      <c r="V3148" s="149"/>
      <c r="W3148" s="149"/>
      <c r="X3148" s="149" t="s">
        <v>336</v>
      </c>
      <c r="Y3148" s="149"/>
      <c r="Z3148" s="149"/>
      <c r="AA3148" s="149"/>
      <c r="AB3148" s="149" t="s">
        <v>269</v>
      </c>
      <c r="AC3148" s="149" t="s">
        <v>318</v>
      </c>
      <c r="AD3148" s="149" t="s">
        <v>13905</v>
      </c>
      <c r="AE3148" s="149" t="s">
        <v>271</v>
      </c>
      <c r="AF3148" s="149"/>
      <c r="AG3148" s="149" t="s">
        <v>1098</v>
      </c>
      <c r="AH3148" s="149" t="s">
        <v>273</v>
      </c>
      <c r="AI3148" s="158">
        <v>96</v>
      </c>
      <c r="AJ3148" s="149"/>
      <c r="AK3148" s="159" t="s">
        <v>274</v>
      </c>
      <c r="AL3148" s="159" t="s">
        <v>274</v>
      </c>
      <c r="AM3148" s="149" t="s">
        <v>274</v>
      </c>
      <c r="AN3148" s="160">
        <v>4</v>
      </c>
      <c r="AO3148" s="149"/>
      <c r="AP3148" s="149" t="s">
        <v>274</v>
      </c>
      <c r="AQ3148" s="149" t="s">
        <v>275</v>
      </c>
      <c r="AR3148" s="158">
        <v>1</v>
      </c>
      <c r="AS3148" s="149" t="s">
        <v>275</v>
      </c>
      <c r="AT3148" s="149" t="s">
        <v>276</v>
      </c>
      <c r="AU3148" s="161">
        <v>1</v>
      </c>
      <c r="AV3148" s="159">
        <v>3247.86</v>
      </c>
      <c r="AW3148" s="159">
        <v>129.91</v>
      </c>
      <c r="AX3148" s="149" t="s">
        <v>274</v>
      </c>
      <c r="AY3148" s="162">
        <v>0</v>
      </c>
      <c r="AZ3148" s="162" t="s">
        <v>274</v>
      </c>
      <c r="BA3148" s="159">
        <v>97.31</v>
      </c>
      <c r="BB3148" s="159">
        <v>3117.95</v>
      </c>
      <c r="BC3148" s="162" t="s">
        <v>274</v>
      </c>
      <c r="BD3148" s="162">
        <v>0</v>
      </c>
      <c r="BE3148" s="159">
        <v>129.91</v>
      </c>
      <c r="BF3148" s="159">
        <v>129.91</v>
      </c>
      <c r="BG3148" s="159">
        <v>3247.86</v>
      </c>
    </row>
    <row r="3149" ht="28.05" customHeight="1" spans="1:59">
      <c r="A3149" s="149"/>
      <c r="B3149" s="149"/>
      <c r="C3149" s="149"/>
      <c r="D3149" s="149" t="s">
        <v>3726</v>
      </c>
      <c r="E3149" s="340" t="s">
        <v>13906</v>
      </c>
      <c r="F3149" s="149" t="s">
        <v>3726</v>
      </c>
      <c r="G3149" s="149" t="s">
        <v>13907</v>
      </c>
      <c r="H3149" s="149" t="s">
        <v>5495</v>
      </c>
      <c r="I3149" s="149" t="s">
        <v>13908</v>
      </c>
      <c r="J3149" s="149" t="s">
        <v>13909</v>
      </c>
      <c r="K3149" s="149"/>
      <c r="L3149" s="149" t="s">
        <v>287</v>
      </c>
      <c r="M3149" s="149"/>
      <c r="N3149" s="149" t="s">
        <v>263</v>
      </c>
      <c r="O3149" s="149" t="s">
        <v>214</v>
      </c>
      <c r="P3149" s="149" t="s">
        <v>53</v>
      </c>
      <c r="Q3149" s="149"/>
      <c r="R3149" s="149" t="s">
        <v>3921</v>
      </c>
      <c r="S3149" s="149" t="s">
        <v>5499</v>
      </c>
      <c r="T3149" s="149" t="s">
        <v>3699</v>
      </c>
      <c r="U3149" s="149" t="s">
        <v>267</v>
      </c>
      <c r="V3149" s="149"/>
      <c r="W3149" s="149"/>
      <c r="X3149" s="149" t="s">
        <v>336</v>
      </c>
      <c r="Y3149" s="149"/>
      <c r="Z3149" s="149"/>
      <c r="AA3149" s="149"/>
      <c r="AB3149" s="149" t="s">
        <v>269</v>
      </c>
      <c r="AC3149" s="149" t="s">
        <v>270</v>
      </c>
      <c r="AD3149" s="149" t="s">
        <v>3699</v>
      </c>
      <c r="AE3149" s="149" t="s">
        <v>271</v>
      </c>
      <c r="AF3149" s="149"/>
      <c r="AG3149" s="149" t="s">
        <v>1098</v>
      </c>
      <c r="AH3149" s="149" t="s">
        <v>273</v>
      </c>
      <c r="AI3149" s="158">
        <v>67</v>
      </c>
      <c r="AJ3149" s="149"/>
      <c r="AK3149" s="159" t="s">
        <v>274</v>
      </c>
      <c r="AL3149" s="159" t="s">
        <v>274</v>
      </c>
      <c r="AM3149" s="149" t="s">
        <v>274</v>
      </c>
      <c r="AN3149" s="160">
        <v>4</v>
      </c>
      <c r="AO3149" s="149"/>
      <c r="AP3149" s="149" t="s">
        <v>274</v>
      </c>
      <c r="AQ3149" s="149" t="s">
        <v>275</v>
      </c>
      <c r="AR3149" s="158">
        <v>1</v>
      </c>
      <c r="AS3149" s="149" t="s">
        <v>275</v>
      </c>
      <c r="AT3149" s="149" t="s">
        <v>276</v>
      </c>
      <c r="AU3149" s="161">
        <v>1</v>
      </c>
      <c r="AV3149" s="159">
        <v>15111.14</v>
      </c>
      <c r="AW3149" s="159">
        <v>604.45</v>
      </c>
      <c r="AX3149" s="149" t="s">
        <v>274</v>
      </c>
      <c r="AY3149" s="159">
        <v>155.69</v>
      </c>
      <c r="AZ3149" s="159">
        <v>155.69</v>
      </c>
      <c r="BA3149" s="159">
        <v>622.76</v>
      </c>
      <c r="BB3149" s="159">
        <v>9991.58</v>
      </c>
      <c r="BC3149" s="162" t="s">
        <v>274</v>
      </c>
      <c r="BD3149" s="162">
        <v>0</v>
      </c>
      <c r="BE3149" s="159">
        <v>5119.56</v>
      </c>
      <c r="BF3149" s="159">
        <v>5119.56</v>
      </c>
      <c r="BG3149" s="159">
        <v>15111.14</v>
      </c>
    </row>
    <row r="3150" ht="28.05" customHeight="1" spans="1:59">
      <c r="A3150" s="149"/>
      <c r="B3150" s="149"/>
      <c r="C3150" s="149"/>
      <c r="D3150" s="149" t="s">
        <v>3726</v>
      </c>
      <c r="E3150" s="340" t="s">
        <v>13910</v>
      </c>
      <c r="F3150" s="149" t="s">
        <v>3726</v>
      </c>
      <c r="G3150" s="149" t="s">
        <v>13911</v>
      </c>
      <c r="H3150" s="149" t="s">
        <v>13912</v>
      </c>
      <c r="I3150" s="149" t="s">
        <v>13913</v>
      </c>
      <c r="J3150" s="149" t="s">
        <v>13914</v>
      </c>
      <c r="K3150" s="149"/>
      <c r="L3150" s="149" t="s">
        <v>262</v>
      </c>
      <c r="M3150" s="149"/>
      <c r="N3150" s="149" t="s">
        <v>263</v>
      </c>
      <c r="O3150" s="149" t="s">
        <v>214</v>
      </c>
      <c r="P3150" s="149" t="s">
        <v>53</v>
      </c>
      <c r="Q3150" s="149"/>
      <c r="R3150" s="149" t="s">
        <v>2512</v>
      </c>
      <c r="S3150" s="149" t="s">
        <v>5475</v>
      </c>
      <c r="T3150" s="149" t="s">
        <v>1137</v>
      </c>
      <c r="U3150" s="149" t="s">
        <v>267</v>
      </c>
      <c r="V3150" s="149"/>
      <c r="W3150" s="149"/>
      <c r="X3150" s="149" t="s">
        <v>336</v>
      </c>
      <c r="Y3150" s="149"/>
      <c r="Z3150" s="149"/>
      <c r="AA3150" s="149"/>
      <c r="AB3150" s="149" t="s">
        <v>269</v>
      </c>
      <c r="AC3150" s="149" t="s">
        <v>270</v>
      </c>
      <c r="AD3150" s="149" t="s">
        <v>1137</v>
      </c>
      <c r="AE3150" s="149" t="s">
        <v>271</v>
      </c>
      <c r="AF3150" s="149"/>
      <c r="AG3150" s="149" t="s">
        <v>1098</v>
      </c>
      <c r="AH3150" s="149" t="s">
        <v>273</v>
      </c>
      <c r="AI3150" s="158">
        <v>75</v>
      </c>
      <c r="AJ3150" s="149"/>
      <c r="AK3150" s="159" t="s">
        <v>274</v>
      </c>
      <c r="AL3150" s="159" t="s">
        <v>274</v>
      </c>
      <c r="AM3150" s="149" t="s">
        <v>274</v>
      </c>
      <c r="AN3150" s="160">
        <v>4</v>
      </c>
      <c r="AO3150" s="149"/>
      <c r="AP3150" s="149" t="s">
        <v>274</v>
      </c>
      <c r="AQ3150" s="149" t="s">
        <v>275</v>
      </c>
      <c r="AR3150" s="158">
        <v>1</v>
      </c>
      <c r="AS3150" s="149" t="s">
        <v>275</v>
      </c>
      <c r="AT3150" s="149" t="s">
        <v>276</v>
      </c>
      <c r="AU3150" s="161">
        <v>1</v>
      </c>
      <c r="AV3150" s="159">
        <v>405309.73</v>
      </c>
      <c r="AW3150" s="159">
        <v>16212.39</v>
      </c>
      <c r="AX3150" s="149" t="s">
        <v>274</v>
      </c>
      <c r="AY3150" s="159">
        <v>4215.21</v>
      </c>
      <c r="AZ3150" s="159">
        <v>4215.21</v>
      </c>
      <c r="BA3150" s="159">
        <v>16860.84</v>
      </c>
      <c r="BB3150" s="159">
        <v>300577.84</v>
      </c>
      <c r="BC3150" s="162" t="s">
        <v>274</v>
      </c>
      <c r="BD3150" s="162">
        <v>0</v>
      </c>
      <c r="BE3150" s="159">
        <v>104731.89</v>
      </c>
      <c r="BF3150" s="159">
        <v>104731.89</v>
      </c>
      <c r="BG3150" s="159">
        <v>405309.73</v>
      </c>
    </row>
    <row r="3151" ht="28.05" customHeight="1" spans="1:59">
      <c r="A3151" s="149"/>
      <c r="B3151" s="149"/>
      <c r="C3151" s="149"/>
      <c r="D3151" s="149" t="s">
        <v>3726</v>
      </c>
      <c r="E3151" s="340" t="s">
        <v>13915</v>
      </c>
      <c r="F3151" s="149" t="s">
        <v>3726</v>
      </c>
      <c r="G3151" s="149" t="s">
        <v>13916</v>
      </c>
      <c r="H3151" s="149" t="s">
        <v>13917</v>
      </c>
      <c r="I3151" s="149" t="s">
        <v>13918</v>
      </c>
      <c r="J3151" s="149" t="s">
        <v>13919</v>
      </c>
      <c r="K3151" s="149"/>
      <c r="L3151" s="149" t="s">
        <v>287</v>
      </c>
      <c r="M3151" s="149"/>
      <c r="N3151" s="149" t="s">
        <v>263</v>
      </c>
      <c r="O3151" s="149" t="s">
        <v>214</v>
      </c>
      <c r="P3151" s="149" t="s">
        <v>53</v>
      </c>
      <c r="Q3151" s="149"/>
      <c r="R3151" s="149" t="s">
        <v>13920</v>
      </c>
      <c r="S3151" s="149" t="s">
        <v>4131</v>
      </c>
      <c r="T3151" s="149" t="s">
        <v>414</v>
      </c>
      <c r="U3151" s="149" t="s">
        <v>267</v>
      </c>
      <c r="V3151" s="149"/>
      <c r="W3151" s="149"/>
      <c r="X3151" s="149" t="s">
        <v>336</v>
      </c>
      <c r="Y3151" s="149"/>
      <c r="Z3151" s="149"/>
      <c r="AA3151" s="149"/>
      <c r="AB3151" s="149" t="s">
        <v>269</v>
      </c>
      <c r="AC3151" s="149" t="s">
        <v>270</v>
      </c>
      <c r="AD3151" s="149" t="s">
        <v>414</v>
      </c>
      <c r="AE3151" s="149" t="s">
        <v>271</v>
      </c>
      <c r="AF3151" s="149"/>
      <c r="AG3151" s="149" t="s">
        <v>1098</v>
      </c>
      <c r="AH3151" s="149" t="s">
        <v>273</v>
      </c>
      <c r="AI3151" s="158">
        <v>21</v>
      </c>
      <c r="AJ3151" s="149"/>
      <c r="AK3151" s="159" t="s">
        <v>274</v>
      </c>
      <c r="AL3151" s="159" t="s">
        <v>274</v>
      </c>
      <c r="AM3151" s="149" t="s">
        <v>274</v>
      </c>
      <c r="AN3151" s="160">
        <v>4</v>
      </c>
      <c r="AO3151" s="149"/>
      <c r="AP3151" s="149" t="s">
        <v>274</v>
      </c>
      <c r="AQ3151" s="149" t="s">
        <v>275</v>
      </c>
      <c r="AR3151" s="158">
        <v>1</v>
      </c>
      <c r="AS3151" s="149" t="s">
        <v>275</v>
      </c>
      <c r="AT3151" s="149" t="s">
        <v>276</v>
      </c>
      <c r="AU3151" s="161">
        <v>1</v>
      </c>
      <c r="AV3151" s="159">
        <v>39823.01</v>
      </c>
      <c r="AW3151" s="159">
        <v>1592.92</v>
      </c>
      <c r="AX3151" s="149" t="s">
        <v>274</v>
      </c>
      <c r="AY3151" s="159">
        <v>398.23</v>
      </c>
      <c r="AZ3151" s="159">
        <v>398.23</v>
      </c>
      <c r="BA3151" s="159">
        <v>1592.92</v>
      </c>
      <c r="BB3151" s="159">
        <v>8362.83</v>
      </c>
      <c r="BC3151" s="162" t="s">
        <v>274</v>
      </c>
      <c r="BD3151" s="162">
        <v>0</v>
      </c>
      <c r="BE3151" s="159">
        <v>31460.18</v>
      </c>
      <c r="BF3151" s="159">
        <v>31460.18</v>
      </c>
      <c r="BG3151" s="159">
        <v>39823.01</v>
      </c>
    </row>
    <row r="3152" ht="28.05" customHeight="1" spans="1:59">
      <c r="A3152" s="149"/>
      <c r="B3152" s="149"/>
      <c r="C3152" s="149"/>
      <c r="D3152" s="149" t="s">
        <v>3726</v>
      </c>
      <c r="E3152" s="340" t="s">
        <v>13921</v>
      </c>
      <c r="F3152" s="149" t="s">
        <v>3726</v>
      </c>
      <c r="G3152" s="149" t="s">
        <v>13922</v>
      </c>
      <c r="H3152" s="149" t="s">
        <v>5495</v>
      </c>
      <c r="I3152" s="149" t="s">
        <v>13923</v>
      </c>
      <c r="J3152" s="149" t="s">
        <v>13924</v>
      </c>
      <c r="K3152" s="149"/>
      <c r="L3152" s="149" t="s">
        <v>287</v>
      </c>
      <c r="M3152" s="149"/>
      <c r="N3152" s="149" t="s">
        <v>263</v>
      </c>
      <c r="O3152" s="149" t="s">
        <v>214</v>
      </c>
      <c r="P3152" s="149" t="s">
        <v>53</v>
      </c>
      <c r="Q3152" s="149"/>
      <c r="R3152" s="149" t="s">
        <v>3921</v>
      </c>
      <c r="S3152" s="149" t="s">
        <v>5499</v>
      </c>
      <c r="T3152" s="149" t="s">
        <v>3699</v>
      </c>
      <c r="U3152" s="149" t="s">
        <v>267</v>
      </c>
      <c r="V3152" s="149"/>
      <c r="W3152" s="149"/>
      <c r="X3152" s="149" t="s">
        <v>336</v>
      </c>
      <c r="Y3152" s="149"/>
      <c r="Z3152" s="149"/>
      <c r="AA3152" s="149"/>
      <c r="AB3152" s="149" t="s">
        <v>269</v>
      </c>
      <c r="AC3152" s="149" t="s">
        <v>270</v>
      </c>
      <c r="AD3152" s="149" t="s">
        <v>3699</v>
      </c>
      <c r="AE3152" s="149" t="s">
        <v>271</v>
      </c>
      <c r="AF3152" s="149"/>
      <c r="AG3152" s="149" t="s">
        <v>1098</v>
      </c>
      <c r="AH3152" s="149" t="s">
        <v>273</v>
      </c>
      <c r="AI3152" s="158">
        <v>67</v>
      </c>
      <c r="AJ3152" s="149"/>
      <c r="AK3152" s="159" t="s">
        <v>274</v>
      </c>
      <c r="AL3152" s="159" t="s">
        <v>274</v>
      </c>
      <c r="AM3152" s="149" t="s">
        <v>274</v>
      </c>
      <c r="AN3152" s="160">
        <v>4</v>
      </c>
      <c r="AO3152" s="149"/>
      <c r="AP3152" s="149" t="s">
        <v>274</v>
      </c>
      <c r="AQ3152" s="149" t="s">
        <v>275</v>
      </c>
      <c r="AR3152" s="158">
        <v>1</v>
      </c>
      <c r="AS3152" s="149" t="s">
        <v>275</v>
      </c>
      <c r="AT3152" s="149" t="s">
        <v>276</v>
      </c>
      <c r="AU3152" s="161">
        <v>1</v>
      </c>
      <c r="AV3152" s="159">
        <v>14633</v>
      </c>
      <c r="AW3152" s="159">
        <v>585.32</v>
      </c>
      <c r="AX3152" s="149" t="s">
        <v>274</v>
      </c>
      <c r="AY3152" s="159">
        <v>150.76</v>
      </c>
      <c r="AZ3152" s="159">
        <v>150.76</v>
      </c>
      <c r="BA3152" s="159">
        <v>603.04</v>
      </c>
      <c r="BB3152" s="159">
        <v>9675.5</v>
      </c>
      <c r="BC3152" s="162" t="s">
        <v>274</v>
      </c>
      <c r="BD3152" s="162">
        <v>0</v>
      </c>
      <c r="BE3152" s="159">
        <v>4957.5</v>
      </c>
      <c r="BF3152" s="159">
        <v>4957.5</v>
      </c>
      <c r="BG3152" s="159">
        <v>14633</v>
      </c>
    </row>
    <row r="3153" ht="28.05" customHeight="1" spans="1:59">
      <c r="A3153" s="149"/>
      <c r="B3153" s="149"/>
      <c r="C3153" s="149"/>
      <c r="D3153" s="149" t="s">
        <v>3726</v>
      </c>
      <c r="E3153" s="340" t="s">
        <v>13925</v>
      </c>
      <c r="F3153" s="149" t="s">
        <v>3726</v>
      </c>
      <c r="G3153" s="149" t="s">
        <v>13926</v>
      </c>
      <c r="H3153" s="149" t="s">
        <v>13927</v>
      </c>
      <c r="I3153" s="149" t="s">
        <v>13928</v>
      </c>
      <c r="J3153" s="149" t="s">
        <v>13929</v>
      </c>
      <c r="K3153" s="149"/>
      <c r="L3153" s="149" t="s">
        <v>262</v>
      </c>
      <c r="M3153" s="149"/>
      <c r="N3153" s="149" t="s">
        <v>263</v>
      </c>
      <c r="O3153" s="149" t="s">
        <v>214</v>
      </c>
      <c r="P3153" s="149" t="s">
        <v>53</v>
      </c>
      <c r="Q3153" s="149"/>
      <c r="R3153" s="149" t="s">
        <v>2521</v>
      </c>
      <c r="S3153" s="149" t="s">
        <v>4131</v>
      </c>
      <c r="T3153" s="149" t="s">
        <v>1137</v>
      </c>
      <c r="U3153" s="149" t="s">
        <v>267</v>
      </c>
      <c r="V3153" s="149"/>
      <c r="W3153" s="149"/>
      <c r="X3153" s="149" t="s">
        <v>336</v>
      </c>
      <c r="Y3153" s="149"/>
      <c r="Z3153" s="149"/>
      <c r="AA3153" s="149"/>
      <c r="AB3153" s="149" t="s">
        <v>269</v>
      </c>
      <c r="AC3153" s="149" t="s">
        <v>270</v>
      </c>
      <c r="AD3153" s="149" t="s">
        <v>1137</v>
      </c>
      <c r="AE3153" s="149" t="s">
        <v>271</v>
      </c>
      <c r="AF3153" s="149"/>
      <c r="AG3153" s="149" t="s">
        <v>1098</v>
      </c>
      <c r="AH3153" s="149" t="s">
        <v>273</v>
      </c>
      <c r="AI3153" s="158">
        <v>75</v>
      </c>
      <c r="AJ3153" s="149"/>
      <c r="AK3153" s="159" t="s">
        <v>274</v>
      </c>
      <c r="AL3153" s="159" t="s">
        <v>274</v>
      </c>
      <c r="AM3153" s="149" t="s">
        <v>274</v>
      </c>
      <c r="AN3153" s="160">
        <v>4</v>
      </c>
      <c r="AO3153" s="149"/>
      <c r="AP3153" s="149" t="s">
        <v>274</v>
      </c>
      <c r="AQ3153" s="149" t="s">
        <v>275</v>
      </c>
      <c r="AR3153" s="158">
        <v>1</v>
      </c>
      <c r="AS3153" s="149" t="s">
        <v>275</v>
      </c>
      <c r="AT3153" s="149" t="s">
        <v>276</v>
      </c>
      <c r="AU3153" s="161">
        <v>1</v>
      </c>
      <c r="AV3153" s="159">
        <v>6548.67</v>
      </c>
      <c r="AW3153" s="159">
        <v>261.95</v>
      </c>
      <c r="AX3153" s="149" t="s">
        <v>274</v>
      </c>
      <c r="AY3153" s="159">
        <v>68.1</v>
      </c>
      <c r="AZ3153" s="159">
        <v>68.1</v>
      </c>
      <c r="BA3153" s="159">
        <v>272.4</v>
      </c>
      <c r="BB3153" s="159">
        <v>4856.7</v>
      </c>
      <c r="BC3153" s="162" t="s">
        <v>274</v>
      </c>
      <c r="BD3153" s="162">
        <v>0</v>
      </c>
      <c r="BE3153" s="159">
        <v>1691.97</v>
      </c>
      <c r="BF3153" s="159">
        <v>1691.97</v>
      </c>
      <c r="BG3153" s="159">
        <v>6548.67</v>
      </c>
    </row>
    <row r="3154" ht="28.05" customHeight="1" spans="1:59">
      <c r="A3154" s="149"/>
      <c r="B3154" s="149"/>
      <c r="C3154" s="149"/>
      <c r="D3154" s="149" t="s">
        <v>3726</v>
      </c>
      <c r="E3154" s="340" t="s">
        <v>13930</v>
      </c>
      <c r="F3154" s="149" t="s">
        <v>3726</v>
      </c>
      <c r="G3154" s="149" t="s">
        <v>13931</v>
      </c>
      <c r="H3154" s="149" t="s">
        <v>13932</v>
      </c>
      <c r="I3154" s="149" t="s">
        <v>13933</v>
      </c>
      <c r="J3154" s="149" t="s">
        <v>13934</v>
      </c>
      <c r="K3154" s="149"/>
      <c r="L3154" s="149" t="s">
        <v>262</v>
      </c>
      <c r="M3154" s="149"/>
      <c r="N3154" s="149" t="s">
        <v>263</v>
      </c>
      <c r="O3154" s="149" t="s">
        <v>214</v>
      </c>
      <c r="P3154" s="149" t="s">
        <v>53</v>
      </c>
      <c r="Q3154" s="149"/>
      <c r="R3154" s="149" t="s">
        <v>13935</v>
      </c>
      <c r="S3154" s="149" t="s">
        <v>289</v>
      </c>
      <c r="T3154" s="149" t="s">
        <v>13905</v>
      </c>
      <c r="U3154" s="149" t="s">
        <v>267</v>
      </c>
      <c r="V3154" s="149"/>
      <c r="W3154" s="149"/>
      <c r="X3154" s="149" t="s">
        <v>268</v>
      </c>
      <c r="Y3154" s="149"/>
      <c r="Z3154" s="149"/>
      <c r="AA3154" s="149"/>
      <c r="AB3154" s="149" t="s">
        <v>269</v>
      </c>
      <c r="AC3154" s="149" t="s">
        <v>318</v>
      </c>
      <c r="AD3154" s="149" t="s">
        <v>13905</v>
      </c>
      <c r="AE3154" s="149" t="s">
        <v>271</v>
      </c>
      <c r="AF3154" s="149"/>
      <c r="AG3154" s="149" t="s">
        <v>1098</v>
      </c>
      <c r="AH3154" s="149" t="s">
        <v>273</v>
      </c>
      <c r="AI3154" s="158">
        <v>96</v>
      </c>
      <c r="AJ3154" s="149"/>
      <c r="AK3154" s="159" t="s">
        <v>274</v>
      </c>
      <c r="AL3154" s="159" t="s">
        <v>274</v>
      </c>
      <c r="AM3154" s="149" t="s">
        <v>274</v>
      </c>
      <c r="AN3154" s="160">
        <v>4</v>
      </c>
      <c r="AO3154" s="149"/>
      <c r="AP3154" s="149" t="s">
        <v>274</v>
      </c>
      <c r="AQ3154" s="149" t="s">
        <v>275</v>
      </c>
      <c r="AR3154" s="158">
        <v>1</v>
      </c>
      <c r="AS3154" s="149" t="s">
        <v>275</v>
      </c>
      <c r="AT3154" s="149" t="s">
        <v>276</v>
      </c>
      <c r="AU3154" s="161">
        <v>1</v>
      </c>
      <c r="AV3154" s="159">
        <v>11965.82</v>
      </c>
      <c r="AW3154" s="159">
        <v>478.63</v>
      </c>
      <c r="AX3154" s="149" t="s">
        <v>274</v>
      </c>
      <c r="AY3154" s="162">
        <v>0</v>
      </c>
      <c r="AZ3154" s="162" t="s">
        <v>274</v>
      </c>
      <c r="BA3154" s="159">
        <v>358.81</v>
      </c>
      <c r="BB3154" s="159">
        <v>11487.19</v>
      </c>
      <c r="BC3154" s="162" t="s">
        <v>274</v>
      </c>
      <c r="BD3154" s="162">
        <v>0</v>
      </c>
      <c r="BE3154" s="159">
        <v>478.63</v>
      </c>
      <c r="BF3154" s="159">
        <v>478.63</v>
      </c>
      <c r="BG3154" s="159">
        <v>11965.82</v>
      </c>
    </row>
    <row r="3155" ht="28.05" customHeight="1" spans="1:59">
      <c r="A3155" s="149"/>
      <c r="B3155" s="149"/>
      <c r="C3155" s="149"/>
      <c r="D3155" s="149" t="s">
        <v>3726</v>
      </c>
      <c r="E3155" s="340" t="s">
        <v>13936</v>
      </c>
      <c r="F3155" s="149" t="s">
        <v>3726</v>
      </c>
      <c r="G3155" s="149" t="s">
        <v>13937</v>
      </c>
      <c r="H3155" s="149" t="s">
        <v>13917</v>
      </c>
      <c r="I3155" s="149" t="s">
        <v>13918</v>
      </c>
      <c r="J3155" s="149" t="s">
        <v>13938</v>
      </c>
      <c r="K3155" s="149"/>
      <c r="L3155" s="149" t="s">
        <v>287</v>
      </c>
      <c r="M3155" s="149"/>
      <c r="N3155" s="149" t="s">
        <v>263</v>
      </c>
      <c r="O3155" s="149" t="s">
        <v>214</v>
      </c>
      <c r="P3155" s="149" t="s">
        <v>53</v>
      </c>
      <c r="Q3155" s="149"/>
      <c r="R3155" s="149" t="s">
        <v>13939</v>
      </c>
      <c r="S3155" s="149" t="s">
        <v>4131</v>
      </c>
      <c r="T3155" s="149" t="s">
        <v>414</v>
      </c>
      <c r="U3155" s="149" t="s">
        <v>267</v>
      </c>
      <c r="V3155" s="149"/>
      <c r="W3155" s="149"/>
      <c r="X3155" s="149" t="s">
        <v>336</v>
      </c>
      <c r="Y3155" s="149"/>
      <c r="Z3155" s="149"/>
      <c r="AA3155" s="149"/>
      <c r="AB3155" s="149" t="s">
        <v>269</v>
      </c>
      <c r="AC3155" s="149" t="s">
        <v>270</v>
      </c>
      <c r="AD3155" s="149" t="s">
        <v>414</v>
      </c>
      <c r="AE3155" s="149" t="s">
        <v>271</v>
      </c>
      <c r="AF3155" s="149"/>
      <c r="AG3155" s="149" t="s">
        <v>1098</v>
      </c>
      <c r="AH3155" s="149" t="s">
        <v>273</v>
      </c>
      <c r="AI3155" s="158">
        <v>21</v>
      </c>
      <c r="AJ3155" s="149"/>
      <c r="AK3155" s="159" t="s">
        <v>274</v>
      </c>
      <c r="AL3155" s="159" t="s">
        <v>274</v>
      </c>
      <c r="AM3155" s="149" t="s">
        <v>274</v>
      </c>
      <c r="AN3155" s="160">
        <v>4</v>
      </c>
      <c r="AO3155" s="149"/>
      <c r="AP3155" s="149" t="s">
        <v>274</v>
      </c>
      <c r="AQ3155" s="149" t="s">
        <v>275</v>
      </c>
      <c r="AR3155" s="158">
        <v>1</v>
      </c>
      <c r="AS3155" s="149" t="s">
        <v>275</v>
      </c>
      <c r="AT3155" s="149" t="s">
        <v>276</v>
      </c>
      <c r="AU3155" s="161">
        <v>1</v>
      </c>
      <c r="AV3155" s="159">
        <v>39823.01</v>
      </c>
      <c r="AW3155" s="159">
        <v>1592.92</v>
      </c>
      <c r="AX3155" s="149" t="s">
        <v>274</v>
      </c>
      <c r="AY3155" s="159">
        <v>398.23</v>
      </c>
      <c r="AZ3155" s="159">
        <v>398.23</v>
      </c>
      <c r="BA3155" s="159">
        <v>1592.92</v>
      </c>
      <c r="BB3155" s="159">
        <v>8362.83</v>
      </c>
      <c r="BC3155" s="162" t="s">
        <v>274</v>
      </c>
      <c r="BD3155" s="162">
        <v>0</v>
      </c>
      <c r="BE3155" s="159">
        <v>31460.18</v>
      </c>
      <c r="BF3155" s="159">
        <v>31460.18</v>
      </c>
      <c r="BG3155" s="159">
        <v>39823.01</v>
      </c>
    </row>
    <row r="3156" ht="28.05" customHeight="1" spans="1:59">
      <c r="A3156" s="149"/>
      <c r="B3156" s="149"/>
      <c r="C3156" s="149"/>
      <c r="D3156" s="149" t="s">
        <v>3726</v>
      </c>
      <c r="E3156" s="340" t="s">
        <v>13940</v>
      </c>
      <c r="F3156" s="149" t="s">
        <v>3726</v>
      </c>
      <c r="G3156" s="149" t="s">
        <v>13941</v>
      </c>
      <c r="H3156" s="149" t="s">
        <v>5495</v>
      </c>
      <c r="I3156" s="149" t="s">
        <v>13942</v>
      </c>
      <c r="J3156" s="149" t="s">
        <v>13943</v>
      </c>
      <c r="K3156" s="149"/>
      <c r="L3156" s="149" t="s">
        <v>287</v>
      </c>
      <c r="M3156" s="149"/>
      <c r="N3156" s="149" t="s">
        <v>263</v>
      </c>
      <c r="O3156" s="149" t="s">
        <v>214</v>
      </c>
      <c r="P3156" s="149" t="s">
        <v>53</v>
      </c>
      <c r="Q3156" s="149"/>
      <c r="R3156" s="149" t="s">
        <v>3921</v>
      </c>
      <c r="S3156" s="149" t="s">
        <v>5499</v>
      </c>
      <c r="T3156" s="149" t="s">
        <v>3699</v>
      </c>
      <c r="U3156" s="149" t="s">
        <v>267</v>
      </c>
      <c r="V3156" s="149"/>
      <c r="W3156" s="149"/>
      <c r="X3156" s="149" t="s">
        <v>336</v>
      </c>
      <c r="Y3156" s="149"/>
      <c r="Z3156" s="149"/>
      <c r="AA3156" s="149"/>
      <c r="AB3156" s="149" t="s">
        <v>269</v>
      </c>
      <c r="AC3156" s="149" t="s">
        <v>270</v>
      </c>
      <c r="AD3156" s="149" t="s">
        <v>3699</v>
      </c>
      <c r="AE3156" s="149" t="s">
        <v>271</v>
      </c>
      <c r="AF3156" s="149"/>
      <c r="AG3156" s="149" t="s">
        <v>1098</v>
      </c>
      <c r="AH3156" s="149" t="s">
        <v>273</v>
      </c>
      <c r="AI3156" s="158">
        <v>67</v>
      </c>
      <c r="AJ3156" s="149"/>
      <c r="AK3156" s="159" t="s">
        <v>274</v>
      </c>
      <c r="AL3156" s="159" t="s">
        <v>274</v>
      </c>
      <c r="AM3156" s="149" t="s">
        <v>274</v>
      </c>
      <c r="AN3156" s="160">
        <v>4</v>
      </c>
      <c r="AO3156" s="149"/>
      <c r="AP3156" s="149" t="s">
        <v>274</v>
      </c>
      <c r="AQ3156" s="149" t="s">
        <v>275</v>
      </c>
      <c r="AR3156" s="158">
        <v>1</v>
      </c>
      <c r="AS3156" s="149" t="s">
        <v>275</v>
      </c>
      <c r="AT3156" s="149" t="s">
        <v>276</v>
      </c>
      <c r="AU3156" s="161">
        <v>1</v>
      </c>
      <c r="AV3156" s="159">
        <v>14943.72</v>
      </c>
      <c r="AW3156" s="159">
        <v>597.75</v>
      </c>
      <c r="AX3156" s="149" t="s">
        <v>274</v>
      </c>
      <c r="AY3156" s="159">
        <v>153.96</v>
      </c>
      <c r="AZ3156" s="159">
        <v>153.96</v>
      </c>
      <c r="BA3156" s="159">
        <v>615.84</v>
      </c>
      <c r="BB3156" s="159">
        <v>9881.12</v>
      </c>
      <c r="BC3156" s="162" t="s">
        <v>274</v>
      </c>
      <c r="BD3156" s="162">
        <v>0</v>
      </c>
      <c r="BE3156" s="159">
        <v>5062.6</v>
      </c>
      <c r="BF3156" s="159">
        <v>5062.6</v>
      </c>
      <c r="BG3156" s="159">
        <v>14943.72</v>
      </c>
    </row>
    <row r="3157" ht="28.05" customHeight="1" spans="1:59">
      <c r="A3157" s="149"/>
      <c r="B3157" s="149"/>
      <c r="C3157" s="149"/>
      <c r="D3157" s="149" t="s">
        <v>3726</v>
      </c>
      <c r="E3157" s="340" t="s">
        <v>13944</v>
      </c>
      <c r="F3157" s="149" t="s">
        <v>3726</v>
      </c>
      <c r="G3157" s="149" t="s">
        <v>13945</v>
      </c>
      <c r="H3157" s="149" t="s">
        <v>5495</v>
      </c>
      <c r="I3157" s="149" t="s">
        <v>13946</v>
      </c>
      <c r="J3157" s="149" t="s">
        <v>13947</v>
      </c>
      <c r="K3157" s="149"/>
      <c r="L3157" s="149" t="s">
        <v>287</v>
      </c>
      <c r="M3157" s="149"/>
      <c r="N3157" s="149" t="s">
        <v>263</v>
      </c>
      <c r="O3157" s="149" t="s">
        <v>214</v>
      </c>
      <c r="P3157" s="149" t="s">
        <v>53</v>
      </c>
      <c r="Q3157" s="149"/>
      <c r="R3157" s="149" t="s">
        <v>3921</v>
      </c>
      <c r="S3157" s="149" t="s">
        <v>5499</v>
      </c>
      <c r="T3157" s="149" t="s">
        <v>3699</v>
      </c>
      <c r="U3157" s="149" t="s">
        <v>267</v>
      </c>
      <c r="V3157" s="149"/>
      <c r="W3157" s="149"/>
      <c r="X3157" s="149" t="s">
        <v>336</v>
      </c>
      <c r="Y3157" s="149"/>
      <c r="Z3157" s="149"/>
      <c r="AA3157" s="149"/>
      <c r="AB3157" s="149" t="s">
        <v>269</v>
      </c>
      <c r="AC3157" s="149" t="s">
        <v>270</v>
      </c>
      <c r="AD3157" s="149" t="s">
        <v>3699</v>
      </c>
      <c r="AE3157" s="149" t="s">
        <v>271</v>
      </c>
      <c r="AF3157" s="149"/>
      <c r="AG3157" s="149" t="s">
        <v>1098</v>
      </c>
      <c r="AH3157" s="149" t="s">
        <v>273</v>
      </c>
      <c r="AI3157" s="158">
        <v>67</v>
      </c>
      <c r="AJ3157" s="149"/>
      <c r="AK3157" s="159" t="s">
        <v>274</v>
      </c>
      <c r="AL3157" s="159" t="s">
        <v>274</v>
      </c>
      <c r="AM3157" s="149" t="s">
        <v>274</v>
      </c>
      <c r="AN3157" s="160">
        <v>4</v>
      </c>
      <c r="AO3157" s="149"/>
      <c r="AP3157" s="149" t="s">
        <v>274</v>
      </c>
      <c r="AQ3157" s="149" t="s">
        <v>275</v>
      </c>
      <c r="AR3157" s="158">
        <v>1</v>
      </c>
      <c r="AS3157" s="149" t="s">
        <v>275</v>
      </c>
      <c r="AT3157" s="149" t="s">
        <v>276</v>
      </c>
      <c r="AU3157" s="161">
        <v>1</v>
      </c>
      <c r="AV3157" s="159">
        <v>14204.9</v>
      </c>
      <c r="AW3157" s="159">
        <v>568.2</v>
      </c>
      <c r="AX3157" s="149" t="s">
        <v>274</v>
      </c>
      <c r="AY3157" s="159">
        <v>146.35</v>
      </c>
      <c r="AZ3157" s="159">
        <v>146.35</v>
      </c>
      <c r="BA3157" s="159">
        <v>585.4</v>
      </c>
      <c r="BB3157" s="159">
        <v>9392.5</v>
      </c>
      <c r="BC3157" s="162" t="s">
        <v>274</v>
      </c>
      <c r="BD3157" s="162">
        <v>0</v>
      </c>
      <c r="BE3157" s="159">
        <v>4812.4</v>
      </c>
      <c r="BF3157" s="159">
        <v>4812.4</v>
      </c>
      <c r="BG3157" s="159">
        <v>14204.9</v>
      </c>
    </row>
    <row r="3158" ht="28.05" customHeight="1" spans="1:59">
      <c r="A3158" s="149"/>
      <c r="B3158" s="149"/>
      <c r="C3158" s="149"/>
      <c r="D3158" s="149" t="s">
        <v>3726</v>
      </c>
      <c r="E3158" s="340" t="s">
        <v>13948</v>
      </c>
      <c r="F3158" s="149" t="s">
        <v>3726</v>
      </c>
      <c r="G3158" s="149" t="s">
        <v>13949</v>
      </c>
      <c r="H3158" s="149" t="s">
        <v>13927</v>
      </c>
      <c r="I3158" s="149" t="s">
        <v>13950</v>
      </c>
      <c r="J3158" s="149" t="s">
        <v>13951</v>
      </c>
      <c r="K3158" s="149"/>
      <c r="L3158" s="149" t="s">
        <v>262</v>
      </c>
      <c r="M3158" s="149"/>
      <c r="N3158" s="149" t="s">
        <v>263</v>
      </c>
      <c r="O3158" s="149" t="s">
        <v>214</v>
      </c>
      <c r="P3158" s="149" t="s">
        <v>53</v>
      </c>
      <c r="Q3158" s="149"/>
      <c r="R3158" s="149" t="s">
        <v>2521</v>
      </c>
      <c r="S3158" s="149" t="s">
        <v>4131</v>
      </c>
      <c r="T3158" s="149" t="s">
        <v>1137</v>
      </c>
      <c r="U3158" s="149" t="s">
        <v>267</v>
      </c>
      <c r="V3158" s="149"/>
      <c r="W3158" s="149"/>
      <c r="X3158" s="149" t="s">
        <v>336</v>
      </c>
      <c r="Y3158" s="149"/>
      <c r="Z3158" s="149"/>
      <c r="AA3158" s="149"/>
      <c r="AB3158" s="149" t="s">
        <v>269</v>
      </c>
      <c r="AC3158" s="149" t="s">
        <v>270</v>
      </c>
      <c r="AD3158" s="149" t="s">
        <v>1137</v>
      </c>
      <c r="AE3158" s="149" t="s">
        <v>271</v>
      </c>
      <c r="AF3158" s="149"/>
      <c r="AG3158" s="149" t="s">
        <v>1098</v>
      </c>
      <c r="AH3158" s="149" t="s">
        <v>273</v>
      </c>
      <c r="AI3158" s="158">
        <v>75</v>
      </c>
      <c r="AJ3158" s="149"/>
      <c r="AK3158" s="159" t="s">
        <v>274</v>
      </c>
      <c r="AL3158" s="159" t="s">
        <v>274</v>
      </c>
      <c r="AM3158" s="149" t="s">
        <v>274</v>
      </c>
      <c r="AN3158" s="160">
        <v>4</v>
      </c>
      <c r="AO3158" s="149"/>
      <c r="AP3158" s="149" t="s">
        <v>274</v>
      </c>
      <c r="AQ3158" s="149" t="s">
        <v>275</v>
      </c>
      <c r="AR3158" s="158">
        <v>1</v>
      </c>
      <c r="AS3158" s="149" t="s">
        <v>275</v>
      </c>
      <c r="AT3158" s="149" t="s">
        <v>276</v>
      </c>
      <c r="AU3158" s="161">
        <v>1</v>
      </c>
      <c r="AV3158" s="159">
        <v>6548.68</v>
      </c>
      <c r="AW3158" s="159">
        <v>261.95</v>
      </c>
      <c r="AX3158" s="149" t="s">
        <v>274</v>
      </c>
      <c r="AY3158" s="159">
        <v>68.1</v>
      </c>
      <c r="AZ3158" s="159">
        <v>68.1</v>
      </c>
      <c r="BA3158" s="159">
        <v>272.4</v>
      </c>
      <c r="BB3158" s="159">
        <v>4856.7</v>
      </c>
      <c r="BC3158" s="162" t="s">
        <v>274</v>
      </c>
      <c r="BD3158" s="162">
        <v>0</v>
      </c>
      <c r="BE3158" s="159">
        <v>1691.98</v>
      </c>
      <c r="BF3158" s="159">
        <v>1691.98</v>
      </c>
      <c r="BG3158" s="159">
        <v>6548.68</v>
      </c>
    </row>
    <row r="3159" ht="28.05" customHeight="1" spans="1:59">
      <c r="A3159" s="149"/>
      <c r="B3159" s="149"/>
      <c r="C3159" s="149"/>
      <c r="D3159" s="149" t="s">
        <v>3726</v>
      </c>
      <c r="E3159" s="340" t="s">
        <v>13952</v>
      </c>
      <c r="F3159" s="149" t="s">
        <v>3726</v>
      </c>
      <c r="G3159" s="149" t="s">
        <v>13953</v>
      </c>
      <c r="H3159" s="149" t="s">
        <v>5495</v>
      </c>
      <c r="I3159" s="149" t="s">
        <v>13954</v>
      </c>
      <c r="J3159" s="149" t="s">
        <v>13955</v>
      </c>
      <c r="K3159" s="149"/>
      <c r="L3159" s="149" t="s">
        <v>287</v>
      </c>
      <c r="M3159" s="149"/>
      <c r="N3159" s="149" t="s">
        <v>263</v>
      </c>
      <c r="O3159" s="149" t="s">
        <v>214</v>
      </c>
      <c r="P3159" s="149" t="s">
        <v>53</v>
      </c>
      <c r="Q3159" s="149"/>
      <c r="R3159" s="149" t="s">
        <v>3952</v>
      </c>
      <c r="S3159" s="149" t="s">
        <v>5499</v>
      </c>
      <c r="T3159" s="149" t="s">
        <v>3699</v>
      </c>
      <c r="U3159" s="149" t="s">
        <v>267</v>
      </c>
      <c r="V3159" s="149"/>
      <c r="W3159" s="149"/>
      <c r="X3159" s="149" t="s">
        <v>336</v>
      </c>
      <c r="Y3159" s="149"/>
      <c r="Z3159" s="149"/>
      <c r="AA3159" s="149"/>
      <c r="AB3159" s="149" t="s">
        <v>269</v>
      </c>
      <c r="AC3159" s="149" t="s">
        <v>270</v>
      </c>
      <c r="AD3159" s="149" t="s">
        <v>3699</v>
      </c>
      <c r="AE3159" s="149" t="s">
        <v>271</v>
      </c>
      <c r="AF3159" s="149"/>
      <c r="AG3159" s="149" t="s">
        <v>1098</v>
      </c>
      <c r="AH3159" s="149" t="s">
        <v>273</v>
      </c>
      <c r="AI3159" s="158">
        <v>67</v>
      </c>
      <c r="AJ3159" s="149"/>
      <c r="AK3159" s="159" t="s">
        <v>274</v>
      </c>
      <c r="AL3159" s="159" t="s">
        <v>274</v>
      </c>
      <c r="AM3159" s="149" t="s">
        <v>274</v>
      </c>
      <c r="AN3159" s="160">
        <v>4</v>
      </c>
      <c r="AO3159" s="149"/>
      <c r="AP3159" s="149" t="s">
        <v>274</v>
      </c>
      <c r="AQ3159" s="149" t="s">
        <v>275</v>
      </c>
      <c r="AR3159" s="158">
        <v>1</v>
      </c>
      <c r="AS3159" s="149" t="s">
        <v>275</v>
      </c>
      <c r="AT3159" s="149" t="s">
        <v>276</v>
      </c>
      <c r="AU3159" s="161">
        <v>1</v>
      </c>
      <c r="AV3159" s="159">
        <v>13646.79</v>
      </c>
      <c r="AW3159" s="159">
        <v>545.87</v>
      </c>
      <c r="AX3159" s="149" t="s">
        <v>274</v>
      </c>
      <c r="AY3159" s="159">
        <v>140.6</v>
      </c>
      <c r="AZ3159" s="159">
        <v>140.6</v>
      </c>
      <c r="BA3159" s="159">
        <v>562.4</v>
      </c>
      <c r="BB3159" s="159">
        <v>9023.54</v>
      </c>
      <c r="BC3159" s="162" t="s">
        <v>274</v>
      </c>
      <c r="BD3159" s="162">
        <v>0</v>
      </c>
      <c r="BE3159" s="159">
        <v>4623.25</v>
      </c>
      <c r="BF3159" s="159">
        <v>4623.25</v>
      </c>
      <c r="BG3159" s="159">
        <v>13646.79</v>
      </c>
    </row>
    <row r="3160" ht="28.05" customHeight="1" spans="1:59">
      <c r="A3160" s="149"/>
      <c r="B3160" s="149"/>
      <c r="C3160" s="149"/>
      <c r="D3160" s="149" t="s">
        <v>3726</v>
      </c>
      <c r="E3160" s="340" t="s">
        <v>13956</v>
      </c>
      <c r="F3160" s="149" t="s">
        <v>3726</v>
      </c>
      <c r="G3160" s="149" t="s">
        <v>13957</v>
      </c>
      <c r="H3160" s="149" t="s">
        <v>13958</v>
      </c>
      <c r="I3160" s="149" t="s">
        <v>13959</v>
      </c>
      <c r="J3160" s="149" t="s">
        <v>13960</v>
      </c>
      <c r="K3160" s="149"/>
      <c r="L3160" s="149" t="s">
        <v>262</v>
      </c>
      <c r="M3160" s="149"/>
      <c r="N3160" s="149" t="s">
        <v>263</v>
      </c>
      <c r="O3160" s="149" t="s">
        <v>214</v>
      </c>
      <c r="P3160" s="149" t="s">
        <v>53</v>
      </c>
      <c r="Q3160" s="149"/>
      <c r="R3160" s="149" t="s">
        <v>7251</v>
      </c>
      <c r="S3160" s="149" t="s">
        <v>289</v>
      </c>
      <c r="T3160" s="149" t="s">
        <v>13905</v>
      </c>
      <c r="U3160" s="149" t="s">
        <v>267</v>
      </c>
      <c r="V3160" s="149"/>
      <c r="W3160" s="149"/>
      <c r="X3160" s="149" t="s">
        <v>268</v>
      </c>
      <c r="Y3160" s="149"/>
      <c r="Z3160" s="149"/>
      <c r="AA3160" s="149"/>
      <c r="AB3160" s="149" t="s">
        <v>269</v>
      </c>
      <c r="AC3160" s="149" t="s">
        <v>318</v>
      </c>
      <c r="AD3160" s="149" t="s">
        <v>13905</v>
      </c>
      <c r="AE3160" s="149" t="s">
        <v>271</v>
      </c>
      <c r="AF3160" s="149"/>
      <c r="AG3160" s="149" t="s">
        <v>1098</v>
      </c>
      <c r="AH3160" s="149" t="s">
        <v>273</v>
      </c>
      <c r="AI3160" s="158">
        <v>96</v>
      </c>
      <c r="AJ3160" s="149"/>
      <c r="AK3160" s="159" t="s">
        <v>274</v>
      </c>
      <c r="AL3160" s="159" t="s">
        <v>274</v>
      </c>
      <c r="AM3160" s="149" t="s">
        <v>274</v>
      </c>
      <c r="AN3160" s="160">
        <v>4</v>
      </c>
      <c r="AO3160" s="149"/>
      <c r="AP3160" s="149" t="s">
        <v>274</v>
      </c>
      <c r="AQ3160" s="149" t="s">
        <v>275</v>
      </c>
      <c r="AR3160" s="158">
        <v>1</v>
      </c>
      <c r="AS3160" s="149" t="s">
        <v>275</v>
      </c>
      <c r="AT3160" s="149" t="s">
        <v>276</v>
      </c>
      <c r="AU3160" s="161">
        <v>1</v>
      </c>
      <c r="AV3160" s="159">
        <v>2393.16</v>
      </c>
      <c r="AW3160" s="159">
        <v>95.73</v>
      </c>
      <c r="AX3160" s="149" t="s">
        <v>274</v>
      </c>
      <c r="AY3160" s="162">
        <v>0</v>
      </c>
      <c r="AZ3160" s="162" t="s">
        <v>274</v>
      </c>
      <c r="BA3160" s="159">
        <v>71.94</v>
      </c>
      <c r="BB3160" s="159">
        <v>2297.43</v>
      </c>
      <c r="BC3160" s="162" t="s">
        <v>274</v>
      </c>
      <c r="BD3160" s="162">
        <v>0</v>
      </c>
      <c r="BE3160" s="159">
        <v>95.73</v>
      </c>
      <c r="BF3160" s="159">
        <v>95.73</v>
      </c>
      <c r="BG3160" s="159">
        <v>2393.16</v>
      </c>
    </row>
    <row r="3161" ht="28.05" customHeight="1" spans="1:59">
      <c r="A3161" s="149"/>
      <c r="B3161" s="149"/>
      <c r="C3161" s="149"/>
      <c r="D3161" s="149" t="s">
        <v>3726</v>
      </c>
      <c r="E3161" s="340" t="s">
        <v>13961</v>
      </c>
      <c r="F3161" s="149" t="s">
        <v>3726</v>
      </c>
      <c r="G3161" s="149" t="s">
        <v>13962</v>
      </c>
      <c r="H3161" s="149" t="s">
        <v>13963</v>
      </c>
      <c r="I3161" s="149" t="s">
        <v>13918</v>
      </c>
      <c r="J3161" s="149" t="s">
        <v>13964</v>
      </c>
      <c r="K3161" s="149"/>
      <c r="L3161" s="149" t="s">
        <v>287</v>
      </c>
      <c r="M3161" s="149"/>
      <c r="N3161" s="149" t="s">
        <v>263</v>
      </c>
      <c r="O3161" s="149" t="s">
        <v>214</v>
      </c>
      <c r="P3161" s="149" t="s">
        <v>53</v>
      </c>
      <c r="Q3161" s="149"/>
      <c r="R3161" s="149" t="s">
        <v>13965</v>
      </c>
      <c r="S3161" s="149" t="s">
        <v>4131</v>
      </c>
      <c r="T3161" s="149" t="s">
        <v>414</v>
      </c>
      <c r="U3161" s="149" t="s">
        <v>267</v>
      </c>
      <c r="V3161" s="149"/>
      <c r="W3161" s="149"/>
      <c r="X3161" s="149" t="s">
        <v>336</v>
      </c>
      <c r="Y3161" s="149"/>
      <c r="Z3161" s="149"/>
      <c r="AA3161" s="149"/>
      <c r="AB3161" s="149" t="s">
        <v>269</v>
      </c>
      <c r="AC3161" s="149" t="s">
        <v>270</v>
      </c>
      <c r="AD3161" s="149" t="s">
        <v>414</v>
      </c>
      <c r="AE3161" s="149" t="s">
        <v>271</v>
      </c>
      <c r="AF3161" s="149"/>
      <c r="AG3161" s="149" t="s">
        <v>1098</v>
      </c>
      <c r="AH3161" s="149" t="s">
        <v>273</v>
      </c>
      <c r="AI3161" s="158">
        <v>21</v>
      </c>
      <c r="AJ3161" s="149"/>
      <c r="AK3161" s="159" t="s">
        <v>274</v>
      </c>
      <c r="AL3161" s="159" t="s">
        <v>274</v>
      </c>
      <c r="AM3161" s="149" t="s">
        <v>274</v>
      </c>
      <c r="AN3161" s="160">
        <v>4</v>
      </c>
      <c r="AO3161" s="149"/>
      <c r="AP3161" s="149" t="s">
        <v>274</v>
      </c>
      <c r="AQ3161" s="149" t="s">
        <v>275</v>
      </c>
      <c r="AR3161" s="158">
        <v>1</v>
      </c>
      <c r="AS3161" s="149" t="s">
        <v>275</v>
      </c>
      <c r="AT3161" s="149" t="s">
        <v>276</v>
      </c>
      <c r="AU3161" s="161">
        <v>1</v>
      </c>
      <c r="AV3161" s="159">
        <v>39823.01</v>
      </c>
      <c r="AW3161" s="159">
        <v>1592.92</v>
      </c>
      <c r="AX3161" s="149" t="s">
        <v>274</v>
      </c>
      <c r="AY3161" s="159">
        <v>398.23</v>
      </c>
      <c r="AZ3161" s="159">
        <v>398.23</v>
      </c>
      <c r="BA3161" s="159">
        <v>1592.92</v>
      </c>
      <c r="BB3161" s="159">
        <v>8362.83</v>
      </c>
      <c r="BC3161" s="162" t="s">
        <v>274</v>
      </c>
      <c r="BD3161" s="162">
        <v>0</v>
      </c>
      <c r="BE3161" s="159">
        <v>31460.18</v>
      </c>
      <c r="BF3161" s="159">
        <v>31460.18</v>
      </c>
      <c r="BG3161" s="159">
        <v>39823.01</v>
      </c>
    </row>
    <row r="3162" ht="28.05" customHeight="1" spans="1:59">
      <c r="A3162" s="149"/>
      <c r="B3162" s="149"/>
      <c r="C3162" s="149"/>
      <c r="D3162" s="149" t="s">
        <v>3726</v>
      </c>
      <c r="E3162" s="340" t="s">
        <v>13966</v>
      </c>
      <c r="F3162" s="149" t="s">
        <v>3726</v>
      </c>
      <c r="G3162" s="149" t="s">
        <v>13967</v>
      </c>
      <c r="H3162" s="149" t="s">
        <v>13968</v>
      </c>
      <c r="I3162" s="149" t="s">
        <v>13918</v>
      </c>
      <c r="J3162" s="149" t="s">
        <v>13969</v>
      </c>
      <c r="K3162" s="149"/>
      <c r="L3162" s="149" t="s">
        <v>287</v>
      </c>
      <c r="M3162" s="149"/>
      <c r="N3162" s="149" t="s">
        <v>263</v>
      </c>
      <c r="O3162" s="149" t="s">
        <v>214</v>
      </c>
      <c r="P3162" s="149" t="s">
        <v>53</v>
      </c>
      <c r="Q3162" s="149"/>
      <c r="R3162" s="149" t="s">
        <v>13970</v>
      </c>
      <c r="S3162" s="149" t="s">
        <v>4131</v>
      </c>
      <c r="T3162" s="149" t="s">
        <v>414</v>
      </c>
      <c r="U3162" s="149" t="s">
        <v>267</v>
      </c>
      <c r="V3162" s="149"/>
      <c r="W3162" s="149"/>
      <c r="X3162" s="149" t="s">
        <v>336</v>
      </c>
      <c r="Y3162" s="149"/>
      <c r="Z3162" s="149"/>
      <c r="AA3162" s="149"/>
      <c r="AB3162" s="149" t="s">
        <v>269</v>
      </c>
      <c r="AC3162" s="149" t="s">
        <v>270</v>
      </c>
      <c r="AD3162" s="149" t="s">
        <v>414</v>
      </c>
      <c r="AE3162" s="149" t="s">
        <v>271</v>
      </c>
      <c r="AF3162" s="149"/>
      <c r="AG3162" s="149" t="s">
        <v>1098</v>
      </c>
      <c r="AH3162" s="149" t="s">
        <v>273</v>
      </c>
      <c r="AI3162" s="158">
        <v>21</v>
      </c>
      <c r="AJ3162" s="149"/>
      <c r="AK3162" s="159" t="s">
        <v>274</v>
      </c>
      <c r="AL3162" s="159" t="s">
        <v>274</v>
      </c>
      <c r="AM3162" s="149" t="s">
        <v>274</v>
      </c>
      <c r="AN3162" s="160">
        <v>4</v>
      </c>
      <c r="AO3162" s="149"/>
      <c r="AP3162" s="149" t="s">
        <v>274</v>
      </c>
      <c r="AQ3162" s="149" t="s">
        <v>275</v>
      </c>
      <c r="AR3162" s="158">
        <v>1</v>
      </c>
      <c r="AS3162" s="149" t="s">
        <v>275</v>
      </c>
      <c r="AT3162" s="149" t="s">
        <v>276</v>
      </c>
      <c r="AU3162" s="161">
        <v>1</v>
      </c>
      <c r="AV3162" s="159">
        <v>39823.01</v>
      </c>
      <c r="AW3162" s="159">
        <v>1592.92</v>
      </c>
      <c r="AX3162" s="149" t="s">
        <v>274</v>
      </c>
      <c r="AY3162" s="159">
        <v>398.23</v>
      </c>
      <c r="AZ3162" s="159">
        <v>398.23</v>
      </c>
      <c r="BA3162" s="159">
        <v>1592.92</v>
      </c>
      <c r="BB3162" s="159">
        <v>8362.83</v>
      </c>
      <c r="BC3162" s="162" t="s">
        <v>274</v>
      </c>
      <c r="BD3162" s="162">
        <v>0</v>
      </c>
      <c r="BE3162" s="159">
        <v>31460.18</v>
      </c>
      <c r="BF3162" s="159">
        <v>31460.18</v>
      </c>
      <c r="BG3162" s="159">
        <v>39823.01</v>
      </c>
    </row>
    <row r="3163" ht="28.05" customHeight="1" spans="1:59">
      <c r="A3163" s="149"/>
      <c r="B3163" s="149"/>
      <c r="C3163" s="149"/>
      <c r="D3163" s="149" t="s">
        <v>3726</v>
      </c>
      <c r="E3163" s="340" t="s">
        <v>13971</v>
      </c>
      <c r="F3163" s="149" t="s">
        <v>3726</v>
      </c>
      <c r="G3163" s="149" t="s">
        <v>13972</v>
      </c>
      <c r="H3163" s="149" t="s">
        <v>5495</v>
      </c>
      <c r="I3163" s="149" t="s">
        <v>13973</v>
      </c>
      <c r="J3163" s="149" t="s">
        <v>13974</v>
      </c>
      <c r="K3163" s="149"/>
      <c r="L3163" s="149" t="s">
        <v>287</v>
      </c>
      <c r="M3163" s="149"/>
      <c r="N3163" s="149" t="s">
        <v>263</v>
      </c>
      <c r="O3163" s="149" t="s">
        <v>214</v>
      </c>
      <c r="P3163" s="149" t="s">
        <v>53</v>
      </c>
      <c r="Q3163" s="149"/>
      <c r="R3163" s="149" t="s">
        <v>3952</v>
      </c>
      <c r="S3163" s="149" t="s">
        <v>5499</v>
      </c>
      <c r="T3163" s="149" t="s">
        <v>3699</v>
      </c>
      <c r="U3163" s="149" t="s">
        <v>267</v>
      </c>
      <c r="V3163" s="149"/>
      <c r="W3163" s="149"/>
      <c r="X3163" s="149" t="s">
        <v>336</v>
      </c>
      <c r="Y3163" s="149"/>
      <c r="Z3163" s="149"/>
      <c r="AA3163" s="149"/>
      <c r="AB3163" s="149" t="s">
        <v>269</v>
      </c>
      <c r="AC3163" s="149" t="s">
        <v>270</v>
      </c>
      <c r="AD3163" s="149" t="s">
        <v>3699</v>
      </c>
      <c r="AE3163" s="149" t="s">
        <v>271</v>
      </c>
      <c r="AF3163" s="149"/>
      <c r="AG3163" s="149" t="s">
        <v>1098</v>
      </c>
      <c r="AH3163" s="149" t="s">
        <v>273</v>
      </c>
      <c r="AI3163" s="158">
        <v>67</v>
      </c>
      <c r="AJ3163" s="149"/>
      <c r="AK3163" s="159" t="s">
        <v>274</v>
      </c>
      <c r="AL3163" s="159" t="s">
        <v>274</v>
      </c>
      <c r="AM3163" s="149" t="s">
        <v>274</v>
      </c>
      <c r="AN3163" s="160">
        <v>4</v>
      </c>
      <c r="AO3163" s="149"/>
      <c r="AP3163" s="149" t="s">
        <v>274</v>
      </c>
      <c r="AQ3163" s="149" t="s">
        <v>275</v>
      </c>
      <c r="AR3163" s="158">
        <v>1</v>
      </c>
      <c r="AS3163" s="149" t="s">
        <v>275</v>
      </c>
      <c r="AT3163" s="149" t="s">
        <v>276</v>
      </c>
      <c r="AU3163" s="161">
        <v>1</v>
      </c>
      <c r="AV3163" s="159">
        <v>14566.08</v>
      </c>
      <c r="AW3163" s="159">
        <v>582.64</v>
      </c>
      <c r="AX3163" s="149" t="s">
        <v>274</v>
      </c>
      <c r="AY3163" s="159">
        <v>150.08</v>
      </c>
      <c r="AZ3163" s="159">
        <v>150.08</v>
      </c>
      <c r="BA3163" s="159">
        <v>600.32</v>
      </c>
      <c r="BB3163" s="159">
        <v>9631.24</v>
      </c>
      <c r="BC3163" s="162" t="s">
        <v>274</v>
      </c>
      <c r="BD3163" s="162">
        <v>0</v>
      </c>
      <c r="BE3163" s="159">
        <v>4934.84</v>
      </c>
      <c r="BF3163" s="159">
        <v>4934.84</v>
      </c>
      <c r="BG3163" s="159">
        <v>14566.08</v>
      </c>
    </row>
    <row r="3164" ht="28.05" customHeight="1" spans="1:59">
      <c r="A3164" s="149"/>
      <c r="B3164" s="149"/>
      <c r="C3164" s="149"/>
      <c r="D3164" s="149" t="s">
        <v>3726</v>
      </c>
      <c r="E3164" s="340" t="s">
        <v>13975</v>
      </c>
      <c r="F3164" s="149" t="s">
        <v>3726</v>
      </c>
      <c r="G3164" s="149" t="s">
        <v>13976</v>
      </c>
      <c r="H3164" s="149" t="s">
        <v>13977</v>
      </c>
      <c r="I3164" s="149" t="s">
        <v>13320</v>
      </c>
      <c r="J3164" s="149" t="s">
        <v>13978</v>
      </c>
      <c r="K3164" s="149"/>
      <c r="L3164" s="149" t="s">
        <v>262</v>
      </c>
      <c r="M3164" s="149"/>
      <c r="N3164" s="149" t="s">
        <v>263</v>
      </c>
      <c r="O3164" s="149" t="s">
        <v>214</v>
      </c>
      <c r="P3164" s="149" t="s">
        <v>53</v>
      </c>
      <c r="Q3164" s="149"/>
      <c r="R3164" s="149" t="s">
        <v>4026</v>
      </c>
      <c r="S3164" s="149" t="s">
        <v>793</v>
      </c>
      <c r="T3164" s="149" t="s">
        <v>1137</v>
      </c>
      <c r="U3164" s="149" t="s">
        <v>267</v>
      </c>
      <c r="V3164" s="149"/>
      <c r="W3164" s="149"/>
      <c r="X3164" s="149" t="s">
        <v>268</v>
      </c>
      <c r="Y3164" s="149"/>
      <c r="Z3164" s="149"/>
      <c r="AA3164" s="149"/>
      <c r="AB3164" s="149" t="s">
        <v>269</v>
      </c>
      <c r="AC3164" s="149" t="s">
        <v>270</v>
      </c>
      <c r="AD3164" s="149" t="s">
        <v>1137</v>
      </c>
      <c r="AE3164" s="149" t="s">
        <v>271</v>
      </c>
      <c r="AF3164" s="149"/>
      <c r="AG3164" s="149" t="s">
        <v>1098</v>
      </c>
      <c r="AH3164" s="149" t="s">
        <v>273</v>
      </c>
      <c r="AI3164" s="158">
        <v>75</v>
      </c>
      <c r="AJ3164" s="149"/>
      <c r="AK3164" s="159" t="s">
        <v>274</v>
      </c>
      <c r="AL3164" s="159" t="s">
        <v>274</v>
      </c>
      <c r="AM3164" s="149" t="s">
        <v>274</v>
      </c>
      <c r="AN3164" s="160">
        <v>4</v>
      </c>
      <c r="AO3164" s="149"/>
      <c r="AP3164" s="149" t="s">
        <v>274</v>
      </c>
      <c r="AQ3164" s="149" t="s">
        <v>275</v>
      </c>
      <c r="AR3164" s="158">
        <v>1</v>
      </c>
      <c r="AS3164" s="149" t="s">
        <v>275</v>
      </c>
      <c r="AT3164" s="149" t="s">
        <v>276</v>
      </c>
      <c r="AU3164" s="161">
        <v>1</v>
      </c>
      <c r="AV3164" s="159">
        <v>150442.48</v>
      </c>
      <c r="AW3164" s="159">
        <v>6017.7</v>
      </c>
      <c r="AX3164" s="149" t="s">
        <v>274</v>
      </c>
      <c r="AY3164" s="159">
        <v>1564.62</v>
      </c>
      <c r="AZ3164" s="159">
        <v>1564.62</v>
      </c>
      <c r="BA3164" s="159">
        <v>6258.47</v>
      </c>
      <c r="BB3164" s="159">
        <v>111567.87</v>
      </c>
      <c r="BC3164" s="162" t="s">
        <v>274</v>
      </c>
      <c r="BD3164" s="162">
        <v>0</v>
      </c>
      <c r="BE3164" s="159">
        <v>38874.61</v>
      </c>
      <c r="BF3164" s="159">
        <v>38874.61</v>
      </c>
      <c r="BG3164" s="159">
        <v>150442.48</v>
      </c>
    </row>
    <row r="3165" ht="28.05" customHeight="1" spans="1:59">
      <c r="A3165" s="149"/>
      <c r="B3165" s="149"/>
      <c r="C3165" s="149"/>
      <c r="D3165" s="149" t="s">
        <v>3726</v>
      </c>
      <c r="E3165" s="340" t="s">
        <v>13979</v>
      </c>
      <c r="F3165" s="149" t="s">
        <v>3726</v>
      </c>
      <c r="G3165" s="149" t="s">
        <v>13980</v>
      </c>
      <c r="H3165" s="149" t="s">
        <v>13981</v>
      </c>
      <c r="I3165" s="149" t="s">
        <v>13982</v>
      </c>
      <c r="J3165" s="149" t="s">
        <v>13983</v>
      </c>
      <c r="K3165" s="149"/>
      <c r="L3165" s="149" t="s">
        <v>262</v>
      </c>
      <c r="M3165" s="149"/>
      <c r="N3165" s="149" t="s">
        <v>263</v>
      </c>
      <c r="O3165" s="149" t="s">
        <v>214</v>
      </c>
      <c r="P3165" s="149" t="s">
        <v>53</v>
      </c>
      <c r="Q3165" s="149"/>
      <c r="R3165" s="149" t="s">
        <v>4148</v>
      </c>
      <c r="S3165" s="149" t="s">
        <v>289</v>
      </c>
      <c r="T3165" s="149" t="s">
        <v>13905</v>
      </c>
      <c r="U3165" s="149" t="s">
        <v>267</v>
      </c>
      <c r="V3165" s="149"/>
      <c r="W3165" s="149"/>
      <c r="X3165" s="149" t="s">
        <v>336</v>
      </c>
      <c r="Y3165" s="149"/>
      <c r="Z3165" s="149"/>
      <c r="AA3165" s="149"/>
      <c r="AB3165" s="149" t="s">
        <v>269</v>
      </c>
      <c r="AC3165" s="149" t="s">
        <v>318</v>
      </c>
      <c r="AD3165" s="149" t="s">
        <v>13905</v>
      </c>
      <c r="AE3165" s="149" t="s">
        <v>271</v>
      </c>
      <c r="AF3165" s="149"/>
      <c r="AG3165" s="149" t="s">
        <v>1098</v>
      </c>
      <c r="AH3165" s="149" t="s">
        <v>273</v>
      </c>
      <c r="AI3165" s="158">
        <v>96</v>
      </c>
      <c r="AJ3165" s="149"/>
      <c r="AK3165" s="159" t="s">
        <v>274</v>
      </c>
      <c r="AL3165" s="159" t="s">
        <v>274</v>
      </c>
      <c r="AM3165" s="149" t="s">
        <v>274</v>
      </c>
      <c r="AN3165" s="160">
        <v>4</v>
      </c>
      <c r="AO3165" s="149"/>
      <c r="AP3165" s="149" t="s">
        <v>274</v>
      </c>
      <c r="AQ3165" s="149" t="s">
        <v>275</v>
      </c>
      <c r="AR3165" s="158">
        <v>1</v>
      </c>
      <c r="AS3165" s="149" t="s">
        <v>275</v>
      </c>
      <c r="AT3165" s="149" t="s">
        <v>276</v>
      </c>
      <c r="AU3165" s="161">
        <v>1</v>
      </c>
      <c r="AV3165" s="159">
        <v>3760.68</v>
      </c>
      <c r="AW3165" s="159">
        <v>150.43</v>
      </c>
      <c r="AX3165" s="149" t="s">
        <v>274</v>
      </c>
      <c r="AY3165" s="162">
        <v>0</v>
      </c>
      <c r="AZ3165" s="162" t="s">
        <v>274</v>
      </c>
      <c r="BA3165" s="159">
        <v>112.52</v>
      </c>
      <c r="BB3165" s="159">
        <v>3610.25</v>
      </c>
      <c r="BC3165" s="162" t="s">
        <v>274</v>
      </c>
      <c r="BD3165" s="162">
        <v>0</v>
      </c>
      <c r="BE3165" s="159">
        <v>150.43</v>
      </c>
      <c r="BF3165" s="159">
        <v>150.43</v>
      </c>
      <c r="BG3165" s="159">
        <v>3760.68</v>
      </c>
    </row>
    <row r="3166" ht="28.05" customHeight="1" spans="1:59">
      <c r="A3166" s="149"/>
      <c r="B3166" s="149"/>
      <c r="C3166" s="149"/>
      <c r="D3166" s="149" t="s">
        <v>3726</v>
      </c>
      <c r="E3166" s="340" t="s">
        <v>13984</v>
      </c>
      <c r="F3166" s="149" t="s">
        <v>3726</v>
      </c>
      <c r="G3166" s="149" t="s">
        <v>13985</v>
      </c>
      <c r="H3166" s="149" t="s">
        <v>13986</v>
      </c>
      <c r="I3166" s="149" t="s">
        <v>13987</v>
      </c>
      <c r="J3166" s="149" t="s">
        <v>13988</v>
      </c>
      <c r="K3166" s="149"/>
      <c r="L3166" s="149" t="s">
        <v>262</v>
      </c>
      <c r="M3166" s="149"/>
      <c r="N3166" s="149" t="s">
        <v>263</v>
      </c>
      <c r="O3166" s="149" t="s">
        <v>214</v>
      </c>
      <c r="P3166" s="149" t="s">
        <v>53</v>
      </c>
      <c r="Q3166" s="149"/>
      <c r="R3166" s="149" t="s">
        <v>5312</v>
      </c>
      <c r="S3166" s="149" t="s">
        <v>4501</v>
      </c>
      <c r="T3166" s="149" t="s">
        <v>1137</v>
      </c>
      <c r="U3166" s="149" t="s">
        <v>267</v>
      </c>
      <c r="V3166" s="149"/>
      <c r="W3166" s="149"/>
      <c r="X3166" s="149" t="s">
        <v>268</v>
      </c>
      <c r="Y3166" s="149"/>
      <c r="Z3166" s="149"/>
      <c r="AA3166" s="149"/>
      <c r="AB3166" s="149" t="s">
        <v>269</v>
      </c>
      <c r="AC3166" s="149" t="s">
        <v>270</v>
      </c>
      <c r="AD3166" s="149" t="s">
        <v>1137</v>
      </c>
      <c r="AE3166" s="149" t="s">
        <v>271</v>
      </c>
      <c r="AF3166" s="149"/>
      <c r="AG3166" s="149" t="s">
        <v>1098</v>
      </c>
      <c r="AH3166" s="149" t="s">
        <v>273</v>
      </c>
      <c r="AI3166" s="158">
        <v>75</v>
      </c>
      <c r="AJ3166" s="149"/>
      <c r="AK3166" s="159" t="s">
        <v>274</v>
      </c>
      <c r="AL3166" s="159" t="s">
        <v>274</v>
      </c>
      <c r="AM3166" s="149" t="s">
        <v>274</v>
      </c>
      <c r="AN3166" s="160">
        <v>4</v>
      </c>
      <c r="AO3166" s="149"/>
      <c r="AP3166" s="149" t="s">
        <v>274</v>
      </c>
      <c r="AQ3166" s="149" t="s">
        <v>275</v>
      </c>
      <c r="AR3166" s="158">
        <v>1</v>
      </c>
      <c r="AS3166" s="149" t="s">
        <v>275</v>
      </c>
      <c r="AT3166" s="149" t="s">
        <v>276</v>
      </c>
      <c r="AU3166" s="161">
        <v>1</v>
      </c>
      <c r="AV3166" s="159">
        <v>20353.98</v>
      </c>
      <c r="AW3166" s="159">
        <v>814.16</v>
      </c>
      <c r="AX3166" s="149" t="s">
        <v>274</v>
      </c>
      <c r="AY3166" s="159">
        <v>211.68</v>
      </c>
      <c r="AZ3166" s="159">
        <v>211.68</v>
      </c>
      <c r="BA3166" s="159">
        <v>846.72</v>
      </c>
      <c r="BB3166" s="159">
        <v>15094.52</v>
      </c>
      <c r="BC3166" s="162" t="s">
        <v>274</v>
      </c>
      <c r="BD3166" s="162">
        <v>0</v>
      </c>
      <c r="BE3166" s="159">
        <v>5259.46</v>
      </c>
      <c r="BF3166" s="159">
        <v>5259.46</v>
      </c>
      <c r="BG3166" s="159">
        <v>20353.98</v>
      </c>
    </row>
    <row r="3167" ht="28.05" customHeight="1" spans="1:59">
      <c r="A3167" s="149"/>
      <c r="B3167" s="149"/>
      <c r="C3167" s="149"/>
      <c r="D3167" s="149" t="s">
        <v>3726</v>
      </c>
      <c r="E3167" s="340" t="s">
        <v>13989</v>
      </c>
      <c r="F3167" s="149" t="s">
        <v>3726</v>
      </c>
      <c r="G3167" s="149" t="s">
        <v>13990</v>
      </c>
      <c r="H3167" s="149" t="s">
        <v>13991</v>
      </c>
      <c r="I3167" s="149" t="s">
        <v>13918</v>
      </c>
      <c r="J3167" s="149" t="s">
        <v>13992</v>
      </c>
      <c r="K3167" s="149"/>
      <c r="L3167" s="149" t="s">
        <v>287</v>
      </c>
      <c r="M3167" s="149"/>
      <c r="N3167" s="149" t="s">
        <v>263</v>
      </c>
      <c r="O3167" s="149" t="s">
        <v>214</v>
      </c>
      <c r="P3167" s="149" t="s">
        <v>53</v>
      </c>
      <c r="Q3167" s="149"/>
      <c r="R3167" s="149" t="s">
        <v>13993</v>
      </c>
      <c r="S3167" s="149" t="s">
        <v>4131</v>
      </c>
      <c r="T3167" s="149" t="s">
        <v>414</v>
      </c>
      <c r="U3167" s="149" t="s">
        <v>267</v>
      </c>
      <c r="V3167" s="149"/>
      <c r="W3167" s="149"/>
      <c r="X3167" s="149" t="s">
        <v>336</v>
      </c>
      <c r="Y3167" s="149"/>
      <c r="Z3167" s="149"/>
      <c r="AA3167" s="149"/>
      <c r="AB3167" s="149" t="s">
        <v>269</v>
      </c>
      <c r="AC3167" s="149" t="s">
        <v>270</v>
      </c>
      <c r="AD3167" s="149" t="s">
        <v>414</v>
      </c>
      <c r="AE3167" s="149" t="s">
        <v>271</v>
      </c>
      <c r="AF3167" s="149"/>
      <c r="AG3167" s="149" t="s">
        <v>1098</v>
      </c>
      <c r="AH3167" s="149" t="s">
        <v>273</v>
      </c>
      <c r="AI3167" s="158">
        <v>21</v>
      </c>
      <c r="AJ3167" s="149"/>
      <c r="AK3167" s="159" t="s">
        <v>274</v>
      </c>
      <c r="AL3167" s="159" t="s">
        <v>274</v>
      </c>
      <c r="AM3167" s="149" t="s">
        <v>274</v>
      </c>
      <c r="AN3167" s="160">
        <v>4</v>
      </c>
      <c r="AO3167" s="149"/>
      <c r="AP3167" s="149" t="s">
        <v>274</v>
      </c>
      <c r="AQ3167" s="149" t="s">
        <v>275</v>
      </c>
      <c r="AR3167" s="158">
        <v>1</v>
      </c>
      <c r="AS3167" s="149" t="s">
        <v>275</v>
      </c>
      <c r="AT3167" s="149" t="s">
        <v>276</v>
      </c>
      <c r="AU3167" s="161">
        <v>1</v>
      </c>
      <c r="AV3167" s="159">
        <v>61946.9</v>
      </c>
      <c r="AW3167" s="159">
        <v>2477.88</v>
      </c>
      <c r="AX3167" s="149" t="s">
        <v>274</v>
      </c>
      <c r="AY3167" s="159">
        <v>619.47</v>
      </c>
      <c r="AZ3167" s="159">
        <v>619.47</v>
      </c>
      <c r="BA3167" s="159">
        <v>2477.88</v>
      </c>
      <c r="BB3167" s="159">
        <v>13008.87</v>
      </c>
      <c r="BC3167" s="162" t="s">
        <v>274</v>
      </c>
      <c r="BD3167" s="162">
        <v>0</v>
      </c>
      <c r="BE3167" s="159">
        <v>48938.03</v>
      </c>
      <c r="BF3167" s="159">
        <v>48938.03</v>
      </c>
      <c r="BG3167" s="159">
        <v>61946.9</v>
      </c>
    </row>
    <row r="3168" ht="28.05" customHeight="1" spans="1:59">
      <c r="A3168" s="149"/>
      <c r="B3168" s="149"/>
      <c r="C3168" s="149"/>
      <c r="D3168" s="149" t="s">
        <v>3726</v>
      </c>
      <c r="E3168" s="340" t="s">
        <v>13994</v>
      </c>
      <c r="F3168" s="149" t="s">
        <v>3726</v>
      </c>
      <c r="G3168" s="149" t="s">
        <v>13995</v>
      </c>
      <c r="H3168" s="149" t="s">
        <v>5495</v>
      </c>
      <c r="I3168" s="149" t="s">
        <v>13996</v>
      </c>
      <c r="J3168" s="149" t="s">
        <v>13997</v>
      </c>
      <c r="K3168" s="149"/>
      <c r="L3168" s="149" t="s">
        <v>287</v>
      </c>
      <c r="M3168" s="149"/>
      <c r="N3168" s="149" t="s">
        <v>263</v>
      </c>
      <c r="O3168" s="149" t="s">
        <v>214</v>
      </c>
      <c r="P3168" s="149" t="s">
        <v>53</v>
      </c>
      <c r="Q3168" s="149"/>
      <c r="R3168" s="149" t="s">
        <v>3952</v>
      </c>
      <c r="S3168" s="149" t="s">
        <v>5499</v>
      </c>
      <c r="T3168" s="149" t="s">
        <v>3699</v>
      </c>
      <c r="U3168" s="149" t="s">
        <v>267</v>
      </c>
      <c r="V3168" s="149"/>
      <c r="W3168" s="149"/>
      <c r="X3168" s="149" t="s">
        <v>336</v>
      </c>
      <c r="Y3168" s="149"/>
      <c r="Z3168" s="149"/>
      <c r="AA3168" s="149"/>
      <c r="AB3168" s="149" t="s">
        <v>269</v>
      </c>
      <c r="AC3168" s="149" t="s">
        <v>270</v>
      </c>
      <c r="AD3168" s="149" t="s">
        <v>3699</v>
      </c>
      <c r="AE3168" s="149" t="s">
        <v>271</v>
      </c>
      <c r="AF3168" s="149"/>
      <c r="AG3168" s="149" t="s">
        <v>1098</v>
      </c>
      <c r="AH3168" s="149" t="s">
        <v>273</v>
      </c>
      <c r="AI3168" s="158">
        <v>67</v>
      </c>
      <c r="AJ3168" s="149"/>
      <c r="AK3168" s="159" t="s">
        <v>274</v>
      </c>
      <c r="AL3168" s="159" t="s">
        <v>274</v>
      </c>
      <c r="AM3168" s="149" t="s">
        <v>274</v>
      </c>
      <c r="AN3168" s="160">
        <v>4</v>
      </c>
      <c r="AO3168" s="149"/>
      <c r="AP3168" s="149" t="s">
        <v>274</v>
      </c>
      <c r="AQ3168" s="149" t="s">
        <v>275</v>
      </c>
      <c r="AR3168" s="158">
        <v>1</v>
      </c>
      <c r="AS3168" s="149" t="s">
        <v>275</v>
      </c>
      <c r="AT3168" s="149" t="s">
        <v>276</v>
      </c>
      <c r="AU3168" s="161">
        <v>1</v>
      </c>
      <c r="AV3168" s="159">
        <v>14828.99</v>
      </c>
      <c r="AW3168" s="159">
        <v>593.16</v>
      </c>
      <c r="AX3168" s="149" t="s">
        <v>274</v>
      </c>
      <c r="AY3168" s="159">
        <v>152.78</v>
      </c>
      <c r="AZ3168" s="159">
        <v>152.78</v>
      </c>
      <c r="BA3168" s="159">
        <v>611.12</v>
      </c>
      <c r="BB3168" s="159">
        <v>9805.1</v>
      </c>
      <c r="BC3168" s="162" t="s">
        <v>274</v>
      </c>
      <c r="BD3168" s="162">
        <v>0</v>
      </c>
      <c r="BE3168" s="159">
        <v>5023.89</v>
      </c>
      <c r="BF3168" s="159">
        <v>5023.89</v>
      </c>
      <c r="BG3168" s="159">
        <v>14828.99</v>
      </c>
    </row>
    <row r="3169" ht="28.05" customHeight="1" spans="1:59">
      <c r="A3169" s="149"/>
      <c r="B3169" s="149"/>
      <c r="C3169" s="149"/>
      <c r="D3169" s="149" t="s">
        <v>3726</v>
      </c>
      <c r="E3169" s="340" t="s">
        <v>13998</v>
      </c>
      <c r="F3169" s="149" t="s">
        <v>3726</v>
      </c>
      <c r="G3169" s="149" t="s">
        <v>13999</v>
      </c>
      <c r="H3169" s="149" t="s">
        <v>13981</v>
      </c>
      <c r="I3169" s="149" t="s">
        <v>13982</v>
      </c>
      <c r="J3169" s="149" t="s">
        <v>14000</v>
      </c>
      <c r="K3169" s="149"/>
      <c r="L3169" s="149" t="s">
        <v>262</v>
      </c>
      <c r="M3169" s="149"/>
      <c r="N3169" s="149" t="s">
        <v>263</v>
      </c>
      <c r="O3169" s="149" t="s">
        <v>214</v>
      </c>
      <c r="P3169" s="149" t="s">
        <v>53</v>
      </c>
      <c r="Q3169" s="149"/>
      <c r="R3169" s="149" t="s">
        <v>4148</v>
      </c>
      <c r="S3169" s="149" t="s">
        <v>289</v>
      </c>
      <c r="T3169" s="149" t="s">
        <v>13905</v>
      </c>
      <c r="U3169" s="149" t="s">
        <v>267</v>
      </c>
      <c r="V3169" s="149"/>
      <c r="W3169" s="149"/>
      <c r="X3169" s="149" t="s">
        <v>336</v>
      </c>
      <c r="Y3169" s="149"/>
      <c r="Z3169" s="149"/>
      <c r="AA3169" s="149"/>
      <c r="AB3169" s="149" t="s">
        <v>269</v>
      </c>
      <c r="AC3169" s="149" t="s">
        <v>318</v>
      </c>
      <c r="AD3169" s="149" t="s">
        <v>13905</v>
      </c>
      <c r="AE3169" s="149" t="s">
        <v>271</v>
      </c>
      <c r="AF3169" s="149"/>
      <c r="AG3169" s="149" t="s">
        <v>1098</v>
      </c>
      <c r="AH3169" s="149" t="s">
        <v>273</v>
      </c>
      <c r="AI3169" s="158">
        <v>96</v>
      </c>
      <c r="AJ3169" s="149"/>
      <c r="AK3169" s="159" t="s">
        <v>274</v>
      </c>
      <c r="AL3169" s="159" t="s">
        <v>274</v>
      </c>
      <c r="AM3169" s="149" t="s">
        <v>274</v>
      </c>
      <c r="AN3169" s="160">
        <v>4</v>
      </c>
      <c r="AO3169" s="149"/>
      <c r="AP3169" s="149" t="s">
        <v>274</v>
      </c>
      <c r="AQ3169" s="149" t="s">
        <v>275</v>
      </c>
      <c r="AR3169" s="158">
        <v>1</v>
      </c>
      <c r="AS3169" s="149" t="s">
        <v>275</v>
      </c>
      <c r="AT3169" s="149" t="s">
        <v>276</v>
      </c>
      <c r="AU3169" s="161">
        <v>1</v>
      </c>
      <c r="AV3169" s="159">
        <v>3760.68</v>
      </c>
      <c r="AW3169" s="159">
        <v>150.43</v>
      </c>
      <c r="AX3169" s="149" t="s">
        <v>274</v>
      </c>
      <c r="AY3169" s="162">
        <v>0</v>
      </c>
      <c r="AZ3169" s="162" t="s">
        <v>274</v>
      </c>
      <c r="BA3169" s="159">
        <v>112.52</v>
      </c>
      <c r="BB3169" s="159">
        <v>3610.25</v>
      </c>
      <c r="BC3169" s="162" t="s">
        <v>274</v>
      </c>
      <c r="BD3169" s="162">
        <v>0</v>
      </c>
      <c r="BE3169" s="159">
        <v>150.43</v>
      </c>
      <c r="BF3169" s="159">
        <v>150.43</v>
      </c>
      <c r="BG3169" s="159">
        <v>3760.68</v>
      </c>
    </row>
    <row r="3170" ht="28.05" customHeight="1" spans="1:59">
      <c r="A3170" s="149"/>
      <c r="B3170" s="149"/>
      <c r="C3170" s="149"/>
      <c r="D3170" s="149" t="s">
        <v>3726</v>
      </c>
      <c r="E3170" s="340" t="s">
        <v>14001</v>
      </c>
      <c r="F3170" s="149" t="s">
        <v>3726</v>
      </c>
      <c r="G3170" s="149" t="s">
        <v>14002</v>
      </c>
      <c r="H3170" s="149" t="s">
        <v>14003</v>
      </c>
      <c r="I3170" s="149" t="s">
        <v>13918</v>
      </c>
      <c r="J3170" s="149" t="s">
        <v>14004</v>
      </c>
      <c r="K3170" s="149"/>
      <c r="L3170" s="149" t="s">
        <v>287</v>
      </c>
      <c r="M3170" s="149"/>
      <c r="N3170" s="149" t="s">
        <v>263</v>
      </c>
      <c r="O3170" s="149" t="s">
        <v>214</v>
      </c>
      <c r="P3170" s="149" t="s">
        <v>53</v>
      </c>
      <c r="Q3170" s="149"/>
      <c r="R3170" s="149" t="s">
        <v>14005</v>
      </c>
      <c r="S3170" s="149" t="s">
        <v>4131</v>
      </c>
      <c r="T3170" s="149" t="s">
        <v>414</v>
      </c>
      <c r="U3170" s="149" t="s">
        <v>267</v>
      </c>
      <c r="V3170" s="149"/>
      <c r="W3170" s="149"/>
      <c r="X3170" s="149" t="s">
        <v>336</v>
      </c>
      <c r="Y3170" s="149"/>
      <c r="Z3170" s="149"/>
      <c r="AA3170" s="149"/>
      <c r="AB3170" s="149" t="s">
        <v>269</v>
      </c>
      <c r="AC3170" s="149" t="s">
        <v>270</v>
      </c>
      <c r="AD3170" s="149" t="s">
        <v>414</v>
      </c>
      <c r="AE3170" s="149" t="s">
        <v>271</v>
      </c>
      <c r="AF3170" s="149"/>
      <c r="AG3170" s="149" t="s">
        <v>1098</v>
      </c>
      <c r="AH3170" s="149" t="s">
        <v>273</v>
      </c>
      <c r="AI3170" s="158">
        <v>21</v>
      </c>
      <c r="AJ3170" s="149"/>
      <c r="AK3170" s="159" t="s">
        <v>274</v>
      </c>
      <c r="AL3170" s="159" t="s">
        <v>274</v>
      </c>
      <c r="AM3170" s="149" t="s">
        <v>274</v>
      </c>
      <c r="AN3170" s="160">
        <v>4</v>
      </c>
      <c r="AO3170" s="149"/>
      <c r="AP3170" s="149" t="s">
        <v>274</v>
      </c>
      <c r="AQ3170" s="149" t="s">
        <v>275</v>
      </c>
      <c r="AR3170" s="158">
        <v>1</v>
      </c>
      <c r="AS3170" s="149" t="s">
        <v>275</v>
      </c>
      <c r="AT3170" s="149" t="s">
        <v>276</v>
      </c>
      <c r="AU3170" s="161">
        <v>1</v>
      </c>
      <c r="AV3170" s="159">
        <v>92920.35</v>
      </c>
      <c r="AW3170" s="159">
        <v>3716.81</v>
      </c>
      <c r="AX3170" s="149" t="s">
        <v>274</v>
      </c>
      <c r="AY3170" s="159">
        <v>929.2</v>
      </c>
      <c r="AZ3170" s="159">
        <v>929.2</v>
      </c>
      <c r="BA3170" s="159">
        <v>3716.8</v>
      </c>
      <c r="BB3170" s="159">
        <v>19513.2</v>
      </c>
      <c r="BC3170" s="162" t="s">
        <v>274</v>
      </c>
      <c r="BD3170" s="162">
        <v>0</v>
      </c>
      <c r="BE3170" s="159">
        <v>73407.15</v>
      </c>
      <c r="BF3170" s="159">
        <v>73407.15</v>
      </c>
      <c r="BG3170" s="159">
        <v>92920.35</v>
      </c>
    </row>
    <row r="3171" ht="28.05" customHeight="1" spans="1:59">
      <c r="A3171" s="149"/>
      <c r="B3171" s="149"/>
      <c r="C3171" s="149"/>
      <c r="D3171" s="149" t="s">
        <v>3726</v>
      </c>
      <c r="E3171" s="340" t="s">
        <v>14006</v>
      </c>
      <c r="F3171" s="149" t="s">
        <v>3726</v>
      </c>
      <c r="G3171" s="149" t="s">
        <v>14007</v>
      </c>
      <c r="H3171" s="149" t="s">
        <v>14008</v>
      </c>
      <c r="I3171" s="149" t="s">
        <v>5040</v>
      </c>
      <c r="J3171" s="149" t="s">
        <v>14009</v>
      </c>
      <c r="K3171" s="149"/>
      <c r="L3171" s="149" t="s">
        <v>262</v>
      </c>
      <c r="M3171" s="149"/>
      <c r="N3171" s="149" t="s">
        <v>263</v>
      </c>
      <c r="O3171" s="149" t="s">
        <v>214</v>
      </c>
      <c r="P3171" s="149" t="s">
        <v>53</v>
      </c>
      <c r="Q3171" s="149"/>
      <c r="R3171" s="149" t="s">
        <v>14010</v>
      </c>
      <c r="S3171" s="149" t="s">
        <v>5008</v>
      </c>
      <c r="T3171" s="149" t="s">
        <v>1137</v>
      </c>
      <c r="U3171" s="149" t="s">
        <v>267</v>
      </c>
      <c r="V3171" s="149"/>
      <c r="W3171" s="149"/>
      <c r="X3171" s="149" t="s">
        <v>268</v>
      </c>
      <c r="Y3171" s="149"/>
      <c r="Z3171" s="149"/>
      <c r="AA3171" s="149"/>
      <c r="AB3171" s="149" t="s">
        <v>269</v>
      </c>
      <c r="AC3171" s="149" t="s">
        <v>270</v>
      </c>
      <c r="AD3171" s="149" t="s">
        <v>1137</v>
      </c>
      <c r="AE3171" s="149" t="s">
        <v>271</v>
      </c>
      <c r="AF3171" s="149"/>
      <c r="AG3171" s="149" t="s">
        <v>1098</v>
      </c>
      <c r="AH3171" s="149" t="s">
        <v>273</v>
      </c>
      <c r="AI3171" s="158">
        <v>75</v>
      </c>
      <c r="AJ3171" s="149"/>
      <c r="AK3171" s="159" t="s">
        <v>274</v>
      </c>
      <c r="AL3171" s="159" t="s">
        <v>274</v>
      </c>
      <c r="AM3171" s="149" t="s">
        <v>274</v>
      </c>
      <c r="AN3171" s="160">
        <v>4</v>
      </c>
      <c r="AO3171" s="149"/>
      <c r="AP3171" s="149" t="s">
        <v>274</v>
      </c>
      <c r="AQ3171" s="149" t="s">
        <v>275</v>
      </c>
      <c r="AR3171" s="158">
        <v>1</v>
      </c>
      <c r="AS3171" s="149" t="s">
        <v>275</v>
      </c>
      <c r="AT3171" s="149" t="s">
        <v>276</v>
      </c>
      <c r="AU3171" s="161">
        <v>1</v>
      </c>
      <c r="AV3171" s="159">
        <v>104566.33</v>
      </c>
      <c r="AW3171" s="159">
        <v>4182.65</v>
      </c>
      <c r="AX3171" s="149" t="s">
        <v>274</v>
      </c>
      <c r="AY3171" s="159">
        <v>1087.5</v>
      </c>
      <c r="AZ3171" s="159">
        <v>1087.5</v>
      </c>
      <c r="BA3171" s="159">
        <v>4350</v>
      </c>
      <c r="BB3171" s="159">
        <v>77546.2</v>
      </c>
      <c r="BC3171" s="162" t="s">
        <v>274</v>
      </c>
      <c r="BD3171" s="162">
        <v>0</v>
      </c>
      <c r="BE3171" s="159">
        <v>27020.13</v>
      </c>
      <c r="BF3171" s="159">
        <v>27020.13</v>
      </c>
      <c r="BG3171" s="159">
        <v>104566.33</v>
      </c>
    </row>
    <row r="3172" ht="28.05" customHeight="1" spans="1:59">
      <c r="A3172" s="149"/>
      <c r="B3172" s="149"/>
      <c r="C3172" s="149"/>
      <c r="D3172" s="149" t="s">
        <v>3726</v>
      </c>
      <c r="E3172" s="340" t="s">
        <v>14011</v>
      </c>
      <c r="F3172" s="149" t="s">
        <v>3726</v>
      </c>
      <c r="G3172" s="149" t="s">
        <v>14012</v>
      </c>
      <c r="H3172" s="149" t="s">
        <v>5495</v>
      </c>
      <c r="I3172" s="149" t="s">
        <v>14013</v>
      </c>
      <c r="J3172" s="149" t="s">
        <v>14014</v>
      </c>
      <c r="K3172" s="149"/>
      <c r="L3172" s="149" t="s">
        <v>287</v>
      </c>
      <c r="M3172" s="149"/>
      <c r="N3172" s="149" t="s">
        <v>263</v>
      </c>
      <c r="O3172" s="149" t="s">
        <v>214</v>
      </c>
      <c r="P3172" s="149" t="s">
        <v>53</v>
      </c>
      <c r="Q3172" s="149"/>
      <c r="R3172" s="149" t="s">
        <v>3952</v>
      </c>
      <c r="S3172" s="149" t="s">
        <v>5499</v>
      </c>
      <c r="T3172" s="149" t="s">
        <v>3699</v>
      </c>
      <c r="U3172" s="149" t="s">
        <v>267</v>
      </c>
      <c r="V3172" s="149"/>
      <c r="W3172" s="149"/>
      <c r="X3172" s="149" t="s">
        <v>336</v>
      </c>
      <c r="Y3172" s="149"/>
      <c r="Z3172" s="149"/>
      <c r="AA3172" s="149"/>
      <c r="AB3172" s="149" t="s">
        <v>269</v>
      </c>
      <c r="AC3172" s="149" t="s">
        <v>270</v>
      </c>
      <c r="AD3172" s="149" t="s">
        <v>3699</v>
      </c>
      <c r="AE3172" s="149" t="s">
        <v>271</v>
      </c>
      <c r="AF3172" s="149"/>
      <c r="AG3172" s="149" t="s">
        <v>1098</v>
      </c>
      <c r="AH3172" s="149" t="s">
        <v>273</v>
      </c>
      <c r="AI3172" s="158">
        <v>67</v>
      </c>
      <c r="AJ3172" s="149"/>
      <c r="AK3172" s="159" t="s">
        <v>274</v>
      </c>
      <c r="AL3172" s="159" t="s">
        <v>274</v>
      </c>
      <c r="AM3172" s="149" t="s">
        <v>274</v>
      </c>
      <c r="AN3172" s="160">
        <v>4</v>
      </c>
      <c r="AO3172" s="149"/>
      <c r="AP3172" s="149" t="s">
        <v>274</v>
      </c>
      <c r="AQ3172" s="149" t="s">
        <v>275</v>
      </c>
      <c r="AR3172" s="158">
        <v>1</v>
      </c>
      <c r="AS3172" s="149" t="s">
        <v>275</v>
      </c>
      <c r="AT3172" s="149" t="s">
        <v>276</v>
      </c>
      <c r="AU3172" s="161">
        <v>1</v>
      </c>
      <c r="AV3172" s="159">
        <v>14547.55</v>
      </c>
      <c r="AW3172" s="159">
        <v>581.9</v>
      </c>
      <c r="AX3172" s="149" t="s">
        <v>274</v>
      </c>
      <c r="AY3172" s="159">
        <v>149.88</v>
      </c>
      <c r="AZ3172" s="159">
        <v>149.88</v>
      </c>
      <c r="BA3172" s="159">
        <v>599.52</v>
      </c>
      <c r="BB3172" s="159">
        <v>9619.28</v>
      </c>
      <c r="BC3172" s="162" t="s">
        <v>274</v>
      </c>
      <c r="BD3172" s="162">
        <v>0</v>
      </c>
      <c r="BE3172" s="159">
        <v>4928.27</v>
      </c>
      <c r="BF3172" s="159">
        <v>4928.27</v>
      </c>
      <c r="BG3172" s="159">
        <v>14547.55</v>
      </c>
    </row>
    <row r="3173" ht="28.05" customHeight="1" spans="1:59">
      <c r="A3173" s="149"/>
      <c r="B3173" s="149"/>
      <c r="C3173" s="149"/>
      <c r="D3173" s="149" t="s">
        <v>3726</v>
      </c>
      <c r="E3173" s="340" t="s">
        <v>14015</v>
      </c>
      <c r="F3173" s="149" t="s">
        <v>3726</v>
      </c>
      <c r="G3173" s="149" t="s">
        <v>14016</v>
      </c>
      <c r="H3173" s="149" t="s">
        <v>4206</v>
      </c>
      <c r="I3173" s="149" t="s">
        <v>14017</v>
      </c>
      <c r="J3173" s="149" t="s">
        <v>14018</v>
      </c>
      <c r="K3173" s="149"/>
      <c r="L3173" s="149" t="s">
        <v>262</v>
      </c>
      <c r="M3173" s="149"/>
      <c r="N3173" s="149" t="s">
        <v>263</v>
      </c>
      <c r="O3173" s="149" t="s">
        <v>214</v>
      </c>
      <c r="P3173" s="149" t="s">
        <v>53</v>
      </c>
      <c r="Q3173" s="149"/>
      <c r="R3173" s="149" t="s">
        <v>3921</v>
      </c>
      <c r="S3173" s="149" t="s">
        <v>5817</v>
      </c>
      <c r="T3173" s="149" t="s">
        <v>1137</v>
      </c>
      <c r="U3173" s="149" t="s">
        <v>267</v>
      </c>
      <c r="V3173" s="149"/>
      <c r="W3173" s="149"/>
      <c r="X3173" s="149" t="s">
        <v>336</v>
      </c>
      <c r="Y3173" s="149"/>
      <c r="Z3173" s="149"/>
      <c r="AA3173" s="149"/>
      <c r="AB3173" s="149" t="s">
        <v>269</v>
      </c>
      <c r="AC3173" s="149" t="s">
        <v>270</v>
      </c>
      <c r="AD3173" s="149" t="s">
        <v>1137</v>
      </c>
      <c r="AE3173" s="149" t="s">
        <v>271</v>
      </c>
      <c r="AF3173" s="149"/>
      <c r="AG3173" s="149" t="s">
        <v>1098</v>
      </c>
      <c r="AH3173" s="149" t="s">
        <v>273</v>
      </c>
      <c r="AI3173" s="158">
        <v>75</v>
      </c>
      <c r="AJ3173" s="149"/>
      <c r="AK3173" s="159" t="s">
        <v>274</v>
      </c>
      <c r="AL3173" s="159" t="s">
        <v>274</v>
      </c>
      <c r="AM3173" s="149" t="s">
        <v>274</v>
      </c>
      <c r="AN3173" s="160">
        <v>4</v>
      </c>
      <c r="AO3173" s="149"/>
      <c r="AP3173" s="149" t="s">
        <v>274</v>
      </c>
      <c r="AQ3173" s="149" t="s">
        <v>275</v>
      </c>
      <c r="AR3173" s="158">
        <v>1</v>
      </c>
      <c r="AS3173" s="149" t="s">
        <v>275</v>
      </c>
      <c r="AT3173" s="149" t="s">
        <v>276</v>
      </c>
      <c r="AU3173" s="161">
        <v>1</v>
      </c>
      <c r="AV3173" s="159">
        <v>8318.58</v>
      </c>
      <c r="AW3173" s="159">
        <v>332.74</v>
      </c>
      <c r="AX3173" s="149" t="s">
        <v>274</v>
      </c>
      <c r="AY3173" s="159">
        <v>86.5</v>
      </c>
      <c r="AZ3173" s="159">
        <v>86.5</v>
      </c>
      <c r="BA3173" s="159">
        <v>346</v>
      </c>
      <c r="BB3173" s="159">
        <v>6169.3</v>
      </c>
      <c r="BC3173" s="162" t="s">
        <v>274</v>
      </c>
      <c r="BD3173" s="162">
        <v>0</v>
      </c>
      <c r="BE3173" s="159">
        <v>2149.28</v>
      </c>
      <c r="BF3173" s="159">
        <v>2149.28</v>
      </c>
      <c r="BG3173" s="159">
        <v>8318.58</v>
      </c>
    </row>
    <row r="3174" ht="28.05" customHeight="1" spans="1:59">
      <c r="A3174" s="149"/>
      <c r="B3174" s="149"/>
      <c r="C3174" s="149"/>
      <c r="D3174" s="149" t="s">
        <v>3726</v>
      </c>
      <c r="E3174" s="340" t="s">
        <v>14019</v>
      </c>
      <c r="F3174" s="149" t="s">
        <v>3726</v>
      </c>
      <c r="G3174" s="149" t="s">
        <v>14020</v>
      </c>
      <c r="H3174" s="149" t="s">
        <v>14021</v>
      </c>
      <c r="I3174" s="149" t="s">
        <v>14022</v>
      </c>
      <c r="J3174" s="149" t="s">
        <v>14023</v>
      </c>
      <c r="K3174" s="149"/>
      <c r="L3174" s="149" t="s">
        <v>287</v>
      </c>
      <c r="M3174" s="149"/>
      <c r="N3174" s="149" t="s">
        <v>263</v>
      </c>
      <c r="O3174" s="149" t="s">
        <v>214</v>
      </c>
      <c r="P3174" s="149" t="s">
        <v>53</v>
      </c>
      <c r="Q3174" s="149"/>
      <c r="R3174" s="149" t="s">
        <v>14024</v>
      </c>
      <c r="S3174" s="149" t="s">
        <v>4131</v>
      </c>
      <c r="T3174" s="149" t="s">
        <v>414</v>
      </c>
      <c r="U3174" s="149" t="s">
        <v>267</v>
      </c>
      <c r="V3174" s="149"/>
      <c r="W3174" s="149"/>
      <c r="X3174" s="149" t="s">
        <v>336</v>
      </c>
      <c r="Y3174" s="149"/>
      <c r="Z3174" s="149"/>
      <c r="AA3174" s="149"/>
      <c r="AB3174" s="149" t="s">
        <v>269</v>
      </c>
      <c r="AC3174" s="149" t="s">
        <v>270</v>
      </c>
      <c r="AD3174" s="149" t="s">
        <v>414</v>
      </c>
      <c r="AE3174" s="149" t="s">
        <v>271</v>
      </c>
      <c r="AF3174" s="149"/>
      <c r="AG3174" s="149" t="s">
        <v>1098</v>
      </c>
      <c r="AH3174" s="149" t="s">
        <v>273</v>
      </c>
      <c r="AI3174" s="158">
        <v>21</v>
      </c>
      <c r="AJ3174" s="149"/>
      <c r="AK3174" s="159" t="s">
        <v>274</v>
      </c>
      <c r="AL3174" s="159" t="s">
        <v>274</v>
      </c>
      <c r="AM3174" s="149" t="s">
        <v>274</v>
      </c>
      <c r="AN3174" s="160">
        <v>4</v>
      </c>
      <c r="AO3174" s="149"/>
      <c r="AP3174" s="149" t="s">
        <v>274</v>
      </c>
      <c r="AQ3174" s="149" t="s">
        <v>275</v>
      </c>
      <c r="AR3174" s="158">
        <v>1</v>
      </c>
      <c r="AS3174" s="149" t="s">
        <v>275</v>
      </c>
      <c r="AT3174" s="149" t="s">
        <v>276</v>
      </c>
      <c r="AU3174" s="161">
        <v>1</v>
      </c>
      <c r="AV3174" s="159">
        <v>79646.02</v>
      </c>
      <c r="AW3174" s="159">
        <v>3185.84</v>
      </c>
      <c r="AX3174" s="149" t="s">
        <v>274</v>
      </c>
      <c r="AY3174" s="159">
        <v>796.46</v>
      </c>
      <c r="AZ3174" s="159">
        <v>796.46</v>
      </c>
      <c r="BA3174" s="159">
        <v>3185.84</v>
      </c>
      <c r="BB3174" s="159">
        <v>16725.66</v>
      </c>
      <c r="BC3174" s="162" t="s">
        <v>274</v>
      </c>
      <c r="BD3174" s="162">
        <v>0</v>
      </c>
      <c r="BE3174" s="159">
        <v>62920.36</v>
      </c>
      <c r="BF3174" s="159">
        <v>62920.36</v>
      </c>
      <c r="BG3174" s="159">
        <v>79646.02</v>
      </c>
    </row>
    <row r="3175" ht="28.05" customHeight="1" spans="1:59">
      <c r="A3175" s="149"/>
      <c r="B3175" s="149"/>
      <c r="C3175" s="149"/>
      <c r="D3175" s="149" t="s">
        <v>3726</v>
      </c>
      <c r="E3175" s="340" t="s">
        <v>14025</v>
      </c>
      <c r="F3175" s="149" t="s">
        <v>3726</v>
      </c>
      <c r="G3175" s="149" t="s">
        <v>14026</v>
      </c>
      <c r="H3175" s="149" t="s">
        <v>13981</v>
      </c>
      <c r="I3175" s="149" t="s">
        <v>13982</v>
      </c>
      <c r="J3175" s="149" t="s">
        <v>14027</v>
      </c>
      <c r="K3175" s="149"/>
      <c r="L3175" s="149" t="s">
        <v>262</v>
      </c>
      <c r="M3175" s="149"/>
      <c r="N3175" s="149" t="s">
        <v>263</v>
      </c>
      <c r="O3175" s="149" t="s">
        <v>214</v>
      </c>
      <c r="P3175" s="149" t="s">
        <v>53</v>
      </c>
      <c r="Q3175" s="149"/>
      <c r="R3175" s="149" t="s">
        <v>4148</v>
      </c>
      <c r="S3175" s="149" t="s">
        <v>289</v>
      </c>
      <c r="T3175" s="149" t="s">
        <v>13905</v>
      </c>
      <c r="U3175" s="149" t="s">
        <v>267</v>
      </c>
      <c r="V3175" s="149"/>
      <c r="W3175" s="149"/>
      <c r="X3175" s="149" t="s">
        <v>336</v>
      </c>
      <c r="Y3175" s="149"/>
      <c r="Z3175" s="149"/>
      <c r="AA3175" s="149"/>
      <c r="AB3175" s="149" t="s">
        <v>269</v>
      </c>
      <c r="AC3175" s="149" t="s">
        <v>318</v>
      </c>
      <c r="AD3175" s="149" t="s">
        <v>13905</v>
      </c>
      <c r="AE3175" s="149" t="s">
        <v>271</v>
      </c>
      <c r="AF3175" s="149"/>
      <c r="AG3175" s="149" t="s">
        <v>1098</v>
      </c>
      <c r="AH3175" s="149" t="s">
        <v>273</v>
      </c>
      <c r="AI3175" s="158">
        <v>96</v>
      </c>
      <c r="AJ3175" s="149"/>
      <c r="AK3175" s="159" t="s">
        <v>274</v>
      </c>
      <c r="AL3175" s="159" t="s">
        <v>274</v>
      </c>
      <c r="AM3175" s="149" t="s">
        <v>274</v>
      </c>
      <c r="AN3175" s="160">
        <v>4</v>
      </c>
      <c r="AO3175" s="149"/>
      <c r="AP3175" s="149" t="s">
        <v>274</v>
      </c>
      <c r="AQ3175" s="149" t="s">
        <v>275</v>
      </c>
      <c r="AR3175" s="158">
        <v>1</v>
      </c>
      <c r="AS3175" s="149" t="s">
        <v>275</v>
      </c>
      <c r="AT3175" s="149" t="s">
        <v>276</v>
      </c>
      <c r="AU3175" s="161">
        <v>1</v>
      </c>
      <c r="AV3175" s="159">
        <v>3760.67</v>
      </c>
      <c r="AW3175" s="159">
        <v>150.43</v>
      </c>
      <c r="AX3175" s="149" t="s">
        <v>274</v>
      </c>
      <c r="AY3175" s="162">
        <v>0</v>
      </c>
      <c r="AZ3175" s="162" t="s">
        <v>274</v>
      </c>
      <c r="BA3175" s="159">
        <v>112.51</v>
      </c>
      <c r="BB3175" s="159">
        <v>3610.24</v>
      </c>
      <c r="BC3175" s="162" t="s">
        <v>274</v>
      </c>
      <c r="BD3175" s="162">
        <v>0</v>
      </c>
      <c r="BE3175" s="159">
        <v>150.43</v>
      </c>
      <c r="BF3175" s="159">
        <v>150.43</v>
      </c>
      <c r="BG3175" s="159">
        <v>3760.67</v>
      </c>
    </row>
    <row r="3176" ht="28.05" customHeight="1" spans="1:59">
      <c r="A3176" s="149"/>
      <c r="B3176" s="149"/>
      <c r="C3176" s="149"/>
      <c r="D3176" s="149" t="s">
        <v>3726</v>
      </c>
      <c r="E3176" s="340" t="s">
        <v>14028</v>
      </c>
      <c r="F3176" s="149" t="s">
        <v>3726</v>
      </c>
      <c r="G3176" s="149" t="s">
        <v>14029</v>
      </c>
      <c r="H3176" s="149" t="s">
        <v>5495</v>
      </c>
      <c r="I3176" s="149" t="s">
        <v>14030</v>
      </c>
      <c r="J3176" s="149" t="s">
        <v>14031</v>
      </c>
      <c r="K3176" s="149"/>
      <c r="L3176" s="149" t="s">
        <v>287</v>
      </c>
      <c r="M3176" s="149"/>
      <c r="N3176" s="149" t="s">
        <v>263</v>
      </c>
      <c r="O3176" s="149" t="s">
        <v>214</v>
      </c>
      <c r="P3176" s="149" t="s">
        <v>53</v>
      </c>
      <c r="Q3176" s="149"/>
      <c r="R3176" s="149" t="s">
        <v>3952</v>
      </c>
      <c r="S3176" s="149" t="s">
        <v>5499</v>
      </c>
      <c r="T3176" s="149" t="s">
        <v>3699</v>
      </c>
      <c r="U3176" s="149" t="s">
        <v>267</v>
      </c>
      <c r="V3176" s="149"/>
      <c r="W3176" s="149"/>
      <c r="X3176" s="149" t="s">
        <v>336</v>
      </c>
      <c r="Y3176" s="149"/>
      <c r="Z3176" s="149"/>
      <c r="AA3176" s="149"/>
      <c r="AB3176" s="149" t="s">
        <v>269</v>
      </c>
      <c r="AC3176" s="149" t="s">
        <v>270</v>
      </c>
      <c r="AD3176" s="149" t="s">
        <v>3699</v>
      </c>
      <c r="AE3176" s="149" t="s">
        <v>271</v>
      </c>
      <c r="AF3176" s="149"/>
      <c r="AG3176" s="149" t="s">
        <v>1098</v>
      </c>
      <c r="AH3176" s="149" t="s">
        <v>273</v>
      </c>
      <c r="AI3176" s="158">
        <v>67</v>
      </c>
      <c r="AJ3176" s="149"/>
      <c r="AK3176" s="159" t="s">
        <v>274</v>
      </c>
      <c r="AL3176" s="159" t="s">
        <v>274</v>
      </c>
      <c r="AM3176" s="149" t="s">
        <v>274</v>
      </c>
      <c r="AN3176" s="160">
        <v>4</v>
      </c>
      <c r="AO3176" s="149"/>
      <c r="AP3176" s="149" t="s">
        <v>274</v>
      </c>
      <c r="AQ3176" s="149" t="s">
        <v>275</v>
      </c>
      <c r="AR3176" s="158">
        <v>1</v>
      </c>
      <c r="AS3176" s="149" t="s">
        <v>275</v>
      </c>
      <c r="AT3176" s="149" t="s">
        <v>276</v>
      </c>
      <c r="AU3176" s="161">
        <v>1</v>
      </c>
      <c r="AV3176" s="159">
        <v>14657.86</v>
      </c>
      <c r="AW3176" s="159">
        <v>586.31</v>
      </c>
      <c r="AX3176" s="149" t="s">
        <v>274</v>
      </c>
      <c r="AY3176" s="159">
        <v>151.02</v>
      </c>
      <c r="AZ3176" s="159">
        <v>151.02</v>
      </c>
      <c r="BA3176" s="159">
        <v>604.08</v>
      </c>
      <c r="BB3176" s="159">
        <v>9692.04</v>
      </c>
      <c r="BC3176" s="162" t="s">
        <v>274</v>
      </c>
      <c r="BD3176" s="162">
        <v>0</v>
      </c>
      <c r="BE3176" s="159">
        <v>4965.82</v>
      </c>
      <c r="BF3176" s="159">
        <v>4965.82</v>
      </c>
      <c r="BG3176" s="159">
        <v>14657.86</v>
      </c>
    </row>
    <row r="3177" ht="28.05" customHeight="1" spans="1:59">
      <c r="A3177" s="149"/>
      <c r="B3177" s="149"/>
      <c r="C3177" s="149"/>
      <c r="D3177" s="149" t="s">
        <v>3726</v>
      </c>
      <c r="E3177" s="340" t="s">
        <v>14032</v>
      </c>
      <c r="F3177" s="149" t="s">
        <v>3726</v>
      </c>
      <c r="G3177" s="149" t="s">
        <v>14033</v>
      </c>
      <c r="H3177" s="149" t="s">
        <v>14034</v>
      </c>
      <c r="I3177" s="149" t="s">
        <v>14022</v>
      </c>
      <c r="J3177" s="149" t="s">
        <v>14035</v>
      </c>
      <c r="K3177" s="149"/>
      <c r="L3177" s="149" t="s">
        <v>287</v>
      </c>
      <c r="M3177" s="149"/>
      <c r="N3177" s="149" t="s">
        <v>263</v>
      </c>
      <c r="O3177" s="149" t="s">
        <v>214</v>
      </c>
      <c r="P3177" s="149" t="s">
        <v>53</v>
      </c>
      <c r="Q3177" s="149"/>
      <c r="R3177" s="149" t="s">
        <v>14036</v>
      </c>
      <c r="S3177" s="149" t="s">
        <v>4131</v>
      </c>
      <c r="T3177" s="149" t="s">
        <v>414</v>
      </c>
      <c r="U3177" s="149" t="s">
        <v>267</v>
      </c>
      <c r="V3177" s="149"/>
      <c r="W3177" s="149"/>
      <c r="X3177" s="149" t="s">
        <v>336</v>
      </c>
      <c r="Y3177" s="149"/>
      <c r="Z3177" s="149"/>
      <c r="AA3177" s="149"/>
      <c r="AB3177" s="149" t="s">
        <v>269</v>
      </c>
      <c r="AC3177" s="149" t="s">
        <v>270</v>
      </c>
      <c r="AD3177" s="149" t="s">
        <v>414</v>
      </c>
      <c r="AE3177" s="149" t="s">
        <v>271</v>
      </c>
      <c r="AF3177" s="149"/>
      <c r="AG3177" s="149" t="s">
        <v>1098</v>
      </c>
      <c r="AH3177" s="149" t="s">
        <v>273</v>
      </c>
      <c r="AI3177" s="158">
        <v>21</v>
      </c>
      <c r="AJ3177" s="149"/>
      <c r="AK3177" s="159" t="s">
        <v>274</v>
      </c>
      <c r="AL3177" s="159" t="s">
        <v>274</v>
      </c>
      <c r="AM3177" s="149" t="s">
        <v>274</v>
      </c>
      <c r="AN3177" s="160">
        <v>4</v>
      </c>
      <c r="AO3177" s="149"/>
      <c r="AP3177" s="149" t="s">
        <v>274</v>
      </c>
      <c r="AQ3177" s="149" t="s">
        <v>275</v>
      </c>
      <c r="AR3177" s="158">
        <v>1</v>
      </c>
      <c r="AS3177" s="149" t="s">
        <v>275</v>
      </c>
      <c r="AT3177" s="149" t="s">
        <v>276</v>
      </c>
      <c r="AU3177" s="161">
        <v>1</v>
      </c>
      <c r="AV3177" s="159">
        <v>28318.58</v>
      </c>
      <c r="AW3177" s="159">
        <v>1132.74</v>
      </c>
      <c r="AX3177" s="149" t="s">
        <v>274</v>
      </c>
      <c r="AY3177" s="159">
        <v>283.19</v>
      </c>
      <c r="AZ3177" s="159">
        <v>283.19</v>
      </c>
      <c r="BA3177" s="159">
        <v>1132.74</v>
      </c>
      <c r="BB3177" s="159">
        <v>5946.97</v>
      </c>
      <c r="BC3177" s="162" t="s">
        <v>274</v>
      </c>
      <c r="BD3177" s="162">
        <v>0</v>
      </c>
      <c r="BE3177" s="159">
        <v>22371.61</v>
      </c>
      <c r="BF3177" s="159">
        <v>22371.61</v>
      </c>
      <c r="BG3177" s="159">
        <v>28318.58</v>
      </c>
    </row>
    <row r="3178" ht="28.05" customHeight="1" spans="1:59">
      <c r="A3178" s="149"/>
      <c r="B3178" s="149"/>
      <c r="C3178" s="149"/>
      <c r="D3178" s="149" t="s">
        <v>3726</v>
      </c>
      <c r="E3178" s="340" t="s">
        <v>14037</v>
      </c>
      <c r="F3178" s="149" t="s">
        <v>3726</v>
      </c>
      <c r="G3178" s="149" t="s">
        <v>14038</v>
      </c>
      <c r="H3178" s="149" t="s">
        <v>12806</v>
      </c>
      <c r="I3178" s="149" t="s">
        <v>14039</v>
      </c>
      <c r="J3178" s="149" t="s">
        <v>14040</v>
      </c>
      <c r="K3178" s="149"/>
      <c r="L3178" s="149" t="s">
        <v>262</v>
      </c>
      <c r="M3178" s="149"/>
      <c r="N3178" s="149" t="s">
        <v>263</v>
      </c>
      <c r="O3178" s="149" t="s">
        <v>214</v>
      </c>
      <c r="P3178" s="149" t="s">
        <v>53</v>
      </c>
      <c r="Q3178" s="149"/>
      <c r="R3178" s="149" t="s">
        <v>14041</v>
      </c>
      <c r="S3178" s="149" t="s">
        <v>4131</v>
      </c>
      <c r="T3178" s="149" t="s">
        <v>1137</v>
      </c>
      <c r="U3178" s="149" t="s">
        <v>267</v>
      </c>
      <c r="V3178" s="149"/>
      <c r="W3178" s="149"/>
      <c r="X3178" s="149" t="s">
        <v>336</v>
      </c>
      <c r="Y3178" s="149"/>
      <c r="Z3178" s="149"/>
      <c r="AA3178" s="149"/>
      <c r="AB3178" s="149" t="s">
        <v>269</v>
      </c>
      <c r="AC3178" s="149" t="s">
        <v>270</v>
      </c>
      <c r="AD3178" s="149" t="s">
        <v>1137</v>
      </c>
      <c r="AE3178" s="149" t="s">
        <v>271</v>
      </c>
      <c r="AF3178" s="149"/>
      <c r="AG3178" s="149" t="s">
        <v>1098</v>
      </c>
      <c r="AH3178" s="149" t="s">
        <v>273</v>
      </c>
      <c r="AI3178" s="158">
        <v>75</v>
      </c>
      <c r="AJ3178" s="149"/>
      <c r="AK3178" s="159" t="s">
        <v>274</v>
      </c>
      <c r="AL3178" s="159" t="s">
        <v>274</v>
      </c>
      <c r="AM3178" s="149" t="s">
        <v>274</v>
      </c>
      <c r="AN3178" s="160">
        <v>4</v>
      </c>
      <c r="AO3178" s="149"/>
      <c r="AP3178" s="149" t="s">
        <v>274</v>
      </c>
      <c r="AQ3178" s="149" t="s">
        <v>275</v>
      </c>
      <c r="AR3178" s="158">
        <v>1</v>
      </c>
      <c r="AS3178" s="149" t="s">
        <v>275</v>
      </c>
      <c r="AT3178" s="149" t="s">
        <v>276</v>
      </c>
      <c r="AU3178" s="161">
        <v>1</v>
      </c>
      <c r="AV3178" s="159">
        <v>28761.06</v>
      </c>
      <c r="AW3178" s="159">
        <v>1150.44</v>
      </c>
      <c r="AX3178" s="149" t="s">
        <v>274</v>
      </c>
      <c r="AY3178" s="159">
        <v>299.12</v>
      </c>
      <c r="AZ3178" s="159">
        <v>299.12</v>
      </c>
      <c r="BA3178" s="159">
        <v>1196.48</v>
      </c>
      <c r="BB3178" s="159">
        <v>21329.18</v>
      </c>
      <c r="BC3178" s="162" t="s">
        <v>274</v>
      </c>
      <c r="BD3178" s="162">
        <v>0</v>
      </c>
      <c r="BE3178" s="159">
        <v>7431.88</v>
      </c>
      <c r="BF3178" s="159">
        <v>7431.88</v>
      </c>
      <c r="BG3178" s="159">
        <v>28761.06</v>
      </c>
    </row>
    <row r="3179" ht="28.05" customHeight="1" spans="1:59">
      <c r="A3179" s="149"/>
      <c r="B3179" s="149"/>
      <c r="C3179" s="149"/>
      <c r="D3179" s="149" t="s">
        <v>3726</v>
      </c>
      <c r="E3179" s="340" t="s">
        <v>14042</v>
      </c>
      <c r="F3179" s="149" t="s">
        <v>3726</v>
      </c>
      <c r="G3179" s="149" t="s">
        <v>14043</v>
      </c>
      <c r="H3179" s="149" t="s">
        <v>14044</v>
      </c>
      <c r="I3179" s="149" t="s">
        <v>14045</v>
      </c>
      <c r="J3179" s="149" t="s">
        <v>14046</v>
      </c>
      <c r="K3179" s="149"/>
      <c r="L3179" s="149" t="s">
        <v>262</v>
      </c>
      <c r="M3179" s="149"/>
      <c r="N3179" s="149" t="s">
        <v>263</v>
      </c>
      <c r="O3179" s="149" t="s">
        <v>214</v>
      </c>
      <c r="P3179" s="149" t="s">
        <v>53</v>
      </c>
      <c r="Q3179" s="149"/>
      <c r="R3179" s="149" t="s">
        <v>14047</v>
      </c>
      <c r="S3179" s="149" t="s">
        <v>399</v>
      </c>
      <c r="T3179" s="149" t="s">
        <v>14048</v>
      </c>
      <c r="U3179" s="149" t="s">
        <v>267</v>
      </c>
      <c r="V3179" s="149"/>
      <c r="W3179" s="149"/>
      <c r="X3179" s="149" t="s">
        <v>268</v>
      </c>
      <c r="Y3179" s="149"/>
      <c r="Z3179" s="149"/>
      <c r="AA3179" s="149"/>
      <c r="AB3179" s="149" t="s">
        <v>269</v>
      </c>
      <c r="AC3179" s="149" t="s">
        <v>318</v>
      </c>
      <c r="AD3179" s="149" t="s">
        <v>14048</v>
      </c>
      <c r="AE3179" s="149" t="s">
        <v>271</v>
      </c>
      <c r="AF3179" s="149"/>
      <c r="AG3179" s="149" t="s">
        <v>1098</v>
      </c>
      <c r="AH3179" s="149" t="s">
        <v>273</v>
      </c>
      <c r="AI3179" s="158">
        <v>96</v>
      </c>
      <c r="AJ3179" s="149"/>
      <c r="AK3179" s="159" t="s">
        <v>274</v>
      </c>
      <c r="AL3179" s="159" t="s">
        <v>274</v>
      </c>
      <c r="AM3179" s="149" t="s">
        <v>274</v>
      </c>
      <c r="AN3179" s="160">
        <v>4</v>
      </c>
      <c r="AO3179" s="149"/>
      <c r="AP3179" s="149" t="s">
        <v>274</v>
      </c>
      <c r="AQ3179" s="149" t="s">
        <v>275</v>
      </c>
      <c r="AR3179" s="158">
        <v>1</v>
      </c>
      <c r="AS3179" s="149" t="s">
        <v>275</v>
      </c>
      <c r="AT3179" s="149" t="s">
        <v>276</v>
      </c>
      <c r="AU3179" s="161">
        <v>1</v>
      </c>
      <c r="AV3179" s="159">
        <v>11111.11</v>
      </c>
      <c r="AW3179" s="159">
        <v>444.44</v>
      </c>
      <c r="AX3179" s="149" t="s">
        <v>274</v>
      </c>
      <c r="AY3179" s="162">
        <v>0</v>
      </c>
      <c r="AZ3179" s="162" t="s">
        <v>274</v>
      </c>
      <c r="BA3179" s="159">
        <v>333.44</v>
      </c>
      <c r="BB3179" s="159">
        <v>10666.67</v>
      </c>
      <c r="BC3179" s="162" t="s">
        <v>274</v>
      </c>
      <c r="BD3179" s="162">
        <v>0</v>
      </c>
      <c r="BE3179" s="159">
        <v>444.44</v>
      </c>
      <c r="BF3179" s="159">
        <v>444.44</v>
      </c>
      <c r="BG3179" s="159">
        <v>11111.11</v>
      </c>
    </row>
    <row r="3180" ht="28.05" customHeight="1" spans="1:59">
      <c r="A3180" s="149"/>
      <c r="B3180" s="149"/>
      <c r="C3180" s="149"/>
      <c r="D3180" s="149" t="s">
        <v>3726</v>
      </c>
      <c r="E3180" s="340" t="s">
        <v>14049</v>
      </c>
      <c r="F3180" s="149" t="s">
        <v>3726</v>
      </c>
      <c r="G3180" s="149" t="s">
        <v>14050</v>
      </c>
      <c r="H3180" s="149" t="s">
        <v>5495</v>
      </c>
      <c r="I3180" s="149" t="s">
        <v>14051</v>
      </c>
      <c r="J3180" s="149" t="s">
        <v>14052</v>
      </c>
      <c r="K3180" s="149"/>
      <c r="L3180" s="149" t="s">
        <v>287</v>
      </c>
      <c r="M3180" s="149"/>
      <c r="N3180" s="149" t="s">
        <v>263</v>
      </c>
      <c r="O3180" s="149" t="s">
        <v>214</v>
      </c>
      <c r="P3180" s="149" t="s">
        <v>53</v>
      </c>
      <c r="Q3180" s="149"/>
      <c r="R3180" s="149" t="s">
        <v>3952</v>
      </c>
      <c r="S3180" s="149" t="s">
        <v>5499</v>
      </c>
      <c r="T3180" s="149" t="s">
        <v>3699</v>
      </c>
      <c r="U3180" s="149" t="s">
        <v>267</v>
      </c>
      <c r="V3180" s="149"/>
      <c r="W3180" s="149"/>
      <c r="X3180" s="149" t="s">
        <v>336</v>
      </c>
      <c r="Y3180" s="149"/>
      <c r="Z3180" s="149"/>
      <c r="AA3180" s="149"/>
      <c r="AB3180" s="149" t="s">
        <v>269</v>
      </c>
      <c r="AC3180" s="149" t="s">
        <v>270</v>
      </c>
      <c r="AD3180" s="149" t="s">
        <v>3699</v>
      </c>
      <c r="AE3180" s="149" t="s">
        <v>271</v>
      </c>
      <c r="AF3180" s="149"/>
      <c r="AG3180" s="149" t="s">
        <v>1098</v>
      </c>
      <c r="AH3180" s="149" t="s">
        <v>273</v>
      </c>
      <c r="AI3180" s="158">
        <v>67</v>
      </c>
      <c r="AJ3180" s="149"/>
      <c r="AK3180" s="159" t="s">
        <v>274</v>
      </c>
      <c r="AL3180" s="159" t="s">
        <v>274</v>
      </c>
      <c r="AM3180" s="149" t="s">
        <v>274</v>
      </c>
      <c r="AN3180" s="160">
        <v>4</v>
      </c>
      <c r="AO3180" s="149"/>
      <c r="AP3180" s="149" t="s">
        <v>274</v>
      </c>
      <c r="AQ3180" s="149" t="s">
        <v>275</v>
      </c>
      <c r="AR3180" s="158">
        <v>1</v>
      </c>
      <c r="AS3180" s="149" t="s">
        <v>275</v>
      </c>
      <c r="AT3180" s="149" t="s">
        <v>276</v>
      </c>
      <c r="AU3180" s="161">
        <v>1</v>
      </c>
      <c r="AV3180" s="159">
        <v>15632.72</v>
      </c>
      <c r="AW3180" s="159">
        <v>625.31</v>
      </c>
      <c r="AX3180" s="149" t="s">
        <v>274</v>
      </c>
      <c r="AY3180" s="159">
        <v>161.06</v>
      </c>
      <c r="AZ3180" s="159">
        <v>161.06</v>
      </c>
      <c r="BA3180" s="159">
        <v>644.24</v>
      </c>
      <c r="BB3180" s="159">
        <v>10336.7</v>
      </c>
      <c r="BC3180" s="162" t="s">
        <v>274</v>
      </c>
      <c r="BD3180" s="162">
        <v>0</v>
      </c>
      <c r="BE3180" s="159">
        <v>5296.02</v>
      </c>
      <c r="BF3180" s="159">
        <v>5296.02</v>
      </c>
      <c r="BG3180" s="159">
        <v>15632.72</v>
      </c>
    </row>
    <row r="3181" ht="28.05" customHeight="1" spans="1:59">
      <c r="A3181" s="149"/>
      <c r="B3181" s="149"/>
      <c r="C3181" s="149"/>
      <c r="D3181" s="149" t="s">
        <v>3726</v>
      </c>
      <c r="E3181" s="340" t="s">
        <v>14053</v>
      </c>
      <c r="F3181" s="149" t="s">
        <v>3726</v>
      </c>
      <c r="G3181" s="149" t="s">
        <v>14054</v>
      </c>
      <c r="H3181" s="149" t="s">
        <v>12806</v>
      </c>
      <c r="I3181" s="149" t="s">
        <v>14039</v>
      </c>
      <c r="J3181" s="149" t="s">
        <v>14055</v>
      </c>
      <c r="K3181" s="149"/>
      <c r="L3181" s="149" t="s">
        <v>262</v>
      </c>
      <c r="M3181" s="149"/>
      <c r="N3181" s="149" t="s">
        <v>263</v>
      </c>
      <c r="O3181" s="149" t="s">
        <v>214</v>
      </c>
      <c r="P3181" s="149" t="s">
        <v>53</v>
      </c>
      <c r="Q3181" s="149"/>
      <c r="R3181" s="149" t="s">
        <v>14041</v>
      </c>
      <c r="S3181" s="149" t="s">
        <v>4131</v>
      </c>
      <c r="T3181" s="149" t="s">
        <v>1137</v>
      </c>
      <c r="U3181" s="149" t="s">
        <v>267</v>
      </c>
      <c r="V3181" s="149"/>
      <c r="W3181" s="149"/>
      <c r="X3181" s="149" t="s">
        <v>336</v>
      </c>
      <c r="Y3181" s="149"/>
      <c r="Z3181" s="149"/>
      <c r="AA3181" s="149"/>
      <c r="AB3181" s="149" t="s">
        <v>269</v>
      </c>
      <c r="AC3181" s="149" t="s">
        <v>270</v>
      </c>
      <c r="AD3181" s="149" t="s">
        <v>1137</v>
      </c>
      <c r="AE3181" s="149" t="s">
        <v>271</v>
      </c>
      <c r="AF3181" s="149"/>
      <c r="AG3181" s="149" t="s">
        <v>1098</v>
      </c>
      <c r="AH3181" s="149" t="s">
        <v>273</v>
      </c>
      <c r="AI3181" s="158">
        <v>75</v>
      </c>
      <c r="AJ3181" s="149"/>
      <c r="AK3181" s="159" t="s">
        <v>274</v>
      </c>
      <c r="AL3181" s="159" t="s">
        <v>274</v>
      </c>
      <c r="AM3181" s="149" t="s">
        <v>274</v>
      </c>
      <c r="AN3181" s="160">
        <v>4</v>
      </c>
      <c r="AO3181" s="149"/>
      <c r="AP3181" s="149" t="s">
        <v>274</v>
      </c>
      <c r="AQ3181" s="149" t="s">
        <v>275</v>
      </c>
      <c r="AR3181" s="158">
        <v>1</v>
      </c>
      <c r="AS3181" s="149" t="s">
        <v>275</v>
      </c>
      <c r="AT3181" s="149" t="s">
        <v>276</v>
      </c>
      <c r="AU3181" s="161">
        <v>1</v>
      </c>
      <c r="AV3181" s="159">
        <v>28761.06</v>
      </c>
      <c r="AW3181" s="159">
        <v>1150.44</v>
      </c>
      <c r="AX3181" s="149" t="s">
        <v>274</v>
      </c>
      <c r="AY3181" s="159">
        <v>299.12</v>
      </c>
      <c r="AZ3181" s="159">
        <v>299.12</v>
      </c>
      <c r="BA3181" s="159">
        <v>1196.48</v>
      </c>
      <c r="BB3181" s="159">
        <v>21329.18</v>
      </c>
      <c r="BC3181" s="162" t="s">
        <v>274</v>
      </c>
      <c r="BD3181" s="162">
        <v>0</v>
      </c>
      <c r="BE3181" s="159">
        <v>7431.88</v>
      </c>
      <c r="BF3181" s="159">
        <v>7431.88</v>
      </c>
      <c r="BG3181" s="159">
        <v>28761.06</v>
      </c>
    </row>
    <row r="3182" ht="28.05" customHeight="1" spans="1:59">
      <c r="A3182" s="149"/>
      <c r="B3182" s="149"/>
      <c r="C3182" s="149"/>
      <c r="D3182" s="149" t="s">
        <v>3726</v>
      </c>
      <c r="E3182" s="340" t="s">
        <v>14056</v>
      </c>
      <c r="F3182" s="149" t="s">
        <v>3726</v>
      </c>
      <c r="G3182" s="149" t="s">
        <v>14057</v>
      </c>
      <c r="H3182" s="149" t="s">
        <v>14058</v>
      </c>
      <c r="I3182" s="149" t="s">
        <v>14059</v>
      </c>
      <c r="J3182" s="149" t="s">
        <v>14060</v>
      </c>
      <c r="K3182" s="149"/>
      <c r="L3182" s="149" t="s">
        <v>287</v>
      </c>
      <c r="M3182" s="149"/>
      <c r="N3182" s="149" t="s">
        <v>263</v>
      </c>
      <c r="O3182" s="149" t="s">
        <v>214</v>
      </c>
      <c r="P3182" s="149" t="s">
        <v>53</v>
      </c>
      <c r="Q3182" s="149"/>
      <c r="R3182" s="149" t="s">
        <v>14061</v>
      </c>
      <c r="S3182" s="149" t="s">
        <v>4131</v>
      </c>
      <c r="T3182" s="149" t="s">
        <v>414</v>
      </c>
      <c r="U3182" s="149" t="s">
        <v>267</v>
      </c>
      <c r="V3182" s="149"/>
      <c r="W3182" s="149"/>
      <c r="X3182" s="149" t="s">
        <v>336</v>
      </c>
      <c r="Y3182" s="149"/>
      <c r="Z3182" s="149"/>
      <c r="AA3182" s="149"/>
      <c r="AB3182" s="149" t="s">
        <v>269</v>
      </c>
      <c r="AC3182" s="149" t="s">
        <v>270</v>
      </c>
      <c r="AD3182" s="149" t="s">
        <v>414</v>
      </c>
      <c r="AE3182" s="149" t="s">
        <v>271</v>
      </c>
      <c r="AF3182" s="149"/>
      <c r="AG3182" s="149" t="s">
        <v>1098</v>
      </c>
      <c r="AH3182" s="149" t="s">
        <v>273</v>
      </c>
      <c r="AI3182" s="158">
        <v>21</v>
      </c>
      <c r="AJ3182" s="149"/>
      <c r="AK3182" s="159" t="s">
        <v>274</v>
      </c>
      <c r="AL3182" s="159" t="s">
        <v>274</v>
      </c>
      <c r="AM3182" s="149" t="s">
        <v>274</v>
      </c>
      <c r="AN3182" s="160">
        <v>4</v>
      </c>
      <c r="AO3182" s="149"/>
      <c r="AP3182" s="149" t="s">
        <v>274</v>
      </c>
      <c r="AQ3182" s="149" t="s">
        <v>275</v>
      </c>
      <c r="AR3182" s="158">
        <v>1</v>
      </c>
      <c r="AS3182" s="149" t="s">
        <v>275</v>
      </c>
      <c r="AT3182" s="149" t="s">
        <v>276</v>
      </c>
      <c r="AU3182" s="161">
        <v>1</v>
      </c>
      <c r="AV3182" s="159">
        <v>7964.6</v>
      </c>
      <c r="AW3182" s="159">
        <v>318.58</v>
      </c>
      <c r="AX3182" s="149" t="s">
        <v>274</v>
      </c>
      <c r="AY3182" s="159">
        <v>79.65</v>
      </c>
      <c r="AZ3182" s="159">
        <v>79.65</v>
      </c>
      <c r="BA3182" s="159">
        <v>318.6</v>
      </c>
      <c r="BB3182" s="159">
        <v>1672.65</v>
      </c>
      <c r="BC3182" s="162" t="s">
        <v>274</v>
      </c>
      <c r="BD3182" s="162">
        <v>0</v>
      </c>
      <c r="BE3182" s="159">
        <v>6291.95</v>
      </c>
      <c r="BF3182" s="159">
        <v>6291.95</v>
      </c>
      <c r="BG3182" s="159">
        <v>7964.6</v>
      </c>
    </row>
    <row r="3183" ht="28.05" customHeight="1" spans="1:59">
      <c r="A3183" s="149"/>
      <c r="B3183" s="149"/>
      <c r="C3183" s="149"/>
      <c r="D3183" s="149" t="s">
        <v>3726</v>
      </c>
      <c r="E3183" s="340" t="s">
        <v>14062</v>
      </c>
      <c r="F3183" s="149" t="s">
        <v>3726</v>
      </c>
      <c r="G3183" s="149" t="s">
        <v>14063</v>
      </c>
      <c r="H3183" s="149" t="s">
        <v>5495</v>
      </c>
      <c r="I3183" s="149" t="s">
        <v>14064</v>
      </c>
      <c r="J3183" s="149" t="s">
        <v>14065</v>
      </c>
      <c r="K3183" s="149"/>
      <c r="L3183" s="149" t="s">
        <v>287</v>
      </c>
      <c r="M3183" s="149"/>
      <c r="N3183" s="149" t="s">
        <v>263</v>
      </c>
      <c r="O3183" s="149" t="s">
        <v>214</v>
      </c>
      <c r="P3183" s="149" t="s">
        <v>53</v>
      </c>
      <c r="Q3183" s="149"/>
      <c r="R3183" s="149" t="s">
        <v>3952</v>
      </c>
      <c r="S3183" s="149" t="s">
        <v>5499</v>
      </c>
      <c r="T3183" s="149" t="s">
        <v>3699</v>
      </c>
      <c r="U3183" s="149" t="s">
        <v>267</v>
      </c>
      <c r="V3183" s="149"/>
      <c r="W3183" s="149"/>
      <c r="X3183" s="149" t="s">
        <v>336</v>
      </c>
      <c r="Y3183" s="149"/>
      <c r="Z3183" s="149"/>
      <c r="AA3183" s="149"/>
      <c r="AB3183" s="149" t="s">
        <v>269</v>
      </c>
      <c r="AC3183" s="149" t="s">
        <v>270</v>
      </c>
      <c r="AD3183" s="149" t="s">
        <v>3699</v>
      </c>
      <c r="AE3183" s="149" t="s">
        <v>271</v>
      </c>
      <c r="AF3183" s="149"/>
      <c r="AG3183" s="149" t="s">
        <v>1098</v>
      </c>
      <c r="AH3183" s="149" t="s">
        <v>273</v>
      </c>
      <c r="AI3183" s="158">
        <v>67</v>
      </c>
      <c r="AJ3183" s="149"/>
      <c r="AK3183" s="159" t="s">
        <v>274</v>
      </c>
      <c r="AL3183" s="159" t="s">
        <v>274</v>
      </c>
      <c r="AM3183" s="149" t="s">
        <v>274</v>
      </c>
      <c r="AN3183" s="160">
        <v>4</v>
      </c>
      <c r="AO3183" s="149"/>
      <c r="AP3183" s="149" t="s">
        <v>274</v>
      </c>
      <c r="AQ3183" s="149" t="s">
        <v>275</v>
      </c>
      <c r="AR3183" s="158">
        <v>1</v>
      </c>
      <c r="AS3183" s="149" t="s">
        <v>275</v>
      </c>
      <c r="AT3183" s="149" t="s">
        <v>276</v>
      </c>
      <c r="AU3183" s="161">
        <v>1</v>
      </c>
      <c r="AV3183" s="159">
        <v>14682.47</v>
      </c>
      <c r="AW3183" s="159">
        <v>587.3</v>
      </c>
      <c r="AX3183" s="149" t="s">
        <v>274</v>
      </c>
      <c r="AY3183" s="159">
        <v>151.28</v>
      </c>
      <c r="AZ3183" s="159">
        <v>151.28</v>
      </c>
      <c r="BA3183" s="159">
        <v>605.12</v>
      </c>
      <c r="BB3183" s="159">
        <v>9707.96</v>
      </c>
      <c r="BC3183" s="162" t="s">
        <v>274</v>
      </c>
      <c r="BD3183" s="162">
        <v>0</v>
      </c>
      <c r="BE3183" s="159">
        <v>4974.51</v>
      </c>
      <c r="BF3183" s="159">
        <v>4974.51</v>
      </c>
      <c r="BG3183" s="159">
        <v>14682.47</v>
      </c>
    </row>
    <row r="3184" ht="28.05" customHeight="1" spans="1:59">
      <c r="A3184" s="149"/>
      <c r="B3184" s="149"/>
      <c r="C3184" s="149"/>
      <c r="D3184" s="149" t="s">
        <v>3726</v>
      </c>
      <c r="E3184" s="340" t="s">
        <v>14066</v>
      </c>
      <c r="F3184" s="149" t="s">
        <v>3726</v>
      </c>
      <c r="G3184" s="149" t="s">
        <v>14067</v>
      </c>
      <c r="H3184" s="149" t="s">
        <v>12961</v>
      </c>
      <c r="I3184" s="149" t="s">
        <v>14068</v>
      </c>
      <c r="J3184" s="149" t="s">
        <v>14069</v>
      </c>
      <c r="K3184" s="149"/>
      <c r="L3184" s="149" t="s">
        <v>262</v>
      </c>
      <c r="M3184" s="149"/>
      <c r="N3184" s="149" t="s">
        <v>263</v>
      </c>
      <c r="O3184" s="149" t="s">
        <v>214</v>
      </c>
      <c r="P3184" s="149" t="s">
        <v>53</v>
      </c>
      <c r="Q3184" s="149"/>
      <c r="R3184" s="149" t="s">
        <v>4495</v>
      </c>
      <c r="S3184" s="149" t="s">
        <v>4131</v>
      </c>
      <c r="T3184" s="149" t="s">
        <v>14070</v>
      </c>
      <c r="U3184" s="149" t="s">
        <v>267</v>
      </c>
      <c r="V3184" s="149"/>
      <c r="W3184" s="149"/>
      <c r="X3184" s="149" t="s">
        <v>336</v>
      </c>
      <c r="Y3184" s="149"/>
      <c r="Z3184" s="149"/>
      <c r="AA3184" s="149"/>
      <c r="AB3184" s="149" t="s">
        <v>269</v>
      </c>
      <c r="AC3184" s="149" t="s">
        <v>318</v>
      </c>
      <c r="AD3184" s="149" t="s">
        <v>14070</v>
      </c>
      <c r="AE3184" s="149" t="s">
        <v>271</v>
      </c>
      <c r="AF3184" s="149"/>
      <c r="AG3184" s="149" t="s">
        <v>1098</v>
      </c>
      <c r="AH3184" s="149" t="s">
        <v>273</v>
      </c>
      <c r="AI3184" s="158">
        <v>96</v>
      </c>
      <c r="AJ3184" s="149"/>
      <c r="AK3184" s="159" t="s">
        <v>274</v>
      </c>
      <c r="AL3184" s="159" t="s">
        <v>274</v>
      </c>
      <c r="AM3184" s="149" t="s">
        <v>274</v>
      </c>
      <c r="AN3184" s="160">
        <v>4</v>
      </c>
      <c r="AO3184" s="149"/>
      <c r="AP3184" s="149" t="s">
        <v>274</v>
      </c>
      <c r="AQ3184" s="149" t="s">
        <v>275</v>
      </c>
      <c r="AR3184" s="158">
        <v>1</v>
      </c>
      <c r="AS3184" s="149" t="s">
        <v>275</v>
      </c>
      <c r="AT3184" s="149" t="s">
        <v>276</v>
      </c>
      <c r="AU3184" s="161">
        <v>1</v>
      </c>
      <c r="AV3184" s="159">
        <v>53504.27</v>
      </c>
      <c r="AW3184" s="159">
        <v>2140.17</v>
      </c>
      <c r="AX3184" s="149" t="s">
        <v>274</v>
      </c>
      <c r="AY3184" s="162">
        <v>0</v>
      </c>
      <c r="AZ3184" s="162" t="s">
        <v>274</v>
      </c>
      <c r="BA3184" s="159">
        <v>1605.38</v>
      </c>
      <c r="BB3184" s="159">
        <v>51364.1</v>
      </c>
      <c r="BC3184" s="162" t="s">
        <v>274</v>
      </c>
      <c r="BD3184" s="162">
        <v>0</v>
      </c>
      <c r="BE3184" s="159">
        <v>2140.17</v>
      </c>
      <c r="BF3184" s="159">
        <v>2140.17</v>
      </c>
      <c r="BG3184" s="159">
        <v>53504.27</v>
      </c>
    </row>
    <row r="3185" ht="28.05" customHeight="1" spans="1:59">
      <c r="A3185" s="149"/>
      <c r="B3185" s="149"/>
      <c r="C3185" s="149"/>
      <c r="D3185" s="149" t="s">
        <v>3726</v>
      </c>
      <c r="E3185" s="340" t="s">
        <v>14071</v>
      </c>
      <c r="F3185" s="149" t="s">
        <v>3726</v>
      </c>
      <c r="G3185" s="149" t="s">
        <v>14072</v>
      </c>
      <c r="H3185" s="149" t="s">
        <v>14073</v>
      </c>
      <c r="I3185" s="149" t="s">
        <v>14074</v>
      </c>
      <c r="J3185" s="149" t="s">
        <v>14075</v>
      </c>
      <c r="K3185" s="149"/>
      <c r="L3185" s="149" t="s">
        <v>262</v>
      </c>
      <c r="M3185" s="149"/>
      <c r="N3185" s="149" t="s">
        <v>263</v>
      </c>
      <c r="O3185" s="149" t="s">
        <v>214</v>
      </c>
      <c r="P3185" s="149" t="s">
        <v>53</v>
      </c>
      <c r="Q3185" s="149"/>
      <c r="R3185" s="149" t="s">
        <v>14041</v>
      </c>
      <c r="S3185" s="149" t="s">
        <v>4131</v>
      </c>
      <c r="T3185" s="149" t="s">
        <v>1137</v>
      </c>
      <c r="U3185" s="149" t="s">
        <v>267</v>
      </c>
      <c r="V3185" s="149"/>
      <c r="W3185" s="149"/>
      <c r="X3185" s="149" t="s">
        <v>336</v>
      </c>
      <c r="Y3185" s="149"/>
      <c r="Z3185" s="149"/>
      <c r="AA3185" s="149"/>
      <c r="AB3185" s="149" t="s">
        <v>269</v>
      </c>
      <c r="AC3185" s="149" t="s">
        <v>270</v>
      </c>
      <c r="AD3185" s="149" t="s">
        <v>1137</v>
      </c>
      <c r="AE3185" s="149" t="s">
        <v>271</v>
      </c>
      <c r="AF3185" s="149"/>
      <c r="AG3185" s="149" t="s">
        <v>1098</v>
      </c>
      <c r="AH3185" s="149" t="s">
        <v>273</v>
      </c>
      <c r="AI3185" s="158">
        <v>75</v>
      </c>
      <c r="AJ3185" s="149"/>
      <c r="AK3185" s="159" t="s">
        <v>274</v>
      </c>
      <c r="AL3185" s="159" t="s">
        <v>274</v>
      </c>
      <c r="AM3185" s="149" t="s">
        <v>274</v>
      </c>
      <c r="AN3185" s="160">
        <v>4</v>
      </c>
      <c r="AO3185" s="149"/>
      <c r="AP3185" s="149" t="s">
        <v>274</v>
      </c>
      <c r="AQ3185" s="149" t="s">
        <v>275</v>
      </c>
      <c r="AR3185" s="158">
        <v>1</v>
      </c>
      <c r="AS3185" s="149" t="s">
        <v>275</v>
      </c>
      <c r="AT3185" s="149" t="s">
        <v>276</v>
      </c>
      <c r="AU3185" s="161">
        <v>1</v>
      </c>
      <c r="AV3185" s="159">
        <v>12831.86</v>
      </c>
      <c r="AW3185" s="159">
        <v>513.27</v>
      </c>
      <c r="AX3185" s="149" t="s">
        <v>274</v>
      </c>
      <c r="AY3185" s="159">
        <v>133.45</v>
      </c>
      <c r="AZ3185" s="159">
        <v>133.45</v>
      </c>
      <c r="BA3185" s="159">
        <v>533.8</v>
      </c>
      <c r="BB3185" s="159">
        <v>9516.2</v>
      </c>
      <c r="BC3185" s="162" t="s">
        <v>274</v>
      </c>
      <c r="BD3185" s="162">
        <v>0</v>
      </c>
      <c r="BE3185" s="159">
        <v>3315.66</v>
      </c>
      <c r="BF3185" s="159">
        <v>3315.66</v>
      </c>
      <c r="BG3185" s="159">
        <v>12831.86</v>
      </c>
    </row>
    <row r="3186" ht="28.05" customHeight="1" spans="1:59">
      <c r="A3186" s="149"/>
      <c r="B3186" s="149"/>
      <c r="C3186" s="149"/>
      <c r="D3186" s="149" t="s">
        <v>3726</v>
      </c>
      <c r="E3186" s="340" t="s">
        <v>14076</v>
      </c>
      <c r="F3186" s="149" t="s">
        <v>3726</v>
      </c>
      <c r="G3186" s="149" t="s">
        <v>14077</v>
      </c>
      <c r="H3186" s="149" t="s">
        <v>14058</v>
      </c>
      <c r="I3186" s="149" t="s">
        <v>14059</v>
      </c>
      <c r="J3186" s="149" t="s">
        <v>14078</v>
      </c>
      <c r="K3186" s="149"/>
      <c r="L3186" s="149" t="s">
        <v>287</v>
      </c>
      <c r="M3186" s="149"/>
      <c r="N3186" s="149" t="s">
        <v>263</v>
      </c>
      <c r="O3186" s="149" t="s">
        <v>214</v>
      </c>
      <c r="P3186" s="149" t="s">
        <v>53</v>
      </c>
      <c r="Q3186" s="149"/>
      <c r="R3186" s="149" t="s">
        <v>14079</v>
      </c>
      <c r="S3186" s="149" t="s">
        <v>4131</v>
      </c>
      <c r="T3186" s="149" t="s">
        <v>414</v>
      </c>
      <c r="U3186" s="149" t="s">
        <v>267</v>
      </c>
      <c r="V3186" s="149"/>
      <c r="W3186" s="149"/>
      <c r="X3186" s="149" t="s">
        <v>336</v>
      </c>
      <c r="Y3186" s="149"/>
      <c r="Z3186" s="149"/>
      <c r="AA3186" s="149"/>
      <c r="AB3186" s="149" t="s">
        <v>269</v>
      </c>
      <c r="AC3186" s="149" t="s">
        <v>270</v>
      </c>
      <c r="AD3186" s="149" t="s">
        <v>414</v>
      </c>
      <c r="AE3186" s="149" t="s">
        <v>271</v>
      </c>
      <c r="AF3186" s="149"/>
      <c r="AG3186" s="149" t="s">
        <v>1098</v>
      </c>
      <c r="AH3186" s="149" t="s">
        <v>273</v>
      </c>
      <c r="AI3186" s="158">
        <v>21</v>
      </c>
      <c r="AJ3186" s="149"/>
      <c r="AK3186" s="159" t="s">
        <v>274</v>
      </c>
      <c r="AL3186" s="159" t="s">
        <v>274</v>
      </c>
      <c r="AM3186" s="149" t="s">
        <v>274</v>
      </c>
      <c r="AN3186" s="160">
        <v>4</v>
      </c>
      <c r="AO3186" s="149"/>
      <c r="AP3186" s="149" t="s">
        <v>274</v>
      </c>
      <c r="AQ3186" s="149" t="s">
        <v>275</v>
      </c>
      <c r="AR3186" s="158">
        <v>1</v>
      </c>
      <c r="AS3186" s="149" t="s">
        <v>275</v>
      </c>
      <c r="AT3186" s="149" t="s">
        <v>276</v>
      </c>
      <c r="AU3186" s="161">
        <v>1</v>
      </c>
      <c r="AV3186" s="159">
        <v>7964.6</v>
      </c>
      <c r="AW3186" s="159">
        <v>318.58</v>
      </c>
      <c r="AX3186" s="149" t="s">
        <v>274</v>
      </c>
      <c r="AY3186" s="159">
        <v>79.65</v>
      </c>
      <c r="AZ3186" s="159">
        <v>79.65</v>
      </c>
      <c r="BA3186" s="159">
        <v>318.6</v>
      </c>
      <c r="BB3186" s="159">
        <v>1672.65</v>
      </c>
      <c r="BC3186" s="162" t="s">
        <v>274</v>
      </c>
      <c r="BD3186" s="162">
        <v>0</v>
      </c>
      <c r="BE3186" s="159">
        <v>6291.95</v>
      </c>
      <c r="BF3186" s="159">
        <v>6291.95</v>
      </c>
      <c r="BG3186" s="159">
        <v>7964.6</v>
      </c>
    </row>
    <row r="3187" ht="28.05" customHeight="1" spans="1:59">
      <c r="A3187" s="149"/>
      <c r="B3187" s="149"/>
      <c r="C3187" s="149"/>
      <c r="D3187" s="149" t="s">
        <v>3726</v>
      </c>
      <c r="E3187" s="340" t="s">
        <v>14080</v>
      </c>
      <c r="F3187" s="149" t="s">
        <v>3726</v>
      </c>
      <c r="G3187" s="149" t="s">
        <v>14081</v>
      </c>
      <c r="H3187" s="149" t="s">
        <v>5495</v>
      </c>
      <c r="I3187" s="149" t="s">
        <v>14082</v>
      </c>
      <c r="J3187" s="149" t="s">
        <v>14083</v>
      </c>
      <c r="K3187" s="149"/>
      <c r="L3187" s="149" t="s">
        <v>287</v>
      </c>
      <c r="M3187" s="149"/>
      <c r="N3187" s="149" t="s">
        <v>263</v>
      </c>
      <c r="O3187" s="149" t="s">
        <v>214</v>
      </c>
      <c r="P3187" s="149" t="s">
        <v>53</v>
      </c>
      <c r="Q3187" s="149"/>
      <c r="R3187" s="149" t="s">
        <v>3952</v>
      </c>
      <c r="S3187" s="149" t="s">
        <v>5499</v>
      </c>
      <c r="T3187" s="149" t="s">
        <v>3699</v>
      </c>
      <c r="U3187" s="149" t="s">
        <v>267</v>
      </c>
      <c r="V3187" s="149"/>
      <c r="W3187" s="149"/>
      <c r="X3187" s="149" t="s">
        <v>336</v>
      </c>
      <c r="Y3187" s="149"/>
      <c r="Z3187" s="149"/>
      <c r="AA3187" s="149"/>
      <c r="AB3187" s="149" t="s">
        <v>269</v>
      </c>
      <c r="AC3187" s="149" t="s">
        <v>270</v>
      </c>
      <c r="AD3187" s="149" t="s">
        <v>3699</v>
      </c>
      <c r="AE3187" s="149" t="s">
        <v>271</v>
      </c>
      <c r="AF3187" s="149"/>
      <c r="AG3187" s="149" t="s">
        <v>1098</v>
      </c>
      <c r="AH3187" s="149" t="s">
        <v>273</v>
      </c>
      <c r="AI3187" s="158">
        <v>67</v>
      </c>
      <c r="AJ3187" s="149"/>
      <c r="AK3187" s="159" t="s">
        <v>274</v>
      </c>
      <c r="AL3187" s="159" t="s">
        <v>274</v>
      </c>
      <c r="AM3187" s="149" t="s">
        <v>274</v>
      </c>
      <c r="AN3187" s="160">
        <v>4</v>
      </c>
      <c r="AO3187" s="149"/>
      <c r="AP3187" s="149" t="s">
        <v>274</v>
      </c>
      <c r="AQ3187" s="149" t="s">
        <v>275</v>
      </c>
      <c r="AR3187" s="158">
        <v>1</v>
      </c>
      <c r="AS3187" s="149" t="s">
        <v>275</v>
      </c>
      <c r="AT3187" s="149" t="s">
        <v>276</v>
      </c>
      <c r="AU3187" s="161">
        <v>1</v>
      </c>
      <c r="AV3187" s="159">
        <v>14576.47</v>
      </c>
      <c r="AW3187" s="159">
        <v>583.06</v>
      </c>
      <c r="AX3187" s="149" t="s">
        <v>274</v>
      </c>
      <c r="AY3187" s="159">
        <v>150.19</v>
      </c>
      <c r="AZ3187" s="159">
        <v>150.19</v>
      </c>
      <c r="BA3187" s="159">
        <v>600.76</v>
      </c>
      <c r="BB3187" s="159">
        <v>9637.88</v>
      </c>
      <c r="BC3187" s="162" t="s">
        <v>274</v>
      </c>
      <c r="BD3187" s="162">
        <v>0</v>
      </c>
      <c r="BE3187" s="159">
        <v>4938.59</v>
      </c>
      <c r="BF3187" s="159">
        <v>4938.59</v>
      </c>
      <c r="BG3187" s="159">
        <v>14576.47</v>
      </c>
    </row>
    <row r="3188" ht="28.05" customHeight="1" spans="1:59">
      <c r="A3188" s="149"/>
      <c r="B3188" s="149"/>
      <c r="C3188" s="149"/>
      <c r="D3188" s="149" t="s">
        <v>3726</v>
      </c>
      <c r="E3188" s="340" t="s">
        <v>14084</v>
      </c>
      <c r="F3188" s="149" t="s">
        <v>3726</v>
      </c>
      <c r="G3188" s="149" t="s">
        <v>14085</v>
      </c>
      <c r="H3188" s="149" t="s">
        <v>12961</v>
      </c>
      <c r="I3188" s="149" t="s">
        <v>14068</v>
      </c>
      <c r="J3188" s="149" t="s">
        <v>14086</v>
      </c>
      <c r="K3188" s="149"/>
      <c r="L3188" s="149" t="s">
        <v>262</v>
      </c>
      <c r="M3188" s="149"/>
      <c r="N3188" s="149" t="s">
        <v>263</v>
      </c>
      <c r="O3188" s="149" t="s">
        <v>214</v>
      </c>
      <c r="P3188" s="149" t="s">
        <v>53</v>
      </c>
      <c r="Q3188" s="149"/>
      <c r="R3188" s="149" t="s">
        <v>4495</v>
      </c>
      <c r="S3188" s="149" t="s">
        <v>4131</v>
      </c>
      <c r="T3188" s="149" t="s">
        <v>14070</v>
      </c>
      <c r="U3188" s="149" t="s">
        <v>267</v>
      </c>
      <c r="V3188" s="149"/>
      <c r="W3188" s="149"/>
      <c r="X3188" s="149" t="s">
        <v>336</v>
      </c>
      <c r="Y3188" s="149"/>
      <c r="Z3188" s="149"/>
      <c r="AA3188" s="149"/>
      <c r="AB3188" s="149" t="s">
        <v>269</v>
      </c>
      <c r="AC3188" s="149" t="s">
        <v>318</v>
      </c>
      <c r="AD3188" s="149" t="s">
        <v>14070</v>
      </c>
      <c r="AE3188" s="149" t="s">
        <v>271</v>
      </c>
      <c r="AF3188" s="149"/>
      <c r="AG3188" s="149" t="s">
        <v>1098</v>
      </c>
      <c r="AH3188" s="149" t="s">
        <v>273</v>
      </c>
      <c r="AI3188" s="158">
        <v>96</v>
      </c>
      <c r="AJ3188" s="149"/>
      <c r="AK3188" s="159" t="s">
        <v>274</v>
      </c>
      <c r="AL3188" s="159" t="s">
        <v>274</v>
      </c>
      <c r="AM3188" s="149" t="s">
        <v>274</v>
      </c>
      <c r="AN3188" s="160">
        <v>4</v>
      </c>
      <c r="AO3188" s="149"/>
      <c r="AP3188" s="149" t="s">
        <v>274</v>
      </c>
      <c r="AQ3188" s="149" t="s">
        <v>275</v>
      </c>
      <c r="AR3188" s="158">
        <v>1</v>
      </c>
      <c r="AS3188" s="149" t="s">
        <v>275</v>
      </c>
      <c r="AT3188" s="149" t="s">
        <v>276</v>
      </c>
      <c r="AU3188" s="161">
        <v>1</v>
      </c>
      <c r="AV3188" s="159">
        <v>53504.27</v>
      </c>
      <c r="AW3188" s="159">
        <v>2140.17</v>
      </c>
      <c r="AX3188" s="149" t="s">
        <v>274</v>
      </c>
      <c r="AY3188" s="162">
        <v>0</v>
      </c>
      <c r="AZ3188" s="162" t="s">
        <v>274</v>
      </c>
      <c r="BA3188" s="159">
        <v>1605.38</v>
      </c>
      <c r="BB3188" s="159">
        <v>51364.1</v>
      </c>
      <c r="BC3188" s="162" t="s">
        <v>274</v>
      </c>
      <c r="BD3188" s="162">
        <v>0</v>
      </c>
      <c r="BE3188" s="159">
        <v>2140.17</v>
      </c>
      <c r="BF3188" s="159">
        <v>2140.17</v>
      </c>
      <c r="BG3188" s="159">
        <v>53504.27</v>
      </c>
    </row>
    <row r="3189" ht="28.05" customHeight="1" spans="1:59">
      <c r="A3189" s="149"/>
      <c r="B3189" s="149"/>
      <c r="C3189" s="149"/>
      <c r="D3189" s="149" t="s">
        <v>3726</v>
      </c>
      <c r="E3189" s="340" t="s">
        <v>14087</v>
      </c>
      <c r="F3189" s="149" t="s">
        <v>3726</v>
      </c>
      <c r="G3189" s="149" t="s">
        <v>14088</v>
      </c>
      <c r="H3189" s="149" t="s">
        <v>14058</v>
      </c>
      <c r="I3189" s="149" t="s">
        <v>14059</v>
      </c>
      <c r="J3189" s="149" t="s">
        <v>14089</v>
      </c>
      <c r="K3189" s="149"/>
      <c r="L3189" s="149" t="s">
        <v>287</v>
      </c>
      <c r="M3189" s="149"/>
      <c r="N3189" s="149" t="s">
        <v>263</v>
      </c>
      <c r="O3189" s="149" t="s">
        <v>214</v>
      </c>
      <c r="P3189" s="149" t="s">
        <v>53</v>
      </c>
      <c r="Q3189" s="149"/>
      <c r="R3189" s="149" t="s">
        <v>14090</v>
      </c>
      <c r="S3189" s="149" t="s">
        <v>4131</v>
      </c>
      <c r="T3189" s="149" t="s">
        <v>414</v>
      </c>
      <c r="U3189" s="149" t="s">
        <v>267</v>
      </c>
      <c r="V3189" s="149"/>
      <c r="W3189" s="149"/>
      <c r="X3189" s="149" t="s">
        <v>336</v>
      </c>
      <c r="Y3189" s="149"/>
      <c r="Z3189" s="149"/>
      <c r="AA3189" s="149"/>
      <c r="AB3189" s="149" t="s">
        <v>269</v>
      </c>
      <c r="AC3189" s="149" t="s">
        <v>270</v>
      </c>
      <c r="AD3189" s="149" t="s">
        <v>414</v>
      </c>
      <c r="AE3189" s="149" t="s">
        <v>271</v>
      </c>
      <c r="AF3189" s="149"/>
      <c r="AG3189" s="149" t="s">
        <v>1098</v>
      </c>
      <c r="AH3189" s="149" t="s">
        <v>273</v>
      </c>
      <c r="AI3189" s="158">
        <v>21</v>
      </c>
      <c r="AJ3189" s="149"/>
      <c r="AK3189" s="159" t="s">
        <v>274</v>
      </c>
      <c r="AL3189" s="159" t="s">
        <v>274</v>
      </c>
      <c r="AM3189" s="149" t="s">
        <v>274</v>
      </c>
      <c r="AN3189" s="160">
        <v>4</v>
      </c>
      <c r="AO3189" s="149"/>
      <c r="AP3189" s="149" t="s">
        <v>274</v>
      </c>
      <c r="AQ3189" s="149" t="s">
        <v>275</v>
      </c>
      <c r="AR3189" s="158">
        <v>1</v>
      </c>
      <c r="AS3189" s="149" t="s">
        <v>275</v>
      </c>
      <c r="AT3189" s="149" t="s">
        <v>276</v>
      </c>
      <c r="AU3189" s="161">
        <v>1</v>
      </c>
      <c r="AV3189" s="159">
        <v>7964.6</v>
      </c>
      <c r="AW3189" s="159">
        <v>318.58</v>
      </c>
      <c r="AX3189" s="149" t="s">
        <v>274</v>
      </c>
      <c r="AY3189" s="159">
        <v>79.65</v>
      </c>
      <c r="AZ3189" s="159">
        <v>79.65</v>
      </c>
      <c r="BA3189" s="159">
        <v>318.6</v>
      </c>
      <c r="BB3189" s="159">
        <v>1672.65</v>
      </c>
      <c r="BC3189" s="162" t="s">
        <v>274</v>
      </c>
      <c r="BD3189" s="162">
        <v>0</v>
      </c>
      <c r="BE3189" s="159">
        <v>6291.95</v>
      </c>
      <c r="BF3189" s="159">
        <v>6291.95</v>
      </c>
      <c r="BG3189" s="159">
        <v>7964.6</v>
      </c>
    </row>
    <row r="3190" ht="28.05" customHeight="1" spans="1:59">
      <c r="A3190" s="149"/>
      <c r="B3190" s="149"/>
      <c r="C3190" s="149"/>
      <c r="D3190" s="149" t="s">
        <v>3726</v>
      </c>
      <c r="E3190" s="340" t="s">
        <v>14091</v>
      </c>
      <c r="F3190" s="149" t="s">
        <v>3726</v>
      </c>
      <c r="G3190" s="149" t="s">
        <v>14092</v>
      </c>
      <c r="H3190" s="149" t="s">
        <v>12834</v>
      </c>
      <c r="I3190" s="149" t="s">
        <v>14093</v>
      </c>
      <c r="J3190" s="149" t="s">
        <v>14094</v>
      </c>
      <c r="K3190" s="149"/>
      <c r="L3190" s="149" t="s">
        <v>262</v>
      </c>
      <c r="M3190" s="149"/>
      <c r="N3190" s="149" t="s">
        <v>263</v>
      </c>
      <c r="O3190" s="149" t="s">
        <v>214</v>
      </c>
      <c r="P3190" s="149" t="s">
        <v>53</v>
      </c>
      <c r="Q3190" s="149"/>
      <c r="R3190" s="149" t="s">
        <v>14041</v>
      </c>
      <c r="S3190" s="149" t="s">
        <v>4131</v>
      </c>
      <c r="T3190" s="149" t="s">
        <v>1137</v>
      </c>
      <c r="U3190" s="149" t="s">
        <v>267</v>
      </c>
      <c r="V3190" s="149"/>
      <c r="W3190" s="149"/>
      <c r="X3190" s="149" t="s">
        <v>336</v>
      </c>
      <c r="Y3190" s="149"/>
      <c r="Z3190" s="149"/>
      <c r="AA3190" s="149"/>
      <c r="AB3190" s="149" t="s">
        <v>269</v>
      </c>
      <c r="AC3190" s="149" t="s">
        <v>270</v>
      </c>
      <c r="AD3190" s="149" t="s">
        <v>1137</v>
      </c>
      <c r="AE3190" s="149" t="s">
        <v>271</v>
      </c>
      <c r="AF3190" s="149"/>
      <c r="AG3190" s="149" t="s">
        <v>1098</v>
      </c>
      <c r="AH3190" s="149" t="s">
        <v>273</v>
      </c>
      <c r="AI3190" s="158">
        <v>75</v>
      </c>
      <c r="AJ3190" s="149"/>
      <c r="AK3190" s="159" t="s">
        <v>274</v>
      </c>
      <c r="AL3190" s="159" t="s">
        <v>274</v>
      </c>
      <c r="AM3190" s="149" t="s">
        <v>274</v>
      </c>
      <c r="AN3190" s="160">
        <v>4</v>
      </c>
      <c r="AO3190" s="149"/>
      <c r="AP3190" s="149" t="s">
        <v>274</v>
      </c>
      <c r="AQ3190" s="149" t="s">
        <v>275</v>
      </c>
      <c r="AR3190" s="158">
        <v>1</v>
      </c>
      <c r="AS3190" s="149" t="s">
        <v>275</v>
      </c>
      <c r="AT3190" s="149" t="s">
        <v>276</v>
      </c>
      <c r="AU3190" s="161">
        <v>1</v>
      </c>
      <c r="AV3190" s="159">
        <v>5752.21</v>
      </c>
      <c r="AW3190" s="159">
        <v>230.09</v>
      </c>
      <c r="AX3190" s="149" t="s">
        <v>274</v>
      </c>
      <c r="AY3190" s="159">
        <v>59.83</v>
      </c>
      <c r="AZ3190" s="159">
        <v>59.83</v>
      </c>
      <c r="BA3190" s="159">
        <v>239.32</v>
      </c>
      <c r="BB3190" s="159">
        <v>4265.72</v>
      </c>
      <c r="BC3190" s="162" t="s">
        <v>274</v>
      </c>
      <c r="BD3190" s="162">
        <v>0</v>
      </c>
      <c r="BE3190" s="159">
        <v>1486.49</v>
      </c>
      <c r="BF3190" s="159">
        <v>1486.49</v>
      </c>
      <c r="BG3190" s="159">
        <v>5752.21</v>
      </c>
    </row>
    <row r="3191" ht="28.05" customHeight="1" spans="1:59">
      <c r="A3191" s="149"/>
      <c r="B3191" s="149"/>
      <c r="C3191" s="149"/>
      <c r="D3191" s="149" t="s">
        <v>3726</v>
      </c>
      <c r="E3191" s="340" t="s">
        <v>14095</v>
      </c>
      <c r="F3191" s="149" t="s">
        <v>3726</v>
      </c>
      <c r="G3191" s="149" t="s">
        <v>14096</v>
      </c>
      <c r="H3191" s="149" t="s">
        <v>12961</v>
      </c>
      <c r="I3191" s="149" t="s">
        <v>14068</v>
      </c>
      <c r="J3191" s="149" t="s">
        <v>14097</v>
      </c>
      <c r="K3191" s="149"/>
      <c r="L3191" s="149" t="s">
        <v>262</v>
      </c>
      <c r="M3191" s="149"/>
      <c r="N3191" s="149" t="s">
        <v>263</v>
      </c>
      <c r="O3191" s="149" t="s">
        <v>214</v>
      </c>
      <c r="P3191" s="149" t="s">
        <v>53</v>
      </c>
      <c r="Q3191" s="149"/>
      <c r="R3191" s="149" t="s">
        <v>4495</v>
      </c>
      <c r="S3191" s="149" t="s">
        <v>4131</v>
      </c>
      <c r="T3191" s="149" t="s">
        <v>14070</v>
      </c>
      <c r="U3191" s="149" t="s">
        <v>267</v>
      </c>
      <c r="V3191" s="149"/>
      <c r="W3191" s="149"/>
      <c r="X3191" s="149" t="s">
        <v>336</v>
      </c>
      <c r="Y3191" s="149"/>
      <c r="Z3191" s="149"/>
      <c r="AA3191" s="149"/>
      <c r="AB3191" s="149" t="s">
        <v>269</v>
      </c>
      <c r="AC3191" s="149" t="s">
        <v>318</v>
      </c>
      <c r="AD3191" s="149" t="s">
        <v>14070</v>
      </c>
      <c r="AE3191" s="149" t="s">
        <v>271</v>
      </c>
      <c r="AF3191" s="149"/>
      <c r="AG3191" s="149" t="s">
        <v>1098</v>
      </c>
      <c r="AH3191" s="149" t="s">
        <v>273</v>
      </c>
      <c r="AI3191" s="158">
        <v>96</v>
      </c>
      <c r="AJ3191" s="149"/>
      <c r="AK3191" s="159" t="s">
        <v>274</v>
      </c>
      <c r="AL3191" s="159" t="s">
        <v>274</v>
      </c>
      <c r="AM3191" s="149" t="s">
        <v>274</v>
      </c>
      <c r="AN3191" s="160">
        <v>4</v>
      </c>
      <c r="AO3191" s="149"/>
      <c r="AP3191" s="149" t="s">
        <v>274</v>
      </c>
      <c r="AQ3191" s="149" t="s">
        <v>275</v>
      </c>
      <c r="AR3191" s="158">
        <v>1</v>
      </c>
      <c r="AS3191" s="149" t="s">
        <v>275</v>
      </c>
      <c r="AT3191" s="149" t="s">
        <v>276</v>
      </c>
      <c r="AU3191" s="161">
        <v>1</v>
      </c>
      <c r="AV3191" s="159">
        <v>53504.27</v>
      </c>
      <c r="AW3191" s="159">
        <v>2140.17</v>
      </c>
      <c r="AX3191" s="149" t="s">
        <v>274</v>
      </c>
      <c r="AY3191" s="162">
        <v>0</v>
      </c>
      <c r="AZ3191" s="162" t="s">
        <v>274</v>
      </c>
      <c r="BA3191" s="159">
        <v>1605.38</v>
      </c>
      <c r="BB3191" s="159">
        <v>51364.1</v>
      </c>
      <c r="BC3191" s="162" t="s">
        <v>274</v>
      </c>
      <c r="BD3191" s="162">
        <v>0</v>
      </c>
      <c r="BE3191" s="159">
        <v>2140.17</v>
      </c>
      <c r="BF3191" s="159">
        <v>2140.17</v>
      </c>
      <c r="BG3191" s="159">
        <v>53504.27</v>
      </c>
    </row>
    <row r="3192" ht="28.05" customHeight="1" spans="1:59">
      <c r="A3192" s="149"/>
      <c r="B3192" s="149"/>
      <c r="C3192" s="149"/>
      <c r="D3192" s="149" t="s">
        <v>3726</v>
      </c>
      <c r="E3192" s="340" t="s">
        <v>14098</v>
      </c>
      <c r="F3192" s="149" t="s">
        <v>3726</v>
      </c>
      <c r="G3192" s="149" t="s">
        <v>14099</v>
      </c>
      <c r="H3192" s="149" t="s">
        <v>5495</v>
      </c>
      <c r="I3192" s="149" t="s">
        <v>14100</v>
      </c>
      <c r="J3192" s="149" t="s">
        <v>14101</v>
      </c>
      <c r="K3192" s="149"/>
      <c r="L3192" s="149" t="s">
        <v>287</v>
      </c>
      <c r="M3192" s="149"/>
      <c r="N3192" s="149" t="s">
        <v>263</v>
      </c>
      <c r="O3192" s="149" t="s">
        <v>214</v>
      </c>
      <c r="P3192" s="149" t="s">
        <v>53</v>
      </c>
      <c r="Q3192" s="149"/>
      <c r="R3192" s="149" t="s">
        <v>3952</v>
      </c>
      <c r="S3192" s="149" t="s">
        <v>5499</v>
      </c>
      <c r="T3192" s="149" t="s">
        <v>3699</v>
      </c>
      <c r="U3192" s="149" t="s">
        <v>267</v>
      </c>
      <c r="V3192" s="149"/>
      <c r="W3192" s="149"/>
      <c r="X3192" s="149" t="s">
        <v>336</v>
      </c>
      <c r="Y3192" s="149"/>
      <c r="Z3192" s="149"/>
      <c r="AA3192" s="149"/>
      <c r="AB3192" s="149" t="s">
        <v>269</v>
      </c>
      <c r="AC3192" s="149" t="s">
        <v>270</v>
      </c>
      <c r="AD3192" s="149" t="s">
        <v>3699</v>
      </c>
      <c r="AE3192" s="149" t="s">
        <v>271</v>
      </c>
      <c r="AF3192" s="149"/>
      <c r="AG3192" s="149" t="s">
        <v>1098</v>
      </c>
      <c r="AH3192" s="149" t="s">
        <v>273</v>
      </c>
      <c r="AI3192" s="158">
        <v>67</v>
      </c>
      <c r="AJ3192" s="149"/>
      <c r="AK3192" s="159" t="s">
        <v>274</v>
      </c>
      <c r="AL3192" s="159" t="s">
        <v>274</v>
      </c>
      <c r="AM3192" s="149" t="s">
        <v>274</v>
      </c>
      <c r="AN3192" s="160">
        <v>4</v>
      </c>
      <c r="AO3192" s="149"/>
      <c r="AP3192" s="149" t="s">
        <v>274</v>
      </c>
      <c r="AQ3192" s="149" t="s">
        <v>275</v>
      </c>
      <c r="AR3192" s="158">
        <v>1</v>
      </c>
      <c r="AS3192" s="149" t="s">
        <v>275</v>
      </c>
      <c r="AT3192" s="149" t="s">
        <v>276</v>
      </c>
      <c r="AU3192" s="161">
        <v>1</v>
      </c>
      <c r="AV3192" s="159">
        <v>14515.99</v>
      </c>
      <c r="AW3192" s="159">
        <v>580.64</v>
      </c>
      <c r="AX3192" s="149" t="s">
        <v>274</v>
      </c>
      <c r="AY3192" s="159">
        <v>149.56</v>
      </c>
      <c r="AZ3192" s="159">
        <v>149.56</v>
      </c>
      <c r="BA3192" s="159">
        <v>598.24</v>
      </c>
      <c r="BB3192" s="159">
        <v>9598.16</v>
      </c>
      <c r="BC3192" s="162" t="s">
        <v>274</v>
      </c>
      <c r="BD3192" s="162">
        <v>0</v>
      </c>
      <c r="BE3192" s="159">
        <v>4917.83</v>
      </c>
      <c r="BF3192" s="159">
        <v>4917.83</v>
      </c>
      <c r="BG3192" s="159">
        <v>14515.99</v>
      </c>
    </row>
    <row r="3193" ht="28.05" customHeight="1" spans="1:59">
      <c r="A3193" s="149"/>
      <c r="B3193" s="149"/>
      <c r="C3193" s="149"/>
      <c r="D3193" s="149" t="s">
        <v>3726</v>
      </c>
      <c r="E3193" s="340" t="s">
        <v>14102</v>
      </c>
      <c r="F3193" s="149" t="s">
        <v>3726</v>
      </c>
      <c r="G3193" s="149" t="s">
        <v>14103</v>
      </c>
      <c r="H3193" s="149" t="s">
        <v>12834</v>
      </c>
      <c r="I3193" s="149" t="s">
        <v>14093</v>
      </c>
      <c r="J3193" s="149" t="s">
        <v>14104</v>
      </c>
      <c r="K3193" s="149"/>
      <c r="L3193" s="149" t="s">
        <v>262</v>
      </c>
      <c r="M3193" s="149"/>
      <c r="N3193" s="149" t="s">
        <v>263</v>
      </c>
      <c r="O3193" s="149" t="s">
        <v>214</v>
      </c>
      <c r="P3193" s="149" t="s">
        <v>53</v>
      </c>
      <c r="Q3193" s="149"/>
      <c r="R3193" s="149" t="s">
        <v>14041</v>
      </c>
      <c r="S3193" s="149" t="s">
        <v>4131</v>
      </c>
      <c r="T3193" s="149" t="s">
        <v>1137</v>
      </c>
      <c r="U3193" s="149" t="s">
        <v>267</v>
      </c>
      <c r="V3193" s="149"/>
      <c r="W3193" s="149"/>
      <c r="X3193" s="149" t="s">
        <v>336</v>
      </c>
      <c r="Y3193" s="149"/>
      <c r="Z3193" s="149"/>
      <c r="AA3193" s="149"/>
      <c r="AB3193" s="149" t="s">
        <v>269</v>
      </c>
      <c r="AC3193" s="149" t="s">
        <v>270</v>
      </c>
      <c r="AD3193" s="149" t="s">
        <v>1137</v>
      </c>
      <c r="AE3193" s="149" t="s">
        <v>271</v>
      </c>
      <c r="AF3193" s="149"/>
      <c r="AG3193" s="149" t="s">
        <v>1098</v>
      </c>
      <c r="AH3193" s="149" t="s">
        <v>273</v>
      </c>
      <c r="AI3193" s="158">
        <v>75</v>
      </c>
      <c r="AJ3193" s="149"/>
      <c r="AK3193" s="159" t="s">
        <v>274</v>
      </c>
      <c r="AL3193" s="159" t="s">
        <v>274</v>
      </c>
      <c r="AM3193" s="149" t="s">
        <v>274</v>
      </c>
      <c r="AN3193" s="160">
        <v>4</v>
      </c>
      <c r="AO3193" s="149"/>
      <c r="AP3193" s="149" t="s">
        <v>274</v>
      </c>
      <c r="AQ3193" s="149" t="s">
        <v>275</v>
      </c>
      <c r="AR3193" s="158">
        <v>1</v>
      </c>
      <c r="AS3193" s="149" t="s">
        <v>275</v>
      </c>
      <c r="AT3193" s="149" t="s">
        <v>276</v>
      </c>
      <c r="AU3193" s="161">
        <v>1</v>
      </c>
      <c r="AV3193" s="159">
        <v>5752.21</v>
      </c>
      <c r="AW3193" s="159">
        <v>230.09</v>
      </c>
      <c r="AX3193" s="149" t="s">
        <v>274</v>
      </c>
      <c r="AY3193" s="159">
        <v>59.83</v>
      </c>
      <c r="AZ3193" s="159">
        <v>59.83</v>
      </c>
      <c r="BA3193" s="159">
        <v>239.32</v>
      </c>
      <c r="BB3193" s="159">
        <v>4265.72</v>
      </c>
      <c r="BC3193" s="162" t="s">
        <v>274</v>
      </c>
      <c r="BD3193" s="162">
        <v>0</v>
      </c>
      <c r="BE3193" s="159">
        <v>1486.49</v>
      </c>
      <c r="BF3193" s="159">
        <v>1486.49</v>
      </c>
      <c r="BG3193" s="159">
        <v>5752.21</v>
      </c>
    </row>
    <row r="3194" ht="28.05" customHeight="1" spans="1:59">
      <c r="A3194" s="149"/>
      <c r="B3194" s="149"/>
      <c r="C3194" s="149"/>
      <c r="D3194" s="149" t="s">
        <v>3726</v>
      </c>
      <c r="E3194" s="340" t="s">
        <v>14105</v>
      </c>
      <c r="F3194" s="149" t="s">
        <v>3726</v>
      </c>
      <c r="G3194" s="149" t="s">
        <v>14106</v>
      </c>
      <c r="H3194" s="149" t="s">
        <v>14107</v>
      </c>
      <c r="I3194" s="149" t="s">
        <v>14108</v>
      </c>
      <c r="J3194" s="149" t="s">
        <v>14109</v>
      </c>
      <c r="K3194" s="149"/>
      <c r="L3194" s="149" t="s">
        <v>287</v>
      </c>
      <c r="M3194" s="149"/>
      <c r="N3194" s="149" t="s">
        <v>263</v>
      </c>
      <c r="O3194" s="149" t="s">
        <v>214</v>
      </c>
      <c r="P3194" s="149" t="s">
        <v>53</v>
      </c>
      <c r="Q3194" s="149"/>
      <c r="R3194" s="149" t="s">
        <v>14110</v>
      </c>
      <c r="S3194" s="149" t="s">
        <v>4131</v>
      </c>
      <c r="T3194" s="149" t="s">
        <v>414</v>
      </c>
      <c r="U3194" s="149" t="s">
        <v>267</v>
      </c>
      <c r="V3194" s="149"/>
      <c r="W3194" s="149"/>
      <c r="X3194" s="149" t="s">
        <v>336</v>
      </c>
      <c r="Y3194" s="149"/>
      <c r="Z3194" s="149"/>
      <c r="AA3194" s="149"/>
      <c r="AB3194" s="149" t="s">
        <v>269</v>
      </c>
      <c r="AC3194" s="149" t="s">
        <v>270</v>
      </c>
      <c r="AD3194" s="149" t="s">
        <v>414</v>
      </c>
      <c r="AE3194" s="149" t="s">
        <v>271</v>
      </c>
      <c r="AF3194" s="149"/>
      <c r="AG3194" s="149" t="s">
        <v>1098</v>
      </c>
      <c r="AH3194" s="149" t="s">
        <v>273</v>
      </c>
      <c r="AI3194" s="158">
        <v>21</v>
      </c>
      <c r="AJ3194" s="149"/>
      <c r="AK3194" s="159" t="s">
        <v>274</v>
      </c>
      <c r="AL3194" s="159" t="s">
        <v>274</v>
      </c>
      <c r="AM3194" s="149" t="s">
        <v>274</v>
      </c>
      <c r="AN3194" s="160">
        <v>4</v>
      </c>
      <c r="AO3194" s="149"/>
      <c r="AP3194" s="149" t="s">
        <v>274</v>
      </c>
      <c r="AQ3194" s="149" t="s">
        <v>275</v>
      </c>
      <c r="AR3194" s="158">
        <v>1</v>
      </c>
      <c r="AS3194" s="149" t="s">
        <v>275</v>
      </c>
      <c r="AT3194" s="149" t="s">
        <v>276</v>
      </c>
      <c r="AU3194" s="161">
        <v>1</v>
      </c>
      <c r="AV3194" s="159">
        <v>190265.49</v>
      </c>
      <c r="AW3194" s="159">
        <v>7610.62</v>
      </c>
      <c r="AX3194" s="149" t="s">
        <v>274</v>
      </c>
      <c r="AY3194" s="159">
        <v>1902.66</v>
      </c>
      <c r="AZ3194" s="159">
        <v>1902.66</v>
      </c>
      <c r="BA3194" s="159">
        <v>7610.64</v>
      </c>
      <c r="BB3194" s="159">
        <v>39955.69</v>
      </c>
      <c r="BC3194" s="162" t="s">
        <v>274</v>
      </c>
      <c r="BD3194" s="162">
        <v>0</v>
      </c>
      <c r="BE3194" s="159">
        <v>150309.8</v>
      </c>
      <c r="BF3194" s="159">
        <v>150309.8</v>
      </c>
      <c r="BG3194" s="159">
        <v>190265.49</v>
      </c>
    </row>
    <row r="3195" ht="28.05" customHeight="1" spans="1:59">
      <c r="A3195" s="149"/>
      <c r="B3195" s="149"/>
      <c r="C3195" s="149"/>
      <c r="D3195" s="149" t="s">
        <v>3726</v>
      </c>
      <c r="E3195" s="340" t="s">
        <v>14111</v>
      </c>
      <c r="F3195" s="149" t="s">
        <v>3726</v>
      </c>
      <c r="G3195" s="149" t="s">
        <v>14112</v>
      </c>
      <c r="H3195" s="149" t="s">
        <v>14113</v>
      </c>
      <c r="I3195" s="149" t="s">
        <v>14114</v>
      </c>
      <c r="J3195" s="149" t="s">
        <v>14115</v>
      </c>
      <c r="K3195" s="149"/>
      <c r="L3195" s="149" t="s">
        <v>262</v>
      </c>
      <c r="M3195" s="149"/>
      <c r="N3195" s="149" t="s">
        <v>263</v>
      </c>
      <c r="O3195" s="149" t="s">
        <v>214</v>
      </c>
      <c r="P3195" s="149" t="s">
        <v>53</v>
      </c>
      <c r="Q3195" s="149"/>
      <c r="R3195" s="149" t="s">
        <v>4495</v>
      </c>
      <c r="S3195" s="149" t="s">
        <v>5890</v>
      </c>
      <c r="T3195" s="149" t="s">
        <v>14070</v>
      </c>
      <c r="U3195" s="149" t="s">
        <v>267</v>
      </c>
      <c r="V3195" s="149"/>
      <c r="W3195" s="149"/>
      <c r="X3195" s="149" t="s">
        <v>336</v>
      </c>
      <c r="Y3195" s="149"/>
      <c r="Z3195" s="149"/>
      <c r="AA3195" s="149"/>
      <c r="AB3195" s="149" t="s">
        <v>269</v>
      </c>
      <c r="AC3195" s="149" t="s">
        <v>318</v>
      </c>
      <c r="AD3195" s="149" t="s">
        <v>14070</v>
      </c>
      <c r="AE3195" s="149" t="s">
        <v>271</v>
      </c>
      <c r="AF3195" s="149"/>
      <c r="AG3195" s="149" t="s">
        <v>1098</v>
      </c>
      <c r="AH3195" s="149" t="s">
        <v>273</v>
      </c>
      <c r="AI3195" s="158">
        <v>96</v>
      </c>
      <c r="AJ3195" s="149"/>
      <c r="AK3195" s="159" t="s">
        <v>274</v>
      </c>
      <c r="AL3195" s="159" t="s">
        <v>274</v>
      </c>
      <c r="AM3195" s="149" t="s">
        <v>274</v>
      </c>
      <c r="AN3195" s="160">
        <v>4</v>
      </c>
      <c r="AO3195" s="149"/>
      <c r="AP3195" s="149" t="s">
        <v>274</v>
      </c>
      <c r="AQ3195" s="149" t="s">
        <v>275</v>
      </c>
      <c r="AR3195" s="158">
        <v>1</v>
      </c>
      <c r="AS3195" s="149" t="s">
        <v>275</v>
      </c>
      <c r="AT3195" s="149" t="s">
        <v>276</v>
      </c>
      <c r="AU3195" s="161">
        <v>1</v>
      </c>
      <c r="AV3195" s="159">
        <v>3914.53</v>
      </c>
      <c r="AW3195" s="159">
        <v>156.58</v>
      </c>
      <c r="AX3195" s="149" t="s">
        <v>274</v>
      </c>
      <c r="AY3195" s="162">
        <v>0</v>
      </c>
      <c r="AZ3195" s="162" t="s">
        <v>274</v>
      </c>
      <c r="BA3195" s="159">
        <v>117</v>
      </c>
      <c r="BB3195" s="159">
        <v>3757.95</v>
      </c>
      <c r="BC3195" s="162" t="s">
        <v>274</v>
      </c>
      <c r="BD3195" s="162">
        <v>0</v>
      </c>
      <c r="BE3195" s="159">
        <v>156.58</v>
      </c>
      <c r="BF3195" s="159">
        <v>156.58</v>
      </c>
      <c r="BG3195" s="159">
        <v>3914.53</v>
      </c>
    </row>
    <row r="3196" ht="28.05" customHeight="1" spans="1:59">
      <c r="A3196" s="149"/>
      <c r="B3196" s="149"/>
      <c r="C3196" s="149"/>
      <c r="D3196" s="149" t="s">
        <v>3726</v>
      </c>
      <c r="E3196" s="340" t="s">
        <v>14116</v>
      </c>
      <c r="F3196" s="149" t="s">
        <v>3726</v>
      </c>
      <c r="G3196" s="149" t="s">
        <v>14117</v>
      </c>
      <c r="H3196" s="149" t="s">
        <v>5495</v>
      </c>
      <c r="I3196" s="149" t="s">
        <v>14118</v>
      </c>
      <c r="J3196" s="149" t="s">
        <v>14119</v>
      </c>
      <c r="K3196" s="149"/>
      <c r="L3196" s="149" t="s">
        <v>287</v>
      </c>
      <c r="M3196" s="149"/>
      <c r="N3196" s="149" t="s">
        <v>263</v>
      </c>
      <c r="O3196" s="149" t="s">
        <v>214</v>
      </c>
      <c r="P3196" s="149" t="s">
        <v>53</v>
      </c>
      <c r="Q3196" s="149"/>
      <c r="R3196" s="149" t="s">
        <v>3952</v>
      </c>
      <c r="S3196" s="149" t="s">
        <v>5499</v>
      </c>
      <c r="T3196" s="149" t="s">
        <v>3699</v>
      </c>
      <c r="U3196" s="149" t="s">
        <v>267</v>
      </c>
      <c r="V3196" s="149"/>
      <c r="W3196" s="149"/>
      <c r="X3196" s="149" t="s">
        <v>336</v>
      </c>
      <c r="Y3196" s="149"/>
      <c r="Z3196" s="149"/>
      <c r="AA3196" s="149"/>
      <c r="AB3196" s="149" t="s">
        <v>269</v>
      </c>
      <c r="AC3196" s="149" t="s">
        <v>270</v>
      </c>
      <c r="AD3196" s="149" t="s">
        <v>3699</v>
      </c>
      <c r="AE3196" s="149" t="s">
        <v>271</v>
      </c>
      <c r="AF3196" s="149"/>
      <c r="AG3196" s="149" t="s">
        <v>1098</v>
      </c>
      <c r="AH3196" s="149" t="s">
        <v>273</v>
      </c>
      <c r="AI3196" s="158">
        <v>67</v>
      </c>
      <c r="AJ3196" s="149"/>
      <c r="AK3196" s="159" t="s">
        <v>274</v>
      </c>
      <c r="AL3196" s="159" t="s">
        <v>274</v>
      </c>
      <c r="AM3196" s="149" t="s">
        <v>274</v>
      </c>
      <c r="AN3196" s="160">
        <v>4</v>
      </c>
      <c r="AO3196" s="149"/>
      <c r="AP3196" s="149" t="s">
        <v>274</v>
      </c>
      <c r="AQ3196" s="149" t="s">
        <v>275</v>
      </c>
      <c r="AR3196" s="158">
        <v>1</v>
      </c>
      <c r="AS3196" s="149" t="s">
        <v>275</v>
      </c>
      <c r="AT3196" s="149" t="s">
        <v>276</v>
      </c>
      <c r="AU3196" s="161">
        <v>1</v>
      </c>
      <c r="AV3196" s="159">
        <v>14526.5</v>
      </c>
      <c r="AW3196" s="159">
        <v>581.06</v>
      </c>
      <c r="AX3196" s="149" t="s">
        <v>274</v>
      </c>
      <c r="AY3196" s="159">
        <v>149.66</v>
      </c>
      <c r="AZ3196" s="159">
        <v>149.66</v>
      </c>
      <c r="BA3196" s="159">
        <v>598.64</v>
      </c>
      <c r="BB3196" s="159">
        <v>9605.38</v>
      </c>
      <c r="BC3196" s="162" t="s">
        <v>274</v>
      </c>
      <c r="BD3196" s="162">
        <v>0</v>
      </c>
      <c r="BE3196" s="159">
        <v>4921.12</v>
      </c>
      <c r="BF3196" s="159">
        <v>4921.12</v>
      </c>
      <c r="BG3196" s="159">
        <v>14526.5</v>
      </c>
    </row>
    <row r="3197" ht="28.05" customHeight="1" spans="1:59">
      <c r="A3197" s="149"/>
      <c r="B3197" s="149"/>
      <c r="C3197" s="149"/>
      <c r="D3197" s="149" t="s">
        <v>3726</v>
      </c>
      <c r="E3197" s="340" t="s">
        <v>14120</v>
      </c>
      <c r="F3197" s="149" t="s">
        <v>3726</v>
      </c>
      <c r="G3197" s="149" t="s">
        <v>14121</v>
      </c>
      <c r="H3197" s="149" t="s">
        <v>14122</v>
      </c>
      <c r="I3197" s="149" t="s">
        <v>14123</v>
      </c>
      <c r="J3197" s="149" t="s">
        <v>14124</v>
      </c>
      <c r="K3197" s="149"/>
      <c r="L3197" s="149" t="s">
        <v>287</v>
      </c>
      <c r="M3197" s="149"/>
      <c r="N3197" s="149" t="s">
        <v>263</v>
      </c>
      <c r="O3197" s="149" t="s">
        <v>214</v>
      </c>
      <c r="P3197" s="149" t="s">
        <v>53</v>
      </c>
      <c r="Q3197" s="149"/>
      <c r="R3197" s="149" t="s">
        <v>14125</v>
      </c>
      <c r="S3197" s="149" t="s">
        <v>4131</v>
      </c>
      <c r="T3197" s="149" t="s">
        <v>414</v>
      </c>
      <c r="U3197" s="149" t="s">
        <v>267</v>
      </c>
      <c r="V3197" s="149"/>
      <c r="W3197" s="149"/>
      <c r="X3197" s="149" t="s">
        <v>336</v>
      </c>
      <c r="Y3197" s="149"/>
      <c r="Z3197" s="149"/>
      <c r="AA3197" s="149"/>
      <c r="AB3197" s="149" t="s">
        <v>269</v>
      </c>
      <c r="AC3197" s="149" t="s">
        <v>270</v>
      </c>
      <c r="AD3197" s="149" t="s">
        <v>414</v>
      </c>
      <c r="AE3197" s="149" t="s">
        <v>271</v>
      </c>
      <c r="AF3197" s="149"/>
      <c r="AG3197" s="149" t="s">
        <v>1098</v>
      </c>
      <c r="AH3197" s="149" t="s">
        <v>273</v>
      </c>
      <c r="AI3197" s="158">
        <v>21</v>
      </c>
      <c r="AJ3197" s="149"/>
      <c r="AK3197" s="159" t="s">
        <v>274</v>
      </c>
      <c r="AL3197" s="159" t="s">
        <v>274</v>
      </c>
      <c r="AM3197" s="149" t="s">
        <v>274</v>
      </c>
      <c r="AN3197" s="160">
        <v>4</v>
      </c>
      <c r="AO3197" s="149"/>
      <c r="AP3197" s="149" t="s">
        <v>274</v>
      </c>
      <c r="AQ3197" s="149" t="s">
        <v>275</v>
      </c>
      <c r="AR3197" s="158">
        <v>1</v>
      </c>
      <c r="AS3197" s="149" t="s">
        <v>275</v>
      </c>
      <c r="AT3197" s="149" t="s">
        <v>276</v>
      </c>
      <c r="AU3197" s="161">
        <v>1</v>
      </c>
      <c r="AV3197" s="159">
        <v>26548.67</v>
      </c>
      <c r="AW3197" s="159">
        <v>1061.95</v>
      </c>
      <c r="AX3197" s="149" t="s">
        <v>274</v>
      </c>
      <c r="AY3197" s="159">
        <v>265.49</v>
      </c>
      <c r="AZ3197" s="159">
        <v>265.49</v>
      </c>
      <c r="BA3197" s="159">
        <v>1061.96</v>
      </c>
      <c r="BB3197" s="159">
        <v>5575.29</v>
      </c>
      <c r="BC3197" s="162" t="s">
        <v>274</v>
      </c>
      <c r="BD3197" s="162">
        <v>0</v>
      </c>
      <c r="BE3197" s="159">
        <v>20973.38</v>
      </c>
      <c r="BF3197" s="159">
        <v>20973.38</v>
      </c>
      <c r="BG3197" s="159">
        <v>26548.67</v>
      </c>
    </row>
    <row r="3198" ht="28.05" customHeight="1" spans="1:59">
      <c r="A3198" s="149"/>
      <c r="B3198" s="149"/>
      <c r="C3198" s="149"/>
      <c r="D3198" s="149" t="s">
        <v>3726</v>
      </c>
      <c r="E3198" s="340" t="s">
        <v>14126</v>
      </c>
      <c r="F3198" s="149" t="s">
        <v>3726</v>
      </c>
      <c r="G3198" s="149" t="s">
        <v>14127</v>
      </c>
      <c r="H3198" s="149" t="s">
        <v>5495</v>
      </c>
      <c r="I3198" s="149" t="s">
        <v>14128</v>
      </c>
      <c r="J3198" s="149" t="s">
        <v>14129</v>
      </c>
      <c r="K3198" s="149"/>
      <c r="L3198" s="149" t="s">
        <v>287</v>
      </c>
      <c r="M3198" s="149"/>
      <c r="N3198" s="149" t="s">
        <v>263</v>
      </c>
      <c r="O3198" s="149" t="s">
        <v>214</v>
      </c>
      <c r="P3198" s="149" t="s">
        <v>53</v>
      </c>
      <c r="Q3198" s="149"/>
      <c r="R3198" s="149" t="s">
        <v>3952</v>
      </c>
      <c r="S3198" s="149" t="s">
        <v>5499</v>
      </c>
      <c r="T3198" s="149" t="s">
        <v>3699</v>
      </c>
      <c r="U3198" s="149" t="s">
        <v>267</v>
      </c>
      <c r="V3198" s="149"/>
      <c r="W3198" s="149"/>
      <c r="X3198" s="149" t="s">
        <v>336</v>
      </c>
      <c r="Y3198" s="149"/>
      <c r="Z3198" s="149"/>
      <c r="AA3198" s="149"/>
      <c r="AB3198" s="149" t="s">
        <v>269</v>
      </c>
      <c r="AC3198" s="149" t="s">
        <v>270</v>
      </c>
      <c r="AD3198" s="149" t="s">
        <v>3699</v>
      </c>
      <c r="AE3198" s="149" t="s">
        <v>271</v>
      </c>
      <c r="AF3198" s="149"/>
      <c r="AG3198" s="149" t="s">
        <v>1098</v>
      </c>
      <c r="AH3198" s="149" t="s">
        <v>273</v>
      </c>
      <c r="AI3198" s="158">
        <v>67</v>
      </c>
      <c r="AJ3198" s="149"/>
      <c r="AK3198" s="159" t="s">
        <v>274</v>
      </c>
      <c r="AL3198" s="159" t="s">
        <v>274</v>
      </c>
      <c r="AM3198" s="149" t="s">
        <v>274</v>
      </c>
      <c r="AN3198" s="160">
        <v>4</v>
      </c>
      <c r="AO3198" s="149"/>
      <c r="AP3198" s="149" t="s">
        <v>274</v>
      </c>
      <c r="AQ3198" s="149" t="s">
        <v>275</v>
      </c>
      <c r="AR3198" s="158">
        <v>1</v>
      </c>
      <c r="AS3198" s="149" t="s">
        <v>275</v>
      </c>
      <c r="AT3198" s="149" t="s">
        <v>276</v>
      </c>
      <c r="AU3198" s="161">
        <v>1</v>
      </c>
      <c r="AV3198" s="159">
        <v>14340.31</v>
      </c>
      <c r="AW3198" s="159">
        <v>573.61</v>
      </c>
      <c r="AX3198" s="149" t="s">
        <v>274</v>
      </c>
      <c r="AY3198" s="159">
        <v>147.76</v>
      </c>
      <c r="AZ3198" s="159">
        <v>147.76</v>
      </c>
      <c r="BA3198" s="159">
        <v>591.01</v>
      </c>
      <c r="BB3198" s="159">
        <v>9481.81</v>
      </c>
      <c r="BC3198" s="162" t="s">
        <v>274</v>
      </c>
      <c r="BD3198" s="162">
        <v>0</v>
      </c>
      <c r="BE3198" s="159">
        <v>4858.5</v>
      </c>
      <c r="BF3198" s="159">
        <v>4858.5</v>
      </c>
      <c r="BG3198" s="159">
        <v>14340.31</v>
      </c>
    </row>
    <row r="3199" ht="28.05" customHeight="1" spans="1:59">
      <c r="A3199" s="149"/>
      <c r="B3199" s="149"/>
      <c r="C3199" s="149"/>
      <c r="D3199" s="149" t="s">
        <v>3726</v>
      </c>
      <c r="E3199" s="340" t="s">
        <v>14130</v>
      </c>
      <c r="F3199" s="149" t="s">
        <v>3726</v>
      </c>
      <c r="G3199" s="149" t="s">
        <v>14131</v>
      </c>
      <c r="H3199" s="149" t="s">
        <v>14132</v>
      </c>
      <c r="I3199" s="149" t="s">
        <v>14133</v>
      </c>
      <c r="J3199" s="149" t="s">
        <v>14134</v>
      </c>
      <c r="K3199" s="149"/>
      <c r="L3199" s="149" t="s">
        <v>262</v>
      </c>
      <c r="M3199" s="149"/>
      <c r="N3199" s="149" t="s">
        <v>263</v>
      </c>
      <c r="O3199" s="149" t="s">
        <v>214</v>
      </c>
      <c r="P3199" s="149" t="s">
        <v>53</v>
      </c>
      <c r="Q3199" s="149"/>
      <c r="R3199" s="149" t="s">
        <v>4179</v>
      </c>
      <c r="S3199" s="149" t="s">
        <v>4180</v>
      </c>
      <c r="T3199" s="149" t="s">
        <v>14135</v>
      </c>
      <c r="U3199" s="149" t="s">
        <v>267</v>
      </c>
      <c r="V3199" s="149"/>
      <c r="W3199" s="149"/>
      <c r="X3199" s="149" t="s">
        <v>705</v>
      </c>
      <c r="Y3199" s="149"/>
      <c r="Z3199" s="149"/>
      <c r="AA3199" s="149"/>
      <c r="AB3199" s="149" t="s">
        <v>269</v>
      </c>
      <c r="AC3199" s="149" t="s">
        <v>270</v>
      </c>
      <c r="AD3199" s="149" t="s">
        <v>14135</v>
      </c>
      <c r="AE3199" s="149" t="s">
        <v>271</v>
      </c>
      <c r="AF3199" s="149"/>
      <c r="AG3199" s="149" t="s">
        <v>1098</v>
      </c>
      <c r="AH3199" s="149" t="s">
        <v>273</v>
      </c>
      <c r="AI3199" s="158">
        <v>74</v>
      </c>
      <c r="AJ3199" s="149"/>
      <c r="AK3199" s="159" t="s">
        <v>274</v>
      </c>
      <c r="AL3199" s="159" t="s">
        <v>274</v>
      </c>
      <c r="AM3199" s="149" t="s">
        <v>274</v>
      </c>
      <c r="AN3199" s="160">
        <v>4</v>
      </c>
      <c r="AO3199" s="149"/>
      <c r="AP3199" s="149" t="s">
        <v>274</v>
      </c>
      <c r="AQ3199" s="149" t="s">
        <v>275</v>
      </c>
      <c r="AR3199" s="158">
        <v>1</v>
      </c>
      <c r="AS3199" s="149" t="s">
        <v>275</v>
      </c>
      <c r="AT3199" s="149" t="s">
        <v>276</v>
      </c>
      <c r="AU3199" s="161">
        <v>1</v>
      </c>
      <c r="AV3199" s="159">
        <v>158371.68</v>
      </c>
      <c r="AW3199" s="159">
        <v>6334.87</v>
      </c>
      <c r="AX3199" s="149" t="s">
        <v>274</v>
      </c>
      <c r="AY3199" s="159">
        <v>1644.62</v>
      </c>
      <c r="AZ3199" s="159">
        <v>1644.62</v>
      </c>
      <c r="BA3199" s="159">
        <v>6578.48</v>
      </c>
      <c r="BB3199" s="159">
        <v>115855.16</v>
      </c>
      <c r="BC3199" s="162" t="s">
        <v>274</v>
      </c>
      <c r="BD3199" s="162">
        <v>0</v>
      </c>
      <c r="BE3199" s="159">
        <v>42516.52</v>
      </c>
      <c r="BF3199" s="159">
        <v>42516.52</v>
      </c>
      <c r="BG3199" s="159">
        <v>158371.68</v>
      </c>
    </row>
    <row r="3200" ht="28.05" customHeight="1" spans="1:59">
      <c r="A3200" s="149"/>
      <c r="B3200" s="149"/>
      <c r="C3200" s="149"/>
      <c r="D3200" s="149" t="s">
        <v>3726</v>
      </c>
      <c r="E3200" s="340" t="s">
        <v>14136</v>
      </c>
      <c r="F3200" s="149" t="s">
        <v>3726</v>
      </c>
      <c r="G3200" s="149" t="s">
        <v>14137</v>
      </c>
      <c r="H3200" s="149" t="s">
        <v>14138</v>
      </c>
      <c r="I3200" s="149" t="s">
        <v>14139</v>
      </c>
      <c r="J3200" s="149" t="s">
        <v>14140</v>
      </c>
      <c r="K3200" s="149"/>
      <c r="L3200" s="149" t="s">
        <v>262</v>
      </c>
      <c r="M3200" s="149"/>
      <c r="N3200" s="149" t="s">
        <v>263</v>
      </c>
      <c r="O3200" s="149" t="s">
        <v>214</v>
      </c>
      <c r="P3200" s="149" t="s">
        <v>53</v>
      </c>
      <c r="Q3200" s="149"/>
      <c r="R3200" s="149" t="s">
        <v>14141</v>
      </c>
      <c r="S3200" s="149" t="s">
        <v>14142</v>
      </c>
      <c r="T3200" s="149" t="s">
        <v>14070</v>
      </c>
      <c r="U3200" s="149" t="s">
        <v>267</v>
      </c>
      <c r="V3200" s="149"/>
      <c r="W3200" s="149"/>
      <c r="X3200" s="149" t="s">
        <v>268</v>
      </c>
      <c r="Y3200" s="149"/>
      <c r="Z3200" s="149"/>
      <c r="AA3200" s="149"/>
      <c r="AB3200" s="149" t="s">
        <v>269</v>
      </c>
      <c r="AC3200" s="149" t="s">
        <v>318</v>
      </c>
      <c r="AD3200" s="149" t="s">
        <v>14070</v>
      </c>
      <c r="AE3200" s="149" t="s">
        <v>271</v>
      </c>
      <c r="AF3200" s="149"/>
      <c r="AG3200" s="149" t="s">
        <v>1098</v>
      </c>
      <c r="AH3200" s="149" t="s">
        <v>273</v>
      </c>
      <c r="AI3200" s="158">
        <v>96</v>
      </c>
      <c r="AJ3200" s="149"/>
      <c r="AK3200" s="159" t="s">
        <v>274</v>
      </c>
      <c r="AL3200" s="159" t="s">
        <v>274</v>
      </c>
      <c r="AM3200" s="149" t="s">
        <v>274</v>
      </c>
      <c r="AN3200" s="160">
        <v>4</v>
      </c>
      <c r="AO3200" s="149"/>
      <c r="AP3200" s="149" t="s">
        <v>274</v>
      </c>
      <c r="AQ3200" s="149" t="s">
        <v>275</v>
      </c>
      <c r="AR3200" s="158">
        <v>1</v>
      </c>
      <c r="AS3200" s="149" t="s">
        <v>275</v>
      </c>
      <c r="AT3200" s="149" t="s">
        <v>276</v>
      </c>
      <c r="AU3200" s="161">
        <v>1</v>
      </c>
      <c r="AV3200" s="159">
        <v>10401.71</v>
      </c>
      <c r="AW3200" s="159">
        <v>416.07</v>
      </c>
      <c r="AX3200" s="149" t="s">
        <v>274</v>
      </c>
      <c r="AY3200" s="162">
        <v>0</v>
      </c>
      <c r="AZ3200" s="162" t="s">
        <v>274</v>
      </c>
      <c r="BA3200" s="159">
        <v>311.78</v>
      </c>
      <c r="BB3200" s="159">
        <v>9985.64</v>
      </c>
      <c r="BC3200" s="162" t="s">
        <v>274</v>
      </c>
      <c r="BD3200" s="162">
        <v>0</v>
      </c>
      <c r="BE3200" s="159">
        <v>416.07</v>
      </c>
      <c r="BF3200" s="159">
        <v>416.07</v>
      </c>
      <c r="BG3200" s="159">
        <v>10401.71</v>
      </c>
    </row>
    <row r="3201" ht="28.05" customHeight="1" spans="1:59">
      <c r="A3201" s="149"/>
      <c r="B3201" s="149"/>
      <c r="C3201" s="149"/>
      <c r="D3201" s="149" t="s">
        <v>3726</v>
      </c>
      <c r="E3201" s="340" t="s">
        <v>14143</v>
      </c>
      <c r="F3201" s="149" t="s">
        <v>3726</v>
      </c>
      <c r="G3201" s="149" t="s">
        <v>14144</v>
      </c>
      <c r="H3201" s="149" t="s">
        <v>14122</v>
      </c>
      <c r="I3201" s="149" t="s">
        <v>14123</v>
      </c>
      <c r="J3201" s="149" t="s">
        <v>14145</v>
      </c>
      <c r="K3201" s="149"/>
      <c r="L3201" s="149" t="s">
        <v>287</v>
      </c>
      <c r="M3201" s="149"/>
      <c r="N3201" s="149" t="s">
        <v>263</v>
      </c>
      <c r="O3201" s="149" t="s">
        <v>214</v>
      </c>
      <c r="P3201" s="149" t="s">
        <v>53</v>
      </c>
      <c r="Q3201" s="149"/>
      <c r="R3201" s="149" t="s">
        <v>14146</v>
      </c>
      <c r="S3201" s="149" t="s">
        <v>4131</v>
      </c>
      <c r="T3201" s="149" t="s">
        <v>414</v>
      </c>
      <c r="U3201" s="149" t="s">
        <v>267</v>
      </c>
      <c r="V3201" s="149"/>
      <c r="W3201" s="149"/>
      <c r="X3201" s="149" t="s">
        <v>336</v>
      </c>
      <c r="Y3201" s="149"/>
      <c r="Z3201" s="149"/>
      <c r="AA3201" s="149"/>
      <c r="AB3201" s="149" t="s">
        <v>269</v>
      </c>
      <c r="AC3201" s="149" t="s">
        <v>270</v>
      </c>
      <c r="AD3201" s="149" t="s">
        <v>414</v>
      </c>
      <c r="AE3201" s="149" t="s">
        <v>271</v>
      </c>
      <c r="AF3201" s="149"/>
      <c r="AG3201" s="149" t="s">
        <v>1098</v>
      </c>
      <c r="AH3201" s="149" t="s">
        <v>273</v>
      </c>
      <c r="AI3201" s="158">
        <v>21</v>
      </c>
      <c r="AJ3201" s="149"/>
      <c r="AK3201" s="159" t="s">
        <v>274</v>
      </c>
      <c r="AL3201" s="159" t="s">
        <v>274</v>
      </c>
      <c r="AM3201" s="149" t="s">
        <v>274</v>
      </c>
      <c r="AN3201" s="160">
        <v>4</v>
      </c>
      <c r="AO3201" s="149"/>
      <c r="AP3201" s="149" t="s">
        <v>274</v>
      </c>
      <c r="AQ3201" s="149" t="s">
        <v>275</v>
      </c>
      <c r="AR3201" s="158">
        <v>1</v>
      </c>
      <c r="AS3201" s="149" t="s">
        <v>275</v>
      </c>
      <c r="AT3201" s="149" t="s">
        <v>276</v>
      </c>
      <c r="AU3201" s="161">
        <v>1</v>
      </c>
      <c r="AV3201" s="159">
        <v>26548.67</v>
      </c>
      <c r="AW3201" s="159">
        <v>1061.95</v>
      </c>
      <c r="AX3201" s="149" t="s">
        <v>274</v>
      </c>
      <c r="AY3201" s="159">
        <v>265.49</v>
      </c>
      <c r="AZ3201" s="159">
        <v>265.49</v>
      </c>
      <c r="BA3201" s="159">
        <v>1061.96</v>
      </c>
      <c r="BB3201" s="159">
        <v>5575.29</v>
      </c>
      <c r="BC3201" s="162" t="s">
        <v>274</v>
      </c>
      <c r="BD3201" s="162">
        <v>0</v>
      </c>
      <c r="BE3201" s="159">
        <v>20973.38</v>
      </c>
      <c r="BF3201" s="159">
        <v>20973.38</v>
      </c>
      <c r="BG3201" s="159">
        <v>26548.67</v>
      </c>
    </row>
    <row r="3202" ht="28.05" customHeight="1" spans="1:59">
      <c r="A3202" s="149"/>
      <c r="B3202" s="149"/>
      <c r="C3202" s="149"/>
      <c r="D3202" s="149" t="s">
        <v>3726</v>
      </c>
      <c r="E3202" s="340" t="s">
        <v>14147</v>
      </c>
      <c r="F3202" s="149" t="s">
        <v>3726</v>
      </c>
      <c r="G3202" s="149" t="s">
        <v>14148</v>
      </c>
      <c r="H3202" s="149" t="s">
        <v>14138</v>
      </c>
      <c r="I3202" s="149" t="s">
        <v>14139</v>
      </c>
      <c r="J3202" s="149" t="s">
        <v>14149</v>
      </c>
      <c r="K3202" s="149"/>
      <c r="L3202" s="149" t="s">
        <v>262</v>
      </c>
      <c r="M3202" s="149"/>
      <c r="N3202" s="149" t="s">
        <v>263</v>
      </c>
      <c r="O3202" s="149" t="s">
        <v>214</v>
      </c>
      <c r="P3202" s="149" t="s">
        <v>53</v>
      </c>
      <c r="Q3202" s="149"/>
      <c r="R3202" s="149" t="s">
        <v>14141</v>
      </c>
      <c r="S3202" s="149" t="s">
        <v>14142</v>
      </c>
      <c r="T3202" s="149" t="s">
        <v>14070</v>
      </c>
      <c r="U3202" s="149" t="s">
        <v>267</v>
      </c>
      <c r="V3202" s="149"/>
      <c r="W3202" s="149"/>
      <c r="X3202" s="149" t="s">
        <v>268</v>
      </c>
      <c r="Y3202" s="149"/>
      <c r="Z3202" s="149"/>
      <c r="AA3202" s="149"/>
      <c r="AB3202" s="149" t="s">
        <v>269</v>
      </c>
      <c r="AC3202" s="149" t="s">
        <v>318</v>
      </c>
      <c r="AD3202" s="149" t="s">
        <v>14070</v>
      </c>
      <c r="AE3202" s="149" t="s">
        <v>271</v>
      </c>
      <c r="AF3202" s="149"/>
      <c r="AG3202" s="149" t="s">
        <v>1098</v>
      </c>
      <c r="AH3202" s="149" t="s">
        <v>273</v>
      </c>
      <c r="AI3202" s="158">
        <v>96</v>
      </c>
      <c r="AJ3202" s="149"/>
      <c r="AK3202" s="159" t="s">
        <v>274</v>
      </c>
      <c r="AL3202" s="159" t="s">
        <v>274</v>
      </c>
      <c r="AM3202" s="149" t="s">
        <v>274</v>
      </c>
      <c r="AN3202" s="160">
        <v>4</v>
      </c>
      <c r="AO3202" s="149"/>
      <c r="AP3202" s="149" t="s">
        <v>274</v>
      </c>
      <c r="AQ3202" s="149" t="s">
        <v>275</v>
      </c>
      <c r="AR3202" s="158">
        <v>1</v>
      </c>
      <c r="AS3202" s="149" t="s">
        <v>275</v>
      </c>
      <c r="AT3202" s="149" t="s">
        <v>276</v>
      </c>
      <c r="AU3202" s="161">
        <v>1</v>
      </c>
      <c r="AV3202" s="159">
        <v>10401.7</v>
      </c>
      <c r="AW3202" s="159">
        <v>416.07</v>
      </c>
      <c r="AX3202" s="149" t="s">
        <v>274</v>
      </c>
      <c r="AY3202" s="162">
        <v>0</v>
      </c>
      <c r="AZ3202" s="162" t="s">
        <v>274</v>
      </c>
      <c r="BA3202" s="159">
        <v>311.77</v>
      </c>
      <c r="BB3202" s="159">
        <v>9985.63</v>
      </c>
      <c r="BC3202" s="162" t="s">
        <v>274</v>
      </c>
      <c r="BD3202" s="162">
        <v>0</v>
      </c>
      <c r="BE3202" s="159">
        <v>416.07</v>
      </c>
      <c r="BF3202" s="159">
        <v>416.07</v>
      </c>
      <c r="BG3202" s="159">
        <v>10401.7</v>
      </c>
    </row>
    <row r="3203" ht="28.05" customHeight="1" spans="1:59">
      <c r="A3203" s="149"/>
      <c r="B3203" s="149"/>
      <c r="C3203" s="149"/>
      <c r="D3203" s="149" t="s">
        <v>3726</v>
      </c>
      <c r="E3203" s="340" t="s">
        <v>14150</v>
      </c>
      <c r="F3203" s="149" t="s">
        <v>3726</v>
      </c>
      <c r="G3203" s="149" t="s">
        <v>14151</v>
      </c>
      <c r="H3203" s="149" t="s">
        <v>5495</v>
      </c>
      <c r="I3203" s="149" t="s">
        <v>14152</v>
      </c>
      <c r="J3203" s="149" t="s">
        <v>14153</v>
      </c>
      <c r="K3203" s="149"/>
      <c r="L3203" s="149" t="s">
        <v>287</v>
      </c>
      <c r="M3203" s="149"/>
      <c r="N3203" s="149" t="s">
        <v>263</v>
      </c>
      <c r="O3203" s="149" t="s">
        <v>214</v>
      </c>
      <c r="P3203" s="149" t="s">
        <v>53</v>
      </c>
      <c r="Q3203" s="149"/>
      <c r="R3203" s="149" t="s">
        <v>3952</v>
      </c>
      <c r="S3203" s="149" t="s">
        <v>5499</v>
      </c>
      <c r="T3203" s="149" t="s">
        <v>3699</v>
      </c>
      <c r="U3203" s="149" t="s">
        <v>267</v>
      </c>
      <c r="V3203" s="149"/>
      <c r="W3203" s="149"/>
      <c r="X3203" s="149" t="s">
        <v>336</v>
      </c>
      <c r="Y3203" s="149"/>
      <c r="Z3203" s="149"/>
      <c r="AA3203" s="149"/>
      <c r="AB3203" s="149" t="s">
        <v>269</v>
      </c>
      <c r="AC3203" s="149" t="s">
        <v>270</v>
      </c>
      <c r="AD3203" s="149" t="s">
        <v>3699</v>
      </c>
      <c r="AE3203" s="149" t="s">
        <v>271</v>
      </c>
      <c r="AF3203" s="149"/>
      <c r="AG3203" s="149" t="s">
        <v>1098</v>
      </c>
      <c r="AH3203" s="149" t="s">
        <v>273</v>
      </c>
      <c r="AI3203" s="158">
        <v>67</v>
      </c>
      <c r="AJ3203" s="149"/>
      <c r="AK3203" s="159" t="s">
        <v>274</v>
      </c>
      <c r="AL3203" s="159" t="s">
        <v>274</v>
      </c>
      <c r="AM3203" s="149" t="s">
        <v>274</v>
      </c>
      <c r="AN3203" s="160">
        <v>4</v>
      </c>
      <c r="AO3203" s="149"/>
      <c r="AP3203" s="149" t="s">
        <v>274</v>
      </c>
      <c r="AQ3203" s="149" t="s">
        <v>275</v>
      </c>
      <c r="AR3203" s="158">
        <v>1</v>
      </c>
      <c r="AS3203" s="149" t="s">
        <v>275</v>
      </c>
      <c r="AT3203" s="149" t="s">
        <v>276</v>
      </c>
      <c r="AU3203" s="161">
        <v>1</v>
      </c>
      <c r="AV3203" s="159">
        <v>13466.07</v>
      </c>
      <c r="AW3203" s="159">
        <v>538.64</v>
      </c>
      <c r="AX3203" s="149" t="s">
        <v>274</v>
      </c>
      <c r="AY3203" s="159">
        <v>138.74</v>
      </c>
      <c r="AZ3203" s="159">
        <v>138.74</v>
      </c>
      <c r="BA3203" s="159">
        <v>554.96</v>
      </c>
      <c r="BB3203" s="159">
        <v>8903.88</v>
      </c>
      <c r="BC3203" s="162" t="s">
        <v>274</v>
      </c>
      <c r="BD3203" s="162">
        <v>0</v>
      </c>
      <c r="BE3203" s="159">
        <v>4562.19</v>
      </c>
      <c r="BF3203" s="159">
        <v>4562.19</v>
      </c>
      <c r="BG3203" s="159">
        <v>13466.07</v>
      </c>
    </row>
    <row r="3204" ht="28.05" customHeight="1" spans="1:59">
      <c r="A3204" s="149"/>
      <c r="B3204" s="149"/>
      <c r="C3204" s="149"/>
      <c r="D3204" s="149" t="s">
        <v>3726</v>
      </c>
      <c r="E3204" s="340" t="s">
        <v>14154</v>
      </c>
      <c r="F3204" s="149" t="s">
        <v>3726</v>
      </c>
      <c r="G3204" s="149" t="s">
        <v>14155</v>
      </c>
      <c r="H3204" s="149" t="s">
        <v>14122</v>
      </c>
      <c r="I3204" s="149" t="s">
        <v>14123</v>
      </c>
      <c r="J3204" s="149" t="s">
        <v>14156</v>
      </c>
      <c r="K3204" s="149"/>
      <c r="L3204" s="149" t="s">
        <v>287</v>
      </c>
      <c r="M3204" s="149"/>
      <c r="N3204" s="149" t="s">
        <v>263</v>
      </c>
      <c r="O3204" s="149" t="s">
        <v>214</v>
      </c>
      <c r="P3204" s="149" t="s">
        <v>53</v>
      </c>
      <c r="Q3204" s="149"/>
      <c r="R3204" s="149" t="s">
        <v>14157</v>
      </c>
      <c r="S3204" s="149" t="s">
        <v>4131</v>
      </c>
      <c r="T3204" s="149" t="s">
        <v>414</v>
      </c>
      <c r="U3204" s="149" t="s">
        <v>267</v>
      </c>
      <c r="V3204" s="149"/>
      <c r="W3204" s="149"/>
      <c r="X3204" s="149" t="s">
        <v>336</v>
      </c>
      <c r="Y3204" s="149"/>
      <c r="Z3204" s="149"/>
      <c r="AA3204" s="149"/>
      <c r="AB3204" s="149" t="s">
        <v>269</v>
      </c>
      <c r="AC3204" s="149" t="s">
        <v>270</v>
      </c>
      <c r="AD3204" s="149" t="s">
        <v>414</v>
      </c>
      <c r="AE3204" s="149" t="s">
        <v>271</v>
      </c>
      <c r="AF3204" s="149"/>
      <c r="AG3204" s="149" t="s">
        <v>1098</v>
      </c>
      <c r="AH3204" s="149" t="s">
        <v>273</v>
      </c>
      <c r="AI3204" s="158">
        <v>21</v>
      </c>
      <c r="AJ3204" s="149"/>
      <c r="AK3204" s="159" t="s">
        <v>274</v>
      </c>
      <c r="AL3204" s="159" t="s">
        <v>274</v>
      </c>
      <c r="AM3204" s="149" t="s">
        <v>274</v>
      </c>
      <c r="AN3204" s="160">
        <v>4</v>
      </c>
      <c r="AO3204" s="149"/>
      <c r="AP3204" s="149" t="s">
        <v>274</v>
      </c>
      <c r="AQ3204" s="149" t="s">
        <v>275</v>
      </c>
      <c r="AR3204" s="158">
        <v>1</v>
      </c>
      <c r="AS3204" s="149" t="s">
        <v>275</v>
      </c>
      <c r="AT3204" s="149" t="s">
        <v>276</v>
      </c>
      <c r="AU3204" s="161">
        <v>1</v>
      </c>
      <c r="AV3204" s="159">
        <v>26548.67</v>
      </c>
      <c r="AW3204" s="159">
        <v>1061.95</v>
      </c>
      <c r="AX3204" s="149" t="s">
        <v>274</v>
      </c>
      <c r="AY3204" s="159">
        <v>265.49</v>
      </c>
      <c r="AZ3204" s="159">
        <v>265.49</v>
      </c>
      <c r="BA3204" s="159">
        <v>1061.96</v>
      </c>
      <c r="BB3204" s="159">
        <v>5575.29</v>
      </c>
      <c r="BC3204" s="162" t="s">
        <v>274</v>
      </c>
      <c r="BD3204" s="162">
        <v>0</v>
      </c>
      <c r="BE3204" s="159">
        <v>20973.38</v>
      </c>
      <c r="BF3204" s="159">
        <v>20973.38</v>
      </c>
      <c r="BG3204" s="159">
        <v>26548.67</v>
      </c>
    </row>
    <row r="3205" ht="28.05" customHeight="1" spans="1:59">
      <c r="A3205" s="149"/>
      <c r="B3205" s="149"/>
      <c r="C3205" s="149"/>
      <c r="D3205" s="149" t="s">
        <v>3726</v>
      </c>
      <c r="E3205" s="340" t="s">
        <v>14158</v>
      </c>
      <c r="F3205" s="149" t="s">
        <v>3726</v>
      </c>
      <c r="G3205" s="149" t="s">
        <v>14159</v>
      </c>
      <c r="H3205" s="149" t="s">
        <v>5495</v>
      </c>
      <c r="I3205" s="149" t="s">
        <v>14160</v>
      </c>
      <c r="J3205" s="149" t="s">
        <v>14161</v>
      </c>
      <c r="K3205" s="149"/>
      <c r="L3205" s="149" t="s">
        <v>287</v>
      </c>
      <c r="M3205" s="149"/>
      <c r="N3205" s="149" t="s">
        <v>263</v>
      </c>
      <c r="O3205" s="149" t="s">
        <v>214</v>
      </c>
      <c r="P3205" s="149" t="s">
        <v>53</v>
      </c>
      <c r="Q3205" s="149"/>
      <c r="R3205" s="149" t="s">
        <v>3952</v>
      </c>
      <c r="S3205" s="149" t="s">
        <v>5499</v>
      </c>
      <c r="T3205" s="149" t="s">
        <v>3699</v>
      </c>
      <c r="U3205" s="149" t="s">
        <v>267</v>
      </c>
      <c r="V3205" s="149"/>
      <c r="W3205" s="149"/>
      <c r="X3205" s="149" t="s">
        <v>336</v>
      </c>
      <c r="Y3205" s="149"/>
      <c r="Z3205" s="149"/>
      <c r="AA3205" s="149"/>
      <c r="AB3205" s="149" t="s">
        <v>269</v>
      </c>
      <c r="AC3205" s="149" t="s">
        <v>270</v>
      </c>
      <c r="AD3205" s="149" t="s">
        <v>3699</v>
      </c>
      <c r="AE3205" s="149" t="s">
        <v>271</v>
      </c>
      <c r="AF3205" s="149"/>
      <c r="AG3205" s="149" t="s">
        <v>1098</v>
      </c>
      <c r="AH3205" s="149" t="s">
        <v>273</v>
      </c>
      <c r="AI3205" s="158">
        <v>67</v>
      </c>
      <c r="AJ3205" s="149"/>
      <c r="AK3205" s="159" t="s">
        <v>274</v>
      </c>
      <c r="AL3205" s="159" t="s">
        <v>274</v>
      </c>
      <c r="AM3205" s="149" t="s">
        <v>274</v>
      </c>
      <c r="AN3205" s="160">
        <v>4</v>
      </c>
      <c r="AO3205" s="149"/>
      <c r="AP3205" s="149" t="s">
        <v>274</v>
      </c>
      <c r="AQ3205" s="149" t="s">
        <v>275</v>
      </c>
      <c r="AR3205" s="158">
        <v>1</v>
      </c>
      <c r="AS3205" s="149" t="s">
        <v>275</v>
      </c>
      <c r="AT3205" s="149" t="s">
        <v>276</v>
      </c>
      <c r="AU3205" s="161">
        <v>1</v>
      </c>
      <c r="AV3205" s="159">
        <v>15215.29</v>
      </c>
      <c r="AW3205" s="159">
        <v>608.61</v>
      </c>
      <c r="AX3205" s="149" t="s">
        <v>274</v>
      </c>
      <c r="AY3205" s="159">
        <v>156.77</v>
      </c>
      <c r="AZ3205" s="159">
        <v>156.77</v>
      </c>
      <c r="BA3205" s="159">
        <v>627.08</v>
      </c>
      <c r="BB3205" s="159">
        <v>10060.38</v>
      </c>
      <c r="BC3205" s="162" t="s">
        <v>274</v>
      </c>
      <c r="BD3205" s="162">
        <v>0</v>
      </c>
      <c r="BE3205" s="159">
        <v>5154.91</v>
      </c>
      <c r="BF3205" s="159">
        <v>5154.91</v>
      </c>
      <c r="BG3205" s="159">
        <v>15215.29</v>
      </c>
    </row>
    <row r="3206" ht="28.05" customHeight="1" spans="1:59">
      <c r="A3206" s="149"/>
      <c r="B3206" s="149"/>
      <c r="C3206" s="149"/>
      <c r="D3206" s="149" t="s">
        <v>3726</v>
      </c>
      <c r="E3206" s="340" t="s">
        <v>14162</v>
      </c>
      <c r="F3206" s="149" t="s">
        <v>3726</v>
      </c>
      <c r="G3206" s="149" t="s">
        <v>14163</v>
      </c>
      <c r="H3206" s="149" t="s">
        <v>4206</v>
      </c>
      <c r="I3206" s="149" t="s">
        <v>5371</v>
      </c>
      <c r="J3206" s="149" t="s">
        <v>14164</v>
      </c>
      <c r="K3206" s="149"/>
      <c r="L3206" s="149" t="s">
        <v>262</v>
      </c>
      <c r="M3206" s="149"/>
      <c r="N3206" s="149" t="s">
        <v>263</v>
      </c>
      <c r="O3206" s="149" t="s">
        <v>214</v>
      </c>
      <c r="P3206" s="149" t="s">
        <v>53</v>
      </c>
      <c r="Q3206" s="149"/>
      <c r="R3206" s="149" t="s">
        <v>14165</v>
      </c>
      <c r="S3206" s="149" t="s">
        <v>5323</v>
      </c>
      <c r="T3206" s="149" t="s">
        <v>14070</v>
      </c>
      <c r="U3206" s="149" t="s">
        <v>267</v>
      </c>
      <c r="V3206" s="149"/>
      <c r="W3206" s="149"/>
      <c r="X3206" s="149" t="s">
        <v>268</v>
      </c>
      <c r="Y3206" s="149"/>
      <c r="Z3206" s="149"/>
      <c r="AA3206" s="149"/>
      <c r="AB3206" s="149" t="s">
        <v>269</v>
      </c>
      <c r="AC3206" s="149" t="s">
        <v>318</v>
      </c>
      <c r="AD3206" s="149" t="s">
        <v>14070</v>
      </c>
      <c r="AE3206" s="149" t="s">
        <v>271</v>
      </c>
      <c r="AF3206" s="149"/>
      <c r="AG3206" s="149" t="s">
        <v>1098</v>
      </c>
      <c r="AH3206" s="149" t="s">
        <v>273</v>
      </c>
      <c r="AI3206" s="158">
        <v>96</v>
      </c>
      <c r="AJ3206" s="149"/>
      <c r="AK3206" s="159" t="s">
        <v>274</v>
      </c>
      <c r="AL3206" s="159" t="s">
        <v>274</v>
      </c>
      <c r="AM3206" s="149" t="s">
        <v>274</v>
      </c>
      <c r="AN3206" s="160">
        <v>4</v>
      </c>
      <c r="AO3206" s="149"/>
      <c r="AP3206" s="149" t="s">
        <v>274</v>
      </c>
      <c r="AQ3206" s="149" t="s">
        <v>275</v>
      </c>
      <c r="AR3206" s="158">
        <v>1</v>
      </c>
      <c r="AS3206" s="149" t="s">
        <v>275</v>
      </c>
      <c r="AT3206" s="149" t="s">
        <v>276</v>
      </c>
      <c r="AU3206" s="161">
        <v>1</v>
      </c>
      <c r="AV3206" s="159">
        <v>3008.55</v>
      </c>
      <c r="AW3206" s="159">
        <v>120.34</v>
      </c>
      <c r="AX3206" s="149" t="s">
        <v>274</v>
      </c>
      <c r="AY3206" s="162">
        <v>0</v>
      </c>
      <c r="AZ3206" s="162" t="s">
        <v>274</v>
      </c>
      <c r="BA3206" s="159">
        <v>89.84</v>
      </c>
      <c r="BB3206" s="159">
        <v>2888.21</v>
      </c>
      <c r="BC3206" s="162" t="s">
        <v>274</v>
      </c>
      <c r="BD3206" s="162">
        <v>0</v>
      </c>
      <c r="BE3206" s="159">
        <v>120.34</v>
      </c>
      <c r="BF3206" s="159">
        <v>120.34</v>
      </c>
      <c r="BG3206" s="159">
        <v>3008.55</v>
      </c>
    </row>
    <row r="3207" ht="28.05" customHeight="1" spans="1:59">
      <c r="A3207" s="149"/>
      <c r="B3207" s="149"/>
      <c r="C3207" s="149"/>
      <c r="D3207" s="149" t="s">
        <v>3726</v>
      </c>
      <c r="E3207" s="340" t="s">
        <v>14166</v>
      </c>
      <c r="F3207" s="149" t="s">
        <v>3726</v>
      </c>
      <c r="G3207" s="149" t="s">
        <v>14167</v>
      </c>
      <c r="H3207" s="149" t="s">
        <v>14168</v>
      </c>
      <c r="I3207" s="149" t="s">
        <v>14169</v>
      </c>
      <c r="J3207" s="149" t="s">
        <v>14170</v>
      </c>
      <c r="K3207" s="149"/>
      <c r="L3207" s="149" t="s">
        <v>262</v>
      </c>
      <c r="M3207" s="149"/>
      <c r="N3207" s="149" t="s">
        <v>263</v>
      </c>
      <c r="O3207" s="149" t="s">
        <v>214</v>
      </c>
      <c r="P3207" s="149" t="s">
        <v>53</v>
      </c>
      <c r="Q3207" s="149"/>
      <c r="R3207" s="149" t="s">
        <v>5312</v>
      </c>
      <c r="S3207" s="149" t="s">
        <v>1074</v>
      </c>
      <c r="T3207" s="149" t="s">
        <v>3370</v>
      </c>
      <c r="U3207" s="149" t="s">
        <v>267</v>
      </c>
      <c r="V3207" s="149"/>
      <c r="W3207" s="149"/>
      <c r="X3207" s="149" t="s">
        <v>268</v>
      </c>
      <c r="Y3207" s="149"/>
      <c r="Z3207" s="149"/>
      <c r="AA3207" s="149"/>
      <c r="AB3207" s="149" t="s">
        <v>269</v>
      </c>
      <c r="AC3207" s="149" t="s">
        <v>318</v>
      </c>
      <c r="AD3207" s="149" t="s">
        <v>3370</v>
      </c>
      <c r="AE3207" s="149" t="s">
        <v>271</v>
      </c>
      <c r="AF3207" s="149"/>
      <c r="AG3207" s="149" t="s">
        <v>272</v>
      </c>
      <c r="AH3207" s="149" t="s">
        <v>273</v>
      </c>
      <c r="AI3207" s="158">
        <v>60</v>
      </c>
      <c r="AJ3207" s="149"/>
      <c r="AK3207" s="159" t="s">
        <v>274</v>
      </c>
      <c r="AL3207" s="159" t="s">
        <v>274</v>
      </c>
      <c r="AM3207" s="149" t="s">
        <v>274</v>
      </c>
      <c r="AN3207" s="160">
        <v>4</v>
      </c>
      <c r="AO3207" s="149"/>
      <c r="AP3207" s="149" t="s">
        <v>274</v>
      </c>
      <c r="AQ3207" s="149" t="s">
        <v>275</v>
      </c>
      <c r="AR3207" s="158">
        <v>1</v>
      </c>
      <c r="AS3207" s="149" t="s">
        <v>275</v>
      </c>
      <c r="AT3207" s="149" t="s">
        <v>276</v>
      </c>
      <c r="AU3207" s="161">
        <v>1</v>
      </c>
      <c r="AV3207" s="159">
        <v>21721.82</v>
      </c>
      <c r="AW3207" s="159">
        <v>868.87</v>
      </c>
      <c r="AX3207" s="149" t="s">
        <v>274</v>
      </c>
      <c r="AY3207" s="162">
        <v>0</v>
      </c>
      <c r="AZ3207" s="162" t="s">
        <v>274</v>
      </c>
      <c r="BA3207" s="162">
        <v>0</v>
      </c>
      <c r="BB3207" s="159">
        <v>20852.95</v>
      </c>
      <c r="BC3207" s="162" t="s">
        <v>274</v>
      </c>
      <c r="BD3207" s="162">
        <v>0</v>
      </c>
      <c r="BE3207" s="159">
        <v>868.87</v>
      </c>
      <c r="BF3207" s="159">
        <v>868.87</v>
      </c>
      <c r="BG3207" s="159">
        <v>21721.82</v>
      </c>
    </row>
    <row r="3208" ht="28.05" customHeight="1" spans="1:59">
      <c r="A3208" s="149"/>
      <c r="B3208" s="149"/>
      <c r="C3208" s="149"/>
      <c r="D3208" s="149" t="s">
        <v>3726</v>
      </c>
      <c r="E3208" s="340" t="s">
        <v>14171</v>
      </c>
      <c r="F3208" s="149" t="s">
        <v>3726</v>
      </c>
      <c r="G3208" s="149" t="s">
        <v>14172</v>
      </c>
      <c r="H3208" s="149" t="s">
        <v>4206</v>
      </c>
      <c r="I3208" s="149" t="s">
        <v>5371</v>
      </c>
      <c r="J3208" s="149" t="s">
        <v>14173</v>
      </c>
      <c r="K3208" s="149"/>
      <c r="L3208" s="149" t="s">
        <v>262</v>
      </c>
      <c r="M3208" s="149"/>
      <c r="N3208" s="149" t="s">
        <v>263</v>
      </c>
      <c r="O3208" s="149" t="s">
        <v>214</v>
      </c>
      <c r="P3208" s="149" t="s">
        <v>53</v>
      </c>
      <c r="Q3208" s="149"/>
      <c r="R3208" s="149" t="s">
        <v>14165</v>
      </c>
      <c r="S3208" s="149" t="s">
        <v>5323</v>
      </c>
      <c r="T3208" s="149" t="s">
        <v>14070</v>
      </c>
      <c r="U3208" s="149" t="s">
        <v>267</v>
      </c>
      <c r="V3208" s="149"/>
      <c r="W3208" s="149"/>
      <c r="X3208" s="149" t="s">
        <v>268</v>
      </c>
      <c r="Y3208" s="149"/>
      <c r="Z3208" s="149"/>
      <c r="AA3208" s="149"/>
      <c r="AB3208" s="149" t="s">
        <v>269</v>
      </c>
      <c r="AC3208" s="149" t="s">
        <v>318</v>
      </c>
      <c r="AD3208" s="149" t="s">
        <v>14070</v>
      </c>
      <c r="AE3208" s="149" t="s">
        <v>271</v>
      </c>
      <c r="AF3208" s="149"/>
      <c r="AG3208" s="149" t="s">
        <v>1098</v>
      </c>
      <c r="AH3208" s="149" t="s">
        <v>273</v>
      </c>
      <c r="AI3208" s="158">
        <v>96</v>
      </c>
      <c r="AJ3208" s="149"/>
      <c r="AK3208" s="159" t="s">
        <v>274</v>
      </c>
      <c r="AL3208" s="159" t="s">
        <v>274</v>
      </c>
      <c r="AM3208" s="149" t="s">
        <v>274</v>
      </c>
      <c r="AN3208" s="160">
        <v>4</v>
      </c>
      <c r="AO3208" s="149"/>
      <c r="AP3208" s="149" t="s">
        <v>274</v>
      </c>
      <c r="AQ3208" s="149" t="s">
        <v>275</v>
      </c>
      <c r="AR3208" s="158">
        <v>1</v>
      </c>
      <c r="AS3208" s="149" t="s">
        <v>275</v>
      </c>
      <c r="AT3208" s="149" t="s">
        <v>276</v>
      </c>
      <c r="AU3208" s="161">
        <v>1</v>
      </c>
      <c r="AV3208" s="159">
        <v>3008.55</v>
      </c>
      <c r="AW3208" s="159">
        <v>120.34</v>
      </c>
      <c r="AX3208" s="149" t="s">
        <v>274</v>
      </c>
      <c r="AY3208" s="162">
        <v>0</v>
      </c>
      <c r="AZ3208" s="162" t="s">
        <v>274</v>
      </c>
      <c r="BA3208" s="159">
        <v>89.84</v>
      </c>
      <c r="BB3208" s="159">
        <v>2888.21</v>
      </c>
      <c r="BC3208" s="162" t="s">
        <v>274</v>
      </c>
      <c r="BD3208" s="162">
        <v>0</v>
      </c>
      <c r="BE3208" s="159">
        <v>120.34</v>
      </c>
      <c r="BF3208" s="159">
        <v>120.34</v>
      </c>
      <c r="BG3208" s="159">
        <v>3008.55</v>
      </c>
    </row>
    <row r="3209" ht="28.05" customHeight="1" spans="1:59">
      <c r="A3209" s="149"/>
      <c r="B3209" s="149"/>
      <c r="C3209" s="149"/>
      <c r="D3209" s="149" t="s">
        <v>3726</v>
      </c>
      <c r="E3209" s="340" t="s">
        <v>14174</v>
      </c>
      <c r="F3209" s="149" t="s">
        <v>3726</v>
      </c>
      <c r="G3209" s="149" t="s">
        <v>14175</v>
      </c>
      <c r="H3209" s="149" t="s">
        <v>14176</v>
      </c>
      <c r="I3209" s="149" t="s">
        <v>14177</v>
      </c>
      <c r="J3209" s="149" t="s">
        <v>14178</v>
      </c>
      <c r="K3209" s="149"/>
      <c r="L3209" s="149" t="s">
        <v>287</v>
      </c>
      <c r="M3209" s="149"/>
      <c r="N3209" s="149" t="s">
        <v>263</v>
      </c>
      <c r="O3209" s="149" t="s">
        <v>214</v>
      </c>
      <c r="P3209" s="149" t="s">
        <v>53</v>
      </c>
      <c r="Q3209" s="149"/>
      <c r="R3209" s="149" t="s">
        <v>14179</v>
      </c>
      <c r="S3209" s="149" t="s">
        <v>4131</v>
      </c>
      <c r="T3209" s="149" t="s">
        <v>414</v>
      </c>
      <c r="U3209" s="149" t="s">
        <v>267</v>
      </c>
      <c r="V3209" s="149"/>
      <c r="W3209" s="149"/>
      <c r="X3209" s="149" t="s">
        <v>336</v>
      </c>
      <c r="Y3209" s="149"/>
      <c r="Z3209" s="149"/>
      <c r="AA3209" s="149"/>
      <c r="AB3209" s="149" t="s">
        <v>269</v>
      </c>
      <c r="AC3209" s="149" t="s">
        <v>270</v>
      </c>
      <c r="AD3209" s="149" t="s">
        <v>414</v>
      </c>
      <c r="AE3209" s="149" t="s">
        <v>271</v>
      </c>
      <c r="AF3209" s="149"/>
      <c r="AG3209" s="149" t="s">
        <v>1098</v>
      </c>
      <c r="AH3209" s="149" t="s">
        <v>273</v>
      </c>
      <c r="AI3209" s="158">
        <v>21</v>
      </c>
      <c r="AJ3209" s="149"/>
      <c r="AK3209" s="159" t="s">
        <v>274</v>
      </c>
      <c r="AL3209" s="159" t="s">
        <v>274</v>
      </c>
      <c r="AM3209" s="149" t="s">
        <v>274</v>
      </c>
      <c r="AN3209" s="160">
        <v>4</v>
      </c>
      <c r="AO3209" s="149"/>
      <c r="AP3209" s="149" t="s">
        <v>274</v>
      </c>
      <c r="AQ3209" s="149" t="s">
        <v>275</v>
      </c>
      <c r="AR3209" s="158">
        <v>1</v>
      </c>
      <c r="AS3209" s="149" t="s">
        <v>275</v>
      </c>
      <c r="AT3209" s="149" t="s">
        <v>276</v>
      </c>
      <c r="AU3209" s="161">
        <v>1</v>
      </c>
      <c r="AV3209" s="159">
        <v>26548.67</v>
      </c>
      <c r="AW3209" s="159">
        <v>1061.95</v>
      </c>
      <c r="AX3209" s="149" t="s">
        <v>274</v>
      </c>
      <c r="AY3209" s="159">
        <v>265.49</v>
      </c>
      <c r="AZ3209" s="159">
        <v>265.49</v>
      </c>
      <c r="BA3209" s="159">
        <v>1061.96</v>
      </c>
      <c r="BB3209" s="159">
        <v>5575.29</v>
      </c>
      <c r="BC3209" s="162" t="s">
        <v>274</v>
      </c>
      <c r="BD3209" s="162">
        <v>0</v>
      </c>
      <c r="BE3209" s="159">
        <v>20973.38</v>
      </c>
      <c r="BF3209" s="159">
        <v>20973.38</v>
      </c>
      <c r="BG3209" s="159">
        <v>26548.67</v>
      </c>
    </row>
    <row r="3210" ht="28.05" customHeight="1" spans="1:59">
      <c r="A3210" s="149"/>
      <c r="B3210" s="149"/>
      <c r="C3210" s="149"/>
      <c r="D3210" s="149" t="s">
        <v>3726</v>
      </c>
      <c r="E3210" s="340" t="s">
        <v>14180</v>
      </c>
      <c r="F3210" s="149" t="s">
        <v>3726</v>
      </c>
      <c r="G3210" s="149" t="s">
        <v>14181</v>
      </c>
      <c r="H3210" s="149" t="s">
        <v>14182</v>
      </c>
      <c r="I3210" s="149" t="s">
        <v>14183</v>
      </c>
      <c r="J3210" s="149" t="s">
        <v>14184</v>
      </c>
      <c r="K3210" s="149"/>
      <c r="L3210" s="149" t="s">
        <v>287</v>
      </c>
      <c r="M3210" s="149"/>
      <c r="N3210" s="149" t="s">
        <v>263</v>
      </c>
      <c r="O3210" s="149" t="s">
        <v>214</v>
      </c>
      <c r="P3210" s="149" t="s">
        <v>53</v>
      </c>
      <c r="Q3210" s="149"/>
      <c r="R3210" s="149" t="s">
        <v>13649</v>
      </c>
      <c r="S3210" s="149" t="s">
        <v>5499</v>
      </c>
      <c r="T3210" s="149" t="s">
        <v>3699</v>
      </c>
      <c r="U3210" s="149" t="s">
        <v>267</v>
      </c>
      <c r="V3210" s="149"/>
      <c r="W3210" s="149"/>
      <c r="X3210" s="149" t="s">
        <v>336</v>
      </c>
      <c r="Y3210" s="149"/>
      <c r="Z3210" s="149"/>
      <c r="AA3210" s="149"/>
      <c r="AB3210" s="149" t="s">
        <v>269</v>
      </c>
      <c r="AC3210" s="149" t="s">
        <v>270</v>
      </c>
      <c r="AD3210" s="149" t="s">
        <v>3699</v>
      </c>
      <c r="AE3210" s="149" t="s">
        <v>271</v>
      </c>
      <c r="AF3210" s="149"/>
      <c r="AG3210" s="149" t="s">
        <v>1098</v>
      </c>
      <c r="AH3210" s="149" t="s">
        <v>273</v>
      </c>
      <c r="AI3210" s="158">
        <v>67</v>
      </c>
      <c r="AJ3210" s="149"/>
      <c r="AK3210" s="159" t="s">
        <v>274</v>
      </c>
      <c r="AL3210" s="159" t="s">
        <v>274</v>
      </c>
      <c r="AM3210" s="149" t="s">
        <v>274</v>
      </c>
      <c r="AN3210" s="160">
        <v>4</v>
      </c>
      <c r="AO3210" s="149"/>
      <c r="AP3210" s="149" t="s">
        <v>274</v>
      </c>
      <c r="AQ3210" s="149" t="s">
        <v>275</v>
      </c>
      <c r="AR3210" s="158">
        <v>1</v>
      </c>
      <c r="AS3210" s="149" t="s">
        <v>275</v>
      </c>
      <c r="AT3210" s="149" t="s">
        <v>276</v>
      </c>
      <c r="AU3210" s="161">
        <v>1</v>
      </c>
      <c r="AV3210" s="159">
        <v>28495.82</v>
      </c>
      <c r="AW3210" s="159">
        <v>1139.83</v>
      </c>
      <c r="AX3210" s="149" t="s">
        <v>274</v>
      </c>
      <c r="AY3210" s="159">
        <v>293.59</v>
      </c>
      <c r="AZ3210" s="159">
        <v>293.59</v>
      </c>
      <c r="BA3210" s="159">
        <v>1174.36</v>
      </c>
      <c r="BB3210" s="159">
        <v>18841.88</v>
      </c>
      <c r="BC3210" s="162" t="s">
        <v>274</v>
      </c>
      <c r="BD3210" s="162">
        <v>0</v>
      </c>
      <c r="BE3210" s="159">
        <v>9653.94</v>
      </c>
      <c r="BF3210" s="159">
        <v>9653.94</v>
      </c>
      <c r="BG3210" s="159">
        <v>28495.82</v>
      </c>
    </row>
    <row r="3211" ht="28.05" customHeight="1" spans="1:59">
      <c r="A3211" s="149"/>
      <c r="B3211" s="149"/>
      <c r="C3211" s="149"/>
      <c r="D3211" s="149" t="s">
        <v>3726</v>
      </c>
      <c r="E3211" s="340" t="s">
        <v>14185</v>
      </c>
      <c r="F3211" s="149" t="s">
        <v>3726</v>
      </c>
      <c r="G3211" s="149" t="s">
        <v>14186</v>
      </c>
      <c r="H3211" s="149" t="s">
        <v>14176</v>
      </c>
      <c r="I3211" s="149" t="s">
        <v>14177</v>
      </c>
      <c r="J3211" s="149" t="s">
        <v>14187</v>
      </c>
      <c r="K3211" s="149"/>
      <c r="L3211" s="149" t="s">
        <v>287</v>
      </c>
      <c r="M3211" s="149"/>
      <c r="N3211" s="149" t="s">
        <v>263</v>
      </c>
      <c r="O3211" s="149" t="s">
        <v>214</v>
      </c>
      <c r="P3211" s="149" t="s">
        <v>53</v>
      </c>
      <c r="Q3211" s="149"/>
      <c r="R3211" s="149" t="s">
        <v>14188</v>
      </c>
      <c r="S3211" s="149" t="s">
        <v>4131</v>
      </c>
      <c r="T3211" s="149" t="s">
        <v>414</v>
      </c>
      <c r="U3211" s="149" t="s">
        <v>267</v>
      </c>
      <c r="V3211" s="149"/>
      <c r="W3211" s="149"/>
      <c r="X3211" s="149" t="s">
        <v>336</v>
      </c>
      <c r="Y3211" s="149"/>
      <c r="Z3211" s="149"/>
      <c r="AA3211" s="149"/>
      <c r="AB3211" s="149" t="s">
        <v>269</v>
      </c>
      <c r="AC3211" s="149" t="s">
        <v>270</v>
      </c>
      <c r="AD3211" s="149" t="s">
        <v>414</v>
      </c>
      <c r="AE3211" s="149" t="s">
        <v>271</v>
      </c>
      <c r="AF3211" s="149"/>
      <c r="AG3211" s="149" t="s">
        <v>1098</v>
      </c>
      <c r="AH3211" s="149" t="s">
        <v>273</v>
      </c>
      <c r="AI3211" s="158">
        <v>21</v>
      </c>
      <c r="AJ3211" s="149"/>
      <c r="AK3211" s="159" t="s">
        <v>274</v>
      </c>
      <c r="AL3211" s="159" t="s">
        <v>274</v>
      </c>
      <c r="AM3211" s="149" t="s">
        <v>274</v>
      </c>
      <c r="AN3211" s="160">
        <v>4</v>
      </c>
      <c r="AO3211" s="149"/>
      <c r="AP3211" s="149" t="s">
        <v>274</v>
      </c>
      <c r="AQ3211" s="149" t="s">
        <v>275</v>
      </c>
      <c r="AR3211" s="158">
        <v>1</v>
      </c>
      <c r="AS3211" s="149" t="s">
        <v>275</v>
      </c>
      <c r="AT3211" s="149" t="s">
        <v>276</v>
      </c>
      <c r="AU3211" s="161">
        <v>1</v>
      </c>
      <c r="AV3211" s="159">
        <v>26548.67</v>
      </c>
      <c r="AW3211" s="159">
        <v>1061.95</v>
      </c>
      <c r="AX3211" s="149" t="s">
        <v>274</v>
      </c>
      <c r="AY3211" s="159">
        <v>265.49</v>
      </c>
      <c r="AZ3211" s="159">
        <v>265.49</v>
      </c>
      <c r="BA3211" s="159">
        <v>1061.96</v>
      </c>
      <c r="BB3211" s="159">
        <v>5575.29</v>
      </c>
      <c r="BC3211" s="162" t="s">
        <v>274</v>
      </c>
      <c r="BD3211" s="162">
        <v>0</v>
      </c>
      <c r="BE3211" s="159">
        <v>20973.38</v>
      </c>
      <c r="BF3211" s="159">
        <v>20973.38</v>
      </c>
      <c r="BG3211" s="159">
        <v>26548.67</v>
      </c>
    </row>
    <row r="3212" ht="28.05" customHeight="1" spans="1:59">
      <c r="A3212" s="149"/>
      <c r="B3212" s="149"/>
      <c r="C3212" s="149"/>
      <c r="D3212" s="149" t="s">
        <v>3726</v>
      </c>
      <c r="E3212" s="340" t="s">
        <v>14189</v>
      </c>
      <c r="F3212" s="149" t="s">
        <v>3726</v>
      </c>
      <c r="G3212" s="149" t="s">
        <v>14190</v>
      </c>
      <c r="H3212" s="149" t="s">
        <v>14191</v>
      </c>
      <c r="I3212" s="149" t="s">
        <v>14192</v>
      </c>
      <c r="J3212" s="149" t="s">
        <v>14193</v>
      </c>
      <c r="K3212" s="149"/>
      <c r="L3212" s="149" t="s">
        <v>262</v>
      </c>
      <c r="M3212" s="149"/>
      <c r="N3212" s="149" t="s">
        <v>263</v>
      </c>
      <c r="O3212" s="149" t="s">
        <v>214</v>
      </c>
      <c r="P3212" s="149" t="s">
        <v>53</v>
      </c>
      <c r="Q3212" s="149"/>
      <c r="R3212" s="149" t="s">
        <v>14194</v>
      </c>
      <c r="S3212" s="149" t="s">
        <v>3872</v>
      </c>
      <c r="T3212" s="149" t="s">
        <v>3370</v>
      </c>
      <c r="U3212" s="149" t="s">
        <v>267</v>
      </c>
      <c r="V3212" s="149"/>
      <c r="W3212" s="149"/>
      <c r="X3212" s="149" t="s">
        <v>268</v>
      </c>
      <c r="Y3212" s="149"/>
      <c r="Z3212" s="149"/>
      <c r="AA3212" s="149"/>
      <c r="AB3212" s="149" t="s">
        <v>269</v>
      </c>
      <c r="AC3212" s="149" t="s">
        <v>270</v>
      </c>
      <c r="AD3212" s="149" t="s">
        <v>3370</v>
      </c>
      <c r="AE3212" s="149" t="s">
        <v>271</v>
      </c>
      <c r="AF3212" s="149"/>
      <c r="AG3212" s="149" t="s">
        <v>1098</v>
      </c>
      <c r="AH3212" s="149" t="s">
        <v>273</v>
      </c>
      <c r="AI3212" s="158">
        <v>74</v>
      </c>
      <c r="AJ3212" s="149"/>
      <c r="AK3212" s="159" t="s">
        <v>274</v>
      </c>
      <c r="AL3212" s="159" t="s">
        <v>274</v>
      </c>
      <c r="AM3212" s="149" t="s">
        <v>274</v>
      </c>
      <c r="AN3212" s="160">
        <v>4</v>
      </c>
      <c r="AO3212" s="149"/>
      <c r="AP3212" s="149" t="s">
        <v>274</v>
      </c>
      <c r="AQ3212" s="149" t="s">
        <v>275</v>
      </c>
      <c r="AR3212" s="158">
        <v>1</v>
      </c>
      <c r="AS3212" s="149" t="s">
        <v>275</v>
      </c>
      <c r="AT3212" s="149" t="s">
        <v>276</v>
      </c>
      <c r="AU3212" s="161">
        <v>1</v>
      </c>
      <c r="AV3212" s="159">
        <v>71681.42</v>
      </c>
      <c r="AW3212" s="159">
        <v>2867.26</v>
      </c>
      <c r="AX3212" s="149" t="s">
        <v>274</v>
      </c>
      <c r="AY3212" s="159">
        <v>744.39</v>
      </c>
      <c r="AZ3212" s="159">
        <v>744.39</v>
      </c>
      <c r="BA3212" s="159">
        <v>2977.58</v>
      </c>
      <c r="BB3212" s="159">
        <v>52437.47</v>
      </c>
      <c r="BC3212" s="162" t="s">
        <v>274</v>
      </c>
      <c r="BD3212" s="162">
        <v>0</v>
      </c>
      <c r="BE3212" s="159">
        <v>19243.95</v>
      </c>
      <c r="BF3212" s="159">
        <v>19243.95</v>
      </c>
      <c r="BG3212" s="159">
        <v>71681.42</v>
      </c>
    </row>
    <row r="3213" ht="28.05" customHeight="1" spans="1:59">
      <c r="A3213" s="149"/>
      <c r="B3213" s="149"/>
      <c r="C3213" s="149"/>
      <c r="D3213" s="149" t="s">
        <v>3726</v>
      </c>
      <c r="E3213" s="340" t="s">
        <v>14195</v>
      </c>
      <c r="F3213" s="149" t="s">
        <v>3726</v>
      </c>
      <c r="G3213" s="149" t="s">
        <v>14196</v>
      </c>
      <c r="H3213" s="149" t="s">
        <v>4206</v>
      </c>
      <c r="I3213" s="149" t="s">
        <v>5371</v>
      </c>
      <c r="J3213" s="149" t="s">
        <v>14197</v>
      </c>
      <c r="K3213" s="149"/>
      <c r="L3213" s="149" t="s">
        <v>262</v>
      </c>
      <c r="M3213" s="149"/>
      <c r="N3213" s="149" t="s">
        <v>263</v>
      </c>
      <c r="O3213" s="149" t="s">
        <v>214</v>
      </c>
      <c r="P3213" s="149" t="s">
        <v>53</v>
      </c>
      <c r="Q3213" s="149"/>
      <c r="R3213" s="149" t="s">
        <v>14165</v>
      </c>
      <c r="S3213" s="149" t="s">
        <v>5323</v>
      </c>
      <c r="T3213" s="149" t="s">
        <v>14070</v>
      </c>
      <c r="U3213" s="149" t="s">
        <v>267</v>
      </c>
      <c r="V3213" s="149"/>
      <c r="W3213" s="149"/>
      <c r="X3213" s="149" t="s">
        <v>268</v>
      </c>
      <c r="Y3213" s="149"/>
      <c r="Z3213" s="149"/>
      <c r="AA3213" s="149"/>
      <c r="AB3213" s="149" t="s">
        <v>269</v>
      </c>
      <c r="AC3213" s="149" t="s">
        <v>318</v>
      </c>
      <c r="AD3213" s="149" t="s">
        <v>14070</v>
      </c>
      <c r="AE3213" s="149" t="s">
        <v>271</v>
      </c>
      <c r="AF3213" s="149"/>
      <c r="AG3213" s="149" t="s">
        <v>1098</v>
      </c>
      <c r="AH3213" s="149" t="s">
        <v>273</v>
      </c>
      <c r="AI3213" s="158">
        <v>96</v>
      </c>
      <c r="AJ3213" s="149"/>
      <c r="AK3213" s="159" t="s">
        <v>274</v>
      </c>
      <c r="AL3213" s="159" t="s">
        <v>274</v>
      </c>
      <c r="AM3213" s="149" t="s">
        <v>274</v>
      </c>
      <c r="AN3213" s="160">
        <v>4</v>
      </c>
      <c r="AO3213" s="149"/>
      <c r="AP3213" s="149" t="s">
        <v>274</v>
      </c>
      <c r="AQ3213" s="149" t="s">
        <v>275</v>
      </c>
      <c r="AR3213" s="158">
        <v>1</v>
      </c>
      <c r="AS3213" s="149" t="s">
        <v>275</v>
      </c>
      <c r="AT3213" s="149" t="s">
        <v>276</v>
      </c>
      <c r="AU3213" s="161">
        <v>1</v>
      </c>
      <c r="AV3213" s="159">
        <v>3008.55</v>
      </c>
      <c r="AW3213" s="159">
        <v>120.34</v>
      </c>
      <c r="AX3213" s="149" t="s">
        <v>274</v>
      </c>
      <c r="AY3213" s="162">
        <v>0</v>
      </c>
      <c r="AZ3213" s="162" t="s">
        <v>274</v>
      </c>
      <c r="BA3213" s="159">
        <v>89.84</v>
      </c>
      <c r="BB3213" s="159">
        <v>2888.21</v>
      </c>
      <c r="BC3213" s="162" t="s">
        <v>274</v>
      </c>
      <c r="BD3213" s="162">
        <v>0</v>
      </c>
      <c r="BE3213" s="159">
        <v>120.34</v>
      </c>
      <c r="BF3213" s="159">
        <v>120.34</v>
      </c>
      <c r="BG3213" s="159">
        <v>3008.55</v>
      </c>
    </row>
    <row r="3214" ht="28.05" customHeight="1" spans="1:59">
      <c r="A3214" s="149"/>
      <c r="B3214" s="149"/>
      <c r="C3214" s="149"/>
      <c r="D3214" s="149" t="s">
        <v>3726</v>
      </c>
      <c r="E3214" s="340" t="s">
        <v>14198</v>
      </c>
      <c r="F3214" s="149" t="s">
        <v>3726</v>
      </c>
      <c r="G3214" s="149" t="s">
        <v>14199</v>
      </c>
      <c r="H3214" s="149" t="s">
        <v>14200</v>
      </c>
      <c r="I3214" s="149" t="s">
        <v>14201</v>
      </c>
      <c r="J3214" s="149" t="s">
        <v>14202</v>
      </c>
      <c r="K3214" s="149"/>
      <c r="L3214" s="149" t="s">
        <v>287</v>
      </c>
      <c r="M3214" s="149"/>
      <c r="N3214" s="149" t="s">
        <v>263</v>
      </c>
      <c r="O3214" s="149" t="s">
        <v>214</v>
      </c>
      <c r="P3214" s="149" t="s">
        <v>53</v>
      </c>
      <c r="Q3214" s="149"/>
      <c r="R3214" s="149" t="s">
        <v>3952</v>
      </c>
      <c r="S3214" s="149" t="s">
        <v>289</v>
      </c>
      <c r="T3214" s="149" t="s">
        <v>3699</v>
      </c>
      <c r="U3214" s="149" t="s">
        <v>267</v>
      </c>
      <c r="V3214" s="149"/>
      <c r="W3214" s="149"/>
      <c r="X3214" s="149" t="s">
        <v>336</v>
      </c>
      <c r="Y3214" s="149"/>
      <c r="Z3214" s="149"/>
      <c r="AA3214" s="149"/>
      <c r="AB3214" s="149" t="s">
        <v>269</v>
      </c>
      <c r="AC3214" s="149" t="s">
        <v>270</v>
      </c>
      <c r="AD3214" s="149" t="s">
        <v>3699</v>
      </c>
      <c r="AE3214" s="149" t="s">
        <v>271</v>
      </c>
      <c r="AF3214" s="149"/>
      <c r="AG3214" s="149" t="s">
        <v>1098</v>
      </c>
      <c r="AH3214" s="149" t="s">
        <v>273</v>
      </c>
      <c r="AI3214" s="158">
        <v>67</v>
      </c>
      <c r="AJ3214" s="149"/>
      <c r="AK3214" s="159" t="s">
        <v>274</v>
      </c>
      <c r="AL3214" s="159" t="s">
        <v>274</v>
      </c>
      <c r="AM3214" s="149" t="s">
        <v>274</v>
      </c>
      <c r="AN3214" s="160">
        <v>4</v>
      </c>
      <c r="AO3214" s="149"/>
      <c r="AP3214" s="149" t="s">
        <v>274</v>
      </c>
      <c r="AQ3214" s="149" t="s">
        <v>275</v>
      </c>
      <c r="AR3214" s="158">
        <v>1</v>
      </c>
      <c r="AS3214" s="149" t="s">
        <v>275</v>
      </c>
      <c r="AT3214" s="149" t="s">
        <v>276</v>
      </c>
      <c r="AU3214" s="161">
        <v>1</v>
      </c>
      <c r="AV3214" s="159">
        <v>1779604.23</v>
      </c>
      <c r="AW3214" s="159">
        <v>71184.17</v>
      </c>
      <c r="AX3214" s="149" t="s">
        <v>274</v>
      </c>
      <c r="AY3214" s="159">
        <v>19291.64</v>
      </c>
      <c r="AZ3214" s="159">
        <v>19291.64</v>
      </c>
      <c r="BA3214" s="159">
        <v>77166.56</v>
      </c>
      <c r="BB3214" s="159">
        <v>1148962.43</v>
      </c>
      <c r="BC3214" s="162" t="s">
        <v>274</v>
      </c>
      <c r="BD3214" s="162">
        <v>0</v>
      </c>
      <c r="BE3214" s="159">
        <v>630641.8</v>
      </c>
      <c r="BF3214" s="159">
        <v>630641.8</v>
      </c>
      <c r="BG3214" s="159">
        <v>1779604.23</v>
      </c>
    </row>
    <row r="3215" ht="28.05" customHeight="1" spans="1:59">
      <c r="A3215" s="149"/>
      <c r="B3215" s="149"/>
      <c r="C3215" s="149"/>
      <c r="D3215" s="149" t="s">
        <v>3726</v>
      </c>
      <c r="E3215" s="340" t="s">
        <v>14203</v>
      </c>
      <c r="F3215" s="149" t="s">
        <v>3726</v>
      </c>
      <c r="G3215" s="149" t="s">
        <v>14204</v>
      </c>
      <c r="H3215" s="149" t="s">
        <v>3818</v>
      </c>
      <c r="I3215" s="149" t="s">
        <v>14205</v>
      </c>
      <c r="J3215" s="149" t="s">
        <v>14206</v>
      </c>
      <c r="K3215" s="149"/>
      <c r="L3215" s="149" t="s">
        <v>262</v>
      </c>
      <c r="M3215" s="149"/>
      <c r="N3215" s="149" t="s">
        <v>263</v>
      </c>
      <c r="O3215" s="149" t="s">
        <v>214</v>
      </c>
      <c r="P3215" s="149" t="s">
        <v>53</v>
      </c>
      <c r="Q3215" s="149"/>
      <c r="R3215" s="149" t="s">
        <v>14207</v>
      </c>
      <c r="S3215" s="149" t="s">
        <v>174</v>
      </c>
      <c r="T3215" s="149" t="s">
        <v>3370</v>
      </c>
      <c r="U3215" s="149" t="s">
        <v>267</v>
      </c>
      <c r="V3215" s="149"/>
      <c r="W3215" s="149"/>
      <c r="X3215" s="149" t="s">
        <v>336</v>
      </c>
      <c r="Y3215" s="149"/>
      <c r="Z3215" s="149"/>
      <c r="AA3215" s="149"/>
      <c r="AB3215" s="149" t="s">
        <v>269</v>
      </c>
      <c r="AC3215" s="149" t="s">
        <v>270</v>
      </c>
      <c r="AD3215" s="149" t="s">
        <v>3370</v>
      </c>
      <c r="AE3215" s="149" t="s">
        <v>271</v>
      </c>
      <c r="AF3215" s="149"/>
      <c r="AG3215" s="149" t="s">
        <v>1098</v>
      </c>
      <c r="AH3215" s="149" t="s">
        <v>273</v>
      </c>
      <c r="AI3215" s="158">
        <v>74</v>
      </c>
      <c r="AJ3215" s="149"/>
      <c r="AK3215" s="159" t="s">
        <v>274</v>
      </c>
      <c r="AL3215" s="159" t="s">
        <v>274</v>
      </c>
      <c r="AM3215" s="149" t="s">
        <v>274</v>
      </c>
      <c r="AN3215" s="160">
        <v>4</v>
      </c>
      <c r="AO3215" s="149"/>
      <c r="AP3215" s="149" t="s">
        <v>274</v>
      </c>
      <c r="AQ3215" s="149" t="s">
        <v>275</v>
      </c>
      <c r="AR3215" s="158">
        <v>1</v>
      </c>
      <c r="AS3215" s="149" t="s">
        <v>275</v>
      </c>
      <c r="AT3215" s="149" t="s">
        <v>276</v>
      </c>
      <c r="AU3215" s="161">
        <v>1</v>
      </c>
      <c r="AV3215" s="159">
        <v>8584.07</v>
      </c>
      <c r="AW3215" s="159">
        <v>343.36</v>
      </c>
      <c r="AX3215" s="149" t="s">
        <v>274</v>
      </c>
      <c r="AY3215" s="159">
        <v>89.14</v>
      </c>
      <c r="AZ3215" s="159">
        <v>89.14</v>
      </c>
      <c r="BA3215" s="159">
        <v>356.56</v>
      </c>
      <c r="BB3215" s="159">
        <v>6279.52</v>
      </c>
      <c r="BC3215" s="162" t="s">
        <v>274</v>
      </c>
      <c r="BD3215" s="162">
        <v>0</v>
      </c>
      <c r="BE3215" s="159">
        <v>2304.55</v>
      </c>
      <c r="BF3215" s="159">
        <v>2304.55</v>
      </c>
      <c r="BG3215" s="159">
        <v>8584.07</v>
      </c>
    </row>
    <row r="3216" ht="28.05" customHeight="1" spans="1:59">
      <c r="A3216" s="149"/>
      <c r="B3216" s="149"/>
      <c r="C3216" s="149"/>
      <c r="D3216" s="149" t="s">
        <v>3726</v>
      </c>
      <c r="E3216" s="340" t="s">
        <v>14208</v>
      </c>
      <c r="F3216" s="149" t="s">
        <v>3726</v>
      </c>
      <c r="G3216" s="149" t="s">
        <v>14209</v>
      </c>
      <c r="H3216" s="149" t="s">
        <v>14176</v>
      </c>
      <c r="I3216" s="149" t="s">
        <v>14210</v>
      </c>
      <c r="J3216" s="149" t="s">
        <v>14211</v>
      </c>
      <c r="K3216" s="149"/>
      <c r="L3216" s="149" t="s">
        <v>287</v>
      </c>
      <c r="M3216" s="149"/>
      <c r="N3216" s="149" t="s">
        <v>263</v>
      </c>
      <c r="O3216" s="149" t="s">
        <v>214</v>
      </c>
      <c r="P3216" s="149" t="s">
        <v>53</v>
      </c>
      <c r="Q3216" s="149"/>
      <c r="R3216" s="149" t="s">
        <v>14212</v>
      </c>
      <c r="S3216" s="149" t="s">
        <v>4131</v>
      </c>
      <c r="T3216" s="149" t="s">
        <v>414</v>
      </c>
      <c r="U3216" s="149" t="s">
        <v>267</v>
      </c>
      <c r="V3216" s="149"/>
      <c r="W3216" s="149"/>
      <c r="X3216" s="149" t="s">
        <v>336</v>
      </c>
      <c r="Y3216" s="149"/>
      <c r="Z3216" s="149"/>
      <c r="AA3216" s="149"/>
      <c r="AB3216" s="149" t="s">
        <v>269</v>
      </c>
      <c r="AC3216" s="149" t="s">
        <v>270</v>
      </c>
      <c r="AD3216" s="149" t="s">
        <v>414</v>
      </c>
      <c r="AE3216" s="149" t="s">
        <v>271</v>
      </c>
      <c r="AF3216" s="149"/>
      <c r="AG3216" s="149" t="s">
        <v>1098</v>
      </c>
      <c r="AH3216" s="149" t="s">
        <v>273</v>
      </c>
      <c r="AI3216" s="158">
        <v>21</v>
      </c>
      <c r="AJ3216" s="149"/>
      <c r="AK3216" s="159" t="s">
        <v>274</v>
      </c>
      <c r="AL3216" s="159" t="s">
        <v>274</v>
      </c>
      <c r="AM3216" s="149" t="s">
        <v>274</v>
      </c>
      <c r="AN3216" s="160">
        <v>4</v>
      </c>
      <c r="AO3216" s="149"/>
      <c r="AP3216" s="149" t="s">
        <v>274</v>
      </c>
      <c r="AQ3216" s="149" t="s">
        <v>275</v>
      </c>
      <c r="AR3216" s="158">
        <v>1</v>
      </c>
      <c r="AS3216" s="149" t="s">
        <v>275</v>
      </c>
      <c r="AT3216" s="149" t="s">
        <v>276</v>
      </c>
      <c r="AU3216" s="161">
        <v>1</v>
      </c>
      <c r="AV3216" s="159">
        <v>13274.34</v>
      </c>
      <c r="AW3216" s="159">
        <v>530.97</v>
      </c>
      <c r="AX3216" s="149" t="s">
        <v>274</v>
      </c>
      <c r="AY3216" s="159">
        <v>132.74</v>
      </c>
      <c r="AZ3216" s="159">
        <v>132.74</v>
      </c>
      <c r="BA3216" s="159">
        <v>530.96</v>
      </c>
      <c r="BB3216" s="159">
        <v>2787.54</v>
      </c>
      <c r="BC3216" s="162" t="s">
        <v>274</v>
      </c>
      <c r="BD3216" s="162">
        <v>0</v>
      </c>
      <c r="BE3216" s="159">
        <v>10486.8</v>
      </c>
      <c r="BF3216" s="159">
        <v>10486.8</v>
      </c>
      <c r="BG3216" s="159">
        <v>13274.34</v>
      </c>
    </row>
    <row r="3217" ht="28.05" customHeight="1" spans="1:59">
      <c r="A3217" s="149"/>
      <c r="B3217" s="149"/>
      <c r="C3217" s="149"/>
      <c r="D3217" s="149" t="s">
        <v>3726</v>
      </c>
      <c r="E3217" s="340" t="s">
        <v>14213</v>
      </c>
      <c r="F3217" s="149" t="s">
        <v>3726</v>
      </c>
      <c r="G3217" s="149" t="s">
        <v>14214</v>
      </c>
      <c r="H3217" s="149" t="s">
        <v>14200</v>
      </c>
      <c r="I3217" s="149" t="s">
        <v>14215</v>
      </c>
      <c r="J3217" s="149" t="s">
        <v>14216</v>
      </c>
      <c r="K3217" s="149"/>
      <c r="L3217" s="149" t="s">
        <v>287</v>
      </c>
      <c r="M3217" s="149"/>
      <c r="N3217" s="149" t="s">
        <v>263</v>
      </c>
      <c r="O3217" s="149" t="s">
        <v>214</v>
      </c>
      <c r="P3217" s="149" t="s">
        <v>53</v>
      </c>
      <c r="Q3217" s="149"/>
      <c r="R3217" s="149" t="s">
        <v>3921</v>
      </c>
      <c r="S3217" s="149" t="s">
        <v>289</v>
      </c>
      <c r="T3217" s="149" t="s">
        <v>3699</v>
      </c>
      <c r="U3217" s="149" t="s">
        <v>267</v>
      </c>
      <c r="V3217" s="149"/>
      <c r="W3217" s="149"/>
      <c r="X3217" s="149" t="s">
        <v>336</v>
      </c>
      <c r="Y3217" s="149"/>
      <c r="Z3217" s="149"/>
      <c r="AA3217" s="149"/>
      <c r="AB3217" s="149" t="s">
        <v>269</v>
      </c>
      <c r="AC3217" s="149" t="s">
        <v>270</v>
      </c>
      <c r="AD3217" s="149" t="s">
        <v>3699</v>
      </c>
      <c r="AE3217" s="149" t="s">
        <v>271</v>
      </c>
      <c r="AF3217" s="149"/>
      <c r="AG3217" s="149" t="s">
        <v>1098</v>
      </c>
      <c r="AH3217" s="149" t="s">
        <v>273</v>
      </c>
      <c r="AI3217" s="158">
        <v>67</v>
      </c>
      <c r="AJ3217" s="149"/>
      <c r="AK3217" s="159" t="s">
        <v>274</v>
      </c>
      <c r="AL3217" s="159" t="s">
        <v>274</v>
      </c>
      <c r="AM3217" s="149" t="s">
        <v>274</v>
      </c>
      <c r="AN3217" s="160">
        <v>4</v>
      </c>
      <c r="AO3217" s="149"/>
      <c r="AP3217" s="149" t="s">
        <v>274</v>
      </c>
      <c r="AQ3217" s="149" t="s">
        <v>275</v>
      </c>
      <c r="AR3217" s="158">
        <v>1</v>
      </c>
      <c r="AS3217" s="149" t="s">
        <v>275</v>
      </c>
      <c r="AT3217" s="149" t="s">
        <v>276</v>
      </c>
      <c r="AU3217" s="161">
        <v>1</v>
      </c>
      <c r="AV3217" s="159">
        <v>1695533.43</v>
      </c>
      <c r="AW3217" s="159">
        <v>67821.34</v>
      </c>
      <c r="AX3217" s="149" t="s">
        <v>274</v>
      </c>
      <c r="AY3217" s="159">
        <v>18145.23</v>
      </c>
      <c r="AZ3217" s="159">
        <v>18145.23</v>
      </c>
      <c r="BA3217" s="159">
        <v>72580.91</v>
      </c>
      <c r="BB3217" s="159">
        <v>1101500.57</v>
      </c>
      <c r="BC3217" s="162" t="s">
        <v>274</v>
      </c>
      <c r="BD3217" s="162">
        <v>0</v>
      </c>
      <c r="BE3217" s="159">
        <v>594032.86</v>
      </c>
      <c r="BF3217" s="159">
        <v>594032.86</v>
      </c>
      <c r="BG3217" s="159">
        <v>1695533.43</v>
      </c>
    </row>
    <row r="3218" ht="28.05" customHeight="1" spans="1:59">
      <c r="A3218" s="149"/>
      <c r="B3218" s="149"/>
      <c r="C3218" s="149"/>
      <c r="D3218" s="149" t="s">
        <v>3726</v>
      </c>
      <c r="E3218" s="340" t="s">
        <v>14217</v>
      </c>
      <c r="F3218" s="149" t="s">
        <v>3726</v>
      </c>
      <c r="G3218" s="149" t="s">
        <v>14218</v>
      </c>
      <c r="H3218" s="149" t="s">
        <v>14176</v>
      </c>
      <c r="I3218" s="149" t="s">
        <v>14210</v>
      </c>
      <c r="J3218" s="149" t="s">
        <v>14219</v>
      </c>
      <c r="K3218" s="149"/>
      <c r="L3218" s="149" t="s">
        <v>287</v>
      </c>
      <c r="M3218" s="149"/>
      <c r="N3218" s="149" t="s">
        <v>263</v>
      </c>
      <c r="O3218" s="149" t="s">
        <v>214</v>
      </c>
      <c r="P3218" s="149" t="s">
        <v>53</v>
      </c>
      <c r="Q3218" s="149"/>
      <c r="R3218" s="149" t="s">
        <v>14220</v>
      </c>
      <c r="S3218" s="149" t="s">
        <v>4131</v>
      </c>
      <c r="T3218" s="149" t="s">
        <v>414</v>
      </c>
      <c r="U3218" s="149" t="s">
        <v>267</v>
      </c>
      <c r="V3218" s="149"/>
      <c r="W3218" s="149"/>
      <c r="X3218" s="149" t="s">
        <v>336</v>
      </c>
      <c r="Y3218" s="149"/>
      <c r="Z3218" s="149"/>
      <c r="AA3218" s="149"/>
      <c r="AB3218" s="149" t="s">
        <v>269</v>
      </c>
      <c r="AC3218" s="149" t="s">
        <v>270</v>
      </c>
      <c r="AD3218" s="149" t="s">
        <v>414</v>
      </c>
      <c r="AE3218" s="149" t="s">
        <v>271</v>
      </c>
      <c r="AF3218" s="149"/>
      <c r="AG3218" s="149" t="s">
        <v>1098</v>
      </c>
      <c r="AH3218" s="149" t="s">
        <v>273</v>
      </c>
      <c r="AI3218" s="158">
        <v>21</v>
      </c>
      <c r="AJ3218" s="149"/>
      <c r="AK3218" s="159" t="s">
        <v>274</v>
      </c>
      <c r="AL3218" s="159" t="s">
        <v>274</v>
      </c>
      <c r="AM3218" s="149" t="s">
        <v>274</v>
      </c>
      <c r="AN3218" s="160">
        <v>4</v>
      </c>
      <c r="AO3218" s="149"/>
      <c r="AP3218" s="149" t="s">
        <v>274</v>
      </c>
      <c r="AQ3218" s="149" t="s">
        <v>275</v>
      </c>
      <c r="AR3218" s="158">
        <v>1</v>
      </c>
      <c r="AS3218" s="149" t="s">
        <v>275</v>
      </c>
      <c r="AT3218" s="149" t="s">
        <v>276</v>
      </c>
      <c r="AU3218" s="161">
        <v>1</v>
      </c>
      <c r="AV3218" s="159">
        <v>13274.34</v>
      </c>
      <c r="AW3218" s="159">
        <v>530.97</v>
      </c>
      <c r="AX3218" s="149" t="s">
        <v>274</v>
      </c>
      <c r="AY3218" s="159">
        <v>132.74</v>
      </c>
      <c r="AZ3218" s="159">
        <v>132.74</v>
      </c>
      <c r="BA3218" s="159">
        <v>530.96</v>
      </c>
      <c r="BB3218" s="159">
        <v>2787.54</v>
      </c>
      <c r="BC3218" s="162" t="s">
        <v>274</v>
      </c>
      <c r="BD3218" s="162">
        <v>0</v>
      </c>
      <c r="BE3218" s="159">
        <v>10486.8</v>
      </c>
      <c r="BF3218" s="159">
        <v>10486.8</v>
      </c>
      <c r="BG3218" s="159">
        <v>13274.34</v>
      </c>
    </row>
    <row r="3219" ht="28.05" customHeight="1" spans="1:59">
      <c r="A3219" s="149"/>
      <c r="B3219" s="149"/>
      <c r="C3219" s="149"/>
      <c r="D3219" s="149" t="s">
        <v>3726</v>
      </c>
      <c r="E3219" s="340" t="s">
        <v>14221</v>
      </c>
      <c r="F3219" s="149" t="s">
        <v>3726</v>
      </c>
      <c r="G3219" s="149" t="s">
        <v>14222</v>
      </c>
      <c r="H3219" s="149" t="s">
        <v>14223</v>
      </c>
      <c r="I3219" s="149" t="s">
        <v>14224</v>
      </c>
      <c r="J3219" s="149" t="s">
        <v>14225</v>
      </c>
      <c r="K3219" s="149"/>
      <c r="L3219" s="149" t="s">
        <v>262</v>
      </c>
      <c r="M3219" s="149"/>
      <c r="N3219" s="149" t="s">
        <v>263</v>
      </c>
      <c r="O3219" s="149" t="s">
        <v>214</v>
      </c>
      <c r="P3219" s="149" t="s">
        <v>53</v>
      </c>
      <c r="Q3219" s="149"/>
      <c r="R3219" s="149" t="s">
        <v>12416</v>
      </c>
      <c r="S3219" s="149" t="s">
        <v>5049</v>
      </c>
      <c r="T3219" s="149" t="s">
        <v>3370</v>
      </c>
      <c r="U3219" s="149" t="s">
        <v>267</v>
      </c>
      <c r="V3219" s="149"/>
      <c r="W3219" s="149"/>
      <c r="X3219" s="149" t="s">
        <v>268</v>
      </c>
      <c r="Y3219" s="149"/>
      <c r="Z3219" s="149"/>
      <c r="AA3219" s="149"/>
      <c r="AB3219" s="149" t="s">
        <v>269</v>
      </c>
      <c r="AC3219" s="149" t="s">
        <v>270</v>
      </c>
      <c r="AD3219" s="149" t="s">
        <v>3370</v>
      </c>
      <c r="AE3219" s="149" t="s">
        <v>271</v>
      </c>
      <c r="AF3219" s="149"/>
      <c r="AG3219" s="149" t="s">
        <v>1098</v>
      </c>
      <c r="AH3219" s="149" t="s">
        <v>273</v>
      </c>
      <c r="AI3219" s="158">
        <v>74</v>
      </c>
      <c r="AJ3219" s="149"/>
      <c r="AK3219" s="159" t="s">
        <v>274</v>
      </c>
      <c r="AL3219" s="159" t="s">
        <v>274</v>
      </c>
      <c r="AM3219" s="149" t="s">
        <v>274</v>
      </c>
      <c r="AN3219" s="160">
        <v>4</v>
      </c>
      <c r="AO3219" s="149"/>
      <c r="AP3219" s="149" t="s">
        <v>274</v>
      </c>
      <c r="AQ3219" s="149" t="s">
        <v>275</v>
      </c>
      <c r="AR3219" s="158">
        <v>1</v>
      </c>
      <c r="AS3219" s="149" t="s">
        <v>275</v>
      </c>
      <c r="AT3219" s="149" t="s">
        <v>276</v>
      </c>
      <c r="AU3219" s="161">
        <v>1</v>
      </c>
      <c r="AV3219" s="159">
        <v>33628.32</v>
      </c>
      <c r="AW3219" s="159">
        <v>1345.13</v>
      </c>
      <c r="AX3219" s="149" t="s">
        <v>274</v>
      </c>
      <c r="AY3219" s="159">
        <v>349.23</v>
      </c>
      <c r="AZ3219" s="159">
        <v>349.23</v>
      </c>
      <c r="BA3219" s="159">
        <v>1396.92</v>
      </c>
      <c r="BB3219" s="159">
        <v>24600.24</v>
      </c>
      <c r="BC3219" s="162" t="s">
        <v>274</v>
      </c>
      <c r="BD3219" s="162">
        <v>0</v>
      </c>
      <c r="BE3219" s="159">
        <v>9028.08</v>
      </c>
      <c r="BF3219" s="159">
        <v>9028.08</v>
      </c>
      <c r="BG3219" s="159">
        <v>33628.32</v>
      </c>
    </row>
    <row r="3220" ht="28.05" customHeight="1" spans="1:59">
      <c r="A3220" s="149"/>
      <c r="B3220" s="149"/>
      <c r="C3220" s="149"/>
      <c r="D3220" s="149" t="s">
        <v>3726</v>
      </c>
      <c r="E3220" s="340" t="s">
        <v>14226</v>
      </c>
      <c r="F3220" s="149" t="s">
        <v>3726</v>
      </c>
      <c r="G3220" s="149" t="s">
        <v>14227</v>
      </c>
      <c r="H3220" s="149" t="s">
        <v>5785</v>
      </c>
      <c r="I3220" s="149" t="s">
        <v>14228</v>
      </c>
      <c r="J3220" s="149" t="s">
        <v>14229</v>
      </c>
      <c r="K3220" s="149"/>
      <c r="L3220" s="149" t="s">
        <v>262</v>
      </c>
      <c r="M3220" s="149"/>
      <c r="N3220" s="149" t="s">
        <v>263</v>
      </c>
      <c r="O3220" s="149" t="s">
        <v>214</v>
      </c>
      <c r="P3220" s="149" t="s">
        <v>53</v>
      </c>
      <c r="Q3220" s="149"/>
      <c r="R3220" s="149" t="s">
        <v>14230</v>
      </c>
      <c r="S3220" s="149" t="s">
        <v>14231</v>
      </c>
      <c r="T3220" s="149" t="s">
        <v>14232</v>
      </c>
      <c r="U3220" s="149" t="s">
        <v>267</v>
      </c>
      <c r="V3220" s="149"/>
      <c r="W3220" s="149"/>
      <c r="X3220" s="149" t="s">
        <v>268</v>
      </c>
      <c r="Y3220" s="149"/>
      <c r="Z3220" s="149"/>
      <c r="AA3220" s="149"/>
      <c r="AB3220" s="149" t="s">
        <v>269</v>
      </c>
      <c r="AC3220" s="149" t="s">
        <v>318</v>
      </c>
      <c r="AD3220" s="149" t="s">
        <v>14232</v>
      </c>
      <c r="AE3220" s="149" t="s">
        <v>271</v>
      </c>
      <c r="AF3220" s="149"/>
      <c r="AG3220" s="149" t="s">
        <v>1098</v>
      </c>
      <c r="AH3220" s="149" t="s">
        <v>273</v>
      </c>
      <c r="AI3220" s="158">
        <v>96</v>
      </c>
      <c r="AJ3220" s="149"/>
      <c r="AK3220" s="159" t="s">
        <v>274</v>
      </c>
      <c r="AL3220" s="159" t="s">
        <v>274</v>
      </c>
      <c r="AM3220" s="149" t="s">
        <v>274</v>
      </c>
      <c r="AN3220" s="160">
        <v>4</v>
      </c>
      <c r="AO3220" s="149"/>
      <c r="AP3220" s="149" t="s">
        <v>274</v>
      </c>
      <c r="AQ3220" s="149" t="s">
        <v>275</v>
      </c>
      <c r="AR3220" s="158">
        <v>1</v>
      </c>
      <c r="AS3220" s="149" t="s">
        <v>275</v>
      </c>
      <c r="AT3220" s="149" t="s">
        <v>276</v>
      </c>
      <c r="AU3220" s="161">
        <v>1</v>
      </c>
      <c r="AV3220" s="159">
        <v>6837.61</v>
      </c>
      <c r="AW3220" s="159">
        <v>273.5</v>
      </c>
      <c r="AX3220" s="149" t="s">
        <v>274</v>
      </c>
      <c r="AY3220" s="162">
        <v>0</v>
      </c>
      <c r="AZ3220" s="162" t="s">
        <v>274</v>
      </c>
      <c r="BA3220" s="159">
        <v>204.77</v>
      </c>
      <c r="BB3220" s="159">
        <v>6564.11</v>
      </c>
      <c r="BC3220" s="162" t="s">
        <v>274</v>
      </c>
      <c r="BD3220" s="162">
        <v>0</v>
      </c>
      <c r="BE3220" s="159">
        <v>273.5</v>
      </c>
      <c r="BF3220" s="159">
        <v>273.5</v>
      </c>
      <c r="BG3220" s="159">
        <v>6837.61</v>
      </c>
    </row>
    <row r="3221" ht="28.05" customHeight="1" spans="1:59">
      <c r="A3221" s="149"/>
      <c r="B3221" s="149"/>
      <c r="C3221" s="149"/>
      <c r="D3221" s="149" t="s">
        <v>3726</v>
      </c>
      <c r="E3221" s="340" t="s">
        <v>14233</v>
      </c>
      <c r="F3221" s="149" t="s">
        <v>3726</v>
      </c>
      <c r="G3221" s="149" t="s">
        <v>14234</v>
      </c>
      <c r="H3221" s="149" t="s">
        <v>7925</v>
      </c>
      <c r="I3221" s="149" t="s">
        <v>14235</v>
      </c>
      <c r="J3221" s="149" t="s">
        <v>14236</v>
      </c>
      <c r="K3221" s="149"/>
      <c r="L3221" s="149" t="s">
        <v>262</v>
      </c>
      <c r="M3221" s="149"/>
      <c r="N3221" s="149" t="s">
        <v>263</v>
      </c>
      <c r="O3221" s="149" t="s">
        <v>214</v>
      </c>
      <c r="P3221" s="149" t="s">
        <v>53</v>
      </c>
      <c r="Q3221" s="149"/>
      <c r="R3221" s="149" t="s">
        <v>14230</v>
      </c>
      <c r="S3221" s="149" t="s">
        <v>14231</v>
      </c>
      <c r="T3221" s="149" t="s">
        <v>14232</v>
      </c>
      <c r="U3221" s="149" t="s">
        <v>267</v>
      </c>
      <c r="V3221" s="149"/>
      <c r="W3221" s="149"/>
      <c r="X3221" s="149" t="s">
        <v>268</v>
      </c>
      <c r="Y3221" s="149"/>
      <c r="Z3221" s="149"/>
      <c r="AA3221" s="149"/>
      <c r="AB3221" s="149" t="s">
        <v>269</v>
      </c>
      <c r="AC3221" s="149" t="s">
        <v>318</v>
      </c>
      <c r="AD3221" s="149" t="s">
        <v>14232</v>
      </c>
      <c r="AE3221" s="149" t="s">
        <v>271</v>
      </c>
      <c r="AF3221" s="149"/>
      <c r="AG3221" s="149" t="s">
        <v>1098</v>
      </c>
      <c r="AH3221" s="149" t="s">
        <v>273</v>
      </c>
      <c r="AI3221" s="158">
        <v>96</v>
      </c>
      <c r="AJ3221" s="149"/>
      <c r="AK3221" s="159" t="s">
        <v>274</v>
      </c>
      <c r="AL3221" s="159" t="s">
        <v>274</v>
      </c>
      <c r="AM3221" s="149" t="s">
        <v>274</v>
      </c>
      <c r="AN3221" s="160">
        <v>4</v>
      </c>
      <c r="AO3221" s="149"/>
      <c r="AP3221" s="149" t="s">
        <v>274</v>
      </c>
      <c r="AQ3221" s="149" t="s">
        <v>275</v>
      </c>
      <c r="AR3221" s="158">
        <v>1</v>
      </c>
      <c r="AS3221" s="149" t="s">
        <v>275</v>
      </c>
      <c r="AT3221" s="149" t="s">
        <v>276</v>
      </c>
      <c r="AU3221" s="161">
        <v>1</v>
      </c>
      <c r="AV3221" s="159">
        <v>29059.83</v>
      </c>
      <c r="AW3221" s="159">
        <v>1162.39</v>
      </c>
      <c r="AX3221" s="149" t="s">
        <v>274</v>
      </c>
      <c r="AY3221" s="162">
        <v>0</v>
      </c>
      <c r="AZ3221" s="162" t="s">
        <v>274</v>
      </c>
      <c r="BA3221" s="159">
        <v>871.64</v>
      </c>
      <c r="BB3221" s="159">
        <v>27897.44</v>
      </c>
      <c r="BC3221" s="162" t="s">
        <v>274</v>
      </c>
      <c r="BD3221" s="162">
        <v>0</v>
      </c>
      <c r="BE3221" s="159">
        <v>1162.39</v>
      </c>
      <c r="BF3221" s="159">
        <v>1162.39</v>
      </c>
      <c r="BG3221" s="159">
        <v>29059.83</v>
      </c>
    </row>
    <row r="3222" ht="28.05" customHeight="1" spans="1:59">
      <c r="A3222" s="149"/>
      <c r="B3222" s="149"/>
      <c r="C3222" s="149"/>
      <c r="D3222" s="149" t="s">
        <v>3726</v>
      </c>
      <c r="E3222" s="340" t="s">
        <v>14237</v>
      </c>
      <c r="F3222" s="149" t="s">
        <v>3726</v>
      </c>
      <c r="G3222" s="149" t="s">
        <v>14238</v>
      </c>
      <c r="H3222" s="149" t="s">
        <v>14239</v>
      </c>
      <c r="I3222" s="149"/>
      <c r="J3222" s="149" t="s">
        <v>14240</v>
      </c>
      <c r="K3222" s="149"/>
      <c r="L3222" s="149" t="s">
        <v>262</v>
      </c>
      <c r="M3222" s="149"/>
      <c r="N3222" s="149" t="s">
        <v>263</v>
      </c>
      <c r="O3222" s="149" t="s">
        <v>214</v>
      </c>
      <c r="P3222" s="149" t="s">
        <v>53</v>
      </c>
      <c r="Q3222" s="149"/>
      <c r="R3222" s="149" t="s">
        <v>12416</v>
      </c>
      <c r="S3222" s="149" t="s">
        <v>5049</v>
      </c>
      <c r="T3222" s="149" t="s">
        <v>3370</v>
      </c>
      <c r="U3222" s="149" t="s">
        <v>267</v>
      </c>
      <c r="V3222" s="149"/>
      <c r="W3222" s="149"/>
      <c r="X3222" s="149" t="s">
        <v>268</v>
      </c>
      <c r="Y3222" s="149"/>
      <c r="Z3222" s="149"/>
      <c r="AA3222" s="149"/>
      <c r="AB3222" s="149" t="s">
        <v>269</v>
      </c>
      <c r="AC3222" s="149" t="s">
        <v>270</v>
      </c>
      <c r="AD3222" s="149" t="s">
        <v>3370</v>
      </c>
      <c r="AE3222" s="149" t="s">
        <v>271</v>
      </c>
      <c r="AF3222" s="149"/>
      <c r="AG3222" s="149" t="s">
        <v>1098</v>
      </c>
      <c r="AH3222" s="149" t="s">
        <v>273</v>
      </c>
      <c r="AI3222" s="158">
        <v>74</v>
      </c>
      <c r="AJ3222" s="149"/>
      <c r="AK3222" s="159" t="s">
        <v>274</v>
      </c>
      <c r="AL3222" s="159" t="s">
        <v>274</v>
      </c>
      <c r="AM3222" s="149" t="s">
        <v>274</v>
      </c>
      <c r="AN3222" s="160">
        <v>4</v>
      </c>
      <c r="AO3222" s="149"/>
      <c r="AP3222" s="149" t="s">
        <v>274</v>
      </c>
      <c r="AQ3222" s="149" t="s">
        <v>275</v>
      </c>
      <c r="AR3222" s="158">
        <v>1</v>
      </c>
      <c r="AS3222" s="149" t="s">
        <v>275</v>
      </c>
      <c r="AT3222" s="149" t="s">
        <v>276</v>
      </c>
      <c r="AU3222" s="161">
        <v>1</v>
      </c>
      <c r="AV3222" s="159">
        <v>4424.78</v>
      </c>
      <c r="AW3222" s="159">
        <v>176.99</v>
      </c>
      <c r="AX3222" s="149" t="s">
        <v>274</v>
      </c>
      <c r="AY3222" s="159">
        <v>45.94</v>
      </c>
      <c r="AZ3222" s="159">
        <v>45.94</v>
      </c>
      <c r="BA3222" s="159">
        <v>183.76</v>
      </c>
      <c r="BB3222" s="159">
        <v>3237.01</v>
      </c>
      <c r="BC3222" s="162" t="s">
        <v>274</v>
      </c>
      <c r="BD3222" s="162">
        <v>0</v>
      </c>
      <c r="BE3222" s="159">
        <v>1187.77</v>
      </c>
      <c r="BF3222" s="159">
        <v>1187.77</v>
      </c>
      <c r="BG3222" s="159">
        <v>4424.78</v>
      </c>
    </row>
    <row r="3223" ht="28.05" customHeight="1" spans="1:59">
      <c r="A3223" s="149"/>
      <c r="B3223" s="149"/>
      <c r="C3223" s="149"/>
      <c r="D3223" s="149" t="s">
        <v>3726</v>
      </c>
      <c r="E3223" s="340" t="s">
        <v>14241</v>
      </c>
      <c r="F3223" s="149" t="s">
        <v>3726</v>
      </c>
      <c r="G3223" s="149" t="s">
        <v>14242</v>
      </c>
      <c r="H3223" s="149" t="s">
        <v>4099</v>
      </c>
      <c r="I3223" s="149" t="s">
        <v>14243</v>
      </c>
      <c r="J3223" s="149" t="s">
        <v>14244</v>
      </c>
      <c r="K3223" s="149"/>
      <c r="L3223" s="149" t="s">
        <v>287</v>
      </c>
      <c r="M3223" s="149"/>
      <c r="N3223" s="149" t="s">
        <v>263</v>
      </c>
      <c r="O3223" s="149" t="s">
        <v>214</v>
      </c>
      <c r="P3223" s="149" t="s">
        <v>53</v>
      </c>
      <c r="Q3223" s="149"/>
      <c r="R3223" s="149" t="s">
        <v>14245</v>
      </c>
      <c r="S3223" s="149" t="s">
        <v>135</v>
      </c>
      <c r="T3223" s="149" t="s">
        <v>3664</v>
      </c>
      <c r="U3223" s="149" t="s">
        <v>267</v>
      </c>
      <c r="V3223" s="149"/>
      <c r="W3223" s="149"/>
      <c r="X3223" s="149" t="s">
        <v>268</v>
      </c>
      <c r="Y3223" s="149"/>
      <c r="Z3223" s="149"/>
      <c r="AA3223" s="149"/>
      <c r="AB3223" s="149" t="s">
        <v>269</v>
      </c>
      <c r="AC3223" s="149" t="s">
        <v>270</v>
      </c>
      <c r="AD3223" s="149" t="s">
        <v>3664</v>
      </c>
      <c r="AE3223" s="149" t="s">
        <v>271</v>
      </c>
      <c r="AF3223" s="149"/>
      <c r="AG3223" s="149" t="s">
        <v>1098</v>
      </c>
      <c r="AH3223" s="149" t="s">
        <v>273</v>
      </c>
      <c r="AI3223" s="158">
        <v>66</v>
      </c>
      <c r="AJ3223" s="149"/>
      <c r="AK3223" s="159" t="s">
        <v>274</v>
      </c>
      <c r="AL3223" s="159" t="s">
        <v>274</v>
      </c>
      <c r="AM3223" s="149" t="s">
        <v>274</v>
      </c>
      <c r="AN3223" s="160">
        <v>4</v>
      </c>
      <c r="AO3223" s="149"/>
      <c r="AP3223" s="149" t="s">
        <v>274</v>
      </c>
      <c r="AQ3223" s="149" t="s">
        <v>275</v>
      </c>
      <c r="AR3223" s="158">
        <v>1</v>
      </c>
      <c r="AS3223" s="149" t="s">
        <v>275</v>
      </c>
      <c r="AT3223" s="149" t="s">
        <v>276</v>
      </c>
      <c r="AU3223" s="161">
        <v>1</v>
      </c>
      <c r="AV3223" s="159">
        <v>2566.37</v>
      </c>
      <c r="AW3223" s="159">
        <v>102.65</v>
      </c>
      <c r="AX3223" s="149" t="s">
        <v>274</v>
      </c>
      <c r="AY3223" s="159">
        <v>26.42</v>
      </c>
      <c r="AZ3223" s="159">
        <v>26.42</v>
      </c>
      <c r="BA3223" s="159">
        <v>105.71</v>
      </c>
      <c r="BB3223" s="159">
        <v>1670.97</v>
      </c>
      <c r="BC3223" s="162" t="s">
        <v>274</v>
      </c>
      <c r="BD3223" s="162">
        <v>0</v>
      </c>
      <c r="BE3223" s="159">
        <v>895.4</v>
      </c>
      <c r="BF3223" s="159">
        <v>895.4</v>
      </c>
      <c r="BG3223" s="159">
        <v>2566.37</v>
      </c>
    </row>
    <row r="3224" ht="28.05" customHeight="1" spans="1:59">
      <c r="A3224" s="149"/>
      <c r="B3224" s="149"/>
      <c r="C3224" s="149"/>
      <c r="D3224" s="149" t="s">
        <v>3726</v>
      </c>
      <c r="E3224" s="340" t="s">
        <v>14246</v>
      </c>
      <c r="F3224" s="149" t="s">
        <v>3726</v>
      </c>
      <c r="G3224" s="149" t="s">
        <v>14247</v>
      </c>
      <c r="H3224" s="149" t="s">
        <v>11285</v>
      </c>
      <c r="I3224" s="149" t="s">
        <v>14177</v>
      </c>
      <c r="J3224" s="149" t="s">
        <v>14248</v>
      </c>
      <c r="K3224" s="149"/>
      <c r="L3224" s="149" t="s">
        <v>287</v>
      </c>
      <c r="M3224" s="149"/>
      <c r="N3224" s="149" t="s">
        <v>263</v>
      </c>
      <c r="O3224" s="149" t="s">
        <v>214</v>
      </c>
      <c r="P3224" s="149" t="s">
        <v>53</v>
      </c>
      <c r="Q3224" s="149"/>
      <c r="R3224" s="149" t="s">
        <v>14249</v>
      </c>
      <c r="S3224" s="149" t="s">
        <v>4131</v>
      </c>
      <c r="T3224" s="149" t="s">
        <v>414</v>
      </c>
      <c r="U3224" s="149" t="s">
        <v>267</v>
      </c>
      <c r="V3224" s="149"/>
      <c r="W3224" s="149"/>
      <c r="X3224" s="149" t="s">
        <v>336</v>
      </c>
      <c r="Y3224" s="149"/>
      <c r="Z3224" s="149"/>
      <c r="AA3224" s="149"/>
      <c r="AB3224" s="149" t="s">
        <v>269</v>
      </c>
      <c r="AC3224" s="149" t="s">
        <v>270</v>
      </c>
      <c r="AD3224" s="149" t="s">
        <v>414</v>
      </c>
      <c r="AE3224" s="149" t="s">
        <v>271</v>
      </c>
      <c r="AF3224" s="149"/>
      <c r="AG3224" s="149" t="s">
        <v>1098</v>
      </c>
      <c r="AH3224" s="149" t="s">
        <v>273</v>
      </c>
      <c r="AI3224" s="158">
        <v>21</v>
      </c>
      <c r="AJ3224" s="149"/>
      <c r="AK3224" s="159" t="s">
        <v>274</v>
      </c>
      <c r="AL3224" s="159" t="s">
        <v>274</v>
      </c>
      <c r="AM3224" s="149" t="s">
        <v>274</v>
      </c>
      <c r="AN3224" s="160">
        <v>4</v>
      </c>
      <c r="AO3224" s="149"/>
      <c r="AP3224" s="149" t="s">
        <v>274</v>
      </c>
      <c r="AQ3224" s="149" t="s">
        <v>275</v>
      </c>
      <c r="AR3224" s="158">
        <v>1</v>
      </c>
      <c r="AS3224" s="149" t="s">
        <v>275</v>
      </c>
      <c r="AT3224" s="149" t="s">
        <v>276</v>
      </c>
      <c r="AU3224" s="161">
        <v>1</v>
      </c>
      <c r="AV3224" s="159">
        <v>24778.76</v>
      </c>
      <c r="AW3224" s="159">
        <v>991.15</v>
      </c>
      <c r="AX3224" s="149" t="s">
        <v>274</v>
      </c>
      <c r="AY3224" s="159">
        <v>247.79</v>
      </c>
      <c r="AZ3224" s="159">
        <v>247.79</v>
      </c>
      <c r="BA3224" s="159">
        <v>991.16</v>
      </c>
      <c r="BB3224" s="159">
        <v>5203.59</v>
      </c>
      <c r="BC3224" s="162" t="s">
        <v>274</v>
      </c>
      <c r="BD3224" s="162">
        <v>0</v>
      </c>
      <c r="BE3224" s="159">
        <v>19575.17</v>
      </c>
      <c r="BF3224" s="159">
        <v>19575.17</v>
      </c>
      <c r="BG3224" s="159">
        <v>24778.76</v>
      </c>
    </row>
    <row r="3225" ht="28.05" customHeight="1" spans="1:59">
      <c r="A3225" s="149"/>
      <c r="B3225" s="149"/>
      <c r="C3225" s="149"/>
      <c r="D3225" s="149" t="s">
        <v>3726</v>
      </c>
      <c r="E3225" s="340" t="s">
        <v>14250</v>
      </c>
      <c r="F3225" s="149" t="s">
        <v>3726</v>
      </c>
      <c r="G3225" s="149" t="s">
        <v>14251</v>
      </c>
      <c r="H3225" s="149" t="s">
        <v>14252</v>
      </c>
      <c r="I3225" s="149" t="s">
        <v>14253</v>
      </c>
      <c r="J3225" s="149" t="s">
        <v>14254</v>
      </c>
      <c r="K3225" s="149"/>
      <c r="L3225" s="149" t="s">
        <v>262</v>
      </c>
      <c r="M3225" s="149"/>
      <c r="N3225" s="149" t="s">
        <v>263</v>
      </c>
      <c r="O3225" s="149" t="s">
        <v>214</v>
      </c>
      <c r="P3225" s="149" t="s">
        <v>53</v>
      </c>
      <c r="Q3225" s="149"/>
      <c r="R3225" s="149" t="s">
        <v>5492</v>
      </c>
      <c r="S3225" s="149" t="s">
        <v>289</v>
      </c>
      <c r="T3225" s="149" t="s">
        <v>14232</v>
      </c>
      <c r="U3225" s="149" t="s">
        <v>267</v>
      </c>
      <c r="V3225" s="149"/>
      <c r="W3225" s="149"/>
      <c r="X3225" s="149" t="s">
        <v>336</v>
      </c>
      <c r="Y3225" s="149"/>
      <c r="Z3225" s="149"/>
      <c r="AA3225" s="149"/>
      <c r="AB3225" s="149" t="s">
        <v>269</v>
      </c>
      <c r="AC3225" s="149" t="s">
        <v>318</v>
      </c>
      <c r="AD3225" s="149" t="s">
        <v>14232</v>
      </c>
      <c r="AE3225" s="149" t="s">
        <v>271</v>
      </c>
      <c r="AF3225" s="149"/>
      <c r="AG3225" s="149" t="s">
        <v>1098</v>
      </c>
      <c r="AH3225" s="149" t="s">
        <v>273</v>
      </c>
      <c r="AI3225" s="158">
        <v>96</v>
      </c>
      <c r="AJ3225" s="149"/>
      <c r="AK3225" s="159" t="s">
        <v>274</v>
      </c>
      <c r="AL3225" s="159" t="s">
        <v>274</v>
      </c>
      <c r="AM3225" s="149" t="s">
        <v>274</v>
      </c>
      <c r="AN3225" s="160">
        <v>4</v>
      </c>
      <c r="AO3225" s="149"/>
      <c r="AP3225" s="149" t="s">
        <v>274</v>
      </c>
      <c r="AQ3225" s="149" t="s">
        <v>275</v>
      </c>
      <c r="AR3225" s="158">
        <v>1</v>
      </c>
      <c r="AS3225" s="149" t="s">
        <v>275</v>
      </c>
      <c r="AT3225" s="149" t="s">
        <v>276</v>
      </c>
      <c r="AU3225" s="161">
        <v>1</v>
      </c>
      <c r="AV3225" s="159">
        <v>4273.5</v>
      </c>
      <c r="AW3225" s="159">
        <v>170.94</v>
      </c>
      <c r="AX3225" s="149" t="s">
        <v>274</v>
      </c>
      <c r="AY3225" s="162">
        <v>0</v>
      </c>
      <c r="AZ3225" s="162" t="s">
        <v>274</v>
      </c>
      <c r="BA3225" s="159">
        <v>127.74</v>
      </c>
      <c r="BB3225" s="159">
        <v>4102.56</v>
      </c>
      <c r="BC3225" s="162" t="s">
        <v>274</v>
      </c>
      <c r="BD3225" s="162">
        <v>0</v>
      </c>
      <c r="BE3225" s="159">
        <v>170.94</v>
      </c>
      <c r="BF3225" s="159">
        <v>170.94</v>
      </c>
      <c r="BG3225" s="159">
        <v>4273.5</v>
      </c>
    </row>
    <row r="3226" ht="28.05" customHeight="1" spans="1:59">
      <c r="A3226" s="149"/>
      <c r="B3226" s="149"/>
      <c r="C3226" s="149"/>
      <c r="D3226" s="149" t="s">
        <v>3726</v>
      </c>
      <c r="E3226" s="340" t="s">
        <v>14255</v>
      </c>
      <c r="F3226" s="149" t="s">
        <v>3726</v>
      </c>
      <c r="G3226" s="149" t="s">
        <v>14256</v>
      </c>
      <c r="H3226" s="149" t="s">
        <v>11285</v>
      </c>
      <c r="I3226" s="149" t="s">
        <v>14177</v>
      </c>
      <c r="J3226" s="149" t="s">
        <v>14257</v>
      </c>
      <c r="K3226" s="149"/>
      <c r="L3226" s="149" t="s">
        <v>287</v>
      </c>
      <c r="M3226" s="149"/>
      <c r="N3226" s="149" t="s">
        <v>263</v>
      </c>
      <c r="O3226" s="149" t="s">
        <v>214</v>
      </c>
      <c r="P3226" s="149" t="s">
        <v>53</v>
      </c>
      <c r="Q3226" s="149"/>
      <c r="R3226" s="149" t="s">
        <v>14258</v>
      </c>
      <c r="S3226" s="149" t="s">
        <v>4131</v>
      </c>
      <c r="T3226" s="149" t="s">
        <v>414</v>
      </c>
      <c r="U3226" s="149" t="s">
        <v>267</v>
      </c>
      <c r="V3226" s="149"/>
      <c r="W3226" s="149"/>
      <c r="X3226" s="149" t="s">
        <v>336</v>
      </c>
      <c r="Y3226" s="149"/>
      <c r="Z3226" s="149"/>
      <c r="AA3226" s="149"/>
      <c r="AB3226" s="149" t="s">
        <v>269</v>
      </c>
      <c r="AC3226" s="149" t="s">
        <v>270</v>
      </c>
      <c r="AD3226" s="149" t="s">
        <v>414</v>
      </c>
      <c r="AE3226" s="149" t="s">
        <v>271</v>
      </c>
      <c r="AF3226" s="149"/>
      <c r="AG3226" s="149" t="s">
        <v>1098</v>
      </c>
      <c r="AH3226" s="149" t="s">
        <v>273</v>
      </c>
      <c r="AI3226" s="158">
        <v>21</v>
      </c>
      <c r="AJ3226" s="149"/>
      <c r="AK3226" s="159" t="s">
        <v>274</v>
      </c>
      <c r="AL3226" s="159" t="s">
        <v>274</v>
      </c>
      <c r="AM3226" s="149" t="s">
        <v>274</v>
      </c>
      <c r="AN3226" s="160">
        <v>4</v>
      </c>
      <c r="AO3226" s="149"/>
      <c r="AP3226" s="149" t="s">
        <v>274</v>
      </c>
      <c r="AQ3226" s="149" t="s">
        <v>275</v>
      </c>
      <c r="AR3226" s="158">
        <v>1</v>
      </c>
      <c r="AS3226" s="149" t="s">
        <v>275</v>
      </c>
      <c r="AT3226" s="149" t="s">
        <v>276</v>
      </c>
      <c r="AU3226" s="161">
        <v>1</v>
      </c>
      <c r="AV3226" s="159">
        <v>24778.76</v>
      </c>
      <c r="AW3226" s="159">
        <v>991.15</v>
      </c>
      <c r="AX3226" s="149" t="s">
        <v>274</v>
      </c>
      <c r="AY3226" s="159">
        <v>247.79</v>
      </c>
      <c r="AZ3226" s="159">
        <v>247.79</v>
      </c>
      <c r="BA3226" s="159">
        <v>991.16</v>
      </c>
      <c r="BB3226" s="159">
        <v>5203.59</v>
      </c>
      <c r="BC3226" s="162" t="s">
        <v>274</v>
      </c>
      <c r="BD3226" s="162">
        <v>0</v>
      </c>
      <c r="BE3226" s="159">
        <v>19575.17</v>
      </c>
      <c r="BF3226" s="159">
        <v>19575.17</v>
      </c>
      <c r="BG3226" s="159">
        <v>24778.76</v>
      </c>
    </row>
    <row r="3227" ht="28.05" customHeight="1" spans="1:59">
      <c r="A3227" s="149"/>
      <c r="B3227" s="149"/>
      <c r="C3227" s="149"/>
      <c r="D3227" s="149" t="s">
        <v>3726</v>
      </c>
      <c r="E3227" s="340" t="s">
        <v>14259</v>
      </c>
      <c r="F3227" s="149" t="s">
        <v>3726</v>
      </c>
      <c r="G3227" s="149" t="s">
        <v>14260</v>
      </c>
      <c r="H3227" s="149" t="s">
        <v>14252</v>
      </c>
      <c r="I3227" s="149" t="s">
        <v>14253</v>
      </c>
      <c r="J3227" s="149" t="s">
        <v>14261</v>
      </c>
      <c r="K3227" s="149"/>
      <c r="L3227" s="149" t="s">
        <v>262</v>
      </c>
      <c r="M3227" s="149"/>
      <c r="N3227" s="149" t="s">
        <v>263</v>
      </c>
      <c r="O3227" s="149" t="s">
        <v>214</v>
      </c>
      <c r="P3227" s="149" t="s">
        <v>53</v>
      </c>
      <c r="Q3227" s="149"/>
      <c r="R3227" s="149" t="s">
        <v>5492</v>
      </c>
      <c r="S3227" s="149" t="s">
        <v>289</v>
      </c>
      <c r="T3227" s="149" t="s">
        <v>14232</v>
      </c>
      <c r="U3227" s="149" t="s">
        <v>267</v>
      </c>
      <c r="V3227" s="149"/>
      <c r="W3227" s="149"/>
      <c r="X3227" s="149" t="s">
        <v>336</v>
      </c>
      <c r="Y3227" s="149"/>
      <c r="Z3227" s="149"/>
      <c r="AA3227" s="149"/>
      <c r="AB3227" s="149" t="s">
        <v>269</v>
      </c>
      <c r="AC3227" s="149" t="s">
        <v>318</v>
      </c>
      <c r="AD3227" s="149" t="s">
        <v>14232</v>
      </c>
      <c r="AE3227" s="149" t="s">
        <v>271</v>
      </c>
      <c r="AF3227" s="149"/>
      <c r="AG3227" s="149" t="s">
        <v>1098</v>
      </c>
      <c r="AH3227" s="149" t="s">
        <v>273</v>
      </c>
      <c r="AI3227" s="158">
        <v>96</v>
      </c>
      <c r="AJ3227" s="149"/>
      <c r="AK3227" s="159" t="s">
        <v>274</v>
      </c>
      <c r="AL3227" s="159" t="s">
        <v>274</v>
      </c>
      <c r="AM3227" s="149" t="s">
        <v>274</v>
      </c>
      <c r="AN3227" s="160">
        <v>4</v>
      </c>
      <c r="AO3227" s="149"/>
      <c r="AP3227" s="149" t="s">
        <v>274</v>
      </c>
      <c r="AQ3227" s="149" t="s">
        <v>275</v>
      </c>
      <c r="AR3227" s="158">
        <v>1</v>
      </c>
      <c r="AS3227" s="149" t="s">
        <v>275</v>
      </c>
      <c r="AT3227" s="149" t="s">
        <v>276</v>
      </c>
      <c r="AU3227" s="161">
        <v>1</v>
      </c>
      <c r="AV3227" s="159">
        <v>4273.51</v>
      </c>
      <c r="AW3227" s="159">
        <v>170.94</v>
      </c>
      <c r="AX3227" s="149" t="s">
        <v>274</v>
      </c>
      <c r="AY3227" s="162">
        <v>0</v>
      </c>
      <c r="AZ3227" s="162" t="s">
        <v>274</v>
      </c>
      <c r="BA3227" s="159">
        <v>127.75</v>
      </c>
      <c r="BB3227" s="159">
        <v>4102.57</v>
      </c>
      <c r="BC3227" s="162" t="s">
        <v>274</v>
      </c>
      <c r="BD3227" s="162">
        <v>0</v>
      </c>
      <c r="BE3227" s="159">
        <v>170.94</v>
      </c>
      <c r="BF3227" s="159">
        <v>170.94</v>
      </c>
      <c r="BG3227" s="159">
        <v>4273.51</v>
      </c>
    </row>
    <row r="3228" ht="28.05" customHeight="1" spans="1:59">
      <c r="A3228" s="149"/>
      <c r="B3228" s="149"/>
      <c r="C3228" s="149"/>
      <c r="D3228" s="149" t="s">
        <v>3726</v>
      </c>
      <c r="E3228" s="340" t="s">
        <v>14262</v>
      </c>
      <c r="F3228" s="149" t="s">
        <v>3726</v>
      </c>
      <c r="G3228" s="149" t="s">
        <v>14263</v>
      </c>
      <c r="H3228" s="149" t="s">
        <v>14264</v>
      </c>
      <c r="I3228" s="149"/>
      <c r="J3228" s="149" t="s">
        <v>14265</v>
      </c>
      <c r="K3228" s="149"/>
      <c r="L3228" s="149" t="s">
        <v>262</v>
      </c>
      <c r="M3228" s="149"/>
      <c r="N3228" s="149" t="s">
        <v>263</v>
      </c>
      <c r="O3228" s="149" t="s">
        <v>214</v>
      </c>
      <c r="P3228" s="149" t="s">
        <v>53</v>
      </c>
      <c r="Q3228" s="149"/>
      <c r="R3228" s="149" t="s">
        <v>12416</v>
      </c>
      <c r="S3228" s="149" t="s">
        <v>5049</v>
      </c>
      <c r="T3228" s="149" t="s">
        <v>3370</v>
      </c>
      <c r="U3228" s="149" t="s">
        <v>267</v>
      </c>
      <c r="V3228" s="149"/>
      <c r="W3228" s="149"/>
      <c r="X3228" s="149" t="s">
        <v>268</v>
      </c>
      <c r="Y3228" s="149"/>
      <c r="Z3228" s="149"/>
      <c r="AA3228" s="149"/>
      <c r="AB3228" s="149" t="s">
        <v>269</v>
      </c>
      <c r="AC3228" s="149" t="s">
        <v>270</v>
      </c>
      <c r="AD3228" s="149" t="s">
        <v>3370</v>
      </c>
      <c r="AE3228" s="149" t="s">
        <v>271</v>
      </c>
      <c r="AF3228" s="149"/>
      <c r="AG3228" s="149" t="s">
        <v>1098</v>
      </c>
      <c r="AH3228" s="149" t="s">
        <v>273</v>
      </c>
      <c r="AI3228" s="158">
        <v>74</v>
      </c>
      <c r="AJ3228" s="149"/>
      <c r="AK3228" s="159" t="s">
        <v>274</v>
      </c>
      <c r="AL3228" s="159" t="s">
        <v>274</v>
      </c>
      <c r="AM3228" s="149" t="s">
        <v>274</v>
      </c>
      <c r="AN3228" s="160">
        <v>4</v>
      </c>
      <c r="AO3228" s="149"/>
      <c r="AP3228" s="149" t="s">
        <v>274</v>
      </c>
      <c r="AQ3228" s="149" t="s">
        <v>275</v>
      </c>
      <c r="AR3228" s="158">
        <v>1</v>
      </c>
      <c r="AS3228" s="149" t="s">
        <v>275</v>
      </c>
      <c r="AT3228" s="149" t="s">
        <v>276</v>
      </c>
      <c r="AU3228" s="161">
        <v>1</v>
      </c>
      <c r="AV3228" s="159">
        <v>39292.04</v>
      </c>
      <c r="AW3228" s="159">
        <v>1571.68</v>
      </c>
      <c r="AX3228" s="149" t="s">
        <v>274</v>
      </c>
      <c r="AY3228" s="159">
        <v>408.03</v>
      </c>
      <c r="AZ3228" s="159">
        <v>408.03</v>
      </c>
      <c r="BA3228" s="159">
        <v>1632.12</v>
      </c>
      <c r="BB3228" s="159">
        <v>28743.6</v>
      </c>
      <c r="BC3228" s="162" t="s">
        <v>274</v>
      </c>
      <c r="BD3228" s="162">
        <v>0</v>
      </c>
      <c r="BE3228" s="159">
        <v>10548.44</v>
      </c>
      <c r="BF3228" s="159">
        <v>10548.44</v>
      </c>
      <c r="BG3228" s="159">
        <v>39292.04</v>
      </c>
    </row>
    <row r="3229" ht="28.05" customHeight="1" spans="1:59">
      <c r="A3229" s="149"/>
      <c r="B3229" s="149"/>
      <c r="C3229" s="149"/>
      <c r="D3229" s="149" t="s">
        <v>3726</v>
      </c>
      <c r="E3229" s="340" t="s">
        <v>14266</v>
      </c>
      <c r="F3229" s="149" t="s">
        <v>3726</v>
      </c>
      <c r="G3229" s="149" t="s">
        <v>14267</v>
      </c>
      <c r="H3229" s="149" t="s">
        <v>14268</v>
      </c>
      <c r="I3229" s="149" t="s">
        <v>14269</v>
      </c>
      <c r="J3229" s="149" t="s">
        <v>14270</v>
      </c>
      <c r="K3229" s="149"/>
      <c r="L3229" s="149" t="s">
        <v>287</v>
      </c>
      <c r="M3229" s="149"/>
      <c r="N3229" s="149" t="s">
        <v>263</v>
      </c>
      <c r="O3229" s="149" t="s">
        <v>214</v>
      </c>
      <c r="P3229" s="149" t="s">
        <v>53</v>
      </c>
      <c r="Q3229" s="149"/>
      <c r="R3229" s="149" t="s">
        <v>14245</v>
      </c>
      <c r="S3229" s="149" t="s">
        <v>14271</v>
      </c>
      <c r="T3229" s="149" t="s">
        <v>3664</v>
      </c>
      <c r="U3229" s="149" t="s">
        <v>267</v>
      </c>
      <c r="V3229" s="149"/>
      <c r="W3229" s="149"/>
      <c r="X3229" s="149" t="s">
        <v>268</v>
      </c>
      <c r="Y3229" s="149"/>
      <c r="Z3229" s="149"/>
      <c r="AA3229" s="149"/>
      <c r="AB3229" s="149" t="s">
        <v>269</v>
      </c>
      <c r="AC3229" s="149" t="s">
        <v>270</v>
      </c>
      <c r="AD3229" s="149" t="s">
        <v>3664</v>
      </c>
      <c r="AE3229" s="149" t="s">
        <v>271</v>
      </c>
      <c r="AF3229" s="149"/>
      <c r="AG3229" s="149" t="s">
        <v>1098</v>
      </c>
      <c r="AH3229" s="149" t="s">
        <v>273</v>
      </c>
      <c r="AI3229" s="158">
        <v>66</v>
      </c>
      <c r="AJ3229" s="149"/>
      <c r="AK3229" s="159" t="s">
        <v>274</v>
      </c>
      <c r="AL3229" s="159" t="s">
        <v>274</v>
      </c>
      <c r="AM3229" s="149" t="s">
        <v>274</v>
      </c>
      <c r="AN3229" s="160">
        <v>4</v>
      </c>
      <c r="AO3229" s="149"/>
      <c r="AP3229" s="149" t="s">
        <v>274</v>
      </c>
      <c r="AQ3229" s="149" t="s">
        <v>275</v>
      </c>
      <c r="AR3229" s="158">
        <v>1</v>
      </c>
      <c r="AS3229" s="149" t="s">
        <v>275</v>
      </c>
      <c r="AT3229" s="149" t="s">
        <v>276</v>
      </c>
      <c r="AU3229" s="161">
        <v>1</v>
      </c>
      <c r="AV3229" s="159">
        <v>22743.36</v>
      </c>
      <c r="AW3229" s="159">
        <v>909.73</v>
      </c>
      <c r="AX3229" s="149" t="s">
        <v>274</v>
      </c>
      <c r="AY3229" s="159">
        <v>234.13</v>
      </c>
      <c r="AZ3229" s="159">
        <v>234.13</v>
      </c>
      <c r="BA3229" s="159">
        <v>936.52</v>
      </c>
      <c r="BB3229" s="159">
        <v>14809.75</v>
      </c>
      <c r="BC3229" s="162" t="s">
        <v>274</v>
      </c>
      <c r="BD3229" s="162">
        <v>0</v>
      </c>
      <c r="BE3229" s="159">
        <v>7933.61</v>
      </c>
      <c r="BF3229" s="159">
        <v>7933.61</v>
      </c>
      <c r="BG3229" s="159">
        <v>22743.36</v>
      </c>
    </row>
    <row r="3230" ht="28.05" customHeight="1" spans="1:59">
      <c r="A3230" s="149"/>
      <c r="B3230" s="149"/>
      <c r="C3230" s="149"/>
      <c r="D3230" s="149" t="s">
        <v>3726</v>
      </c>
      <c r="E3230" s="340" t="s">
        <v>14272</v>
      </c>
      <c r="F3230" s="149" t="s">
        <v>3726</v>
      </c>
      <c r="G3230" s="149" t="s">
        <v>14273</v>
      </c>
      <c r="H3230" s="149" t="s">
        <v>14274</v>
      </c>
      <c r="I3230" s="149" t="s">
        <v>14275</v>
      </c>
      <c r="J3230" s="149" t="s">
        <v>14276</v>
      </c>
      <c r="K3230" s="149"/>
      <c r="L3230" s="149" t="s">
        <v>262</v>
      </c>
      <c r="M3230" s="149"/>
      <c r="N3230" s="149" t="s">
        <v>263</v>
      </c>
      <c r="O3230" s="149" t="s">
        <v>214</v>
      </c>
      <c r="P3230" s="149" t="s">
        <v>53</v>
      </c>
      <c r="Q3230" s="149"/>
      <c r="R3230" s="149" t="s">
        <v>12416</v>
      </c>
      <c r="S3230" s="149" t="s">
        <v>5049</v>
      </c>
      <c r="T3230" s="149" t="s">
        <v>3370</v>
      </c>
      <c r="U3230" s="149" t="s">
        <v>267</v>
      </c>
      <c r="V3230" s="149"/>
      <c r="W3230" s="149"/>
      <c r="X3230" s="149" t="s">
        <v>268</v>
      </c>
      <c r="Y3230" s="149"/>
      <c r="Z3230" s="149"/>
      <c r="AA3230" s="149"/>
      <c r="AB3230" s="149" t="s">
        <v>269</v>
      </c>
      <c r="AC3230" s="149" t="s">
        <v>270</v>
      </c>
      <c r="AD3230" s="149" t="s">
        <v>3370</v>
      </c>
      <c r="AE3230" s="149" t="s">
        <v>271</v>
      </c>
      <c r="AF3230" s="149"/>
      <c r="AG3230" s="149" t="s">
        <v>1098</v>
      </c>
      <c r="AH3230" s="149" t="s">
        <v>273</v>
      </c>
      <c r="AI3230" s="158">
        <v>74</v>
      </c>
      <c r="AJ3230" s="149"/>
      <c r="AK3230" s="159" t="s">
        <v>274</v>
      </c>
      <c r="AL3230" s="159" t="s">
        <v>274</v>
      </c>
      <c r="AM3230" s="149" t="s">
        <v>274</v>
      </c>
      <c r="AN3230" s="160">
        <v>4</v>
      </c>
      <c r="AO3230" s="149"/>
      <c r="AP3230" s="149" t="s">
        <v>274</v>
      </c>
      <c r="AQ3230" s="149" t="s">
        <v>275</v>
      </c>
      <c r="AR3230" s="158">
        <v>1</v>
      </c>
      <c r="AS3230" s="149" t="s">
        <v>275</v>
      </c>
      <c r="AT3230" s="149" t="s">
        <v>276</v>
      </c>
      <c r="AU3230" s="161">
        <v>1</v>
      </c>
      <c r="AV3230" s="159">
        <v>31858.41</v>
      </c>
      <c r="AW3230" s="159">
        <v>1274.34</v>
      </c>
      <c r="AX3230" s="149" t="s">
        <v>274</v>
      </c>
      <c r="AY3230" s="159">
        <v>330.85</v>
      </c>
      <c r="AZ3230" s="159">
        <v>330.85</v>
      </c>
      <c r="BA3230" s="159">
        <v>1323.4</v>
      </c>
      <c r="BB3230" s="159">
        <v>23305.42</v>
      </c>
      <c r="BC3230" s="162" t="s">
        <v>274</v>
      </c>
      <c r="BD3230" s="162">
        <v>0</v>
      </c>
      <c r="BE3230" s="159">
        <v>8552.99</v>
      </c>
      <c r="BF3230" s="159">
        <v>8552.99</v>
      </c>
      <c r="BG3230" s="159">
        <v>31858.41</v>
      </c>
    </row>
    <row r="3231" ht="28.05" customHeight="1" spans="1:59">
      <c r="A3231" s="149"/>
      <c r="B3231" s="149"/>
      <c r="C3231" s="149"/>
      <c r="D3231" s="149" t="s">
        <v>3726</v>
      </c>
      <c r="E3231" s="340" t="s">
        <v>14277</v>
      </c>
      <c r="F3231" s="149" t="s">
        <v>3726</v>
      </c>
      <c r="G3231" s="149" t="s">
        <v>14278</v>
      </c>
      <c r="H3231" s="149" t="s">
        <v>11285</v>
      </c>
      <c r="I3231" s="149" t="s">
        <v>14177</v>
      </c>
      <c r="J3231" s="149" t="s">
        <v>14279</v>
      </c>
      <c r="K3231" s="149"/>
      <c r="L3231" s="149" t="s">
        <v>287</v>
      </c>
      <c r="M3231" s="149"/>
      <c r="N3231" s="149" t="s">
        <v>263</v>
      </c>
      <c r="O3231" s="149" t="s">
        <v>214</v>
      </c>
      <c r="P3231" s="149" t="s">
        <v>53</v>
      </c>
      <c r="Q3231" s="149"/>
      <c r="R3231" s="149" t="s">
        <v>14280</v>
      </c>
      <c r="S3231" s="149" t="s">
        <v>4131</v>
      </c>
      <c r="T3231" s="149" t="s">
        <v>414</v>
      </c>
      <c r="U3231" s="149" t="s">
        <v>267</v>
      </c>
      <c r="V3231" s="149"/>
      <c r="W3231" s="149"/>
      <c r="X3231" s="149" t="s">
        <v>336</v>
      </c>
      <c r="Y3231" s="149"/>
      <c r="Z3231" s="149"/>
      <c r="AA3231" s="149"/>
      <c r="AB3231" s="149" t="s">
        <v>269</v>
      </c>
      <c r="AC3231" s="149" t="s">
        <v>270</v>
      </c>
      <c r="AD3231" s="149" t="s">
        <v>414</v>
      </c>
      <c r="AE3231" s="149" t="s">
        <v>271</v>
      </c>
      <c r="AF3231" s="149"/>
      <c r="AG3231" s="149" t="s">
        <v>1098</v>
      </c>
      <c r="AH3231" s="149" t="s">
        <v>273</v>
      </c>
      <c r="AI3231" s="158">
        <v>21</v>
      </c>
      <c r="AJ3231" s="149"/>
      <c r="AK3231" s="159" t="s">
        <v>274</v>
      </c>
      <c r="AL3231" s="159" t="s">
        <v>274</v>
      </c>
      <c r="AM3231" s="149" t="s">
        <v>274</v>
      </c>
      <c r="AN3231" s="160">
        <v>4</v>
      </c>
      <c r="AO3231" s="149"/>
      <c r="AP3231" s="149" t="s">
        <v>274</v>
      </c>
      <c r="AQ3231" s="149" t="s">
        <v>275</v>
      </c>
      <c r="AR3231" s="158">
        <v>1</v>
      </c>
      <c r="AS3231" s="149" t="s">
        <v>275</v>
      </c>
      <c r="AT3231" s="149" t="s">
        <v>276</v>
      </c>
      <c r="AU3231" s="161">
        <v>1</v>
      </c>
      <c r="AV3231" s="159">
        <v>24778.76</v>
      </c>
      <c r="AW3231" s="159">
        <v>991.15</v>
      </c>
      <c r="AX3231" s="149" t="s">
        <v>274</v>
      </c>
      <c r="AY3231" s="159">
        <v>247.79</v>
      </c>
      <c r="AZ3231" s="159">
        <v>247.79</v>
      </c>
      <c r="BA3231" s="159">
        <v>991.16</v>
      </c>
      <c r="BB3231" s="159">
        <v>5203.59</v>
      </c>
      <c r="BC3231" s="162" t="s">
        <v>274</v>
      </c>
      <c r="BD3231" s="162">
        <v>0</v>
      </c>
      <c r="BE3231" s="159">
        <v>19575.17</v>
      </c>
      <c r="BF3231" s="159">
        <v>19575.17</v>
      </c>
      <c r="BG3231" s="159">
        <v>24778.76</v>
      </c>
    </row>
    <row r="3232" ht="28.05" customHeight="1" spans="1:59">
      <c r="A3232" s="149"/>
      <c r="B3232" s="149"/>
      <c r="C3232" s="149"/>
      <c r="D3232" s="149" t="s">
        <v>3726</v>
      </c>
      <c r="E3232" s="340" t="s">
        <v>14281</v>
      </c>
      <c r="F3232" s="149" t="s">
        <v>3726</v>
      </c>
      <c r="G3232" s="149" t="s">
        <v>14282</v>
      </c>
      <c r="H3232" s="149" t="s">
        <v>14283</v>
      </c>
      <c r="I3232" s="149" t="s">
        <v>14284</v>
      </c>
      <c r="J3232" s="149" t="s">
        <v>14285</v>
      </c>
      <c r="K3232" s="149"/>
      <c r="L3232" s="149" t="s">
        <v>287</v>
      </c>
      <c r="M3232" s="149"/>
      <c r="N3232" s="149" t="s">
        <v>263</v>
      </c>
      <c r="O3232" s="149" t="s">
        <v>214</v>
      </c>
      <c r="P3232" s="149" t="s">
        <v>53</v>
      </c>
      <c r="Q3232" s="149"/>
      <c r="R3232" s="149" t="s">
        <v>14245</v>
      </c>
      <c r="S3232" s="149" t="s">
        <v>14271</v>
      </c>
      <c r="T3232" s="149" t="s">
        <v>3664</v>
      </c>
      <c r="U3232" s="149" t="s">
        <v>267</v>
      </c>
      <c r="V3232" s="149"/>
      <c r="W3232" s="149"/>
      <c r="X3232" s="149" t="s">
        <v>268</v>
      </c>
      <c r="Y3232" s="149"/>
      <c r="Z3232" s="149"/>
      <c r="AA3232" s="149"/>
      <c r="AB3232" s="149" t="s">
        <v>269</v>
      </c>
      <c r="AC3232" s="149" t="s">
        <v>270</v>
      </c>
      <c r="AD3232" s="149" t="s">
        <v>3664</v>
      </c>
      <c r="AE3232" s="149" t="s">
        <v>271</v>
      </c>
      <c r="AF3232" s="149"/>
      <c r="AG3232" s="149" t="s">
        <v>1098</v>
      </c>
      <c r="AH3232" s="149" t="s">
        <v>273</v>
      </c>
      <c r="AI3232" s="158">
        <v>66</v>
      </c>
      <c r="AJ3232" s="149"/>
      <c r="AK3232" s="159" t="s">
        <v>274</v>
      </c>
      <c r="AL3232" s="159" t="s">
        <v>274</v>
      </c>
      <c r="AM3232" s="149" t="s">
        <v>274</v>
      </c>
      <c r="AN3232" s="160">
        <v>4</v>
      </c>
      <c r="AO3232" s="149"/>
      <c r="AP3232" s="149" t="s">
        <v>274</v>
      </c>
      <c r="AQ3232" s="149" t="s">
        <v>275</v>
      </c>
      <c r="AR3232" s="158">
        <v>1</v>
      </c>
      <c r="AS3232" s="149" t="s">
        <v>275</v>
      </c>
      <c r="AT3232" s="149" t="s">
        <v>276</v>
      </c>
      <c r="AU3232" s="161">
        <v>1</v>
      </c>
      <c r="AV3232" s="159">
        <v>7610.62</v>
      </c>
      <c r="AW3232" s="159">
        <v>304.42</v>
      </c>
      <c r="AX3232" s="149" t="s">
        <v>274</v>
      </c>
      <c r="AY3232" s="159">
        <v>78.34</v>
      </c>
      <c r="AZ3232" s="159">
        <v>78.34</v>
      </c>
      <c r="BA3232" s="159">
        <v>313.36</v>
      </c>
      <c r="BB3232" s="159">
        <v>4956.07</v>
      </c>
      <c r="BC3232" s="162" t="s">
        <v>274</v>
      </c>
      <c r="BD3232" s="162">
        <v>0</v>
      </c>
      <c r="BE3232" s="159">
        <v>2654.55</v>
      </c>
      <c r="BF3232" s="159">
        <v>2654.55</v>
      </c>
      <c r="BG3232" s="159">
        <v>7610.62</v>
      </c>
    </row>
    <row r="3233" ht="28.05" customHeight="1" spans="1:59">
      <c r="A3233" s="149"/>
      <c r="B3233" s="149"/>
      <c r="C3233" s="149"/>
      <c r="D3233" s="149" t="s">
        <v>3726</v>
      </c>
      <c r="E3233" s="340" t="s">
        <v>14286</v>
      </c>
      <c r="F3233" s="149" t="s">
        <v>3726</v>
      </c>
      <c r="G3233" s="149" t="s">
        <v>14287</v>
      </c>
      <c r="H3233" s="149" t="s">
        <v>14288</v>
      </c>
      <c r="I3233" s="149"/>
      <c r="J3233" s="149" t="s">
        <v>14289</v>
      </c>
      <c r="K3233" s="149"/>
      <c r="L3233" s="149" t="s">
        <v>262</v>
      </c>
      <c r="M3233" s="149"/>
      <c r="N3233" s="149" t="s">
        <v>263</v>
      </c>
      <c r="O3233" s="149" t="s">
        <v>214</v>
      </c>
      <c r="P3233" s="149" t="s">
        <v>53</v>
      </c>
      <c r="Q3233" s="149"/>
      <c r="R3233" s="149" t="s">
        <v>12416</v>
      </c>
      <c r="S3233" s="149" t="s">
        <v>5049</v>
      </c>
      <c r="T3233" s="149" t="s">
        <v>3370</v>
      </c>
      <c r="U3233" s="149" t="s">
        <v>267</v>
      </c>
      <c r="V3233" s="149"/>
      <c r="W3233" s="149"/>
      <c r="X3233" s="149" t="s">
        <v>268</v>
      </c>
      <c r="Y3233" s="149"/>
      <c r="Z3233" s="149"/>
      <c r="AA3233" s="149"/>
      <c r="AB3233" s="149" t="s">
        <v>269</v>
      </c>
      <c r="AC3233" s="149" t="s">
        <v>270</v>
      </c>
      <c r="AD3233" s="149" t="s">
        <v>3370</v>
      </c>
      <c r="AE3233" s="149" t="s">
        <v>271</v>
      </c>
      <c r="AF3233" s="149"/>
      <c r="AG3233" s="149" t="s">
        <v>1098</v>
      </c>
      <c r="AH3233" s="149" t="s">
        <v>273</v>
      </c>
      <c r="AI3233" s="158">
        <v>74</v>
      </c>
      <c r="AJ3233" s="149"/>
      <c r="AK3233" s="159" t="s">
        <v>274</v>
      </c>
      <c r="AL3233" s="159" t="s">
        <v>274</v>
      </c>
      <c r="AM3233" s="149" t="s">
        <v>274</v>
      </c>
      <c r="AN3233" s="160">
        <v>4</v>
      </c>
      <c r="AO3233" s="149"/>
      <c r="AP3233" s="149" t="s">
        <v>274</v>
      </c>
      <c r="AQ3233" s="149" t="s">
        <v>275</v>
      </c>
      <c r="AR3233" s="158">
        <v>1</v>
      </c>
      <c r="AS3233" s="149" t="s">
        <v>275</v>
      </c>
      <c r="AT3233" s="149" t="s">
        <v>276</v>
      </c>
      <c r="AU3233" s="161">
        <v>1</v>
      </c>
      <c r="AV3233" s="159">
        <v>4424.78</v>
      </c>
      <c r="AW3233" s="159">
        <v>176.99</v>
      </c>
      <c r="AX3233" s="149" t="s">
        <v>274</v>
      </c>
      <c r="AY3233" s="159">
        <v>45.94</v>
      </c>
      <c r="AZ3233" s="159">
        <v>45.94</v>
      </c>
      <c r="BA3233" s="159">
        <v>183.76</v>
      </c>
      <c r="BB3233" s="159">
        <v>3237.01</v>
      </c>
      <c r="BC3233" s="162" t="s">
        <v>274</v>
      </c>
      <c r="BD3233" s="162">
        <v>0</v>
      </c>
      <c r="BE3233" s="159">
        <v>1187.77</v>
      </c>
      <c r="BF3233" s="159">
        <v>1187.77</v>
      </c>
      <c r="BG3233" s="159">
        <v>4424.78</v>
      </c>
    </row>
    <row r="3234" ht="28.05" customHeight="1" spans="1:59">
      <c r="A3234" s="149"/>
      <c r="B3234" s="149"/>
      <c r="C3234" s="149"/>
      <c r="D3234" s="149" t="s">
        <v>3726</v>
      </c>
      <c r="E3234" s="340" t="s">
        <v>14290</v>
      </c>
      <c r="F3234" s="149" t="s">
        <v>3726</v>
      </c>
      <c r="G3234" s="149" t="s">
        <v>14291</v>
      </c>
      <c r="H3234" s="149" t="s">
        <v>11285</v>
      </c>
      <c r="I3234" s="149" t="s">
        <v>14177</v>
      </c>
      <c r="J3234" s="149" t="s">
        <v>14292</v>
      </c>
      <c r="K3234" s="149"/>
      <c r="L3234" s="149" t="s">
        <v>287</v>
      </c>
      <c r="M3234" s="149"/>
      <c r="N3234" s="149" t="s">
        <v>263</v>
      </c>
      <c r="O3234" s="149" t="s">
        <v>214</v>
      </c>
      <c r="P3234" s="149" t="s">
        <v>53</v>
      </c>
      <c r="Q3234" s="149"/>
      <c r="R3234" s="149" t="s">
        <v>14293</v>
      </c>
      <c r="S3234" s="149" t="s">
        <v>4131</v>
      </c>
      <c r="T3234" s="149" t="s">
        <v>414</v>
      </c>
      <c r="U3234" s="149" t="s">
        <v>267</v>
      </c>
      <c r="V3234" s="149"/>
      <c r="W3234" s="149"/>
      <c r="X3234" s="149" t="s">
        <v>336</v>
      </c>
      <c r="Y3234" s="149"/>
      <c r="Z3234" s="149"/>
      <c r="AA3234" s="149"/>
      <c r="AB3234" s="149" t="s">
        <v>269</v>
      </c>
      <c r="AC3234" s="149" t="s">
        <v>270</v>
      </c>
      <c r="AD3234" s="149" t="s">
        <v>414</v>
      </c>
      <c r="AE3234" s="149" t="s">
        <v>271</v>
      </c>
      <c r="AF3234" s="149"/>
      <c r="AG3234" s="149" t="s">
        <v>1098</v>
      </c>
      <c r="AH3234" s="149" t="s">
        <v>273</v>
      </c>
      <c r="AI3234" s="158">
        <v>21</v>
      </c>
      <c r="AJ3234" s="149"/>
      <c r="AK3234" s="159" t="s">
        <v>274</v>
      </c>
      <c r="AL3234" s="159" t="s">
        <v>274</v>
      </c>
      <c r="AM3234" s="149" t="s">
        <v>274</v>
      </c>
      <c r="AN3234" s="160">
        <v>4</v>
      </c>
      <c r="AO3234" s="149"/>
      <c r="AP3234" s="149" t="s">
        <v>274</v>
      </c>
      <c r="AQ3234" s="149" t="s">
        <v>275</v>
      </c>
      <c r="AR3234" s="158">
        <v>1</v>
      </c>
      <c r="AS3234" s="149" t="s">
        <v>275</v>
      </c>
      <c r="AT3234" s="149" t="s">
        <v>276</v>
      </c>
      <c r="AU3234" s="161">
        <v>1</v>
      </c>
      <c r="AV3234" s="159">
        <v>24778.76</v>
      </c>
      <c r="AW3234" s="159">
        <v>991.15</v>
      </c>
      <c r="AX3234" s="149" t="s">
        <v>274</v>
      </c>
      <c r="AY3234" s="159">
        <v>247.79</v>
      </c>
      <c r="AZ3234" s="159">
        <v>247.79</v>
      </c>
      <c r="BA3234" s="159">
        <v>991.16</v>
      </c>
      <c r="BB3234" s="159">
        <v>5203.59</v>
      </c>
      <c r="BC3234" s="162" t="s">
        <v>274</v>
      </c>
      <c r="BD3234" s="162">
        <v>0</v>
      </c>
      <c r="BE3234" s="159">
        <v>19575.17</v>
      </c>
      <c r="BF3234" s="159">
        <v>19575.17</v>
      </c>
      <c r="BG3234" s="159">
        <v>24778.76</v>
      </c>
    </row>
    <row r="3235" ht="28.05" customHeight="1" spans="1:59">
      <c r="A3235" s="149"/>
      <c r="B3235" s="149"/>
      <c r="C3235" s="149"/>
      <c r="D3235" s="149" t="s">
        <v>3726</v>
      </c>
      <c r="E3235" s="340" t="s">
        <v>14294</v>
      </c>
      <c r="F3235" s="149" t="s">
        <v>3726</v>
      </c>
      <c r="G3235" s="149" t="s">
        <v>14295</v>
      </c>
      <c r="H3235" s="149" t="s">
        <v>14252</v>
      </c>
      <c r="I3235" s="149" t="s">
        <v>14253</v>
      </c>
      <c r="J3235" s="149" t="s">
        <v>14296</v>
      </c>
      <c r="K3235" s="149"/>
      <c r="L3235" s="149" t="s">
        <v>262</v>
      </c>
      <c r="M3235" s="149"/>
      <c r="N3235" s="149" t="s">
        <v>263</v>
      </c>
      <c r="O3235" s="149" t="s">
        <v>214</v>
      </c>
      <c r="P3235" s="149" t="s">
        <v>53</v>
      </c>
      <c r="Q3235" s="149"/>
      <c r="R3235" s="149" t="s">
        <v>5492</v>
      </c>
      <c r="S3235" s="149" t="s">
        <v>289</v>
      </c>
      <c r="T3235" s="149" t="s">
        <v>14232</v>
      </c>
      <c r="U3235" s="149" t="s">
        <v>267</v>
      </c>
      <c r="V3235" s="149"/>
      <c r="W3235" s="149"/>
      <c r="X3235" s="149" t="s">
        <v>336</v>
      </c>
      <c r="Y3235" s="149"/>
      <c r="Z3235" s="149"/>
      <c r="AA3235" s="149"/>
      <c r="AB3235" s="149" t="s">
        <v>269</v>
      </c>
      <c r="AC3235" s="149" t="s">
        <v>318</v>
      </c>
      <c r="AD3235" s="149" t="s">
        <v>14232</v>
      </c>
      <c r="AE3235" s="149" t="s">
        <v>271</v>
      </c>
      <c r="AF3235" s="149"/>
      <c r="AG3235" s="149" t="s">
        <v>1098</v>
      </c>
      <c r="AH3235" s="149" t="s">
        <v>273</v>
      </c>
      <c r="AI3235" s="158">
        <v>96</v>
      </c>
      <c r="AJ3235" s="149"/>
      <c r="AK3235" s="159" t="s">
        <v>274</v>
      </c>
      <c r="AL3235" s="159" t="s">
        <v>274</v>
      </c>
      <c r="AM3235" s="149" t="s">
        <v>274</v>
      </c>
      <c r="AN3235" s="160">
        <v>4</v>
      </c>
      <c r="AO3235" s="149"/>
      <c r="AP3235" s="149" t="s">
        <v>274</v>
      </c>
      <c r="AQ3235" s="149" t="s">
        <v>275</v>
      </c>
      <c r="AR3235" s="158">
        <v>1</v>
      </c>
      <c r="AS3235" s="149" t="s">
        <v>275</v>
      </c>
      <c r="AT3235" s="149" t="s">
        <v>276</v>
      </c>
      <c r="AU3235" s="161">
        <v>1</v>
      </c>
      <c r="AV3235" s="159">
        <v>4273.5</v>
      </c>
      <c r="AW3235" s="159">
        <v>170.94</v>
      </c>
      <c r="AX3235" s="149" t="s">
        <v>274</v>
      </c>
      <c r="AY3235" s="162">
        <v>0</v>
      </c>
      <c r="AZ3235" s="162" t="s">
        <v>274</v>
      </c>
      <c r="BA3235" s="159">
        <v>127.74</v>
      </c>
      <c r="BB3235" s="159">
        <v>4102.56</v>
      </c>
      <c r="BC3235" s="162" t="s">
        <v>274</v>
      </c>
      <c r="BD3235" s="162">
        <v>0</v>
      </c>
      <c r="BE3235" s="159">
        <v>170.94</v>
      </c>
      <c r="BF3235" s="159">
        <v>170.94</v>
      </c>
      <c r="BG3235" s="159">
        <v>4273.5</v>
      </c>
    </row>
    <row r="3236" ht="28.05" customHeight="1" spans="1:59">
      <c r="A3236" s="149"/>
      <c r="B3236" s="149"/>
      <c r="C3236" s="149"/>
      <c r="D3236" s="149" t="s">
        <v>3726</v>
      </c>
      <c r="E3236" s="340" t="s">
        <v>14297</v>
      </c>
      <c r="F3236" s="149" t="s">
        <v>3726</v>
      </c>
      <c r="G3236" s="149" t="s">
        <v>14298</v>
      </c>
      <c r="H3236" s="149" t="s">
        <v>11285</v>
      </c>
      <c r="I3236" s="149" t="s">
        <v>14177</v>
      </c>
      <c r="J3236" s="149" t="s">
        <v>14299</v>
      </c>
      <c r="K3236" s="149"/>
      <c r="L3236" s="149" t="s">
        <v>287</v>
      </c>
      <c r="M3236" s="149"/>
      <c r="N3236" s="149" t="s">
        <v>263</v>
      </c>
      <c r="O3236" s="149" t="s">
        <v>214</v>
      </c>
      <c r="P3236" s="149" t="s">
        <v>53</v>
      </c>
      <c r="Q3236" s="149"/>
      <c r="R3236" s="149" t="s">
        <v>14300</v>
      </c>
      <c r="S3236" s="149" t="s">
        <v>4131</v>
      </c>
      <c r="T3236" s="149" t="s">
        <v>414</v>
      </c>
      <c r="U3236" s="149" t="s">
        <v>267</v>
      </c>
      <c r="V3236" s="149"/>
      <c r="W3236" s="149"/>
      <c r="X3236" s="149" t="s">
        <v>336</v>
      </c>
      <c r="Y3236" s="149"/>
      <c r="Z3236" s="149"/>
      <c r="AA3236" s="149"/>
      <c r="AB3236" s="149" t="s">
        <v>269</v>
      </c>
      <c r="AC3236" s="149" t="s">
        <v>270</v>
      </c>
      <c r="AD3236" s="149" t="s">
        <v>414</v>
      </c>
      <c r="AE3236" s="149" t="s">
        <v>271</v>
      </c>
      <c r="AF3236" s="149"/>
      <c r="AG3236" s="149" t="s">
        <v>1098</v>
      </c>
      <c r="AH3236" s="149" t="s">
        <v>273</v>
      </c>
      <c r="AI3236" s="158">
        <v>21</v>
      </c>
      <c r="AJ3236" s="149"/>
      <c r="AK3236" s="159" t="s">
        <v>274</v>
      </c>
      <c r="AL3236" s="159" t="s">
        <v>274</v>
      </c>
      <c r="AM3236" s="149" t="s">
        <v>274</v>
      </c>
      <c r="AN3236" s="160">
        <v>4</v>
      </c>
      <c r="AO3236" s="149"/>
      <c r="AP3236" s="149" t="s">
        <v>274</v>
      </c>
      <c r="AQ3236" s="149" t="s">
        <v>275</v>
      </c>
      <c r="AR3236" s="158">
        <v>1</v>
      </c>
      <c r="AS3236" s="149" t="s">
        <v>275</v>
      </c>
      <c r="AT3236" s="149" t="s">
        <v>276</v>
      </c>
      <c r="AU3236" s="161">
        <v>1</v>
      </c>
      <c r="AV3236" s="159">
        <v>24778.76</v>
      </c>
      <c r="AW3236" s="159">
        <v>991.15</v>
      </c>
      <c r="AX3236" s="149" t="s">
        <v>274</v>
      </c>
      <c r="AY3236" s="159">
        <v>247.79</v>
      </c>
      <c r="AZ3236" s="159">
        <v>247.79</v>
      </c>
      <c r="BA3236" s="159">
        <v>991.16</v>
      </c>
      <c r="BB3236" s="159">
        <v>5203.59</v>
      </c>
      <c r="BC3236" s="162" t="s">
        <v>274</v>
      </c>
      <c r="BD3236" s="162">
        <v>0</v>
      </c>
      <c r="BE3236" s="159">
        <v>19575.17</v>
      </c>
      <c r="BF3236" s="159">
        <v>19575.17</v>
      </c>
      <c r="BG3236" s="159">
        <v>24778.76</v>
      </c>
    </row>
    <row r="3237" ht="28.05" customHeight="1" spans="1:59">
      <c r="A3237" s="149"/>
      <c r="B3237" s="149"/>
      <c r="C3237" s="149"/>
      <c r="D3237" s="149" t="s">
        <v>3726</v>
      </c>
      <c r="E3237" s="340" t="s">
        <v>14301</v>
      </c>
      <c r="F3237" s="149" t="s">
        <v>3726</v>
      </c>
      <c r="G3237" s="149" t="s">
        <v>14302</v>
      </c>
      <c r="H3237" s="149" t="s">
        <v>14303</v>
      </c>
      <c r="I3237" s="149" t="s">
        <v>14304</v>
      </c>
      <c r="J3237" s="149" t="s">
        <v>14305</v>
      </c>
      <c r="K3237" s="149"/>
      <c r="L3237" s="149" t="s">
        <v>262</v>
      </c>
      <c r="M3237" s="149"/>
      <c r="N3237" s="149" t="s">
        <v>263</v>
      </c>
      <c r="O3237" s="149" t="s">
        <v>214</v>
      </c>
      <c r="P3237" s="149" t="s">
        <v>53</v>
      </c>
      <c r="Q3237" s="149"/>
      <c r="R3237" s="149" t="s">
        <v>5492</v>
      </c>
      <c r="S3237" s="149" t="s">
        <v>289</v>
      </c>
      <c r="T3237" s="149" t="s">
        <v>14232</v>
      </c>
      <c r="U3237" s="149" t="s">
        <v>267</v>
      </c>
      <c r="V3237" s="149"/>
      <c r="W3237" s="149"/>
      <c r="X3237" s="149" t="s">
        <v>336</v>
      </c>
      <c r="Y3237" s="149"/>
      <c r="Z3237" s="149"/>
      <c r="AA3237" s="149"/>
      <c r="AB3237" s="149" t="s">
        <v>269</v>
      </c>
      <c r="AC3237" s="149" t="s">
        <v>318</v>
      </c>
      <c r="AD3237" s="149" t="s">
        <v>14232</v>
      </c>
      <c r="AE3237" s="149" t="s">
        <v>271</v>
      </c>
      <c r="AF3237" s="149"/>
      <c r="AG3237" s="149" t="s">
        <v>1098</v>
      </c>
      <c r="AH3237" s="149" t="s">
        <v>273</v>
      </c>
      <c r="AI3237" s="158">
        <v>96</v>
      </c>
      <c r="AJ3237" s="149"/>
      <c r="AK3237" s="159" t="s">
        <v>274</v>
      </c>
      <c r="AL3237" s="159" t="s">
        <v>274</v>
      </c>
      <c r="AM3237" s="149" t="s">
        <v>274</v>
      </c>
      <c r="AN3237" s="160">
        <v>4</v>
      </c>
      <c r="AO3237" s="149"/>
      <c r="AP3237" s="149" t="s">
        <v>274</v>
      </c>
      <c r="AQ3237" s="149" t="s">
        <v>275</v>
      </c>
      <c r="AR3237" s="158">
        <v>1</v>
      </c>
      <c r="AS3237" s="149" t="s">
        <v>275</v>
      </c>
      <c r="AT3237" s="149" t="s">
        <v>276</v>
      </c>
      <c r="AU3237" s="161">
        <v>1</v>
      </c>
      <c r="AV3237" s="159">
        <v>5470.09</v>
      </c>
      <c r="AW3237" s="159">
        <v>218.8</v>
      </c>
      <c r="AX3237" s="149" t="s">
        <v>274</v>
      </c>
      <c r="AY3237" s="162">
        <v>0</v>
      </c>
      <c r="AZ3237" s="162" t="s">
        <v>274</v>
      </c>
      <c r="BA3237" s="159">
        <v>164.19</v>
      </c>
      <c r="BB3237" s="159">
        <v>5251.29</v>
      </c>
      <c r="BC3237" s="162" t="s">
        <v>274</v>
      </c>
      <c r="BD3237" s="162">
        <v>0</v>
      </c>
      <c r="BE3237" s="159">
        <v>218.8</v>
      </c>
      <c r="BF3237" s="159">
        <v>218.8</v>
      </c>
      <c r="BG3237" s="159">
        <v>5470.09</v>
      </c>
    </row>
    <row r="3238" ht="28.05" customHeight="1" spans="1:59">
      <c r="A3238" s="149"/>
      <c r="B3238" s="149"/>
      <c r="C3238" s="149"/>
      <c r="D3238" s="149" t="s">
        <v>3726</v>
      </c>
      <c r="E3238" s="340" t="s">
        <v>14306</v>
      </c>
      <c r="F3238" s="149" t="s">
        <v>3726</v>
      </c>
      <c r="G3238" s="149" t="s">
        <v>14307</v>
      </c>
      <c r="H3238" s="149" t="s">
        <v>14308</v>
      </c>
      <c r="I3238" s="149" t="s">
        <v>6894</v>
      </c>
      <c r="J3238" s="149" t="s">
        <v>14309</v>
      </c>
      <c r="K3238" s="149"/>
      <c r="L3238" s="149" t="s">
        <v>262</v>
      </c>
      <c r="M3238" s="149"/>
      <c r="N3238" s="149" t="s">
        <v>263</v>
      </c>
      <c r="O3238" s="149" t="s">
        <v>214</v>
      </c>
      <c r="P3238" s="149" t="s">
        <v>53</v>
      </c>
      <c r="Q3238" s="149"/>
      <c r="R3238" s="149" t="s">
        <v>12416</v>
      </c>
      <c r="S3238" s="149" t="s">
        <v>5049</v>
      </c>
      <c r="T3238" s="149" t="s">
        <v>3370</v>
      </c>
      <c r="U3238" s="149" t="s">
        <v>267</v>
      </c>
      <c r="V3238" s="149"/>
      <c r="W3238" s="149"/>
      <c r="X3238" s="149" t="s">
        <v>268</v>
      </c>
      <c r="Y3238" s="149"/>
      <c r="Z3238" s="149"/>
      <c r="AA3238" s="149"/>
      <c r="AB3238" s="149" t="s">
        <v>269</v>
      </c>
      <c r="AC3238" s="149" t="s">
        <v>270</v>
      </c>
      <c r="AD3238" s="149" t="s">
        <v>3370</v>
      </c>
      <c r="AE3238" s="149" t="s">
        <v>271</v>
      </c>
      <c r="AF3238" s="149"/>
      <c r="AG3238" s="149" t="s">
        <v>1098</v>
      </c>
      <c r="AH3238" s="149" t="s">
        <v>273</v>
      </c>
      <c r="AI3238" s="158">
        <v>74</v>
      </c>
      <c r="AJ3238" s="149"/>
      <c r="AK3238" s="159" t="s">
        <v>274</v>
      </c>
      <c r="AL3238" s="159" t="s">
        <v>274</v>
      </c>
      <c r="AM3238" s="149" t="s">
        <v>274</v>
      </c>
      <c r="AN3238" s="160">
        <v>4</v>
      </c>
      <c r="AO3238" s="149"/>
      <c r="AP3238" s="149" t="s">
        <v>274</v>
      </c>
      <c r="AQ3238" s="149" t="s">
        <v>275</v>
      </c>
      <c r="AR3238" s="158">
        <v>1</v>
      </c>
      <c r="AS3238" s="149" t="s">
        <v>275</v>
      </c>
      <c r="AT3238" s="149" t="s">
        <v>276</v>
      </c>
      <c r="AU3238" s="161">
        <v>1</v>
      </c>
      <c r="AV3238" s="159">
        <v>33628.32</v>
      </c>
      <c r="AW3238" s="159">
        <v>1345.13</v>
      </c>
      <c r="AX3238" s="149" t="s">
        <v>274</v>
      </c>
      <c r="AY3238" s="159">
        <v>349.23</v>
      </c>
      <c r="AZ3238" s="159">
        <v>349.23</v>
      </c>
      <c r="BA3238" s="159">
        <v>1396.92</v>
      </c>
      <c r="BB3238" s="159">
        <v>24600.24</v>
      </c>
      <c r="BC3238" s="162" t="s">
        <v>274</v>
      </c>
      <c r="BD3238" s="162">
        <v>0</v>
      </c>
      <c r="BE3238" s="159">
        <v>9028.08</v>
      </c>
      <c r="BF3238" s="159">
        <v>9028.08</v>
      </c>
      <c r="BG3238" s="159">
        <v>33628.32</v>
      </c>
    </row>
    <row r="3239" ht="28.05" customHeight="1" spans="1:59">
      <c r="A3239" s="149"/>
      <c r="B3239" s="149"/>
      <c r="C3239" s="149"/>
      <c r="D3239" s="149" t="s">
        <v>3726</v>
      </c>
      <c r="E3239" s="340" t="s">
        <v>14310</v>
      </c>
      <c r="F3239" s="149" t="s">
        <v>3726</v>
      </c>
      <c r="G3239" s="149" t="s">
        <v>14311</v>
      </c>
      <c r="H3239" s="149" t="s">
        <v>11285</v>
      </c>
      <c r="I3239" s="149" t="s">
        <v>14177</v>
      </c>
      <c r="J3239" s="149" t="s">
        <v>14312</v>
      </c>
      <c r="K3239" s="149"/>
      <c r="L3239" s="149" t="s">
        <v>287</v>
      </c>
      <c r="M3239" s="149"/>
      <c r="N3239" s="149" t="s">
        <v>263</v>
      </c>
      <c r="O3239" s="149" t="s">
        <v>214</v>
      </c>
      <c r="P3239" s="149" t="s">
        <v>53</v>
      </c>
      <c r="Q3239" s="149"/>
      <c r="R3239" s="149" t="s">
        <v>14313</v>
      </c>
      <c r="S3239" s="149" t="s">
        <v>4131</v>
      </c>
      <c r="T3239" s="149" t="s">
        <v>414</v>
      </c>
      <c r="U3239" s="149" t="s">
        <v>267</v>
      </c>
      <c r="V3239" s="149"/>
      <c r="W3239" s="149"/>
      <c r="X3239" s="149" t="s">
        <v>336</v>
      </c>
      <c r="Y3239" s="149"/>
      <c r="Z3239" s="149"/>
      <c r="AA3239" s="149"/>
      <c r="AB3239" s="149" t="s">
        <v>269</v>
      </c>
      <c r="AC3239" s="149" t="s">
        <v>270</v>
      </c>
      <c r="AD3239" s="149" t="s">
        <v>414</v>
      </c>
      <c r="AE3239" s="149" t="s">
        <v>271</v>
      </c>
      <c r="AF3239" s="149"/>
      <c r="AG3239" s="149" t="s">
        <v>1098</v>
      </c>
      <c r="AH3239" s="149" t="s">
        <v>273</v>
      </c>
      <c r="AI3239" s="158">
        <v>21</v>
      </c>
      <c r="AJ3239" s="149"/>
      <c r="AK3239" s="159" t="s">
        <v>274</v>
      </c>
      <c r="AL3239" s="159" t="s">
        <v>274</v>
      </c>
      <c r="AM3239" s="149" t="s">
        <v>274</v>
      </c>
      <c r="AN3239" s="160">
        <v>4</v>
      </c>
      <c r="AO3239" s="149"/>
      <c r="AP3239" s="149" t="s">
        <v>274</v>
      </c>
      <c r="AQ3239" s="149" t="s">
        <v>275</v>
      </c>
      <c r="AR3239" s="158">
        <v>1</v>
      </c>
      <c r="AS3239" s="149" t="s">
        <v>275</v>
      </c>
      <c r="AT3239" s="149" t="s">
        <v>276</v>
      </c>
      <c r="AU3239" s="161">
        <v>1</v>
      </c>
      <c r="AV3239" s="159">
        <v>24778.76</v>
      </c>
      <c r="AW3239" s="159">
        <v>991.15</v>
      </c>
      <c r="AX3239" s="149" t="s">
        <v>274</v>
      </c>
      <c r="AY3239" s="159">
        <v>247.79</v>
      </c>
      <c r="AZ3239" s="159">
        <v>247.79</v>
      </c>
      <c r="BA3239" s="159">
        <v>991.16</v>
      </c>
      <c r="BB3239" s="159">
        <v>5203.59</v>
      </c>
      <c r="BC3239" s="162" t="s">
        <v>274</v>
      </c>
      <c r="BD3239" s="162">
        <v>0</v>
      </c>
      <c r="BE3239" s="159">
        <v>19575.17</v>
      </c>
      <c r="BF3239" s="159">
        <v>19575.17</v>
      </c>
      <c r="BG3239" s="159">
        <v>24778.76</v>
      </c>
    </row>
    <row r="3240" ht="28.05" customHeight="1" spans="1:59">
      <c r="A3240" s="149"/>
      <c r="B3240" s="149"/>
      <c r="C3240" s="149"/>
      <c r="D3240" s="149" t="s">
        <v>3726</v>
      </c>
      <c r="E3240" s="340" t="s">
        <v>14314</v>
      </c>
      <c r="F3240" s="149" t="s">
        <v>3726</v>
      </c>
      <c r="G3240" s="149" t="s">
        <v>14315</v>
      </c>
      <c r="H3240" s="149" t="s">
        <v>14316</v>
      </c>
      <c r="I3240" s="149" t="s">
        <v>14317</v>
      </c>
      <c r="J3240" s="149" t="s">
        <v>14318</v>
      </c>
      <c r="K3240" s="149"/>
      <c r="L3240" s="149" t="s">
        <v>287</v>
      </c>
      <c r="M3240" s="149"/>
      <c r="N3240" s="149" t="s">
        <v>263</v>
      </c>
      <c r="O3240" s="149" t="s">
        <v>214</v>
      </c>
      <c r="P3240" s="149" t="s">
        <v>53</v>
      </c>
      <c r="Q3240" s="149"/>
      <c r="R3240" s="149" t="s">
        <v>14245</v>
      </c>
      <c r="S3240" s="149" t="s">
        <v>14271</v>
      </c>
      <c r="T3240" s="149" t="s">
        <v>3664</v>
      </c>
      <c r="U3240" s="149" t="s">
        <v>267</v>
      </c>
      <c r="V3240" s="149"/>
      <c r="W3240" s="149"/>
      <c r="X3240" s="149" t="s">
        <v>268</v>
      </c>
      <c r="Y3240" s="149"/>
      <c r="Z3240" s="149"/>
      <c r="AA3240" s="149"/>
      <c r="AB3240" s="149" t="s">
        <v>269</v>
      </c>
      <c r="AC3240" s="149" t="s">
        <v>270</v>
      </c>
      <c r="AD3240" s="149" t="s">
        <v>3664</v>
      </c>
      <c r="AE3240" s="149" t="s">
        <v>271</v>
      </c>
      <c r="AF3240" s="149"/>
      <c r="AG3240" s="149" t="s">
        <v>1098</v>
      </c>
      <c r="AH3240" s="149" t="s">
        <v>273</v>
      </c>
      <c r="AI3240" s="158">
        <v>66</v>
      </c>
      <c r="AJ3240" s="149"/>
      <c r="AK3240" s="159" t="s">
        <v>274</v>
      </c>
      <c r="AL3240" s="159" t="s">
        <v>274</v>
      </c>
      <c r="AM3240" s="149" t="s">
        <v>274</v>
      </c>
      <c r="AN3240" s="160">
        <v>4</v>
      </c>
      <c r="AO3240" s="149"/>
      <c r="AP3240" s="149" t="s">
        <v>274</v>
      </c>
      <c r="AQ3240" s="149" t="s">
        <v>275</v>
      </c>
      <c r="AR3240" s="158">
        <v>1</v>
      </c>
      <c r="AS3240" s="149" t="s">
        <v>275</v>
      </c>
      <c r="AT3240" s="149" t="s">
        <v>276</v>
      </c>
      <c r="AU3240" s="161">
        <v>1</v>
      </c>
      <c r="AV3240" s="159">
        <v>12654.87</v>
      </c>
      <c r="AW3240" s="159">
        <v>506.19</v>
      </c>
      <c r="AX3240" s="149" t="s">
        <v>274</v>
      </c>
      <c r="AY3240" s="159">
        <v>130.27</v>
      </c>
      <c r="AZ3240" s="159">
        <v>130.27</v>
      </c>
      <c r="BA3240" s="159">
        <v>521.08</v>
      </c>
      <c r="BB3240" s="159">
        <v>8240.63</v>
      </c>
      <c r="BC3240" s="162" t="s">
        <v>274</v>
      </c>
      <c r="BD3240" s="162">
        <v>0</v>
      </c>
      <c r="BE3240" s="159">
        <v>4414.24</v>
      </c>
      <c r="BF3240" s="159">
        <v>4414.24</v>
      </c>
      <c r="BG3240" s="159">
        <v>12654.87</v>
      </c>
    </row>
    <row r="3241" ht="28.05" customHeight="1" spans="1:59">
      <c r="A3241" s="149"/>
      <c r="B3241" s="149"/>
      <c r="C3241" s="149"/>
      <c r="D3241" s="149" t="s">
        <v>3726</v>
      </c>
      <c r="E3241" s="340" t="s">
        <v>14319</v>
      </c>
      <c r="F3241" s="149" t="s">
        <v>3726</v>
      </c>
      <c r="G3241" s="149" t="s">
        <v>14320</v>
      </c>
      <c r="H3241" s="149" t="s">
        <v>14321</v>
      </c>
      <c r="I3241" s="149" t="s">
        <v>7132</v>
      </c>
      <c r="J3241" s="149" t="s">
        <v>14322</v>
      </c>
      <c r="K3241" s="149"/>
      <c r="L3241" s="149" t="s">
        <v>262</v>
      </c>
      <c r="M3241" s="149"/>
      <c r="N3241" s="149" t="s">
        <v>263</v>
      </c>
      <c r="O3241" s="149" t="s">
        <v>214</v>
      </c>
      <c r="P3241" s="149" t="s">
        <v>53</v>
      </c>
      <c r="Q3241" s="149"/>
      <c r="R3241" s="149" t="s">
        <v>5492</v>
      </c>
      <c r="S3241" s="149" t="s">
        <v>289</v>
      </c>
      <c r="T3241" s="149" t="s">
        <v>14232</v>
      </c>
      <c r="U3241" s="149" t="s">
        <v>267</v>
      </c>
      <c r="V3241" s="149"/>
      <c r="W3241" s="149"/>
      <c r="X3241" s="149" t="s">
        <v>336</v>
      </c>
      <c r="Y3241" s="149"/>
      <c r="Z3241" s="149"/>
      <c r="AA3241" s="149"/>
      <c r="AB3241" s="149" t="s">
        <v>269</v>
      </c>
      <c r="AC3241" s="149" t="s">
        <v>318</v>
      </c>
      <c r="AD3241" s="149" t="s">
        <v>14232</v>
      </c>
      <c r="AE3241" s="149" t="s">
        <v>271</v>
      </c>
      <c r="AF3241" s="149"/>
      <c r="AG3241" s="149" t="s">
        <v>1098</v>
      </c>
      <c r="AH3241" s="149" t="s">
        <v>273</v>
      </c>
      <c r="AI3241" s="158">
        <v>96</v>
      </c>
      <c r="AJ3241" s="149"/>
      <c r="AK3241" s="159" t="s">
        <v>274</v>
      </c>
      <c r="AL3241" s="159" t="s">
        <v>274</v>
      </c>
      <c r="AM3241" s="149" t="s">
        <v>274</v>
      </c>
      <c r="AN3241" s="160">
        <v>4</v>
      </c>
      <c r="AO3241" s="149"/>
      <c r="AP3241" s="149" t="s">
        <v>274</v>
      </c>
      <c r="AQ3241" s="149" t="s">
        <v>275</v>
      </c>
      <c r="AR3241" s="158">
        <v>1</v>
      </c>
      <c r="AS3241" s="149" t="s">
        <v>275</v>
      </c>
      <c r="AT3241" s="149" t="s">
        <v>276</v>
      </c>
      <c r="AU3241" s="161">
        <v>1</v>
      </c>
      <c r="AV3241" s="159">
        <v>5811.96</v>
      </c>
      <c r="AW3241" s="159">
        <v>232.48</v>
      </c>
      <c r="AX3241" s="149" t="s">
        <v>274</v>
      </c>
      <c r="AY3241" s="162">
        <v>0</v>
      </c>
      <c r="AZ3241" s="162" t="s">
        <v>274</v>
      </c>
      <c r="BA3241" s="159">
        <v>174.32</v>
      </c>
      <c r="BB3241" s="159">
        <v>5579.48</v>
      </c>
      <c r="BC3241" s="162" t="s">
        <v>274</v>
      </c>
      <c r="BD3241" s="162">
        <v>0</v>
      </c>
      <c r="BE3241" s="159">
        <v>232.48</v>
      </c>
      <c r="BF3241" s="159">
        <v>232.48</v>
      </c>
      <c r="BG3241" s="159">
        <v>5811.96</v>
      </c>
    </row>
    <row r="3242" ht="28.05" customHeight="1" spans="1:59">
      <c r="A3242" s="149"/>
      <c r="B3242" s="149"/>
      <c r="C3242" s="149"/>
      <c r="D3242" s="149" t="s">
        <v>3726</v>
      </c>
      <c r="E3242" s="340" t="s">
        <v>14323</v>
      </c>
      <c r="F3242" s="149" t="s">
        <v>3726</v>
      </c>
      <c r="G3242" s="149" t="s">
        <v>14324</v>
      </c>
      <c r="H3242" s="149" t="s">
        <v>14325</v>
      </c>
      <c r="I3242" s="149" t="s">
        <v>14326</v>
      </c>
      <c r="J3242" s="149" t="s">
        <v>14327</v>
      </c>
      <c r="K3242" s="149"/>
      <c r="L3242" s="149" t="s">
        <v>262</v>
      </c>
      <c r="M3242" s="149"/>
      <c r="N3242" s="149" t="s">
        <v>263</v>
      </c>
      <c r="O3242" s="149" t="s">
        <v>214</v>
      </c>
      <c r="P3242" s="149" t="s">
        <v>53</v>
      </c>
      <c r="Q3242" s="149"/>
      <c r="R3242" s="149" t="s">
        <v>12416</v>
      </c>
      <c r="S3242" s="149" t="s">
        <v>5049</v>
      </c>
      <c r="T3242" s="149" t="s">
        <v>3370</v>
      </c>
      <c r="U3242" s="149" t="s">
        <v>267</v>
      </c>
      <c r="V3242" s="149"/>
      <c r="W3242" s="149"/>
      <c r="X3242" s="149" t="s">
        <v>268</v>
      </c>
      <c r="Y3242" s="149"/>
      <c r="Z3242" s="149"/>
      <c r="AA3242" s="149"/>
      <c r="AB3242" s="149" t="s">
        <v>269</v>
      </c>
      <c r="AC3242" s="149" t="s">
        <v>270</v>
      </c>
      <c r="AD3242" s="149" t="s">
        <v>3370</v>
      </c>
      <c r="AE3242" s="149" t="s">
        <v>271</v>
      </c>
      <c r="AF3242" s="149"/>
      <c r="AG3242" s="149" t="s">
        <v>1098</v>
      </c>
      <c r="AH3242" s="149" t="s">
        <v>273</v>
      </c>
      <c r="AI3242" s="158">
        <v>74</v>
      </c>
      <c r="AJ3242" s="149"/>
      <c r="AK3242" s="159" t="s">
        <v>274</v>
      </c>
      <c r="AL3242" s="159" t="s">
        <v>274</v>
      </c>
      <c r="AM3242" s="149" t="s">
        <v>274</v>
      </c>
      <c r="AN3242" s="160">
        <v>4</v>
      </c>
      <c r="AO3242" s="149"/>
      <c r="AP3242" s="149" t="s">
        <v>274</v>
      </c>
      <c r="AQ3242" s="149" t="s">
        <v>275</v>
      </c>
      <c r="AR3242" s="158">
        <v>1</v>
      </c>
      <c r="AS3242" s="149" t="s">
        <v>275</v>
      </c>
      <c r="AT3242" s="149" t="s">
        <v>276</v>
      </c>
      <c r="AU3242" s="161">
        <v>1</v>
      </c>
      <c r="AV3242" s="159">
        <v>39823.01</v>
      </c>
      <c r="AW3242" s="159">
        <v>1592.92</v>
      </c>
      <c r="AX3242" s="149" t="s">
        <v>274</v>
      </c>
      <c r="AY3242" s="159">
        <v>413.55</v>
      </c>
      <c r="AZ3242" s="159">
        <v>413.55</v>
      </c>
      <c r="BA3242" s="159">
        <v>1654.2</v>
      </c>
      <c r="BB3242" s="159">
        <v>29132.07</v>
      </c>
      <c r="BC3242" s="162" t="s">
        <v>274</v>
      </c>
      <c r="BD3242" s="162">
        <v>0</v>
      </c>
      <c r="BE3242" s="159">
        <v>10690.94</v>
      </c>
      <c r="BF3242" s="159">
        <v>10690.94</v>
      </c>
      <c r="BG3242" s="159">
        <v>39823.01</v>
      </c>
    </row>
    <row r="3243" ht="28.05" customHeight="1" spans="1:59">
      <c r="A3243" s="149"/>
      <c r="B3243" s="149"/>
      <c r="C3243" s="149"/>
      <c r="D3243" s="149" t="s">
        <v>3726</v>
      </c>
      <c r="E3243" s="340" t="s">
        <v>14328</v>
      </c>
      <c r="F3243" s="149" t="s">
        <v>3726</v>
      </c>
      <c r="G3243" s="149" t="s">
        <v>14329</v>
      </c>
      <c r="H3243" s="149" t="s">
        <v>11285</v>
      </c>
      <c r="I3243" s="149" t="s">
        <v>14210</v>
      </c>
      <c r="J3243" s="149" t="s">
        <v>14330</v>
      </c>
      <c r="K3243" s="149"/>
      <c r="L3243" s="149" t="s">
        <v>287</v>
      </c>
      <c r="M3243" s="149"/>
      <c r="N3243" s="149" t="s">
        <v>263</v>
      </c>
      <c r="O3243" s="149" t="s">
        <v>214</v>
      </c>
      <c r="P3243" s="149" t="s">
        <v>53</v>
      </c>
      <c r="Q3243" s="149"/>
      <c r="R3243" s="149" t="s">
        <v>14331</v>
      </c>
      <c r="S3243" s="149" t="s">
        <v>4131</v>
      </c>
      <c r="T3243" s="149" t="s">
        <v>414</v>
      </c>
      <c r="U3243" s="149" t="s">
        <v>267</v>
      </c>
      <c r="V3243" s="149"/>
      <c r="W3243" s="149"/>
      <c r="X3243" s="149" t="s">
        <v>336</v>
      </c>
      <c r="Y3243" s="149"/>
      <c r="Z3243" s="149"/>
      <c r="AA3243" s="149"/>
      <c r="AB3243" s="149" t="s">
        <v>269</v>
      </c>
      <c r="AC3243" s="149" t="s">
        <v>270</v>
      </c>
      <c r="AD3243" s="149" t="s">
        <v>414</v>
      </c>
      <c r="AE3243" s="149" t="s">
        <v>271</v>
      </c>
      <c r="AF3243" s="149"/>
      <c r="AG3243" s="149" t="s">
        <v>1098</v>
      </c>
      <c r="AH3243" s="149" t="s">
        <v>273</v>
      </c>
      <c r="AI3243" s="158">
        <v>21</v>
      </c>
      <c r="AJ3243" s="149"/>
      <c r="AK3243" s="159" t="s">
        <v>274</v>
      </c>
      <c r="AL3243" s="159" t="s">
        <v>274</v>
      </c>
      <c r="AM3243" s="149" t="s">
        <v>274</v>
      </c>
      <c r="AN3243" s="160">
        <v>4</v>
      </c>
      <c r="AO3243" s="149"/>
      <c r="AP3243" s="149" t="s">
        <v>274</v>
      </c>
      <c r="AQ3243" s="149" t="s">
        <v>275</v>
      </c>
      <c r="AR3243" s="158">
        <v>1</v>
      </c>
      <c r="AS3243" s="149" t="s">
        <v>275</v>
      </c>
      <c r="AT3243" s="149" t="s">
        <v>276</v>
      </c>
      <c r="AU3243" s="161">
        <v>1</v>
      </c>
      <c r="AV3243" s="159">
        <v>11504.42</v>
      </c>
      <c r="AW3243" s="159">
        <v>460.18</v>
      </c>
      <c r="AX3243" s="149" t="s">
        <v>274</v>
      </c>
      <c r="AY3243" s="159">
        <v>115.05</v>
      </c>
      <c r="AZ3243" s="159">
        <v>115.05</v>
      </c>
      <c r="BA3243" s="159">
        <v>460.19</v>
      </c>
      <c r="BB3243" s="159">
        <v>2415.87</v>
      </c>
      <c r="BC3243" s="162" t="s">
        <v>274</v>
      </c>
      <c r="BD3243" s="162">
        <v>0</v>
      </c>
      <c r="BE3243" s="159">
        <v>9088.55</v>
      </c>
      <c r="BF3243" s="159">
        <v>9088.55</v>
      </c>
      <c r="BG3243" s="159">
        <v>11504.42</v>
      </c>
    </row>
    <row r="3244" ht="28.05" customHeight="1" spans="1:59">
      <c r="A3244" s="149"/>
      <c r="B3244" s="149"/>
      <c r="C3244" s="149"/>
      <c r="D3244" s="149" t="s">
        <v>3726</v>
      </c>
      <c r="E3244" s="340" t="s">
        <v>14332</v>
      </c>
      <c r="F3244" s="149" t="s">
        <v>3726</v>
      </c>
      <c r="G3244" s="149" t="s">
        <v>14333</v>
      </c>
      <c r="H3244" s="149" t="s">
        <v>14334</v>
      </c>
      <c r="I3244" s="149" t="s">
        <v>14317</v>
      </c>
      <c r="J3244" s="149" t="s">
        <v>14335</v>
      </c>
      <c r="K3244" s="149"/>
      <c r="L3244" s="149" t="s">
        <v>287</v>
      </c>
      <c r="M3244" s="149"/>
      <c r="N3244" s="149" t="s">
        <v>263</v>
      </c>
      <c r="O3244" s="149" t="s">
        <v>214</v>
      </c>
      <c r="P3244" s="149" t="s">
        <v>53</v>
      </c>
      <c r="Q3244" s="149"/>
      <c r="R3244" s="149" t="s">
        <v>14245</v>
      </c>
      <c r="S3244" s="149" t="s">
        <v>14271</v>
      </c>
      <c r="T3244" s="149" t="s">
        <v>3664</v>
      </c>
      <c r="U3244" s="149" t="s">
        <v>267</v>
      </c>
      <c r="V3244" s="149"/>
      <c r="W3244" s="149"/>
      <c r="X3244" s="149" t="s">
        <v>268</v>
      </c>
      <c r="Y3244" s="149"/>
      <c r="Z3244" s="149"/>
      <c r="AA3244" s="149"/>
      <c r="AB3244" s="149" t="s">
        <v>269</v>
      </c>
      <c r="AC3244" s="149" t="s">
        <v>270</v>
      </c>
      <c r="AD3244" s="149" t="s">
        <v>3664</v>
      </c>
      <c r="AE3244" s="149" t="s">
        <v>271</v>
      </c>
      <c r="AF3244" s="149"/>
      <c r="AG3244" s="149" t="s">
        <v>1098</v>
      </c>
      <c r="AH3244" s="149" t="s">
        <v>273</v>
      </c>
      <c r="AI3244" s="158">
        <v>66</v>
      </c>
      <c r="AJ3244" s="149"/>
      <c r="AK3244" s="159" t="s">
        <v>274</v>
      </c>
      <c r="AL3244" s="159" t="s">
        <v>274</v>
      </c>
      <c r="AM3244" s="149" t="s">
        <v>274</v>
      </c>
      <c r="AN3244" s="160">
        <v>4</v>
      </c>
      <c r="AO3244" s="149"/>
      <c r="AP3244" s="149" t="s">
        <v>274</v>
      </c>
      <c r="AQ3244" s="149" t="s">
        <v>275</v>
      </c>
      <c r="AR3244" s="158">
        <v>1</v>
      </c>
      <c r="AS3244" s="149" t="s">
        <v>275</v>
      </c>
      <c r="AT3244" s="149" t="s">
        <v>276</v>
      </c>
      <c r="AU3244" s="161">
        <v>1</v>
      </c>
      <c r="AV3244" s="159">
        <v>15663.72</v>
      </c>
      <c r="AW3244" s="159">
        <v>626.55</v>
      </c>
      <c r="AX3244" s="149" t="s">
        <v>274</v>
      </c>
      <c r="AY3244" s="159">
        <v>161.24</v>
      </c>
      <c r="AZ3244" s="159">
        <v>161.24</v>
      </c>
      <c r="BA3244" s="159">
        <v>644.96</v>
      </c>
      <c r="BB3244" s="159">
        <v>10200</v>
      </c>
      <c r="BC3244" s="162" t="s">
        <v>274</v>
      </c>
      <c r="BD3244" s="162">
        <v>0</v>
      </c>
      <c r="BE3244" s="159">
        <v>5463.72</v>
      </c>
      <c r="BF3244" s="159">
        <v>5463.72</v>
      </c>
      <c r="BG3244" s="159">
        <v>15663.72</v>
      </c>
    </row>
    <row r="3245" ht="28.05" customHeight="1" spans="1:59">
      <c r="A3245" s="149"/>
      <c r="B3245" s="149"/>
      <c r="C3245" s="149"/>
      <c r="D3245" s="149" t="s">
        <v>3726</v>
      </c>
      <c r="E3245" s="340" t="s">
        <v>14336</v>
      </c>
      <c r="F3245" s="149" t="s">
        <v>3726</v>
      </c>
      <c r="G3245" s="149" t="s">
        <v>14337</v>
      </c>
      <c r="H3245" s="149" t="s">
        <v>14338</v>
      </c>
      <c r="I3245" s="149" t="s">
        <v>6912</v>
      </c>
      <c r="J3245" s="149" t="s">
        <v>14339</v>
      </c>
      <c r="K3245" s="149"/>
      <c r="L3245" s="149" t="s">
        <v>262</v>
      </c>
      <c r="M3245" s="149"/>
      <c r="N3245" s="149" t="s">
        <v>263</v>
      </c>
      <c r="O3245" s="149" t="s">
        <v>214</v>
      </c>
      <c r="P3245" s="149" t="s">
        <v>53</v>
      </c>
      <c r="Q3245" s="149"/>
      <c r="R3245" s="149" t="s">
        <v>12416</v>
      </c>
      <c r="S3245" s="149" t="s">
        <v>5049</v>
      </c>
      <c r="T3245" s="149" t="s">
        <v>3370</v>
      </c>
      <c r="U3245" s="149" t="s">
        <v>267</v>
      </c>
      <c r="V3245" s="149"/>
      <c r="W3245" s="149"/>
      <c r="X3245" s="149" t="s">
        <v>268</v>
      </c>
      <c r="Y3245" s="149"/>
      <c r="Z3245" s="149"/>
      <c r="AA3245" s="149"/>
      <c r="AB3245" s="149" t="s">
        <v>269</v>
      </c>
      <c r="AC3245" s="149" t="s">
        <v>270</v>
      </c>
      <c r="AD3245" s="149" t="s">
        <v>3370</v>
      </c>
      <c r="AE3245" s="149" t="s">
        <v>271</v>
      </c>
      <c r="AF3245" s="149"/>
      <c r="AG3245" s="149" t="s">
        <v>1098</v>
      </c>
      <c r="AH3245" s="149" t="s">
        <v>273</v>
      </c>
      <c r="AI3245" s="158">
        <v>74</v>
      </c>
      <c r="AJ3245" s="149"/>
      <c r="AK3245" s="159" t="s">
        <v>274</v>
      </c>
      <c r="AL3245" s="159" t="s">
        <v>274</v>
      </c>
      <c r="AM3245" s="149" t="s">
        <v>274</v>
      </c>
      <c r="AN3245" s="160">
        <v>4</v>
      </c>
      <c r="AO3245" s="149"/>
      <c r="AP3245" s="149" t="s">
        <v>274</v>
      </c>
      <c r="AQ3245" s="149" t="s">
        <v>275</v>
      </c>
      <c r="AR3245" s="158">
        <v>1</v>
      </c>
      <c r="AS3245" s="149" t="s">
        <v>275</v>
      </c>
      <c r="AT3245" s="149" t="s">
        <v>276</v>
      </c>
      <c r="AU3245" s="161">
        <v>1</v>
      </c>
      <c r="AV3245" s="159">
        <v>13274.33</v>
      </c>
      <c r="AW3245" s="159">
        <v>530.97</v>
      </c>
      <c r="AX3245" s="149" t="s">
        <v>274</v>
      </c>
      <c r="AY3245" s="159">
        <v>137.86</v>
      </c>
      <c r="AZ3245" s="159">
        <v>137.86</v>
      </c>
      <c r="BA3245" s="159">
        <v>551.44</v>
      </c>
      <c r="BB3245" s="159">
        <v>9710.5</v>
      </c>
      <c r="BC3245" s="162" t="s">
        <v>274</v>
      </c>
      <c r="BD3245" s="162">
        <v>0</v>
      </c>
      <c r="BE3245" s="159">
        <v>3563.83</v>
      </c>
      <c r="BF3245" s="159">
        <v>3563.83</v>
      </c>
      <c r="BG3245" s="159">
        <v>13274.33</v>
      </c>
    </row>
    <row r="3246" ht="28.05" customHeight="1" spans="1:59">
      <c r="A3246" s="149"/>
      <c r="B3246" s="149"/>
      <c r="C3246" s="149"/>
      <c r="D3246" s="149" t="s">
        <v>3726</v>
      </c>
      <c r="E3246" s="340" t="s">
        <v>14340</v>
      </c>
      <c r="F3246" s="149" t="s">
        <v>3726</v>
      </c>
      <c r="G3246" s="149" t="s">
        <v>14341</v>
      </c>
      <c r="H3246" s="149" t="s">
        <v>11285</v>
      </c>
      <c r="I3246" s="149" t="s">
        <v>14210</v>
      </c>
      <c r="J3246" s="149" t="s">
        <v>14342</v>
      </c>
      <c r="K3246" s="149"/>
      <c r="L3246" s="149" t="s">
        <v>287</v>
      </c>
      <c r="M3246" s="149"/>
      <c r="N3246" s="149" t="s">
        <v>263</v>
      </c>
      <c r="O3246" s="149" t="s">
        <v>214</v>
      </c>
      <c r="P3246" s="149" t="s">
        <v>53</v>
      </c>
      <c r="Q3246" s="149"/>
      <c r="R3246" s="149" t="s">
        <v>14343</v>
      </c>
      <c r="S3246" s="149" t="s">
        <v>4131</v>
      </c>
      <c r="T3246" s="149" t="s">
        <v>414</v>
      </c>
      <c r="U3246" s="149" t="s">
        <v>267</v>
      </c>
      <c r="V3246" s="149"/>
      <c r="W3246" s="149"/>
      <c r="X3246" s="149" t="s">
        <v>336</v>
      </c>
      <c r="Y3246" s="149"/>
      <c r="Z3246" s="149"/>
      <c r="AA3246" s="149"/>
      <c r="AB3246" s="149" t="s">
        <v>269</v>
      </c>
      <c r="AC3246" s="149" t="s">
        <v>270</v>
      </c>
      <c r="AD3246" s="149" t="s">
        <v>414</v>
      </c>
      <c r="AE3246" s="149" t="s">
        <v>271</v>
      </c>
      <c r="AF3246" s="149"/>
      <c r="AG3246" s="149" t="s">
        <v>1098</v>
      </c>
      <c r="AH3246" s="149" t="s">
        <v>273</v>
      </c>
      <c r="AI3246" s="158">
        <v>21</v>
      </c>
      <c r="AJ3246" s="149"/>
      <c r="AK3246" s="159" t="s">
        <v>274</v>
      </c>
      <c r="AL3246" s="159" t="s">
        <v>274</v>
      </c>
      <c r="AM3246" s="149" t="s">
        <v>274</v>
      </c>
      <c r="AN3246" s="160">
        <v>4</v>
      </c>
      <c r="AO3246" s="149"/>
      <c r="AP3246" s="149" t="s">
        <v>274</v>
      </c>
      <c r="AQ3246" s="149" t="s">
        <v>275</v>
      </c>
      <c r="AR3246" s="158">
        <v>1</v>
      </c>
      <c r="AS3246" s="149" t="s">
        <v>275</v>
      </c>
      <c r="AT3246" s="149" t="s">
        <v>276</v>
      </c>
      <c r="AU3246" s="161">
        <v>1</v>
      </c>
      <c r="AV3246" s="159">
        <v>11504.42</v>
      </c>
      <c r="AW3246" s="159">
        <v>460.18</v>
      </c>
      <c r="AX3246" s="149" t="s">
        <v>274</v>
      </c>
      <c r="AY3246" s="159">
        <v>115.05</v>
      </c>
      <c r="AZ3246" s="159">
        <v>115.05</v>
      </c>
      <c r="BA3246" s="159">
        <v>460.19</v>
      </c>
      <c r="BB3246" s="159">
        <v>2415.87</v>
      </c>
      <c r="BC3246" s="162" t="s">
        <v>274</v>
      </c>
      <c r="BD3246" s="162">
        <v>0</v>
      </c>
      <c r="BE3246" s="159">
        <v>9088.55</v>
      </c>
      <c r="BF3246" s="159">
        <v>9088.55</v>
      </c>
      <c r="BG3246" s="159">
        <v>11504.42</v>
      </c>
    </row>
    <row r="3247" ht="28.05" customHeight="1" spans="1:59">
      <c r="A3247" s="149"/>
      <c r="B3247" s="149"/>
      <c r="C3247" s="149"/>
      <c r="D3247" s="149" t="s">
        <v>3726</v>
      </c>
      <c r="E3247" s="340" t="s">
        <v>14344</v>
      </c>
      <c r="F3247" s="149" t="s">
        <v>3726</v>
      </c>
      <c r="G3247" s="149" t="s">
        <v>14345</v>
      </c>
      <c r="H3247" s="149" t="s">
        <v>14321</v>
      </c>
      <c r="I3247" s="149" t="s">
        <v>4707</v>
      </c>
      <c r="J3247" s="149" t="s">
        <v>14346</v>
      </c>
      <c r="K3247" s="149"/>
      <c r="L3247" s="149" t="s">
        <v>262</v>
      </c>
      <c r="M3247" s="149"/>
      <c r="N3247" s="149" t="s">
        <v>263</v>
      </c>
      <c r="O3247" s="149" t="s">
        <v>214</v>
      </c>
      <c r="P3247" s="149" t="s">
        <v>53</v>
      </c>
      <c r="Q3247" s="149"/>
      <c r="R3247" s="149" t="s">
        <v>5492</v>
      </c>
      <c r="S3247" s="149" t="s">
        <v>289</v>
      </c>
      <c r="T3247" s="149" t="s">
        <v>14232</v>
      </c>
      <c r="U3247" s="149" t="s">
        <v>267</v>
      </c>
      <c r="V3247" s="149"/>
      <c r="W3247" s="149"/>
      <c r="X3247" s="149" t="s">
        <v>336</v>
      </c>
      <c r="Y3247" s="149"/>
      <c r="Z3247" s="149"/>
      <c r="AA3247" s="149"/>
      <c r="AB3247" s="149" t="s">
        <v>269</v>
      </c>
      <c r="AC3247" s="149" t="s">
        <v>318</v>
      </c>
      <c r="AD3247" s="149" t="s">
        <v>14232</v>
      </c>
      <c r="AE3247" s="149" t="s">
        <v>271</v>
      </c>
      <c r="AF3247" s="149"/>
      <c r="AG3247" s="149" t="s">
        <v>1098</v>
      </c>
      <c r="AH3247" s="149" t="s">
        <v>273</v>
      </c>
      <c r="AI3247" s="158">
        <v>96</v>
      </c>
      <c r="AJ3247" s="149"/>
      <c r="AK3247" s="159" t="s">
        <v>274</v>
      </c>
      <c r="AL3247" s="159" t="s">
        <v>274</v>
      </c>
      <c r="AM3247" s="149" t="s">
        <v>274</v>
      </c>
      <c r="AN3247" s="160">
        <v>4</v>
      </c>
      <c r="AO3247" s="149"/>
      <c r="AP3247" s="149" t="s">
        <v>274</v>
      </c>
      <c r="AQ3247" s="149" t="s">
        <v>275</v>
      </c>
      <c r="AR3247" s="158">
        <v>1</v>
      </c>
      <c r="AS3247" s="149" t="s">
        <v>275</v>
      </c>
      <c r="AT3247" s="149" t="s">
        <v>276</v>
      </c>
      <c r="AU3247" s="161">
        <v>1</v>
      </c>
      <c r="AV3247" s="159">
        <v>6239.32</v>
      </c>
      <c r="AW3247" s="159">
        <v>249.57</v>
      </c>
      <c r="AX3247" s="149" t="s">
        <v>274</v>
      </c>
      <c r="AY3247" s="162">
        <v>0</v>
      </c>
      <c r="AZ3247" s="162" t="s">
        <v>274</v>
      </c>
      <c r="BA3247" s="159">
        <v>187.48</v>
      </c>
      <c r="BB3247" s="159">
        <v>5989.75</v>
      </c>
      <c r="BC3247" s="162" t="s">
        <v>274</v>
      </c>
      <c r="BD3247" s="162">
        <v>0</v>
      </c>
      <c r="BE3247" s="159">
        <v>249.57</v>
      </c>
      <c r="BF3247" s="159">
        <v>249.57</v>
      </c>
      <c r="BG3247" s="159">
        <v>6239.32</v>
      </c>
    </row>
    <row r="3248" ht="28.05" customHeight="1" spans="1:59">
      <c r="A3248" s="149"/>
      <c r="B3248" s="149"/>
      <c r="C3248" s="149"/>
      <c r="D3248" s="149" t="s">
        <v>3726</v>
      </c>
      <c r="E3248" s="340" t="s">
        <v>14347</v>
      </c>
      <c r="F3248" s="149" t="s">
        <v>3726</v>
      </c>
      <c r="G3248" s="149" t="s">
        <v>14348</v>
      </c>
      <c r="H3248" s="149" t="s">
        <v>14334</v>
      </c>
      <c r="I3248" s="149" t="s">
        <v>14317</v>
      </c>
      <c r="J3248" s="149" t="s">
        <v>14349</v>
      </c>
      <c r="K3248" s="149"/>
      <c r="L3248" s="149" t="s">
        <v>287</v>
      </c>
      <c r="M3248" s="149"/>
      <c r="N3248" s="149" t="s">
        <v>263</v>
      </c>
      <c r="O3248" s="149" t="s">
        <v>214</v>
      </c>
      <c r="P3248" s="149" t="s">
        <v>53</v>
      </c>
      <c r="Q3248" s="149"/>
      <c r="R3248" s="149" t="s">
        <v>14245</v>
      </c>
      <c r="S3248" s="149" t="s">
        <v>14271</v>
      </c>
      <c r="T3248" s="149" t="s">
        <v>3664</v>
      </c>
      <c r="U3248" s="149" t="s">
        <v>267</v>
      </c>
      <c r="V3248" s="149"/>
      <c r="W3248" s="149"/>
      <c r="X3248" s="149" t="s">
        <v>268</v>
      </c>
      <c r="Y3248" s="149"/>
      <c r="Z3248" s="149"/>
      <c r="AA3248" s="149"/>
      <c r="AB3248" s="149" t="s">
        <v>269</v>
      </c>
      <c r="AC3248" s="149" t="s">
        <v>270</v>
      </c>
      <c r="AD3248" s="149" t="s">
        <v>3664</v>
      </c>
      <c r="AE3248" s="149" t="s">
        <v>271</v>
      </c>
      <c r="AF3248" s="149"/>
      <c r="AG3248" s="149" t="s">
        <v>1098</v>
      </c>
      <c r="AH3248" s="149" t="s">
        <v>273</v>
      </c>
      <c r="AI3248" s="158">
        <v>66</v>
      </c>
      <c r="AJ3248" s="149"/>
      <c r="AK3248" s="159" t="s">
        <v>274</v>
      </c>
      <c r="AL3248" s="159" t="s">
        <v>274</v>
      </c>
      <c r="AM3248" s="149" t="s">
        <v>274</v>
      </c>
      <c r="AN3248" s="160">
        <v>4</v>
      </c>
      <c r="AO3248" s="149"/>
      <c r="AP3248" s="149" t="s">
        <v>274</v>
      </c>
      <c r="AQ3248" s="149" t="s">
        <v>275</v>
      </c>
      <c r="AR3248" s="158">
        <v>1</v>
      </c>
      <c r="AS3248" s="149" t="s">
        <v>275</v>
      </c>
      <c r="AT3248" s="149" t="s">
        <v>276</v>
      </c>
      <c r="AU3248" s="161">
        <v>1</v>
      </c>
      <c r="AV3248" s="159">
        <v>15663.71</v>
      </c>
      <c r="AW3248" s="159">
        <v>626.55</v>
      </c>
      <c r="AX3248" s="149" t="s">
        <v>274</v>
      </c>
      <c r="AY3248" s="159">
        <v>161.24</v>
      </c>
      <c r="AZ3248" s="159">
        <v>161.24</v>
      </c>
      <c r="BA3248" s="159">
        <v>644.96</v>
      </c>
      <c r="BB3248" s="159">
        <v>10200</v>
      </c>
      <c r="BC3248" s="162" t="s">
        <v>274</v>
      </c>
      <c r="BD3248" s="162">
        <v>0</v>
      </c>
      <c r="BE3248" s="159">
        <v>5463.71</v>
      </c>
      <c r="BF3248" s="159">
        <v>5463.71</v>
      </c>
      <c r="BG3248" s="159">
        <v>15663.71</v>
      </c>
    </row>
    <row r="3249" ht="28.05" customHeight="1" spans="1:59">
      <c r="A3249" s="149"/>
      <c r="B3249" s="149"/>
      <c r="C3249" s="149"/>
      <c r="D3249" s="149" t="s">
        <v>3726</v>
      </c>
      <c r="E3249" s="340" t="s">
        <v>14350</v>
      </c>
      <c r="F3249" s="149" t="s">
        <v>3726</v>
      </c>
      <c r="G3249" s="149" t="s">
        <v>14351</v>
      </c>
      <c r="H3249" s="149" t="s">
        <v>14338</v>
      </c>
      <c r="I3249" s="149" t="s">
        <v>6912</v>
      </c>
      <c r="J3249" s="149" t="s">
        <v>14352</v>
      </c>
      <c r="K3249" s="149"/>
      <c r="L3249" s="149" t="s">
        <v>262</v>
      </c>
      <c r="M3249" s="149"/>
      <c r="N3249" s="149" t="s">
        <v>263</v>
      </c>
      <c r="O3249" s="149" t="s">
        <v>214</v>
      </c>
      <c r="P3249" s="149" t="s">
        <v>53</v>
      </c>
      <c r="Q3249" s="149"/>
      <c r="R3249" s="149" t="s">
        <v>12416</v>
      </c>
      <c r="S3249" s="149" t="s">
        <v>5049</v>
      </c>
      <c r="T3249" s="149" t="s">
        <v>3370</v>
      </c>
      <c r="U3249" s="149" t="s">
        <v>267</v>
      </c>
      <c r="V3249" s="149"/>
      <c r="W3249" s="149"/>
      <c r="X3249" s="149" t="s">
        <v>268</v>
      </c>
      <c r="Y3249" s="149"/>
      <c r="Z3249" s="149"/>
      <c r="AA3249" s="149"/>
      <c r="AB3249" s="149" t="s">
        <v>269</v>
      </c>
      <c r="AC3249" s="149" t="s">
        <v>270</v>
      </c>
      <c r="AD3249" s="149" t="s">
        <v>3370</v>
      </c>
      <c r="AE3249" s="149" t="s">
        <v>271</v>
      </c>
      <c r="AF3249" s="149"/>
      <c r="AG3249" s="149" t="s">
        <v>1098</v>
      </c>
      <c r="AH3249" s="149" t="s">
        <v>273</v>
      </c>
      <c r="AI3249" s="158">
        <v>74</v>
      </c>
      <c r="AJ3249" s="149"/>
      <c r="AK3249" s="159" t="s">
        <v>274</v>
      </c>
      <c r="AL3249" s="159" t="s">
        <v>274</v>
      </c>
      <c r="AM3249" s="149" t="s">
        <v>274</v>
      </c>
      <c r="AN3249" s="160">
        <v>4</v>
      </c>
      <c r="AO3249" s="149"/>
      <c r="AP3249" s="149" t="s">
        <v>274</v>
      </c>
      <c r="AQ3249" s="149" t="s">
        <v>275</v>
      </c>
      <c r="AR3249" s="158">
        <v>1</v>
      </c>
      <c r="AS3249" s="149" t="s">
        <v>275</v>
      </c>
      <c r="AT3249" s="149" t="s">
        <v>276</v>
      </c>
      <c r="AU3249" s="161">
        <v>1</v>
      </c>
      <c r="AV3249" s="159">
        <v>13274.34</v>
      </c>
      <c r="AW3249" s="159">
        <v>530.97</v>
      </c>
      <c r="AX3249" s="149" t="s">
        <v>274</v>
      </c>
      <c r="AY3249" s="159">
        <v>137.86</v>
      </c>
      <c r="AZ3249" s="159">
        <v>137.86</v>
      </c>
      <c r="BA3249" s="159">
        <v>551.44</v>
      </c>
      <c r="BB3249" s="159">
        <v>9710.5</v>
      </c>
      <c r="BC3249" s="162" t="s">
        <v>274</v>
      </c>
      <c r="BD3249" s="162">
        <v>0</v>
      </c>
      <c r="BE3249" s="159">
        <v>3563.84</v>
      </c>
      <c r="BF3249" s="159">
        <v>3563.84</v>
      </c>
      <c r="BG3249" s="159">
        <v>13274.34</v>
      </c>
    </row>
    <row r="3250" ht="28.05" customHeight="1" spans="1:59">
      <c r="A3250" s="149"/>
      <c r="B3250" s="149"/>
      <c r="C3250" s="149"/>
      <c r="D3250" s="149" t="s">
        <v>3726</v>
      </c>
      <c r="E3250" s="340" t="s">
        <v>14353</v>
      </c>
      <c r="F3250" s="149" t="s">
        <v>3726</v>
      </c>
      <c r="G3250" s="149" t="s">
        <v>14354</v>
      </c>
      <c r="H3250" s="149" t="s">
        <v>11285</v>
      </c>
      <c r="I3250" s="149" t="s">
        <v>14210</v>
      </c>
      <c r="J3250" s="149" t="s">
        <v>14355</v>
      </c>
      <c r="K3250" s="149"/>
      <c r="L3250" s="149" t="s">
        <v>287</v>
      </c>
      <c r="M3250" s="149"/>
      <c r="N3250" s="149" t="s">
        <v>263</v>
      </c>
      <c r="O3250" s="149" t="s">
        <v>214</v>
      </c>
      <c r="P3250" s="149" t="s">
        <v>53</v>
      </c>
      <c r="Q3250" s="149"/>
      <c r="R3250" s="149" t="s">
        <v>14356</v>
      </c>
      <c r="S3250" s="149" t="s">
        <v>4131</v>
      </c>
      <c r="T3250" s="149" t="s">
        <v>414</v>
      </c>
      <c r="U3250" s="149" t="s">
        <v>267</v>
      </c>
      <c r="V3250" s="149"/>
      <c r="W3250" s="149"/>
      <c r="X3250" s="149" t="s">
        <v>336</v>
      </c>
      <c r="Y3250" s="149"/>
      <c r="Z3250" s="149"/>
      <c r="AA3250" s="149"/>
      <c r="AB3250" s="149" t="s">
        <v>269</v>
      </c>
      <c r="AC3250" s="149" t="s">
        <v>270</v>
      </c>
      <c r="AD3250" s="149" t="s">
        <v>414</v>
      </c>
      <c r="AE3250" s="149" t="s">
        <v>271</v>
      </c>
      <c r="AF3250" s="149"/>
      <c r="AG3250" s="149" t="s">
        <v>1098</v>
      </c>
      <c r="AH3250" s="149" t="s">
        <v>273</v>
      </c>
      <c r="AI3250" s="158">
        <v>21</v>
      </c>
      <c r="AJ3250" s="149"/>
      <c r="AK3250" s="159" t="s">
        <v>274</v>
      </c>
      <c r="AL3250" s="159" t="s">
        <v>274</v>
      </c>
      <c r="AM3250" s="149" t="s">
        <v>274</v>
      </c>
      <c r="AN3250" s="160">
        <v>4</v>
      </c>
      <c r="AO3250" s="149"/>
      <c r="AP3250" s="149" t="s">
        <v>274</v>
      </c>
      <c r="AQ3250" s="149" t="s">
        <v>275</v>
      </c>
      <c r="AR3250" s="158">
        <v>1</v>
      </c>
      <c r="AS3250" s="149" t="s">
        <v>275</v>
      </c>
      <c r="AT3250" s="149" t="s">
        <v>276</v>
      </c>
      <c r="AU3250" s="161">
        <v>1</v>
      </c>
      <c r="AV3250" s="159">
        <v>11504.42</v>
      </c>
      <c r="AW3250" s="159">
        <v>460.18</v>
      </c>
      <c r="AX3250" s="149" t="s">
        <v>274</v>
      </c>
      <c r="AY3250" s="159">
        <v>115.05</v>
      </c>
      <c r="AZ3250" s="159">
        <v>115.05</v>
      </c>
      <c r="BA3250" s="159">
        <v>460.19</v>
      </c>
      <c r="BB3250" s="159">
        <v>2415.87</v>
      </c>
      <c r="BC3250" s="162" t="s">
        <v>274</v>
      </c>
      <c r="BD3250" s="162">
        <v>0</v>
      </c>
      <c r="BE3250" s="159">
        <v>9088.55</v>
      </c>
      <c r="BF3250" s="159">
        <v>9088.55</v>
      </c>
      <c r="BG3250" s="159">
        <v>11504.42</v>
      </c>
    </row>
    <row r="3251" ht="28.05" customHeight="1" spans="1:59">
      <c r="A3251" s="149"/>
      <c r="B3251" s="149"/>
      <c r="C3251" s="149"/>
      <c r="D3251" s="149" t="s">
        <v>3726</v>
      </c>
      <c r="E3251" s="340" t="s">
        <v>14357</v>
      </c>
      <c r="F3251" s="149" t="s">
        <v>3726</v>
      </c>
      <c r="G3251" s="149" t="s">
        <v>14358</v>
      </c>
      <c r="H3251" s="149" t="s">
        <v>8183</v>
      </c>
      <c r="I3251" s="149" t="s">
        <v>14359</v>
      </c>
      <c r="J3251" s="149" t="s">
        <v>14360</v>
      </c>
      <c r="K3251" s="149"/>
      <c r="L3251" s="149" t="s">
        <v>262</v>
      </c>
      <c r="M3251" s="149"/>
      <c r="N3251" s="149" t="s">
        <v>263</v>
      </c>
      <c r="O3251" s="149" t="s">
        <v>214</v>
      </c>
      <c r="P3251" s="149" t="s">
        <v>53</v>
      </c>
      <c r="Q3251" s="149"/>
      <c r="R3251" s="149" t="s">
        <v>14361</v>
      </c>
      <c r="S3251" s="149" t="s">
        <v>8186</v>
      </c>
      <c r="T3251" s="149" t="s">
        <v>14362</v>
      </c>
      <c r="U3251" s="149" t="s">
        <v>267</v>
      </c>
      <c r="V3251" s="149"/>
      <c r="W3251" s="149"/>
      <c r="X3251" s="149" t="s">
        <v>268</v>
      </c>
      <c r="Y3251" s="149"/>
      <c r="Z3251" s="149"/>
      <c r="AA3251" s="149"/>
      <c r="AB3251" s="149" t="s">
        <v>269</v>
      </c>
      <c r="AC3251" s="149" t="s">
        <v>318</v>
      </c>
      <c r="AD3251" s="149" t="s">
        <v>14362</v>
      </c>
      <c r="AE3251" s="149" t="s">
        <v>271</v>
      </c>
      <c r="AF3251" s="149"/>
      <c r="AG3251" s="149" t="s">
        <v>1098</v>
      </c>
      <c r="AH3251" s="149" t="s">
        <v>273</v>
      </c>
      <c r="AI3251" s="158">
        <v>96</v>
      </c>
      <c r="AJ3251" s="149"/>
      <c r="AK3251" s="159" t="s">
        <v>274</v>
      </c>
      <c r="AL3251" s="159" t="s">
        <v>274</v>
      </c>
      <c r="AM3251" s="149" t="s">
        <v>274</v>
      </c>
      <c r="AN3251" s="160">
        <v>4</v>
      </c>
      <c r="AO3251" s="149"/>
      <c r="AP3251" s="149" t="s">
        <v>274</v>
      </c>
      <c r="AQ3251" s="149" t="s">
        <v>275</v>
      </c>
      <c r="AR3251" s="158">
        <v>1</v>
      </c>
      <c r="AS3251" s="149" t="s">
        <v>275</v>
      </c>
      <c r="AT3251" s="149" t="s">
        <v>276</v>
      </c>
      <c r="AU3251" s="161">
        <v>1</v>
      </c>
      <c r="AV3251" s="159">
        <v>81196.58</v>
      </c>
      <c r="AW3251" s="159">
        <v>3247.86</v>
      </c>
      <c r="AX3251" s="149" t="s">
        <v>274</v>
      </c>
      <c r="AY3251" s="162">
        <v>0</v>
      </c>
      <c r="AZ3251" s="162" t="s">
        <v>274</v>
      </c>
      <c r="BA3251" s="159">
        <v>3247.48</v>
      </c>
      <c r="BB3251" s="159">
        <v>77948.72</v>
      </c>
      <c r="BC3251" s="162" t="s">
        <v>274</v>
      </c>
      <c r="BD3251" s="162">
        <v>0</v>
      </c>
      <c r="BE3251" s="159">
        <v>3247.86</v>
      </c>
      <c r="BF3251" s="159">
        <v>3247.86</v>
      </c>
      <c r="BG3251" s="159">
        <v>81196.58</v>
      </c>
    </row>
    <row r="3252" ht="28.05" customHeight="1" spans="1:59">
      <c r="A3252" s="149"/>
      <c r="B3252" s="149"/>
      <c r="C3252" s="149"/>
      <c r="D3252" s="149" t="s">
        <v>3726</v>
      </c>
      <c r="E3252" s="340" t="s">
        <v>14363</v>
      </c>
      <c r="F3252" s="149" t="s">
        <v>3726</v>
      </c>
      <c r="G3252" s="149" t="s">
        <v>14364</v>
      </c>
      <c r="H3252" s="149" t="s">
        <v>4206</v>
      </c>
      <c r="I3252" s="149" t="s">
        <v>14365</v>
      </c>
      <c r="J3252" s="149" t="s">
        <v>14366</v>
      </c>
      <c r="K3252" s="149"/>
      <c r="L3252" s="149" t="s">
        <v>287</v>
      </c>
      <c r="M3252" s="149"/>
      <c r="N3252" s="149" t="s">
        <v>263</v>
      </c>
      <c r="O3252" s="149" t="s">
        <v>214</v>
      </c>
      <c r="P3252" s="149" t="s">
        <v>53</v>
      </c>
      <c r="Q3252" s="149"/>
      <c r="R3252" s="149" t="s">
        <v>14245</v>
      </c>
      <c r="S3252" s="149" t="s">
        <v>5817</v>
      </c>
      <c r="T3252" s="149" t="s">
        <v>3664</v>
      </c>
      <c r="U3252" s="149" t="s">
        <v>267</v>
      </c>
      <c r="V3252" s="149"/>
      <c r="W3252" s="149"/>
      <c r="X3252" s="149" t="s">
        <v>268</v>
      </c>
      <c r="Y3252" s="149"/>
      <c r="Z3252" s="149"/>
      <c r="AA3252" s="149"/>
      <c r="AB3252" s="149" t="s">
        <v>269</v>
      </c>
      <c r="AC3252" s="149" t="s">
        <v>270</v>
      </c>
      <c r="AD3252" s="149" t="s">
        <v>3664</v>
      </c>
      <c r="AE3252" s="149" t="s">
        <v>271</v>
      </c>
      <c r="AF3252" s="149"/>
      <c r="AG3252" s="149" t="s">
        <v>1098</v>
      </c>
      <c r="AH3252" s="149" t="s">
        <v>273</v>
      </c>
      <c r="AI3252" s="158">
        <v>66</v>
      </c>
      <c r="AJ3252" s="149"/>
      <c r="AK3252" s="159" t="s">
        <v>274</v>
      </c>
      <c r="AL3252" s="159" t="s">
        <v>274</v>
      </c>
      <c r="AM3252" s="149" t="s">
        <v>274</v>
      </c>
      <c r="AN3252" s="160">
        <v>4</v>
      </c>
      <c r="AO3252" s="149"/>
      <c r="AP3252" s="149" t="s">
        <v>274</v>
      </c>
      <c r="AQ3252" s="149" t="s">
        <v>275</v>
      </c>
      <c r="AR3252" s="158">
        <v>1</v>
      </c>
      <c r="AS3252" s="149" t="s">
        <v>275</v>
      </c>
      <c r="AT3252" s="149" t="s">
        <v>276</v>
      </c>
      <c r="AU3252" s="161">
        <v>1</v>
      </c>
      <c r="AV3252" s="159">
        <v>8407.08</v>
      </c>
      <c r="AW3252" s="159">
        <v>336.28</v>
      </c>
      <c r="AX3252" s="149" t="s">
        <v>274</v>
      </c>
      <c r="AY3252" s="159">
        <v>86.54</v>
      </c>
      <c r="AZ3252" s="159">
        <v>86.54</v>
      </c>
      <c r="BA3252" s="159">
        <v>346.18</v>
      </c>
      <c r="BB3252" s="159">
        <v>5474.45</v>
      </c>
      <c r="BC3252" s="162" t="s">
        <v>274</v>
      </c>
      <c r="BD3252" s="162">
        <v>0</v>
      </c>
      <c r="BE3252" s="159">
        <v>2932.63</v>
      </c>
      <c r="BF3252" s="159">
        <v>2932.63</v>
      </c>
      <c r="BG3252" s="159">
        <v>8407.08</v>
      </c>
    </row>
    <row r="3253" ht="28.05" customHeight="1" spans="1:59">
      <c r="A3253" s="149"/>
      <c r="B3253" s="149"/>
      <c r="C3253" s="149"/>
      <c r="D3253" s="149" t="s">
        <v>3726</v>
      </c>
      <c r="E3253" s="340" t="s">
        <v>14367</v>
      </c>
      <c r="F3253" s="149" t="s">
        <v>3726</v>
      </c>
      <c r="G3253" s="149" t="s">
        <v>14368</v>
      </c>
      <c r="H3253" s="149" t="s">
        <v>5471</v>
      </c>
      <c r="I3253" s="149" t="s">
        <v>14369</v>
      </c>
      <c r="J3253" s="149" t="s">
        <v>14370</v>
      </c>
      <c r="K3253" s="149"/>
      <c r="L3253" s="149" t="s">
        <v>262</v>
      </c>
      <c r="M3253" s="149"/>
      <c r="N3253" s="149" t="s">
        <v>263</v>
      </c>
      <c r="O3253" s="149" t="s">
        <v>214</v>
      </c>
      <c r="P3253" s="149" t="s">
        <v>53</v>
      </c>
      <c r="Q3253" s="149"/>
      <c r="R3253" s="149" t="s">
        <v>4495</v>
      </c>
      <c r="S3253" s="149" t="s">
        <v>5475</v>
      </c>
      <c r="T3253" s="149" t="s">
        <v>14362</v>
      </c>
      <c r="U3253" s="149" t="s">
        <v>267</v>
      </c>
      <c r="V3253" s="149"/>
      <c r="W3253" s="149"/>
      <c r="X3253" s="149" t="s">
        <v>336</v>
      </c>
      <c r="Y3253" s="149"/>
      <c r="Z3253" s="149"/>
      <c r="AA3253" s="149"/>
      <c r="AB3253" s="149" t="s">
        <v>269</v>
      </c>
      <c r="AC3253" s="149" t="s">
        <v>318</v>
      </c>
      <c r="AD3253" s="149" t="s">
        <v>14362</v>
      </c>
      <c r="AE3253" s="149" t="s">
        <v>271</v>
      </c>
      <c r="AF3253" s="149"/>
      <c r="AG3253" s="149" t="s">
        <v>1098</v>
      </c>
      <c r="AH3253" s="149" t="s">
        <v>273</v>
      </c>
      <c r="AI3253" s="158">
        <v>96</v>
      </c>
      <c r="AJ3253" s="149"/>
      <c r="AK3253" s="159" t="s">
        <v>274</v>
      </c>
      <c r="AL3253" s="159" t="s">
        <v>274</v>
      </c>
      <c r="AM3253" s="149" t="s">
        <v>274</v>
      </c>
      <c r="AN3253" s="160">
        <v>4</v>
      </c>
      <c r="AO3253" s="149"/>
      <c r="AP3253" s="149" t="s">
        <v>274</v>
      </c>
      <c r="AQ3253" s="149" t="s">
        <v>275</v>
      </c>
      <c r="AR3253" s="158">
        <v>1</v>
      </c>
      <c r="AS3253" s="149" t="s">
        <v>275</v>
      </c>
      <c r="AT3253" s="149" t="s">
        <v>276</v>
      </c>
      <c r="AU3253" s="161">
        <v>1</v>
      </c>
      <c r="AV3253" s="159">
        <v>286324.79</v>
      </c>
      <c r="AW3253" s="159">
        <v>11452.99</v>
      </c>
      <c r="AX3253" s="149" t="s">
        <v>274</v>
      </c>
      <c r="AY3253" s="162">
        <v>0</v>
      </c>
      <c r="AZ3253" s="162" t="s">
        <v>274</v>
      </c>
      <c r="BA3253" s="159">
        <v>11452.8</v>
      </c>
      <c r="BB3253" s="159">
        <v>274871.8</v>
      </c>
      <c r="BC3253" s="162" t="s">
        <v>274</v>
      </c>
      <c r="BD3253" s="162">
        <v>0</v>
      </c>
      <c r="BE3253" s="159">
        <v>11452.99</v>
      </c>
      <c r="BF3253" s="159">
        <v>11452.99</v>
      </c>
      <c r="BG3253" s="159">
        <v>286324.79</v>
      </c>
    </row>
    <row r="3254" ht="28.05" customHeight="1" spans="1:59">
      <c r="A3254" s="149"/>
      <c r="B3254" s="149"/>
      <c r="C3254" s="149"/>
      <c r="D3254" s="149" t="s">
        <v>3726</v>
      </c>
      <c r="E3254" s="340" t="s">
        <v>14371</v>
      </c>
      <c r="F3254" s="149" t="s">
        <v>3726</v>
      </c>
      <c r="G3254" s="149" t="s">
        <v>14372</v>
      </c>
      <c r="H3254" s="149" t="s">
        <v>14373</v>
      </c>
      <c r="I3254" s="149" t="s">
        <v>6939</v>
      </c>
      <c r="J3254" s="149" t="s">
        <v>14374</v>
      </c>
      <c r="K3254" s="149"/>
      <c r="L3254" s="149" t="s">
        <v>262</v>
      </c>
      <c r="M3254" s="149"/>
      <c r="N3254" s="149" t="s">
        <v>263</v>
      </c>
      <c r="O3254" s="149" t="s">
        <v>214</v>
      </c>
      <c r="P3254" s="149" t="s">
        <v>53</v>
      </c>
      <c r="Q3254" s="149"/>
      <c r="R3254" s="149" t="s">
        <v>12416</v>
      </c>
      <c r="S3254" s="149" t="s">
        <v>5049</v>
      </c>
      <c r="T3254" s="149" t="s">
        <v>3370</v>
      </c>
      <c r="U3254" s="149" t="s">
        <v>267</v>
      </c>
      <c r="V3254" s="149"/>
      <c r="W3254" s="149"/>
      <c r="X3254" s="149" t="s">
        <v>268</v>
      </c>
      <c r="Y3254" s="149"/>
      <c r="Z3254" s="149"/>
      <c r="AA3254" s="149"/>
      <c r="AB3254" s="149" t="s">
        <v>269</v>
      </c>
      <c r="AC3254" s="149" t="s">
        <v>270</v>
      </c>
      <c r="AD3254" s="149" t="s">
        <v>3370</v>
      </c>
      <c r="AE3254" s="149" t="s">
        <v>271</v>
      </c>
      <c r="AF3254" s="149"/>
      <c r="AG3254" s="149" t="s">
        <v>1098</v>
      </c>
      <c r="AH3254" s="149" t="s">
        <v>273</v>
      </c>
      <c r="AI3254" s="158">
        <v>74</v>
      </c>
      <c r="AJ3254" s="149"/>
      <c r="AK3254" s="159" t="s">
        <v>274</v>
      </c>
      <c r="AL3254" s="159" t="s">
        <v>274</v>
      </c>
      <c r="AM3254" s="149" t="s">
        <v>274</v>
      </c>
      <c r="AN3254" s="160">
        <v>4</v>
      </c>
      <c r="AO3254" s="149"/>
      <c r="AP3254" s="149" t="s">
        <v>274</v>
      </c>
      <c r="AQ3254" s="149" t="s">
        <v>275</v>
      </c>
      <c r="AR3254" s="158">
        <v>1</v>
      </c>
      <c r="AS3254" s="149" t="s">
        <v>275</v>
      </c>
      <c r="AT3254" s="149" t="s">
        <v>276</v>
      </c>
      <c r="AU3254" s="161">
        <v>1</v>
      </c>
      <c r="AV3254" s="159">
        <v>3982.3</v>
      </c>
      <c r="AW3254" s="159">
        <v>159.29</v>
      </c>
      <c r="AX3254" s="149" t="s">
        <v>274</v>
      </c>
      <c r="AY3254" s="159">
        <v>41.36</v>
      </c>
      <c r="AZ3254" s="159">
        <v>41.36</v>
      </c>
      <c r="BA3254" s="159">
        <v>165.44</v>
      </c>
      <c r="BB3254" s="159">
        <v>2913.02</v>
      </c>
      <c r="BC3254" s="162" t="s">
        <v>274</v>
      </c>
      <c r="BD3254" s="162">
        <v>0</v>
      </c>
      <c r="BE3254" s="159">
        <v>1069.28</v>
      </c>
      <c r="BF3254" s="159">
        <v>1069.28</v>
      </c>
      <c r="BG3254" s="159">
        <v>3982.3</v>
      </c>
    </row>
    <row r="3255" ht="28.05" customHeight="1" spans="1:59">
      <c r="A3255" s="149"/>
      <c r="B3255" s="149"/>
      <c r="C3255" s="149"/>
      <c r="D3255" s="149" t="s">
        <v>3726</v>
      </c>
      <c r="E3255" s="340" t="s">
        <v>14375</v>
      </c>
      <c r="F3255" s="149" t="s">
        <v>3726</v>
      </c>
      <c r="G3255" s="149" t="s">
        <v>14376</v>
      </c>
      <c r="H3255" s="149" t="s">
        <v>5573</v>
      </c>
      <c r="I3255" s="149" t="s">
        <v>14377</v>
      </c>
      <c r="J3255" s="149" t="s">
        <v>14378</v>
      </c>
      <c r="K3255" s="149"/>
      <c r="L3255" s="149" t="s">
        <v>287</v>
      </c>
      <c r="M3255" s="149"/>
      <c r="N3255" s="149" t="s">
        <v>263</v>
      </c>
      <c r="O3255" s="149" t="s">
        <v>214</v>
      </c>
      <c r="P3255" s="149" t="s">
        <v>53</v>
      </c>
      <c r="Q3255" s="149"/>
      <c r="R3255" s="149" t="s">
        <v>14245</v>
      </c>
      <c r="S3255" s="149" t="s">
        <v>4406</v>
      </c>
      <c r="T3255" s="149" t="s">
        <v>3664</v>
      </c>
      <c r="U3255" s="149" t="s">
        <v>267</v>
      </c>
      <c r="V3255" s="149"/>
      <c r="W3255" s="149"/>
      <c r="X3255" s="149" t="s">
        <v>268</v>
      </c>
      <c r="Y3255" s="149"/>
      <c r="Z3255" s="149"/>
      <c r="AA3255" s="149"/>
      <c r="AB3255" s="149" t="s">
        <v>269</v>
      </c>
      <c r="AC3255" s="149" t="s">
        <v>270</v>
      </c>
      <c r="AD3255" s="149" t="s">
        <v>3664</v>
      </c>
      <c r="AE3255" s="149" t="s">
        <v>271</v>
      </c>
      <c r="AF3255" s="149"/>
      <c r="AG3255" s="149" t="s">
        <v>1098</v>
      </c>
      <c r="AH3255" s="149" t="s">
        <v>273</v>
      </c>
      <c r="AI3255" s="158">
        <v>66</v>
      </c>
      <c r="AJ3255" s="149"/>
      <c r="AK3255" s="159" t="s">
        <v>274</v>
      </c>
      <c r="AL3255" s="159" t="s">
        <v>274</v>
      </c>
      <c r="AM3255" s="149" t="s">
        <v>274</v>
      </c>
      <c r="AN3255" s="160">
        <v>4</v>
      </c>
      <c r="AO3255" s="149"/>
      <c r="AP3255" s="149" t="s">
        <v>274</v>
      </c>
      <c r="AQ3255" s="149" t="s">
        <v>275</v>
      </c>
      <c r="AR3255" s="158">
        <v>1</v>
      </c>
      <c r="AS3255" s="149" t="s">
        <v>275</v>
      </c>
      <c r="AT3255" s="149" t="s">
        <v>276</v>
      </c>
      <c r="AU3255" s="161">
        <v>1</v>
      </c>
      <c r="AV3255" s="159">
        <v>6637.17</v>
      </c>
      <c r="AW3255" s="159">
        <v>265.49</v>
      </c>
      <c r="AX3255" s="149" t="s">
        <v>274</v>
      </c>
      <c r="AY3255" s="159">
        <v>68.33</v>
      </c>
      <c r="AZ3255" s="159">
        <v>68.33</v>
      </c>
      <c r="BA3255" s="159">
        <v>273.32</v>
      </c>
      <c r="BB3255" s="159">
        <v>4321.89</v>
      </c>
      <c r="BC3255" s="162" t="s">
        <v>274</v>
      </c>
      <c r="BD3255" s="162">
        <v>0</v>
      </c>
      <c r="BE3255" s="159">
        <v>2315.28</v>
      </c>
      <c r="BF3255" s="159">
        <v>2315.28</v>
      </c>
      <c r="BG3255" s="159">
        <v>6637.17</v>
      </c>
    </row>
    <row r="3256" ht="28.05" customHeight="1" spans="1:59">
      <c r="A3256" s="149"/>
      <c r="B3256" s="149"/>
      <c r="C3256" s="149"/>
      <c r="D3256" s="149" t="s">
        <v>3726</v>
      </c>
      <c r="E3256" s="340" t="s">
        <v>14379</v>
      </c>
      <c r="F3256" s="149" t="s">
        <v>3726</v>
      </c>
      <c r="G3256" s="149" t="s">
        <v>14380</v>
      </c>
      <c r="H3256" s="149" t="s">
        <v>11285</v>
      </c>
      <c r="I3256" s="149" t="s">
        <v>14210</v>
      </c>
      <c r="J3256" s="149" t="s">
        <v>14381</v>
      </c>
      <c r="K3256" s="149"/>
      <c r="L3256" s="149" t="s">
        <v>287</v>
      </c>
      <c r="M3256" s="149"/>
      <c r="N3256" s="149" t="s">
        <v>263</v>
      </c>
      <c r="O3256" s="149" t="s">
        <v>214</v>
      </c>
      <c r="P3256" s="149" t="s">
        <v>53</v>
      </c>
      <c r="Q3256" s="149"/>
      <c r="R3256" s="149" t="s">
        <v>14382</v>
      </c>
      <c r="S3256" s="149" t="s">
        <v>4131</v>
      </c>
      <c r="T3256" s="149" t="s">
        <v>414</v>
      </c>
      <c r="U3256" s="149" t="s">
        <v>267</v>
      </c>
      <c r="V3256" s="149"/>
      <c r="W3256" s="149"/>
      <c r="X3256" s="149" t="s">
        <v>336</v>
      </c>
      <c r="Y3256" s="149"/>
      <c r="Z3256" s="149"/>
      <c r="AA3256" s="149"/>
      <c r="AB3256" s="149" t="s">
        <v>269</v>
      </c>
      <c r="AC3256" s="149" t="s">
        <v>270</v>
      </c>
      <c r="AD3256" s="149" t="s">
        <v>414</v>
      </c>
      <c r="AE3256" s="149" t="s">
        <v>271</v>
      </c>
      <c r="AF3256" s="149"/>
      <c r="AG3256" s="149" t="s">
        <v>1098</v>
      </c>
      <c r="AH3256" s="149" t="s">
        <v>273</v>
      </c>
      <c r="AI3256" s="158">
        <v>21</v>
      </c>
      <c r="AJ3256" s="149"/>
      <c r="AK3256" s="159" t="s">
        <v>274</v>
      </c>
      <c r="AL3256" s="159" t="s">
        <v>274</v>
      </c>
      <c r="AM3256" s="149" t="s">
        <v>274</v>
      </c>
      <c r="AN3256" s="160">
        <v>4</v>
      </c>
      <c r="AO3256" s="149"/>
      <c r="AP3256" s="149" t="s">
        <v>274</v>
      </c>
      <c r="AQ3256" s="149" t="s">
        <v>275</v>
      </c>
      <c r="AR3256" s="158">
        <v>1</v>
      </c>
      <c r="AS3256" s="149" t="s">
        <v>275</v>
      </c>
      <c r="AT3256" s="149" t="s">
        <v>276</v>
      </c>
      <c r="AU3256" s="161">
        <v>1</v>
      </c>
      <c r="AV3256" s="159">
        <v>11504.42</v>
      </c>
      <c r="AW3256" s="159">
        <v>460.18</v>
      </c>
      <c r="AX3256" s="149" t="s">
        <v>274</v>
      </c>
      <c r="AY3256" s="159">
        <v>115.05</v>
      </c>
      <c r="AZ3256" s="159">
        <v>115.05</v>
      </c>
      <c r="BA3256" s="159">
        <v>460.19</v>
      </c>
      <c r="BB3256" s="159">
        <v>2415.87</v>
      </c>
      <c r="BC3256" s="162" t="s">
        <v>274</v>
      </c>
      <c r="BD3256" s="162">
        <v>0</v>
      </c>
      <c r="BE3256" s="159">
        <v>9088.55</v>
      </c>
      <c r="BF3256" s="159">
        <v>9088.55</v>
      </c>
      <c r="BG3256" s="159">
        <v>11504.42</v>
      </c>
    </row>
    <row r="3257" ht="28.05" customHeight="1" spans="1:59">
      <c r="A3257" s="149"/>
      <c r="B3257" s="149"/>
      <c r="C3257" s="149"/>
      <c r="D3257" s="149" t="s">
        <v>3726</v>
      </c>
      <c r="E3257" s="340" t="s">
        <v>14383</v>
      </c>
      <c r="F3257" s="149" t="s">
        <v>3726</v>
      </c>
      <c r="G3257" s="149" t="s">
        <v>14384</v>
      </c>
      <c r="H3257" s="149" t="s">
        <v>8105</v>
      </c>
      <c r="I3257" s="149" t="s">
        <v>6566</v>
      </c>
      <c r="J3257" s="149" t="s">
        <v>14385</v>
      </c>
      <c r="K3257" s="149"/>
      <c r="L3257" s="149" t="s">
        <v>262</v>
      </c>
      <c r="M3257" s="149"/>
      <c r="N3257" s="149" t="s">
        <v>263</v>
      </c>
      <c r="O3257" s="149" t="s">
        <v>214</v>
      </c>
      <c r="P3257" s="149" t="s">
        <v>53</v>
      </c>
      <c r="Q3257" s="149"/>
      <c r="R3257" s="149" t="s">
        <v>4231</v>
      </c>
      <c r="S3257" s="149" t="s">
        <v>3872</v>
      </c>
      <c r="T3257" s="149" t="s">
        <v>14362</v>
      </c>
      <c r="U3257" s="149" t="s">
        <v>267</v>
      </c>
      <c r="V3257" s="149"/>
      <c r="W3257" s="149"/>
      <c r="X3257" s="149" t="s">
        <v>268</v>
      </c>
      <c r="Y3257" s="149"/>
      <c r="Z3257" s="149"/>
      <c r="AA3257" s="149"/>
      <c r="AB3257" s="149" t="s">
        <v>269</v>
      </c>
      <c r="AC3257" s="149" t="s">
        <v>318</v>
      </c>
      <c r="AD3257" s="149" t="s">
        <v>14362</v>
      </c>
      <c r="AE3257" s="149" t="s">
        <v>271</v>
      </c>
      <c r="AF3257" s="149"/>
      <c r="AG3257" s="149" t="s">
        <v>1098</v>
      </c>
      <c r="AH3257" s="149" t="s">
        <v>273</v>
      </c>
      <c r="AI3257" s="158">
        <v>96</v>
      </c>
      <c r="AJ3257" s="149"/>
      <c r="AK3257" s="159" t="s">
        <v>274</v>
      </c>
      <c r="AL3257" s="159" t="s">
        <v>274</v>
      </c>
      <c r="AM3257" s="149" t="s">
        <v>274</v>
      </c>
      <c r="AN3257" s="160">
        <v>4</v>
      </c>
      <c r="AO3257" s="149"/>
      <c r="AP3257" s="149" t="s">
        <v>274</v>
      </c>
      <c r="AQ3257" s="149" t="s">
        <v>275</v>
      </c>
      <c r="AR3257" s="158">
        <v>1</v>
      </c>
      <c r="AS3257" s="149" t="s">
        <v>275</v>
      </c>
      <c r="AT3257" s="149" t="s">
        <v>276</v>
      </c>
      <c r="AU3257" s="161">
        <v>1</v>
      </c>
      <c r="AV3257" s="159">
        <v>63673.01</v>
      </c>
      <c r="AW3257" s="159">
        <v>2546.92</v>
      </c>
      <c r="AX3257" s="149" t="s">
        <v>274</v>
      </c>
      <c r="AY3257" s="162">
        <v>0</v>
      </c>
      <c r="AZ3257" s="162" t="s">
        <v>274</v>
      </c>
      <c r="BA3257" s="159">
        <v>3046.85</v>
      </c>
      <c r="BB3257" s="159">
        <v>61126.09</v>
      </c>
      <c r="BC3257" s="162" t="s">
        <v>274</v>
      </c>
      <c r="BD3257" s="162">
        <v>0</v>
      </c>
      <c r="BE3257" s="159">
        <v>2546.92</v>
      </c>
      <c r="BF3257" s="159">
        <v>2546.92</v>
      </c>
      <c r="BG3257" s="159">
        <v>63673.01</v>
      </c>
    </row>
    <row r="3258" ht="28.05" customHeight="1" spans="1:59">
      <c r="A3258" s="149"/>
      <c r="B3258" s="149"/>
      <c r="C3258" s="149"/>
      <c r="D3258" s="149" t="s">
        <v>3726</v>
      </c>
      <c r="E3258" s="340" t="s">
        <v>14386</v>
      </c>
      <c r="F3258" s="149" t="s">
        <v>3726</v>
      </c>
      <c r="G3258" s="149" t="s">
        <v>14387</v>
      </c>
      <c r="H3258" s="149" t="s">
        <v>158</v>
      </c>
      <c r="I3258" s="149" t="s">
        <v>14388</v>
      </c>
      <c r="J3258" s="149" t="s">
        <v>14389</v>
      </c>
      <c r="K3258" s="149"/>
      <c r="L3258" s="149" t="s">
        <v>287</v>
      </c>
      <c r="M3258" s="149"/>
      <c r="N3258" s="149" t="s">
        <v>263</v>
      </c>
      <c r="O3258" s="149" t="s">
        <v>214</v>
      </c>
      <c r="P3258" s="149" t="s">
        <v>53</v>
      </c>
      <c r="Q3258" s="149"/>
      <c r="R3258" s="149" t="s">
        <v>14245</v>
      </c>
      <c r="S3258" s="149" t="s">
        <v>4406</v>
      </c>
      <c r="T3258" s="149" t="s">
        <v>3664</v>
      </c>
      <c r="U3258" s="149" t="s">
        <v>267</v>
      </c>
      <c r="V3258" s="149"/>
      <c r="W3258" s="149"/>
      <c r="X3258" s="149" t="s">
        <v>268</v>
      </c>
      <c r="Y3258" s="149"/>
      <c r="Z3258" s="149"/>
      <c r="AA3258" s="149"/>
      <c r="AB3258" s="149" t="s">
        <v>269</v>
      </c>
      <c r="AC3258" s="149" t="s">
        <v>270</v>
      </c>
      <c r="AD3258" s="149" t="s">
        <v>3664</v>
      </c>
      <c r="AE3258" s="149" t="s">
        <v>271</v>
      </c>
      <c r="AF3258" s="149"/>
      <c r="AG3258" s="149" t="s">
        <v>1098</v>
      </c>
      <c r="AH3258" s="149" t="s">
        <v>273</v>
      </c>
      <c r="AI3258" s="158">
        <v>66</v>
      </c>
      <c r="AJ3258" s="149"/>
      <c r="AK3258" s="159" t="s">
        <v>274</v>
      </c>
      <c r="AL3258" s="159" t="s">
        <v>274</v>
      </c>
      <c r="AM3258" s="149" t="s">
        <v>274</v>
      </c>
      <c r="AN3258" s="160">
        <v>4</v>
      </c>
      <c r="AO3258" s="149"/>
      <c r="AP3258" s="149" t="s">
        <v>274</v>
      </c>
      <c r="AQ3258" s="149" t="s">
        <v>275</v>
      </c>
      <c r="AR3258" s="158">
        <v>1</v>
      </c>
      <c r="AS3258" s="149" t="s">
        <v>275</v>
      </c>
      <c r="AT3258" s="149" t="s">
        <v>276</v>
      </c>
      <c r="AU3258" s="161">
        <v>1</v>
      </c>
      <c r="AV3258" s="159">
        <v>4469.03</v>
      </c>
      <c r="AW3258" s="159">
        <v>178.76</v>
      </c>
      <c r="AX3258" s="149" t="s">
        <v>274</v>
      </c>
      <c r="AY3258" s="159">
        <v>46</v>
      </c>
      <c r="AZ3258" s="159">
        <v>46</v>
      </c>
      <c r="BA3258" s="159">
        <v>184.03</v>
      </c>
      <c r="BB3258" s="159">
        <v>2910.12</v>
      </c>
      <c r="BC3258" s="162" t="s">
        <v>274</v>
      </c>
      <c r="BD3258" s="162">
        <v>0</v>
      </c>
      <c r="BE3258" s="159">
        <v>1558.91</v>
      </c>
      <c r="BF3258" s="159">
        <v>1558.91</v>
      </c>
      <c r="BG3258" s="159">
        <v>4469.03</v>
      </c>
    </row>
    <row r="3259" ht="28.05" customHeight="1" spans="1:59">
      <c r="A3259" s="149"/>
      <c r="B3259" s="149"/>
      <c r="C3259" s="149"/>
      <c r="D3259" s="149" t="s">
        <v>3726</v>
      </c>
      <c r="E3259" s="340" t="s">
        <v>14390</v>
      </c>
      <c r="F3259" s="149" t="s">
        <v>3726</v>
      </c>
      <c r="G3259" s="149" t="s">
        <v>14391</v>
      </c>
      <c r="H3259" s="149" t="s">
        <v>11285</v>
      </c>
      <c r="I3259" s="149" t="s">
        <v>14210</v>
      </c>
      <c r="J3259" s="149" t="s">
        <v>14392</v>
      </c>
      <c r="K3259" s="149"/>
      <c r="L3259" s="149" t="s">
        <v>287</v>
      </c>
      <c r="M3259" s="149"/>
      <c r="N3259" s="149" t="s">
        <v>263</v>
      </c>
      <c r="O3259" s="149" t="s">
        <v>214</v>
      </c>
      <c r="P3259" s="149" t="s">
        <v>53</v>
      </c>
      <c r="Q3259" s="149"/>
      <c r="R3259" s="149" t="s">
        <v>14393</v>
      </c>
      <c r="S3259" s="149" t="s">
        <v>4131</v>
      </c>
      <c r="T3259" s="149" t="s">
        <v>414</v>
      </c>
      <c r="U3259" s="149" t="s">
        <v>267</v>
      </c>
      <c r="V3259" s="149"/>
      <c r="W3259" s="149"/>
      <c r="X3259" s="149" t="s">
        <v>336</v>
      </c>
      <c r="Y3259" s="149"/>
      <c r="Z3259" s="149"/>
      <c r="AA3259" s="149"/>
      <c r="AB3259" s="149" t="s">
        <v>269</v>
      </c>
      <c r="AC3259" s="149" t="s">
        <v>270</v>
      </c>
      <c r="AD3259" s="149" t="s">
        <v>414</v>
      </c>
      <c r="AE3259" s="149" t="s">
        <v>271</v>
      </c>
      <c r="AF3259" s="149"/>
      <c r="AG3259" s="149" t="s">
        <v>1098</v>
      </c>
      <c r="AH3259" s="149" t="s">
        <v>273</v>
      </c>
      <c r="AI3259" s="158">
        <v>21</v>
      </c>
      <c r="AJ3259" s="149"/>
      <c r="AK3259" s="159" t="s">
        <v>274</v>
      </c>
      <c r="AL3259" s="159" t="s">
        <v>274</v>
      </c>
      <c r="AM3259" s="149" t="s">
        <v>274</v>
      </c>
      <c r="AN3259" s="160">
        <v>4</v>
      </c>
      <c r="AO3259" s="149"/>
      <c r="AP3259" s="149" t="s">
        <v>274</v>
      </c>
      <c r="AQ3259" s="149" t="s">
        <v>275</v>
      </c>
      <c r="AR3259" s="158">
        <v>1</v>
      </c>
      <c r="AS3259" s="149" t="s">
        <v>275</v>
      </c>
      <c r="AT3259" s="149" t="s">
        <v>276</v>
      </c>
      <c r="AU3259" s="161">
        <v>1</v>
      </c>
      <c r="AV3259" s="159">
        <v>11504.42</v>
      </c>
      <c r="AW3259" s="159">
        <v>460.18</v>
      </c>
      <c r="AX3259" s="149" t="s">
        <v>274</v>
      </c>
      <c r="AY3259" s="159">
        <v>115.05</v>
      </c>
      <c r="AZ3259" s="159">
        <v>115.05</v>
      </c>
      <c r="BA3259" s="159">
        <v>460.19</v>
      </c>
      <c r="BB3259" s="159">
        <v>2415.87</v>
      </c>
      <c r="BC3259" s="162" t="s">
        <v>274</v>
      </c>
      <c r="BD3259" s="162">
        <v>0</v>
      </c>
      <c r="BE3259" s="159">
        <v>9088.55</v>
      </c>
      <c r="BF3259" s="159">
        <v>9088.55</v>
      </c>
      <c r="BG3259" s="159">
        <v>11504.42</v>
      </c>
    </row>
    <row r="3260" ht="28.05" customHeight="1" spans="1:59">
      <c r="A3260" s="149"/>
      <c r="B3260" s="149"/>
      <c r="C3260" s="149"/>
      <c r="D3260" s="149" t="s">
        <v>3726</v>
      </c>
      <c r="E3260" s="340" t="s">
        <v>14394</v>
      </c>
      <c r="F3260" s="149" t="s">
        <v>3726</v>
      </c>
      <c r="G3260" s="149" t="s">
        <v>14395</v>
      </c>
      <c r="H3260" s="149" t="s">
        <v>14396</v>
      </c>
      <c r="I3260" s="149" t="s">
        <v>6912</v>
      </c>
      <c r="J3260" s="149" t="s">
        <v>14397</v>
      </c>
      <c r="K3260" s="149"/>
      <c r="L3260" s="149" t="s">
        <v>262</v>
      </c>
      <c r="M3260" s="149"/>
      <c r="N3260" s="149" t="s">
        <v>263</v>
      </c>
      <c r="O3260" s="149" t="s">
        <v>214</v>
      </c>
      <c r="P3260" s="149" t="s">
        <v>53</v>
      </c>
      <c r="Q3260" s="149"/>
      <c r="R3260" s="149" t="s">
        <v>12416</v>
      </c>
      <c r="S3260" s="149" t="s">
        <v>5049</v>
      </c>
      <c r="T3260" s="149" t="s">
        <v>3370</v>
      </c>
      <c r="U3260" s="149" t="s">
        <v>267</v>
      </c>
      <c r="V3260" s="149"/>
      <c r="W3260" s="149"/>
      <c r="X3260" s="149" t="s">
        <v>268</v>
      </c>
      <c r="Y3260" s="149"/>
      <c r="Z3260" s="149"/>
      <c r="AA3260" s="149"/>
      <c r="AB3260" s="149" t="s">
        <v>269</v>
      </c>
      <c r="AC3260" s="149" t="s">
        <v>270</v>
      </c>
      <c r="AD3260" s="149" t="s">
        <v>3370</v>
      </c>
      <c r="AE3260" s="149" t="s">
        <v>271</v>
      </c>
      <c r="AF3260" s="149"/>
      <c r="AG3260" s="149" t="s">
        <v>1098</v>
      </c>
      <c r="AH3260" s="149" t="s">
        <v>273</v>
      </c>
      <c r="AI3260" s="158">
        <v>74</v>
      </c>
      <c r="AJ3260" s="149"/>
      <c r="AK3260" s="159" t="s">
        <v>274</v>
      </c>
      <c r="AL3260" s="159" t="s">
        <v>274</v>
      </c>
      <c r="AM3260" s="149" t="s">
        <v>274</v>
      </c>
      <c r="AN3260" s="160">
        <v>4</v>
      </c>
      <c r="AO3260" s="149"/>
      <c r="AP3260" s="149" t="s">
        <v>274</v>
      </c>
      <c r="AQ3260" s="149" t="s">
        <v>275</v>
      </c>
      <c r="AR3260" s="158">
        <v>1</v>
      </c>
      <c r="AS3260" s="149" t="s">
        <v>275</v>
      </c>
      <c r="AT3260" s="149" t="s">
        <v>276</v>
      </c>
      <c r="AU3260" s="161">
        <v>1</v>
      </c>
      <c r="AV3260" s="159">
        <v>12389.38</v>
      </c>
      <c r="AW3260" s="159">
        <v>495.58</v>
      </c>
      <c r="AX3260" s="149" t="s">
        <v>274</v>
      </c>
      <c r="AY3260" s="159">
        <v>128.67</v>
      </c>
      <c r="AZ3260" s="159">
        <v>128.67</v>
      </c>
      <c r="BA3260" s="159">
        <v>514.68</v>
      </c>
      <c r="BB3260" s="159">
        <v>9063.09</v>
      </c>
      <c r="BC3260" s="162" t="s">
        <v>274</v>
      </c>
      <c r="BD3260" s="162">
        <v>0</v>
      </c>
      <c r="BE3260" s="159">
        <v>3326.29</v>
      </c>
      <c r="BF3260" s="159">
        <v>3326.29</v>
      </c>
      <c r="BG3260" s="159">
        <v>12389.38</v>
      </c>
    </row>
    <row r="3261" ht="28.05" customHeight="1" spans="1:59">
      <c r="A3261" s="149"/>
      <c r="B3261" s="149"/>
      <c r="C3261" s="149"/>
      <c r="D3261" s="149" t="s">
        <v>3726</v>
      </c>
      <c r="E3261" s="340" t="s">
        <v>14398</v>
      </c>
      <c r="F3261" s="149" t="s">
        <v>3726</v>
      </c>
      <c r="G3261" s="149" t="s">
        <v>14399</v>
      </c>
      <c r="H3261" s="149" t="s">
        <v>14400</v>
      </c>
      <c r="I3261" s="149" t="s">
        <v>14401</v>
      </c>
      <c r="J3261" s="149" t="s">
        <v>14402</v>
      </c>
      <c r="K3261" s="149"/>
      <c r="L3261" s="149" t="s">
        <v>262</v>
      </c>
      <c r="M3261" s="149"/>
      <c r="N3261" s="149" t="s">
        <v>263</v>
      </c>
      <c r="O3261" s="149" t="s">
        <v>214</v>
      </c>
      <c r="P3261" s="149" t="s">
        <v>53</v>
      </c>
      <c r="Q3261" s="149"/>
      <c r="R3261" s="149" t="s">
        <v>4599</v>
      </c>
      <c r="S3261" s="149" t="s">
        <v>3872</v>
      </c>
      <c r="T3261" s="149" t="s">
        <v>14362</v>
      </c>
      <c r="U3261" s="149" t="s">
        <v>267</v>
      </c>
      <c r="V3261" s="149"/>
      <c r="W3261" s="149"/>
      <c r="X3261" s="149" t="s">
        <v>268</v>
      </c>
      <c r="Y3261" s="149"/>
      <c r="Z3261" s="149"/>
      <c r="AA3261" s="149"/>
      <c r="AB3261" s="149" t="s">
        <v>269</v>
      </c>
      <c r="AC3261" s="149" t="s">
        <v>318</v>
      </c>
      <c r="AD3261" s="149" t="s">
        <v>14362</v>
      </c>
      <c r="AE3261" s="149" t="s">
        <v>271</v>
      </c>
      <c r="AF3261" s="149"/>
      <c r="AG3261" s="149" t="s">
        <v>1098</v>
      </c>
      <c r="AH3261" s="149" t="s">
        <v>273</v>
      </c>
      <c r="AI3261" s="158">
        <v>96</v>
      </c>
      <c r="AJ3261" s="149"/>
      <c r="AK3261" s="159" t="s">
        <v>274</v>
      </c>
      <c r="AL3261" s="159" t="s">
        <v>274</v>
      </c>
      <c r="AM3261" s="149" t="s">
        <v>274</v>
      </c>
      <c r="AN3261" s="160">
        <v>4</v>
      </c>
      <c r="AO3261" s="149"/>
      <c r="AP3261" s="149" t="s">
        <v>274</v>
      </c>
      <c r="AQ3261" s="149" t="s">
        <v>275</v>
      </c>
      <c r="AR3261" s="158">
        <v>1</v>
      </c>
      <c r="AS3261" s="149" t="s">
        <v>275</v>
      </c>
      <c r="AT3261" s="149" t="s">
        <v>276</v>
      </c>
      <c r="AU3261" s="161">
        <v>1</v>
      </c>
      <c r="AV3261" s="159">
        <v>114529.91</v>
      </c>
      <c r="AW3261" s="159">
        <v>4581.2</v>
      </c>
      <c r="AX3261" s="149" t="s">
        <v>274</v>
      </c>
      <c r="AY3261" s="162">
        <v>0</v>
      </c>
      <c r="AZ3261" s="162" t="s">
        <v>274</v>
      </c>
      <c r="BA3261" s="159">
        <v>4581.11</v>
      </c>
      <c r="BB3261" s="159">
        <v>109948.71</v>
      </c>
      <c r="BC3261" s="162" t="s">
        <v>274</v>
      </c>
      <c r="BD3261" s="162">
        <v>0</v>
      </c>
      <c r="BE3261" s="159">
        <v>4581.2</v>
      </c>
      <c r="BF3261" s="159">
        <v>4581.2</v>
      </c>
      <c r="BG3261" s="159">
        <v>114529.91</v>
      </c>
    </row>
    <row r="3262" ht="28.05" customHeight="1" spans="1:59">
      <c r="A3262" s="149"/>
      <c r="B3262" s="149"/>
      <c r="C3262" s="149"/>
      <c r="D3262" s="149" t="s">
        <v>3726</v>
      </c>
      <c r="E3262" s="340" t="s">
        <v>14403</v>
      </c>
      <c r="F3262" s="149" t="s">
        <v>3726</v>
      </c>
      <c r="G3262" s="149" t="s">
        <v>14404</v>
      </c>
      <c r="H3262" s="149" t="s">
        <v>8105</v>
      </c>
      <c r="I3262" s="149" t="s">
        <v>6566</v>
      </c>
      <c r="J3262" s="149" t="s">
        <v>14405</v>
      </c>
      <c r="K3262" s="149"/>
      <c r="L3262" s="149" t="s">
        <v>262</v>
      </c>
      <c r="M3262" s="149"/>
      <c r="N3262" s="149" t="s">
        <v>263</v>
      </c>
      <c r="O3262" s="149" t="s">
        <v>214</v>
      </c>
      <c r="P3262" s="149" t="s">
        <v>53</v>
      </c>
      <c r="Q3262" s="149"/>
      <c r="R3262" s="149" t="s">
        <v>4231</v>
      </c>
      <c r="S3262" s="149" t="s">
        <v>3872</v>
      </c>
      <c r="T3262" s="149" t="s">
        <v>14362</v>
      </c>
      <c r="U3262" s="149" t="s">
        <v>267</v>
      </c>
      <c r="V3262" s="149"/>
      <c r="W3262" s="149"/>
      <c r="X3262" s="149" t="s">
        <v>268</v>
      </c>
      <c r="Y3262" s="149"/>
      <c r="Z3262" s="149"/>
      <c r="AA3262" s="149"/>
      <c r="AB3262" s="149" t="s">
        <v>269</v>
      </c>
      <c r="AC3262" s="149" t="s">
        <v>318</v>
      </c>
      <c r="AD3262" s="149" t="s">
        <v>14362</v>
      </c>
      <c r="AE3262" s="149" t="s">
        <v>271</v>
      </c>
      <c r="AF3262" s="149"/>
      <c r="AG3262" s="149" t="s">
        <v>1098</v>
      </c>
      <c r="AH3262" s="149" t="s">
        <v>273</v>
      </c>
      <c r="AI3262" s="158">
        <v>96</v>
      </c>
      <c r="AJ3262" s="149"/>
      <c r="AK3262" s="159" t="s">
        <v>274</v>
      </c>
      <c r="AL3262" s="159" t="s">
        <v>274</v>
      </c>
      <c r="AM3262" s="149" t="s">
        <v>274</v>
      </c>
      <c r="AN3262" s="160">
        <v>4</v>
      </c>
      <c r="AO3262" s="149"/>
      <c r="AP3262" s="149" t="s">
        <v>274</v>
      </c>
      <c r="AQ3262" s="149" t="s">
        <v>275</v>
      </c>
      <c r="AR3262" s="158">
        <v>1</v>
      </c>
      <c r="AS3262" s="149" t="s">
        <v>275</v>
      </c>
      <c r="AT3262" s="149" t="s">
        <v>276</v>
      </c>
      <c r="AU3262" s="161">
        <v>1</v>
      </c>
      <c r="AV3262" s="159">
        <v>63673</v>
      </c>
      <c r="AW3262" s="159">
        <v>2546.92</v>
      </c>
      <c r="AX3262" s="149" t="s">
        <v>274</v>
      </c>
      <c r="AY3262" s="162">
        <v>0</v>
      </c>
      <c r="AZ3262" s="162" t="s">
        <v>274</v>
      </c>
      <c r="BA3262" s="159">
        <v>3046.84</v>
      </c>
      <c r="BB3262" s="159">
        <v>61126.08</v>
      </c>
      <c r="BC3262" s="162" t="s">
        <v>274</v>
      </c>
      <c r="BD3262" s="162">
        <v>0</v>
      </c>
      <c r="BE3262" s="159">
        <v>2546.92</v>
      </c>
      <c r="BF3262" s="159">
        <v>2546.92</v>
      </c>
      <c r="BG3262" s="159">
        <v>63673</v>
      </c>
    </row>
    <row r="3263" ht="28.05" customHeight="1" spans="1:59">
      <c r="A3263" s="149"/>
      <c r="B3263" s="149"/>
      <c r="C3263" s="149"/>
      <c r="D3263" s="149" t="s">
        <v>3726</v>
      </c>
      <c r="E3263" s="340" t="s">
        <v>14406</v>
      </c>
      <c r="F3263" s="149" t="s">
        <v>3726</v>
      </c>
      <c r="G3263" s="149" t="s">
        <v>14407</v>
      </c>
      <c r="H3263" s="149" t="s">
        <v>14408</v>
      </c>
      <c r="I3263" s="149" t="s">
        <v>14409</v>
      </c>
      <c r="J3263" s="149" t="s">
        <v>14410</v>
      </c>
      <c r="K3263" s="149"/>
      <c r="L3263" s="149" t="s">
        <v>287</v>
      </c>
      <c r="M3263" s="149"/>
      <c r="N3263" s="149" t="s">
        <v>263</v>
      </c>
      <c r="O3263" s="149" t="s">
        <v>214</v>
      </c>
      <c r="P3263" s="149" t="s">
        <v>53</v>
      </c>
      <c r="Q3263" s="149"/>
      <c r="R3263" s="149" t="s">
        <v>14411</v>
      </c>
      <c r="S3263" s="149" t="s">
        <v>4131</v>
      </c>
      <c r="T3263" s="149" t="s">
        <v>414</v>
      </c>
      <c r="U3263" s="149" t="s">
        <v>267</v>
      </c>
      <c r="V3263" s="149"/>
      <c r="W3263" s="149"/>
      <c r="X3263" s="149" t="s">
        <v>336</v>
      </c>
      <c r="Y3263" s="149"/>
      <c r="Z3263" s="149"/>
      <c r="AA3263" s="149"/>
      <c r="AB3263" s="149" t="s">
        <v>269</v>
      </c>
      <c r="AC3263" s="149" t="s">
        <v>270</v>
      </c>
      <c r="AD3263" s="149" t="s">
        <v>414</v>
      </c>
      <c r="AE3263" s="149" t="s">
        <v>271</v>
      </c>
      <c r="AF3263" s="149"/>
      <c r="AG3263" s="149" t="s">
        <v>1098</v>
      </c>
      <c r="AH3263" s="149" t="s">
        <v>273</v>
      </c>
      <c r="AI3263" s="158">
        <v>21</v>
      </c>
      <c r="AJ3263" s="149"/>
      <c r="AK3263" s="159" t="s">
        <v>274</v>
      </c>
      <c r="AL3263" s="159" t="s">
        <v>274</v>
      </c>
      <c r="AM3263" s="149" t="s">
        <v>274</v>
      </c>
      <c r="AN3263" s="160">
        <v>4</v>
      </c>
      <c r="AO3263" s="149"/>
      <c r="AP3263" s="149" t="s">
        <v>274</v>
      </c>
      <c r="AQ3263" s="149" t="s">
        <v>275</v>
      </c>
      <c r="AR3263" s="158">
        <v>1</v>
      </c>
      <c r="AS3263" s="149" t="s">
        <v>275</v>
      </c>
      <c r="AT3263" s="149" t="s">
        <v>276</v>
      </c>
      <c r="AU3263" s="161">
        <v>1</v>
      </c>
      <c r="AV3263" s="159">
        <v>8849.56</v>
      </c>
      <c r="AW3263" s="159">
        <v>353.98</v>
      </c>
      <c r="AX3263" s="149" t="s">
        <v>274</v>
      </c>
      <c r="AY3263" s="159">
        <v>88.49</v>
      </c>
      <c r="AZ3263" s="159">
        <v>88.49</v>
      </c>
      <c r="BA3263" s="159">
        <v>353.96</v>
      </c>
      <c r="BB3263" s="159">
        <v>1858.46</v>
      </c>
      <c r="BC3263" s="162" t="s">
        <v>274</v>
      </c>
      <c r="BD3263" s="162">
        <v>0</v>
      </c>
      <c r="BE3263" s="159">
        <v>6991.1</v>
      </c>
      <c r="BF3263" s="159">
        <v>6991.1</v>
      </c>
      <c r="BG3263" s="159">
        <v>8849.56</v>
      </c>
    </row>
    <row r="3264" ht="28.05" customHeight="1" spans="1:59">
      <c r="A3264" s="149"/>
      <c r="B3264" s="149"/>
      <c r="C3264" s="149"/>
      <c r="D3264" s="149" t="s">
        <v>3726</v>
      </c>
      <c r="E3264" s="340" t="s">
        <v>14412</v>
      </c>
      <c r="F3264" s="149" t="s">
        <v>3726</v>
      </c>
      <c r="G3264" s="149" t="s">
        <v>14413</v>
      </c>
      <c r="H3264" s="149" t="s">
        <v>7976</v>
      </c>
      <c r="I3264" s="149" t="s">
        <v>14414</v>
      </c>
      <c r="J3264" s="149" t="s">
        <v>14415</v>
      </c>
      <c r="K3264" s="149"/>
      <c r="L3264" s="149" t="s">
        <v>287</v>
      </c>
      <c r="M3264" s="149"/>
      <c r="N3264" s="149" t="s">
        <v>263</v>
      </c>
      <c r="O3264" s="149" t="s">
        <v>214</v>
      </c>
      <c r="P3264" s="149" t="s">
        <v>53</v>
      </c>
      <c r="Q3264" s="149"/>
      <c r="R3264" s="149" t="s">
        <v>14245</v>
      </c>
      <c r="S3264" s="149" t="s">
        <v>793</v>
      </c>
      <c r="T3264" s="149" t="s">
        <v>3664</v>
      </c>
      <c r="U3264" s="149" t="s">
        <v>267</v>
      </c>
      <c r="V3264" s="149"/>
      <c r="W3264" s="149"/>
      <c r="X3264" s="149" t="s">
        <v>268</v>
      </c>
      <c r="Y3264" s="149"/>
      <c r="Z3264" s="149"/>
      <c r="AA3264" s="149"/>
      <c r="AB3264" s="149" t="s">
        <v>269</v>
      </c>
      <c r="AC3264" s="149" t="s">
        <v>270</v>
      </c>
      <c r="AD3264" s="149" t="s">
        <v>3664</v>
      </c>
      <c r="AE3264" s="149" t="s">
        <v>271</v>
      </c>
      <c r="AF3264" s="149"/>
      <c r="AG3264" s="149" t="s">
        <v>1098</v>
      </c>
      <c r="AH3264" s="149" t="s">
        <v>273</v>
      </c>
      <c r="AI3264" s="158">
        <v>66</v>
      </c>
      <c r="AJ3264" s="149"/>
      <c r="AK3264" s="159" t="s">
        <v>274</v>
      </c>
      <c r="AL3264" s="159" t="s">
        <v>274</v>
      </c>
      <c r="AM3264" s="149" t="s">
        <v>274</v>
      </c>
      <c r="AN3264" s="160">
        <v>4</v>
      </c>
      <c r="AO3264" s="149"/>
      <c r="AP3264" s="149" t="s">
        <v>274</v>
      </c>
      <c r="AQ3264" s="149" t="s">
        <v>275</v>
      </c>
      <c r="AR3264" s="158">
        <v>1</v>
      </c>
      <c r="AS3264" s="149" t="s">
        <v>275</v>
      </c>
      <c r="AT3264" s="149" t="s">
        <v>276</v>
      </c>
      <c r="AU3264" s="161">
        <v>1</v>
      </c>
      <c r="AV3264" s="159">
        <v>86725.66</v>
      </c>
      <c r="AW3264" s="159">
        <v>3469.03</v>
      </c>
      <c r="AX3264" s="149" t="s">
        <v>274</v>
      </c>
      <c r="AY3264" s="159">
        <v>892.76</v>
      </c>
      <c r="AZ3264" s="159">
        <v>892.76</v>
      </c>
      <c r="BA3264" s="159">
        <v>3571.04</v>
      </c>
      <c r="BB3264" s="159">
        <v>56473.9</v>
      </c>
      <c r="BC3264" s="162" t="s">
        <v>274</v>
      </c>
      <c r="BD3264" s="162">
        <v>0</v>
      </c>
      <c r="BE3264" s="159">
        <v>30251.76</v>
      </c>
      <c r="BF3264" s="159">
        <v>30251.76</v>
      </c>
      <c r="BG3264" s="159">
        <v>86725.66</v>
      </c>
    </row>
    <row r="3265" ht="28.05" customHeight="1" spans="1:59">
      <c r="A3265" s="149"/>
      <c r="B3265" s="149"/>
      <c r="C3265" s="149"/>
      <c r="D3265" s="149" t="s">
        <v>3726</v>
      </c>
      <c r="E3265" s="340" t="s">
        <v>14416</v>
      </c>
      <c r="F3265" s="149" t="s">
        <v>3726</v>
      </c>
      <c r="G3265" s="149" t="s">
        <v>14417</v>
      </c>
      <c r="H3265" s="149" t="s">
        <v>14418</v>
      </c>
      <c r="I3265" s="149" t="s">
        <v>14419</v>
      </c>
      <c r="J3265" s="149" t="s">
        <v>14420</v>
      </c>
      <c r="K3265" s="149"/>
      <c r="L3265" s="149" t="s">
        <v>262</v>
      </c>
      <c r="M3265" s="149"/>
      <c r="N3265" s="149" t="s">
        <v>263</v>
      </c>
      <c r="O3265" s="149" t="s">
        <v>214</v>
      </c>
      <c r="P3265" s="149" t="s">
        <v>53</v>
      </c>
      <c r="Q3265" s="149"/>
      <c r="R3265" s="149" t="s">
        <v>4026</v>
      </c>
      <c r="S3265" s="149" t="s">
        <v>5684</v>
      </c>
      <c r="T3265" s="149" t="s">
        <v>14362</v>
      </c>
      <c r="U3265" s="149" t="s">
        <v>267</v>
      </c>
      <c r="V3265" s="149"/>
      <c r="W3265" s="149"/>
      <c r="X3265" s="149" t="s">
        <v>268</v>
      </c>
      <c r="Y3265" s="149"/>
      <c r="Z3265" s="149"/>
      <c r="AA3265" s="149"/>
      <c r="AB3265" s="149" t="s">
        <v>269</v>
      </c>
      <c r="AC3265" s="149" t="s">
        <v>318</v>
      </c>
      <c r="AD3265" s="149" t="s">
        <v>14362</v>
      </c>
      <c r="AE3265" s="149" t="s">
        <v>271</v>
      </c>
      <c r="AF3265" s="149"/>
      <c r="AG3265" s="149" t="s">
        <v>1098</v>
      </c>
      <c r="AH3265" s="149" t="s">
        <v>273</v>
      </c>
      <c r="AI3265" s="158">
        <v>96</v>
      </c>
      <c r="AJ3265" s="149"/>
      <c r="AK3265" s="159" t="s">
        <v>274</v>
      </c>
      <c r="AL3265" s="159" t="s">
        <v>274</v>
      </c>
      <c r="AM3265" s="149" t="s">
        <v>274</v>
      </c>
      <c r="AN3265" s="160">
        <v>4</v>
      </c>
      <c r="AO3265" s="149"/>
      <c r="AP3265" s="149" t="s">
        <v>274</v>
      </c>
      <c r="AQ3265" s="149" t="s">
        <v>275</v>
      </c>
      <c r="AR3265" s="158">
        <v>1</v>
      </c>
      <c r="AS3265" s="149" t="s">
        <v>275</v>
      </c>
      <c r="AT3265" s="149" t="s">
        <v>276</v>
      </c>
      <c r="AU3265" s="161">
        <v>1</v>
      </c>
      <c r="AV3265" s="159">
        <v>166666.67</v>
      </c>
      <c r="AW3265" s="159">
        <v>6666.67</v>
      </c>
      <c r="AX3265" s="149" t="s">
        <v>274</v>
      </c>
      <c r="AY3265" s="162">
        <v>0</v>
      </c>
      <c r="AZ3265" s="162" t="s">
        <v>274</v>
      </c>
      <c r="BA3265" s="159">
        <v>6666.36</v>
      </c>
      <c r="BB3265" s="159">
        <v>160000</v>
      </c>
      <c r="BC3265" s="162" t="s">
        <v>274</v>
      </c>
      <c r="BD3265" s="162">
        <v>0</v>
      </c>
      <c r="BE3265" s="159">
        <v>6666.67</v>
      </c>
      <c r="BF3265" s="159">
        <v>6666.67</v>
      </c>
      <c r="BG3265" s="159">
        <v>166666.67</v>
      </c>
    </row>
    <row r="3266" ht="28.05" customHeight="1" spans="1:59">
      <c r="A3266" s="149"/>
      <c r="B3266" s="149"/>
      <c r="C3266" s="149"/>
      <c r="D3266" s="149" t="s">
        <v>3726</v>
      </c>
      <c r="E3266" s="340" t="s">
        <v>14421</v>
      </c>
      <c r="F3266" s="149" t="s">
        <v>3726</v>
      </c>
      <c r="G3266" s="149" t="s">
        <v>14422</v>
      </c>
      <c r="H3266" s="149" t="s">
        <v>14423</v>
      </c>
      <c r="I3266" s="149" t="s">
        <v>14424</v>
      </c>
      <c r="J3266" s="149" t="s">
        <v>14425</v>
      </c>
      <c r="K3266" s="149"/>
      <c r="L3266" s="149" t="s">
        <v>262</v>
      </c>
      <c r="M3266" s="149"/>
      <c r="N3266" s="149" t="s">
        <v>263</v>
      </c>
      <c r="O3266" s="149" t="s">
        <v>214</v>
      </c>
      <c r="P3266" s="149" t="s">
        <v>53</v>
      </c>
      <c r="Q3266" s="149"/>
      <c r="R3266" s="149" t="s">
        <v>12416</v>
      </c>
      <c r="S3266" s="149" t="s">
        <v>5049</v>
      </c>
      <c r="T3266" s="149" t="s">
        <v>3370</v>
      </c>
      <c r="U3266" s="149" t="s">
        <v>267</v>
      </c>
      <c r="V3266" s="149"/>
      <c r="W3266" s="149"/>
      <c r="X3266" s="149" t="s">
        <v>268</v>
      </c>
      <c r="Y3266" s="149"/>
      <c r="Z3266" s="149"/>
      <c r="AA3266" s="149"/>
      <c r="AB3266" s="149" t="s">
        <v>269</v>
      </c>
      <c r="AC3266" s="149" t="s">
        <v>270</v>
      </c>
      <c r="AD3266" s="149" t="s">
        <v>3370</v>
      </c>
      <c r="AE3266" s="149" t="s">
        <v>271</v>
      </c>
      <c r="AF3266" s="149"/>
      <c r="AG3266" s="149" t="s">
        <v>1098</v>
      </c>
      <c r="AH3266" s="149" t="s">
        <v>273</v>
      </c>
      <c r="AI3266" s="158">
        <v>74</v>
      </c>
      <c r="AJ3266" s="149"/>
      <c r="AK3266" s="159" t="s">
        <v>274</v>
      </c>
      <c r="AL3266" s="159" t="s">
        <v>274</v>
      </c>
      <c r="AM3266" s="149" t="s">
        <v>274</v>
      </c>
      <c r="AN3266" s="160">
        <v>4</v>
      </c>
      <c r="AO3266" s="149"/>
      <c r="AP3266" s="149" t="s">
        <v>274</v>
      </c>
      <c r="AQ3266" s="149" t="s">
        <v>275</v>
      </c>
      <c r="AR3266" s="158">
        <v>1</v>
      </c>
      <c r="AS3266" s="149" t="s">
        <v>275</v>
      </c>
      <c r="AT3266" s="149" t="s">
        <v>276</v>
      </c>
      <c r="AU3266" s="161">
        <v>1</v>
      </c>
      <c r="AV3266" s="159">
        <v>2654.87</v>
      </c>
      <c r="AW3266" s="159">
        <v>106.19</v>
      </c>
      <c r="AX3266" s="149" t="s">
        <v>274</v>
      </c>
      <c r="AY3266" s="159">
        <v>27.57</v>
      </c>
      <c r="AZ3266" s="159">
        <v>27.57</v>
      </c>
      <c r="BA3266" s="159">
        <v>110.28</v>
      </c>
      <c r="BB3266" s="159">
        <v>1942.23</v>
      </c>
      <c r="BC3266" s="162" t="s">
        <v>274</v>
      </c>
      <c r="BD3266" s="162">
        <v>0</v>
      </c>
      <c r="BE3266" s="159">
        <v>712.64</v>
      </c>
      <c r="BF3266" s="159">
        <v>712.64</v>
      </c>
      <c r="BG3266" s="159">
        <v>2654.87</v>
      </c>
    </row>
    <row r="3267" ht="28.05" customHeight="1" spans="1:59">
      <c r="A3267" s="149"/>
      <c r="B3267" s="149"/>
      <c r="C3267" s="149"/>
      <c r="D3267" s="149" t="s">
        <v>3726</v>
      </c>
      <c r="E3267" s="340" t="s">
        <v>14426</v>
      </c>
      <c r="F3267" s="149" t="s">
        <v>3726</v>
      </c>
      <c r="G3267" s="149" t="s">
        <v>14427</v>
      </c>
      <c r="H3267" s="149" t="s">
        <v>14428</v>
      </c>
      <c r="I3267" s="149" t="s">
        <v>14429</v>
      </c>
      <c r="J3267" s="149" t="s">
        <v>14430</v>
      </c>
      <c r="K3267" s="149"/>
      <c r="L3267" s="149" t="s">
        <v>287</v>
      </c>
      <c r="M3267" s="149"/>
      <c r="N3267" s="149" t="s">
        <v>263</v>
      </c>
      <c r="O3267" s="149" t="s">
        <v>214</v>
      </c>
      <c r="P3267" s="149" t="s">
        <v>53</v>
      </c>
      <c r="Q3267" s="149"/>
      <c r="R3267" s="149" t="s">
        <v>14245</v>
      </c>
      <c r="S3267" s="149" t="s">
        <v>793</v>
      </c>
      <c r="T3267" s="149" t="s">
        <v>3664</v>
      </c>
      <c r="U3267" s="149" t="s">
        <v>267</v>
      </c>
      <c r="V3267" s="149"/>
      <c r="W3267" s="149"/>
      <c r="X3267" s="149" t="s">
        <v>268</v>
      </c>
      <c r="Y3267" s="149"/>
      <c r="Z3267" s="149"/>
      <c r="AA3267" s="149"/>
      <c r="AB3267" s="149" t="s">
        <v>269</v>
      </c>
      <c r="AC3267" s="149" t="s">
        <v>270</v>
      </c>
      <c r="AD3267" s="149" t="s">
        <v>3664</v>
      </c>
      <c r="AE3267" s="149" t="s">
        <v>271</v>
      </c>
      <c r="AF3267" s="149"/>
      <c r="AG3267" s="149" t="s">
        <v>1098</v>
      </c>
      <c r="AH3267" s="149" t="s">
        <v>273</v>
      </c>
      <c r="AI3267" s="158">
        <v>66</v>
      </c>
      <c r="AJ3267" s="149"/>
      <c r="AK3267" s="159" t="s">
        <v>274</v>
      </c>
      <c r="AL3267" s="159" t="s">
        <v>274</v>
      </c>
      <c r="AM3267" s="149" t="s">
        <v>274</v>
      </c>
      <c r="AN3267" s="160">
        <v>4</v>
      </c>
      <c r="AO3267" s="149"/>
      <c r="AP3267" s="149" t="s">
        <v>274</v>
      </c>
      <c r="AQ3267" s="149" t="s">
        <v>275</v>
      </c>
      <c r="AR3267" s="158">
        <v>1</v>
      </c>
      <c r="AS3267" s="149" t="s">
        <v>275</v>
      </c>
      <c r="AT3267" s="149" t="s">
        <v>276</v>
      </c>
      <c r="AU3267" s="161">
        <v>1</v>
      </c>
      <c r="AV3267" s="159">
        <v>5309.73</v>
      </c>
      <c r="AW3267" s="159">
        <v>212.39</v>
      </c>
      <c r="AX3267" s="149" t="s">
        <v>274</v>
      </c>
      <c r="AY3267" s="159">
        <v>54.65</v>
      </c>
      <c r="AZ3267" s="159">
        <v>54.65</v>
      </c>
      <c r="BA3267" s="159">
        <v>218.6</v>
      </c>
      <c r="BB3267" s="159">
        <v>3457.7</v>
      </c>
      <c r="BC3267" s="162" t="s">
        <v>274</v>
      </c>
      <c r="BD3267" s="162">
        <v>0</v>
      </c>
      <c r="BE3267" s="159">
        <v>1852.03</v>
      </c>
      <c r="BF3267" s="159">
        <v>1852.03</v>
      </c>
      <c r="BG3267" s="159">
        <v>5309.73</v>
      </c>
    </row>
    <row r="3268" ht="28.05" customHeight="1" spans="1:59">
      <c r="A3268" s="149"/>
      <c r="B3268" s="149"/>
      <c r="C3268" s="149"/>
      <c r="D3268" s="149" t="s">
        <v>3726</v>
      </c>
      <c r="E3268" s="340" t="s">
        <v>14431</v>
      </c>
      <c r="F3268" s="149" t="s">
        <v>3726</v>
      </c>
      <c r="G3268" s="149" t="s">
        <v>14432</v>
      </c>
      <c r="H3268" s="149" t="s">
        <v>14433</v>
      </c>
      <c r="I3268" s="149" t="s">
        <v>14434</v>
      </c>
      <c r="J3268" s="149" t="s">
        <v>14435</v>
      </c>
      <c r="K3268" s="149"/>
      <c r="L3268" s="149" t="s">
        <v>287</v>
      </c>
      <c r="M3268" s="149"/>
      <c r="N3268" s="149" t="s">
        <v>263</v>
      </c>
      <c r="O3268" s="149" t="s">
        <v>214</v>
      </c>
      <c r="P3268" s="149" t="s">
        <v>53</v>
      </c>
      <c r="Q3268" s="149"/>
      <c r="R3268" s="149" t="s">
        <v>14436</v>
      </c>
      <c r="S3268" s="149" t="s">
        <v>4131</v>
      </c>
      <c r="T3268" s="149" t="s">
        <v>414</v>
      </c>
      <c r="U3268" s="149" t="s">
        <v>267</v>
      </c>
      <c r="V3268" s="149"/>
      <c r="W3268" s="149"/>
      <c r="X3268" s="149" t="s">
        <v>336</v>
      </c>
      <c r="Y3268" s="149"/>
      <c r="Z3268" s="149"/>
      <c r="AA3268" s="149"/>
      <c r="AB3268" s="149" t="s">
        <v>269</v>
      </c>
      <c r="AC3268" s="149" t="s">
        <v>270</v>
      </c>
      <c r="AD3268" s="149" t="s">
        <v>414</v>
      </c>
      <c r="AE3268" s="149" t="s">
        <v>271</v>
      </c>
      <c r="AF3268" s="149"/>
      <c r="AG3268" s="149" t="s">
        <v>1098</v>
      </c>
      <c r="AH3268" s="149" t="s">
        <v>273</v>
      </c>
      <c r="AI3268" s="158">
        <v>21</v>
      </c>
      <c r="AJ3268" s="149"/>
      <c r="AK3268" s="159" t="s">
        <v>274</v>
      </c>
      <c r="AL3268" s="159" t="s">
        <v>274</v>
      </c>
      <c r="AM3268" s="149" t="s">
        <v>274</v>
      </c>
      <c r="AN3268" s="160">
        <v>4</v>
      </c>
      <c r="AO3268" s="149"/>
      <c r="AP3268" s="149" t="s">
        <v>274</v>
      </c>
      <c r="AQ3268" s="149" t="s">
        <v>275</v>
      </c>
      <c r="AR3268" s="158">
        <v>1</v>
      </c>
      <c r="AS3268" s="149" t="s">
        <v>275</v>
      </c>
      <c r="AT3268" s="149" t="s">
        <v>276</v>
      </c>
      <c r="AU3268" s="161">
        <v>1</v>
      </c>
      <c r="AV3268" s="159">
        <v>49557.52</v>
      </c>
      <c r="AW3268" s="159">
        <v>1982.3</v>
      </c>
      <c r="AX3268" s="149" t="s">
        <v>274</v>
      </c>
      <c r="AY3268" s="159">
        <v>495.57</v>
      </c>
      <c r="AZ3268" s="159">
        <v>495.57</v>
      </c>
      <c r="BA3268" s="159">
        <v>1982.28</v>
      </c>
      <c r="BB3268" s="159">
        <v>10407.14</v>
      </c>
      <c r="BC3268" s="162" t="s">
        <v>274</v>
      </c>
      <c r="BD3268" s="162">
        <v>0</v>
      </c>
      <c r="BE3268" s="159">
        <v>39150.38</v>
      </c>
      <c r="BF3268" s="159">
        <v>39150.38</v>
      </c>
      <c r="BG3268" s="159">
        <v>49557.52</v>
      </c>
    </row>
    <row r="3269" ht="28.05" customHeight="1" spans="1:59">
      <c r="A3269" s="149"/>
      <c r="B3269" s="149"/>
      <c r="C3269" s="149"/>
      <c r="D3269" s="149" t="s">
        <v>3726</v>
      </c>
      <c r="E3269" s="340" t="s">
        <v>14437</v>
      </c>
      <c r="F3269" s="149" t="s">
        <v>3726</v>
      </c>
      <c r="G3269" s="149" t="s">
        <v>14438</v>
      </c>
      <c r="H3269" s="149" t="s">
        <v>14338</v>
      </c>
      <c r="I3269" s="149" t="s">
        <v>14439</v>
      </c>
      <c r="J3269" s="149" t="s">
        <v>14440</v>
      </c>
      <c r="K3269" s="149"/>
      <c r="L3269" s="149" t="s">
        <v>262</v>
      </c>
      <c r="M3269" s="149"/>
      <c r="N3269" s="149" t="s">
        <v>263</v>
      </c>
      <c r="O3269" s="149" t="s">
        <v>214</v>
      </c>
      <c r="P3269" s="149" t="s">
        <v>53</v>
      </c>
      <c r="Q3269" s="149"/>
      <c r="R3269" s="149" t="s">
        <v>12416</v>
      </c>
      <c r="S3269" s="149" t="s">
        <v>5049</v>
      </c>
      <c r="T3269" s="149" t="s">
        <v>3370</v>
      </c>
      <c r="U3269" s="149" t="s">
        <v>267</v>
      </c>
      <c r="V3269" s="149"/>
      <c r="W3269" s="149"/>
      <c r="X3269" s="149" t="s">
        <v>268</v>
      </c>
      <c r="Y3269" s="149"/>
      <c r="Z3269" s="149"/>
      <c r="AA3269" s="149"/>
      <c r="AB3269" s="149" t="s">
        <v>269</v>
      </c>
      <c r="AC3269" s="149" t="s">
        <v>270</v>
      </c>
      <c r="AD3269" s="149" t="s">
        <v>3370</v>
      </c>
      <c r="AE3269" s="149" t="s">
        <v>271</v>
      </c>
      <c r="AF3269" s="149"/>
      <c r="AG3269" s="149" t="s">
        <v>1098</v>
      </c>
      <c r="AH3269" s="149" t="s">
        <v>273</v>
      </c>
      <c r="AI3269" s="158">
        <v>74</v>
      </c>
      <c r="AJ3269" s="149"/>
      <c r="AK3269" s="159" t="s">
        <v>274</v>
      </c>
      <c r="AL3269" s="159" t="s">
        <v>274</v>
      </c>
      <c r="AM3269" s="149" t="s">
        <v>274</v>
      </c>
      <c r="AN3269" s="160">
        <v>4</v>
      </c>
      <c r="AO3269" s="149"/>
      <c r="AP3269" s="149" t="s">
        <v>274</v>
      </c>
      <c r="AQ3269" s="149" t="s">
        <v>275</v>
      </c>
      <c r="AR3269" s="158">
        <v>1</v>
      </c>
      <c r="AS3269" s="149" t="s">
        <v>275</v>
      </c>
      <c r="AT3269" s="149" t="s">
        <v>276</v>
      </c>
      <c r="AU3269" s="161">
        <v>1</v>
      </c>
      <c r="AV3269" s="159">
        <v>2654.87</v>
      </c>
      <c r="AW3269" s="159">
        <v>106.19</v>
      </c>
      <c r="AX3269" s="149" t="s">
        <v>274</v>
      </c>
      <c r="AY3269" s="159">
        <v>27.57</v>
      </c>
      <c r="AZ3269" s="159">
        <v>27.57</v>
      </c>
      <c r="BA3269" s="159">
        <v>110.28</v>
      </c>
      <c r="BB3269" s="159">
        <v>1942.23</v>
      </c>
      <c r="BC3269" s="162" t="s">
        <v>274</v>
      </c>
      <c r="BD3269" s="162">
        <v>0</v>
      </c>
      <c r="BE3269" s="159">
        <v>712.64</v>
      </c>
      <c r="BF3269" s="159">
        <v>712.64</v>
      </c>
      <c r="BG3269" s="159">
        <v>2654.87</v>
      </c>
    </row>
    <row r="3270" ht="28.05" customHeight="1" spans="1:59">
      <c r="A3270" s="149"/>
      <c r="B3270" s="149"/>
      <c r="C3270" s="149"/>
      <c r="D3270" s="149" t="s">
        <v>3726</v>
      </c>
      <c r="E3270" s="340" t="s">
        <v>14441</v>
      </c>
      <c r="F3270" s="149" t="s">
        <v>3726</v>
      </c>
      <c r="G3270" s="149" t="s">
        <v>14442</v>
      </c>
      <c r="H3270" s="149" t="s">
        <v>14443</v>
      </c>
      <c r="I3270" s="149" t="s">
        <v>14444</v>
      </c>
      <c r="J3270" s="149" t="s">
        <v>14445</v>
      </c>
      <c r="K3270" s="149"/>
      <c r="L3270" s="149" t="s">
        <v>262</v>
      </c>
      <c r="M3270" s="149"/>
      <c r="N3270" s="149" t="s">
        <v>263</v>
      </c>
      <c r="O3270" s="149" t="s">
        <v>214</v>
      </c>
      <c r="P3270" s="149" t="s">
        <v>53</v>
      </c>
      <c r="Q3270" s="149"/>
      <c r="R3270" s="149" t="s">
        <v>14446</v>
      </c>
      <c r="S3270" s="149" t="s">
        <v>289</v>
      </c>
      <c r="T3270" s="149" t="s">
        <v>14362</v>
      </c>
      <c r="U3270" s="149" t="s">
        <v>267</v>
      </c>
      <c r="V3270" s="149"/>
      <c r="W3270" s="149"/>
      <c r="X3270" s="149" t="s">
        <v>268</v>
      </c>
      <c r="Y3270" s="149"/>
      <c r="Z3270" s="149"/>
      <c r="AA3270" s="149"/>
      <c r="AB3270" s="149" t="s">
        <v>269</v>
      </c>
      <c r="AC3270" s="149" t="s">
        <v>318</v>
      </c>
      <c r="AD3270" s="149" t="s">
        <v>14362</v>
      </c>
      <c r="AE3270" s="149" t="s">
        <v>271</v>
      </c>
      <c r="AF3270" s="149"/>
      <c r="AG3270" s="149" t="s">
        <v>1098</v>
      </c>
      <c r="AH3270" s="149" t="s">
        <v>273</v>
      </c>
      <c r="AI3270" s="158">
        <v>96</v>
      </c>
      <c r="AJ3270" s="149"/>
      <c r="AK3270" s="159" t="s">
        <v>274</v>
      </c>
      <c r="AL3270" s="159" t="s">
        <v>274</v>
      </c>
      <c r="AM3270" s="149" t="s">
        <v>274</v>
      </c>
      <c r="AN3270" s="160">
        <v>4</v>
      </c>
      <c r="AO3270" s="149"/>
      <c r="AP3270" s="149" t="s">
        <v>274</v>
      </c>
      <c r="AQ3270" s="149" t="s">
        <v>275</v>
      </c>
      <c r="AR3270" s="158">
        <v>1</v>
      </c>
      <c r="AS3270" s="149" t="s">
        <v>275</v>
      </c>
      <c r="AT3270" s="149" t="s">
        <v>276</v>
      </c>
      <c r="AU3270" s="161">
        <v>1</v>
      </c>
      <c r="AV3270" s="159">
        <v>28205.13</v>
      </c>
      <c r="AW3270" s="159">
        <v>1128.21</v>
      </c>
      <c r="AX3270" s="149" t="s">
        <v>274</v>
      </c>
      <c r="AY3270" s="162">
        <v>0</v>
      </c>
      <c r="AZ3270" s="162" t="s">
        <v>274</v>
      </c>
      <c r="BA3270" s="159">
        <v>1128.32</v>
      </c>
      <c r="BB3270" s="159">
        <v>27076.92</v>
      </c>
      <c r="BC3270" s="162" t="s">
        <v>274</v>
      </c>
      <c r="BD3270" s="162">
        <v>0</v>
      </c>
      <c r="BE3270" s="159">
        <v>1128.21</v>
      </c>
      <c r="BF3270" s="159">
        <v>1128.21</v>
      </c>
      <c r="BG3270" s="159">
        <v>28205.13</v>
      </c>
    </row>
    <row r="3271" ht="28.05" customHeight="1" spans="1:59">
      <c r="A3271" s="149"/>
      <c r="B3271" s="149"/>
      <c r="C3271" s="149"/>
      <c r="D3271" s="149" t="s">
        <v>3726</v>
      </c>
      <c r="E3271" s="340" t="s">
        <v>14447</v>
      </c>
      <c r="F3271" s="149" t="s">
        <v>3726</v>
      </c>
      <c r="G3271" s="149" t="s">
        <v>14448</v>
      </c>
      <c r="H3271" s="149" t="s">
        <v>14433</v>
      </c>
      <c r="I3271" s="149" t="s">
        <v>14434</v>
      </c>
      <c r="J3271" s="149" t="s">
        <v>14449</v>
      </c>
      <c r="K3271" s="149"/>
      <c r="L3271" s="149" t="s">
        <v>287</v>
      </c>
      <c r="M3271" s="149"/>
      <c r="N3271" s="149" t="s">
        <v>263</v>
      </c>
      <c r="O3271" s="149" t="s">
        <v>214</v>
      </c>
      <c r="P3271" s="149" t="s">
        <v>53</v>
      </c>
      <c r="Q3271" s="149"/>
      <c r="R3271" s="149" t="s">
        <v>14450</v>
      </c>
      <c r="S3271" s="149" t="s">
        <v>4131</v>
      </c>
      <c r="T3271" s="149" t="s">
        <v>414</v>
      </c>
      <c r="U3271" s="149" t="s">
        <v>267</v>
      </c>
      <c r="V3271" s="149"/>
      <c r="W3271" s="149"/>
      <c r="X3271" s="149" t="s">
        <v>336</v>
      </c>
      <c r="Y3271" s="149"/>
      <c r="Z3271" s="149"/>
      <c r="AA3271" s="149"/>
      <c r="AB3271" s="149" t="s">
        <v>269</v>
      </c>
      <c r="AC3271" s="149" t="s">
        <v>270</v>
      </c>
      <c r="AD3271" s="149" t="s">
        <v>414</v>
      </c>
      <c r="AE3271" s="149" t="s">
        <v>271</v>
      </c>
      <c r="AF3271" s="149"/>
      <c r="AG3271" s="149" t="s">
        <v>1098</v>
      </c>
      <c r="AH3271" s="149" t="s">
        <v>273</v>
      </c>
      <c r="AI3271" s="158">
        <v>21</v>
      </c>
      <c r="AJ3271" s="149"/>
      <c r="AK3271" s="159" t="s">
        <v>274</v>
      </c>
      <c r="AL3271" s="159" t="s">
        <v>274</v>
      </c>
      <c r="AM3271" s="149" t="s">
        <v>274</v>
      </c>
      <c r="AN3271" s="160">
        <v>4</v>
      </c>
      <c r="AO3271" s="149"/>
      <c r="AP3271" s="149" t="s">
        <v>274</v>
      </c>
      <c r="AQ3271" s="149" t="s">
        <v>275</v>
      </c>
      <c r="AR3271" s="158">
        <v>1</v>
      </c>
      <c r="AS3271" s="149" t="s">
        <v>275</v>
      </c>
      <c r="AT3271" s="149" t="s">
        <v>276</v>
      </c>
      <c r="AU3271" s="161">
        <v>1</v>
      </c>
      <c r="AV3271" s="159">
        <v>49557.52</v>
      </c>
      <c r="AW3271" s="159">
        <v>1982.3</v>
      </c>
      <c r="AX3271" s="149" t="s">
        <v>274</v>
      </c>
      <c r="AY3271" s="159">
        <v>495.57</v>
      </c>
      <c r="AZ3271" s="159">
        <v>495.57</v>
      </c>
      <c r="BA3271" s="159">
        <v>1982.28</v>
      </c>
      <c r="BB3271" s="159">
        <v>10407.14</v>
      </c>
      <c r="BC3271" s="162" t="s">
        <v>274</v>
      </c>
      <c r="BD3271" s="162">
        <v>0</v>
      </c>
      <c r="BE3271" s="159">
        <v>39150.38</v>
      </c>
      <c r="BF3271" s="159">
        <v>39150.38</v>
      </c>
      <c r="BG3271" s="159">
        <v>49557.52</v>
      </c>
    </row>
    <row r="3272" ht="28.05" customHeight="1" spans="1:59">
      <c r="A3272" s="149"/>
      <c r="B3272" s="149"/>
      <c r="C3272" s="149"/>
      <c r="D3272" s="149" t="s">
        <v>3726</v>
      </c>
      <c r="E3272" s="340" t="s">
        <v>14451</v>
      </c>
      <c r="F3272" s="149" t="s">
        <v>3726</v>
      </c>
      <c r="G3272" s="149" t="s">
        <v>14452</v>
      </c>
      <c r="H3272" s="149" t="s">
        <v>14453</v>
      </c>
      <c r="I3272" s="149" t="s">
        <v>14454</v>
      </c>
      <c r="J3272" s="149" t="s">
        <v>14455</v>
      </c>
      <c r="K3272" s="149"/>
      <c r="L3272" s="149" t="s">
        <v>287</v>
      </c>
      <c r="M3272" s="149"/>
      <c r="N3272" s="149" t="s">
        <v>263</v>
      </c>
      <c r="O3272" s="149" t="s">
        <v>214</v>
      </c>
      <c r="P3272" s="149" t="s">
        <v>53</v>
      </c>
      <c r="Q3272" s="149"/>
      <c r="R3272" s="149" t="s">
        <v>14245</v>
      </c>
      <c r="S3272" s="149" t="s">
        <v>793</v>
      </c>
      <c r="T3272" s="149" t="s">
        <v>3664</v>
      </c>
      <c r="U3272" s="149" t="s">
        <v>267</v>
      </c>
      <c r="V3272" s="149"/>
      <c r="W3272" s="149"/>
      <c r="X3272" s="149" t="s">
        <v>268</v>
      </c>
      <c r="Y3272" s="149"/>
      <c r="Z3272" s="149"/>
      <c r="AA3272" s="149"/>
      <c r="AB3272" s="149" t="s">
        <v>269</v>
      </c>
      <c r="AC3272" s="149" t="s">
        <v>270</v>
      </c>
      <c r="AD3272" s="149" t="s">
        <v>3664</v>
      </c>
      <c r="AE3272" s="149" t="s">
        <v>271</v>
      </c>
      <c r="AF3272" s="149"/>
      <c r="AG3272" s="149" t="s">
        <v>1098</v>
      </c>
      <c r="AH3272" s="149" t="s">
        <v>273</v>
      </c>
      <c r="AI3272" s="158">
        <v>66</v>
      </c>
      <c r="AJ3272" s="149"/>
      <c r="AK3272" s="159" t="s">
        <v>274</v>
      </c>
      <c r="AL3272" s="159" t="s">
        <v>274</v>
      </c>
      <c r="AM3272" s="149" t="s">
        <v>274</v>
      </c>
      <c r="AN3272" s="160">
        <v>4</v>
      </c>
      <c r="AO3272" s="149"/>
      <c r="AP3272" s="149" t="s">
        <v>274</v>
      </c>
      <c r="AQ3272" s="149" t="s">
        <v>275</v>
      </c>
      <c r="AR3272" s="158">
        <v>1</v>
      </c>
      <c r="AS3272" s="149" t="s">
        <v>275</v>
      </c>
      <c r="AT3272" s="149" t="s">
        <v>276</v>
      </c>
      <c r="AU3272" s="161">
        <v>1</v>
      </c>
      <c r="AV3272" s="159">
        <v>137168.14</v>
      </c>
      <c r="AW3272" s="159">
        <v>5486.73</v>
      </c>
      <c r="AX3272" s="149" t="s">
        <v>274</v>
      </c>
      <c r="AY3272" s="159">
        <v>1412.03</v>
      </c>
      <c r="AZ3272" s="159">
        <v>1412.03</v>
      </c>
      <c r="BA3272" s="159">
        <v>5648.12</v>
      </c>
      <c r="BB3272" s="159">
        <v>89320.6</v>
      </c>
      <c r="BC3272" s="162" t="s">
        <v>274</v>
      </c>
      <c r="BD3272" s="162">
        <v>0</v>
      </c>
      <c r="BE3272" s="159">
        <v>47847.54</v>
      </c>
      <c r="BF3272" s="159">
        <v>47847.54</v>
      </c>
      <c r="BG3272" s="159">
        <v>137168.14</v>
      </c>
    </row>
    <row r="3273" ht="28.05" customHeight="1" spans="1:59">
      <c r="A3273" s="149"/>
      <c r="B3273" s="149"/>
      <c r="C3273" s="149"/>
      <c r="D3273" s="149" t="s">
        <v>3726</v>
      </c>
      <c r="E3273" s="340" t="s">
        <v>14456</v>
      </c>
      <c r="F3273" s="149" t="s">
        <v>3726</v>
      </c>
      <c r="G3273" s="149" t="s">
        <v>14457</v>
      </c>
      <c r="H3273" s="149" t="s">
        <v>14458</v>
      </c>
      <c r="I3273" s="149" t="s">
        <v>9582</v>
      </c>
      <c r="J3273" s="149" t="s">
        <v>14459</v>
      </c>
      <c r="K3273" s="149"/>
      <c r="L3273" s="149" t="s">
        <v>262</v>
      </c>
      <c r="M3273" s="149"/>
      <c r="N3273" s="149" t="s">
        <v>263</v>
      </c>
      <c r="O3273" s="149" t="s">
        <v>214</v>
      </c>
      <c r="P3273" s="149" t="s">
        <v>53</v>
      </c>
      <c r="Q3273" s="149"/>
      <c r="R3273" s="149" t="s">
        <v>3914</v>
      </c>
      <c r="S3273" s="149" t="s">
        <v>793</v>
      </c>
      <c r="T3273" s="149" t="s">
        <v>14362</v>
      </c>
      <c r="U3273" s="149" t="s">
        <v>267</v>
      </c>
      <c r="V3273" s="149"/>
      <c r="W3273" s="149"/>
      <c r="X3273" s="149" t="s">
        <v>268</v>
      </c>
      <c r="Y3273" s="149"/>
      <c r="Z3273" s="149"/>
      <c r="AA3273" s="149"/>
      <c r="AB3273" s="149" t="s">
        <v>269</v>
      </c>
      <c r="AC3273" s="149" t="s">
        <v>318</v>
      </c>
      <c r="AD3273" s="149" t="s">
        <v>14362</v>
      </c>
      <c r="AE3273" s="149" t="s">
        <v>271</v>
      </c>
      <c r="AF3273" s="149"/>
      <c r="AG3273" s="149" t="s">
        <v>1098</v>
      </c>
      <c r="AH3273" s="149" t="s">
        <v>273</v>
      </c>
      <c r="AI3273" s="158">
        <v>96</v>
      </c>
      <c r="AJ3273" s="149"/>
      <c r="AK3273" s="159" t="s">
        <v>274</v>
      </c>
      <c r="AL3273" s="159" t="s">
        <v>274</v>
      </c>
      <c r="AM3273" s="149" t="s">
        <v>274</v>
      </c>
      <c r="AN3273" s="160">
        <v>4</v>
      </c>
      <c r="AO3273" s="149"/>
      <c r="AP3273" s="149" t="s">
        <v>274</v>
      </c>
      <c r="AQ3273" s="149" t="s">
        <v>275</v>
      </c>
      <c r="AR3273" s="158">
        <v>1</v>
      </c>
      <c r="AS3273" s="149" t="s">
        <v>275</v>
      </c>
      <c r="AT3273" s="149" t="s">
        <v>276</v>
      </c>
      <c r="AU3273" s="161">
        <v>1</v>
      </c>
      <c r="AV3273" s="159">
        <v>83760.68</v>
      </c>
      <c r="AW3273" s="159">
        <v>3350.43</v>
      </c>
      <c r="AX3273" s="149" t="s">
        <v>274</v>
      </c>
      <c r="AY3273" s="162">
        <v>0</v>
      </c>
      <c r="AZ3273" s="162" t="s">
        <v>274</v>
      </c>
      <c r="BA3273" s="159">
        <v>3350.13</v>
      </c>
      <c r="BB3273" s="159">
        <v>80410.25</v>
      </c>
      <c r="BC3273" s="162" t="s">
        <v>274</v>
      </c>
      <c r="BD3273" s="162">
        <v>0</v>
      </c>
      <c r="BE3273" s="159">
        <v>3350.43</v>
      </c>
      <c r="BF3273" s="159">
        <v>3350.43</v>
      </c>
      <c r="BG3273" s="159">
        <v>83760.68</v>
      </c>
    </row>
    <row r="3274" ht="28.05" customHeight="1" spans="1:59">
      <c r="A3274" s="149"/>
      <c r="B3274" s="149"/>
      <c r="C3274" s="149"/>
      <c r="D3274" s="149" t="s">
        <v>3726</v>
      </c>
      <c r="E3274" s="340" t="s">
        <v>14460</v>
      </c>
      <c r="F3274" s="149" t="s">
        <v>3726</v>
      </c>
      <c r="G3274" s="149" t="s">
        <v>14461</v>
      </c>
      <c r="H3274" s="149" t="s">
        <v>14433</v>
      </c>
      <c r="I3274" s="149" t="s">
        <v>14434</v>
      </c>
      <c r="J3274" s="149" t="s">
        <v>14462</v>
      </c>
      <c r="K3274" s="149"/>
      <c r="L3274" s="149" t="s">
        <v>287</v>
      </c>
      <c r="M3274" s="149"/>
      <c r="N3274" s="149" t="s">
        <v>263</v>
      </c>
      <c r="O3274" s="149" t="s">
        <v>214</v>
      </c>
      <c r="P3274" s="149" t="s">
        <v>53</v>
      </c>
      <c r="Q3274" s="149"/>
      <c r="R3274" s="149" t="s">
        <v>14463</v>
      </c>
      <c r="S3274" s="149" t="s">
        <v>4131</v>
      </c>
      <c r="T3274" s="149" t="s">
        <v>414</v>
      </c>
      <c r="U3274" s="149" t="s">
        <v>267</v>
      </c>
      <c r="V3274" s="149"/>
      <c r="W3274" s="149"/>
      <c r="X3274" s="149" t="s">
        <v>336</v>
      </c>
      <c r="Y3274" s="149"/>
      <c r="Z3274" s="149"/>
      <c r="AA3274" s="149"/>
      <c r="AB3274" s="149" t="s">
        <v>269</v>
      </c>
      <c r="AC3274" s="149" t="s">
        <v>270</v>
      </c>
      <c r="AD3274" s="149" t="s">
        <v>414</v>
      </c>
      <c r="AE3274" s="149" t="s">
        <v>271</v>
      </c>
      <c r="AF3274" s="149"/>
      <c r="AG3274" s="149" t="s">
        <v>1098</v>
      </c>
      <c r="AH3274" s="149" t="s">
        <v>273</v>
      </c>
      <c r="AI3274" s="158">
        <v>21</v>
      </c>
      <c r="AJ3274" s="149"/>
      <c r="AK3274" s="159" t="s">
        <v>274</v>
      </c>
      <c r="AL3274" s="159" t="s">
        <v>274</v>
      </c>
      <c r="AM3274" s="149" t="s">
        <v>274</v>
      </c>
      <c r="AN3274" s="160">
        <v>4</v>
      </c>
      <c r="AO3274" s="149"/>
      <c r="AP3274" s="149" t="s">
        <v>274</v>
      </c>
      <c r="AQ3274" s="149" t="s">
        <v>275</v>
      </c>
      <c r="AR3274" s="158">
        <v>1</v>
      </c>
      <c r="AS3274" s="149" t="s">
        <v>275</v>
      </c>
      <c r="AT3274" s="149" t="s">
        <v>276</v>
      </c>
      <c r="AU3274" s="161">
        <v>1</v>
      </c>
      <c r="AV3274" s="159">
        <v>49557.52</v>
      </c>
      <c r="AW3274" s="159">
        <v>1982.3</v>
      </c>
      <c r="AX3274" s="149" t="s">
        <v>274</v>
      </c>
      <c r="AY3274" s="159">
        <v>495.57</v>
      </c>
      <c r="AZ3274" s="159">
        <v>495.57</v>
      </c>
      <c r="BA3274" s="159">
        <v>1982.28</v>
      </c>
      <c r="BB3274" s="159">
        <v>10407.14</v>
      </c>
      <c r="BC3274" s="162" t="s">
        <v>274</v>
      </c>
      <c r="BD3274" s="162">
        <v>0</v>
      </c>
      <c r="BE3274" s="159">
        <v>39150.38</v>
      </c>
      <c r="BF3274" s="159">
        <v>39150.38</v>
      </c>
      <c r="BG3274" s="159">
        <v>49557.52</v>
      </c>
    </row>
    <row r="3275" ht="28.05" customHeight="1" spans="1:59">
      <c r="A3275" s="149"/>
      <c r="B3275" s="149"/>
      <c r="C3275" s="149"/>
      <c r="D3275" s="149" t="s">
        <v>3726</v>
      </c>
      <c r="E3275" s="340" t="s">
        <v>14464</v>
      </c>
      <c r="F3275" s="149" t="s">
        <v>3726</v>
      </c>
      <c r="G3275" s="149" t="s">
        <v>14465</v>
      </c>
      <c r="H3275" s="149" t="s">
        <v>14466</v>
      </c>
      <c r="I3275" s="149"/>
      <c r="J3275" s="149" t="s">
        <v>14467</v>
      </c>
      <c r="K3275" s="149"/>
      <c r="L3275" s="149" t="s">
        <v>262</v>
      </c>
      <c r="M3275" s="149"/>
      <c r="N3275" s="149" t="s">
        <v>263</v>
      </c>
      <c r="O3275" s="149" t="s">
        <v>214</v>
      </c>
      <c r="P3275" s="149" t="s">
        <v>53</v>
      </c>
      <c r="Q3275" s="149"/>
      <c r="R3275" s="149" t="s">
        <v>12416</v>
      </c>
      <c r="S3275" s="149" t="s">
        <v>5049</v>
      </c>
      <c r="T3275" s="149" t="s">
        <v>3370</v>
      </c>
      <c r="U3275" s="149" t="s">
        <v>267</v>
      </c>
      <c r="V3275" s="149"/>
      <c r="W3275" s="149"/>
      <c r="X3275" s="149" t="s">
        <v>268</v>
      </c>
      <c r="Y3275" s="149"/>
      <c r="Z3275" s="149"/>
      <c r="AA3275" s="149"/>
      <c r="AB3275" s="149" t="s">
        <v>269</v>
      </c>
      <c r="AC3275" s="149" t="s">
        <v>270</v>
      </c>
      <c r="AD3275" s="149" t="s">
        <v>3370</v>
      </c>
      <c r="AE3275" s="149" t="s">
        <v>271</v>
      </c>
      <c r="AF3275" s="149"/>
      <c r="AG3275" s="149" t="s">
        <v>1098</v>
      </c>
      <c r="AH3275" s="149" t="s">
        <v>273</v>
      </c>
      <c r="AI3275" s="158">
        <v>74</v>
      </c>
      <c r="AJ3275" s="149"/>
      <c r="AK3275" s="159" t="s">
        <v>274</v>
      </c>
      <c r="AL3275" s="159" t="s">
        <v>274</v>
      </c>
      <c r="AM3275" s="149" t="s">
        <v>274</v>
      </c>
      <c r="AN3275" s="160">
        <v>4</v>
      </c>
      <c r="AO3275" s="149"/>
      <c r="AP3275" s="149" t="s">
        <v>274</v>
      </c>
      <c r="AQ3275" s="149" t="s">
        <v>275</v>
      </c>
      <c r="AR3275" s="158">
        <v>1</v>
      </c>
      <c r="AS3275" s="149" t="s">
        <v>275</v>
      </c>
      <c r="AT3275" s="149" t="s">
        <v>276</v>
      </c>
      <c r="AU3275" s="161">
        <v>1</v>
      </c>
      <c r="AV3275" s="159">
        <v>3097.35</v>
      </c>
      <c r="AW3275" s="159">
        <v>123.89</v>
      </c>
      <c r="AX3275" s="149" t="s">
        <v>274</v>
      </c>
      <c r="AY3275" s="159">
        <v>32.17</v>
      </c>
      <c r="AZ3275" s="159">
        <v>32.17</v>
      </c>
      <c r="BA3275" s="159">
        <v>128.68</v>
      </c>
      <c r="BB3275" s="159">
        <v>2265.61</v>
      </c>
      <c r="BC3275" s="162" t="s">
        <v>274</v>
      </c>
      <c r="BD3275" s="162">
        <v>0</v>
      </c>
      <c r="BE3275" s="159">
        <v>831.74</v>
      </c>
      <c r="BF3275" s="159">
        <v>831.74</v>
      </c>
      <c r="BG3275" s="159">
        <v>3097.35</v>
      </c>
    </row>
    <row r="3276" ht="28.05" customHeight="1" spans="1:59">
      <c r="A3276" s="149"/>
      <c r="B3276" s="149"/>
      <c r="C3276" s="149"/>
      <c r="D3276" s="149" t="s">
        <v>3726</v>
      </c>
      <c r="E3276" s="340" t="s">
        <v>14468</v>
      </c>
      <c r="F3276" s="149" t="s">
        <v>3726</v>
      </c>
      <c r="G3276" s="149" t="s">
        <v>14469</v>
      </c>
      <c r="H3276" s="149" t="s">
        <v>14470</v>
      </c>
      <c r="I3276" s="149" t="s">
        <v>14471</v>
      </c>
      <c r="J3276" s="149" t="s">
        <v>14472</v>
      </c>
      <c r="K3276" s="149"/>
      <c r="L3276" s="149" t="s">
        <v>287</v>
      </c>
      <c r="M3276" s="149"/>
      <c r="N3276" s="149" t="s">
        <v>263</v>
      </c>
      <c r="O3276" s="149" t="s">
        <v>214</v>
      </c>
      <c r="P3276" s="149" t="s">
        <v>53</v>
      </c>
      <c r="Q3276" s="149"/>
      <c r="R3276" s="149" t="s">
        <v>14245</v>
      </c>
      <c r="S3276" s="149" t="s">
        <v>793</v>
      </c>
      <c r="T3276" s="149" t="s">
        <v>3664</v>
      </c>
      <c r="U3276" s="149" t="s">
        <v>267</v>
      </c>
      <c r="V3276" s="149"/>
      <c r="W3276" s="149"/>
      <c r="X3276" s="149" t="s">
        <v>268</v>
      </c>
      <c r="Y3276" s="149"/>
      <c r="Z3276" s="149"/>
      <c r="AA3276" s="149"/>
      <c r="AB3276" s="149" t="s">
        <v>269</v>
      </c>
      <c r="AC3276" s="149" t="s">
        <v>270</v>
      </c>
      <c r="AD3276" s="149" t="s">
        <v>3664</v>
      </c>
      <c r="AE3276" s="149" t="s">
        <v>271</v>
      </c>
      <c r="AF3276" s="149"/>
      <c r="AG3276" s="149" t="s">
        <v>1098</v>
      </c>
      <c r="AH3276" s="149" t="s">
        <v>273</v>
      </c>
      <c r="AI3276" s="158">
        <v>66</v>
      </c>
      <c r="AJ3276" s="149"/>
      <c r="AK3276" s="159" t="s">
        <v>274</v>
      </c>
      <c r="AL3276" s="159" t="s">
        <v>274</v>
      </c>
      <c r="AM3276" s="149" t="s">
        <v>274</v>
      </c>
      <c r="AN3276" s="160">
        <v>4</v>
      </c>
      <c r="AO3276" s="149"/>
      <c r="AP3276" s="149" t="s">
        <v>274</v>
      </c>
      <c r="AQ3276" s="149" t="s">
        <v>275</v>
      </c>
      <c r="AR3276" s="158">
        <v>1</v>
      </c>
      <c r="AS3276" s="149" t="s">
        <v>275</v>
      </c>
      <c r="AT3276" s="149" t="s">
        <v>276</v>
      </c>
      <c r="AU3276" s="161">
        <v>1</v>
      </c>
      <c r="AV3276" s="159">
        <v>4424.78</v>
      </c>
      <c r="AW3276" s="159">
        <v>176.99</v>
      </c>
      <c r="AX3276" s="149" t="s">
        <v>274</v>
      </c>
      <c r="AY3276" s="159">
        <v>45.54</v>
      </c>
      <c r="AZ3276" s="159">
        <v>45.54</v>
      </c>
      <c r="BA3276" s="159">
        <v>182.19</v>
      </c>
      <c r="BB3276" s="159">
        <v>2881.44</v>
      </c>
      <c r="BC3276" s="162" t="s">
        <v>274</v>
      </c>
      <c r="BD3276" s="162">
        <v>0</v>
      </c>
      <c r="BE3276" s="159">
        <v>1543.34</v>
      </c>
      <c r="BF3276" s="159">
        <v>1543.34</v>
      </c>
      <c r="BG3276" s="159">
        <v>4424.78</v>
      </c>
    </row>
    <row r="3277" ht="28.05" customHeight="1" spans="1:59">
      <c r="A3277" s="149"/>
      <c r="B3277" s="149"/>
      <c r="C3277" s="149"/>
      <c r="D3277" s="149" t="s">
        <v>3726</v>
      </c>
      <c r="E3277" s="340" t="s">
        <v>14473</v>
      </c>
      <c r="F3277" s="149" t="s">
        <v>3726</v>
      </c>
      <c r="G3277" s="149" t="s">
        <v>14474</v>
      </c>
      <c r="H3277" s="149" t="s">
        <v>14475</v>
      </c>
      <c r="I3277" s="149" t="s">
        <v>14476</v>
      </c>
      <c r="J3277" s="149" t="s">
        <v>14477</v>
      </c>
      <c r="K3277" s="149"/>
      <c r="L3277" s="149" t="s">
        <v>287</v>
      </c>
      <c r="M3277" s="149"/>
      <c r="N3277" s="149" t="s">
        <v>263</v>
      </c>
      <c r="O3277" s="149" t="s">
        <v>214</v>
      </c>
      <c r="P3277" s="149" t="s">
        <v>53</v>
      </c>
      <c r="Q3277" s="149"/>
      <c r="R3277" s="149" t="s">
        <v>14245</v>
      </c>
      <c r="S3277" s="149" t="s">
        <v>793</v>
      </c>
      <c r="T3277" s="149" t="s">
        <v>3664</v>
      </c>
      <c r="U3277" s="149" t="s">
        <v>267</v>
      </c>
      <c r="V3277" s="149"/>
      <c r="W3277" s="149"/>
      <c r="X3277" s="149" t="s">
        <v>268</v>
      </c>
      <c r="Y3277" s="149"/>
      <c r="Z3277" s="149"/>
      <c r="AA3277" s="149"/>
      <c r="AB3277" s="149" t="s">
        <v>269</v>
      </c>
      <c r="AC3277" s="149" t="s">
        <v>270</v>
      </c>
      <c r="AD3277" s="149" t="s">
        <v>3664</v>
      </c>
      <c r="AE3277" s="149" t="s">
        <v>271</v>
      </c>
      <c r="AF3277" s="149"/>
      <c r="AG3277" s="149" t="s">
        <v>1098</v>
      </c>
      <c r="AH3277" s="149" t="s">
        <v>273</v>
      </c>
      <c r="AI3277" s="158">
        <v>66</v>
      </c>
      <c r="AJ3277" s="149"/>
      <c r="AK3277" s="159" t="s">
        <v>274</v>
      </c>
      <c r="AL3277" s="159" t="s">
        <v>274</v>
      </c>
      <c r="AM3277" s="149" t="s">
        <v>274</v>
      </c>
      <c r="AN3277" s="160">
        <v>4</v>
      </c>
      <c r="AO3277" s="149"/>
      <c r="AP3277" s="149" t="s">
        <v>274</v>
      </c>
      <c r="AQ3277" s="149" t="s">
        <v>275</v>
      </c>
      <c r="AR3277" s="158">
        <v>1</v>
      </c>
      <c r="AS3277" s="149" t="s">
        <v>275</v>
      </c>
      <c r="AT3277" s="149" t="s">
        <v>276</v>
      </c>
      <c r="AU3277" s="161">
        <v>1</v>
      </c>
      <c r="AV3277" s="159">
        <v>139823.01</v>
      </c>
      <c r="AW3277" s="159">
        <v>5592.92</v>
      </c>
      <c r="AX3277" s="149" t="s">
        <v>274</v>
      </c>
      <c r="AY3277" s="159">
        <v>1439.35</v>
      </c>
      <c r="AZ3277" s="159">
        <v>1439.35</v>
      </c>
      <c r="BA3277" s="159">
        <v>5757.41</v>
      </c>
      <c r="BB3277" s="159">
        <v>91049.44</v>
      </c>
      <c r="BC3277" s="162" t="s">
        <v>274</v>
      </c>
      <c r="BD3277" s="162">
        <v>0</v>
      </c>
      <c r="BE3277" s="159">
        <v>48773.57</v>
      </c>
      <c r="BF3277" s="159">
        <v>48773.57</v>
      </c>
      <c r="BG3277" s="159">
        <v>139823.01</v>
      </c>
    </row>
    <row r="3278" ht="28.05" customHeight="1" spans="1:59">
      <c r="A3278" s="149"/>
      <c r="B3278" s="149"/>
      <c r="C3278" s="149"/>
      <c r="D3278" s="149" t="s">
        <v>3726</v>
      </c>
      <c r="E3278" s="340" t="s">
        <v>14478</v>
      </c>
      <c r="F3278" s="149" t="s">
        <v>3726</v>
      </c>
      <c r="G3278" s="149" t="s">
        <v>14479</v>
      </c>
      <c r="H3278" s="149" t="s">
        <v>14466</v>
      </c>
      <c r="I3278" s="149"/>
      <c r="J3278" s="149" t="s">
        <v>14480</v>
      </c>
      <c r="K3278" s="149"/>
      <c r="L3278" s="149" t="s">
        <v>262</v>
      </c>
      <c r="M3278" s="149"/>
      <c r="N3278" s="149" t="s">
        <v>263</v>
      </c>
      <c r="O3278" s="149" t="s">
        <v>214</v>
      </c>
      <c r="P3278" s="149" t="s">
        <v>53</v>
      </c>
      <c r="Q3278" s="149"/>
      <c r="R3278" s="149" t="s">
        <v>12416</v>
      </c>
      <c r="S3278" s="149" t="s">
        <v>5049</v>
      </c>
      <c r="T3278" s="149" t="s">
        <v>3370</v>
      </c>
      <c r="U3278" s="149" t="s">
        <v>267</v>
      </c>
      <c r="V3278" s="149"/>
      <c r="W3278" s="149"/>
      <c r="X3278" s="149" t="s">
        <v>268</v>
      </c>
      <c r="Y3278" s="149"/>
      <c r="Z3278" s="149"/>
      <c r="AA3278" s="149"/>
      <c r="AB3278" s="149" t="s">
        <v>269</v>
      </c>
      <c r="AC3278" s="149" t="s">
        <v>270</v>
      </c>
      <c r="AD3278" s="149" t="s">
        <v>3370</v>
      </c>
      <c r="AE3278" s="149" t="s">
        <v>271</v>
      </c>
      <c r="AF3278" s="149"/>
      <c r="AG3278" s="149" t="s">
        <v>1098</v>
      </c>
      <c r="AH3278" s="149" t="s">
        <v>273</v>
      </c>
      <c r="AI3278" s="158">
        <v>74</v>
      </c>
      <c r="AJ3278" s="149"/>
      <c r="AK3278" s="159" t="s">
        <v>274</v>
      </c>
      <c r="AL3278" s="159" t="s">
        <v>274</v>
      </c>
      <c r="AM3278" s="149" t="s">
        <v>274</v>
      </c>
      <c r="AN3278" s="160">
        <v>4</v>
      </c>
      <c r="AO3278" s="149"/>
      <c r="AP3278" s="149" t="s">
        <v>274</v>
      </c>
      <c r="AQ3278" s="149" t="s">
        <v>275</v>
      </c>
      <c r="AR3278" s="158">
        <v>1</v>
      </c>
      <c r="AS3278" s="149" t="s">
        <v>275</v>
      </c>
      <c r="AT3278" s="149" t="s">
        <v>276</v>
      </c>
      <c r="AU3278" s="161">
        <v>1</v>
      </c>
      <c r="AV3278" s="159">
        <v>3097.34</v>
      </c>
      <c r="AW3278" s="159">
        <v>123.89</v>
      </c>
      <c r="AX3278" s="149" t="s">
        <v>274</v>
      </c>
      <c r="AY3278" s="159">
        <v>32.17</v>
      </c>
      <c r="AZ3278" s="159">
        <v>32.17</v>
      </c>
      <c r="BA3278" s="159">
        <v>128.68</v>
      </c>
      <c r="BB3278" s="159">
        <v>2265.61</v>
      </c>
      <c r="BC3278" s="162" t="s">
        <v>274</v>
      </c>
      <c r="BD3278" s="162">
        <v>0</v>
      </c>
      <c r="BE3278" s="159">
        <v>831.73</v>
      </c>
      <c r="BF3278" s="159">
        <v>831.73</v>
      </c>
      <c r="BG3278" s="159">
        <v>3097.34</v>
      </c>
    </row>
    <row r="3279" ht="28.05" customHeight="1" spans="1:59">
      <c r="A3279" s="149"/>
      <c r="B3279" s="149"/>
      <c r="C3279" s="149"/>
      <c r="D3279" s="149" t="s">
        <v>3726</v>
      </c>
      <c r="E3279" s="340" t="s">
        <v>14481</v>
      </c>
      <c r="F3279" s="149" t="s">
        <v>3726</v>
      </c>
      <c r="G3279" s="149" t="s">
        <v>14482</v>
      </c>
      <c r="H3279" s="149" t="s">
        <v>14483</v>
      </c>
      <c r="I3279" s="149" t="s">
        <v>14434</v>
      </c>
      <c r="J3279" s="149" t="s">
        <v>14484</v>
      </c>
      <c r="K3279" s="149"/>
      <c r="L3279" s="149" t="s">
        <v>287</v>
      </c>
      <c r="M3279" s="149"/>
      <c r="N3279" s="149" t="s">
        <v>263</v>
      </c>
      <c r="O3279" s="149" t="s">
        <v>214</v>
      </c>
      <c r="P3279" s="149" t="s">
        <v>53</v>
      </c>
      <c r="Q3279" s="149"/>
      <c r="R3279" s="149" t="s">
        <v>14485</v>
      </c>
      <c r="S3279" s="149" t="s">
        <v>4131</v>
      </c>
      <c r="T3279" s="149" t="s">
        <v>414</v>
      </c>
      <c r="U3279" s="149" t="s">
        <v>267</v>
      </c>
      <c r="V3279" s="149"/>
      <c r="W3279" s="149"/>
      <c r="X3279" s="149" t="s">
        <v>336</v>
      </c>
      <c r="Y3279" s="149"/>
      <c r="Z3279" s="149"/>
      <c r="AA3279" s="149"/>
      <c r="AB3279" s="149" t="s">
        <v>269</v>
      </c>
      <c r="AC3279" s="149" t="s">
        <v>270</v>
      </c>
      <c r="AD3279" s="149" t="s">
        <v>414</v>
      </c>
      <c r="AE3279" s="149" t="s">
        <v>271</v>
      </c>
      <c r="AF3279" s="149"/>
      <c r="AG3279" s="149" t="s">
        <v>1098</v>
      </c>
      <c r="AH3279" s="149" t="s">
        <v>273</v>
      </c>
      <c r="AI3279" s="158">
        <v>21</v>
      </c>
      <c r="AJ3279" s="149"/>
      <c r="AK3279" s="159" t="s">
        <v>274</v>
      </c>
      <c r="AL3279" s="159" t="s">
        <v>274</v>
      </c>
      <c r="AM3279" s="149" t="s">
        <v>274</v>
      </c>
      <c r="AN3279" s="160">
        <v>4</v>
      </c>
      <c r="AO3279" s="149"/>
      <c r="AP3279" s="149" t="s">
        <v>274</v>
      </c>
      <c r="AQ3279" s="149" t="s">
        <v>275</v>
      </c>
      <c r="AR3279" s="158">
        <v>1</v>
      </c>
      <c r="AS3279" s="149" t="s">
        <v>275</v>
      </c>
      <c r="AT3279" s="149" t="s">
        <v>276</v>
      </c>
      <c r="AU3279" s="161">
        <v>1</v>
      </c>
      <c r="AV3279" s="159">
        <v>49557.52</v>
      </c>
      <c r="AW3279" s="159">
        <v>1982.3</v>
      </c>
      <c r="AX3279" s="149" t="s">
        <v>274</v>
      </c>
      <c r="AY3279" s="159">
        <v>495.57</v>
      </c>
      <c r="AZ3279" s="159">
        <v>495.57</v>
      </c>
      <c r="BA3279" s="159">
        <v>1982.28</v>
      </c>
      <c r="BB3279" s="159">
        <v>10407.14</v>
      </c>
      <c r="BC3279" s="162" t="s">
        <v>274</v>
      </c>
      <c r="BD3279" s="162">
        <v>0</v>
      </c>
      <c r="BE3279" s="159">
        <v>39150.38</v>
      </c>
      <c r="BF3279" s="159">
        <v>39150.38</v>
      </c>
      <c r="BG3279" s="159">
        <v>49557.52</v>
      </c>
    </row>
    <row r="3280" ht="28.05" customHeight="1" spans="1:59">
      <c r="A3280" s="149"/>
      <c r="B3280" s="149"/>
      <c r="C3280" s="149"/>
      <c r="D3280" s="149" t="s">
        <v>3726</v>
      </c>
      <c r="E3280" s="340" t="s">
        <v>14486</v>
      </c>
      <c r="F3280" s="149" t="s">
        <v>3726</v>
      </c>
      <c r="G3280" s="149" t="s">
        <v>14487</v>
      </c>
      <c r="H3280" s="149" t="s">
        <v>98</v>
      </c>
      <c r="I3280" s="149" t="s">
        <v>14488</v>
      </c>
      <c r="J3280" s="149" t="s">
        <v>14489</v>
      </c>
      <c r="K3280" s="149"/>
      <c r="L3280" s="149" t="s">
        <v>287</v>
      </c>
      <c r="M3280" s="149"/>
      <c r="N3280" s="149" t="s">
        <v>263</v>
      </c>
      <c r="O3280" s="149" t="s">
        <v>214</v>
      </c>
      <c r="P3280" s="149" t="s">
        <v>53</v>
      </c>
      <c r="Q3280" s="149"/>
      <c r="R3280" s="149" t="s">
        <v>14245</v>
      </c>
      <c r="S3280" s="149" t="s">
        <v>793</v>
      </c>
      <c r="T3280" s="149" t="s">
        <v>3664</v>
      </c>
      <c r="U3280" s="149" t="s">
        <v>267</v>
      </c>
      <c r="V3280" s="149"/>
      <c r="W3280" s="149"/>
      <c r="X3280" s="149" t="s">
        <v>268</v>
      </c>
      <c r="Y3280" s="149"/>
      <c r="Z3280" s="149"/>
      <c r="AA3280" s="149"/>
      <c r="AB3280" s="149" t="s">
        <v>269</v>
      </c>
      <c r="AC3280" s="149" t="s">
        <v>270</v>
      </c>
      <c r="AD3280" s="149" t="s">
        <v>3664</v>
      </c>
      <c r="AE3280" s="149" t="s">
        <v>271</v>
      </c>
      <c r="AF3280" s="149"/>
      <c r="AG3280" s="149" t="s">
        <v>1098</v>
      </c>
      <c r="AH3280" s="149" t="s">
        <v>273</v>
      </c>
      <c r="AI3280" s="158">
        <v>66</v>
      </c>
      <c r="AJ3280" s="149"/>
      <c r="AK3280" s="159" t="s">
        <v>274</v>
      </c>
      <c r="AL3280" s="159" t="s">
        <v>274</v>
      </c>
      <c r="AM3280" s="149" t="s">
        <v>274</v>
      </c>
      <c r="AN3280" s="160">
        <v>4</v>
      </c>
      <c r="AO3280" s="149"/>
      <c r="AP3280" s="149" t="s">
        <v>274</v>
      </c>
      <c r="AQ3280" s="149" t="s">
        <v>275</v>
      </c>
      <c r="AR3280" s="158">
        <v>1</v>
      </c>
      <c r="AS3280" s="149" t="s">
        <v>275</v>
      </c>
      <c r="AT3280" s="149" t="s">
        <v>276</v>
      </c>
      <c r="AU3280" s="161">
        <v>1</v>
      </c>
      <c r="AV3280" s="159">
        <v>11504.42</v>
      </c>
      <c r="AW3280" s="159">
        <v>460.18</v>
      </c>
      <c r="AX3280" s="149" t="s">
        <v>274</v>
      </c>
      <c r="AY3280" s="159">
        <v>118.43</v>
      </c>
      <c r="AZ3280" s="159">
        <v>118.43</v>
      </c>
      <c r="BA3280" s="159">
        <v>473.75</v>
      </c>
      <c r="BB3280" s="159">
        <v>7491.19</v>
      </c>
      <c r="BC3280" s="162" t="s">
        <v>274</v>
      </c>
      <c r="BD3280" s="162">
        <v>0</v>
      </c>
      <c r="BE3280" s="159">
        <v>4013.23</v>
      </c>
      <c r="BF3280" s="159">
        <v>4013.23</v>
      </c>
      <c r="BG3280" s="159">
        <v>11504.42</v>
      </c>
    </row>
    <row r="3281" ht="28.05" customHeight="1" spans="1:59">
      <c r="A3281" s="149"/>
      <c r="B3281" s="149"/>
      <c r="C3281" s="149"/>
      <c r="D3281" s="149" t="s">
        <v>3726</v>
      </c>
      <c r="E3281" s="340" t="s">
        <v>14490</v>
      </c>
      <c r="F3281" s="149" t="s">
        <v>3726</v>
      </c>
      <c r="G3281" s="149" t="s">
        <v>14491</v>
      </c>
      <c r="H3281" s="149" t="s">
        <v>6489</v>
      </c>
      <c r="I3281" s="149" t="s">
        <v>14492</v>
      </c>
      <c r="J3281" s="149" t="s">
        <v>14493</v>
      </c>
      <c r="K3281" s="149"/>
      <c r="L3281" s="149" t="s">
        <v>262</v>
      </c>
      <c r="M3281" s="149"/>
      <c r="N3281" s="149" t="s">
        <v>263</v>
      </c>
      <c r="O3281" s="149" t="s">
        <v>214</v>
      </c>
      <c r="P3281" s="149" t="s">
        <v>53</v>
      </c>
      <c r="Q3281" s="149"/>
      <c r="R3281" s="149" t="s">
        <v>3914</v>
      </c>
      <c r="S3281" s="149" t="s">
        <v>793</v>
      </c>
      <c r="T3281" s="149" t="s">
        <v>14362</v>
      </c>
      <c r="U3281" s="149" t="s">
        <v>267</v>
      </c>
      <c r="V3281" s="149"/>
      <c r="W3281" s="149"/>
      <c r="X3281" s="149" t="s">
        <v>268</v>
      </c>
      <c r="Y3281" s="149"/>
      <c r="Z3281" s="149"/>
      <c r="AA3281" s="149"/>
      <c r="AB3281" s="149" t="s">
        <v>269</v>
      </c>
      <c r="AC3281" s="149" t="s">
        <v>318</v>
      </c>
      <c r="AD3281" s="149" t="s">
        <v>14362</v>
      </c>
      <c r="AE3281" s="149" t="s">
        <v>271</v>
      </c>
      <c r="AF3281" s="149"/>
      <c r="AG3281" s="149" t="s">
        <v>1098</v>
      </c>
      <c r="AH3281" s="149" t="s">
        <v>273</v>
      </c>
      <c r="AI3281" s="158">
        <v>96</v>
      </c>
      <c r="AJ3281" s="149"/>
      <c r="AK3281" s="159" t="s">
        <v>274</v>
      </c>
      <c r="AL3281" s="159" t="s">
        <v>274</v>
      </c>
      <c r="AM3281" s="149" t="s">
        <v>274</v>
      </c>
      <c r="AN3281" s="160">
        <v>4</v>
      </c>
      <c r="AO3281" s="149"/>
      <c r="AP3281" s="149" t="s">
        <v>274</v>
      </c>
      <c r="AQ3281" s="149" t="s">
        <v>275</v>
      </c>
      <c r="AR3281" s="158">
        <v>1</v>
      </c>
      <c r="AS3281" s="149" t="s">
        <v>275</v>
      </c>
      <c r="AT3281" s="149" t="s">
        <v>276</v>
      </c>
      <c r="AU3281" s="161">
        <v>1</v>
      </c>
      <c r="AV3281" s="159">
        <v>135042.72</v>
      </c>
      <c r="AW3281" s="159">
        <v>5401.71</v>
      </c>
      <c r="AX3281" s="149" t="s">
        <v>274</v>
      </c>
      <c r="AY3281" s="162">
        <v>0</v>
      </c>
      <c r="AZ3281" s="162" t="s">
        <v>274</v>
      </c>
      <c r="BA3281" s="159">
        <v>5401.45</v>
      </c>
      <c r="BB3281" s="159">
        <v>129641.01</v>
      </c>
      <c r="BC3281" s="162" t="s">
        <v>274</v>
      </c>
      <c r="BD3281" s="162">
        <v>0</v>
      </c>
      <c r="BE3281" s="159">
        <v>5401.71</v>
      </c>
      <c r="BF3281" s="159">
        <v>5401.71</v>
      </c>
      <c r="BG3281" s="159">
        <v>135042.72</v>
      </c>
    </row>
    <row r="3282" ht="28.05" customHeight="1" spans="1:59">
      <c r="A3282" s="149"/>
      <c r="B3282" s="149"/>
      <c r="C3282" s="149"/>
      <c r="D3282" s="149" t="s">
        <v>3726</v>
      </c>
      <c r="E3282" s="340" t="s">
        <v>14494</v>
      </c>
      <c r="F3282" s="149" t="s">
        <v>3726</v>
      </c>
      <c r="G3282" s="149" t="s">
        <v>14495</v>
      </c>
      <c r="H3282" s="149" t="s">
        <v>14466</v>
      </c>
      <c r="I3282" s="149"/>
      <c r="J3282" s="149" t="s">
        <v>14496</v>
      </c>
      <c r="K3282" s="149"/>
      <c r="L3282" s="149" t="s">
        <v>262</v>
      </c>
      <c r="M3282" s="149"/>
      <c r="N3282" s="149" t="s">
        <v>263</v>
      </c>
      <c r="O3282" s="149" t="s">
        <v>214</v>
      </c>
      <c r="P3282" s="149" t="s">
        <v>53</v>
      </c>
      <c r="Q3282" s="149"/>
      <c r="R3282" s="149" t="s">
        <v>12416</v>
      </c>
      <c r="S3282" s="149" t="s">
        <v>5049</v>
      </c>
      <c r="T3282" s="149" t="s">
        <v>3370</v>
      </c>
      <c r="U3282" s="149" t="s">
        <v>267</v>
      </c>
      <c r="V3282" s="149"/>
      <c r="W3282" s="149"/>
      <c r="X3282" s="149" t="s">
        <v>268</v>
      </c>
      <c r="Y3282" s="149"/>
      <c r="Z3282" s="149"/>
      <c r="AA3282" s="149"/>
      <c r="AB3282" s="149" t="s">
        <v>269</v>
      </c>
      <c r="AC3282" s="149" t="s">
        <v>270</v>
      </c>
      <c r="AD3282" s="149" t="s">
        <v>3370</v>
      </c>
      <c r="AE3282" s="149" t="s">
        <v>271</v>
      </c>
      <c r="AF3282" s="149"/>
      <c r="AG3282" s="149" t="s">
        <v>1098</v>
      </c>
      <c r="AH3282" s="149" t="s">
        <v>273</v>
      </c>
      <c r="AI3282" s="158">
        <v>74</v>
      </c>
      <c r="AJ3282" s="149"/>
      <c r="AK3282" s="159" t="s">
        <v>274</v>
      </c>
      <c r="AL3282" s="159" t="s">
        <v>274</v>
      </c>
      <c r="AM3282" s="149" t="s">
        <v>274</v>
      </c>
      <c r="AN3282" s="160">
        <v>4</v>
      </c>
      <c r="AO3282" s="149"/>
      <c r="AP3282" s="149" t="s">
        <v>274</v>
      </c>
      <c r="AQ3282" s="149" t="s">
        <v>275</v>
      </c>
      <c r="AR3282" s="158">
        <v>1</v>
      </c>
      <c r="AS3282" s="149" t="s">
        <v>275</v>
      </c>
      <c r="AT3282" s="149" t="s">
        <v>276</v>
      </c>
      <c r="AU3282" s="161">
        <v>1</v>
      </c>
      <c r="AV3282" s="159">
        <v>3097.35</v>
      </c>
      <c r="AW3282" s="159">
        <v>123.89</v>
      </c>
      <c r="AX3282" s="149" t="s">
        <v>274</v>
      </c>
      <c r="AY3282" s="159">
        <v>32.17</v>
      </c>
      <c r="AZ3282" s="159">
        <v>32.17</v>
      </c>
      <c r="BA3282" s="159">
        <v>128.68</v>
      </c>
      <c r="BB3282" s="159">
        <v>2265.61</v>
      </c>
      <c r="BC3282" s="162" t="s">
        <v>274</v>
      </c>
      <c r="BD3282" s="162">
        <v>0</v>
      </c>
      <c r="BE3282" s="159">
        <v>831.74</v>
      </c>
      <c r="BF3282" s="159">
        <v>831.74</v>
      </c>
      <c r="BG3282" s="159">
        <v>3097.35</v>
      </c>
    </row>
    <row r="3283" ht="28.05" customHeight="1" spans="1:59">
      <c r="A3283" s="149"/>
      <c r="B3283" s="149"/>
      <c r="C3283" s="149"/>
      <c r="D3283" s="149" t="s">
        <v>3726</v>
      </c>
      <c r="E3283" s="340" t="s">
        <v>14497</v>
      </c>
      <c r="F3283" s="149" t="s">
        <v>3726</v>
      </c>
      <c r="G3283" s="149" t="s">
        <v>14498</v>
      </c>
      <c r="H3283" s="149" t="s">
        <v>14499</v>
      </c>
      <c r="I3283" s="149" t="s">
        <v>14500</v>
      </c>
      <c r="J3283" s="149" t="s">
        <v>14501</v>
      </c>
      <c r="K3283" s="149"/>
      <c r="L3283" s="149" t="s">
        <v>287</v>
      </c>
      <c r="M3283" s="149"/>
      <c r="N3283" s="149" t="s">
        <v>263</v>
      </c>
      <c r="O3283" s="149" t="s">
        <v>214</v>
      </c>
      <c r="P3283" s="149" t="s">
        <v>53</v>
      </c>
      <c r="Q3283" s="149"/>
      <c r="R3283" s="149" t="s">
        <v>13104</v>
      </c>
      <c r="S3283" s="149" t="s">
        <v>14502</v>
      </c>
      <c r="T3283" s="149" t="s">
        <v>414</v>
      </c>
      <c r="U3283" s="149" t="s">
        <v>267</v>
      </c>
      <c r="V3283" s="149"/>
      <c r="W3283" s="149"/>
      <c r="X3283" s="149" t="s">
        <v>336</v>
      </c>
      <c r="Y3283" s="149"/>
      <c r="Z3283" s="149"/>
      <c r="AA3283" s="149"/>
      <c r="AB3283" s="149" t="s">
        <v>269</v>
      </c>
      <c r="AC3283" s="149" t="s">
        <v>270</v>
      </c>
      <c r="AD3283" s="149" t="s">
        <v>414</v>
      </c>
      <c r="AE3283" s="149" t="s">
        <v>271</v>
      </c>
      <c r="AF3283" s="149"/>
      <c r="AG3283" s="149" t="s">
        <v>1098</v>
      </c>
      <c r="AH3283" s="149" t="s">
        <v>273</v>
      </c>
      <c r="AI3283" s="158">
        <v>21</v>
      </c>
      <c r="AJ3283" s="149"/>
      <c r="AK3283" s="159" t="s">
        <v>274</v>
      </c>
      <c r="AL3283" s="159" t="s">
        <v>274</v>
      </c>
      <c r="AM3283" s="149" t="s">
        <v>274</v>
      </c>
      <c r="AN3283" s="160">
        <v>4</v>
      </c>
      <c r="AO3283" s="149"/>
      <c r="AP3283" s="149" t="s">
        <v>274</v>
      </c>
      <c r="AQ3283" s="149" t="s">
        <v>275</v>
      </c>
      <c r="AR3283" s="158">
        <v>1</v>
      </c>
      <c r="AS3283" s="149" t="s">
        <v>275</v>
      </c>
      <c r="AT3283" s="149" t="s">
        <v>276</v>
      </c>
      <c r="AU3283" s="161">
        <v>1</v>
      </c>
      <c r="AV3283" s="159">
        <v>11681.42</v>
      </c>
      <c r="AW3283" s="159">
        <v>467.26</v>
      </c>
      <c r="AX3283" s="149" t="s">
        <v>274</v>
      </c>
      <c r="AY3283" s="159">
        <v>116.82</v>
      </c>
      <c r="AZ3283" s="159">
        <v>116.82</v>
      </c>
      <c r="BA3283" s="159">
        <v>467.27</v>
      </c>
      <c r="BB3283" s="159">
        <v>2453.04</v>
      </c>
      <c r="BC3283" s="162" t="s">
        <v>274</v>
      </c>
      <c r="BD3283" s="162">
        <v>0</v>
      </c>
      <c r="BE3283" s="159">
        <v>9228.38</v>
      </c>
      <c r="BF3283" s="159">
        <v>9228.38</v>
      </c>
      <c r="BG3283" s="159">
        <v>11681.42</v>
      </c>
    </row>
    <row r="3284" ht="28.05" customHeight="1" spans="1:59">
      <c r="A3284" s="149"/>
      <c r="B3284" s="149"/>
      <c r="C3284" s="149"/>
      <c r="D3284" s="149" t="s">
        <v>3726</v>
      </c>
      <c r="E3284" s="340" t="s">
        <v>14503</v>
      </c>
      <c r="F3284" s="149" t="s">
        <v>3726</v>
      </c>
      <c r="G3284" s="149" t="s">
        <v>14504</v>
      </c>
      <c r="H3284" s="149" t="s">
        <v>4960</v>
      </c>
      <c r="I3284" s="149" t="s">
        <v>14505</v>
      </c>
      <c r="J3284" s="149" t="s">
        <v>14506</v>
      </c>
      <c r="K3284" s="149"/>
      <c r="L3284" s="149" t="s">
        <v>287</v>
      </c>
      <c r="M3284" s="149"/>
      <c r="N3284" s="149" t="s">
        <v>263</v>
      </c>
      <c r="O3284" s="149" t="s">
        <v>214</v>
      </c>
      <c r="P3284" s="149" t="s">
        <v>53</v>
      </c>
      <c r="Q3284" s="149"/>
      <c r="R3284" s="149" t="s">
        <v>14245</v>
      </c>
      <c r="S3284" s="149" t="s">
        <v>793</v>
      </c>
      <c r="T3284" s="149" t="s">
        <v>3664</v>
      </c>
      <c r="U3284" s="149" t="s">
        <v>267</v>
      </c>
      <c r="V3284" s="149"/>
      <c r="W3284" s="149"/>
      <c r="X3284" s="149" t="s">
        <v>268</v>
      </c>
      <c r="Y3284" s="149"/>
      <c r="Z3284" s="149"/>
      <c r="AA3284" s="149"/>
      <c r="AB3284" s="149" t="s">
        <v>269</v>
      </c>
      <c r="AC3284" s="149" t="s">
        <v>270</v>
      </c>
      <c r="AD3284" s="149" t="s">
        <v>3664</v>
      </c>
      <c r="AE3284" s="149" t="s">
        <v>271</v>
      </c>
      <c r="AF3284" s="149"/>
      <c r="AG3284" s="149" t="s">
        <v>1098</v>
      </c>
      <c r="AH3284" s="149" t="s">
        <v>273</v>
      </c>
      <c r="AI3284" s="158">
        <v>66</v>
      </c>
      <c r="AJ3284" s="149"/>
      <c r="AK3284" s="159" t="s">
        <v>274</v>
      </c>
      <c r="AL3284" s="159" t="s">
        <v>274</v>
      </c>
      <c r="AM3284" s="149" t="s">
        <v>274</v>
      </c>
      <c r="AN3284" s="160">
        <v>4</v>
      </c>
      <c r="AO3284" s="149"/>
      <c r="AP3284" s="149" t="s">
        <v>274</v>
      </c>
      <c r="AQ3284" s="149" t="s">
        <v>275</v>
      </c>
      <c r="AR3284" s="158">
        <v>1</v>
      </c>
      <c r="AS3284" s="149" t="s">
        <v>275</v>
      </c>
      <c r="AT3284" s="149" t="s">
        <v>276</v>
      </c>
      <c r="AU3284" s="161">
        <v>1</v>
      </c>
      <c r="AV3284" s="159">
        <v>26548.67</v>
      </c>
      <c r="AW3284" s="159">
        <v>1061.95</v>
      </c>
      <c r="AX3284" s="149" t="s">
        <v>274</v>
      </c>
      <c r="AY3284" s="159">
        <v>273.29</v>
      </c>
      <c r="AZ3284" s="159">
        <v>273.29</v>
      </c>
      <c r="BA3284" s="159">
        <v>1093.16</v>
      </c>
      <c r="BB3284" s="159">
        <v>17288.05</v>
      </c>
      <c r="BC3284" s="162" t="s">
        <v>274</v>
      </c>
      <c r="BD3284" s="162">
        <v>0</v>
      </c>
      <c r="BE3284" s="159">
        <v>9260.62</v>
      </c>
      <c r="BF3284" s="159">
        <v>9260.62</v>
      </c>
      <c r="BG3284" s="159">
        <v>26548.67</v>
      </c>
    </row>
    <row r="3285" ht="28.05" customHeight="1" spans="1:59">
      <c r="A3285" s="149"/>
      <c r="B3285" s="149"/>
      <c r="C3285" s="149"/>
      <c r="D3285" s="149" t="s">
        <v>3726</v>
      </c>
      <c r="E3285" s="340" t="s">
        <v>14507</v>
      </c>
      <c r="F3285" s="149" t="s">
        <v>3726</v>
      </c>
      <c r="G3285" s="149" t="s">
        <v>14508</v>
      </c>
      <c r="H3285" s="149" t="s">
        <v>14509</v>
      </c>
      <c r="I3285" s="149"/>
      <c r="J3285" s="149" t="s">
        <v>14510</v>
      </c>
      <c r="K3285" s="149"/>
      <c r="L3285" s="149" t="s">
        <v>262</v>
      </c>
      <c r="M3285" s="149"/>
      <c r="N3285" s="149" t="s">
        <v>263</v>
      </c>
      <c r="O3285" s="149" t="s">
        <v>214</v>
      </c>
      <c r="P3285" s="149" t="s">
        <v>53</v>
      </c>
      <c r="Q3285" s="149"/>
      <c r="R3285" s="149" t="s">
        <v>12416</v>
      </c>
      <c r="S3285" s="149" t="s">
        <v>5049</v>
      </c>
      <c r="T3285" s="149" t="s">
        <v>3370</v>
      </c>
      <c r="U3285" s="149" t="s">
        <v>267</v>
      </c>
      <c r="V3285" s="149"/>
      <c r="W3285" s="149"/>
      <c r="X3285" s="149" t="s">
        <v>268</v>
      </c>
      <c r="Y3285" s="149"/>
      <c r="Z3285" s="149"/>
      <c r="AA3285" s="149"/>
      <c r="AB3285" s="149" t="s">
        <v>269</v>
      </c>
      <c r="AC3285" s="149" t="s">
        <v>270</v>
      </c>
      <c r="AD3285" s="149" t="s">
        <v>3370</v>
      </c>
      <c r="AE3285" s="149" t="s">
        <v>271</v>
      </c>
      <c r="AF3285" s="149"/>
      <c r="AG3285" s="149" t="s">
        <v>1098</v>
      </c>
      <c r="AH3285" s="149" t="s">
        <v>273</v>
      </c>
      <c r="AI3285" s="158">
        <v>74</v>
      </c>
      <c r="AJ3285" s="149"/>
      <c r="AK3285" s="159" t="s">
        <v>274</v>
      </c>
      <c r="AL3285" s="159" t="s">
        <v>274</v>
      </c>
      <c r="AM3285" s="149" t="s">
        <v>274</v>
      </c>
      <c r="AN3285" s="160">
        <v>4</v>
      </c>
      <c r="AO3285" s="149"/>
      <c r="AP3285" s="149" t="s">
        <v>274</v>
      </c>
      <c r="AQ3285" s="149" t="s">
        <v>275</v>
      </c>
      <c r="AR3285" s="158">
        <v>1</v>
      </c>
      <c r="AS3285" s="149" t="s">
        <v>275</v>
      </c>
      <c r="AT3285" s="149" t="s">
        <v>276</v>
      </c>
      <c r="AU3285" s="161">
        <v>1</v>
      </c>
      <c r="AV3285" s="159">
        <v>26548.67</v>
      </c>
      <c r="AW3285" s="159">
        <v>1061.95</v>
      </c>
      <c r="AX3285" s="149" t="s">
        <v>274</v>
      </c>
      <c r="AY3285" s="159">
        <v>275.69</v>
      </c>
      <c r="AZ3285" s="159">
        <v>275.69</v>
      </c>
      <c r="BA3285" s="159">
        <v>1102.76</v>
      </c>
      <c r="BB3285" s="159">
        <v>19421.57</v>
      </c>
      <c r="BC3285" s="162" t="s">
        <v>274</v>
      </c>
      <c r="BD3285" s="162">
        <v>0</v>
      </c>
      <c r="BE3285" s="159">
        <v>7127.1</v>
      </c>
      <c r="BF3285" s="159">
        <v>7127.1</v>
      </c>
      <c r="BG3285" s="159">
        <v>26548.67</v>
      </c>
    </row>
    <row r="3286" ht="28.05" customHeight="1" spans="1:59">
      <c r="A3286" s="149"/>
      <c r="B3286" s="149"/>
      <c r="C3286" s="149"/>
      <c r="D3286" s="149" t="s">
        <v>3726</v>
      </c>
      <c r="E3286" s="340" t="s">
        <v>14511</v>
      </c>
      <c r="F3286" s="149" t="s">
        <v>3726</v>
      </c>
      <c r="G3286" s="149" t="s">
        <v>14512</v>
      </c>
      <c r="H3286" s="149" t="s">
        <v>14499</v>
      </c>
      <c r="I3286" s="149" t="s">
        <v>14500</v>
      </c>
      <c r="J3286" s="149" t="s">
        <v>14513</v>
      </c>
      <c r="K3286" s="149"/>
      <c r="L3286" s="149" t="s">
        <v>287</v>
      </c>
      <c r="M3286" s="149"/>
      <c r="N3286" s="149" t="s">
        <v>263</v>
      </c>
      <c r="O3286" s="149" t="s">
        <v>214</v>
      </c>
      <c r="P3286" s="149" t="s">
        <v>53</v>
      </c>
      <c r="Q3286" s="149"/>
      <c r="R3286" s="149" t="s">
        <v>13104</v>
      </c>
      <c r="S3286" s="149" t="s">
        <v>14502</v>
      </c>
      <c r="T3286" s="149" t="s">
        <v>414</v>
      </c>
      <c r="U3286" s="149" t="s">
        <v>267</v>
      </c>
      <c r="V3286" s="149"/>
      <c r="W3286" s="149"/>
      <c r="X3286" s="149" t="s">
        <v>336</v>
      </c>
      <c r="Y3286" s="149"/>
      <c r="Z3286" s="149"/>
      <c r="AA3286" s="149"/>
      <c r="AB3286" s="149" t="s">
        <v>269</v>
      </c>
      <c r="AC3286" s="149" t="s">
        <v>270</v>
      </c>
      <c r="AD3286" s="149" t="s">
        <v>414</v>
      </c>
      <c r="AE3286" s="149" t="s">
        <v>271</v>
      </c>
      <c r="AF3286" s="149"/>
      <c r="AG3286" s="149" t="s">
        <v>1098</v>
      </c>
      <c r="AH3286" s="149" t="s">
        <v>273</v>
      </c>
      <c r="AI3286" s="158">
        <v>21</v>
      </c>
      <c r="AJ3286" s="149"/>
      <c r="AK3286" s="159" t="s">
        <v>274</v>
      </c>
      <c r="AL3286" s="159" t="s">
        <v>274</v>
      </c>
      <c r="AM3286" s="149" t="s">
        <v>274</v>
      </c>
      <c r="AN3286" s="160">
        <v>4</v>
      </c>
      <c r="AO3286" s="149"/>
      <c r="AP3286" s="149" t="s">
        <v>274</v>
      </c>
      <c r="AQ3286" s="149" t="s">
        <v>275</v>
      </c>
      <c r="AR3286" s="158">
        <v>1</v>
      </c>
      <c r="AS3286" s="149" t="s">
        <v>275</v>
      </c>
      <c r="AT3286" s="149" t="s">
        <v>276</v>
      </c>
      <c r="AU3286" s="161">
        <v>1</v>
      </c>
      <c r="AV3286" s="159">
        <v>11681.42</v>
      </c>
      <c r="AW3286" s="159">
        <v>467.26</v>
      </c>
      <c r="AX3286" s="149" t="s">
        <v>274</v>
      </c>
      <c r="AY3286" s="159">
        <v>116.82</v>
      </c>
      <c r="AZ3286" s="159">
        <v>116.82</v>
      </c>
      <c r="BA3286" s="159">
        <v>467.27</v>
      </c>
      <c r="BB3286" s="159">
        <v>2453.04</v>
      </c>
      <c r="BC3286" s="162" t="s">
        <v>274</v>
      </c>
      <c r="BD3286" s="162">
        <v>0</v>
      </c>
      <c r="BE3286" s="159">
        <v>9228.38</v>
      </c>
      <c r="BF3286" s="159">
        <v>9228.38</v>
      </c>
      <c r="BG3286" s="159">
        <v>11681.42</v>
      </c>
    </row>
    <row r="3287" ht="28.05" customHeight="1" spans="1:59">
      <c r="A3287" s="149"/>
      <c r="B3287" s="149"/>
      <c r="C3287" s="149"/>
      <c r="D3287" s="149" t="s">
        <v>3726</v>
      </c>
      <c r="E3287" s="340" t="s">
        <v>14514</v>
      </c>
      <c r="F3287" s="149" t="s">
        <v>3726</v>
      </c>
      <c r="G3287" s="149" t="s">
        <v>14515</v>
      </c>
      <c r="H3287" s="149" t="s">
        <v>14516</v>
      </c>
      <c r="I3287" s="149" t="s">
        <v>14517</v>
      </c>
      <c r="J3287" s="149" t="s">
        <v>14518</v>
      </c>
      <c r="K3287" s="149"/>
      <c r="L3287" s="149" t="s">
        <v>287</v>
      </c>
      <c r="M3287" s="149"/>
      <c r="N3287" s="149" t="s">
        <v>263</v>
      </c>
      <c r="O3287" s="149" t="s">
        <v>214</v>
      </c>
      <c r="P3287" s="149" t="s">
        <v>53</v>
      </c>
      <c r="Q3287" s="149"/>
      <c r="R3287" s="149" t="s">
        <v>14245</v>
      </c>
      <c r="S3287" s="149" t="s">
        <v>793</v>
      </c>
      <c r="T3287" s="149" t="s">
        <v>3664</v>
      </c>
      <c r="U3287" s="149" t="s">
        <v>267</v>
      </c>
      <c r="V3287" s="149"/>
      <c r="W3287" s="149"/>
      <c r="X3287" s="149" t="s">
        <v>268</v>
      </c>
      <c r="Y3287" s="149"/>
      <c r="Z3287" s="149"/>
      <c r="AA3287" s="149"/>
      <c r="AB3287" s="149" t="s">
        <v>269</v>
      </c>
      <c r="AC3287" s="149" t="s">
        <v>270</v>
      </c>
      <c r="AD3287" s="149" t="s">
        <v>3664</v>
      </c>
      <c r="AE3287" s="149" t="s">
        <v>271</v>
      </c>
      <c r="AF3287" s="149"/>
      <c r="AG3287" s="149" t="s">
        <v>1098</v>
      </c>
      <c r="AH3287" s="149" t="s">
        <v>273</v>
      </c>
      <c r="AI3287" s="158">
        <v>66</v>
      </c>
      <c r="AJ3287" s="149"/>
      <c r="AK3287" s="159" t="s">
        <v>274</v>
      </c>
      <c r="AL3287" s="159" t="s">
        <v>274</v>
      </c>
      <c r="AM3287" s="149" t="s">
        <v>274</v>
      </c>
      <c r="AN3287" s="160">
        <v>4</v>
      </c>
      <c r="AO3287" s="149"/>
      <c r="AP3287" s="149" t="s">
        <v>274</v>
      </c>
      <c r="AQ3287" s="149" t="s">
        <v>275</v>
      </c>
      <c r="AR3287" s="158">
        <v>1</v>
      </c>
      <c r="AS3287" s="149" t="s">
        <v>275</v>
      </c>
      <c r="AT3287" s="149" t="s">
        <v>276</v>
      </c>
      <c r="AU3287" s="161">
        <v>1</v>
      </c>
      <c r="AV3287" s="159">
        <v>254867.26</v>
      </c>
      <c r="AW3287" s="159">
        <v>10194.69</v>
      </c>
      <c r="AX3287" s="149" t="s">
        <v>274</v>
      </c>
      <c r="AY3287" s="159">
        <v>2623.64</v>
      </c>
      <c r="AZ3287" s="159">
        <v>2623.64</v>
      </c>
      <c r="BA3287" s="159">
        <v>10494.56</v>
      </c>
      <c r="BB3287" s="159">
        <v>165963.43</v>
      </c>
      <c r="BC3287" s="162" t="s">
        <v>274</v>
      </c>
      <c r="BD3287" s="162">
        <v>0</v>
      </c>
      <c r="BE3287" s="159">
        <v>88903.83</v>
      </c>
      <c r="BF3287" s="159">
        <v>88903.83</v>
      </c>
      <c r="BG3287" s="159">
        <v>254867.26</v>
      </c>
    </row>
    <row r="3288" ht="28.05" customHeight="1" spans="1:59">
      <c r="A3288" s="149"/>
      <c r="B3288" s="149"/>
      <c r="C3288" s="149"/>
      <c r="D3288" s="149" t="s">
        <v>3726</v>
      </c>
      <c r="E3288" s="340" t="s">
        <v>14519</v>
      </c>
      <c r="F3288" s="149" t="s">
        <v>3726</v>
      </c>
      <c r="G3288" s="149" t="s">
        <v>14520</v>
      </c>
      <c r="H3288" s="149" t="s">
        <v>14521</v>
      </c>
      <c r="I3288" s="149"/>
      <c r="J3288" s="149" t="s">
        <v>14522</v>
      </c>
      <c r="K3288" s="149"/>
      <c r="L3288" s="149" t="s">
        <v>262</v>
      </c>
      <c r="M3288" s="149"/>
      <c r="N3288" s="149" t="s">
        <v>263</v>
      </c>
      <c r="O3288" s="149" t="s">
        <v>214</v>
      </c>
      <c r="P3288" s="149" t="s">
        <v>53</v>
      </c>
      <c r="Q3288" s="149"/>
      <c r="R3288" s="149" t="s">
        <v>12416</v>
      </c>
      <c r="S3288" s="149" t="s">
        <v>5049</v>
      </c>
      <c r="T3288" s="149" t="s">
        <v>3370</v>
      </c>
      <c r="U3288" s="149" t="s">
        <v>267</v>
      </c>
      <c r="V3288" s="149"/>
      <c r="W3288" s="149"/>
      <c r="X3288" s="149" t="s">
        <v>268</v>
      </c>
      <c r="Y3288" s="149"/>
      <c r="Z3288" s="149"/>
      <c r="AA3288" s="149"/>
      <c r="AB3288" s="149" t="s">
        <v>269</v>
      </c>
      <c r="AC3288" s="149" t="s">
        <v>270</v>
      </c>
      <c r="AD3288" s="149" t="s">
        <v>3370</v>
      </c>
      <c r="AE3288" s="149" t="s">
        <v>271</v>
      </c>
      <c r="AF3288" s="149"/>
      <c r="AG3288" s="149" t="s">
        <v>1098</v>
      </c>
      <c r="AH3288" s="149" t="s">
        <v>273</v>
      </c>
      <c r="AI3288" s="158">
        <v>74</v>
      </c>
      <c r="AJ3288" s="149"/>
      <c r="AK3288" s="159" t="s">
        <v>274</v>
      </c>
      <c r="AL3288" s="159" t="s">
        <v>274</v>
      </c>
      <c r="AM3288" s="149" t="s">
        <v>274</v>
      </c>
      <c r="AN3288" s="160">
        <v>4</v>
      </c>
      <c r="AO3288" s="149"/>
      <c r="AP3288" s="149" t="s">
        <v>274</v>
      </c>
      <c r="AQ3288" s="149" t="s">
        <v>275</v>
      </c>
      <c r="AR3288" s="158">
        <v>1</v>
      </c>
      <c r="AS3288" s="149" t="s">
        <v>275</v>
      </c>
      <c r="AT3288" s="149" t="s">
        <v>276</v>
      </c>
      <c r="AU3288" s="161">
        <v>1</v>
      </c>
      <c r="AV3288" s="159">
        <v>113805.31</v>
      </c>
      <c r="AW3288" s="159">
        <v>4552.21</v>
      </c>
      <c r="AX3288" s="149" t="s">
        <v>274</v>
      </c>
      <c r="AY3288" s="159">
        <v>1181.83</v>
      </c>
      <c r="AZ3288" s="159">
        <v>1181.83</v>
      </c>
      <c r="BA3288" s="159">
        <v>4727.32</v>
      </c>
      <c r="BB3288" s="159">
        <v>83252.77</v>
      </c>
      <c r="BC3288" s="162" t="s">
        <v>274</v>
      </c>
      <c r="BD3288" s="162">
        <v>0</v>
      </c>
      <c r="BE3288" s="159">
        <v>30552.54</v>
      </c>
      <c r="BF3288" s="159">
        <v>30552.54</v>
      </c>
      <c r="BG3288" s="159">
        <v>113805.31</v>
      </c>
    </row>
    <row r="3289" ht="28.05" customHeight="1" spans="1:59">
      <c r="A3289" s="149"/>
      <c r="B3289" s="149"/>
      <c r="C3289" s="149"/>
      <c r="D3289" s="149" t="s">
        <v>3726</v>
      </c>
      <c r="E3289" s="340" t="s">
        <v>14523</v>
      </c>
      <c r="F3289" s="149" t="s">
        <v>3726</v>
      </c>
      <c r="G3289" s="149" t="s">
        <v>14524</v>
      </c>
      <c r="H3289" s="149" t="s">
        <v>14499</v>
      </c>
      <c r="I3289" s="149" t="s">
        <v>14500</v>
      </c>
      <c r="J3289" s="149" t="s">
        <v>14525</v>
      </c>
      <c r="K3289" s="149"/>
      <c r="L3289" s="149" t="s">
        <v>287</v>
      </c>
      <c r="M3289" s="149"/>
      <c r="N3289" s="149" t="s">
        <v>263</v>
      </c>
      <c r="O3289" s="149" t="s">
        <v>214</v>
      </c>
      <c r="P3289" s="149" t="s">
        <v>53</v>
      </c>
      <c r="Q3289" s="149"/>
      <c r="R3289" s="149" t="s">
        <v>13104</v>
      </c>
      <c r="S3289" s="149" t="s">
        <v>14502</v>
      </c>
      <c r="T3289" s="149" t="s">
        <v>414</v>
      </c>
      <c r="U3289" s="149" t="s">
        <v>267</v>
      </c>
      <c r="V3289" s="149"/>
      <c r="W3289" s="149"/>
      <c r="X3289" s="149" t="s">
        <v>336</v>
      </c>
      <c r="Y3289" s="149"/>
      <c r="Z3289" s="149"/>
      <c r="AA3289" s="149"/>
      <c r="AB3289" s="149" t="s">
        <v>269</v>
      </c>
      <c r="AC3289" s="149" t="s">
        <v>270</v>
      </c>
      <c r="AD3289" s="149" t="s">
        <v>414</v>
      </c>
      <c r="AE3289" s="149" t="s">
        <v>271</v>
      </c>
      <c r="AF3289" s="149"/>
      <c r="AG3289" s="149" t="s">
        <v>1098</v>
      </c>
      <c r="AH3289" s="149" t="s">
        <v>273</v>
      </c>
      <c r="AI3289" s="158">
        <v>21</v>
      </c>
      <c r="AJ3289" s="149"/>
      <c r="AK3289" s="159" t="s">
        <v>274</v>
      </c>
      <c r="AL3289" s="159" t="s">
        <v>274</v>
      </c>
      <c r="AM3289" s="149" t="s">
        <v>274</v>
      </c>
      <c r="AN3289" s="160">
        <v>4</v>
      </c>
      <c r="AO3289" s="149"/>
      <c r="AP3289" s="149" t="s">
        <v>274</v>
      </c>
      <c r="AQ3289" s="149" t="s">
        <v>275</v>
      </c>
      <c r="AR3289" s="158">
        <v>1</v>
      </c>
      <c r="AS3289" s="149" t="s">
        <v>275</v>
      </c>
      <c r="AT3289" s="149" t="s">
        <v>276</v>
      </c>
      <c r="AU3289" s="161">
        <v>1</v>
      </c>
      <c r="AV3289" s="159">
        <v>11681.42</v>
      </c>
      <c r="AW3289" s="159">
        <v>467.26</v>
      </c>
      <c r="AX3289" s="149" t="s">
        <v>274</v>
      </c>
      <c r="AY3289" s="159">
        <v>116.82</v>
      </c>
      <c r="AZ3289" s="159">
        <v>116.82</v>
      </c>
      <c r="BA3289" s="159">
        <v>467.27</v>
      </c>
      <c r="BB3289" s="159">
        <v>2453.04</v>
      </c>
      <c r="BC3289" s="162" t="s">
        <v>274</v>
      </c>
      <c r="BD3289" s="162">
        <v>0</v>
      </c>
      <c r="BE3289" s="159">
        <v>9228.38</v>
      </c>
      <c r="BF3289" s="159">
        <v>9228.38</v>
      </c>
      <c r="BG3289" s="159">
        <v>11681.42</v>
      </c>
    </row>
    <row r="3290" ht="28.05" customHeight="1" spans="1:59">
      <c r="A3290" s="149"/>
      <c r="B3290" s="149"/>
      <c r="C3290" s="149"/>
      <c r="D3290" s="149" t="s">
        <v>3726</v>
      </c>
      <c r="E3290" s="340" t="s">
        <v>14526</v>
      </c>
      <c r="F3290" s="149" t="s">
        <v>3726</v>
      </c>
      <c r="G3290" s="149" t="s">
        <v>14527</v>
      </c>
      <c r="H3290" s="149" t="s">
        <v>14528</v>
      </c>
      <c r="I3290" s="149" t="s">
        <v>14529</v>
      </c>
      <c r="J3290" s="149" t="s">
        <v>14530</v>
      </c>
      <c r="K3290" s="149"/>
      <c r="L3290" s="149" t="s">
        <v>287</v>
      </c>
      <c r="M3290" s="149"/>
      <c r="N3290" s="149" t="s">
        <v>263</v>
      </c>
      <c r="O3290" s="149" t="s">
        <v>214</v>
      </c>
      <c r="P3290" s="149" t="s">
        <v>53</v>
      </c>
      <c r="Q3290" s="149"/>
      <c r="R3290" s="149" t="s">
        <v>14245</v>
      </c>
      <c r="S3290" s="149" t="s">
        <v>793</v>
      </c>
      <c r="T3290" s="149" t="s">
        <v>3664</v>
      </c>
      <c r="U3290" s="149" t="s">
        <v>267</v>
      </c>
      <c r="V3290" s="149"/>
      <c r="W3290" s="149"/>
      <c r="X3290" s="149" t="s">
        <v>268</v>
      </c>
      <c r="Y3290" s="149"/>
      <c r="Z3290" s="149"/>
      <c r="AA3290" s="149"/>
      <c r="AB3290" s="149" t="s">
        <v>269</v>
      </c>
      <c r="AC3290" s="149" t="s">
        <v>270</v>
      </c>
      <c r="AD3290" s="149" t="s">
        <v>3664</v>
      </c>
      <c r="AE3290" s="149" t="s">
        <v>271</v>
      </c>
      <c r="AF3290" s="149"/>
      <c r="AG3290" s="149" t="s">
        <v>1098</v>
      </c>
      <c r="AH3290" s="149" t="s">
        <v>273</v>
      </c>
      <c r="AI3290" s="158">
        <v>66</v>
      </c>
      <c r="AJ3290" s="149"/>
      <c r="AK3290" s="159" t="s">
        <v>274</v>
      </c>
      <c r="AL3290" s="159" t="s">
        <v>274</v>
      </c>
      <c r="AM3290" s="149" t="s">
        <v>274</v>
      </c>
      <c r="AN3290" s="160">
        <v>4</v>
      </c>
      <c r="AO3290" s="149"/>
      <c r="AP3290" s="149" t="s">
        <v>274</v>
      </c>
      <c r="AQ3290" s="149" t="s">
        <v>275</v>
      </c>
      <c r="AR3290" s="158">
        <v>1</v>
      </c>
      <c r="AS3290" s="149" t="s">
        <v>275</v>
      </c>
      <c r="AT3290" s="149" t="s">
        <v>276</v>
      </c>
      <c r="AU3290" s="161">
        <v>1</v>
      </c>
      <c r="AV3290" s="159">
        <v>53097.35</v>
      </c>
      <c r="AW3290" s="159">
        <v>2123.89</v>
      </c>
      <c r="AX3290" s="149" t="s">
        <v>274</v>
      </c>
      <c r="AY3290" s="159">
        <v>546.6</v>
      </c>
      <c r="AZ3290" s="159">
        <v>546.6</v>
      </c>
      <c r="BA3290" s="159">
        <v>2186.4</v>
      </c>
      <c r="BB3290" s="159">
        <v>34575.57</v>
      </c>
      <c r="BC3290" s="162" t="s">
        <v>274</v>
      </c>
      <c r="BD3290" s="162">
        <v>0</v>
      </c>
      <c r="BE3290" s="159">
        <v>18521.78</v>
      </c>
      <c r="BF3290" s="159">
        <v>18521.78</v>
      </c>
      <c r="BG3290" s="159">
        <v>53097.35</v>
      </c>
    </row>
    <row r="3291" ht="28.05" customHeight="1" spans="1:59">
      <c r="A3291" s="149"/>
      <c r="B3291" s="149"/>
      <c r="C3291" s="149"/>
      <c r="D3291" s="149" t="s">
        <v>3726</v>
      </c>
      <c r="E3291" s="340" t="s">
        <v>14531</v>
      </c>
      <c r="F3291" s="149" t="s">
        <v>3726</v>
      </c>
      <c r="G3291" s="149" t="s">
        <v>14532</v>
      </c>
      <c r="H3291" s="149" t="s">
        <v>14533</v>
      </c>
      <c r="I3291" s="149" t="s">
        <v>14534</v>
      </c>
      <c r="J3291" s="149" t="s">
        <v>14535</v>
      </c>
      <c r="K3291" s="149"/>
      <c r="L3291" s="149" t="s">
        <v>262</v>
      </c>
      <c r="M3291" s="149"/>
      <c r="N3291" s="149" t="s">
        <v>263</v>
      </c>
      <c r="O3291" s="149" t="s">
        <v>214</v>
      </c>
      <c r="P3291" s="149" t="s">
        <v>53</v>
      </c>
      <c r="Q3291" s="149"/>
      <c r="R3291" s="149" t="s">
        <v>7753</v>
      </c>
      <c r="S3291" s="149" t="s">
        <v>6636</v>
      </c>
      <c r="T3291" s="149" t="s">
        <v>1153</v>
      </c>
      <c r="U3291" s="149" t="s">
        <v>267</v>
      </c>
      <c r="V3291" s="149"/>
      <c r="W3291" s="149"/>
      <c r="X3291" s="149" t="s">
        <v>336</v>
      </c>
      <c r="Y3291" s="149"/>
      <c r="Z3291" s="149"/>
      <c r="AA3291" s="149"/>
      <c r="AB3291" s="149" t="s">
        <v>269</v>
      </c>
      <c r="AC3291" s="149" t="s">
        <v>318</v>
      </c>
      <c r="AD3291" s="149" t="s">
        <v>1153</v>
      </c>
      <c r="AE3291" s="149" t="s">
        <v>271</v>
      </c>
      <c r="AF3291" s="149"/>
      <c r="AG3291" s="149" t="s">
        <v>1098</v>
      </c>
      <c r="AH3291" s="149" t="s">
        <v>273</v>
      </c>
      <c r="AI3291" s="158">
        <v>96</v>
      </c>
      <c r="AJ3291" s="149"/>
      <c r="AK3291" s="159" t="s">
        <v>274</v>
      </c>
      <c r="AL3291" s="159" t="s">
        <v>274</v>
      </c>
      <c r="AM3291" s="149" t="s">
        <v>274</v>
      </c>
      <c r="AN3291" s="160">
        <v>4</v>
      </c>
      <c r="AO3291" s="149"/>
      <c r="AP3291" s="149" t="s">
        <v>274</v>
      </c>
      <c r="AQ3291" s="149" t="s">
        <v>275</v>
      </c>
      <c r="AR3291" s="158">
        <v>1</v>
      </c>
      <c r="AS3291" s="149" t="s">
        <v>275</v>
      </c>
      <c r="AT3291" s="149" t="s">
        <v>276</v>
      </c>
      <c r="AU3291" s="161">
        <v>1</v>
      </c>
      <c r="AV3291" s="159">
        <v>2054349.58</v>
      </c>
      <c r="AW3291" s="159">
        <v>82173.98</v>
      </c>
      <c r="AX3291" s="149" t="s">
        <v>274</v>
      </c>
      <c r="AY3291" s="162">
        <v>0</v>
      </c>
      <c r="AZ3291" s="162" t="s">
        <v>274</v>
      </c>
      <c r="BA3291" s="159">
        <v>86496.42</v>
      </c>
      <c r="BB3291" s="159">
        <v>1972175.6</v>
      </c>
      <c r="BC3291" s="162" t="s">
        <v>274</v>
      </c>
      <c r="BD3291" s="162">
        <v>0</v>
      </c>
      <c r="BE3291" s="159">
        <v>82173.98</v>
      </c>
      <c r="BF3291" s="159">
        <v>82173.98</v>
      </c>
      <c r="BG3291" s="159">
        <v>2054349.58</v>
      </c>
    </row>
    <row r="3292" ht="28.05" customHeight="1" spans="1:59">
      <c r="A3292" s="149"/>
      <c r="B3292" s="149"/>
      <c r="C3292" s="149"/>
      <c r="D3292" s="149" t="s">
        <v>3726</v>
      </c>
      <c r="E3292" s="340" t="s">
        <v>14536</v>
      </c>
      <c r="F3292" s="149" t="s">
        <v>3726</v>
      </c>
      <c r="G3292" s="149" t="s">
        <v>14537</v>
      </c>
      <c r="H3292" s="149" t="s">
        <v>14499</v>
      </c>
      <c r="I3292" s="149" t="s">
        <v>14500</v>
      </c>
      <c r="J3292" s="149" t="s">
        <v>14538</v>
      </c>
      <c r="K3292" s="149"/>
      <c r="L3292" s="149" t="s">
        <v>287</v>
      </c>
      <c r="M3292" s="149"/>
      <c r="N3292" s="149" t="s">
        <v>263</v>
      </c>
      <c r="O3292" s="149" t="s">
        <v>214</v>
      </c>
      <c r="P3292" s="149" t="s">
        <v>53</v>
      </c>
      <c r="Q3292" s="149"/>
      <c r="R3292" s="149" t="s">
        <v>13104</v>
      </c>
      <c r="S3292" s="149" t="s">
        <v>14502</v>
      </c>
      <c r="T3292" s="149" t="s">
        <v>414</v>
      </c>
      <c r="U3292" s="149" t="s">
        <v>267</v>
      </c>
      <c r="V3292" s="149"/>
      <c r="W3292" s="149"/>
      <c r="X3292" s="149" t="s">
        <v>336</v>
      </c>
      <c r="Y3292" s="149"/>
      <c r="Z3292" s="149"/>
      <c r="AA3292" s="149"/>
      <c r="AB3292" s="149" t="s">
        <v>269</v>
      </c>
      <c r="AC3292" s="149" t="s">
        <v>270</v>
      </c>
      <c r="AD3292" s="149" t="s">
        <v>414</v>
      </c>
      <c r="AE3292" s="149" t="s">
        <v>271</v>
      </c>
      <c r="AF3292" s="149"/>
      <c r="AG3292" s="149" t="s">
        <v>1098</v>
      </c>
      <c r="AH3292" s="149" t="s">
        <v>273</v>
      </c>
      <c r="AI3292" s="158">
        <v>21</v>
      </c>
      <c r="AJ3292" s="149"/>
      <c r="AK3292" s="159" t="s">
        <v>274</v>
      </c>
      <c r="AL3292" s="159" t="s">
        <v>274</v>
      </c>
      <c r="AM3292" s="149" t="s">
        <v>274</v>
      </c>
      <c r="AN3292" s="160">
        <v>4</v>
      </c>
      <c r="AO3292" s="149"/>
      <c r="AP3292" s="149" t="s">
        <v>274</v>
      </c>
      <c r="AQ3292" s="149" t="s">
        <v>275</v>
      </c>
      <c r="AR3292" s="158">
        <v>1</v>
      </c>
      <c r="AS3292" s="149" t="s">
        <v>275</v>
      </c>
      <c r="AT3292" s="149" t="s">
        <v>276</v>
      </c>
      <c r="AU3292" s="161">
        <v>1</v>
      </c>
      <c r="AV3292" s="159">
        <v>11681.41</v>
      </c>
      <c r="AW3292" s="159">
        <v>467.26</v>
      </c>
      <c r="AX3292" s="149" t="s">
        <v>274</v>
      </c>
      <c r="AY3292" s="159">
        <v>116.82</v>
      </c>
      <c r="AZ3292" s="159">
        <v>116.82</v>
      </c>
      <c r="BA3292" s="159">
        <v>467.26</v>
      </c>
      <c r="BB3292" s="159">
        <v>2453.03</v>
      </c>
      <c r="BC3292" s="162" t="s">
        <v>274</v>
      </c>
      <c r="BD3292" s="162">
        <v>0</v>
      </c>
      <c r="BE3292" s="159">
        <v>9228.38</v>
      </c>
      <c r="BF3292" s="159">
        <v>9228.38</v>
      </c>
      <c r="BG3292" s="159">
        <v>11681.41</v>
      </c>
    </row>
    <row r="3293" ht="28.05" customHeight="1" spans="1:59">
      <c r="A3293" s="149"/>
      <c r="B3293" s="149"/>
      <c r="C3293" s="149"/>
      <c r="D3293" s="149" t="s">
        <v>3726</v>
      </c>
      <c r="E3293" s="340" t="s">
        <v>14539</v>
      </c>
      <c r="F3293" s="149" t="s">
        <v>3726</v>
      </c>
      <c r="G3293" s="149" t="s">
        <v>14540</v>
      </c>
      <c r="H3293" s="149" t="s">
        <v>14541</v>
      </c>
      <c r="I3293" s="149" t="s">
        <v>14542</v>
      </c>
      <c r="J3293" s="149" t="s">
        <v>14543</v>
      </c>
      <c r="K3293" s="149"/>
      <c r="L3293" s="149" t="s">
        <v>262</v>
      </c>
      <c r="M3293" s="149"/>
      <c r="N3293" s="149" t="s">
        <v>263</v>
      </c>
      <c r="O3293" s="149" t="s">
        <v>214</v>
      </c>
      <c r="P3293" s="149" t="s">
        <v>53</v>
      </c>
      <c r="Q3293" s="149"/>
      <c r="R3293" s="149" t="s">
        <v>2521</v>
      </c>
      <c r="S3293" s="149" t="s">
        <v>6780</v>
      </c>
      <c r="T3293" s="149" t="s">
        <v>3370</v>
      </c>
      <c r="U3293" s="149" t="s">
        <v>267</v>
      </c>
      <c r="V3293" s="149"/>
      <c r="W3293" s="149"/>
      <c r="X3293" s="149" t="s">
        <v>336</v>
      </c>
      <c r="Y3293" s="149"/>
      <c r="Z3293" s="149"/>
      <c r="AA3293" s="149"/>
      <c r="AB3293" s="149" t="s">
        <v>269</v>
      </c>
      <c r="AC3293" s="149" t="s">
        <v>270</v>
      </c>
      <c r="AD3293" s="149" t="s">
        <v>3370</v>
      </c>
      <c r="AE3293" s="149" t="s">
        <v>271</v>
      </c>
      <c r="AF3293" s="149"/>
      <c r="AG3293" s="149" t="s">
        <v>1098</v>
      </c>
      <c r="AH3293" s="149" t="s">
        <v>273</v>
      </c>
      <c r="AI3293" s="158">
        <v>74</v>
      </c>
      <c r="AJ3293" s="149"/>
      <c r="AK3293" s="159" t="s">
        <v>274</v>
      </c>
      <c r="AL3293" s="159" t="s">
        <v>274</v>
      </c>
      <c r="AM3293" s="149" t="s">
        <v>274</v>
      </c>
      <c r="AN3293" s="160">
        <v>4</v>
      </c>
      <c r="AO3293" s="149"/>
      <c r="AP3293" s="149" t="s">
        <v>274</v>
      </c>
      <c r="AQ3293" s="149" t="s">
        <v>275</v>
      </c>
      <c r="AR3293" s="158">
        <v>1</v>
      </c>
      <c r="AS3293" s="149" t="s">
        <v>275</v>
      </c>
      <c r="AT3293" s="149" t="s">
        <v>276</v>
      </c>
      <c r="AU3293" s="161">
        <v>1</v>
      </c>
      <c r="AV3293" s="159">
        <v>3539.82</v>
      </c>
      <c r="AW3293" s="159">
        <v>141.59</v>
      </c>
      <c r="AX3293" s="149" t="s">
        <v>274</v>
      </c>
      <c r="AY3293" s="159">
        <v>36.75</v>
      </c>
      <c r="AZ3293" s="159">
        <v>36.75</v>
      </c>
      <c r="BA3293" s="159">
        <v>147.02</v>
      </c>
      <c r="BB3293" s="159">
        <v>2589.62</v>
      </c>
      <c r="BC3293" s="162" t="s">
        <v>274</v>
      </c>
      <c r="BD3293" s="162">
        <v>0</v>
      </c>
      <c r="BE3293" s="159">
        <v>950.2</v>
      </c>
      <c r="BF3293" s="159">
        <v>950.2</v>
      </c>
      <c r="BG3293" s="159">
        <v>3539.82</v>
      </c>
    </row>
    <row r="3294" ht="28.05" customHeight="1" spans="1:59">
      <c r="A3294" s="149"/>
      <c r="B3294" s="149"/>
      <c r="C3294" s="149"/>
      <c r="D3294" s="149" t="s">
        <v>3726</v>
      </c>
      <c r="E3294" s="340" t="s">
        <v>14544</v>
      </c>
      <c r="F3294" s="149" t="s">
        <v>3726</v>
      </c>
      <c r="G3294" s="149" t="s">
        <v>14545</v>
      </c>
      <c r="H3294" s="149" t="s">
        <v>14546</v>
      </c>
      <c r="I3294" s="149" t="s">
        <v>14547</v>
      </c>
      <c r="J3294" s="149" t="s">
        <v>14548</v>
      </c>
      <c r="K3294" s="149"/>
      <c r="L3294" s="149" t="s">
        <v>287</v>
      </c>
      <c r="M3294" s="149"/>
      <c r="N3294" s="149" t="s">
        <v>263</v>
      </c>
      <c r="O3294" s="149" t="s">
        <v>214</v>
      </c>
      <c r="P3294" s="149" t="s">
        <v>53</v>
      </c>
      <c r="Q3294" s="149"/>
      <c r="R3294" s="149" t="s">
        <v>14245</v>
      </c>
      <c r="S3294" s="149" t="s">
        <v>793</v>
      </c>
      <c r="T3294" s="149" t="s">
        <v>3664</v>
      </c>
      <c r="U3294" s="149" t="s">
        <v>267</v>
      </c>
      <c r="V3294" s="149"/>
      <c r="W3294" s="149"/>
      <c r="X3294" s="149" t="s">
        <v>268</v>
      </c>
      <c r="Y3294" s="149"/>
      <c r="Z3294" s="149"/>
      <c r="AA3294" s="149"/>
      <c r="AB3294" s="149" t="s">
        <v>269</v>
      </c>
      <c r="AC3294" s="149" t="s">
        <v>270</v>
      </c>
      <c r="AD3294" s="149" t="s">
        <v>3664</v>
      </c>
      <c r="AE3294" s="149" t="s">
        <v>271</v>
      </c>
      <c r="AF3294" s="149"/>
      <c r="AG3294" s="149" t="s">
        <v>1098</v>
      </c>
      <c r="AH3294" s="149" t="s">
        <v>273</v>
      </c>
      <c r="AI3294" s="158">
        <v>66</v>
      </c>
      <c r="AJ3294" s="149"/>
      <c r="AK3294" s="159" t="s">
        <v>274</v>
      </c>
      <c r="AL3294" s="159" t="s">
        <v>274</v>
      </c>
      <c r="AM3294" s="149" t="s">
        <v>274</v>
      </c>
      <c r="AN3294" s="160">
        <v>4</v>
      </c>
      <c r="AO3294" s="149"/>
      <c r="AP3294" s="149" t="s">
        <v>274</v>
      </c>
      <c r="AQ3294" s="149" t="s">
        <v>275</v>
      </c>
      <c r="AR3294" s="158">
        <v>1</v>
      </c>
      <c r="AS3294" s="149" t="s">
        <v>275</v>
      </c>
      <c r="AT3294" s="149" t="s">
        <v>276</v>
      </c>
      <c r="AU3294" s="161">
        <v>1</v>
      </c>
      <c r="AV3294" s="159">
        <v>201769.91</v>
      </c>
      <c r="AW3294" s="159">
        <v>8070.8</v>
      </c>
      <c r="AX3294" s="149" t="s">
        <v>274</v>
      </c>
      <c r="AY3294" s="159">
        <v>2077.04</v>
      </c>
      <c r="AZ3294" s="159">
        <v>2077.04</v>
      </c>
      <c r="BA3294" s="159">
        <v>8308.16</v>
      </c>
      <c r="BB3294" s="159">
        <v>131387.86</v>
      </c>
      <c r="BC3294" s="162" t="s">
        <v>274</v>
      </c>
      <c r="BD3294" s="162">
        <v>0</v>
      </c>
      <c r="BE3294" s="159">
        <v>70382.05</v>
      </c>
      <c r="BF3294" s="159">
        <v>70382.05</v>
      </c>
      <c r="BG3294" s="159">
        <v>201769.91</v>
      </c>
    </row>
    <row r="3295" ht="28.05" customHeight="1" spans="1:59">
      <c r="A3295" s="149"/>
      <c r="B3295" s="149"/>
      <c r="C3295" s="149"/>
      <c r="D3295" s="149" t="s">
        <v>3726</v>
      </c>
      <c r="E3295" s="340" t="s">
        <v>14549</v>
      </c>
      <c r="F3295" s="149" t="s">
        <v>3726</v>
      </c>
      <c r="G3295" s="149" t="s">
        <v>14550</v>
      </c>
      <c r="H3295" s="149" t="s">
        <v>14551</v>
      </c>
      <c r="I3295" s="149" t="s">
        <v>5682</v>
      </c>
      <c r="J3295" s="149" t="s">
        <v>14552</v>
      </c>
      <c r="K3295" s="149"/>
      <c r="L3295" s="149" t="s">
        <v>262</v>
      </c>
      <c r="M3295" s="149"/>
      <c r="N3295" s="149" t="s">
        <v>263</v>
      </c>
      <c r="O3295" s="149" t="s">
        <v>214</v>
      </c>
      <c r="P3295" s="149" t="s">
        <v>53</v>
      </c>
      <c r="Q3295" s="149"/>
      <c r="R3295" s="149" t="s">
        <v>4026</v>
      </c>
      <c r="S3295" s="149" t="s">
        <v>5684</v>
      </c>
      <c r="T3295" s="149" t="s">
        <v>14553</v>
      </c>
      <c r="U3295" s="149" t="s">
        <v>267</v>
      </c>
      <c r="V3295" s="149"/>
      <c r="W3295" s="149"/>
      <c r="X3295" s="149" t="s">
        <v>268</v>
      </c>
      <c r="Y3295" s="149"/>
      <c r="Z3295" s="149"/>
      <c r="AA3295" s="149"/>
      <c r="AB3295" s="149" t="s">
        <v>269</v>
      </c>
      <c r="AC3295" s="149" t="s">
        <v>318</v>
      </c>
      <c r="AD3295" s="149" t="s">
        <v>14553</v>
      </c>
      <c r="AE3295" s="149" t="s">
        <v>271</v>
      </c>
      <c r="AF3295" s="149"/>
      <c r="AG3295" s="149" t="s">
        <v>1098</v>
      </c>
      <c r="AH3295" s="149" t="s">
        <v>273</v>
      </c>
      <c r="AI3295" s="158">
        <v>96</v>
      </c>
      <c r="AJ3295" s="149"/>
      <c r="AK3295" s="159" t="s">
        <v>274</v>
      </c>
      <c r="AL3295" s="159" t="s">
        <v>274</v>
      </c>
      <c r="AM3295" s="149" t="s">
        <v>274</v>
      </c>
      <c r="AN3295" s="160">
        <v>4</v>
      </c>
      <c r="AO3295" s="149"/>
      <c r="AP3295" s="149" t="s">
        <v>274</v>
      </c>
      <c r="AQ3295" s="149" t="s">
        <v>275</v>
      </c>
      <c r="AR3295" s="158">
        <v>1</v>
      </c>
      <c r="AS3295" s="149" t="s">
        <v>275</v>
      </c>
      <c r="AT3295" s="149" t="s">
        <v>276</v>
      </c>
      <c r="AU3295" s="161">
        <v>1</v>
      </c>
      <c r="AV3295" s="159">
        <v>19658.12</v>
      </c>
      <c r="AW3295" s="159">
        <v>786.32</v>
      </c>
      <c r="AX3295" s="149" t="s">
        <v>274</v>
      </c>
      <c r="AY3295" s="162">
        <v>0</v>
      </c>
      <c r="AZ3295" s="162" t="s">
        <v>274</v>
      </c>
      <c r="BA3295" s="159">
        <v>786.44</v>
      </c>
      <c r="BB3295" s="159">
        <v>18871.8</v>
      </c>
      <c r="BC3295" s="162" t="s">
        <v>274</v>
      </c>
      <c r="BD3295" s="162">
        <v>0</v>
      </c>
      <c r="BE3295" s="159">
        <v>786.32</v>
      </c>
      <c r="BF3295" s="159">
        <v>786.32</v>
      </c>
      <c r="BG3295" s="159">
        <v>19658.12</v>
      </c>
    </row>
    <row r="3296" ht="28.05" customHeight="1" spans="1:59">
      <c r="A3296" s="149"/>
      <c r="B3296" s="149"/>
      <c r="C3296" s="149"/>
      <c r="D3296" s="149" t="s">
        <v>3726</v>
      </c>
      <c r="E3296" s="340" t="s">
        <v>14554</v>
      </c>
      <c r="F3296" s="149" t="s">
        <v>3726</v>
      </c>
      <c r="G3296" s="149" t="s">
        <v>14555</v>
      </c>
      <c r="H3296" s="149" t="s">
        <v>14556</v>
      </c>
      <c r="I3296" s="149" t="s">
        <v>14557</v>
      </c>
      <c r="J3296" s="149" t="s">
        <v>14558</v>
      </c>
      <c r="K3296" s="149"/>
      <c r="L3296" s="149" t="s">
        <v>262</v>
      </c>
      <c r="M3296" s="149"/>
      <c r="N3296" s="149" t="s">
        <v>263</v>
      </c>
      <c r="O3296" s="149" t="s">
        <v>214</v>
      </c>
      <c r="P3296" s="149" t="s">
        <v>53</v>
      </c>
      <c r="Q3296" s="149"/>
      <c r="R3296" s="149" t="s">
        <v>14559</v>
      </c>
      <c r="S3296" s="149" t="s">
        <v>4180</v>
      </c>
      <c r="T3296" s="149" t="s">
        <v>3377</v>
      </c>
      <c r="U3296" s="149" t="s">
        <v>267</v>
      </c>
      <c r="V3296" s="149"/>
      <c r="W3296" s="149"/>
      <c r="X3296" s="149" t="s">
        <v>705</v>
      </c>
      <c r="Y3296" s="149"/>
      <c r="Z3296" s="149"/>
      <c r="AA3296" s="149"/>
      <c r="AB3296" s="149" t="s">
        <v>269</v>
      </c>
      <c r="AC3296" s="149" t="s">
        <v>270</v>
      </c>
      <c r="AD3296" s="149" t="s">
        <v>3377</v>
      </c>
      <c r="AE3296" s="149" t="s">
        <v>271</v>
      </c>
      <c r="AF3296" s="149"/>
      <c r="AG3296" s="149" t="s">
        <v>1098</v>
      </c>
      <c r="AH3296" s="149" t="s">
        <v>273</v>
      </c>
      <c r="AI3296" s="158">
        <v>73</v>
      </c>
      <c r="AJ3296" s="149"/>
      <c r="AK3296" s="159" t="s">
        <v>274</v>
      </c>
      <c r="AL3296" s="159" t="s">
        <v>274</v>
      </c>
      <c r="AM3296" s="149" t="s">
        <v>274</v>
      </c>
      <c r="AN3296" s="160">
        <v>4</v>
      </c>
      <c r="AO3296" s="149"/>
      <c r="AP3296" s="149" t="s">
        <v>274</v>
      </c>
      <c r="AQ3296" s="149" t="s">
        <v>275</v>
      </c>
      <c r="AR3296" s="158">
        <v>1</v>
      </c>
      <c r="AS3296" s="149" t="s">
        <v>275</v>
      </c>
      <c r="AT3296" s="149" t="s">
        <v>276</v>
      </c>
      <c r="AU3296" s="161">
        <v>1</v>
      </c>
      <c r="AV3296" s="159">
        <v>133486.72</v>
      </c>
      <c r="AW3296" s="159">
        <v>5339.47</v>
      </c>
      <c r="AX3296" s="149" t="s">
        <v>274</v>
      </c>
      <c r="AY3296" s="159">
        <v>1384.3</v>
      </c>
      <c r="AZ3296" s="159">
        <v>1384.3</v>
      </c>
      <c r="BA3296" s="159">
        <v>5537.2</v>
      </c>
      <c r="BB3296" s="159">
        <v>96308.36</v>
      </c>
      <c r="BC3296" s="162" t="s">
        <v>274</v>
      </c>
      <c r="BD3296" s="162">
        <v>0</v>
      </c>
      <c r="BE3296" s="159">
        <v>37178.36</v>
      </c>
      <c r="BF3296" s="159">
        <v>37178.36</v>
      </c>
      <c r="BG3296" s="159">
        <v>133486.72</v>
      </c>
    </row>
    <row r="3297" ht="28.05" customHeight="1" spans="1:59">
      <c r="A3297" s="149"/>
      <c r="B3297" s="149"/>
      <c r="C3297" s="149"/>
      <c r="D3297" s="149" t="s">
        <v>3726</v>
      </c>
      <c r="E3297" s="340" t="s">
        <v>14560</v>
      </c>
      <c r="F3297" s="149" t="s">
        <v>3726</v>
      </c>
      <c r="G3297" s="149" t="s">
        <v>14561</v>
      </c>
      <c r="H3297" s="149" t="s">
        <v>14499</v>
      </c>
      <c r="I3297" s="149" t="s">
        <v>14500</v>
      </c>
      <c r="J3297" s="149" t="s">
        <v>14562</v>
      </c>
      <c r="K3297" s="149"/>
      <c r="L3297" s="149" t="s">
        <v>287</v>
      </c>
      <c r="M3297" s="149"/>
      <c r="N3297" s="149" t="s">
        <v>263</v>
      </c>
      <c r="O3297" s="149" t="s">
        <v>214</v>
      </c>
      <c r="P3297" s="149" t="s">
        <v>53</v>
      </c>
      <c r="Q3297" s="149"/>
      <c r="R3297" s="149" t="s">
        <v>13104</v>
      </c>
      <c r="S3297" s="149" t="s">
        <v>14502</v>
      </c>
      <c r="T3297" s="149" t="s">
        <v>414</v>
      </c>
      <c r="U3297" s="149" t="s">
        <v>267</v>
      </c>
      <c r="V3297" s="149"/>
      <c r="W3297" s="149"/>
      <c r="X3297" s="149" t="s">
        <v>336</v>
      </c>
      <c r="Y3297" s="149"/>
      <c r="Z3297" s="149"/>
      <c r="AA3297" s="149"/>
      <c r="AB3297" s="149" t="s">
        <v>269</v>
      </c>
      <c r="AC3297" s="149" t="s">
        <v>270</v>
      </c>
      <c r="AD3297" s="149" t="s">
        <v>414</v>
      </c>
      <c r="AE3297" s="149" t="s">
        <v>271</v>
      </c>
      <c r="AF3297" s="149"/>
      <c r="AG3297" s="149" t="s">
        <v>1098</v>
      </c>
      <c r="AH3297" s="149" t="s">
        <v>273</v>
      </c>
      <c r="AI3297" s="158">
        <v>21</v>
      </c>
      <c r="AJ3297" s="149"/>
      <c r="AK3297" s="159" t="s">
        <v>274</v>
      </c>
      <c r="AL3297" s="159" t="s">
        <v>274</v>
      </c>
      <c r="AM3297" s="149" t="s">
        <v>274</v>
      </c>
      <c r="AN3297" s="160">
        <v>4</v>
      </c>
      <c r="AO3297" s="149"/>
      <c r="AP3297" s="149" t="s">
        <v>274</v>
      </c>
      <c r="AQ3297" s="149" t="s">
        <v>275</v>
      </c>
      <c r="AR3297" s="158">
        <v>1</v>
      </c>
      <c r="AS3297" s="149" t="s">
        <v>275</v>
      </c>
      <c r="AT3297" s="149" t="s">
        <v>276</v>
      </c>
      <c r="AU3297" s="161">
        <v>1</v>
      </c>
      <c r="AV3297" s="159">
        <v>11681.41</v>
      </c>
      <c r="AW3297" s="159">
        <v>467.26</v>
      </c>
      <c r="AX3297" s="149" t="s">
        <v>274</v>
      </c>
      <c r="AY3297" s="159">
        <v>116.82</v>
      </c>
      <c r="AZ3297" s="159">
        <v>116.82</v>
      </c>
      <c r="BA3297" s="159">
        <v>467.26</v>
      </c>
      <c r="BB3297" s="159">
        <v>2453.03</v>
      </c>
      <c r="BC3297" s="162" t="s">
        <v>274</v>
      </c>
      <c r="BD3297" s="162">
        <v>0</v>
      </c>
      <c r="BE3297" s="159">
        <v>9228.38</v>
      </c>
      <c r="BF3297" s="159">
        <v>9228.38</v>
      </c>
      <c r="BG3297" s="159">
        <v>11681.41</v>
      </c>
    </row>
    <row r="3298" ht="28.05" customHeight="1" spans="1:59">
      <c r="A3298" s="149"/>
      <c r="B3298" s="149"/>
      <c r="C3298" s="149"/>
      <c r="D3298" s="149" t="s">
        <v>3726</v>
      </c>
      <c r="E3298" s="340" t="s">
        <v>14563</v>
      </c>
      <c r="F3298" s="149" t="s">
        <v>3726</v>
      </c>
      <c r="G3298" s="149" t="s">
        <v>14564</v>
      </c>
      <c r="H3298" s="149" t="s">
        <v>6234</v>
      </c>
      <c r="I3298" s="149" t="s">
        <v>14565</v>
      </c>
      <c r="J3298" s="149" t="s">
        <v>14566</v>
      </c>
      <c r="K3298" s="149"/>
      <c r="L3298" s="149" t="s">
        <v>287</v>
      </c>
      <c r="M3298" s="149"/>
      <c r="N3298" s="149" t="s">
        <v>263</v>
      </c>
      <c r="O3298" s="149" t="s">
        <v>214</v>
      </c>
      <c r="P3298" s="149" t="s">
        <v>53</v>
      </c>
      <c r="Q3298" s="149"/>
      <c r="R3298" s="149" t="s">
        <v>14245</v>
      </c>
      <c r="S3298" s="149" t="s">
        <v>793</v>
      </c>
      <c r="T3298" s="149" t="s">
        <v>3664</v>
      </c>
      <c r="U3298" s="149" t="s">
        <v>267</v>
      </c>
      <c r="V3298" s="149"/>
      <c r="W3298" s="149"/>
      <c r="X3298" s="149" t="s">
        <v>268</v>
      </c>
      <c r="Y3298" s="149"/>
      <c r="Z3298" s="149"/>
      <c r="AA3298" s="149"/>
      <c r="AB3298" s="149" t="s">
        <v>269</v>
      </c>
      <c r="AC3298" s="149" t="s">
        <v>270</v>
      </c>
      <c r="AD3298" s="149" t="s">
        <v>3664</v>
      </c>
      <c r="AE3298" s="149" t="s">
        <v>271</v>
      </c>
      <c r="AF3298" s="149"/>
      <c r="AG3298" s="149" t="s">
        <v>1098</v>
      </c>
      <c r="AH3298" s="149" t="s">
        <v>273</v>
      </c>
      <c r="AI3298" s="158">
        <v>66</v>
      </c>
      <c r="AJ3298" s="149"/>
      <c r="AK3298" s="159" t="s">
        <v>274</v>
      </c>
      <c r="AL3298" s="159" t="s">
        <v>274</v>
      </c>
      <c r="AM3298" s="149" t="s">
        <v>274</v>
      </c>
      <c r="AN3298" s="160">
        <v>4</v>
      </c>
      <c r="AO3298" s="149"/>
      <c r="AP3298" s="149" t="s">
        <v>274</v>
      </c>
      <c r="AQ3298" s="149" t="s">
        <v>275</v>
      </c>
      <c r="AR3298" s="158">
        <v>1</v>
      </c>
      <c r="AS3298" s="149" t="s">
        <v>275</v>
      </c>
      <c r="AT3298" s="149" t="s">
        <v>276</v>
      </c>
      <c r="AU3298" s="161">
        <v>1</v>
      </c>
      <c r="AV3298" s="159">
        <v>7079.65</v>
      </c>
      <c r="AW3298" s="159">
        <v>283.19</v>
      </c>
      <c r="AX3298" s="149" t="s">
        <v>274</v>
      </c>
      <c r="AY3298" s="159">
        <v>72.87</v>
      </c>
      <c r="AZ3298" s="159">
        <v>72.87</v>
      </c>
      <c r="BA3298" s="159">
        <v>291.48</v>
      </c>
      <c r="BB3298" s="159">
        <v>4610.28</v>
      </c>
      <c r="BC3298" s="162" t="s">
        <v>274</v>
      </c>
      <c r="BD3298" s="162">
        <v>0</v>
      </c>
      <c r="BE3298" s="159">
        <v>2469.37</v>
      </c>
      <c r="BF3298" s="159">
        <v>2469.37</v>
      </c>
      <c r="BG3298" s="159">
        <v>7079.65</v>
      </c>
    </row>
    <row r="3299" ht="28.05" customHeight="1" spans="1:59">
      <c r="A3299" s="149"/>
      <c r="B3299" s="149"/>
      <c r="C3299" s="149"/>
      <c r="D3299" s="149" t="s">
        <v>3726</v>
      </c>
      <c r="E3299" s="340" t="s">
        <v>14567</v>
      </c>
      <c r="F3299" s="149" t="s">
        <v>3726</v>
      </c>
      <c r="G3299" s="149" t="s">
        <v>14568</v>
      </c>
      <c r="H3299" s="149" t="s">
        <v>14551</v>
      </c>
      <c r="I3299" s="149" t="s">
        <v>5682</v>
      </c>
      <c r="J3299" s="149" t="s">
        <v>14569</v>
      </c>
      <c r="K3299" s="149"/>
      <c r="L3299" s="149" t="s">
        <v>262</v>
      </c>
      <c r="M3299" s="149"/>
      <c r="N3299" s="149" t="s">
        <v>263</v>
      </c>
      <c r="O3299" s="149" t="s">
        <v>214</v>
      </c>
      <c r="P3299" s="149" t="s">
        <v>53</v>
      </c>
      <c r="Q3299" s="149"/>
      <c r="R3299" s="149" t="s">
        <v>3914</v>
      </c>
      <c r="S3299" s="149" t="s">
        <v>5684</v>
      </c>
      <c r="T3299" s="149" t="s">
        <v>14553</v>
      </c>
      <c r="U3299" s="149" t="s">
        <v>267</v>
      </c>
      <c r="V3299" s="149"/>
      <c r="W3299" s="149"/>
      <c r="X3299" s="149" t="s">
        <v>268</v>
      </c>
      <c r="Y3299" s="149"/>
      <c r="Z3299" s="149"/>
      <c r="AA3299" s="149"/>
      <c r="AB3299" s="149" t="s">
        <v>269</v>
      </c>
      <c r="AC3299" s="149" t="s">
        <v>318</v>
      </c>
      <c r="AD3299" s="149" t="s">
        <v>14553</v>
      </c>
      <c r="AE3299" s="149" t="s">
        <v>271</v>
      </c>
      <c r="AF3299" s="149"/>
      <c r="AG3299" s="149" t="s">
        <v>1098</v>
      </c>
      <c r="AH3299" s="149" t="s">
        <v>273</v>
      </c>
      <c r="AI3299" s="158">
        <v>96</v>
      </c>
      <c r="AJ3299" s="149"/>
      <c r="AK3299" s="159" t="s">
        <v>274</v>
      </c>
      <c r="AL3299" s="159" t="s">
        <v>274</v>
      </c>
      <c r="AM3299" s="149" t="s">
        <v>274</v>
      </c>
      <c r="AN3299" s="160">
        <v>4</v>
      </c>
      <c r="AO3299" s="149"/>
      <c r="AP3299" s="149" t="s">
        <v>274</v>
      </c>
      <c r="AQ3299" s="149" t="s">
        <v>275</v>
      </c>
      <c r="AR3299" s="158">
        <v>1</v>
      </c>
      <c r="AS3299" s="149" t="s">
        <v>275</v>
      </c>
      <c r="AT3299" s="149" t="s">
        <v>276</v>
      </c>
      <c r="AU3299" s="161">
        <v>1</v>
      </c>
      <c r="AV3299" s="159">
        <v>19658.12</v>
      </c>
      <c r="AW3299" s="159">
        <v>786.32</v>
      </c>
      <c r="AX3299" s="149" t="s">
        <v>274</v>
      </c>
      <c r="AY3299" s="162">
        <v>0</v>
      </c>
      <c r="AZ3299" s="162" t="s">
        <v>274</v>
      </c>
      <c r="BA3299" s="159">
        <v>786.44</v>
      </c>
      <c r="BB3299" s="159">
        <v>18871.8</v>
      </c>
      <c r="BC3299" s="162" t="s">
        <v>274</v>
      </c>
      <c r="BD3299" s="162">
        <v>0</v>
      </c>
      <c r="BE3299" s="159">
        <v>786.32</v>
      </c>
      <c r="BF3299" s="159">
        <v>786.32</v>
      </c>
      <c r="BG3299" s="159">
        <v>19658.12</v>
      </c>
    </row>
    <row r="3300" ht="28.05" customHeight="1" spans="1:59">
      <c r="A3300" s="149"/>
      <c r="B3300" s="149"/>
      <c r="C3300" s="149"/>
      <c r="D3300" s="149" t="s">
        <v>3726</v>
      </c>
      <c r="E3300" s="340" t="s">
        <v>14570</v>
      </c>
      <c r="F3300" s="149" t="s">
        <v>3726</v>
      </c>
      <c r="G3300" s="149" t="s">
        <v>14571</v>
      </c>
      <c r="H3300" s="149" t="s">
        <v>7780</v>
      </c>
      <c r="I3300" s="149" t="s">
        <v>14572</v>
      </c>
      <c r="J3300" s="149" t="s">
        <v>14573</v>
      </c>
      <c r="K3300" s="149"/>
      <c r="L3300" s="149" t="s">
        <v>287</v>
      </c>
      <c r="M3300" s="149"/>
      <c r="N3300" s="149" t="s">
        <v>263</v>
      </c>
      <c r="O3300" s="149" t="s">
        <v>214</v>
      </c>
      <c r="P3300" s="149" t="s">
        <v>53</v>
      </c>
      <c r="Q3300" s="149"/>
      <c r="R3300" s="149" t="s">
        <v>13104</v>
      </c>
      <c r="S3300" s="149" t="s">
        <v>14502</v>
      </c>
      <c r="T3300" s="149" t="s">
        <v>414</v>
      </c>
      <c r="U3300" s="149" t="s">
        <v>267</v>
      </c>
      <c r="V3300" s="149"/>
      <c r="W3300" s="149"/>
      <c r="X3300" s="149" t="s">
        <v>336</v>
      </c>
      <c r="Y3300" s="149"/>
      <c r="Z3300" s="149"/>
      <c r="AA3300" s="149"/>
      <c r="AB3300" s="149" t="s">
        <v>269</v>
      </c>
      <c r="AC3300" s="149" t="s">
        <v>270</v>
      </c>
      <c r="AD3300" s="149" t="s">
        <v>414</v>
      </c>
      <c r="AE3300" s="149" t="s">
        <v>271</v>
      </c>
      <c r="AF3300" s="149"/>
      <c r="AG3300" s="149" t="s">
        <v>1098</v>
      </c>
      <c r="AH3300" s="149" t="s">
        <v>273</v>
      </c>
      <c r="AI3300" s="158">
        <v>21</v>
      </c>
      <c r="AJ3300" s="149"/>
      <c r="AK3300" s="159" t="s">
        <v>274</v>
      </c>
      <c r="AL3300" s="159" t="s">
        <v>274</v>
      </c>
      <c r="AM3300" s="149" t="s">
        <v>274</v>
      </c>
      <c r="AN3300" s="160">
        <v>4</v>
      </c>
      <c r="AO3300" s="149"/>
      <c r="AP3300" s="149" t="s">
        <v>274</v>
      </c>
      <c r="AQ3300" s="149" t="s">
        <v>275</v>
      </c>
      <c r="AR3300" s="158">
        <v>1</v>
      </c>
      <c r="AS3300" s="149" t="s">
        <v>275</v>
      </c>
      <c r="AT3300" s="149" t="s">
        <v>276</v>
      </c>
      <c r="AU3300" s="161">
        <v>1</v>
      </c>
      <c r="AV3300" s="159">
        <v>38230.09</v>
      </c>
      <c r="AW3300" s="159">
        <v>1529.2</v>
      </c>
      <c r="AX3300" s="149" t="s">
        <v>274</v>
      </c>
      <c r="AY3300" s="159">
        <v>382.3</v>
      </c>
      <c r="AZ3300" s="159">
        <v>382.3</v>
      </c>
      <c r="BA3300" s="159">
        <v>1529.2</v>
      </c>
      <c r="BB3300" s="159">
        <v>8028.3</v>
      </c>
      <c r="BC3300" s="162" t="s">
        <v>274</v>
      </c>
      <c r="BD3300" s="162">
        <v>0</v>
      </c>
      <c r="BE3300" s="159">
        <v>30201.79</v>
      </c>
      <c r="BF3300" s="159">
        <v>30201.79</v>
      </c>
      <c r="BG3300" s="159">
        <v>38230.09</v>
      </c>
    </row>
    <row r="3301" ht="28.05" customHeight="1" spans="1:59">
      <c r="A3301" s="149"/>
      <c r="B3301" s="149"/>
      <c r="C3301" s="149"/>
      <c r="D3301" s="149" t="s">
        <v>3726</v>
      </c>
      <c r="E3301" s="340" t="s">
        <v>14574</v>
      </c>
      <c r="F3301" s="149" t="s">
        <v>3726</v>
      </c>
      <c r="G3301" s="149" t="s">
        <v>14575</v>
      </c>
      <c r="H3301" s="149" t="s">
        <v>14576</v>
      </c>
      <c r="I3301" s="149" t="s">
        <v>14577</v>
      </c>
      <c r="J3301" s="149" t="s">
        <v>14578</v>
      </c>
      <c r="K3301" s="149"/>
      <c r="L3301" s="149" t="s">
        <v>287</v>
      </c>
      <c r="M3301" s="149"/>
      <c r="N3301" s="149" t="s">
        <v>263</v>
      </c>
      <c r="O3301" s="149" t="s">
        <v>214</v>
      </c>
      <c r="P3301" s="149" t="s">
        <v>53</v>
      </c>
      <c r="Q3301" s="149"/>
      <c r="R3301" s="149" t="s">
        <v>14245</v>
      </c>
      <c r="S3301" s="149" t="s">
        <v>793</v>
      </c>
      <c r="T3301" s="149" t="s">
        <v>3664</v>
      </c>
      <c r="U3301" s="149" t="s">
        <v>267</v>
      </c>
      <c r="V3301" s="149"/>
      <c r="W3301" s="149"/>
      <c r="X3301" s="149" t="s">
        <v>268</v>
      </c>
      <c r="Y3301" s="149"/>
      <c r="Z3301" s="149"/>
      <c r="AA3301" s="149"/>
      <c r="AB3301" s="149" t="s">
        <v>269</v>
      </c>
      <c r="AC3301" s="149" t="s">
        <v>270</v>
      </c>
      <c r="AD3301" s="149" t="s">
        <v>3664</v>
      </c>
      <c r="AE3301" s="149" t="s">
        <v>271</v>
      </c>
      <c r="AF3301" s="149"/>
      <c r="AG3301" s="149" t="s">
        <v>1098</v>
      </c>
      <c r="AH3301" s="149" t="s">
        <v>273</v>
      </c>
      <c r="AI3301" s="158">
        <v>66</v>
      </c>
      <c r="AJ3301" s="149"/>
      <c r="AK3301" s="159" t="s">
        <v>274</v>
      </c>
      <c r="AL3301" s="159" t="s">
        <v>274</v>
      </c>
      <c r="AM3301" s="149" t="s">
        <v>274</v>
      </c>
      <c r="AN3301" s="160">
        <v>4</v>
      </c>
      <c r="AO3301" s="149"/>
      <c r="AP3301" s="149" t="s">
        <v>274</v>
      </c>
      <c r="AQ3301" s="149" t="s">
        <v>275</v>
      </c>
      <c r="AR3301" s="158">
        <v>1</v>
      </c>
      <c r="AS3301" s="149" t="s">
        <v>275</v>
      </c>
      <c r="AT3301" s="149" t="s">
        <v>276</v>
      </c>
      <c r="AU3301" s="161">
        <v>1</v>
      </c>
      <c r="AV3301" s="159">
        <v>14159.29</v>
      </c>
      <c r="AW3301" s="159">
        <v>566.37</v>
      </c>
      <c r="AX3301" s="149" t="s">
        <v>274</v>
      </c>
      <c r="AY3301" s="159">
        <v>145.76</v>
      </c>
      <c r="AZ3301" s="159">
        <v>145.76</v>
      </c>
      <c r="BA3301" s="159">
        <v>583.04</v>
      </c>
      <c r="BB3301" s="159">
        <v>9220.03</v>
      </c>
      <c r="BC3301" s="162" t="s">
        <v>274</v>
      </c>
      <c r="BD3301" s="162">
        <v>0</v>
      </c>
      <c r="BE3301" s="159">
        <v>4939.26</v>
      </c>
      <c r="BF3301" s="159">
        <v>4939.26</v>
      </c>
      <c r="BG3301" s="159">
        <v>14159.29</v>
      </c>
    </row>
    <row r="3302" ht="28.05" customHeight="1" spans="1:59">
      <c r="A3302" s="149"/>
      <c r="B3302" s="149"/>
      <c r="C3302" s="149"/>
      <c r="D3302" s="149" t="s">
        <v>3726</v>
      </c>
      <c r="E3302" s="340" t="s">
        <v>14579</v>
      </c>
      <c r="F3302" s="149" t="s">
        <v>3726</v>
      </c>
      <c r="G3302" s="149" t="s">
        <v>14580</v>
      </c>
      <c r="H3302" s="149" t="s">
        <v>14551</v>
      </c>
      <c r="I3302" s="149" t="s">
        <v>5682</v>
      </c>
      <c r="J3302" s="149" t="s">
        <v>14581</v>
      </c>
      <c r="K3302" s="149"/>
      <c r="L3302" s="149" t="s">
        <v>262</v>
      </c>
      <c r="M3302" s="149"/>
      <c r="N3302" s="149" t="s">
        <v>263</v>
      </c>
      <c r="O3302" s="149" t="s">
        <v>214</v>
      </c>
      <c r="P3302" s="149" t="s">
        <v>53</v>
      </c>
      <c r="Q3302" s="149"/>
      <c r="R3302" s="149" t="s">
        <v>3914</v>
      </c>
      <c r="S3302" s="149" t="s">
        <v>5684</v>
      </c>
      <c r="T3302" s="149" t="s">
        <v>14553</v>
      </c>
      <c r="U3302" s="149" t="s">
        <v>267</v>
      </c>
      <c r="V3302" s="149"/>
      <c r="W3302" s="149"/>
      <c r="X3302" s="149" t="s">
        <v>268</v>
      </c>
      <c r="Y3302" s="149"/>
      <c r="Z3302" s="149"/>
      <c r="AA3302" s="149"/>
      <c r="AB3302" s="149" t="s">
        <v>269</v>
      </c>
      <c r="AC3302" s="149" t="s">
        <v>318</v>
      </c>
      <c r="AD3302" s="149" t="s">
        <v>14553</v>
      </c>
      <c r="AE3302" s="149" t="s">
        <v>271</v>
      </c>
      <c r="AF3302" s="149"/>
      <c r="AG3302" s="149" t="s">
        <v>1098</v>
      </c>
      <c r="AH3302" s="149" t="s">
        <v>273</v>
      </c>
      <c r="AI3302" s="158">
        <v>96</v>
      </c>
      <c r="AJ3302" s="149"/>
      <c r="AK3302" s="159" t="s">
        <v>274</v>
      </c>
      <c r="AL3302" s="159" t="s">
        <v>274</v>
      </c>
      <c r="AM3302" s="149" t="s">
        <v>274</v>
      </c>
      <c r="AN3302" s="160">
        <v>4</v>
      </c>
      <c r="AO3302" s="149"/>
      <c r="AP3302" s="149" t="s">
        <v>274</v>
      </c>
      <c r="AQ3302" s="149" t="s">
        <v>275</v>
      </c>
      <c r="AR3302" s="158">
        <v>1</v>
      </c>
      <c r="AS3302" s="149" t="s">
        <v>275</v>
      </c>
      <c r="AT3302" s="149" t="s">
        <v>276</v>
      </c>
      <c r="AU3302" s="161">
        <v>1</v>
      </c>
      <c r="AV3302" s="159">
        <v>19658.12</v>
      </c>
      <c r="AW3302" s="159">
        <v>786.32</v>
      </c>
      <c r="AX3302" s="149" t="s">
        <v>274</v>
      </c>
      <c r="AY3302" s="162">
        <v>0</v>
      </c>
      <c r="AZ3302" s="162" t="s">
        <v>274</v>
      </c>
      <c r="BA3302" s="159">
        <v>786.44</v>
      </c>
      <c r="BB3302" s="159">
        <v>18871.8</v>
      </c>
      <c r="BC3302" s="162" t="s">
        <v>274</v>
      </c>
      <c r="BD3302" s="162">
        <v>0</v>
      </c>
      <c r="BE3302" s="159">
        <v>786.32</v>
      </c>
      <c r="BF3302" s="159">
        <v>786.32</v>
      </c>
      <c r="BG3302" s="159">
        <v>19658.12</v>
      </c>
    </row>
    <row r="3303" ht="28.05" customHeight="1" spans="1:59">
      <c r="A3303" s="149"/>
      <c r="B3303" s="149"/>
      <c r="C3303" s="149"/>
      <c r="D3303" s="149" t="s">
        <v>3726</v>
      </c>
      <c r="E3303" s="340" t="s">
        <v>14582</v>
      </c>
      <c r="F3303" s="149" t="s">
        <v>3726</v>
      </c>
      <c r="G3303" s="149" t="s">
        <v>14583</v>
      </c>
      <c r="H3303" s="149" t="s">
        <v>14584</v>
      </c>
      <c r="I3303" s="149" t="s">
        <v>14585</v>
      </c>
      <c r="J3303" s="149" t="s">
        <v>14586</v>
      </c>
      <c r="K3303" s="149"/>
      <c r="L3303" s="149" t="s">
        <v>287</v>
      </c>
      <c r="M3303" s="149"/>
      <c r="N3303" s="149" t="s">
        <v>263</v>
      </c>
      <c r="O3303" s="149" t="s">
        <v>214</v>
      </c>
      <c r="P3303" s="149" t="s">
        <v>53</v>
      </c>
      <c r="Q3303" s="149"/>
      <c r="R3303" s="149" t="s">
        <v>13191</v>
      </c>
      <c r="S3303" s="149" t="s">
        <v>4345</v>
      </c>
      <c r="T3303" s="149" t="s">
        <v>414</v>
      </c>
      <c r="U3303" s="149" t="s">
        <v>267</v>
      </c>
      <c r="V3303" s="149"/>
      <c r="W3303" s="149"/>
      <c r="X3303" s="149" t="s">
        <v>336</v>
      </c>
      <c r="Y3303" s="149"/>
      <c r="Z3303" s="149"/>
      <c r="AA3303" s="149"/>
      <c r="AB3303" s="149" t="s">
        <v>269</v>
      </c>
      <c r="AC3303" s="149" t="s">
        <v>270</v>
      </c>
      <c r="AD3303" s="149" t="s">
        <v>414</v>
      </c>
      <c r="AE3303" s="149" t="s">
        <v>271</v>
      </c>
      <c r="AF3303" s="149"/>
      <c r="AG3303" s="149" t="s">
        <v>1098</v>
      </c>
      <c r="AH3303" s="149" t="s">
        <v>273</v>
      </c>
      <c r="AI3303" s="158">
        <v>21</v>
      </c>
      <c r="AJ3303" s="149"/>
      <c r="AK3303" s="159" t="s">
        <v>274</v>
      </c>
      <c r="AL3303" s="159" t="s">
        <v>274</v>
      </c>
      <c r="AM3303" s="149" t="s">
        <v>274</v>
      </c>
      <c r="AN3303" s="160">
        <v>4</v>
      </c>
      <c r="AO3303" s="149"/>
      <c r="AP3303" s="149" t="s">
        <v>274</v>
      </c>
      <c r="AQ3303" s="149" t="s">
        <v>275</v>
      </c>
      <c r="AR3303" s="158">
        <v>1</v>
      </c>
      <c r="AS3303" s="149" t="s">
        <v>275</v>
      </c>
      <c r="AT3303" s="149" t="s">
        <v>276</v>
      </c>
      <c r="AU3303" s="161">
        <v>1</v>
      </c>
      <c r="AV3303" s="159">
        <v>19964.6</v>
      </c>
      <c r="AW3303" s="159">
        <v>798.58</v>
      </c>
      <c r="AX3303" s="149" t="s">
        <v>274</v>
      </c>
      <c r="AY3303" s="159">
        <v>199.65</v>
      </c>
      <c r="AZ3303" s="159">
        <v>199.65</v>
      </c>
      <c r="BA3303" s="159">
        <v>798.6</v>
      </c>
      <c r="BB3303" s="159">
        <v>4192.65</v>
      </c>
      <c r="BC3303" s="162" t="s">
        <v>274</v>
      </c>
      <c r="BD3303" s="162">
        <v>0</v>
      </c>
      <c r="BE3303" s="159">
        <v>15771.95</v>
      </c>
      <c r="BF3303" s="159">
        <v>15771.95</v>
      </c>
      <c r="BG3303" s="159">
        <v>19964.6</v>
      </c>
    </row>
    <row r="3304" ht="28.05" customHeight="1" spans="1:59">
      <c r="A3304" s="149"/>
      <c r="B3304" s="149"/>
      <c r="C3304" s="149"/>
      <c r="D3304" s="149" t="s">
        <v>3726</v>
      </c>
      <c r="E3304" s="340" t="s">
        <v>14587</v>
      </c>
      <c r="F3304" s="149" t="s">
        <v>3726</v>
      </c>
      <c r="G3304" s="149" t="s">
        <v>14588</v>
      </c>
      <c r="H3304" s="149" t="s">
        <v>14589</v>
      </c>
      <c r="I3304" s="149" t="s">
        <v>14590</v>
      </c>
      <c r="J3304" s="149" t="s">
        <v>14591</v>
      </c>
      <c r="K3304" s="149"/>
      <c r="L3304" s="149" t="s">
        <v>262</v>
      </c>
      <c r="M3304" s="149"/>
      <c r="N3304" s="149" t="s">
        <v>263</v>
      </c>
      <c r="O3304" s="149" t="s">
        <v>214</v>
      </c>
      <c r="P3304" s="149" t="s">
        <v>53</v>
      </c>
      <c r="Q3304" s="149"/>
      <c r="R3304" s="149" t="s">
        <v>14592</v>
      </c>
      <c r="S3304" s="149" t="s">
        <v>14593</v>
      </c>
      <c r="T3304" s="149" t="s">
        <v>14594</v>
      </c>
      <c r="U3304" s="149" t="s">
        <v>267</v>
      </c>
      <c r="V3304" s="149"/>
      <c r="W3304" s="149"/>
      <c r="X3304" s="149" t="s">
        <v>336</v>
      </c>
      <c r="Y3304" s="149"/>
      <c r="Z3304" s="149"/>
      <c r="AA3304" s="149"/>
      <c r="AB3304" s="149" t="s">
        <v>269</v>
      </c>
      <c r="AC3304" s="149" t="s">
        <v>270</v>
      </c>
      <c r="AD3304" s="149" t="s">
        <v>14594</v>
      </c>
      <c r="AE3304" s="149" t="s">
        <v>271</v>
      </c>
      <c r="AF3304" s="149"/>
      <c r="AG3304" s="149" t="s">
        <v>1098</v>
      </c>
      <c r="AH3304" s="149" t="s">
        <v>273</v>
      </c>
      <c r="AI3304" s="158">
        <v>73</v>
      </c>
      <c r="AJ3304" s="149"/>
      <c r="AK3304" s="159" t="s">
        <v>274</v>
      </c>
      <c r="AL3304" s="159" t="s">
        <v>274</v>
      </c>
      <c r="AM3304" s="149" t="s">
        <v>274</v>
      </c>
      <c r="AN3304" s="160">
        <v>4</v>
      </c>
      <c r="AO3304" s="149"/>
      <c r="AP3304" s="149" t="s">
        <v>274</v>
      </c>
      <c r="AQ3304" s="149" t="s">
        <v>275</v>
      </c>
      <c r="AR3304" s="158">
        <v>1</v>
      </c>
      <c r="AS3304" s="149" t="s">
        <v>275</v>
      </c>
      <c r="AT3304" s="149" t="s">
        <v>276</v>
      </c>
      <c r="AU3304" s="161">
        <v>1</v>
      </c>
      <c r="AV3304" s="159">
        <v>426548.65</v>
      </c>
      <c r="AW3304" s="159">
        <v>17061.95</v>
      </c>
      <c r="AX3304" s="149" t="s">
        <v>274</v>
      </c>
      <c r="AY3304" s="159">
        <v>4423.46</v>
      </c>
      <c r="AZ3304" s="159">
        <v>4423.46</v>
      </c>
      <c r="BA3304" s="159">
        <v>17693.84</v>
      </c>
      <c r="BB3304" s="159">
        <v>307747.16</v>
      </c>
      <c r="BC3304" s="162" t="s">
        <v>274</v>
      </c>
      <c r="BD3304" s="162">
        <v>0</v>
      </c>
      <c r="BE3304" s="159">
        <v>118801.49</v>
      </c>
      <c r="BF3304" s="159">
        <v>118801.49</v>
      </c>
      <c r="BG3304" s="159">
        <v>426548.65</v>
      </c>
    </row>
    <row r="3305" ht="28.05" customHeight="1" spans="1:59">
      <c r="A3305" s="149"/>
      <c r="B3305" s="149"/>
      <c r="C3305" s="149"/>
      <c r="D3305" s="149" t="s">
        <v>3726</v>
      </c>
      <c r="E3305" s="340" t="s">
        <v>14595</v>
      </c>
      <c r="F3305" s="149" t="s">
        <v>3726</v>
      </c>
      <c r="G3305" s="149" t="s">
        <v>14596</v>
      </c>
      <c r="H3305" s="149" t="s">
        <v>5681</v>
      </c>
      <c r="I3305" s="149" t="s">
        <v>14597</v>
      </c>
      <c r="J3305" s="149" t="s">
        <v>14598</v>
      </c>
      <c r="K3305" s="149"/>
      <c r="L3305" s="149" t="s">
        <v>287</v>
      </c>
      <c r="M3305" s="149"/>
      <c r="N3305" s="149" t="s">
        <v>263</v>
      </c>
      <c r="O3305" s="149" t="s">
        <v>214</v>
      </c>
      <c r="P3305" s="149" t="s">
        <v>53</v>
      </c>
      <c r="Q3305" s="149"/>
      <c r="R3305" s="149" t="s">
        <v>14245</v>
      </c>
      <c r="S3305" s="149" t="s">
        <v>793</v>
      </c>
      <c r="T3305" s="149" t="s">
        <v>3664</v>
      </c>
      <c r="U3305" s="149" t="s">
        <v>267</v>
      </c>
      <c r="V3305" s="149"/>
      <c r="W3305" s="149"/>
      <c r="X3305" s="149" t="s">
        <v>268</v>
      </c>
      <c r="Y3305" s="149"/>
      <c r="Z3305" s="149"/>
      <c r="AA3305" s="149"/>
      <c r="AB3305" s="149" t="s">
        <v>269</v>
      </c>
      <c r="AC3305" s="149" t="s">
        <v>270</v>
      </c>
      <c r="AD3305" s="149" t="s">
        <v>3664</v>
      </c>
      <c r="AE3305" s="149" t="s">
        <v>271</v>
      </c>
      <c r="AF3305" s="149"/>
      <c r="AG3305" s="149" t="s">
        <v>1098</v>
      </c>
      <c r="AH3305" s="149" t="s">
        <v>273</v>
      </c>
      <c r="AI3305" s="158">
        <v>66</v>
      </c>
      <c r="AJ3305" s="149"/>
      <c r="AK3305" s="159" t="s">
        <v>274</v>
      </c>
      <c r="AL3305" s="159" t="s">
        <v>274</v>
      </c>
      <c r="AM3305" s="149" t="s">
        <v>274</v>
      </c>
      <c r="AN3305" s="160">
        <v>4</v>
      </c>
      <c r="AO3305" s="149"/>
      <c r="AP3305" s="149" t="s">
        <v>274</v>
      </c>
      <c r="AQ3305" s="149" t="s">
        <v>275</v>
      </c>
      <c r="AR3305" s="158">
        <v>1</v>
      </c>
      <c r="AS3305" s="149" t="s">
        <v>275</v>
      </c>
      <c r="AT3305" s="149" t="s">
        <v>276</v>
      </c>
      <c r="AU3305" s="161">
        <v>1</v>
      </c>
      <c r="AV3305" s="159">
        <v>19469.03</v>
      </c>
      <c r="AW3305" s="159">
        <v>778.76</v>
      </c>
      <c r="AX3305" s="149" t="s">
        <v>274</v>
      </c>
      <c r="AY3305" s="159">
        <v>200.42</v>
      </c>
      <c r="AZ3305" s="159">
        <v>200.42</v>
      </c>
      <c r="BA3305" s="159">
        <v>801.68</v>
      </c>
      <c r="BB3305" s="159">
        <v>12677.77</v>
      </c>
      <c r="BC3305" s="162" t="s">
        <v>274</v>
      </c>
      <c r="BD3305" s="162">
        <v>0</v>
      </c>
      <c r="BE3305" s="159">
        <v>6791.26</v>
      </c>
      <c r="BF3305" s="159">
        <v>6791.26</v>
      </c>
      <c r="BG3305" s="159">
        <v>19469.03</v>
      </c>
    </row>
    <row r="3306" ht="28.05" customHeight="1" spans="1:59">
      <c r="A3306" s="149"/>
      <c r="B3306" s="149"/>
      <c r="C3306" s="149"/>
      <c r="D3306" s="149" t="s">
        <v>3726</v>
      </c>
      <c r="E3306" s="340" t="s">
        <v>14599</v>
      </c>
      <c r="F3306" s="149" t="s">
        <v>3726</v>
      </c>
      <c r="G3306" s="149" t="s">
        <v>14600</v>
      </c>
      <c r="H3306" s="149" t="s">
        <v>8183</v>
      </c>
      <c r="I3306" s="149" t="s">
        <v>14601</v>
      </c>
      <c r="J3306" s="149" t="s">
        <v>14602</v>
      </c>
      <c r="K3306" s="149"/>
      <c r="L3306" s="149" t="s">
        <v>262</v>
      </c>
      <c r="M3306" s="149"/>
      <c r="N3306" s="149" t="s">
        <v>263</v>
      </c>
      <c r="O3306" s="149" t="s">
        <v>214</v>
      </c>
      <c r="P3306" s="149" t="s">
        <v>53</v>
      </c>
      <c r="Q3306" s="149"/>
      <c r="R3306" s="149" t="s">
        <v>3914</v>
      </c>
      <c r="S3306" s="149" t="s">
        <v>8186</v>
      </c>
      <c r="T3306" s="149" t="s">
        <v>14594</v>
      </c>
      <c r="U3306" s="149" t="s">
        <v>267</v>
      </c>
      <c r="V3306" s="149"/>
      <c r="W3306" s="149"/>
      <c r="X3306" s="149" t="s">
        <v>268</v>
      </c>
      <c r="Y3306" s="149"/>
      <c r="Z3306" s="149"/>
      <c r="AA3306" s="149"/>
      <c r="AB3306" s="149" t="s">
        <v>269</v>
      </c>
      <c r="AC3306" s="149" t="s">
        <v>270</v>
      </c>
      <c r="AD3306" s="149" t="s">
        <v>14594</v>
      </c>
      <c r="AE3306" s="149" t="s">
        <v>271</v>
      </c>
      <c r="AF3306" s="149"/>
      <c r="AG3306" s="149" t="s">
        <v>1098</v>
      </c>
      <c r="AH3306" s="149" t="s">
        <v>273</v>
      </c>
      <c r="AI3306" s="158">
        <v>73</v>
      </c>
      <c r="AJ3306" s="149"/>
      <c r="AK3306" s="159" t="s">
        <v>274</v>
      </c>
      <c r="AL3306" s="159" t="s">
        <v>274</v>
      </c>
      <c r="AM3306" s="149" t="s">
        <v>274</v>
      </c>
      <c r="AN3306" s="160">
        <v>4</v>
      </c>
      <c r="AO3306" s="149"/>
      <c r="AP3306" s="149" t="s">
        <v>274</v>
      </c>
      <c r="AQ3306" s="149" t="s">
        <v>275</v>
      </c>
      <c r="AR3306" s="158">
        <v>1</v>
      </c>
      <c r="AS3306" s="149" t="s">
        <v>275</v>
      </c>
      <c r="AT3306" s="149" t="s">
        <v>276</v>
      </c>
      <c r="AU3306" s="161">
        <v>1</v>
      </c>
      <c r="AV3306" s="159">
        <v>84070.8</v>
      </c>
      <c r="AW3306" s="159">
        <v>3362.83</v>
      </c>
      <c r="AX3306" s="149" t="s">
        <v>274</v>
      </c>
      <c r="AY3306" s="159">
        <v>871.84</v>
      </c>
      <c r="AZ3306" s="159">
        <v>871.84</v>
      </c>
      <c r="BA3306" s="159">
        <v>3487.36</v>
      </c>
      <c r="BB3306" s="159">
        <v>60655.64</v>
      </c>
      <c r="BC3306" s="162" t="s">
        <v>274</v>
      </c>
      <c r="BD3306" s="162">
        <v>0</v>
      </c>
      <c r="BE3306" s="159">
        <v>23415.16</v>
      </c>
      <c r="BF3306" s="159">
        <v>23415.16</v>
      </c>
      <c r="BG3306" s="159">
        <v>84070.8</v>
      </c>
    </row>
    <row r="3307" ht="28.05" customHeight="1" spans="1:59">
      <c r="A3307" s="149"/>
      <c r="B3307" s="149"/>
      <c r="C3307" s="149"/>
      <c r="D3307" s="149" t="s">
        <v>3726</v>
      </c>
      <c r="E3307" s="340" t="s">
        <v>14603</v>
      </c>
      <c r="F3307" s="149" t="s">
        <v>3726</v>
      </c>
      <c r="G3307" s="149" t="s">
        <v>14604</v>
      </c>
      <c r="H3307" s="149" t="s">
        <v>11851</v>
      </c>
      <c r="I3307" s="149" t="s">
        <v>14605</v>
      </c>
      <c r="J3307" s="149" t="s">
        <v>14606</v>
      </c>
      <c r="K3307" s="149"/>
      <c r="L3307" s="149" t="s">
        <v>262</v>
      </c>
      <c r="M3307" s="149"/>
      <c r="N3307" s="149" t="s">
        <v>263</v>
      </c>
      <c r="O3307" s="149" t="s">
        <v>214</v>
      </c>
      <c r="P3307" s="149" t="s">
        <v>53</v>
      </c>
      <c r="Q3307" s="149"/>
      <c r="R3307" s="149" t="s">
        <v>3914</v>
      </c>
      <c r="S3307" s="149" t="s">
        <v>5684</v>
      </c>
      <c r="T3307" s="149" t="s">
        <v>14553</v>
      </c>
      <c r="U3307" s="149" t="s">
        <v>267</v>
      </c>
      <c r="V3307" s="149"/>
      <c r="W3307" s="149"/>
      <c r="X3307" s="149" t="s">
        <v>268</v>
      </c>
      <c r="Y3307" s="149"/>
      <c r="Z3307" s="149"/>
      <c r="AA3307" s="149"/>
      <c r="AB3307" s="149" t="s">
        <v>269</v>
      </c>
      <c r="AC3307" s="149" t="s">
        <v>318</v>
      </c>
      <c r="AD3307" s="149" t="s">
        <v>14553</v>
      </c>
      <c r="AE3307" s="149" t="s">
        <v>271</v>
      </c>
      <c r="AF3307" s="149"/>
      <c r="AG3307" s="149" t="s">
        <v>1098</v>
      </c>
      <c r="AH3307" s="149" t="s">
        <v>273</v>
      </c>
      <c r="AI3307" s="158">
        <v>96</v>
      </c>
      <c r="AJ3307" s="149"/>
      <c r="AK3307" s="159" t="s">
        <v>274</v>
      </c>
      <c r="AL3307" s="159" t="s">
        <v>274</v>
      </c>
      <c r="AM3307" s="149" t="s">
        <v>274</v>
      </c>
      <c r="AN3307" s="160">
        <v>4</v>
      </c>
      <c r="AO3307" s="149"/>
      <c r="AP3307" s="149" t="s">
        <v>274</v>
      </c>
      <c r="AQ3307" s="149" t="s">
        <v>275</v>
      </c>
      <c r="AR3307" s="158">
        <v>1</v>
      </c>
      <c r="AS3307" s="149" t="s">
        <v>275</v>
      </c>
      <c r="AT3307" s="149" t="s">
        <v>276</v>
      </c>
      <c r="AU3307" s="161">
        <v>1</v>
      </c>
      <c r="AV3307" s="159">
        <v>38461.54</v>
      </c>
      <c r="AW3307" s="159">
        <v>1538.46</v>
      </c>
      <c r="AX3307" s="149" t="s">
        <v>274</v>
      </c>
      <c r="AY3307" s="162">
        <v>0</v>
      </c>
      <c r="AZ3307" s="162" t="s">
        <v>274</v>
      </c>
      <c r="BA3307" s="159">
        <v>1538.04</v>
      </c>
      <c r="BB3307" s="159">
        <v>36923.08</v>
      </c>
      <c r="BC3307" s="162" t="s">
        <v>274</v>
      </c>
      <c r="BD3307" s="162">
        <v>0</v>
      </c>
      <c r="BE3307" s="159">
        <v>1538.46</v>
      </c>
      <c r="BF3307" s="159">
        <v>1538.46</v>
      </c>
      <c r="BG3307" s="159">
        <v>38461.54</v>
      </c>
    </row>
    <row r="3308" ht="28.05" customHeight="1" spans="1:59">
      <c r="A3308" s="149"/>
      <c r="B3308" s="149"/>
      <c r="C3308" s="149"/>
      <c r="D3308" s="149" t="s">
        <v>3726</v>
      </c>
      <c r="E3308" s="340" t="s">
        <v>14607</v>
      </c>
      <c r="F3308" s="149" t="s">
        <v>3726</v>
      </c>
      <c r="G3308" s="149" t="s">
        <v>14608</v>
      </c>
      <c r="H3308" s="149" t="s">
        <v>14609</v>
      </c>
      <c r="I3308" s="149" t="s">
        <v>14610</v>
      </c>
      <c r="J3308" s="149" t="s">
        <v>14611</v>
      </c>
      <c r="K3308" s="149"/>
      <c r="L3308" s="149" t="s">
        <v>287</v>
      </c>
      <c r="M3308" s="149"/>
      <c r="N3308" s="149" t="s">
        <v>263</v>
      </c>
      <c r="O3308" s="149" t="s">
        <v>214</v>
      </c>
      <c r="P3308" s="149" t="s">
        <v>53</v>
      </c>
      <c r="Q3308" s="149"/>
      <c r="R3308" s="149" t="s">
        <v>14245</v>
      </c>
      <c r="S3308" s="149" t="s">
        <v>793</v>
      </c>
      <c r="T3308" s="149" t="s">
        <v>3664</v>
      </c>
      <c r="U3308" s="149" t="s">
        <v>267</v>
      </c>
      <c r="V3308" s="149"/>
      <c r="W3308" s="149"/>
      <c r="X3308" s="149" t="s">
        <v>268</v>
      </c>
      <c r="Y3308" s="149"/>
      <c r="Z3308" s="149"/>
      <c r="AA3308" s="149"/>
      <c r="AB3308" s="149" t="s">
        <v>269</v>
      </c>
      <c r="AC3308" s="149" t="s">
        <v>270</v>
      </c>
      <c r="AD3308" s="149" t="s">
        <v>3664</v>
      </c>
      <c r="AE3308" s="149" t="s">
        <v>271</v>
      </c>
      <c r="AF3308" s="149"/>
      <c r="AG3308" s="149" t="s">
        <v>1098</v>
      </c>
      <c r="AH3308" s="149" t="s">
        <v>273</v>
      </c>
      <c r="AI3308" s="158">
        <v>66</v>
      </c>
      <c r="AJ3308" s="149"/>
      <c r="AK3308" s="159" t="s">
        <v>274</v>
      </c>
      <c r="AL3308" s="159" t="s">
        <v>274</v>
      </c>
      <c r="AM3308" s="149" t="s">
        <v>274</v>
      </c>
      <c r="AN3308" s="160">
        <v>4</v>
      </c>
      <c r="AO3308" s="149"/>
      <c r="AP3308" s="149" t="s">
        <v>274</v>
      </c>
      <c r="AQ3308" s="149" t="s">
        <v>275</v>
      </c>
      <c r="AR3308" s="158">
        <v>1</v>
      </c>
      <c r="AS3308" s="149" t="s">
        <v>275</v>
      </c>
      <c r="AT3308" s="149" t="s">
        <v>276</v>
      </c>
      <c r="AU3308" s="161">
        <v>1</v>
      </c>
      <c r="AV3308" s="159">
        <v>3539.82</v>
      </c>
      <c r="AW3308" s="159">
        <v>141.59</v>
      </c>
      <c r="AX3308" s="149" t="s">
        <v>274</v>
      </c>
      <c r="AY3308" s="159">
        <v>36.44</v>
      </c>
      <c r="AZ3308" s="159">
        <v>36.44</v>
      </c>
      <c r="BA3308" s="159">
        <v>145.76</v>
      </c>
      <c r="BB3308" s="159">
        <v>2305.16</v>
      </c>
      <c r="BC3308" s="162" t="s">
        <v>274</v>
      </c>
      <c r="BD3308" s="162">
        <v>0</v>
      </c>
      <c r="BE3308" s="159">
        <v>1234.66</v>
      </c>
      <c r="BF3308" s="159">
        <v>1234.66</v>
      </c>
      <c r="BG3308" s="159">
        <v>3539.82</v>
      </c>
    </row>
    <row r="3309" ht="28.05" customHeight="1" spans="1:59">
      <c r="A3309" s="149"/>
      <c r="B3309" s="149"/>
      <c r="C3309" s="149"/>
      <c r="D3309" s="149" t="s">
        <v>3726</v>
      </c>
      <c r="E3309" s="340" t="s">
        <v>14612</v>
      </c>
      <c r="F3309" s="149" t="s">
        <v>3726</v>
      </c>
      <c r="G3309" s="149" t="s">
        <v>14613</v>
      </c>
      <c r="H3309" s="149" t="s">
        <v>14584</v>
      </c>
      <c r="I3309" s="149" t="s">
        <v>14585</v>
      </c>
      <c r="J3309" s="149" t="s">
        <v>14614</v>
      </c>
      <c r="K3309" s="149"/>
      <c r="L3309" s="149" t="s">
        <v>287</v>
      </c>
      <c r="M3309" s="149"/>
      <c r="N3309" s="149" t="s">
        <v>263</v>
      </c>
      <c r="O3309" s="149" t="s">
        <v>214</v>
      </c>
      <c r="P3309" s="149" t="s">
        <v>53</v>
      </c>
      <c r="Q3309" s="149"/>
      <c r="R3309" s="149" t="s">
        <v>13191</v>
      </c>
      <c r="S3309" s="149" t="s">
        <v>4345</v>
      </c>
      <c r="T3309" s="149" t="s">
        <v>414</v>
      </c>
      <c r="U3309" s="149" t="s">
        <v>267</v>
      </c>
      <c r="V3309" s="149"/>
      <c r="W3309" s="149"/>
      <c r="X3309" s="149" t="s">
        <v>336</v>
      </c>
      <c r="Y3309" s="149"/>
      <c r="Z3309" s="149"/>
      <c r="AA3309" s="149"/>
      <c r="AB3309" s="149" t="s">
        <v>269</v>
      </c>
      <c r="AC3309" s="149" t="s">
        <v>270</v>
      </c>
      <c r="AD3309" s="149" t="s">
        <v>414</v>
      </c>
      <c r="AE3309" s="149" t="s">
        <v>271</v>
      </c>
      <c r="AF3309" s="149"/>
      <c r="AG3309" s="149" t="s">
        <v>1098</v>
      </c>
      <c r="AH3309" s="149" t="s">
        <v>273</v>
      </c>
      <c r="AI3309" s="158">
        <v>21</v>
      </c>
      <c r="AJ3309" s="149"/>
      <c r="AK3309" s="159" t="s">
        <v>274</v>
      </c>
      <c r="AL3309" s="159" t="s">
        <v>274</v>
      </c>
      <c r="AM3309" s="149" t="s">
        <v>274</v>
      </c>
      <c r="AN3309" s="160">
        <v>4</v>
      </c>
      <c r="AO3309" s="149"/>
      <c r="AP3309" s="149" t="s">
        <v>274</v>
      </c>
      <c r="AQ3309" s="149" t="s">
        <v>275</v>
      </c>
      <c r="AR3309" s="158">
        <v>1</v>
      </c>
      <c r="AS3309" s="149" t="s">
        <v>275</v>
      </c>
      <c r="AT3309" s="149" t="s">
        <v>276</v>
      </c>
      <c r="AU3309" s="161">
        <v>1</v>
      </c>
      <c r="AV3309" s="159">
        <v>19964.6</v>
      </c>
      <c r="AW3309" s="159">
        <v>798.58</v>
      </c>
      <c r="AX3309" s="149" t="s">
        <v>274</v>
      </c>
      <c r="AY3309" s="159">
        <v>199.65</v>
      </c>
      <c r="AZ3309" s="159">
        <v>199.65</v>
      </c>
      <c r="BA3309" s="159">
        <v>798.6</v>
      </c>
      <c r="BB3309" s="159">
        <v>4192.65</v>
      </c>
      <c r="BC3309" s="162" t="s">
        <v>274</v>
      </c>
      <c r="BD3309" s="162">
        <v>0</v>
      </c>
      <c r="BE3309" s="159">
        <v>15771.95</v>
      </c>
      <c r="BF3309" s="159">
        <v>15771.95</v>
      </c>
      <c r="BG3309" s="159">
        <v>19964.6</v>
      </c>
    </row>
    <row r="3310" ht="28.05" customHeight="1" spans="1:59">
      <c r="A3310" s="149"/>
      <c r="B3310" s="149"/>
      <c r="C3310" s="149"/>
      <c r="D3310" s="149" t="s">
        <v>3726</v>
      </c>
      <c r="E3310" s="340" t="s">
        <v>14615</v>
      </c>
      <c r="F3310" s="149" t="s">
        <v>3726</v>
      </c>
      <c r="G3310" s="149" t="s">
        <v>14616</v>
      </c>
      <c r="H3310" s="149" t="s">
        <v>11851</v>
      </c>
      <c r="I3310" s="149" t="s">
        <v>14605</v>
      </c>
      <c r="J3310" s="149" t="s">
        <v>14617</v>
      </c>
      <c r="K3310" s="149"/>
      <c r="L3310" s="149" t="s">
        <v>262</v>
      </c>
      <c r="M3310" s="149"/>
      <c r="N3310" s="149" t="s">
        <v>263</v>
      </c>
      <c r="O3310" s="149" t="s">
        <v>214</v>
      </c>
      <c r="P3310" s="149" t="s">
        <v>53</v>
      </c>
      <c r="Q3310" s="149"/>
      <c r="R3310" s="149" t="s">
        <v>3914</v>
      </c>
      <c r="S3310" s="149" t="s">
        <v>5684</v>
      </c>
      <c r="T3310" s="149" t="s">
        <v>14553</v>
      </c>
      <c r="U3310" s="149" t="s">
        <v>267</v>
      </c>
      <c r="V3310" s="149"/>
      <c r="W3310" s="149"/>
      <c r="X3310" s="149" t="s">
        <v>268</v>
      </c>
      <c r="Y3310" s="149"/>
      <c r="Z3310" s="149"/>
      <c r="AA3310" s="149"/>
      <c r="AB3310" s="149" t="s">
        <v>269</v>
      </c>
      <c r="AC3310" s="149" t="s">
        <v>318</v>
      </c>
      <c r="AD3310" s="149" t="s">
        <v>14553</v>
      </c>
      <c r="AE3310" s="149" t="s">
        <v>271</v>
      </c>
      <c r="AF3310" s="149"/>
      <c r="AG3310" s="149" t="s">
        <v>1098</v>
      </c>
      <c r="AH3310" s="149" t="s">
        <v>273</v>
      </c>
      <c r="AI3310" s="158">
        <v>96</v>
      </c>
      <c r="AJ3310" s="149"/>
      <c r="AK3310" s="159" t="s">
        <v>274</v>
      </c>
      <c r="AL3310" s="159" t="s">
        <v>274</v>
      </c>
      <c r="AM3310" s="149" t="s">
        <v>274</v>
      </c>
      <c r="AN3310" s="160">
        <v>4</v>
      </c>
      <c r="AO3310" s="149"/>
      <c r="AP3310" s="149" t="s">
        <v>274</v>
      </c>
      <c r="AQ3310" s="149" t="s">
        <v>275</v>
      </c>
      <c r="AR3310" s="158">
        <v>1</v>
      </c>
      <c r="AS3310" s="149" t="s">
        <v>275</v>
      </c>
      <c r="AT3310" s="149" t="s">
        <v>276</v>
      </c>
      <c r="AU3310" s="161">
        <v>1</v>
      </c>
      <c r="AV3310" s="159">
        <v>38461.54</v>
      </c>
      <c r="AW3310" s="159">
        <v>1538.46</v>
      </c>
      <c r="AX3310" s="149" t="s">
        <v>274</v>
      </c>
      <c r="AY3310" s="162">
        <v>0</v>
      </c>
      <c r="AZ3310" s="162" t="s">
        <v>274</v>
      </c>
      <c r="BA3310" s="159">
        <v>1538.04</v>
      </c>
      <c r="BB3310" s="159">
        <v>36923.08</v>
      </c>
      <c r="BC3310" s="162" t="s">
        <v>274</v>
      </c>
      <c r="BD3310" s="162">
        <v>0</v>
      </c>
      <c r="BE3310" s="159">
        <v>1538.46</v>
      </c>
      <c r="BF3310" s="159">
        <v>1538.46</v>
      </c>
      <c r="BG3310" s="159">
        <v>38461.54</v>
      </c>
    </row>
    <row r="3311" ht="28.05" customHeight="1" spans="1:59">
      <c r="A3311" s="149"/>
      <c r="B3311" s="149"/>
      <c r="C3311" s="149"/>
      <c r="D3311" s="149" t="s">
        <v>3726</v>
      </c>
      <c r="E3311" s="340" t="s">
        <v>14618</v>
      </c>
      <c r="F3311" s="149" t="s">
        <v>3726</v>
      </c>
      <c r="G3311" s="149" t="s">
        <v>14619</v>
      </c>
      <c r="H3311" s="149" t="s">
        <v>8183</v>
      </c>
      <c r="I3311" s="149" t="s">
        <v>14601</v>
      </c>
      <c r="J3311" s="149" t="s">
        <v>14620</v>
      </c>
      <c r="K3311" s="149"/>
      <c r="L3311" s="149" t="s">
        <v>262</v>
      </c>
      <c r="M3311" s="149"/>
      <c r="N3311" s="149" t="s">
        <v>263</v>
      </c>
      <c r="O3311" s="149" t="s">
        <v>214</v>
      </c>
      <c r="P3311" s="149" t="s">
        <v>53</v>
      </c>
      <c r="Q3311" s="149"/>
      <c r="R3311" s="149" t="s">
        <v>3914</v>
      </c>
      <c r="S3311" s="149" t="s">
        <v>8186</v>
      </c>
      <c r="T3311" s="149" t="s">
        <v>14594</v>
      </c>
      <c r="U3311" s="149" t="s">
        <v>267</v>
      </c>
      <c r="V3311" s="149"/>
      <c r="W3311" s="149"/>
      <c r="X3311" s="149" t="s">
        <v>268</v>
      </c>
      <c r="Y3311" s="149"/>
      <c r="Z3311" s="149"/>
      <c r="AA3311" s="149"/>
      <c r="AB3311" s="149" t="s">
        <v>269</v>
      </c>
      <c r="AC3311" s="149" t="s">
        <v>270</v>
      </c>
      <c r="AD3311" s="149" t="s">
        <v>14594</v>
      </c>
      <c r="AE3311" s="149" t="s">
        <v>271</v>
      </c>
      <c r="AF3311" s="149"/>
      <c r="AG3311" s="149" t="s">
        <v>1098</v>
      </c>
      <c r="AH3311" s="149" t="s">
        <v>273</v>
      </c>
      <c r="AI3311" s="158">
        <v>73</v>
      </c>
      <c r="AJ3311" s="149"/>
      <c r="AK3311" s="159" t="s">
        <v>274</v>
      </c>
      <c r="AL3311" s="159" t="s">
        <v>274</v>
      </c>
      <c r="AM3311" s="149" t="s">
        <v>274</v>
      </c>
      <c r="AN3311" s="160">
        <v>4</v>
      </c>
      <c r="AO3311" s="149"/>
      <c r="AP3311" s="149" t="s">
        <v>274</v>
      </c>
      <c r="AQ3311" s="149" t="s">
        <v>275</v>
      </c>
      <c r="AR3311" s="158">
        <v>1</v>
      </c>
      <c r="AS3311" s="149" t="s">
        <v>275</v>
      </c>
      <c r="AT3311" s="149" t="s">
        <v>276</v>
      </c>
      <c r="AU3311" s="161">
        <v>1</v>
      </c>
      <c r="AV3311" s="159">
        <v>84070.8</v>
      </c>
      <c r="AW3311" s="159">
        <v>3362.83</v>
      </c>
      <c r="AX3311" s="149" t="s">
        <v>274</v>
      </c>
      <c r="AY3311" s="159">
        <v>871.84</v>
      </c>
      <c r="AZ3311" s="159">
        <v>871.84</v>
      </c>
      <c r="BA3311" s="159">
        <v>3487.36</v>
      </c>
      <c r="BB3311" s="159">
        <v>60655.64</v>
      </c>
      <c r="BC3311" s="162" t="s">
        <v>274</v>
      </c>
      <c r="BD3311" s="162">
        <v>0</v>
      </c>
      <c r="BE3311" s="159">
        <v>23415.16</v>
      </c>
      <c r="BF3311" s="159">
        <v>23415.16</v>
      </c>
      <c r="BG3311" s="159">
        <v>84070.8</v>
      </c>
    </row>
    <row r="3312" ht="28.05" customHeight="1" spans="1:59">
      <c r="A3312" s="149"/>
      <c r="B3312" s="149"/>
      <c r="C3312" s="149"/>
      <c r="D3312" s="149" t="s">
        <v>3726</v>
      </c>
      <c r="E3312" s="340" t="s">
        <v>14621</v>
      </c>
      <c r="F3312" s="149" t="s">
        <v>3726</v>
      </c>
      <c r="G3312" s="149" t="s">
        <v>14622</v>
      </c>
      <c r="H3312" s="149" t="s">
        <v>14623</v>
      </c>
      <c r="I3312" s="149" t="s">
        <v>14624</v>
      </c>
      <c r="J3312" s="149" t="s">
        <v>14625</v>
      </c>
      <c r="K3312" s="149"/>
      <c r="L3312" s="149" t="s">
        <v>287</v>
      </c>
      <c r="M3312" s="149"/>
      <c r="N3312" s="149" t="s">
        <v>263</v>
      </c>
      <c r="O3312" s="149" t="s">
        <v>214</v>
      </c>
      <c r="P3312" s="149" t="s">
        <v>53</v>
      </c>
      <c r="Q3312" s="149"/>
      <c r="R3312" s="149" t="s">
        <v>14626</v>
      </c>
      <c r="S3312" s="149" t="s">
        <v>7880</v>
      </c>
      <c r="T3312" s="149" t="s">
        <v>414</v>
      </c>
      <c r="U3312" s="149" t="s">
        <v>267</v>
      </c>
      <c r="V3312" s="149"/>
      <c r="W3312" s="149"/>
      <c r="X3312" s="149" t="s">
        <v>336</v>
      </c>
      <c r="Y3312" s="149"/>
      <c r="Z3312" s="149"/>
      <c r="AA3312" s="149"/>
      <c r="AB3312" s="149" t="s">
        <v>269</v>
      </c>
      <c r="AC3312" s="149" t="s">
        <v>270</v>
      </c>
      <c r="AD3312" s="149" t="s">
        <v>414</v>
      </c>
      <c r="AE3312" s="149" t="s">
        <v>271</v>
      </c>
      <c r="AF3312" s="149"/>
      <c r="AG3312" s="149" t="s">
        <v>1098</v>
      </c>
      <c r="AH3312" s="149" t="s">
        <v>273</v>
      </c>
      <c r="AI3312" s="158">
        <v>21</v>
      </c>
      <c r="AJ3312" s="149"/>
      <c r="AK3312" s="159" t="s">
        <v>274</v>
      </c>
      <c r="AL3312" s="159" t="s">
        <v>274</v>
      </c>
      <c r="AM3312" s="149" t="s">
        <v>274</v>
      </c>
      <c r="AN3312" s="160">
        <v>4</v>
      </c>
      <c r="AO3312" s="149"/>
      <c r="AP3312" s="149" t="s">
        <v>274</v>
      </c>
      <c r="AQ3312" s="149" t="s">
        <v>275</v>
      </c>
      <c r="AR3312" s="158">
        <v>1</v>
      </c>
      <c r="AS3312" s="149" t="s">
        <v>275</v>
      </c>
      <c r="AT3312" s="149" t="s">
        <v>276</v>
      </c>
      <c r="AU3312" s="161">
        <v>1</v>
      </c>
      <c r="AV3312" s="159">
        <v>11938.06</v>
      </c>
      <c r="AW3312" s="159">
        <v>477.52</v>
      </c>
      <c r="AX3312" s="149" t="s">
        <v>274</v>
      </c>
      <c r="AY3312" s="159">
        <v>119.38</v>
      </c>
      <c r="AZ3312" s="159">
        <v>119.38</v>
      </c>
      <c r="BA3312" s="159">
        <v>477.52</v>
      </c>
      <c r="BB3312" s="159">
        <v>2506.98</v>
      </c>
      <c r="BC3312" s="162" t="s">
        <v>274</v>
      </c>
      <c r="BD3312" s="162">
        <v>0</v>
      </c>
      <c r="BE3312" s="159">
        <v>9431.08</v>
      </c>
      <c r="BF3312" s="159">
        <v>9431.08</v>
      </c>
      <c r="BG3312" s="159">
        <v>11938.06</v>
      </c>
    </row>
    <row r="3313" ht="28.05" customHeight="1" spans="1:59">
      <c r="A3313" s="149"/>
      <c r="B3313" s="149"/>
      <c r="C3313" s="149"/>
      <c r="D3313" s="149" t="s">
        <v>3726</v>
      </c>
      <c r="E3313" s="340" t="s">
        <v>14627</v>
      </c>
      <c r="F3313" s="149" t="s">
        <v>3726</v>
      </c>
      <c r="G3313" s="149" t="s">
        <v>14628</v>
      </c>
      <c r="H3313" s="149" t="s">
        <v>14629</v>
      </c>
      <c r="I3313" s="149" t="s">
        <v>14610</v>
      </c>
      <c r="J3313" s="149" t="s">
        <v>14630</v>
      </c>
      <c r="K3313" s="149"/>
      <c r="L3313" s="149" t="s">
        <v>287</v>
      </c>
      <c r="M3313" s="149"/>
      <c r="N3313" s="149" t="s">
        <v>263</v>
      </c>
      <c r="O3313" s="149" t="s">
        <v>214</v>
      </c>
      <c r="P3313" s="149" t="s">
        <v>53</v>
      </c>
      <c r="Q3313" s="149"/>
      <c r="R3313" s="149" t="s">
        <v>14245</v>
      </c>
      <c r="S3313" s="149" t="s">
        <v>793</v>
      </c>
      <c r="T3313" s="149" t="s">
        <v>3664</v>
      </c>
      <c r="U3313" s="149" t="s">
        <v>267</v>
      </c>
      <c r="V3313" s="149"/>
      <c r="W3313" s="149"/>
      <c r="X3313" s="149" t="s">
        <v>268</v>
      </c>
      <c r="Y3313" s="149"/>
      <c r="Z3313" s="149"/>
      <c r="AA3313" s="149"/>
      <c r="AB3313" s="149" t="s">
        <v>269</v>
      </c>
      <c r="AC3313" s="149" t="s">
        <v>270</v>
      </c>
      <c r="AD3313" s="149" t="s">
        <v>3664</v>
      </c>
      <c r="AE3313" s="149" t="s">
        <v>271</v>
      </c>
      <c r="AF3313" s="149"/>
      <c r="AG3313" s="149" t="s">
        <v>1098</v>
      </c>
      <c r="AH3313" s="149" t="s">
        <v>273</v>
      </c>
      <c r="AI3313" s="158">
        <v>66</v>
      </c>
      <c r="AJ3313" s="149"/>
      <c r="AK3313" s="159" t="s">
        <v>274</v>
      </c>
      <c r="AL3313" s="159" t="s">
        <v>274</v>
      </c>
      <c r="AM3313" s="149" t="s">
        <v>274</v>
      </c>
      <c r="AN3313" s="160">
        <v>4</v>
      </c>
      <c r="AO3313" s="149"/>
      <c r="AP3313" s="149" t="s">
        <v>274</v>
      </c>
      <c r="AQ3313" s="149" t="s">
        <v>275</v>
      </c>
      <c r="AR3313" s="158">
        <v>1</v>
      </c>
      <c r="AS3313" s="149" t="s">
        <v>275</v>
      </c>
      <c r="AT3313" s="149" t="s">
        <v>276</v>
      </c>
      <c r="AU3313" s="161">
        <v>1</v>
      </c>
      <c r="AV3313" s="159">
        <v>20353.98</v>
      </c>
      <c r="AW3313" s="159">
        <v>814.16</v>
      </c>
      <c r="AX3313" s="149" t="s">
        <v>274</v>
      </c>
      <c r="AY3313" s="159">
        <v>209.53</v>
      </c>
      <c r="AZ3313" s="159">
        <v>209.53</v>
      </c>
      <c r="BA3313" s="159">
        <v>838.12</v>
      </c>
      <c r="BB3313" s="159">
        <v>13254.06</v>
      </c>
      <c r="BC3313" s="162" t="s">
        <v>274</v>
      </c>
      <c r="BD3313" s="162">
        <v>0</v>
      </c>
      <c r="BE3313" s="159">
        <v>7099.92</v>
      </c>
      <c r="BF3313" s="159">
        <v>7099.92</v>
      </c>
      <c r="BG3313" s="159">
        <v>20353.98</v>
      </c>
    </row>
    <row r="3314" ht="28.05" customHeight="1" spans="1:59">
      <c r="A3314" s="149"/>
      <c r="B3314" s="149"/>
      <c r="C3314" s="149"/>
      <c r="D3314" s="149" t="s">
        <v>3726</v>
      </c>
      <c r="E3314" s="340" t="s">
        <v>14631</v>
      </c>
      <c r="F3314" s="149" t="s">
        <v>3726</v>
      </c>
      <c r="G3314" s="149" t="s">
        <v>14632</v>
      </c>
      <c r="H3314" s="149" t="s">
        <v>14633</v>
      </c>
      <c r="I3314" s="149" t="s">
        <v>14634</v>
      </c>
      <c r="J3314" s="149" t="s">
        <v>14635</v>
      </c>
      <c r="K3314" s="149"/>
      <c r="L3314" s="149" t="s">
        <v>262</v>
      </c>
      <c r="M3314" s="149"/>
      <c r="N3314" s="149" t="s">
        <v>263</v>
      </c>
      <c r="O3314" s="149" t="s">
        <v>214</v>
      </c>
      <c r="P3314" s="149" t="s">
        <v>53</v>
      </c>
      <c r="Q3314" s="149"/>
      <c r="R3314" s="149" t="s">
        <v>3914</v>
      </c>
      <c r="S3314" s="149" t="s">
        <v>5684</v>
      </c>
      <c r="T3314" s="149" t="s">
        <v>14553</v>
      </c>
      <c r="U3314" s="149" t="s">
        <v>267</v>
      </c>
      <c r="V3314" s="149"/>
      <c r="W3314" s="149"/>
      <c r="X3314" s="149" t="s">
        <v>268</v>
      </c>
      <c r="Y3314" s="149"/>
      <c r="Z3314" s="149"/>
      <c r="AA3314" s="149"/>
      <c r="AB3314" s="149" t="s">
        <v>269</v>
      </c>
      <c r="AC3314" s="149" t="s">
        <v>318</v>
      </c>
      <c r="AD3314" s="149" t="s">
        <v>14553</v>
      </c>
      <c r="AE3314" s="149" t="s">
        <v>271</v>
      </c>
      <c r="AF3314" s="149"/>
      <c r="AG3314" s="149" t="s">
        <v>1098</v>
      </c>
      <c r="AH3314" s="149" t="s">
        <v>273</v>
      </c>
      <c r="AI3314" s="158">
        <v>96</v>
      </c>
      <c r="AJ3314" s="149"/>
      <c r="AK3314" s="159" t="s">
        <v>274</v>
      </c>
      <c r="AL3314" s="159" t="s">
        <v>274</v>
      </c>
      <c r="AM3314" s="149" t="s">
        <v>274</v>
      </c>
      <c r="AN3314" s="160">
        <v>4</v>
      </c>
      <c r="AO3314" s="149"/>
      <c r="AP3314" s="149" t="s">
        <v>274</v>
      </c>
      <c r="AQ3314" s="149" t="s">
        <v>275</v>
      </c>
      <c r="AR3314" s="158">
        <v>1</v>
      </c>
      <c r="AS3314" s="149" t="s">
        <v>275</v>
      </c>
      <c r="AT3314" s="149" t="s">
        <v>276</v>
      </c>
      <c r="AU3314" s="161">
        <v>1</v>
      </c>
      <c r="AV3314" s="159">
        <v>18803.42</v>
      </c>
      <c r="AW3314" s="159">
        <v>752.14</v>
      </c>
      <c r="AX3314" s="149" t="s">
        <v>274</v>
      </c>
      <c r="AY3314" s="162">
        <v>0</v>
      </c>
      <c r="AZ3314" s="162" t="s">
        <v>274</v>
      </c>
      <c r="BA3314" s="159">
        <v>752.52</v>
      </c>
      <c r="BB3314" s="159">
        <v>18051.28</v>
      </c>
      <c r="BC3314" s="162" t="s">
        <v>274</v>
      </c>
      <c r="BD3314" s="162">
        <v>0</v>
      </c>
      <c r="BE3314" s="159">
        <v>752.14</v>
      </c>
      <c r="BF3314" s="159">
        <v>752.14</v>
      </c>
      <c r="BG3314" s="159">
        <v>18803.42</v>
      </c>
    </row>
    <row r="3315" ht="28.05" customHeight="1" spans="1:59">
      <c r="A3315" s="149"/>
      <c r="B3315" s="149"/>
      <c r="C3315" s="149"/>
      <c r="D3315" s="149" t="s">
        <v>3726</v>
      </c>
      <c r="E3315" s="340" t="s">
        <v>14636</v>
      </c>
      <c r="F3315" s="149" t="s">
        <v>3726</v>
      </c>
      <c r="G3315" s="149" t="s">
        <v>14637</v>
      </c>
      <c r="H3315" s="149" t="s">
        <v>14638</v>
      </c>
      <c r="I3315" s="149" t="s">
        <v>14639</v>
      </c>
      <c r="J3315" s="149" t="s">
        <v>14640</v>
      </c>
      <c r="K3315" s="149"/>
      <c r="L3315" s="149" t="s">
        <v>262</v>
      </c>
      <c r="M3315" s="149"/>
      <c r="N3315" s="149" t="s">
        <v>263</v>
      </c>
      <c r="O3315" s="149" t="s">
        <v>214</v>
      </c>
      <c r="P3315" s="149" t="s">
        <v>53</v>
      </c>
      <c r="Q3315" s="149"/>
      <c r="R3315" s="149" t="s">
        <v>2512</v>
      </c>
      <c r="S3315" s="149" t="s">
        <v>5276</v>
      </c>
      <c r="T3315" s="149" t="s">
        <v>14594</v>
      </c>
      <c r="U3315" s="149" t="s">
        <v>267</v>
      </c>
      <c r="V3315" s="149"/>
      <c r="W3315" s="149"/>
      <c r="X3315" s="149" t="s">
        <v>336</v>
      </c>
      <c r="Y3315" s="149"/>
      <c r="Z3315" s="149"/>
      <c r="AA3315" s="149"/>
      <c r="AB3315" s="149" t="s">
        <v>269</v>
      </c>
      <c r="AC3315" s="149" t="s">
        <v>270</v>
      </c>
      <c r="AD3315" s="149" t="s">
        <v>14594</v>
      </c>
      <c r="AE3315" s="149" t="s">
        <v>271</v>
      </c>
      <c r="AF3315" s="149"/>
      <c r="AG3315" s="149" t="s">
        <v>1098</v>
      </c>
      <c r="AH3315" s="149" t="s">
        <v>273</v>
      </c>
      <c r="AI3315" s="158">
        <v>73</v>
      </c>
      <c r="AJ3315" s="149"/>
      <c r="AK3315" s="159" t="s">
        <v>274</v>
      </c>
      <c r="AL3315" s="159" t="s">
        <v>274</v>
      </c>
      <c r="AM3315" s="149" t="s">
        <v>274</v>
      </c>
      <c r="AN3315" s="160">
        <v>4</v>
      </c>
      <c r="AO3315" s="149"/>
      <c r="AP3315" s="149" t="s">
        <v>274</v>
      </c>
      <c r="AQ3315" s="149" t="s">
        <v>275</v>
      </c>
      <c r="AR3315" s="158">
        <v>1</v>
      </c>
      <c r="AS3315" s="149" t="s">
        <v>275</v>
      </c>
      <c r="AT3315" s="149" t="s">
        <v>276</v>
      </c>
      <c r="AU3315" s="161">
        <v>1</v>
      </c>
      <c r="AV3315" s="159">
        <v>3451.33</v>
      </c>
      <c r="AW3315" s="159">
        <v>138.05</v>
      </c>
      <c r="AX3315" s="149" t="s">
        <v>274</v>
      </c>
      <c r="AY3315" s="159">
        <v>35.8</v>
      </c>
      <c r="AZ3315" s="159">
        <v>35.8</v>
      </c>
      <c r="BA3315" s="159">
        <v>143.2</v>
      </c>
      <c r="BB3315" s="159">
        <v>2489.88</v>
      </c>
      <c r="BC3315" s="162" t="s">
        <v>274</v>
      </c>
      <c r="BD3315" s="162">
        <v>0</v>
      </c>
      <c r="BE3315" s="159">
        <v>961.45</v>
      </c>
      <c r="BF3315" s="159">
        <v>961.45</v>
      </c>
      <c r="BG3315" s="159">
        <v>3451.33</v>
      </c>
    </row>
    <row r="3316" ht="28.05" customHeight="1" spans="1:59">
      <c r="A3316" s="149"/>
      <c r="B3316" s="149"/>
      <c r="C3316" s="149"/>
      <c r="D3316" s="149" t="s">
        <v>3726</v>
      </c>
      <c r="E3316" s="340" t="s">
        <v>14641</v>
      </c>
      <c r="F3316" s="149" t="s">
        <v>3726</v>
      </c>
      <c r="G3316" s="149" t="s">
        <v>14642</v>
      </c>
      <c r="H3316" s="149" t="s">
        <v>14623</v>
      </c>
      <c r="I3316" s="149" t="s">
        <v>14624</v>
      </c>
      <c r="J3316" s="149" t="s">
        <v>14643</v>
      </c>
      <c r="K3316" s="149"/>
      <c r="L3316" s="149" t="s">
        <v>287</v>
      </c>
      <c r="M3316" s="149"/>
      <c r="N3316" s="149" t="s">
        <v>263</v>
      </c>
      <c r="O3316" s="149" t="s">
        <v>214</v>
      </c>
      <c r="P3316" s="149" t="s">
        <v>53</v>
      </c>
      <c r="Q3316" s="149"/>
      <c r="R3316" s="149" t="s">
        <v>14644</v>
      </c>
      <c r="S3316" s="149" t="s">
        <v>7880</v>
      </c>
      <c r="T3316" s="149" t="s">
        <v>414</v>
      </c>
      <c r="U3316" s="149" t="s">
        <v>267</v>
      </c>
      <c r="V3316" s="149"/>
      <c r="W3316" s="149"/>
      <c r="X3316" s="149" t="s">
        <v>336</v>
      </c>
      <c r="Y3316" s="149"/>
      <c r="Z3316" s="149"/>
      <c r="AA3316" s="149"/>
      <c r="AB3316" s="149" t="s">
        <v>269</v>
      </c>
      <c r="AC3316" s="149" t="s">
        <v>270</v>
      </c>
      <c r="AD3316" s="149" t="s">
        <v>414</v>
      </c>
      <c r="AE3316" s="149" t="s">
        <v>271</v>
      </c>
      <c r="AF3316" s="149"/>
      <c r="AG3316" s="149" t="s">
        <v>1098</v>
      </c>
      <c r="AH3316" s="149" t="s">
        <v>273</v>
      </c>
      <c r="AI3316" s="158">
        <v>21</v>
      </c>
      <c r="AJ3316" s="149"/>
      <c r="AK3316" s="159" t="s">
        <v>274</v>
      </c>
      <c r="AL3316" s="159" t="s">
        <v>274</v>
      </c>
      <c r="AM3316" s="149" t="s">
        <v>274</v>
      </c>
      <c r="AN3316" s="160">
        <v>4</v>
      </c>
      <c r="AO3316" s="149"/>
      <c r="AP3316" s="149" t="s">
        <v>274</v>
      </c>
      <c r="AQ3316" s="149" t="s">
        <v>275</v>
      </c>
      <c r="AR3316" s="158">
        <v>1</v>
      </c>
      <c r="AS3316" s="149" t="s">
        <v>275</v>
      </c>
      <c r="AT3316" s="149" t="s">
        <v>276</v>
      </c>
      <c r="AU3316" s="161">
        <v>1</v>
      </c>
      <c r="AV3316" s="159">
        <v>11938.06</v>
      </c>
      <c r="AW3316" s="159">
        <v>477.52</v>
      </c>
      <c r="AX3316" s="149" t="s">
        <v>274</v>
      </c>
      <c r="AY3316" s="159">
        <v>119.38</v>
      </c>
      <c r="AZ3316" s="159">
        <v>119.38</v>
      </c>
      <c r="BA3316" s="159">
        <v>477.52</v>
      </c>
      <c r="BB3316" s="159">
        <v>2506.98</v>
      </c>
      <c r="BC3316" s="162" t="s">
        <v>274</v>
      </c>
      <c r="BD3316" s="162">
        <v>0</v>
      </c>
      <c r="BE3316" s="159">
        <v>9431.08</v>
      </c>
      <c r="BF3316" s="159">
        <v>9431.08</v>
      </c>
      <c r="BG3316" s="159">
        <v>11938.06</v>
      </c>
    </row>
    <row r="3317" ht="28.05" customHeight="1" spans="1:59">
      <c r="A3317" s="149"/>
      <c r="B3317" s="149"/>
      <c r="C3317" s="149"/>
      <c r="D3317" s="149" t="s">
        <v>3726</v>
      </c>
      <c r="E3317" s="340" t="s">
        <v>14645</v>
      </c>
      <c r="F3317" s="149" t="s">
        <v>3726</v>
      </c>
      <c r="G3317" s="149" t="s">
        <v>14646</v>
      </c>
      <c r="H3317" s="149" t="s">
        <v>14623</v>
      </c>
      <c r="I3317" s="149" t="s">
        <v>14647</v>
      </c>
      <c r="J3317" s="149" t="s">
        <v>14648</v>
      </c>
      <c r="K3317" s="149"/>
      <c r="L3317" s="149" t="s">
        <v>287</v>
      </c>
      <c r="M3317" s="149"/>
      <c r="N3317" s="149" t="s">
        <v>263</v>
      </c>
      <c r="O3317" s="149" t="s">
        <v>214</v>
      </c>
      <c r="P3317" s="149" t="s">
        <v>53</v>
      </c>
      <c r="Q3317" s="149"/>
      <c r="R3317" s="149" t="s">
        <v>14649</v>
      </c>
      <c r="S3317" s="149" t="s">
        <v>7880</v>
      </c>
      <c r="T3317" s="149" t="s">
        <v>414</v>
      </c>
      <c r="U3317" s="149" t="s">
        <v>267</v>
      </c>
      <c r="V3317" s="149"/>
      <c r="W3317" s="149"/>
      <c r="X3317" s="149" t="s">
        <v>336</v>
      </c>
      <c r="Y3317" s="149"/>
      <c r="Z3317" s="149"/>
      <c r="AA3317" s="149"/>
      <c r="AB3317" s="149" t="s">
        <v>269</v>
      </c>
      <c r="AC3317" s="149" t="s">
        <v>270</v>
      </c>
      <c r="AD3317" s="149" t="s">
        <v>414</v>
      </c>
      <c r="AE3317" s="149" t="s">
        <v>271</v>
      </c>
      <c r="AF3317" s="149"/>
      <c r="AG3317" s="149" t="s">
        <v>1098</v>
      </c>
      <c r="AH3317" s="149" t="s">
        <v>273</v>
      </c>
      <c r="AI3317" s="158">
        <v>21</v>
      </c>
      <c r="AJ3317" s="149"/>
      <c r="AK3317" s="159" t="s">
        <v>274</v>
      </c>
      <c r="AL3317" s="159" t="s">
        <v>274</v>
      </c>
      <c r="AM3317" s="149" t="s">
        <v>274</v>
      </c>
      <c r="AN3317" s="160">
        <v>4</v>
      </c>
      <c r="AO3317" s="149"/>
      <c r="AP3317" s="149" t="s">
        <v>274</v>
      </c>
      <c r="AQ3317" s="149" t="s">
        <v>275</v>
      </c>
      <c r="AR3317" s="158">
        <v>1</v>
      </c>
      <c r="AS3317" s="149" t="s">
        <v>275</v>
      </c>
      <c r="AT3317" s="149" t="s">
        <v>276</v>
      </c>
      <c r="AU3317" s="161">
        <v>1</v>
      </c>
      <c r="AV3317" s="159">
        <v>9668.14</v>
      </c>
      <c r="AW3317" s="159">
        <v>386.73</v>
      </c>
      <c r="AX3317" s="149" t="s">
        <v>274</v>
      </c>
      <c r="AY3317" s="159">
        <v>96.68</v>
      </c>
      <c r="AZ3317" s="159">
        <v>96.68</v>
      </c>
      <c r="BA3317" s="159">
        <v>386.72</v>
      </c>
      <c r="BB3317" s="159">
        <v>2030.28</v>
      </c>
      <c r="BC3317" s="162" t="s">
        <v>274</v>
      </c>
      <c r="BD3317" s="162">
        <v>0</v>
      </c>
      <c r="BE3317" s="159">
        <v>7637.86</v>
      </c>
      <c r="BF3317" s="159">
        <v>7637.86</v>
      </c>
      <c r="BG3317" s="159">
        <v>9668.14</v>
      </c>
    </row>
    <row r="3318" ht="28.05" customHeight="1" spans="1:59">
      <c r="A3318" s="149"/>
      <c r="B3318" s="149"/>
      <c r="C3318" s="149"/>
      <c r="D3318" s="149" t="s">
        <v>3726</v>
      </c>
      <c r="E3318" s="340" t="s">
        <v>14650</v>
      </c>
      <c r="F3318" s="149" t="s">
        <v>3726</v>
      </c>
      <c r="G3318" s="149" t="s">
        <v>14651</v>
      </c>
      <c r="H3318" s="149" t="s">
        <v>14633</v>
      </c>
      <c r="I3318" s="149" t="s">
        <v>14634</v>
      </c>
      <c r="J3318" s="149" t="s">
        <v>14652</v>
      </c>
      <c r="K3318" s="149"/>
      <c r="L3318" s="149" t="s">
        <v>262</v>
      </c>
      <c r="M3318" s="149"/>
      <c r="N3318" s="149" t="s">
        <v>263</v>
      </c>
      <c r="O3318" s="149" t="s">
        <v>214</v>
      </c>
      <c r="P3318" s="149" t="s">
        <v>53</v>
      </c>
      <c r="Q3318" s="149"/>
      <c r="R3318" s="149" t="s">
        <v>3914</v>
      </c>
      <c r="S3318" s="149" t="s">
        <v>5684</v>
      </c>
      <c r="T3318" s="149" t="s">
        <v>14553</v>
      </c>
      <c r="U3318" s="149" t="s">
        <v>267</v>
      </c>
      <c r="V3318" s="149"/>
      <c r="W3318" s="149"/>
      <c r="X3318" s="149" t="s">
        <v>268</v>
      </c>
      <c r="Y3318" s="149"/>
      <c r="Z3318" s="149"/>
      <c r="AA3318" s="149"/>
      <c r="AB3318" s="149" t="s">
        <v>269</v>
      </c>
      <c r="AC3318" s="149" t="s">
        <v>318</v>
      </c>
      <c r="AD3318" s="149" t="s">
        <v>14553</v>
      </c>
      <c r="AE3318" s="149" t="s">
        <v>271</v>
      </c>
      <c r="AF3318" s="149"/>
      <c r="AG3318" s="149" t="s">
        <v>1098</v>
      </c>
      <c r="AH3318" s="149" t="s">
        <v>273</v>
      </c>
      <c r="AI3318" s="158">
        <v>96</v>
      </c>
      <c r="AJ3318" s="149"/>
      <c r="AK3318" s="159" t="s">
        <v>274</v>
      </c>
      <c r="AL3318" s="159" t="s">
        <v>274</v>
      </c>
      <c r="AM3318" s="149" t="s">
        <v>274</v>
      </c>
      <c r="AN3318" s="160">
        <v>4</v>
      </c>
      <c r="AO3318" s="149"/>
      <c r="AP3318" s="149" t="s">
        <v>274</v>
      </c>
      <c r="AQ3318" s="149" t="s">
        <v>275</v>
      </c>
      <c r="AR3318" s="158">
        <v>1</v>
      </c>
      <c r="AS3318" s="149" t="s">
        <v>275</v>
      </c>
      <c r="AT3318" s="149" t="s">
        <v>276</v>
      </c>
      <c r="AU3318" s="161">
        <v>1</v>
      </c>
      <c r="AV3318" s="159">
        <v>18803.42</v>
      </c>
      <c r="AW3318" s="159">
        <v>752.14</v>
      </c>
      <c r="AX3318" s="149" t="s">
        <v>274</v>
      </c>
      <c r="AY3318" s="162">
        <v>0</v>
      </c>
      <c r="AZ3318" s="162" t="s">
        <v>274</v>
      </c>
      <c r="BA3318" s="159">
        <v>752.52</v>
      </c>
      <c r="BB3318" s="159">
        <v>18051.28</v>
      </c>
      <c r="BC3318" s="162" t="s">
        <v>274</v>
      </c>
      <c r="BD3318" s="162">
        <v>0</v>
      </c>
      <c r="BE3318" s="159">
        <v>752.14</v>
      </c>
      <c r="BF3318" s="159">
        <v>752.14</v>
      </c>
      <c r="BG3318" s="159">
        <v>18803.42</v>
      </c>
    </row>
    <row r="3319" ht="28.05" customHeight="1" spans="1:59">
      <c r="A3319" s="149"/>
      <c r="B3319" s="149"/>
      <c r="C3319" s="149"/>
      <c r="D3319" s="149" t="s">
        <v>3726</v>
      </c>
      <c r="E3319" s="340" t="s">
        <v>14653</v>
      </c>
      <c r="F3319" s="149" t="s">
        <v>3726</v>
      </c>
      <c r="G3319" s="149" t="s">
        <v>14654</v>
      </c>
      <c r="H3319" s="149" t="s">
        <v>14655</v>
      </c>
      <c r="I3319" s="149" t="s">
        <v>14656</v>
      </c>
      <c r="J3319" s="149" t="s">
        <v>14657</v>
      </c>
      <c r="K3319" s="149"/>
      <c r="L3319" s="149" t="s">
        <v>287</v>
      </c>
      <c r="M3319" s="149"/>
      <c r="N3319" s="149" t="s">
        <v>263</v>
      </c>
      <c r="O3319" s="149" t="s">
        <v>214</v>
      </c>
      <c r="P3319" s="149" t="s">
        <v>53</v>
      </c>
      <c r="Q3319" s="149"/>
      <c r="R3319" s="149" t="s">
        <v>14245</v>
      </c>
      <c r="S3319" s="149" t="s">
        <v>793</v>
      </c>
      <c r="T3319" s="149" t="s">
        <v>3664</v>
      </c>
      <c r="U3319" s="149" t="s">
        <v>267</v>
      </c>
      <c r="V3319" s="149"/>
      <c r="W3319" s="149"/>
      <c r="X3319" s="149" t="s">
        <v>268</v>
      </c>
      <c r="Y3319" s="149"/>
      <c r="Z3319" s="149"/>
      <c r="AA3319" s="149"/>
      <c r="AB3319" s="149" t="s">
        <v>269</v>
      </c>
      <c r="AC3319" s="149" t="s">
        <v>270</v>
      </c>
      <c r="AD3319" s="149" t="s">
        <v>3664</v>
      </c>
      <c r="AE3319" s="149" t="s">
        <v>271</v>
      </c>
      <c r="AF3319" s="149"/>
      <c r="AG3319" s="149" t="s">
        <v>1098</v>
      </c>
      <c r="AH3319" s="149" t="s">
        <v>273</v>
      </c>
      <c r="AI3319" s="158">
        <v>66</v>
      </c>
      <c r="AJ3319" s="149"/>
      <c r="AK3319" s="159" t="s">
        <v>274</v>
      </c>
      <c r="AL3319" s="159" t="s">
        <v>274</v>
      </c>
      <c r="AM3319" s="149" t="s">
        <v>274</v>
      </c>
      <c r="AN3319" s="160">
        <v>4</v>
      </c>
      <c r="AO3319" s="149"/>
      <c r="AP3319" s="149" t="s">
        <v>274</v>
      </c>
      <c r="AQ3319" s="149" t="s">
        <v>275</v>
      </c>
      <c r="AR3319" s="158">
        <v>1</v>
      </c>
      <c r="AS3319" s="149" t="s">
        <v>275</v>
      </c>
      <c r="AT3319" s="149" t="s">
        <v>276</v>
      </c>
      <c r="AU3319" s="161">
        <v>1</v>
      </c>
      <c r="AV3319" s="159">
        <v>15044.25</v>
      </c>
      <c r="AW3319" s="159">
        <v>601.77</v>
      </c>
      <c r="AX3319" s="149" t="s">
        <v>274</v>
      </c>
      <c r="AY3319" s="159">
        <v>154.87</v>
      </c>
      <c r="AZ3319" s="159">
        <v>154.87</v>
      </c>
      <c r="BA3319" s="159">
        <v>619.48</v>
      </c>
      <c r="BB3319" s="159">
        <v>9796.32</v>
      </c>
      <c r="BC3319" s="162" t="s">
        <v>274</v>
      </c>
      <c r="BD3319" s="162">
        <v>0</v>
      </c>
      <c r="BE3319" s="159">
        <v>5247.93</v>
      </c>
      <c r="BF3319" s="159">
        <v>5247.93</v>
      </c>
      <c r="BG3319" s="159">
        <v>15044.25</v>
      </c>
    </row>
    <row r="3320" ht="28.05" customHeight="1" spans="1:59">
      <c r="A3320" s="149"/>
      <c r="B3320" s="149"/>
      <c r="C3320" s="149"/>
      <c r="D3320" s="149" t="s">
        <v>3726</v>
      </c>
      <c r="E3320" s="340" t="s">
        <v>14658</v>
      </c>
      <c r="F3320" s="149" t="s">
        <v>3726</v>
      </c>
      <c r="G3320" s="149" t="s">
        <v>14659</v>
      </c>
      <c r="H3320" s="149" t="s">
        <v>5637</v>
      </c>
      <c r="I3320" s="149" t="s">
        <v>10721</v>
      </c>
      <c r="J3320" s="149" t="s">
        <v>14660</v>
      </c>
      <c r="K3320" s="149"/>
      <c r="L3320" s="149" t="s">
        <v>262</v>
      </c>
      <c r="M3320" s="149"/>
      <c r="N3320" s="149" t="s">
        <v>263</v>
      </c>
      <c r="O3320" s="149" t="s">
        <v>214</v>
      </c>
      <c r="P3320" s="149" t="s">
        <v>53</v>
      </c>
      <c r="Q3320" s="149"/>
      <c r="R3320" s="149" t="s">
        <v>2512</v>
      </c>
      <c r="S3320" s="149" t="s">
        <v>6016</v>
      </c>
      <c r="T3320" s="149" t="s">
        <v>14594</v>
      </c>
      <c r="U3320" s="149" t="s">
        <v>267</v>
      </c>
      <c r="V3320" s="149"/>
      <c r="W3320" s="149"/>
      <c r="X3320" s="149" t="s">
        <v>336</v>
      </c>
      <c r="Y3320" s="149"/>
      <c r="Z3320" s="149"/>
      <c r="AA3320" s="149"/>
      <c r="AB3320" s="149" t="s">
        <v>269</v>
      </c>
      <c r="AC3320" s="149" t="s">
        <v>270</v>
      </c>
      <c r="AD3320" s="149" t="s">
        <v>14594</v>
      </c>
      <c r="AE3320" s="149" t="s">
        <v>271</v>
      </c>
      <c r="AF3320" s="149"/>
      <c r="AG3320" s="149" t="s">
        <v>1098</v>
      </c>
      <c r="AH3320" s="149" t="s">
        <v>273</v>
      </c>
      <c r="AI3320" s="158">
        <v>73</v>
      </c>
      <c r="AJ3320" s="149"/>
      <c r="AK3320" s="159" t="s">
        <v>274</v>
      </c>
      <c r="AL3320" s="159" t="s">
        <v>274</v>
      </c>
      <c r="AM3320" s="149" t="s">
        <v>274</v>
      </c>
      <c r="AN3320" s="160">
        <v>4</v>
      </c>
      <c r="AO3320" s="149"/>
      <c r="AP3320" s="149" t="s">
        <v>274</v>
      </c>
      <c r="AQ3320" s="149" t="s">
        <v>275</v>
      </c>
      <c r="AR3320" s="158">
        <v>1</v>
      </c>
      <c r="AS3320" s="149" t="s">
        <v>275</v>
      </c>
      <c r="AT3320" s="149" t="s">
        <v>276</v>
      </c>
      <c r="AU3320" s="161">
        <v>1</v>
      </c>
      <c r="AV3320" s="159">
        <v>57522.12</v>
      </c>
      <c r="AW3320" s="159">
        <v>2300.88</v>
      </c>
      <c r="AX3320" s="149" t="s">
        <v>274</v>
      </c>
      <c r="AY3320" s="159">
        <v>596.53</v>
      </c>
      <c r="AZ3320" s="159">
        <v>596.53</v>
      </c>
      <c r="BA3320" s="159">
        <v>2386.12</v>
      </c>
      <c r="BB3320" s="159">
        <v>41501.08</v>
      </c>
      <c r="BC3320" s="162" t="s">
        <v>274</v>
      </c>
      <c r="BD3320" s="162">
        <v>0</v>
      </c>
      <c r="BE3320" s="159">
        <v>16021.04</v>
      </c>
      <c r="BF3320" s="159">
        <v>16021.04</v>
      </c>
      <c r="BG3320" s="159">
        <v>57522.12</v>
      </c>
    </row>
    <row r="3321" ht="28.05" customHeight="1" spans="1:59">
      <c r="A3321" s="149"/>
      <c r="B3321" s="149"/>
      <c r="C3321" s="149"/>
      <c r="D3321" s="149" t="s">
        <v>3726</v>
      </c>
      <c r="E3321" s="340" t="s">
        <v>14661</v>
      </c>
      <c r="F3321" s="149" t="s">
        <v>3726</v>
      </c>
      <c r="G3321" s="149" t="s">
        <v>14662</v>
      </c>
      <c r="H3321" s="149" t="s">
        <v>14663</v>
      </c>
      <c r="I3321" s="149" t="s">
        <v>14664</v>
      </c>
      <c r="J3321" s="149" t="s">
        <v>14665</v>
      </c>
      <c r="K3321" s="149"/>
      <c r="L3321" s="149" t="s">
        <v>262</v>
      </c>
      <c r="M3321" s="149"/>
      <c r="N3321" s="149" t="s">
        <v>263</v>
      </c>
      <c r="O3321" s="149" t="s">
        <v>214</v>
      </c>
      <c r="P3321" s="149" t="s">
        <v>53</v>
      </c>
      <c r="Q3321" s="149"/>
      <c r="R3321" s="149" t="s">
        <v>14666</v>
      </c>
      <c r="S3321" s="149" t="s">
        <v>289</v>
      </c>
      <c r="T3321" s="149" t="s">
        <v>14667</v>
      </c>
      <c r="U3321" s="149" t="s">
        <v>267</v>
      </c>
      <c r="V3321" s="149"/>
      <c r="W3321" s="149"/>
      <c r="X3321" s="149" t="s">
        <v>336</v>
      </c>
      <c r="Y3321" s="149"/>
      <c r="Z3321" s="149"/>
      <c r="AA3321" s="149"/>
      <c r="AB3321" s="149" t="s">
        <v>269</v>
      </c>
      <c r="AC3321" s="149" t="s">
        <v>318</v>
      </c>
      <c r="AD3321" s="149" t="s">
        <v>14667</v>
      </c>
      <c r="AE3321" s="149" t="s">
        <v>271</v>
      </c>
      <c r="AF3321" s="149"/>
      <c r="AG3321" s="149" t="s">
        <v>1098</v>
      </c>
      <c r="AH3321" s="149" t="s">
        <v>273</v>
      </c>
      <c r="AI3321" s="158">
        <v>96</v>
      </c>
      <c r="AJ3321" s="149"/>
      <c r="AK3321" s="159" t="s">
        <v>274</v>
      </c>
      <c r="AL3321" s="159" t="s">
        <v>274</v>
      </c>
      <c r="AM3321" s="149" t="s">
        <v>274</v>
      </c>
      <c r="AN3321" s="160">
        <v>4</v>
      </c>
      <c r="AO3321" s="149"/>
      <c r="AP3321" s="149" t="s">
        <v>274</v>
      </c>
      <c r="AQ3321" s="149" t="s">
        <v>275</v>
      </c>
      <c r="AR3321" s="158">
        <v>1</v>
      </c>
      <c r="AS3321" s="149" t="s">
        <v>275</v>
      </c>
      <c r="AT3321" s="149" t="s">
        <v>276</v>
      </c>
      <c r="AU3321" s="161">
        <v>1</v>
      </c>
      <c r="AV3321" s="159">
        <v>5384.62</v>
      </c>
      <c r="AW3321" s="159">
        <v>215.38</v>
      </c>
      <c r="AX3321" s="149" t="s">
        <v>274</v>
      </c>
      <c r="AY3321" s="162">
        <v>0</v>
      </c>
      <c r="AZ3321" s="162" t="s">
        <v>274</v>
      </c>
      <c r="BA3321" s="159">
        <v>215.04</v>
      </c>
      <c r="BB3321" s="159">
        <v>5169.24</v>
      </c>
      <c r="BC3321" s="162" t="s">
        <v>274</v>
      </c>
      <c r="BD3321" s="162">
        <v>0</v>
      </c>
      <c r="BE3321" s="159">
        <v>215.38</v>
      </c>
      <c r="BF3321" s="159">
        <v>215.38</v>
      </c>
      <c r="BG3321" s="159">
        <v>5384.62</v>
      </c>
    </row>
    <row r="3322" ht="28.05" customHeight="1" spans="1:59">
      <c r="A3322" s="149"/>
      <c r="B3322" s="149"/>
      <c r="C3322" s="149"/>
      <c r="D3322" s="149" t="s">
        <v>3726</v>
      </c>
      <c r="E3322" s="340" t="s">
        <v>14668</v>
      </c>
      <c r="F3322" s="149" t="s">
        <v>3726</v>
      </c>
      <c r="G3322" s="149" t="s">
        <v>14669</v>
      </c>
      <c r="H3322" s="149" t="s">
        <v>14670</v>
      </c>
      <c r="I3322" s="149" t="s">
        <v>14671</v>
      </c>
      <c r="J3322" s="149" t="s">
        <v>14672</v>
      </c>
      <c r="K3322" s="149"/>
      <c r="L3322" s="149" t="s">
        <v>287</v>
      </c>
      <c r="M3322" s="149"/>
      <c r="N3322" s="149" t="s">
        <v>263</v>
      </c>
      <c r="O3322" s="149" t="s">
        <v>214</v>
      </c>
      <c r="P3322" s="149" t="s">
        <v>53</v>
      </c>
      <c r="Q3322" s="149"/>
      <c r="R3322" s="149" t="s">
        <v>14245</v>
      </c>
      <c r="S3322" s="149" t="s">
        <v>793</v>
      </c>
      <c r="T3322" s="149" t="s">
        <v>3664</v>
      </c>
      <c r="U3322" s="149" t="s">
        <v>267</v>
      </c>
      <c r="V3322" s="149"/>
      <c r="W3322" s="149"/>
      <c r="X3322" s="149" t="s">
        <v>268</v>
      </c>
      <c r="Y3322" s="149"/>
      <c r="Z3322" s="149"/>
      <c r="AA3322" s="149"/>
      <c r="AB3322" s="149" t="s">
        <v>269</v>
      </c>
      <c r="AC3322" s="149" t="s">
        <v>270</v>
      </c>
      <c r="AD3322" s="149" t="s">
        <v>3664</v>
      </c>
      <c r="AE3322" s="149" t="s">
        <v>271</v>
      </c>
      <c r="AF3322" s="149"/>
      <c r="AG3322" s="149" t="s">
        <v>1098</v>
      </c>
      <c r="AH3322" s="149" t="s">
        <v>273</v>
      </c>
      <c r="AI3322" s="158">
        <v>66</v>
      </c>
      <c r="AJ3322" s="149"/>
      <c r="AK3322" s="159" t="s">
        <v>274</v>
      </c>
      <c r="AL3322" s="159" t="s">
        <v>274</v>
      </c>
      <c r="AM3322" s="149" t="s">
        <v>274</v>
      </c>
      <c r="AN3322" s="160">
        <v>4</v>
      </c>
      <c r="AO3322" s="149"/>
      <c r="AP3322" s="149" t="s">
        <v>274</v>
      </c>
      <c r="AQ3322" s="149" t="s">
        <v>275</v>
      </c>
      <c r="AR3322" s="158">
        <v>1</v>
      </c>
      <c r="AS3322" s="149" t="s">
        <v>275</v>
      </c>
      <c r="AT3322" s="149" t="s">
        <v>276</v>
      </c>
      <c r="AU3322" s="161">
        <v>1</v>
      </c>
      <c r="AV3322" s="159">
        <v>7433.63</v>
      </c>
      <c r="AW3322" s="159">
        <v>297.35</v>
      </c>
      <c r="AX3322" s="149" t="s">
        <v>274</v>
      </c>
      <c r="AY3322" s="159">
        <v>76.52</v>
      </c>
      <c r="AZ3322" s="159">
        <v>76.52</v>
      </c>
      <c r="BA3322" s="159">
        <v>306.08</v>
      </c>
      <c r="BB3322" s="159">
        <v>4840.82</v>
      </c>
      <c r="BC3322" s="162" t="s">
        <v>274</v>
      </c>
      <c r="BD3322" s="162">
        <v>0</v>
      </c>
      <c r="BE3322" s="159">
        <v>2592.81</v>
      </c>
      <c r="BF3322" s="159">
        <v>2592.81</v>
      </c>
      <c r="BG3322" s="159">
        <v>7433.63</v>
      </c>
    </row>
    <row r="3323" ht="28.05" customHeight="1" spans="1:59">
      <c r="A3323" s="149"/>
      <c r="B3323" s="149"/>
      <c r="C3323" s="149"/>
      <c r="D3323" s="149" t="s">
        <v>3726</v>
      </c>
      <c r="E3323" s="340" t="s">
        <v>14673</v>
      </c>
      <c r="F3323" s="149" t="s">
        <v>3726</v>
      </c>
      <c r="G3323" s="149" t="s">
        <v>14674</v>
      </c>
      <c r="H3323" s="149" t="s">
        <v>14623</v>
      </c>
      <c r="I3323" s="149" t="s">
        <v>14647</v>
      </c>
      <c r="J3323" s="149" t="s">
        <v>14675</v>
      </c>
      <c r="K3323" s="149"/>
      <c r="L3323" s="149" t="s">
        <v>287</v>
      </c>
      <c r="M3323" s="149"/>
      <c r="N3323" s="149" t="s">
        <v>263</v>
      </c>
      <c r="O3323" s="149" t="s">
        <v>214</v>
      </c>
      <c r="P3323" s="149" t="s">
        <v>53</v>
      </c>
      <c r="Q3323" s="149"/>
      <c r="R3323" s="149" t="s">
        <v>14676</v>
      </c>
      <c r="S3323" s="149" t="s">
        <v>7880</v>
      </c>
      <c r="T3323" s="149" t="s">
        <v>414</v>
      </c>
      <c r="U3323" s="149" t="s">
        <v>267</v>
      </c>
      <c r="V3323" s="149"/>
      <c r="W3323" s="149"/>
      <c r="X3323" s="149" t="s">
        <v>336</v>
      </c>
      <c r="Y3323" s="149"/>
      <c r="Z3323" s="149"/>
      <c r="AA3323" s="149"/>
      <c r="AB3323" s="149" t="s">
        <v>269</v>
      </c>
      <c r="AC3323" s="149" t="s">
        <v>270</v>
      </c>
      <c r="AD3323" s="149" t="s">
        <v>414</v>
      </c>
      <c r="AE3323" s="149" t="s">
        <v>271</v>
      </c>
      <c r="AF3323" s="149"/>
      <c r="AG3323" s="149" t="s">
        <v>1098</v>
      </c>
      <c r="AH3323" s="149" t="s">
        <v>273</v>
      </c>
      <c r="AI3323" s="158">
        <v>21</v>
      </c>
      <c r="AJ3323" s="149"/>
      <c r="AK3323" s="159" t="s">
        <v>274</v>
      </c>
      <c r="AL3323" s="159" t="s">
        <v>274</v>
      </c>
      <c r="AM3323" s="149" t="s">
        <v>274</v>
      </c>
      <c r="AN3323" s="160">
        <v>4</v>
      </c>
      <c r="AO3323" s="149"/>
      <c r="AP3323" s="149" t="s">
        <v>274</v>
      </c>
      <c r="AQ3323" s="149" t="s">
        <v>275</v>
      </c>
      <c r="AR3323" s="158">
        <v>1</v>
      </c>
      <c r="AS3323" s="149" t="s">
        <v>275</v>
      </c>
      <c r="AT3323" s="149" t="s">
        <v>276</v>
      </c>
      <c r="AU3323" s="161">
        <v>1</v>
      </c>
      <c r="AV3323" s="159">
        <v>9668.14</v>
      </c>
      <c r="AW3323" s="159">
        <v>386.73</v>
      </c>
      <c r="AX3323" s="149" t="s">
        <v>274</v>
      </c>
      <c r="AY3323" s="159">
        <v>96.68</v>
      </c>
      <c r="AZ3323" s="159">
        <v>96.68</v>
      </c>
      <c r="BA3323" s="159">
        <v>386.72</v>
      </c>
      <c r="BB3323" s="159">
        <v>2030.28</v>
      </c>
      <c r="BC3323" s="162" t="s">
        <v>274</v>
      </c>
      <c r="BD3323" s="162">
        <v>0</v>
      </c>
      <c r="BE3323" s="159">
        <v>7637.86</v>
      </c>
      <c r="BF3323" s="159">
        <v>7637.86</v>
      </c>
      <c r="BG3323" s="159">
        <v>9668.14</v>
      </c>
    </row>
    <row r="3324" ht="28.05" customHeight="1" spans="1:59">
      <c r="A3324" s="149"/>
      <c r="B3324" s="149"/>
      <c r="C3324" s="149"/>
      <c r="D3324" s="149" t="s">
        <v>3726</v>
      </c>
      <c r="E3324" s="340" t="s">
        <v>14677</v>
      </c>
      <c r="F3324" s="149" t="s">
        <v>3726</v>
      </c>
      <c r="G3324" s="149" t="s">
        <v>14678</v>
      </c>
      <c r="H3324" s="149" t="s">
        <v>14679</v>
      </c>
      <c r="I3324" s="149" t="s">
        <v>14680</v>
      </c>
      <c r="J3324" s="149" t="s">
        <v>14681</v>
      </c>
      <c r="K3324" s="149"/>
      <c r="L3324" s="149" t="s">
        <v>262</v>
      </c>
      <c r="M3324" s="149"/>
      <c r="N3324" s="149" t="s">
        <v>263</v>
      </c>
      <c r="O3324" s="149" t="s">
        <v>214</v>
      </c>
      <c r="P3324" s="149" t="s">
        <v>53</v>
      </c>
      <c r="Q3324" s="149"/>
      <c r="R3324" s="149" t="s">
        <v>14682</v>
      </c>
      <c r="S3324" s="149" t="s">
        <v>289</v>
      </c>
      <c r="T3324" s="149" t="s">
        <v>14667</v>
      </c>
      <c r="U3324" s="149" t="s">
        <v>267</v>
      </c>
      <c r="V3324" s="149"/>
      <c r="W3324" s="149"/>
      <c r="X3324" s="149" t="s">
        <v>336</v>
      </c>
      <c r="Y3324" s="149"/>
      <c r="Z3324" s="149"/>
      <c r="AA3324" s="149"/>
      <c r="AB3324" s="149" t="s">
        <v>269</v>
      </c>
      <c r="AC3324" s="149" t="s">
        <v>318</v>
      </c>
      <c r="AD3324" s="149" t="s">
        <v>14667</v>
      </c>
      <c r="AE3324" s="149" t="s">
        <v>271</v>
      </c>
      <c r="AF3324" s="149"/>
      <c r="AG3324" s="149" t="s">
        <v>1098</v>
      </c>
      <c r="AH3324" s="149" t="s">
        <v>273</v>
      </c>
      <c r="AI3324" s="158">
        <v>96</v>
      </c>
      <c r="AJ3324" s="149"/>
      <c r="AK3324" s="159" t="s">
        <v>274</v>
      </c>
      <c r="AL3324" s="159" t="s">
        <v>274</v>
      </c>
      <c r="AM3324" s="149" t="s">
        <v>274</v>
      </c>
      <c r="AN3324" s="160">
        <v>4</v>
      </c>
      <c r="AO3324" s="149"/>
      <c r="AP3324" s="149" t="s">
        <v>274</v>
      </c>
      <c r="AQ3324" s="149" t="s">
        <v>275</v>
      </c>
      <c r="AR3324" s="158">
        <v>1</v>
      </c>
      <c r="AS3324" s="149" t="s">
        <v>275</v>
      </c>
      <c r="AT3324" s="149" t="s">
        <v>276</v>
      </c>
      <c r="AU3324" s="161">
        <v>1</v>
      </c>
      <c r="AV3324" s="159">
        <v>5982.91</v>
      </c>
      <c r="AW3324" s="159">
        <v>239.32</v>
      </c>
      <c r="AX3324" s="149" t="s">
        <v>274</v>
      </c>
      <c r="AY3324" s="162">
        <v>0</v>
      </c>
      <c r="AZ3324" s="162" t="s">
        <v>274</v>
      </c>
      <c r="BA3324" s="159">
        <v>239.23</v>
      </c>
      <c r="BB3324" s="159">
        <v>5743.59</v>
      </c>
      <c r="BC3324" s="162" t="s">
        <v>274</v>
      </c>
      <c r="BD3324" s="162">
        <v>0</v>
      </c>
      <c r="BE3324" s="159">
        <v>239.32</v>
      </c>
      <c r="BF3324" s="159">
        <v>239.32</v>
      </c>
      <c r="BG3324" s="159">
        <v>5982.91</v>
      </c>
    </row>
    <row r="3325" ht="28.05" customHeight="1" spans="1:59">
      <c r="A3325" s="149"/>
      <c r="B3325" s="149"/>
      <c r="C3325" s="149"/>
      <c r="D3325" s="149" t="s">
        <v>3726</v>
      </c>
      <c r="E3325" s="340" t="s">
        <v>14683</v>
      </c>
      <c r="F3325" s="149" t="s">
        <v>3726</v>
      </c>
      <c r="G3325" s="149" t="s">
        <v>14684</v>
      </c>
      <c r="H3325" s="149" t="s">
        <v>14685</v>
      </c>
      <c r="I3325" s="149" t="s">
        <v>14671</v>
      </c>
      <c r="J3325" s="149" t="s">
        <v>14686</v>
      </c>
      <c r="K3325" s="149"/>
      <c r="L3325" s="149" t="s">
        <v>287</v>
      </c>
      <c r="M3325" s="149"/>
      <c r="N3325" s="149" t="s">
        <v>263</v>
      </c>
      <c r="O3325" s="149" t="s">
        <v>214</v>
      </c>
      <c r="P3325" s="149" t="s">
        <v>53</v>
      </c>
      <c r="Q3325" s="149"/>
      <c r="R3325" s="149" t="s">
        <v>14245</v>
      </c>
      <c r="S3325" s="149" t="s">
        <v>793</v>
      </c>
      <c r="T3325" s="149" t="s">
        <v>3664</v>
      </c>
      <c r="U3325" s="149" t="s">
        <v>267</v>
      </c>
      <c r="V3325" s="149"/>
      <c r="W3325" s="149"/>
      <c r="X3325" s="149" t="s">
        <v>268</v>
      </c>
      <c r="Y3325" s="149"/>
      <c r="Z3325" s="149"/>
      <c r="AA3325" s="149"/>
      <c r="AB3325" s="149" t="s">
        <v>269</v>
      </c>
      <c r="AC3325" s="149" t="s">
        <v>270</v>
      </c>
      <c r="AD3325" s="149" t="s">
        <v>3664</v>
      </c>
      <c r="AE3325" s="149" t="s">
        <v>271</v>
      </c>
      <c r="AF3325" s="149"/>
      <c r="AG3325" s="149" t="s">
        <v>1098</v>
      </c>
      <c r="AH3325" s="149" t="s">
        <v>273</v>
      </c>
      <c r="AI3325" s="158">
        <v>66</v>
      </c>
      <c r="AJ3325" s="149"/>
      <c r="AK3325" s="159" t="s">
        <v>274</v>
      </c>
      <c r="AL3325" s="159" t="s">
        <v>274</v>
      </c>
      <c r="AM3325" s="149" t="s">
        <v>274</v>
      </c>
      <c r="AN3325" s="160">
        <v>4</v>
      </c>
      <c r="AO3325" s="149"/>
      <c r="AP3325" s="149" t="s">
        <v>274</v>
      </c>
      <c r="AQ3325" s="149" t="s">
        <v>275</v>
      </c>
      <c r="AR3325" s="158">
        <v>1</v>
      </c>
      <c r="AS3325" s="149" t="s">
        <v>275</v>
      </c>
      <c r="AT3325" s="149" t="s">
        <v>276</v>
      </c>
      <c r="AU3325" s="161">
        <v>1</v>
      </c>
      <c r="AV3325" s="159">
        <v>31858.41</v>
      </c>
      <c r="AW3325" s="159">
        <v>1274.34</v>
      </c>
      <c r="AX3325" s="149" t="s">
        <v>274</v>
      </c>
      <c r="AY3325" s="159">
        <v>327.96</v>
      </c>
      <c r="AZ3325" s="159">
        <v>327.96</v>
      </c>
      <c r="BA3325" s="159">
        <v>1311.84</v>
      </c>
      <c r="BB3325" s="159">
        <v>20745.22</v>
      </c>
      <c r="BC3325" s="162" t="s">
        <v>274</v>
      </c>
      <c r="BD3325" s="162">
        <v>0</v>
      </c>
      <c r="BE3325" s="159">
        <v>11113.19</v>
      </c>
      <c r="BF3325" s="159">
        <v>11113.19</v>
      </c>
      <c r="BG3325" s="159">
        <v>31858.41</v>
      </c>
    </row>
    <row r="3326" ht="28.05" customHeight="1" spans="1:59">
      <c r="A3326" s="149"/>
      <c r="B3326" s="149"/>
      <c r="C3326" s="149"/>
      <c r="D3326" s="149" t="s">
        <v>3726</v>
      </c>
      <c r="E3326" s="340" t="s">
        <v>14687</v>
      </c>
      <c r="F3326" s="149" t="s">
        <v>3726</v>
      </c>
      <c r="G3326" s="149" t="s">
        <v>14688</v>
      </c>
      <c r="H3326" s="149" t="s">
        <v>14623</v>
      </c>
      <c r="I3326" s="149" t="s">
        <v>14647</v>
      </c>
      <c r="J3326" s="149" t="s">
        <v>14689</v>
      </c>
      <c r="K3326" s="149"/>
      <c r="L3326" s="149" t="s">
        <v>287</v>
      </c>
      <c r="M3326" s="149"/>
      <c r="N3326" s="149" t="s">
        <v>263</v>
      </c>
      <c r="O3326" s="149" t="s">
        <v>214</v>
      </c>
      <c r="P3326" s="149" t="s">
        <v>53</v>
      </c>
      <c r="Q3326" s="149"/>
      <c r="R3326" s="149" t="s">
        <v>14690</v>
      </c>
      <c r="S3326" s="149" t="s">
        <v>7880</v>
      </c>
      <c r="T3326" s="149" t="s">
        <v>414</v>
      </c>
      <c r="U3326" s="149" t="s">
        <v>267</v>
      </c>
      <c r="V3326" s="149"/>
      <c r="W3326" s="149"/>
      <c r="X3326" s="149" t="s">
        <v>336</v>
      </c>
      <c r="Y3326" s="149"/>
      <c r="Z3326" s="149"/>
      <c r="AA3326" s="149"/>
      <c r="AB3326" s="149" t="s">
        <v>269</v>
      </c>
      <c r="AC3326" s="149" t="s">
        <v>270</v>
      </c>
      <c r="AD3326" s="149" t="s">
        <v>414</v>
      </c>
      <c r="AE3326" s="149" t="s">
        <v>271</v>
      </c>
      <c r="AF3326" s="149"/>
      <c r="AG3326" s="149" t="s">
        <v>1098</v>
      </c>
      <c r="AH3326" s="149" t="s">
        <v>273</v>
      </c>
      <c r="AI3326" s="158">
        <v>21</v>
      </c>
      <c r="AJ3326" s="149"/>
      <c r="AK3326" s="159" t="s">
        <v>274</v>
      </c>
      <c r="AL3326" s="159" t="s">
        <v>274</v>
      </c>
      <c r="AM3326" s="149" t="s">
        <v>274</v>
      </c>
      <c r="AN3326" s="160">
        <v>4</v>
      </c>
      <c r="AO3326" s="149"/>
      <c r="AP3326" s="149" t="s">
        <v>274</v>
      </c>
      <c r="AQ3326" s="149" t="s">
        <v>275</v>
      </c>
      <c r="AR3326" s="158">
        <v>1</v>
      </c>
      <c r="AS3326" s="149" t="s">
        <v>275</v>
      </c>
      <c r="AT3326" s="149" t="s">
        <v>276</v>
      </c>
      <c r="AU3326" s="161">
        <v>1</v>
      </c>
      <c r="AV3326" s="159">
        <v>9668.14</v>
      </c>
      <c r="AW3326" s="159">
        <v>386.73</v>
      </c>
      <c r="AX3326" s="149" t="s">
        <v>274</v>
      </c>
      <c r="AY3326" s="159">
        <v>96.68</v>
      </c>
      <c r="AZ3326" s="159">
        <v>96.68</v>
      </c>
      <c r="BA3326" s="159">
        <v>386.72</v>
      </c>
      <c r="BB3326" s="159">
        <v>2030.28</v>
      </c>
      <c r="BC3326" s="162" t="s">
        <v>274</v>
      </c>
      <c r="BD3326" s="162">
        <v>0</v>
      </c>
      <c r="BE3326" s="159">
        <v>7637.86</v>
      </c>
      <c r="BF3326" s="159">
        <v>7637.86</v>
      </c>
      <c r="BG3326" s="159">
        <v>9668.14</v>
      </c>
    </row>
    <row r="3327" ht="28.05" customHeight="1" spans="1:59">
      <c r="A3327" s="149"/>
      <c r="B3327" s="149"/>
      <c r="C3327" s="149"/>
      <c r="D3327" s="149" t="s">
        <v>3726</v>
      </c>
      <c r="E3327" s="340" t="s">
        <v>14691</v>
      </c>
      <c r="F3327" s="149" t="s">
        <v>3726</v>
      </c>
      <c r="G3327" s="149" t="s">
        <v>14692</v>
      </c>
      <c r="H3327" s="149" t="s">
        <v>14693</v>
      </c>
      <c r="I3327" s="149" t="s">
        <v>14694</v>
      </c>
      <c r="J3327" s="149" t="s">
        <v>14695</v>
      </c>
      <c r="K3327" s="149"/>
      <c r="L3327" s="149" t="s">
        <v>262</v>
      </c>
      <c r="M3327" s="149"/>
      <c r="N3327" s="149" t="s">
        <v>263</v>
      </c>
      <c r="O3327" s="149" t="s">
        <v>214</v>
      </c>
      <c r="P3327" s="149" t="s">
        <v>53</v>
      </c>
      <c r="Q3327" s="149"/>
      <c r="R3327" s="149" t="s">
        <v>4231</v>
      </c>
      <c r="S3327" s="149" t="s">
        <v>7024</v>
      </c>
      <c r="T3327" s="149" t="s">
        <v>14696</v>
      </c>
      <c r="U3327" s="149" t="s">
        <v>267</v>
      </c>
      <c r="V3327" s="149"/>
      <c r="W3327" s="149"/>
      <c r="X3327" s="149" t="s">
        <v>268</v>
      </c>
      <c r="Y3327" s="149"/>
      <c r="Z3327" s="149"/>
      <c r="AA3327" s="149"/>
      <c r="AB3327" s="149" t="s">
        <v>269</v>
      </c>
      <c r="AC3327" s="149" t="s">
        <v>318</v>
      </c>
      <c r="AD3327" s="149" t="s">
        <v>14696</v>
      </c>
      <c r="AE3327" s="149" t="s">
        <v>271</v>
      </c>
      <c r="AF3327" s="149"/>
      <c r="AG3327" s="149" t="s">
        <v>1098</v>
      </c>
      <c r="AH3327" s="149" t="s">
        <v>273</v>
      </c>
      <c r="AI3327" s="158">
        <v>96</v>
      </c>
      <c r="AJ3327" s="149"/>
      <c r="AK3327" s="159" t="s">
        <v>274</v>
      </c>
      <c r="AL3327" s="159" t="s">
        <v>274</v>
      </c>
      <c r="AM3327" s="149" t="s">
        <v>274</v>
      </c>
      <c r="AN3327" s="160">
        <v>4</v>
      </c>
      <c r="AO3327" s="149"/>
      <c r="AP3327" s="149" t="s">
        <v>274</v>
      </c>
      <c r="AQ3327" s="149" t="s">
        <v>275</v>
      </c>
      <c r="AR3327" s="158">
        <v>1</v>
      </c>
      <c r="AS3327" s="149" t="s">
        <v>275</v>
      </c>
      <c r="AT3327" s="149" t="s">
        <v>276</v>
      </c>
      <c r="AU3327" s="161">
        <v>1</v>
      </c>
      <c r="AV3327" s="159">
        <v>41880.35</v>
      </c>
      <c r="AW3327" s="159">
        <v>1675.21</v>
      </c>
      <c r="AX3327" s="149" t="s">
        <v>274</v>
      </c>
      <c r="AY3327" s="162">
        <v>0</v>
      </c>
      <c r="AZ3327" s="162" t="s">
        <v>274</v>
      </c>
      <c r="BA3327" s="159">
        <v>1675.54</v>
      </c>
      <c r="BB3327" s="159">
        <v>40205.14</v>
      </c>
      <c r="BC3327" s="162" t="s">
        <v>274</v>
      </c>
      <c r="BD3327" s="162">
        <v>0</v>
      </c>
      <c r="BE3327" s="159">
        <v>1675.21</v>
      </c>
      <c r="BF3327" s="159">
        <v>1675.21</v>
      </c>
      <c r="BG3327" s="159">
        <v>41880.35</v>
      </c>
    </row>
    <row r="3328" ht="28.05" customHeight="1" spans="1:59">
      <c r="A3328" s="149"/>
      <c r="B3328" s="149"/>
      <c r="C3328" s="149"/>
      <c r="D3328" s="149" t="s">
        <v>3726</v>
      </c>
      <c r="E3328" s="340" t="s">
        <v>14697</v>
      </c>
      <c r="F3328" s="149" t="s">
        <v>3726</v>
      </c>
      <c r="G3328" s="149" t="s">
        <v>14698</v>
      </c>
      <c r="H3328" s="149" t="s">
        <v>14693</v>
      </c>
      <c r="I3328" s="149" t="s">
        <v>14694</v>
      </c>
      <c r="J3328" s="149" t="s">
        <v>14699</v>
      </c>
      <c r="K3328" s="149"/>
      <c r="L3328" s="149" t="s">
        <v>262</v>
      </c>
      <c r="M3328" s="149"/>
      <c r="N3328" s="149" t="s">
        <v>263</v>
      </c>
      <c r="O3328" s="149" t="s">
        <v>214</v>
      </c>
      <c r="P3328" s="149" t="s">
        <v>53</v>
      </c>
      <c r="Q3328" s="149"/>
      <c r="R3328" s="149" t="s">
        <v>4026</v>
      </c>
      <c r="S3328" s="149" t="s">
        <v>7024</v>
      </c>
      <c r="T3328" s="149" t="s">
        <v>14696</v>
      </c>
      <c r="U3328" s="149" t="s">
        <v>267</v>
      </c>
      <c r="V3328" s="149"/>
      <c r="W3328" s="149"/>
      <c r="X3328" s="149" t="s">
        <v>268</v>
      </c>
      <c r="Y3328" s="149"/>
      <c r="Z3328" s="149"/>
      <c r="AA3328" s="149"/>
      <c r="AB3328" s="149" t="s">
        <v>269</v>
      </c>
      <c r="AC3328" s="149" t="s">
        <v>318</v>
      </c>
      <c r="AD3328" s="149" t="s">
        <v>14696</v>
      </c>
      <c r="AE3328" s="149" t="s">
        <v>271</v>
      </c>
      <c r="AF3328" s="149"/>
      <c r="AG3328" s="149" t="s">
        <v>1098</v>
      </c>
      <c r="AH3328" s="149" t="s">
        <v>273</v>
      </c>
      <c r="AI3328" s="158">
        <v>96</v>
      </c>
      <c r="AJ3328" s="149"/>
      <c r="AK3328" s="159" t="s">
        <v>274</v>
      </c>
      <c r="AL3328" s="159" t="s">
        <v>274</v>
      </c>
      <c r="AM3328" s="149" t="s">
        <v>274</v>
      </c>
      <c r="AN3328" s="160">
        <v>4</v>
      </c>
      <c r="AO3328" s="149"/>
      <c r="AP3328" s="149" t="s">
        <v>274</v>
      </c>
      <c r="AQ3328" s="149" t="s">
        <v>275</v>
      </c>
      <c r="AR3328" s="158">
        <v>1</v>
      </c>
      <c r="AS3328" s="149" t="s">
        <v>275</v>
      </c>
      <c r="AT3328" s="149" t="s">
        <v>276</v>
      </c>
      <c r="AU3328" s="161">
        <v>1</v>
      </c>
      <c r="AV3328" s="159">
        <v>41880.34</v>
      </c>
      <c r="AW3328" s="159">
        <v>1675.21</v>
      </c>
      <c r="AX3328" s="149" t="s">
        <v>274</v>
      </c>
      <c r="AY3328" s="162">
        <v>0</v>
      </c>
      <c r="AZ3328" s="162" t="s">
        <v>274</v>
      </c>
      <c r="BA3328" s="159">
        <v>1675.53</v>
      </c>
      <c r="BB3328" s="159">
        <v>40205.13</v>
      </c>
      <c r="BC3328" s="162" t="s">
        <v>274</v>
      </c>
      <c r="BD3328" s="162">
        <v>0</v>
      </c>
      <c r="BE3328" s="159">
        <v>1675.21</v>
      </c>
      <c r="BF3328" s="159">
        <v>1675.21</v>
      </c>
      <c r="BG3328" s="159">
        <v>41880.34</v>
      </c>
    </row>
    <row r="3329" ht="28.05" customHeight="1" spans="1:59">
      <c r="A3329" s="149"/>
      <c r="B3329" s="149"/>
      <c r="C3329" s="149"/>
      <c r="D3329" s="149" t="s">
        <v>3726</v>
      </c>
      <c r="E3329" s="340" t="s">
        <v>14700</v>
      </c>
      <c r="F3329" s="149" t="s">
        <v>3726</v>
      </c>
      <c r="G3329" s="149" t="s">
        <v>14701</v>
      </c>
      <c r="H3329" s="149" t="s">
        <v>14702</v>
      </c>
      <c r="I3329" s="149" t="s">
        <v>14703</v>
      </c>
      <c r="J3329" s="149" t="s">
        <v>14704</v>
      </c>
      <c r="K3329" s="149"/>
      <c r="L3329" s="149" t="s">
        <v>262</v>
      </c>
      <c r="M3329" s="149"/>
      <c r="N3329" s="149" t="s">
        <v>263</v>
      </c>
      <c r="O3329" s="149" t="s">
        <v>214</v>
      </c>
      <c r="P3329" s="149" t="s">
        <v>53</v>
      </c>
      <c r="Q3329" s="149"/>
      <c r="R3329" s="149" t="s">
        <v>3914</v>
      </c>
      <c r="S3329" s="149" t="s">
        <v>3872</v>
      </c>
      <c r="T3329" s="149" t="s">
        <v>14594</v>
      </c>
      <c r="U3329" s="149" t="s">
        <v>267</v>
      </c>
      <c r="V3329" s="149"/>
      <c r="W3329" s="149"/>
      <c r="X3329" s="149" t="s">
        <v>268</v>
      </c>
      <c r="Y3329" s="149"/>
      <c r="Z3329" s="149"/>
      <c r="AA3329" s="149"/>
      <c r="AB3329" s="149" t="s">
        <v>269</v>
      </c>
      <c r="AC3329" s="149" t="s">
        <v>270</v>
      </c>
      <c r="AD3329" s="149" t="s">
        <v>14594</v>
      </c>
      <c r="AE3329" s="149" t="s">
        <v>271</v>
      </c>
      <c r="AF3329" s="149"/>
      <c r="AG3329" s="149" t="s">
        <v>1098</v>
      </c>
      <c r="AH3329" s="149" t="s">
        <v>273</v>
      </c>
      <c r="AI3329" s="158">
        <v>73</v>
      </c>
      <c r="AJ3329" s="149"/>
      <c r="AK3329" s="159" t="s">
        <v>274</v>
      </c>
      <c r="AL3329" s="159" t="s">
        <v>274</v>
      </c>
      <c r="AM3329" s="149" t="s">
        <v>274</v>
      </c>
      <c r="AN3329" s="160">
        <v>4</v>
      </c>
      <c r="AO3329" s="149"/>
      <c r="AP3329" s="149" t="s">
        <v>274</v>
      </c>
      <c r="AQ3329" s="149" t="s">
        <v>275</v>
      </c>
      <c r="AR3329" s="158">
        <v>1</v>
      </c>
      <c r="AS3329" s="149" t="s">
        <v>275</v>
      </c>
      <c r="AT3329" s="149" t="s">
        <v>276</v>
      </c>
      <c r="AU3329" s="161">
        <v>1</v>
      </c>
      <c r="AV3329" s="159">
        <v>123893.81</v>
      </c>
      <c r="AW3329" s="159">
        <v>4955.75</v>
      </c>
      <c r="AX3329" s="149" t="s">
        <v>274</v>
      </c>
      <c r="AY3329" s="159">
        <v>1284.82</v>
      </c>
      <c r="AZ3329" s="159">
        <v>1284.82</v>
      </c>
      <c r="BA3329" s="159">
        <v>5139.28</v>
      </c>
      <c r="BB3329" s="159">
        <v>89387.2</v>
      </c>
      <c r="BC3329" s="162" t="s">
        <v>274</v>
      </c>
      <c r="BD3329" s="162">
        <v>0</v>
      </c>
      <c r="BE3329" s="159">
        <v>34506.61</v>
      </c>
      <c r="BF3329" s="159">
        <v>34506.61</v>
      </c>
      <c r="BG3329" s="159">
        <v>123893.81</v>
      </c>
    </row>
    <row r="3330" ht="28.05" customHeight="1" spans="1:59">
      <c r="A3330" s="149"/>
      <c r="B3330" s="149"/>
      <c r="C3330" s="149"/>
      <c r="D3330" s="149" t="s">
        <v>3726</v>
      </c>
      <c r="E3330" s="340" t="s">
        <v>14705</v>
      </c>
      <c r="F3330" s="149" t="s">
        <v>3726</v>
      </c>
      <c r="G3330" s="149" t="s">
        <v>14706</v>
      </c>
      <c r="H3330" s="149" t="s">
        <v>14623</v>
      </c>
      <c r="I3330" s="149" t="s">
        <v>14647</v>
      </c>
      <c r="J3330" s="149" t="s">
        <v>14707</v>
      </c>
      <c r="K3330" s="149"/>
      <c r="L3330" s="149" t="s">
        <v>287</v>
      </c>
      <c r="M3330" s="149"/>
      <c r="N3330" s="149" t="s">
        <v>263</v>
      </c>
      <c r="O3330" s="149" t="s">
        <v>214</v>
      </c>
      <c r="P3330" s="149" t="s">
        <v>53</v>
      </c>
      <c r="Q3330" s="149"/>
      <c r="R3330" s="149" t="s">
        <v>14708</v>
      </c>
      <c r="S3330" s="149" t="s">
        <v>7880</v>
      </c>
      <c r="T3330" s="149" t="s">
        <v>414</v>
      </c>
      <c r="U3330" s="149" t="s">
        <v>267</v>
      </c>
      <c r="V3330" s="149"/>
      <c r="W3330" s="149"/>
      <c r="X3330" s="149" t="s">
        <v>336</v>
      </c>
      <c r="Y3330" s="149"/>
      <c r="Z3330" s="149"/>
      <c r="AA3330" s="149"/>
      <c r="AB3330" s="149" t="s">
        <v>269</v>
      </c>
      <c r="AC3330" s="149" t="s">
        <v>270</v>
      </c>
      <c r="AD3330" s="149" t="s">
        <v>414</v>
      </c>
      <c r="AE3330" s="149" t="s">
        <v>271</v>
      </c>
      <c r="AF3330" s="149"/>
      <c r="AG3330" s="149" t="s">
        <v>1098</v>
      </c>
      <c r="AH3330" s="149" t="s">
        <v>273</v>
      </c>
      <c r="AI3330" s="158">
        <v>21</v>
      </c>
      <c r="AJ3330" s="149"/>
      <c r="AK3330" s="159" t="s">
        <v>274</v>
      </c>
      <c r="AL3330" s="159" t="s">
        <v>274</v>
      </c>
      <c r="AM3330" s="149" t="s">
        <v>274</v>
      </c>
      <c r="AN3330" s="160">
        <v>4</v>
      </c>
      <c r="AO3330" s="149"/>
      <c r="AP3330" s="149" t="s">
        <v>274</v>
      </c>
      <c r="AQ3330" s="149" t="s">
        <v>275</v>
      </c>
      <c r="AR3330" s="158">
        <v>1</v>
      </c>
      <c r="AS3330" s="149" t="s">
        <v>275</v>
      </c>
      <c r="AT3330" s="149" t="s">
        <v>276</v>
      </c>
      <c r="AU3330" s="161">
        <v>1</v>
      </c>
      <c r="AV3330" s="159">
        <v>9668.14</v>
      </c>
      <c r="AW3330" s="159">
        <v>386.73</v>
      </c>
      <c r="AX3330" s="149" t="s">
        <v>274</v>
      </c>
      <c r="AY3330" s="159">
        <v>96.68</v>
      </c>
      <c r="AZ3330" s="159">
        <v>96.68</v>
      </c>
      <c r="BA3330" s="159">
        <v>386.72</v>
      </c>
      <c r="BB3330" s="159">
        <v>2030.28</v>
      </c>
      <c r="BC3330" s="162" t="s">
        <v>274</v>
      </c>
      <c r="BD3330" s="162">
        <v>0</v>
      </c>
      <c r="BE3330" s="159">
        <v>7637.86</v>
      </c>
      <c r="BF3330" s="159">
        <v>7637.86</v>
      </c>
      <c r="BG3330" s="159">
        <v>9668.14</v>
      </c>
    </row>
    <row r="3331" ht="28.05" customHeight="1" spans="1:59">
      <c r="A3331" s="149"/>
      <c r="B3331" s="149"/>
      <c r="C3331" s="149"/>
      <c r="D3331" s="149" t="s">
        <v>3726</v>
      </c>
      <c r="E3331" s="340" t="s">
        <v>14709</v>
      </c>
      <c r="F3331" s="149" t="s">
        <v>3726</v>
      </c>
      <c r="G3331" s="149" t="s">
        <v>14710</v>
      </c>
      <c r="H3331" s="149" t="s">
        <v>14711</v>
      </c>
      <c r="I3331" s="149" t="s">
        <v>14712</v>
      </c>
      <c r="J3331" s="149" t="s">
        <v>14713</v>
      </c>
      <c r="K3331" s="149"/>
      <c r="L3331" s="149" t="s">
        <v>287</v>
      </c>
      <c r="M3331" s="149"/>
      <c r="N3331" s="149" t="s">
        <v>263</v>
      </c>
      <c r="O3331" s="149" t="s">
        <v>214</v>
      </c>
      <c r="P3331" s="149" t="s">
        <v>53</v>
      </c>
      <c r="Q3331" s="149"/>
      <c r="R3331" s="149" t="s">
        <v>14245</v>
      </c>
      <c r="S3331" s="149" t="s">
        <v>793</v>
      </c>
      <c r="T3331" s="149" t="s">
        <v>3664</v>
      </c>
      <c r="U3331" s="149" t="s">
        <v>267</v>
      </c>
      <c r="V3331" s="149"/>
      <c r="W3331" s="149"/>
      <c r="X3331" s="149" t="s">
        <v>268</v>
      </c>
      <c r="Y3331" s="149"/>
      <c r="Z3331" s="149"/>
      <c r="AA3331" s="149"/>
      <c r="AB3331" s="149" t="s">
        <v>269</v>
      </c>
      <c r="AC3331" s="149" t="s">
        <v>270</v>
      </c>
      <c r="AD3331" s="149" t="s">
        <v>3664</v>
      </c>
      <c r="AE3331" s="149" t="s">
        <v>271</v>
      </c>
      <c r="AF3331" s="149"/>
      <c r="AG3331" s="149" t="s">
        <v>1098</v>
      </c>
      <c r="AH3331" s="149" t="s">
        <v>273</v>
      </c>
      <c r="AI3331" s="158">
        <v>66</v>
      </c>
      <c r="AJ3331" s="149"/>
      <c r="AK3331" s="159" t="s">
        <v>274</v>
      </c>
      <c r="AL3331" s="159" t="s">
        <v>274</v>
      </c>
      <c r="AM3331" s="149" t="s">
        <v>274</v>
      </c>
      <c r="AN3331" s="160">
        <v>4</v>
      </c>
      <c r="AO3331" s="149"/>
      <c r="AP3331" s="149" t="s">
        <v>274</v>
      </c>
      <c r="AQ3331" s="149" t="s">
        <v>275</v>
      </c>
      <c r="AR3331" s="158">
        <v>1</v>
      </c>
      <c r="AS3331" s="149" t="s">
        <v>275</v>
      </c>
      <c r="AT3331" s="149" t="s">
        <v>276</v>
      </c>
      <c r="AU3331" s="161">
        <v>1</v>
      </c>
      <c r="AV3331" s="159">
        <v>3539.82</v>
      </c>
      <c r="AW3331" s="159">
        <v>141.59</v>
      </c>
      <c r="AX3331" s="149" t="s">
        <v>274</v>
      </c>
      <c r="AY3331" s="159">
        <v>36.44</v>
      </c>
      <c r="AZ3331" s="159">
        <v>36.44</v>
      </c>
      <c r="BA3331" s="159">
        <v>145.76</v>
      </c>
      <c r="BB3331" s="159">
        <v>2305.16</v>
      </c>
      <c r="BC3331" s="162" t="s">
        <v>274</v>
      </c>
      <c r="BD3331" s="162">
        <v>0</v>
      </c>
      <c r="BE3331" s="159">
        <v>1234.66</v>
      </c>
      <c r="BF3331" s="159">
        <v>1234.66</v>
      </c>
      <c r="BG3331" s="159">
        <v>3539.82</v>
      </c>
    </row>
    <row r="3332" ht="28.05" customHeight="1" spans="1:59">
      <c r="A3332" s="149"/>
      <c r="B3332" s="149"/>
      <c r="C3332" s="149"/>
      <c r="D3332" s="149" t="s">
        <v>3726</v>
      </c>
      <c r="E3332" s="340" t="s">
        <v>14714</v>
      </c>
      <c r="F3332" s="149" t="s">
        <v>3726</v>
      </c>
      <c r="G3332" s="149" t="s">
        <v>14715</v>
      </c>
      <c r="H3332" s="149" t="s">
        <v>7855</v>
      </c>
      <c r="I3332" s="149" t="s">
        <v>7856</v>
      </c>
      <c r="J3332" s="149" t="s">
        <v>14716</v>
      </c>
      <c r="K3332" s="149"/>
      <c r="L3332" s="149" t="s">
        <v>262</v>
      </c>
      <c r="M3332" s="149"/>
      <c r="N3332" s="149" t="s">
        <v>263</v>
      </c>
      <c r="O3332" s="149" t="s">
        <v>214</v>
      </c>
      <c r="P3332" s="149" t="s">
        <v>53</v>
      </c>
      <c r="Q3332" s="149"/>
      <c r="R3332" s="149" t="s">
        <v>3914</v>
      </c>
      <c r="S3332" s="149" t="s">
        <v>3872</v>
      </c>
      <c r="T3332" s="149" t="s">
        <v>14594</v>
      </c>
      <c r="U3332" s="149" t="s">
        <v>267</v>
      </c>
      <c r="V3332" s="149"/>
      <c r="W3332" s="149"/>
      <c r="X3332" s="149" t="s">
        <v>268</v>
      </c>
      <c r="Y3332" s="149"/>
      <c r="Z3332" s="149"/>
      <c r="AA3332" s="149"/>
      <c r="AB3332" s="149" t="s">
        <v>269</v>
      </c>
      <c r="AC3332" s="149" t="s">
        <v>270</v>
      </c>
      <c r="AD3332" s="149" t="s">
        <v>14594</v>
      </c>
      <c r="AE3332" s="149" t="s">
        <v>271</v>
      </c>
      <c r="AF3332" s="149"/>
      <c r="AG3332" s="149" t="s">
        <v>1098</v>
      </c>
      <c r="AH3332" s="149" t="s">
        <v>273</v>
      </c>
      <c r="AI3332" s="158">
        <v>73</v>
      </c>
      <c r="AJ3332" s="149"/>
      <c r="AK3332" s="159" t="s">
        <v>274</v>
      </c>
      <c r="AL3332" s="159" t="s">
        <v>274</v>
      </c>
      <c r="AM3332" s="149" t="s">
        <v>274</v>
      </c>
      <c r="AN3332" s="160">
        <v>4</v>
      </c>
      <c r="AO3332" s="149"/>
      <c r="AP3332" s="149" t="s">
        <v>274</v>
      </c>
      <c r="AQ3332" s="149" t="s">
        <v>275</v>
      </c>
      <c r="AR3332" s="158">
        <v>1</v>
      </c>
      <c r="AS3332" s="149" t="s">
        <v>275</v>
      </c>
      <c r="AT3332" s="149" t="s">
        <v>276</v>
      </c>
      <c r="AU3332" s="161">
        <v>1</v>
      </c>
      <c r="AV3332" s="159">
        <v>12389.38</v>
      </c>
      <c r="AW3332" s="159">
        <v>495.58</v>
      </c>
      <c r="AX3332" s="149" t="s">
        <v>274</v>
      </c>
      <c r="AY3332" s="159">
        <v>128.49</v>
      </c>
      <c r="AZ3332" s="159">
        <v>128.49</v>
      </c>
      <c r="BA3332" s="159">
        <v>513.96</v>
      </c>
      <c r="BB3332" s="159">
        <v>8938.48</v>
      </c>
      <c r="BC3332" s="162" t="s">
        <v>274</v>
      </c>
      <c r="BD3332" s="162">
        <v>0</v>
      </c>
      <c r="BE3332" s="159">
        <v>3450.9</v>
      </c>
      <c r="BF3332" s="159">
        <v>3450.9</v>
      </c>
      <c r="BG3332" s="159">
        <v>12389.38</v>
      </c>
    </row>
    <row r="3333" ht="28.05" customHeight="1" spans="1:59">
      <c r="A3333" s="149"/>
      <c r="B3333" s="149"/>
      <c r="C3333" s="149"/>
      <c r="D3333" s="149" t="s">
        <v>3726</v>
      </c>
      <c r="E3333" s="340" t="s">
        <v>14717</v>
      </c>
      <c r="F3333" s="149" t="s">
        <v>3726</v>
      </c>
      <c r="G3333" s="149" t="s">
        <v>14718</v>
      </c>
      <c r="H3333" s="149" t="s">
        <v>14623</v>
      </c>
      <c r="I3333" s="149" t="s">
        <v>14647</v>
      </c>
      <c r="J3333" s="149" t="s">
        <v>14719</v>
      </c>
      <c r="K3333" s="149"/>
      <c r="L3333" s="149" t="s">
        <v>287</v>
      </c>
      <c r="M3333" s="149"/>
      <c r="N3333" s="149" t="s">
        <v>263</v>
      </c>
      <c r="O3333" s="149" t="s">
        <v>214</v>
      </c>
      <c r="P3333" s="149" t="s">
        <v>53</v>
      </c>
      <c r="Q3333" s="149"/>
      <c r="R3333" s="149" t="s">
        <v>14720</v>
      </c>
      <c r="S3333" s="149" t="s">
        <v>7880</v>
      </c>
      <c r="T3333" s="149" t="s">
        <v>414</v>
      </c>
      <c r="U3333" s="149" t="s">
        <v>267</v>
      </c>
      <c r="V3333" s="149"/>
      <c r="W3333" s="149"/>
      <c r="X3333" s="149" t="s">
        <v>336</v>
      </c>
      <c r="Y3333" s="149"/>
      <c r="Z3333" s="149"/>
      <c r="AA3333" s="149"/>
      <c r="AB3333" s="149" t="s">
        <v>269</v>
      </c>
      <c r="AC3333" s="149" t="s">
        <v>270</v>
      </c>
      <c r="AD3333" s="149" t="s">
        <v>414</v>
      </c>
      <c r="AE3333" s="149" t="s">
        <v>271</v>
      </c>
      <c r="AF3333" s="149"/>
      <c r="AG3333" s="149" t="s">
        <v>1098</v>
      </c>
      <c r="AH3333" s="149" t="s">
        <v>273</v>
      </c>
      <c r="AI3333" s="158">
        <v>21</v>
      </c>
      <c r="AJ3333" s="149"/>
      <c r="AK3333" s="159" t="s">
        <v>274</v>
      </c>
      <c r="AL3333" s="159" t="s">
        <v>274</v>
      </c>
      <c r="AM3333" s="149" t="s">
        <v>274</v>
      </c>
      <c r="AN3333" s="160">
        <v>4</v>
      </c>
      <c r="AO3333" s="149"/>
      <c r="AP3333" s="149" t="s">
        <v>274</v>
      </c>
      <c r="AQ3333" s="149" t="s">
        <v>275</v>
      </c>
      <c r="AR3333" s="158">
        <v>1</v>
      </c>
      <c r="AS3333" s="149" t="s">
        <v>275</v>
      </c>
      <c r="AT3333" s="149" t="s">
        <v>276</v>
      </c>
      <c r="AU3333" s="161">
        <v>1</v>
      </c>
      <c r="AV3333" s="159">
        <v>9668.14</v>
      </c>
      <c r="AW3333" s="159">
        <v>386.73</v>
      </c>
      <c r="AX3333" s="149" t="s">
        <v>274</v>
      </c>
      <c r="AY3333" s="159">
        <v>96.68</v>
      </c>
      <c r="AZ3333" s="159">
        <v>96.68</v>
      </c>
      <c r="BA3333" s="159">
        <v>386.72</v>
      </c>
      <c r="BB3333" s="159">
        <v>2030.28</v>
      </c>
      <c r="BC3333" s="162" t="s">
        <v>274</v>
      </c>
      <c r="BD3333" s="162">
        <v>0</v>
      </c>
      <c r="BE3333" s="159">
        <v>7637.86</v>
      </c>
      <c r="BF3333" s="159">
        <v>7637.86</v>
      </c>
      <c r="BG3333" s="159">
        <v>9668.14</v>
      </c>
    </row>
    <row r="3334" ht="28.05" customHeight="1" spans="1:59">
      <c r="A3334" s="149"/>
      <c r="B3334" s="149"/>
      <c r="C3334" s="149"/>
      <c r="D3334" s="149" t="s">
        <v>3726</v>
      </c>
      <c r="E3334" s="340" t="s">
        <v>14721</v>
      </c>
      <c r="F3334" s="149" t="s">
        <v>3726</v>
      </c>
      <c r="G3334" s="149" t="s">
        <v>14722</v>
      </c>
      <c r="H3334" s="149" t="s">
        <v>14623</v>
      </c>
      <c r="I3334" s="149" t="s">
        <v>14647</v>
      </c>
      <c r="J3334" s="149" t="s">
        <v>14723</v>
      </c>
      <c r="K3334" s="149"/>
      <c r="L3334" s="149" t="s">
        <v>287</v>
      </c>
      <c r="M3334" s="149"/>
      <c r="N3334" s="149" t="s">
        <v>263</v>
      </c>
      <c r="O3334" s="149" t="s">
        <v>214</v>
      </c>
      <c r="P3334" s="149" t="s">
        <v>53</v>
      </c>
      <c r="Q3334" s="149"/>
      <c r="R3334" s="149" t="s">
        <v>14724</v>
      </c>
      <c r="S3334" s="149" t="s">
        <v>7880</v>
      </c>
      <c r="T3334" s="149" t="s">
        <v>414</v>
      </c>
      <c r="U3334" s="149" t="s">
        <v>267</v>
      </c>
      <c r="V3334" s="149"/>
      <c r="W3334" s="149"/>
      <c r="X3334" s="149" t="s">
        <v>336</v>
      </c>
      <c r="Y3334" s="149"/>
      <c r="Z3334" s="149"/>
      <c r="AA3334" s="149"/>
      <c r="AB3334" s="149" t="s">
        <v>269</v>
      </c>
      <c r="AC3334" s="149" t="s">
        <v>270</v>
      </c>
      <c r="AD3334" s="149" t="s">
        <v>414</v>
      </c>
      <c r="AE3334" s="149" t="s">
        <v>271</v>
      </c>
      <c r="AF3334" s="149"/>
      <c r="AG3334" s="149" t="s">
        <v>1098</v>
      </c>
      <c r="AH3334" s="149" t="s">
        <v>273</v>
      </c>
      <c r="AI3334" s="158">
        <v>21</v>
      </c>
      <c r="AJ3334" s="149"/>
      <c r="AK3334" s="159" t="s">
        <v>274</v>
      </c>
      <c r="AL3334" s="159" t="s">
        <v>274</v>
      </c>
      <c r="AM3334" s="149" t="s">
        <v>274</v>
      </c>
      <c r="AN3334" s="160">
        <v>4</v>
      </c>
      <c r="AO3334" s="149"/>
      <c r="AP3334" s="149" t="s">
        <v>274</v>
      </c>
      <c r="AQ3334" s="149" t="s">
        <v>275</v>
      </c>
      <c r="AR3334" s="158">
        <v>1</v>
      </c>
      <c r="AS3334" s="149" t="s">
        <v>275</v>
      </c>
      <c r="AT3334" s="149" t="s">
        <v>276</v>
      </c>
      <c r="AU3334" s="161">
        <v>1</v>
      </c>
      <c r="AV3334" s="159">
        <v>9668.14</v>
      </c>
      <c r="AW3334" s="159">
        <v>386.73</v>
      </c>
      <c r="AX3334" s="149" t="s">
        <v>274</v>
      </c>
      <c r="AY3334" s="159">
        <v>96.68</v>
      </c>
      <c r="AZ3334" s="159">
        <v>96.68</v>
      </c>
      <c r="BA3334" s="159">
        <v>386.72</v>
      </c>
      <c r="BB3334" s="159">
        <v>2030.28</v>
      </c>
      <c r="BC3334" s="162" t="s">
        <v>274</v>
      </c>
      <c r="BD3334" s="162">
        <v>0</v>
      </c>
      <c r="BE3334" s="159">
        <v>7637.86</v>
      </c>
      <c r="BF3334" s="159">
        <v>7637.86</v>
      </c>
      <c r="BG3334" s="159">
        <v>9668.14</v>
      </c>
    </row>
    <row r="3335" ht="28.05" customHeight="1" spans="1:59">
      <c r="A3335" s="149"/>
      <c r="B3335" s="149"/>
      <c r="C3335" s="149"/>
      <c r="D3335" s="149" t="s">
        <v>3726</v>
      </c>
      <c r="E3335" s="340" t="s">
        <v>14725</v>
      </c>
      <c r="F3335" s="149" t="s">
        <v>3726</v>
      </c>
      <c r="G3335" s="149" t="s">
        <v>14726</v>
      </c>
      <c r="H3335" s="149" t="s">
        <v>7855</v>
      </c>
      <c r="I3335" s="149" t="s">
        <v>7856</v>
      </c>
      <c r="J3335" s="149" t="s">
        <v>14727</v>
      </c>
      <c r="K3335" s="149"/>
      <c r="L3335" s="149" t="s">
        <v>262</v>
      </c>
      <c r="M3335" s="149"/>
      <c r="N3335" s="149" t="s">
        <v>263</v>
      </c>
      <c r="O3335" s="149" t="s">
        <v>214</v>
      </c>
      <c r="P3335" s="149" t="s">
        <v>53</v>
      </c>
      <c r="Q3335" s="149"/>
      <c r="R3335" s="149" t="s">
        <v>3914</v>
      </c>
      <c r="S3335" s="149" t="s">
        <v>3872</v>
      </c>
      <c r="T3335" s="149" t="s">
        <v>14594</v>
      </c>
      <c r="U3335" s="149" t="s">
        <v>267</v>
      </c>
      <c r="V3335" s="149"/>
      <c r="W3335" s="149"/>
      <c r="X3335" s="149" t="s">
        <v>268</v>
      </c>
      <c r="Y3335" s="149"/>
      <c r="Z3335" s="149"/>
      <c r="AA3335" s="149"/>
      <c r="AB3335" s="149" t="s">
        <v>269</v>
      </c>
      <c r="AC3335" s="149" t="s">
        <v>270</v>
      </c>
      <c r="AD3335" s="149" t="s">
        <v>14594</v>
      </c>
      <c r="AE3335" s="149" t="s">
        <v>271</v>
      </c>
      <c r="AF3335" s="149"/>
      <c r="AG3335" s="149" t="s">
        <v>1098</v>
      </c>
      <c r="AH3335" s="149" t="s">
        <v>273</v>
      </c>
      <c r="AI3335" s="158">
        <v>73</v>
      </c>
      <c r="AJ3335" s="149"/>
      <c r="AK3335" s="159" t="s">
        <v>274</v>
      </c>
      <c r="AL3335" s="159" t="s">
        <v>274</v>
      </c>
      <c r="AM3335" s="149" t="s">
        <v>274</v>
      </c>
      <c r="AN3335" s="160">
        <v>4</v>
      </c>
      <c r="AO3335" s="149"/>
      <c r="AP3335" s="149" t="s">
        <v>274</v>
      </c>
      <c r="AQ3335" s="149" t="s">
        <v>275</v>
      </c>
      <c r="AR3335" s="158">
        <v>1</v>
      </c>
      <c r="AS3335" s="149" t="s">
        <v>275</v>
      </c>
      <c r="AT3335" s="149" t="s">
        <v>276</v>
      </c>
      <c r="AU3335" s="161">
        <v>1</v>
      </c>
      <c r="AV3335" s="159">
        <v>12389.38</v>
      </c>
      <c r="AW3335" s="159">
        <v>495.58</v>
      </c>
      <c r="AX3335" s="149" t="s">
        <v>274</v>
      </c>
      <c r="AY3335" s="159">
        <v>128.49</v>
      </c>
      <c r="AZ3335" s="159">
        <v>128.49</v>
      </c>
      <c r="BA3335" s="159">
        <v>513.96</v>
      </c>
      <c r="BB3335" s="159">
        <v>8938.48</v>
      </c>
      <c r="BC3335" s="162" t="s">
        <v>274</v>
      </c>
      <c r="BD3335" s="162">
        <v>0</v>
      </c>
      <c r="BE3335" s="159">
        <v>3450.9</v>
      </c>
      <c r="BF3335" s="159">
        <v>3450.9</v>
      </c>
      <c r="BG3335" s="159">
        <v>12389.38</v>
      </c>
    </row>
    <row r="3336" ht="28.05" customHeight="1" spans="1:59">
      <c r="A3336" s="149"/>
      <c r="B3336" s="149"/>
      <c r="C3336" s="149"/>
      <c r="D3336" s="149" t="s">
        <v>3726</v>
      </c>
      <c r="E3336" s="340" t="s">
        <v>14728</v>
      </c>
      <c r="F3336" s="149" t="s">
        <v>3726</v>
      </c>
      <c r="G3336" s="149" t="s">
        <v>14729</v>
      </c>
      <c r="H3336" s="149" t="s">
        <v>14623</v>
      </c>
      <c r="I3336" s="149" t="s">
        <v>14647</v>
      </c>
      <c r="J3336" s="149" t="s">
        <v>14730</v>
      </c>
      <c r="K3336" s="149"/>
      <c r="L3336" s="149" t="s">
        <v>287</v>
      </c>
      <c r="M3336" s="149"/>
      <c r="N3336" s="149" t="s">
        <v>263</v>
      </c>
      <c r="O3336" s="149" t="s">
        <v>214</v>
      </c>
      <c r="P3336" s="149" t="s">
        <v>53</v>
      </c>
      <c r="Q3336" s="149"/>
      <c r="R3336" s="149" t="s">
        <v>14731</v>
      </c>
      <c r="S3336" s="149" t="s">
        <v>7880</v>
      </c>
      <c r="T3336" s="149" t="s">
        <v>414</v>
      </c>
      <c r="U3336" s="149" t="s">
        <v>267</v>
      </c>
      <c r="V3336" s="149"/>
      <c r="W3336" s="149"/>
      <c r="X3336" s="149" t="s">
        <v>336</v>
      </c>
      <c r="Y3336" s="149"/>
      <c r="Z3336" s="149"/>
      <c r="AA3336" s="149"/>
      <c r="AB3336" s="149" t="s">
        <v>269</v>
      </c>
      <c r="AC3336" s="149" t="s">
        <v>270</v>
      </c>
      <c r="AD3336" s="149" t="s">
        <v>414</v>
      </c>
      <c r="AE3336" s="149" t="s">
        <v>271</v>
      </c>
      <c r="AF3336" s="149"/>
      <c r="AG3336" s="149" t="s">
        <v>1098</v>
      </c>
      <c r="AH3336" s="149" t="s">
        <v>273</v>
      </c>
      <c r="AI3336" s="158">
        <v>21</v>
      </c>
      <c r="AJ3336" s="149"/>
      <c r="AK3336" s="159" t="s">
        <v>274</v>
      </c>
      <c r="AL3336" s="159" t="s">
        <v>274</v>
      </c>
      <c r="AM3336" s="149" t="s">
        <v>274</v>
      </c>
      <c r="AN3336" s="160">
        <v>4</v>
      </c>
      <c r="AO3336" s="149"/>
      <c r="AP3336" s="149" t="s">
        <v>274</v>
      </c>
      <c r="AQ3336" s="149" t="s">
        <v>275</v>
      </c>
      <c r="AR3336" s="158">
        <v>1</v>
      </c>
      <c r="AS3336" s="149" t="s">
        <v>275</v>
      </c>
      <c r="AT3336" s="149" t="s">
        <v>276</v>
      </c>
      <c r="AU3336" s="161">
        <v>1</v>
      </c>
      <c r="AV3336" s="159">
        <v>9668.14</v>
      </c>
      <c r="AW3336" s="159">
        <v>386.73</v>
      </c>
      <c r="AX3336" s="149" t="s">
        <v>274</v>
      </c>
      <c r="AY3336" s="159">
        <v>96.68</v>
      </c>
      <c r="AZ3336" s="159">
        <v>96.68</v>
      </c>
      <c r="BA3336" s="159">
        <v>386.72</v>
      </c>
      <c r="BB3336" s="159">
        <v>2030.28</v>
      </c>
      <c r="BC3336" s="162" t="s">
        <v>274</v>
      </c>
      <c r="BD3336" s="162">
        <v>0</v>
      </c>
      <c r="BE3336" s="159">
        <v>7637.86</v>
      </c>
      <c r="BF3336" s="159">
        <v>7637.86</v>
      </c>
      <c r="BG3336" s="159">
        <v>9668.14</v>
      </c>
    </row>
    <row r="3337" ht="28.05" customHeight="1" spans="1:59">
      <c r="A3337" s="149"/>
      <c r="B3337" s="149"/>
      <c r="C3337" s="149"/>
      <c r="D3337" s="149" t="s">
        <v>3726</v>
      </c>
      <c r="E3337" s="340" t="s">
        <v>14732</v>
      </c>
      <c r="F3337" s="149" t="s">
        <v>3726</v>
      </c>
      <c r="G3337" s="149" t="s">
        <v>14733</v>
      </c>
      <c r="H3337" s="149" t="s">
        <v>8220</v>
      </c>
      <c r="I3337" s="149" t="s">
        <v>14734</v>
      </c>
      <c r="J3337" s="149" t="s">
        <v>14735</v>
      </c>
      <c r="K3337" s="149"/>
      <c r="L3337" s="149" t="s">
        <v>287</v>
      </c>
      <c r="M3337" s="149"/>
      <c r="N3337" s="149" t="s">
        <v>263</v>
      </c>
      <c r="O3337" s="149" t="s">
        <v>214</v>
      </c>
      <c r="P3337" s="149" t="s">
        <v>53</v>
      </c>
      <c r="Q3337" s="149"/>
      <c r="R3337" s="149" t="s">
        <v>13191</v>
      </c>
      <c r="S3337" s="149" t="s">
        <v>3893</v>
      </c>
      <c r="T3337" s="149" t="s">
        <v>414</v>
      </c>
      <c r="U3337" s="149" t="s">
        <v>267</v>
      </c>
      <c r="V3337" s="149"/>
      <c r="W3337" s="149"/>
      <c r="X3337" s="149" t="s">
        <v>336</v>
      </c>
      <c r="Y3337" s="149"/>
      <c r="Z3337" s="149"/>
      <c r="AA3337" s="149"/>
      <c r="AB3337" s="149" t="s">
        <v>269</v>
      </c>
      <c r="AC3337" s="149" t="s">
        <v>270</v>
      </c>
      <c r="AD3337" s="149" t="s">
        <v>414</v>
      </c>
      <c r="AE3337" s="149" t="s">
        <v>271</v>
      </c>
      <c r="AF3337" s="149"/>
      <c r="AG3337" s="149" t="s">
        <v>1098</v>
      </c>
      <c r="AH3337" s="149" t="s">
        <v>273</v>
      </c>
      <c r="AI3337" s="158">
        <v>21</v>
      </c>
      <c r="AJ3337" s="149"/>
      <c r="AK3337" s="159" t="s">
        <v>274</v>
      </c>
      <c r="AL3337" s="159" t="s">
        <v>274</v>
      </c>
      <c r="AM3337" s="149" t="s">
        <v>274</v>
      </c>
      <c r="AN3337" s="160">
        <v>4</v>
      </c>
      <c r="AO3337" s="149"/>
      <c r="AP3337" s="149" t="s">
        <v>274</v>
      </c>
      <c r="AQ3337" s="149" t="s">
        <v>275</v>
      </c>
      <c r="AR3337" s="158">
        <v>1</v>
      </c>
      <c r="AS3337" s="149" t="s">
        <v>275</v>
      </c>
      <c r="AT3337" s="149" t="s">
        <v>276</v>
      </c>
      <c r="AU3337" s="161">
        <v>1</v>
      </c>
      <c r="AV3337" s="159">
        <v>15929.2</v>
      </c>
      <c r="AW3337" s="159">
        <v>637.17</v>
      </c>
      <c r="AX3337" s="149" t="s">
        <v>274</v>
      </c>
      <c r="AY3337" s="159">
        <v>159.29</v>
      </c>
      <c r="AZ3337" s="159">
        <v>159.29</v>
      </c>
      <c r="BA3337" s="159">
        <v>637.16</v>
      </c>
      <c r="BB3337" s="159">
        <v>3345.09</v>
      </c>
      <c r="BC3337" s="162" t="s">
        <v>274</v>
      </c>
      <c r="BD3337" s="162">
        <v>0</v>
      </c>
      <c r="BE3337" s="159">
        <v>12584.11</v>
      </c>
      <c r="BF3337" s="159">
        <v>12584.11</v>
      </c>
      <c r="BG3337" s="159">
        <v>15929.2</v>
      </c>
    </row>
    <row r="3338" ht="28.05" customHeight="1" spans="1:59">
      <c r="A3338" s="149"/>
      <c r="B3338" s="149"/>
      <c r="C3338" s="149"/>
      <c r="D3338" s="149" t="s">
        <v>3726</v>
      </c>
      <c r="E3338" s="340" t="s">
        <v>14736</v>
      </c>
      <c r="F3338" s="149" t="s">
        <v>3726</v>
      </c>
      <c r="G3338" s="149" t="s">
        <v>14737</v>
      </c>
      <c r="H3338" s="149" t="s">
        <v>8220</v>
      </c>
      <c r="I3338" s="149" t="s">
        <v>14734</v>
      </c>
      <c r="J3338" s="149" t="s">
        <v>14738</v>
      </c>
      <c r="K3338" s="149"/>
      <c r="L3338" s="149" t="s">
        <v>287</v>
      </c>
      <c r="M3338" s="149"/>
      <c r="N3338" s="149" t="s">
        <v>263</v>
      </c>
      <c r="O3338" s="149" t="s">
        <v>214</v>
      </c>
      <c r="P3338" s="149" t="s">
        <v>53</v>
      </c>
      <c r="Q3338" s="149"/>
      <c r="R3338" s="149" t="s">
        <v>13104</v>
      </c>
      <c r="S3338" s="149" t="s">
        <v>3893</v>
      </c>
      <c r="T3338" s="149" t="s">
        <v>414</v>
      </c>
      <c r="U3338" s="149" t="s">
        <v>267</v>
      </c>
      <c r="V3338" s="149"/>
      <c r="W3338" s="149"/>
      <c r="X3338" s="149" t="s">
        <v>336</v>
      </c>
      <c r="Y3338" s="149"/>
      <c r="Z3338" s="149"/>
      <c r="AA3338" s="149"/>
      <c r="AB3338" s="149" t="s">
        <v>269</v>
      </c>
      <c r="AC3338" s="149" t="s">
        <v>270</v>
      </c>
      <c r="AD3338" s="149" t="s">
        <v>414</v>
      </c>
      <c r="AE3338" s="149" t="s">
        <v>271</v>
      </c>
      <c r="AF3338" s="149"/>
      <c r="AG3338" s="149" t="s">
        <v>1098</v>
      </c>
      <c r="AH3338" s="149" t="s">
        <v>273</v>
      </c>
      <c r="AI3338" s="158">
        <v>21</v>
      </c>
      <c r="AJ3338" s="149"/>
      <c r="AK3338" s="159" t="s">
        <v>274</v>
      </c>
      <c r="AL3338" s="159" t="s">
        <v>274</v>
      </c>
      <c r="AM3338" s="149" t="s">
        <v>274</v>
      </c>
      <c r="AN3338" s="160">
        <v>4</v>
      </c>
      <c r="AO3338" s="149"/>
      <c r="AP3338" s="149" t="s">
        <v>274</v>
      </c>
      <c r="AQ3338" s="149" t="s">
        <v>275</v>
      </c>
      <c r="AR3338" s="158">
        <v>1</v>
      </c>
      <c r="AS3338" s="149" t="s">
        <v>275</v>
      </c>
      <c r="AT3338" s="149" t="s">
        <v>276</v>
      </c>
      <c r="AU3338" s="161">
        <v>1</v>
      </c>
      <c r="AV3338" s="159">
        <v>15929.2</v>
      </c>
      <c r="AW3338" s="159">
        <v>637.17</v>
      </c>
      <c r="AX3338" s="149" t="s">
        <v>274</v>
      </c>
      <c r="AY3338" s="159">
        <v>159.29</v>
      </c>
      <c r="AZ3338" s="159">
        <v>159.29</v>
      </c>
      <c r="BA3338" s="159">
        <v>637.16</v>
      </c>
      <c r="BB3338" s="159">
        <v>3345.09</v>
      </c>
      <c r="BC3338" s="162" t="s">
        <v>274</v>
      </c>
      <c r="BD3338" s="162">
        <v>0</v>
      </c>
      <c r="BE3338" s="159">
        <v>12584.11</v>
      </c>
      <c r="BF3338" s="159">
        <v>12584.11</v>
      </c>
      <c r="BG3338" s="159">
        <v>15929.2</v>
      </c>
    </row>
    <row r="3339" ht="28.05" customHeight="1" spans="1:59">
      <c r="A3339" s="149"/>
      <c r="B3339" s="149"/>
      <c r="C3339" s="149"/>
      <c r="D3339" s="149" t="s">
        <v>3726</v>
      </c>
      <c r="E3339" s="340" t="s">
        <v>14739</v>
      </c>
      <c r="F3339" s="149" t="s">
        <v>3726</v>
      </c>
      <c r="G3339" s="149" t="s">
        <v>14740</v>
      </c>
      <c r="H3339" s="149" t="s">
        <v>7855</v>
      </c>
      <c r="I3339" s="149" t="s">
        <v>7856</v>
      </c>
      <c r="J3339" s="149" t="s">
        <v>14741</v>
      </c>
      <c r="K3339" s="149"/>
      <c r="L3339" s="149" t="s">
        <v>262</v>
      </c>
      <c r="M3339" s="149"/>
      <c r="N3339" s="149" t="s">
        <v>263</v>
      </c>
      <c r="O3339" s="149" t="s">
        <v>214</v>
      </c>
      <c r="P3339" s="149" t="s">
        <v>53</v>
      </c>
      <c r="Q3339" s="149"/>
      <c r="R3339" s="149" t="s">
        <v>3914</v>
      </c>
      <c r="S3339" s="149" t="s">
        <v>3872</v>
      </c>
      <c r="T3339" s="149" t="s">
        <v>14594</v>
      </c>
      <c r="U3339" s="149" t="s">
        <v>267</v>
      </c>
      <c r="V3339" s="149"/>
      <c r="W3339" s="149"/>
      <c r="X3339" s="149" t="s">
        <v>268</v>
      </c>
      <c r="Y3339" s="149"/>
      <c r="Z3339" s="149"/>
      <c r="AA3339" s="149"/>
      <c r="AB3339" s="149" t="s">
        <v>269</v>
      </c>
      <c r="AC3339" s="149" t="s">
        <v>270</v>
      </c>
      <c r="AD3339" s="149" t="s">
        <v>14594</v>
      </c>
      <c r="AE3339" s="149" t="s">
        <v>271</v>
      </c>
      <c r="AF3339" s="149"/>
      <c r="AG3339" s="149" t="s">
        <v>1098</v>
      </c>
      <c r="AH3339" s="149" t="s">
        <v>273</v>
      </c>
      <c r="AI3339" s="158">
        <v>73</v>
      </c>
      <c r="AJ3339" s="149"/>
      <c r="AK3339" s="159" t="s">
        <v>274</v>
      </c>
      <c r="AL3339" s="159" t="s">
        <v>274</v>
      </c>
      <c r="AM3339" s="149" t="s">
        <v>274</v>
      </c>
      <c r="AN3339" s="160">
        <v>4</v>
      </c>
      <c r="AO3339" s="149"/>
      <c r="AP3339" s="149" t="s">
        <v>274</v>
      </c>
      <c r="AQ3339" s="149" t="s">
        <v>275</v>
      </c>
      <c r="AR3339" s="158">
        <v>1</v>
      </c>
      <c r="AS3339" s="149" t="s">
        <v>275</v>
      </c>
      <c r="AT3339" s="149" t="s">
        <v>276</v>
      </c>
      <c r="AU3339" s="161">
        <v>1</v>
      </c>
      <c r="AV3339" s="159">
        <v>12389.38</v>
      </c>
      <c r="AW3339" s="159">
        <v>495.58</v>
      </c>
      <c r="AX3339" s="149" t="s">
        <v>274</v>
      </c>
      <c r="AY3339" s="159">
        <v>128.49</v>
      </c>
      <c r="AZ3339" s="159">
        <v>128.49</v>
      </c>
      <c r="BA3339" s="159">
        <v>513.96</v>
      </c>
      <c r="BB3339" s="159">
        <v>8938.48</v>
      </c>
      <c r="BC3339" s="162" t="s">
        <v>274</v>
      </c>
      <c r="BD3339" s="162">
        <v>0</v>
      </c>
      <c r="BE3339" s="159">
        <v>3450.9</v>
      </c>
      <c r="BF3339" s="159">
        <v>3450.9</v>
      </c>
      <c r="BG3339" s="159">
        <v>12389.38</v>
      </c>
    </row>
    <row r="3340" ht="28.05" customHeight="1" spans="1:59">
      <c r="A3340" s="149"/>
      <c r="B3340" s="149"/>
      <c r="C3340" s="149"/>
      <c r="D3340" s="149" t="s">
        <v>3726</v>
      </c>
      <c r="E3340" s="340" t="s">
        <v>14742</v>
      </c>
      <c r="F3340" s="149" t="s">
        <v>3726</v>
      </c>
      <c r="G3340" s="149" t="s">
        <v>14743</v>
      </c>
      <c r="H3340" s="149" t="s">
        <v>158</v>
      </c>
      <c r="I3340" s="149" t="s">
        <v>14744</v>
      </c>
      <c r="J3340" s="149" t="s">
        <v>14745</v>
      </c>
      <c r="K3340" s="149"/>
      <c r="L3340" s="149" t="s">
        <v>262</v>
      </c>
      <c r="M3340" s="149"/>
      <c r="N3340" s="149" t="s">
        <v>263</v>
      </c>
      <c r="O3340" s="149" t="s">
        <v>214</v>
      </c>
      <c r="P3340" s="149" t="s">
        <v>53</v>
      </c>
      <c r="Q3340" s="149"/>
      <c r="R3340" s="149" t="s">
        <v>62</v>
      </c>
      <c r="S3340" s="149" t="s">
        <v>4406</v>
      </c>
      <c r="T3340" s="149" t="s">
        <v>14696</v>
      </c>
      <c r="U3340" s="149" t="s">
        <v>267</v>
      </c>
      <c r="V3340" s="149"/>
      <c r="W3340" s="149"/>
      <c r="X3340" s="149" t="s">
        <v>268</v>
      </c>
      <c r="Y3340" s="149"/>
      <c r="Z3340" s="149"/>
      <c r="AA3340" s="149"/>
      <c r="AB3340" s="149" t="s">
        <v>269</v>
      </c>
      <c r="AC3340" s="149" t="s">
        <v>318</v>
      </c>
      <c r="AD3340" s="149" t="s">
        <v>14696</v>
      </c>
      <c r="AE3340" s="149" t="s">
        <v>271</v>
      </c>
      <c r="AF3340" s="149"/>
      <c r="AG3340" s="149" t="s">
        <v>1098</v>
      </c>
      <c r="AH3340" s="149" t="s">
        <v>273</v>
      </c>
      <c r="AI3340" s="158">
        <v>96</v>
      </c>
      <c r="AJ3340" s="149"/>
      <c r="AK3340" s="159" t="s">
        <v>274</v>
      </c>
      <c r="AL3340" s="159" t="s">
        <v>274</v>
      </c>
      <c r="AM3340" s="149" t="s">
        <v>274</v>
      </c>
      <c r="AN3340" s="160">
        <v>4</v>
      </c>
      <c r="AO3340" s="149"/>
      <c r="AP3340" s="149" t="s">
        <v>274</v>
      </c>
      <c r="AQ3340" s="149" t="s">
        <v>275</v>
      </c>
      <c r="AR3340" s="158">
        <v>1</v>
      </c>
      <c r="AS3340" s="149" t="s">
        <v>275</v>
      </c>
      <c r="AT3340" s="149" t="s">
        <v>276</v>
      </c>
      <c r="AU3340" s="161">
        <v>1</v>
      </c>
      <c r="AV3340" s="159">
        <v>4316.24</v>
      </c>
      <c r="AW3340" s="159">
        <v>172.65</v>
      </c>
      <c r="AX3340" s="149" t="s">
        <v>274</v>
      </c>
      <c r="AY3340" s="162">
        <v>0</v>
      </c>
      <c r="AZ3340" s="162" t="s">
        <v>274</v>
      </c>
      <c r="BA3340" s="159">
        <v>172.87</v>
      </c>
      <c r="BB3340" s="159">
        <v>4143.59</v>
      </c>
      <c r="BC3340" s="162" t="s">
        <v>274</v>
      </c>
      <c r="BD3340" s="162">
        <v>0</v>
      </c>
      <c r="BE3340" s="159">
        <v>172.65</v>
      </c>
      <c r="BF3340" s="159">
        <v>172.65</v>
      </c>
      <c r="BG3340" s="159">
        <v>4316.24</v>
      </c>
    </row>
    <row r="3341" ht="28.05" customHeight="1" spans="1:59">
      <c r="A3341" s="149"/>
      <c r="B3341" s="149"/>
      <c r="C3341" s="149"/>
      <c r="D3341" s="149" t="s">
        <v>3726</v>
      </c>
      <c r="E3341" s="340" t="s">
        <v>14746</v>
      </c>
      <c r="F3341" s="149" t="s">
        <v>3726</v>
      </c>
      <c r="G3341" s="149" t="s">
        <v>14747</v>
      </c>
      <c r="H3341" s="149" t="s">
        <v>14748</v>
      </c>
      <c r="I3341" s="149" t="s">
        <v>14749</v>
      </c>
      <c r="J3341" s="149" t="s">
        <v>14750</v>
      </c>
      <c r="K3341" s="149"/>
      <c r="L3341" s="149" t="s">
        <v>287</v>
      </c>
      <c r="M3341" s="149"/>
      <c r="N3341" s="149" t="s">
        <v>263</v>
      </c>
      <c r="O3341" s="149" t="s">
        <v>214</v>
      </c>
      <c r="P3341" s="149" t="s">
        <v>53</v>
      </c>
      <c r="Q3341" s="149"/>
      <c r="R3341" s="149" t="s">
        <v>14245</v>
      </c>
      <c r="S3341" s="149" t="s">
        <v>793</v>
      </c>
      <c r="T3341" s="149" t="s">
        <v>3664</v>
      </c>
      <c r="U3341" s="149" t="s">
        <v>267</v>
      </c>
      <c r="V3341" s="149"/>
      <c r="W3341" s="149"/>
      <c r="X3341" s="149" t="s">
        <v>268</v>
      </c>
      <c r="Y3341" s="149"/>
      <c r="Z3341" s="149"/>
      <c r="AA3341" s="149"/>
      <c r="AB3341" s="149" t="s">
        <v>269</v>
      </c>
      <c r="AC3341" s="149" t="s">
        <v>270</v>
      </c>
      <c r="AD3341" s="149" t="s">
        <v>3664</v>
      </c>
      <c r="AE3341" s="149" t="s">
        <v>271</v>
      </c>
      <c r="AF3341" s="149"/>
      <c r="AG3341" s="149" t="s">
        <v>1098</v>
      </c>
      <c r="AH3341" s="149" t="s">
        <v>273</v>
      </c>
      <c r="AI3341" s="158">
        <v>66</v>
      </c>
      <c r="AJ3341" s="149"/>
      <c r="AK3341" s="159" t="s">
        <v>274</v>
      </c>
      <c r="AL3341" s="159" t="s">
        <v>274</v>
      </c>
      <c r="AM3341" s="149" t="s">
        <v>274</v>
      </c>
      <c r="AN3341" s="160">
        <v>4</v>
      </c>
      <c r="AO3341" s="149"/>
      <c r="AP3341" s="149" t="s">
        <v>274</v>
      </c>
      <c r="AQ3341" s="149" t="s">
        <v>275</v>
      </c>
      <c r="AR3341" s="158">
        <v>1</v>
      </c>
      <c r="AS3341" s="149" t="s">
        <v>275</v>
      </c>
      <c r="AT3341" s="149" t="s">
        <v>276</v>
      </c>
      <c r="AU3341" s="161">
        <v>1</v>
      </c>
      <c r="AV3341" s="159">
        <v>3097.35</v>
      </c>
      <c r="AW3341" s="159">
        <v>123.89</v>
      </c>
      <c r="AX3341" s="149" t="s">
        <v>274</v>
      </c>
      <c r="AY3341" s="159">
        <v>31.89</v>
      </c>
      <c r="AZ3341" s="159">
        <v>31.89</v>
      </c>
      <c r="BA3341" s="159">
        <v>127.56</v>
      </c>
      <c r="BB3341" s="159">
        <v>2016.73</v>
      </c>
      <c r="BC3341" s="162" t="s">
        <v>274</v>
      </c>
      <c r="BD3341" s="162">
        <v>0</v>
      </c>
      <c r="BE3341" s="159">
        <v>1080.62</v>
      </c>
      <c r="BF3341" s="159">
        <v>1080.62</v>
      </c>
      <c r="BG3341" s="159">
        <v>3097.35</v>
      </c>
    </row>
    <row r="3342" ht="28.05" customHeight="1" spans="1:59">
      <c r="A3342" s="149"/>
      <c r="B3342" s="149"/>
      <c r="C3342" s="149"/>
      <c r="D3342" s="149" t="s">
        <v>3726</v>
      </c>
      <c r="E3342" s="340" t="s">
        <v>14751</v>
      </c>
      <c r="F3342" s="149" t="s">
        <v>3726</v>
      </c>
      <c r="G3342" s="149" t="s">
        <v>14752</v>
      </c>
      <c r="H3342" s="149" t="s">
        <v>5573</v>
      </c>
      <c r="I3342" s="149" t="s">
        <v>6176</v>
      </c>
      <c r="J3342" s="149" t="s">
        <v>14753</v>
      </c>
      <c r="K3342" s="149"/>
      <c r="L3342" s="149" t="s">
        <v>262</v>
      </c>
      <c r="M3342" s="149"/>
      <c r="N3342" s="149" t="s">
        <v>263</v>
      </c>
      <c r="O3342" s="149" t="s">
        <v>214</v>
      </c>
      <c r="P3342" s="149" t="s">
        <v>53</v>
      </c>
      <c r="Q3342" s="149"/>
      <c r="R3342" s="149" t="s">
        <v>160</v>
      </c>
      <c r="S3342" s="149" t="s">
        <v>4406</v>
      </c>
      <c r="T3342" s="149" t="s">
        <v>14696</v>
      </c>
      <c r="U3342" s="149" t="s">
        <v>267</v>
      </c>
      <c r="V3342" s="149"/>
      <c r="W3342" s="149"/>
      <c r="X3342" s="149" t="s">
        <v>336</v>
      </c>
      <c r="Y3342" s="149"/>
      <c r="Z3342" s="149"/>
      <c r="AA3342" s="149"/>
      <c r="AB3342" s="149" t="s">
        <v>269</v>
      </c>
      <c r="AC3342" s="149" t="s">
        <v>318</v>
      </c>
      <c r="AD3342" s="149" t="s">
        <v>14696</v>
      </c>
      <c r="AE3342" s="149" t="s">
        <v>271</v>
      </c>
      <c r="AF3342" s="149"/>
      <c r="AG3342" s="149" t="s">
        <v>1098</v>
      </c>
      <c r="AH3342" s="149" t="s">
        <v>273</v>
      </c>
      <c r="AI3342" s="158">
        <v>96</v>
      </c>
      <c r="AJ3342" s="149"/>
      <c r="AK3342" s="159" t="s">
        <v>274</v>
      </c>
      <c r="AL3342" s="159" t="s">
        <v>274</v>
      </c>
      <c r="AM3342" s="149" t="s">
        <v>274</v>
      </c>
      <c r="AN3342" s="160">
        <v>4</v>
      </c>
      <c r="AO3342" s="149"/>
      <c r="AP3342" s="149" t="s">
        <v>274</v>
      </c>
      <c r="AQ3342" s="149" t="s">
        <v>275</v>
      </c>
      <c r="AR3342" s="158">
        <v>1</v>
      </c>
      <c r="AS3342" s="149" t="s">
        <v>275</v>
      </c>
      <c r="AT3342" s="149" t="s">
        <v>276</v>
      </c>
      <c r="AU3342" s="161">
        <v>1</v>
      </c>
      <c r="AV3342" s="159">
        <v>6709.4</v>
      </c>
      <c r="AW3342" s="159">
        <v>268.38</v>
      </c>
      <c r="AX3342" s="149" t="s">
        <v>274</v>
      </c>
      <c r="AY3342" s="162">
        <v>0</v>
      </c>
      <c r="AZ3342" s="162" t="s">
        <v>274</v>
      </c>
      <c r="BA3342" s="159">
        <v>268.74</v>
      </c>
      <c r="BB3342" s="159">
        <v>6441.02</v>
      </c>
      <c r="BC3342" s="162" t="s">
        <v>274</v>
      </c>
      <c r="BD3342" s="162">
        <v>0</v>
      </c>
      <c r="BE3342" s="159">
        <v>268.38</v>
      </c>
      <c r="BF3342" s="159">
        <v>268.38</v>
      </c>
      <c r="BG3342" s="159">
        <v>6709.4</v>
      </c>
    </row>
    <row r="3343" ht="28.05" customHeight="1" spans="1:59">
      <c r="A3343" s="149"/>
      <c r="B3343" s="149"/>
      <c r="C3343" s="149"/>
      <c r="D3343" s="149" t="s">
        <v>3726</v>
      </c>
      <c r="E3343" s="340" t="s">
        <v>14754</v>
      </c>
      <c r="F3343" s="149" t="s">
        <v>3726</v>
      </c>
      <c r="G3343" s="149" t="s">
        <v>14755</v>
      </c>
      <c r="H3343" s="149" t="s">
        <v>5573</v>
      </c>
      <c r="I3343" s="149" t="s">
        <v>6176</v>
      </c>
      <c r="J3343" s="149" t="s">
        <v>14756</v>
      </c>
      <c r="K3343" s="149"/>
      <c r="L3343" s="149" t="s">
        <v>262</v>
      </c>
      <c r="M3343" s="149"/>
      <c r="N3343" s="149" t="s">
        <v>263</v>
      </c>
      <c r="O3343" s="149" t="s">
        <v>214</v>
      </c>
      <c r="P3343" s="149" t="s">
        <v>53</v>
      </c>
      <c r="Q3343" s="149"/>
      <c r="R3343" s="149" t="s">
        <v>160</v>
      </c>
      <c r="S3343" s="149" t="s">
        <v>4406</v>
      </c>
      <c r="T3343" s="149" t="s">
        <v>14696</v>
      </c>
      <c r="U3343" s="149" t="s">
        <v>267</v>
      </c>
      <c r="V3343" s="149"/>
      <c r="W3343" s="149"/>
      <c r="X3343" s="149" t="s">
        <v>336</v>
      </c>
      <c r="Y3343" s="149"/>
      <c r="Z3343" s="149"/>
      <c r="AA3343" s="149"/>
      <c r="AB3343" s="149" t="s">
        <v>269</v>
      </c>
      <c r="AC3343" s="149" t="s">
        <v>318</v>
      </c>
      <c r="AD3343" s="149" t="s">
        <v>14696</v>
      </c>
      <c r="AE3343" s="149" t="s">
        <v>271</v>
      </c>
      <c r="AF3343" s="149"/>
      <c r="AG3343" s="149" t="s">
        <v>1098</v>
      </c>
      <c r="AH3343" s="149" t="s">
        <v>273</v>
      </c>
      <c r="AI3343" s="158">
        <v>96</v>
      </c>
      <c r="AJ3343" s="149"/>
      <c r="AK3343" s="159" t="s">
        <v>274</v>
      </c>
      <c r="AL3343" s="159" t="s">
        <v>274</v>
      </c>
      <c r="AM3343" s="149" t="s">
        <v>274</v>
      </c>
      <c r="AN3343" s="160">
        <v>4</v>
      </c>
      <c r="AO3343" s="149"/>
      <c r="AP3343" s="149" t="s">
        <v>274</v>
      </c>
      <c r="AQ3343" s="149" t="s">
        <v>275</v>
      </c>
      <c r="AR3343" s="158">
        <v>1</v>
      </c>
      <c r="AS3343" s="149" t="s">
        <v>275</v>
      </c>
      <c r="AT3343" s="149" t="s">
        <v>276</v>
      </c>
      <c r="AU3343" s="161">
        <v>1</v>
      </c>
      <c r="AV3343" s="159">
        <v>6709.41</v>
      </c>
      <c r="AW3343" s="159">
        <v>268.38</v>
      </c>
      <c r="AX3343" s="149" t="s">
        <v>274</v>
      </c>
      <c r="AY3343" s="162">
        <v>0</v>
      </c>
      <c r="AZ3343" s="162" t="s">
        <v>274</v>
      </c>
      <c r="BA3343" s="159">
        <v>268.75</v>
      </c>
      <c r="BB3343" s="159">
        <v>6441.03</v>
      </c>
      <c r="BC3343" s="162" t="s">
        <v>274</v>
      </c>
      <c r="BD3343" s="162">
        <v>0</v>
      </c>
      <c r="BE3343" s="159">
        <v>268.38</v>
      </c>
      <c r="BF3343" s="159">
        <v>268.38</v>
      </c>
      <c r="BG3343" s="159">
        <v>6709.41</v>
      </c>
    </row>
    <row r="3344" ht="28.05" customHeight="1" spans="1:59">
      <c r="A3344" s="149"/>
      <c r="B3344" s="149"/>
      <c r="C3344" s="149"/>
      <c r="D3344" s="149" t="s">
        <v>3726</v>
      </c>
      <c r="E3344" s="340" t="s">
        <v>14757</v>
      </c>
      <c r="F3344" s="149" t="s">
        <v>3726</v>
      </c>
      <c r="G3344" s="149" t="s">
        <v>14758</v>
      </c>
      <c r="H3344" s="149" t="s">
        <v>8220</v>
      </c>
      <c r="I3344" s="149" t="s">
        <v>14759</v>
      </c>
      <c r="J3344" s="149" t="s">
        <v>14760</v>
      </c>
      <c r="K3344" s="149"/>
      <c r="L3344" s="149" t="s">
        <v>287</v>
      </c>
      <c r="M3344" s="149"/>
      <c r="N3344" s="149" t="s">
        <v>263</v>
      </c>
      <c r="O3344" s="149" t="s">
        <v>214</v>
      </c>
      <c r="P3344" s="149" t="s">
        <v>53</v>
      </c>
      <c r="Q3344" s="149"/>
      <c r="R3344" s="149" t="s">
        <v>13191</v>
      </c>
      <c r="S3344" s="149" t="s">
        <v>3893</v>
      </c>
      <c r="T3344" s="149" t="s">
        <v>414</v>
      </c>
      <c r="U3344" s="149" t="s">
        <v>267</v>
      </c>
      <c r="V3344" s="149"/>
      <c r="W3344" s="149"/>
      <c r="X3344" s="149" t="s">
        <v>336</v>
      </c>
      <c r="Y3344" s="149"/>
      <c r="Z3344" s="149"/>
      <c r="AA3344" s="149"/>
      <c r="AB3344" s="149" t="s">
        <v>269</v>
      </c>
      <c r="AC3344" s="149" t="s">
        <v>270</v>
      </c>
      <c r="AD3344" s="149" t="s">
        <v>414</v>
      </c>
      <c r="AE3344" s="149" t="s">
        <v>271</v>
      </c>
      <c r="AF3344" s="149"/>
      <c r="AG3344" s="149" t="s">
        <v>1098</v>
      </c>
      <c r="AH3344" s="149" t="s">
        <v>273</v>
      </c>
      <c r="AI3344" s="158">
        <v>21</v>
      </c>
      <c r="AJ3344" s="149"/>
      <c r="AK3344" s="159" t="s">
        <v>274</v>
      </c>
      <c r="AL3344" s="159" t="s">
        <v>274</v>
      </c>
      <c r="AM3344" s="149" t="s">
        <v>274</v>
      </c>
      <c r="AN3344" s="160">
        <v>4</v>
      </c>
      <c r="AO3344" s="149"/>
      <c r="AP3344" s="149" t="s">
        <v>274</v>
      </c>
      <c r="AQ3344" s="149" t="s">
        <v>275</v>
      </c>
      <c r="AR3344" s="158">
        <v>1</v>
      </c>
      <c r="AS3344" s="149" t="s">
        <v>275</v>
      </c>
      <c r="AT3344" s="149" t="s">
        <v>276</v>
      </c>
      <c r="AU3344" s="161">
        <v>1</v>
      </c>
      <c r="AV3344" s="159">
        <v>22831.86</v>
      </c>
      <c r="AW3344" s="159">
        <v>913.27</v>
      </c>
      <c r="AX3344" s="149" t="s">
        <v>274</v>
      </c>
      <c r="AY3344" s="159">
        <v>228.32</v>
      </c>
      <c r="AZ3344" s="159">
        <v>228.32</v>
      </c>
      <c r="BA3344" s="159">
        <v>913.28</v>
      </c>
      <c r="BB3344" s="159">
        <v>4794.72</v>
      </c>
      <c r="BC3344" s="162" t="s">
        <v>274</v>
      </c>
      <c r="BD3344" s="162">
        <v>0</v>
      </c>
      <c r="BE3344" s="159">
        <v>18037.14</v>
      </c>
      <c r="BF3344" s="159">
        <v>18037.14</v>
      </c>
      <c r="BG3344" s="159">
        <v>22831.86</v>
      </c>
    </row>
    <row r="3345" ht="28.05" customHeight="1" spans="1:59">
      <c r="A3345" s="149"/>
      <c r="B3345" s="149"/>
      <c r="C3345" s="149"/>
      <c r="D3345" s="149" t="s">
        <v>3726</v>
      </c>
      <c r="E3345" s="340" t="s">
        <v>14761</v>
      </c>
      <c r="F3345" s="149" t="s">
        <v>3726</v>
      </c>
      <c r="G3345" s="149" t="s">
        <v>14762</v>
      </c>
      <c r="H3345" s="149" t="s">
        <v>14748</v>
      </c>
      <c r="I3345" s="149" t="s">
        <v>14749</v>
      </c>
      <c r="J3345" s="149" t="s">
        <v>14763</v>
      </c>
      <c r="K3345" s="149"/>
      <c r="L3345" s="149" t="s">
        <v>287</v>
      </c>
      <c r="M3345" s="149"/>
      <c r="N3345" s="149" t="s">
        <v>263</v>
      </c>
      <c r="O3345" s="149" t="s">
        <v>214</v>
      </c>
      <c r="P3345" s="149" t="s">
        <v>53</v>
      </c>
      <c r="Q3345" s="149"/>
      <c r="R3345" s="149" t="s">
        <v>14245</v>
      </c>
      <c r="S3345" s="149" t="s">
        <v>793</v>
      </c>
      <c r="T3345" s="149" t="s">
        <v>3664</v>
      </c>
      <c r="U3345" s="149" t="s">
        <v>267</v>
      </c>
      <c r="V3345" s="149"/>
      <c r="W3345" s="149"/>
      <c r="X3345" s="149" t="s">
        <v>268</v>
      </c>
      <c r="Y3345" s="149"/>
      <c r="Z3345" s="149"/>
      <c r="AA3345" s="149"/>
      <c r="AB3345" s="149" t="s">
        <v>269</v>
      </c>
      <c r="AC3345" s="149" t="s">
        <v>270</v>
      </c>
      <c r="AD3345" s="149" t="s">
        <v>3664</v>
      </c>
      <c r="AE3345" s="149" t="s">
        <v>271</v>
      </c>
      <c r="AF3345" s="149"/>
      <c r="AG3345" s="149" t="s">
        <v>1098</v>
      </c>
      <c r="AH3345" s="149" t="s">
        <v>273</v>
      </c>
      <c r="AI3345" s="158">
        <v>66</v>
      </c>
      <c r="AJ3345" s="149"/>
      <c r="AK3345" s="159" t="s">
        <v>274</v>
      </c>
      <c r="AL3345" s="159" t="s">
        <v>274</v>
      </c>
      <c r="AM3345" s="149" t="s">
        <v>274</v>
      </c>
      <c r="AN3345" s="160">
        <v>4</v>
      </c>
      <c r="AO3345" s="149"/>
      <c r="AP3345" s="149" t="s">
        <v>274</v>
      </c>
      <c r="AQ3345" s="149" t="s">
        <v>275</v>
      </c>
      <c r="AR3345" s="158">
        <v>1</v>
      </c>
      <c r="AS3345" s="149" t="s">
        <v>275</v>
      </c>
      <c r="AT3345" s="149" t="s">
        <v>276</v>
      </c>
      <c r="AU3345" s="161">
        <v>1</v>
      </c>
      <c r="AV3345" s="159">
        <v>3097.35</v>
      </c>
      <c r="AW3345" s="159">
        <v>123.89</v>
      </c>
      <c r="AX3345" s="149" t="s">
        <v>274</v>
      </c>
      <c r="AY3345" s="159">
        <v>31.89</v>
      </c>
      <c r="AZ3345" s="159">
        <v>31.89</v>
      </c>
      <c r="BA3345" s="159">
        <v>127.56</v>
      </c>
      <c r="BB3345" s="159">
        <v>2016.73</v>
      </c>
      <c r="BC3345" s="162" t="s">
        <v>274</v>
      </c>
      <c r="BD3345" s="162">
        <v>0</v>
      </c>
      <c r="BE3345" s="159">
        <v>1080.62</v>
      </c>
      <c r="BF3345" s="159">
        <v>1080.62</v>
      </c>
      <c r="BG3345" s="159">
        <v>3097.35</v>
      </c>
    </row>
    <row r="3346" ht="28.05" customHeight="1" spans="1:59">
      <c r="A3346" s="149"/>
      <c r="B3346" s="149"/>
      <c r="C3346" s="149"/>
      <c r="D3346" s="149" t="s">
        <v>3726</v>
      </c>
      <c r="E3346" s="340" t="s">
        <v>14764</v>
      </c>
      <c r="F3346" s="149" t="s">
        <v>3726</v>
      </c>
      <c r="G3346" s="149" t="s">
        <v>14765</v>
      </c>
      <c r="H3346" s="149" t="s">
        <v>5573</v>
      </c>
      <c r="I3346" s="149" t="s">
        <v>6176</v>
      </c>
      <c r="J3346" s="149" t="s">
        <v>14766</v>
      </c>
      <c r="K3346" s="149"/>
      <c r="L3346" s="149" t="s">
        <v>262</v>
      </c>
      <c r="M3346" s="149"/>
      <c r="N3346" s="149" t="s">
        <v>263</v>
      </c>
      <c r="O3346" s="149" t="s">
        <v>214</v>
      </c>
      <c r="P3346" s="149" t="s">
        <v>53</v>
      </c>
      <c r="Q3346" s="149"/>
      <c r="R3346" s="149" t="s">
        <v>160</v>
      </c>
      <c r="S3346" s="149" t="s">
        <v>4406</v>
      </c>
      <c r="T3346" s="149" t="s">
        <v>14696</v>
      </c>
      <c r="U3346" s="149" t="s">
        <v>267</v>
      </c>
      <c r="V3346" s="149"/>
      <c r="W3346" s="149"/>
      <c r="X3346" s="149" t="s">
        <v>336</v>
      </c>
      <c r="Y3346" s="149"/>
      <c r="Z3346" s="149"/>
      <c r="AA3346" s="149"/>
      <c r="AB3346" s="149" t="s">
        <v>269</v>
      </c>
      <c r="AC3346" s="149" t="s">
        <v>318</v>
      </c>
      <c r="AD3346" s="149" t="s">
        <v>14696</v>
      </c>
      <c r="AE3346" s="149" t="s">
        <v>271</v>
      </c>
      <c r="AF3346" s="149"/>
      <c r="AG3346" s="149" t="s">
        <v>1098</v>
      </c>
      <c r="AH3346" s="149" t="s">
        <v>273</v>
      </c>
      <c r="AI3346" s="158">
        <v>96</v>
      </c>
      <c r="AJ3346" s="149"/>
      <c r="AK3346" s="159" t="s">
        <v>274</v>
      </c>
      <c r="AL3346" s="159" t="s">
        <v>274</v>
      </c>
      <c r="AM3346" s="149" t="s">
        <v>274</v>
      </c>
      <c r="AN3346" s="160">
        <v>4</v>
      </c>
      <c r="AO3346" s="149"/>
      <c r="AP3346" s="149" t="s">
        <v>274</v>
      </c>
      <c r="AQ3346" s="149" t="s">
        <v>275</v>
      </c>
      <c r="AR3346" s="158">
        <v>1</v>
      </c>
      <c r="AS3346" s="149" t="s">
        <v>275</v>
      </c>
      <c r="AT3346" s="149" t="s">
        <v>276</v>
      </c>
      <c r="AU3346" s="161">
        <v>1</v>
      </c>
      <c r="AV3346" s="159">
        <v>6709.4</v>
      </c>
      <c r="AW3346" s="159">
        <v>268.38</v>
      </c>
      <c r="AX3346" s="149" t="s">
        <v>274</v>
      </c>
      <c r="AY3346" s="162">
        <v>0</v>
      </c>
      <c r="AZ3346" s="162" t="s">
        <v>274</v>
      </c>
      <c r="BA3346" s="159">
        <v>268.74</v>
      </c>
      <c r="BB3346" s="159">
        <v>6441.02</v>
      </c>
      <c r="BC3346" s="162" t="s">
        <v>274</v>
      </c>
      <c r="BD3346" s="162">
        <v>0</v>
      </c>
      <c r="BE3346" s="159">
        <v>268.38</v>
      </c>
      <c r="BF3346" s="159">
        <v>268.38</v>
      </c>
      <c r="BG3346" s="159">
        <v>6709.4</v>
      </c>
    </row>
    <row r="3347" ht="28.05" customHeight="1" spans="1:59">
      <c r="A3347" s="149"/>
      <c r="B3347" s="149"/>
      <c r="C3347" s="149"/>
      <c r="D3347" s="149" t="s">
        <v>3726</v>
      </c>
      <c r="E3347" s="340" t="s">
        <v>14767</v>
      </c>
      <c r="F3347" s="149" t="s">
        <v>3726</v>
      </c>
      <c r="G3347" s="149" t="s">
        <v>14768</v>
      </c>
      <c r="H3347" s="149" t="s">
        <v>7855</v>
      </c>
      <c r="I3347" s="149" t="s">
        <v>7856</v>
      </c>
      <c r="J3347" s="149" t="s">
        <v>14769</v>
      </c>
      <c r="K3347" s="149"/>
      <c r="L3347" s="149" t="s">
        <v>262</v>
      </c>
      <c r="M3347" s="149"/>
      <c r="N3347" s="149" t="s">
        <v>263</v>
      </c>
      <c r="O3347" s="149" t="s">
        <v>214</v>
      </c>
      <c r="P3347" s="149" t="s">
        <v>53</v>
      </c>
      <c r="Q3347" s="149"/>
      <c r="R3347" s="149" t="s">
        <v>3914</v>
      </c>
      <c r="S3347" s="149" t="s">
        <v>3872</v>
      </c>
      <c r="T3347" s="149" t="s">
        <v>14594</v>
      </c>
      <c r="U3347" s="149" t="s">
        <v>267</v>
      </c>
      <c r="V3347" s="149"/>
      <c r="W3347" s="149"/>
      <c r="X3347" s="149" t="s">
        <v>268</v>
      </c>
      <c r="Y3347" s="149"/>
      <c r="Z3347" s="149"/>
      <c r="AA3347" s="149"/>
      <c r="AB3347" s="149" t="s">
        <v>269</v>
      </c>
      <c r="AC3347" s="149" t="s">
        <v>270</v>
      </c>
      <c r="AD3347" s="149" t="s">
        <v>14594</v>
      </c>
      <c r="AE3347" s="149" t="s">
        <v>271</v>
      </c>
      <c r="AF3347" s="149"/>
      <c r="AG3347" s="149" t="s">
        <v>1098</v>
      </c>
      <c r="AH3347" s="149" t="s">
        <v>273</v>
      </c>
      <c r="AI3347" s="158">
        <v>73</v>
      </c>
      <c r="AJ3347" s="149"/>
      <c r="AK3347" s="159" t="s">
        <v>274</v>
      </c>
      <c r="AL3347" s="159" t="s">
        <v>274</v>
      </c>
      <c r="AM3347" s="149" t="s">
        <v>274</v>
      </c>
      <c r="AN3347" s="160">
        <v>4</v>
      </c>
      <c r="AO3347" s="149"/>
      <c r="AP3347" s="149" t="s">
        <v>274</v>
      </c>
      <c r="AQ3347" s="149" t="s">
        <v>275</v>
      </c>
      <c r="AR3347" s="158">
        <v>1</v>
      </c>
      <c r="AS3347" s="149" t="s">
        <v>275</v>
      </c>
      <c r="AT3347" s="149" t="s">
        <v>276</v>
      </c>
      <c r="AU3347" s="161">
        <v>1</v>
      </c>
      <c r="AV3347" s="159">
        <v>12389.38</v>
      </c>
      <c r="AW3347" s="159">
        <v>495.58</v>
      </c>
      <c r="AX3347" s="149" t="s">
        <v>274</v>
      </c>
      <c r="AY3347" s="159">
        <v>128.49</v>
      </c>
      <c r="AZ3347" s="159">
        <v>128.49</v>
      </c>
      <c r="BA3347" s="159">
        <v>513.96</v>
      </c>
      <c r="BB3347" s="159">
        <v>8938.48</v>
      </c>
      <c r="BC3347" s="162" t="s">
        <v>274</v>
      </c>
      <c r="BD3347" s="162">
        <v>0</v>
      </c>
      <c r="BE3347" s="159">
        <v>3450.9</v>
      </c>
      <c r="BF3347" s="159">
        <v>3450.9</v>
      </c>
      <c r="BG3347" s="159">
        <v>12389.38</v>
      </c>
    </row>
    <row r="3348" ht="28.05" customHeight="1" spans="1:59">
      <c r="A3348" s="149"/>
      <c r="B3348" s="149"/>
      <c r="C3348" s="149"/>
      <c r="D3348" s="149" t="s">
        <v>3726</v>
      </c>
      <c r="E3348" s="340" t="s">
        <v>14770</v>
      </c>
      <c r="F3348" s="149" t="s">
        <v>3726</v>
      </c>
      <c r="G3348" s="149" t="s">
        <v>14771</v>
      </c>
      <c r="H3348" s="149" t="s">
        <v>14748</v>
      </c>
      <c r="I3348" s="149" t="s">
        <v>14749</v>
      </c>
      <c r="J3348" s="149" t="s">
        <v>14772</v>
      </c>
      <c r="K3348" s="149"/>
      <c r="L3348" s="149" t="s">
        <v>287</v>
      </c>
      <c r="M3348" s="149"/>
      <c r="N3348" s="149" t="s">
        <v>263</v>
      </c>
      <c r="O3348" s="149" t="s">
        <v>214</v>
      </c>
      <c r="P3348" s="149" t="s">
        <v>53</v>
      </c>
      <c r="Q3348" s="149"/>
      <c r="R3348" s="149" t="s">
        <v>14245</v>
      </c>
      <c r="S3348" s="149" t="s">
        <v>793</v>
      </c>
      <c r="T3348" s="149" t="s">
        <v>3664</v>
      </c>
      <c r="U3348" s="149" t="s">
        <v>267</v>
      </c>
      <c r="V3348" s="149"/>
      <c r="W3348" s="149"/>
      <c r="X3348" s="149" t="s">
        <v>268</v>
      </c>
      <c r="Y3348" s="149"/>
      <c r="Z3348" s="149"/>
      <c r="AA3348" s="149"/>
      <c r="AB3348" s="149" t="s">
        <v>269</v>
      </c>
      <c r="AC3348" s="149" t="s">
        <v>270</v>
      </c>
      <c r="AD3348" s="149" t="s">
        <v>3664</v>
      </c>
      <c r="AE3348" s="149" t="s">
        <v>271</v>
      </c>
      <c r="AF3348" s="149"/>
      <c r="AG3348" s="149" t="s">
        <v>1098</v>
      </c>
      <c r="AH3348" s="149" t="s">
        <v>273</v>
      </c>
      <c r="AI3348" s="158">
        <v>66</v>
      </c>
      <c r="AJ3348" s="149"/>
      <c r="AK3348" s="159" t="s">
        <v>274</v>
      </c>
      <c r="AL3348" s="159" t="s">
        <v>274</v>
      </c>
      <c r="AM3348" s="149" t="s">
        <v>274</v>
      </c>
      <c r="AN3348" s="160">
        <v>4</v>
      </c>
      <c r="AO3348" s="149"/>
      <c r="AP3348" s="149" t="s">
        <v>274</v>
      </c>
      <c r="AQ3348" s="149" t="s">
        <v>275</v>
      </c>
      <c r="AR3348" s="158">
        <v>1</v>
      </c>
      <c r="AS3348" s="149" t="s">
        <v>275</v>
      </c>
      <c r="AT3348" s="149" t="s">
        <v>276</v>
      </c>
      <c r="AU3348" s="161">
        <v>1</v>
      </c>
      <c r="AV3348" s="159">
        <v>3097.34</v>
      </c>
      <c r="AW3348" s="159">
        <v>123.89</v>
      </c>
      <c r="AX3348" s="149" t="s">
        <v>274</v>
      </c>
      <c r="AY3348" s="159">
        <v>31.89</v>
      </c>
      <c r="AZ3348" s="159">
        <v>31.89</v>
      </c>
      <c r="BA3348" s="159">
        <v>127.56</v>
      </c>
      <c r="BB3348" s="159">
        <v>2016.73</v>
      </c>
      <c r="BC3348" s="162" t="s">
        <v>274</v>
      </c>
      <c r="BD3348" s="162">
        <v>0</v>
      </c>
      <c r="BE3348" s="159">
        <v>1080.61</v>
      </c>
      <c r="BF3348" s="159">
        <v>1080.61</v>
      </c>
      <c r="BG3348" s="159">
        <v>3097.34</v>
      </c>
    </row>
    <row r="3349" ht="28.05" customHeight="1" spans="1:59">
      <c r="A3349" s="149"/>
      <c r="B3349" s="149"/>
      <c r="C3349" s="149"/>
      <c r="D3349" s="149" t="s">
        <v>3726</v>
      </c>
      <c r="E3349" s="340" t="s">
        <v>14773</v>
      </c>
      <c r="F3349" s="149" t="s">
        <v>3726</v>
      </c>
      <c r="G3349" s="149" t="s">
        <v>14774</v>
      </c>
      <c r="H3349" s="149" t="s">
        <v>5573</v>
      </c>
      <c r="I3349" s="149" t="s">
        <v>12623</v>
      </c>
      <c r="J3349" s="149" t="s">
        <v>14775</v>
      </c>
      <c r="K3349" s="149"/>
      <c r="L3349" s="149" t="s">
        <v>262</v>
      </c>
      <c r="M3349" s="149"/>
      <c r="N3349" s="149" t="s">
        <v>263</v>
      </c>
      <c r="O3349" s="149" t="s">
        <v>214</v>
      </c>
      <c r="P3349" s="149" t="s">
        <v>53</v>
      </c>
      <c r="Q3349" s="149"/>
      <c r="R3349" s="149" t="s">
        <v>4604</v>
      </c>
      <c r="S3349" s="149" t="s">
        <v>4406</v>
      </c>
      <c r="T3349" s="149" t="s">
        <v>14696</v>
      </c>
      <c r="U3349" s="149" t="s">
        <v>267</v>
      </c>
      <c r="V3349" s="149"/>
      <c r="W3349" s="149"/>
      <c r="X3349" s="149" t="s">
        <v>336</v>
      </c>
      <c r="Y3349" s="149"/>
      <c r="Z3349" s="149"/>
      <c r="AA3349" s="149"/>
      <c r="AB3349" s="149" t="s">
        <v>269</v>
      </c>
      <c r="AC3349" s="149" t="s">
        <v>318</v>
      </c>
      <c r="AD3349" s="149" t="s">
        <v>14696</v>
      </c>
      <c r="AE3349" s="149" t="s">
        <v>271</v>
      </c>
      <c r="AF3349" s="149"/>
      <c r="AG3349" s="149" t="s">
        <v>1098</v>
      </c>
      <c r="AH3349" s="149" t="s">
        <v>273</v>
      </c>
      <c r="AI3349" s="158">
        <v>96</v>
      </c>
      <c r="AJ3349" s="149"/>
      <c r="AK3349" s="159" t="s">
        <v>274</v>
      </c>
      <c r="AL3349" s="159" t="s">
        <v>274</v>
      </c>
      <c r="AM3349" s="149" t="s">
        <v>274</v>
      </c>
      <c r="AN3349" s="160">
        <v>4</v>
      </c>
      <c r="AO3349" s="149"/>
      <c r="AP3349" s="149" t="s">
        <v>274</v>
      </c>
      <c r="AQ3349" s="149" t="s">
        <v>275</v>
      </c>
      <c r="AR3349" s="158">
        <v>1</v>
      </c>
      <c r="AS3349" s="149" t="s">
        <v>275</v>
      </c>
      <c r="AT3349" s="149" t="s">
        <v>276</v>
      </c>
      <c r="AU3349" s="161">
        <v>1</v>
      </c>
      <c r="AV3349" s="159">
        <v>11538.46</v>
      </c>
      <c r="AW3349" s="159">
        <v>461.54</v>
      </c>
      <c r="AX3349" s="149" t="s">
        <v>274</v>
      </c>
      <c r="AY3349" s="162">
        <v>0</v>
      </c>
      <c r="AZ3349" s="162" t="s">
        <v>274</v>
      </c>
      <c r="BA3349" s="159">
        <v>461.96</v>
      </c>
      <c r="BB3349" s="159">
        <v>11076.92</v>
      </c>
      <c r="BC3349" s="162" t="s">
        <v>274</v>
      </c>
      <c r="BD3349" s="162">
        <v>0</v>
      </c>
      <c r="BE3349" s="159">
        <v>461.54</v>
      </c>
      <c r="BF3349" s="159">
        <v>461.54</v>
      </c>
      <c r="BG3349" s="159">
        <v>11538.46</v>
      </c>
    </row>
    <row r="3350" ht="28.05" customHeight="1" spans="1:59">
      <c r="A3350" s="149"/>
      <c r="B3350" s="149"/>
      <c r="C3350" s="149"/>
      <c r="D3350" s="149" t="s">
        <v>3726</v>
      </c>
      <c r="E3350" s="340" t="s">
        <v>14776</v>
      </c>
      <c r="F3350" s="149" t="s">
        <v>3726</v>
      </c>
      <c r="G3350" s="149" t="s">
        <v>14777</v>
      </c>
      <c r="H3350" s="149" t="s">
        <v>8220</v>
      </c>
      <c r="I3350" s="149" t="s">
        <v>14759</v>
      </c>
      <c r="J3350" s="149" t="s">
        <v>14778</v>
      </c>
      <c r="K3350" s="149"/>
      <c r="L3350" s="149" t="s">
        <v>287</v>
      </c>
      <c r="M3350" s="149"/>
      <c r="N3350" s="149" t="s">
        <v>263</v>
      </c>
      <c r="O3350" s="149" t="s">
        <v>214</v>
      </c>
      <c r="P3350" s="149" t="s">
        <v>53</v>
      </c>
      <c r="Q3350" s="149"/>
      <c r="R3350" s="149" t="s">
        <v>13104</v>
      </c>
      <c r="S3350" s="149" t="s">
        <v>3893</v>
      </c>
      <c r="T3350" s="149" t="s">
        <v>414</v>
      </c>
      <c r="U3350" s="149" t="s">
        <v>267</v>
      </c>
      <c r="V3350" s="149"/>
      <c r="W3350" s="149"/>
      <c r="X3350" s="149" t="s">
        <v>336</v>
      </c>
      <c r="Y3350" s="149"/>
      <c r="Z3350" s="149"/>
      <c r="AA3350" s="149"/>
      <c r="AB3350" s="149" t="s">
        <v>269</v>
      </c>
      <c r="AC3350" s="149" t="s">
        <v>270</v>
      </c>
      <c r="AD3350" s="149" t="s">
        <v>414</v>
      </c>
      <c r="AE3350" s="149" t="s">
        <v>271</v>
      </c>
      <c r="AF3350" s="149"/>
      <c r="AG3350" s="149" t="s">
        <v>1098</v>
      </c>
      <c r="AH3350" s="149" t="s">
        <v>273</v>
      </c>
      <c r="AI3350" s="158">
        <v>21</v>
      </c>
      <c r="AJ3350" s="149"/>
      <c r="AK3350" s="159" t="s">
        <v>274</v>
      </c>
      <c r="AL3350" s="159" t="s">
        <v>274</v>
      </c>
      <c r="AM3350" s="149" t="s">
        <v>274</v>
      </c>
      <c r="AN3350" s="160">
        <v>4</v>
      </c>
      <c r="AO3350" s="149"/>
      <c r="AP3350" s="149" t="s">
        <v>274</v>
      </c>
      <c r="AQ3350" s="149" t="s">
        <v>275</v>
      </c>
      <c r="AR3350" s="158">
        <v>1</v>
      </c>
      <c r="AS3350" s="149" t="s">
        <v>275</v>
      </c>
      <c r="AT3350" s="149" t="s">
        <v>276</v>
      </c>
      <c r="AU3350" s="161">
        <v>1</v>
      </c>
      <c r="AV3350" s="159">
        <v>22831.86</v>
      </c>
      <c r="AW3350" s="159">
        <v>913.27</v>
      </c>
      <c r="AX3350" s="149" t="s">
        <v>274</v>
      </c>
      <c r="AY3350" s="159">
        <v>228.32</v>
      </c>
      <c r="AZ3350" s="159">
        <v>228.32</v>
      </c>
      <c r="BA3350" s="159">
        <v>913.28</v>
      </c>
      <c r="BB3350" s="159">
        <v>4794.72</v>
      </c>
      <c r="BC3350" s="162" t="s">
        <v>274</v>
      </c>
      <c r="BD3350" s="162">
        <v>0</v>
      </c>
      <c r="BE3350" s="159">
        <v>18037.14</v>
      </c>
      <c r="BF3350" s="159">
        <v>18037.14</v>
      </c>
      <c r="BG3350" s="159">
        <v>22831.86</v>
      </c>
    </row>
    <row r="3351" ht="28.05" customHeight="1" spans="1:59">
      <c r="A3351" s="149"/>
      <c r="B3351" s="149"/>
      <c r="C3351" s="149"/>
      <c r="D3351" s="149" t="s">
        <v>3726</v>
      </c>
      <c r="E3351" s="340" t="s">
        <v>14779</v>
      </c>
      <c r="F3351" s="149" t="s">
        <v>3726</v>
      </c>
      <c r="G3351" s="149" t="s">
        <v>14780</v>
      </c>
      <c r="H3351" s="149" t="s">
        <v>14781</v>
      </c>
      <c r="I3351" s="149" t="s">
        <v>14782</v>
      </c>
      <c r="J3351" s="149" t="s">
        <v>14783</v>
      </c>
      <c r="K3351" s="149"/>
      <c r="L3351" s="149" t="s">
        <v>287</v>
      </c>
      <c r="M3351" s="149"/>
      <c r="N3351" s="149" t="s">
        <v>263</v>
      </c>
      <c r="O3351" s="149" t="s">
        <v>214</v>
      </c>
      <c r="P3351" s="149" t="s">
        <v>53</v>
      </c>
      <c r="Q3351" s="149"/>
      <c r="R3351" s="149" t="s">
        <v>13191</v>
      </c>
      <c r="S3351" s="149" t="s">
        <v>14784</v>
      </c>
      <c r="T3351" s="149" t="s">
        <v>414</v>
      </c>
      <c r="U3351" s="149" t="s">
        <v>267</v>
      </c>
      <c r="V3351" s="149"/>
      <c r="W3351" s="149"/>
      <c r="X3351" s="149" t="s">
        <v>336</v>
      </c>
      <c r="Y3351" s="149"/>
      <c r="Z3351" s="149"/>
      <c r="AA3351" s="149"/>
      <c r="AB3351" s="149" t="s">
        <v>269</v>
      </c>
      <c r="AC3351" s="149" t="s">
        <v>270</v>
      </c>
      <c r="AD3351" s="149" t="s">
        <v>414</v>
      </c>
      <c r="AE3351" s="149" t="s">
        <v>271</v>
      </c>
      <c r="AF3351" s="149"/>
      <c r="AG3351" s="149" t="s">
        <v>1098</v>
      </c>
      <c r="AH3351" s="149" t="s">
        <v>273</v>
      </c>
      <c r="AI3351" s="158">
        <v>21</v>
      </c>
      <c r="AJ3351" s="149"/>
      <c r="AK3351" s="159" t="s">
        <v>274</v>
      </c>
      <c r="AL3351" s="159" t="s">
        <v>274</v>
      </c>
      <c r="AM3351" s="149" t="s">
        <v>274</v>
      </c>
      <c r="AN3351" s="160">
        <v>4</v>
      </c>
      <c r="AO3351" s="149"/>
      <c r="AP3351" s="149" t="s">
        <v>274</v>
      </c>
      <c r="AQ3351" s="149" t="s">
        <v>275</v>
      </c>
      <c r="AR3351" s="158">
        <v>1</v>
      </c>
      <c r="AS3351" s="149" t="s">
        <v>275</v>
      </c>
      <c r="AT3351" s="149" t="s">
        <v>276</v>
      </c>
      <c r="AU3351" s="161">
        <v>1</v>
      </c>
      <c r="AV3351" s="159">
        <v>5752.21</v>
      </c>
      <c r="AW3351" s="159">
        <v>230.09</v>
      </c>
      <c r="AX3351" s="149" t="s">
        <v>274</v>
      </c>
      <c r="AY3351" s="159">
        <v>57.52</v>
      </c>
      <c r="AZ3351" s="159">
        <v>57.52</v>
      </c>
      <c r="BA3351" s="159">
        <v>230.08</v>
      </c>
      <c r="BB3351" s="159">
        <v>1207.92</v>
      </c>
      <c r="BC3351" s="162" t="s">
        <v>274</v>
      </c>
      <c r="BD3351" s="162">
        <v>0</v>
      </c>
      <c r="BE3351" s="159">
        <v>4544.29</v>
      </c>
      <c r="BF3351" s="159">
        <v>4544.29</v>
      </c>
      <c r="BG3351" s="159">
        <v>5752.21</v>
      </c>
    </row>
    <row r="3352" ht="28.05" customHeight="1" spans="1:59">
      <c r="A3352" s="149"/>
      <c r="B3352" s="149"/>
      <c r="C3352" s="149"/>
      <c r="D3352" s="149" t="s">
        <v>3726</v>
      </c>
      <c r="E3352" s="340" t="s">
        <v>14785</v>
      </c>
      <c r="F3352" s="149" t="s">
        <v>3726</v>
      </c>
      <c r="G3352" s="149" t="s">
        <v>14786</v>
      </c>
      <c r="H3352" s="149" t="s">
        <v>4655</v>
      </c>
      <c r="I3352" s="149" t="s">
        <v>14787</v>
      </c>
      <c r="J3352" s="149" t="s">
        <v>14788</v>
      </c>
      <c r="K3352" s="149"/>
      <c r="L3352" s="149" t="s">
        <v>262</v>
      </c>
      <c r="M3352" s="149"/>
      <c r="N3352" s="149" t="s">
        <v>263</v>
      </c>
      <c r="O3352" s="149" t="s">
        <v>214</v>
      </c>
      <c r="P3352" s="149" t="s">
        <v>53</v>
      </c>
      <c r="Q3352" s="149"/>
      <c r="R3352" s="149" t="s">
        <v>3952</v>
      </c>
      <c r="S3352" s="149" t="s">
        <v>3893</v>
      </c>
      <c r="T3352" s="149" t="s">
        <v>14594</v>
      </c>
      <c r="U3352" s="149" t="s">
        <v>267</v>
      </c>
      <c r="V3352" s="149"/>
      <c r="W3352" s="149"/>
      <c r="X3352" s="149" t="s">
        <v>336</v>
      </c>
      <c r="Y3352" s="149"/>
      <c r="Z3352" s="149"/>
      <c r="AA3352" s="149"/>
      <c r="AB3352" s="149" t="s">
        <v>269</v>
      </c>
      <c r="AC3352" s="149" t="s">
        <v>270</v>
      </c>
      <c r="AD3352" s="149" t="s">
        <v>14594</v>
      </c>
      <c r="AE3352" s="149" t="s">
        <v>271</v>
      </c>
      <c r="AF3352" s="149"/>
      <c r="AG3352" s="149" t="s">
        <v>1098</v>
      </c>
      <c r="AH3352" s="149" t="s">
        <v>273</v>
      </c>
      <c r="AI3352" s="158">
        <v>73</v>
      </c>
      <c r="AJ3352" s="149"/>
      <c r="AK3352" s="159" t="s">
        <v>274</v>
      </c>
      <c r="AL3352" s="159" t="s">
        <v>274</v>
      </c>
      <c r="AM3352" s="149" t="s">
        <v>274</v>
      </c>
      <c r="AN3352" s="160">
        <v>4</v>
      </c>
      <c r="AO3352" s="149"/>
      <c r="AP3352" s="149" t="s">
        <v>274</v>
      </c>
      <c r="AQ3352" s="149" t="s">
        <v>275</v>
      </c>
      <c r="AR3352" s="158">
        <v>1</v>
      </c>
      <c r="AS3352" s="149" t="s">
        <v>275</v>
      </c>
      <c r="AT3352" s="149" t="s">
        <v>276</v>
      </c>
      <c r="AU3352" s="161">
        <v>1</v>
      </c>
      <c r="AV3352" s="159">
        <v>16283.19</v>
      </c>
      <c r="AW3352" s="159">
        <v>651.33</v>
      </c>
      <c r="AX3352" s="149" t="s">
        <v>274</v>
      </c>
      <c r="AY3352" s="159">
        <v>168.87</v>
      </c>
      <c r="AZ3352" s="159">
        <v>168.87</v>
      </c>
      <c r="BA3352" s="159">
        <v>675.48</v>
      </c>
      <c r="BB3352" s="159">
        <v>11747.92</v>
      </c>
      <c r="BC3352" s="162" t="s">
        <v>274</v>
      </c>
      <c r="BD3352" s="162">
        <v>0</v>
      </c>
      <c r="BE3352" s="159">
        <v>4535.27</v>
      </c>
      <c r="BF3352" s="159">
        <v>4535.27</v>
      </c>
      <c r="BG3352" s="159">
        <v>16283.19</v>
      </c>
    </row>
    <row r="3353" ht="28.05" customHeight="1" spans="1:59">
      <c r="A3353" s="149"/>
      <c r="B3353" s="149"/>
      <c r="C3353" s="149"/>
      <c r="D3353" s="149" t="s">
        <v>3726</v>
      </c>
      <c r="E3353" s="340" t="s">
        <v>14789</v>
      </c>
      <c r="F3353" s="149" t="s">
        <v>3726</v>
      </c>
      <c r="G3353" s="149" t="s">
        <v>14790</v>
      </c>
      <c r="H3353" s="149" t="s">
        <v>14748</v>
      </c>
      <c r="I3353" s="149" t="s">
        <v>14791</v>
      </c>
      <c r="J3353" s="149" t="s">
        <v>14792</v>
      </c>
      <c r="K3353" s="149"/>
      <c r="L3353" s="149" t="s">
        <v>287</v>
      </c>
      <c r="M3353" s="149"/>
      <c r="N3353" s="149" t="s">
        <v>263</v>
      </c>
      <c r="O3353" s="149" t="s">
        <v>214</v>
      </c>
      <c r="P3353" s="149" t="s">
        <v>53</v>
      </c>
      <c r="Q3353" s="149"/>
      <c r="R3353" s="149" t="s">
        <v>14245</v>
      </c>
      <c r="S3353" s="149" t="s">
        <v>793</v>
      </c>
      <c r="T3353" s="149" t="s">
        <v>3664</v>
      </c>
      <c r="U3353" s="149" t="s">
        <v>267</v>
      </c>
      <c r="V3353" s="149"/>
      <c r="W3353" s="149"/>
      <c r="X3353" s="149" t="s">
        <v>268</v>
      </c>
      <c r="Y3353" s="149"/>
      <c r="Z3353" s="149"/>
      <c r="AA3353" s="149"/>
      <c r="AB3353" s="149" t="s">
        <v>269</v>
      </c>
      <c r="AC3353" s="149" t="s">
        <v>270</v>
      </c>
      <c r="AD3353" s="149" t="s">
        <v>3664</v>
      </c>
      <c r="AE3353" s="149" t="s">
        <v>271</v>
      </c>
      <c r="AF3353" s="149"/>
      <c r="AG3353" s="149" t="s">
        <v>1098</v>
      </c>
      <c r="AH3353" s="149" t="s">
        <v>273</v>
      </c>
      <c r="AI3353" s="158">
        <v>66</v>
      </c>
      <c r="AJ3353" s="149"/>
      <c r="AK3353" s="159" t="s">
        <v>274</v>
      </c>
      <c r="AL3353" s="159" t="s">
        <v>274</v>
      </c>
      <c r="AM3353" s="149" t="s">
        <v>274</v>
      </c>
      <c r="AN3353" s="160">
        <v>4</v>
      </c>
      <c r="AO3353" s="149"/>
      <c r="AP3353" s="149" t="s">
        <v>274</v>
      </c>
      <c r="AQ3353" s="149" t="s">
        <v>275</v>
      </c>
      <c r="AR3353" s="158">
        <v>1</v>
      </c>
      <c r="AS3353" s="149" t="s">
        <v>275</v>
      </c>
      <c r="AT3353" s="149" t="s">
        <v>276</v>
      </c>
      <c r="AU3353" s="161">
        <v>1</v>
      </c>
      <c r="AV3353" s="159">
        <v>4867.26</v>
      </c>
      <c r="AW3353" s="159">
        <v>194.69</v>
      </c>
      <c r="AX3353" s="149" t="s">
        <v>274</v>
      </c>
      <c r="AY3353" s="159">
        <v>50.11</v>
      </c>
      <c r="AZ3353" s="159">
        <v>50.11</v>
      </c>
      <c r="BA3353" s="159">
        <v>200.44</v>
      </c>
      <c r="BB3353" s="159">
        <v>3169.31</v>
      </c>
      <c r="BC3353" s="162" t="s">
        <v>274</v>
      </c>
      <c r="BD3353" s="162">
        <v>0</v>
      </c>
      <c r="BE3353" s="159">
        <v>1697.95</v>
      </c>
      <c r="BF3353" s="159">
        <v>1697.95</v>
      </c>
      <c r="BG3353" s="159">
        <v>4867.26</v>
      </c>
    </row>
    <row r="3354" ht="28.05" customHeight="1" spans="1:59">
      <c r="A3354" s="149"/>
      <c r="B3354" s="149"/>
      <c r="C3354" s="149"/>
      <c r="D3354" s="149" t="s">
        <v>3726</v>
      </c>
      <c r="E3354" s="340" t="s">
        <v>14793</v>
      </c>
      <c r="F3354" s="149" t="s">
        <v>3726</v>
      </c>
      <c r="G3354" s="149" t="s">
        <v>14794</v>
      </c>
      <c r="H3354" s="149" t="s">
        <v>14795</v>
      </c>
      <c r="I3354" s="149" t="s">
        <v>14796</v>
      </c>
      <c r="J3354" s="149" t="s">
        <v>14797</v>
      </c>
      <c r="K3354" s="149"/>
      <c r="L3354" s="149" t="s">
        <v>262</v>
      </c>
      <c r="M3354" s="149"/>
      <c r="N3354" s="149" t="s">
        <v>263</v>
      </c>
      <c r="O3354" s="149" t="s">
        <v>214</v>
      </c>
      <c r="P3354" s="149" t="s">
        <v>53</v>
      </c>
      <c r="Q3354" s="149"/>
      <c r="R3354" s="149" t="s">
        <v>3952</v>
      </c>
      <c r="S3354" s="149" t="s">
        <v>3893</v>
      </c>
      <c r="T3354" s="149" t="s">
        <v>1165</v>
      </c>
      <c r="U3354" s="149" t="s">
        <v>267</v>
      </c>
      <c r="V3354" s="149"/>
      <c r="W3354" s="149"/>
      <c r="X3354" s="149" t="s">
        <v>336</v>
      </c>
      <c r="Y3354" s="149"/>
      <c r="Z3354" s="149"/>
      <c r="AA3354" s="149"/>
      <c r="AB3354" s="149" t="s">
        <v>269</v>
      </c>
      <c r="AC3354" s="149" t="s">
        <v>270</v>
      </c>
      <c r="AD3354" s="149" t="s">
        <v>1165</v>
      </c>
      <c r="AE3354" s="149" t="s">
        <v>271</v>
      </c>
      <c r="AF3354" s="149"/>
      <c r="AG3354" s="149" t="s">
        <v>1098</v>
      </c>
      <c r="AH3354" s="149" t="s">
        <v>273</v>
      </c>
      <c r="AI3354" s="158">
        <v>73</v>
      </c>
      <c r="AJ3354" s="149"/>
      <c r="AK3354" s="159" t="s">
        <v>274</v>
      </c>
      <c r="AL3354" s="159" t="s">
        <v>274</v>
      </c>
      <c r="AM3354" s="149" t="s">
        <v>274</v>
      </c>
      <c r="AN3354" s="160">
        <v>4</v>
      </c>
      <c r="AO3354" s="149"/>
      <c r="AP3354" s="149" t="s">
        <v>274</v>
      </c>
      <c r="AQ3354" s="149" t="s">
        <v>275</v>
      </c>
      <c r="AR3354" s="158">
        <v>1</v>
      </c>
      <c r="AS3354" s="149" t="s">
        <v>275</v>
      </c>
      <c r="AT3354" s="149" t="s">
        <v>276</v>
      </c>
      <c r="AU3354" s="161">
        <v>1</v>
      </c>
      <c r="AV3354" s="159">
        <v>11946.9</v>
      </c>
      <c r="AW3354" s="159">
        <v>477.88</v>
      </c>
      <c r="AX3354" s="149" t="s">
        <v>274</v>
      </c>
      <c r="AY3354" s="159">
        <v>123.89</v>
      </c>
      <c r="AZ3354" s="159">
        <v>123.89</v>
      </c>
      <c r="BA3354" s="159">
        <v>495.56</v>
      </c>
      <c r="BB3354" s="159">
        <v>8619.52</v>
      </c>
      <c r="BC3354" s="162" t="s">
        <v>274</v>
      </c>
      <c r="BD3354" s="162">
        <v>0</v>
      </c>
      <c r="BE3354" s="159">
        <v>3327.38</v>
      </c>
      <c r="BF3354" s="159">
        <v>3327.38</v>
      </c>
      <c r="BG3354" s="159">
        <v>11946.9</v>
      </c>
    </row>
    <row r="3355" ht="28.05" customHeight="1" spans="1:59">
      <c r="A3355" s="149"/>
      <c r="B3355" s="149"/>
      <c r="C3355" s="149"/>
      <c r="D3355" s="149" t="s">
        <v>3726</v>
      </c>
      <c r="E3355" s="340" t="s">
        <v>14798</v>
      </c>
      <c r="F3355" s="149" t="s">
        <v>3726</v>
      </c>
      <c r="G3355" s="149" t="s">
        <v>14799</v>
      </c>
      <c r="H3355" s="149" t="s">
        <v>14800</v>
      </c>
      <c r="I3355" s="149"/>
      <c r="J3355" s="149" t="s">
        <v>14801</v>
      </c>
      <c r="K3355" s="149"/>
      <c r="L3355" s="149" t="s">
        <v>287</v>
      </c>
      <c r="M3355" s="149"/>
      <c r="N3355" s="149" t="s">
        <v>263</v>
      </c>
      <c r="O3355" s="149" t="s">
        <v>214</v>
      </c>
      <c r="P3355" s="149" t="s">
        <v>53</v>
      </c>
      <c r="Q3355" s="149"/>
      <c r="R3355" s="149" t="s">
        <v>14802</v>
      </c>
      <c r="S3355" s="149" t="s">
        <v>1074</v>
      </c>
      <c r="T3355" s="149" t="s">
        <v>14803</v>
      </c>
      <c r="U3355" s="149" t="s">
        <v>267</v>
      </c>
      <c r="V3355" s="149"/>
      <c r="W3355" s="149"/>
      <c r="X3355" s="149" t="s">
        <v>336</v>
      </c>
      <c r="Y3355" s="149"/>
      <c r="Z3355" s="149"/>
      <c r="AA3355" s="149"/>
      <c r="AB3355" s="149" t="s">
        <v>269</v>
      </c>
      <c r="AC3355" s="149" t="s">
        <v>318</v>
      </c>
      <c r="AD3355" s="149" t="s">
        <v>14803</v>
      </c>
      <c r="AE3355" s="149" t="s">
        <v>271</v>
      </c>
      <c r="AF3355" s="149"/>
      <c r="AG3355" s="149" t="s">
        <v>1098</v>
      </c>
      <c r="AH3355" s="149" t="s">
        <v>273</v>
      </c>
      <c r="AI3355" s="158">
        <v>96</v>
      </c>
      <c r="AJ3355" s="149"/>
      <c r="AK3355" s="159" t="s">
        <v>274</v>
      </c>
      <c r="AL3355" s="159" t="s">
        <v>274</v>
      </c>
      <c r="AM3355" s="149" t="s">
        <v>274</v>
      </c>
      <c r="AN3355" s="160">
        <v>4</v>
      </c>
      <c r="AO3355" s="149"/>
      <c r="AP3355" s="149" t="s">
        <v>274</v>
      </c>
      <c r="AQ3355" s="149" t="s">
        <v>275</v>
      </c>
      <c r="AR3355" s="158">
        <v>1</v>
      </c>
      <c r="AS3355" s="149" t="s">
        <v>275</v>
      </c>
      <c r="AT3355" s="149" t="s">
        <v>276</v>
      </c>
      <c r="AU3355" s="161">
        <v>1</v>
      </c>
      <c r="AV3355" s="159">
        <v>68468.47</v>
      </c>
      <c r="AW3355" s="159">
        <v>2738.74</v>
      </c>
      <c r="AX3355" s="149" t="s">
        <v>274</v>
      </c>
      <c r="AY3355" s="162">
        <v>0</v>
      </c>
      <c r="AZ3355" s="162" t="s">
        <v>274</v>
      </c>
      <c r="BA3355" s="159">
        <v>2739.17</v>
      </c>
      <c r="BB3355" s="159">
        <v>65729.73</v>
      </c>
      <c r="BC3355" s="162" t="s">
        <v>274</v>
      </c>
      <c r="BD3355" s="162">
        <v>0</v>
      </c>
      <c r="BE3355" s="159">
        <v>2738.74</v>
      </c>
      <c r="BF3355" s="159">
        <v>2738.74</v>
      </c>
      <c r="BG3355" s="159">
        <v>68468.47</v>
      </c>
    </row>
    <row r="3356" ht="28.05" customHeight="1" spans="1:59">
      <c r="A3356" s="149"/>
      <c r="B3356" s="149"/>
      <c r="C3356" s="149"/>
      <c r="D3356" s="149" t="s">
        <v>3726</v>
      </c>
      <c r="E3356" s="340" t="s">
        <v>14804</v>
      </c>
      <c r="F3356" s="149" t="s">
        <v>3726</v>
      </c>
      <c r="G3356" s="149" t="s">
        <v>14805</v>
      </c>
      <c r="H3356" s="149" t="s">
        <v>14781</v>
      </c>
      <c r="I3356" s="149" t="s">
        <v>14782</v>
      </c>
      <c r="J3356" s="149" t="s">
        <v>14806</v>
      </c>
      <c r="K3356" s="149"/>
      <c r="L3356" s="149" t="s">
        <v>287</v>
      </c>
      <c r="M3356" s="149"/>
      <c r="N3356" s="149" t="s">
        <v>263</v>
      </c>
      <c r="O3356" s="149" t="s">
        <v>214</v>
      </c>
      <c r="P3356" s="149" t="s">
        <v>53</v>
      </c>
      <c r="Q3356" s="149"/>
      <c r="R3356" s="149" t="s">
        <v>13191</v>
      </c>
      <c r="S3356" s="149" t="s">
        <v>14784</v>
      </c>
      <c r="T3356" s="149" t="s">
        <v>414</v>
      </c>
      <c r="U3356" s="149" t="s">
        <v>267</v>
      </c>
      <c r="V3356" s="149"/>
      <c r="W3356" s="149"/>
      <c r="X3356" s="149" t="s">
        <v>336</v>
      </c>
      <c r="Y3356" s="149"/>
      <c r="Z3356" s="149"/>
      <c r="AA3356" s="149"/>
      <c r="AB3356" s="149" t="s">
        <v>269</v>
      </c>
      <c r="AC3356" s="149" t="s">
        <v>270</v>
      </c>
      <c r="AD3356" s="149" t="s">
        <v>414</v>
      </c>
      <c r="AE3356" s="149" t="s">
        <v>271</v>
      </c>
      <c r="AF3356" s="149"/>
      <c r="AG3356" s="149" t="s">
        <v>1098</v>
      </c>
      <c r="AH3356" s="149" t="s">
        <v>273</v>
      </c>
      <c r="AI3356" s="158">
        <v>21</v>
      </c>
      <c r="AJ3356" s="149"/>
      <c r="AK3356" s="159" t="s">
        <v>274</v>
      </c>
      <c r="AL3356" s="159" t="s">
        <v>274</v>
      </c>
      <c r="AM3356" s="149" t="s">
        <v>274</v>
      </c>
      <c r="AN3356" s="160">
        <v>4</v>
      </c>
      <c r="AO3356" s="149"/>
      <c r="AP3356" s="149" t="s">
        <v>274</v>
      </c>
      <c r="AQ3356" s="149" t="s">
        <v>275</v>
      </c>
      <c r="AR3356" s="158">
        <v>1</v>
      </c>
      <c r="AS3356" s="149" t="s">
        <v>275</v>
      </c>
      <c r="AT3356" s="149" t="s">
        <v>276</v>
      </c>
      <c r="AU3356" s="161">
        <v>1</v>
      </c>
      <c r="AV3356" s="159">
        <v>5752.21</v>
      </c>
      <c r="AW3356" s="159">
        <v>230.09</v>
      </c>
      <c r="AX3356" s="149" t="s">
        <v>274</v>
      </c>
      <c r="AY3356" s="159">
        <v>57.52</v>
      </c>
      <c r="AZ3356" s="159">
        <v>57.52</v>
      </c>
      <c r="BA3356" s="159">
        <v>230.08</v>
      </c>
      <c r="BB3356" s="159">
        <v>1207.92</v>
      </c>
      <c r="BC3356" s="162" t="s">
        <v>274</v>
      </c>
      <c r="BD3356" s="162">
        <v>0</v>
      </c>
      <c r="BE3356" s="159">
        <v>4544.29</v>
      </c>
      <c r="BF3356" s="159">
        <v>4544.29</v>
      </c>
      <c r="BG3356" s="159">
        <v>5752.21</v>
      </c>
    </row>
    <row r="3357" ht="28.05" customHeight="1" spans="1:59">
      <c r="A3357" s="149"/>
      <c r="B3357" s="149"/>
      <c r="C3357" s="149"/>
      <c r="D3357" s="149" t="s">
        <v>3726</v>
      </c>
      <c r="E3357" s="340" t="s">
        <v>14807</v>
      </c>
      <c r="F3357" s="149" t="s">
        <v>3726</v>
      </c>
      <c r="G3357" s="149" t="s">
        <v>14808</v>
      </c>
      <c r="H3357" s="149" t="s">
        <v>14748</v>
      </c>
      <c r="I3357" s="149" t="s">
        <v>14791</v>
      </c>
      <c r="J3357" s="149" t="s">
        <v>14809</v>
      </c>
      <c r="K3357" s="149"/>
      <c r="L3357" s="149" t="s">
        <v>287</v>
      </c>
      <c r="M3357" s="149"/>
      <c r="N3357" s="149" t="s">
        <v>263</v>
      </c>
      <c r="O3357" s="149" t="s">
        <v>214</v>
      </c>
      <c r="P3357" s="149" t="s">
        <v>53</v>
      </c>
      <c r="Q3357" s="149"/>
      <c r="R3357" s="149" t="s">
        <v>14245</v>
      </c>
      <c r="S3357" s="149" t="s">
        <v>793</v>
      </c>
      <c r="T3357" s="149" t="s">
        <v>3664</v>
      </c>
      <c r="U3357" s="149" t="s">
        <v>267</v>
      </c>
      <c r="V3357" s="149"/>
      <c r="W3357" s="149"/>
      <c r="X3357" s="149" t="s">
        <v>268</v>
      </c>
      <c r="Y3357" s="149"/>
      <c r="Z3357" s="149"/>
      <c r="AA3357" s="149"/>
      <c r="AB3357" s="149" t="s">
        <v>269</v>
      </c>
      <c r="AC3357" s="149" t="s">
        <v>270</v>
      </c>
      <c r="AD3357" s="149" t="s">
        <v>3664</v>
      </c>
      <c r="AE3357" s="149" t="s">
        <v>271</v>
      </c>
      <c r="AF3357" s="149"/>
      <c r="AG3357" s="149" t="s">
        <v>1098</v>
      </c>
      <c r="AH3357" s="149" t="s">
        <v>273</v>
      </c>
      <c r="AI3357" s="158">
        <v>66</v>
      </c>
      <c r="AJ3357" s="149"/>
      <c r="AK3357" s="159" t="s">
        <v>274</v>
      </c>
      <c r="AL3357" s="159" t="s">
        <v>274</v>
      </c>
      <c r="AM3357" s="149" t="s">
        <v>274</v>
      </c>
      <c r="AN3357" s="160">
        <v>4</v>
      </c>
      <c r="AO3357" s="149"/>
      <c r="AP3357" s="149" t="s">
        <v>274</v>
      </c>
      <c r="AQ3357" s="149" t="s">
        <v>275</v>
      </c>
      <c r="AR3357" s="158">
        <v>1</v>
      </c>
      <c r="AS3357" s="149" t="s">
        <v>275</v>
      </c>
      <c r="AT3357" s="149" t="s">
        <v>276</v>
      </c>
      <c r="AU3357" s="161">
        <v>1</v>
      </c>
      <c r="AV3357" s="159">
        <v>4867.25</v>
      </c>
      <c r="AW3357" s="159">
        <v>194.69</v>
      </c>
      <c r="AX3357" s="149" t="s">
        <v>274</v>
      </c>
      <c r="AY3357" s="159">
        <v>50.11</v>
      </c>
      <c r="AZ3357" s="159">
        <v>50.11</v>
      </c>
      <c r="BA3357" s="159">
        <v>200.44</v>
      </c>
      <c r="BB3357" s="159">
        <v>3169.31</v>
      </c>
      <c r="BC3357" s="162" t="s">
        <v>274</v>
      </c>
      <c r="BD3357" s="162">
        <v>0</v>
      </c>
      <c r="BE3357" s="159">
        <v>1697.94</v>
      </c>
      <c r="BF3357" s="159">
        <v>1697.94</v>
      </c>
      <c r="BG3357" s="159">
        <v>4867.25</v>
      </c>
    </row>
    <row r="3358" ht="28.05" customHeight="1" spans="1:59">
      <c r="A3358" s="149"/>
      <c r="B3358" s="149"/>
      <c r="C3358" s="149"/>
      <c r="D3358" s="149" t="s">
        <v>3726</v>
      </c>
      <c r="E3358" s="340" t="s">
        <v>14810</v>
      </c>
      <c r="F3358" s="149" t="s">
        <v>3726</v>
      </c>
      <c r="G3358" s="149" t="s">
        <v>14811</v>
      </c>
      <c r="H3358" s="149" t="s">
        <v>14812</v>
      </c>
      <c r="I3358" s="149" t="s">
        <v>14813</v>
      </c>
      <c r="J3358" s="149" t="s">
        <v>14814</v>
      </c>
      <c r="K3358" s="149"/>
      <c r="L3358" s="149" t="s">
        <v>262</v>
      </c>
      <c r="M3358" s="149"/>
      <c r="N3358" s="149" t="s">
        <v>263</v>
      </c>
      <c r="O3358" s="149" t="s">
        <v>214</v>
      </c>
      <c r="P3358" s="149" t="s">
        <v>53</v>
      </c>
      <c r="Q3358" s="149"/>
      <c r="R3358" s="149" t="s">
        <v>14815</v>
      </c>
      <c r="S3358" s="149" t="s">
        <v>14816</v>
      </c>
      <c r="T3358" s="149" t="s">
        <v>14803</v>
      </c>
      <c r="U3358" s="149" t="s">
        <v>267</v>
      </c>
      <c r="V3358" s="149"/>
      <c r="W3358" s="149"/>
      <c r="X3358" s="149" t="s">
        <v>268</v>
      </c>
      <c r="Y3358" s="149"/>
      <c r="Z3358" s="149"/>
      <c r="AA3358" s="149"/>
      <c r="AB3358" s="149" t="s">
        <v>269</v>
      </c>
      <c r="AC3358" s="149" t="s">
        <v>318</v>
      </c>
      <c r="AD3358" s="149" t="s">
        <v>14803</v>
      </c>
      <c r="AE3358" s="149" t="s">
        <v>271</v>
      </c>
      <c r="AF3358" s="149"/>
      <c r="AG3358" s="149" t="s">
        <v>1098</v>
      </c>
      <c r="AH3358" s="149" t="s">
        <v>273</v>
      </c>
      <c r="AI3358" s="158">
        <v>96</v>
      </c>
      <c r="AJ3358" s="149"/>
      <c r="AK3358" s="159" t="s">
        <v>274</v>
      </c>
      <c r="AL3358" s="159" t="s">
        <v>274</v>
      </c>
      <c r="AM3358" s="149" t="s">
        <v>274</v>
      </c>
      <c r="AN3358" s="160">
        <v>4</v>
      </c>
      <c r="AO3358" s="149"/>
      <c r="AP3358" s="149" t="s">
        <v>274</v>
      </c>
      <c r="AQ3358" s="149" t="s">
        <v>275</v>
      </c>
      <c r="AR3358" s="158">
        <v>1</v>
      </c>
      <c r="AS3358" s="149" t="s">
        <v>275</v>
      </c>
      <c r="AT3358" s="149" t="s">
        <v>276</v>
      </c>
      <c r="AU3358" s="161">
        <v>1</v>
      </c>
      <c r="AV3358" s="159">
        <v>5829.91</v>
      </c>
      <c r="AW3358" s="159">
        <v>233.2</v>
      </c>
      <c r="AX3358" s="149" t="s">
        <v>274</v>
      </c>
      <c r="AY3358" s="162">
        <v>0</v>
      </c>
      <c r="AZ3358" s="162" t="s">
        <v>274</v>
      </c>
      <c r="BA3358" s="159">
        <v>233.11</v>
      </c>
      <c r="BB3358" s="159">
        <v>5596.71</v>
      </c>
      <c r="BC3358" s="162" t="s">
        <v>274</v>
      </c>
      <c r="BD3358" s="162">
        <v>0</v>
      </c>
      <c r="BE3358" s="159">
        <v>233.2</v>
      </c>
      <c r="BF3358" s="159">
        <v>233.2</v>
      </c>
      <c r="BG3358" s="159">
        <v>5829.91</v>
      </c>
    </row>
    <row r="3359" ht="28.05" customHeight="1" spans="1:59">
      <c r="A3359" s="149"/>
      <c r="B3359" s="149"/>
      <c r="C3359" s="149"/>
      <c r="D3359" s="149" t="s">
        <v>3726</v>
      </c>
      <c r="E3359" s="340" t="s">
        <v>14817</v>
      </c>
      <c r="F3359" s="149" t="s">
        <v>3726</v>
      </c>
      <c r="G3359" s="149" t="s">
        <v>14818</v>
      </c>
      <c r="H3359" s="149" t="s">
        <v>14795</v>
      </c>
      <c r="I3359" s="149" t="s">
        <v>14787</v>
      </c>
      <c r="J3359" s="149" t="s">
        <v>14819</v>
      </c>
      <c r="K3359" s="149"/>
      <c r="L3359" s="149" t="s">
        <v>262</v>
      </c>
      <c r="M3359" s="149"/>
      <c r="N3359" s="149" t="s">
        <v>263</v>
      </c>
      <c r="O3359" s="149" t="s">
        <v>214</v>
      </c>
      <c r="P3359" s="149" t="s">
        <v>53</v>
      </c>
      <c r="Q3359" s="149"/>
      <c r="R3359" s="149" t="s">
        <v>3952</v>
      </c>
      <c r="S3359" s="149" t="s">
        <v>3893</v>
      </c>
      <c r="T3359" s="149" t="s">
        <v>1165</v>
      </c>
      <c r="U3359" s="149" t="s">
        <v>267</v>
      </c>
      <c r="V3359" s="149"/>
      <c r="W3359" s="149"/>
      <c r="X3359" s="149" t="s">
        <v>336</v>
      </c>
      <c r="Y3359" s="149"/>
      <c r="Z3359" s="149"/>
      <c r="AA3359" s="149"/>
      <c r="AB3359" s="149" t="s">
        <v>269</v>
      </c>
      <c r="AC3359" s="149" t="s">
        <v>270</v>
      </c>
      <c r="AD3359" s="149" t="s">
        <v>1165</v>
      </c>
      <c r="AE3359" s="149" t="s">
        <v>271</v>
      </c>
      <c r="AF3359" s="149"/>
      <c r="AG3359" s="149" t="s">
        <v>1098</v>
      </c>
      <c r="AH3359" s="149" t="s">
        <v>273</v>
      </c>
      <c r="AI3359" s="158">
        <v>73</v>
      </c>
      <c r="AJ3359" s="149"/>
      <c r="AK3359" s="159" t="s">
        <v>274</v>
      </c>
      <c r="AL3359" s="159" t="s">
        <v>274</v>
      </c>
      <c r="AM3359" s="149" t="s">
        <v>274</v>
      </c>
      <c r="AN3359" s="160">
        <v>4</v>
      </c>
      <c r="AO3359" s="149"/>
      <c r="AP3359" s="149" t="s">
        <v>274</v>
      </c>
      <c r="AQ3359" s="149" t="s">
        <v>275</v>
      </c>
      <c r="AR3359" s="158">
        <v>1</v>
      </c>
      <c r="AS3359" s="149" t="s">
        <v>275</v>
      </c>
      <c r="AT3359" s="149" t="s">
        <v>276</v>
      </c>
      <c r="AU3359" s="161">
        <v>1</v>
      </c>
      <c r="AV3359" s="159">
        <v>16106.19</v>
      </c>
      <c r="AW3359" s="159">
        <v>644.25</v>
      </c>
      <c r="AX3359" s="149" t="s">
        <v>274</v>
      </c>
      <c r="AY3359" s="159">
        <v>167.03</v>
      </c>
      <c r="AZ3359" s="159">
        <v>167.03</v>
      </c>
      <c r="BA3359" s="159">
        <v>668.12</v>
      </c>
      <c r="BB3359" s="159">
        <v>11620.2</v>
      </c>
      <c r="BC3359" s="162" t="s">
        <v>274</v>
      </c>
      <c r="BD3359" s="162">
        <v>0</v>
      </c>
      <c r="BE3359" s="159">
        <v>4485.99</v>
      </c>
      <c r="BF3359" s="159">
        <v>4485.99</v>
      </c>
      <c r="BG3359" s="159">
        <v>16106.19</v>
      </c>
    </row>
    <row r="3360" ht="28.05" customHeight="1" spans="1:59">
      <c r="A3360" s="149"/>
      <c r="B3360" s="149"/>
      <c r="C3360" s="149"/>
      <c r="D3360" s="149" t="s">
        <v>3726</v>
      </c>
      <c r="E3360" s="340" t="s">
        <v>14820</v>
      </c>
      <c r="F3360" s="149" t="s">
        <v>3726</v>
      </c>
      <c r="G3360" s="149" t="s">
        <v>14821</v>
      </c>
      <c r="H3360" s="149" t="s">
        <v>14781</v>
      </c>
      <c r="I3360" s="149" t="s">
        <v>14822</v>
      </c>
      <c r="J3360" s="149" t="s">
        <v>14823</v>
      </c>
      <c r="K3360" s="149"/>
      <c r="L3360" s="149" t="s">
        <v>287</v>
      </c>
      <c r="M3360" s="149"/>
      <c r="N3360" s="149" t="s">
        <v>263</v>
      </c>
      <c r="O3360" s="149" t="s">
        <v>214</v>
      </c>
      <c r="P3360" s="149" t="s">
        <v>53</v>
      </c>
      <c r="Q3360" s="149"/>
      <c r="R3360" s="149" t="s">
        <v>13191</v>
      </c>
      <c r="S3360" s="149" t="s">
        <v>14784</v>
      </c>
      <c r="T3360" s="149" t="s">
        <v>414</v>
      </c>
      <c r="U3360" s="149" t="s">
        <v>267</v>
      </c>
      <c r="V3360" s="149"/>
      <c r="W3360" s="149"/>
      <c r="X3360" s="149" t="s">
        <v>336</v>
      </c>
      <c r="Y3360" s="149"/>
      <c r="Z3360" s="149"/>
      <c r="AA3360" s="149"/>
      <c r="AB3360" s="149" t="s">
        <v>269</v>
      </c>
      <c r="AC3360" s="149" t="s">
        <v>270</v>
      </c>
      <c r="AD3360" s="149" t="s">
        <v>414</v>
      </c>
      <c r="AE3360" s="149" t="s">
        <v>271</v>
      </c>
      <c r="AF3360" s="149"/>
      <c r="AG3360" s="149" t="s">
        <v>1098</v>
      </c>
      <c r="AH3360" s="149" t="s">
        <v>273</v>
      </c>
      <c r="AI3360" s="158">
        <v>21</v>
      </c>
      <c r="AJ3360" s="149"/>
      <c r="AK3360" s="159" t="s">
        <v>274</v>
      </c>
      <c r="AL3360" s="159" t="s">
        <v>274</v>
      </c>
      <c r="AM3360" s="149" t="s">
        <v>274</v>
      </c>
      <c r="AN3360" s="160">
        <v>4</v>
      </c>
      <c r="AO3360" s="149"/>
      <c r="AP3360" s="149" t="s">
        <v>274</v>
      </c>
      <c r="AQ3360" s="149" t="s">
        <v>275</v>
      </c>
      <c r="AR3360" s="158">
        <v>1</v>
      </c>
      <c r="AS3360" s="149" t="s">
        <v>275</v>
      </c>
      <c r="AT3360" s="149" t="s">
        <v>276</v>
      </c>
      <c r="AU3360" s="161">
        <v>1</v>
      </c>
      <c r="AV3360" s="159">
        <v>12831.86</v>
      </c>
      <c r="AW3360" s="159">
        <v>513.27</v>
      </c>
      <c r="AX3360" s="149" t="s">
        <v>274</v>
      </c>
      <c r="AY3360" s="159">
        <v>128.32</v>
      </c>
      <c r="AZ3360" s="159">
        <v>128.32</v>
      </c>
      <c r="BA3360" s="159">
        <v>513.28</v>
      </c>
      <c r="BB3360" s="159">
        <v>2694.72</v>
      </c>
      <c r="BC3360" s="162" t="s">
        <v>274</v>
      </c>
      <c r="BD3360" s="162">
        <v>0</v>
      </c>
      <c r="BE3360" s="159">
        <v>10137.14</v>
      </c>
      <c r="BF3360" s="159">
        <v>10137.14</v>
      </c>
      <c r="BG3360" s="159">
        <v>12831.86</v>
      </c>
    </row>
    <row r="3361" ht="28.05" customHeight="1" spans="1:59">
      <c r="A3361" s="149"/>
      <c r="B3361" s="149"/>
      <c r="C3361" s="149"/>
      <c r="D3361" s="149" t="s">
        <v>3726</v>
      </c>
      <c r="E3361" s="340" t="s">
        <v>14824</v>
      </c>
      <c r="F3361" s="149" t="s">
        <v>3726</v>
      </c>
      <c r="G3361" s="149" t="s">
        <v>14825</v>
      </c>
      <c r="H3361" s="149" t="s">
        <v>14826</v>
      </c>
      <c r="I3361" s="149" t="s">
        <v>14827</v>
      </c>
      <c r="J3361" s="149" t="s">
        <v>14828</v>
      </c>
      <c r="K3361" s="149"/>
      <c r="L3361" s="149" t="s">
        <v>287</v>
      </c>
      <c r="M3361" s="149"/>
      <c r="N3361" s="149" t="s">
        <v>263</v>
      </c>
      <c r="O3361" s="149" t="s">
        <v>214</v>
      </c>
      <c r="P3361" s="149" t="s">
        <v>53</v>
      </c>
      <c r="Q3361" s="149"/>
      <c r="R3361" s="149" t="s">
        <v>14245</v>
      </c>
      <c r="S3361" s="149" t="s">
        <v>793</v>
      </c>
      <c r="T3361" s="149" t="s">
        <v>3664</v>
      </c>
      <c r="U3361" s="149" t="s">
        <v>267</v>
      </c>
      <c r="V3361" s="149"/>
      <c r="W3361" s="149"/>
      <c r="X3361" s="149" t="s">
        <v>268</v>
      </c>
      <c r="Y3361" s="149"/>
      <c r="Z3361" s="149"/>
      <c r="AA3361" s="149"/>
      <c r="AB3361" s="149" t="s">
        <v>269</v>
      </c>
      <c r="AC3361" s="149" t="s">
        <v>270</v>
      </c>
      <c r="AD3361" s="149" t="s">
        <v>3664</v>
      </c>
      <c r="AE3361" s="149" t="s">
        <v>271</v>
      </c>
      <c r="AF3361" s="149"/>
      <c r="AG3361" s="149" t="s">
        <v>1098</v>
      </c>
      <c r="AH3361" s="149" t="s">
        <v>273</v>
      </c>
      <c r="AI3361" s="158">
        <v>66</v>
      </c>
      <c r="AJ3361" s="149"/>
      <c r="AK3361" s="159" t="s">
        <v>274</v>
      </c>
      <c r="AL3361" s="159" t="s">
        <v>274</v>
      </c>
      <c r="AM3361" s="149" t="s">
        <v>274</v>
      </c>
      <c r="AN3361" s="160">
        <v>4</v>
      </c>
      <c r="AO3361" s="149"/>
      <c r="AP3361" s="149" t="s">
        <v>274</v>
      </c>
      <c r="AQ3361" s="149" t="s">
        <v>275</v>
      </c>
      <c r="AR3361" s="158">
        <v>1</v>
      </c>
      <c r="AS3361" s="149" t="s">
        <v>275</v>
      </c>
      <c r="AT3361" s="149" t="s">
        <v>276</v>
      </c>
      <c r="AU3361" s="161">
        <v>1</v>
      </c>
      <c r="AV3361" s="159">
        <v>2654.87</v>
      </c>
      <c r="AW3361" s="159">
        <v>106.19</v>
      </c>
      <c r="AX3361" s="149" t="s">
        <v>274</v>
      </c>
      <c r="AY3361" s="159">
        <v>27.33</v>
      </c>
      <c r="AZ3361" s="159">
        <v>27.33</v>
      </c>
      <c r="BA3361" s="159">
        <v>109.32</v>
      </c>
      <c r="BB3361" s="159">
        <v>1728.87</v>
      </c>
      <c r="BC3361" s="162" t="s">
        <v>274</v>
      </c>
      <c r="BD3361" s="162">
        <v>0</v>
      </c>
      <c r="BE3361" s="159">
        <v>926</v>
      </c>
      <c r="BF3361" s="159">
        <v>926</v>
      </c>
      <c r="BG3361" s="159">
        <v>2654.87</v>
      </c>
    </row>
    <row r="3362" ht="28.05" customHeight="1" spans="1:59">
      <c r="A3362" s="149"/>
      <c r="B3362" s="149"/>
      <c r="C3362" s="149"/>
      <c r="D3362" s="149" t="s">
        <v>3726</v>
      </c>
      <c r="E3362" s="340" t="s">
        <v>14829</v>
      </c>
      <c r="F3362" s="149" t="s">
        <v>3726</v>
      </c>
      <c r="G3362" s="149" t="s">
        <v>14830</v>
      </c>
      <c r="H3362" s="149" t="s">
        <v>14831</v>
      </c>
      <c r="I3362" s="149" t="s">
        <v>14832</v>
      </c>
      <c r="J3362" s="149" t="s">
        <v>14833</v>
      </c>
      <c r="K3362" s="149"/>
      <c r="L3362" s="149" t="s">
        <v>262</v>
      </c>
      <c r="M3362" s="149"/>
      <c r="N3362" s="149" t="s">
        <v>263</v>
      </c>
      <c r="O3362" s="149" t="s">
        <v>214</v>
      </c>
      <c r="P3362" s="149" t="s">
        <v>53</v>
      </c>
      <c r="Q3362" s="149"/>
      <c r="R3362" s="149" t="s">
        <v>14815</v>
      </c>
      <c r="S3362" s="149" t="s">
        <v>14816</v>
      </c>
      <c r="T3362" s="149" t="s">
        <v>14803</v>
      </c>
      <c r="U3362" s="149" t="s">
        <v>267</v>
      </c>
      <c r="V3362" s="149"/>
      <c r="W3362" s="149"/>
      <c r="X3362" s="149" t="s">
        <v>268</v>
      </c>
      <c r="Y3362" s="149"/>
      <c r="Z3362" s="149"/>
      <c r="AA3362" s="149"/>
      <c r="AB3362" s="149" t="s">
        <v>269</v>
      </c>
      <c r="AC3362" s="149" t="s">
        <v>318</v>
      </c>
      <c r="AD3362" s="149" t="s">
        <v>14803</v>
      </c>
      <c r="AE3362" s="149" t="s">
        <v>271</v>
      </c>
      <c r="AF3362" s="149"/>
      <c r="AG3362" s="149" t="s">
        <v>1098</v>
      </c>
      <c r="AH3362" s="149" t="s">
        <v>273</v>
      </c>
      <c r="AI3362" s="158">
        <v>96</v>
      </c>
      <c r="AJ3362" s="149"/>
      <c r="AK3362" s="159" t="s">
        <v>274</v>
      </c>
      <c r="AL3362" s="159" t="s">
        <v>274</v>
      </c>
      <c r="AM3362" s="149" t="s">
        <v>274</v>
      </c>
      <c r="AN3362" s="160">
        <v>4</v>
      </c>
      <c r="AO3362" s="149"/>
      <c r="AP3362" s="149" t="s">
        <v>274</v>
      </c>
      <c r="AQ3362" s="149" t="s">
        <v>275</v>
      </c>
      <c r="AR3362" s="158">
        <v>1</v>
      </c>
      <c r="AS3362" s="149" t="s">
        <v>275</v>
      </c>
      <c r="AT3362" s="149" t="s">
        <v>276</v>
      </c>
      <c r="AU3362" s="161">
        <v>1</v>
      </c>
      <c r="AV3362" s="159">
        <v>76616.24</v>
      </c>
      <c r="AW3362" s="159">
        <v>3064.65</v>
      </c>
      <c r="AX3362" s="149" t="s">
        <v>274</v>
      </c>
      <c r="AY3362" s="162">
        <v>0</v>
      </c>
      <c r="AZ3362" s="162" t="s">
        <v>274</v>
      </c>
      <c r="BA3362" s="159">
        <v>3064.87</v>
      </c>
      <c r="BB3362" s="159">
        <v>73551.59</v>
      </c>
      <c r="BC3362" s="162" t="s">
        <v>274</v>
      </c>
      <c r="BD3362" s="162">
        <v>0</v>
      </c>
      <c r="BE3362" s="159">
        <v>3064.65</v>
      </c>
      <c r="BF3362" s="159">
        <v>3064.65</v>
      </c>
      <c r="BG3362" s="159">
        <v>76616.24</v>
      </c>
    </row>
    <row r="3363" ht="28.05" customHeight="1" spans="1:59">
      <c r="A3363" s="149"/>
      <c r="B3363" s="149"/>
      <c r="C3363" s="149"/>
      <c r="D3363" s="149" t="s">
        <v>3726</v>
      </c>
      <c r="E3363" s="340" t="s">
        <v>14834</v>
      </c>
      <c r="F3363" s="149" t="s">
        <v>3726</v>
      </c>
      <c r="G3363" s="149" t="s">
        <v>14835</v>
      </c>
      <c r="H3363" s="149" t="s">
        <v>14836</v>
      </c>
      <c r="I3363" s="149" t="s">
        <v>14837</v>
      </c>
      <c r="J3363" s="149" t="s">
        <v>14838</v>
      </c>
      <c r="K3363" s="149"/>
      <c r="L3363" s="149" t="s">
        <v>262</v>
      </c>
      <c r="M3363" s="149"/>
      <c r="N3363" s="149" t="s">
        <v>263</v>
      </c>
      <c r="O3363" s="149" t="s">
        <v>214</v>
      </c>
      <c r="P3363" s="149" t="s">
        <v>53</v>
      </c>
      <c r="Q3363" s="149"/>
      <c r="R3363" s="149" t="s">
        <v>3952</v>
      </c>
      <c r="S3363" s="149" t="s">
        <v>3893</v>
      </c>
      <c r="T3363" s="149" t="s">
        <v>1165</v>
      </c>
      <c r="U3363" s="149" t="s">
        <v>267</v>
      </c>
      <c r="V3363" s="149"/>
      <c r="W3363" s="149"/>
      <c r="X3363" s="149" t="s">
        <v>336</v>
      </c>
      <c r="Y3363" s="149"/>
      <c r="Z3363" s="149"/>
      <c r="AA3363" s="149"/>
      <c r="AB3363" s="149" t="s">
        <v>269</v>
      </c>
      <c r="AC3363" s="149" t="s">
        <v>270</v>
      </c>
      <c r="AD3363" s="149" t="s">
        <v>1165</v>
      </c>
      <c r="AE3363" s="149" t="s">
        <v>271</v>
      </c>
      <c r="AF3363" s="149"/>
      <c r="AG3363" s="149" t="s">
        <v>1098</v>
      </c>
      <c r="AH3363" s="149" t="s">
        <v>273</v>
      </c>
      <c r="AI3363" s="158">
        <v>73</v>
      </c>
      <c r="AJ3363" s="149"/>
      <c r="AK3363" s="159" t="s">
        <v>274</v>
      </c>
      <c r="AL3363" s="159" t="s">
        <v>274</v>
      </c>
      <c r="AM3363" s="149" t="s">
        <v>274</v>
      </c>
      <c r="AN3363" s="160">
        <v>4</v>
      </c>
      <c r="AO3363" s="149"/>
      <c r="AP3363" s="149" t="s">
        <v>274</v>
      </c>
      <c r="AQ3363" s="149" t="s">
        <v>275</v>
      </c>
      <c r="AR3363" s="158">
        <v>1</v>
      </c>
      <c r="AS3363" s="149" t="s">
        <v>275</v>
      </c>
      <c r="AT3363" s="149" t="s">
        <v>276</v>
      </c>
      <c r="AU3363" s="161">
        <v>1</v>
      </c>
      <c r="AV3363" s="159">
        <v>24424.78</v>
      </c>
      <c r="AW3363" s="159">
        <v>976.99</v>
      </c>
      <c r="AX3363" s="149" t="s">
        <v>274</v>
      </c>
      <c r="AY3363" s="159">
        <v>253.29</v>
      </c>
      <c r="AZ3363" s="159">
        <v>253.29</v>
      </c>
      <c r="BA3363" s="159">
        <v>1013.16</v>
      </c>
      <c r="BB3363" s="159">
        <v>17622.16</v>
      </c>
      <c r="BC3363" s="162" t="s">
        <v>274</v>
      </c>
      <c r="BD3363" s="162">
        <v>0</v>
      </c>
      <c r="BE3363" s="159">
        <v>6802.62</v>
      </c>
      <c r="BF3363" s="159">
        <v>6802.62</v>
      </c>
      <c r="BG3363" s="159">
        <v>24424.78</v>
      </c>
    </row>
    <row r="3364" ht="28.05" customHeight="1" spans="1:59">
      <c r="A3364" s="149"/>
      <c r="B3364" s="149"/>
      <c r="C3364" s="149"/>
      <c r="D3364" s="149" t="s">
        <v>3726</v>
      </c>
      <c r="E3364" s="340" t="s">
        <v>14839</v>
      </c>
      <c r="F3364" s="149" t="s">
        <v>3726</v>
      </c>
      <c r="G3364" s="149" t="s">
        <v>14840</v>
      </c>
      <c r="H3364" s="149" t="s">
        <v>14781</v>
      </c>
      <c r="I3364" s="149" t="s">
        <v>14822</v>
      </c>
      <c r="J3364" s="149" t="s">
        <v>14841</v>
      </c>
      <c r="K3364" s="149"/>
      <c r="L3364" s="149" t="s">
        <v>287</v>
      </c>
      <c r="M3364" s="149"/>
      <c r="N3364" s="149" t="s">
        <v>263</v>
      </c>
      <c r="O3364" s="149" t="s">
        <v>214</v>
      </c>
      <c r="P3364" s="149" t="s">
        <v>53</v>
      </c>
      <c r="Q3364" s="149"/>
      <c r="R3364" s="149" t="s">
        <v>13191</v>
      </c>
      <c r="S3364" s="149" t="s">
        <v>14784</v>
      </c>
      <c r="T3364" s="149" t="s">
        <v>414</v>
      </c>
      <c r="U3364" s="149" t="s">
        <v>267</v>
      </c>
      <c r="V3364" s="149"/>
      <c r="W3364" s="149"/>
      <c r="X3364" s="149" t="s">
        <v>336</v>
      </c>
      <c r="Y3364" s="149"/>
      <c r="Z3364" s="149"/>
      <c r="AA3364" s="149"/>
      <c r="AB3364" s="149" t="s">
        <v>269</v>
      </c>
      <c r="AC3364" s="149" t="s">
        <v>270</v>
      </c>
      <c r="AD3364" s="149" t="s">
        <v>414</v>
      </c>
      <c r="AE3364" s="149" t="s">
        <v>271</v>
      </c>
      <c r="AF3364" s="149"/>
      <c r="AG3364" s="149" t="s">
        <v>1098</v>
      </c>
      <c r="AH3364" s="149" t="s">
        <v>273</v>
      </c>
      <c r="AI3364" s="158">
        <v>21</v>
      </c>
      <c r="AJ3364" s="149"/>
      <c r="AK3364" s="159" t="s">
        <v>274</v>
      </c>
      <c r="AL3364" s="159" t="s">
        <v>274</v>
      </c>
      <c r="AM3364" s="149" t="s">
        <v>274</v>
      </c>
      <c r="AN3364" s="160">
        <v>4</v>
      </c>
      <c r="AO3364" s="149"/>
      <c r="AP3364" s="149" t="s">
        <v>274</v>
      </c>
      <c r="AQ3364" s="149" t="s">
        <v>275</v>
      </c>
      <c r="AR3364" s="158">
        <v>1</v>
      </c>
      <c r="AS3364" s="149" t="s">
        <v>275</v>
      </c>
      <c r="AT3364" s="149" t="s">
        <v>276</v>
      </c>
      <c r="AU3364" s="161">
        <v>1</v>
      </c>
      <c r="AV3364" s="159">
        <v>12831.86</v>
      </c>
      <c r="AW3364" s="159">
        <v>513.27</v>
      </c>
      <c r="AX3364" s="149" t="s">
        <v>274</v>
      </c>
      <c r="AY3364" s="159">
        <v>128.32</v>
      </c>
      <c r="AZ3364" s="159">
        <v>128.32</v>
      </c>
      <c r="BA3364" s="159">
        <v>513.28</v>
      </c>
      <c r="BB3364" s="159">
        <v>2694.72</v>
      </c>
      <c r="BC3364" s="162" t="s">
        <v>274</v>
      </c>
      <c r="BD3364" s="162">
        <v>0</v>
      </c>
      <c r="BE3364" s="159">
        <v>10137.14</v>
      </c>
      <c r="BF3364" s="159">
        <v>10137.14</v>
      </c>
      <c r="BG3364" s="159">
        <v>12831.86</v>
      </c>
    </row>
    <row r="3365" ht="28.05" customHeight="1" spans="1:59">
      <c r="A3365" s="149"/>
      <c r="B3365" s="149"/>
      <c r="C3365" s="149"/>
      <c r="D3365" s="149" t="s">
        <v>3726</v>
      </c>
      <c r="E3365" s="340" t="s">
        <v>14842</v>
      </c>
      <c r="F3365" s="149" t="s">
        <v>3726</v>
      </c>
      <c r="G3365" s="149" t="s">
        <v>14843</v>
      </c>
      <c r="H3365" s="149" t="s">
        <v>14844</v>
      </c>
      <c r="I3365" s="149" t="s">
        <v>14845</v>
      </c>
      <c r="J3365" s="149" t="s">
        <v>14846</v>
      </c>
      <c r="K3365" s="149"/>
      <c r="L3365" s="149" t="s">
        <v>287</v>
      </c>
      <c r="M3365" s="149"/>
      <c r="N3365" s="149" t="s">
        <v>263</v>
      </c>
      <c r="O3365" s="149" t="s">
        <v>214</v>
      </c>
      <c r="P3365" s="149" t="s">
        <v>53</v>
      </c>
      <c r="Q3365" s="149"/>
      <c r="R3365" s="149" t="s">
        <v>14245</v>
      </c>
      <c r="S3365" s="149" t="s">
        <v>793</v>
      </c>
      <c r="T3365" s="149" t="s">
        <v>3664</v>
      </c>
      <c r="U3365" s="149" t="s">
        <v>267</v>
      </c>
      <c r="V3365" s="149"/>
      <c r="W3365" s="149"/>
      <c r="X3365" s="149" t="s">
        <v>268</v>
      </c>
      <c r="Y3365" s="149"/>
      <c r="Z3365" s="149"/>
      <c r="AA3365" s="149"/>
      <c r="AB3365" s="149" t="s">
        <v>269</v>
      </c>
      <c r="AC3365" s="149" t="s">
        <v>270</v>
      </c>
      <c r="AD3365" s="149" t="s">
        <v>3664</v>
      </c>
      <c r="AE3365" s="149" t="s">
        <v>271</v>
      </c>
      <c r="AF3365" s="149"/>
      <c r="AG3365" s="149" t="s">
        <v>1098</v>
      </c>
      <c r="AH3365" s="149" t="s">
        <v>273</v>
      </c>
      <c r="AI3365" s="158">
        <v>66</v>
      </c>
      <c r="AJ3365" s="149"/>
      <c r="AK3365" s="159" t="s">
        <v>274</v>
      </c>
      <c r="AL3365" s="159" t="s">
        <v>274</v>
      </c>
      <c r="AM3365" s="149" t="s">
        <v>274</v>
      </c>
      <c r="AN3365" s="160">
        <v>4</v>
      </c>
      <c r="AO3365" s="149"/>
      <c r="AP3365" s="149" t="s">
        <v>274</v>
      </c>
      <c r="AQ3365" s="149" t="s">
        <v>275</v>
      </c>
      <c r="AR3365" s="158">
        <v>1</v>
      </c>
      <c r="AS3365" s="149" t="s">
        <v>275</v>
      </c>
      <c r="AT3365" s="149" t="s">
        <v>276</v>
      </c>
      <c r="AU3365" s="161">
        <v>1</v>
      </c>
      <c r="AV3365" s="159">
        <v>13274.34</v>
      </c>
      <c r="AW3365" s="159">
        <v>530.97</v>
      </c>
      <c r="AX3365" s="149" t="s">
        <v>274</v>
      </c>
      <c r="AY3365" s="159">
        <v>136.65</v>
      </c>
      <c r="AZ3365" s="159">
        <v>136.65</v>
      </c>
      <c r="BA3365" s="159">
        <v>546.6</v>
      </c>
      <c r="BB3365" s="159">
        <v>8643.74</v>
      </c>
      <c r="BC3365" s="162" t="s">
        <v>274</v>
      </c>
      <c r="BD3365" s="162">
        <v>0</v>
      </c>
      <c r="BE3365" s="159">
        <v>4630.6</v>
      </c>
      <c r="BF3365" s="159">
        <v>4630.6</v>
      </c>
      <c r="BG3365" s="159">
        <v>13274.34</v>
      </c>
    </row>
    <row r="3366" ht="28.05" customHeight="1" spans="1:59">
      <c r="A3366" s="149"/>
      <c r="B3366" s="149"/>
      <c r="C3366" s="149"/>
      <c r="D3366" s="149" t="s">
        <v>3726</v>
      </c>
      <c r="E3366" s="340" t="s">
        <v>14847</v>
      </c>
      <c r="F3366" s="149" t="s">
        <v>3726</v>
      </c>
      <c r="G3366" s="149" t="s">
        <v>14848</v>
      </c>
      <c r="H3366" s="149" t="s">
        <v>14849</v>
      </c>
      <c r="I3366" s="149"/>
      <c r="J3366" s="149" t="s">
        <v>14850</v>
      </c>
      <c r="K3366" s="149"/>
      <c r="L3366" s="149" t="s">
        <v>262</v>
      </c>
      <c r="M3366" s="149"/>
      <c r="N3366" s="149" t="s">
        <v>263</v>
      </c>
      <c r="O3366" s="149" t="s">
        <v>214</v>
      </c>
      <c r="P3366" s="149" t="s">
        <v>53</v>
      </c>
      <c r="Q3366" s="149"/>
      <c r="R3366" s="149" t="s">
        <v>14815</v>
      </c>
      <c r="S3366" s="149" t="s">
        <v>14816</v>
      </c>
      <c r="T3366" s="149" t="s">
        <v>14803</v>
      </c>
      <c r="U3366" s="149" t="s">
        <v>267</v>
      </c>
      <c r="V3366" s="149"/>
      <c r="W3366" s="149"/>
      <c r="X3366" s="149" t="s">
        <v>268</v>
      </c>
      <c r="Y3366" s="149"/>
      <c r="Z3366" s="149"/>
      <c r="AA3366" s="149"/>
      <c r="AB3366" s="149" t="s">
        <v>269</v>
      </c>
      <c r="AC3366" s="149" t="s">
        <v>318</v>
      </c>
      <c r="AD3366" s="149" t="s">
        <v>14803</v>
      </c>
      <c r="AE3366" s="149" t="s">
        <v>271</v>
      </c>
      <c r="AF3366" s="149"/>
      <c r="AG3366" s="149" t="s">
        <v>1098</v>
      </c>
      <c r="AH3366" s="149" t="s">
        <v>273</v>
      </c>
      <c r="AI3366" s="158">
        <v>96</v>
      </c>
      <c r="AJ3366" s="149"/>
      <c r="AK3366" s="159" t="s">
        <v>274</v>
      </c>
      <c r="AL3366" s="159" t="s">
        <v>274</v>
      </c>
      <c r="AM3366" s="149" t="s">
        <v>274</v>
      </c>
      <c r="AN3366" s="160">
        <v>4</v>
      </c>
      <c r="AO3366" s="149"/>
      <c r="AP3366" s="149" t="s">
        <v>274</v>
      </c>
      <c r="AQ3366" s="149" t="s">
        <v>275</v>
      </c>
      <c r="AR3366" s="158">
        <v>1</v>
      </c>
      <c r="AS3366" s="149" t="s">
        <v>275</v>
      </c>
      <c r="AT3366" s="149" t="s">
        <v>276</v>
      </c>
      <c r="AU3366" s="161">
        <v>1</v>
      </c>
      <c r="AV3366" s="159">
        <v>6662.39</v>
      </c>
      <c r="AW3366" s="159">
        <v>266.5</v>
      </c>
      <c r="AX3366" s="149" t="s">
        <v>274</v>
      </c>
      <c r="AY3366" s="162">
        <v>0</v>
      </c>
      <c r="AZ3366" s="162" t="s">
        <v>274</v>
      </c>
      <c r="BA3366" s="159">
        <v>266.85</v>
      </c>
      <c r="BB3366" s="159">
        <v>6395.89</v>
      </c>
      <c r="BC3366" s="162" t="s">
        <v>274</v>
      </c>
      <c r="BD3366" s="162">
        <v>0</v>
      </c>
      <c r="BE3366" s="159">
        <v>266.5</v>
      </c>
      <c r="BF3366" s="159">
        <v>266.5</v>
      </c>
      <c r="BG3366" s="159">
        <v>6662.39</v>
      </c>
    </row>
    <row r="3367" ht="28.05" customHeight="1" spans="1:59">
      <c r="A3367" s="149"/>
      <c r="B3367" s="149"/>
      <c r="C3367" s="149"/>
      <c r="D3367" s="149" t="s">
        <v>3726</v>
      </c>
      <c r="E3367" s="340" t="s">
        <v>14851</v>
      </c>
      <c r="F3367" s="149" t="s">
        <v>3726</v>
      </c>
      <c r="G3367" s="149" t="s">
        <v>14852</v>
      </c>
      <c r="H3367" s="149" t="s">
        <v>14781</v>
      </c>
      <c r="I3367" s="149" t="s">
        <v>14853</v>
      </c>
      <c r="J3367" s="149" t="s">
        <v>14854</v>
      </c>
      <c r="K3367" s="149"/>
      <c r="L3367" s="149" t="s">
        <v>287</v>
      </c>
      <c r="M3367" s="149"/>
      <c r="N3367" s="149" t="s">
        <v>263</v>
      </c>
      <c r="O3367" s="149" t="s">
        <v>214</v>
      </c>
      <c r="P3367" s="149" t="s">
        <v>53</v>
      </c>
      <c r="Q3367" s="149"/>
      <c r="R3367" s="149" t="s">
        <v>13191</v>
      </c>
      <c r="S3367" s="149" t="s">
        <v>14784</v>
      </c>
      <c r="T3367" s="149" t="s">
        <v>414</v>
      </c>
      <c r="U3367" s="149" t="s">
        <v>267</v>
      </c>
      <c r="V3367" s="149"/>
      <c r="W3367" s="149"/>
      <c r="X3367" s="149" t="s">
        <v>336</v>
      </c>
      <c r="Y3367" s="149"/>
      <c r="Z3367" s="149"/>
      <c r="AA3367" s="149"/>
      <c r="AB3367" s="149" t="s">
        <v>269</v>
      </c>
      <c r="AC3367" s="149" t="s">
        <v>270</v>
      </c>
      <c r="AD3367" s="149" t="s">
        <v>414</v>
      </c>
      <c r="AE3367" s="149" t="s">
        <v>271</v>
      </c>
      <c r="AF3367" s="149"/>
      <c r="AG3367" s="149" t="s">
        <v>1098</v>
      </c>
      <c r="AH3367" s="149" t="s">
        <v>273</v>
      </c>
      <c r="AI3367" s="158">
        <v>21</v>
      </c>
      <c r="AJ3367" s="149"/>
      <c r="AK3367" s="159" t="s">
        <v>274</v>
      </c>
      <c r="AL3367" s="159" t="s">
        <v>274</v>
      </c>
      <c r="AM3367" s="149" t="s">
        <v>274</v>
      </c>
      <c r="AN3367" s="160">
        <v>4</v>
      </c>
      <c r="AO3367" s="149"/>
      <c r="AP3367" s="149" t="s">
        <v>274</v>
      </c>
      <c r="AQ3367" s="149" t="s">
        <v>275</v>
      </c>
      <c r="AR3367" s="158">
        <v>1</v>
      </c>
      <c r="AS3367" s="149" t="s">
        <v>275</v>
      </c>
      <c r="AT3367" s="149" t="s">
        <v>276</v>
      </c>
      <c r="AU3367" s="161">
        <v>1</v>
      </c>
      <c r="AV3367" s="159">
        <v>15044.25</v>
      </c>
      <c r="AW3367" s="159">
        <v>601.77</v>
      </c>
      <c r="AX3367" s="149" t="s">
        <v>274</v>
      </c>
      <c r="AY3367" s="159">
        <v>150.44</v>
      </c>
      <c r="AZ3367" s="159">
        <v>150.44</v>
      </c>
      <c r="BA3367" s="159">
        <v>601.76</v>
      </c>
      <c r="BB3367" s="159">
        <v>3159.24</v>
      </c>
      <c r="BC3367" s="162" t="s">
        <v>274</v>
      </c>
      <c r="BD3367" s="162">
        <v>0</v>
      </c>
      <c r="BE3367" s="159">
        <v>11885.01</v>
      </c>
      <c r="BF3367" s="159">
        <v>11885.01</v>
      </c>
      <c r="BG3367" s="159">
        <v>15044.25</v>
      </c>
    </row>
    <row r="3368" ht="28.05" customHeight="1" spans="1:59">
      <c r="A3368" s="149"/>
      <c r="B3368" s="149"/>
      <c r="C3368" s="149"/>
      <c r="D3368" s="149" t="s">
        <v>3726</v>
      </c>
      <c r="E3368" s="340" t="s">
        <v>14855</v>
      </c>
      <c r="F3368" s="149" t="s">
        <v>3726</v>
      </c>
      <c r="G3368" s="149" t="s">
        <v>14856</v>
      </c>
      <c r="H3368" s="149" t="s">
        <v>14857</v>
      </c>
      <c r="I3368" s="149" t="s">
        <v>14858</v>
      </c>
      <c r="J3368" s="149" t="s">
        <v>14859</v>
      </c>
      <c r="K3368" s="149"/>
      <c r="L3368" s="149" t="s">
        <v>287</v>
      </c>
      <c r="M3368" s="149"/>
      <c r="N3368" s="149" t="s">
        <v>263</v>
      </c>
      <c r="O3368" s="149" t="s">
        <v>214</v>
      </c>
      <c r="P3368" s="149" t="s">
        <v>53</v>
      </c>
      <c r="Q3368" s="149"/>
      <c r="R3368" s="149" t="s">
        <v>14245</v>
      </c>
      <c r="S3368" s="149" t="s">
        <v>793</v>
      </c>
      <c r="T3368" s="149" t="s">
        <v>3664</v>
      </c>
      <c r="U3368" s="149" t="s">
        <v>267</v>
      </c>
      <c r="V3368" s="149"/>
      <c r="W3368" s="149"/>
      <c r="X3368" s="149" t="s">
        <v>268</v>
      </c>
      <c r="Y3368" s="149"/>
      <c r="Z3368" s="149"/>
      <c r="AA3368" s="149"/>
      <c r="AB3368" s="149" t="s">
        <v>269</v>
      </c>
      <c r="AC3368" s="149" t="s">
        <v>270</v>
      </c>
      <c r="AD3368" s="149" t="s">
        <v>3664</v>
      </c>
      <c r="AE3368" s="149" t="s">
        <v>271</v>
      </c>
      <c r="AF3368" s="149"/>
      <c r="AG3368" s="149" t="s">
        <v>1098</v>
      </c>
      <c r="AH3368" s="149" t="s">
        <v>273</v>
      </c>
      <c r="AI3368" s="158">
        <v>66</v>
      </c>
      <c r="AJ3368" s="149"/>
      <c r="AK3368" s="159" t="s">
        <v>274</v>
      </c>
      <c r="AL3368" s="159" t="s">
        <v>274</v>
      </c>
      <c r="AM3368" s="149" t="s">
        <v>274</v>
      </c>
      <c r="AN3368" s="160">
        <v>4</v>
      </c>
      <c r="AO3368" s="149"/>
      <c r="AP3368" s="149" t="s">
        <v>274</v>
      </c>
      <c r="AQ3368" s="149" t="s">
        <v>275</v>
      </c>
      <c r="AR3368" s="158">
        <v>1</v>
      </c>
      <c r="AS3368" s="149" t="s">
        <v>275</v>
      </c>
      <c r="AT3368" s="149" t="s">
        <v>276</v>
      </c>
      <c r="AU3368" s="161">
        <v>1</v>
      </c>
      <c r="AV3368" s="159">
        <v>5309.73</v>
      </c>
      <c r="AW3368" s="159">
        <v>212.39</v>
      </c>
      <c r="AX3368" s="149" t="s">
        <v>274</v>
      </c>
      <c r="AY3368" s="159">
        <v>54.65</v>
      </c>
      <c r="AZ3368" s="159">
        <v>54.65</v>
      </c>
      <c r="BA3368" s="159">
        <v>218.6</v>
      </c>
      <c r="BB3368" s="159">
        <v>3457.7</v>
      </c>
      <c r="BC3368" s="162" t="s">
        <v>274</v>
      </c>
      <c r="BD3368" s="162">
        <v>0</v>
      </c>
      <c r="BE3368" s="159">
        <v>1852.03</v>
      </c>
      <c r="BF3368" s="159">
        <v>1852.03</v>
      </c>
      <c r="BG3368" s="159">
        <v>5309.73</v>
      </c>
    </row>
    <row r="3369" ht="28.05" customHeight="1" spans="1:59">
      <c r="A3369" s="149"/>
      <c r="B3369" s="149"/>
      <c r="C3369" s="149"/>
      <c r="D3369" s="149" t="s">
        <v>3726</v>
      </c>
      <c r="E3369" s="340" t="s">
        <v>14860</v>
      </c>
      <c r="F3369" s="149" t="s">
        <v>3726</v>
      </c>
      <c r="G3369" s="149" t="s">
        <v>14861</v>
      </c>
      <c r="H3369" s="149" t="s">
        <v>4577</v>
      </c>
      <c r="I3369" s="149" t="s">
        <v>14862</v>
      </c>
      <c r="J3369" s="149" t="s">
        <v>14863</v>
      </c>
      <c r="K3369" s="149"/>
      <c r="L3369" s="149" t="s">
        <v>262</v>
      </c>
      <c r="M3369" s="149"/>
      <c r="N3369" s="149" t="s">
        <v>263</v>
      </c>
      <c r="O3369" s="149" t="s">
        <v>214</v>
      </c>
      <c r="P3369" s="149" t="s">
        <v>53</v>
      </c>
      <c r="Q3369" s="149"/>
      <c r="R3369" s="149" t="s">
        <v>4231</v>
      </c>
      <c r="S3369" s="149" t="s">
        <v>3872</v>
      </c>
      <c r="T3369" s="149" t="s">
        <v>14864</v>
      </c>
      <c r="U3369" s="149" t="s">
        <v>267</v>
      </c>
      <c r="V3369" s="149"/>
      <c r="W3369" s="149"/>
      <c r="X3369" s="149" t="s">
        <v>268</v>
      </c>
      <c r="Y3369" s="149"/>
      <c r="Z3369" s="149"/>
      <c r="AA3369" s="149"/>
      <c r="AB3369" s="149" t="s">
        <v>269</v>
      </c>
      <c r="AC3369" s="149" t="s">
        <v>270</v>
      </c>
      <c r="AD3369" s="149" t="s">
        <v>14864</v>
      </c>
      <c r="AE3369" s="149" t="s">
        <v>271</v>
      </c>
      <c r="AF3369" s="149"/>
      <c r="AG3369" s="149" t="s">
        <v>1098</v>
      </c>
      <c r="AH3369" s="149" t="s">
        <v>273</v>
      </c>
      <c r="AI3369" s="158">
        <v>72</v>
      </c>
      <c r="AJ3369" s="149"/>
      <c r="AK3369" s="159" t="s">
        <v>274</v>
      </c>
      <c r="AL3369" s="159" t="s">
        <v>274</v>
      </c>
      <c r="AM3369" s="149" t="s">
        <v>274</v>
      </c>
      <c r="AN3369" s="160">
        <v>4</v>
      </c>
      <c r="AO3369" s="149"/>
      <c r="AP3369" s="149" t="s">
        <v>274</v>
      </c>
      <c r="AQ3369" s="149" t="s">
        <v>275</v>
      </c>
      <c r="AR3369" s="158">
        <v>1</v>
      </c>
      <c r="AS3369" s="149" t="s">
        <v>275</v>
      </c>
      <c r="AT3369" s="149" t="s">
        <v>276</v>
      </c>
      <c r="AU3369" s="161">
        <v>1</v>
      </c>
      <c r="AV3369" s="159">
        <v>44247.79</v>
      </c>
      <c r="AW3369" s="159">
        <v>1769.91</v>
      </c>
      <c r="AX3369" s="149" t="s">
        <v>274</v>
      </c>
      <c r="AY3369" s="159">
        <v>458.28</v>
      </c>
      <c r="AZ3369" s="159">
        <v>458.28</v>
      </c>
      <c r="BA3369" s="159">
        <v>1833.12</v>
      </c>
      <c r="BB3369" s="159">
        <v>31479.28</v>
      </c>
      <c r="BC3369" s="162" t="s">
        <v>274</v>
      </c>
      <c r="BD3369" s="162">
        <v>0</v>
      </c>
      <c r="BE3369" s="159">
        <v>12768.51</v>
      </c>
      <c r="BF3369" s="159">
        <v>12768.51</v>
      </c>
      <c r="BG3369" s="159">
        <v>44247.79</v>
      </c>
    </row>
    <row r="3370" ht="28.05" customHeight="1" spans="1:59">
      <c r="A3370" s="149"/>
      <c r="B3370" s="149"/>
      <c r="C3370" s="149"/>
      <c r="D3370" s="149" t="s">
        <v>3726</v>
      </c>
      <c r="E3370" s="340" t="s">
        <v>14865</v>
      </c>
      <c r="F3370" s="149" t="s">
        <v>3726</v>
      </c>
      <c r="G3370" s="149" t="s">
        <v>14866</v>
      </c>
      <c r="H3370" s="149" t="s">
        <v>14867</v>
      </c>
      <c r="I3370" s="149" t="s">
        <v>14868</v>
      </c>
      <c r="J3370" s="149" t="s">
        <v>14869</v>
      </c>
      <c r="K3370" s="149"/>
      <c r="L3370" s="149" t="s">
        <v>262</v>
      </c>
      <c r="M3370" s="149"/>
      <c r="N3370" s="149" t="s">
        <v>263</v>
      </c>
      <c r="O3370" s="149" t="s">
        <v>214</v>
      </c>
      <c r="P3370" s="149" t="s">
        <v>53</v>
      </c>
      <c r="Q3370" s="149"/>
      <c r="R3370" s="149" t="s">
        <v>14815</v>
      </c>
      <c r="S3370" s="149" t="s">
        <v>14816</v>
      </c>
      <c r="T3370" s="149" t="s">
        <v>14803</v>
      </c>
      <c r="U3370" s="149" t="s">
        <v>267</v>
      </c>
      <c r="V3370" s="149"/>
      <c r="W3370" s="149"/>
      <c r="X3370" s="149" t="s">
        <v>268</v>
      </c>
      <c r="Y3370" s="149"/>
      <c r="Z3370" s="149"/>
      <c r="AA3370" s="149"/>
      <c r="AB3370" s="149" t="s">
        <v>269</v>
      </c>
      <c r="AC3370" s="149" t="s">
        <v>318</v>
      </c>
      <c r="AD3370" s="149" t="s">
        <v>14803</v>
      </c>
      <c r="AE3370" s="149" t="s">
        <v>271</v>
      </c>
      <c r="AF3370" s="149"/>
      <c r="AG3370" s="149" t="s">
        <v>1098</v>
      </c>
      <c r="AH3370" s="149" t="s">
        <v>273</v>
      </c>
      <c r="AI3370" s="158">
        <v>96</v>
      </c>
      <c r="AJ3370" s="149"/>
      <c r="AK3370" s="159" t="s">
        <v>274</v>
      </c>
      <c r="AL3370" s="159" t="s">
        <v>274</v>
      </c>
      <c r="AM3370" s="149" t="s">
        <v>274</v>
      </c>
      <c r="AN3370" s="160">
        <v>4</v>
      </c>
      <c r="AO3370" s="149"/>
      <c r="AP3370" s="149" t="s">
        <v>274</v>
      </c>
      <c r="AQ3370" s="149" t="s">
        <v>275</v>
      </c>
      <c r="AR3370" s="158">
        <v>1</v>
      </c>
      <c r="AS3370" s="149" t="s">
        <v>275</v>
      </c>
      <c r="AT3370" s="149" t="s">
        <v>276</v>
      </c>
      <c r="AU3370" s="161">
        <v>1</v>
      </c>
      <c r="AV3370" s="159">
        <v>38307.69</v>
      </c>
      <c r="AW3370" s="159">
        <v>1532.31</v>
      </c>
      <c r="AX3370" s="149" t="s">
        <v>274</v>
      </c>
      <c r="AY3370" s="162">
        <v>0</v>
      </c>
      <c r="AZ3370" s="162" t="s">
        <v>274</v>
      </c>
      <c r="BA3370" s="159">
        <v>1532.02</v>
      </c>
      <c r="BB3370" s="159">
        <v>36775.38</v>
      </c>
      <c r="BC3370" s="162" t="s">
        <v>274</v>
      </c>
      <c r="BD3370" s="162">
        <v>0</v>
      </c>
      <c r="BE3370" s="159">
        <v>1532.31</v>
      </c>
      <c r="BF3370" s="159">
        <v>1532.31</v>
      </c>
      <c r="BG3370" s="159">
        <v>38307.69</v>
      </c>
    </row>
    <row r="3371" ht="28.05" customHeight="1" spans="1:59">
      <c r="A3371" s="149"/>
      <c r="B3371" s="149"/>
      <c r="C3371" s="149"/>
      <c r="D3371" s="149" t="s">
        <v>3726</v>
      </c>
      <c r="E3371" s="340" t="s">
        <v>14870</v>
      </c>
      <c r="F3371" s="149" t="s">
        <v>3726</v>
      </c>
      <c r="G3371" s="149" t="s">
        <v>14871</v>
      </c>
      <c r="H3371" s="149" t="s">
        <v>14781</v>
      </c>
      <c r="I3371" s="149" t="s">
        <v>14872</v>
      </c>
      <c r="J3371" s="149" t="s">
        <v>14873</v>
      </c>
      <c r="K3371" s="149"/>
      <c r="L3371" s="149" t="s">
        <v>287</v>
      </c>
      <c r="M3371" s="149"/>
      <c r="N3371" s="149" t="s">
        <v>263</v>
      </c>
      <c r="O3371" s="149" t="s">
        <v>214</v>
      </c>
      <c r="P3371" s="149" t="s">
        <v>53</v>
      </c>
      <c r="Q3371" s="149"/>
      <c r="R3371" s="149" t="s">
        <v>13191</v>
      </c>
      <c r="S3371" s="149" t="s">
        <v>14784</v>
      </c>
      <c r="T3371" s="149" t="s">
        <v>414</v>
      </c>
      <c r="U3371" s="149" t="s">
        <v>267</v>
      </c>
      <c r="V3371" s="149"/>
      <c r="W3371" s="149"/>
      <c r="X3371" s="149" t="s">
        <v>336</v>
      </c>
      <c r="Y3371" s="149"/>
      <c r="Z3371" s="149"/>
      <c r="AA3371" s="149"/>
      <c r="AB3371" s="149" t="s">
        <v>269</v>
      </c>
      <c r="AC3371" s="149" t="s">
        <v>270</v>
      </c>
      <c r="AD3371" s="149" t="s">
        <v>414</v>
      </c>
      <c r="AE3371" s="149" t="s">
        <v>271</v>
      </c>
      <c r="AF3371" s="149"/>
      <c r="AG3371" s="149" t="s">
        <v>1098</v>
      </c>
      <c r="AH3371" s="149" t="s">
        <v>273</v>
      </c>
      <c r="AI3371" s="158">
        <v>21</v>
      </c>
      <c r="AJ3371" s="149"/>
      <c r="AK3371" s="159" t="s">
        <v>274</v>
      </c>
      <c r="AL3371" s="159" t="s">
        <v>274</v>
      </c>
      <c r="AM3371" s="149" t="s">
        <v>274</v>
      </c>
      <c r="AN3371" s="160">
        <v>4</v>
      </c>
      <c r="AO3371" s="149"/>
      <c r="AP3371" s="149" t="s">
        <v>274</v>
      </c>
      <c r="AQ3371" s="149" t="s">
        <v>275</v>
      </c>
      <c r="AR3371" s="158">
        <v>1</v>
      </c>
      <c r="AS3371" s="149" t="s">
        <v>275</v>
      </c>
      <c r="AT3371" s="149" t="s">
        <v>276</v>
      </c>
      <c r="AU3371" s="161">
        <v>1</v>
      </c>
      <c r="AV3371" s="159">
        <v>23008.85</v>
      </c>
      <c r="AW3371" s="159">
        <v>920.35</v>
      </c>
      <c r="AX3371" s="149" t="s">
        <v>274</v>
      </c>
      <c r="AY3371" s="159">
        <v>230.09</v>
      </c>
      <c r="AZ3371" s="159">
        <v>230.09</v>
      </c>
      <c r="BA3371" s="159">
        <v>920.36</v>
      </c>
      <c r="BB3371" s="159">
        <v>4831.89</v>
      </c>
      <c r="BC3371" s="162" t="s">
        <v>274</v>
      </c>
      <c r="BD3371" s="162">
        <v>0</v>
      </c>
      <c r="BE3371" s="159">
        <v>18176.96</v>
      </c>
      <c r="BF3371" s="159">
        <v>18176.96</v>
      </c>
      <c r="BG3371" s="159">
        <v>23008.85</v>
      </c>
    </row>
    <row r="3372" ht="28.05" customHeight="1" spans="1:59">
      <c r="A3372" s="149"/>
      <c r="B3372" s="149"/>
      <c r="C3372" s="149"/>
      <c r="D3372" s="149" t="s">
        <v>3726</v>
      </c>
      <c r="E3372" s="340" t="s">
        <v>14874</v>
      </c>
      <c r="F3372" s="149" t="s">
        <v>3726</v>
      </c>
      <c r="G3372" s="149" t="s">
        <v>14875</v>
      </c>
      <c r="H3372" s="149" t="s">
        <v>14876</v>
      </c>
      <c r="I3372" s="149" t="s">
        <v>14877</v>
      </c>
      <c r="J3372" s="149" t="s">
        <v>14878</v>
      </c>
      <c r="K3372" s="149"/>
      <c r="L3372" s="149" t="s">
        <v>287</v>
      </c>
      <c r="M3372" s="149"/>
      <c r="N3372" s="149" t="s">
        <v>263</v>
      </c>
      <c r="O3372" s="149" t="s">
        <v>214</v>
      </c>
      <c r="P3372" s="149" t="s">
        <v>53</v>
      </c>
      <c r="Q3372" s="149"/>
      <c r="R3372" s="149" t="s">
        <v>14245</v>
      </c>
      <c r="S3372" s="149" t="s">
        <v>289</v>
      </c>
      <c r="T3372" s="149" t="s">
        <v>3664</v>
      </c>
      <c r="U3372" s="149" t="s">
        <v>267</v>
      </c>
      <c r="V3372" s="149"/>
      <c r="W3372" s="149"/>
      <c r="X3372" s="149" t="s">
        <v>268</v>
      </c>
      <c r="Y3372" s="149"/>
      <c r="Z3372" s="149"/>
      <c r="AA3372" s="149"/>
      <c r="AB3372" s="149" t="s">
        <v>269</v>
      </c>
      <c r="AC3372" s="149" t="s">
        <v>270</v>
      </c>
      <c r="AD3372" s="149" t="s">
        <v>3664</v>
      </c>
      <c r="AE3372" s="149" t="s">
        <v>271</v>
      </c>
      <c r="AF3372" s="149"/>
      <c r="AG3372" s="149" t="s">
        <v>1098</v>
      </c>
      <c r="AH3372" s="149" t="s">
        <v>273</v>
      </c>
      <c r="AI3372" s="158">
        <v>66</v>
      </c>
      <c r="AJ3372" s="149"/>
      <c r="AK3372" s="159" t="s">
        <v>274</v>
      </c>
      <c r="AL3372" s="159" t="s">
        <v>274</v>
      </c>
      <c r="AM3372" s="149" t="s">
        <v>274</v>
      </c>
      <c r="AN3372" s="160">
        <v>4</v>
      </c>
      <c r="AO3372" s="149"/>
      <c r="AP3372" s="149" t="s">
        <v>274</v>
      </c>
      <c r="AQ3372" s="149" t="s">
        <v>275</v>
      </c>
      <c r="AR3372" s="158">
        <v>1</v>
      </c>
      <c r="AS3372" s="149" t="s">
        <v>275</v>
      </c>
      <c r="AT3372" s="149" t="s">
        <v>276</v>
      </c>
      <c r="AU3372" s="161">
        <v>1</v>
      </c>
      <c r="AV3372" s="159">
        <v>237694.81</v>
      </c>
      <c r="AW3372" s="159">
        <v>9507.79</v>
      </c>
      <c r="AX3372" s="149" t="s">
        <v>274</v>
      </c>
      <c r="AY3372" s="159">
        <v>2446.85</v>
      </c>
      <c r="AZ3372" s="159">
        <v>2446.85</v>
      </c>
      <c r="BA3372" s="159">
        <v>9787.42</v>
      </c>
      <c r="BB3372" s="159">
        <v>154781.37</v>
      </c>
      <c r="BC3372" s="162" t="s">
        <v>274</v>
      </c>
      <c r="BD3372" s="162">
        <v>0</v>
      </c>
      <c r="BE3372" s="159">
        <v>82913.44</v>
      </c>
      <c r="BF3372" s="159">
        <v>82913.44</v>
      </c>
      <c r="BG3372" s="159">
        <v>237694.81</v>
      </c>
    </row>
    <row r="3373" ht="28.05" customHeight="1" spans="1:59">
      <c r="A3373" s="149"/>
      <c r="B3373" s="149"/>
      <c r="C3373" s="149"/>
      <c r="D3373" s="149" t="s">
        <v>3726</v>
      </c>
      <c r="E3373" s="340" t="s">
        <v>14879</v>
      </c>
      <c r="F3373" s="149" t="s">
        <v>3726</v>
      </c>
      <c r="G3373" s="149" t="s">
        <v>14880</v>
      </c>
      <c r="H3373" s="149" t="s">
        <v>14867</v>
      </c>
      <c r="I3373" s="149" t="s">
        <v>14868</v>
      </c>
      <c r="J3373" s="149" t="s">
        <v>14881</v>
      </c>
      <c r="K3373" s="149"/>
      <c r="L3373" s="149" t="s">
        <v>262</v>
      </c>
      <c r="M3373" s="149"/>
      <c r="N3373" s="149" t="s">
        <v>263</v>
      </c>
      <c r="O3373" s="149" t="s">
        <v>214</v>
      </c>
      <c r="P3373" s="149" t="s">
        <v>53</v>
      </c>
      <c r="Q3373" s="149"/>
      <c r="R3373" s="149" t="s">
        <v>14815</v>
      </c>
      <c r="S3373" s="149" t="s">
        <v>14816</v>
      </c>
      <c r="T3373" s="149" t="s">
        <v>14803</v>
      </c>
      <c r="U3373" s="149" t="s">
        <v>267</v>
      </c>
      <c r="V3373" s="149"/>
      <c r="W3373" s="149"/>
      <c r="X3373" s="149" t="s">
        <v>268</v>
      </c>
      <c r="Y3373" s="149"/>
      <c r="Z3373" s="149"/>
      <c r="AA3373" s="149"/>
      <c r="AB3373" s="149" t="s">
        <v>269</v>
      </c>
      <c r="AC3373" s="149" t="s">
        <v>318</v>
      </c>
      <c r="AD3373" s="149" t="s">
        <v>14803</v>
      </c>
      <c r="AE3373" s="149" t="s">
        <v>271</v>
      </c>
      <c r="AF3373" s="149"/>
      <c r="AG3373" s="149" t="s">
        <v>1098</v>
      </c>
      <c r="AH3373" s="149" t="s">
        <v>273</v>
      </c>
      <c r="AI3373" s="158">
        <v>96</v>
      </c>
      <c r="AJ3373" s="149"/>
      <c r="AK3373" s="159" t="s">
        <v>274</v>
      </c>
      <c r="AL3373" s="159" t="s">
        <v>274</v>
      </c>
      <c r="AM3373" s="149" t="s">
        <v>274</v>
      </c>
      <c r="AN3373" s="160">
        <v>4</v>
      </c>
      <c r="AO3373" s="149"/>
      <c r="AP3373" s="149" t="s">
        <v>274</v>
      </c>
      <c r="AQ3373" s="149" t="s">
        <v>275</v>
      </c>
      <c r="AR3373" s="158">
        <v>1</v>
      </c>
      <c r="AS3373" s="149" t="s">
        <v>275</v>
      </c>
      <c r="AT3373" s="149" t="s">
        <v>276</v>
      </c>
      <c r="AU3373" s="161">
        <v>1</v>
      </c>
      <c r="AV3373" s="159">
        <v>38307.69</v>
      </c>
      <c r="AW3373" s="159">
        <v>1532.31</v>
      </c>
      <c r="AX3373" s="149" t="s">
        <v>274</v>
      </c>
      <c r="AY3373" s="162">
        <v>0</v>
      </c>
      <c r="AZ3373" s="162" t="s">
        <v>274</v>
      </c>
      <c r="BA3373" s="159">
        <v>1532.02</v>
      </c>
      <c r="BB3373" s="159">
        <v>36775.38</v>
      </c>
      <c r="BC3373" s="162" t="s">
        <v>274</v>
      </c>
      <c r="BD3373" s="162">
        <v>0</v>
      </c>
      <c r="BE3373" s="159">
        <v>1532.31</v>
      </c>
      <c r="BF3373" s="159">
        <v>1532.31</v>
      </c>
      <c r="BG3373" s="159">
        <v>38307.69</v>
      </c>
    </row>
    <row r="3374" ht="28.05" customHeight="1" spans="1:59">
      <c r="A3374" s="149"/>
      <c r="B3374" s="149"/>
      <c r="C3374" s="149"/>
      <c r="D3374" s="149" t="s">
        <v>3726</v>
      </c>
      <c r="E3374" s="340" t="s">
        <v>14882</v>
      </c>
      <c r="F3374" s="149" t="s">
        <v>3726</v>
      </c>
      <c r="G3374" s="149" t="s">
        <v>14883</v>
      </c>
      <c r="H3374" s="149" t="s">
        <v>14884</v>
      </c>
      <c r="I3374" s="149" t="s">
        <v>14885</v>
      </c>
      <c r="J3374" s="149" t="s">
        <v>14886</v>
      </c>
      <c r="K3374" s="149"/>
      <c r="L3374" s="149" t="s">
        <v>287</v>
      </c>
      <c r="M3374" s="149"/>
      <c r="N3374" s="149" t="s">
        <v>263</v>
      </c>
      <c r="O3374" s="149" t="s">
        <v>214</v>
      </c>
      <c r="P3374" s="149" t="s">
        <v>53</v>
      </c>
      <c r="Q3374" s="149"/>
      <c r="R3374" s="149" t="s">
        <v>14887</v>
      </c>
      <c r="S3374" s="149" t="s">
        <v>14888</v>
      </c>
      <c r="T3374" s="149" t="s">
        <v>414</v>
      </c>
      <c r="U3374" s="149" t="s">
        <v>267</v>
      </c>
      <c r="V3374" s="149"/>
      <c r="W3374" s="149"/>
      <c r="X3374" s="149" t="s">
        <v>336</v>
      </c>
      <c r="Y3374" s="149"/>
      <c r="Z3374" s="149"/>
      <c r="AA3374" s="149"/>
      <c r="AB3374" s="149" t="s">
        <v>269</v>
      </c>
      <c r="AC3374" s="149" t="s">
        <v>270</v>
      </c>
      <c r="AD3374" s="149" t="s">
        <v>414</v>
      </c>
      <c r="AE3374" s="149" t="s">
        <v>271</v>
      </c>
      <c r="AF3374" s="149"/>
      <c r="AG3374" s="149" t="s">
        <v>1098</v>
      </c>
      <c r="AH3374" s="149" t="s">
        <v>273</v>
      </c>
      <c r="AI3374" s="158">
        <v>21</v>
      </c>
      <c r="AJ3374" s="149"/>
      <c r="AK3374" s="159" t="s">
        <v>274</v>
      </c>
      <c r="AL3374" s="159" t="s">
        <v>274</v>
      </c>
      <c r="AM3374" s="149" t="s">
        <v>274</v>
      </c>
      <c r="AN3374" s="160">
        <v>4</v>
      </c>
      <c r="AO3374" s="149"/>
      <c r="AP3374" s="149" t="s">
        <v>274</v>
      </c>
      <c r="AQ3374" s="149" t="s">
        <v>275</v>
      </c>
      <c r="AR3374" s="158">
        <v>1</v>
      </c>
      <c r="AS3374" s="149" t="s">
        <v>275</v>
      </c>
      <c r="AT3374" s="149" t="s">
        <v>276</v>
      </c>
      <c r="AU3374" s="161">
        <v>1</v>
      </c>
      <c r="AV3374" s="159">
        <v>1946.9</v>
      </c>
      <c r="AW3374" s="159">
        <v>77.88</v>
      </c>
      <c r="AX3374" s="149" t="s">
        <v>274</v>
      </c>
      <c r="AY3374" s="159">
        <v>19.47</v>
      </c>
      <c r="AZ3374" s="159">
        <v>19.47</v>
      </c>
      <c r="BA3374" s="159">
        <v>77.88</v>
      </c>
      <c r="BB3374" s="159">
        <v>408.87</v>
      </c>
      <c r="BC3374" s="162" t="s">
        <v>274</v>
      </c>
      <c r="BD3374" s="162">
        <v>0</v>
      </c>
      <c r="BE3374" s="159">
        <v>1538.03</v>
      </c>
      <c r="BF3374" s="159">
        <v>1538.03</v>
      </c>
      <c r="BG3374" s="159">
        <v>1946.9</v>
      </c>
    </row>
    <row r="3375" ht="28.05" customHeight="1" spans="1:59">
      <c r="A3375" s="149"/>
      <c r="B3375" s="149"/>
      <c r="C3375" s="149"/>
      <c r="D3375" s="149" t="s">
        <v>3726</v>
      </c>
      <c r="E3375" s="340" t="s">
        <v>14889</v>
      </c>
      <c r="F3375" s="149" t="s">
        <v>3726</v>
      </c>
      <c r="G3375" s="149" t="s">
        <v>14890</v>
      </c>
      <c r="H3375" s="149" t="s">
        <v>4577</v>
      </c>
      <c r="I3375" s="149" t="s">
        <v>14862</v>
      </c>
      <c r="J3375" s="149" t="s">
        <v>14891</v>
      </c>
      <c r="K3375" s="149"/>
      <c r="L3375" s="149" t="s">
        <v>262</v>
      </c>
      <c r="M3375" s="149"/>
      <c r="N3375" s="149" t="s">
        <v>263</v>
      </c>
      <c r="O3375" s="149" t="s">
        <v>214</v>
      </c>
      <c r="P3375" s="149" t="s">
        <v>53</v>
      </c>
      <c r="Q3375" s="149"/>
      <c r="R3375" s="149" t="s">
        <v>4231</v>
      </c>
      <c r="S3375" s="149" t="s">
        <v>3872</v>
      </c>
      <c r="T3375" s="149" t="s">
        <v>14864</v>
      </c>
      <c r="U3375" s="149" t="s">
        <v>267</v>
      </c>
      <c r="V3375" s="149"/>
      <c r="W3375" s="149"/>
      <c r="X3375" s="149" t="s">
        <v>268</v>
      </c>
      <c r="Y3375" s="149"/>
      <c r="Z3375" s="149"/>
      <c r="AA3375" s="149"/>
      <c r="AB3375" s="149" t="s">
        <v>269</v>
      </c>
      <c r="AC3375" s="149" t="s">
        <v>270</v>
      </c>
      <c r="AD3375" s="149" t="s">
        <v>14864</v>
      </c>
      <c r="AE3375" s="149" t="s">
        <v>271</v>
      </c>
      <c r="AF3375" s="149"/>
      <c r="AG3375" s="149" t="s">
        <v>1098</v>
      </c>
      <c r="AH3375" s="149" t="s">
        <v>273</v>
      </c>
      <c r="AI3375" s="158">
        <v>72</v>
      </c>
      <c r="AJ3375" s="149"/>
      <c r="AK3375" s="159" t="s">
        <v>274</v>
      </c>
      <c r="AL3375" s="159" t="s">
        <v>274</v>
      </c>
      <c r="AM3375" s="149" t="s">
        <v>274</v>
      </c>
      <c r="AN3375" s="160">
        <v>4</v>
      </c>
      <c r="AO3375" s="149"/>
      <c r="AP3375" s="149" t="s">
        <v>274</v>
      </c>
      <c r="AQ3375" s="149" t="s">
        <v>275</v>
      </c>
      <c r="AR3375" s="158">
        <v>1</v>
      </c>
      <c r="AS3375" s="149" t="s">
        <v>275</v>
      </c>
      <c r="AT3375" s="149" t="s">
        <v>276</v>
      </c>
      <c r="AU3375" s="161">
        <v>1</v>
      </c>
      <c r="AV3375" s="159">
        <v>44247.78</v>
      </c>
      <c r="AW3375" s="159">
        <v>1769.91</v>
      </c>
      <c r="AX3375" s="149" t="s">
        <v>274</v>
      </c>
      <c r="AY3375" s="159">
        <v>458.27</v>
      </c>
      <c r="AZ3375" s="159">
        <v>458.27</v>
      </c>
      <c r="BA3375" s="159">
        <v>1833.11</v>
      </c>
      <c r="BB3375" s="159">
        <v>31479.27</v>
      </c>
      <c r="BC3375" s="162" t="s">
        <v>274</v>
      </c>
      <c r="BD3375" s="162">
        <v>0</v>
      </c>
      <c r="BE3375" s="159">
        <v>12768.51</v>
      </c>
      <c r="BF3375" s="159">
        <v>12768.51</v>
      </c>
      <c r="BG3375" s="159">
        <v>44247.78</v>
      </c>
    </row>
    <row r="3376" ht="28.05" customHeight="1" spans="1:59">
      <c r="A3376" s="149"/>
      <c r="B3376" s="149"/>
      <c r="C3376" s="149"/>
      <c r="D3376" s="149" t="s">
        <v>3726</v>
      </c>
      <c r="E3376" s="340" t="s">
        <v>14892</v>
      </c>
      <c r="F3376" s="149" t="s">
        <v>3726</v>
      </c>
      <c r="G3376" s="149" t="s">
        <v>14893</v>
      </c>
      <c r="H3376" s="149" t="s">
        <v>5045</v>
      </c>
      <c r="I3376" s="149" t="s">
        <v>5046</v>
      </c>
      <c r="J3376" s="149" t="s">
        <v>14894</v>
      </c>
      <c r="K3376" s="149"/>
      <c r="L3376" s="149" t="s">
        <v>262</v>
      </c>
      <c r="M3376" s="149"/>
      <c r="N3376" s="149" t="s">
        <v>263</v>
      </c>
      <c r="O3376" s="149" t="s">
        <v>214</v>
      </c>
      <c r="P3376" s="149" t="s">
        <v>53</v>
      </c>
      <c r="Q3376" s="149"/>
      <c r="R3376" s="149" t="s">
        <v>4231</v>
      </c>
      <c r="S3376" s="149" t="s">
        <v>3872</v>
      </c>
      <c r="T3376" s="149" t="s">
        <v>14895</v>
      </c>
      <c r="U3376" s="149" t="s">
        <v>267</v>
      </c>
      <c r="V3376" s="149"/>
      <c r="W3376" s="149"/>
      <c r="X3376" s="149" t="s">
        <v>268</v>
      </c>
      <c r="Y3376" s="149"/>
      <c r="Z3376" s="149"/>
      <c r="AA3376" s="149"/>
      <c r="AB3376" s="149" t="s">
        <v>269</v>
      </c>
      <c r="AC3376" s="149" t="s">
        <v>270</v>
      </c>
      <c r="AD3376" s="149" t="s">
        <v>14895</v>
      </c>
      <c r="AE3376" s="149" t="s">
        <v>271</v>
      </c>
      <c r="AF3376" s="149"/>
      <c r="AG3376" s="149" t="s">
        <v>1098</v>
      </c>
      <c r="AH3376" s="149" t="s">
        <v>273</v>
      </c>
      <c r="AI3376" s="158">
        <v>66</v>
      </c>
      <c r="AJ3376" s="149"/>
      <c r="AK3376" s="159" t="s">
        <v>274</v>
      </c>
      <c r="AL3376" s="159" t="s">
        <v>274</v>
      </c>
      <c r="AM3376" s="149" t="s">
        <v>274</v>
      </c>
      <c r="AN3376" s="160">
        <v>4</v>
      </c>
      <c r="AO3376" s="149"/>
      <c r="AP3376" s="149" t="s">
        <v>274</v>
      </c>
      <c r="AQ3376" s="149" t="s">
        <v>275</v>
      </c>
      <c r="AR3376" s="158">
        <v>1</v>
      </c>
      <c r="AS3376" s="149" t="s">
        <v>275</v>
      </c>
      <c r="AT3376" s="149" t="s">
        <v>276</v>
      </c>
      <c r="AU3376" s="161">
        <v>1</v>
      </c>
      <c r="AV3376" s="159">
        <v>19026.54</v>
      </c>
      <c r="AW3376" s="159">
        <v>761.06</v>
      </c>
      <c r="AX3376" s="149" t="s">
        <v>274</v>
      </c>
      <c r="AY3376" s="159">
        <v>195.85</v>
      </c>
      <c r="AZ3376" s="159">
        <v>195.85</v>
      </c>
      <c r="BA3376" s="159">
        <v>783.4</v>
      </c>
      <c r="BB3376" s="159">
        <v>12389.87</v>
      </c>
      <c r="BC3376" s="162" t="s">
        <v>274</v>
      </c>
      <c r="BD3376" s="162">
        <v>0</v>
      </c>
      <c r="BE3376" s="159">
        <v>6636.67</v>
      </c>
      <c r="BF3376" s="159">
        <v>6636.67</v>
      </c>
      <c r="BG3376" s="159">
        <v>19026.54</v>
      </c>
    </row>
    <row r="3377" ht="28.05" customHeight="1" spans="1:59">
      <c r="A3377" s="149"/>
      <c r="B3377" s="149"/>
      <c r="C3377" s="149"/>
      <c r="D3377" s="149" t="s">
        <v>3726</v>
      </c>
      <c r="E3377" s="340" t="s">
        <v>14896</v>
      </c>
      <c r="F3377" s="149" t="s">
        <v>3726</v>
      </c>
      <c r="G3377" s="149" t="s">
        <v>14897</v>
      </c>
      <c r="H3377" s="149" t="s">
        <v>14867</v>
      </c>
      <c r="I3377" s="149" t="s">
        <v>14868</v>
      </c>
      <c r="J3377" s="149" t="s">
        <v>14898</v>
      </c>
      <c r="K3377" s="149"/>
      <c r="L3377" s="149" t="s">
        <v>262</v>
      </c>
      <c r="M3377" s="149"/>
      <c r="N3377" s="149" t="s">
        <v>263</v>
      </c>
      <c r="O3377" s="149" t="s">
        <v>214</v>
      </c>
      <c r="P3377" s="149" t="s">
        <v>53</v>
      </c>
      <c r="Q3377" s="149"/>
      <c r="R3377" s="149" t="s">
        <v>14815</v>
      </c>
      <c r="S3377" s="149" t="s">
        <v>14816</v>
      </c>
      <c r="T3377" s="149" t="s">
        <v>14803</v>
      </c>
      <c r="U3377" s="149" t="s">
        <v>267</v>
      </c>
      <c r="V3377" s="149"/>
      <c r="W3377" s="149"/>
      <c r="X3377" s="149" t="s">
        <v>268</v>
      </c>
      <c r="Y3377" s="149"/>
      <c r="Z3377" s="149"/>
      <c r="AA3377" s="149"/>
      <c r="AB3377" s="149" t="s">
        <v>269</v>
      </c>
      <c r="AC3377" s="149" t="s">
        <v>318</v>
      </c>
      <c r="AD3377" s="149" t="s">
        <v>14803</v>
      </c>
      <c r="AE3377" s="149" t="s">
        <v>271</v>
      </c>
      <c r="AF3377" s="149"/>
      <c r="AG3377" s="149" t="s">
        <v>1098</v>
      </c>
      <c r="AH3377" s="149" t="s">
        <v>273</v>
      </c>
      <c r="AI3377" s="158">
        <v>96</v>
      </c>
      <c r="AJ3377" s="149"/>
      <c r="AK3377" s="159" t="s">
        <v>274</v>
      </c>
      <c r="AL3377" s="159" t="s">
        <v>274</v>
      </c>
      <c r="AM3377" s="149" t="s">
        <v>274</v>
      </c>
      <c r="AN3377" s="160">
        <v>4</v>
      </c>
      <c r="AO3377" s="149"/>
      <c r="AP3377" s="149" t="s">
        <v>274</v>
      </c>
      <c r="AQ3377" s="149" t="s">
        <v>275</v>
      </c>
      <c r="AR3377" s="158">
        <v>1</v>
      </c>
      <c r="AS3377" s="149" t="s">
        <v>275</v>
      </c>
      <c r="AT3377" s="149" t="s">
        <v>276</v>
      </c>
      <c r="AU3377" s="161">
        <v>1</v>
      </c>
      <c r="AV3377" s="159">
        <v>38309.4</v>
      </c>
      <c r="AW3377" s="159">
        <v>1532.38</v>
      </c>
      <c r="AX3377" s="149" t="s">
        <v>274</v>
      </c>
      <c r="AY3377" s="162">
        <v>0</v>
      </c>
      <c r="AZ3377" s="162" t="s">
        <v>274</v>
      </c>
      <c r="BA3377" s="159">
        <v>1532.74</v>
      </c>
      <c r="BB3377" s="159">
        <v>36777.02</v>
      </c>
      <c r="BC3377" s="162" t="s">
        <v>274</v>
      </c>
      <c r="BD3377" s="162">
        <v>0</v>
      </c>
      <c r="BE3377" s="159">
        <v>1532.38</v>
      </c>
      <c r="BF3377" s="159">
        <v>1532.38</v>
      </c>
      <c r="BG3377" s="159">
        <v>38309.4</v>
      </c>
    </row>
    <row r="3378" ht="28.05" customHeight="1" spans="1:59">
      <c r="A3378" s="149"/>
      <c r="B3378" s="149"/>
      <c r="C3378" s="149"/>
      <c r="D3378" s="149" t="s">
        <v>3726</v>
      </c>
      <c r="E3378" s="340" t="s">
        <v>14899</v>
      </c>
      <c r="F3378" s="149" t="s">
        <v>3726</v>
      </c>
      <c r="G3378" s="149" t="s">
        <v>14900</v>
      </c>
      <c r="H3378" s="149" t="s">
        <v>14884</v>
      </c>
      <c r="I3378" s="149" t="s">
        <v>14885</v>
      </c>
      <c r="J3378" s="149" t="s">
        <v>14901</v>
      </c>
      <c r="K3378" s="149"/>
      <c r="L3378" s="149" t="s">
        <v>287</v>
      </c>
      <c r="M3378" s="149"/>
      <c r="N3378" s="149" t="s">
        <v>263</v>
      </c>
      <c r="O3378" s="149" t="s">
        <v>214</v>
      </c>
      <c r="P3378" s="149" t="s">
        <v>53</v>
      </c>
      <c r="Q3378" s="149"/>
      <c r="R3378" s="149" t="s">
        <v>14902</v>
      </c>
      <c r="S3378" s="149" t="s">
        <v>14888</v>
      </c>
      <c r="T3378" s="149" t="s">
        <v>414</v>
      </c>
      <c r="U3378" s="149" t="s">
        <v>267</v>
      </c>
      <c r="V3378" s="149"/>
      <c r="W3378" s="149"/>
      <c r="X3378" s="149" t="s">
        <v>336</v>
      </c>
      <c r="Y3378" s="149"/>
      <c r="Z3378" s="149"/>
      <c r="AA3378" s="149"/>
      <c r="AB3378" s="149" t="s">
        <v>269</v>
      </c>
      <c r="AC3378" s="149" t="s">
        <v>270</v>
      </c>
      <c r="AD3378" s="149" t="s">
        <v>414</v>
      </c>
      <c r="AE3378" s="149" t="s">
        <v>271</v>
      </c>
      <c r="AF3378" s="149"/>
      <c r="AG3378" s="149" t="s">
        <v>1098</v>
      </c>
      <c r="AH3378" s="149" t="s">
        <v>273</v>
      </c>
      <c r="AI3378" s="158">
        <v>21</v>
      </c>
      <c r="AJ3378" s="149"/>
      <c r="AK3378" s="159" t="s">
        <v>274</v>
      </c>
      <c r="AL3378" s="159" t="s">
        <v>274</v>
      </c>
      <c r="AM3378" s="149" t="s">
        <v>274</v>
      </c>
      <c r="AN3378" s="160">
        <v>4</v>
      </c>
      <c r="AO3378" s="149"/>
      <c r="AP3378" s="149" t="s">
        <v>274</v>
      </c>
      <c r="AQ3378" s="149" t="s">
        <v>275</v>
      </c>
      <c r="AR3378" s="158">
        <v>1</v>
      </c>
      <c r="AS3378" s="149" t="s">
        <v>275</v>
      </c>
      <c r="AT3378" s="149" t="s">
        <v>276</v>
      </c>
      <c r="AU3378" s="161">
        <v>1</v>
      </c>
      <c r="AV3378" s="159">
        <v>1946.9</v>
      </c>
      <c r="AW3378" s="159">
        <v>77.88</v>
      </c>
      <c r="AX3378" s="149" t="s">
        <v>274</v>
      </c>
      <c r="AY3378" s="159">
        <v>19.47</v>
      </c>
      <c r="AZ3378" s="159">
        <v>19.47</v>
      </c>
      <c r="BA3378" s="159">
        <v>77.88</v>
      </c>
      <c r="BB3378" s="159">
        <v>408.87</v>
      </c>
      <c r="BC3378" s="162" t="s">
        <v>274</v>
      </c>
      <c r="BD3378" s="162">
        <v>0</v>
      </c>
      <c r="BE3378" s="159">
        <v>1538.03</v>
      </c>
      <c r="BF3378" s="159">
        <v>1538.03</v>
      </c>
      <c r="BG3378" s="159">
        <v>1946.9</v>
      </c>
    </row>
    <row r="3379" ht="28.05" customHeight="1" spans="1:59">
      <c r="A3379" s="149"/>
      <c r="B3379" s="149"/>
      <c r="C3379" s="149"/>
      <c r="D3379" s="149" t="s">
        <v>3726</v>
      </c>
      <c r="E3379" s="340" t="s">
        <v>14903</v>
      </c>
      <c r="F3379" s="149" t="s">
        <v>3726</v>
      </c>
      <c r="G3379" s="149" t="s">
        <v>14904</v>
      </c>
      <c r="H3379" s="149" t="s">
        <v>7855</v>
      </c>
      <c r="I3379" s="149" t="s">
        <v>14905</v>
      </c>
      <c r="J3379" s="149" t="s">
        <v>14906</v>
      </c>
      <c r="K3379" s="149"/>
      <c r="L3379" s="149" t="s">
        <v>262</v>
      </c>
      <c r="M3379" s="149"/>
      <c r="N3379" s="149" t="s">
        <v>263</v>
      </c>
      <c r="O3379" s="149" t="s">
        <v>214</v>
      </c>
      <c r="P3379" s="149" t="s">
        <v>53</v>
      </c>
      <c r="Q3379" s="149"/>
      <c r="R3379" s="149" t="s">
        <v>4231</v>
      </c>
      <c r="S3379" s="149" t="s">
        <v>3872</v>
      </c>
      <c r="T3379" s="149" t="s">
        <v>14864</v>
      </c>
      <c r="U3379" s="149" t="s">
        <v>267</v>
      </c>
      <c r="V3379" s="149"/>
      <c r="W3379" s="149"/>
      <c r="X3379" s="149" t="s">
        <v>268</v>
      </c>
      <c r="Y3379" s="149"/>
      <c r="Z3379" s="149"/>
      <c r="AA3379" s="149"/>
      <c r="AB3379" s="149" t="s">
        <v>269</v>
      </c>
      <c r="AC3379" s="149" t="s">
        <v>270</v>
      </c>
      <c r="AD3379" s="149" t="s">
        <v>14864</v>
      </c>
      <c r="AE3379" s="149" t="s">
        <v>271</v>
      </c>
      <c r="AF3379" s="149"/>
      <c r="AG3379" s="149" t="s">
        <v>1098</v>
      </c>
      <c r="AH3379" s="149" t="s">
        <v>273</v>
      </c>
      <c r="AI3379" s="158">
        <v>72</v>
      </c>
      <c r="AJ3379" s="149"/>
      <c r="AK3379" s="159" t="s">
        <v>274</v>
      </c>
      <c r="AL3379" s="159" t="s">
        <v>274</v>
      </c>
      <c r="AM3379" s="149" t="s">
        <v>274</v>
      </c>
      <c r="AN3379" s="160">
        <v>4</v>
      </c>
      <c r="AO3379" s="149"/>
      <c r="AP3379" s="149" t="s">
        <v>274</v>
      </c>
      <c r="AQ3379" s="149" t="s">
        <v>275</v>
      </c>
      <c r="AR3379" s="158">
        <v>1</v>
      </c>
      <c r="AS3379" s="149" t="s">
        <v>275</v>
      </c>
      <c r="AT3379" s="149" t="s">
        <v>276</v>
      </c>
      <c r="AU3379" s="161">
        <v>1</v>
      </c>
      <c r="AV3379" s="159">
        <v>12389.38</v>
      </c>
      <c r="AW3379" s="159">
        <v>495.58</v>
      </c>
      <c r="AX3379" s="149" t="s">
        <v>274</v>
      </c>
      <c r="AY3379" s="159">
        <v>128.33</v>
      </c>
      <c r="AZ3379" s="159">
        <v>128.33</v>
      </c>
      <c r="BA3379" s="159">
        <v>513.32</v>
      </c>
      <c r="BB3379" s="159">
        <v>8813.95</v>
      </c>
      <c r="BC3379" s="162" t="s">
        <v>274</v>
      </c>
      <c r="BD3379" s="162">
        <v>0</v>
      </c>
      <c r="BE3379" s="159">
        <v>3575.43</v>
      </c>
      <c r="BF3379" s="159">
        <v>3575.43</v>
      </c>
      <c r="BG3379" s="159">
        <v>12389.38</v>
      </c>
    </row>
    <row r="3380" ht="28.05" customHeight="1" spans="1:59">
      <c r="A3380" s="149"/>
      <c r="B3380" s="149"/>
      <c r="C3380" s="149"/>
      <c r="D3380" s="149" t="s">
        <v>3726</v>
      </c>
      <c r="E3380" s="340" t="s">
        <v>14907</v>
      </c>
      <c r="F3380" s="149" t="s">
        <v>3726</v>
      </c>
      <c r="G3380" s="149" t="s">
        <v>14908</v>
      </c>
      <c r="H3380" s="149" t="s">
        <v>5045</v>
      </c>
      <c r="I3380" s="149" t="s">
        <v>5046</v>
      </c>
      <c r="J3380" s="149" t="s">
        <v>14909</v>
      </c>
      <c r="K3380" s="149"/>
      <c r="L3380" s="149" t="s">
        <v>262</v>
      </c>
      <c r="M3380" s="149"/>
      <c r="N3380" s="149" t="s">
        <v>263</v>
      </c>
      <c r="O3380" s="149" t="s">
        <v>214</v>
      </c>
      <c r="P3380" s="149" t="s">
        <v>53</v>
      </c>
      <c r="Q3380" s="149"/>
      <c r="R3380" s="149" t="s">
        <v>4026</v>
      </c>
      <c r="S3380" s="149" t="s">
        <v>3872</v>
      </c>
      <c r="T3380" s="149" t="s">
        <v>14895</v>
      </c>
      <c r="U3380" s="149" t="s">
        <v>267</v>
      </c>
      <c r="V3380" s="149"/>
      <c r="W3380" s="149"/>
      <c r="X3380" s="149" t="s">
        <v>268</v>
      </c>
      <c r="Y3380" s="149"/>
      <c r="Z3380" s="149"/>
      <c r="AA3380" s="149"/>
      <c r="AB3380" s="149" t="s">
        <v>269</v>
      </c>
      <c r="AC3380" s="149" t="s">
        <v>270</v>
      </c>
      <c r="AD3380" s="149" t="s">
        <v>14895</v>
      </c>
      <c r="AE3380" s="149" t="s">
        <v>271</v>
      </c>
      <c r="AF3380" s="149"/>
      <c r="AG3380" s="149" t="s">
        <v>1098</v>
      </c>
      <c r="AH3380" s="149" t="s">
        <v>273</v>
      </c>
      <c r="AI3380" s="158">
        <v>66</v>
      </c>
      <c r="AJ3380" s="149"/>
      <c r="AK3380" s="159" t="s">
        <v>274</v>
      </c>
      <c r="AL3380" s="159" t="s">
        <v>274</v>
      </c>
      <c r="AM3380" s="149" t="s">
        <v>274</v>
      </c>
      <c r="AN3380" s="160">
        <v>4</v>
      </c>
      <c r="AO3380" s="149"/>
      <c r="AP3380" s="149" t="s">
        <v>274</v>
      </c>
      <c r="AQ3380" s="149" t="s">
        <v>275</v>
      </c>
      <c r="AR3380" s="158">
        <v>1</v>
      </c>
      <c r="AS3380" s="149" t="s">
        <v>275</v>
      </c>
      <c r="AT3380" s="149" t="s">
        <v>276</v>
      </c>
      <c r="AU3380" s="161">
        <v>1</v>
      </c>
      <c r="AV3380" s="159">
        <v>19026.55</v>
      </c>
      <c r="AW3380" s="159">
        <v>761.06</v>
      </c>
      <c r="AX3380" s="149" t="s">
        <v>274</v>
      </c>
      <c r="AY3380" s="159">
        <v>195.85</v>
      </c>
      <c r="AZ3380" s="159">
        <v>195.85</v>
      </c>
      <c r="BA3380" s="159">
        <v>783.4</v>
      </c>
      <c r="BB3380" s="159">
        <v>12389.87</v>
      </c>
      <c r="BC3380" s="162" t="s">
        <v>274</v>
      </c>
      <c r="BD3380" s="162">
        <v>0</v>
      </c>
      <c r="BE3380" s="159">
        <v>6636.68</v>
      </c>
      <c r="BF3380" s="159">
        <v>6636.68</v>
      </c>
      <c r="BG3380" s="159">
        <v>19026.55</v>
      </c>
    </row>
    <row r="3381" ht="28.05" customHeight="1" spans="1:59">
      <c r="A3381" s="149"/>
      <c r="B3381" s="149"/>
      <c r="C3381" s="149"/>
      <c r="D3381" s="149" t="s">
        <v>3726</v>
      </c>
      <c r="E3381" s="340" t="s">
        <v>14910</v>
      </c>
      <c r="F3381" s="149" t="s">
        <v>3726</v>
      </c>
      <c r="G3381" s="149" t="s">
        <v>14911</v>
      </c>
      <c r="H3381" s="149" t="s">
        <v>5045</v>
      </c>
      <c r="I3381" s="149" t="s">
        <v>5046</v>
      </c>
      <c r="J3381" s="149" t="s">
        <v>14912</v>
      </c>
      <c r="K3381" s="149"/>
      <c r="L3381" s="149" t="s">
        <v>262</v>
      </c>
      <c r="M3381" s="149"/>
      <c r="N3381" s="149" t="s">
        <v>263</v>
      </c>
      <c r="O3381" s="149" t="s">
        <v>214</v>
      </c>
      <c r="P3381" s="149" t="s">
        <v>53</v>
      </c>
      <c r="Q3381" s="149"/>
      <c r="R3381" s="149" t="s">
        <v>4026</v>
      </c>
      <c r="S3381" s="149" t="s">
        <v>3872</v>
      </c>
      <c r="T3381" s="149" t="s">
        <v>14895</v>
      </c>
      <c r="U3381" s="149" t="s">
        <v>267</v>
      </c>
      <c r="V3381" s="149"/>
      <c r="W3381" s="149"/>
      <c r="X3381" s="149" t="s">
        <v>268</v>
      </c>
      <c r="Y3381" s="149"/>
      <c r="Z3381" s="149"/>
      <c r="AA3381" s="149"/>
      <c r="AB3381" s="149" t="s">
        <v>269</v>
      </c>
      <c r="AC3381" s="149" t="s">
        <v>270</v>
      </c>
      <c r="AD3381" s="149" t="s">
        <v>14895</v>
      </c>
      <c r="AE3381" s="149" t="s">
        <v>271</v>
      </c>
      <c r="AF3381" s="149"/>
      <c r="AG3381" s="149" t="s">
        <v>1098</v>
      </c>
      <c r="AH3381" s="149" t="s">
        <v>273</v>
      </c>
      <c r="AI3381" s="158">
        <v>66</v>
      </c>
      <c r="AJ3381" s="149"/>
      <c r="AK3381" s="159" t="s">
        <v>274</v>
      </c>
      <c r="AL3381" s="159" t="s">
        <v>274</v>
      </c>
      <c r="AM3381" s="149" t="s">
        <v>274</v>
      </c>
      <c r="AN3381" s="160">
        <v>4</v>
      </c>
      <c r="AO3381" s="149"/>
      <c r="AP3381" s="149" t="s">
        <v>274</v>
      </c>
      <c r="AQ3381" s="149" t="s">
        <v>275</v>
      </c>
      <c r="AR3381" s="158">
        <v>1</v>
      </c>
      <c r="AS3381" s="149" t="s">
        <v>275</v>
      </c>
      <c r="AT3381" s="149" t="s">
        <v>276</v>
      </c>
      <c r="AU3381" s="161">
        <v>1</v>
      </c>
      <c r="AV3381" s="159">
        <v>19026.55</v>
      </c>
      <c r="AW3381" s="159">
        <v>761.06</v>
      </c>
      <c r="AX3381" s="149" t="s">
        <v>274</v>
      </c>
      <c r="AY3381" s="159">
        <v>195.85</v>
      </c>
      <c r="AZ3381" s="159">
        <v>195.85</v>
      </c>
      <c r="BA3381" s="159">
        <v>783.4</v>
      </c>
      <c r="BB3381" s="159">
        <v>12389.87</v>
      </c>
      <c r="BC3381" s="162" t="s">
        <v>274</v>
      </c>
      <c r="BD3381" s="162">
        <v>0</v>
      </c>
      <c r="BE3381" s="159">
        <v>6636.68</v>
      </c>
      <c r="BF3381" s="159">
        <v>6636.68</v>
      </c>
      <c r="BG3381" s="159">
        <v>19026.55</v>
      </c>
    </row>
    <row r="3382" ht="28.05" customHeight="1" spans="1:59">
      <c r="A3382" s="149"/>
      <c r="B3382" s="149"/>
      <c r="C3382" s="149"/>
      <c r="D3382" s="149" t="s">
        <v>3726</v>
      </c>
      <c r="E3382" s="340" t="s">
        <v>14913</v>
      </c>
      <c r="F3382" s="149" t="s">
        <v>3726</v>
      </c>
      <c r="G3382" s="149" t="s">
        <v>14914</v>
      </c>
      <c r="H3382" s="149" t="s">
        <v>5045</v>
      </c>
      <c r="I3382" s="149" t="s">
        <v>5046</v>
      </c>
      <c r="J3382" s="149" t="s">
        <v>14915</v>
      </c>
      <c r="K3382" s="149"/>
      <c r="L3382" s="149" t="s">
        <v>262</v>
      </c>
      <c r="M3382" s="149"/>
      <c r="N3382" s="149" t="s">
        <v>263</v>
      </c>
      <c r="O3382" s="149" t="s">
        <v>214</v>
      </c>
      <c r="P3382" s="149" t="s">
        <v>53</v>
      </c>
      <c r="Q3382" s="149"/>
      <c r="R3382" s="149" t="s">
        <v>5394</v>
      </c>
      <c r="S3382" s="149" t="s">
        <v>3872</v>
      </c>
      <c r="T3382" s="149" t="s">
        <v>14895</v>
      </c>
      <c r="U3382" s="149" t="s">
        <v>267</v>
      </c>
      <c r="V3382" s="149"/>
      <c r="W3382" s="149"/>
      <c r="X3382" s="149" t="s">
        <v>268</v>
      </c>
      <c r="Y3382" s="149"/>
      <c r="Z3382" s="149"/>
      <c r="AA3382" s="149"/>
      <c r="AB3382" s="149" t="s">
        <v>269</v>
      </c>
      <c r="AC3382" s="149" t="s">
        <v>270</v>
      </c>
      <c r="AD3382" s="149" t="s">
        <v>14895</v>
      </c>
      <c r="AE3382" s="149" t="s">
        <v>271</v>
      </c>
      <c r="AF3382" s="149"/>
      <c r="AG3382" s="149" t="s">
        <v>1098</v>
      </c>
      <c r="AH3382" s="149" t="s">
        <v>273</v>
      </c>
      <c r="AI3382" s="158">
        <v>66</v>
      </c>
      <c r="AJ3382" s="149"/>
      <c r="AK3382" s="159" t="s">
        <v>274</v>
      </c>
      <c r="AL3382" s="159" t="s">
        <v>274</v>
      </c>
      <c r="AM3382" s="149" t="s">
        <v>274</v>
      </c>
      <c r="AN3382" s="160">
        <v>4</v>
      </c>
      <c r="AO3382" s="149"/>
      <c r="AP3382" s="149" t="s">
        <v>274</v>
      </c>
      <c r="AQ3382" s="149" t="s">
        <v>275</v>
      </c>
      <c r="AR3382" s="158">
        <v>1</v>
      </c>
      <c r="AS3382" s="149" t="s">
        <v>275</v>
      </c>
      <c r="AT3382" s="149" t="s">
        <v>276</v>
      </c>
      <c r="AU3382" s="161">
        <v>1</v>
      </c>
      <c r="AV3382" s="159">
        <v>19026.55</v>
      </c>
      <c r="AW3382" s="159">
        <v>761.06</v>
      </c>
      <c r="AX3382" s="149" t="s">
        <v>274</v>
      </c>
      <c r="AY3382" s="159">
        <v>195.85</v>
      </c>
      <c r="AZ3382" s="159">
        <v>195.85</v>
      </c>
      <c r="BA3382" s="159">
        <v>783.4</v>
      </c>
      <c r="BB3382" s="159">
        <v>12389.87</v>
      </c>
      <c r="BC3382" s="162" t="s">
        <v>274</v>
      </c>
      <c r="BD3382" s="162">
        <v>0</v>
      </c>
      <c r="BE3382" s="159">
        <v>6636.68</v>
      </c>
      <c r="BF3382" s="159">
        <v>6636.68</v>
      </c>
      <c r="BG3382" s="159">
        <v>19026.55</v>
      </c>
    </row>
    <row r="3383" ht="28.05" customHeight="1" spans="1:59">
      <c r="A3383" s="149"/>
      <c r="B3383" s="149"/>
      <c r="C3383" s="149"/>
      <c r="D3383" s="149" t="s">
        <v>3726</v>
      </c>
      <c r="E3383" s="340" t="s">
        <v>14916</v>
      </c>
      <c r="F3383" s="149" t="s">
        <v>3726</v>
      </c>
      <c r="G3383" s="149" t="s">
        <v>14917</v>
      </c>
      <c r="H3383" s="149" t="s">
        <v>14918</v>
      </c>
      <c r="I3383" s="149" t="s">
        <v>14919</v>
      </c>
      <c r="J3383" s="149" t="s">
        <v>14920</v>
      </c>
      <c r="K3383" s="149"/>
      <c r="L3383" s="149" t="s">
        <v>262</v>
      </c>
      <c r="M3383" s="149"/>
      <c r="N3383" s="149" t="s">
        <v>263</v>
      </c>
      <c r="O3383" s="149" t="s">
        <v>214</v>
      </c>
      <c r="P3383" s="149" t="s">
        <v>53</v>
      </c>
      <c r="Q3383" s="149"/>
      <c r="R3383" s="149" t="s">
        <v>3921</v>
      </c>
      <c r="S3383" s="149" t="s">
        <v>7049</v>
      </c>
      <c r="T3383" s="149" t="s">
        <v>14895</v>
      </c>
      <c r="U3383" s="149" t="s">
        <v>267</v>
      </c>
      <c r="V3383" s="149"/>
      <c r="W3383" s="149"/>
      <c r="X3383" s="149" t="s">
        <v>336</v>
      </c>
      <c r="Y3383" s="149"/>
      <c r="Z3383" s="149"/>
      <c r="AA3383" s="149"/>
      <c r="AB3383" s="149" t="s">
        <v>269</v>
      </c>
      <c r="AC3383" s="149" t="s">
        <v>270</v>
      </c>
      <c r="AD3383" s="149" t="s">
        <v>14895</v>
      </c>
      <c r="AE3383" s="149" t="s">
        <v>271</v>
      </c>
      <c r="AF3383" s="149"/>
      <c r="AG3383" s="149" t="s">
        <v>1098</v>
      </c>
      <c r="AH3383" s="149" t="s">
        <v>273</v>
      </c>
      <c r="AI3383" s="158">
        <v>66</v>
      </c>
      <c r="AJ3383" s="149"/>
      <c r="AK3383" s="159" t="s">
        <v>274</v>
      </c>
      <c r="AL3383" s="159" t="s">
        <v>274</v>
      </c>
      <c r="AM3383" s="149" t="s">
        <v>274</v>
      </c>
      <c r="AN3383" s="160">
        <v>4</v>
      </c>
      <c r="AO3383" s="149"/>
      <c r="AP3383" s="149" t="s">
        <v>274</v>
      </c>
      <c r="AQ3383" s="149" t="s">
        <v>275</v>
      </c>
      <c r="AR3383" s="158">
        <v>1</v>
      </c>
      <c r="AS3383" s="149" t="s">
        <v>275</v>
      </c>
      <c r="AT3383" s="149" t="s">
        <v>276</v>
      </c>
      <c r="AU3383" s="161">
        <v>1</v>
      </c>
      <c r="AV3383" s="159">
        <v>5044.25</v>
      </c>
      <c r="AW3383" s="159">
        <v>201.77</v>
      </c>
      <c r="AX3383" s="149" t="s">
        <v>274</v>
      </c>
      <c r="AY3383" s="159">
        <v>51.93</v>
      </c>
      <c r="AZ3383" s="159">
        <v>51.93</v>
      </c>
      <c r="BA3383" s="159">
        <v>207.72</v>
      </c>
      <c r="BB3383" s="159">
        <v>3284.56</v>
      </c>
      <c r="BC3383" s="162" t="s">
        <v>274</v>
      </c>
      <c r="BD3383" s="162">
        <v>0</v>
      </c>
      <c r="BE3383" s="159">
        <v>1759.69</v>
      </c>
      <c r="BF3383" s="159">
        <v>1759.69</v>
      </c>
      <c r="BG3383" s="159">
        <v>5044.25</v>
      </c>
    </row>
    <row r="3384" ht="28.05" customHeight="1" spans="1:59">
      <c r="A3384" s="149"/>
      <c r="B3384" s="149"/>
      <c r="C3384" s="149"/>
      <c r="D3384" s="149" t="s">
        <v>3726</v>
      </c>
      <c r="E3384" s="340" t="s">
        <v>14921</v>
      </c>
      <c r="F3384" s="149" t="s">
        <v>3726</v>
      </c>
      <c r="G3384" s="149" t="s">
        <v>14922</v>
      </c>
      <c r="H3384" s="149" t="s">
        <v>14923</v>
      </c>
      <c r="I3384" s="149" t="s">
        <v>14868</v>
      </c>
      <c r="J3384" s="149" t="s">
        <v>14924</v>
      </c>
      <c r="K3384" s="149"/>
      <c r="L3384" s="149" t="s">
        <v>262</v>
      </c>
      <c r="M3384" s="149"/>
      <c r="N3384" s="149" t="s">
        <v>263</v>
      </c>
      <c r="O3384" s="149" t="s">
        <v>214</v>
      </c>
      <c r="P3384" s="149" t="s">
        <v>53</v>
      </c>
      <c r="Q3384" s="149"/>
      <c r="R3384" s="149" t="s">
        <v>14815</v>
      </c>
      <c r="S3384" s="149" t="s">
        <v>14816</v>
      </c>
      <c r="T3384" s="149" t="s">
        <v>14803</v>
      </c>
      <c r="U3384" s="149" t="s">
        <v>267</v>
      </c>
      <c r="V3384" s="149"/>
      <c r="W3384" s="149"/>
      <c r="X3384" s="149" t="s">
        <v>268</v>
      </c>
      <c r="Y3384" s="149"/>
      <c r="Z3384" s="149"/>
      <c r="AA3384" s="149"/>
      <c r="AB3384" s="149" t="s">
        <v>269</v>
      </c>
      <c r="AC3384" s="149" t="s">
        <v>318</v>
      </c>
      <c r="AD3384" s="149" t="s">
        <v>14803</v>
      </c>
      <c r="AE3384" s="149" t="s">
        <v>271</v>
      </c>
      <c r="AF3384" s="149"/>
      <c r="AG3384" s="149" t="s">
        <v>1098</v>
      </c>
      <c r="AH3384" s="149" t="s">
        <v>273</v>
      </c>
      <c r="AI3384" s="158">
        <v>96</v>
      </c>
      <c r="AJ3384" s="149"/>
      <c r="AK3384" s="159" t="s">
        <v>274</v>
      </c>
      <c r="AL3384" s="159" t="s">
        <v>274</v>
      </c>
      <c r="AM3384" s="149" t="s">
        <v>274</v>
      </c>
      <c r="AN3384" s="160">
        <v>4</v>
      </c>
      <c r="AO3384" s="149"/>
      <c r="AP3384" s="149" t="s">
        <v>274</v>
      </c>
      <c r="AQ3384" s="149" t="s">
        <v>275</v>
      </c>
      <c r="AR3384" s="158">
        <v>1</v>
      </c>
      <c r="AS3384" s="149" t="s">
        <v>275</v>
      </c>
      <c r="AT3384" s="149" t="s">
        <v>276</v>
      </c>
      <c r="AU3384" s="161">
        <v>1</v>
      </c>
      <c r="AV3384" s="159">
        <v>48301.71</v>
      </c>
      <c r="AW3384" s="159">
        <v>1932.07</v>
      </c>
      <c r="AX3384" s="149" t="s">
        <v>274</v>
      </c>
      <c r="AY3384" s="162">
        <v>0</v>
      </c>
      <c r="AZ3384" s="162" t="s">
        <v>274</v>
      </c>
      <c r="BA3384" s="159">
        <v>1931.8</v>
      </c>
      <c r="BB3384" s="159">
        <v>46369.64</v>
      </c>
      <c r="BC3384" s="162" t="s">
        <v>274</v>
      </c>
      <c r="BD3384" s="162">
        <v>0</v>
      </c>
      <c r="BE3384" s="159">
        <v>1932.07</v>
      </c>
      <c r="BF3384" s="159">
        <v>1932.07</v>
      </c>
      <c r="BG3384" s="159">
        <v>48301.71</v>
      </c>
    </row>
    <row r="3385" ht="28.05" customHeight="1" spans="1:59">
      <c r="A3385" s="149"/>
      <c r="B3385" s="149"/>
      <c r="C3385" s="149"/>
      <c r="D3385" s="149" t="s">
        <v>3726</v>
      </c>
      <c r="E3385" s="340" t="s">
        <v>14925</v>
      </c>
      <c r="F3385" s="149" t="s">
        <v>3726</v>
      </c>
      <c r="G3385" s="149" t="s">
        <v>14926</v>
      </c>
      <c r="H3385" s="149" t="s">
        <v>14884</v>
      </c>
      <c r="I3385" s="149" t="s">
        <v>14885</v>
      </c>
      <c r="J3385" s="149" t="s">
        <v>14927</v>
      </c>
      <c r="K3385" s="149"/>
      <c r="L3385" s="149" t="s">
        <v>287</v>
      </c>
      <c r="M3385" s="149"/>
      <c r="N3385" s="149" t="s">
        <v>263</v>
      </c>
      <c r="O3385" s="149" t="s">
        <v>214</v>
      </c>
      <c r="P3385" s="149" t="s">
        <v>53</v>
      </c>
      <c r="Q3385" s="149"/>
      <c r="R3385" s="149" t="s">
        <v>14928</v>
      </c>
      <c r="S3385" s="149" t="s">
        <v>14888</v>
      </c>
      <c r="T3385" s="149" t="s">
        <v>414</v>
      </c>
      <c r="U3385" s="149" t="s">
        <v>267</v>
      </c>
      <c r="V3385" s="149"/>
      <c r="W3385" s="149"/>
      <c r="X3385" s="149" t="s">
        <v>336</v>
      </c>
      <c r="Y3385" s="149"/>
      <c r="Z3385" s="149"/>
      <c r="AA3385" s="149"/>
      <c r="AB3385" s="149" t="s">
        <v>269</v>
      </c>
      <c r="AC3385" s="149" t="s">
        <v>270</v>
      </c>
      <c r="AD3385" s="149" t="s">
        <v>414</v>
      </c>
      <c r="AE3385" s="149" t="s">
        <v>271</v>
      </c>
      <c r="AF3385" s="149"/>
      <c r="AG3385" s="149" t="s">
        <v>1098</v>
      </c>
      <c r="AH3385" s="149" t="s">
        <v>273</v>
      </c>
      <c r="AI3385" s="158">
        <v>21</v>
      </c>
      <c r="AJ3385" s="149"/>
      <c r="AK3385" s="159" t="s">
        <v>274</v>
      </c>
      <c r="AL3385" s="159" t="s">
        <v>274</v>
      </c>
      <c r="AM3385" s="149" t="s">
        <v>274</v>
      </c>
      <c r="AN3385" s="160">
        <v>4</v>
      </c>
      <c r="AO3385" s="149"/>
      <c r="AP3385" s="149" t="s">
        <v>274</v>
      </c>
      <c r="AQ3385" s="149" t="s">
        <v>275</v>
      </c>
      <c r="AR3385" s="158">
        <v>1</v>
      </c>
      <c r="AS3385" s="149" t="s">
        <v>275</v>
      </c>
      <c r="AT3385" s="149" t="s">
        <v>276</v>
      </c>
      <c r="AU3385" s="161">
        <v>1</v>
      </c>
      <c r="AV3385" s="159">
        <v>1946.9</v>
      </c>
      <c r="AW3385" s="159">
        <v>77.88</v>
      </c>
      <c r="AX3385" s="149" t="s">
        <v>274</v>
      </c>
      <c r="AY3385" s="159">
        <v>19.47</v>
      </c>
      <c r="AZ3385" s="159">
        <v>19.47</v>
      </c>
      <c r="BA3385" s="159">
        <v>77.88</v>
      </c>
      <c r="BB3385" s="159">
        <v>408.87</v>
      </c>
      <c r="BC3385" s="162" t="s">
        <v>274</v>
      </c>
      <c r="BD3385" s="162">
        <v>0</v>
      </c>
      <c r="BE3385" s="159">
        <v>1538.03</v>
      </c>
      <c r="BF3385" s="159">
        <v>1538.03</v>
      </c>
      <c r="BG3385" s="159">
        <v>1946.9</v>
      </c>
    </row>
    <row r="3386" ht="28.05" customHeight="1" spans="1:59">
      <c r="A3386" s="149"/>
      <c r="B3386" s="149"/>
      <c r="C3386" s="149"/>
      <c r="D3386" s="149" t="s">
        <v>3726</v>
      </c>
      <c r="E3386" s="340" t="s">
        <v>14929</v>
      </c>
      <c r="F3386" s="149" t="s">
        <v>3726</v>
      </c>
      <c r="G3386" s="149" t="s">
        <v>14930</v>
      </c>
      <c r="H3386" s="149" t="s">
        <v>14931</v>
      </c>
      <c r="I3386" s="149" t="s">
        <v>14932</v>
      </c>
      <c r="J3386" s="149" t="s">
        <v>14933</v>
      </c>
      <c r="K3386" s="149"/>
      <c r="L3386" s="149" t="s">
        <v>262</v>
      </c>
      <c r="M3386" s="149"/>
      <c r="N3386" s="149" t="s">
        <v>263</v>
      </c>
      <c r="O3386" s="149" t="s">
        <v>214</v>
      </c>
      <c r="P3386" s="149" t="s">
        <v>53</v>
      </c>
      <c r="Q3386" s="149"/>
      <c r="R3386" s="149" t="s">
        <v>3952</v>
      </c>
      <c r="S3386" s="149" t="s">
        <v>5276</v>
      </c>
      <c r="T3386" s="149" t="s">
        <v>14895</v>
      </c>
      <c r="U3386" s="149" t="s">
        <v>267</v>
      </c>
      <c r="V3386" s="149"/>
      <c r="W3386" s="149"/>
      <c r="X3386" s="149" t="s">
        <v>336</v>
      </c>
      <c r="Y3386" s="149"/>
      <c r="Z3386" s="149"/>
      <c r="AA3386" s="149"/>
      <c r="AB3386" s="149" t="s">
        <v>269</v>
      </c>
      <c r="AC3386" s="149" t="s">
        <v>270</v>
      </c>
      <c r="AD3386" s="149" t="s">
        <v>14895</v>
      </c>
      <c r="AE3386" s="149" t="s">
        <v>271</v>
      </c>
      <c r="AF3386" s="149"/>
      <c r="AG3386" s="149" t="s">
        <v>1098</v>
      </c>
      <c r="AH3386" s="149" t="s">
        <v>273</v>
      </c>
      <c r="AI3386" s="158">
        <v>66</v>
      </c>
      <c r="AJ3386" s="149"/>
      <c r="AK3386" s="159" t="s">
        <v>274</v>
      </c>
      <c r="AL3386" s="159" t="s">
        <v>274</v>
      </c>
      <c r="AM3386" s="149" t="s">
        <v>274</v>
      </c>
      <c r="AN3386" s="160">
        <v>4</v>
      </c>
      <c r="AO3386" s="149"/>
      <c r="AP3386" s="149" t="s">
        <v>274</v>
      </c>
      <c r="AQ3386" s="149" t="s">
        <v>275</v>
      </c>
      <c r="AR3386" s="158">
        <v>1</v>
      </c>
      <c r="AS3386" s="149" t="s">
        <v>275</v>
      </c>
      <c r="AT3386" s="149" t="s">
        <v>276</v>
      </c>
      <c r="AU3386" s="161">
        <v>1</v>
      </c>
      <c r="AV3386" s="159">
        <v>22123.89</v>
      </c>
      <c r="AW3386" s="159">
        <v>884.96</v>
      </c>
      <c r="AX3386" s="149" t="s">
        <v>274</v>
      </c>
      <c r="AY3386" s="159">
        <v>227.74</v>
      </c>
      <c r="AZ3386" s="159">
        <v>227.74</v>
      </c>
      <c r="BA3386" s="159">
        <v>910.96</v>
      </c>
      <c r="BB3386" s="159">
        <v>14406.6</v>
      </c>
      <c r="BC3386" s="162" t="s">
        <v>274</v>
      </c>
      <c r="BD3386" s="162">
        <v>0</v>
      </c>
      <c r="BE3386" s="159">
        <v>7717.29</v>
      </c>
      <c r="BF3386" s="159">
        <v>7717.29</v>
      </c>
      <c r="BG3386" s="159">
        <v>22123.89</v>
      </c>
    </row>
    <row r="3387" ht="28.05" customHeight="1" spans="1:59">
      <c r="A3387" s="149"/>
      <c r="B3387" s="149"/>
      <c r="C3387" s="149"/>
      <c r="D3387" s="149" t="s">
        <v>3726</v>
      </c>
      <c r="E3387" s="340" t="s">
        <v>14934</v>
      </c>
      <c r="F3387" s="149" t="s">
        <v>3726</v>
      </c>
      <c r="G3387" s="149" t="s">
        <v>14935</v>
      </c>
      <c r="H3387" s="149" t="s">
        <v>14936</v>
      </c>
      <c r="I3387" s="149" t="s">
        <v>14937</v>
      </c>
      <c r="J3387" s="149" t="s">
        <v>14938</v>
      </c>
      <c r="K3387" s="149"/>
      <c r="L3387" s="149" t="s">
        <v>262</v>
      </c>
      <c r="M3387" s="149"/>
      <c r="N3387" s="149" t="s">
        <v>263</v>
      </c>
      <c r="O3387" s="149" t="s">
        <v>214</v>
      </c>
      <c r="P3387" s="149" t="s">
        <v>53</v>
      </c>
      <c r="Q3387" s="149"/>
      <c r="R3387" s="149" t="s">
        <v>14815</v>
      </c>
      <c r="S3387" s="149" t="s">
        <v>14816</v>
      </c>
      <c r="T3387" s="149" t="s">
        <v>14803</v>
      </c>
      <c r="U3387" s="149" t="s">
        <v>267</v>
      </c>
      <c r="V3387" s="149"/>
      <c r="W3387" s="149"/>
      <c r="X3387" s="149" t="s">
        <v>268</v>
      </c>
      <c r="Y3387" s="149"/>
      <c r="Z3387" s="149"/>
      <c r="AA3387" s="149"/>
      <c r="AB3387" s="149" t="s">
        <v>269</v>
      </c>
      <c r="AC3387" s="149" t="s">
        <v>318</v>
      </c>
      <c r="AD3387" s="149" t="s">
        <v>14803</v>
      </c>
      <c r="AE3387" s="149" t="s">
        <v>271</v>
      </c>
      <c r="AF3387" s="149"/>
      <c r="AG3387" s="149" t="s">
        <v>1098</v>
      </c>
      <c r="AH3387" s="149" t="s">
        <v>273</v>
      </c>
      <c r="AI3387" s="158">
        <v>96</v>
      </c>
      <c r="AJ3387" s="149"/>
      <c r="AK3387" s="159" t="s">
        <v>274</v>
      </c>
      <c r="AL3387" s="159" t="s">
        <v>274</v>
      </c>
      <c r="AM3387" s="149" t="s">
        <v>274</v>
      </c>
      <c r="AN3387" s="160">
        <v>4</v>
      </c>
      <c r="AO3387" s="149"/>
      <c r="AP3387" s="149" t="s">
        <v>274</v>
      </c>
      <c r="AQ3387" s="149" t="s">
        <v>275</v>
      </c>
      <c r="AR3387" s="158">
        <v>1</v>
      </c>
      <c r="AS3387" s="149" t="s">
        <v>275</v>
      </c>
      <c r="AT3387" s="149" t="s">
        <v>276</v>
      </c>
      <c r="AU3387" s="161">
        <v>1</v>
      </c>
      <c r="AV3387" s="159">
        <v>32478.63</v>
      </c>
      <c r="AW3387" s="159">
        <v>1299.15</v>
      </c>
      <c r="AX3387" s="149" t="s">
        <v>274</v>
      </c>
      <c r="AY3387" s="162">
        <v>0</v>
      </c>
      <c r="AZ3387" s="162" t="s">
        <v>274</v>
      </c>
      <c r="BA3387" s="159">
        <v>1298.8</v>
      </c>
      <c r="BB3387" s="159">
        <v>31179.48</v>
      </c>
      <c r="BC3387" s="162" t="s">
        <v>274</v>
      </c>
      <c r="BD3387" s="162">
        <v>0</v>
      </c>
      <c r="BE3387" s="159">
        <v>1299.15</v>
      </c>
      <c r="BF3387" s="159">
        <v>1299.15</v>
      </c>
      <c r="BG3387" s="159">
        <v>32478.63</v>
      </c>
    </row>
    <row r="3388" ht="28.05" customHeight="1" spans="1:59">
      <c r="A3388" s="149"/>
      <c r="B3388" s="149"/>
      <c r="C3388" s="149"/>
      <c r="D3388" s="149" t="s">
        <v>3726</v>
      </c>
      <c r="E3388" s="340" t="s">
        <v>14939</v>
      </c>
      <c r="F3388" s="149" t="s">
        <v>3726</v>
      </c>
      <c r="G3388" s="149" t="s">
        <v>14940</v>
      </c>
      <c r="H3388" s="149" t="s">
        <v>14941</v>
      </c>
      <c r="I3388" s="149" t="s">
        <v>11275</v>
      </c>
      <c r="J3388" s="149" t="s">
        <v>14942</v>
      </c>
      <c r="K3388" s="149"/>
      <c r="L3388" s="149" t="s">
        <v>262</v>
      </c>
      <c r="M3388" s="149"/>
      <c r="N3388" s="149" t="s">
        <v>263</v>
      </c>
      <c r="O3388" s="149" t="s">
        <v>214</v>
      </c>
      <c r="P3388" s="149" t="s">
        <v>53</v>
      </c>
      <c r="Q3388" s="149"/>
      <c r="R3388" s="149" t="s">
        <v>3914</v>
      </c>
      <c r="S3388" s="149" t="s">
        <v>3872</v>
      </c>
      <c r="T3388" s="149" t="s">
        <v>14864</v>
      </c>
      <c r="U3388" s="149" t="s">
        <v>267</v>
      </c>
      <c r="V3388" s="149"/>
      <c r="W3388" s="149"/>
      <c r="X3388" s="149" t="s">
        <v>268</v>
      </c>
      <c r="Y3388" s="149"/>
      <c r="Z3388" s="149"/>
      <c r="AA3388" s="149"/>
      <c r="AB3388" s="149" t="s">
        <v>269</v>
      </c>
      <c r="AC3388" s="149" t="s">
        <v>270</v>
      </c>
      <c r="AD3388" s="149" t="s">
        <v>14864</v>
      </c>
      <c r="AE3388" s="149" t="s">
        <v>271</v>
      </c>
      <c r="AF3388" s="149"/>
      <c r="AG3388" s="149" t="s">
        <v>1098</v>
      </c>
      <c r="AH3388" s="149" t="s">
        <v>273</v>
      </c>
      <c r="AI3388" s="158">
        <v>72</v>
      </c>
      <c r="AJ3388" s="149"/>
      <c r="AK3388" s="159" t="s">
        <v>274</v>
      </c>
      <c r="AL3388" s="159" t="s">
        <v>274</v>
      </c>
      <c r="AM3388" s="149" t="s">
        <v>274</v>
      </c>
      <c r="AN3388" s="160">
        <v>4</v>
      </c>
      <c r="AO3388" s="149"/>
      <c r="AP3388" s="149" t="s">
        <v>274</v>
      </c>
      <c r="AQ3388" s="149" t="s">
        <v>275</v>
      </c>
      <c r="AR3388" s="158">
        <v>1</v>
      </c>
      <c r="AS3388" s="149" t="s">
        <v>275</v>
      </c>
      <c r="AT3388" s="149" t="s">
        <v>276</v>
      </c>
      <c r="AU3388" s="161">
        <v>1</v>
      </c>
      <c r="AV3388" s="159">
        <v>139115.04</v>
      </c>
      <c r="AW3388" s="159">
        <v>5564.6</v>
      </c>
      <c r="AX3388" s="149" t="s">
        <v>274</v>
      </c>
      <c r="AY3388" s="159">
        <v>1440.83</v>
      </c>
      <c r="AZ3388" s="159">
        <v>1440.83</v>
      </c>
      <c r="BA3388" s="159">
        <v>5763.35</v>
      </c>
      <c r="BB3388" s="159">
        <v>98970.4</v>
      </c>
      <c r="BC3388" s="162" t="s">
        <v>274</v>
      </c>
      <c r="BD3388" s="162">
        <v>0</v>
      </c>
      <c r="BE3388" s="159">
        <v>40144.64</v>
      </c>
      <c r="BF3388" s="159">
        <v>40144.64</v>
      </c>
      <c r="BG3388" s="159">
        <v>139115.04</v>
      </c>
    </row>
    <row r="3389" ht="28.05" customHeight="1" spans="1:59">
      <c r="A3389" s="149"/>
      <c r="B3389" s="149"/>
      <c r="C3389" s="149"/>
      <c r="D3389" s="149" t="s">
        <v>3726</v>
      </c>
      <c r="E3389" s="340" t="s">
        <v>14943</v>
      </c>
      <c r="F3389" s="149" t="s">
        <v>3726</v>
      </c>
      <c r="G3389" s="149" t="s">
        <v>14944</v>
      </c>
      <c r="H3389" s="149" t="s">
        <v>14918</v>
      </c>
      <c r="I3389" s="149" t="s">
        <v>14919</v>
      </c>
      <c r="J3389" s="149" t="s">
        <v>14945</v>
      </c>
      <c r="K3389" s="149"/>
      <c r="L3389" s="149" t="s">
        <v>262</v>
      </c>
      <c r="M3389" s="149"/>
      <c r="N3389" s="149" t="s">
        <v>263</v>
      </c>
      <c r="O3389" s="149" t="s">
        <v>214</v>
      </c>
      <c r="P3389" s="149" t="s">
        <v>53</v>
      </c>
      <c r="Q3389" s="149"/>
      <c r="R3389" s="149" t="s">
        <v>3921</v>
      </c>
      <c r="S3389" s="149" t="s">
        <v>7049</v>
      </c>
      <c r="T3389" s="149" t="s">
        <v>14895</v>
      </c>
      <c r="U3389" s="149" t="s">
        <v>267</v>
      </c>
      <c r="V3389" s="149"/>
      <c r="W3389" s="149"/>
      <c r="X3389" s="149" t="s">
        <v>336</v>
      </c>
      <c r="Y3389" s="149"/>
      <c r="Z3389" s="149"/>
      <c r="AA3389" s="149"/>
      <c r="AB3389" s="149" t="s">
        <v>269</v>
      </c>
      <c r="AC3389" s="149" t="s">
        <v>270</v>
      </c>
      <c r="AD3389" s="149" t="s">
        <v>14895</v>
      </c>
      <c r="AE3389" s="149" t="s">
        <v>271</v>
      </c>
      <c r="AF3389" s="149"/>
      <c r="AG3389" s="149" t="s">
        <v>1098</v>
      </c>
      <c r="AH3389" s="149" t="s">
        <v>273</v>
      </c>
      <c r="AI3389" s="158">
        <v>66</v>
      </c>
      <c r="AJ3389" s="149"/>
      <c r="AK3389" s="159" t="s">
        <v>274</v>
      </c>
      <c r="AL3389" s="159" t="s">
        <v>274</v>
      </c>
      <c r="AM3389" s="149" t="s">
        <v>274</v>
      </c>
      <c r="AN3389" s="160">
        <v>4</v>
      </c>
      <c r="AO3389" s="149"/>
      <c r="AP3389" s="149" t="s">
        <v>274</v>
      </c>
      <c r="AQ3389" s="149" t="s">
        <v>275</v>
      </c>
      <c r="AR3389" s="158">
        <v>1</v>
      </c>
      <c r="AS3389" s="149" t="s">
        <v>275</v>
      </c>
      <c r="AT3389" s="149" t="s">
        <v>276</v>
      </c>
      <c r="AU3389" s="161">
        <v>1</v>
      </c>
      <c r="AV3389" s="159">
        <v>5044.25</v>
      </c>
      <c r="AW3389" s="159">
        <v>201.77</v>
      </c>
      <c r="AX3389" s="149" t="s">
        <v>274</v>
      </c>
      <c r="AY3389" s="159">
        <v>51.93</v>
      </c>
      <c r="AZ3389" s="159">
        <v>51.93</v>
      </c>
      <c r="BA3389" s="159">
        <v>207.72</v>
      </c>
      <c r="BB3389" s="159">
        <v>3284.56</v>
      </c>
      <c r="BC3389" s="162" t="s">
        <v>274</v>
      </c>
      <c r="BD3389" s="162">
        <v>0</v>
      </c>
      <c r="BE3389" s="159">
        <v>1759.69</v>
      </c>
      <c r="BF3389" s="159">
        <v>1759.69</v>
      </c>
      <c r="BG3389" s="159">
        <v>5044.25</v>
      </c>
    </row>
    <row r="3390" ht="28.05" customHeight="1" spans="1:59">
      <c r="A3390" s="149"/>
      <c r="B3390" s="149"/>
      <c r="C3390" s="149"/>
      <c r="D3390" s="149" t="s">
        <v>3726</v>
      </c>
      <c r="E3390" s="340" t="s">
        <v>14946</v>
      </c>
      <c r="F3390" s="149" t="s">
        <v>3726</v>
      </c>
      <c r="G3390" s="149" t="s">
        <v>14947</v>
      </c>
      <c r="H3390" s="149" t="s">
        <v>7855</v>
      </c>
      <c r="I3390" s="149" t="s">
        <v>14905</v>
      </c>
      <c r="J3390" s="149" t="s">
        <v>14948</v>
      </c>
      <c r="K3390" s="149"/>
      <c r="L3390" s="149" t="s">
        <v>262</v>
      </c>
      <c r="M3390" s="149"/>
      <c r="N3390" s="149" t="s">
        <v>263</v>
      </c>
      <c r="O3390" s="149" t="s">
        <v>214</v>
      </c>
      <c r="P3390" s="149" t="s">
        <v>53</v>
      </c>
      <c r="Q3390" s="149"/>
      <c r="R3390" s="149" t="s">
        <v>4231</v>
      </c>
      <c r="S3390" s="149" t="s">
        <v>3872</v>
      </c>
      <c r="T3390" s="149" t="s">
        <v>14864</v>
      </c>
      <c r="U3390" s="149" t="s">
        <v>267</v>
      </c>
      <c r="V3390" s="149"/>
      <c r="W3390" s="149"/>
      <c r="X3390" s="149" t="s">
        <v>268</v>
      </c>
      <c r="Y3390" s="149"/>
      <c r="Z3390" s="149"/>
      <c r="AA3390" s="149"/>
      <c r="AB3390" s="149" t="s">
        <v>269</v>
      </c>
      <c r="AC3390" s="149" t="s">
        <v>270</v>
      </c>
      <c r="AD3390" s="149" t="s">
        <v>14864</v>
      </c>
      <c r="AE3390" s="149" t="s">
        <v>271</v>
      </c>
      <c r="AF3390" s="149"/>
      <c r="AG3390" s="149" t="s">
        <v>1098</v>
      </c>
      <c r="AH3390" s="149" t="s">
        <v>273</v>
      </c>
      <c r="AI3390" s="158">
        <v>72</v>
      </c>
      <c r="AJ3390" s="149"/>
      <c r="AK3390" s="159" t="s">
        <v>274</v>
      </c>
      <c r="AL3390" s="159" t="s">
        <v>274</v>
      </c>
      <c r="AM3390" s="149" t="s">
        <v>274</v>
      </c>
      <c r="AN3390" s="160">
        <v>4</v>
      </c>
      <c r="AO3390" s="149"/>
      <c r="AP3390" s="149" t="s">
        <v>274</v>
      </c>
      <c r="AQ3390" s="149" t="s">
        <v>275</v>
      </c>
      <c r="AR3390" s="158">
        <v>1</v>
      </c>
      <c r="AS3390" s="149" t="s">
        <v>275</v>
      </c>
      <c r="AT3390" s="149" t="s">
        <v>276</v>
      </c>
      <c r="AU3390" s="161">
        <v>1</v>
      </c>
      <c r="AV3390" s="159">
        <v>12389.38</v>
      </c>
      <c r="AW3390" s="159">
        <v>495.58</v>
      </c>
      <c r="AX3390" s="149" t="s">
        <v>274</v>
      </c>
      <c r="AY3390" s="159">
        <v>128.33</v>
      </c>
      <c r="AZ3390" s="159">
        <v>128.33</v>
      </c>
      <c r="BA3390" s="159">
        <v>513.32</v>
      </c>
      <c r="BB3390" s="159">
        <v>8813.95</v>
      </c>
      <c r="BC3390" s="162" t="s">
        <v>274</v>
      </c>
      <c r="BD3390" s="162">
        <v>0</v>
      </c>
      <c r="BE3390" s="159">
        <v>3575.43</v>
      </c>
      <c r="BF3390" s="159">
        <v>3575.43</v>
      </c>
      <c r="BG3390" s="159">
        <v>12389.38</v>
      </c>
    </row>
    <row r="3391" ht="28.05" customHeight="1" spans="1:59">
      <c r="A3391" s="149"/>
      <c r="B3391" s="149"/>
      <c r="C3391" s="149"/>
      <c r="D3391" s="149" t="s">
        <v>3726</v>
      </c>
      <c r="E3391" s="340" t="s">
        <v>14949</v>
      </c>
      <c r="F3391" s="149" t="s">
        <v>3726</v>
      </c>
      <c r="G3391" s="149" t="s">
        <v>14950</v>
      </c>
      <c r="H3391" s="149" t="s">
        <v>14884</v>
      </c>
      <c r="I3391" s="149" t="s">
        <v>14885</v>
      </c>
      <c r="J3391" s="149" t="s">
        <v>14951</v>
      </c>
      <c r="K3391" s="149"/>
      <c r="L3391" s="149" t="s">
        <v>287</v>
      </c>
      <c r="M3391" s="149"/>
      <c r="N3391" s="149" t="s">
        <v>263</v>
      </c>
      <c r="O3391" s="149" t="s">
        <v>214</v>
      </c>
      <c r="P3391" s="149" t="s">
        <v>53</v>
      </c>
      <c r="Q3391" s="149"/>
      <c r="R3391" s="149" t="s">
        <v>14952</v>
      </c>
      <c r="S3391" s="149" t="s">
        <v>14888</v>
      </c>
      <c r="T3391" s="149" t="s">
        <v>414</v>
      </c>
      <c r="U3391" s="149" t="s">
        <v>267</v>
      </c>
      <c r="V3391" s="149"/>
      <c r="W3391" s="149"/>
      <c r="X3391" s="149" t="s">
        <v>336</v>
      </c>
      <c r="Y3391" s="149"/>
      <c r="Z3391" s="149"/>
      <c r="AA3391" s="149"/>
      <c r="AB3391" s="149" t="s">
        <v>269</v>
      </c>
      <c r="AC3391" s="149" t="s">
        <v>270</v>
      </c>
      <c r="AD3391" s="149" t="s">
        <v>414</v>
      </c>
      <c r="AE3391" s="149" t="s">
        <v>271</v>
      </c>
      <c r="AF3391" s="149"/>
      <c r="AG3391" s="149" t="s">
        <v>1098</v>
      </c>
      <c r="AH3391" s="149" t="s">
        <v>273</v>
      </c>
      <c r="AI3391" s="158">
        <v>21</v>
      </c>
      <c r="AJ3391" s="149"/>
      <c r="AK3391" s="159" t="s">
        <v>274</v>
      </c>
      <c r="AL3391" s="159" t="s">
        <v>274</v>
      </c>
      <c r="AM3391" s="149" t="s">
        <v>274</v>
      </c>
      <c r="AN3391" s="160">
        <v>4</v>
      </c>
      <c r="AO3391" s="149"/>
      <c r="AP3391" s="149" t="s">
        <v>274</v>
      </c>
      <c r="AQ3391" s="149" t="s">
        <v>275</v>
      </c>
      <c r="AR3391" s="158">
        <v>1</v>
      </c>
      <c r="AS3391" s="149" t="s">
        <v>275</v>
      </c>
      <c r="AT3391" s="149" t="s">
        <v>276</v>
      </c>
      <c r="AU3391" s="161">
        <v>1</v>
      </c>
      <c r="AV3391" s="159">
        <v>1946.9</v>
      </c>
      <c r="AW3391" s="159">
        <v>77.88</v>
      </c>
      <c r="AX3391" s="149" t="s">
        <v>274</v>
      </c>
      <c r="AY3391" s="159">
        <v>19.47</v>
      </c>
      <c r="AZ3391" s="159">
        <v>19.47</v>
      </c>
      <c r="BA3391" s="159">
        <v>77.88</v>
      </c>
      <c r="BB3391" s="159">
        <v>408.87</v>
      </c>
      <c r="BC3391" s="162" t="s">
        <v>274</v>
      </c>
      <c r="BD3391" s="162">
        <v>0</v>
      </c>
      <c r="BE3391" s="159">
        <v>1538.03</v>
      </c>
      <c r="BF3391" s="159">
        <v>1538.03</v>
      </c>
      <c r="BG3391" s="159">
        <v>1946.9</v>
      </c>
    </row>
    <row r="3392" ht="28.05" customHeight="1" spans="1:59">
      <c r="A3392" s="149"/>
      <c r="B3392" s="149"/>
      <c r="C3392" s="149"/>
      <c r="D3392" s="149" t="s">
        <v>3726</v>
      </c>
      <c r="E3392" s="340" t="s">
        <v>14953</v>
      </c>
      <c r="F3392" s="149" t="s">
        <v>3726</v>
      </c>
      <c r="G3392" s="149" t="s">
        <v>14954</v>
      </c>
      <c r="H3392" s="149" t="s">
        <v>14931</v>
      </c>
      <c r="I3392" s="149" t="s">
        <v>14932</v>
      </c>
      <c r="J3392" s="149" t="s">
        <v>14955</v>
      </c>
      <c r="K3392" s="149"/>
      <c r="L3392" s="149" t="s">
        <v>262</v>
      </c>
      <c r="M3392" s="149"/>
      <c r="N3392" s="149" t="s">
        <v>263</v>
      </c>
      <c r="O3392" s="149" t="s">
        <v>214</v>
      </c>
      <c r="P3392" s="149" t="s">
        <v>53</v>
      </c>
      <c r="Q3392" s="149"/>
      <c r="R3392" s="149" t="s">
        <v>3921</v>
      </c>
      <c r="S3392" s="149" t="s">
        <v>5276</v>
      </c>
      <c r="T3392" s="149" t="s">
        <v>14895</v>
      </c>
      <c r="U3392" s="149" t="s">
        <v>267</v>
      </c>
      <c r="V3392" s="149"/>
      <c r="W3392" s="149"/>
      <c r="X3392" s="149" t="s">
        <v>336</v>
      </c>
      <c r="Y3392" s="149"/>
      <c r="Z3392" s="149"/>
      <c r="AA3392" s="149"/>
      <c r="AB3392" s="149" t="s">
        <v>269</v>
      </c>
      <c r="AC3392" s="149" t="s">
        <v>270</v>
      </c>
      <c r="AD3392" s="149" t="s">
        <v>14895</v>
      </c>
      <c r="AE3392" s="149" t="s">
        <v>271</v>
      </c>
      <c r="AF3392" s="149"/>
      <c r="AG3392" s="149" t="s">
        <v>1098</v>
      </c>
      <c r="AH3392" s="149" t="s">
        <v>273</v>
      </c>
      <c r="AI3392" s="158">
        <v>66</v>
      </c>
      <c r="AJ3392" s="149"/>
      <c r="AK3392" s="159" t="s">
        <v>274</v>
      </c>
      <c r="AL3392" s="159" t="s">
        <v>274</v>
      </c>
      <c r="AM3392" s="149" t="s">
        <v>274</v>
      </c>
      <c r="AN3392" s="160">
        <v>4</v>
      </c>
      <c r="AO3392" s="149"/>
      <c r="AP3392" s="149" t="s">
        <v>274</v>
      </c>
      <c r="AQ3392" s="149" t="s">
        <v>275</v>
      </c>
      <c r="AR3392" s="158">
        <v>1</v>
      </c>
      <c r="AS3392" s="149" t="s">
        <v>275</v>
      </c>
      <c r="AT3392" s="149" t="s">
        <v>276</v>
      </c>
      <c r="AU3392" s="161">
        <v>1</v>
      </c>
      <c r="AV3392" s="159">
        <v>22123.9</v>
      </c>
      <c r="AW3392" s="159">
        <v>884.96</v>
      </c>
      <c r="AX3392" s="149" t="s">
        <v>274</v>
      </c>
      <c r="AY3392" s="159">
        <v>227.74</v>
      </c>
      <c r="AZ3392" s="159">
        <v>227.74</v>
      </c>
      <c r="BA3392" s="159">
        <v>910.96</v>
      </c>
      <c r="BB3392" s="159">
        <v>14406.6</v>
      </c>
      <c r="BC3392" s="162" t="s">
        <v>274</v>
      </c>
      <c r="BD3392" s="162">
        <v>0</v>
      </c>
      <c r="BE3392" s="159">
        <v>7717.3</v>
      </c>
      <c r="BF3392" s="159">
        <v>7717.3</v>
      </c>
      <c r="BG3392" s="159">
        <v>22123.9</v>
      </c>
    </row>
    <row r="3393" ht="28.05" customHeight="1" spans="1:59">
      <c r="A3393" s="149"/>
      <c r="B3393" s="149"/>
      <c r="C3393" s="149"/>
      <c r="D3393" s="149" t="s">
        <v>3726</v>
      </c>
      <c r="E3393" s="340" t="s">
        <v>14956</v>
      </c>
      <c r="F3393" s="149" t="s">
        <v>3726</v>
      </c>
      <c r="G3393" s="149" t="s">
        <v>14957</v>
      </c>
      <c r="H3393" s="149" t="s">
        <v>14958</v>
      </c>
      <c r="I3393" s="149" t="s">
        <v>14959</v>
      </c>
      <c r="J3393" s="149" t="s">
        <v>14960</v>
      </c>
      <c r="K3393" s="149"/>
      <c r="L3393" s="149" t="s">
        <v>262</v>
      </c>
      <c r="M3393" s="149"/>
      <c r="N3393" s="149" t="s">
        <v>263</v>
      </c>
      <c r="O3393" s="149" t="s">
        <v>214</v>
      </c>
      <c r="P3393" s="149" t="s">
        <v>53</v>
      </c>
      <c r="Q3393" s="149"/>
      <c r="R3393" s="149" t="s">
        <v>14815</v>
      </c>
      <c r="S3393" s="149" t="s">
        <v>14816</v>
      </c>
      <c r="T3393" s="149" t="s">
        <v>14803</v>
      </c>
      <c r="U3393" s="149" t="s">
        <v>267</v>
      </c>
      <c r="V3393" s="149"/>
      <c r="W3393" s="149"/>
      <c r="X3393" s="149" t="s">
        <v>268</v>
      </c>
      <c r="Y3393" s="149"/>
      <c r="Z3393" s="149"/>
      <c r="AA3393" s="149"/>
      <c r="AB3393" s="149" t="s">
        <v>269</v>
      </c>
      <c r="AC3393" s="149" t="s">
        <v>318</v>
      </c>
      <c r="AD3393" s="149" t="s">
        <v>14803</v>
      </c>
      <c r="AE3393" s="149" t="s">
        <v>271</v>
      </c>
      <c r="AF3393" s="149"/>
      <c r="AG3393" s="149" t="s">
        <v>1098</v>
      </c>
      <c r="AH3393" s="149" t="s">
        <v>273</v>
      </c>
      <c r="AI3393" s="158">
        <v>96</v>
      </c>
      <c r="AJ3393" s="149"/>
      <c r="AK3393" s="159" t="s">
        <v>274</v>
      </c>
      <c r="AL3393" s="159" t="s">
        <v>274</v>
      </c>
      <c r="AM3393" s="149" t="s">
        <v>274</v>
      </c>
      <c r="AN3393" s="160">
        <v>4</v>
      </c>
      <c r="AO3393" s="149"/>
      <c r="AP3393" s="149" t="s">
        <v>274</v>
      </c>
      <c r="AQ3393" s="149" t="s">
        <v>275</v>
      </c>
      <c r="AR3393" s="158">
        <v>1</v>
      </c>
      <c r="AS3393" s="149" t="s">
        <v>275</v>
      </c>
      <c r="AT3393" s="149" t="s">
        <v>276</v>
      </c>
      <c r="AU3393" s="161">
        <v>1</v>
      </c>
      <c r="AV3393" s="159">
        <v>23526.28</v>
      </c>
      <c r="AW3393" s="159">
        <v>941.05</v>
      </c>
      <c r="AX3393" s="149" t="s">
        <v>274</v>
      </c>
      <c r="AY3393" s="162">
        <v>0</v>
      </c>
      <c r="AZ3393" s="162" t="s">
        <v>274</v>
      </c>
      <c r="BA3393" s="159">
        <v>941.31</v>
      </c>
      <c r="BB3393" s="159">
        <v>22585.23</v>
      </c>
      <c r="BC3393" s="162" t="s">
        <v>274</v>
      </c>
      <c r="BD3393" s="162">
        <v>0</v>
      </c>
      <c r="BE3393" s="159">
        <v>941.05</v>
      </c>
      <c r="BF3393" s="159">
        <v>941.05</v>
      </c>
      <c r="BG3393" s="159">
        <v>23526.28</v>
      </c>
    </row>
    <row r="3394" ht="28.05" customHeight="1" spans="1:59">
      <c r="A3394" s="149"/>
      <c r="B3394" s="149"/>
      <c r="C3394" s="149"/>
      <c r="D3394" s="149" t="s">
        <v>3726</v>
      </c>
      <c r="E3394" s="340" t="s">
        <v>14961</v>
      </c>
      <c r="F3394" s="149" t="s">
        <v>3726</v>
      </c>
      <c r="G3394" s="149" t="s">
        <v>14962</v>
      </c>
      <c r="H3394" s="149" t="s">
        <v>14941</v>
      </c>
      <c r="I3394" s="149" t="s">
        <v>11275</v>
      </c>
      <c r="J3394" s="149" t="s">
        <v>14963</v>
      </c>
      <c r="K3394" s="149"/>
      <c r="L3394" s="149" t="s">
        <v>262</v>
      </c>
      <c r="M3394" s="149"/>
      <c r="N3394" s="149" t="s">
        <v>263</v>
      </c>
      <c r="O3394" s="149" t="s">
        <v>214</v>
      </c>
      <c r="P3394" s="149" t="s">
        <v>53</v>
      </c>
      <c r="Q3394" s="149"/>
      <c r="R3394" s="149" t="s">
        <v>3914</v>
      </c>
      <c r="S3394" s="149" t="s">
        <v>3872</v>
      </c>
      <c r="T3394" s="149" t="s">
        <v>14864</v>
      </c>
      <c r="U3394" s="149" t="s">
        <v>267</v>
      </c>
      <c r="V3394" s="149"/>
      <c r="W3394" s="149"/>
      <c r="X3394" s="149" t="s">
        <v>268</v>
      </c>
      <c r="Y3394" s="149"/>
      <c r="Z3394" s="149"/>
      <c r="AA3394" s="149"/>
      <c r="AB3394" s="149" t="s">
        <v>269</v>
      </c>
      <c r="AC3394" s="149" t="s">
        <v>270</v>
      </c>
      <c r="AD3394" s="149" t="s">
        <v>14864</v>
      </c>
      <c r="AE3394" s="149" t="s">
        <v>271</v>
      </c>
      <c r="AF3394" s="149"/>
      <c r="AG3394" s="149" t="s">
        <v>1098</v>
      </c>
      <c r="AH3394" s="149" t="s">
        <v>273</v>
      </c>
      <c r="AI3394" s="158">
        <v>72</v>
      </c>
      <c r="AJ3394" s="149"/>
      <c r="AK3394" s="159" t="s">
        <v>274</v>
      </c>
      <c r="AL3394" s="159" t="s">
        <v>274</v>
      </c>
      <c r="AM3394" s="149" t="s">
        <v>274</v>
      </c>
      <c r="AN3394" s="160">
        <v>4</v>
      </c>
      <c r="AO3394" s="149"/>
      <c r="AP3394" s="149" t="s">
        <v>274</v>
      </c>
      <c r="AQ3394" s="149" t="s">
        <v>275</v>
      </c>
      <c r="AR3394" s="158">
        <v>1</v>
      </c>
      <c r="AS3394" s="149" t="s">
        <v>275</v>
      </c>
      <c r="AT3394" s="149" t="s">
        <v>276</v>
      </c>
      <c r="AU3394" s="161">
        <v>1</v>
      </c>
      <c r="AV3394" s="159">
        <v>139115.04</v>
      </c>
      <c r="AW3394" s="159">
        <v>5564.6</v>
      </c>
      <c r="AX3394" s="149" t="s">
        <v>274</v>
      </c>
      <c r="AY3394" s="159">
        <v>1440.83</v>
      </c>
      <c r="AZ3394" s="159">
        <v>1440.83</v>
      </c>
      <c r="BA3394" s="159">
        <v>5763.35</v>
      </c>
      <c r="BB3394" s="159">
        <v>98970.4</v>
      </c>
      <c r="BC3394" s="162" t="s">
        <v>274</v>
      </c>
      <c r="BD3394" s="162">
        <v>0</v>
      </c>
      <c r="BE3394" s="159">
        <v>40144.64</v>
      </c>
      <c r="BF3394" s="159">
        <v>40144.64</v>
      </c>
      <c r="BG3394" s="159">
        <v>139115.04</v>
      </c>
    </row>
    <row r="3395" ht="28.05" customHeight="1" spans="1:59">
      <c r="A3395" s="149"/>
      <c r="B3395" s="149"/>
      <c r="C3395" s="149"/>
      <c r="D3395" s="149" t="s">
        <v>3726</v>
      </c>
      <c r="E3395" s="340" t="s">
        <v>14964</v>
      </c>
      <c r="F3395" s="149" t="s">
        <v>3726</v>
      </c>
      <c r="G3395" s="149" t="s">
        <v>14965</v>
      </c>
      <c r="H3395" s="149" t="s">
        <v>4206</v>
      </c>
      <c r="I3395" s="149" t="s">
        <v>14966</v>
      </c>
      <c r="J3395" s="149" t="s">
        <v>14967</v>
      </c>
      <c r="K3395" s="149"/>
      <c r="L3395" s="149" t="s">
        <v>262</v>
      </c>
      <c r="M3395" s="149"/>
      <c r="N3395" s="149" t="s">
        <v>263</v>
      </c>
      <c r="O3395" s="149" t="s">
        <v>214</v>
      </c>
      <c r="P3395" s="149" t="s">
        <v>53</v>
      </c>
      <c r="Q3395" s="149"/>
      <c r="R3395" s="149" t="s">
        <v>3903</v>
      </c>
      <c r="S3395" s="149" t="s">
        <v>5323</v>
      </c>
      <c r="T3395" s="149" t="s">
        <v>14895</v>
      </c>
      <c r="U3395" s="149" t="s">
        <v>267</v>
      </c>
      <c r="V3395" s="149"/>
      <c r="W3395" s="149"/>
      <c r="X3395" s="149" t="s">
        <v>336</v>
      </c>
      <c r="Y3395" s="149"/>
      <c r="Z3395" s="149"/>
      <c r="AA3395" s="149"/>
      <c r="AB3395" s="149" t="s">
        <v>269</v>
      </c>
      <c r="AC3395" s="149" t="s">
        <v>270</v>
      </c>
      <c r="AD3395" s="149" t="s">
        <v>14895</v>
      </c>
      <c r="AE3395" s="149" t="s">
        <v>271</v>
      </c>
      <c r="AF3395" s="149"/>
      <c r="AG3395" s="149" t="s">
        <v>1098</v>
      </c>
      <c r="AH3395" s="149" t="s">
        <v>273</v>
      </c>
      <c r="AI3395" s="158">
        <v>66</v>
      </c>
      <c r="AJ3395" s="149"/>
      <c r="AK3395" s="159" t="s">
        <v>274</v>
      </c>
      <c r="AL3395" s="159" t="s">
        <v>274</v>
      </c>
      <c r="AM3395" s="149" t="s">
        <v>274</v>
      </c>
      <c r="AN3395" s="160">
        <v>4</v>
      </c>
      <c r="AO3395" s="149"/>
      <c r="AP3395" s="149" t="s">
        <v>274</v>
      </c>
      <c r="AQ3395" s="149" t="s">
        <v>275</v>
      </c>
      <c r="AR3395" s="158">
        <v>1</v>
      </c>
      <c r="AS3395" s="149" t="s">
        <v>275</v>
      </c>
      <c r="AT3395" s="149" t="s">
        <v>276</v>
      </c>
      <c r="AU3395" s="161">
        <v>1</v>
      </c>
      <c r="AV3395" s="159">
        <v>6504.42</v>
      </c>
      <c r="AW3395" s="159">
        <v>260.18</v>
      </c>
      <c r="AX3395" s="149" t="s">
        <v>274</v>
      </c>
      <c r="AY3395" s="159">
        <v>66.96</v>
      </c>
      <c r="AZ3395" s="159">
        <v>66.96</v>
      </c>
      <c r="BA3395" s="159">
        <v>267.85</v>
      </c>
      <c r="BB3395" s="159">
        <v>4235.29</v>
      </c>
      <c r="BC3395" s="162" t="s">
        <v>274</v>
      </c>
      <c r="BD3395" s="162">
        <v>0</v>
      </c>
      <c r="BE3395" s="159">
        <v>2269.13</v>
      </c>
      <c r="BF3395" s="159">
        <v>2269.13</v>
      </c>
      <c r="BG3395" s="159">
        <v>6504.42</v>
      </c>
    </row>
    <row r="3396" ht="28.05" customHeight="1" spans="1:59">
      <c r="A3396" s="149"/>
      <c r="B3396" s="149"/>
      <c r="C3396" s="149"/>
      <c r="D3396" s="149" t="s">
        <v>3726</v>
      </c>
      <c r="E3396" s="340" t="s">
        <v>14968</v>
      </c>
      <c r="F3396" s="149" t="s">
        <v>3726</v>
      </c>
      <c r="G3396" s="149" t="s">
        <v>14969</v>
      </c>
      <c r="H3396" s="149" t="s">
        <v>14884</v>
      </c>
      <c r="I3396" s="149" t="s">
        <v>14885</v>
      </c>
      <c r="J3396" s="149" t="s">
        <v>14970</v>
      </c>
      <c r="K3396" s="149"/>
      <c r="L3396" s="149" t="s">
        <v>287</v>
      </c>
      <c r="M3396" s="149"/>
      <c r="N3396" s="149" t="s">
        <v>263</v>
      </c>
      <c r="O3396" s="149" t="s">
        <v>214</v>
      </c>
      <c r="P3396" s="149" t="s">
        <v>53</v>
      </c>
      <c r="Q3396" s="149"/>
      <c r="R3396" s="149" t="s">
        <v>14971</v>
      </c>
      <c r="S3396" s="149" t="s">
        <v>14888</v>
      </c>
      <c r="T3396" s="149" t="s">
        <v>414</v>
      </c>
      <c r="U3396" s="149" t="s">
        <v>267</v>
      </c>
      <c r="V3396" s="149"/>
      <c r="W3396" s="149"/>
      <c r="X3396" s="149" t="s">
        <v>336</v>
      </c>
      <c r="Y3396" s="149"/>
      <c r="Z3396" s="149"/>
      <c r="AA3396" s="149"/>
      <c r="AB3396" s="149" t="s">
        <v>269</v>
      </c>
      <c r="AC3396" s="149" t="s">
        <v>270</v>
      </c>
      <c r="AD3396" s="149" t="s">
        <v>414</v>
      </c>
      <c r="AE3396" s="149" t="s">
        <v>271</v>
      </c>
      <c r="AF3396" s="149"/>
      <c r="AG3396" s="149" t="s">
        <v>1098</v>
      </c>
      <c r="AH3396" s="149" t="s">
        <v>273</v>
      </c>
      <c r="AI3396" s="158">
        <v>21</v>
      </c>
      <c r="AJ3396" s="149"/>
      <c r="AK3396" s="159" t="s">
        <v>274</v>
      </c>
      <c r="AL3396" s="159" t="s">
        <v>274</v>
      </c>
      <c r="AM3396" s="149" t="s">
        <v>274</v>
      </c>
      <c r="AN3396" s="160">
        <v>4</v>
      </c>
      <c r="AO3396" s="149"/>
      <c r="AP3396" s="149" t="s">
        <v>274</v>
      </c>
      <c r="AQ3396" s="149" t="s">
        <v>275</v>
      </c>
      <c r="AR3396" s="158">
        <v>1</v>
      </c>
      <c r="AS3396" s="149" t="s">
        <v>275</v>
      </c>
      <c r="AT3396" s="149" t="s">
        <v>276</v>
      </c>
      <c r="AU3396" s="161">
        <v>1</v>
      </c>
      <c r="AV3396" s="159">
        <v>1946.9</v>
      </c>
      <c r="AW3396" s="159">
        <v>77.88</v>
      </c>
      <c r="AX3396" s="149" t="s">
        <v>274</v>
      </c>
      <c r="AY3396" s="159">
        <v>19.47</v>
      </c>
      <c r="AZ3396" s="159">
        <v>19.47</v>
      </c>
      <c r="BA3396" s="159">
        <v>77.88</v>
      </c>
      <c r="BB3396" s="159">
        <v>408.87</v>
      </c>
      <c r="BC3396" s="162" t="s">
        <v>274</v>
      </c>
      <c r="BD3396" s="162">
        <v>0</v>
      </c>
      <c r="BE3396" s="159">
        <v>1538.03</v>
      </c>
      <c r="BF3396" s="159">
        <v>1538.03</v>
      </c>
      <c r="BG3396" s="159">
        <v>1946.9</v>
      </c>
    </row>
    <row r="3397" ht="28.05" customHeight="1" spans="1:59">
      <c r="A3397" s="149"/>
      <c r="B3397" s="149"/>
      <c r="C3397" s="149"/>
      <c r="D3397" s="149" t="s">
        <v>3726</v>
      </c>
      <c r="E3397" s="340" t="s">
        <v>14972</v>
      </c>
      <c r="F3397" s="149" t="s">
        <v>3726</v>
      </c>
      <c r="G3397" s="149" t="s">
        <v>14973</v>
      </c>
      <c r="H3397" s="149" t="s">
        <v>14958</v>
      </c>
      <c r="I3397" s="149" t="s">
        <v>14959</v>
      </c>
      <c r="J3397" s="149" t="s">
        <v>14974</v>
      </c>
      <c r="K3397" s="149"/>
      <c r="L3397" s="149" t="s">
        <v>262</v>
      </c>
      <c r="M3397" s="149"/>
      <c r="N3397" s="149" t="s">
        <v>263</v>
      </c>
      <c r="O3397" s="149" t="s">
        <v>214</v>
      </c>
      <c r="P3397" s="149" t="s">
        <v>53</v>
      </c>
      <c r="Q3397" s="149"/>
      <c r="R3397" s="149" t="s">
        <v>14815</v>
      </c>
      <c r="S3397" s="149" t="s">
        <v>14816</v>
      </c>
      <c r="T3397" s="149" t="s">
        <v>14803</v>
      </c>
      <c r="U3397" s="149" t="s">
        <v>267</v>
      </c>
      <c r="V3397" s="149"/>
      <c r="W3397" s="149"/>
      <c r="X3397" s="149" t="s">
        <v>268</v>
      </c>
      <c r="Y3397" s="149"/>
      <c r="Z3397" s="149"/>
      <c r="AA3397" s="149"/>
      <c r="AB3397" s="149" t="s">
        <v>269</v>
      </c>
      <c r="AC3397" s="149" t="s">
        <v>318</v>
      </c>
      <c r="AD3397" s="149" t="s">
        <v>14803</v>
      </c>
      <c r="AE3397" s="149" t="s">
        <v>271</v>
      </c>
      <c r="AF3397" s="149"/>
      <c r="AG3397" s="149" t="s">
        <v>1098</v>
      </c>
      <c r="AH3397" s="149" t="s">
        <v>273</v>
      </c>
      <c r="AI3397" s="158">
        <v>96</v>
      </c>
      <c r="AJ3397" s="149"/>
      <c r="AK3397" s="159" t="s">
        <v>274</v>
      </c>
      <c r="AL3397" s="159" t="s">
        <v>274</v>
      </c>
      <c r="AM3397" s="149" t="s">
        <v>274</v>
      </c>
      <c r="AN3397" s="160">
        <v>4</v>
      </c>
      <c r="AO3397" s="149"/>
      <c r="AP3397" s="149" t="s">
        <v>274</v>
      </c>
      <c r="AQ3397" s="149" t="s">
        <v>275</v>
      </c>
      <c r="AR3397" s="158">
        <v>1</v>
      </c>
      <c r="AS3397" s="149" t="s">
        <v>275</v>
      </c>
      <c r="AT3397" s="149" t="s">
        <v>276</v>
      </c>
      <c r="AU3397" s="161">
        <v>1</v>
      </c>
      <c r="AV3397" s="159">
        <v>23526.28</v>
      </c>
      <c r="AW3397" s="159">
        <v>941.05</v>
      </c>
      <c r="AX3397" s="149" t="s">
        <v>274</v>
      </c>
      <c r="AY3397" s="162">
        <v>0</v>
      </c>
      <c r="AZ3397" s="162" t="s">
        <v>274</v>
      </c>
      <c r="BA3397" s="159">
        <v>941.31</v>
      </c>
      <c r="BB3397" s="159">
        <v>22585.23</v>
      </c>
      <c r="BC3397" s="162" t="s">
        <v>274</v>
      </c>
      <c r="BD3397" s="162">
        <v>0</v>
      </c>
      <c r="BE3397" s="159">
        <v>941.05</v>
      </c>
      <c r="BF3397" s="159">
        <v>941.05</v>
      </c>
      <c r="BG3397" s="159">
        <v>23526.28</v>
      </c>
    </row>
    <row r="3398" ht="28.05" customHeight="1" spans="1:59">
      <c r="A3398" s="149"/>
      <c r="B3398" s="149"/>
      <c r="C3398" s="149"/>
      <c r="D3398" s="149" t="s">
        <v>3726</v>
      </c>
      <c r="E3398" s="340" t="s">
        <v>14975</v>
      </c>
      <c r="F3398" s="149" t="s">
        <v>3726</v>
      </c>
      <c r="G3398" s="149" t="s">
        <v>14976</v>
      </c>
      <c r="H3398" s="149" t="s">
        <v>14958</v>
      </c>
      <c r="I3398" s="149" t="s">
        <v>14959</v>
      </c>
      <c r="J3398" s="149" t="s">
        <v>14977</v>
      </c>
      <c r="K3398" s="149"/>
      <c r="L3398" s="149" t="s">
        <v>262</v>
      </c>
      <c r="M3398" s="149"/>
      <c r="N3398" s="149" t="s">
        <v>263</v>
      </c>
      <c r="O3398" s="149" t="s">
        <v>214</v>
      </c>
      <c r="P3398" s="149" t="s">
        <v>53</v>
      </c>
      <c r="Q3398" s="149"/>
      <c r="R3398" s="149" t="s">
        <v>14815</v>
      </c>
      <c r="S3398" s="149" t="s">
        <v>14816</v>
      </c>
      <c r="T3398" s="149" t="s">
        <v>14803</v>
      </c>
      <c r="U3398" s="149" t="s">
        <v>267</v>
      </c>
      <c r="V3398" s="149"/>
      <c r="W3398" s="149"/>
      <c r="X3398" s="149" t="s">
        <v>268</v>
      </c>
      <c r="Y3398" s="149"/>
      <c r="Z3398" s="149"/>
      <c r="AA3398" s="149"/>
      <c r="AB3398" s="149" t="s">
        <v>269</v>
      </c>
      <c r="AC3398" s="149" t="s">
        <v>318</v>
      </c>
      <c r="AD3398" s="149" t="s">
        <v>14803</v>
      </c>
      <c r="AE3398" s="149" t="s">
        <v>271</v>
      </c>
      <c r="AF3398" s="149"/>
      <c r="AG3398" s="149" t="s">
        <v>1098</v>
      </c>
      <c r="AH3398" s="149" t="s">
        <v>273</v>
      </c>
      <c r="AI3398" s="158">
        <v>96</v>
      </c>
      <c r="AJ3398" s="149"/>
      <c r="AK3398" s="159" t="s">
        <v>274</v>
      </c>
      <c r="AL3398" s="159" t="s">
        <v>274</v>
      </c>
      <c r="AM3398" s="149" t="s">
        <v>274</v>
      </c>
      <c r="AN3398" s="160">
        <v>4</v>
      </c>
      <c r="AO3398" s="149"/>
      <c r="AP3398" s="149" t="s">
        <v>274</v>
      </c>
      <c r="AQ3398" s="149" t="s">
        <v>275</v>
      </c>
      <c r="AR3398" s="158">
        <v>1</v>
      </c>
      <c r="AS3398" s="149" t="s">
        <v>275</v>
      </c>
      <c r="AT3398" s="149" t="s">
        <v>276</v>
      </c>
      <c r="AU3398" s="161">
        <v>1</v>
      </c>
      <c r="AV3398" s="159">
        <v>23526.28</v>
      </c>
      <c r="AW3398" s="159">
        <v>941.05</v>
      </c>
      <c r="AX3398" s="149" t="s">
        <v>274</v>
      </c>
      <c r="AY3398" s="162">
        <v>0</v>
      </c>
      <c r="AZ3398" s="162" t="s">
        <v>274</v>
      </c>
      <c r="BA3398" s="159">
        <v>941.31</v>
      </c>
      <c r="BB3398" s="159">
        <v>22585.23</v>
      </c>
      <c r="BC3398" s="162" t="s">
        <v>274</v>
      </c>
      <c r="BD3398" s="162">
        <v>0</v>
      </c>
      <c r="BE3398" s="159">
        <v>941.05</v>
      </c>
      <c r="BF3398" s="159">
        <v>941.05</v>
      </c>
      <c r="BG3398" s="159">
        <v>23526.28</v>
      </c>
    </row>
    <row r="3399" ht="28.05" customHeight="1" spans="1:59">
      <c r="A3399" s="149"/>
      <c r="B3399" s="149"/>
      <c r="C3399" s="149"/>
      <c r="D3399" s="149" t="s">
        <v>3726</v>
      </c>
      <c r="E3399" s="340" t="s">
        <v>14978</v>
      </c>
      <c r="F3399" s="149" t="s">
        <v>3726</v>
      </c>
      <c r="G3399" s="149" t="s">
        <v>14979</v>
      </c>
      <c r="H3399" s="149" t="s">
        <v>14980</v>
      </c>
      <c r="I3399" s="149" t="s">
        <v>14981</v>
      </c>
      <c r="J3399" s="149" t="s">
        <v>14982</v>
      </c>
      <c r="K3399" s="149"/>
      <c r="L3399" s="149" t="s">
        <v>287</v>
      </c>
      <c r="M3399" s="149"/>
      <c r="N3399" s="149" t="s">
        <v>263</v>
      </c>
      <c r="O3399" s="149" t="s">
        <v>214</v>
      </c>
      <c r="P3399" s="149" t="s">
        <v>53</v>
      </c>
      <c r="Q3399" s="149"/>
      <c r="R3399" s="149" t="s">
        <v>14983</v>
      </c>
      <c r="S3399" s="149" t="s">
        <v>14888</v>
      </c>
      <c r="T3399" s="149" t="s">
        <v>414</v>
      </c>
      <c r="U3399" s="149" t="s">
        <v>267</v>
      </c>
      <c r="V3399" s="149"/>
      <c r="W3399" s="149"/>
      <c r="X3399" s="149" t="s">
        <v>336</v>
      </c>
      <c r="Y3399" s="149"/>
      <c r="Z3399" s="149"/>
      <c r="AA3399" s="149"/>
      <c r="AB3399" s="149" t="s">
        <v>269</v>
      </c>
      <c r="AC3399" s="149" t="s">
        <v>270</v>
      </c>
      <c r="AD3399" s="149" t="s">
        <v>414</v>
      </c>
      <c r="AE3399" s="149" t="s">
        <v>271</v>
      </c>
      <c r="AF3399" s="149"/>
      <c r="AG3399" s="149" t="s">
        <v>1098</v>
      </c>
      <c r="AH3399" s="149" t="s">
        <v>273</v>
      </c>
      <c r="AI3399" s="158">
        <v>21</v>
      </c>
      <c r="AJ3399" s="149"/>
      <c r="AK3399" s="159" t="s">
        <v>274</v>
      </c>
      <c r="AL3399" s="159" t="s">
        <v>274</v>
      </c>
      <c r="AM3399" s="149" t="s">
        <v>274</v>
      </c>
      <c r="AN3399" s="160">
        <v>4</v>
      </c>
      <c r="AO3399" s="149"/>
      <c r="AP3399" s="149" t="s">
        <v>274</v>
      </c>
      <c r="AQ3399" s="149" t="s">
        <v>275</v>
      </c>
      <c r="AR3399" s="158">
        <v>1</v>
      </c>
      <c r="AS3399" s="149" t="s">
        <v>275</v>
      </c>
      <c r="AT3399" s="149" t="s">
        <v>276</v>
      </c>
      <c r="AU3399" s="161">
        <v>1</v>
      </c>
      <c r="AV3399" s="159">
        <v>2619.47</v>
      </c>
      <c r="AW3399" s="159">
        <v>104.78</v>
      </c>
      <c r="AX3399" s="149" t="s">
        <v>274</v>
      </c>
      <c r="AY3399" s="159">
        <v>26.2</v>
      </c>
      <c r="AZ3399" s="159">
        <v>26.2</v>
      </c>
      <c r="BA3399" s="159">
        <v>104.8</v>
      </c>
      <c r="BB3399" s="159">
        <v>550.03</v>
      </c>
      <c r="BC3399" s="162" t="s">
        <v>274</v>
      </c>
      <c r="BD3399" s="162">
        <v>0</v>
      </c>
      <c r="BE3399" s="159">
        <v>2069.44</v>
      </c>
      <c r="BF3399" s="159">
        <v>2069.44</v>
      </c>
      <c r="BG3399" s="159">
        <v>2619.47</v>
      </c>
    </row>
    <row r="3400" ht="28.05" customHeight="1" spans="1:59">
      <c r="A3400" s="149"/>
      <c r="B3400" s="149"/>
      <c r="C3400" s="149"/>
      <c r="D3400" s="149" t="s">
        <v>3726</v>
      </c>
      <c r="E3400" s="340" t="s">
        <v>14984</v>
      </c>
      <c r="F3400" s="149" t="s">
        <v>3726</v>
      </c>
      <c r="G3400" s="149" t="s">
        <v>14985</v>
      </c>
      <c r="H3400" s="149" t="s">
        <v>14986</v>
      </c>
      <c r="I3400" s="149" t="s">
        <v>14987</v>
      </c>
      <c r="J3400" s="149" t="s">
        <v>14988</v>
      </c>
      <c r="K3400" s="149"/>
      <c r="L3400" s="149" t="s">
        <v>262</v>
      </c>
      <c r="M3400" s="149"/>
      <c r="N3400" s="149" t="s">
        <v>263</v>
      </c>
      <c r="O3400" s="149" t="s">
        <v>214</v>
      </c>
      <c r="P3400" s="149" t="s">
        <v>53</v>
      </c>
      <c r="Q3400" s="149"/>
      <c r="R3400" s="149" t="s">
        <v>2512</v>
      </c>
      <c r="S3400" s="149" t="s">
        <v>4790</v>
      </c>
      <c r="T3400" s="149" t="s">
        <v>14895</v>
      </c>
      <c r="U3400" s="149" t="s">
        <v>267</v>
      </c>
      <c r="V3400" s="149"/>
      <c r="W3400" s="149"/>
      <c r="X3400" s="149" t="s">
        <v>336</v>
      </c>
      <c r="Y3400" s="149"/>
      <c r="Z3400" s="149"/>
      <c r="AA3400" s="149"/>
      <c r="AB3400" s="149" t="s">
        <v>269</v>
      </c>
      <c r="AC3400" s="149" t="s">
        <v>270</v>
      </c>
      <c r="AD3400" s="149" t="s">
        <v>14895</v>
      </c>
      <c r="AE3400" s="149" t="s">
        <v>271</v>
      </c>
      <c r="AF3400" s="149"/>
      <c r="AG3400" s="149" t="s">
        <v>1098</v>
      </c>
      <c r="AH3400" s="149" t="s">
        <v>273</v>
      </c>
      <c r="AI3400" s="158">
        <v>66</v>
      </c>
      <c r="AJ3400" s="149"/>
      <c r="AK3400" s="159" t="s">
        <v>274</v>
      </c>
      <c r="AL3400" s="159" t="s">
        <v>274</v>
      </c>
      <c r="AM3400" s="149" t="s">
        <v>274</v>
      </c>
      <c r="AN3400" s="160">
        <v>4</v>
      </c>
      <c r="AO3400" s="149"/>
      <c r="AP3400" s="149" t="s">
        <v>274</v>
      </c>
      <c r="AQ3400" s="149" t="s">
        <v>275</v>
      </c>
      <c r="AR3400" s="158">
        <v>1</v>
      </c>
      <c r="AS3400" s="149" t="s">
        <v>275</v>
      </c>
      <c r="AT3400" s="149" t="s">
        <v>276</v>
      </c>
      <c r="AU3400" s="161">
        <v>1</v>
      </c>
      <c r="AV3400" s="159">
        <v>14601.77</v>
      </c>
      <c r="AW3400" s="159">
        <v>584.07</v>
      </c>
      <c r="AX3400" s="149" t="s">
        <v>274</v>
      </c>
      <c r="AY3400" s="159">
        <v>150.31</v>
      </c>
      <c r="AZ3400" s="159">
        <v>150.31</v>
      </c>
      <c r="BA3400" s="159">
        <v>601.24</v>
      </c>
      <c r="BB3400" s="159">
        <v>9508.46</v>
      </c>
      <c r="BC3400" s="162" t="s">
        <v>274</v>
      </c>
      <c r="BD3400" s="162">
        <v>0</v>
      </c>
      <c r="BE3400" s="159">
        <v>5093.31</v>
      </c>
      <c r="BF3400" s="159">
        <v>5093.31</v>
      </c>
      <c r="BG3400" s="159">
        <v>14601.77</v>
      </c>
    </row>
    <row r="3401" ht="28.05" customHeight="1" spans="1:59">
      <c r="A3401" s="149"/>
      <c r="B3401" s="149"/>
      <c r="C3401" s="149"/>
      <c r="D3401" s="149" t="s">
        <v>3726</v>
      </c>
      <c r="E3401" s="340" t="s">
        <v>14989</v>
      </c>
      <c r="F3401" s="149" t="s">
        <v>3726</v>
      </c>
      <c r="G3401" s="149" t="s">
        <v>14990</v>
      </c>
      <c r="H3401" s="149" t="s">
        <v>11453</v>
      </c>
      <c r="I3401" s="149" t="s">
        <v>7068</v>
      </c>
      <c r="J3401" s="149" t="s">
        <v>14991</v>
      </c>
      <c r="K3401" s="149"/>
      <c r="L3401" s="149" t="s">
        <v>262</v>
      </c>
      <c r="M3401" s="149"/>
      <c r="N3401" s="149" t="s">
        <v>263</v>
      </c>
      <c r="O3401" s="149" t="s">
        <v>214</v>
      </c>
      <c r="P3401" s="149" t="s">
        <v>53</v>
      </c>
      <c r="Q3401" s="149"/>
      <c r="R3401" s="149" t="s">
        <v>3447</v>
      </c>
      <c r="S3401" s="149" t="s">
        <v>5247</v>
      </c>
      <c r="T3401" s="149" t="s">
        <v>14864</v>
      </c>
      <c r="U3401" s="149" t="s">
        <v>267</v>
      </c>
      <c r="V3401" s="149"/>
      <c r="W3401" s="149"/>
      <c r="X3401" s="149" t="s">
        <v>51</v>
      </c>
      <c r="Y3401" s="149"/>
      <c r="Z3401" s="149"/>
      <c r="AA3401" s="149"/>
      <c r="AB3401" s="149" t="s">
        <v>269</v>
      </c>
      <c r="AC3401" s="149" t="s">
        <v>270</v>
      </c>
      <c r="AD3401" s="149" t="s">
        <v>14864</v>
      </c>
      <c r="AE3401" s="149" t="s">
        <v>271</v>
      </c>
      <c r="AF3401" s="149"/>
      <c r="AG3401" s="149" t="s">
        <v>1098</v>
      </c>
      <c r="AH3401" s="149" t="s">
        <v>273</v>
      </c>
      <c r="AI3401" s="158">
        <v>72</v>
      </c>
      <c r="AJ3401" s="149"/>
      <c r="AK3401" s="159" t="s">
        <v>274</v>
      </c>
      <c r="AL3401" s="159" t="s">
        <v>274</v>
      </c>
      <c r="AM3401" s="149" t="s">
        <v>274</v>
      </c>
      <c r="AN3401" s="160">
        <v>4</v>
      </c>
      <c r="AO3401" s="149"/>
      <c r="AP3401" s="149" t="s">
        <v>274</v>
      </c>
      <c r="AQ3401" s="149" t="s">
        <v>275</v>
      </c>
      <c r="AR3401" s="158">
        <v>1</v>
      </c>
      <c r="AS3401" s="149" t="s">
        <v>275</v>
      </c>
      <c r="AT3401" s="149" t="s">
        <v>276</v>
      </c>
      <c r="AU3401" s="161">
        <v>1</v>
      </c>
      <c r="AV3401" s="159">
        <v>9292.04</v>
      </c>
      <c r="AW3401" s="159">
        <v>371.68</v>
      </c>
      <c r="AX3401" s="149" t="s">
        <v>274</v>
      </c>
      <c r="AY3401" s="159">
        <v>96.24</v>
      </c>
      <c r="AZ3401" s="159">
        <v>96.24</v>
      </c>
      <c r="BA3401" s="159">
        <v>384.96</v>
      </c>
      <c r="BB3401" s="159">
        <v>6610.6</v>
      </c>
      <c r="BC3401" s="162" t="s">
        <v>274</v>
      </c>
      <c r="BD3401" s="162">
        <v>0</v>
      </c>
      <c r="BE3401" s="159">
        <v>2681.44</v>
      </c>
      <c r="BF3401" s="159">
        <v>2681.44</v>
      </c>
      <c r="BG3401" s="159">
        <v>9292.04</v>
      </c>
    </row>
    <row r="3402" ht="28.05" customHeight="1" spans="1:59">
      <c r="A3402" s="149"/>
      <c r="B3402" s="149"/>
      <c r="C3402" s="149"/>
      <c r="D3402" s="149" t="s">
        <v>3726</v>
      </c>
      <c r="E3402" s="340" t="s">
        <v>14992</v>
      </c>
      <c r="F3402" s="149" t="s">
        <v>3726</v>
      </c>
      <c r="G3402" s="149" t="s">
        <v>14993</v>
      </c>
      <c r="H3402" s="149" t="s">
        <v>14958</v>
      </c>
      <c r="I3402" s="149" t="s">
        <v>14959</v>
      </c>
      <c r="J3402" s="149" t="s">
        <v>14994</v>
      </c>
      <c r="K3402" s="149"/>
      <c r="L3402" s="149" t="s">
        <v>262</v>
      </c>
      <c r="M3402" s="149"/>
      <c r="N3402" s="149" t="s">
        <v>263</v>
      </c>
      <c r="O3402" s="149" t="s">
        <v>214</v>
      </c>
      <c r="P3402" s="149" t="s">
        <v>53</v>
      </c>
      <c r="Q3402" s="149"/>
      <c r="R3402" s="149" t="s">
        <v>14815</v>
      </c>
      <c r="S3402" s="149" t="s">
        <v>14816</v>
      </c>
      <c r="T3402" s="149" t="s">
        <v>14803</v>
      </c>
      <c r="U3402" s="149" t="s">
        <v>267</v>
      </c>
      <c r="V3402" s="149"/>
      <c r="W3402" s="149"/>
      <c r="X3402" s="149" t="s">
        <v>268</v>
      </c>
      <c r="Y3402" s="149"/>
      <c r="Z3402" s="149"/>
      <c r="AA3402" s="149"/>
      <c r="AB3402" s="149" t="s">
        <v>269</v>
      </c>
      <c r="AC3402" s="149" t="s">
        <v>318</v>
      </c>
      <c r="AD3402" s="149" t="s">
        <v>14803</v>
      </c>
      <c r="AE3402" s="149" t="s">
        <v>271</v>
      </c>
      <c r="AF3402" s="149"/>
      <c r="AG3402" s="149" t="s">
        <v>1098</v>
      </c>
      <c r="AH3402" s="149" t="s">
        <v>273</v>
      </c>
      <c r="AI3402" s="158">
        <v>96</v>
      </c>
      <c r="AJ3402" s="149"/>
      <c r="AK3402" s="159" t="s">
        <v>274</v>
      </c>
      <c r="AL3402" s="159" t="s">
        <v>274</v>
      </c>
      <c r="AM3402" s="149" t="s">
        <v>274</v>
      </c>
      <c r="AN3402" s="160">
        <v>4</v>
      </c>
      <c r="AO3402" s="149"/>
      <c r="AP3402" s="149" t="s">
        <v>274</v>
      </c>
      <c r="AQ3402" s="149" t="s">
        <v>275</v>
      </c>
      <c r="AR3402" s="158">
        <v>1</v>
      </c>
      <c r="AS3402" s="149" t="s">
        <v>275</v>
      </c>
      <c r="AT3402" s="149" t="s">
        <v>276</v>
      </c>
      <c r="AU3402" s="161">
        <v>1</v>
      </c>
      <c r="AV3402" s="159">
        <v>23526.28</v>
      </c>
      <c r="AW3402" s="159">
        <v>941.05</v>
      </c>
      <c r="AX3402" s="149" t="s">
        <v>274</v>
      </c>
      <c r="AY3402" s="162">
        <v>0</v>
      </c>
      <c r="AZ3402" s="162" t="s">
        <v>274</v>
      </c>
      <c r="BA3402" s="159">
        <v>941.31</v>
      </c>
      <c r="BB3402" s="159">
        <v>22585.23</v>
      </c>
      <c r="BC3402" s="162" t="s">
        <v>274</v>
      </c>
      <c r="BD3402" s="162">
        <v>0</v>
      </c>
      <c r="BE3402" s="159">
        <v>941.05</v>
      </c>
      <c r="BF3402" s="159">
        <v>941.05</v>
      </c>
      <c r="BG3402" s="159">
        <v>23526.28</v>
      </c>
    </row>
    <row r="3403" ht="28.05" customHeight="1" spans="1:59">
      <c r="A3403" s="149"/>
      <c r="B3403" s="149"/>
      <c r="C3403" s="149"/>
      <c r="D3403" s="149" t="s">
        <v>3726</v>
      </c>
      <c r="E3403" s="340" t="s">
        <v>14995</v>
      </c>
      <c r="F3403" s="149" t="s">
        <v>3726</v>
      </c>
      <c r="G3403" s="149" t="s">
        <v>14996</v>
      </c>
      <c r="H3403" s="149" t="s">
        <v>14997</v>
      </c>
      <c r="I3403" s="149" t="s">
        <v>14981</v>
      </c>
      <c r="J3403" s="149" t="s">
        <v>14998</v>
      </c>
      <c r="K3403" s="149"/>
      <c r="L3403" s="149" t="s">
        <v>287</v>
      </c>
      <c r="M3403" s="149"/>
      <c r="N3403" s="149" t="s">
        <v>263</v>
      </c>
      <c r="O3403" s="149" t="s">
        <v>214</v>
      </c>
      <c r="P3403" s="149" t="s">
        <v>53</v>
      </c>
      <c r="Q3403" s="149"/>
      <c r="R3403" s="149" t="s">
        <v>14999</v>
      </c>
      <c r="S3403" s="149" t="s">
        <v>14888</v>
      </c>
      <c r="T3403" s="149" t="s">
        <v>414</v>
      </c>
      <c r="U3403" s="149" t="s">
        <v>267</v>
      </c>
      <c r="V3403" s="149"/>
      <c r="W3403" s="149"/>
      <c r="X3403" s="149" t="s">
        <v>336</v>
      </c>
      <c r="Y3403" s="149"/>
      <c r="Z3403" s="149"/>
      <c r="AA3403" s="149"/>
      <c r="AB3403" s="149" t="s">
        <v>269</v>
      </c>
      <c r="AC3403" s="149" t="s">
        <v>270</v>
      </c>
      <c r="AD3403" s="149" t="s">
        <v>414</v>
      </c>
      <c r="AE3403" s="149" t="s">
        <v>271</v>
      </c>
      <c r="AF3403" s="149"/>
      <c r="AG3403" s="149" t="s">
        <v>1098</v>
      </c>
      <c r="AH3403" s="149" t="s">
        <v>273</v>
      </c>
      <c r="AI3403" s="158">
        <v>21</v>
      </c>
      <c r="AJ3403" s="149"/>
      <c r="AK3403" s="159" t="s">
        <v>274</v>
      </c>
      <c r="AL3403" s="159" t="s">
        <v>274</v>
      </c>
      <c r="AM3403" s="149" t="s">
        <v>274</v>
      </c>
      <c r="AN3403" s="160">
        <v>4</v>
      </c>
      <c r="AO3403" s="149"/>
      <c r="AP3403" s="149" t="s">
        <v>274</v>
      </c>
      <c r="AQ3403" s="149" t="s">
        <v>275</v>
      </c>
      <c r="AR3403" s="158">
        <v>1</v>
      </c>
      <c r="AS3403" s="149" t="s">
        <v>275</v>
      </c>
      <c r="AT3403" s="149" t="s">
        <v>276</v>
      </c>
      <c r="AU3403" s="161">
        <v>1</v>
      </c>
      <c r="AV3403" s="159">
        <v>2619.47</v>
      </c>
      <c r="AW3403" s="159">
        <v>104.78</v>
      </c>
      <c r="AX3403" s="149" t="s">
        <v>274</v>
      </c>
      <c r="AY3403" s="159">
        <v>26.2</v>
      </c>
      <c r="AZ3403" s="159">
        <v>26.2</v>
      </c>
      <c r="BA3403" s="159">
        <v>104.8</v>
      </c>
      <c r="BB3403" s="159">
        <v>550.03</v>
      </c>
      <c r="BC3403" s="162" t="s">
        <v>274</v>
      </c>
      <c r="BD3403" s="162">
        <v>0</v>
      </c>
      <c r="BE3403" s="159">
        <v>2069.44</v>
      </c>
      <c r="BF3403" s="159">
        <v>2069.44</v>
      </c>
      <c r="BG3403" s="159">
        <v>2619.47</v>
      </c>
    </row>
    <row r="3404" ht="28.05" customHeight="1" spans="1:59">
      <c r="A3404" s="149"/>
      <c r="B3404" s="149"/>
      <c r="C3404" s="149"/>
      <c r="D3404" s="149" t="s">
        <v>3726</v>
      </c>
      <c r="E3404" s="340" t="s">
        <v>15000</v>
      </c>
      <c r="F3404" s="149" t="s">
        <v>3726</v>
      </c>
      <c r="G3404" s="149" t="s">
        <v>15001</v>
      </c>
      <c r="H3404" s="149" t="s">
        <v>15002</v>
      </c>
      <c r="I3404" s="149" t="s">
        <v>15003</v>
      </c>
      <c r="J3404" s="149" t="s">
        <v>15004</v>
      </c>
      <c r="K3404" s="149"/>
      <c r="L3404" s="149" t="s">
        <v>262</v>
      </c>
      <c r="M3404" s="149"/>
      <c r="N3404" s="149" t="s">
        <v>263</v>
      </c>
      <c r="O3404" s="149" t="s">
        <v>214</v>
      </c>
      <c r="P3404" s="149" t="s">
        <v>53</v>
      </c>
      <c r="Q3404" s="149"/>
      <c r="R3404" s="149" t="s">
        <v>14815</v>
      </c>
      <c r="S3404" s="149" t="s">
        <v>14816</v>
      </c>
      <c r="T3404" s="149" t="s">
        <v>14803</v>
      </c>
      <c r="U3404" s="149" t="s">
        <v>267</v>
      </c>
      <c r="V3404" s="149"/>
      <c r="W3404" s="149"/>
      <c r="X3404" s="149" t="s">
        <v>268</v>
      </c>
      <c r="Y3404" s="149"/>
      <c r="Z3404" s="149"/>
      <c r="AA3404" s="149"/>
      <c r="AB3404" s="149" t="s">
        <v>269</v>
      </c>
      <c r="AC3404" s="149" t="s">
        <v>318</v>
      </c>
      <c r="AD3404" s="149" t="s">
        <v>14803</v>
      </c>
      <c r="AE3404" s="149" t="s">
        <v>271</v>
      </c>
      <c r="AF3404" s="149"/>
      <c r="AG3404" s="149" t="s">
        <v>1098</v>
      </c>
      <c r="AH3404" s="149" t="s">
        <v>273</v>
      </c>
      <c r="AI3404" s="158">
        <v>96</v>
      </c>
      <c r="AJ3404" s="149"/>
      <c r="AK3404" s="159" t="s">
        <v>274</v>
      </c>
      <c r="AL3404" s="159" t="s">
        <v>274</v>
      </c>
      <c r="AM3404" s="149" t="s">
        <v>274</v>
      </c>
      <c r="AN3404" s="160">
        <v>4</v>
      </c>
      <c r="AO3404" s="149"/>
      <c r="AP3404" s="149" t="s">
        <v>274</v>
      </c>
      <c r="AQ3404" s="149" t="s">
        <v>275</v>
      </c>
      <c r="AR3404" s="158">
        <v>1</v>
      </c>
      <c r="AS3404" s="149" t="s">
        <v>275</v>
      </c>
      <c r="AT3404" s="149" t="s">
        <v>276</v>
      </c>
      <c r="AU3404" s="161">
        <v>1</v>
      </c>
      <c r="AV3404" s="159">
        <v>35809.4</v>
      </c>
      <c r="AW3404" s="159">
        <v>1432.38</v>
      </c>
      <c r="AX3404" s="149" t="s">
        <v>274</v>
      </c>
      <c r="AY3404" s="162">
        <v>0</v>
      </c>
      <c r="AZ3404" s="162" t="s">
        <v>274</v>
      </c>
      <c r="BA3404" s="159">
        <v>1432.74</v>
      </c>
      <c r="BB3404" s="159">
        <v>34377.02</v>
      </c>
      <c r="BC3404" s="162" t="s">
        <v>274</v>
      </c>
      <c r="BD3404" s="162">
        <v>0</v>
      </c>
      <c r="BE3404" s="159">
        <v>1432.38</v>
      </c>
      <c r="BF3404" s="159">
        <v>1432.38</v>
      </c>
      <c r="BG3404" s="159">
        <v>35809.4</v>
      </c>
    </row>
    <row r="3405" ht="28.05" customHeight="1" spans="1:59">
      <c r="A3405" s="149"/>
      <c r="B3405" s="149"/>
      <c r="C3405" s="149"/>
      <c r="D3405" s="149" t="s">
        <v>3726</v>
      </c>
      <c r="E3405" s="340" t="s">
        <v>15005</v>
      </c>
      <c r="F3405" s="149" t="s">
        <v>3726</v>
      </c>
      <c r="G3405" s="149" t="s">
        <v>15006</v>
      </c>
      <c r="H3405" s="149" t="s">
        <v>14986</v>
      </c>
      <c r="I3405" s="149" t="s">
        <v>14987</v>
      </c>
      <c r="J3405" s="149" t="s">
        <v>15007</v>
      </c>
      <c r="K3405" s="149"/>
      <c r="L3405" s="149" t="s">
        <v>262</v>
      </c>
      <c r="M3405" s="149"/>
      <c r="N3405" s="149" t="s">
        <v>263</v>
      </c>
      <c r="O3405" s="149" t="s">
        <v>214</v>
      </c>
      <c r="P3405" s="149" t="s">
        <v>53</v>
      </c>
      <c r="Q3405" s="149"/>
      <c r="R3405" s="149" t="s">
        <v>3921</v>
      </c>
      <c r="S3405" s="149" t="s">
        <v>4790</v>
      </c>
      <c r="T3405" s="149" t="s">
        <v>14895</v>
      </c>
      <c r="U3405" s="149" t="s">
        <v>267</v>
      </c>
      <c r="V3405" s="149"/>
      <c r="W3405" s="149"/>
      <c r="X3405" s="149" t="s">
        <v>336</v>
      </c>
      <c r="Y3405" s="149"/>
      <c r="Z3405" s="149"/>
      <c r="AA3405" s="149"/>
      <c r="AB3405" s="149" t="s">
        <v>269</v>
      </c>
      <c r="AC3405" s="149" t="s">
        <v>270</v>
      </c>
      <c r="AD3405" s="149" t="s">
        <v>14895</v>
      </c>
      <c r="AE3405" s="149" t="s">
        <v>271</v>
      </c>
      <c r="AF3405" s="149"/>
      <c r="AG3405" s="149" t="s">
        <v>1098</v>
      </c>
      <c r="AH3405" s="149" t="s">
        <v>273</v>
      </c>
      <c r="AI3405" s="158">
        <v>66</v>
      </c>
      <c r="AJ3405" s="149"/>
      <c r="AK3405" s="159" t="s">
        <v>274</v>
      </c>
      <c r="AL3405" s="159" t="s">
        <v>274</v>
      </c>
      <c r="AM3405" s="149" t="s">
        <v>274</v>
      </c>
      <c r="AN3405" s="160">
        <v>4</v>
      </c>
      <c r="AO3405" s="149"/>
      <c r="AP3405" s="149" t="s">
        <v>274</v>
      </c>
      <c r="AQ3405" s="149" t="s">
        <v>275</v>
      </c>
      <c r="AR3405" s="158">
        <v>1</v>
      </c>
      <c r="AS3405" s="149" t="s">
        <v>275</v>
      </c>
      <c r="AT3405" s="149" t="s">
        <v>276</v>
      </c>
      <c r="AU3405" s="161">
        <v>1</v>
      </c>
      <c r="AV3405" s="159">
        <v>14601.77</v>
      </c>
      <c r="AW3405" s="159">
        <v>584.07</v>
      </c>
      <c r="AX3405" s="149" t="s">
        <v>274</v>
      </c>
      <c r="AY3405" s="159">
        <v>150.31</v>
      </c>
      <c r="AZ3405" s="159">
        <v>150.31</v>
      </c>
      <c r="BA3405" s="159">
        <v>601.24</v>
      </c>
      <c r="BB3405" s="159">
        <v>9508.46</v>
      </c>
      <c r="BC3405" s="162" t="s">
        <v>274</v>
      </c>
      <c r="BD3405" s="162">
        <v>0</v>
      </c>
      <c r="BE3405" s="159">
        <v>5093.31</v>
      </c>
      <c r="BF3405" s="159">
        <v>5093.31</v>
      </c>
      <c r="BG3405" s="159">
        <v>14601.77</v>
      </c>
    </row>
    <row r="3406" ht="28.05" customHeight="1" spans="1:59">
      <c r="A3406" s="149"/>
      <c r="B3406" s="149"/>
      <c r="C3406" s="149"/>
      <c r="D3406" s="149" t="s">
        <v>3726</v>
      </c>
      <c r="E3406" s="340" t="s">
        <v>15008</v>
      </c>
      <c r="F3406" s="149" t="s">
        <v>3726</v>
      </c>
      <c r="G3406" s="149" t="s">
        <v>15009</v>
      </c>
      <c r="H3406" s="149" t="s">
        <v>15010</v>
      </c>
      <c r="I3406" s="149" t="s">
        <v>15011</v>
      </c>
      <c r="J3406" s="149" t="s">
        <v>15012</v>
      </c>
      <c r="K3406" s="149"/>
      <c r="L3406" s="149" t="s">
        <v>262</v>
      </c>
      <c r="M3406" s="149"/>
      <c r="N3406" s="149" t="s">
        <v>263</v>
      </c>
      <c r="O3406" s="149" t="s">
        <v>214</v>
      </c>
      <c r="P3406" s="149" t="s">
        <v>53</v>
      </c>
      <c r="Q3406" s="149"/>
      <c r="R3406" s="149" t="s">
        <v>3447</v>
      </c>
      <c r="S3406" s="149" t="s">
        <v>5247</v>
      </c>
      <c r="T3406" s="149" t="s">
        <v>14864</v>
      </c>
      <c r="U3406" s="149" t="s">
        <v>267</v>
      </c>
      <c r="V3406" s="149"/>
      <c r="W3406" s="149"/>
      <c r="X3406" s="149" t="s">
        <v>51</v>
      </c>
      <c r="Y3406" s="149"/>
      <c r="Z3406" s="149"/>
      <c r="AA3406" s="149"/>
      <c r="AB3406" s="149" t="s">
        <v>269</v>
      </c>
      <c r="AC3406" s="149" t="s">
        <v>270</v>
      </c>
      <c r="AD3406" s="149" t="s">
        <v>14864</v>
      </c>
      <c r="AE3406" s="149" t="s">
        <v>271</v>
      </c>
      <c r="AF3406" s="149"/>
      <c r="AG3406" s="149" t="s">
        <v>1098</v>
      </c>
      <c r="AH3406" s="149" t="s">
        <v>273</v>
      </c>
      <c r="AI3406" s="158">
        <v>72</v>
      </c>
      <c r="AJ3406" s="149"/>
      <c r="AK3406" s="159" t="s">
        <v>274</v>
      </c>
      <c r="AL3406" s="159" t="s">
        <v>274</v>
      </c>
      <c r="AM3406" s="149" t="s">
        <v>274</v>
      </c>
      <c r="AN3406" s="160">
        <v>4</v>
      </c>
      <c r="AO3406" s="149"/>
      <c r="AP3406" s="149" t="s">
        <v>274</v>
      </c>
      <c r="AQ3406" s="149" t="s">
        <v>275</v>
      </c>
      <c r="AR3406" s="158">
        <v>1</v>
      </c>
      <c r="AS3406" s="149" t="s">
        <v>275</v>
      </c>
      <c r="AT3406" s="149" t="s">
        <v>276</v>
      </c>
      <c r="AU3406" s="161">
        <v>1</v>
      </c>
      <c r="AV3406" s="159">
        <v>5486.73</v>
      </c>
      <c r="AW3406" s="159">
        <v>219.47</v>
      </c>
      <c r="AX3406" s="149" t="s">
        <v>274</v>
      </c>
      <c r="AY3406" s="159">
        <v>56.82</v>
      </c>
      <c r="AZ3406" s="159">
        <v>56.82</v>
      </c>
      <c r="BA3406" s="159">
        <v>227.28</v>
      </c>
      <c r="BB3406" s="159">
        <v>3903.57</v>
      </c>
      <c r="BC3406" s="162" t="s">
        <v>274</v>
      </c>
      <c r="BD3406" s="162">
        <v>0</v>
      </c>
      <c r="BE3406" s="159">
        <v>1583.16</v>
      </c>
      <c r="BF3406" s="159">
        <v>1583.16</v>
      </c>
      <c r="BG3406" s="159">
        <v>5486.73</v>
      </c>
    </row>
    <row r="3407" ht="28.05" customHeight="1" spans="1:59">
      <c r="A3407" s="149"/>
      <c r="B3407" s="149"/>
      <c r="C3407" s="149"/>
      <c r="D3407" s="149" t="s">
        <v>3726</v>
      </c>
      <c r="E3407" s="340" t="s">
        <v>15013</v>
      </c>
      <c r="F3407" s="149" t="s">
        <v>3726</v>
      </c>
      <c r="G3407" s="149" t="s">
        <v>15014</v>
      </c>
      <c r="H3407" s="149" t="s">
        <v>15015</v>
      </c>
      <c r="I3407" s="149" t="s">
        <v>15016</v>
      </c>
      <c r="J3407" s="149" t="s">
        <v>15017</v>
      </c>
      <c r="K3407" s="149"/>
      <c r="L3407" s="149" t="s">
        <v>287</v>
      </c>
      <c r="M3407" s="149"/>
      <c r="N3407" s="149" t="s">
        <v>263</v>
      </c>
      <c r="O3407" s="149" t="s">
        <v>214</v>
      </c>
      <c r="P3407" s="149" t="s">
        <v>53</v>
      </c>
      <c r="Q3407" s="149"/>
      <c r="R3407" s="149" t="s">
        <v>15018</v>
      </c>
      <c r="S3407" s="149" t="s">
        <v>14888</v>
      </c>
      <c r="T3407" s="149" t="s">
        <v>414</v>
      </c>
      <c r="U3407" s="149" t="s">
        <v>267</v>
      </c>
      <c r="V3407" s="149"/>
      <c r="W3407" s="149"/>
      <c r="X3407" s="149" t="s">
        <v>336</v>
      </c>
      <c r="Y3407" s="149"/>
      <c r="Z3407" s="149"/>
      <c r="AA3407" s="149"/>
      <c r="AB3407" s="149" t="s">
        <v>269</v>
      </c>
      <c r="AC3407" s="149" t="s">
        <v>270</v>
      </c>
      <c r="AD3407" s="149" t="s">
        <v>414</v>
      </c>
      <c r="AE3407" s="149" t="s">
        <v>271</v>
      </c>
      <c r="AF3407" s="149"/>
      <c r="AG3407" s="149" t="s">
        <v>1098</v>
      </c>
      <c r="AH3407" s="149" t="s">
        <v>273</v>
      </c>
      <c r="AI3407" s="158">
        <v>21</v>
      </c>
      <c r="AJ3407" s="149"/>
      <c r="AK3407" s="159" t="s">
        <v>274</v>
      </c>
      <c r="AL3407" s="159" t="s">
        <v>274</v>
      </c>
      <c r="AM3407" s="149" t="s">
        <v>274</v>
      </c>
      <c r="AN3407" s="160">
        <v>4</v>
      </c>
      <c r="AO3407" s="149"/>
      <c r="AP3407" s="149" t="s">
        <v>274</v>
      </c>
      <c r="AQ3407" s="149" t="s">
        <v>275</v>
      </c>
      <c r="AR3407" s="158">
        <v>1</v>
      </c>
      <c r="AS3407" s="149" t="s">
        <v>275</v>
      </c>
      <c r="AT3407" s="149" t="s">
        <v>276</v>
      </c>
      <c r="AU3407" s="161">
        <v>1</v>
      </c>
      <c r="AV3407" s="159">
        <v>4646.01</v>
      </c>
      <c r="AW3407" s="159">
        <v>185.84</v>
      </c>
      <c r="AX3407" s="149" t="s">
        <v>274</v>
      </c>
      <c r="AY3407" s="159">
        <v>46.46</v>
      </c>
      <c r="AZ3407" s="159">
        <v>46.46</v>
      </c>
      <c r="BA3407" s="159">
        <v>185.84</v>
      </c>
      <c r="BB3407" s="159">
        <v>975.66</v>
      </c>
      <c r="BC3407" s="162" t="s">
        <v>274</v>
      </c>
      <c r="BD3407" s="162">
        <v>0</v>
      </c>
      <c r="BE3407" s="159">
        <v>3670.35</v>
      </c>
      <c r="BF3407" s="159">
        <v>3670.35</v>
      </c>
      <c r="BG3407" s="159">
        <v>4646.01</v>
      </c>
    </row>
    <row r="3408" ht="28.05" customHeight="1" spans="1:59">
      <c r="A3408" s="149"/>
      <c r="B3408" s="149"/>
      <c r="C3408" s="149"/>
      <c r="D3408" s="149" t="s">
        <v>3726</v>
      </c>
      <c r="E3408" s="340" t="s">
        <v>15019</v>
      </c>
      <c r="F3408" s="149" t="s">
        <v>3726</v>
      </c>
      <c r="G3408" s="149" t="s">
        <v>15020</v>
      </c>
      <c r="H3408" s="149" t="s">
        <v>15021</v>
      </c>
      <c r="I3408" s="149" t="s">
        <v>14959</v>
      </c>
      <c r="J3408" s="149" t="s">
        <v>15022</v>
      </c>
      <c r="K3408" s="149"/>
      <c r="L3408" s="149" t="s">
        <v>262</v>
      </c>
      <c r="M3408" s="149"/>
      <c r="N3408" s="149" t="s">
        <v>263</v>
      </c>
      <c r="O3408" s="149" t="s">
        <v>214</v>
      </c>
      <c r="P3408" s="149" t="s">
        <v>53</v>
      </c>
      <c r="Q3408" s="149"/>
      <c r="R3408" s="149" t="s">
        <v>14815</v>
      </c>
      <c r="S3408" s="149" t="s">
        <v>14816</v>
      </c>
      <c r="T3408" s="149" t="s">
        <v>14803</v>
      </c>
      <c r="U3408" s="149" t="s">
        <v>267</v>
      </c>
      <c r="V3408" s="149"/>
      <c r="W3408" s="149"/>
      <c r="X3408" s="149" t="s">
        <v>268</v>
      </c>
      <c r="Y3408" s="149"/>
      <c r="Z3408" s="149"/>
      <c r="AA3408" s="149"/>
      <c r="AB3408" s="149" t="s">
        <v>269</v>
      </c>
      <c r="AC3408" s="149" t="s">
        <v>318</v>
      </c>
      <c r="AD3408" s="149" t="s">
        <v>14803</v>
      </c>
      <c r="AE3408" s="149" t="s">
        <v>271</v>
      </c>
      <c r="AF3408" s="149"/>
      <c r="AG3408" s="149" t="s">
        <v>1098</v>
      </c>
      <c r="AH3408" s="149" t="s">
        <v>273</v>
      </c>
      <c r="AI3408" s="158">
        <v>96</v>
      </c>
      <c r="AJ3408" s="149"/>
      <c r="AK3408" s="159" t="s">
        <v>274</v>
      </c>
      <c r="AL3408" s="159" t="s">
        <v>274</v>
      </c>
      <c r="AM3408" s="149" t="s">
        <v>274</v>
      </c>
      <c r="AN3408" s="160">
        <v>4</v>
      </c>
      <c r="AO3408" s="149"/>
      <c r="AP3408" s="149" t="s">
        <v>274</v>
      </c>
      <c r="AQ3408" s="149" t="s">
        <v>275</v>
      </c>
      <c r="AR3408" s="158">
        <v>1</v>
      </c>
      <c r="AS3408" s="149" t="s">
        <v>275</v>
      </c>
      <c r="AT3408" s="149" t="s">
        <v>276</v>
      </c>
      <c r="AU3408" s="161">
        <v>1</v>
      </c>
      <c r="AV3408" s="159">
        <v>5829.91</v>
      </c>
      <c r="AW3408" s="159">
        <v>233.2</v>
      </c>
      <c r="AX3408" s="149" t="s">
        <v>274</v>
      </c>
      <c r="AY3408" s="162">
        <v>0</v>
      </c>
      <c r="AZ3408" s="162" t="s">
        <v>274</v>
      </c>
      <c r="BA3408" s="159">
        <v>233.11</v>
      </c>
      <c r="BB3408" s="159">
        <v>5596.71</v>
      </c>
      <c r="BC3408" s="162" t="s">
        <v>274</v>
      </c>
      <c r="BD3408" s="162">
        <v>0</v>
      </c>
      <c r="BE3408" s="159">
        <v>233.2</v>
      </c>
      <c r="BF3408" s="159">
        <v>233.2</v>
      </c>
      <c r="BG3408" s="159">
        <v>5829.91</v>
      </c>
    </row>
    <row r="3409" ht="28.05" customHeight="1" spans="1:59">
      <c r="A3409" s="149"/>
      <c r="B3409" s="149"/>
      <c r="C3409" s="149"/>
      <c r="D3409" s="149" t="s">
        <v>3726</v>
      </c>
      <c r="E3409" s="340" t="s">
        <v>15023</v>
      </c>
      <c r="F3409" s="149" t="s">
        <v>3726</v>
      </c>
      <c r="G3409" s="149" t="s">
        <v>15024</v>
      </c>
      <c r="H3409" s="149" t="s">
        <v>4453</v>
      </c>
      <c r="I3409" s="149" t="s">
        <v>4454</v>
      </c>
      <c r="J3409" s="149" t="s">
        <v>15025</v>
      </c>
      <c r="K3409" s="149"/>
      <c r="L3409" s="149" t="s">
        <v>262</v>
      </c>
      <c r="M3409" s="149"/>
      <c r="N3409" s="149" t="s">
        <v>263</v>
      </c>
      <c r="O3409" s="149" t="s">
        <v>214</v>
      </c>
      <c r="P3409" s="149" t="s">
        <v>53</v>
      </c>
      <c r="Q3409" s="149"/>
      <c r="R3409" s="149" t="s">
        <v>4349</v>
      </c>
      <c r="S3409" s="149" t="s">
        <v>4456</v>
      </c>
      <c r="T3409" s="149" t="s">
        <v>15026</v>
      </c>
      <c r="U3409" s="149" t="s">
        <v>267</v>
      </c>
      <c r="V3409" s="149"/>
      <c r="W3409" s="149"/>
      <c r="X3409" s="149" t="s">
        <v>336</v>
      </c>
      <c r="Y3409" s="149"/>
      <c r="Z3409" s="149"/>
      <c r="AA3409" s="149"/>
      <c r="AB3409" s="149" t="s">
        <v>269</v>
      </c>
      <c r="AC3409" s="149" t="s">
        <v>270</v>
      </c>
      <c r="AD3409" s="149" t="s">
        <v>15026</v>
      </c>
      <c r="AE3409" s="149" t="s">
        <v>271</v>
      </c>
      <c r="AF3409" s="149"/>
      <c r="AG3409" s="149" t="s">
        <v>1098</v>
      </c>
      <c r="AH3409" s="149" t="s">
        <v>273</v>
      </c>
      <c r="AI3409" s="158">
        <v>66</v>
      </c>
      <c r="AJ3409" s="149"/>
      <c r="AK3409" s="159" t="s">
        <v>274</v>
      </c>
      <c r="AL3409" s="159" t="s">
        <v>274</v>
      </c>
      <c r="AM3409" s="149" t="s">
        <v>274</v>
      </c>
      <c r="AN3409" s="160">
        <v>4</v>
      </c>
      <c r="AO3409" s="149"/>
      <c r="AP3409" s="149" t="s">
        <v>274</v>
      </c>
      <c r="AQ3409" s="149" t="s">
        <v>275</v>
      </c>
      <c r="AR3409" s="158">
        <v>1</v>
      </c>
      <c r="AS3409" s="149" t="s">
        <v>275</v>
      </c>
      <c r="AT3409" s="149" t="s">
        <v>276</v>
      </c>
      <c r="AU3409" s="161">
        <v>1</v>
      </c>
      <c r="AV3409" s="159">
        <v>5752.21</v>
      </c>
      <c r="AW3409" s="159">
        <v>230.09</v>
      </c>
      <c r="AX3409" s="149" t="s">
        <v>274</v>
      </c>
      <c r="AY3409" s="159">
        <v>59.22</v>
      </c>
      <c r="AZ3409" s="159">
        <v>59.22</v>
      </c>
      <c r="BA3409" s="159">
        <v>236.88</v>
      </c>
      <c r="BB3409" s="159">
        <v>3745.6</v>
      </c>
      <c r="BC3409" s="162" t="s">
        <v>274</v>
      </c>
      <c r="BD3409" s="162">
        <v>0</v>
      </c>
      <c r="BE3409" s="159">
        <v>2006.61</v>
      </c>
      <c r="BF3409" s="159">
        <v>2006.61</v>
      </c>
      <c r="BG3409" s="159">
        <v>5752.21</v>
      </c>
    </row>
    <row r="3410" ht="28.05" customHeight="1" spans="1:59">
      <c r="A3410" s="149"/>
      <c r="B3410" s="149"/>
      <c r="C3410" s="149"/>
      <c r="D3410" s="149" t="s">
        <v>3726</v>
      </c>
      <c r="E3410" s="340" t="s">
        <v>15027</v>
      </c>
      <c r="F3410" s="149" t="s">
        <v>3726</v>
      </c>
      <c r="G3410" s="149" t="s">
        <v>15028</v>
      </c>
      <c r="H3410" s="149" t="s">
        <v>4453</v>
      </c>
      <c r="I3410" s="149" t="s">
        <v>4454</v>
      </c>
      <c r="J3410" s="149" t="s">
        <v>15029</v>
      </c>
      <c r="K3410" s="149"/>
      <c r="L3410" s="149" t="s">
        <v>262</v>
      </c>
      <c r="M3410" s="149"/>
      <c r="N3410" s="149" t="s">
        <v>263</v>
      </c>
      <c r="O3410" s="149" t="s">
        <v>214</v>
      </c>
      <c r="P3410" s="149" t="s">
        <v>53</v>
      </c>
      <c r="Q3410" s="149"/>
      <c r="R3410" s="149" t="s">
        <v>4349</v>
      </c>
      <c r="S3410" s="149" t="s">
        <v>4456</v>
      </c>
      <c r="T3410" s="149" t="s">
        <v>15026</v>
      </c>
      <c r="U3410" s="149" t="s">
        <v>267</v>
      </c>
      <c r="V3410" s="149"/>
      <c r="W3410" s="149"/>
      <c r="X3410" s="149" t="s">
        <v>336</v>
      </c>
      <c r="Y3410" s="149"/>
      <c r="Z3410" s="149"/>
      <c r="AA3410" s="149"/>
      <c r="AB3410" s="149" t="s">
        <v>269</v>
      </c>
      <c r="AC3410" s="149" t="s">
        <v>270</v>
      </c>
      <c r="AD3410" s="149" t="s">
        <v>15026</v>
      </c>
      <c r="AE3410" s="149" t="s">
        <v>271</v>
      </c>
      <c r="AF3410" s="149"/>
      <c r="AG3410" s="149" t="s">
        <v>1098</v>
      </c>
      <c r="AH3410" s="149" t="s">
        <v>273</v>
      </c>
      <c r="AI3410" s="158">
        <v>66</v>
      </c>
      <c r="AJ3410" s="149"/>
      <c r="AK3410" s="159" t="s">
        <v>274</v>
      </c>
      <c r="AL3410" s="159" t="s">
        <v>274</v>
      </c>
      <c r="AM3410" s="149" t="s">
        <v>274</v>
      </c>
      <c r="AN3410" s="160">
        <v>4</v>
      </c>
      <c r="AO3410" s="149"/>
      <c r="AP3410" s="149" t="s">
        <v>274</v>
      </c>
      <c r="AQ3410" s="149" t="s">
        <v>275</v>
      </c>
      <c r="AR3410" s="158">
        <v>1</v>
      </c>
      <c r="AS3410" s="149" t="s">
        <v>275</v>
      </c>
      <c r="AT3410" s="149" t="s">
        <v>276</v>
      </c>
      <c r="AU3410" s="161">
        <v>1</v>
      </c>
      <c r="AV3410" s="159">
        <v>5752.21</v>
      </c>
      <c r="AW3410" s="159">
        <v>230.09</v>
      </c>
      <c r="AX3410" s="149" t="s">
        <v>274</v>
      </c>
      <c r="AY3410" s="159">
        <v>59.22</v>
      </c>
      <c r="AZ3410" s="159">
        <v>59.22</v>
      </c>
      <c r="BA3410" s="159">
        <v>236.88</v>
      </c>
      <c r="BB3410" s="159">
        <v>3745.6</v>
      </c>
      <c r="BC3410" s="162" t="s">
        <v>274</v>
      </c>
      <c r="BD3410" s="162">
        <v>0</v>
      </c>
      <c r="BE3410" s="159">
        <v>2006.61</v>
      </c>
      <c r="BF3410" s="159">
        <v>2006.61</v>
      </c>
      <c r="BG3410" s="159">
        <v>5752.21</v>
      </c>
    </row>
    <row r="3411" ht="28.05" customHeight="1" spans="1:59">
      <c r="A3411" s="149"/>
      <c r="B3411" s="149"/>
      <c r="C3411" s="149"/>
      <c r="D3411" s="149" t="s">
        <v>3726</v>
      </c>
      <c r="E3411" s="340" t="s">
        <v>15030</v>
      </c>
      <c r="F3411" s="149" t="s">
        <v>3726</v>
      </c>
      <c r="G3411" s="149" t="s">
        <v>15031</v>
      </c>
      <c r="H3411" s="149" t="s">
        <v>15015</v>
      </c>
      <c r="I3411" s="149" t="s">
        <v>15016</v>
      </c>
      <c r="J3411" s="149" t="s">
        <v>15032</v>
      </c>
      <c r="K3411" s="149"/>
      <c r="L3411" s="149" t="s">
        <v>287</v>
      </c>
      <c r="M3411" s="149"/>
      <c r="N3411" s="149" t="s">
        <v>263</v>
      </c>
      <c r="O3411" s="149" t="s">
        <v>214</v>
      </c>
      <c r="P3411" s="149" t="s">
        <v>53</v>
      </c>
      <c r="Q3411" s="149"/>
      <c r="R3411" s="149" t="s">
        <v>15033</v>
      </c>
      <c r="S3411" s="149" t="s">
        <v>14888</v>
      </c>
      <c r="T3411" s="149" t="s">
        <v>414</v>
      </c>
      <c r="U3411" s="149" t="s">
        <v>267</v>
      </c>
      <c r="V3411" s="149"/>
      <c r="W3411" s="149"/>
      <c r="X3411" s="149" t="s">
        <v>336</v>
      </c>
      <c r="Y3411" s="149"/>
      <c r="Z3411" s="149"/>
      <c r="AA3411" s="149"/>
      <c r="AB3411" s="149" t="s">
        <v>269</v>
      </c>
      <c r="AC3411" s="149" t="s">
        <v>270</v>
      </c>
      <c r="AD3411" s="149" t="s">
        <v>414</v>
      </c>
      <c r="AE3411" s="149" t="s">
        <v>271</v>
      </c>
      <c r="AF3411" s="149"/>
      <c r="AG3411" s="149" t="s">
        <v>1098</v>
      </c>
      <c r="AH3411" s="149" t="s">
        <v>273</v>
      </c>
      <c r="AI3411" s="158">
        <v>21</v>
      </c>
      <c r="AJ3411" s="149"/>
      <c r="AK3411" s="159" t="s">
        <v>274</v>
      </c>
      <c r="AL3411" s="159" t="s">
        <v>274</v>
      </c>
      <c r="AM3411" s="149" t="s">
        <v>274</v>
      </c>
      <c r="AN3411" s="160">
        <v>4</v>
      </c>
      <c r="AO3411" s="149"/>
      <c r="AP3411" s="149" t="s">
        <v>274</v>
      </c>
      <c r="AQ3411" s="149" t="s">
        <v>275</v>
      </c>
      <c r="AR3411" s="158">
        <v>1</v>
      </c>
      <c r="AS3411" s="149" t="s">
        <v>275</v>
      </c>
      <c r="AT3411" s="149" t="s">
        <v>276</v>
      </c>
      <c r="AU3411" s="161">
        <v>1</v>
      </c>
      <c r="AV3411" s="159">
        <v>4646.01</v>
      </c>
      <c r="AW3411" s="159">
        <v>185.84</v>
      </c>
      <c r="AX3411" s="149" t="s">
        <v>274</v>
      </c>
      <c r="AY3411" s="159">
        <v>46.46</v>
      </c>
      <c r="AZ3411" s="159">
        <v>46.46</v>
      </c>
      <c r="BA3411" s="159">
        <v>185.84</v>
      </c>
      <c r="BB3411" s="159">
        <v>975.66</v>
      </c>
      <c r="BC3411" s="162" t="s">
        <v>274</v>
      </c>
      <c r="BD3411" s="162">
        <v>0</v>
      </c>
      <c r="BE3411" s="159">
        <v>3670.35</v>
      </c>
      <c r="BF3411" s="159">
        <v>3670.35</v>
      </c>
      <c r="BG3411" s="159">
        <v>4646.01</v>
      </c>
    </row>
    <row r="3412" ht="28.05" customHeight="1" spans="1:59">
      <c r="A3412" s="149"/>
      <c r="B3412" s="149"/>
      <c r="C3412" s="149"/>
      <c r="D3412" s="149" t="s">
        <v>3726</v>
      </c>
      <c r="E3412" s="340" t="s">
        <v>15034</v>
      </c>
      <c r="F3412" s="149" t="s">
        <v>3726</v>
      </c>
      <c r="G3412" s="149" t="s">
        <v>15035</v>
      </c>
      <c r="H3412" s="149" t="s">
        <v>14986</v>
      </c>
      <c r="I3412" s="149" t="s">
        <v>15036</v>
      </c>
      <c r="J3412" s="149" t="s">
        <v>15037</v>
      </c>
      <c r="K3412" s="149"/>
      <c r="L3412" s="149" t="s">
        <v>262</v>
      </c>
      <c r="M3412" s="149"/>
      <c r="N3412" s="149" t="s">
        <v>263</v>
      </c>
      <c r="O3412" s="149" t="s">
        <v>214</v>
      </c>
      <c r="P3412" s="149" t="s">
        <v>53</v>
      </c>
      <c r="Q3412" s="149"/>
      <c r="R3412" s="149" t="s">
        <v>11065</v>
      </c>
      <c r="S3412" s="149" t="s">
        <v>4790</v>
      </c>
      <c r="T3412" s="149" t="s">
        <v>15038</v>
      </c>
      <c r="U3412" s="149" t="s">
        <v>267</v>
      </c>
      <c r="V3412" s="149"/>
      <c r="W3412" s="149"/>
      <c r="X3412" s="149" t="s">
        <v>336</v>
      </c>
      <c r="Y3412" s="149"/>
      <c r="Z3412" s="149"/>
      <c r="AA3412" s="149"/>
      <c r="AB3412" s="149" t="s">
        <v>269</v>
      </c>
      <c r="AC3412" s="149" t="s">
        <v>270</v>
      </c>
      <c r="AD3412" s="149" t="s">
        <v>15038</v>
      </c>
      <c r="AE3412" s="149" t="s">
        <v>271</v>
      </c>
      <c r="AF3412" s="149"/>
      <c r="AG3412" s="149" t="s">
        <v>1098</v>
      </c>
      <c r="AH3412" s="149" t="s">
        <v>273</v>
      </c>
      <c r="AI3412" s="158">
        <v>72</v>
      </c>
      <c r="AJ3412" s="149"/>
      <c r="AK3412" s="159" t="s">
        <v>274</v>
      </c>
      <c r="AL3412" s="159" t="s">
        <v>274</v>
      </c>
      <c r="AM3412" s="149" t="s">
        <v>274</v>
      </c>
      <c r="AN3412" s="160">
        <v>4</v>
      </c>
      <c r="AO3412" s="149"/>
      <c r="AP3412" s="149" t="s">
        <v>274</v>
      </c>
      <c r="AQ3412" s="149" t="s">
        <v>275</v>
      </c>
      <c r="AR3412" s="158">
        <v>1</v>
      </c>
      <c r="AS3412" s="149" t="s">
        <v>275</v>
      </c>
      <c r="AT3412" s="149" t="s">
        <v>276</v>
      </c>
      <c r="AU3412" s="161">
        <v>1</v>
      </c>
      <c r="AV3412" s="159">
        <v>14601.77</v>
      </c>
      <c r="AW3412" s="159">
        <v>584.07</v>
      </c>
      <c r="AX3412" s="149" t="s">
        <v>274</v>
      </c>
      <c r="AY3412" s="159">
        <v>151.23</v>
      </c>
      <c r="AZ3412" s="159">
        <v>151.23</v>
      </c>
      <c r="BA3412" s="159">
        <v>604.92</v>
      </c>
      <c r="BB3412" s="159">
        <v>10388.26</v>
      </c>
      <c r="BC3412" s="162" t="s">
        <v>274</v>
      </c>
      <c r="BD3412" s="162">
        <v>0</v>
      </c>
      <c r="BE3412" s="159">
        <v>4213.51</v>
      </c>
      <c r="BF3412" s="159">
        <v>4213.51</v>
      </c>
      <c r="BG3412" s="159">
        <v>14601.77</v>
      </c>
    </row>
    <row r="3413" ht="28.05" customHeight="1" spans="1:59">
      <c r="A3413" s="149"/>
      <c r="B3413" s="149"/>
      <c r="C3413" s="149"/>
      <c r="D3413" s="149" t="s">
        <v>3726</v>
      </c>
      <c r="E3413" s="340" t="s">
        <v>15039</v>
      </c>
      <c r="F3413" s="149" t="s">
        <v>3726</v>
      </c>
      <c r="G3413" s="149" t="s">
        <v>15040</v>
      </c>
      <c r="H3413" s="149" t="s">
        <v>15041</v>
      </c>
      <c r="I3413" s="149" t="s">
        <v>15042</v>
      </c>
      <c r="J3413" s="149" t="s">
        <v>15043</v>
      </c>
      <c r="K3413" s="149"/>
      <c r="L3413" s="149" t="s">
        <v>262</v>
      </c>
      <c r="M3413" s="149"/>
      <c r="N3413" s="149" t="s">
        <v>263</v>
      </c>
      <c r="O3413" s="149" t="s">
        <v>214</v>
      </c>
      <c r="P3413" s="149" t="s">
        <v>53</v>
      </c>
      <c r="Q3413" s="149"/>
      <c r="R3413" s="149" t="s">
        <v>14815</v>
      </c>
      <c r="S3413" s="149" t="s">
        <v>14816</v>
      </c>
      <c r="T3413" s="149" t="s">
        <v>14803</v>
      </c>
      <c r="U3413" s="149" t="s">
        <v>267</v>
      </c>
      <c r="V3413" s="149"/>
      <c r="W3413" s="149"/>
      <c r="X3413" s="149" t="s">
        <v>268</v>
      </c>
      <c r="Y3413" s="149"/>
      <c r="Z3413" s="149"/>
      <c r="AA3413" s="149"/>
      <c r="AB3413" s="149" t="s">
        <v>269</v>
      </c>
      <c r="AC3413" s="149" t="s">
        <v>318</v>
      </c>
      <c r="AD3413" s="149" t="s">
        <v>14803</v>
      </c>
      <c r="AE3413" s="149" t="s">
        <v>271</v>
      </c>
      <c r="AF3413" s="149"/>
      <c r="AG3413" s="149" t="s">
        <v>1098</v>
      </c>
      <c r="AH3413" s="149" t="s">
        <v>273</v>
      </c>
      <c r="AI3413" s="158">
        <v>96</v>
      </c>
      <c r="AJ3413" s="149"/>
      <c r="AK3413" s="159" t="s">
        <v>274</v>
      </c>
      <c r="AL3413" s="159" t="s">
        <v>274</v>
      </c>
      <c r="AM3413" s="149" t="s">
        <v>274</v>
      </c>
      <c r="AN3413" s="160">
        <v>4</v>
      </c>
      <c r="AO3413" s="149"/>
      <c r="AP3413" s="149" t="s">
        <v>274</v>
      </c>
      <c r="AQ3413" s="149" t="s">
        <v>275</v>
      </c>
      <c r="AR3413" s="158">
        <v>1</v>
      </c>
      <c r="AS3413" s="149" t="s">
        <v>275</v>
      </c>
      <c r="AT3413" s="149" t="s">
        <v>276</v>
      </c>
      <c r="AU3413" s="161">
        <v>1</v>
      </c>
      <c r="AV3413" s="159">
        <v>24150.43</v>
      </c>
      <c r="AW3413" s="159">
        <v>966.02</v>
      </c>
      <c r="AX3413" s="149" t="s">
        <v>274</v>
      </c>
      <c r="AY3413" s="162">
        <v>0</v>
      </c>
      <c r="AZ3413" s="162" t="s">
        <v>274</v>
      </c>
      <c r="BA3413" s="159">
        <v>966.41</v>
      </c>
      <c r="BB3413" s="159">
        <v>23184.41</v>
      </c>
      <c r="BC3413" s="162" t="s">
        <v>274</v>
      </c>
      <c r="BD3413" s="162">
        <v>0</v>
      </c>
      <c r="BE3413" s="159">
        <v>966.02</v>
      </c>
      <c r="BF3413" s="159">
        <v>966.02</v>
      </c>
      <c r="BG3413" s="159">
        <v>24150.43</v>
      </c>
    </row>
    <row r="3414" ht="28.05" customHeight="1" spans="1:59">
      <c r="A3414" s="149"/>
      <c r="B3414" s="149"/>
      <c r="C3414" s="149"/>
      <c r="D3414" s="149" t="s">
        <v>3726</v>
      </c>
      <c r="E3414" s="340" t="s">
        <v>15044</v>
      </c>
      <c r="F3414" s="149" t="s">
        <v>3726</v>
      </c>
      <c r="G3414" s="149" t="s">
        <v>15045</v>
      </c>
      <c r="H3414" s="149" t="s">
        <v>14986</v>
      </c>
      <c r="I3414" s="149" t="s">
        <v>15036</v>
      </c>
      <c r="J3414" s="149" t="s">
        <v>15046</v>
      </c>
      <c r="K3414" s="149"/>
      <c r="L3414" s="149" t="s">
        <v>262</v>
      </c>
      <c r="M3414" s="149"/>
      <c r="N3414" s="149" t="s">
        <v>263</v>
      </c>
      <c r="O3414" s="149" t="s">
        <v>214</v>
      </c>
      <c r="P3414" s="149" t="s">
        <v>53</v>
      </c>
      <c r="Q3414" s="149"/>
      <c r="R3414" s="149" t="s">
        <v>11065</v>
      </c>
      <c r="S3414" s="149" t="s">
        <v>4790</v>
      </c>
      <c r="T3414" s="149" t="s">
        <v>15038</v>
      </c>
      <c r="U3414" s="149" t="s">
        <v>267</v>
      </c>
      <c r="V3414" s="149"/>
      <c r="W3414" s="149"/>
      <c r="X3414" s="149" t="s">
        <v>336</v>
      </c>
      <c r="Y3414" s="149"/>
      <c r="Z3414" s="149"/>
      <c r="AA3414" s="149"/>
      <c r="AB3414" s="149" t="s">
        <v>269</v>
      </c>
      <c r="AC3414" s="149" t="s">
        <v>270</v>
      </c>
      <c r="AD3414" s="149" t="s">
        <v>15038</v>
      </c>
      <c r="AE3414" s="149" t="s">
        <v>271</v>
      </c>
      <c r="AF3414" s="149"/>
      <c r="AG3414" s="149" t="s">
        <v>1098</v>
      </c>
      <c r="AH3414" s="149" t="s">
        <v>273</v>
      </c>
      <c r="AI3414" s="158">
        <v>72</v>
      </c>
      <c r="AJ3414" s="149"/>
      <c r="AK3414" s="159" t="s">
        <v>274</v>
      </c>
      <c r="AL3414" s="159" t="s">
        <v>274</v>
      </c>
      <c r="AM3414" s="149" t="s">
        <v>274</v>
      </c>
      <c r="AN3414" s="160">
        <v>4</v>
      </c>
      <c r="AO3414" s="149"/>
      <c r="AP3414" s="149" t="s">
        <v>274</v>
      </c>
      <c r="AQ3414" s="149" t="s">
        <v>275</v>
      </c>
      <c r="AR3414" s="158">
        <v>1</v>
      </c>
      <c r="AS3414" s="149" t="s">
        <v>275</v>
      </c>
      <c r="AT3414" s="149" t="s">
        <v>276</v>
      </c>
      <c r="AU3414" s="161">
        <v>1</v>
      </c>
      <c r="AV3414" s="159">
        <v>14601.77</v>
      </c>
      <c r="AW3414" s="159">
        <v>584.07</v>
      </c>
      <c r="AX3414" s="149" t="s">
        <v>274</v>
      </c>
      <c r="AY3414" s="159">
        <v>151.23</v>
      </c>
      <c r="AZ3414" s="159">
        <v>151.23</v>
      </c>
      <c r="BA3414" s="159">
        <v>604.92</v>
      </c>
      <c r="BB3414" s="159">
        <v>10388.26</v>
      </c>
      <c r="BC3414" s="162" t="s">
        <v>274</v>
      </c>
      <c r="BD3414" s="162">
        <v>0</v>
      </c>
      <c r="BE3414" s="159">
        <v>4213.51</v>
      </c>
      <c r="BF3414" s="159">
        <v>4213.51</v>
      </c>
      <c r="BG3414" s="159">
        <v>14601.77</v>
      </c>
    </row>
    <row r="3415" ht="28.05" customHeight="1" spans="1:59">
      <c r="A3415" s="149"/>
      <c r="B3415" s="149"/>
      <c r="C3415" s="149"/>
      <c r="D3415" s="149" t="s">
        <v>3726</v>
      </c>
      <c r="E3415" s="340" t="s">
        <v>15047</v>
      </c>
      <c r="F3415" s="149" t="s">
        <v>3726</v>
      </c>
      <c r="G3415" s="149" t="s">
        <v>15048</v>
      </c>
      <c r="H3415" s="149" t="s">
        <v>15015</v>
      </c>
      <c r="I3415" s="149" t="s">
        <v>15016</v>
      </c>
      <c r="J3415" s="149" t="s">
        <v>15049</v>
      </c>
      <c r="K3415" s="149"/>
      <c r="L3415" s="149" t="s">
        <v>287</v>
      </c>
      <c r="M3415" s="149"/>
      <c r="N3415" s="149" t="s">
        <v>263</v>
      </c>
      <c r="O3415" s="149" t="s">
        <v>214</v>
      </c>
      <c r="P3415" s="149" t="s">
        <v>53</v>
      </c>
      <c r="Q3415" s="149"/>
      <c r="R3415" s="149" t="s">
        <v>15050</v>
      </c>
      <c r="S3415" s="149" t="s">
        <v>14888</v>
      </c>
      <c r="T3415" s="149" t="s">
        <v>414</v>
      </c>
      <c r="U3415" s="149" t="s">
        <v>267</v>
      </c>
      <c r="V3415" s="149"/>
      <c r="W3415" s="149"/>
      <c r="X3415" s="149" t="s">
        <v>336</v>
      </c>
      <c r="Y3415" s="149"/>
      <c r="Z3415" s="149"/>
      <c r="AA3415" s="149"/>
      <c r="AB3415" s="149" t="s">
        <v>269</v>
      </c>
      <c r="AC3415" s="149" t="s">
        <v>270</v>
      </c>
      <c r="AD3415" s="149" t="s">
        <v>414</v>
      </c>
      <c r="AE3415" s="149" t="s">
        <v>271</v>
      </c>
      <c r="AF3415" s="149"/>
      <c r="AG3415" s="149" t="s">
        <v>1098</v>
      </c>
      <c r="AH3415" s="149" t="s">
        <v>273</v>
      </c>
      <c r="AI3415" s="158">
        <v>21</v>
      </c>
      <c r="AJ3415" s="149"/>
      <c r="AK3415" s="159" t="s">
        <v>274</v>
      </c>
      <c r="AL3415" s="159" t="s">
        <v>274</v>
      </c>
      <c r="AM3415" s="149" t="s">
        <v>274</v>
      </c>
      <c r="AN3415" s="160">
        <v>4</v>
      </c>
      <c r="AO3415" s="149"/>
      <c r="AP3415" s="149" t="s">
        <v>274</v>
      </c>
      <c r="AQ3415" s="149" t="s">
        <v>275</v>
      </c>
      <c r="AR3415" s="158">
        <v>1</v>
      </c>
      <c r="AS3415" s="149" t="s">
        <v>275</v>
      </c>
      <c r="AT3415" s="149" t="s">
        <v>276</v>
      </c>
      <c r="AU3415" s="161">
        <v>1</v>
      </c>
      <c r="AV3415" s="159">
        <v>4646.01</v>
      </c>
      <c r="AW3415" s="159">
        <v>185.84</v>
      </c>
      <c r="AX3415" s="149" t="s">
        <v>274</v>
      </c>
      <c r="AY3415" s="159">
        <v>46.46</v>
      </c>
      <c r="AZ3415" s="159">
        <v>46.46</v>
      </c>
      <c r="BA3415" s="159">
        <v>185.84</v>
      </c>
      <c r="BB3415" s="159">
        <v>975.66</v>
      </c>
      <c r="BC3415" s="162" t="s">
        <v>274</v>
      </c>
      <c r="BD3415" s="162">
        <v>0</v>
      </c>
      <c r="BE3415" s="159">
        <v>3670.35</v>
      </c>
      <c r="BF3415" s="159">
        <v>3670.35</v>
      </c>
      <c r="BG3415" s="159">
        <v>4646.01</v>
      </c>
    </row>
    <row r="3416" ht="28.05" customHeight="1" spans="1:59">
      <c r="A3416" s="149"/>
      <c r="B3416" s="149"/>
      <c r="C3416" s="149"/>
      <c r="D3416" s="149" t="s">
        <v>3726</v>
      </c>
      <c r="E3416" s="340" t="s">
        <v>15051</v>
      </c>
      <c r="F3416" s="149" t="s">
        <v>3726</v>
      </c>
      <c r="G3416" s="149" t="s">
        <v>15052</v>
      </c>
      <c r="H3416" s="149" t="s">
        <v>15015</v>
      </c>
      <c r="I3416" s="149" t="s">
        <v>15016</v>
      </c>
      <c r="J3416" s="149" t="s">
        <v>15053</v>
      </c>
      <c r="K3416" s="149"/>
      <c r="L3416" s="149" t="s">
        <v>287</v>
      </c>
      <c r="M3416" s="149"/>
      <c r="N3416" s="149" t="s">
        <v>263</v>
      </c>
      <c r="O3416" s="149" t="s">
        <v>214</v>
      </c>
      <c r="P3416" s="149" t="s">
        <v>53</v>
      </c>
      <c r="Q3416" s="149"/>
      <c r="R3416" s="149" t="s">
        <v>15054</v>
      </c>
      <c r="S3416" s="149" t="s">
        <v>14888</v>
      </c>
      <c r="T3416" s="149" t="s">
        <v>414</v>
      </c>
      <c r="U3416" s="149" t="s">
        <v>267</v>
      </c>
      <c r="V3416" s="149"/>
      <c r="W3416" s="149"/>
      <c r="X3416" s="149" t="s">
        <v>336</v>
      </c>
      <c r="Y3416" s="149"/>
      <c r="Z3416" s="149"/>
      <c r="AA3416" s="149"/>
      <c r="AB3416" s="149" t="s">
        <v>269</v>
      </c>
      <c r="AC3416" s="149" t="s">
        <v>270</v>
      </c>
      <c r="AD3416" s="149" t="s">
        <v>414</v>
      </c>
      <c r="AE3416" s="149" t="s">
        <v>271</v>
      </c>
      <c r="AF3416" s="149"/>
      <c r="AG3416" s="149" t="s">
        <v>1098</v>
      </c>
      <c r="AH3416" s="149" t="s">
        <v>273</v>
      </c>
      <c r="AI3416" s="158">
        <v>21</v>
      </c>
      <c r="AJ3416" s="149"/>
      <c r="AK3416" s="159" t="s">
        <v>274</v>
      </c>
      <c r="AL3416" s="159" t="s">
        <v>274</v>
      </c>
      <c r="AM3416" s="149" t="s">
        <v>274</v>
      </c>
      <c r="AN3416" s="160">
        <v>4</v>
      </c>
      <c r="AO3416" s="149"/>
      <c r="AP3416" s="149" t="s">
        <v>274</v>
      </c>
      <c r="AQ3416" s="149" t="s">
        <v>275</v>
      </c>
      <c r="AR3416" s="158">
        <v>1</v>
      </c>
      <c r="AS3416" s="149" t="s">
        <v>275</v>
      </c>
      <c r="AT3416" s="149" t="s">
        <v>276</v>
      </c>
      <c r="AU3416" s="161">
        <v>1</v>
      </c>
      <c r="AV3416" s="159">
        <v>4646.01</v>
      </c>
      <c r="AW3416" s="159">
        <v>185.84</v>
      </c>
      <c r="AX3416" s="149" t="s">
        <v>274</v>
      </c>
      <c r="AY3416" s="159">
        <v>46.46</v>
      </c>
      <c r="AZ3416" s="159">
        <v>46.46</v>
      </c>
      <c r="BA3416" s="159">
        <v>185.84</v>
      </c>
      <c r="BB3416" s="159">
        <v>975.66</v>
      </c>
      <c r="BC3416" s="162" t="s">
        <v>274</v>
      </c>
      <c r="BD3416" s="162">
        <v>0</v>
      </c>
      <c r="BE3416" s="159">
        <v>3670.35</v>
      </c>
      <c r="BF3416" s="159">
        <v>3670.35</v>
      </c>
      <c r="BG3416" s="159">
        <v>4646.01</v>
      </c>
    </row>
    <row r="3417" ht="28.05" customHeight="1" spans="1:59">
      <c r="A3417" s="149"/>
      <c r="B3417" s="149"/>
      <c r="C3417" s="149"/>
      <c r="D3417" s="149" t="s">
        <v>3726</v>
      </c>
      <c r="E3417" s="340" t="s">
        <v>15055</v>
      </c>
      <c r="F3417" s="149" t="s">
        <v>3726</v>
      </c>
      <c r="G3417" s="149" t="s">
        <v>15056</v>
      </c>
      <c r="H3417" s="149" t="s">
        <v>14986</v>
      </c>
      <c r="I3417" s="149" t="s">
        <v>15036</v>
      </c>
      <c r="J3417" s="149" t="s">
        <v>15057</v>
      </c>
      <c r="K3417" s="149"/>
      <c r="L3417" s="149" t="s">
        <v>262</v>
      </c>
      <c r="M3417" s="149"/>
      <c r="N3417" s="149" t="s">
        <v>263</v>
      </c>
      <c r="O3417" s="149" t="s">
        <v>214</v>
      </c>
      <c r="P3417" s="149" t="s">
        <v>53</v>
      </c>
      <c r="Q3417" s="149"/>
      <c r="R3417" s="149" t="s">
        <v>11065</v>
      </c>
      <c r="S3417" s="149" t="s">
        <v>4790</v>
      </c>
      <c r="T3417" s="149" t="s">
        <v>15038</v>
      </c>
      <c r="U3417" s="149" t="s">
        <v>267</v>
      </c>
      <c r="V3417" s="149"/>
      <c r="W3417" s="149"/>
      <c r="X3417" s="149" t="s">
        <v>336</v>
      </c>
      <c r="Y3417" s="149"/>
      <c r="Z3417" s="149"/>
      <c r="AA3417" s="149"/>
      <c r="AB3417" s="149" t="s">
        <v>269</v>
      </c>
      <c r="AC3417" s="149" t="s">
        <v>270</v>
      </c>
      <c r="AD3417" s="149" t="s">
        <v>15038</v>
      </c>
      <c r="AE3417" s="149" t="s">
        <v>271</v>
      </c>
      <c r="AF3417" s="149"/>
      <c r="AG3417" s="149" t="s">
        <v>1098</v>
      </c>
      <c r="AH3417" s="149" t="s">
        <v>273</v>
      </c>
      <c r="AI3417" s="158">
        <v>72</v>
      </c>
      <c r="AJ3417" s="149"/>
      <c r="AK3417" s="159" t="s">
        <v>274</v>
      </c>
      <c r="AL3417" s="159" t="s">
        <v>274</v>
      </c>
      <c r="AM3417" s="149" t="s">
        <v>274</v>
      </c>
      <c r="AN3417" s="160">
        <v>4</v>
      </c>
      <c r="AO3417" s="149"/>
      <c r="AP3417" s="149" t="s">
        <v>274</v>
      </c>
      <c r="AQ3417" s="149" t="s">
        <v>275</v>
      </c>
      <c r="AR3417" s="158">
        <v>1</v>
      </c>
      <c r="AS3417" s="149" t="s">
        <v>275</v>
      </c>
      <c r="AT3417" s="149" t="s">
        <v>276</v>
      </c>
      <c r="AU3417" s="161">
        <v>1</v>
      </c>
      <c r="AV3417" s="159">
        <v>14601.77</v>
      </c>
      <c r="AW3417" s="159">
        <v>584.07</v>
      </c>
      <c r="AX3417" s="149" t="s">
        <v>274</v>
      </c>
      <c r="AY3417" s="159">
        <v>151.23</v>
      </c>
      <c r="AZ3417" s="159">
        <v>151.23</v>
      </c>
      <c r="BA3417" s="159">
        <v>604.92</v>
      </c>
      <c r="BB3417" s="159">
        <v>10388.26</v>
      </c>
      <c r="BC3417" s="162" t="s">
        <v>274</v>
      </c>
      <c r="BD3417" s="162">
        <v>0</v>
      </c>
      <c r="BE3417" s="159">
        <v>4213.51</v>
      </c>
      <c r="BF3417" s="159">
        <v>4213.51</v>
      </c>
      <c r="BG3417" s="159">
        <v>14601.77</v>
      </c>
    </row>
    <row r="3418" ht="28.05" customHeight="1" spans="1:59">
      <c r="A3418" s="149"/>
      <c r="B3418" s="149"/>
      <c r="C3418" s="149"/>
      <c r="D3418" s="149" t="s">
        <v>3726</v>
      </c>
      <c r="E3418" s="340" t="s">
        <v>15058</v>
      </c>
      <c r="F3418" s="149" t="s">
        <v>3726</v>
      </c>
      <c r="G3418" s="149" t="s">
        <v>15059</v>
      </c>
      <c r="H3418" s="149" t="s">
        <v>4453</v>
      </c>
      <c r="I3418" s="149" t="s">
        <v>4454</v>
      </c>
      <c r="J3418" s="149" t="s">
        <v>15060</v>
      </c>
      <c r="K3418" s="149"/>
      <c r="L3418" s="149" t="s">
        <v>262</v>
      </c>
      <c r="M3418" s="149"/>
      <c r="N3418" s="149" t="s">
        <v>263</v>
      </c>
      <c r="O3418" s="149" t="s">
        <v>214</v>
      </c>
      <c r="P3418" s="149" t="s">
        <v>53</v>
      </c>
      <c r="Q3418" s="149"/>
      <c r="R3418" s="149" t="s">
        <v>4349</v>
      </c>
      <c r="S3418" s="149" t="s">
        <v>4456</v>
      </c>
      <c r="T3418" s="149" t="s">
        <v>15026</v>
      </c>
      <c r="U3418" s="149" t="s">
        <v>267</v>
      </c>
      <c r="V3418" s="149"/>
      <c r="W3418" s="149"/>
      <c r="X3418" s="149" t="s">
        <v>336</v>
      </c>
      <c r="Y3418" s="149"/>
      <c r="Z3418" s="149"/>
      <c r="AA3418" s="149"/>
      <c r="AB3418" s="149" t="s">
        <v>269</v>
      </c>
      <c r="AC3418" s="149" t="s">
        <v>270</v>
      </c>
      <c r="AD3418" s="149" t="s">
        <v>15026</v>
      </c>
      <c r="AE3418" s="149" t="s">
        <v>271</v>
      </c>
      <c r="AF3418" s="149"/>
      <c r="AG3418" s="149" t="s">
        <v>1098</v>
      </c>
      <c r="AH3418" s="149" t="s">
        <v>273</v>
      </c>
      <c r="AI3418" s="158">
        <v>66</v>
      </c>
      <c r="AJ3418" s="149"/>
      <c r="AK3418" s="159" t="s">
        <v>274</v>
      </c>
      <c r="AL3418" s="159" t="s">
        <v>274</v>
      </c>
      <c r="AM3418" s="149" t="s">
        <v>274</v>
      </c>
      <c r="AN3418" s="160">
        <v>4</v>
      </c>
      <c r="AO3418" s="149"/>
      <c r="AP3418" s="149" t="s">
        <v>274</v>
      </c>
      <c r="AQ3418" s="149" t="s">
        <v>275</v>
      </c>
      <c r="AR3418" s="158">
        <v>1</v>
      </c>
      <c r="AS3418" s="149" t="s">
        <v>275</v>
      </c>
      <c r="AT3418" s="149" t="s">
        <v>276</v>
      </c>
      <c r="AU3418" s="161">
        <v>1</v>
      </c>
      <c r="AV3418" s="159">
        <v>5752.21</v>
      </c>
      <c r="AW3418" s="159">
        <v>230.09</v>
      </c>
      <c r="AX3418" s="149" t="s">
        <v>274</v>
      </c>
      <c r="AY3418" s="159">
        <v>59.22</v>
      </c>
      <c r="AZ3418" s="159">
        <v>59.22</v>
      </c>
      <c r="BA3418" s="159">
        <v>236.88</v>
      </c>
      <c r="BB3418" s="159">
        <v>3745.6</v>
      </c>
      <c r="BC3418" s="162" t="s">
        <v>274</v>
      </c>
      <c r="BD3418" s="162">
        <v>0</v>
      </c>
      <c r="BE3418" s="159">
        <v>2006.61</v>
      </c>
      <c r="BF3418" s="159">
        <v>2006.61</v>
      </c>
      <c r="BG3418" s="159">
        <v>5752.21</v>
      </c>
    </row>
    <row r="3419" ht="28.05" customHeight="1" spans="1:59">
      <c r="A3419" s="149"/>
      <c r="B3419" s="149"/>
      <c r="C3419" s="149"/>
      <c r="D3419" s="149" t="s">
        <v>3726</v>
      </c>
      <c r="E3419" s="340" t="s">
        <v>15061</v>
      </c>
      <c r="F3419" s="149" t="s">
        <v>3726</v>
      </c>
      <c r="G3419" s="149" t="s">
        <v>15062</v>
      </c>
      <c r="H3419" s="149" t="s">
        <v>15063</v>
      </c>
      <c r="I3419" s="149" t="s">
        <v>14832</v>
      </c>
      <c r="J3419" s="149" t="s">
        <v>15064</v>
      </c>
      <c r="K3419" s="149"/>
      <c r="L3419" s="149" t="s">
        <v>262</v>
      </c>
      <c r="M3419" s="149"/>
      <c r="N3419" s="149" t="s">
        <v>263</v>
      </c>
      <c r="O3419" s="149" t="s">
        <v>214</v>
      </c>
      <c r="P3419" s="149" t="s">
        <v>53</v>
      </c>
      <c r="Q3419" s="149"/>
      <c r="R3419" s="149" t="s">
        <v>14815</v>
      </c>
      <c r="S3419" s="149" t="s">
        <v>14816</v>
      </c>
      <c r="T3419" s="149" t="s">
        <v>14803</v>
      </c>
      <c r="U3419" s="149" t="s">
        <v>267</v>
      </c>
      <c r="V3419" s="149"/>
      <c r="W3419" s="149"/>
      <c r="X3419" s="149" t="s">
        <v>268</v>
      </c>
      <c r="Y3419" s="149"/>
      <c r="Z3419" s="149"/>
      <c r="AA3419" s="149"/>
      <c r="AB3419" s="149" t="s">
        <v>269</v>
      </c>
      <c r="AC3419" s="149" t="s">
        <v>318</v>
      </c>
      <c r="AD3419" s="149" t="s">
        <v>14803</v>
      </c>
      <c r="AE3419" s="149" t="s">
        <v>271</v>
      </c>
      <c r="AF3419" s="149"/>
      <c r="AG3419" s="149" t="s">
        <v>1098</v>
      </c>
      <c r="AH3419" s="149" t="s">
        <v>273</v>
      </c>
      <c r="AI3419" s="158">
        <v>96</v>
      </c>
      <c r="AJ3419" s="149"/>
      <c r="AK3419" s="159" t="s">
        <v>274</v>
      </c>
      <c r="AL3419" s="159" t="s">
        <v>274</v>
      </c>
      <c r="AM3419" s="149" t="s">
        <v>274</v>
      </c>
      <c r="AN3419" s="160">
        <v>4</v>
      </c>
      <c r="AO3419" s="149"/>
      <c r="AP3419" s="149" t="s">
        <v>274</v>
      </c>
      <c r="AQ3419" s="149" t="s">
        <v>275</v>
      </c>
      <c r="AR3419" s="158">
        <v>1</v>
      </c>
      <c r="AS3419" s="149" t="s">
        <v>275</v>
      </c>
      <c r="AT3419" s="149" t="s">
        <v>276</v>
      </c>
      <c r="AU3419" s="161">
        <v>1</v>
      </c>
      <c r="AV3419" s="159">
        <v>60793.16</v>
      </c>
      <c r="AW3419" s="159">
        <v>2431.73</v>
      </c>
      <c r="AX3419" s="149" t="s">
        <v>274</v>
      </c>
      <c r="AY3419" s="162">
        <v>0</v>
      </c>
      <c r="AZ3419" s="162" t="s">
        <v>274</v>
      </c>
      <c r="BA3419" s="159">
        <v>2431.87</v>
      </c>
      <c r="BB3419" s="159">
        <v>58361.43</v>
      </c>
      <c r="BC3419" s="162" t="s">
        <v>274</v>
      </c>
      <c r="BD3419" s="162">
        <v>0</v>
      </c>
      <c r="BE3419" s="159">
        <v>2431.73</v>
      </c>
      <c r="BF3419" s="159">
        <v>2431.73</v>
      </c>
      <c r="BG3419" s="159">
        <v>60793.16</v>
      </c>
    </row>
    <row r="3420" ht="28.05" customHeight="1" spans="1:59">
      <c r="A3420" s="149"/>
      <c r="B3420" s="149"/>
      <c r="C3420" s="149"/>
      <c r="D3420" s="149" t="s">
        <v>3726</v>
      </c>
      <c r="E3420" s="340" t="s">
        <v>15065</v>
      </c>
      <c r="F3420" s="149" t="s">
        <v>3726</v>
      </c>
      <c r="G3420" s="149" t="s">
        <v>15066</v>
      </c>
      <c r="H3420" s="149" t="s">
        <v>4453</v>
      </c>
      <c r="I3420" s="149" t="s">
        <v>4454</v>
      </c>
      <c r="J3420" s="149" t="s">
        <v>15067</v>
      </c>
      <c r="K3420" s="149"/>
      <c r="L3420" s="149" t="s">
        <v>262</v>
      </c>
      <c r="M3420" s="149"/>
      <c r="N3420" s="149" t="s">
        <v>263</v>
      </c>
      <c r="O3420" s="149" t="s">
        <v>214</v>
      </c>
      <c r="P3420" s="149" t="s">
        <v>53</v>
      </c>
      <c r="Q3420" s="149"/>
      <c r="R3420" s="149" t="s">
        <v>4349</v>
      </c>
      <c r="S3420" s="149" t="s">
        <v>4456</v>
      </c>
      <c r="T3420" s="149" t="s">
        <v>15026</v>
      </c>
      <c r="U3420" s="149" t="s">
        <v>267</v>
      </c>
      <c r="V3420" s="149"/>
      <c r="W3420" s="149"/>
      <c r="X3420" s="149" t="s">
        <v>336</v>
      </c>
      <c r="Y3420" s="149"/>
      <c r="Z3420" s="149"/>
      <c r="AA3420" s="149"/>
      <c r="AB3420" s="149" t="s">
        <v>269</v>
      </c>
      <c r="AC3420" s="149" t="s">
        <v>270</v>
      </c>
      <c r="AD3420" s="149" t="s">
        <v>15026</v>
      </c>
      <c r="AE3420" s="149" t="s">
        <v>271</v>
      </c>
      <c r="AF3420" s="149"/>
      <c r="AG3420" s="149" t="s">
        <v>1098</v>
      </c>
      <c r="AH3420" s="149" t="s">
        <v>273</v>
      </c>
      <c r="AI3420" s="158">
        <v>66</v>
      </c>
      <c r="AJ3420" s="149"/>
      <c r="AK3420" s="159" t="s">
        <v>274</v>
      </c>
      <c r="AL3420" s="159" t="s">
        <v>274</v>
      </c>
      <c r="AM3420" s="149" t="s">
        <v>274</v>
      </c>
      <c r="AN3420" s="160">
        <v>4</v>
      </c>
      <c r="AO3420" s="149"/>
      <c r="AP3420" s="149" t="s">
        <v>274</v>
      </c>
      <c r="AQ3420" s="149" t="s">
        <v>275</v>
      </c>
      <c r="AR3420" s="158">
        <v>1</v>
      </c>
      <c r="AS3420" s="149" t="s">
        <v>275</v>
      </c>
      <c r="AT3420" s="149" t="s">
        <v>276</v>
      </c>
      <c r="AU3420" s="161">
        <v>1</v>
      </c>
      <c r="AV3420" s="159">
        <v>5752.22</v>
      </c>
      <c r="AW3420" s="159">
        <v>230.09</v>
      </c>
      <c r="AX3420" s="149" t="s">
        <v>274</v>
      </c>
      <c r="AY3420" s="159">
        <v>59.22</v>
      </c>
      <c r="AZ3420" s="159">
        <v>59.22</v>
      </c>
      <c r="BA3420" s="159">
        <v>236.88</v>
      </c>
      <c r="BB3420" s="159">
        <v>3745.6</v>
      </c>
      <c r="BC3420" s="162" t="s">
        <v>274</v>
      </c>
      <c r="BD3420" s="162">
        <v>0</v>
      </c>
      <c r="BE3420" s="159">
        <v>2006.62</v>
      </c>
      <c r="BF3420" s="159">
        <v>2006.62</v>
      </c>
      <c r="BG3420" s="159">
        <v>5752.22</v>
      </c>
    </row>
    <row r="3421" ht="28.05" customHeight="1" spans="1:59">
      <c r="A3421" s="149"/>
      <c r="B3421" s="149"/>
      <c r="C3421" s="149"/>
      <c r="D3421" s="149" t="s">
        <v>3726</v>
      </c>
      <c r="E3421" s="340" t="s">
        <v>15068</v>
      </c>
      <c r="F3421" s="149" t="s">
        <v>3726</v>
      </c>
      <c r="G3421" s="149" t="s">
        <v>15069</v>
      </c>
      <c r="H3421" s="149" t="s">
        <v>15070</v>
      </c>
      <c r="I3421" s="149"/>
      <c r="J3421" s="149" t="s">
        <v>15071</v>
      </c>
      <c r="K3421" s="149"/>
      <c r="L3421" s="149" t="s">
        <v>262</v>
      </c>
      <c r="M3421" s="149"/>
      <c r="N3421" s="149" t="s">
        <v>263</v>
      </c>
      <c r="O3421" s="149" t="s">
        <v>214</v>
      </c>
      <c r="P3421" s="149" t="s">
        <v>53</v>
      </c>
      <c r="Q3421" s="149"/>
      <c r="R3421" s="149" t="s">
        <v>14815</v>
      </c>
      <c r="S3421" s="149" t="s">
        <v>14816</v>
      </c>
      <c r="T3421" s="149" t="s">
        <v>14803</v>
      </c>
      <c r="U3421" s="149" t="s">
        <v>267</v>
      </c>
      <c r="V3421" s="149"/>
      <c r="W3421" s="149"/>
      <c r="X3421" s="149" t="s">
        <v>268</v>
      </c>
      <c r="Y3421" s="149"/>
      <c r="Z3421" s="149"/>
      <c r="AA3421" s="149"/>
      <c r="AB3421" s="149" t="s">
        <v>269</v>
      </c>
      <c r="AC3421" s="149" t="s">
        <v>318</v>
      </c>
      <c r="AD3421" s="149" t="s">
        <v>14803</v>
      </c>
      <c r="AE3421" s="149" t="s">
        <v>271</v>
      </c>
      <c r="AF3421" s="149"/>
      <c r="AG3421" s="149" t="s">
        <v>1098</v>
      </c>
      <c r="AH3421" s="149" t="s">
        <v>273</v>
      </c>
      <c r="AI3421" s="158">
        <v>96</v>
      </c>
      <c r="AJ3421" s="149"/>
      <c r="AK3421" s="159" t="s">
        <v>274</v>
      </c>
      <c r="AL3421" s="159" t="s">
        <v>274</v>
      </c>
      <c r="AM3421" s="149" t="s">
        <v>274</v>
      </c>
      <c r="AN3421" s="160">
        <v>4</v>
      </c>
      <c r="AO3421" s="149"/>
      <c r="AP3421" s="149" t="s">
        <v>274</v>
      </c>
      <c r="AQ3421" s="149" t="s">
        <v>275</v>
      </c>
      <c r="AR3421" s="158">
        <v>1</v>
      </c>
      <c r="AS3421" s="149" t="s">
        <v>275</v>
      </c>
      <c r="AT3421" s="149" t="s">
        <v>276</v>
      </c>
      <c r="AU3421" s="161">
        <v>1</v>
      </c>
      <c r="AV3421" s="159">
        <v>34976.92</v>
      </c>
      <c r="AW3421" s="159">
        <v>1399.08</v>
      </c>
      <c r="AX3421" s="149" t="s">
        <v>274</v>
      </c>
      <c r="AY3421" s="162">
        <v>0</v>
      </c>
      <c r="AZ3421" s="162" t="s">
        <v>274</v>
      </c>
      <c r="BA3421" s="159">
        <v>1399</v>
      </c>
      <c r="BB3421" s="159">
        <v>33577.84</v>
      </c>
      <c r="BC3421" s="162" t="s">
        <v>274</v>
      </c>
      <c r="BD3421" s="162">
        <v>0</v>
      </c>
      <c r="BE3421" s="159">
        <v>1399.08</v>
      </c>
      <c r="BF3421" s="159">
        <v>1399.08</v>
      </c>
      <c r="BG3421" s="159">
        <v>34976.92</v>
      </c>
    </row>
    <row r="3422" ht="28.05" customHeight="1" spans="1:59">
      <c r="A3422" s="149"/>
      <c r="B3422" s="149"/>
      <c r="C3422" s="149"/>
      <c r="D3422" s="149" t="s">
        <v>3726</v>
      </c>
      <c r="E3422" s="340" t="s">
        <v>15072</v>
      </c>
      <c r="F3422" s="149" t="s">
        <v>3726</v>
      </c>
      <c r="G3422" s="149" t="s">
        <v>15073</v>
      </c>
      <c r="H3422" s="149" t="s">
        <v>15074</v>
      </c>
      <c r="I3422" s="149" t="s">
        <v>6810</v>
      </c>
      <c r="J3422" s="149" t="s">
        <v>15075</v>
      </c>
      <c r="K3422" s="149"/>
      <c r="L3422" s="149" t="s">
        <v>262</v>
      </c>
      <c r="M3422" s="149"/>
      <c r="N3422" s="149" t="s">
        <v>263</v>
      </c>
      <c r="O3422" s="149" t="s">
        <v>214</v>
      </c>
      <c r="P3422" s="149" t="s">
        <v>53</v>
      </c>
      <c r="Q3422" s="149"/>
      <c r="R3422" s="149" t="s">
        <v>3447</v>
      </c>
      <c r="S3422" s="149" t="s">
        <v>3982</v>
      </c>
      <c r="T3422" s="149" t="s">
        <v>15038</v>
      </c>
      <c r="U3422" s="149" t="s">
        <v>267</v>
      </c>
      <c r="V3422" s="149"/>
      <c r="W3422" s="149"/>
      <c r="X3422" s="149" t="s">
        <v>51</v>
      </c>
      <c r="Y3422" s="149"/>
      <c r="Z3422" s="149"/>
      <c r="AA3422" s="149"/>
      <c r="AB3422" s="149" t="s">
        <v>269</v>
      </c>
      <c r="AC3422" s="149" t="s">
        <v>270</v>
      </c>
      <c r="AD3422" s="149" t="s">
        <v>15038</v>
      </c>
      <c r="AE3422" s="149" t="s">
        <v>271</v>
      </c>
      <c r="AF3422" s="149"/>
      <c r="AG3422" s="149" t="s">
        <v>1098</v>
      </c>
      <c r="AH3422" s="149" t="s">
        <v>273</v>
      </c>
      <c r="AI3422" s="158">
        <v>72</v>
      </c>
      <c r="AJ3422" s="149"/>
      <c r="AK3422" s="159" t="s">
        <v>274</v>
      </c>
      <c r="AL3422" s="159" t="s">
        <v>274</v>
      </c>
      <c r="AM3422" s="149" t="s">
        <v>274</v>
      </c>
      <c r="AN3422" s="160">
        <v>4</v>
      </c>
      <c r="AO3422" s="149"/>
      <c r="AP3422" s="149" t="s">
        <v>274</v>
      </c>
      <c r="AQ3422" s="149" t="s">
        <v>275</v>
      </c>
      <c r="AR3422" s="158">
        <v>1</v>
      </c>
      <c r="AS3422" s="149" t="s">
        <v>275</v>
      </c>
      <c r="AT3422" s="149" t="s">
        <v>276</v>
      </c>
      <c r="AU3422" s="161">
        <v>1</v>
      </c>
      <c r="AV3422" s="159">
        <v>4513.28</v>
      </c>
      <c r="AW3422" s="159">
        <v>180.53</v>
      </c>
      <c r="AX3422" s="149" t="s">
        <v>274</v>
      </c>
      <c r="AY3422" s="159">
        <v>46.75</v>
      </c>
      <c r="AZ3422" s="159">
        <v>46.75</v>
      </c>
      <c r="BA3422" s="159">
        <v>187</v>
      </c>
      <c r="BB3422" s="159">
        <v>3210.71</v>
      </c>
      <c r="BC3422" s="162" t="s">
        <v>274</v>
      </c>
      <c r="BD3422" s="162">
        <v>0</v>
      </c>
      <c r="BE3422" s="159">
        <v>1302.57</v>
      </c>
      <c r="BF3422" s="159">
        <v>1302.57</v>
      </c>
      <c r="BG3422" s="159">
        <v>4513.28</v>
      </c>
    </row>
    <row r="3423" ht="28.05" customHeight="1" spans="1:59">
      <c r="A3423" s="149"/>
      <c r="B3423" s="149"/>
      <c r="C3423" s="149"/>
      <c r="D3423" s="149" t="s">
        <v>3726</v>
      </c>
      <c r="E3423" s="340" t="s">
        <v>15076</v>
      </c>
      <c r="F3423" s="149" t="s">
        <v>3726</v>
      </c>
      <c r="G3423" s="149" t="s">
        <v>15077</v>
      </c>
      <c r="H3423" s="149" t="s">
        <v>15015</v>
      </c>
      <c r="I3423" s="149" t="s">
        <v>15016</v>
      </c>
      <c r="J3423" s="149" t="s">
        <v>15078</v>
      </c>
      <c r="K3423" s="149"/>
      <c r="L3423" s="149" t="s">
        <v>287</v>
      </c>
      <c r="M3423" s="149"/>
      <c r="N3423" s="149" t="s">
        <v>263</v>
      </c>
      <c r="O3423" s="149" t="s">
        <v>214</v>
      </c>
      <c r="P3423" s="149" t="s">
        <v>53</v>
      </c>
      <c r="Q3423" s="149"/>
      <c r="R3423" s="149" t="s">
        <v>15079</v>
      </c>
      <c r="S3423" s="149" t="s">
        <v>14888</v>
      </c>
      <c r="T3423" s="149" t="s">
        <v>414</v>
      </c>
      <c r="U3423" s="149" t="s">
        <v>267</v>
      </c>
      <c r="V3423" s="149"/>
      <c r="W3423" s="149"/>
      <c r="X3423" s="149" t="s">
        <v>336</v>
      </c>
      <c r="Y3423" s="149"/>
      <c r="Z3423" s="149"/>
      <c r="AA3423" s="149"/>
      <c r="AB3423" s="149" t="s">
        <v>269</v>
      </c>
      <c r="AC3423" s="149" t="s">
        <v>270</v>
      </c>
      <c r="AD3423" s="149" t="s">
        <v>414</v>
      </c>
      <c r="AE3423" s="149" t="s">
        <v>271</v>
      </c>
      <c r="AF3423" s="149"/>
      <c r="AG3423" s="149" t="s">
        <v>1098</v>
      </c>
      <c r="AH3423" s="149" t="s">
        <v>273</v>
      </c>
      <c r="AI3423" s="158">
        <v>21</v>
      </c>
      <c r="AJ3423" s="149"/>
      <c r="AK3423" s="159" t="s">
        <v>274</v>
      </c>
      <c r="AL3423" s="159" t="s">
        <v>274</v>
      </c>
      <c r="AM3423" s="149" t="s">
        <v>274</v>
      </c>
      <c r="AN3423" s="160">
        <v>4</v>
      </c>
      <c r="AO3423" s="149"/>
      <c r="AP3423" s="149" t="s">
        <v>274</v>
      </c>
      <c r="AQ3423" s="149" t="s">
        <v>275</v>
      </c>
      <c r="AR3423" s="158">
        <v>1</v>
      </c>
      <c r="AS3423" s="149" t="s">
        <v>275</v>
      </c>
      <c r="AT3423" s="149" t="s">
        <v>276</v>
      </c>
      <c r="AU3423" s="161">
        <v>1</v>
      </c>
      <c r="AV3423" s="159">
        <v>4646.01</v>
      </c>
      <c r="AW3423" s="159">
        <v>185.84</v>
      </c>
      <c r="AX3423" s="149" t="s">
        <v>274</v>
      </c>
      <c r="AY3423" s="159">
        <v>46.46</v>
      </c>
      <c r="AZ3423" s="159">
        <v>46.46</v>
      </c>
      <c r="BA3423" s="159">
        <v>185.84</v>
      </c>
      <c r="BB3423" s="159">
        <v>975.66</v>
      </c>
      <c r="BC3423" s="162" t="s">
        <v>274</v>
      </c>
      <c r="BD3423" s="162">
        <v>0</v>
      </c>
      <c r="BE3423" s="159">
        <v>3670.35</v>
      </c>
      <c r="BF3423" s="159">
        <v>3670.35</v>
      </c>
      <c r="BG3423" s="159">
        <v>4646.01</v>
      </c>
    </row>
    <row r="3424" ht="28.05" customHeight="1" spans="1:59">
      <c r="A3424" s="149"/>
      <c r="B3424" s="149"/>
      <c r="C3424" s="149"/>
      <c r="D3424" s="149" t="s">
        <v>3726</v>
      </c>
      <c r="E3424" s="340" t="s">
        <v>15080</v>
      </c>
      <c r="F3424" s="149" t="s">
        <v>3726</v>
      </c>
      <c r="G3424" s="149" t="s">
        <v>15081</v>
      </c>
      <c r="H3424" s="149" t="s">
        <v>15082</v>
      </c>
      <c r="I3424" s="149" t="s">
        <v>15083</v>
      </c>
      <c r="J3424" s="149" t="s">
        <v>15084</v>
      </c>
      <c r="K3424" s="149"/>
      <c r="L3424" s="149" t="s">
        <v>262</v>
      </c>
      <c r="M3424" s="149"/>
      <c r="N3424" s="149" t="s">
        <v>263</v>
      </c>
      <c r="O3424" s="149" t="s">
        <v>214</v>
      </c>
      <c r="P3424" s="149" t="s">
        <v>53</v>
      </c>
      <c r="Q3424" s="149"/>
      <c r="R3424" s="149" t="s">
        <v>14815</v>
      </c>
      <c r="S3424" s="149" t="s">
        <v>14816</v>
      </c>
      <c r="T3424" s="149" t="s">
        <v>14803</v>
      </c>
      <c r="U3424" s="149" t="s">
        <v>267</v>
      </c>
      <c r="V3424" s="149"/>
      <c r="W3424" s="149"/>
      <c r="X3424" s="149" t="s">
        <v>268</v>
      </c>
      <c r="Y3424" s="149"/>
      <c r="Z3424" s="149"/>
      <c r="AA3424" s="149"/>
      <c r="AB3424" s="149" t="s">
        <v>269</v>
      </c>
      <c r="AC3424" s="149" t="s">
        <v>318</v>
      </c>
      <c r="AD3424" s="149" t="s">
        <v>14803</v>
      </c>
      <c r="AE3424" s="149" t="s">
        <v>271</v>
      </c>
      <c r="AF3424" s="149"/>
      <c r="AG3424" s="149" t="s">
        <v>1098</v>
      </c>
      <c r="AH3424" s="149" t="s">
        <v>273</v>
      </c>
      <c r="AI3424" s="158">
        <v>96</v>
      </c>
      <c r="AJ3424" s="149"/>
      <c r="AK3424" s="159" t="s">
        <v>274</v>
      </c>
      <c r="AL3424" s="159" t="s">
        <v>274</v>
      </c>
      <c r="AM3424" s="149" t="s">
        <v>274</v>
      </c>
      <c r="AN3424" s="160">
        <v>4</v>
      </c>
      <c r="AO3424" s="149"/>
      <c r="AP3424" s="149" t="s">
        <v>274</v>
      </c>
      <c r="AQ3424" s="149" t="s">
        <v>275</v>
      </c>
      <c r="AR3424" s="158">
        <v>1</v>
      </c>
      <c r="AS3424" s="149" t="s">
        <v>275</v>
      </c>
      <c r="AT3424" s="149" t="s">
        <v>276</v>
      </c>
      <c r="AU3424" s="161">
        <v>1</v>
      </c>
      <c r="AV3424" s="159">
        <v>40806.84</v>
      </c>
      <c r="AW3424" s="159">
        <v>1632.27</v>
      </c>
      <c r="AX3424" s="149" t="s">
        <v>274</v>
      </c>
      <c r="AY3424" s="162">
        <v>0</v>
      </c>
      <c r="AZ3424" s="162" t="s">
        <v>274</v>
      </c>
      <c r="BA3424" s="159">
        <v>1632.13</v>
      </c>
      <c r="BB3424" s="159">
        <v>39174.57</v>
      </c>
      <c r="BC3424" s="162" t="s">
        <v>274</v>
      </c>
      <c r="BD3424" s="162">
        <v>0</v>
      </c>
      <c r="BE3424" s="159">
        <v>1632.27</v>
      </c>
      <c r="BF3424" s="159">
        <v>1632.27</v>
      </c>
      <c r="BG3424" s="159">
        <v>40806.84</v>
      </c>
    </row>
    <row r="3425" ht="28.05" customHeight="1" spans="1:59">
      <c r="A3425" s="149"/>
      <c r="B3425" s="149"/>
      <c r="C3425" s="149"/>
      <c r="D3425" s="149" t="s">
        <v>3726</v>
      </c>
      <c r="E3425" s="340" t="s">
        <v>15085</v>
      </c>
      <c r="F3425" s="149" t="s">
        <v>3726</v>
      </c>
      <c r="G3425" s="149" t="s">
        <v>15086</v>
      </c>
      <c r="H3425" s="149" t="s">
        <v>4099</v>
      </c>
      <c r="I3425" s="149" t="s">
        <v>15087</v>
      </c>
      <c r="J3425" s="149" t="s">
        <v>15088</v>
      </c>
      <c r="K3425" s="149"/>
      <c r="L3425" s="149" t="s">
        <v>262</v>
      </c>
      <c r="M3425" s="149"/>
      <c r="N3425" s="149" t="s">
        <v>263</v>
      </c>
      <c r="O3425" s="149" t="s">
        <v>214</v>
      </c>
      <c r="P3425" s="149" t="s">
        <v>53</v>
      </c>
      <c r="Q3425" s="149"/>
      <c r="R3425" s="149" t="s">
        <v>2512</v>
      </c>
      <c r="S3425" s="149" t="s">
        <v>135</v>
      </c>
      <c r="T3425" s="149" t="s">
        <v>15089</v>
      </c>
      <c r="U3425" s="149" t="s">
        <v>267</v>
      </c>
      <c r="V3425" s="149"/>
      <c r="W3425" s="149"/>
      <c r="X3425" s="149" t="s">
        <v>336</v>
      </c>
      <c r="Y3425" s="149"/>
      <c r="Z3425" s="149"/>
      <c r="AA3425" s="149"/>
      <c r="AB3425" s="149" t="s">
        <v>269</v>
      </c>
      <c r="AC3425" s="149" t="s">
        <v>270</v>
      </c>
      <c r="AD3425" s="149" t="s">
        <v>15089</v>
      </c>
      <c r="AE3425" s="149" t="s">
        <v>271</v>
      </c>
      <c r="AF3425" s="149"/>
      <c r="AG3425" s="149" t="s">
        <v>1098</v>
      </c>
      <c r="AH3425" s="149" t="s">
        <v>273</v>
      </c>
      <c r="AI3425" s="158">
        <v>65</v>
      </c>
      <c r="AJ3425" s="149"/>
      <c r="AK3425" s="159" t="s">
        <v>274</v>
      </c>
      <c r="AL3425" s="159" t="s">
        <v>274</v>
      </c>
      <c r="AM3425" s="149" t="s">
        <v>274</v>
      </c>
      <c r="AN3425" s="160">
        <v>4</v>
      </c>
      <c r="AO3425" s="149"/>
      <c r="AP3425" s="149" t="s">
        <v>274</v>
      </c>
      <c r="AQ3425" s="149" t="s">
        <v>275</v>
      </c>
      <c r="AR3425" s="158">
        <v>1</v>
      </c>
      <c r="AS3425" s="149" t="s">
        <v>275</v>
      </c>
      <c r="AT3425" s="149" t="s">
        <v>276</v>
      </c>
      <c r="AU3425" s="161">
        <v>1</v>
      </c>
      <c r="AV3425" s="159">
        <v>5238.93</v>
      </c>
      <c r="AW3425" s="159">
        <v>209.56</v>
      </c>
      <c r="AX3425" s="149" t="s">
        <v>274</v>
      </c>
      <c r="AY3425" s="159">
        <v>53.89</v>
      </c>
      <c r="AZ3425" s="159">
        <v>53.89</v>
      </c>
      <c r="BA3425" s="159">
        <v>215.54</v>
      </c>
      <c r="BB3425" s="159">
        <v>3358.94</v>
      </c>
      <c r="BC3425" s="162" t="s">
        <v>274</v>
      </c>
      <c r="BD3425" s="162">
        <v>0</v>
      </c>
      <c r="BE3425" s="159">
        <v>1879.99</v>
      </c>
      <c r="BF3425" s="159">
        <v>1879.99</v>
      </c>
      <c r="BG3425" s="159">
        <v>5238.93</v>
      </c>
    </row>
    <row r="3426" ht="28.05" customHeight="1" spans="1:59">
      <c r="A3426" s="149"/>
      <c r="B3426" s="149"/>
      <c r="C3426" s="149"/>
      <c r="D3426" s="149" t="s">
        <v>3726</v>
      </c>
      <c r="E3426" s="340" t="s">
        <v>15090</v>
      </c>
      <c r="F3426" s="149" t="s">
        <v>3726</v>
      </c>
      <c r="G3426" s="149" t="s">
        <v>15091</v>
      </c>
      <c r="H3426" s="149" t="s">
        <v>15074</v>
      </c>
      <c r="I3426" s="149" t="s">
        <v>6810</v>
      </c>
      <c r="J3426" s="149" t="s">
        <v>15092</v>
      </c>
      <c r="K3426" s="149"/>
      <c r="L3426" s="149" t="s">
        <v>262</v>
      </c>
      <c r="M3426" s="149"/>
      <c r="N3426" s="149" t="s">
        <v>263</v>
      </c>
      <c r="O3426" s="149" t="s">
        <v>214</v>
      </c>
      <c r="P3426" s="149" t="s">
        <v>53</v>
      </c>
      <c r="Q3426" s="149"/>
      <c r="R3426" s="149" t="s">
        <v>3447</v>
      </c>
      <c r="S3426" s="149" t="s">
        <v>3982</v>
      </c>
      <c r="T3426" s="149" t="s">
        <v>15038</v>
      </c>
      <c r="U3426" s="149" t="s">
        <v>267</v>
      </c>
      <c r="V3426" s="149"/>
      <c r="W3426" s="149"/>
      <c r="X3426" s="149" t="s">
        <v>51</v>
      </c>
      <c r="Y3426" s="149"/>
      <c r="Z3426" s="149"/>
      <c r="AA3426" s="149"/>
      <c r="AB3426" s="149" t="s">
        <v>269</v>
      </c>
      <c r="AC3426" s="149" t="s">
        <v>270</v>
      </c>
      <c r="AD3426" s="149" t="s">
        <v>15038</v>
      </c>
      <c r="AE3426" s="149" t="s">
        <v>271</v>
      </c>
      <c r="AF3426" s="149"/>
      <c r="AG3426" s="149" t="s">
        <v>1098</v>
      </c>
      <c r="AH3426" s="149" t="s">
        <v>273</v>
      </c>
      <c r="AI3426" s="158">
        <v>72</v>
      </c>
      <c r="AJ3426" s="149"/>
      <c r="AK3426" s="159" t="s">
        <v>274</v>
      </c>
      <c r="AL3426" s="159" t="s">
        <v>274</v>
      </c>
      <c r="AM3426" s="149" t="s">
        <v>274</v>
      </c>
      <c r="AN3426" s="160">
        <v>4</v>
      </c>
      <c r="AO3426" s="149"/>
      <c r="AP3426" s="149" t="s">
        <v>274</v>
      </c>
      <c r="AQ3426" s="149" t="s">
        <v>275</v>
      </c>
      <c r="AR3426" s="158">
        <v>1</v>
      </c>
      <c r="AS3426" s="149" t="s">
        <v>275</v>
      </c>
      <c r="AT3426" s="149" t="s">
        <v>276</v>
      </c>
      <c r="AU3426" s="161">
        <v>1</v>
      </c>
      <c r="AV3426" s="159">
        <v>4513.27</v>
      </c>
      <c r="AW3426" s="159">
        <v>180.53</v>
      </c>
      <c r="AX3426" s="149" t="s">
        <v>274</v>
      </c>
      <c r="AY3426" s="159">
        <v>46.75</v>
      </c>
      <c r="AZ3426" s="159">
        <v>46.75</v>
      </c>
      <c r="BA3426" s="159">
        <v>187</v>
      </c>
      <c r="BB3426" s="159">
        <v>3210.71</v>
      </c>
      <c r="BC3426" s="162" t="s">
        <v>274</v>
      </c>
      <c r="BD3426" s="162">
        <v>0</v>
      </c>
      <c r="BE3426" s="159">
        <v>1302.56</v>
      </c>
      <c r="BF3426" s="159">
        <v>1302.56</v>
      </c>
      <c r="BG3426" s="159">
        <v>4513.27</v>
      </c>
    </row>
    <row r="3427" ht="28.05" customHeight="1" spans="1:59">
      <c r="A3427" s="149"/>
      <c r="B3427" s="149"/>
      <c r="C3427" s="149"/>
      <c r="D3427" s="149" t="s">
        <v>3726</v>
      </c>
      <c r="E3427" s="340" t="s">
        <v>15093</v>
      </c>
      <c r="F3427" s="149" t="s">
        <v>3726</v>
      </c>
      <c r="G3427" s="149" t="s">
        <v>15094</v>
      </c>
      <c r="H3427" s="149" t="s">
        <v>15015</v>
      </c>
      <c r="I3427" s="149" t="s">
        <v>15016</v>
      </c>
      <c r="J3427" s="149" t="s">
        <v>15095</v>
      </c>
      <c r="K3427" s="149"/>
      <c r="L3427" s="149" t="s">
        <v>287</v>
      </c>
      <c r="M3427" s="149"/>
      <c r="N3427" s="149" t="s">
        <v>263</v>
      </c>
      <c r="O3427" s="149" t="s">
        <v>214</v>
      </c>
      <c r="P3427" s="149" t="s">
        <v>53</v>
      </c>
      <c r="Q3427" s="149"/>
      <c r="R3427" s="149" t="s">
        <v>15096</v>
      </c>
      <c r="S3427" s="149" t="s">
        <v>14888</v>
      </c>
      <c r="T3427" s="149" t="s">
        <v>414</v>
      </c>
      <c r="U3427" s="149" t="s">
        <v>267</v>
      </c>
      <c r="V3427" s="149"/>
      <c r="W3427" s="149"/>
      <c r="X3427" s="149" t="s">
        <v>336</v>
      </c>
      <c r="Y3427" s="149"/>
      <c r="Z3427" s="149"/>
      <c r="AA3427" s="149"/>
      <c r="AB3427" s="149" t="s">
        <v>269</v>
      </c>
      <c r="AC3427" s="149" t="s">
        <v>270</v>
      </c>
      <c r="AD3427" s="149" t="s">
        <v>414</v>
      </c>
      <c r="AE3427" s="149" t="s">
        <v>271</v>
      </c>
      <c r="AF3427" s="149"/>
      <c r="AG3427" s="149" t="s">
        <v>1098</v>
      </c>
      <c r="AH3427" s="149" t="s">
        <v>273</v>
      </c>
      <c r="AI3427" s="158">
        <v>21</v>
      </c>
      <c r="AJ3427" s="149"/>
      <c r="AK3427" s="159" t="s">
        <v>274</v>
      </c>
      <c r="AL3427" s="159" t="s">
        <v>274</v>
      </c>
      <c r="AM3427" s="149" t="s">
        <v>274</v>
      </c>
      <c r="AN3427" s="160">
        <v>4</v>
      </c>
      <c r="AO3427" s="149"/>
      <c r="AP3427" s="149" t="s">
        <v>274</v>
      </c>
      <c r="AQ3427" s="149" t="s">
        <v>275</v>
      </c>
      <c r="AR3427" s="158">
        <v>1</v>
      </c>
      <c r="AS3427" s="149" t="s">
        <v>275</v>
      </c>
      <c r="AT3427" s="149" t="s">
        <v>276</v>
      </c>
      <c r="AU3427" s="161">
        <v>1</v>
      </c>
      <c r="AV3427" s="159">
        <v>4646.01</v>
      </c>
      <c r="AW3427" s="159">
        <v>185.84</v>
      </c>
      <c r="AX3427" s="149" t="s">
        <v>274</v>
      </c>
      <c r="AY3427" s="159">
        <v>46.46</v>
      </c>
      <c r="AZ3427" s="159">
        <v>46.46</v>
      </c>
      <c r="BA3427" s="159">
        <v>185.84</v>
      </c>
      <c r="BB3427" s="159">
        <v>975.66</v>
      </c>
      <c r="BC3427" s="162" t="s">
        <v>274</v>
      </c>
      <c r="BD3427" s="162">
        <v>0</v>
      </c>
      <c r="BE3427" s="159">
        <v>3670.35</v>
      </c>
      <c r="BF3427" s="159">
        <v>3670.35</v>
      </c>
      <c r="BG3427" s="159">
        <v>4646.01</v>
      </c>
    </row>
    <row r="3428" ht="28.05" customHeight="1" spans="1:59">
      <c r="A3428" s="149"/>
      <c r="B3428" s="149"/>
      <c r="C3428" s="149"/>
      <c r="D3428" s="149" t="s">
        <v>3726</v>
      </c>
      <c r="E3428" s="340" t="s">
        <v>15097</v>
      </c>
      <c r="F3428" s="149" t="s">
        <v>3726</v>
      </c>
      <c r="G3428" s="149" t="s">
        <v>15098</v>
      </c>
      <c r="H3428" s="149" t="s">
        <v>4099</v>
      </c>
      <c r="I3428" s="149" t="s">
        <v>15087</v>
      </c>
      <c r="J3428" s="149" t="s">
        <v>15099</v>
      </c>
      <c r="K3428" s="149"/>
      <c r="L3428" s="149" t="s">
        <v>262</v>
      </c>
      <c r="M3428" s="149"/>
      <c r="N3428" s="149" t="s">
        <v>263</v>
      </c>
      <c r="O3428" s="149" t="s">
        <v>214</v>
      </c>
      <c r="P3428" s="149" t="s">
        <v>53</v>
      </c>
      <c r="Q3428" s="149"/>
      <c r="R3428" s="149" t="s">
        <v>2521</v>
      </c>
      <c r="S3428" s="149" t="s">
        <v>135</v>
      </c>
      <c r="T3428" s="149" t="s">
        <v>15089</v>
      </c>
      <c r="U3428" s="149" t="s">
        <v>267</v>
      </c>
      <c r="V3428" s="149"/>
      <c r="W3428" s="149"/>
      <c r="X3428" s="149" t="s">
        <v>336</v>
      </c>
      <c r="Y3428" s="149"/>
      <c r="Z3428" s="149"/>
      <c r="AA3428" s="149"/>
      <c r="AB3428" s="149" t="s">
        <v>269</v>
      </c>
      <c r="AC3428" s="149" t="s">
        <v>270</v>
      </c>
      <c r="AD3428" s="149" t="s">
        <v>15089</v>
      </c>
      <c r="AE3428" s="149" t="s">
        <v>271</v>
      </c>
      <c r="AF3428" s="149"/>
      <c r="AG3428" s="149" t="s">
        <v>1098</v>
      </c>
      <c r="AH3428" s="149" t="s">
        <v>273</v>
      </c>
      <c r="AI3428" s="158">
        <v>65</v>
      </c>
      <c r="AJ3428" s="149"/>
      <c r="AK3428" s="159" t="s">
        <v>274</v>
      </c>
      <c r="AL3428" s="159" t="s">
        <v>274</v>
      </c>
      <c r="AM3428" s="149" t="s">
        <v>274</v>
      </c>
      <c r="AN3428" s="160">
        <v>4</v>
      </c>
      <c r="AO3428" s="149"/>
      <c r="AP3428" s="149" t="s">
        <v>274</v>
      </c>
      <c r="AQ3428" s="149" t="s">
        <v>275</v>
      </c>
      <c r="AR3428" s="158">
        <v>1</v>
      </c>
      <c r="AS3428" s="149" t="s">
        <v>275</v>
      </c>
      <c r="AT3428" s="149" t="s">
        <v>276</v>
      </c>
      <c r="AU3428" s="161">
        <v>1</v>
      </c>
      <c r="AV3428" s="159">
        <v>5238.93</v>
      </c>
      <c r="AW3428" s="159">
        <v>209.56</v>
      </c>
      <c r="AX3428" s="149" t="s">
        <v>274</v>
      </c>
      <c r="AY3428" s="159">
        <v>53.89</v>
      </c>
      <c r="AZ3428" s="159">
        <v>53.89</v>
      </c>
      <c r="BA3428" s="159">
        <v>215.54</v>
      </c>
      <c r="BB3428" s="159">
        <v>3358.94</v>
      </c>
      <c r="BC3428" s="162" t="s">
        <v>274</v>
      </c>
      <c r="BD3428" s="162">
        <v>0</v>
      </c>
      <c r="BE3428" s="159">
        <v>1879.99</v>
      </c>
      <c r="BF3428" s="159">
        <v>1879.99</v>
      </c>
      <c r="BG3428" s="159">
        <v>5238.93</v>
      </c>
    </row>
    <row r="3429" ht="28.05" customHeight="1" spans="1:59">
      <c r="A3429" s="149"/>
      <c r="B3429" s="149"/>
      <c r="C3429" s="149"/>
      <c r="D3429" s="149" t="s">
        <v>3726</v>
      </c>
      <c r="E3429" s="340" t="s">
        <v>15100</v>
      </c>
      <c r="F3429" s="149" t="s">
        <v>3726</v>
      </c>
      <c r="G3429" s="149" t="s">
        <v>15101</v>
      </c>
      <c r="H3429" s="149" t="s">
        <v>15102</v>
      </c>
      <c r="I3429" s="149" t="s">
        <v>14959</v>
      </c>
      <c r="J3429" s="149" t="s">
        <v>15103</v>
      </c>
      <c r="K3429" s="149"/>
      <c r="L3429" s="149" t="s">
        <v>262</v>
      </c>
      <c r="M3429" s="149"/>
      <c r="N3429" s="149" t="s">
        <v>263</v>
      </c>
      <c r="O3429" s="149" t="s">
        <v>214</v>
      </c>
      <c r="P3429" s="149" t="s">
        <v>53</v>
      </c>
      <c r="Q3429" s="149"/>
      <c r="R3429" s="149" t="s">
        <v>14815</v>
      </c>
      <c r="S3429" s="149" t="s">
        <v>14816</v>
      </c>
      <c r="T3429" s="149" t="s">
        <v>14803</v>
      </c>
      <c r="U3429" s="149" t="s">
        <v>267</v>
      </c>
      <c r="V3429" s="149"/>
      <c r="W3429" s="149"/>
      <c r="X3429" s="149" t="s">
        <v>268</v>
      </c>
      <c r="Y3429" s="149"/>
      <c r="Z3429" s="149"/>
      <c r="AA3429" s="149"/>
      <c r="AB3429" s="149" t="s">
        <v>269</v>
      </c>
      <c r="AC3429" s="149" t="s">
        <v>318</v>
      </c>
      <c r="AD3429" s="149" t="s">
        <v>14803</v>
      </c>
      <c r="AE3429" s="149" t="s">
        <v>271</v>
      </c>
      <c r="AF3429" s="149"/>
      <c r="AG3429" s="149" t="s">
        <v>1098</v>
      </c>
      <c r="AH3429" s="149" t="s">
        <v>273</v>
      </c>
      <c r="AI3429" s="158">
        <v>96</v>
      </c>
      <c r="AJ3429" s="149"/>
      <c r="AK3429" s="159" t="s">
        <v>274</v>
      </c>
      <c r="AL3429" s="159" t="s">
        <v>274</v>
      </c>
      <c r="AM3429" s="149" t="s">
        <v>274</v>
      </c>
      <c r="AN3429" s="160">
        <v>4</v>
      </c>
      <c r="AO3429" s="149"/>
      <c r="AP3429" s="149" t="s">
        <v>274</v>
      </c>
      <c r="AQ3429" s="149" t="s">
        <v>275</v>
      </c>
      <c r="AR3429" s="158">
        <v>1</v>
      </c>
      <c r="AS3429" s="149" t="s">
        <v>275</v>
      </c>
      <c r="AT3429" s="149" t="s">
        <v>276</v>
      </c>
      <c r="AU3429" s="161">
        <v>1</v>
      </c>
      <c r="AV3429" s="159">
        <v>24982.91</v>
      </c>
      <c r="AW3429" s="159">
        <v>999.32</v>
      </c>
      <c r="AX3429" s="149" t="s">
        <v>274</v>
      </c>
      <c r="AY3429" s="162">
        <v>0</v>
      </c>
      <c r="AZ3429" s="162" t="s">
        <v>274</v>
      </c>
      <c r="BA3429" s="159">
        <v>999.23</v>
      </c>
      <c r="BB3429" s="159">
        <v>23983.59</v>
      </c>
      <c r="BC3429" s="162" t="s">
        <v>274</v>
      </c>
      <c r="BD3429" s="162">
        <v>0</v>
      </c>
      <c r="BE3429" s="159">
        <v>999.32</v>
      </c>
      <c r="BF3429" s="159">
        <v>999.32</v>
      </c>
      <c r="BG3429" s="159">
        <v>24982.91</v>
      </c>
    </row>
    <row r="3430" ht="28.05" customHeight="1" spans="1:59">
      <c r="A3430" s="149"/>
      <c r="B3430" s="149"/>
      <c r="C3430" s="149"/>
      <c r="D3430" s="149" t="s">
        <v>3726</v>
      </c>
      <c r="E3430" s="340" t="s">
        <v>15104</v>
      </c>
      <c r="F3430" s="149" t="s">
        <v>3726</v>
      </c>
      <c r="G3430" s="149" t="s">
        <v>15105</v>
      </c>
      <c r="H3430" s="149" t="s">
        <v>15015</v>
      </c>
      <c r="I3430" s="149" t="s">
        <v>15016</v>
      </c>
      <c r="J3430" s="149" t="s">
        <v>15106</v>
      </c>
      <c r="K3430" s="149"/>
      <c r="L3430" s="149" t="s">
        <v>287</v>
      </c>
      <c r="M3430" s="149"/>
      <c r="N3430" s="149" t="s">
        <v>263</v>
      </c>
      <c r="O3430" s="149" t="s">
        <v>214</v>
      </c>
      <c r="P3430" s="149" t="s">
        <v>53</v>
      </c>
      <c r="Q3430" s="149"/>
      <c r="R3430" s="149" t="s">
        <v>15107</v>
      </c>
      <c r="S3430" s="149" t="s">
        <v>14888</v>
      </c>
      <c r="T3430" s="149" t="s">
        <v>414</v>
      </c>
      <c r="U3430" s="149" t="s">
        <v>267</v>
      </c>
      <c r="V3430" s="149"/>
      <c r="W3430" s="149"/>
      <c r="X3430" s="149" t="s">
        <v>336</v>
      </c>
      <c r="Y3430" s="149"/>
      <c r="Z3430" s="149"/>
      <c r="AA3430" s="149"/>
      <c r="AB3430" s="149" t="s">
        <v>269</v>
      </c>
      <c r="AC3430" s="149" t="s">
        <v>270</v>
      </c>
      <c r="AD3430" s="149" t="s">
        <v>414</v>
      </c>
      <c r="AE3430" s="149" t="s">
        <v>271</v>
      </c>
      <c r="AF3430" s="149"/>
      <c r="AG3430" s="149" t="s">
        <v>1098</v>
      </c>
      <c r="AH3430" s="149" t="s">
        <v>273</v>
      </c>
      <c r="AI3430" s="158">
        <v>21</v>
      </c>
      <c r="AJ3430" s="149"/>
      <c r="AK3430" s="159" t="s">
        <v>274</v>
      </c>
      <c r="AL3430" s="159" t="s">
        <v>274</v>
      </c>
      <c r="AM3430" s="149" t="s">
        <v>274</v>
      </c>
      <c r="AN3430" s="160">
        <v>4</v>
      </c>
      <c r="AO3430" s="149"/>
      <c r="AP3430" s="149" t="s">
        <v>274</v>
      </c>
      <c r="AQ3430" s="149" t="s">
        <v>275</v>
      </c>
      <c r="AR3430" s="158">
        <v>1</v>
      </c>
      <c r="AS3430" s="149" t="s">
        <v>275</v>
      </c>
      <c r="AT3430" s="149" t="s">
        <v>276</v>
      </c>
      <c r="AU3430" s="161">
        <v>1</v>
      </c>
      <c r="AV3430" s="159">
        <v>4646.02</v>
      </c>
      <c r="AW3430" s="159">
        <v>185.84</v>
      </c>
      <c r="AX3430" s="149" t="s">
        <v>274</v>
      </c>
      <c r="AY3430" s="159">
        <v>46.46</v>
      </c>
      <c r="AZ3430" s="159">
        <v>46.46</v>
      </c>
      <c r="BA3430" s="159">
        <v>185.84</v>
      </c>
      <c r="BB3430" s="159">
        <v>975.66</v>
      </c>
      <c r="BC3430" s="162" t="s">
        <v>274</v>
      </c>
      <c r="BD3430" s="162">
        <v>0</v>
      </c>
      <c r="BE3430" s="159">
        <v>3670.36</v>
      </c>
      <c r="BF3430" s="159">
        <v>3670.36</v>
      </c>
      <c r="BG3430" s="159">
        <v>4646.02</v>
      </c>
    </row>
    <row r="3431" ht="28.05" customHeight="1" spans="1:59">
      <c r="A3431" s="149"/>
      <c r="B3431" s="149"/>
      <c r="C3431" s="149"/>
      <c r="D3431" s="149" t="s">
        <v>3726</v>
      </c>
      <c r="E3431" s="340" t="s">
        <v>15108</v>
      </c>
      <c r="F3431" s="149" t="s">
        <v>3726</v>
      </c>
      <c r="G3431" s="149" t="s">
        <v>15109</v>
      </c>
      <c r="H3431" s="149" t="s">
        <v>4706</v>
      </c>
      <c r="I3431" s="149" t="s">
        <v>4707</v>
      </c>
      <c r="J3431" s="149" t="s">
        <v>15110</v>
      </c>
      <c r="K3431" s="149"/>
      <c r="L3431" s="149" t="s">
        <v>262</v>
      </c>
      <c r="M3431" s="149"/>
      <c r="N3431" s="149" t="s">
        <v>263</v>
      </c>
      <c r="O3431" s="149" t="s">
        <v>214</v>
      </c>
      <c r="P3431" s="149" t="s">
        <v>53</v>
      </c>
      <c r="Q3431" s="149"/>
      <c r="R3431" s="149" t="s">
        <v>2512</v>
      </c>
      <c r="S3431" s="149" t="s">
        <v>4709</v>
      </c>
      <c r="T3431" s="149" t="s">
        <v>1173</v>
      </c>
      <c r="U3431" s="149" t="s">
        <v>267</v>
      </c>
      <c r="V3431" s="149"/>
      <c r="W3431" s="149"/>
      <c r="X3431" s="149" t="s">
        <v>336</v>
      </c>
      <c r="Y3431" s="149"/>
      <c r="Z3431" s="149"/>
      <c r="AA3431" s="149"/>
      <c r="AB3431" s="149" t="s">
        <v>269</v>
      </c>
      <c r="AC3431" s="149" t="s">
        <v>270</v>
      </c>
      <c r="AD3431" s="149" t="s">
        <v>1173</v>
      </c>
      <c r="AE3431" s="149" t="s">
        <v>271</v>
      </c>
      <c r="AF3431" s="149"/>
      <c r="AG3431" s="149" t="s">
        <v>1098</v>
      </c>
      <c r="AH3431" s="149" t="s">
        <v>273</v>
      </c>
      <c r="AI3431" s="158">
        <v>71</v>
      </c>
      <c r="AJ3431" s="149"/>
      <c r="AK3431" s="159" t="s">
        <v>274</v>
      </c>
      <c r="AL3431" s="159" t="s">
        <v>274</v>
      </c>
      <c r="AM3431" s="149" t="s">
        <v>274</v>
      </c>
      <c r="AN3431" s="160">
        <v>4</v>
      </c>
      <c r="AO3431" s="149"/>
      <c r="AP3431" s="149" t="s">
        <v>274</v>
      </c>
      <c r="AQ3431" s="149" t="s">
        <v>275</v>
      </c>
      <c r="AR3431" s="158">
        <v>1</v>
      </c>
      <c r="AS3431" s="149" t="s">
        <v>275</v>
      </c>
      <c r="AT3431" s="149" t="s">
        <v>276</v>
      </c>
      <c r="AU3431" s="161">
        <v>1</v>
      </c>
      <c r="AV3431" s="159">
        <v>50707.97</v>
      </c>
      <c r="AW3431" s="159">
        <v>2028.32</v>
      </c>
      <c r="AX3431" s="149" t="s">
        <v>274</v>
      </c>
      <c r="AY3431" s="159">
        <v>524.57</v>
      </c>
      <c r="AZ3431" s="159">
        <v>524.57</v>
      </c>
      <c r="BA3431" s="159">
        <v>2098.25</v>
      </c>
      <c r="BB3431" s="159">
        <v>35565.53</v>
      </c>
      <c r="BC3431" s="162" t="s">
        <v>274</v>
      </c>
      <c r="BD3431" s="162">
        <v>0</v>
      </c>
      <c r="BE3431" s="159">
        <v>15142.44</v>
      </c>
      <c r="BF3431" s="159">
        <v>15142.44</v>
      </c>
      <c r="BG3431" s="159">
        <v>50707.97</v>
      </c>
    </row>
    <row r="3432" ht="28.05" customHeight="1" spans="1:59">
      <c r="A3432" s="149"/>
      <c r="B3432" s="149"/>
      <c r="C3432" s="149"/>
      <c r="D3432" s="149" t="s">
        <v>3726</v>
      </c>
      <c r="E3432" s="340" t="s">
        <v>15111</v>
      </c>
      <c r="F3432" s="149" t="s">
        <v>3726</v>
      </c>
      <c r="G3432" s="149" t="s">
        <v>15112</v>
      </c>
      <c r="H3432" s="149" t="s">
        <v>15113</v>
      </c>
      <c r="I3432" s="149" t="s">
        <v>15114</v>
      </c>
      <c r="J3432" s="149" t="s">
        <v>15115</v>
      </c>
      <c r="K3432" s="149"/>
      <c r="L3432" s="149" t="s">
        <v>262</v>
      </c>
      <c r="M3432" s="149"/>
      <c r="N3432" s="149" t="s">
        <v>263</v>
      </c>
      <c r="O3432" s="149" t="s">
        <v>214</v>
      </c>
      <c r="P3432" s="149" t="s">
        <v>53</v>
      </c>
      <c r="Q3432" s="149"/>
      <c r="R3432" s="149" t="s">
        <v>2512</v>
      </c>
      <c r="S3432" s="149" t="s">
        <v>15116</v>
      </c>
      <c r="T3432" s="149" t="s">
        <v>15117</v>
      </c>
      <c r="U3432" s="149" t="s">
        <v>267</v>
      </c>
      <c r="V3432" s="149"/>
      <c r="W3432" s="149"/>
      <c r="X3432" s="149" t="s">
        <v>336</v>
      </c>
      <c r="Y3432" s="149"/>
      <c r="Z3432" s="149"/>
      <c r="AA3432" s="149"/>
      <c r="AB3432" s="149" t="s">
        <v>269</v>
      </c>
      <c r="AC3432" s="149" t="s">
        <v>270</v>
      </c>
      <c r="AD3432" s="149" t="s">
        <v>15117</v>
      </c>
      <c r="AE3432" s="149" t="s">
        <v>271</v>
      </c>
      <c r="AF3432" s="149"/>
      <c r="AG3432" s="149" t="s">
        <v>1098</v>
      </c>
      <c r="AH3432" s="149" t="s">
        <v>273</v>
      </c>
      <c r="AI3432" s="158">
        <v>65</v>
      </c>
      <c r="AJ3432" s="149"/>
      <c r="AK3432" s="159" t="s">
        <v>274</v>
      </c>
      <c r="AL3432" s="159" t="s">
        <v>274</v>
      </c>
      <c r="AM3432" s="149" t="s">
        <v>274</v>
      </c>
      <c r="AN3432" s="160">
        <v>4</v>
      </c>
      <c r="AO3432" s="149"/>
      <c r="AP3432" s="149" t="s">
        <v>274</v>
      </c>
      <c r="AQ3432" s="149" t="s">
        <v>275</v>
      </c>
      <c r="AR3432" s="158">
        <v>1</v>
      </c>
      <c r="AS3432" s="149" t="s">
        <v>275</v>
      </c>
      <c r="AT3432" s="149" t="s">
        <v>276</v>
      </c>
      <c r="AU3432" s="161">
        <v>1</v>
      </c>
      <c r="AV3432" s="159">
        <v>10619.47</v>
      </c>
      <c r="AW3432" s="159">
        <v>424.78</v>
      </c>
      <c r="AX3432" s="149" t="s">
        <v>274</v>
      </c>
      <c r="AY3432" s="159">
        <v>109.24</v>
      </c>
      <c r="AZ3432" s="159">
        <v>109.24</v>
      </c>
      <c r="BA3432" s="159">
        <v>436.96</v>
      </c>
      <c r="BB3432" s="159">
        <v>6808.36</v>
      </c>
      <c r="BC3432" s="162" t="s">
        <v>274</v>
      </c>
      <c r="BD3432" s="162">
        <v>0</v>
      </c>
      <c r="BE3432" s="159">
        <v>3811.11</v>
      </c>
      <c r="BF3432" s="159">
        <v>3811.11</v>
      </c>
      <c r="BG3432" s="159">
        <v>10619.47</v>
      </c>
    </row>
    <row r="3433" ht="28.05" customHeight="1" spans="1:59">
      <c r="A3433" s="149"/>
      <c r="B3433" s="149"/>
      <c r="C3433" s="149"/>
      <c r="D3433" s="149" t="s">
        <v>3726</v>
      </c>
      <c r="E3433" s="340" t="s">
        <v>15118</v>
      </c>
      <c r="F3433" s="149" t="s">
        <v>3726</v>
      </c>
      <c r="G3433" s="149" t="s">
        <v>15119</v>
      </c>
      <c r="H3433" s="149" t="s">
        <v>15120</v>
      </c>
      <c r="I3433" s="149"/>
      <c r="J3433" s="149" t="s">
        <v>15121</v>
      </c>
      <c r="K3433" s="149"/>
      <c r="L3433" s="149" t="s">
        <v>262</v>
      </c>
      <c r="M3433" s="149"/>
      <c r="N3433" s="149" t="s">
        <v>263</v>
      </c>
      <c r="O3433" s="149" t="s">
        <v>214</v>
      </c>
      <c r="P3433" s="149" t="s">
        <v>53</v>
      </c>
      <c r="Q3433" s="149"/>
      <c r="R3433" s="149" t="s">
        <v>14815</v>
      </c>
      <c r="S3433" s="149" t="s">
        <v>14816</v>
      </c>
      <c r="T3433" s="149" t="s">
        <v>14803</v>
      </c>
      <c r="U3433" s="149" t="s">
        <v>267</v>
      </c>
      <c r="V3433" s="149"/>
      <c r="W3433" s="149"/>
      <c r="X3433" s="149" t="s">
        <v>268</v>
      </c>
      <c r="Y3433" s="149"/>
      <c r="Z3433" s="149"/>
      <c r="AA3433" s="149"/>
      <c r="AB3433" s="149" t="s">
        <v>269</v>
      </c>
      <c r="AC3433" s="149" t="s">
        <v>318</v>
      </c>
      <c r="AD3433" s="149" t="s">
        <v>14803</v>
      </c>
      <c r="AE3433" s="149" t="s">
        <v>271</v>
      </c>
      <c r="AF3433" s="149"/>
      <c r="AG3433" s="149" t="s">
        <v>1098</v>
      </c>
      <c r="AH3433" s="149" t="s">
        <v>273</v>
      </c>
      <c r="AI3433" s="158">
        <v>96</v>
      </c>
      <c r="AJ3433" s="149"/>
      <c r="AK3433" s="159" t="s">
        <v>274</v>
      </c>
      <c r="AL3433" s="159" t="s">
        <v>274</v>
      </c>
      <c r="AM3433" s="149" t="s">
        <v>274</v>
      </c>
      <c r="AN3433" s="160">
        <v>4</v>
      </c>
      <c r="AO3433" s="149"/>
      <c r="AP3433" s="149" t="s">
        <v>274</v>
      </c>
      <c r="AQ3433" s="149" t="s">
        <v>275</v>
      </c>
      <c r="AR3433" s="158">
        <v>1</v>
      </c>
      <c r="AS3433" s="149" t="s">
        <v>275</v>
      </c>
      <c r="AT3433" s="149" t="s">
        <v>276</v>
      </c>
      <c r="AU3433" s="161">
        <v>1</v>
      </c>
      <c r="AV3433" s="159">
        <v>19154.27</v>
      </c>
      <c r="AW3433" s="159">
        <v>766.17</v>
      </c>
      <c r="AX3433" s="149" t="s">
        <v>274</v>
      </c>
      <c r="AY3433" s="162">
        <v>0</v>
      </c>
      <c r="AZ3433" s="162" t="s">
        <v>274</v>
      </c>
      <c r="BA3433" s="159">
        <v>766.42</v>
      </c>
      <c r="BB3433" s="159">
        <v>18388.1</v>
      </c>
      <c r="BC3433" s="162" t="s">
        <v>274</v>
      </c>
      <c r="BD3433" s="162">
        <v>0</v>
      </c>
      <c r="BE3433" s="159">
        <v>766.17</v>
      </c>
      <c r="BF3433" s="159">
        <v>766.17</v>
      </c>
      <c r="BG3433" s="159">
        <v>19154.27</v>
      </c>
    </row>
    <row r="3434" ht="28.05" customHeight="1" spans="1:59">
      <c r="A3434" s="149"/>
      <c r="B3434" s="149"/>
      <c r="C3434" s="149"/>
      <c r="D3434" s="149" t="s">
        <v>3726</v>
      </c>
      <c r="E3434" s="340" t="s">
        <v>15122</v>
      </c>
      <c r="F3434" s="149" t="s">
        <v>3726</v>
      </c>
      <c r="G3434" s="149" t="s">
        <v>15123</v>
      </c>
      <c r="H3434" s="149" t="s">
        <v>15015</v>
      </c>
      <c r="I3434" s="149" t="s">
        <v>15016</v>
      </c>
      <c r="J3434" s="149" t="s">
        <v>15124</v>
      </c>
      <c r="K3434" s="149"/>
      <c r="L3434" s="149" t="s">
        <v>287</v>
      </c>
      <c r="M3434" s="149"/>
      <c r="N3434" s="149" t="s">
        <v>263</v>
      </c>
      <c r="O3434" s="149" t="s">
        <v>214</v>
      </c>
      <c r="P3434" s="149" t="s">
        <v>53</v>
      </c>
      <c r="Q3434" s="149"/>
      <c r="R3434" s="149" t="s">
        <v>15125</v>
      </c>
      <c r="S3434" s="149" t="s">
        <v>14888</v>
      </c>
      <c r="T3434" s="149" t="s">
        <v>414</v>
      </c>
      <c r="U3434" s="149" t="s">
        <v>267</v>
      </c>
      <c r="V3434" s="149"/>
      <c r="W3434" s="149"/>
      <c r="X3434" s="149" t="s">
        <v>336</v>
      </c>
      <c r="Y3434" s="149"/>
      <c r="Z3434" s="149"/>
      <c r="AA3434" s="149"/>
      <c r="AB3434" s="149" t="s">
        <v>269</v>
      </c>
      <c r="AC3434" s="149" t="s">
        <v>270</v>
      </c>
      <c r="AD3434" s="149" t="s">
        <v>414</v>
      </c>
      <c r="AE3434" s="149" t="s">
        <v>271</v>
      </c>
      <c r="AF3434" s="149"/>
      <c r="AG3434" s="149" t="s">
        <v>1098</v>
      </c>
      <c r="AH3434" s="149" t="s">
        <v>273</v>
      </c>
      <c r="AI3434" s="158">
        <v>21</v>
      </c>
      <c r="AJ3434" s="149"/>
      <c r="AK3434" s="159" t="s">
        <v>274</v>
      </c>
      <c r="AL3434" s="159" t="s">
        <v>274</v>
      </c>
      <c r="AM3434" s="149" t="s">
        <v>274</v>
      </c>
      <c r="AN3434" s="160">
        <v>4</v>
      </c>
      <c r="AO3434" s="149"/>
      <c r="AP3434" s="149" t="s">
        <v>274</v>
      </c>
      <c r="AQ3434" s="149" t="s">
        <v>275</v>
      </c>
      <c r="AR3434" s="158">
        <v>1</v>
      </c>
      <c r="AS3434" s="149" t="s">
        <v>275</v>
      </c>
      <c r="AT3434" s="149" t="s">
        <v>276</v>
      </c>
      <c r="AU3434" s="161">
        <v>1</v>
      </c>
      <c r="AV3434" s="159">
        <v>4646.02</v>
      </c>
      <c r="AW3434" s="159">
        <v>185.84</v>
      </c>
      <c r="AX3434" s="149" t="s">
        <v>274</v>
      </c>
      <c r="AY3434" s="159">
        <v>46.46</v>
      </c>
      <c r="AZ3434" s="159">
        <v>46.46</v>
      </c>
      <c r="BA3434" s="159">
        <v>185.84</v>
      </c>
      <c r="BB3434" s="159">
        <v>975.66</v>
      </c>
      <c r="BC3434" s="162" t="s">
        <v>274</v>
      </c>
      <c r="BD3434" s="162">
        <v>0</v>
      </c>
      <c r="BE3434" s="159">
        <v>3670.36</v>
      </c>
      <c r="BF3434" s="159">
        <v>3670.36</v>
      </c>
      <c r="BG3434" s="159">
        <v>4646.02</v>
      </c>
    </row>
    <row r="3435" ht="28.05" customHeight="1" spans="1:59">
      <c r="A3435" s="149"/>
      <c r="B3435" s="149"/>
      <c r="C3435" s="149"/>
      <c r="D3435" s="149" t="s">
        <v>3726</v>
      </c>
      <c r="E3435" s="340" t="s">
        <v>15126</v>
      </c>
      <c r="F3435" s="149" t="s">
        <v>3726</v>
      </c>
      <c r="G3435" s="149" t="s">
        <v>15127</v>
      </c>
      <c r="H3435" s="149" t="s">
        <v>15128</v>
      </c>
      <c r="I3435" s="149" t="s">
        <v>15129</v>
      </c>
      <c r="J3435" s="149" t="s">
        <v>15130</v>
      </c>
      <c r="K3435" s="149"/>
      <c r="L3435" s="149" t="s">
        <v>287</v>
      </c>
      <c r="M3435" s="149"/>
      <c r="N3435" s="149" t="s">
        <v>263</v>
      </c>
      <c r="O3435" s="149" t="s">
        <v>214</v>
      </c>
      <c r="P3435" s="149" t="s">
        <v>53</v>
      </c>
      <c r="Q3435" s="149"/>
      <c r="R3435" s="149" t="s">
        <v>15131</v>
      </c>
      <c r="S3435" s="149" t="s">
        <v>14888</v>
      </c>
      <c r="T3435" s="149" t="s">
        <v>414</v>
      </c>
      <c r="U3435" s="149" t="s">
        <v>267</v>
      </c>
      <c r="V3435" s="149"/>
      <c r="W3435" s="149"/>
      <c r="X3435" s="149" t="s">
        <v>336</v>
      </c>
      <c r="Y3435" s="149"/>
      <c r="Z3435" s="149"/>
      <c r="AA3435" s="149"/>
      <c r="AB3435" s="149" t="s">
        <v>269</v>
      </c>
      <c r="AC3435" s="149" t="s">
        <v>270</v>
      </c>
      <c r="AD3435" s="149" t="s">
        <v>414</v>
      </c>
      <c r="AE3435" s="149" t="s">
        <v>271</v>
      </c>
      <c r="AF3435" s="149"/>
      <c r="AG3435" s="149" t="s">
        <v>1098</v>
      </c>
      <c r="AH3435" s="149" t="s">
        <v>273</v>
      </c>
      <c r="AI3435" s="158">
        <v>21</v>
      </c>
      <c r="AJ3435" s="149"/>
      <c r="AK3435" s="159" t="s">
        <v>274</v>
      </c>
      <c r="AL3435" s="159" t="s">
        <v>274</v>
      </c>
      <c r="AM3435" s="149" t="s">
        <v>274</v>
      </c>
      <c r="AN3435" s="160">
        <v>4</v>
      </c>
      <c r="AO3435" s="149"/>
      <c r="AP3435" s="149" t="s">
        <v>274</v>
      </c>
      <c r="AQ3435" s="149" t="s">
        <v>275</v>
      </c>
      <c r="AR3435" s="158">
        <v>1</v>
      </c>
      <c r="AS3435" s="149" t="s">
        <v>275</v>
      </c>
      <c r="AT3435" s="149" t="s">
        <v>276</v>
      </c>
      <c r="AU3435" s="161">
        <v>1</v>
      </c>
      <c r="AV3435" s="159">
        <v>6176.99</v>
      </c>
      <c r="AW3435" s="159">
        <v>247.08</v>
      </c>
      <c r="AX3435" s="149" t="s">
        <v>274</v>
      </c>
      <c r="AY3435" s="159">
        <v>61.77</v>
      </c>
      <c r="AZ3435" s="159">
        <v>61.77</v>
      </c>
      <c r="BA3435" s="159">
        <v>247.08</v>
      </c>
      <c r="BB3435" s="159">
        <v>1297.17</v>
      </c>
      <c r="BC3435" s="162" t="s">
        <v>274</v>
      </c>
      <c r="BD3435" s="162">
        <v>0</v>
      </c>
      <c r="BE3435" s="159">
        <v>4879.82</v>
      </c>
      <c r="BF3435" s="159">
        <v>4879.82</v>
      </c>
      <c r="BG3435" s="159">
        <v>6176.99</v>
      </c>
    </row>
    <row r="3436" ht="28.05" customHeight="1" spans="1:59">
      <c r="A3436" s="149"/>
      <c r="B3436" s="149"/>
      <c r="C3436" s="149"/>
      <c r="D3436" s="149" t="s">
        <v>3726</v>
      </c>
      <c r="E3436" s="340" t="s">
        <v>15132</v>
      </c>
      <c r="F3436" s="149" t="s">
        <v>3726</v>
      </c>
      <c r="G3436" s="149" t="s">
        <v>15133</v>
      </c>
      <c r="H3436" s="149" t="s">
        <v>4706</v>
      </c>
      <c r="I3436" s="149" t="s">
        <v>4707</v>
      </c>
      <c r="J3436" s="149" t="s">
        <v>15134</v>
      </c>
      <c r="K3436" s="149"/>
      <c r="L3436" s="149" t="s">
        <v>262</v>
      </c>
      <c r="M3436" s="149"/>
      <c r="N3436" s="149" t="s">
        <v>263</v>
      </c>
      <c r="O3436" s="149" t="s">
        <v>214</v>
      </c>
      <c r="P3436" s="149" t="s">
        <v>53</v>
      </c>
      <c r="Q3436" s="149"/>
      <c r="R3436" s="149" t="s">
        <v>2512</v>
      </c>
      <c r="S3436" s="149" t="s">
        <v>4709</v>
      </c>
      <c r="T3436" s="149" t="s">
        <v>1173</v>
      </c>
      <c r="U3436" s="149" t="s">
        <v>267</v>
      </c>
      <c r="V3436" s="149"/>
      <c r="W3436" s="149"/>
      <c r="X3436" s="149" t="s">
        <v>336</v>
      </c>
      <c r="Y3436" s="149"/>
      <c r="Z3436" s="149"/>
      <c r="AA3436" s="149"/>
      <c r="AB3436" s="149" t="s">
        <v>269</v>
      </c>
      <c r="AC3436" s="149" t="s">
        <v>270</v>
      </c>
      <c r="AD3436" s="149" t="s">
        <v>1173</v>
      </c>
      <c r="AE3436" s="149" t="s">
        <v>271</v>
      </c>
      <c r="AF3436" s="149"/>
      <c r="AG3436" s="149" t="s">
        <v>1098</v>
      </c>
      <c r="AH3436" s="149" t="s">
        <v>273</v>
      </c>
      <c r="AI3436" s="158">
        <v>71</v>
      </c>
      <c r="AJ3436" s="149"/>
      <c r="AK3436" s="159" t="s">
        <v>274</v>
      </c>
      <c r="AL3436" s="159" t="s">
        <v>274</v>
      </c>
      <c r="AM3436" s="149" t="s">
        <v>274</v>
      </c>
      <c r="AN3436" s="160">
        <v>4</v>
      </c>
      <c r="AO3436" s="149"/>
      <c r="AP3436" s="149" t="s">
        <v>274</v>
      </c>
      <c r="AQ3436" s="149" t="s">
        <v>275</v>
      </c>
      <c r="AR3436" s="158">
        <v>1</v>
      </c>
      <c r="AS3436" s="149" t="s">
        <v>275</v>
      </c>
      <c r="AT3436" s="149" t="s">
        <v>276</v>
      </c>
      <c r="AU3436" s="161">
        <v>1</v>
      </c>
      <c r="AV3436" s="159">
        <v>50707.96</v>
      </c>
      <c r="AW3436" s="159">
        <v>2028.32</v>
      </c>
      <c r="AX3436" s="149" t="s">
        <v>274</v>
      </c>
      <c r="AY3436" s="159">
        <v>524.56</v>
      </c>
      <c r="AZ3436" s="159">
        <v>524.56</v>
      </c>
      <c r="BA3436" s="159">
        <v>2098.24</v>
      </c>
      <c r="BB3436" s="159">
        <v>35565.52</v>
      </c>
      <c r="BC3436" s="162" t="s">
        <v>274</v>
      </c>
      <c r="BD3436" s="162">
        <v>0</v>
      </c>
      <c r="BE3436" s="159">
        <v>15142.44</v>
      </c>
      <c r="BF3436" s="159">
        <v>15142.44</v>
      </c>
      <c r="BG3436" s="159">
        <v>50707.96</v>
      </c>
    </row>
    <row r="3437" ht="28.05" customHeight="1" spans="1:59">
      <c r="A3437" s="149"/>
      <c r="B3437" s="149"/>
      <c r="C3437" s="149"/>
      <c r="D3437" s="149" t="s">
        <v>3726</v>
      </c>
      <c r="E3437" s="340" t="s">
        <v>15135</v>
      </c>
      <c r="F3437" s="149" t="s">
        <v>3726</v>
      </c>
      <c r="G3437" s="149" t="s">
        <v>15136</v>
      </c>
      <c r="H3437" s="149" t="s">
        <v>15113</v>
      </c>
      <c r="I3437" s="149" t="s">
        <v>15114</v>
      </c>
      <c r="J3437" s="149" t="s">
        <v>15137</v>
      </c>
      <c r="K3437" s="149"/>
      <c r="L3437" s="149" t="s">
        <v>262</v>
      </c>
      <c r="M3437" s="149"/>
      <c r="N3437" s="149" t="s">
        <v>263</v>
      </c>
      <c r="O3437" s="149" t="s">
        <v>214</v>
      </c>
      <c r="P3437" s="149" t="s">
        <v>53</v>
      </c>
      <c r="Q3437" s="149"/>
      <c r="R3437" s="149" t="s">
        <v>2512</v>
      </c>
      <c r="S3437" s="149" t="s">
        <v>15116</v>
      </c>
      <c r="T3437" s="149" t="s">
        <v>15117</v>
      </c>
      <c r="U3437" s="149" t="s">
        <v>267</v>
      </c>
      <c r="V3437" s="149"/>
      <c r="W3437" s="149"/>
      <c r="X3437" s="149" t="s">
        <v>336</v>
      </c>
      <c r="Y3437" s="149"/>
      <c r="Z3437" s="149"/>
      <c r="AA3437" s="149"/>
      <c r="AB3437" s="149" t="s">
        <v>269</v>
      </c>
      <c r="AC3437" s="149" t="s">
        <v>270</v>
      </c>
      <c r="AD3437" s="149" t="s">
        <v>15117</v>
      </c>
      <c r="AE3437" s="149" t="s">
        <v>271</v>
      </c>
      <c r="AF3437" s="149"/>
      <c r="AG3437" s="149" t="s">
        <v>1098</v>
      </c>
      <c r="AH3437" s="149" t="s">
        <v>273</v>
      </c>
      <c r="AI3437" s="158">
        <v>65</v>
      </c>
      <c r="AJ3437" s="149"/>
      <c r="AK3437" s="159" t="s">
        <v>274</v>
      </c>
      <c r="AL3437" s="159" t="s">
        <v>274</v>
      </c>
      <c r="AM3437" s="149" t="s">
        <v>274</v>
      </c>
      <c r="AN3437" s="160">
        <v>4</v>
      </c>
      <c r="AO3437" s="149"/>
      <c r="AP3437" s="149" t="s">
        <v>274</v>
      </c>
      <c r="AQ3437" s="149" t="s">
        <v>275</v>
      </c>
      <c r="AR3437" s="158">
        <v>1</v>
      </c>
      <c r="AS3437" s="149" t="s">
        <v>275</v>
      </c>
      <c r="AT3437" s="149" t="s">
        <v>276</v>
      </c>
      <c r="AU3437" s="161">
        <v>1</v>
      </c>
      <c r="AV3437" s="159">
        <v>10619.47</v>
      </c>
      <c r="AW3437" s="159">
        <v>424.78</v>
      </c>
      <c r="AX3437" s="149" t="s">
        <v>274</v>
      </c>
      <c r="AY3437" s="159">
        <v>109.24</v>
      </c>
      <c r="AZ3437" s="159">
        <v>109.24</v>
      </c>
      <c r="BA3437" s="159">
        <v>436.96</v>
      </c>
      <c r="BB3437" s="159">
        <v>6808.36</v>
      </c>
      <c r="BC3437" s="162" t="s">
        <v>274</v>
      </c>
      <c r="BD3437" s="162">
        <v>0</v>
      </c>
      <c r="BE3437" s="159">
        <v>3811.11</v>
      </c>
      <c r="BF3437" s="159">
        <v>3811.11</v>
      </c>
      <c r="BG3437" s="159">
        <v>10619.47</v>
      </c>
    </row>
    <row r="3438" ht="28.05" customHeight="1" spans="1:59">
      <c r="A3438" s="149"/>
      <c r="B3438" s="149"/>
      <c r="C3438" s="149"/>
      <c r="D3438" s="149" t="s">
        <v>3726</v>
      </c>
      <c r="E3438" s="340" t="s">
        <v>15138</v>
      </c>
      <c r="F3438" s="149" t="s">
        <v>3726</v>
      </c>
      <c r="G3438" s="149" t="s">
        <v>15139</v>
      </c>
      <c r="H3438" s="149" t="s">
        <v>15120</v>
      </c>
      <c r="I3438" s="149" t="s">
        <v>14959</v>
      </c>
      <c r="J3438" s="149" t="s">
        <v>15140</v>
      </c>
      <c r="K3438" s="149"/>
      <c r="L3438" s="149" t="s">
        <v>262</v>
      </c>
      <c r="M3438" s="149"/>
      <c r="N3438" s="149" t="s">
        <v>263</v>
      </c>
      <c r="O3438" s="149" t="s">
        <v>214</v>
      </c>
      <c r="P3438" s="149" t="s">
        <v>53</v>
      </c>
      <c r="Q3438" s="149"/>
      <c r="R3438" s="149" t="s">
        <v>14815</v>
      </c>
      <c r="S3438" s="149" t="s">
        <v>14816</v>
      </c>
      <c r="T3438" s="149" t="s">
        <v>14803</v>
      </c>
      <c r="U3438" s="149" t="s">
        <v>267</v>
      </c>
      <c r="V3438" s="149"/>
      <c r="W3438" s="149"/>
      <c r="X3438" s="149" t="s">
        <v>268</v>
      </c>
      <c r="Y3438" s="149"/>
      <c r="Z3438" s="149"/>
      <c r="AA3438" s="149"/>
      <c r="AB3438" s="149" t="s">
        <v>269</v>
      </c>
      <c r="AC3438" s="149" t="s">
        <v>318</v>
      </c>
      <c r="AD3438" s="149" t="s">
        <v>14803</v>
      </c>
      <c r="AE3438" s="149" t="s">
        <v>271</v>
      </c>
      <c r="AF3438" s="149"/>
      <c r="AG3438" s="149" t="s">
        <v>1098</v>
      </c>
      <c r="AH3438" s="149" t="s">
        <v>273</v>
      </c>
      <c r="AI3438" s="158">
        <v>96</v>
      </c>
      <c r="AJ3438" s="149"/>
      <c r="AK3438" s="159" t="s">
        <v>274</v>
      </c>
      <c r="AL3438" s="159" t="s">
        <v>274</v>
      </c>
      <c r="AM3438" s="149" t="s">
        <v>274</v>
      </c>
      <c r="AN3438" s="160">
        <v>4</v>
      </c>
      <c r="AO3438" s="149"/>
      <c r="AP3438" s="149" t="s">
        <v>274</v>
      </c>
      <c r="AQ3438" s="149" t="s">
        <v>275</v>
      </c>
      <c r="AR3438" s="158">
        <v>1</v>
      </c>
      <c r="AS3438" s="149" t="s">
        <v>275</v>
      </c>
      <c r="AT3438" s="149" t="s">
        <v>276</v>
      </c>
      <c r="AU3438" s="161">
        <v>1</v>
      </c>
      <c r="AV3438" s="159">
        <v>19154.3</v>
      </c>
      <c r="AW3438" s="159">
        <v>766.17</v>
      </c>
      <c r="AX3438" s="149" t="s">
        <v>274</v>
      </c>
      <c r="AY3438" s="162">
        <v>0</v>
      </c>
      <c r="AZ3438" s="162" t="s">
        <v>274</v>
      </c>
      <c r="BA3438" s="159">
        <v>766.45</v>
      </c>
      <c r="BB3438" s="159">
        <v>18388.13</v>
      </c>
      <c r="BC3438" s="162" t="s">
        <v>274</v>
      </c>
      <c r="BD3438" s="162">
        <v>0</v>
      </c>
      <c r="BE3438" s="159">
        <v>766.17</v>
      </c>
      <c r="BF3438" s="159">
        <v>766.17</v>
      </c>
      <c r="BG3438" s="159">
        <v>19154.3</v>
      </c>
    </row>
    <row r="3439" ht="28.05" customHeight="1" spans="1:59">
      <c r="A3439" s="149"/>
      <c r="B3439" s="149"/>
      <c r="C3439" s="149"/>
      <c r="D3439" s="149" t="s">
        <v>3726</v>
      </c>
      <c r="E3439" s="340" t="s">
        <v>15141</v>
      </c>
      <c r="F3439" s="149" t="s">
        <v>3726</v>
      </c>
      <c r="G3439" s="149" t="s">
        <v>15142</v>
      </c>
      <c r="H3439" s="149" t="s">
        <v>15113</v>
      </c>
      <c r="I3439" s="149" t="s">
        <v>15114</v>
      </c>
      <c r="J3439" s="149" t="s">
        <v>15143</v>
      </c>
      <c r="K3439" s="149"/>
      <c r="L3439" s="149" t="s">
        <v>262</v>
      </c>
      <c r="M3439" s="149"/>
      <c r="N3439" s="149" t="s">
        <v>263</v>
      </c>
      <c r="O3439" s="149" t="s">
        <v>214</v>
      </c>
      <c r="P3439" s="149" t="s">
        <v>53</v>
      </c>
      <c r="Q3439" s="149"/>
      <c r="R3439" s="149" t="s">
        <v>2512</v>
      </c>
      <c r="S3439" s="149" t="s">
        <v>15116</v>
      </c>
      <c r="T3439" s="149" t="s">
        <v>15117</v>
      </c>
      <c r="U3439" s="149" t="s">
        <v>267</v>
      </c>
      <c r="V3439" s="149"/>
      <c r="W3439" s="149"/>
      <c r="X3439" s="149" t="s">
        <v>336</v>
      </c>
      <c r="Y3439" s="149"/>
      <c r="Z3439" s="149"/>
      <c r="AA3439" s="149"/>
      <c r="AB3439" s="149" t="s">
        <v>269</v>
      </c>
      <c r="AC3439" s="149" t="s">
        <v>270</v>
      </c>
      <c r="AD3439" s="149" t="s">
        <v>15117</v>
      </c>
      <c r="AE3439" s="149" t="s">
        <v>271</v>
      </c>
      <c r="AF3439" s="149"/>
      <c r="AG3439" s="149" t="s">
        <v>1098</v>
      </c>
      <c r="AH3439" s="149" t="s">
        <v>273</v>
      </c>
      <c r="AI3439" s="158">
        <v>65</v>
      </c>
      <c r="AJ3439" s="149"/>
      <c r="AK3439" s="159" t="s">
        <v>274</v>
      </c>
      <c r="AL3439" s="159" t="s">
        <v>274</v>
      </c>
      <c r="AM3439" s="149" t="s">
        <v>274</v>
      </c>
      <c r="AN3439" s="160">
        <v>4</v>
      </c>
      <c r="AO3439" s="149"/>
      <c r="AP3439" s="149" t="s">
        <v>274</v>
      </c>
      <c r="AQ3439" s="149" t="s">
        <v>275</v>
      </c>
      <c r="AR3439" s="158">
        <v>1</v>
      </c>
      <c r="AS3439" s="149" t="s">
        <v>275</v>
      </c>
      <c r="AT3439" s="149" t="s">
        <v>276</v>
      </c>
      <c r="AU3439" s="161">
        <v>1</v>
      </c>
      <c r="AV3439" s="159">
        <v>10619.47</v>
      </c>
      <c r="AW3439" s="159">
        <v>424.78</v>
      </c>
      <c r="AX3439" s="149" t="s">
        <v>274</v>
      </c>
      <c r="AY3439" s="159">
        <v>109.24</v>
      </c>
      <c r="AZ3439" s="159">
        <v>109.24</v>
      </c>
      <c r="BA3439" s="159">
        <v>436.96</v>
      </c>
      <c r="BB3439" s="159">
        <v>6808.36</v>
      </c>
      <c r="BC3439" s="162" t="s">
        <v>274</v>
      </c>
      <c r="BD3439" s="162">
        <v>0</v>
      </c>
      <c r="BE3439" s="159">
        <v>3811.11</v>
      </c>
      <c r="BF3439" s="159">
        <v>3811.11</v>
      </c>
      <c r="BG3439" s="159">
        <v>10619.47</v>
      </c>
    </row>
    <row r="3440" ht="28.05" customHeight="1" spans="1:59">
      <c r="A3440" s="149"/>
      <c r="B3440" s="149"/>
      <c r="C3440" s="149"/>
      <c r="D3440" s="149" t="s">
        <v>3726</v>
      </c>
      <c r="E3440" s="340" t="s">
        <v>15144</v>
      </c>
      <c r="F3440" s="149" t="s">
        <v>3726</v>
      </c>
      <c r="G3440" s="149" t="s">
        <v>15145</v>
      </c>
      <c r="H3440" s="149" t="s">
        <v>4453</v>
      </c>
      <c r="I3440" s="149" t="s">
        <v>4454</v>
      </c>
      <c r="J3440" s="149" t="s">
        <v>15146</v>
      </c>
      <c r="K3440" s="149"/>
      <c r="L3440" s="149" t="s">
        <v>262</v>
      </c>
      <c r="M3440" s="149"/>
      <c r="N3440" s="149" t="s">
        <v>263</v>
      </c>
      <c r="O3440" s="149" t="s">
        <v>214</v>
      </c>
      <c r="P3440" s="149" t="s">
        <v>53</v>
      </c>
      <c r="Q3440" s="149"/>
      <c r="R3440" s="149" t="s">
        <v>2512</v>
      </c>
      <c r="S3440" s="149" t="s">
        <v>4456</v>
      </c>
      <c r="T3440" s="149" t="s">
        <v>1173</v>
      </c>
      <c r="U3440" s="149" t="s">
        <v>267</v>
      </c>
      <c r="V3440" s="149"/>
      <c r="W3440" s="149"/>
      <c r="X3440" s="149" t="s">
        <v>336</v>
      </c>
      <c r="Y3440" s="149"/>
      <c r="Z3440" s="149"/>
      <c r="AA3440" s="149"/>
      <c r="AB3440" s="149" t="s">
        <v>269</v>
      </c>
      <c r="AC3440" s="149" t="s">
        <v>270</v>
      </c>
      <c r="AD3440" s="149" t="s">
        <v>1173</v>
      </c>
      <c r="AE3440" s="149" t="s">
        <v>271</v>
      </c>
      <c r="AF3440" s="149"/>
      <c r="AG3440" s="149" t="s">
        <v>1098</v>
      </c>
      <c r="AH3440" s="149" t="s">
        <v>273</v>
      </c>
      <c r="AI3440" s="158">
        <v>71</v>
      </c>
      <c r="AJ3440" s="149"/>
      <c r="AK3440" s="159" t="s">
        <v>274</v>
      </c>
      <c r="AL3440" s="159" t="s">
        <v>274</v>
      </c>
      <c r="AM3440" s="149" t="s">
        <v>274</v>
      </c>
      <c r="AN3440" s="160">
        <v>4</v>
      </c>
      <c r="AO3440" s="149"/>
      <c r="AP3440" s="149" t="s">
        <v>274</v>
      </c>
      <c r="AQ3440" s="149" t="s">
        <v>275</v>
      </c>
      <c r="AR3440" s="158">
        <v>1</v>
      </c>
      <c r="AS3440" s="149" t="s">
        <v>275</v>
      </c>
      <c r="AT3440" s="149" t="s">
        <v>276</v>
      </c>
      <c r="AU3440" s="161">
        <v>1</v>
      </c>
      <c r="AV3440" s="159">
        <v>5752.21</v>
      </c>
      <c r="AW3440" s="159">
        <v>230.09</v>
      </c>
      <c r="AX3440" s="149" t="s">
        <v>274</v>
      </c>
      <c r="AY3440" s="159">
        <v>59.51</v>
      </c>
      <c r="AZ3440" s="159">
        <v>59.51</v>
      </c>
      <c r="BA3440" s="159">
        <v>238.04</v>
      </c>
      <c r="BB3440" s="159">
        <v>4034.36</v>
      </c>
      <c r="BC3440" s="162" t="s">
        <v>274</v>
      </c>
      <c r="BD3440" s="162">
        <v>0</v>
      </c>
      <c r="BE3440" s="159">
        <v>1717.85</v>
      </c>
      <c r="BF3440" s="159">
        <v>1717.85</v>
      </c>
      <c r="BG3440" s="159">
        <v>5752.21</v>
      </c>
    </row>
    <row r="3441" ht="28.05" customHeight="1" spans="1:59">
      <c r="A3441" s="149"/>
      <c r="B3441" s="149"/>
      <c r="C3441" s="149"/>
      <c r="D3441" s="149" t="s">
        <v>3726</v>
      </c>
      <c r="E3441" s="340" t="s">
        <v>15147</v>
      </c>
      <c r="F3441" s="149" t="s">
        <v>3726</v>
      </c>
      <c r="G3441" s="149" t="s">
        <v>15148</v>
      </c>
      <c r="H3441" s="149" t="s">
        <v>15113</v>
      </c>
      <c r="I3441" s="149" t="s">
        <v>15114</v>
      </c>
      <c r="J3441" s="149" t="s">
        <v>15149</v>
      </c>
      <c r="K3441" s="149"/>
      <c r="L3441" s="149" t="s">
        <v>262</v>
      </c>
      <c r="M3441" s="149"/>
      <c r="N3441" s="149" t="s">
        <v>263</v>
      </c>
      <c r="O3441" s="149" t="s">
        <v>214</v>
      </c>
      <c r="P3441" s="149" t="s">
        <v>53</v>
      </c>
      <c r="Q3441" s="149"/>
      <c r="R3441" s="149" t="s">
        <v>2512</v>
      </c>
      <c r="S3441" s="149" t="s">
        <v>15116</v>
      </c>
      <c r="T3441" s="149" t="s">
        <v>15117</v>
      </c>
      <c r="U3441" s="149" t="s">
        <v>267</v>
      </c>
      <c r="V3441" s="149"/>
      <c r="W3441" s="149"/>
      <c r="X3441" s="149" t="s">
        <v>336</v>
      </c>
      <c r="Y3441" s="149"/>
      <c r="Z3441" s="149"/>
      <c r="AA3441" s="149"/>
      <c r="AB3441" s="149" t="s">
        <v>269</v>
      </c>
      <c r="AC3441" s="149" t="s">
        <v>270</v>
      </c>
      <c r="AD3441" s="149" t="s">
        <v>15117</v>
      </c>
      <c r="AE3441" s="149" t="s">
        <v>271</v>
      </c>
      <c r="AF3441" s="149"/>
      <c r="AG3441" s="149" t="s">
        <v>1098</v>
      </c>
      <c r="AH3441" s="149" t="s">
        <v>273</v>
      </c>
      <c r="AI3441" s="158">
        <v>65</v>
      </c>
      <c r="AJ3441" s="149"/>
      <c r="AK3441" s="159" t="s">
        <v>274</v>
      </c>
      <c r="AL3441" s="159" t="s">
        <v>274</v>
      </c>
      <c r="AM3441" s="149" t="s">
        <v>274</v>
      </c>
      <c r="AN3441" s="160">
        <v>4</v>
      </c>
      <c r="AO3441" s="149"/>
      <c r="AP3441" s="149" t="s">
        <v>274</v>
      </c>
      <c r="AQ3441" s="149" t="s">
        <v>275</v>
      </c>
      <c r="AR3441" s="158">
        <v>1</v>
      </c>
      <c r="AS3441" s="149" t="s">
        <v>275</v>
      </c>
      <c r="AT3441" s="149" t="s">
        <v>276</v>
      </c>
      <c r="AU3441" s="161">
        <v>1</v>
      </c>
      <c r="AV3441" s="159">
        <v>10619.47</v>
      </c>
      <c r="AW3441" s="159">
        <v>424.78</v>
      </c>
      <c r="AX3441" s="149" t="s">
        <v>274</v>
      </c>
      <c r="AY3441" s="159">
        <v>109.24</v>
      </c>
      <c r="AZ3441" s="159">
        <v>109.24</v>
      </c>
      <c r="BA3441" s="159">
        <v>436.96</v>
      </c>
      <c r="BB3441" s="159">
        <v>6808.36</v>
      </c>
      <c r="BC3441" s="162" t="s">
        <v>274</v>
      </c>
      <c r="BD3441" s="162">
        <v>0</v>
      </c>
      <c r="BE3441" s="159">
        <v>3811.11</v>
      </c>
      <c r="BF3441" s="159">
        <v>3811.11</v>
      </c>
      <c r="BG3441" s="159">
        <v>10619.47</v>
      </c>
    </row>
    <row r="3442" ht="28.05" customHeight="1" spans="1:59">
      <c r="A3442" s="149"/>
      <c r="B3442" s="149"/>
      <c r="C3442" s="149"/>
      <c r="D3442" s="149" t="s">
        <v>3726</v>
      </c>
      <c r="E3442" s="340" t="s">
        <v>15150</v>
      </c>
      <c r="F3442" s="149" t="s">
        <v>3726</v>
      </c>
      <c r="G3442" s="149" t="s">
        <v>15151</v>
      </c>
      <c r="H3442" s="149" t="s">
        <v>14541</v>
      </c>
      <c r="I3442" s="149" t="s">
        <v>15152</v>
      </c>
      <c r="J3442" s="149" t="s">
        <v>15153</v>
      </c>
      <c r="K3442" s="149"/>
      <c r="L3442" s="149" t="s">
        <v>262</v>
      </c>
      <c r="M3442" s="149"/>
      <c r="N3442" s="149" t="s">
        <v>263</v>
      </c>
      <c r="O3442" s="149" t="s">
        <v>214</v>
      </c>
      <c r="P3442" s="149" t="s">
        <v>53</v>
      </c>
      <c r="Q3442" s="149"/>
      <c r="R3442" s="149" t="s">
        <v>2512</v>
      </c>
      <c r="S3442" s="149" t="s">
        <v>15154</v>
      </c>
      <c r="T3442" s="149" t="s">
        <v>1173</v>
      </c>
      <c r="U3442" s="149" t="s">
        <v>267</v>
      </c>
      <c r="V3442" s="149"/>
      <c r="W3442" s="149"/>
      <c r="X3442" s="149" t="s">
        <v>336</v>
      </c>
      <c r="Y3442" s="149"/>
      <c r="Z3442" s="149"/>
      <c r="AA3442" s="149"/>
      <c r="AB3442" s="149" t="s">
        <v>269</v>
      </c>
      <c r="AC3442" s="149" t="s">
        <v>270</v>
      </c>
      <c r="AD3442" s="149" t="s">
        <v>1173</v>
      </c>
      <c r="AE3442" s="149" t="s">
        <v>271</v>
      </c>
      <c r="AF3442" s="149"/>
      <c r="AG3442" s="149" t="s">
        <v>1098</v>
      </c>
      <c r="AH3442" s="149" t="s">
        <v>273</v>
      </c>
      <c r="AI3442" s="158">
        <v>71</v>
      </c>
      <c r="AJ3442" s="149"/>
      <c r="AK3442" s="159" t="s">
        <v>274</v>
      </c>
      <c r="AL3442" s="159" t="s">
        <v>274</v>
      </c>
      <c r="AM3442" s="149" t="s">
        <v>274</v>
      </c>
      <c r="AN3442" s="160">
        <v>4</v>
      </c>
      <c r="AO3442" s="149"/>
      <c r="AP3442" s="149" t="s">
        <v>274</v>
      </c>
      <c r="AQ3442" s="149" t="s">
        <v>275</v>
      </c>
      <c r="AR3442" s="158">
        <v>1</v>
      </c>
      <c r="AS3442" s="149" t="s">
        <v>275</v>
      </c>
      <c r="AT3442" s="149" t="s">
        <v>276</v>
      </c>
      <c r="AU3442" s="161">
        <v>1</v>
      </c>
      <c r="AV3442" s="159">
        <v>6053.1</v>
      </c>
      <c r="AW3442" s="159">
        <v>242.12</v>
      </c>
      <c r="AX3442" s="149" t="s">
        <v>274</v>
      </c>
      <c r="AY3442" s="159">
        <v>62.62</v>
      </c>
      <c r="AZ3442" s="159">
        <v>62.62</v>
      </c>
      <c r="BA3442" s="159">
        <v>250.48</v>
      </c>
      <c r="BB3442" s="159">
        <v>4245.46</v>
      </c>
      <c r="BC3442" s="162" t="s">
        <v>274</v>
      </c>
      <c r="BD3442" s="162">
        <v>0</v>
      </c>
      <c r="BE3442" s="159">
        <v>1807.64</v>
      </c>
      <c r="BF3442" s="159">
        <v>1807.64</v>
      </c>
      <c r="BG3442" s="159">
        <v>6053.1</v>
      </c>
    </row>
    <row r="3443" ht="28.05" customHeight="1" spans="1:59">
      <c r="A3443" s="149"/>
      <c r="B3443" s="149"/>
      <c r="C3443" s="149"/>
      <c r="D3443" s="149" t="s">
        <v>3726</v>
      </c>
      <c r="E3443" s="340" t="s">
        <v>15155</v>
      </c>
      <c r="F3443" s="149" t="s">
        <v>3726</v>
      </c>
      <c r="G3443" s="149" t="s">
        <v>15156</v>
      </c>
      <c r="H3443" s="149" t="s">
        <v>15128</v>
      </c>
      <c r="I3443" s="149" t="s">
        <v>15129</v>
      </c>
      <c r="J3443" s="149" t="s">
        <v>15157</v>
      </c>
      <c r="K3443" s="149"/>
      <c r="L3443" s="149" t="s">
        <v>287</v>
      </c>
      <c r="M3443" s="149"/>
      <c r="N3443" s="149" t="s">
        <v>263</v>
      </c>
      <c r="O3443" s="149" t="s">
        <v>214</v>
      </c>
      <c r="P3443" s="149" t="s">
        <v>53</v>
      </c>
      <c r="Q3443" s="149"/>
      <c r="R3443" s="149" t="s">
        <v>15158</v>
      </c>
      <c r="S3443" s="149" t="s">
        <v>14888</v>
      </c>
      <c r="T3443" s="149" t="s">
        <v>414</v>
      </c>
      <c r="U3443" s="149" t="s">
        <v>267</v>
      </c>
      <c r="V3443" s="149"/>
      <c r="W3443" s="149"/>
      <c r="X3443" s="149" t="s">
        <v>336</v>
      </c>
      <c r="Y3443" s="149"/>
      <c r="Z3443" s="149"/>
      <c r="AA3443" s="149"/>
      <c r="AB3443" s="149" t="s">
        <v>269</v>
      </c>
      <c r="AC3443" s="149" t="s">
        <v>270</v>
      </c>
      <c r="AD3443" s="149" t="s">
        <v>414</v>
      </c>
      <c r="AE3443" s="149" t="s">
        <v>271</v>
      </c>
      <c r="AF3443" s="149"/>
      <c r="AG3443" s="149" t="s">
        <v>1098</v>
      </c>
      <c r="AH3443" s="149" t="s">
        <v>273</v>
      </c>
      <c r="AI3443" s="158">
        <v>21</v>
      </c>
      <c r="AJ3443" s="149"/>
      <c r="AK3443" s="159" t="s">
        <v>274</v>
      </c>
      <c r="AL3443" s="159" t="s">
        <v>274</v>
      </c>
      <c r="AM3443" s="149" t="s">
        <v>274</v>
      </c>
      <c r="AN3443" s="160">
        <v>4</v>
      </c>
      <c r="AO3443" s="149"/>
      <c r="AP3443" s="149" t="s">
        <v>274</v>
      </c>
      <c r="AQ3443" s="149" t="s">
        <v>275</v>
      </c>
      <c r="AR3443" s="158">
        <v>1</v>
      </c>
      <c r="AS3443" s="149" t="s">
        <v>275</v>
      </c>
      <c r="AT3443" s="149" t="s">
        <v>276</v>
      </c>
      <c r="AU3443" s="161">
        <v>1</v>
      </c>
      <c r="AV3443" s="159">
        <v>6176.99</v>
      </c>
      <c r="AW3443" s="159">
        <v>247.08</v>
      </c>
      <c r="AX3443" s="149" t="s">
        <v>274</v>
      </c>
      <c r="AY3443" s="159">
        <v>61.77</v>
      </c>
      <c r="AZ3443" s="159">
        <v>61.77</v>
      </c>
      <c r="BA3443" s="159">
        <v>247.08</v>
      </c>
      <c r="BB3443" s="159">
        <v>1297.17</v>
      </c>
      <c r="BC3443" s="162" t="s">
        <v>274</v>
      </c>
      <c r="BD3443" s="162">
        <v>0</v>
      </c>
      <c r="BE3443" s="159">
        <v>4879.82</v>
      </c>
      <c r="BF3443" s="159">
        <v>4879.82</v>
      </c>
      <c r="BG3443" s="159">
        <v>6176.99</v>
      </c>
    </row>
    <row r="3444" ht="28.05" customHeight="1" spans="1:59">
      <c r="A3444" s="149"/>
      <c r="B3444" s="149"/>
      <c r="C3444" s="149"/>
      <c r="D3444" s="149" t="s">
        <v>3726</v>
      </c>
      <c r="E3444" s="340" t="s">
        <v>15159</v>
      </c>
      <c r="F3444" s="149" t="s">
        <v>3726</v>
      </c>
      <c r="G3444" s="149" t="s">
        <v>15160</v>
      </c>
      <c r="H3444" s="149" t="s">
        <v>15113</v>
      </c>
      <c r="I3444" s="149" t="s">
        <v>15114</v>
      </c>
      <c r="J3444" s="149" t="s">
        <v>15161</v>
      </c>
      <c r="K3444" s="149"/>
      <c r="L3444" s="149" t="s">
        <v>262</v>
      </c>
      <c r="M3444" s="149"/>
      <c r="N3444" s="149" t="s">
        <v>263</v>
      </c>
      <c r="O3444" s="149" t="s">
        <v>214</v>
      </c>
      <c r="P3444" s="149" t="s">
        <v>53</v>
      </c>
      <c r="Q3444" s="149"/>
      <c r="R3444" s="149" t="s">
        <v>2512</v>
      </c>
      <c r="S3444" s="149" t="s">
        <v>15116</v>
      </c>
      <c r="T3444" s="149" t="s">
        <v>15117</v>
      </c>
      <c r="U3444" s="149" t="s">
        <v>267</v>
      </c>
      <c r="V3444" s="149"/>
      <c r="W3444" s="149"/>
      <c r="X3444" s="149" t="s">
        <v>336</v>
      </c>
      <c r="Y3444" s="149"/>
      <c r="Z3444" s="149"/>
      <c r="AA3444" s="149"/>
      <c r="AB3444" s="149" t="s">
        <v>269</v>
      </c>
      <c r="AC3444" s="149" t="s">
        <v>270</v>
      </c>
      <c r="AD3444" s="149" t="s">
        <v>15117</v>
      </c>
      <c r="AE3444" s="149" t="s">
        <v>271</v>
      </c>
      <c r="AF3444" s="149"/>
      <c r="AG3444" s="149" t="s">
        <v>1098</v>
      </c>
      <c r="AH3444" s="149" t="s">
        <v>273</v>
      </c>
      <c r="AI3444" s="158">
        <v>65</v>
      </c>
      <c r="AJ3444" s="149"/>
      <c r="AK3444" s="159" t="s">
        <v>274</v>
      </c>
      <c r="AL3444" s="159" t="s">
        <v>274</v>
      </c>
      <c r="AM3444" s="149" t="s">
        <v>274</v>
      </c>
      <c r="AN3444" s="160">
        <v>4</v>
      </c>
      <c r="AO3444" s="149"/>
      <c r="AP3444" s="149" t="s">
        <v>274</v>
      </c>
      <c r="AQ3444" s="149" t="s">
        <v>275</v>
      </c>
      <c r="AR3444" s="158">
        <v>1</v>
      </c>
      <c r="AS3444" s="149" t="s">
        <v>275</v>
      </c>
      <c r="AT3444" s="149" t="s">
        <v>276</v>
      </c>
      <c r="AU3444" s="161">
        <v>1</v>
      </c>
      <c r="AV3444" s="159">
        <v>10619.47</v>
      </c>
      <c r="AW3444" s="159">
        <v>424.78</v>
      </c>
      <c r="AX3444" s="149" t="s">
        <v>274</v>
      </c>
      <c r="AY3444" s="159">
        <v>109.24</v>
      </c>
      <c r="AZ3444" s="159">
        <v>109.24</v>
      </c>
      <c r="BA3444" s="159">
        <v>436.96</v>
      </c>
      <c r="BB3444" s="159">
        <v>6808.36</v>
      </c>
      <c r="BC3444" s="162" t="s">
        <v>274</v>
      </c>
      <c r="BD3444" s="162">
        <v>0</v>
      </c>
      <c r="BE3444" s="159">
        <v>3811.11</v>
      </c>
      <c r="BF3444" s="159">
        <v>3811.11</v>
      </c>
      <c r="BG3444" s="159">
        <v>10619.47</v>
      </c>
    </row>
    <row r="3445" ht="28.05" customHeight="1" spans="1:59">
      <c r="A3445" s="149"/>
      <c r="B3445" s="149"/>
      <c r="C3445" s="149"/>
      <c r="D3445" s="149" t="s">
        <v>3726</v>
      </c>
      <c r="E3445" s="340" t="s">
        <v>15162</v>
      </c>
      <c r="F3445" s="149" t="s">
        <v>3726</v>
      </c>
      <c r="G3445" s="149" t="s">
        <v>15163</v>
      </c>
      <c r="H3445" s="149" t="s">
        <v>14541</v>
      </c>
      <c r="I3445" s="149" t="s">
        <v>15152</v>
      </c>
      <c r="J3445" s="149" t="s">
        <v>15164</v>
      </c>
      <c r="K3445" s="149"/>
      <c r="L3445" s="149" t="s">
        <v>262</v>
      </c>
      <c r="M3445" s="149"/>
      <c r="N3445" s="149" t="s">
        <v>263</v>
      </c>
      <c r="O3445" s="149" t="s">
        <v>214</v>
      </c>
      <c r="P3445" s="149" t="s">
        <v>53</v>
      </c>
      <c r="Q3445" s="149"/>
      <c r="R3445" s="149" t="s">
        <v>3952</v>
      </c>
      <c r="S3445" s="149" t="s">
        <v>15154</v>
      </c>
      <c r="T3445" s="149" t="s">
        <v>1173</v>
      </c>
      <c r="U3445" s="149" t="s">
        <v>267</v>
      </c>
      <c r="V3445" s="149"/>
      <c r="W3445" s="149"/>
      <c r="X3445" s="149" t="s">
        <v>336</v>
      </c>
      <c r="Y3445" s="149"/>
      <c r="Z3445" s="149"/>
      <c r="AA3445" s="149"/>
      <c r="AB3445" s="149" t="s">
        <v>269</v>
      </c>
      <c r="AC3445" s="149" t="s">
        <v>270</v>
      </c>
      <c r="AD3445" s="149" t="s">
        <v>1173</v>
      </c>
      <c r="AE3445" s="149" t="s">
        <v>271</v>
      </c>
      <c r="AF3445" s="149"/>
      <c r="AG3445" s="149" t="s">
        <v>1098</v>
      </c>
      <c r="AH3445" s="149" t="s">
        <v>273</v>
      </c>
      <c r="AI3445" s="158">
        <v>71</v>
      </c>
      <c r="AJ3445" s="149"/>
      <c r="AK3445" s="159" t="s">
        <v>274</v>
      </c>
      <c r="AL3445" s="159" t="s">
        <v>274</v>
      </c>
      <c r="AM3445" s="149" t="s">
        <v>274</v>
      </c>
      <c r="AN3445" s="160">
        <v>4</v>
      </c>
      <c r="AO3445" s="149"/>
      <c r="AP3445" s="149" t="s">
        <v>274</v>
      </c>
      <c r="AQ3445" s="149" t="s">
        <v>275</v>
      </c>
      <c r="AR3445" s="158">
        <v>1</v>
      </c>
      <c r="AS3445" s="149" t="s">
        <v>275</v>
      </c>
      <c r="AT3445" s="149" t="s">
        <v>276</v>
      </c>
      <c r="AU3445" s="161">
        <v>1</v>
      </c>
      <c r="AV3445" s="159">
        <v>6053.09</v>
      </c>
      <c r="AW3445" s="159">
        <v>242.12</v>
      </c>
      <c r="AX3445" s="149" t="s">
        <v>274</v>
      </c>
      <c r="AY3445" s="159">
        <v>62.62</v>
      </c>
      <c r="AZ3445" s="159">
        <v>62.62</v>
      </c>
      <c r="BA3445" s="159">
        <v>250.48</v>
      </c>
      <c r="BB3445" s="159">
        <v>4245.46</v>
      </c>
      <c r="BC3445" s="162" t="s">
        <v>274</v>
      </c>
      <c r="BD3445" s="162">
        <v>0</v>
      </c>
      <c r="BE3445" s="159">
        <v>1807.63</v>
      </c>
      <c r="BF3445" s="159">
        <v>1807.63</v>
      </c>
      <c r="BG3445" s="159">
        <v>6053.09</v>
      </c>
    </row>
    <row r="3446" ht="28.05" customHeight="1" spans="1:59">
      <c r="A3446" s="149"/>
      <c r="B3446" s="149"/>
      <c r="C3446" s="149"/>
      <c r="D3446" s="149" t="s">
        <v>3726</v>
      </c>
      <c r="E3446" s="340" t="s">
        <v>15165</v>
      </c>
      <c r="F3446" s="149" t="s">
        <v>3726</v>
      </c>
      <c r="G3446" s="149" t="s">
        <v>15166</v>
      </c>
      <c r="H3446" s="149" t="s">
        <v>15128</v>
      </c>
      <c r="I3446" s="149" t="s">
        <v>15129</v>
      </c>
      <c r="J3446" s="149" t="s">
        <v>15167</v>
      </c>
      <c r="K3446" s="149"/>
      <c r="L3446" s="149" t="s">
        <v>287</v>
      </c>
      <c r="M3446" s="149"/>
      <c r="N3446" s="149" t="s">
        <v>263</v>
      </c>
      <c r="O3446" s="149" t="s">
        <v>214</v>
      </c>
      <c r="P3446" s="149" t="s">
        <v>53</v>
      </c>
      <c r="Q3446" s="149"/>
      <c r="R3446" s="149" t="s">
        <v>15168</v>
      </c>
      <c r="S3446" s="149" t="s">
        <v>14888</v>
      </c>
      <c r="T3446" s="149" t="s">
        <v>414</v>
      </c>
      <c r="U3446" s="149" t="s">
        <v>267</v>
      </c>
      <c r="V3446" s="149"/>
      <c r="W3446" s="149"/>
      <c r="X3446" s="149" t="s">
        <v>336</v>
      </c>
      <c r="Y3446" s="149"/>
      <c r="Z3446" s="149"/>
      <c r="AA3446" s="149"/>
      <c r="AB3446" s="149" t="s">
        <v>269</v>
      </c>
      <c r="AC3446" s="149" t="s">
        <v>270</v>
      </c>
      <c r="AD3446" s="149" t="s">
        <v>414</v>
      </c>
      <c r="AE3446" s="149" t="s">
        <v>271</v>
      </c>
      <c r="AF3446" s="149"/>
      <c r="AG3446" s="149" t="s">
        <v>1098</v>
      </c>
      <c r="AH3446" s="149" t="s">
        <v>273</v>
      </c>
      <c r="AI3446" s="158">
        <v>21</v>
      </c>
      <c r="AJ3446" s="149"/>
      <c r="AK3446" s="159" t="s">
        <v>274</v>
      </c>
      <c r="AL3446" s="159" t="s">
        <v>274</v>
      </c>
      <c r="AM3446" s="149" t="s">
        <v>274</v>
      </c>
      <c r="AN3446" s="160">
        <v>4</v>
      </c>
      <c r="AO3446" s="149"/>
      <c r="AP3446" s="149" t="s">
        <v>274</v>
      </c>
      <c r="AQ3446" s="149" t="s">
        <v>275</v>
      </c>
      <c r="AR3446" s="158">
        <v>1</v>
      </c>
      <c r="AS3446" s="149" t="s">
        <v>275</v>
      </c>
      <c r="AT3446" s="149" t="s">
        <v>276</v>
      </c>
      <c r="AU3446" s="161">
        <v>1</v>
      </c>
      <c r="AV3446" s="159">
        <v>6176.99</v>
      </c>
      <c r="AW3446" s="159">
        <v>247.08</v>
      </c>
      <c r="AX3446" s="149" t="s">
        <v>274</v>
      </c>
      <c r="AY3446" s="159">
        <v>61.77</v>
      </c>
      <c r="AZ3446" s="159">
        <v>61.77</v>
      </c>
      <c r="BA3446" s="159">
        <v>247.08</v>
      </c>
      <c r="BB3446" s="159">
        <v>1297.17</v>
      </c>
      <c r="BC3446" s="162" t="s">
        <v>274</v>
      </c>
      <c r="BD3446" s="162">
        <v>0</v>
      </c>
      <c r="BE3446" s="159">
        <v>4879.82</v>
      </c>
      <c r="BF3446" s="159">
        <v>4879.82</v>
      </c>
      <c r="BG3446" s="159">
        <v>6176.99</v>
      </c>
    </row>
    <row r="3447" ht="28.05" customHeight="1" spans="1:59">
      <c r="A3447" s="149"/>
      <c r="B3447" s="149"/>
      <c r="C3447" s="149"/>
      <c r="D3447" s="149" t="s">
        <v>3726</v>
      </c>
      <c r="E3447" s="340" t="s">
        <v>15169</v>
      </c>
      <c r="F3447" s="149" t="s">
        <v>3726</v>
      </c>
      <c r="G3447" s="149" t="s">
        <v>15170</v>
      </c>
      <c r="H3447" s="149" t="s">
        <v>15171</v>
      </c>
      <c r="I3447" s="149" t="s">
        <v>15172</v>
      </c>
      <c r="J3447" s="149" t="s">
        <v>15173</v>
      </c>
      <c r="K3447" s="149"/>
      <c r="L3447" s="149" t="s">
        <v>262</v>
      </c>
      <c r="M3447" s="149"/>
      <c r="N3447" s="149" t="s">
        <v>263</v>
      </c>
      <c r="O3447" s="149" t="s">
        <v>214</v>
      </c>
      <c r="P3447" s="149" t="s">
        <v>53</v>
      </c>
      <c r="Q3447" s="149"/>
      <c r="R3447" s="149" t="s">
        <v>15174</v>
      </c>
      <c r="S3447" s="149" t="s">
        <v>289</v>
      </c>
      <c r="T3447" s="149" t="s">
        <v>15175</v>
      </c>
      <c r="U3447" s="149" t="s">
        <v>267</v>
      </c>
      <c r="V3447" s="149"/>
      <c r="W3447" s="149"/>
      <c r="X3447" s="149" t="s">
        <v>51</v>
      </c>
      <c r="Y3447" s="149"/>
      <c r="Z3447" s="149"/>
      <c r="AA3447" s="149"/>
      <c r="AB3447" s="149" t="s">
        <v>269</v>
      </c>
      <c r="AC3447" s="149" t="s">
        <v>318</v>
      </c>
      <c r="AD3447" s="149" t="s">
        <v>15175</v>
      </c>
      <c r="AE3447" s="149" t="s">
        <v>271</v>
      </c>
      <c r="AF3447" s="149"/>
      <c r="AG3447" s="149" t="s">
        <v>1098</v>
      </c>
      <c r="AH3447" s="149" t="s">
        <v>273</v>
      </c>
      <c r="AI3447" s="158">
        <v>96</v>
      </c>
      <c r="AJ3447" s="149"/>
      <c r="AK3447" s="159" t="s">
        <v>274</v>
      </c>
      <c r="AL3447" s="159" t="s">
        <v>274</v>
      </c>
      <c r="AM3447" s="149" t="s">
        <v>274</v>
      </c>
      <c r="AN3447" s="160">
        <v>4</v>
      </c>
      <c r="AO3447" s="149"/>
      <c r="AP3447" s="149" t="s">
        <v>274</v>
      </c>
      <c r="AQ3447" s="149" t="s">
        <v>275</v>
      </c>
      <c r="AR3447" s="158">
        <v>1</v>
      </c>
      <c r="AS3447" s="149" t="s">
        <v>275</v>
      </c>
      <c r="AT3447" s="149" t="s">
        <v>276</v>
      </c>
      <c r="AU3447" s="161">
        <v>1</v>
      </c>
      <c r="AV3447" s="159">
        <v>131538.46</v>
      </c>
      <c r="AW3447" s="159">
        <v>5261.54</v>
      </c>
      <c r="AX3447" s="149" t="s">
        <v>274</v>
      </c>
      <c r="AY3447" s="159">
        <v>1644.33</v>
      </c>
      <c r="AZ3447" s="159">
        <v>1644.33</v>
      </c>
      <c r="BA3447" s="159">
        <v>6577.34</v>
      </c>
      <c r="BB3447" s="159">
        <v>126276.92</v>
      </c>
      <c r="BC3447" s="162" t="s">
        <v>274</v>
      </c>
      <c r="BD3447" s="162">
        <v>0</v>
      </c>
      <c r="BE3447" s="159">
        <v>5261.54</v>
      </c>
      <c r="BF3447" s="159">
        <v>5261.54</v>
      </c>
      <c r="BG3447" s="159">
        <v>131538.46</v>
      </c>
    </row>
    <row r="3448" ht="28.05" customHeight="1" spans="1:59">
      <c r="A3448" s="149"/>
      <c r="B3448" s="149"/>
      <c r="C3448" s="149"/>
      <c r="D3448" s="149" t="s">
        <v>3726</v>
      </c>
      <c r="E3448" s="340" t="s">
        <v>15176</v>
      </c>
      <c r="F3448" s="149" t="s">
        <v>3726</v>
      </c>
      <c r="G3448" s="149" t="s">
        <v>15177</v>
      </c>
      <c r="H3448" s="149" t="s">
        <v>15113</v>
      </c>
      <c r="I3448" s="149" t="s">
        <v>15114</v>
      </c>
      <c r="J3448" s="149" t="s">
        <v>15178</v>
      </c>
      <c r="K3448" s="149"/>
      <c r="L3448" s="149" t="s">
        <v>262</v>
      </c>
      <c r="M3448" s="149"/>
      <c r="N3448" s="149" t="s">
        <v>263</v>
      </c>
      <c r="O3448" s="149" t="s">
        <v>214</v>
      </c>
      <c r="P3448" s="149" t="s">
        <v>53</v>
      </c>
      <c r="Q3448" s="149"/>
      <c r="R3448" s="149" t="s">
        <v>2512</v>
      </c>
      <c r="S3448" s="149" t="s">
        <v>15116</v>
      </c>
      <c r="T3448" s="149" t="s">
        <v>15117</v>
      </c>
      <c r="U3448" s="149" t="s">
        <v>267</v>
      </c>
      <c r="V3448" s="149"/>
      <c r="W3448" s="149"/>
      <c r="X3448" s="149" t="s">
        <v>336</v>
      </c>
      <c r="Y3448" s="149"/>
      <c r="Z3448" s="149"/>
      <c r="AA3448" s="149"/>
      <c r="AB3448" s="149" t="s">
        <v>269</v>
      </c>
      <c r="AC3448" s="149" t="s">
        <v>270</v>
      </c>
      <c r="AD3448" s="149" t="s">
        <v>15117</v>
      </c>
      <c r="AE3448" s="149" t="s">
        <v>271</v>
      </c>
      <c r="AF3448" s="149"/>
      <c r="AG3448" s="149" t="s">
        <v>1098</v>
      </c>
      <c r="AH3448" s="149" t="s">
        <v>273</v>
      </c>
      <c r="AI3448" s="158">
        <v>65</v>
      </c>
      <c r="AJ3448" s="149"/>
      <c r="AK3448" s="159" t="s">
        <v>274</v>
      </c>
      <c r="AL3448" s="159" t="s">
        <v>274</v>
      </c>
      <c r="AM3448" s="149" t="s">
        <v>274</v>
      </c>
      <c r="AN3448" s="160">
        <v>4</v>
      </c>
      <c r="AO3448" s="149"/>
      <c r="AP3448" s="149" t="s">
        <v>274</v>
      </c>
      <c r="AQ3448" s="149" t="s">
        <v>275</v>
      </c>
      <c r="AR3448" s="158">
        <v>1</v>
      </c>
      <c r="AS3448" s="149" t="s">
        <v>275</v>
      </c>
      <c r="AT3448" s="149" t="s">
        <v>276</v>
      </c>
      <c r="AU3448" s="161">
        <v>1</v>
      </c>
      <c r="AV3448" s="159">
        <v>10619.46</v>
      </c>
      <c r="AW3448" s="159">
        <v>424.78</v>
      </c>
      <c r="AX3448" s="149" t="s">
        <v>274</v>
      </c>
      <c r="AY3448" s="159">
        <v>109.24</v>
      </c>
      <c r="AZ3448" s="159">
        <v>109.24</v>
      </c>
      <c r="BA3448" s="159">
        <v>436.96</v>
      </c>
      <c r="BB3448" s="159">
        <v>6808.36</v>
      </c>
      <c r="BC3448" s="162" t="s">
        <v>274</v>
      </c>
      <c r="BD3448" s="162">
        <v>0</v>
      </c>
      <c r="BE3448" s="159">
        <v>3811.1</v>
      </c>
      <c r="BF3448" s="159">
        <v>3811.1</v>
      </c>
      <c r="BG3448" s="159">
        <v>10619.46</v>
      </c>
    </row>
    <row r="3449" ht="28.05" customHeight="1" spans="1:59">
      <c r="A3449" s="149"/>
      <c r="B3449" s="149"/>
      <c r="C3449" s="149"/>
      <c r="D3449" s="149" t="s">
        <v>3726</v>
      </c>
      <c r="E3449" s="340" t="s">
        <v>15179</v>
      </c>
      <c r="F3449" s="149" t="s">
        <v>3726</v>
      </c>
      <c r="G3449" s="149" t="s">
        <v>15180</v>
      </c>
      <c r="H3449" s="149" t="s">
        <v>15128</v>
      </c>
      <c r="I3449" s="149" t="s">
        <v>15129</v>
      </c>
      <c r="J3449" s="149" t="s">
        <v>15181</v>
      </c>
      <c r="K3449" s="149"/>
      <c r="L3449" s="149" t="s">
        <v>287</v>
      </c>
      <c r="M3449" s="149"/>
      <c r="N3449" s="149" t="s">
        <v>263</v>
      </c>
      <c r="O3449" s="149" t="s">
        <v>214</v>
      </c>
      <c r="P3449" s="149" t="s">
        <v>53</v>
      </c>
      <c r="Q3449" s="149"/>
      <c r="R3449" s="149" t="s">
        <v>15182</v>
      </c>
      <c r="S3449" s="149" t="s">
        <v>14888</v>
      </c>
      <c r="T3449" s="149" t="s">
        <v>414</v>
      </c>
      <c r="U3449" s="149" t="s">
        <v>267</v>
      </c>
      <c r="V3449" s="149"/>
      <c r="W3449" s="149"/>
      <c r="X3449" s="149" t="s">
        <v>336</v>
      </c>
      <c r="Y3449" s="149"/>
      <c r="Z3449" s="149"/>
      <c r="AA3449" s="149"/>
      <c r="AB3449" s="149" t="s">
        <v>269</v>
      </c>
      <c r="AC3449" s="149" t="s">
        <v>270</v>
      </c>
      <c r="AD3449" s="149" t="s">
        <v>414</v>
      </c>
      <c r="AE3449" s="149" t="s">
        <v>271</v>
      </c>
      <c r="AF3449" s="149"/>
      <c r="AG3449" s="149" t="s">
        <v>1098</v>
      </c>
      <c r="AH3449" s="149" t="s">
        <v>273</v>
      </c>
      <c r="AI3449" s="158">
        <v>21</v>
      </c>
      <c r="AJ3449" s="149"/>
      <c r="AK3449" s="159" t="s">
        <v>274</v>
      </c>
      <c r="AL3449" s="159" t="s">
        <v>274</v>
      </c>
      <c r="AM3449" s="149" t="s">
        <v>274</v>
      </c>
      <c r="AN3449" s="160">
        <v>4</v>
      </c>
      <c r="AO3449" s="149"/>
      <c r="AP3449" s="149" t="s">
        <v>274</v>
      </c>
      <c r="AQ3449" s="149" t="s">
        <v>275</v>
      </c>
      <c r="AR3449" s="158">
        <v>1</v>
      </c>
      <c r="AS3449" s="149" t="s">
        <v>275</v>
      </c>
      <c r="AT3449" s="149" t="s">
        <v>276</v>
      </c>
      <c r="AU3449" s="161">
        <v>1</v>
      </c>
      <c r="AV3449" s="159">
        <v>6176.99</v>
      </c>
      <c r="AW3449" s="159">
        <v>247.08</v>
      </c>
      <c r="AX3449" s="149" t="s">
        <v>274</v>
      </c>
      <c r="AY3449" s="159">
        <v>61.77</v>
      </c>
      <c r="AZ3449" s="159">
        <v>61.77</v>
      </c>
      <c r="BA3449" s="159">
        <v>247.08</v>
      </c>
      <c r="BB3449" s="159">
        <v>1297.17</v>
      </c>
      <c r="BC3449" s="162" t="s">
        <v>274</v>
      </c>
      <c r="BD3449" s="162">
        <v>0</v>
      </c>
      <c r="BE3449" s="159">
        <v>4879.82</v>
      </c>
      <c r="BF3449" s="159">
        <v>4879.82</v>
      </c>
      <c r="BG3449" s="159">
        <v>6176.99</v>
      </c>
    </row>
    <row r="3450" ht="28.05" customHeight="1" spans="1:59">
      <c r="A3450" s="149"/>
      <c r="B3450" s="149"/>
      <c r="C3450" s="149"/>
      <c r="D3450" s="149" t="s">
        <v>3726</v>
      </c>
      <c r="E3450" s="340" t="s">
        <v>15183</v>
      </c>
      <c r="F3450" s="149" t="s">
        <v>3726</v>
      </c>
      <c r="G3450" s="149" t="s">
        <v>15184</v>
      </c>
      <c r="H3450" s="149" t="s">
        <v>5486</v>
      </c>
      <c r="I3450" s="149" t="s">
        <v>15185</v>
      </c>
      <c r="J3450" s="149" t="s">
        <v>15186</v>
      </c>
      <c r="K3450" s="149"/>
      <c r="L3450" s="149" t="s">
        <v>262</v>
      </c>
      <c r="M3450" s="149"/>
      <c r="N3450" s="149" t="s">
        <v>263</v>
      </c>
      <c r="O3450" s="149" t="s">
        <v>214</v>
      </c>
      <c r="P3450" s="149" t="s">
        <v>53</v>
      </c>
      <c r="Q3450" s="149"/>
      <c r="R3450" s="149" t="s">
        <v>15174</v>
      </c>
      <c r="S3450" s="149" t="s">
        <v>289</v>
      </c>
      <c r="T3450" s="149" t="s">
        <v>15175</v>
      </c>
      <c r="U3450" s="149" t="s">
        <v>267</v>
      </c>
      <c r="V3450" s="149"/>
      <c r="W3450" s="149"/>
      <c r="X3450" s="149" t="s">
        <v>51</v>
      </c>
      <c r="Y3450" s="149"/>
      <c r="Z3450" s="149"/>
      <c r="AA3450" s="149"/>
      <c r="AB3450" s="149" t="s">
        <v>269</v>
      </c>
      <c r="AC3450" s="149" t="s">
        <v>318</v>
      </c>
      <c r="AD3450" s="149" t="s">
        <v>15175</v>
      </c>
      <c r="AE3450" s="149" t="s">
        <v>271</v>
      </c>
      <c r="AF3450" s="149"/>
      <c r="AG3450" s="149" t="s">
        <v>1098</v>
      </c>
      <c r="AH3450" s="149" t="s">
        <v>273</v>
      </c>
      <c r="AI3450" s="158">
        <v>96</v>
      </c>
      <c r="AJ3450" s="149"/>
      <c r="AK3450" s="159" t="s">
        <v>274</v>
      </c>
      <c r="AL3450" s="159" t="s">
        <v>274</v>
      </c>
      <c r="AM3450" s="149" t="s">
        <v>274</v>
      </c>
      <c r="AN3450" s="160">
        <v>4</v>
      </c>
      <c r="AO3450" s="149"/>
      <c r="AP3450" s="149" t="s">
        <v>274</v>
      </c>
      <c r="AQ3450" s="149" t="s">
        <v>275</v>
      </c>
      <c r="AR3450" s="158">
        <v>1</v>
      </c>
      <c r="AS3450" s="149" t="s">
        <v>275</v>
      </c>
      <c r="AT3450" s="149" t="s">
        <v>276</v>
      </c>
      <c r="AU3450" s="161">
        <v>1</v>
      </c>
      <c r="AV3450" s="159">
        <v>457948.7</v>
      </c>
      <c r="AW3450" s="159">
        <v>18317.95</v>
      </c>
      <c r="AX3450" s="149" t="s">
        <v>274</v>
      </c>
      <c r="AY3450" s="159">
        <v>5724.29</v>
      </c>
      <c r="AZ3450" s="159">
        <v>5724.29</v>
      </c>
      <c r="BA3450" s="159">
        <v>22897.16</v>
      </c>
      <c r="BB3450" s="159">
        <v>439630.75</v>
      </c>
      <c r="BC3450" s="162" t="s">
        <v>274</v>
      </c>
      <c r="BD3450" s="162">
        <v>0</v>
      </c>
      <c r="BE3450" s="159">
        <v>18317.95</v>
      </c>
      <c r="BF3450" s="159">
        <v>18317.95</v>
      </c>
      <c r="BG3450" s="159">
        <v>457948.7</v>
      </c>
    </row>
    <row r="3451" ht="28.05" customHeight="1" spans="1:59">
      <c r="A3451" s="149"/>
      <c r="B3451" s="149"/>
      <c r="C3451" s="149"/>
      <c r="D3451" s="149" t="s">
        <v>3726</v>
      </c>
      <c r="E3451" s="340" t="s">
        <v>15187</v>
      </c>
      <c r="F3451" s="149" t="s">
        <v>3726</v>
      </c>
      <c r="G3451" s="149" t="s">
        <v>15188</v>
      </c>
      <c r="H3451" s="149" t="s">
        <v>14541</v>
      </c>
      <c r="I3451" s="149" t="s">
        <v>15189</v>
      </c>
      <c r="J3451" s="149" t="s">
        <v>15190</v>
      </c>
      <c r="K3451" s="149"/>
      <c r="L3451" s="149" t="s">
        <v>262</v>
      </c>
      <c r="M3451" s="149"/>
      <c r="N3451" s="149" t="s">
        <v>263</v>
      </c>
      <c r="O3451" s="149" t="s">
        <v>214</v>
      </c>
      <c r="P3451" s="149" t="s">
        <v>53</v>
      </c>
      <c r="Q3451" s="149"/>
      <c r="R3451" s="149" t="s">
        <v>2521</v>
      </c>
      <c r="S3451" s="149" t="s">
        <v>15154</v>
      </c>
      <c r="T3451" s="149" t="s">
        <v>1173</v>
      </c>
      <c r="U3451" s="149" t="s">
        <v>267</v>
      </c>
      <c r="V3451" s="149"/>
      <c r="W3451" s="149"/>
      <c r="X3451" s="149" t="s">
        <v>336</v>
      </c>
      <c r="Y3451" s="149"/>
      <c r="Z3451" s="149"/>
      <c r="AA3451" s="149"/>
      <c r="AB3451" s="149" t="s">
        <v>269</v>
      </c>
      <c r="AC3451" s="149" t="s">
        <v>270</v>
      </c>
      <c r="AD3451" s="149" t="s">
        <v>1173</v>
      </c>
      <c r="AE3451" s="149" t="s">
        <v>271</v>
      </c>
      <c r="AF3451" s="149"/>
      <c r="AG3451" s="149" t="s">
        <v>1098</v>
      </c>
      <c r="AH3451" s="149" t="s">
        <v>273</v>
      </c>
      <c r="AI3451" s="158">
        <v>71</v>
      </c>
      <c r="AJ3451" s="149"/>
      <c r="AK3451" s="159" t="s">
        <v>274</v>
      </c>
      <c r="AL3451" s="159" t="s">
        <v>274</v>
      </c>
      <c r="AM3451" s="149" t="s">
        <v>274</v>
      </c>
      <c r="AN3451" s="160">
        <v>4</v>
      </c>
      <c r="AO3451" s="149"/>
      <c r="AP3451" s="149" t="s">
        <v>274</v>
      </c>
      <c r="AQ3451" s="149" t="s">
        <v>275</v>
      </c>
      <c r="AR3451" s="158">
        <v>1</v>
      </c>
      <c r="AS3451" s="149" t="s">
        <v>275</v>
      </c>
      <c r="AT3451" s="149" t="s">
        <v>276</v>
      </c>
      <c r="AU3451" s="161">
        <v>1</v>
      </c>
      <c r="AV3451" s="159">
        <v>8070.8</v>
      </c>
      <c r="AW3451" s="159">
        <v>322.83</v>
      </c>
      <c r="AX3451" s="149" t="s">
        <v>274</v>
      </c>
      <c r="AY3451" s="159">
        <v>83.49</v>
      </c>
      <c r="AZ3451" s="159">
        <v>83.49</v>
      </c>
      <c r="BA3451" s="159">
        <v>333.96</v>
      </c>
      <c r="BB3451" s="159">
        <v>5660.82</v>
      </c>
      <c r="BC3451" s="162" t="s">
        <v>274</v>
      </c>
      <c r="BD3451" s="162">
        <v>0</v>
      </c>
      <c r="BE3451" s="159">
        <v>2409.98</v>
      </c>
      <c r="BF3451" s="159">
        <v>2409.98</v>
      </c>
      <c r="BG3451" s="159">
        <v>8070.8</v>
      </c>
    </row>
    <row r="3452" ht="28.05" customHeight="1" spans="1:59">
      <c r="A3452" s="149"/>
      <c r="B3452" s="149"/>
      <c r="C3452" s="149"/>
      <c r="D3452" s="149" t="s">
        <v>3726</v>
      </c>
      <c r="E3452" s="340" t="s">
        <v>15191</v>
      </c>
      <c r="F3452" s="149" t="s">
        <v>3726</v>
      </c>
      <c r="G3452" s="149" t="s">
        <v>15192</v>
      </c>
      <c r="H3452" s="149" t="s">
        <v>15193</v>
      </c>
      <c r="I3452" s="149" t="s">
        <v>15194</v>
      </c>
      <c r="J3452" s="149" t="s">
        <v>15195</v>
      </c>
      <c r="K3452" s="149"/>
      <c r="L3452" s="149" t="s">
        <v>262</v>
      </c>
      <c r="M3452" s="149"/>
      <c r="N3452" s="149" t="s">
        <v>263</v>
      </c>
      <c r="O3452" s="149" t="s">
        <v>214</v>
      </c>
      <c r="P3452" s="149" t="s">
        <v>53</v>
      </c>
      <c r="Q3452" s="149"/>
      <c r="R3452" s="149" t="s">
        <v>3914</v>
      </c>
      <c r="S3452" s="149" t="s">
        <v>15196</v>
      </c>
      <c r="T3452" s="149" t="s">
        <v>15197</v>
      </c>
      <c r="U3452" s="149" t="s">
        <v>267</v>
      </c>
      <c r="V3452" s="149"/>
      <c r="W3452" s="149"/>
      <c r="X3452" s="149" t="s">
        <v>268</v>
      </c>
      <c r="Y3452" s="149"/>
      <c r="Z3452" s="149"/>
      <c r="AA3452" s="149"/>
      <c r="AB3452" s="149" t="s">
        <v>269</v>
      </c>
      <c r="AC3452" s="149" t="s">
        <v>270</v>
      </c>
      <c r="AD3452" s="149" t="s">
        <v>15197</v>
      </c>
      <c r="AE3452" s="149" t="s">
        <v>271</v>
      </c>
      <c r="AF3452" s="149"/>
      <c r="AG3452" s="149" t="s">
        <v>1098</v>
      </c>
      <c r="AH3452" s="149" t="s">
        <v>273</v>
      </c>
      <c r="AI3452" s="158">
        <v>65</v>
      </c>
      <c r="AJ3452" s="149"/>
      <c r="AK3452" s="159" t="s">
        <v>274</v>
      </c>
      <c r="AL3452" s="159" t="s">
        <v>274</v>
      </c>
      <c r="AM3452" s="149" t="s">
        <v>274</v>
      </c>
      <c r="AN3452" s="160">
        <v>4</v>
      </c>
      <c r="AO3452" s="149"/>
      <c r="AP3452" s="149" t="s">
        <v>274</v>
      </c>
      <c r="AQ3452" s="149" t="s">
        <v>275</v>
      </c>
      <c r="AR3452" s="158">
        <v>1</v>
      </c>
      <c r="AS3452" s="149" t="s">
        <v>275</v>
      </c>
      <c r="AT3452" s="149" t="s">
        <v>276</v>
      </c>
      <c r="AU3452" s="161">
        <v>1</v>
      </c>
      <c r="AV3452" s="159">
        <v>122831.87</v>
      </c>
      <c r="AW3452" s="159">
        <v>4913.27</v>
      </c>
      <c r="AX3452" s="149" t="s">
        <v>274</v>
      </c>
      <c r="AY3452" s="159">
        <v>1263.41</v>
      </c>
      <c r="AZ3452" s="159">
        <v>1263.41</v>
      </c>
      <c r="BA3452" s="159">
        <v>5053.64</v>
      </c>
      <c r="BB3452" s="159">
        <v>78752.84</v>
      </c>
      <c r="BC3452" s="162" t="s">
        <v>274</v>
      </c>
      <c r="BD3452" s="162">
        <v>0</v>
      </c>
      <c r="BE3452" s="159">
        <v>44079.03</v>
      </c>
      <c r="BF3452" s="159">
        <v>44079.03</v>
      </c>
      <c r="BG3452" s="159">
        <v>122831.87</v>
      </c>
    </row>
    <row r="3453" ht="28.05" customHeight="1" spans="1:59">
      <c r="A3453" s="149"/>
      <c r="B3453" s="149"/>
      <c r="C3453" s="149"/>
      <c r="D3453" s="149" t="s">
        <v>3726</v>
      </c>
      <c r="E3453" s="340" t="s">
        <v>15198</v>
      </c>
      <c r="F3453" s="149" t="s">
        <v>3726</v>
      </c>
      <c r="G3453" s="149" t="s">
        <v>15199</v>
      </c>
      <c r="H3453" s="149" t="s">
        <v>15200</v>
      </c>
      <c r="I3453" s="149" t="s">
        <v>15201</v>
      </c>
      <c r="J3453" s="149" t="s">
        <v>15202</v>
      </c>
      <c r="K3453" s="149"/>
      <c r="L3453" s="149" t="s">
        <v>262</v>
      </c>
      <c r="M3453" s="149"/>
      <c r="N3453" s="149" t="s">
        <v>263</v>
      </c>
      <c r="O3453" s="149" t="s">
        <v>214</v>
      </c>
      <c r="P3453" s="149" t="s">
        <v>53</v>
      </c>
      <c r="Q3453" s="149"/>
      <c r="R3453" s="149" t="s">
        <v>2282</v>
      </c>
      <c r="S3453" s="149" t="s">
        <v>4813</v>
      </c>
      <c r="T3453" s="149" t="s">
        <v>15175</v>
      </c>
      <c r="U3453" s="149" t="s">
        <v>267</v>
      </c>
      <c r="V3453" s="149"/>
      <c r="W3453" s="149"/>
      <c r="X3453" s="149" t="s">
        <v>51</v>
      </c>
      <c r="Y3453" s="149"/>
      <c r="Z3453" s="149"/>
      <c r="AA3453" s="149"/>
      <c r="AB3453" s="149" t="s">
        <v>269</v>
      </c>
      <c r="AC3453" s="149" t="s">
        <v>318</v>
      </c>
      <c r="AD3453" s="149" t="s">
        <v>15175</v>
      </c>
      <c r="AE3453" s="149" t="s">
        <v>271</v>
      </c>
      <c r="AF3453" s="149"/>
      <c r="AG3453" s="149" t="s">
        <v>1098</v>
      </c>
      <c r="AH3453" s="149" t="s">
        <v>273</v>
      </c>
      <c r="AI3453" s="158">
        <v>96</v>
      </c>
      <c r="AJ3453" s="149"/>
      <c r="AK3453" s="159" t="s">
        <v>274</v>
      </c>
      <c r="AL3453" s="159" t="s">
        <v>274</v>
      </c>
      <c r="AM3453" s="149" t="s">
        <v>274</v>
      </c>
      <c r="AN3453" s="160">
        <v>4</v>
      </c>
      <c r="AO3453" s="149"/>
      <c r="AP3453" s="149" t="s">
        <v>274</v>
      </c>
      <c r="AQ3453" s="149" t="s">
        <v>275</v>
      </c>
      <c r="AR3453" s="158">
        <v>1</v>
      </c>
      <c r="AS3453" s="149" t="s">
        <v>275</v>
      </c>
      <c r="AT3453" s="149" t="s">
        <v>276</v>
      </c>
      <c r="AU3453" s="161">
        <v>1</v>
      </c>
      <c r="AV3453" s="159">
        <v>16666.67</v>
      </c>
      <c r="AW3453" s="159">
        <v>666.67</v>
      </c>
      <c r="AX3453" s="149" t="s">
        <v>274</v>
      </c>
      <c r="AY3453" s="159">
        <v>208.25</v>
      </c>
      <c r="AZ3453" s="159">
        <v>208.25</v>
      </c>
      <c r="BA3453" s="159">
        <v>833.03</v>
      </c>
      <c r="BB3453" s="159">
        <v>16000</v>
      </c>
      <c r="BC3453" s="162" t="s">
        <v>274</v>
      </c>
      <c r="BD3453" s="162">
        <v>0</v>
      </c>
      <c r="BE3453" s="159">
        <v>666.67</v>
      </c>
      <c r="BF3453" s="159">
        <v>666.67</v>
      </c>
      <c r="BG3453" s="159">
        <v>16666.67</v>
      </c>
    </row>
    <row r="3454" ht="28.05" customHeight="1" spans="1:59">
      <c r="A3454" s="149"/>
      <c r="B3454" s="149"/>
      <c r="C3454" s="149"/>
      <c r="D3454" s="149" t="s">
        <v>3726</v>
      </c>
      <c r="E3454" s="340" t="s">
        <v>15203</v>
      </c>
      <c r="F3454" s="149" t="s">
        <v>3726</v>
      </c>
      <c r="G3454" s="149" t="s">
        <v>15204</v>
      </c>
      <c r="H3454" s="149" t="s">
        <v>15205</v>
      </c>
      <c r="I3454" s="149" t="s">
        <v>15206</v>
      </c>
      <c r="J3454" s="149" t="s">
        <v>15207</v>
      </c>
      <c r="K3454" s="149"/>
      <c r="L3454" s="149" t="s">
        <v>262</v>
      </c>
      <c r="M3454" s="149"/>
      <c r="N3454" s="149" t="s">
        <v>263</v>
      </c>
      <c r="O3454" s="149" t="s">
        <v>214</v>
      </c>
      <c r="P3454" s="149" t="s">
        <v>53</v>
      </c>
      <c r="Q3454" s="149"/>
      <c r="R3454" s="149" t="s">
        <v>4026</v>
      </c>
      <c r="S3454" s="149" t="s">
        <v>15208</v>
      </c>
      <c r="T3454" s="149" t="s">
        <v>15197</v>
      </c>
      <c r="U3454" s="149" t="s">
        <v>267</v>
      </c>
      <c r="V3454" s="149"/>
      <c r="W3454" s="149"/>
      <c r="X3454" s="149" t="s">
        <v>268</v>
      </c>
      <c r="Y3454" s="149"/>
      <c r="Z3454" s="149"/>
      <c r="AA3454" s="149"/>
      <c r="AB3454" s="149" t="s">
        <v>269</v>
      </c>
      <c r="AC3454" s="149" t="s">
        <v>270</v>
      </c>
      <c r="AD3454" s="149" t="s">
        <v>15197</v>
      </c>
      <c r="AE3454" s="149" t="s">
        <v>271</v>
      </c>
      <c r="AF3454" s="149"/>
      <c r="AG3454" s="149" t="s">
        <v>1098</v>
      </c>
      <c r="AH3454" s="149" t="s">
        <v>273</v>
      </c>
      <c r="AI3454" s="158">
        <v>65</v>
      </c>
      <c r="AJ3454" s="149"/>
      <c r="AK3454" s="159" t="s">
        <v>274</v>
      </c>
      <c r="AL3454" s="159" t="s">
        <v>274</v>
      </c>
      <c r="AM3454" s="149" t="s">
        <v>274</v>
      </c>
      <c r="AN3454" s="160">
        <v>4</v>
      </c>
      <c r="AO3454" s="149"/>
      <c r="AP3454" s="149" t="s">
        <v>274</v>
      </c>
      <c r="AQ3454" s="149" t="s">
        <v>275</v>
      </c>
      <c r="AR3454" s="158">
        <v>1</v>
      </c>
      <c r="AS3454" s="149" t="s">
        <v>275</v>
      </c>
      <c r="AT3454" s="149" t="s">
        <v>276</v>
      </c>
      <c r="AU3454" s="161">
        <v>1</v>
      </c>
      <c r="AV3454" s="159">
        <v>30973.45</v>
      </c>
      <c r="AW3454" s="159">
        <v>1238.94</v>
      </c>
      <c r="AX3454" s="149" t="s">
        <v>274</v>
      </c>
      <c r="AY3454" s="159">
        <v>318.59</v>
      </c>
      <c r="AZ3454" s="159">
        <v>318.59</v>
      </c>
      <c r="BA3454" s="159">
        <v>1274.36</v>
      </c>
      <c r="BB3454" s="159">
        <v>19858.16</v>
      </c>
      <c r="BC3454" s="162" t="s">
        <v>274</v>
      </c>
      <c r="BD3454" s="162">
        <v>0</v>
      </c>
      <c r="BE3454" s="159">
        <v>11115.29</v>
      </c>
      <c r="BF3454" s="159">
        <v>11115.29</v>
      </c>
      <c r="BG3454" s="159">
        <v>30973.45</v>
      </c>
    </row>
    <row r="3455" ht="28.05" customHeight="1" spans="1:59">
      <c r="A3455" s="149"/>
      <c r="B3455" s="149"/>
      <c r="C3455" s="149"/>
      <c r="D3455" s="149" t="s">
        <v>3726</v>
      </c>
      <c r="E3455" s="340" t="s">
        <v>15209</v>
      </c>
      <c r="F3455" s="149" t="s">
        <v>3726</v>
      </c>
      <c r="G3455" s="149" t="s">
        <v>15210</v>
      </c>
      <c r="H3455" s="149" t="s">
        <v>15211</v>
      </c>
      <c r="I3455" s="149" t="s">
        <v>15212</v>
      </c>
      <c r="J3455" s="149" t="s">
        <v>15213</v>
      </c>
      <c r="K3455" s="149"/>
      <c r="L3455" s="149" t="s">
        <v>287</v>
      </c>
      <c r="M3455" s="149"/>
      <c r="N3455" s="149" t="s">
        <v>263</v>
      </c>
      <c r="O3455" s="149" t="s">
        <v>214</v>
      </c>
      <c r="P3455" s="149" t="s">
        <v>53</v>
      </c>
      <c r="Q3455" s="149"/>
      <c r="R3455" s="149" t="s">
        <v>15214</v>
      </c>
      <c r="S3455" s="149" t="s">
        <v>14888</v>
      </c>
      <c r="T3455" s="149" t="s">
        <v>414</v>
      </c>
      <c r="U3455" s="149" t="s">
        <v>267</v>
      </c>
      <c r="V3455" s="149"/>
      <c r="W3455" s="149"/>
      <c r="X3455" s="149" t="s">
        <v>336</v>
      </c>
      <c r="Y3455" s="149"/>
      <c r="Z3455" s="149"/>
      <c r="AA3455" s="149"/>
      <c r="AB3455" s="149" t="s">
        <v>269</v>
      </c>
      <c r="AC3455" s="149" t="s">
        <v>270</v>
      </c>
      <c r="AD3455" s="149" t="s">
        <v>414</v>
      </c>
      <c r="AE3455" s="149" t="s">
        <v>271</v>
      </c>
      <c r="AF3455" s="149"/>
      <c r="AG3455" s="149" t="s">
        <v>1098</v>
      </c>
      <c r="AH3455" s="149" t="s">
        <v>273</v>
      </c>
      <c r="AI3455" s="158">
        <v>21</v>
      </c>
      <c r="AJ3455" s="149"/>
      <c r="AK3455" s="159" t="s">
        <v>274</v>
      </c>
      <c r="AL3455" s="159" t="s">
        <v>274</v>
      </c>
      <c r="AM3455" s="149" t="s">
        <v>274</v>
      </c>
      <c r="AN3455" s="160">
        <v>4</v>
      </c>
      <c r="AO3455" s="149"/>
      <c r="AP3455" s="149" t="s">
        <v>274</v>
      </c>
      <c r="AQ3455" s="149" t="s">
        <v>275</v>
      </c>
      <c r="AR3455" s="158">
        <v>1</v>
      </c>
      <c r="AS3455" s="149" t="s">
        <v>275</v>
      </c>
      <c r="AT3455" s="149" t="s">
        <v>276</v>
      </c>
      <c r="AU3455" s="161">
        <v>1</v>
      </c>
      <c r="AV3455" s="159">
        <v>2884.96</v>
      </c>
      <c r="AW3455" s="159">
        <v>115.4</v>
      </c>
      <c r="AX3455" s="149" t="s">
        <v>274</v>
      </c>
      <c r="AY3455" s="159">
        <v>28.85</v>
      </c>
      <c r="AZ3455" s="159">
        <v>28.85</v>
      </c>
      <c r="BA3455" s="159">
        <v>115.4</v>
      </c>
      <c r="BB3455" s="159">
        <v>605.85</v>
      </c>
      <c r="BC3455" s="162" t="s">
        <v>274</v>
      </c>
      <c r="BD3455" s="162">
        <v>0</v>
      </c>
      <c r="BE3455" s="159">
        <v>2279.11</v>
      </c>
      <c r="BF3455" s="159">
        <v>2279.11</v>
      </c>
      <c r="BG3455" s="159">
        <v>2884.96</v>
      </c>
    </row>
    <row r="3456" ht="28.05" customHeight="1" spans="1:59">
      <c r="A3456" s="149"/>
      <c r="B3456" s="149"/>
      <c r="C3456" s="149"/>
      <c r="D3456" s="149" t="s">
        <v>3726</v>
      </c>
      <c r="E3456" s="340" t="s">
        <v>15215</v>
      </c>
      <c r="F3456" s="149" t="s">
        <v>3726</v>
      </c>
      <c r="G3456" s="149" t="s">
        <v>15216</v>
      </c>
      <c r="H3456" s="149" t="s">
        <v>15217</v>
      </c>
      <c r="I3456" s="149" t="s">
        <v>15218</v>
      </c>
      <c r="J3456" s="149" t="s">
        <v>15219</v>
      </c>
      <c r="K3456" s="149"/>
      <c r="L3456" s="149" t="s">
        <v>262</v>
      </c>
      <c r="M3456" s="149"/>
      <c r="N3456" s="149" t="s">
        <v>263</v>
      </c>
      <c r="O3456" s="149" t="s">
        <v>214</v>
      </c>
      <c r="P3456" s="149" t="s">
        <v>53</v>
      </c>
      <c r="Q3456" s="149"/>
      <c r="R3456" s="149" t="s">
        <v>15220</v>
      </c>
      <c r="S3456" s="149" t="s">
        <v>15221</v>
      </c>
      <c r="T3456" s="149" t="s">
        <v>15175</v>
      </c>
      <c r="U3456" s="149" t="s">
        <v>267</v>
      </c>
      <c r="V3456" s="149"/>
      <c r="W3456" s="149"/>
      <c r="X3456" s="149" t="s">
        <v>336</v>
      </c>
      <c r="Y3456" s="149"/>
      <c r="Z3456" s="149"/>
      <c r="AA3456" s="149"/>
      <c r="AB3456" s="149" t="s">
        <v>269</v>
      </c>
      <c r="AC3456" s="149" t="s">
        <v>318</v>
      </c>
      <c r="AD3456" s="149" t="s">
        <v>15175</v>
      </c>
      <c r="AE3456" s="149" t="s">
        <v>271</v>
      </c>
      <c r="AF3456" s="149"/>
      <c r="AG3456" s="149" t="s">
        <v>1098</v>
      </c>
      <c r="AH3456" s="149" t="s">
        <v>273</v>
      </c>
      <c r="AI3456" s="158">
        <v>96</v>
      </c>
      <c r="AJ3456" s="149"/>
      <c r="AK3456" s="159" t="s">
        <v>274</v>
      </c>
      <c r="AL3456" s="159" t="s">
        <v>274</v>
      </c>
      <c r="AM3456" s="149" t="s">
        <v>274</v>
      </c>
      <c r="AN3456" s="160">
        <v>4</v>
      </c>
      <c r="AO3456" s="149"/>
      <c r="AP3456" s="149" t="s">
        <v>274</v>
      </c>
      <c r="AQ3456" s="149" t="s">
        <v>275</v>
      </c>
      <c r="AR3456" s="158">
        <v>1</v>
      </c>
      <c r="AS3456" s="149" t="s">
        <v>275</v>
      </c>
      <c r="AT3456" s="149" t="s">
        <v>276</v>
      </c>
      <c r="AU3456" s="161">
        <v>1</v>
      </c>
      <c r="AV3456" s="159">
        <v>4444.44</v>
      </c>
      <c r="AW3456" s="159">
        <v>177.78</v>
      </c>
      <c r="AX3456" s="149" t="s">
        <v>274</v>
      </c>
      <c r="AY3456" s="159">
        <v>55.65</v>
      </c>
      <c r="AZ3456" s="159">
        <v>55.65</v>
      </c>
      <c r="BA3456" s="159">
        <v>222.62</v>
      </c>
      <c r="BB3456" s="159">
        <v>4266.66</v>
      </c>
      <c r="BC3456" s="162" t="s">
        <v>274</v>
      </c>
      <c r="BD3456" s="162">
        <v>0</v>
      </c>
      <c r="BE3456" s="159">
        <v>177.78</v>
      </c>
      <c r="BF3456" s="159">
        <v>177.78</v>
      </c>
      <c r="BG3456" s="159">
        <v>4444.44</v>
      </c>
    </row>
    <row r="3457" ht="28.05" customHeight="1" spans="1:59">
      <c r="A3457" s="149"/>
      <c r="B3457" s="149"/>
      <c r="C3457" s="149"/>
      <c r="D3457" s="149" t="s">
        <v>3726</v>
      </c>
      <c r="E3457" s="340" t="s">
        <v>15222</v>
      </c>
      <c r="F3457" s="149" t="s">
        <v>3726</v>
      </c>
      <c r="G3457" s="149" t="s">
        <v>15223</v>
      </c>
      <c r="H3457" s="149" t="s">
        <v>15205</v>
      </c>
      <c r="I3457" s="149" t="s">
        <v>15206</v>
      </c>
      <c r="J3457" s="149" t="s">
        <v>15224</v>
      </c>
      <c r="K3457" s="149"/>
      <c r="L3457" s="149" t="s">
        <v>262</v>
      </c>
      <c r="M3457" s="149"/>
      <c r="N3457" s="149" t="s">
        <v>263</v>
      </c>
      <c r="O3457" s="149" t="s">
        <v>214</v>
      </c>
      <c r="P3457" s="149" t="s">
        <v>53</v>
      </c>
      <c r="Q3457" s="149"/>
      <c r="R3457" s="149" t="s">
        <v>4026</v>
      </c>
      <c r="S3457" s="149" t="s">
        <v>15208</v>
      </c>
      <c r="T3457" s="149" t="s">
        <v>15197</v>
      </c>
      <c r="U3457" s="149" t="s">
        <v>267</v>
      </c>
      <c r="V3457" s="149"/>
      <c r="W3457" s="149"/>
      <c r="X3457" s="149" t="s">
        <v>268</v>
      </c>
      <c r="Y3457" s="149"/>
      <c r="Z3457" s="149"/>
      <c r="AA3457" s="149"/>
      <c r="AB3457" s="149" t="s">
        <v>269</v>
      </c>
      <c r="AC3457" s="149" t="s">
        <v>270</v>
      </c>
      <c r="AD3457" s="149" t="s">
        <v>15197</v>
      </c>
      <c r="AE3457" s="149" t="s">
        <v>271</v>
      </c>
      <c r="AF3457" s="149"/>
      <c r="AG3457" s="149" t="s">
        <v>1098</v>
      </c>
      <c r="AH3457" s="149" t="s">
        <v>273</v>
      </c>
      <c r="AI3457" s="158">
        <v>65</v>
      </c>
      <c r="AJ3457" s="149"/>
      <c r="AK3457" s="159" t="s">
        <v>274</v>
      </c>
      <c r="AL3457" s="159" t="s">
        <v>274</v>
      </c>
      <c r="AM3457" s="149" t="s">
        <v>274</v>
      </c>
      <c r="AN3457" s="160">
        <v>4</v>
      </c>
      <c r="AO3457" s="149"/>
      <c r="AP3457" s="149" t="s">
        <v>274</v>
      </c>
      <c r="AQ3457" s="149" t="s">
        <v>275</v>
      </c>
      <c r="AR3457" s="158">
        <v>1</v>
      </c>
      <c r="AS3457" s="149" t="s">
        <v>275</v>
      </c>
      <c r="AT3457" s="149" t="s">
        <v>276</v>
      </c>
      <c r="AU3457" s="161">
        <v>1</v>
      </c>
      <c r="AV3457" s="159">
        <v>30973.45</v>
      </c>
      <c r="AW3457" s="159">
        <v>1238.94</v>
      </c>
      <c r="AX3457" s="149" t="s">
        <v>274</v>
      </c>
      <c r="AY3457" s="159">
        <v>318.59</v>
      </c>
      <c r="AZ3457" s="159">
        <v>318.59</v>
      </c>
      <c r="BA3457" s="159">
        <v>1274.36</v>
      </c>
      <c r="BB3457" s="159">
        <v>19858.16</v>
      </c>
      <c r="BC3457" s="162" t="s">
        <v>274</v>
      </c>
      <c r="BD3457" s="162">
        <v>0</v>
      </c>
      <c r="BE3457" s="159">
        <v>11115.29</v>
      </c>
      <c r="BF3457" s="159">
        <v>11115.29</v>
      </c>
      <c r="BG3457" s="159">
        <v>30973.45</v>
      </c>
    </row>
    <row r="3458" ht="28.05" customHeight="1" spans="1:59">
      <c r="A3458" s="149"/>
      <c r="B3458" s="149"/>
      <c r="C3458" s="149"/>
      <c r="D3458" s="149" t="s">
        <v>3726</v>
      </c>
      <c r="E3458" s="340" t="s">
        <v>15225</v>
      </c>
      <c r="F3458" s="149" t="s">
        <v>3726</v>
      </c>
      <c r="G3458" s="149" t="s">
        <v>15226</v>
      </c>
      <c r="H3458" s="149" t="s">
        <v>15205</v>
      </c>
      <c r="I3458" s="149" t="s">
        <v>15206</v>
      </c>
      <c r="J3458" s="149" t="s">
        <v>15227</v>
      </c>
      <c r="K3458" s="149"/>
      <c r="L3458" s="149" t="s">
        <v>262</v>
      </c>
      <c r="M3458" s="149"/>
      <c r="N3458" s="149" t="s">
        <v>263</v>
      </c>
      <c r="O3458" s="149" t="s">
        <v>214</v>
      </c>
      <c r="P3458" s="149" t="s">
        <v>53</v>
      </c>
      <c r="Q3458" s="149"/>
      <c r="R3458" s="149" t="s">
        <v>4026</v>
      </c>
      <c r="S3458" s="149" t="s">
        <v>15208</v>
      </c>
      <c r="T3458" s="149" t="s">
        <v>15197</v>
      </c>
      <c r="U3458" s="149" t="s">
        <v>267</v>
      </c>
      <c r="V3458" s="149"/>
      <c r="W3458" s="149"/>
      <c r="X3458" s="149" t="s">
        <v>268</v>
      </c>
      <c r="Y3458" s="149"/>
      <c r="Z3458" s="149"/>
      <c r="AA3458" s="149"/>
      <c r="AB3458" s="149" t="s">
        <v>269</v>
      </c>
      <c r="AC3458" s="149" t="s">
        <v>270</v>
      </c>
      <c r="AD3458" s="149" t="s">
        <v>15197</v>
      </c>
      <c r="AE3458" s="149" t="s">
        <v>271</v>
      </c>
      <c r="AF3458" s="149"/>
      <c r="AG3458" s="149" t="s">
        <v>1098</v>
      </c>
      <c r="AH3458" s="149" t="s">
        <v>273</v>
      </c>
      <c r="AI3458" s="158">
        <v>65</v>
      </c>
      <c r="AJ3458" s="149"/>
      <c r="AK3458" s="159" t="s">
        <v>274</v>
      </c>
      <c r="AL3458" s="159" t="s">
        <v>274</v>
      </c>
      <c r="AM3458" s="149" t="s">
        <v>274</v>
      </c>
      <c r="AN3458" s="160">
        <v>4</v>
      </c>
      <c r="AO3458" s="149"/>
      <c r="AP3458" s="149" t="s">
        <v>274</v>
      </c>
      <c r="AQ3458" s="149" t="s">
        <v>275</v>
      </c>
      <c r="AR3458" s="158">
        <v>1</v>
      </c>
      <c r="AS3458" s="149" t="s">
        <v>275</v>
      </c>
      <c r="AT3458" s="149" t="s">
        <v>276</v>
      </c>
      <c r="AU3458" s="161">
        <v>1</v>
      </c>
      <c r="AV3458" s="159">
        <v>30973.45</v>
      </c>
      <c r="AW3458" s="159">
        <v>1238.94</v>
      </c>
      <c r="AX3458" s="149" t="s">
        <v>274</v>
      </c>
      <c r="AY3458" s="159">
        <v>318.59</v>
      </c>
      <c r="AZ3458" s="159">
        <v>318.59</v>
      </c>
      <c r="BA3458" s="159">
        <v>1274.36</v>
      </c>
      <c r="BB3458" s="159">
        <v>19858.16</v>
      </c>
      <c r="BC3458" s="162" t="s">
        <v>274</v>
      </c>
      <c r="BD3458" s="162">
        <v>0</v>
      </c>
      <c r="BE3458" s="159">
        <v>11115.29</v>
      </c>
      <c r="BF3458" s="159">
        <v>11115.29</v>
      </c>
      <c r="BG3458" s="159">
        <v>30973.45</v>
      </c>
    </row>
    <row r="3459" ht="28.05" customHeight="1" spans="1:59">
      <c r="A3459" s="149"/>
      <c r="B3459" s="149"/>
      <c r="C3459" s="149"/>
      <c r="D3459" s="149" t="s">
        <v>3726</v>
      </c>
      <c r="E3459" s="340" t="s">
        <v>15228</v>
      </c>
      <c r="F3459" s="149" t="s">
        <v>3726</v>
      </c>
      <c r="G3459" s="149" t="s">
        <v>15229</v>
      </c>
      <c r="H3459" s="149" t="s">
        <v>15211</v>
      </c>
      <c r="I3459" s="149" t="s">
        <v>15212</v>
      </c>
      <c r="J3459" s="149" t="s">
        <v>15230</v>
      </c>
      <c r="K3459" s="149"/>
      <c r="L3459" s="149" t="s">
        <v>287</v>
      </c>
      <c r="M3459" s="149"/>
      <c r="N3459" s="149" t="s">
        <v>263</v>
      </c>
      <c r="O3459" s="149" t="s">
        <v>214</v>
      </c>
      <c r="P3459" s="149" t="s">
        <v>53</v>
      </c>
      <c r="Q3459" s="149"/>
      <c r="R3459" s="149" t="s">
        <v>15231</v>
      </c>
      <c r="S3459" s="149" t="s">
        <v>14888</v>
      </c>
      <c r="T3459" s="149" t="s">
        <v>414</v>
      </c>
      <c r="U3459" s="149" t="s">
        <v>267</v>
      </c>
      <c r="V3459" s="149"/>
      <c r="W3459" s="149"/>
      <c r="X3459" s="149" t="s">
        <v>336</v>
      </c>
      <c r="Y3459" s="149"/>
      <c r="Z3459" s="149"/>
      <c r="AA3459" s="149"/>
      <c r="AB3459" s="149" t="s">
        <v>269</v>
      </c>
      <c r="AC3459" s="149" t="s">
        <v>270</v>
      </c>
      <c r="AD3459" s="149" t="s">
        <v>414</v>
      </c>
      <c r="AE3459" s="149" t="s">
        <v>271</v>
      </c>
      <c r="AF3459" s="149"/>
      <c r="AG3459" s="149" t="s">
        <v>1098</v>
      </c>
      <c r="AH3459" s="149" t="s">
        <v>273</v>
      </c>
      <c r="AI3459" s="158">
        <v>21</v>
      </c>
      <c r="AJ3459" s="149"/>
      <c r="AK3459" s="159" t="s">
        <v>274</v>
      </c>
      <c r="AL3459" s="159" t="s">
        <v>274</v>
      </c>
      <c r="AM3459" s="149" t="s">
        <v>274</v>
      </c>
      <c r="AN3459" s="160">
        <v>4</v>
      </c>
      <c r="AO3459" s="149"/>
      <c r="AP3459" s="149" t="s">
        <v>274</v>
      </c>
      <c r="AQ3459" s="149" t="s">
        <v>275</v>
      </c>
      <c r="AR3459" s="158">
        <v>1</v>
      </c>
      <c r="AS3459" s="149" t="s">
        <v>275</v>
      </c>
      <c r="AT3459" s="149" t="s">
        <v>276</v>
      </c>
      <c r="AU3459" s="161">
        <v>1</v>
      </c>
      <c r="AV3459" s="159">
        <v>2884.96</v>
      </c>
      <c r="AW3459" s="159">
        <v>115.4</v>
      </c>
      <c r="AX3459" s="149" t="s">
        <v>274</v>
      </c>
      <c r="AY3459" s="159">
        <v>28.85</v>
      </c>
      <c r="AZ3459" s="159">
        <v>28.85</v>
      </c>
      <c r="BA3459" s="159">
        <v>115.4</v>
      </c>
      <c r="BB3459" s="159">
        <v>605.85</v>
      </c>
      <c r="BC3459" s="162" t="s">
        <v>274</v>
      </c>
      <c r="BD3459" s="162">
        <v>0</v>
      </c>
      <c r="BE3459" s="159">
        <v>2279.11</v>
      </c>
      <c r="BF3459" s="159">
        <v>2279.11</v>
      </c>
      <c r="BG3459" s="159">
        <v>2884.96</v>
      </c>
    </row>
    <row r="3460" ht="28.05" customHeight="1" spans="1:59">
      <c r="A3460" s="149"/>
      <c r="B3460" s="149"/>
      <c r="C3460" s="149"/>
      <c r="D3460" s="149" t="s">
        <v>3726</v>
      </c>
      <c r="E3460" s="340" t="s">
        <v>15232</v>
      </c>
      <c r="F3460" s="149" t="s">
        <v>3726</v>
      </c>
      <c r="G3460" s="149" t="s">
        <v>15233</v>
      </c>
      <c r="H3460" s="149" t="s">
        <v>15211</v>
      </c>
      <c r="I3460" s="149" t="s">
        <v>15212</v>
      </c>
      <c r="J3460" s="149" t="s">
        <v>15234</v>
      </c>
      <c r="K3460" s="149"/>
      <c r="L3460" s="149" t="s">
        <v>287</v>
      </c>
      <c r="M3460" s="149"/>
      <c r="N3460" s="149" t="s">
        <v>263</v>
      </c>
      <c r="O3460" s="149" t="s">
        <v>214</v>
      </c>
      <c r="P3460" s="149" t="s">
        <v>53</v>
      </c>
      <c r="Q3460" s="149"/>
      <c r="R3460" s="149" t="s">
        <v>15235</v>
      </c>
      <c r="S3460" s="149" t="s">
        <v>14888</v>
      </c>
      <c r="T3460" s="149" t="s">
        <v>414</v>
      </c>
      <c r="U3460" s="149" t="s">
        <v>267</v>
      </c>
      <c r="V3460" s="149"/>
      <c r="W3460" s="149"/>
      <c r="X3460" s="149" t="s">
        <v>336</v>
      </c>
      <c r="Y3460" s="149"/>
      <c r="Z3460" s="149"/>
      <c r="AA3460" s="149"/>
      <c r="AB3460" s="149" t="s">
        <v>269</v>
      </c>
      <c r="AC3460" s="149" t="s">
        <v>270</v>
      </c>
      <c r="AD3460" s="149" t="s">
        <v>414</v>
      </c>
      <c r="AE3460" s="149" t="s">
        <v>271</v>
      </c>
      <c r="AF3460" s="149"/>
      <c r="AG3460" s="149" t="s">
        <v>1098</v>
      </c>
      <c r="AH3460" s="149" t="s">
        <v>273</v>
      </c>
      <c r="AI3460" s="158">
        <v>21</v>
      </c>
      <c r="AJ3460" s="149"/>
      <c r="AK3460" s="159" t="s">
        <v>274</v>
      </c>
      <c r="AL3460" s="159" t="s">
        <v>274</v>
      </c>
      <c r="AM3460" s="149" t="s">
        <v>274</v>
      </c>
      <c r="AN3460" s="160">
        <v>4</v>
      </c>
      <c r="AO3460" s="149"/>
      <c r="AP3460" s="149" t="s">
        <v>274</v>
      </c>
      <c r="AQ3460" s="149" t="s">
        <v>275</v>
      </c>
      <c r="AR3460" s="158">
        <v>1</v>
      </c>
      <c r="AS3460" s="149" t="s">
        <v>275</v>
      </c>
      <c r="AT3460" s="149" t="s">
        <v>276</v>
      </c>
      <c r="AU3460" s="161">
        <v>1</v>
      </c>
      <c r="AV3460" s="159">
        <v>2884.96</v>
      </c>
      <c r="AW3460" s="159">
        <v>115.4</v>
      </c>
      <c r="AX3460" s="149" t="s">
        <v>274</v>
      </c>
      <c r="AY3460" s="159">
        <v>28.85</v>
      </c>
      <c r="AZ3460" s="159">
        <v>28.85</v>
      </c>
      <c r="BA3460" s="159">
        <v>115.4</v>
      </c>
      <c r="BB3460" s="159">
        <v>605.85</v>
      </c>
      <c r="BC3460" s="162" t="s">
        <v>274</v>
      </c>
      <c r="BD3460" s="162">
        <v>0</v>
      </c>
      <c r="BE3460" s="159">
        <v>2279.11</v>
      </c>
      <c r="BF3460" s="159">
        <v>2279.11</v>
      </c>
      <c r="BG3460" s="159">
        <v>2884.96</v>
      </c>
    </row>
    <row r="3461" ht="28.05" customHeight="1" spans="1:59">
      <c r="A3461" s="149"/>
      <c r="B3461" s="149"/>
      <c r="C3461" s="149"/>
      <c r="D3461" s="149" t="s">
        <v>3726</v>
      </c>
      <c r="E3461" s="340" t="s">
        <v>15236</v>
      </c>
      <c r="F3461" s="149" t="s">
        <v>3726</v>
      </c>
      <c r="G3461" s="149" t="s">
        <v>15237</v>
      </c>
      <c r="H3461" s="149" t="s">
        <v>15238</v>
      </c>
      <c r="I3461" s="149" t="s">
        <v>15239</v>
      </c>
      <c r="J3461" s="149" t="s">
        <v>15240</v>
      </c>
      <c r="K3461" s="149"/>
      <c r="L3461" s="149" t="s">
        <v>262</v>
      </c>
      <c r="M3461" s="149"/>
      <c r="N3461" s="149" t="s">
        <v>263</v>
      </c>
      <c r="O3461" s="149" t="s">
        <v>214</v>
      </c>
      <c r="P3461" s="149" t="s">
        <v>53</v>
      </c>
      <c r="Q3461" s="149"/>
      <c r="R3461" s="149" t="s">
        <v>15220</v>
      </c>
      <c r="S3461" s="149" t="s">
        <v>15221</v>
      </c>
      <c r="T3461" s="149" t="s">
        <v>15175</v>
      </c>
      <c r="U3461" s="149" t="s">
        <v>267</v>
      </c>
      <c r="V3461" s="149"/>
      <c r="W3461" s="149"/>
      <c r="X3461" s="149" t="s">
        <v>336</v>
      </c>
      <c r="Y3461" s="149"/>
      <c r="Z3461" s="149"/>
      <c r="AA3461" s="149"/>
      <c r="AB3461" s="149" t="s">
        <v>269</v>
      </c>
      <c r="AC3461" s="149" t="s">
        <v>318</v>
      </c>
      <c r="AD3461" s="149" t="s">
        <v>15175</v>
      </c>
      <c r="AE3461" s="149" t="s">
        <v>271</v>
      </c>
      <c r="AF3461" s="149"/>
      <c r="AG3461" s="149" t="s">
        <v>1098</v>
      </c>
      <c r="AH3461" s="149" t="s">
        <v>273</v>
      </c>
      <c r="AI3461" s="158">
        <v>96</v>
      </c>
      <c r="AJ3461" s="149"/>
      <c r="AK3461" s="159" t="s">
        <v>274</v>
      </c>
      <c r="AL3461" s="159" t="s">
        <v>274</v>
      </c>
      <c r="AM3461" s="149" t="s">
        <v>274</v>
      </c>
      <c r="AN3461" s="160">
        <v>4</v>
      </c>
      <c r="AO3461" s="149"/>
      <c r="AP3461" s="149" t="s">
        <v>274</v>
      </c>
      <c r="AQ3461" s="149" t="s">
        <v>275</v>
      </c>
      <c r="AR3461" s="158">
        <v>1</v>
      </c>
      <c r="AS3461" s="149" t="s">
        <v>275</v>
      </c>
      <c r="AT3461" s="149" t="s">
        <v>276</v>
      </c>
      <c r="AU3461" s="161">
        <v>1</v>
      </c>
      <c r="AV3461" s="159">
        <v>3846.15</v>
      </c>
      <c r="AW3461" s="159">
        <v>153.85</v>
      </c>
      <c r="AX3461" s="149" t="s">
        <v>274</v>
      </c>
      <c r="AY3461" s="159">
        <v>48.11</v>
      </c>
      <c r="AZ3461" s="159">
        <v>48.11</v>
      </c>
      <c r="BA3461" s="159">
        <v>192.44</v>
      </c>
      <c r="BB3461" s="159">
        <v>3692.3</v>
      </c>
      <c r="BC3461" s="162" t="s">
        <v>274</v>
      </c>
      <c r="BD3461" s="162">
        <v>0</v>
      </c>
      <c r="BE3461" s="159">
        <v>153.85</v>
      </c>
      <c r="BF3461" s="159">
        <v>153.85</v>
      </c>
      <c r="BG3461" s="159">
        <v>3846.15</v>
      </c>
    </row>
    <row r="3462" ht="28.05" customHeight="1" spans="1:59">
      <c r="A3462" s="149"/>
      <c r="B3462" s="149"/>
      <c r="C3462" s="149"/>
      <c r="D3462" s="149" t="s">
        <v>3726</v>
      </c>
      <c r="E3462" s="340" t="s">
        <v>15241</v>
      </c>
      <c r="F3462" s="149" t="s">
        <v>3726</v>
      </c>
      <c r="G3462" s="149" t="s">
        <v>15242</v>
      </c>
      <c r="H3462" s="149" t="s">
        <v>4577</v>
      </c>
      <c r="I3462" s="149" t="s">
        <v>14862</v>
      </c>
      <c r="J3462" s="149" t="s">
        <v>15243</v>
      </c>
      <c r="K3462" s="149"/>
      <c r="L3462" s="149" t="s">
        <v>262</v>
      </c>
      <c r="M3462" s="149"/>
      <c r="N3462" s="149" t="s">
        <v>263</v>
      </c>
      <c r="O3462" s="149" t="s">
        <v>214</v>
      </c>
      <c r="P3462" s="149" t="s">
        <v>53</v>
      </c>
      <c r="Q3462" s="149"/>
      <c r="R3462" s="149" t="s">
        <v>3914</v>
      </c>
      <c r="S3462" s="149" t="s">
        <v>3872</v>
      </c>
      <c r="T3462" s="149" t="s">
        <v>15197</v>
      </c>
      <c r="U3462" s="149" t="s">
        <v>267</v>
      </c>
      <c r="V3462" s="149"/>
      <c r="W3462" s="149"/>
      <c r="X3462" s="149" t="s">
        <v>268</v>
      </c>
      <c r="Y3462" s="149"/>
      <c r="Z3462" s="149"/>
      <c r="AA3462" s="149"/>
      <c r="AB3462" s="149" t="s">
        <v>269</v>
      </c>
      <c r="AC3462" s="149" t="s">
        <v>270</v>
      </c>
      <c r="AD3462" s="149" t="s">
        <v>15197</v>
      </c>
      <c r="AE3462" s="149" t="s">
        <v>271</v>
      </c>
      <c r="AF3462" s="149"/>
      <c r="AG3462" s="149" t="s">
        <v>1098</v>
      </c>
      <c r="AH3462" s="149" t="s">
        <v>273</v>
      </c>
      <c r="AI3462" s="158">
        <v>65</v>
      </c>
      <c r="AJ3462" s="149"/>
      <c r="AK3462" s="159" t="s">
        <v>274</v>
      </c>
      <c r="AL3462" s="159" t="s">
        <v>274</v>
      </c>
      <c r="AM3462" s="149" t="s">
        <v>274</v>
      </c>
      <c r="AN3462" s="160">
        <v>4</v>
      </c>
      <c r="AO3462" s="149"/>
      <c r="AP3462" s="149" t="s">
        <v>274</v>
      </c>
      <c r="AQ3462" s="149" t="s">
        <v>275</v>
      </c>
      <c r="AR3462" s="158">
        <v>1</v>
      </c>
      <c r="AS3462" s="149" t="s">
        <v>275</v>
      </c>
      <c r="AT3462" s="149" t="s">
        <v>276</v>
      </c>
      <c r="AU3462" s="161">
        <v>1</v>
      </c>
      <c r="AV3462" s="159">
        <v>42477.88</v>
      </c>
      <c r="AW3462" s="159">
        <v>1699.12</v>
      </c>
      <c r="AX3462" s="149" t="s">
        <v>274</v>
      </c>
      <c r="AY3462" s="159">
        <v>436.91</v>
      </c>
      <c r="AZ3462" s="159">
        <v>436.91</v>
      </c>
      <c r="BA3462" s="159">
        <v>1747.64</v>
      </c>
      <c r="BB3462" s="159">
        <v>27234.44</v>
      </c>
      <c r="BC3462" s="162" t="s">
        <v>274</v>
      </c>
      <c r="BD3462" s="162">
        <v>0</v>
      </c>
      <c r="BE3462" s="159">
        <v>15243.44</v>
      </c>
      <c r="BF3462" s="159">
        <v>15243.44</v>
      </c>
      <c r="BG3462" s="159">
        <v>42477.88</v>
      </c>
    </row>
    <row r="3463" ht="28.05" customHeight="1" spans="1:59">
      <c r="A3463" s="149"/>
      <c r="B3463" s="149"/>
      <c r="C3463" s="149"/>
      <c r="D3463" s="149" t="s">
        <v>3726</v>
      </c>
      <c r="E3463" s="340" t="s">
        <v>15244</v>
      </c>
      <c r="F3463" s="149" t="s">
        <v>3726</v>
      </c>
      <c r="G3463" s="149" t="s">
        <v>15245</v>
      </c>
      <c r="H3463" s="149" t="s">
        <v>15211</v>
      </c>
      <c r="I3463" s="149" t="s">
        <v>15212</v>
      </c>
      <c r="J3463" s="149" t="s">
        <v>15246</v>
      </c>
      <c r="K3463" s="149"/>
      <c r="L3463" s="149" t="s">
        <v>287</v>
      </c>
      <c r="M3463" s="149"/>
      <c r="N3463" s="149" t="s">
        <v>263</v>
      </c>
      <c r="O3463" s="149" t="s">
        <v>214</v>
      </c>
      <c r="P3463" s="149" t="s">
        <v>53</v>
      </c>
      <c r="Q3463" s="149"/>
      <c r="R3463" s="149" t="s">
        <v>15247</v>
      </c>
      <c r="S3463" s="149" t="s">
        <v>14888</v>
      </c>
      <c r="T3463" s="149" t="s">
        <v>414</v>
      </c>
      <c r="U3463" s="149" t="s">
        <v>267</v>
      </c>
      <c r="V3463" s="149"/>
      <c r="W3463" s="149"/>
      <c r="X3463" s="149" t="s">
        <v>336</v>
      </c>
      <c r="Y3463" s="149"/>
      <c r="Z3463" s="149"/>
      <c r="AA3463" s="149"/>
      <c r="AB3463" s="149" t="s">
        <v>269</v>
      </c>
      <c r="AC3463" s="149" t="s">
        <v>270</v>
      </c>
      <c r="AD3463" s="149" t="s">
        <v>414</v>
      </c>
      <c r="AE3463" s="149" t="s">
        <v>271</v>
      </c>
      <c r="AF3463" s="149"/>
      <c r="AG3463" s="149" t="s">
        <v>1098</v>
      </c>
      <c r="AH3463" s="149" t="s">
        <v>273</v>
      </c>
      <c r="AI3463" s="158">
        <v>21</v>
      </c>
      <c r="AJ3463" s="149"/>
      <c r="AK3463" s="159" t="s">
        <v>274</v>
      </c>
      <c r="AL3463" s="159" t="s">
        <v>274</v>
      </c>
      <c r="AM3463" s="149" t="s">
        <v>274</v>
      </c>
      <c r="AN3463" s="160">
        <v>4</v>
      </c>
      <c r="AO3463" s="149"/>
      <c r="AP3463" s="149" t="s">
        <v>274</v>
      </c>
      <c r="AQ3463" s="149" t="s">
        <v>275</v>
      </c>
      <c r="AR3463" s="158">
        <v>1</v>
      </c>
      <c r="AS3463" s="149" t="s">
        <v>275</v>
      </c>
      <c r="AT3463" s="149" t="s">
        <v>276</v>
      </c>
      <c r="AU3463" s="161">
        <v>1</v>
      </c>
      <c r="AV3463" s="159">
        <v>2884.96</v>
      </c>
      <c r="AW3463" s="159">
        <v>115.4</v>
      </c>
      <c r="AX3463" s="149" t="s">
        <v>274</v>
      </c>
      <c r="AY3463" s="159">
        <v>28.85</v>
      </c>
      <c r="AZ3463" s="159">
        <v>28.85</v>
      </c>
      <c r="BA3463" s="159">
        <v>115.4</v>
      </c>
      <c r="BB3463" s="159">
        <v>605.85</v>
      </c>
      <c r="BC3463" s="162" t="s">
        <v>274</v>
      </c>
      <c r="BD3463" s="162">
        <v>0</v>
      </c>
      <c r="BE3463" s="159">
        <v>2279.11</v>
      </c>
      <c r="BF3463" s="159">
        <v>2279.11</v>
      </c>
      <c r="BG3463" s="159">
        <v>2884.96</v>
      </c>
    </row>
    <row r="3464" ht="28.05" customHeight="1" spans="1:59">
      <c r="A3464" s="149"/>
      <c r="B3464" s="149"/>
      <c r="C3464" s="149"/>
      <c r="D3464" s="149" t="s">
        <v>3726</v>
      </c>
      <c r="E3464" s="340" t="s">
        <v>15248</v>
      </c>
      <c r="F3464" s="149" t="s">
        <v>3726</v>
      </c>
      <c r="G3464" s="149" t="s">
        <v>15249</v>
      </c>
      <c r="H3464" s="149" t="s">
        <v>4577</v>
      </c>
      <c r="I3464" s="149" t="s">
        <v>14862</v>
      </c>
      <c r="J3464" s="149" t="s">
        <v>15250</v>
      </c>
      <c r="K3464" s="149"/>
      <c r="L3464" s="149" t="s">
        <v>262</v>
      </c>
      <c r="M3464" s="149"/>
      <c r="N3464" s="149" t="s">
        <v>263</v>
      </c>
      <c r="O3464" s="149" t="s">
        <v>214</v>
      </c>
      <c r="P3464" s="149" t="s">
        <v>53</v>
      </c>
      <c r="Q3464" s="149"/>
      <c r="R3464" s="149" t="s">
        <v>4231</v>
      </c>
      <c r="S3464" s="149" t="s">
        <v>3872</v>
      </c>
      <c r="T3464" s="149" t="s">
        <v>15197</v>
      </c>
      <c r="U3464" s="149" t="s">
        <v>267</v>
      </c>
      <c r="V3464" s="149"/>
      <c r="W3464" s="149"/>
      <c r="X3464" s="149" t="s">
        <v>268</v>
      </c>
      <c r="Y3464" s="149"/>
      <c r="Z3464" s="149"/>
      <c r="AA3464" s="149"/>
      <c r="AB3464" s="149" t="s">
        <v>269</v>
      </c>
      <c r="AC3464" s="149" t="s">
        <v>270</v>
      </c>
      <c r="AD3464" s="149" t="s">
        <v>15197</v>
      </c>
      <c r="AE3464" s="149" t="s">
        <v>271</v>
      </c>
      <c r="AF3464" s="149"/>
      <c r="AG3464" s="149" t="s">
        <v>1098</v>
      </c>
      <c r="AH3464" s="149" t="s">
        <v>273</v>
      </c>
      <c r="AI3464" s="158">
        <v>65</v>
      </c>
      <c r="AJ3464" s="149"/>
      <c r="AK3464" s="159" t="s">
        <v>274</v>
      </c>
      <c r="AL3464" s="159" t="s">
        <v>274</v>
      </c>
      <c r="AM3464" s="149" t="s">
        <v>274</v>
      </c>
      <c r="AN3464" s="160">
        <v>4</v>
      </c>
      <c r="AO3464" s="149"/>
      <c r="AP3464" s="149" t="s">
        <v>274</v>
      </c>
      <c r="AQ3464" s="149" t="s">
        <v>275</v>
      </c>
      <c r="AR3464" s="158">
        <v>1</v>
      </c>
      <c r="AS3464" s="149" t="s">
        <v>275</v>
      </c>
      <c r="AT3464" s="149" t="s">
        <v>276</v>
      </c>
      <c r="AU3464" s="161">
        <v>1</v>
      </c>
      <c r="AV3464" s="159">
        <v>42477.87</v>
      </c>
      <c r="AW3464" s="159">
        <v>1699.11</v>
      </c>
      <c r="AX3464" s="149" t="s">
        <v>274</v>
      </c>
      <c r="AY3464" s="159">
        <v>436.91</v>
      </c>
      <c r="AZ3464" s="159">
        <v>436.91</v>
      </c>
      <c r="BA3464" s="159">
        <v>1747.64</v>
      </c>
      <c r="BB3464" s="159">
        <v>27234.44</v>
      </c>
      <c r="BC3464" s="162" t="s">
        <v>274</v>
      </c>
      <c r="BD3464" s="162">
        <v>0</v>
      </c>
      <c r="BE3464" s="159">
        <v>15243.43</v>
      </c>
      <c r="BF3464" s="159">
        <v>15243.43</v>
      </c>
      <c r="BG3464" s="159">
        <v>42477.87</v>
      </c>
    </row>
    <row r="3465" ht="28.05" customHeight="1" spans="1:59">
      <c r="A3465" s="149"/>
      <c r="B3465" s="149"/>
      <c r="C3465" s="149"/>
      <c r="D3465" s="149" t="s">
        <v>3726</v>
      </c>
      <c r="E3465" s="340" t="s">
        <v>15251</v>
      </c>
      <c r="F3465" s="149" t="s">
        <v>3726</v>
      </c>
      <c r="G3465" s="149" t="s">
        <v>15252</v>
      </c>
      <c r="H3465" s="149" t="s">
        <v>7003</v>
      </c>
      <c r="I3465" s="149" t="s">
        <v>15253</v>
      </c>
      <c r="J3465" s="149" t="s">
        <v>15254</v>
      </c>
      <c r="K3465" s="149"/>
      <c r="L3465" s="149" t="s">
        <v>262</v>
      </c>
      <c r="M3465" s="149"/>
      <c r="N3465" s="149" t="s">
        <v>263</v>
      </c>
      <c r="O3465" s="149" t="s">
        <v>214</v>
      </c>
      <c r="P3465" s="149" t="s">
        <v>53</v>
      </c>
      <c r="Q3465" s="149"/>
      <c r="R3465" s="149" t="s">
        <v>14592</v>
      </c>
      <c r="S3465" s="149" t="s">
        <v>5323</v>
      </c>
      <c r="T3465" s="149" t="s">
        <v>15255</v>
      </c>
      <c r="U3465" s="149" t="s">
        <v>267</v>
      </c>
      <c r="V3465" s="149"/>
      <c r="W3465" s="149"/>
      <c r="X3465" s="149" t="s">
        <v>336</v>
      </c>
      <c r="Y3465" s="149"/>
      <c r="Z3465" s="149"/>
      <c r="AA3465" s="149"/>
      <c r="AB3465" s="149" t="s">
        <v>269</v>
      </c>
      <c r="AC3465" s="149" t="s">
        <v>270</v>
      </c>
      <c r="AD3465" s="149" t="s">
        <v>15255</v>
      </c>
      <c r="AE3465" s="149" t="s">
        <v>271</v>
      </c>
      <c r="AF3465" s="149"/>
      <c r="AG3465" s="149" t="s">
        <v>1098</v>
      </c>
      <c r="AH3465" s="149" t="s">
        <v>273</v>
      </c>
      <c r="AI3465" s="158">
        <v>65</v>
      </c>
      <c r="AJ3465" s="149"/>
      <c r="AK3465" s="159" t="s">
        <v>274</v>
      </c>
      <c r="AL3465" s="159" t="s">
        <v>274</v>
      </c>
      <c r="AM3465" s="149" t="s">
        <v>274</v>
      </c>
      <c r="AN3465" s="160">
        <v>4</v>
      </c>
      <c r="AO3465" s="149"/>
      <c r="AP3465" s="149" t="s">
        <v>274</v>
      </c>
      <c r="AQ3465" s="149" t="s">
        <v>275</v>
      </c>
      <c r="AR3465" s="158">
        <v>1</v>
      </c>
      <c r="AS3465" s="149" t="s">
        <v>275</v>
      </c>
      <c r="AT3465" s="149" t="s">
        <v>276</v>
      </c>
      <c r="AU3465" s="161">
        <v>1</v>
      </c>
      <c r="AV3465" s="159">
        <v>5309.73</v>
      </c>
      <c r="AW3465" s="159">
        <v>212.39</v>
      </c>
      <c r="AX3465" s="149" t="s">
        <v>274</v>
      </c>
      <c r="AY3465" s="159">
        <v>54.61</v>
      </c>
      <c r="AZ3465" s="159">
        <v>54.61</v>
      </c>
      <c r="BA3465" s="159">
        <v>218.44</v>
      </c>
      <c r="BB3465" s="159">
        <v>3404.44</v>
      </c>
      <c r="BC3465" s="162" t="s">
        <v>274</v>
      </c>
      <c r="BD3465" s="162">
        <v>0</v>
      </c>
      <c r="BE3465" s="159">
        <v>1905.29</v>
      </c>
      <c r="BF3465" s="159">
        <v>1905.29</v>
      </c>
      <c r="BG3465" s="159">
        <v>5309.73</v>
      </c>
    </row>
    <row r="3466" ht="28.05" customHeight="1" spans="1:59">
      <c r="A3466" s="149"/>
      <c r="B3466" s="149"/>
      <c r="C3466" s="149"/>
      <c r="D3466" s="149" t="s">
        <v>3726</v>
      </c>
      <c r="E3466" s="340" t="s">
        <v>15256</v>
      </c>
      <c r="F3466" s="149" t="s">
        <v>3726</v>
      </c>
      <c r="G3466" s="149" t="s">
        <v>15257</v>
      </c>
      <c r="H3466" s="149" t="s">
        <v>15258</v>
      </c>
      <c r="I3466" s="149" t="s">
        <v>15259</v>
      </c>
      <c r="J3466" s="149" t="s">
        <v>15260</v>
      </c>
      <c r="K3466" s="149"/>
      <c r="L3466" s="149" t="s">
        <v>262</v>
      </c>
      <c r="M3466" s="149"/>
      <c r="N3466" s="149" t="s">
        <v>263</v>
      </c>
      <c r="O3466" s="149" t="s">
        <v>214</v>
      </c>
      <c r="P3466" s="149" t="s">
        <v>53</v>
      </c>
      <c r="Q3466" s="149"/>
      <c r="R3466" s="149" t="s">
        <v>15220</v>
      </c>
      <c r="S3466" s="149" t="s">
        <v>15221</v>
      </c>
      <c r="T3466" s="149" t="s">
        <v>15175</v>
      </c>
      <c r="U3466" s="149" t="s">
        <v>267</v>
      </c>
      <c r="V3466" s="149"/>
      <c r="W3466" s="149"/>
      <c r="X3466" s="149" t="s">
        <v>336</v>
      </c>
      <c r="Y3466" s="149"/>
      <c r="Z3466" s="149"/>
      <c r="AA3466" s="149"/>
      <c r="AB3466" s="149" t="s">
        <v>269</v>
      </c>
      <c r="AC3466" s="149" t="s">
        <v>318</v>
      </c>
      <c r="AD3466" s="149" t="s">
        <v>15175</v>
      </c>
      <c r="AE3466" s="149" t="s">
        <v>271</v>
      </c>
      <c r="AF3466" s="149"/>
      <c r="AG3466" s="149" t="s">
        <v>1098</v>
      </c>
      <c r="AH3466" s="149" t="s">
        <v>273</v>
      </c>
      <c r="AI3466" s="158">
        <v>96</v>
      </c>
      <c r="AJ3466" s="149"/>
      <c r="AK3466" s="159" t="s">
        <v>274</v>
      </c>
      <c r="AL3466" s="159" t="s">
        <v>274</v>
      </c>
      <c r="AM3466" s="149" t="s">
        <v>274</v>
      </c>
      <c r="AN3466" s="160">
        <v>4</v>
      </c>
      <c r="AO3466" s="149"/>
      <c r="AP3466" s="149" t="s">
        <v>274</v>
      </c>
      <c r="AQ3466" s="149" t="s">
        <v>275</v>
      </c>
      <c r="AR3466" s="158">
        <v>1</v>
      </c>
      <c r="AS3466" s="149" t="s">
        <v>275</v>
      </c>
      <c r="AT3466" s="149" t="s">
        <v>276</v>
      </c>
      <c r="AU3466" s="161">
        <v>1</v>
      </c>
      <c r="AV3466" s="159">
        <v>7008.55</v>
      </c>
      <c r="AW3466" s="159">
        <v>280.34</v>
      </c>
      <c r="AX3466" s="149" t="s">
        <v>274</v>
      </c>
      <c r="AY3466" s="159">
        <v>87.5</v>
      </c>
      <c r="AZ3466" s="159">
        <v>87.5</v>
      </c>
      <c r="BA3466" s="159">
        <v>350.02</v>
      </c>
      <c r="BB3466" s="159">
        <v>6728.21</v>
      </c>
      <c r="BC3466" s="162" t="s">
        <v>274</v>
      </c>
      <c r="BD3466" s="162">
        <v>0</v>
      </c>
      <c r="BE3466" s="159">
        <v>280.34</v>
      </c>
      <c r="BF3466" s="159">
        <v>280.34</v>
      </c>
      <c r="BG3466" s="159">
        <v>7008.55</v>
      </c>
    </row>
    <row r="3467" ht="28.05" customHeight="1" spans="1:59">
      <c r="A3467" s="149"/>
      <c r="B3467" s="149"/>
      <c r="C3467" s="149"/>
      <c r="D3467" s="149" t="s">
        <v>3726</v>
      </c>
      <c r="E3467" s="340" t="s">
        <v>15261</v>
      </c>
      <c r="F3467" s="149" t="s">
        <v>3726</v>
      </c>
      <c r="G3467" s="149" t="s">
        <v>15262</v>
      </c>
      <c r="H3467" s="149" t="s">
        <v>15263</v>
      </c>
      <c r="I3467" s="149" t="s">
        <v>15264</v>
      </c>
      <c r="J3467" s="149" t="s">
        <v>15265</v>
      </c>
      <c r="K3467" s="149"/>
      <c r="L3467" s="149" t="s">
        <v>262</v>
      </c>
      <c r="M3467" s="149"/>
      <c r="N3467" s="149" t="s">
        <v>263</v>
      </c>
      <c r="O3467" s="149" t="s">
        <v>214</v>
      </c>
      <c r="P3467" s="149" t="s">
        <v>53</v>
      </c>
      <c r="Q3467" s="149"/>
      <c r="R3467" s="149" t="s">
        <v>2512</v>
      </c>
      <c r="S3467" s="149" t="s">
        <v>4677</v>
      </c>
      <c r="T3467" s="149" t="s">
        <v>15266</v>
      </c>
      <c r="U3467" s="149" t="s">
        <v>267</v>
      </c>
      <c r="V3467" s="149"/>
      <c r="W3467" s="149"/>
      <c r="X3467" s="149" t="s">
        <v>336</v>
      </c>
      <c r="Y3467" s="149"/>
      <c r="Z3467" s="149"/>
      <c r="AA3467" s="149"/>
      <c r="AB3467" s="149" t="s">
        <v>269</v>
      </c>
      <c r="AC3467" s="149" t="s">
        <v>270</v>
      </c>
      <c r="AD3467" s="149" t="s">
        <v>15266</v>
      </c>
      <c r="AE3467" s="149" t="s">
        <v>271</v>
      </c>
      <c r="AF3467" s="149"/>
      <c r="AG3467" s="149" t="s">
        <v>1098</v>
      </c>
      <c r="AH3467" s="149" t="s">
        <v>273</v>
      </c>
      <c r="AI3467" s="158">
        <v>71</v>
      </c>
      <c r="AJ3467" s="149"/>
      <c r="AK3467" s="159" t="s">
        <v>274</v>
      </c>
      <c r="AL3467" s="159" t="s">
        <v>274</v>
      </c>
      <c r="AM3467" s="149" t="s">
        <v>274</v>
      </c>
      <c r="AN3467" s="160">
        <v>4</v>
      </c>
      <c r="AO3467" s="149"/>
      <c r="AP3467" s="149" t="s">
        <v>274</v>
      </c>
      <c r="AQ3467" s="149" t="s">
        <v>275</v>
      </c>
      <c r="AR3467" s="158">
        <v>1</v>
      </c>
      <c r="AS3467" s="149" t="s">
        <v>275</v>
      </c>
      <c r="AT3467" s="149" t="s">
        <v>276</v>
      </c>
      <c r="AU3467" s="161">
        <v>1</v>
      </c>
      <c r="AV3467" s="159">
        <v>7522.12</v>
      </c>
      <c r="AW3467" s="159">
        <v>300.88</v>
      </c>
      <c r="AX3467" s="149" t="s">
        <v>274</v>
      </c>
      <c r="AY3467" s="159">
        <v>77.82</v>
      </c>
      <c r="AZ3467" s="159">
        <v>77.82</v>
      </c>
      <c r="BA3467" s="159">
        <v>311.28</v>
      </c>
      <c r="BB3467" s="159">
        <v>5275.8</v>
      </c>
      <c r="BC3467" s="162" t="s">
        <v>274</v>
      </c>
      <c r="BD3467" s="162">
        <v>0</v>
      </c>
      <c r="BE3467" s="159">
        <v>2246.32</v>
      </c>
      <c r="BF3467" s="159">
        <v>2246.32</v>
      </c>
      <c r="BG3467" s="159">
        <v>7522.12</v>
      </c>
    </row>
    <row r="3468" ht="28.05" customHeight="1" spans="1:59">
      <c r="A3468" s="149"/>
      <c r="B3468" s="149"/>
      <c r="C3468" s="149"/>
      <c r="D3468" s="149" t="s">
        <v>3726</v>
      </c>
      <c r="E3468" s="340" t="s">
        <v>15267</v>
      </c>
      <c r="F3468" s="149" t="s">
        <v>3726</v>
      </c>
      <c r="G3468" s="149" t="s">
        <v>15268</v>
      </c>
      <c r="H3468" s="149" t="s">
        <v>15211</v>
      </c>
      <c r="I3468" s="149" t="s">
        <v>15212</v>
      </c>
      <c r="J3468" s="149" t="s">
        <v>15269</v>
      </c>
      <c r="K3468" s="149"/>
      <c r="L3468" s="149" t="s">
        <v>287</v>
      </c>
      <c r="M3468" s="149"/>
      <c r="N3468" s="149" t="s">
        <v>263</v>
      </c>
      <c r="O3468" s="149" t="s">
        <v>214</v>
      </c>
      <c r="P3468" s="149" t="s">
        <v>53</v>
      </c>
      <c r="Q3468" s="149"/>
      <c r="R3468" s="149" t="s">
        <v>15270</v>
      </c>
      <c r="S3468" s="149" t="s">
        <v>14888</v>
      </c>
      <c r="T3468" s="149" t="s">
        <v>414</v>
      </c>
      <c r="U3468" s="149" t="s">
        <v>267</v>
      </c>
      <c r="V3468" s="149"/>
      <c r="W3468" s="149"/>
      <c r="X3468" s="149" t="s">
        <v>336</v>
      </c>
      <c r="Y3468" s="149"/>
      <c r="Z3468" s="149"/>
      <c r="AA3468" s="149"/>
      <c r="AB3468" s="149" t="s">
        <v>269</v>
      </c>
      <c r="AC3468" s="149" t="s">
        <v>270</v>
      </c>
      <c r="AD3468" s="149" t="s">
        <v>414</v>
      </c>
      <c r="AE3468" s="149" t="s">
        <v>271</v>
      </c>
      <c r="AF3468" s="149"/>
      <c r="AG3468" s="149" t="s">
        <v>1098</v>
      </c>
      <c r="AH3468" s="149" t="s">
        <v>273</v>
      </c>
      <c r="AI3468" s="158">
        <v>21</v>
      </c>
      <c r="AJ3468" s="149"/>
      <c r="AK3468" s="159" t="s">
        <v>274</v>
      </c>
      <c r="AL3468" s="159" t="s">
        <v>274</v>
      </c>
      <c r="AM3468" s="149" t="s">
        <v>274</v>
      </c>
      <c r="AN3468" s="160">
        <v>4</v>
      </c>
      <c r="AO3468" s="149"/>
      <c r="AP3468" s="149" t="s">
        <v>274</v>
      </c>
      <c r="AQ3468" s="149" t="s">
        <v>275</v>
      </c>
      <c r="AR3468" s="158">
        <v>1</v>
      </c>
      <c r="AS3468" s="149" t="s">
        <v>275</v>
      </c>
      <c r="AT3468" s="149" t="s">
        <v>276</v>
      </c>
      <c r="AU3468" s="161">
        <v>1</v>
      </c>
      <c r="AV3468" s="159">
        <v>2884.96</v>
      </c>
      <c r="AW3468" s="159">
        <v>115.4</v>
      </c>
      <c r="AX3468" s="149" t="s">
        <v>274</v>
      </c>
      <c r="AY3468" s="159">
        <v>28.85</v>
      </c>
      <c r="AZ3468" s="159">
        <v>28.85</v>
      </c>
      <c r="BA3468" s="159">
        <v>115.4</v>
      </c>
      <c r="BB3468" s="159">
        <v>605.85</v>
      </c>
      <c r="BC3468" s="162" t="s">
        <v>274</v>
      </c>
      <c r="BD3468" s="162">
        <v>0</v>
      </c>
      <c r="BE3468" s="159">
        <v>2279.11</v>
      </c>
      <c r="BF3468" s="159">
        <v>2279.11</v>
      </c>
      <c r="BG3468" s="159">
        <v>2884.96</v>
      </c>
    </row>
    <row r="3469" ht="28.05" customHeight="1" spans="1:59">
      <c r="A3469" s="149"/>
      <c r="B3469" s="149"/>
      <c r="C3469" s="149"/>
      <c r="D3469" s="149" t="s">
        <v>3726</v>
      </c>
      <c r="E3469" s="340" t="s">
        <v>15271</v>
      </c>
      <c r="F3469" s="149" t="s">
        <v>3726</v>
      </c>
      <c r="G3469" s="149" t="s">
        <v>15272</v>
      </c>
      <c r="H3469" s="149" t="s">
        <v>15273</v>
      </c>
      <c r="I3469" s="149" t="s">
        <v>15259</v>
      </c>
      <c r="J3469" s="149" t="s">
        <v>15274</v>
      </c>
      <c r="K3469" s="149"/>
      <c r="L3469" s="149" t="s">
        <v>262</v>
      </c>
      <c r="M3469" s="149"/>
      <c r="N3469" s="149" t="s">
        <v>263</v>
      </c>
      <c r="O3469" s="149" t="s">
        <v>214</v>
      </c>
      <c r="P3469" s="149" t="s">
        <v>53</v>
      </c>
      <c r="Q3469" s="149"/>
      <c r="R3469" s="149" t="s">
        <v>15220</v>
      </c>
      <c r="S3469" s="149" t="s">
        <v>15221</v>
      </c>
      <c r="T3469" s="149" t="s">
        <v>15175</v>
      </c>
      <c r="U3469" s="149" t="s">
        <v>267</v>
      </c>
      <c r="V3469" s="149"/>
      <c r="W3469" s="149"/>
      <c r="X3469" s="149" t="s">
        <v>336</v>
      </c>
      <c r="Y3469" s="149"/>
      <c r="Z3469" s="149"/>
      <c r="AA3469" s="149"/>
      <c r="AB3469" s="149" t="s">
        <v>269</v>
      </c>
      <c r="AC3469" s="149" t="s">
        <v>318</v>
      </c>
      <c r="AD3469" s="149" t="s">
        <v>15175</v>
      </c>
      <c r="AE3469" s="149" t="s">
        <v>271</v>
      </c>
      <c r="AF3469" s="149"/>
      <c r="AG3469" s="149" t="s">
        <v>1098</v>
      </c>
      <c r="AH3469" s="149" t="s">
        <v>273</v>
      </c>
      <c r="AI3469" s="158">
        <v>96</v>
      </c>
      <c r="AJ3469" s="149"/>
      <c r="AK3469" s="159" t="s">
        <v>274</v>
      </c>
      <c r="AL3469" s="159" t="s">
        <v>274</v>
      </c>
      <c r="AM3469" s="149" t="s">
        <v>274</v>
      </c>
      <c r="AN3469" s="160">
        <v>4</v>
      </c>
      <c r="AO3469" s="149"/>
      <c r="AP3469" s="149" t="s">
        <v>274</v>
      </c>
      <c r="AQ3469" s="149" t="s">
        <v>275</v>
      </c>
      <c r="AR3469" s="158">
        <v>1</v>
      </c>
      <c r="AS3469" s="149" t="s">
        <v>275</v>
      </c>
      <c r="AT3469" s="149" t="s">
        <v>276</v>
      </c>
      <c r="AU3469" s="161">
        <v>1</v>
      </c>
      <c r="AV3469" s="159">
        <v>7008.55</v>
      </c>
      <c r="AW3469" s="159">
        <v>280.34</v>
      </c>
      <c r="AX3469" s="149" t="s">
        <v>274</v>
      </c>
      <c r="AY3469" s="159">
        <v>87.5</v>
      </c>
      <c r="AZ3469" s="159">
        <v>87.5</v>
      </c>
      <c r="BA3469" s="159">
        <v>350.02</v>
      </c>
      <c r="BB3469" s="159">
        <v>6728.21</v>
      </c>
      <c r="BC3469" s="162" t="s">
        <v>274</v>
      </c>
      <c r="BD3469" s="162">
        <v>0</v>
      </c>
      <c r="BE3469" s="159">
        <v>280.34</v>
      </c>
      <c r="BF3469" s="159">
        <v>280.34</v>
      </c>
      <c r="BG3469" s="159">
        <v>7008.55</v>
      </c>
    </row>
    <row r="3470" ht="28.05" customHeight="1" spans="1:59">
      <c r="A3470" s="149"/>
      <c r="B3470" s="149"/>
      <c r="C3470" s="149"/>
      <c r="D3470" s="149" t="s">
        <v>3726</v>
      </c>
      <c r="E3470" s="340" t="s">
        <v>15275</v>
      </c>
      <c r="F3470" s="149" t="s">
        <v>3726</v>
      </c>
      <c r="G3470" s="149" t="s">
        <v>15276</v>
      </c>
      <c r="H3470" s="149" t="s">
        <v>7003</v>
      </c>
      <c r="I3470" s="149" t="s">
        <v>15253</v>
      </c>
      <c r="J3470" s="149" t="s">
        <v>15277</v>
      </c>
      <c r="K3470" s="149"/>
      <c r="L3470" s="149" t="s">
        <v>262</v>
      </c>
      <c r="M3470" s="149"/>
      <c r="N3470" s="149" t="s">
        <v>263</v>
      </c>
      <c r="O3470" s="149" t="s">
        <v>214</v>
      </c>
      <c r="P3470" s="149" t="s">
        <v>53</v>
      </c>
      <c r="Q3470" s="149"/>
      <c r="R3470" s="149" t="s">
        <v>14592</v>
      </c>
      <c r="S3470" s="149" t="s">
        <v>5323</v>
      </c>
      <c r="T3470" s="149" t="s">
        <v>15255</v>
      </c>
      <c r="U3470" s="149" t="s">
        <v>267</v>
      </c>
      <c r="V3470" s="149"/>
      <c r="W3470" s="149"/>
      <c r="X3470" s="149" t="s">
        <v>336</v>
      </c>
      <c r="Y3470" s="149"/>
      <c r="Z3470" s="149"/>
      <c r="AA3470" s="149"/>
      <c r="AB3470" s="149" t="s">
        <v>269</v>
      </c>
      <c r="AC3470" s="149" t="s">
        <v>270</v>
      </c>
      <c r="AD3470" s="149" t="s">
        <v>15255</v>
      </c>
      <c r="AE3470" s="149" t="s">
        <v>271</v>
      </c>
      <c r="AF3470" s="149"/>
      <c r="AG3470" s="149" t="s">
        <v>1098</v>
      </c>
      <c r="AH3470" s="149" t="s">
        <v>273</v>
      </c>
      <c r="AI3470" s="158">
        <v>65</v>
      </c>
      <c r="AJ3470" s="149"/>
      <c r="AK3470" s="159" t="s">
        <v>274</v>
      </c>
      <c r="AL3470" s="159" t="s">
        <v>274</v>
      </c>
      <c r="AM3470" s="149" t="s">
        <v>274</v>
      </c>
      <c r="AN3470" s="160">
        <v>4</v>
      </c>
      <c r="AO3470" s="149"/>
      <c r="AP3470" s="149" t="s">
        <v>274</v>
      </c>
      <c r="AQ3470" s="149" t="s">
        <v>275</v>
      </c>
      <c r="AR3470" s="158">
        <v>1</v>
      </c>
      <c r="AS3470" s="149" t="s">
        <v>275</v>
      </c>
      <c r="AT3470" s="149" t="s">
        <v>276</v>
      </c>
      <c r="AU3470" s="161">
        <v>1</v>
      </c>
      <c r="AV3470" s="159">
        <v>5309.73</v>
      </c>
      <c r="AW3470" s="159">
        <v>212.39</v>
      </c>
      <c r="AX3470" s="149" t="s">
        <v>274</v>
      </c>
      <c r="AY3470" s="159">
        <v>54.61</v>
      </c>
      <c r="AZ3470" s="159">
        <v>54.61</v>
      </c>
      <c r="BA3470" s="159">
        <v>218.44</v>
      </c>
      <c r="BB3470" s="159">
        <v>3404.44</v>
      </c>
      <c r="BC3470" s="162" t="s">
        <v>274</v>
      </c>
      <c r="BD3470" s="162">
        <v>0</v>
      </c>
      <c r="BE3470" s="159">
        <v>1905.29</v>
      </c>
      <c r="BF3470" s="159">
        <v>1905.29</v>
      </c>
      <c r="BG3470" s="159">
        <v>5309.73</v>
      </c>
    </row>
    <row r="3471" ht="28.05" customHeight="1" spans="1:59">
      <c r="A3471" s="149"/>
      <c r="B3471" s="149"/>
      <c r="C3471" s="149"/>
      <c r="D3471" s="149" t="s">
        <v>3726</v>
      </c>
      <c r="E3471" s="340" t="s">
        <v>15278</v>
      </c>
      <c r="F3471" s="149" t="s">
        <v>3726</v>
      </c>
      <c r="G3471" s="149" t="s">
        <v>15279</v>
      </c>
      <c r="H3471" s="149" t="s">
        <v>7003</v>
      </c>
      <c r="I3471" s="149" t="s">
        <v>15253</v>
      </c>
      <c r="J3471" s="149" t="s">
        <v>15280</v>
      </c>
      <c r="K3471" s="149"/>
      <c r="L3471" s="149" t="s">
        <v>262</v>
      </c>
      <c r="M3471" s="149"/>
      <c r="N3471" s="149" t="s">
        <v>263</v>
      </c>
      <c r="O3471" s="149" t="s">
        <v>214</v>
      </c>
      <c r="P3471" s="149" t="s">
        <v>53</v>
      </c>
      <c r="Q3471" s="149"/>
      <c r="R3471" s="149" t="s">
        <v>14592</v>
      </c>
      <c r="S3471" s="149" t="s">
        <v>5323</v>
      </c>
      <c r="T3471" s="149" t="s">
        <v>15255</v>
      </c>
      <c r="U3471" s="149" t="s">
        <v>267</v>
      </c>
      <c r="V3471" s="149"/>
      <c r="W3471" s="149"/>
      <c r="X3471" s="149" t="s">
        <v>336</v>
      </c>
      <c r="Y3471" s="149"/>
      <c r="Z3471" s="149"/>
      <c r="AA3471" s="149"/>
      <c r="AB3471" s="149" t="s">
        <v>269</v>
      </c>
      <c r="AC3471" s="149" t="s">
        <v>270</v>
      </c>
      <c r="AD3471" s="149" t="s">
        <v>15255</v>
      </c>
      <c r="AE3471" s="149" t="s">
        <v>271</v>
      </c>
      <c r="AF3471" s="149"/>
      <c r="AG3471" s="149" t="s">
        <v>1098</v>
      </c>
      <c r="AH3471" s="149" t="s">
        <v>273</v>
      </c>
      <c r="AI3471" s="158">
        <v>65</v>
      </c>
      <c r="AJ3471" s="149"/>
      <c r="AK3471" s="159" t="s">
        <v>274</v>
      </c>
      <c r="AL3471" s="159" t="s">
        <v>274</v>
      </c>
      <c r="AM3471" s="149" t="s">
        <v>274</v>
      </c>
      <c r="AN3471" s="160">
        <v>4</v>
      </c>
      <c r="AO3471" s="149"/>
      <c r="AP3471" s="149" t="s">
        <v>274</v>
      </c>
      <c r="AQ3471" s="149" t="s">
        <v>275</v>
      </c>
      <c r="AR3471" s="158">
        <v>1</v>
      </c>
      <c r="AS3471" s="149" t="s">
        <v>275</v>
      </c>
      <c r="AT3471" s="149" t="s">
        <v>276</v>
      </c>
      <c r="AU3471" s="161">
        <v>1</v>
      </c>
      <c r="AV3471" s="159">
        <v>5309.73</v>
      </c>
      <c r="AW3471" s="159">
        <v>212.39</v>
      </c>
      <c r="AX3471" s="149" t="s">
        <v>274</v>
      </c>
      <c r="AY3471" s="159">
        <v>54.61</v>
      </c>
      <c r="AZ3471" s="159">
        <v>54.61</v>
      </c>
      <c r="BA3471" s="159">
        <v>218.44</v>
      </c>
      <c r="BB3471" s="159">
        <v>3404.44</v>
      </c>
      <c r="BC3471" s="162" t="s">
        <v>274</v>
      </c>
      <c r="BD3471" s="162">
        <v>0</v>
      </c>
      <c r="BE3471" s="159">
        <v>1905.29</v>
      </c>
      <c r="BF3471" s="159">
        <v>1905.29</v>
      </c>
      <c r="BG3471" s="159">
        <v>5309.73</v>
      </c>
    </row>
    <row r="3472" ht="28.05" customHeight="1" spans="1:59">
      <c r="A3472" s="149"/>
      <c r="B3472" s="149"/>
      <c r="C3472" s="149"/>
      <c r="D3472" s="149" t="s">
        <v>3726</v>
      </c>
      <c r="E3472" s="340" t="s">
        <v>15281</v>
      </c>
      <c r="F3472" s="149" t="s">
        <v>3726</v>
      </c>
      <c r="G3472" s="149" t="s">
        <v>15282</v>
      </c>
      <c r="H3472" s="149" t="s">
        <v>15211</v>
      </c>
      <c r="I3472" s="149" t="s">
        <v>15212</v>
      </c>
      <c r="J3472" s="149" t="s">
        <v>15283</v>
      </c>
      <c r="K3472" s="149"/>
      <c r="L3472" s="149" t="s">
        <v>287</v>
      </c>
      <c r="M3472" s="149"/>
      <c r="N3472" s="149" t="s">
        <v>263</v>
      </c>
      <c r="O3472" s="149" t="s">
        <v>214</v>
      </c>
      <c r="P3472" s="149" t="s">
        <v>53</v>
      </c>
      <c r="Q3472" s="149"/>
      <c r="R3472" s="149" t="s">
        <v>15284</v>
      </c>
      <c r="S3472" s="149" t="s">
        <v>14888</v>
      </c>
      <c r="T3472" s="149" t="s">
        <v>414</v>
      </c>
      <c r="U3472" s="149" t="s">
        <v>267</v>
      </c>
      <c r="V3472" s="149"/>
      <c r="W3472" s="149"/>
      <c r="X3472" s="149" t="s">
        <v>336</v>
      </c>
      <c r="Y3472" s="149"/>
      <c r="Z3472" s="149"/>
      <c r="AA3472" s="149"/>
      <c r="AB3472" s="149" t="s">
        <v>269</v>
      </c>
      <c r="AC3472" s="149" t="s">
        <v>270</v>
      </c>
      <c r="AD3472" s="149" t="s">
        <v>414</v>
      </c>
      <c r="AE3472" s="149" t="s">
        <v>271</v>
      </c>
      <c r="AF3472" s="149"/>
      <c r="AG3472" s="149" t="s">
        <v>1098</v>
      </c>
      <c r="AH3472" s="149" t="s">
        <v>273</v>
      </c>
      <c r="AI3472" s="158">
        <v>21</v>
      </c>
      <c r="AJ3472" s="149"/>
      <c r="AK3472" s="159" t="s">
        <v>274</v>
      </c>
      <c r="AL3472" s="159" t="s">
        <v>274</v>
      </c>
      <c r="AM3472" s="149" t="s">
        <v>274</v>
      </c>
      <c r="AN3472" s="160">
        <v>4</v>
      </c>
      <c r="AO3472" s="149"/>
      <c r="AP3472" s="149" t="s">
        <v>274</v>
      </c>
      <c r="AQ3472" s="149" t="s">
        <v>275</v>
      </c>
      <c r="AR3472" s="158">
        <v>1</v>
      </c>
      <c r="AS3472" s="149" t="s">
        <v>275</v>
      </c>
      <c r="AT3472" s="149" t="s">
        <v>276</v>
      </c>
      <c r="AU3472" s="161">
        <v>1</v>
      </c>
      <c r="AV3472" s="159">
        <v>2884.96</v>
      </c>
      <c r="AW3472" s="159">
        <v>115.4</v>
      </c>
      <c r="AX3472" s="149" t="s">
        <v>274</v>
      </c>
      <c r="AY3472" s="159">
        <v>28.85</v>
      </c>
      <c r="AZ3472" s="159">
        <v>28.85</v>
      </c>
      <c r="BA3472" s="159">
        <v>115.4</v>
      </c>
      <c r="BB3472" s="159">
        <v>605.85</v>
      </c>
      <c r="BC3472" s="162" t="s">
        <v>274</v>
      </c>
      <c r="BD3472" s="162">
        <v>0</v>
      </c>
      <c r="BE3472" s="159">
        <v>2279.11</v>
      </c>
      <c r="BF3472" s="159">
        <v>2279.11</v>
      </c>
      <c r="BG3472" s="159">
        <v>2884.96</v>
      </c>
    </row>
    <row r="3473" ht="28.05" customHeight="1" spans="1:59">
      <c r="A3473" s="149"/>
      <c r="B3473" s="149"/>
      <c r="C3473" s="149"/>
      <c r="D3473" s="149" t="s">
        <v>3726</v>
      </c>
      <c r="E3473" s="340" t="s">
        <v>15285</v>
      </c>
      <c r="F3473" s="149" t="s">
        <v>3726</v>
      </c>
      <c r="G3473" s="149" t="s">
        <v>15286</v>
      </c>
      <c r="H3473" s="149" t="s">
        <v>15287</v>
      </c>
      <c r="I3473" s="149" t="s">
        <v>15288</v>
      </c>
      <c r="J3473" s="149" t="s">
        <v>15289</v>
      </c>
      <c r="K3473" s="149"/>
      <c r="L3473" s="149" t="s">
        <v>262</v>
      </c>
      <c r="M3473" s="149"/>
      <c r="N3473" s="149" t="s">
        <v>263</v>
      </c>
      <c r="O3473" s="149" t="s">
        <v>214</v>
      </c>
      <c r="P3473" s="149" t="s">
        <v>53</v>
      </c>
      <c r="Q3473" s="149"/>
      <c r="R3473" s="149" t="s">
        <v>15220</v>
      </c>
      <c r="S3473" s="149" t="s">
        <v>15221</v>
      </c>
      <c r="T3473" s="149" t="s">
        <v>15175</v>
      </c>
      <c r="U3473" s="149" t="s">
        <v>267</v>
      </c>
      <c r="V3473" s="149"/>
      <c r="W3473" s="149"/>
      <c r="X3473" s="149" t="s">
        <v>336</v>
      </c>
      <c r="Y3473" s="149"/>
      <c r="Z3473" s="149"/>
      <c r="AA3473" s="149"/>
      <c r="AB3473" s="149" t="s">
        <v>269</v>
      </c>
      <c r="AC3473" s="149" t="s">
        <v>318</v>
      </c>
      <c r="AD3473" s="149" t="s">
        <v>15175</v>
      </c>
      <c r="AE3473" s="149" t="s">
        <v>271</v>
      </c>
      <c r="AF3473" s="149"/>
      <c r="AG3473" s="149" t="s">
        <v>1098</v>
      </c>
      <c r="AH3473" s="149" t="s">
        <v>273</v>
      </c>
      <c r="AI3473" s="158">
        <v>96</v>
      </c>
      <c r="AJ3473" s="149"/>
      <c r="AK3473" s="159" t="s">
        <v>274</v>
      </c>
      <c r="AL3473" s="159" t="s">
        <v>274</v>
      </c>
      <c r="AM3473" s="149" t="s">
        <v>274</v>
      </c>
      <c r="AN3473" s="160">
        <v>4</v>
      </c>
      <c r="AO3473" s="149"/>
      <c r="AP3473" s="149" t="s">
        <v>274</v>
      </c>
      <c r="AQ3473" s="149" t="s">
        <v>275</v>
      </c>
      <c r="AR3473" s="158">
        <v>1</v>
      </c>
      <c r="AS3473" s="149" t="s">
        <v>275</v>
      </c>
      <c r="AT3473" s="149" t="s">
        <v>276</v>
      </c>
      <c r="AU3473" s="161">
        <v>1</v>
      </c>
      <c r="AV3473" s="159">
        <v>24529.91</v>
      </c>
      <c r="AW3473" s="159">
        <v>981.2</v>
      </c>
      <c r="AX3473" s="149" t="s">
        <v>274</v>
      </c>
      <c r="AY3473" s="159">
        <v>306.6</v>
      </c>
      <c r="AZ3473" s="159">
        <v>306.6</v>
      </c>
      <c r="BA3473" s="159">
        <v>1226.41</v>
      </c>
      <c r="BB3473" s="159">
        <v>23548.71</v>
      </c>
      <c r="BC3473" s="162" t="s">
        <v>274</v>
      </c>
      <c r="BD3473" s="162">
        <v>0</v>
      </c>
      <c r="BE3473" s="159">
        <v>981.2</v>
      </c>
      <c r="BF3473" s="159">
        <v>981.2</v>
      </c>
      <c r="BG3473" s="159">
        <v>24529.91</v>
      </c>
    </row>
    <row r="3474" ht="28.05" customHeight="1" spans="1:59">
      <c r="A3474" s="149"/>
      <c r="B3474" s="149"/>
      <c r="C3474" s="149"/>
      <c r="D3474" s="149" t="s">
        <v>3726</v>
      </c>
      <c r="E3474" s="340" t="s">
        <v>15290</v>
      </c>
      <c r="F3474" s="149" t="s">
        <v>3726</v>
      </c>
      <c r="G3474" s="149" t="s">
        <v>15291</v>
      </c>
      <c r="H3474" s="149" t="s">
        <v>15263</v>
      </c>
      <c r="I3474" s="149" t="s">
        <v>15292</v>
      </c>
      <c r="J3474" s="149" t="s">
        <v>15293</v>
      </c>
      <c r="K3474" s="149"/>
      <c r="L3474" s="149" t="s">
        <v>262</v>
      </c>
      <c r="M3474" s="149"/>
      <c r="N3474" s="149" t="s">
        <v>263</v>
      </c>
      <c r="O3474" s="149" t="s">
        <v>214</v>
      </c>
      <c r="P3474" s="149" t="s">
        <v>53</v>
      </c>
      <c r="Q3474" s="149"/>
      <c r="R3474" s="149" t="s">
        <v>2512</v>
      </c>
      <c r="S3474" s="149" t="s">
        <v>4677</v>
      </c>
      <c r="T3474" s="149" t="s">
        <v>15266</v>
      </c>
      <c r="U3474" s="149" t="s">
        <v>267</v>
      </c>
      <c r="V3474" s="149"/>
      <c r="W3474" s="149"/>
      <c r="X3474" s="149" t="s">
        <v>336</v>
      </c>
      <c r="Y3474" s="149"/>
      <c r="Z3474" s="149"/>
      <c r="AA3474" s="149"/>
      <c r="AB3474" s="149" t="s">
        <v>269</v>
      </c>
      <c r="AC3474" s="149" t="s">
        <v>270</v>
      </c>
      <c r="AD3474" s="149" t="s">
        <v>15266</v>
      </c>
      <c r="AE3474" s="149" t="s">
        <v>271</v>
      </c>
      <c r="AF3474" s="149"/>
      <c r="AG3474" s="149" t="s">
        <v>1098</v>
      </c>
      <c r="AH3474" s="149" t="s">
        <v>273</v>
      </c>
      <c r="AI3474" s="158">
        <v>71</v>
      </c>
      <c r="AJ3474" s="149"/>
      <c r="AK3474" s="159" t="s">
        <v>274</v>
      </c>
      <c r="AL3474" s="159" t="s">
        <v>274</v>
      </c>
      <c r="AM3474" s="149" t="s">
        <v>274</v>
      </c>
      <c r="AN3474" s="160">
        <v>4</v>
      </c>
      <c r="AO3474" s="149"/>
      <c r="AP3474" s="149" t="s">
        <v>274</v>
      </c>
      <c r="AQ3474" s="149" t="s">
        <v>275</v>
      </c>
      <c r="AR3474" s="158">
        <v>1</v>
      </c>
      <c r="AS3474" s="149" t="s">
        <v>275</v>
      </c>
      <c r="AT3474" s="149" t="s">
        <v>276</v>
      </c>
      <c r="AU3474" s="161">
        <v>1</v>
      </c>
      <c r="AV3474" s="159">
        <v>14601.77</v>
      </c>
      <c r="AW3474" s="159">
        <v>584.07</v>
      </c>
      <c r="AX3474" s="149" t="s">
        <v>274</v>
      </c>
      <c r="AY3474" s="159">
        <v>151.05</v>
      </c>
      <c r="AZ3474" s="159">
        <v>151.05</v>
      </c>
      <c r="BA3474" s="159">
        <v>604.2</v>
      </c>
      <c r="BB3474" s="159">
        <v>10241.52</v>
      </c>
      <c r="BC3474" s="162" t="s">
        <v>274</v>
      </c>
      <c r="BD3474" s="162">
        <v>0</v>
      </c>
      <c r="BE3474" s="159">
        <v>4360.25</v>
      </c>
      <c r="BF3474" s="159">
        <v>4360.25</v>
      </c>
      <c r="BG3474" s="159">
        <v>14601.77</v>
      </c>
    </row>
    <row r="3475" ht="28.05" customHeight="1" spans="1:59">
      <c r="A3475" s="149"/>
      <c r="B3475" s="149"/>
      <c r="C3475" s="149"/>
      <c r="D3475" s="149" t="s">
        <v>3726</v>
      </c>
      <c r="E3475" s="340" t="s">
        <v>15294</v>
      </c>
      <c r="F3475" s="149" t="s">
        <v>3726</v>
      </c>
      <c r="G3475" s="149" t="s">
        <v>15295</v>
      </c>
      <c r="H3475" s="149" t="s">
        <v>7003</v>
      </c>
      <c r="I3475" s="149" t="s">
        <v>15253</v>
      </c>
      <c r="J3475" s="149" t="s">
        <v>15296</v>
      </c>
      <c r="K3475" s="149"/>
      <c r="L3475" s="149" t="s">
        <v>262</v>
      </c>
      <c r="M3475" s="149"/>
      <c r="N3475" s="149" t="s">
        <v>263</v>
      </c>
      <c r="O3475" s="149" t="s">
        <v>214</v>
      </c>
      <c r="P3475" s="149" t="s">
        <v>53</v>
      </c>
      <c r="Q3475" s="149"/>
      <c r="R3475" s="149" t="s">
        <v>14592</v>
      </c>
      <c r="S3475" s="149" t="s">
        <v>5323</v>
      </c>
      <c r="T3475" s="149" t="s">
        <v>15255</v>
      </c>
      <c r="U3475" s="149" t="s">
        <v>267</v>
      </c>
      <c r="V3475" s="149"/>
      <c r="W3475" s="149"/>
      <c r="X3475" s="149" t="s">
        <v>336</v>
      </c>
      <c r="Y3475" s="149"/>
      <c r="Z3475" s="149"/>
      <c r="AA3475" s="149"/>
      <c r="AB3475" s="149" t="s">
        <v>269</v>
      </c>
      <c r="AC3475" s="149" t="s">
        <v>270</v>
      </c>
      <c r="AD3475" s="149" t="s">
        <v>15255</v>
      </c>
      <c r="AE3475" s="149" t="s">
        <v>271</v>
      </c>
      <c r="AF3475" s="149"/>
      <c r="AG3475" s="149" t="s">
        <v>1098</v>
      </c>
      <c r="AH3475" s="149" t="s">
        <v>273</v>
      </c>
      <c r="AI3475" s="158">
        <v>65</v>
      </c>
      <c r="AJ3475" s="149"/>
      <c r="AK3475" s="159" t="s">
        <v>274</v>
      </c>
      <c r="AL3475" s="159" t="s">
        <v>274</v>
      </c>
      <c r="AM3475" s="149" t="s">
        <v>274</v>
      </c>
      <c r="AN3475" s="160">
        <v>4</v>
      </c>
      <c r="AO3475" s="149"/>
      <c r="AP3475" s="149" t="s">
        <v>274</v>
      </c>
      <c r="AQ3475" s="149" t="s">
        <v>275</v>
      </c>
      <c r="AR3475" s="158">
        <v>1</v>
      </c>
      <c r="AS3475" s="149" t="s">
        <v>275</v>
      </c>
      <c r="AT3475" s="149" t="s">
        <v>276</v>
      </c>
      <c r="AU3475" s="161">
        <v>1</v>
      </c>
      <c r="AV3475" s="159">
        <v>5309.74</v>
      </c>
      <c r="AW3475" s="159">
        <v>212.39</v>
      </c>
      <c r="AX3475" s="149" t="s">
        <v>274</v>
      </c>
      <c r="AY3475" s="159">
        <v>54.61</v>
      </c>
      <c r="AZ3475" s="159">
        <v>54.61</v>
      </c>
      <c r="BA3475" s="159">
        <v>218.44</v>
      </c>
      <c r="BB3475" s="159">
        <v>3404.44</v>
      </c>
      <c r="BC3475" s="162" t="s">
        <v>274</v>
      </c>
      <c r="BD3475" s="162">
        <v>0</v>
      </c>
      <c r="BE3475" s="159">
        <v>1905.3</v>
      </c>
      <c r="BF3475" s="159">
        <v>1905.3</v>
      </c>
      <c r="BG3475" s="159">
        <v>5309.74</v>
      </c>
    </row>
    <row r="3476" ht="28.05" customHeight="1" spans="1:59">
      <c r="A3476" s="149"/>
      <c r="B3476" s="149"/>
      <c r="C3476" s="149"/>
      <c r="D3476" s="149" t="s">
        <v>3726</v>
      </c>
      <c r="E3476" s="340" t="s">
        <v>15297</v>
      </c>
      <c r="F3476" s="149" t="s">
        <v>3726</v>
      </c>
      <c r="G3476" s="149" t="s">
        <v>15298</v>
      </c>
      <c r="H3476" s="149" t="s">
        <v>15211</v>
      </c>
      <c r="I3476" s="149" t="s">
        <v>15212</v>
      </c>
      <c r="J3476" s="149" t="s">
        <v>15299</v>
      </c>
      <c r="K3476" s="149"/>
      <c r="L3476" s="149" t="s">
        <v>287</v>
      </c>
      <c r="M3476" s="149"/>
      <c r="N3476" s="149" t="s">
        <v>263</v>
      </c>
      <c r="O3476" s="149" t="s">
        <v>214</v>
      </c>
      <c r="P3476" s="149" t="s">
        <v>53</v>
      </c>
      <c r="Q3476" s="149"/>
      <c r="R3476" s="149" t="s">
        <v>15300</v>
      </c>
      <c r="S3476" s="149" t="s">
        <v>14888</v>
      </c>
      <c r="T3476" s="149" t="s">
        <v>414</v>
      </c>
      <c r="U3476" s="149" t="s">
        <v>267</v>
      </c>
      <c r="V3476" s="149"/>
      <c r="W3476" s="149"/>
      <c r="X3476" s="149" t="s">
        <v>336</v>
      </c>
      <c r="Y3476" s="149"/>
      <c r="Z3476" s="149"/>
      <c r="AA3476" s="149"/>
      <c r="AB3476" s="149" t="s">
        <v>269</v>
      </c>
      <c r="AC3476" s="149" t="s">
        <v>270</v>
      </c>
      <c r="AD3476" s="149" t="s">
        <v>414</v>
      </c>
      <c r="AE3476" s="149" t="s">
        <v>271</v>
      </c>
      <c r="AF3476" s="149"/>
      <c r="AG3476" s="149" t="s">
        <v>1098</v>
      </c>
      <c r="AH3476" s="149" t="s">
        <v>273</v>
      </c>
      <c r="AI3476" s="158">
        <v>21</v>
      </c>
      <c r="AJ3476" s="149"/>
      <c r="AK3476" s="159" t="s">
        <v>274</v>
      </c>
      <c r="AL3476" s="159" t="s">
        <v>274</v>
      </c>
      <c r="AM3476" s="149" t="s">
        <v>274</v>
      </c>
      <c r="AN3476" s="160">
        <v>4</v>
      </c>
      <c r="AO3476" s="149"/>
      <c r="AP3476" s="149" t="s">
        <v>274</v>
      </c>
      <c r="AQ3476" s="149" t="s">
        <v>275</v>
      </c>
      <c r="AR3476" s="158">
        <v>1</v>
      </c>
      <c r="AS3476" s="149" t="s">
        <v>275</v>
      </c>
      <c r="AT3476" s="149" t="s">
        <v>276</v>
      </c>
      <c r="AU3476" s="161">
        <v>1</v>
      </c>
      <c r="AV3476" s="159">
        <v>2884.96</v>
      </c>
      <c r="AW3476" s="159">
        <v>115.4</v>
      </c>
      <c r="AX3476" s="149" t="s">
        <v>274</v>
      </c>
      <c r="AY3476" s="159">
        <v>28.85</v>
      </c>
      <c r="AZ3476" s="159">
        <v>28.85</v>
      </c>
      <c r="BA3476" s="159">
        <v>115.4</v>
      </c>
      <c r="BB3476" s="159">
        <v>605.85</v>
      </c>
      <c r="BC3476" s="162" t="s">
        <v>274</v>
      </c>
      <c r="BD3476" s="162">
        <v>0</v>
      </c>
      <c r="BE3476" s="159">
        <v>2279.11</v>
      </c>
      <c r="BF3476" s="159">
        <v>2279.11</v>
      </c>
      <c r="BG3476" s="159">
        <v>2884.96</v>
      </c>
    </row>
    <row r="3477" ht="28.05" customHeight="1" spans="1:59">
      <c r="A3477" s="149"/>
      <c r="B3477" s="149"/>
      <c r="C3477" s="149"/>
      <c r="D3477" s="149" t="s">
        <v>3726</v>
      </c>
      <c r="E3477" s="340" t="s">
        <v>15301</v>
      </c>
      <c r="F3477" s="149" t="s">
        <v>3726</v>
      </c>
      <c r="G3477" s="149" t="s">
        <v>15302</v>
      </c>
      <c r="H3477" s="149" t="s">
        <v>15303</v>
      </c>
      <c r="I3477" s="149" t="s">
        <v>15304</v>
      </c>
      <c r="J3477" s="149" t="s">
        <v>15305</v>
      </c>
      <c r="K3477" s="149"/>
      <c r="L3477" s="149" t="s">
        <v>262</v>
      </c>
      <c r="M3477" s="149"/>
      <c r="N3477" s="149" t="s">
        <v>263</v>
      </c>
      <c r="O3477" s="149" t="s">
        <v>214</v>
      </c>
      <c r="P3477" s="149" t="s">
        <v>53</v>
      </c>
      <c r="Q3477" s="149"/>
      <c r="R3477" s="149" t="s">
        <v>15306</v>
      </c>
      <c r="S3477" s="149" t="s">
        <v>15221</v>
      </c>
      <c r="T3477" s="149" t="s">
        <v>15175</v>
      </c>
      <c r="U3477" s="149" t="s">
        <v>267</v>
      </c>
      <c r="V3477" s="149"/>
      <c r="W3477" s="149"/>
      <c r="X3477" s="149" t="s">
        <v>336</v>
      </c>
      <c r="Y3477" s="149"/>
      <c r="Z3477" s="149"/>
      <c r="AA3477" s="149"/>
      <c r="AB3477" s="149" t="s">
        <v>269</v>
      </c>
      <c r="AC3477" s="149" t="s">
        <v>318</v>
      </c>
      <c r="AD3477" s="149" t="s">
        <v>15175</v>
      </c>
      <c r="AE3477" s="149" t="s">
        <v>271</v>
      </c>
      <c r="AF3477" s="149"/>
      <c r="AG3477" s="149" t="s">
        <v>1098</v>
      </c>
      <c r="AH3477" s="149" t="s">
        <v>273</v>
      </c>
      <c r="AI3477" s="158">
        <v>96</v>
      </c>
      <c r="AJ3477" s="149"/>
      <c r="AK3477" s="159" t="s">
        <v>274</v>
      </c>
      <c r="AL3477" s="159" t="s">
        <v>274</v>
      </c>
      <c r="AM3477" s="149" t="s">
        <v>274</v>
      </c>
      <c r="AN3477" s="160">
        <v>4</v>
      </c>
      <c r="AO3477" s="149"/>
      <c r="AP3477" s="149" t="s">
        <v>274</v>
      </c>
      <c r="AQ3477" s="149" t="s">
        <v>275</v>
      </c>
      <c r="AR3477" s="158">
        <v>1</v>
      </c>
      <c r="AS3477" s="149" t="s">
        <v>275</v>
      </c>
      <c r="AT3477" s="149" t="s">
        <v>276</v>
      </c>
      <c r="AU3477" s="161">
        <v>1</v>
      </c>
      <c r="AV3477" s="159">
        <v>832577.96</v>
      </c>
      <c r="AW3477" s="159">
        <v>33303.12</v>
      </c>
      <c r="AX3477" s="149" t="s">
        <v>274</v>
      </c>
      <c r="AY3477" s="159">
        <v>10407.21</v>
      </c>
      <c r="AZ3477" s="159">
        <v>10407.21</v>
      </c>
      <c r="BA3477" s="159">
        <v>41628.86</v>
      </c>
      <c r="BB3477" s="159">
        <v>799274.84</v>
      </c>
      <c r="BC3477" s="162" t="s">
        <v>274</v>
      </c>
      <c r="BD3477" s="162">
        <v>0</v>
      </c>
      <c r="BE3477" s="159">
        <v>33303.12</v>
      </c>
      <c r="BF3477" s="159">
        <v>33303.12</v>
      </c>
      <c r="BG3477" s="159">
        <v>832577.96</v>
      </c>
    </row>
    <row r="3478" ht="28.05" customHeight="1" spans="1:59">
      <c r="A3478" s="149"/>
      <c r="B3478" s="149"/>
      <c r="C3478" s="149"/>
      <c r="D3478" s="149" t="s">
        <v>3726</v>
      </c>
      <c r="E3478" s="340" t="s">
        <v>15307</v>
      </c>
      <c r="F3478" s="149" t="s">
        <v>3726</v>
      </c>
      <c r="G3478" s="149" t="s">
        <v>15308</v>
      </c>
      <c r="H3478" s="149" t="s">
        <v>7003</v>
      </c>
      <c r="I3478" s="149" t="s">
        <v>15253</v>
      </c>
      <c r="J3478" s="149" t="s">
        <v>15309</v>
      </c>
      <c r="K3478" s="149"/>
      <c r="L3478" s="149" t="s">
        <v>262</v>
      </c>
      <c r="M3478" s="149"/>
      <c r="N3478" s="149" t="s">
        <v>263</v>
      </c>
      <c r="O3478" s="149" t="s">
        <v>214</v>
      </c>
      <c r="P3478" s="149" t="s">
        <v>53</v>
      </c>
      <c r="Q3478" s="149"/>
      <c r="R3478" s="149" t="s">
        <v>14592</v>
      </c>
      <c r="S3478" s="149" t="s">
        <v>5323</v>
      </c>
      <c r="T3478" s="149" t="s">
        <v>15255</v>
      </c>
      <c r="U3478" s="149" t="s">
        <v>267</v>
      </c>
      <c r="V3478" s="149"/>
      <c r="W3478" s="149"/>
      <c r="X3478" s="149" t="s">
        <v>336</v>
      </c>
      <c r="Y3478" s="149"/>
      <c r="Z3478" s="149"/>
      <c r="AA3478" s="149"/>
      <c r="AB3478" s="149" t="s">
        <v>269</v>
      </c>
      <c r="AC3478" s="149" t="s">
        <v>270</v>
      </c>
      <c r="AD3478" s="149" t="s">
        <v>15255</v>
      </c>
      <c r="AE3478" s="149" t="s">
        <v>271</v>
      </c>
      <c r="AF3478" s="149"/>
      <c r="AG3478" s="149" t="s">
        <v>1098</v>
      </c>
      <c r="AH3478" s="149" t="s">
        <v>273</v>
      </c>
      <c r="AI3478" s="158">
        <v>65</v>
      </c>
      <c r="AJ3478" s="149"/>
      <c r="AK3478" s="159" t="s">
        <v>274</v>
      </c>
      <c r="AL3478" s="159" t="s">
        <v>274</v>
      </c>
      <c r="AM3478" s="149" t="s">
        <v>274</v>
      </c>
      <c r="AN3478" s="160">
        <v>4</v>
      </c>
      <c r="AO3478" s="149"/>
      <c r="AP3478" s="149" t="s">
        <v>274</v>
      </c>
      <c r="AQ3478" s="149" t="s">
        <v>275</v>
      </c>
      <c r="AR3478" s="158">
        <v>1</v>
      </c>
      <c r="AS3478" s="149" t="s">
        <v>275</v>
      </c>
      <c r="AT3478" s="149" t="s">
        <v>276</v>
      </c>
      <c r="AU3478" s="161">
        <v>1</v>
      </c>
      <c r="AV3478" s="159">
        <v>5309.74</v>
      </c>
      <c r="AW3478" s="159">
        <v>212.39</v>
      </c>
      <c r="AX3478" s="149" t="s">
        <v>274</v>
      </c>
      <c r="AY3478" s="159">
        <v>54.61</v>
      </c>
      <c r="AZ3478" s="159">
        <v>54.61</v>
      </c>
      <c r="BA3478" s="159">
        <v>218.44</v>
      </c>
      <c r="BB3478" s="159">
        <v>3404.44</v>
      </c>
      <c r="BC3478" s="162" t="s">
        <v>274</v>
      </c>
      <c r="BD3478" s="162">
        <v>0</v>
      </c>
      <c r="BE3478" s="159">
        <v>1905.3</v>
      </c>
      <c r="BF3478" s="159">
        <v>1905.3</v>
      </c>
      <c r="BG3478" s="159">
        <v>5309.74</v>
      </c>
    </row>
    <row r="3479" ht="28.05" customHeight="1" spans="1:59">
      <c r="A3479" s="149"/>
      <c r="B3479" s="149"/>
      <c r="C3479" s="149"/>
      <c r="D3479" s="149" t="s">
        <v>3726</v>
      </c>
      <c r="E3479" s="340" t="s">
        <v>15310</v>
      </c>
      <c r="F3479" s="149" t="s">
        <v>3726</v>
      </c>
      <c r="G3479" s="149" t="s">
        <v>15311</v>
      </c>
      <c r="H3479" s="149" t="s">
        <v>15312</v>
      </c>
      <c r="I3479" s="149" t="s">
        <v>15313</v>
      </c>
      <c r="J3479" s="149" t="s">
        <v>15314</v>
      </c>
      <c r="K3479" s="149"/>
      <c r="L3479" s="149" t="s">
        <v>262</v>
      </c>
      <c r="M3479" s="149"/>
      <c r="N3479" s="149" t="s">
        <v>263</v>
      </c>
      <c r="O3479" s="149" t="s">
        <v>214</v>
      </c>
      <c r="P3479" s="149" t="s">
        <v>53</v>
      </c>
      <c r="Q3479" s="149"/>
      <c r="R3479" s="149" t="s">
        <v>3903</v>
      </c>
      <c r="S3479" s="149" t="s">
        <v>15315</v>
      </c>
      <c r="T3479" s="149" t="s">
        <v>15266</v>
      </c>
      <c r="U3479" s="149" t="s">
        <v>267</v>
      </c>
      <c r="V3479" s="149"/>
      <c r="W3479" s="149"/>
      <c r="X3479" s="149" t="s">
        <v>336</v>
      </c>
      <c r="Y3479" s="149"/>
      <c r="Z3479" s="149"/>
      <c r="AA3479" s="149"/>
      <c r="AB3479" s="149" t="s">
        <v>269</v>
      </c>
      <c r="AC3479" s="149" t="s">
        <v>270</v>
      </c>
      <c r="AD3479" s="149" t="s">
        <v>15266</v>
      </c>
      <c r="AE3479" s="149" t="s">
        <v>271</v>
      </c>
      <c r="AF3479" s="149"/>
      <c r="AG3479" s="149" t="s">
        <v>1098</v>
      </c>
      <c r="AH3479" s="149" t="s">
        <v>273</v>
      </c>
      <c r="AI3479" s="158">
        <v>71</v>
      </c>
      <c r="AJ3479" s="149"/>
      <c r="AK3479" s="159" t="s">
        <v>274</v>
      </c>
      <c r="AL3479" s="159" t="s">
        <v>274</v>
      </c>
      <c r="AM3479" s="149" t="s">
        <v>274</v>
      </c>
      <c r="AN3479" s="160">
        <v>4</v>
      </c>
      <c r="AO3479" s="149"/>
      <c r="AP3479" s="149" t="s">
        <v>274</v>
      </c>
      <c r="AQ3479" s="149" t="s">
        <v>275</v>
      </c>
      <c r="AR3479" s="158">
        <v>1</v>
      </c>
      <c r="AS3479" s="149" t="s">
        <v>275</v>
      </c>
      <c r="AT3479" s="149" t="s">
        <v>276</v>
      </c>
      <c r="AU3479" s="161">
        <v>1</v>
      </c>
      <c r="AV3479" s="159">
        <v>9557.52</v>
      </c>
      <c r="AW3479" s="159">
        <v>382.3</v>
      </c>
      <c r="AX3479" s="149" t="s">
        <v>274</v>
      </c>
      <c r="AY3479" s="159">
        <v>98.86</v>
      </c>
      <c r="AZ3479" s="159">
        <v>98.86</v>
      </c>
      <c r="BA3479" s="159">
        <v>395.44</v>
      </c>
      <c r="BB3479" s="159">
        <v>6703.72</v>
      </c>
      <c r="BC3479" s="162" t="s">
        <v>274</v>
      </c>
      <c r="BD3479" s="162">
        <v>0</v>
      </c>
      <c r="BE3479" s="159">
        <v>2853.8</v>
      </c>
      <c r="BF3479" s="159">
        <v>2853.8</v>
      </c>
      <c r="BG3479" s="159">
        <v>9557.52</v>
      </c>
    </row>
    <row r="3480" ht="28.05" customHeight="1" spans="1:59">
      <c r="A3480" s="149"/>
      <c r="B3480" s="149"/>
      <c r="C3480" s="149"/>
      <c r="D3480" s="149" t="s">
        <v>3726</v>
      </c>
      <c r="E3480" s="340" t="s">
        <v>15316</v>
      </c>
      <c r="F3480" s="149" t="s">
        <v>3726</v>
      </c>
      <c r="G3480" s="149" t="s">
        <v>15317</v>
      </c>
      <c r="H3480" s="149" t="s">
        <v>15211</v>
      </c>
      <c r="I3480" s="149" t="s">
        <v>15212</v>
      </c>
      <c r="J3480" s="149" t="s">
        <v>15318</v>
      </c>
      <c r="K3480" s="149"/>
      <c r="L3480" s="149" t="s">
        <v>287</v>
      </c>
      <c r="M3480" s="149"/>
      <c r="N3480" s="149" t="s">
        <v>263</v>
      </c>
      <c r="O3480" s="149" t="s">
        <v>214</v>
      </c>
      <c r="P3480" s="149" t="s">
        <v>53</v>
      </c>
      <c r="Q3480" s="149"/>
      <c r="R3480" s="149" t="s">
        <v>15319</v>
      </c>
      <c r="S3480" s="149" t="s">
        <v>14888</v>
      </c>
      <c r="T3480" s="149" t="s">
        <v>414</v>
      </c>
      <c r="U3480" s="149" t="s">
        <v>267</v>
      </c>
      <c r="V3480" s="149"/>
      <c r="W3480" s="149"/>
      <c r="X3480" s="149" t="s">
        <v>336</v>
      </c>
      <c r="Y3480" s="149"/>
      <c r="Z3480" s="149"/>
      <c r="AA3480" s="149"/>
      <c r="AB3480" s="149" t="s">
        <v>269</v>
      </c>
      <c r="AC3480" s="149" t="s">
        <v>270</v>
      </c>
      <c r="AD3480" s="149" t="s">
        <v>414</v>
      </c>
      <c r="AE3480" s="149" t="s">
        <v>271</v>
      </c>
      <c r="AF3480" s="149"/>
      <c r="AG3480" s="149" t="s">
        <v>1098</v>
      </c>
      <c r="AH3480" s="149" t="s">
        <v>273</v>
      </c>
      <c r="AI3480" s="158">
        <v>21</v>
      </c>
      <c r="AJ3480" s="149"/>
      <c r="AK3480" s="159" t="s">
        <v>274</v>
      </c>
      <c r="AL3480" s="159" t="s">
        <v>274</v>
      </c>
      <c r="AM3480" s="149" t="s">
        <v>274</v>
      </c>
      <c r="AN3480" s="160">
        <v>4</v>
      </c>
      <c r="AO3480" s="149"/>
      <c r="AP3480" s="149" t="s">
        <v>274</v>
      </c>
      <c r="AQ3480" s="149" t="s">
        <v>275</v>
      </c>
      <c r="AR3480" s="158">
        <v>1</v>
      </c>
      <c r="AS3480" s="149" t="s">
        <v>275</v>
      </c>
      <c r="AT3480" s="149" t="s">
        <v>276</v>
      </c>
      <c r="AU3480" s="161">
        <v>1</v>
      </c>
      <c r="AV3480" s="159">
        <v>2884.96</v>
      </c>
      <c r="AW3480" s="159">
        <v>115.4</v>
      </c>
      <c r="AX3480" s="149" t="s">
        <v>274</v>
      </c>
      <c r="AY3480" s="159">
        <v>28.85</v>
      </c>
      <c r="AZ3480" s="159">
        <v>28.85</v>
      </c>
      <c r="BA3480" s="159">
        <v>115.4</v>
      </c>
      <c r="BB3480" s="159">
        <v>605.85</v>
      </c>
      <c r="BC3480" s="162" t="s">
        <v>274</v>
      </c>
      <c r="BD3480" s="162">
        <v>0</v>
      </c>
      <c r="BE3480" s="159">
        <v>2279.11</v>
      </c>
      <c r="BF3480" s="159">
        <v>2279.11</v>
      </c>
      <c r="BG3480" s="159">
        <v>2884.96</v>
      </c>
    </row>
    <row r="3481" ht="28.05" customHeight="1" spans="1:59">
      <c r="A3481" s="149"/>
      <c r="B3481" s="149"/>
      <c r="C3481" s="149"/>
      <c r="D3481" s="149" t="s">
        <v>3726</v>
      </c>
      <c r="E3481" s="340" t="s">
        <v>15320</v>
      </c>
      <c r="F3481" s="149" t="s">
        <v>3726</v>
      </c>
      <c r="G3481" s="149" t="s">
        <v>15321</v>
      </c>
      <c r="H3481" s="149" t="s">
        <v>15322</v>
      </c>
      <c r="I3481" s="149" t="s">
        <v>15323</v>
      </c>
      <c r="J3481" s="149" t="s">
        <v>15324</v>
      </c>
      <c r="K3481" s="149"/>
      <c r="L3481" s="149" t="s">
        <v>262</v>
      </c>
      <c r="M3481" s="149"/>
      <c r="N3481" s="149" t="s">
        <v>263</v>
      </c>
      <c r="O3481" s="149" t="s">
        <v>214</v>
      </c>
      <c r="P3481" s="149" t="s">
        <v>53</v>
      </c>
      <c r="Q3481" s="149"/>
      <c r="R3481" s="149" t="s">
        <v>15325</v>
      </c>
      <c r="S3481" s="149" t="s">
        <v>15221</v>
      </c>
      <c r="T3481" s="149" t="s">
        <v>15175</v>
      </c>
      <c r="U3481" s="149" t="s">
        <v>267</v>
      </c>
      <c r="V3481" s="149"/>
      <c r="W3481" s="149"/>
      <c r="X3481" s="149" t="s">
        <v>336</v>
      </c>
      <c r="Y3481" s="149"/>
      <c r="Z3481" s="149"/>
      <c r="AA3481" s="149"/>
      <c r="AB3481" s="149" t="s">
        <v>269</v>
      </c>
      <c r="AC3481" s="149" t="s">
        <v>318</v>
      </c>
      <c r="AD3481" s="149" t="s">
        <v>15175</v>
      </c>
      <c r="AE3481" s="149" t="s">
        <v>271</v>
      </c>
      <c r="AF3481" s="149"/>
      <c r="AG3481" s="149" t="s">
        <v>1098</v>
      </c>
      <c r="AH3481" s="149" t="s">
        <v>273</v>
      </c>
      <c r="AI3481" s="158">
        <v>96</v>
      </c>
      <c r="AJ3481" s="149"/>
      <c r="AK3481" s="159" t="s">
        <v>274</v>
      </c>
      <c r="AL3481" s="159" t="s">
        <v>274</v>
      </c>
      <c r="AM3481" s="149" t="s">
        <v>274</v>
      </c>
      <c r="AN3481" s="160">
        <v>4</v>
      </c>
      <c r="AO3481" s="149"/>
      <c r="AP3481" s="149" t="s">
        <v>274</v>
      </c>
      <c r="AQ3481" s="149" t="s">
        <v>275</v>
      </c>
      <c r="AR3481" s="158">
        <v>1</v>
      </c>
      <c r="AS3481" s="149" t="s">
        <v>275</v>
      </c>
      <c r="AT3481" s="149" t="s">
        <v>276</v>
      </c>
      <c r="AU3481" s="161">
        <v>1</v>
      </c>
      <c r="AV3481" s="159">
        <v>521647.03</v>
      </c>
      <c r="AW3481" s="159">
        <v>20865.88</v>
      </c>
      <c r="AX3481" s="149" t="s">
        <v>274</v>
      </c>
      <c r="AY3481" s="159">
        <v>6520.59</v>
      </c>
      <c r="AZ3481" s="159">
        <v>6520.59</v>
      </c>
      <c r="BA3481" s="159">
        <v>26082.38</v>
      </c>
      <c r="BB3481" s="159">
        <v>500781.15</v>
      </c>
      <c r="BC3481" s="162" t="s">
        <v>274</v>
      </c>
      <c r="BD3481" s="162">
        <v>0</v>
      </c>
      <c r="BE3481" s="159">
        <v>20865.88</v>
      </c>
      <c r="BF3481" s="159">
        <v>20865.88</v>
      </c>
      <c r="BG3481" s="159">
        <v>521647.03</v>
      </c>
    </row>
    <row r="3482" ht="28.05" customHeight="1" spans="1:59">
      <c r="A3482" s="149"/>
      <c r="B3482" s="149"/>
      <c r="C3482" s="149"/>
      <c r="D3482" s="149" t="s">
        <v>3726</v>
      </c>
      <c r="E3482" s="340" t="s">
        <v>15326</v>
      </c>
      <c r="F3482" s="149" t="s">
        <v>3726</v>
      </c>
      <c r="G3482" s="149" t="s">
        <v>15327</v>
      </c>
      <c r="H3482" s="149" t="s">
        <v>15211</v>
      </c>
      <c r="I3482" s="149" t="s">
        <v>15212</v>
      </c>
      <c r="J3482" s="149" t="s">
        <v>15328</v>
      </c>
      <c r="K3482" s="149"/>
      <c r="L3482" s="149" t="s">
        <v>287</v>
      </c>
      <c r="M3482" s="149"/>
      <c r="N3482" s="149" t="s">
        <v>263</v>
      </c>
      <c r="O3482" s="149" t="s">
        <v>214</v>
      </c>
      <c r="P3482" s="149" t="s">
        <v>53</v>
      </c>
      <c r="Q3482" s="149"/>
      <c r="R3482" s="149" t="s">
        <v>15329</v>
      </c>
      <c r="S3482" s="149" t="s">
        <v>14888</v>
      </c>
      <c r="T3482" s="149" t="s">
        <v>414</v>
      </c>
      <c r="U3482" s="149" t="s">
        <v>267</v>
      </c>
      <c r="V3482" s="149"/>
      <c r="W3482" s="149"/>
      <c r="X3482" s="149" t="s">
        <v>336</v>
      </c>
      <c r="Y3482" s="149"/>
      <c r="Z3482" s="149"/>
      <c r="AA3482" s="149"/>
      <c r="AB3482" s="149" t="s">
        <v>269</v>
      </c>
      <c r="AC3482" s="149" t="s">
        <v>270</v>
      </c>
      <c r="AD3482" s="149" t="s">
        <v>414</v>
      </c>
      <c r="AE3482" s="149" t="s">
        <v>271</v>
      </c>
      <c r="AF3482" s="149"/>
      <c r="AG3482" s="149" t="s">
        <v>1098</v>
      </c>
      <c r="AH3482" s="149" t="s">
        <v>273</v>
      </c>
      <c r="AI3482" s="158">
        <v>21</v>
      </c>
      <c r="AJ3482" s="149"/>
      <c r="AK3482" s="159" t="s">
        <v>274</v>
      </c>
      <c r="AL3482" s="159" t="s">
        <v>274</v>
      </c>
      <c r="AM3482" s="149" t="s">
        <v>274</v>
      </c>
      <c r="AN3482" s="160">
        <v>4</v>
      </c>
      <c r="AO3482" s="149"/>
      <c r="AP3482" s="149" t="s">
        <v>274</v>
      </c>
      <c r="AQ3482" s="149" t="s">
        <v>275</v>
      </c>
      <c r="AR3482" s="158">
        <v>1</v>
      </c>
      <c r="AS3482" s="149" t="s">
        <v>275</v>
      </c>
      <c r="AT3482" s="149" t="s">
        <v>276</v>
      </c>
      <c r="AU3482" s="161">
        <v>1</v>
      </c>
      <c r="AV3482" s="159">
        <v>2884.96</v>
      </c>
      <c r="AW3482" s="159">
        <v>115.4</v>
      </c>
      <c r="AX3482" s="149" t="s">
        <v>274</v>
      </c>
      <c r="AY3482" s="159">
        <v>28.85</v>
      </c>
      <c r="AZ3482" s="159">
        <v>28.85</v>
      </c>
      <c r="BA3482" s="159">
        <v>115.4</v>
      </c>
      <c r="BB3482" s="159">
        <v>605.85</v>
      </c>
      <c r="BC3482" s="162" t="s">
        <v>274</v>
      </c>
      <c r="BD3482" s="162">
        <v>0</v>
      </c>
      <c r="BE3482" s="159">
        <v>2279.11</v>
      </c>
      <c r="BF3482" s="159">
        <v>2279.11</v>
      </c>
      <c r="BG3482" s="159">
        <v>2884.96</v>
      </c>
    </row>
    <row r="3483" ht="28.05" customHeight="1" spans="1:59">
      <c r="A3483" s="149"/>
      <c r="B3483" s="149"/>
      <c r="C3483" s="149"/>
      <c r="D3483" s="149" t="s">
        <v>3726</v>
      </c>
      <c r="E3483" s="340" t="s">
        <v>15330</v>
      </c>
      <c r="F3483" s="149" t="s">
        <v>3726</v>
      </c>
      <c r="G3483" s="149" t="s">
        <v>15331</v>
      </c>
      <c r="H3483" s="149" t="s">
        <v>15332</v>
      </c>
      <c r="I3483" s="149" t="s">
        <v>15333</v>
      </c>
      <c r="J3483" s="149" t="s">
        <v>15334</v>
      </c>
      <c r="K3483" s="149"/>
      <c r="L3483" s="149" t="s">
        <v>262</v>
      </c>
      <c r="M3483" s="149"/>
      <c r="N3483" s="149" t="s">
        <v>263</v>
      </c>
      <c r="O3483" s="149" t="s">
        <v>214</v>
      </c>
      <c r="P3483" s="149" t="s">
        <v>53</v>
      </c>
      <c r="Q3483" s="149"/>
      <c r="R3483" s="149" t="s">
        <v>14592</v>
      </c>
      <c r="S3483" s="149" t="s">
        <v>4131</v>
      </c>
      <c r="T3483" s="149" t="s">
        <v>15335</v>
      </c>
      <c r="U3483" s="149" t="s">
        <v>267</v>
      </c>
      <c r="V3483" s="149"/>
      <c r="W3483" s="149"/>
      <c r="X3483" s="149" t="s">
        <v>336</v>
      </c>
      <c r="Y3483" s="149"/>
      <c r="Z3483" s="149"/>
      <c r="AA3483" s="149"/>
      <c r="AB3483" s="149" t="s">
        <v>269</v>
      </c>
      <c r="AC3483" s="149" t="s">
        <v>270</v>
      </c>
      <c r="AD3483" s="149" t="s">
        <v>15335</v>
      </c>
      <c r="AE3483" s="149" t="s">
        <v>271</v>
      </c>
      <c r="AF3483" s="149"/>
      <c r="AG3483" s="149" t="s">
        <v>1098</v>
      </c>
      <c r="AH3483" s="149" t="s">
        <v>273</v>
      </c>
      <c r="AI3483" s="158">
        <v>71</v>
      </c>
      <c r="AJ3483" s="149"/>
      <c r="AK3483" s="159" t="s">
        <v>274</v>
      </c>
      <c r="AL3483" s="159" t="s">
        <v>274</v>
      </c>
      <c r="AM3483" s="149" t="s">
        <v>274</v>
      </c>
      <c r="AN3483" s="160">
        <v>4</v>
      </c>
      <c r="AO3483" s="149"/>
      <c r="AP3483" s="149" t="s">
        <v>274</v>
      </c>
      <c r="AQ3483" s="149" t="s">
        <v>275</v>
      </c>
      <c r="AR3483" s="158">
        <v>1</v>
      </c>
      <c r="AS3483" s="149" t="s">
        <v>275</v>
      </c>
      <c r="AT3483" s="149" t="s">
        <v>276</v>
      </c>
      <c r="AU3483" s="161">
        <v>1</v>
      </c>
      <c r="AV3483" s="159">
        <v>33805.31</v>
      </c>
      <c r="AW3483" s="159">
        <v>1352.21</v>
      </c>
      <c r="AX3483" s="149" t="s">
        <v>274</v>
      </c>
      <c r="AY3483" s="159">
        <v>349.72</v>
      </c>
      <c r="AZ3483" s="159">
        <v>349.72</v>
      </c>
      <c r="BA3483" s="159">
        <v>1398.88</v>
      </c>
      <c r="BB3483" s="159">
        <v>23710.18</v>
      </c>
      <c r="BC3483" s="162" t="s">
        <v>274</v>
      </c>
      <c r="BD3483" s="162">
        <v>0</v>
      </c>
      <c r="BE3483" s="159">
        <v>10095.13</v>
      </c>
      <c r="BF3483" s="159">
        <v>10095.13</v>
      </c>
      <c r="BG3483" s="159">
        <v>33805.31</v>
      </c>
    </row>
    <row r="3484" ht="28.05" customHeight="1" spans="1:59">
      <c r="A3484" s="149"/>
      <c r="B3484" s="149"/>
      <c r="C3484" s="149"/>
      <c r="D3484" s="149" t="s">
        <v>3726</v>
      </c>
      <c r="E3484" s="340" t="s">
        <v>15336</v>
      </c>
      <c r="F3484" s="149" t="s">
        <v>3726</v>
      </c>
      <c r="G3484" s="149" t="s">
        <v>15337</v>
      </c>
      <c r="H3484" s="149" t="s">
        <v>6333</v>
      </c>
      <c r="I3484" s="149" t="s">
        <v>15338</v>
      </c>
      <c r="J3484" s="149" t="s">
        <v>15339</v>
      </c>
      <c r="K3484" s="149"/>
      <c r="L3484" s="149" t="s">
        <v>262</v>
      </c>
      <c r="M3484" s="149"/>
      <c r="N3484" s="149" t="s">
        <v>263</v>
      </c>
      <c r="O3484" s="149" t="s">
        <v>214</v>
      </c>
      <c r="P3484" s="149" t="s">
        <v>53</v>
      </c>
      <c r="Q3484" s="149"/>
      <c r="R3484" s="149" t="s">
        <v>2521</v>
      </c>
      <c r="S3484" s="149" t="s">
        <v>6336</v>
      </c>
      <c r="T3484" s="149" t="s">
        <v>15255</v>
      </c>
      <c r="U3484" s="149" t="s">
        <v>267</v>
      </c>
      <c r="V3484" s="149"/>
      <c r="W3484" s="149"/>
      <c r="X3484" s="149" t="s">
        <v>336</v>
      </c>
      <c r="Y3484" s="149"/>
      <c r="Z3484" s="149"/>
      <c r="AA3484" s="149"/>
      <c r="AB3484" s="149" t="s">
        <v>269</v>
      </c>
      <c r="AC3484" s="149" t="s">
        <v>270</v>
      </c>
      <c r="AD3484" s="149" t="s">
        <v>15255</v>
      </c>
      <c r="AE3484" s="149" t="s">
        <v>271</v>
      </c>
      <c r="AF3484" s="149"/>
      <c r="AG3484" s="149" t="s">
        <v>1098</v>
      </c>
      <c r="AH3484" s="149" t="s">
        <v>273</v>
      </c>
      <c r="AI3484" s="158">
        <v>65</v>
      </c>
      <c r="AJ3484" s="149"/>
      <c r="AK3484" s="159" t="s">
        <v>274</v>
      </c>
      <c r="AL3484" s="159" t="s">
        <v>274</v>
      </c>
      <c r="AM3484" s="149" t="s">
        <v>274</v>
      </c>
      <c r="AN3484" s="160">
        <v>4</v>
      </c>
      <c r="AO3484" s="149"/>
      <c r="AP3484" s="149" t="s">
        <v>274</v>
      </c>
      <c r="AQ3484" s="149" t="s">
        <v>275</v>
      </c>
      <c r="AR3484" s="158">
        <v>1</v>
      </c>
      <c r="AS3484" s="149" t="s">
        <v>275</v>
      </c>
      <c r="AT3484" s="149" t="s">
        <v>276</v>
      </c>
      <c r="AU3484" s="161">
        <v>1</v>
      </c>
      <c r="AV3484" s="159">
        <v>12389.38</v>
      </c>
      <c r="AW3484" s="159">
        <v>495.58</v>
      </c>
      <c r="AX3484" s="149" t="s">
        <v>274</v>
      </c>
      <c r="AY3484" s="159">
        <v>127.44</v>
      </c>
      <c r="AZ3484" s="159">
        <v>127.44</v>
      </c>
      <c r="BA3484" s="159">
        <v>509.76</v>
      </c>
      <c r="BB3484" s="159">
        <v>7943.16</v>
      </c>
      <c r="BC3484" s="162" t="s">
        <v>274</v>
      </c>
      <c r="BD3484" s="162">
        <v>0</v>
      </c>
      <c r="BE3484" s="159">
        <v>4446.22</v>
      </c>
      <c r="BF3484" s="159">
        <v>4446.22</v>
      </c>
      <c r="BG3484" s="159">
        <v>12389.38</v>
      </c>
    </row>
    <row r="3485" ht="28.05" customHeight="1" spans="1:59">
      <c r="A3485" s="149"/>
      <c r="B3485" s="149"/>
      <c r="C3485" s="149"/>
      <c r="D3485" s="149" t="s">
        <v>3726</v>
      </c>
      <c r="E3485" s="340" t="s">
        <v>15340</v>
      </c>
      <c r="F3485" s="149" t="s">
        <v>3726</v>
      </c>
      <c r="G3485" s="149" t="s">
        <v>15341</v>
      </c>
      <c r="H3485" s="149" t="s">
        <v>15342</v>
      </c>
      <c r="I3485" s="149" t="s">
        <v>15343</v>
      </c>
      <c r="J3485" s="149" t="s">
        <v>15344</v>
      </c>
      <c r="K3485" s="149"/>
      <c r="L3485" s="149" t="s">
        <v>262</v>
      </c>
      <c r="M3485" s="149"/>
      <c r="N3485" s="149" t="s">
        <v>263</v>
      </c>
      <c r="O3485" s="149" t="s">
        <v>214</v>
      </c>
      <c r="P3485" s="149" t="s">
        <v>53</v>
      </c>
      <c r="Q3485" s="149"/>
      <c r="R3485" s="149" t="s">
        <v>15220</v>
      </c>
      <c r="S3485" s="149" t="s">
        <v>15221</v>
      </c>
      <c r="T3485" s="149" t="s">
        <v>15175</v>
      </c>
      <c r="U3485" s="149" t="s">
        <v>267</v>
      </c>
      <c r="V3485" s="149"/>
      <c r="W3485" s="149"/>
      <c r="X3485" s="149" t="s">
        <v>336</v>
      </c>
      <c r="Y3485" s="149"/>
      <c r="Z3485" s="149"/>
      <c r="AA3485" s="149"/>
      <c r="AB3485" s="149" t="s">
        <v>269</v>
      </c>
      <c r="AC3485" s="149" t="s">
        <v>318</v>
      </c>
      <c r="AD3485" s="149" t="s">
        <v>15175</v>
      </c>
      <c r="AE3485" s="149" t="s">
        <v>271</v>
      </c>
      <c r="AF3485" s="149"/>
      <c r="AG3485" s="149" t="s">
        <v>1098</v>
      </c>
      <c r="AH3485" s="149" t="s">
        <v>273</v>
      </c>
      <c r="AI3485" s="158">
        <v>96</v>
      </c>
      <c r="AJ3485" s="149"/>
      <c r="AK3485" s="159" t="s">
        <v>274</v>
      </c>
      <c r="AL3485" s="159" t="s">
        <v>274</v>
      </c>
      <c r="AM3485" s="149" t="s">
        <v>274</v>
      </c>
      <c r="AN3485" s="160">
        <v>4</v>
      </c>
      <c r="AO3485" s="149"/>
      <c r="AP3485" s="149" t="s">
        <v>274</v>
      </c>
      <c r="AQ3485" s="149" t="s">
        <v>275</v>
      </c>
      <c r="AR3485" s="158">
        <v>1</v>
      </c>
      <c r="AS3485" s="149" t="s">
        <v>275</v>
      </c>
      <c r="AT3485" s="149" t="s">
        <v>276</v>
      </c>
      <c r="AU3485" s="161">
        <v>1</v>
      </c>
      <c r="AV3485" s="159">
        <v>57948.72</v>
      </c>
      <c r="AW3485" s="159">
        <v>2317.95</v>
      </c>
      <c r="AX3485" s="149" t="s">
        <v>274</v>
      </c>
      <c r="AY3485" s="159">
        <v>724.29</v>
      </c>
      <c r="AZ3485" s="159">
        <v>724.29</v>
      </c>
      <c r="BA3485" s="159">
        <v>2897.18</v>
      </c>
      <c r="BB3485" s="159">
        <v>55630.77</v>
      </c>
      <c r="BC3485" s="162" t="s">
        <v>274</v>
      </c>
      <c r="BD3485" s="162">
        <v>0</v>
      </c>
      <c r="BE3485" s="159">
        <v>2317.95</v>
      </c>
      <c r="BF3485" s="159">
        <v>2317.95</v>
      </c>
      <c r="BG3485" s="159">
        <v>57948.72</v>
      </c>
    </row>
    <row r="3486" ht="28.05" customHeight="1" spans="1:59">
      <c r="A3486" s="149"/>
      <c r="B3486" s="149"/>
      <c r="C3486" s="149"/>
      <c r="D3486" s="149" t="s">
        <v>3726</v>
      </c>
      <c r="E3486" s="340" t="s">
        <v>15345</v>
      </c>
      <c r="F3486" s="149" t="s">
        <v>3726</v>
      </c>
      <c r="G3486" s="149" t="s">
        <v>15346</v>
      </c>
      <c r="H3486" s="149" t="s">
        <v>158</v>
      </c>
      <c r="I3486" s="149" t="s">
        <v>4555</v>
      </c>
      <c r="J3486" s="149" t="s">
        <v>15347</v>
      </c>
      <c r="K3486" s="149"/>
      <c r="L3486" s="149" t="s">
        <v>262</v>
      </c>
      <c r="M3486" s="149"/>
      <c r="N3486" s="149" t="s">
        <v>263</v>
      </c>
      <c r="O3486" s="149" t="s">
        <v>214</v>
      </c>
      <c r="P3486" s="149" t="s">
        <v>53</v>
      </c>
      <c r="Q3486" s="149"/>
      <c r="R3486" s="149" t="s">
        <v>2521</v>
      </c>
      <c r="S3486" s="149" t="s">
        <v>4406</v>
      </c>
      <c r="T3486" s="149" t="s">
        <v>15255</v>
      </c>
      <c r="U3486" s="149" t="s">
        <v>267</v>
      </c>
      <c r="V3486" s="149"/>
      <c r="W3486" s="149"/>
      <c r="X3486" s="149" t="s">
        <v>336</v>
      </c>
      <c r="Y3486" s="149"/>
      <c r="Z3486" s="149"/>
      <c r="AA3486" s="149"/>
      <c r="AB3486" s="149" t="s">
        <v>269</v>
      </c>
      <c r="AC3486" s="149" t="s">
        <v>270</v>
      </c>
      <c r="AD3486" s="149" t="s">
        <v>15255</v>
      </c>
      <c r="AE3486" s="149" t="s">
        <v>271</v>
      </c>
      <c r="AF3486" s="149"/>
      <c r="AG3486" s="149" t="s">
        <v>1098</v>
      </c>
      <c r="AH3486" s="149" t="s">
        <v>273</v>
      </c>
      <c r="AI3486" s="158">
        <v>65</v>
      </c>
      <c r="AJ3486" s="149"/>
      <c r="AK3486" s="159" t="s">
        <v>274</v>
      </c>
      <c r="AL3486" s="159" t="s">
        <v>274</v>
      </c>
      <c r="AM3486" s="149" t="s">
        <v>274</v>
      </c>
      <c r="AN3486" s="160">
        <v>4</v>
      </c>
      <c r="AO3486" s="149"/>
      <c r="AP3486" s="149" t="s">
        <v>274</v>
      </c>
      <c r="AQ3486" s="149" t="s">
        <v>275</v>
      </c>
      <c r="AR3486" s="158">
        <v>1</v>
      </c>
      <c r="AS3486" s="149" t="s">
        <v>275</v>
      </c>
      <c r="AT3486" s="149" t="s">
        <v>276</v>
      </c>
      <c r="AU3486" s="161">
        <v>1</v>
      </c>
      <c r="AV3486" s="159">
        <v>2876.11</v>
      </c>
      <c r="AW3486" s="159">
        <v>115.04</v>
      </c>
      <c r="AX3486" s="149" t="s">
        <v>274</v>
      </c>
      <c r="AY3486" s="159">
        <v>29.59</v>
      </c>
      <c r="AZ3486" s="159">
        <v>29.59</v>
      </c>
      <c r="BA3486" s="159">
        <v>118.34</v>
      </c>
      <c r="BB3486" s="159">
        <v>1843.94</v>
      </c>
      <c r="BC3486" s="162" t="s">
        <v>274</v>
      </c>
      <c r="BD3486" s="162">
        <v>0</v>
      </c>
      <c r="BE3486" s="159">
        <v>1032.17</v>
      </c>
      <c r="BF3486" s="159">
        <v>1032.17</v>
      </c>
      <c r="BG3486" s="159">
        <v>2876.11</v>
      </c>
    </row>
    <row r="3487" ht="28.05" customHeight="1" spans="1:59">
      <c r="A3487" s="149"/>
      <c r="B3487" s="149"/>
      <c r="C3487" s="149"/>
      <c r="D3487" s="149" t="s">
        <v>3726</v>
      </c>
      <c r="E3487" s="340" t="s">
        <v>15348</v>
      </c>
      <c r="F3487" s="149" t="s">
        <v>3726</v>
      </c>
      <c r="G3487" s="149" t="s">
        <v>15349</v>
      </c>
      <c r="H3487" s="149" t="s">
        <v>15350</v>
      </c>
      <c r="I3487" s="149" t="s">
        <v>15333</v>
      </c>
      <c r="J3487" s="149" t="s">
        <v>15351</v>
      </c>
      <c r="K3487" s="149"/>
      <c r="L3487" s="149" t="s">
        <v>262</v>
      </c>
      <c r="M3487" s="149"/>
      <c r="N3487" s="149" t="s">
        <v>263</v>
      </c>
      <c r="O3487" s="149" t="s">
        <v>214</v>
      </c>
      <c r="P3487" s="149" t="s">
        <v>53</v>
      </c>
      <c r="Q3487" s="149"/>
      <c r="R3487" s="149" t="s">
        <v>14592</v>
      </c>
      <c r="S3487" s="149" t="s">
        <v>4131</v>
      </c>
      <c r="T3487" s="149" t="s">
        <v>15335</v>
      </c>
      <c r="U3487" s="149" t="s">
        <v>267</v>
      </c>
      <c r="V3487" s="149"/>
      <c r="W3487" s="149"/>
      <c r="X3487" s="149" t="s">
        <v>336</v>
      </c>
      <c r="Y3487" s="149"/>
      <c r="Z3487" s="149"/>
      <c r="AA3487" s="149"/>
      <c r="AB3487" s="149" t="s">
        <v>269</v>
      </c>
      <c r="AC3487" s="149" t="s">
        <v>270</v>
      </c>
      <c r="AD3487" s="149" t="s">
        <v>15335</v>
      </c>
      <c r="AE3487" s="149" t="s">
        <v>271</v>
      </c>
      <c r="AF3487" s="149"/>
      <c r="AG3487" s="149" t="s">
        <v>1098</v>
      </c>
      <c r="AH3487" s="149" t="s">
        <v>273</v>
      </c>
      <c r="AI3487" s="158">
        <v>71</v>
      </c>
      <c r="AJ3487" s="149"/>
      <c r="AK3487" s="159" t="s">
        <v>274</v>
      </c>
      <c r="AL3487" s="159" t="s">
        <v>274</v>
      </c>
      <c r="AM3487" s="149" t="s">
        <v>274</v>
      </c>
      <c r="AN3487" s="160">
        <v>4</v>
      </c>
      <c r="AO3487" s="149"/>
      <c r="AP3487" s="149" t="s">
        <v>274</v>
      </c>
      <c r="AQ3487" s="149" t="s">
        <v>275</v>
      </c>
      <c r="AR3487" s="158">
        <v>1</v>
      </c>
      <c r="AS3487" s="149" t="s">
        <v>275</v>
      </c>
      <c r="AT3487" s="149" t="s">
        <v>276</v>
      </c>
      <c r="AU3487" s="161">
        <v>1</v>
      </c>
      <c r="AV3487" s="159">
        <v>33805.31</v>
      </c>
      <c r="AW3487" s="159">
        <v>1352.21</v>
      </c>
      <c r="AX3487" s="149" t="s">
        <v>274</v>
      </c>
      <c r="AY3487" s="159">
        <v>349.72</v>
      </c>
      <c r="AZ3487" s="159">
        <v>349.72</v>
      </c>
      <c r="BA3487" s="159">
        <v>1398.88</v>
      </c>
      <c r="BB3487" s="159">
        <v>23710.18</v>
      </c>
      <c r="BC3487" s="162" t="s">
        <v>274</v>
      </c>
      <c r="BD3487" s="162">
        <v>0</v>
      </c>
      <c r="BE3487" s="159">
        <v>10095.13</v>
      </c>
      <c r="BF3487" s="159">
        <v>10095.13</v>
      </c>
      <c r="BG3487" s="159">
        <v>33805.31</v>
      </c>
    </row>
    <row r="3488" ht="28.05" customHeight="1" spans="1:59">
      <c r="A3488" s="149"/>
      <c r="B3488" s="149"/>
      <c r="C3488" s="149"/>
      <c r="D3488" s="149" t="s">
        <v>3726</v>
      </c>
      <c r="E3488" s="340" t="s">
        <v>15352</v>
      </c>
      <c r="F3488" s="149" t="s">
        <v>3726</v>
      </c>
      <c r="G3488" s="149" t="s">
        <v>15353</v>
      </c>
      <c r="H3488" s="149" t="s">
        <v>14884</v>
      </c>
      <c r="I3488" s="149" t="s">
        <v>15354</v>
      </c>
      <c r="J3488" s="149" t="s">
        <v>15355</v>
      </c>
      <c r="K3488" s="149"/>
      <c r="L3488" s="149" t="s">
        <v>287</v>
      </c>
      <c r="M3488" s="149"/>
      <c r="N3488" s="149" t="s">
        <v>263</v>
      </c>
      <c r="O3488" s="149" t="s">
        <v>214</v>
      </c>
      <c r="P3488" s="149" t="s">
        <v>53</v>
      </c>
      <c r="Q3488" s="149"/>
      <c r="R3488" s="149" t="s">
        <v>15356</v>
      </c>
      <c r="S3488" s="149" t="s">
        <v>14888</v>
      </c>
      <c r="T3488" s="149" t="s">
        <v>414</v>
      </c>
      <c r="U3488" s="149" t="s">
        <v>267</v>
      </c>
      <c r="V3488" s="149"/>
      <c r="W3488" s="149"/>
      <c r="X3488" s="149" t="s">
        <v>336</v>
      </c>
      <c r="Y3488" s="149"/>
      <c r="Z3488" s="149"/>
      <c r="AA3488" s="149"/>
      <c r="AB3488" s="149" t="s">
        <v>269</v>
      </c>
      <c r="AC3488" s="149" t="s">
        <v>270</v>
      </c>
      <c r="AD3488" s="149" t="s">
        <v>414</v>
      </c>
      <c r="AE3488" s="149" t="s">
        <v>271</v>
      </c>
      <c r="AF3488" s="149"/>
      <c r="AG3488" s="149" t="s">
        <v>1098</v>
      </c>
      <c r="AH3488" s="149" t="s">
        <v>273</v>
      </c>
      <c r="AI3488" s="158">
        <v>21</v>
      </c>
      <c r="AJ3488" s="149"/>
      <c r="AK3488" s="159" t="s">
        <v>274</v>
      </c>
      <c r="AL3488" s="159" t="s">
        <v>274</v>
      </c>
      <c r="AM3488" s="149" t="s">
        <v>274</v>
      </c>
      <c r="AN3488" s="160">
        <v>4</v>
      </c>
      <c r="AO3488" s="149"/>
      <c r="AP3488" s="149" t="s">
        <v>274</v>
      </c>
      <c r="AQ3488" s="149" t="s">
        <v>275</v>
      </c>
      <c r="AR3488" s="158">
        <v>1</v>
      </c>
      <c r="AS3488" s="149" t="s">
        <v>275</v>
      </c>
      <c r="AT3488" s="149" t="s">
        <v>276</v>
      </c>
      <c r="AU3488" s="161">
        <v>1</v>
      </c>
      <c r="AV3488" s="159">
        <v>2566.37</v>
      </c>
      <c r="AW3488" s="159">
        <v>102.65</v>
      </c>
      <c r="AX3488" s="149" t="s">
        <v>274</v>
      </c>
      <c r="AY3488" s="159">
        <v>25.66</v>
      </c>
      <c r="AZ3488" s="159">
        <v>25.66</v>
      </c>
      <c r="BA3488" s="159">
        <v>102.64</v>
      </c>
      <c r="BB3488" s="159">
        <v>538.86</v>
      </c>
      <c r="BC3488" s="162" t="s">
        <v>274</v>
      </c>
      <c r="BD3488" s="162">
        <v>0</v>
      </c>
      <c r="BE3488" s="159">
        <v>2027.51</v>
      </c>
      <c r="BF3488" s="159">
        <v>2027.51</v>
      </c>
      <c r="BG3488" s="159">
        <v>2566.37</v>
      </c>
    </row>
    <row r="3489" ht="28.05" customHeight="1" spans="1:59">
      <c r="A3489" s="149"/>
      <c r="B3489" s="149"/>
      <c r="C3489" s="149"/>
      <c r="D3489" s="149" t="s">
        <v>3726</v>
      </c>
      <c r="E3489" s="340" t="s">
        <v>15357</v>
      </c>
      <c r="F3489" s="149" t="s">
        <v>3726</v>
      </c>
      <c r="G3489" s="149" t="s">
        <v>15358</v>
      </c>
      <c r="H3489" s="149" t="s">
        <v>158</v>
      </c>
      <c r="I3489" s="149" t="s">
        <v>4555</v>
      </c>
      <c r="J3489" s="149" t="s">
        <v>15359</v>
      </c>
      <c r="K3489" s="149"/>
      <c r="L3489" s="149" t="s">
        <v>262</v>
      </c>
      <c r="M3489" s="149"/>
      <c r="N3489" s="149" t="s">
        <v>263</v>
      </c>
      <c r="O3489" s="149" t="s">
        <v>214</v>
      </c>
      <c r="P3489" s="149" t="s">
        <v>53</v>
      </c>
      <c r="Q3489" s="149"/>
      <c r="R3489" s="149" t="s">
        <v>2521</v>
      </c>
      <c r="S3489" s="149" t="s">
        <v>4406</v>
      </c>
      <c r="T3489" s="149" t="s">
        <v>15255</v>
      </c>
      <c r="U3489" s="149" t="s">
        <v>267</v>
      </c>
      <c r="V3489" s="149"/>
      <c r="W3489" s="149"/>
      <c r="X3489" s="149" t="s">
        <v>336</v>
      </c>
      <c r="Y3489" s="149"/>
      <c r="Z3489" s="149"/>
      <c r="AA3489" s="149"/>
      <c r="AB3489" s="149" t="s">
        <v>269</v>
      </c>
      <c r="AC3489" s="149" t="s">
        <v>270</v>
      </c>
      <c r="AD3489" s="149" t="s">
        <v>15255</v>
      </c>
      <c r="AE3489" s="149" t="s">
        <v>271</v>
      </c>
      <c r="AF3489" s="149"/>
      <c r="AG3489" s="149" t="s">
        <v>1098</v>
      </c>
      <c r="AH3489" s="149" t="s">
        <v>273</v>
      </c>
      <c r="AI3489" s="158">
        <v>65</v>
      </c>
      <c r="AJ3489" s="149"/>
      <c r="AK3489" s="159" t="s">
        <v>274</v>
      </c>
      <c r="AL3489" s="159" t="s">
        <v>274</v>
      </c>
      <c r="AM3489" s="149" t="s">
        <v>274</v>
      </c>
      <c r="AN3489" s="160">
        <v>4</v>
      </c>
      <c r="AO3489" s="149"/>
      <c r="AP3489" s="149" t="s">
        <v>274</v>
      </c>
      <c r="AQ3489" s="149" t="s">
        <v>275</v>
      </c>
      <c r="AR3489" s="158">
        <v>1</v>
      </c>
      <c r="AS3489" s="149" t="s">
        <v>275</v>
      </c>
      <c r="AT3489" s="149" t="s">
        <v>276</v>
      </c>
      <c r="AU3489" s="161">
        <v>1</v>
      </c>
      <c r="AV3489" s="159">
        <v>2876.1</v>
      </c>
      <c r="AW3489" s="159">
        <v>115.04</v>
      </c>
      <c r="AX3489" s="149" t="s">
        <v>274</v>
      </c>
      <c r="AY3489" s="159">
        <v>29.59</v>
      </c>
      <c r="AZ3489" s="159">
        <v>29.59</v>
      </c>
      <c r="BA3489" s="159">
        <v>118.33</v>
      </c>
      <c r="BB3489" s="159">
        <v>1843.93</v>
      </c>
      <c r="BC3489" s="162" t="s">
        <v>274</v>
      </c>
      <c r="BD3489" s="162">
        <v>0</v>
      </c>
      <c r="BE3489" s="159">
        <v>1032.17</v>
      </c>
      <c r="BF3489" s="159">
        <v>1032.17</v>
      </c>
      <c r="BG3489" s="159">
        <v>2876.1</v>
      </c>
    </row>
    <row r="3490" ht="28.05" customHeight="1" spans="1:59">
      <c r="A3490" s="149"/>
      <c r="B3490" s="149"/>
      <c r="C3490" s="149"/>
      <c r="D3490" s="149" t="s">
        <v>3726</v>
      </c>
      <c r="E3490" s="340" t="s">
        <v>15360</v>
      </c>
      <c r="F3490" s="149" t="s">
        <v>3726</v>
      </c>
      <c r="G3490" s="149" t="s">
        <v>15361</v>
      </c>
      <c r="H3490" s="149" t="s">
        <v>15362</v>
      </c>
      <c r="I3490" s="149" t="s">
        <v>15363</v>
      </c>
      <c r="J3490" s="149" t="s">
        <v>15364</v>
      </c>
      <c r="K3490" s="149"/>
      <c r="L3490" s="149" t="s">
        <v>262</v>
      </c>
      <c r="M3490" s="149"/>
      <c r="N3490" s="149" t="s">
        <v>263</v>
      </c>
      <c r="O3490" s="149" t="s">
        <v>214</v>
      </c>
      <c r="P3490" s="149" t="s">
        <v>53</v>
      </c>
      <c r="Q3490" s="149"/>
      <c r="R3490" s="149" t="s">
        <v>15365</v>
      </c>
      <c r="S3490" s="149" t="s">
        <v>15221</v>
      </c>
      <c r="T3490" s="149" t="s">
        <v>15175</v>
      </c>
      <c r="U3490" s="149" t="s">
        <v>267</v>
      </c>
      <c r="V3490" s="149"/>
      <c r="W3490" s="149"/>
      <c r="X3490" s="149" t="s">
        <v>336</v>
      </c>
      <c r="Y3490" s="149"/>
      <c r="Z3490" s="149"/>
      <c r="AA3490" s="149"/>
      <c r="AB3490" s="149" t="s">
        <v>269</v>
      </c>
      <c r="AC3490" s="149" t="s">
        <v>318</v>
      </c>
      <c r="AD3490" s="149" t="s">
        <v>15175</v>
      </c>
      <c r="AE3490" s="149" t="s">
        <v>271</v>
      </c>
      <c r="AF3490" s="149"/>
      <c r="AG3490" s="149" t="s">
        <v>1098</v>
      </c>
      <c r="AH3490" s="149" t="s">
        <v>273</v>
      </c>
      <c r="AI3490" s="158">
        <v>96</v>
      </c>
      <c r="AJ3490" s="149"/>
      <c r="AK3490" s="159" t="s">
        <v>274</v>
      </c>
      <c r="AL3490" s="159" t="s">
        <v>274</v>
      </c>
      <c r="AM3490" s="149" t="s">
        <v>274</v>
      </c>
      <c r="AN3490" s="160">
        <v>4</v>
      </c>
      <c r="AO3490" s="149"/>
      <c r="AP3490" s="149" t="s">
        <v>274</v>
      </c>
      <c r="AQ3490" s="149" t="s">
        <v>275</v>
      </c>
      <c r="AR3490" s="158">
        <v>1</v>
      </c>
      <c r="AS3490" s="149" t="s">
        <v>275</v>
      </c>
      <c r="AT3490" s="149" t="s">
        <v>276</v>
      </c>
      <c r="AU3490" s="161">
        <v>1</v>
      </c>
      <c r="AV3490" s="159">
        <v>309725.11</v>
      </c>
      <c r="AW3490" s="159">
        <v>12389</v>
      </c>
      <c r="AX3490" s="149" t="s">
        <v>274</v>
      </c>
      <c r="AY3490" s="159">
        <v>3871.59</v>
      </c>
      <c r="AZ3490" s="159">
        <v>3871.59</v>
      </c>
      <c r="BA3490" s="159">
        <v>15486.36</v>
      </c>
      <c r="BB3490" s="159">
        <v>297336.11</v>
      </c>
      <c r="BC3490" s="162" t="s">
        <v>274</v>
      </c>
      <c r="BD3490" s="162">
        <v>0</v>
      </c>
      <c r="BE3490" s="159">
        <v>12389</v>
      </c>
      <c r="BF3490" s="159">
        <v>12389</v>
      </c>
      <c r="BG3490" s="159">
        <v>309725.11</v>
      </c>
    </row>
    <row r="3491" ht="28.05" customHeight="1" spans="1:59">
      <c r="A3491" s="149"/>
      <c r="B3491" s="149"/>
      <c r="C3491" s="149"/>
      <c r="D3491" s="149" t="s">
        <v>3726</v>
      </c>
      <c r="E3491" s="340" t="s">
        <v>15366</v>
      </c>
      <c r="F3491" s="149" t="s">
        <v>3726</v>
      </c>
      <c r="G3491" s="149" t="s">
        <v>15367</v>
      </c>
      <c r="H3491" s="149" t="s">
        <v>15350</v>
      </c>
      <c r="I3491" s="149" t="s">
        <v>15333</v>
      </c>
      <c r="J3491" s="149" t="s">
        <v>15368</v>
      </c>
      <c r="K3491" s="149"/>
      <c r="L3491" s="149" t="s">
        <v>262</v>
      </c>
      <c r="M3491" s="149"/>
      <c r="N3491" s="149" t="s">
        <v>263</v>
      </c>
      <c r="O3491" s="149" t="s">
        <v>214</v>
      </c>
      <c r="P3491" s="149" t="s">
        <v>53</v>
      </c>
      <c r="Q3491" s="149"/>
      <c r="R3491" s="149" t="s">
        <v>2512</v>
      </c>
      <c r="S3491" s="149" t="s">
        <v>4131</v>
      </c>
      <c r="T3491" s="149" t="s">
        <v>15335</v>
      </c>
      <c r="U3491" s="149" t="s">
        <v>267</v>
      </c>
      <c r="V3491" s="149"/>
      <c r="W3491" s="149"/>
      <c r="X3491" s="149" t="s">
        <v>336</v>
      </c>
      <c r="Y3491" s="149"/>
      <c r="Z3491" s="149"/>
      <c r="AA3491" s="149"/>
      <c r="AB3491" s="149" t="s">
        <v>269</v>
      </c>
      <c r="AC3491" s="149" t="s">
        <v>270</v>
      </c>
      <c r="AD3491" s="149" t="s">
        <v>15335</v>
      </c>
      <c r="AE3491" s="149" t="s">
        <v>271</v>
      </c>
      <c r="AF3491" s="149"/>
      <c r="AG3491" s="149" t="s">
        <v>1098</v>
      </c>
      <c r="AH3491" s="149" t="s">
        <v>273</v>
      </c>
      <c r="AI3491" s="158">
        <v>71</v>
      </c>
      <c r="AJ3491" s="149"/>
      <c r="AK3491" s="159" t="s">
        <v>274</v>
      </c>
      <c r="AL3491" s="159" t="s">
        <v>274</v>
      </c>
      <c r="AM3491" s="149" t="s">
        <v>274</v>
      </c>
      <c r="AN3491" s="160">
        <v>4</v>
      </c>
      <c r="AO3491" s="149"/>
      <c r="AP3491" s="149" t="s">
        <v>274</v>
      </c>
      <c r="AQ3491" s="149" t="s">
        <v>275</v>
      </c>
      <c r="AR3491" s="158">
        <v>1</v>
      </c>
      <c r="AS3491" s="149" t="s">
        <v>275</v>
      </c>
      <c r="AT3491" s="149" t="s">
        <v>276</v>
      </c>
      <c r="AU3491" s="161">
        <v>1</v>
      </c>
      <c r="AV3491" s="159">
        <v>33805.31</v>
      </c>
      <c r="AW3491" s="159">
        <v>1352.21</v>
      </c>
      <c r="AX3491" s="149" t="s">
        <v>274</v>
      </c>
      <c r="AY3491" s="159">
        <v>349.72</v>
      </c>
      <c r="AZ3491" s="159">
        <v>349.72</v>
      </c>
      <c r="BA3491" s="159">
        <v>1398.88</v>
      </c>
      <c r="BB3491" s="159">
        <v>23710.18</v>
      </c>
      <c r="BC3491" s="162" t="s">
        <v>274</v>
      </c>
      <c r="BD3491" s="162">
        <v>0</v>
      </c>
      <c r="BE3491" s="159">
        <v>10095.13</v>
      </c>
      <c r="BF3491" s="159">
        <v>10095.13</v>
      </c>
      <c r="BG3491" s="159">
        <v>33805.31</v>
      </c>
    </row>
    <row r="3492" ht="28.05" customHeight="1" spans="1:59">
      <c r="A3492" s="149"/>
      <c r="B3492" s="149"/>
      <c r="C3492" s="149"/>
      <c r="D3492" s="149" t="s">
        <v>3726</v>
      </c>
      <c r="E3492" s="340" t="s">
        <v>15369</v>
      </c>
      <c r="F3492" s="149" t="s">
        <v>3726</v>
      </c>
      <c r="G3492" s="149" t="s">
        <v>15370</v>
      </c>
      <c r="H3492" s="149" t="s">
        <v>15371</v>
      </c>
      <c r="I3492" s="149" t="s">
        <v>15372</v>
      </c>
      <c r="J3492" s="149" t="s">
        <v>15373</v>
      </c>
      <c r="K3492" s="149"/>
      <c r="L3492" s="149" t="s">
        <v>262</v>
      </c>
      <c r="M3492" s="149"/>
      <c r="N3492" s="149" t="s">
        <v>263</v>
      </c>
      <c r="O3492" s="149" t="s">
        <v>214</v>
      </c>
      <c r="P3492" s="149" t="s">
        <v>53</v>
      </c>
      <c r="Q3492" s="149"/>
      <c r="R3492" s="149" t="s">
        <v>15220</v>
      </c>
      <c r="S3492" s="149" t="s">
        <v>15221</v>
      </c>
      <c r="T3492" s="149" t="s">
        <v>15175</v>
      </c>
      <c r="U3492" s="149" t="s">
        <v>267</v>
      </c>
      <c r="V3492" s="149"/>
      <c r="W3492" s="149"/>
      <c r="X3492" s="149" t="s">
        <v>336</v>
      </c>
      <c r="Y3492" s="149"/>
      <c r="Z3492" s="149"/>
      <c r="AA3492" s="149"/>
      <c r="AB3492" s="149" t="s">
        <v>269</v>
      </c>
      <c r="AC3492" s="149" t="s">
        <v>318</v>
      </c>
      <c r="AD3492" s="149" t="s">
        <v>15175</v>
      </c>
      <c r="AE3492" s="149" t="s">
        <v>271</v>
      </c>
      <c r="AF3492" s="149"/>
      <c r="AG3492" s="149" t="s">
        <v>1098</v>
      </c>
      <c r="AH3492" s="149" t="s">
        <v>273</v>
      </c>
      <c r="AI3492" s="158">
        <v>96</v>
      </c>
      <c r="AJ3492" s="149"/>
      <c r="AK3492" s="159" t="s">
        <v>274</v>
      </c>
      <c r="AL3492" s="159" t="s">
        <v>274</v>
      </c>
      <c r="AM3492" s="149" t="s">
        <v>274</v>
      </c>
      <c r="AN3492" s="160">
        <v>4</v>
      </c>
      <c r="AO3492" s="149"/>
      <c r="AP3492" s="149" t="s">
        <v>274</v>
      </c>
      <c r="AQ3492" s="149" t="s">
        <v>275</v>
      </c>
      <c r="AR3492" s="158">
        <v>1</v>
      </c>
      <c r="AS3492" s="149" t="s">
        <v>275</v>
      </c>
      <c r="AT3492" s="149" t="s">
        <v>276</v>
      </c>
      <c r="AU3492" s="161">
        <v>1</v>
      </c>
      <c r="AV3492" s="159">
        <v>15982.91</v>
      </c>
      <c r="AW3492" s="159">
        <v>639.32</v>
      </c>
      <c r="AX3492" s="149" t="s">
        <v>274</v>
      </c>
      <c r="AY3492" s="159">
        <v>199.76</v>
      </c>
      <c r="AZ3492" s="159">
        <v>199.76</v>
      </c>
      <c r="BA3492" s="159">
        <v>799.06</v>
      </c>
      <c r="BB3492" s="159">
        <v>15343.59</v>
      </c>
      <c r="BC3492" s="162" t="s">
        <v>274</v>
      </c>
      <c r="BD3492" s="162">
        <v>0</v>
      </c>
      <c r="BE3492" s="159">
        <v>639.32</v>
      </c>
      <c r="BF3492" s="159">
        <v>639.32</v>
      </c>
      <c r="BG3492" s="159">
        <v>15982.91</v>
      </c>
    </row>
    <row r="3493" ht="28.05" customHeight="1" spans="1:59">
      <c r="A3493" s="149"/>
      <c r="B3493" s="149"/>
      <c r="C3493" s="149"/>
      <c r="D3493" s="149" t="s">
        <v>3726</v>
      </c>
      <c r="E3493" s="340" t="s">
        <v>15374</v>
      </c>
      <c r="F3493" s="149" t="s">
        <v>3726</v>
      </c>
      <c r="G3493" s="149" t="s">
        <v>15375</v>
      </c>
      <c r="H3493" s="149" t="s">
        <v>14884</v>
      </c>
      <c r="I3493" s="149" t="s">
        <v>15354</v>
      </c>
      <c r="J3493" s="149" t="s">
        <v>15376</v>
      </c>
      <c r="K3493" s="149"/>
      <c r="L3493" s="149" t="s">
        <v>287</v>
      </c>
      <c r="M3493" s="149"/>
      <c r="N3493" s="149" t="s">
        <v>263</v>
      </c>
      <c r="O3493" s="149" t="s">
        <v>214</v>
      </c>
      <c r="P3493" s="149" t="s">
        <v>53</v>
      </c>
      <c r="Q3493" s="149"/>
      <c r="R3493" s="149" t="s">
        <v>15377</v>
      </c>
      <c r="S3493" s="149" t="s">
        <v>14888</v>
      </c>
      <c r="T3493" s="149" t="s">
        <v>414</v>
      </c>
      <c r="U3493" s="149" t="s">
        <v>267</v>
      </c>
      <c r="V3493" s="149"/>
      <c r="W3493" s="149"/>
      <c r="X3493" s="149" t="s">
        <v>336</v>
      </c>
      <c r="Y3493" s="149"/>
      <c r="Z3493" s="149"/>
      <c r="AA3493" s="149"/>
      <c r="AB3493" s="149" t="s">
        <v>269</v>
      </c>
      <c r="AC3493" s="149" t="s">
        <v>270</v>
      </c>
      <c r="AD3493" s="149" t="s">
        <v>414</v>
      </c>
      <c r="AE3493" s="149" t="s">
        <v>271</v>
      </c>
      <c r="AF3493" s="149"/>
      <c r="AG3493" s="149" t="s">
        <v>1098</v>
      </c>
      <c r="AH3493" s="149" t="s">
        <v>273</v>
      </c>
      <c r="AI3493" s="158">
        <v>21</v>
      </c>
      <c r="AJ3493" s="149"/>
      <c r="AK3493" s="159" t="s">
        <v>274</v>
      </c>
      <c r="AL3493" s="159" t="s">
        <v>274</v>
      </c>
      <c r="AM3493" s="149" t="s">
        <v>274</v>
      </c>
      <c r="AN3493" s="160">
        <v>4</v>
      </c>
      <c r="AO3493" s="149"/>
      <c r="AP3493" s="149" t="s">
        <v>274</v>
      </c>
      <c r="AQ3493" s="149" t="s">
        <v>275</v>
      </c>
      <c r="AR3493" s="158">
        <v>1</v>
      </c>
      <c r="AS3493" s="149" t="s">
        <v>275</v>
      </c>
      <c r="AT3493" s="149" t="s">
        <v>276</v>
      </c>
      <c r="AU3493" s="161">
        <v>1</v>
      </c>
      <c r="AV3493" s="159">
        <v>2566.37</v>
      </c>
      <c r="AW3493" s="159">
        <v>102.65</v>
      </c>
      <c r="AX3493" s="149" t="s">
        <v>274</v>
      </c>
      <c r="AY3493" s="159">
        <v>25.66</v>
      </c>
      <c r="AZ3493" s="159">
        <v>25.66</v>
      </c>
      <c r="BA3493" s="159">
        <v>102.64</v>
      </c>
      <c r="BB3493" s="159">
        <v>538.86</v>
      </c>
      <c r="BC3493" s="162" t="s">
        <v>274</v>
      </c>
      <c r="BD3493" s="162">
        <v>0</v>
      </c>
      <c r="BE3493" s="159">
        <v>2027.51</v>
      </c>
      <c r="BF3493" s="159">
        <v>2027.51</v>
      </c>
      <c r="BG3493" s="159">
        <v>2566.37</v>
      </c>
    </row>
    <row r="3494" ht="28.05" customHeight="1" spans="1:59">
      <c r="A3494" s="149"/>
      <c r="B3494" s="149"/>
      <c r="C3494" s="149"/>
      <c r="D3494" s="149" t="s">
        <v>3726</v>
      </c>
      <c r="E3494" s="340" t="s">
        <v>15378</v>
      </c>
      <c r="F3494" s="149" t="s">
        <v>3726</v>
      </c>
      <c r="G3494" s="149" t="s">
        <v>15379</v>
      </c>
      <c r="H3494" s="149" t="s">
        <v>15350</v>
      </c>
      <c r="I3494" s="149" t="s">
        <v>15333</v>
      </c>
      <c r="J3494" s="149" t="s">
        <v>15380</v>
      </c>
      <c r="K3494" s="149"/>
      <c r="L3494" s="149" t="s">
        <v>262</v>
      </c>
      <c r="M3494" s="149"/>
      <c r="N3494" s="149" t="s">
        <v>263</v>
      </c>
      <c r="O3494" s="149" t="s">
        <v>214</v>
      </c>
      <c r="P3494" s="149" t="s">
        <v>53</v>
      </c>
      <c r="Q3494" s="149"/>
      <c r="R3494" s="149" t="s">
        <v>11065</v>
      </c>
      <c r="S3494" s="149" t="s">
        <v>4131</v>
      </c>
      <c r="T3494" s="149" t="s">
        <v>15335</v>
      </c>
      <c r="U3494" s="149" t="s">
        <v>267</v>
      </c>
      <c r="V3494" s="149"/>
      <c r="W3494" s="149"/>
      <c r="X3494" s="149" t="s">
        <v>336</v>
      </c>
      <c r="Y3494" s="149"/>
      <c r="Z3494" s="149"/>
      <c r="AA3494" s="149"/>
      <c r="AB3494" s="149" t="s">
        <v>269</v>
      </c>
      <c r="AC3494" s="149" t="s">
        <v>270</v>
      </c>
      <c r="AD3494" s="149" t="s">
        <v>15335</v>
      </c>
      <c r="AE3494" s="149" t="s">
        <v>271</v>
      </c>
      <c r="AF3494" s="149"/>
      <c r="AG3494" s="149" t="s">
        <v>1098</v>
      </c>
      <c r="AH3494" s="149" t="s">
        <v>273</v>
      </c>
      <c r="AI3494" s="158">
        <v>71</v>
      </c>
      <c r="AJ3494" s="149"/>
      <c r="AK3494" s="159" t="s">
        <v>274</v>
      </c>
      <c r="AL3494" s="159" t="s">
        <v>274</v>
      </c>
      <c r="AM3494" s="149" t="s">
        <v>274</v>
      </c>
      <c r="AN3494" s="160">
        <v>4</v>
      </c>
      <c r="AO3494" s="149"/>
      <c r="AP3494" s="149" t="s">
        <v>274</v>
      </c>
      <c r="AQ3494" s="149" t="s">
        <v>275</v>
      </c>
      <c r="AR3494" s="158">
        <v>1</v>
      </c>
      <c r="AS3494" s="149" t="s">
        <v>275</v>
      </c>
      <c r="AT3494" s="149" t="s">
        <v>276</v>
      </c>
      <c r="AU3494" s="161">
        <v>1</v>
      </c>
      <c r="AV3494" s="159">
        <v>33805.31</v>
      </c>
      <c r="AW3494" s="159">
        <v>1352.21</v>
      </c>
      <c r="AX3494" s="149" t="s">
        <v>274</v>
      </c>
      <c r="AY3494" s="159">
        <v>349.72</v>
      </c>
      <c r="AZ3494" s="159">
        <v>349.72</v>
      </c>
      <c r="BA3494" s="159">
        <v>1398.88</v>
      </c>
      <c r="BB3494" s="159">
        <v>23710.18</v>
      </c>
      <c r="BC3494" s="162" t="s">
        <v>274</v>
      </c>
      <c r="BD3494" s="162">
        <v>0</v>
      </c>
      <c r="BE3494" s="159">
        <v>10095.13</v>
      </c>
      <c r="BF3494" s="159">
        <v>10095.13</v>
      </c>
      <c r="BG3494" s="159">
        <v>33805.31</v>
      </c>
    </row>
    <row r="3495" ht="28.05" customHeight="1" spans="1:59">
      <c r="A3495" s="149"/>
      <c r="B3495" s="149"/>
      <c r="C3495" s="149"/>
      <c r="D3495" s="149" t="s">
        <v>3726</v>
      </c>
      <c r="E3495" s="340" t="s">
        <v>15381</v>
      </c>
      <c r="F3495" s="149" t="s">
        <v>3726</v>
      </c>
      <c r="G3495" s="149" t="s">
        <v>15382</v>
      </c>
      <c r="H3495" s="149" t="s">
        <v>158</v>
      </c>
      <c r="I3495" s="149" t="s">
        <v>15383</v>
      </c>
      <c r="J3495" s="149" t="s">
        <v>15384</v>
      </c>
      <c r="K3495" s="149"/>
      <c r="L3495" s="149" t="s">
        <v>262</v>
      </c>
      <c r="M3495" s="149"/>
      <c r="N3495" s="149" t="s">
        <v>263</v>
      </c>
      <c r="O3495" s="149" t="s">
        <v>214</v>
      </c>
      <c r="P3495" s="149" t="s">
        <v>53</v>
      </c>
      <c r="Q3495" s="149"/>
      <c r="R3495" s="149" t="s">
        <v>14245</v>
      </c>
      <c r="S3495" s="149" t="s">
        <v>4406</v>
      </c>
      <c r="T3495" s="149" t="s">
        <v>15255</v>
      </c>
      <c r="U3495" s="149" t="s">
        <v>267</v>
      </c>
      <c r="V3495" s="149"/>
      <c r="W3495" s="149"/>
      <c r="X3495" s="149" t="s">
        <v>268</v>
      </c>
      <c r="Y3495" s="149"/>
      <c r="Z3495" s="149"/>
      <c r="AA3495" s="149"/>
      <c r="AB3495" s="149" t="s">
        <v>269</v>
      </c>
      <c r="AC3495" s="149" t="s">
        <v>270</v>
      </c>
      <c r="AD3495" s="149" t="s">
        <v>15255</v>
      </c>
      <c r="AE3495" s="149" t="s">
        <v>271</v>
      </c>
      <c r="AF3495" s="149"/>
      <c r="AG3495" s="149" t="s">
        <v>1098</v>
      </c>
      <c r="AH3495" s="149" t="s">
        <v>273</v>
      </c>
      <c r="AI3495" s="158">
        <v>65</v>
      </c>
      <c r="AJ3495" s="149"/>
      <c r="AK3495" s="159" t="s">
        <v>274</v>
      </c>
      <c r="AL3495" s="159" t="s">
        <v>274</v>
      </c>
      <c r="AM3495" s="149" t="s">
        <v>274</v>
      </c>
      <c r="AN3495" s="160">
        <v>4</v>
      </c>
      <c r="AO3495" s="149"/>
      <c r="AP3495" s="149" t="s">
        <v>274</v>
      </c>
      <c r="AQ3495" s="149" t="s">
        <v>275</v>
      </c>
      <c r="AR3495" s="158">
        <v>1</v>
      </c>
      <c r="AS3495" s="149" t="s">
        <v>275</v>
      </c>
      <c r="AT3495" s="149" t="s">
        <v>276</v>
      </c>
      <c r="AU3495" s="161">
        <v>1</v>
      </c>
      <c r="AV3495" s="159">
        <v>4469.03</v>
      </c>
      <c r="AW3495" s="159">
        <v>178.76</v>
      </c>
      <c r="AX3495" s="149" t="s">
        <v>274</v>
      </c>
      <c r="AY3495" s="159">
        <v>45.97</v>
      </c>
      <c r="AZ3495" s="159">
        <v>45.97</v>
      </c>
      <c r="BA3495" s="159">
        <v>183.88</v>
      </c>
      <c r="BB3495" s="159">
        <v>2865.28</v>
      </c>
      <c r="BC3495" s="162" t="s">
        <v>274</v>
      </c>
      <c r="BD3495" s="162">
        <v>0</v>
      </c>
      <c r="BE3495" s="159">
        <v>1603.75</v>
      </c>
      <c r="BF3495" s="159">
        <v>1603.75</v>
      </c>
      <c r="BG3495" s="159">
        <v>4469.03</v>
      </c>
    </row>
    <row r="3496" ht="28.05" customHeight="1" spans="1:59">
      <c r="A3496" s="149"/>
      <c r="B3496" s="149"/>
      <c r="C3496" s="149"/>
      <c r="D3496" s="149" t="s">
        <v>3726</v>
      </c>
      <c r="E3496" s="340" t="s">
        <v>15385</v>
      </c>
      <c r="F3496" s="149" t="s">
        <v>3726</v>
      </c>
      <c r="G3496" s="149" t="s">
        <v>15386</v>
      </c>
      <c r="H3496" s="149" t="s">
        <v>14884</v>
      </c>
      <c r="I3496" s="149" t="s">
        <v>15354</v>
      </c>
      <c r="J3496" s="149" t="s">
        <v>15387</v>
      </c>
      <c r="K3496" s="149"/>
      <c r="L3496" s="149" t="s">
        <v>287</v>
      </c>
      <c r="M3496" s="149"/>
      <c r="N3496" s="149" t="s">
        <v>263</v>
      </c>
      <c r="O3496" s="149" t="s">
        <v>214</v>
      </c>
      <c r="P3496" s="149" t="s">
        <v>53</v>
      </c>
      <c r="Q3496" s="149"/>
      <c r="R3496" s="149" t="s">
        <v>15388</v>
      </c>
      <c r="S3496" s="149" t="s">
        <v>14888</v>
      </c>
      <c r="T3496" s="149" t="s">
        <v>414</v>
      </c>
      <c r="U3496" s="149" t="s">
        <v>267</v>
      </c>
      <c r="V3496" s="149"/>
      <c r="W3496" s="149"/>
      <c r="X3496" s="149" t="s">
        <v>336</v>
      </c>
      <c r="Y3496" s="149"/>
      <c r="Z3496" s="149"/>
      <c r="AA3496" s="149"/>
      <c r="AB3496" s="149" t="s">
        <v>269</v>
      </c>
      <c r="AC3496" s="149" t="s">
        <v>270</v>
      </c>
      <c r="AD3496" s="149" t="s">
        <v>414</v>
      </c>
      <c r="AE3496" s="149" t="s">
        <v>271</v>
      </c>
      <c r="AF3496" s="149"/>
      <c r="AG3496" s="149" t="s">
        <v>1098</v>
      </c>
      <c r="AH3496" s="149" t="s">
        <v>273</v>
      </c>
      <c r="AI3496" s="158">
        <v>21</v>
      </c>
      <c r="AJ3496" s="149"/>
      <c r="AK3496" s="159" t="s">
        <v>274</v>
      </c>
      <c r="AL3496" s="159" t="s">
        <v>274</v>
      </c>
      <c r="AM3496" s="149" t="s">
        <v>274</v>
      </c>
      <c r="AN3496" s="160">
        <v>4</v>
      </c>
      <c r="AO3496" s="149"/>
      <c r="AP3496" s="149" t="s">
        <v>274</v>
      </c>
      <c r="AQ3496" s="149" t="s">
        <v>275</v>
      </c>
      <c r="AR3496" s="158">
        <v>1</v>
      </c>
      <c r="AS3496" s="149" t="s">
        <v>275</v>
      </c>
      <c r="AT3496" s="149" t="s">
        <v>276</v>
      </c>
      <c r="AU3496" s="161">
        <v>1</v>
      </c>
      <c r="AV3496" s="159">
        <v>2566.37</v>
      </c>
      <c r="AW3496" s="159">
        <v>102.65</v>
      </c>
      <c r="AX3496" s="149" t="s">
        <v>274</v>
      </c>
      <c r="AY3496" s="159">
        <v>25.66</v>
      </c>
      <c r="AZ3496" s="159">
        <v>25.66</v>
      </c>
      <c r="BA3496" s="159">
        <v>102.64</v>
      </c>
      <c r="BB3496" s="159">
        <v>538.86</v>
      </c>
      <c r="BC3496" s="162" t="s">
        <v>274</v>
      </c>
      <c r="BD3496" s="162">
        <v>0</v>
      </c>
      <c r="BE3496" s="159">
        <v>2027.51</v>
      </c>
      <c r="BF3496" s="159">
        <v>2027.51</v>
      </c>
      <c r="BG3496" s="159">
        <v>2566.37</v>
      </c>
    </row>
    <row r="3497" ht="28.05" customHeight="1" spans="1:59">
      <c r="A3497" s="149"/>
      <c r="B3497" s="149"/>
      <c r="C3497" s="149"/>
      <c r="D3497" s="149" t="s">
        <v>3726</v>
      </c>
      <c r="E3497" s="340" t="s">
        <v>15389</v>
      </c>
      <c r="F3497" s="149" t="s">
        <v>3726</v>
      </c>
      <c r="G3497" s="149" t="s">
        <v>15390</v>
      </c>
      <c r="H3497" s="149" t="s">
        <v>15391</v>
      </c>
      <c r="I3497" s="149" t="s">
        <v>15392</v>
      </c>
      <c r="J3497" s="149" t="s">
        <v>15393</v>
      </c>
      <c r="K3497" s="149"/>
      <c r="L3497" s="149" t="s">
        <v>262</v>
      </c>
      <c r="M3497" s="149"/>
      <c r="N3497" s="149" t="s">
        <v>263</v>
      </c>
      <c r="O3497" s="149" t="s">
        <v>214</v>
      </c>
      <c r="P3497" s="149" t="s">
        <v>53</v>
      </c>
      <c r="Q3497" s="149"/>
      <c r="R3497" s="149" t="s">
        <v>15220</v>
      </c>
      <c r="S3497" s="149" t="s">
        <v>15221</v>
      </c>
      <c r="T3497" s="149" t="s">
        <v>15175</v>
      </c>
      <c r="U3497" s="149" t="s">
        <v>267</v>
      </c>
      <c r="V3497" s="149"/>
      <c r="W3497" s="149"/>
      <c r="X3497" s="149" t="s">
        <v>336</v>
      </c>
      <c r="Y3497" s="149"/>
      <c r="Z3497" s="149"/>
      <c r="AA3497" s="149"/>
      <c r="AB3497" s="149" t="s">
        <v>269</v>
      </c>
      <c r="AC3497" s="149" t="s">
        <v>318</v>
      </c>
      <c r="AD3497" s="149" t="s">
        <v>15175</v>
      </c>
      <c r="AE3497" s="149" t="s">
        <v>271</v>
      </c>
      <c r="AF3497" s="149"/>
      <c r="AG3497" s="149" t="s">
        <v>1098</v>
      </c>
      <c r="AH3497" s="149" t="s">
        <v>273</v>
      </c>
      <c r="AI3497" s="158">
        <v>96</v>
      </c>
      <c r="AJ3497" s="149"/>
      <c r="AK3497" s="159" t="s">
        <v>274</v>
      </c>
      <c r="AL3497" s="159" t="s">
        <v>274</v>
      </c>
      <c r="AM3497" s="149" t="s">
        <v>274</v>
      </c>
      <c r="AN3497" s="160">
        <v>4</v>
      </c>
      <c r="AO3497" s="149"/>
      <c r="AP3497" s="149" t="s">
        <v>274</v>
      </c>
      <c r="AQ3497" s="149" t="s">
        <v>275</v>
      </c>
      <c r="AR3497" s="158">
        <v>1</v>
      </c>
      <c r="AS3497" s="149" t="s">
        <v>275</v>
      </c>
      <c r="AT3497" s="149" t="s">
        <v>276</v>
      </c>
      <c r="AU3497" s="161">
        <v>1</v>
      </c>
      <c r="AV3497" s="159">
        <v>10683.76</v>
      </c>
      <c r="AW3497" s="159">
        <v>427.35</v>
      </c>
      <c r="AX3497" s="149" t="s">
        <v>274</v>
      </c>
      <c r="AY3497" s="159">
        <v>133.49</v>
      </c>
      <c r="AZ3497" s="159">
        <v>133.49</v>
      </c>
      <c r="BA3497" s="159">
        <v>533.97</v>
      </c>
      <c r="BB3497" s="159">
        <v>10256.41</v>
      </c>
      <c r="BC3497" s="162" t="s">
        <v>274</v>
      </c>
      <c r="BD3497" s="162">
        <v>0</v>
      </c>
      <c r="BE3497" s="159">
        <v>427.35</v>
      </c>
      <c r="BF3497" s="159">
        <v>427.35</v>
      </c>
      <c r="BG3497" s="159">
        <v>10683.76</v>
      </c>
    </row>
    <row r="3498" ht="28.05" customHeight="1" spans="1:59">
      <c r="A3498" s="149"/>
      <c r="B3498" s="149"/>
      <c r="C3498" s="149"/>
      <c r="D3498" s="149" t="s">
        <v>3726</v>
      </c>
      <c r="E3498" s="340" t="s">
        <v>15394</v>
      </c>
      <c r="F3498" s="149" t="s">
        <v>3726</v>
      </c>
      <c r="G3498" s="149" t="s">
        <v>15395</v>
      </c>
      <c r="H3498" s="149" t="s">
        <v>15396</v>
      </c>
      <c r="I3498" s="149" t="s">
        <v>15397</v>
      </c>
      <c r="J3498" s="149" t="s">
        <v>15398</v>
      </c>
      <c r="K3498" s="149"/>
      <c r="L3498" s="149" t="s">
        <v>262</v>
      </c>
      <c r="M3498" s="149"/>
      <c r="N3498" s="149" t="s">
        <v>263</v>
      </c>
      <c r="O3498" s="149" t="s">
        <v>214</v>
      </c>
      <c r="P3498" s="149" t="s">
        <v>53</v>
      </c>
      <c r="Q3498" s="149"/>
      <c r="R3498" s="149" t="s">
        <v>2521</v>
      </c>
      <c r="S3498" s="149" t="s">
        <v>4677</v>
      </c>
      <c r="T3498" s="149" t="s">
        <v>15399</v>
      </c>
      <c r="U3498" s="149" t="s">
        <v>267</v>
      </c>
      <c r="V3498" s="149"/>
      <c r="W3498" s="149"/>
      <c r="X3498" s="149" t="s">
        <v>336</v>
      </c>
      <c r="Y3498" s="149"/>
      <c r="Z3498" s="149"/>
      <c r="AA3498" s="149"/>
      <c r="AB3498" s="149" t="s">
        <v>269</v>
      </c>
      <c r="AC3498" s="149" t="s">
        <v>270</v>
      </c>
      <c r="AD3498" s="149" t="s">
        <v>15399</v>
      </c>
      <c r="AE3498" s="149" t="s">
        <v>271</v>
      </c>
      <c r="AF3498" s="149"/>
      <c r="AG3498" s="149" t="s">
        <v>1098</v>
      </c>
      <c r="AH3498" s="149" t="s">
        <v>273</v>
      </c>
      <c r="AI3498" s="158">
        <v>65</v>
      </c>
      <c r="AJ3498" s="149"/>
      <c r="AK3498" s="159" t="s">
        <v>274</v>
      </c>
      <c r="AL3498" s="159" t="s">
        <v>274</v>
      </c>
      <c r="AM3498" s="149" t="s">
        <v>274</v>
      </c>
      <c r="AN3498" s="160">
        <v>4</v>
      </c>
      <c r="AO3498" s="149"/>
      <c r="AP3498" s="149" t="s">
        <v>274</v>
      </c>
      <c r="AQ3498" s="149" t="s">
        <v>275</v>
      </c>
      <c r="AR3498" s="158">
        <v>1</v>
      </c>
      <c r="AS3498" s="149" t="s">
        <v>275</v>
      </c>
      <c r="AT3498" s="149" t="s">
        <v>276</v>
      </c>
      <c r="AU3498" s="161">
        <v>1</v>
      </c>
      <c r="AV3498" s="159">
        <v>14601.77</v>
      </c>
      <c r="AW3498" s="159">
        <v>584.07</v>
      </c>
      <c r="AX3498" s="149" t="s">
        <v>274</v>
      </c>
      <c r="AY3498" s="159">
        <v>150.19</v>
      </c>
      <c r="AZ3498" s="159">
        <v>150.19</v>
      </c>
      <c r="BA3498" s="159">
        <v>600.76</v>
      </c>
      <c r="BB3498" s="159">
        <v>9361.96</v>
      </c>
      <c r="BC3498" s="162" t="s">
        <v>274</v>
      </c>
      <c r="BD3498" s="162">
        <v>0</v>
      </c>
      <c r="BE3498" s="159">
        <v>5239.81</v>
      </c>
      <c r="BF3498" s="159">
        <v>5239.81</v>
      </c>
      <c r="BG3498" s="159">
        <v>14601.77</v>
      </c>
    </row>
    <row r="3499" ht="28.05" customHeight="1" spans="1:59">
      <c r="A3499" s="149"/>
      <c r="B3499" s="149"/>
      <c r="C3499" s="149"/>
      <c r="D3499" s="149" t="s">
        <v>3726</v>
      </c>
      <c r="E3499" s="340" t="s">
        <v>15400</v>
      </c>
      <c r="F3499" s="149" t="s">
        <v>3726</v>
      </c>
      <c r="G3499" s="149" t="s">
        <v>15401</v>
      </c>
      <c r="H3499" s="149" t="s">
        <v>15402</v>
      </c>
      <c r="I3499" s="149" t="s">
        <v>15403</v>
      </c>
      <c r="J3499" s="149" t="s">
        <v>15404</v>
      </c>
      <c r="K3499" s="149"/>
      <c r="L3499" s="149" t="s">
        <v>262</v>
      </c>
      <c r="M3499" s="149"/>
      <c r="N3499" s="149" t="s">
        <v>263</v>
      </c>
      <c r="O3499" s="149" t="s">
        <v>214</v>
      </c>
      <c r="P3499" s="149" t="s">
        <v>53</v>
      </c>
      <c r="Q3499" s="149"/>
      <c r="R3499" s="149" t="s">
        <v>11065</v>
      </c>
      <c r="S3499" s="149" t="s">
        <v>4131</v>
      </c>
      <c r="T3499" s="149" t="s">
        <v>15335</v>
      </c>
      <c r="U3499" s="149" t="s">
        <v>267</v>
      </c>
      <c r="V3499" s="149"/>
      <c r="W3499" s="149"/>
      <c r="X3499" s="149" t="s">
        <v>336</v>
      </c>
      <c r="Y3499" s="149"/>
      <c r="Z3499" s="149"/>
      <c r="AA3499" s="149"/>
      <c r="AB3499" s="149" t="s">
        <v>269</v>
      </c>
      <c r="AC3499" s="149" t="s">
        <v>270</v>
      </c>
      <c r="AD3499" s="149" t="s">
        <v>15335</v>
      </c>
      <c r="AE3499" s="149" t="s">
        <v>271</v>
      </c>
      <c r="AF3499" s="149"/>
      <c r="AG3499" s="149" t="s">
        <v>1098</v>
      </c>
      <c r="AH3499" s="149" t="s">
        <v>273</v>
      </c>
      <c r="AI3499" s="158">
        <v>71</v>
      </c>
      <c r="AJ3499" s="149"/>
      <c r="AK3499" s="159" t="s">
        <v>274</v>
      </c>
      <c r="AL3499" s="159" t="s">
        <v>274</v>
      </c>
      <c r="AM3499" s="149" t="s">
        <v>274</v>
      </c>
      <c r="AN3499" s="160">
        <v>4</v>
      </c>
      <c r="AO3499" s="149"/>
      <c r="AP3499" s="149" t="s">
        <v>274</v>
      </c>
      <c r="AQ3499" s="149" t="s">
        <v>275</v>
      </c>
      <c r="AR3499" s="158">
        <v>1</v>
      </c>
      <c r="AS3499" s="149" t="s">
        <v>275</v>
      </c>
      <c r="AT3499" s="149" t="s">
        <v>276</v>
      </c>
      <c r="AU3499" s="161">
        <v>1</v>
      </c>
      <c r="AV3499" s="159">
        <v>21415.93</v>
      </c>
      <c r="AW3499" s="159">
        <v>856.64</v>
      </c>
      <c r="AX3499" s="149" t="s">
        <v>274</v>
      </c>
      <c r="AY3499" s="159">
        <v>221.54</v>
      </c>
      <c r="AZ3499" s="159">
        <v>221.54</v>
      </c>
      <c r="BA3499" s="159">
        <v>886.16</v>
      </c>
      <c r="BB3499" s="159">
        <v>15020.72</v>
      </c>
      <c r="BC3499" s="162" t="s">
        <v>274</v>
      </c>
      <c r="BD3499" s="162">
        <v>0</v>
      </c>
      <c r="BE3499" s="159">
        <v>6395.21</v>
      </c>
      <c r="BF3499" s="159">
        <v>6395.21</v>
      </c>
      <c r="BG3499" s="159">
        <v>21415.93</v>
      </c>
    </row>
    <row r="3500" ht="28.05" customHeight="1" spans="1:59">
      <c r="A3500" s="149"/>
      <c r="B3500" s="149"/>
      <c r="C3500" s="149"/>
      <c r="D3500" s="149" t="s">
        <v>3726</v>
      </c>
      <c r="E3500" s="340" t="s">
        <v>15405</v>
      </c>
      <c r="F3500" s="149" t="s">
        <v>3726</v>
      </c>
      <c r="G3500" s="149" t="s">
        <v>15406</v>
      </c>
      <c r="H3500" s="149" t="s">
        <v>14884</v>
      </c>
      <c r="I3500" s="149" t="s">
        <v>15354</v>
      </c>
      <c r="J3500" s="149" t="s">
        <v>15407</v>
      </c>
      <c r="K3500" s="149"/>
      <c r="L3500" s="149" t="s">
        <v>287</v>
      </c>
      <c r="M3500" s="149"/>
      <c r="N3500" s="149" t="s">
        <v>263</v>
      </c>
      <c r="O3500" s="149" t="s">
        <v>214</v>
      </c>
      <c r="P3500" s="149" t="s">
        <v>53</v>
      </c>
      <c r="Q3500" s="149"/>
      <c r="R3500" s="149" t="s">
        <v>15408</v>
      </c>
      <c r="S3500" s="149" t="s">
        <v>14888</v>
      </c>
      <c r="T3500" s="149" t="s">
        <v>414</v>
      </c>
      <c r="U3500" s="149" t="s">
        <v>267</v>
      </c>
      <c r="V3500" s="149"/>
      <c r="W3500" s="149"/>
      <c r="X3500" s="149" t="s">
        <v>336</v>
      </c>
      <c r="Y3500" s="149"/>
      <c r="Z3500" s="149"/>
      <c r="AA3500" s="149"/>
      <c r="AB3500" s="149" t="s">
        <v>269</v>
      </c>
      <c r="AC3500" s="149" t="s">
        <v>270</v>
      </c>
      <c r="AD3500" s="149" t="s">
        <v>414</v>
      </c>
      <c r="AE3500" s="149" t="s">
        <v>271</v>
      </c>
      <c r="AF3500" s="149"/>
      <c r="AG3500" s="149" t="s">
        <v>1098</v>
      </c>
      <c r="AH3500" s="149" t="s">
        <v>273</v>
      </c>
      <c r="AI3500" s="158">
        <v>21</v>
      </c>
      <c r="AJ3500" s="149"/>
      <c r="AK3500" s="159" t="s">
        <v>274</v>
      </c>
      <c r="AL3500" s="159" t="s">
        <v>274</v>
      </c>
      <c r="AM3500" s="149" t="s">
        <v>274</v>
      </c>
      <c r="AN3500" s="160">
        <v>4</v>
      </c>
      <c r="AO3500" s="149"/>
      <c r="AP3500" s="149" t="s">
        <v>274</v>
      </c>
      <c r="AQ3500" s="149" t="s">
        <v>275</v>
      </c>
      <c r="AR3500" s="158">
        <v>1</v>
      </c>
      <c r="AS3500" s="149" t="s">
        <v>275</v>
      </c>
      <c r="AT3500" s="149" t="s">
        <v>276</v>
      </c>
      <c r="AU3500" s="161">
        <v>1</v>
      </c>
      <c r="AV3500" s="159">
        <v>2566.37</v>
      </c>
      <c r="AW3500" s="159">
        <v>102.65</v>
      </c>
      <c r="AX3500" s="149" t="s">
        <v>274</v>
      </c>
      <c r="AY3500" s="159">
        <v>25.66</v>
      </c>
      <c r="AZ3500" s="159">
        <v>25.66</v>
      </c>
      <c r="BA3500" s="159">
        <v>102.64</v>
      </c>
      <c r="BB3500" s="159">
        <v>538.86</v>
      </c>
      <c r="BC3500" s="162" t="s">
        <v>274</v>
      </c>
      <c r="BD3500" s="162">
        <v>0</v>
      </c>
      <c r="BE3500" s="159">
        <v>2027.51</v>
      </c>
      <c r="BF3500" s="159">
        <v>2027.51</v>
      </c>
      <c r="BG3500" s="159">
        <v>2566.37</v>
      </c>
    </row>
    <row r="3501" ht="28.05" customHeight="1" spans="1:59">
      <c r="A3501" s="149"/>
      <c r="B3501" s="149"/>
      <c r="C3501" s="149"/>
      <c r="D3501" s="149" t="s">
        <v>3726</v>
      </c>
      <c r="E3501" s="340" t="s">
        <v>15409</v>
      </c>
      <c r="F3501" s="149" t="s">
        <v>3726</v>
      </c>
      <c r="G3501" s="149" t="s">
        <v>15410</v>
      </c>
      <c r="H3501" s="149" t="s">
        <v>15411</v>
      </c>
      <c r="I3501" s="149" t="s">
        <v>15412</v>
      </c>
      <c r="J3501" s="149" t="s">
        <v>15413</v>
      </c>
      <c r="K3501" s="149"/>
      <c r="L3501" s="149" t="s">
        <v>262</v>
      </c>
      <c r="M3501" s="149"/>
      <c r="N3501" s="149" t="s">
        <v>263</v>
      </c>
      <c r="O3501" s="149" t="s">
        <v>214</v>
      </c>
      <c r="P3501" s="149" t="s">
        <v>53</v>
      </c>
      <c r="Q3501" s="149"/>
      <c r="R3501" s="149" t="s">
        <v>15220</v>
      </c>
      <c r="S3501" s="149" t="s">
        <v>15221</v>
      </c>
      <c r="T3501" s="149" t="s">
        <v>15175</v>
      </c>
      <c r="U3501" s="149" t="s">
        <v>267</v>
      </c>
      <c r="V3501" s="149"/>
      <c r="W3501" s="149"/>
      <c r="X3501" s="149" t="s">
        <v>336</v>
      </c>
      <c r="Y3501" s="149"/>
      <c r="Z3501" s="149"/>
      <c r="AA3501" s="149"/>
      <c r="AB3501" s="149" t="s">
        <v>269</v>
      </c>
      <c r="AC3501" s="149" t="s">
        <v>318</v>
      </c>
      <c r="AD3501" s="149" t="s">
        <v>15175</v>
      </c>
      <c r="AE3501" s="149" t="s">
        <v>271</v>
      </c>
      <c r="AF3501" s="149"/>
      <c r="AG3501" s="149" t="s">
        <v>1098</v>
      </c>
      <c r="AH3501" s="149" t="s">
        <v>273</v>
      </c>
      <c r="AI3501" s="158">
        <v>96</v>
      </c>
      <c r="AJ3501" s="149"/>
      <c r="AK3501" s="159" t="s">
        <v>274</v>
      </c>
      <c r="AL3501" s="159" t="s">
        <v>274</v>
      </c>
      <c r="AM3501" s="149" t="s">
        <v>274</v>
      </c>
      <c r="AN3501" s="160">
        <v>4</v>
      </c>
      <c r="AO3501" s="149"/>
      <c r="AP3501" s="149" t="s">
        <v>274</v>
      </c>
      <c r="AQ3501" s="149" t="s">
        <v>275</v>
      </c>
      <c r="AR3501" s="158">
        <v>1</v>
      </c>
      <c r="AS3501" s="149" t="s">
        <v>275</v>
      </c>
      <c r="AT3501" s="149" t="s">
        <v>276</v>
      </c>
      <c r="AU3501" s="161">
        <v>1</v>
      </c>
      <c r="AV3501" s="159">
        <v>22991.45</v>
      </c>
      <c r="AW3501" s="159">
        <v>919.66</v>
      </c>
      <c r="AX3501" s="149" t="s">
        <v>274</v>
      </c>
      <c r="AY3501" s="159">
        <v>287.49</v>
      </c>
      <c r="AZ3501" s="159">
        <v>287.49</v>
      </c>
      <c r="BA3501" s="159">
        <v>1149.98</v>
      </c>
      <c r="BB3501" s="159">
        <v>22071.79</v>
      </c>
      <c r="BC3501" s="162" t="s">
        <v>274</v>
      </c>
      <c r="BD3501" s="162">
        <v>0</v>
      </c>
      <c r="BE3501" s="159">
        <v>919.66</v>
      </c>
      <c r="BF3501" s="159">
        <v>919.66</v>
      </c>
      <c r="BG3501" s="159">
        <v>22991.45</v>
      </c>
    </row>
    <row r="3502" ht="28.05" customHeight="1" spans="1:59">
      <c r="A3502" s="149"/>
      <c r="B3502" s="149"/>
      <c r="C3502" s="149"/>
      <c r="D3502" s="149" t="s">
        <v>3726</v>
      </c>
      <c r="E3502" s="340" t="s">
        <v>15414</v>
      </c>
      <c r="F3502" s="149" t="s">
        <v>3726</v>
      </c>
      <c r="G3502" s="149" t="s">
        <v>15415</v>
      </c>
      <c r="H3502" s="149" t="s">
        <v>15263</v>
      </c>
      <c r="I3502" s="149" t="s">
        <v>15264</v>
      </c>
      <c r="J3502" s="149" t="s">
        <v>15416</v>
      </c>
      <c r="K3502" s="149"/>
      <c r="L3502" s="149" t="s">
        <v>262</v>
      </c>
      <c r="M3502" s="149"/>
      <c r="N3502" s="149" t="s">
        <v>263</v>
      </c>
      <c r="O3502" s="149" t="s">
        <v>214</v>
      </c>
      <c r="P3502" s="149" t="s">
        <v>53</v>
      </c>
      <c r="Q3502" s="149"/>
      <c r="R3502" s="149" t="s">
        <v>3921</v>
      </c>
      <c r="S3502" s="149" t="s">
        <v>4677</v>
      </c>
      <c r="T3502" s="149" t="s">
        <v>15399</v>
      </c>
      <c r="U3502" s="149" t="s">
        <v>267</v>
      </c>
      <c r="V3502" s="149"/>
      <c r="W3502" s="149"/>
      <c r="X3502" s="149" t="s">
        <v>336</v>
      </c>
      <c r="Y3502" s="149"/>
      <c r="Z3502" s="149"/>
      <c r="AA3502" s="149"/>
      <c r="AB3502" s="149" t="s">
        <v>269</v>
      </c>
      <c r="AC3502" s="149" t="s">
        <v>270</v>
      </c>
      <c r="AD3502" s="149" t="s">
        <v>15399</v>
      </c>
      <c r="AE3502" s="149" t="s">
        <v>271</v>
      </c>
      <c r="AF3502" s="149"/>
      <c r="AG3502" s="149" t="s">
        <v>1098</v>
      </c>
      <c r="AH3502" s="149" t="s">
        <v>273</v>
      </c>
      <c r="AI3502" s="158">
        <v>65</v>
      </c>
      <c r="AJ3502" s="149"/>
      <c r="AK3502" s="159" t="s">
        <v>274</v>
      </c>
      <c r="AL3502" s="159" t="s">
        <v>274</v>
      </c>
      <c r="AM3502" s="149" t="s">
        <v>274</v>
      </c>
      <c r="AN3502" s="160">
        <v>4</v>
      </c>
      <c r="AO3502" s="149"/>
      <c r="AP3502" s="149" t="s">
        <v>274</v>
      </c>
      <c r="AQ3502" s="149" t="s">
        <v>275</v>
      </c>
      <c r="AR3502" s="158">
        <v>1</v>
      </c>
      <c r="AS3502" s="149" t="s">
        <v>275</v>
      </c>
      <c r="AT3502" s="149" t="s">
        <v>276</v>
      </c>
      <c r="AU3502" s="161">
        <v>1</v>
      </c>
      <c r="AV3502" s="159">
        <v>7522.12</v>
      </c>
      <c r="AW3502" s="159">
        <v>300.88</v>
      </c>
      <c r="AX3502" s="149" t="s">
        <v>274</v>
      </c>
      <c r="AY3502" s="159">
        <v>77.37</v>
      </c>
      <c r="AZ3502" s="159">
        <v>77.37</v>
      </c>
      <c r="BA3502" s="159">
        <v>309.48</v>
      </c>
      <c r="BB3502" s="159">
        <v>4822.68</v>
      </c>
      <c r="BC3502" s="162" t="s">
        <v>274</v>
      </c>
      <c r="BD3502" s="162">
        <v>0</v>
      </c>
      <c r="BE3502" s="159">
        <v>2699.44</v>
      </c>
      <c r="BF3502" s="159">
        <v>2699.44</v>
      </c>
      <c r="BG3502" s="159">
        <v>7522.12</v>
      </c>
    </row>
    <row r="3503" ht="28.05" customHeight="1" spans="1:59">
      <c r="A3503" s="149"/>
      <c r="B3503" s="149"/>
      <c r="C3503" s="149"/>
      <c r="D3503" s="149" t="s">
        <v>3726</v>
      </c>
      <c r="E3503" s="340" t="s">
        <v>15417</v>
      </c>
      <c r="F3503" s="149" t="s">
        <v>3726</v>
      </c>
      <c r="G3503" s="149" t="s">
        <v>15418</v>
      </c>
      <c r="H3503" s="149" t="s">
        <v>15263</v>
      </c>
      <c r="I3503" s="149" t="s">
        <v>15264</v>
      </c>
      <c r="J3503" s="149" t="s">
        <v>15419</v>
      </c>
      <c r="K3503" s="149"/>
      <c r="L3503" s="149" t="s">
        <v>262</v>
      </c>
      <c r="M3503" s="149"/>
      <c r="N3503" s="149" t="s">
        <v>263</v>
      </c>
      <c r="O3503" s="149" t="s">
        <v>214</v>
      </c>
      <c r="P3503" s="149" t="s">
        <v>53</v>
      </c>
      <c r="Q3503" s="149"/>
      <c r="R3503" s="149" t="s">
        <v>3921</v>
      </c>
      <c r="S3503" s="149" t="s">
        <v>4677</v>
      </c>
      <c r="T3503" s="149" t="s">
        <v>15399</v>
      </c>
      <c r="U3503" s="149" t="s">
        <v>267</v>
      </c>
      <c r="V3503" s="149"/>
      <c r="W3503" s="149"/>
      <c r="X3503" s="149" t="s">
        <v>336</v>
      </c>
      <c r="Y3503" s="149"/>
      <c r="Z3503" s="149"/>
      <c r="AA3503" s="149"/>
      <c r="AB3503" s="149" t="s">
        <v>269</v>
      </c>
      <c r="AC3503" s="149" t="s">
        <v>270</v>
      </c>
      <c r="AD3503" s="149" t="s">
        <v>15399</v>
      </c>
      <c r="AE3503" s="149" t="s">
        <v>271</v>
      </c>
      <c r="AF3503" s="149"/>
      <c r="AG3503" s="149" t="s">
        <v>1098</v>
      </c>
      <c r="AH3503" s="149" t="s">
        <v>273</v>
      </c>
      <c r="AI3503" s="158">
        <v>65</v>
      </c>
      <c r="AJ3503" s="149"/>
      <c r="AK3503" s="159" t="s">
        <v>274</v>
      </c>
      <c r="AL3503" s="159" t="s">
        <v>274</v>
      </c>
      <c r="AM3503" s="149" t="s">
        <v>274</v>
      </c>
      <c r="AN3503" s="160">
        <v>4</v>
      </c>
      <c r="AO3503" s="149"/>
      <c r="AP3503" s="149" t="s">
        <v>274</v>
      </c>
      <c r="AQ3503" s="149" t="s">
        <v>275</v>
      </c>
      <c r="AR3503" s="158">
        <v>1</v>
      </c>
      <c r="AS3503" s="149" t="s">
        <v>275</v>
      </c>
      <c r="AT3503" s="149" t="s">
        <v>276</v>
      </c>
      <c r="AU3503" s="161">
        <v>1</v>
      </c>
      <c r="AV3503" s="159">
        <v>7522.12</v>
      </c>
      <c r="AW3503" s="159">
        <v>300.88</v>
      </c>
      <c r="AX3503" s="149" t="s">
        <v>274</v>
      </c>
      <c r="AY3503" s="159">
        <v>77.37</v>
      </c>
      <c r="AZ3503" s="159">
        <v>77.37</v>
      </c>
      <c r="BA3503" s="159">
        <v>309.48</v>
      </c>
      <c r="BB3503" s="159">
        <v>4822.68</v>
      </c>
      <c r="BC3503" s="162" t="s">
        <v>274</v>
      </c>
      <c r="BD3503" s="162">
        <v>0</v>
      </c>
      <c r="BE3503" s="159">
        <v>2699.44</v>
      </c>
      <c r="BF3503" s="159">
        <v>2699.44</v>
      </c>
      <c r="BG3503" s="159">
        <v>7522.12</v>
      </c>
    </row>
    <row r="3504" ht="28.05" customHeight="1" spans="1:59">
      <c r="A3504" s="149"/>
      <c r="B3504" s="149"/>
      <c r="C3504" s="149"/>
      <c r="D3504" s="149" t="s">
        <v>3726</v>
      </c>
      <c r="E3504" s="340" t="s">
        <v>15420</v>
      </c>
      <c r="F3504" s="149" t="s">
        <v>3726</v>
      </c>
      <c r="G3504" s="149" t="s">
        <v>15421</v>
      </c>
      <c r="H3504" s="149" t="s">
        <v>15402</v>
      </c>
      <c r="I3504" s="149" t="s">
        <v>15403</v>
      </c>
      <c r="J3504" s="149" t="s">
        <v>15422</v>
      </c>
      <c r="K3504" s="149"/>
      <c r="L3504" s="149" t="s">
        <v>262</v>
      </c>
      <c r="M3504" s="149"/>
      <c r="N3504" s="149" t="s">
        <v>263</v>
      </c>
      <c r="O3504" s="149" t="s">
        <v>214</v>
      </c>
      <c r="P3504" s="149" t="s">
        <v>53</v>
      </c>
      <c r="Q3504" s="149"/>
      <c r="R3504" s="149" t="s">
        <v>2521</v>
      </c>
      <c r="S3504" s="149" t="s">
        <v>4131</v>
      </c>
      <c r="T3504" s="149" t="s">
        <v>15335</v>
      </c>
      <c r="U3504" s="149" t="s">
        <v>267</v>
      </c>
      <c r="V3504" s="149"/>
      <c r="W3504" s="149"/>
      <c r="X3504" s="149" t="s">
        <v>336</v>
      </c>
      <c r="Y3504" s="149"/>
      <c r="Z3504" s="149"/>
      <c r="AA3504" s="149"/>
      <c r="AB3504" s="149" t="s">
        <v>269</v>
      </c>
      <c r="AC3504" s="149" t="s">
        <v>270</v>
      </c>
      <c r="AD3504" s="149" t="s">
        <v>15335</v>
      </c>
      <c r="AE3504" s="149" t="s">
        <v>271</v>
      </c>
      <c r="AF3504" s="149"/>
      <c r="AG3504" s="149" t="s">
        <v>1098</v>
      </c>
      <c r="AH3504" s="149" t="s">
        <v>273</v>
      </c>
      <c r="AI3504" s="158">
        <v>71</v>
      </c>
      <c r="AJ3504" s="149"/>
      <c r="AK3504" s="159" t="s">
        <v>274</v>
      </c>
      <c r="AL3504" s="159" t="s">
        <v>274</v>
      </c>
      <c r="AM3504" s="149" t="s">
        <v>274</v>
      </c>
      <c r="AN3504" s="160">
        <v>4</v>
      </c>
      <c r="AO3504" s="149"/>
      <c r="AP3504" s="149" t="s">
        <v>274</v>
      </c>
      <c r="AQ3504" s="149" t="s">
        <v>275</v>
      </c>
      <c r="AR3504" s="158">
        <v>1</v>
      </c>
      <c r="AS3504" s="149" t="s">
        <v>275</v>
      </c>
      <c r="AT3504" s="149" t="s">
        <v>276</v>
      </c>
      <c r="AU3504" s="161">
        <v>1</v>
      </c>
      <c r="AV3504" s="159">
        <v>21415.93</v>
      </c>
      <c r="AW3504" s="159">
        <v>856.64</v>
      </c>
      <c r="AX3504" s="149" t="s">
        <v>274</v>
      </c>
      <c r="AY3504" s="159">
        <v>221.54</v>
      </c>
      <c r="AZ3504" s="159">
        <v>221.54</v>
      </c>
      <c r="BA3504" s="159">
        <v>886.16</v>
      </c>
      <c r="BB3504" s="159">
        <v>15020.72</v>
      </c>
      <c r="BC3504" s="162" t="s">
        <v>274</v>
      </c>
      <c r="BD3504" s="162">
        <v>0</v>
      </c>
      <c r="BE3504" s="159">
        <v>6395.21</v>
      </c>
      <c r="BF3504" s="159">
        <v>6395.21</v>
      </c>
      <c r="BG3504" s="159">
        <v>21415.93</v>
      </c>
    </row>
    <row r="3505" ht="28.05" customHeight="1" spans="1:59">
      <c r="A3505" s="149"/>
      <c r="B3505" s="149"/>
      <c r="C3505" s="149"/>
      <c r="D3505" s="149" t="s">
        <v>3726</v>
      </c>
      <c r="E3505" s="340" t="s">
        <v>15423</v>
      </c>
      <c r="F3505" s="149" t="s">
        <v>3726</v>
      </c>
      <c r="G3505" s="149" t="s">
        <v>15424</v>
      </c>
      <c r="H3505" s="149" t="s">
        <v>14884</v>
      </c>
      <c r="I3505" s="149" t="s">
        <v>15425</v>
      </c>
      <c r="J3505" s="149" t="s">
        <v>15426</v>
      </c>
      <c r="K3505" s="149"/>
      <c r="L3505" s="149" t="s">
        <v>287</v>
      </c>
      <c r="M3505" s="149"/>
      <c r="N3505" s="149" t="s">
        <v>263</v>
      </c>
      <c r="O3505" s="149" t="s">
        <v>214</v>
      </c>
      <c r="P3505" s="149" t="s">
        <v>53</v>
      </c>
      <c r="Q3505" s="149"/>
      <c r="R3505" s="149" t="s">
        <v>15427</v>
      </c>
      <c r="S3505" s="149" t="s">
        <v>14888</v>
      </c>
      <c r="T3505" s="149" t="s">
        <v>414</v>
      </c>
      <c r="U3505" s="149" t="s">
        <v>267</v>
      </c>
      <c r="V3505" s="149"/>
      <c r="W3505" s="149"/>
      <c r="X3505" s="149" t="s">
        <v>336</v>
      </c>
      <c r="Y3505" s="149"/>
      <c r="Z3505" s="149"/>
      <c r="AA3505" s="149"/>
      <c r="AB3505" s="149" t="s">
        <v>269</v>
      </c>
      <c r="AC3505" s="149" t="s">
        <v>270</v>
      </c>
      <c r="AD3505" s="149" t="s">
        <v>414</v>
      </c>
      <c r="AE3505" s="149" t="s">
        <v>271</v>
      </c>
      <c r="AF3505" s="149"/>
      <c r="AG3505" s="149" t="s">
        <v>1098</v>
      </c>
      <c r="AH3505" s="149" t="s">
        <v>273</v>
      </c>
      <c r="AI3505" s="158">
        <v>21</v>
      </c>
      <c r="AJ3505" s="149"/>
      <c r="AK3505" s="159" t="s">
        <v>274</v>
      </c>
      <c r="AL3505" s="159" t="s">
        <v>274</v>
      </c>
      <c r="AM3505" s="149" t="s">
        <v>274</v>
      </c>
      <c r="AN3505" s="160">
        <v>4</v>
      </c>
      <c r="AO3505" s="149"/>
      <c r="AP3505" s="149" t="s">
        <v>274</v>
      </c>
      <c r="AQ3505" s="149" t="s">
        <v>275</v>
      </c>
      <c r="AR3505" s="158">
        <v>1</v>
      </c>
      <c r="AS3505" s="149" t="s">
        <v>275</v>
      </c>
      <c r="AT3505" s="149" t="s">
        <v>276</v>
      </c>
      <c r="AU3505" s="161">
        <v>1</v>
      </c>
      <c r="AV3505" s="159">
        <v>3628.32</v>
      </c>
      <c r="AW3505" s="159">
        <v>145.13</v>
      </c>
      <c r="AX3505" s="149" t="s">
        <v>274</v>
      </c>
      <c r="AY3505" s="159">
        <v>36.28</v>
      </c>
      <c r="AZ3505" s="159">
        <v>36.28</v>
      </c>
      <c r="BA3505" s="159">
        <v>145.12</v>
      </c>
      <c r="BB3505" s="159">
        <v>761.88</v>
      </c>
      <c r="BC3505" s="162" t="s">
        <v>274</v>
      </c>
      <c r="BD3505" s="162">
        <v>0</v>
      </c>
      <c r="BE3505" s="159">
        <v>2866.44</v>
      </c>
      <c r="BF3505" s="159">
        <v>2866.44</v>
      </c>
      <c r="BG3505" s="159">
        <v>3628.32</v>
      </c>
    </row>
    <row r="3506" ht="28.05" customHeight="1" spans="1:59">
      <c r="A3506" s="149"/>
      <c r="B3506" s="149"/>
      <c r="C3506" s="149"/>
      <c r="D3506" s="149" t="s">
        <v>3726</v>
      </c>
      <c r="E3506" s="340" t="s">
        <v>15428</v>
      </c>
      <c r="F3506" s="149" t="s">
        <v>3726</v>
      </c>
      <c r="G3506" s="149" t="s">
        <v>15429</v>
      </c>
      <c r="H3506" s="149" t="s">
        <v>15402</v>
      </c>
      <c r="I3506" s="149" t="s">
        <v>15403</v>
      </c>
      <c r="J3506" s="149" t="s">
        <v>15430</v>
      </c>
      <c r="K3506" s="149"/>
      <c r="L3506" s="149" t="s">
        <v>262</v>
      </c>
      <c r="M3506" s="149"/>
      <c r="N3506" s="149" t="s">
        <v>263</v>
      </c>
      <c r="O3506" s="149" t="s">
        <v>214</v>
      </c>
      <c r="P3506" s="149" t="s">
        <v>53</v>
      </c>
      <c r="Q3506" s="149"/>
      <c r="R3506" s="149" t="s">
        <v>3952</v>
      </c>
      <c r="S3506" s="149" t="s">
        <v>4131</v>
      </c>
      <c r="T3506" s="149" t="s">
        <v>15335</v>
      </c>
      <c r="U3506" s="149" t="s">
        <v>267</v>
      </c>
      <c r="V3506" s="149"/>
      <c r="W3506" s="149"/>
      <c r="X3506" s="149" t="s">
        <v>336</v>
      </c>
      <c r="Y3506" s="149"/>
      <c r="Z3506" s="149"/>
      <c r="AA3506" s="149"/>
      <c r="AB3506" s="149" t="s">
        <v>269</v>
      </c>
      <c r="AC3506" s="149" t="s">
        <v>270</v>
      </c>
      <c r="AD3506" s="149" t="s">
        <v>15335</v>
      </c>
      <c r="AE3506" s="149" t="s">
        <v>271</v>
      </c>
      <c r="AF3506" s="149"/>
      <c r="AG3506" s="149" t="s">
        <v>1098</v>
      </c>
      <c r="AH3506" s="149" t="s">
        <v>273</v>
      </c>
      <c r="AI3506" s="158">
        <v>71</v>
      </c>
      <c r="AJ3506" s="149"/>
      <c r="AK3506" s="159" t="s">
        <v>274</v>
      </c>
      <c r="AL3506" s="159" t="s">
        <v>274</v>
      </c>
      <c r="AM3506" s="149" t="s">
        <v>274</v>
      </c>
      <c r="AN3506" s="160">
        <v>4</v>
      </c>
      <c r="AO3506" s="149"/>
      <c r="AP3506" s="149" t="s">
        <v>274</v>
      </c>
      <c r="AQ3506" s="149" t="s">
        <v>275</v>
      </c>
      <c r="AR3506" s="158">
        <v>1</v>
      </c>
      <c r="AS3506" s="149" t="s">
        <v>275</v>
      </c>
      <c r="AT3506" s="149" t="s">
        <v>276</v>
      </c>
      <c r="AU3506" s="161">
        <v>1</v>
      </c>
      <c r="AV3506" s="159">
        <v>21415.93</v>
      </c>
      <c r="AW3506" s="159">
        <v>856.64</v>
      </c>
      <c r="AX3506" s="149" t="s">
        <v>274</v>
      </c>
      <c r="AY3506" s="159">
        <v>221.54</v>
      </c>
      <c r="AZ3506" s="159">
        <v>221.54</v>
      </c>
      <c r="BA3506" s="159">
        <v>886.16</v>
      </c>
      <c r="BB3506" s="159">
        <v>15020.72</v>
      </c>
      <c r="BC3506" s="162" t="s">
        <v>274</v>
      </c>
      <c r="BD3506" s="162">
        <v>0</v>
      </c>
      <c r="BE3506" s="159">
        <v>6395.21</v>
      </c>
      <c r="BF3506" s="159">
        <v>6395.21</v>
      </c>
      <c r="BG3506" s="159">
        <v>21415.93</v>
      </c>
    </row>
    <row r="3507" ht="28.05" customHeight="1" spans="1:59">
      <c r="A3507" s="149"/>
      <c r="B3507" s="149"/>
      <c r="C3507" s="149"/>
      <c r="D3507" s="149" t="s">
        <v>3726</v>
      </c>
      <c r="E3507" s="340" t="s">
        <v>15431</v>
      </c>
      <c r="F3507" s="149" t="s">
        <v>3726</v>
      </c>
      <c r="G3507" s="149" t="s">
        <v>15432</v>
      </c>
      <c r="H3507" s="149" t="s">
        <v>15433</v>
      </c>
      <c r="I3507" s="149" t="s">
        <v>15434</v>
      </c>
      <c r="J3507" s="149" t="s">
        <v>15435</v>
      </c>
      <c r="K3507" s="149"/>
      <c r="L3507" s="149" t="s">
        <v>262</v>
      </c>
      <c r="M3507" s="149"/>
      <c r="N3507" s="149" t="s">
        <v>263</v>
      </c>
      <c r="O3507" s="149" t="s">
        <v>214</v>
      </c>
      <c r="P3507" s="149" t="s">
        <v>53</v>
      </c>
      <c r="Q3507" s="149"/>
      <c r="R3507" s="149" t="s">
        <v>15436</v>
      </c>
      <c r="S3507" s="149" t="s">
        <v>15221</v>
      </c>
      <c r="T3507" s="149" t="s">
        <v>15175</v>
      </c>
      <c r="U3507" s="149" t="s">
        <v>267</v>
      </c>
      <c r="V3507" s="149"/>
      <c r="W3507" s="149"/>
      <c r="X3507" s="149" t="s">
        <v>336</v>
      </c>
      <c r="Y3507" s="149"/>
      <c r="Z3507" s="149"/>
      <c r="AA3507" s="149"/>
      <c r="AB3507" s="149" t="s">
        <v>269</v>
      </c>
      <c r="AC3507" s="149" t="s">
        <v>318</v>
      </c>
      <c r="AD3507" s="149" t="s">
        <v>15175</v>
      </c>
      <c r="AE3507" s="149" t="s">
        <v>271</v>
      </c>
      <c r="AF3507" s="149"/>
      <c r="AG3507" s="149" t="s">
        <v>1098</v>
      </c>
      <c r="AH3507" s="149" t="s">
        <v>273</v>
      </c>
      <c r="AI3507" s="158">
        <v>96</v>
      </c>
      <c r="AJ3507" s="149"/>
      <c r="AK3507" s="159" t="s">
        <v>274</v>
      </c>
      <c r="AL3507" s="159" t="s">
        <v>274</v>
      </c>
      <c r="AM3507" s="149" t="s">
        <v>274</v>
      </c>
      <c r="AN3507" s="160">
        <v>4</v>
      </c>
      <c r="AO3507" s="149"/>
      <c r="AP3507" s="149" t="s">
        <v>274</v>
      </c>
      <c r="AQ3507" s="149" t="s">
        <v>275</v>
      </c>
      <c r="AR3507" s="158">
        <v>1</v>
      </c>
      <c r="AS3507" s="149" t="s">
        <v>275</v>
      </c>
      <c r="AT3507" s="149" t="s">
        <v>276</v>
      </c>
      <c r="AU3507" s="161">
        <v>1</v>
      </c>
      <c r="AV3507" s="159">
        <v>847642.64</v>
      </c>
      <c r="AW3507" s="159">
        <v>33905.71</v>
      </c>
      <c r="AX3507" s="149" t="s">
        <v>274</v>
      </c>
      <c r="AY3507" s="159">
        <v>10595.45</v>
      </c>
      <c r="AZ3507" s="159">
        <v>10595.45</v>
      </c>
      <c r="BA3507" s="159">
        <v>42381.8</v>
      </c>
      <c r="BB3507" s="159">
        <v>813736.93</v>
      </c>
      <c r="BC3507" s="162" t="s">
        <v>274</v>
      </c>
      <c r="BD3507" s="162">
        <v>0</v>
      </c>
      <c r="BE3507" s="159">
        <v>33905.71</v>
      </c>
      <c r="BF3507" s="159">
        <v>33905.71</v>
      </c>
      <c r="BG3507" s="159">
        <v>847642.64</v>
      </c>
    </row>
    <row r="3508" ht="28.05" customHeight="1" spans="1:59">
      <c r="A3508" s="149"/>
      <c r="B3508" s="149"/>
      <c r="C3508" s="149"/>
      <c r="D3508" s="149" t="s">
        <v>3726</v>
      </c>
      <c r="E3508" s="340" t="s">
        <v>15437</v>
      </c>
      <c r="F3508" s="149" t="s">
        <v>3726</v>
      </c>
      <c r="G3508" s="149" t="s">
        <v>15438</v>
      </c>
      <c r="H3508" s="149" t="s">
        <v>14884</v>
      </c>
      <c r="I3508" s="149" t="s">
        <v>15425</v>
      </c>
      <c r="J3508" s="149" t="s">
        <v>15439</v>
      </c>
      <c r="K3508" s="149"/>
      <c r="L3508" s="149" t="s">
        <v>287</v>
      </c>
      <c r="M3508" s="149"/>
      <c r="N3508" s="149" t="s">
        <v>263</v>
      </c>
      <c r="O3508" s="149" t="s">
        <v>214</v>
      </c>
      <c r="P3508" s="149" t="s">
        <v>53</v>
      </c>
      <c r="Q3508" s="149"/>
      <c r="R3508" s="149" t="s">
        <v>15427</v>
      </c>
      <c r="S3508" s="149" t="s">
        <v>14888</v>
      </c>
      <c r="T3508" s="149" t="s">
        <v>414</v>
      </c>
      <c r="U3508" s="149" t="s">
        <v>267</v>
      </c>
      <c r="V3508" s="149"/>
      <c r="W3508" s="149"/>
      <c r="X3508" s="149" t="s">
        <v>336</v>
      </c>
      <c r="Y3508" s="149"/>
      <c r="Z3508" s="149"/>
      <c r="AA3508" s="149"/>
      <c r="AB3508" s="149" t="s">
        <v>269</v>
      </c>
      <c r="AC3508" s="149" t="s">
        <v>270</v>
      </c>
      <c r="AD3508" s="149" t="s">
        <v>414</v>
      </c>
      <c r="AE3508" s="149" t="s">
        <v>271</v>
      </c>
      <c r="AF3508" s="149"/>
      <c r="AG3508" s="149" t="s">
        <v>1098</v>
      </c>
      <c r="AH3508" s="149" t="s">
        <v>273</v>
      </c>
      <c r="AI3508" s="158">
        <v>21</v>
      </c>
      <c r="AJ3508" s="149"/>
      <c r="AK3508" s="159" t="s">
        <v>274</v>
      </c>
      <c r="AL3508" s="159" t="s">
        <v>274</v>
      </c>
      <c r="AM3508" s="149" t="s">
        <v>274</v>
      </c>
      <c r="AN3508" s="160">
        <v>4</v>
      </c>
      <c r="AO3508" s="149"/>
      <c r="AP3508" s="149" t="s">
        <v>274</v>
      </c>
      <c r="AQ3508" s="149" t="s">
        <v>275</v>
      </c>
      <c r="AR3508" s="158">
        <v>1</v>
      </c>
      <c r="AS3508" s="149" t="s">
        <v>275</v>
      </c>
      <c r="AT3508" s="149" t="s">
        <v>276</v>
      </c>
      <c r="AU3508" s="161">
        <v>1</v>
      </c>
      <c r="AV3508" s="159">
        <v>3628.32</v>
      </c>
      <c r="AW3508" s="159">
        <v>145.13</v>
      </c>
      <c r="AX3508" s="149" t="s">
        <v>274</v>
      </c>
      <c r="AY3508" s="159">
        <v>36.28</v>
      </c>
      <c r="AZ3508" s="159">
        <v>36.28</v>
      </c>
      <c r="BA3508" s="159">
        <v>145.12</v>
      </c>
      <c r="BB3508" s="159">
        <v>761.88</v>
      </c>
      <c r="BC3508" s="162" t="s">
        <v>274</v>
      </c>
      <c r="BD3508" s="162">
        <v>0</v>
      </c>
      <c r="BE3508" s="159">
        <v>2866.44</v>
      </c>
      <c r="BF3508" s="159">
        <v>2866.44</v>
      </c>
      <c r="BG3508" s="159">
        <v>3628.32</v>
      </c>
    </row>
    <row r="3509" ht="28.05" customHeight="1" spans="1:59">
      <c r="A3509" s="149"/>
      <c r="B3509" s="149"/>
      <c r="C3509" s="149"/>
      <c r="D3509" s="149" t="s">
        <v>3726</v>
      </c>
      <c r="E3509" s="340" t="s">
        <v>15440</v>
      </c>
      <c r="F3509" s="149" t="s">
        <v>3726</v>
      </c>
      <c r="G3509" s="149" t="s">
        <v>15441</v>
      </c>
      <c r="H3509" s="149" t="s">
        <v>15433</v>
      </c>
      <c r="I3509" s="149" t="s">
        <v>15442</v>
      </c>
      <c r="J3509" s="149" t="s">
        <v>15443</v>
      </c>
      <c r="K3509" s="149"/>
      <c r="L3509" s="149" t="s">
        <v>262</v>
      </c>
      <c r="M3509" s="149"/>
      <c r="N3509" s="149" t="s">
        <v>263</v>
      </c>
      <c r="O3509" s="149" t="s">
        <v>214</v>
      </c>
      <c r="P3509" s="149" t="s">
        <v>53</v>
      </c>
      <c r="Q3509" s="149"/>
      <c r="R3509" s="149" t="s">
        <v>15436</v>
      </c>
      <c r="S3509" s="149" t="s">
        <v>15221</v>
      </c>
      <c r="T3509" s="149" t="s">
        <v>15175</v>
      </c>
      <c r="U3509" s="149" t="s">
        <v>267</v>
      </c>
      <c r="V3509" s="149"/>
      <c r="W3509" s="149"/>
      <c r="X3509" s="149" t="s">
        <v>336</v>
      </c>
      <c r="Y3509" s="149"/>
      <c r="Z3509" s="149"/>
      <c r="AA3509" s="149"/>
      <c r="AB3509" s="149" t="s">
        <v>269</v>
      </c>
      <c r="AC3509" s="149" t="s">
        <v>318</v>
      </c>
      <c r="AD3509" s="149" t="s">
        <v>15175</v>
      </c>
      <c r="AE3509" s="149" t="s">
        <v>271</v>
      </c>
      <c r="AF3509" s="149"/>
      <c r="AG3509" s="149" t="s">
        <v>1098</v>
      </c>
      <c r="AH3509" s="149" t="s">
        <v>273</v>
      </c>
      <c r="AI3509" s="158">
        <v>96</v>
      </c>
      <c r="AJ3509" s="149"/>
      <c r="AK3509" s="159" t="s">
        <v>274</v>
      </c>
      <c r="AL3509" s="159" t="s">
        <v>274</v>
      </c>
      <c r="AM3509" s="149" t="s">
        <v>274</v>
      </c>
      <c r="AN3509" s="160">
        <v>4</v>
      </c>
      <c r="AO3509" s="149"/>
      <c r="AP3509" s="149" t="s">
        <v>274</v>
      </c>
      <c r="AQ3509" s="149" t="s">
        <v>275</v>
      </c>
      <c r="AR3509" s="158">
        <v>1</v>
      </c>
      <c r="AS3509" s="149" t="s">
        <v>275</v>
      </c>
      <c r="AT3509" s="149" t="s">
        <v>276</v>
      </c>
      <c r="AU3509" s="161">
        <v>1</v>
      </c>
      <c r="AV3509" s="159">
        <v>847642.64</v>
      </c>
      <c r="AW3509" s="159">
        <v>33905.71</v>
      </c>
      <c r="AX3509" s="149" t="s">
        <v>274</v>
      </c>
      <c r="AY3509" s="159">
        <v>10595.45</v>
      </c>
      <c r="AZ3509" s="159">
        <v>10595.45</v>
      </c>
      <c r="BA3509" s="159">
        <v>42381.8</v>
      </c>
      <c r="BB3509" s="159">
        <v>813736.93</v>
      </c>
      <c r="BC3509" s="162" t="s">
        <v>274</v>
      </c>
      <c r="BD3509" s="162">
        <v>0</v>
      </c>
      <c r="BE3509" s="159">
        <v>33905.71</v>
      </c>
      <c r="BF3509" s="159">
        <v>33905.71</v>
      </c>
      <c r="BG3509" s="159">
        <v>847642.64</v>
      </c>
    </row>
    <row r="3510" ht="28.05" customHeight="1" spans="1:59">
      <c r="A3510" s="149"/>
      <c r="B3510" s="149"/>
      <c r="C3510" s="149"/>
      <c r="D3510" s="149" t="s">
        <v>3726</v>
      </c>
      <c r="E3510" s="340" t="s">
        <v>15444</v>
      </c>
      <c r="F3510" s="149" t="s">
        <v>3726</v>
      </c>
      <c r="G3510" s="149" t="s">
        <v>15445</v>
      </c>
      <c r="H3510" s="149" t="s">
        <v>15263</v>
      </c>
      <c r="I3510" s="149" t="s">
        <v>15264</v>
      </c>
      <c r="J3510" s="149" t="s">
        <v>15446</v>
      </c>
      <c r="K3510" s="149"/>
      <c r="L3510" s="149" t="s">
        <v>262</v>
      </c>
      <c r="M3510" s="149"/>
      <c r="N3510" s="149" t="s">
        <v>263</v>
      </c>
      <c r="O3510" s="149" t="s">
        <v>214</v>
      </c>
      <c r="P3510" s="149" t="s">
        <v>53</v>
      </c>
      <c r="Q3510" s="149"/>
      <c r="R3510" s="149" t="s">
        <v>3921</v>
      </c>
      <c r="S3510" s="149" t="s">
        <v>4677</v>
      </c>
      <c r="T3510" s="149" t="s">
        <v>15399</v>
      </c>
      <c r="U3510" s="149" t="s">
        <v>267</v>
      </c>
      <c r="V3510" s="149"/>
      <c r="W3510" s="149"/>
      <c r="X3510" s="149" t="s">
        <v>336</v>
      </c>
      <c r="Y3510" s="149"/>
      <c r="Z3510" s="149"/>
      <c r="AA3510" s="149"/>
      <c r="AB3510" s="149" t="s">
        <v>269</v>
      </c>
      <c r="AC3510" s="149" t="s">
        <v>270</v>
      </c>
      <c r="AD3510" s="149" t="s">
        <v>15399</v>
      </c>
      <c r="AE3510" s="149" t="s">
        <v>271</v>
      </c>
      <c r="AF3510" s="149"/>
      <c r="AG3510" s="149" t="s">
        <v>1098</v>
      </c>
      <c r="AH3510" s="149" t="s">
        <v>273</v>
      </c>
      <c r="AI3510" s="158">
        <v>65</v>
      </c>
      <c r="AJ3510" s="149"/>
      <c r="AK3510" s="159" t="s">
        <v>274</v>
      </c>
      <c r="AL3510" s="159" t="s">
        <v>274</v>
      </c>
      <c r="AM3510" s="149" t="s">
        <v>274</v>
      </c>
      <c r="AN3510" s="160">
        <v>4</v>
      </c>
      <c r="AO3510" s="149"/>
      <c r="AP3510" s="149" t="s">
        <v>274</v>
      </c>
      <c r="AQ3510" s="149" t="s">
        <v>275</v>
      </c>
      <c r="AR3510" s="158">
        <v>1</v>
      </c>
      <c r="AS3510" s="149" t="s">
        <v>275</v>
      </c>
      <c r="AT3510" s="149" t="s">
        <v>276</v>
      </c>
      <c r="AU3510" s="161">
        <v>1</v>
      </c>
      <c r="AV3510" s="159">
        <v>7522.13</v>
      </c>
      <c r="AW3510" s="159">
        <v>300.89</v>
      </c>
      <c r="AX3510" s="149" t="s">
        <v>274</v>
      </c>
      <c r="AY3510" s="159">
        <v>77.37</v>
      </c>
      <c r="AZ3510" s="159">
        <v>77.37</v>
      </c>
      <c r="BA3510" s="159">
        <v>309.48</v>
      </c>
      <c r="BB3510" s="159">
        <v>4822.68</v>
      </c>
      <c r="BC3510" s="162" t="s">
        <v>274</v>
      </c>
      <c r="BD3510" s="162">
        <v>0</v>
      </c>
      <c r="BE3510" s="159">
        <v>2699.45</v>
      </c>
      <c r="BF3510" s="159">
        <v>2699.45</v>
      </c>
      <c r="BG3510" s="159">
        <v>7522.13</v>
      </c>
    </row>
    <row r="3511" ht="28.05" customHeight="1" spans="1:59">
      <c r="A3511" s="149"/>
      <c r="B3511" s="149"/>
      <c r="C3511" s="149"/>
      <c r="D3511" s="149" t="s">
        <v>3726</v>
      </c>
      <c r="E3511" s="340" t="s">
        <v>15447</v>
      </c>
      <c r="F3511" s="149" t="s">
        <v>3726</v>
      </c>
      <c r="G3511" s="149" t="s">
        <v>15448</v>
      </c>
      <c r="H3511" s="149" t="s">
        <v>15449</v>
      </c>
      <c r="I3511" s="149" t="s">
        <v>15403</v>
      </c>
      <c r="J3511" s="149" t="s">
        <v>15450</v>
      </c>
      <c r="K3511" s="149"/>
      <c r="L3511" s="149" t="s">
        <v>262</v>
      </c>
      <c r="M3511" s="149"/>
      <c r="N3511" s="149" t="s">
        <v>263</v>
      </c>
      <c r="O3511" s="149" t="s">
        <v>214</v>
      </c>
      <c r="P3511" s="149" t="s">
        <v>53</v>
      </c>
      <c r="Q3511" s="149"/>
      <c r="R3511" s="149" t="s">
        <v>3903</v>
      </c>
      <c r="S3511" s="149" t="s">
        <v>4131</v>
      </c>
      <c r="T3511" s="149" t="s">
        <v>15335</v>
      </c>
      <c r="U3511" s="149" t="s">
        <v>267</v>
      </c>
      <c r="V3511" s="149"/>
      <c r="W3511" s="149"/>
      <c r="X3511" s="149" t="s">
        <v>336</v>
      </c>
      <c r="Y3511" s="149"/>
      <c r="Z3511" s="149"/>
      <c r="AA3511" s="149"/>
      <c r="AB3511" s="149" t="s">
        <v>269</v>
      </c>
      <c r="AC3511" s="149" t="s">
        <v>270</v>
      </c>
      <c r="AD3511" s="149" t="s">
        <v>15335</v>
      </c>
      <c r="AE3511" s="149" t="s">
        <v>271</v>
      </c>
      <c r="AF3511" s="149"/>
      <c r="AG3511" s="149" t="s">
        <v>1098</v>
      </c>
      <c r="AH3511" s="149" t="s">
        <v>273</v>
      </c>
      <c r="AI3511" s="158">
        <v>71</v>
      </c>
      <c r="AJ3511" s="149"/>
      <c r="AK3511" s="159" t="s">
        <v>274</v>
      </c>
      <c r="AL3511" s="159" t="s">
        <v>274</v>
      </c>
      <c r="AM3511" s="149" t="s">
        <v>274</v>
      </c>
      <c r="AN3511" s="160">
        <v>4</v>
      </c>
      <c r="AO3511" s="149"/>
      <c r="AP3511" s="149" t="s">
        <v>274</v>
      </c>
      <c r="AQ3511" s="149" t="s">
        <v>275</v>
      </c>
      <c r="AR3511" s="158">
        <v>1</v>
      </c>
      <c r="AS3511" s="149" t="s">
        <v>275</v>
      </c>
      <c r="AT3511" s="149" t="s">
        <v>276</v>
      </c>
      <c r="AU3511" s="161">
        <v>1</v>
      </c>
      <c r="AV3511" s="159">
        <v>21415.93</v>
      </c>
      <c r="AW3511" s="159">
        <v>856.64</v>
      </c>
      <c r="AX3511" s="149" t="s">
        <v>274</v>
      </c>
      <c r="AY3511" s="159">
        <v>221.54</v>
      </c>
      <c r="AZ3511" s="159">
        <v>221.54</v>
      </c>
      <c r="BA3511" s="159">
        <v>886.16</v>
      </c>
      <c r="BB3511" s="159">
        <v>15020.72</v>
      </c>
      <c r="BC3511" s="162" t="s">
        <v>274</v>
      </c>
      <c r="BD3511" s="162">
        <v>0</v>
      </c>
      <c r="BE3511" s="159">
        <v>6395.21</v>
      </c>
      <c r="BF3511" s="159">
        <v>6395.21</v>
      </c>
      <c r="BG3511" s="159">
        <v>21415.93</v>
      </c>
    </row>
    <row r="3512" ht="28.05" customHeight="1" spans="1:59">
      <c r="A3512" s="149"/>
      <c r="B3512" s="149"/>
      <c r="C3512" s="149"/>
      <c r="D3512" s="149" t="s">
        <v>3726</v>
      </c>
      <c r="E3512" s="340" t="s">
        <v>15451</v>
      </c>
      <c r="F3512" s="149" t="s">
        <v>3726</v>
      </c>
      <c r="G3512" s="149" t="s">
        <v>15452</v>
      </c>
      <c r="H3512" s="149" t="s">
        <v>6733</v>
      </c>
      <c r="I3512" s="149" t="s">
        <v>15453</v>
      </c>
      <c r="J3512" s="149" t="s">
        <v>15454</v>
      </c>
      <c r="K3512" s="149"/>
      <c r="L3512" s="149" t="s">
        <v>287</v>
      </c>
      <c r="M3512" s="149"/>
      <c r="N3512" s="149" t="s">
        <v>263</v>
      </c>
      <c r="O3512" s="149" t="s">
        <v>214</v>
      </c>
      <c r="P3512" s="149" t="s">
        <v>53</v>
      </c>
      <c r="Q3512" s="149"/>
      <c r="R3512" s="149" t="s">
        <v>15455</v>
      </c>
      <c r="S3512" s="149" t="s">
        <v>14888</v>
      </c>
      <c r="T3512" s="149" t="s">
        <v>414</v>
      </c>
      <c r="U3512" s="149" t="s">
        <v>267</v>
      </c>
      <c r="V3512" s="149"/>
      <c r="W3512" s="149"/>
      <c r="X3512" s="149" t="s">
        <v>336</v>
      </c>
      <c r="Y3512" s="149"/>
      <c r="Z3512" s="149"/>
      <c r="AA3512" s="149"/>
      <c r="AB3512" s="149" t="s">
        <v>269</v>
      </c>
      <c r="AC3512" s="149" t="s">
        <v>270</v>
      </c>
      <c r="AD3512" s="149" t="s">
        <v>414</v>
      </c>
      <c r="AE3512" s="149" t="s">
        <v>271</v>
      </c>
      <c r="AF3512" s="149"/>
      <c r="AG3512" s="149" t="s">
        <v>1098</v>
      </c>
      <c r="AH3512" s="149" t="s">
        <v>273</v>
      </c>
      <c r="AI3512" s="158">
        <v>21</v>
      </c>
      <c r="AJ3512" s="149"/>
      <c r="AK3512" s="159" t="s">
        <v>274</v>
      </c>
      <c r="AL3512" s="159" t="s">
        <v>274</v>
      </c>
      <c r="AM3512" s="149" t="s">
        <v>274</v>
      </c>
      <c r="AN3512" s="160">
        <v>4</v>
      </c>
      <c r="AO3512" s="149"/>
      <c r="AP3512" s="149" t="s">
        <v>274</v>
      </c>
      <c r="AQ3512" s="149" t="s">
        <v>275</v>
      </c>
      <c r="AR3512" s="158">
        <v>1</v>
      </c>
      <c r="AS3512" s="149" t="s">
        <v>275</v>
      </c>
      <c r="AT3512" s="149" t="s">
        <v>276</v>
      </c>
      <c r="AU3512" s="161">
        <v>1</v>
      </c>
      <c r="AV3512" s="159">
        <v>5433.63</v>
      </c>
      <c r="AW3512" s="159">
        <v>217.35</v>
      </c>
      <c r="AX3512" s="149" t="s">
        <v>274</v>
      </c>
      <c r="AY3512" s="159">
        <v>54.34</v>
      </c>
      <c r="AZ3512" s="159">
        <v>54.34</v>
      </c>
      <c r="BA3512" s="159">
        <v>217.36</v>
      </c>
      <c r="BB3512" s="159">
        <v>1141.14</v>
      </c>
      <c r="BC3512" s="162" t="s">
        <v>274</v>
      </c>
      <c r="BD3512" s="162">
        <v>0</v>
      </c>
      <c r="BE3512" s="159">
        <v>4292.49</v>
      </c>
      <c r="BF3512" s="159">
        <v>4292.49</v>
      </c>
      <c r="BG3512" s="159">
        <v>5433.63</v>
      </c>
    </row>
    <row r="3513" ht="28.05" customHeight="1" spans="1:59">
      <c r="A3513" s="149"/>
      <c r="B3513" s="149"/>
      <c r="C3513" s="149"/>
      <c r="D3513" s="149" t="s">
        <v>3726</v>
      </c>
      <c r="E3513" s="340" t="s">
        <v>15456</v>
      </c>
      <c r="F3513" s="149" t="s">
        <v>3726</v>
      </c>
      <c r="G3513" s="149" t="s">
        <v>15457</v>
      </c>
      <c r="H3513" s="149" t="s">
        <v>15458</v>
      </c>
      <c r="I3513" s="149" t="s">
        <v>15459</v>
      </c>
      <c r="J3513" s="149" t="s">
        <v>15460</v>
      </c>
      <c r="K3513" s="149"/>
      <c r="L3513" s="149" t="s">
        <v>262</v>
      </c>
      <c r="M3513" s="149"/>
      <c r="N3513" s="149" t="s">
        <v>263</v>
      </c>
      <c r="O3513" s="149" t="s">
        <v>214</v>
      </c>
      <c r="P3513" s="149" t="s">
        <v>53</v>
      </c>
      <c r="Q3513" s="149"/>
      <c r="R3513" s="149" t="s">
        <v>3903</v>
      </c>
      <c r="S3513" s="149" t="s">
        <v>4131</v>
      </c>
      <c r="T3513" s="149" t="s">
        <v>15335</v>
      </c>
      <c r="U3513" s="149" t="s">
        <v>267</v>
      </c>
      <c r="V3513" s="149"/>
      <c r="W3513" s="149"/>
      <c r="X3513" s="149" t="s">
        <v>336</v>
      </c>
      <c r="Y3513" s="149"/>
      <c r="Z3513" s="149"/>
      <c r="AA3513" s="149"/>
      <c r="AB3513" s="149" t="s">
        <v>269</v>
      </c>
      <c r="AC3513" s="149" t="s">
        <v>270</v>
      </c>
      <c r="AD3513" s="149" t="s">
        <v>15335</v>
      </c>
      <c r="AE3513" s="149" t="s">
        <v>271</v>
      </c>
      <c r="AF3513" s="149"/>
      <c r="AG3513" s="149" t="s">
        <v>1098</v>
      </c>
      <c r="AH3513" s="149" t="s">
        <v>273</v>
      </c>
      <c r="AI3513" s="158">
        <v>71</v>
      </c>
      <c r="AJ3513" s="149"/>
      <c r="AK3513" s="159" t="s">
        <v>274</v>
      </c>
      <c r="AL3513" s="159" t="s">
        <v>274</v>
      </c>
      <c r="AM3513" s="149" t="s">
        <v>274</v>
      </c>
      <c r="AN3513" s="160">
        <v>4</v>
      </c>
      <c r="AO3513" s="149"/>
      <c r="AP3513" s="149" t="s">
        <v>274</v>
      </c>
      <c r="AQ3513" s="149" t="s">
        <v>275</v>
      </c>
      <c r="AR3513" s="158">
        <v>1</v>
      </c>
      <c r="AS3513" s="149" t="s">
        <v>275</v>
      </c>
      <c r="AT3513" s="149" t="s">
        <v>276</v>
      </c>
      <c r="AU3513" s="161">
        <v>1</v>
      </c>
      <c r="AV3513" s="159">
        <v>10176.99</v>
      </c>
      <c r="AW3513" s="159">
        <v>407.08</v>
      </c>
      <c r="AX3513" s="149" t="s">
        <v>274</v>
      </c>
      <c r="AY3513" s="159">
        <v>105.28</v>
      </c>
      <c r="AZ3513" s="159">
        <v>105.28</v>
      </c>
      <c r="BA3513" s="159">
        <v>421.12</v>
      </c>
      <c r="BB3513" s="159">
        <v>7137.94</v>
      </c>
      <c r="BC3513" s="162" t="s">
        <v>274</v>
      </c>
      <c r="BD3513" s="162">
        <v>0</v>
      </c>
      <c r="BE3513" s="159">
        <v>3039.05</v>
      </c>
      <c r="BF3513" s="159">
        <v>3039.05</v>
      </c>
      <c r="BG3513" s="159">
        <v>10176.99</v>
      </c>
    </row>
    <row r="3514" ht="28.05" customHeight="1" spans="1:59">
      <c r="A3514" s="149"/>
      <c r="B3514" s="149"/>
      <c r="C3514" s="149"/>
      <c r="D3514" s="149" t="s">
        <v>3726</v>
      </c>
      <c r="E3514" s="340" t="s">
        <v>15461</v>
      </c>
      <c r="F3514" s="149" t="s">
        <v>3726</v>
      </c>
      <c r="G3514" s="149" t="s">
        <v>15462</v>
      </c>
      <c r="H3514" s="149" t="s">
        <v>15263</v>
      </c>
      <c r="I3514" s="149" t="s">
        <v>15264</v>
      </c>
      <c r="J3514" s="149" t="s">
        <v>15463</v>
      </c>
      <c r="K3514" s="149"/>
      <c r="L3514" s="149" t="s">
        <v>262</v>
      </c>
      <c r="M3514" s="149"/>
      <c r="N3514" s="149" t="s">
        <v>263</v>
      </c>
      <c r="O3514" s="149" t="s">
        <v>214</v>
      </c>
      <c r="P3514" s="149" t="s">
        <v>53</v>
      </c>
      <c r="Q3514" s="149"/>
      <c r="R3514" s="149" t="s">
        <v>3921</v>
      </c>
      <c r="S3514" s="149" t="s">
        <v>4677</v>
      </c>
      <c r="T3514" s="149" t="s">
        <v>15399</v>
      </c>
      <c r="U3514" s="149" t="s">
        <v>267</v>
      </c>
      <c r="V3514" s="149"/>
      <c r="W3514" s="149"/>
      <c r="X3514" s="149" t="s">
        <v>336</v>
      </c>
      <c r="Y3514" s="149"/>
      <c r="Z3514" s="149"/>
      <c r="AA3514" s="149"/>
      <c r="AB3514" s="149" t="s">
        <v>269</v>
      </c>
      <c r="AC3514" s="149" t="s">
        <v>270</v>
      </c>
      <c r="AD3514" s="149" t="s">
        <v>15399</v>
      </c>
      <c r="AE3514" s="149" t="s">
        <v>271</v>
      </c>
      <c r="AF3514" s="149"/>
      <c r="AG3514" s="149" t="s">
        <v>1098</v>
      </c>
      <c r="AH3514" s="149" t="s">
        <v>273</v>
      </c>
      <c r="AI3514" s="158">
        <v>65</v>
      </c>
      <c r="AJ3514" s="149"/>
      <c r="AK3514" s="159" t="s">
        <v>274</v>
      </c>
      <c r="AL3514" s="159" t="s">
        <v>274</v>
      </c>
      <c r="AM3514" s="149" t="s">
        <v>274</v>
      </c>
      <c r="AN3514" s="160">
        <v>4</v>
      </c>
      <c r="AO3514" s="149"/>
      <c r="AP3514" s="149" t="s">
        <v>274</v>
      </c>
      <c r="AQ3514" s="149" t="s">
        <v>275</v>
      </c>
      <c r="AR3514" s="158">
        <v>1</v>
      </c>
      <c r="AS3514" s="149" t="s">
        <v>275</v>
      </c>
      <c r="AT3514" s="149" t="s">
        <v>276</v>
      </c>
      <c r="AU3514" s="161">
        <v>1</v>
      </c>
      <c r="AV3514" s="159">
        <v>7522.13</v>
      </c>
      <c r="AW3514" s="159">
        <v>300.89</v>
      </c>
      <c r="AX3514" s="149" t="s">
        <v>274</v>
      </c>
      <c r="AY3514" s="159">
        <v>77.37</v>
      </c>
      <c r="AZ3514" s="159">
        <v>77.37</v>
      </c>
      <c r="BA3514" s="159">
        <v>309.48</v>
      </c>
      <c r="BB3514" s="159">
        <v>4822.68</v>
      </c>
      <c r="BC3514" s="162" t="s">
        <v>274</v>
      </c>
      <c r="BD3514" s="162">
        <v>0</v>
      </c>
      <c r="BE3514" s="159">
        <v>2699.45</v>
      </c>
      <c r="BF3514" s="159">
        <v>2699.45</v>
      </c>
      <c r="BG3514" s="159">
        <v>7522.13</v>
      </c>
    </row>
    <row r="3515" ht="28.05" customHeight="1" spans="1:59">
      <c r="A3515" s="149"/>
      <c r="B3515" s="149"/>
      <c r="C3515" s="149"/>
      <c r="D3515" s="149" t="s">
        <v>3726</v>
      </c>
      <c r="E3515" s="340" t="s">
        <v>15464</v>
      </c>
      <c r="F3515" s="149" t="s">
        <v>3726</v>
      </c>
      <c r="G3515" s="149" t="s">
        <v>15465</v>
      </c>
      <c r="H3515" s="149" t="s">
        <v>15466</v>
      </c>
      <c r="I3515" s="149" t="s">
        <v>15467</v>
      </c>
      <c r="J3515" s="149" t="s">
        <v>15468</v>
      </c>
      <c r="K3515" s="149"/>
      <c r="L3515" s="149" t="s">
        <v>262</v>
      </c>
      <c r="M3515" s="149"/>
      <c r="N3515" s="149" t="s">
        <v>263</v>
      </c>
      <c r="O3515" s="149" t="s">
        <v>214</v>
      </c>
      <c r="P3515" s="149" t="s">
        <v>53</v>
      </c>
      <c r="Q3515" s="149"/>
      <c r="R3515" s="149" t="s">
        <v>15469</v>
      </c>
      <c r="S3515" s="149" t="s">
        <v>15221</v>
      </c>
      <c r="T3515" s="149" t="s">
        <v>15175</v>
      </c>
      <c r="U3515" s="149" t="s">
        <v>267</v>
      </c>
      <c r="V3515" s="149"/>
      <c r="W3515" s="149"/>
      <c r="X3515" s="149" t="s">
        <v>336</v>
      </c>
      <c r="Y3515" s="149"/>
      <c r="Z3515" s="149"/>
      <c r="AA3515" s="149"/>
      <c r="AB3515" s="149" t="s">
        <v>269</v>
      </c>
      <c r="AC3515" s="149" t="s">
        <v>318</v>
      </c>
      <c r="AD3515" s="149" t="s">
        <v>15175</v>
      </c>
      <c r="AE3515" s="149" t="s">
        <v>271</v>
      </c>
      <c r="AF3515" s="149"/>
      <c r="AG3515" s="149" t="s">
        <v>1098</v>
      </c>
      <c r="AH3515" s="149" t="s">
        <v>273</v>
      </c>
      <c r="AI3515" s="158">
        <v>96</v>
      </c>
      <c r="AJ3515" s="149"/>
      <c r="AK3515" s="159" t="s">
        <v>274</v>
      </c>
      <c r="AL3515" s="159" t="s">
        <v>274</v>
      </c>
      <c r="AM3515" s="149" t="s">
        <v>274</v>
      </c>
      <c r="AN3515" s="160">
        <v>4</v>
      </c>
      <c r="AO3515" s="149"/>
      <c r="AP3515" s="149" t="s">
        <v>274</v>
      </c>
      <c r="AQ3515" s="149" t="s">
        <v>275</v>
      </c>
      <c r="AR3515" s="158">
        <v>1</v>
      </c>
      <c r="AS3515" s="149" t="s">
        <v>275</v>
      </c>
      <c r="AT3515" s="149" t="s">
        <v>276</v>
      </c>
      <c r="AU3515" s="161">
        <v>1</v>
      </c>
      <c r="AV3515" s="159">
        <v>238595.52</v>
      </c>
      <c r="AW3515" s="159">
        <v>9543.82</v>
      </c>
      <c r="AX3515" s="149" t="s">
        <v>274</v>
      </c>
      <c r="AY3515" s="159">
        <v>2982.33</v>
      </c>
      <c r="AZ3515" s="159">
        <v>2982.33</v>
      </c>
      <c r="BA3515" s="159">
        <v>11929.34</v>
      </c>
      <c r="BB3515" s="159">
        <v>229051.7</v>
      </c>
      <c r="BC3515" s="162" t="s">
        <v>274</v>
      </c>
      <c r="BD3515" s="162">
        <v>0</v>
      </c>
      <c r="BE3515" s="159">
        <v>9543.82</v>
      </c>
      <c r="BF3515" s="159">
        <v>9543.82</v>
      </c>
      <c r="BG3515" s="159">
        <v>238595.52</v>
      </c>
    </row>
    <row r="3516" ht="28.05" customHeight="1" spans="1:59">
      <c r="A3516" s="149"/>
      <c r="B3516" s="149"/>
      <c r="C3516" s="149"/>
      <c r="D3516" s="149" t="s">
        <v>3726</v>
      </c>
      <c r="E3516" s="340" t="s">
        <v>15470</v>
      </c>
      <c r="F3516" s="149" t="s">
        <v>3726</v>
      </c>
      <c r="G3516" s="149" t="s">
        <v>15471</v>
      </c>
      <c r="H3516" s="149" t="s">
        <v>6733</v>
      </c>
      <c r="I3516" s="149" t="s">
        <v>15453</v>
      </c>
      <c r="J3516" s="149" t="s">
        <v>15472</v>
      </c>
      <c r="K3516" s="149"/>
      <c r="L3516" s="149" t="s">
        <v>287</v>
      </c>
      <c r="M3516" s="149"/>
      <c r="N3516" s="149" t="s">
        <v>263</v>
      </c>
      <c r="O3516" s="149" t="s">
        <v>214</v>
      </c>
      <c r="P3516" s="149" t="s">
        <v>53</v>
      </c>
      <c r="Q3516" s="149"/>
      <c r="R3516" s="149" t="s">
        <v>15473</v>
      </c>
      <c r="S3516" s="149" t="s">
        <v>14888</v>
      </c>
      <c r="T3516" s="149" t="s">
        <v>414</v>
      </c>
      <c r="U3516" s="149" t="s">
        <v>267</v>
      </c>
      <c r="V3516" s="149"/>
      <c r="W3516" s="149"/>
      <c r="X3516" s="149" t="s">
        <v>336</v>
      </c>
      <c r="Y3516" s="149"/>
      <c r="Z3516" s="149"/>
      <c r="AA3516" s="149"/>
      <c r="AB3516" s="149" t="s">
        <v>269</v>
      </c>
      <c r="AC3516" s="149" t="s">
        <v>270</v>
      </c>
      <c r="AD3516" s="149" t="s">
        <v>414</v>
      </c>
      <c r="AE3516" s="149" t="s">
        <v>271</v>
      </c>
      <c r="AF3516" s="149"/>
      <c r="AG3516" s="149" t="s">
        <v>1098</v>
      </c>
      <c r="AH3516" s="149" t="s">
        <v>273</v>
      </c>
      <c r="AI3516" s="158">
        <v>21</v>
      </c>
      <c r="AJ3516" s="149"/>
      <c r="AK3516" s="159" t="s">
        <v>274</v>
      </c>
      <c r="AL3516" s="159" t="s">
        <v>274</v>
      </c>
      <c r="AM3516" s="149" t="s">
        <v>274</v>
      </c>
      <c r="AN3516" s="160">
        <v>4</v>
      </c>
      <c r="AO3516" s="149"/>
      <c r="AP3516" s="149" t="s">
        <v>274</v>
      </c>
      <c r="AQ3516" s="149" t="s">
        <v>275</v>
      </c>
      <c r="AR3516" s="158">
        <v>1</v>
      </c>
      <c r="AS3516" s="149" t="s">
        <v>275</v>
      </c>
      <c r="AT3516" s="149" t="s">
        <v>276</v>
      </c>
      <c r="AU3516" s="161">
        <v>1</v>
      </c>
      <c r="AV3516" s="159">
        <v>5433.63</v>
      </c>
      <c r="AW3516" s="159">
        <v>217.35</v>
      </c>
      <c r="AX3516" s="149" t="s">
        <v>274</v>
      </c>
      <c r="AY3516" s="159">
        <v>54.34</v>
      </c>
      <c r="AZ3516" s="159">
        <v>54.34</v>
      </c>
      <c r="BA3516" s="159">
        <v>217.36</v>
      </c>
      <c r="BB3516" s="159">
        <v>1141.14</v>
      </c>
      <c r="BC3516" s="162" t="s">
        <v>274</v>
      </c>
      <c r="BD3516" s="162">
        <v>0</v>
      </c>
      <c r="BE3516" s="159">
        <v>4292.49</v>
      </c>
      <c r="BF3516" s="159">
        <v>4292.49</v>
      </c>
      <c r="BG3516" s="159">
        <v>5433.63</v>
      </c>
    </row>
    <row r="3517" ht="28.05" customHeight="1" spans="1:59">
      <c r="A3517" s="149"/>
      <c r="B3517" s="149"/>
      <c r="C3517" s="149"/>
      <c r="D3517" s="149" t="s">
        <v>3726</v>
      </c>
      <c r="E3517" s="340" t="s">
        <v>15474</v>
      </c>
      <c r="F3517" s="149" t="s">
        <v>3726</v>
      </c>
      <c r="G3517" s="149" t="s">
        <v>15475</v>
      </c>
      <c r="H3517" s="149" t="s">
        <v>15476</v>
      </c>
      <c r="I3517" s="149" t="s">
        <v>15477</v>
      </c>
      <c r="J3517" s="149" t="s">
        <v>15478</v>
      </c>
      <c r="K3517" s="149"/>
      <c r="L3517" s="149" t="s">
        <v>262</v>
      </c>
      <c r="M3517" s="149"/>
      <c r="N3517" s="149" t="s">
        <v>263</v>
      </c>
      <c r="O3517" s="149" t="s">
        <v>214</v>
      </c>
      <c r="P3517" s="149" t="s">
        <v>53</v>
      </c>
      <c r="Q3517" s="149"/>
      <c r="R3517" s="149" t="s">
        <v>15220</v>
      </c>
      <c r="S3517" s="149" t="s">
        <v>15221</v>
      </c>
      <c r="T3517" s="149" t="s">
        <v>15175</v>
      </c>
      <c r="U3517" s="149" t="s">
        <v>267</v>
      </c>
      <c r="V3517" s="149"/>
      <c r="W3517" s="149"/>
      <c r="X3517" s="149" t="s">
        <v>336</v>
      </c>
      <c r="Y3517" s="149"/>
      <c r="Z3517" s="149"/>
      <c r="AA3517" s="149"/>
      <c r="AB3517" s="149" t="s">
        <v>269</v>
      </c>
      <c r="AC3517" s="149" t="s">
        <v>318</v>
      </c>
      <c r="AD3517" s="149" t="s">
        <v>15175</v>
      </c>
      <c r="AE3517" s="149" t="s">
        <v>271</v>
      </c>
      <c r="AF3517" s="149"/>
      <c r="AG3517" s="149" t="s">
        <v>1098</v>
      </c>
      <c r="AH3517" s="149" t="s">
        <v>273</v>
      </c>
      <c r="AI3517" s="158">
        <v>96</v>
      </c>
      <c r="AJ3517" s="149"/>
      <c r="AK3517" s="159" t="s">
        <v>274</v>
      </c>
      <c r="AL3517" s="159" t="s">
        <v>274</v>
      </c>
      <c r="AM3517" s="149" t="s">
        <v>274</v>
      </c>
      <c r="AN3517" s="160">
        <v>4</v>
      </c>
      <c r="AO3517" s="149"/>
      <c r="AP3517" s="149" t="s">
        <v>274</v>
      </c>
      <c r="AQ3517" s="149" t="s">
        <v>275</v>
      </c>
      <c r="AR3517" s="158">
        <v>1</v>
      </c>
      <c r="AS3517" s="149" t="s">
        <v>275</v>
      </c>
      <c r="AT3517" s="149" t="s">
        <v>276</v>
      </c>
      <c r="AU3517" s="161">
        <v>1</v>
      </c>
      <c r="AV3517" s="159">
        <v>18290.6</v>
      </c>
      <c r="AW3517" s="159">
        <v>731.62</v>
      </c>
      <c r="AX3517" s="149" t="s">
        <v>274</v>
      </c>
      <c r="AY3517" s="159">
        <v>228.54</v>
      </c>
      <c r="AZ3517" s="159">
        <v>228.54</v>
      </c>
      <c r="BA3517" s="159">
        <v>914.17</v>
      </c>
      <c r="BB3517" s="159">
        <v>17558.98</v>
      </c>
      <c r="BC3517" s="162" t="s">
        <v>274</v>
      </c>
      <c r="BD3517" s="162">
        <v>0</v>
      </c>
      <c r="BE3517" s="159">
        <v>731.62</v>
      </c>
      <c r="BF3517" s="159">
        <v>731.62</v>
      </c>
      <c r="BG3517" s="159">
        <v>18290.6</v>
      </c>
    </row>
    <row r="3518" ht="28.05" customHeight="1" spans="1:59">
      <c r="A3518" s="149"/>
      <c r="B3518" s="149"/>
      <c r="C3518" s="149"/>
      <c r="D3518" s="149" t="s">
        <v>3726</v>
      </c>
      <c r="E3518" s="340" t="s">
        <v>15479</v>
      </c>
      <c r="F3518" s="149" t="s">
        <v>3726</v>
      </c>
      <c r="G3518" s="149" t="s">
        <v>15480</v>
      </c>
      <c r="H3518" s="149" t="s">
        <v>6733</v>
      </c>
      <c r="I3518" s="149" t="s">
        <v>15453</v>
      </c>
      <c r="J3518" s="149" t="s">
        <v>15481</v>
      </c>
      <c r="K3518" s="149"/>
      <c r="L3518" s="149" t="s">
        <v>287</v>
      </c>
      <c r="M3518" s="149"/>
      <c r="N3518" s="149" t="s">
        <v>263</v>
      </c>
      <c r="O3518" s="149" t="s">
        <v>214</v>
      </c>
      <c r="P3518" s="149" t="s">
        <v>53</v>
      </c>
      <c r="Q3518" s="149"/>
      <c r="R3518" s="149" t="s">
        <v>15482</v>
      </c>
      <c r="S3518" s="149" t="s">
        <v>14888</v>
      </c>
      <c r="T3518" s="149" t="s">
        <v>414</v>
      </c>
      <c r="U3518" s="149" t="s">
        <v>267</v>
      </c>
      <c r="V3518" s="149"/>
      <c r="W3518" s="149"/>
      <c r="X3518" s="149" t="s">
        <v>336</v>
      </c>
      <c r="Y3518" s="149"/>
      <c r="Z3518" s="149"/>
      <c r="AA3518" s="149"/>
      <c r="AB3518" s="149" t="s">
        <v>269</v>
      </c>
      <c r="AC3518" s="149" t="s">
        <v>270</v>
      </c>
      <c r="AD3518" s="149" t="s">
        <v>414</v>
      </c>
      <c r="AE3518" s="149" t="s">
        <v>271</v>
      </c>
      <c r="AF3518" s="149"/>
      <c r="AG3518" s="149" t="s">
        <v>1098</v>
      </c>
      <c r="AH3518" s="149" t="s">
        <v>273</v>
      </c>
      <c r="AI3518" s="158">
        <v>21</v>
      </c>
      <c r="AJ3518" s="149"/>
      <c r="AK3518" s="159" t="s">
        <v>274</v>
      </c>
      <c r="AL3518" s="159" t="s">
        <v>274</v>
      </c>
      <c r="AM3518" s="149" t="s">
        <v>274</v>
      </c>
      <c r="AN3518" s="160">
        <v>4</v>
      </c>
      <c r="AO3518" s="149"/>
      <c r="AP3518" s="149" t="s">
        <v>274</v>
      </c>
      <c r="AQ3518" s="149" t="s">
        <v>275</v>
      </c>
      <c r="AR3518" s="158">
        <v>1</v>
      </c>
      <c r="AS3518" s="149" t="s">
        <v>275</v>
      </c>
      <c r="AT3518" s="149" t="s">
        <v>276</v>
      </c>
      <c r="AU3518" s="161">
        <v>1</v>
      </c>
      <c r="AV3518" s="159">
        <v>5433.63</v>
      </c>
      <c r="AW3518" s="159">
        <v>217.35</v>
      </c>
      <c r="AX3518" s="149" t="s">
        <v>274</v>
      </c>
      <c r="AY3518" s="159">
        <v>54.34</v>
      </c>
      <c r="AZ3518" s="159">
        <v>54.34</v>
      </c>
      <c r="BA3518" s="159">
        <v>217.36</v>
      </c>
      <c r="BB3518" s="159">
        <v>1141.14</v>
      </c>
      <c r="BC3518" s="162" t="s">
        <v>274</v>
      </c>
      <c r="BD3518" s="162">
        <v>0</v>
      </c>
      <c r="BE3518" s="159">
        <v>4292.49</v>
      </c>
      <c r="BF3518" s="159">
        <v>4292.49</v>
      </c>
      <c r="BG3518" s="159">
        <v>5433.63</v>
      </c>
    </row>
    <row r="3519" ht="28.05" customHeight="1" spans="1:59">
      <c r="A3519" s="149"/>
      <c r="B3519" s="149"/>
      <c r="C3519" s="149"/>
      <c r="D3519" s="149" t="s">
        <v>3726</v>
      </c>
      <c r="E3519" s="340" t="s">
        <v>15483</v>
      </c>
      <c r="F3519" s="149" t="s">
        <v>3726</v>
      </c>
      <c r="G3519" s="149" t="s">
        <v>15484</v>
      </c>
      <c r="H3519" s="149" t="s">
        <v>15485</v>
      </c>
      <c r="I3519" s="149" t="s">
        <v>15486</v>
      </c>
      <c r="J3519" s="149" t="s">
        <v>15487</v>
      </c>
      <c r="K3519" s="149"/>
      <c r="L3519" s="149" t="s">
        <v>262</v>
      </c>
      <c r="M3519" s="149"/>
      <c r="N3519" s="149" t="s">
        <v>263</v>
      </c>
      <c r="O3519" s="149" t="s">
        <v>214</v>
      </c>
      <c r="P3519" s="149" t="s">
        <v>53</v>
      </c>
      <c r="Q3519" s="149"/>
      <c r="R3519" s="149" t="s">
        <v>2512</v>
      </c>
      <c r="S3519" s="149" t="s">
        <v>4131</v>
      </c>
      <c r="T3519" s="149" t="s">
        <v>15335</v>
      </c>
      <c r="U3519" s="149" t="s">
        <v>267</v>
      </c>
      <c r="V3519" s="149"/>
      <c r="W3519" s="149"/>
      <c r="X3519" s="149" t="s">
        <v>336</v>
      </c>
      <c r="Y3519" s="149"/>
      <c r="Z3519" s="149"/>
      <c r="AA3519" s="149"/>
      <c r="AB3519" s="149" t="s">
        <v>269</v>
      </c>
      <c r="AC3519" s="149" t="s">
        <v>270</v>
      </c>
      <c r="AD3519" s="149" t="s">
        <v>15335</v>
      </c>
      <c r="AE3519" s="149" t="s">
        <v>271</v>
      </c>
      <c r="AF3519" s="149"/>
      <c r="AG3519" s="149" t="s">
        <v>1098</v>
      </c>
      <c r="AH3519" s="149" t="s">
        <v>273</v>
      </c>
      <c r="AI3519" s="158">
        <v>71</v>
      </c>
      <c r="AJ3519" s="149"/>
      <c r="AK3519" s="159" t="s">
        <v>274</v>
      </c>
      <c r="AL3519" s="159" t="s">
        <v>274</v>
      </c>
      <c r="AM3519" s="149" t="s">
        <v>274</v>
      </c>
      <c r="AN3519" s="160">
        <v>4</v>
      </c>
      <c r="AO3519" s="149"/>
      <c r="AP3519" s="149" t="s">
        <v>274</v>
      </c>
      <c r="AQ3519" s="149" t="s">
        <v>275</v>
      </c>
      <c r="AR3519" s="158">
        <v>1</v>
      </c>
      <c r="AS3519" s="149" t="s">
        <v>275</v>
      </c>
      <c r="AT3519" s="149" t="s">
        <v>276</v>
      </c>
      <c r="AU3519" s="161">
        <v>1</v>
      </c>
      <c r="AV3519" s="159">
        <v>54336.28</v>
      </c>
      <c r="AW3519" s="159">
        <v>2173.45</v>
      </c>
      <c r="AX3519" s="149" t="s">
        <v>274</v>
      </c>
      <c r="AY3519" s="159">
        <v>562.11</v>
      </c>
      <c r="AZ3519" s="159">
        <v>562.11</v>
      </c>
      <c r="BA3519" s="159">
        <v>2248.44</v>
      </c>
      <c r="BB3519" s="159">
        <v>38110.2</v>
      </c>
      <c r="BC3519" s="162" t="s">
        <v>274</v>
      </c>
      <c r="BD3519" s="162">
        <v>0</v>
      </c>
      <c r="BE3519" s="159">
        <v>16226.08</v>
      </c>
      <c r="BF3519" s="159">
        <v>16226.08</v>
      </c>
      <c r="BG3519" s="159">
        <v>54336.28</v>
      </c>
    </row>
    <row r="3520" ht="28.05" customHeight="1" spans="1:59">
      <c r="A3520" s="149"/>
      <c r="B3520" s="149"/>
      <c r="C3520" s="149"/>
      <c r="D3520" s="149" t="s">
        <v>3726</v>
      </c>
      <c r="E3520" s="340" t="s">
        <v>15488</v>
      </c>
      <c r="F3520" s="149" t="s">
        <v>3726</v>
      </c>
      <c r="G3520" s="149" t="s">
        <v>15489</v>
      </c>
      <c r="H3520" s="149" t="s">
        <v>15476</v>
      </c>
      <c r="I3520" s="149" t="s">
        <v>15477</v>
      </c>
      <c r="J3520" s="149" t="s">
        <v>15490</v>
      </c>
      <c r="K3520" s="149"/>
      <c r="L3520" s="149" t="s">
        <v>262</v>
      </c>
      <c r="M3520" s="149"/>
      <c r="N3520" s="149" t="s">
        <v>263</v>
      </c>
      <c r="O3520" s="149" t="s">
        <v>214</v>
      </c>
      <c r="P3520" s="149" t="s">
        <v>53</v>
      </c>
      <c r="Q3520" s="149"/>
      <c r="R3520" s="149" t="s">
        <v>15220</v>
      </c>
      <c r="S3520" s="149" t="s">
        <v>15221</v>
      </c>
      <c r="T3520" s="149" t="s">
        <v>15175</v>
      </c>
      <c r="U3520" s="149" t="s">
        <v>267</v>
      </c>
      <c r="V3520" s="149"/>
      <c r="W3520" s="149"/>
      <c r="X3520" s="149" t="s">
        <v>336</v>
      </c>
      <c r="Y3520" s="149"/>
      <c r="Z3520" s="149"/>
      <c r="AA3520" s="149"/>
      <c r="AB3520" s="149" t="s">
        <v>269</v>
      </c>
      <c r="AC3520" s="149" t="s">
        <v>318</v>
      </c>
      <c r="AD3520" s="149" t="s">
        <v>15175</v>
      </c>
      <c r="AE3520" s="149" t="s">
        <v>271</v>
      </c>
      <c r="AF3520" s="149"/>
      <c r="AG3520" s="149" t="s">
        <v>1098</v>
      </c>
      <c r="AH3520" s="149" t="s">
        <v>273</v>
      </c>
      <c r="AI3520" s="158">
        <v>96</v>
      </c>
      <c r="AJ3520" s="149"/>
      <c r="AK3520" s="159" t="s">
        <v>274</v>
      </c>
      <c r="AL3520" s="159" t="s">
        <v>274</v>
      </c>
      <c r="AM3520" s="149" t="s">
        <v>274</v>
      </c>
      <c r="AN3520" s="160">
        <v>4</v>
      </c>
      <c r="AO3520" s="149"/>
      <c r="AP3520" s="149" t="s">
        <v>274</v>
      </c>
      <c r="AQ3520" s="149" t="s">
        <v>275</v>
      </c>
      <c r="AR3520" s="158">
        <v>1</v>
      </c>
      <c r="AS3520" s="149" t="s">
        <v>275</v>
      </c>
      <c r="AT3520" s="149" t="s">
        <v>276</v>
      </c>
      <c r="AU3520" s="161">
        <v>1</v>
      </c>
      <c r="AV3520" s="159">
        <v>18290.6</v>
      </c>
      <c r="AW3520" s="159">
        <v>731.62</v>
      </c>
      <c r="AX3520" s="149" t="s">
        <v>274</v>
      </c>
      <c r="AY3520" s="159">
        <v>228.54</v>
      </c>
      <c r="AZ3520" s="159">
        <v>228.54</v>
      </c>
      <c r="BA3520" s="159">
        <v>914.17</v>
      </c>
      <c r="BB3520" s="159">
        <v>17558.98</v>
      </c>
      <c r="BC3520" s="162" t="s">
        <v>274</v>
      </c>
      <c r="BD3520" s="162">
        <v>0</v>
      </c>
      <c r="BE3520" s="159">
        <v>731.62</v>
      </c>
      <c r="BF3520" s="159">
        <v>731.62</v>
      </c>
      <c r="BG3520" s="159">
        <v>18290.6</v>
      </c>
    </row>
    <row r="3521" ht="28.05" customHeight="1" spans="1:59">
      <c r="A3521" s="149"/>
      <c r="B3521" s="149"/>
      <c r="C3521" s="149"/>
      <c r="D3521" s="149" t="s">
        <v>3726</v>
      </c>
      <c r="E3521" s="340" t="s">
        <v>15491</v>
      </c>
      <c r="F3521" s="149" t="s">
        <v>3726</v>
      </c>
      <c r="G3521" s="149" t="s">
        <v>15492</v>
      </c>
      <c r="H3521" s="149" t="s">
        <v>6733</v>
      </c>
      <c r="I3521" s="149" t="s">
        <v>15453</v>
      </c>
      <c r="J3521" s="149" t="s">
        <v>15493</v>
      </c>
      <c r="K3521" s="149"/>
      <c r="L3521" s="149" t="s">
        <v>287</v>
      </c>
      <c r="M3521" s="149"/>
      <c r="N3521" s="149" t="s">
        <v>263</v>
      </c>
      <c r="O3521" s="149" t="s">
        <v>214</v>
      </c>
      <c r="P3521" s="149" t="s">
        <v>53</v>
      </c>
      <c r="Q3521" s="149"/>
      <c r="R3521" s="149" t="s">
        <v>15494</v>
      </c>
      <c r="S3521" s="149" t="s">
        <v>14888</v>
      </c>
      <c r="T3521" s="149" t="s">
        <v>414</v>
      </c>
      <c r="U3521" s="149" t="s">
        <v>267</v>
      </c>
      <c r="V3521" s="149"/>
      <c r="W3521" s="149"/>
      <c r="X3521" s="149" t="s">
        <v>336</v>
      </c>
      <c r="Y3521" s="149"/>
      <c r="Z3521" s="149"/>
      <c r="AA3521" s="149"/>
      <c r="AB3521" s="149" t="s">
        <v>269</v>
      </c>
      <c r="AC3521" s="149" t="s">
        <v>270</v>
      </c>
      <c r="AD3521" s="149" t="s">
        <v>414</v>
      </c>
      <c r="AE3521" s="149" t="s">
        <v>271</v>
      </c>
      <c r="AF3521" s="149"/>
      <c r="AG3521" s="149" t="s">
        <v>1098</v>
      </c>
      <c r="AH3521" s="149" t="s">
        <v>273</v>
      </c>
      <c r="AI3521" s="158">
        <v>21</v>
      </c>
      <c r="AJ3521" s="149"/>
      <c r="AK3521" s="159" t="s">
        <v>274</v>
      </c>
      <c r="AL3521" s="159" t="s">
        <v>274</v>
      </c>
      <c r="AM3521" s="149" t="s">
        <v>274</v>
      </c>
      <c r="AN3521" s="160">
        <v>4</v>
      </c>
      <c r="AO3521" s="149"/>
      <c r="AP3521" s="149" t="s">
        <v>274</v>
      </c>
      <c r="AQ3521" s="149" t="s">
        <v>275</v>
      </c>
      <c r="AR3521" s="158">
        <v>1</v>
      </c>
      <c r="AS3521" s="149" t="s">
        <v>275</v>
      </c>
      <c r="AT3521" s="149" t="s">
        <v>276</v>
      </c>
      <c r="AU3521" s="161">
        <v>1</v>
      </c>
      <c r="AV3521" s="159">
        <v>5433.63</v>
      </c>
      <c r="AW3521" s="159">
        <v>217.35</v>
      </c>
      <c r="AX3521" s="149" t="s">
        <v>274</v>
      </c>
      <c r="AY3521" s="159">
        <v>54.34</v>
      </c>
      <c r="AZ3521" s="159">
        <v>54.34</v>
      </c>
      <c r="BA3521" s="159">
        <v>217.36</v>
      </c>
      <c r="BB3521" s="159">
        <v>1141.14</v>
      </c>
      <c r="BC3521" s="162" t="s">
        <v>274</v>
      </c>
      <c r="BD3521" s="162">
        <v>0</v>
      </c>
      <c r="BE3521" s="159">
        <v>4292.49</v>
      </c>
      <c r="BF3521" s="159">
        <v>4292.49</v>
      </c>
      <c r="BG3521" s="159">
        <v>5433.63</v>
      </c>
    </row>
    <row r="3522" ht="28.05" customHeight="1" spans="1:59">
      <c r="A3522" s="149"/>
      <c r="B3522" s="149"/>
      <c r="C3522" s="149"/>
      <c r="D3522" s="149" t="s">
        <v>3726</v>
      </c>
      <c r="E3522" s="340" t="s">
        <v>15495</v>
      </c>
      <c r="F3522" s="149" t="s">
        <v>3726</v>
      </c>
      <c r="G3522" s="149" t="s">
        <v>15496</v>
      </c>
      <c r="H3522" s="149" t="s">
        <v>15497</v>
      </c>
      <c r="I3522" s="149" t="s">
        <v>15498</v>
      </c>
      <c r="J3522" s="149" t="s">
        <v>15499</v>
      </c>
      <c r="K3522" s="149"/>
      <c r="L3522" s="149" t="s">
        <v>262</v>
      </c>
      <c r="M3522" s="149"/>
      <c r="N3522" s="149" t="s">
        <v>263</v>
      </c>
      <c r="O3522" s="149" t="s">
        <v>214</v>
      </c>
      <c r="P3522" s="149" t="s">
        <v>53</v>
      </c>
      <c r="Q3522" s="149"/>
      <c r="R3522" s="149" t="s">
        <v>15220</v>
      </c>
      <c r="S3522" s="149" t="s">
        <v>15221</v>
      </c>
      <c r="T3522" s="149" t="s">
        <v>15175</v>
      </c>
      <c r="U3522" s="149" t="s">
        <v>267</v>
      </c>
      <c r="V3522" s="149"/>
      <c r="W3522" s="149"/>
      <c r="X3522" s="149" t="s">
        <v>336</v>
      </c>
      <c r="Y3522" s="149"/>
      <c r="Z3522" s="149"/>
      <c r="AA3522" s="149"/>
      <c r="AB3522" s="149" t="s">
        <v>269</v>
      </c>
      <c r="AC3522" s="149" t="s">
        <v>318</v>
      </c>
      <c r="AD3522" s="149" t="s">
        <v>15175</v>
      </c>
      <c r="AE3522" s="149" t="s">
        <v>271</v>
      </c>
      <c r="AF3522" s="149"/>
      <c r="AG3522" s="149" t="s">
        <v>1098</v>
      </c>
      <c r="AH3522" s="149" t="s">
        <v>273</v>
      </c>
      <c r="AI3522" s="158">
        <v>96</v>
      </c>
      <c r="AJ3522" s="149"/>
      <c r="AK3522" s="159" t="s">
        <v>274</v>
      </c>
      <c r="AL3522" s="159" t="s">
        <v>274</v>
      </c>
      <c r="AM3522" s="149" t="s">
        <v>274</v>
      </c>
      <c r="AN3522" s="160">
        <v>4</v>
      </c>
      <c r="AO3522" s="149"/>
      <c r="AP3522" s="149" t="s">
        <v>274</v>
      </c>
      <c r="AQ3522" s="149" t="s">
        <v>275</v>
      </c>
      <c r="AR3522" s="158">
        <v>1</v>
      </c>
      <c r="AS3522" s="149" t="s">
        <v>275</v>
      </c>
      <c r="AT3522" s="149" t="s">
        <v>276</v>
      </c>
      <c r="AU3522" s="161">
        <v>1</v>
      </c>
      <c r="AV3522" s="159">
        <v>16752.14</v>
      </c>
      <c r="AW3522" s="159">
        <v>670.09</v>
      </c>
      <c r="AX3522" s="149" t="s">
        <v>274</v>
      </c>
      <c r="AY3522" s="159">
        <v>209.43</v>
      </c>
      <c r="AZ3522" s="159">
        <v>209.43</v>
      </c>
      <c r="BA3522" s="159">
        <v>837.73</v>
      </c>
      <c r="BB3522" s="159">
        <v>16082.05</v>
      </c>
      <c r="BC3522" s="162" t="s">
        <v>274</v>
      </c>
      <c r="BD3522" s="162">
        <v>0</v>
      </c>
      <c r="BE3522" s="159">
        <v>670.09</v>
      </c>
      <c r="BF3522" s="159">
        <v>670.09</v>
      </c>
      <c r="BG3522" s="159">
        <v>16752.14</v>
      </c>
    </row>
    <row r="3523" ht="28.05" customHeight="1" spans="1:59">
      <c r="A3523" s="149"/>
      <c r="B3523" s="149"/>
      <c r="C3523" s="149"/>
      <c r="D3523" s="149" t="s">
        <v>3726</v>
      </c>
      <c r="E3523" s="340" t="s">
        <v>143</v>
      </c>
      <c r="F3523" s="149" t="s">
        <v>3726</v>
      </c>
      <c r="G3523" s="149" t="s">
        <v>144</v>
      </c>
      <c r="H3523" s="149" t="s">
        <v>145</v>
      </c>
      <c r="I3523" s="149" t="s">
        <v>146</v>
      </c>
      <c r="J3523" s="149" t="s">
        <v>15500</v>
      </c>
      <c r="K3523" s="149"/>
      <c r="L3523" s="149" t="s">
        <v>262</v>
      </c>
      <c r="M3523" s="149"/>
      <c r="N3523" s="149" t="s">
        <v>263</v>
      </c>
      <c r="O3523" s="149" t="s">
        <v>214</v>
      </c>
      <c r="P3523" s="149" t="s">
        <v>53</v>
      </c>
      <c r="Q3523" s="149"/>
      <c r="R3523" s="149" t="s">
        <v>3914</v>
      </c>
      <c r="S3523" s="149" t="s">
        <v>4663</v>
      </c>
      <c r="T3523" s="149" t="s">
        <v>148</v>
      </c>
      <c r="U3523" s="149" t="s">
        <v>267</v>
      </c>
      <c r="V3523" s="149"/>
      <c r="W3523" s="149"/>
      <c r="X3523" s="149" t="s">
        <v>268</v>
      </c>
      <c r="Y3523" s="149"/>
      <c r="Z3523" s="149"/>
      <c r="AA3523" s="149"/>
      <c r="AB3523" s="149" t="s">
        <v>269</v>
      </c>
      <c r="AC3523" s="149" t="s">
        <v>270</v>
      </c>
      <c r="AD3523" s="149" t="s">
        <v>148</v>
      </c>
      <c r="AE3523" s="149" t="s">
        <v>271</v>
      </c>
      <c r="AF3523" s="149"/>
      <c r="AG3523" s="149" t="s">
        <v>1098</v>
      </c>
      <c r="AH3523" s="149" t="s">
        <v>273</v>
      </c>
      <c r="AI3523" s="158">
        <v>70</v>
      </c>
      <c r="AJ3523" s="149"/>
      <c r="AK3523" s="159" t="s">
        <v>274</v>
      </c>
      <c r="AL3523" s="159" t="s">
        <v>274</v>
      </c>
      <c r="AM3523" s="149" t="s">
        <v>274</v>
      </c>
      <c r="AN3523" s="160">
        <v>4</v>
      </c>
      <c r="AO3523" s="149"/>
      <c r="AP3523" s="149" t="s">
        <v>274</v>
      </c>
      <c r="AQ3523" s="149" t="s">
        <v>275</v>
      </c>
      <c r="AR3523" s="158">
        <v>1</v>
      </c>
      <c r="AS3523" s="149" t="s">
        <v>275</v>
      </c>
      <c r="AT3523" s="149" t="s">
        <v>276</v>
      </c>
      <c r="AU3523" s="161">
        <v>1</v>
      </c>
      <c r="AV3523" s="159">
        <v>6017.7</v>
      </c>
      <c r="AW3523" s="159">
        <v>240.71</v>
      </c>
      <c r="AX3523" s="149" t="s">
        <v>274</v>
      </c>
      <c r="AY3523" s="149"/>
      <c r="AZ3523" s="162" t="s">
        <v>274</v>
      </c>
      <c r="BA3523" s="159">
        <v>186.74</v>
      </c>
      <c r="BB3523" s="159">
        <v>4158.62</v>
      </c>
      <c r="BC3523" s="159">
        <v>1859.08</v>
      </c>
      <c r="BD3523" s="159">
        <v>1859.08</v>
      </c>
      <c r="BE3523" s="159">
        <v>1859.08</v>
      </c>
      <c r="BF3523" s="162">
        <v>0</v>
      </c>
      <c r="BG3523" s="159">
        <v>6017.7</v>
      </c>
    </row>
    <row r="3524" ht="28.05" customHeight="1" spans="1:59">
      <c r="A3524" s="149"/>
      <c r="B3524" s="149"/>
      <c r="C3524" s="149"/>
      <c r="D3524" s="149" t="s">
        <v>3726</v>
      </c>
      <c r="E3524" s="340" t="s">
        <v>15501</v>
      </c>
      <c r="F3524" s="149" t="s">
        <v>3726</v>
      </c>
      <c r="G3524" s="149" t="s">
        <v>15502</v>
      </c>
      <c r="H3524" s="149" t="s">
        <v>6733</v>
      </c>
      <c r="I3524" s="149" t="s">
        <v>15453</v>
      </c>
      <c r="J3524" s="149" t="s">
        <v>15503</v>
      </c>
      <c r="K3524" s="149"/>
      <c r="L3524" s="149" t="s">
        <v>287</v>
      </c>
      <c r="M3524" s="149"/>
      <c r="N3524" s="149" t="s">
        <v>263</v>
      </c>
      <c r="O3524" s="149" t="s">
        <v>214</v>
      </c>
      <c r="P3524" s="149" t="s">
        <v>53</v>
      </c>
      <c r="Q3524" s="149"/>
      <c r="R3524" s="149" t="s">
        <v>15504</v>
      </c>
      <c r="S3524" s="149" t="s">
        <v>14888</v>
      </c>
      <c r="T3524" s="149" t="s">
        <v>414</v>
      </c>
      <c r="U3524" s="149" t="s">
        <v>267</v>
      </c>
      <c r="V3524" s="149"/>
      <c r="W3524" s="149"/>
      <c r="X3524" s="149" t="s">
        <v>336</v>
      </c>
      <c r="Y3524" s="149"/>
      <c r="Z3524" s="149"/>
      <c r="AA3524" s="149"/>
      <c r="AB3524" s="149" t="s">
        <v>269</v>
      </c>
      <c r="AC3524" s="149" t="s">
        <v>270</v>
      </c>
      <c r="AD3524" s="149" t="s">
        <v>414</v>
      </c>
      <c r="AE3524" s="149" t="s">
        <v>271</v>
      </c>
      <c r="AF3524" s="149"/>
      <c r="AG3524" s="149" t="s">
        <v>1098</v>
      </c>
      <c r="AH3524" s="149" t="s">
        <v>273</v>
      </c>
      <c r="AI3524" s="158">
        <v>21</v>
      </c>
      <c r="AJ3524" s="149"/>
      <c r="AK3524" s="159" t="s">
        <v>274</v>
      </c>
      <c r="AL3524" s="159" t="s">
        <v>274</v>
      </c>
      <c r="AM3524" s="149" t="s">
        <v>274</v>
      </c>
      <c r="AN3524" s="160">
        <v>4</v>
      </c>
      <c r="AO3524" s="149"/>
      <c r="AP3524" s="149" t="s">
        <v>274</v>
      </c>
      <c r="AQ3524" s="149" t="s">
        <v>275</v>
      </c>
      <c r="AR3524" s="158">
        <v>1</v>
      </c>
      <c r="AS3524" s="149" t="s">
        <v>275</v>
      </c>
      <c r="AT3524" s="149" t="s">
        <v>276</v>
      </c>
      <c r="AU3524" s="161">
        <v>1</v>
      </c>
      <c r="AV3524" s="159">
        <v>5433.63</v>
      </c>
      <c r="AW3524" s="159">
        <v>217.35</v>
      </c>
      <c r="AX3524" s="149" t="s">
        <v>274</v>
      </c>
      <c r="AY3524" s="159">
        <v>54.34</v>
      </c>
      <c r="AZ3524" s="159">
        <v>54.34</v>
      </c>
      <c r="BA3524" s="159">
        <v>217.36</v>
      </c>
      <c r="BB3524" s="159">
        <v>1141.14</v>
      </c>
      <c r="BC3524" s="162" t="s">
        <v>274</v>
      </c>
      <c r="BD3524" s="162">
        <v>0</v>
      </c>
      <c r="BE3524" s="159">
        <v>4292.49</v>
      </c>
      <c r="BF3524" s="159">
        <v>4292.49</v>
      </c>
      <c r="BG3524" s="159">
        <v>5433.63</v>
      </c>
    </row>
    <row r="3525" ht="28.05" customHeight="1" spans="1:59">
      <c r="A3525" s="149"/>
      <c r="B3525" s="149"/>
      <c r="C3525" s="149"/>
      <c r="D3525" s="149" t="s">
        <v>3726</v>
      </c>
      <c r="E3525" s="340" t="s">
        <v>15505</v>
      </c>
      <c r="F3525" s="149" t="s">
        <v>3726</v>
      </c>
      <c r="G3525" s="149" t="s">
        <v>15506</v>
      </c>
      <c r="H3525" s="149" t="s">
        <v>15497</v>
      </c>
      <c r="I3525" s="149" t="s">
        <v>15498</v>
      </c>
      <c r="J3525" s="149" t="s">
        <v>15507</v>
      </c>
      <c r="K3525" s="149"/>
      <c r="L3525" s="149" t="s">
        <v>262</v>
      </c>
      <c r="M3525" s="149"/>
      <c r="N3525" s="149" t="s">
        <v>263</v>
      </c>
      <c r="O3525" s="149" t="s">
        <v>214</v>
      </c>
      <c r="P3525" s="149" t="s">
        <v>53</v>
      </c>
      <c r="Q3525" s="149"/>
      <c r="R3525" s="149" t="s">
        <v>15220</v>
      </c>
      <c r="S3525" s="149" t="s">
        <v>15221</v>
      </c>
      <c r="T3525" s="149" t="s">
        <v>15175</v>
      </c>
      <c r="U3525" s="149" t="s">
        <v>267</v>
      </c>
      <c r="V3525" s="149"/>
      <c r="W3525" s="149"/>
      <c r="X3525" s="149" t="s">
        <v>336</v>
      </c>
      <c r="Y3525" s="149"/>
      <c r="Z3525" s="149"/>
      <c r="AA3525" s="149"/>
      <c r="AB3525" s="149" t="s">
        <v>269</v>
      </c>
      <c r="AC3525" s="149" t="s">
        <v>318</v>
      </c>
      <c r="AD3525" s="149" t="s">
        <v>15175</v>
      </c>
      <c r="AE3525" s="149" t="s">
        <v>271</v>
      </c>
      <c r="AF3525" s="149"/>
      <c r="AG3525" s="149" t="s">
        <v>1098</v>
      </c>
      <c r="AH3525" s="149" t="s">
        <v>273</v>
      </c>
      <c r="AI3525" s="158">
        <v>96</v>
      </c>
      <c r="AJ3525" s="149"/>
      <c r="AK3525" s="159" t="s">
        <v>274</v>
      </c>
      <c r="AL3525" s="159" t="s">
        <v>274</v>
      </c>
      <c r="AM3525" s="149" t="s">
        <v>274</v>
      </c>
      <c r="AN3525" s="160">
        <v>4</v>
      </c>
      <c r="AO3525" s="149"/>
      <c r="AP3525" s="149" t="s">
        <v>274</v>
      </c>
      <c r="AQ3525" s="149" t="s">
        <v>275</v>
      </c>
      <c r="AR3525" s="158">
        <v>1</v>
      </c>
      <c r="AS3525" s="149" t="s">
        <v>275</v>
      </c>
      <c r="AT3525" s="149" t="s">
        <v>276</v>
      </c>
      <c r="AU3525" s="161">
        <v>1</v>
      </c>
      <c r="AV3525" s="159">
        <v>16752.14</v>
      </c>
      <c r="AW3525" s="159">
        <v>670.09</v>
      </c>
      <c r="AX3525" s="149" t="s">
        <v>274</v>
      </c>
      <c r="AY3525" s="159">
        <v>209.43</v>
      </c>
      <c r="AZ3525" s="159">
        <v>209.43</v>
      </c>
      <c r="BA3525" s="159">
        <v>837.73</v>
      </c>
      <c r="BB3525" s="159">
        <v>16082.05</v>
      </c>
      <c r="BC3525" s="162" t="s">
        <v>274</v>
      </c>
      <c r="BD3525" s="162">
        <v>0</v>
      </c>
      <c r="BE3525" s="159">
        <v>670.09</v>
      </c>
      <c r="BF3525" s="159">
        <v>670.09</v>
      </c>
      <c r="BG3525" s="159">
        <v>16752.14</v>
      </c>
    </row>
    <row r="3526" ht="28.05" customHeight="1" spans="1:59">
      <c r="A3526" s="149"/>
      <c r="B3526" s="149"/>
      <c r="C3526" s="149"/>
      <c r="D3526" s="149" t="s">
        <v>3726</v>
      </c>
      <c r="E3526" s="340" t="s">
        <v>15508</v>
      </c>
      <c r="F3526" s="149" t="s">
        <v>3726</v>
      </c>
      <c r="G3526" s="149" t="s">
        <v>15509</v>
      </c>
      <c r="H3526" s="149" t="s">
        <v>12200</v>
      </c>
      <c r="I3526" s="149" t="s">
        <v>15510</v>
      </c>
      <c r="J3526" s="149" t="s">
        <v>15511</v>
      </c>
      <c r="K3526" s="149"/>
      <c r="L3526" s="149" t="s">
        <v>262</v>
      </c>
      <c r="M3526" s="149"/>
      <c r="N3526" s="149" t="s">
        <v>263</v>
      </c>
      <c r="O3526" s="149" t="s">
        <v>214</v>
      </c>
      <c r="P3526" s="149" t="s">
        <v>53</v>
      </c>
      <c r="Q3526" s="149"/>
      <c r="R3526" s="149" t="s">
        <v>4599</v>
      </c>
      <c r="S3526" s="149" t="s">
        <v>5684</v>
      </c>
      <c r="T3526" s="149" t="s">
        <v>15512</v>
      </c>
      <c r="U3526" s="149" t="s">
        <v>267</v>
      </c>
      <c r="V3526" s="149"/>
      <c r="W3526" s="149"/>
      <c r="X3526" s="149" t="s">
        <v>268</v>
      </c>
      <c r="Y3526" s="149"/>
      <c r="Z3526" s="149"/>
      <c r="AA3526" s="149"/>
      <c r="AB3526" s="149" t="s">
        <v>269</v>
      </c>
      <c r="AC3526" s="149" t="s">
        <v>270</v>
      </c>
      <c r="AD3526" s="149" t="s">
        <v>15512</v>
      </c>
      <c r="AE3526" s="149" t="s">
        <v>271</v>
      </c>
      <c r="AF3526" s="149"/>
      <c r="AG3526" s="149" t="s">
        <v>1098</v>
      </c>
      <c r="AH3526" s="149" t="s">
        <v>273</v>
      </c>
      <c r="AI3526" s="158">
        <v>65</v>
      </c>
      <c r="AJ3526" s="149"/>
      <c r="AK3526" s="159" t="s">
        <v>274</v>
      </c>
      <c r="AL3526" s="159" t="s">
        <v>274</v>
      </c>
      <c r="AM3526" s="149" t="s">
        <v>274</v>
      </c>
      <c r="AN3526" s="160">
        <v>4</v>
      </c>
      <c r="AO3526" s="149"/>
      <c r="AP3526" s="149" t="s">
        <v>274</v>
      </c>
      <c r="AQ3526" s="149" t="s">
        <v>275</v>
      </c>
      <c r="AR3526" s="158">
        <v>1</v>
      </c>
      <c r="AS3526" s="149" t="s">
        <v>275</v>
      </c>
      <c r="AT3526" s="149" t="s">
        <v>276</v>
      </c>
      <c r="AU3526" s="161">
        <v>1</v>
      </c>
      <c r="AV3526" s="159">
        <v>2035.4</v>
      </c>
      <c r="AW3526" s="159">
        <v>81.42</v>
      </c>
      <c r="AX3526" s="149" t="s">
        <v>274</v>
      </c>
      <c r="AY3526" s="159">
        <v>20.94</v>
      </c>
      <c r="AZ3526" s="159">
        <v>20.94</v>
      </c>
      <c r="BA3526" s="159">
        <v>83.76</v>
      </c>
      <c r="BB3526" s="159">
        <v>1304.76</v>
      </c>
      <c r="BC3526" s="162" t="s">
        <v>274</v>
      </c>
      <c r="BD3526" s="162">
        <v>0</v>
      </c>
      <c r="BE3526" s="159">
        <v>730.64</v>
      </c>
      <c r="BF3526" s="159">
        <v>730.64</v>
      </c>
      <c r="BG3526" s="159">
        <v>2035.4</v>
      </c>
    </row>
    <row r="3527" ht="28.05" customHeight="1" spans="1:59">
      <c r="A3527" s="149"/>
      <c r="B3527" s="149"/>
      <c r="C3527" s="149"/>
      <c r="D3527" s="149" t="s">
        <v>3726</v>
      </c>
      <c r="E3527" s="340" t="s">
        <v>15513</v>
      </c>
      <c r="F3527" s="149" t="s">
        <v>3726</v>
      </c>
      <c r="G3527" s="149" t="s">
        <v>15514</v>
      </c>
      <c r="H3527" s="149" t="s">
        <v>15515</v>
      </c>
      <c r="I3527" s="149" t="s">
        <v>15516</v>
      </c>
      <c r="J3527" s="149" t="s">
        <v>15517</v>
      </c>
      <c r="K3527" s="149"/>
      <c r="L3527" s="149" t="s">
        <v>262</v>
      </c>
      <c r="M3527" s="149"/>
      <c r="N3527" s="149" t="s">
        <v>263</v>
      </c>
      <c r="O3527" s="149" t="s">
        <v>214</v>
      </c>
      <c r="P3527" s="149" t="s">
        <v>53</v>
      </c>
      <c r="Q3527" s="149"/>
      <c r="R3527" s="149" t="s">
        <v>4599</v>
      </c>
      <c r="S3527" s="149" t="s">
        <v>4643</v>
      </c>
      <c r="T3527" s="149" t="s">
        <v>15518</v>
      </c>
      <c r="U3527" s="149" t="s">
        <v>267</v>
      </c>
      <c r="V3527" s="149"/>
      <c r="W3527" s="149"/>
      <c r="X3527" s="149" t="s">
        <v>268</v>
      </c>
      <c r="Y3527" s="149"/>
      <c r="Z3527" s="149"/>
      <c r="AA3527" s="149"/>
      <c r="AB3527" s="149" t="s">
        <v>269</v>
      </c>
      <c r="AC3527" s="149" t="s">
        <v>270</v>
      </c>
      <c r="AD3527" s="149" t="s">
        <v>15518</v>
      </c>
      <c r="AE3527" s="149" t="s">
        <v>271</v>
      </c>
      <c r="AF3527" s="149"/>
      <c r="AG3527" s="149" t="s">
        <v>1098</v>
      </c>
      <c r="AH3527" s="149" t="s">
        <v>273</v>
      </c>
      <c r="AI3527" s="158">
        <v>70</v>
      </c>
      <c r="AJ3527" s="149"/>
      <c r="AK3527" s="159" t="s">
        <v>274</v>
      </c>
      <c r="AL3527" s="159" t="s">
        <v>274</v>
      </c>
      <c r="AM3527" s="149" t="s">
        <v>274</v>
      </c>
      <c r="AN3527" s="160">
        <v>4</v>
      </c>
      <c r="AO3527" s="149"/>
      <c r="AP3527" s="149" t="s">
        <v>274</v>
      </c>
      <c r="AQ3527" s="149" t="s">
        <v>275</v>
      </c>
      <c r="AR3527" s="158">
        <v>1</v>
      </c>
      <c r="AS3527" s="149" t="s">
        <v>275</v>
      </c>
      <c r="AT3527" s="149" t="s">
        <v>276</v>
      </c>
      <c r="AU3527" s="161">
        <v>1</v>
      </c>
      <c r="AV3527" s="159">
        <v>9734.51</v>
      </c>
      <c r="AW3527" s="159">
        <v>389.38</v>
      </c>
      <c r="AX3527" s="149" t="s">
        <v>274</v>
      </c>
      <c r="AY3527" s="159">
        <v>100.58</v>
      </c>
      <c r="AZ3527" s="159">
        <v>100.58</v>
      </c>
      <c r="BA3527" s="159">
        <v>402.32</v>
      </c>
      <c r="BB3527" s="159">
        <v>6730.07</v>
      </c>
      <c r="BC3527" s="162" t="s">
        <v>274</v>
      </c>
      <c r="BD3527" s="162">
        <v>0</v>
      </c>
      <c r="BE3527" s="159">
        <v>3004.44</v>
      </c>
      <c r="BF3527" s="159">
        <v>3004.44</v>
      </c>
      <c r="BG3527" s="159">
        <v>9734.51</v>
      </c>
    </row>
    <row r="3528" ht="28.05" customHeight="1" spans="1:59">
      <c r="A3528" s="149"/>
      <c r="B3528" s="149"/>
      <c r="C3528" s="149"/>
      <c r="D3528" s="149" t="s">
        <v>3726</v>
      </c>
      <c r="E3528" s="340" t="s">
        <v>15519</v>
      </c>
      <c r="F3528" s="149" t="s">
        <v>3726</v>
      </c>
      <c r="G3528" s="149" t="s">
        <v>15520</v>
      </c>
      <c r="H3528" s="149" t="s">
        <v>6733</v>
      </c>
      <c r="I3528" s="149" t="s">
        <v>15453</v>
      </c>
      <c r="J3528" s="149" t="s">
        <v>15521</v>
      </c>
      <c r="K3528" s="149"/>
      <c r="L3528" s="149" t="s">
        <v>287</v>
      </c>
      <c r="M3528" s="149"/>
      <c r="N3528" s="149" t="s">
        <v>263</v>
      </c>
      <c r="O3528" s="149" t="s">
        <v>214</v>
      </c>
      <c r="P3528" s="149" t="s">
        <v>53</v>
      </c>
      <c r="Q3528" s="149"/>
      <c r="R3528" s="149" t="s">
        <v>15522</v>
      </c>
      <c r="S3528" s="149" t="s">
        <v>14888</v>
      </c>
      <c r="T3528" s="149" t="s">
        <v>414</v>
      </c>
      <c r="U3528" s="149" t="s">
        <v>267</v>
      </c>
      <c r="V3528" s="149"/>
      <c r="W3528" s="149"/>
      <c r="X3528" s="149" t="s">
        <v>336</v>
      </c>
      <c r="Y3528" s="149"/>
      <c r="Z3528" s="149"/>
      <c r="AA3528" s="149"/>
      <c r="AB3528" s="149" t="s">
        <v>269</v>
      </c>
      <c r="AC3528" s="149" t="s">
        <v>270</v>
      </c>
      <c r="AD3528" s="149" t="s">
        <v>414</v>
      </c>
      <c r="AE3528" s="149" t="s">
        <v>271</v>
      </c>
      <c r="AF3528" s="149"/>
      <c r="AG3528" s="149" t="s">
        <v>1098</v>
      </c>
      <c r="AH3528" s="149" t="s">
        <v>273</v>
      </c>
      <c r="AI3528" s="158">
        <v>21</v>
      </c>
      <c r="AJ3528" s="149"/>
      <c r="AK3528" s="159" t="s">
        <v>274</v>
      </c>
      <c r="AL3528" s="159" t="s">
        <v>274</v>
      </c>
      <c r="AM3528" s="149" t="s">
        <v>274</v>
      </c>
      <c r="AN3528" s="160">
        <v>4</v>
      </c>
      <c r="AO3528" s="149"/>
      <c r="AP3528" s="149" t="s">
        <v>274</v>
      </c>
      <c r="AQ3528" s="149" t="s">
        <v>275</v>
      </c>
      <c r="AR3528" s="158">
        <v>1</v>
      </c>
      <c r="AS3528" s="149" t="s">
        <v>275</v>
      </c>
      <c r="AT3528" s="149" t="s">
        <v>276</v>
      </c>
      <c r="AU3528" s="161">
        <v>1</v>
      </c>
      <c r="AV3528" s="159">
        <v>5433.63</v>
      </c>
      <c r="AW3528" s="159">
        <v>217.35</v>
      </c>
      <c r="AX3528" s="149" t="s">
        <v>274</v>
      </c>
      <c r="AY3528" s="159">
        <v>54.34</v>
      </c>
      <c r="AZ3528" s="159">
        <v>54.34</v>
      </c>
      <c r="BA3528" s="159">
        <v>217.36</v>
      </c>
      <c r="BB3528" s="159">
        <v>1141.14</v>
      </c>
      <c r="BC3528" s="162" t="s">
        <v>274</v>
      </c>
      <c r="BD3528" s="162">
        <v>0</v>
      </c>
      <c r="BE3528" s="159">
        <v>4292.49</v>
      </c>
      <c r="BF3528" s="159">
        <v>4292.49</v>
      </c>
      <c r="BG3528" s="159">
        <v>5433.63</v>
      </c>
    </row>
    <row r="3529" ht="28.05" customHeight="1" spans="1:59">
      <c r="A3529" s="149"/>
      <c r="B3529" s="149"/>
      <c r="C3529" s="149"/>
      <c r="D3529" s="149" t="s">
        <v>3726</v>
      </c>
      <c r="E3529" s="340" t="s">
        <v>15523</v>
      </c>
      <c r="F3529" s="149" t="s">
        <v>3726</v>
      </c>
      <c r="G3529" s="149" t="s">
        <v>15524</v>
      </c>
      <c r="H3529" s="149" t="s">
        <v>15525</v>
      </c>
      <c r="I3529" s="149" t="s">
        <v>15526</v>
      </c>
      <c r="J3529" s="149" t="s">
        <v>15527</v>
      </c>
      <c r="K3529" s="149"/>
      <c r="L3529" s="149" t="s">
        <v>262</v>
      </c>
      <c r="M3529" s="149"/>
      <c r="N3529" s="149" t="s">
        <v>263</v>
      </c>
      <c r="O3529" s="149" t="s">
        <v>214</v>
      </c>
      <c r="P3529" s="149" t="s">
        <v>53</v>
      </c>
      <c r="Q3529" s="149"/>
      <c r="R3529" s="149" t="s">
        <v>15220</v>
      </c>
      <c r="S3529" s="149" t="s">
        <v>15221</v>
      </c>
      <c r="T3529" s="149" t="s">
        <v>15175</v>
      </c>
      <c r="U3529" s="149" t="s">
        <v>267</v>
      </c>
      <c r="V3529" s="149"/>
      <c r="W3529" s="149"/>
      <c r="X3529" s="149" t="s">
        <v>336</v>
      </c>
      <c r="Y3529" s="149"/>
      <c r="Z3529" s="149"/>
      <c r="AA3529" s="149"/>
      <c r="AB3529" s="149" t="s">
        <v>269</v>
      </c>
      <c r="AC3529" s="149" t="s">
        <v>318</v>
      </c>
      <c r="AD3529" s="149" t="s">
        <v>15175</v>
      </c>
      <c r="AE3529" s="149" t="s">
        <v>271</v>
      </c>
      <c r="AF3529" s="149"/>
      <c r="AG3529" s="149" t="s">
        <v>1098</v>
      </c>
      <c r="AH3529" s="149" t="s">
        <v>273</v>
      </c>
      <c r="AI3529" s="158">
        <v>96</v>
      </c>
      <c r="AJ3529" s="149"/>
      <c r="AK3529" s="159" t="s">
        <v>274</v>
      </c>
      <c r="AL3529" s="159" t="s">
        <v>274</v>
      </c>
      <c r="AM3529" s="149" t="s">
        <v>274</v>
      </c>
      <c r="AN3529" s="160">
        <v>4</v>
      </c>
      <c r="AO3529" s="149"/>
      <c r="AP3529" s="149" t="s">
        <v>274</v>
      </c>
      <c r="AQ3529" s="149" t="s">
        <v>275</v>
      </c>
      <c r="AR3529" s="158">
        <v>1</v>
      </c>
      <c r="AS3529" s="149" t="s">
        <v>275</v>
      </c>
      <c r="AT3529" s="149" t="s">
        <v>276</v>
      </c>
      <c r="AU3529" s="161">
        <v>1</v>
      </c>
      <c r="AV3529" s="159">
        <v>12307.69</v>
      </c>
      <c r="AW3529" s="159">
        <v>492.31</v>
      </c>
      <c r="AX3529" s="149" t="s">
        <v>274</v>
      </c>
      <c r="AY3529" s="159">
        <v>153.77</v>
      </c>
      <c r="AZ3529" s="159">
        <v>153.77</v>
      </c>
      <c r="BA3529" s="159">
        <v>615.1</v>
      </c>
      <c r="BB3529" s="159">
        <v>11815.38</v>
      </c>
      <c r="BC3529" s="162" t="s">
        <v>274</v>
      </c>
      <c r="BD3529" s="162">
        <v>0</v>
      </c>
      <c r="BE3529" s="159">
        <v>492.31</v>
      </c>
      <c r="BF3529" s="159">
        <v>492.31</v>
      </c>
      <c r="BG3529" s="159">
        <v>12307.69</v>
      </c>
    </row>
    <row r="3530" ht="28.05" customHeight="1" spans="1:59">
      <c r="A3530" s="149"/>
      <c r="B3530" s="149"/>
      <c r="C3530" s="149"/>
      <c r="D3530" s="149" t="s">
        <v>3726</v>
      </c>
      <c r="E3530" s="340" t="s">
        <v>15528</v>
      </c>
      <c r="F3530" s="149" t="s">
        <v>3726</v>
      </c>
      <c r="G3530" s="149" t="s">
        <v>15529</v>
      </c>
      <c r="H3530" s="149" t="s">
        <v>12200</v>
      </c>
      <c r="I3530" s="149" t="s">
        <v>15510</v>
      </c>
      <c r="J3530" s="149" t="s">
        <v>15530</v>
      </c>
      <c r="K3530" s="149"/>
      <c r="L3530" s="149" t="s">
        <v>262</v>
      </c>
      <c r="M3530" s="149"/>
      <c r="N3530" s="149" t="s">
        <v>263</v>
      </c>
      <c r="O3530" s="149" t="s">
        <v>214</v>
      </c>
      <c r="P3530" s="149" t="s">
        <v>53</v>
      </c>
      <c r="Q3530" s="149"/>
      <c r="R3530" s="149" t="s">
        <v>4599</v>
      </c>
      <c r="S3530" s="149" t="s">
        <v>5684</v>
      </c>
      <c r="T3530" s="149" t="s">
        <v>15512</v>
      </c>
      <c r="U3530" s="149" t="s">
        <v>267</v>
      </c>
      <c r="V3530" s="149"/>
      <c r="W3530" s="149"/>
      <c r="X3530" s="149" t="s">
        <v>268</v>
      </c>
      <c r="Y3530" s="149"/>
      <c r="Z3530" s="149"/>
      <c r="AA3530" s="149"/>
      <c r="AB3530" s="149" t="s">
        <v>269</v>
      </c>
      <c r="AC3530" s="149" t="s">
        <v>270</v>
      </c>
      <c r="AD3530" s="149" t="s">
        <v>15512</v>
      </c>
      <c r="AE3530" s="149" t="s">
        <v>271</v>
      </c>
      <c r="AF3530" s="149"/>
      <c r="AG3530" s="149" t="s">
        <v>1098</v>
      </c>
      <c r="AH3530" s="149" t="s">
        <v>273</v>
      </c>
      <c r="AI3530" s="158">
        <v>65</v>
      </c>
      <c r="AJ3530" s="149"/>
      <c r="AK3530" s="159" t="s">
        <v>274</v>
      </c>
      <c r="AL3530" s="159" t="s">
        <v>274</v>
      </c>
      <c r="AM3530" s="149" t="s">
        <v>274</v>
      </c>
      <c r="AN3530" s="160">
        <v>4</v>
      </c>
      <c r="AO3530" s="149"/>
      <c r="AP3530" s="149" t="s">
        <v>274</v>
      </c>
      <c r="AQ3530" s="149" t="s">
        <v>275</v>
      </c>
      <c r="AR3530" s="158">
        <v>1</v>
      </c>
      <c r="AS3530" s="149" t="s">
        <v>275</v>
      </c>
      <c r="AT3530" s="149" t="s">
        <v>276</v>
      </c>
      <c r="AU3530" s="161">
        <v>1</v>
      </c>
      <c r="AV3530" s="159">
        <v>2035.4</v>
      </c>
      <c r="AW3530" s="159">
        <v>81.42</v>
      </c>
      <c r="AX3530" s="149" t="s">
        <v>274</v>
      </c>
      <c r="AY3530" s="159">
        <v>20.94</v>
      </c>
      <c r="AZ3530" s="159">
        <v>20.94</v>
      </c>
      <c r="BA3530" s="159">
        <v>83.76</v>
      </c>
      <c r="BB3530" s="159">
        <v>1304.76</v>
      </c>
      <c r="BC3530" s="162" t="s">
        <v>274</v>
      </c>
      <c r="BD3530" s="162">
        <v>0</v>
      </c>
      <c r="BE3530" s="159">
        <v>730.64</v>
      </c>
      <c r="BF3530" s="159">
        <v>730.64</v>
      </c>
      <c r="BG3530" s="159">
        <v>2035.4</v>
      </c>
    </row>
    <row r="3531" ht="28.05" customHeight="1" spans="1:59">
      <c r="A3531" s="149"/>
      <c r="B3531" s="149"/>
      <c r="C3531" s="149"/>
      <c r="D3531" s="149" t="s">
        <v>3726</v>
      </c>
      <c r="E3531" s="340" t="s">
        <v>15531</v>
      </c>
      <c r="F3531" s="149" t="s">
        <v>3726</v>
      </c>
      <c r="G3531" s="149" t="s">
        <v>15532</v>
      </c>
      <c r="H3531" s="149" t="s">
        <v>6733</v>
      </c>
      <c r="I3531" s="149" t="s">
        <v>15453</v>
      </c>
      <c r="J3531" s="149" t="s">
        <v>15533</v>
      </c>
      <c r="K3531" s="149"/>
      <c r="L3531" s="149" t="s">
        <v>287</v>
      </c>
      <c r="M3531" s="149"/>
      <c r="N3531" s="149" t="s">
        <v>263</v>
      </c>
      <c r="O3531" s="149" t="s">
        <v>214</v>
      </c>
      <c r="P3531" s="149" t="s">
        <v>53</v>
      </c>
      <c r="Q3531" s="149"/>
      <c r="R3531" s="149" t="s">
        <v>15534</v>
      </c>
      <c r="S3531" s="149" t="s">
        <v>14888</v>
      </c>
      <c r="T3531" s="149" t="s">
        <v>414</v>
      </c>
      <c r="U3531" s="149" t="s">
        <v>267</v>
      </c>
      <c r="V3531" s="149"/>
      <c r="W3531" s="149"/>
      <c r="X3531" s="149" t="s">
        <v>336</v>
      </c>
      <c r="Y3531" s="149"/>
      <c r="Z3531" s="149"/>
      <c r="AA3531" s="149"/>
      <c r="AB3531" s="149" t="s">
        <v>269</v>
      </c>
      <c r="AC3531" s="149" t="s">
        <v>270</v>
      </c>
      <c r="AD3531" s="149" t="s">
        <v>414</v>
      </c>
      <c r="AE3531" s="149" t="s">
        <v>271</v>
      </c>
      <c r="AF3531" s="149"/>
      <c r="AG3531" s="149" t="s">
        <v>1098</v>
      </c>
      <c r="AH3531" s="149" t="s">
        <v>273</v>
      </c>
      <c r="AI3531" s="158">
        <v>21</v>
      </c>
      <c r="AJ3531" s="149"/>
      <c r="AK3531" s="159" t="s">
        <v>274</v>
      </c>
      <c r="AL3531" s="159" t="s">
        <v>274</v>
      </c>
      <c r="AM3531" s="149" t="s">
        <v>274</v>
      </c>
      <c r="AN3531" s="160">
        <v>4</v>
      </c>
      <c r="AO3531" s="149"/>
      <c r="AP3531" s="149" t="s">
        <v>274</v>
      </c>
      <c r="AQ3531" s="149" t="s">
        <v>275</v>
      </c>
      <c r="AR3531" s="158">
        <v>1</v>
      </c>
      <c r="AS3531" s="149" t="s">
        <v>275</v>
      </c>
      <c r="AT3531" s="149" t="s">
        <v>276</v>
      </c>
      <c r="AU3531" s="161">
        <v>1</v>
      </c>
      <c r="AV3531" s="159">
        <v>5433.63</v>
      </c>
      <c r="AW3531" s="159">
        <v>217.35</v>
      </c>
      <c r="AX3531" s="149" t="s">
        <v>274</v>
      </c>
      <c r="AY3531" s="159">
        <v>54.34</v>
      </c>
      <c r="AZ3531" s="159">
        <v>54.34</v>
      </c>
      <c r="BA3531" s="159">
        <v>217.36</v>
      </c>
      <c r="BB3531" s="159">
        <v>1141.14</v>
      </c>
      <c r="BC3531" s="162" t="s">
        <v>274</v>
      </c>
      <c r="BD3531" s="162">
        <v>0</v>
      </c>
      <c r="BE3531" s="159">
        <v>4292.49</v>
      </c>
      <c r="BF3531" s="159">
        <v>4292.49</v>
      </c>
      <c r="BG3531" s="159">
        <v>5433.63</v>
      </c>
    </row>
    <row r="3532" ht="28.05" customHeight="1" spans="1:59">
      <c r="A3532" s="149"/>
      <c r="B3532" s="149"/>
      <c r="C3532" s="149"/>
      <c r="D3532" s="149" t="s">
        <v>3726</v>
      </c>
      <c r="E3532" s="340" t="s">
        <v>15535</v>
      </c>
      <c r="F3532" s="149" t="s">
        <v>3726</v>
      </c>
      <c r="G3532" s="149" t="s">
        <v>15536</v>
      </c>
      <c r="H3532" s="149" t="s">
        <v>15525</v>
      </c>
      <c r="I3532" s="149" t="s">
        <v>15526</v>
      </c>
      <c r="J3532" s="149" t="s">
        <v>15537</v>
      </c>
      <c r="K3532" s="149"/>
      <c r="L3532" s="149" t="s">
        <v>262</v>
      </c>
      <c r="M3532" s="149"/>
      <c r="N3532" s="149" t="s">
        <v>263</v>
      </c>
      <c r="O3532" s="149" t="s">
        <v>214</v>
      </c>
      <c r="P3532" s="149" t="s">
        <v>53</v>
      </c>
      <c r="Q3532" s="149"/>
      <c r="R3532" s="149" t="s">
        <v>15220</v>
      </c>
      <c r="S3532" s="149" t="s">
        <v>15221</v>
      </c>
      <c r="T3532" s="149" t="s">
        <v>15175</v>
      </c>
      <c r="U3532" s="149" t="s">
        <v>267</v>
      </c>
      <c r="V3532" s="149"/>
      <c r="W3532" s="149"/>
      <c r="X3532" s="149" t="s">
        <v>336</v>
      </c>
      <c r="Y3532" s="149"/>
      <c r="Z3532" s="149"/>
      <c r="AA3532" s="149"/>
      <c r="AB3532" s="149" t="s">
        <v>269</v>
      </c>
      <c r="AC3532" s="149" t="s">
        <v>318</v>
      </c>
      <c r="AD3532" s="149" t="s">
        <v>15175</v>
      </c>
      <c r="AE3532" s="149" t="s">
        <v>271</v>
      </c>
      <c r="AF3532" s="149"/>
      <c r="AG3532" s="149" t="s">
        <v>1098</v>
      </c>
      <c r="AH3532" s="149" t="s">
        <v>273</v>
      </c>
      <c r="AI3532" s="158">
        <v>96</v>
      </c>
      <c r="AJ3532" s="149"/>
      <c r="AK3532" s="159" t="s">
        <v>274</v>
      </c>
      <c r="AL3532" s="159" t="s">
        <v>274</v>
      </c>
      <c r="AM3532" s="149" t="s">
        <v>274</v>
      </c>
      <c r="AN3532" s="160">
        <v>4</v>
      </c>
      <c r="AO3532" s="149"/>
      <c r="AP3532" s="149" t="s">
        <v>274</v>
      </c>
      <c r="AQ3532" s="149" t="s">
        <v>275</v>
      </c>
      <c r="AR3532" s="158">
        <v>1</v>
      </c>
      <c r="AS3532" s="149" t="s">
        <v>275</v>
      </c>
      <c r="AT3532" s="149" t="s">
        <v>276</v>
      </c>
      <c r="AU3532" s="161">
        <v>1</v>
      </c>
      <c r="AV3532" s="159">
        <v>12307.69</v>
      </c>
      <c r="AW3532" s="159">
        <v>492.31</v>
      </c>
      <c r="AX3532" s="149" t="s">
        <v>274</v>
      </c>
      <c r="AY3532" s="159">
        <v>153.77</v>
      </c>
      <c r="AZ3532" s="159">
        <v>153.77</v>
      </c>
      <c r="BA3532" s="159">
        <v>615.1</v>
      </c>
      <c r="BB3532" s="159">
        <v>11815.38</v>
      </c>
      <c r="BC3532" s="162" t="s">
        <v>274</v>
      </c>
      <c r="BD3532" s="162">
        <v>0</v>
      </c>
      <c r="BE3532" s="159">
        <v>492.31</v>
      </c>
      <c r="BF3532" s="159">
        <v>492.31</v>
      </c>
      <c r="BG3532" s="159">
        <v>12307.69</v>
      </c>
    </row>
    <row r="3533" ht="28.05" customHeight="1" spans="1:59">
      <c r="A3533" s="149"/>
      <c r="B3533" s="149"/>
      <c r="C3533" s="149"/>
      <c r="D3533" s="149" t="s">
        <v>3726</v>
      </c>
      <c r="E3533" s="340" t="s">
        <v>15538</v>
      </c>
      <c r="F3533" s="149" t="s">
        <v>3726</v>
      </c>
      <c r="G3533" s="149" t="s">
        <v>15539</v>
      </c>
      <c r="H3533" s="149" t="s">
        <v>5594</v>
      </c>
      <c r="I3533" s="149" t="s">
        <v>15540</v>
      </c>
      <c r="J3533" s="149" t="s">
        <v>15541</v>
      </c>
      <c r="K3533" s="149"/>
      <c r="L3533" s="149" t="s">
        <v>262</v>
      </c>
      <c r="M3533" s="149"/>
      <c r="N3533" s="149" t="s">
        <v>263</v>
      </c>
      <c r="O3533" s="149" t="s">
        <v>214</v>
      </c>
      <c r="P3533" s="149" t="s">
        <v>53</v>
      </c>
      <c r="Q3533" s="149"/>
      <c r="R3533" s="149" t="s">
        <v>3914</v>
      </c>
      <c r="S3533" s="149" t="s">
        <v>6049</v>
      </c>
      <c r="T3533" s="149" t="s">
        <v>15518</v>
      </c>
      <c r="U3533" s="149" t="s">
        <v>267</v>
      </c>
      <c r="V3533" s="149"/>
      <c r="W3533" s="149"/>
      <c r="X3533" s="149" t="s">
        <v>268</v>
      </c>
      <c r="Y3533" s="149"/>
      <c r="Z3533" s="149"/>
      <c r="AA3533" s="149"/>
      <c r="AB3533" s="149" t="s">
        <v>269</v>
      </c>
      <c r="AC3533" s="149" t="s">
        <v>270</v>
      </c>
      <c r="AD3533" s="149" t="s">
        <v>15518</v>
      </c>
      <c r="AE3533" s="149" t="s">
        <v>271</v>
      </c>
      <c r="AF3533" s="149"/>
      <c r="AG3533" s="149" t="s">
        <v>1098</v>
      </c>
      <c r="AH3533" s="149" t="s">
        <v>273</v>
      </c>
      <c r="AI3533" s="158">
        <v>70</v>
      </c>
      <c r="AJ3533" s="149"/>
      <c r="AK3533" s="159" t="s">
        <v>274</v>
      </c>
      <c r="AL3533" s="159" t="s">
        <v>274</v>
      </c>
      <c r="AM3533" s="149" t="s">
        <v>274</v>
      </c>
      <c r="AN3533" s="160">
        <v>4</v>
      </c>
      <c r="AO3533" s="149"/>
      <c r="AP3533" s="149" t="s">
        <v>274</v>
      </c>
      <c r="AQ3533" s="149" t="s">
        <v>275</v>
      </c>
      <c r="AR3533" s="158">
        <v>1</v>
      </c>
      <c r="AS3533" s="149" t="s">
        <v>275</v>
      </c>
      <c r="AT3533" s="149" t="s">
        <v>276</v>
      </c>
      <c r="AU3533" s="161">
        <v>1</v>
      </c>
      <c r="AV3533" s="159">
        <v>4867.26</v>
      </c>
      <c r="AW3533" s="159">
        <v>194.69</v>
      </c>
      <c r="AX3533" s="149" t="s">
        <v>274</v>
      </c>
      <c r="AY3533" s="159">
        <v>45.1</v>
      </c>
      <c r="AZ3533" s="159">
        <v>45.1</v>
      </c>
      <c r="BA3533" s="159">
        <v>180.42</v>
      </c>
      <c r="BB3533" s="159">
        <v>3322.73</v>
      </c>
      <c r="BC3533" s="162" t="s">
        <v>274</v>
      </c>
      <c r="BD3533" s="159">
        <v>177.11</v>
      </c>
      <c r="BE3533" s="159">
        <v>1544.53</v>
      </c>
      <c r="BF3533" s="159">
        <v>1367.42</v>
      </c>
      <c r="BG3533" s="159">
        <v>4867.26</v>
      </c>
    </row>
    <row r="3534" ht="28.05" customHeight="1" spans="1:59">
      <c r="A3534" s="149"/>
      <c r="B3534" s="149"/>
      <c r="C3534" s="149"/>
      <c r="D3534" s="149" t="s">
        <v>3726</v>
      </c>
      <c r="E3534" s="340" t="s">
        <v>15542</v>
      </c>
      <c r="F3534" s="149" t="s">
        <v>3726</v>
      </c>
      <c r="G3534" s="149" t="s">
        <v>15543</v>
      </c>
      <c r="H3534" s="149" t="s">
        <v>12200</v>
      </c>
      <c r="I3534" s="149" t="s">
        <v>15510</v>
      </c>
      <c r="J3534" s="149" t="s">
        <v>15544</v>
      </c>
      <c r="K3534" s="149"/>
      <c r="L3534" s="149" t="s">
        <v>262</v>
      </c>
      <c r="M3534" s="149"/>
      <c r="N3534" s="149" t="s">
        <v>263</v>
      </c>
      <c r="O3534" s="149" t="s">
        <v>214</v>
      </c>
      <c r="P3534" s="149" t="s">
        <v>53</v>
      </c>
      <c r="Q3534" s="149"/>
      <c r="R3534" s="149" t="s">
        <v>4599</v>
      </c>
      <c r="S3534" s="149" t="s">
        <v>5684</v>
      </c>
      <c r="T3534" s="149" t="s">
        <v>15512</v>
      </c>
      <c r="U3534" s="149" t="s">
        <v>267</v>
      </c>
      <c r="V3534" s="149"/>
      <c r="W3534" s="149"/>
      <c r="X3534" s="149" t="s">
        <v>268</v>
      </c>
      <c r="Y3534" s="149"/>
      <c r="Z3534" s="149"/>
      <c r="AA3534" s="149"/>
      <c r="AB3534" s="149" t="s">
        <v>269</v>
      </c>
      <c r="AC3534" s="149" t="s">
        <v>270</v>
      </c>
      <c r="AD3534" s="149" t="s">
        <v>15512</v>
      </c>
      <c r="AE3534" s="149" t="s">
        <v>271</v>
      </c>
      <c r="AF3534" s="149"/>
      <c r="AG3534" s="149" t="s">
        <v>1098</v>
      </c>
      <c r="AH3534" s="149" t="s">
        <v>273</v>
      </c>
      <c r="AI3534" s="158">
        <v>65</v>
      </c>
      <c r="AJ3534" s="149"/>
      <c r="AK3534" s="159" t="s">
        <v>274</v>
      </c>
      <c r="AL3534" s="159" t="s">
        <v>274</v>
      </c>
      <c r="AM3534" s="149" t="s">
        <v>274</v>
      </c>
      <c r="AN3534" s="160">
        <v>4</v>
      </c>
      <c r="AO3534" s="149"/>
      <c r="AP3534" s="149" t="s">
        <v>274</v>
      </c>
      <c r="AQ3534" s="149" t="s">
        <v>275</v>
      </c>
      <c r="AR3534" s="158">
        <v>1</v>
      </c>
      <c r="AS3534" s="149" t="s">
        <v>275</v>
      </c>
      <c r="AT3534" s="149" t="s">
        <v>276</v>
      </c>
      <c r="AU3534" s="161">
        <v>1</v>
      </c>
      <c r="AV3534" s="159">
        <v>2035.4</v>
      </c>
      <c r="AW3534" s="159">
        <v>81.42</v>
      </c>
      <c r="AX3534" s="149" t="s">
        <v>274</v>
      </c>
      <c r="AY3534" s="159">
        <v>20.94</v>
      </c>
      <c r="AZ3534" s="159">
        <v>20.94</v>
      </c>
      <c r="BA3534" s="159">
        <v>83.76</v>
      </c>
      <c r="BB3534" s="159">
        <v>1304.76</v>
      </c>
      <c r="BC3534" s="162" t="s">
        <v>274</v>
      </c>
      <c r="BD3534" s="162">
        <v>0</v>
      </c>
      <c r="BE3534" s="159">
        <v>730.64</v>
      </c>
      <c r="BF3534" s="159">
        <v>730.64</v>
      </c>
      <c r="BG3534" s="159">
        <v>2035.4</v>
      </c>
    </row>
    <row r="3535" ht="28.05" customHeight="1" spans="1:59">
      <c r="A3535" s="149"/>
      <c r="B3535" s="149"/>
      <c r="C3535" s="149"/>
      <c r="D3535" s="149" t="s">
        <v>3726</v>
      </c>
      <c r="E3535" s="340" t="s">
        <v>15545</v>
      </c>
      <c r="F3535" s="149" t="s">
        <v>3726</v>
      </c>
      <c r="G3535" s="149" t="s">
        <v>15546</v>
      </c>
      <c r="H3535" s="149" t="s">
        <v>6733</v>
      </c>
      <c r="I3535" s="149" t="s">
        <v>15453</v>
      </c>
      <c r="J3535" s="149" t="s">
        <v>15547</v>
      </c>
      <c r="K3535" s="149"/>
      <c r="L3535" s="149" t="s">
        <v>287</v>
      </c>
      <c r="M3535" s="149"/>
      <c r="N3535" s="149" t="s">
        <v>263</v>
      </c>
      <c r="O3535" s="149" t="s">
        <v>214</v>
      </c>
      <c r="P3535" s="149" t="s">
        <v>53</v>
      </c>
      <c r="Q3535" s="149"/>
      <c r="R3535" s="149" t="s">
        <v>15548</v>
      </c>
      <c r="S3535" s="149" t="s">
        <v>14888</v>
      </c>
      <c r="T3535" s="149" t="s">
        <v>414</v>
      </c>
      <c r="U3535" s="149" t="s">
        <v>267</v>
      </c>
      <c r="V3535" s="149"/>
      <c r="W3535" s="149"/>
      <c r="X3535" s="149" t="s">
        <v>336</v>
      </c>
      <c r="Y3535" s="149"/>
      <c r="Z3535" s="149"/>
      <c r="AA3535" s="149"/>
      <c r="AB3535" s="149" t="s">
        <v>269</v>
      </c>
      <c r="AC3535" s="149" t="s">
        <v>270</v>
      </c>
      <c r="AD3535" s="149" t="s">
        <v>414</v>
      </c>
      <c r="AE3535" s="149" t="s">
        <v>271</v>
      </c>
      <c r="AF3535" s="149"/>
      <c r="AG3535" s="149" t="s">
        <v>1098</v>
      </c>
      <c r="AH3535" s="149" t="s">
        <v>273</v>
      </c>
      <c r="AI3535" s="158">
        <v>21</v>
      </c>
      <c r="AJ3535" s="149"/>
      <c r="AK3535" s="159" t="s">
        <v>274</v>
      </c>
      <c r="AL3535" s="159" t="s">
        <v>274</v>
      </c>
      <c r="AM3535" s="149" t="s">
        <v>274</v>
      </c>
      <c r="AN3535" s="160">
        <v>4</v>
      </c>
      <c r="AO3535" s="149"/>
      <c r="AP3535" s="149" t="s">
        <v>274</v>
      </c>
      <c r="AQ3535" s="149" t="s">
        <v>275</v>
      </c>
      <c r="AR3535" s="158">
        <v>1</v>
      </c>
      <c r="AS3535" s="149" t="s">
        <v>275</v>
      </c>
      <c r="AT3535" s="149" t="s">
        <v>276</v>
      </c>
      <c r="AU3535" s="161">
        <v>1</v>
      </c>
      <c r="AV3535" s="159">
        <v>5433.63</v>
      </c>
      <c r="AW3535" s="159">
        <v>217.35</v>
      </c>
      <c r="AX3535" s="149" t="s">
        <v>274</v>
      </c>
      <c r="AY3535" s="159">
        <v>54.34</v>
      </c>
      <c r="AZ3535" s="159">
        <v>54.34</v>
      </c>
      <c r="BA3535" s="159">
        <v>217.36</v>
      </c>
      <c r="BB3535" s="159">
        <v>1141.14</v>
      </c>
      <c r="BC3535" s="162" t="s">
        <v>274</v>
      </c>
      <c r="BD3535" s="162">
        <v>0</v>
      </c>
      <c r="BE3535" s="159">
        <v>4292.49</v>
      </c>
      <c r="BF3535" s="159">
        <v>4292.49</v>
      </c>
      <c r="BG3535" s="159">
        <v>5433.63</v>
      </c>
    </row>
    <row r="3536" ht="28.05" customHeight="1" spans="1:59">
      <c r="A3536" s="149"/>
      <c r="B3536" s="149"/>
      <c r="C3536" s="149"/>
      <c r="D3536" s="149" t="s">
        <v>3726</v>
      </c>
      <c r="E3536" s="340" t="s">
        <v>15549</v>
      </c>
      <c r="F3536" s="149" t="s">
        <v>3726</v>
      </c>
      <c r="G3536" s="149" t="s">
        <v>15550</v>
      </c>
      <c r="H3536" s="149" t="s">
        <v>15551</v>
      </c>
      <c r="I3536" s="149" t="s">
        <v>15552</v>
      </c>
      <c r="J3536" s="149" t="s">
        <v>15553</v>
      </c>
      <c r="K3536" s="149"/>
      <c r="L3536" s="149" t="s">
        <v>262</v>
      </c>
      <c r="M3536" s="149"/>
      <c r="N3536" s="149" t="s">
        <v>263</v>
      </c>
      <c r="O3536" s="149" t="s">
        <v>214</v>
      </c>
      <c r="P3536" s="149" t="s">
        <v>53</v>
      </c>
      <c r="Q3536" s="149"/>
      <c r="R3536" s="149" t="s">
        <v>11065</v>
      </c>
      <c r="S3536" s="149" t="s">
        <v>15554</v>
      </c>
      <c r="T3536" s="149" t="s">
        <v>15518</v>
      </c>
      <c r="U3536" s="149" t="s">
        <v>267</v>
      </c>
      <c r="V3536" s="149"/>
      <c r="W3536" s="149"/>
      <c r="X3536" s="149" t="s">
        <v>336</v>
      </c>
      <c r="Y3536" s="149"/>
      <c r="Z3536" s="149"/>
      <c r="AA3536" s="149"/>
      <c r="AB3536" s="149" t="s">
        <v>269</v>
      </c>
      <c r="AC3536" s="149" t="s">
        <v>270</v>
      </c>
      <c r="AD3536" s="149" t="s">
        <v>15518</v>
      </c>
      <c r="AE3536" s="149" t="s">
        <v>271</v>
      </c>
      <c r="AF3536" s="149"/>
      <c r="AG3536" s="149" t="s">
        <v>1098</v>
      </c>
      <c r="AH3536" s="149" t="s">
        <v>273</v>
      </c>
      <c r="AI3536" s="158">
        <v>70</v>
      </c>
      <c r="AJ3536" s="149"/>
      <c r="AK3536" s="159" t="s">
        <v>274</v>
      </c>
      <c r="AL3536" s="159" t="s">
        <v>274</v>
      </c>
      <c r="AM3536" s="149" t="s">
        <v>274</v>
      </c>
      <c r="AN3536" s="160">
        <v>4</v>
      </c>
      <c r="AO3536" s="149"/>
      <c r="AP3536" s="149" t="s">
        <v>274</v>
      </c>
      <c r="AQ3536" s="149" t="s">
        <v>275</v>
      </c>
      <c r="AR3536" s="158">
        <v>1</v>
      </c>
      <c r="AS3536" s="149" t="s">
        <v>275</v>
      </c>
      <c r="AT3536" s="149" t="s">
        <v>276</v>
      </c>
      <c r="AU3536" s="161">
        <v>1</v>
      </c>
      <c r="AV3536" s="159">
        <v>26584.07</v>
      </c>
      <c r="AW3536" s="159">
        <v>1063.36</v>
      </c>
      <c r="AX3536" s="149" t="s">
        <v>274</v>
      </c>
      <c r="AY3536" s="159">
        <v>274.7</v>
      </c>
      <c r="AZ3536" s="159">
        <v>274.7</v>
      </c>
      <c r="BA3536" s="159">
        <v>1098.8</v>
      </c>
      <c r="BB3536" s="159">
        <v>18378.4</v>
      </c>
      <c r="BC3536" s="162" t="s">
        <v>274</v>
      </c>
      <c r="BD3536" s="162">
        <v>0</v>
      </c>
      <c r="BE3536" s="159">
        <v>8205.67</v>
      </c>
      <c r="BF3536" s="159">
        <v>8205.67</v>
      </c>
      <c r="BG3536" s="159">
        <v>26584.07</v>
      </c>
    </row>
    <row r="3537" ht="28.05" customHeight="1" spans="1:59">
      <c r="A3537" s="149"/>
      <c r="B3537" s="149"/>
      <c r="C3537" s="149"/>
      <c r="D3537" s="149" t="s">
        <v>3726</v>
      </c>
      <c r="E3537" s="340" t="s">
        <v>15555</v>
      </c>
      <c r="F3537" s="149" t="s">
        <v>3726</v>
      </c>
      <c r="G3537" s="149" t="s">
        <v>15556</v>
      </c>
      <c r="H3537" s="149" t="s">
        <v>15557</v>
      </c>
      <c r="I3537" s="149" t="s">
        <v>15558</v>
      </c>
      <c r="J3537" s="149" t="s">
        <v>15559</v>
      </c>
      <c r="K3537" s="149"/>
      <c r="L3537" s="149" t="s">
        <v>262</v>
      </c>
      <c r="M3537" s="149"/>
      <c r="N3537" s="149" t="s">
        <v>263</v>
      </c>
      <c r="O3537" s="149" t="s">
        <v>214</v>
      </c>
      <c r="P3537" s="149" t="s">
        <v>53</v>
      </c>
      <c r="Q3537" s="149"/>
      <c r="R3537" s="149" t="s">
        <v>15220</v>
      </c>
      <c r="S3537" s="149" t="s">
        <v>15221</v>
      </c>
      <c r="T3537" s="149" t="s">
        <v>15175</v>
      </c>
      <c r="U3537" s="149" t="s">
        <v>267</v>
      </c>
      <c r="V3537" s="149"/>
      <c r="W3537" s="149"/>
      <c r="X3537" s="149" t="s">
        <v>336</v>
      </c>
      <c r="Y3537" s="149"/>
      <c r="Z3537" s="149"/>
      <c r="AA3537" s="149"/>
      <c r="AB3537" s="149" t="s">
        <v>269</v>
      </c>
      <c r="AC3537" s="149" t="s">
        <v>318</v>
      </c>
      <c r="AD3537" s="149" t="s">
        <v>15175</v>
      </c>
      <c r="AE3537" s="149" t="s">
        <v>271</v>
      </c>
      <c r="AF3537" s="149"/>
      <c r="AG3537" s="149" t="s">
        <v>1098</v>
      </c>
      <c r="AH3537" s="149" t="s">
        <v>273</v>
      </c>
      <c r="AI3537" s="158">
        <v>96</v>
      </c>
      <c r="AJ3537" s="149"/>
      <c r="AK3537" s="159" t="s">
        <v>274</v>
      </c>
      <c r="AL3537" s="159" t="s">
        <v>274</v>
      </c>
      <c r="AM3537" s="149" t="s">
        <v>274</v>
      </c>
      <c r="AN3537" s="160">
        <v>4</v>
      </c>
      <c r="AO3537" s="149"/>
      <c r="AP3537" s="149" t="s">
        <v>274</v>
      </c>
      <c r="AQ3537" s="149" t="s">
        <v>275</v>
      </c>
      <c r="AR3537" s="158">
        <v>1</v>
      </c>
      <c r="AS3537" s="149" t="s">
        <v>275</v>
      </c>
      <c r="AT3537" s="149" t="s">
        <v>276</v>
      </c>
      <c r="AU3537" s="161">
        <v>1</v>
      </c>
      <c r="AV3537" s="159">
        <v>14273.5</v>
      </c>
      <c r="AW3537" s="159">
        <v>570.94</v>
      </c>
      <c r="AX3537" s="149" t="s">
        <v>274</v>
      </c>
      <c r="AY3537" s="159">
        <v>178.3</v>
      </c>
      <c r="AZ3537" s="159">
        <v>178.3</v>
      </c>
      <c r="BA3537" s="159">
        <v>713.22</v>
      </c>
      <c r="BB3537" s="159">
        <v>13702.56</v>
      </c>
      <c r="BC3537" s="162" t="s">
        <v>274</v>
      </c>
      <c r="BD3537" s="162">
        <v>0</v>
      </c>
      <c r="BE3537" s="159">
        <v>570.94</v>
      </c>
      <c r="BF3537" s="159">
        <v>570.94</v>
      </c>
      <c r="BG3537" s="159">
        <v>14273.5</v>
      </c>
    </row>
    <row r="3538" ht="28.05" customHeight="1" spans="1:59">
      <c r="A3538" s="149"/>
      <c r="B3538" s="149"/>
      <c r="C3538" s="149"/>
      <c r="D3538" s="149" t="s">
        <v>3726</v>
      </c>
      <c r="E3538" s="340" t="s">
        <v>15560</v>
      </c>
      <c r="F3538" s="149" t="s">
        <v>3726</v>
      </c>
      <c r="G3538" s="149" t="s">
        <v>15561</v>
      </c>
      <c r="H3538" s="149" t="s">
        <v>12200</v>
      </c>
      <c r="I3538" s="149" t="s">
        <v>15510</v>
      </c>
      <c r="J3538" s="149" t="s">
        <v>15562</v>
      </c>
      <c r="K3538" s="149"/>
      <c r="L3538" s="149" t="s">
        <v>262</v>
      </c>
      <c r="M3538" s="149"/>
      <c r="N3538" s="149" t="s">
        <v>263</v>
      </c>
      <c r="O3538" s="149" t="s">
        <v>214</v>
      </c>
      <c r="P3538" s="149" t="s">
        <v>53</v>
      </c>
      <c r="Q3538" s="149"/>
      <c r="R3538" s="149" t="s">
        <v>4599</v>
      </c>
      <c r="S3538" s="149" t="s">
        <v>5684</v>
      </c>
      <c r="T3538" s="149" t="s">
        <v>15512</v>
      </c>
      <c r="U3538" s="149" t="s">
        <v>267</v>
      </c>
      <c r="V3538" s="149"/>
      <c r="W3538" s="149"/>
      <c r="X3538" s="149" t="s">
        <v>268</v>
      </c>
      <c r="Y3538" s="149"/>
      <c r="Z3538" s="149"/>
      <c r="AA3538" s="149"/>
      <c r="AB3538" s="149" t="s">
        <v>269</v>
      </c>
      <c r="AC3538" s="149" t="s">
        <v>270</v>
      </c>
      <c r="AD3538" s="149" t="s">
        <v>15512</v>
      </c>
      <c r="AE3538" s="149" t="s">
        <v>271</v>
      </c>
      <c r="AF3538" s="149"/>
      <c r="AG3538" s="149" t="s">
        <v>1098</v>
      </c>
      <c r="AH3538" s="149" t="s">
        <v>273</v>
      </c>
      <c r="AI3538" s="158">
        <v>65</v>
      </c>
      <c r="AJ3538" s="149"/>
      <c r="AK3538" s="159" t="s">
        <v>274</v>
      </c>
      <c r="AL3538" s="159" t="s">
        <v>274</v>
      </c>
      <c r="AM3538" s="149" t="s">
        <v>274</v>
      </c>
      <c r="AN3538" s="160">
        <v>4</v>
      </c>
      <c r="AO3538" s="149"/>
      <c r="AP3538" s="149" t="s">
        <v>274</v>
      </c>
      <c r="AQ3538" s="149" t="s">
        <v>275</v>
      </c>
      <c r="AR3538" s="158">
        <v>1</v>
      </c>
      <c r="AS3538" s="149" t="s">
        <v>275</v>
      </c>
      <c r="AT3538" s="149" t="s">
        <v>276</v>
      </c>
      <c r="AU3538" s="161">
        <v>1</v>
      </c>
      <c r="AV3538" s="159">
        <v>2035.4</v>
      </c>
      <c r="AW3538" s="159">
        <v>81.42</v>
      </c>
      <c r="AX3538" s="149" t="s">
        <v>274</v>
      </c>
      <c r="AY3538" s="159">
        <v>20.94</v>
      </c>
      <c r="AZ3538" s="159">
        <v>20.94</v>
      </c>
      <c r="BA3538" s="159">
        <v>83.76</v>
      </c>
      <c r="BB3538" s="159">
        <v>1304.76</v>
      </c>
      <c r="BC3538" s="162" t="s">
        <v>274</v>
      </c>
      <c r="BD3538" s="162">
        <v>0</v>
      </c>
      <c r="BE3538" s="159">
        <v>730.64</v>
      </c>
      <c r="BF3538" s="159">
        <v>730.64</v>
      </c>
      <c r="BG3538" s="159">
        <v>2035.4</v>
      </c>
    </row>
    <row r="3539" ht="28.05" customHeight="1" spans="1:59">
      <c r="A3539" s="149"/>
      <c r="B3539" s="149"/>
      <c r="C3539" s="149"/>
      <c r="D3539" s="149" t="s">
        <v>3726</v>
      </c>
      <c r="E3539" s="340" t="s">
        <v>15563</v>
      </c>
      <c r="F3539" s="149" t="s">
        <v>3726</v>
      </c>
      <c r="G3539" s="149" t="s">
        <v>15564</v>
      </c>
      <c r="H3539" s="149" t="s">
        <v>6733</v>
      </c>
      <c r="I3539" s="149" t="s">
        <v>15453</v>
      </c>
      <c r="J3539" s="149" t="s">
        <v>15565</v>
      </c>
      <c r="K3539" s="149"/>
      <c r="L3539" s="149" t="s">
        <v>287</v>
      </c>
      <c r="M3539" s="149"/>
      <c r="N3539" s="149" t="s">
        <v>263</v>
      </c>
      <c r="O3539" s="149" t="s">
        <v>214</v>
      </c>
      <c r="P3539" s="149" t="s">
        <v>53</v>
      </c>
      <c r="Q3539" s="149"/>
      <c r="R3539" s="149" t="s">
        <v>15566</v>
      </c>
      <c r="S3539" s="149" t="s">
        <v>14888</v>
      </c>
      <c r="T3539" s="149" t="s">
        <v>414</v>
      </c>
      <c r="U3539" s="149" t="s">
        <v>267</v>
      </c>
      <c r="V3539" s="149"/>
      <c r="W3539" s="149"/>
      <c r="X3539" s="149" t="s">
        <v>336</v>
      </c>
      <c r="Y3539" s="149"/>
      <c r="Z3539" s="149"/>
      <c r="AA3539" s="149"/>
      <c r="AB3539" s="149" t="s">
        <v>269</v>
      </c>
      <c r="AC3539" s="149" t="s">
        <v>270</v>
      </c>
      <c r="AD3539" s="149" t="s">
        <v>414</v>
      </c>
      <c r="AE3539" s="149" t="s">
        <v>271</v>
      </c>
      <c r="AF3539" s="149"/>
      <c r="AG3539" s="149" t="s">
        <v>1098</v>
      </c>
      <c r="AH3539" s="149" t="s">
        <v>273</v>
      </c>
      <c r="AI3539" s="158">
        <v>21</v>
      </c>
      <c r="AJ3539" s="149"/>
      <c r="AK3539" s="159" t="s">
        <v>274</v>
      </c>
      <c r="AL3539" s="159" t="s">
        <v>274</v>
      </c>
      <c r="AM3539" s="149" t="s">
        <v>274</v>
      </c>
      <c r="AN3539" s="160">
        <v>4</v>
      </c>
      <c r="AO3539" s="149"/>
      <c r="AP3539" s="149" t="s">
        <v>274</v>
      </c>
      <c r="AQ3539" s="149" t="s">
        <v>275</v>
      </c>
      <c r="AR3539" s="158">
        <v>1</v>
      </c>
      <c r="AS3539" s="149" t="s">
        <v>275</v>
      </c>
      <c r="AT3539" s="149" t="s">
        <v>276</v>
      </c>
      <c r="AU3539" s="161">
        <v>1</v>
      </c>
      <c r="AV3539" s="159">
        <v>5433.63</v>
      </c>
      <c r="AW3539" s="159">
        <v>217.35</v>
      </c>
      <c r="AX3539" s="149" t="s">
        <v>274</v>
      </c>
      <c r="AY3539" s="159">
        <v>54.34</v>
      </c>
      <c r="AZ3539" s="159">
        <v>54.34</v>
      </c>
      <c r="BA3539" s="159">
        <v>217.36</v>
      </c>
      <c r="BB3539" s="159">
        <v>1141.14</v>
      </c>
      <c r="BC3539" s="162" t="s">
        <v>274</v>
      </c>
      <c r="BD3539" s="162">
        <v>0</v>
      </c>
      <c r="BE3539" s="159">
        <v>4292.49</v>
      </c>
      <c r="BF3539" s="159">
        <v>4292.49</v>
      </c>
      <c r="BG3539" s="159">
        <v>5433.63</v>
      </c>
    </row>
    <row r="3540" ht="28.05" customHeight="1" spans="1:59">
      <c r="A3540" s="149"/>
      <c r="B3540" s="149"/>
      <c r="C3540" s="149"/>
      <c r="D3540" s="149" t="s">
        <v>3726</v>
      </c>
      <c r="E3540" s="340" t="s">
        <v>15567</v>
      </c>
      <c r="F3540" s="149" t="s">
        <v>3726</v>
      </c>
      <c r="G3540" s="149" t="s">
        <v>15568</v>
      </c>
      <c r="H3540" s="149" t="s">
        <v>5681</v>
      </c>
      <c r="I3540" s="149" t="s">
        <v>15569</v>
      </c>
      <c r="J3540" s="149" t="s">
        <v>15570</v>
      </c>
      <c r="K3540" s="149"/>
      <c r="L3540" s="149" t="s">
        <v>262</v>
      </c>
      <c r="M3540" s="149"/>
      <c r="N3540" s="149" t="s">
        <v>263</v>
      </c>
      <c r="O3540" s="149" t="s">
        <v>214</v>
      </c>
      <c r="P3540" s="149" t="s">
        <v>53</v>
      </c>
      <c r="Q3540" s="149"/>
      <c r="R3540" s="149" t="s">
        <v>4026</v>
      </c>
      <c r="S3540" s="149" t="s">
        <v>5684</v>
      </c>
      <c r="T3540" s="149" t="s">
        <v>15512</v>
      </c>
      <c r="U3540" s="149" t="s">
        <v>267</v>
      </c>
      <c r="V3540" s="149"/>
      <c r="W3540" s="149"/>
      <c r="X3540" s="149" t="s">
        <v>268</v>
      </c>
      <c r="Y3540" s="149"/>
      <c r="Z3540" s="149"/>
      <c r="AA3540" s="149"/>
      <c r="AB3540" s="149" t="s">
        <v>269</v>
      </c>
      <c r="AC3540" s="149" t="s">
        <v>270</v>
      </c>
      <c r="AD3540" s="149" t="s">
        <v>15512</v>
      </c>
      <c r="AE3540" s="149" t="s">
        <v>271</v>
      </c>
      <c r="AF3540" s="149"/>
      <c r="AG3540" s="149" t="s">
        <v>1098</v>
      </c>
      <c r="AH3540" s="149" t="s">
        <v>273</v>
      </c>
      <c r="AI3540" s="158">
        <v>65</v>
      </c>
      <c r="AJ3540" s="149"/>
      <c r="AK3540" s="159" t="s">
        <v>274</v>
      </c>
      <c r="AL3540" s="159" t="s">
        <v>274</v>
      </c>
      <c r="AM3540" s="149" t="s">
        <v>274</v>
      </c>
      <c r="AN3540" s="160">
        <v>4</v>
      </c>
      <c r="AO3540" s="149"/>
      <c r="AP3540" s="149" t="s">
        <v>274</v>
      </c>
      <c r="AQ3540" s="149" t="s">
        <v>275</v>
      </c>
      <c r="AR3540" s="158">
        <v>1</v>
      </c>
      <c r="AS3540" s="149" t="s">
        <v>275</v>
      </c>
      <c r="AT3540" s="149" t="s">
        <v>276</v>
      </c>
      <c r="AU3540" s="161">
        <v>1</v>
      </c>
      <c r="AV3540" s="159">
        <v>19469.02</v>
      </c>
      <c r="AW3540" s="159">
        <v>778.76</v>
      </c>
      <c r="AX3540" s="149" t="s">
        <v>274</v>
      </c>
      <c r="AY3540" s="159">
        <v>200.25</v>
      </c>
      <c r="AZ3540" s="159">
        <v>200.25</v>
      </c>
      <c r="BA3540" s="159">
        <v>801</v>
      </c>
      <c r="BB3540" s="159">
        <v>12482.4</v>
      </c>
      <c r="BC3540" s="162" t="s">
        <v>274</v>
      </c>
      <c r="BD3540" s="162">
        <v>0</v>
      </c>
      <c r="BE3540" s="159">
        <v>6986.62</v>
      </c>
      <c r="BF3540" s="159">
        <v>6986.62</v>
      </c>
      <c r="BG3540" s="159">
        <v>19469.02</v>
      </c>
    </row>
    <row r="3541" ht="28.05" customHeight="1" spans="1:59">
      <c r="A3541" s="149"/>
      <c r="B3541" s="149"/>
      <c r="C3541" s="149"/>
      <c r="D3541" s="149" t="s">
        <v>3726</v>
      </c>
      <c r="E3541" s="340" t="s">
        <v>15571</v>
      </c>
      <c r="F3541" s="149" t="s">
        <v>3726</v>
      </c>
      <c r="G3541" s="149" t="s">
        <v>15572</v>
      </c>
      <c r="H3541" s="149" t="s">
        <v>15557</v>
      </c>
      <c r="I3541" s="149" t="s">
        <v>15558</v>
      </c>
      <c r="J3541" s="149" t="s">
        <v>15573</v>
      </c>
      <c r="K3541" s="149"/>
      <c r="L3541" s="149" t="s">
        <v>262</v>
      </c>
      <c r="M3541" s="149"/>
      <c r="N3541" s="149" t="s">
        <v>263</v>
      </c>
      <c r="O3541" s="149" t="s">
        <v>214</v>
      </c>
      <c r="P3541" s="149" t="s">
        <v>53</v>
      </c>
      <c r="Q3541" s="149"/>
      <c r="R3541" s="149" t="s">
        <v>15220</v>
      </c>
      <c r="S3541" s="149" t="s">
        <v>15221</v>
      </c>
      <c r="T3541" s="149" t="s">
        <v>15175</v>
      </c>
      <c r="U3541" s="149" t="s">
        <v>267</v>
      </c>
      <c r="V3541" s="149"/>
      <c r="W3541" s="149"/>
      <c r="X3541" s="149" t="s">
        <v>336</v>
      </c>
      <c r="Y3541" s="149"/>
      <c r="Z3541" s="149"/>
      <c r="AA3541" s="149"/>
      <c r="AB3541" s="149" t="s">
        <v>269</v>
      </c>
      <c r="AC3541" s="149" t="s">
        <v>318</v>
      </c>
      <c r="AD3541" s="149" t="s">
        <v>15175</v>
      </c>
      <c r="AE3541" s="149" t="s">
        <v>271</v>
      </c>
      <c r="AF3541" s="149"/>
      <c r="AG3541" s="149" t="s">
        <v>1098</v>
      </c>
      <c r="AH3541" s="149" t="s">
        <v>273</v>
      </c>
      <c r="AI3541" s="158">
        <v>96</v>
      </c>
      <c r="AJ3541" s="149"/>
      <c r="AK3541" s="159" t="s">
        <v>274</v>
      </c>
      <c r="AL3541" s="159" t="s">
        <v>274</v>
      </c>
      <c r="AM3541" s="149" t="s">
        <v>274</v>
      </c>
      <c r="AN3541" s="160">
        <v>4</v>
      </c>
      <c r="AO3541" s="149"/>
      <c r="AP3541" s="149" t="s">
        <v>274</v>
      </c>
      <c r="AQ3541" s="149" t="s">
        <v>275</v>
      </c>
      <c r="AR3541" s="158">
        <v>1</v>
      </c>
      <c r="AS3541" s="149" t="s">
        <v>275</v>
      </c>
      <c r="AT3541" s="149" t="s">
        <v>276</v>
      </c>
      <c r="AU3541" s="161">
        <v>1</v>
      </c>
      <c r="AV3541" s="159">
        <v>14273.5</v>
      </c>
      <c r="AW3541" s="159">
        <v>570.94</v>
      </c>
      <c r="AX3541" s="149" t="s">
        <v>274</v>
      </c>
      <c r="AY3541" s="159">
        <v>178.3</v>
      </c>
      <c r="AZ3541" s="159">
        <v>178.3</v>
      </c>
      <c r="BA3541" s="159">
        <v>713.22</v>
      </c>
      <c r="BB3541" s="159">
        <v>13702.56</v>
      </c>
      <c r="BC3541" s="162" t="s">
        <v>274</v>
      </c>
      <c r="BD3541" s="162">
        <v>0</v>
      </c>
      <c r="BE3541" s="159">
        <v>570.94</v>
      </c>
      <c r="BF3541" s="159">
        <v>570.94</v>
      </c>
      <c r="BG3541" s="159">
        <v>14273.5</v>
      </c>
    </row>
    <row r="3542" ht="28.05" customHeight="1" spans="1:59">
      <c r="A3542" s="149"/>
      <c r="B3542" s="149"/>
      <c r="C3542" s="149"/>
      <c r="D3542" s="149" t="s">
        <v>3726</v>
      </c>
      <c r="E3542" s="340" t="s">
        <v>15574</v>
      </c>
      <c r="F3542" s="149" t="s">
        <v>3726</v>
      </c>
      <c r="G3542" s="149" t="s">
        <v>15575</v>
      </c>
      <c r="H3542" s="149" t="s">
        <v>4099</v>
      </c>
      <c r="I3542" s="149" t="s">
        <v>15576</v>
      </c>
      <c r="J3542" s="149" t="s">
        <v>15577</v>
      </c>
      <c r="K3542" s="149"/>
      <c r="L3542" s="149" t="s">
        <v>262</v>
      </c>
      <c r="M3542" s="149"/>
      <c r="N3542" s="149" t="s">
        <v>263</v>
      </c>
      <c r="O3542" s="149" t="s">
        <v>214</v>
      </c>
      <c r="P3542" s="149" t="s">
        <v>53</v>
      </c>
      <c r="Q3542" s="149"/>
      <c r="R3542" s="149" t="s">
        <v>2512</v>
      </c>
      <c r="S3542" s="149" t="s">
        <v>135</v>
      </c>
      <c r="T3542" s="149" t="s">
        <v>15578</v>
      </c>
      <c r="U3542" s="149" t="s">
        <v>267</v>
      </c>
      <c r="V3542" s="149"/>
      <c r="W3542" s="149"/>
      <c r="X3542" s="149" t="s">
        <v>336</v>
      </c>
      <c r="Y3542" s="149"/>
      <c r="Z3542" s="149"/>
      <c r="AA3542" s="149"/>
      <c r="AB3542" s="149" t="s">
        <v>269</v>
      </c>
      <c r="AC3542" s="149" t="s">
        <v>270</v>
      </c>
      <c r="AD3542" s="149" t="s">
        <v>15578</v>
      </c>
      <c r="AE3542" s="149" t="s">
        <v>271</v>
      </c>
      <c r="AF3542" s="149"/>
      <c r="AG3542" s="149" t="s">
        <v>1098</v>
      </c>
      <c r="AH3542" s="149" t="s">
        <v>273</v>
      </c>
      <c r="AI3542" s="158">
        <v>70</v>
      </c>
      <c r="AJ3542" s="149"/>
      <c r="AK3542" s="159" t="s">
        <v>274</v>
      </c>
      <c r="AL3542" s="159" t="s">
        <v>274</v>
      </c>
      <c r="AM3542" s="149" t="s">
        <v>274</v>
      </c>
      <c r="AN3542" s="160">
        <v>4</v>
      </c>
      <c r="AO3542" s="149"/>
      <c r="AP3542" s="149" t="s">
        <v>274</v>
      </c>
      <c r="AQ3542" s="149" t="s">
        <v>275</v>
      </c>
      <c r="AR3542" s="158">
        <v>1</v>
      </c>
      <c r="AS3542" s="149" t="s">
        <v>275</v>
      </c>
      <c r="AT3542" s="149" t="s">
        <v>276</v>
      </c>
      <c r="AU3542" s="161">
        <v>1</v>
      </c>
      <c r="AV3542" s="159">
        <v>4336.28</v>
      </c>
      <c r="AW3542" s="159">
        <v>173.45</v>
      </c>
      <c r="AX3542" s="149" t="s">
        <v>274</v>
      </c>
      <c r="AY3542" s="159">
        <v>44.81</v>
      </c>
      <c r="AZ3542" s="159">
        <v>44.81</v>
      </c>
      <c r="BA3542" s="159">
        <v>179.24</v>
      </c>
      <c r="BB3542" s="159">
        <v>2997.64</v>
      </c>
      <c r="BC3542" s="162" t="s">
        <v>274</v>
      </c>
      <c r="BD3542" s="162">
        <v>0</v>
      </c>
      <c r="BE3542" s="159">
        <v>1338.64</v>
      </c>
      <c r="BF3542" s="159">
        <v>1338.64</v>
      </c>
      <c r="BG3542" s="159">
        <v>4336.28</v>
      </c>
    </row>
    <row r="3543" ht="28.05" customHeight="1" spans="1:59">
      <c r="A3543" s="149"/>
      <c r="B3543" s="149"/>
      <c r="C3543" s="149"/>
      <c r="D3543" s="149" t="s">
        <v>3726</v>
      </c>
      <c r="E3543" s="340" t="s">
        <v>15579</v>
      </c>
      <c r="F3543" s="149" t="s">
        <v>3726</v>
      </c>
      <c r="G3543" s="149" t="s">
        <v>15580</v>
      </c>
      <c r="H3543" s="149" t="s">
        <v>15551</v>
      </c>
      <c r="I3543" s="149" t="s">
        <v>15581</v>
      </c>
      <c r="J3543" s="149" t="s">
        <v>15582</v>
      </c>
      <c r="K3543" s="149"/>
      <c r="L3543" s="149" t="s">
        <v>262</v>
      </c>
      <c r="M3543" s="149"/>
      <c r="N3543" s="149" t="s">
        <v>263</v>
      </c>
      <c r="O3543" s="149" t="s">
        <v>214</v>
      </c>
      <c r="P3543" s="149" t="s">
        <v>53</v>
      </c>
      <c r="Q3543" s="149"/>
      <c r="R3543" s="149" t="s">
        <v>11065</v>
      </c>
      <c r="S3543" s="149" t="s">
        <v>15554</v>
      </c>
      <c r="T3543" s="149" t="s">
        <v>15518</v>
      </c>
      <c r="U3543" s="149" t="s">
        <v>267</v>
      </c>
      <c r="V3543" s="149"/>
      <c r="W3543" s="149"/>
      <c r="X3543" s="149" t="s">
        <v>336</v>
      </c>
      <c r="Y3543" s="149"/>
      <c r="Z3543" s="149"/>
      <c r="AA3543" s="149"/>
      <c r="AB3543" s="149" t="s">
        <v>269</v>
      </c>
      <c r="AC3543" s="149" t="s">
        <v>270</v>
      </c>
      <c r="AD3543" s="149" t="s">
        <v>15518</v>
      </c>
      <c r="AE3543" s="149" t="s">
        <v>271</v>
      </c>
      <c r="AF3543" s="149"/>
      <c r="AG3543" s="149" t="s">
        <v>1098</v>
      </c>
      <c r="AH3543" s="149" t="s">
        <v>273</v>
      </c>
      <c r="AI3543" s="158">
        <v>70</v>
      </c>
      <c r="AJ3543" s="149"/>
      <c r="AK3543" s="159" t="s">
        <v>274</v>
      </c>
      <c r="AL3543" s="159" t="s">
        <v>274</v>
      </c>
      <c r="AM3543" s="149" t="s">
        <v>274</v>
      </c>
      <c r="AN3543" s="160">
        <v>4</v>
      </c>
      <c r="AO3543" s="149"/>
      <c r="AP3543" s="149" t="s">
        <v>274</v>
      </c>
      <c r="AQ3543" s="149" t="s">
        <v>275</v>
      </c>
      <c r="AR3543" s="158">
        <v>1</v>
      </c>
      <c r="AS3543" s="149" t="s">
        <v>275</v>
      </c>
      <c r="AT3543" s="149" t="s">
        <v>276</v>
      </c>
      <c r="AU3543" s="161">
        <v>1</v>
      </c>
      <c r="AV3543" s="159">
        <v>33752.22</v>
      </c>
      <c r="AW3543" s="159">
        <v>1350.09</v>
      </c>
      <c r="AX3543" s="149" t="s">
        <v>274</v>
      </c>
      <c r="AY3543" s="159">
        <v>348.78</v>
      </c>
      <c r="AZ3543" s="159">
        <v>348.78</v>
      </c>
      <c r="BA3543" s="159">
        <v>1395.12</v>
      </c>
      <c r="BB3543" s="159">
        <v>23333.92</v>
      </c>
      <c r="BC3543" s="162" t="s">
        <v>274</v>
      </c>
      <c r="BD3543" s="162">
        <v>0</v>
      </c>
      <c r="BE3543" s="159">
        <v>10418.3</v>
      </c>
      <c r="BF3543" s="159">
        <v>10418.3</v>
      </c>
      <c r="BG3543" s="159">
        <v>33752.22</v>
      </c>
    </row>
    <row r="3544" ht="28.05" customHeight="1" spans="1:59">
      <c r="A3544" s="149"/>
      <c r="B3544" s="149"/>
      <c r="C3544" s="149"/>
      <c r="D3544" s="149" t="s">
        <v>3726</v>
      </c>
      <c r="E3544" s="340" t="s">
        <v>15583</v>
      </c>
      <c r="F3544" s="149" t="s">
        <v>3726</v>
      </c>
      <c r="G3544" s="149" t="s">
        <v>15584</v>
      </c>
      <c r="H3544" s="149" t="s">
        <v>6733</v>
      </c>
      <c r="I3544" s="149" t="s">
        <v>15453</v>
      </c>
      <c r="J3544" s="149" t="s">
        <v>15585</v>
      </c>
      <c r="K3544" s="149"/>
      <c r="L3544" s="149" t="s">
        <v>287</v>
      </c>
      <c r="M3544" s="149"/>
      <c r="N3544" s="149" t="s">
        <v>263</v>
      </c>
      <c r="O3544" s="149" t="s">
        <v>214</v>
      </c>
      <c r="P3544" s="149" t="s">
        <v>53</v>
      </c>
      <c r="Q3544" s="149"/>
      <c r="R3544" s="149" t="s">
        <v>15586</v>
      </c>
      <c r="S3544" s="149" t="s">
        <v>14888</v>
      </c>
      <c r="T3544" s="149" t="s">
        <v>414</v>
      </c>
      <c r="U3544" s="149" t="s">
        <v>267</v>
      </c>
      <c r="V3544" s="149"/>
      <c r="W3544" s="149"/>
      <c r="X3544" s="149" t="s">
        <v>336</v>
      </c>
      <c r="Y3544" s="149"/>
      <c r="Z3544" s="149"/>
      <c r="AA3544" s="149"/>
      <c r="AB3544" s="149" t="s">
        <v>269</v>
      </c>
      <c r="AC3544" s="149" t="s">
        <v>270</v>
      </c>
      <c r="AD3544" s="149" t="s">
        <v>414</v>
      </c>
      <c r="AE3544" s="149" t="s">
        <v>271</v>
      </c>
      <c r="AF3544" s="149"/>
      <c r="AG3544" s="149" t="s">
        <v>1098</v>
      </c>
      <c r="AH3544" s="149" t="s">
        <v>273</v>
      </c>
      <c r="AI3544" s="158">
        <v>21</v>
      </c>
      <c r="AJ3544" s="149"/>
      <c r="AK3544" s="159" t="s">
        <v>274</v>
      </c>
      <c r="AL3544" s="159" t="s">
        <v>274</v>
      </c>
      <c r="AM3544" s="149" t="s">
        <v>274</v>
      </c>
      <c r="AN3544" s="160">
        <v>4</v>
      </c>
      <c r="AO3544" s="149"/>
      <c r="AP3544" s="149" t="s">
        <v>274</v>
      </c>
      <c r="AQ3544" s="149" t="s">
        <v>275</v>
      </c>
      <c r="AR3544" s="158">
        <v>1</v>
      </c>
      <c r="AS3544" s="149" t="s">
        <v>275</v>
      </c>
      <c r="AT3544" s="149" t="s">
        <v>276</v>
      </c>
      <c r="AU3544" s="161">
        <v>1</v>
      </c>
      <c r="AV3544" s="159">
        <v>5433.63</v>
      </c>
      <c r="AW3544" s="159">
        <v>217.35</v>
      </c>
      <c r="AX3544" s="149" t="s">
        <v>274</v>
      </c>
      <c r="AY3544" s="159">
        <v>54.34</v>
      </c>
      <c r="AZ3544" s="159">
        <v>54.34</v>
      </c>
      <c r="BA3544" s="159">
        <v>217.36</v>
      </c>
      <c r="BB3544" s="159">
        <v>1141.14</v>
      </c>
      <c r="BC3544" s="162" t="s">
        <v>274</v>
      </c>
      <c r="BD3544" s="162">
        <v>0</v>
      </c>
      <c r="BE3544" s="159">
        <v>4292.49</v>
      </c>
      <c r="BF3544" s="159">
        <v>4292.49</v>
      </c>
      <c r="BG3544" s="159">
        <v>5433.63</v>
      </c>
    </row>
    <row r="3545" ht="28.05" customHeight="1" spans="1:59">
      <c r="A3545" s="149"/>
      <c r="B3545" s="149"/>
      <c r="C3545" s="149"/>
      <c r="D3545" s="149" t="s">
        <v>3726</v>
      </c>
      <c r="E3545" s="340" t="s">
        <v>15587</v>
      </c>
      <c r="F3545" s="149" t="s">
        <v>3726</v>
      </c>
      <c r="G3545" s="149" t="s">
        <v>15588</v>
      </c>
      <c r="H3545" s="149" t="s">
        <v>5681</v>
      </c>
      <c r="I3545" s="149" t="s">
        <v>15569</v>
      </c>
      <c r="J3545" s="149" t="s">
        <v>15589</v>
      </c>
      <c r="K3545" s="149"/>
      <c r="L3545" s="149" t="s">
        <v>262</v>
      </c>
      <c r="M3545" s="149"/>
      <c r="N3545" s="149" t="s">
        <v>263</v>
      </c>
      <c r="O3545" s="149" t="s">
        <v>214</v>
      </c>
      <c r="P3545" s="149" t="s">
        <v>53</v>
      </c>
      <c r="Q3545" s="149"/>
      <c r="R3545" s="149" t="s">
        <v>4026</v>
      </c>
      <c r="S3545" s="149" t="s">
        <v>5684</v>
      </c>
      <c r="T3545" s="149" t="s">
        <v>15512</v>
      </c>
      <c r="U3545" s="149" t="s">
        <v>267</v>
      </c>
      <c r="V3545" s="149"/>
      <c r="W3545" s="149"/>
      <c r="X3545" s="149" t="s">
        <v>268</v>
      </c>
      <c r="Y3545" s="149"/>
      <c r="Z3545" s="149"/>
      <c r="AA3545" s="149"/>
      <c r="AB3545" s="149" t="s">
        <v>269</v>
      </c>
      <c r="AC3545" s="149" t="s">
        <v>270</v>
      </c>
      <c r="AD3545" s="149" t="s">
        <v>15512</v>
      </c>
      <c r="AE3545" s="149" t="s">
        <v>271</v>
      </c>
      <c r="AF3545" s="149"/>
      <c r="AG3545" s="149" t="s">
        <v>1098</v>
      </c>
      <c r="AH3545" s="149" t="s">
        <v>273</v>
      </c>
      <c r="AI3545" s="158">
        <v>65</v>
      </c>
      <c r="AJ3545" s="149"/>
      <c r="AK3545" s="159" t="s">
        <v>274</v>
      </c>
      <c r="AL3545" s="159" t="s">
        <v>274</v>
      </c>
      <c r="AM3545" s="149" t="s">
        <v>274</v>
      </c>
      <c r="AN3545" s="160">
        <v>4</v>
      </c>
      <c r="AO3545" s="149"/>
      <c r="AP3545" s="149" t="s">
        <v>274</v>
      </c>
      <c r="AQ3545" s="149" t="s">
        <v>275</v>
      </c>
      <c r="AR3545" s="158">
        <v>1</v>
      </c>
      <c r="AS3545" s="149" t="s">
        <v>275</v>
      </c>
      <c r="AT3545" s="149" t="s">
        <v>276</v>
      </c>
      <c r="AU3545" s="161">
        <v>1</v>
      </c>
      <c r="AV3545" s="159">
        <v>19469.02</v>
      </c>
      <c r="AW3545" s="159">
        <v>778.76</v>
      </c>
      <c r="AX3545" s="149" t="s">
        <v>274</v>
      </c>
      <c r="AY3545" s="159">
        <v>200.25</v>
      </c>
      <c r="AZ3545" s="159">
        <v>200.25</v>
      </c>
      <c r="BA3545" s="159">
        <v>801</v>
      </c>
      <c r="BB3545" s="159">
        <v>12482.4</v>
      </c>
      <c r="BC3545" s="162" t="s">
        <v>274</v>
      </c>
      <c r="BD3545" s="162">
        <v>0</v>
      </c>
      <c r="BE3545" s="159">
        <v>6986.62</v>
      </c>
      <c r="BF3545" s="159">
        <v>6986.62</v>
      </c>
      <c r="BG3545" s="159">
        <v>19469.02</v>
      </c>
    </row>
    <row r="3546" ht="28.05" customHeight="1" spans="1:59">
      <c r="A3546" s="149"/>
      <c r="B3546" s="149"/>
      <c r="C3546" s="149"/>
      <c r="D3546" s="149" t="s">
        <v>3726</v>
      </c>
      <c r="E3546" s="340" t="s">
        <v>15590</v>
      </c>
      <c r="F3546" s="149" t="s">
        <v>3726</v>
      </c>
      <c r="G3546" s="149" t="s">
        <v>15591</v>
      </c>
      <c r="H3546" s="149" t="s">
        <v>15592</v>
      </c>
      <c r="I3546" s="149" t="s">
        <v>15593</v>
      </c>
      <c r="J3546" s="149" t="s">
        <v>15594</v>
      </c>
      <c r="K3546" s="149"/>
      <c r="L3546" s="149" t="s">
        <v>262</v>
      </c>
      <c r="M3546" s="149"/>
      <c r="N3546" s="149" t="s">
        <v>263</v>
      </c>
      <c r="O3546" s="149" t="s">
        <v>214</v>
      </c>
      <c r="P3546" s="149" t="s">
        <v>53</v>
      </c>
      <c r="Q3546" s="149"/>
      <c r="R3546" s="149" t="s">
        <v>3903</v>
      </c>
      <c r="S3546" s="149" t="s">
        <v>4783</v>
      </c>
      <c r="T3546" s="149" t="s">
        <v>15595</v>
      </c>
      <c r="U3546" s="149" t="s">
        <v>267</v>
      </c>
      <c r="V3546" s="149"/>
      <c r="W3546" s="149"/>
      <c r="X3546" s="149" t="s">
        <v>336</v>
      </c>
      <c r="Y3546" s="149"/>
      <c r="Z3546" s="149"/>
      <c r="AA3546" s="149"/>
      <c r="AB3546" s="149" t="s">
        <v>269</v>
      </c>
      <c r="AC3546" s="149" t="s">
        <v>270</v>
      </c>
      <c r="AD3546" s="149" t="s">
        <v>15595</v>
      </c>
      <c r="AE3546" s="149" t="s">
        <v>271</v>
      </c>
      <c r="AF3546" s="149"/>
      <c r="AG3546" s="149" t="s">
        <v>1098</v>
      </c>
      <c r="AH3546" s="149" t="s">
        <v>273</v>
      </c>
      <c r="AI3546" s="158">
        <v>70</v>
      </c>
      <c r="AJ3546" s="149"/>
      <c r="AK3546" s="159" t="s">
        <v>274</v>
      </c>
      <c r="AL3546" s="159" t="s">
        <v>274</v>
      </c>
      <c r="AM3546" s="149" t="s">
        <v>274</v>
      </c>
      <c r="AN3546" s="160">
        <v>4</v>
      </c>
      <c r="AO3546" s="149"/>
      <c r="AP3546" s="149" t="s">
        <v>274</v>
      </c>
      <c r="AQ3546" s="149" t="s">
        <v>275</v>
      </c>
      <c r="AR3546" s="158">
        <v>1</v>
      </c>
      <c r="AS3546" s="149" t="s">
        <v>275</v>
      </c>
      <c r="AT3546" s="149" t="s">
        <v>276</v>
      </c>
      <c r="AU3546" s="161">
        <v>1</v>
      </c>
      <c r="AV3546" s="159">
        <v>194690.27</v>
      </c>
      <c r="AW3546" s="159">
        <v>7787.61</v>
      </c>
      <c r="AX3546" s="149" t="s">
        <v>274</v>
      </c>
      <c r="AY3546" s="159">
        <v>2011.8</v>
      </c>
      <c r="AZ3546" s="159">
        <v>2011.8</v>
      </c>
      <c r="BA3546" s="159">
        <v>8047.23</v>
      </c>
      <c r="BB3546" s="159">
        <v>134595.73</v>
      </c>
      <c r="BC3546" s="162" t="s">
        <v>274</v>
      </c>
      <c r="BD3546" s="162">
        <v>0</v>
      </c>
      <c r="BE3546" s="159">
        <v>60094.54</v>
      </c>
      <c r="BF3546" s="159">
        <v>60094.54</v>
      </c>
      <c r="BG3546" s="159">
        <v>194690.27</v>
      </c>
    </row>
    <row r="3547" ht="28.05" customHeight="1" spans="1:59">
      <c r="A3547" s="149"/>
      <c r="B3547" s="149"/>
      <c r="C3547" s="149"/>
      <c r="D3547" s="149" t="s">
        <v>3726</v>
      </c>
      <c r="E3547" s="340" t="s">
        <v>15596</v>
      </c>
      <c r="F3547" s="149" t="s">
        <v>3726</v>
      </c>
      <c r="G3547" s="149" t="s">
        <v>15597</v>
      </c>
      <c r="H3547" s="149" t="s">
        <v>15598</v>
      </c>
      <c r="I3547" s="149" t="s">
        <v>15599</v>
      </c>
      <c r="J3547" s="149" t="s">
        <v>15600</v>
      </c>
      <c r="K3547" s="149"/>
      <c r="L3547" s="149" t="s">
        <v>262</v>
      </c>
      <c r="M3547" s="149"/>
      <c r="N3547" s="149" t="s">
        <v>263</v>
      </c>
      <c r="O3547" s="149" t="s">
        <v>214</v>
      </c>
      <c r="P3547" s="149" t="s">
        <v>53</v>
      </c>
      <c r="Q3547" s="149"/>
      <c r="R3547" s="149" t="s">
        <v>15220</v>
      </c>
      <c r="S3547" s="149" t="s">
        <v>15221</v>
      </c>
      <c r="T3547" s="149" t="s">
        <v>15175</v>
      </c>
      <c r="U3547" s="149" t="s">
        <v>267</v>
      </c>
      <c r="V3547" s="149"/>
      <c r="W3547" s="149"/>
      <c r="X3547" s="149" t="s">
        <v>336</v>
      </c>
      <c r="Y3547" s="149"/>
      <c r="Z3547" s="149"/>
      <c r="AA3547" s="149"/>
      <c r="AB3547" s="149" t="s">
        <v>269</v>
      </c>
      <c r="AC3547" s="149" t="s">
        <v>318</v>
      </c>
      <c r="AD3547" s="149" t="s">
        <v>15175</v>
      </c>
      <c r="AE3547" s="149" t="s">
        <v>271</v>
      </c>
      <c r="AF3547" s="149"/>
      <c r="AG3547" s="149" t="s">
        <v>1098</v>
      </c>
      <c r="AH3547" s="149" t="s">
        <v>273</v>
      </c>
      <c r="AI3547" s="158">
        <v>96</v>
      </c>
      <c r="AJ3547" s="149"/>
      <c r="AK3547" s="159" t="s">
        <v>274</v>
      </c>
      <c r="AL3547" s="159" t="s">
        <v>274</v>
      </c>
      <c r="AM3547" s="149" t="s">
        <v>274</v>
      </c>
      <c r="AN3547" s="160">
        <v>4</v>
      </c>
      <c r="AO3547" s="149"/>
      <c r="AP3547" s="149" t="s">
        <v>274</v>
      </c>
      <c r="AQ3547" s="149" t="s">
        <v>275</v>
      </c>
      <c r="AR3547" s="158">
        <v>1</v>
      </c>
      <c r="AS3547" s="149" t="s">
        <v>275</v>
      </c>
      <c r="AT3547" s="149" t="s">
        <v>276</v>
      </c>
      <c r="AU3547" s="161">
        <v>1</v>
      </c>
      <c r="AV3547" s="159">
        <v>39743.59</v>
      </c>
      <c r="AW3547" s="159">
        <v>1589.74</v>
      </c>
      <c r="AX3547" s="149" t="s">
        <v>274</v>
      </c>
      <c r="AY3547" s="159">
        <v>496.7</v>
      </c>
      <c r="AZ3547" s="159">
        <v>496.7</v>
      </c>
      <c r="BA3547" s="159">
        <v>1986.81</v>
      </c>
      <c r="BB3547" s="159">
        <v>38153.85</v>
      </c>
      <c r="BC3547" s="162" t="s">
        <v>274</v>
      </c>
      <c r="BD3547" s="162">
        <v>0</v>
      </c>
      <c r="BE3547" s="159">
        <v>1589.74</v>
      </c>
      <c r="BF3547" s="159">
        <v>1589.74</v>
      </c>
      <c r="BG3547" s="159">
        <v>39743.59</v>
      </c>
    </row>
    <row r="3548" ht="28.05" customHeight="1" spans="1:59">
      <c r="A3548" s="149"/>
      <c r="B3548" s="149"/>
      <c r="C3548" s="149"/>
      <c r="D3548" s="149" t="s">
        <v>3726</v>
      </c>
      <c r="E3548" s="340" t="s">
        <v>15601</v>
      </c>
      <c r="F3548" s="149" t="s">
        <v>3726</v>
      </c>
      <c r="G3548" s="149" t="s">
        <v>15602</v>
      </c>
      <c r="H3548" s="149" t="s">
        <v>6733</v>
      </c>
      <c r="I3548" s="149" t="s">
        <v>15453</v>
      </c>
      <c r="J3548" s="149" t="s">
        <v>15603</v>
      </c>
      <c r="K3548" s="149"/>
      <c r="L3548" s="149" t="s">
        <v>287</v>
      </c>
      <c r="M3548" s="149"/>
      <c r="N3548" s="149" t="s">
        <v>263</v>
      </c>
      <c r="O3548" s="149" t="s">
        <v>214</v>
      </c>
      <c r="P3548" s="149" t="s">
        <v>53</v>
      </c>
      <c r="Q3548" s="149"/>
      <c r="R3548" s="149" t="s">
        <v>15604</v>
      </c>
      <c r="S3548" s="149" t="s">
        <v>14888</v>
      </c>
      <c r="T3548" s="149" t="s">
        <v>414</v>
      </c>
      <c r="U3548" s="149" t="s">
        <v>267</v>
      </c>
      <c r="V3548" s="149"/>
      <c r="W3548" s="149"/>
      <c r="X3548" s="149" t="s">
        <v>336</v>
      </c>
      <c r="Y3548" s="149"/>
      <c r="Z3548" s="149"/>
      <c r="AA3548" s="149"/>
      <c r="AB3548" s="149" t="s">
        <v>269</v>
      </c>
      <c r="AC3548" s="149" t="s">
        <v>270</v>
      </c>
      <c r="AD3548" s="149" t="s">
        <v>414</v>
      </c>
      <c r="AE3548" s="149" t="s">
        <v>271</v>
      </c>
      <c r="AF3548" s="149"/>
      <c r="AG3548" s="149" t="s">
        <v>1098</v>
      </c>
      <c r="AH3548" s="149" t="s">
        <v>273</v>
      </c>
      <c r="AI3548" s="158">
        <v>21</v>
      </c>
      <c r="AJ3548" s="149"/>
      <c r="AK3548" s="159" t="s">
        <v>274</v>
      </c>
      <c r="AL3548" s="159" t="s">
        <v>274</v>
      </c>
      <c r="AM3548" s="149" t="s">
        <v>274</v>
      </c>
      <c r="AN3548" s="160">
        <v>4</v>
      </c>
      <c r="AO3548" s="149"/>
      <c r="AP3548" s="149" t="s">
        <v>274</v>
      </c>
      <c r="AQ3548" s="149" t="s">
        <v>275</v>
      </c>
      <c r="AR3548" s="158">
        <v>1</v>
      </c>
      <c r="AS3548" s="149" t="s">
        <v>275</v>
      </c>
      <c r="AT3548" s="149" t="s">
        <v>276</v>
      </c>
      <c r="AU3548" s="161">
        <v>1</v>
      </c>
      <c r="AV3548" s="159">
        <v>5433.63</v>
      </c>
      <c r="AW3548" s="159">
        <v>217.35</v>
      </c>
      <c r="AX3548" s="149" t="s">
        <v>274</v>
      </c>
      <c r="AY3548" s="159">
        <v>54.34</v>
      </c>
      <c r="AZ3548" s="159">
        <v>54.34</v>
      </c>
      <c r="BA3548" s="159">
        <v>217.36</v>
      </c>
      <c r="BB3548" s="159">
        <v>1141.14</v>
      </c>
      <c r="BC3548" s="162" t="s">
        <v>274</v>
      </c>
      <c r="BD3548" s="162">
        <v>0</v>
      </c>
      <c r="BE3548" s="159">
        <v>4292.49</v>
      </c>
      <c r="BF3548" s="159">
        <v>4292.49</v>
      </c>
      <c r="BG3548" s="159">
        <v>5433.63</v>
      </c>
    </row>
    <row r="3549" ht="28.05" customHeight="1" spans="1:59">
      <c r="A3549" s="149"/>
      <c r="B3549" s="149"/>
      <c r="C3549" s="149"/>
      <c r="D3549" s="149" t="s">
        <v>3726</v>
      </c>
      <c r="E3549" s="340" t="s">
        <v>15605</v>
      </c>
      <c r="F3549" s="149" t="s">
        <v>3726</v>
      </c>
      <c r="G3549" s="149" t="s">
        <v>15606</v>
      </c>
      <c r="H3549" s="149" t="s">
        <v>15607</v>
      </c>
      <c r="I3549" s="149" t="s">
        <v>15599</v>
      </c>
      <c r="J3549" s="149" t="s">
        <v>15608</v>
      </c>
      <c r="K3549" s="149"/>
      <c r="L3549" s="149" t="s">
        <v>262</v>
      </c>
      <c r="M3549" s="149"/>
      <c r="N3549" s="149" t="s">
        <v>263</v>
      </c>
      <c r="O3549" s="149" t="s">
        <v>214</v>
      </c>
      <c r="P3549" s="149" t="s">
        <v>53</v>
      </c>
      <c r="Q3549" s="149"/>
      <c r="R3549" s="149" t="s">
        <v>15220</v>
      </c>
      <c r="S3549" s="149" t="s">
        <v>15221</v>
      </c>
      <c r="T3549" s="149" t="s">
        <v>15175</v>
      </c>
      <c r="U3549" s="149" t="s">
        <v>267</v>
      </c>
      <c r="V3549" s="149"/>
      <c r="W3549" s="149"/>
      <c r="X3549" s="149" t="s">
        <v>336</v>
      </c>
      <c r="Y3549" s="149"/>
      <c r="Z3549" s="149"/>
      <c r="AA3549" s="149"/>
      <c r="AB3549" s="149" t="s">
        <v>269</v>
      </c>
      <c r="AC3549" s="149" t="s">
        <v>318</v>
      </c>
      <c r="AD3549" s="149" t="s">
        <v>15175</v>
      </c>
      <c r="AE3549" s="149" t="s">
        <v>271</v>
      </c>
      <c r="AF3549" s="149"/>
      <c r="AG3549" s="149" t="s">
        <v>1098</v>
      </c>
      <c r="AH3549" s="149" t="s">
        <v>273</v>
      </c>
      <c r="AI3549" s="158">
        <v>96</v>
      </c>
      <c r="AJ3549" s="149"/>
      <c r="AK3549" s="159" t="s">
        <v>274</v>
      </c>
      <c r="AL3549" s="159" t="s">
        <v>274</v>
      </c>
      <c r="AM3549" s="149" t="s">
        <v>274</v>
      </c>
      <c r="AN3549" s="160">
        <v>4</v>
      </c>
      <c r="AO3549" s="149"/>
      <c r="AP3549" s="149" t="s">
        <v>274</v>
      </c>
      <c r="AQ3549" s="149" t="s">
        <v>275</v>
      </c>
      <c r="AR3549" s="158">
        <v>1</v>
      </c>
      <c r="AS3549" s="149" t="s">
        <v>275</v>
      </c>
      <c r="AT3549" s="149" t="s">
        <v>276</v>
      </c>
      <c r="AU3549" s="161">
        <v>1</v>
      </c>
      <c r="AV3549" s="159">
        <v>32307.69</v>
      </c>
      <c r="AW3549" s="159">
        <v>1292.31</v>
      </c>
      <c r="AX3549" s="149" t="s">
        <v>274</v>
      </c>
      <c r="AY3549" s="159">
        <v>403.77</v>
      </c>
      <c r="AZ3549" s="159">
        <v>403.77</v>
      </c>
      <c r="BA3549" s="159">
        <v>1615.1</v>
      </c>
      <c r="BB3549" s="159">
        <v>31015.38</v>
      </c>
      <c r="BC3549" s="162" t="s">
        <v>274</v>
      </c>
      <c r="BD3549" s="162">
        <v>0</v>
      </c>
      <c r="BE3549" s="159">
        <v>1292.31</v>
      </c>
      <c r="BF3549" s="159">
        <v>1292.31</v>
      </c>
      <c r="BG3549" s="159">
        <v>32307.69</v>
      </c>
    </row>
    <row r="3550" ht="28.05" customHeight="1" spans="1:59">
      <c r="A3550" s="149"/>
      <c r="B3550" s="149"/>
      <c r="C3550" s="149"/>
      <c r="D3550" s="149" t="s">
        <v>3726</v>
      </c>
      <c r="E3550" s="340" t="s">
        <v>15609</v>
      </c>
      <c r="F3550" s="149" t="s">
        <v>3726</v>
      </c>
      <c r="G3550" s="149" t="s">
        <v>15610</v>
      </c>
      <c r="H3550" s="149" t="s">
        <v>15611</v>
      </c>
      <c r="I3550" s="149" t="s">
        <v>15612</v>
      </c>
      <c r="J3550" s="149" t="s">
        <v>15613</v>
      </c>
      <c r="K3550" s="149"/>
      <c r="L3550" s="149" t="s">
        <v>262</v>
      </c>
      <c r="M3550" s="149"/>
      <c r="N3550" s="149" t="s">
        <v>263</v>
      </c>
      <c r="O3550" s="149" t="s">
        <v>214</v>
      </c>
      <c r="P3550" s="149" t="s">
        <v>53</v>
      </c>
      <c r="Q3550" s="149"/>
      <c r="R3550" s="149" t="s">
        <v>3952</v>
      </c>
      <c r="S3550" s="149" t="s">
        <v>15154</v>
      </c>
      <c r="T3550" s="149" t="s">
        <v>15614</v>
      </c>
      <c r="U3550" s="149" t="s">
        <v>267</v>
      </c>
      <c r="V3550" s="149"/>
      <c r="W3550" s="149"/>
      <c r="X3550" s="149" t="s">
        <v>336</v>
      </c>
      <c r="Y3550" s="149"/>
      <c r="Z3550" s="149"/>
      <c r="AA3550" s="149"/>
      <c r="AB3550" s="149" t="s">
        <v>269</v>
      </c>
      <c r="AC3550" s="149" t="s">
        <v>270</v>
      </c>
      <c r="AD3550" s="149" t="s">
        <v>15614</v>
      </c>
      <c r="AE3550" s="149" t="s">
        <v>271</v>
      </c>
      <c r="AF3550" s="149"/>
      <c r="AG3550" s="149" t="s">
        <v>1098</v>
      </c>
      <c r="AH3550" s="149" t="s">
        <v>273</v>
      </c>
      <c r="AI3550" s="158">
        <v>65</v>
      </c>
      <c r="AJ3550" s="149"/>
      <c r="AK3550" s="159" t="s">
        <v>274</v>
      </c>
      <c r="AL3550" s="159" t="s">
        <v>274</v>
      </c>
      <c r="AM3550" s="149" t="s">
        <v>274</v>
      </c>
      <c r="AN3550" s="160">
        <v>4</v>
      </c>
      <c r="AO3550" s="149"/>
      <c r="AP3550" s="149" t="s">
        <v>274</v>
      </c>
      <c r="AQ3550" s="149" t="s">
        <v>275</v>
      </c>
      <c r="AR3550" s="158">
        <v>1</v>
      </c>
      <c r="AS3550" s="149" t="s">
        <v>275</v>
      </c>
      <c r="AT3550" s="149" t="s">
        <v>276</v>
      </c>
      <c r="AU3550" s="161">
        <v>1</v>
      </c>
      <c r="AV3550" s="159">
        <v>6053.1</v>
      </c>
      <c r="AW3550" s="159">
        <v>242.12</v>
      </c>
      <c r="AX3550" s="149" t="s">
        <v>274</v>
      </c>
      <c r="AY3550" s="159">
        <v>62.26</v>
      </c>
      <c r="AZ3550" s="159">
        <v>62.26</v>
      </c>
      <c r="BA3550" s="159">
        <v>249.04</v>
      </c>
      <c r="BB3550" s="159">
        <v>3880.84</v>
      </c>
      <c r="BC3550" s="162" t="s">
        <v>274</v>
      </c>
      <c r="BD3550" s="162">
        <v>0</v>
      </c>
      <c r="BE3550" s="159">
        <v>2172.26</v>
      </c>
      <c r="BF3550" s="159">
        <v>2172.26</v>
      </c>
      <c r="BG3550" s="159">
        <v>6053.1</v>
      </c>
    </row>
    <row r="3551" ht="28.05" customHeight="1" spans="1:59">
      <c r="A3551" s="149"/>
      <c r="B3551" s="149"/>
      <c r="C3551" s="149"/>
      <c r="D3551" s="149" t="s">
        <v>3726</v>
      </c>
      <c r="E3551" s="340" t="s">
        <v>15615</v>
      </c>
      <c r="F3551" s="149" t="s">
        <v>3726</v>
      </c>
      <c r="G3551" s="149" t="s">
        <v>15616</v>
      </c>
      <c r="H3551" s="149" t="s">
        <v>15617</v>
      </c>
      <c r="I3551" s="149" t="s">
        <v>15599</v>
      </c>
      <c r="J3551" s="149" t="s">
        <v>15618</v>
      </c>
      <c r="K3551" s="149"/>
      <c r="L3551" s="149" t="s">
        <v>262</v>
      </c>
      <c r="M3551" s="149"/>
      <c r="N3551" s="149" t="s">
        <v>263</v>
      </c>
      <c r="O3551" s="149" t="s">
        <v>214</v>
      </c>
      <c r="P3551" s="149" t="s">
        <v>53</v>
      </c>
      <c r="Q3551" s="149"/>
      <c r="R3551" s="149" t="s">
        <v>15619</v>
      </c>
      <c r="S3551" s="149" t="s">
        <v>15221</v>
      </c>
      <c r="T3551" s="149" t="s">
        <v>15175</v>
      </c>
      <c r="U3551" s="149" t="s">
        <v>267</v>
      </c>
      <c r="V3551" s="149"/>
      <c r="W3551" s="149"/>
      <c r="X3551" s="149" t="s">
        <v>336</v>
      </c>
      <c r="Y3551" s="149"/>
      <c r="Z3551" s="149"/>
      <c r="AA3551" s="149"/>
      <c r="AB3551" s="149" t="s">
        <v>269</v>
      </c>
      <c r="AC3551" s="149" t="s">
        <v>318</v>
      </c>
      <c r="AD3551" s="149" t="s">
        <v>15175</v>
      </c>
      <c r="AE3551" s="149" t="s">
        <v>271</v>
      </c>
      <c r="AF3551" s="149"/>
      <c r="AG3551" s="149" t="s">
        <v>1098</v>
      </c>
      <c r="AH3551" s="149" t="s">
        <v>273</v>
      </c>
      <c r="AI3551" s="158">
        <v>96</v>
      </c>
      <c r="AJ3551" s="149"/>
      <c r="AK3551" s="159" t="s">
        <v>274</v>
      </c>
      <c r="AL3551" s="159" t="s">
        <v>274</v>
      </c>
      <c r="AM3551" s="149" t="s">
        <v>274</v>
      </c>
      <c r="AN3551" s="160">
        <v>4</v>
      </c>
      <c r="AO3551" s="149"/>
      <c r="AP3551" s="149" t="s">
        <v>274</v>
      </c>
      <c r="AQ3551" s="149" t="s">
        <v>275</v>
      </c>
      <c r="AR3551" s="158">
        <v>1</v>
      </c>
      <c r="AS3551" s="149" t="s">
        <v>275</v>
      </c>
      <c r="AT3551" s="149" t="s">
        <v>276</v>
      </c>
      <c r="AU3551" s="161">
        <v>1</v>
      </c>
      <c r="AV3551" s="159">
        <v>192411.65</v>
      </c>
      <c r="AW3551" s="159">
        <v>7696.47</v>
      </c>
      <c r="AX3551" s="149" t="s">
        <v>274</v>
      </c>
      <c r="AY3551" s="159">
        <v>2405.06</v>
      </c>
      <c r="AZ3551" s="159">
        <v>2405.06</v>
      </c>
      <c r="BA3551" s="159">
        <v>9620.26</v>
      </c>
      <c r="BB3551" s="159">
        <v>184715.18</v>
      </c>
      <c r="BC3551" s="162" t="s">
        <v>274</v>
      </c>
      <c r="BD3551" s="162">
        <v>0</v>
      </c>
      <c r="BE3551" s="159">
        <v>7696.47</v>
      </c>
      <c r="BF3551" s="159">
        <v>7696.47</v>
      </c>
      <c r="BG3551" s="159">
        <v>192411.65</v>
      </c>
    </row>
    <row r="3552" ht="28.05" customHeight="1" spans="1:59">
      <c r="A3552" s="149"/>
      <c r="B3552" s="149"/>
      <c r="C3552" s="149"/>
      <c r="D3552" s="149" t="s">
        <v>3726</v>
      </c>
      <c r="E3552" s="340" t="s">
        <v>15620</v>
      </c>
      <c r="F3552" s="149" t="s">
        <v>3726</v>
      </c>
      <c r="G3552" s="149" t="s">
        <v>15621</v>
      </c>
      <c r="H3552" s="149" t="s">
        <v>15622</v>
      </c>
      <c r="I3552" s="149" t="s">
        <v>15623</v>
      </c>
      <c r="J3552" s="149" t="s">
        <v>15624</v>
      </c>
      <c r="K3552" s="149"/>
      <c r="L3552" s="149" t="s">
        <v>262</v>
      </c>
      <c r="M3552" s="149"/>
      <c r="N3552" s="149" t="s">
        <v>263</v>
      </c>
      <c r="O3552" s="149" t="s">
        <v>214</v>
      </c>
      <c r="P3552" s="149" t="s">
        <v>53</v>
      </c>
      <c r="Q3552" s="149"/>
      <c r="R3552" s="149" t="s">
        <v>3903</v>
      </c>
      <c r="S3552" s="149" t="s">
        <v>15625</v>
      </c>
      <c r="T3552" s="149" t="s">
        <v>15595</v>
      </c>
      <c r="U3552" s="149" t="s">
        <v>267</v>
      </c>
      <c r="V3552" s="149"/>
      <c r="W3552" s="149"/>
      <c r="X3552" s="149" t="s">
        <v>336</v>
      </c>
      <c r="Y3552" s="149"/>
      <c r="Z3552" s="149"/>
      <c r="AA3552" s="149"/>
      <c r="AB3552" s="149" t="s">
        <v>269</v>
      </c>
      <c r="AC3552" s="149" t="s">
        <v>270</v>
      </c>
      <c r="AD3552" s="149" t="s">
        <v>15595</v>
      </c>
      <c r="AE3552" s="149" t="s">
        <v>271</v>
      </c>
      <c r="AF3552" s="149"/>
      <c r="AG3552" s="149" t="s">
        <v>1098</v>
      </c>
      <c r="AH3552" s="149" t="s">
        <v>273</v>
      </c>
      <c r="AI3552" s="158">
        <v>70</v>
      </c>
      <c r="AJ3552" s="149"/>
      <c r="AK3552" s="159" t="s">
        <v>274</v>
      </c>
      <c r="AL3552" s="159" t="s">
        <v>274</v>
      </c>
      <c r="AM3552" s="149" t="s">
        <v>274</v>
      </c>
      <c r="AN3552" s="160">
        <v>4</v>
      </c>
      <c r="AO3552" s="149"/>
      <c r="AP3552" s="149" t="s">
        <v>274</v>
      </c>
      <c r="AQ3552" s="149" t="s">
        <v>275</v>
      </c>
      <c r="AR3552" s="158">
        <v>1</v>
      </c>
      <c r="AS3552" s="149" t="s">
        <v>275</v>
      </c>
      <c r="AT3552" s="149" t="s">
        <v>276</v>
      </c>
      <c r="AU3552" s="161">
        <v>1</v>
      </c>
      <c r="AV3552" s="159">
        <v>39823.01</v>
      </c>
      <c r="AW3552" s="159">
        <v>1592.92</v>
      </c>
      <c r="AX3552" s="149" t="s">
        <v>274</v>
      </c>
      <c r="AY3552" s="159">
        <v>411.5</v>
      </c>
      <c r="AZ3552" s="159">
        <v>411.5</v>
      </c>
      <c r="BA3552" s="159">
        <v>1646.01</v>
      </c>
      <c r="BB3552" s="159">
        <v>27530.96</v>
      </c>
      <c r="BC3552" s="162" t="s">
        <v>274</v>
      </c>
      <c r="BD3552" s="162">
        <v>0</v>
      </c>
      <c r="BE3552" s="159">
        <v>12292.05</v>
      </c>
      <c r="BF3552" s="159">
        <v>12292.05</v>
      </c>
      <c r="BG3552" s="159">
        <v>39823.01</v>
      </c>
    </row>
    <row r="3553" ht="28.05" customHeight="1" spans="1:59">
      <c r="A3553" s="149"/>
      <c r="B3553" s="149"/>
      <c r="C3553" s="149"/>
      <c r="D3553" s="149" t="s">
        <v>3726</v>
      </c>
      <c r="E3553" s="340" t="s">
        <v>15626</v>
      </c>
      <c r="F3553" s="149" t="s">
        <v>3726</v>
      </c>
      <c r="G3553" s="149" t="s">
        <v>15627</v>
      </c>
      <c r="H3553" s="149" t="s">
        <v>6733</v>
      </c>
      <c r="I3553" s="149" t="s">
        <v>15453</v>
      </c>
      <c r="J3553" s="149" t="s">
        <v>15628</v>
      </c>
      <c r="K3553" s="149"/>
      <c r="L3553" s="149" t="s">
        <v>287</v>
      </c>
      <c r="M3553" s="149"/>
      <c r="N3553" s="149" t="s">
        <v>263</v>
      </c>
      <c r="O3553" s="149" t="s">
        <v>214</v>
      </c>
      <c r="P3553" s="149" t="s">
        <v>53</v>
      </c>
      <c r="Q3553" s="149"/>
      <c r="R3553" s="149" t="s">
        <v>15629</v>
      </c>
      <c r="S3553" s="149" t="s">
        <v>14888</v>
      </c>
      <c r="T3553" s="149" t="s">
        <v>414</v>
      </c>
      <c r="U3553" s="149" t="s">
        <v>267</v>
      </c>
      <c r="V3553" s="149"/>
      <c r="W3553" s="149"/>
      <c r="X3553" s="149" t="s">
        <v>336</v>
      </c>
      <c r="Y3553" s="149"/>
      <c r="Z3553" s="149"/>
      <c r="AA3553" s="149"/>
      <c r="AB3553" s="149" t="s">
        <v>269</v>
      </c>
      <c r="AC3553" s="149" t="s">
        <v>270</v>
      </c>
      <c r="AD3553" s="149" t="s">
        <v>414</v>
      </c>
      <c r="AE3553" s="149" t="s">
        <v>271</v>
      </c>
      <c r="AF3553" s="149"/>
      <c r="AG3553" s="149" t="s">
        <v>1098</v>
      </c>
      <c r="AH3553" s="149" t="s">
        <v>273</v>
      </c>
      <c r="AI3553" s="158">
        <v>21</v>
      </c>
      <c r="AJ3553" s="149"/>
      <c r="AK3553" s="159" t="s">
        <v>274</v>
      </c>
      <c r="AL3553" s="159" t="s">
        <v>274</v>
      </c>
      <c r="AM3553" s="149" t="s">
        <v>274</v>
      </c>
      <c r="AN3553" s="160">
        <v>4</v>
      </c>
      <c r="AO3553" s="149"/>
      <c r="AP3553" s="149" t="s">
        <v>274</v>
      </c>
      <c r="AQ3553" s="149" t="s">
        <v>275</v>
      </c>
      <c r="AR3553" s="158">
        <v>1</v>
      </c>
      <c r="AS3553" s="149" t="s">
        <v>275</v>
      </c>
      <c r="AT3553" s="149" t="s">
        <v>276</v>
      </c>
      <c r="AU3553" s="161">
        <v>1</v>
      </c>
      <c r="AV3553" s="159">
        <v>5433.63</v>
      </c>
      <c r="AW3553" s="159">
        <v>217.35</v>
      </c>
      <c r="AX3553" s="149" t="s">
        <v>274</v>
      </c>
      <c r="AY3553" s="159">
        <v>54.34</v>
      </c>
      <c r="AZ3553" s="159">
        <v>54.34</v>
      </c>
      <c r="BA3553" s="159">
        <v>217.36</v>
      </c>
      <c r="BB3553" s="159">
        <v>1141.14</v>
      </c>
      <c r="BC3553" s="162" t="s">
        <v>274</v>
      </c>
      <c r="BD3553" s="162">
        <v>0</v>
      </c>
      <c r="BE3553" s="159">
        <v>4292.49</v>
      </c>
      <c r="BF3553" s="159">
        <v>4292.49</v>
      </c>
      <c r="BG3553" s="159">
        <v>5433.63</v>
      </c>
    </row>
    <row r="3554" ht="28.05" customHeight="1" spans="1:59">
      <c r="A3554" s="149"/>
      <c r="B3554" s="149"/>
      <c r="C3554" s="149"/>
      <c r="D3554" s="149" t="s">
        <v>3726</v>
      </c>
      <c r="E3554" s="340" t="s">
        <v>15630</v>
      </c>
      <c r="F3554" s="149" t="s">
        <v>3726</v>
      </c>
      <c r="G3554" s="149" t="s">
        <v>15631</v>
      </c>
      <c r="H3554" s="149" t="s">
        <v>6733</v>
      </c>
      <c r="I3554" s="149" t="s">
        <v>15453</v>
      </c>
      <c r="J3554" s="149" t="s">
        <v>15632</v>
      </c>
      <c r="K3554" s="149"/>
      <c r="L3554" s="149" t="s">
        <v>287</v>
      </c>
      <c r="M3554" s="149"/>
      <c r="N3554" s="149" t="s">
        <v>263</v>
      </c>
      <c r="O3554" s="149" t="s">
        <v>214</v>
      </c>
      <c r="P3554" s="149" t="s">
        <v>53</v>
      </c>
      <c r="Q3554" s="149"/>
      <c r="R3554" s="149" t="s">
        <v>15633</v>
      </c>
      <c r="S3554" s="149" t="s">
        <v>14888</v>
      </c>
      <c r="T3554" s="149" t="s">
        <v>414</v>
      </c>
      <c r="U3554" s="149" t="s">
        <v>267</v>
      </c>
      <c r="V3554" s="149"/>
      <c r="W3554" s="149"/>
      <c r="X3554" s="149" t="s">
        <v>336</v>
      </c>
      <c r="Y3554" s="149"/>
      <c r="Z3554" s="149"/>
      <c r="AA3554" s="149"/>
      <c r="AB3554" s="149" t="s">
        <v>269</v>
      </c>
      <c r="AC3554" s="149" t="s">
        <v>270</v>
      </c>
      <c r="AD3554" s="149" t="s">
        <v>414</v>
      </c>
      <c r="AE3554" s="149" t="s">
        <v>271</v>
      </c>
      <c r="AF3554" s="149"/>
      <c r="AG3554" s="149" t="s">
        <v>1098</v>
      </c>
      <c r="AH3554" s="149" t="s">
        <v>273</v>
      </c>
      <c r="AI3554" s="158">
        <v>21</v>
      </c>
      <c r="AJ3554" s="149"/>
      <c r="AK3554" s="159" t="s">
        <v>274</v>
      </c>
      <c r="AL3554" s="159" t="s">
        <v>274</v>
      </c>
      <c r="AM3554" s="149" t="s">
        <v>274</v>
      </c>
      <c r="AN3554" s="160">
        <v>4</v>
      </c>
      <c r="AO3554" s="149"/>
      <c r="AP3554" s="149" t="s">
        <v>274</v>
      </c>
      <c r="AQ3554" s="149" t="s">
        <v>275</v>
      </c>
      <c r="AR3554" s="158">
        <v>1</v>
      </c>
      <c r="AS3554" s="149" t="s">
        <v>275</v>
      </c>
      <c r="AT3554" s="149" t="s">
        <v>276</v>
      </c>
      <c r="AU3554" s="161">
        <v>1</v>
      </c>
      <c r="AV3554" s="159">
        <v>5433.63</v>
      </c>
      <c r="AW3554" s="159">
        <v>217.35</v>
      </c>
      <c r="AX3554" s="149" t="s">
        <v>274</v>
      </c>
      <c r="AY3554" s="159">
        <v>54.34</v>
      </c>
      <c r="AZ3554" s="159">
        <v>54.34</v>
      </c>
      <c r="BA3554" s="159">
        <v>217.36</v>
      </c>
      <c r="BB3554" s="159">
        <v>1141.14</v>
      </c>
      <c r="BC3554" s="162" t="s">
        <v>274</v>
      </c>
      <c r="BD3554" s="162">
        <v>0</v>
      </c>
      <c r="BE3554" s="159">
        <v>4292.49</v>
      </c>
      <c r="BF3554" s="159">
        <v>4292.49</v>
      </c>
      <c r="BG3554" s="159">
        <v>5433.63</v>
      </c>
    </row>
    <row r="3555" ht="28.05" customHeight="1" spans="1:59">
      <c r="A3555" s="149"/>
      <c r="B3555" s="149"/>
      <c r="C3555" s="149"/>
      <c r="D3555" s="149" t="s">
        <v>3726</v>
      </c>
      <c r="E3555" s="340" t="s">
        <v>15634</v>
      </c>
      <c r="F3555" s="149" t="s">
        <v>3726</v>
      </c>
      <c r="G3555" s="149" t="s">
        <v>15635</v>
      </c>
      <c r="H3555" s="149" t="s">
        <v>15636</v>
      </c>
      <c r="I3555" s="149" t="s">
        <v>15637</v>
      </c>
      <c r="J3555" s="149" t="s">
        <v>15638</v>
      </c>
      <c r="K3555" s="149"/>
      <c r="L3555" s="149" t="s">
        <v>262</v>
      </c>
      <c r="M3555" s="149"/>
      <c r="N3555" s="149" t="s">
        <v>263</v>
      </c>
      <c r="O3555" s="149" t="s">
        <v>214</v>
      </c>
      <c r="P3555" s="149" t="s">
        <v>53</v>
      </c>
      <c r="Q3555" s="149"/>
      <c r="R3555" s="149" t="s">
        <v>15220</v>
      </c>
      <c r="S3555" s="149" t="s">
        <v>15221</v>
      </c>
      <c r="T3555" s="149" t="s">
        <v>15175</v>
      </c>
      <c r="U3555" s="149" t="s">
        <v>267</v>
      </c>
      <c r="V3555" s="149"/>
      <c r="W3555" s="149"/>
      <c r="X3555" s="149" t="s">
        <v>336</v>
      </c>
      <c r="Y3555" s="149"/>
      <c r="Z3555" s="149"/>
      <c r="AA3555" s="149"/>
      <c r="AB3555" s="149" t="s">
        <v>269</v>
      </c>
      <c r="AC3555" s="149" t="s">
        <v>318</v>
      </c>
      <c r="AD3555" s="149" t="s">
        <v>15175</v>
      </c>
      <c r="AE3555" s="149" t="s">
        <v>271</v>
      </c>
      <c r="AF3555" s="149"/>
      <c r="AG3555" s="149" t="s">
        <v>1098</v>
      </c>
      <c r="AH3555" s="149" t="s">
        <v>273</v>
      </c>
      <c r="AI3555" s="158">
        <v>96</v>
      </c>
      <c r="AJ3555" s="149"/>
      <c r="AK3555" s="159" t="s">
        <v>274</v>
      </c>
      <c r="AL3555" s="159" t="s">
        <v>274</v>
      </c>
      <c r="AM3555" s="149" t="s">
        <v>274</v>
      </c>
      <c r="AN3555" s="160">
        <v>4</v>
      </c>
      <c r="AO3555" s="149"/>
      <c r="AP3555" s="149" t="s">
        <v>274</v>
      </c>
      <c r="AQ3555" s="149" t="s">
        <v>275</v>
      </c>
      <c r="AR3555" s="158">
        <v>1</v>
      </c>
      <c r="AS3555" s="149" t="s">
        <v>275</v>
      </c>
      <c r="AT3555" s="149" t="s">
        <v>276</v>
      </c>
      <c r="AU3555" s="161">
        <v>1</v>
      </c>
      <c r="AV3555" s="159">
        <v>256410.27</v>
      </c>
      <c r="AW3555" s="159">
        <v>10256.41</v>
      </c>
      <c r="AX3555" s="149" t="s">
        <v>274</v>
      </c>
      <c r="AY3555" s="159">
        <v>3205.19</v>
      </c>
      <c r="AZ3555" s="159">
        <v>3205.19</v>
      </c>
      <c r="BA3555" s="159">
        <v>12820.76</v>
      </c>
      <c r="BB3555" s="159">
        <v>246153.86</v>
      </c>
      <c r="BC3555" s="162" t="s">
        <v>274</v>
      </c>
      <c r="BD3555" s="162">
        <v>0</v>
      </c>
      <c r="BE3555" s="159">
        <v>10256.41</v>
      </c>
      <c r="BF3555" s="159">
        <v>10256.41</v>
      </c>
      <c r="BG3555" s="159">
        <v>256410.27</v>
      </c>
    </row>
    <row r="3556" ht="28.05" customHeight="1" spans="1:59">
      <c r="A3556" s="149"/>
      <c r="B3556" s="149"/>
      <c r="C3556" s="149"/>
      <c r="D3556" s="149" t="s">
        <v>3726</v>
      </c>
      <c r="E3556" s="340" t="s">
        <v>15639</v>
      </c>
      <c r="F3556" s="149" t="s">
        <v>3726</v>
      </c>
      <c r="G3556" s="149" t="s">
        <v>15640</v>
      </c>
      <c r="H3556" s="149" t="s">
        <v>7895</v>
      </c>
      <c r="I3556" s="149" t="s">
        <v>15641</v>
      </c>
      <c r="J3556" s="149" t="s">
        <v>15642</v>
      </c>
      <c r="K3556" s="149"/>
      <c r="L3556" s="149" t="s">
        <v>262</v>
      </c>
      <c r="M3556" s="149"/>
      <c r="N3556" s="149" t="s">
        <v>263</v>
      </c>
      <c r="O3556" s="149" t="s">
        <v>214</v>
      </c>
      <c r="P3556" s="149" t="s">
        <v>53</v>
      </c>
      <c r="Q3556" s="149"/>
      <c r="R3556" s="149" t="s">
        <v>3921</v>
      </c>
      <c r="S3556" s="149" t="s">
        <v>4131</v>
      </c>
      <c r="T3556" s="149" t="s">
        <v>15614</v>
      </c>
      <c r="U3556" s="149" t="s">
        <v>267</v>
      </c>
      <c r="V3556" s="149"/>
      <c r="W3556" s="149"/>
      <c r="X3556" s="149" t="s">
        <v>336</v>
      </c>
      <c r="Y3556" s="149"/>
      <c r="Z3556" s="149"/>
      <c r="AA3556" s="149"/>
      <c r="AB3556" s="149" t="s">
        <v>269</v>
      </c>
      <c r="AC3556" s="149" t="s">
        <v>270</v>
      </c>
      <c r="AD3556" s="149" t="s">
        <v>15614</v>
      </c>
      <c r="AE3556" s="149" t="s">
        <v>271</v>
      </c>
      <c r="AF3556" s="149"/>
      <c r="AG3556" s="149" t="s">
        <v>1098</v>
      </c>
      <c r="AH3556" s="149" t="s">
        <v>273</v>
      </c>
      <c r="AI3556" s="158">
        <v>65</v>
      </c>
      <c r="AJ3556" s="149"/>
      <c r="AK3556" s="159" t="s">
        <v>274</v>
      </c>
      <c r="AL3556" s="159" t="s">
        <v>274</v>
      </c>
      <c r="AM3556" s="149" t="s">
        <v>274</v>
      </c>
      <c r="AN3556" s="160">
        <v>4</v>
      </c>
      <c r="AO3556" s="149"/>
      <c r="AP3556" s="149" t="s">
        <v>274</v>
      </c>
      <c r="AQ3556" s="149" t="s">
        <v>275</v>
      </c>
      <c r="AR3556" s="158">
        <v>1</v>
      </c>
      <c r="AS3556" s="149" t="s">
        <v>275</v>
      </c>
      <c r="AT3556" s="149" t="s">
        <v>276</v>
      </c>
      <c r="AU3556" s="161">
        <v>1</v>
      </c>
      <c r="AV3556" s="159">
        <v>6017.7</v>
      </c>
      <c r="AW3556" s="159">
        <v>240.71</v>
      </c>
      <c r="AX3556" s="149" t="s">
        <v>274</v>
      </c>
      <c r="AY3556" s="159">
        <v>61.89</v>
      </c>
      <c r="AZ3556" s="159">
        <v>61.89</v>
      </c>
      <c r="BA3556" s="159">
        <v>247.56</v>
      </c>
      <c r="BB3556" s="159">
        <v>3858.36</v>
      </c>
      <c r="BC3556" s="162" t="s">
        <v>274</v>
      </c>
      <c r="BD3556" s="162">
        <v>0</v>
      </c>
      <c r="BE3556" s="159">
        <v>2159.34</v>
      </c>
      <c r="BF3556" s="159">
        <v>2159.34</v>
      </c>
      <c r="BG3556" s="159">
        <v>6017.7</v>
      </c>
    </row>
    <row r="3557" ht="28.05" customHeight="1" spans="1:59">
      <c r="A3557" s="149"/>
      <c r="B3557" s="149"/>
      <c r="C3557" s="149"/>
      <c r="D3557" s="149" t="s">
        <v>3726</v>
      </c>
      <c r="E3557" s="340" t="s">
        <v>15643</v>
      </c>
      <c r="F3557" s="149" t="s">
        <v>3726</v>
      </c>
      <c r="G3557" s="149" t="s">
        <v>15644</v>
      </c>
      <c r="H3557" s="149" t="s">
        <v>15645</v>
      </c>
      <c r="I3557" s="149" t="s">
        <v>15646</v>
      </c>
      <c r="J3557" s="149" t="s">
        <v>15647</v>
      </c>
      <c r="K3557" s="149"/>
      <c r="L3557" s="149" t="s">
        <v>262</v>
      </c>
      <c r="M3557" s="149"/>
      <c r="N3557" s="149" t="s">
        <v>263</v>
      </c>
      <c r="O3557" s="149" t="s">
        <v>214</v>
      </c>
      <c r="P3557" s="149" t="s">
        <v>53</v>
      </c>
      <c r="Q3557" s="149"/>
      <c r="R3557" s="149" t="s">
        <v>3903</v>
      </c>
      <c r="S3557" s="149" t="s">
        <v>7545</v>
      </c>
      <c r="T3557" s="149" t="s">
        <v>15595</v>
      </c>
      <c r="U3557" s="149" t="s">
        <v>267</v>
      </c>
      <c r="V3557" s="149"/>
      <c r="W3557" s="149"/>
      <c r="X3557" s="149" t="s">
        <v>336</v>
      </c>
      <c r="Y3557" s="149"/>
      <c r="Z3557" s="149"/>
      <c r="AA3557" s="149"/>
      <c r="AB3557" s="149" t="s">
        <v>269</v>
      </c>
      <c r="AC3557" s="149" t="s">
        <v>270</v>
      </c>
      <c r="AD3557" s="149" t="s">
        <v>15595</v>
      </c>
      <c r="AE3557" s="149" t="s">
        <v>271</v>
      </c>
      <c r="AF3557" s="149"/>
      <c r="AG3557" s="149" t="s">
        <v>1098</v>
      </c>
      <c r="AH3557" s="149" t="s">
        <v>273</v>
      </c>
      <c r="AI3557" s="158">
        <v>70</v>
      </c>
      <c r="AJ3557" s="149"/>
      <c r="AK3557" s="159" t="s">
        <v>274</v>
      </c>
      <c r="AL3557" s="159" t="s">
        <v>274</v>
      </c>
      <c r="AM3557" s="149" t="s">
        <v>274</v>
      </c>
      <c r="AN3557" s="160">
        <v>4</v>
      </c>
      <c r="AO3557" s="149"/>
      <c r="AP3557" s="149" t="s">
        <v>274</v>
      </c>
      <c r="AQ3557" s="149" t="s">
        <v>275</v>
      </c>
      <c r="AR3557" s="158">
        <v>1</v>
      </c>
      <c r="AS3557" s="149" t="s">
        <v>275</v>
      </c>
      <c r="AT3557" s="149" t="s">
        <v>276</v>
      </c>
      <c r="AU3557" s="161">
        <v>1</v>
      </c>
      <c r="AV3557" s="159">
        <v>7079.65</v>
      </c>
      <c r="AW3557" s="159">
        <v>283.19</v>
      </c>
      <c r="AX3557" s="149" t="s">
        <v>274</v>
      </c>
      <c r="AY3557" s="159">
        <v>73.15</v>
      </c>
      <c r="AZ3557" s="159">
        <v>73.15</v>
      </c>
      <c r="BA3557" s="159">
        <v>292.6</v>
      </c>
      <c r="BB3557" s="159">
        <v>4894.6</v>
      </c>
      <c r="BC3557" s="162" t="s">
        <v>274</v>
      </c>
      <c r="BD3557" s="162">
        <v>0</v>
      </c>
      <c r="BE3557" s="159">
        <v>2185.05</v>
      </c>
      <c r="BF3557" s="159">
        <v>2185.05</v>
      </c>
      <c r="BG3557" s="159">
        <v>7079.65</v>
      </c>
    </row>
    <row r="3558" ht="28.05" customHeight="1" spans="1:59">
      <c r="A3558" s="149"/>
      <c r="B3558" s="149"/>
      <c r="C3558" s="149"/>
      <c r="D3558" s="149" t="s">
        <v>3726</v>
      </c>
      <c r="E3558" s="340" t="s">
        <v>15648</v>
      </c>
      <c r="F3558" s="149" t="s">
        <v>3726</v>
      </c>
      <c r="G3558" s="149" t="s">
        <v>15649</v>
      </c>
      <c r="H3558" s="149" t="s">
        <v>7895</v>
      </c>
      <c r="I3558" s="149" t="s">
        <v>15641</v>
      </c>
      <c r="J3558" s="149" t="s">
        <v>15650</v>
      </c>
      <c r="K3558" s="149"/>
      <c r="L3558" s="149" t="s">
        <v>262</v>
      </c>
      <c r="M3558" s="149"/>
      <c r="N3558" s="149" t="s">
        <v>263</v>
      </c>
      <c r="O3558" s="149" t="s">
        <v>214</v>
      </c>
      <c r="P3558" s="149" t="s">
        <v>53</v>
      </c>
      <c r="Q3558" s="149"/>
      <c r="R3558" s="149" t="s">
        <v>3921</v>
      </c>
      <c r="S3558" s="149" t="s">
        <v>4131</v>
      </c>
      <c r="T3558" s="149" t="s">
        <v>15614</v>
      </c>
      <c r="U3558" s="149" t="s">
        <v>267</v>
      </c>
      <c r="V3558" s="149"/>
      <c r="W3558" s="149"/>
      <c r="X3558" s="149" t="s">
        <v>336</v>
      </c>
      <c r="Y3558" s="149"/>
      <c r="Z3558" s="149"/>
      <c r="AA3558" s="149"/>
      <c r="AB3558" s="149" t="s">
        <v>269</v>
      </c>
      <c r="AC3558" s="149" t="s">
        <v>270</v>
      </c>
      <c r="AD3558" s="149" t="s">
        <v>15614</v>
      </c>
      <c r="AE3558" s="149" t="s">
        <v>271</v>
      </c>
      <c r="AF3558" s="149"/>
      <c r="AG3558" s="149" t="s">
        <v>1098</v>
      </c>
      <c r="AH3558" s="149" t="s">
        <v>273</v>
      </c>
      <c r="AI3558" s="158">
        <v>65</v>
      </c>
      <c r="AJ3558" s="149"/>
      <c r="AK3558" s="159" t="s">
        <v>274</v>
      </c>
      <c r="AL3558" s="159" t="s">
        <v>274</v>
      </c>
      <c r="AM3558" s="149" t="s">
        <v>274</v>
      </c>
      <c r="AN3558" s="160">
        <v>4</v>
      </c>
      <c r="AO3558" s="149"/>
      <c r="AP3558" s="149" t="s">
        <v>274</v>
      </c>
      <c r="AQ3558" s="149" t="s">
        <v>275</v>
      </c>
      <c r="AR3558" s="158">
        <v>1</v>
      </c>
      <c r="AS3558" s="149" t="s">
        <v>275</v>
      </c>
      <c r="AT3558" s="149" t="s">
        <v>276</v>
      </c>
      <c r="AU3558" s="161">
        <v>1</v>
      </c>
      <c r="AV3558" s="159">
        <v>6017.7</v>
      </c>
      <c r="AW3558" s="159">
        <v>240.71</v>
      </c>
      <c r="AX3558" s="149" t="s">
        <v>274</v>
      </c>
      <c r="AY3558" s="159">
        <v>61.89</v>
      </c>
      <c r="AZ3558" s="159">
        <v>61.89</v>
      </c>
      <c r="BA3558" s="159">
        <v>247.56</v>
      </c>
      <c r="BB3558" s="159">
        <v>3858.36</v>
      </c>
      <c r="BC3558" s="162" t="s">
        <v>274</v>
      </c>
      <c r="BD3558" s="162">
        <v>0</v>
      </c>
      <c r="BE3558" s="159">
        <v>2159.34</v>
      </c>
      <c r="BF3558" s="159">
        <v>2159.34</v>
      </c>
      <c r="BG3558" s="159">
        <v>6017.7</v>
      </c>
    </row>
    <row r="3559" ht="28.05" customHeight="1" spans="1:59">
      <c r="A3559" s="149"/>
      <c r="B3559" s="149"/>
      <c r="C3559" s="149"/>
      <c r="D3559" s="149" t="s">
        <v>3726</v>
      </c>
      <c r="E3559" s="340" t="s">
        <v>15651</v>
      </c>
      <c r="F3559" s="149" t="s">
        <v>3726</v>
      </c>
      <c r="G3559" s="149" t="s">
        <v>15652</v>
      </c>
      <c r="H3559" s="149" t="s">
        <v>15645</v>
      </c>
      <c r="I3559" s="149" t="s">
        <v>15646</v>
      </c>
      <c r="J3559" s="149" t="s">
        <v>15653</v>
      </c>
      <c r="K3559" s="149"/>
      <c r="L3559" s="149" t="s">
        <v>262</v>
      </c>
      <c r="M3559" s="149"/>
      <c r="N3559" s="149" t="s">
        <v>263</v>
      </c>
      <c r="O3559" s="149" t="s">
        <v>214</v>
      </c>
      <c r="P3559" s="149" t="s">
        <v>53</v>
      </c>
      <c r="Q3559" s="149"/>
      <c r="R3559" s="149" t="s">
        <v>3903</v>
      </c>
      <c r="S3559" s="149" t="s">
        <v>7545</v>
      </c>
      <c r="T3559" s="149" t="s">
        <v>15595</v>
      </c>
      <c r="U3559" s="149" t="s">
        <v>267</v>
      </c>
      <c r="V3559" s="149"/>
      <c r="W3559" s="149"/>
      <c r="X3559" s="149" t="s">
        <v>336</v>
      </c>
      <c r="Y3559" s="149"/>
      <c r="Z3559" s="149"/>
      <c r="AA3559" s="149"/>
      <c r="AB3559" s="149" t="s">
        <v>269</v>
      </c>
      <c r="AC3559" s="149" t="s">
        <v>270</v>
      </c>
      <c r="AD3559" s="149" t="s">
        <v>15595</v>
      </c>
      <c r="AE3559" s="149" t="s">
        <v>271</v>
      </c>
      <c r="AF3559" s="149"/>
      <c r="AG3559" s="149" t="s">
        <v>1098</v>
      </c>
      <c r="AH3559" s="149" t="s">
        <v>273</v>
      </c>
      <c r="AI3559" s="158">
        <v>70</v>
      </c>
      <c r="AJ3559" s="149"/>
      <c r="AK3559" s="159" t="s">
        <v>274</v>
      </c>
      <c r="AL3559" s="159" t="s">
        <v>274</v>
      </c>
      <c r="AM3559" s="149" t="s">
        <v>274</v>
      </c>
      <c r="AN3559" s="160">
        <v>4</v>
      </c>
      <c r="AO3559" s="149"/>
      <c r="AP3559" s="149" t="s">
        <v>274</v>
      </c>
      <c r="AQ3559" s="149" t="s">
        <v>275</v>
      </c>
      <c r="AR3559" s="158">
        <v>1</v>
      </c>
      <c r="AS3559" s="149" t="s">
        <v>275</v>
      </c>
      <c r="AT3559" s="149" t="s">
        <v>276</v>
      </c>
      <c r="AU3559" s="161">
        <v>1</v>
      </c>
      <c r="AV3559" s="159">
        <v>7079.65</v>
      </c>
      <c r="AW3559" s="159">
        <v>283.19</v>
      </c>
      <c r="AX3559" s="149" t="s">
        <v>274</v>
      </c>
      <c r="AY3559" s="159">
        <v>73.15</v>
      </c>
      <c r="AZ3559" s="159">
        <v>73.15</v>
      </c>
      <c r="BA3559" s="159">
        <v>292.6</v>
      </c>
      <c r="BB3559" s="159">
        <v>4894.6</v>
      </c>
      <c r="BC3559" s="162" t="s">
        <v>274</v>
      </c>
      <c r="BD3559" s="162">
        <v>0</v>
      </c>
      <c r="BE3559" s="159">
        <v>2185.05</v>
      </c>
      <c r="BF3559" s="159">
        <v>2185.05</v>
      </c>
      <c r="BG3559" s="159">
        <v>7079.65</v>
      </c>
    </row>
    <row r="3560" ht="28.05" customHeight="1" spans="1:59">
      <c r="A3560" s="149"/>
      <c r="B3560" s="149"/>
      <c r="C3560" s="149"/>
      <c r="D3560" s="149" t="s">
        <v>3726</v>
      </c>
      <c r="E3560" s="340" t="s">
        <v>15654</v>
      </c>
      <c r="F3560" s="149" t="s">
        <v>3726</v>
      </c>
      <c r="G3560" s="149" t="s">
        <v>15655</v>
      </c>
      <c r="H3560" s="149" t="s">
        <v>15656</v>
      </c>
      <c r="I3560" s="149" t="s">
        <v>15657</v>
      </c>
      <c r="J3560" s="149" t="s">
        <v>15658</v>
      </c>
      <c r="K3560" s="149"/>
      <c r="L3560" s="149" t="s">
        <v>287</v>
      </c>
      <c r="M3560" s="149"/>
      <c r="N3560" s="149" t="s">
        <v>263</v>
      </c>
      <c r="O3560" s="149" t="s">
        <v>214</v>
      </c>
      <c r="P3560" s="149" t="s">
        <v>53</v>
      </c>
      <c r="Q3560" s="149"/>
      <c r="R3560" s="149" t="s">
        <v>13191</v>
      </c>
      <c r="S3560" s="149" t="s">
        <v>15659</v>
      </c>
      <c r="T3560" s="149" t="s">
        <v>414</v>
      </c>
      <c r="U3560" s="149" t="s">
        <v>267</v>
      </c>
      <c r="V3560" s="149"/>
      <c r="W3560" s="149"/>
      <c r="X3560" s="149" t="s">
        <v>336</v>
      </c>
      <c r="Y3560" s="149"/>
      <c r="Z3560" s="149"/>
      <c r="AA3560" s="149"/>
      <c r="AB3560" s="149" t="s">
        <v>269</v>
      </c>
      <c r="AC3560" s="149" t="s">
        <v>270</v>
      </c>
      <c r="AD3560" s="149" t="s">
        <v>414</v>
      </c>
      <c r="AE3560" s="149" t="s">
        <v>271</v>
      </c>
      <c r="AF3560" s="149"/>
      <c r="AG3560" s="149" t="s">
        <v>1098</v>
      </c>
      <c r="AH3560" s="149" t="s">
        <v>273</v>
      </c>
      <c r="AI3560" s="158">
        <v>21</v>
      </c>
      <c r="AJ3560" s="149"/>
      <c r="AK3560" s="159" t="s">
        <v>274</v>
      </c>
      <c r="AL3560" s="159" t="s">
        <v>274</v>
      </c>
      <c r="AM3560" s="149" t="s">
        <v>274</v>
      </c>
      <c r="AN3560" s="160">
        <v>4</v>
      </c>
      <c r="AO3560" s="149"/>
      <c r="AP3560" s="149" t="s">
        <v>274</v>
      </c>
      <c r="AQ3560" s="149" t="s">
        <v>275</v>
      </c>
      <c r="AR3560" s="158">
        <v>1</v>
      </c>
      <c r="AS3560" s="149" t="s">
        <v>275</v>
      </c>
      <c r="AT3560" s="149" t="s">
        <v>276</v>
      </c>
      <c r="AU3560" s="161">
        <v>1</v>
      </c>
      <c r="AV3560" s="159">
        <v>4916.81</v>
      </c>
      <c r="AW3560" s="159">
        <v>196.67</v>
      </c>
      <c r="AX3560" s="149" t="s">
        <v>274</v>
      </c>
      <c r="AY3560" s="159">
        <v>49.17</v>
      </c>
      <c r="AZ3560" s="159">
        <v>49.17</v>
      </c>
      <c r="BA3560" s="159">
        <v>196.68</v>
      </c>
      <c r="BB3560" s="159">
        <v>1032.57</v>
      </c>
      <c r="BC3560" s="162" t="s">
        <v>274</v>
      </c>
      <c r="BD3560" s="162">
        <v>0</v>
      </c>
      <c r="BE3560" s="159">
        <v>3884.24</v>
      </c>
      <c r="BF3560" s="159">
        <v>3884.24</v>
      </c>
      <c r="BG3560" s="159">
        <v>4916.81</v>
      </c>
    </row>
    <row r="3561" ht="28.05" customHeight="1" spans="1:59">
      <c r="A3561" s="149"/>
      <c r="B3561" s="149"/>
      <c r="C3561" s="149"/>
      <c r="D3561" s="149" t="s">
        <v>3726</v>
      </c>
      <c r="E3561" s="340" t="s">
        <v>15660</v>
      </c>
      <c r="F3561" s="149" t="s">
        <v>3726</v>
      </c>
      <c r="G3561" s="149" t="s">
        <v>15661</v>
      </c>
      <c r="H3561" s="149" t="s">
        <v>15656</v>
      </c>
      <c r="I3561" s="149" t="s">
        <v>15657</v>
      </c>
      <c r="J3561" s="149" t="s">
        <v>15662</v>
      </c>
      <c r="K3561" s="149"/>
      <c r="L3561" s="149" t="s">
        <v>287</v>
      </c>
      <c r="M3561" s="149"/>
      <c r="N3561" s="149" t="s">
        <v>263</v>
      </c>
      <c r="O3561" s="149" t="s">
        <v>214</v>
      </c>
      <c r="P3561" s="149" t="s">
        <v>53</v>
      </c>
      <c r="Q3561" s="149"/>
      <c r="R3561" s="149" t="s">
        <v>13191</v>
      </c>
      <c r="S3561" s="149" t="s">
        <v>15659</v>
      </c>
      <c r="T3561" s="149" t="s">
        <v>414</v>
      </c>
      <c r="U3561" s="149" t="s">
        <v>267</v>
      </c>
      <c r="V3561" s="149"/>
      <c r="W3561" s="149"/>
      <c r="X3561" s="149" t="s">
        <v>336</v>
      </c>
      <c r="Y3561" s="149"/>
      <c r="Z3561" s="149"/>
      <c r="AA3561" s="149"/>
      <c r="AB3561" s="149" t="s">
        <v>269</v>
      </c>
      <c r="AC3561" s="149" t="s">
        <v>270</v>
      </c>
      <c r="AD3561" s="149" t="s">
        <v>414</v>
      </c>
      <c r="AE3561" s="149" t="s">
        <v>271</v>
      </c>
      <c r="AF3561" s="149"/>
      <c r="AG3561" s="149" t="s">
        <v>1098</v>
      </c>
      <c r="AH3561" s="149" t="s">
        <v>273</v>
      </c>
      <c r="AI3561" s="158">
        <v>21</v>
      </c>
      <c r="AJ3561" s="149"/>
      <c r="AK3561" s="159" t="s">
        <v>274</v>
      </c>
      <c r="AL3561" s="159" t="s">
        <v>274</v>
      </c>
      <c r="AM3561" s="149" t="s">
        <v>274</v>
      </c>
      <c r="AN3561" s="160">
        <v>4</v>
      </c>
      <c r="AO3561" s="149"/>
      <c r="AP3561" s="149" t="s">
        <v>274</v>
      </c>
      <c r="AQ3561" s="149" t="s">
        <v>275</v>
      </c>
      <c r="AR3561" s="158">
        <v>1</v>
      </c>
      <c r="AS3561" s="149" t="s">
        <v>275</v>
      </c>
      <c r="AT3561" s="149" t="s">
        <v>276</v>
      </c>
      <c r="AU3561" s="161">
        <v>1</v>
      </c>
      <c r="AV3561" s="159">
        <v>4916.81</v>
      </c>
      <c r="AW3561" s="159">
        <v>196.67</v>
      </c>
      <c r="AX3561" s="149" t="s">
        <v>274</v>
      </c>
      <c r="AY3561" s="159">
        <v>49.17</v>
      </c>
      <c r="AZ3561" s="159">
        <v>49.17</v>
      </c>
      <c r="BA3561" s="159">
        <v>196.68</v>
      </c>
      <c r="BB3561" s="159">
        <v>1032.57</v>
      </c>
      <c r="BC3561" s="162" t="s">
        <v>274</v>
      </c>
      <c r="BD3561" s="162">
        <v>0</v>
      </c>
      <c r="BE3561" s="159">
        <v>3884.24</v>
      </c>
      <c r="BF3561" s="159">
        <v>3884.24</v>
      </c>
      <c r="BG3561" s="159">
        <v>4916.81</v>
      </c>
    </row>
    <row r="3562" ht="28.05" customHeight="1" spans="1:59">
      <c r="A3562" s="149"/>
      <c r="B3562" s="149"/>
      <c r="C3562" s="149"/>
      <c r="D3562" s="149" t="s">
        <v>3726</v>
      </c>
      <c r="E3562" s="340" t="s">
        <v>15663</v>
      </c>
      <c r="F3562" s="149" t="s">
        <v>3726</v>
      </c>
      <c r="G3562" s="149" t="s">
        <v>15664</v>
      </c>
      <c r="H3562" s="149" t="s">
        <v>11344</v>
      </c>
      <c r="I3562" s="149" t="s">
        <v>15665</v>
      </c>
      <c r="J3562" s="149" t="s">
        <v>15666</v>
      </c>
      <c r="K3562" s="149"/>
      <c r="L3562" s="149" t="s">
        <v>262</v>
      </c>
      <c r="M3562" s="149"/>
      <c r="N3562" s="149" t="s">
        <v>263</v>
      </c>
      <c r="O3562" s="149" t="s">
        <v>214</v>
      </c>
      <c r="P3562" s="149" t="s">
        <v>53</v>
      </c>
      <c r="Q3562" s="149"/>
      <c r="R3562" s="149" t="s">
        <v>15667</v>
      </c>
      <c r="S3562" s="149" t="s">
        <v>7322</v>
      </c>
      <c r="T3562" s="149" t="s">
        <v>15668</v>
      </c>
      <c r="U3562" s="149" t="s">
        <v>267</v>
      </c>
      <c r="V3562" s="149"/>
      <c r="W3562" s="149"/>
      <c r="X3562" s="149" t="s">
        <v>268</v>
      </c>
      <c r="Y3562" s="149"/>
      <c r="Z3562" s="149"/>
      <c r="AA3562" s="149"/>
      <c r="AB3562" s="149" t="s">
        <v>269</v>
      </c>
      <c r="AC3562" s="149" t="s">
        <v>318</v>
      </c>
      <c r="AD3562" s="149" t="s">
        <v>15668</v>
      </c>
      <c r="AE3562" s="149" t="s">
        <v>271</v>
      </c>
      <c r="AF3562" s="149"/>
      <c r="AG3562" s="149" t="s">
        <v>1098</v>
      </c>
      <c r="AH3562" s="149" t="s">
        <v>273</v>
      </c>
      <c r="AI3562" s="158">
        <v>96</v>
      </c>
      <c r="AJ3562" s="149"/>
      <c r="AK3562" s="159" t="s">
        <v>274</v>
      </c>
      <c r="AL3562" s="159" t="s">
        <v>274</v>
      </c>
      <c r="AM3562" s="149" t="s">
        <v>274</v>
      </c>
      <c r="AN3562" s="160">
        <v>4</v>
      </c>
      <c r="AO3562" s="149"/>
      <c r="AP3562" s="149" t="s">
        <v>274</v>
      </c>
      <c r="AQ3562" s="149" t="s">
        <v>275</v>
      </c>
      <c r="AR3562" s="158">
        <v>1</v>
      </c>
      <c r="AS3562" s="149" t="s">
        <v>275</v>
      </c>
      <c r="AT3562" s="149" t="s">
        <v>276</v>
      </c>
      <c r="AU3562" s="161">
        <v>1</v>
      </c>
      <c r="AV3562" s="159">
        <v>4102.56</v>
      </c>
      <c r="AW3562" s="159">
        <v>164.1</v>
      </c>
      <c r="AX3562" s="149" t="s">
        <v>274</v>
      </c>
      <c r="AY3562" s="159">
        <v>51.18</v>
      </c>
      <c r="AZ3562" s="159">
        <v>51.18</v>
      </c>
      <c r="BA3562" s="159">
        <v>204.73</v>
      </c>
      <c r="BB3562" s="159">
        <v>3938.46</v>
      </c>
      <c r="BC3562" s="162" t="s">
        <v>274</v>
      </c>
      <c r="BD3562" s="162">
        <v>0</v>
      </c>
      <c r="BE3562" s="159">
        <v>164.1</v>
      </c>
      <c r="BF3562" s="159">
        <v>164.1</v>
      </c>
      <c r="BG3562" s="159">
        <v>4102.56</v>
      </c>
    </row>
    <row r="3563" ht="28.05" customHeight="1" spans="1:59">
      <c r="A3563" s="149"/>
      <c r="B3563" s="149"/>
      <c r="C3563" s="149"/>
      <c r="D3563" s="149" t="s">
        <v>3726</v>
      </c>
      <c r="E3563" s="340" t="s">
        <v>15669</v>
      </c>
      <c r="F3563" s="149" t="s">
        <v>3726</v>
      </c>
      <c r="G3563" s="149" t="s">
        <v>15670</v>
      </c>
      <c r="H3563" s="149" t="s">
        <v>7895</v>
      </c>
      <c r="I3563" s="149" t="s">
        <v>15641</v>
      </c>
      <c r="J3563" s="149" t="s">
        <v>15671</v>
      </c>
      <c r="K3563" s="149"/>
      <c r="L3563" s="149" t="s">
        <v>262</v>
      </c>
      <c r="M3563" s="149"/>
      <c r="N3563" s="149" t="s">
        <v>263</v>
      </c>
      <c r="O3563" s="149" t="s">
        <v>214</v>
      </c>
      <c r="P3563" s="149" t="s">
        <v>53</v>
      </c>
      <c r="Q3563" s="149"/>
      <c r="R3563" s="149" t="s">
        <v>3921</v>
      </c>
      <c r="S3563" s="149" t="s">
        <v>4131</v>
      </c>
      <c r="T3563" s="149" t="s">
        <v>15614</v>
      </c>
      <c r="U3563" s="149" t="s">
        <v>267</v>
      </c>
      <c r="V3563" s="149"/>
      <c r="W3563" s="149"/>
      <c r="X3563" s="149" t="s">
        <v>336</v>
      </c>
      <c r="Y3563" s="149"/>
      <c r="Z3563" s="149"/>
      <c r="AA3563" s="149"/>
      <c r="AB3563" s="149" t="s">
        <v>269</v>
      </c>
      <c r="AC3563" s="149" t="s">
        <v>270</v>
      </c>
      <c r="AD3563" s="149" t="s">
        <v>15614</v>
      </c>
      <c r="AE3563" s="149" t="s">
        <v>271</v>
      </c>
      <c r="AF3563" s="149"/>
      <c r="AG3563" s="149" t="s">
        <v>1098</v>
      </c>
      <c r="AH3563" s="149" t="s">
        <v>273</v>
      </c>
      <c r="AI3563" s="158">
        <v>65</v>
      </c>
      <c r="AJ3563" s="149"/>
      <c r="AK3563" s="159" t="s">
        <v>274</v>
      </c>
      <c r="AL3563" s="159" t="s">
        <v>274</v>
      </c>
      <c r="AM3563" s="149" t="s">
        <v>274</v>
      </c>
      <c r="AN3563" s="160">
        <v>4</v>
      </c>
      <c r="AO3563" s="149"/>
      <c r="AP3563" s="149" t="s">
        <v>274</v>
      </c>
      <c r="AQ3563" s="149" t="s">
        <v>275</v>
      </c>
      <c r="AR3563" s="158">
        <v>1</v>
      </c>
      <c r="AS3563" s="149" t="s">
        <v>275</v>
      </c>
      <c r="AT3563" s="149" t="s">
        <v>276</v>
      </c>
      <c r="AU3563" s="161">
        <v>1</v>
      </c>
      <c r="AV3563" s="159">
        <v>6017.7</v>
      </c>
      <c r="AW3563" s="159">
        <v>240.71</v>
      </c>
      <c r="AX3563" s="149" t="s">
        <v>274</v>
      </c>
      <c r="AY3563" s="159">
        <v>61.89</v>
      </c>
      <c r="AZ3563" s="159">
        <v>61.89</v>
      </c>
      <c r="BA3563" s="159">
        <v>247.56</v>
      </c>
      <c r="BB3563" s="159">
        <v>3858.36</v>
      </c>
      <c r="BC3563" s="162" t="s">
        <v>274</v>
      </c>
      <c r="BD3563" s="162">
        <v>0</v>
      </c>
      <c r="BE3563" s="159">
        <v>2159.34</v>
      </c>
      <c r="BF3563" s="159">
        <v>2159.34</v>
      </c>
      <c r="BG3563" s="159">
        <v>6017.7</v>
      </c>
    </row>
    <row r="3564" ht="28.05" customHeight="1" spans="1:59">
      <c r="A3564" s="149"/>
      <c r="B3564" s="149"/>
      <c r="C3564" s="149"/>
      <c r="D3564" s="149" t="s">
        <v>3726</v>
      </c>
      <c r="E3564" s="340" t="s">
        <v>15672</v>
      </c>
      <c r="F3564" s="149" t="s">
        <v>3726</v>
      </c>
      <c r="G3564" s="149" t="s">
        <v>15673</v>
      </c>
      <c r="H3564" s="149" t="s">
        <v>15645</v>
      </c>
      <c r="I3564" s="149" t="s">
        <v>15646</v>
      </c>
      <c r="J3564" s="149" t="s">
        <v>15674</v>
      </c>
      <c r="K3564" s="149"/>
      <c r="L3564" s="149" t="s">
        <v>262</v>
      </c>
      <c r="M3564" s="149"/>
      <c r="N3564" s="149" t="s">
        <v>263</v>
      </c>
      <c r="O3564" s="149" t="s">
        <v>214</v>
      </c>
      <c r="P3564" s="149" t="s">
        <v>53</v>
      </c>
      <c r="Q3564" s="149"/>
      <c r="R3564" s="149" t="s">
        <v>3903</v>
      </c>
      <c r="S3564" s="149" t="s">
        <v>7545</v>
      </c>
      <c r="T3564" s="149" t="s">
        <v>15595</v>
      </c>
      <c r="U3564" s="149" t="s">
        <v>267</v>
      </c>
      <c r="V3564" s="149"/>
      <c r="W3564" s="149"/>
      <c r="X3564" s="149" t="s">
        <v>336</v>
      </c>
      <c r="Y3564" s="149"/>
      <c r="Z3564" s="149"/>
      <c r="AA3564" s="149"/>
      <c r="AB3564" s="149" t="s">
        <v>269</v>
      </c>
      <c r="AC3564" s="149" t="s">
        <v>270</v>
      </c>
      <c r="AD3564" s="149" t="s">
        <v>15595</v>
      </c>
      <c r="AE3564" s="149" t="s">
        <v>271</v>
      </c>
      <c r="AF3564" s="149"/>
      <c r="AG3564" s="149" t="s">
        <v>1098</v>
      </c>
      <c r="AH3564" s="149" t="s">
        <v>273</v>
      </c>
      <c r="AI3564" s="158">
        <v>70</v>
      </c>
      <c r="AJ3564" s="149"/>
      <c r="AK3564" s="159" t="s">
        <v>274</v>
      </c>
      <c r="AL3564" s="159" t="s">
        <v>274</v>
      </c>
      <c r="AM3564" s="149" t="s">
        <v>274</v>
      </c>
      <c r="AN3564" s="160">
        <v>4</v>
      </c>
      <c r="AO3564" s="149"/>
      <c r="AP3564" s="149" t="s">
        <v>274</v>
      </c>
      <c r="AQ3564" s="149" t="s">
        <v>275</v>
      </c>
      <c r="AR3564" s="158">
        <v>1</v>
      </c>
      <c r="AS3564" s="149" t="s">
        <v>275</v>
      </c>
      <c r="AT3564" s="149" t="s">
        <v>276</v>
      </c>
      <c r="AU3564" s="161">
        <v>1</v>
      </c>
      <c r="AV3564" s="159">
        <v>7079.64</v>
      </c>
      <c r="AW3564" s="159">
        <v>283.19</v>
      </c>
      <c r="AX3564" s="149" t="s">
        <v>274</v>
      </c>
      <c r="AY3564" s="159">
        <v>73.15</v>
      </c>
      <c r="AZ3564" s="159">
        <v>73.15</v>
      </c>
      <c r="BA3564" s="159">
        <v>292.6</v>
      </c>
      <c r="BB3564" s="159">
        <v>4894.6</v>
      </c>
      <c r="BC3564" s="162" t="s">
        <v>274</v>
      </c>
      <c r="BD3564" s="162">
        <v>0</v>
      </c>
      <c r="BE3564" s="159">
        <v>2185.04</v>
      </c>
      <c r="BF3564" s="159">
        <v>2185.04</v>
      </c>
      <c r="BG3564" s="159">
        <v>7079.64</v>
      </c>
    </row>
    <row r="3565" ht="28.05" customHeight="1" spans="1:59">
      <c r="A3565" s="149"/>
      <c r="B3565" s="149"/>
      <c r="C3565" s="149"/>
      <c r="D3565" s="149" t="s">
        <v>3726</v>
      </c>
      <c r="E3565" s="340" t="s">
        <v>15675</v>
      </c>
      <c r="F3565" s="149" t="s">
        <v>3726</v>
      </c>
      <c r="G3565" s="149" t="s">
        <v>15676</v>
      </c>
      <c r="H3565" s="149" t="s">
        <v>7895</v>
      </c>
      <c r="I3565" s="149" t="s">
        <v>15641</v>
      </c>
      <c r="J3565" s="149" t="s">
        <v>15677</v>
      </c>
      <c r="K3565" s="149"/>
      <c r="L3565" s="149" t="s">
        <v>262</v>
      </c>
      <c r="M3565" s="149"/>
      <c r="N3565" s="149" t="s">
        <v>263</v>
      </c>
      <c r="O3565" s="149" t="s">
        <v>214</v>
      </c>
      <c r="P3565" s="149" t="s">
        <v>53</v>
      </c>
      <c r="Q3565" s="149"/>
      <c r="R3565" s="149" t="s">
        <v>3921</v>
      </c>
      <c r="S3565" s="149" t="s">
        <v>4131</v>
      </c>
      <c r="T3565" s="149" t="s">
        <v>15614</v>
      </c>
      <c r="U3565" s="149" t="s">
        <v>267</v>
      </c>
      <c r="V3565" s="149"/>
      <c r="W3565" s="149"/>
      <c r="X3565" s="149" t="s">
        <v>336</v>
      </c>
      <c r="Y3565" s="149"/>
      <c r="Z3565" s="149"/>
      <c r="AA3565" s="149"/>
      <c r="AB3565" s="149" t="s">
        <v>269</v>
      </c>
      <c r="AC3565" s="149" t="s">
        <v>270</v>
      </c>
      <c r="AD3565" s="149" t="s">
        <v>15614</v>
      </c>
      <c r="AE3565" s="149" t="s">
        <v>271</v>
      </c>
      <c r="AF3565" s="149"/>
      <c r="AG3565" s="149" t="s">
        <v>1098</v>
      </c>
      <c r="AH3565" s="149" t="s">
        <v>273</v>
      </c>
      <c r="AI3565" s="158">
        <v>65</v>
      </c>
      <c r="AJ3565" s="149"/>
      <c r="AK3565" s="159" t="s">
        <v>274</v>
      </c>
      <c r="AL3565" s="159" t="s">
        <v>274</v>
      </c>
      <c r="AM3565" s="149" t="s">
        <v>274</v>
      </c>
      <c r="AN3565" s="160">
        <v>4</v>
      </c>
      <c r="AO3565" s="149"/>
      <c r="AP3565" s="149" t="s">
        <v>274</v>
      </c>
      <c r="AQ3565" s="149" t="s">
        <v>275</v>
      </c>
      <c r="AR3565" s="158">
        <v>1</v>
      </c>
      <c r="AS3565" s="149" t="s">
        <v>275</v>
      </c>
      <c r="AT3565" s="149" t="s">
        <v>276</v>
      </c>
      <c r="AU3565" s="161">
        <v>1</v>
      </c>
      <c r="AV3565" s="159">
        <v>6017.7</v>
      </c>
      <c r="AW3565" s="159">
        <v>240.71</v>
      </c>
      <c r="AX3565" s="149" t="s">
        <v>274</v>
      </c>
      <c r="AY3565" s="159">
        <v>61.89</v>
      </c>
      <c r="AZ3565" s="159">
        <v>61.89</v>
      </c>
      <c r="BA3565" s="159">
        <v>247.56</v>
      </c>
      <c r="BB3565" s="159">
        <v>3858.36</v>
      </c>
      <c r="BC3565" s="162" t="s">
        <v>274</v>
      </c>
      <c r="BD3565" s="162">
        <v>0</v>
      </c>
      <c r="BE3565" s="159">
        <v>2159.34</v>
      </c>
      <c r="BF3565" s="159">
        <v>2159.34</v>
      </c>
      <c r="BG3565" s="159">
        <v>6017.7</v>
      </c>
    </row>
    <row r="3566" ht="28.05" customHeight="1" spans="1:59">
      <c r="A3566" s="149"/>
      <c r="B3566" s="149"/>
      <c r="C3566" s="149"/>
      <c r="D3566" s="149" t="s">
        <v>3726</v>
      </c>
      <c r="E3566" s="340" t="s">
        <v>15678</v>
      </c>
      <c r="F3566" s="149" t="s">
        <v>3726</v>
      </c>
      <c r="G3566" s="149" t="s">
        <v>15679</v>
      </c>
      <c r="H3566" s="149" t="s">
        <v>15680</v>
      </c>
      <c r="I3566" s="149" t="s">
        <v>15681</v>
      </c>
      <c r="J3566" s="149" t="s">
        <v>15682</v>
      </c>
      <c r="K3566" s="149"/>
      <c r="L3566" s="149" t="s">
        <v>262</v>
      </c>
      <c r="M3566" s="149"/>
      <c r="N3566" s="149" t="s">
        <v>263</v>
      </c>
      <c r="O3566" s="149" t="s">
        <v>214</v>
      </c>
      <c r="P3566" s="149" t="s">
        <v>53</v>
      </c>
      <c r="Q3566" s="149"/>
      <c r="R3566" s="149" t="s">
        <v>15667</v>
      </c>
      <c r="S3566" s="149" t="s">
        <v>15683</v>
      </c>
      <c r="T3566" s="149" t="s">
        <v>15668</v>
      </c>
      <c r="U3566" s="149" t="s">
        <v>267</v>
      </c>
      <c r="V3566" s="149"/>
      <c r="W3566" s="149"/>
      <c r="X3566" s="149" t="s">
        <v>268</v>
      </c>
      <c r="Y3566" s="149"/>
      <c r="Z3566" s="149"/>
      <c r="AA3566" s="149"/>
      <c r="AB3566" s="149" t="s">
        <v>269</v>
      </c>
      <c r="AC3566" s="149" t="s">
        <v>318</v>
      </c>
      <c r="AD3566" s="149" t="s">
        <v>15668</v>
      </c>
      <c r="AE3566" s="149" t="s">
        <v>271</v>
      </c>
      <c r="AF3566" s="149"/>
      <c r="AG3566" s="149" t="s">
        <v>1098</v>
      </c>
      <c r="AH3566" s="149" t="s">
        <v>273</v>
      </c>
      <c r="AI3566" s="158">
        <v>96</v>
      </c>
      <c r="AJ3566" s="149"/>
      <c r="AK3566" s="159" t="s">
        <v>274</v>
      </c>
      <c r="AL3566" s="159" t="s">
        <v>274</v>
      </c>
      <c r="AM3566" s="149" t="s">
        <v>274</v>
      </c>
      <c r="AN3566" s="160">
        <v>4</v>
      </c>
      <c r="AO3566" s="149"/>
      <c r="AP3566" s="149" t="s">
        <v>274</v>
      </c>
      <c r="AQ3566" s="149" t="s">
        <v>275</v>
      </c>
      <c r="AR3566" s="158">
        <v>1</v>
      </c>
      <c r="AS3566" s="149" t="s">
        <v>275</v>
      </c>
      <c r="AT3566" s="149" t="s">
        <v>276</v>
      </c>
      <c r="AU3566" s="161">
        <v>1</v>
      </c>
      <c r="AV3566" s="159">
        <v>162393.17</v>
      </c>
      <c r="AW3566" s="159">
        <v>6495.73</v>
      </c>
      <c r="AX3566" s="149" t="s">
        <v>274</v>
      </c>
      <c r="AY3566" s="159">
        <v>2029.95</v>
      </c>
      <c r="AZ3566" s="159">
        <v>2029.95</v>
      </c>
      <c r="BA3566" s="159">
        <v>8119.81</v>
      </c>
      <c r="BB3566" s="159">
        <v>155897.44</v>
      </c>
      <c r="BC3566" s="162" t="s">
        <v>274</v>
      </c>
      <c r="BD3566" s="162">
        <v>0</v>
      </c>
      <c r="BE3566" s="159">
        <v>6495.73</v>
      </c>
      <c r="BF3566" s="159">
        <v>6495.73</v>
      </c>
      <c r="BG3566" s="159">
        <v>162393.17</v>
      </c>
    </row>
    <row r="3567" ht="28.05" customHeight="1" spans="1:59">
      <c r="A3567" s="149"/>
      <c r="B3567" s="149"/>
      <c r="C3567" s="149"/>
      <c r="D3567" s="149" t="s">
        <v>3726</v>
      </c>
      <c r="E3567" s="340" t="s">
        <v>15684</v>
      </c>
      <c r="F3567" s="149" t="s">
        <v>3726</v>
      </c>
      <c r="G3567" s="149" t="s">
        <v>15685</v>
      </c>
      <c r="H3567" s="149" t="s">
        <v>15656</v>
      </c>
      <c r="I3567" s="149" t="s">
        <v>15657</v>
      </c>
      <c r="J3567" s="149" t="s">
        <v>15686</v>
      </c>
      <c r="K3567" s="149"/>
      <c r="L3567" s="149" t="s">
        <v>287</v>
      </c>
      <c r="M3567" s="149"/>
      <c r="N3567" s="149" t="s">
        <v>263</v>
      </c>
      <c r="O3567" s="149" t="s">
        <v>214</v>
      </c>
      <c r="P3567" s="149" t="s">
        <v>53</v>
      </c>
      <c r="Q3567" s="149"/>
      <c r="R3567" s="149" t="s">
        <v>13104</v>
      </c>
      <c r="S3567" s="149" t="s">
        <v>15659</v>
      </c>
      <c r="T3567" s="149" t="s">
        <v>414</v>
      </c>
      <c r="U3567" s="149" t="s">
        <v>267</v>
      </c>
      <c r="V3567" s="149"/>
      <c r="W3567" s="149"/>
      <c r="X3567" s="149" t="s">
        <v>336</v>
      </c>
      <c r="Y3567" s="149"/>
      <c r="Z3567" s="149"/>
      <c r="AA3567" s="149"/>
      <c r="AB3567" s="149" t="s">
        <v>269</v>
      </c>
      <c r="AC3567" s="149" t="s">
        <v>270</v>
      </c>
      <c r="AD3567" s="149" t="s">
        <v>414</v>
      </c>
      <c r="AE3567" s="149" t="s">
        <v>271</v>
      </c>
      <c r="AF3567" s="149"/>
      <c r="AG3567" s="149" t="s">
        <v>1098</v>
      </c>
      <c r="AH3567" s="149" t="s">
        <v>273</v>
      </c>
      <c r="AI3567" s="158">
        <v>21</v>
      </c>
      <c r="AJ3567" s="149"/>
      <c r="AK3567" s="159" t="s">
        <v>274</v>
      </c>
      <c r="AL3567" s="159" t="s">
        <v>274</v>
      </c>
      <c r="AM3567" s="149" t="s">
        <v>274</v>
      </c>
      <c r="AN3567" s="160">
        <v>4</v>
      </c>
      <c r="AO3567" s="149"/>
      <c r="AP3567" s="149" t="s">
        <v>274</v>
      </c>
      <c r="AQ3567" s="149" t="s">
        <v>275</v>
      </c>
      <c r="AR3567" s="158">
        <v>1</v>
      </c>
      <c r="AS3567" s="149" t="s">
        <v>275</v>
      </c>
      <c r="AT3567" s="149" t="s">
        <v>276</v>
      </c>
      <c r="AU3567" s="161">
        <v>1</v>
      </c>
      <c r="AV3567" s="159">
        <v>4916.82</v>
      </c>
      <c r="AW3567" s="159">
        <v>196.67</v>
      </c>
      <c r="AX3567" s="149" t="s">
        <v>274</v>
      </c>
      <c r="AY3567" s="159">
        <v>49.17</v>
      </c>
      <c r="AZ3567" s="159">
        <v>49.17</v>
      </c>
      <c r="BA3567" s="159">
        <v>196.68</v>
      </c>
      <c r="BB3567" s="159">
        <v>1032.57</v>
      </c>
      <c r="BC3567" s="162" t="s">
        <v>274</v>
      </c>
      <c r="BD3567" s="162">
        <v>0</v>
      </c>
      <c r="BE3567" s="159">
        <v>3884.25</v>
      </c>
      <c r="BF3567" s="159">
        <v>3884.25</v>
      </c>
      <c r="BG3567" s="159">
        <v>4916.82</v>
      </c>
    </row>
    <row r="3568" ht="28.05" customHeight="1" spans="1:59">
      <c r="A3568" s="149"/>
      <c r="B3568" s="149"/>
      <c r="C3568" s="149"/>
      <c r="D3568" s="149" t="s">
        <v>3726</v>
      </c>
      <c r="E3568" s="340" t="s">
        <v>15687</v>
      </c>
      <c r="F3568" s="149" t="s">
        <v>3726</v>
      </c>
      <c r="G3568" s="149" t="s">
        <v>15688</v>
      </c>
      <c r="H3568" s="149" t="s">
        <v>5495</v>
      </c>
      <c r="I3568" s="149" t="s">
        <v>15689</v>
      </c>
      <c r="J3568" s="149" t="s">
        <v>15690</v>
      </c>
      <c r="K3568" s="149"/>
      <c r="L3568" s="149" t="s">
        <v>262</v>
      </c>
      <c r="M3568" s="149"/>
      <c r="N3568" s="149" t="s">
        <v>263</v>
      </c>
      <c r="O3568" s="149" t="s">
        <v>214</v>
      </c>
      <c r="P3568" s="149" t="s">
        <v>53</v>
      </c>
      <c r="Q3568" s="149"/>
      <c r="R3568" s="149" t="s">
        <v>15691</v>
      </c>
      <c r="S3568" s="149" t="s">
        <v>3832</v>
      </c>
      <c r="T3568" s="149" t="s">
        <v>15595</v>
      </c>
      <c r="U3568" s="149" t="s">
        <v>267</v>
      </c>
      <c r="V3568" s="149"/>
      <c r="W3568" s="149"/>
      <c r="X3568" s="149" t="s">
        <v>336</v>
      </c>
      <c r="Y3568" s="149"/>
      <c r="Z3568" s="149"/>
      <c r="AA3568" s="149"/>
      <c r="AB3568" s="149" t="s">
        <v>269</v>
      </c>
      <c r="AC3568" s="149" t="s">
        <v>270</v>
      </c>
      <c r="AD3568" s="149" t="s">
        <v>15595</v>
      </c>
      <c r="AE3568" s="149" t="s">
        <v>271</v>
      </c>
      <c r="AF3568" s="149"/>
      <c r="AG3568" s="149" t="s">
        <v>1098</v>
      </c>
      <c r="AH3568" s="149" t="s">
        <v>273</v>
      </c>
      <c r="AI3568" s="158">
        <v>70</v>
      </c>
      <c r="AJ3568" s="149"/>
      <c r="AK3568" s="159" t="s">
        <v>274</v>
      </c>
      <c r="AL3568" s="159" t="s">
        <v>274</v>
      </c>
      <c r="AM3568" s="149" t="s">
        <v>274</v>
      </c>
      <c r="AN3568" s="160">
        <v>4</v>
      </c>
      <c r="AO3568" s="149"/>
      <c r="AP3568" s="149" t="s">
        <v>274</v>
      </c>
      <c r="AQ3568" s="149" t="s">
        <v>275</v>
      </c>
      <c r="AR3568" s="158">
        <v>1</v>
      </c>
      <c r="AS3568" s="149" t="s">
        <v>275</v>
      </c>
      <c r="AT3568" s="149" t="s">
        <v>276</v>
      </c>
      <c r="AU3568" s="161">
        <v>1</v>
      </c>
      <c r="AV3568" s="159">
        <v>30530.97</v>
      </c>
      <c r="AW3568" s="159">
        <v>1221.24</v>
      </c>
      <c r="AX3568" s="149" t="s">
        <v>274</v>
      </c>
      <c r="AY3568" s="159">
        <v>315.49</v>
      </c>
      <c r="AZ3568" s="159">
        <v>315.49</v>
      </c>
      <c r="BA3568" s="159">
        <v>1261.96</v>
      </c>
      <c r="BB3568" s="159">
        <v>21107.11</v>
      </c>
      <c r="BC3568" s="162" t="s">
        <v>274</v>
      </c>
      <c r="BD3568" s="162">
        <v>0</v>
      </c>
      <c r="BE3568" s="159">
        <v>9423.86</v>
      </c>
      <c r="BF3568" s="159">
        <v>9423.86</v>
      </c>
      <c r="BG3568" s="159">
        <v>30530.97</v>
      </c>
    </row>
    <row r="3569" ht="28.05" customHeight="1" spans="1:59">
      <c r="A3569" s="149"/>
      <c r="B3569" s="149"/>
      <c r="C3569" s="149"/>
      <c r="D3569" s="149" t="s">
        <v>3726</v>
      </c>
      <c r="E3569" s="340" t="s">
        <v>15692</v>
      </c>
      <c r="F3569" s="149" t="s">
        <v>3726</v>
      </c>
      <c r="G3569" s="149" t="s">
        <v>15693</v>
      </c>
      <c r="H3569" s="149" t="s">
        <v>5516</v>
      </c>
      <c r="I3569" s="149" t="s">
        <v>15694</v>
      </c>
      <c r="J3569" s="149" t="s">
        <v>15695</v>
      </c>
      <c r="K3569" s="149"/>
      <c r="L3569" s="149" t="s">
        <v>262</v>
      </c>
      <c r="M3569" s="149"/>
      <c r="N3569" s="149" t="s">
        <v>263</v>
      </c>
      <c r="O3569" s="149" t="s">
        <v>214</v>
      </c>
      <c r="P3569" s="149" t="s">
        <v>53</v>
      </c>
      <c r="Q3569" s="149"/>
      <c r="R3569" s="149" t="s">
        <v>4148</v>
      </c>
      <c r="S3569" s="149" t="s">
        <v>15696</v>
      </c>
      <c r="T3569" s="149" t="s">
        <v>15668</v>
      </c>
      <c r="U3569" s="149" t="s">
        <v>267</v>
      </c>
      <c r="V3569" s="149"/>
      <c r="W3569" s="149"/>
      <c r="X3569" s="149" t="s">
        <v>336</v>
      </c>
      <c r="Y3569" s="149"/>
      <c r="Z3569" s="149"/>
      <c r="AA3569" s="149"/>
      <c r="AB3569" s="149" t="s">
        <v>269</v>
      </c>
      <c r="AC3569" s="149" t="s">
        <v>318</v>
      </c>
      <c r="AD3569" s="149" t="s">
        <v>15668</v>
      </c>
      <c r="AE3569" s="149" t="s">
        <v>271</v>
      </c>
      <c r="AF3569" s="149"/>
      <c r="AG3569" s="149" t="s">
        <v>1098</v>
      </c>
      <c r="AH3569" s="149" t="s">
        <v>273</v>
      </c>
      <c r="AI3569" s="158">
        <v>96</v>
      </c>
      <c r="AJ3569" s="149"/>
      <c r="AK3569" s="159" t="s">
        <v>274</v>
      </c>
      <c r="AL3569" s="159" t="s">
        <v>274</v>
      </c>
      <c r="AM3569" s="149" t="s">
        <v>274</v>
      </c>
      <c r="AN3569" s="160">
        <v>4</v>
      </c>
      <c r="AO3569" s="149"/>
      <c r="AP3569" s="149" t="s">
        <v>274</v>
      </c>
      <c r="AQ3569" s="149" t="s">
        <v>275</v>
      </c>
      <c r="AR3569" s="158">
        <v>1</v>
      </c>
      <c r="AS3569" s="149" t="s">
        <v>275</v>
      </c>
      <c r="AT3569" s="149" t="s">
        <v>276</v>
      </c>
      <c r="AU3569" s="161">
        <v>1</v>
      </c>
      <c r="AV3569" s="159">
        <v>2735.04</v>
      </c>
      <c r="AW3569" s="159">
        <v>109.4</v>
      </c>
      <c r="AX3569" s="149" t="s">
        <v>274</v>
      </c>
      <c r="AY3569" s="159">
        <v>34.19</v>
      </c>
      <c r="AZ3569" s="159">
        <v>34.19</v>
      </c>
      <c r="BA3569" s="159">
        <v>136.79</v>
      </c>
      <c r="BB3569" s="159">
        <v>2625.64</v>
      </c>
      <c r="BC3569" s="162" t="s">
        <v>274</v>
      </c>
      <c r="BD3569" s="162">
        <v>0</v>
      </c>
      <c r="BE3569" s="159">
        <v>109.4</v>
      </c>
      <c r="BF3569" s="159">
        <v>109.4</v>
      </c>
      <c r="BG3569" s="159">
        <v>2735.04</v>
      </c>
    </row>
    <row r="3570" ht="28.05" customHeight="1" spans="1:59">
      <c r="A3570" s="149"/>
      <c r="B3570" s="149"/>
      <c r="C3570" s="149"/>
      <c r="D3570" s="149" t="s">
        <v>3726</v>
      </c>
      <c r="E3570" s="340" t="s">
        <v>15697</v>
      </c>
      <c r="F3570" s="149" t="s">
        <v>3726</v>
      </c>
      <c r="G3570" s="149" t="s">
        <v>15698</v>
      </c>
      <c r="H3570" s="149" t="s">
        <v>172</v>
      </c>
      <c r="I3570" s="149" t="s">
        <v>15699</v>
      </c>
      <c r="J3570" s="149" t="s">
        <v>15700</v>
      </c>
      <c r="K3570" s="149"/>
      <c r="L3570" s="149" t="s">
        <v>262</v>
      </c>
      <c r="M3570" s="149"/>
      <c r="N3570" s="149" t="s">
        <v>263</v>
      </c>
      <c r="O3570" s="149" t="s">
        <v>214</v>
      </c>
      <c r="P3570" s="149" t="s">
        <v>53</v>
      </c>
      <c r="Q3570" s="149"/>
      <c r="R3570" s="149" t="s">
        <v>3903</v>
      </c>
      <c r="S3570" s="149" t="s">
        <v>174</v>
      </c>
      <c r="T3570" s="149" t="s">
        <v>15614</v>
      </c>
      <c r="U3570" s="149" t="s">
        <v>267</v>
      </c>
      <c r="V3570" s="149"/>
      <c r="W3570" s="149"/>
      <c r="X3570" s="149" t="s">
        <v>336</v>
      </c>
      <c r="Y3570" s="149"/>
      <c r="Z3570" s="149"/>
      <c r="AA3570" s="149"/>
      <c r="AB3570" s="149" t="s">
        <v>269</v>
      </c>
      <c r="AC3570" s="149" t="s">
        <v>318</v>
      </c>
      <c r="AD3570" s="149" t="s">
        <v>15614</v>
      </c>
      <c r="AE3570" s="149" t="s">
        <v>271</v>
      </c>
      <c r="AF3570" s="149"/>
      <c r="AG3570" s="149" t="s">
        <v>1098</v>
      </c>
      <c r="AH3570" s="149" t="s">
        <v>273</v>
      </c>
      <c r="AI3570" s="158">
        <v>49</v>
      </c>
      <c r="AJ3570" s="149"/>
      <c r="AK3570" s="159" t="s">
        <v>274</v>
      </c>
      <c r="AL3570" s="159" t="s">
        <v>274</v>
      </c>
      <c r="AM3570" s="149" t="s">
        <v>274</v>
      </c>
      <c r="AN3570" s="160">
        <v>4</v>
      </c>
      <c r="AO3570" s="149"/>
      <c r="AP3570" s="149" t="s">
        <v>274</v>
      </c>
      <c r="AQ3570" s="149" t="s">
        <v>275</v>
      </c>
      <c r="AR3570" s="158">
        <v>1</v>
      </c>
      <c r="AS3570" s="149" t="s">
        <v>275</v>
      </c>
      <c r="AT3570" s="149" t="s">
        <v>276</v>
      </c>
      <c r="AU3570" s="161">
        <v>1</v>
      </c>
      <c r="AV3570" s="159">
        <v>7079.65</v>
      </c>
      <c r="AW3570" s="159">
        <v>283.19</v>
      </c>
      <c r="AX3570" s="149" t="s">
        <v>274</v>
      </c>
      <c r="AY3570" s="162">
        <v>0</v>
      </c>
      <c r="AZ3570" s="162" t="s">
        <v>274</v>
      </c>
      <c r="BA3570" s="162">
        <v>0</v>
      </c>
      <c r="BB3570" s="159">
        <v>2893.81</v>
      </c>
      <c r="BC3570" s="162" t="s">
        <v>274</v>
      </c>
      <c r="BD3570" s="159">
        <v>3902.65</v>
      </c>
      <c r="BE3570" s="159">
        <v>4185.84</v>
      </c>
      <c r="BF3570" s="159">
        <v>283.19</v>
      </c>
      <c r="BG3570" s="159">
        <v>7079.65</v>
      </c>
    </row>
    <row r="3571" ht="28.05" customHeight="1" spans="1:59">
      <c r="A3571" s="149"/>
      <c r="B3571" s="149"/>
      <c r="C3571" s="149"/>
      <c r="D3571" s="149" t="s">
        <v>3726</v>
      </c>
      <c r="E3571" s="340" t="s">
        <v>15701</v>
      </c>
      <c r="F3571" s="149" t="s">
        <v>3726</v>
      </c>
      <c r="G3571" s="149" t="s">
        <v>15702</v>
      </c>
      <c r="H3571" s="149" t="s">
        <v>15703</v>
      </c>
      <c r="I3571" s="149" t="s">
        <v>15704</v>
      </c>
      <c r="J3571" s="149" t="s">
        <v>15705</v>
      </c>
      <c r="K3571" s="149"/>
      <c r="L3571" s="149" t="s">
        <v>262</v>
      </c>
      <c r="M3571" s="149"/>
      <c r="N3571" s="149" t="s">
        <v>263</v>
      </c>
      <c r="O3571" s="149" t="s">
        <v>214</v>
      </c>
      <c r="P3571" s="149" t="s">
        <v>53</v>
      </c>
      <c r="Q3571" s="149"/>
      <c r="R3571" s="149" t="s">
        <v>15706</v>
      </c>
      <c r="S3571" s="149" t="s">
        <v>15707</v>
      </c>
      <c r="T3571" s="149" t="s">
        <v>15708</v>
      </c>
      <c r="U3571" s="149" t="s">
        <v>267</v>
      </c>
      <c r="V3571" s="149"/>
      <c r="W3571" s="149"/>
      <c r="X3571" s="149" t="s">
        <v>336</v>
      </c>
      <c r="Y3571" s="149"/>
      <c r="Z3571" s="149"/>
      <c r="AA3571" s="149"/>
      <c r="AB3571" s="149" t="s">
        <v>269</v>
      </c>
      <c r="AC3571" s="149" t="s">
        <v>270</v>
      </c>
      <c r="AD3571" s="149" t="s">
        <v>15708</v>
      </c>
      <c r="AE3571" s="149" t="s">
        <v>271</v>
      </c>
      <c r="AF3571" s="149"/>
      <c r="AG3571" s="149" t="s">
        <v>1098</v>
      </c>
      <c r="AH3571" s="149" t="s">
        <v>273</v>
      </c>
      <c r="AI3571" s="158">
        <v>65</v>
      </c>
      <c r="AJ3571" s="149"/>
      <c r="AK3571" s="159" t="s">
        <v>274</v>
      </c>
      <c r="AL3571" s="159" t="s">
        <v>274</v>
      </c>
      <c r="AM3571" s="149" t="s">
        <v>274</v>
      </c>
      <c r="AN3571" s="160">
        <v>4</v>
      </c>
      <c r="AO3571" s="149"/>
      <c r="AP3571" s="149" t="s">
        <v>274</v>
      </c>
      <c r="AQ3571" s="149" t="s">
        <v>275</v>
      </c>
      <c r="AR3571" s="158">
        <v>1</v>
      </c>
      <c r="AS3571" s="149" t="s">
        <v>275</v>
      </c>
      <c r="AT3571" s="149" t="s">
        <v>276</v>
      </c>
      <c r="AU3571" s="161">
        <v>1</v>
      </c>
      <c r="AV3571" s="159">
        <v>25663.71</v>
      </c>
      <c r="AW3571" s="159">
        <v>1026.55</v>
      </c>
      <c r="AX3571" s="149" t="s">
        <v>274</v>
      </c>
      <c r="AY3571" s="159">
        <v>263.97</v>
      </c>
      <c r="AZ3571" s="159">
        <v>263.97</v>
      </c>
      <c r="BA3571" s="159">
        <v>1055.85</v>
      </c>
      <c r="BB3571" s="159">
        <v>16454.25</v>
      </c>
      <c r="BC3571" s="162" t="s">
        <v>274</v>
      </c>
      <c r="BD3571" s="162">
        <v>0</v>
      </c>
      <c r="BE3571" s="159">
        <v>9209.46</v>
      </c>
      <c r="BF3571" s="159">
        <v>9209.46</v>
      </c>
      <c r="BG3571" s="159">
        <v>25663.71</v>
      </c>
    </row>
    <row r="3572" ht="28.05" customHeight="1" spans="1:59">
      <c r="A3572" s="149"/>
      <c r="B3572" s="149"/>
      <c r="C3572" s="149"/>
      <c r="D3572" s="149" t="s">
        <v>3726</v>
      </c>
      <c r="E3572" s="340" t="s">
        <v>15709</v>
      </c>
      <c r="F3572" s="149" t="s">
        <v>3726</v>
      </c>
      <c r="G3572" s="149" t="s">
        <v>15710</v>
      </c>
      <c r="H3572" s="149" t="s">
        <v>5785</v>
      </c>
      <c r="I3572" s="149" t="s">
        <v>4587</v>
      </c>
      <c r="J3572" s="149" t="s">
        <v>15711</v>
      </c>
      <c r="K3572" s="149"/>
      <c r="L3572" s="149" t="s">
        <v>262</v>
      </c>
      <c r="M3572" s="149"/>
      <c r="N3572" s="149" t="s">
        <v>263</v>
      </c>
      <c r="O3572" s="149" t="s">
        <v>214</v>
      </c>
      <c r="P3572" s="149" t="s">
        <v>53</v>
      </c>
      <c r="Q3572" s="149"/>
      <c r="R3572" s="149" t="s">
        <v>14592</v>
      </c>
      <c r="S3572" s="149" t="s">
        <v>15712</v>
      </c>
      <c r="T3572" s="149" t="s">
        <v>15713</v>
      </c>
      <c r="U3572" s="149" t="s">
        <v>267</v>
      </c>
      <c r="V3572" s="149"/>
      <c r="W3572" s="149"/>
      <c r="X3572" s="149" t="s">
        <v>336</v>
      </c>
      <c r="Y3572" s="149"/>
      <c r="Z3572" s="149"/>
      <c r="AA3572" s="149"/>
      <c r="AB3572" s="149" t="s">
        <v>269</v>
      </c>
      <c r="AC3572" s="149" t="s">
        <v>270</v>
      </c>
      <c r="AD3572" s="149" t="s">
        <v>15713</v>
      </c>
      <c r="AE3572" s="149" t="s">
        <v>271</v>
      </c>
      <c r="AF3572" s="149"/>
      <c r="AG3572" s="149" t="s">
        <v>1098</v>
      </c>
      <c r="AH3572" s="149" t="s">
        <v>273</v>
      </c>
      <c r="AI3572" s="158">
        <v>70</v>
      </c>
      <c r="AJ3572" s="149"/>
      <c r="AK3572" s="159" t="s">
        <v>274</v>
      </c>
      <c r="AL3572" s="159" t="s">
        <v>274</v>
      </c>
      <c r="AM3572" s="149" t="s">
        <v>274</v>
      </c>
      <c r="AN3572" s="160">
        <v>4</v>
      </c>
      <c r="AO3572" s="149"/>
      <c r="AP3572" s="149" t="s">
        <v>274</v>
      </c>
      <c r="AQ3572" s="149" t="s">
        <v>275</v>
      </c>
      <c r="AR3572" s="158">
        <v>1</v>
      </c>
      <c r="AS3572" s="149" t="s">
        <v>275</v>
      </c>
      <c r="AT3572" s="149" t="s">
        <v>276</v>
      </c>
      <c r="AU3572" s="161">
        <v>1</v>
      </c>
      <c r="AV3572" s="159">
        <v>45132.74</v>
      </c>
      <c r="AW3572" s="159">
        <v>1805.31</v>
      </c>
      <c r="AX3572" s="149" t="s">
        <v>274</v>
      </c>
      <c r="AY3572" s="159">
        <v>466.37</v>
      </c>
      <c r="AZ3572" s="159">
        <v>466.37</v>
      </c>
      <c r="BA3572" s="159">
        <v>1865.48</v>
      </c>
      <c r="BB3572" s="159">
        <v>31201.93</v>
      </c>
      <c r="BC3572" s="162" t="s">
        <v>274</v>
      </c>
      <c r="BD3572" s="162">
        <v>0</v>
      </c>
      <c r="BE3572" s="159">
        <v>13930.81</v>
      </c>
      <c r="BF3572" s="159">
        <v>13930.81</v>
      </c>
      <c r="BG3572" s="159">
        <v>45132.74</v>
      </c>
    </row>
    <row r="3573" ht="28.05" customHeight="1" spans="1:59">
      <c r="A3573" s="149"/>
      <c r="B3573" s="149"/>
      <c r="C3573" s="149"/>
      <c r="D3573" s="149" t="s">
        <v>3726</v>
      </c>
      <c r="E3573" s="340" t="s">
        <v>15714</v>
      </c>
      <c r="F3573" s="149" t="s">
        <v>3726</v>
      </c>
      <c r="G3573" s="149" t="s">
        <v>15715</v>
      </c>
      <c r="H3573" s="149" t="s">
        <v>15716</v>
      </c>
      <c r="I3573" s="149" t="s">
        <v>15717</v>
      </c>
      <c r="J3573" s="149" t="s">
        <v>15718</v>
      </c>
      <c r="K3573" s="149"/>
      <c r="L3573" s="149" t="s">
        <v>262</v>
      </c>
      <c r="M3573" s="149"/>
      <c r="N3573" s="149" t="s">
        <v>263</v>
      </c>
      <c r="O3573" s="149" t="s">
        <v>214</v>
      </c>
      <c r="P3573" s="149" t="s">
        <v>53</v>
      </c>
      <c r="Q3573" s="149"/>
      <c r="R3573" s="149" t="s">
        <v>14592</v>
      </c>
      <c r="S3573" s="149" t="s">
        <v>5323</v>
      </c>
      <c r="T3573" s="149" t="s">
        <v>15713</v>
      </c>
      <c r="U3573" s="149" t="s">
        <v>267</v>
      </c>
      <c r="V3573" s="149"/>
      <c r="W3573" s="149"/>
      <c r="X3573" s="149" t="s">
        <v>336</v>
      </c>
      <c r="Y3573" s="149"/>
      <c r="Z3573" s="149"/>
      <c r="AA3573" s="149"/>
      <c r="AB3573" s="149" t="s">
        <v>269</v>
      </c>
      <c r="AC3573" s="149" t="s">
        <v>270</v>
      </c>
      <c r="AD3573" s="149" t="s">
        <v>15713</v>
      </c>
      <c r="AE3573" s="149" t="s">
        <v>271</v>
      </c>
      <c r="AF3573" s="149"/>
      <c r="AG3573" s="149" t="s">
        <v>1098</v>
      </c>
      <c r="AH3573" s="149" t="s">
        <v>273</v>
      </c>
      <c r="AI3573" s="158">
        <v>70</v>
      </c>
      <c r="AJ3573" s="149"/>
      <c r="AK3573" s="159" t="s">
        <v>274</v>
      </c>
      <c r="AL3573" s="159" t="s">
        <v>274</v>
      </c>
      <c r="AM3573" s="149" t="s">
        <v>274</v>
      </c>
      <c r="AN3573" s="160">
        <v>4</v>
      </c>
      <c r="AO3573" s="149"/>
      <c r="AP3573" s="149" t="s">
        <v>274</v>
      </c>
      <c r="AQ3573" s="149" t="s">
        <v>275</v>
      </c>
      <c r="AR3573" s="158">
        <v>1</v>
      </c>
      <c r="AS3573" s="149" t="s">
        <v>275</v>
      </c>
      <c r="AT3573" s="149" t="s">
        <v>276</v>
      </c>
      <c r="AU3573" s="161">
        <v>1</v>
      </c>
      <c r="AV3573" s="159">
        <v>9734.51</v>
      </c>
      <c r="AW3573" s="159">
        <v>389.38</v>
      </c>
      <c r="AX3573" s="149" t="s">
        <v>274</v>
      </c>
      <c r="AY3573" s="159">
        <v>100.58</v>
      </c>
      <c r="AZ3573" s="159">
        <v>100.58</v>
      </c>
      <c r="BA3573" s="159">
        <v>402.32</v>
      </c>
      <c r="BB3573" s="159">
        <v>6730.07</v>
      </c>
      <c r="BC3573" s="162" t="s">
        <v>274</v>
      </c>
      <c r="BD3573" s="162">
        <v>0</v>
      </c>
      <c r="BE3573" s="159">
        <v>3004.44</v>
      </c>
      <c r="BF3573" s="159">
        <v>3004.44</v>
      </c>
      <c r="BG3573" s="159">
        <v>9734.51</v>
      </c>
    </row>
    <row r="3574" ht="28.05" customHeight="1" spans="1:59">
      <c r="A3574" s="149"/>
      <c r="B3574" s="149"/>
      <c r="C3574" s="149"/>
      <c r="D3574" s="149" t="s">
        <v>3726</v>
      </c>
      <c r="E3574" s="340" t="s">
        <v>15719</v>
      </c>
      <c r="F3574" s="149" t="s">
        <v>3726</v>
      </c>
      <c r="G3574" s="149" t="s">
        <v>15720</v>
      </c>
      <c r="H3574" s="149" t="s">
        <v>15656</v>
      </c>
      <c r="I3574" s="149" t="s">
        <v>15657</v>
      </c>
      <c r="J3574" s="149" t="s">
        <v>15721</v>
      </c>
      <c r="K3574" s="149"/>
      <c r="L3574" s="149" t="s">
        <v>287</v>
      </c>
      <c r="M3574" s="149"/>
      <c r="N3574" s="149" t="s">
        <v>263</v>
      </c>
      <c r="O3574" s="149" t="s">
        <v>214</v>
      </c>
      <c r="P3574" s="149" t="s">
        <v>53</v>
      </c>
      <c r="Q3574" s="149"/>
      <c r="R3574" s="149" t="s">
        <v>13104</v>
      </c>
      <c r="S3574" s="149" t="s">
        <v>15659</v>
      </c>
      <c r="T3574" s="149" t="s">
        <v>414</v>
      </c>
      <c r="U3574" s="149" t="s">
        <v>267</v>
      </c>
      <c r="V3574" s="149"/>
      <c r="W3574" s="149"/>
      <c r="X3574" s="149" t="s">
        <v>336</v>
      </c>
      <c r="Y3574" s="149"/>
      <c r="Z3574" s="149"/>
      <c r="AA3574" s="149"/>
      <c r="AB3574" s="149" t="s">
        <v>269</v>
      </c>
      <c r="AC3574" s="149" t="s">
        <v>270</v>
      </c>
      <c r="AD3574" s="149" t="s">
        <v>414</v>
      </c>
      <c r="AE3574" s="149" t="s">
        <v>271</v>
      </c>
      <c r="AF3574" s="149"/>
      <c r="AG3574" s="149" t="s">
        <v>1098</v>
      </c>
      <c r="AH3574" s="149" t="s">
        <v>273</v>
      </c>
      <c r="AI3574" s="158">
        <v>21</v>
      </c>
      <c r="AJ3574" s="149"/>
      <c r="AK3574" s="159" t="s">
        <v>274</v>
      </c>
      <c r="AL3574" s="159" t="s">
        <v>274</v>
      </c>
      <c r="AM3574" s="149" t="s">
        <v>274</v>
      </c>
      <c r="AN3574" s="160">
        <v>4</v>
      </c>
      <c r="AO3574" s="149"/>
      <c r="AP3574" s="149" t="s">
        <v>274</v>
      </c>
      <c r="AQ3574" s="149" t="s">
        <v>275</v>
      </c>
      <c r="AR3574" s="158">
        <v>1</v>
      </c>
      <c r="AS3574" s="149" t="s">
        <v>275</v>
      </c>
      <c r="AT3574" s="149" t="s">
        <v>276</v>
      </c>
      <c r="AU3574" s="161">
        <v>1</v>
      </c>
      <c r="AV3574" s="159">
        <v>4916.82</v>
      </c>
      <c r="AW3574" s="159">
        <v>196.67</v>
      </c>
      <c r="AX3574" s="149" t="s">
        <v>274</v>
      </c>
      <c r="AY3574" s="159">
        <v>49.17</v>
      </c>
      <c r="AZ3574" s="159">
        <v>49.17</v>
      </c>
      <c r="BA3574" s="159">
        <v>196.68</v>
      </c>
      <c r="BB3574" s="159">
        <v>1032.57</v>
      </c>
      <c r="BC3574" s="162" t="s">
        <v>274</v>
      </c>
      <c r="BD3574" s="162">
        <v>0</v>
      </c>
      <c r="BE3574" s="159">
        <v>3884.25</v>
      </c>
      <c r="BF3574" s="159">
        <v>3884.25</v>
      </c>
      <c r="BG3574" s="159">
        <v>4916.82</v>
      </c>
    </row>
    <row r="3575" ht="28.05" customHeight="1" spans="1:59">
      <c r="A3575" s="149"/>
      <c r="B3575" s="149"/>
      <c r="C3575" s="149"/>
      <c r="D3575" s="149" t="s">
        <v>3726</v>
      </c>
      <c r="E3575" s="340" t="s">
        <v>15722</v>
      </c>
      <c r="F3575" s="149" t="s">
        <v>3726</v>
      </c>
      <c r="G3575" s="149" t="s">
        <v>15723</v>
      </c>
      <c r="H3575" s="149" t="s">
        <v>15724</v>
      </c>
      <c r="I3575" s="149" t="s">
        <v>15725</v>
      </c>
      <c r="J3575" s="149" t="s">
        <v>15726</v>
      </c>
      <c r="K3575" s="149"/>
      <c r="L3575" s="149" t="s">
        <v>287</v>
      </c>
      <c r="M3575" s="149"/>
      <c r="N3575" s="149" t="s">
        <v>263</v>
      </c>
      <c r="O3575" s="149" t="s">
        <v>214</v>
      </c>
      <c r="P3575" s="149" t="s">
        <v>53</v>
      </c>
      <c r="Q3575" s="149"/>
      <c r="R3575" s="149" t="s">
        <v>13191</v>
      </c>
      <c r="S3575" s="149" t="s">
        <v>15659</v>
      </c>
      <c r="T3575" s="149" t="s">
        <v>414</v>
      </c>
      <c r="U3575" s="149" t="s">
        <v>267</v>
      </c>
      <c r="V3575" s="149"/>
      <c r="W3575" s="149"/>
      <c r="X3575" s="149" t="s">
        <v>336</v>
      </c>
      <c r="Y3575" s="149"/>
      <c r="Z3575" s="149"/>
      <c r="AA3575" s="149"/>
      <c r="AB3575" s="149" t="s">
        <v>269</v>
      </c>
      <c r="AC3575" s="149" t="s">
        <v>270</v>
      </c>
      <c r="AD3575" s="149" t="s">
        <v>414</v>
      </c>
      <c r="AE3575" s="149" t="s">
        <v>271</v>
      </c>
      <c r="AF3575" s="149"/>
      <c r="AG3575" s="149" t="s">
        <v>1098</v>
      </c>
      <c r="AH3575" s="149" t="s">
        <v>273</v>
      </c>
      <c r="AI3575" s="158">
        <v>21</v>
      </c>
      <c r="AJ3575" s="149"/>
      <c r="AK3575" s="159" t="s">
        <v>274</v>
      </c>
      <c r="AL3575" s="159" t="s">
        <v>274</v>
      </c>
      <c r="AM3575" s="149" t="s">
        <v>274</v>
      </c>
      <c r="AN3575" s="160">
        <v>4</v>
      </c>
      <c r="AO3575" s="149"/>
      <c r="AP3575" s="149" t="s">
        <v>274</v>
      </c>
      <c r="AQ3575" s="149" t="s">
        <v>275</v>
      </c>
      <c r="AR3575" s="158">
        <v>1</v>
      </c>
      <c r="AS3575" s="149" t="s">
        <v>275</v>
      </c>
      <c r="AT3575" s="149" t="s">
        <v>276</v>
      </c>
      <c r="AU3575" s="161">
        <v>1</v>
      </c>
      <c r="AV3575" s="159">
        <v>9559.29</v>
      </c>
      <c r="AW3575" s="159">
        <v>382.37</v>
      </c>
      <c r="AX3575" s="149" t="s">
        <v>274</v>
      </c>
      <c r="AY3575" s="159">
        <v>95.59</v>
      </c>
      <c r="AZ3575" s="159">
        <v>95.59</v>
      </c>
      <c r="BA3575" s="159">
        <v>382.36</v>
      </c>
      <c r="BB3575" s="159">
        <v>2007.39</v>
      </c>
      <c r="BC3575" s="162" t="s">
        <v>274</v>
      </c>
      <c r="BD3575" s="162">
        <v>0</v>
      </c>
      <c r="BE3575" s="159">
        <v>7551.9</v>
      </c>
      <c r="BF3575" s="159">
        <v>7551.9</v>
      </c>
      <c r="BG3575" s="159">
        <v>9559.29</v>
      </c>
    </row>
    <row r="3576" ht="28.05" customHeight="1" spans="1:59">
      <c r="A3576" s="149"/>
      <c r="B3576" s="149"/>
      <c r="C3576" s="149"/>
      <c r="D3576" s="149" t="s">
        <v>3726</v>
      </c>
      <c r="E3576" s="340" t="s">
        <v>15727</v>
      </c>
      <c r="F3576" s="149" t="s">
        <v>3726</v>
      </c>
      <c r="G3576" s="149" t="s">
        <v>15728</v>
      </c>
      <c r="H3576" s="149" t="s">
        <v>15729</v>
      </c>
      <c r="I3576" s="149" t="s">
        <v>15730</v>
      </c>
      <c r="J3576" s="149" t="s">
        <v>15731</v>
      </c>
      <c r="K3576" s="149"/>
      <c r="L3576" s="149" t="s">
        <v>287</v>
      </c>
      <c r="M3576" s="149"/>
      <c r="N3576" s="149" t="s">
        <v>263</v>
      </c>
      <c r="O3576" s="149" t="s">
        <v>214</v>
      </c>
      <c r="P3576" s="149" t="s">
        <v>53</v>
      </c>
      <c r="Q3576" s="149"/>
      <c r="R3576" s="149" t="s">
        <v>8180</v>
      </c>
      <c r="S3576" s="149" t="s">
        <v>4928</v>
      </c>
      <c r="T3576" s="149" t="s">
        <v>15732</v>
      </c>
      <c r="U3576" s="149" t="s">
        <v>267</v>
      </c>
      <c r="V3576" s="149"/>
      <c r="W3576" s="149"/>
      <c r="X3576" s="149" t="s">
        <v>268</v>
      </c>
      <c r="Y3576" s="149"/>
      <c r="Z3576" s="149"/>
      <c r="AA3576" s="149"/>
      <c r="AB3576" s="149" t="s">
        <v>269</v>
      </c>
      <c r="AC3576" s="149" t="s">
        <v>270</v>
      </c>
      <c r="AD3576" s="149" t="s">
        <v>15732</v>
      </c>
      <c r="AE3576" s="149" t="s">
        <v>271</v>
      </c>
      <c r="AF3576" s="149"/>
      <c r="AG3576" s="149" t="s">
        <v>1098</v>
      </c>
      <c r="AH3576" s="149" t="s">
        <v>273</v>
      </c>
      <c r="AI3576" s="158">
        <v>65</v>
      </c>
      <c r="AJ3576" s="149"/>
      <c r="AK3576" s="159" t="s">
        <v>274</v>
      </c>
      <c r="AL3576" s="159" t="s">
        <v>274</v>
      </c>
      <c r="AM3576" s="149" t="s">
        <v>274</v>
      </c>
      <c r="AN3576" s="160">
        <v>4</v>
      </c>
      <c r="AO3576" s="149"/>
      <c r="AP3576" s="149" t="s">
        <v>274</v>
      </c>
      <c r="AQ3576" s="149" t="s">
        <v>275</v>
      </c>
      <c r="AR3576" s="158">
        <v>1</v>
      </c>
      <c r="AS3576" s="149" t="s">
        <v>275</v>
      </c>
      <c r="AT3576" s="149" t="s">
        <v>276</v>
      </c>
      <c r="AU3576" s="161">
        <v>1</v>
      </c>
      <c r="AV3576" s="159">
        <v>150442.48</v>
      </c>
      <c r="AW3576" s="159">
        <v>6017.7</v>
      </c>
      <c r="AX3576" s="149" t="s">
        <v>274</v>
      </c>
      <c r="AY3576" s="159">
        <v>1547.42</v>
      </c>
      <c r="AZ3576" s="159">
        <v>1547.42</v>
      </c>
      <c r="BA3576" s="159">
        <v>6189.68</v>
      </c>
      <c r="BB3576" s="159">
        <v>96454.88</v>
      </c>
      <c r="BC3576" s="162" t="s">
        <v>274</v>
      </c>
      <c r="BD3576" s="162">
        <v>0</v>
      </c>
      <c r="BE3576" s="159">
        <v>53987.6</v>
      </c>
      <c r="BF3576" s="159">
        <v>53987.6</v>
      </c>
      <c r="BG3576" s="159">
        <v>150442.48</v>
      </c>
    </row>
    <row r="3577" ht="28.05" customHeight="1" spans="1:59">
      <c r="A3577" s="149"/>
      <c r="B3577" s="149"/>
      <c r="C3577" s="149"/>
      <c r="D3577" s="149" t="s">
        <v>3726</v>
      </c>
      <c r="E3577" s="340" t="s">
        <v>15733</v>
      </c>
      <c r="F3577" s="149" t="s">
        <v>3726</v>
      </c>
      <c r="G3577" s="149" t="s">
        <v>15734</v>
      </c>
      <c r="H3577" s="149" t="s">
        <v>15724</v>
      </c>
      <c r="I3577" s="149" t="s">
        <v>15725</v>
      </c>
      <c r="J3577" s="149" t="s">
        <v>15735</v>
      </c>
      <c r="K3577" s="149"/>
      <c r="L3577" s="149" t="s">
        <v>287</v>
      </c>
      <c r="M3577" s="149"/>
      <c r="N3577" s="149" t="s">
        <v>263</v>
      </c>
      <c r="O3577" s="149" t="s">
        <v>214</v>
      </c>
      <c r="P3577" s="149" t="s">
        <v>53</v>
      </c>
      <c r="Q3577" s="149"/>
      <c r="R3577" s="149" t="s">
        <v>13104</v>
      </c>
      <c r="S3577" s="149" t="s">
        <v>15659</v>
      </c>
      <c r="T3577" s="149" t="s">
        <v>414</v>
      </c>
      <c r="U3577" s="149" t="s">
        <v>267</v>
      </c>
      <c r="V3577" s="149"/>
      <c r="W3577" s="149"/>
      <c r="X3577" s="149" t="s">
        <v>336</v>
      </c>
      <c r="Y3577" s="149"/>
      <c r="Z3577" s="149"/>
      <c r="AA3577" s="149"/>
      <c r="AB3577" s="149" t="s">
        <v>269</v>
      </c>
      <c r="AC3577" s="149" t="s">
        <v>270</v>
      </c>
      <c r="AD3577" s="149" t="s">
        <v>414</v>
      </c>
      <c r="AE3577" s="149" t="s">
        <v>271</v>
      </c>
      <c r="AF3577" s="149"/>
      <c r="AG3577" s="149" t="s">
        <v>1098</v>
      </c>
      <c r="AH3577" s="149" t="s">
        <v>273</v>
      </c>
      <c r="AI3577" s="158">
        <v>21</v>
      </c>
      <c r="AJ3577" s="149"/>
      <c r="AK3577" s="159" t="s">
        <v>274</v>
      </c>
      <c r="AL3577" s="159" t="s">
        <v>274</v>
      </c>
      <c r="AM3577" s="149" t="s">
        <v>274</v>
      </c>
      <c r="AN3577" s="160">
        <v>4</v>
      </c>
      <c r="AO3577" s="149"/>
      <c r="AP3577" s="149" t="s">
        <v>274</v>
      </c>
      <c r="AQ3577" s="149" t="s">
        <v>275</v>
      </c>
      <c r="AR3577" s="158">
        <v>1</v>
      </c>
      <c r="AS3577" s="149" t="s">
        <v>275</v>
      </c>
      <c r="AT3577" s="149" t="s">
        <v>276</v>
      </c>
      <c r="AU3577" s="161">
        <v>1</v>
      </c>
      <c r="AV3577" s="159">
        <v>9559.29</v>
      </c>
      <c r="AW3577" s="159">
        <v>382.37</v>
      </c>
      <c r="AX3577" s="149" t="s">
        <v>274</v>
      </c>
      <c r="AY3577" s="159">
        <v>95.59</v>
      </c>
      <c r="AZ3577" s="159">
        <v>95.59</v>
      </c>
      <c r="BA3577" s="159">
        <v>382.36</v>
      </c>
      <c r="BB3577" s="159">
        <v>2007.39</v>
      </c>
      <c r="BC3577" s="162" t="s">
        <v>274</v>
      </c>
      <c r="BD3577" s="162">
        <v>0</v>
      </c>
      <c r="BE3577" s="159">
        <v>7551.9</v>
      </c>
      <c r="BF3577" s="159">
        <v>7551.9</v>
      </c>
      <c r="BG3577" s="159">
        <v>9559.29</v>
      </c>
    </row>
    <row r="3578" ht="28.05" customHeight="1" spans="1:59">
      <c r="A3578" s="149"/>
      <c r="B3578" s="149"/>
      <c r="C3578" s="149"/>
      <c r="D3578" s="149" t="s">
        <v>3726</v>
      </c>
      <c r="E3578" s="340" t="s">
        <v>15736</v>
      </c>
      <c r="F3578" s="149" t="s">
        <v>3726</v>
      </c>
      <c r="G3578" s="149" t="s">
        <v>15737</v>
      </c>
      <c r="H3578" s="149" t="s">
        <v>15729</v>
      </c>
      <c r="I3578" s="149" t="s">
        <v>15730</v>
      </c>
      <c r="J3578" s="149" t="s">
        <v>15738</v>
      </c>
      <c r="K3578" s="149"/>
      <c r="L3578" s="149" t="s">
        <v>287</v>
      </c>
      <c r="M3578" s="149"/>
      <c r="N3578" s="149" t="s">
        <v>263</v>
      </c>
      <c r="O3578" s="149" t="s">
        <v>214</v>
      </c>
      <c r="P3578" s="149" t="s">
        <v>53</v>
      </c>
      <c r="Q3578" s="149"/>
      <c r="R3578" s="149" t="s">
        <v>8180</v>
      </c>
      <c r="S3578" s="149" t="s">
        <v>4928</v>
      </c>
      <c r="T3578" s="149" t="s">
        <v>15732</v>
      </c>
      <c r="U3578" s="149" t="s">
        <v>267</v>
      </c>
      <c r="V3578" s="149"/>
      <c r="W3578" s="149"/>
      <c r="X3578" s="149" t="s">
        <v>268</v>
      </c>
      <c r="Y3578" s="149"/>
      <c r="Z3578" s="149"/>
      <c r="AA3578" s="149"/>
      <c r="AB3578" s="149" t="s">
        <v>269</v>
      </c>
      <c r="AC3578" s="149" t="s">
        <v>270</v>
      </c>
      <c r="AD3578" s="149" t="s">
        <v>15732</v>
      </c>
      <c r="AE3578" s="149" t="s">
        <v>271</v>
      </c>
      <c r="AF3578" s="149"/>
      <c r="AG3578" s="149" t="s">
        <v>1098</v>
      </c>
      <c r="AH3578" s="149" t="s">
        <v>273</v>
      </c>
      <c r="AI3578" s="158">
        <v>65</v>
      </c>
      <c r="AJ3578" s="149"/>
      <c r="AK3578" s="159" t="s">
        <v>274</v>
      </c>
      <c r="AL3578" s="159" t="s">
        <v>274</v>
      </c>
      <c r="AM3578" s="149" t="s">
        <v>274</v>
      </c>
      <c r="AN3578" s="160">
        <v>4</v>
      </c>
      <c r="AO3578" s="149"/>
      <c r="AP3578" s="149" t="s">
        <v>274</v>
      </c>
      <c r="AQ3578" s="149" t="s">
        <v>275</v>
      </c>
      <c r="AR3578" s="158">
        <v>1</v>
      </c>
      <c r="AS3578" s="149" t="s">
        <v>275</v>
      </c>
      <c r="AT3578" s="149" t="s">
        <v>276</v>
      </c>
      <c r="AU3578" s="161">
        <v>1</v>
      </c>
      <c r="AV3578" s="159">
        <v>150442.48</v>
      </c>
      <c r="AW3578" s="159">
        <v>6017.7</v>
      </c>
      <c r="AX3578" s="149" t="s">
        <v>274</v>
      </c>
      <c r="AY3578" s="159">
        <v>1547.42</v>
      </c>
      <c r="AZ3578" s="159">
        <v>1547.42</v>
      </c>
      <c r="BA3578" s="159">
        <v>6189.68</v>
      </c>
      <c r="BB3578" s="159">
        <v>96454.88</v>
      </c>
      <c r="BC3578" s="162" t="s">
        <v>274</v>
      </c>
      <c r="BD3578" s="162">
        <v>0</v>
      </c>
      <c r="BE3578" s="159">
        <v>53987.6</v>
      </c>
      <c r="BF3578" s="159">
        <v>53987.6</v>
      </c>
      <c r="BG3578" s="159">
        <v>150442.48</v>
      </c>
    </row>
    <row r="3579" ht="28.05" customHeight="1" spans="1:59">
      <c r="A3579" s="149"/>
      <c r="B3579" s="149"/>
      <c r="C3579" s="149"/>
      <c r="D3579" s="149" t="s">
        <v>3726</v>
      </c>
      <c r="E3579" s="340" t="s">
        <v>15739</v>
      </c>
      <c r="F3579" s="149" t="s">
        <v>3726</v>
      </c>
      <c r="G3579" s="149" t="s">
        <v>15740</v>
      </c>
      <c r="H3579" s="149" t="s">
        <v>5594</v>
      </c>
      <c r="I3579" s="149" t="s">
        <v>15741</v>
      </c>
      <c r="J3579" s="149" t="s">
        <v>15742</v>
      </c>
      <c r="K3579" s="149"/>
      <c r="L3579" s="149" t="s">
        <v>287</v>
      </c>
      <c r="M3579" s="149"/>
      <c r="N3579" s="149" t="s">
        <v>263</v>
      </c>
      <c r="O3579" s="149" t="s">
        <v>214</v>
      </c>
      <c r="P3579" s="149" t="s">
        <v>53</v>
      </c>
      <c r="Q3579" s="149"/>
      <c r="R3579" s="149" t="s">
        <v>13104</v>
      </c>
      <c r="S3579" s="149" t="s">
        <v>12305</v>
      </c>
      <c r="T3579" s="149" t="s">
        <v>414</v>
      </c>
      <c r="U3579" s="149" t="s">
        <v>267</v>
      </c>
      <c r="V3579" s="149"/>
      <c r="W3579" s="149"/>
      <c r="X3579" s="149" t="s">
        <v>336</v>
      </c>
      <c r="Y3579" s="149"/>
      <c r="Z3579" s="149"/>
      <c r="AA3579" s="149"/>
      <c r="AB3579" s="149" t="s">
        <v>269</v>
      </c>
      <c r="AC3579" s="149" t="s">
        <v>270</v>
      </c>
      <c r="AD3579" s="149" t="s">
        <v>414</v>
      </c>
      <c r="AE3579" s="149" t="s">
        <v>271</v>
      </c>
      <c r="AF3579" s="149"/>
      <c r="AG3579" s="149" t="s">
        <v>1098</v>
      </c>
      <c r="AH3579" s="149" t="s">
        <v>273</v>
      </c>
      <c r="AI3579" s="158">
        <v>21</v>
      </c>
      <c r="AJ3579" s="149"/>
      <c r="AK3579" s="159" t="s">
        <v>274</v>
      </c>
      <c r="AL3579" s="159" t="s">
        <v>274</v>
      </c>
      <c r="AM3579" s="149" t="s">
        <v>274</v>
      </c>
      <c r="AN3579" s="160">
        <v>4</v>
      </c>
      <c r="AO3579" s="149"/>
      <c r="AP3579" s="149" t="s">
        <v>274</v>
      </c>
      <c r="AQ3579" s="149" t="s">
        <v>275</v>
      </c>
      <c r="AR3579" s="158">
        <v>1</v>
      </c>
      <c r="AS3579" s="149" t="s">
        <v>275</v>
      </c>
      <c r="AT3579" s="149" t="s">
        <v>276</v>
      </c>
      <c r="AU3579" s="161">
        <v>1</v>
      </c>
      <c r="AV3579" s="159">
        <v>6061.95</v>
      </c>
      <c r="AW3579" s="159">
        <v>242.48</v>
      </c>
      <c r="AX3579" s="149" t="s">
        <v>274</v>
      </c>
      <c r="AY3579" s="159">
        <v>60.62</v>
      </c>
      <c r="AZ3579" s="159">
        <v>60.62</v>
      </c>
      <c r="BA3579" s="159">
        <v>242.48</v>
      </c>
      <c r="BB3579" s="159">
        <v>1273.02</v>
      </c>
      <c r="BC3579" s="162" t="s">
        <v>274</v>
      </c>
      <c r="BD3579" s="162">
        <v>0</v>
      </c>
      <c r="BE3579" s="159">
        <v>4788.93</v>
      </c>
      <c r="BF3579" s="159">
        <v>4788.93</v>
      </c>
      <c r="BG3579" s="159">
        <v>6061.95</v>
      </c>
    </row>
    <row r="3580" ht="28.05" customHeight="1" spans="1:59">
      <c r="A3580" s="149"/>
      <c r="B3580" s="149"/>
      <c r="C3580" s="149"/>
      <c r="D3580" s="149" t="s">
        <v>3726</v>
      </c>
      <c r="E3580" s="340" t="s">
        <v>15743</v>
      </c>
      <c r="F3580" s="149" t="s">
        <v>3726</v>
      </c>
      <c r="G3580" s="149" t="s">
        <v>15744</v>
      </c>
      <c r="H3580" s="149" t="s">
        <v>15745</v>
      </c>
      <c r="I3580" s="149" t="s">
        <v>15746</v>
      </c>
      <c r="J3580" s="149" t="s">
        <v>15747</v>
      </c>
      <c r="K3580" s="149"/>
      <c r="L3580" s="149" t="s">
        <v>262</v>
      </c>
      <c r="M3580" s="149"/>
      <c r="N3580" s="149" t="s">
        <v>263</v>
      </c>
      <c r="O3580" s="149" t="s">
        <v>214</v>
      </c>
      <c r="P3580" s="149" t="s">
        <v>53</v>
      </c>
      <c r="Q3580" s="149"/>
      <c r="R3580" s="149" t="s">
        <v>4148</v>
      </c>
      <c r="S3580" s="149" t="s">
        <v>289</v>
      </c>
      <c r="T3580" s="149" t="s">
        <v>15748</v>
      </c>
      <c r="U3580" s="149" t="s">
        <v>267</v>
      </c>
      <c r="V3580" s="149"/>
      <c r="W3580" s="149"/>
      <c r="X3580" s="149" t="s">
        <v>336</v>
      </c>
      <c r="Y3580" s="149"/>
      <c r="Z3580" s="149"/>
      <c r="AA3580" s="149"/>
      <c r="AB3580" s="149" t="s">
        <v>269</v>
      </c>
      <c r="AC3580" s="149" t="s">
        <v>318</v>
      </c>
      <c r="AD3580" s="149" t="s">
        <v>15748</v>
      </c>
      <c r="AE3580" s="149" t="s">
        <v>271</v>
      </c>
      <c r="AF3580" s="149"/>
      <c r="AG3580" s="149" t="s">
        <v>1098</v>
      </c>
      <c r="AH3580" s="149" t="s">
        <v>273</v>
      </c>
      <c r="AI3580" s="158">
        <v>96</v>
      </c>
      <c r="AJ3580" s="149"/>
      <c r="AK3580" s="159" t="s">
        <v>274</v>
      </c>
      <c r="AL3580" s="159" t="s">
        <v>274</v>
      </c>
      <c r="AM3580" s="149" t="s">
        <v>274</v>
      </c>
      <c r="AN3580" s="160">
        <v>4</v>
      </c>
      <c r="AO3580" s="149"/>
      <c r="AP3580" s="149" t="s">
        <v>274</v>
      </c>
      <c r="AQ3580" s="149" t="s">
        <v>275</v>
      </c>
      <c r="AR3580" s="158">
        <v>1</v>
      </c>
      <c r="AS3580" s="149" t="s">
        <v>275</v>
      </c>
      <c r="AT3580" s="149" t="s">
        <v>276</v>
      </c>
      <c r="AU3580" s="161">
        <v>1</v>
      </c>
      <c r="AV3580" s="159">
        <v>3275.86</v>
      </c>
      <c r="AW3580" s="159">
        <v>131.03</v>
      </c>
      <c r="AX3580" s="149" t="s">
        <v>274</v>
      </c>
      <c r="AY3580" s="159">
        <v>40.91</v>
      </c>
      <c r="AZ3580" s="159">
        <v>40.91</v>
      </c>
      <c r="BA3580" s="159">
        <v>163.67</v>
      </c>
      <c r="BB3580" s="159">
        <v>3144.83</v>
      </c>
      <c r="BC3580" s="162" t="s">
        <v>274</v>
      </c>
      <c r="BD3580" s="162">
        <v>0</v>
      </c>
      <c r="BE3580" s="159">
        <v>131.03</v>
      </c>
      <c r="BF3580" s="159">
        <v>131.03</v>
      </c>
      <c r="BG3580" s="159">
        <v>3275.86</v>
      </c>
    </row>
    <row r="3581" ht="28.05" customHeight="1" spans="1:59">
      <c r="A3581" s="149"/>
      <c r="B3581" s="149"/>
      <c r="C3581" s="149"/>
      <c r="D3581" s="149" t="s">
        <v>3726</v>
      </c>
      <c r="E3581" s="340" t="s">
        <v>15749</v>
      </c>
      <c r="F3581" s="149" t="s">
        <v>3726</v>
      </c>
      <c r="G3581" s="149" t="s">
        <v>15750</v>
      </c>
      <c r="H3581" s="149" t="s">
        <v>15751</v>
      </c>
      <c r="I3581" s="149" t="s">
        <v>15752</v>
      </c>
      <c r="J3581" s="149" t="s">
        <v>15753</v>
      </c>
      <c r="K3581" s="149"/>
      <c r="L3581" s="149" t="s">
        <v>262</v>
      </c>
      <c r="M3581" s="149"/>
      <c r="N3581" s="149" t="s">
        <v>263</v>
      </c>
      <c r="O3581" s="149" t="s">
        <v>214</v>
      </c>
      <c r="P3581" s="149" t="s">
        <v>53</v>
      </c>
      <c r="Q3581" s="149"/>
      <c r="R3581" s="149" t="s">
        <v>15754</v>
      </c>
      <c r="S3581" s="149" t="s">
        <v>15755</v>
      </c>
      <c r="T3581" s="149" t="s">
        <v>15756</v>
      </c>
      <c r="U3581" s="149" t="s">
        <v>267</v>
      </c>
      <c r="V3581" s="149"/>
      <c r="W3581" s="149"/>
      <c r="X3581" s="149" t="s">
        <v>336</v>
      </c>
      <c r="Y3581" s="149"/>
      <c r="Z3581" s="149"/>
      <c r="AA3581" s="149"/>
      <c r="AB3581" s="149" t="s">
        <v>269</v>
      </c>
      <c r="AC3581" s="149" t="s">
        <v>270</v>
      </c>
      <c r="AD3581" s="149" t="s">
        <v>15756</v>
      </c>
      <c r="AE3581" s="149" t="s">
        <v>271</v>
      </c>
      <c r="AF3581" s="149"/>
      <c r="AG3581" s="149" t="s">
        <v>1098</v>
      </c>
      <c r="AH3581" s="149" t="s">
        <v>273</v>
      </c>
      <c r="AI3581" s="158">
        <v>70</v>
      </c>
      <c r="AJ3581" s="149"/>
      <c r="AK3581" s="159" t="s">
        <v>274</v>
      </c>
      <c r="AL3581" s="159" t="s">
        <v>274</v>
      </c>
      <c r="AM3581" s="149" t="s">
        <v>274</v>
      </c>
      <c r="AN3581" s="160">
        <v>4</v>
      </c>
      <c r="AO3581" s="149"/>
      <c r="AP3581" s="149" t="s">
        <v>274</v>
      </c>
      <c r="AQ3581" s="149" t="s">
        <v>275</v>
      </c>
      <c r="AR3581" s="158">
        <v>1</v>
      </c>
      <c r="AS3581" s="149" t="s">
        <v>275</v>
      </c>
      <c r="AT3581" s="149" t="s">
        <v>276</v>
      </c>
      <c r="AU3581" s="161">
        <v>1</v>
      </c>
      <c r="AV3581" s="159">
        <v>85781.37</v>
      </c>
      <c r="AW3581" s="159">
        <v>3431.25</v>
      </c>
      <c r="AX3581" s="149" t="s">
        <v>274</v>
      </c>
      <c r="AY3581" s="159">
        <v>886.42</v>
      </c>
      <c r="AZ3581" s="159">
        <v>886.42</v>
      </c>
      <c r="BA3581" s="159">
        <v>3545.68</v>
      </c>
      <c r="BB3581" s="159">
        <v>59303.33</v>
      </c>
      <c r="BC3581" s="162" t="s">
        <v>274</v>
      </c>
      <c r="BD3581" s="162">
        <v>0</v>
      </c>
      <c r="BE3581" s="159">
        <v>26478.04</v>
      </c>
      <c r="BF3581" s="159">
        <v>26478.04</v>
      </c>
      <c r="BG3581" s="159">
        <v>85781.37</v>
      </c>
    </row>
    <row r="3582" ht="28.05" customHeight="1" spans="1:59">
      <c r="A3582" s="149"/>
      <c r="B3582" s="149"/>
      <c r="C3582" s="149"/>
      <c r="D3582" s="149" t="s">
        <v>3726</v>
      </c>
      <c r="E3582" s="340" t="s">
        <v>15757</v>
      </c>
      <c r="F3582" s="149" t="s">
        <v>3726</v>
      </c>
      <c r="G3582" s="149" t="s">
        <v>15758</v>
      </c>
      <c r="H3582" s="149" t="s">
        <v>15759</v>
      </c>
      <c r="I3582" s="149" t="s">
        <v>15760</v>
      </c>
      <c r="J3582" s="149" t="s">
        <v>15761</v>
      </c>
      <c r="K3582" s="149"/>
      <c r="L3582" s="149" t="s">
        <v>287</v>
      </c>
      <c r="M3582" s="149"/>
      <c r="N3582" s="149" t="s">
        <v>263</v>
      </c>
      <c r="O3582" s="149" t="s">
        <v>214</v>
      </c>
      <c r="P3582" s="149" t="s">
        <v>53</v>
      </c>
      <c r="Q3582" s="149"/>
      <c r="R3582" s="149" t="s">
        <v>8180</v>
      </c>
      <c r="S3582" s="149" t="s">
        <v>4928</v>
      </c>
      <c r="T3582" s="149" t="s">
        <v>15732</v>
      </c>
      <c r="U3582" s="149" t="s">
        <v>267</v>
      </c>
      <c r="V3582" s="149"/>
      <c r="W3582" s="149"/>
      <c r="X3582" s="149" t="s">
        <v>268</v>
      </c>
      <c r="Y3582" s="149"/>
      <c r="Z3582" s="149"/>
      <c r="AA3582" s="149"/>
      <c r="AB3582" s="149" t="s">
        <v>269</v>
      </c>
      <c r="AC3582" s="149" t="s">
        <v>270</v>
      </c>
      <c r="AD3582" s="149" t="s">
        <v>15732</v>
      </c>
      <c r="AE3582" s="149" t="s">
        <v>271</v>
      </c>
      <c r="AF3582" s="149"/>
      <c r="AG3582" s="149" t="s">
        <v>1098</v>
      </c>
      <c r="AH3582" s="149" t="s">
        <v>273</v>
      </c>
      <c r="AI3582" s="158">
        <v>65</v>
      </c>
      <c r="AJ3582" s="149"/>
      <c r="AK3582" s="159" t="s">
        <v>274</v>
      </c>
      <c r="AL3582" s="159" t="s">
        <v>274</v>
      </c>
      <c r="AM3582" s="149" t="s">
        <v>274</v>
      </c>
      <c r="AN3582" s="160">
        <v>4</v>
      </c>
      <c r="AO3582" s="149"/>
      <c r="AP3582" s="149" t="s">
        <v>274</v>
      </c>
      <c r="AQ3582" s="149" t="s">
        <v>275</v>
      </c>
      <c r="AR3582" s="158">
        <v>1</v>
      </c>
      <c r="AS3582" s="149" t="s">
        <v>275</v>
      </c>
      <c r="AT3582" s="149" t="s">
        <v>276</v>
      </c>
      <c r="AU3582" s="161">
        <v>1</v>
      </c>
      <c r="AV3582" s="159">
        <v>97345.13</v>
      </c>
      <c r="AW3582" s="159">
        <v>3893.81</v>
      </c>
      <c r="AX3582" s="149" t="s">
        <v>274</v>
      </c>
      <c r="AY3582" s="159">
        <v>1001.27</v>
      </c>
      <c r="AZ3582" s="159">
        <v>1001.27</v>
      </c>
      <c r="BA3582" s="159">
        <v>4005.08</v>
      </c>
      <c r="BB3582" s="159">
        <v>62412.08</v>
      </c>
      <c r="BC3582" s="162" t="s">
        <v>274</v>
      </c>
      <c r="BD3582" s="162">
        <v>0</v>
      </c>
      <c r="BE3582" s="159">
        <v>34933.05</v>
      </c>
      <c r="BF3582" s="159">
        <v>34933.05</v>
      </c>
      <c r="BG3582" s="159">
        <v>97345.13</v>
      </c>
    </row>
    <row r="3583" ht="28.05" customHeight="1" spans="1:59">
      <c r="A3583" s="149"/>
      <c r="B3583" s="149"/>
      <c r="C3583" s="149"/>
      <c r="D3583" s="149" t="s">
        <v>3726</v>
      </c>
      <c r="E3583" s="340" t="s">
        <v>15762</v>
      </c>
      <c r="F3583" s="149" t="s">
        <v>3726</v>
      </c>
      <c r="G3583" s="149" t="s">
        <v>15763</v>
      </c>
      <c r="H3583" s="149" t="s">
        <v>5594</v>
      </c>
      <c r="I3583" s="149" t="s">
        <v>15741</v>
      </c>
      <c r="J3583" s="149" t="s">
        <v>15764</v>
      </c>
      <c r="K3583" s="149"/>
      <c r="L3583" s="149" t="s">
        <v>287</v>
      </c>
      <c r="M3583" s="149"/>
      <c r="N3583" s="149" t="s">
        <v>263</v>
      </c>
      <c r="O3583" s="149" t="s">
        <v>214</v>
      </c>
      <c r="P3583" s="149" t="s">
        <v>53</v>
      </c>
      <c r="Q3583" s="149"/>
      <c r="R3583" s="149" t="s">
        <v>13191</v>
      </c>
      <c r="S3583" s="149" t="s">
        <v>12305</v>
      </c>
      <c r="T3583" s="149" t="s">
        <v>414</v>
      </c>
      <c r="U3583" s="149" t="s">
        <v>267</v>
      </c>
      <c r="V3583" s="149"/>
      <c r="W3583" s="149"/>
      <c r="X3583" s="149" t="s">
        <v>336</v>
      </c>
      <c r="Y3583" s="149"/>
      <c r="Z3583" s="149"/>
      <c r="AA3583" s="149"/>
      <c r="AB3583" s="149" t="s">
        <v>269</v>
      </c>
      <c r="AC3583" s="149" t="s">
        <v>270</v>
      </c>
      <c r="AD3583" s="149" t="s">
        <v>414</v>
      </c>
      <c r="AE3583" s="149" t="s">
        <v>271</v>
      </c>
      <c r="AF3583" s="149"/>
      <c r="AG3583" s="149" t="s">
        <v>1098</v>
      </c>
      <c r="AH3583" s="149" t="s">
        <v>273</v>
      </c>
      <c r="AI3583" s="158">
        <v>21</v>
      </c>
      <c r="AJ3583" s="149"/>
      <c r="AK3583" s="159" t="s">
        <v>274</v>
      </c>
      <c r="AL3583" s="159" t="s">
        <v>274</v>
      </c>
      <c r="AM3583" s="149" t="s">
        <v>274</v>
      </c>
      <c r="AN3583" s="160">
        <v>4</v>
      </c>
      <c r="AO3583" s="149"/>
      <c r="AP3583" s="149" t="s">
        <v>274</v>
      </c>
      <c r="AQ3583" s="149" t="s">
        <v>275</v>
      </c>
      <c r="AR3583" s="158">
        <v>1</v>
      </c>
      <c r="AS3583" s="149" t="s">
        <v>275</v>
      </c>
      <c r="AT3583" s="149" t="s">
        <v>276</v>
      </c>
      <c r="AU3583" s="161">
        <v>1</v>
      </c>
      <c r="AV3583" s="159">
        <v>6061.94</v>
      </c>
      <c r="AW3583" s="159">
        <v>242.48</v>
      </c>
      <c r="AX3583" s="149" t="s">
        <v>274</v>
      </c>
      <c r="AY3583" s="159">
        <v>60.62</v>
      </c>
      <c r="AZ3583" s="159">
        <v>60.62</v>
      </c>
      <c r="BA3583" s="159">
        <v>242.48</v>
      </c>
      <c r="BB3583" s="159">
        <v>1273.02</v>
      </c>
      <c r="BC3583" s="162" t="s">
        <v>274</v>
      </c>
      <c r="BD3583" s="162">
        <v>0</v>
      </c>
      <c r="BE3583" s="159">
        <v>4788.92</v>
      </c>
      <c r="BF3583" s="159">
        <v>4788.92</v>
      </c>
      <c r="BG3583" s="159">
        <v>6061.94</v>
      </c>
    </row>
    <row r="3584" ht="28.05" customHeight="1" spans="1:59">
      <c r="A3584" s="149"/>
      <c r="B3584" s="149"/>
      <c r="C3584" s="149"/>
      <c r="D3584" s="149" t="s">
        <v>3726</v>
      </c>
      <c r="E3584" s="340" t="s">
        <v>15765</v>
      </c>
      <c r="F3584" s="149" t="s">
        <v>3726</v>
      </c>
      <c r="G3584" s="149" t="s">
        <v>15766</v>
      </c>
      <c r="H3584" s="149" t="s">
        <v>15767</v>
      </c>
      <c r="I3584" s="149" t="s">
        <v>15768</v>
      </c>
      <c r="J3584" s="149" t="s">
        <v>15769</v>
      </c>
      <c r="K3584" s="149"/>
      <c r="L3584" s="149" t="s">
        <v>262</v>
      </c>
      <c r="M3584" s="149"/>
      <c r="N3584" s="149" t="s">
        <v>263</v>
      </c>
      <c r="O3584" s="149" t="s">
        <v>214</v>
      </c>
      <c r="P3584" s="149" t="s">
        <v>53</v>
      </c>
      <c r="Q3584" s="149"/>
      <c r="R3584" s="149" t="s">
        <v>3447</v>
      </c>
      <c r="S3584" s="149" t="s">
        <v>15770</v>
      </c>
      <c r="T3584" s="149" t="s">
        <v>15771</v>
      </c>
      <c r="U3584" s="149" t="s">
        <v>267</v>
      </c>
      <c r="V3584" s="149"/>
      <c r="W3584" s="149"/>
      <c r="X3584" s="149" t="s">
        <v>51</v>
      </c>
      <c r="Y3584" s="149"/>
      <c r="Z3584" s="149"/>
      <c r="AA3584" s="149"/>
      <c r="AB3584" s="149" t="s">
        <v>269</v>
      </c>
      <c r="AC3584" s="149" t="s">
        <v>270</v>
      </c>
      <c r="AD3584" s="149" t="s">
        <v>15771</v>
      </c>
      <c r="AE3584" s="149" t="s">
        <v>271</v>
      </c>
      <c r="AF3584" s="149"/>
      <c r="AG3584" s="149" t="s">
        <v>1098</v>
      </c>
      <c r="AH3584" s="149" t="s">
        <v>273</v>
      </c>
      <c r="AI3584" s="158">
        <v>70</v>
      </c>
      <c r="AJ3584" s="149"/>
      <c r="AK3584" s="159" t="s">
        <v>274</v>
      </c>
      <c r="AL3584" s="159" t="s">
        <v>274</v>
      </c>
      <c r="AM3584" s="149" t="s">
        <v>274</v>
      </c>
      <c r="AN3584" s="160">
        <v>4</v>
      </c>
      <c r="AO3584" s="149"/>
      <c r="AP3584" s="149" t="s">
        <v>274</v>
      </c>
      <c r="AQ3584" s="149" t="s">
        <v>275</v>
      </c>
      <c r="AR3584" s="158">
        <v>1</v>
      </c>
      <c r="AS3584" s="149" t="s">
        <v>275</v>
      </c>
      <c r="AT3584" s="149" t="s">
        <v>276</v>
      </c>
      <c r="AU3584" s="161">
        <v>1</v>
      </c>
      <c r="AV3584" s="159">
        <v>23669.72</v>
      </c>
      <c r="AW3584" s="159">
        <v>946.79</v>
      </c>
      <c r="AX3584" s="149" t="s">
        <v>274</v>
      </c>
      <c r="AY3584" s="159">
        <v>244.58</v>
      </c>
      <c r="AZ3584" s="159">
        <v>244.58</v>
      </c>
      <c r="BA3584" s="159">
        <v>978.32</v>
      </c>
      <c r="BB3584" s="159">
        <v>16363.82</v>
      </c>
      <c r="BC3584" s="162" t="s">
        <v>274</v>
      </c>
      <c r="BD3584" s="162">
        <v>0</v>
      </c>
      <c r="BE3584" s="159">
        <v>7305.9</v>
      </c>
      <c r="BF3584" s="159">
        <v>7305.9</v>
      </c>
      <c r="BG3584" s="159">
        <v>23669.72</v>
      </c>
    </row>
    <row r="3585" ht="28.05" customHeight="1" spans="1:59">
      <c r="A3585" s="149"/>
      <c r="B3585" s="149"/>
      <c r="C3585" s="149"/>
      <c r="D3585" s="149" t="s">
        <v>3726</v>
      </c>
      <c r="E3585" s="340" t="s">
        <v>15772</v>
      </c>
      <c r="F3585" s="149" t="s">
        <v>3726</v>
      </c>
      <c r="G3585" s="149" t="s">
        <v>15773</v>
      </c>
      <c r="H3585" s="149" t="s">
        <v>15774</v>
      </c>
      <c r="I3585" s="149" t="s">
        <v>15775</v>
      </c>
      <c r="J3585" s="149" t="s">
        <v>15776</v>
      </c>
      <c r="K3585" s="149"/>
      <c r="L3585" s="149" t="s">
        <v>262</v>
      </c>
      <c r="M3585" s="149"/>
      <c r="N3585" s="149" t="s">
        <v>263</v>
      </c>
      <c r="O3585" s="149" t="s">
        <v>214</v>
      </c>
      <c r="P3585" s="149" t="s">
        <v>53</v>
      </c>
      <c r="Q3585" s="149"/>
      <c r="R3585" s="149" t="s">
        <v>2512</v>
      </c>
      <c r="S3585" s="149" t="s">
        <v>4131</v>
      </c>
      <c r="T3585" s="149" t="s">
        <v>15777</v>
      </c>
      <c r="U3585" s="149" t="s">
        <v>267</v>
      </c>
      <c r="V3585" s="149"/>
      <c r="W3585" s="149"/>
      <c r="X3585" s="149" t="s">
        <v>336</v>
      </c>
      <c r="Y3585" s="149"/>
      <c r="Z3585" s="149"/>
      <c r="AA3585" s="149"/>
      <c r="AB3585" s="149" t="s">
        <v>269</v>
      </c>
      <c r="AC3585" s="149" t="s">
        <v>318</v>
      </c>
      <c r="AD3585" s="149" t="s">
        <v>15777</v>
      </c>
      <c r="AE3585" s="149" t="s">
        <v>271</v>
      </c>
      <c r="AF3585" s="149"/>
      <c r="AG3585" s="149" t="s">
        <v>1098</v>
      </c>
      <c r="AH3585" s="149" t="s">
        <v>273</v>
      </c>
      <c r="AI3585" s="158">
        <v>96</v>
      </c>
      <c r="AJ3585" s="149"/>
      <c r="AK3585" s="159" t="s">
        <v>274</v>
      </c>
      <c r="AL3585" s="159" t="s">
        <v>274</v>
      </c>
      <c r="AM3585" s="149" t="s">
        <v>274</v>
      </c>
      <c r="AN3585" s="160">
        <v>4</v>
      </c>
      <c r="AO3585" s="149"/>
      <c r="AP3585" s="149" t="s">
        <v>274</v>
      </c>
      <c r="AQ3585" s="149" t="s">
        <v>275</v>
      </c>
      <c r="AR3585" s="158">
        <v>1</v>
      </c>
      <c r="AS3585" s="149" t="s">
        <v>275</v>
      </c>
      <c r="AT3585" s="149" t="s">
        <v>276</v>
      </c>
      <c r="AU3585" s="161">
        <v>1</v>
      </c>
      <c r="AV3585" s="159">
        <v>12068.97</v>
      </c>
      <c r="AW3585" s="159">
        <v>482.76</v>
      </c>
      <c r="AX3585" s="149" t="s">
        <v>274</v>
      </c>
      <c r="AY3585" s="159">
        <v>150.85</v>
      </c>
      <c r="AZ3585" s="159">
        <v>150.85</v>
      </c>
      <c r="BA3585" s="159">
        <v>603.42</v>
      </c>
      <c r="BB3585" s="159">
        <v>11586.21</v>
      </c>
      <c r="BC3585" s="162" t="s">
        <v>274</v>
      </c>
      <c r="BD3585" s="162">
        <v>0</v>
      </c>
      <c r="BE3585" s="159">
        <v>482.76</v>
      </c>
      <c r="BF3585" s="159">
        <v>482.76</v>
      </c>
      <c r="BG3585" s="159">
        <v>12068.97</v>
      </c>
    </row>
    <row r="3586" ht="28.05" customHeight="1" spans="1:59">
      <c r="A3586" s="149"/>
      <c r="B3586" s="149"/>
      <c r="C3586" s="149"/>
      <c r="D3586" s="149" t="s">
        <v>3726</v>
      </c>
      <c r="E3586" s="340" t="s">
        <v>15778</v>
      </c>
      <c r="F3586" s="149" t="s">
        <v>3726</v>
      </c>
      <c r="G3586" s="149" t="s">
        <v>15779</v>
      </c>
      <c r="H3586" s="149" t="s">
        <v>15759</v>
      </c>
      <c r="I3586" s="149" t="s">
        <v>15760</v>
      </c>
      <c r="J3586" s="149" t="s">
        <v>15780</v>
      </c>
      <c r="K3586" s="149"/>
      <c r="L3586" s="149" t="s">
        <v>287</v>
      </c>
      <c r="M3586" s="149"/>
      <c r="N3586" s="149" t="s">
        <v>263</v>
      </c>
      <c r="O3586" s="149" t="s">
        <v>214</v>
      </c>
      <c r="P3586" s="149" t="s">
        <v>53</v>
      </c>
      <c r="Q3586" s="149"/>
      <c r="R3586" s="149" t="s">
        <v>8180</v>
      </c>
      <c r="S3586" s="149" t="s">
        <v>4928</v>
      </c>
      <c r="T3586" s="149" t="s">
        <v>15732</v>
      </c>
      <c r="U3586" s="149" t="s">
        <v>267</v>
      </c>
      <c r="V3586" s="149"/>
      <c r="W3586" s="149"/>
      <c r="X3586" s="149" t="s">
        <v>268</v>
      </c>
      <c r="Y3586" s="149"/>
      <c r="Z3586" s="149"/>
      <c r="AA3586" s="149"/>
      <c r="AB3586" s="149" t="s">
        <v>269</v>
      </c>
      <c r="AC3586" s="149" t="s">
        <v>270</v>
      </c>
      <c r="AD3586" s="149" t="s">
        <v>15732</v>
      </c>
      <c r="AE3586" s="149" t="s">
        <v>271</v>
      </c>
      <c r="AF3586" s="149"/>
      <c r="AG3586" s="149" t="s">
        <v>1098</v>
      </c>
      <c r="AH3586" s="149" t="s">
        <v>273</v>
      </c>
      <c r="AI3586" s="158">
        <v>65</v>
      </c>
      <c r="AJ3586" s="149"/>
      <c r="AK3586" s="159" t="s">
        <v>274</v>
      </c>
      <c r="AL3586" s="159" t="s">
        <v>274</v>
      </c>
      <c r="AM3586" s="149" t="s">
        <v>274</v>
      </c>
      <c r="AN3586" s="160">
        <v>4</v>
      </c>
      <c r="AO3586" s="149"/>
      <c r="AP3586" s="149" t="s">
        <v>274</v>
      </c>
      <c r="AQ3586" s="149" t="s">
        <v>275</v>
      </c>
      <c r="AR3586" s="158">
        <v>1</v>
      </c>
      <c r="AS3586" s="149" t="s">
        <v>275</v>
      </c>
      <c r="AT3586" s="149" t="s">
        <v>276</v>
      </c>
      <c r="AU3586" s="161">
        <v>1</v>
      </c>
      <c r="AV3586" s="159">
        <v>97345.13</v>
      </c>
      <c r="AW3586" s="159">
        <v>3893.81</v>
      </c>
      <c r="AX3586" s="149" t="s">
        <v>274</v>
      </c>
      <c r="AY3586" s="159">
        <v>1001.27</v>
      </c>
      <c r="AZ3586" s="159">
        <v>1001.27</v>
      </c>
      <c r="BA3586" s="159">
        <v>4005.08</v>
      </c>
      <c r="BB3586" s="159">
        <v>62412.08</v>
      </c>
      <c r="BC3586" s="162" t="s">
        <v>274</v>
      </c>
      <c r="BD3586" s="162">
        <v>0</v>
      </c>
      <c r="BE3586" s="159">
        <v>34933.05</v>
      </c>
      <c r="BF3586" s="159">
        <v>34933.05</v>
      </c>
      <c r="BG3586" s="159">
        <v>97345.13</v>
      </c>
    </row>
    <row r="3587" ht="28.05" customHeight="1" spans="1:59">
      <c r="A3587" s="149"/>
      <c r="B3587" s="149"/>
      <c r="C3587" s="149"/>
      <c r="D3587" s="149" t="s">
        <v>3726</v>
      </c>
      <c r="E3587" s="340" t="s">
        <v>15781</v>
      </c>
      <c r="F3587" s="149" t="s">
        <v>3726</v>
      </c>
      <c r="G3587" s="149" t="s">
        <v>15782</v>
      </c>
      <c r="H3587" s="149" t="s">
        <v>15774</v>
      </c>
      <c r="I3587" s="149" t="s">
        <v>15775</v>
      </c>
      <c r="J3587" s="149" t="s">
        <v>15783</v>
      </c>
      <c r="K3587" s="149"/>
      <c r="L3587" s="149" t="s">
        <v>262</v>
      </c>
      <c r="M3587" s="149"/>
      <c r="N3587" s="149" t="s">
        <v>263</v>
      </c>
      <c r="O3587" s="149" t="s">
        <v>214</v>
      </c>
      <c r="P3587" s="149" t="s">
        <v>53</v>
      </c>
      <c r="Q3587" s="149"/>
      <c r="R3587" s="149" t="s">
        <v>2512</v>
      </c>
      <c r="S3587" s="149" t="s">
        <v>4131</v>
      </c>
      <c r="T3587" s="149" t="s">
        <v>15777</v>
      </c>
      <c r="U3587" s="149" t="s">
        <v>267</v>
      </c>
      <c r="V3587" s="149"/>
      <c r="W3587" s="149"/>
      <c r="X3587" s="149" t="s">
        <v>336</v>
      </c>
      <c r="Y3587" s="149"/>
      <c r="Z3587" s="149"/>
      <c r="AA3587" s="149"/>
      <c r="AB3587" s="149" t="s">
        <v>269</v>
      </c>
      <c r="AC3587" s="149" t="s">
        <v>318</v>
      </c>
      <c r="AD3587" s="149" t="s">
        <v>15777</v>
      </c>
      <c r="AE3587" s="149" t="s">
        <v>271</v>
      </c>
      <c r="AF3587" s="149"/>
      <c r="AG3587" s="149" t="s">
        <v>1098</v>
      </c>
      <c r="AH3587" s="149" t="s">
        <v>273</v>
      </c>
      <c r="AI3587" s="158">
        <v>96</v>
      </c>
      <c r="AJ3587" s="149"/>
      <c r="AK3587" s="159" t="s">
        <v>274</v>
      </c>
      <c r="AL3587" s="159" t="s">
        <v>274</v>
      </c>
      <c r="AM3587" s="149" t="s">
        <v>274</v>
      </c>
      <c r="AN3587" s="160">
        <v>4</v>
      </c>
      <c r="AO3587" s="149"/>
      <c r="AP3587" s="149" t="s">
        <v>274</v>
      </c>
      <c r="AQ3587" s="149" t="s">
        <v>275</v>
      </c>
      <c r="AR3587" s="158">
        <v>1</v>
      </c>
      <c r="AS3587" s="149" t="s">
        <v>275</v>
      </c>
      <c r="AT3587" s="149" t="s">
        <v>276</v>
      </c>
      <c r="AU3587" s="161">
        <v>1</v>
      </c>
      <c r="AV3587" s="159">
        <v>12068.96</v>
      </c>
      <c r="AW3587" s="159">
        <v>482.76</v>
      </c>
      <c r="AX3587" s="149" t="s">
        <v>274</v>
      </c>
      <c r="AY3587" s="159">
        <v>150.85</v>
      </c>
      <c r="AZ3587" s="159">
        <v>150.85</v>
      </c>
      <c r="BA3587" s="159">
        <v>603.41</v>
      </c>
      <c r="BB3587" s="159">
        <v>11586.2</v>
      </c>
      <c r="BC3587" s="162" t="s">
        <v>274</v>
      </c>
      <c r="BD3587" s="162">
        <v>0</v>
      </c>
      <c r="BE3587" s="159">
        <v>482.76</v>
      </c>
      <c r="BF3587" s="159">
        <v>482.76</v>
      </c>
      <c r="BG3587" s="159">
        <v>12068.96</v>
      </c>
    </row>
    <row r="3588" ht="28.05" customHeight="1" spans="1:59">
      <c r="A3588" s="149"/>
      <c r="B3588" s="149"/>
      <c r="C3588" s="149"/>
      <c r="D3588" s="149" t="s">
        <v>3726</v>
      </c>
      <c r="E3588" s="340" t="s">
        <v>15784</v>
      </c>
      <c r="F3588" s="149" t="s">
        <v>3726</v>
      </c>
      <c r="G3588" s="149" t="s">
        <v>15785</v>
      </c>
      <c r="H3588" s="149" t="s">
        <v>15786</v>
      </c>
      <c r="I3588" s="149" t="s">
        <v>15787</v>
      </c>
      <c r="J3588" s="149" t="s">
        <v>15788</v>
      </c>
      <c r="K3588" s="149"/>
      <c r="L3588" s="149" t="s">
        <v>287</v>
      </c>
      <c r="M3588" s="149"/>
      <c r="N3588" s="149" t="s">
        <v>263</v>
      </c>
      <c r="O3588" s="149" t="s">
        <v>214</v>
      </c>
      <c r="P3588" s="149" t="s">
        <v>53</v>
      </c>
      <c r="Q3588" s="149"/>
      <c r="R3588" s="149" t="s">
        <v>13191</v>
      </c>
      <c r="S3588" s="149" t="s">
        <v>15789</v>
      </c>
      <c r="T3588" s="149" t="s">
        <v>414</v>
      </c>
      <c r="U3588" s="149" t="s">
        <v>267</v>
      </c>
      <c r="V3588" s="149"/>
      <c r="W3588" s="149"/>
      <c r="X3588" s="149" t="s">
        <v>336</v>
      </c>
      <c r="Y3588" s="149"/>
      <c r="Z3588" s="149"/>
      <c r="AA3588" s="149"/>
      <c r="AB3588" s="149" t="s">
        <v>269</v>
      </c>
      <c r="AC3588" s="149" t="s">
        <v>270</v>
      </c>
      <c r="AD3588" s="149" t="s">
        <v>414</v>
      </c>
      <c r="AE3588" s="149" t="s">
        <v>271</v>
      </c>
      <c r="AF3588" s="149"/>
      <c r="AG3588" s="149" t="s">
        <v>1098</v>
      </c>
      <c r="AH3588" s="149" t="s">
        <v>273</v>
      </c>
      <c r="AI3588" s="158">
        <v>21</v>
      </c>
      <c r="AJ3588" s="149"/>
      <c r="AK3588" s="159" t="s">
        <v>274</v>
      </c>
      <c r="AL3588" s="159" t="s">
        <v>274</v>
      </c>
      <c r="AM3588" s="149" t="s">
        <v>274</v>
      </c>
      <c r="AN3588" s="160">
        <v>4</v>
      </c>
      <c r="AO3588" s="149"/>
      <c r="AP3588" s="149" t="s">
        <v>274</v>
      </c>
      <c r="AQ3588" s="149" t="s">
        <v>275</v>
      </c>
      <c r="AR3588" s="158">
        <v>1</v>
      </c>
      <c r="AS3588" s="149" t="s">
        <v>275</v>
      </c>
      <c r="AT3588" s="149" t="s">
        <v>276</v>
      </c>
      <c r="AU3588" s="161">
        <v>1</v>
      </c>
      <c r="AV3588" s="159">
        <v>1725663.72</v>
      </c>
      <c r="AW3588" s="159">
        <v>69026.55</v>
      </c>
      <c r="AX3588" s="149" t="s">
        <v>274</v>
      </c>
      <c r="AY3588" s="159">
        <v>17256.64</v>
      </c>
      <c r="AZ3588" s="159">
        <v>17256.64</v>
      </c>
      <c r="BA3588" s="159">
        <v>69026.56</v>
      </c>
      <c r="BB3588" s="159">
        <v>362389.44</v>
      </c>
      <c r="BC3588" s="162" t="s">
        <v>274</v>
      </c>
      <c r="BD3588" s="162">
        <v>0</v>
      </c>
      <c r="BE3588" s="159">
        <v>1363274.28</v>
      </c>
      <c r="BF3588" s="159">
        <v>1363274.28</v>
      </c>
      <c r="BG3588" s="159">
        <v>1725663.72</v>
      </c>
    </row>
    <row r="3589" ht="28.05" customHeight="1" spans="1:59">
      <c r="A3589" s="149"/>
      <c r="B3589" s="149"/>
      <c r="C3589" s="149"/>
      <c r="D3589" s="149" t="s">
        <v>3726</v>
      </c>
      <c r="E3589" s="340" t="s">
        <v>15790</v>
      </c>
      <c r="F3589" s="149" t="s">
        <v>3726</v>
      </c>
      <c r="G3589" s="149" t="s">
        <v>15791</v>
      </c>
      <c r="H3589" s="149" t="s">
        <v>15786</v>
      </c>
      <c r="I3589" s="149" t="s">
        <v>15792</v>
      </c>
      <c r="J3589" s="149" t="s">
        <v>15793</v>
      </c>
      <c r="K3589" s="149"/>
      <c r="L3589" s="149" t="s">
        <v>287</v>
      </c>
      <c r="M3589" s="149"/>
      <c r="N3589" s="149" t="s">
        <v>263</v>
      </c>
      <c r="O3589" s="149" t="s">
        <v>214</v>
      </c>
      <c r="P3589" s="149" t="s">
        <v>53</v>
      </c>
      <c r="Q3589" s="149"/>
      <c r="R3589" s="149" t="s">
        <v>13191</v>
      </c>
      <c r="S3589" s="149" t="s">
        <v>15789</v>
      </c>
      <c r="T3589" s="149" t="s">
        <v>414</v>
      </c>
      <c r="U3589" s="149" t="s">
        <v>267</v>
      </c>
      <c r="V3589" s="149"/>
      <c r="W3589" s="149"/>
      <c r="X3589" s="149" t="s">
        <v>336</v>
      </c>
      <c r="Y3589" s="149"/>
      <c r="Z3589" s="149"/>
      <c r="AA3589" s="149"/>
      <c r="AB3589" s="149" t="s">
        <v>269</v>
      </c>
      <c r="AC3589" s="149" t="s">
        <v>270</v>
      </c>
      <c r="AD3589" s="149" t="s">
        <v>414</v>
      </c>
      <c r="AE3589" s="149" t="s">
        <v>271</v>
      </c>
      <c r="AF3589" s="149"/>
      <c r="AG3589" s="149" t="s">
        <v>1098</v>
      </c>
      <c r="AH3589" s="149" t="s">
        <v>273</v>
      </c>
      <c r="AI3589" s="158">
        <v>21</v>
      </c>
      <c r="AJ3589" s="149"/>
      <c r="AK3589" s="159" t="s">
        <v>274</v>
      </c>
      <c r="AL3589" s="159" t="s">
        <v>274</v>
      </c>
      <c r="AM3589" s="149" t="s">
        <v>274</v>
      </c>
      <c r="AN3589" s="160">
        <v>4</v>
      </c>
      <c r="AO3589" s="149"/>
      <c r="AP3589" s="149" t="s">
        <v>274</v>
      </c>
      <c r="AQ3589" s="149" t="s">
        <v>275</v>
      </c>
      <c r="AR3589" s="158">
        <v>1</v>
      </c>
      <c r="AS3589" s="149" t="s">
        <v>275</v>
      </c>
      <c r="AT3589" s="149" t="s">
        <v>276</v>
      </c>
      <c r="AU3589" s="161">
        <v>1</v>
      </c>
      <c r="AV3589" s="159">
        <v>847787.6</v>
      </c>
      <c r="AW3589" s="159">
        <v>33911.5</v>
      </c>
      <c r="AX3589" s="149" t="s">
        <v>274</v>
      </c>
      <c r="AY3589" s="159">
        <v>8477.88</v>
      </c>
      <c r="AZ3589" s="159">
        <v>8477.88</v>
      </c>
      <c r="BA3589" s="159">
        <v>33911.52</v>
      </c>
      <c r="BB3589" s="159">
        <v>178035.48</v>
      </c>
      <c r="BC3589" s="162" t="s">
        <v>274</v>
      </c>
      <c r="BD3589" s="162">
        <v>0</v>
      </c>
      <c r="BE3589" s="159">
        <v>669752.12</v>
      </c>
      <c r="BF3589" s="159">
        <v>669752.12</v>
      </c>
      <c r="BG3589" s="159">
        <v>847787.6</v>
      </c>
    </row>
    <row r="3590" ht="28.05" customHeight="1" spans="1:59">
      <c r="A3590" s="149"/>
      <c r="B3590" s="149"/>
      <c r="C3590" s="149"/>
      <c r="D3590" s="149" t="s">
        <v>3726</v>
      </c>
      <c r="E3590" s="340" t="s">
        <v>15794</v>
      </c>
      <c r="F3590" s="149" t="s">
        <v>3726</v>
      </c>
      <c r="G3590" s="149" t="s">
        <v>15795</v>
      </c>
      <c r="H3590" s="149" t="s">
        <v>15796</v>
      </c>
      <c r="I3590" s="149" t="s">
        <v>15797</v>
      </c>
      <c r="J3590" s="149" t="s">
        <v>15798</v>
      </c>
      <c r="K3590" s="149"/>
      <c r="L3590" s="149" t="s">
        <v>287</v>
      </c>
      <c r="M3590" s="149"/>
      <c r="N3590" s="149" t="s">
        <v>263</v>
      </c>
      <c r="O3590" s="149" t="s">
        <v>214</v>
      </c>
      <c r="P3590" s="149" t="s">
        <v>53</v>
      </c>
      <c r="Q3590" s="149"/>
      <c r="R3590" s="149" t="s">
        <v>8180</v>
      </c>
      <c r="S3590" s="149" t="s">
        <v>4928</v>
      </c>
      <c r="T3590" s="149" t="s">
        <v>15732</v>
      </c>
      <c r="U3590" s="149" t="s">
        <v>267</v>
      </c>
      <c r="V3590" s="149"/>
      <c r="W3590" s="149"/>
      <c r="X3590" s="149" t="s">
        <v>268</v>
      </c>
      <c r="Y3590" s="149"/>
      <c r="Z3590" s="149"/>
      <c r="AA3590" s="149"/>
      <c r="AB3590" s="149" t="s">
        <v>269</v>
      </c>
      <c r="AC3590" s="149" t="s">
        <v>270</v>
      </c>
      <c r="AD3590" s="149" t="s">
        <v>15732</v>
      </c>
      <c r="AE3590" s="149" t="s">
        <v>271</v>
      </c>
      <c r="AF3590" s="149"/>
      <c r="AG3590" s="149" t="s">
        <v>1098</v>
      </c>
      <c r="AH3590" s="149" t="s">
        <v>273</v>
      </c>
      <c r="AI3590" s="158">
        <v>65</v>
      </c>
      <c r="AJ3590" s="149"/>
      <c r="AK3590" s="159" t="s">
        <v>274</v>
      </c>
      <c r="AL3590" s="159" t="s">
        <v>274</v>
      </c>
      <c r="AM3590" s="149" t="s">
        <v>274</v>
      </c>
      <c r="AN3590" s="160">
        <v>4</v>
      </c>
      <c r="AO3590" s="149"/>
      <c r="AP3590" s="149" t="s">
        <v>274</v>
      </c>
      <c r="AQ3590" s="149" t="s">
        <v>275</v>
      </c>
      <c r="AR3590" s="158">
        <v>1</v>
      </c>
      <c r="AS3590" s="149" t="s">
        <v>275</v>
      </c>
      <c r="AT3590" s="149" t="s">
        <v>276</v>
      </c>
      <c r="AU3590" s="161">
        <v>1</v>
      </c>
      <c r="AV3590" s="159">
        <v>66371.68</v>
      </c>
      <c r="AW3590" s="159">
        <v>2654.87</v>
      </c>
      <c r="AX3590" s="149" t="s">
        <v>274</v>
      </c>
      <c r="AY3590" s="159">
        <v>682.68</v>
      </c>
      <c r="AZ3590" s="159">
        <v>682.68</v>
      </c>
      <c r="BA3590" s="159">
        <v>2730.69</v>
      </c>
      <c r="BB3590" s="159">
        <v>42553.89</v>
      </c>
      <c r="BC3590" s="162" t="s">
        <v>274</v>
      </c>
      <c r="BD3590" s="162">
        <v>0</v>
      </c>
      <c r="BE3590" s="159">
        <v>23817.79</v>
      </c>
      <c r="BF3590" s="159">
        <v>23817.79</v>
      </c>
      <c r="BG3590" s="159">
        <v>66371.68</v>
      </c>
    </row>
    <row r="3591" ht="28.05" customHeight="1" spans="1:59">
      <c r="A3591" s="149"/>
      <c r="B3591" s="149"/>
      <c r="C3591" s="149"/>
      <c r="D3591" s="149" t="s">
        <v>3726</v>
      </c>
      <c r="E3591" s="340" t="s">
        <v>15799</v>
      </c>
      <c r="F3591" s="149" t="s">
        <v>3726</v>
      </c>
      <c r="G3591" s="149" t="s">
        <v>15800</v>
      </c>
      <c r="H3591" s="149" t="s">
        <v>14918</v>
      </c>
      <c r="I3591" s="149" t="s">
        <v>15801</v>
      </c>
      <c r="J3591" s="149" t="s">
        <v>15802</v>
      </c>
      <c r="K3591" s="149"/>
      <c r="L3591" s="149" t="s">
        <v>262</v>
      </c>
      <c r="M3591" s="149"/>
      <c r="N3591" s="149" t="s">
        <v>263</v>
      </c>
      <c r="O3591" s="149" t="s">
        <v>214</v>
      </c>
      <c r="P3591" s="149" t="s">
        <v>53</v>
      </c>
      <c r="Q3591" s="149"/>
      <c r="R3591" s="149" t="s">
        <v>3921</v>
      </c>
      <c r="S3591" s="149" t="s">
        <v>7049</v>
      </c>
      <c r="T3591" s="149" t="s">
        <v>15803</v>
      </c>
      <c r="U3591" s="149" t="s">
        <v>267</v>
      </c>
      <c r="V3591" s="149"/>
      <c r="W3591" s="149"/>
      <c r="X3591" s="149" t="s">
        <v>336</v>
      </c>
      <c r="Y3591" s="149"/>
      <c r="Z3591" s="149"/>
      <c r="AA3591" s="149"/>
      <c r="AB3591" s="149" t="s">
        <v>269</v>
      </c>
      <c r="AC3591" s="149" t="s">
        <v>270</v>
      </c>
      <c r="AD3591" s="149" t="s">
        <v>15803</v>
      </c>
      <c r="AE3591" s="149" t="s">
        <v>271</v>
      </c>
      <c r="AF3591" s="149"/>
      <c r="AG3591" s="149" t="s">
        <v>1098</v>
      </c>
      <c r="AH3591" s="149" t="s">
        <v>273</v>
      </c>
      <c r="AI3591" s="158">
        <v>69</v>
      </c>
      <c r="AJ3591" s="149"/>
      <c r="AK3591" s="159" t="s">
        <v>274</v>
      </c>
      <c r="AL3591" s="159" t="s">
        <v>274</v>
      </c>
      <c r="AM3591" s="149" t="s">
        <v>274</v>
      </c>
      <c r="AN3591" s="160">
        <v>4</v>
      </c>
      <c r="AO3591" s="149"/>
      <c r="AP3591" s="149" t="s">
        <v>274</v>
      </c>
      <c r="AQ3591" s="149" t="s">
        <v>275</v>
      </c>
      <c r="AR3591" s="158">
        <v>1</v>
      </c>
      <c r="AS3591" s="149" t="s">
        <v>275</v>
      </c>
      <c r="AT3591" s="149" t="s">
        <v>276</v>
      </c>
      <c r="AU3591" s="161">
        <v>1</v>
      </c>
      <c r="AV3591" s="159">
        <v>5044.24</v>
      </c>
      <c r="AW3591" s="159">
        <v>201.77</v>
      </c>
      <c r="AX3591" s="149" t="s">
        <v>274</v>
      </c>
      <c r="AY3591" s="159">
        <v>52.08</v>
      </c>
      <c r="AZ3591" s="159">
        <v>52.08</v>
      </c>
      <c r="BA3591" s="159">
        <v>208.29</v>
      </c>
      <c r="BB3591" s="159">
        <v>3436.45</v>
      </c>
      <c r="BC3591" s="162" t="s">
        <v>274</v>
      </c>
      <c r="BD3591" s="162">
        <v>0</v>
      </c>
      <c r="BE3591" s="159">
        <v>1607.79</v>
      </c>
      <c r="BF3591" s="159">
        <v>1607.79</v>
      </c>
      <c r="BG3591" s="159">
        <v>5044.24</v>
      </c>
    </row>
    <row r="3592" ht="28.05" customHeight="1" spans="1:59">
      <c r="A3592" s="149"/>
      <c r="B3592" s="149"/>
      <c r="C3592" s="149"/>
      <c r="D3592" s="149" t="s">
        <v>3726</v>
      </c>
      <c r="E3592" s="340" t="s">
        <v>15804</v>
      </c>
      <c r="F3592" s="149" t="s">
        <v>3726</v>
      </c>
      <c r="G3592" s="149" t="s">
        <v>15805</v>
      </c>
      <c r="H3592" s="149" t="s">
        <v>15796</v>
      </c>
      <c r="I3592" s="149" t="s">
        <v>15797</v>
      </c>
      <c r="J3592" s="149" t="s">
        <v>15806</v>
      </c>
      <c r="K3592" s="149"/>
      <c r="L3592" s="149" t="s">
        <v>287</v>
      </c>
      <c r="M3592" s="149"/>
      <c r="N3592" s="149" t="s">
        <v>263</v>
      </c>
      <c r="O3592" s="149" t="s">
        <v>214</v>
      </c>
      <c r="P3592" s="149" t="s">
        <v>53</v>
      </c>
      <c r="Q3592" s="149"/>
      <c r="R3592" s="149" t="s">
        <v>8180</v>
      </c>
      <c r="S3592" s="149" t="s">
        <v>4928</v>
      </c>
      <c r="T3592" s="149" t="s">
        <v>15732</v>
      </c>
      <c r="U3592" s="149" t="s">
        <v>267</v>
      </c>
      <c r="V3592" s="149"/>
      <c r="W3592" s="149"/>
      <c r="X3592" s="149" t="s">
        <v>268</v>
      </c>
      <c r="Y3592" s="149"/>
      <c r="Z3592" s="149"/>
      <c r="AA3592" s="149"/>
      <c r="AB3592" s="149" t="s">
        <v>269</v>
      </c>
      <c r="AC3592" s="149" t="s">
        <v>270</v>
      </c>
      <c r="AD3592" s="149" t="s">
        <v>15732</v>
      </c>
      <c r="AE3592" s="149" t="s">
        <v>271</v>
      </c>
      <c r="AF3592" s="149"/>
      <c r="AG3592" s="149" t="s">
        <v>1098</v>
      </c>
      <c r="AH3592" s="149" t="s">
        <v>273</v>
      </c>
      <c r="AI3592" s="158">
        <v>65</v>
      </c>
      <c r="AJ3592" s="149"/>
      <c r="AK3592" s="159" t="s">
        <v>274</v>
      </c>
      <c r="AL3592" s="159" t="s">
        <v>274</v>
      </c>
      <c r="AM3592" s="149" t="s">
        <v>274</v>
      </c>
      <c r="AN3592" s="160">
        <v>4</v>
      </c>
      <c r="AO3592" s="149"/>
      <c r="AP3592" s="149" t="s">
        <v>274</v>
      </c>
      <c r="AQ3592" s="149" t="s">
        <v>275</v>
      </c>
      <c r="AR3592" s="158">
        <v>1</v>
      </c>
      <c r="AS3592" s="149" t="s">
        <v>275</v>
      </c>
      <c r="AT3592" s="149" t="s">
        <v>276</v>
      </c>
      <c r="AU3592" s="161">
        <v>1</v>
      </c>
      <c r="AV3592" s="159">
        <v>66371.68</v>
      </c>
      <c r="AW3592" s="159">
        <v>2654.87</v>
      </c>
      <c r="AX3592" s="149" t="s">
        <v>274</v>
      </c>
      <c r="AY3592" s="159">
        <v>682.68</v>
      </c>
      <c r="AZ3592" s="159">
        <v>682.68</v>
      </c>
      <c r="BA3592" s="159">
        <v>2730.69</v>
      </c>
      <c r="BB3592" s="159">
        <v>42553.89</v>
      </c>
      <c r="BC3592" s="162" t="s">
        <v>274</v>
      </c>
      <c r="BD3592" s="162">
        <v>0</v>
      </c>
      <c r="BE3592" s="159">
        <v>23817.79</v>
      </c>
      <c r="BF3592" s="159">
        <v>23817.79</v>
      </c>
      <c r="BG3592" s="159">
        <v>66371.68</v>
      </c>
    </row>
    <row r="3593" ht="28.05" customHeight="1" spans="1:59">
      <c r="A3593" s="149"/>
      <c r="B3593" s="149"/>
      <c r="C3593" s="149"/>
      <c r="D3593" s="149" t="s">
        <v>3726</v>
      </c>
      <c r="E3593" s="340" t="s">
        <v>15807</v>
      </c>
      <c r="F3593" s="149" t="s">
        <v>3726</v>
      </c>
      <c r="G3593" s="149" t="s">
        <v>15808</v>
      </c>
      <c r="H3593" s="149" t="s">
        <v>15809</v>
      </c>
      <c r="I3593" s="149" t="s">
        <v>6053</v>
      </c>
      <c r="J3593" s="149" t="s">
        <v>15810</v>
      </c>
      <c r="K3593" s="149"/>
      <c r="L3593" s="149" t="s">
        <v>262</v>
      </c>
      <c r="M3593" s="149"/>
      <c r="N3593" s="149" t="s">
        <v>263</v>
      </c>
      <c r="O3593" s="149" t="s">
        <v>214</v>
      </c>
      <c r="P3593" s="149" t="s">
        <v>53</v>
      </c>
      <c r="Q3593" s="149"/>
      <c r="R3593" s="149" t="s">
        <v>15811</v>
      </c>
      <c r="S3593" s="149" t="s">
        <v>4928</v>
      </c>
      <c r="T3593" s="149" t="s">
        <v>15777</v>
      </c>
      <c r="U3593" s="149" t="s">
        <v>267</v>
      </c>
      <c r="V3593" s="149"/>
      <c r="W3593" s="149"/>
      <c r="X3593" s="149" t="s">
        <v>268</v>
      </c>
      <c r="Y3593" s="149"/>
      <c r="Z3593" s="149"/>
      <c r="AA3593" s="149"/>
      <c r="AB3593" s="149" t="s">
        <v>269</v>
      </c>
      <c r="AC3593" s="149" t="s">
        <v>318</v>
      </c>
      <c r="AD3593" s="149" t="s">
        <v>15777</v>
      </c>
      <c r="AE3593" s="149" t="s">
        <v>271</v>
      </c>
      <c r="AF3593" s="149"/>
      <c r="AG3593" s="149" t="s">
        <v>1098</v>
      </c>
      <c r="AH3593" s="149" t="s">
        <v>273</v>
      </c>
      <c r="AI3593" s="158">
        <v>96</v>
      </c>
      <c r="AJ3593" s="149"/>
      <c r="AK3593" s="159" t="s">
        <v>274</v>
      </c>
      <c r="AL3593" s="159" t="s">
        <v>274</v>
      </c>
      <c r="AM3593" s="149" t="s">
        <v>274</v>
      </c>
      <c r="AN3593" s="160">
        <v>4</v>
      </c>
      <c r="AO3593" s="149"/>
      <c r="AP3593" s="149" t="s">
        <v>274</v>
      </c>
      <c r="AQ3593" s="149" t="s">
        <v>275</v>
      </c>
      <c r="AR3593" s="158">
        <v>1</v>
      </c>
      <c r="AS3593" s="149" t="s">
        <v>275</v>
      </c>
      <c r="AT3593" s="149" t="s">
        <v>276</v>
      </c>
      <c r="AU3593" s="161">
        <v>1</v>
      </c>
      <c r="AV3593" s="159">
        <v>192307.69</v>
      </c>
      <c r="AW3593" s="159">
        <v>7692.31</v>
      </c>
      <c r="AX3593" s="149" t="s">
        <v>274</v>
      </c>
      <c r="AY3593" s="159">
        <v>2403.77</v>
      </c>
      <c r="AZ3593" s="159">
        <v>2403.77</v>
      </c>
      <c r="BA3593" s="159">
        <v>9615.1</v>
      </c>
      <c r="BB3593" s="159">
        <v>184615.38</v>
      </c>
      <c r="BC3593" s="162" t="s">
        <v>274</v>
      </c>
      <c r="BD3593" s="162">
        <v>0</v>
      </c>
      <c r="BE3593" s="159">
        <v>7692.31</v>
      </c>
      <c r="BF3593" s="159">
        <v>7692.31</v>
      </c>
      <c r="BG3593" s="159">
        <v>192307.69</v>
      </c>
    </row>
    <row r="3594" ht="28.05" customHeight="1" spans="1:59">
      <c r="A3594" s="149"/>
      <c r="B3594" s="149"/>
      <c r="C3594" s="149"/>
      <c r="D3594" s="149" t="s">
        <v>3726</v>
      </c>
      <c r="E3594" s="340" t="s">
        <v>15812</v>
      </c>
      <c r="F3594" s="149" t="s">
        <v>3726</v>
      </c>
      <c r="G3594" s="149" t="s">
        <v>15813</v>
      </c>
      <c r="H3594" s="149" t="s">
        <v>5938</v>
      </c>
      <c r="I3594" s="149" t="s">
        <v>15814</v>
      </c>
      <c r="J3594" s="149" t="s">
        <v>15815</v>
      </c>
      <c r="K3594" s="149"/>
      <c r="L3594" s="149" t="s">
        <v>287</v>
      </c>
      <c r="M3594" s="149"/>
      <c r="N3594" s="149" t="s">
        <v>263</v>
      </c>
      <c r="O3594" s="149" t="s">
        <v>214</v>
      </c>
      <c r="P3594" s="149" t="s">
        <v>53</v>
      </c>
      <c r="Q3594" s="149"/>
      <c r="R3594" s="149" t="s">
        <v>13104</v>
      </c>
      <c r="S3594" s="149" t="s">
        <v>4332</v>
      </c>
      <c r="T3594" s="149" t="s">
        <v>414</v>
      </c>
      <c r="U3594" s="149" t="s">
        <v>267</v>
      </c>
      <c r="V3594" s="149"/>
      <c r="W3594" s="149"/>
      <c r="X3594" s="149" t="s">
        <v>336</v>
      </c>
      <c r="Y3594" s="149"/>
      <c r="Z3594" s="149"/>
      <c r="AA3594" s="149"/>
      <c r="AB3594" s="149" t="s">
        <v>269</v>
      </c>
      <c r="AC3594" s="149" t="s">
        <v>270</v>
      </c>
      <c r="AD3594" s="149" t="s">
        <v>414</v>
      </c>
      <c r="AE3594" s="149" t="s">
        <v>271</v>
      </c>
      <c r="AF3594" s="149"/>
      <c r="AG3594" s="149" t="s">
        <v>1098</v>
      </c>
      <c r="AH3594" s="149" t="s">
        <v>273</v>
      </c>
      <c r="AI3594" s="158">
        <v>21</v>
      </c>
      <c r="AJ3594" s="149"/>
      <c r="AK3594" s="159" t="s">
        <v>274</v>
      </c>
      <c r="AL3594" s="159" t="s">
        <v>274</v>
      </c>
      <c r="AM3594" s="149" t="s">
        <v>274</v>
      </c>
      <c r="AN3594" s="160">
        <v>4</v>
      </c>
      <c r="AO3594" s="149"/>
      <c r="AP3594" s="149" t="s">
        <v>274</v>
      </c>
      <c r="AQ3594" s="149" t="s">
        <v>275</v>
      </c>
      <c r="AR3594" s="158">
        <v>1</v>
      </c>
      <c r="AS3594" s="149" t="s">
        <v>275</v>
      </c>
      <c r="AT3594" s="149" t="s">
        <v>276</v>
      </c>
      <c r="AU3594" s="161">
        <v>1</v>
      </c>
      <c r="AV3594" s="159">
        <v>11946.9</v>
      </c>
      <c r="AW3594" s="159">
        <v>477.88</v>
      </c>
      <c r="AX3594" s="149" t="s">
        <v>274</v>
      </c>
      <c r="AY3594" s="159">
        <v>119.47</v>
      </c>
      <c r="AZ3594" s="159">
        <v>119.47</v>
      </c>
      <c r="BA3594" s="159">
        <v>477.88</v>
      </c>
      <c r="BB3594" s="159">
        <v>2508.87</v>
      </c>
      <c r="BC3594" s="162" t="s">
        <v>274</v>
      </c>
      <c r="BD3594" s="162">
        <v>0</v>
      </c>
      <c r="BE3594" s="159">
        <v>9438.03</v>
      </c>
      <c r="BF3594" s="159">
        <v>9438.03</v>
      </c>
      <c r="BG3594" s="159">
        <v>11946.9</v>
      </c>
    </row>
    <row r="3595" ht="28.05" customHeight="1" spans="1:59">
      <c r="A3595" s="149"/>
      <c r="B3595" s="149"/>
      <c r="C3595" s="149"/>
      <c r="D3595" s="149" t="s">
        <v>3726</v>
      </c>
      <c r="E3595" s="340" t="s">
        <v>15816</v>
      </c>
      <c r="F3595" s="149" t="s">
        <v>3726</v>
      </c>
      <c r="G3595" s="149" t="s">
        <v>15817</v>
      </c>
      <c r="H3595" s="149" t="s">
        <v>15818</v>
      </c>
      <c r="I3595" s="149" t="s">
        <v>6110</v>
      </c>
      <c r="J3595" s="149" t="s">
        <v>15819</v>
      </c>
      <c r="K3595" s="149"/>
      <c r="L3595" s="149" t="s">
        <v>262</v>
      </c>
      <c r="M3595" s="149"/>
      <c r="N3595" s="149" t="s">
        <v>263</v>
      </c>
      <c r="O3595" s="149" t="s">
        <v>214</v>
      </c>
      <c r="P3595" s="149" t="s">
        <v>53</v>
      </c>
      <c r="Q3595" s="149"/>
      <c r="R3595" s="149" t="s">
        <v>15811</v>
      </c>
      <c r="S3595" s="149" t="s">
        <v>4928</v>
      </c>
      <c r="T3595" s="149" t="s">
        <v>15777</v>
      </c>
      <c r="U3595" s="149" t="s">
        <v>267</v>
      </c>
      <c r="V3595" s="149"/>
      <c r="W3595" s="149"/>
      <c r="X3595" s="149" t="s">
        <v>268</v>
      </c>
      <c r="Y3595" s="149"/>
      <c r="Z3595" s="149"/>
      <c r="AA3595" s="149"/>
      <c r="AB3595" s="149" t="s">
        <v>269</v>
      </c>
      <c r="AC3595" s="149" t="s">
        <v>318</v>
      </c>
      <c r="AD3595" s="149" t="s">
        <v>15777</v>
      </c>
      <c r="AE3595" s="149" t="s">
        <v>271</v>
      </c>
      <c r="AF3595" s="149"/>
      <c r="AG3595" s="149" t="s">
        <v>1098</v>
      </c>
      <c r="AH3595" s="149" t="s">
        <v>273</v>
      </c>
      <c r="AI3595" s="158">
        <v>96</v>
      </c>
      <c r="AJ3595" s="149"/>
      <c r="AK3595" s="159" t="s">
        <v>274</v>
      </c>
      <c r="AL3595" s="159" t="s">
        <v>274</v>
      </c>
      <c r="AM3595" s="149" t="s">
        <v>274</v>
      </c>
      <c r="AN3595" s="160">
        <v>4</v>
      </c>
      <c r="AO3595" s="149"/>
      <c r="AP3595" s="149" t="s">
        <v>274</v>
      </c>
      <c r="AQ3595" s="149" t="s">
        <v>275</v>
      </c>
      <c r="AR3595" s="158">
        <v>1</v>
      </c>
      <c r="AS3595" s="149" t="s">
        <v>275</v>
      </c>
      <c r="AT3595" s="149" t="s">
        <v>276</v>
      </c>
      <c r="AU3595" s="161">
        <v>1</v>
      </c>
      <c r="AV3595" s="159">
        <v>4273.5</v>
      </c>
      <c r="AW3595" s="159">
        <v>170.94</v>
      </c>
      <c r="AX3595" s="149" t="s">
        <v>274</v>
      </c>
      <c r="AY3595" s="159">
        <v>53.3</v>
      </c>
      <c r="AZ3595" s="159">
        <v>53.3</v>
      </c>
      <c r="BA3595" s="159">
        <v>213.22</v>
      </c>
      <c r="BB3595" s="159">
        <v>4102.56</v>
      </c>
      <c r="BC3595" s="162" t="s">
        <v>274</v>
      </c>
      <c r="BD3595" s="162">
        <v>0</v>
      </c>
      <c r="BE3595" s="159">
        <v>170.94</v>
      </c>
      <c r="BF3595" s="159">
        <v>170.94</v>
      </c>
      <c r="BG3595" s="159">
        <v>4273.5</v>
      </c>
    </row>
    <row r="3596" ht="28.05" customHeight="1" spans="1:59">
      <c r="A3596" s="149"/>
      <c r="B3596" s="149"/>
      <c r="C3596" s="149"/>
      <c r="D3596" s="149" t="s">
        <v>3726</v>
      </c>
      <c r="E3596" s="340" t="s">
        <v>15820</v>
      </c>
      <c r="F3596" s="149" t="s">
        <v>3726</v>
      </c>
      <c r="G3596" s="149" t="s">
        <v>15821</v>
      </c>
      <c r="H3596" s="149" t="s">
        <v>15822</v>
      </c>
      <c r="I3596" s="149" t="s">
        <v>6105</v>
      </c>
      <c r="J3596" s="149" t="s">
        <v>15823</v>
      </c>
      <c r="K3596" s="149"/>
      <c r="L3596" s="149" t="s">
        <v>262</v>
      </c>
      <c r="M3596" s="149"/>
      <c r="N3596" s="149" t="s">
        <v>263</v>
      </c>
      <c r="O3596" s="149" t="s">
        <v>214</v>
      </c>
      <c r="P3596" s="149" t="s">
        <v>53</v>
      </c>
      <c r="Q3596" s="149"/>
      <c r="R3596" s="149" t="s">
        <v>15811</v>
      </c>
      <c r="S3596" s="149" t="s">
        <v>4928</v>
      </c>
      <c r="T3596" s="149" t="s">
        <v>15777</v>
      </c>
      <c r="U3596" s="149" t="s">
        <v>267</v>
      </c>
      <c r="V3596" s="149"/>
      <c r="W3596" s="149"/>
      <c r="X3596" s="149" t="s">
        <v>268</v>
      </c>
      <c r="Y3596" s="149"/>
      <c r="Z3596" s="149"/>
      <c r="AA3596" s="149"/>
      <c r="AB3596" s="149" t="s">
        <v>269</v>
      </c>
      <c r="AC3596" s="149" t="s">
        <v>318</v>
      </c>
      <c r="AD3596" s="149" t="s">
        <v>15777</v>
      </c>
      <c r="AE3596" s="149" t="s">
        <v>271</v>
      </c>
      <c r="AF3596" s="149"/>
      <c r="AG3596" s="149" t="s">
        <v>1098</v>
      </c>
      <c r="AH3596" s="149" t="s">
        <v>273</v>
      </c>
      <c r="AI3596" s="158">
        <v>96</v>
      </c>
      <c r="AJ3596" s="149"/>
      <c r="AK3596" s="159" t="s">
        <v>274</v>
      </c>
      <c r="AL3596" s="159" t="s">
        <v>274</v>
      </c>
      <c r="AM3596" s="149" t="s">
        <v>274</v>
      </c>
      <c r="AN3596" s="160">
        <v>4</v>
      </c>
      <c r="AO3596" s="149"/>
      <c r="AP3596" s="149" t="s">
        <v>274</v>
      </c>
      <c r="AQ3596" s="149" t="s">
        <v>275</v>
      </c>
      <c r="AR3596" s="158">
        <v>1</v>
      </c>
      <c r="AS3596" s="149" t="s">
        <v>275</v>
      </c>
      <c r="AT3596" s="149" t="s">
        <v>276</v>
      </c>
      <c r="AU3596" s="161">
        <v>1</v>
      </c>
      <c r="AV3596" s="159">
        <v>8547.01</v>
      </c>
      <c r="AW3596" s="159">
        <v>341.88</v>
      </c>
      <c r="AX3596" s="149" t="s">
        <v>274</v>
      </c>
      <c r="AY3596" s="159">
        <v>106.84</v>
      </c>
      <c r="AZ3596" s="159">
        <v>106.84</v>
      </c>
      <c r="BA3596" s="159">
        <v>427.36</v>
      </c>
      <c r="BB3596" s="159">
        <v>8205.13</v>
      </c>
      <c r="BC3596" s="162" t="s">
        <v>274</v>
      </c>
      <c r="BD3596" s="162">
        <v>0</v>
      </c>
      <c r="BE3596" s="159">
        <v>341.88</v>
      </c>
      <c r="BF3596" s="159">
        <v>341.88</v>
      </c>
      <c r="BG3596" s="159">
        <v>8547.01</v>
      </c>
    </row>
    <row r="3597" ht="28.05" customHeight="1" spans="1:59">
      <c r="A3597" s="149"/>
      <c r="B3597" s="149"/>
      <c r="C3597" s="149"/>
      <c r="D3597" s="149" t="s">
        <v>3726</v>
      </c>
      <c r="E3597" s="340" t="s">
        <v>15824</v>
      </c>
      <c r="F3597" s="149" t="s">
        <v>3726</v>
      </c>
      <c r="G3597" s="149" t="s">
        <v>15825</v>
      </c>
      <c r="H3597" s="149" t="s">
        <v>15826</v>
      </c>
      <c r="I3597" s="149" t="s">
        <v>15827</v>
      </c>
      <c r="J3597" s="149" t="s">
        <v>15828</v>
      </c>
      <c r="K3597" s="149"/>
      <c r="L3597" s="149" t="s">
        <v>287</v>
      </c>
      <c r="M3597" s="149"/>
      <c r="N3597" s="149" t="s">
        <v>263</v>
      </c>
      <c r="O3597" s="149" t="s">
        <v>214</v>
      </c>
      <c r="P3597" s="149" t="s">
        <v>53</v>
      </c>
      <c r="Q3597" s="149"/>
      <c r="R3597" s="149" t="s">
        <v>8180</v>
      </c>
      <c r="S3597" s="149" t="s">
        <v>4928</v>
      </c>
      <c r="T3597" s="149" t="s">
        <v>15732</v>
      </c>
      <c r="U3597" s="149" t="s">
        <v>267</v>
      </c>
      <c r="V3597" s="149"/>
      <c r="W3597" s="149"/>
      <c r="X3597" s="149" t="s">
        <v>268</v>
      </c>
      <c r="Y3597" s="149"/>
      <c r="Z3597" s="149"/>
      <c r="AA3597" s="149"/>
      <c r="AB3597" s="149" t="s">
        <v>269</v>
      </c>
      <c r="AC3597" s="149" t="s">
        <v>270</v>
      </c>
      <c r="AD3597" s="149" t="s">
        <v>15732</v>
      </c>
      <c r="AE3597" s="149" t="s">
        <v>271</v>
      </c>
      <c r="AF3597" s="149"/>
      <c r="AG3597" s="149" t="s">
        <v>1098</v>
      </c>
      <c r="AH3597" s="149" t="s">
        <v>273</v>
      </c>
      <c r="AI3597" s="158">
        <v>65</v>
      </c>
      <c r="AJ3597" s="149"/>
      <c r="AK3597" s="159" t="s">
        <v>274</v>
      </c>
      <c r="AL3597" s="159" t="s">
        <v>274</v>
      </c>
      <c r="AM3597" s="149" t="s">
        <v>274</v>
      </c>
      <c r="AN3597" s="160">
        <v>4</v>
      </c>
      <c r="AO3597" s="149"/>
      <c r="AP3597" s="149" t="s">
        <v>274</v>
      </c>
      <c r="AQ3597" s="149" t="s">
        <v>275</v>
      </c>
      <c r="AR3597" s="158">
        <v>1</v>
      </c>
      <c r="AS3597" s="149" t="s">
        <v>275</v>
      </c>
      <c r="AT3597" s="149" t="s">
        <v>276</v>
      </c>
      <c r="AU3597" s="161">
        <v>1</v>
      </c>
      <c r="AV3597" s="159">
        <v>10619.47</v>
      </c>
      <c r="AW3597" s="159">
        <v>424.78</v>
      </c>
      <c r="AX3597" s="149" t="s">
        <v>274</v>
      </c>
      <c r="AY3597" s="159">
        <v>109.24</v>
      </c>
      <c r="AZ3597" s="159">
        <v>109.24</v>
      </c>
      <c r="BA3597" s="159">
        <v>436.96</v>
      </c>
      <c r="BB3597" s="159">
        <v>6808.36</v>
      </c>
      <c r="BC3597" s="162" t="s">
        <v>274</v>
      </c>
      <c r="BD3597" s="162">
        <v>0</v>
      </c>
      <c r="BE3597" s="159">
        <v>3811.11</v>
      </c>
      <c r="BF3597" s="159">
        <v>3811.11</v>
      </c>
      <c r="BG3597" s="159">
        <v>10619.47</v>
      </c>
    </row>
    <row r="3598" ht="28.05" customHeight="1" spans="1:59">
      <c r="A3598" s="149"/>
      <c r="B3598" s="149"/>
      <c r="C3598" s="149"/>
      <c r="D3598" s="149" t="s">
        <v>3726</v>
      </c>
      <c r="E3598" s="340" t="s">
        <v>15829</v>
      </c>
      <c r="F3598" s="149" t="s">
        <v>3726</v>
      </c>
      <c r="G3598" s="149" t="s">
        <v>15830</v>
      </c>
      <c r="H3598" s="149" t="s">
        <v>15826</v>
      </c>
      <c r="I3598" s="149" t="s">
        <v>15827</v>
      </c>
      <c r="J3598" s="149" t="s">
        <v>15831</v>
      </c>
      <c r="K3598" s="149"/>
      <c r="L3598" s="149" t="s">
        <v>287</v>
      </c>
      <c r="M3598" s="149"/>
      <c r="N3598" s="149" t="s">
        <v>263</v>
      </c>
      <c r="O3598" s="149" t="s">
        <v>214</v>
      </c>
      <c r="P3598" s="149" t="s">
        <v>53</v>
      </c>
      <c r="Q3598" s="149"/>
      <c r="R3598" s="149" t="s">
        <v>8180</v>
      </c>
      <c r="S3598" s="149" t="s">
        <v>4928</v>
      </c>
      <c r="T3598" s="149" t="s">
        <v>15732</v>
      </c>
      <c r="U3598" s="149" t="s">
        <v>267</v>
      </c>
      <c r="V3598" s="149"/>
      <c r="W3598" s="149"/>
      <c r="X3598" s="149" t="s">
        <v>268</v>
      </c>
      <c r="Y3598" s="149"/>
      <c r="Z3598" s="149"/>
      <c r="AA3598" s="149"/>
      <c r="AB3598" s="149" t="s">
        <v>269</v>
      </c>
      <c r="AC3598" s="149" t="s">
        <v>270</v>
      </c>
      <c r="AD3598" s="149" t="s">
        <v>15732</v>
      </c>
      <c r="AE3598" s="149" t="s">
        <v>271</v>
      </c>
      <c r="AF3598" s="149"/>
      <c r="AG3598" s="149" t="s">
        <v>1098</v>
      </c>
      <c r="AH3598" s="149" t="s">
        <v>273</v>
      </c>
      <c r="AI3598" s="158">
        <v>65</v>
      </c>
      <c r="AJ3598" s="149"/>
      <c r="AK3598" s="159" t="s">
        <v>274</v>
      </c>
      <c r="AL3598" s="159" t="s">
        <v>274</v>
      </c>
      <c r="AM3598" s="149" t="s">
        <v>274</v>
      </c>
      <c r="AN3598" s="160">
        <v>4</v>
      </c>
      <c r="AO3598" s="149"/>
      <c r="AP3598" s="149" t="s">
        <v>274</v>
      </c>
      <c r="AQ3598" s="149" t="s">
        <v>275</v>
      </c>
      <c r="AR3598" s="158">
        <v>1</v>
      </c>
      <c r="AS3598" s="149" t="s">
        <v>275</v>
      </c>
      <c r="AT3598" s="149" t="s">
        <v>276</v>
      </c>
      <c r="AU3598" s="161">
        <v>1</v>
      </c>
      <c r="AV3598" s="159">
        <v>10619.47</v>
      </c>
      <c r="AW3598" s="159">
        <v>424.78</v>
      </c>
      <c r="AX3598" s="149" t="s">
        <v>274</v>
      </c>
      <c r="AY3598" s="159">
        <v>109.24</v>
      </c>
      <c r="AZ3598" s="159">
        <v>109.24</v>
      </c>
      <c r="BA3598" s="159">
        <v>436.96</v>
      </c>
      <c r="BB3598" s="159">
        <v>6808.36</v>
      </c>
      <c r="BC3598" s="162" t="s">
        <v>274</v>
      </c>
      <c r="BD3598" s="162">
        <v>0</v>
      </c>
      <c r="BE3598" s="159">
        <v>3811.11</v>
      </c>
      <c r="BF3598" s="159">
        <v>3811.11</v>
      </c>
      <c r="BG3598" s="159">
        <v>10619.47</v>
      </c>
    </row>
    <row r="3599" ht="28.05" customHeight="1" spans="1:59">
      <c r="A3599" s="149"/>
      <c r="B3599" s="149"/>
      <c r="C3599" s="149"/>
      <c r="D3599" s="149" t="s">
        <v>3726</v>
      </c>
      <c r="E3599" s="340" t="s">
        <v>15832</v>
      </c>
      <c r="F3599" s="149" t="s">
        <v>3726</v>
      </c>
      <c r="G3599" s="149" t="s">
        <v>15833</v>
      </c>
      <c r="H3599" s="149" t="s">
        <v>5938</v>
      </c>
      <c r="I3599" s="149" t="s">
        <v>15814</v>
      </c>
      <c r="J3599" s="149" t="s">
        <v>15834</v>
      </c>
      <c r="K3599" s="149"/>
      <c r="L3599" s="149" t="s">
        <v>287</v>
      </c>
      <c r="M3599" s="149"/>
      <c r="N3599" s="149" t="s">
        <v>263</v>
      </c>
      <c r="O3599" s="149" t="s">
        <v>214</v>
      </c>
      <c r="P3599" s="149" t="s">
        <v>53</v>
      </c>
      <c r="Q3599" s="149"/>
      <c r="R3599" s="149" t="s">
        <v>13104</v>
      </c>
      <c r="S3599" s="149" t="s">
        <v>4332</v>
      </c>
      <c r="T3599" s="149" t="s">
        <v>414</v>
      </c>
      <c r="U3599" s="149" t="s">
        <v>267</v>
      </c>
      <c r="V3599" s="149"/>
      <c r="W3599" s="149"/>
      <c r="X3599" s="149" t="s">
        <v>336</v>
      </c>
      <c r="Y3599" s="149"/>
      <c r="Z3599" s="149"/>
      <c r="AA3599" s="149"/>
      <c r="AB3599" s="149" t="s">
        <v>269</v>
      </c>
      <c r="AC3599" s="149" t="s">
        <v>270</v>
      </c>
      <c r="AD3599" s="149" t="s">
        <v>414</v>
      </c>
      <c r="AE3599" s="149" t="s">
        <v>271</v>
      </c>
      <c r="AF3599" s="149"/>
      <c r="AG3599" s="149" t="s">
        <v>1098</v>
      </c>
      <c r="AH3599" s="149" t="s">
        <v>273</v>
      </c>
      <c r="AI3599" s="158">
        <v>21</v>
      </c>
      <c r="AJ3599" s="149"/>
      <c r="AK3599" s="159" t="s">
        <v>274</v>
      </c>
      <c r="AL3599" s="159" t="s">
        <v>274</v>
      </c>
      <c r="AM3599" s="149" t="s">
        <v>274</v>
      </c>
      <c r="AN3599" s="160">
        <v>4</v>
      </c>
      <c r="AO3599" s="149"/>
      <c r="AP3599" s="149" t="s">
        <v>274</v>
      </c>
      <c r="AQ3599" s="149" t="s">
        <v>275</v>
      </c>
      <c r="AR3599" s="158">
        <v>1</v>
      </c>
      <c r="AS3599" s="149" t="s">
        <v>275</v>
      </c>
      <c r="AT3599" s="149" t="s">
        <v>276</v>
      </c>
      <c r="AU3599" s="161">
        <v>1</v>
      </c>
      <c r="AV3599" s="159">
        <v>11946.91</v>
      </c>
      <c r="AW3599" s="159">
        <v>477.88</v>
      </c>
      <c r="AX3599" s="149" t="s">
        <v>274</v>
      </c>
      <c r="AY3599" s="159">
        <v>119.47</v>
      </c>
      <c r="AZ3599" s="159">
        <v>119.47</v>
      </c>
      <c r="BA3599" s="159">
        <v>477.88</v>
      </c>
      <c r="BB3599" s="159">
        <v>2508.87</v>
      </c>
      <c r="BC3599" s="162" t="s">
        <v>274</v>
      </c>
      <c r="BD3599" s="162">
        <v>0</v>
      </c>
      <c r="BE3599" s="159">
        <v>9438.04</v>
      </c>
      <c r="BF3599" s="159">
        <v>9438.04</v>
      </c>
      <c r="BG3599" s="159">
        <v>11946.91</v>
      </c>
    </row>
    <row r="3600" ht="28.05" customHeight="1" spans="1:59">
      <c r="A3600" s="149"/>
      <c r="B3600" s="149"/>
      <c r="C3600" s="149"/>
      <c r="D3600" s="149" t="s">
        <v>3726</v>
      </c>
      <c r="E3600" s="340" t="s">
        <v>15835</v>
      </c>
      <c r="F3600" s="149" t="s">
        <v>3726</v>
      </c>
      <c r="G3600" s="149" t="s">
        <v>15836</v>
      </c>
      <c r="H3600" s="149" t="s">
        <v>15837</v>
      </c>
      <c r="I3600" s="149" t="s">
        <v>6187</v>
      </c>
      <c r="J3600" s="149" t="s">
        <v>15838</v>
      </c>
      <c r="K3600" s="149"/>
      <c r="L3600" s="149" t="s">
        <v>262</v>
      </c>
      <c r="M3600" s="149"/>
      <c r="N3600" s="149" t="s">
        <v>263</v>
      </c>
      <c r="O3600" s="149" t="s">
        <v>214</v>
      </c>
      <c r="P3600" s="149" t="s">
        <v>53</v>
      </c>
      <c r="Q3600" s="149"/>
      <c r="R3600" s="149" t="s">
        <v>15811</v>
      </c>
      <c r="S3600" s="149" t="s">
        <v>4928</v>
      </c>
      <c r="T3600" s="149" t="s">
        <v>15777</v>
      </c>
      <c r="U3600" s="149" t="s">
        <v>267</v>
      </c>
      <c r="V3600" s="149"/>
      <c r="W3600" s="149"/>
      <c r="X3600" s="149" t="s">
        <v>268</v>
      </c>
      <c r="Y3600" s="149"/>
      <c r="Z3600" s="149"/>
      <c r="AA3600" s="149"/>
      <c r="AB3600" s="149" t="s">
        <v>269</v>
      </c>
      <c r="AC3600" s="149" t="s">
        <v>318</v>
      </c>
      <c r="AD3600" s="149" t="s">
        <v>15777</v>
      </c>
      <c r="AE3600" s="149" t="s">
        <v>271</v>
      </c>
      <c r="AF3600" s="149"/>
      <c r="AG3600" s="149" t="s">
        <v>1098</v>
      </c>
      <c r="AH3600" s="149" t="s">
        <v>273</v>
      </c>
      <c r="AI3600" s="158">
        <v>96</v>
      </c>
      <c r="AJ3600" s="149"/>
      <c r="AK3600" s="159" t="s">
        <v>274</v>
      </c>
      <c r="AL3600" s="159" t="s">
        <v>274</v>
      </c>
      <c r="AM3600" s="149" t="s">
        <v>274</v>
      </c>
      <c r="AN3600" s="160">
        <v>4</v>
      </c>
      <c r="AO3600" s="149"/>
      <c r="AP3600" s="149" t="s">
        <v>274</v>
      </c>
      <c r="AQ3600" s="149" t="s">
        <v>275</v>
      </c>
      <c r="AR3600" s="158">
        <v>1</v>
      </c>
      <c r="AS3600" s="149" t="s">
        <v>275</v>
      </c>
      <c r="AT3600" s="149" t="s">
        <v>276</v>
      </c>
      <c r="AU3600" s="161">
        <v>1</v>
      </c>
      <c r="AV3600" s="159">
        <v>21367.52</v>
      </c>
      <c r="AW3600" s="159">
        <v>854.7</v>
      </c>
      <c r="AX3600" s="149" t="s">
        <v>274</v>
      </c>
      <c r="AY3600" s="159">
        <v>266.98</v>
      </c>
      <c r="AZ3600" s="159">
        <v>266.98</v>
      </c>
      <c r="BA3600" s="159">
        <v>1067.94</v>
      </c>
      <c r="BB3600" s="159">
        <v>20512.82</v>
      </c>
      <c r="BC3600" s="162" t="s">
        <v>274</v>
      </c>
      <c r="BD3600" s="162">
        <v>0</v>
      </c>
      <c r="BE3600" s="159">
        <v>854.7</v>
      </c>
      <c r="BF3600" s="159">
        <v>854.7</v>
      </c>
      <c r="BG3600" s="159">
        <v>21367.52</v>
      </c>
    </row>
    <row r="3601" ht="28.05" customHeight="1" spans="1:59">
      <c r="A3601" s="149"/>
      <c r="B3601" s="149"/>
      <c r="C3601" s="149"/>
      <c r="D3601" s="149" t="s">
        <v>3726</v>
      </c>
      <c r="E3601" s="340" t="s">
        <v>15839</v>
      </c>
      <c r="F3601" s="149" t="s">
        <v>3726</v>
      </c>
      <c r="G3601" s="149" t="s">
        <v>15840</v>
      </c>
      <c r="H3601" s="149" t="s">
        <v>15826</v>
      </c>
      <c r="I3601" s="149" t="s">
        <v>15827</v>
      </c>
      <c r="J3601" s="149" t="s">
        <v>15841</v>
      </c>
      <c r="K3601" s="149"/>
      <c r="L3601" s="149" t="s">
        <v>287</v>
      </c>
      <c r="M3601" s="149"/>
      <c r="N3601" s="149" t="s">
        <v>263</v>
      </c>
      <c r="O3601" s="149" t="s">
        <v>214</v>
      </c>
      <c r="P3601" s="149" t="s">
        <v>53</v>
      </c>
      <c r="Q3601" s="149"/>
      <c r="R3601" s="149" t="s">
        <v>8180</v>
      </c>
      <c r="S3601" s="149" t="s">
        <v>4928</v>
      </c>
      <c r="T3601" s="149" t="s">
        <v>15732</v>
      </c>
      <c r="U3601" s="149" t="s">
        <v>267</v>
      </c>
      <c r="V3601" s="149"/>
      <c r="W3601" s="149"/>
      <c r="X3601" s="149" t="s">
        <v>268</v>
      </c>
      <c r="Y3601" s="149"/>
      <c r="Z3601" s="149"/>
      <c r="AA3601" s="149"/>
      <c r="AB3601" s="149" t="s">
        <v>269</v>
      </c>
      <c r="AC3601" s="149" t="s">
        <v>270</v>
      </c>
      <c r="AD3601" s="149" t="s">
        <v>15732</v>
      </c>
      <c r="AE3601" s="149" t="s">
        <v>271</v>
      </c>
      <c r="AF3601" s="149"/>
      <c r="AG3601" s="149" t="s">
        <v>1098</v>
      </c>
      <c r="AH3601" s="149" t="s">
        <v>273</v>
      </c>
      <c r="AI3601" s="158">
        <v>65</v>
      </c>
      <c r="AJ3601" s="149"/>
      <c r="AK3601" s="159" t="s">
        <v>274</v>
      </c>
      <c r="AL3601" s="159" t="s">
        <v>274</v>
      </c>
      <c r="AM3601" s="149" t="s">
        <v>274</v>
      </c>
      <c r="AN3601" s="160">
        <v>4</v>
      </c>
      <c r="AO3601" s="149"/>
      <c r="AP3601" s="149" t="s">
        <v>274</v>
      </c>
      <c r="AQ3601" s="149" t="s">
        <v>275</v>
      </c>
      <c r="AR3601" s="158">
        <v>1</v>
      </c>
      <c r="AS3601" s="149" t="s">
        <v>275</v>
      </c>
      <c r="AT3601" s="149" t="s">
        <v>276</v>
      </c>
      <c r="AU3601" s="161">
        <v>1</v>
      </c>
      <c r="AV3601" s="159">
        <v>10619.47</v>
      </c>
      <c r="AW3601" s="159">
        <v>424.78</v>
      </c>
      <c r="AX3601" s="149" t="s">
        <v>274</v>
      </c>
      <c r="AY3601" s="159">
        <v>109.24</v>
      </c>
      <c r="AZ3601" s="159">
        <v>109.24</v>
      </c>
      <c r="BA3601" s="159">
        <v>436.96</v>
      </c>
      <c r="BB3601" s="159">
        <v>6808.36</v>
      </c>
      <c r="BC3601" s="162" t="s">
        <v>274</v>
      </c>
      <c r="BD3601" s="162">
        <v>0</v>
      </c>
      <c r="BE3601" s="159">
        <v>3811.11</v>
      </c>
      <c r="BF3601" s="159">
        <v>3811.11</v>
      </c>
      <c r="BG3601" s="159">
        <v>10619.47</v>
      </c>
    </row>
    <row r="3602" ht="28.05" customHeight="1" spans="1:59">
      <c r="A3602" s="149"/>
      <c r="B3602" s="149"/>
      <c r="C3602" s="149"/>
      <c r="D3602" s="149" t="s">
        <v>3726</v>
      </c>
      <c r="E3602" s="340" t="s">
        <v>15842</v>
      </c>
      <c r="F3602" s="149" t="s">
        <v>3726</v>
      </c>
      <c r="G3602" s="149" t="s">
        <v>15843</v>
      </c>
      <c r="H3602" s="149" t="s">
        <v>5938</v>
      </c>
      <c r="I3602" s="149" t="s">
        <v>15844</v>
      </c>
      <c r="J3602" s="149" t="s">
        <v>15845</v>
      </c>
      <c r="K3602" s="149"/>
      <c r="L3602" s="149" t="s">
        <v>287</v>
      </c>
      <c r="M3602" s="149"/>
      <c r="N3602" s="149" t="s">
        <v>263</v>
      </c>
      <c r="O3602" s="149" t="s">
        <v>214</v>
      </c>
      <c r="P3602" s="149" t="s">
        <v>53</v>
      </c>
      <c r="Q3602" s="149"/>
      <c r="R3602" s="149" t="s">
        <v>13191</v>
      </c>
      <c r="S3602" s="149" t="s">
        <v>4332</v>
      </c>
      <c r="T3602" s="149" t="s">
        <v>414</v>
      </c>
      <c r="U3602" s="149" t="s">
        <v>267</v>
      </c>
      <c r="V3602" s="149"/>
      <c r="W3602" s="149"/>
      <c r="X3602" s="149" t="s">
        <v>336</v>
      </c>
      <c r="Y3602" s="149"/>
      <c r="Z3602" s="149"/>
      <c r="AA3602" s="149"/>
      <c r="AB3602" s="149" t="s">
        <v>269</v>
      </c>
      <c r="AC3602" s="149" t="s">
        <v>270</v>
      </c>
      <c r="AD3602" s="149" t="s">
        <v>414</v>
      </c>
      <c r="AE3602" s="149" t="s">
        <v>271</v>
      </c>
      <c r="AF3602" s="149"/>
      <c r="AG3602" s="149" t="s">
        <v>1098</v>
      </c>
      <c r="AH3602" s="149" t="s">
        <v>273</v>
      </c>
      <c r="AI3602" s="158">
        <v>21</v>
      </c>
      <c r="AJ3602" s="149"/>
      <c r="AK3602" s="159" t="s">
        <v>274</v>
      </c>
      <c r="AL3602" s="159" t="s">
        <v>274</v>
      </c>
      <c r="AM3602" s="149" t="s">
        <v>274</v>
      </c>
      <c r="AN3602" s="160">
        <v>4</v>
      </c>
      <c r="AO3602" s="149"/>
      <c r="AP3602" s="149" t="s">
        <v>274</v>
      </c>
      <c r="AQ3602" s="149" t="s">
        <v>275</v>
      </c>
      <c r="AR3602" s="158">
        <v>1</v>
      </c>
      <c r="AS3602" s="149" t="s">
        <v>275</v>
      </c>
      <c r="AT3602" s="149" t="s">
        <v>276</v>
      </c>
      <c r="AU3602" s="161">
        <v>1</v>
      </c>
      <c r="AV3602" s="159">
        <v>23008.85</v>
      </c>
      <c r="AW3602" s="159">
        <v>920.35</v>
      </c>
      <c r="AX3602" s="149" t="s">
        <v>274</v>
      </c>
      <c r="AY3602" s="159">
        <v>230.09</v>
      </c>
      <c r="AZ3602" s="159">
        <v>230.09</v>
      </c>
      <c r="BA3602" s="159">
        <v>920.36</v>
      </c>
      <c r="BB3602" s="159">
        <v>4831.89</v>
      </c>
      <c r="BC3602" s="162" t="s">
        <v>274</v>
      </c>
      <c r="BD3602" s="162">
        <v>0</v>
      </c>
      <c r="BE3602" s="159">
        <v>18176.96</v>
      </c>
      <c r="BF3602" s="159">
        <v>18176.96</v>
      </c>
      <c r="BG3602" s="159">
        <v>23008.85</v>
      </c>
    </row>
    <row r="3603" ht="28.05" customHeight="1" spans="1:59">
      <c r="A3603" s="149"/>
      <c r="B3603" s="149"/>
      <c r="C3603" s="149"/>
      <c r="D3603" s="149" t="s">
        <v>3726</v>
      </c>
      <c r="E3603" s="340" t="s">
        <v>15846</v>
      </c>
      <c r="F3603" s="149" t="s">
        <v>3726</v>
      </c>
      <c r="G3603" s="149" t="s">
        <v>15847</v>
      </c>
      <c r="H3603" s="149" t="s">
        <v>15848</v>
      </c>
      <c r="I3603" s="149" t="s">
        <v>6197</v>
      </c>
      <c r="J3603" s="149" t="s">
        <v>15849</v>
      </c>
      <c r="K3603" s="149"/>
      <c r="L3603" s="149" t="s">
        <v>262</v>
      </c>
      <c r="M3603" s="149"/>
      <c r="N3603" s="149" t="s">
        <v>263</v>
      </c>
      <c r="O3603" s="149" t="s">
        <v>214</v>
      </c>
      <c r="P3603" s="149" t="s">
        <v>53</v>
      </c>
      <c r="Q3603" s="149"/>
      <c r="R3603" s="149" t="s">
        <v>15811</v>
      </c>
      <c r="S3603" s="149" t="s">
        <v>4928</v>
      </c>
      <c r="T3603" s="149" t="s">
        <v>15777</v>
      </c>
      <c r="U3603" s="149" t="s">
        <v>267</v>
      </c>
      <c r="V3603" s="149"/>
      <c r="W3603" s="149"/>
      <c r="X3603" s="149" t="s">
        <v>268</v>
      </c>
      <c r="Y3603" s="149"/>
      <c r="Z3603" s="149"/>
      <c r="AA3603" s="149"/>
      <c r="AB3603" s="149" t="s">
        <v>269</v>
      </c>
      <c r="AC3603" s="149" t="s">
        <v>318</v>
      </c>
      <c r="AD3603" s="149" t="s">
        <v>15777</v>
      </c>
      <c r="AE3603" s="149" t="s">
        <v>271</v>
      </c>
      <c r="AF3603" s="149"/>
      <c r="AG3603" s="149" t="s">
        <v>1098</v>
      </c>
      <c r="AH3603" s="149" t="s">
        <v>273</v>
      </c>
      <c r="AI3603" s="158">
        <v>96</v>
      </c>
      <c r="AJ3603" s="149"/>
      <c r="AK3603" s="159" t="s">
        <v>274</v>
      </c>
      <c r="AL3603" s="159" t="s">
        <v>274</v>
      </c>
      <c r="AM3603" s="149" t="s">
        <v>274</v>
      </c>
      <c r="AN3603" s="160">
        <v>4</v>
      </c>
      <c r="AO3603" s="149"/>
      <c r="AP3603" s="149" t="s">
        <v>274</v>
      </c>
      <c r="AQ3603" s="149" t="s">
        <v>275</v>
      </c>
      <c r="AR3603" s="158">
        <v>1</v>
      </c>
      <c r="AS3603" s="149" t="s">
        <v>275</v>
      </c>
      <c r="AT3603" s="149" t="s">
        <v>276</v>
      </c>
      <c r="AU3603" s="161">
        <v>1</v>
      </c>
      <c r="AV3603" s="159">
        <v>7264.96</v>
      </c>
      <c r="AW3603" s="159">
        <v>290.6</v>
      </c>
      <c r="AX3603" s="149" t="s">
        <v>274</v>
      </c>
      <c r="AY3603" s="159">
        <v>90.8</v>
      </c>
      <c r="AZ3603" s="159">
        <v>90.8</v>
      </c>
      <c r="BA3603" s="159">
        <v>363.21</v>
      </c>
      <c r="BB3603" s="159">
        <v>6974.36</v>
      </c>
      <c r="BC3603" s="162" t="s">
        <v>274</v>
      </c>
      <c r="BD3603" s="162">
        <v>0</v>
      </c>
      <c r="BE3603" s="159">
        <v>290.6</v>
      </c>
      <c r="BF3603" s="159">
        <v>290.6</v>
      </c>
      <c r="BG3603" s="159">
        <v>7264.96</v>
      </c>
    </row>
    <row r="3604" ht="28.05" customHeight="1" spans="1:59">
      <c r="A3604" s="149"/>
      <c r="B3604" s="149"/>
      <c r="C3604" s="149"/>
      <c r="D3604" s="149" t="s">
        <v>3726</v>
      </c>
      <c r="E3604" s="340" t="s">
        <v>15850</v>
      </c>
      <c r="F3604" s="149" t="s">
        <v>3726</v>
      </c>
      <c r="G3604" s="149" t="s">
        <v>15851</v>
      </c>
      <c r="H3604" s="149" t="s">
        <v>15852</v>
      </c>
      <c r="I3604" s="149" t="s">
        <v>8409</v>
      </c>
      <c r="J3604" s="149" t="s">
        <v>15853</v>
      </c>
      <c r="K3604" s="149"/>
      <c r="L3604" s="149" t="s">
        <v>262</v>
      </c>
      <c r="M3604" s="149"/>
      <c r="N3604" s="149" t="s">
        <v>263</v>
      </c>
      <c r="O3604" s="149" t="s">
        <v>214</v>
      </c>
      <c r="P3604" s="149" t="s">
        <v>53</v>
      </c>
      <c r="Q3604" s="149"/>
      <c r="R3604" s="149" t="s">
        <v>15811</v>
      </c>
      <c r="S3604" s="149" t="s">
        <v>4928</v>
      </c>
      <c r="T3604" s="149" t="s">
        <v>15777</v>
      </c>
      <c r="U3604" s="149" t="s">
        <v>267</v>
      </c>
      <c r="V3604" s="149"/>
      <c r="W3604" s="149"/>
      <c r="X3604" s="149" t="s">
        <v>268</v>
      </c>
      <c r="Y3604" s="149"/>
      <c r="Z3604" s="149"/>
      <c r="AA3604" s="149"/>
      <c r="AB3604" s="149" t="s">
        <v>269</v>
      </c>
      <c r="AC3604" s="149" t="s">
        <v>318</v>
      </c>
      <c r="AD3604" s="149" t="s">
        <v>15777</v>
      </c>
      <c r="AE3604" s="149" t="s">
        <v>271</v>
      </c>
      <c r="AF3604" s="149"/>
      <c r="AG3604" s="149" t="s">
        <v>1098</v>
      </c>
      <c r="AH3604" s="149" t="s">
        <v>273</v>
      </c>
      <c r="AI3604" s="158">
        <v>96</v>
      </c>
      <c r="AJ3604" s="149"/>
      <c r="AK3604" s="159" t="s">
        <v>274</v>
      </c>
      <c r="AL3604" s="159" t="s">
        <v>274</v>
      </c>
      <c r="AM3604" s="149" t="s">
        <v>274</v>
      </c>
      <c r="AN3604" s="160">
        <v>4</v>
      </c>
      <c r="AO3604" s="149"/>
      <c r="AP3604" s="149" t="s">
        <v>274</v>
      </c>
      <c r="AQ3604" s="149" t="s">
        <v>275</v>
      </c>
      <c r="AR3604" s="158">
        <v>1</v>
      </c>
      <c r="AS3604" s="149" t="s">
        <v>275</v>
      </c>
      <c r="AT3604" s="149" t="s">
        <v>276</v>
      </c>
      <c r="AU3604" s="161">
        <v>1</v>
      </c>
      <c r="AV3604" s="159">
        <v>158119.66</v>
      </c>
      <c r="AW3604" s="159">
        <v>6324.79</v>
      </c>
      <c r="AX3604" s="149" t="s">
        <v>274</v>
      </c>
      <c r="AY3604" s="159">
        <v>1976.41</v>
      </c>
      <c r="AZ3604" s="159">
        <v>1976.41</v>
      </c>
      <c r="BA3604" s="159">
        <v>7905.67</v>
      </c>
      <c r="BB3604" s="159">
        <v>151794.87</v>
      </c>
      <c r="BC3604" s="162" t="s">
        <v>274</v>
      </c>
      <c r="BD3604" s="162">
        <v>0</v>
      </c>
      <c r="BE3604" s="159">
        <v>6324.79</v>
      </c>
      <c r="BF3604" s="159">
        <v>6324.79</v>
      </c>
      <c r="BG3604" s="159">
        <v>158119.66</v>
      </c>
    </row>
    <row r="3605" ht="28.05" customHeight="1" spans="1:59">
      <c r="A3605" s="149"/>
      <c r="B3605" s="149"/>
      <c r="C3605" s="149"/>
      <c r="D3605" s="149" t="s">
        <v>3726</v>
      </c>
      <c r="E3605" s="340" t="s">
        <v>15854</v>
      </c>
      <c r="F3605" s="149" t="s">
        <v>3726</v>
      </c>
      <c r="G3605" s="149" t="s">
        <v>15855</v>
      </c>
      <c r="H3605" s="149" t="s">
        <v>5938</v>
      </c>
      <c r="I3605" s="149" t="s">
        <v>15844</v>
      </c>
      <c r="J3605" s="149" t="s">
        <v>15856</v>
      </c>
      <c r="K3605" s="149"/>
      <c r="L3605" s="149" t="s">
        <v>287</v>
      </c>
      <c r="M3605" s="149"/>
      <c r="N3605" s="149" t="s">
        <v>263</v>
      </c>
      <c r="O3605" s="149" t="s">
        <v>214</v>
      </c>
      <c r="P3605" s="149" t="s">
        <v>53</v>
      </c>
      <c r="Q3605" s="149"/>
      <c r="R3605" s="149" t="s">
        <v>13191</v>
      </c>
      <c r="S3605" s="149" t="s">
        <v>4332</v>
      </c>
      <c r="T3605" s="149" t="s">
        <v>414</v>
      </c>
      <c r="U3605" s="149" t="s">
        <v>267</v>
      </c>
      <c r="V3605" s="149"/>
      <c r="W3605" s="149"/>
      <c r="X3605" s="149" t="s">
        <v>336</v>
      </c>
      <c r="Y3605" s="149"/>
      <c r="Z3605" s="149"/>
      <c r="AA3605" s="149"/>
      <c r="AB3605" s="149" t="s">
        <v>269</v>
      </c>
      <c r="AC3605" s="149" t="s">
        <v>270</v>
      </c>
      <c r="AD3605" s="149" t="s">
        <v>414</v>
      </c>
      <c r="AE3605" s="149" t="s">
        <v>271</v>
      </c>
      <c r="AF3605" s="149"/>
      <c r="AG3605" s="149" t="s">
        <v>1098</v>
      </c>
      <c r="AH3605" s="149" t="s">
        <v>273</v>
      </c>
      <c r="AI3605" s="158">
        <v>21</v>
      </c>
      <c r="AJ3605" s="149"/>
      <c r="AK3605" s="159" t="s">
        <v>274</v>
      </c>
      <c r="AL3605" s="159" t="s">
        <v>274</v>
      </c>
      <c r="AM3605" s="149" t="s">
        <v>274</v>
      </c>
      <c r="AN3605" s="160">
        <v>4</v>
      </c>
      <c r="AO3605" s="149"/>
      <c r="AP3605" s="149" t="s">
        <v>274</v>
      </c>
      <c r="AQ3605" s="149" t="s">
        <v>275</v>
      </c>
      <c r="AR3605" s="158">
        <v>1</v>
      </c>
      <c r="AS3605" s="149" t="s">
        <v>275</v>
      </c>
      <c r="AT3605" s="149" t="s">
        <v>276</v>
      </c>
      <c r="AU3605" s="161">
        <v>1</v>
      </c>
      <c r="AV3605" s="159">
        <v>23008.85</v>
      </c>
      <c r="AW3605" s="159">
        <v>920.35</v>
      </c>
      <c r="AX3605" s="149" t="s">
        <v>274</v>
      </c>
      <c r="AY3605" s="159">
        <v>230.09</v>
      </c>
      <c r="AZ3605" s="159">
        <v>230.09</v>
      </c>
      <c r="BA3605" s="159">
        <v>920.36</v>
      </c>
      <c r="BB3605" s="159">
        <v>4831.89</v>
      </c>
      <c r="BC3605" s="162" t="s">
        <v>274</v>
      </c>
      <c r="BD3605" s="162">
        <v>0</v>
      </c>
      <c r="BE3605" s="159">
        <v>18176.96</v>
      </c>
      <c r="BF3605" s="159">
        <v>18176.96</v>
      </c>
      <c r="BG3605" s="159">
        <v>23008.85</v>
      </c>
    </row>
    <row r="3606" ht="28.05" customHeight="1" spans="1:59">
      <c r="A3606" s="149"/>
      <c r="B3606" s="149"/>
      <c r="C3606" s="149"/>
      <c r="D3606" s="149" t="s">
        <v>3726</v>
      </c>
      <c r="E3606" s="340" t="s">
        <v>15857</v>
      </c>
      <c r="F3606" s="149" t="s">
        <v>3726</v>
      </c>
      <c r="G3606" s="149" t="s">
        <v>15858</v>
      </c>
      <c r="H3606" s="149" t="s">
        <v>15859</v>
      </c>
      <c r="I3606" s="149" t="s">
        <v>8459</v>
      </c>
      <c r="J3606" s="149" t="s">
        <v>15860</v>
      </c>
      <c r="K3606" s="149"/>
      <c r="L3606" s="149" t="s">
        <v>262</v>
      </c>
      <c r="M3606" s="149"/>
      <c r="N3606" s="149" t="s">
        <v>263</v>
      </c>
      <c r="O3606" s="149" t="s">
        <v>214</v>
      </c>
      <c r="P3606" s="149" t="s">
        <v>53</v>
      </c>
      <c r="Q3606" s="149"/>
      <c r="R3606" s="149" t="s">
        <v>15811</v>
      </c>
      <c r="S3606" s="149" t="s">
        <v>4928</v>
      </c>
      <c r="T3606" s="149" t="s">
        <v>15777</v>
      </c>
      <c r="U3606" s="149" t="s">
        <v>267</v>
      </c>
      <c r="V3606" s="149"/>
      <c r="W3606" s="149"/>
      <c r="X3606" s="149" t="s">
        <v>268</v>
      </c>
      <c r="Y3606" s="149"/>
      <c r="Z3606" s="149"/>
      <c r="AA3606" s="149"/>
      <c r="AB3606" s="149" t="s">
        <v>269</v>
      </c>
      <c r="AC3606" s="149" t="s">
        <v>318</v>
      </c>
      <c r="AD3606" s="149" t="s">
        <v>15777</v>
      </c>
      <c r="AE3606" s="149" t="s">
        <v>271</v>
      </c>
      <c r="AF3606" s="149"/>
      <c r="AG3606" s="149" t="s">
        <v>1098</v>
      </c>
      <c r="AH3606" s="149" t="s">
        <v>273</v>
      </c>
      <c r="AI3606" s="158">
        <v>96</v>
      </c>
      <c r="AJ3606" s="149"/>
      <c r="AK3606" s="159" t="s">
        <v>274</v>
      </c>
      <c r="AL3606" s="159" t="s">
        <v>274</v>
      </c>
      <c r="AM3606" s="149" t="s">
        <v>274</v>
      </c>
      <c r="AN3606" s="160">
        <v>4</v>
      </c>
      <c r="AO3606" s="149"/>
      <c r="AP3606" s="149" t="s">
        <v>274</v>
      </c>
      <c r="AQ3606" s="149" t="s">
        <v>275</v>
      </c>
      <c r="AR3606" s="158">
        <v>1</v>
      </c>
      <c r="AS3606" s="149" t="s">
        <v>275</v>
      </c>
      <c r="AT3606" s="149" t="s">
        <v>276</v>
      </c>
      <c r="AU3606" s="161">
        <v>1</v>
      </c>
      <c r="AV3606" s="159">
        <v>6837.61</v>
      </c>
      <c r="AW3606" s="159">
        <v>273.5</v>
      </c>
      <c r="AX3606" s="149" t="s">
        <v>274</v>
      </c>
      <c r="AY3606" s="159">
        <v>85.38</v>
      </c>
      <c r="AZ3606" s="159">
        <v>85.38</v>
      </c>
      <c r="BA3606" s="159">
        <v>341.53</v>
      </c>
      <c r="BB3606" s="159">
        <v>6564.11</v>
      </c>
      <c r="BC3606" s="162" t="s">
        <v>274</v>
      </c>
      <c r="BD3606" s="162">
        <v>0</v>
      </c>
      <c r="BE3606" s="159">
        <v>273.5</v>
      </c>
      <c r="BF3606" s="159">
        <v>273.5</v>
      </c>
      <c r="BG3606" s="159">
        <v>6837.61</v>
      </c>
    </row>
    <row r="3607" ht="28.05" customHeight="1" spans="1:59">
      <c r="A3607" s="149"/>
      <c r="B3607" s="149"/>
      <c r="C3607" s="149"/>
      <c r="D3607" s="149" t="s">
        <v>3726</v>
      </c>
      <c r="E3607" s="340" t="s">
        <v>15861</v>
      </c>
      <c r="F3607" s="149" t="s">
        <v>3726</v>
      </c>
      <c r="G3607" s="149" t="s">
        <v>15862</v>
      </c>
      <c r="H3607" s="149" t="s">
        <v>15826</v>
      </c>
      <c r="I3607" s="149" t="s">
        <v>15827</v>
      </c>
      <c r="J3607" s="149" t="s">
        <v>15863</v>
      </c>
      <c r="K3607" s="149"/>
      <c r="L3607" s="149" t="s">
        <v>287</v>
      </c>
      <c r="M3607" s="149"/>
      <c r="N3607" s="149" t="s">
        <v>263</v>
      </c>
      <c r="O3607" s="149" t="s">
        <v>214</v>
      </c>
      <c r="P3607" s="149" t="s">
        <v>53</v>
      </c>
      <c r="Q3607" s="149"/>
      <c r="R3607" s="149" t="s">
        <v>8180</v>
      </c>
      <c r="S3607" s="149" t="s">
        <v>4928</v>
      </c>
      <c r="T3607" s="149" t="s">
        <v>15732</v>
      </c>
      <c r="U3607" s="149" t="s">
        <v>267</v>
      </c>
      <c r="V3607" s="149"/>
      <c r="W3607" s="149"/>
      <c r="X3607" s="149" t="s">
        <v>268</v>
      </c>
      <c r="Y3607" s="149"/>
      <c r="Z3607" s="149"/>
      <c r="AA3607" s="149"/>
      <c r="AB3607" s="149" t="s">
        <v>269</v>
      </c>
      <c r="AC3607" s="149" t="s">
        <v>270</v>
      </c>
      <c r="AD3607" s="149" t="s">
        <v>15732</v>
      </c>
      <c r="AE3607" s="149" t="s">
        <v>271</v>
      </c>
      <c r="AF3607" s="149"/>
      <c r="AG3607" s="149" t="s">
        <v>1098</v>
      </c>
      <c r="AH3607" s="149" t="s">
        <v>273</v>
      </c>
      <c r="AI3607" s="158">
        <v>65</v>
      </c>
      <c r="AJ3607" s="149"/>
      <c r="AK3607" s="159" t="s">
        <v>274</v>
      </c>
      <c r="AL3607" s="159" t="s">
        <v>274</v>
      </c>
      <c r="AM3607" s="149" t="s">
        <v>274</v>
      </c>
      <c r="AN3607" s="160">
        <v>4</v>
      </c>
      <c r="AO3607" s="149"/>
      <c r="AP3607" s="149" t="s">
        <v>274</v>
      </c>
      <c r="AQ3607" s="149" t="s">
        <v>275</v>
      </c>
      <c r="AR3607" s="158">
        <v>1</v>
      </c>
      <c r="AS3607" s="149" t="s">
        <v>275</v>
      </c>
      <c r="AT3607" s="149" t="s">
        <v>276</v>
      </c>
      <c r="AU3607" s="161">
        <v>1</v>
      </c>
      <c r="AV3607" s="159">
        <v>10619.47</v>
      </c>
      <c r="AW3607" s="159">
        <v>424.78</v>
      </c>
      <c r="AX3607" s="149" t="s">
        <v>274</v>
      </c>
      <c r="AY3607" s="159">
        <v>109.24</v>
      </c>
      <c r="AZ3607" s="159">
        <v>109.24</v>
      </c>
      <c r="BA3607" s="159">
        <v>436.96</v>
      </c>
      <c r="BB3607" s="159">
        <v>6808.36</v>
      </c>
      <c r="BC3607" s="162" t="s">
        <v>274</v>
      </c>
      <c r="BD3607" s="162">
        <v>0</v>
      </c>
      <c r="BE3607" s="159">
        <v>3811.11</v>
      </c>
      <c r="BF3607" s="159">
        <v>3811.11</v>
      </c>
      <c r="BG3607" s="159">
        <v>10619.47</v>
      </c>
    </row>
    <row r="3608" ht="28.05" customHeight="1" spans="1:59">
      <c r="A3608" s="149"/>
      <c r="B3608" s="149"/>
      <c r="C3608" s="149"/>
      <c r="D3608" s="149" t="s">
        <v>3726</v>
      </c>
      <c r="E3608" s="340" t="s">
        <v>15864</v>
      </c>
      <c r="F3608" s="149" t="s">
        <v>3726</v>
      </c>
      <c r="G3608" s="149" t="s">
        <v>15865</v>
      </c>
      <c r="H3608" s="149" t="s">
        <v>15866</v>
      </c>
      <c r="I3608" s="149" t="s">
        <v>15867</v>
      </c>
      <c r="J3608" s="149" t="s">
        <v>15868</v>
      </c>
      <c r="K3608" s="149"/>
      <c r="L3608" s="149" t="s">
        <v>287</v>
      </c>
      <c r="M3608" s="149"/>
      <c r="N3608" s="149" t="s">
        <v>263</v>
      </c>
      <c r="O3608" s="149" t="s">
        <v>214</v>
      </c>
      <c r="P3608" s="149" t="s">
        <v>53</v>
      </c>
      <c r="Q3608" s="149"/>
      <c r="R3608" s="149" t="s">
        <v>13191</v>
      </c>
      <c r="S3608" s="149" t="s">
        <v>174</v>
      </c>
      <c r="T3608" s="149" t="s">
        <v>414</v>
      </c>
      <c r="U3608" s="149" t="s">
        <v>267</v>
      </c>
      <c r="V3608" s="149"/>
      <c r="W3608" s="149"/>
      <c r="X3608" s="149" t="s">
        <v>336</v>
      </c>
      <c r="Y3608" s="149"/>
      <c r="Z3608" s="149"/>
      <c r="AA3608" s="149"/>
      <c r="AB3608" s="149" t="s">
        <v>269</v>
      </c>
      <c r="AC3608" s="149" t="s">
        <v>270</v>
      </c>
      <c r="AD3608" s="149" t="s">
        <v>414</v>
      </c>
      <c r="AE3608" s="149" t="s">
        <v>271</v>
      </c>
      <c r="AF3608" s="149"/>
      <c r="AG3608" s="149" t="s">
        <v>1098</v>
      </c>
      <c r="AH3608" s="149" t="s">
        <v>273</v>
      </c>
      <c r="AI3608" s="158">
        <v>21</v>
      </c>
      <c r="AJ3608" s="149"/>
      <c r="AK3608" s="159" t="s">
        <v>274</v>
      </c>
      <c r="AL3608" s="159" t="s">
        <v>274</v>
      </c>
      <c r="AM3608" s="149" t="s">
        <v>274</v>
      </c>
      <c r="AN3608" s="160">
        <v>4</v>
      </c>
      <c r="AO3608" s="149"/>
      <c r="AP3608" s="149" t="s">
        <v>274</v>
      </c>
      <c r="AQ3608" s="149" t="s">
        <v>275</v>
      </c>
      <c r="AR3608" s="158">
        <v>1</v>
      </c>
      <c r="AS3608" s="149" t="s">
        <v>275</v>
      </c>
      <c r="AT3608" s="149" t="s">
        <v>276</v>
      </c>
      <c r="AU3608" s="161">
        <v>1</v>
      </c>
      <c r="AV3608" s="159">
        <v>7079.65</v>
      </c>
      <c r="AW3608" s="159">
        <v>283.19</v>
      </c>
      <c r="AX3608" s="149" t="s">
        <v>274</v>
      </c>
      <c r="AY3608" s="159">
        <v>70.8</v>
      </c>
      <c r="AZ3608" s="159">
        <v>70.8</v>
      </c>
      <c r="BA3608" s="159">
        <v>283.2</v>
      </c>
      <c r="BB3608" s="159">
        <v>1486.8</v>
      </c>
      <c r="BC3608" s="162" t="s">
        <v>274</v>
      </c>
      <c r="BD3608" s="162">
        <v>0</v>
      </c>
      <c r="BE3608" s="159">
        <v>5592.85</v>
      </c>
      <c r="BF3608" s="159">
        <v>5592.85</v>
      </c>
      <c r="BG3608" s="159">
        <v>7079.65</v>
      </c>
    </row>
    <row r="3609" ht="28.05" customHeight="1" spans="1:59">
      <c r="A3609" s="149"/>
      <c r="B3609" s="149"/>
      <c r="C3609" s="149"/>
      <c r="D3609" s="149" t="s">
        <v>3726</v>
      </c>
      <c r="E3609" s="340" t="s">
        <v>15869</v>
      </c>
      <c r="F3609" s="149" t="s">
        <v>3726</v>
      </c>
      <c r="G3609" s="149" t="s">
        <v>15870</v>
      </c>
      <c r="H3609" s="149" t="s">
        <v>15859</v>
      </c>
      <c r="I3609" s="149" t="s">
        <v>8459</v>
      </c>
      <c r="J3609" s="149" t="s">
        <v>15871</v>
      </c>
      <c r="K3609" s="149"/>
      <c r="L3609" s="149" t="s">
        <v>262</v>
      </c>
      <c r="M3609" s="149"/>
      <c r="N3609" s="149" t="s">
        <v>263</v>
      </c>
      <c r="O3609" s="149" t="s">
        <v>214</v>
      </c>
      <c r="P3609" s="149" t="s">
        <v>53</v>
      </c>
      <c r="Q3609" s="149"/>
      <c r="R3609" s="149" t="s">
        <v>15811</v>
      </c>
      <c r="S3609" s="149" t="s">
        <v>4928</v>
      </c>
      <c r="T3609" s="149" t="s">
        <v>15777</v>
      </c>
      <c r="U3609" s="149" t="s">
        <v>267</v>
      </c>
      <c r="V3609" s="149"/>
      <c r="W3609" s="149"/>
      <c r="X3609" s="149" t="s">
        <v>268</v>
      </c>
      <c r="Y3609" s="149"/>
      <c r="Z3609" s="149"/>
      <c r="AA3609" s="149"/>
      <c r="AB3609" s="149" t="s">
        <v>269</v>
      </c>
      <c r="AC3609" s="149" t="s">
        <v>318</v>
      </c>
      <c r="AD3609" s="149" t="s">
        <v>15777</v>
      </c>
      <c r="AE3609" s="149" t="s">
        <v>271</v>
      </c>
      <c r="AF3609" s="149"/>
      <c r="AG3609" s="149" t="s">
        <v>1098</v>
      </c>
      <c r="AH3609" s="149" t="s">
        <v>273</v>
      </c>
      <c r="AI3609" s="158">
        <v>96</v>
      </c>
      <c r="AJ3609" s="149"/>
      <c r="AK3609" s="159" t="s">
        <v>274</v>
      </c>
      <c r="AL3609" s="159" t="s">
        <v>274</v>
      </c>
      <c r="AM3609" s="149" t="s">
        <v>274</v>
      </c>
      <c r="AN3609" s="160">
        <v>4</v>
      </c>
      <c r="AO3609" s="149"/>
      <c r="AP3609" s="149" t="s">
        <v>274</v>
      </c>
      <c r="AQ3609" s="149" t="s">
        <v>275</v>
      </c>
      <c r="AR3609" s="158">
        <v>1</v>
      </c>
      <c r="AS3609" s="149" t="s">
        <v>275</v>
      </c>
      <c r="AT3609" s="149" t="s">
        <v>276</v>
      </c>
      <c r="AU3609" s="161">
        <v>1</v>
      </c>
      <c r="AV3609" s="159">
        <v>6837.61</v>
      </c>
      <c r="AW3609" s="159">
        <v>273.5</v>
      </c>
      <c r="AX3609" s="149" t="s">
        <v>274</v>
      </c>
      <c r="AY3609" s="159">
        <v>85.38</v>
      </c>
      <c r="AZ3609" s="159">
        <v>85.38</v>
      </c>
      <c r="BA3609" s="159">
        <v>341.53</v>
      </c>
      <c r="BB3609" s="159">
        <v>6564.11</v>
      </c>
      <c r="BC3609" s="162" t="s">
        <v>274</v>
      </c>
      <c r="BD3609" s="162">
        <v>0</v>
      </c>
      <c r="BE3609" s="159">
        <v>273.5</v>
      </c>
      <c r="BF3609" s="159">
        <v>273.5</v>
      </c>
      <c r="BG3609" s="159">
        <v>6837.61</v>
      </c>
    </row>
    <row r="3610" ht="28.05" customHeight="1" spans="1:59">
      <c r="A3610" s="149"/>
      <c r="B3610" s="149"/>
      <c r="C3610" s="149"/>
      <c r="D3610" s="149" t="s">
        <v>3726</v>
      </c>
      <c r="E3610" s="340" t="s">
        <v>15872</v>
      </c>
      <c r="F3610" s="149" t="s">
        <v>3726</v>
      </c>
      <c r="G3610" s="149" t="s">
        <v>15873</v>
      </c>
      <c r="H3610" s="149" t="s">
        <v>15874</v>
      </c>
      <c r="I3610" s="149" t="s">
        <v>15827</v>
      </c>
      <c r="J3610" s="149" t="s">
        <v>15875</v>
      </c>
      <c r="K3610" s="149"/>
      <c r="L3610" s="149" t="s">
        <v>287</v>
      </c>
      <c r="M3610" s="149"/>
      <c r="N3610" s="149" t="s">
        <v>263</v>
      </c>
      <c r="O3610" s="149" t="s">
        <v>214</v>
      </c>
      <c r="P3610" s="149" t="s">
        <v>53</v>
      </c>
      <c r="Q3610" s="149"/>
      <c r="R3610" s="149" t="s">
        <v>8180</v>
      </c>
      <c r="S3610" s="149" t="s">
        <v>4928</v>
      </c>
      <c r="T3610" s="149" t="s">
        <v>15732</v>
      </c>
      <c r="U3610" s="149" t="s">
        <v>267</v>
      </c>
      <c r="V3610" s="149"/>
      <c r="W3610" s="149"/>
      <c r="X3610" s="149" t="s">
        <v>268</v>
      </c>
      <c r="Y3610" s="149"/>
      <c r="Z3610" s="149"/>
      <c r="AA3610" s="149"/>
      <c r="AB3610" s="149" t="s">
        <v>269</v>
      </c>
      <c r="AC3610" s="149" t="s">
        <v>270</v>
      </c>
      <c r="AD3610" s="149" t="s">
        <v>15732</v>
      </c>
      <c r="AE3610" s="149" t="s">
        <v>271</v>
      </c>
      <c r="AF3610" s="149"/>
      <c r="AG3610" s="149" t="s">
        <v>1098</v>
      </c>
      <c r="AH3610" s="149" t="s">
        <v>273</v>
      </c>
      <c r="AI3610" s="158">
        <v>65</v>
      </c>
      <c r="AJ3610" s="149"/>
      <c r="AK3610" s="159" t="s">
        <v>274</v>
      </c>
      <c r="AL3610" s="159" t="s">
        <v>274</v>
      </c>
      <c r="AM3610" s="149" t="s">
        <v>274</v>
      </c>
      <c r="AN3610" s="160">
        <v>4</v>
      </c>
      <c r="AO3610" s="149"/>
      <c r="AP3610" s="149" t="s">
        <v>274</v>
      </c>
      <c r="AQ3610" s="149" t="s">
        <v>275</v>
      </c>
      <c r="AR3610" s="158">
        <v>1</v>
      </c>
      <c r="AS3610" s="149" t="s">
        <v>275</v>
      </c>
      <c r="AT3610" s="149" t="s">
        <v>276</v>
      </c>
      <c r="AU3610" s="161">
        <v>1</v>
      </c>
      <c r="AV3610" s="159">
        <v>11238.94</v>
      </c>
      <c r="AW3610" s="159">
        <v>449.56</v>
      </c>
      <c r="AX3610" s="149" t="s">
        <v>274</v>
      </c>
      <c r="AY3610" s="159">
        <v>115.6</v>
      </c>
      <c r="AZ3610" s="159">
        <v>115.6</v>
      </c>
      <c r="BA3610" s="159">
        <v>462.4</v>
      </c>
      <c r="BB3610" s="159">
        <v>7205.8</v>
      </c>
      <c r="BC3610" s="162" t="s">
        <v>274</v>
      </c>
      <c r="BD3610" s="162">
        <v>0</v>
      </c>
      <c r="BE3610" s="159">
        <v>4033.14</v>
      </c>
      <c r="BF3610" s="159">
        <v>4033.14</v>
      </c>
      <c r="BG3610" s="159">
        <v>11238.94</v>
      </c>
    </row>
    <row r="3611" ht="28.05" customHeight="1" spans="1:59">
      <c r="A3611" s="149"/>
      <c r="B3611" s="149"/>
      <c r="C3611" s="149"/>
      <c r="D3611" s="149" t="s">
        <v>3726</v>
      </c>
      <c r="E3611" s="340" t="s">
        <v>15876</v>
      </c>
      <c r="F3611" s="149" t="s">
        <v>3726</v>
      </c>
      <c r="G3611" s="149" t="s">
        <v>15877</v>
      </c>
      <c r="H3611" s="149" t="s">
        <v>15866</v>
      </c>
      <c r="I3611" s="149" t="s">
        <v>15878</v>
      </c>
      <c r="J3611" s="149" t="s">
        <v>15879</v>
      </c>
      <c r="K3611" s="149"/>
      <c r="L3611" s="149" t="s">
        <v>287</v>
      </c>
      <c r="M3611" s="149"/>
      <c r="N3611" s="149" t="s">
        <v>263</v>
      </c>
      <c r="O3611" s="149" t="s">
        <v>214</v>
      </c>
      <c r="P3611" s="149" t="s">
        <v>53</v>
      </c>
      <c r="Q3611" s="149"/>
      <c r="R3611" s="149" t="s">
        <v>13104</v>
      </c>
      <c r="S3611" s="149" t="s">
        <v>174</v>
      </c>
      <c r="T3611" s="149" t="s">
        <v>414</v>
      </c>
      <c r="U3611" s="149" t="s">
        <v>267</v>
      </c>
      <c r="V3611" s="149"/>
      <c r="W3611" s="149"/>
      <c r="X3611" s="149" t="s">
        <v>336</v>
      </c>
      <c r="Y3611" s="149"/>
      <c r="Z3611" s="149"/>
      <c r="AA3611" s="149"/>
      <c r="AB3611" s="149" t="s">
        <v>269</v>
      </c>
      <c r="AC3611" s="149" t="s">
        <v>270</v>
      </c>
      <c r="AD3611" s="149" t="s">
        <v>414</v>
      </c>
      <c r="AE3611" s="149" t="s">
        <v>271</v>
      </c>
      <c r="AF3611" s="149"/>
      <c r="AG3611" s="149" t="s">
        <v>1098</v>
      </c>
      <c r="AH3611" s="149" t="s">
        <v>273</v>
      </c>
      <c r="AI3611" s="158">
        <v>21</v>
      </c>
      <c r="AJ3611" s="149"/>
      <c r="AK3611" s="159" t="s">
        <v>274</v>
      </c>
      <c r="AL3611" s="159" t="s">
        <v>274</v>
      </c>
      <c r="AM3611" s="149" t="s">
        <v>274</v>
      </c>
      <c r="AN3611" s="160">
        <v>4</v>
      </c>
      <c r="AO3611" s="149"/>
      <c r="AP3611" s="149" t="s">
        <v>274</v>
      </c>
      <c r="AQ3611" s="149" t="s">
        <v>275</v>
      </c>
      <c r="AR3611" s="158">
        <v>1</v>
      </c>
      <c r="AS3611" s="149" t="s">
        <v>275</v>
      </c>
      <c r="AT3611" s="149" t="s">
        <v>276</v>
      </c>
      <c r="AU3611" s="161">
        <v>1</v>
      </c>
      <c r="AV3611" s="159">
        <v>8407.08</v>
      </c>
      <c r="AW3611" s="159">
        <v>336.28</v>
      </c>
      <c r="AX3611" s="149" t="s">
        <v>274</v>
      </c>
      <c r="AY3611" s="159">
        <v>84.07</v>
      </c>
      <c r="AZ3611" s="159">
        <v>84.07</v>
      </c>
      <c r="BA3611" s="159">
        <v>336.28</v>
      </c>
      <c r="BB3611" s="159">
        <v>1765.47</v>
      </c>
      <c r="BC3611" s="162" t="s">
        <v>274</v>
      </c>
      <c r="BD3611" s="162">
        <v>0</v>
      </c>
      <c r="BE3611" s="159">
        <v>6641.61</v>
      </c>
      <c r="BF3611" s="159">
        <v>6641.61</v>
      </c>
      <c r="BG3611" s="159">
        <v>8407.08</v>
      </c>
    </row>
    <row r="3612" ht="28.05" customHeight="1" spans="1:59">
      <c r="A3612" s="149"/>
      <c r="B3612" s="149"/>
      <c r="C3612" s="149"/>
      <c r="D3612" s="149" t="s">
        <v>3726</v>
      </c>
      <c r="E3612" s="340" t="s">
        <v>15880</v>
      </c>
      <c r="F3612" s="149" t="s">
        <v>3726</v>
      </c>
      <c r="G3612" s="149" t="s">
        <v>15881</v>
      </c>
      <c r="H3612" s="149" t="s">
        <v>15882</v>
      </c>
      <c r="I3612" s="149" t="s">
        <v>6296</v>
      </c>
      <c r="J3612" s="149" t="s">
        <v>15883</v>
      </c>
      <c r="K3612" s="149"/>
      <c r="L3612" s="149" t="s">
        <v>262</v>
      </c>
      <c r="M3612" s="149"/>
      <c r="N3612" s="149" t="s">
        <v>263</v>
      </c>
      <c r="O3612" s="149" t="s">
        <v>214</v>
      </c>
      <c r="P3612" s="149" t="s">
        <v>53</v>
      </c>
      <c r="Q3612" s="149"/>
      <c r="R3612" s="149" t="s">
        <v>15811</v>
      </c>
      <c r="S3612" s="149" t="s">
        <v>4928</v>
      </c>
      <c r="T3612" s="149" t="s">
        <v>15777</v>
      </c>
      <c r="U3612" s="149" t="s">
        <v>267</v>
      </c>
      <c r="V3612" s="149"/>
      <c r="W3612" s="149"/>
      <c r="X3612" s="149" t="s">
        <v>268</v>
      </c>
      <c r="Y3612" s="149"/>
      <c r="Z3612" s="149"/>
      <c r="AA3612" s="149"/>
      <c r="AB3612" s="149" t="s">
        <v>269</v>
      </c>
      <c r="AC3612" s="149" t="s">
        <v>318</v>
      </c>
      <c r="AD3612" s="149" t="s">
        <v>15777</v>
      </c>
      <c r="AE3612" s="149" t="s">
        <v>271</v>
      </c>
      <c r="AF3612" s="149"/>
      <c r="AG3612" s="149" t="s">
        <v>1098</v>
      </c>
      <c r="AH3612" s="149" t="s">
        <v>273</v>
      </c>
      <c r="AI3612" s="158">
        <v>96</v>
      </c>
      <c r="AJ3612" s="149"/>
      <c r="AK3612" s="159" t="s">
        <v>274</v>
      </c>
      <c r="AL3612" s="159" t="s">
        <v>274</v>
      </c>
      <c r="AM3612" s="149" t="s">
        <v>274</v>
      </c>
      <c r="AN3612" s="160">
        <v>4</v>
      </c>
      <c r="AO3612" s="149"/>
      <c r="AP3612" s="149" t="s">
        <v>274</v>
      </c>
      <c r="AQ3612" s="149" t="s">
        <v>275</v>
      </c>
      <c r="AR3612" s="158">
        <v>1</v>
      </c>
      <c r="AS3612" s="149" t="s">
        <v>275</v>
      </c>
      <c r="AT3612" s="149" t="s">
        <v>276</v>
      </c>
      <c r="AU3612" s="161">
        <v>1</v>
      </c>
      <c r="AV3612" s="159">
        <v>8547.01</v>
      </c>
      <c r="AW3612" s="159">
        <v>341.88</v>
      </c>
      <c r="AX3612" s="149" t="s">
        <v>274</v>
      </c>
      <c r="AY3612" s="159">
        <v>106.84</v>
      </c>
      <c r="AZ3612" s="159">
        <v>106.84</v>
      </c>
      <c r="BA3612" s="159">
        <v>427.36</v>
      </c>
      <c r="BB3612" s="159">
        <v>8205.13</v>
      </c>
      <c r="BC3612" s="162" t="s">
        <v>274</v>
      </c>
      <c r="BD3612" s="162">
        <v>0</v>
      </c>
      <c r="BE3612" s="159">
        <v>341.88</v>
      </c>
      <c r="BF3612" s="159">
        <v>341.88</v>
      </c>
      <c r="BG3612" s="159">
        <v>8547.01</v>
      </c>
    </row>
    <row r="3613" ht="28.05" customHeight="1" spans="1:59">
      <c r="A3613" s="149"/>
      <c r="B3613" s="149"/>
      <c r="C3613" s="149"/>
      <c r="D3613" s="149" t="s">
        <v>3726</v>
      </c>
      <c r="E3613" s="340" t="s">
        <v>15884</v>
      </c>
      <c r="F3613" s="149" t="s">
        <v>3726</v>
      </c>
      <c r="G3613" s="149" t="s">
        <v>15885</v>
      </c>
      <c r="H3613" s="149" t="s">
        <v>15874</v>
      </c>
      <c r="I3613" s="149" t="s">
        <v>15827</v>
      </c>
      <c r="J3613" s="149" t="s">
        <v>15886</v>
      </c>
      <c r="K3613" s="149"/>
      <c r="L3613" s="149" t="s">
        <v>287</v>
      </c>
      <c r="M3613" s="149"/>
      <c r="N3613" s="149" t="s">
        <v>263</v>
      </c>
      <c r="O3613" s="149" t="s">
        <v>214</v>
      </c>
      <c r="P3613" s="149" t="s">
        <v>53</v>
      </c>
      <c r="Q3613" s="149"/>
      <c r="R3613" s="149" t="s">
        <v>8180</v>
      </c>
      <c r="S3613" s="149" t="s">
        <v>4928</v>
      </c>
      <c r="T3613" s="149" t="s">
        <v>15732</v>
      </c>
      <c r="U3613" s="149" t="s">
        <v>267</v>
      </c>
      <c r="V3613" s="149"/>
      <c r="W3613" s="149"/>
      <c r="X3613" s="149" t="s">
        <v>268</v>
      </c>
      <c r="Y3613" s="149"/>
      <c r="Z3613" s="149"/>
      <c r="AA3613" s="149"/>
      <c r="AB3613" s="149" t="s">
        <v>269</v>
      </c>
      <c r="AC3613" s="149" t="s">
        <v>270</v>
      </c>
      <c r="AD3613" s="149" t="s">
        <v>15732</v>
      </c>
      <c r="AE3613" s="149" t="s">
        <v>271</v>
      </c>
      <c r="AF3613" s="149"/>
      <c r="AG3613" s="149" t="s">
        <v>1098</v>
      </c>
      <c r="AH3613" s="149" t="s">
        <v>273</v>
      </c>
      <c r="AI3613" s="158">
        <v>65</v>
      </c>
      <c r="AJ3613" s="149"/>
      <c r="AK3613" s="159" t="s">
        <v>274</v>
      </c>
      <c r="AL3613" s="159" t="s">
        <v>274</v>
      </c>
      <c r="AM3613" s="149" t="s">
        <v>274</v>
      </c>
      <c r="AN3613" s="160">
        <v>4</v>
      </c>
      <c r="AO3613" s="149"/>
      <c r="AP3613" s="149" t="s">
        <v>274</v>
      </c>
      <c r="AQ3613" s="149" t="s">
        <v>275</v>
      </c>
      <c r="AR3613" s="158">
        <v>1</v>
      </c>
      <c r="AS3613" s="149" t="s">
        <v>275</v>
      </c>
      <c r="AT3613" s="149" t="s">
        <v>276</v>
      </c>
      <c r="AU3613" s="161">
        <v>1</v>
      </c>
      <c r="AV3613" s="159">
        <v>11238.94</v>
      </c>
      <c r="AW3613" s="159">
        <v>449.56</v>
      </c>
      <c r="AX3613" s="149" t="s">
        <v>274</v>
      </c>
      <c r="AY3613" s="159">
        <v>115.6</v>
      </c>
      <c r="AZ3613" s="159">
        <v>115.6</v>
      </c>
      <c r="BA3613" s="159">
        <v>462.4</v>
      </c>
      <c r="BB3613" s="159">
        <v>7205.8</v>
      </c>
      <c r="BC3613" s="162" t="s">
        <v>274</v>
      </c>
      <c r="BD3613" s="162">
        <v>0</v>
      </c>
      <c r="BE3613" s="159">
        <v>4033.14</v>
      </c>
      <c r="BF3613" s="159">
        <v>4033.14</v>
      </c>
      <c r="BG3613" s="159">
        <v>11238.94</v>
      </c>
    </row>
    <row r="3614" ht="28.05" customHeight="1" spans="1:59">
      <c r="A3614" s="149"/>
      <c r="B3614" s="149"/>
      <c r="C3614" s="149"/>
      <c r="D3614" s="149" t="s">
        <v>3726</v>
      </c>
      <c r="E3614" s="340" t="s">
        <v>15887</v>
      </c>
      <c r="F3614" s="149" t="s">
        <v>3726</v>
      </c>
      <c r="G3614" s="149" t="s">
        <v>15888</v>
      </c>
      <c r="H3614" s="149" t="s">
        <v>3818</v>
      </c>
      <c r="I3614" s="149" t="s">
        <v>15889</v>
      </c>
      <c r="J3614" s="149" t="s">
        <v>15890</v>
      </c>
      <c r="K3614" s="149"/>
      <c r="L3614" s="149" t="s">
        <v>287</v>
      </c>
      <c r="M3614" s="149"/>
      <c r="N3614" s="149" t="s">
        <v>263</v>
      </c>
      <c r="O3614" s="149" t="s">
        <v>214</v>
      </c>
      <c r="P3614" s="149" t="s">
        <v>53</v>
      </c>
      <c r="Q3614" s="149"/>
      <c r="R3614" s="149" t="s">
        <v>13191</v>
      </c>
      <c r="S3614" s="149" t="s">
        <v>174</v>
      </c>
      <c r="T3614" s="149" t="s">
        <v>414</v>
      </c>
      <c r="U3614" s="149" t="s">
        <v>267</v>
      </c>
      <c r="V3614" s="149"/>
      <c r="W3614" s="149"/>
      <c r="X3614" s="149" t="s">
        <v>336</v>
      </c>
      <c r="Y3614" s="149"/>
      <c r="Z3614" s="149"/>
      <c r="AA3614" s="149"/>
      <c r="AB3614" s="149" t="s">
        <v>269</v>
      </c>
      <c r="AC3614" s="149" t="s">
        <v>270</v>
      </c>
      <c r="AD3614" s="149" t="s">
        <v>414</v>
      </c>
      <c r="AE3614" s="149" t="s">
        <v>271</v>
      </c>
      <c r="AF3614" s="149"/>
      <c r="AG3614" s="149" t="s">
        <v>1098</v>
      </c>
      <c r="AH3614" s="149" t="s">
        <v>273</v>
      </c>
      <c r="AI3614" s="158">
        <v>21</v>
      </c>
      <c r="AJ3614" s="149"/>
      <c r="AK3614" s="159" t="s">
        <v>274</v>
      </c>
      <c r="AL3614" s="159" t="s">
        <v>274</v>
      </c>
      <c r="AM3614" s="149" t="s">
        <v>274</v>
      </c>
      <c r="AN3614" s="160">
        <v>4</v>
      </c>
      <c r="AO3614" s="149"/>
      <c r="AP3614" s="149" t="s">
        <v>274</v>
      </c>
      <c r="AQ3614" s="149" t="s">
        <v>275</v>
      </c>
      <c r="AR3614" s="158">
        <v>1</v>
      </c>
      <c r="AS3614" s="149" t="s">
        <v>275</v>
      </c>
      <c r="AT3614" s="149" t="s">
        <v>276</v>
      </c>
      <c r="AU3614" s="161">
        <v>1</v>
      </c>
      <c r="AV3614" s="159">
        <v>7964.6</v>
      </c>
      <c r="AW3614" s="159">
        <v>318.58</v>
      </c>
      <c r="AX3614" s="149" t="s">
        <v>274</v>
      </c>
      <c r="AY3614" s="159">
        <v>79.65</v>
      </c>
      <c r="AZ3614" s="159">
        <v>79.65</v>
      </c>
      <c r="BA3614" s="159">
        <v>318.6</v>
      </c>
      <c r="BB3614" s="159">
        <v>1672.65</v>
      </c>
      <c r="BC3614" s="162" t="s">
        <v>274</v>
      </c>
      <c r="BD3614" s="162">
        <v>0</v>
      </c>
      <c r="BE3614" s="159">
        <v>6291.95</v>
      </c>
      <c r="BF3614" s="159">
        <v>6291.95</v>
      </c>
      <c r="BG3614" s="159">
        <v>7964.6</v>
      </c>
    </row>
    <row r="3615" ht="28.05" customHeight="1" spans="1:59">
      <c r="A3615" s="149"/>
      <c r="B3615" s="149"/>
      <c r="C3615" s="149"/>
      <c r="D3615" s="149" t="s">
        <v>3726</v>
      </c>
      <c r="E3615" s="340" t="s">
        <v>15891</v>
      </c>
      <c r="F3615" s="149" t="s">
        <v>3726</v>
      </c>
      <c r="G3615" s="149" t="s">
        <v>15892</v>
      </c>
      <c r="H3615" s="149" t="s">
        <v>15893</v>
      </c>
      <c r="I3615" s="149" t="s">
        <v>8532</v>
      </c>
      <c r="J3615" s="149" t="s">
        <v>15894</v>
      </c>
      <c r="K3615" s="149"/>
      <c r="L3615" s="149" t="s">
        <v>262</v>
      </c>
      <c r="M3615" s="149"/>
      <c r="N3615" s="149" t="s">
        <v>263</v>
      </c>
      <c r="O3615" s="149" t="s">
        <v>214</v>
      </c>
      <c r="P3615" s="149" t="s">
        <v>53</v>
      </c>
      <c r="Q3615" s="149"/>
      <c r="R3615" s="149" t="s">
        <v>15811</v>
      </c>
      <c r="S3615" s="149" t="s">
        <v>4928</v>
      </c>
      <c r="T3615" s="149" t="s">
        <v>15777</v>
      </c>
      <c r="U3615" s="149" t="s">
        <v>267</v>
      </c>
      <c r="V3615" s="149"/>
      <c r="W3615" s="149"/>
      <c r="X3615" s="149" t="s">
        <v>268</v>
      </c>
      <c r="Y3615" s="149"/>
      <c r="Z3615" s="149"/>
      <c r="AA3615" s="149"/>
      <c r="AB3615" s="149" t="s">
        <v>269</v>
      </c>
      <c r="AC3615" s="149" t="s">
        <v>318</v>
      </c>
      <c r="AD3615" s="149" t="s">
        <v>15777</v>
      </c>
      <c r="AE3615" s="149" t="s">
        <v>271</v>
      </c>
      <c r="AF3615" s="149"/>
      <c r="AG3615" s="149" t="s">
        <v>1098</v>
      </c>
      <c r="AH3615" s="149" t="s">
        <v>273</v>
      </c>
      <c r="AI3615" s="158">
        <v>96</v>
      </c>
      <c r="AJ3615" s="149"/>
      <c r="AK3615" s="159" t="s">
        <v>274</v>
      </c>
      <c r="AL3615" s="159" t="s">
        <v>274</v>
      </c>
      <c r="AM3615" s="149" t="s">
        <v>274</v>
      </c>
      <c r="AN3615" s="160">
        <v>4</v>
      </c>
      <c r="AO3615" s="149"/>
      <c r="AP3615" s="149" t="s">
        <v>274</v>
      </c>
      <c r="AQ3615" s="149" t="s">
        <v>275</v>
      </c>
      <c r="AR3615" s="158">
        <v>1</v>
      </c>
      <c r="AS3615" s="149" t="s">
        <v>275</v>
      </c>
      <c r="AT3615" s="149" t="s">
        <v>276</v>
      </c>
      <c r="AU3615" s="161">
        <v>1</v>
      </c>
      <c r="AV3615" s="159">
        <v>5555.56</v>
      </c>
      <c r="AW3615" s="159">
        <v>222.22</v>
      </c>
      <c r="AX3615" s="149" t="s">
        <v>274</v>
      </c>
      <c r="AY3615" s="159">
        <v>69.34</v>
      </c>
      <c r="AZ3615" s="159">
        <v>69.34</v>
      </c>
      <c r="BA3615" s="159">
        <v>277.38</v>
      </c>
      <c r="BB3615" s="159">
        <v>5333.34</v>
      </c>
      <c r="BC3615" s="162" t="s">
        <v>274</v>
      </c>
      <c r="BD3615" s="162">
        <v>0</v>
      </c>
      <c r="BE3615" s="159">
        <v>222.22</v>
      </c>
      <c r="BF3615" s="159">
        <v>222.22</v>
      </c>
      <c r="BG3615" s="159">
        <v>5555.56</v>
      </c>
    </row>
    <row r="3616" ht="28.05" customHeight="1" spans="1:59">
      <c r="A3616" s="149"/>
      <c r="B3616" s="149"/>
      <c r="C3616" s="149"/>
      <c r="D3616" s="149" t="s">
        <v>3726</v>
      </c>
      <c r="E3616" s="340" t="s">
        <v>15895</v>
      </c>
      <c r="F3616" s="149" t="s">
        <v>3726</v>
      </c>
      <c r="G3616" s="149" t="s">
        <v>15896</v>
      </c>
      <c r="H3616" s="149" t="s">
        <v>3818</v>
      </c>
      <c r="I3616" s="149" t="s">
        <v>15897</v>
      </c>
      <c r="J3616" s="149" t="s">
        <v>15898</v>
      </c>
      <c r="K3616" s="149"/>
      <c r="L3616" s="149" t="s">
        <v>287</v>
      </c>
      <c r="M3616" s="149"/>
      <c r="N3616" s="149" t="s">
        <v>263</v>
      </c>
      <c r="O3616" s="149" t="s">
        <v>214</v>
      </c>
      <c r="P3616" s="149" t="s">
        <v>53</v>
      </c>
      <c r="Q3616" s="149"/>
      <c r="R3616" s="149" t="s">
        <v>13104</v>
      </c>
      <c r="S3616" s="149" t="s">
        <v>174</v>
      </c>
      <c r="T3616" s="149" t="s">
        <v>414</v>
      </c>
      <c r="U3616" s="149" t="s">
        <v>267</v>
      </c>
      <c r="V3616" s="149"/>
      <c r="W3616" s="149"/>
      <c r="X3616" s="149" t="s">
        <v>336</v>
      </c>
      <c r="Y3616" s="149"/>
      <c r="Z3616" s="149"/>
      <c r="AA3616" s="149"/>
      <c r="AB3616" s="149" t="s">
        <v>269</v>
      </c>
      <c r="AC3616" s="149" t="s">
        <v>270</v>
      </c>
      <c r="AD3616" s="149" t="s">
        <v>414</v>
      </c>
      <c r="AE3616" s="149" t="s">
        <v>271</v>
      </c>
      <c r="AF3616" s="149"/>
      <c r="AG3616" s="149" t="s">
        <v>1098</v>
      </c>
      <c r="AH3616" s="149" t="s">
        <v>273</v>
      </c>
      <c r="AI3616" s="158">
        <v>21</v>
      </c>
      <c r="AJ3616" s="149"/>
      <c r="AK3616" s="159" t="s">
        <v>274</v>
      </c>
      <c r="AL3616" s="159" t="s">
        <v>274</v>
      </c>
      <c r="AM3616" s="149" t="s">
        <v>274</v>
      </c>
      <c r="AN3616" s="160">
        <v>4</v>
      </c>
      <c r="AO3616" s="149"/>
      <c r="AP3616" s="149" t="s">
        <v>274</v>
      </c>
      <c r="AQ3616" s="149" t="s">
        <v>275</v>
      </c>
      <c r="AR3616" s="158">
        <v>1</v>
      </c>
      <c r="AS3616" s="149" t="s">
        <v>275</v>
      </c>
      <c r="AT3616" s="149" t="s">
        <v>276</v>
      </c>
      <c r="AU3616" s="161">
        <v>1</v>
      </c>
      <c r="AV3616" s="159">
        <v>19469.03</v>
      </c>
      <c r="AW3616" s="159">
        <v>778.76</v>
      </c>
      <c r="AX3616" s="149" t="s">
        <v>274</v>
      </c>
      <c r="AY3616" s="159">
        <v>194.69</v>
      </c>
      <c r="AZ3616" s="159">
        <v>194.69</v>
      </c>
      <c r="BA3616" s="159">
        <v>778.76</v>
      </c>
      <c r="BB3616" s="159">
        <v>4088.49</v>
      </c>
      <c r="BC3616" s="162" t="s">
        <v>274</v>
      </c>
      <c r="BD3616" s="162">
        <v>0</v>
      </c>
      <c r="BE3616" s="159">
        <v>15380.54</v>
      </c>
      <c r="BF3616" s="159">
        <v>15380.54</v>
      </c>
      <c r="BG3616" s="159">
        <v>19469.03</v>
      </c>
    </row>
    <row r="3617" ht="28.05" customHeight="1" spans="1:59">
      <c r="A3617" s="149"/>
      <c r="B3617" s="149"/>
      <c r="C3617" s="149"/>
      <c r="D3617" s="149" t="s">
        <v>3726</v>
      </c>
      <c r="E3617" s="340" t="s">
        <v>15899</v>
      </c>
      <c r="F3617" s="149" t="s">
        <v>3726</v>
      </c>
      <c r="G3617" s="149" t="s">
        <v>15900</v>
      </c>
      <c r="H3617" s="149" t="s">
        <v>15874</v>
      </c>
      <c r="I3617" s="149" t="s">
        <v>15827</v>
      </c>
      <c r="J3617" s="149" t="s">
        <v>15901</v>
      </c>
      <c r="K3617" s="149"/>
      <c r="L3617" s="149" t="s">
        <v>287</v>
      </c>
      <c r="M3617" s="149"/>
      <c r="N3617" s="149" t="s">
        <v>263</v>
      </c>
      <c r="O3617" s="149" t="s">
        <v>214</v>
      </c>
      <c r="P3617" s="149" t="s">
        <v>53</v>
      </c>
      <c r="Q3617" s="149"/>
      <c r="R3617" s="149" t="s">
        <v>8180</v>
      </c>
      <c r="S3617" s="149" t="s">
        <v>4928</v>
      </c>
      <c r="T3617" s="149" t="s">
        <v>15732</v>
      </c>
      <c r="U3617" s="149" t="s">
        <v>267</v>
      </c>
      <c r="V3617" s="149"/>
      <c r="W3617" s="149"/>
      <c r="X3617" s="149" t="s">
        <v>268</v>
      </c>
      <c r="Y3617" s="149"/>
      <c r="Z3617" s="149"/>
      <c r="AA3617" s="149"/>
      <c r="AB3617" s="149" t="s">
        <v>269</v>
      </c>
      <c r="AC3617" s="149" t="s">
        <v>270</v>
      </c>
      <c r="AD3617" s="149" t="s">
        <v>15732</v>
      </c>
      <c r="AE3617" s="149" t="s">
        <v>271</v>
      </c>
      <c r="AF3617" s="149"/>
      <c r="AG3617" s="149" t="s">
        <v>1098</v>
      </c>
      <c r="AH3617" s="149" t="s">
        <v>273</v>
      </c>
      <c r="AI3617" s="158">
        <v>65</v>
      </c>
      <c r="AJ3617" s="149"/>
      <c r="AK3617" s="159" t="s">
        <v>274</v>
      </c>
      <c r="AL3617" s="159" t="s">
        <v>274</v>
      </c>
      <c r="AM3617" s="149" t="s">
        <v>274</v>
      </c>
      <c r="AN3617" s="160">
        <v>4</v>
      </c>
      <c r="AO3617" s="149"/>
      <c r="AP3617" s="149" t="s">
        <v>274</v>
      </c>
      <c r="AQ3617" s="149" t="s">
        <v>275</v>
      </c>
      <c r="AR3617" s="158">
        <v>1</v>
      </c>
      <c r="AS3617" s="149" t="s">
        <v>275</v>
      </c>
      <c r="AT3617" s="149" t="s">
        <v>276</v>
      </c>
      <c r="AU3617" s="161">
        <v>1</v>
      </c>
      <c r="AV3617" s="159">
        <v>11238.94</v>
      </c>
      <c r="AW3617" s="159">
        <v>449.56</v>
      </c>
      <c r="AX3617" s="149" t="s">
        <v>274</v>
      </c>
      <c r="AY3617" s="159">
        <v>115.6</v>
      </c>
      <c r="AZ3617" s="159">
        <v>115.6</v>
      </c>
      <c r="BA3617" s="159">
        <v>462.4</v>
      </c>
      <c r="BB3617" s="159">
        <v>7205.8</v>
      </c>
      <c r="BC3617" s="162" t="s">
        <v>274</v>
      </c>
      <c r="BD3617" s="162">
        <v>0</v>
      </c>
      <c r="BE3617" s="159">
        <v>4033.14</v>
      </c>
      <c r="BF3617" s="159">
        <v>4033.14</v>
      </c>
      <c r="BG3617" s="159">
        <v>11238.94</v>
      </c>
    </row>
    <row r="3618" ht="28.05" customHeight="1" spans="1:59">
      <c r="A3618" s="149"/>
      <c r="B3618" s="149"/>
      <c r="C3618" s="149"/>
      <c r="D3618" s="149" t="s">
        <v>3726</v>
      </c>
      <c r="E3618" s="340" t="s">
        <v>15902</v>
      </c>
      <c r="F3618" s="149" t="s">
        <v>3726</v>
      </c>
      <c r="G3618" s="149" t="s">
        <v>15903</v>
      </c>
      <c r="H3618" s="149" t="s">
        <v>15874</v>
      </c>
      <c r="I3618" s="149" t="s">
        <v>15827</v>
      </c>
      <c r="J3618" s="149" t="s">
        <v>15904</v>
      </c>
      <c r="K3618" s="149"/>
      <c r="L3618" s="149" t="s">
        <v>287</v>
      </c>
      <c r="M3618" s="149"/>
      <c r="N3618" s="149" t="s">
        <v>263</v>
      </c>
      <c r="O3618" s="149" t="s">
        <v>214</v>
      </c>
      <c r="P3618" s="149" t="s">
        <v>53</v>
      </c>
      <c r="Q3618" s="149"/>
      <c r="R3618" s="149" t="s">
        <v>8180</v>
      </c>
      <c r="S3618" s="149" t="s">
        <v>4928</v>
      </c>
      <c r="T3618" s="149" t="s">
        <v>15732</v>
      </c>
      <c r="U3618" s="149" t="s">
        <v>267</v>
      </c>
      <c r="V3618" s="149"/>
      <c r="W3618" s="149"/>
      <c r="X3618" s="149" t="s">
        <v>268</v>
      </c>
      <c r="Y3618" s="149"/>
      <c r="Z3618" s="149"/>
      <c r="AA3618" s="149"/>
      <c r="AB3618" s="149" t="s">
        <v>269</v>
      </c>
      <c r="AC3618" s="149" t="s">
        <v>270</v>
      </c>
      <c r="AD3618" s="149" t="s">
        <v>15732</v>
      </c>
      <c r="AE3618" s="149" t="s">
        <v>271</v>
      </c>
      <c r="AF3618" s="149"/>
      <c r="AG3618" s="149" t="s">
        <v>1098</v>
      </c>
      <c r="AH3618" s="149" t="s">
        <v>273</v>
      </c>
      <c r="AI3618" s="158">
        <v>65</v>
      </c>
      <c r="AJ3618" s="149"/>
      <c r="AK3618" s="159" t="s">
        <v>274</v>
      </c>
      <c r="AL3618" s="159" t="s">
        <v>274</v>
      </c>
      <c r="AM3618" s="149" t="s">
        <v>274</v>
      </c>
      <c r="AN3618" s="160">
        <v>4</v>
      </c>
      <c r="AO3618" s="149"/>
      <c r="AP3618" s="149" t="s">
        <v>274</v>
      </c>
      <c r="AQ3618" s="149" t="s">
        <v>275</v>
      </c>
      <c r="AR3618" s="158">
        <v>1</v>
      </c>
      <c r="AS3618" s="149" t="s">
        <v>275</v>
      </c>
      <c r="AT3618" s="149" t="s">
        <v>276</v>
      </c>
      <c r="AU3618" s="161">
        <v>1</v>
      </c>
      <c r="AV3618" s="159">
        <v>11238.94</v>
      </c>
      <c r="AW3618" s="159">
        <v>449.56</v>
      </c>
      <c r="AX3618" s="149" t="s">
        <v>274</v>
      </c>
      <c r="AY3618" s="159">
        <v>115.6</v>
      </c>
      <c r="AZ3618" s="159">
        <v>115.6</v>
      </c>
      <c r="BA3618" s="159">
        <v>462.4</v>
      </c>
      <c r="BB3618" s="159">
        <v>7205.8</v>
      </c>
      <c r="BC3618" s="162" t="s">
        <v>274</v>
      </c>
      <c r="BD3618" s="162">
        <v>0</v>
      </c>
      <c r="BE3618" s="159">
        <v>4033.14</v>
      </c>
      <c r="BF3618" s="159">
        <v>4033.14</v>
      </c>
      <c r="BG3618" s="159">
        <v>11238.94</v>
      </c>
    </row>
    <row r="3619" ht="28.05" customHeight="1" spans="1:59">
      <c r="A3619" s="149"/>
      <c r="B3619" s="149"/>
      <c r="C3619" s="149"/>
      <c r="D3619" s="149" t="s">
        <v>3726</v>
      </c>
      <c r="E3619" s="340" t="s">
        <v>15905</v>
      </c>
      <c r="F3619" s="149" t="s">
        <v>3726</v>
      </c>
      <c r="G3619" s="149" t="s">
        <v>15906</v>
      </c>
      <c r="H3619" s="149" t="s">
        <v>15893</v>
      </c>
      <c r="I3619" s="149" t="s">
        <v>8532</v>
      </c>
      <c r="J3619" s="149" t="s">
        <v>15907</v>
      </c>
      <c r="K3619" s="149"/>
      <c r="L3619" s="149" t="s">
        <v>262</v>
      </c>
      <c r="M3619" s="149"/>
      <c r="N3619" s="149" t="s">
        <v>263</v>
      </c>
      <c r="O3619" s="149" t="s">
        <v>214</v>
      </c>
      <c r="P3619" s="149" t="s">
        <v>53</v>
      </c>
      <c r="Q3619" s="149"/>
      <c r="R3619" s="149" t="s">
        <v>15811</v>
      </c>
      <c r="S3619" s="149" t="s">
        <v>4928</v>
      </c>
      <c r="T3619" s="149" t="s">
        <v>15777</v>
      </c>
      <c r="U3619" s="149" t="s">
        <v>267</v>
      </c>
      <c r="V3619" s="149"/>
      <c r="W3619" s="149"/>
      <c r="X3619" s="149" t="s">
        <v>268</v>
      </c>
      <c r="Y3619" s="149"/>
      <c r="Z3619" s="149"/>
      <c r="AA3619" s="149"/>
      <c r="AB3619" s="149" t="s">
        <v>269</v>
      </c>
      <c r="AC3619" s="149" t="s">
        <v>318</v>
      </c>
      <c r="AD3619" s="149" t="s">
        <v>15777</v>
      </c>
      <c r="AE3619" s="149" t="s">
        <v>271</v>
      </c>
      <c r="AF3619" s="149"/>
      <c r="AG3619" s="149" t="s">
        <v>1098</v>
      </c>
      <c r="AH3619" s="149" t="s">
        <v>273</v>
      </c>
      <c r="AI3619" s="158">
        <v>96</v>
      </c>
      <c r="AJ3619" s="149"/>
      <c r="AK3619" s="159" t="s">
        <v>274</v>
      </c>
      <c r="AL3619" s="159" t="s">
        <v>274</v>
      </c>
      <c r="AM3619" s="149" t="s">
        <v>274</v>
      </c>
      <c r="AN3619" s="160">
        <v>4</v>
      </c>
      <c r="AO3619" s="149"/>
      <c r="AP3619" s="149" t="s">
        <v>274</v>
      </c>
      <c r="AQ3619" s="149" t="s">
        <v>275</v>
      </c>
      <c r="AR3619" s="158">
        <v>1</v>
      </c>
      <c r="AS3619" s="149" t="s">
        <v>275</v>
      </c>
      <c r="AT3619" s="149" t="s">
        <v>276</v>
      </c>
      <c r="AU3619" s="161">
        <v>1</v>
      </c>
      <c r="AV3619" s="159">
        <v>5555.56</v>
      </c>
      <c r="AW3619" s="159">
        <v>222.22</v>
      </c>
      <c r="AX3619" s="149" t="s">
        <v>274</v>
      </c>
      <c r="AY3619" s="159">
        <v>69.34</v>
      </c>
      <c r="AZ3619" s="159">
        <v>69.34</v>
      </c>
      <c r="BA3619" s="159">
        <v>277.38</v>
      </c>
      <c r="BB3619" s="159">
        <v>5333.34</v>
      </c>
      <c r="BC3619" s="162" t="s">
        <v>274</v>
      </c>
      <c r="BD3619" s="162">
        <v>0</v>
      </c>
      <c r="BE3619" s="159">
        <v>222.22</v>
      </c>
      <c r="BF3619" s="159">
        <v>222.22</v>
      </c>
      <c r="BG3619" s="159">
        <v>5555.56</v>
      </c>
    </row>
    <row r="3620" ht="28.05" customHeight="1" spans="1:59">
      <c r="A3620" s="149"/>
      <c r="B3620" s="149"/>
      <c r="C3620" s="149"/>
      <c r="D3620" s="149" t="s">
        <v>3726</v>
      </c>
      <c r="E3620" s="340" t="s">
        <v>15908</v>
      </c>
      <c r="F3620" s="149" t="s">
        <v>3726</v>
      </c>
      <c r="G3620" s="149" t="s">
        <v>15909</v>
      </c>
      <c r="H3620" s="149" t="s">
        <v>15128</v>
      </c>
      <c r="I3620" s="149" t="s">
        <v>15016</v>
      </c>
      <c r="J3620" s="149" t="s">
        <v>15910</v>
      </c>
      <c r="K3620" s="149"/>
      <c r="L3620" s="149" t="s">
        <v>287</v>
      </c>
      <c r="M3620" s="149"/>
      <c r="N3620" s="149" t="s">
        <v>263</v>
      </c>
      <c r="O3620" s="149" t="s">
        <v>214</v>
      </c>
      <c r="P3620" s="149" t="s">
        <v>53</v>
      </c>
      <c r="Q3620" s="149"/>
      <c r="R3620" s="149" t="s">
        <v>417</v>
      </c>
      <c r="S3620" s="149" t="s">
        <v>15911</v>
      </c>
      <c r="T3620" s="149" t="s">
        <v>414</v>
      </c>
      <c r="U3620" s="149" t="s">
        <v>267</v>
      </c>
      <c r="V3620" s="149"/>
      <c r="W3620" s="149"/>
      <c r="X3620" s="149" t="s">
        <v>336</v>
      </c>
      <c r="Y3620" s="149"/>
      <c r="Z3620" s="149"/>
      <c r="AA3620" s="149"/>
      <c r="AB3620" s="149" t="s">
        <v>269</v>
      </c>
      <c r="AC3620" s="149" t="s">
        <v>270</v>
      </c>
      <c r="AD3620" s="149" t="s">
        <v>414</v>
      </c>
      <c r="AE3620" s="149" t="s">
        <v>271</v>
      </c>
      <c r="AF3620" s="149"/>
      <c r="AG3620" s="149" t="s">
        <v>1098</v>
      </c>
      <c r="AH3620" s="149" t="s">
        <v>273</v>
      </c>
      <c r="AI3620" s="158">
        <v>21</v>
      </c>
      <c r="AJ3620" s="149"/>
      <c r="AK3620" s="159" t="s">
        <v>274</v>
      </c>
      <c r="AL3620" s="159" t="s">
        <v>274</v>
      </c>
      <c r="AM3620" s="149" t="s">
        <v>274</v>
      </c>
      <c r="AN3620" s="160">
        <v>4</v>
      </c>
      <c r="AO3620" s="149"/>
      <c r="AP3620" s="149" t="s">
        <v>274</v>
      </c>
      <c r="AQ3620" s="149" t="s">
        <v>275</v>
      </c>
      <c r="AR3620" s="158">
        <v>1</v>
      </c>
      <c r="AS3620" s="149" t="s">
        <v>275</v>
      </c>
      <c r="AT3620" s="149" t="s">
        <v>276</v>
      </c>
      <c r="AU3620" s="161">
        <v>1</v>
      </c>
      <c r="AV3620" s="159">
        <v>4026.55</v>
      </c>
      <c r="AW3620" s="159">
        <v>161.06</v>
      </c>
      <c r="AX3620" s="149" t="s">
        <v>274</v>
      </c>
      <c r="AY3620" s="159">
        <v>40.26</v>
      </c>
      <c r="AZ3620" s="159">
        <v>40.26</v>
      </c>
      <c r="BA3620" s="159">
        <v>161.04</v>
      </c>
      <c r="BB3620" s="159">
        <v>845.63</v>
      </c>
      <c r="BC3620" s="162" t="s">
        <v>274</v>
      </c>
      <c r="BD3620" s="162">
        <v>0</v>
      </c>
      <c r="BE3620" s="159">
        <v>3180.92</v>
      </c>
      <c r="BF3620" s="159">
        <v>3180.92</v>
      </c>
      <c r="BG3620" s="159">
        <v>4026.55</v>
      </c>
    </row>
    <row r="3621" ht="28.05" customHeight="1" spans="1:59">
      <c r="A3621" s="149"/>
      <c r="B3621" s="149"/>
      <c r="C3621" s="149"/>
      <c r="D3621" s="149" t="s">
        <v>3726</v>
      </c>
      <c r="E3621" s="340" t="s">
        <v>15912</v>
      </c>
      <c r="F3621" s="149" t="s">
        <v>3726</v>
      </c>
      <c r="G3621" s="149" t="s">
        <v>15913</v>
      </c>
      <c r="H3621" s="149" t="s">
        <v>15914</v>
      </c>
      <c r="I3621" s="149" t="s">
        <v>15915</v>
      </c>
      <c r="J3621" s="149" t="s">
        <v>15916</v>
      </c>
      <c r="K3621" s="149"/>
      <c r="L3621" s="149" t="s">
        <v>287</v>
      </c>
      <c r="M3621" s="149"/>
      <c r="N3621" s="149" t="s">
        <v>263</v>
      </c>
      <c r="O3621" s="149" t="s">
        <v>214</v>
      </c>
      <c r="P3621" s="149" t="s">
        <v>53</v>
      </c>
      <c r="Q3621" s="149"/>
      <c r="R3621" s="149" t="s">
        <v>8180</v>
      </c>
      <c r="S3621" s="149" t="s">
        <v>4928</v>
      </c>
      <c r="T3621" s="149" t="s">
        <v>15732</v>
      </c>
      <c r="U3621" s="149" t="s">
        <v>267</v>
      </c>
      <c r="V3621" s="149"/>
      <c r="W3621" s="149"/>
      <c r="X3621" s="149" t="s">
        <v>268</v>
      </c>
      <c r="Y3621" s="149"/>
      <c r="Z3621" s="149"/>
      <c r="AA3621" s="149"/>
      <c r="AB3621" s="149" t="s">
        <v>269</v>
      </c>
      <c r="AC3621" s="149" t="s">
        <v>270</v>
      </c>
      <c r="AD3621" s="149" t="s">
        <v>15732</v>
      </c>
      <c r="AE3621" s="149" t="s">
        <v>271</v>
      </c>
      <c r="AF3621" s="149"/>
      <c r="AG3621" s="149" t="s">
        <v>1098</v>
      </c>
      <c r="AH3621" s="149" t="s">
        <v>273</v>
      </c>
      <c r="AI3621" s="158">
        <v>65</v>
      </c>
      <c r="AJ3621" s="149"/>
      <c r="AK3621" s="159" t="s">
        <v>274</v>
      </c>
      <c r="AL3621" s="159" t="s">
        <v>274</v>
      </c>
      <c r="AM3621" s="149" t="s">
        <v>274</v>
      </c>
      <c r="AN3621" s="160">
        <v>4</v>
      </c>
      <c r="AO3621" s="149"/>
      <c r="AP3621" s="149" t="s">
        <v>274</v>
      </c>
      <c r="AQ3621" s="149" t="s">
        <v>275</v>
      </c>
      <c r="AR3621" s="158">
        <v>1</v>
      </c>
      <c r="AS3621" s="149" t="s">
        <v>275</v>
      </c>
      <c r="AT3621" s="149" t="s">
        <v>276</v>
      </c>
      <c r="AU3621" s="161">
        <v>1</v>
      </c>
      <c r="AV3621" s="159">
        <v>110176.99</v>
      </c>
      <c r="AW3621" s="159">
        <v>4407.08</v>
      </c>
      <c r="AX3621" s="149" t="s">
        <v>274</v>
      </c>
      <c r="AY3621" s="159">
        <v>1133.25</v>
      </c>
      <c r="AZ3621" s="159">
        <v>1133.25</v>
      </c>
      <c r="BA3621" s="159">
        <v>4533</v>
      </c>
      <c r="BB3621" s="159">
        <v>70639.2</v>
      </c>
      <c r="BC3621" s="162" t="s">
        <v>274</v>
      </c>
      <c r="BD3621" s="162">
        <v>0</v>
      </c>
      <c r="BE3621" s="159">
        <v>39537.79</v>
      </c>
      <c r="BF3621" s="159">
        <v>39537.79</v>
      </c>
      <c r="BG3621" s="159">
        <v>110176.99</v>
      </c>
    </row>
    <row r="3622" ht="28.05" customHeight="1" spans="1:59">
      <c r="A3622" s="149"/>
      <c r="B3622" s="149"/>
      <c r="C3622" s="149"/>
      <c r="D3622" s="149" t="s">
        <v>3726</v>
      </c>
      <c r="E3622" s="340" t="s">
        <v>15917</v>
      </c>
      <c r="F3622" s="149" t="s">
        <v>3726</v>
      </c>
      <c r="G3622" s="149" t="s">
        <v>15918</v>
      </c>
      <c r="H3622" s="149" t="s">
        <v>15919</v>
      </c>
      <c r="I3622" s="149" t="s">
        <v>88</v>
      </c>
      <c r="J3622" s="149" t="s">
        <v>15920</v>
      </c>
      <c r="K3622" s="149"/>
      <c r="L3622" s="149" t="s">
        <v>262</v>
      </c>
      <c r="M3622" s="149"/>
      <c r="N3622" s="149" t="s">
        <v>263</v>
      </c>
      <c r="O3622" s="149" t="s">
        <v>214</v>
      </c>
      <c r="P3622" s="149" t="s">
        <v>53</v>
      </c>
      <c r="Q3622" s="149"/>
      <c r="R3622" s="149" t="s">
        <v>15811</v>
      </c>
      <c r="S3622" s="149" t="s">
        <v>4928</v>
      </c>
      <c r="T3622" s="149" t="s">
        <v>15777</v>
      </c>
      <c r="U3622" s="149" t="s">
        <v>267</v>
      </c>
      <c r="V3622" s="149"/>
      <c r="W3622" s="149"/>
      <c r="X3622" s="149" t="s">
        <v>268</v>
      </c>
      <c r="Y3622" s="149"/>
      <c r="Z3622" s="149"/>
      <c r="AA3622" s="149"/>
      <c r="AB3622" s="149" t="s">
        <v>269</v>
      </c>
      <c r="AC3622" s="149" t="s">
        <v>318</v>
      </c>
      <c r="AD3622" s="149" t="s">
        <v>15777</v>
      </c>
      <c r="AE3622" s="149" t="s">
        <v>271</v>
      </c>
      <c r="AF3622" s="149"/>
      <c r="AG3622" s="149" t="s">
        <v>1098</v>
      </c>
      <c r="AH3622" s="149" t="s">
        <v>273</v>
      </c>
      <c r="AI3622" s="158">
        <v>96</v>
      </c>
      <c r="AJ3622" s="149"/>
      <c r="AK3622" s="159" t="s">
        <v>274</v>
      </c>
      <c r="AL3622" s="159" t="s">
        <v>274</v>
      </c>
      <c r="AM3622" s="149" t="s">
        <v>274</v>
      </c>
      <c r="AN3622" s="160">
        <v>4</v>
      </c>
      <c r="AO3622" s="149"/>
      <c r="AP3622" s="149" t="s">
        <v>274</v>
      </c>
      <c r="AQ3622" s="149" t="s">
        <v>275</v>
      </c>
      <c r="AR3622" s="158">
        <v>1</v>
      </c>
      <c r="AS3622" s="149" t="s">
        <v>275</v>
      </c>
      <c r="AT3622" s="149" t="s">
        <v>276</v>
      </c>
      <c r="AU3622" s="161">
        <v>1</v>
      </c>
      <c r="AV3622" s="159">
        <v>38461.54</v>
      </c>
      <c r="AW3622" s="159">
        <v>1538.46</v>
      </c>
      <c r="AX3622" s="149" t="s">
        <v>274</v>
      </c>
      <c r="AY3622" s="159">
        <v>480.66</v>
      </c>
      <c r="AZ3622" s="159">
        <v>480.66</v>
      </c>
      <c r="BA3622" s="159">
        <v>1922.66</v>
      </c>
      <c r="BB3622" s="159">
        <v>36923.08</v>
      </c>
      <c r="BC3622" s="162" t="s">
        <v>274</v>
      </c>
      <c r="BD3622" s="162">
        <v>0</v>
      </c>
      <c r="BE3622" s="159">
        <v>1538.46</v>
      </c>
      <c r="BF3622" s="159">
        <v>1538.46</v>
      </c>
      <c r="BG3622" s="159">
        <v>38461.54</v>
      </c>
    </row>
    <row r="3623" ht="28.05" customHeight="1" spans="1:59">
      <c r="A3623" s="149"/>
      <c r="B3623" s="149"/>
      <c r="C3623" s="149"/>
      <c r="D3623" s="149" t="s">
        <v>3726</v>
      </c>
      <c r="E3623" s="340" t="s">
        <v>15921</v>
      </c>
      <c r="F3623" s="149" t="s">
        <v>3726</v>
      </c>
      <c r="G3623" s="149" t="s">
        <v>15922</v>
      </c>
      <c r="H3623" s="149" t="s">
        <v>15128</v>
      </c>
      <c r="I3623" s="149" t="s">
        <v>15016</v>
      </c>
      <c r="J3623" s="149" t="s">
        <v>15923</v>
      </c>
      <c r="K3623" s="149"/>
      <c r="L3623" s="149" t="s">
        <v>287</v>
      </c>
      <c r="M3623" s="149"/>
      <c r="N3623" s="149" t="s">
        <v>263</v>
      </c>
      <c r="O3623" s="149" t="s">
        <v>214</v>
      </c>
      <c r="P3623" s="149" t="s">
        <v>53</v>
      </c>
      <c r="Q3623" s="149"/>
      <c r="R3623" s="149" t="s">
        <v>417</v>
      </c>
      <c r="S3623" s="149" t="s">
        <v>15911</v>
      </c>
      <c r="T3623" s="149" t="s">
        <v>414</v>
      </c>
      <c r="U3623" s="149" t="s">
        <v>267</v>
      </c>
      <c r="V3623" s="149"/>
      <c r="W3623" s="149"/>
      <c r="X3623" s="149" t="s">
        <v>336</v>
      </c>
      <c r="Y3623" s="149"/>
      <c r="Z3623" s="149"/>
      <c r="AA3623" s="149"/>
      <c r="AB3623" s="149" t="s">
        <v>269</v>
      </c>
      <c r="AC3623" s="149" t="s">
        <v>270</v>
      </c>
      <c r="AD3623" s="149" t="s">
        <v>414</v>
      </c>
      <c r="AE3623" s="149" t="s">
        <v>271</v>
      </c>
      <c r="AF3623" s="149"/>
      <c r="AG3623" s="149" t="s">
        <v>1098</v>
      </c>
      <c r="AH3623" s="149" t="s">
        <v>273</v>
      </c>
      <c r="AI3623" s="158">
        <v>21</v>
      </c>
      <c r="AJ3623" s="149"/>
      <c r="AK3623" s="159" t="s">
        <v>274</v>
      </c>
      <c r="AL3623" s="159" t="s">
        <v>274</v>
      </c>
      <c r="AM3623" s="149" t="s">
        <v>274</v>
      </c>
      <c r="AN3623" s="160">
        <v>4</v>
      </c>
      <c r="AO3623" s="149"/>
      <c r="AP3623" s="149" t="s">
        <v>274</v>
      </c>
      <c r="AQ3623" s="149" t="s">
        <v>275</v>
      </c>
      <c r="AR3623" s="158">
        <v>1</v>
      </c>
      <c r="AS3623" s="149" t="s">
        <v>275</v>
      </c>
      <c r="AT3623" s="149" t="s">
        <v>276</v>
      </c>
      <c r="AU3623" s="161">
        <v>1</v>
      </c>
      <c r="AV3623" s="159">
        <v>4026.55</v>
      </c>
      <c r="AW3623" s="159">
        <v>161.06</v>
      </c>
      <c r="AX3623" s="149" t="s">
        <v>274</v>
      </c>
      <c r="AY3623" s="159">
        <v>40.26</v>
      </c>
      <c r="AZ3623" s="159">
        <v>40.26</v>
      </c>
      <c r="BA3623" s="159">
        <v>161.04</v>
      </c>
      <c r="BB3623" s="159">
        <v>845.63</v>
      </c>
      <c r="BC3623" s="162" t="s">
        <v>274</v>
      </c>
      <c r="BD3623" s="162">
        <v>0</v>
      </c>
      <c r="BE3623" s="159">
        <v>3180.92</v>
      </c>
      <c r="BF3623" s="159">
        <v>3180.92</v>
      </c>
      <c r="BG3623" s="159">
        <v>4026.55</v>
      </c>
    </row>
    <row r="3624" ht="28.05" customHeight="1" spans="1:59">
      <c r="A3624" s="149"/>
      <c r="B3624" s="149"/>
      <c r="C3624" s="149"/>
      <c r="D3624" s="149" t="s">
        <v>3726</v>
      </c>
      <c r="E3624" s="340" t="s">
        <v>15924</v>
      </c>
      <c r="F3624" s="149" t="s">
        <v>3726</v>
      </c>
      <c r="G3624" s="149" t="s">
        <v>15925</v>
      </c>
      <c r="H3624" s="149" t="s">
        <v>15914</v>
      </c>
      <c r="I3624" s="149" t="s">
        <v>15915</v>
      </c>
      <c r="J3624" s="149" t="s">
        <v>15926</v>
      </c>
      <c r="K3624" s="149"/>
      <c r="L3624" s="149" t="s">
        <v>287</v>
      </c>
      <c r="M3624" s="149"/>
      <c r="N3624" s="149" t="s">
        <v>263</v>
      </c>
      <c r="O3624" s="149" t="s">
        <v>214</v>
      </c>
      <c r="P3624" s="149" t="s">
        <v>53</v>
      </c>
      <c r="Q3624" s="149"/>
      <c r="R3624" s="149" t="s">
        <v>8180</v>
      </c>
      <c r="S3624" s="149" t="s">
        <v>4928</v>
      </c>
      <c r="T3624" s="149" t="s">
        <v>15732</v>
      </c>
      <c r="U3624" s="149" t="s">
        <v>267</v>
      </c>
      <c r="V3624" s="149"/>
      <c r="W3624" s="149"/>
      <c r="X3624" s="149" t="s">
        <v>268</v>
      </c>
      <c r="Y3624" s="149"/>
      <c r="Z3624" s="149"/>
      <c r="AA3624" s="149"/>
      <c r="AB3624" s="149" t="s">
        <v>269</v>
      </c>
      <c r="AC3624" s="149" t="s">
        <v>270</v>
      </c>
      <c r="AD3624" s="149" t="s">
        <v>15732</v>
      </c>
      <c r="AE3624" s="149" t="s">
        <v>271</v>
      </c>
      <c r="AF3624" s="149"/>
      <c r="AG3624" s="149" t="s">
        <v>1098</v>
      </c>
      <c r="AH3624" s="149" t="s">
        <v>273</v>
      </c>
      <c r="AI3624" s="158">
        <v>65</v>
      </c>
      <c r="AJ3624" s="149"/>
      <c r="AK3624" s="159" t="s">
        <v>274</v>
      </c>
      <c r="AL3624" s="159" t="s">
        <v>274</v>
      </c>
      <c r="AM3624" s="149" t="s">
        <v>274</v>
      </c>
      <c r="AN3624" s="160">
        <v>4</v>
      </c>
      <c r="AO3624" s="149"/>
      <c r="AP3624" s="149" t="s">
        <v>274</v>
      </c>
      <c r="AQ3624" s="149" t="s">
        <v>275</v>
      </c>
      <c r="AR3624" s="158">
        <v>1</v>
      </c>
      <c r="AS3624" s="149" t="s">
        <v>275</v>
      </c>
      <c r="AT3624" s="149" t="s">
        <v>276</v>
      </c>
      <c r="AU3624" s="161">
        <v>1</v>
      </c>
      <c r="AV3624" s="159">
        <v>110176.99</v>
      </c>
      <c r="AW3624" s="159">
        <v>4407.08</v>
      </c>
      <c r="AX3624" s="149" t="s">
        <v>274</v>
      </c>
      <c r="AY3624" s="159">
        <v>1133.25</v>
      </c>
      <c r="AZ3624" s="159">
        <v>1133.25</v>
      </c>
      <c r="BA3624" s="159">
        <v>4533</v>
      </c>
      <c r="BB3624" s="159">
        <v>70639.2</v>
      </c>
      <c r="BC3624" s="162" t="s">
        <v>274</v>
      </c>
      <c r="BD3624" s="162">
        <v>0</v>
      </c>
      <c r="BE3624" s="159">
        <v>39537.79</v>
      </c>
      <c r="BF3624" s="159">
        <v>39537.79</v>
      </c>
      <c r="BG3624" s="159">
        <v>110176.99</v>
      </c>
    </row>
    <row r="3625" ht="28.05" customHeight="1" spans="1:59">
      <c r="A3625" s="149"/>
      <c r="B3625" s="149"/>
      <c r="C3625" s="149"/>
      <c r="D3625" s="149" t="s">
        <v>3726</v>
      </c>
      <c r="E3625" s="340" t="s">
        <v>15927</v>
      </c>
      <c r="F3625" s="149" t="s">
        <v>3726</v>
      </c>
      <c r="G3625" s="149" t="s">
        <v>15928</v>
      </c>
      <c r="H3625" s="149" t="s">
        <v>15128</v>
      </c>
      <c r="I3625" s="149" t="s">
        <v>15016</v>
      </c>
      <c r="J3625" s="149" t="s">
        <v>15929</v>
      </c>
      <c r="K3625" s="149"/>
      <c r="L3625" s="149" t="s">
        <v>287</v>
      </c>
      <c r="M3625" s="149"/>
      <c r="N3625" s="149" t="s">
        <v>263</v>
      </c>
      <c r="O3625" s="149" t="s">
        <v>214</v>
      </c>
      <c r="P3625" s="149" t="s">
        <v>53</v>
      </c>
      <c r="Q3625" s="149"/>
      <c r="R3625" s="149" t="s">
        <v>417</v>
      </c>
      <c r="S3625" s="149" t="s">
        <v>15911</v>
      </c>
      <c r="T3625" s="149" t="s">
        <v>414</v>
      </c>
      <c r="U3625" s="149" t="s">
        <v>267</v>
      </c>
      <c r="V3625" s="149"/>
      <c r="W3625" s="149"/>
      <c r="X3625" s="149" t="s">
        <v>336</v>
      </c>
      <c r="Y3625" s="149"/>
      <c r="Z3625" s="149"/>
      <c r="AA3625" s="149"/>
      <c r="AB3625" s="149" t="s">
        <v>269</v>
      </c>
      <c r="AC3625" s="149" t="s">
        <v>270</v>
      </c>
      <c r="AD3625" s="149" t="s">
        <v>414</v>
      </c>
      <c r="AE3625" s="149" t="s">
        <v>271</v>
      </c>
      <c r="AF3625" s="149"/>
      <c r="AG3625" s="149" t="s">
        <v>1098</v>
      </c>
      <c r="AH3625" s="149" t="s">
        <v>273</v>
      </c>
      <c r="AI3625" s="158">
        <v>21</v>
      </c>
      <c r="AJ3625" s="149"/>
      <c r="AK3625" s="159" t="s">
        <v>274</v>
      </c>
      <c r="AL3625" s="159" t="s">
        <v>274</v>
      </c>
      <c r="AM3625" s="149" t="s">
        <v>274</v>
      </c>
      <c r="AN3625" s="160">
        <v>4</v>
      </c>
      <c r="AO3625" s="149"/>
      <c r="AP3625" s="149" t="s">
        <v>274</v>
      </c>
      <c r="AQ3625" s="149" t="s">
        <v>275</v>
      </c>
      <c r="AR3625" s="158">
        <v>1</v>
      </c>
      <c r="AS3625" s="149" t="s">
        <v>275</v>
      </c>
      <c r="AT3625" s="149" t="s">
        <v>276</v>
      </c>
      <c r="AU3625" s="161">
        <v>1</v>
      </c>
      <c r="AV3625" s="159">
        <v>4026.55</v>
      </c>
      <c r="AW3625" s="159">
        <v>161.06</v>
      </c>
      <c r="AX3625" s="149" t="s">
        <v>274</v>
      </c>
      <c r="AY3625" s="159">
        <v>40.26</v>
      </c>
      <c r="AZ3625" s="159">
        <v>40.26</v>
      </c>
      <c r="BA3625" s="159">
        <v>161.04</v>
      </c>
      <c r="BB3625" s="159">
        <v>845.63</v>
      </c>
      <c r="BC3625" s="162" t="s">
        <v>274</v>
      </c>
      <c r="BD3625" s="162">
        <v>0</v>
      </c>
      <c r="BE3625" s="159">
        <v>3180.92</v>
      </c>
      <c r="BF3625" s="159">
        <v>3180.92</v>
      </c>
      <c r="BG3625" s="159">
        <v>4026.55</v>
      </c>
    </row>
    <row r="3626" ht="28.05" customHeight="1" spans="1:59">
      <c r="A3626" s="149"/>
      <c r="B3626" s="149"/>
      <c r="C3626" s="149"/>
      <c r="D3626" s="149" t="s">
        <v>3726</v>
      </c>
      <c r="E3626" s="340" t="s">
        <v>15930</v>
      </c>
      <c r="F3626" s="149" t="s">
        <v>3726</v>
      </c>
      <c r="G3626" s="149" t="s">
        <v>15931</v>
      </c>
      <c r="H3626" s="149" t="s">
        <v>15932</v>
      </c>
      <c r="I3626" s="149" t="s">
        <v>88</v>
      </c>
      <c r="J3626" s="149" t="s">
        <v>15933</v>
      </c>
      <c r="K3626" s="149"/>
      <c r="L3626" s="149" t="s">
        <v>262</v>
      </c>
      <c r="M3626" s="149"/>
      <c r="N3626" s="149" t="s">
        <v>263</v>
      </c>
      <c r="O3626" s="149" t="s">
        <v>214</v>
      </c>
      <c r="P3626" s="149" t="s">
        <v>53</v>
      </c>
      <c r="Q3626" s="149"/>
      <c r="R3626" s="149" t="s">
        <v>15811</v>
      </c>
      <c r="S3626" s="149" t="s">
        <v>4928</v>
      </c>
      <c r="T3626" s="149" t="s">
        <v>15777</v>
      </c>
      <c r="U3626" s="149" t="s">
        <v>267</v>
      </c>
      <c r="V3626" s="149"/>
      <c r="W3626" s="149"/>
      <c r="X3626" s="149" t="s">
        <v>268</v>
      </c>
      <c r="Y3626" s="149"/>
      <c r="Z3626" s="149"/>
      <c r="AA3626" s="149"/>
      <c r="AB3626" s="149" t="s">
        <v>269</v>
      </c>
      <c r="AC3626" s="149" t="s">
        <v>318</v>
      </c>
      <c r="AD3626" s="149" t="s">
        <v>15777</v>
      </c>
      <c r="AE3626" s="149" t="s">
        <v>271</v>
      </c>
      <c r="AF3626" s="149"/>
      <c r="AG3626" s="149" t="s">
        <v>1098</v>
      </c>
      <c r="AH3626" s="149" t="s">
        <v>273</v>
      </c>
      <c r="AI3626" s="158">
        <v>96</v>
      </c>
      <c r="AJ3626" s="149"/>
      <c r="AK3626" s="159" t="s">
        <v>274</v>
      </c>
      <c r="AL3626" s="159" t="s">
        <v>274</v>
      </c>
      <c r="AM3626" s="149" t="s">
        <v>274</v>
      </c>
      <c r="AN3626" s="160">
        <v>4</v>
      </c>
      <c r="AO3626" s="149"/>
      <c r="AP3626" s="149" t="s">
        <v>274</v>
      </c>
      <c r="AQ3626" s="149" t="s">
        <v>275</v>
      </c>
      <c r="AR3626" s="158">
        <v>1</v>
      </c>
      <c r="AS3626" s="149" t="s">
        <v>275</v>
      </c>
      <c r="AT3626" s="149" t="s">
        <v>276</v>
      </c>
      <c r="AU3626" s="161">
        <v>1</v>
      </c>
      <c r="AV3626" s="159">
        <v>19230.77</v>
      </c>
      <c r="AW3626" s="159">
        <v>769.23</v>
      </c>
      <c r="AX3626" s="149" t="s">
        <v>274</v>
      </c>
      <c r="AY3626" s="159">
        <v>240.33</v>
      </c>
      <c r="AZ3626" s="159">
        <v>240.33</v>
      </c>
      <c r="BA3626" s="159">
        <v>961.33</v>
      </c>
      <c r="BB3626" s="159">
        <v>18461.54</v>
      </c>
      <c r="BC3626" s="162" t="s">
        <v>274</v>
      </c>
      <c r="BD3626" s="162">
        <v>0</v>
      </c>
      <c r="BE3626" s="159">
        <v>769.23</v>
      </c>
      <c r="BF3626" s="159">
        <v>769.23</v>
      </c>
      <c r="BG3626" s="159">
        <v>19230.77</v>
      </c>
    </row>
    <row r="3627" ht="28.05" customHeight="1" spans="1:59">
      <c r="A3627" s="149"/>
      <c r="B3627" s="149"/>
      <c r="C3627" s="149"/>
      <c r="D3627" s="149" t="s">
        <v>3726</v>
      </c>
      <c r="E3627" s="340" t="s">
        <v>15934</v>
      </c>
      <c r="F3627" s="149" t="s">
        <v>3726</v>
      </c>
      <c r="G3627" s="149" t="s">
        <v>15935</v>
      </c>
      <c r="H3627" s="149" t="s">
        <v>15936</v>
      </c>
      <c r="I3627" s="149" t="s">
        <v>15937</v>
      </c>
      <c r="J3627" s="149" t="s">
        <v>15938</v>
      </c>
      <c r="K3627" s="149"/>
      <c r="L3627" s="149" t="s">
        <v>287</v>
      </c>
      <c r="M3627" s="149"/>
      <c r="N3627" s="149" t="s">
        <v>263</v>
      </c>
      <c r="O3627" s="149" t="s">
        <v>214</v>
      </c>
      <c r="P3627" s="149" t="s">
        <v>53</v>
      </c>
      <c r="Q3627" s="149"/>
      <c r="R3627" s="149" t="s">
        <v>8180</v>
      </c>
      <c r="S3627" s="149" t="s">
        <v>4928</v>
      </c>
      <c r="T3627" s="149" t="s">
        <v>15732</v>
      </c>
      <c r="U3627" s="149" t="s">
        <v>267</v>
      </c>
      <c r="V3627" s="149"/>
      <c r="W3627" s="149"/>
      <c r="X3627" s="149" t="s">
        <v>268</v>
      </c>
      <c r="Y3627" s="149"/>
      <c r="Z3627" s="149"/>
      <c r="AA3627" s="149"/>
      <c r="AB3627" s="149" t="s">
        <v>269</v>
      </c>
      <c r="AC3627" s="149" t="s">
        <v>270</v>
      </c>
      <c r="AD3627" s="149" t="s">
        <v>15732</v>
      </c>
      <c r="AE3627" s="149" t="s">
        <v>271</v>
      </c>
      <c r="AF3627" s="149"/>
      <c r="AG3627" s="149" t="s">
        <v>1098</v>
      </c>
      <c r="AH3627" s="149" t="s">
        <v>273</v>
      </c>
      <c r="AI3627" s="158">
        <v>65</v>
      </c>
      <c r="AJ3627" s="149"/>
      <c r="AK3627" s="159" t="s">
        <v>274</v>
      </c>
      <c r="AL3627" s="159" t="s">
        <v>274</v>
      </c>
      <c r="AM3627" s="149" t="s">
        <v>274</v>
      </c>
      <c r="AN3627" s="160">
        <v>4</v>
      </c>
      <c r="AO3627" s="149"/>
      <c r="AP3627" s="149" t="s">
        <v>274</v>
      </c>
      <c r="AQ3627" s="149" t="s">
        <v>275</v>
      </c>
      <c r="AR3627" s="158">
        <v>1</v>
      </c>
      <c r="AS3627" s="149" t="s">
        <v>275</v>
      </c>
      <c r="AT3627" s="149" t="s">
        <v>276</v>
      </c>
      <c r="AU3627" s="161">
        <v>1</v>
      </c>
      <c r="AV3627" s="159">
        <v>5309.73</v>
      </c>
      <c r="AW3627" s="159">
        <v>212.39</v>
      </c>
      <c r="AX3627" s="149" t="s">
        <v>274</v>
      </c>
      <c r="AY3627" s="159">
        <v>54.61</v>
      </c>
      <c r="AZ3627" s="159">
        <v>54.61</v>
      </c>
      <c r="BA3627" s="159">
        <v>218.44</v>
      </c>
      <c r="BB3627" s="159">
        <v>3404.44</v>
      </c>
      <c r="BC3627" s="162" t="s">
        <v>274</v>
      </c>
      <c r="BD3627" s="162">
        <v>0</v>
      </c>
      <c r="BE3627" s="159">
        <v>1905.29</v>
      </c>
      <c r="BF3627" s="159">
        <v>1905.29</v>
      </c>
      <c r="BG3627" s="159">
        <v>5309.73</v>
      </c>
    </row>
    <row r="3628" ht="28.05" customHeight="1" spans="1:59">
      <c r="A3628" s="149"/>
      <c r="B3628" s="149"/>
      <c r="C3628" s="149"/>
      <c r="D3628" s="149" t="s">
        <v>3726</v>
      </c>
      <c r="E3628" s="340" t="s">
        <v>15939</v>
      </c>
      <c r="F3628" s="149" t="s">
        <v>3726</v>
      </c>
      <c r="G3628" s="149" t="s">
        <v>15940</v>
      </c>
      <c r="H3628" s="149" t="s">
        <v>15941</v>
      </c>
      <c r="I3628" s="149" t="s">
        <v>8532</v>
      </c>
      <c r="J3628" s="149" t="s">
        <v>15942</v>
      </c>
      <c r="K3628" s="149"/>
      <c r="L3628" s="149" t="s">
        <v>262</v>
      </c>
      <c r="M3628" s="149"/>
      <c r="N3628" s="149" t="s">
        <v>263</v>
      </c>
      <c r="O3628" s="149" t="s">
        <v>214</v>
      </c>
      <c r="P3628" s="149" t="s">
        <v>53</v>
      </c>
      <c r="Q3628" s="149"/>
      <c r="R3628" s="149" t="s">
        <v>15811</v>
      </c>
      <c r="S3628" s="149" t="s">
        <v>4928</v>
      </c>
      <c r="T3628" s="149" t="s">
        <v>15777</v>
      </c>
      <c r="U3628" s="149" t="s">
        <v>267</v>
      </c>
      <c r="V3628" s="149"/>
      <c r="W3628" s="149"/>
      <c r="X3628" s="149" t="s">
        <v>268</v>
      </c>
      <c r="Y3628" s="149"/>
      <c r="Z3628" s="149"/>
      <c r="AA3628" s="149"/>
      <c r="AB3628" s="149" t="s">
        <v>269</v>
      </c>
      <c r="AC3628" s="149" t="s">
        <v>318</v>
      </c>
      <c r="AD3628" s="149" t="s">
        <v>15777</v>
      </c>
      <c r="AE3628" s="149" t="s">
        <v>271</v>
      </c>
      <c r="AF3628" s="149"/>
      <c r="AG3628" s="149" t="s">
        <v>1098</v>
      </c>
      <c r="AH3628" s="149" t="s">
        <v>273</v>
      </c>
      <c r="AI3628" s="158">
        <v>96</v>
      </c>
      <c r="AJ3628" s="149"/>
      <c r="AK3628" s="159" t="s">
        <v>274</v>
      </c>
      <c r="AL3628" s="159" t="s">
        <v>274</v>
      </c>
      <c r="AM3628" s="149" t="s">
        <v>274</v>
      </c>
      <c r="AN3628" s="160">
        <v>4</v>
      </c>
      <c r="AO3628" s="149"/>
      <c r="AP3628" s="149" t="s">
        <v>274</v>
      </c>
      <c r="AQ3628" s="149" t="s">
        <v>275</v>
      </c>
      <c r="AR3628" s="158">
        <v>1</v>
      </c>
      <c r="AS3628" s="149" t="s">
        <v>275</v>
      </c>
      <c r="AT3628" s="149" t="s">
        <v>276</v>
      </c>
      <c r="AU3628" s="161">
        <v>1</v>
      </c>
      <c r="AV3628" s="159">
        <v>21367.52</v>
      </c>
      <c r="AW3628" s="159">
        <v>854.7</v>
      </c>
      <c r="AX3628" s="149" t="s">
        <v>274</v>
      </c>
      <c r="AY3628" s="159">
        <v>266.98</v>
      </c>
      <c r="AZ3628" s="159">
        <v>266.98</v>
      </c>
      <c r="BA3628" s="159">
        <v>1067.94</v>
      </c>
      <c r="BB3628" s="159">
        <v>20512.82</v>
      </c>
      <c r="BC3628" s="162" t="s">
        <v>274</v>
      </c>
      <c r="BD3628" s="162">
        <v>0</v>
      </c>
      <c r="BE3628" s="159">
        <v>854.7</v>
      </c>
      <c r="BF3628" s="159">
        <v>854.7</v>
      </c>
      <c r="BG3628" s="159">
        <v>21367.52</v>
      </c>
    </row>
    <row r="3629" ht="28.05" customHeight="1" spans="1:59">
      <c r="A3629" s="149"/>
      <c r="B3629" s="149"/>
      <c r="C3629" s="149"/>
      <c r="D3629" s="149" t="s">
        <v>3726</v>
      </c>
      <c r="E3629" s="340" t="s">
        <v>15943</v>
      </c>
      <c r="F3629" s="149" t="s">
        <v>3726</v>
      </c>
      <c r="G3629" s="149" t="s">
        <v>15944</v>
      </c>
      <c r="H3629" s="149" t="s">
        <v>15936</v>
      </c>
      <c r="I3629" s="149" t="s">
        <v>15937</v>
      </c>
      <c r="J3629" s="149" t="s">
        <v>15945</v>
      </c>
      <c r="K3629" s="149"/>
      <c r="L3629" s="149" t="s">
        <v>287</v>
      </c>
      <c r="M3629" s="149"/>
      <c r="N3629" s="149" t="s">
        <v>263</v>
      </c>
      <c r="O3629" s="149" t="s">
        <v>214</v>
      </c>
      <c r="P3629" s="149" t="s">
        <v>53</v>
      </c>
      <c r="Q3629" s="149"/>
      <c r="R3629" s="149" t="s">
        <v>8180</v>
      </c>
      <c r="S3629" s="149" t="s">
        <v>4928</v>
      </c>
      <c r="T3629" s="149" t="s">
        <v>15732</v>
      </c>
      <c r="U3629" s="149" t="s">
        <v>267</v>
      </c>
      <c r="V3629" s="149"/>
      <c r="W3629" s="149"/>
      <c r="X3629" s="149" t="s">
        <v>268</v>
      </c>
      <c r="Y3629" s="149"/>
      <c r="Z3629" s="149"/>
      <c r="AA3629" s="149"/>
      <c r="AB3629" s="149" t="s">
        <v>269</v>
      </c>
      <c r="AC3629" s="149" t="s">
        <v>270</v>
      </c>
      <c r="AD3629" s="149" t="s">
        <v>15732</v>
      </c>
      <c r="AE3629" s="149" t="s">
        <v>271</v>
      </c>
      <c r="AF3629" s="149"/>
      <c r="AG3629" s="149" t="s">
        <v>1098</v>
      </c>
      <c r="AH3629" s="149" t="s">
        <v>273</v>
      </c>
      <c r="AI3629" s="158">
        <v>65</v>
      </c>
      <c r="AJ3629" s="149"/>
      <c r="AK3629" s="159" t="s">
        <v>274</v>
      </c>
      <c r="AL3629" s="159" t="s">
        <v>274</v>
      </c>
      <c r="AM3629" s="149" t="s">
        <v>274</v>
      </c>
      <c r="AN3629" s="160">
        <v>4</v>
      </c>
      <c r="AO3629" s="149"/>
      <c r="AP3629" s="149" t="s">
        <v>274</v>
      </c>
      <c r="AQ3629" s="149" t="s">
        <v>275</v>
      </c>
      <c r="AR3629" s="158">
        <v>1</v>
      </c>
      <c r="AS3629" s="149" t="s">
        <v>275</v>
      </c>
      <c r="AT3629" s="149" t="s">
        <v>276</v>
      </c>
      <c r="AU3629" s="161">
        <v>1</v>
      </c>
      <c r="AV3629" s="159">
        <v>5309.73</v>
      </c>
      <c r="AW3629" s="159">
        <v>212.39</v>
      </c>
      <c r="AX3629" s="149" t="s">
        <v>274</v>
      </c>
      <c r="AY3629" s="159">
        <v>54.61</v>
      </c>
      <c r="AZ3629" s="159">
        <v>54.61</v>
      </c>
      <c r="BA3629" s="159">
        <v>218.44</v>
      </c>
      <c r="BB3629" s="159">
        <v>3404.44</v>
      </c>
      <c r="BC3629" s="162" t="s">
        <v>274</v>
      </c>
      <c r="BD3629" s="162">
        <v>0</v>
      </c>
      <c r="BE3629" s="159">
        <v>1905.29</v>
      </c>
      <c r="BF3629" s="159">
        <v>1905.29</v>
      </c>
      <c r="BG3629" s="159">
        <v>5309.73</v>
      </c>
    </row>
    <row r="3630" ht="28.05" customHeight="1" spans="1:59">
      <c r="A3630" s="149"/>
      <c r="B3630" s="149"/>
      <c r="C3630" s="149"/>
      <c r="D3630" s="149" t="s">
        <v>3726</v>
      </c>
      <c r="E3630" s="340" t="s">
        <v>15946</v>
      </c>
      <c r="F3630" s="149" t="s">
        <v>3726</v>
      </c>
      <c r="G3630" s="149" t="s">
        <v>15947</v>
      </c>
      <c r="H3630" s="149" t="s">
        <v>15948</v>
      </c>
      <c r="I3630" s="149" t="s">
        <v>6192</v>
      </c>
      <c r="J3630" s="149" t="s">
        <v>15949</v>
      </c>
      <c r="K3630" s="149"/>
      <c r="L3630" s="149" t="s">
        <v>262</v>
      </c>
      <c r="M3630" s="149"/>
      <c r="N3630" s="149" t="s">
        <v>263</v>
      </c>
      <c r="O3630" s="149" t="s">
        <v>214</v>
      </c>
      <c r="P3630" s="149" t="s">
        <v>53</v>
      </c>
      <c r="Q3630" s="149"/>
      <c r="R3630" s="149" t="s">
        <v>15811</v>
      </c>
      <c r="S3630" s="149" t="s">
        <v>4928</v>
      </c>
      <c r="T3630" s="149" t="s">
        <v>15777</v>
      </c>
      <c r="U3630" s="149" t="s">
        <v>267</v>
      </c>
      <c r="V3630" s="149"/>
      <c r="W3630" s="149"/>
      <c r="X3630" s="149" t="s">
        <v>268</v>
      </c>
      <c r="Y3630" s="149"/>
      <c r="Z3630" s="149"/>
      <c r="AA3630" s="149"/>
      <c r="AB3630" s="149" t="s">
        <v>269</v>
      </c>
      <c r="AC3630" s="149" t="s">
        <v>318</v>
      </c>
      <c r="AD3630" s="149" t="s">
        <v>15777</v>
      </c>
      <c r="AE3630" s="149" t="s">
        <v>271</v>
      </c>
      <c r="AF3630" s="149"/>
      <c r="AG3630" s="149" t="s">
        <v>1098</v>
      </c>
      <c r="AH3630" s="149" t="s">
        <v>273</v>
      </c>
      <c r="AI3630" s="158">
        <v>96</v>
      </c>
      <c r="AJ3630" s="149"/>
      <c r="AK3630" s="159" t="s">
        <v>274</v>
      </c>
      <c r="AL3630" s="159" t="s">
        <v>274</v>
      </c>
      <c r="AM3630" s="149" t="s">
        <v>274</v>
      </c>
      <c r="AN3630" s="160">
        <v>4</v>
      </c>
      <c r="AO3630" s="149"/>
      <c r="AP3630" s="149" t="s">
        <v>274</v>
      </c>
      <c r="AQ3630" s="149" t="s">
        <v>275</v>
      </c>
      <c r="AR3630" s="158">
        <v>1</v>
      </c>
      <c r="AS3630" s="149" t="s">
        <v>275</v>
      </c>
      <c r="AT3630" s="149" t="s">
        <v>276</v>
      </c>
      <c r="AU3630" s="161">
        <v>1</v>
      </c>
      <c r="AV3630" s="159">
        <v>11538.46</v>
      </c>
      <c r="AW3630" s="159">
        <v>461.54</v>
      </c>
      <c r="AX3630" s="149" t="s">
        <v>274</v>
      </c>
      <c r="AY3630" s="159">
        <v>144.33</v>
      </c>
      <c r="AZ3630" s="159">
        <v>144.33</v>
      </c>
      <c r="BA3630" s="159">
        <v>577.34</v>
      </c>
      <c r="BB3630" s="159">
        <v>11076.92</v>
      </c>
      <c r="BC3630" s="162" t="s">
        <v>274</v>
      </c>
      <c r="BD3630" s="162">
        <v>0</v>
      </c>
      <c r="BE3630" s="159">
        <v>461.54</v>
      </c>
      <c r="BF3630" s="159">
        <v>461.54</v>
      </c>
      <c r="BG3630" s="159">
        <v>11538.46</v>
      </c>
    </row>
    <row r="3631" ht="28.05" customHeight="1" spans="1:59">
      <c r="A3631" s="149"/>
      <c r="B3631" s="149"/>
      <c r="C3631" s="149"/>
      <c r="D3631" s="149" t="s">
        <v>3726</v>
      </c>
      <c r="E3631" s="340" t="s">
        <v>15950</v>
      </c>
      <c r="F3631" s="149" t="s">
        <v>3726</v>
      </c>
      <c r="G3631" s="149" t="s">
        <v>15951</v>
      </c>
      <c r="H3631" s="149" t="s">
        <v>15128</v>
      </c>
      <c r="I3631" s="149" t="s">
        <v>15016</v>
      </c>
      <c r="J3631" s="149" t="s">
        <v>15952</v>
      </c>
      <c r="K3631" s="149"/>
      <c r="L3631" s="149" t="s">
        <v>287</v>
      </c>
      <c r="M3631" s="149"/>
      <c r="N3631" s="149" t="s">
        <v>263</v>
      </c>
      <c r="O3631" s="149" t="s">
        <v>214</v>
      </c>
      <c r="P3631" s="149" t="s">
        <v>53</v>
      </c>
      <c r="Q3631" s="149"/>
      <c r="R3631" s="149" t="s">
        <v>417</v>
      </c>
      <c r="S3631" s="149" t="s">
        <v>15911</v>
      </c>
      <c r="T3631" s="149" t="s">
        <v>414</v>
      </c>
      <c r="U3631" s="149" t="s">
        <v>267</v>
      </c>
      <c r="V3631" s="149"/>
      <c r="W3631" s="149"/>
      <c r="X3631" s="149" t="s">
        <v>336</v>
      </c>
      <c r="Y3631" s="149"/>
      <c r="Z3631" s="149"/>
      <c r="AA3631" s="149"/>
      <c r="AB3631" s="149" t="s">
        <v>269</v>
      </c>
      <c r="AC3631" s="149" t="s">
        <v>270</v>
      </c>
      <c r="AD3631" s="149" t="s">
        <v>414</v>
      </c>
      <c r="AE3631" s="149" t="s">
        <v>271</v>
      </c>
      <c r="AF3631" s="149"/>
      <c r="AG3631" s="149" t="s">
        <v>1098</v>
      </c>
      <c r="AH3631" s="149" t="s">
        <v>273</v>
      </c>
      <c r="AI3631" s="158">
        <v>21</v>
      </c>
      <c r="AJ3631" s="149"/>
      <c r="AK3631" s="159" t="s">
        <v>274</v>
      </c>
      <c r="AL3631" s="159" t="s">
        <v>274</v>
      </c>
      <c r="AM3631" s="149" t="s">
        <v>274</v>
      </c>
      <c r="AN3631" s="160">
        <v>4</v>
      </c>
      <c r="AO3631" s="149"/>
      <c r="AP3631" s="149" t="s">
        <v>274</v>
      </c>
      <c r="AQ3631" s="149" t="s">
        <v>275</v>
      </c>
      <c r="AR3631" s="158">
        <v>1</v>
      </c>
      <c r="AS3631" s="149" t="s">
        <v>275</v>
      </c>
      <c r="AT3631" s="149" t="s">
        <v>276</v>
      </c>
      <c r="AU3631" s="161">
        <v>1</v>
      </c>
      <c r="AV3631" s="159">
        <v>4026.55</v>
      </c>
      <c r="AW3631" s="159">
        <v>161.06</v>
      </c>
      <c r="AX3631" s="149" t="s">
        <v>274</v>
      </c>
      <c r="AY3631" s="159">
        <v>40.26</v>
      </c>
      <c r="AZ3631" s="159">
        <v>40.26</v>
      </c>
      <c r="BA3631" s="159">
        <v>161.04</v>
      </c>
      <c r="BB3631" s="159">
        <v>845.63</v>
      </c>
      <c r="BC3631" s="162" t="s">
        <v>274</v>
      </c>
      <c r="BD3631" s="162">
        <v>0</v>
      </c>
      <c r="BE3631" s="159">
        <v>3180.92</v>
      </c>
      <c r="BF3631" s="159">
        <v>3180.92</v>
      </c>
      <c r="BG3631" s="159">
        <v>4026.55</v>
      </c>
    </row>
    <row r="3632" ht="28.05" customHeight="1" spans="1:59">
      <c r="A3632" s="149"/>
      <c r="B3632" s="149"/>
      <c r="C3632" s="149"/>
      <c r="D3632" s="149" t="s">
        <v>3726</v>
      </c>
      <c r="E3632" s="340" t="s">
        <v>15953</v>
      </c>
      <c r="F3632" s="149" t="s">
        <v>3726</v>
      </c>
      <c r="G3632" s="149" t="s">
        <v>15954</v>
      </c>
      <c r="H3632" s="149" t="s">
        <v>15936</v>
      </c>
      <c r="I3632" s="149" t="s">
        <v>15937</v>
      </c>
      <c r="J3632" s="149" t="s">
        <v>15955</v>
      </c>
      <c r="K3632" s="149"/>
      <c r="L3632" s="149" t="s">
        <v>287</v>
      </c>
      <c r="M3632" s="149"/>
      <c r="N3632" s="149" t="s">
        <v>263</v>
      </c>
      <c r="O3632" s="149" t="s">
        <v>214</v>
      </c>
      <c r="P3632" s="149" t="s">
        <v>53</v>
      </c>
      <c r="Q3632" s="149"/>
      <c r="R3632" s="149" t="s">
        <v>8180</v>
      </c>
      <c r="S3632" s="149" t="s">
        <v>4928</v>
      </c>
      <c r="T3632" s="149" t="s">
        <v>15732</v>
      </c>
      <c r="U3632" s="149" t="s">
        <v>267</v>
      </c>
      <c r="V3632" s="149"/>
      <c r="W3632" s="149"/>
      <c r="X3632" s="149" t="s">
        <v>268</v>
      </c>
      <c r="Y3632" s="149"/>
      <c r="Z3632" s="149"/>
      <c r="AA3632" s="149"/>
      <c r="AB3632" s="149" t="s">
        <v>269</v>
      </c>
      <c r="AC3632" s="149" t="s">
        <v>270</v>
      </c>
      <c r="AD3632" s="149" t="s">
        <v>15732</v>
      </c>
      <c r="AE3632" s="149" t="s">
        <v>271</v>
      </c>
      <c r="AF3632" s="149"/>
      <c r="AG3632" s="149" t="s">
        <v>1098</v>
      </c>
      <c r="AH3632" s="149" t="s">
        <v>273</v>
      </c>
      <c r="AI3632" s="158">
        <v>65</v>
      </c>
      <c r="AJ3632" s="149"/>
      <c r="AK3632" s="159" t="s">
        <v>274</v>
      </c>
      <c r="AL3632" s="159" t="s">
        <v>274</v>
      </c>
      <c r="AM3632" s="149" t="s">
        <v>274</v>
      </c>
      <c r="AN3632" s="160">
        <v>4</v>
      </c>
      <c r="AO3632" s="149"/>
      <c r="AP3632" s="149" t="s">
        <v>274</v>
      </c>
      <c r="AQ3632" s="149" t="s">
        <v>275</v>
      </c>
      <c r="AR3632" s="158">
        <v>1</v>
      </c>
      <c r="AS3632" s="149" t="s">
        <v>275</v>
      </c>
      <c r="AT3632" s="149" t="s">
        <v>276</v>
      </c>
      <c r="AU3632" s="161">
        <v>1</v>
      </c>
      <c r="AV3632" s="159">
        <v>5309.73</v>
      </c>
      <c r="AW3632" s="159">
        <v>212.39</v>
      </c>
      <c r="AX3632" s="149" t="s">
        <v>274</v>
      </c>
      <c r="AY3632" s="159">
        <v>54.61</v>
      </c>
      <c r="AZ3632" s="159">
        <v>54.61</v>
      </c>
      <c r="BA3632" s="159">
        <v>218.44</v>
      </c>
      <c r="BB3632" s="159">
        <v>3404.44</v>
      </c>
      <c r="BC3632" s="162" t="s">
        <v>274</v>
      </c>
      <c r="BD3632" s="162">
        <v>0</v>
      </c>
      <c r="BE3632" s="159">
        <v>1905.29</v>
      </c>
      <c r="BF3632" s="159">
        <v>1905.29</v>
      </c>
      <c r="BG3632" s="159">
        <v>5309.73</v>
      </c>
    </row>
    <row r="3633" ht="28.05" customHeight="1" spans="1:59">
      <c r="A3633" s="149"/>
      <c r="B3633" s="149"/>
      <c r="C3633" s="149"/>
      <c r="D3633" s="149" t="s">
        <v>3726</v>
      </c>
      <c r="E3633" s="340" t="s">
        <v>15956</v>
      </c>
      <c r="F3633" s="149" t="s">
        <v>3726</v>
      </c>
      <c r="G3633" s="149" t="s">
        <v>15957</v>
      </c>
      <c r="H3633" s="149" t="s">
        <v>15948</v>
      </c>
      <c r="I3633" s="149" t="s">
        <v>6192</v>
      </c>
      <c r="J3633" s="149" t="s">
        <v>15958</v>
      </c>
      <c r="K3633" s="149"/>
      <c r="L3633" s="149" t="s">
        <v>262</v>
      </c>
      <c r="M3633" s="149"/>
      <c r="N3633" s="149" t="s">
        <v>263</v>
      </c>
      <c r="O3633" s="149" t="s">
        <v>214</v>
      </c>
      <c r="P3633" s="149" t="s">
        <v>53</v>
      </c>
      <c r="Q3633" s="149"/>
      <c r="R3633" s="149" t="s">
        <v>15811</v>
      </c>
      <c r="S3633" s="149" t="s">
        <v>4928</v>
      </c>
      <c r="T3633" s="149" t="s">
        <v>15777</v>
      </c>
      <c r="U3633" s="149" t="s">
        <v>267</v>
      </c>
      <c r="V3633" s="149"/>
      <c r="W3633" s="149"/>
      <c r="X3633" s="149" t="s">
        <v>268</v>
      </c>
      <c r="Y3633" s="149"/>
      <c r="Z3633" s="149"/>
      <c r="AA3633" s="149"/>
      <c r="AB3633" s="149" t="s">
        <v>269</v>
      </c>
      <c r="AC3633" s="149" t="s">
        <v>318</v>
      </c>
      <c r="AD3633" s="149" t="s">
        <v>15777</v>
      </c>
      <c r="AE3633" s="149" t="s">
        <v>271</v>
      </c>
      <c r="AF3633" s="149"/>
      <c r="AG3633" s="149" t="s">
        <v>1098</v>
      </c>
      <c r="AH3633" s="149" t="s">
        <v>273</v>
      </c>
      <c r="AI3633" s="158">
        <v>96</v>
      </c>
      <c r="AJ3633" s="149"/>
      <c r="AK3633" s="159" t="s">
        <v>274</v>
      </c>
      <c r="AL3633" s="159" t="s">
        <v>274</v>
      </c>
      <c r="AM3633" s="149" t="s">
        <v>274</v>
      </c>
      <c r="AN3633" s="160">
        <v>4</v>
      </c>
      <c r="AO3633" s="149"/>
      <c r="AP3633" s="149" t="s">
        <v>274</v>
      </c>
      <c r="AQ3633" s="149" t="s">
        <v>275</v>
      </c>
      <c r="AR3633" s="158">
        <v>1</v>
      </c>
      <c r="AS3633" s="149" t="s">
        <v>275</v>
      </c>
      <c r="AT3633" s="149" t="s">
        <v>276</v>
      </c>
      <c r="AU3633" s="161">
        <v>1</v>
      </c>
      <c r="AV3633" s="159">
        <v>11538.46</v>
      </c>
      <c r="AW3633" s="159">
        <v>461.54</v>
      </c>
      <c r="AX3633" s="149" t="s">
        <v>274</v>
      </c>
      <c r="AY3633" s="159">
        <v>144.33</v>
      </c>
      <c r="AZ3633" s="159">
        <v>144.33</v>
      </c>
      <c r="BA3633" s="159">
        <v>577.34</v>
      </c>
      <c r="BB3633" s="159">
        <v>11076.92</v>
      </c>
      <c r="BC3633" s="162" t="s">
        <v>274</v>
      </c>
      <c r="BD3633" s="162">
        <v>0</v>
      </c>
      <c r="BE3633" s="159">
        <v>461.54</v>
      </c>
      <c r="BF3633" s="159">
        <v>461.54</v>
      </c>
      <c r="BG3633" s="159">
        <v>11538.46</v>
      </c>
    </row>
    <row r="3634" ht="28.05" customHeight="1" spans="1:59">
      <c r="A3634" s="149"/>
      <c r="B3634" s="149"/>
      <c r="C3634" s="149"/>
      <c r="D3634" s="149" t="s">
        <v>3726</v>
      </c>
      <c r="E3634" s="340" t="s">
        <v>15959</v>
      </c>
      <c r="F3634" s="149" t="s">
        <v>3726</v>
      </c>
      <c r="G3634" s="149" t="s">
        <v>15960</v>
      </c>
      <c r="H3634" s="149" t="s">
        <v>15128</v>
      </c>
      <c r="I3634" s="149" t="s">
        <v>15016</v>
      </c>
      <c r="J3634" s="149" t="s">
        <v>15961</v>
      </c>
      <c r="K3634" s="149"/>
      <c r="L3634" s="149" t="s">
        <v>287</v>
      </c>
      <c r="M3634" s="149"/>
      <c r="N3634" s="149" t="s">
        <v>263</v>
      </c>
      <c r="O3634" s="149" t="s">
        <v>214</v>
      </c>
      <c r="P3634" s="149" t="s">
        <v>53</v>
      </c>
      <c r="Q3634" s="149"/>
      <c r="R3634" s="149" t="s">
        <v>417</v>
      </c>
      <c r="S3634" s="149" t="s">
        <v>15911</v>
      </c>
      <c r="T3634" s="149" t="s">
        <v>414</v>
      </c>
      <c r="U3634" s="149" t="s">
        <v>267</v>
      </c>
      <c r="V3634" s="149"/>
      <c r="W3634" s="149"/>
      <c r="X3634" s="149" t="s">
        <v>336</v>
      </c>
      <c r="Y3634" s="149"/>
      <c r="Z3634" s="149"/>
      <c r="AA3634" s="149"/>
      <c r="AB3634" s="149" t="s">
        <v>269</v>
      </c>
      <c r="AC3634" s="149" t="s">
        <v>270</v>
      </c>
      <c r="AD3634" s="149" t="s">
        <v>414</v>
      </c>
      <c r="AE3634" s="149" t="s">
        <v>271</v>
      </c>
      <c r="AF3634" s="149"/>
      <c r="AG3634" s="149" t="s">
        <v>1098</v>
      </c>
      <c r="AH3634" s="149" t="s">
        <v>273</v>
      </c>
      <c r="AI3634" s="158">
        <v>21</v>
      </c>
      <c r="AJ3634" s="149"/>
      <c r="AK3634" s="159" t="s">
        <v>274</v>
      </c>
      <c r="AL3634" s="159" t="s">
        <v>274</v>
      </c>
      <c r="AM3634" s="149" t="s">
        <v>274</v>
      </c>
      <c r="AN3634" s="160">
        <v>4</v>
      </c>
      <c r="AO3634" s="149"/>
      <c r="AP3634" s="149" t="s">
        <v>274</v>
      </c>
      <c r="AQ3634" s="149" t="s">
        <v>275</v>
      </c>
      <c r="AR3634" s="158">
        <v>1</v>
      </c>
      <c r="AS3634" s="149" t="s">
        <v>275</v>
      </c>
      <c r="AT3634" s="149" t="s">
        <v>276</v>
      </c>
      <c r="AU3634" s="161">
        <v>1</v>
      </c>
      <c r="AV3634" s="159">
        <v>4026.55</v>
      </c>
      <c r="AW3634" s="159">
        <v>161.06</v>
      </c>
      <c r="AX3634" s="149" t="s">
        <v>274</v>
      </c>
      <c r="AY3634" s="159">
        <v>40.26</v>
      </c>
      <c r="AZ3634" s="159">
        <v>40.26</v>
      </c>
      <c r="BA3634" s="159">
        <v>161.04</v>
      </c>
      <c r="BB3634" s="159">
        <v>845.63</v>
      </c>
      <c r="BC3634" s="162" t="s">
        <v>274</v>
      </c>
      <c r="BD3634" s="162">
        <v>0</v>
      </c>
      <c r="BE3634" s="159">
        <v>3180.92</v>
      </c>
      <c r="BF3634" s="159">
        <v>3180.92</v>
      </c>
      <c r="BG3634" s="159">
        <v>4026.55</v>
      </c>
    </row>
    <row r="3635" ht="28.05" customHeight="1" spans="1:59">
      <c r="A3635" s="149"/>
      <c r="B3635" s="149"/>
      <c r="C3635" s="149"/>
      <c r="D3635" s="149" t="s">
        <v>3726</v>
      </c>
      <c r="E3635" s="340" t="s">
        <v>15962</v>
      </c>
      <c r="F3635" s="149" t="s">
        <v>3726</v>
      </c>
      <c r="G3635" s="149" t="s">
        <v>15963</v>
      </c>
      <c r="H3635" s="149" t="s">
        <v>15128</v>
      </c>
      <c r="I3635" s="149" t="s">
        <v>15016</v>
      </c>
      <c r="J3635" s="149" t="s">
        <v>15964</v>
      </c>
      <c r="K3635" s="149"/>
      <c r="L3635" s="149" t="s">
        <v>287</v>
      </c>
      <c r="M3635" s="149"/>
      <c r="N3635" s="149" t="s">
        <v>263</v>
      </c>
      <c r="O3635" s="149" t="s">
        <v>214</v>
      </c>
      <c r="P3635" s="149" t="s">
        <v>53</v>
      </c>
      <c r="Q3635" s="149"/>
      <c r="R3635" s="149" t="s">
        <v>417</v>
      </c>
      <c r="S3635" s="149" t="s">
        <v>15911</v>
      </c>
      <c r="T3635" s="149" t="s">
        <v>414</v>
      </c>
      <c r="U3635" s="149" t="s">
        <v>267</v>
      </c>
      <c r="V3635" s="149"/>
      <c r="W3635" s="149"/>
      <c r="X3635" s="149" t="s">
        <v>336</v>
      </c>
      <c r="Y3635" s="149"/>
      <c r="Z3635" s="149"/>
      <c r="AA3635" s="149"/>
      <c r="AB3635" s="149" t="s">
        <v>269</v>
      </c>
      <c r="AC3635" s="149" t="s">
        <v>270</v>
      </c>
      <c r="AD3635" s="149" t="s">
        <v>414</v>
      </c>
      <c r="AE3635" s="149" t="s">
        <v>271</v>
      </c>
      <c r="AF3635" s="149"/>
      <c r="AG3635" s="149" t="s">
        <v>1098</v>
      </c>
      <c r="AH3635" s="149" t="s">
        <v>273</v>
      </c>
      <c r="AI3635" s="158">
        <v>21</v>
      </c>
      <c r="AJ3635" s="149"/>
      <c r="AK3635" s="159" t="s">
        <v>274</v>
      </c>
      <c r="AL3635" s="159" t="s">
        <v>274</v>
      </c>
      <c r="AM3635" s="149" t="s">
        <v>274</v>
      </c>
      <c r="AN3635" s="160">
        <v>4</v>
      </c>
      <c r="AO3635" s="149"/>
      <c r="AP3635" s="149" t="s">
        <v>274</v>
      </c>
      <c r="AQ3635" s="149" t="s">
        <v>275</v>
      </c>
      <c r="AR3635" s="158">
        <v>1</v>
      </c>
      <c r="AS3635" s="149" t="s">
        <v>275</v>
      </c>
      <c r="AT3635" s="149" t="s">
        <v>276</v>
      </c>
      <c r="AU3635" s="161">
        <v>1</v>
      </c>
      <c r="AV3635" s="159">
        <v>4026.55</v>
      </c>
      <c r="AW3635" s="159">
        <v>161.06</v>
      </c>
      <c r="AX3635" s="149" t="s">
        <v>274</v>
      </c>
      <c r="AY3635" s="159">
        <v>40.26</v>
      </c>
      <c r="AZ3635" s="159">
        <v>40.26</v>
      </c>
      <c r="BA3635" s="159">
        <v>161.04</v>
      </c>
      <c r="BB3635" s="159">
        <v>845.63</v>
      </c>
      <c r="BC3635" s="162" t="s">
        <v>274</v>
      </c>
      <c r="BD3635" s="162">
        <v>0</v>
      </c>
      <c r="BE3635" s="159">
        <v>3180.92</v>
      </c>
      <c r="BF3635" s="159">
        <v>3180.92</v>
      </c>
      <c r="BG3635" s="159">
        <v>4026.55</v>
      </c>
    </row>
    <row r="3636" ht="28.05" customHeight="1" spans="1:59">
      <c r="A3636" s="149"/>
      <c r="B3636" s="149"/>
      <c r="C3636" s="149"/>
      <c r="D3636" s="149" t="s">
        <v>3726</v>
      </c>
      <c r="E3636" s="340" t="s">
        <v>15965</v>
      </c>
      <c r="F3636" s="149" t="s">
        <v>3726</v>
      </c>
      <c r="G3636" s="149" t="s">
        <v>15966</v>
      </c>
      <c r="H3636" s="149" t="s">
        <v>15948</v>
      </c>
      <c r="I3636" s="149" t="s">
        <v>6192</v>
      </c>
      <c r="J3636" s="149" t="s">
        <v>15967</v>
      </c>
      <c r="K3636" s="149"/>
      <c r="L3636" s="149" t="s">
        <v>262</v>
      </c>
      <c r="M3636" s="149"/>
      <c r="N3636" s="149" t="s">
        <v>263</v>
      </c>
      <c r="O3636" s="149" t="s">
        <v>214</v>
      </c>
      <c r="P3636" s="149" t="s">
        <v>53</v>
      </c>
      <c r="Q3636" s="149"/>
      <c r="R3636" s="149" t="s">
        <v>15811</v>
      </c>
      <c r="S3636" s="149" t="s">
        <v>4928</v>
      </c>
      <c r="T3636" s="149" t="s">
        <v>15777</v>
      </c>
      <c r="U3636" s="149" t="s">
        <v>267</v>
      </c>
      <c r="V3636" s="149"/>
      <c r="W3636" s="149"/>
      <c r="X3636" s="149" t="s">
        <v>268</v>
      </c>
      <c r="Y3636" s="149"/>
      <c r="Z3636" s="149"/>
      <c r="AA3636" s="149"/>
      <c r="AB3636" s="149" t="s">
        <v>269</v>
      </c>
      <c r="AC3636" s="149" t="s">
        <v>318</v>
      </c>
      <c r="AD3636" s="149" t="s">
        <v>15777</v>
      </c>
      <c r="AE3636" s="149" t="s">
        <v>271</v>
      </c>
      <c r="AF3636" s="149"/>
      <c r="AG3636" s="149" t="s">
        <v>1098</v>
      </c>
      <c r="AH3636" s="149" t="s">
        <v>273</v>
      </c>
      <c r="AI3636" s="158">
        <v>96</v>
      </c>
      <c r="AJ3636" s="149"/>
      <c r="AK3636" s="159" t="s">
        <v>274</v>
      </c>
      <c r="AL3636" s="159" t="s">
        <v>274</v>
      </c>
      <c r="AM3636" s="149" t="s">
        <v>274</v>
      </c>
      <c r="AN3636" s="160">
        <v>4</v>
      </c>
      <c r="AO3636" s="149"/>
      <c r="AP3636" s="149" t="s">
        <v>274</v>
      </c>
      <c r="AQ3636" s="149" t="s">
        <v>275</v>
      </c>
      <c r="AR3636" s="158">
        <v>1</v>
      </c>
      <c r="AS3636" s="149" t="s">
        <v>275</v>
      </c>
      <c r="AT3636" s="149" t="s">
        <v>276</v>
      </c>
      <c r="AU3636" s="161">
        <v>1</v>
      </c>
      <c r="AV3636" s="159">
        <v>11538.46</v>
      </c>
      <c r="AW3636" s="159">
        <v>461.54</v>
      </c>
      <c r="AX3636" s="149" t="s">
        <v>274</v>
      </c>
      <c r="AY3636" s="159">
        <v>144.33</v>
      </c>
      <c r="AZ3636" s="159">
        <v>144.33</v>
      </c>
      <c r="BA3636" s="159">
        <v>577.34</v>
      </c>
      <c r="BB3636" s="159">
        <v>11076.92</v>
      </c>
      <c r="BC3636" s="162" t="s">
        <v>274</v>
      </c>
      <c r="BD3636" s="162">
        <v>0</v>
      </c>
      <c r="BE3636" s="159">
        <v>461.54</v>
      </c>
      <c r="BF3636" s="159">
        <v>461.54</v>
      </c>
      <c r="BG3636" s="159">
        <v>11538.46</v>
      </c>
    </row>
    <row r="3637" ht="28.05" customHeight="1" spans="1:59">
      <c r="A3637" s="149"/>
      <c r="B3637" s="149"/>
      <c r="C3637" s="149"/>
      <c r="D3637" s="149" t="s">
        <v>3726</v>
      </c>
      <c r="E3637" s="340" t="s">
        <v>15968</v>
      </c>
      <c r="F3637" s="149" t="s">
        <v>3726</v>
      </c>
      <c r="G3637" s="149" t="s">
        <v>15969</v>
      </c>
      <c r="H3637" s="149" t="s">
        <v>15128</v>
      </c>
      <c r="I3637" s="149" t="s">
        <v>15016</v>
      </c>
      <c r="J3637" s="149" t="s">
        <v>15970</v>
      </c>
      <c r="K3637" s="149"/>
      <c r="L3637" s="149" t="s">
        <v>287</v>
      </c>
      <c r="M3637" s="149"/>
      <c r="N3637" s="149" t="s">
        <v>263</v>
      </c>
      <c r="O3637" s="149" t="s">
        <v>214</v>
      </c>
      <c r="P3637" s="149" t="s">
        <v>53</v>
      </c>
      <c r="Q3637" s="149"/>
      <c r="R3637" s="149" t="s">
        <v>417</v>
      </c>
      <c r="S3637" s="149" t="s">
        <v>15911</v>
      </c>
      <c r="T3637" s="149" t="s">
        <v>414</v>
      </c>
      <c r="U3637" s="149" t="s">
        <v>267</v>
      </c>
      <c r="V3637" s="149"/>
      <c r="W3637" s="149"/>
      <c r="X3637" s="149" t="s">
        <v>336</v>
      </c>
      <c r="Y3637" s="149"/>
      <c r="Z3637" s="149"/>
      <c r="AA3637" s="149"/>
      <c r="AB3637" s="149" t="s">
        <v>269</v>
      </c>
      <c r="AC3637" s="149" t="s">
        <v>270</v>
      </c>
      <c r="AD3637" s="149" t="s">
        <v>414</v>
      </c>
      <c r="AE3637" s="149" t="s">
        <v>271</v>
      </c>
      <c r="AF3637" s="149"/>
      <c r="AG3637" s="149" t="s">
        <v>1098</v>
      </c>
      <c r="AH3637" s="149" t="s">
        <v>273</v>
      </c>
      <c r="AI3637" s="158">
        <v>21</v>
      </c>
      <c r="AJ3637" s="149"/>
      <c r="AK3637" s="159" t="s">
        <v>274</v>
      </c>
      <c r="AL3637" s="159" t="s">
        <v>274</v>
      </c>
      <c r="AM3637" s="149" t="s">
        <v>274</v>
      </c>
      <c r="AN3637" s="160">
        <v>4</v>
      </c>
      <c r="AO3637" s="149"/>
      <c r="AP3637" s="149" t="s">
        <v>274</v>
      </c>
      <c r="AQ3637" s="149" t="s">
        <v>275</v>
      </c>
      <c r="AR3637" s="158">
        <v>1</v>
      </c>
      <c r="AS3637" s="149" t="s">
        <v>275</v>
      </c>
      <c r="AT3637" s="149" t="s">
        <v>276</v>
      </c>
      <c r="AU3637" s="161">
        <v>1</v>
      </c>
      <c r="AV3637" s="159">
        <v>4026.55</v>
      </c>
      <c r="AW3637" s="159">
        <v>161.06</v>
      </c>
      <c r="AX3637" s="149" t="s">
        <v>274</v>
      </c>
      <c r="AY3637" s="159">
        <v>40.26</v>
      </c>
      <c r="AZ3637" s="159">
        <v>40.26</v>
      </c>
      <c r="BA3637" s="159">
        <v>161.04</v>
      </c>
      <c r="BB3637" s="159">
        <v>845.63</v>
      </c>
      <c r="BC3637" s="162" t="s">
        <v>274</v>
      </c>
      <c r="BD3637" s="162">
        <v>0</v>
      </c>
      <c r="BE3637" s="159">
        <v>3180.92</v>
      </c>
      <c r="BF3637" s="159">
        <v>3180.92</v>
      </c>
      <c r="BG3637" s="159">
        <v>4026.55</v>
      </c>
    </row>
    <row r="3638" ht="28.05" customHeight="1" spans="1:59">
      <c r="A3638" s="149"/>
      <c r="B3638" s="149"/>
      <c r="C3638" s="149"/>
      <c r="D3638" s="149" t="s">
        <v>3726</v>
      </c>
      <c r="E3638" s="340" t="s">
        <v>15971</v>
      </c>
      <c r="F3638" s="149" t="s">
        <v>3726</v>
      </c>
      <c r="G3638" s="149" t="s">
        <v>15972</v>
      </c>
      <c r="H3638" s="149" t="s">
        <v>15936</v>
      </c>
      <c r="I3638" s="149" t="s">
        <v>15937</v>
      </c>
      <c r="J3638" s="149" t="s">
        <v>15973</v>
      </c>
      <c r="K3638" s="149"/>
      <c r="L3638" s="149" t="s">
        <v>287</v>
      </c>
      <c r="M3638" s="149"/>
      <c r="N3638" s="149" t="s">
        <v>263</v>
      </c>
      <c r="O3638" s="149" t="s">
        <v>214</v>
      </c>
      <c r="P3638" s="149" t="s">
        <v>53</v>
      </c>
      <c r="Q3638" s="149"/>
      <c r="R3638" s="149" t="s">
        <v>8180</v>
      </c>
      <c r="S3638" s="149" t="s">
        <v>4928</v>
      </c>
      <c r="T3638" s="149" t="s">
        <v>15732</v>
      </c>
      <c r="U3638" s="149" t="s">
        <v>267</v>
      </c>
      <c r="V3638" s="149"/>
      <c r="W3638" s="149"/>
      <c r="X3638" s="149" t="s">
        <v>268</v>
      </c>
      <c r="Y3638" s="149"/>
      <c r="Z3638" s="149"/>
      <c r="AA3638" s="149"/>
      <c r="AB3638" s="149" t="s">
        <v>269</v>
      </c>
      <c r="AC3638" s="149" t="s">
        <v>270</v>
      </c>
      <c r="AD3638" s="149" t="s">
        <v>15732</v>
      </c>
      <c r="AE3638" s="149" t="s">
        <v>271</v>
      </c>
      <c r="AF3638" s="149"/>
      <c r="AG3638" s="149" t="s">
        <v>1098</v>
      </c>
      <c r="AH3638" s="149" t="s">
        <v>273</v>
      </c>
      <c r="AI3638" s="158">
        <v>65</v>
      </c>
      <c r="AJ3638" s="149"/>
      <c r="AK3638" s="159" t="s">
        <v>274</v>
      </c>
      <c r="AL3638" s="159" t="s">
        <v>274</v>
      </c>
      <c r="AM3638" s="149" t="s">
        <v>274</v>
      </c>
      <c r="AN3638" s="160">
        <v>4</v>
      </c>
      <c r="AO3638" s="149"/>
      <c r="AP3638" s="149" t="s">
        <v>274</v>
      </c>
      <c r="AQ3638" s="149" t="s">
        <v>275</v>
      </c>
      <c r="AR3638" s="158">
        <v>1</v>
      </c>
      <c r="AS3638" s="149" t="s">
        <v>275</v>
      </c>
      <c r="AT3638" s="149" t="s">
        <v>276</v>
      </c>
      <c r="AU3638" s="161">
        <v>1</v>
      </c>
      <c r="AV3638" s="159">
        <v>5309.73</v>
      </c>
      <c r="AW3638" s="159">
        <v>212.39</v>
      </c>
      <c r="AX3638" s="149" t="s">
        <v>274</v>
      </c>
      <c r="AY3638" s="159">
        <v>54.61</v>
      </c>
      <c r="AZ3638" s="159">
        <v>54.61</v>
      </c>
      <c r="BA3638" s="159">
        <v>218.44</v>
      </c>
      <c r="BB3638" s="159">
        <v>3404.44</v>
      </c>
      <c r="BC3638" s="162" t="s">
        <v>274</v>
      </c>
      <c r="BD3638" s="162">
        <v>0</v>
      </c>
      <c r="BE3638" s="159">
        <v>1905.29</v>
      </c>
      <c r="BF3638" s="159">
        <v>1905.29</v>
      </c>
      <c r="BG3638" s="159">
        <v>5309.73</v>
      </c>
    </row>
    <row r="3639" ht="28.05" customHeight="1" spans="1:59">
      <c r="A3639" s="149"/>
      <c r="B3639" s="149"/>
      <c r="C3639" s="149"/>
      <c r="D3639" s="149" t="s">
        <v>3726</v>
      </c>
      <c r="E3639" s="340" t="s">
        <v>15974</v>
      </c>
      <c r="F3639" s="149" t="s">
        <v>3726</v>
      </c>
      <c r="G3639" s="149" t="s">
        <v>15975</v>
      </c>
      <c r="H3639" s="149" t="s">
        <v>15948</v>
      </c>
      <c r="I3639" s="149" t="s">
        <v>6192</v>
      </c>
      <c r="J3639" s="149" t="s">
        <v>15976</v>
      </c>
      <c r="K3639" s="149"/>
      <c r="L3639" s="149" t="s">
        <v>262</v>
      </c>
      <c r="M3639" s="149"/>
      <c r="N3639" s="149" t="s">
        <v>263</v>
      </c>
      <c r="O3639" s="149" t="s">
        <v>214</v>
      </c>
      <c r="P3639" s="149" t="s">
        <v>53</v>
      </c>
      <c r="Q3639" s="149"/>
      <c r="R3639" s="149" t="s">
        <v>15811</v>
      </c>
      <c r="S3639" s="149" t="s">
        <v>4928</v>
      </c>
      <c r="T3639" s="149" t="s">
        <v>15777</v>
      </c>
      <c r="U3639" s="149" t="s">
        <v>267</v>
      </c>
      <c r="V3639" s="149"/>
      <c r="W3639" s="149"/>
      <c r="X3639" s="149" t="s">
        <v>268</v>
      </c>
      <c r="Y3639" s="149"/>
      <c r="Z3639" s="149"/>
      <c r="AA3639" s="149"/>
      <c r="AB3639" s="149" t="s">
        <v>269</v>
      </c>
      <c r="AC3639" s="149" t="s">
        <v>318</v>
      </c>
      <c r="AD3639" s="149" t="s">
        <v>15777</v>
      </c>
      <c r="AE3639" s="149" t="s">
        <v>271</v>
      </c>
      <c r="AF3639" s="149"/>
      <c r="AG3639" s="149" t="s">
        <v>1098</v>
      </c>
      <c r="AH3639" s="149" t="s">
        <v>273</v>
      </c>
      <c r="AI3639" s="158">
        <v>96</v>
      </c>
      <c r="AJ3639" s="149"/>
      <c r="AK3639" s="159" t="s">
        <v>274</v>
      </c>
      <c r="AL3639" s="159" t="s">
        <v>274</v>
      </c>
      <c r="AM3639" s="149" t="s">
        <v>274</v>
      </c>
      <c r="AN3639" s="160">
        <v>4</v>
      </c>
      <c r="AO3639" s="149"/>
      <c r="AP3639" s="149" t="s">
        <v>274</v>
      </c>
      <c r="AQ3639" s="149" t="s">
        <v>275</v>
      </c>
      <c r="AR3639" s="158">
        <v>1</v>
      </c>
      <c r="AS3639" s="149" t="s">
        <v>275</v>
      </c>
      <c r="AT3639" s="149" t="s">
        <v>276</v>
      </c>
      <c r="AU3639" s="161">
        <v>1</v>
      </c>
      <c r="AV3639" s="159">
        <v>11538.46</v>
      </c>
      <c r="AW3639" s="159">
        <v>461.54</v>
      </c>
      <c r="AX3639" s="149" t="s">
        <v>274</v>
      </c>
      <c r="AY3639" s="159">
        <v>144.33</v>
      </c>
      <c r="AZ3639" s="159">
        <v>144.33</v>
      </c>
      <c r="BA3639" s="159">
        <v>577.34</v>
      </c>
      <c r="BB3639" s="159">
        <v>11076.92</v>
      </c>
      <c r="BC3639" s="162" t="s">
        <v>274</v>
      </c>
      <c r="BD3639" s="162">
        <v>0</v>
      </c>
      <c r="BE3639" s="159">
        <v>461.54</v>
      </c>
      <c r="BF3639" s="159">
        <v>461.54</v>
      </c>
      <c r="BG3639" s="159">
        <v>11538.46</v>
      </c>
    </row>
    <row r="3640" ht="28.05" customHeight="1" spans="1:59">
      <c r="A3640" s="149"/>
      <c r="B3640" s="149"/>
      <c r="C3640" s="149"/>
      <c r="D3640" s="149" t="s">
        <v>3726</v>
      </c>
      <c r="E3640" s="340" t="s">
        <v>15977</v>
      </c>
      <c r="F3640" s="149" t="s">
        <v>3726</v>
      </c>
      <c r="G3640" s="149" t="s">
        <v>15978</v>
      </c>
      <c r="H3640" s="149" t="s">
        <v>15936</v>
      </c>
      <c r="I3640" s="149" t="s">
        <v>15937</v>
      </c>
      <c r="J3640" s="149" t="s">
        <v>15979</v>
      </c>
      <c r="K3640" s="149"/>
      <c r="L3640" s="149" t="s">
        <v>287</v>
      </c>
      <c r="M3640" s="149"/>
      <c r="N3640" s="149" t="s">
        <v>263</v>
      </c>
      <c r="O3640" s="149" t="s">
        <v>214</v>
      </c>
      <c r="P3640" s="149" t="s">
        <v>53</v>
      </c>
      <c r="Q3640" s="149"/>
      <c r="R3640" s="149" t="s">
        <v>8180</v>
      </c>
      <c r="S3640" s="149" t="s">
        <v>4928</v>
      </c>
      <c r="T3640" s="149" t="s">
        <v>15732</v>
      </c>
      <c r="U3640" s="149" t="s">
        <v>267</v>
      </c>
      <c r="V3640" s="149"/>
      <c r="W3640" s="149"/>
      <c r="X3640" s="149" t="s">
        <v>268</v>
      </c>
      <c r="Y3640" s="149"/>
      <c r="Z3640" s="149"/>
      <c r="AA3640" s="149"/>
      <c r="AB3640" s="149" t="s">
        <v>269</v>
      </c>
      <c r="AC3640" s="149" t="s">
        <v>270</v>
      </c>
      <c r="AD3640" s="149" t="s">
        <v>15732</v>
      </c>
      <c r="AE3640" s="149" t="s">
        <v>271</v>
      </c>
      <c r="AF3640" s="149"/>
      <c r="AG3640" s="149" t="s">
        <v>1098</v>
      </c>
      <c r="AH3640" s="149" t="s">
        <v>273</v>
      </c>
      <c r="AI3640" s="158">
        <v>65</v>
      </c>
      <c r="AJ3640" s="149"/>
      <c r="AK3640" s="159" t="s">
        <v>274</v>
      </c>
      <c r="AL3640" s="159" t="s">
        <v>274</v>
      </c>
      <c r="AM3640" s="149" t="s">
        <v>274</v>
      </c>
      <c r="AN3640" s="160">
        <v>4</v>
      </c>
      <c r="AO3640" s="149"/>
      <c r="AP3640" s="149" t="s">
        <v>274</v>
      </c>
      <c r="AQ3640" s="149" t="s">
        <v>275</v>
      </c>
      <c r="AR3640" s="158">
        <v>1</v>
      </c>
      <c r="AS3640" s="149" t="s">
        <v>275</v>
      </c>
      <c r="AT3640" s="149" t="s">
        <v>276</v>
      </c>
      <c r="AU3640" s="161">
        <v>1</v>
      </c>
      <c r="AV3640" s="159">
        <v>5309.73</v>
      </c>
      <c r="AW3640" s="159">
        <v>212.39</v>
      </c>
      <c r="AX3640" s="149" t="s">
        <v>274</v>
      </c>
      <c r="AY3640" s="159">
        <v>54.61</v>
      </c>
      <c r="AZ3640" s="159">
        <v>54.61</v>
      </c>
      <c r="BA3640" s="159">
        <v>218.44</v>
      </c>
      <c r="BB3640" s="159">
        <v>3404.44</v>
      </c>
      <c r="BC3640" s="162" t="s">
        <v>274</v>
      </c>
      <c r="BD3640" s="162">
        <v>0</v>
      </c>
      <c r="BE3640" s="159">
        <v>1905.29</v>
      </c>
      <c r="BF3640" s="159">
        <v>1905.29</v>
      </c>
      <c r="BG3640" s="159">
        <v>5309.73</v>
      </c>
    </row>
    <row r="3641" ht="28.05" customHeight="1" spans="1:59">
      <c r="A3641" s="149"/>
      <c r="B3641" s="149"/>
      <c r="C3641" s="149"/>
      <c r="D3641" s="149" t="s">
        <v>3726</v>
      </c>
      <c r="E3641" s="340" t="s">
        <v>15980</v>
      </c>
      <c r="F3641" s="149" t="s">
        <v>3726</v>
      </c>
      <c r="G3641" s="149" t="s">
        <v>15981</v>
      </c>
      <c r="H3641" s="149" t="s">
        <v>15128</v>
      </c>
      <c r="I3641" s="149" t="s">
        <v>15016</v>
      </c>
      <c r="J3641" s="149" t="s">
        <v>15982</v>
      </c>
      <c r="K3641" s="149"/>
      <c r="L3641" s="149" t="s">
        <v>287</v>
      </c>
      <c r="M3641" s="149"/>
      <c r="N3641" s="149" t="s">
        <v>263</v>
      </c>
      <c r="O3641" s="149" t="s">
        <v>214</v>
      </c>
      <c r="P3641" s="149" t="s">
        <v>53</v>
      </c>
      <c r="Q3641" s="149"/>
      <c r="R3641" s="149" t="s">
        <v>417</v>
      </c>
      <c r="S3641" s="149" t="s">
        <v>15911</v>
      </c>
      <c r="T3641" s="149" t="s">
        <v>414</v>
      </c>
      <c r="U3641" s="149" t="s">
        <v>267</v>
      </c>
      <c r="V3641" s="149"/>
      <c r="W3641" s="149"/>
      <c r="X3641" s="149" t="s">
        <v>336</v>
      </c>
      <c r="Y3641" s="149"/>
      <c r="Z3641" s="149"/>
      <c r="AA3641" s="149"/>
      <c r="AB3641" s="149" t="s">
        <v>269</v>
      </c>
      <c r="AC3641" s="149" t="s">
        <v>270</v>
      </c>
      <c r="AD3641" s="149" t="s">
        <v>414</v>
      </c>
      <c r="AE3641" s="149" t="s">
        <v>271</v>
      </c>
      <c r="AF3641" s="149"/>
      <c r="AG3641" s="149" t="s">
        <v>1098</v>
      </c>
      <c r="AH3641" s="149" t="s">
        <v>273</v>
      </c>
      <c r="AI3641" s="158">
        <v>21</v>
      </c>
      <c r="AJ3641" s="149"/>
      <c r="AK3641" s="159" t="s">
        <v>274</v>
      </c>
      <c r="AL3641" s="159" t="s">
        <v>274</v>
      </c>
      <c r="AM3641" s="149" t="s">
        <v>274</v>
      </c>
      <c r="AN3641" s="160">
        <v>4</v>
      </c>
      <c r="AO3641" s="149"/>
      <c r="AP3641" s="149" t="s">
        <v>274</v>
      </c>
      <c r="AQ3641" s="149" t="s">
        <v>275</v>
      </c>
      <c r="AR3641" s="158">
        <v>1</v>
      </c>
      <c r="AS3641" s="149" t="s">
        <v>275</v>
      </c>
      <c r="AT3641" s="149" t="s">
        <v>276</v>
      </c>
      <c r="AU3641" s="161">
        <v>1</v>
      </c>
      <c r="AV3641" s="159">
        <v>4026.55</v>
      </c>
      <c r="AW3641" s="159">
        <v>161.06</v>
      </c>
      <c r="AX3641" s="149" t="s">
        <v>274</v>
      </c>
      <c r="AY3641" s="159">
        <v>40.26</v>
      </c>
      <c r="AZ3641" s="159">
        <v>40.26</v>
      </c>
      <c r="BA3641" s="159">
        <v>161.04</v>
      </c>
      <c r="BB3641" s="159">
        <v>845.63</v>
      </c>
      <c r="BC3641" s="162" t="s">
        <v>274</v>
      </c>
      <c r="BD3641" s="162">
        <v>0</v>
      </c>
      <c r="BE3641" s="159">
        <v>3180.92</v>
      </c>
      <c r="BF3641" s="159">
        <v>3180.92</v>
      </c>
      <c r="BG3641" s="159">
        <v>4026.55</v>
      </c>
    </row>
    <row r="3642" ht="28.05" customHeight="1" spans="1:59">
      <c r="A3642" s="149"/>
      <c r="B3642" s="149"/>
      <c r="C3642" s="149"/>
      <c r="D3642" s="149" t="s">
        <v>3726</v>
      </c>
      <c r="E3642" s="340" t="s">
        <v>15983</v>
      </c>
      <c r="F3642" s="149" t="s">
        <v>3726</v>
      </c>
      <c r="G3642" s="149" t="s">
        <v>15984</v>
      </c>
      <c r="H3642" s="149" t="s">
        <v>15985</v>
      </c>
      <c r="I3642" s="149" t="s">
        <v>8633</v>
      </c>
      <c r="J3642" s="149" t="s">
        <v>15986</v>
      </c>
      <c r="K3642" s="149"/>
      <c r="L3642" s="149" t="s">
        <v>262</v>
      </c>
      <c r="M3642" s="149"/>
      <c r="N3642" s="149" t="s">
        <v>263</v>
      </c>
      <c r="O3642" s="149" t="s">
        <v>214</v>
      </c>
      <c r="P3642" s="149" t="s">
        <v>53</v>
      </c>
      <c r="Q3642" s="149"/>
      <c r="R3642" s="149" t="s">
        <v>15811</v>
      </c>
      <c r="S3642" s="149" t="s">
        <v>4928</v>
      </c>
      <c r="T3642" s="149" t="s">
        <v>15777</v>
      </c>
      <c r="U3642" s="149" t="s">
        <v>267</v>
      </c>
      <c r="V3642" s="149"/>
      <c r="W3642" s="149"/>
      <c r="X3642" s="149" t="s">
        <v>268</v>
      </c>
      <c r="Y3642" s="149"/>
      <c r="Z3642" s="149"/>
      <c r="AA3642" s="149"/>
      <c r="AB3642" s="149" t="s">
        <v>269</v>
      </c>
      <c r="AC3642" s="149" t="s">
        <v>318</v>
      </c>
      <c r="AD3642" s="149" t="s">
        <v>15777</v>
      </c>
      <c r="AE3642" s="149" t="s">
        <v>271</v>
      </c>
      <c r="AF3642" s="149"/>
      <c r="AG3642" s="149" t="s">
        <v>1098</v>
      </c>
      <c r="AH3642" s="149" t="s">
        <v>273</v>
      </c>
      <c r="AI3642" s="158">
        <v>96</v>
      </c>
      <c r="AJ3642" s="149"/>
      <c r="AK3642" s="159" t="s">
        <v>274</v>
      </c>
      <c r="AL3642" s="159" t="s">
        <v>274</v>
      </c>
      <c r="AM3642" s="149" t="s">
        <v>274</v>
      </c>
      <c r="AN3642" s="160">
        <v>4</v>
      </c>
      <c r="AO3642" s="149"/>
      <c r="AP3642" s="149" t="s">
        <v>274</v>
      </c>
      <c r="AQ3642" s="149" t="s">
        <v>275</v>
      </c>
      <c r="AR3642" s="158">
        <v>1</v>
      </c>
      <c r="AS3642" s="149" t="s">
        <v>275</v>
      </c>
      <c r="AT3642" s="149" t="s">
        <v>276</v>
      </c>
      <c r="AU3642" s="161">
        <v>1</v>
      </c>
      <c r="AV3642" s="159">
        <v>5555.56</v>
      </c>
      <c r="AW3642" s="159">
        <v>222.22</v>
      </c>
      <c r="AX3642" s="149" t="s">
        <v>274</v>
      </c>
      <c r="AY3642" s="159">
        <v>69.34</v>
      </c>
      <c r="AZ3642" s="159">
        <v>69.34</v>
      </c>
      <c r="BA3642" s="159">
        <v>277.38</v>
      </c>
      <c r="BB3642" s="159">
        <v>5333.34</v>
      </c>
      <c r="BC3642" s="162" t="s">
        <v>274</v>
      </c>
      <c r="BD3642" s="162">
        <v>0</v>
      </c>
      <c r="BE3642" s="159">
        <v>222.22</v>
      </c>
      <c r="BF3642" s="159">
        <v>222.22</v>
      </c>
      <c r="BG3642" s="159">
        <v>5555.56</v>
      </c>
    </row>
    <row r="3643" ht="28.05" customHeight="1" spans="1:59">
      <c r="A3643" s="149"/>
      <c r="B3643" s="149"/>
      <c r="C3643" s="149"/>
      <c r="D3643" s="149" t="s">
        <v>3726</v>
      </c>
      <c r="E3643" s="340" t="s">
        <v>15987</v>
      </c>
      <c r="F3643" s="149" t="s">
        <v>3726</v>
      </c>
      <c r="G3643" s="149" t="s">
        <v>15988</v>
      </c>
      <c r="H3643" s="149" t="s">
        <v>15936</v>
      </c>
      <c r="I3643" s="149" t="s">
        <v>15937</v>
      </c>
      <c r="J3643" s="149" t="s">
        <v>15989</v>
      </c>
      <c r="K3643" s="149"/>
      <c r="L3643" s="149" t="s">
        <v>287</v>
      </c>
      <c r="M3643" s="149"/>
      <c r="N3643" s="149" t="s">
        <v>263</v>
      </c>
      <c r="O3643" s="149" t="s">
        <v>214</v>
      </c>
      <c r="P3643" s="149" t="s">
        <v>53</v>
      </c>
      <c r="Q3643" s="149"/>
      <c r="R3643" s="149" t="s">
        <v>8180</v>
      </c>
      <c r="S3643" s="149" t="s">
        <v>4928</v>
      </c>
      <c r="T3643" s="149" t="s">
        <v>15732</v>
      </c>
      <c r="U3643" s="149" t="s">
        <v>267</v>
      </c>
      <c r="V3643" s="149"/>
      <c r="W3643" s="149"/>
      <c r="X3643" s="149" t="s">
        <v>268</v>
      </c>
      <c r="Y3643" s="149"/>
      <c r="Z3643" s="149"/>
      <c r="AA3643" s="149"/>
      <c r="AB3643" s="149" t="s">
        <v>269</v>
      </c>
      <c r="AC3643" s="149" t="s">
        <v>270</v>
      </c>
      <c r="AD3643" s="149" t="s">
        <v>15732</v>
      </c>
      <c r="AE3643" s="149" t="s">
        <v>271</v>
      </c>
      <c r="AF3643" s="149"/>
      <c r="AG3643" s="149" t="s">
        <v>1098</v>
      </c>
      <c r="AH3643" s="149" t="s">
        <v>273</v>
      </c>
      <c r="AI3643" s="158">
        <v>65</v>
      </c>
      <c r="AJ3643" s="149"/>
      <c r="AK3643" s="159" t="s">
        <v>274</v>
      </c>
      <c r="AL3643" s="159" t="s">
        <v>274</v>
      </c>
      <c r="AM3643" s="149" t="s">
        <v>274</v>
      </c>
      <c r="AN3643" s="160">
        <v>4</v>
      </c>
      <c r="AO3643" s="149"/>
      <c r="AP3643" s="149" t="s">
        <v>274</v>
      </c>
      <c r="AQ3643" s="149" t="s">
        <v>275</v>
      </c>
      <c r="AR3643" s="158">
        <v>1</v>
      </c>
      <c r="AS3643" s="149" t="s">
        <v>275</v>
      </c>
      <c r="AT3643" s="149" t="s">
        <v>276</v>
      </c>
      <c r="AU3643" s="161">
        <v>1</v>
      </c>
      <c r="AV3643" s="159">
        <v>5309.73</v>
      </c>
      <c r="AW3643" s="159">
        <v>212.39</v>
      </c>
      <c r="AX3643" s="149" t="s">
        <v>274</v>
      </c>
      <c r="AY3643" s="159">
        <v>54.61</v>
      </c>
      <c r="AZ3643" s="159">
        <v>54.61</v>
      </c>
      <c r="BA3643" s="159">
        <v>218.44</v>
      </c>
      <c r="BB3643" s="159">
        <v>3404.44</v>
      </c>
      <c r="BC3643" s="162" t="s">
        <v>274</v>
      </c>
      <c r="BD3643" s="162">
        <v>0</v>
      </c>
      <c r="BE3643" s="159">
        <v>1905.29</v>
      </c>
      <c r="BF3643" s="159">
        <v>1905.29</v>
      </c>
      <c r="BG3643" s="159">
        <v>5309.73</v>
      </c>
    </row>
    <row r="3644" ht="28.05" customHeight="1" spans="1:59">
      <c r="A3644" s="149"/>
      <c r="B3644" s="149"/>
      <c r="C3644" s="149"/>
      <c r="D3644" s="149" t="s">
        <v>3726</v>
      </c>
      <c r="E3644" s="340" t="s">
        <v>15990</v>
      </c>
      <c r="F3644" s="149" t="s">
        <v>3726</v>
      </c>
      <c r="G3644" s="149" t="s">
        <v>15991</v>
      </c>
      <c r="H3644" s="149" t="s">
        <v>15992</v>
      </c>
      <c r="I3644" s="149" t="s">
        <v>15212</v>
      </c>
      <c r="J3644" s="149" t="s">
        <v>15993</v>
      </c>
      <c r="K3644" s="149"/>
      <c r="L3644" s="149" t="s">
        <v>287</v>
      </c>
      <c r="M3644" s="149"/>
      <c r="N3644" s="149" t="s">
        <v>263</v>
      </c>
      <c r="O3644" s="149" t="s">
        <v>214</v>
      </c>
      <c r="P3644" s="149" t="s">
        <v>53</v>
      </c>
      <c r="Q3644" s="149"/>
      <c r="R3644" s="149" t="s">
        <v>13104</v>
      </c>
      <c r="S3644" s="149" t="s">
        <v>15911</v>
      </c>
      <c r="T3644" s="149" t="s">
        <v>414</v>
      </c>
      <c r="U3644" s="149" t="s">
        <v>267</v>
      </c>
      <c r="V3644" s="149"/>
      <c r="W3644" s="149"/>
      <c r="X3644" s="149" t="s">
        <v>336</v>
      </c>
      <c r="Y3644" s="149"/>
      <c r="Z3644" s="149"/>
      <c r="AA3644" s="149"/>
      <c r="AB3644" s="149" t="s">
        <v>269</v>
      </c>
      <c r="AC3644" s="149" t="s">
        <v>270</v>
      </c>
      <c r="AD3644" s="149" t="s">
        <v>414</v>
      </c>
      <c r="AE3644" s="149" t="s">
        <v>271</v>
      </c>
      <c r="AF3644" s="149"/>
      <c r="AG3644" s="149" t="s">
        <v>1098</v>
      </c>
      <c r="AH3644" s="149" t="s">
        <v>273</v>
      </c>
      <c r="AI3644" s="158">
        <v>21</v>
      </c>
      <c r="AJ3644" s="149"/>
      <c r="AK3644" s="159" t="s">
        <v>274</v>
      </c>
      <c r="AL3644" s="159" t="s">
        <v>274</v>
      </c>
      <c r="AM3644" s="149" t="s">
        <v>274</v>
      </c>
      <c r="AN3644" s="160">
        <v>4</v>
      </c>
      <c r="AO3644" s="149"/>
      <c r="AP3644" s="149" t="s">
        <v>274</v>
      </c>
      <c r="AQ3644" s="149" t="s">
        <v>275</v>
      </c>
      <c r="AR3644" s="158">
        <v>1</v>
      </c>
      <c r="AS3644" s="149" t="s">
        <v>275</v>
      </c>
      <c r="AT3644" s="149" t="s">
        <v>276</v>
      </c>
      <c r="AU3644" s="161">
        <v>1</v>
      </c>
      <c r="AV3644" s="159">
        <v>4955.75</v>
      </c>
      <c r="AW3644" s="159">
        <v>198.23</v>
      </c>
      <c r="AX3644" s="149" t="s">
        <v>274</v>
      </c>
      <c r="AY3644" s="159">
        <v>49.56</v>
      </c>
      <c r="AZ3644" s="159">
        <v>49.56</v>
      </c>
      <c r="BA3644" s="159">
        <v>198.24</v>
      </c>
      <c r="BB3644" s="159">
        <v>1040.76</v>
      </c>
      <c r="BC3644" s="162" t="s">
        <v>274</v>
      </c>
      <c r="BD3644" s="162">
        <v>0</v>
      </c>
      <c r="BE3644" s="159">
        <v>3914.99</v>
      </c>
      <c r="BF3644" s="159">
        <v>3914.99</v>
      </c>
      <c r="BG3644" s="159">
        <v>4955.75</v>
      </c>
    </row>
    <row r="3645" ht="28.05" customHeight="1" spans="1:59">
      <c r="A3645" s="149"/>
      <c r="B3645" s="149"/>
      <c r="C3645" s="149"/>
      <c r="D3645" s="149" t="s">
        <v>3726</v>
      </c>
      <c r="E3645" s="340" t="s">
        <v>15994</v>
      </c>
      <c r="F3645" s="149" t="s">
        <v>3726</v>
      </c>
      <c r="G3645" s="149" t="s">
        <v>15995</v>
      </c>
      <c r="H3645" s="149" t="s">
        <v>15996</v>
      </c>
      <c r="I3645" s="149" t="s">
        <v>15997</v>
      </c>
      <c r="J3645" s="149" t="s">
        <v>15998</v>
      </c>
      <c r="K3645" s="149"/>
      <c r="L3645" s="149" t="s">
        <v>287</v>
      </c>
      <c r="M3645" s="149"/>
      <c r="N3645" s="149" t="s">
        <v>263</v>
      </c>
      <c r="O3645" s="149" t="s">
        <v>214</v>
      </c>
      <c r="P3645" s="149" t="s">
        <v>53</v>
      </c>
      <c r="Q3645" s="149"/>
      <c r="R3645" s="149" t="s">
        <v>8180</v>
      </c>
      <c r="S3645" s="149" t="s">
        <v>4928</v>
      </c>
      <c r="T3645" s="149" t="s">
        <v>15732</v>
      </c>
      <c r="U3645" s="149" t="s">
        <v>267</v>
      </c>
      <c r="V3645" s="149"/>
      <c r="W3645" s="149"/>
      <c r="X3645" s="149" t="s">
        <v>268</v>
      </c>
      <c r="Y3645" s="149"/>
      <c r="Z3645" s="149"/>
      <c r="AA3645" s="149"/>
      <c r="AB3645" s="149" t="s">
        <v>269</v>
      </c>
      <c r="AC3645" s="149" t="s">
        <v>270</v>
      </c>
      <c r="AD3645" s="149" t="s">
        <v>15732</v>
      </c>
      <c r="AE3645" s="149" t="s">
        <v>271</v>
      </c>
      <c r="AF3645" s="149"/>
      <c r="AG3645" s="149" t="s">
        <v>1098</v>
      </c>
      <c r="AH3645" s="149" t="s">
        <v>273</v>
      </c>
      <c r="AI3645" s="158">
        <v>65</v>
      </c>
      <c r="AJ3645" s="149"/>
      <c r="AK3645" s="159" t="s">
        <v>274</v>
      </c>
      <c r="AL3645" s="159" t="s">
        <v>274</v>
      </c>
      <c r="AM3645" s="149" t="s">
        <v>274</v>
      </c>
      <c r="AN3645" s="160">
        <v>4</v>
      </c>
      <c r="AO3645" s="149"/>
      <c r="AP3645" s="149" t="s">
        <v>274</v>
      </c>
      <c r="AQ3645" s="149" t="s">
        <v>275</v>
      </c>
      <c r="AR3645" s="158">
        <v>1</v>
      </c>
      <c r="AS3645" s="149" t="s">
        <v>275</v>
      </c>
      <c r="AT3645" s="149" t="s">
        <v>276</v>
      </c>
      <c r="AU3645" s="161">
        <v>1</v>
      </c>
      <c r="AV3645" s="159">
        <v>17699.12</v>
      </c>
      <c r="AW3645" s="159">
        <v>707.96</v>
      </c>
      <c r="AX3645" s="149" t="s">
        <v>274</v>
      </c>
      <c r="AY3645" s="159">
        <v>182.05</v>
      </c>
      <c r="AZ3645" s="159">
        <v>182.05</v>
      </c>
      <c r="BA3645" s="159">
        <v>728.2</v>
      </c>
      <c r="BB3645" s="159">
        <v>11347.6</v>
      </c>
      <c r="BC3645" s="162" t="s">
        <v>274</v>
      </c>
      <c r="BD3645" s="162">
        <v>0</v>
      </c>
      <c r="BE3645" s="159">
        <v>6351.52</v>
      </c>
      <c r="BF3645" s="159">
        <v>6351.52</v>
      </c>
      <c r="BG3645" s="159">
        <v>17699.12</v>
      </c>
    </row>
    <row r="3646" ht="28.05" customHeight="1" spans="1:59">
      <c r="A3646" s="149"/>
      <c r="B3646" s="149"/>
      <c r="C3646" s="149"/>
      <c r="D3646" s="149" t="s">
        <v>3726</v>
      </c>
      <c r="E3646" s="340" t="s">
        <v>15999</v>
      </c>
      <c r="F3646" s="149" t="s">
        <v>3726</v>
      </c>
      <c r="G3646" s="149" t="s">
        <v>16000</v>
      </c>
      <c r="H3646" s="149" t="s">
        <v>92</v>
      </c>
      <c r="I3646" s="149" t="s">
        <v>16001</v>
      </c>
      <c r="J3646" s="149" t="s">
        <v>16002</v>
      </c>
      <c r="K3646" s="149"/>
      <c r="L3646" s="149" t="s">
        <v>262</v>
      </c>
      <c r="M3646" s="149"/>
      <c r="N3646" s="149" t="s">
        <v>263</v>
      </c>
      <c r="O3646" s="149" t="s">
        <v>214</v>
      </c>
      <c r="P3646" s="149" t="s">
        <v>53</v>
      </c>
      <c r="Q3646" s="149"/>
      <c r="R3646" s="149" t="s">
        <v>4026</v>
      </c>
      <c r="S3646" s="149" t="s">
        <v>5817</v>
      </c>
      <c r="T3646" s="149" t="s">
        <v>16003</v>
      </c>
      <c r="U3646" s="149" t="s">
        <v>267</v>
      </c>
      <c r="V3646" s="149"/>
      <c r="W3646" s="149"/>
      <c r="X3646" s="149" t="s">
        <v>268</v>
      </c>
      <c r="Y3646" s="149"/>
      <c r="Z3646" s="149"/>
      <c r="AA3646" s="149"/>
      <c r="AB3646" s="149" t="s">
        <v>269</v>
      </c>
      <c r="AC3646" s="149" t="s">
        <v>270</v>
      </c>
      <c r="AD3646" s="149" t="s">
        <v>16003</v>
      </c>
      <c r="AE3646" s="149" t="s">
        <v>271</v>
      </c>
      <c r="AF3646" s="149"/>
      <c r="AG3646" s="149" t="s">
        <v>1098</v>
      </c>
      <c r="AH3646" s="149" t="s">
        <v>273</v>
      </c>
      <c r="AI3646" s="158">
        <v>68</v>
      </c>
      <c r="AJ3646" s="149"/>
      <c r="AK3646" s="159" t="s">
        <v>274</v>
      </c>
      <c r="AL3646" s="159" t="s">
        <v>274</v>
      </c>
      <c r="AM3646" s="149" t="s">
        <v>274</v>
      </c>
      <c r="AN3646" s="160">
        <v>4</v>
      </c>
      <c r="AO3646" s="149"/>
      <c r="AP3646" s="149" t="s">
        <v>274</v>
      </c>
      <c r="AQ3646" s="149" t="s">
        <v>275</v>
      </c>
      <c r="AR3646" s="158">
        <v>1</v>
      </c>
      <c r="AS3646" s="149" t="s">
        <v>275</v>
      </c>
      <c r="AT3646" s="149" t="s">
        <v>276</v>
      </c>
      <c r="AU3646" s="161">
        <v>1</v>
      </c>
      <c r="AV3646" s="159">
        <v>8407.08</v>
      </c>
      <c r="AW3646" s="159">
        <v>336.28</v>
      </c>
      <c r="AX3646" s="149" t="s">
        <v>274</v>
      </c>
      <c r="AY3646" s="159">
        <v>86.7</v>
      </c>
      <c r="AZ3646" s="159">
        <v>86.7</v>
      </c>
      <c r="BA3646" s="159">
        <v>346.8</v>
      </c>
      <c r="BB3646" s="159">
        <v>5643.21</v>
      </c>
      <c r="BC3646" s="162" t="s">
        <v>274</v>
      </c>
      <c r="BD3646" s="162">
        <v>0</v>
      </c>
      <c r="BE3646" s="159">
        <v>2763.87</v>
      </c>
      <c r="BF3646" s="159">
        <v>2763.87</v>
      </c>
      <c r="BG3646" s="159">
        <v>8407.08</v>
      </c>
    </row>
    <row r="3647" ht="28.05" customHeight="1" spans="1:59">
      <c r="A3647" s="149"/>
      <c r="B3647" s="149"/>
      <c r="C3647" s="149"/>
      <c r="D3647" s="149" t="s">
        <v>3726</v>
      </c>
      <c r="E3647" s="340" t="s">
        <v>16004</v>
      </c>
      <c r="F3647" s="149" t="s">
        <v>3726</v>
      </c>
      <c r="G3647" s="149" t="s">
        <v>16005</v>
      </c>
      <c r="H3647" s="149" t="s">
        <v>15985</v>
      </c>
      <c r="I3647" s="149" t="s">
        <v>8633</v>
      </c>
      <c r="J3647" s="149" t="s">
        <v>16006</v>
      </c>
      <c r="K3647" s="149"/>
      <c r="L3647" s="149" t="s">
        <v>262</v>
      </c>
      <c r="M3647" s="149"/>
      <c r="N3647" s="149" t="s">
        <v>263</v>
      </c>
      <c r="O3647" s="149" t="s">
        <v>214</v>
      </c>
      <c r="P3647" s="149" t="s">
        <v>53</v>
      </c>
      <c r="Q3647" s="149"/>
      <c r="R3647" s="149" t="s">
        <v>15811</v>
      </c>
      <c r="S3647" s="149" t="s">
        <v>4928</v>
      </c>
      <c r="T3647" s="149" t="s">
        <v>15777</v>
      </c>
      <c r="U3647" s="149" t="s">
        <v>267</v>
      </c>
      <c r="V3647" s="149"/>
      <c r="W3647" s="149"/>
      <c r="X3647" s="149" t="s">
        <v>268</v>
      </c>
      <c r="Y3647" s="149"/>
      <c r="Z3647" s="149"/>
      <c r="AA3647" s="149"/>
      <c r="AB3647" s="149" t="s">
        <v>269</v>
      </c>
      <c r="AC3647" s="149" t="s">
        <v>318</v>
      </c>
      <c r="AD3647" s="149" t="s">
        <v>15777</v>
      </c>
      <c r="AE3647" s="149" t="s">
        <v>271</v>
      </c>
      <c r="AF3647" s="149"/>
      <c r="AG3647" s="149" t="s">
        <v>1098</v>
      </c>
      <c r="AH3647" s="149" t="s">
        <v>273</v>
      </c>
      <c r="AI3647" s="158">
        <v>96</v>
      </c>
      <c r="AJ3647" s="149"/>
      <c r="AK3647" s="159" t="s">
        <v>274</v>
      </c>
      <c r="AL3647" s="159" t="s">
        <v>274</v>
      </c>
      <c r="AM3647" s="149" t="s">
        <v>274</v>
      </c>
      <c r="AN3647" s="160">
        <v>4</v>
      </c>
      <c r="AO3647" s="149"/>
      <c r="AP3647" s="149" t="s">
        <v>274</v>
      </c>
      <c r="AQ3647" s="149" t="s">
        <v>275</v>
      </c>
      <c r="AR3647" s="158">
        <v>1</v>
      </c>
      <c r="AS3647" s="149" t="s">
        <v>275</v>
      </c>
      <c r="AT3647" s="149" t="s">
        <v>276</v>
      </c>
      <c r="AU3647" s="161">
        <v>1</v>
      </c>
      <c r="AV3647" s="159">
        <v>5555.56</v>
      </c>
      <c r="AW3647" s="159">
        <v>222.22</v>
      </c>
      <c r="AX3647" s="149" t="s">
        <v>274</v>
      </c>
      <c r="AY3647" s="159">
        <v>69.34</v>
      </c>
      <c r="AZ3647" s="159">
        <v>69.34</v>
      </c>
      <c r="BA3647" s="159">
        <v>277.38</v>
      </c>
      <c r="BB3647" s="159">
        <v>5333.34</v>
      </c>
      <c r="BC3647" s="162" t="s">
        <v>274</v>
      </c>
      <c r="BD3647" s="162">
        <v>0</v>
      </c>
      <c r="BE3647" s="159">
        <v>222.22</v>
      </c>
      <c r="BF3647" s="159">
        <v>222.22</v>
      </c>
      <c r="BG3647" s="159">
        <v>5555.56</v>
      </c>
    </row>
    <row r="3648" ht="28.05" customHeight="1" spans="1:59">
      <c r="A3648" s="149"/>
      <c r="B3648" s="149"/>
      <c r="C3648" s="149"/>
      <c r="D3648" s="149" t="s">
        <v>3726</v>
      </c>
      <c r="E3648" s="340" t="s">
        <v>16007</v>
      </c>
      <c r="F3648" s="149" t="s">
        <v>3726</v>
      </c>
      <c r="G3648" s="149" t="s">
        <v>16008</v>
      </c>
      <c r="H3648" s="149" t="s">
        <v>16009</v>
      </c>
      <c r="I3648" s="149" t="s">
        <v>16010</v>
      </c>
      <c r="J3648" s="149" t="s">
        <v>16011</v>
      </c>
      <c r="K3648" s="149"/>
      <c r="L3648" s="149" t="s">
        <v>262</v>
      </c>
      <c r="M3648" s="149"/>
      <c r="N3648" s="149" t="s">
        <v>263</v>
      </c>
      <c r="O3648" s="149" t="s">
        <v>214</v>
      </c>
      <c r="P3648" s="149" t="s">
        <v>53</v>
      </c>
      <c r="Q3648" s="149"/>
      <c r="R3648" s="149" t="s">
        <v>2521</v>
      </c>
      <c r="S3648" s="149" t="s">
        <v>5649</v>
      </c>
      <c r="T3648" s="149" t="s">
        <v>16003</v>
      </c>
      <c r="U3648" s="149" t="s">
        <v>267</v>
      </c>
      <c r="V3648" s="149"/>
      <c r="W3648" s="149"/>
      <c r="X3648" s="149" t="s">
        <v>336</v>
      </c>
      <c r="Y3648" s="149"/>
      <c r="Z3648" s="149"/>
      <c r="AA3648" s="149"/>
      <c r="AB3648" s="149" t="s">
        <v>269</v>
      </c>
      <c r="AC3648" s="149" t="s">
        <v>270</v>
      </c>
      <c r="AD3648" s="149" t="s">
        <v>16003</v>
      </c>
      <c r="AE3648" s="149" t="s">
        <v>271</v>
      </c>
      <c r="AF3648" s="149"/>
      <c r="AG3648" s="149" t="s">
        <v>1098</v>
      </c>
      <c r="AH3648" s="149" t="s">
        <v>273</v>
      </c>
      <c r="AI3648" s="158">
        <v>68</v>
      </c>
      <c r="AJ3648" s="149"/>
      <c r="AK3648" s="159" t="s">
        <v>274</v>
      </c>
      <c r="AL3648" s="159" t="s">
        <v>274</v>
      </c>
      <c r="AM3648" s="149" t="s">
        <v>274</v>
      </c>
      <c r="AN3648" s="160">
        <v>4</v>
      </c>
      <c r="AO3648" s="149"/>
      <c r="AP3648" s="149" t="s">
        <v>274</v>
      </c>
      <c r="AQ3648" s="149" t="s">
        <v>275</v>
      </c>
      <c r="AR3648" s="158">
        <v>1</v>
      </c>
      <c r="AS3648" s="149" t="s">
        <v>275</v>
      </c>
      <c r="AT3648" s="149" t="s">
        <v>276</v>
      </c>
      <c r="AU3648" s="161">
        <v>1</v>
      </c>
      <c r="AV3648" s="159">
        <v>33451.33</v>
      </c>
      <c r="AW3648" s="159">
        <v>1338.05</v>
      </c>
      <c r="AX3648" s="149" t="s">
        <v>274</v>
      </c>
      <c r="AY3648" s="159">
        <v>344.97</v>
      </c>
      <c r="AZ3648" s="159">
        <v>344.97</v>
      </c>
      <c r="BA3648" s="159">
        <v>1379.88</v>
      </c>
      <c r="BB3648" s="159">
        <v>22454.01</v>
      </c>
      <c r="BC3648" s="162" t="s">
        <v>274</v>
      </c>
      <c r="BD3648" s="162">
        <v>0</v>
      </c>
      <c r="BE3648" s="159">
        <v>10997.32</v>
      </c>
      <c r="BF3648" s="159">
        <v>10997.32</v>
      </c>
      <c r="BG3648" s="159">
        <v>33451.33</v>
      </c>
    </row>
    <row r="3649" ht="28.05" customHeight="1" spans="1:59">
      <c r="A3649" s="149"/>
      <c r="B3649" s="149"/>
      <c r="C3649" s="149"/>
      <c r="D3649" s="149" t="s">
        <v>3726</v>
      </c>
      <c r="E3649" s="340" t="s">
        <v>16012</v>
      </c>
      <c r="F3649" s="149" t="s">
        <v>3726</v>
      </c>
      <c r="G3649" s="149" t="s">
        <v>16013</v>
      </c>
      <c r="H3649" s="149" t="s">
        <v>16014</v>
      </c>
      <c r="I3649" s="149" t="s">
        <v>6197</v>
      </c>
      <c r="J3649" s="149" t="s">
        <v>16015</v>
      </c>
      <c r="K3649" s="149"/>
      <c r="L3649" s="149" t="s">
        <v>262</v>
      </c>
      <c r="M3649" s="149"/>
      <c r="N3649" s="149" t="s">
        <v>263</v>
      </c>
      <c r="O3649" s="149" t="s">
        <v>214</v>
      </c>
      <c r="P3649" s="149" t="s">
        <v>53</v>
      </c>
      <c r="Q3649" s="149"/>
      <c r="R3649" s="149" t="s">
        <v>15811</v>
      </c>
      <c r="S3649" s="149" t="s">
        <v>4928</v>
      </c>
      <c r="T3649" s="149" t="s">
        <v>15777</v>
      </c>
      <c r="U3649" s="149" t="s">
        <v>267</v>
      </c>
      <c r="V3649" s="149"/>
      <c r="W3649" s="149"/>
      <c r="X3649" s="149" t="s">
        <v>268</v>
      </c>
      <c r="Y3649" s="149"/>
      <c r="Z3649" s="149"/>
      <c r="AA3649" s="149"/>
      <c r="AB3649" s="149" t="s">
        <v>269</v>
      </c>
      <c r="AC3649" s="149" t="s">
        <v>318</v>
      </c>
      <c r="AD3649" s="149" t="s">
        <v>15777</v>
      </c>
      <c r="AE3649" s="149" t="s">
        <v>271</v>
      </c>
      <c r="AF3649" s="149"/>
      <c r="AG3649" s="149" t="s">
        <v>1098</v>
      </c>
      <c r="AH3649" s="149" t="s">
        <v>273</v>
      </c>
      <c r="AI3649" s="158">
        <v>96</v>
      </c>
      <c r="AJ3649" s="149"/>
      <c r="AK3649" s="159" t="s">
        <v>274</v>
      </c>
      <c r="AL3649" s="159" t="s">
        <v>274</v>
      </c>
      <c r="AM3649" s="149" t="s">
        <v>274</v>
      </c>
      <c r="AN3649" s="160">
        <v>4</v>
      </c>
      <c r="AO3649" s="149"/>
      <c r="AP3649" s="149" t="s">
        <v>274</v>
      </c>
      <c r="AQ3649" s="149" t="s">
        <v>275</v>
      </c>
      <c r="AR3649" s="158">
        <v>1</v>
      </c>
      <c r="AS3649" s="149" t="s">
        <v>275</v>
      </c>
      <c r="AT3649" s="149" t="s">
        <v>276</v>
      </c>
      <c r="AU3649" s="161">
        <v>1</v>
      </c>
      <c r="AV3649" s="159">
        <v>10683.76</v>
      </c>
      <c r="AW3649" s="159">
        <v>427.35</v>
      </c>
      <c r="AX3649" s="149" t="s">
        <v>274</v>
      </c>
      <c r="AY3649" s="159">
        <v>133.49</v>
      </c>
      <c r="AZ3649" s="159">
        <v>133.49</v>
      </c>
      <c r="BA3649" s="159">
        <v>533.97</v>
      </c>
      <c r="BB3649" s="159">
        <v>10256.41</v>
      </c>
      <c r="BC3649" s="162" t="s">
        <v>274</v>
      </c>
      <c r="BD3649" s="162">
        <v>0</v>
      </c>
      <c r="BE3649" s="159">
        <v>427.35</v>
      </c>
      <c r="BF3649" s="159">
        <v>427.35</v>
      </c>
      <c r="BG3649" s="159">
        <v>10683.76</v>
      </c>
    </row>
    <row r="3650" ht="28.05" customHeight="1" spans="1:59">
      <c r="A3650" s="149"/>
      <c r="B3650" s="149"/>
      <c r="C3650" s="149"/>
      <c r="D3650" s="149" t="s">
        <v>3726</v>
      </c>
      <c r="E3650" s="340" t="s">
        <v>16016</v>
      </c>
      <c r="F3650" s="149" t="s">
        <v>3726</v>
      </c>
      <c r="G3650" s="149" t="s">
        <v>16017</v>
      </c>
      <c r="H3650" s="149" t="s">
        <v>15992</v>
      </c>
      <c r="I3650" s="149" t="s">
        <v>15212</v>
      </c>
      <c r="J3650" s="149" t="s">
        <v>16018</v>
      </c>
      <c r="K3650" s="149"/>
      <c r="L3650" s="149" t="s">
        <v>287</v>
      </c>
      <c r="M3650" s="149"/>
      <c r="N3650" s="149" t="s">
        <v>263</v>
      </c>
      <c r="O3650" s="149" t="s">
        <v>214</v>
      </c>
      <c r="P3650" s="149" t="s">
        <v>53</v>
      </c>
      <c r="Q3650" s="149"/>
      <c r="R3650" s="149" t="s">
        <v>13104</v>
      </c>
      <c r="S3650" s="149" t="s">
        <v>15911</v>
      </c>
      <c r="T3650" s="149" t="s">
        <v>414</v>
      </c>
      <c r="U3650" s="149" t="s">
        <v>267</v>
      </c>
      <c r="V3650" s="149"/>
      <c r="W3650" s="149"/>
      <c r="X3650" s="149" t="s">
        <v>336</v>
      </c>
      <c r="Y3650" s="149"/>
      <c r="Z3650" s="149"/>
      <c r="AA3650" s="149"/>
      <c r="AB3650" s="149" t="s">
        <v>269</v>
      </c>
      <c r="AC3650" s="149" t="s">
        <v>270</v>
      </c>
      <c r="AD3650" s="149" t="s">
        <v>414</v>
      </c>
      <c r="AE3650" s="149" t="s">
        <v>271</v>
      </c>
      <c r="AF3650" s="149"/>
      <c r="AG3650" s="149" t="s">
        <v>1098</v>
      </c>
      <c r="AH3650" s="149" t="s">
        <v>273</v>
      </c>
      <c r="AI3650" s="158">
        <v>21</v>
      </c>
      <c r="AJ3650" s="149"/>
      <c r="AK3650" s="159" t="s">
        <v>274</v>
      </c>
      <c r="AL3650" s="159" t="s">
        <v>274</v>
      </c>
      <c r="AM3650" s="149" t="s">
        <v>274</v>
      </c>
      <c r="AN3650" s="160">
        <v>4</v>
      </c>
      <c r="AO3650" s="149"/>
      <c r="AP3650" s="149" t="s">
        <v>274</v>
      </c>
      <c r="AQ3650" s="149" t="s">
        <v>275</v>
      </c>
      <c r="AR3650" s="158">
        <v>1</v>
      </c>
      <c r="AS3650" s="149" t="s">
        <v>275</v>
      </c>
      <c r="AT3650" s="149" t="s">
        <v>276</v>
      </c>
      <c r="AU3650" s="161">
        <v>1</v>
      </c>
      <c r="AV3650" s="159">
        <v>4955.75</v>
      </c>
      <c r="AW3650" s="159">
        <v>198.23</v>
      </c>
      <c r="AX3650" s="149" t="s">
        <v>274</v>
      </c>
      <c r="AY3650" s="159">
        <v>49.56</v>
      </c>
      <c r="AZ3650" s="159">
        <v>49.56</v>
      </c>
      <c r="BA3650" s="159">
        <v>198.24</v>
      </c>
      <c r="BB3650" s="159">
        <v>1040.76</v>
      </c>
      <c r="BC3650" s="162" t="s">
        <v>274</v>
      </c>
      <c r="BD3650" s="162">
        <v>0</v>
      </c>
      <c r="BE3650" s="159">
        <v>3914.99</v>
      </c>
      <c r="BF3650" s="159">
        <v>3914.99</v>
      </c>
      <c r="BG3650" s="159">
        <v>4955.75</v>
      </c>
    </row>
    <row r="3651" ht="28.05" customHeight="1" spans="1:59">
      <c r="A3651" s="149"/>
      <c r="B3651" s="149"/>
      <c r="C3651" s="149"/>
      <c r="D3651" s="149" t="s">
        <v>3726</v>
      </c>
      <c r="E3651" s="340" t="s">
        <v>16019</v>
      </c>
      <c r="F3651" s="149" t="s">
        <v>3726</v>
      </c>
      <c r="G3651" s="149" t="s">
        <v>16020</v>
      </c>
      <c r="H3651" s="149" t="s">
        <v>15996</v>
      </c>
      <c r="I3651" s="149" t="s">
        <v>15997</v>
      </c>
      <c r="J3651" s="149" t="s">
        <v>16021</v>
      </c>
      <c r="K3651" s="149"/>
      <c r="L3651" s="149" t="s">
        <v>287</v>
      </c>
      <c r="M3651" s="149"/>
      <c r="N3651" s="149" t="s">
        <v>263</v>
      </c>
      <c r="O3651" s="149" t="s">
        <v>214</v>
      </c>
      <c r="P3651" s="149" t="s">
        <v>53</v>
      </c>
      <c r="Q3651" s="149"/>
      <c r="R3651" s="149" t="s">
        <v>8180</v>
      </c>
      <c r="S3651" s="149" t="s">
        <v>4928</v>
      </c>
      <c r="T3651" s="149" t="s">
        <v>15732</v>
      </c>
      <c r="U3651" s="149" t="s">
        <v>267</v>
      </c>
      <c r="V3651" s="149"/>
      <c r="W3651" s="149"/>
      <c r="X3651" s="149" t="s">
        <v>268</v>
      </c>
      <c r="Y3651" s="149"/>
      <c r="Z3651" s="149"/>
      <c r="AA3651" s="149"/>
      <c r="AB3651" s="149" t="s">
        <v>269</v>
      </c>
      <c r="AC3651" s="149" t="s">
        <v>270</v>
      </c>
      <c r="AD3651" s="149" t="s">
        <v>15732</v>
      </c>
      <c r="AE3651" s="149" t="s">
        <v>271</v>
      </c>
      <c r="AF3651" s="149"/>
      <c r="AG3651" s="149" t="s">
        <v>1098</v>
      </c>
      <c r="AH3651" s="149" t="s">
        <v>273</v>
      </c>
      <c r="AI3651" s="158">
        <v>65</v>
      </c>
      <c r="AJ3651" s="149"/>
      <c r="AK3651" s="159" t="s">
        <v>274</v>
      </c>
      <c r="AL3651" s="159" t="s">
        <v>274</v>
      </c>
      <c r="AM3651" s="149" t="s">
        <v>274</v>
      </c>
      <c r="AN3651" s="160">
        <v>4</v>
      </c>
      <c r="AO3651" s="149"/>
      <c r="AP3651" s="149" t="s">
        <v>274</v>
      </c>
      <c r="AQ3651" s="149" t="s">
        <v>275</v>
      </c>
      <c r="AR3651" s="158">
        <v>1</v>
      </c>
      <c r="AS3651" s="149" t="s">
        <v>275</v>
      </c>
      <c r="AT3651" s="149" t="s">
        <v>276</v>
      </c>
      <c r="AU3651" s="161">
        <v>1</v>
      </c>
      <c r="AV3651" s="159">
        <v>17699.12</v>
      </c>
      <c r="AW3651" s="159">
        <v>707.96</v>
      </c>
      <c r="AX3651" s="149" t="s">
        <v>274</v>
      </c>
      <c r="AY3651" s="159">
        <v>182.05</v>
      </c>
      <c r="AZ3651" s="159">
        <v>182.05</v>
      </c>
      <c r="BA3651" s="159">
        <v>728.2</v>
      </c>
      <c r="BB3651" s="159">
        <v>11347.6</v>
      </c>
      <c r="BC3651" s="162" t="s">
        <v>274</v>
      </c>
      <c r="BD3651" s="162">
        <v>0</v>
      </c>
      <c r="BE3651" s="159">
        <v>6351.52</v>
      </c>
      <c r="BF3651" s="159">
        <v>6351.52</v>
      </c>
      <c r="BG3651" s="159">
        <v>17699.12</v>
      </c>
    </row>
    <row r="3652" ht="28.05" customHeight="1" spans="1:59">
      <c r="A3652" s="149"/>
      <c r="B3652" s="149"/>
      <c r="C3652" s="149"/>
      <c r="D3652" s="149" t="s">
        <v>3726</v>
      </c>
      <c r="E3652" s="340" t="s">
        <v>16022</v>
      </c>
      <c r="F3652" s="149" t="s">
        <v>3726</v>
      </c>
      <c r="G3652" s="149" t="s">
        <v>16023</v>
      </c>
      <c r="H3652" s="149" t="s">
        <v>6922</v>
      </c>
      <c r="I3652" s="149" t="s">
        <v>4285</v>
      </c>
      <c r="J3652" s="149" t="s">
        <v>16024</v>
      </c>
      <c r="K3652" s="149"/>
      <c r="L3652" s="149" t="s">
        <v>262</v>
      </c>
      <c r="M3652" s="149"/>
      <c r="N3652" s="149" t="s">
        <v>263</v>
      </c>
      <c r="O3652" s="149" t="s">
        <v>214</v>
      </c>
      <c r="P3652" s="149" t="s">
        <v>53</v>
      </c>
      <c r="Q3652" s="149"/>
      <c r="R3652" s="149" t="s">
        <v>2512</v>
      </c>
      <c r="S3652" s="149" t="s">
        <v>4287</v>
      </c>
      <c r="T3652" s="149" t="s">
        <v>16025</v>
      </c>
      <c r="U3652" s="149" t="s">
        <v>267</v>
      </c>
      <c r="V3652" s="149"/>
      <c r="W3652" s="149"/>
      <c r="X3652" s="149" t="s">
        <v>336</v>
      </c>
      <c r="Y3652" s="149"/>
      <c r="Z3652" s="149"/>
      <c r="AA3652" s="149"/>
      <c r="AB3652" s="149" t="s">
        <v>269</v>
      </c>
      <c r="AC3652" s="149" t="s">
        <v>270</v>
      </c>
      <c r="AD3652" s="149" t="s">
        <v>16025</v>
      </c>
      <c r="AE3652" s="149" t="s">
        <v>271</v>
      </c>
      <c r="AF3652" s="149"/>
      <c r="AG3652" s="149" t="s">
        <v>1098</v>
      </c>
      <c r="AH3652" s="149" t="s">
        <v>273</v>
      </c>
      <c r="AI3652" s="158">
        <v>68</v>
      </c>
      <c r="AJ3652" s="149"/>
      <c r="AK3652" s="159" t="s">
        <v>274</v>
      </c>
      <c r="AL3652" s="159" t="s">
        <v>274</v>
      </c>
      <c r="AM3652" s="149" t="s">
        <v>274</v>
      </c>
      <c r="AN3652" s="160">
        <v>4</v>
      </c>
      <c r="AO3652" s="149"/>
      <c r="AP3652" s="149" t="s">
        <v>274</v>
      </c>
      <c r="AQ3652" s="149" t="s">
        <v>275</v>
      </c>
      <c r="AR3652" s="158">
        <v>1</v>
      </c>
      <c r="AS3652" s="149" t="s">
        <v>275</v>
      </c>
      <c r="AT3652" s="149" t="s">
        <v>276</v>
      </c>
      <c r="AU3652" s="161">
        <v>1</v>
      </c>
      <c r="AV3652" s="159">
        <v>8495.57</v>
      </c>
      <c r="AW3652" s="159">
        <v>339.82</v>
      </c>
      <c r="AX3652" s="149" t="s">
        <v>274</v>
      </c>
      <c r="AY3652" s="159">
        <v>87.6</v>
      </c>
      <c r="AZ3652" s="159">
        <v>87.6</v>
      </c>
      <c r="BA3652" s="159">
        <v>350.4</v>
      </c>
      <c r="BB3652" s="159">
        <v>5702.88</v>
      </c>
      <c r="BC3652" s="162" t="s">
        <v>274</v>
      </c>
      <c r="BD3652" s="162">
        <v>0</v>
      </c>
      <c r="BE3652" s="159">
        <v>2792.69</v>
      </c>
      <c r="BF3652" s="159">
        <v>2792.69</v>
      </c>
      <c r="BG3652" s="159">
        <v>8495.57</v>
      </c>
    </row>
    <row r="3653" ht="28.05" customHeight="1" spans="1:59">
      <c r="A3653" s="149"/>
      <c r="B3653" s="149"/>
      <c r="C3653" s="149"/>
      <c r="D3653" s="149" t="s">
        <v>3726</v>
      </c>
      <c r="E3653" s="340" t="s">
        <v>16026</v>
      </c>
      <c r="F3653" s="149" t="s">
        <v>3726</v>
      </c>
      <c r="G3653" s="149" t="s">
        <v>16027</v>
      </c>
      <c r="H3653" s="149" t="s">
        <v>15992</v>
      </c>
      <c r="I3653" s="149" t="s">
        <v>15212</v>
      </c>
      <c r="J3653" s="149" t="s">
        <v>16028</v>
      </c>
      <c r="K3653" s="149"/>
      <c r="L3653" s="149" t="s">
        <v>287</v>
      </c>
      <c r="M3653" s="149"/>
      <c r="N3653" s="149" t="s">
        <v>263</v>
      </c>
      <c r="O3653" s="149" t="s">
        <v>214</v>
      </c>
      <c r="P3653" s="149" t="s">
        <v>53</v>
      </c>
      <c r="Q3653" s="149"/>
      <c r="R3653" s="149" t="s">
        <v>13104</v>
      </c>
      <c r="S3653" s="149" t="s">
        <v>15911</v>
      </c>
      <c r="T3653" s="149" t="s">
        <v>414</v>
      </c>
      <c r="U3653" s="149" t="s">
        <v>267</v>
      </c>
      <c r="V3653" s="149"/>
      <c r="W3653" s="149"/>
      <c r="X3653" s="149" t="s">
        <v>336</v>
      </c>
      <c r="Y3653" s="149"/>
      <c r="Z3653" s="149"/>
      <c r="AA3653" s="149"/>
      <c r="AB3653" s="149" t="s">
        <v>269</v>
      </c>
      <c r="AC3653" s="149" t="s">
        <v>270</v>
      </c>
      <c r="AD3653" s="149" t="s">
        <v>414</v>
      </c>
      <c r="AE3653" s="149" t="s">
        <v>271</v>
      </c>
      <c r="AF3653" s="149"/>
      <c r="AG3653" s="149" t="s">
        <v>1098</v>
      </c>
      <c r="AH3653" s="149" t="s">
        <v>273</v>
      </c>
      <c r="AI3653" s="158">
        <v>21</v>
      </c>
      <c r="AJ3653" s="149"/>
      <c r="AK3653" s="159" t="s">
        <v>274</v>
      </c>
      <c r="AL3653" s="159" t="s">
        <v>274</v>
      </c>
      <c r="AM3653" s="149" t="s">
        <v>274</v>
      </c>
      <c r="AN3653" s="160">
        <v>4</v>
      </c>
      <c r="AO3653" s="149"/>
      <c r="AP3653" s="149" t="s">
        <v>274</v>
      </c>
      <c r="AQ3653" s="149" t="s">
        <v>275</v>
      </c>
      <c r="AR3653" s="158">
        <v>1</v>
      </c>
      <c r="AS3653" s="149" t="s">
        <v>275</v>
      </c>
      <c r="AT3653" s="149" t="s">
        <v>276</v>
      </c>
      <c r="AU3653" s="161">
        <v>1</v>
      </c>
      <c r="AV3653" s="159">
        <v>4955.75</v>
      </c>
      <c r="AW3653" s="159">
        <v>198.23</v>
      </c>
      <c r="AX3653" s="149" t="s">
        <v>274</v>
      </c>
      <c r="AY3653" s="159">
        <v>49.56</v>
      </c>
      <c r="AZ3653" s="159">
        <v>49.56</v>
      </c>
      <c r="BA3653" s="159">
        <v>198.24</v>
      </c>
      <c r="BB3653" s="159">
        <v>1040.76</v>
      </c>
      <c r="BC3653" s="162" t="s">
        <v>274</v>
      </c>
      <c r="BD3653" s="162">
        <v>0</v>
      </c>
      <c r="BE3653" s="159">
        <v>3914.99</v>
      </c>
      <c r="BF3653" s="159">
        <v>3914.99</v>
      </c>
      <c r="BG3653" s="159">
        <v>4955.75</v>
      </c>
    </row>
    <row r="3654" ht="28.05" customHeight="1" spans="1:59">
      <c r="A3654" s="149"/>
      <c r="B3654" s="149"/>
      <c r="C3654" s="149"/>
      <c r="D3654" s="149" t="s">
        <v>3726</v>
      </c>
      <c r="E3654" s="340" t="s">
        <v>16029</v>
      </c>
      <c r="F3654" s="149" t="s">
        <v>3726</v>
      </c>
      <c r="G3654" s="149" t="s">
        <v>16030</v>
      </c>
      <c r="H3654" s="149" t="s">
        <v>15992</v>
      </c>
      <c r="I3654" s="149" t="s">
        <v>15212</v>
      </c>
      <c r="J3654" s="149" t="s">
        <v>16031</v>
      </c>
      <c r="K3654" s="149"/>
      <c r="L3654" s="149" t="s">
        <v>287</v>
      </c>
      <c r="M3654" s="149"/>
      <c r="N3654" s="149" t="s">
        <v>263</v>
      </c>
      <c r="O3654" s="149" t="s">
        <v>214</v>
      </c>
      <c r="P3654" s="149" t="s">
        <v>53</v>
      </c>
      <c r="Q3654" s="149"/>
      <c r="R3654" s="149" t="s">
        <v>417</v>
      </c>
      <c r="S3654" s="149" t="s">
        <v>15911</v>
      </c>
      <c r="T3654" s="149" t="s">
        <v>414</v>
      </c>
      <c r="U3654" s="149" t="s">
        <v>267</v>
      </c>
      <c r="V3654" s="149"/>
      <c r="W3654" s="149"/>
      <c r="X3654" s="149" t="s">
        <v>336</v>
      </c>
      <c r="Y3654" s="149"/>
      <c r="Z3654" s="149"/>
      <c r="AA3654" s="149"/>
      <c r="AB3654" s="149" t="s">
        <v>269</v>
      </c>
      <c r="AC3654" s="149" t="s">
        <v>270</v>
      </c>
      <c r="AD3654" s="149" t="s">
        <v>414</v>
      </c>
      <c r="AE3654" s="149" t="s">
        <v>271</v>
      </c>
      <c r="AF3654" s="149"/>
      <c r="AG3654" s="149" t="s">
        <v>1098</v>
      </c>
      <c r="AH3654" s="149" t="s">
        <v>273</v>
      </c>
      <c r="AI3654" s="158">
        <v>21</v>
      </c>
      <c r="AJ3654" s="149"/>
      <c r="AK3654" s="159" t="s">
        <v>274</v>
      </c>
      <c r="AL3654" s="159" t="s">
        <v>274</v>
      </c>
      <c r="AM3654" s="149" t="s">
        <v>274</v>
      </c>
      <c r="AN3654" s="160">
        <v>4</v>
      </c>
      <c r="AO3654" s="149"/>
      <c r="AP3654" s="149" t="s">
        <v>274</v>
      </c>
      <c r="AQ3654" s="149" t="s">
        <v>275</v>
      </c>
      <c r="AR3654" s="158">
        <v>1</v>
      </c>
      <c r="AS3654" s="149" t="s">
        <v>275</v>
      </c>
      <c r="AT3654" s="149" t="s">
        <v>276</v>
      </c>
      <c r="AU3654" s="161">
        <v>1</v>
      </c>
      <c r="AV3654" s="159">
        <v>4955.75</v>
      </c>
      <c r="AW3654" s="159">
        <v>198.23</v>
      </c>
      <c r="AX3654" s="149" t="s">
        <v>274</v>
      </c>
      <c r="AY3654" s="159">
        <v>49.56</v>
      </c>
      <c r="AZ3654" s="159">
        <v>49.56</v>
      </c>
      <c r="BA3654" s="159">
        <v>198.24</v>
      </c>
      <c r="BB3654" s="159">
        <v>1040.76</v>
      </c>
      <c r="BC3654" s="162" t="s">
        <v>274</v>
      </c>
      <c r="BD3654" s="162">
        <v>0</v>
      </c>
      <c r="BE3654" s="159">
        <v>3914.99</v>
      </c>
      <c r="BF3654" s="159">
        <v>3914.99</v>
      </c>
      <c r="BG3654" s="159">
        <v>4955.75</v>
      </c>
    </row>
    <row r="3655" ht="28.05" customHeight="1" spans="1:59">
      <c r="A3655" s="149"/>
      <c r="B3655" s="149"/>
      <c r="C3655" s="149"/>
      <c r="D3655" s="149" t="s">
        <v>3726</v>
      </c>
      <c r="E3655" s="340" t="s">
        <v>16032</v>
      </c>
      <c r="F3655" s="149" t="s">
        <v>3726</v>
      </c>
      <c r="G3655" s="149" t="s">
        <v>16033</v>
      </c>
      <c r="H3655" s="149" t="s">
        <v>16034</v>
      </c>
      <c r="I3655" s="149" t="s">
        <v>16035</v>
      </c>
      <c r="J3655" s="149" t="s">
        <v>16036</v>
      </c>
      <c r="K3655" s="149"/>
      <c r="L3655" s="149" t="s">
        <v>287</v>
      </c>
      <c r="M3655" s="149"/>
      <c r="N3655" s="149" t="s">
        <v>263</v>
      </c>
      <c r="O3655" s="149" t="s">
        <v>214</v>
      </c>
      <c r="P3655" s="149" t="s">
        <v>53</v>
      </c>
      <c r="Q3655" s="149"/>
      <c r="R3655" s="149" t="s">
        <v>417</v>
      </c>
      <c r="S3655" s="149" t="s">
        <v>15911</v>
      </c>
      <c r="T3655" s="149" t="s">
        <v>414</v>
      </c>
      <c r="U3655" s="149" t="s">
        <v>267</v>
      </c>
      <c r="V3655" s="149"/>
      <c r="W3655" s="149"/>
      <c r="X3655" s="149" t="s">
        <v>336</v>
      </c>
      <c r="Y3655" s="149"/>
      <c r="Z3655" s="149"/>
      <c r="AA3655" s="149"/>
      <c r="AB3655" s="149" t="s">
        <v>269</v>
      </c>
      <c r="AC3655" s="149" t="s">
        <v>270</v>
      </c>
      <c r="AD3655" s="149" t="s">
        <v>414</v>
      </c>
      <c r="AE3655" s="149" t="s">
        <v>271</v>
      </c>
      <c r="AF3655" s="149"/>
      <c r="AG3655" s="149" t="s">
        <v>1098</v>
      </c>
      <c r="AH3655" s="149" t="s">
        <v>273</v>
      </c>
      <c r="AI3655" s="158">
        <v>21</v>
      </c>
      <c r="AJ3655" s="149"/>
      <c r="AK3655" s="159" t="s">
        <v>274</v>
      </c>
      <c r="AL3655" s="159" t="s">
        <v>274</v>
      </c>
      <c r="AM3655" s="149" t="s">
        <v>274</v>
      </c>
      <c r="AN3655" s="160">
        <v>4</v>
      </c>
      <c r="AO3655" s="149"/>
      <c r="AP3655" s="149" t="s">
        <v>274</v>
      </c>
      <c r="AQ3655" s="149" t="s">
        <v>275</v>
      </c>
      <c r="AR3655" s="158">
        <v>1</v>
      </c>
      <c r="AS3655" s="149" t="s">
        <v>275</v>
      </c>
      <c r="AT3655" s="149" t="s">
        <v>276</v>
      </c>
      <c r="AU3655" s="161">
        <v>1</v>
      </c>
      <c r="AV3655" s="159">
        <v>9292.04</v>
      </c>
      <c r="AW3655" s="159">
        <v>371.68</v>
      </c>
      <c r="AX3655" s="149" t="s">
        <v>274</v>
      </c>
      <c r="AY3655" s="159">
        <v>92.92</v>
      </c>
      <c r="AZ3655" s="159">
        <v>92.92</v>
      </c>
      <c r="BA3655" s="159">
        <v>371.68</v>
      </c>
      <c r="BB3655" s="159">
        <v>1951.32</v>
      </c>
      <c r="BC3655" s="162" t="s">
        <v>274</v>
      </c>
      <c r="BD3655" s="162">
        <v>0</v>
      </c>
      <c r="BE3655" s="159">
        <v>7340.72</v>
      </c>
      <c r="BF3655" s="159">
        <v>7340.72</v>
      </c>
      <c r="BG3655" s="159">
        <v>9292.04</v>
      </c>
    </row>
    <row r="3656" ht="28.05" customHeight="1" spans="1:59">
      <c r="A3656" s="149"/>
      <c r="B3656" s="149"/>
      <c r="C3656" s="149"/>
      <c r="D3656" s="149" t="s">
        <v>3726</v>
      </c>
      <c r="E3656" s="340" t="s">
        <v>16037</v>
      </c>
      <c r="F3656" s="149" t="s">
        <v>3726</v>
      </c>
      <c r="G3656" s="149" t="s">
        <v>16038</v>
      </c>
      <c r="H3656" s="149" t="s">
        <v>6922</v>
      </c>
      <c r="I3656" s="149" t="s">
        <v>4285</v>
      </c>
      <c r="J3656" s="149" t="s">
        <v>16039</v>
      </c>
      <c r="K3656" s="149"/>
      <c r="L3656" s="149" t="s">
        <v>262</v>
      </c>
      <c r="M3656" s="149"/>
      <c r="N3656" s="149" t="s">
        <v>263</v>
      </c>
      <c r="O3656" s="149" t="s">
        <v>214</v>
      </c>
      <c r="P3656" s="149" t="s">
        <v>53</v>
      </c>
      <c r="Q3656" s="149"/>
      <c r="R3656" s="149" t="s">
        <v>2512</v>
      </c>
      <c r="S3656" s="149" t="s">
        <v>4287</v>
      </c>
      <c r="T3656" s="149" t="s">
        <v>16025</v>
      </c>
      <c r="U3656" s="149" t="s">
        <v>267</v>
      </c>
      <c r="V3656" s="149"/>
      <c r="W3656" s="149"/>
      <c r="X3656" s="149" t="s">
        <v>336</v>
      </c>
      <c r="Y3656" s="149"/>
      <c r="Z3656" s="149"/>
      <c r="AA3656" s="149"/>
      <c r="AB3656" s="149" t="s">
        <v>269</v>
      </c>
      <c r="AC3656" s="149" t="s">
        <v>270</v>
      </c>
      <c r="AD3656" s="149" t="s">
        <v>16025</v>
      </c>
      <c r="AE3656" s="149" t="s">
        <v>271</v>
      </c>
      <c r="AF3656" s="149"/>
      <c r="AG3656" s="149" t="s">
        <v>1098</v>
      </c>
      <c r="AH3656" s="149" t="s">
        <v>273</v>
      </c>
      <c r="AI3656" s="158">
        <v>68</v>
      </c>
      <c r="AJ3656" s="149"/>
      <c r="AK3656" s="159" t="s">
        <v>274</v>
      </c>
      <c r="AL3656" s="159" t="s">
        <v>274</v>
      </c>
      <c r="AM3656" s="149" t="s">
        <v>274</v>
      </c>
      <c r="AN3656" s="160">
        <v>4</v>
      </c>
      <c r="AO3656" s="149"/>
      <c r="AP3656" s="149" t="s">
        <v>274</v>
      </c>
      <c r="AQ3656" s="149" t="s">
        <v>275</v>
      </c>
      <c r="AR3656" s="158">
        <v>1</v>
      </c>
      <c r="AS3656" s="149" t="s">
        <v>275</v>
      </c>
      <c r="AT3656" s="149" t="s">
        <v>276</v>
      </c>
      <c r="AU3656" s="161">
        <v>1</v>
      </c>
      <c r="AV3656" s="159">
        <v>8495.57</v>
      </c>
      <c r="AW3656" s="159">
        <v>339.82</v>
      </c>
      <c r="AX3656" s="149" t="s">
        <v>274</v>
      </c>
      <c r="AY3656" s="159">
        <v>87.6</v>
      </c>
      <c r="AZ3656" s="159">
        <v>87.6</v>
      </c>
      <c r="BA3656" s="159">
        <v>350.4</v>
      </c>
      <c r="BB3656" s="159">
        <v>5702.88</v>
      </c>
      <c r="BC3656" s="162" t="s">
        <v>274</v>
      </c>
      <c r="BD3656" s="162">
        <v>0</v>
      </c>
      <c r="BE3656" s="159">
        <v>2792.69</v>
      </c>
      <c r="BF3656" s="159">
        <v>2792.69</v>
      </c>
      <c r="BG3656" s="159">
        <v>8495.57</v>
      </c>
    </row>
    <row r="3657" ht="28.05" customHeight="1" spans="1:59">
      <c r="A3657" s="149"/>
      <c r="B3657" s="149"/>
      <c r="C3657" s="149"/>
      <c r="D3657" s="149" t="s">
        <v>3726</v>
      </c>
      <c r="E3657" s="340" t="s">
        <v>16040</v>
      </c>
      <c r="F3657" s="149" t="s">
        <v>3726</v>
      </c>
      <c r="G3657" s="149" t="s">
        <v>16041</v>
      </c>
      <c r="H3657" s="149" t="s">
        <v>15996</v>
      </c>
      <c r="I3657" s="149" t="s">
        <v>15997</v>
      </c>
      <c r="J3657" s="149" t="s">
        <v>16042</v>
      </c>
      <c r="K3657" s="149"/>
      <c r="L3657" s="149" t="s">
        <v>287</v>
      </c>
      <c r="M3657" s="149"/>
      <c r="N3657" s="149" t="s">
        <v>263</v>
      </c>
      <c r="O3657" s="149" t="s">
        <v>214</v>
      </c>
      <c r="P3657" s="149" t="s">
        <v>53</v>
      </c>
      <c r="Q3657" s="149"/>
      <c r="R3657" s="149" t="s">
        <v>8180</v>
      </c>
      <c r="S3657" s="149" t="s">
        <v>4928</v>
      </c>
      <c r="T3657" s="149" t="s">
        <v>15732</v>
      </c>
      <c r="U3657" s="149" t="s">
        <v>267</v>
      </c>
      <c r="V3657" s="149"/>
      <c r="W3657" s="149"/>
      <c r="X3657" s="149" t="s">
        <v>268</v>
      </c>
      <c r="Y3657" s="149"/>
      <c r="Z3657" s="149"/>
      <c r="AA3657" s="149"/>
      <c r="AB3657" s="149" t="s">
        <v>269</v>
      </c>
      <c r="AC3657" s="149" t="s">
        <v>270</v>
      </c>
      <c r="AD3657" s="149" t="s">
        <v>15732</v>
      </c>
      <c r="AE3657" s="149" t="s">
        <v>271</v>
      </c>
      <c r="AF3657" s="149"/>
      <c r="AG3657" s="149" t="s">
        <v>1098</v>
      </c>
      <c r="AH3657" s="149" t="s">
        <v>273</v>
      </c>
      <c r="AI3657" s="158">
        <v>65</v>
      </c>
      <c r="AJ3657" s="149"/>
      <c r="AK3657" s="159" t="s">
        <v>274</v>
      </c>
      <c r="AL3657" s="159" t="s">
        <v>274</v>
      </c>
      <c r="AM3657" s="149" t="s">
        <v>274</v>
      </c>
      <c r="AN3657" s="160">
        <v>4</v>
      </c>
      <c r="AO3657" s="149"/>
      <c r="AP3657" s="149" t="s">
        <v>274</v>
      </c>
      <c r="AQ3657" s="149" t="s">
        <v>275</v>
      </c>
      <c r="AR3657" s="158">
        <v>1</v>
      </c>
      <c r="AS3657" s="149" t="s">
        <v>275</v>
      </c>
      <c r="AT3657" s="149" t="s">
        <v>276</v>
      </c>
      <c r="AU3657" s="161">
        <v>1</v>
      </c>
      <c r="AV3657" s="159">
        <v>17699.12</v>
      </c>
      <c r="AW3657" s="159">
        <v>707.96</v>
      </c>
      <c r="AX3657" s="149" t="s">
        <v>274</v>
      </c>
      <c r="AY3657" s="159">
        <v>182.05</v>
      </c>
      <c r="AZ3657" s="159">
        <v>182.05</v>
      </c>
      <c r="BA3657" s="159">
        <v>728.2</v>
      </c>
      <c r="BB3657" s="159">
        <v>11347.6</v>
      </c>
      <c r="BC3657" s="162" t="s">
        <v>274</v>
      </c>
      <c r="BD3657" s="162">
        <v>0</v>
      </c>
      <c r="BE3657" s="159">
        <v>6351.52</v>
      </c>
      <c r="BF3657" s="159">
        <v>6351.52</v>
      </c>
      <c r="BG3657" s="159">
        <v>17699.12</v>
      </c>
    </row>
    <row r="3658" ht="28.05" customHeight="1" spans="1:59">
      <c r="A3658" s="149"/>
      <c r="B3658" s="149"/>
      <c r="C3658" s="149"/>
      <c r="D3658" s="149" t="s">
        <v>3726</v>
      </c>
      <c r="E3658" s="340" t="s">
        <v>16043</v>
      </c>
      <c r="F3658" s="149" t="s">
        <v>3726</v>
      </c>
      <c r="G3658" s="149" t="s">
        <v>16044</v>
      </c>
      <c r="H3658" s="149" t="s">
        <v>15996</v>
      </c>
      <c r="I3658" s="149" t="s">
        <v>15997</v>
      </c>
      <c r="J3658" s="149" t="s">
        <v>16045</v>
      </c>
      <c r="K3658" s="149"/>
      <c r="L3658" s="149" t="s">
        <v>287</v>
      </c>
      <c r="M3658" s="149"/>
      <c r="N3658" s="149" t="s">
        <v>263</v>
      </c>
      <c r="O3658" s="149" t="s">
        <v>214</v>
      </c>
      <c r="P3658" s="149" t="s">
        <v>53</v>
      </c>
      <c r="Q3658" s="149"/>
      <c r="R3658" s="149" t="s">
        <v>8180</v>
      </c>
      <c r="S3658" s="149" t="s">
        <v>4928</v>
      </c>
      <c r="T3658" s="149" t="s">
        <v>15732</v>
      </c>
      <c r="U3658" s="149" t="s">
        <v>267</v>
      </c>
      <c r="V3658" s="149"/>
      <c r="W3658" s="149"/>
      <c r="X3658" s="149" t="s">
        <v>268</v>
      </c>
      <c r="Y3658" s="149"/>
      <c r="Z3658" s="149"/>
      <c r="AA3658" s="149"/>
      <c r="AB3658" s="149" t="s">
        <v>269</v>
      </c>
      <c r="AC3658" s="149" t="s">
        <v>270</v>
      </c>
      <c r="AD3658" s="149" t="s">
        <v>15732</v>
      </c>
      <c r="AE3658" s="149" t="s">
        <v>271</v>
      </c>
      <c r="AF3658" s="149"/>
      <c r="AG3658" s="149" t="s">
        <v>1098</v>
      </c>
      <c r="AH3658" s="149" t="s">
        <v>273</v>
      </c>
      <c r="AI3658" s="158">
        <v>65</v>
      </c>
      <c r="AJ3658" s="149"/>
      <c r="AK3658" s="159" t="s">
        <v>274</v>
      </c>
      <c r="AL3658" s="159" t="s">
        <v>274</v>
      </c>
      <c r="AM3658" s="149" t="s">
        <v>274</v>
      </c>
      <c r="AN3658" s="160">
        <v>4</v>
      </c>
      <c r="AO3658" s="149"/>
      <c r="AP3658" s="149" t="s">
        <v>274</v>
      </c>
      <c r="AQ3658" s="149" t="s">
        <v>275</v>
      </c>
      <c r="AR3658" s="158">
        <v>1</v>
      </c>
      <c r="AS3658" s="149" t="s">
        <v>275</v>
      </c>
      <c r="AT3658" s="149" t="s">
        <v>276</v>
      </c>
      <c r="AU3658" s="161">
        <v>1</v>
      </c>
      <c r="AV3658" s="159">
        <v>17699.12</v>
      </c>
      <c r="AW3658" s="159">
        <v>707.96</v>
      </c>
      <c r="AX3658" s="149" t="s">
        <v>274</v>
      </c>
      <c r="AY3658" s="159">
        <v>182.05</v>
      </c>
      <c r="AZ3658" s="159">
        <v>182.05</v>
      </c>
      <c r="BA3658" s="159">
        <v>728.2</v>
      </c>
      <c r="BB3658" s="159">
        <v>11347.6</v>
      </c>
      <c r="BC3658" s="162" t="s">
        <v>274</v>
      </c>
      <c r="BD3658" s="162">
        <v>0</v>
      </c>
      <c r="BE3658" s="159">
        <v>6351.52</v>
      </c>
      <c r="BF3658" s="159">
        <v>6351.52</v>
      </c>
      <c r="BG3658" s="159">
        <v>17699.12</v>
      </c>
    </row>
    <row r="3659" ht="28.05" customHeight="1" spans="1:59">
      <c r="A3659" s="149"/>
      <c r="B3659" s="149"/>
      <c r="C3659" s="149"/>
      <c r="D3659" s="149" t="s">
        <v>3726</v>
      </c>
      <c r="E3659" s="340" t="s">
        <v>16046</v>
      </c>
      <c r="F3659" s="149" t="s">
        <v>3726</v>
      </c>
      <c r="G3659" s="149" t="s">
        <v>16047</v>
      </c>
      <c r="H3659" s="149" t="s">
        <v>16014</v>
      </c>
      <c r="I3659" s="149" t="s">
        <v>6197</v>
      </c>
      <c r="J3659" s="149" t="s">
        <v>16048</v>
      </c>
      <c r="K3659" s="149"/>
      <c r="L3659" s="149" t="s">
        <v>262</v>
      </c>
      <c r="M3659" s="149"/>
      <c r="N3659" s="149" t="s">
        <v>263</v>
      </c>
      <c r="O3659" s="149" t="s">
        <v>214</v>
      </c>
      <c r="P3659" s="149" t="s">
        <v>53</v>
      </c>
      <c r="Q3659" s="149"/>
      <c r="R3659" s="149" t="s">
        <v>15811</v>
      </c>
      <c r="S3659" s="149" t="s">
        <v>4928</v>
      </c>
      <c r="T3659" s="149" t="s">
        <v>15777</v>
      </c>
      <c r="U3659" s="149" t="s">
        <v>267</v>
      </c>
      <c r="V3659" s="149"/>
      <c r="W3659" s="149"/>
      <c r="X3659" s="149" t="s">
        <v>268</v>
      </c>
      <c r="Y3659" s="149"/>
      <c r="Z3659" s="149"/>
      <c r="AA3659" s="149"/>
      <c r="AB3659" s="149" t="s">
        <v>269</v>
      </c>
      <c r="AC3659" s="149" t="s">
        <v>318</v>
      </c>
      <c r="AD3659" s="149" t="s">
        <v>15777</v>
      </c>
      <c r="AE3659" s="149" t="s">
        <v>271</v>
      </c>
      <c r="AF3659" s="149"/>
      <c r="AG3659" s="149" t="s">
        <v>1098</v>
      </c>
      <c r="AH3659" s="149" t="s">
        <v>273</v>
      </c>
      <c r="AI3659" s="158">
        <v>96</v>
      </c>
      <c r="AJ3659" s="149"/>
      <c r="AK3659" s="159" t="s">
        <v>274</v>
      </c>
      <c r="AL3659" s="159" t="s">
        <v>274</v>
      </c>
      <c r="AM3659" s="149" t="s">
        <v>274</v>
      </c>
      <c r="AN3659" s="160">
        <v>4</v>
      </c>
      <c r="AO3659" s="149"/>
      <c r="AP3659" s="149" t="s">
        <v>274</v>
      </c>
      <c r="AQ3659" s="149" t="s">
        <v>275</v>
      </c>
      <c r="AR3659" s="158">
        <v>1</v>
      </c>
      <c r="AS3659" s="149" t="s">
        <v>275</v>
      </c>
      <c r="AT3659" s="149" t="s">
        <v>276</v>
      </c>
      <c r="AU3659" s="161">
        <v>1</v>
      </c>
      <c r="AV3659" s="159">
        <v>10683.76</v>
      </c>
      <c r="AW3659" s="159">
        <v>427.35</v>
      </c>
      <c r="AX3659" s="149" t="s">
        <v>274</v>
      </c>
      <c r="AY3659" s="159">
        <v>133.49</v>
      </c>
      <c r="AZ3659" s="159">
        <v>133.49</v>
      </c>
      <c r="BA3659" s="159">
        <v>533.97</v>
      </c>
      <c r="BB3659" s="159">
        <v>10256.41</v>
      </c>
      <c r="BC3659" s="162" t="s">
        <v>274</v>
      </c>
      <c r="BD3659" s="162">
        <v>0</v>
      </c>
      <c r="BE3659" s="159">
        <v>427.35</v>
      </c>
      <c r="BF3659" s="159">
        <v>427.35</v>
      </c>
      <c r="BG3659" s="159">
        <v>10683.76</v>
      </c>
    </row>
    <row r="3660" ht="28.05" customHeight="1" spans="1:59">
      <c r="A3660" s="149"/>
      <c r="B3660" s="149"/>
      <c r="C3660" s="149"/>
      <c r="D3660" s="149" t="s">
        <v>3726</v>
      </c>
      <c r="E3660" s="340" t="s">
        <v>16049</v>
      </c>
      <c r="F3660" s="149" t="s">
        <v>3726</v>
      </c>
      <c r="G3660" s="149" t="s">
        <v>16050</v>
      </c>
      <c r="H3660" s="149" t="s">
        <v>16034</v>
      </c>
      <c r="I3660" s="149" t="s">
        <v>16035</v>
      </c>
      <c r="J3660" s="149" t="s">
        <v>16051</v>
      </c>
      <c r="K3660" s="149"/>
      <c r="L3660" s="149" t="s">
        <v>287</v>
      </c>
      <c r="M3660" s="149"/>
      <c r="N3660" s="149" t="s">
        <v>263</v>
      </c>
      <c r="O3660" s="149" t="s">
        <v>214</v>
      </c>
      <c r="P3660" s="149" t="s">
        <v>53</v>
      </c>
      <c r="Q3660" s="149"/>
      <c r="R3660" s="149" t="s">
        <v>417</v>
      </c>
      <c r="S3660" s="149" t="s">
        <v>15911</v>
      </c>
      <c r="T3660" s="149" t="s">
        <v>414</v>
      </c>
      <c r="U3660" s="149" t="s">
        <v>267</v>
      </c>
      <c r="V3660" s="149"/>
      <c r="W3660" s="149"/>
      <c r="X3660" s="149" t="s">
        <v>336</v>
      </c>
      <c r="Y3660" s="149"/>
      <c r="Z3660" s="149"/>
      <c r="AA3660" s="149"/>
      <c r="AB3660" s="149" t="s">
        <v>269</v>
      </c>
      <c r="AC3660" s="149" t="s">
        <v>270</v>
      </c>
      <c r="AD3660" s="149" t="s">
        <v>414</v>
      </c>
      <c r="AE3660" s="149" t="s">
        <v>271</v>
      </c>
      <c r="AF3660" s="149"/>
      <c r="AG3660" s="149" t="s">
        <v>1098</v>
      </c>
      <c r="AH3660" s="149" t="s">
        <v>273</v>
      </c>
      <c r="AI3660" s="158">
        <v>21</v>
      </c>
      <c r="AJ3660" s="149"/>
      <c r="AK3660" s="159" t="s">
        <v>274</v>
      </c>
      <c r="AL3660" s="159" t="s">
        <v>274</v>
      </c>
      <c r="AM3660" s="149" t="s">
        <v>274</v>
      </c>
      <c r="AN3660" s="160">
        <v>4</v>
      </c>
      <c r="AO3660" s="149"/>
      <c r="AP3660" s="149" t="s">
        <v>274</v>
      </c>
      <c r="AQ3660" s="149" t="s">
        <v>275</v>
      </c>
      <c r="AR3660" s="158">
        <v>1</v>
      </c>
      <c r="AS3660" s="149" t="s">
        <v>275</v>
      </c>
      <c r="AT3660" s="149" t="s">
        <v>276</v>
      </c>
      <c r="AU3660" s="161">
        <v>1</v>
      </c>
      <c r="AV3660" s="159">
        <v>9292.03</v>
      </c>
      <c r="AW3660" s="159">
        <v>371.68</v>
      </c>
      <c r="AX3660" s="149" t="s">
        <v>274</v>
      </c>
      <c r="AY3660" s="159">
        <v>92.92</v>
      </c>
      <c r="AZ3660" s="159">
        <v>92.92</v>
      </c>
      <c r="BA3660" s="159">
        <v>371.68</v>
      </c>
      <c r="BB3660" s="159">
        <v>1951.32</v>
      </c>
      <c r="BC3660" s="162" t="s">
        <v>274</v>
      </c>
      <c r="BD3660" s="162">
        <v>0</v>
      </c>
      <c r="BE3660" s="159">
        <v>7340.71</v>
      </c>
      <c r="BF3660" s="159">
        <v>7340.71</v>
      </c>
      <c r="BG3660" s="159">
        <v>9292.03</v>
      </c>
    </row>
    <row r="3661" ht="28.05" customHeight="1" spans="1:59">
      <c r="A3661" s="149"/>
      <c r="B3661" s="149"/>
      <c r="C3661" s="149"/>
      <c r="D3661" s="149" t="s">
        <v>3726</v>
      </c>
      <c r="E3661" s="340" t="s">
        <v>16052</v>
      </c>
      <c r="F3661" s="149" t="s">
        <v>3726</v>
      </c>
      <c r="G3661" s="149" t="s">
        <v>16053</v>
      </c>
      <c r="H3661" s="149" t="s">
        <v>6922</v>
      </c>
      <c r="I3661" s="149" t="s">
        <v>4285</v>
      </c>
      <c r="J3661" s="149" t="s">
        <v>16054</v>
      </c>
      <c r="K3661" s="149"/>
      <c r="L3661" s="149" t="s">
        <v>262</v>
      </c>
      <c r="M3661" s="149"/>
      <c r="N3661" s="149" t="s">
        <v>263</v>
      </c>
      <c r="O3661" s="149" t="s">
        <v>214</v>
      </c>
      <c r="P3661" s="149" t="s">
        <v>53</v>
      </c>
      <c r="Q3661" s="149"/>
      <c r="R3661" s="149" t="s">
        <v>3921</v>
      </c>
      <c r="S3661" s="149" t="s">
        <v>4287</v>
      </c>
      <c r="T3661" s="149" t="s">
        <v>16025</v>
      </c>
      <c r="U3661" s="149" t="s">
        <v>267</v>
      </c>
      <c r="V3661" s="149"/>
      <c r="W3661" s="149"/>
      <c r="X3661" s="149" t="s">
        <v>336</v>
      </c>
      <c r="Y3661" s="149"/>
      <c r="Z3661" s="149"/>
      <c r="AA3661" s="149"/>
      <c r="AB3661" s="149" t="s">
        <v>269</v>
      </c>
      <c r="AC3661" s="149" t="s">
        <v>270</v>
      </c>
      <c r="AD3661" s="149" t="s">
        <v>16025</v>
      </c>
      <c r="AE3661" s="149" t="s">
        <v>271</v>
      </c>
      <c r="AF3661" s="149"/>
      <c r="AG3661" s="149" t="s">
        <v>1098</v>
      </c>
      <c r="AH3661" s="149" t="s">
        <v>273</v>
      </c>
      <c r="AI3661" s="158">
        <v>68</v>
      </c>
      <c r="AJ3661" s="149"/>
      <c r="AK3661" s="159" t="s">
        <v>274</v>
      </c>
      <c r="AL3661" s="159" t="s">
        <v>274</v>
      </c>
      <c r="AM3661" s="149" t="s">
        <v>274</v>
      </c>
      <c r="AN3661" s="160">
        <v>4</v>
      </c>
      <c r="AO3661" s="149"/>
      <c r="AP3661" s="149" t="s">
        <v>274</v>
      </c>
      <c r="AQ3661" s="149" t="s">
        <v>275</v>
      </c>
      <c r="AR3661" s="158">
        <v>1</v>
      </c>
      <c r="AS3661" s="149" t="s">
        <v>275</v>
      </c>
      <c r="AT3661" s="149" t="s">
        <v>276</v>
      </c>
      <c r="AU3661" s="161">
        <v>1</v>
      </c>
      <c r="AV3661" s="159">
        <v>8495.58</v>
      </c>
      <c r="AW3661" s="159">
        <v>339.82</v>
      </c>
      <c r="AX3661" s="149" t="s">
        <v>274</v>
      </c>
      <c r="AY3661" s="159">
        <v>87.6</v>
      </c>
      <c r="AZ3661" s="159">
        <v>87.6</v>
      </c>
      <c r="BA3661" s="159">
        <v>350.4</v>
      </c>
      <c r="BB3661" s="159">
        <v>5702.88</v>
      </c>
      <c r="BC3661" s="162" t="s">
        <v>274</v>
      </c>
      <c r="BD3661" s="162">
        <v>0</v>
      </c>
      <c r="BE3661" s="159">
        <v>2792.7</v>
      </c>
      <c r="BF3661" s="159">
        <v>2792.7</v>
      </c>
      <c r="BG3661" s="159">
        <v>8495.58</v>
      </c>
    </row>
    <row r="3662" ht="28.05" customHeight="1" spans="1:59">
      <c r="A3662" s="149"/>
      <c r="B3662" s="149"/>
      <c r="C3662" s="149"/>
      <c r="D3662" s="149" t="s">
        <v>3726</v>
      </c>
      <c r="E3662" s="340" t="s">
        <v>16055</v>
      </c>
      <c r="F3662" s="149" t="s">
        <v>3726</v>
      </c>
      <c r="G3662" s="149" t="s">
        <v>16056</v>
      </c>
      <c r="H3662" s="149" t="s">
        <v>16057</v>
      </c>
      <c r="I3662" s="149" t="s">
        <v>6296</v>
      </c>
      <c r="J3662" s="149" t="s">
        <v>16058</v>
      </c>
      <c r="K3662" s="149"/>
      <c r="L3662" s="149" t="s">
        <v>262</v>
      </c>
      <c r="M3662" s="149"/>
      <c r="N3662" s="149" t="s">
        <v>263</v>
      </c>
      <c r="O3662" s="149" t="s">
        <v>214</v>
      </c>
      <c r="P3662" s="149" t="s">
        <v>53</v>
      </c>
      <c r="Q3662" s="149"/>
      <c r="R3662" s="149" t="s">
        <v>15811</v>
      </c>
      <c r="S3662" s="149" t="s">
        <v>4928</v>
      </c>
      <c r="T3662" s="149" t="s">
        <v>15777</v>
      </c>
      <c r="U3662" s="149" t="s">
        <v>267</v>
      </c>
      <c r="V3662" s="149"/>
      <c r="W3662" s="149"/>
      <c r="X3662" s="149" t="s">
        <v>268</v>
      </c>
      <c r="Y3662" s="149"/>
      <c r="Z3662" s="149"/>
      <c r="AA3662" s="149"/>
      <c r="AB3662" s="149" t="s">
        <v>269</v>
      </c>
      <c r="AC3662" s="149" t="s">
        <v>318</v>
      </c>
      <c r="AD3662" s="149" t="s">
        <v>15777</v>
      </c>
      <c r="AE3662" s="149" t="s">
        <v>271</v>
      </c>
      <c r="AF3662" s="149"/>
      <c r="AG3662" s="149" t="s">
        <v>1098</v>
      </c>
      <c r="AH3662" s="149" t="s">
        <v>273</v>
      </c>
      <c r="AI3662" s="158">
        <v>96</v>
      </c>
      <c r="AJ3662" s="149"/>
      <c r="AK3662" s="159" t="s">
        <v>274</v>
      </c>
      <c r="AL3662" s="159" t="s">
        <v>274</v>
      </c>
      <c r="AM3662" s="149" t="s">
        <v>274</v>
      </c>
      <c r="AN3662" s="160">
        <v>4</v>
      </c>
      <c r="AO3662" s="149"/>
      <c r="AP3662" s="149" t="s">
        <v>274</v>
      </c>
      <c r="AQ3662" s="149" t="s">
        <v>275</v>
      </c>
      <c r="AR3662" s="158">
        <v>1</v>
      </c>
      <c r="AS3662" s="149" t="s">
        <v>275</v>
      </c>
      <c r="AT3662" s="149" t="s">
        <v>276</v>
      </c>
      <c r="AU3662" s="161">
        <v>1</v>
      </c>
      <c r="AV3662" s="159">
        <v>11538.46</v>
      </c>
      <c r="AW3662" s="159">
        <v>461.54</v>
      </c>
      <c r="AX3662" s="149" t="s">
        <v>274</v>
      </c>
      <c r="AY3662" s="159">
        <v>144.33</v>
      </c>
      <c r="AZ3662" s="159">
        <v>144.33</v>
      </c>
      <c r="BA3662" s="159">
        <v>577.34</v>
      </c>
      <c r="BB3662" s="159">
        <v>11076.92</v>
      </c>
      <c r="BC3662" s="162" t="s">
        <v>274</v>
      </c>
      <c r="BD3662" s="162">
        <v>0</v>
      </c>
      <c r="BE3662" s="159">
        <v>461.54</v>
      </c>
      <c r="BF3662" s="159">
        <v>461.54</v>
      </c>
      <c r="BG3662" s="159">
        <v>11538.46</v>
      </c>
    </row>
    <row r="3663" ht="28.05" customHeight="1" spans="1:59">
      <c r="A3663" s="149"/>
      <c r="B3663" s="149"/>
      <c r="C3663" s="149"/>
      <c r="D3663" s="149" t="s">
        <v>3726</v>
      </c>
      <c r="E3663" s="340" t="s">
        <v>16059</v>
      </c>
      <c r="F3663" s="149" t="s">
        <v>3726</v>
      </c>
      <c r="G3663" s="149" t="s">
        <v>16060</v>
      </c>
      <c r="H3663" s="149" t="s">
        <v>16061</v>
      </c>
      <c r="I3663" s="149" t="s">
        <v>16062</v>
      </c>
      <c r="J3663" s="149" t="s">
        <v>16063</v>
      </c>
      <c r="K3663" s="149"/>
      <c r="L3663" s="149" t="s">
        <v>287</v>
      </c>
      <c r="M3663" s="149"/>
      <c r="N3663" s="149" t="s">
        <v>263</v>
      </c>
      <c r="O3663" s="149" t="s">
        <v>214</v>
      </c>
      <c r="P3663" s="149" t="s">
        <v>53</v>
      </c>
      <c r="Q3663" s="149"/>
      <c r="R3663" s="149" t="s">
        <v>8180</v>
      </c>
      <c r="S3663" s="149" t="s">
        <v>4928</v>
      </c>
      <c r="T3663" s="149" t="s">
        <v>15732</v>
      </c>
      <c r="U3663" s="149" t="s">
        <v>267</v>
      </c>
      <c r="V3663" s="149"/>
      <c r="W3663" s="149"/>
      <c r="X3663" s="149" t="s">
        <v>268</v>
      </c>
      <c r="Y3663" s="149"/>
      <c r="Z3663" s="149"/>
      <c r="AA3663" s="149"/>
      <c r="AB3663" s="149" t="s">
        <v>269</v>
      </c>
      <c r="AC3663" s="149" t="s">
        <v>270</v>
      </c>
      <c r="AD3663" s="149" t="s">
        <v>15732</v>
      </c>
      <c r="AE3663" s="149" t="s">
        <v>271</v>
      </c>
      <c r="AF3663" s="149"/>
      <c r="AG3663" s="149" t="s">
        <v>1098</v>
      </c>
      <c r="AH3663" s="149" t="s">
        <v>273</v>
      </c>
      <c r="AI3663" s="158">
        <v>65</v>
      </c>
      <c r="AJ3663" s="149"/>
      <c r="AK3663" s="159" t="s">
        <v>274</v>
      </c>
      <c r="AL3663" s="159" t="s">
        <v>274</v>
      </c>
      <c r="AM3663" s="149" t="s">
        <v>274</v>
      </c>
      <c r="AN3663" s="160">
        <v>4</v>
      </c>
      <c r="AO3663" s="149"/>
      <c r="AP3663" s="149" t="s">
        <v>274</v>
      </c>
      <c r="AQ3663" s="149" t="s">
        <v>275</v>
      </c>
      <c r="AR3663" s="158">
        <v>1</v>
      </c>
      <c r="AS3663" s="149" t="s">
        <v>275</v>
      </c>
      <c r="AT3663" s="149" t="s">
        <v>276</v>
      </c>
      <c r="AU3663" s="161">
        <v>1</v>
      </c>
      <c r="AV3663" s="159">
        <v>15044.25</v>
      </c>
      <c r="AW3663" s="159">
        <v>601.77</v>
      </c>
      <c r="AX3663" s="149" t="s">
        <v>274</v>
      </c>
      <c r="AY3663" s="159">
        <v>154.75</v>
      </c>
      <c r="AZ3663" s="159">
        <v>154.75</v>
      </c>
      <c r="BA3663" s="159">
        <v>618.99</v>
      </c>
      <c r="BB3663" s="159">
        <v>9645.39</v>
      </c>
      <c r="BC3663" s="162" t="s">
        <v>274</v>
      </c>
      <c r="BD3663" s="162">
        <v>0</v>
      </c>
      <c r="BE3663" s="159">
        <v>5398.86</v>
      </c>
      <c r="BF3663" s="159">
        <v>5398.86</v>
      </c>
      <c r="BG3663" s="159">
        <v>15044.25</v>
      </c>
    </row>
    <row r="3664" ht="28.05" customHeight="1" spans="1:59">
      <c r="A3664" s="149"/>
      <c r="B3664" s="149"/>
      <c r="C3664" s="149"/>
      <c r="D3664" s="149" t="s">
        <v>3726</v>
      </c>
      <c r="E3664" s="340" t="s">
        <v>16064</v>
      </c>
      <c r="F3664" s="149" t="s">
        <v>3726</v>
      </c>
      <c r="G3664" s="149" t="s">
        <v>16065</v>
      </c>
      <c r="H3664" s="149" t="s">
        <v>6922</v>
      </c>
      <c r="I3664" s="149" t="s">
        <v>4285</v>
      </c>
      <c r="J3664" s="149" t="s">
        <v>16066</v>
      </c>
      <c r="K3664" s="149"/>
      <c r="L3664" s="149" t="s">
        <v>262</v>
      </c>
      <c r="M3664" s="149"/>
      <c r="N3664" s="149" t="s">
        <v>263</v>
      </c>
      <c r="O3664" s="149" t="s">
        <v>214</v>
      </c>
      <c r="P3664" s="149" t="s">
        <v>53</v>
      </c>
      <c r="Q3664" s="149"/>
      <c r="R3664" s="149" t="s">
        <v>3921</v>
      </c>
      <c r="S3664" s="149" t="s">
        <v>4287</v>
      </c>
      <c r="T3664" s="149" t="s">
        <v>16025</v>
      </c>
      <c r="U3664" s="149" t="s">
        <v>267</v>
      </c>
      <c r="V3664" s="149"/>
      <c r="W3664" s="149"/>
      <c r="X3664" s="149" t="s">
        <v>336</v>
      </c>
      <c r="Y3664" s="149"/>
      <c r="Z3664" s="149"/>
      <c r="AA3664" s="149"/>
      <c r="AB3664" s="149" t="s">
        <v>269</v>
      </c>
      <c r="AC3664" s="149" t="s">
        <v>270</v>
      </c>
      <c r="AD3664" s="149" t="s">
        <v>16025</v>
      </c>
      <c r="AE3664" s="149" t="s">
        <v>271</v>
      </c>
      <c r="AF3664" s="149"/>
      <c r="AG3664" s="149" t="s">
        <v>1098</v>
      </c>
      <c r="AH3664" s="149" t="s">
        <v>273</v>
      </c>
      <c r="AI3664" s="158">
        <v>68</v>
      </c>
      <c r="AJ3664" s="149"/>
      <c r="AK3664" s="159" t="s">
        <v>274</v>
      </c>
      <c r="AL3664" s="159" t="s">
        <v>274</v>
      </c>
      <c r="AM3664" s="149" t="s">
        <v>274</v>
      </c>
      <c r="AN3664" s="160">
        <v>4</v>
      </c>
      <c r="AO3664" s="149"/>
      <c r="AP3664" s="149" t="s">
        <v>274</v>
      </c>
      <c r="AQ3664" s="149" t="s">
        <v>275</v>
      </c>
      <c r="AR3664" s="158">
        <v>1</v>
      </c>
      <c r="AS3664" s="149" t="s">
        <v>275</v>
      </c>
      <c r="AT3664" s="149" t="s">
        <v>276</v>
      </c>
      <c r="AU3664" s="161">
        <v>1</v>
      </c>
      <c r="AV3664" s="159">
        <v>8495.58</v>
      </c>
      <c r="AW3664" s="159">
        <v>339.82</v>
      </c>
      <c r="AX3664" s="149" t="s">
        <v>274</v>
      </c>
      <c r="AY3664" s="159">
        <v>87.6</v>
      </c>
      <c r="AZ3664" s="159">
        <v>87.6</v>
      </c>
      <c r="BA3664" s="159">
        <v>350.4</v>
      </c>
      <c r="BB3664" s="159">
        <v>5702.88</v>
      </c>
      <c r="BC3664" s="162" t="s">
        <v>274</v>
      </c>
      <c r="BD3664" s="162">
        <v>0</v>
      </c>
      <c r="BE3664" s="159">
        <v>2792.7</v>
      </c>
      <c r="BF3664" s="159">
        <v>2792.7</v>
      </c>
      <c r="BG3664" s="159">
        <v>8495.58</v>
      </c>
    </row>
    <row r="3665" ht="28.05" customHeight="1" spans="1:59">
      <c r="A3665" s="149"/>
      <c r="B3665" s="149"/>
      <c r="C3665" s="149"/>
      <c r="D3665" s="149" t="s">
        <v>3726</v>
      </c>
      <c r="E3665" s="340" t="s">
        <v>16067</v>
      </c>
      <c r="F3665" s="149" t="s">
        <v>3726</v>
      </c>
      <c r="G3665" s="149" t="s">
        <v>16068</v>
      </c>
      <c r="H3665" s="149" t="s">
        <v>16069</v>
      </c>
      <c r="I3665" s="149" t="s">
        <v>16070</v>
      </c>
      <c r="J3665" s="149" t="s">
        <v>16071</v>
      </c>
      <c r="K3665" s="149"/>
      <c r="L3665" s="149" t="s">
        <v>287</v>
      </c>
      <c r="M3665" s="149"/>
      <c r="N3665" s="149" t="s">
        <v>263</v>
      </c>
      <c r="O3665" s="149" t="s">
        <v>214</v>
      </c>
      <c r="P3665" s="149" t="s">
        <v>53</v>
      </c>
      <c r="Q3665" s="149"/>
      <c r="R3665" s="149" t="s">
        <v>16072</v>
      </c>
      <c r="S3665" s="149" t="s">
        <v>16073</v>
      </c>
      <c r="T3665" s="149" t="s">
        <v>414</v>
      </c>
      <c r="U3665" s="149" t="s">
        <v>267</v>
      </c>
      <c r="V3665" s="149"/>
      <c r="W3665" s="149"/>
      <c r="X3665" s="149" t="s">
        <v>336</v>
      </c>
      <c r="Y3665" s="149"/>
      <c r="Z3665" s="149"/>
      <c r="AA3665" s="149"/>
      <c r="AB3665" s="149" t="s">
        <v>269</v>
      </c>
      <c r="AC3665" s="149" t="s">
        <v>270</v>
      </c>
      <c r="AD3665" s="149" t="s">
        <v>414</v>
      </c>
      <c r="AE3665" s="149" t="s">
        <v>271</v>
      </c>
      <c r="AF3665" s="149"/>
      <c r="AG3665" s="149" t="s">
        <v>1098</v>
      </c>
      <c r="AH3665" s="149" t="s">
        <v>273</v>
      </c>
      <c r="AI3665" s="158">
        <v>21</v>
      </c>
      <c r="AJ3665" s="149"/>
      <c r="AK3665" s="159" t="s">
        <v>274</v>
      </c>
      <c r="AL3665" s="159" t="s">
        <v>274</v>
      </c>
      <c r="AM3665" s="149" t="s">
        <v>274</v>
      </c>
      <c r="AN3665" s="160">
        <v>4</v>
      </c>
      <c r="AO3665" s="149"/>
      <c r="AP3665" s="149" t="s">
        <v>274</v>
      </c>
      <c r="AQ3665" s="149" t="s">
        <v>275</v>
      </c>
      <c r="AR3665" s="158">
        <v>1</v>
      </c>
      <c r="AS3665" s="149" t="s">
        <v>275</v>
      </c>
      <c r="AT3665" s="149" t="s">
        <v>276</v>
      </c>
      <c r="AU3665" s="161">
        <v>1</v>
      </c>
      <c r="AV3665" s="159">
        <v>26395.58</v>
      </c>
      <c r="AW3665" s="159">
        <v>1055.82</v>
      </c>
      <c r="AX3665" s="149" t="s">
        <v>274</v>
      </c>
      <c r="AY3665" s="159">
        <v>263.96</v>
      </c>
      <c r="AZ3665" s="159">
        <v>263.96</v>
      </c>
      <c r="BA3665" s="159">
        <v>1055.82</v>
      </c>
      <c r="BB3665" s="159">
        <v>5543.14</v>
      </c>
      <c r="BC3665" s="162" t="s">
        <v>274</v>
      </c>
      <c r="BD3665" s="162">
        <v>0</v>
      </c>
      <c r="BE3665" s="159">
        <v>20852.44</v>
      </c>
      <c r="BF3665" s="159">
        <v>20852.44</v>
      </c>
      <c r="BG3665" s="159">
        <v>26395.58</v>
      </c>
    </row>
    <row r="3666" ht="28.05" customHeight="1" spans="1:59">
      <c r="A3666" s="149"/>
      <c r="B3666" s="149"/>
      <c r="C3666" s="149"/>
      <c r="D3666" s="149" t="s">
        <v>3726</v>
      </c>
      <c r="E3666" s="340" t="s">
        <v>16074</v>
      </c>
      <c r="F3666" s="149" t="s">
        <v>3726</v>
      </c>
      <c r="G3666" s="149" t="s">
        <v>16075</v>
      </c>
      <c r="H3666" s="149" t="s">
        <v>16057</v>
      </c>
      <c r="I3666" s="149" t="s">
        <v>6296</v>
      </c>
      <c r="J3666" s="149" t="s">
        <v>16076</v>
      </c>
      <c r="K3666" s="149"/>
      <c r="L3666" s="149" t="s">
        <v>262</v>
      </c>
      <c r="M3666" s="149"/>
      <c r="N3666" s="149" t="s">
        <v>263</v>
      </c>
      <c r="O3666" s="149" t="s">
        <v>214</v>
      </c>
      <c r="P3666" s="149" t="s">
        <v>53</v>
      </c>
      <c r="Q3666" s="149"/>
      <c r="R3666" s="149" t="s">
        <v>15811</v>
      </c>
      <c r="S3666" s="149" t="s">
        <v>4928</v>
      </c>
      <c r="T3666" s="149" t="s">
        <v>15777</v>
      </c>
      <c r="U3666" s="149" t="s">
        <v>267</v>
      </c>
      <c r="V3666" s="149"/>
      <c r="W3666" s="149"/>
      <c r="X3666" s="149" t="s">
        <v>268</v>
      </c>
      <c r="Y3666" s="149"/>
      <c r="Z3666" s="149"/>
      <c r="AA3666" s="149"/>
      <c r="AB3666" s="149" t="s">
        <v>269</v>
      </c>
      <c r="AC3666" s="149" t="s">
        <v>318</v>
      </c>
      <c r="AD3666" s="149" t="s">
        <v>15777</v>
      </c>
      <c r="AE3666" s="149" t="s">
        <v>271</v>
      </c>
      <c r="AF3666" s="149"/>
      <c r="AG3666" s="149" t="s">
        <v>1098</v>
      </c>
      <c r="AH3666" s="149" t="s">
        <v>273</v>
      </c>
      <c r="AI3666" s="158">
        <v>96</v>
      </c>
      <c r="AJ3666" s="149"/>
      <c r="AK3666" s="159" t="s">
        <v>274</v>
      </c>
      <c r="AL3666" s="159" t="s">
        <v>274</v>
      </c>
      <c r="AM3666" s="149" t="s">
        <v>274</v>
      </c>
      <c r="AN3666" s="160">
        <v>4</v>
      </c>
      <c r="AO3666" s="149"/>
      <c r="AP3666" s="149" t="s">
        <v>274</v>
      </c>
      <c r="AQ3666" s="149" t="s">
        <v>275</v>
      </c>
      <c r="AR3666" s="158">
        <v>1</v>
      </c>
      <c r="AS3666" s="149" t="s">
        <v>275</v>
      </c>
      <c r="AT3666" s="149" t="s">
        <v>276</v>
      </c>
      <c r="AU3666" s="161">
        <v>1</v>
      </c>
      <c r="AV3666" s="159">
        <v>11538.46</v>
      </c>
      <c r="AW3666" s="159">
        <v>461.54</v>
      </c>
      <c r="AX3666" s="149" t="s">
        <v>274</v>
      </c>
      <c r="AY3666" s="159">
        <v>144.33</v>
      </c>
      <c r="AZ3666" s="159">
        <v>144.33</v>
      </c>
      <c r="BA3666" s="159">
        <v>577.34</v>
      </c>
      <c r="BB3666" s="159">
        <v>11076.92</v>
      </c>
      <c r="BC3666" s="162" t="s">
        <v>274</v>
      </c>
      <c r="BD3666" s="162">
        <v>0</v>
      </c>
      <c r="BE3666" s="159">
        <v>461.54</v>
      </c>
      <c r="BF3666" s="159">
        <v>461.54</v>
      </c>
      <c r="BG3666" s="159">
        <v>11538.46</v>
      </c>
    </row>
    <row r="3667" ht="28.05" customHeight="1" spans="1:59">
      <c r="A3667" s="149"/>
      <c r="B3667" s="149"/>
      <c r="C3667" s="149"/>
      <c r="D3667" s="149" t="s">
        <v>3726</v>
      </c>
      <c r="E3667" s="340" t="s">
        <v>16077</v>
      </c>
      <c r="F3667" s="149" t="s">
        <v>3726</v>
      </c>
      <c r="G3667" s="149" t="s">
        <v>16078</v>
      </c>
      <c r="H3667" s="149" t="s">
        <v>16061</v>
      </c>
      <c r="I3667" s="149" t="s">
        <v>16062</v>
      </c>
      <c r="J3667" s="149" t="s">
        <v>16079</v>
      </c>
      <c r="K3667" s="149"/>
      <c r="L3667" s="149" t="s">
        <v>287</v>
      </c>
      <c r="M3667" s="149"/>
      <c r="N3667" s="149" t="s">
        <v>263</v>
      </c>
      <c r="O3667" s="149" t="s">
        <v>214</v>
      </c>
      <c r="P3667" s="149" t="s">
        <v>53</v>
      </c>
      <c r="Q3667" s="149"/>
      <c r="R3667" s="149" t="s">
        <v>8180</v>
      </c>
      <c r="S3667" s="149" t="s">
        <v>4928</v>
      </c>
      <c r="T3667" s="149" t="s">
        <v>15732</v>
      </c>
      <c r="U3667" s="149" t="s">
        <v>267</v>
      </c>
      <c r="V3667" s="149"/>
      <c r="W3667" s="149"/>
      <c r="X3667" s="149" t="s">
        <v>268</v>
      </c>
      <c r="Y3667" s="149"/>
      <c r="Z3667" s="149"/>
      <c r="AA3667" s="149"/>
      <c r="AB3667" s="149" t="s">
        <v>269</v>
      </c>
      <c r="AC3667" s="149" t="s">
        <v>270</v>
      </c>
      <c r="AD3667" s="149" t="s">
        <v>15732</v>
      </c>
      <c r="AE3667" s="149" t="s">
        <v>271</v>
      </c>
      <c r="AF3667" s="149"/>
      <c r="AG3667" s="149" t="s">
        <v>1098</v>
      </c>
      <c r="AH3667" s="149" t="s">
        <v>273</v>
      </c>
      <c r="AI3667" s="158">
        <v>65</v>
      </c>
      <c r="AJ3667" s="149"/>
      <c r="AK3667" s="159" t="s">
        <v>274</v>
      </c>
      <c r="AL3667" s="159" t="s">
        <v>274</v>
      </c>
      <c r="AM3667" s="149" t="s">
        <v>274</v>
      </c>
      <c r="AN3667" s="160">
        <v>4</v>
      </c>
      <c r="AO3667" s="149"/>
      <c r="AP3667" s="149" t="s">
        <v>274</v>
      </c>
      <c r="AQ3667" s="149" t="s">
        <v>275</v>
      </c>
      <c r="AR3667" s="158">
        <v>1</v>
      </c>
      <c r="AS3667" s="149" t="s">
        <v>275</v>
      </c>
      <c r="AT3667" s="149" t="s">
        <v>276</v>
      </c>
      <c r="AU3667" s="161">
        <v>1</v>
      </c>
      <c r="AV3667" s="159">
        <v>15044.25</v>
      </c>
      <c r="AW3667" s="159">
        <v>601.77</v>
      </c>
      <c r="AX3667" s="149" t="s">
        <v>274</v>
      </c>
      <c r="AY3667" s="159">
        <v>154.75</v>
      </c>
      <c r="AZ3667" s="159">
        <v>154.75</v>
      </c>
      <c r="BA3667" s="159">
        <v>618.99</v>
      </c>
      <c r="BB3667" s="159">
        <v>9645.39</v>
      </c>
      <c r="BC3667" s="162" t="s">
        <v>274</v>
      </c>
      <c r="BD3667" s="162">
        <v>0</v>
      </c>
      <c r="BE3667" s="159">
        <v>5398.86</v>
      </c>
      <c r="BF3667" s="159">
        <v>5398.86</v>
      </c>
      <c r="BG3667" s="159">
        <v>15044.25</v>
      </c>
    </row>
    <row r="3668" ht="28.05" customHeight="1" spans="1:59">
      <c r="A3668" s="149"/>
      <c r="B3668" s="149"/>
      <c r="C3668" s="149"/>
      <c r="D3668" s="149" t="s">
        <v>3726</v>
      </c>
      <c r="E3668" s="340" t="s">
        <v>16080</v>
      </c>
      <c r="F3668" s="149" t="s">
        <v>3726</v>
      </c>
      <c r="G3668" s="149" t="s">
        <v>16081</v>
      </c>
      <c r="H3668" s="149" t="s">
        <v>6922</v>
      </c>
      <c r="I3668" s="149" t="s">
        <v>4285</v>
      </c>
      <c r="J3668" s="149" t="s">
        <v>16082</v>
      </c>
      <c r="K3668" s="149"/>
      <c r="L3668" s="149" t="s">
        <v>262</v>
      </c>
      <c r="M3668" s="149"/>
      <c r="N3668" s="149" t="s">
        <v>263</v>
      </c>
      <c r="O3668" s="149" t="s">
        <v>214</v>
      </c>
      <c r="P3668" s="149" t="s">
        <v>53</v>
      </c>
      <c r="Q3668" s="149"/>
      <c r="R3668" s="149" t="s">
        <v>2521</v>
      </c>
      <c r="S3668" s="149" t="s">
        <v>4287</v>
      </c>
      <c r="T3668" s="149" t="s">
        <v>16025</v>
      </c>
      <c r="U3668" s="149" t="s">
        <v>267</v>
      </c>
      <c r="V3668" s="149"/>
      <c r="W3668" s="149"/>
      <c r="X3668" s="149" t="s">
        <v>336</v>
      </c>
      <c r="Y3668" s="149"/>
      <c r="Z3668" s="149"/>
      <c r="AA3668" s="149"/>
      <c r="AB3668" s="149" t="s">
        <v>269</v>
      </c>
      <c r="AC3668" s="149" t="s">
        <v>270</v>
      </c>
      <c r="AD3668" s="149" t="s">
        <v>16025</v>
      </c>
      <c r="AE3668" s="149" t="s">
        <v>271</v>
      </c>
      <c r="AF3668" s="149"/>
      <c r="AG3668" s="149" t="s">
        <v>1098</v>
      </c>
      <c r="AH3668" s="149" t="s">
        <v>273</v>
      </c>
      <c r="AI3668" s="158">
        <v>68</v>
      </c>
      <c r="AJ3668" s="149"/>
      <c r="AK3668" s="159" t="s">
        <v>274</v>
      </c>
      <c r="AL3668" s="159" t="s">
        <v>274</v>
      </c>
      <c r="AM3668" s="149" t="s">
        <v>274</v>
      </c>
      <c r="AN3668" s="160">
        <v>4</v>
      </c>
      <c r="AO3668" s="149"/>
      <c r="AP3668" s="149" t="s">
        <v>274</v>
      </c>
      <c r="AQ3668" s="149" t="s">
        <v>275</v>
      </c>
      <c r="AR3668" s="158">
        <v>1</v>
      </c>
      <c r="AS3668" s="149" t="s">
        <v>275</v>
      </c>
      <c r="AT3668" s="149" t="s">
        <v>276</v>
      </c>
      <c r="AU3668" s="161">
        <v>1</v>
      </c>
      <c r="AV3668" s="159">
        <v>8495.58</v>
      </c>
      <c r="AW3668" s="159">
        <v>339.82</v>
      </c>
      <c r="AX3668" s="149" t="s">
        <v>274</v>
      </c>
      <c r="AY3668" s="159">
        <v>87.6</v>
      </c>
      <c r="AZ3668" s="159">
        <v>87.6</v>
      </c>
      <c r="BA3668" s="159">
        <v>350.4</v>
      </c>
      <c r="BB3668" s="159">
        <v>5702.88</v>
      </c>
      <c r="BC3668" s="162" t="s">
        <v>274</v>
      </c>
      <c r="BD3668" s="162">
        <v>0</v>
      </c>
      <c r="BE3668" s="159">
        <v>2792.7</v>
      </c>
      <c r="BF3668" s="159">
        <v>2792.7</v>
      </c>
      <c r="BG3668" s="159">
        <v>8495.58</v>
      </c>
    </row>
    <row r="3669" ht="28.05" customHeight="1" spans="1:59">
      <c r="A3669" s="149"/>
      <c r="B3669" s="149"/>
      <c r="C3669" s="149"/>
      <c r="D3669" s="149" t="s">
        <v>3726</v>
      </c>
      <c r="E3669" s="340" t="s">
        <v>16083</v>
      </c>
      <c r="F3669" s="149" t="s">
        <v>3726</v>
      </c>
      <c r="G3669" s="149" t="s">
        <v>16084</v>
      </c>
      <c r="H3669" s="149" t="s">
        <v>16085</v>
      </c>
      <c r="I3669" s="149" t="s">
        <v>16086</v>
      </c>
      <c r="J3669" s="149" t="s">
        <v>16087</v>
      </c>
      <c r="K3669" s="149"/>
      <c r="L3669" s="149" t="s">
        <v>287</v>
      </c>
      <c r="M3669" s="149"/>
      <c r="N3669" s="149" t="s">
        <v>263</v>
      </c>
      <c r="O3669" s="149" t="s">
        <v>214</v>
      </c>
      <c r="P3669" s="149" t="s">
        <v>53</v>
      </c>
      <c r="Q3669" s="149"/>
      <c r="R3669" s="149" t="s">
        <v>16088</v>
      </c>
      <c r="S3669" s="149" t="s">
        <v>16073</v>
      </c>
      <c r="T3669" s="149" t="s">
        <v>414</v>
      </c>
      <c r="U3669" s="149" t="s">
        <v>267</v>
      </c>
      <c r="V3669" s="149"/>
      <c r="W3669" s="149"/>
      <c r="X3669" s="149" t="s">
        <v>336</v>
      </c>
      <c r="Y3669" s="149"/>
      <c r="Z3669" s="149"/>
      <c r="AA3669" s="149"/>
      <c r="AB3669" s="149" t="s">
        <v>269</v>
      </c>
      <c r="AC3669" s="149" t="s">
        <v>270</v>
      </c>
      <c r="AD3669" s="149" t="s">
        <v>414</v>
      </c>
      <c r="AE3669" s="149" t="s">
        <v>271</v>
      </c>
      <c r="AF3669" s="149"/>
      <c r="AG3669" s="149" t="s">
        <v>1098</v>
      </c>
      <c r="AH3669" s="149" t="s">
        <v>273</v>
      </c>
      <c r="AI3669" s="158">
        <v>21</v>
      </c>
      <c r="AJ3669" s="149"/>
      <c r="AK3669" s="159" t="s">
        <v>274</v>
      </c>
      <c r="AL3669" s="159" t="s">
        <v>274</v>
      </c>
      <c r="AM3669" s="149" t="s">
        <v>274</v>
      </c>
      <c r="AN3669" s="160">
        <v>4</v>
      </c>
      <c r="AO3669" s="149"/>
      <c r="AP3669" s="149" t="s">
        <v>274</v>
      </c>
      <c r="AQ3669" s="149" t="s">
        <v>275</v>
      </c>
      <c r="AR3669" s="158">
        <v>1</v>
      </c>
      <c r="AS3669" s="149" t="s">
        <v>275</v>
      </c>
      <c r="AT3669" s="149" t="s">
        <v>276</v>
      </c>
      <c r="AU3669" s="161">
        <v>1</v>
      </c>
      <c r="AV3669" s="159">
        <v>123071.68</v>
      </c>
      <c r="AW3669" s="159">
        <v>4922.87</v>
      </c>
      <c r="AX3669" s="149" t="s">
        <v>274</v>
      </c>
      <c r="AY3669" s="159">
        <v>1230.72</v>
      </c>
      <c r="AZ3669" s="159">
        <v>1230.72</v>
      </c>
      <c r="BA3669" s="159">
        <v>4922.88</v>
      </c>
      <c r="BB3669" s="159">
        <v>25845.12</v>
      </c>
      <c r="BC3669" s="162" t="s">
        <v>274</v>
      </c>
      <c r="BD3669" s="162">
        <v>0</v>
      </c>
      <c r="BE3669" s="159">
        <v>97226.56</v>
      </c>
      <c r="BF3669" s="159">
        <v>97226.56</v>
      </c>
      <c r="BG3669" s="159">
        <v>123071.68</v>
      </c>
    </row>
    <row r="3670" ht="28.05" customHeight="1" spans="1:59">
      <c r="A3670" s="149"/>
      <c r="B3670" s="149"/>
      <c r="C3670" s="149"/>
      <c r="D3670" s="149" t="s">
        <v>3726</v>
      </c>
      <c r="E3670" s="340" t="s">
        <v>16089</v>
      </c>
      <c r="F3670" s="149" t="s">
        <v>3726</v>
      </c>
      <c r="G3670" s="149" t="s">
        <v>16090</v>
      </c>
      <c r="H3670" s="149" t="s">
        <v>16091</v>
      </c>
      <c r="I3670" s="149" t="s">
        <v>8756</v>
      </c>
      <c r="J3670" s="149" t="s">
        <v>16092</v>
      </c>
      <c r="K3670" s="149"/>
      <c r="L3670" s="149" t="s">
        <v>262</v>
      </c>
      <c r="M3670" s="149"/>
      <c r="N3670" s="149" t="s">
        <v>263</v>
      </c>
      <c r="O3670" s="149" t="s">
        <v>214</v>
      </c>
      <c r="P3670" s="149" t="s">
        <v>53</v>
      </c>
      <c r="Q3670" s="149"/>
      <c r="R3670" s="149" t="s">
        <v>15811</v>
      </c>
      <c r="S3670" s="149" t="s">
        <v>4928</v>
      </c>
      <c r="T3670" s="149" t="s">
        <v>15777</v>
      </c>
      <c r="U3670" s="149" t="s">
        <v>267</v>
      </c>
      <c r="V3670" s="149"/>
      <c r="W3670" s="149"/>
      <c r="X3670" s="149" t="s">
        <v>268</v>
      </c>
      <c r="Y3670" s="149"/>
      <c r="Z3670" s="149"/>
      <c r="AA3670" s="149"/>
      <c r="AB3670" s="149" t="s">
        <v>269</v>
      </c>
      <c r="AC3670" s="149" t="s">
        <v>318</v>
      </c>
      <c r="AD3670" s="149" t="s">
        <v>15777</v>
      </c>
      <c r="AE3670" s="149" t="s">
        <v>271</v>
      </c>
      <c r="AF3670" s="149"/>
      <c r="AG3670" s="149" t="s">
        <v>1098</v>
      </c>
      <c r="AH3670" s="149" t="s">
        <v>273</v>
      </c>
      <c r="AI3670" s="158">
        <v>96</v>
      </c>
      <c r="AJ3670" s="149"/>
      <c r="AK3670" s="159" t="s">
        <v>274</v>
      </c>
      <c r="AL3670" s="159" t="s">
        <v>274</v>
      </c>
      <c r="AM3670" s="149" t="s">
        <v>274</v>
      </c>
      <c r="AN3670" s="160">
        <v>4</v>
      </c>
      <c r="AO3670" s="149"/>
      <c r="AP3670" s="149" t="s">
        <v>274</v>
      </c>
      <c r="AQ3670" s="149" t="s">
        <v>275</v>
      </c>
      <c r="AR3670" s="158">
        <v>1</v>
      </c>
      <c r="AS3670" s="149" t="s">
        <v>275</v>
      </c>
      <c r="AT3670" s="149" t="s">
        <v>276</v>
      </c>
      <c r="AU3670" s="161">
        <v>1</v>
      </c>
      <c r="AV3670" s="159">
        <v>10256.41</v>
      </c>
      <c r="AW3670" s="159">
        <v>410.26</v>
      </c>
      <c r="AX3670" s="149" t="s">
        <v>274</v>
      </c>
      <c r="AY3670" s="159">
        <v>128.29</v>
      </c>
      <c r="AZ3670" s="159">
        <v>128.29</v>
      </c>
      <c r="BA3670" s="159">
        <v>513.19</v>
      </c>
      <c r="BB3670" s="159">
        <v>9846.15</v>
      </c>
      <c r="BC3670" s="162" t="s">
        <v>274</v>
      </c>
      <c r="BD3670" s="162">
        <v>0</v>
      </c>
      <c r="BE3670" s="159">
        <v>410.26</v>
      </c>
      <c r="BF3670" s="159">
        <v>410.26</v>
      </c>
      <c r="BG3670" s="159">
        <v>10256.41</v>
      </c>
    </row>
    <row r="3671" ht="28.05" customHeight="1" spans="1:59">
      <c r="A3671" s="149"/>
      <c r="B3671" s="149"/>
      <c r="C3671" s="149"/>
      <c r="D3671" s="149" t="s">
        <v>3726</v>
      </c>
      <c r="E3671" s="340" t="s">
        <v>16093</v>
      </c>
      <c r="F3671" s="149" t="s">
        <v>3726</v>
      </c>
      <c r="G3671" s="149" t="s">
        <v>16094</v>
      </c>
      <c r="H3671" s="149" t="s">
        <v>6922</v>
      </c>
      <c r="I3671" s="149" t="s">
        <v>4285</v>
      </c>
      <c r="J3671" s="149" t="s">
        <v>16095</v>
      </c>
      <c r="K3671" s="149"/>
      <c r="L3671" s="149" t="s">
        <v>262</v>
      </c>
      <c r="M3671" s="149"/>
      <c r="N3671" s="149" t="s">
        <v>263</v>
      </c>
      <c r="O3671" s="149" t="s">
        <v>214</v>
      </c>
      <c r="P3671" s="149" t="s">
        <v>53</v>
      </c>
      <c r="Q3671" s="149"/>
      <c r="R3671" s="149" t="s">
        <v>2521</v>
      </c>
      <c r="S3671" s="149" t="s">
        <v>4287</v>
      </c>
      <c r="T3671" s="149" t="s">
        <v>16025</v>
      </c>
      <c r="U3671" s="149" t="s">
        <v>267</v>
      </c>
      <c r="V3671" s="149"/>
      <c r="W3671" s="149"/>
      <c r="X3671" s="149" t="s">
        <v>336</v>
      </c>
      <c r="Y3671" s="149"/>
      <c r="Z3671" s="149"/>
      <c r="AA3671" s="149"/>
      <c r="AB3671" s="149" t="s">
        <v>269</v>
      </c>
      <c r="AC3671" s="149" t="s">
        <v>270</v>
      </c>
      <c r="AD3671" s="149" t="s">
        <v>16025</v>
      </c>
      <c r="AE3671" s="149" t="s">
        <v>271</v>
      </c>
      <c r="AF3671" s="149"/>
      <c r="AG3671" s="149" t="s">
        <v>1098</v>
      </c>
      <c r="AH3671" s="149" t="s">
        <v>273</v>
      </c>
      <c r="AI3671" s="158">
        <v>68</v>
      </c>
      <c r="AJ3671" s="149"/>
      <c r="AK3671" s="159" t="s">
        <v>274</v>
      </c>
      <c r="AL3671" s="159" t="s">
        <v>274</v>
      </c>
      <c r="AM3671" s="149" t="s">
        <v>274</v>
      </c>
      <c r="AN3671" s="160">
        <v>4</v>
      </c>
      <c r="AO3671" s="149"/>
      <c r="AP3671" s="149" t="s">
        <v>274</v>
      </c>
      <c r="AQ3671" s="149" t="s">
        <v>275</v>
      </c>
      <c r="AR3671" s="158">
        <v>1</v>
      </c>
      <c r="AS3671" s="149" t="s">
        <v>275</v>
      </c>
      <c r="AT3671" s="149" t="s">
        <v>276</v>
      </c>
      <c r="AU3671" s="161">
        <v>1</v>
      </c>
      <c r="AV3671" s="159">
        <v>8495.58</v>
      </c>
      <c r="AW3671" s="159">
        <v>339.82</v>
      </c>
      <c r="AX3671" s="149" t="s">
        <v>274</v>
      </c>
      <c r="AY3671" s="159">
        <v>87.6</v>
      </c>
      <c r="AZ3671" s="159">
        <v>87.6</v>
      </c>
      <c r="BA3671" s="159">
        <v>350.4</v>
      </c>
      <c r="BB3671" s="159">
        <v>5702.88</v>
      </c>
      <c r="BC3671" s="162" t="s">
        <v>274</v>
      </c>
      <c r="BD3671" s="162">
        <v>0</v>
      </c>
      <c r="BE3671" s="159">
        <v>2792.7</v>
      </c>
      <c r="BF3671" s="159">
        <v>2792.7</v>
      </c>
      <c r="BG3671" s="159">
        <v>8495.58</v>
      </c>
    </row>
    <row r="3672" ht="28.05" customHeight="1" spans="1:59">
      <c r="A3672" s="149"/>
      <c r="B3672" s="149"/>
      <c r="C3672" s="149"/>
      <c r="D3672" s="149" t="s">
        <v>3726</v>
      </c>
      <c r="E3672" s="340" t="s">
        <v>16096</v>
      </c>
      <c r="F3672" s="149" t="s">
        <v>3726</v>
      </c>
      <c r="G3672" s="149" t="s">
        <v>16097</v>
      </c>
      <c r="H3672" s="149" t="s">
        <v>16061</v>
      </c>
      <c r="I3672" s="149" t="s">
        <v>16062</v>
      </c>
      <c r="J3672" s="149" t="s">
        <v>16098</v>
      </c>
      <c r="K3672" s="149"/>
      <c r="L3672" s="149" t="s">
        <v>287</v>
      </c>
      <c r="M3672" s="149"/>
      <c r="N3672" s="149" t="s">
        <v>263</v>
      </c>
      <c r="O3672" s="149" t="s">
        <v>214</v>
      </c>
      <c r="P3672" s="149" t="s">
        <v>53</v>
      </c>
      <c r="Q3672" s="149"/>
      <c r="R3672" s="149" t="s">
        <v>8180</v>
      </c>
      <c r="S3672" s="149" t="s">
        <v>4928</v>
      </c>
      <c r="T3672" s="149" t="s">
        <v>15732</v>
      </c>
      <c r="U3672" s="149" t="s">
        <v>267</v>
      </c>
      <c r="V3672" s="149"/>
      <c r="W3672" s="149"/>
      <c r="X3672" s="149" t="s">
        <v>268</v>
      </c>
      <c r="Y3672" s="149"/>
      <c r="Z3672" s="149"/>
      <c r="AA3672" s="149"/>
      <c r="AB3672" s="149" t="s">
        <v>269</v>
      </c>
      <c r="AC3672" s="149" t="s">
        <v>270</v>
      </c>
      <c r="AD3672" s="149" t="s">
        <v>15732</v>
      </c>
      <c r="AE3672" s="149" t="s">
        <v>271</v>
      </c>
      <c r="AF3672" s="149"/>
      <c r="AG3672" s="149" t="s">
        <v>1098</v>
      </c>
      <c r="AH3672" s="149" t="s">
        <v>273</v>
      </c>
      <c r="AI3672" s="158">
        <v>65</v>
      </c>
      <c r="AJ3672" s="149"/>
      <c r="AK3672" s="159" t="s">
        <v>274</v>
      </c>
      <c r="AL3672" s="159" t="s">
        <v>274</v>
      </c>
      <c r="AM3672" s="149" t="s">
        <v>274</v>
      </c>
      <c r="AN3672" s="160">
        <v>4</v>
      </c>
      <c r="AO3672" s="149"/>
      <c r="AP3672" s="149" t="s">
        <v>274</v>
      </c>
      <c r="AQ3672" s="149" t="s">
        <v>275</v>
      </c>
      <c r="AR3672" s="158">
        <v>1</v>
      </c>
      <c r="AS3672" s="149" t="s">
        <v>275</v>
      </c>
      <c r="AT3672" s="149" t="s">
        <v>276</v>
      </c>
      <c r="AU3672" s="161">
        <v>1</v>
      </c>
      <c r="AV3672" s="159">
        <v>15044.25</v>
      </c>
      <c r="AW3672" s="159">
        <v>601.77</v>
      </c>
      <c r="AX3672" s="149" t="s">
        <v>274</v>
      </c>
      <c r="AY3672" s="159">
        <v>154.75</v>
      </c>
      <c r="AZ3672" s="159">
        <v>154.75</v>
      </c>
      <c r="BA3672" s="159">
        <v>618.99</v>
      </c>
      <c r="BB3672" s="159">
        <v>9645.39</v>
      </c>
      <c r="BC3672" s="162" t="s">
        <v>274</v>
      </c>
      <c r="BD3672" s="162">
        <v>0</v>
      </c>
      <c r="BE3672" s="159">
        <v>5398.86</v>
      </c>
      <c r="BF3672" s="159">
        <v>5398.86</v>
      </c>
      <c r="BG3672" s="159">
        <v>15044.25</v>
      </c>
    </row>
    <row r="3673" ht="28.05" customHeight="1" spans="1:59">
      <c r="A3673" s="149"/>
      <c r="B3673" s="149"/>
      <c r="C3673" s="149"/>
      <c r="D3673" s="149" t="s">
        <v>3726</v>
      </c>
      <c r="E3673" s="340" t="s">
        <v>16099</v>
      </c>
      <c r="F3673" s="149" t="s">
        <v>3726</v>
      </c>
      <c r="G3673" s="149" t="s">
        <v>16100</v>
      </c>
      <c r="H3673" s="149" t="s">
        <v>16101</v>
      </c>
      <c r="I3673" s="149" t="s">
        <v>16102</v>
      </c>
      <c r="J3673" s="149" t="s">
        <v>16103</v>
      </c>
      <c r="K3673" s="149"/>
      <c r="L3673" s="149" t="s">
        <v>287</v>
      </c>
      <c r="M3673" s="149"/>
      <c r="N3673" s="149" t="s">
        <v>263</v>
      </c>
      <c r="O3673" s="149" t="s">
        <v>214</v>
      </c>
      <c r="P3673" s="149" t="s">
        <v>53</v>
      </c>
      <c r="Q3673" s="149"/>
      <c r="R3673" s="149" t="s">
        <v>16104</v>
      </c>
      <c r="S3673" s="149" t="s">
        <v>16073</v>
      </c>
      <c r="T3673" s="149" t="s">
        <v>414</v>
      </c>
      <c r="U3673" s="149" t="s">
        <v>267</v>
      </c>
      <c r="V3673" s="149"/>
      <c r="W3673" s="149"/>
      <c r="X3673" s="149" t="s">
        <v>336</v>
      </c>
      <c r="Y3673" s="149"/>
      <c r="Z3673" s="149"/>
      <c r="AA3673" s="149"/>
      <c r="AB3673" s="149" t="s">
        <v>269</v>
      </c>
      <c r="AC3673" s="149" t="s">
        <v>270</v>
      </c>
      <c r="AD3673" s="149" t="s">
        <v>414</v>
      </c>
      <c r="AE3673" s="149" t="s">
        <v>271</v>
      </c>
      <c r="AF3673" s="149"/>
      <c r="AG3673" s="149" t="s">
        <v>1098</v>
      </c>
      <c r="AH3673" s="149" t="s">
        <v>273</v>
      </c>
      <c r="AI3673" s="158">
        <v>21</v>
      </c>
      <c r="AJ3673" s="149"/>
      <c r="AK3673" s="159" t="s">
        <v>274</v>
      </c>
      <c r="AL3673" s="159" t="s">
        <v>274</v>
      </c>
      <c r="AM3673" s="149" t="s">
        <v>274</v>
      </c>
      <c r="AN3673" s="160">
        <v>4</v>
      </c>
      <c r="AO3673" s="149"/>
      <c r="AP3673" s="149" t="s">
        <v>274</v>
      </c>
      <c r="AQ3673" s="149" t="s">
        <v>275</v>
      </c>
      <c r="AR3673" s="158">
        <v>1</v>
      </c>
      <c r="AS3673" s="149" t="s">
        <v>275</v>
      </c>
      <c r="AT3673" s="149" t="s">
        <v>276</v>
      </c>
      <c r="AU3673" s="161">
        <v>1</v>
      </c>
      <c r="AV3673" s="159">
        <v>14697.35</v>
      </c>
      <c r="AW3673" s="159">
        <v>587.89</v>
      </c>
      <c r="AX3673" s="149" t="s">
        <v>274</v>
      </c>
      <c r="AY3673" s="159">
        <v>146.97</v>
      </c>
      <c r="AZ3673" s="159">
        <v>146.97</v>
      </c>
      <c r="BA3673" s="159">
        <v>587.88</v>
      </c>
      <c r="BB3673" s="159">
        <v>3086.37</v>
      </c>
      <c r="BC3673" s="162" t="s">
        <v>274</v>
      </c>
      <c r="BD3673" s="162">
        <v>0</v>
      </c>
      <c r="BE3673" s="159">
        <v>11610.98</v>
      </c>
      <c r="BF3673" s="159">
        <v>11610.98</v>
      </c>
      <c r="BG3673" s="159">
        <v>14697.35</v>
      </c>
    </row>
    <row r="3674" ht="28.05" customHeight="1" spans="1:59">
      <c r="A3674" s="149"/>
      <c r="B3674" s="149"/>
      <c r="C3674" s="149"/>
      <c r="D3674" s="149" t="s">
        <v>3726</v>
      </c>
      <c r="E3674" s="340" t="s">
        <v>16105</v>
      </c>
      <c r="F3674" s="149" t="s">
        <v>3726</v>
      </c>
      <c r="G3674" s="149" t="s">
        <v>16106</v>
      </c>
      <c r="H3674" s="149" t="s">
        <v>16091</v>
      </c>
      <c r="I3674" s="149" t="s">
        <v>8756</v>
      </c>
      <c r="J3674" s="149" t="s">
        <v>16107</v>
      </c>
      <c r="K3674" s="149"/>
      <c r="L3674" s="149" t="s">
        <v>262</v>
      </c>
      <c r="M3674" s="149"/>
      <c r="N3674" s="149" t="s">
        <v>263</v>
      </c>
      <c r="O3674" s="149" t="s">
        <v>214</v>
      </c>
      <c r="P3674" s="149" t="s">
        <v>53</v>
      </c>
      <c r="Q3674" s="149"/>
      <c r="R3674" s="149" t="s">
        <v>15811</v>
      </c>
      <c r="S3674" s="149" t="s">
        <v>4928</v>
      </c>
      <c r="T3674" s="149" t="s">
        <v>15777</v>
      </c>
      <c r="U3674" s="149" t="s">
        <v>267</v>
      </c>
      <c r="V3674" s="149"/>
      <c r="W3674" s="149"/>
      <c r="X3674" s="149" t="s">
        <v>268</v>
      </c>
      <c r="Y3674" s="149"/>
      <c r="Z3674" s="149"/>
      <c r="AA3674" s="149"/>
      <c r="AB3674" s="149" t="s">
        <v>269</v>
      </c>
      <c r="AC3674" s="149" t="s">
        <v>318</v>
      </c>
      <c r="AD3674" s="149" t="s">
        <v>15777</v>
      </c>
      <c r="AE3674" s="149" t="s">
        <v>271</v>
      </c>
      <c r="AF3674" s="149"/>
      <c r="AG3674" s="149" t="s">
        <v>1098</v>
      </c>
      <c r="AH3674" s="149" t="s">
        <v>273</v>
      </c>
      <c r="AI3674" s="158">
        <v>96</v>
      </c>
      <c r="AJ3674" s="149"/>
      <c r="AK3674" s="159" t="s">
        <v>274</v>
      </c>
      <c r="AL3674" s="159" t="s">
        <v>274</v>
      </c>
      <c r="AM3674" s="149" t="s">
        <v>274</v>
      </c>
      <c r="AN3674" s="160">
        <v>4</v>
      </c>
      <c r="AO3674" s="149"/>
      <c r="AP3674" s="149" t="s">
        <v>274</v>
      </c>
      <c r="AQ3674" s="149" t="s">
        <v>275</v>
      </c>
      <c r="AR3674" s="158">
        <v>1</v>
      </c>
      <c r="AS3674" s="149" t="s">
        <v>275</v>
      </c>
      <c r="AT3674" s="149" t="s">
        <v>276</v>
      </c>
      <c r="AU3674" s="161">
        <v>1</v>
      </c>
      <c r="AV3674" s="159">
        <v>10256.41</v>
      </c>
      <c r="AW3674" s="159">
        <v>410.26</v>
      </c>
      <c r="AX3674" s="149" t="s">
        <v>274</v>
      </c>
      <c r="AY3674" s="159">
        <v>128.29</v>
      </c>
      <c r="AZ3674" s="159">
        <v>128.29</v>
      </c>
      <c r="BA3674" s="159">
        <v>513.19</v>
      </c>
      <c r="BB3674" s="159">
        <v>9846.15</v>
      </c>
      <c r="BC3674" s="162" t="s">
        <v>274</v>
      </c>
      <c r="BD3674" s="162">
        <v>0</v>
      </c>
      <c r="BE3674" s="159">
        <v>410.26</v>
      </c>
      <c r="BF3674" s="159">
        <v>410.26</v>
      </c>
      <c r="BG3674" s="159">
        <v>10256.41</v>
      </c>
    </row>
    <row r="3675" ht="28.05" customHeight="1" spans="1:59">
      <c r="A3675" s="149"/>
      <c r="B3675" s="149"/>
      <c r="C3675" s="149"/>
      <c r="D3675" s="149" t="s">
        <v>3726</v>
      </c>
      <c r="E3675" s="340" t="s">
        <v>16108</v>
      </c>
      <c r="F3675" s="149" t="s">
        <v>3726</v>
      </c>
      <c r="G3675" s="149" t="s">
        <v>16109</v>
      </c>
      <c r="H3675" s="149" t="s">
        <v>6922</v>
      </c>
      <c r="I3675" s="149" t="s">
        <v>16110</v>
      </c>
      <c r="J3675" s="149" t="s">
        <v>16111</v>
      </c>
      <c r="K3675" s="149"/>
      <c r="L3675" s="149" t="s">
        <v>262</v>
      </c>
      <c r="M3675" s="149"/>
      <c r="N3675" s="149" t="s">
        <v>263</v>
      </c>
      <c r="O3675" s="149" t="s">
        <v>214</v>
      </c>
      <c r="P3675" s="149" t="s">
        <v>53</v>
      </c>
      <c r="Q3675" s="149"/>
      <c r="R3675" s="149" t="s">
        <v>2521</v>
      </c>
      <c r="S3675" s="149" t="s">
        <v>4287</v>
      </c>
      <c r="T3675" s="149" t="s">
        <v>16025</v>
      </c>
      <c r="U3675" s="149" t="s">
        <v>267</v>
      </c>
      <c r="V3675" s="149"/>
      <c r="W3675" s="149"/>
      <c r="X3675" s="149" t="s">
        <v>336</v>
      </c>
      <c r="Y3675" s="149"/>
      <c r="Z3675" s="149"/>
      <c r="AA3675" s="149"/>
      <c r="AB3675" s="149" t="s">
        <v>269</v>
      </c>
      <c r="AC3675" s="149" t="s">
        <v>270</v>
      </c>
      <c r="AD3675" s="149" t="s">
        <v>16025</v>
      </c>
      <c r="AE3675" s="149" t="s">
        <v>271</v>
      </c>
      <c r="AF3675" s="149"/>
      <c r="AG3675" s="149" t="s">
        <v>1098</v>
      </c>
      <c r="AH3675" s="149" t="s">
        <v>273</v>
      </c>
      <c r="AI3675" s="158">
        <v>68</v>
      </c>
      <c r="AJ3675" s="149"/>
      <c r="AK3675" s="159" t="s">
        <v>274</v>
      </c>
      <c r="AL3675" s="159" t="s">
        <v>274</v>
      </c>
      <c r="AM3675" s="149" t="s">
        <v>274</v>
      </c>
      <c r="AN3675" s="160">
        <v>4</v>
      </c>
      <c r="AO3675" s="149"/>
      <c r="AP3675" s="149" t="s">
        <v>274</v>
      </c>
      <c r="AQ3675" s="149" t="s">
        <v>275</v>
      </c>
      <c r="AR3675" s="158">
        <v>1</v>
      </c>
      <c r="AS3675" s="149" t="s">
        <v>275</v>
      </c>
      <c r="AT3675" s="149" t="s">
        <v>276</v>
      </c>
      <c r="AU3675" s="161">
        <v>1</v>
      </c>
      <c r="AV3675" s="159">
        <v>6194.69</v>
      </c>
      <c r="AW3675" s="159">
        <v>247.79</v>
      </c>
      <c r="AX3675" s="149" t="s">
        <v>274</v>
      </c>
      <c r="AY3675" s="159">
        <v>63.88</v>
      </c>
      <c r="AZ3675" s="159">
        <v>63.88</v>
      </c>
      <c r="BA3675" s="159">
        <v>255.52</v>
      </c>
      <c r="BB3675" s="159">
        <v>4158.37</v>
      </c>
      <c r="BC3675" s="162" t="s">
        <v>274</v>
      </c>
      <c r="BD3675" s="162">
        <v>0</v>
      </c>
      <c r="BE3675" s="159">
        <v>2036.32</v>
      </c>
      <c r="BF3675" s="159">
        <v>2036.32</v>
      </c>
      <c r="BG3675" s="159">
        <v>6194.69</v>
      </c>
    </row>
    <row r="3676" ht="28.05" customHeight="1" spans="1:59">
      <c r="A3676" s="149"/>
      <c r="B3676" s="149"/>
      <c r="C3676" s="149"/>
      <c r="D3676" s="149" t="s">
        <v>3726</v>
      </c>
      <c r="E3676" s="340" t="s">
        <v>16112</v>
      </c>
      <c r="F3676" s="149" t="s">
        <v>3726</v>
      </c>
      <c r="G3676" s="149" t="s">
        <v>16113</v>
      </c>
      <c r="H3676" s="149" t="s">
        <v>16061</v>
      </c>
      <c r="I3676" s="149" t="s">
        <v>16062</v>
      </c>
      <c r="J3676" s="149" t="s">
        <v>16114</v>
      </c>
      <c r="K3676" s="149"/>
      <c r="L3676" s="149" t="s">
        <v>287</v>
      </c>
      <c r="M3676" s="149"/>
      <c r="N3676" s="149" t="s">
        <v>263</v>
      </c>
      <c r="O3676" s="149" t="s">
        <v>214</v>
      </c>
      <c r="P3676" s="149" t="s">
        <v>53</v>
      </c>
      <c r="Q3676" s="149"/>
      <c r="R3676" s="149" t="s">
        <v>8180</v>
      </c>
      <c r="S3676" s="149" t="s">
        <v>4928</v>
      </c>
      <c r="T3676" s="149" t="s">
        <v>15732</v>
      </c>
      <c r="U3676" s="149" t="s">
        <v>267</v>
      </c>
      <c r="V3676" s="149"/>
      <c r="W3676" s="149"/>
      <c r="X3676" s="149" t="s">
        <v>268</v>
      </c>
      <c r="Y3676" s="149"/>
      <c r="Z3676" s="149"/>
      <c r="AA3676" s="149"/>
      <c r="AB3676" s="149" t="s">
        <v>269</v>
      </c>
      <c r="AC3676" s="149" t="s">
        <v>270</v>
      </c>
      <c r="AD3676" s="149" t="s">
        <v>15732</v>
      </c>
      <c r="AE3676" s="149" t="s">
        <v>271</v>
      </c>
      <c r="AF3676" s="149"/>
      <c r="AG3676" s="149" t="s">
        <v>1098</v>
      </c>
      <c r="AH3676" s="149" t="s">
        <v>273</v>
      </c>
      <c r="AI3676" s="158">
        <v>65</v>
      </c>
      <c r="AJ3676" s="149"/>
      <c r="AK3676" s="159" t="s">
        <v>274</v>
      </c>
      <c r="AL3676" s="159" t="s">
        <v>274</v>
      </c>
      <c r="AM3676" s="149" t="s">
        <v>274</v>
      </c>
      <c r="AN3676" s="160">
        <v>4</v>
      </c>
      <c r="AO3676" s="149"/>
      <c r="AP3676" s="149" t="s">
        <v>274</v>
      </c>
      <c r="AQ3676" s="149" t="s">
        <v>275</v>
      </c>
      <c r="AR3676" s="158">
        <v>1</v>
      </c>
      <c r="AS3676" s="149" t="s">
        <v>275</v>
      </c>
      <c r="AT3676" s="149" t="s">
        <v>276</v>
      </c>
      <c r="AU3676" s="161">
        <v>1</v>
      </c>
      <c r="AV3676" s="159">
        <v>15044.25</v>
      </c>
      <c r="AW3676" s="159">
        <v>601.77</v>
      </c>
      <c r="AX3676" s="149" t="s">
        <v>274</v>
      </c>
      <c r="AY3676" s="159">
        <v>154.75</v>
      </c>
      <c r="AZ3676" s="159">
        <v>154.75</v>
      </c>
      <c r="BA3676" s="159">
        <v>618.99</v>
      </c>
      <c r="BB3676" s="159">
        <v>9645.39</v>
      </c>
      <c r="BC3676" s="162" t="s">
        <v>274</v>
      </c>
      <c r="BD3676" s="162">
        <v>0</v>
      </c>
      <c r="BE3676" s="159">
        <v>5398.86</v>
      </c>
      <c r="BF3676" s="159">
        <v>5398.86</v>
      </c>
      <c r="BG3676" s="159">
        <v>15044.25</v>
      </c>
    </row>
    <row r="3677" ht="28.05" customHeight="1" spans="1:59">
      <c r="A3677" s="149"/>
      <c r="B3677" s="149"/>
      <c r="C3677" s="149"/>
      <c r="D3677" s="149" t="s">
        <v>3726</v>
      </c>
      <c r="E3677" s="340" t="s">
        <v>16115</v>
      </c>
      <c r="F3677" s="149" t="s">
        <v>3726</v>
      </c>
      <c r="G3677" s="149" t="s">
        <v>16116</v>
      </c>
      <c r="H3677" s="149" t="s">
        <v>16117</v>
      </c>
      <c r="I3677" s="149" t="s">
        <v>16102</v>
      </c>
      <c r="J3677" s="149" t="s">
        <v>16118</v>
      </c>
      <c r="K3677" s="149"/>
      <c r="L3677" s="149" t="s">
        <v>287</v>
      </c>
      <c r="M3677" s="149"/>
      <c r="N3677" s="149" t="s">
        <v>263</v>
      </c>
      <c r="O3677" s="149" t="s">
        <v>214</v>
      </c>
      <c r="P3677" s="149" t="s">
        <v>53</v>
      </c>
      <c r="Q3677" s="149"/>
      <c r="R3677" s="149" t="s">
        <v>16119</v>
      </c>
      <c r="S3677" s="149" t="s">
        <v>16073</v>
      </c>
      <c r="T3677" s="149" t="s">
        <v>414</v>
      </c>
      <c r="U3677" s="149" t="s">
        <v>267</v>
      </c>
      <c r="V3677" s="149"/>
      <c r="W3677" s="149"/>
      <c r="X3677" s="149" t="s">
        <v>336</v>
      </c>
      <c r="Y3677" s="149"/>
      <c r="Z3677" s="149"/>
      <c r="AA3677" s="149"/>
      <c r="AB3677" s="149" t="s">
        <v>269</v>
      </c>
      <c r="AC3677" s="149" t="s">
        <v>270</v>
      </c>
      <c r="AD3677" s="149" t="s">
        <v>414</v>
      </c>
      <c r="AE3677" s="149" t="s">
        <v>271</v>
      </c>
      <c r="AF3677" s="149"/>
      <c r="AG3677" s="149" t="s">
        <v>1098</v>
      </c>
      <c r="AH3677" s="149" t="s">
        <v>273</v>
      </c>
      <c r="AI3677" s="158">
        <v>21</v>
      </c>
      <c r="AJ3677" s="149"/>
      <c r="AK3677" s="159" t="s">
        <v>274</v>
      </c>
      <c r="AL3677" s="159" t="s">
        <v>274</v>
      </c>
      <c r="AM3677" s="149" t="s">
        <v>274</v>
      </c>
      <c r="AN3677" s="160">
        <v>4</v>
      </c>
      <c r="AO3677" s="149"/>
      <c r="AP3677" s="149" t="s">
        <v>274</v>
      </c>
      <c r="AQ3677" s="149" t="s">
        <v>275</v>
      </c>
      <c r="AR3677" s="158">
        <v>1</v>
      </c>
      <c r="AS3677" s="149" t="s">
        <v>275</v>
      </c>
      <c r="AT3677" s="149" t="s">
        <v>276</v>
      </c>
      <c r="AU3677" s="161">
        <v>1</v>
      </c>
      <c r="AV3677" s="159">
        <v>19399.12</v>
      </c>
      <c r="AW3677" s="159">
        <v>775.96</v>
      </c>
      <c r="AX3677" s="149" t="s">
        <v>274</v>
      </c>
      <c r="AY3677" s="159">
        <v>193.99</v>
      </c>
      <c r="AZ3677" s="159">
        <v>193.99</v>
      </c>
      <c r="BA3677" s="159">
        <v>775.96</v>
      </c>
      <c r="BB3677" s="159">
        <v>4073.79</v>
      </c>
      <c r="BC3677" s="162" t="s">
        <v>274</v>
      </c>
      <c r="BD3677" s="162">
        <v>0</v>
      </c>
      <c r="BE3677" s="159">
        <v>15325.33</v>
      </c>
      <c r="BF3677" s="159">
        <v>15325.33</v>
      </c>
      <c r="BG3677" s="159">
        <v>19399.12</v>
      </c>
    </row>
    <row r="3678" ht="28.05" customHeight="1" spans="1:59">
      <c r="A3678" s="149"/>
      <c r="B3678" s="149"/>
      <c r="C3678" s="149"/>
      <c r="D3678" s="149" t="s">
        <v>3726</v>
      </c>
      <c r="E3678" s="340" t="s">
        <v>16120</v>
      </c>
      <c r="F3678" s="149" t="s">
        <v>3726</v>
      </c>
      <c r="G3678" s="149" t="s">
        <v>16121</v>
      </c>
      <c r="H3678" s="149" t="s">
        <v>16122</v>
      </c>
      <c r="I3678" s="149" t="s">
        <v>6349</v>
      </c>
      <c r="J3678" s="149" t="s">
        <v>16123</v>
      </c>
      <c r="K3678" s="149"/>
      <c r="L3678" s="149" t="s">
        <v>262</v>
      </c>
      <c r="M3678" s="149"/>
      <c r="N3678" s="149" t="s">
        <v>263</v>
      </c>
      <c r="O3678" s="149" t="s">
        <v>214</v>
      </c>
      <c r="P3678" s="149" t="s">
        <v>53</v>
      </c>
      <c r="Q3678" s="149"/>
      <c r="R3678" s="149" t="s">
        <v>15811</v>
      </c>
      <c r="S3678" s="149" t="s">
        <v>4928</v>
      </c>
      <c r="T3678" s="149" t="s">
        <v>15777</v>
      </c>
      <c r="U3678" s="149" t="s">
        <v>267</v>
      </c>
      <c r="V3678" s="149"/>
      <c r="W3678" s="149"/>
      <c r="X3678" s="149" t="s">
        <v>268</v>
      </c>
      <c r="Y3678" s="149"/>
      <c r="Z3678" s="149"/>
      <c r="AA3678" s="149"/>
      <c r="AB3678" s="149" t="s">
        <v>269</v>
      </c>
      <c r="AC3678" s="149" t="s">
        <v>318</v>
      </c>
      <c r="AD3678" s="149" t="s">
        <v>15777</v>
      </c>
      <c r="AE3678" s="149" t="s">
        <v>271</v>
      </c>
      <c r="AF3678" s="149"/>
      <c r="AG3678" s="149" t="s">
        <v>1098</v>
      </c>
      <c r="AH3678" s="149" t="s">
        <v>273</v>
      </c>
      <c r="AI3678" s="158">
        <v>96</v>
      </c>
      <c r="AJ3678" s="149"/>
      <c r="AK3678" s="159" t="s">
        <v>274</v>
      </c>
      <c r="AL3678" s="159" t="s">
        <v>274</v>
      </c>
      <c r="AM3678" s="149" t="s">
        <v>274</v>
      </c>
      <c r="AN3678" s="160">
        <v>4</v>
      </c>
      <c r="AO3678" s="149"/>
      <c r="AP3678" s="149" t="s">
        <v>274</v>
      </c>
      <c r="AQ3678" s="149" t="s">
        <v>275</v>
      </c>
      <c r="AR3678" s="158">
        <v>1</v>
      </c>
      <c r="AS3678" s="149" t="s">
        <v>275</v>
      </c>
      <c r="AT3678" s="149" t="s">
        <v>276</v>
      </c>
      <c r="AU3678" s="161">
        <v>1</v>
      </c>
      <c r="AV3678" s="159">
        <v>14529.91</v>
      </c>
      <c r="AW3678" s="159">
        <v>581.2</v>
      </c>
      <c r="AX3678" s="149" t="s">
        <v>274</v>
      </c>
      <c r="AY3678" s="159">
        <v>181.6</v>
      </c>
      <c r="AZ3678" s="159">
        <v>181.6</v>
      </c>
      <c r="BA3678" s="159">
        <v>726.41</v>
      </c>
      <c r="BB3678" s="159">
        <v>13948.71</v>
      </c>
      <c r="BC3678" s="162" t="s">
        <v>274</v>
      </c>
      <c r="BD3678" s="162">
        <v>0</v>
      </c>
      <c r="BE3678" s="159">
        <v>581.2</v>
      </c>
      <c r="BF3678" s="159">
        <v>581.2</v>
      </c>
      <c r="BG3678" s="159">
        <v>14529.91</v>
      </c>
    </row>
    <row r="3679" ht="28.05" customHeight="1" spans="1:59">
      <c r="A3679" s="149"/>
      <c r="B3679" s="149"/>
      <c r="C3679" s="149"/>
      <c r="D3679" s="149" t="s">
        <v>3726</v>
      </c>
      <c r="E3679" s="340" t="s">
        <v>16124</v>
      </c>
      <c r="F3679" s="149" t="s">
        <v>3726</v>
      </c>
      <c r="G3679" s="149" t="s">
        <v>16125</v>
      </c>
      <c r="H3679" s="149" t="s">
        <v>16126</v>
      </c>
      <c r="I3679" s="149" t="s">
        <v>16127</v>
      </c>
      <c r="J3679" s="149" t="s">
        <v>16128</v>
      </c>
      <c r="K3679" s="149"/>
      <c r="L3679" s="149" t="s">
        <v>287</v>
      </c>
      <c r="M3679" s="149"/>
      <c r="N3679" s="149" t="s">
        <v>263</v>
      </c>
      <c r="O3679" s="149" t="s">
        <v>214</v>
      </c>
      <c r="P3679" s="149" t="s">
        <v>53</v>
      </c>
      <c r="Q3679" s="149"/>
      <c r="R3679" s="149" t="s">
        <v>8180</v>
      </c>
      <c r="S3679" s="149" t="s">
        <v>4928</v>
      </c>
      <c r="T3679" s="149" t="s">
        <v>15732</v>
      </c>
      <c r="U3679" s="149" t="s">
        <v>267</v>
      </c>
      <c r="V3679" s="149"/>
      <c r="W3679" s="149"/>
      <c r="X3679" s="149" t="s">
        <v>268</v>
      </c>
      <c r="Y3679" s="149"/>
      <c r="Z3679" s="149"/>
      <c r="AA3679" s="149"/>
      <c r="AB3679" s="149" t="s">
        <v>269</v>
      </c>
      <c r="AC3679" s="149" t="s">
        <v>270</v>
      </c>
      <c r="AD3679" s="149" t="s">
        <v>15732</v>
      </c>
      <c r="AE3679" s="149" t="s">
        <v>271</v>
      </c>
      <c r="AF3679" s="149"/>
      <c r="AG3679" s="149" t="s">
        <v>1098</v>
      </c>
      <c r="AH3679" s="149" t="s">
        <v>273</v>
      </c>
      <c r="AI3679" s="158">
        <v>65</v>
      </c>
      <c r="AJ3679" s="149"/>
      <c r="AK3679" s="159" t="s">
        <v>274</v>
      </c>
      <c r="AL3679" s="159" t="s">
        <v>274</v>
      </c>
      <c r="AM3679" s="149" t="s">
        <v>274</v>
      </c>
      <c r="AN3679" s="160">
        <v>4</v>
      </c>
      <c r="AO3679" s="149"/>
      <c r="AP3679" s="149" t="s">
        <v>274</v>
      </c>
      <c r="AQ3679" s="149" t="s">
        <v>275</v>
      </c>
      <c r="AR3679" s="158">
        <v>1</v>
      </c>
      <c r="AS3679" s="149" t="s">
        <v>275</v>
      </c>
      <c r="AT3679" s="149" t="s">
        <v>276</v>
      </c>
      <c r="AU3679" s="161">
        <v>1</v>
      </c>
      <c r="AV3679" s="159">
        <v>22123.89</v>
      </c>
      <c r="AW3679" s="159">
        <v>884.96</v>
      </c>
      <c r="AX3679" s="149" t="s">
        <v>274</v>
      </c>
      <c r="AY3679" s="159">
        <v>227.56</v>
      </c>
      <c r="AZ3679" s="159">
        <v>227.56</v>
      </c>
      <c r="BA3679" s="159">
        <v>910.24</v>
      </c>
      <c r="BB3679" s="159">
        <v>14184.64</v>
      </c>
      <c r="BC3679" s="162" t="s">
        <v>274</v>
      </c>
      <c r="BD3679" s="162">
        <v>0</v>
      </c>
      <c r="BE3679" s="159">
        <v>7939.25</v>
      </c>
      <c r="BF3679" s="159">
        <v>7939.25</v>
      </c>
      <c r="BG3679" s="159">
        <v>22123.89</v>
      </c>
    </row>
    <row r="3680" ht="28.05" customHeight="1" spans="1:59">
      <c r="A3680" s="149"/>
      <c r="B3680" s="149"/>
      <c r="C3680" s="149"/>
      <c r="D3680" s="149" t="s">
        <v>3726</v>
      </c>
      <c r="E3680" s="340" t="s">
        <v>16129</v>
      </c>
      <c r="F3680" s="149" t="s">
        <v>3726</v>
      </c>
      <c r="G3680" s="149" t="s">
        <v>16130</v>
      </c>
      <c r="H3680" s="149" t="s">
        <v>6922</v>
      </c>
      <c r="I3680" s="149" t="s">
        <v>16110</v>
      </c>
      <c r="J3680" s="149" t="s">
        <v>16131</v>
      </c>
      <c r="K3680" s="149"/>
      <c r="L3680" s="149" t="s">
        <v>262</v>
      </c>
      <c r="M3680" s="149"/>
      <c r="N3680" s="149" t="s">
        <v>263</v>
      </c>
      <c r="O3680" s="149" t="s">
        <v>214</v>
      </c>
      <c r="P3680" s="149" t="s">
        <v>53</v>
      </c>
      <c r="Q3680" s="149"/>
      <c r="R3680" s="149" t="s">
        <v>2521</v>
      </c>
      <c r="S3680" s="149" t="s">
        <v>4287</v>
      </c>
      <c r="T3680" s="149" t="s">
        <v>16025</v>
      </c>
      <c r="U3680" s="149" t="s">
        <v>267</v>
      </c>
      <c r="V3680" s="149"/>
      <c r="W3680" s="149"/>
      <c r="X3680" s="149" t="s">
        <v>336</v>
      </c>
      <c r="Y3680" s="149"/>
      <c r="Z3680" s="149"/>
      <c r="AA3680" s="149"/>
      <c r="AB3680" s="149" t="s">
        <v>269</v>
      </c>
      <c r="AC3680" s="149" t="s">
        <v>270</v>
      </c>
      <c r="AD3680" s="149" t="s">
        <v>16025</v>
      </c>
      <c r="AE3680" s="149" t="s">
        <v>271</v>
      </c>
      <c r="AF3680" s="149"/>
      <c r="AG3680" s="149" t="s">
        <v>1098</v>
      </c>
      <c r="AH3680" s="149" t="s">
        <v>273</v>
      </c>
      <c r="AI3680" s="158">
        <v>68</v>
      </c>
      <c r="AJ3680" s="149"/>
      <c r="AK3680" s="159" t="s">
        <v>274</v>
      </c>
      <c r="AL3680" s="159" t="s">
        <v>274</v>
      </c>
      <c r="AM3680" s="149" t="s">
        <v>274</v>
      </c>
      <c r="AN3680" s="160">
        <v>4</v>
      </c>
      <c r="AO3680" s="149"/>
      <c r="AP3680" s="149" t="s">
        <v>274</v>
      </c>
      <c r="AQ3680" s="149" t="s">
        <v>275</v>
      </c>
      <c r="AR3680" s="158">
        <v>1</v>
      </c>
      <c r="AS3680" s="149" t="s">
        <v>275</v>
      </c>
      <c r="AT3680" s="149" t="s">
        <v>276</v>
      </c>
      <c r="AU3680" s="161">
        <v>1</v>
      </c>
      <c r="AV3680" s="159">
        <v>6194.69</v>
      </c>
      <c r="AW3680" s="159">
        <v>247.79</v>
      </c>
      <c r="AX3680" s="149" t="s">
        <v>274</v>
      </c>
      <c r="AY3680" s="159">
        <v>63.88</v>
      </c>
      <c r="AZ3680" s="159">
        <v>63.88</v>
      </c>
      <c r="BA3680" s="159">
        <v>255.52</v>
      </c>
      <c r="BB3680" s="159">
        <v>4158.37</v>
      </c>
      <c r="BC3680" s="162" t="s">
        <v>274</v>
      </c>
      <c r="BD3680" s="162">
        <v>0</v>
      </c>
      <c r="BE3680" s="159">
        <v>2036.32</v>
      </c>
      <c r="BF3680" s="159">
        <v>2036.32</v>
      </c>
      <c r="BG3680" s="159">
        <v>6194.69</v>
      </c>
    </row>
    <row r="3681" ht="28.05" customHeight="1" spans="1:59">
      <c r="A3681" s="149"/>
      <c r="B3681" s="149"/>
      <c r="C3681" s="149"/>
      <c r="D3681" s="149" t="s">
        <v>3726</v>
      </c>
      <c r="E3681" s="340" t="s">
        <v>16132</v>
      </c>
      <c r="F3681" s="149" t="s">
        <v>3726</v>
      </c>
      <c r="G3681" s="149" t="s">
        <v>16133</v>
      </c>
      <c r="H3681" s="149" t="s">
        <v>16134</v>
      </c>
      <c r="I3681" s="149" t="s">
        <v>16102</v>
      </c>
      <c r="J3681" s="149" t="s">
        <v>16135</v>
      </c>
      <c r="K3681" s="149"/>
      <c r="L3681" s="149" t="s">
        <v>287</v>
      </c>
      <c r="M3681" s="149"/>
      <c r="N3681" s="149" t="s">
        <v>263</v>
      </c>
      <c r="O3681" s="149" t="s">
        <v>214</v>
      </c>
      <c r="P3681" s="149" t="s">
        <v>53</v>
      </c>
      <c r="Q3681" s="149"/>
      <c r="R3681" s="149" t="s">
        <v>16136</v>
      </c>
      <c r="S3681" s="149" t="s">
        <v>16073</v>
      </c>
      <c r="T3681" s="149" t="s">
        <v>414</v>
      </c>
      <c r="U3681" s="149" t="s">
        <v>267</v>
      </c>
      <c r="V3681" s="149"/>
      <c r="W3681" s="149"/>
      <c r="X3681" s="149" t="s">
        <v>336</v>
      </c>
      <c r="Y3681" s="149"/>
      <c r="Z3681" s="149"/>
      <c r="AA3681" s="149"/>
      <c r="AB3681" s="149" t="s">
        <v>269</v>
      </c>
      <c r="AC3681" s="149" t="s">
        <v>270</v>
      </c>
      <c r="AD3681" s="149" t="s">
        <v>414</v>
      </c>
      <c r="AE3681" s="149" t="s">
        <v>271</v>
      </c>
      <c r="AF3681" s="149"/>
      <c r="AG3681" s="149" t="s">
        <v>1098</v>
      </c>
      <c r="AH3681" s="149" t="s">
        <v>273</v>
      </c>
      <c r="AI3681" s="158">
        <v>21</v>
      </c>
      <c r="AJ3681" s="149"/>
      <c r="AK3681" s="159" t="s">
        <v>274</v>
      </c>
      <c r="AL3681" s="159" t="s">
        <v>274</v>
      </c>
      <c r="AM3681" s="149" t="s">
        <v>274</v>
      </c>
      <c r="AN3681" s="160">
        <v>4</v>
      </c>
      <c r="AO3681" s="149"/>
      <c r="AP3681" s="149" t="s">
        <v>274</v>
      </c>
      <c r="AQ3681" s="149" t="s">
        <v>275</v>
      </c>
      <c r="AR3681" s="158">
        <v>1</v>
      </c>
      <c r="AS3681" s="149" t="s">
        <v>275</v>
      </c>
      <c r="AT3681" s="149" t="s">
        <v>276</v>
      </c>
      <c r="AU3681" s="161">
        <v>1</v>
      </c>
      <c r="AV3681" s="159">
        <v>19581.42</v>
      </c>
      <c r="AW3681" s="159">
        <v>783.26</v>
      </c>
      <c r="AX3681" s="149" t="s">
        <v>274</v>
      </c>
      <c r="AY3681" s="159">
        <v>195.82</v>
      </c>
      <c r="AZ3681" s="159">
        <v>195.82</v>
      </c>
      <c r="BA3681" s="159">
        <v>783.27</v>
      </c>
      <c r="BB3681" s="159">
        <v>4112.04</v>
      </c>
      <c r="BC3681" s="162" t="s">
        <v>274</v>
      </c>
      <c r="BD3681" s="162">
        <v>0</v>
      </c>
      <c r="BE3681" s="159">
        <v>15469.38</v>
      </c>
      <c r="BF3681" s="159">
        <v>15469.38</v>
      </c>
      <c r="BG3681" s="159">
        <v>19581.42</v>
      </c>
    </row>
    <row r="3682" ht="28.05" customHeight="1" spans="1:59">
      <c r="A3682" s="149"/>
      <c r="B3682" s="149"/>
      <c r="C3682" s="149"/>
      <c r="D3682" s="149" t="s">
        <v>3726</v>
      </c>
      <c r="E3682" s="340" t="s">
        <v>16137</v>
      </c>
      <c r="F3682" s="149" t="s">
        <v>3726</v>
      </c>
      <c r="G3682" s="149" t="s">
        <v>16138</v>
      </c>
      <c r="H3682" s="149" t="s">
        <v>16139</v>
      </c>
      <c r="I3682" s="149" t="s">
        <v>7078</v>
      </c>
      <c r="J3682" s="149" t="s">
        <v>16140</v>
      </c>
      <c r="K3682" s="149"/>
      <c r="L3682" s="149" t="s">
        <v>262</v>
      </c>
      <c r="M3682" s="149"/>
      <c r="N3682" s="149" t="s">
        <v>263</v>
      </c>
      <c r="O3682" s="149" t="s">
        <v>214</v>
      </c>
      <c r="P3682" s="149" t="s">
        <v>53</v>
      </c>
      <c r="Q3682" s="149"/>
      <c r="R3682" s="149" t="s">
        <v>2521</v>
      </c>
      <c r="S3682" s="149" t="s">
        <v>4287</v>
      </c>
      <c r="T3682" s="149" t="s">
        <v>16025</v>
      </c>
      <c r="U3682" s="149" t="s">
        <v>267</v>
      </c>
      <c r="V3682" s="149"/>
      <c r="W3682" s="149"/>
      <c r="X3682" s="149" t="s">
        <v>336</v>
      </c>
      <c r="Y3682" s="149"/>
      <c r="Z3682" s="149"/>
      <c r="AA3682" s="149"/>
      <c r="AB3682" s="149" t="s">
        <v>269</v>
      </c>
      <c r="AC3682" s="149" t="s">
        <v>270</v>
      </c>
      <c r="AD3682" s="149" t="s">
        <v>16025</v>
      </c>
      <c r="AE3682" s="149" t="s">
        <v>271</v>
      </c>
      <c r="AF3682" s="149"/>
      <c r="AG3682" s="149" t="s">
        <v>1098</v>
      </c>
      <c r="AH3682" s="149" t="s">
        <v>273</v>
      </c>
      <c r="AI3682" s="158">
        <v>68</v>
      </c>
      <c r="AJ3682" s="149"/>
      <c r="AK3682" s="159" t="s">
        <v>274</v>
      </c>
      <c r="AL3682" s="159" t="s">
        <v>274</v>
      </c>
      <c r="AM3682" s="149" t="s">
        <v>274</v>
      </c>
      <c r="AN3682" s="160">
        <v>4</v>
      </c>
      <c r="AO3682" s="149"/>
      <c r="AP3682" s="149" t="s">
        <v>274</v>
      </c>
      <c r="AQ3682" s="149" t="s">
        <v>275</v>
      </c>
      <c r="AR3682" s="158">
        <v>1</v>
      </c>
      <c r="AS3682" s="149" t="s">
        <v>275</v>
      </c>
      <c r="AT3682" s="149" t="s">
        <v>276</v>
      </c>
      <c r="AU3682" s="161">
        <v>1</v>
      </c>
      <c r="AV3682" s="159">
        <v>19734.51</v>
      </c>
      <c r="AW3682" s="159">
        <v>789.38</v>
      </c>
      <c r="AX3682" s="149" t="s">
        <v>274</v>
      </c>
      <c r="AY3682" s="159">
        <v>203.5</v>
      </c>
      <c r="AZ3682" s="159">
        <v>203.5</v>
      </c>
      <c r="BA3682" s="159">
        <v>814</v>
      </c>
      <c r="BB3682" s="159">
        <v>13247.05</v>
      </c>
      <c r="BC3682" s="162" t="s">
        <v>274</v>
      </c>
      <c r="BD3682" s="162">
        <v>0</v>
      </c>
      <c r="BE3682" s="159">
        <v>6487.46</v>
      </c>
      <c r="BF3682" s="159">
        <v>6487.46</v>
      </c>
      <c r="BG3682" s="159">
        <v>19734.51</v>
      </c>
    </row>
    <row r="3683" ht="28.05" customHeight="1" spans="1:59">
      <c r="A3683" s="149"/>
      <c r="B3683" s="149"/>
      <c r="C3683" s="149"/>
      <c r="D3683" s="149" t="s">
        <v>3726</v>
      </c>
      <c r="E3683" s="340" t="s">
        <v>16141</v>
      </c>
      <c r="F3683" s="149" t="s">
        <v>3726</v>
      </c>
      <c r="G3683" s="149" t="s">
        <v>16142</v>
      </c>
      <c r="H3683" s="149" t="s">
        <v>16143</v>
      </c>
      <c r="I3683" s="149" t="s">
        <v>8828</v>
      </c>
      <c r="J3683" s="149" t="s">
        <v>16144</v>
      </c>
      <c r="K3683" s="149"/>
      <c r="L3683" s="149" t="s">
        <v>262</v>
      </c>
      <c r="M3683" s="149"/>
      <c r="N3683" s="149" t="s">
        <v>263</v>
      </c>
      <c r="O3683" s="149" t="s">
        <v>214</v>
      </c>
      <c r="P3683" s="149" t="s">
        <v>53</v>
      </c>
      <c r="Q3683" s="149"/>
      <c r="R3683" s="149" t="s">
        <v>15811</v>
      </c>
      <c r="S3683" s="149" t="s">
        <v>4928</v>
      </c>
      <c r="T3683" s="149" t="s">
        <v>15777</v>
      </c>
      <c r="U3683" s="149" t="s">
        <v>267</v>
      </c>
      <c r="V3683" s="149"/>
      <c r="W3683" s="149"/>
      <c r="X3683" s="149" t="s">
        <v>268</v>
      </c>
      <c r="Y3683" s="149"/>
      <c r="Z3683" s="149"/>
      <c r="AA3683" s="149"/>
      <c r="AB3683" s="149" t="s">
        <v>269</v>
      </c>
      <c r="AC3683" s="149" t="s">
        <v>318</v>
      </c>
      <c r="AD3683" s="149" t="s">
        <v>15777</v>
      </c>
      <c r="AE3683" s="149" t="s">
        <v>271</v>
      </c>
      <c r="AF3683" s="149"/>
      <c r="AG3683" s="149" t="s">
        <v>1098</v>
      </c>
      <c r="AH3683" s="149" t="s">
        <v>273</v>
      </c>
      <c r="AI3683" s="158">
        <v>96</v>
      </c>
      <c r="AJ3683" s="149"/>
      <c r="AK3683" s="159" t="s">
        <v>274</v>
      </c>
      <c r="AL3683" s="159" t="s">
        <v>274</v>
      </c>
      <c r="AM3683" s="149" t="s">
        <v>274</v>
      </c>
      <c r="AN3683" s="160">
        <v>4</v>
      </c>
      <c r="AO3683" s="149"/>
      <c r="AP3683" s="149" t="s">
        <v>274</v>
      </c>
      <c r="AQ3683" s="149" t="s">
        <v>275</v>
      </c>
      <c r="AR3683" s="158">
        <v>1</v>
      </c>
      <c r="AS3683" s="149" t="s">
        <v>275</v>
      </c>
      <c r="AT3683" s="149" t="s">
        <v>276</v>
      </c>
      <c r="AU3683" s="161">
        <v>1</v>
      </c>
      <c r="AV3683" s="159">
        <v>10256.41</v>
      </c>
      <c r="AW3683" s="159">
        <v>410.26</v>
      </c>
      <c r="AX3683" s="149" t="s">
        <v>274</v>
      </c>
      <c r="AY3683" s="159">
        <v>128.29</v>
      </c>
      <c r="AZ3683" s="159">
        <v>128.29</v>
      </c>
      <c r="BA3683" s="159">
        <v>513.19</v>
      </c>
      <c r="BB3683" s="159">
        <v>9846.15</v>
      </c>
      <c r="BC3683" s="162" t="s">
        <v>274</v>
      </c>
      <c r="BD3683" s="162">
        <v>0</v>
      </c>
      <c r="BE3683" s="159">
        <v>410.26</v>
      </c>
      <c r="BF3683" s="159">
        <v>410.26</v>
      </c>
      <c r="BG3683" s="159">
        <v>10256.41</v>
      </c>
    </row>
    <row r="3684" ht="28.05" customHeight="1" spans="1:59">
      <c r="A3684" s="149"/>
      <c r="B3684" s="149"/>
      <c r="C3684" s="149"/>
      <c r="D3684" s="149" t="s">
        <v>3726</v>
      </c>
      <c r="E3684" s="340" t="s">
        <v>16145</v>
      </c>
      <c r="F3684" s="149" t="s">
        <v>3726</v>
      </c>
      <c r="G3684" s="149" t="s">
        <v>16146</v>
      </c>
      <c r="H3684" s="149" t="s">
        <v>16126</v>
      </c>
      <c r="I3684" s="149" t="s">
        <v>16127</v>
      </c>
      <c r="J3684" s="149" t="s">
        <v>16147</v>
      </c>
      <c r="K3684" s="149"/>
      <c r="L3684" s="149" t="s">
        <v>287</v>
      </c>
      <c r="M3684" s="149"/>
      <c r="N3684" s="149" t="s">
        <v>263</v>
      </c>
      <c r="O3684" s="149" t="s">
        <v>214</v>
      </c>
      <c r="P3684" s="149" t="s">
        <v>53</v>
      </c>
      <c r="Q3684" s="149"/>
      <c r="R3684" s="149" t="s">
        <v>8180</v>
      </c>
      <c r="S3684" s="149" t="s">
        <v>4928</v>
      </c>
      <c r="T3684" s="149" t="s">
        <v>15732</v>
      </c>
      <c r="U3684" s="149" t="s">
        <v>267</v>
      </c>
      <c r="V3684" s="149"/>
      <c r="W3684" s="149"/>
      <c r="X3684" s="149" t="s">
        <v>268</v>
      </c>
      <c r="Y3684" s="149"/>
      <c r="Z3684" s="149"/>
      <c r="AA3684" s="149"/>
      <c r="AB3684" s="149" t="s">
        <v>269</v>
      </c>
      <c r="AC3684" s="149" t="s">
        <v>270</v>
      </c>
      <c r="AD3684" s="149" t="s">
        <v>15732</v>
      </c>
      <c r="AE3684" s="149" t="s">
        <v>271</v>
      </c>
      <c r="AF3684" s="149"/>
      <c r="AG3684" s="149" t="s">
        <v>1098</v>
      </c>
      <c r="AH3684" s="149" t="s">
        <v>273</v>
      </c>
      <c r="AI3684" s="158">
        <v>65</v>
      </c>
      <c r="AJ3684" s="149"/>
      <c r="AK3684" s="159" t="s">
        <v>274</v>
      </c>
      <c r="AL3684" s="159" t="s">
        <v>274</v>
      </c>
      <c r="AM3684" s="149" t="s">
        <v>274</v>
      </c>
      <c r="AN3684" s="160">
        <v>4</v>
      </c>
      <c r="AO3684" s="149"/>
      <c r="AP3684" s="149" t="s">
        <v>274</v>
      </c>
      <c r="AQ3684" s="149" t="s">
        <v>275</v>
      </c>
      <c r="AR3684" s="158">
        <v>1</v>
      </c>
      <c r="AS3684" s="149" t="s">
        <v>275</v>
      </c>
      <c r="AT3684" s="149" t="s">
        <v>276</v>
      </c>
      <c r="AU3684" s="161">
        <v>1</v>
      </c>
      <c r="AV3684" s="159">
        <v>22123.89</v>
      </c>
      <c r="AW3684" s="159">
        <v>884.96</v>
      </c>
      <c r="AX3684" s="149" t="s">
        <v>274</v>
      </c>
      <c r="AY3684" s="159">
        <v>227.56</v>
      </c>
      <c r="AZ3684" s="159">
        <v>227.56</v>
      </c>
      <c r="BA3684" s="159">
        <v>910.24</v>
      </c>
      <c r="BB3684" s="159">
        <v>14184.64</v>
      </c>
      <c r="BC3684" s="162" t="s">
        <v>274</v>
      </c>
      <c r="BD3684" s="162">
        <v>0</v>
      </c>
      <c r="BE3684" s="159">
        <v>7939.25</v>
      </c>
      <c r="BF3684" s="159">
        <v>7939.25</v>
      </c>
      <c r="BG3684" s="159">
        <v>22123.89</v>
      </c>
    </row>
    <row r="3685" ht="28.05" customHeight="1" spans="1:59">
      <c r="A3685" s="149"/>
      <c r="B3685" s="149"/>
      <c r="C3685" s="149"/>
      <c r="D3685" s="149" t="s">
        <v>3726</v>
      </c>
      <c r="E3685" s="340" t="s">
        <v>16148</v>
      </c>
      <c r="F3685" s="149" t="s">
        <v>3726</v>
      </c>
      <c r="G3685" s="149" t="s">
        <v>16149</v>
      </c>
      <c r="H3685" s="149" t="s">
        <v>16150</v>
      </c>
      <c r="I3685" s="149" t="s">
        <v>16086</v>
      </c>
      <c r="J3685" s="149" t="s">
        <v>16151</v>
      </c>
      <c r="K3685" s="149"/>
      <c r="L3685" s="149" t="s">
        <v>287</v>
      </c>
      <c r="M3685" s="149"/>
      <c r="N3685" s="149" t="s">
        <v>263</v>
      </c>
      <c r="O3685" s="149" t="s">
        <v>214</v>
      </c>
      <c r="P3685" s="149" t="s">
        <v>53</v>
      </c>
      <c r="Q3685" s="149"/>
      <c r="R3685" s="149" t="s">
        <v>16152</v>
      </c>
      <c r="S3685" s="149" t="s">
        <v>16073</v>
      </c>
      <c r="T3685" s="149" t="s">
        <v>414</v>
      </c>
      <c r="U3685" s="149" t="s">
        <v>267</v>
      </c>
      <c r="V3685" s="149"/>
      <c r="W3685" s="149"/>
      <c r="X3685" s="149" t="s">
        <v>336</v>
      </c>
      <c r="Y3685" s="149"/>
      <c r="Z3685" s="149"/>
      <c r="AA3685" s="149"/>
      <c r="AB3685" s="149" t="s">
        <v>269</v>
      </c>
      <c r="AC3685" s="149" t="s">
        <v>270</v>
      </c>
      <c r="AD3685" s="149" t="s">
        <v>414</v>
      </c>
      <c r="AE3685" s="149" t="s">
        <v>271</v>
      </c>
      <c r="AF3685" s="149"/>
      <c r="AG3685" s="149" t="s">
        <v>1098</v>
      </c>
      <c r="AH3685" s="149" t="s">
        <v>273</v>
      </c>
      <c r="AI3685" s="158">
        <v>21</v>
      </c>
      <c r="AJ3685" s="149"/>
      <c r="AK3685" s="159" t="s">
        <v>274</v>
      </c>
      <c r="AL3685" s="159" t="s">
        <v>274</v>
      </c>
      <c r="AM3685" s="149" t="s">
        <v>274</v>
      </c>
      <c r="AN3685" s="160">
        <v>4</v>
      </c>
      <c r="AO3685" s="149"/>
      <c r="AP3685" s="149" t="s">
        <v>274</v>
      </c>
      <c r="AQ3685" s="149" t="s">
        <v>275</v>
      </c>
      <c r="AR3685" s="158">
        <v>1</v>
      </c>
      <c r="AS3685" s="149" t="s">
        <v>275</v>
      </c>
      <c r="AT3685" s="149" t="s">
        <v>276</v>
      </c>
      <c r="AU3685" s="161">
        <v>1</v>
      </c>
      <c r="AV3685" s="159">
        <v>26294.69</v>
      </c>
      <c r="AW3685" s="159">
        <v>1051.79</v>
      </c>
      <c r="AX3685" s="149" t="s">
        <v>274</v>
      </c>
      <c r="AY3685" s="159">
        <v>262.95</v>
      </c>
      <c r="AZ3685" s="159">
        <v>262.95</v>
      </c>
      <c r="BA3685" s="159">
        <v>1051.8</v>
      </c>
      <c r="BB3685" s="159">
        <v>5521.95</v>
      </c>
      <c r="BC3685" s="162" t="s">
        <v>274</v>
      </c>
      <c r="BD3685" s="162">
        <v>0</v>
      </c>
      <c r="BE3685" s="159">
        <v>20772.74</v>
      </c>
      <c r="BF3685" s="159">
        <v>20772.74</v>
      </c>
      <c r="BG3685" s="159">
        <v>26294.69</v>
      </c>
    </row>
    <row r="3686" ht="28.05" customHeight="1" spans="1:59">
      <c r="A3686" s="149"/>
      <c r="B3686" s="149"/>
      <c r="C3686" s="149"/>
      <c r="D3686" s="149" t="s">
        <v>3726</v>
      </c>
      <c r="E3686" s="340" t="s">
        <v>16153</v>
      </c>
      <c r="F3686" s="149" t="s">
        <v>3726</v>
      </c>
      <c r="G3686" s="149" t="s">
        <v>16154</v>
      </c>
      <c r="H3686" s="149" t="s">
        <v>16155</v>
      </c>
      <c r="I3686" s="149" t="s">
        <v>6360</v>
      </c>
      <c r="J3686" s="149" t="s">
        <v>16156</v>
      </c>
      <c r="K3686" s="149"/>
      <c r="L3686" s="149" t="s">
        <v>262</v>
      </c>
      <c r="M3686" s="149"/>
      <c r="N3686" s="149" t="s">
        <v>263</v>
      </c>
      <c r="O3686" s="149" t="s">
        <v>214</v>
      </c>
      <c r="P3686" s="149" t="s">
        <v>53</v>
      </c>
      <c r="Q3686" s="149"/>
      <c r="R3686" s="149" t="s">
        <v>15811</v>
      </c>
      <c r="S3686" s="149" t="s">
        <v>4928</v>
      </c>
      <c r="T3686" s="149" t="s">
        <v>15777</v>
      </c>
      <c r="U3686" s="149" t="s">
        <v>267</v>
      </c>
      <c r="V3686" s="149"/>
      <c r="W3686" s="149"/>
      <c r="X3686" s="149" t="s">
        <v>268</v>
      </c>
      <c r="Y3686" s="149"/>
      <c r="Z3686" s="149"/>
      <c r="AA3686" s="149"/>
      <c r="AB3686" s="149" t="s">
        <v>269</v>
      </c>
      <c r="AC3686" s="149" t="s">
        <v>318</v>
      </c>
      <c r="AD3686" s="149" t="s">
        <v>15777</v>
      </c>
      <c r="AE3686" s="149" t="s">
        <v>271</v>
      </c>
      <c r="AF3686" s="149"/>
      <c r="AG3686" s="149" t="s">
        <v>1098</v>
      </c>
      <c r="AH3686" s="149" t="s">
        <v>273</v>
      </c>
      <c r="AI3686" s="158">
        <v>96</v>
      </c>
      <c r="AJ3686" s="149"/>
      <c r="AK3686" s="159" t="s">
        <v>274</v>
      </c>
      <c r="AL3686" s="159" t="s">
        <v>274</v>
      </c>
      <c r="AM3686" s="149" t="s">
        <v>274</v>
      </c>
      <c r="AN3686" s="160">
        <v>4</v>
      </c>
      <c r="AO3686" s="149"/>
      <c r="AP3686" s="149" t="s">
        <v>274</v>
      </c>
      <c r="AQ3686" s="149" t="s">
        <v>275</v>
      </c>
      <c r="AR3686" s="158">
        <v>1</v>
      </c>
      <c r="AS3686" s="149" t="s">
        <v>275</v>
      </c>
      <c r="AT3686" s="149" t="s">
        <v>276</v>
      </c>
      <c r="AU3686" s="161">
        <v>1</v>
      </c>
      <c r="AV3686" s="159">
        <v>11111.11</v>
      </c>
      <c r="AW3686" s="159">
        <v>444.44</v>
      </c>
      <c r="AX3686" s="149" t="s">
        <v>274</v>
      </c>
      <c r="AY3686" s="159">
        <v>138.91</v>
      </c>
      <c r="AZ3686" s="159">
        <v>138.91</v>
      </c>
      <c r="BA3686" s="159">
        <v>555.66</v>
      </c>
      <c r="BB3686" s="159">
        <v>10666.67</v>
      </c>
      <c r="BC3686" s="162" t="s">
        <v>274</v>
      </c>
      <c r="BD3686" s="162">
        <v>0</v>
      </c>
      <c r="BE3686" s="159">
        <v>444.44</v>
      </c>
      <c r="BF3686" s="159">
        <v>444.44</v>
      </c>
      <c r="BG3686" s="159">
        <v>11111.11</v>
      </c>
    </row>
    <row r="3687" ht="28.05" customHeight="1" spans="1:59">
      <c r="A3687" s="149"/>
      <c r="B3687" s="149"/>
      <c r="C3687" s="149"/>
      <c r="D3687" s="149" t="s">
        <v>3726</v>
      </c>
      <c r="E3687" s="340" t="s">
        <v>16157</v>
      </c>
      <c r="F3687" s="149" t="s">
        <v>3726</v>
      </c>
      <c r="G3687" s="149" t="s">
        <v>16158</v>
      </c>
      <c r="H3687" s="149" t="s">
        <v>16126</v>
      </c>
      <c r="I3687" s="149" t="s">
        <v>16127</v>
      </c>
      <c r="J3687" s="149" t="s">
        <v>16159</v>
      </c>
      <c r="K3687" s="149"/>
      <c r="L3687" s="149" t="s">
        <v>287</v>
      </c>
      <c r="M3687" s="149"/>
      <c r="N3687" s="149" t="s">
        <v>263</v>
      </c>
      <c r="O3687" s="149" t="s">
        <v>214</v>
      </c>
      <c r="P3687" s="149" t="s">
        <v>53</v>
      </c>
      <c r="Q3687" s="149"/>
      <c r="R3687" s="149" t="s">
        <v>8180</v>
      </c>
      <c r="S3687" s="149" t="s">
        <v>4928</v>
      </c>
      <c r="T3687" s="149" t="s">
        <v>15732</v>
      </c>
      <c r="U3687" s="149" t="s">
        <v>267</v>
      </c>
      <c r="V3687" s="149"/>
      <c r="W3687" s="149"/>
      <c r="X3687" s="149" t="s">
        <v>268</v>
      </c>
      <c r="Y3687" s="149"/>
      <c r="Z3687" s="149"/>
      <c r="AA3687" s="149"/>
      <c r="AB3687" s="149" t="s">
        <v>269</v>
      </c>
      <c r="AC3687" s="149" t="s">
        <v>270</v>
      </c>
      <c r="AD3687" s="149" t="s">
        <v>15732</v>
      </c>
      <c r="AE3687" s="149" t="s">
        <v>271</v>
      </c>
      <c r="AF3687" s="149"/>
      <c r="AG3687" s="149" t="s">
        <v>1098</v>
      </c>
      <c r="AH3687" s="149" t="s">
        <v>273</v>
      </c>
      <c r="AI3687" s="158">
        <v>65</v>
      </c>
      <c r="AJ3687" s="149"/>
      <c r="AK3687" s="159" t="s">
        <v>274</v>
      </c>
      <c r="AL3687" s="159" t="s">
        <v>274</v>
      </c>
      <c r="AM3687" s="149" t="s">
        <v>274</v>
      </c>
      <c r="AN3687" s="160">
        <v>4</v>
      </c>
      <c r="AO3687" s="149"/>
      <c r="AP3687" s="149" t="s">
        <v>274</v>
      </c>
      <c r="AQ3687" s="149" t="s">
        <v>275</v>
      </c>
      <c r="AR3687" s="158">
        <v>1</v>
      </c>
      <c r="AS3687" s="149" t="s">
        <v>275</v>
      </c>
      <c r="AT3687" s="149" t="s">
        <v>276</v>
      </c>
      <c r="AU3687" s="161">
        <v>1</v>
      </c>
      <c r="AV3687" s="159">
        <v>22123.89</v>
      </c>
      <c r="AW3687" s="159">
        <v>884.96</v>
      </c>
      <c r="AX3687" s="149" t="s">
        <v>274</v>
      </c>
      <c r="AY3687" s="159">
        <v>227.56</v>
      </c>
      <c r="AZ3687" s="159">
        <v>227.56</v>
      </c>
      <c r="BA3687" s="159">
        <v>910.24</v>
      </c>
      <c r="BB3687" s="159">
        <v>14184.64</v>
      </c>
      <c r="BC3687" s="162" t="s">
        <v>274</v>
      </c>
      <c r="BD3687" s="162">
        <v>0</v>
      </c>
      <c r="BE3687" s="159">
        <v>7939.25</v>
      </c>
      <c r="BF3687" s="159">
        <v>7939.25</v>
      </c>
      <c r="BG3687" s="159">
        <v>22123.89</v>
      </c>
    </row>
    <row r="3688" ht="28.05" customHeight="1" spans="1:59">
      <c r="A3688" s="149"/>
      <c r="B3688" s="149"/>
      <c r="C3688" s="149"/>
      <c r="D3688" s="149" t="s">
        <v>3726</v>
      </c>
      <c r="E3688" s="340" t="s">
        <v>16160</v>
      </c>
      <c r="F3688" s="149" t="s">
        <v>3726</v>
      </c>
      <c r="G3688" s="149" t="s">
        <v>16161</v>
      </c>
      <c r="H3688" s="149" t="s">
        <v>16139</v>
      </c>
      <c r="I3688" s="149" t="s">
        <v>7078</v>
      </c>
      <c r="J3688" s="149" t="s">
        <v>16162</v>
      </c>
      <c r="K3688" s="149"/>
      <c r="L3688" s="149" t="s">
        <v>262</v>
      </c>
      <c r="M3688" s="149"/>
      <c r="N3688" s="149" t="s">
        <v>263</v>
      </c>
      <c r="O3688" s="149" t="s">
        <v>214</v>
      </c>
      <c r="P3688" s="149" t="s">
        <v>53</v>
      </c>
      <c r="Q3688" s="149"/>
      <c r="R3688" s="149" t="s">
        <v>2521</v>
      </c>
      <c r="S3688" s="149" t="s">
        <v>4287</v>
      </c>
      <c r="T3688" s="149" t="s">
        <v>16025</v>
      </c>
      <c r="U3688" s="149" t="s">
        <v>267</v>
      </c>
      <c r="V3688" s="149"/>
      <c r="W3688" s="149"/>
      <c r="X3688" s="149" t="s">
        <v>336</v>
      </c>
      <c r="Y3688" s="149"/>
      <c r="Z3688" s="149"/>
      <c r="AA3688" s="149"/>
      <c r="AB3688" s="149" t="s">
        <v>269</v>
      </c>
      <c r="AC3688" s="149" t="s">
        <v>270</v>
      </c>
      <c r="AD3688" s="149" t="s">
        <v>16025</v>
      </c>
      <c r="AE3688" s="149" t="s">
        <v>271</v>
      </c>
      <c r="AF3688" s="149"/>
      <c r="AG3688" s="149" t="s">
        <v>1098</v>
      </c>
      <c r="AH3688" s="149" t="s">
        <v>273</v>
      </c>
      <c r="AI3688" s="158">
        <v>68</v>
      </c>
      <c r="AJ3688" s="149"/>
      <c r="AK3688" s="159" t="s">
        <v>274</v>
      </c>
      <c r="AL3688" s="159" t="s">
        <v>274</v>
      </c>
      <c r="AM3688" s="149" t="s">
        <v>274</v>
      </c>
      <c r="AN3688" s="160">
        <v>4</v>
      </c>
      <c r="AO3688" s="149"/>
      <c r="AP3688" s="149" t="s">
        <v>274</v>
      </c>
      <c r="AQ3688" s="149" t="s">
        <v>275</v>
      </c>
      <c r="AR3688" s="158">
        <v>1</v>
      </c>
      <c r="AS3688" s="149" t="s">
        <v>275</v>
      </c>
      <c r="AT3688" s="149" t="s">
        <v>276</v>
      </c>
      <c r="AU3688" s="161">
        <v>1</v>
      </c>
      <c r="AV3688" s="159">
        <v>19734.52</v>
      </c>
      <c r="AW3688" s="159">
        <v>789.38</v>
      </c>
      <c r="AX3688" s="149" t="s">
        <v>274</v>
      </c>
      <c r="AY3688" s="159">
        <v>203.5</v>
      </c>
      <c r="AZ3688" s="159">
        <v>203.5</v>
      </c>
      <c r="BA3688" s="159">
        <v>814</v>
      </c>
      <c r="BB3688" s="159">
        <v>13247.05</v>
      </c>
      <c r="BC3688" s="162" t="s">
        <v>274</v>
      </c>
      <c r="BD3688" s="162">
        <v>0</v>
      </c>
      <c r="BE3688" s="159">
        <v>6487.47</v>
      </c>
      <c r="BF3688" s="159">
        <v>6487.47</v>
      </c>
      <c r="BG3688" s="159">
        <v>19734.52</v>
      </c>
    </row>
    <row r="3689" ht="28.05" customHeight="1" spans="1:59">
      <c r="A3689" s="149"/>
      <c r="B3689" s="149"/>
      <c r="C3689" s="149"/>
      <c r="D3689" s="149" t="s">
        <v>3726</v>
      </c>
      <c r="E3689" s="340" t="s">
        <v>16163</v>
      </c>
      <c r="F3689" s="149" t="s">
        <v>3726</v>
      </c>
      <c r="G3689" s="149" t="s">
        <v>16164</v>
      </c>
      <c r="H3689" s="149" t="s">
        <v>16165</v>
      </c>
      <c r="I3689" s="149" t="s">
        <v>16102</v>
      </c>
      <c r="J3689" s="149" t="s">
        <v>16166</v>
      </c>
      <c r="K3689" s="149"/>
      <c r="L3689" s="149" t="s">
        <v>287</v>
      </c>
      <c r="M3689" s="149"/>
      <c r="N3689" s="149" t="s">
        <v>263</v>
      </c>
      <c r="O3689" s="149" t="s">
        <v>214</v>
      </c>
      <c r="P3689" s="149" t="s">
        <v>53</v>
      </c>
      <c r="Q3689" s="149"/>
      <c r="R3689" s="149" t="s">
        <v>16167</v>
      </c>
      <c r="S3689" s="149" t="s">
        <v>16073</v>
      </c>
      <c r="T3689" s="149" t="s">
        <v>414</v>
      </c>
      <c r="U3689" s="149" t="s">
        <v>267</v>
      </c>
      <c r="V3689" s="149"/>
      <c r="W3689" s="149"/>
      <c r="X3689" s="149" t="s">
        <v>336</v>
      </c>
      <c r="Y3689" s="149"/>
      <c r="Z3689" s="149"/>
      <c r="AA3689" s="149"/>
      <c r="AB3689" s="149" t="s">
        <v>269</v>
      </c>
      <c r="AC3689" s="149" t="s">
        <v>270</v>
      </c>
      <c r="AD3689" s="149" t="s">
        <v>414</v>
      </c>
      <c r="AE3689" s="149" t="s">
        <v>271</v>
      </c>
      <c r="AF3689" s="149"/>
      <c r="AG3689" s="149" t="s">
        <v>1098</v>
      </c>
      <c r="AH3689" s="149" t="s">
        <v>273</v>
      </c>
      <c r="AI3689" s="158">
        <v>21</v>
      </c>
      <c r="AJ3689" s="149"/>
      <c r="AK3689" s="159" t="s">
        <v>274</v>
      </c>
      <c r="AL3689" s="159" t="s">
        <v>274</v>
      </c>
      <c r="AM3689" s="149" t="s">
        <v>274</v>
      </c>
      <c r="AN3689" s="160">
        <v>4</v>
      </c>
      <c r="AO3689" s="149"/>
      <c r="AP3689" s="149" t="s">
        <v>274</v>
      </c>
      <c r="AQ3689" s="149" t="s">
        <v>275</v>
      </c>
      <c r="AR3689" s="158">
        <v>1</v>
      </c>
      <c r="AS3689" s="149" t="s">
        <v>275</v>
      </c>
      <c r="AT3689" s="149" t="s">
        <v>276</v>
      </c>
      <c r="AU3689" s="161">
        <v>1</v>
      </c>
      <c r="AV3689" s="159">
        <v>30626.55</v>
      </c>
      <c r="AW3689" s="159">
        <v>1225.06</v>
      </c>
      <c r="AX3689" s="149" t="s">
        <v>274</v>
      </c>
      <c r="AY3689" s="159">
        <v>306.26</v>
      </c>
      <c r="AZ3689" s="159">
        <v>306.26</v>
      </c>
      <c r="BA3689" s="159">
        <v>1225.04</v>
      </c>
      <c r="BB3689" s="159">
        <v>6431.63</v>
      </c>
      <c r="BC3689" s="162" t="s">
        <v>274</v>
      </c>
      <c r="BD3689" s="162">
        <v>0</v>
      </c>
      <c r="BE3689" s="159">
        <v>24194.92</v>
      </c>
      <c r="BF3689" s="159">
        <v>24194.92</v>
      </c>
      <c r="BG3689" s="159">
        <v>30626.55</v>
      </c>
    </row>
    <row r="3690" ht="28.05" customHeight="1" spans="1:59">
      <c r="A3690" s="149"/>
      <c r="B3690" s="149"/>
      <c r="C3690" s="149"/>
      <c r="D3690" s="149" t="s">
        <v>3726</v>
      </c>
      <c r="E3690" s="340" t="s">
        <v>16168</v>
      </c>
      <c r="F3690" s="149" t="s">
        <v>3726</v>
      </c>
      <c r="G3690" s="149" t="s">
        <v>16169</v>
      </c>
      <c r="H3690" s="149" t="s">
        <v>16170</v>
      </c>
      <c r="I3690" s="149" t="s">
        <v>6405</v>
      </c>
      <c r="J3690" s="149" t="s">
        <v>16171</v>
      </c>
      <c r="K3690" s="149"/>
      <c r="L3690" s="149" t="s">
        <v>262</v>
      </c>
      <c r="M3690" s="149"/>
      <c r="N3690" s="149" t="s">
        <v>263</v>
      </c>
      <c r="O3690" s="149" t="s">
        <v>214</v>
      </c>
      <c r="P3690" s="149" t="s">
        <v>53</v>
      </c>
      <c r="Q3690" s="149"/>
      <c r="R3690" s="149" t="s">
        <v>15811</v>
      </c>
      <c r="S3690" s="149" t="s">
        <v>4928</v>
      </c>
      <c r="T3690" s="149" t="s">
        <v>15777</v>
      </c>
      <c r="U3690" s="149" t="s">
        <v>267</v>
      </c>
      <c r="V3690" s="149"/>
      <c r="W3690" s="149"/>
      <c r="X3690" s="149" t="s">
        <v>268</v>
      </c>
      <c r="Y3690" s="149"/>
      <c r="Z3690" s="149"/>
      <c r="AA3690" s="149"/>
      <c r="AB3690" s="149" t="s">
        <v>269</v>
      </c>
      <c r="AC3690" s="149" t="s">
        <v>318</v>
      </c>
      <c r="AD3690" s="149" t="s">
        <v>15777</v>
      </c>
      <c r="AE3690" s="149" t="s">
        <v>271</v>
      </c>
      <c r="AF3690" s="149"/>
      <c r="AG3690" s="149" t="s">
        <v>1098</v>
      </c>
      <c r="AH3690" s="149" t="s">
        <v>273</v>
      </c>
      <c r="AI3690" s="158">
        <v>96</v>
      </c>
      <c r="AJ3690" s="149"/>
      <c r="AK3690" s="159" t="s">
        <v>274</v>
      </c>
      <c r="AL3690" s="159" t="s">
        <v>274</v>
      </c>
      <c r="AM3690" s="149" t="s">
        <v>274</v>
      </c>
      <c r="AN3690" s="160">
        <v>4</v>
      </c>
      <c r="AO3690" s="149"/>
      <c r="AP3690" s="149" t="s">
        <v>274</v>
      </c>
      <c r="AQ3690" s="149" t="s">
        <v>275</v>
      </c>
      <c r="AR3690" s="158">
        <v>1</v>
      </c>
      <c r="AS3690" s="149" t="s">
        <v>275</v>
      </c>
      <c r="AT3690" s="149" t="s">
        <v>276</v>
      </c>
      <c r="AU3690" s="161">
        <v>1</v>
      </c>
      <c r="AV3690" s="159">
        <v>16666.67</v>
      </c>
      <c r="AW3690" s="159">
        <v>666.67</v>
      </c>
      <c r="AX3690" s="149" t="s">
        <v>274</v>
      </c>
      <c r="AY3690" s="159">
        <v>208.25</v>
      </c>
      <c r="AZ3690" s="159">
        <v>208.25</v>
      </c>
      <c r="BA3690" s="159">
        <v>833.03</v>
      </c>
      <c r="BB3690" s="159">
        <v>16000</v>
      </c>
      <c r="BC3690" s="162" t="s">
        <v>274</v>
      </c>
      <c r="BD3690" s="162">
        <v>0</v>
      </c>
      <c r="BE3690" s="159">
        <v>666.67</v>
      </c>
      <c r="BF3690" s="159">
        <v>666.67</v>
      </c>
      <c r="BG3690" s="159">
        <v>16666.67</v>
      </c>
    </row>
    <row r="3691" ht="28.05" customHeight="1" spans="1:59">
      <c r="A3691" s="149"/>
      <c r="B3691" s="149"/>
      <c r="C3691" s="149"/>
      <c r="D3691" s="149" t="s">
        <v>3726</v>
      </c>
      <c r="E3691" s="340" t="s">
        <v>16172</v>
      </c>
      <c r="F3691" s="149" t="s">
        <v>3726</v>
      </c>
      <c r="G3691" s="149" t="s">
        <v>16173</v>
      </c>
      <c r="H3691" s="149" t="s">
        <v>16126</v>
      </c>
      <c r="I3691" s="149" t="s">
        <v>16127</v>
      </c>
      <c r="J3691" s="149" t="s">
        <v>16174</v>
      </c>
      <c r="K3691" s="149"/>
      <c r="L3691" s="149" t="s">
        <v>287</v>
      </c>
      <c r="M3691" s="149"/>
      <c r="N3691" s="149" t="s">
        <v>263</v>
      </c>
      <c r="O3691" s="149" t="s">
        <v>214</v>
      </c>
      <c r="P3691" s="149" t="s">
        <v>53</v>
      </c>
      <c r="Q3691" s="149"/>
      <c r="R3691" s="149" t="s">
        <v>8180</v>
      </c>
      <c r="S3691" s="149" t="s">
        <v>4928</v>
      </c>
      <c r="T3691" s="149" t="s">
        <v>15732</v>
      </c>
      <c r="U3691" s="149" t="s">
        <v>267</v>
      </c>
      <c r="V3691" s="149"/>
      <c r="W3691" s="149"/>
      <c r="X3691" s="149" t="s">
        <v>268</v>
      </c>
      <c r="Y3691" s="149"/>
      <c r="Z3691" s="149"/>
      <c r="AA3691" s="149"/>
      <c r="AB3691" s="149" t="s">
        <v>269</v>
      </c>
      <c r="AC3691" s="149" t="s">
        <v>270</v>
      </c>
      <c r="AD3691" s="149" t="s">
        <v>15732</v>
      </c>
      <c r="AE3691" s="149" t="s">
        <v>271</v>
      </c>
      <c r="AF3691" s="149"/>
      <c r="AG3691" s="149" t="s">
        <v>1098</v>
      </c>
      <c r="AH3691" s="149" t="s">
        <v>273</v>
      </c>
      <c r="AI3691" s="158">
        <v>65</v>
      </c>
      <c r="AJ3691" s="149"/>
      <c r="AK3691" s="159" t="s">
        <v>274</v>
      </c>
      <c r="AL3691" s="159" t="s">
        <v>274</v>
      </c>
      <c r="AM3691" s="149" t="s">
        <v>274</v>
      </c>
      <c r="AN3691" s="160">
        <v>4</v>
      </c>
      <c r="AO3691" s="149"/>
      <c r="AP3691" s="149" t="s">
        <v>274</v>
      </c>
      <c r="AQ3691" s="149" t="s">
        <v>275</v>
      </c>
      <c r="AR3691" s="158">
        <v>1</v>
      </c>
      <c r="AS3691" s="149" t="s">
        <v>275</v>
      </c>
      <c r="AT3691" s="149" t="s">
        <v>276</v>
      </c>
      <c r="AU3691" s="161">
        <v>1</v>
      </c>
      <c r="AV3691" s="159">
        <v>22123.89</v>
      </c>
      <c r="AW3691" s="159">
        <v>884.96</v>
      </c>
      <c r="AX3691" s="149" t="s">
        <v>274</v>
      </c>
      <c r="AY3691" s="159">
        <v>227.56</v>
      </c>
      <c r="AZ3691" s="159">
        <v>227.56</v>
      </c>
      <c r="BA3691" s="159">
        <v>910.24</v>
      </c>
      <c r="BB3691" s="159">
        <v>14184.64</v>
      </c>
      <c r="BC3691" s="162" t="s">
        <v>274</v>
      </c>
      <c r="BD3691" s="162">
        <v>0</v>
      </c>
      <c r="BE3691" s="159">
        <v>7939.25</v>
      </c>
      <c r="BF3691" s="159">
        <v>7939.25</v>
      </c>
      <c r="BG3691" s="159">
        <v>22123.89</v>
      </c>
    </row>
    <row r="3692" ht="28.05" customHeight="1" spans="1:59">
      <c r="A3692" s="149"/>
      <c r="B3692" s="149"/>
      <c r="C3692" s="149"/>
      <c r="D3692" s="149" t="s">
        <v>3726</v>
      </c>
      <c r="E3692" s="340" t="s">
        <v>16175</v>
      </c>
      <c r="F3692" s="149" t="s">
        <v>3726</v>
      </c>
      <c r="G3692" s="149" t="s">
        <v>16176</v>
      </c>
      <c r="H3692" s="149" t="s">
        <v>15263</v>
      </c>
      <c r="I3692" s="149" t="s">
        <v>16177</v>
      </c>
      <c r="J3692" s="149" t="s">
        <v>16178</v>
      </c>
      <c r="K3692" s="149"/>
      <c r="L3692" s="149" t="s">
        <v>262</v>
      </c>
      <c r="M3692" s="149"/>
      <c r="N3692" s="149" t="s">
        <v>263</v>
      </c>
      <c r="O3692" s="149" t="s">
        <v>214</v>
      </c>
      <c r="P3692" s="149" t="s">
        <v>53</v>
      </c>
      <c r="Q3692" s="149"/>
      <c r="R3692" s="149" t="s">
        <v>2512</v>
      </c>
      <c r="S3692" s="149" t="s">
        <v>4677</v>
      </c>
      <c r="T3692" s="149" t="s">
        <v>16179</v>
      </c>
      <c r="U3692" s="149" t="s">
        <v>267</v>
      </c>
      <c r="V3692" s="149"/>
      <c r="W3692" s="149"/>
      <c r="X3692" s="149" t="s">
        <v>336</v>
      </c>
      <c r="Y3692" s="149"/>
      <c r="Z3692" s="149"/>
      <c r="AA3692" s="149"/>
      <c r="AB3692" s="149" t="s">
        <v>269</v>
      </c>
      <c r="AC3692" s="149" t="s">
        <v>270</v>
      </c>
      <c r="AD3692" s="149" t="s">
        <v>16179</v>
      </c>
      <c r="AE3692" s="149" t="s">
        <v>271</v>
      </c>
      <c r="AF3692" s="149"/>
      <c r="AG3692" s="149" t="s">
        <v>1098</v>
      </c>
      <c r="AH3692" s="149" t="s">
        <v>273</v>
      </c>
      <c r="AI3692" s="158">
        <v>68</v>
      </c>
      <c r="AJ3692" s="149"/>
      <c r="AK3692" s="159" t="s">
        <v>274</v>
      </c>
      <c r="AL3692" s="159" t="s">
        <v>274</v>
      </c>
      <c r="AM3692" s="149" t="s">
        <v>274</v>
      </c>
      <c r="AN3692" s="160">
        <v>4</v>
      </c>
      <c r="AO3692" s="149"/>
      <c r="AP3692" s="149" t="s">
        <v>274</v>
      </c>
      <c r="AQ3692" s="149" t="s">
        <v>275</v>
      </c>
      <c r="AR3692" s="158">
        <v>1</v>
      </c>
      <c r="AS3692" s="149" t="s">
        <v>275</v>
      </c>
      <c r="AT3692" s="149" t="s">
        <v>276</v>
      </c>
      <c r="AU3692" s="161">
        <v>1</v>
      </c>
      <c r="AV3692" s="159">
        <v>18141.59</v>
      </c>
      <c r="AW3692" s="159">
        <v>725.66</v>
      </c>
      <c r="AX3692" s="149" t="s">
        <v>274</v>
      </c>
      <c r="AY3692" s="159">
        <v>187.08</v>
      </c>
      <c r="AZ3692" s="159">
        <v>187.08</v>
      </c>
      <c r="BA3692" s="159">
        <v>748.32</v>
      </c>
      <c r="BB3692" s="159">
        <v>12177.78</v>
      </c>
      <c r="BC3692" s="162" t="s">
        <v>274</v>
      </c>
      <c r="BD3692" s="162">
        <v>0</v>
      </c>
      <c r="BE3692" s="159">
        <v>5963.81</v>
      </c>
      <c r="BF3692" s="159">
        <v>5963.81</v>
      </c>
      <c r="BG3692" s="159">
        <v>18141.59</v>
      </c>
    </row>
    <row r="3693" ht="28.05" customHeight="1" spans="1:59">
      <c r="A3693" s="149"/>
      <c r="B3693" s="149"/>
      <c r="C3693" s="149"/>
      <c r="D3693" s="149" t="s">
        <v>3726</v>
      </c>
      <c r="E3693" s="340" t="s">
        <v>16180</v>
      </c>
      <c r="F3693" s="149" t="s">
        <v>3726</v>
      </c>
      <c r="G3693" s="149" t="s">
        <v>16181</v>
      </c>
      <c r="H3693" s="149" t="s">
        <v>16182</v>
      </c>
      <c r="I3693" s="149" t="s">
        <v>16102</v>
      </c>
      <c r="J3693" s="149" t="s">
        <v>16183</v>
      </c>
      <c r="K3693" s="149"/>
      <c r="L3693" s="149" t="s">
        <v>287</v>
      </c>
      <c r="M3693" s="149"/>
      <c r="N3693" s="149" t="s">
        <v>263</v>
      </c>
      <c r="O3693" s="149" t="s">
        <v>214</v>
      </c>
      <c r="P3693" s="149" t="s">
        <v>53</v>
      </c>
      <c r="Q3693" s="149"/>
      <c r="R3693" s="149" t="s">
        <v>16184</v>
      </c>
      <c r="S3693" s="149" t="s">
        <v>16073</v>
      </c>
      <c r="T3693" s="149" t="s">
        <v>414</v>
      </c>
      <c r="U3693" s="149" t="s">
        <v>267</v>
      </c>
      <c r="V3693" s="149"/>
      <c r="W3693" s="149"/>
      <c r="X3693" s="149" t="s">
        <v>336</v>
      </c>
      <c r="Y3693" s="149"/>
      <c r="Z3693" s="149"/>
      <c r="AA3693" s="149"/>
      <c r="AB3693" s="149" t="s">
        <v>269</v>
      </c>
      <c r="AC3693" s="149" t="s">
        <v>270</v>
      </c>
      <c r="AD3693" s="149" t="s">
        <v>414</v>
      </c>
      <c r="AE3693" s="149" t="s">
        <v>271</v>
      </c>
      <c r="AF3693" s="149"/>
      <c r="AG3693" s="149" t="s">
        <v>1098</v>
      </c>
      <c r="AH3693" s="149" t="s">
        <v>273</v>
      </c>
      <c r="AI3693" s="158">
        <v>21</v>
      </c>
      <c r="AJ3693" s="149"/>
      <c r="AK3693" s="159" t="s">
        <v>274</v>
      </c>
      <c r="AL3693" s="159" t="s">
        <v>274</v>
      </c>
      <c r="AM3693" s="149" t="s">
        <v>274</v>
      </c>
      <c r="AN3693" s="160">
        <v>4</v>
      </c>
      <c r="AO3693" s="149"/>
      <c r="AP3693" s="149" t="s">
        <v>274</v>
      </c>
      <c r="AQ3693" s="149" t="s">
        <v>275</v>
      </c>
      <c r="AR3693" s="158">
        <v>1</v>
      </c>
      <c r="AS3693" s="149" t="s">
        <v>275</v>
      </c>
      <c r="AT3693" s="149" t="s">
        <v>276</v>
      </c>
      <c r="AU3693" s="161">
        <v>1</v>
      </c>
      <c r="AV3693" s="159">
        <v>30524.78</v>
      </c>
      <c r="AW3693" s="159">
        <v>1220.99</v>
      </c>
      <c r="AX3693" s="149" t="s">
        <v>274</v>
      </c>
      <c r="AY3693" s="159">
        <v>305.25</v>
      </c>
      <c r="AZ3693" s="159">
        <v>305.25</v>
      </c>
      <c r="BA3693" s="159">
        <v>1221</v>
      </c>
      <c r="BB3693" s="159">
        <v>6410.25</v>
      </c>
      <c r="BC3693" s="162" t="s">
        <v>274</v>
      </c>
      <c r="BD3693" s="162">
        <v>0</v>
      </c>
      <c r="BE3693" s="159">
        <v>24114.53</v>
      </c>
      <c r="BF3693" s="159">
        <v>24114.53</v>
      </c>
      <c r="BG3693" s="159">
        <v>30524.78</v>
      </c>
    </row>
    <row r="3694" ht="28.05" customHeight="1" spans="1:59">
      <c r="A3694" s="149"/>
      <c r="B3694" s="149"/>
      <c r="C3694" s="149"/>
      <c r="D3694" s="149" t="s">
        <v>3726</v>
      </c>
      <c r="E3694" s="340" t="s">
        <v>16185</v>
      </c>
      <c r="F3694" s="149" t="s">
        <v>3726</v>
      </c>
      <c r="G3694" s="149" t="s">
        <v>16186</v>
      </c>
      <c r="H3694" s="149" t="s">
        <v>16187</v>
      </c>
      <c r="I3694" s="149"/>
      <c r="J3694" s="149" t="s">
        <v>16188</v>
      </c>
      <c r="K3694" s="149"/>
      <c r="L3694" s="149" t="s">
        <v>287</v>
      </c>
      <c r="M3694" s="149"/>
      <c r="N3694" s="149" t="s">
        <v>263</v>
      </c>
      <c r="O3694" s="149" t="s">
        <v>214</v>
      </c>
      <c r="P3694" s="149" t="s">
        <v>53</v>
      </c>
      <c r="Q3694" s="149"/>
      <c r="R3694" s="149" t="s">
        <v>8180</v>
      </c>
      <c r="S3694" s="149" t="s">
        <v>4928</v>
      </c>
      <c r="T3694" s="149" t="s">
        <v>15732</v>
      </c>
      <c r="U3694" s="149" t="s">
        <v>267</v>
      </c>
      <c r="V3694" s="149"/>
      <c r="W3694" s="149"/>
      <c r="X3694" s="149" t="s">
        <v>268</v>
      </c>
      <c r="Y3694" s="149"/>
      <c r="Z3694" s="149"/>
      <c r="AA3694" s="149"/>
      <c r="AB3694" s="149" t="s">
        <v>269</v>
      </c>
      <c r="AC3694" s="149" t="s">
        <v>270</v>
      </c>
      <c r="AD3694" s="149" t="s">
        <v>15732</v>
      </c>
      <c r="AE3694" s="149" t="s">
        <v>271</v>
      </c>
      <c r="AF3694" s="149"/>
      <c r="AG3694" s="149" t="s">
        <v>1098</v>
      </c>
      <c r="AH3694" s="149" t="s">
        <v>273</v>
      </c>
      <c r="AI3694" s="158">
        <v>65</v>
      </c>
      <c r="AJ3694" s="149"/>
      <c r="AK3694" s="159" t="s">
        <v>274</v>
      </c>
      <c r="AL3694" s="159" t="s">
        <v>274</v>
      </c>
      <c r="AM3694" s="149" t="s">
        <v>274</v>
      </c>
      <c r="AN3694" s="160">
        <v>4</v>
      </c>
      <c r="AO3694" s="149"/>
      <c r="AP3694" s="149" t="s">
        <v>274</v>
      </c>
      <c r="AQ3694" s="149" t="s">
        <v>275</v>
      </c>
      <c r="AR3694" s="158">
        <v>1</v>
      </c>
      <c r="AS3694" s="149" t="s">
        <v>275</v>
      </c>
      <c r="AT3694" s="149" t="s">
        <v>276</v>
      </c>
      <c r="AU3694" s="161">
        <v>1</v>
      </c>
      <c r="AV3694" s="159">
        <v>356017.71</v>
      </c>
      <c r="AW3694" s="159">
        <v>14240.71</v>
      </c>
      <c r="AX3694" s="149" t="s">
        <v>274</v>
      </c>
      <c r="AY3694" s="159">
        <v>3661.89</v>
      </c>
      <c r="AZ3694" s="159">
        <v>3661.89</v>
      </c>
      <c r="BA3694" s="159">
        <v>14647.56</v>
      </c>
      <c r="BB3694" s="159">
        <v>228258.36</v>
      </c>
      <c r="BC3694" s="162" t="s">
        <v>274</v>
      </c>
      <c r="BD3694" s="162">
        <v>0</v>
      </c>
      <c r="BE3694" s="159">
        <v>127759.35</v>
      </c>
      <c r="BF3694" s="159">
        <v>127759.35</v>
      </c>
      <c r="BG3694" s="159">
        <v>356017.71</v>
      </c>
    </row>
    <row r="3695" ht="28.05" customHeight="1" spans="1:59">
      <c r="A3695" s="149"/>
      <c r="B3695" s="149"/>
      <c r="C3695" s="149"/>
      <c r="D3695" s="149" t="s">
        <v>3726</v>
      </c>
      <c r="E3695" s="340" t="s">
        <v>16189</v>
      </c>
      <c r="F3695" s="149" t="s">
        <v>3726</v>
      </c>
      <c r="G3695" s="149" t="s">
        <v>16190</v>
      </c>
      <c r="H3695" s="149" t="s">
        <v>16170</v>
      </c>
      <c r="I3695" s="149" t="s">
        <v>6405</v>
      </c>
      <c r="J3695" s="149" t="s">
        <v>16191</v>
      </c>
      <c r="K3695" s="149"/>
      <c r="L3695" s="149" t="s">
        <v>262</v>
      </c>
      <c r="M3695" s="149"/>
      <c r="N3695" s="149" t="s">
        <v>263</v>
      </c>
      <c r="O3695" s="149" t="s">
        <v>214</v>
      </c>
      <c r="P3695" s="149" t="s">
        <v>53</v>
      </c>
      <c r="Q3695" s="149"/>
      <c r="R3695" s="149" t="s">
        <v>15811</v>
      </c>
      <c r="S3695" s="149" t="s">
        <v>4928</v>
      </c>
      <c r="T3695" s="149" t="s">
        <v>15777</v>
      </c>
      <c r="U3695" s="149" t="s">
        <v>267</v>
      </c>
      <c r="V3695" s="149"/>
      <c r="W3695" s="149"/>
      <c r="X3695" s="149" t="s">
        <v>268</v>
      </c>
      <c r="Y3695" s="149"/>
      <c r="Z3695" s="149"/>
      <c r="AA3695" s="149"/>
      <c r="AB3695" s="149" t="s">
        <v>269</v>
      </c>
      <c r="AC3695" s="149" t="s">
        <v>318</v>
      </c>
      <c r="AD3695" s="149" t="s">
        <v>15777</v>
      </c>
      <c r="AE3695" s="149" t="s">
        <v>271</v>
      </c>
      <c r="AF3695" s="149"/>
      <c r="AG3695" s="149" t="s">
        <v>1098</v>
      </c>
      <c r="AH3695" s="149" t="s">
        <v>273</v>
      </c>
      <c r="AI3695" s="158">
        <v>96</v>
      </c>
      <c r="AJ3695" s="149"/>
      <c r="AK3695" s="159" t="s">
        <v>274</v>
      </c>
      <c r="AL3695" s="159" t="s">
        <v>274</v>
      </c>
      <c r="AM3695" s="149" t="s">
        <v>274</v>
      </c>
      <c r="AN3695" s="160">
        <v>4</v>
      </c>
      <c r="AO3695" s="149"/>
      <c r="AP3695" s="149" t="s">
        <v>274</v>
      </c>
      <c r="AQ3695" s="149" t="s">
        <v>275</v>
      </c>
      <c r="AR3695" s="158">
        <v>1</v>
      </c>
      <c r="AS3695" s="149" t="s">
        <v>275</v>
      </c>
      <c r="AT3695" s="149" t="s">
        <v>276</v>
      </c>
      <c r="AU3695" s="161">
        <v>1</v>
      </c>
      <c r="AV3695" s="159">
        <v>16666.67</v>
      </c>
      <c r="AW3695" s="159">
        <v>666.67</v>
      </c>
      <c r="AX3695" s="149" t="s">
        <v>274</v>
      </c>
      <c r="AY3695" s="159">
        <v>208.25</v>
      </c>
      <c r="AZ3695" s="159">
        <v>208.25</v>
      </c>
      <c r="BA3695" s="159">
        <v>833.03</v>
      </c>
      <c r="BB3695" s="159">
        <v>16000</v>
      </c>
      <c r="BC3695" s="162" t="s">
        <v>274</v>
      </c>
      <c r="BD3695" s="162">
        <v>0</v>
      </c>
      <c r="BE3695" s="159">
        <v>666.67</v>
      </c>
      <c r="BF3695" s="159">
        <v>666.67</v>
      </c>
      <c r="BG3695" s="159">
        <v>16666.67</v>
      </c>
    </row>
    <row r="3696" ht="28.05" customHeight="1" spans="1:59">
      <c r="A3696" s="149"/>
      <c r="B3696" s="149"/>
      <c r="C3696" s="149"/>
      <c r="D3696" s="149" t="s">
        <v>3726</v>
      </c>
      <c r="E3696" s="340" t="s">
        <v>16192</v>
      </c>
      <c r="F3696" s="149" t="s">
        <v>3726</v>
      </c>
      <c r="G3696" s="149" t="s">
        <v>16193</v>
      </c>
      <c r="H3696" s="149" t="s">
        <v>16194</v>
      </c>
      <c r="I3696" s="149" t="s">
        <v>16195</v>
      </c>
      <c r="J3696" s="149" t="s">
        <v>16196</v>
      </c>
      <c r="K3696" s="149"/>
      <c r="L3696" s="149" t="s">
        <v>262</v>
      </c>
      <c r="M3696" s="149"/>
      <c r="N3696" s="149" t="s">
        <v>263</v>
      </c>
      <c r="O3696" s="149" t="s">
        <v>214</v>
      </c>
      <c r="P3696" s="149" t="s">
        <v>53</v>
      </c>
      <c r="Q3696" s="149"/>
      <c r="R3696" s="149" t="s">
        <v>7251</v>
      </c>
      <c r="S3696" s="149" t="s">
        <v>793</v>
      </c>
      <c r="T3696" s="149" t="s">
        <v>16179</v>
      </c>
      <c r="U3696" s="149" t="s">
        <v>267</v>
      </c>
      <c r="V3696" s="149"/>
      <c r="W3696" s="149"/>
      <c r="X3696" s="149" t="s">
        <v>268</v>
      </c>
      <c r="Y3696" s="149"/>
      <c r="Z3696" s="149"/>
      <c r="AA3696" s="149"/>
      <c r="AB3696" s="149" t="s">
        <v>269</v>
      </c>
      <c r="AC3696" s="149" t="s">
        <v>270</v>
      </c>
      <c r="AD3696" s="149" t="s">
        <v>16179</v>
      </c>
      <c r="AE3696" s="149" t="s">
        <v>271</v>
      </c>
      <c r="AF3696" s="149"/>
      <c r="AG3696" s="149" t="s">
        <v>1098</v>
      </c>
      <c r="AH3696" s="149" t="s">
        <v>273</v>
      </c>
      <c r="AI3696" s="158">
        <v>68</v>
      </c>
      <c r="AJ3696" s="149"/>
      <c r="AK3696" s="159" t="s">
        <v>274</v>
      </c>
      <c r="AL3696" s="159" t="s">
        <v>274</v>
      </c>
      <c r="AM3696" s="149" t="s">
        <v>274</v>
      </c>
      <c r="AN3696" s="160">
        <v>4</v>
      </c>
      <c r="AO3696" s="149"/>
      <c r="AP3696" s="149" t="s">
        <v>274</v>
      </c>
      <c r="AQ3696" s="149" t="s">
        <v>275</v>
      </c>
      <c r="AR3696" s="158">
        <v>1</v>
      </c>
      <c r="AS3696" s="149" t="s">
        <v>275</v>
      </c>
      <c r="AT3696" s="149" t="s">
        <v>276</v>
      </c>
      <c r="AU3696" s="161">
        <v>1</v>
      </c>
      <c r="AV3696" s="159">
        <v>15132.74</v>
      </c>
      <c r="AW3696" s="159">
        <v>605.31</v>
      </c>
      <c r="AX3696" s="149" t="s">
        <v>274</v>
      </c>
      <c r="AY3696" s="159">
        <v>156.05</v>
      </c>
      <c r="AZ3696" s="159">
        <v>156.05</v>
      </c>
      <c r="BA3696" s="159">
        <v>624.2</v>
      </c>
      <c r="BB3696" s="159">
        <v>10157.99</v>
      </c>
      <c r="BC3696" s="162" t="s">
        <v>274</v>
      </c>
      <c r="BD3696" s="162">
        <v>0</v>
      </c>
      <c r="BE3696" s="159">
        <v>4974.75</v>
      </c>
      <c r="BF3696" s="159">
        <v>4974.75</v>
      </c>
      <c r="BG3696" s="159">
        <v>15132.74</v>
      </c>
    </row>
    <row r="3697" ht="28.05" customHeight="1" spans="1:59">
      <c r="A3697" s="149"/>
      <c r="B3697" s="149"/>
      <c r="C3697" s="149"/>
      <c r="D3697" s="149" t="s">
        <v>3726</v>
      </c>
      <c r="E3697" s="340" t="s">
        <v>16197</v>
      </c>
      <c r="F3697" s="149" t="s">
        <v>3726</v>
      </c>
      <c r="G3697" s="149" t="s">
        <v>16198</v>
      </c>
      <c r="H3697" s="149" t="s">
        <v>16199</v>
      </c>
      <c r="I3697" s="149" t="s">
        <v>16102</v>
      </c>
      <c r="J3697" s="149" t="s">
        <v>16200</v>
      </c>
      <c r="K3697" s="149"/>
      <c r="L3697" s="149" t="s">
        <v>287</v>
      </c>
      <c r="M3697" s="149"/>
      <c r="N3697" s="149" t="s">
        <v>263</v>
      </c>
      <c r="O3697" s="149" t="s">
        <v>214</v>
      </c>
      <c r="P3697" s="149" t="s">
        <v>53</v>
      </c>
      <c r="Q3697" s="149"/>
      <c r="R3697" s="149" t="s">
        <v>16201</v>
      </c>
      <c r="S3697" s="149" t="s">
        <v>16073</v>
      </c>
      <c r="T3697" s="149" t="s">
        <v>414</v>
      </c>
      <c r="U3697" s="149" t="s">
        <v>267</v>
      </c>
      <c r="V3697" s="149"/>
      <c r="W3697" s="149"/>
      <c r="X3697" s="149" t="s">
        <v>336</v>
      </c>
      <c r="Y3697" s="149"/>
      <c r="Z3697" s="149"/>
      <c r="AA3697" s="149"/>
      <c r="AB3697" s="149" t="s">
        <v>269</v>
      </c>
      <c r="AC3697" s="149" t="s">
        <v>270</v>
      </c>
      <c r="AD3697" s="149" t="s">
        <v>414</v>
      </c>
      <c r="AE3697" s="149" t="s">
        <v>271</v>
      </c>
      <c r="AF3697" s="149"/>
      <c r="AG3697" s="149" t="s">
        <v>1098</v>
      </c>
      <c r="AH3697" s="149" t="s">
        <v>273</v>
      </c>
      <c r="AI3697" s="158">
        <v>21</v>
      </c>
      <c r="AJ3697" s="149"/>
      <c r="AK3697" s="159" t="s">
        <v>274</v>
      </c>
      <c r="AL3697" s="159" t="s">
        <v>274</v>
      </c>
      <c r="AM3697" s="149" t="s">
        <v>274</v>
      </c>
      <c r="AN3697" s="160">
        <v>4</v>
      </c>
      <c r="AO3697" s="149"/>
      <c r="AP3697" s="149" t="s">
        <v>274</v>
      </c>
      <c r="AQ3697" s="149" t="s">
        <v>275</v>
      </c>
      <c r="AR3697" s="158">
        <v>1</v>
      </c>
      <c r="AS3697" s="149" t="s">
        <v>275</v>
      </c>
      <c r="AT3697" s="149" t="s">
        <v>276</v>
      </c>
      <c r="AU3697" s="161">
        <v>1</v>
      </c>
      <c r="AV3697" s="159">
        <v>28495.58</v>
      </c>
      <c r="AW3697" s="159">
        <v>1139.82</v>
      </c>
      <c r="AX3697" s="149" t="s">
        <v>274</v>
      </c>
      <c r="AY3697" s="159">
        <v>284.96</v>
      </c>
      <c r="AZ3697" s="159">
        <v>284.96</v>
      </c>
      <c r="BA3697" s="159">
        <v>1139.82</v>
      </c>
      <c r="BB3697" s="159">
        <v>5984.14</v>
      </c>
      <c r="BC3697" s="162" t="s">
        <v>274</v>
      </c>
      <c r="BD3697" s="162">
        <v>0</v>
      </c>
      <c r="BE3697" s="159">
        <v>22511.44</v>
      </c>
      <c r="BF3697" s="159">
        <v>22511.44</v>
      </c>
      <c r="BG3697" s="159">
        <v>28495.58</v>
      </c>
    </row>
    <row r="3698" ht="28.05" customHeight="1" spans="1:59">
      <c r="A3698" s="149"/>
      <c r="B3698" s="149"/>
      <c r="C3698" s="149"/>
      <c r="D3698" s="149" t="s">
        <v>3726</v>
      </c>
      <c r="E3698" s="340" t="s">
        <v>16202</v>
      </c>
      <c r="F3698" s="149" t="s">
        <v>3726</v>
      </c>
      <c r="G3698" s="149" t="s">
        <v>16203</v>
      </c>
      <c r="H3698" s="149" t="s">
        <v>4206</v>
      </c>
      <c r="I3698" s="149" t="s">
        <v>16204</v>
      </c>
      <c r="J3698" s="149" t="s">
        <v>16205</v>
      </c>
      <c r="K3698" s="149"/>
      <c r="L3698" s="149" t="s">
        <v>262</v>
      </c>
      <c r="M3698" s="149"/>
      <c r="N3698" s="149" t="s">
        <v>263</v>
      </c>
      <c r="O3698" s="149" t="s">
        <v>214</v>
      </c>
      <c r="P3698" s="149" t="s">
        <v>53</v>
      </c>
      <c r="Q3698" s="149"/>
      <c r="R3698" s="149" t="s">
        <v>5312</v>
      </c>
      <c r="S3698" s="149" t="s">
        <v>4209</v>
      </c>
      <c r="T3698" s="149" t="s">
        <v>16206</v>
      </c>
      <c r="U3698" s="149" t="s">
        <v>267</v>
      </c>
      <c r="V3698" s="149"/>
      <c r="W3698" s="149"/>
      <c r="X3698" s="149" t="s">
        <v>268</v>
      </c>
      <c r="Y3698" s="149"/>
      <c r="Z3698" s="149"/>
      <c r="AA3698" s="149"/>
      <c r="AB3698" s="149" t="s">
        <v>269</v>
      </c>
      <c r="AC3698" s="149" t="s">
        <v>270</v>
      </c>
      <c r="AD3698" s="149" t="s">
        <v>16206</v>
      </c>
      <c r="AE3698" s="149" t="s">
        <v>271</v>
      </c>
      <c r="AF3698" s="149"/>
      <c r="AG3698" s="149" t="s">
        <v>1098</v>
      </c>
      <c r="AH3698" s="149" t="s">
        <v>273</v>
      </c>
      <c r="AI3698" s="158">
        <v>64</v>
      </c>
      <c r="AJ3698" s="149"/>
      <c r="AK3698" s="159" t="s">
        <v>274</v>
      </c>
      <c r="AL3698" s="159" t="s">
        <v>274</v>
      </c>
      <c r="AM3698" s="149" t="s">
        <v>274</v>
      </c>
      <c r="AN3698" s="160">
        <v>4</v>
      </c>
      <c r="AO3698" s="149"/>
      <c r="AP3698" s="149" t="s">
        <v>274</v>
      </c>
      <c r="AQ3698" s="149" t="s">
        <v>275</v>
      </c>
      <c r="AR3698" s="158">
        <v>1</v>
      </c>
      <c r="AS3698" s="149" t="s">
        <v>275</v>
      </c>
      <c r="AT3698" s="149" t="s">
        <v>276</v>
      </c>
      <c r="AU3698" s="161">
        <v>1</v>
      </c>
      <c r="AV3698" s="159">
        <v>5044.25</v>
      </c>
      <c r="AW3698" s="159">
        <v>201.77</v>
      </c>
      <c r="AX3698" s="149" t="s">
        <v>274</v>
      </c>
      <c r="AY3698" s="159">
        <v>51.85</v>
      </c>
      <c r="AZ3698" s="159">
        <v>51.85</v>
      </c>
      <c r="BA3698" s="159">
        <v>207.4</v>
      </c>
      <c r="BB3698" s="159">
        <v>3183.36</v>
      </c>
      <c r="BC3698" s="162" t="s">
        <v>274</v>
      </c>
      <c r="BD3698" s="162">
        <v>0</v>
      </c>
      <c r="BE3698" s="159">
        <v>1860.89</v>
      </c>
      <c r="BF3698" s="159">
        <v>1860.89</v>
      </c>
      <c r="BG3698" s="159">
        <v>5044.25</v>
      </c>
    </row>
    <row r="3699" ht="28.05" customHeight="1" spans="1:59">
      <c r="A3699" s="149"/>
      <c r="B3699" s="149"/>
      <c r="C3699" s="149"/>
      <c r="D3699" s="149" t="s">
        <v>3726</v>
      </c>
      <c r="E3699" s="340" t="s">
        <v>16207</v>
      </c>
      <c r="F3699" s="149" t="s">
        <v>3726</v>
      </c>
      <c r="G3699" s="149" t="s">
        <v>16208</v>
      </c>
      <c r="H3699" s="149" t="s">
        <v>16209</v>
      </c>
      <c r="I3699" s="149" t="s">
        <v>6400</v>
      </c>
      <c r="J3699" s="149" t="s">
        <v>16210</v>
      </c>
      <c r="K3699" s="149"/>
      <c r="L3699" s="149" t="s">
        <v>262</v>
      </c>
      <c r="M3699" s="149"/>
      <c r="N3699" s="149" t="s">
        <v>263</v>
      </c>
      <c r="O3699" s="149" t="s">
        <v>214</v>
      </c>
      <c r="P3699" s="149" t="s">
        <v>53</v>
      </c>
      <c r="Q3699" s="149"/>
      <c r="R3699" s="149" t="s">
        <v>15811</v>
      </c>
      <c r="S3699" s="149" t="s">
        <v>4928</v>
      </c>
      <c r="T3699" s="149" t="s">
        <v>15777</v>
      </c>
      <c r="U3699" s="149" t="s">
        <v>267</v>
      </c>
      <c r="V3699" s="149"/>
      <c r="W3699" s="149"/>
      <c r="X3699" s="149" t="s">
        <v>268</v>
      </c>
      <c r="Y3699" s="149"/>
      <c r="Z3699" s="149"/>
      <c r="AA3699" s="149"/>
      <c r="AB3699" s="149" t="s">
        <v>269</v>
      </c>
      <c r="AC3699" s="149" t="s">
        <v>318</v>
      </c>
      <c r="AD3699" s="149" t="s">
        <v>15777</v>
      </c>
      <c r="AE3699" s="149" t="s">
        <v>271</v>
      </c>
      <c r="AF3699" s="149"/>
      <c r="AG3699" s="149" t="s">
        <v>1098</v>
      </c>
      <c r="AH3699" s="149" t="s">
        <v>273</v>
      </c>
      <c r="AI3699" s="158">
        <v>96</v>
      </c>
      <c r="AJ3699" s="149"/>
      <c r="AK3699" s="159" t="s">
        <v>274</v>
      </c>
      <c r="AL3699" s="159" t="s">
        <v>274</v>
      </c>
      <c r="AM3699" s="149" t="s">
        <v>274</v>
      </c>
      <c r="AN3699" s="160">
        <v>4</v>
      </c>
      <c r="AO3699" s="149"/>
      <c r="AP3699" s="149" t="s">
        <v>274</v>
      </c>
      <c r="AQ3699" s="149" t="s">
        <v>275</v>
      </c>
      <c r="AR3699" s="158">
        <v>1</v>
      </c>
      <c r="AS3699" s="149" t="s">
        <v>275</v>
      </c>
      <c r="AT3699" s="149" t="s">
        <v>276</v>
      </c>
      <c r="AU3699" s="161">
        <v>1</v>
      </c>
      <c r="AV3699" s="159">
        <v>11111.11</v>
      </c>
      <c r="AW3699" s="159">
        <v>444.44</v>
      </c>
      <c r="AX3699" s="149" t="s">
        <v>274</v>
      </c>
      <c r="AY3699" s="159">
        <v>138.91</v>
      </c>
      <c r="AZ3699" s="159">
        <v>138.91</v>
      </c>
      <c r="BA3699" s="159">
        <v>555.66</v>
      </c>
      <c r="BB3699" s="159">
        <v>10666.67</v>
      </c>
      <c r="BC3699" s="162" t="s">
        <v>274</v>
      </c>
      <c r="BD3699" s="162">
        <v>0</v>
      </c>
      <c r="BE3699" s="159">
        <v>444.44</v>
      </c>
      <c r="BF3699" s="159">
        <v>444.44</v>
      </c>
      <c r="BG3699" s="159">
        <v>11111.11</v>
      </c>
    </row>
    <row r="3700" ht="28.05" customHeight="1" spans="1:59">
      <c r="A3700" s="149"/>
      <c r="B3700" s="149"/>
      <c r="C3700" s="149"/>
      <c r="D3700" s="149" t="s">
        <v>3726</v>
      </c>
      <c r="E3700" s="340" t="s">
        <v>16211</v>
      </c>
      <c r="F3700" s="149" t="s">
        <v>3726</v>
      </c>
      <c r="G3700" s="149" t="s">
        <v>16212</v>
      </c>
      <c r="H3700" s="149" t="s">
        <v>16194</v>
      </c>
      <c r="I3700" s="149" t="s">
        <v>16195</v>
      </c>
      <c r="J3700" s="149" t="s">
        <v>16213</v>
      </c>
      <c r="K3700" s="149"/>
      <c r="L3700" s="149" t="s">
        <v>262</v>
      </c>
      <c r="M3700" s="149"/>
      <c r="N3700" s="149" t="s">
        <v>263</v>
      </c>
      <c r="O3700" s="149" t="s">
        <v>214</v>
      </c>
      <c r="P3700" s="149" t="s">
        <v>53</v>
      </c>
      <c r="Q3700" s="149"/>
      <c r="R3700" s="149" t="s">
        <v>7251</v>
      </c>
      <c r="S3700" s="149" t="s">
        <v>793</v>
      </c>
      <c r="T3700" s="149" t="s">
        <v>16179</v>
      </c>
      <c r="U3700" s="149" t="s">
        <v>267</v>
      </c>
      <c r="V3700" s="149"/>
      <c r="W3700" s="149"/>
      <c r="X3700" s="149" t="s">
        <v>268</v>
      </c>
      <c r="Y3700" s="149"/>
      <c r="Z3700" s="149"/>
      <c r="AA3700" s="149"/>
      <c r="AB3700" s="149" t="s">
        <v>269</v>
      </c>
      <c r="AC3700" s="149" t="s">
        <v>270</v>
      </c>
      <c r="AD3700" s="149" t="s">
        <v>16179</v>
      </c>
      <c r="AE3700" s="149" t="s">
        <v>271</v>
      </c>
      <c r="AF3700" s="149"/>
      <c r="AG3700" s="149" t="s">
        <v>1098</v>
      </c>
      <c r="AH3700" s="149" t="s">
        <v>273</v>
      </c>
      <c r="AI3700" s="158">
        <v>68</v>
      </c>
      <c r="AJ3700" s="149"/>
      <c r="AK3700" s="159" t="s">
        <v>274</v>
      </c>
      <c r="AL3700" s="159" t="s">
        <v>274</v>
      </c>
      <c r="AM3700" s="149" t="s">
        <v>274</v>
      </c>
      <c r="AN3700" s="160">
        <v>4</v>
      </c>
      <c r="AO3700" s="149"/>
      <c r="AP3700" s="149" t="s">
        <v>274</v>
      </c>
      <c r="AQ3700" s="149" t="s">
        <v>275</v>
      </c>
      <c r="AR3700" s="158">
        <v>1</v>
      </c>
      <c r="AS3700" s="149" t="s">
        <v>275</v>
      </c>
      <c r="AT3700" s="149" t="s">
        <v>276</v>
      </c>
      <c r="AU3700" s="161">
        <v>1</v>
      </c>
      <c r="AV3700" s="159">
        <v>15132.75</v>
      </c>
      <c r="AW3700" s="159">
        <v>605.31</v>
      </c>
      <c r="AX3700" s="149" t="s">
        <v>274</v>
      </c>
      <c r="AY3700" s="159">
        <v>156.05</v>
      </c>
      <c r="AZ3700" s="159">
        <v>156.05</v>
      </c>
      <c r="BA3700" s="159">
        <v>624.2</v>
      </c>
      <c r="BB3700" s="159">
        <v>10157.99</v>
      </c>
      <c r="BC3700" s="162" t="s">
        <v>274</v>
      </c>
      <c r="BD3700" s="162">
        <v>0</v>
      </c>
      <c r="BE3700" s="159">
        <v>4974.76</v>
      </c>
      <c r="BF3700" s="159">
        <v>4974.76</v>
      </c>
      <c r="BG3700" s="159">
        <v>15132.75</v>
      </c>
    </row>
    <row r="3701" ht="28.05" customHeight="1" spans="1:59">
      <c r="A3701" s="149"/>
      <c r="B3701" s="149"/>
      <c r="C3701" s="149"/>
      <c r="D3701" s="149" t="s">
        <v>3726</v>
      </c>
      <c r="E3701" s="340" t="s">
        <v>16214</v>
      </c>
      <c r="F3701" s="149" t="s">
        <v>3726</v>
      </c>
      <c r="G3701" s="149" t="s">
        <v>16215</v>
      </c>
      <c r="H3701" s="149" t="s">
        <v>16216</v>
      </c>
      <c r="I3701" s="149" t="s">
        <v>16102</v>
      </c>
      <c r="J3701" s="149" t="s">
        <v>16217</v>
      </c>
      <c r="K3701" s="149"/>
      <c r="L3701" s="149" t="s">
        <v>287</v>
      </c>
      <c r="M3701" s="149"/>
      <c r="N3701" s="149" t="s">
        <v>263</v>
      </c>
      <c r="O3701" s="149" t="s">
        <v>214</v>
      </c>
      <c r="P3701" s="149" t="s">
        <v>53</v>
      </c>
      <c r="Q3701" s="149"/>
      <c r="R3701" s="149" t="s">
        <v>16218</v>
      </c>
      <c r="S3701" s="149" t="s">
        <v>16073</v>
      </c>
      <c r="T3701" s="149" t="s">
        <v>414</v>
      </c>
      <c r="U3701" s="149" t="s">
        <v>267</v>
      </c>
      <c r="V3701" s="149"/>
      <c r="W3701" s="149"/>
      <c r="X3701" s="149" t="s">
        <v>336</v>
      </c>
      <c r="Y3701" s="149"/>
      <c r="Z3701" s="149"/>
      <c r="AA3701" s="149"/>
      <c r="AB3701" s="149" t="s">
        <v>269</v>
      </c>
      <c r="AC3701" s="149" t="s">
        <v>270</v>
      </c>
      <c r="AD3701" s="149" t="s">
        <v>414</v>
      </c>
      <c r="AE3701" s="149" t="s">
        <v>271</v>
      </c>
      <c r="AF3701" s="149"/>
      <c r="AG3701" s="149" t="s">
        <v>1098</v>
      </c>
      <c r="AH3701" s="149" t="s">
        <v>273</v>
      </c>
      <c r="AI3701" s="158">
        <v>21</v>
      </c>
      <c r="AJ3701" s="149"/>
      <c r="AK3701" s="159" t="s">
        <v>274</v>
      </c>
      <c r="AL3701" s="159" t="s">
        <v>274</v>
      </c>
      <c r="AM3701" s="149" t="s">
        <v>274</v>
      </c>
      <c r="AN3701" s="160">
        <v>4</v>
      </c>
      <c r="AO3701" s="149"/>
      <c r="AP3701" s="149" t="s">
        <v>274</v>
      </c>
      <c r="AQ3701" s="149" t="s">
        <v>275</v>
      </c>
      <c r="AR3701" s="158">
        <v>1</v>
      </c>
      <c r="AS3701" s="149" t="s">
        <v>275</v>
      </c>
      <c r="AT3701" s="149" t="s">
        <v>276</v>
      </c>
      <c r="AU3701" s="161">
        <v>1</v>
      </c>
      <c r="AV3701" s="159">
        <v>29028.32</v>
      </c>
      <c r="AW3701" s="159">
        <v>1161.13</v>
      </c>
      <c r="AX3701" s="149" t="s">
        <v>274</v>
      </c>
      <c r="AY3701" s="159">
        <v>290.28</v>
      </c>
      <c r="AZ3701" s="159">
        <v>290.28</v>
      </c>
      <c r="BA3701" s="159">
        <v>1161.12</v>
      </c>
      <c r="BB3701" s="159">
        <v>6095.88</v>
      </c>
      <c r="BC3701" s="162" t="s">
        <v>274</v>
      </c>
      <c r="BD3701" s="162">
        <v>0</v>
      </c>
      <c r="BE3701" s="159">
        <v>22932.44</v>
      </c>
      <c r="BF3701" s="159">
        <v>22932.44</v>
      </c>
      <c r="BG3701" s="159">
        <v>29028.32</v>
      </c>
    </row>
    <row r="3702" ht="28.05" customHeight="1" spans="1:59">
      <c r="A3702" s="149"/>
      <c r="B3702" s="149"/>
      <c r="C3702" s="149"/>
      <c r="D3702" s="149" t="s">
        <v>3726</v>
      </c>
      <c r="E3702" s="340" t="s">
        <v>16219</v>
      </c>
      <c r="F3702" s="149" t="s">
        <v>3726</v>
      </c>
      <c r="G3702" s="149" t="s">
        <v>16220</v>
      </c>
      <c r="H3702" s="149" t="s">
        <v>4206</v>
      </c>
      <c r="I3702" s="149" t="s">
        <v>16221</v>
      </c>
      <c r="J3702" s="149" t="s">
        <v>16222</v>
      </c>
      <c r="K3702" s="149"/>
      <c r="L3702" s="149" t="s">
        <v>262</v>
      </c>
      <c r="M3702" s="149"/>
      <c r="N3702" s="149" t="s">
        <v>263</v>
      </c>
      <c r="O3702" s="149" t="s">
        <v>214</v>
      </c>
      <c r="P3702" s="149" t="s">
        <v>53</v>
      </c>
      <c r="Q3702" s="149"/>
      <c r="R3702" s="149" t="s">
        <v>5312</v>
      </c>
      <c r="S3702" s="149" t="s">
        <v>4209</v>
      </c>
      <c r="T3702" s="149" t="s">
        <v>16206</v>
      </c>
      <c r="U3702" s="149" t="s">
        <v>267</v>
      </c>
      <c r="V3702" s="149"/>
      <c r="W3702" s="149"/>
      <c r="X3702" s="149" t="s">
        <v>268</v>
      </c>
      <c r="Y3702" s="149"/>
      <c r="Z3702" s="149"/>
      <c r="AA3702" s="149"/>
      <c r="AB3702" s="149" t="s">
        <v>269</v>
      </c>
      <c r="AC3702" s="149" t="s">
        <v>270</v>
      </c>
      <c r="AD3702" s="149" t="s">
        <v>16206</v>
      </c>
      <c r="AE3702" s="149" t="s">
        <v>271</v>
      </c>
      <c r="AF3702" s="149"/>
      <c r="AG3702" s="149" t="s">
        <v>1098</v>
      </c>
      <c r="AH3702" s="149" t="s">
        <v>273</v>
      </c>
      <c r="AI3702" s="158">
        <v>64</v>
      </c>
      <c r="AJ3702" s="149"/>
      <c r="AK3702" s="159" t="s">
        <v>274</v>
      </c>
      <c r="AL3702" s="159" t="s">
        <v>274</v>
      </c>
      <c r="AM3702" s="149" t="s">
        <v>274</v>
      </c>
      <c r="AN3702" s="160">
        <v>4</v>
      </c>
      <c r="AO3702" s="149"/>
      <c r="AP3702" s="149" t="s">
        <v>274</v>
      </c>
      <c r="AQ3702" s="149" t="s">
        <v>275</v>
      </c>
      <c r="AR3702" s="158">
        <v>1</v>
      </c>
      <c r="AS3702" s="149" t="s">
        <v>275</v>
      </c>
      <c r="AT3702" s="149" t="s">
        <v>276</v>
      </c>
      <c r="AU3702" s="161">
        <v>1</v>
      </c>
      <c r="AV3702" s="159">
        <v>2168.14</v>
      </c>
      <c r="AW3702" s="159">
        <v>86.73</v>
      </c>
      <c r="AX3702" s="149" t="s">
        <v>274</v>
      </c>
      <c r="AY3702" s="159">
        <v>22.29</v>
      </c>
      <c r="AZ3702" s="159">
        <v>22.29</v>
      </c>
      <c r="BA3702" s="159">
        <v>89.16</v>
      </c>
      <c r="BB3702" s="159">
        <v>1368.28</v>
      </c>
      <c r="BC3702" s="162" t="s">
        <v>274</v>
      </c>
      <c r="BD3702" s="162">
        <v>0</v>
      </c>
      <c r="BE3702" s="159">
        <v>799.86</v>
      </c>
      <c r="BF3702" s="159">
        <v>799.86</v>
      </c>
      <c r="BG3702" s="159">
        <v>2168.14</v>
      </c>
    </row>
    <row r="3703" ht="28.05" customHeight="1" spans="1:59">
      <c r="A3703" s="149"/>
      <c r="B3703" s="149"/>
      <c r="C3703" s="149"/>
      <c r="D3703" s="149" t="s">
        <v>3726</v>
      </c>
      <c r="E3703" s="340" t="s">
        <v>16223</v>
      </c>
      <c r="F3703" s="149" t="s">
        <v>3726</v>
      </c>
      <c r="G3703" s="149" t="s">
        <v>16224</v>
      </c>
      <c r="H3703" s="149" t="s">
        <v>16209</v>
      </c>
      <c r="I3703" s="149" t="s">
        <v>6400</v>
      </c>
      <c r="J3703" s="149" t="s">
        <v>16225</v>
      </c>
      <c r="K3703" s="149"/>
      <c r="L3703" s="149" t="s">
        <v>262</v>
      </c>
      <c r="M3703" s="149"/>
      <c r="N3703" s="149" t="s">
        <v>263</v>
      </c>
      <c r="O3703" s="149" t="s">
        <v>214</v>
      </c>
      <c r="P3703" s="149" t="s">
        <v>53</v>
      </c>
      <c r="Q3703" s="149"/>
      <c r="R3703" s="149" t="s">
        <v>15811</v>
      </c>
      <c r="S3703" s="149" t="s">
        <v>4928</v>
      </c>
      <c r="T3703" s="149" t="s">
        <v>15777</v>
      </c>
      <c r="U3703" s="149" t="s">
        <v>267</v>
      </c>
      <c r="V3703" s="149"/>
      <c r="W3703" s="149"/>
      <c r="X3703" s="149" t="s">
        <v>268</v>
      </c>
      <c r="Y3703" s="149"/>
      <c r="Z3703" s="149"/>
      <c r="AA3703" s="149"/>
      <c r="AB3703" s="149" t="s">
        <v>269</v>
      </c>
      <c r="AC3703" s="149" t="s">
        <v>318</v>
      </c>
      <c r="AD3703" s="149" t="s">
        <v>15777</v>
      </c>
      <c r="AE3703" s="149" t="s">
        <v>271</v>
      </c>
      <c r="AF3703" s="149"/>
      <c r="AG3703" s="149" t="s">
        <v>1098</v>
      </c>
      <c r="AH3703" s="149" t="s">
        <v>273</v>
      </c>
      <c r="AI3703" s="158">
        <v>96</v>
      </c>
      <c r="AJ3703" s="149"/>
      <c r="AK3703" s="159" t="s">
        <v>274</v>
      </c>
      <c r="AL3703" s="159" t="s">
        <v>274</v>
      </c>
      <c r="AM3703" s="149" t="s">
        <v>274</v>
      </c>
      <c r="AN3703" s="160">
        <v>4</v>
      </c>
      <c r="AO3703" s="149"/>
      <c r="AP3703" s="149" t="s">
        <v>274</v>
      </c>
      <c r="AQ3703" s="149" t="s">
        <v>275</v>
      </c>
      <c r="AR3703" s="158">
        <v>1</v>
      </c>
      <c r="AS3703" s="149" t="s">
        <v>275</v>
      </c>
      <c r="AT3703" s="149" t="s">
        <v>276</v>
      </c>
      <c r="AU3703" s="161">
        <v>1</v>
      </c>
      <c r="AV3703" s="159">
        <v>11111.11</v>
      </c>
      <c r="AW3703" s="159">
        <v>444.44</v>
      </c>
      <c r="AX3703" s="149" t="s">
        <v>274</v>
      </c>
      <c r="AY3703" s="159">
        <v>138.91</v>
      </c>
      <c r="AZ3703" s="159">
        <v>138.91</v>
      </c>
      <c r="BA3703" s="159">
        <v>555.66</v>
      </c>
      <c r="BB3703" s="159">
        <v>10666.67</v>
      </c>
      <c r="BC3703" s="162" t="s">
        <v>274</v>
      </c>
      <c r="BD3703" s="162">
        <v>0</v>
      </c>
      <c r="BE3703" s="159">
        <v>444.44</v>
      </c>
      <c r="BF3703" s="159">
        <v>444.44</v>
      </c>
      <c r="BG3703" s="159">
        <v>11111.11</v>
      </c>
    </row>
    <row r="3704" ht="28.05" customHeight="1" spans="1:59">
      <c r="A3704" s="149"/>
      <c r="B3704" s="149"/>
      <c r="C3704" s="149"/>
      <c r="D3704" s="149" t="s">
        <v>3726</v>
      </c>
      <c r="E3704" s="340" t="s">
        <v>16226</v>
      </c>
      <c r="F3704" s="149" t="s">
        <v>3726</v>
      </c>
      <c r="G3704" s="149" t="s">
        <v>16227</v>
      </c>
      <c r="H3704" s="149" t="s">
        <v>16228</v>
      </c>
      <c r="I3704" s="149" t="s">
        <v>16102</v>
      </c>
      <c r="J3704" s="149" t="s">
        <v>16229</v>
      </c>
      <c r="K3704" s="149"/>
      <c r="L3704" s="149" t="s">
        <v>287</v>
      </c>
      <c r="M3704" s="149"/>
      <c r="N3704" s="149" t="s">
        <v>263</v>
      </c>
      <c r="O3704" s="149" t="s">
        <v>214</v>
      </c>
      <c r="P3704" s="149" t="s">
        <v>53</v>
      </c>
      <c r="Q3704" s="149"/>
      <c r="R3704" s="149" t="s">
        <v>16230</v>
      </c>
      <c r="S3704" s="149" t="s">
        <v>16073</v>
      </c>
      <c r="T3704" s="149" t="s">
        <v>414</v>
      </c>
      <c r="U3704" s="149" t="s">
        <v>267</v>
      </c>
      <c r="V3704" s="149"/>
      <c r="W3704" s="149"/>
      <c r="X3704" s="149" t="s">
        <v>336</v>
      </c>
      <c r="Y3704" s="149"/>
      <c r="Z3704" s="149"/>
      <c r="AA3704" s="149"/>
      <c r="AB3704" s="149" t="s">
        <v>269</v>
      </c>
      <c r="AC3704" s="149" t="s">
        <v>270</v>
      </c>
      <c r="AD3704" s="149" t="s">
        <v>414</v>
      </c>
      <c r="AE3704" s="149" t="s">
        <v>271</v>
      </c>
      <c r="AF3704" s="149"/>
      <c r="AG3704" s="149" t="s">
        <v>1098</v>
      </c>
      <c r="AH3704" s="149" t="s">
        <v>273</v>
      </c>
      <c r="AI3704" s="158">
        <v>21</v>
      </c>
      <c r="AJ3704" s="149"/>
      <c r="AK3704" s="159" t="s">
        <v>274</v>
      </c>
      <c r="AL3704" s="159" t="s">
        <v>274</v>
      </c>
      <c r="AM3704" s="149" t="s">
        <v>274</v>
      </c>
      <c r="AN3704" s="160">
        <v>4</v>
      </c>
      <c r="AO3704" s="149"/>
      <c r="AP3704" s="149" t="s">
        <v>274</v>
      </c>
      <c r="AQ3704" s="149" t="s">
        <v>275</v>
      </c>
      <c r="AR3704" s="158">
        <v>1</v>
      </c>
      <c r="AS3704" s="149" t="s">
        <v>275</v>
      </c>
      <c r="AT3704" s="149" t="s">
        <v>276</v>
      </c>
      <c r="AU3704" s="161">
        <v>1</v>
      </c>
      <c r="AV3704" s="159">
        <v>30541.59</v>
      </c>
      <c r="AW3704" s="159">
        <v>1221.66</v>
      </c>
      <c r="AX3704" s="149" t="s">
        <v>274</v>
      </c>
      <c r="AY3704" s="159">
        <v>305.42</v>
      </c>
      <c r="AZ3704" s="159">
        <v>305.42</v>
      </c>
      <c r="BA3704" s="159">
        <v>1221.67</v>
      </c>
      <c r="BB3704" s="159">
        <v>6413.81</v>
      </c>
      <c r="BC3704" s="162" t="s">
        <v>274</v>
      </c>
      <c r="BD3704" s="162">
        <v>0</v>
      </c>
      <c r="BE3704" s="159">
        <v>24127.78</v>
      </c>
      <c r="BF3704" s="159">
        <v>24127.78</v>
      </c>
      <c r="BG3704" s="159">
        <v>30541.59</v>
      </c>
    </row>
    <row r="3705" ht="28.05" customHeight="1" spans="1:59">
      <c r="A3705" s="149"/>
      <c r="B3705" s="149"/>
      <c r="C3705" s="149"/>
      <c r="D3705" s="149" t="s">
        <v>3726</v>
      </c>
      <c r="E3705" s="340" t="s">
        <v>16231</v>
      </c>
      <c r="F3705" s="149" t="s">
        <v>3726</v>
      </c>
      <c r="G3705" s="149" t="s">
        <v>16232</v>
      </c>
      <c r="H3705" s="149" t="s">
        <v>16233</v>
      </c>
      <c r="I3705" s="149" t="s">
        <v>16234</v>
      </c>
      <c r="J3705" s="149" t="s">
        <v>16235</v>
      </c>
      <c r="K3705" s="149"/>
      <c r="L3705" s="149" t="s">
        <v>262</v>
      </c>
      <c r="M3705" s="149"/>
      <c r="N3705" s="149" t="s">
        <v>263</v>
      </c>
      <c r="O3705" s="149" t="s">
        <v>214</v>
      </c>
      <c r="P3705" s="149" t="s">
        <v>53</v>
      </c>
      <c r="Q3705" s="149"/>
      <c r="R3705" s="149" t="s">
        <v>3903</v>
      </c>
      <c r="S3705" s="149" t="s">
        <v>16236</v>
      </c>
      <c r="T3705" s="149" t="s">
        <v>16237</v>
      </c>
      <c r="U3705" s="149" t="s">
        <v>267</v>
      </c>
      <c r="V3705" s="149"/>
      <c r="W3705" s="149"/>
      <c r="X3705" s="149" t="s">
        <v>336</v>
      </c>
      <c r="Y3705" s="149"/>
      <c r="Z3705" s="149"/>
      <c r="AA3705" s="149"/>
      <c r="AB3705" s="149" t="s">
        <v>269</v>
      </c>
      <c r="AC3705" s="149" t="s">
        <v>270</v>
      </c>
      <c r="AD3705" s="149" t="s">
        <v>16237</v>
      </c>
      <c r="AE3705" s="149" t="s">
        <v>271</v>
      </c>
      <c r="AF3705" s="149"/>
      <c r="AG3705" s="149" t="s">
        <v>1098</v>
      </c>
      <c r="AH3705" s="149" t="s">
        <v>273</v>
      </c>
      <c r="AI3705" s="158">
        <v>67</v>
      </c>
      <c r="AJ3705" s="149"/>
      <c r="AK3705" s="159" t="s">
        <v>274</v>
      </c>
      <c r="AL3705" s="159" t="s">
        <v>274</v>
      </c>
      <c r="AM3705" s="149" t="s">
        <v>274</v>
      </c>
      <c r="AN3705" s="160">
        <v>4</v>
      </c>
      <c r="AO3705" s="149"/>
      <c r="AP3705" s="149" t="s">
        <v>274</v>
      </c>
      <c r="AQ3705" s="149" t="s">
        <v>275</v>
      </c>
      <c r="AR3705" s="158">
        <v>1</v>
      </c>
      <c r="AS3705" s="149" t="s">
        <v>275</v>
      </c>
      <c r="AT3705" s="149" t="s">
        <v>276</v>
      </c>
      <c r="AU3705" s="161">
        <v>1</v>
      </c>
      <c r="AV3705" s="159">
        <v>66371.68</v>
      </c>
      <c r="AW3705" s="159">
        <v>2654.87</v>
      </c>
      <c r="AX3705" s="149" t="s">
        <v>274</v>
      </c>
      <c r="AY3705" s="159">
        <v>683.82</v>
      </c>
      <c r="AZ3705" s="159">
        <v>683.82</v>
      </c>
      <c r="BA3705" s="159">
        <v>2735.28</v>
      </c>
      <c r="BB3705" s="159">
        <v>43885.92</v>
      </c>
      <c r="BC3705" s="162" t="s">
        <v>274</v>
      </c>
      <c r="BD3705" s="162">
        <v>0</v>
      </c>
      <c r="BE3705" s="159">
        <v>22485.76</v>
      </c>
      <c r="BF3705" s="159">
        <v>22485.76</v>
      </c>
      <c r="BG3705" s="159">
        <v>66371.68</v>
      </c>
    </row>
    <row r="3706" ht="28.05" customHeight="1" spans="1:59">
      <c r="A3706" s="149"/>
      <c r="B3706" s="149"/>
      <c r="C3706" s="149"/>
      <c r="D3706" s="149" t="s">
        <v>3726</v>
      </c>
      <c r="E3706" s="340" t="s">
        <v>16238</v>
      </c>
      <c r="F3706" s="149" t="s">
        <v>3726</v>
      </c>
      <c r="G3706" s="149" t="s">
        <v>16239</v>
      </c>
      <c r="H3706" s="149" t="s">
        <v>16240</v>
      </c>
      <c r="I3706" s="149" t="s">
        <v>6456</v>
      </c>
      <c r="J3706" s="149" t="s">
        <v>16241</v>
      </c>
      <c r="K3706" s="149"/>
      <c r="L3706" s="149" t="s">
        <v>262</v>
      </c>
      <c r="M3706" s="149"/>
      <c r="N3706" s="149" t="s">
        <v>263</v>
      </c>
      <c r="O3706" s="149" t="s">
        <v>214</v>
      </c>
      <c r="P3706" s="149" t="s">
        <v>53</v>
      </c>
      <c r="Q3706" s="149"/>
      <c r="R3706" s="149" t="s">
        <v>296</v>
      </c>
      <c r="S3706" s="149" t="s">
        <v>4928</v>
      </c>
      <c r="T3706" s="149" t="s">
        <v>15777</v>
      </c>
      <c r="U3706" s="149" t="s">
        <v>267</v>
      </c>
      <c r="V3706" s="149"/>
      <c r="W3706" s="149"/>
      <c r="X3706" s="149" t="s">
        <v>268</v>
      </c>
      <c r="Y3706" s="149"/>
      <c r="Z3706" s="149"/>
      <c r="AA3706" s="149"/>
      <c r="AB3706" s="149" t="s">
        <v>269</v>
      </c>
      <c r="AC3706" s="149" t="s">
        <v>318</v>
      </c>
      <c r="AD3706" s="149" t="s">
        <v>15777</v>
      </c>
      <c r="AE3706" s="149" t="s">
        <v>271</v>
      </c>
      <c r="AF3706" s="149"/>
      <c r="AG3706" s="149" t="s">
        <v>1098</v>
      </c>
      <c r="AH3706" s="149" t="s">
        <v>273</v>
      </c>
      <c r="AI3706" s="158">
        <v>96</v>
      </c>
      <c r="AJ3706" s="149"/>
      <c r="AK3706" s="159" t="s">
        <v>274</v>
      </c>
      <c r="AL3706" s="159" t="s">
        <v>274</v>
      </c>
      <c r="AM3706" s="149" t="s">
        <v>274</v>
      </c>
      <c r="AN3706" s="160">
        <v>4</v>
      </c>
      <c r="AO3706" s="149"/>
      <c r="AP3706" s="149" t="s">
        <v>274</v>
      </c>
      <c r="AQ3706" s="149" t="s">
        <v>275</v>
      </c>
      <c r="AR3706" s="158">
        <v>1</v>
      </c>
      <c r="AS3706" s="149" t="s">
        <v>275</v>
      </c>
      <c r="AT3706" s="149" t="s">
        <v>276</v>
      </c>
      <c r="AU3706" s="161">
        <v>1</v>
      </c>
      <c r="AV3706" s="159">
        <v>8119.66</v>
      </c>
      <c r="AW3706" s="159">
        <v>324.79</v>
      </c>
      <c r="AX3706" s="149" t="s">
        <v>274</v>
      </c>
      <c r="AY3706" s="159">
        <v>101.41</v>
      </c>
      <c r="AZ3706" s="159">
        <v>101.41</v>
      </c>
      <c r="BA3706" s="159">
        <v>405.67</v>
      </c>
      <c r="BB3706" s="159">
        <v>7794.87</v>
      </c>
      <c r="BC3706" s="162" t="s">
        <v>274</v>
      </c>
      <c r="BD3706" s="162">
        <v>0</v>
      </c>
      <c r="BE3706" s="159">
        <v>324.79</v>
      </c>
      <c r="BF3706" s="159">
        <v>324.79</v>
      </c>
      <c r="BG3706" s="159">
        <v>8119.66</v>
      </c>
    </row>
    <row r="3707" ht="28.05" customHeight="1" spans="1:59">
      <c r="A3707" s="149"/>
      <c r="B3707" s="149"/>
      <c r="C3707" s="149"/>
      <c r="D3707" s="149" t="s">
        <v>3726</v>
      </c>
      <c r="E3707" s="340" t="s">
        <v>16242</v>
      </c>
      <c r="F3707" s="149" t="s">
        <v>3726</v>
      </c>
      <c r="G3707" s="149" t="s">
        <v>16243</v>
      </c>
      <c r="H3707" s="149" t="s">
        <v>4206</v>
      </c>
      <c r="I3707" s="149" t="s">
        <v>16221</v>
      </c>
      <c r="J3707" s="149" t="s">
        <v>16244</v>
      </c>
      <c r="K3707" s="149"/>
      <c r="L3707" s="149" t="s">
        <v>262</v>
      </c>
      <c r="M3707" s="149"/>
      <c r="N3707" s="149" t="s">
        <v>263</v>
      </c>
      <c r="O3707" s="149" t="s">
        <v>214</v>
      </c>
      <c r="P3707" s="149" t="s">
        <v>53</v>
      </c>
      <c r="Q3707" s="149"/>
      <c r="R3707" s="149" t="s">
        <v>5312</v>
      </c>
      <c r="S3707" s="149" t="s">
        <v>4209</v>
      </c>
      <c r="T3707" s="149" t="s">
        <v>16206</v>
      </c>
      <c r="U3707" s="149" t="s">
        <v>267</v>
      </c>
      <c r="V3707" s="149"/>
      <c r="W3707" s="149"/>
      <c r="X3707" s="149" t="s">
        <v>268</v>
      </c>
      <c r="Y3707" s="149"/>
      <c r="Z3707" s="149"/>
      <c r="AA3707" s="149"/>
      <c r="AB3707" s="149" t="s">
        <v>269</v>
      </c>
      <c r="AC3707" s="149" t="s">
        <v>270</v>
      </c>
      <c r="AD3707" s="149" t="s">
        <v>16206</v>
      </c>
      <c r="AE3707" s="149" t="s">
        <v>271</v>
      </c>
      <c r="AF3707" s="149"/>
      <c r="AG3707" s="149" t="s">
        <v>1098</v>
      </c>
      <c r="AH3707" s="149" t="s">
        <v>273</v>
      </c>
      <c r="AI3707" s="158">
        <v>64</v>
      </c>
      <c r="AJ3707" s="149"/>
      <c r="AK3707" s="159" t="s">
        <v>274</v>
      </c>
      <c r="AL3707" s="159" t="s">
        <v>274</v>
      </c>
      <c r="AM3707" s="149" t="s">
        <v>274</v>
      </c>
      <c r="AN3707" s="160">
        <v>4</v>
      </c>
      <c r="AO3707" s="149"/>
      <c r="AP3707" s="149" t="s">
        <v>274</v>
      </c>
      <c r="AQ3707" s="149" t="s">
        <v>275</v>
      </c>
      <c r="AR3707" s="158">
        <v>1</v>
      </c>
      <c r="AS3707" s="149" t="s">
        <v>275</v>
      </c>
      <c r="AT3707" s="149" t="s">
        <v>276</v>
      </c>
      <c r="AU3707" s="161">
        <v>1</v>
      </c>
      <c r="AV3707" s="159">
        <v>2168.14</v>
      </c>
      <c r="AW3707" s="159">
        <v>86.73</v>
      </c>
      <c r="AX3707" s="149" t="s">
        <v>274</v>
      </c>
      <c r="AY3707" s="159">
        <v>22.29</v>
      </c>
      <c r="AZ3707" s="159">
        <v>22.29</v>
      </c>
      <c r="BA3707" s="159">
        <v>89.16</v>
      </c>
      <c r="BB3707" s="159">
        <v>1368.28</v>
      </c>
      <c r="BC3707" s="162" t="s">
        <v>274</v>
      </c>
      <c r="BD3707" s="162">
        <v>0</v>
      </c>
      <c r="BE3707" s="159">
        <v>799.86</v>
      </c>
      <c r="BF3707" s="159">
        <v>799.86</v>
      </c>
      <c r="BG3707" s="159">
        <v>2168.14</v>
      </c>
    </row>
    <row r="3708" ht="28.05" customHeight="1" spans="1:59">
      <c r="A3708" s="149"/>
      <c r="B3708" s="149"/>
      <c r="C3708" s="149"/>
      <c r="D3708" s="149" t="s">
        <v>3726</v>
      </c>
      <c r="E3708" s="340" t="s">
        <v>16245</v>
      </c>
      <c r="F3708" s="149" t="s">
        <v>3726</v>
      </c>
      <c r="G3708" s="149" t="s">
        <v>16246</v>
      </c>
      <c r="H3708" s="149" t="s">
        <v>3818</v>
      </c>
      <c r="I3708" s="149" t="s">
        <v>16247</v>
      </c>
      <c r="J3708" s="149" t="s">
        <v>16248</v>
      </c>
      <c r="K3708" s="149"/>
      <c r="L3708" s="149" t="s">
        <v>262</v>
      </c>
      <c r="M3708" s="149"/>
      <c r="N3708" s="149" t="s">
        <v>263</v>
      </c>
      <c r="O3708" s="149" t="s">
        <v>214</v>
      </c>
      <c r="P3708" s="149" t="s">
        <v>53</v>
      </c>
      <c r="Q3708" s="149"/>
      <c r="R3708" s="149" t="s">
        <v>3903</v>
      </c>
      <c r="S3708" s="149" t="s">
        <v>4605</v>
      </c>
      <c r="T3708" s="149" t="s">
        <v>16237</v>
      </c>
      <c r="U3708" s="149" t="s">
        <v>267</v>
      </c>
      <c r="V3708" s="149"/>
      <c r="W3708" s="149"/>
      <c r="X3708" s="149" t="s">
        <v>336</v>
      </c>
      <c r="Y3708" s="149"/>
      <c r="Z3708" s="149"/>
      <c r="AA3708" s="149"/>
      <c r="AB3708" s="149" t="s">
        <v>269</v>
      </c>
      <c r="AC3708" s="149" t="s">
        <v>270</v>
      </c>
      <c r="AD3708" s="149" t="s">
        <v>16237</v>
      </c>
      <c r="AE3708" s="149" t="s">
        <v>271</v>
      </c>
      <c r="AF3708" s="149"/>
      <c r="AG3708" s="149" t="s">
        <v>1098</v>
      </c>
      <c r="AH3708" s="149" t="s">
        <v>273</v>
      </c>
      <c r="AI3708" s="158">
        <v>67</v>
      </c>
      <c r="AJ3708" s="149"/>
      <c r="AK3708" s="159" t="s">
        <v>274</v>
      </c>
      <c r="AL3708" s="159" t="s">
        <v>274</v>
      </c>
      <c r="AM3708" s="149" t="s">
        <v>274</v>
      </c>
      <c r="AN3708" s="160">
        <v>4</v>
      </c>
      <c r="AO3708" s="149"/>
      <c r="AP3708" s="149" t="s">
        <v>274</v>
      </c>
      <c r="AQ3708" s="149" t="s">
        <v>275</v>
      </c>
      <c r="AR3708" s="158">
        <v>1</v>
      </c>
      <c r="AS3708" s="149" t="s">
        <v>275</v>
      </c>
      <c r="AT3708" s="149" t="s">
        <v>276</v>
      </c>
      <c r="AU3708" s="161">
        <v>1</v>
      </c>
      <c r="AV3708" s="159">
        <v>7964.6</v>
      </c>
      <c r="AW3708" s="159">
        <v>318.58</v>
      </c>
      <c r="AX3708" s="149" t="s">
        <v>274</v>
      </c>
      <c r="AY3708" s="159">
        <v>82.05</v>
      </c>
      <c r="AZ3708" s="159">
        <v>82.05</v>
      </c>
      <c r="BA3708" s="159">
        <v>328.2</v>
      </c>
      <c r="BB3708" s="159">
        <v>5266.5</v>
      </c>
      <c r="BC3708" s="162" t="s">
        <v>274</v>
      </c>
      <c r="BD3708" s="162">
        <v>0</v>
      </c>
      <c r="BE3708" s="159">
        <v>2698.1</v>
      </c>
      <c r="BF3708" s="159">
        <v>2698.1</v>
      </c>
      <c r="BG3708" s="159">
        <v>7964.6</v>
      </c>
    </row>
    <row r="3709" ht="28.05" customHeight="1" spans="1:59">
      <c r="A3709" s="149"/>
      <c r="B3709" s="149"/>
      <c r="C3709" s="149"/>
      <c r="D3709" s="149" t="s">
        <v>3726</v>
      </c>
      <c r="E3709" s="340" t="s">
        <v>16249</v>
      </c>
      <c r="F3709" s="149" t="s">
        <v>3726</v>
      </c>
      <c r="G3709" s="149" t="s">
        <v>16250</v>
      </c>
      <c r="H3709" s="149" t="s">
        <v>16240</v>
      </c>
      <c r="I3709" s="149" t="s">
        <v>6456</v>
      </c>
      <c r="J3709" s="149" t="s">
        <v>16251</v>
      </c>
      <c r="K3709" s="149"/>
      <c r="L3709" s="149" t="s">
        <v>262</v>
      </c>
      <c r="M3709" s="149"/>
      <c r="N3709" s="149" t="s">
        <v>263</v>
      </c>
      <c r="O3709" s="149" t="s">
        <v>214</v>
      </c>
      <c r="P3709" s="149" t="s">
        <v>53</v>
      </c>
      <c r="Q3709" s="149"/>
      <c r="R3709" s="149" t="s">
        <v>296</v>
      </c>
      <c r="S3709" s="149" t="s">
        <v>4928</v>
      </c>
      <c r="T3709" s="149" t="s">
        <v>15777</v>
      </c>
      <c r="U3709" s="149" t="s">
        <v>267</v>
      </c>
      <c r="V3709" s="149"/>
      <c r="W3709" s="149"/>
      <c r="X3709" s="149" t="s">
        <v>268</v>
      </c>
      <c r="Y3709" s="149"/>
      <c r="Z3709" s="149"/>
      <c r="AA3709" s="149"/>
      <c r="AB3709" s="149" t="s">
        <v>269</v>
      </c>
      <c r="AC3709" s="149" t="s">
        <v>318</v>
      </c>
      <c r="AD3709" s="149" t="s">
        <v>15777</v>
      </c>
      <c r="AE3709" s="149" t="s">
        <v>271</v>
      </c>
      <c r="AF3709" s="149"/>
      <c r="AG3709" s="149" t="s">
        <v>1098</v>
      </c>
      <c r="AH3709" s="149" t="s">
        <v>273</v>
      </c>
      <c r="AI3709" s="158">
        <v>96</v>
      </c>
      <c r="AJ3709" s="149"/>
      <c r="AK3709" s="159" t="s">
        <v>274</v>
      </c>
      <c r="AL3709" s="159" t="s">
        <v>274</v>
      </c>
      <c r="AM3709" s="149" t="s">
        <v>274</v>
      </c>
      <c r="AN3709" s="160">
        <v>4</v>
      </c>
      <c r="AO3709" s="149"/>
      <c r="AP3709" s="149" t="s">
        <v>274</v>
      </c>
      <c r="AQ3709" s="149" t="s">
        <v>275</v>
      </c>
      <c r="AR3709" s="158">
        <v>1</v>
      </c>
      <c r="AS3709" s="149" t="s">
        <v>275</v>
      </c>
      <c r="AT3709" s="149" t="s">
        <v>276</v>
      </c>
      <c r="AU3709" s="161">
        <v>1</v>
      </c>
      <c r="AV3709" s="159">
        <v>8119.66</v>
      </c>
      <c r="AW3709" s="159">
        <v>324.79</v>
      </c>
      <c r="AX3709" s="149" t="s">
        <v>274</v>
      </c>
      <c r="AY3709" s="159">
        <v>101.41</v>
      </c>
      <c r="AZ3709" s="159">
        <v>101.41</v>
      </c>
      <c r="BA3709" s="159">
        <v>405.67</v>
      </c>
      <c r="BB3709" s="159">
        <v>7794.87</v>
      </c>
      <c r="BC3709" s="162" t="s">
        <v>274</v>
      </c>
      <c r="BD3709" s="162">
        <v>0</v>
      </c>
      <c r="BE3709" s="159">
        <v>324.79</v>
      </c>
      <c r="BF3709" s="159">
        <v>324.79</v>
      </c>
      <c r="BG3709" s="159">
        <v>8119.66</v>
      </c>
    </row>
    <row r="3710" ht="28.05" customHeight="1" spans="1:59">
      <c r="A3710" s="149"/>
      <c r="B3710" s="149"/>
      <c r="C3710" s="149"/>
      <c r="D3710" s="149" t="s">
        <v>3726</v>
      </c>
      <c r="E3710" s="340" t="s">
        <v>16252</v>
      </c>
      <c r="F3710" s="149" t="s">
        <v>3726</v>
      </c>
      <c r="G3710" s="149" t="s">
        <v>16253</v>
      </c>
      <c r="H3710" s="149" t="s">
        <v>4206</v>
      </c>
      <c r="I3710" s="149" t="s">
        <v>16221</v>
      </c>
      <c r="J3710" s="149" t="s">
        <v>16254</v>
      </c>
      <c r="K3710" s="149"/>
      <c r="L3710" s="149" t="s">
        <v>262</v>
      </c>
      <c r="M3710" s="149"/>
      <c r="N3710" s="149" t="s">
        <v>263</v>
      </c>
      <c r="O3710" s="149" t="s">
        <v>214</v>
      </c>
      <c r="P3710" s="149" t="s">
        <v>53</v>
      </c>
      <c r="Q3710" s="149"/>
      <c r="R3710" s="149" t="s">
        <v>5312</v>
      </c>
      <c r="S3710" s="149" t="s">
        <v>4209</v>
      </c>
      <c r="T3710" s="149" t="s">
        <v>16206</v>
      </c>
      <c r="U3710" s="149" t="s">
        <v>267</v>
      </c>
      <c r="V3710" s="149"/>
      <c r="W3710" s="149"/>
      <c r="X3710" s="149" t="s">
        <v>268</v>
      </c>
      <c r="Y3710" s="149"/>
      <c r="Z3710" s="149"/>
      <c r="AA3710" s="149"/>
      <c r="AB3710" s="149" t="s">
        <v>269</v>
      </c>
      <c r="AC3710" s="149" t="s">
        <v>270</v>
      </c>
      <c r="AD3710" s="149" t="s">
        <v>16206</v>
      </c>
      <c r="AE3710" s="149" t="s">
        <v>271</v>
      </c>
      <c r="AF3710" s="149"/>
      <c r="AG3710" s="149" t="s">
        <v>1098</v>
      </c>
      <c r="AH3710" s="149" t="s">
        <v>273</v>
      </c>
      <c r="AI3710" s="158">
        <v>64</v>
      </c>
      <c r="AJ3710" s="149"/>
      <c r="AK3710" s="159" t="s">
        <v>274</v>
      </c>
      <c r="AL3710" s="159" t="s">
        <v>274</v>
      </c>
      <c r="AM3710" s="149" t="s">
        <v>274</v>
      </c>
      <c r="AN3710" s="160">
        <v>4</v>
      </c>
      <c r="AO3710" s="149"/>
      <c r="AP3710" s="149" t="s">
        <v>274</v>
      </c>
      <c r="AQ3710" s="149" t="s">
        <v>275</v>
      </c>
      <c r="AR3710" s="158">
        <v>1</v>
      </c>
      <c r="AS3710" s="149" t="s">
        <v>275</v>
      </c>
      <c r="AT3710" s="149" t="s">
        <v>276</v>
      </c>
      <c r="AU3710" s="161">
        <v>1</v>
      </c>
      <c r="AV3710" s="159">
        <v>2168.14</v>
      </c>
      <c r="AW3710" s="159">
        <v>86.73</v>
      </c>
      <c r="AX3710" s="149" t="s">
        <v>274</v>
      </c>
      <c r="AY3710" s="159">
        <v>22.29</v>
      </c>
      <c r="AZ3710" s="159">
        <v>22.29</v>
      </c>
      <c r="BA3710" s="159">
        <v>89.16</v>
      </c>
      <c r="BB3710" s="159">
        <v>1368.28</v>
      </c>
      <c r="BC3710" s="162" t="s">
        <v>274</v>
      </c>
      <c r="BD3710" s="162">
        <v>0</v>
      </c>
      <c r="BE3710" s="159">
        <v>799.86</v>
      </c>
      <c r="BF3710" s="159">
        <v>799.86</v>
      </c>
      <c r="BG3710" s="159">
        <v>2168.14</v>
      </c>
    </row>
    <row r="3711" ht="28.05" customHeight="1" spans="1:59">
      <c r="A3711" s="149"/>
      <c r="B3711" s="149"/>
      <c r="C3711" s="149"/>
      <c r="D3711" s="149" t="s">
        <v>3726</v>
      </c>
      <c r="E3711" s="340" t="s">
        <v>16255</v>
      </c>
      <c r="F3711" s="149" t="s">
        <v>3726</v>
      </c>
      <c r="G3711" s="149" t="s">
        <v>16256</v>
      </c>
      <c r="H3711" s="149" t="s">
        <v>16257</v>
      </c>
      <c r="I3711" s="149" t="s">
        <v>16102</v>
      </c>
      <c r="J3711" s="149" t="s">
        <v>16258</v>
      </c>
      <c r="K3711" s="149"/>
      <c r="L3711" s="149" t="s">
        <v>287</v>
      </c>
      <c r="M3711" s="149"/>
      <c r="N3711" s="149" t="s">
        <v>263</v>
      </c>
      <c r="O3711" s="149" t="s">
        <v>214</v>
      </c>
      <c r="P3711" s="149" t="s">
        <v>53</v>
      </c>
      <c r="Q3711" s="149"/>
      <c r="R3711" s="149" t="s">
        <v>16259</v>
      </c>
      <c r="S3711" s="149" t="s">
        <v>16073</v>
      </c>
      <c r="T3711" s="149" t="s">
        <v>414</v>
      </c>
      <c r="U3711" s="149" t="s">
        <v>267</v>
      </c>
      <c r="V3711" s="149"/>
      <c r="W3711" s="149"/>
      <c r="X3711" s="149" t="s">
        <v>336</v>
      </c>
      <c r="Y3711" s="149"/>
      <c r="Z3711" s="149"/>
      <c r="AA3711" s="149"/>
      <c r="AB3711" s="149" t="s">
        <v>269</v>
      </c>
      <c r="AC3711" s="149" t="s">
        <v>270</v>
      </c>
      <c r="AD3711" s="149" t="s">
        <v>414</v>
      </c>
      <c r="AE3711" s="149" t="s">
        <v>271</v>
      </c>
      <c r="AF3711" s="149"/>
      <c r="AG3711" s="149" t="s">
        <v>1098</v>
      </c>
      <c r="AH3711" s="149" t="s">
        <v>273</v>
      </c>
      <c r="AI3711" s="158">
        <v>21</v>
      </c>
      <c r="AJ3711" s="149"/>
      <c r="AK3711" s="159" t="s">
        <v>274</v>
      </c>
      <c r="AL3711" s="159" t="s">
        <v>274</v>
      </c>
      <c r="AM3711" s="149" t="s">
        <v>274</v>
      </c>
      <c r="AN3711" s="160">
        <v>4</v>
      </c>
      <c r="AO3711" s="149"/>
      <c r="AP3711" s="149" t="s">
        <v>274</v>
      </c>
      <c r="AQ3711" s="149" t="s">
        <v>275</v>
      </c>
      <c r="AR3711" s="158">
        <v>1</v>
      </c>
      <c r="AS3711" s="149" t="s">
        <v>275</v>
      </c>
      <c r="AT3711" s="149" t="s">
        <v>276</v>
      </c>
      <c r="AU3711" s="161">
        <v>1</v>
      </c>
      <c r="AV3711" s="159">
        <v>25352.21</v>
      </c>
      <c r="AW3711" s="159">
        <v>1014.09</v>
      </c>
      <c r="AX3711" s="149" t="s">
        <v>274</v>
      </c>
      <c r="AY3711" s="159">
        <v>253.52</v>
      </c>
      <c r="AZ3711" s="159">
        <v>253.52</v>
      </c>
      <c r="BA3711" s="159">
        <v>1014.08</v>
      </c>
      <c r="BB3711" s="159">
        <v>5323.92</v>
      </c>
      <c r="BC3711" s="162" t="s">
        <v>274</v>
      </c>
      <c r="BD3711" s="162">
        <v>0</v>
      </c>
      <c r="BE3711" s="159">
        <v>20028.29</v>
      </c>
      <c r="BF3711" s="159">
        <v>20028.29</v>
      </c>
      <c r="BG3711" s="159">
        <v>25352.21</v>
      </c>
    </row>
    <row r="3712" ht="28.05" customHeight="1" spans="1:59">
      <c r="A3712" s="149"/>
      <c r="B3712" s="149"/>
      <c r="C3712" s="149"/>
      <c r="D3712" s="149" t="s">
        <v>3726</v>
      </c>
      <c r="E3712" s="340" t="s">
        <v>16260</v>
      </c>
      <c r="F3712" s="149" t="s">
        <v>3726</v>
      </c>
      <c r="G3712" s="149" t="s">
        <v>16261</v>
      </c>
      <c r="H3712" s="149" t="s">
        <v>16262</v>
      </c>
      <c r="I3712" s="149" t="s">
        <v>16263</v>
      </c>
      <c r="J3712" s="149" t="s">
        <v>16264</v>
      </c>
      <c r="K3712" s="149"/>
      <c r="L3712" s="149" t="s">
        <v>262</v>
      </c>
      <c r="M3712" s="149"/>
      <c r="N3712" s="149" t="s">
        <v>263</v>
      </c>
      <c r="O3712" s="149" t="s">
        <v>214</v>
      </c>
      <c r="P3712" s="149" t="s">
        <v>53</v>
      </c>
      <c r="Q3712" s="149"/>
      <c r="R3712" s="149" t="s">
        <v>16265</v>
      </c>
      <c r="S3712" s="149" t="s">
        <v>16266</v>
      </c>
      <c r="T3712" s="149" t="s">
        <v>16237</v>
      </c>
      <c r="U3712" s="149" t="s">
        <v>267</v>
      </c>
      <c r="V3712" s="149"/>
      <c r="W3712" s="149"/>
      <c r="X3712" s="149" t="s">
        <v>336</v>
      </c>
      <c r="Y3712" s="149"/>
      <c r="Z3712" s="149"/>
      <c r="AA3712" s="149"/>
      <c r="AB3712" s="149" t="s">
        <v>269</v>
      </c>
      <c r="AC3712" s="149" t="s">
        <v>270</v>
      </c>
      <c r="AD3712" s="149" t="s">
        <v>16237</v>
      </c>
      <c r="AE3712" s="149" t="s">
        <v>271</v>
      </c>
      <c r="AF3712" s="149"/>
      <c r="AG3712" s="149" t="s">
        <v>1098</v>
      </c>
      <c r="AH3712" s="149" t="s">
        <v>273</v>
      </c>
      <c r="AI3712" s="158">
        <v>67</v>
      </c>
      <c r="AJ3712" s="149"/>
      <c r="AK3712" s="159" t="s">
        <v>274</v>
      </c>
      <c r="AL3712" s="159" t="s">
        <v>274</v>
      </c>
      <c r="AM3712" s="149" t="s">
        <v>274</v>
      </c>
      <c r="AN3712" s="160">
        <v>4</v>
      </c>
      <c r="AO3712" s="149"/>
      <c r="AP3712" s="149" t="s">
        <v>274</v>
      </c>
      <c r="AQ3712" s="149" t="s">
        <v>275</v>
      </c>
      <c r="AR3712" s="158">
        <v>1</v>
      </c>
      <c r="AS3712" s="149" t="s">
        <v>275</v>
      </c>
      <c r="AT3712" s="149" t="s">
        <v>276</v>
      </c>
      <c r="AU3712" s="161">
        <v>1</v>
      </c>
      <c r="AV3712" s="159">
        <v>169911.5</v>
      </c>
      <c r="AW3712" s="159">
        <v>6796.46</v>
      </c>
      <c r="AX3712" s="149" t="s">
        <v>274</v>
      </c>
      <c r="AY3712" s="159">
        <v>1750.59</v>
      </c>
      <c r="AZ3712" s="159">
        <v>1750.59</v>
      </c>
      <c r="BA3712" s="159">
        <v>7002.36</v>
      </c>
      <c r="BB3712" s="159">
        <v>112347.8</v>
      </c>
      <c r="BC3712" s="162" t="s">
        <v>274</v>
      </c>
      <c r="BD3712" s="162">
        <v>0</v>
      </c>
      <c r="BE3712" s="159">
        <v>57563.7</v>
      </c>
      <c r="BF3712" s="159">
        <v>57563.7</v>
      </c>
      <c r="BG3712" s="159">
        <v>169911.5</v>
      </c>
    </row>
    <row r="3713" ht="28.05" customHeight="1" spans="1:59">
      <c r="A3713" s="149"/>
      <c r="B3713" s="149"/>
      <c r="C3713" s="149"/>
      <c r="D3713" s="149" t="s">
        <v>3726</v>
      </c>
      <c r="E3713" s="340" t="s">
        <v>16267</v>
      </c>
      <c r="F3713" s="149" t="s">
        <v>3726</v>
      </c>
      <c r="G3713" s="149" t="s">
        <v>16268</v>
      </c>
      <c r="H3713" s="149" t="s">
        <v>16269</v>
      </c>
      <c r="I3713" s="149" t="s">
        <v>16102</v>
      </c>
      <c r="J3713" s="149" t="s">
        <v>16270</v>
      </c>
      <c r="K3713" s="149"/>
      <c r="L3713" s="149" t="s">
        <v>287</v>
      </c>
      <c r="M3713" s="149"/>
      <c r="N3713" s="149" t="s">
        <v>263</v>
      </c>
      <c r="O3713" s="149" t="s">
        <v>214</v>
      </c>
      <c r="P3713" s="149" t="s">
        <v>53</v>
      </c>
      <c r="Q3713" s="149"/>
      <c r="R3713" s="149" t="s">
        <v>16271</v>
      </c>
      <c r="S3713" s="149" t="s">
        <v>16073</v>
      </c>
      <c r="T3713" s="149" t="s">
        <v>414</v>
      </c>
      <c r="U3713" s="149" t="s">
        <v>267</v>
      </c>
      <c r="V3713" s="149"/>
      <c r="W3713" s="149"/>
      <c r="X3713" s="149" t="s">
        <v>336</v>
      </c>
      <c r="Y3713" s="149"/>
      <c r="Z3713" s="149"/>
      <c r="AA3713" s="149"/>
      <c r="AB3713" s="149" t="s">
        <v>269</v>
      </c>
      <c r="AC3713" s="149" t="s">
        <v>270</v>
      </c>
      <c r="AD3713" s="149" t="s">
        <v>414</v>
      </c>
      <c r="AE3713" s="149" t="s">
        <v>271</v>
      </c>
      <c r="AF3713" s="149"/>
      <c r="AG3713" s="149" t="s">
        <v>1098</v>
      </c>
      <c r="AH3713" s="149" t="s">
        <v>273</v>
      </c>
      <c r="AI3713" s="158">
        <v>21</v>
      </c>
      <c r="AJ3713" s="149"/>
      <c r="AK3713" s="159" t="s">
        <v>274</v>
      </c>
      <c r="AL3713" s="159" t="s">
        <v>274</v>
      </c>
      <c r="AM3713" s="149" t="s">
        <v>274</v>
      </c>
      <c r="AN3713" s="160">
        <v>4</v>
      </c>
      <c r="AO3713" s="149"/>
      <c r="AP3713" s="149" t="s">
        <v>274</v>
      </c>
      <c r="AQ3713" s="149" t="s">
        <v>275</v>
      </c>
      <c r="AR3713" s="158">
        <v>1</v>
      </c>
      <c r="AS3713" s="149" t="s">
        <v>275</v>
      </c>
      <c r="AT3713" s="149" t="s">
        <v>276</v>
      </c>
      <c r="AU3713" s="161">
        <v>1</v>
      </c>
      <c r="AV3713" s="159">
        <v>25560.18</v>
      </c>
      <c r="AW3713" s="159">
        <v>1022.41</v>
      </c>
      <c r="AX3713" s="149" t="s">
        <v>274</v>
      </c>
      <c r="AY3713" s="159">
        <v>255.6</v>
      </c>
      <c r="AZ3713" s="159">
        <v>255.6</v>
      </c>
      <c r="BA3713" s="159">
        <v>1022.4</v>
      </c>
      <c r="BB3713" s="159">
        <v>5367.6</v>
      </c>
      <c r="BC3713" s="162" t="s">
        <v>274</v>
      </c>
      <c r="BD3713" s="162">
        <v>0</v>
      </c>
      <c r="BE3713" s="159">
        <v>20192.58</v>
      </c>
      <c r="BF3713" s="159">
        <v>20192.58</v>
      </c>
      <c r="BG3713" s="159">
        <v>25560.18</v>
      </c>
    </row>
    <row r="3714" ht="28.05" customHeight="1" spans="1:59">
      <c r="A3714" s="149"/>
      <c r="B3714" s="149"/>
      <c r="C3714" s="149"/>
      <c r="D3714" s="149" t="s">
        <v>3726</v>
      </c>
      <c r="E3714" s="340" t="s">
        <v>16272</v>
      </c>
      <c r="F3714" s="149" t="s">
        <v>3726</v>
      </c>
      <c r="G3714" s="149" t="s">
        <v>16273</v>
      </c>
      <c r="H3714" s="149" t="s">
        <v>16274</v>
      </c>
      <c r="I3714" s="149" t="s">
        <v>6456</v>
      </c>
      <c r="J3714" s="149" t="s">
        <v>16275</v>
      </c>
      <c r="K3714" s="149"/>
      <c r="L3714" s="149" t="s">
        <v>262</v>
      </c>
      <c r="M3714" s="149"/>
      <c r="N3714" s="149" t="s">
        <v>263</v>
      </c>
      <c r="O3714" s="149" t="s">
        <v>214</v>
      </c>
      <c r="P3714" s="149" t="s">
        <v>53</v>
      </c>
      <c r="Q3714" s="149"/>
      <c r="R3714" s="149" t="s">
        <v>15811</v>
      </c>
      <c r="S3714" s="149" t="s">
        <v>4928</v>
      </c>
      <c r="T3714" s="149" t="s">
        <v>15777</v>
      </c>
      <c r="U3714" s="149" t="s">
        <v>267</v>
      </c>
      <c r="V3714" s="149"/>
      <c r="W3714" s="149"/>
      <c r="X3714" s="149" t="s">
        <v>268</v>
      </c>
      <c r="Y3714" s="149"/>
      <c r="Z3714" s="149"/>
      <c r="AA3714" s="149"/>
      <c r="AB3714" s="149" t="s">
        <v>269</v>
      </c>
      <c r="AC3714" s="149" t="s">
        <v>318</v>
      </c>
      <c r="AD3714" s="149" t="s">
        <v>15777</v>
      </c>
      <c r="AE3714" s="149" t="s">
        <v>271</v>
      </c>
      <c r="AF3714" s="149"/>
      <c r="AG3714" s="149" t="s">
        <v>1098</v>
      </c>
      <c r="AH3714" s="149" t="s">
        <v>273</v>
      </c>
      <c r="AI3714" s="158">
        <v>96</v>
      </c>
      <c r="AJ3714" s="149"/>
      <c r="AK3714" s="159" t="s">
        <v>274</v>
      </c>
      <c r="AL3714" s="159" t="s">
        <v>274</v>
      </c>
      <c r="AM3714" s="149" t="s">
        <v>274</v>
      </c>
      <c r="AN3714" s="160">
        <v>4</v>
      </c>
      <c r="AO3714" s="149"/>
      <c r="AP3714" s="149" t="s">
        <v>274</v>
      </c>
      <c r="AQ3714" s="149" t="s">
        <v>275</v>
      </c>
      <c r="AR3714" s="158">
        <v>1</v>
      </c>
      <c r="AS3714" s="149" t="s">
        <v>275</v>
      </c>
      <c r="AT3714" s="149" t="s">
        <v>276</v>
      </c>
      <c r="AU3714" s="161">
        <v>1</v>
      </c>
      <c r="AV3714" s="159">
        <v>38461.52</v>
      </c>
      <c r="AW3714" s="159">
        <v>1538.46</v>
      </c>
      <c r="AX3714" s="149" t="s">
        <v>274</v>
      </c>
      <c r="AY3714" s="159">
        <v>480.66</v>
      </c>
      <c r="AZ3714" s="159">
        <v>480.66</v>
      </c>
      <c r="BA3714" s="159">
        <v>1922.64</v>
      </c>
      <c r="BB3714" s="159">
        <v>36923.06</v>
      </c>
      <c r="BC3714" s="162" t="s">
        <v>274</v>
      </c>
      <c r="BD3714" s="162">
        <v>0</v>
      </c>
      <c r="BE3714" s="159">
        <v>1538.46</v>
      </c>
      <c r="BF3714" s="159">
        <v>1538.46</v>
      </c>
      <c r="BG3714" s="159">
        <v>38461.52</v>
      </c>
    </row>
    <row r="3715" ht="28.05" customHeight="1" spans="1:59">
      <c r="A3715" s="149"/>
      <c r="B3715" s="149"/>
      <c r="C3715" s="149"/>
      <c r="D3715" s="149" t="s">
        <v>3726</v>
      </c>
      <c r="E3715" s="340" t="s">
        <v>16276</v>
      </c>
      <c r="F3715" s="149" t="s">
        <v>3726</v>
      </c>
      <c r="G3715" s="149" t="s">
        <v>16277</v>
      </c>
      <c r="H3715" s="149" t="s">
        <v>4206</v>
      </c>
      <c r="I3715" s="149" t="s">
        <v>16221</v>
      </c>
      <c r="J3715" s="149" t="s">
        <v>16278</v>
      </c>
      <c r="K3715" s="149"/>
      <c r="L3715" s="149" t="s">
        <v>262</v>
      </c>
      <c r="M3715" s="149"/>
      <c r="N3715" s="149" t="s">
        <v>263</v>
      </c>
      <c r="O3715" s="149" t="s">
        <v>214</v>
      </c>
      <c r="P3715" s="149" t="s">
        <v>53</v>
      </c>
      <c r="Q3715" s="149"/>
      <c r="R3715" s="149" t="s">
        <v>5312</v>
      </c>
      <c r="S3715" s="149" t="s">
        <v>4209</v>
      </c>
      <c r="T3715" s="149" t="s">
        <v>16206</v>
      </c>
      <c r="U3715" s="149" t="s">
        <v>267</v>
      </c>
      <c r="V3715" s="149"/>
      <c r="W3715" s="149"/>
      <c r="X3715" s="149" t="s">
        <v>268</v>
      </c>
      <c r="Y3715" s="149"/>
      <c r="Z3715" s="149"/>
      <c r="AA3715" s="149"/>
      <c r="AB3715" s="149" t="s">
        <v>269</v>
      </c>
      <c r="AC3715" s="149" t="s">
        <v>270</v>
      </c>
      <c r="AD3715" s="149" t="s">
        <v>16206</v>
      </c>
      <c r="AE3715" s="149" t="s">
        <v>271</v>
      </c>
      <c r="AF3715" s="149"/>
      <c r="AG3715" s="149" t="s">
        <v>1098</v>
      </c>
      <c r="AH3715" s="149" t="s">
        <v>273</v>
      </c>
      <c r="AI3715" s="158">
        <v>64</v>
      </c>
      <c r="AJ3715" s="149"/>
      <c r="AK3715" s="159" t="s">
        <v>274</v>
      </c>
      <c r="AL3715" s="159" t="s">
        <v>274</v>
      </c>
      <c r="AM3715" s="149" t="s">
        <v>274</v>
      </c>
      <c r="AN3715" s="160">
        <v>4</v>
      </c>
      <c r="AO3715" s="149"/>
      <c r="AP3715" s="149" t="s">
        <v>274</v>
      </c>
      <c r="AQ3715" s="149" t="s">
        <v>275</v>
      </c>
      <c r="AR3715" s="158">
        <v>1</v>
      </c>
      <c r="AS3715" s="149" t="s">
        <v>275</v>
      </c>
      <c r="AT3715" s="149" t="s">
        <v>276</v>
      </c>
      <c r="AU3715" s="161">
        <v>1</v>
      </c>
      <c r="AV3715" s="159">
        <v>2168.15</v>
      </c>
      <c r="AW3715" s="159">
        <v>86.73</v>
      </c>
      <c r="AX3715" s="149" t="s">
        <v>274</v>
      </c>
      <c r="AY3715" s="159">
        <v>22.29</v>
      </c>
      <c r="AZ3715" s="159">
        <v>22.29</v>
      </c>
      <c r="BA3715" s="159">
        <v>89.16</v>
      </c>
      <c r="BB3715" s="159">
        <v>1368.28</v>
      </c>
      <c r="BC3715" s="162" t="s">
        <v>274</v>
      </c>
      <c r="BD3715" s="162">
        <v>0</v>
      </c>
      <c r="BE3715" s="159">
        <v>799.87</v>
      </c>
      <c r="BF3715" s="159">
        <v>799.87</v>
      </c>
      <c r="BG3715" s="159">
        <v>2168.15</v>
      </c>
    </row>
    <row r="3716" ht="28.05" customHeight="1" spans="1:59">
      <c r="A3716" s="149"/>
      <c r="B3716" s="149"/>
      <c r="C3716" s="149"/>
      <c r="D3716" s="149" t="s">
        <v>3726</v>
      </c>
      <c r="E3716" s="340" t="s">
        <v>16279</v>
      </c>
      <c r="F3716" s="149" t="s">
        <v>3726</v>
      </c>
      <c r="G3716" s="149" t="s">
        <v>16280</v>
      </c>
      <c r="H3716" s="149" t="s">
        <v>16281</v>
      </c>
      <c r="I3716" s="149" t="s">
        <v>16102</v>
      </c>
      <c r="J3716" s="149" t="s">
        <v>16282</v>
      </c>
      <c r="K3716" s="149"/>
      <c r="L3716" s="149" t="s">
        <v>287</v>
      </c>
      <c r="M3716" s="149"/>
      <c r="N3716" s="149" t="s">
        <v>263</v>
      </c>
      <c r="O3716" s="149" t="s">
        <v>214</v>
      </c>
      <c r="P3716" s="149" t="s">
        <v>53</v>
      </c>
      <c r="Q3716" s="149"/>
      <c r="R3716" s="149" t="s">
        <v>16283</v>
      </c>
      <c r="S3716" s="149" t="s">
        <v>16073</v>
      </c>
      <c r="T3716" s="149" t="s">
        <v>414</v>
      </c>
      <c r="U3716" s="149" t="s">
        <v>267</v>
      </c>
      <c r="V3716" s="149"/>
      <c r="W3716" s="149"/>
      <c r="X3716" s="149" t="s">
        <v>336</v>
      </c>
      <c r="Y3716" s="149"/>
      <c r="Z3716" s="149"/>
      <c r="AA3716" s="149"/>
      <c r="AB3716" s="149" t="s">
        <v>269</v>
      </c>
      <c r="AC3716" s="149" t="s">
        <v>270</v>
      </c>
      <c r="AD3716" s="149" t="s">
        <v>414</v>
      </c>
      <c r="AE3716" s="149" t="s">
        <v>271</v>
      </c>
      <c r="AF3716" s="149"/>
      <c r="AG3716" s="149" t="s">
        <v>1098</v>
      </c>
      <c r="AH3716" s="149" t="s">
        <v>273</v>
      </c>
      <c r="AI3716" s="158">
        <v>21</v>
      </c>
      <c r="AJ3716" s="149"/>
      <c r="AK3716" s="159" t="s">
        <v>274</v>
      </c>
      <c r="AL3716" s="159" t="s">
        <v>274</v>
      </c>
      <c r="AM3716" s="149" t="s">
        <v>274</v>
      </c>
      <c r="AN3716" s="160">
        <v>4</v>
      </c>
      <c r="AO3716" s="149"/>
      <c r="AP3716" s="149" t="s">
        <v>274</v>
      </c>
      <c r="AQ3716" s="149" t="s">
        <v>275</v>
      </c>
      <c r="AR3716" s="158">
        <v>1</v>
      </c>
      <c r="AS3716" s="149" t="s">
        <v>275</v>
      </c>
      <c r="AT3716" s="149" t="s">
        <v>276</v>
      </c>
      <c r="AU3716" s="161">
        <v>1</v>
      </c>
      <c r="AV3716" s="159">
        <v>23149.56</v>
      </c>
      <c r="AW3716" s="159">
        <v>925.98</v>
      </c>
      <c r="AX3716" s="149" t="s">
        <v>274</v>
      </c>
      <c r="AY3716" s="159">
        <v>231.49</v>
      </c>
      <c r="AZ3716" s="159">
        <v>231.49</v>
      </c>
      <c r="BA3716" s="159">
        <v>925.96</v>
      </c>
      <c r="BB3716" s="159">
        <v>4861.46</v>
      </c>
      <c r="BC3716" s="162" t="s">
        <v>274</v>
      </c>
      <c r="BD3716" s="162">
        <v>0</v>
      </c>
      <c r="BE3716" s="159">
        <v>18288.1</v>
      </c>
      <c r="BF3716" s="159">
        <v>18288.1</v>
      </c>
      <c r="BG3716" s="159">
        <v>23149.56</v>
      </c>
    </row>
    <row r="3717" ht="28.05" customHeight="1" spans="1:59">
      <c r="A3717" s="149"/>
      <c r="B3717" s="149"/>
      <c r="C3717" s="149"/>
      <c r="D3717" s="149" t="s">
        <v>3726</v>
      </c>
      <c r="E3717" s="340" t="s">
        <v>16284</v>
      </c>
      <c r="F3717" s="149" t="s">
        <v>3726</v>
      </c>
      <c r="G3717" s="149" t="s">
        <v>16285</v>
      </c>
      <c r="H3717" s="149" t="s">
        <v>4531</v>
      </c>
      <c r="I3717" s="149" t="s">
        <v>4532</v>
      </c>
      <c r="J3717" s="149" t="s">
        <v>16286</v>
      </c>
      <c r="K3717" s="149"/>
      <c r="L3717" s="149" t="s">
        <v>262</v>
      </c>
      <c r="M3717" s="149"/>
      <c r="N3717" s="149" t="s">
        <v>263</v>
      </c>
      <c r="O3717" s="149" t="s">
        <v>214</v>
      </c>
      <c r="P3717" s="149" t="s">
        <v>53</v>
      </c>
      <c r="Q3717" s="149"/>
      <c r="R3717" s="149" t="s">
        <v>4026</v>
      </c>
      <c r="S3717" s="149" t="s">
        <v>4534</v>
      </c>
      <c r="T3717" s="149" t="s">
        <v>2491</v>
      </c>
      <c r="U3717" s="149" t="s">
        <v>267</v>
      </c>
      <c r="V3717" s="149"/>
      <c r="W3717" s="149"/>
      <c r="X3717" s="149" t="s">
        <v>268</v>
      </c>
      <c r="Y3717" s="149"/>
      <c r="Z3717" s="149"/>
      <c r="AA3717" s="149"/>
      <c r="AB3717" s="149" t="s">
        <v>269</v>
      </c>
      <c r="AC3717" s="149" t="s">
        <v>270</v>
      </c>
      <c r="AD3717" s="149" t="s">
        <v>2491</v>
      </c>
      <c r="AE3717" s="149" t="s">
        <v>271</v>
      </c>
      <c r="AF3717" s="149"/>
      <c r="AG3717" s="149" t="s">
        <v>1098</v>
      </c>
      <c r="AH3717" s="149" t="s">
        <v>273</v>
      </c>
      <c r="AI3717" s="158">
        <v>64</v>
      </c>
      <c r="AJ3717" s="149"/>
      <c r="AK3717" s="159" t="s">
        <v>274</v>
      </c>
      <c r="AL3717" s="159" t="s">
        <v>274</v>
      </c>
      <c r="AM3717" s="149" t="s">
        <v>274</v>
      </c>
      <c r="AN3717" s="160">
        <v>4</v>
      </c>
      <c r="AO3717" s="149"/>
      <c r="AP3717" s="149" t="s">
        <v>274</v>
      </c>
      <c r="AQ3717" s="149" t="s">
        <v>275</v>
      </c>
      <c r="AR3717" s="158">
        <v>1</v>
      </c>
      <c r="AS3717" s="149" t="s">
        <v>275</v>
      </c>
      <c r="AT3717" s="149" t="s">
        <v>276</v>
      </c>
      <c r="AU3717" s="161">
        <v>1</v>
      </c>
      <c r="AV3717" s="159">
        <v>31858.4</v>
      </c>
      <c r="AW3717" s="159">
        <v>1274.34</v>
      </c>
      <c r="AX3717" s="149" t="s">
        <v>274</v>
      </c>
      <c r="AY3717" s="159">
        <v>327.44</v>
      </c>
      <c r="AZ3717" s="159">
        <v>327.44</v>
      </c>
      <c r="BA3717" s="159">
        <v>1309.76</v>
      </c>
      <c r="BB3717" s="159">
        <v>20105.98</v>
      </c>
      <c r="BC3717" s="162" t="s">
        <v>274</v>
      </c>
      <c r="BD3717" s="162">
        <v>0</v>
      </c>
      <c r="BE3717" s="159">
        <v>11752.42</v>
      </c>
      <c r="BF3717" s="159">
        <v>11752.42</v>
      </c>
      <c r="BG3717" s="159">
        <v>31858.4</v>
      </c>
    </row>
    <row r="3718" ht="28.05" customHeight="1" spans="1:59">
      <c r="A3718" s="149"/>
      <c r="B3718" s="149"/>
      <c r="C3718" s="149"/>
      <c r="D3718" s="149" t="s">
        <v>3726</v>
      </c>
      <c r="E3718" s="340" t="s">
        <v>16287</v>
      </c>
      <c r="F3718" s="149" t="s">
        <v>3726</v>
      </c>
      <c r="G3718" s="149" t="s">
        <v>16288</v>
      </c>
      <c r="H3718" s="149" t="s">
        <v>4397</v>
      </c>
      <c r="I3718" s="149" t="s">
        <v>4526</v>
      </c>
      <c r="J3718" s="149" t="s">
        <v>16289</v>
      </c>
      <c r="K3718" s="149"/>
      <c r="L3718" s="149" t="s">
        <v>262</v>
      </c>
      <c r="M3718" s="149"/>
      <c r="N3718" s="149" t="s">
        <v>263</v>
      </c>
      <c r="O3718" s="149" t="s">
        <v>214</v>
      </c>
      <c r="P3718" s="149" t="s">
        <v>53</v>
      </c>
      <c r="Q3718" s="149"/>
      <c r="R3718" s="149" t="s">
        <v>16290</v>
      </c>
      <c r="S3718" s="149" t="s">
        <v>4401</v>
      </c>
      <c r="T3718" s="149" t="s">
        <v>3416</v>
      </c>
      <c r="U3718" s="149" t="s">
        <v>267</v>
      </c>
      <c r="V3718" s="149"/>
      <c r="W3718" s="149"/>
      <c r="X3718" s="149" t="s">
        <v>336</v>
      </c>
      <c r="Y3718" s="149"/>
      <c r="Z3718" s="149"/>
      <c r="AA3718" s="149"/>
      <c r="AB3718" s="149" t="s">
        <v>269</v>
      </c>
      <c r="AC3718" s="149" t="s">
        <v>270</v>
      </c>
      <c r="AD3718" s="149" t="s">
        <v>3416</v>
      </c>
      <c r="AE3718" s="149" t="s">
        <v>271</v>
      </c>
      <c r="AF3718" s="149"/>
      <c r="AG3718" s="149" t="s">
        <v>1098</v>
      </c>
      <c r="AH3718" s="149" t="s">
        <v>273</v>
      </c>
      <c r="AI3718" s="158">
        <v>67</v>
      </c>
      <c r="AJ3718" s="149"/>
      <c r="AK3718" s="159" t="s">
        <v>274</v>
      </c>
      <c r="AL3718" s="159" t="s">
        <v>274</v>
      </c>
      <c r="AM3718" s="149" t="s">
        <v>274</v>
      </c>
      <c r="AN3718" s="160">
        <v>4</v>
      </c>
      <c r="AO3718" s="149"/>
      <c r="AP3718" s="149" t="s">
        <v>274</v>
      </c>
      <c r="AQ3718" s="149" t="s">
        <v>275</v>
      </c>
      <c r="AR3718" s="158">
        <v>1</v>
      </c>
      <c r="AS3718" s="149" t="s">
        <v>275</v>
      </c>
      <c r="AT3718" s="149" t="s">
        <v>276</v>
      </c>
      <c r="AU3718" s="161">
        <v>1</v>
      </c>
      <c r="AV3718" s="159">
        <v>6460.18</v>
      </c>
      <c r="AW3718" s="159">
        <v>258.41</v>
      </c>
      <c r="AX3718" s="149" t="s">
        <v>274</v>
      </c>
      <c r="AY3718" s="159">
        <v>66.56</v>
      </c>
      <c r="AZ3718" s="159">
        <v>66.56</v>
      </c>
      <c r="BA3718" s="159">
        <v>266.24</v>
      </c>
      <c r="BB3718" s="159">
        <v>4271.44</v>
      </c>
      <c r="BC3718" s="162" t="s">
        <v>274</v>
      </c>
      <c r="BD3718" s="162">
        <v>0</v>
      </c>
      <c r="BE3718" s="159">
        <v>2188.74</v>
      </c>
      <c r="BF3718" s="159">
        <v>2188.74</v>
      </c>
      <c r="BG3718" s="159">
        <v>6460.18</v>
      </c>
    </row>
    <row r="3719" ht="28.05" customHeight="1" spans="1:59">
      <c r="A3719" s="149"/>
      <c r="B3719" s="149"/>
      <c r="C3719" s="149"/>
      <c r="D3719" s="149" t="s">
        <v>3726</v>
      </c>
      <c r="E3719" s="340" t="s">
        <v>16291</v>
      </c>
      <c r="F3719" s="149" t="s">
        <v>3726</v>
      </c>
      <c r="G3719" s="149" t="s">
        <v>16292</v>
      </c>
      <c r="H3719" s="149" t="s">
        <v>16293</v>
      </c>
      <c r="I3719" s="149" t="s">
        <v>16294</v>
      </c>
      <c r="J3719" s="149" t="s">
        <v>16295</v>
      </c>
      <c r="K3719" s="149"/>
      <c r="L3719" s="149" t="s">
        <v>262</v>
      </c>
      <c r="M3719" s="149"/>
      <c r="N3719" s="149" t="s">
        <v>263</v>
      </c>
      <c r="O3719" s="149" t="s">
        <v>214</v>
      </c>
      <c r="P3719" s="149" t="s">
        <v>53</v>
      </c>
      <c r="Q3719" s="149"/>
      <c r="R3719" s="149" t="s">
        <v>16296</v>
      </c>
      <c r="S3719" s="149" t="s">
        <v>1223</v>
      </c>
      <c r="T3719" s="149" t="s">
        <v>16297</v>
      </c>
      <c r="U3719" s="149" t="s">
        <v>267</v>
      </c>
      <c r="V3719" s="149"/>
      <c r="W3719" s="149"/>
      <c r="X3719" s="149" t="s">
        <v>268</v>
      </c>
      <c r="Y3719" s="149"/>
      <c r="Z3719" s="149"/>
      <c r="AA3719" s="149"/>
      <c r="AB3719" s="149" t="s">
        <v>269</v>
      </c>
      <c r="AC3719" s="149" t="s">
        <v>270</v>
      </c>
      <c r="AD3719" s="149" t="s">
        <v>16297</v>
      </c>
      <c r="AE3719" s="149" t="s">
        <v>271</v>
      </c>
      <c r="AF3719" s="149"/>
      <c r="AG3719" s="149" t="s">
        <v>1098</v>
      </c>
      <c r="AH3719" s="149" t="s">
        <v>273</v>
      </c>
      <c r="AI3719" s="158">
        <v>67</v>
      </c>
      <c r="AJ3719" s="149"/>
      <c r="AK3719" s="159" t="s">
        <v>274</v>
      </c>
      <c r="AL3719" s="159" t="s">
        <v>274</v>
      </c>
      <c r="AM3719" s="149" t="s">
        <v>274</v>
      </c>
      <c r="AN3719" s="160">
        <v>4</v>
      </c>
      <c r="AO3719" s="149"/>
      <c r="AP3719" s="149" t="s">
        <v>274</v>
      </c>
      <c r="AQ3719" s="149" t="s">
        <v>275</v>
      </c>
      <c r="AR3719" s="158">
        <v>1</v>
      </c>
      <c r="AS3719" s="149" t="s">
        <v>275</v>
      </c>
      <c r="AT3719" s="149" t="s">
        <v>276</v>
      </c>
      <c r="AU3719" s="161">
        <v>1</v>
      </c>
      <c r="AV3719" s="159">
        <v>74144.25</v>
      </c>
      <c r="AW3719" s="159">
        <v>2965.77</v>
      </c>
      <c r="AX3719" s="149" t="s">
        <v>274</v>
      </c>
      <c r="AY3719" s="159">
        <v>763.92</v>
      </c>
      <c r="AZ3719" s="159">
        <v>763.92</v>
      </c>
      <c r="BA3719" s="159">
        <v>3055.67</v>
      </c>
      <c r="BB3719" s="159">
        <v>49024.95</v>
      </c>
      <c r="BC3719" s="162" t="s">
        <v>274</v>
      </c>
      <c r="BD3719" s="162">
        <v>0</v>
      </c>
      <c r="BE3719" s="159">
        <v>25119.3</v>
      </c>
      <c r="BF3719" s="159">
        <v>25119.3</v>
      </c>
      <c r="BG3719" s="159">
        <v>74144.25</v>
      </c>
    </row>
    <row r="3720" ht="28.05" customHeight="1" spans="1:59">
      <c r="A3720" s="149"/>
      <c r="B3720" s="149"/>
      <c r="C3720" s="149"/>
      <c r="D3720" s="149" t="s">
        <v>3726</v>
      </c>
      <c r="E3720" s="340" t="s">
        <v>16298</v>
      </c>
      <c r="F3720" s="149" t="s">
        <v>3726</v>
      </c>
      <c r="G3720" s="149" t="s">
        <v>16299</v>
      </c>
      <c r="H3720" s="149" t="s">
        <v>16300</v>
      </c>
      <c r="I3720" s="149" t="s">
        <v>16086</v>
      </c>
      <c r="J3720" s="149" t="s">
        <v>16301</v>
      </c>
      <c r="K3720" s="149"/>
      <c r="L3720" s="149" t="s">
        <v>287</v>
      </c>
      <c r="M3720" s="149"/>
      <c r="N3720" s="149" t="s">
        <v>263</v>
      </c>
      <c r="O3720" s="149" t="s">
        <v>214</v>
      </c>
      <c r="P3720" s="149" t="s">
        <v>53</v>
      </c>
      <c r="Q3720" s="149"/>
      <c r="R3720" s="149" t="s">
        <v>16302</v>
      </c>
      <c r="S3720" s="149" t="s">
        <v>16073</v>
      </c>
      <c r="T3720" s="149" t="s">
        <v>414</v>
      </c>
      <c r="U3720" s="149" t="s">
        <v>267</v>
      </c>
      <c r="V3720" s="149"/>
      <c r="W3720" s="149"/>
      <c r="X3720" s="149" t="s">
        <v>336</v>
      </c>
      <c r="Y3720" s="149"/>
      <c r="Z3720" s="149"/>
      <c r="AA3720" s="149"/>
      <c r="AB3720" s="149" t="s">
        <v>269</v>
      </c>
      <c r="AC3720" s="149" t="s">
        <v>270</v>
      </c>
      <c r="AD3720" s="149" t="s">
        <v>414</v>
      </c>
      <c r="AE3720" s="149" t="s">
        <v>271</v>
      </c>
      <c r="AF3720" s="149"/>
      <c r="AG3720" s="149" t="s">
        <v>1098</v>
      </c>
      <c r="AH3720" s="149" t="s">
        <v>273</v>
      </c>
      <c r="AI3720" s="158">
        <v>21</v>
      </c>
      <c r="AJ3720" s="149"/>
      <c r="AK3720" s="159" t="s">
        <v>274</v>
      </c>
      <c r="AL3720" s="159" t="s">
        <v>274</v>
      </c>
      <c r="AM3720" s="149" t="s">
        <v>274</v>
      </c>
      <c r="AN3720" s="160">
        <v>4</v>
      </c>
      <c r="AO3720" s="149"/>
      <c r="AP3720" s="149" t="s">
        <v>274</v>
      </c>
      <c r="AQ3720" s="149" t="s">
        <v>275</v>
      </c>
      <c r="AR3720" s="158">
        <v>1</v>
      </c>
      <c r="AS3720" s="149" t="s">
        <v>275</v>
      </c>
      <c r="AT3720" s="149" t="s">
        <v>276</v>
      </c>
      <c r="AU3720" s="161">
        <v>1</v>
      </c>
      <c r="AV3720" s="159">
        <v>26082.3</v>
      </c>
      <c r="AW3720" s="159">
        <v>1043.29</v>
      </c>
      <c r="AX3720" s="149" t="s">
        <v>274</v>
      </c>
      <c r="AY3720" s="159">
        <v>260.82</v>
      </c>
      <c r="AZ3720" s="159">
        <v>260.82</v>
      </c>
      <c r="BA3720" s="159">
        <v>1043.28</v>
      </c>
      <c r="BB3720" s="159">
        <v>5477.22</v>
      </c>
      <c r="BC3720" s="162" t="s">
        <v>274</v>
      </c>
      <c r="BD3720" s="162">
        <v>0</v>
      </c>
      <c r="BE3720" s="159">
        <v>20605.08</v>
      </c>
      <c r="BF3720" s="159">
        <v>20605.08</v>
      </c>
      <c r="BG3720" s="159">
        <v>26082.3</v>
      </c>
    </row>
    <row r="3721" ht="28.05" customHeight="1" spans="1:59">
      <c r="A3721" s="149"/>
      <c r="B3721" s="149"/>
      <c r="C3721" s="149"/>
      <c r="D3721" s="149" t="s">
        <v>3726</v>
      </c>
      <c r="E3721" s="340" t="s">
        <v>16303</v>
      </c>
      <c r="F3721" s="149" t="s">
        <v>3726</v>
      </c>
      <c r="G3721" s="149" t="s">
        <v>16304</v>
      </c>
      <c r="H3721" s="149" t="s">
        <v>16305</v>
      </c>
      <c r="I3721" s="149"/>
      <c r="J3721" s="149" t="s">
        <v>16306</v>
      </c>
      <c r="K3721" s="149"/>
      <c r="L3721" s="149" t="s">
        <v>287</v>
      </c>
      <c r="M3721" s="149"/>
      <c r="N3721" s="149" t="s">
        <v>263</v>
      </c>
      <c r="O3721" s="149" t="s">
        <v>214</v>
      </c>
      <c r="P3721" s="149" t="s">
        <v>53</v>
      </c>
      <c r="Q3721" s="149"/>
      <c r="R3721" s="149" t="s">
        <v>16307</v>
      </c>
      <c r="S3721" s="149" t="s">
        <v>16308</v>
      </c>
      <c r="T3721" s="149" t="s">
        <v>16309</v>
      </c>
      <c r="U3721" s="149" t="s">
        <v>267</v>
      </c>
      <c r="V3721" s="149"/>
      <c r="W3721" s="149"/>
      <c r="X3721" s="149" t="s">
        <v>336</v>
      </c>
      <c r="Y3721" s="149"/>
      <c r="Z3721" s="149"/>
      <c r="AA3721" s="149"/>
      <c r="AB3721" s="149" t="s">
        <v>269</v>
      </c>
      <c r="AC3721" s="149" t="s">
        <v>270</v>
      </c>
      <c r="AD3721" s="149" t="s">
        <v>16309</v>
      </c>
      <c r="AE3721" s="149" t="s">
        <v>271</v>
      </c>
      <c r="AF3721" s="149"/>
      <c r="AG3721" s="149" t="s">
        <v>1098</v>
      </c>
      <c r="AH3721" s="149" t="s">
        <v>273</v>
      </c>
      <c r="AI3721" s="158">
        <v>95</v>
      </c>
      <c r="AJ3721" s="149"/>
      <c r="AK3721" s="159" t="s">
        <v>274</v>
      </c>
      <c r="AL3721" s="159" t="s">
        <v>274</v>
      </c>
      <c r="AM3721" s="149" t="s">
        <v>274</v>
      </c>
      <c r="AN3721" s="160">
        <v>4</v>
      </c>
      <c r="AO3721" s="149"/>
      <c r="AP3721" s="149" t="s">
        <v>274</v>
      </c>
      <c r="AQ3721" s="149" t="s">
        <v>275</v>
      </c>
      <c r="AR3721" s="158">
        <v>1</v>
      </c>
      <c r="AS3721" s="149" t="s">
        <v>275</v>
      </c>
      <c r="AT3721" s="149" t="s">
        <v>276</v>
      </c>
      <c r="AU3721" s="161">
        <v>1</v>
      </c>
      <c r="AV3721" s="159">
        <v>1429193.71</v>
      </c>
      <c r="AW3721" s="159">
        <v>57167.75</v>
      </c>
      <c r="AX3721" s="149" t="s">
        <v>274</v>
      </c>
      <c r="AY3721" s="159">
        <v>17763.2</v>
      </c>
      <c r="AZ3721" s="159">
        <v>17763.2</v>
      </c>
      <c r="BA3721" s="159">
        <v>71052.78</v>
      </c>
      <c r="BB3721" s="159">
        <v>1354262.77</v>
      </c>
      <c r="BC3721" s="162" t="s">
        <v>274</v>
      </c>
      <c r="BD3721" s="162">
        <v>0</v>
      </c>
      <c r="BE3721" s="159">
        <v>74930.94</v>
      </c>
      <c r="BF3721" s="159">
        <v>74930.94</v>
      </c>
      <c r="BG3721" s="159">
        <v>1429193.71</v>
      </c>
    </row>
    <row r="3722" ht="28.05" customHeight="1" spans="1:59">
      <c r="A3722" s="149"/>
      <c r="B3722" s="149"/>
      <c r="C3722" s="149"/>
      <c r="D3722" s="149" t="s">
        <v>3726</v>
      </c>
      <c r="E3722" s="340" t="s">
        <v>16310</v>
      </c>
      <c r="F3722" s="149" t="s">
        <v>3726</v>
      </c>
      <c r="G3722" s="149" t="s">
        <v>16311</v>
      </c>
      <c r="H3722" s="149" t="s">
        <v>16312</v>
      </c>
      <c r="I3722" s="149" t="s">
        <v>16102</v>
      </c>
      <c r="J3722" s="149" t="s">
        <v>16313</v>
      </c>
      <c r="K3722" s="149"/>
      <c r="L3722" s="149" t="s">
        <v>287</v>
      </c>
      <c r="M3722" s="149"/>
      <c r="N3722" s="149" t="s">
        <v>263</v>
      </c>
      <c r="O3722" s="149" t="s">
        <v>214</v>
      </c>
      <c r="P3722" s="149" t="s">
        <v>53</v>
      </c>
      <c r="Q3722" s="149"/>
      <c r="R3722" s="149" t="s">
        <v>16314</v>
      </c>
      <c r="S3722" s="149" t="s">
        <v>16073</v>
      </c>
      <c r="T3722" s="149" t="s">
        <v>414</v>
      </c>
      <c r="U3722" s="149" t="s">
        <v>267</v>
      </c>
      <c r="V3722" s="149"/>
      <c r="W3722" s="149"/>
      <c r="X3722" s="149" t="s">
        <v>336</v>
      </c>
      <c r="Y3722" s="149"/>
      <c r="Z3722" s="149"/>
      <c r="AA3722" s="149"/>
      <c r="AB3722" s="149" t="s">
        <v>269</v>
      </c>
      <c r="AC3722" s="149" t="s">
        <v>270</v>
      </c>
      <c r="AD3722" s="149" t="s">
        <v>414</v>
      </c>
      <c r="AE3722" s="149" t="s">
        <v>271</v>
      </c>
      <c r="AF3722" s="149"/>
      <c r="AG3722" s="149" t="s">
        <v>1098</v>
      </c>
      <c r="AH3722" s="149" t="s">
        <v>273</v>
      </c>
      <c r="AI3722" s="158">
        <v>21</v>
      </c>
      <c r="AJ3722" s="149"/>
      <c r="AK3722" s="159" t="s">
        <v>274</v>
      </c>
      <c r="AL3722" s="159" t="s">
        <v>274</v>
      </c>
      <c r="AM3722" s="149" t="s">
        <v>274</v>
      </c>
      <c r="AN3722" s="160">
        <v>4</v>
      </c>
      <c r="AO3722" s="149"/>
      <c r="AP3722" s="149" t="s">
        <v>274</v>
      </c>
      <c r="AQ3722" s="149" t="s">
        <v>275</v>
      </c>
      <c r="AR3722" s="158">
        <v>1</v>
      </c>
      <c r="AS3722" s="149" t="s">
        <v>275</v>
      </c>
      <c r="AT3722" s="149" t="s">
        <v>276</v>
      </c>
      <c r="AU3722" s="161">
        <v>1</v>
      </c>
      <c r="AV3722" s="159">
        <v>30568.14</v>
      </c>
      <c r="AW3722" s="159">
        <v>1222.73</v>
      </c>
      <c r="AX3722" s="149" t="s">
        <v>274</v>
      </c>
      <c r="AY3722" s="159">
        <v>305.68</v>
      </c>
      <c r="AZ3722" s="159">
        <v>305.68</v>
      </c>
      <c r="BA3722" s="159">
        <v>1222.72</v>
      </c>
      <c r="BB3722" s="159">
        <v>6419.28</v>
      </c>
      <c r="BC3722" s="162" t="s">
        <v>274</v>
      </c>
      <c r="BD3722" s="162">
        <v>0</v>
      </c>
      <c r="BE3722" s="159">
        <v>24148.86</v>
      </c>
      <c r="BF3722" s="159">
        <v>24148.86</v>
      </c>
      <c r="BG3722" s="159">
        <v>30568.14</v>
      </c>
    </row>
    <row r="3723" ht="28.05" customHeight="1" spans="1:59">
      <c r="A3723" s="149"/>
      <c r="B3723" s="149"/>
      <c r="C3723" s="149"/>
      <c r="D3723" s="149" t="s">
        <v>3726</v>
      </c>
      <c r="E3723" s="340" t="s">
        <v>16315</v>
      </c>
      <c r="F3723" s="149" t="s">
        <v>3726</v>
      </c>
      <c r="G3723" s="149" t="s">
        <v>16316</v>
      </c>
      <c r="H3723" s="149" t="s">
        <v>16317</v>
      </c>
      <c r="I3723" s="149"/>
      <c r="J3723" s="149" t="s">
        <v>16318</v>
      </c>
      <c r="K3723" s="149"/>
      <c r="L3723" s="149" t="s">
        <v>262</v>
      </c>
      <c r="M3723" s="149"/>
      <c r="N3723" s="149" t="s">
        <v>263</v>
      </c>
      <c r="O3723" s="149" t="s">
        <v>214</v>
      </c>
      <c r="P3723" s="149" t="s">
        <v>53</v>
      </c>
      <c r="Q3723" s="149"/>
      <c r="R3723" s="149" t="s">
        <v>16319</v>
      </c>
      <c r="S3723" s="149" t="s">
        <v>15755</v>
      </c>
      <c r="T3723" s="149" t="s">
        <v>1210</v>
      </c>
      <c r="U3723" s="149" t="s">
        <v>267</v>
      </c>
      <c r="V3723" s="149"/>
      <c r="W3723" s="149"/>
      <c r="X3723" s="149" t="s">
        <v>268</v>
      </c>
      <c r="Y3723" s="149"/>
      <c r="Z3723" s="149"/>
      <c r="AA3723" s="149"/>
      <c r="AB3723" s="149" t="s">
        <v>269</v>
      </c>
      <c r="AC3723" s="149" t="s">
        <v>270</v>
      </c>
      <c r="AD3723" s="149" t="s">
        <v>1210</v>
      </c>
      <c r="AE3723" s="149" t="s">
        <v>271</v>
      </c>
      <c r="AF3723" s="149"/>
      <c r="AG3723" s="149" t="s">
        <v>1098</v>
      </c>
      <c r="AH3723" s="149" t="s">
        <v>273</v>
      </c>
      <c r="AI3723" s="158">
        <v>95</v>
      </c>
      <c r="AJ3723" s="149"/>
      <c r="AK3723" s="159" t="s">
        <v>274</v>
      </c>
      <c r="AL3723" s="159" t="s">
        <v>274</v>
      </c>
      <c r="AM3723" s="149" t="s">
        <v>274</v>
      </c>
      <c r="AN3723" s="160">
        <v>4</v>
      </c>
      <c r="AO3723" s="149"/>
      <c r="AP3723" s="149" t="s">
        <v>274</v>
      </c>
      <c r="AQ3723" s="149" t="s">
        <v>275</v>
      </c>
      <c r="AR3723" s="158">
        <v>1</v>
      </c>
      <c r="AS3723" s="149" t="s">
        <v>275</v>
      </c>
      <c r="AT3723" s="149" t="s">
        <v>276</v>
      </c>
      <c r="AU3723" s="161">
        <v>1</v>
      </c>
      <c r="AV3723" s="159">
        <v>25258.62</v>
      </c>
      <c r="AW3723" s="159">
        <v>1010.34</v>
      </c>
      <c r="AX3723" s="149" t="s">
        <v>274</v>
      </c>
      <c r="AY3723" s="159">
        <v>303.04</v>
      </c>
      <c r="AZ3723" s="159">
        <v>303.04</v>
      </c>
      <c r="BA3723" s="159">
        <v>1212.15</v>
      </c>
      <c r="BB3723" s="159">
        <v>23945.25</v>
      </c>
      <c r="BC3723" s="162" t="s">
        <v>274</v>
      </c>
      <c r="BD3723" s="162">
        <v>0</v>
      </c>
      <c r="BE3723" s="159">
        <v>1313.37</v>
      </c>
      <c r="BF3723" s="159">
        <v>1313.37</v>
      </c>
      <c r="BG3723" s="159">
        <v>25258.62</v>
      </c>
    </row>
    <row r="3724" ht="28.05" customHeight="1" spans="1:59">
      <c r="A3724" s="149"/>
      <c r="B3724" s="149"/>
      <c r="C3724" s="149"/>
      <c r="D3724" s="149" t="s">
        <v>3726</v>
      </c>
      <c r="E3724" s="340" t="s">
        <v>16320</v>
      </c>
      <c r="F3724" s="149" t="s">
        <v>3726</v>
      </c>
      <c r="G3724" s="149" t="s">
        <v>16321</v>
      </c>
      <c r="H3724" s="149" t="s">
        <v>5530</v>
      </c>
      <c r="I3724" s="149" t="s">
        <v>16322</v>
      </c>
      <c r="J3724" s="149" t="s">
        <v>16323</v>
      </c>
      <c r="K3724" s="149"/>
      <c r="L3724" s="149" t="s">
        <v>262</v>
      </c>
      <c r="M3724" s="149"/>
      <c r="N3724" s="149" t="s">
        <v>263</v>
      </c>
      <c r="O3724" s="149" t="s">
        <v>214</v>
      </c>
      <c r="P3724" s="149" t="s">
        <v>53</v>
      </c>
      <c r="Q3724" s="149"/>
      <c r="R3724" s="149" t="s">
        <v>3903</v>
      </c>
      <c r="S3724" s="149" t="s">
        <v>5533</v>
      </c>
      <c r="T3724" s="149" t="s">
        <v>16324</v>
      </c>
      <c r="U3724" s="149" t="s">
        <v>267</v>
      </c>
      <c r="V3724" s="149"/>
      <c r="W3724" s="149"/>
      <c r="X3724" s="149" t="s">
        <v>336</v>
      </c>
      <c r="Y3724" s="149"/>
      <c r="Z3724" s="149"/>
      <c r="AA3724" s="149"/>
      <c r="AB3724" s="149" t="s">
        <v>269</v>
      </c>
      <c r="AC3724" s="149" t="s">
        <v>270</v>
      </c>
      <c r="AD3724" s="149" t="s">
        <v>16324</v>
      </c>
      <c r="AE3724" s="149" t="s">
        <v>271</v>
      </c>
      <c r="AF3724" s="149"/>
      <c r="AG3724" s="149" t="s">
        <v>1098</v>
      </c>
      <c r="AH3724" s="149" t="s">
        <v>273</v>
      </c>
      <c r="AI3724" s="158">
        <v>64</v>
      </c>
      <c r="AJ3724" s="149"/>
      <c r="AK3724" s="159" t="s">
        <v>274</v>
      </c>
      <c r="AL3724" s="159" t="s">
        <v>274</v>
      </c>
      <c r="AM3724" s="149" t="s">
        <v>274</v>
      </c>
      <c r="AN3724" s="160">
        <v>4</v>
      </c>
      <c r="AO3724" s="149"/>
      <c r="AP3724" s="149" t="s">
        <v>274</v>
      </c>
      <c r="AQ3724" s="149" t="s">
        <v>275</v>
      </c>
      <c r="AR3724" s="158">
        <v>1</v>
      </c>
      <c r="AS3724" s="149" t="s">
        <v>275</v>
      </c>
      <c r="AT3724" s="149" t="s">
        <v>276</v>
      </c>
      <c r="AU3724" s="161">
        <v>1</v>
      </c>
      <c r="AV3724" s="159">
        <v>4247.79</v>
      </c>
      <c r="AW3724" s="159">
        <v>169.91</v>
      </c>
      <c r="AX3724" s="149" t="s">
        <v>274</v>
      </c>
      <c r="AY3724" s="159">
        <v>43.65</v>
      </c>
      <c r="AZ3724" s="159">
        <v>43.65</v>
      </c>
      <c r="BA3724" s="159">
        <v>174.6</v>
      </c>
      <c r="BB3724" s="159">
        <v>2680.92</v>
      </c>
      <c r="BC3724" s="162" t="s">
        <v>274</v>
      </c>
      <c r="BD3724" s="162">
        <v>0</v>
      </c>
      <c r="BE3724" s="159">
        <v>1566.87</v>
      </c>
      <c r="BF3724" s="159">
        <v>1566.87</v>
      </c>
      <c r="BG3724" s="159">
        <v>4247.79</v>
      </c>
    </row>
    <row r="3725" ht="28.05" customHeight="1" spans="1:59">
      <c r="A3725" s="149"/>
      <c r="B3725" s="149"/>
      <c r="C3725" s="149"/>
      <c r="D3725" s="149" t="s">
        <v>3726</v>
      </c>
      <c r="E3725" s="340" t="s">
        <v>16325</v>
      </c>
      <c r="F3725" s="149" t="s">
        <v>3726</v>
      </c>
      <c r="G3725" s="149" t="s">
        <v>16326</v>
      </c>
      <c r="H3725" s="149" t="s">
        <v>16327</v>
      </c>
      <c r="I3725" s="149" t="s">
        <v>16102</v>
      </c>
      <c r="J3725" s="149" t="s">
        <v>16328</v>
      </c>
      <c r="K3725" s="149"/>
      <c r="L3725" s="149" t="s">
        <v>287</v>
      </c>
      <c r="M3725" s="149"/>
      <c r="N3725" s="149" t="s">
        <v>263</v>
      </c>
      <c r="O3725" s="149" t="s">
        <v>214</v>
      </c>
      <c r="P3725" s="149" t="s">
        <v>53</v>
      </c>
      <c r="Q3725" s="149"/>
      <c r="R3725" s="149" t="s">
        <v>16329</v>
      </c>
      <c r="S3725" s="149" t="s">
        <v>16073</v>
      </c>
      <c r="T3725" s="149" t="s">
        <v>414</v>
      </c>
      <c r="U3725" s="149" t="s">
        <v>267</v>
      </c>
      <c r="V3725" s="149"/>
      <c r="W3725" s="149"/>
      <c r="X3725" s="149" t="s">
        <v>336</v>
      </c>
      <c r="Y3725" s="149"/>
      <c r="Z3725" s="149"/>
      <c r="AA3725" s="149"/>
      <c r="AB3725" s="149" t="s">
        <v>269</v>
      </c>
      <c r="AC3725" s="149" t="s">
        <v>270</v>
      </c>
      <c r="AD3725" s="149" t="s">
        <v>414</v>
      </c>
      <c r="AE3725" s="149" t="s">
        <v>271</v>
      </c>
      <c r="AF3725" s="149"/>
      <c r="AG3725" s="149" t="s">
        <v>1098</v>
      </c>
      <c r="AH3725" s="149" t="s">
        <v>273</v>
      </c>
      <c r="AI3725" s="158">
        <v>21</v>
      </c>
      <c r="AJ3725" s="149"/>
      <c r="AK3725" s="159" t="s">
        <v>274</v>
      </c>
      <c r="AL3725" s="159" t="s">
        <v>274</v>
      </c>
      <c r="AM3725" s="149" t="s">
        <v>274</v>
      </c>
      <c r="AN3725" s="160">
        <v>4</v>
      </c>
      <c r="AO3725" s="149"/>
      <c r="AP3725" s="149" t="s">
        <v>274</v>
      </c>
      <c r="AQ3725" s="149" t="s">
        <v>275</v>
      </c>
      <c r="AR3725" s="158">
        <v>1</v>
      </c>
      <c r="AS3725" s="149" t="s">
        <v>275</v>
      </c>
      <c r="AT3725" s="149" t="s">
        <v>276</v>
      </c>
      <c r="AU3725" s="161">
        <v>1</v>
      </c>
      <c r="AV3725" s="159">
        <v>30696.46</v>
      </c>
      <c r="AW3725" s="159">
        <v>1227.86</v>
      </c>
      <c r="AX3725" s="149" t="s">
        <v>274</v>
      </c>
      <c r="AY3725" s="159">
        <v>306.97</v>
      </c>
      <c r="AZ3725" s="159">
        <v>306.97</v>
      </c>
      <c r="BA3725" s="159">
        <v>1227.88</v>
      </c>
      <c r="BB3725" s="159">
        <v>6446.2</v>
      </c>
      <c r="BC3725" s="162" t="s">
        <v>274</v>
      </c>
      <c r="BD3725" s="162">
        <v>0</v>
      </c>
      <c r="BE3725" s="159">
        <v>24250.26</v>
      </c>
      <c r="BF3725" s="159">
        <v>24250.26</v>
      </c>
      <c r="BG3725" s="159">
        <v>30696.46</v>
      </c>
    </row>
    <row r="3726" ht="28.05" customHeight="1" spans="1:59">
      <c r="A3726" s="149"/>
      <c r="B3726" s="149"/>
      <c r="C3726" s="149"/>
      <c r="D3726" s="149" t="s">
        <v>3726</v>
      </c>
      <c r="E3726" s="340" t="s">
        <v>16330</v>
      </c>
      <c r="F3726" s="149" t="s">
        <v>3726</v>
      </c>
      <c r="G3726" s="149" t="s">
        <v>16331</v>
      </c>
      <c r="H3726" s="149" t="s">
        <v>16332</v>
      </c>
      <c r="I3726" s="149" t="s">
        <v>16333</v>
      </c>
      <c r="J3726" s="149" t="s">
        <v>16334</v>
      </c>
      <c r="K3726" s="149"/>
      <c r="L3726" s="149" t="s">
        <v>262</v>
      </c>
      <c r="M3726" s="149"/>
      <c r="N3726" s="149" t="s">
        <v>263</v>
      </c>
      <c r="O3726" s="149" t="s">
        <v>214</v>
      </c>
      <c r="P3726" s="149" t="s">
        <v>53</v>
      </c>
      <c r="Q3726" s="149"/>
      <c r="R3726" s="149" t="s">
        <v>16335</v>
      </c>
      <c r="S3726" s="149" t="s">
        <v>3893</v>
      </c>
      <c r="T3726" s="149" t="s">
        <v>1210</v>
      </c>
      <c r="U3726" s="149" t="s">
        <v>267</v>
      </c>
      <c r="V3726" s="149"/>
      <c r="W3726" s="149"/>
      <c r="X3726" s="149" t="s">
        <v>336</v>
      </c>
      <c r="Y3726" s="149"/>
      <c r="Z3726" s="149"/>
      <c r="AA3726" s="149"/>
      <c r="AB3726" s="149" t="s">
        <v>269</v>
      </c>
      <c r="AC3726" s="149" t="s">
        <v>270</v>
      </c>
      <c r="AD3726" s="149" t="s">
        <v>1210</v>
      </c>
      <c r="AE3726" s="149" t="s">
        <v>271</v>
      </c>
      <c r="AF3726" s="149"/>
      <c r="AG3726" s="149" t="s">
        <v>1098</v>
      </c>
      <c r="AH3726" s="149" t="s">
        <v>273</v>
      </c>
      <c r="AI3726" s="158">
        <v>95</v>
      </c>
      <c r="AJ3726" s="149"/>
      <c r="AK3726" s="159" t="s">
        <v>274</v>
      </c>
      <c r="AL3726" s="159" t="s">
        <v>274</v>
      </c>
      <c r="AM3726" s="149" t="s">
        <v>274</v>
      </c>
      <c r="AN3726" s="160">
        <v>4</v>
      </c>
      <c r="AO3726" s="149"/>
      <c r="AP3726" s="149" t="s">
        <v>274</v>
      </c>
      <c r="AQ3726" s="149" t="s">
        <v>275</v>
      </c>
      <c r="AR3726" s="158">
        <v>1</v>
      </c>
      <c r="AS3726" s="149" t="s">
        <v>275</v>
      </c>
      <c r="AT3726" s="149" t="s">
        <v>276</v>
      </c>
      <c r="AU3726" s="161">
        <v>1</v>
      </c>
      <c r="AV3726" s="159">
        <v>19741.38</v>
      </c>
      <c r="AW3726" s="159">
        <v>789.66</v>
      </c>
      <c r="AX3726" s="149" t="s">
        <v>274</v>
      </c>
      <c r="AY3726" s="159">
        <v>236.97</v>
      </c>
      <c r="AZ3726" s="159">
        <v>236.97</v>
      </c>
      <c r="BA3726" s="159">
        <v>947.86</v>
      </c>
      <c r="BB3726" s="159">
        <v>18714.76</v>
      </c>
      <c r="BC3726" s="162" t="s">
        <v>274</v>
      </c>
      <c r="BD3726" s="162">
        <v>0</v>
      </c>
      <c r="BE3726" s="159">
        <v>1026.62</v>
      </c>
      <c r="BF3726" s="159">
        <v>1026.62</v>
      </c>
      <c r="BG3726" s="159">
        <v>19741.38</v>
      </c>
    </row>
    <row r="3727" ht="28.05" customHeight="1" spans="1:59">
      <c r="A3727" s="149"/>
      <c r="B3727" s="149"/>
      <c r="C3727" s="149"/>
      <c r="D3727" s="149" t="s">
        <v>3726</v>
      </c>
      <c r="E3727" s="340" t="s">
        <v>16336</v>
      </c>
      <c r="F3727" s="149" t="s">
        <v>3726</v>
      </c>
      <c r="G3727" s="149" t="s">
        <v>16337</v>
      </c>
      <c r="H3727" s="149" t="s">
        <v>5530</v>
      </c>
      <c r="I3727" s="149" t="s">
        <v>16322</v>
      </c>
      <c r="J3727" s="149" t="s">
        <v>16338</v>
      </c>
      <c r="K3727" s="149"/>
      <c r="L3727" s="149" t="s">
        <v>262</v>
      </c>
      <c r="M3727" s="149"/>
      <c r="N3727" s="149" t="s">
        <v>263</v>
      </c>
      <c r="O3727" s="149" t="s">
        <v>214</v>
      </c>
      <c r="P3727" s="149" t="s">
        <v>53</v>
      </c>
      <c r="Q3727" s="149"/>
      <c r="R3727" s="149" t="s">
        <v>3903</v>
      </c>
      <c r="S3727" s="149" t="s">
        <v>5533</v>
      </c>
      <c r="T3727" s="149" t="s">
        <v>16324</v>
      </c>
      <c r="U3727" s="149" t="s">
        <v>267</v>
      </c>
      <c r="V3727" s="149"/>
      <c r="W3727" s="149"/>
      <c r="X3727" s="149" t="s">
        <v>336</v>
      </c>
      <c r="Y3727" s="149"/>
      <c r="Z3727" s="149"/>
      <c r="AA3727" s="149"/>
      <c r="AB3727" s="149" t="s">
        <v>269</v>
      </c>
      <c r="AC3727" s="149" t="s">
        <v>270</v>
      </c>
      <c r="AD3727" s="149" t="s">
        <v>16324</v>
      </c>
      <c r="AE3727" s="149" t="s">
        <v>271</v>
      </c>
      <c r="AF3727" s="149"/>
      <c r="AG3727" s="149" t="s">
        <v>1098</v>
      </c>
      <c r="AH3727" s="149" t="s">
        <v>273</v>
      </c>
      <c r="AI3727" s="158">
        <v>64</v>
      </c>
      <c r="AJ3727" s="149"/>
      <c r="AK3727" s="159" t="s">
        <v>274</v>
      </c>
      <c r="AL3727" s="159" t="s">
        <v>274</v>
      </c>
      <c r="AM3727" s="149" t="s">
        <v>274</v>
      </c>
      <c r="AN3727" s="160">
        <v>4</v>
      </c>
      <c r="AO3727" s="149"/>
      <c r="AP3727" s="149" t="s">
        <v>274</v>
      </c>
      <c r="AQ3727" s="149" t="s">
        <v>275</v>
      </c>
      <c r="AR3727" s="158">
        <v>1</v>
      </c>
      <c r="AS3727" s="149" t="s">
        <v>275</v>
      </c>
      <c r="AT3727" s="149" t="s">
        <v>276</v>
      </c>
      <c r="AU3727" s="161">
        <v>1</v>
      </c>
      <c r="AV3727" s="159">
        <v>4247.79</v>
      </c>
      <c r="AW3727" s="159">
        <v>169.91</v>
      </c>
      <c r="AX3727" s="149" t="s">
        <v>274</v>
      </c>
      <c r="AY3727" s="159">
        <v>43.65</v>
      </c>
      <c r="AZ3727" s="159">
        <v>43.65</v>
      </c>
      <c r="BA3727" s="159">
        <v>174.6</v>
      </c>
      <c r="BB3727" s="159">
        <v>2680.92</v>
      </c>
      <c r="BC3727" s="162" t="s">
        <v>274</v>
      </c>
      <c r="BD3727" s="162">
        <v>0</v>
      </c>
      <c r="BE3727" s="159">
        <v>1566.87</v>
      </c>
      <c r="BF3727" s="159">
        <v>1566.87</v>
      </c>
      <c r="BG3727" s="159">
        <v>4247.79</v>
      </c>
    </row>
    <row r="3728" ht="28.05" customHeight="1" spans="1:59">
      <c r="A3728" s="149"/>
      <c r="B3728" s="149"/>
      <c r="C3728" s="149"/>
      <c r="D3728" s="149" t="s">
        <v>3726</v>
      </c>
      <c r="E3728" s="340" t="s">
        <v>16339</v>
      </c>
      <c r="F3728" s="149" t="s">
        <v>3726</v>
      </c>
      <c r="G3728" s="149" t="s">
        <v>16340</v>
      </c>
      <c r="H3728" s="149" t="s">
        <v>16332</v>
      </c>
      <c r="I3728" s="149" t="s">
        <v>16333</v>
      </c>
      <c r="J3728" s="149" t="s">
        <v>16341</v>
      </c>
      <c r="K3728" s="149"/>
      <c r="L3728" s="149" t="s">
        <v>262</v>
      </c>
      <c r="M3728" s="149"/>
      <c r="N3728" s="149" t="s">
        <v>263</v>
      </c>
      <c r="O3728" s="149" t="s">
        <v>214</v>
      </c>
      <c r="P3728" s="149" t="s">
        <v>53</v>
      </c>
      <c r="Q3728" s="149"/>
      <c r="R3728" s="149" t="s">
        <v>16335</v>
      </c>
      <c r="S3728" s="149" t="s">
        <v>3893</v>
      </c>
      <c r="T3728" s="149" t="s">
        <v>1210</v>
      </c>
      <c r="U3728" s="149" t="s">
        <v>267</v>
      </c>
      <c r="V3728" s="149"/>
      <c r="W3728" s="149"/>
      <c r="X3728" s="149" t="s">
        <v>336</v>
      </c>
      <c r="Y3728" s="149"/>
      <c r="Z3728" s="149"/>
      <c r="AA3728" s="149"/>
      <c r="AB3728" s="149" t="s">
        <v>269</v>
      </c>
      <c r="AC3728" s="149" t="s">
        <v>270</v>
      </c>
      <c r="AD3728" s="149" t="s">
        <v>1210</v>
      </c>
      <c r="AE3728" s="149" t="s">
        <v>271</v>
      </c>
      <c r="AF3728" s="149"/>
      <c r="AG3728" s="149" t="s">
        <v>1098</v>
      </c>
      <c r="AH3728" s="149" t="s">
        <v>273</v>
      </c>
      <c r="AI3728" s="158">
        <v>95</v>
      </c>
      <c r="AJ3728" s="149"/>
      <c r="AK3728" s="159" t="s">
        <v>274</v>
      </c>
      <c r="AL3728" s="159" t="s">
        <v>274</v>
      </c>
      <c r="AM3728" s="149" t="s">
        <v>274</v>
      </c>
      <c r="AN3728" s="160">
        <v>4</v>
      </c>
      <c r="AO3728" s="149"/>
      <c r="AP3728" s="149" t="s">
        <v>274</v>
      </c>
      <c r="AQ3728" s="149" t="s">
        <v>275</v>
      </c>
      <c r="AR3728" s="158">
        <v>1</v>
      </c>
      <c r="AS3728" s="149" t="s">
        <v>275</v>
      </c>
      <c r="AT3728" s="149" t="s">
        <v>276</v>
      </c>
      <c r="AU3728" s="161">
        <v>1</v>
      </c>
      <c r="AV3728" s="159">
        <v>19741.38</v>
      </c>
      <c r="AW3728" s="159">
        <v>789.66</v>
      </c>
      <c r="AX3728" s="149" t="s">
        <v>274</v>
      </c>
      <c r="AY3728" s="159">
        <v>236.97</v>
      </c>
      <c r="AZ3728" s="159">
        <v>236.97</v>
      </c>
      <c r="BA3728" s="159">
        <v>947.86</v>
      </c>
      <c r="BB3728" s="159">
        <v>18714.76</v>
      </c>
      <c r="BC3728" s="162" t="s">
        <v>274</v>
      </c>
      <c r="BD3728" s="162">
        <v>0</v>
      </c>
      <c r="BE3728" s="159">
        <v>1026.62</v>
      </c>
      <c r="BF3728" s="159">
        <v>1026.62</v>
      </c>
      <c r="BG3728" s="159">
        <v>19741.38</v>
      </c>
    </row>
    <row r="3729" ht="28.05" customHeight="1" spans="1:59">
      <c r="A3729" s="149"/>
      <c r="B3729" s="149"/>
      <c r="C3729" s="149"/>
      <c r="D3729" s="149" t="s">
        <v>3726</v>
      </c>
      <c r="E3729" s="340" t="s">
        <v>16342</v>
      </c>
      <c r="F3729" s="149" t="s">
        <v>3726</v>
      </c>
      <c r="G3729" s="149" t="s">
        <v>16343</v>
      </c>
      <c r="H3729" s="149" t="s">
        <v>5530</v>
      </c>
      <c r="I3729" s="149" t="s">
        <v>16322</v>
      </c>
      <c r="J3729" s="149" t="s">
        <v>16344</v>
      </c>
      <c r="K3729" s="149"/>
      <c r="L3729" s="149" t="s">
        <v>262</v>
      </c>
      <c r="M3729" s="149"/>
      <c r="N3729" s="149" t="s">
        <v>263</v>
      </c>
      <c r="O3729" s="149" t="s">
        <v>214</v>
      </c>
      <c r="P3729" s="149" t="s">
        <v>53</v>
      </c>
      <c r="Q3729" s="149"/>
      <c r="R3729" s="149" t="s">
        <v>3903</v>
      </c>
      <c r="S3729" s="149" t="s">
        <v>5533</v>
      </c>
      <c r="T3729" s="149" t="s">
        <v>16324</v>
      </c>
      <c r="U3729" s="149" t="s">
        <v>267</v>
      </c>
      <c r="V3729" s="149"/>
      <c r="W3729" s="149"/>
      <c r="X3729" s="149" t="s">
        <v>336</v>
      </c>
      <c r="Y3729" s="149"/>
      <c r="Z3729" s="149"/>
      <c r="AA3729" s="149"/>
      <c r="AB3729" s="149" t="s">
        <v>269</v>
      </c>
      <c r="AC3729" s="149" t="s">
        <v>270</v>
      </c>
      <c r="AD3729" s="149" t="s">
        <v>16324</v>
      </c>
      <c r="AE3729" s="149" t="s">
        <v>271</v>
      </c>
      <c r="AF3729" s="149"/>
      <c r="AG3729" s="149" t="s">
        <v>1098</v>
      </c>
      <c r="AH3729" s="149" t="s">
        <v>273</v>
      </c>
      <c r="AI3729" s="158">
        <v>64</v>
      </c>
      <c r="AJ3729" s="149"/>
      <c r="AK3729" s="159" t="s">
        <v>274</v>
      </c>
      <c r="AL3729" s="159" t="s">
        <v>274</v>
      </c>
      <c r="AM3729" s="149" t="s">
        <v>274</v>
      </c>
      <c r="AN3729" s="160">
        <v>4</v>
      </c>
      <c r="AO3729" s="149"/>
      <c r="AP3729" s="149" t="s">
        <v>274</v>
      </c>
      <c r="AQ3729" s="149" t="s">
        <v>275</v>
      </c>
      <c r="AR3729" s="158">
        <v>1</v>
      </c>
      <c r="AS3729" s="149" t="s">
        <v>275</v>
      </c>
      <c r="AT3729" s="149" t="s">
        <v>276</v>
      </c>
      <c r="AU3729" s="161">
        <v>1</v>
      </c>
      <c r="AV3729" s="159">
        <v>4247.78</v>
      </c>
      <c r="AW3729" s="159">
        <v>169.91</v>
      </c>
      <c r="AX3729" s="149" t="s">
        <v>274</v>
      </c>
      <c r="AY3729" s="159">
        <v>43.65</v>
      </c>
      <c r="AZ3729" s="159">
        <v>43.65</v>
      </c>
      <c r="BA3729" s="159">
        <v>174.6</v>
      </c>
      <c r="BB3729" s="159">
        <v>2680.92</v>
      </c>
      <c r="BC3729" s="162" t="s">
        <v>274</v>
      </c>
      <c r="BD3729" s="162">
        <v>0</v>
      </c>
      <c r="BE3729" s="159">
        <v>1566.86</v>
      </c>
      <c r="BF3729" s="159">
        <v>1566.86</v>
      </c>
      <c r="BG3729" s="159">
        <v>4247.78</v>
      </c>
    </row>
    <row r="3730" ht="28.05" customHeight="1" spans="1:59">
      <c r="A3730" s="149"/>
      <c r="B3730" s="149"/>
      <c r="C3730" s="149"/>
      <c r="D3730" s="149" t="s">
        <v>3726</v>
      </c>
      <c r="E3730" s="340" t="s">
        <v>16345</v>
      </c>
      <c r="F3730" s="149" t="s">
        <v>3726</v>
      </c>
      <c r="G3730" s="149" t="s">
        <v>16346</v>
      </c>
      <c r="H3730" s="149" t="s">
        <v>16347</v>
      </c>
      <c r="I3730" s="149" t="s">
        <v>16348</v>
      </c>
      <c r="J3730" s="149" t="s">
        <v>16349</v>
      </c>
      <c r="K3730" s="149"/>
      <c r="L3730" s="149" t="s">
        <v>287</v>
      </c>
      <c r="M3730" s="149"/>
      <c r="N3730" s="149" t="s">
        <v>263</v>
      </c>
      <c r="O3730" s="149" t="s">
        <v>214</v>
      </c>
      <c r="P3730" s="149" t="s">
        <v>53</v>
      </c>
      <c r="Q3730" s="149"/>
      <c r="R3730" s="149" t="s">
        <v>2512</v>
      </c>
      <c r="S3730" s="149" t="s">
        <v>5362</v>
      </c>
      <c r="T3730" s="149" t="s">
        <v>168</v>
      </c>
      <c r="U3730" s="149" t="s">
        <v>267</v>
      </c>
      <c r="V3730" s="149"/>
      <c r="W3730" s="149"/>
      <c r="X3730" s="149" t="s">
        <v>336</v>
      </c>
      <c r="Y3730" s="149"/>
      <c r="Z3730" s="149"/>
      <c r="AA3730" s="149"/>
      <c r="AB3730" s="149" t="s">
        <v>269</v>
      </c>
      <c r="AC3730" s="149" t="s">
        <v>270</v>
      </c>
      <c r="AD3730" s="149" t="s">
        <v>168</v>
      </c>
      <c r="AE3730" s="149" t="s">
        <v>271</v>
      </c>
      <c r="AF3730" s="149"/>
      <c r="AG3730" s="149" t="s">
        <v>1098</v>
      </c>
      <c r="AH3730" s="149" t="s">
        <v>273</v>
      </c>
      <c r="AI3730" s="158">
        <v>67</v>
      </c>
      <c r="AJ3730" s="149"/>
      <c r="AK3730" s="159" t="s">
        <v>274</v>
      </c>
      <c r="AL3730" s="159" t="s">
        <v>274</v>
      </c>
      <c r="AM3730" s="149" t="s">
        <v>274</v>
      </c>
      <c r="AN3730" s="160">
        <v>4</v>
      </c>
      <c r="AO3730" s="149"/>
      <c r="AP3730" s="149" t="s">
        <v>274</v>
      </c>
      <c r="AQ3730" s="149" t="s">
        <v>275</v>
      </c>
      <c r="AR3730" s="158">
        <v>1</v>
      </c>
      <c r="AS3730" s="149" t="s">
        <v>275</v>
      </c>
      <c r="AT3730" s="149" t="s">
        <v>276</v>
      </c>
      <c r="AU3730" s="161">
        <v>1</v>
      </c>
      <c r="AV3730" s="159">
        <v>12347.58</v>
      </c>
      <c r="AW3730" s="159">
        <v>493.9</v>
      </c>
      <c r="AX3730" s="149" t="s">
        <v>274</v>
      </c>
      <c r="AY3730" s="159">
        <v>127.21</v>
      </c>
      <c r="AZ3730" s="159">
        <v>127.21</v>
      </c>
      <c r="BA3730" s="159">
        <v>508.84</v>
      </c>
      <c r="BB3730" s="159">
        <v>8164.6</v>
      </c>
      <c r="BC3730" s="162" t="s">
        <v>274</v>
      </c>
      <c r="BD3730" s="162">
        <v>0</v>
      </c>
      <c r="BE3730" s="159">
        <v>4182.98</v>
      </c>
      <c r="BF3730" s="159">
        <v>4182.98</v>
      </c>
      <c r="BG3730" s="159">
        <v>12347.58</v>
      </c>
    </row>
    <row r="3731" ht="28.05" customHeight="1" spans="1:59">
      <c r="A3731" s="149"/>
      <c r="B3731" s="149"/>
      <c r="C3731" s="149"/>
      <c r="D3731" s="149" t="s">
        <v>3726</v>
      </c>
      <c r="E3731" s="340" t="s">
        <v>16350</v>
      </c>
      <c r="F3731" s="149" t="s">
        <v>3726</v>
      </c>
      <c r="G3731" s="149" t="s">
        <v>16351</v>
      </c>
      <c r="H3731" s="149" t="s">
        <v>16347</v>
      </c>
      <c r="I3731" s="149" t="s">
        <v>16348</v>
      </c>
      <c r="J3731" s="149" t="s">
        <v>16352</v>
      </c>
      <c r="K3731" s="149"/>
      <c r="L3731" s="149" t="s">
        <v>287</v>
      </c>
      <c r="M3731" s="149"/>
      <c r="N3731" s="149" t="s">
        <v>263</v>
      </c>
      <c r="O3731" s="149" t="s">
        <v>214</v>
      </c>
      <c r="P3731" s="149" t="s">
        <v>53</v>
      </c>
      <c r="Q3731" s="149"/>
      <c r="R3731" s="149" t="s">
        <v>2512</v>
      </c>
      <c r="S3731" s="149" t="s">
        <v>5362</v>
      </c>
      <c r="T3731" s="149" t="s">
        <v>168</v>
      </c>
      <c r="U3731" s="149" t="s">
        <v>267</v>
      </c>
      <c r="V3731" s="149"/>
      <c r="W3731" s="149"/>
      <c r="X3731" s="149" t="s">
        <v>336</v>
      </c>
      <c r="Y3731" s="149"/>
      <c r="Z3731" s="149"/>
      <c r="AA3731" s="149"/>
      <c r="AB3731" s="149" t="s">
        <v>269</v>
      </c>
      <c r="AC3731" s="149" t="s">
        <v>270</v>
      </c>
      <c r="AD3731" s="149" t="s">
        <v>168</v>
      </c>
      <c r="AE3731" s="149" t="s">
        <v>271</v>
      </c>
      <c r="AF3731" s="149"/>
      <c r="AG3731" s="149" t="s">
        <v>1098</v>
      </c>
      <c r="AH3731" s="149" t="s">
        <v>273</v>
      </c>
      <c r="AI3731" s="158">
        <v>67</v>
      </c>
      <c r="AJ3731" s="149"/>
      <c r="AK3731" s="159" t="s">
        <v>274</v>
      </c>
      <c r="AL3731" s="159" t="s">
        <v>274</v>
      </c>
      <c r="AM3731" s="149" t="s">
        <v>274</v>
      </c>
      <c r="AN3731" s="160">
        <v>4</v>
      </c>
      <c r="AO3731" s="149"/>
      <c r="AP3731" s="149" t="s">
        <v>274</v>
      </c>
      <c r="AQ3731" s="149" t="s">
        <v>275</v>
      </c>
      <c r="AR3731" s="158">
        <v>1</v>
      </c>
      <c r="AS3731" s="149" t="s">
        <v>275</v>
      </c>
      <c r="AT3731" s="149" t="s">
        <v>276</v>
      </c>
      <c r="AU3731" s="161">
        <v>1</v>
      </c>
      <c r="AV3731" s="159">
        <v>12347.58</v>
      </c>
      <c r="AW3731" s="159">
        <v>493.9</v>
      </c>
      <c r="AX3731" s="149" t="s">
        <v>274</v>
      </c>
      <c r="AY3731" s="159">
        <v>127.21</v>
      </c>
      <c r="AZ3731" s="159">
        <v>127.21</v>
      </c>
      <c r="BA3731" s="159">
        <v>508.84</v>
      </c>
      <c r="BB3731" s="159">
        <v>8164.6</v>
      </c>
      <c r="BC3731" s="162" t="s">
        <v>274</v>
      </c>
      <c r="BD3731" s="162">
        <v>0</v>
      </c>
      <c r="BE3731" s="159">
        <v>4182.98</v>
      </c>
      <c r="BF3731" s="159">
        <v>4182.98</v>
      </c>
      <c r="BG3731" s="159">
        <v>12347.58</v>
      </c>
    </row>
    <row r="3732" ht="28.05" customHeight="1" spans="1:59">
      <c r="A3732" s="149"/>
      <c r="B3732" s="149"/>
      <c r="C3732" s="149"/>
      <c r="D3732" s="149" t="s">
        <v>3726</v>
      </c>
      <c r="E3732" s="340" t="s">
        <v>16353</v>
      </c>
      <c r="F3732" s="149" t="s">
        <v>3726</v>
      </c>
      <c r="G3732" s="149" t="s">
        <v>16354</v>
      </c>
      <c r="H3732" s="149" t="s">
        <v>16355</v>
      </c>
      <c r="I3732" s="149" t="s">
        <v>16102</v>
      </c>
      <c r="J3732" s="149" t="s">
        <v>16356</v>
      </c>
      <c r="K3732" s="149"/>
      <c r="L3732" s="149" t="s">
        <v>287</v>
      </c>
      <c r="M3732" s="149"/>
      <c r="N3732" s="149" t="s">
        <v>263</v>
      </c>
      <c r="O3732" s="149" t="s">
        <v>214</v>
      </c>
      <c r="P3732" s="149" t="s">
        <v>53</v>
      </c>
      <c r="Q3732" s="149"/>
      <c r="R3732" s="149" t="s">
        <v>16357</v>
      </c>
      <c r="S3732" s="149" t="s">
        <v>16073</v>
      </c>
      <c r="T3732" s="149" t="s">
        <v>414</v>
      </c>
      <c r="U3732" s="149" t="s">
        <v>267</v>
      </c>
      <c r="V3732" s="149"/>
      <c r="W3732" s="149"/>
      <c r="X3732" s="149" t="s">
        <v>336</v>
      </c>
      <c r="Y3732" s="149"/>
      <c r="Z3732" s="149"/>
      <c r="AA3732" s="149"/>
      <c r="AB3732" s="149" t="s">
        <v>269</v>
      </c>
      <c r="AC3732" s="149" t="s">
        <v>270</v>
      </c>
      <c r="AD3732" s="149" t="s">
        <v>414</v>
      </c>
      <c r="AE3732" s="149" t="s">
        <v>271</v>
      </c>
      <c r="AF3732" s="149"/>
      <c r="AG3732" s="149" t="s">
        <v>1098</v>
      </c>
      <c r="AH3732" s="149" t="s">
        <v>273</v>
      </c>
      <c r="AI3732" s="158">
        <v>21</v>
      </c>
      <c r="AJ3732" s="149"/>
      <c r="AK3732" s="159" t="s">
        <v>274</v>
      </c>
      <c r="AL3732" s="159" t="s">
        <v>274</v>
      </c>
      <c r="AM3732" s="149" t="s">
        <v>274</v>
      </c>
      <c r="AN3732" s="160">
        <v>4</v>
      </c>
      <c r="AO3732" s="149"/>
      <c r="AP3732" s="149" t="s">
        <v>274</v>
      </c>
      <c r="AQ3732" s="149" t="s">
        <v>275</v>
      </c>
      <c r="AR3732" s="158">
        <v>1</v>
      </c>
      <c r="AS3732" s="149" t="s">
        <v>275</v>
      </c>
      <c r="AT3732" s="149" t="s">
        <v>276</v>
      </c>
      <c r="AU3732" s="161">
        <v>1</v>
      </c>
      <c r="AV3732" s="159">
        <v>30463.72</v>
      </c>
      <c r="AW3732" s="159">
        <v>1218.55</v>
      </c>
      <c r="AX3732" s="149" t="s">
        <v>274</v>
      </c>
      <c r="AY3732" s="159">
        <v>304.64</v>
      </c>
      <c r="AZ3732" s="159">
        <v>304.64</v>
      </c>
      <c r="BA3732" s="159">
        <v>1218.56</v>
      </c>
      <c r="BB3732" s="159">
        <v>6397.44</v>
      </c>
      <c r="BC3732" s="162" t="s">
        <v>274</v>
      </c>
      <c r="BD3732" s="162">
        <v>0</v>
      </c>
      <c r="BE3732" s="159">
        <v>24066.28</v>
      </c>
      <c r="BF3732" s="159">
        <v>24066.28</v>
      </c>
      <c r="BG3732" s="159">
        <v>30463.72</v>
      </c>
    </row>
    <row r="3733" ht="28.05" customHeight="1" spans="1:59">
      <c r="A3733" s="149"/>
      <c r="B3733" s="149"/>
      <c r="C3733" s="149"/>
      <c r="D3733" s="149" t="s">
        <v>3726</v>
      </c>
      <c r="E3733" s="340" t="s">
        <v>16358</v>
      </c>
      <c r="F3733" s="149" t="s">
        <v>3726</v>
      </c>
      <c r="G3733" s="149" t="s">
        <v>16359</v>
      </c>
      <c r="H3733" s="149" t="s">
        <v>16360</v>
      </c>
      <c r="I3733" s="149" t="s">
        <v>16102</v>
      </c>
      <c r="J3733" s="149" t="s">
        <v>16361</v>
      </c>
      <c r="K3733" s="149"/>
      <c r="L3733" s="149" t="s">
        <v>287</v>
      </c>
      <c r="M3733" s="149"/>
      <c r="N3733" s="149" t="s">
        <v>263</v>
      </c>
      <c r="O3733" s="149" t="s">
        <v>214</v>
      </c>
      <c r="P3733" s="149" t="s">
        <v>53</v>
      </c>
      <c r="Q3733" s="149"/>
      <c r="R3733" s="149" t="s">
        <v>16362</v>
      </c>
      <c r="S3733" s="149" t="s">
        <v>16073</v>
      </c>
      <c r="T3733" s="149" t="s">
        <v>414</v>
      </c>
      <c r="U3733" s="149" t="s">
        <v>267</v>
      </c>
      <c r="V3733" s="149"/>
      <c r="W3733" s="149"/>
      <c r="X3733" s="149" t="s">
        <v>336</v>
      </c>
      <c r="Y3733" s="149"/>
      <c r="Z3733" s="149"/>
      <c r="AA3733" s="149"/>
      <c r="AB3733" s="149" t="s">
        <v>269</v>
      </c>
      <c r="AC3733" s="149" t="s">
        <v>270</v>
      </c>
      <c r="AD3733" s="149" t="s">
        <v>414</v>
      </c>
      <c r="AE3733" s="149" t="s">
        <v>271</v>
      </c>
      <c r="AF3733" s="149"/>
      <c r="AG3733" s="149" t="s">
        <v>1098</v>
      </c>
      <c r="AH3733" s="149" t="s">
        <v>273</v>
      </c>
      <c r="AI3733" s="158">
        <v>21</v>
      </c>
      <c r="AJ3733" s="149"/>
      <c r="AK3733" s="159" t="s">
        <v>274</v>
      </c>
      <c r="AL3733" s="159" t="s">
        <v>274</v>
      </c>
      <c r="AM3733" s="149" t="s">
        <v>274</v>
      </c>
      <c r="AN3733" s="160">
        <v>4</v>
      </c>
      <c r="AO3733" s="149"/>
      <c r="AP3733" s="149" t="s">
        <v>274</v>
      </c>
      <c r="AQ3733" s="149" t="s">
        <v>275</v>
      </c>
      <c r="AR3733" s="158">
        <v>1</v>
      </c>
      <c r="AS3733" s="149" t="s">
        <v>275</v>
      </c>
      <c r="AT3733" s="149" t="s">
        <v>276</v>
      </c>
      <c r="AU3733" s="161">
        <v>1</v>
      </c>
      <c r="AV3733" s="159">
        <v>30521.24</v>
      </c>
      <c r="AW3733" s="159">
        <v>1220.85</v>
      </c>
      <c r="AX3733" s="149" t="s">
        <v>274</v>
      </c>
      <c r="AY3733" s="159">
        <v>305.21</v>
      </c>
      <c r="AZ3733" s="159">
        <v>305.21</v>
      </c>
      <c r="BA3733" s="159">
        <v>1220.84</v>
      </c>
      <c r="BB3733" s="159">
        <v>6409.41</v>
      </c>
      <c r="BC3733" s="162" t="s">
        <v>274</v>
      </c>
      <c r="BD3733" s="162">
        <v>0</v>
      </c>
      <c r="BE3733" s="159">
        <v>24111.83</v>
      </c>
      <c r="BF3733" s="159">
        <v>24111.83</v>
      </c>
      <c r="BG3733" s="159">
        <v>30521.24</v>
      </c>
    </row>
    <row r="3734" ht="28.05" customHeight="1" spans="1:59">
      <c r="A3734" s="149"/>
      <c r="B3734" s="149"/>
      <c r="C3734" s="149"/>
      <c r="D3734" s="149" t="s">
        <v>3726</v>
      </c>
      <c r="E3734" s="340" t="s">
        <v>16363</v>
      </c>
      <c r="F3734" s="149" t="s">
        <v>3726</v>
      </c>
      <c r="G3734" s="149" t="s">
        <v>16364</v>
      </c>
      <c r="H3734" s="149" t="s">
        <v>7976</v>
      </c>
      <c r="I3734" s="149" t="s">
        <v>16365</v>
      </c>
      <c r="J3734" s="149" t="s">
        <v>16366</v>
      </c>
      <c r="K3734" s="149"/>
      <c r="L3734" s="149" t="s">
        <v>262</v>
      </c>
      <c r="M3734" s="149"/>
      <c r="N3734" s="149" t="s">
        <v>263</v>
      </c>
      <c r="O3734" s="149" t="s">
        <v>214</v>
      </c>
      <c r="P3734" s="149" t="s">
        <v>53</v>
      </c>
      <c r="Q3734" s="149"/>
      <c r="R3734" s="149" t="s">
        <v>4231</v>
      </c>
      <c r="S3734" s="149" t="s">
        <v>793</v>
      </c>
      <c r="T3734" s="149" t="s">
        <v>1210</v>
      </c>
      <c r="U3734" s="149" t="s">
        <v>267</v>
      </c>
      <c r="V3734" s="149"/>
      <c r="W3734" s="149"/>
      <c r="X3734" s="149" t="s">
        <v>268</v>
      </c>
      <c r="Y3734" s="149"/>
      <c r="Z3734" s="149"/>
      <c r="AA3734" s="149"/>
      <c r="AB3734" s="149" t="s">
        <v>269</v>
      </c>
      <c r="AC3734" s="149" t="s">
        <v>270</v>
      </c>
      <c r="AD3734" s="149" t="s">
        <v>1210</v>
      </c>
      <c r="AE3734" s="149" t="s">
        <v>271</v>
      </c>
      <c r="AF3734" s="149"/>
      <c r="AG3734" s="149" t="s">
        <v>1098</v>
      </c>
      <c r="AH3734" s="149" t="s">
        <v>273</v>
      </c>
      <c r="AI3734" s="158">
        <v>95</v>
      </c>
      <c r="AJ3734" s="149"/>
      <c r="AK3734" s="159" t="s">
        <v>274</v>
      </c>
      <c r="AL3734" s="159" t="s">
        <v>274</v>
      </c>
      <c r="AM3734" s="149" t="s">
        <v>274</v>
      </c>
      <c r="AN3734" s="160">
        <v>4</v>
      </c>
      <c r="AO3734" s="149"/>
      <c r="AP3734" s="149" t="s">
        <v>274</v>
      </c>
      <c r="AQ3734" s="149" t="s">
        <v>275</v>
      </c>
      <c r="AR3734" s="158">
        <v>1</v>
      </c>
      <c r="AS3734" s="149" t="s">
        <v>275</v>
      </c>
      <c r="AT3734" s="149" t="s">
        <v>276</v>
      </c>
      <c r="AU3734" s="161">
        <v>1</v>
      </c>
      <c r="AV3734" s="159">
        <v>84482.76</v>
      </c>
      <c r="AW3734" s="159">
        <v>3379.31</v>
      </c>
      <c r="AX3734" s="149" t="s">
        <v>274</v>
      </c>
      <c r="AY3734" s="159">
        <v>1013.75</v>
      </c>
      <c r="AZ3734" s="159">
        <v>1013.75</v>
      </c>
      <c r="BA3734" s="159">
        <v>4055</v>
      </c>
      <c r="BB3734" s="159">
        <v>80089.7</v>
      </c>
      <c r="BC3734" s="162" t="s">
        <v>274</v>
      </c>
      <c r="BD3734" s="162">
        <v>0</v>
      </c>
      <c r="BE3734" s="159">
        <v>4393.06</v>
      </c>
      <c r="BF3734" s="159">
        <v>4393.06</v>
      </c>
      <c r="BG3734" s="159">
        <v>84482.76</v>
      </c>
    </row>
    <row r="3735" ht="28.05" customHeight="1" spans="1:59">
      <c r="A3735" s="149"/>
      <c r="B3735" s="149"/>
      <c r="C3735" s="149"/>
      <c r="D3735" s="149" t="s">
        <v>3726</v>
      </c>
      <c r="E3735" s="340" t="s">
        <v>16367</v>
      </c>
      <c r="F3735" s="149" t="s">
        <v>3726</v>
      </c>
      <c r="G3735" s="149" t="s">
        <v>16368</v>
      </c>
      <c r="H3735" s="149" t="s">
        <v>4413</v>
      </c>
      <c r="I3735" s="149" t="s">
        <v>16369</v>
      </c>
      <c r="J3735" s="149" t="s">
        <v>16370</v>
      </c>
      <c r="K3735" s="149"/>
      <c r="L3735" s="149" t="s">
        <v>262</v>
      </c>
      <c r="M3735" s="149"/>
      <c r="N3735" s="149" t="s">
        <v>263</v>
      </c>
      <c r="O3735" s="149" t="s">
        <v>214</v>
      </c>
      <c r="P3735" s="149" t="s">
        <v>53</v>
      </c>
      <c r="Q3735" s="149"/>
      <c r="R3735" s="149" t="s">
        <v>2512</v>
      </c>
      <c r="S3735" s="149" t="s">
        <v>4131</v>
      </c>
      <c r="T3735" s="149" t="s">
        <v>16324</v>
      </c>
      <c r="U3735" s="149" t="s">
        <v>267</v>
      </c>
      <c r="V3735" s="149"/>
      <c r="W3735" s="149"/>
      <c r="X3735" s="149" t="s">
        <v>336</v>
      </c>
      <c r="Y3735" s="149"/>
      <c r="Z3735" s="149"/>
      <c r="AA3735" s="149"/>
      <c r="AB3735" s="149" t="s">
        <v>269</v>
      </c>
      <c r="AC3735" s="149" t="s">
        <v>270</v>
      </c>
      <c r="AD3735" s="149" t="s">
        <v>16324</v>
      </c>
      <c r="AE3735" s="149" t="s">
        <v>271</v>
      </c>
      <c r="AF3735" s="149"/>
      <c r="AG3735" s="149" t="s">
        <v>1098</v>
      </c>
      <c r="AH3735" s="149" t="s">
        <v>273</v>
      </c>
      <c r="AI3735" s="158">
        <v>64</v>
      </c>
      <c r="AJ3735" s="149"/>
      <c r="AK3735" s="159" t="s">
        <v>274</v>
      </c>
      <c r="AL3735" s="159" t="s">
        <v>274</v>
      </c>
      <c r="AM3735" s="149" t="s">
        <v>274</v>
      </c>
      <c r="AN3735" s="160">
        <v>4</v>
      </c>
      <c r="AO3735" s="149"/>
      <c r="AP3735" s="149" t="s">
        <v>274</v>
      </c>
      <c r="AQ3735" s="149" t="s">
        <v>275</v>
      </c>
      <c r="AR3735" s="158">
        <v>1</v>
      </c>
      <c r="AS3735" s="149" t="s">
        <v>275</v>
      </c>
      <c r="AT3735" s="149" t="s">
        <v>276</v>
      </c>
      <c r="AU3735" s="161">
        <v>1</v>
      </c>
      <c r="AV3735" s="159">
        <v>21681.42</v>
      </c>
      <c r="AW3735" s="159">
        <v>867.26</v>
      </c>
      <c r="AX3735" s="149" t="s">
        <v>274</v>
      </c>
      <c r="AY3735" s="159">
        <v>222.84</v>
      </c>
      <c r="AZ3735" s="159">
        <v>222.84</v>
      </c>
      <c r="BA3735" s="159">
        <v>891.36</v>
      </c>
      <c r="BB3735" s="159">
        <v>13683.15</v>
      </c>
      <c r="BC3735" s="162" t="s">
        <v>274</v>
      </c>
      <c r="BD3735" s="162">
        <v>0</v>
      </c>
      <c r="BE3735" s="159">
        <v>7998.27</v>
      </c>
      <c r="BF3735" s="159">
        <v>7998.27</v>
      </c>
      <c r="BG3735" s="159">
        <v>21681.42</v>
      </c>
    </row>
    <row r="3736" ht="28.05" customHeight="1" spans="1:59">
      <c r="A3736" s="149"/>
      <c r="B3736" s="149"/>
      <c r="C3736" s="149"/>
      <c r="D3736" s="149" t="s">
        <v>3726</v>
      </c>
      <c r="E3736" s="340" t="s">
        <v>16371</v>
      </c>
      <c r="F3736" s="149" t="s">
        <v>3726</v>
      </c>
      <c r="G3736" s="149" t="s">
        <v>16372</v>
      </c>
      <c r="H3736" s="149" t="s">
        <v>16373</v>
      </c>
      <c r="I3736" s="149" t="s">
        <v>16374</v>
      </c>
      <c r="J3736" s="149" t="s">
        <v>16375</v>
      </c>
      <c r="K3736" s="149"/>
      <c r="L3736" s="149" t="s">
        <v>287</v>
      </c>
      <c r="M3736" s="149"/>
      <c r="N3736" s="149" t="s">
        <v>263</v>
      </c>
      <c r="O3736" s="149" t="s">
        <v>214</v>
      </c>
      <c r="P3736" s="149" t="s">
        <v>53</v>
      </c>
      <c r="Q3736" s="149"/>
      <c r="R3736" s="149" t="s">
        <v>2512</v>
      </c>
      <c r="S3736" s="149" t="s">
        <v>5362</v>
      </c>
      <c r="T3736" s="149" t="s">
        <v>168</v>
      </c>
      <c r="U3736" s="149" t="s">
        <v>267</v>
      </c>
      <c r="V3736" s="149"/>
      <c r="W3736" s="149"/>
      <c r="X3736" s="149" t="s">
        <v>336</v>
      </c>
      <c r="Y3736" s="149"/>
      <c r="Z3736" s="149"/>
      <c r="AA3736" s="149"/>
      <c r="AB3736" s="149" t="s">
        <v>269</v>
      </c>
      <c r="AC3736" s="149" t="s">
        <v>270</v>
      </c>
      <c r="AD3736" s="149" t="s">
        <v>168</v>
      </c>
      <c r="AE3736" s="149" t="s">
        <v>271</v>
      </c>
      <c r="AF3736" s="149"/>
      <c r="AG3736" s="149" t="s">
        <v>1098</v>
      </c>
      <c r="AH3736" s="149" t="s">
        <v>273</v>
      </c>
      <c r="AI3736" s="158">
        <v>67</v>
      </c>
      <c r="AJ3736" s="149"/>
      <c r="AK3736" s="159" t="s">
        <v>274</v>
      </c>
      <c r="AL3736" s="159" t="s">
        <v>274</v>
      </c>
      <c r="AM3736" s="149" t="s">
        <v>274</v>
      </c>
      <c r="AN3736" s="160">
        <v>4</v>
      </c>
      <c r="AO3736" s="149"/>
      <c r="AP3736" s="149" t="s">
        <v>274</v>
      </c>
      <c r="AQ3736" s="149" t="s">
        <v>275</v>
      </c>
      <c r="AR3736" s="158">
        <v>1</v>
      </c>
      <c r="AS3736" s="149" t="s">
        <v>275</v>
      </c>
      <c r="AT3736" s="149" t="s">
        <v>276</v>
      </c>
      <c r="AU3736" s="161">
        <v>1</v>
      </c>
      <c r="AV3736" s="159">
        <v>38068.97</v>
      </c>
      <c r="AW3736" s="159">
        <v>1522.76</v>
      </c>
      <c r="AX3736" s="149" t="s">
        <v>274</v>
      </c>
      <c r="AY3736" s="159">
        <v>392.23</v>
      </c>
      <c r="AZ3736" s="159">
        <v>392.23</v>
      </c>
      <c r="BA3736" s="159">
        <v>1568.91</v>
      </c>
      <c r="BB3736" s="159">
        <v>25171.69</v>
      </c>
      <c r="BC3736" s="162" t="s">
        <v>274</v>
      </c>
      <c r="BD3736" s="162">
        <v>0</v>
      </c>
      <c r="BE3736" s="159">
        <v>12897.28</v>
      </c>
      <c r="BF3736" s="159">
        <v>12897.28</v>
      </c>
      <c r="BG3736" s="159">
        <v>38068.97</v>
      </c>
    </row>
    <row r="3737" ht="28.05" customHeight="1" spans="1:59">
      <c r="A3737" s="149"/>
      <c r="B3737" s="149"/>
      <c r="C3737" s="149"/>
      <c r="D3737" s="149" t="s">
        <v>3726</v>
      </c>
      <c r="E3737" s="340" t="s">
        <v>16376</v>
      </c>
      <c r="F3737" s="149" t="s">
        <v>3726</v>
      </c>
      <c r="G3737" s="149" t="s">
        <v>16377</v>
      </c>
      <c r="H3737" s="149" t="s">
        <v>16378</v>
      </c>
      <c r="I3737" s="149" t="s">
        <v>16102</v>
      </c>
      <c r="J3737" s="149" t="s">
        <v>16379</v>
      </c>
      <c r="K3737" s="149"/>
      <c r="L3737" s="149" t="s">
        <v>287</v>
      </c>
      <c r="M3737" s="149"/>
      <c r="N3737" s="149" t="s">
        <v>263</v>
      </c>
      <c r="O3737" s="149" t="s">
        <v>214</v>
      </c>
      <c r="P3737" s="149" t="s">
        <v>53</v>
      </c>
      <c r="Q3737" s="149"/>
      <c r="R3737" s="149" t="s">
        <v>16380</v>
      </c>
      <c r="S3737" s="149" t="s">
        <v>16073</v>
      </c>
      <c r="T3737" s="149" t="s">
        <v>414</v>
      </c>
      <c r="U3737" s="149" t="s">
        <v>267</v>
      </c>
      <c r="V3737" s="149"/>
      <c r="W3737" s="149"/>
      <c r="X3737" s="149" t="s">
        <v>336</v>
      </c>
      <c r="Y3737" s="149"/>
      <c r="Z3737" s="149"/>
      <c r="AA3737" s="149"/>
      <c r="AB3737" s="149" t="s">
        <v>269</v>
      </c>
      <c r="AC3737" s="149" t="s">
        <v>270</v>
      </c>
      <c r="AD3737" s="149" t="s">
        <v>414</v>
      </c>
      <c r="AE3737" s="149" t="s">
        <v>271</v>
      </c>
      <c r="AF3737" s="149"/>
      <c r="AG3737" s="149" t="s">
        <v>1098</v>
      </c>
      <c r="AH3737" s="149" t="s">
        <v>273</v>
      </c>
      <c r="AI3737" s="158">
        <v>21</v>
      </c>
      <c r="AJ3737" s="149"/>
      <c r="AK3737" s="159" t="s">
        <v>274</v>
      </c>
      <c r="AL3737" s="159" t="s">
        <v>274</v>
      </c>
      <c r="AM3737" s="149" t="s">
        <v>274</v>
      </c>
      <c r="AN3737" s="160">
        <v>4</v>
      </c>
      <c r="AO3737" s="149"/>
      <c r="AP3737" s="149" t="s">
        <v>274</v>
      </c>
      <c r="AQ3737" s="149" t="s">
        <v>275</v>
      </c>
      <c r="AR3737" s="158">
        <v>1</v>
      </c>
      <c r="AS3737" s="149" t="s">
        <v>275</v>
      </c>
      <c r="AT3737" s="149" t="s">
        <v>276</v>
      </c>
      <c r="AU3737" s="161">
        <v>1</v>
      </c>
      <c r="AV3737" s="159">
        <v>30460.18</v>
      </c>
      <c r="AW3737" s="159">
        <v>1218.41</v>
      </c>
      <c r="AX3737" s="149" t="s">
        <v>274</v>
      </c>
      <c r="AY3737" s="159">
        <v>304.6</v>
      </c>
      <c r="AZ3737" s="159">
        <v>304.6</v>
      </c>
      <c r="BA3737" s="159">
        <v>1218.4</v>
      </c>
      <c r="BB3737" s="159">
        <v>6396.6</v>
      </c>
      <c r="BC3737" s="162" t="s">
        <v>274</v>
      </c>
      <c r="BD3737" s="162">
        <v>0</v>
      </c>
      <c r="BE3737" s="159">
        <v>24063.58</v>
      </c>
      <c r="BF3737" s="159">
        <v>24063.58</v>
      </c>
      <c r="BG3737" s="159">
        <v>30460.18</v>
      </c>
    </row>
    <row r="3738" ht="28.05" customHeight="1" spans="1:59">
      <c r="A3738" s="149"/>
      <c r="B3738" s="149"/>
      <c r="C3738" s="149"/>
      <c r="D3738" s="149" t="s">
        <v>3726</v>
      </c>
      <c r="E3738" s="340" t="s">
        <v>16381</v>
      </c>
      <c r="F3738" s="149" t="s">
        <v>3726</v>
      </c>
      <c r="G3738" s="149" t="s">
        <v>16382</v>
      </c>
      <c r="H3738" s="149" t="s">
        <v>7976</v>
      </c>
      <c r="I3738" s="149" t="s">
        <v>16365</v>
      </c>
      <c r="J3738" s="149" t="s">
        <v>16383</v>
      </c>
      <c r="K3738" s="149"/>
      <c r="L3738" s="149" t="s">
        <v>262</v>
      </c>
      <c r="M3738" s="149"/>
      <c r="N3738" s="149" t="s">
        <v>263</v>
      </c>
      <c r="O3738" s="149" t="s">
        <v>214</v>
      </c>
      <c r="P3738" s="149" t="s">
        <v>53</v>
      </c>
      <c r="Q3738" s="149"/>
      <c r="R3738" s="149" t="s">
        <v>4231</v>
      </c>
      <c r="S3738" s="149" t="s">
        <v>793</v>
      </c>
      <c r="T3738" s="149" t="s">
        <v>1210</v>
      </c>
      <c r="U3738" s="149" t="s">
        <v>267</v>
      </c>
      <c r="V3738" s="149"/>
      <c r="W3738" s="149"/>
      <c r="X3738" s="149" t="s">
        <v>268</v>
      </c>
      <c r="Y3738" s="149"/>
      <c r="Z3738" s="149"/>
      <c r="AA3738" s="149"/>
      <c r="AB3738" s="149" t="s">
        <v>269</v>
      </c>
      <c r="AC3738" s="149" t="s">
        <v>270</v>
      </c>
      <c r="AD3738" s="149" t="s">
        <v>1210</v>
      </c>
      <c r="AE3738" s="149" t="s">
        <v>271</v>
      </c>
      <c r="AF3738" s="149"/>
      <c r="AG3738" s="149" t="s">
        <v>1098</v>
      </c>
      <c r="AH3738" s="149" t="s">
        <v>273</v>
      </c>
      <c r="AI3738" s="158">
        <v>95</v>
      </c>
      <c r="AJ3738" s="149"/>
      <c r="AK3738" s="159" t="s">
        <v>274</v>
      </c>
      <c r="AL3738" s="159" t="s">
        <v>274</v>
      </c>
      <c r="AM3738" s="149" t="s">
        <v>274</v>
      </c>
      <c r="AN3738" s="160">
        <v>4</v>
      </c>
      <c r="AO3738" s="149"/>
      <c r="AP3738" s="149" t="s">
        <v>274</v>
      </c>
      <c r="AQ3738" s="149" t="s">
        <v>275</v>
      </c>
      <c r="AR3738" s="158">
        <v>1</v>
      </c>
      <c r="AS3738" s="149" t="s">
        <v>275</v>
      </c>
      <c r="AT3738" s="149" t="s">
        <v>276</v>
      </c>
      <c r="AU3738" s="161">
        <v>1</v>
      </c>
      <c r="AV3738" s="159">
        <v>84482.76</v>
      </c>
      <c r="AW3738" s="159">
        <v>3379.31</v>
      </c>
      <c r="AX3738" s="149" t="s">
        <v>274</v>
      </c>
      <c r="AY3738" s="159">
        <v>1013.75</v>
      </c>
      <c r="AZ3738" s="159">
        <v>1013.75</v>
      </c>
      <c r="BA3738" s="159">
        <v>4055</v>
      </c>
      <c r="BB3738" s="159">
        <v>80089.7</v>
      </c>
      <c r="BC3738" s="162" t="s">
        <v>274</v>
      </c>
      <c r="BD3738" s="162">
        <v>0</v>
      </c>
      <c r="BE3738" s="159">
        <v>4393.06</v>
      </c>
      <c r="BF3738" s="159">
        <v>4393.06</v>
      </c>
      <c r="BG3738" s="159">
        <v>84482.76</v>
      </c>
    </row>
    <row r="3739" ht="28.05" customHeight="1" spans="1:59">
      <c r="A3739" s="149"/>
      <c r="B3739" s="149"/>
      <c r="C3739" s="149"/>
      <c r="D3739" s="149" t="s">
        <v>3726</v>
      </c>
      <c r="E3739" s="340" t="s">
        <v>16384</v>
      </c>
      <c r="F3739" s="149" t="s">
        <v>3726</v>
      </c>
      <c r="G3739" s="149" t="s">
        <v>16385</v>
      </c>
      <c r="H3739" s="149" t="s">
        <v>16386</v>
      </c>
      <c r="I3739" s="149" t="s">
        <v>16387</v>
      </c>
      <c r="J3739" s="149" t="s">
        <v>16388</v>
      </c>
      <c r="K3739" s="149"/>
      <c r="L3739" s="149" t="s">
        <v>262</v>
      </c>
      <c r="M3739" s="149"/>
      <c r="N3739" s="149" t="s">
        <v>263</v>
      </c>
      <c r="O3739" s="149" t="s">
        <v>214</v>
      </c>
      <c r="P3739" s="149" t="s">
        <v>53</v>
      </c>
      <c r="Q3739" s="149"/>
      <c r="R3739" s="149" t="s">
        <v>16389</v>
      </c>
      <c r="S3739" s="149" t="s">
        <v>16390</v>
      </c>
      <c r="T3739" s="149" t="s">
        <v>16391</v>
      </c>
      <c r="U3739" s="149" t="s">
        <v>267</v>
      </c>
      <c r="V3739" s="149"/>
      <c r="W3739" s="149"/>
      <c r="X3739" s="149" t="s">
        <v>336</v>
      </c>
      <c r="Y3739" s="149"/>
      <c r="Z3739" s="149"/>
      <c r="AA3739" s="149"/>
      <c r="AB3739" s="149" t="s">
        <v>269</v>
      </c>
      <c r="AC3739" s="149" t="s">
        <v>270</v>
      </c>
      <c r="AD3739" s="149" t="s">
        <v>16391</v>
      </c>
      <c r="AE3739" s="149" t="s">
        <v>271</v>
      </c>
      <c r="AF3739" s="149"/>
      <c r="AG3739" s="149" t="s">
        <v>1098</v>
      </c>
      <c r="AH3739" s="149" t="s">
        <v>273</v>
      </c>
      <c r="AI3739" s="158">
        <v>64</v>
      </c>
      <c r="AJ3739" s="149"/>
      <c r="AK3739" s="159" t="s">
        <v>274</v>
      </c>
      <c r="AL3739" s="159" t="s">
        <v>274</v>
      </c>
      <c r="AM3739" s="149" t="s">
        <v>274</v>
      </c>
      <c r="AN3739" s="160">
        <v>4</v>
      </c>
      <c r="AO3739" s="149"/>
      <c r="AP3739" s="149" t="s">
        <v>274</v>
      </c>
      <c r="AQ3739" s="149" t="s">
        <v>275</v>
      </c>
      <c r="AR3739" s="158">
        <v>1</v>
      </c>
      <c r="AS3739" s="149" t="s">
        <v>275</v>
      </c>
      <c r="AT3739" s="149" t="s">
        <v>276</v>
      </c>
      <c r="AU3739" s="161">
        <v>1</v>
      </c>
      <c r="AV3739" s="159">
        <v>174336.28</v>
      </c>
      <c r="AW3739" s="159">
        <v>6973.45</v>
      </c>
      <c r="AX3739" s="149" t="s">
        <v>274</v>
      </c>
      <c r="AY3739" s="159">
        <v>1791.79</v>
      </c>
      <c r="AZ3739" s="159">
        <v>1791.79</v>
      </c>
      <c r="BA3739" s="159">
        <v>7167.16</v>
      </c>
      <c r="BB3739" s="159">
        <v>110025.4</v>
      </c>
      <c r="BC3739" s="162" t="s">
        <v>274</v>
      </c>
      <c r="BD3739" s="162">
        <v>0</v>
      </c>
      <c r="BE3739" s="159">
        <v>64310.88</v>
      </c>
      <c r="BF3739" s="159">
        <v>64310.88</v>
      </c>
      <c r="BG3739" s="159">
        <v>174336.28</v>
      </c>
    </row>
    <row r="3740" ht="28.05" customHeight="1" spans="1:59">
      <c r="A3740" s="149"/>
      <c r="B3740" s="149"/>
      <c r="C3740" s="149"/>
      <c r="D3740" s="149" t="s">
        <v>3726</v>
      </c>
      <c r="E3740" s="340" t="s">
        <v>16392</v>
      </c>
      <c r="F3740" s="149" t="s">
        <v>3726</v>
      </c>
      <c r="G3740" s="149" t="s">
        <v>16393</v>
      </c>
      <c r="H3740" s="149" t="s">
        <v>16394</v>
      </c>
      <c r="I3740" s="149" t="s">
        <v>16395</v>
      </c>
      <c r="J3740" s="149" t="s">
        <v>16396</v>
      </c>
      <c r="K3740" s="149"/>
      <c r="L3740" s="149" t="s">
        <v>287</v>
      </c>
      <c r="M3740" s="149"/>
      <c r="N3740" s="149" t="s">
        <v>263</v>
      </c>
      <c r="O3740" s="149" t="s">
        <v>214</v>
      </c>
      <c r="P3740" s="149" t="s">
        <v>53</v>
      </c>
      <c r="Q3740" s="149"/>
      <c r="R3740" s="149" t="s">
        <v>2512</v>
      </c>
      <c r="S3740" s="149" t="s">
        <v>6852</v>
      </c>
      <c r="T3740" s="149" t="s">
        <v>168</v>
      </c>
      <c r="U3740" s="149" t="s">
        <v>267</v>
      </c>
      <c r="V3740" s="149"/>
      <c r="W3740" s="149"/>
      <c r="X3740" s="149" t="s">
        <v>336</v>
      </c>
      <c r="Y3740" s="149"/>
      <c r="Z3740" s="149"/>
      <c r="AA3740" s="149"/>
      <c r="AB3740" s="149" t="s">
        <v>269</v>
      </c>
      <c r="AC3740" s="149" t="s">
        <v>270</v>
      </c>
      <c r="AD3740" s="149" t="s">
        <v>168</v>
      </c>
      <c r="AE3740" s="149" t="s">
        <v>271</v>
      </c>
      <c r="AF3740" s="149"/>
      <c r="AG3740" s="149" t="s">
        <v>1098</v>
      </c>
      <c r="AH3740" s="149" t="s">
        <v>273</v>
      </c>
      <c r="AI3740" s="158">
        <v>67</v>
      </c>
      <c r="AJ3740" s="149"/>
      <c r="AK3740" s="159" t="s">
        <v>274</v>
      </c>
      <c r="AL3740" s="159" t="s">
        <v>274</v>
      </c>
      <c r="AM3740" s="149" t="s">
        <v>274</v>
      </c>
      <c r="AN3740" s="160">
        <v>4</v>
      </c>
      <c r="AO3740" s="149"/>
      <c r="AP3740" s="149" t="s">
        <v>274</v>
      </c>
      <c r="AQ3740" s="149" t="s">
        <v>275</v>
      </c>
      <c r="AR3740" s="158">
        <v>1</v>
      </c>
      <c r="AS3740" s="149" t="s">
        <v>275</v>
      </c>
      <c r="AT3740" s="149" t="s">
        <v>276</v>
      </c>
      <c r="AU3740" s="161">
        <v>1</v>
      </c>
      <c r="AV3740" s="159">
        <v>66810.34</v>
      </c>
      <c r="AW3740" s="159">
        <v>2672.41</v>
      </c>
      <c r="AX3740" s="149" t="s">
        <v>274</v>
      </c>
      <c r="AY3740" s="159">
        <v>688.36</v>
      </c>
      <c r="AZ3740" s="159">
        <v>688.36</v>
      </c>
      <c r="BA3740" s="159">
        <v>2753.44</v>
      </c>
      <c r="BB3740" s="159">
        <v>44175.64</v>
      </c>
      <c r="BC3740" s="162" t="s">
        <v>274</v>
      </c>
      <c r="BD3740" s="162">
        <v>0</v>
      </c>
      <c r="BE3740" s="159">
        <v>22634.7</v>
      </c>
      <c r="BF3740" s="159">
        <v>22634.7</v>
      </c>
      <c r="BG3740" s="159">
        <v>66810.34</v>
      </c>
    </row>
    <row r="3741" ht="28.05" customHeight="1" spans="1:59">
      <c r="A3741" s="149"/>
      <c r="B3741" s="149"/>
      <c r="C3741" s="149"/>
      <c r="D3741" s="149" t="s">
        <v>3726</v>
      </c>
      <c r="E3741" s="340" t="s">
        <v>16397</v>
      </c>
      <c r="F3741" s="149" t="s">
        <v>3726</v>
      </c>
      <c r="G3741" s="149" t="s">
        <v>16398</v>
      </c>
      <c r="H3741" s="149" t="s">
        <v>7976</v>
      </c>
      <c r="I3741" s="149" t="s">
        <v>16365</v>
      </c>
      <c r="J3741" s="149" t="s">
        <v>16399</v>
      </c>
      <c r="K3741" s="149"/>
      <c r="L3741" s="149" t="s">
        <v>262</v>
      </c>
      <c r="M3741" s="149"/>
      <c r="N3741" s="149" t="s">
        <v>263</v>
      </c>
      <c r="O3741" s="149" t="s">
        <v>214</v>
      </c>
      <c r="P3741" s="149" t="s">
        <v>53</v>
      </c>
      <c r="Q3741" s="149"/>
      <c r="R3741" s="149" t="s">
        <v>4231</v>
      </c>
      <c r="S3741" s="149" t="s">
        <v>793</v>
      </c>
      <c r="T3741" s="149" t="s">
        <v>1210</v>
      </c>
      <c r="U3741" s="149" t="s">
        <v>267</v>
      </c>
      <c r="V3741" s="149"/>
      <c r="W3741" s="149"/>
      <c r="X3741" s="149" t="s">
        <v>268</v>
      </c>
      <c r="Y3741" s="149"/>
      <c r="Z3741" s="149"/>
      <c r="AA3741" s="149"/>
      <c r="AB3741" s="149" t="s">
        <v>269</v>
      </c>
      <c r="AC3741" s="149" t="s">
        <v>270</v>
      </c>
      <c r="AD3741" s="149" t="s">
        <v>1210</v>
      </c>
      <c r="AE3741" s="149" t="s">
        <v>271</v>
      </c>
      <c r="AF3741" s="149"/>
      <c r="AG3741" s="149" t="s">
        <v>1098</v>
      </c>
      <c r="AH3741" s="149" t="s">
        <v>273</v>
      </c>
      <c r="AI3741" s="158">
        <v>95</v>
      </c>
      <c r="AJ3741" s="149"/>
      <c r="AK3741" s="159" t="s">
        <v>274</v>
      </c>
      <c r="AL3741" s="159" t="s">
        <v>274</v>
      </c>
      <c r="AM3741" s="149" t="s">
        <v>274</v>
      </c>
      <c r="AN3741" s="160">
        <v>4</v>
      </c>
      <c r="AO3741" s="149"/>
      <c r="AP3741" s="149" t="s">
        <v>274</v>
      </c>
      <c r="AQ3741" s="149" t="s">
        <v>275</v>
      </c>
      <c r="AR3741" s="158">
        <v>1</v>
      </c>
      <c r="AS3741" s="149" t="s">
        <v>275</v>
      </c>
      <c r="AT3741" s="149" t="s">
        <v>276</v>
      </c>
      <c r="AU3741" s="161">
        <v>1</v>
      </c>
      <c r="AV3741" s="159">
        <v>84482.76</v>
      </c>
      <c r="AW3741" s="159">
        <v>3379.31</v>
      </c>
      <c r="AX3741" s="149" t="s">
        <v>274</v>
      </c>
      <c r="AY3741" s="159">
        <v>1013.75</v>
      </c>
      <c r="AZ3741" s="159">
        <v>1013.75</v>
      </c>
      <c r="BA3741" s="159">
        <v>4055</v>
      </c>
      <c r="BB3741" s="159">
        <v>80089.7</v>
      </c>
      <c r="BC3741" s="162" t="s">
        <v>274</v>
      </c>
      <c r="BD3741" s="162">
        <v>0</v>
      </c>
      <c r="BE3741" s="159">
        <v>4393.06</v>
      </c>
      <c r="BF3741" s="159">
        <v>4393.06</v>
      </c>
      <c r="BG3741" s="159">
        <v>84482.76</v>
      </c>
    </row>
    <row r="3742" ht="28.05" customHeight="1" spans="1:59">
      <c r="A3742" s="149"/>
      <c r="B3742" s="149"/>
      <c r="C3742" s="149"/>
      <c r="D3742" s="149" t="s">
        <v>3726</v>
      </c>
      <c r="E3742" s="340" t="s">
        <v>16400</v>
      </c>
      <c r="F3742" s="149" t="s">
        <v>3726</v>
      </c>
      <c r="G3742" s="149" t="s">
        <v>16401</v>
      </c>
      <c r="H3742" s="149" t="s">
        <v>16402</v>
      </c>
      <c r="I3742" s="149" t="s">
        <v>16102</v>
      </c>
      <c r="J3742" s="149" t="s">
        <v>16403</v>
      </c>
      <c r="K3742" s="149"/>
      <c r="L3742" s="149" t="s">
        <v>287</v>
      </c>
      <c r="M3742" s="149"/>
      <c r="N3742" s="149" t="s">
        <v>263</v>
      </c>
      <c r="O3742" s="149" t="s">
        <v>214</v>
      </c>
      <c r="P3742" s="149" t="s">
        <v>53</v>
      </c>
      <c r="Q3742" s="149"/>
      <c r="R3742" s="149" t="s">
        <v>16404</v>
      </c>
      <c r="S3742" s="149" t="s">
        <v>16073</v>
      </c>
      <c r="T3742" s="149" t="s">
        <v>414</v>
      </c>
      <c r="U3742" s="149" t="s">
        <v>267</v>
      </c>
      <c r="V3742" s="149"/>
      <c r="W3742" s="149"/>
      <c r="X3742" s="149" t="s">
        <v>336</v>
      </c>
      <c r="Y3742" s="149"/>
      <c r="Z3742" s="149"/>
      <c r="AA3742" s="149"/>
      <c r="AB3742" s="149" t="s">
        <v>269</v>
      </c>
      <c r="AC3742" s="149" t="s">
        <v>270</v>
      </c>
      <c r="AD3742" s="149" t="s">
        <v>414</v>
      </c>
      <c r="AE3742" s="149" t="s">
        <v>271</v>
      </c>
      <c r="AF3742" s="149"/>
      <c r="AG3742" s="149" t="s">
        <v>1098</v>
      </c>
      <c r="AH3742" s="149" t="s">
        <v>273</v>
      </c>
      <c r="AI3742" s="158">
        <v>21</v>
      </c>
      <c r="AJ3742" s="149"/>
      <c r="AK3742" s="159" t="s">
        <v>274</v>
      </c>
      <c r="AL3742" s="159" t="s">
        <v>274</v>
      </c>
      <c r="AM3742" s="149" t="s">
        <v>274</v>
      </c>
      <c r="AN3742" s="160">
        <v>4</v>
      </c>
      <c r="AO3742" s="149"/>
      <c r="AP3742" s="149" t="s">
        <v>274</v>
      </c>
      <c r="AQ3742" s="149" t="s">
        <v>275</v>
      </c>
      <c r="AR3742" s="158">
        <v>1</v>
      </c>
      <c r="AS3742" s="149" t="s">
        <v>275</v>
      </c>
      <c r="AT3742" s="149" t="s">
        <v>276</v>
      </c>
      <c r="AU3742" s="161">
        <v>1</v>
      </c>
      <c r="AV3742" s="159">
        <v>30466.37</v>
      </c>
      <c r="AW3742" s="159">
        <v>1218.65</v>
      </c>
      <c r="AX3742" s="149" t="s">
        <v>274</v>
      </c>
      <c r="AY3742" s="159">
        <v>304.66</v>
      </c>
      <c r="AZ3742" s="159">
        <v>304.66</v>
      </c>
      <c r="BA3742" s="159">
        <v>1218.64</v>
      </c>
      <c r="BB3742" s="159">
        <v>6397.86</v>
      </c>
      <c r="BC3742" s="162" t="s">
        <v>274</v>
      </c>
      <c r="BD3742" s="162">
        <v>0</v>
      </c>
      <c r="BE3742" s="159">
        <v>24068.51</v>
      </c>
      <c r="BF3742" s="159">
        <v>24068.51</v>
      </c>
      <c r="BG3742" s="159">
        <v>30466.37</v>
      </c>
    </row>
    <row r="3743" ht="28.05" customHeight="1" spans="1:59">
      <c r="A3743" s="149"/>
      <c r="B3743" s="149"/>
      <c r="C3743" s="149"/>
      <c r="D3743" s="149" t="s">
        <v>3726</v>
      </c>
      <c r="E3743" s="340" t="s">
        <v>16405</v>
      </c>
      <c r="F3743" s="149" t="s">
        <v>3726</v>
      </c>
      <c r="G3743" s="149" t="s">
        <v>16406</v>
      </c>
      <c r="H3743" s="149" t="s">
        <v>16407</v>
      </c>
      <c r="I3743" s="149" t="s">
        <v>16408</v>
      </c>
      <c r="J3743" s="149" t="s">
        <v>16409</v>
      </c>
      <c r="K3743" s="149"/>
      <c r="L3743" s="149" t="s">
        <v>262</v>
      </c>
      <c r="M3743" s="149"/>
      <c r="N3743" s="149" t="s">
        <v>263</v>
      </c>
      <c r="O3743" s="149" t="s">
        <v>214</v>
      </c>
      <c r="P3743" s="149" t="s">
        <v>53</v>
      </c>
      <c r="Q3743" s="149"/>
      <c r="R3743" s="149" t="s">
        <v>16389</v>
      </c>
      <c r="S3743" s="149" t="s">
        <v>16390</v>
      </c>
      <c r="T3743" s="149" t="s">
        <v>16391</v>
      </c>
      <c r="U3743" s="149" t="s">
        <v>267</v>
      </c>
      <c r="V3743" s="149"/>
      <c r="W3743" s="149"/>
      <c r="X3743" s="149" t="s">
        <v>336</v>
      </c>
      <c r="Y3743" s="149"/>
      <c r="Z3743" s="149"/>
      <c r="AA3743" s="149"/>
      <c r="AB3743" s="149" t="s">
        <v>269</v>
      </c>
      <c r="AC3743" s="149" t="s">
        <v>270</v>
      </c>
      <c r="AD3743" s="149" t="s">
        <v>16391</v>
      </c>
      <c r="AE3743" s="149" t="s">
        <v>271</v>
      </c>
      <c r="AF3743" s="149"/>
      <c r="AG3743" s="149" t="s">
        <v>1098</v>
      </c>
      <c r="AH3743" s="149" t="s">
        <v>273</v>
      </c>
      <c r="AI3743" s="158">
        <v>64</v>
      </c>
      <c r="AJ3743" s="149"/>
      <c r="AK3743" s="159" t="s">
        <v>274</v>
      </c>
      <c r="AL3743" s="159" t="s">
        <v>274</v>
      </c>
      <c r="AM3743" s="149" t="s">
        <v>274</v>
      </c>
      <c r="AN3743" s="160">
        <v>4</v>
      </c>
      <c r="AO3743" s="149"/>
      <c r="AP3743" s="149" t="s">
        <v>274</v>
      </c>
      <c r="AQ3743" s="149" t="s">
        <v>275</v>
      </c>
      <c r="AR3743" s="158">
        <v>1</v>
      </c>
      <c r="AS3743" s="149" t="s">
        <v>275</v>
      </c>
      <c r="AT3743" s="149" t="s">
        <v>276</v>
      </c>
      <c r="AU3743" s="161">
        <v>1</v>
      </c>
      <c r="AV3743" s="159">
        <v>7079.65</v>
      </c>
      <c r="AW3743" s="159">
        <v>283.19</v>
      </c>
      <c r="AX3743" s="149" t="s">
        <v>274</v>
      </c>
      <c r="AY3743" s="159">
        <v>72.76</v>
      </c>
      <c r="AZ3743" s="159">
        <v>72.76</v>
      </c>
      <c r="BA3743" s="159">
        <v>291.04</v>
      </c>
      <c r="BB3743" s="159">
        <v>4468.24</v>
      </c>
      <c r="BC3743" s="162" t="s">
        <v>274</v>
      </c>
      <c r="BD3743" s="162">
        <v>0</v>
      </c>
      <c r="BE3743" s="159">
        <v>2611.41</v>
      </c>
      <c r="BF3743" s="159">
        <v>2611.41</v>
      </c>
      <c r="BG3743" s="159">
        <v>7079.65</v>
      </c>
    </row>
    <row r="3744" ht="28.05" customHeight="1" spans="1:59">
      <c r="A3744" s="149"/>
      <c r="B3744" s="149"/>
      <c r="C3744" s="149"/>
      <c r="D3744" s="149" t="s">
        <v>3726</v>
      </c>
      <c r="E3744" s="340" t="s">
        <v>16410</v>
      </c>
      <c r="F3744" s="149" t="s">
        <v>3726</v>
      </c>
      <c r="G3744" s="149" t="s">
        <v>16411</v>
      </c>
      <c r="H3744" s="149" t="s">
        <v>16412</v>
      </c>
      <c r="I3744" s="149" t="s">
        <v>16413</v>
      </c>
      <c r="J3744" s="149" t="s">
        <v>16414</v>
      </c>
      <c r="K3744" s="149"/>
      <c r="L3744" s="149" t="s">
        <v>287</v>
      </c>
      <c r="M3744" s="149"/>
      <c r="N3744" s="149" t="s">
        <v>263</v>
      </c>
      <c r="O3744" s="149" t="s">
        <v>214</v>
      </c>
      <c r="P3744" s="149" t="s">
        <v>53</v>
      </c>
      <c r="Q3744" s="149"/>
      <c r="R3744" s="149" t="s">
        <v>2512</v>
      </c>
      <c r="S3744" s="149" t="s">
        <v>6016</v>
      </c>
      <c r="T3744" s="149" t="s">
        <v>168</v>
      </c>
      <c r="U3744" s="149" t="s">
        <v>267</v>
      </c>
      <c r="V3744" s="149"/>
      <c r="W3744" s="149"/>
      <c r="X3744" s="149" t="s">
        <v>336</v>
      </c>
      <c r="Y3744" s="149"/>
      <c r="Z3744" s="149"/>
      <c r="AA3744" s="149"/>
      <c r="AB3744" s="149" t="s">
        <v>269</v>
      </c>
      <c r="AC3744" s="149" t="s">
        <v>270</v>
      </c>
      <c r="AD3744" s="149" t="s">
        <v>168</v>
      </c>
      <c r="AE3744" s="149" t="s">
        <v>271</v>
      </c>
      <c r="AF3744" s="149"/>
      <c r="AG3744" s="149" t="s">
        <v>1098</v>
      </c>
      <c r="AH3744" s="149" t="s">
        <v>273</v>
      </c>
      <c r="AI3744" s="158">
        <v>67</v>
      </c>
      <c r="AJ3744" s="149"/>
      <c r="AK3744" s="159" t="s">
        <v>274</v>
      </c>
      <c r="AL3744" s="159" t="s">
        <v>274</v>
      </c>
      <c r="AM3744" s="149" t="s">
        <v>274</v>
      </c>
      <c r="AN3744" s="160">
        <v>4</v>
      </c>
      <c r="AO3744" s="149"/>
      <c r="AP3744" s="149" t="s">
        <v>274</v>
      </c>
      <c r="AQ3744" s="149" t="s">
        <v>275</v>
      </c>
      <c r="AR3744" s="158">
        <v>1</v>
      </c>
      <c r="AS3744" s="149" t="s">
        <v>275</v>
      </c>
      <c r="AT3744" s="149" t="s">
        <v>276</v>
      </c>
      <c r="AU3744" s="161">
        <v>1</v>
      </c>
      <c r="AV3744" s="159">
        <v>100000</v>
      </c>
      <c r="AW3744" s="159">
        <v>4000</v>
      </c>
      <c r="AX3744" s="149" t="s">
        <v>274</v>
      </c>
      <c r="AY3744" s="159">
        <v>1030.3</v>
      </c>
      <c r="AZ3744" s="159">
        <v>1030.3</v>
      </c>
      <c r="BA3744" s="159">
        <v>4121.2</v>
      </c>
      <c r="BB3744" s="159">
        <v>66121.2</v>
      </c>
      <c r="BC3744" s="162" t="s">
        <v>274</v>
      </c>
      <c r="BD3744" s="162">
        <v>0</v>
      </c>
      <c r="BE3744" s="159">
        <v>33878.8</v>
      </c>
      <c r="BF3744" s="159">
        <v>33878.8</v>
      </c>
      <c r="BG3744" s="159">
        <v>100000</v>
      </c>
    </row>
    <row r="3745" ht="28.05" customHeight="1" spans="1:59">
      <c r="A3745" s="149"/>
      <c r="B3745" s="149"/>
      <c r="C3745" s="149"/>
      <c r="D3745" s="149" t="s">
        <v>3726</v>
      </c>
      <c r="E3745" s="340" t="s">
        <v>16415</v>
      </c>
      <c r="F3745" s="149" t="s">
        <v>3726</v>
      </c>
      <c r="G3745" s="149" t="s">
        <v>16416</v>
      </c>
      <c r="H3745" s="149" t="s">
        <v>16417</v>
      </c>
      <c r="I3745" s="149" t="s">
        <v>16102</v>
      </c>
      <c r="J3745" s="149" t="s">
        <v>16418</v>
      </c>
      <c r="K3745" s="149"/>
      <c r="L3745" s="149" t="s">
        <v>287</v>
      </c>
      <c r="M3745" s="149"/>
      <c r="N3745" s="149" t="s">
        <v>263</v>
      </c>
      <c r="O3745" s="149" t="s">
        <v>214</v>
      </c>
      <c r="P3745" s="149" t="s">
        <v>53</v>
      </c>
      <c r="Q3745" s="149"/>
      <c r="R3745" s="149" t="s">
        <v>16419</v>
      </c>
      <c r="S3745" s="149" t="s">
        <v>16073</v>
      </c>
      <c r="T3745" s="149" t="s">
        <v>414</v>
      </c>
      <c r="U3745" s="149" t="s">
        <v>267</v>
      </c>
      <c r="V3745" s="149"/>
      <c r="W3745" s="149"/>
      <c r="X3745" s="149" t="s">
        <v>336</v>
      </c>
      <c r="Y3745" s="149"/>
      <c r="Z3745" s="149"/>
      <c r="AA3745" s="149"/>
      <c r="AB3745" s="149" t="s">
        <v>269</v>
      </c>
      <c r="AC3745" s="149" t="s">
        <v>270</v>
      </c>
      <c r="AD3745" s="149" t="s">
        <v>414</v>
      </c>
      <c r="AE3745" s="149" t="s">
        <v>271</v>
      </c>
      <c r="AF3745" s="149"/>
      <c r="AG3745" s="149" t="s">
        <v>1098</v>
      </c>
      <c r="AH3745" s="149" t="s">
        <v>273</v>
      </c>
      <c r="AI3745" s="158">
        <v>21</v>
      </c>
      <c r="AJ3745" s="149"/>
      <c r="AK3745" s="159" t="s">
        <v>274</v>
      </c>
      <c r="AL3745" s="159" t="s">
        <v>274</v>
      </c>
      <c r="AM3745" s="149" t="s">
        <v>274</v>
      </c>
      <c r="AN3745" s="160">
        <v>4</v>
      </c>
      <c r="AO3745" s="149"/>
      <c r="AP3745" s="149" t="s">
        <v>274</v>
      </c>
      <c r="AQ3745" s="149" t="s">
        <v>275</v>
      </c>
      <c r="AR3745" s="158">
        <v>1</v>
      </c>
      <c r="AS3745" s="149" t="s">
        <v>275</v>
      </c>
      <c r="AT3745" s="149" t="s">
        <v>276</v>
      </c>
      <c r="AU3745" s="161">
        <v>1</v>
      </c>
      <c r="AV3745" s="159">
        <v>30962.83</v>
      </c>
      <c r="AW3745" s="159">
        <v>1238.51</v>
      </c>
      <c r="AX3745" s="149" t="s">
        <v>274</v>
      </c>
      <c r="AY3745" s="159">
        <v>309.63</v>
      </c>
      <c r="AZ3745" s="159">
        <v>309.63</v>
      </c>
      <c r="BA3745" s="159">
        <v>1238.52</v>
      </c>
      <c r="BB3745" s="159">
        <v>6502.23</v>
      </c>
      <c r="BC3745" s="162" t="s">
        <v>274</v>
      </c>
      <c r="BD3745" s="162">
        <v>0</v>
      </c>
      <c r="BE3745" s="159">
        <v>24460.6</v>
      </c>
      <c r="BF3745" s="159">
        <v>24460.6</v>
      </c>
      <c r="BG3745" s="159">
        <v>30962.83</v>
      </c>
    </row>
    <row r="3746" ht="28.05" customHeight="1" spans="1:59">
      <c r="A3746" s="149"/>
      <c r="B3746" s="149"/>
      <c r="C3746" s="149"/>
      <c r="D3746" s="149" t="s">
        <v>3726</v>
      </c>
      <c r="E3746" s="340" t="s">
        <v>16420</v>
      </c>
      <c r="F3746" s="149" t="s">
        <v>3726</v>
      </c>
      <c r="G3746" s="149" t="s">
        <v>16421</v>
      </c>
      <c r="H3746" s="149" t="s">
        <v>13025</v>
      </c>
      <c r="I3746" s="149" t="s">
        <v>16422</v>
      </c>
      <c r="J3746" s="149" t="s">
        <v>16423</v>
      </c>
      <c r="K3746" s="149"/>
      <c r="L3746" s="149" t="s">
        <v>262</v>
      </c>
      <c r="M3746" s="149"/>
      <c r="N3746" s="149" t="s">
        <v>263</v>
      </c>
      <c r="O3746" s="149" t="s">
        <v>214</v>
      </c>
      <c r="P3746" s="149" t="s">
        <v>53</v>
      </c>
      <c r="Q3746" s="149"/>
      <c r="R3746" s="149" t="s">
        <v>4231</v>
      </c>
      <c r="S3746" s="149" t="s">
        <v>793</v>
      </c>
      <c r="T3746" s="149" t="s">
        <v>1210</v>
      </c>
      <c r="U3746" s="149" t="s">
        <v>267</v>
      </c>
      <c r="V3746" s="149"/>
      <c r="W3746" s="149"/>
      <c r="X3746" s="149" t="s">
        <v>268</v>
      </c>
      <c r="Y3746" s="149"/>
      <c r="Z3746" s="149"/>
      <c r="AA3746" s="149"/>
      <c r="AB3746" s="149" t="s">
        <v>269</v>
      </c>
      <c r="AC3746" s="149" t="s">
        <v>270</v>
      </c>
      <c r="AD3746" s="149" t="s">
        <v>1210</v>
      </c>
      <c r="AE3746" s="149" t="s">
        <v>271</v>
      </c>
      <c r="AF3746" s="149"/>
      <c r="AG3746" s="149" t="s">
        <v>1098</v>
      </c>
      <c r="AH3746" s="149" t="s">
        <v>273</v>
      </c>
      <c r="AI3746" s="158">
        <v>95</v>
      </c>
      <c r="AJ3746" s="149"/>
      <c r="AK3746" s="159" t="s">
        <v>274</v>
      </c>
      <c r="AL3746" s="159" t="s">
        <v>274</v>
      </c>
      <c r="AM3746" s="149" t="s">
        <v>274</v>
      </c>
      <c r="AN3746" s="160">
        <v>4</v>
      </c>
      <c r="AO3746" s="149"/>
      <c r="AP3746" s="149" t="s">
        <v>274</v>
      </c>
      <c r="AQ3746" s="149" t="s">
        <v>275</v>
      </c>
      <c r="AR3746" s="158">
        <v>1</v>
      </c>
      <c r="AS3746" s="149" t="s">
        <v>275</v>
      </c>
      <c r="AT3746" s="149" t="s">
        <v>276</v>
      </c>
      <c r="AU3746" s="161">
        <v>1</v>
      </c>
      <c r="AV3746" s="159">
        <v>13793.1</v>
      </c>
      <c r="AW3746" s="159">
        <v>551.72</v>
      </c>
      <c r="AX3746" s="149" t="s">
        <v>274</v>
      </c>
      <c r="AY3746" s="159">
        <v>165.54</v>
      </c>
      <c r="AZ3746" s="159">
        <v>165.54</v>
      </c>
      <c r="BA3746" s="159">
        <v>662.15</v>
      </c>
      <c r="BB3746" s="159">
        <v>13075.85</v>
      </c>
      <c r="BC3746" s="162" t="s">
        <v>274</v>
      </c>
      <c r="BD3746" s="162">
        <v>0</v>
      </c>
      <c r="BE3746" s="159">
        <v>717.25</v>
      </c>
      <c r="BF3746" s="159">
        <v>717.25</v>
      </c>
      <c r="BG3746" s="159">
        <v>13793.1</v>
      </c>
    </row>
    <row r="3747" ht="28.05" customHeight="1" spans="1:59">
      <c r="A3747" s="149"/>
      <c r="B3747" s="149"/>
      <c r="C3747" s="149"/>
      <c r="D3747" s="149" t="s">
        <v>3726</v>
      </c>
      <c r="E3747" s="340" t="s">
        <v>16424</v>
      </c>
      <c r="F3747" s="149" t="s">
        <v>3726</v>
      </c>
      <c r="G3747" s="149" t="s">
        <v>16425</v>
      </c>
      <c r="H3747" s="149" t="s">
        <v>16426</v>
      </c>
      <c r="I3747" s="149" t="s">
        <v>7078</v>
      </c>
      <c r="J3747" s="149" t="s">
        <v>16427</v>
      </c>
      <c r="K3747" s="149"/>
      <c r="L3747" s="149" t="s">
        <v>287</v>
      </c>
      <c r="M3747" s="149"/>
      <c r="N3747" s="149" t="s">
        <v>263</v>
      </c>
      <c r="O3747" s="149" t="s">
        <v>214</v>
      </c>
      <c r="P3747" s="149" t="s">
        <v>53</v>
      </c>
      <c r="Q3747" s="149"/>
      <c r="R3747" s="149" t="s">
        <v>2512</v>
      </c>
      <c r="S3747" s="149" t="s">
        <v>6016</v>
      </c>
      <c r="T3747" s="149" t="s">
        <v>168</v>
      </c>
      <c r="U3747" s="149" t="s">
        <v>267</v>
      </c>
      <c r="V3747" s="149"/>
      <c r="W3747" s="149"/>
      <c r="X3747" s="149" t="s">
        <v>336</v>
      </c>
      <c r="Y3747" s="149"/>
      <c r="Z3747" s="149"/>
      <c r="AA3747" s="149"/>
      <c r="AB3747" s="149" t="s">
        <v>269</v>
      </c>
      <c r="AC3747" s="149" t="s">
        <v>270</v>
      </c>
      <c r="AD3747" s="149" t="s">
        <v>168</v>
      </c>
      <c r="AE3747" s="149" t="s">
        <v>271</v>
      </c>
      <c r="AF3747" s="149"/>
      <c r="AG3747" s="149" t="s">
        <v>1098</v>
      </c>
      <c r="AH3747" s="149" t="s">
        <v>273</v>
      </c>
      <c r="AI3747" s="158">
        <v>67</v>
      </c>
      <c r="AJ3747" s="149"/>
      <c r="AK3747" s="159" t="s">
        <v>274</v>
      </c>
      <c r="AL3747" s="159" t="s">
        <v>274</v>
      </c>
      <c r="AM3747" s="149" t="s">
        <v>274</v>
      </c>
      <c r="AN3747" s="160">
        <v>4</v>
      </c>
      <c r="AO3747" s="149"/>
      <c r="AP3747" s="149" t="s">
        <v>274</v>
      </c>
      <c r="AQ3747" s="149" t="s">
        <v>275</v>
      </c>
      <c r="AR3747" s="158">
        <v>1</v>
      </c>
      <c r="AS3747" s="149" t="s">
        <v>275</v>
      </c>
      <c r="AT3747" s="149" t="s">
        <v>276</v>
      </c>
      <c r="AU3747" s="161">
        <v>1</v>
      </c>
      <c r="AV3747" s="159">
        <v>23215.52</v>
      </c>
      <c r="AW3747" s="159">
        <v>928.62</v>
      </c>
      <c r="AX3747" s="149" t="s">
        <v>274</v>
      </c>
      <c r="AY3747" s="159">
        <v>239.18</v>
      </c>
      <c r="AZ3747" s="159">
        <v>239.18</v>
      </c>
      <c r="BA3747" s="159">
        <v>956.72</v>
      </c>
      <c r="BB3747" s="159">
        <v>15350.64</v>
      </c>
      <c r="BC3747" s="162" t="s">
        <v>274</v>
      </c>
      <c r="BD3747" s="162">
        <v>0</v>
      </c>
      <c r="BE3747" s="159">
        <v>7864.88</v>
      </c>
      <c r="BF3747" s="159">
        <v>7864.88</v>
      </c>
      <c r="BG3747" s="159">
        <v>23215.52</v>
      </c>
    </row>
    <row r="3748" ht="28.05" customHeight="1" spans="1:59">
      <c r="A3748" s="149"/>
      <c r="B3748" s="149"/>
      <c r="C3748" s="149"/>
      <c r="D3748" s="149" t="s">
        <v>3726</v>
      </c>
      <c r="E3748" s="340" t="s">
        <v>16428</v>
      </c>
      <c r="F3748" s="149" t="s">
        <v>3726</v>
      </c>
      <c r="G3748" s="149" t="s">
        <v>16429</v>
      </c>
      <c r="H3748" s="149" t="s">
        <v>7564</v>
      </c>
      <c r="I3748" s="149" t="s">
        <v>16430</v>
      </c>
      <c r="J3748" s="149" t="s">
        <v>16431</v>
      </c>
      <c r="K3748" s="149"/>
      <c r="L3748" s="149" t="s">
        <v>262</v>
      </c>
      <c r="M3748" s="149"/>
      <c r="N3748" s="149" t="s">
        <v>263</v>
      </c>
      <c r="O3748" s="149" t="s">
        <v>214</v>
      </c>
      <c r="P3748" s="149" t="s">
        <v>53</v>
      </c>
      <c r="Q3748" s="149"/>
      <c r="R3748" s="149" t="s">
        <v>160</v>
      </c>
      <c r="S3748" s="149" t="s">
        <v>4488</v>
      </c>
      <c r="T3748" s="149" t="s">
        <v>1210</v>
      </c>
      <c r="U3748" s="149" t="s">
        <v>267</v>
      </c>
      <c r="V3748" s="149"/>
      <c r="W3748" s="149"/>
      <c r="X3748" s="149" t="s">
        <v>336</v>
      </c>
      <c r="Y3748" s="149"/>
      <c r="Z3748" s="149"/>
      <c r="AA3748" s="149"/>
      <c r="AB3748" s="149" t="s">
        <v>269</v>
      </c>
      <c r="AC3748" s="149" t="s">
        <v>270</v>
      </c>
      <c r="AD3748" s="149" t="s">
        <v>1210</v>
      </c>
      <c r="AE3748" s="149" t="s">
        <v>271</v>
      </c>
      <c r="AF3748" s="149"/>
      <c r="AG3748" s="149" t="s">
        <v>1098</v>
      </c>
      <c r="AH3748" s="149" t="s">
        <v>273</v>
      </c>
      <c r="AI3748" s="158">
        <v>95</v>
      </c>
      <c r="AJ3748" s="149"/>
      <c r="AK3748" s="159" t="s">
        <v>274</v>
      </c>
      <c r="AL3748" s="159" t="s">
        <v>274</v>
      </c>
      <c r="AM3748" s="149" t="s">
        <v>274</v>
      </c>
      <c r="AN3748" s="160">
        <v>4</v>
      </c>
      <c r="AO3748" s="149"/>
      <c r="AP3748" s="149" t="s">
        <v>274</v>
      </c>
      <c r="AQ3748" s="149" t="s">
        <v>275</v>
      </c>
      <c r="AR3748" s="158">
        <v>1</v>
      </c>
      <c r="AS3748" s="149" t="s">
        <v>275</v>
      </c>
      <c r="AT3748" s="149" t="s">
        <v>276</v>
      </c>
      <c r="AU3748" s="161">
        <v>1</v>
      </c>
      <c r="AV3748" s="159">
        <v>4655.17</v>
      </c>
      <c r="AW3748" s="159">
        <v>186.21</v>
      </c>
      <c r="AX3748" s="149" t="s">
        <v>274</v>
      </c>
      <c r="AY3748" s="159">
        <v>55.9</v>
      </c>
      <c r="AZ3748" s="159">
        <v>55.9</v>
      </c>
      <c r="BA3748" s="159">
        <v>223.57</v>
      </c>
      <c r="BB3748" s="159">
        <v>4413.07</v>
      </c>
      <c r="BC3748" s="162" t="s">
        <v>274</v>
      </c>
      <c r="BD3748" s="162">
        <v>0</v>
      </c>
      <c r="BE3748" s="159">
        <v>242.1</v>
      </c>
      <c r="BF3748" s="159">
        <v>242.1</v>
      </c>
      <c r="BG3748" s="159">
        <v>4655.17</v>
      </c>
    </row>
    <row r="3749" ht="28.05" customHeight="1" spans="1:59">
      <c r="A3749" s="149"/>
      <c r="B3749" s="149"/>
      <c r="C3749" s="149"/>
      <c r="D3749" s="149" t="s">
        <v>3726</v>
      </c>
      <c r="E3749" s="340" t="s">
        <v>16432</v>
      </c>
      <c r="F3749" s="149" t="s">
        <v>3726</v>
      </c>
      <c r="G3749" s="149" t="s">
        <v>16433</v>
      </c>
      <c r="H3749" s="149" t="s">
        <v>16434</v>
      </c>
      <c r="I3749" s="149" t="s">
        <v>16102</v>
      </c>
      <c r="J3749" s="149" t="s">
        <v>16435</v>
      </c>
      <c r="K3749" s="149"/>
      <c r="L3749" s="149" t="s">
        <v>287</v>
      </c>
      <c r="M3749" s="149"/>
      <c r="N3749" s="149" t="s">
        <v>263</v>
      </c>
      <c r="O3749" s="149" t="s">
        <v>214</v>
      </c>
      <c r="P3749" s="149" t="s">
        <v>53</v>
      </c>
      <c r="Q3749" s="149"/>
      <c r="R3749" s="149" t="s">
        <v>16436</v>
      </c>
      <c r="S3749" s="149" t="s">
        <v>16073</v>
      </c>
      <c r="T3749" s="149" t="s">
        <v>414</v>
      </c>
      <c r="U3749" s="149" t="s">
        <v>267</v>
      </c>
      <c r="V3749" s="149"/>
      <c r="W3749" s="149"/>
      <c r="X3749" s="149" t="s">
        <v>336</v>
      </c>
      <c r="Y3749" s="149"/>
      <c r="Z3749" s="149"/>
      <c r="AA3749" s="149"/>
      <c r="AB3749" s="149" t="s">
        <v>269</v>
      </c>
      <c r="AC3749" s="149" t="s">
        <v>270</v>
      </c>
      <c r="AD3749" s="149" t="s">
        <v>414</v>
      </c>
      <c r="AE3749" s="149" t="s">
        <v>271</v>
      </c>
      <c r="AF3749" s="149"/>
      <c r="AG3749" s="149" t="s">
        <v>1098</v>
      </c>
      <c r="AH3749" s="149" t="s">
        <v>273</v>
      </c>
      <c r="AI3749" s="158">
        <v>21</v>
      </c>
      <c r="AJ3749" s="149"/>
      <c r="AK3749" s="159" t="s">
        <v>274</v>
      </c>
      <c r="AL3749" s="159" t="s">
        <v>274</v>
      </c>
      <c r="AM3749" s="149" t="s">
        <v>274</v>
      </c>
      <c r="AN3749" s="160">
        <v>4</v>
      </c>
      <c r="AO3749" s="149"/>
      <c r="AP3749" s="149" t="s">
        <v>274</v>
      </c>
      <c r="AQ3749" s="149" t="s">
        <v>275</v>
      </c>
      <c r="AR3749" s="158">
        <v>1</v>
      </c>
      <c r="AS3749" s="149" t="s">
        <v>275</v>
      </c>
      <c r="AT3749" s="149" t="s">
        <v>276</v>
      </c>
      <c r="AU3749" s="161">
        <v>1</v>
      </c>
      <c r="AV3749" s="159">
        <v>16033.63</v>
      </c>
      <c r="AW3749" s="159">
        <v>641.35</v>
      </c>
      <c r="AX3749" s="149" t="s">
        <v>274</v>
      </c>
      <c r="AY3749" s="159">
        <v>160.34</v>
      </c>
      <c r="AZ3749" s="159">
        <v>160.34</v>
      </c>
      <c r="BA3749" s="159">
        <v>641.36</v>
      </c>
      <c r="BB3749" s="159">
        <v>3367.14</v>
      </c>
      <c r="BC3749" s="162" t="s">
        <v>274</v>
      </c>
      <c r="BD3749" s="162">
        <v>0</v>
      </c>
      <c r="BE3749" s="159">
        <v>12666.49</v>
      </c>
      <c r="BF3749" s="159">
        <v>12666.49</v>
      </c>
      <c r="BG3749" s="159">
        <v>16033.63</v>
      </c>
    </row>
    <row r="3750" ht="28.05" customHeight="1" spans="1:59">
      <c r="A3750" s="149"/>
      <c r="B3750" s="149"/>
      <c r="C3750" s="149"/>
      <c r="D3750" s="149" t="s">
        <v>3726</v>
      </c>
      <c r="E3750" s="340" t="s">
        <v>16437</v>
      </c>
      <c r="F3750" s="149" t="s">
        <v>3726</v>
      </c>
      <c r="G3750" s="149" t="s">
        <v>16438</v>
      </c>
      <c r="H3750" s="149" t="s">
        <v>16439</v>
      </c>
      <c r="I3750" s="149" t="s">
        <v>16102</v>
      </c>
      <c r="J3750" s="149" t="s">
        <v>16440</v>
      </c>
      <c r="K3750" s="149"/>
      <c r="L3750" s="149" t="s">
        <v>287</v>
      </c>
      <c r="M3750" s="149"/>
      <c r="N3750" s="149" t="s">
        <v>263</v>
      </c>
      <c r="O3750" s="149" t="s">
        <v>214</v>
      </c>
      <c r="P3750" s="149" t="s">
        <v>53</v>
      </c>
      <c r="Q3750" s="149"/>
      <c r="R3750" s="149" t="s">
        <v>16441</v>
      </c>
      <c r="S3750" s="149" t="s">
        <v>16073</v>
      </c>
      <c r="T3750" s="149" t="s">
        <v>414</v>
      </c>
      <c r="U3750" s="149" t="s">
        <v>267</v>
      </c>
      <c r="V3750" s="149"/>
      <c r="W3750" s="149"/>
      <c r="X3750" s="149" t="s">
        <v>336</v>
      </c>
      <c r="Y3750" s="149"/>
      <c r="Z3750" s="149"/>
      <c r="AA3750" s="149"/>
      <c r="AB3750" s="149" t="s">
        <v>269</v>
      </c>
      <c r="AC3750" s="149" t="s">
        <v>270</v>
      </c>
      <c r="AD3750" s="149" t="s">
        <v>414</v>
      </c>
      <c r="AE3750" s="149" t="s">
        <v>271</v>
      </c>
      <c r="AF3750" s="149"/>
      <c r="AG3750" s="149" t="s">
        <v>1098</v>
      </c>
      <c r="AH3750" s="149" t="s">
        <v>273</v>
      </c>
      <c r="AI3750" s="158">
        <v>21</v>
      </c>
      <c r="AJ3750" s="149"/>
      <c r="AK3750" s="159" t="s">
        <v>274</v>
      </c>
      <c r="AL3750" s="159" t="s">
        <v>274</v>
      </c>
      <c r="AM3750" s="149" t="s">
        <v>274</v>
      </c>
      <c r="AN3750" s="160">
        <v>4</v>
      </c>
      <c r="AO3750" s="149"/>
      <c r="AP3750" s="149" t="s">
        <v>274</v>
      </c>
      <c r="AQ3750" s="149" t="s">
        <v>275</v>
      </c>
      <c r="AR3750" s="158">
        <v>1</v>
      </c>
      <c r="AS3750" s="149" t="s">
        <v>275</v>
      </c>
      <c r="AT3750" s="149" t="s">
        <v>276</v>
      </c>
      <c r="AU3750" s="161">
        <v>1</v>
      </c>
      <c r="AV3750" s="159">
        <v>23769.03</v>
      </c>
      <c r="AW3750" s="159">
        <v>950.76</v>
      </c>
      <c r="AX3750" s="149" t="s">
        <v>274</v>
      </c>
      <c r="AY3750" s="159">
        <v>237.69</v>
      </c>
      <c r="AZ3750" s="159">
        <v>237.69</v>
      </c>
      <c r="BA3750" s="159">
        <v>950.76</v>
      </c>
      <c r="BB3750" s="159">
        <v>4991.49</v>
      </c>
      <c r="BC3750" s="162" t="s">
        <v>274</v>
      </c>
      <c r="BD3750" s="162">
        <v>0</v>
      </c>
      <c r="BE3750" s="159">
        <v>18777.54</v>
      </c>
      <c r="BF3750" s="159">
        <v>18777.54</v>
      </c>
      <c r="BG3750" s="159">
        <v>23769.03</v>
      </c>
    </row>
    <row r="3751" ht="28.05" customHeight="1" spans="1:59">
      <c r="A3751" s="149"/>
      <c r="B3751" s="149"/>
      <c r="C3751" s="149"/>
      <c r="D3751" s="149" t="s">
        <v>3726</v>
      </c>
      <c r="E3751" s="340" t="s">
        <v>16442</v>
      </c>
      <c r="F3751" s="149" t="s">
        <v>3726</v>
      </c>
      <c r="G3751" s="149" t="s">
        <v>16443</v>
      </c>
      <c r="H3751" s="149" t="s">
        <v>16426</v>
      </c>
      <c r="I3751" s="149" t="s">
        <v>7078</v>
      </c>
      <c r="J3751" s="149" t="s">
        <v>16444</v>
      </c>
      <c r="K3751" s="149"/>
      <c r="L3751" s="149" t="s">
        <v>287</v>
      </c>
      <c r="M3751" s="149"/>
      <c r="N3751" s="149" t="s">
        <v>263</v>
      </c>
      <c r="O3751" s="149" t="s">
        <v>214</v>
      </c>
      <c r="P3751" s="149" t="s">
        <v>53</v>
      </c>
      <c r="Q3751" s="149"/>
      <c r="R3751" s="149" t="s">
        <v>2512</v>
      </c>
      <c r="S3751" s="149" t="s">
        <v>6016</v>
      </c>
      <c r="T3751" s="149" t="s">
        <v>168</v>
      </c>
      <c r="U3751" s="149" t="s">
        <v>267</v>
      </c>
      <c r="V3751" s="149"/>
      <c r="W3751" s="149"/>
      <c r="X3751" s="149" t="s">
        <v>336</v>
      </c>
      <c r="Y3751" s="149"/>
      <c r="Z3751" s="149"/>
      <c r="AA3751" s="149"/>
      <c r="AB3751" s="149" t="s">
        <v>269</v>
      </c>
      <c r="AC3751" s="149" t="s">
        <v>270</v>
      </c>
      <c r="AD3751" s="149" t="s">
        <v>168</v>
      </c>
      <c r="AE3751" s="149" t="s">
        <v>271</v>
      </c>
      <c r="AF3751" s="149"/>
      <c r="AG3751" s="149" t="s">
        <v>1098</v>
      </c>
      <c r="AH3751" s="149" t="s">
        <v>273</v>
      </c>
      <c r="AI3751" s="158">
        <v>67</v>
      </c>
      <c r="AJ3751" s="149"/>
      <c r="AK3751" s="159" t="s">
        <v>274</v>
      </c>
      <c r="AL3751" s="159" t="s">
        <v>274</v>
      </c>
      <c r="AM3751" s="149" t="s">
        <v>274</v>
      </c>
      <c r="AN3751" s="160">
        <v>4</v>
      </c>
      <c r="AO3751" s="149"/>
      <c r="AP3751" s="149" t="s">
        <v>274</v>
      </c>
      <c r="AQ3751" s="149" t="s">
        <v>275</v>
      </c>
      <c r="AR3751" s="158">
        <v>1</v>
      </c>
      <c r="AS3751" s="149" t="s">
        <v>275</v>
      </c>
      <c r="AT3751" s="149" t="s">
        <v>276</v>
      </c>
      <c r="AU3751" s="161">
        <v>1</v>
      </c>
      <c r="AV3751" s="159">
        <v>23215.52</v>
      </c>
      <c r="AW3751" s="159">
        <v>928.62</v>
      </c>
      <c r="AX3751" s="149" t="s">
        <v>274</v>
      </c>
      <c r="AY3751" s="159">
        <v>239.18</v>
      </c>
      <c r="AZ3751" s="159">
        <v>239.18</v>
      </c>
      <c r="BA3751" s="159">
        <v>956.72</v>
      </c>
      <c r="BB3751" s="159">
        <v>15350.64</v>
      </c>
      <c r="BC3751" s="162" t="s">
        <v>274</v>
      </c>
      <c r="BD3751" s="162">
        <v>0</v>
      </c>
      <c r="BE3751" s="159">
        <v>7864.88</v>
      </c>
      <c r="BF3751" s="159">
        <v>7864.88</v>
      </c>
      <c r="BG3751" s="159">
        <v>23215.52</v>
      </c>
    </row>
    <row r="3752" ht="28.05" customHeight="1" spans="1:59">
      <c r="A3752" s="149"/>
      <c r="B3752" s="149"/>
      <c r="C3752" s="149"/>
      <c r="D3752" s="149" t="s">
        <v>3726</v>
      </c>
      <c r="E3752" s="340" t="s">
        <v>16445</v>
      </c>
      <c r="F3752" s="149" t="s">
        <v>3726</v>
      </c>
      <c r="G3752" s="149" t="s">
        <v>16446</v>
      </c>
      <c r="H3752" s="149" t="s">
        <v>7564</v>
      </c>
      <c r="I3752" s="149" t="s">
        <v>16430</v>
      </c>
      <c r="J3752" s="149" t="s">
        <v>16447</v>
      </c>
      <c r="K3752" s="149"/>
      <c r="L3752" s="149" t="s">
        <v>262</v>
      </c>
      <c r="M3752" s="149"/>
      <c r="N3752" s="149" t="s">
        <v>263</v>
      </c>
      <c r="O3752" s="149" t="s">
        <v>214</v>
      </c>
      <c r="P3752" s="149" t="s">
        <v>53</v>
      </c>
      <c r="Q3752" s="149"/>
      <c r="R3752" s="149" t="s">
        <v>160</v>
      </c>
      <c r="S3752" s="149" t="s">
        <v>4488</v>
      </c>
      <c r="T3752" s="149" t="s">
        <v>1210</v>
      </c>
      <c r="U3752" s="149" t="s">
        <v>267</v>
      </c>
      <c r="V3752" s="149"/>
      <c r="W3752" s="149"/>
      <c r="X3752" s="149" t="s">
        <v>336</v>
      </c>
      <c r="Y3752" s="149"/>
      <c r="Z3752" s="149"/>
      <c r="AA3752" s="149"/>
      <c r="AB3752" s="149" t="s">
        <v>269</v>
      </c>
      <c r="AC3752" s="149" t="s">
        <v>270</v>
      </c>
      <c r="AD3752" s="149" t="s">
        <v>1210</v>
      </c>
      <c r="AE3752" s="149" t="s">
        <v>271</v>
      </c>
      <c r="AF3752" s="149"/>
      <c r="AG3752" s="149" t="s">
        <v>1098</v>
      </c>
      <c r="AH3752" s="149" t="s">
        <v>273</v>
      </c>
      <c r="AI3752" s="158">
        <v>95</v>
      </c>
      <c r="AJ3752" s="149"/>
      <c r="AK3752" s="159" t="s">
        <v>274</v>
      </c>
      <c r="AL3752" s="159" t="s">
        <v>274</v>
      </c>
      <c r="AM3752" s="149" t="s">
        <v>274</v>
      </c>
      <c r="AN3752" s="160">
        <v>4</v>
      </c>
      <c r="AO3752" s="149"/>
      <c r="AP3752" s="149" t="s">
        <v>274</v>
      </c>
      <c r="AQ3752" s="149" t="s">
        <v>275</v>
      </c>
      <c r="AR3752" s="158">
        <v>1</v>
      </c>
      <c r="AS3752" s="149" t="s">
        <v>275</v>
      </c>
      <c r="AT3752" s="149" t="s">
        <v>276</v>
      </c>
      <c r="AU3752" s="161">
        <v>1</v>
      </c>
      <c r="AV3752" s="159">
        <v>4655.16</v>
      </c>
      <c r="AW3752" s="159">
        <v>186.21</v>
      </c>
      <c r="AX3752" s="149" t="s">
        <v>274</v>
      </c>
      <c r="AY3752" s="159">
        <v>55.89</v>
      </c>
      <c r="AZ3752" s="159">
        <v>55.89</v>
      </c>
      <c r="BA3752" s="159">
        <v>223.56</v>
      </c>
      <c r="BB3752" s="159">
        <v>4413.06</v>
      </c>
      <c r="BC3752" s="162" t="s">
        <v>274</v>
      </c>
      <c r="BD3752" s="162">
        <v>0</v>
      </c>
      <c r="BE3752" s="159">
        <v>242.1</v>
      </c>
      <c r="BF3752" s="159">
        <v>242.1</v>
      </c>
      <c r="BG3752" s="159">
        <v>4655.16</v>
      </c>
    </row>
    <row r="3753" ht="28.05" customHeight="1" spans="1:59">
      <c r="A3753" s="149"/>
      <c r="B3753" s="149"/>
      <c r="C3753" s="149"/>
      <c r="D3753" s="149" t="s">
        <v>3726</v>
      </c>
      <c r="E3753" s="340" t="s">
        <v>16448</v>
      </c>
      <c r="F3753" s="149" t="s">
        <v>3726</v>
      </c>
      <c r="G3753" s="149" t="s">
        <v>16449</v>
      </c>
      <c r="H3753" s="149" t="s">
        <v>7564</v>
      </c>
      <c r="I3753" s="149" t="s">
        <v>16430</v>
      </c>
      <c r="J3753" s="149" t="s">
        <v>16450</v>
      </c>
      <c r="K3753" s="149"/>
      <c r="L3753" s="149" t="s">
        <v>262</v>
      </c>
      <c r="M3753" s="149"/>
      <c r="N3753" s="149" t="s">
        <v>263</v>
      </c>
      <c r="O3753" s="149" t="s">
        <v>214</v>
      </c>
      <c r="P3753" s="149" t="s">
        <v>53</v>
      </c>
      <c r="Q3753" s="149"/>
      <c r="R3753" s="149" t="s">
        <v>160</v>
      </c>
      <c r="S3753" s="149" t="s">
        <v>4488</v>
      </c>
      <c r="T3753" s="149" t="s">
        <v>1210</v>
      </c>
      <c r="U3753" s="149" t="s">
        <v>267</v>
      </c>
      <c r="V3753" s="149"/>
      <c r="W3753" s="149"/>
      <c r="X3753" s="149" t="s">
        <v>336</v>
      </c>
      <c r="Y3753" s="149"/>
      <c r="Z3753" s="149"/>
      <c r="AA3753" s="149"/>
      <c r="AB3753" s="149" t="s">
        <v>269</v>
      </c>
      <c r="AC3753" s="149" t="s">
        <v>270</v>
      </c>
      <c r="AD3753" s="149" t="s">
        <v>1210</v>
      </c>
      <c r="AE3753" s="149" t="s">
        <v>271</v>
      </c>
      <c r="AF3753" s="149"/>
      <c r="AG3753" s="149" t="s">
        <v>1098</v>
      </c>
      <c r="AH3753" s="149" t="s">
        <v>273</v>
      </c>
      <c r="AI3753" s="158">
        <v>95</v>
      </c>
      <c r="AJ3753" s="149"/>
      <c r="AK3753" s="159" t="s">
        <v>274</v>
      </c>
      <c r="AL3753" s="159" t="s">
        <v>274</v>
      </c>
      <c r="AM3753" s="149" t="s">
        <v>274</v>
      </c>
      <c r="AN3753" s="160">
        <v>4</v>
      </c>
      <c r="AO3753" s="149"/>
      <c r="AP3753" s="149" t="s">
        <v>274</v>
      </c>
      <c r="AQ3753" s="149" t="s">
        <v>275</v>
      </c>
      <c r="AR3753" s="158">
        <v>1</v>
      </c>
      <c r="AS3753" s="149" t="s">
        <v>275</v>
      </c>
      <c r="AT3753" s="149" t="s">
        <v>276</v>
      </c>
      <c r="AU3753" s="161">
        <v>1</v>
      </c>
      <c r="AV3753" s="159">
        <v>4655.17</v>
      </c>
      <c r="AW3753" s="159">
        <v>186.21</v>
      </c>
      <c r="AX3753" s="149" t="s">
        <v>274</v>
      </c>
      <c r="AY3753" s="159">
        <v>55.9</v>
      </c>
      <c r="AZ3753" s="159">
        <v>55.9</v>
      </c>
      <c r="BA3753" s="159">
        <v>223.57</v>
      </c>
      <c r="BB3753" s="159">
        <v>4413.07</v>
      </c>
      <c r="BC3753" s="162" t="s">
        <v>274</v>
      </c>
      <c r="BD3753" s="162">
        <v>0</v>
      </c>
      <c r="BE3753" s="159">
        <v>242.1</v>
      </c>
      <c r="BF3753" s="159">
        <v>242.1</v>
      </c>
      <c r="BG3753" s="159">
        <v>4655.17</v>
      </c>
    </row>
    <row r="3754" ht="28.05" customHeight="1" spans="1:59">
      <c r="A3754" s="149"/>
      <c r="B3754" s="149"/>
      <c r="C3754" s="149"/>
      <c r="D3754" s="149" t="s">
        <v>3726</v>
      </c>
      <c r="E3754" s="340" t="s">
        <v>16451</v>
      </c>
      <c r="F3754" s="149" t="s">
        <v>3726</v>
      </c>
      <c r="G3754" s="149" t="s">
        <v>16452</v>
      </c>
      <c r="H3754" s="149" t="s">
        <v>16453</v>
      </c>
      <c r="I3754" s="149" t="s">
        <v>16102</v>
      </c>
      <c r="J3754" s="149" t="s">
        <v>16454</v>
      </c>
      <c r="K3754" s="149"/>
      <c r="L3754" s="149" t="s">
        <v>287</v>
      </c>
      <c r="M3754" s="149"/>
      <c r="N3754" s="149" t="s">
        <v>263</v>
      </c>
      <c r="O3754" s="149" t="s">
        <v>214</v>
      </c>
      <c r="P3754" s="149" t="s">
        <v>53</v>
      </c>
      <c r="Q3754" s="149"/>
      <c r="R3754" s="149" t="s">
        <v>16455</v>
      </c>
      <c r="S3754" s="149" t="s">
        <v>16073</v>
      </c>
      <c r="T3754" s="149" t="s">
        <v>414</v>
      </c>
      <c r="U3754" s="149" t="s">
        <v>267</v>
      </c>
      <c r="V3754" s="149"/>
      <c r="W3754" s="149"/>
      <c r="X3754" s="149" t="s">
        <v>336</v>
      </c>
      <c r="Y3754" s="149"/>
      <c r="Z3754" s="149"/>
      <c r="AA3754" s="149"/>
      <c r="AB3754" s="149" t="s">
        <v>269</v>
      </c>
      <c r="AC3754" s="149" t="s">
        <v>270</v>
      </c>
      <c r="AD3754" s="149" t="s">
        <v>414</v>
      </c>
      <c r="AE3754" s="149" t="s">
        <v>271</v>
      </c>
      <c r="AF3754" s="149"/>
      <c r="AG3754" s="149" t="s">
        <v>1098</v>
      </c>
      <c r="AH3754" s="149" t="s">
        <v>273</v>
      </c>
      <c r="AI3754" s="158">
        <v>21</v>
      </c>
      <c r="AJ3754" s="149"/>
      <c r="AK3754" s="159" t="s">
        <v>274</v>
      </c>
      <c r="AL3754" s="159" t="s">
        <v>274</v>
      </c>
      <c r="AM3754" s="149" t="s">
        <v>274</v>
      </c>
      <c r="AN3754" s="160">
        <v>4</v>
      </c>
      <c r="AO3754" s="149"/>
      <c r="AP3754" s="149" t="s">
        <v>274</v>
      </c>
      <c r="AQ3754" s="149" t="s">
        <v>275</v>
      </c>
      <c r="AR3754" s="158">
        <v>1</v>
      </c>
      <c r="AS3754" s="149" t="s">
        <v>275</v>
      </c>
      <c r="AT3754" s="149" t="s">
        <v>276</v>
      </c>
      <c r="AU3754" s="161">
        <v>1</v>
      </c>
      <c r="AV3754" s="159">
        <v>24815.93</v>
      </c>
      <c r="AW3754" s="159">
        <v>992.64</v>
      </c>
      <c r="AX3754" s="149" t="s">
        <v>274</v>
      </c>
      <c r="AY3754" s="159">
        <v>248.16</v>
      </c>
      <c r="AZ3754" s="159">
        <v>248.16</v>
      </c>
      <c r="BA3754" s="159">
        <v>992.64</v>
      </c>
      <c r="BB3754" s="159">
        <v>5211.36</v>
      </c>
      <c r="BC3754" s="162" t="s">
        <v>274</v>
      </c>
      <c r="BD3754" s="162">
        <v>0</v>
      </c>
      <c r="BE3754" s="159">
        <v>19604.57</v>
      </c>
      <c r="BF3754" s="159">
        <v>19604.57</v>
      </c>
      <c r="BG3754" s="159">
        <v>24815.93</v>
      </c>
    </row>
    <row r="3755" ht="28.05" customHeight="1" spans="1:59">
      <c r="A3755" s="149"/>
      <c r="B3755" s="149"/>
      <c r="C3755" s="149"/>
      <c r="D3755" s="149" t="s">
        <v>3726</v>
      </c>
      <c r="E3755" s="340" t="s">
        <v>16456</v>
      </c>
      <c r="F3755" s="149" t="s">
        <v>3726</v>
      </c>
      <c r="G3755" s="149" t="s">
        <v>16457</v>
      </c>
      <c r="H3755" s="149" t="s">
        <v>5530</v>
      </c>
      <c r="I3755" s="149" t="s">
        <v>16458</v>
      </c>
      <c r="J3755" s="149" t="s">
        <v>16459</v>
      </c>
      <c r="K3755" s="149"/>
      <c r="L3755" s="149" t="s">
        <v>262</v>
      </c>
      <c r="M3755" s="149"/>
      <c r="N3755" s="149" t="s">
        <v>263</v>
      </c>
      <c r="O3755" s="149" t="s">
        <v>214</v>
      </c>
      <c r="P3755" s="149" t="s">
        <v>53</v>
      </c>
      <c r="Q3755" s="149"/>
      <c r="R3755" s="149" t="s">
        <v>3903</v>
      </c>
      <c r="S3755" s="149" t="s">
        <v>5533</v>
      </c>
      <c r="T3755" s="149" t="s">
        <v>16460</v>
      </c>
      <c r="U3755" s="149" t="s">
        <v>267</v>
      </c>
      <c r="V3755" s="149"/>
      <c r="W3755" s="149"/>
      <c r="X3755" s="149" t="s">
        <v>336</v>
      </c>
      <c r="Y3755" s="149"/>
      <c r="Z3755" s="149"/>
      <c r="AA3755" s="149"/>
      <c r="AB3755" s="149" t="s">
        <v>269</v>
      </c>
      <c r="AC3755" s="149" t="s">
        <v>270</v>
      </c>
      <c r="AD3755" s="149" t="s">
        <v>16460</v>
      </c>
      <c r="AE3755" s="149" t="s">
        <v>271</v>
      </c>
      <c r="AF3755" s="149"/>
      <c r="AG3755" s="149" t="s">
        <v>1098</v>
      </c>
      <c r="AH3755" s="149" t="s">
        <v>273</v>
      </c>
      <c r="AI3755" s="158">
        <v>64</v>
      </c>
      <c r="AJ3755" s="149"/>
      <c r="AK3755" s="159" t="s">
        <v>274</v>
      </c>
      <c r="AL3755" s="159" t="s">
        <v>274</v>
      </c>
      <c r="AM3755" s="149" t="s">
        <v>274</v>
      </c>
      <c r="AN3755" s="160">
        <v>4</v>
      </c>
      <c r="AO3755" s="149"/>
      <c r="AP3755" s="149" t="s">
        <v>274</v>
      </c>
      <c r="AQ3755" s="149" t="s">
        <v>275</v>
      </c>
      <c r="AR3755" s="158">
        <v>1</v>
      </c>
      <c r="AS3755" s="149" t="s">
        <v>275</v>
      </c>
      <c r="AT3755" s="149" t="s">
        <v>276</v>
      </c>
      <c r="AU3755" s="161">
        <v>1</v>
      </c>
      <c r="AV3755" s="159">
        <v>6902.66</v>
      </c>
      <c r="AW3755" s="159">
        <v>276.11</v>
      </c>
      <c r="AX3755" s="149" t="s">
        <v>274</v>
      </c>
      <c r="AY3755" s="159">
        <v>70.94</v>
      </c>
      <c r="AZ3755" s="159">
        <v>70.94</v>
      </c>
      <c r="BA3755" s="159">
        <v>283.76</v>
      </c>
      <c r="BB3755" s="159">
        <v>4356.53</v>
      </c>
      <c r="BC3755" s="162" t="s">
        <v>274</v>
      </c>
      <c r="BD3755" s="162">
        <v>0</v>
      </c>
      <c r="BE3755" s="159">
        <v>2546.13</v>
      </c>
      <c r="BF3755" s="159">
        <v>2546.13</v>
      </c>
      <c r="BG3755" s="159">
        <v>6902.66</v>
      </c>
    </row>
    <row r="3756" ht="28.05" customHeight="1" spans="1:59">
      <c r="A3756" s="149"/>
      <c r="B3756" s="149"/>
      <c r="C3756" s="149"/>
      <c r="D3756" s="149" t="s">
        <v>3726</v>
      </c>
      <c r="E3756" s="340" t="s">
        <v>16461</v>
      </c>
      <c r="F3756" s="149" t="s">
        <v>3726</v>
      </c>
      <c r="G3756" s="149" t="s">
        <v>16462</v>
      </c>
      <c r="H3756" s="149" t="s">
        <v>16463</v>
      </c>
      <c r="I3756" s="149" t="s">
        <v>16464</v>
      </c>
      <c r="J3756" s="149" t="s">
        <v>16465</v>
      </c>
      <c r="K3756" s="149"/>
      <c r="L3756" s="149" t="s">
        <v>262</v>
      </c>
      <c r="M3756" s="149"/>
      <c r="N3756" s="149" t="s">
        <v>263</v>
      </c>
      <c r="O3756" s="149" t="s">
        <v>214</v>
      </c>
      <c r="P3756" s="149" t="s">
        <v>53</v>
      </c>
      <c r="Q3756" s="149"/>
      <c r="R3756" s="149" t="s">
        <v>3871</v>
      </c>
      <c r="S3756" s="149" t="s">
        <v>14816</v>
      </c>
      <c r="T3756" s="149" t="s">
        <v>1210</v>
      </c>
      <c r="U3756" s="149" t="s">
        <v>267</v>
      </c>
      <c r="V3756" s="149"/>
      <c r="W3756" s="149"/>
      <c r="X3756" s="149" t="s">
        <v>268</v>
      </c>
      <c r="Y3756" s="149"/>
      <c r="Z3756" s="149"/>
      <c r="AA3756" s="149"/>
      <c r="AB3756" s="149" t="s">
        <v>269</v>
      </c>
      <c r="AC3756" s="149" t="s">
        <v>270</v>
      </c>
      <c r="AD3756" s="149" t="s">
        <v>1210</v>
      </c>
      <c r="AE3756" s="149" t="s">
        <v>271</v>
      </c>
      <c r="AF3756" s="149"/>
      <c r="AG3756" s="149" t="s">
        <v>1098</v>
      </c>
      <c r="AH3756" s="149" t="s">
        <v>273</v>
      </c>
      <c r="AI3756" s="158">
        <v>95</v>
      </c>
      <c r="AJ3756" s="149"/>
      <c r="AK3756" s="159" t="s">
        <v>274</v>
      </c>
      <c r="AL3756" s="159" t="s">
        <v>274</v>
      </c>
      <c r="AM3756" s="149" t="s">
        <v>274</v>
      </c>
      <c r="AN3756" s="160">
        <v>4</v>
      </c>
      <c r="AO3756" s="149"/>
      <c r="AP3756" s="149" t="s">
        <v>274</v>
      </c>
      <c r="AQ3756" s="149" t="s">
        <v>275</v>
      </c>
      <c r="AR3756" s="158">
        <v>1</v>
      </c>
      <c r="AS3756" s="149" t="s">
        <v>275</v>
      </c>
      <c r="AT3756" s="149" t="s">
        <v>276</v>
      </c>
      <c r="AU3756" s="161">
        <v>1</v>
      </c>
      <c r="AV3756" s="159">
        <v>76923.08</v>
      </c>
      <c r="AW3756" s="159">
        <v>3076.92</v>
      </c>
      <c r="AX3756" s="149" t="s">
        <v>274</v>
      </c>
      <c r="AY3756" s="159">
        <v>923.1</v>
      </c>
      <c r="AZ3756" s="159">
        <v>923.1</v>
      </c>
      <c r="BA3756" s="159">
        <v>3692.37</v>
      </c>
      <c r="BB3756" s="159">
        <v>72923.07</v>
      </c>
      <c r="BC3756" s="162" t="s">
        <v>274</v>
      </c>
      <c r="BD3756" s="162">
        <v>0</v>
      </c>
      <c r="BE3756" s="159">
        <v>4000.01</v>
      </c>
      <c r="BF3756" s="159">
        <v>4000.01</v>
      </c>
      <c r="BG3756" s="159">
        <v>76923.08</v>
      </c>
    </row>
    <row r="3757" ht="28.05" customHeight="1" spans="1:59">
      <c r="A3757" s="149"/>
      <c r="B3757" s="149"/>
      <c r="C3757" s="149"/>
      <c r="D3757" s="149" t="s">
        <v>3726</v>
      </c>
      <c r="E3757" s="340" t="s">
        <v>16466</v>
      </c>
      <c r="F3757" s="149" t="s">
        <v>3726</v>
      </c>
      <c r="G3757" s="149" t="s">
        <v>16467</v>
      </c>
      <c r="H3757" s="149" t="s">
        <v>16468</v>
      </c>
      <c r="I3757" s="149" t="s">
        <v>16102</v>
      </c>
      <c r="J3757" s="149" t="s">
        <v>16469</v>
      </c>
      <c r="K3757" s="149"/>
      <c r="L3757" s="149" t="s">
        <v>287</v>
      </c>
      <c r="M3757" s="149"/>
      <c r="N3757" s="149" t="s">
        <v>263</v>
      </c>
      <c r="O3757" s="149" t="s">
        <v>214</v>
      </c>
      <c r="P3757" s="149" t="s">
        <v>53</v>
      </c>
      <c r="Q3757" s="149"/>
      <c r="R3757" s="149" t="s">
        <v>16470</v>
      </c>
      <c r="S3757" s="149" t="s">
        <v>16073</v>
      </c>
      <c r="T3757" s="149" t="s">
        <v>414</v>
      </c>
      <c r="U3757" s="149" t="s">
        <v>267</v>
      </c>
      <c r="V3757" s="149"/>
      <c r="W3757" s="149"/>
      <c r="X3757" s="149" t="s">
        <v>336</v>
      </c>
      <c r="Y3757" s="149"/>
      <c r="Z3757" s="149"/>
      <c r="AA3757" s="149"/>
      <c r="AB3757" s="149" t="s">
        <v>269</v>
      </c>
      <c r="AC3757" s="149" t="s">
        <v>270</v>
      </c>
      <c r="AD3757" s="149" t="s">
        <v>414</v>
      </c>
      <c r="AE3757" s="149" t="s">
        <v>271</v>
      </c>
      <c r="AF3757" s="149"/>
      <c r="AG3757" s="149" t="s">
        <v>1098</v>
      </c>
      <c r="AH3757" s="149" t="s">
        <v>273</v>
      </c>
      <c r="AI3757" s="158">
        <v>21</v>
      </c>
      <c r="AJ3757" s="149"/>
      <c r="AK3757" s="159" t="s">
        <v>274</v>
      </c>
      <c r="AL3757" s="159" t="s">
        <v>274</v>
      </c>
      <c r="AM3757" s="149" t="s">
        <v>274</v>
      </c>
      <c r="AN3757" s="160">
        <v>4</v>
      </c>
      <c r="AO3757" s="149"/>
      <c r="AP3757" s="149" t="s">
        <v>274</v>
      </c>
      <c r="AQ3757" s="149" t="s">
        <v>275</v>
      </c>
      <c r="AR3757" s="158">
        <v>1</v>
      </c>
      <c r="AS3757" s="149" t="s">
        <v>275</v>
      </c>
      <c r="AT3757" s="149" t="s">
        <v>276</v>
      </c>
      <c r="AU3757" s="161">
        <v>1</v>
      </c>
      <c r="AV3757" s="159">
        <v>32936.28</v>
      </c>
      <c r="AW3757" s="159">
        <v>1317.45</v>
      </c>
      <c r="AX3757" s="149" t="s">
        <v>274</v>
      </c>
      <c r="AY3757" s="159">
        <v>329.36</v>
      </c>
      <c r="AZ3757" s="159">
        <v>329.36</v>
      </c>
      <c r="BA3757" s="159">
        <v>1317.44</v>
      </c>
      <c r="BB3757" s="159">
        <v>6916.56</v>
      </c>
      <c r="BC3757" s="162" t="s">
        <v>274</v>
      </c>
      <c r="BD3757" s="162">
        <v>0</v>
      </c>
      <c r="BE3757" s="159">
        <v>26019.72</v>
      </c>
      <c r="BF3757" s="159">
        <v>26019.72</v>
      </c>
      <c r="BG3757" s="159">
        <v>32936.28</v>
      </c>
    </row>
    <row r="3758" ht="28.05" customHeight="1" spans="1:59">
      <c r="A3758" s="149"/>
      <c r="B3758" s="149"/>
      <c r="C3758" s="149"/>
      <c r="D3758" s="149" t="s">
        <v>3726</v>
      </c>
      <c r="E3758" s="340" t="s">
        <v>16471</v>
      </c>
      <c r="F3758" s="149" t="s">
        <v>3726</v>
      </c>
      <c r="G3758" s="149" t="s">
        <v>16472</v>
      </c>
      <c r="H3758" s="149" t="s">
        <v>16426</v>
      </c>
      <c r="I3758" s="149" t="s">
        <v>16473</v>
      </c>
      <c r="J3758" s="149" t="s">
        <v>16474</v>
      </c>
      <c r="K3758" s="149"/>
      <c r="L3758" s="149" t="s">
        <v>287</v>
      </c>
      <c r="M3758" s="149"/>
      <c r="N3758" s="149" t="s">
        <v>263</v>
      </c>
      <c r="O3758" s="149" t="s">
        <v>214</v>
      </c>
      <c r="P3758" s="149" t="s">
        <v>53</v>
      </c>
      <c r="Q3758" s="149"/>
      <c r="R3758" s="149" t="s">
        <v>2512</v>
      </c>
      <c r="S3758" s="149" t="s">
        <v>6016</v>
      </c>
      <c r="T3758" s="149" t="s">
        <v>168</v>
      </c>
      <c r="U3758" s="149" t="s">
        <v>267</v>
      </c>
      <c r="V3758" s="149"/>
      <c r="W3758" s="149"/>
      <c r="X3758" s="149" t="s">
        <v>336</v>
      </c>
      <c r="Y3758" s="149"/>
      <c r="Z3758" s="149"/>
      <c r="AA3758" s="149"/>
      <c r="AB3758" s="149" t="s">
        <v>269</v>
      </c>
      <c r="AC3758" s="149" t="s">
        <v>270</v>
      </c>
      <c r="AD3758" s="149" t="s">
        <v>168</v>
      </c>
      <c r="AE3758" s="149" t="s">
        <v>271</v>
      </c>
      <c r="AF3758" s="149"/>
      <c r="AG3758" s="149" t="s">
        <v>1098</v>
      </c>
      <c r="AH3758" s="149" t="s">
        <v>273</v>
      </c>
      <c r="AI3758" s="158">
        <v>67</v>
      </c>
      <c r="AJ3758" s="149"/>
      <c r="AK3758" s="159" t="s">
        <v>274</v>
      </c>
      <c r="AL3758" s="159" t="s">
        <v>274</v>
      </c>
      <c r="AM3758" s="149" t="s">
        <v>274</v>
      </c>
      <c r="AN3758" s="160">
        <v>4</v>
      </c>
      <c r="AO3758" s="149"/>
      <c r="AP3758" s="149" t="s">
        <v>274</v>
      </c>
      <c r="AQ3758" s="149" t="s">
        <v>275</v>
      </c>
      <c r="AR3758" s="158">
        <v>1</v>
      </c>
      <c r="AS3758" s="149" t="s">
        <v>275</v>
      </c>
      <c r="AT3758" s="149" t="s">
        <v>276</v>
      </c>
      <c r="AU3758" s="161">
        <v>1</v>
      </c>
      <c r="AV3758" s="159">
        <v>50862.07</v>
      </c>
      <c r="AW3758" s="159">
        <v>2034.48</v>
      </c>
      <c r="AX3758" s="149" t="s">
        <v>274</v>
      </c>
      <c r="AY3758" s="159">
        <v>524.04</v>
      </c>
      <c r="AZ3758" s="159">
        <v>524.04</v>
      </c>
      <c r="BA3758" s="159">
        <v>2096.14</v>
      </c>
      <c r="BB3758" s="159">
        <v>33630.58</v>
      </c>
      <c r="BC3758" s="162" t="s">
        <v>274</v>
      </c>
      <c r="BD3758" s="162">
        <v>0</v>
      </c>
      <c r="BE3758" s="159">
        <v>17231.49</v>
      </c>
      <c r="BF3758" s="159">
        <v>17231.49</v>
      </c>
      <c r="BG3758" s="159">
        <v>50862.07</v>
      </c>
    </row>
    <row r="3759" ht="28.05" customHeight="1" spans="1:59">
      <c r="A3759" s="149"/>
      <c r="B3759" s="149"/>
      <c r="C3759" s="149"/>
      <c r="D3759" s="149" t="s">
        <v>3726</v>
      </c>
      <c r="E3759" s="340" t="s">
        <v>16475</v>
      </c>
      <c r="F3759" s="149" t="s">
        <v>3726</v>
      </c>
      <c r="G3759" s="149" t="s">
        <v>16476</v>
      </c>
      <c r="H3759" s="149" t="s">
        <v>16426</v>
      </c>
      <c r="I3759" s="149" t="s">
        <v>16473</v>
      </c>
      <c r="J3759" s="149" t="s">
        <v>16477</v>
      </c>
      <c r="K3759" s="149"/>
      <c r="L3759" s="149" t="s">
        <v>287</v>
      </c>
      <c r="M3759" s="149"/>
      <c r="N3759" s="149" t="s">
        <v>263</v>
      </c>
      <c r="O3759" s="149" t="s">
        <v>214</v>
      </c>
      <c r="P3759" s="149" t="s">
        <v>53</v>
      </c>
      <c r="Q3759" s="149"/>
      <c r="R3759" s="149" t="s">
        <v>2512</v>
      </c>
      <c r="S3759" s="149" t="s">
        <v>6016</v>
      </c>
      <c r="T3759" s="149" t="s">
        <v>168</v>
      </c>
      <c r="U3759" s="149" t="s">
        <v>267</v>
      </c>
      <c r="V3759" s="149"/>
      <c r="W3759" s="149"/>
      <c r="X3759" s="149" t="s">
        <v>336</v>
      </c>
      <c r="Y3759" s="149"/>
      <c r="Z3759" s="149"/>
      <c r="AA3759" s="149"/>
      <c r="AB3759" s="149" t="s">
        <v>269</v>
      </c>
      <c r="AC3759" s="149" t="s">
        <v>270</v>
      </c>
      <c r="AD3759" s="149" t="s">
        <v>168</v>
      </c>
      <c r="AE3759" s="149" t="s">
        <v>271</v>
      </c>
      <c r="AF3759" s="149"/>
      <c r="AG3759" s="149" t="s">
        <v>1098</v>
      </c>
      <c r="AH3759" s="149" t="s">
        <v>273</v>
      </c>
      <c r="AI3759" s="158">
        <v>67</v>
      </c>
      <c r="AJ3759" s="149"/>
      <c r="AK3759" s="159" t="s">
        <v>274</v>
      </c>
      <c r="AL3759" s="159" t="s">
        <v>274</v>
      </c>
      <c r="AM3759" s="149" t="s">
        <v>274</v>
      </c>
      <c r="AN3759" s="160">
        <v>4</v>
      </c>
      <c r="AO3759" s="149"/>
      <c r="AP3759" s="149" t="s">
        <v>274</v>
      </c>
      <c r="AQ3759" s="149" t="s">
        <v>275</v>
      </c>
      <c r="AR3759" s="158">
        <v>1</v>
      </c>
      <c r="AS3759" s="149" t="s">
        <v>275</v>
      </c>
      <c r="AT3759" s="149" t="s">
        <v>276</v>
      </c>
      <c r="AU3759" s="161">
        <v>1</v>
      </c>
      <c r="AV3759" s="159">
        <v>50862.07</v>
      </c>
      <c r="AW3759" s="159">
        <v>2034.48</v>
      </c>
      <c r="AX3759" s="149" t="s">
        <v>274</v>
      </c>
      <c r="AY3759" s="159">
        <v>524.04</v>
      </c>
      <c r="AZ3759" s="159">
        <v>524.04</v>
      </c>
      <c r="BA3759" s="159">
        <v>2096.14</v>
      </c>
      <c r="BB3759" s="159">
        <v>33630.58</v>
      </c>
      <c r="BC3759" s="162" t="s">
        <v>274</v>
      </c>
      <c r="BD3759" s="162">
        <v>0</v>
      </c>
      <c r="BE3759" s="159">
        <v>17231.49</v>
      </c>
      <c r="BF3759" s="159">
        <v>17231.49</v>
      </c>
      <c r="BG3759" s="159">
        <v>50862.07</v>
      </c>
    </row>
    <row r="3760" ht="28.05" customHeight="1" spans="1:59">
      <c r="A3760" s="149"/>
      <c r="B3760" s="149"/>
      <c r="C3760" s="149"/>
      <c r="D3760" s="149" t="s">
        <v>3726</v>
      </c>
      <c r="E3760" s="340" t="s">
        <v>16478</v>
      </c>
      <c r="F3760" s="149" t="s">
        <v>3726</v>
      </c>
      <c r="G3760" s="149" t="s">
        <v>16479</v>
      </c>
      <c r="H3760" s="149" t="s">
        <v>5530</v>
      </c>
      <c r="I3760" s="149" t="s">
        <v>16458</v>
      </c>
      <c r="J3760" s="149" t="s">
        <v>16480</v>
      </c>
      <c r="K3760" s="149"/>
      <c r="L3760" s="149" t="s">
        <v>262</v>
      </c>
      <c r="M3760" s="149"/>
      <c r="N3760" s="149" t="s">
        <v>263</v>
      </c>
      <c r="O3760" s="149" t="s">
        <v>214</v>
      </c>
      <c r="P3760" s="149" t="s">
        <v>53</v>
      </c>
      <c r="Q3760" s="149"/>
      <c r="R3760" s="149" t="s">
        <v>3903</v>
      </c>
      <c r="S3760" s="149" t="s">
        <v>5533</v>
      </c>
      <c r="T3760" s="149" t="s">
        <v>16460</v>
      </c>
      <c r="U3760" s="149" t="s">
        <v>267</v>
      </c>
      <c r="V3760" s="149"/>
      <c r="W3760" s="149"/>
      <c r="X3760" s="149" t="s">
        <v>336</v>
      </c>
      <c r="Y3760" s="149"/>
      <c r="Z3760" s="149"/>
      <c r="AA3760" s="149"/>
      <c r="AB3760" s="149" t="s">
        <v>269</v>
      </c>
      <c r="AC3760" s="149" t="s">
        <v>270</v>
      </c>
      <c r="AD3760" s="149" t="s">
        <v>16460</v>
      </c>
      <c r="AE3760" s="149" t="s">
        <v>271</v>
      </c>
      <c r="AF3760" s="149"/>
      <c r="AG3760" s="149" t="s">
        <v>1098</v>
      </c>
      <c r="AH3760" s="149" t="s">
        <v>273</v>
      </c>
      <c r="AI3760" s="158">
        <v>64</v>
      </c>
      <c r="AJ3760" s="149"/>
      <c r="AK3760" s="159" t="s">
        <v>274</v>
      </c>
      <c r="AL3760" s="159" t="s">
        <v>274</v>
      </c>
      <c r="AM3760" s="149" t="s">
        <v>274</v>
      </c>
      <c r="AN3760" s="160">
        <v>4</v>
      </c>
      <c r="AO3760" s="149"/>
      <c r="AP3760" s="149" t="s">
        <v>274</v>
      </c>
      <c r="AQ3760" s="149" t="s">
        <v>275</v>
      </c>
      <c r="AR3760" s="158">
        <v>1</v>
      </c>
      <c r="AS3760" s="149" t="s">
        <v>275</v>
      </c>
      <c r="AT3760" s="149" t="s">
        <v>276</v>
      </c>
      <c r="AU3760" s="161">
        <v>1</v>
      </c>
      <c r="AV3760" s="159">
        <v>6902.66</v>
      </c>
      <c r="AW3760" s="159">
        <v>276.11</v>
      </c>
      <c r="AX3760" s="149" t="s">
        <v>274</v>
      </c>
      <c r="AY3760" s="159">
        <v>70.94</v>
      </c>
      <c r="AZ3760" s="159">
        <v>70.94</v>
      </c>
      <c r="BA3760" s="159">
        <v>283.76</v>
      </c>
      <c r="BB3760" s="159">
        <v>4356.53</v>
      </c>
      <c r="BC3760" s="162" t="s">
        <v>274</v>
      </c>
      <c r="BD3760" s="162">
        <v>0</v>
      </c>
      <c r="BE3760" s="159">
        <v>2546.13</v>
      </c>
      <c r="BF3760" s="159">
        <v>2546.13</v>
      </c>
      <c r="BG3760" s="159">
        <v>6902.66</v>
      </c>
    </row>
    <row r="3761" ht="28.05" customHeight="1" spans="1:59">
      <c r="A3761" s="149"/>
      <c r="B3761" s="149"/>
      <c r="C3761" s="149"/>
      <c r="D3761" s="149" t="s">
        <v>3726</v>
      </c>
      <c r="E3761" s="340" t="s">
        <v>16481</v>
      </c>
      <c r="F3761" s="149" t="s">
        <v>3726</v>
      </c>
      <c r="G3761" s="149" t="s">
        <v>16482</v>
      </c>
      <c r="H3761" s="149" t="s">
        <v>16426</v>
      </c>
      <c r="I3761" s="149" t="s">
        <v>16473</v>
      </c>
      <c r="J3761" s="149" t="s">
        <v>16483</v>
      </c>
      <c r="K3761" s="149"/>
      <c r="L3761" s="149" t="s">
        <v>287</v>
      </c>
      <c r="M3761" s="149"/>
      <c r="N3761" s="149" t="s">
        <v>263</v>
      </c>
      <c r="O3761" s="149" t="s">
        <v>214</v>
      </c>
      <c r="P3761" s="149" t="s">
        <v>53</v>
      </c>
      <c r="Q3761" s="149"/>
      <c r="R3761" s="149" t="s">
        <v>2512</v>
      </c>
      <c r="S3761" s="149" t="s">
        <v>6016</v>
      </c>
      <c r="T3761" s="149" t="s">
        <v>168</v>
      </c>
      <c r="U3761" s="149" t="s">
        <v>267</v>
      </c>
      <c r="V3761" s="149"/>
      <c r="W3761" s="149"/>
      <c r="X3761" s="149" t="s">
        <v>336</v>
      </c>
      <c r="Y3761" s="149"/>
      <c r="Z3761" s="149"/>
      <c r="AA3761" s="149"/>
      <c r="AB3761" s="149" t="s">
        <v>269</v>
      </c>
      <c r="AC3761" s="149" t="s">
        <v>270</v>
      </c>
      <c r="AD3761" s="149" t="s">
        <v>168</v>
      </c>
      <c r="AE3761" s="149" t="s">
        <v>271</v>
      </c>
      <c r="AF3761" s="149"/>
      <c r="AG3761" s="149" t="s">
        <v>1098</v>
      </c>
      <c r="AH3761" s="149" t="s">
        <v>273</v>
      </c>
      <c r="AI3761" s="158">
        <v>67</v>
      </c>
      <c r="AJ3761" s="149"/>
      <c r="AK3761" s="159" t="s">
        <v>274</v>
      </c>
      <c r="AL3761" s="159" t="s">
        <v>274</v>
      </c>
      <c r="AM3761" s="149" t="s">
        <v>274</v>
      </c>
      <c r="AN3761" s="160">
        <v>4</v>
      </c>
      <c r="AO3761" s="149"/>
      <c r="AP3761" s="149" t="s">
        <v>274</v>
      </c>
      <c r="AQ3761" s="149" t="s">
        <v>275</v>
      </c>
      <c r="AR3761" s="158">
        <v>1</v>
      </c>
      <c r="AS3761" s="149" t="s">
        <v>275</v>
      </c>
      <c r="AT3761" s="149" t="s">
        <v>276</v>
      </c>
      <c r="AU3761" s="161">
        <v>1</v>
      </c>
      <c r="AV3761" s="159">
        <v>50862.07</v>
      </c>
      <c r="AW3761" s="159">
        <v>2034.48</v>
      </c>
      <c r="AX3761" s="149" t="s">
        <v>274</v>
      </c>
      <c r="AY3761" s="159">
        <v>524.04</v>
      </c>
      <c r="AZ3761" s="159">
        <v>524.04</v>
      </c>
      <c r="BA3761" s="159">
        <v>2096.14</v>
      </c>
      <c r="BB3761" s="159">
        <v>33630.58</v>
      </c>
      <c r="BC3761" s="162" t="s">
        <v>274</v>
      </c>
      <c r="BD3761" s="162">
        <v>0</v>
      </c>
      <c r="BE3761" s="159">
        <v>17231.49</v>
      </c>
      <c r="BF3761" s="159">
        <v>17231.49</v>
      </c>
      <c r="BG3761" s="159">
        <v>50862.07</v>
      </c>
    </row>
    <row r="3762" ht="28.05" customHeight="1" spans="1:59">
      <c r="A3762" s="149"/>
      <c r="B3762" s="149"/>
      <c r="C3762" s="149"/>
      <c r="D3762" s="149" t="s">
        <v>3726</v>
      </c>
      <c r="E3762" s="340" t="s">
        <v>16484</v>
      </c>
      <c r="F3762" s="149" t="s">
        <v>3726</v>
      </c>
      <c r="G3762" s="149" t="s">
        <v>16485</v>
      </c>
      <c r="H3762" s="149" t="s">
        <v>16486</v>
      </c>
      <c r="I3762" s="149" t="s">
        <v>16102</v>
      </c>
      <c r="J3762" s="149" t="s">
        <v>16487</v>
      </c>
      <c r="K3762" s="149"/>
      <c r="L3762" s="149" t="s">
        <v>287</v>
      </c>
      <c r="M3762" s="149"/>
      <c r="N3762" s="149" t="s">
        <v>263</v>
      </c>
      <c r="O3762" s="149" t="s">
        <v>214</v>
      </c>
      <c r="P3762" s="149" t="s">
        <v>53</v>
      </c>
      <c r="Q3762" s="149"/>
      <c r="R3762" s="149" t="s">
        <v>16488</v>
      </c>
      <c r="S3762" s="149" t="s">
        <v>16073</v>
      </c>
      <c r="T3762" s="149" t="s">
        <v>414</v>
      </c>
      <c r="U3762" s="149" t="s">
        <v>267</v>
      </c>
      <c r="V3762" s="149"/>
      <c r="W3762" s="149"/>
      <c r="X3762" s="149" t="s">
        <v>336</v>
      </c>
      <c r="Y3762" s="149"/>
      <c r="Z3762" s="149"/>
      <c r="AA3762" s="149"/>
      <c r="AB3762" s="149" t="s">
        <v>269</v>
      </c>
      <c r="AC3762" s="149" t="s">
        <v>270</v>
      </c>
      <c r="AD3762" s="149" t="s">
        <v>414</v>
      </c>
      <c r="AE3762" s="149" t="s">
        <v>271</v>
      </c>
      <c r="AF3762" s="149"/>
      <c r="AG3762" s="149" t="s">
        <v>1098</v>
      </c>
      <c r="AH3762" s="149" t="s">
        <v>273</v>
      </c>
      <c r="AI3762" s="158">
        <v>21</v>
      </c>
      <c r="AJ3762" s="149"/>
      <c r="AK3762" s="159" t="s">
        <v>274</v>
      </c>
      <c r="AL3762" s="159" t="s">
        <v>274</v>
      </c>
      <c r="AM3762" s="149" t="s">
        <v>274</v>
      </c>
      <c r="AN3762" s="160">
        <v>4</v>
      </c>
      <c r="AO3762" s="149"/>
      <c r="AP3762" s="149" t="s">
        <v>274</v>
      </c>
      <c r="AQ3762" s="149" t="s">
        <v>275</v>
      </c>
      <c r="AR3762" s="158">
        <v>1</v>
      </c>
      <c r="AS3762" s="149" t="s">
        <v>275</v>
      </c>
      <c r="AT3762" s="149" t="s">
        <v>276</v>
      </c>
      <c r="AU3762" s="161">
        <v>1</v>
      </c>
      <c r="AV3762" s="159">
        <v>29995.58</v>
      </c>
      <c r="AW3762" s="159">
        <v>1199.82</v>
      </c>
      <c r="AX3762" s="149" t="s">
        <v>274</v>
      </c>
      <c r="AY3762" s="159">
        <v>299.96</v>
      </c>
      <c r="AZ3762" s="159">
        <v>299.96</v>
      </c>
      <c r="BA3762" s="159">
        <v>1199.82</v>
      </c>
      <c r="BB3762" s="159">
        <v>6299.14</v>
      </c>
      <c r="BC3762" s="162" t="s">
        <v>274</v>
      </c>
      <c r="BD3762" s="162">
        <v>0</v>
      </c>
      <c r="BE3762" s="159">
        <v>23696.44</v>
      </c>
      <c r="BF3762" s="159">
        <v>23696.44</v>
      </c>
      <c r="BG3762" s="159">
        <v>29995.58</v>
      </c>
    </row>
    <row r="3763" ht="28.05" customHeight="1" spans="1:59">
      <c r="A3763" s="149"/>
      <c r="B3763" s="149"/>
      <c r="C3763" s="149"/>
      <c r="D3763" s="149" t="s">
        <v>3726</v>
      </c>
      <c r="E3763" s="340" t="s">
        <v>16489</v>
      </c>
      <c r="F3763" s="149" t="s">
        <v>3726</v>
      </c>
      <c r="G3763" s="149" t="s">
        <v>16490</v>
      </c>
      <c r="H3763" s="149" t="s">
        <v>6019</v>
      </c>
      <c r="I3763" s="149" t="s">
        <v>16491</v>
      </c>
      <c r="J3763" s="149" t="s">
        <v>16492</v>
      </c>
      <c r="K3763" s="149"/>
      <c r="L3763" s="149" t="s">
        <v>262</v>
      </c>
      <c r="M3763" s="149"/>
      <c r="N3763" s="149" t="s">
        <v>263</v>
      </c>
      <c r="O3763" s="149" t="s">
        <v>214</v>
      </c>
      <c r="P3763" s="149" t="s">
        <v>53</v>
      </c>
      <c r="Q3763" s="149"/>
      <c r="R3763" s="149" t="s">
        <v>62</v>
      </c>
      <c r="S3763" s="149" t="s">
        <v>4406</v>
      </c>
      <c r="T3763" s="149" t="s">
        <v>1210</v>
      </c>
      <c r="U3763" s="149" t="s">
        <v>267</v>
      </c>
      <c r="V3763" s="149"/>
      <c r="W3763" s="149"/>
      <c r="X3763" s="149" t="s">
        <v>268</v>
      </c>
      <c r="Y3763" s="149"/>
      <c r="Z3763" s="149"/>
      <c r="AA3763" s="149"/>
      <c r="AB3763" s="149" t="s">
        <v>269</v>
      </c>
      <c r="AC3763" s="149" t="s">
        <v>270</v>
      </c>
      <c r="AD3763" s="149" t="s">
        <v>1210</v>
      </c>
      <c r="AE3763" s="149" t="s">
        <v>271</v>
      </c>
      <c r="AF3763" s="149"/>
      <c r="AG3763" s="149" t="s">
        <v>1098</v>
      </c>
      <c r="AH3763" s="149" t="s">
        <v>273</v>
      </c>
      <c r="AI3763" s="158">
        <v>95</v>
      </c>
      <c r="AJ3763" s="149"/>
      <c r="AK3763" s="159" t="s">
        <v>274</v>
      </c>
      <c r="AL3763" s="159" t="s">
        <v>274</v>
      </c>
      <c r="AM3763" s="149" t="s">
        <v>274</v>
      </c>
      <c r="AN3763" s="160">
        <v>4</v>
      </c>
      <c r="AO3763" s="149"/>
      <c r="AP3763" s="149" t="s">
        <v>274</v>
      </c>
      <c r="AQ3763" s="149" t="s">
        <v>275</v>
      </c>
      <c r="AR3763" s="158">
        <v>1</v>
      </c>
      <c r="AS3763" s="149" t="s">
        <v>275</v>
      </c>
      <c r="AT3763" s="149" t="s">
        <v>276</v>
      </c>
      <c r="AU3763" s="161">
        <v>1</v>
      </c>
      <c r="AV3763" s="159">
        <v>8183.76</v>
      </c>
      <c r="AW3763" s="159">
        <v>327.35</v>
      </c>
      <c r="AX3763" s="149" t="s">
        <v>274</v>
      </c>
      <c r="AY3763" s="159">
        <v>98.17</v>
      </c>
      <c r="AZ3763" s="159">
        <v>98.17</v>
      </c>
      <c r="BA3763" s="159">
        <v>392.65</v>
      </c>
      <c r="BB3763" s="159">
        <v>7758.25</v>
      </c>
      <c r="BC3763" s="162" t="s">
        <v>274</v>
      </c>
      <c r="BD3763" s="162">
        <v>0</v>
      </c>
      <c r="BE3763" s="159">
        <v>425.51</v>
      </c>
      <c r="BF3763" s="159">
        <v>425.51</v>
      </c>
      <c r="BG3763" s="159">
        <v>8183.76</v>
      </c>
    </row>
    <row r="3764" ht="28.05" customHeight="1" spans="1:59">
      <c r="A3764" s="149"/>
      <c r="B3764" s="149"/>
      <c r="C3764" s="149"/>
      <c r="D3764" s="149" t="s">
        <v>3726</v>
      </c>
      <c r="E3764" s="340" t="s">
        <v>16493</v>
      </c>
      <c r="F3764" s="149" t="s">
        <v>3726</v>
      </c>
      <c r="G3764" s="149" t="s">
        <v>16494</v>
      </c>
      <c r="H3764" s="149" t="s">
        <v>16495</v>
      </c>
      <c r="I3764" s="149" t="s">
        <v>16102</v>
      </c>
      <c r="J3764" s="149" t="s">
        <v>16496</v>
      </c>
      <c r="K3764" s="149"/>
      <c r="L3764" s="149" t="s">
        <v>287</v>
      </c>
      <c r="M3764" s="149"/>
      <c r="N3764" s="149" t="s">
        <v>263</v>
      </c>
      <c r="O3764" s="149" t="s">
        <v>214</v>
      </c>
      <c r="P3764" s="149" t="s">
        <v>53</v>
      </c>
      <c r="Q3764" s="149"/>
      <c r="R3764" s="149" t="s">
        <v>16497</v>
      </c>
      <c r="S3764" s="149" t="s">
        <v>16073</v>
      </c>
      <c r="T3764" s="149" t="s">
        <v>414</v>
      </c>
      <c r="U3764" s="149" t="s">
        <v>267</v>
      </c>
      <c r="V3764" s="149"/>
      <c r="W3764" s="149"/>
      <c r="X3764" s="149" t="s">
        <v>336</v>
      </c>
      <c r="Y3764" s="149"/>
      <c r="Z3764" s="149"/>
      <c r="AA3764" s="149"/>
      <c r="AB3764" s="149" t="s">
        <v>269</v>
      </c>
      <c r="AC3764" s="149" t="s">
        <v>270</v>
      </c>
      <c r="AD3764" s="149" t="s">
        <v>414</v>
      </c>
      <c r="AE3764" s="149" t="s">
        <v>271</v>
      </c>
      <c r="AF3764" s="149"/>
      <c r="AG3764" s="149" t="s">
        <v>1098</v>
      </c>
      <c r="AH3764" s="149" t="s">
        <v>273</v>
      </c>
      <c r="AI3764" s="158">
        <v>21</v>
      </c>
      <c r="AJ3764" s="149"/>
      <c r="AK3764" s="159" t="s">
        <v>274</v>
      </c>
      <c r="AL3764" s="159" t="s">
        <v>274</v>
      </c>
      <c r="AM3764" s="149" t="s">
        <v>274</v>
      </c>
      <c r="AN3764" s="160">
        <v>4</v>
      </c>
      <c r="AO3764" s="149"/>
      <c r="AP3764" s="149" t="s">
        <v>274</v>
      </c>
      <c r="AQ3764" s="149" t="s">
        <v>275</v>
      </c>
      <c r="AR3764" s="158">
        <v>1</v>
      </c>
      <c r="AS3764" s="149" t="s">
        <v>275</v>
      </c>
      <c r="AT3764" s="149" t="s">
        <v>276</v>
      </c>
      <c r="AU3764" s="161">
        <v>1</v>
      </c>
      <c r="AV3764" s="159">
        <v>14114.16</v>
      </c>
      <c r="AW3764" s="159">
        <v>564.57</v>
      </c>
      <c r="AX3764" s="149" t="s">
        <v>274</v>
      </c>
      <c r="AY3764" s="159">
        <v>141.14</v>
      </c>
      <c r="AZ3764" s="159">
        <v>141.14</v>
      </c>
      <c r="BA3764" s="159">
        <v>564.56</v>
      </c>
      <c r="BB3764" s="159">
        <v>2963.94</v>
      </c>
      <c r="BC3764" s="162" t="s">
        <v>274</v>
      </c>
      <c r="BD3764" s="162">
        <v>0</v>
      </c>
      <c r="BE3764" s="159">
        <v>11150.22</v>
      </c>
      <c r="BF3764" s="159">
        <v>11150.22</v>
      </c>
      <c r="BG3764" s="159">
        <v>14114.16</v>
      </c>
    </row>
    <row r="3765" ht="28.05" customHeight="1" spans="1:59">
      <c r="A3765" s="149"/>
      <c r="B3765" s="149"/>
      <c r="C3765" s="149"/>
      <c r="D3765" s="149" t="s">
        <v>3726</v>
      </c>
      <c r="E3765" s="340" t="s">
        <v>16498</v>
      </c>
      <c r="F3765" s="149" t="s">
        <v>3726</v>
      </c>
      <c r="G3765" s="149" t="s">
        <v>16499</v>
      </c>
      <c r="H3765" s="149" t="s">
        <v>14303</v>
      </c>
      <c r="I3765" s="149" t="s">
        <v>16500</v>
      </c>
      <c r="J3765" s="149" t="s">
        <v>16501</v>
      </c>
      <c r="K3765" s="149"/>
      <c r="L3765" s="149" t="s">
        <v>287</v>
      </c>
      <c r="M3765" s="149"/>
      <c r="N3765" s="149" t="s">
        <v>263</v>
      </c>
      <c r="O3765" s="149" t="s">
        <v>214</v>
      </c>
      <c r="P3765" s="149" t="s">
        <v>53</v>
      </c>
      <c r="Q3765" s="149"/>
      <c r="R3765" s="149" t="s">
        <v>2512</v>
      </c>
      <c r="S3765" s="149" t="s">
        <v>6016</v>
      </c>
      <c r="T3765" s="149" t="s">
        <v>168</v>
      </c>
      <c r="U3765" s="149" t="s">
        <v>267</v>
      </c>
      <c r="V3765" s="149"/>
      <c r="W3765" s="149"/>
      <c r="X3765" s="149" t="s">
        <v>336</v>
      </c>
      <c r="Y3765" s="149"/>
      <c r="Z3765" s="149"/>
      <c r="AA3765" s="149"/>
      <c r="AB3765" s="149" t="s">
        <v>269</v>
      </c>
      <c r="AC3765" s="149" t="s">
        <v>270</v>
      </c>
      <c r="AD3765" s="149" t="s">
        <v>168</v>
      </c>
      <c r="AE3765" s="149" t="s">
        <v>271</v>
      </c>
      <c r="AF3765" s="149"/>
      <c r="AG3765" s="149" t="s">
        <v>1098</v>
      </c>
      <c r="AH3765" s="149" t="s">
        <v>273</v>
      </c>
      <c r="AI3765" s="158">
        <v>67</v>
      </c>
      <c r="AJ3765" s="149"/>
      <c r="AK3765" s="159" t="s">
        <v>274</v>
      </c>
      <c r="AL3765" s="159" t="s">
        <v>274</v>
      </c>
      <c r="AM3765" s="149" t="s">
        <v>274</v>
      </c>
      <c r="AN3765" s="160">
        <v>4</v>
      </c>
      <c r="AO3765" s="149"/>
      <c r="AP3765" s="149" t="s">
        <v>274</v>
      </c>
      <c r="AQ3765" s="149" t="s">
        <v>275</v>
      </c>
      <c r="AR3765" s="158">
        <v>1</v>
      </c>
      <c r="AS3765" s="149" t="s">
        <v>275</v>
      </c>
      <c r="AT3765" s="149" t="s">
        <v>276</v>
      </c>
      <c r="AU3765" s="161">
        <v>1</v>
      </c>
      <c r="AV3765" s="159">
        <v>4827.58</v>
      </c>
      <c r="AW3765" s="159">
        <v>193.1</v>
      </c>
      <c r="AX3765" s="149" t="s">
        <v>274</v>
      </c>
      <c r="AY3765" s="159">
        <v>49.73</v>
      </c>
      <c r="AZ3765" s="159">
        <v>49.73</v>
      </c>
      <c r="BA3765" s="159">
        <v>198.92</v>
      </c>
      <c r="BB3765" s="159">
        <v>3192.28</v>
      </c>
      <c r="BC3765" s="162" t="s">
        <v>274</v>
      </c>
      <c r="BD3765" s="162">
        <v>0</v>
      </c>
      <c r="BE3765" s="159">
        <v>1635.3</v>
      </c>
      <c r="BF3765" s="159">
        <v>1635.3</v>
      </c>
      <c r="BG3765" s="159">
        <v>4827.58</v>
      </c>
    </row>
    <row r="3766" ht="28.05" customHeight="1" spans="1:59">
      <c r="A3766" s="149"/>
      <c r="B3766" s="149"/>
      <c r="C3766" s="149"/>
      <c r="D3766" s="149" t="s">
        <v>3726</v>
      </c>
      <c r="E3766" s="340" t="s">
        <v>16502</v>
      </c>
      <c r="F3766" s="149" t="s">
        <v>3726</v>
      </c>
      <c r="G3766" s="149" t="s">
        <v>16503</v>
      </c>
      <c r="H3766" s="149" t="s">
        <v>5530</v>
      </c>
      <c r="I3766" s="149" t="s">
        <v>16458</v>
      </c>
      <c r="J3766" s="149" t="s">
        <v>16504</v>
      </c>
      <c r="K3766" s="149"/>
      <c r="L3766" s="149" t="s">
        <v>262</v>
      </c>
      <c r="M3766" s="149"/>
      <c r="N3766" s="149" t="s">
        <v>263</v>
      </c>
      <c r="O3766" s="149" t="s">
        <v>214</v>
      </c>
      <c r="P3766" s="149" t="s">
        <v>53</v>
      </c>
      <c r="Q3766" s="149"/>
      <c r="R3766" s="149" t="s">
        <v>3903</v>
      </c>
      <c r="S3766" s="149" t="s">
        <v>5533</v>
      </c>
      <c r="T3766" s="149" t="s">
        <v>16460</v>
      </c>
      <c r="U3766" s="149" t="s">
        <v>267</v>
      </c>
      <c r="V3766" s="149"/>
      <c r="W3766" s="149"/>
      <c r="X3766" s="149" t="s">
        <v>336</v>
      </c>
      <c r="Y3766" s="149"/>
      <c r="Z3766" s="149"/>
      <c r="AA3766" s="149"/>
      <c r="AB3766" s="149" t="s">
        <v>269</v>
      </c>
      <c r="AC3766" s="149" t="s">
        <v>270</v>
      </c>
      <c r="AD3766" s="149" t="s">
        <v>16460</v>
      </c>
      <c r="AE3766" s="149" t="s">
        <v>271</v>
      </c>
      <c r="AF3766" s="149"/>
      <c r="AG3766" s="149" t="s">
        <v>1098</v>
      </c>
      <c r="AH3766" s="149" t="s">
        <v>273</v>
      </c>
      <c r="AI3766" s="158">
        <v>64</v>
      </c>
      <c r="AJ3766" s="149"/>
      <c r="AK3766" s="159" t="s">
        <v>274</v>
      </c>
      <c r="AL3766" s="159" t="s">
        <v>274</v>
      </c>
      <c r="AM3766" s="149" t="s">
        <v>274</v>
      </c>
      <c r="AN3766" s="160">
        <v>4</v>
      </c>
      <c r="AO3766" s="149"/>
      <c r="AP3766" s="149" t="s">
        <v>274</v>
      </c>
      <c r="AQ3766" s="149" t="s">
        <v>275</v>
      </c>
      <c r="AR3766" s="158">
        <v>1</v>
      </c>
      <c r="AS3766" s="149" t="s">
        <v>275</v>
      </c>
      <c r="AT3766" s="149" t="s">
        <v>276</v>
      </c>
      <c r="AU3766" s="161">
        <v>1</v>
      </c>
      <c r="AV3766" s="159">
        <v>6902.66</v>
      </c>
      <c r="AW3766" s="159">
        <v>276.11</v>
      </c>
      <c r="AX3766" s="149" t="s">
        <v>274</v>
      </c>
      <c r="AY3766" s="159">
        <v>70.94</v>
      </c>
      <c r="AZ3766" s="159">
        <v>70.94</v>
      </c>
      <c r="BA3766" s="159">
        <v>283.76</v>
      </c>
      <c r="BB3766" s="159">
        <v>4356.53</v>
      </c>
      <c r="BC3766" s="162" t="s">
        <v>274</v>
      </c>
      <c r="BD3766" s="162">
        <v>0</v>
      </c>
      <c r="BE3766" s="159">
        <v>2546.13</v>
      </c>
      <c r="BF3766" s="159">
        <v>2546.13</v>
      </c>
      <c r="BG3766" s="159">
        <v>6902.66</v>
      </c>
    </row>
    <row r="3767" ht="28.05" customHeight="1" spans="1:59">
      <c r="A3767" s="149"/>
      <c r="B3767" s="149"/>
      <c r="C3767" s="149"/>
      <c r="D3767" s="149" t="s">
        <v>3726</v>
      </c>
      <c r="E3767" s="340" t="s">
        <v>16505</v>
      </c>
      <c r="F3767" s="149" t="s">
        <v>3726</v>
      </c>
      <c r="G3767" s="149" t="s">
        <v>16506</v>
      </c>
      <c r="H3767" s="149" t="s">
        <v>16507</v>
      </c>
      <c r="I3767" s="149" t="s">
        <v>16508</v>
      </c>
      <c r="J3767" s="149" t="s">
        <v>16509</v>
      </c>
      <c r="K3767" s="149"/>
      <c r="L3767" s="149" t="s">
        <v>262</v>
      </c>
      <c r="M3767" s="149"/>
      <c r="N3767" s="149" t="s">
        <v>263</v>
      </c>
      <c r="O3767" s="149" t="s">
        <v>214</v>
      </c>
      <c r="P3767" s="149" t="s">
        <v>53</v>
      </c>
      <c r="Q3767" s="149"/>
      <c r="R3767" s="149" t="s">
        <v>62</v>
      </c>
      <c r="S3767" s="149" t="s">
        <v>5323</v>
      </c>
      <c r="T3767" s="149" t="s">
        <v>1210</v>
      </c>
      <c r="U3767" s="149" t="s">
        <v>267</v>
      </c>
      <c r="V3767" s="149"/>
      <c r="W3767" s="149"/>
      <c r="X3767" s="149" t="s">
        <v>268</v>
      </c>
      <c r="Y3767" s="149"/>
      <c r="Z3767" s="149"/>
      <c r="AA3767" s="149"/>
      <c r="AB3767" s="149" t="s">
        <v>269</v>
      </c>
      <c r="AC3767" s="149" t="s">
        <v>270</v>
      </c>
      <c r="AD3767" s="149" t="s">
        <v>1210</v>
      </c>
      <c r="AE3767" s="149" t="s">
        <v>271</v>
      </c>
      <c r="AF3767" s="149"/>
      <c r="AG3767" s="149" t="s">
        <v>1098</v>
      </c>
      <c r="AH3767" s="149" t="s">
        <v>273</v>
      </c>
      <c r="AI3767" s="158">
        <v>95</v>
      </c>
      <c r="AJ3767" s="149"/>
      <c r="AK3767" s="159" t="s">
        <v>274</v>
      </c>
      <c r="AL3767" s="159" t="s">
        <v>274</v>
      </c>
      <c r="AM3767" s="149" t="s">
        <v>274</v>
      </c>
      <c r="AN3767" s="160">
        <v>4</v>
      </c>
      <c r="AO3767" s="149"/>
      <c r="AP3767" s="149" t="s">
        <v>274</v>
      </c>
      <c r="AQ3767" s="149" t="s">
        <v>275</v>
      </c>
      <c r="AR3767" s="158">
        <v>1</v>
      </c>
      <c r="AS3767" s="149" t="s">
        <v>275</v>
      </c>
      <c r="AT3767" s="149" t="s">
        <v>276</v>
      </c>
      <c r="AU3767" s="161">
        <v>1</v>
      </c>
      <c r="AV3767" s="159">
        <v>3094.02</v>
      </c>
      <c r="AW3767" s="159">
        <v>123.76</v>
      </c>
      <c r="AX3767" s="149" t="s">
        <v>274</v>
      </c>
      <c r="AY3767" s="159">
        <v>37.14</v>
      </c>
      <c r="AZ3767" s="159">
        <v>37.14</v>
      </c>
      <c r="BA3767" s="159">
        <v>148.53</v>
      </c>
      <c r="BB3767" s="159">
        <v>2933.13</v>
      </c>
      <c r="BC3767" s="162" t="s">
        <v>274</v>
      </c>
      <c r="BD3767" s="162">
        <v>0</v>
      </c>
      <c r="BE3767" s="159">
        <v>160.89</v>
      </c>
      <c r="BF3767" s="159">
        <v>160.89</v>
      </c>
      <c r="BG3767" s="159">
        <v>3094.02</v>
      </c>
    </row>
    <row r="3768" ht="28.05" customHeight="1" spans="1:59">
      <c r="A3768" s="149"/>
      <c r="B3768" s="149"/>
      <c r="C3768" s="149"/>
      <c r="D3768" s="149" t="s">
        <v>3726</v>
      </c>
      <c r="E3768" s="340" t="s">
        <v>16510</v>
      </c>
      <c r="F3768" s="149" t="s">
        <v>3726</v>
      </c>
      <c r="G3768" s="149" t="s">
        <v>16511</v>
      </c>
      <c r="H3768" s="149" t="s">
        <v>5530</v>
      </c>
      <c r="I3768" s="149" t="s">
        <v>16458</v>
      </c>
      <c r="J3768" s="149" t="s">
        <v>16512</v>
      </c>
      <c r="K3768" s="149"/>
      <c r="L3768" s="149" t="s">
        <v>262</v>
      </c>
      <c r="M3768" s="149"/>
      <c r="N3768" s="149" t="s">
        <v>263</v>
      </c>
      <c r="O3768" s="149" t="s">
        <v>214</v>
      </c>
      <c r="P3768" s="149" t="s">
        <v>53</v>
      </c>
      <c r="Q3768" s="149"/>
      <c r="R3768" s="149" t="s">
        <v>3903</v>
      </c>
      <c r="S3768" s="149" t="s">
        <v>5533</v>
      </c>
      <c r="T3768" s="149" t="s">
        <v>16460</v>
      </c>
      <c r="U3768" s="149" t="s">
        <v>267</v>
      </c>
      <c r="V3768" s="149"/>
      <c r="W3768" s="149"/>
      <c r="X3768" s="149" t="s">
        <v>336</v>
      </c>
      <c r="Y3768" s="149"/>
      <c r="Z3768" s="149"/>
      <c r="AA3768" s="149"/>
      <c r="AB3768" s="149" t="s">
        <v>269</v>
      </c>
      <c r="AC3768" s="149" t="s">
        <v>270</v>
      </c>
      <c r="AD3768" s="149" t="s">
        <v>16460</v>
      </c>
      <c r="AE3768" s="149" t="s">
        <v>271</v>
      </c>
      <c r="AF3768" s="149"/>
      <c r="AG3768" s="149" t="s">
        <v>1098</v>
      </c>
      <c r="AH3768" s="149" t="s">
        <v>273</v>
      </c>
      <c r="AI3768" s="158">
        <v>64</v>
      </c>
      <c r="AJ3768" s="149"/>
      <c r="AK3768" s="159" t="s">
        <v>274</v>
      </c>
      <c r="AL3768" s="159" t="s">
        <v>274</v>
      </c>
      <c r="AM3768" s="149" t="s">
        <v>274</v>
      </c>
      <c r="AN3768" s="160">
        <v>4</v>
      </c>
      <c r="AO3768" s="149"/>
      <c r="AP3768" s="149" t="s">
        <v>274</v>
      </c>
      <c r="AQ3768" s="149" t="s">
        <v>275</v>
      </c>
      <c r="AR3768" s="158">
        <v>1</v>
      </c>
      <c r="AS3768" s="149" t="s">
        <v>275</v>
      </c>
      <c r="AT3768" s="149" t="s">
        <v>276</v>
      </c>
      <c r="AU3768" s="161">
        <v>1</v>
      </c>
      <c r="AV3768" s="159">
        <v>6902.66</v>
      </c>
      <c r="AW3768" s="159">
        <v>276.11</v>
      </c>
      <c r="AX3768" s="149" t="s">
        <v>274</v>
      </c>
      <c r="AY3768" s="159">
        <v>70.94</v>
      </c>
      <c r="AZ3768" s="159">
        <v>70.94</v>
      </c>
      <c r="BA3768" s="159">
        <v>283.76</v>
      </c>
      <c r="BB3768" s="159">
        <v>4356.53</v>
      </c>
      <c r="BC3768" s="162" t="s">
        <v>274</v>
      </c>
      <c r="BD3768" s="162">
        <v>0</v>
      </c>
      <c r="BE3768" s="159">
        <v>2546.13</v>
      </c>
      <c r="BF3768" s="159">
        <v>2546.13</v>
      </c>
      <c r="BG3768" s="159">
        <v>6902.66</v>
      </c>
    </row>
    <row r="3769" ht="28.05" customHeight="1" spans="1:59">
      <c r="A3769" s="149"/>
      <c r="B3769" s="149"/>
      <c r="C3769" s="149"/>
      <c r="D3769" s="149" t="s">
        <v>3726</v>
      </c>
      <c r="E3769" s="340" t="s">
        <v>16513</v>
      </c>
      <c r="F3769" s="149" t="s">
        <v>3726</v>
      </c>
      <c r="G3769" s="149" t="s">
        <v>16514</v>
      </c>
      <c r="H3769" s="149" t="s">
        <v>4122</v>
      </c>
      <c r="I3769" s="149" t="s">
        <v>16515</v>
      </c>
      <c r="J3769" s="149" t="s">
        <v>16516</v>
      </c>
      <c r="K3769" s="149"/>
      <c r="L3769" s="149" t="s">
        <v>287</v>
      </c>
      <c r="M3769" s="149"/>
      <c r="N3769" s="149" t="s">
        <v>263</v>
      </c>
      <c r="O3769" s="149" t="s">
        <v>214</v>
      </c>
      <c r="P3769" s="149" t="s">
        <v>53</v>
      </c>
      <c r="Q3769" s="149"/>
      <c r="R3769" s="149" t="s">
        <v>2512</v>
      </c>
      <c r="S3769" s="149" t="s">
        <v>5829</v>
      </c>
      <c r="T3769" s="149" t="s">
        <v>168</v>
      </c>
      <c r="U3769" s="149" t="s">
        <v>267</v>
      </c>
      <c r="V3769" s="149"/>
      <c r="W3769" s="149"/>
      <c r="X3769" s="149" t="s">
        <v>336</v>
      </c>
      <c r="Y3769" s="149"/>
      <c r="Z3769" s="149"/>
      <c r="AA3769" s="149"/>
      <c r="AB3769" s="149" t="s">
        <v>269</v>
      </c>
      <c r="AC3769" s="149" t="s">
        <v>270</v>
      </c>
      <c r="AD3769" s="149" t="s">
        <v>168</v>
      </c>
      <c r="AE3769" s="149" t="s">
        <v>271</v>
      </c>
      <c r="AF3769" s="149"/>
      <c r="AG3769" s="149" t="s">
        <v>1098</v>
      </c>
      <c r="AH3769" s="149" t="s">
        <v>273</v>
      </c>
      <c r="AI3769" s="158">
        <v>67</v>
      </c>
      <c r="AJ3769" s="149"/>
      <c r="AK3769" s="159" t="s">
        <v>274</v>
      </c>
      <c r="AL3769" s="159" t="s">
        <v>274</v>
      </c>
      <c r="AM3769" s="149" t="s">
        <v>274</v>
      </c>
      <c r="AN3769" s="160">
        <v>4</v>
      </c>
      <c r="AO3769" s="149"/>
      <c r="AP3769" s="149" t="s">
        <v>274</v>
      </c>
      <c r="AQ3769" s="149" t="s">
        <v>275</v>
      </c>
      <c r="AR3769" s="158">
        <v>1</v>
      </c>
      <c r="AS3769" s="149" t="s">
        <v>275</v>
      </c>
      <c r="AT3769" s="149" t="s">
        <v>276</v>
      </c>
      <c r="AU3769" s="161">
        <v>1</v>
      </c>
      <c r="AV3769" s="159">
        <v>15517.24</v>
      </c>
      <c r="AW3769" s="159">
        <v>620.69</v>
      </c>
      <c r="AX3769" s="149" t="s">
        <v>274</v>
      </c>
      <c r="AY3769" s="159">
        <v>159.88</v>
      </c>
      <c r="AZ3769" s="159">
        <v>159.88</v>
      </c>
      <c r="BA3769" s="159">
        <v>639.52</v>
      </c>
      <c r="BB3769" s="159">
        <v>10260.06</v>
      </c>
      <c r="BC3769" s="162" t="s">
        <v>274</v>
      </c>
      <c r="BD3769" s="162">
        <v>0</v>
      </c>
      <c r="BE3769" s="159">
        <v>5257.18</v>
      </c>
      <c r="BF3769" s="159">
        <v>5257.18</v>
      </c>
      <c r="BG3769" s="159">
        <v>15517.24</v>
      </c>
    </row>
    <row r="3770" ht="28.05" customHeight="1" spans="1:59">
      <c r="A3770" s="149"/>
      <c r="B3770" s="149"/>
      <c r="C3770" s="149"/>
      <c r="D3770" s="149" t="s">
        <v>3726</v>
      </c>
      <c r="E3770" s="340" t="s">
        <v>16517</v>
      </c>
      <c r="F3770" s="149" t="s">
        <v>3726</v>
      </c>
      <c r="G3770" s="149" t="s">
        <v>16518</v>
      </c>
      <c r="H3770" s="149" t="s">
        <v>16519</v>
      </c>
      <c r="I3770" s="149" t="s">
        <v>16102</v>
      </c>
      <c r="J3770" s="149" t="s">
        <v>16520</v>
      </c>
      <c r="K3770" s="149"/>
      <c r="L3770" s="149" t="s">
        <v>287</v>
      </c>
      <c r="M3770" s="149"/>
      <c r="N3770" s="149" t="s">
        <v>263</v>
      </c>
      <c r="O3770" s="149" t="s">
        <v>214</v>
      </c>
      <c r="P3770" s="149" t="s">
        <v>53</v>
      </c>
      <c r="Q3770" s="149"/>
      <c r="R3770" s="149" t="s">
        <v>16521</v>
      </c>
      <c r="S3770" s="149" t="s">
        <v>16073</v>
      </c>
      <c r="T3770" s="149" t="s">
        <v>414</v>
      </c>
      <c r="U3770" s="149" t="s">
        <v>267</v>
      </c>
      <c r="V3770" s="149"/>
      <c r="W3770" s="149"/>
      <c r="X3770" s="149" t="s">
        <v>336</v>
      </c>
      <c r="Y3770" s="149"/>
      <c r="Z3770" s="149"/>
      <c r="AA3770" s="149"/>
      <c r="AB3770" s="149" t="s">
        <v>269</v>
      </c>
      <c r="AC3770" s="149" t="s">
        <v>270</v>
      </c>
      <c r="AD3770" s="149" t="s">
        <v>414</v>
      </c>
      <c r="AE3770" s="149" t="s">
        <v>271</v>
      </c>
      <c r="AF3770" s="149"/>
      <c r="AG3770" s="149" t="s">
        <v>1098</v>
      </c>
      <c r="AH3770" s="149" t="s">
        <v>273</v>
      </c>
      <c r="AI3770" s="158">
        <v>21</v>
      </c>
      <c r="AJ3770" s="149"/>
      <c r="AK3770" s="159" t="s">
        <v>274</v>
      </c>
      <c r="AL3770" s="159" t="s">
        <v>274</v>
      </c>
      <c r="AM3770" s="149" t="s">
        <v>274</v>
      </c>
      <c r="AN3770" s="160">
        <v>4</v>
      </c>
      <c r="AO3770" s="149"/>
      <c r="AP3770" s="149" t="s">
        <v>274</v>
      </c>
      <c r="AQ3770" s="149" t="s">
        <v>275</v>
      </c>
      <c r="AR3770" s="158">
        <v>1</v>
      </c>
      <c r="AS3770" s="149" t="s">
        <v>275</v>
      </c>
      <c r="AT3770" s="149" t="s">
        <v>276</v>
      </c>
      <c r="AU3770" s="161">
        <v>1</v>
      </c>
      <c r="AV3770" s="159">
        <v>21881.42</v>
      </c>
      <c r="AW3770" s="159">
        <v>875.26</v>
      </c>
      <c r="AX3770" s="149" t="s">
        <v>274</v>
      </c>
      <c r="AY3770" s="159">
        <v>218.82</v>
      </c>
      <c r="AZ3770" s="159">
        <v>218.82</v>
      </c>
      <c r="BA3770" s="159">
        <v>875.27</v>
      </c>
      <c r="BB3770" s="159">
        <v>4595.04</v>
      </c>
      <c r="BC3770" s="162" t="s">
        <v>274</v>
      </c>
      <c r="BD3770" s="162">
        <v>0</v>
      </c>
      <c r="BE3770" s="159">
        <v>17286.38</v>
      </c>
      <c r="BF3770" s="159">
        <v>17286.38</v>
      </c>
      <c r="BG3770" s="159">
        <v>21881.42</v>
      </c>
    </row>
    <row r="3771" ht="28.05" customHeight="1" spans="1:59">
      <c r="A3771" s="149"/>
      <c r="B3771" s="149"/>
      <c r="C3771" s="149"/>
      <c r="D3771" s="149" t="s">
        <v>3726</v>
      </c>
      <c r="E3771" s="340" t="s">
        <v>16522</v>
      </c>
      <c r="F3771" s="149" t="s">
        <v>3726</v>
      </c>
      <c r="G3771" s="149" t="s">
        <v>16523</v>
      </c>
      <c r="H3771" s="149" t="s">
        <v>5530</v>
      </c>
      <c r="I3771" s="149" t="s">
        <v>16458</v>
      </c>
      <c r="J3771" s="149" t="s">
        <v>16524</v>
      </c>
      <c r="K3771" s="149"/>
      <c r="L3771" s="149" t="s">
        <v>262</v>
      </c>
      <c r="M3771" s="149"/>
      <c r="N3771" s="149" t="s">
        <v>263</v>
      </c>
      <c r="O3771" s="149" t="s">
        <v>214</v>
      </c>
      <c r="P3771" s="149" t="s">
        <v>53</v>
      </c>
      <c r="Q3771" s="149"/>
      <c r="R3771" s="149" t="s">
        <v>3903</v>
      </c>
      <c r="S3771" s="149" t="s">
        <v>5533</v>
      </c>
      <c r="T3771" s="149" t="s">
        <v>16460</v>
      </c>
      <c r="U3771" s="149" t="s">
        <v>267</v>
      </c>
      <c r="V3771" s="149"/>
      <c r="W3771" s="149"/>
      <c r="X3771" s="149" t="s">
        <v>336</v>
      </c>
      <c r="Y3771" s="149"/>
      <c r="Z3771" s="149"/>
      <c r="AA3771" s="149"/>
      <c r="AB3771" s="149" t="s">
        <v>269</v>
      </c>
      <c r="AC3771" s="149" t="s">
        <v>270</v>
      </c>
      <c r="AD3771" s="149" t="s">
        <v>16460</v>
      </c>
      <c r="AE3771" s="149" t="s">
        <v>271</v>
      </c>
      <c r="AF3771" s="149"/>
      <c r="AG3771" s="149" t="s">
        <v>1098</v>
      </c>
      <c r="AH3771" s="149" t="s">
        <v>273</v>
      </c>
      <c r="AI3771" s="158">
        <v>64</v>
      </c>
      <c r="AJ3771" s="149"/>
      <c r="AK3771" s="159" t="s">
        <v>274</v>
      </c>
      <c r="AL3771" s="159" t="s">
        <v>274</v>
      </c>
      <c r="AM3771" s="149" t="s">
        <v>274</v>
      </c>
      <c r="AN3771" s="160">
        <v>4</v>
      </c>
      <c r="AO3771" s="149"/>
      <c r="AP3771" s="149" t="s">
        <v>274</v>
      </c>
      <c r="AQ3771" s="149" t="s">
        <v>275</v>
      </c>
      <c r="AR3771" s="158">
        <v>1</v>
      </c>
      <c r="AS3771" s="149" t="s">
        <v>275</v>
      </c>
      <c r="AT3771" s="149" t="s">
        <v>276</v>
      </c>
      <c r="AU3771" s="161">
        <v>1</v>
      </c>
      <c r="AV3771" s="159">
        <v>6902.66</v>
      </c>
      <c r="AW3771" s="159">
        <v>276.11</v>
      </c>
      <c r="AX3771" s="149" t="s">
        <v>274</v>
      </c>
      <c r="AY3771" s="159">
        <v>70.94</v>
      </c>
      <c r="AZ3771" s="159">
        <v>70.94</v>
      </c>
      <c r="BA3771" s="159">
        <v>283.76</v>
      </c>
      <c r="BB3771" s="159">
        <v>4356.53</v>
      </c>
      <c r="BC3771" s="162" t="s">
        <v>274</v>
      </c>
      <c r="BD3771" s="162">
        <v>0</v>
      </c>
      <c r="BE3771" s="159">
        <v>2546.13</v>
      </c>
      <c r="BF3771" s="159">
        <v>2546.13</v>
      </c>
      <c r="BG3771" s="159">
        <v>6902.66</v>
      </c>
    </row>
    <row r="3772" ht="28.05" customHeight="1" spans="1:59">
      <c r="A3772" s="149"/>
      <c r="B3772" s="149"/>
      <c r="C3772" s="149"/>
      <c r="D3772" s="149" t="s">
        <v>3726</v>
      </c>
      <c r="E3772" s="340" t="s">
        <v>16525</v>
      </c>
      <c r="F3772" s="149" t="s">
        <v>3726</v>
      </c>
      <c r="G3772" s="149" t="s">
        <v>16526</v>
      </c>
      <c r="H3772" s="149" t="s">
        <v>16507</v>
      </c>
      <c r="I3772" s="149" t="s">
        <v>16508</v>
      </c>
      <c r="J3772" s="149" t="s">
        <v>16527</v>
      </c>
      <c r="K3772" s="149"/>
      <c r="L3772" s="149" t="s">
        <v>262</v>
      </c>
      <c r="M3772" s="149"/>
      <c r="N3772" s="149" t="s">
        <v>263</v>
      </c>
      <c r="O3772" s="149" t="s">
        <v>214</v>
      </c>
      <c r="P3772" s="149" t="s">
        <v>53</v>
      </c>
      <c r="Q3772" s="149"/>
      <c r="R3772" s="149" t="s">
        <v>62</v>
      </c>
      <c r="S3772" s="149" t="s">
        <v>5323</v>
      </c>
      <c r="T3772" s="149" t="s">
        <v>1210</v>
      </c>
      <c r="U3772" s="149" t="s">
        <v>267</v>
      </c>
      <c r="V3772" s="149"/>
      <c r="W3772" s="149"/>
      <c r="X3772" s="149" t="s">
        <v>268</v>
      </c>
      <c r="Y3772" s="149"/>
      <c r="Z3772" s="149"/>
      <c r="AA3772" s="149"/>
      <c r="AB3772" s="149" t="s">
        <v>269</v>
      </c>
      <c r="AC3772" s="149" t="s">
        <v>270</v>
      </c>
      <c r="AD3772" s="149" t="s">
        <v>1210</v>
      </c>
      <c r="AE3772" s="149" t="s">
        <v>271</v>
      </c>
      <c r="AF3772" s="149"/>
      <c r="AG3772" s="149" t="s">
        <v>1098</v>
      </c>
      <c r="AH3772" s="149" t="s">
        <v>273</v>
      </c>
      <c r="AI3772" s="158">
        <v>95</v>
      </c>
      <c r="AJ3772" s="149"/>
      <c r="AK3772" s="159" t="s">
        <v>274</v>
      </c>
      <c r="AL3772" s="159" t="s">
        <v>274</v>
      </c>
      <c r="AM3772" s="149" t="s">
        <v>274</v>
      </c>
      <c r="AN3772" s="160">
        <v>4</v>
      </c>
      <c r="AO3772" s="149"/>
      <c r="AP3772" s="149" t="s">
        <v>274</v>
      </c>
      <c r="AQ3772" s="149" t="s">
        <v>275</v>
      </c>
      <c r="AR3772" s="158">
        <v>1</v>
      </c>
      <c r="AS3772" s="149" t="s">
        <v>275</v>
      </c>
      <c r="AT3772" s="149" t="s">
        <v>276</v>
      </c>
      <c r="AU3772" s="161">
        <v>1</v>
      </c>
      <c r="AV3772" s="159">
        <v>3094.01</v>
      </c>
      <c r="AW3772" s="159">
        <v>123.76</v>
      </c>
      <c r="AX3772" s="149" t="s">
        <v>274</v>
      </c>
      <c r="AY3772" s="159">
        <v>37.13</v>
      </c>
      <c r="AZ3772" s="159">
        <v>37.13</v>
      </c>
      <c r="BA3772" s="159">
        <v>148.52</v>
      </c>
      <c r="BB3772" s="159">
        <v>2933.12</v>
      </c>
      <c r="BC3772" s="162" t="s">
        <v>274</v>
      </c>
      <c r="BD3772" s="162">
        <v>0</v>
      </c>
      <c r="BE3772" s="159">
        <v>160.89</v>
      </c>
      <c r="BF3772" s="159">
        <v>160.89</v>
      </c>
      <c r="BG3772" s="159">
        <v>3094.01</v>
      </c>
    </row>
    <row r="3773" ht="28.05" customHeight="1" spans="1:59">
      <c r="A3773" s="149"/>
      <c r="B3773" s="149"/>
      <c r="C3773" s="149"/>
      <c r="D3773" s="149" t="s">
        <v>3726</v>
      </c>
      <c r="E3773" s="340" t="s">
        <v>16528</v>
      </c>
      <c r="F3773" s="149" t="s">
        <v>3726</v>
      </c>
      <c r="G3773" s="149" t="s">
        <v>16529</v>
      </c>
      <c r="H3773" s="149" t="s">
        <v>16530</v>
      </c>
      <c r="I3773" s="149" t="s">
        <v>7425</v>
      </c>
      <c r="J3773" s="149" t="s">
        <v>16531</v>
      </c>
      <c r="K3773" s="149"/>
      <c r="L3773" s="149" t="s">
        <v>287</v>
      </c>
      <c r="M3773" s="149"/>
      <c r="N3773" s="149" t="s">
        <v>263</v>
      </c>
      <c r="O3773" s="149" t="s">
        <v>214</v>
      </c>
      <c r="P3773" s="149" t="s">
        <v>53</v>
      </c>
      <c r="Q3773" s="149"/>
      <c r="R3773" s="149" t="s">
        <v>2512</v>
      </c>
      <c r="S3773" s="149" t="s">
        <v>5829</v>
      </c>
      <c r="T3773" s="149" t="s">
        <v>168</v>
      </c>
      <c r="U3773" s="149" t="s">
        <v>267</v>
      </c>
      <c r="V3773" s="149"/>
      <c r="W3773" s="149"/>
      <c r="X3773" s="149" t="s">
        <v>336</v>
      </c>
      <c r="Y3773" s="149"/>
      <c r="Z3773" s="149"/>
      <c r="AA3773" s="149"/>
      <c r="AB3773" s="149" t="s">
        <v>269</v>
      </c>
      <c r="AC3773" s="149" t="s">
        <v>270</v>
      </c>
      <c r="AD3773" s="149" t="s">
        <v>168</v>
      </c>
      <c r="AE3773" s="149" t="s">
        <v>271</v>
      </c>
      <c r="AF3773" s="149"/>
      <c r="AG3773" s="149" t="s">
        <v>1098</v>
      </c>
      <c r="AH3773" s="149" t="s">
        <v>273</v>
      </c>
      <c r="AI3773" s="158">
        <v>67</v>
      </c>
      <c r="AJ3773" s="149"/>
      <c r="AK3773" s="159" t="s">
        <v>274</v>
      </c>
      <c r="AL3773" s="159" t="s">
        <v>274</v>
      </c>
      <c r="AM3773" s="149" t="s">
        <v>274</v>
      </c>
      <c r="AN3773" s="160">
        <v>4</v>
      </c>
      <c r="AO3773" s="149"/>
      <c r="AP3773" s="149" t="s">
        <v>274</v>
      </c>
      <c r="AQ3773" s="149" t="s">
        <v>275</v>
      </c>
      <c r="AR3773" s="158">
        <v>1</v>
      </c>
      <c r="AS3773" s="149" t="s">
        <v>275</v>
      </c>
      <c r="AT3773" s="149" t="s">
        <v>276</v>
      </c>
      <c r="AU3773" s="161">
        <v>1</v>
      </c>
      <c r="AV3773" s="159">
        <v>2758.62</v>
      </c>
      <c r="AW3773" s="159">
        <v>110.34</v>
      </c>
      <c r="AX3773" s="149" t="s">
        <v>274</v>
      </c>
      <c r="AY3773" s="159">
        <v>28.42</v>
      </c>
      <c r="AZ3773" s="159">
        <v>28.42</v>
      </c>
      <c r="BA3773" s="159">
        <v>113.67</v>
      </c>
      <c r="BB3773" s="159">
        <v>1824.25</v>
      </c>
      <c r="BC3773" s="162" t="s">
        <v>274</v>
      </c>
      <c r="BD3773" s="162">
        <v>0</v>
      </c>
      <c r="BE3773" s="159">
        <v>934.37</v>
      </c>
      <c r="BF3773" s="159">
        <v>934.37</v>
      </c>
      <c r="BG3773" s="159">
        <v>2758.62</v>
      </c>
    </row>
    <row r="3774" ht="28.05" customHeight="1" spans="1:59">
      <c r="A3774" s="149"/>
      <c r="B3774" s="149"/>
      <c r="C3774" s="149"/>
      <c r="D3774" s="149" t="s">
        <v>3726</v>
      </c>
      <c r="E3774" s="340" t="s">
        <v>16532</v>
      </c>
      <c r="F3774" s="149" t="s">
        <v>3726</v>
      </c>
      <c r="G3774" s="149" t="s">
        <v>16533</v>
      </c>
      <c r="H3774" s="149" t="s">
        <v>16530</v>
      </c>
      <c r="I3774" s="149" t="s">
        <v>7425</v>
      </c>
      <c r="J3774" s="149" t="s">
        <v>16534</v>
      </c>
      <c r="K3774" s="149"/>
      <c r="L3774" s="149" t="s">
        <v>287</v>
      </c>
      <c r="M3774" s="149"/>
      <c r="N3774" s="149" t="s">
        <v>263</v>
      </c>
      <c r="O3774" s="149" t="s">
        <v>214</v>
      </c>
      <c r="P3774" s="149" t="s">
        <v>53</v>
      </c>
      <c r="Q3774" s="149"/>
      <c r="R3774" s="149" t="s">
        <v>2512</v>
      </c>
      <c r="S3774" s="149" t="s">
        <v>5829</v>
      </c>
      <c r="T3774" s="149" t="s">
        <v>168</v>
      </c>
      <c r="U3774" s="149" t="s">
        <v>267</v>
      </c>
      <c r="V3774" s="149"/>
      <c r="W3774" s="149"/>
      <c r="X3774" s="149" t="s">
        <v>336</v>
      </c>
      <c r="Y3774" s="149"/>
      <c r="Z3774" s="149"/>
      <c r="AA3774" s="149"/>
      <c r="AB3774" s="149" t="s">
        <v>269</v>
      </c>
      <c r="AC3774" s="149" t="s">
        <v>270</v>
      </c>
      <c r="AD3774" s="149" t="s">
        <v>168</v>
      </c>
      <c r="AE3774" s="149" t="s">
        <v>271</v>
      </c>
      <c r="AF3774" s="149"/>
      <c r="AG3774" s="149" t="s">
        <v>1098</v>
      </c>
      <c r="AH3774" s="149" t="s">
        <v>273</v>
      </c>
      <c r="AI3774" s="158">
        <v>67</v>
      </c>
      <c r="AJ3774" s="149"/>
      <c r="AK3774" s="159" t="s">
        <v>274</v>
      </c>
      <c r="AL3774" s="159" t="s">
        <v>274</v>
      </c>
      <c r="AM3774" s="149" t="s">
        <v>274</v>
      </c>
      <c r="AN3774" s="160">
        <v>4</v>
      </c>
      <c r="AO3774" s="149"/>
      <c r="AP3774" s="149" t="s">
        <v>274</v>
      </c>
      <c r="AQ3774" s="149" t="s">
        <v>275</v>
      </c>
      <c r="AR3774" s="158">
        <v>1</v>
      </c>
      <c r="AS3774" s="149" t="s">
        <v>275</v>
      </c>
      <c r="AT3774" s="149" t="s">
        <v>276</v>
      </c>
      <c r="AU3774" s="161">
        <v>1</v>
      </c>
      <c r="AV3774" s="159">
        <v>2758.62</v>
      </c>
      <c r="AW3774" s="159">
        <v>110.34</v>
      </c>
      <c r="AX3774" s="149" t="s">
        <v>274</v>
      </c>
      <c r="AY3774" s="159">
        <v>28.42</v>
      </c>
      <c r="AZ3774" s="159">
        <v>28.42</v>
      </c>
      <c r="BA3774" s="159">
        <v>113.67</v>
      </c>
      <c r="BB3774" s="159">
        <v>1824.25</v>
      </c>
      <c r="BC3774" s="162" t="s">
        <v>274</v>
      </c>
      <c r="BD3774" s="162">
        <v>0</v>
      </c>
      <c r="BE3774" s="159">
        <v>934.37</v>
      </c>
      <c r="BF3774" s="159">
        <v>934.37</v>
      </c>
      <c r="BG3774" s="159">
        <v>2758.62</v>
      </c>
    </row>
    <row r="3775" ht="28.05" customHeight="1" spans="1:59">
      <c r="A3775" s="149"/>
      <c r="B3775" s="149"/>
      <c r="C3775" s="149"/>
      <c r="D3775" s="149" t="s">
        <v>3726</v>
      </c>
      <c r="E3775" s="340" t="s">
        <v>16535</v>
      </c>
      <c r="F3775" s="149" t="s">
        <v>3726</v>
      </c>
      <c r="G3775" s="149" t="s">
        <v>16536</v>
      </c>
      <c r="H3775" s="149" t="s">
        <v>16537</v>
      </c>
      <c r="I3775" s="149" t="s">
        <v>16538</v>
      </c>
      <c r="J3775" s="149" t="s">
        <v>16539</v>
      </c>
      <c r="K3775" s="149"/>
      <c r="L3775" s="149" t="s">
        <v>287</v>
      </c>
      <c r="M3775" s="149"/>
      <c r="N3775" s="149" t="s">
        <v>263</v>
      </c>
      <c r="O3775" s="149" t="s">
        <v>214</v>
      </c>
      <c r="P3775" s="149" t="s">
        <v>53</v>
      </c>
      <c r="Q3775" s="149"/>
      <c r="R3775" s="149" t="s">
        <v>3685</v>
      </c>
      <c r="S3775" s="149" t="s">
        <v>16073</v>
      </c>
      <c r="T3775" s="149" t="s">
        <v>414</v>
      </c>
      <c r="U3775" s="149" t="s">
        <v>267</v>
      </c>
      <c r="V3775" s="149"/>
      <c r="W3775" s="149"/>
      <c r="X3775" s="149" t="s">
        <v>336</v>
      </c>
      <c r="Y3775" s="149"/>
      <c r="Z3775" s="149"/>
      <c r="AA3775" s="149"/>
      <c r="AB3775" s="149" t="s">
        <v>269</v>
      </c>
      <c r="AC3775" s="149" t="s">
        <v>270</v>
      </c>
      <c r="AD3775" s="149" t="s">
        <v>414</v>
      </c>
      <c r="AE3775" s="149" t="s">
        <v>271</v>
      </c>
      <c r="AF3775" s="149"/>
      <c r="AG3775" s="149" t="s">
        <v>1098</v>
      </c>
      <c r="AH3775" s="149" t="s">
        <v>273</v>
      </c>
      <c r="AI3775" s="158">
        <v>21</v>
      </c>
      <c r="AJ3775" s="149"/>
      <c r="AK3775" s="159" t="s">
        <v>274</v>
      </c>
      <c r="AL3775" s="159" t="s">
        <v>274</v>
      </c>
      <c r="AM3775" s="149" t="s">
        <v>274</v>
      </c>
      <c r="AN3775" s="160">
        <v>4</v>
      </c>
      <c r="AO3775" s="149"/>
      <c r="AP3775" s="149" t="s">
        <v>274</v>
      </c>
      <c r="AQ3775" s="149" t="s">
        <v>275</v>
      </c>
      <c r="AR3775" s="158">
        <v>1</v>
      </c>
      <c r="AS3775" s="149" t="s">
        <v>275</v>
      </c>
      <c r="AT3775" s="149" t="s">
        <v>276</v>
      </c>
      <c r="AU3775" s="161">
        <v>1</v>
      </c>
      <c r="AV3775" s="159">
        <v>35316.81</v>
      </c>
      <c r="AW3775" s="159">
        <v>1412.67</v>
      </c>
      <c r="AX3775" s="149" t="s">
        <v>274</v>
      </c>
      <c r="AY3775" s="159">
        <v>353.17</v>
      </c>
      <c r="AZ3775" s="159">
        <v>353.17</v>
      </c>
      <c r="BA3775" s="159">
        <v>1412.68</v>
      </c>
      <c r="BB3775" s="159">
        <v>7416.57</v>
      </c>
      <c r="BC3775" s="162" t="s">
        <v>274</v>
      </c>
      <c r="BD3775" s="162">
        <v>0</v>
      </c>
      <c r="BE3775" s="159">
        <v>27900.24</v>
      </c>
      <c r="BF3775" s="159">
        <v>27900.24</v>
      </c>
      <c r="BG3775" s="159">
        <v>35316.81</v>
      </c>
    </row>
    <row r="3776" ht="28.05" customHeight="1" spans="1:59">
      <c r="A3776" s="149"/>
      <c r="B3776" s="149"/>
      <c r="C3776" s="149"/>
      <c r="D3776" s="149" t="s">
        <v>3726</v>
      </c>
      <c r="E3776" s="340" t="s">
        <v>16540</v>
      </c>
      <c r="F3776" s="149" t="s">
        <v>3726</v>
      </c>
      <c r="G3776" s="149" t="s">
        <v>16541</v>
      </c>
      <c r="H3776" s="149" t="s">
        <v>5530</v>
      </c>
      <c r="I3776" s="149" t="s">
        <v>16458</v>
      </c>
      <c r="J3776" s="149" t="s">
        <v>16542</v>
      </c>
      <c r="K3776" s="149"/>
      <c r="L3776" s="149" t="s">
        <v>262</v>
      </c>
      <c r="M3776" s="149"/>
      <c r="N3776" s="149" t="s">
        <v>263</v>
      </c>
      <c r="O3776" s="149" t="s">
        <v>214</v>
      </c>
      <c r="P3776" s="149" t="s">
        <v>53</v>
      </c>
      <c r="Q3776" s="149"/>
      <c r="R3776" s="149" t="s">
        <v>3903</v>
      </c>
      <c r="S3776" s="149" t="s">
        <v>5533</v>
      </c>
      <c r="T3776" s="149" t="s">
        <v>16460</v>
      </c>
      <c r="U3776" s="149" t="s">
        <v>267</v>
      </c>
      <c r="V3776" s="149"/>
      <c r="W3776" s="149"/>
      <c r="X3776" s="149" t="s">
        <v>336</v>
      </c>
      <c r="Y3776" s="149"/>
      <c r="Z3776" s="149"/>
      <c r="AA3776" s="149"/>
      <c r="AB3776" s="149" t="s">
        <v>269</v>
      </c>
      <c r="AC3776" s="149" t="s">
        <v>270</v>
      </c>
      <c r="AD3776" s="149" t="s">
        <v>16460</v>
      </c>
      <c r="AE3776" s="149" t="s">
        <v>271</v>
      </c>
      <c r="AF3776" s="149"/>
      <c r="AG3776" s="149" t="s">
        <v>1098</v>
      </c>
      <c r="AH3776" s="149" t="s">
        <v>273</v>
      </c>
      <c r="AI3776" s="158">
        <v>64</v>
      </c>
      <c r="AJ3776" s="149"/>
      <c r="AK3776" s="159" t="s">
        <v>274</v>
      </c>
      <c r="AL3776" s="159" t="s">
        <v>274</v>
      </c>
      <c r="AM3776" s="149" t="s">
        <v>274</v>
      </c>
      <c r="AN3776" s="160">
        <v>4</v>
      </c>
      <c r="AO3776" s="149"/>
      <c r="AP3776" s="149" t="s">
        <v>274</v>
      </c>
      <c r="AQ3776" s="149" t="s">
        <v>275</v>
      </c>
      <c r="AR3776" s="158">
        <v>1</v>
      </c>
      <c r="AS3776" s="149" t="s">
        <v>275</v>
      </c>
      <c r="AT3776" s="149" t="s">
        <v>276</v>
      </c>
      <c r="AU3776" s="161">
        <v>1</v>
      </c>
      <c r="AV3776" s="159">
        <v>6902.65</v>
      </c>
      <c r="AW3776" s="159">
        <v>276.11</v>
      </c>
      <c r="AX3776" s="149" t="s">
        <v>274</v>
      </c>
      <c r="AY3776" s="159">
        <v>70.94</v>
      </c>
      <c r="AZ3776" s="159">
        <v>70.94</v>
      </c>
      <c r="BA3776" s="159">
        <v>283.76</v>
      </c>
      <c r="BB3776" s="159">
        <v>4356.53</v>
      </c>
      <c r="BC3776" s="162" t="s">
        <v>274</v>
      </c>
      <c r="BD3776" s="162">
        <v>0</v>
      </c>
      <c r="BE3776" s="159">
        <v>2546.12</v>
      </c>
      <c r="BF3776" s="159">
        <v>2546.12</v>
      </c>
      <c r="BG3776" s="159">
        <v>6902.65</v>
      </c>
    </row>
    <row r="3777" ht="28.05" customHeight="1" spans="1:59">
      <c r="A3777" s="149"/>
      <c r="B3777" s="149"/>
      <c r="C3777" s="149"/>
      <c r="D3777" s="149" t="s">
        <v>3726</v>
      </c>
      <c r="E3777" s="340" t="s">
        <v>16543</v>
      </c>
      <c r="F3777" s="149" t="s">
        <v>3726</v>
      </c>
      <c r="G3777" s="149" t="s">
        <v>16544</v>
      </c>
      <c r="H3777" s="149" t="s">
        <v>16545</v>
      </c>
      <c r="I3777" s="149" t="s">
        <v>16546</v>
      </c>
      <c r="J3777" s="149" t="s">
        <v>16547</v>
      </c>
      <c r="K3777" s="149"/>
      <c r="L3777" s="149" t="s">
        <v>287</v>
      </c>
      <c r="M3777" s="149"/>
      <c r="N3777" s="149" t="s">
        <v>263</v>
      </c>
      <c r="O3777" s="149" t="s">
        <v>214</v>
      </c>
      <c r="P3777" s="149" t="s">
        <v>53</v>
      </c>
      <c r="Q3777" s="149"/>
      <c r="R3777" s="149" t="s">
        <v>13104</v>
      </c>
      <c r="S3777" s="149" t="s">
        <v>16548</v>
      </c>
      <c r="T3777" s="149" t="s">
        <v>414</v>
      </c>
      <c r="U3777" s="149" t="s">
        <v>267</v>
      </c>
      <c r="V3777" s="149"/>
      <c r="W3777" s="149"/>
      <c r="X3777" s="149" t="s">
        <v>336</v>
      </c>
      <c r="Y3777" s="149"/>
      <c r="Z3777" s="149"/>
      <c r="AA3777" s="149"/>
      <c r="AB3777" s="149" t="s">
        <v>269</v>
      </c>
      <c r="AC3777" s="149" t="s">
        <v>270</v>
      </c>
      <c r="AD3777" s="149" t="s">
        <v>414</v>
      </c>
      <c r="AE3777" s="149" t="s">
        <v>271</v>
      </c>
      <c r="AF3777" s="149"/>
      <c r="AG3777" s="149" t="s">
        <v>1098</v>
      </c>
      <c r="AH3777" s="149" t="s">
        <v>273</v>
      </c>
      <c r="AI3777" s="158">
        <v>21</v>
      </c>
      <c r="AJ3777" s="149"/>
      <c r="AK3777" s="159" t="s">
        <v>274</v>
      </c>
      <c r="AL3777" s="159" t="s">
        <v>274</v>
      </c>
      <c r="AM3777" s="149" t="s">
        <v>274</v>
      </c>
      <c r="AN3777" s="160">
        <v>4</v>
      </c>
      <c r="AO3777" s="149"/>
      <c r="AP3777" s="149" t="s">
        <v>274</v>
      </c>
      <c r="AQ3777" s="149" t="s">
        <v>275</v>
      </c>
      <c r="AR3777" s="158">
        <v>1</v>
      </c>
      <c r="AS3777" s="149" t="s">
        <v>275</v>
      </c>
      <c r="AT3777" s="149" t="s">
        <v>276</v>
      </c>
      <c r="AU3777" s="161">
        <v>1</v>
      </c>
      <c r="AV3777" s="159">
        <v>9557.52</v>
      </c>
      <c r="AW3777" s="159">
        <v>382.3</v>
      </c>
      <c r="AX3777" s="149" t="s">
        <v>274</v>
      </c>
      <c r="AY3777" s="159">
        <v>95.57</v>
      </c>
      <c r="AZ3777" s="159">
        <v>95.57</v>
      </c>
      <c r="BA3777" s="159">
        <v>382.28</v>
      </c>
      <c r="BB3777" s="159">
        <v>2007.14</v>
      </c>
      <c r="BC3777" s="162" t="s">
        <v>274</v>
      </c>
      <c r="BD3777" s="162">
        <v>0</v>
      </c>
      <c r="BE3777" s="159">
        <v>7550.38</v>
      </c>
      <c r="BF3777" s="159">
        <v>7550.38</v>
      </c>
      <c r="BG3777" s="159">
        <v>9557.52</v>
      </c>
    </row>
    <row r="3778" ht="28.05" customHeight="1" spans="1:59">
      <c r="A3778" s="149"/>
      <c r="B3778" s="149"/>
      <c r="C3778" s="149"/>
      <c r="D3778" s="149" t="s">
        <v>3726</v>
      </c>
      <c r="E3778" s="340" t="s">
        <v>16549</v>
      </c>
      <c r="F3778" s="149" t="s">
        <v>3726</v>
      </c>
      <c r="G3778" s="149" t="s">
        <v>16550</v>
      </c>
      <c r="H3778" s="149" t="s">
        <v>16551</v>
      </c>
      <c r="I3778" s="149" t="s">
        <v>16552</v>
      </c>
      <c r="J3778" s="149" t="s">
        <v>16553</v>
      </c>
      <c r="K3778" s="149"/>
      <c r="L3778" s="149" t="s">
        <v>262</v>
      </c>
      <c r="M3778" s="149"/>
      <c r="N3778" s="149" t="s">
        <v>263</v>
      </c>
      <c r="O3778" s="149" t="s">
        <v>214</v>
      </c>
      <c r="P3778" s="149" t="s">
        <v>53</v>
      </c>
      <c r="Q3778" s="149"/>
      <c r="R3778" s="149" t="s">
        <v>5933</v>
      </c>
      <c r="S3778" s="149" t="s">
        <v>16554</v>
      </c>
      <c r="T3778" s="149" t="s">
        <v>16460</v>
      </c>
      <c r="U3778" s="149" t="s">
        <v>267</v>
      </c>
      <c r="V3778" s="149"/>
      <c r="W3778" s="149"/>
      <c r="X3778" s="149" t="s">
        <v>336</v>
      </c>
      <c r="Y3778" s="149"/>
      <c r="Z3778" s="149"/>
      <c r="AA3778" s="149"/>
      <c r="AB3778" s="149" t="s">
        <v>269</v>
      </c>
      <c r="AC3778" s="149" t="s">
        <v>270</v>
      </c>
      <c r="AD3778" s="149" t="s">
        <v>16460</v>
      </c>
      <c r="AE3778" s="149" t="s">
        <v>271</v>
      </c>
      <c r="AF3778" s="149"/>
      <c r="AG3778" s="149" t="s">
        <v>1098</v>
      </c>
      <c r="AH3778" s="149" t="s">
        <v>273</v>
      </c>
      <c r="AI3778" s="158">
        <v>64</v>
      </c>
      <c r="AJ3778" s="149"/>
      <c r="AK3778" s="159" t="s">
        <v>274</v>
      </c>
      <c r="AL3778" s="159" t="s">
        <v>274</v>
      </c>
      <c r="AM3778" s="149" t="s">
        <v>274</v>
      </c>
      <c r="AN3778" s="160">
        <v>4</v>
      </c>
      <c r="AO3778" s="149"/>
      <c r="AP3778" s="149" t="s">
        <v>274</v>
      </c>
      <c r="AQ3778" s="149" t="s">
        <v>275</v>
      </c>
      <c r="AR3778" s="158">
        <v>1</v>
      </c>
      <c r="AS3778" s="149" t="s">
        <v>275</v>
      </c>
      <c r="AT3778" s="149" t="s">
        <v>276</v>
      </c>
      <c r="AU3778" s="161">
        <v>1</v>
      </c>
      <c r="AV3778" s="159">
        <v>191150.44</v>
      </c>
      <c r="AW3778" s="159">
        <v>7646.02</v>
      </c>
      <c r="AX3778" s="149" t="s">
        <v>274</v>
      </c>
      <c r="AY3778" s="159">
        <v>1964.61</v>
      </c>
      <c r="AZ3778" s="159">
        <v>1964.61</v>
      </c>
      <c r="BA3778" s="159">
        <v>7858.44</v>
      </c>
      <c r="BB3778" s="159">
        <v>120636.94</v>
      </c>
      <c r="BC3778" s="162" t="s">
        <v>274</v>
      </c>
      <c r="BD3778" s="162">
        <v>0</v>
      </c>
      <c r="BE3778" s="159">
        <v>70513.5</v>
      </c>
      <c r="BF3778" s="159">
        <v>70513.5</v>
      </c>
      <c r="BG3778" s="159">
        <v>191150.44</v>
      </c>
    </row>
    <row r="3779" ht="28.05" customHeight="1" spans="1:59">
      <c r="A3779" s="149"/>
      <c r="B3779" s="149"/>
      <c r="C3779" s="149"/>
      <c r="D3779" s="149" t="s">
        <v>3726</v>
      </c>
      <c r="E3779" s="340" t="s">
        <v>16555</v>
      </c>
      <c r="F3779" s="149" t="s">
        <v>3726</v>
      </c>
      <c r="G3779" s="149" t="s">
        <v>16556</v>
      </c>
      <c r="H3779" s="149" t="s">
        <v>16557</v>
      </c>
      <c r="I3779" s="149"/>
      <c r="J3779" s="149" t="s">
        <v>16558</v>
      </c>
      <c r="K3779" s="149"/>
      <c r="L3779" s="149" t="s">
        <v>262</v>
      </c>
      <c r="M3779" s="149"/>
      <c r="N3779" s="149" t="s">
        <v>263</v>
      </c>
      <c r="O3779" s="149" t="s">
        <v>214</v>
      </c>
      <c r="P3779" s="149" t="s">
        <v>53</v>
      </c>
      <c r="Q3779" s="149"/>
      <c r="R3779" s="149" t="s">
        <v>16559</v>
      </c>
      <c r="S3779" s="149" t="s">
        <v>399</v>
      </c>
      <c r="T3779" s="149" t="s">
        <v>1210</v>
      </c>
      <c r="U3779" s="149" t="s">
        <v>267</v>
      </c>
      <c r="V3779" s="149"/>
      <c r="W3779" s="149"/>
      <c r="X3779" s="149" t="s">
        <v>268</v>
      </c>
      <c r="Y3779" s="149"/>
      <c r="Z3779" s="149"/>
      <c r="AA3779" s="149"/>
      <c r="AB3779" s="149" t="s">
        <v>269</v>
      </c>
      <c r="AC3779" s="149" t="s">
        <v>318</v>
      </c>
      <c r="AD3779" s="149" t="s">
        <v>1210</v>
      </c>
      <c r="AE3779" s="149" t="s">
        <v>271</v>
      </c>
      <c r="AF3779" s="149"/>
      <c r="AG3779" s="149" t="s">
        <v>272</v>
      </c>
      <c r="AH3779" s="149" t="s">
        <v>54</v>
      </c>
      <c r="AI3779" s="158">
        <v>0</v>
      </c>
      <c r="AJ3779" s="149"/>
      <c r="AK3779" s="159" t="s">
        <v>274</v>
      </c>
      <c r="AL3779" s="159" t="s">
        <v>274</v>
      </c>
      <c r="AM3779" s="149" t="s">
        <v>274</v>
      </c>
      <c r="AN3779" s="160">
        <v>4</v>
      </c>
      <c r="AO3779" s="149"/>
      <c r="AP3779" s="149" t="s">
        <v>274</v>
      </c>
      <c r="AQ3779" s="149" t="s">
        <v>275</v>
      </c>
      <c r="AR3779" s="158">
        <v>1</v>
      </c>
      <c r="AS3779" s="149" t="s">
        <v>275</v>
      </c>
      <c r="AT3779" s="149" t="s">
        <v>276</v>
      </c>
      <c r="AU3779" s="161">
        <v>1</v>
      </c>
      <c r="AV3779" s="159">
        <v>2586.21</v>
      </c>
      <c r="AW3779" s="159">
        <v>103.45</v>
      </c>
      <c r="AX3779" s="149" t="s">
        <v>274</v>
      </c>
      <c r="AY3779" s="162">
        <v>0</v>
      </c>
      <c r="AZ3779" s="162" t="s">
        <v>274</v>
      </c>
      <c r="BA3779" s="162">
        <v>0</v>
      </c>
      <c r="BB3779" s="159">
        <v>2482.76</v>
      </c>
      <c r="BC3779" s="162" t="s">
        <v>274</v>
      </c>
      <c r="BD3779" s="162">
        <v>0</v>
      </c>
      <c r="BE3779" s="159">
        <v>103.45</v>
      </c>
      <c r="BF3779" s="159">
        <v>103.45</v>
      </c>
      <c r="BG3779" s="159">
        <v>2586.21</v>
      </c>
    </row>
    <row r="3780" ht="28.05" customHeight="1" spans="1:59">
      <c r="A3780" s="149"/>
      <c r="B3780" s="149"/>
      <c r="C3780" s="149"/>
      <c r="D3780" s="149" t="s">
        <v>3726</v>
      </c>
      <c r="E3780" s="340" t="s">
        <v>16560</v>
      </c>
      <c r="F3780" s="149" t="s">
        <v>3726</v>
      </c>
      <c r="G3780" s="149" t="s">
        <v>16561</v>
      </c>
      <c r="H3780" s="149" t="s">
        <v>16530</v>
      </c>
      <c r="I3780" s="149" t="s">
        <v>7425</v>
      </c>
      <c r="J3780" s="149" t="s">
        <v>16562</v>
      </c>
      <c r="K3780" s="149"/>
      <c r="L3780" s="149" t="s">
        <v>287</v>
      </c>
      <c r="M3780" s="149"/>
      <c r="N3780" s="149" t="s">
        <v>263</v>
      </c>
      <c r="O3780" s="149" t="s">
        <v>214</v>
      </c>
      <c r="P3780" s="149" t="s">
        <v>53</v>
      </c>
      <c r="Q3780" s="149"/>
      <c r="R3780" s="149" t="s">
        <v>2512</v>
      </c>
      <c r="S3780" s="149" t="s">
        <v>5829</v>
      </c>
      <c r="T3780" s="149" t="s">
        <v>168</v>
      </c>
      <c r="U3780" s="149" t="s">
        <v>267</v>
      </c>
      <c r="V3780" s="149"/>
      <c r="W3780" s="149"/>
      <c r="X3780" s="149" t="s">
        <v>336</v>
      </c>
      <c r="Y3780" s="149"/>
      <c r="Z3780" s="149"/>
      <c r="AA3780" s="149"/>
      <c r="AB3780" s="149" t="s">
        <v>269</v>
      </c>
      <c r="AC3780" s="149" t="s">
        <v>270</v>
      </c>
      <c r="AD3780" s="149" t="s">
        <v>168</v>
      </c>
      <c r="AE3780" s="149" t="s">
        <v>271</v>
      </c>
      <c r="AF3780" s="149"/>
      <c r="AG3780" s="149" t="s">
        <v>1098</v>
      </c>
      <c r="AH3780" s="149" t="s">
        <v>273</v>
      </c>
      <c r="AI3780" s="158">
        <v>67</v>
      </c>
      <c r="AJ3780" s="149"/>
      <c r="AK3780" s="159" t="s">
        <v>274</v>
      </c>
      <c r="AL3780" s="159" t="s">
        <v>274</v>
      </c>
      <c r="AM3780" s="149" t="s">
        <v>274</v>
      </c>
      <c r="AN3780" s="160">
        <v>4</v>
      </c>
      <c r="AO3780" s="149"/>
      <c r="AP3780" s="149" t="s">
        <v>274</v>
      </c>
      <c r="AQ3780" s="149" t="s">
        <v>275</v>
      </c>
      <c r="AR3780" s="158">
        <v>1</v>
      </c>
      <c r="AS3780" s="149" t="s">
        <v>275</v>
      </c>
      <c r="AT3780" s="149" t="s">
        <v>276</v>
      </c>
      <c r="AU3780" s="161">
        <v>1</v>
      </c>
      <c r="AV3780" s="159">
        <v>2758.62</v>
      </c>
      <c r="AW3780" s="159">
        <v>110.34</v>
      </c>
      <c r="AX3780" s="149" t="s">
        <v>274</v>
      </c>
      <c r="AY3780" s="159">
        <v>28.42</v>
      </c>
      <c r="AZ3780" s="159">
        <v>28.42</v>
      </c>
      <c r="BA3780" s="159">
        <v>113.67</v>
      </c>
      <c r="BB3780" s="159">
        <v>1824.25</v>
      </c>
      <c r="BC3780" s="162" t="s">
        <v>274</v>
      </c>
      <c r="BD3780" s="162">
        <v>0</v>
      </c>
      <c r="BE3780" s="159">
        <v>934.37</v>
      </c>
      <c r="BF3780" s="159">
        <v>934.37</v>
      </c>
      <c r="BG3780" s="159">
        <v>2758.62</v>
      </c>
    </row>
    <row r="3781" ht="28.05" customHeight="1" spans="1:59">
      <c r="A3781" s="149"/>
      <c r="B3781" s="149"/>
      <c r="C3781" s="149"/>
      <c r="D3781" s="149" t="s">
        <v>3726</v>
      </c>
      <c r="E3781" s="340" t="s">
        <v>16563</v>
      </c>
      <c r="F3781" s="149" t="s">
        <v>3726</v>
      </c>
      <c r="G3781" s="149" t="s">
        <v>16564</v>
      </c>
      <c r="H3781" s="149" t="s">
        <v>16545</v>
      </c>
      <c r="I3781" s="149" t="s">
        <v>16565</v>
      </c>
      <c r="J3781" s="149" t="s">
        <v>16566</v>
      </c>
      <c r="K3781" s="149"/>
      <c r="L3781" s="149" t="s">
        <v>287</v>
      </c>
      <c r="M3781" s="149"/>
      <c r="N3781" s="149" t="s">
        <v>263</v>
      </c>
      <c r="O3781" s="149" t="s">
        <v>214</v>
      </c>
      <c r="P3781" s="149" t="s">
        <v>53</v>
      </c>
      <c r="Q3781" s="149"/>
      <c r="R3781" s="149" t="s">
        <v>13191</v>
      </c>
      <c r="S3781" s="149" t="s">
        <v>16548</v>
      </c>
      <c r="T3781" s="149" t="s">
        <v>414</v>
      </c>
      <c r="U3781" s="149" t="s">
        <v>267</v>
      </c>
      <c r="V3781" s="149"/>
      <c r="W3781" s="149"/>
      <c r="X3781" s="149" t="s">
        <v>336</v>
      </c>
      <c r="Y3781" s="149"/>
      <c r="Z3781" s="149"/>
      <c r="AA3781" s="149"/>
      <c r="AB3781" s="149" t="s">
        <v>269</v>
      </c>
      <c r="AC3781" s="149" t="s">
        <v>270</v>
      </c>
      <c r="AD3781" s="149" t="s">
        <v>414</v>
      </c>
      <c r="AE3781" s="149" t="s">
        <v>271</v>
      </c>
      <c r="AF3781" s="149"/>
      <c r="AG3781" s="149" t="s">
        <v>1098</v>
      </c>
      <c r="AH3781" s="149" t="s">
        <v>273</v>
      </c>
      <c r="AI3781" s="158">
        <v>21</v>
      </c>
      <c r="AJ3781" s="149"/>
      <c r="AK3781" s="159" t="s">
        <v>274</v>
      </c>
      <c r="AL3781" s="159" t="s">
        <v>274</v>
      </c>
      <c r="AM3781" s="149" t="s">
        <v>274</v>
      </c>
      <c r="AN3781" s="160">
        <v>4</v>
      </c>
      <c r="AO3781" s="149"/>
      <c r="AP3781" s="149" t="s">
        <v>274</v>
      </c>
      <c r="AQ3781" s="149" t="s">
        <v>275</v>
      </c>
      <c r="AR3781" s="158">
        <v>1</v>
      </c>
      <c r="AS3781" s="149" t="s">
        <v>275</v>
      </c>
      <c r="AT3781" s="149" t="s">
        <v>276</v>
      </c>
      <c r="AU3781" s="161">
        <v>1</v>
      </c>
      <c r="AV3781" s="159">
        <v>9557.52</v>
      </c>
      <c r="AW3781" s="159">
        <v>382.3</v>
      </c>
      <c r="AX3781" s="149" t="s">
        <v>274</v>
      </c>
      <c r="AY3781" s="159">
        <v>95.57</v>
      </c>
      <c r="AZ3781" s="159">
        <v>95.57</v>
      </c>
      <c r="BA3781" s="159">
        <v>382.28</v>
      </c>
      <c r="BB3781" s="159">
        <v>2007.14</v>
      </c>
      <c r="BC3781" s="162" t="s">
        <v>274</v>
      </c>
      <c r="BD3781" s="162">
        <v>0</v>
      </c>
      <c r="BE3781" s="159">
        <v>7550.38</v>
      </c>
      <c r="BF3781" s="159">
        <v>7550.38</v>
      </c>
      <c r="BG3781" s="159">
        <v>9557.52</v>
      </c>
    </row>
    <row r="3782" ht="28.05" customHeight="1" spans="1:59">
      <c r="A3782" s="149"/>
      <c r="B3782" s="149"/>
      <c r="C3782" s="149"/>
      <c r="D3782" s="149" t="s">
        <v>3726</v>
      </c>
      <c r="E3782" s="340" t="s">
        <v>16567</v>
      </c>
      <c r="F3782" s="149" t="s">
        <v>3726</v>
      </c>
      <c r="G3782" s="149" t="s">
        <v>16568</v>
      </c>
      <c r="H3782" s="149" t="s">
        <v>16557</v>
      </c>
      <c r="I3782" s="149"/>
      <c r="J3782" s="149" t="s">
        <v>16569</v>
      </c>
      <c r="K3782" s="149"/>
      <c r="L3782" s="149" t="s">
        <v>262</v>
      </c>
      <c r="M3782" s="149"/>
      <c r="N3782" s="149" t="s">
        <v>263</v>
      </c>
      <c r="O3782" s="149" t="s">
        <v>214</v>
      </c>
      <c r="P3782" s="149" t="s">
        <v>53</v>
      </c>
      <c r="Q3782" s="149"/>
      <c r="R3782" s="149" t="s">
        <v>16559</v>
      </c>
      <c r="S3782" s="149" t="s">
        <v>399</v>
      </c>
      <c r="T3782" s="149" t="s">
        <v>1210</v>
      </c>
      <c r="U3782" s="149" t="s">
        <v>267</v>
      </c>
      <c r="V3782" s="149"/>
      <c r="W3782" s="149"/>
      <c r="X3782" s="149" t="s">
        <v>268</v>
      </c>
      <c r="Y3782" s="149"/>
      <c r="Z3782" s="149"/>
      <c r="AA3782" s="149"/>
      <c r="AB3782" s="149" t="s">
        <v>269</v>
      </c>
      <c r="AC3782" s="149" t="s">
        <v>318</v>
      </c>
      <c r="AD3782" s="149" t="s">
        <v>1210</v>
      </c>
      <c r="AE3782" s="149" t="s">
        <v>271</v>
      </c>
      <c r="AF3782" s="149"/>
      <c r="AG3782" s="149" t="s">
        <v>272</v>
      </c>
      <c r="AH3782" s="149" t="s">
        <v>54</v>
      </c>
      <c r="AI3782" s="158">
        <v>0</v>
      </c>
      <c r="AJ3782" s="149"/>
      <c r="AK3782" s="159" t="s">
        <v>274</v>
      </c>
      <c r="AL3782" s="159" t="s">
        <v>274</v>
      </c>
      <c r="AM3782" s="149" t="s">
        <v>274</v>
      </c>
      <c r="AN3782" s="160">
        <v>4</v>
      </c>
      <c r="AO3782" s="149"/>
      <c r="AP3782" s="149" t="s">
        <v>274</v>
      </c>
      <c r="AQ3782" s="149" t="s">
        <v>275</v>
      </c>
      <c r="AR3782" s="158">
        <v>1</v>
      </c>
      <c r="AS3782" s="149" t="s">
        <v>275</v>
      </c>
      <c r="AT3782" s="149" t="s">
        <v>276</v>
      </c>
      <c r="AU3782" s="161">
        <v>1</v>
      </c>
      <c r="AV3782" s="159">
        <v>2586.21</v>
      </c>
      <c r="AW3782" s="159">
        <v>103.45</v>
      </c>
      <c r="AX3782" s="149" t="s">
        <v>274</v>
      </c>
      <c r="AY3782" s="162">
        <v>0</v>
      </c>
      <c r="AZ3782" s="162" t="s">
        <v>274</v>
      </c>
      <c r="BA3782" s="162">
        <v>0</v>
      </c>
      <c r="BB3782" s="159">
        <v>2482.76</v>
      </c>
      <c r="BC3782" s="162" t="s">
        <v>274</v>
      </c>
      <c r="BD3782" s="162">
        <v>0</v>
      </c>
      <c r="BE3782" s="159">
        <v>103.45</v>
      </c>
      <c r="BF3782" s="159">
        <v>103.45</v>
      </c>
      <c r="BG3782" s="159">
        <v>2586.21</v>
      </c>
    </row>
    <row r="3783" ht="28.05" customHeight="1" spans="1:59">
      <c r="A3783" s="149"/>
      <c r="B3783" s="149"/>
      <c r="C3783" s="149"/>
      <c r="D3783" s="149" t="s">
        <v>3726</v>
      </c>
      <c r="E3783" s="340" t="s">
        <v>16570</v>
      </c>
      <c r="F3783" s="149" t="s">
        <v>3726</v>
      </c>
      <c r="G3783" s="149" t="s">
        <v>16571</v>
      </c>
      <c r="H3783" s="149" t="s">
        <v>16572</v>
      </c>
      <c r="I3783" s="149" t="s">
        <v>16573</v>
      </c>
      <c r="J3783" s="149" t="s">
        <v>16574</v>
      </c>
      <c r="K3783" s="149"/>
      <c r="L3783" s="149" t="s">
        <v>287</v>
      </c>
      <c r="M3783" s="149"/>
      <c r="N3783" s="149" t="s">
        <v>263</v>
      </c>
      <c r="O3783" s="149" t="s">
        <v>214</v>
      </c>
      <c r="P3783" s="149" t="s">
        <v>53</v>
      </c>
      <c r="Q3783" s="149"/>
      <c r="R3783" s="149" t="s">
        <v>2512</v>
      </c>
      <c r="S3783" s="149" t="s">
        <v>289</v>
      </c>
      <c r="T3783" s="149" t="s">
        <v>168</v>
      </c>
      <c r="U3783" s="149" t="s">
        <v>267</v>
      </c>
      <c r="V3783" s="149"/>
      <c r="W3783" s="149"/>
      <c r="X3783" s="149" t="s">
        <v>336</v>
      </c>
      <c r="Y3783" s="149"/>
      <c r="Z3783" s="149"/>
      <c r="AA3783" s="149"/>
      <c r="AB3783" s="149" t="s">
        <v>269</v>
      </c>
      <c r="AC3783" s="149" t="s">
        <v>270</v>
      </c>
      <c r="AD3783" s="149" t="s">
        <v>168</v>
      </c>
      <c r="AE3783" s="149" t="s">
        <v>271</v>
      </c>
      <c r="AF3783" s="149"/>
      <c r="AG3783" s="149" t="s">
        <v>1098</v>
      </c>
      <c r="AH3783" s="149" t="s">
        <v>273</v>
      </c>
      <c r="AI3783" s="158">
        <v>67</v>
      </c>
      <c r="AJ3783" s="149"/>
      <c r="AK3783" s="159" t="s">
        <v>274</v>
      </c>
      <c r="AL3783" s="159" t="s">
        <v>274</v>
      </c>
      <c r="AM3783" s="149" t="s">
        <v>274</v>
      </c>
      <c r="AN3783" s="160">
        <v>4</v>
      </c>
      <c r="AO3783" s="149"/>
      <c r="AP3783" s="149" t="s">
        <v>274</v>
      </c>
      <c r="AQ3783" s="149" t="s">
        <v>275</v>
      </c>
      <c r="AR3783" s="158">
        <v>1</v>
      </c>
      <c r="AS3783" s="149" t="s">
        <v>275</v>
      </c>
      <c r="AT3783" s="149" t="s">
        <v>276</v>
      </c>
      <c r="AU3783" s="161">
        <v>1</v>
      </c>
      <c r="AV3783" s="159">
        <v>8663.79</v>
      </c>
      <c r="AW3783" s="159">
        <v>346.55</v>
      </c>
      <c r="AX3783" s="149" t="s">
        <v>274</v>
      </c>
      <c r="AY3783" s="159">
        <v>89.26</v>
      </c>
      <c r="AZ3783" s="159">
        <v>89.26</v>
      </c>
      <c r="BA3783" s="159">
        <v>357.04</v>
      </c>
      <c r="BB3783" s="159">
        <v>5728.72</v>
      </c>
      <c r="BC3783" s="162" t="s">
        <v>274</v>
      </c>
      <c r="BD3783" s="162">
        <v>0</v>
      </c>
      <c r="BE3783" s="159">
        <v>2935.07</v>
      </c>
      <c r="BF3783" s="159">
        <v>2935.07</v>
      </c>
      <c r="BG3783" s="159">
        <v>8663.79</v>
      </c>
    </row>
    <row r="3784" ht="28.05" customHeight="1" spans="1:59">
      <c r="A3784" s="149"/>
      <c r="B3784" s="149"/>
      <c r="C3784" s="149"/>
      <c r="D3784" s="149" t="s">
        <v>3726</v>
      </c>
      <c r="E3784" s="340" t="s">
        <v>16575</v>
      </c>
      <c r="F3784" s="149" t="s">
        <v>3726</v>
      </c>
      <c r="G3784" s="149" t="s">
        <v>16576</v>
      </c>
      <c r="H3784" s="149" t="s">
        <v>16577</v>
      </c>
      <c r="I3784" s="149" t="s">
        <v>16578</v>
      </c>
      <c r="J3784" s="149" t="s">
        <v>16579</v>
      </c>
      <c r="K3784" s="149"/>
      <c r="L3784" s="149" t="s">
        <v>262</v>
      </c>
      <c r="M3784" s="149"/>
      <c r="N3784" s="149" t="s">
        <v>263</v>
      </c>
      <c r="O3784" s="149" t="s">
        <v>214</v>
      </c>
      <c r="P3784" s="149" t="s">
        <v>53</v>
      </c>
      <c r="Q3784" s="149"/>
      <c r="R3784" s="149" t="s">
        <v>2512</v>
      </c>
      <c r="S3784" s="149" t="s">
        <v>5276</v>
      </c>
      <c r="T3784" s="149" t="s">
        <v>16580</v>
      </c>
      <c r="U3784" s="149" t="s">
        <v>267</v>
      </c>
      <c r="V3784" s="149"/>
      <c r="W3784" s="149"/>
      <c r="X3784" s="149" t="s">
        <v>336</v>
      </c>
      <c r="Y3784" s="149"/>
      <c r="Z3784" s="149"/>
      <c r="AA3784" s="149"/>
      <c r="AB3784" s="149" t="s">
        <v>269</v>
      </c>
      <c r="AC3784" s="149" t="s">
        <v>270</v>
      </c>
      <c r="AD3784" s="149" t="s">
        <v>16580</v>
      </c>
      <c r="AE3784" s="149" t="s">
        <v>271</v>
      </c>
      <c r="AF3784" s="149"/>
      <c r="AG3784" s="149" t="s">
        <v>1098</v>
      </c>
      <c r="AH3784" s="149" t="s">
        <v>273</v>
      </c>
      <c r="AI3784" s="158">
        <v>64</v>
      </c>
      <c r="AJ3784" s="149"/>
      <c r="AK3784" s="159" t="s">
        <v>274</v>
      </c>
      <c r="AL3784" s="159" t="s">
        <v>274</v>
      </c>
      <c r="AM3784" s="149" t="s">
        <v>274</v>
      </c>
      <c r="AN3784" s="160">
        <v>4</v>
      </c>
      <c r="AO3784" s="149"/>
      <c r="AP3784" s="149" t="s">
        <v>274</v>
      </c>
      <c r="AQ3784" s="149" t="s">
        <v>275</v>
      </c>
      <c r="AR3784" s="158">
        <v>1</v>
      </c>
      <c r="AS3784" s="149" t="s">
        <v>275</v>
      </c>
      <c r="AT3784" s="149" t="s">
        <v>276</v>
      </c>
      <c r="AU3784" s="161">
        <v>1</v>
      </c>
      <c r="AV3784" s="159">
        <v>7610.62</v>
      </c>
      <c r="AW3784" s="159">
        <v>304.42</v>
      </c>
      <c r="AX3784" s="149" t="s">
        <v>274</v>
      </c>
      <c r="AY3784" s="159">
        <v>78.21</v>
      </c>
      <c r="AZ3784" s="159">
        <v>78.21</v>
      </c>
      <c r="BA3784" s="159">
        <v>312.84</v>
      </c>
      <c r="BB3784" s="159">
        <v>4803.33</v>
      </c>
      <c r="BC3784" s="162" t="s">
        <v>274</v>
      </c>
      <c r="BD3784" s="162">
        <v>0</v>
      </c>
      <c r="BE3784" s="159">
        <v>2807.29</v>
      </c>
      <c r="BF3784" s="159">
        <v>2807.29</v>
      </c>
      <c r="BG3784" s="159">
        <v>7610.62</v>
      </c>
    </row>
    <row r="3785" ht="28.05" customHeight="1" spans="1:59">
      <c r="A3785" s="149"/>
      <c r="B3785" s="149"/>
      <c r="C3785" s="149"/>
      <c r="D3785" s="149" t="s">
        <v>3726</v>
      </c>
      <c r="E3785" s="340" t="s">
        <v>16581</v>
      </c>
      <c r="F3785" s="149" t="s">
        <v>3726</v>
      </c>
      <c r="G3785" s="149" t="s">
        <v>16582</v>
      </c>
      <c r="H3785" s="149" t="s">
        <v>16545</v>
      </c>
      <c r="I3785" s="149" t="s">
        <v>16583</v>
      </c>
      <c r="J3785" s="149" t="s">
        <v>16584</v>
      </c>
      <c r="K3785" s="149"/>
      <c r="L3785" s="149" t="s">
        <v>287</v>
      </c>
      <c r="M3785" s="149"/>
      <c r="N3785" s="149" t="s">
        <v>263</v>
      </c>
      <c r="O3785" s="149" t="s">
        <v>214</v>
      </c>
      <c r="P3785" s="149" t="s">
        <v>53</v>
      </c>
      <c r="Q3785" s="149"/>
      <c r="R3785" s="149" t="s">
        <v>13191</v>
      </c>
      <c r="S3785" s="149" t="s">
        <v>16548</v>
      </c>
      <c r="T3785" s="149" t="s">
        <v>414</v>
      </c>
      <c r="U3785" s="149" t="s">
        <v>267</v>
      </c>
      <c r="V3785" s="149"/>
      <c r="W3785" s="149"/>
      <c r="X3785" s="149" t="s">
        <v>336</v>
      </c>
      <c r="Y3785" s="149"/>
      <c r="Z3785" s="149"/>
      <c r="AA3785" s="149"/>
      <c r="AB3785" s="149" t="s">
        <v>269</v>
      </c>
      <c r="AC3785" s="149" t="s">
        <v>270</v>
      </c>
      <c r="AD3785" s="149" t="s">
        <v>414</v>
      </c>
      <c r="AE3785" s="149" t="s">
        <v>271</v>
      </c>
      <c r="AF3785" s="149"/>
      <c r="AG3785" s="149" t="s">
        <v>1098</v>
      </c>
      <c r="AH3785" s="149" t="s">
        <v>273</v>
      </c>
      <c r="AI3785" s="158">
        <v>21</v>
      </c>
      <c r="AJ3785" s="149"/>
      <c r="AK3785" s="159" t="s">
        <v>274</v>
      </c>
      <c r="AL3785" s="159" t="s">
        <v>274</v>
      </c>
      <c r="AM3785" s="149" t="s">
        <v>274</v>
      </c>
      <c r="AN3785" s="160">
        <v>4</v>
      </c>
      <c r="AO3785" s="149"/>
      <c r="AP3785" s="149" t="s">
        <v>274</v>
      </c>
      <c r="AQ3785" s="149" t="s">
        <v>275</v>
      </c>
      <c r="AR3785" s="158">
        <v>1</v>
      </c>
      <c r="AS3785" s="149" t="s">
        <v>275</v>
      </c>
      <c r="AT3785" s="149" t="s">
        <v>276</v>
      </c>
      <c r="AU3785" s="161">
        <v>1</v>
      </c>
      <c r="AV3785" s="159">
        <v>46017.7</v>
      </c>
      <c r="AW3785" s="159">
        <v>1840.71</v>
      </c>
      <c r="AX3785" s="149" t="s">
        <v>274</v>
      </c>
      <c r="AY3785" s="159">
        <v>460.18</v>
      </c>
      <c r="AZ3785" s="159">
        <v>460.18</v>
      </c>
      <c r="BA3785" s="159">
        <v>1840.72</v>
      </c>
      <c r="BB3785" s="159">
        <v>9663.78</v>
      </c>
      <c r="BC3785" s="162" t="s">
        <v>274</v>
      </c>
      <c r="BD3785" s="162">
        <v>0</v>
      </c>
      <c r="BE3785" s="159">
        <v>36353.92</v>
      </c>
      <c r="BF3785" s="159">
        <v>36353.92</v>
      </c>
      <c r="BG3785" s="159">
        <v>46017.7</v>
      </c>
    </row>
    <row r="3786" ht="28.05" customHeight="1" spans="1:59">
      <c r="A3786" s="149"/>
      <c r="B3786" s="149"/>
      <c r="C3786" s="149"/>
      <c r="D3786" s="149" t="s">
        <v>3726</v>
      </c>
      <c r="E3786" s="340" t="s">
        <v>16585</v>
      </c>
      <c r="F3786" s="149" t="s">
        <v>3726</v>
      </c>
      <c r="G3786" s="149" t="s">
        <v>16586</v>
      </c>
      <c r="H3786" s="149" t="s">
        <v>16557</v>
      </c>
      <c r="I3786" s="149"/>
      <c r="J3786" s="149" t="s">
        <v>16587</v>
      </c>
      <c r="K3786" s="149"/>
      <c r="L3786" s="149" t="s">
        <v>262</v>
      </c>
      <c r="M3786" s="149"/>
      <c r="N3786" s="149" t="s">
        <v>263</v>
      </c>
      <c r="O3786" s="149" t="s">
        <v>214</v>
      </c>
      <c r="P3786" s="149" t="s">
        <v>53</v>
      </c>
      <c r="Q3786" s="149"/>
      <c r="R3786" s="149" t="s">
        <v>16559</v>
      </c>
      <c r="S3786" s="149" t="s">
        <v>399</v>
      </c>
      <c r="T3786" s="149" t="s">
        <v>1210</v>
      </c>
      <c r="U3786" s="149" t="s">
        <v>267</v>
      </c>
      <c r="V3786" s="149"/>
      <c r="W3786" s="149"/>
      <c r="X3786" s="149" t="s">
        <v>268</v>
      </c>
      <c r="Y3786" s="149"/>
      <c r="Z3786" s="149"/>
      <c r="AA3786" s="149"/>
      <c r="AB3786" s="149" t="s">
        <v>269</v>
      </c>
      <c r="AC3786" s="149" t="s">
        <v>318</v>
      </c>
      <c r="AD3786" s="149" t="s">
        <v>1210</v>
      </c>
      <c r="AE3786" s="149" t="s">
        <v>271</v>
      </c>
      <c r="AF3786" s="149"/>
      <c r="AG3786" s="149" t="s">
        <v>272</v>
      </c>
      <c r="AH3786" s="149" t="s">
        <v>54</v>
      </c>
      <c r="AI3786" s="158">
        <v>0</v>
      </c>
      <c r="AJ3786" s="149"/>
      <c r="AK3786" s="159" t="s">
        <v>274</v>
      </c>
      <c r="AL3786" s="159" t="s">
        <v>274</v>
      </c>
      <c r="AM3786" s="149" t="s">
        <v>274</v>
      </c>
      <c r="AN3786" s="160">
        <v>4</v>
      </c>
      <c r="AO3786" s="149"/>
      <c r="AP3786" s="149" t="s">
        <v>274</v>
      </c>
      <c r="AQ3786" s="149" t="s">
        <v>275</v>
      </c>
      <c r="AR3786" s="158">
        <v>1</v>
      </c>
      <c r="AS3786" s="149" t="s">
        <v>275</v>
      </c>
      <c r="AT3786" s="149" t="s">
        <v>276</v>
      </c>
      <c r="AU3786" s="161">
        <v>1</v>
      </c>
      <c r="AV3786" s="159">
        <v>2586.21</v>
      </c>
      <c r="AW3786" s="159">
        <v>103.45</v>
      </c>
      <c r="AX3786" s="149" t="s">
        <v>274</v>
      </c>
      <c r="AY3786" s="162">
        <v>0</v>
      </c>
      <c r="AZ3786" s="162" t="s">
        <v>274</v>
      </c>
      <c r="BA3786" s="162">
        <v>0</v>
      </c>
      <c r="BB3786" s="159">
        <v>2482.76</v>
      </c>
      <c r="BC3786" s="162" t="s">
        <v>274</v>
      </c>
      <c r="BD3786" s="162">
        <v>0</v>
      </c>
      <c r="BE3786" s="159">
        <v>103.45</v>
      </c>
      <c r="BF3786" s="159">
        <v>103.45</v>
      </c>
      <c r="BG3786" s="159">
        <v>2586.21</v>
      </c>
    </row>
    <row r="3787" ht="28.05" customHeight="1" spans="1:59">
      <c r="A3787" s="149"/>
      <c r="B3787" s="149"/>
      <c r="C3787" s="149"/>
      <c r="D3787" s="149" t="s">
        <v>3726</v>
      </c>
      <c r="E3787" s="340" t="s">
        <v>16588</v>
      </c>
      <c r="F3787" s="149" t="s">
        <v>3726</v>
      </c>
      <c r="G3787" s="149" t="s">
        <v>16589</v>
      </c>
      <c r="H3787" s="149" t="s">
        <v>4613</v>
      </c>
      <c r="I3787" s="149" t="s">
        <v>16590</v>
      </c>
      <c r="J3787" s="149" t="s">
        <v>16591</v>
      </c>
      <c r="K3787" s="149"/>
      <c r="L3787" s="149" t="s">
        <v>262</v>
      </c>
      <c r="M3787" s="149"/>
      <c r="N3787" s="149" t="s">
        <v>263</v>
      </c>
      <c r="O3787" s="149" t="s">
        <v>214</v>
      </c>
      <c r="P3787" s="149" t="s">
        <v>53</v>
      </c>
      <c r="Q3787" s="149"/>
      <c r="R3787" s="149" t="s">
        <v>2521</v>
      </c>
      <c r="S3787" s="149" t="s">
        <v>16592</v>
      </c>
      <c r="T3787" s="149" t="s">
        <v>16580</v>
      </c>
      <c r="U3787" s="149" t="s">
        <v>267</v>
      </c>
      <c r="V3787" s="149"/>
      <c r="W3787" s="149"/>
      <c r="X3787" s="149" t="s">
        <v>336</v>
      </c>
      <c r="Y3787" s="149"/>
      <c r="Z3787" s="149"/>
      <c r="AA3787" s="149"/>
      <c r="AB3787" s="149" t="s">
        <v>269</v>
      </c>
      <c r="AC3787" s="149" t="s">
        <v>270</v>
      </c>
      <c r="AD3787" s="149" t="s">
        <v>16580</v>
      </c>
      <c r="AE3787" s="149" t="s">
        <v>271</v>
      </c>
      <c r="AF3787" s="149"/>
      <c r="AG3787" s="149" t="s">
        <v>1098</v>
      </c>
      <c r="AH3787" s="149" t="s">
        <v>273</v>
      </c>
      <c r="AI3787" s="158">
        <v>64</v>
      </c>
      <c r="AJ3787" s="149"/>
      <c r="AK3787" s="159" t="s">
        <v>274</v>
      </c>
      <c r="AL3787" s="159" t="s">
        <v>274</v>
      </c>
      <c r="AM3787" s="149" t="s">
        <v>274</v>
      </c>
      <c r="AN3787" s="160">
        <v>4</v>
      </c>
      <c r="AO3787" s="149"/>
      <c r="AP3787" s="149" t="s">
        <v>274</v>
      </c>
      <c r="AQ3787" s="149" t="s">
        <v>275</v>
      </c>
      <c r="AR3787" s="158">
        <v>1</v>
      </c>
      <c r="AS3787" s="149" t="s">
        <v>275</v>
      </c>
      <c r="AT3787" s="149" t="s">
        <v>276</v>
      </c>
      <c r="AU3787" s="161">
        <v>1</v>
      </c>
      <c r="AV3787" s="159">
        <v>3592.92</v>
      </c>
      <c r="AW3787" s="159">
        <v>143.72</v>
      </c>
      <c r="AX3787" s="149" t="s">
        <v>274</v>
      </c>
      <c r="AY3787" s="159">
        <v>36.93</v>
      </c>
      <c r="AZ3787" s="159">
        <v>36.93</v>
      </c>
      <c r="BA3787" s="159">
        <v>147.72</v>
      </c>
      <c r="BB3787" s="159">
        <v>2267.59</v>
      </c>
      <c r="BC3787" s="162" t="s">
        <v>274</v>
      </c>
      <c r="BD3787" s="162">
        <v>0</v>
      </c>
      <c r="BE3787" s="159">
        <v>1325.33</v>
      </c>
      <c r="BF3787" s="159">
        <v>1325.33</v>
      </c>
      <c r="BG3787" s="159">
        <v>3592.92</v>
      </c>
    </row>
    <row r="3788" ht="28.05" customHeight="1" spans="1:59">
      <c r="A3788" s="149"/>
      <c r="B3788" s="149"/>
      <c r="C3788" s="149"/>
      <c r="D3788" s="149" t="s">
        <v>3726</v>
      </c>
      <c r="E3788" s="340" t="s">
        <v>16593</v>
      </c>
      <c r="F3788" s="149" t="s">
        <v>3726</v>
      </c>
      <c r="G3788" s="149" t="s">
        <v>16594</v>
      </c>
      <c r="H3788" s="149" t="s">
        <v>16545</v>
      </c>
      <c r="I3788" s="149" t="s">
        <v>16595</v>
      </c>
      <c r="J3788" s="149" t="s">
        <v>16596</v>
      </c>
      <c r="K3788" s="149"/>
      <c r="L3788" s="149" t="s">
        <v>287</v>
      </c>
      <c r="M3788" s="149"/>
      <c r="N3788" s="149" t="s">
        <v>263</v>
      </c>
      <c r="O3788" s="149" t="s">
        <v>214</v>
      </c>
      <c r="P3788" s="149" t="s">
        <v>53</v>
      </c>
      <c r="Q3788" s="149"/>
      <c r="R3788" s="149" t="s">
        <v>13104</v>
      </c>
      <c r="S3788" s="149" t="s">
        <v>16548</v>
      </c>
      <c r="T3788" s="149" t="s">
        <v>414</v>
      </c>
      <c r="U3788" s="149" t="s">
        <v>267</v>
      </c>
      <c r="V3788" s="149"/>
      <c r="W3788" s="149"/>
      <c r="X3788" s="149" t="s">
        <v>336</v>
      </c>
      <c r="Y3788" s="149"/>
      <c r="Z3788" s="149"/>
      <c r="AA3788" s="149"/>
      <c r="AB3788" s="149" t="s">
        <v>269</v>
      </c>
      <c r="AC3788" s="149" t="s">
        <v>270</v>
      </c>
      <c r="AD3788" s="149" t="s">
        <v>414</v>
      </c>
      <c r="AE3788" s="149" t="s">
        <v>271</v>
      </c>
      <c r="AF3788" s="149"/>
      <c r="AG3788" s="149" t="s">
        <v>1098</v>
      </c>
      <c r="AH3788" s="149" t="s">
        <v>273</v>
      </c>
      <c r="AI3788" s="158">
        <v>21</v>
      </c>
      <c r="AJ3788" s="149"/>
      <c r="AK3788" s="159" t="s">
        <v>274</v>
      </c>
      <c r="AL3788" s="159" t="s">
        <v>274</v>
      </c>
      <c r="AM3788" s="149" t="s">
        <v>274</v>
      </c>
      <c r="AN3788" s="160">
        <v>4</v>
      </c>
      <c r="AO3788" s="149"/>
      <c r="AP3788" s="149" t="s">
        <v>274</v>
      </c>
      <c r="AQ3788" s="149" t="s">
        <v>275</v>
      </c>
      <c r="AR3788" s="158">
        <v>1</v>
      </c>
      <c r="AS3788" s="149" t="s">
        <v>275</v>
      </c>
      <c r="AT3788" s="149" t="s">
        <v>276</v>
      </c>
      <c r="AU3788" s="161">
        <v>1</v>
      </c>
      <c r="AV3788" s="159">
        <v>78938.05</v>
      </c>
      <c r="AW3788" s="159">
        <v>3157.52</v>
      </c>
      <c r="AX3788" s="149" t="s">
        <v>274</v>
      </c>
      <c r="AY3788" s="159">
        <v>789.38</v>
      </c>
      <c r="AZ3788" s="159">
        <v>789.38</v>
      </c>
      <c r="BA3788" s="159">
        <v>3157.52</v>
      </c>
      <c r="BB3788" s="159">
        <v>16576.98</v>
      </c>
      <c r="BC3788" s="162" t="s">
        <v>274</v>
      </c>
      <c r="BD3788" s="162">
        <v>0</v>
      </c>
      <c r="BE3788" s="159">
        <v>62361.07</v>
      </c>
      <c r="BF3788" s="159">
        <v>62361.07</v>
      </c>
      <c r="BG3788" s="159">
        <v>78938.05</v>
      </c>
    </row>
    <row r="3789" ht="28.05" customHeight="1" spans="1:59">
      <c r="A3789" s="149"/>
      <c r="B3789" s="149"/>
      <c r="C3789" s="149"/>
      <c r="D3789" s="149" t="s">
        <v>3726</v>
      </c>
      <c r="E3789" s="340" t="s">
        <v>16597</v>
      </c>
      <c r="F3789" s="149" t="s">
        <v>3726</v>
      </c>
      <c r="G3789" s="149" t="s">
        <v>16598</v>
      </c>
      <c r="H3789" s="149" t="s">
        <v>16572</v>
      </c>
      <c r="I3789" s="149" t="s">
        <v>16573</v>
      </c>
      <c r="J3789" s="149" t="s">
        <v>16599</v>
      </c>
      <c r="K3789" s="149"/>
      <c r="L3789" s="149" t="s">
        <v>287</v>
      </c>
      <c r="M3789" s="149"/>
      <c r="N3789" s="149" t="s">
        <v>263</v>
      </c>
      <c r="O3789" s="149" t="s">
        <v>214</v>
      </c>
      <c r="P3789" s="149" t="s">
        <v>53</v>
      </c>
      <c r="Q3789" s="149"/>
      <c r="R3789" s="149" t="s">
        <v>2512</v>
      </c>
      <c r="S3789" s="149" t="s">
        <v>289</v>
      </c>
      <c r="T3789" s="149" t="s">
        <v>168</v>
      </c>
      <c r="U3789" s="149" t="s">
        <v>267</v>
      </c>
      <c r="V3789" s="149"/>
      <c r="W3789" s="149"/>
      <c r="X3789" s="149" t="s">
        <v>336</v>
      </c>
      <c r="Y3789" s="149"/>
      <c r="Z3789" s="149"/>
      <c r="AA3789" s="149"/>
      <c r="AB3789" s="149" t="s">
        <v>269</v>
      </c>
      <c r="AC3789" s="149" t="s">
        <v>270</v>
      </c>
      <c r="AD3789" s="149" t="s">
        <v>168</v>
      </c>
      <c r="AE3789" s="149" t="s">
        <v>271</v>
      </c>
      <c r="AF3789" s="149"/>
      <c r="AG3789" s="149" t="s">
        <v>1098</v>
      </c>
      <c r="AH3789" s="149" t="s">
        <v>273</v>
      </c>
      <c r="AI3789" s="158">
        <v>67</v>
      </c>
      <c r="AJ3789" s="149"/>
      <c r="AK3789" s="159" t="s">
        <v>274</v>
      </c>
      <c r="AL3789" s="159" t="s">
        <v>274</v>
      </c>
      <c r="AM3789" s="149" t="s">
        <v>274</v>
      </c>
      <c r="AN3789" s="160">
        <v>4</v>
      </c>
      <c r="AO3789" s="149"/>
      <c r="AP3789" s="149" t="s">
        <v>274</v>
      </c>
      <c r="AQ3789" s="149" t="s">
        <v>275</v>
      </c>
      <c r="AR3789" s="158">
        <v>1</v>
      </c>
      <c r="AS3789" s="149" t="s">
        <v>275</v>
      </c>
      <c r="AT3789" s="149" t="s">
        <v>276</v>
      </c>
      <c r="AU3789" s="161">
        <v>1</v>
      </c>
      <c r="AV3789" s="159">
        <v>8663.79</v>
      </c>
      <c r="AW3789" s="159">
        <v>346.55</v>
      </c>
      <c r="AX3789" s="149" t="s">
        <v>274</v>
      </c>
      <c r="AY3789" s="159">
        <v>89.26</v>
      </c>
      <c r="AZ3789" s="159">
        <v>89.26</v>
      </c>
      <c r="BA3789" s="159">
        <v>357.04</v>
      </c>
      <c r="BB3789" s="159">
        <v>5728.72</v>
      </c>
      <c r="BC3789" s="162" t="s">
        <v>274</v>
      </c>
      <c r="BD3789" s="162">
        <v>0</v>
      </c>
      <c r="BE3789" s="159">
        <v>2935.07</v>
      </c>
      <c r="BF3789" s="159">
        <v>2935.07</v>
      </c>
      <c r="BG3789" s="159">
        <v>8663.79</v>
      </c>
    </row>
    <row r="3790" ht="28.05" customHeight="1" spans="1:59">
      <c r="A3790" s="149"/>
      <c r="B3790" s="149"/>
      <c r="C3790" s="149"/>
      <c r="D3790" s="149" t="s">
        <v>3726</v>
      </c>
      <c r="E3790" s="340" t="s">
        <v>16600</v>
      </c>
      <c r="F3790" s="149" t="s">
        <v>3726</v>
      </c>
      <c r="G3790" s="149" t="s">
        <v>16601</v>
      </c>
      <c r="H3790" s="149" t="s">
        <v>16557</v>
      </c>
      <c r="I3790" s="149"/>
      <c r="J3790" s="149" t="s">
        <v>16602</v>
      </c>
      <c r="K3790" s="149"/>
      <c r="L3790" s="149" t="s">
        <v>262</v>
      </c>
      <c r="M3790" s="149"/>
      <c r="N3790" s="149" t="s">
        <v>263</v>
      </c>
      <c r="O3790" s="149" t="s">
        <v>214</v>
      </c>
      <c r="P3790" s="149" t="s">
        <v>53</v>
      </c>
      <c r="Q3790" s="149"/>
      <c r="R3790" s="149" t="s">
        <v>16559</v>
      </c>
      <c r="S3790" s="149" t="s">
        <v>399</v>
      </c>
      <c r="T3790" s="149" t="s">
        <v>1210</v>
      </c>
      <c r="U3790" s="149" t="s">
        <v>267</v>
      </c>
      <c r="V3790" s="149"/>
      <c r="W3790" s="149"/>
      <c r="X3790" s="149" t="s">
        <v>268</v>
      </c>
      <c r="Y3790" s="149"/>
      <c r="Z3790" s="149"/>
      <c r="AA3790" s="149"/>
      <c r="AB3790" s="149" t="s">
        <v>269</v>
      </c>
      <c r="AC3790" s="149" t="s">
        <v>318</v>
      </c>
      <c r="AD3790" s="149" t="s">
        <v>1210</v>
      </c>
      <c r="AE3790" s="149" t="s">
        <v>271</v>
      </c>
      <c r="AF3790" s="149"/>
      <c r="AG3790" s="149" t="s">
        <v>272</v>
      </c>
      <c r="AH3790" s="149" t="s">
        <v>54</v>
      </c>
      <c r="AI3790" s="158">
        <v>0</v>
      </c>
      <c r="AJ3790" s="149"/>
      <c r="AK3790" s="159" t="s">
        <v>274</v>
      </c>
      <c r="AL3790" s="159" t="s">
        <v>274</v>
      </c>
      <c r="AM3790" s="149" t="s">
        <v>274</v>
      </c>
      <c r="AN3790" s="160">
        <v>4</v>
      </c>
      <c r="AO3790" s="149"/>
      <c r="AP3790" s="149" t="s">
        <v>274</v>
      </c>
      <c r="AQ3790" s="149" t="s">
        <v>275</v>
      </c>
      <c r="AR3790" s="158">
        <v>1</v>
      </c>
      <c r="AS3790" s="149" t="s">
        <v>275</v>
      </c>
      <c r="AT3790" s="149" t="s">
        <v>276</v>
      </c>
      <c r="AU3790" s="161">
        <v>1</v>
      </c>
      <c r="AV3790" s="159">
        <v>2586.21</v>
      </c>
      <c r="AW3790" s="159">
        <v>103.45</v>
      </c>
      <c r="AX3790" s="149" t="s">
        <v>274</v>
      </c>
      <c r="AY3790" s="162">
        <v>0</v>
      </c>
      <c r="AZ3790" s="162" t="s">
        <v>274</v>
      </c>
      <c r="BA3790" s="162">
        <v>0</v>
      </c>
      <c r="BB3790" s="159">
        <v>2482.76</v>
      </c>
      <c r="BC3790" s="162" t="s">
        <v>274</v>
      </c>
      <c r="BD3790" s="162">
        <v>0</v>
      </c>
      <c r="BE3790" s="159">
        <v>103.45</v>
      </c>
      <c r="BF3790" s="159">
        <v>103.45</v>
      </c>
      <c r="BG3790" s="159">
        <v>2586.21</v>
      </c>
    </row>
    <row r="3791" ht="28.05" customHeight="1" spans="1:59">
      <c r="A3791" s="149"/>
      <c r="B3791" s="149"/>
      <c r="C3791" s="149"/>
      <c r="D3791" s="149" t="s">
        <v>3726</v>
      </c>
      <c r="E3791" s="340" t="s">
        <v>16603</v>
      </c>
      <c r="F3791" s="149" t="s">
        <v>3726</v>
      </c>
      <c r="G3791" s="149" t="s">
        <v>16604</v>
      </c>
      <c r="H3791" s="149" t="s">
        <v>16605</v>
      </c>
      <c r="I3791" s="149" t="s">
        <v>16606</v>
      </c>
      <c r="J3791" s="149" t="s">
        <v>16607</v>
      </c>
      <c r="K3791" s="149"/>
      <c r="L3791" s="149" t="s">
        <v>262</v>
      </c>
      <c r="M3791" s="149"/>
      <c r="N3791" s="149" t="s">
        <v>263</v>
      </c>
      <c r="O3791" s="149" t="s">
        <v>214</v>
      </c>
      <c r="P3791" s="149" t="s">
        <v>53</v>
      </c>
      <c r="Q3791" s="149"/>
      <c r="R3791" s="149" t="s">
        <v>3952</v>
      </c>
      <c r="S3791" s="149" t="s">
        <v>4677</v>
      </c>
      <c r="T3791" s="149" t="s">
        <v>16580</v>
      </c>
      <c r="U3791" s="149" t="s">
        <v>267</v>
      </c>
      <c r="V3791" s="149"/>
      <c r="W3791" s="149"/>
      <c r="X3791" s="149" t="s">
        <v>336</v>
      </c>
      <c r="Y3791" s="149"/>
      <c r="Z3791" s="149"/>
      <c r="AA3791" s="149"/>
      <c r="AB3791" s="149" t="s">
        <v>269</v>
      </c>
      <c r="AC3791" s="149" t="s">
        <v>270</v>
      </c>
      <c r="AD3791" s="149" t="s">
        <v>16580</v>
      </c>
      <c r="AE3791" s="149" t="s">
        <v>271</v>
      </c>
      <c r="AF3791" s="149"/>
      <c r="AG3791" s="149" t="s">
        <v>1098</v>
      </c>
      <c r="AH3791" s="149" t="s">
        <v>273</v>
      </c>
      <c r="AI3791" s="158">
        <v>64</v>
      </c>
      <c r="AJ3791" s="149"/>
      <c r="AK3791" s="159" t="s">
        <v>274</v>
      </c>
      <c r="AL3791" s="159" t="s">
        <v>274</v>
      </c>
      <c r="AM3791" s="149" t="s">
        <v>274</v>
      </c>
      <c r="AN3791" s="160">
        <v>4</v>
      </c>
      <c r="AO3791" s="149"/>
      <c r="AP3791" s="149" t="s">
        <v>274</v>
      </c>
      <c r="AQ3791" s="149" t="s">
        <v>275</v>
      </c>
      <c r="AR3791" s="158">
        <v>1</v>
      </c>
      <c r="AS3791" s="149" t="s">
        <v>275</v>
      </c>
      <c r="AT3791" s="149" t="s">
        <v>276</v>
      </c>
      <c r="AU3791" s="161">
        <v>1</v>
      </c>
      <c r="AV3791" s="159">
        <v>32300.88</v>
      </c>
      <c r="AW3791" s="159">
        <v>1292.04</v>
      </c>
      <c r="AX3791" s="149" t="s">
        <v>274</v>
      </c>
      <c r="AY3791" s="159">
        <v>331.98</v>
      </c>
      <c r="AZ3791" s="159">
        <v>331.98</v>
      </c>
      <c r="BA3791" s="159">
        <v>1327.92</v>
      </c>
      <c r="BB3791" s="159">
        <v>20385.51</v>
      </c>
      <c r="BC3791" s="162" t="s">
        <v>274</v>
      </c>
      <c r="BD3791" s="162">
        <v>0</v>
      </c>
      <c r="BE3791" s="159">
        <v>11915.37</v>
      </c>
      <c r="BF3791" s="159">
        <v>11915.37</v>
      </c>
      <c r="BG3791" s="159">
        <v>32300.88</v>
      </c>
    </row>
    <row r="3792" ht="28.05" customHeight="1" spans="1:59">
      <c r="A3792" s="149"/>
      <c r="B3792" s="149"/>
      <c r="C3792" s="149"/>
      <c r="D3792" s="149" t="s">
        <v>3726</v>
      </c>
      <c r="E3792" s="340" t="s">
        <v>16608</v>
      </c>
      <c r="F3792" s="149" t="s">
        <v>3726</v>
      </c>
      <c r="G3792" s="149" t="s">
        <v>16609</v>
      </c>
      <c r="H3792" s="149" t="s">
        <v>16572</v>
      </c>
      <c r="I3792" s="149" t="s">
        <v>16573</v>
      </c>
      <c r="J3792" s="149" t="s">
        <v>16610</v>
      </c>
      <c r="K3792" s="149"/>
      <c r="L3792" s="149" t="s">
        <v>287</v>
      </c>
      <c r="M3792" s="149"/>
      <c r="N3792" s="149" t="s">
        <v>263</v>
      </c>
      <c r="O3792" s="149" t="s">
        <v>214</v>
      </c>
      <c r="P3792" s="149" t="s">
        <v>53</v>
      </c>
      <c r="Q3792" s="149"/>
      <c r="R3792" s="149" t="s">
        <v>2512</v>
      </c>
      <c r="S3792" s="149" t="s">
        <v>289</v>
      </c>
      <c r="T3792" s="149" t="s">
        <v>168</v>
      </c>
      <c r="U3792" s="149" t="s">
        <v>267</v>
      </c>
      <c r="V3792" s="149"/>
      <c r="W3792" s="149"/>
      <c r="X3792" s="149" t="s">
        <v>336</v>
      </c>
      <c r="Y3792" s="149"/>
      <c r="Z3792" s="149"/>
      <c r="AA3792" s="149"/>
      <c r="AB3792" s="149" t="s">
        <v>269</v>
      </c>
      <c r="AC3792" s="149" t="s">
        <v>270</v>
      </c>
      <c r="AD3792" s="149" t="s">
        <v>168</v>
      </c>
      <c r="AE3792" s="149" t="s">
        <v>271</v>
      </c>
      <c r="AF3792" s="149"/>
      <c r="AG3792" s="149" t="s">
        <v>1098</v>
      </c>
      <c r="AH3792" s="149" t="s">
        <v>273</v>
      </c>
      <c r="AI3792" s="158">
        <v>67</v>
      </c>
      <c r="AJ3792" s="149"/>
      <c r="AK3792" s="159" t="s">
        <v>274</v>
      </c>
      <c r="AL3792" s="159" t="s">
        <v>274</v>
      </c>
      <c r="AM3792" s="149" t="s">
        <v>274</v>
      </c>
      <c r="AN3792" s="160">
        <v>4</v>
      </c>
      <c r="AO3792" s="149"/>
      <c r="AP3792" s="149" t="s">
        <v>274</v>
      </c>
      <c r="AQ3792" s="149" t="s">
        <v>275</v>
      </c>
      <c r="AR3792" s="158">
        <v>1</v>
      </c>
      <c r="AS3792" s="149" t="s">
        <v>275</v>
      </c>
      <c r="AT3792" s="149" t="s">
        <v>276</v>
      </c>
      <c r="AU3792" s="161">
        <v>1</v>
      </c>
      <c r="AV3792" s="159">
        <v>8663.79</v>
      </c>
      <c r="AW3792" s="159">
        <v>346.55</v>
      </c>
      <c r="AX3792" s="149" t="s">
        <v>274</v>
      </c>
      <c r="AY3792" s="159">
        <v>89.26</v>
      </c>
      <c r="AZ3792" s="159">
        <v>89.26</v>
      </c>
      <c r="BA3792" s="159">
        <v>357.04</v>
      </c>
      <c r="BB3792" s="159">
        <v>5728.72</v>
      </c>
      <c r="BC3792" s="162" t="s">
        <v>274</v>
      </c>
      <c r="BD3792" s="162">
        <v>0</v>
      </c>
      <c r="BE3792" s="159">
        <v>2935.07</v>
      </c>
      <c r="BF3792" s="159">
        <v>2935.07</v>
      </c>
      <c r="BG3792" s="159">
        <v>8663.79</v>
      </c>
    </row>
    <row r="3793" ht="28.05" customHeight="1" spans="1:59">
      <c r="A3793" s="149"/>
      <c r="B3793" s="149"/>
      <c r="C3793" s="149"/>
      <c r="D3793" s="149" t="s">
        <v>3726</v>
      </c>
      <c r="E3793" s="340" t="s">
        <v>16611</v>
      </c>
      <c r="F3793" s="149" t="s">
        <v>3726</v>
      </c>
      <c r="G3793" s="149" t="s">
        <v>16612</v>
      </c>
      <c r="H3793" s="149" t="s">
        <v>16557</v>
      </c>
      <c r="I3793" s="149"/>
      <c r="J3793" s="149" t="s">
        <v>16613</v>
      </c>
      <c r="K3793" s="149"/>
      <c r="L3793" s="149" t="s">
        <v>262</v>
      </c>
      <c r="M3793" s="149"/>
      <c r="N3793" s="149" t="s">
        <v>263</v>
      </c>
      <c r="O3793" s="149" t="s">
        <v>214</v>
      </c>
      <c r="P3793" s="149" t="s">
        <v>53</v>
      </c>
      <c r="Q3793" s="149"/>
      <c r="R3793" s="149" t="s">
        <v>16559</v>
      </c>
      <c r="S3793" s="149" t="s">
        <v>399</v>
      </c>
      <c r="T3793" s="149" t="s">
        <v>1210</v>
      </c>
      <c r="U3793" s="149" t="s">
        <v>267</v>
      </c>
      <c r="V3793" s="149"/>
      <c r="W3793" s="149"/>
      <c r="X3793" s="149" t="s">
        <v>268</v>
      </c>
      <c r="Y3793" s="149"/>
      <c r="Z3793" s="149"/>
      <c r="AA3793" s="149"/>
      <c r="AB3793" s="149" t="s">
        <v>269</v>
      </c>
      <c r="AC3793" s="149" t="s">
        <v>318</v>
      </c>
      <c r="AD3793" s="149" t="s">
        <v>1210</v>
      </c>
      <c r="AE3793" s="149" t="s">
        <v>271</v>
      </c>
      <c r="AF3793" s="149"/>
      <c r="AG3793" s="149" t="s">
        <v>272</v>
      </c>
      <c r="AH3793" s="149" t="s">
        <v>54</v>
      </c>
      <c r="AI3793" s="158">
        <v>0</v>
      </c>
      <c r="AJ3793" s="149"/>
      <c r="AK3793" s="159" t="s">
        <v>274</v>
      </c>
      <c r="AL3793" s="159" t="s">
        <v>274</v>
      </c>
      <c r="AM3793" s="149" t="s">
        <v>274</v>
      </c>
      <c r="AN3793" s="160">
        <v>4</v>
      </c>
      <c r="AO3793" s="149"/>
      <c r="AP3793" s="149" t="s">
        <v>274</v>
      </c>
      <c r="AQ3793" s="149" t="s">
        <v>275</v>
      </c>
      <c r="AR3793" s="158">
        <v>1</v>
      </c>
      <c r="AS3793" s="149" t="s">
        <v>275</v>
      </c>
      <c r="AT3793" s="149" t="s">
        <v>276</v>
      </c>
      <c r="AU3793" s="161">
        <v>1</v>
      </c>
      <c r="AV3793" s="159">
        <v>2586.21</v>
      </c>
      <c r="AW3793" s="159">
        <v>103.45</v>
      </c>
      <c r="AX3793" s="149" t="s">
        <v>274</v>
      </c>
      <c r="AY3793" s="162">
        <v>0</v>
      </c>
      <c r="AZ3793" s="162" t="s">
        <v>274</v>
      </c>
      <c r="BA3793" s="162">
        <v>0</v>
      </c>
      <c r="BB3793" s="159">
        <v>2482.76</v>
      </c>
      <c r="BC3793" s="162" t="s">
        <v>274</v>
      </c>
      <c r="BD3793" s="162">
        <v>0</v>
      </c>
      <c r="BE3793" s="159">
        <v>103.45</v>
      </c>
      <c r="BF3793" s="159">
        <v>103.45</v>
      </c>
      <c r="BG3793" s="159">
        <v>2586.21</v>
      </c>
    </row>
    <row r="3794" ht="28.05" customHeight="1" spans="1:59">
      <c r="A3794" s="149"/>
      <c r="B3794" s="149"/>
      <c r="C3794" s="149"/>
      <c r="D3794" s="149" t="s">
        <v>3726</v>
      </c>
      <c r="E3794" s="340" t="s">
        <v>16614</v>
      </c>
      <c r="F3794" s="149" t="s">
        <v>3726</v>
      </c>
      <c r="G3794" s="149" t="s">
        <v>16615</v>
      </c>
      <c r="H3794" s="149" t="s">
        <v>16616</v>
      </c>
      <c r="I3794" s="149" t="s">
        <v>16617</v>
      </c>
      <c r="J3794" s="149" t="s">
        <v>16618</v>
      </c>
      <c r="K3794" s="149"/>
      <c r="L3794" s="149" t="s">
        <v>287</v>
      </c>
      <c r="M3794" s="149"/>
      <c r="N3794" s="149" t="s">
        <v>263</v>
      </c>
      <c r="O3794" s="149" t="s">
        <v>214</v>
      </c>
      <c r="P3794" s="149" t="s">
        <v>53</v>
      </c>
      <c r="Q3794" s="149"/>
      <c r="R3794" s="149" t="s">
        <v>13191</v>
      </c>
      <c r="S3794" s="149" t="s">
        <v>16619</v>
      </c>
      <c r="T3794" s="149" t="s">
        <v>414</v>
      </c>
      <c r="U3794" s="149" t="s">
        <v>267</v>
      </c>
      <c r="V3794" s="149"/>
      <c r="W3794" s="149"/>
      <c r="X3794" s="149" t="s">
        <v>336</v>
      </c>
      <c r="Y3794" s="149"/>
      <c r="Z3794" s="149"/>
      <c r="AA3794" s="149"/>
      <c r="AB3794" s="149" t="s">
        <v>269</v>
      </c>
      <c r="AC3794" s="149" t="s">
        <v>270</v>
      </c>
      <c r="AD3794" s="149" t="s">
        <v>414</v>
      </c>
      <c r="AE3794" s="149" t="s">
        <v>271</v>
      </c>
      <c r="AF3794" s="149"/>
      <c r="AG3794" s="149" t="s">
        <v>1098</v>
      </c>
      <c r="AH3794" s="149" t="s">
        <v>273</v>
      </c>
      <c r="AI3794" s="158">
        <v>21</v>
      </c>
      <c r="AJ3794" s="149"/>
      <c r="AK3794" s="159" t="s">
        <v>274</v>
      </c>
      <c r="AL3794" s="159" t="s">
        <v>274</v>
      </c>
      <c r="AM3794" s="149" t="s">
        <v>274</v>
      </c>
      <c r="AN3794" s="160">
        <v>4</v>
      </c>
      <c r="AO3794" s="149"/>
      <c r="AP3794" s="149" t="s">
        <v>274</v>
      </c>
      <c r="AQ3794" s="149" t="s">
        <v>275</v>
      </c>
      <c r="AR3794" s="158">
        <v>1</v>
      </c>
      <c r="AS3794" s="149" t="s">
        <v>275</v>
      </c>
      <c r="AT3794" s="149" t="s">
        <v>276</v>
      </c>
      <c r="AU3794" s="161">
        <v>1</v>
      </c>
      <c r="AV3794" s="159">
        <v>15309.73</v>
      </c>
      <c r="AW3794" s="159">
        <v>612.39</v>
      </c>
      <c r="AX3794" s="149" t="s">
        <v>274</v>
      </c>
      <c r="AY3794" s="159">
        <v>153.1</v>
      </c>
      <c r="AZ3794" s="159">
        <v>153.1</v>
      </c>
      <c r="BA3794" s="159">
        <v>612.4</v>
      </c>
      <c r="BB3794" s="159">
        <v>3215.1</v>
      </c>
      <c r="BC3794" s="162" t="s">
        <v>274</v>
      </c>
      <c r="BD3794" s="162">
        <v>0</v>
      </c>
      <c r="BE3794" s="159">
        <v>12094.63</v>
      </c>
      <c r="BF3794" s="159">
        <v>12094.63</v>
      </c>
      <c r="BG3794" s="159">
        <v>15309.73</v>
      </c>
    </row>
    <row r="3795" ht="28.05" customHeight="1" spans="1:59">
      <c r="A3795" s="149"/>
      <c r="B3795" s="149"/>
      <c r="C3795" s="149"/>
      <c r="D3795" s="149" t="s">
        <v>3726</v>
      </c>
      <c r="E3795" s="340" t="s">
        <v>16620</v>
      </c>
      <c r="F3795" s="149" t="s">
        <v>3726</v>
      </c>
      <c r="G3795" s="149" t="s">
        <v>16621</v>
      </c>
      <c r="H3795" s="149" t="s">
        <v>16622</v>
      </c>
      <c r="I3795" s="149" t="s">
        <v>10978</v>
      </c>
      <c r="J3795" s="149" t="s">
        <v>16623</v>
      </c>
      <c r="K3795" s="149"/>
      <c r="L3795" s="149" t="s">
        <v>262</v>
      </c>
      <c r="M3795" s="149"/>
      <c r="N3795" s="149" t="s">
        <v>263</v>
      </c>
      <c r="O3795" s="149" t="s">
        <v>214</v>
      </c>
      <c r="P3795" s="149" t="s">
        <v>53</v>
      </c>
      <c r="Q3795" s="149"/>
      <c r="R3795" s="149" t="s">
        <v>3921</v>
      </c>
      <c r="S3795" s="149" t="s">
        <v>10904</v>
      </c>
      <c r="T3795" s="149" t="s">
        <v>16624</v>
      </c>
      <c r="U3795" s="149" t="s">
        <v>267</v>
      </c>
      <c r="V3795" s="149"/>
      <c r="W3795" s="149"/>
      <c r="X3795" s="149" t="s">
        <v>336</v>
      </c>
      <c r="Y3795" s="149"/>
      <c r="Z3795" s="149"/>
      <c r="AA3795" s="149"/>
      <c r="AB3795" s="149" t="s">
        <v>269</v>
      </c>
      <c r="AC3795" s="149" t="s">
        <v>270</v>
      </c>
      <c r="AD3795" s="149" t="s">
        <v>16624</v>
      </c>
      <c r="AE3795" s="149" t="s">
        <v>271</v>
      </c>
      <c r="AF3795" s="149"/>
      <c r="AG3795" s="149" t="s">
        <v>1098</v>
      </c>
      <c r="AH3795" s="149" t="s">
        <v>273</v>
      </c>
      <c r="AI3795" s="158">
        <v>64</v>
      </c>
      <c r="AJ3795" s="149"/>
      <c r="AK3795" s="159" t="s">
        <v>274</v>
      </c>
      <c r="AL3795" s="159" t="s">
        <v>274</v>
      </c>
      <c r="AM3795" s="149" t="s">
        <v>274</v>
      </c>
      <c r="AN3795" s="160">
        <v>4</v>
      </c>
      <c r="AO3795" s="149"/>
      <c r="AP3795" s="149" t="s">
        <v>274</v>
      </c>
      <c r="AQ3795" s="149" t="s">
        <v>275</v>
      </c>
      <c r="AR3795" s="158">
        <v>1</v>
      </c>
      <c r="AS3795" s="149" t="s">
        <v>275</v>
      </c>
      <c r="AT3795" s="149" t="s">
        <v>276</v>
      </c>
      <c r="AU3795" s="161">
        <v>1</v>
      </c>
      <c r="AV3795" s="159">
        <v>3097.34</v>
      </c>
      <c r="AW3795" s="159">
        <v>123.89</v>
      </c>
      <c r="AX3795" s="149" t="s">
        <v>274</v>
      </c>
      <c r="AY3795" s="159">
        <v>31.84</v>
      </c>
      <c r="AZ3795" s="159">
        <v>31.84</v>
      </c>
      <c r="BA3795" s="159">
        <v>127.36</v>
      </c>
      <c r="BB3795" s="159">
        <v>1954.59</v>
      </c>
      <c r="BC3795" s="162" t="s">
        <v>274</v>
      </c>
      <c r="BD3795" s="162">
        <v>0</v>
      </c>
      <c r="BE3795" s="159">
        <v>1142.75</v>
      </c>
      <c r="BF3795" s="159">
        <v>1142.75</v>
      </c>
      <c r="BG3795" s="159">
        <v>3097.34</v>
      </c>
    </row>
    <row r="3796" ht="28.05" customHeight="1" spans="1:59">
      <c r="A3796" s="149"/>
      <c r="B3796" s="149"/>
      <c r="C3796" s="149"/>
      <c r="D3796" s="149" t="s">
        <v>3726</v>
      </c>
      <c r="E3796" s="340" t="s">
        <v>16625</v>
      </c>
      <c r="F3796" s="149" t="s">
        <v>3726</v>
      </c>
      <c r="G3796" s="149" t="s">
        <v>16626</v>
      </c>
      <c r="H3796" s="149" t="s">
        <v>16557</v>
      </c>
      <c r="I3796" s="149"/>
      <c r="J3796" s="149" t="s">
        <v>16627</v>
      </c>
      <c r="K3796" s="149"/>
      <c r="L3796" s="149" t="s">
        <v>262</v>
      </c>
      <c r="M3796" s="149"/>
      <c r="N3796" s="149" t="s">
        <v>263</v>
      </c>
      <c r="O3796" s="149" t="s">
        <v>214</v>
      </c>
      <c r="P3796" s="149" t="s">
        <v>53</v>
      </c>
      <c r="Q3796" s="149"/>
      <c r="R3796" s="149" t="s">
        <v>16559</v>
      </c>
      <c r="S3796" s="149" t="s">
        <v>399</v>
      </c>
      <c r="T3796" s="149" t="s">
        <v>1210</v>
      </c>
      <c r="U3796" s="149" t="s">
        <v>267</v>
      </c>
      <c r="V3796" s="149"/>
      <c r="W3796" s="149"/>
      <c r="X3796" s="149" t="s">
        <v>268</v>
      </c>
      <c r="Y3796" s="149"/>
      <c r="Z3796" s="149"/>
      <c r="AA3796" s="149"/>
      <c r="AB3796" s="149" t="s">
        <v>269</v>
      </c>
      <c r="AC3796" s="149" t="s">
        <v>318</v>
      </c>
      <c r="AD3796" s="149" t="s">
        <v>1210</v>
      </c>
      <c r="AE3796" s="149" t="s">
        <v>271</v>
      </c>
      <c r="AF3796" s="149"/>
      <c r="AG3796" s="149" t="s">
        <v>272</v>
      </c>
      <c r="AH3796" s="149" t="s">
        <v>54</v>
      </c>
      <c r="AI3796" s="158">
        <v>0</v>
      </c>
      <c r="AJ3796" s="149"/>
      <c r="AK3796" s="159" t="s">
        <v>274</v>
      </c>
      <c r="AL3796" s="159" t="s">
        <v>274</v>
      </c>
      <c r="AM3796" s="149" t="s">
        <v>274</v>
      </c>
      <c r="AN3796" s="160">
        <v>4</v>
      </c>
      <c r="AO3796" s="149"/>
      <c r="AP3796" s="149" t="s">
        <v>274</v>
      </c>
      <c r="AQ3796" s="149" t="s">
        <v>275</v>
      </c>
      <c r="AR3796" s="158">
        <v>1</v>
      </c>
      <c r="AS3796" s="149" t="s">
        <v>275</v>
      </c>
      <c r="AT3796" s="149" t="s">
        <v>276</v>
      </c>
      <c r="AU3796" s="161">
        <v>1</v>
      </c>
      <c r="AV3796" s="159">
        <v>2586.21</v>
      </c>
      <c r="AW3796" s="159">
        <v>103.45</v>
      </c>
      <c r="AX3796" s="149" t="s">
        <v>274</v>
      </c>
      <c r="AY3796" s="162">
        <v>0</v>
      </c>
      <c r="AZ3796" s="162" t="s">
        <v>274</v>
      </c>
      <c r="BA3796" s="162">
        <v>0</v>
      </c>
      <c r="BB3796" s="159">
        <v>2482.76</v>
      </c>
      <c r="BC3796" s="162" t="s">
        <v>274</v>
      </c>
      <c r="BD3796" s="162">
        <v>0</v>
      </c>
      <c r="BE3796" s="159">
        <v>103.45</v>
      </c>
      <c r="BF3796" s="159">
        <v>103.45</v>
      </c>
      <c r="BG3796" s="159">
        <v>2586.21</v>
      </c>
    </row>
    <row r="3797" ht="28.05" customHeight="1" spans="1:59">
      <c r="A3797" s="149"/>
      <c r="B3797" s="149"/>
      <c r="C3797" s="149"/>
      <c r="D3797" s="149" t="s">
        <v>3726</v>
      </c>
      <c r="E3797" s="340" t="s">
        <v>16628</v>
      </c>
      <c r="F3797" s="149" t="s">
        <v>3726</v>
      </c>
      <c r="G3797" s="149" t="s">
        <v>16629</v>
      </c>
      <c r="H3797" s="149" t="s">
        <v>16572</v>
      </c>
      <c r="I3797" s="149" t="s">
        <v>16573</v>
      </c>
      <c r="J3797" s="149" t="s">
        <v>16630</v>
      </c>
      <c r="K3797" s="149"/>
      <c r="L3797" s="149" t="s">
        <v>287</v>
      </c>
      <c r="M3797" s="149"/>
      <c r="N3797" s="149" t="s">
        <v>263</v>
      </c>
      <c r="O3797" s="149" t="s">
        <v>214</v>
      </c>
      <c r="P3797" s="149" t="s">
        <v>53</v>
      </c>
      <c r="Q3797" s="149"/>
      <c r="R3797" s="149" t="s">
        <v>2512</v>
      </c>
      <c r="S3797" s="149" t="s">
        <v>289</v>
      </c>
      <c r="T3797" s="149" t="s">
        <v>168</v>
      </c>
      <c r="U3797" s="149" t="s">
        <v>267</v>
      </c>
      <c r="V3797" s="149"/>
      <c r="W3797" s="149"/>
      <c r="X3797" s="149" t="s">
        <v>336</v>
      </c>
      <c r="Y3797" s="149"/>
      <c r="Z3797" s="149"/>
      <c r="AA3797" s="149"/>
      <c r="AB3797" s="149" t="s">
        <v>269</v>
      </c>
      <c r="AC3797" s="149" t="s">
        <v>270</v>
      </c>
      <c r="AD3797" s="149" t="s">
        <v>168</v>
      </c>
      <c r="AE3797" s="149" t="s">
        <v>271</v>
      </c>
      <c r="AF3797" s="149"/>
      <c r="AG3797" s="149" t="s">
        <v>1098</v>
      </c>
      <c r="AH3797" s="149" t="s">
        <v>273</v>
      </c>
      <c r="AI3797" s="158">
        <v>67</v>
      </c>
      <c r="AJ3797" s="149"/>
      <c r="AK3797" s="159" t="s">
        <v>274</v>
      </c>
      <c r="AL3797" s="159" t="s">
        <v>274</v>
      </c>
      <c r="AM3797" s="149" t="s">
        <v>274</v>
      </c>
      <c r="AN3797" s="160">
        <v>4</v>
      </c>
      <c r="AO3797" s="149"/>
      <c r="AP3797" s="149" t="s">
        <v>274</v>
      </c>
      <c r="AQ3797" s="149" t="s">
        <v>275</v>
      </c>
      <c r="AR3797" s="158">
        <v>1</v>
      </c>
      <c r="AS3797" s="149" t="s">
        <v>275</v>
      </c>
      <c r="AT3797" s="149" t="s">
        <v>276</v>
      </c>
      <c r="AU3797" s="161">
        <v>1</v>
      </c>
      <c r="AV3797" s="159">
        <v>8663.8</v>
      </c>
      <c r="AW3797" s="159">
        <v>346.55</v>
      </c>
      <c r="AX3797" s="149" t="s">
        <v>274</v>
      </c>
      <c r="AY3797" s="159">
        <v>89.26</v>
      </c>
      <c r="AZ3797" s="159">
        <v>89.26</v>
      </c>
      <c r="BA3797" s="159">
        <v>357.04</v>
      </c>
      <c r="BB3797" s="159">
        <v>5728.72</v>
      </c>
      <c r="BC3797" s="162" t="s">
        <v>274</v>
      </c>
      <c r="BD3797" s="162">
        <v>0</v>
      </c>
      <c r="BE3797" s="159">
        <v>2935.08</v>
      </c>
      <c r="BF3797" s="159">
        <v>2935.08</v>
      </c>
      <c r="BG3797" s="159">
        <v>8663.8</v>
      </c>
    </row>
    <row r="3798" ht="28.05" customHeight="1" spans="1:59">
      <c r="A3798" s="149"/>
      <c r="B3798" s="149"/>
      <c r="C3798" s="149"/>
      <c r="D3798" s="149" t="s">
        <v>3726</v>
      </c>
      <c r="E3798" s="340" t="s">
        <v>16631</v>
      </c>
      <c r="F3798" s="149" t="s">
        <v>3726</v>
      </c>
      <c r="G3798" s="149" t="s">
        <v>16632</v>
      </c>
      <c r="H3798" s="149" t="s">
        <v>16633</v>
      </c>
      <c r="I3798" s="149" t="s">
        <v>16634</v>
      </c>
      <c r="J3798" s="149" t="s">
        <v>16635</v>
      </c>
      <c r="K3798" s="149"/>
      <c r="L3798" s="149" t="s">
        <v>287</v>
      </c>
      <c r="M3798" s="149"/>
      <c r="N3798" s="149" t="s">
        <v>263</v>
      </c>
      <c r="O3798" s="149" t="s">
        <v>214</v>
      </c>
      <c r="P3798" s="149" t="s">
        <v>53</v>
      </c>
      <c r="Q3798" s="149"/>
      <c r="R3798" s="149" t="s">
        <v>16636</v>
      </c>
      <c r="S3798" s="149" t="s">
        <v>5746</v>
      </c>
      <c r="T3798" s="149" t="s">
        <v>414</v>
      </c>
      <c r="U3798" s="149" t="s">
        <v>267</v>
      </c>
      <c r="V3798" s="149"/>
      <c r="W3798" s="149"/>
      <c r="X3798" s="149" t="s">
        <v>336</v>
      </c>
      <c r="Y3798" s="149"/>
      <c r="Z3798" s="149"/>
      <c r="AA3798" s="149"/>
      <c r="AB3798" s="149" t="s">
        <v>269</v>
      </c>
      <c r="AC3798" s="149" t="s">
        <v>270</v>
      </c>
      <c r="AD3798" s="149" t="s">
        <v>414</v>
      </c>
      <c r="AE3798" s="149" t="s">
        <v>271</v>
      </c>
      <c r="AF3798" s="149"/>
      <c r="AG3798" s="149" t="s">
        <v>1098</v>
      </c>
      <c r="AH3798" s="149" t="s">
        <v>273</v>
      </c>
      <c r="AI3798" s="158">
        <v>21</v>
      </c>
      <c r="AJ3798" s="149"/>
      <c r="AK3798" s="159" t="s">
        <v>274</v>
      </c>
      <c r="AL3798" s="159" t="s">
        <v>274</v>
      </c>
      <c r="AM3798" s="149" t="s">
        <v>274</v>
      </c>
      <c r="AN3798" s="160">
        <v>4</v>
      </c>
      <c r="AO3798" s="149"/>
      <c r="AP3798" s="149" t="s">
        <v>274</v>
      </c>
      <c r="AQ3798" s="149" t="s">
        <v>275</v>
      </c>
      <c r="AR3798" s="158">
        <v>1</v>
      </c>
      <c r="AS3798" s="149" t="s">
        <v>275</v>
      </c>
      <c r="AT3798" s="149" t="s">
        <v>276</v>
      </c>
      <c r="AU3798" s="161">
        <v>1</v>
      </c>
      <c r="AV3798" s="159">
        <v>19292.04</v>
      </c>
      <c r="AW3798" s="159">
        <v>771.68</v>
      </c>
      <c r="AX3798" s="149" t="s">
        <v>274</v>
      </c>
      <c r="AY3798" s="159">
        <v>192.92</v>
      </c>
      <c r="AZ3798" s="159">
        <v>192.92</v>
      </c>
      <c r="BA3798" s="159">
        <v>771.68</v>
      </c>
      <c r="BB3798" s="159">
        <v>4051.32</v>
      </c>
      <c r="BC3798" s="162" t="s">
        <v>274</v>
      </c>
      <c r="BD3798" s="162">
        <v>0</v>
      </c>
      <c r="BE3798" s="159">
        <v>15240.72</v>
      </c>
      <c r="BF3798" s="159">
        <v>15240.72</v>
      </c>
      <c r="BG3798" s="159">
        <v>19292.04</v>
      </c>
    </row>
    <row r="3799" ht="28.05" customHeight="1" spans="1:59">
      <c r="A3799" s="149"/>
      <c r="B3799" s="149"/>
      <c r="C3799" s="149"/>
      <c r="D3799" s="149" t="s">
        <v>3726</v>
      </c>
      <c r="E3799" s="340" t="s">
        <v>16637</v>
      </c>
      <c r="F3799" s="149" t="s">
        <v>3726</v>
      </c>
      <c r="G3799" s="149" t="s">
        <v>16638</v>
      </c>
      <c r="H3799" s="149" t="s">
        <v>16622</v>
      </c>
      <c r="I3799" s="149" t="s">
        <v>10978</v>
      </c>
      <c r="J3799" s="149" t="s">
        <v>16639</v>
      </c>
      <c r="K3799" s="149"/>
      <c r="L3799" s="149" t="s">
        <v>262</v>
      </c>
      <c r="M3799" s="149"/>
      <c r="N3799" s="149" t="s">
        <v>263</v>
      </c>
      <c r="O3799" s="149" t="s">
        <v>214</v>
      </c>
      <c r="P3799" s="149" t="s">
        <v>53</v>
      </c>
      <c r="Q3799" s="149"/>
      <c r="R3799" s="149" t="s">
        <v>3921</v>
      </c>
      <c r="S3799" s="149" t="s">
        <v>10904</v>
      </c>
      <c r="T3799" s="149" t="s">
        <v>16624</v>
      </c>
      <c r="U3799" s="149" t="s">
        <v>267</v>
      </c>
      <c r="V3799" s="149"/>
      <c r="W3799" s="149"/>
      <c r="X3799" s="149" t="s">
        <v>336</v>
      </c>
      <c r="Y3799" s="149"/>
      <c r="Z3799" s="149"/>
      <c r="AA3799" s="149"/>
      <c r="AB3799" s="149" t="s">
        <v>269</v>
      </c>
      <c r="AC3799" s="149" t="s">
        <v>270</v>
      </c>
      <c r="AD3799" s="149" t="s">
        <v>16624</v>
      </c>
      <c r="AE3799" s="149" t="s">
        <v>271</v>
      </c>
      <c r="AF3799" s="149"/>
      <c r="AG3799" s="149" t="s">
        <v>1098</v>
      </c>
      <c r="AH3799" s="149" t="s">
        <v>273</v>
      </c>
      <c r="AI3799" s="158">
        <v>64</v>
      </c>
      <c r="AJ3799" s="149"/>
      <c r="AK3799" s="159" t="s">
        <v>274</v>
      </c>
      <c r="AL3799" s="159" t="s">
        <v>274</v>
      </c>
      <c r="AM3799" s="149" t="s">
        <v>274</v>
      </c>
      <c r="AN3799" s="160">
        <v>4</v>
      </c>
      <c r="AO3799" s="149"/>
      <c r="AP3799" s="149" t="s">
        <v>274</v>
      </c>
      <c r="AQ3799" s="149" t="s">
        <v>275</v>
      </c>
      <c r="AR3799" s="158">
        <v>1</v>
      </c>
      <c r="AS3799" s="149" t="s">
        <v>275</v>
      </c>
      <c r="AT3799" s="149" t="s">
        <v>276</v>
      </c>
      <c r="AU3799" s="161">
        <v>1</v>
      </c>
      <c r="AV3799" s="159">
        <v>3097.35</v>
      </c>
      <c r="AW3799" s="159">
        <v>123.89</v>
      </c>
      <c r="AX3799" s="149" t="s">
        <v>274</v>
      </c>
      <c r="AY3799" s="159">
        <v>31.84</v>
      </c>
      <c r="AZ3799" s="159">
        <v>31.84</v>
      </c>
      <c r="BA3799" s="159">
        <v>127.36</v>
      </c>
      <c r="BB3799" s="159">
        <v>1954.59</v>
      </c>
      <c r="BC3799" s="162" t="s">
        <v>274</v>
      </c>
      <c r="BD3799" s="162">
        <v>0</v>
      </c>
      <c r="BE3799" s="159">
        <v>1142.76</v>
      </c>
      <c r="BF3799" s="159">
        <v>1142.76</v>
      </c>
      <c r="BG3799" s="159">
        <v>3097.35</v>
      </c>
    </row>
    <row r="3800" ht="28.05" customHeight="1" spans="1:59">
      <c r="A3800" s="149"/>
      <c r="B3800" s="149"/>
      <c r="C3800" s="149"/>
      <c r="D3800" s="149" t="s">
        <v>3726</v>
      </c>
      <c r="E3800" s="340" t="s">
        <v>16640</v>
      </c>
      <c r="F3800" s="149" t="s">
        <v>3726</v>
      </c>
      <c r="G3800" s="149" t="s">
        <v>16641</v>
      </c>
      <c r="H3800" s="149" t="s">
        <v>16642</v>
      </c>
      <c r="I3800" s="149" t="s">
        <v>16643</v>
      </c>
      <c r="J3800" s="149" t="s">
        <v>16644</v>
      </c>
      <c r="K3800" s="149"/>
      <c r="L3800" s="149" t="s">
        <v>287</v>
      </c>
      <c r="M3800" s="149"/>
      <c r="N3800" s="149" t="s">
        <v>263</v>
      </c>
      <c r="O3800" s="149" t="s">
        <v>214</v>
      </c>
      <c r="P3800" s="149" t="s">
        <v>53</v>
      </c>
      <c r="Q3800" s="149"/>
      <c r="R3800" s="149" t="s">
        <v>417</v>
      </c>
      <c r="S3800" s="149" t="s">
        <v>16645</v>
      </c>
      <c r="T3800" s="149" t="s">
        <v>414</v>
      </c>
      <c r="U3800" s="149" t="s">
        <v>267</v>
      </c>
      <c r="V3800" s="149"/>
      <c r="W3800" s="149"/>
      <c r="X3800" s="149" t="s">
        <v>336</v>
      </c>
      <c r="Y3800" s="149"/>
      <c r="Z3800" s="149"/>
      <c r="AA3800" s="149"/>
      <c r="AB3800" s="149" t="s">
        <v>269</v>
      </c>
      <c r="AC3800" s="149" t="s">
        <v>270</v>
      </c>
      <c r="AD3800" s="149" t="s">
        <v>414</v>
      </c>
      <c r="AE3800" s="149" t="s">
        <v>271</v>
      </c>
      <c r="AF3800" s="149"/>
      <c r="AG3800" s="149" t="s">
        <v>1098</v>
      </c>
      <c r="AH3800" s="149" t="s">
        <v>273</v>
      </c>
      <c r="AI3800" s="158">
        <v>21</v>
      </c>
      <c r="AJ3800" s="149"/>
      <c r="AK3800" s="159" t="s">
        <v>274</v>
      </c>
      <c r="AL3800" s="159" t="s">
        <v>274</v>
      </c>
      <c r="AM3800" s="149" t="s">
        <v>274</v>
      </c>
      <c r="AN3800" s="160">
        <v>4</v>
      </c>
      <c r="AO3800" s="149"/>
      <c r="AP3800" s="149" t="s">
        <v>274</v>
      </c>
      <c r="AQ3800" s="149" t="s">
        <v>275</v>
      </c>
      <c r="AR3800" s="158">
        <v>1</v>
      </c>
      <c r="AS3800" s="149" t="s">
        <v>275</v>
      </c>
      <c r="AT3800" s="149" t="s">
        <v>276</v>
      </c>
      <c r="AU3800" s="161">
        <v>1</v>
      </c>
      <c r="AV3800" s="159">
        <v>7433.63</v>
      </c>
      <c r="AW3800" s="159">
        <v>297.35</v>
      </c>
      <c r="AX3800" s="149" t="s">
        <v>274</v>
      </c>
      <c r="AY3800" s="159">
        <v>74.34</v>
      </c>
      <c r="AZ3800" s="159">
        <v>74.34</v>
      </c>
      <c r="BA3800" s="159">
        <v>297.36</v>
      </c>
      <c r="BB3800" s="159">
        <v>1561.14</v>
      </c>
      <c r="BC3800" s="162" t="s">
        <v>274</v>
      </c>
      <c r="BD3800" s="162">
        <v>0</v>
      </c>
      <c r="BE3800" s="159">
        <v>5872.49</v>
      </c>
      <c r="BF3800" s="159">
        <v>5872.49</v>
      </c>
      <c r="BG3800" s="159">
        <v>7433.63</v>
      </c>
    </row>
    <row r="3801" ht="28.05" customHeight="1" spans="1:59">
      <c r="A3801" s="149"/>
      <c r="B3801" s="149"/>
      <c r="C3801" s="149"/>
      <c r="D3801" s="149" t="s">
        <v>3726</v>
      </c>
      <c r="E3801" s="340" t="s">
        <v>163</v>
      </c>
      <c r="F3801" s="149" t="s">
        <v>3726</v>
      </c>
      <c r="G3801" s="149" t="s">
        <v>164</v>
      </c>
      <c r="H3801" s="149" t="s">
        <v>165</v>
      </c>
      <c r="I3801" s="149" t="s">
        <v>166</v>
      </c>
      <c r="J3801" s="149" t="s">
        <v>16646</v>
      </c>
      <c r="K3801" s="149"/>
      <c r="L3801" s="149" t="s">
        <v>287</v>
      </c>
      <c r="M3801" s="149"/>
      <c r="N3801" s="149" t="s">
        <v>263</v>
      </c>
      <c r="O3801" s="149" t="s">
        <v>214</v>
      </c>
      <c r="P3801" s="149" t="s">
        <v>53</v>
      </c>
      <c r="Q3801" s="149"/>
      <c r="R3801" s="149" t="s">
        <v>2512</v>
      </c>
      <c r="S3801" s="149" t="s">
        <v>167</v>
      </c>
      <c r="T3801" s="149" t="s">
        <v>168</v>
      </c>
      <c r="U3801" s="149" t="s">
        <v>267</v>
      </c>
      <c r="V3801" s="149"/>
      <c r="W3801" s="149"/>
      <c r="X3801" s="149" t="s">
        <v>336</v>
      </c>
      <c r="Y3801" s="149"/>
      <c r="Z3801" s="149"/>
      <c r="AA3801" s="149"/>
      <c r="AB3801" s="149" t="s">
        <v>269</v>
      </c>
      <c r="AC3801" s="149" t="s">
        <v>270</v>
      </c>
      <c r="AD3801" s="149" t="s">
        <v>168</v>
      </c>
      <c r="AE3801" s="149" t="s">
        <v>271</v>
      </c>
      <c r="AF3801" s="149"/>
      <c r="AG3801" s="149" t="s">
        <v>1098</v>
      </c>
      <c r="AH3801" s="149" t="s">
        <v>273</v>
      </c>
      <c r="AI3801" s="158">
        <v>66</v>
      </c>
      <c r="AJ3801" s="149"/>
      <c r="AK3801" s="159" t="s">
        <v>274</v>
      </c>
      <c r="AL3801" s="159" t="s">
        <v>274</v>
      </c>
      <c r="AM3801" s="149" t="s">
        <v>274</v>
      </c>
      <c r="AN3801" s="160">
        <v>4</v>
      </c>
      <c r="AO3801" s="149"/>
      <c r="AP3801" s="149" t="s">
        <v>274</v>
      </c>
      <c r="AQ3801" s="149" t="s">
        <v>275</v>
      </c>
      <c r="AR3801" s="158">
        <v>1</v>
      </c>
      <c r="AS3801" s="149" t="s">
        <v>275</v>
      </c>
      <c r="AT3801" s="149" t="s">
        <v>276</v>
      </c>
      <c r="AU3801" s="161">
        <v>1</v>
      </c>
      <c r="AV3801" s="159">
        <v>10344.83</v>
      </c>
      <c r="AW3801" s="159">
        <v>413.79</v>
      </c>
      <c r="AX3801" s="149" t="s">
        <v>274</v>
      </c>
      <c r="AY3801" s="149"/>
      <c r="AZ3801" s="162" t="s">
        <v>274</v>
      </c>
      <c r="BA3801" s="159">
        <v>319.74</v>
      </c>
      <c r="BB3801" s="159">
        <v>6733.64</v>
      </c>
      <c r="BC3801" s="159">
        <v>3611.19</v>
      </c>
      <c r="BD3801" s="159">
        <v>3611.19</v>
      </c>
      <c r="BE3801" s="159">
        <v>3611.19</v>
      </c>
      <c r="BF3801" s="162">
        <v>0</v>
      </c>
      <c r="BG3801" s="159">
        <v>10344.83</v>
      </c>
    </row>
    <row r="3802" ht="28.05" customHeight="1" spans="1:59">
      <c r="A3802" s="149"/>
      <c r="B3802" s="149"/>
      <c r="C3802" s="149"/>
      <c r="D3802" s="149" t="s">
        <v>3726</v>
      </c>
      <c r="E3802" s="340" t="s">
        <v>16647</v>
      </c>
      <c r="F3802" s="149" t="s">
        <v>3726</v>
      </c>
      <c r="G3802" s="149" t="s">
        <v>16648</v>
      </c>
      <c r="H3802" s="149" t="s">
        <v>16557</v>
      </c>
      <c r="I3802" s="149"/>
      <c r="J3802" s="149" t="s">
        <v>16649</v>
      </c>
      <c r="K3802" s="149"/>
      <c r="L3802" s="149" t="s">
        <v>262</v>
      </c>
      <c r="M3802" s="149"/>
      <c r="N3802" s="149" t="s">
        <v>263</v>
      </c>
      <c r="O3802" s="149" t="s">
        <v>214</v>
      </c>
      <c r="P3802" s="149" t="s">
        <v>53</v>
      </c>
      <c r="Q3802" s="149"/>
      <c r="R3802" s="149" t="s">
        <v>16559</v>
      </c>
      <c r="S3802" s="149" t="s">
        <v>399</v>
      </c>
      <c r="T3802" s="149" t="s">
        <v>1210</v>
      </c>
      <c r="U3802" s="149" t="s">
        <v>267</v>
      </c>
      <c r="V3802" s="149"/>
      <c r="W3802" s="149"/>
      <c r="X3802" s="149" t="s">
        <v>268</v>
      </c>
      <c r="Y3802" s="149"/>
      <c r="Z3802" s="149"/>
      <c r="AA3802" s="149"/>
      <c r="AB3802" s="149" t="s">
        <v>269</v>
      </c>
      <c r="AC3802" s="149" t="s">
        <v>318</v>
      </c>
      <c r="AD3802" s="149" t="s">
        <v>1210</v>
      </c>
      <c r="AE3802" s="149" t="s">
        <v>271</v>
      </c>
      <c r="AF3802" s="149"/>
      <c r="AG3802" s="149" t="s">
        <v>272</v>
      </c>
      <c r="AH3802" s="149" t="s">
        <v>54</v>
      </c>
      <c r="AI3802" s="158">
        <v>0</v>
      </c>
      <c r="AJ3802" s="149"/>
      <c r="AK3802" s="159" t="s">
        <v>274</v>
      </c>
      <c r="AL3802" s="159" t="s">
        <v>274</v>
      </c>
      <c r="AM3802" s="149" t="s">
        <v>274</v>
      </c>
      <c r="AN3802" s="160">
        <v>4</v>
      </c>
      <c r="AO3802" s="149"/>
      <c r="AP3802" s="149" t="s">
        <v>274</v>
      </c>
      <c r="AQ3802" s="149" t="s">
        <v>275</v>
      </c>
      <c r="AR3802" s="158">
        <v>1</v>
      </c>
      <c r="AS3802" s="149" t="s">
        <v>275</v>
      </c>
      <c r="AT3802" s="149" t="s">
        <v>276</v>
      </c>
      <c r="AU3802" s="161">
        <v>1</v>
      </c>
      <c r="AV3802" s="159">
        <v>2586.21</v>
      </c>
      <c r="AW3802" s="159">
        <v>103.45</v>
      </c>
      <c r="AX3802" s="149" t="s">
        <v>274</v>
      </c>
      <c r="AY3802" s="162">
        <v>0</v>
      </c>
      <c r="AZ3802" s="162" t="s">
        <v>274</v>
      </c>
      <c r="BA3802" s="162">
        <v>0</v>
      </c>
      <c r="BB3802" s="159">
        <v>2482.76</v>
      </c>
      <c r="BC3802" s="162" t="s">
        <v>274</v>
      </c>
      <c r="BD3802" s="162">
        <v>0</v>
      </c>
      <c r="BE3802" s="159">
        <v>103.45</v>
      </c>
      <c r="BF3802" s="159">
        <v>103.45</v>
      </c>
      <c r="BG3802" s="159">
        <v>2586.21</v>
      </c>
    </row>
    <row r="3803" ht="28.05" customHeight="1" spans="1:59">
      <c r="A3803" s="149"/>
      <c r="B3803" s="149"/>
      <c r="C3803" s="149"/>
      <c r="D3803" s="149" t="s">
        <v>3726</v>
      </c>
      <c r="E3803" s="340" t="s">
        <v>16650</v>
      </c>
      <c r="F3803" s="149" t="s">
        <v>3726</v>
      </c>
      <c r="G3803" s="149" t="s">
        <v>16651</v>
      </c>
      <c r="H3803" s="149" t="s">
        <v>4619</v>
      </c>
      <c r="I3803" s="149" t="s">
        <v>16652</v>
      </c>
      <c r="J3803" s="149" t="s">
        <v>16653</v>
      </c>
      <c r="K3803" s="149"/>
      <c r="L3803" s="149" t="s">
        <v>262</v>
      </c>
      <c r="M3803" s="149"/>
      <c r="N3803" s="149" t="s">
        <v>263</v>
      </c>
      <c r="O3803" s="149" t="s">
        <v>214</v>
      </c>
      <c r="P3803" s="149" t="s">
        <v>53</v>
      </c>
      <c r="Q3803" s="149"/>
      <c r="R3803" s="149" t="s">
        <v>4599</v>
      </c>
      <c r="S3803" s="149" t="s">
        <v>4622</v>
      </c>
      <c r="T3803" s="149" t="s">
        <v>16654</v>
      </c>
      <c r="U3803" s="149" t="s">
        <v>267</v>
      </c>
      <c r="V3803" s="149"/>
      <c r="W3803" s="149"/>
      <c r="X3803" s="149" t="s">
        <v>268</v>
      </c>
      <c r="Y3803" s="149"/>
      <c r="Z3803" s="149"/>
      <c r="AA3803" s="149"/>
      <c r="AB3803" s="149" t="s">
        <v>269</v>
      </c>
      <c r="AC3803" s="149" t="s">
        <v>270</v>
      </c>
      <c r="AD3803" s="149" t="s">
        <v>16654</v>
      </c>
      <c r="AE3803" s="149" t="s">
        <v>271</v>
      </c>
      <c r="AF3803" s="149"/>
      <c r="AG3803" s="149" t="s">
        <v>1098</v>
      </c>
      <c r="AH3803" s="149" t="s">
        <v>273</v>
      </c>
      <c r="AI3803" s="158">
        <v>64</v>
      </c>
      <c r="AJ3803" s="149"/>
      <c r="AK3803" s="159" t="s">
        <v>274</v>
      </c>
      <c r="AL3803" s="159" t="s">
        <v>274</v>
      </c>
      <c r="AM3803" s="149" t="s">
        <v>274</v>
      </c>
      <c r="AN3803" s="160">
        <v>4</v>
      </c>
      <c r="AO3803" s="149"/>
      <c r="AP3803" s="149" t="s">
        <v>274</v>
      </c>
      <c r="AQ3803" s="149" t="s">
        <v>275</v>
      </c>
      <c r="AR3803" s="158">
        <v>1</v>
      </c>
      <c r="AS3803" s="149" t="s">
        <v>275</v>
      </c>
      <c r="AT3803" s="149" t="s">
        <v>276</v>
      </c>
      <c r="AU3803" s="161">
        <v>1</v>
      </c>
      <c r="AV3803" s="159">
        <v>23008.85</v>
      </c>
      <c r="AW3803" s="159">
        <v>920.35</v>
      </c>
      <c r="AX3803" s="149" t="s">
        <v>274</v>
      </c>
      <c r="AY3803" s="159">
        <v>236.48</v>
      </c>
      <c r="AZ3803" s="159">
        <v>236.48</v>
      </c>
      <c r="BA3803" s="159">
        <v>945.92</v>
      </c>
      <c r="BB3803" s="159">
        <v>14521.23</v>
      </c>
      <c r="BC3803" s="162" t="s">
        <v>274</v>
      </c>
      <c r="BD3803" s="162">
        <v>0</v>
      </c>
      <c r="BE3803" s="159">
        <v>8487.62</v>
      </c>
      <c r="BF3803" s="159">
        <v>8487.62</v>
      </c>
      <c r="BG3803" s="159">
        <v>23008.85</v>
      </c>
    </row>
    <row r="3804" ht="28.05" customHeight="1" spans="1:59">
      <c r="A3804" s="149"/>
      <c r="B3804" s="149"/>
      <c r="C3804" s="149"/>
      <c r="D3804" s="149" t="s">
        <v>3726</v>
      </c>
      <c r="E3804" s="340" t="s">
        <v>16655</v>
      </c>
      <c r="F3804" s="149" t="s">
        <v>3726</v>
      </c>
      <c r="G3804" s="149" t="s">
        <v>16656</v>
      </c>
      <c r="H3804" s="149" t="s">
        <v>16657</v>
      </c>
      <c r="I3804" s="149"/>
      <c r="J3804" s="149" t="s">
        <v>16658</v>
      </c>
      <c r="K3804" s="149"/>
      <c r="L3804" s="149" t="s">
        <v>262</v>
      </c>
      <c r="M3804" s="149"/>
      <c r="N3804" s="149" t="s">
        <v>263</v>
      </c>
      <c r="O3804" s="149" t="s">
        <v>214</v>
      </c>
      <c r="P3804" s="149" t="s">
        <v>53</v>
      </c>
      <c r="Q3804" s="149"/>
      <c r="R3804" s="149" t="s">
        <v>16659</v>
      </c>
      <c r="S3804" s="149" t="s">
        <v>399</v>
      </c>
      <c r="T3804" s="149" t="s">
        <v>1210</v>
      </c>
      <c r="U3804" s="149" t="s">
        <v>267</v>
      </c>
      <c r="V3804" s="149"/>
      <c r="W3804" s="149"/>
      <c r="X3804" s="149" t="s">
        <v>268</v>
      </c>
      <c r="Y3804" s="149"/>
      <c r="Z3804" s="149"/>
      <c r="AA3804" s="149"/>
      <c r="AB3804" s="149" t="s">
        <v>269</v>
      </c>
      <c r="AC3804" s="149" t="s">
        <v>318</v>
      </c>
      <c r="AD3804" s="149" t="s">
        <v>1210</v>
      </c>
      <c r="AE3804" s="149" t="s">
        <v>271</v>
      </c>
      <c r="AF3804" s="149"/>
      <c r="AG3804" s="149" t="s">
        <v>272</v>
      </c>
      <c r="AH3804" s="149" t="s">
        <v>54</v>
      </c>
      <c r="AI3804" s="158">
        <v>0</v>
      </c>
      <c r="AJ3804" s="149"/>
      <c r="AK3804" s="159" t="s">
        <v>274</v>
      </c>
      <c r="AL3804" s="159" t="s">
        <v>274</v>
      </c>
      <c r="AM3804" s="149" t="s">
        <v>274</v>
      </c>
      <c r="AN3804" s="160">
        <v>4</v>
      </c>
      <c r="AO3804" s="149"/>
      <c r="AP3804" s="149" t="s">
        <v>274</v>
      </c>
      <c r="AQ3804" s="149" t="s">
        <v>275</v>
      </c>
      <c r="AR3804" s="158">
        <v>1</v>
      </c>
      <c r="AS3804" s="149" t="s">
        <v>275</v>
      </c>
      <c r="AT3804" s="149" t="s">
        <v>276</v>
      </c>
      <c r="AU3804" s="161">
        <v>1</v>
      </c>
      <c r="AV3804" s="159">
        <v>20758.62</v>
      </c>
      <c r="AW3804" s="159">
        <v>830.34</v>
      </c>
      <c r="AX3804" s="149" t="s">
        <v>274</v>
      </c>
      <c r="AY3804" s="162">
        <v>0</v>
      </c>
      <c r="AZ3804" s="162" t="s">
        <v>274</v>
      </c>
      <c r="BA3804" s="162">
        <v>0</v>
      </c>
      <c r="BB3804" s="159">
        <v>19928.28</v>
      </c>
      <c r="BC3804" s="162" t="s">
        <v>274</v>
      </c>
      <c r="BD3804" s="162">
        <v>0</v>
      </c>
      <c r="BE3804" s="159">
        <v>830.34</v>
      </c>
      <c r="BF3804" s="159">
        <v>830.34</v>
      </c>
      <c r="BG3804" s="159">
        <v>20758.62</v>
      </c>
    </row>
    <row r="3805" ht="28.05" customHeight="1" spans="1:59">
      <c r="A3805" s="149"/>
      <c r="B3805" s="149"/>
      <c r="C3805" s="149"/>
      <c r="D3805" s="149" t="s">
        <v>3726</v>
      </c>
      <c r="E3805" s="340" t="s">
        <v>16660</v>
      </c>
      <c r="F3805" s="149" t="s">
        <v>3726</v>
      </c>
      <c r="G3805" s="149" t="s">
        <v>16661</v>
      </c>
      <c r="H3805" s="149" t="s">
        <v>5938</v>
      </c>
      <c r="I3805" s="149" t="s">
        <v>16662</v>
      </c>
      <c r="J3805" s="149" t="s">
        <v>16663</v>
      </c>
      <c r="K3805" s="149"/>
      <c r="L3805" s="149" t="s">
        <v>262</v>
      </c>
      <c r="M3805" s="149"/>
      <c r="N3805" s="149" t="s">
        <v>263</v>
      </c>
      <c r="O3805" s="149" t="s">
        <v>214</v>
      </c>
      <c r="P3805" s="149" t="s">
        <v>53</v>
      </c>
      <c r="Q3805" s="149"/>
      <c r="R3805" s="149" t="s">
        <v>3921</v>
      </c>
      <c r="S3805" s="149" t="s">
        <v>4332</v>
      </c>
      <c r="T3805" s="149" t="s">
        <v>16624</v>
      </c>
      <c r="U3805" s="149" t="s">
        <v>267</v>
      </c>
      <c r="V3805" s="149"/>
      <c r="W3805" s="149"/>
      <c r="X3805" s="149" t="s">
        <v>336</v>
      </c>
      <c r="Y3805" s="149"/>
      <c r="Z3805" s="149"/>
      <c r="AA3805" s="149"/>
      <c r="AB3805" s="149" t="s">
        <v>269</v>
      </c>
      <c r="AC3805" s="149" t="s">
        <v>270</v>
      </c>
      <c r="AD3805" s="149" t="s">
        <v>16624</v>
      </c>
      <c r="AE3805" s="149" t="s">
        <v>271</v>
      </c>
      <c r="AF3805" s="149"/>
      <c r="AG3805" s="149" t="s">
        <v>1098</v>
      </c>
      <c r="AH3805" s="149" t="s">
        <v>273</v>
      </c>
      <c r="AI3805" s="158">
        <v>64</v>
      </c>
      <c r="AJ3805" s="149"/>
      <c r="AK3805" s="159" t="s">
        <v>274</v>
      </c>
      <c r="AL3805" s="159" t="s">
        <v>274</v>
      </c>
      <c r="AM3805" s="149" t="s">
        <v>274</v>
      </c>
      <c r="AN3805" s="160">
        <v>4</v>
      </c>
      <c r="AO3805" s="149"/>
      <c r="AP3805" s="149" t="s">
        <v>274</v>
      </c>
      <c r="AQ3805" s="149" t="s">
        <v>275</v>
      </c>
      <c r="AR3805" s="158">
        <v>1</v>
      </c>
      <c r="AS3805" s="149" t="s">
        <v>275</v>
      </c>
      <c r="AT3805" s="149" t="s">
        <v>276</v>
      </c>
      <c r="AU3805" s="161">
        <v>1</v>
      </c>
      <c r="AV3805" s="159">
        <v>16371.68</v>
      </c>
      <c r="AW3805" s="159">
        <v>654.87</v>
      </c>
      <c r="AX3805" s="149" t="s">
        <v>274</v>
      </c>
      <c r="AY3805" s="159">
        <v>168.26</v>
      </c>
      <c r="AZ3805" s="159">
        <v>168.26</v>
      </c>
      <c r="BA3805" s="159">
        <v>673.04</v>
      </c>
      <c r="BB3805" s="159">
        <v>10332.52</v>
      </c>
      <c r="BC3805" s="162" t="s">
        <v>274</v>
      </c>
      <c r="BD3805" s="162">
        <v>0</v>
      </c>
      <c r="BE3805" s="159">
        <v>6039.16</v>
      </c>
      <c r="BF3805" s="159">
        <v>6039.16</v>
      </c>
      <c r="BG3805" s="159">
        <v>16371.68</v>
      </c>
    </row>
    <row r="3806" ht="28.05" customHeight="1" spans="1:59">
      <c r="A3806" s="149"/>
      <c r="B3806" s="149"/>
      <c r="C3806" s="149"/>
      <c r="D3806" s="149" t="s">
        <v>3726</v>
      </c>
      <c r="E3806" s="340" t="s">
        <v>16664</v>
      </c>
      <c r="F3806" s="149" t="s">
        <v>3726</v>
      </c>
      <c r="G3806" s="149" t="s">
        <v>16665</v>
      </c>
      <c r="H3806" s="149" t="s">
        <v>16666</v>
      </c>
      <c r="I3806" s="149" t="s">
        <v>166</v>
      </c>
      <c r="J3806" s="149" t="s">
        <v>16667</v>
      </c>
      <c r="K3806" s="149"/>
      <c r="L3806" s="149" t="s">
        <v>287</v>
      </c>
      <c r="M3806" s="149"/>
      <c r="N3806" s="149" t="s">
        <v>263</v>
      </c>
      <c r="O3806" s="149" t="s">
        <v>214</v>
      </c>
      <c r="P3806" s="149" t="s">
        <v>53</v>
      </c>
      <c r="Q3806" s="149"/>
      <c r="R3806" s="149" t="s">
        <v>2512</v>
      </c>
      <c r="S3806" s="149" t="s">
        <v>167</v>
      </c>
      <c r="T3806" s="149" t="s">
        <v>168</v>
      </c>
      <c r="U3806" s="149" t="s">
        <v>267</v>
      </c>
      <c r="V3806" s="149"/>
      <c r="W3806" s="149"/>
      <c r="X3806" s="149" t="s">
        <v>336</v>
      </c>
      <c r="Y3806" s="149"/>
      <c r="Z3806" s="149"/>
      <c r="AA3806" s="149"/>
      <c r="AB3806" s="149" t="s">
        <v>269</v>
      </c>
      <c r="AC3806" s="149" t="s">
        <v>270</v>
      </c>
      <c r="AD3806" s="149" t="s">
        <v>168</v>
      </c>
      <c r="AE3806" s="149" t="s">
        <v>271</v>
      </c>
      <c r="AF3806" s="149"/>
      <c r="AG3806" s="149" t="s">
        <v>1098</v>
      </c>
      <c r="AH3806" s="149" t="s">
        <v>273</v>
      </c>
      <c r="AI3806" s="158">
        <v>67</v>
      </c>
      <c r="AJ3806" s="149"/>
      <c r="AK3806" s="159" t="s">
        <v>274</v>
      </c>
      <c r="AL3806" s="159" t="s">
        <v>274</v>
      </c>
      <c r="AM3806" s="149" t="s">
        <v>274</v>
      </c>
      <c r="AN3806" s="160">
        <v>4</v>
      </c>
      <c r="AO3806" s="149"/>
      <c r="AP3806" s="149" t="s">
        <v>274</v>
      </c>
      <c r="AQ3806" s="149" t="s">
        <v>275</v>
      </c>
      <c r="AR3806" s="158">
        <v>1</v>
      </c>
      <c r="AS3806" s="149" t="s">
        <v>275</v>
      </c>
      <c r="AT3806" s="149" t="s">
        <v>276</v>
      </c>
      <c r="AU3806" s="161">
        <v>1</v>
      </c>
      <c r="AV3806" s="159">
        <v>10344.82</v>
      </c>
      <c r="AW3806" s="159">
        <v>413.79</v>
      </c>
      <c r="AX3806" s="149" t="s">
        <v>274</v>
      </c>
      <c r="AY3806" s="159">
        <v>106.58</v>
      </c>
      <c r="AZ3806" s="159">
        <v>106.58</v>
      </c>
      <c r="BA3806" s="159">
        <v>426.32</v>
      </c>
      <c r="BB3806" s="159">
        <v>6840.22</v>
      </c>
      <c r="BC3806" s="162" t="s">
        <v>274</v>
      </c>
      <c r="BD3806" s="162">
        <v>0</v>
      </c>
      <c r="BE3806" s="159">
        <v>3504.6</v>
      </c>
      <c r="BF3806" s="159">
        <v>3504.6</v>
      </c>
      <c r="BG3806" s="159">
        <v>10344.82</v>
      </c>
    </row>
    <row r="3807" ht="28.05" customHeight="1" spans="1:59">
      <c r="A3807" s="149"/>
      <c r="B3807" s="149"/>
      <c r="C3807" s="149"/>
      <c r="D3807" s="149" t="s">
        <v>3726</v>
      </c>
      <c r="E3807" s="340" t="s">
        <v>16668</v>
      </c>
      <c r="F3807" s="149" t="s">
        <v>3726</v>
      </c>
      <c r="G3807" s="149" t="s">
        <v>16669</v>
      </c>
      <c r="H3807" s="149" t="s">
        <v>16642</v>
      </c>
      <c r="I3807" s="149" t="s">
        <v>16670</v>
      </c>
      <c r="J3807" s="149" t="s">
        <v>16671</v>
      </c>
      <c r="K3807" s="149"/>
      <c r="L3807" s="149" t="s">
        <v>287</v>
      </c>
      <c r="M3807" s="149"/>
      <c r="N3807" s="149" t="s">
        <v>263</v>
      </c>
      <c r="O3807" s="149" t="s">
        <v>214</v>
      </c>
      <c r="P3807" s="149" t="s">
        <v>53</v>
      </c>
      <c r="Q3807" s="149"/>
      <c r="R3807" s="149" t="s">
        <v>417</v>
      </c>
      <c r="S3807" s="149" t="s">
        <v>16645</v>
      </c>
      <c r="T3807" s="149" t="s">
        <v>414</v>
      </c>
      <c r="U3807" s="149" t="s">
        <v>267</v>
      </c>
      <c r="V3807" s="149"/>
      <c r="W3807" s="149"/>
      <c r="X3807" s="149" t="s">
        <v>336</v>
      </c>
      <c r="Y3807" s="149"/>
      <c r="Z3807" s="149"/>
      <c r="AA3807" s="149"/>
      <c r="AB3807" s="149" t="s">
        <v>269</v>
      </c>
      <c r="AC3807" s="149" t="s">
        <v>270</v>
      </c>
      <c r="AD3807" s="149" t="s">
        <v>414</v>
      </c>
      <c r="AE3807" s="149" t="s">
        <v>271</v>
      </c>
      <c r="AF3807" s="149"/>
      <c r="AG3807" s="149" t="s">
        <v>1098</v>
      </c>
      <c r="AH3807" s="149" t="s">
        <v>273</v>
      </c>
      <c r="AI3807" s="158">
        <v>21</v>
      </c>
      <c r="AJ3807" s="149"/>
      <c r="AK3807" s="159" t="s">
        <v>274</v>
      </c>
      <c r="AL3807" s="159" t="s">
        <v>274</v>
      </c>
      <c r="AM3807" s="149" t="s">
        <v>274</v>
      </c>
      <c r="AN3807" s="160">
        <v>4</v>
      </c>
      <c r="AO3807" s="149"/>
      <c r="AP3807" s="149" t="s">
        <v>274</v>
      </c>
      <c r="AQ3807" s="149" t="s">
        <v>275</v>
      </c>
      <c r="AR3807" s="158">
        <v>1</v>
      </c>
      <c r="AS3807" s="149" t="s">
        <v>275</v>
      </c>
      <c r="AT3807" s="149" t="s">
        <v>276</v>
      </c>
      <c r="AU3807" s="161">
        <v>1</v>
      </c>
      <c r="AV3807" s="159">
        <v>8778.76</v>
      </c>
      <c r="AW3807" s="159">
        <v>351.15</v>
      </c>
      <c r="AX3807" s="149" t="s">
        <v>274</v>
      </c>
      <c r="AY3807" s="159">
        <v>87.79</v>
      </c>
      <c r="AZ3807" s="159">
        <v>87.79</v>
      </c>
      <c r="BA3807" s="159">
        <v>351.16</v>
      </c>
      <c r="BB3807" s="159">
        <v>1843.59</v>
      </c>
      <c r="BC3807" s="162" t="s">
        <v>274</v>
      </c>
      <c r="BD3807" s="162">
        <v>0</v>
      </c>
      <c r="BE3807" s="159">
        <v>6935.17</v>
      </c>
      <c r="BF3807" s="159">
        <v>6935.17</v>
      </c>
      <c r="BG3807" s="159">
        <v>8778.76</v>
      </c>
    </row>
    <row r="3808" ht="28.05" customHeight="1" spans="1:59">
      <c r="A3808" s="149"/>
      <c r="B3808" s="149"/>
      <c r="C3808" s="149"/>
      <c r="D3808" s="149" t="s">
        <v>3726</v>
      </c>
      <c r="E3808" s="340" t="s">
        <v>16672</v>
      </c>
      <c r="F3808" s="149" t="s">
        <v>3726</v>
      </c>
      <c r="G3808" s="149" t="s">
        <v>16673</v>
      </c>
      <c r="H3808" s="149" t="s">
        <v>5594</v>
      </c>
      <c r="I3808" s="149" t="s">
        <v>16674</v>
      </c>
      <c r="J3808" s="149" t="s">
        <v>16675</v>
      </c>
      <c r="K3808" s="149"/>
      <c r="L3808" s="149" t="s">
        <v>287</v>
      </c>
      <c r="M3808" s="149"/>
      <c r="N3808" s="149" t="s">
        <v>263</v>
      </c>
      <c r="O3808" s="149" t="s">
        <v>214</v>
      </c>
      <c r="P3808" s="149" t="s">
        <v>53</v>
      </c>
      <c r="Q3808" s="149"/>
      <c r="R3808" s="149" t="s">
        <v>2512</v>
      </c>
      <c r="S3808" s="149" t="s">
        <v>6049</v>
      </c>
      <c r="T3808" s="149" t="s">
        <v>168</v>
      </c>
      <c r="U3808" s="149" t="s">
        <v>267</v>
      </c>
      <c r="V3808" s="149"/>
      <c r="W3808" s="149"/>
      <c r="X3808" s="149" t="s">
        <v>336</v>
      </c>
      <c r="Y3808" s="149"/>
      <c r="Z3808" s="149"/>
      <c r="AA3808" s="149"/>
      <c r="AB3808" s="149" t="s">
        <v>269</v>
      </c>
      <c r="AC3808" s="149" t="s">
        <v>270</v>
      </c>
      <c r="AD3808" s="149" t="s">
        <v>168</v>
      </c>
      <c r="AE3808" s="149" t="s">
        <v>271</v>
      </c>
      <c r="AF3808" s="149"/>
      <c r="AG3808" s="149" t="s">
        <v>1098</v>
      </c>
      <c r="AH3808" s="149" t="s">
        <v>273</v>
      </c>
      <c r="AI3808" s="158">
        <v>67</v>
      </c>
      <c r="AJ3808" s="149"/>
      <c r="AK3808" s="159" t="s">
        <v>274</v>
      </c>
      <c r="AL3808" s="159" t="s">
        <v>274</v>
      </c>
      <c r="AM3808" s="149" t="s">
        <v>274</v>
      </c>
      <c r="AN3808" s="160">
        <v>4</v>
      </c>
      <c r="AO3808" s="149"/>
      <c r="AP3808" s="149" t="s">
        <v>274</v>
      </c>
      <c r="AQ3808" s="149" t="s">
        <v>275</v>
      </c>
      <c r="AR3808" s="158">
        <v>1</v>
      </c>
      <c r="AS3808" s="149" t="s">
        <v>275</v>
      </c>
      <c r="AT3808" s="149" t="s">
        <v>276</v>
      </c>
      <c r="AU3808" s="161">
        <v>1</v>
      </c>
      <c r="AV3808" s="159">
        <v>7155.17</v>
      </c>
      <c r="AW3808" s="159">
        <v>286.21</v>
      </c>
      <c r="AX3808" s="149" t="s">
        <v>274</v>
      </c>
      <c r="AY3808" s="159">
        <v>65.99</v>
      </c>
      <c r="AZ3808" s="159">
        <v>65.99</v>
      </c>
      <c r="BA3808" s="159">
        <v>263.96</v>
      </c>
      <c r="BB3808" s="159">
        <v>4665.26</v>
      </c>
      <c r="BC3808" s="162" t="s">
        <v>274</v>
      </c>
      <c r="BD3808" s="159">
        <v>290.07</v>
      </c>
      <c r="BE3808" s="159">
        <v>2489.91</v>
      </c>
      <c r="BF3808" s="159">
        <v>2199.84</v>
      </c>
      <c r="BG3808" s="159">
        <v>7155.17</v>
      </c>
    </row>
    <row r="3809" ht="28.05" customHeight="1" spans="1:59">
      <c r="A3809" s="149"/>
      <c r="B3809" s="149"/>
      <c r="C3809" s="149"/>
      <c r="D3809" s="149" t="s">
        <v>3726</v>
      </c>
      <c r="E3809" s="340" t="s">
        <v>16676</v>
      </c>
      <c r="F3809" s="149" t="s">
        <v>3726</v>
      </c>
      <c r="G3809" s="149" t="s">
        <v>16677</v>
      </c>
      <c r="H3809" s="149" t="s">
        <v>16642</v>
      </c>
      <c r="I3809" s="149" t="s">
        <v>16670</v>
      </c>
      <c r="J3809" s="149" t="s">
        <v>16678</v>
      </c>
      <c r="K3809" s="149"/>
      <c r="L3809" s="149" t="s">
        <v>287</v>
      </c>
      <c r="M3809" s="149"/>
      <c r="N3809" s="149" t="s">
        <v>263</v>
      </c>
      <c r="O3809" s="149" t="s">
        <v>214</v>
      </c>
      <c r="P3809" s="149" t="s">
        <v>53</v>
      </c>
      <c r="Q3809" s="149"/>
      <c r="R3809" s="149" t="s">
        <v>417</v>
      </c>
      <c r="S3809" s="149" t="s">
        <v>16645</v>
      </c>
      <c r="T3809" s="149" t="s">
        <v>414</v>
      </c>
      <c r="U3809" s="149" t="s">
        <v>267</v>
      </c>
      <c r="V3809" s="149"/>
      <c r="W3809" s="149"/>
      <c r="X3809" s="149" t="s">
        <v>336</v>
      </c>
      <c r="Y3809" s="149"/>
      <c r="Z3809" s="149"/>
      <c r="AA3809" s="149"/>
      <c r="AB3809" s="149" t="s">
        <v>269</v>
      </c>
      <c r="AC3809" s="149" t="s">
        <v>270</v>
      </c>
      <c r="AD3809" s="149" t="s">
        <v>414</v>
      </c>
      <c r="AE3809" s="149" t="s">
        <v>271</v>
      </c>
      <c r="AF3809" s="149"/>
      <c r="AG3809" s="149" t="s">
        <v>1098</v>
      </c>
      <c r="AH3809" s="149" t="s">
        <v>273</v>
      </c>
      <c r="AI3809" s="158">
        <v>21</v>
      </c>
      <c r="AJ3809" s="149"/>
      <c r="AK3809" s="159" t="s">
        <v>274</v>
      </c>
      <c r="AL3809" s="159" t="s">
        <v>274</v>
      </c>
      <c r="AM3809" s="149" t="s">
        <v>274</v>
      </c>
      <c r="AN3809" s="160">
        <v>4</v>
      </c>
      <c r="AO3809" s="149"/>
      <c r="AP3809" s="149" t="s">
        <v>274</v>
      </c>
      <c r="AQ3809" s="149" t="s">
        <v>275</v>
      </c>
      <c r="AR3809" s="158">
        <v>1</v>
      </c>
      <c r="AS3809" s="149" t="s">
        <v>275</v>
      </c>
      <c r="AT3809" s="149" t="s">
        <v>276</v>
      </c>
      <c r="AU3809" s="161">
        <v>1</v>
      </c>
      <c r="AV3809" s="159">
        <v>8778.76</v>
      </c>
      <c r="AW3809" s="159">
        <v>351.15</v>
      </c>
      <c r="AX3809" s="149" t="s">
        <v>274</v>
      </c>
      <c r="AY3809" s="159">
        <v>87.79</v>
      </c>
      <c r="AZ3809" s="159">
        <v>87.79</v>
      </c>
      <c r="BA3809" s="159">
        <v>351.16</v>
      </c>
      <c r="BB3809" s="159">
        <v>1843.59</v>
      </c>
      <c r="BC3809" s="162" t="s">
        <v>274</v>
      </c>
      <c r="BD3809" s="162">
        <v>0</v>
      </c>
      <c r="BE3809" s="159">
        <v>6935.17</v>
      </c>
      <c r="BF3809" s="159">
        <v>6935.17</v>
      </c>
      <c r="BG3809" s="159">
        <v>8778.76</v>
      </c>
    </row>
    <row r="3810" ht="28.05" customHeight="1" spans="1:59">
      <c r="A3810" s="149"/>
      <c r="B3810" s="149"/>
      <c r="C3810" s="149"/>
      <c r="D3810" s="149" t="s">
        <v>3726</v>
      </c>
      <c r="E3810" s="340" t="s">
        <v>16679</v>
      </c>
      <c r="F3810" s="149" t="s">
        <v>3726</v>
      </c>
      <c r="G3810" s="149" t="s">
        <v>16680</v>
      </c>
      <c r="H3810" s="149" t="s">
        <v>4619</v>
      </c>
      <c r="I3810" s="149" t="s">
        <v>16652</v>
      </c>
      <c r="J3810" s="149" t="s">
        <v>16681</v>
      </c>
      <c r="K3810" s="149"/>
      <c r="L3810" s="149" t="s">
        <v>262</v>
      </c>
      <c r="M3810" s="149"/>
      <c r="N3810" s="149" t="s">
        <v>263</v>
      </c>
      <c r="O3810" s="149" t="s">
        <v>214</v>
      </c>
      <c r="P3810" s="149" t="s">
        <v>53</v>
      </c>
      <c r="Q3810" s="149"/>
      <c r="R3810" s="149" t="s">
        <v>4599</v>
      </c>
      <c r="S3810" s="149" t="s">
        <v>4622</v>
      </c>
      <c r="T3810" s="149" t="s">
        <v>16654</v>
      </c>
      <c r="U3810" s="149" t="s">
        <v>267</v>
      </c>
      <c r="V3810" s="149"/>
      <c r="W3810" s="149"/>
      <c r="X3810" s="149" t="s">
        <v>268</v>
      </c>
      <c r="Y3810" s="149"/>
      <c r="Z3810" s="149"/>
      <c r="AA3810" s="149"/>
      <c r="AB3810" s="149" t="s">
        <v>269</v>
      </c>
      <c r="AC3810" s="149" t="s">
        <v>270</v>
      </c>
      <c r="AD3810" s="149" t="s">
        <v>16654</v>
      </c>
      <c r="AE3810" s="149" t="s">
        <v>271</v>
      </c>
      <c r="AF3810" s="149"/>
      <c r="AG3810" s="149" t="s">
        <v>1098</v>
      </c>
      <c r="AH3810" s="149" t="s">
        <v>273</v>
      </c>
      <c r="AI3810" s="158">
        <v>64</v>
      </c>
      <c r="AJ3810" s="149"/>
      <c r="AK3810" s="159" t="s">
        <v>274</v>
      </c>
      <c r="AL3810" s="159" t="s">
        <v>274</v>
      </c>
      <c r="AM3810" s="149" t="s">
        <v>274</v>
      </c>
      <c r="AN3810" s="160">
        <v>4</v>
      </c>
      <c r="AO3810" s="149"/>
      <c r="AP3810" s="149" t="s">
        <v>274</v>
      </c>
      <c r="AQ3810" s="149" t="s">
        <v>275</v>
      </c>
      <c r="AR3810" s="158">
        <v>1</v>
      </c>
      <c r="AS3810" s="149" t="s">
        <v>275</v>
      </c>
      <c r="AT3810" s="149" t="s">
        <v>276</v>
      </c>
      <c r="AU3810" s="161">
        <v>1</v>
      </c>
      <c r="AV3810" s="159">
        <v>23008.85</v>
      </c>
      <c r="AW3810" s="159">
        <v>920.35</v>
      </c>
      <c r="AX3810" s="149" t="s">
        <v>274</v>
      </c>
      <c r="AY3810" s="159">
        <v>236.48</v>
      </c>
      <c r="AZ3810" s="159">
        <v>236.48</v>
      </c>
      <c r="BA3810" s="159">
        <v>945.92</v>
      </c>
      <c r="BB3810" s="159">
        <v>14521.23</v>
      </c>
      <c r="BC3810" s="162" t="s">
        <v>274</v>
      </c>
      <c r="BD3810" s="162">
        <v>0</v>
      </c>
      <c r="BE3810" s="159">
        <v>8487.62</v>
      </c>
      <c r="BF3810" s="159">
        <v>8487.62</v>
      </c>
      <c r="BG3810" s="159">
        <v>23008.85</v>
      </c>
    </row>
    <row r="3811" ht="28.05" customHeight="1" spans="1:59">
      <c r="A3811" s="149"/>
      <c r="B3811" s="149"/>
      <c r="C3811" s="149"/>
      <c r="D3811" s="149" t="s">
        <v>3726</v>
      </c>
      <c r="E3811" s="340" t="s">
        <v>16682</v>
      </c>
      <c r="F3811" s="149" t="s">
        <v>3726</v>
      </c>
      <c r="G3811" s="149" t="s">
        <v>16683</v>
      </c>
      <c r="H3811" s="149" t="s">
        <v>14321</v>
      </c>
      <c r="I3811" s="149" t="s">
        <v>4707</v>
      </c>
      <c r="J3811" s="149" t="s">
        <v>16684</v>
      </c>
      <c r="K3811" s="149"/>
      <c r="L3811" s="149" t="s">
        <v>262</v>
      </c>
      <c r="M3811" s="149"/>
      <c r="N3811" s="149" t="s">
        <v>263</v>
      </c>
      <c r="O3811" s="149" t="s">
        <v>214</v>
      </c>
      <c r="P3811" s="149" t="s">
        <v>53</v>
      </c>
      <c r="Q3811" s="149"/>
      <c r="R3811" s="149" t="s">
        <v>2512</v>
      </c>
      <c r="S3811" s="149" t="s">
        <v>289</v>
      </c>
      <c r="T3811" s="149" t="s">
        <v>1210</v>
      </c>
      <c r="U3811" s="149" t="s">
        <v>267</v>
      </c>
      <c r="V3811" s="149"/>
      <c r="W3811" s="149"/>
      <c r="X3811" s="149" t="s">
        <v>336</v>
      </c>
      <c r="Y3811" s="149"/>
      <c r="Z3811" s="149"/>
      <c r="AA3811" s="149"/>
      <c r="AB3811" s="149" t="s">
        <v>269</v>
      </c>
      <c r="AC3811" s="149" t="s">
        <v>270</v>
      </c>
      <c r="AD3811" s="149" t="s">
        <v>1210</v>
      </c>
      <c r="AE3811" s="149" t="s">
        <v>271</v>
      </c>
      <c r="AF3811" s="149"/>
      <c r="AG3811" s="149" t="s">
        <v>1098</v>
      </c>
      <c r="AH3811" s="149" t="s">
        <v>273</v>
      </c>
      <c r="AI3811" s="158">
        <v>95</v>
      </c>
      <c r="AJ3811" s="149"/>
      <c r="AK3811" s="159" t="s">
        <v>274</v>
      </c>
      <c r="AL3811" s="159" t="s">
        <v>274</v>
      </c>
      <c r="AM3811" s="149" t="s">
        <v>274</v>
      </c>
      <c r="AN3811" s="160">
        <v>4</v>
      </c>
      <c r="AO3811" s="149"/>
      <c r="AP3811" s="149" t="s">
        <v>274</v>
      </c>
      <c r="AQ3811" s="149" t="s">
        <v>275</v>
      </c>
      <c r="AR3811" s="158">
        <v>1</v>
      </c>
      <c r="AS3811" s="149" t="s">
        <v>275</v>
      </c>
      <c r="AT3811" s="149" t="s">
        <v>276</v>
      </c>
      <c r="AU3811" s="161">
        <v>1</v>
      </c>
      <c r="AV3811" s="159">
        <v>6239.31</v>
      </c>
      <c r="AW3811" s="159">
        <v>249.57</v>
      </c>
      <c r="AX3811" s="149" t="s">
        <v>274</v>
      </c>
      <c r="AY3811" s="159">
        <v>74.93</v>
      </c>
      <c r="AZ3811" s="159">
        <v>74.93</v>
      </c>
      <c r="BA3811" s="159">
        <v>299.72</v>
      </c>
      <c r="BB3811" s="159">
        <v>5914.82</v>
      </c>
      <c r="BC3811" s="162" t="s">
        <v>274</v>
      </c>
      <c r="BD3811" s="162">
        <v>0</v>
      </c>
      <c r="BE3811" s="159">
        <v>324.49</v>
      </c>
      <c r="BF3811" s="159">
        <v>324.49</v>
      </c>
      <c r="BG3811" s="159">
        <v>6239.31</v>
      </c>
    </row>
    <row r="3812" ht="28.05" customHeight="1" spans="1:59">
      <c r="A3812" s="149"/>
      <c r="B3812" s="149"/>
      <c r="C3812" s="149"/>
      <c r="D3812" s="149" t="s">
        <v>3726</v>
      </c>
      <c r="E3812" s="340" t="s">
        <v>16685</v>
      </c>
      <c r="F3812" s="149" t="s">
        <v>3726</v>
      </c>
      <c r="G3812" s="149" t="s">
        <v>16686</v>
      </c>
      <c r="H3812" s="149" t="s">
        <v>5594</v>
      </c>
      <c r="I3812" s="149" t="s">
        <v>16674</v>
      </c>
      <c r="J3812" s="149" t="s">
        <v>16687</v>
      </c>
      <c r="K3812" s="149"/>
      <c r="L3812" s="149" t="s">
        <v>287</v>
      </c>
      <c r="M3812" s="149"/>
      <c r="N3812" s="149" t="s">
        <v>263</v>
      </c>
      <c r="O3812" s="149" t="s">
        <v>214</v>
      </c>
      <c r="P3812" s="149" t="s">
        <v>53</v>
      </c>
      <c r="Q3812" s="149"/>
      <c r="R3812" s="149" t="s">
        <v>2512</v>
      </c>
      <c r="S3812" s="149" t="s">
        <v>6049</v>
      </c>
      <c r="T3812" s="149" t="s">
        <v>168</v>
      </c>
      <c r="U3812" s="149" t="s">
        <v>267</v>
      </c>
      <c r="V3812" s="149"/>
      <c r="W3812" s="149"/>
      <c r="X3812" s="149" t="s">
        <v>336</v>
      </c>
      <c r="Y3812" s="149"/>
      <c r="Z3812" s="149"/>
      <c r="AA3812" s="149"/>
      <c r="AB3812" s="149" t="s">
        <v>269</v>
      </c>
      <c r="AC3812" s="149" t="s">
        <v>270</v>
      </c>
      <c r="AD3812" s="149" t="s">
        <v>168</v>
      </c>
      <c r="AE3812" s="149" t="s">
        <v>271</v>
      </c>
      <c r="AF3812" s="149"/>
      <c r="AG3812" s="149" t="s">
        <v>1098</v>
      </c>
      <c r="AH3812" s="149" t="s">
        <v>273</v>
      </c>
      <c r="AI3812" s="158">
        <v>67</v>
      </c>
      <c r="AJ3812" s="149"/>
      <c r="AK3812" s="159" t="s">
        <v>274</v>
      </c>
      <c r="AL3812" s="159" t="s">
        <v>274</v>
      </c>
      <c r="AM3812" s="149" t="s">
        <v>274</v>
      </c>
      <c r="AN3812" s="160">
        <v>4</v>
      </c>
      <c r="AO3812" s="149"/>
      <c r="AP3812" s="149" t="s">
        <v>274</v>
      </c>
      <c r="AQ3812" s="149" t="s">
        <v>275</v>
      </c>
      <c r="AR3812" s="158">
        <v>1</v>
      </c>
      <c r="AS3812" s="149" t="s">
        <v>275</v>
      </c>
      <c r="AT3812" s="149" t="s">
        <v>276</v>
      </c>
      <c r="AU3812" s="161">
        <v>1</v>
      </c>
      <c r="AV3812" s="159">
        <v>7155.17</v>
      </c>
      <c r="AW3812" s="159">
        <v>286.21</v>
      </c>
      <c r="AX3812" s="149" t="s">
        <v>274</v>
      </c>
      <c r="AY3812" s="159">
        <v>65.99</v>
      </c>
      <c r="AZ3812" s="159">
        <v>65.99</v>
      </c>
      <c r="BA3812" s="159">
        <v>263.96</v>
      </c>
      <c r="BB3812" s="159">
        <v>4665.26</v>
      </c>
      <c r="BC3812" s="162" t="s">
        <v>274</v>
      </c>
      <c r="BD3812" s="159">
        <v>290.07</v>
      </c>
      <c r="BE3812" s="159">
        <v>2489.91</v>
      </c>
      <c r="BF3812" s="159">
        <v>2199.84</v>
      </c>
      <c r="BG3812" s="159">
        <v>7155.17</v>
      </c>
    </row>
    <row r="3813" ht="28.05" customHeight="1" spans="1:59">
      <c r="A3813" s="149"/>
      <c r="B3813" s="149"/>
      <c r="C3813" s="149"/>
      <c r="D3813" s="149" t="s">
        <v>3726</v>
      </c>
      <c r="E3813" s="340" t="s">
        <v>16688</v>
      </c>
      <c r="F3813" s="149" t="s">
        <v>3726</v>
      </c>
      <c r="G3813" s="149" t="s">
        <v>16689</v>
      </c>
      <c r="H3813" s="149" t="s">
        <v>14321</v>
      </c>
      <c r="I3813" s="149" t="s">
        <v>4707</v>
      </c>
      <c r="J3813" s="149" t="s">
        <v>16690</v>
      </c>
      <c r="K3813" s="149"/>
      <c r="L3813" s="149" t="s">
        <v>262</v>
      </c>
      <c r="M3813" s="149"/>
      <c r="N3813" s="149" t="s">
        <v>263</v>
      </c>
      <c r="O3813" s="149" t="s">
        <v>214</v>
      </c>
      <c r="P3813" s="149" t="s">
        <v>53</v>
      </c>
      <c r="Q3813" s="149"/>
      <c r="R3813" s="149" t="s">
        <v>2512</v>
      </c>
      <c r="S3813" s="149" t="s">
        <v>289</v>
      </c>
      <c r="T3813" s="149" t="s">
        <v>1210</v>
      </c>
      <c r="U3813" s="149" t="s">
        <v>267</v>
      </c>
      <c r="V3813" s="149"/>
      <c r="W3813" s="149"/>
      <c r="X3813" s="149" t="s">
        <v>336</v>
      </c>
      <c r="Y3813" s="149"/>
      <c r="Z3813" s="149"/>
      <c r="AA3813" s="149"/>
      <c r="AB3813" s="149" t="s">
        <v>269</v>
      </c>
      <c r="AC3813" s="149" t="s">
        <v>270</v>
      </c>
      <c r="AD3813" s="149" t="s">
        <v>1210</v>
      </c>
      <c r="AE3813" s="149" t="s">
        <v>271</v>
      </c>
      <c r="AF3813" s="149"/>
      <c r="AG3813" s="149" t="s">
        <v>1098</v>
      </c>
      <c r="AH3813" s="149" t="s">
        <v>273</v>
      </c>
      <c r="AI3813" s="158">
        <v>95</v>
      </c>
      <c r="AJ3813" s="149"/>
      <c r="AK3813" s="159" t="s">
        <v>274</v>
      </c>
      <c r="AL3813" s="159" t="s">
        <v>274</v>
      </c>
      <c r="AM3813" s="149" t="s">
        <v>274</v>
      </c>
      <c r="AN3813" s="160">
        <v>4</v>
      </c>
      <c r="AO3813" s="149"/>
      <c r="AP3813" s="149" t="s">
        <v>274</v>
      </c>
      <c r="AQ3813" s="149" t="s">
        <v>275</v>
      </c>
      <c r="AR3813" s="158">
        <v>1</v>
      </c>
      <c r="AS3813" s="149" t="s">
        <v>275</v>
      </c>
      <c r="AT3813" s="149" t="s">
        <v>276</v>
      </c>
      <c r="AU3813" s="161">
        <v>1</v>
      </c>
      <c r="AV3813" s="159">
        <v>6239.32</v>
      </c>
      <c r="AW3813" s="159">
        <v>249.57</v>
      </c>
      <c r="AX3813" s="149" t="s">
        <v>274</v>
      </c>
      <c r="AY3813" s="159">
        <v>74.93</v>
      </c>
      <c r="AZ3813" s="159">
        <v>74.93</v>
      </c>
      <c r="BA3813" s="159">
        <v>299.72</v>
      </c>
      <c r="BB3813" s="159">
        <v>5914.82</v>
      </c>
      <c r="BC3813" s="162" t="s">
        <v>274</v>
      </c>
      <c r="BD3813" s="162">
        <v>0</v>
      </c>
      <c r="BE3813" s="159">
        <v>324.5</v>
      </c>
      <c r="BF3813" s="159">
        <v>324.5</v>
      </c>
      <c r="BG3813" s="159">
        <v>6239.32</v>
      </c>
    </row>
    <row r="3814" ht="28.05" customHeight="1" spans="1:59">
      <c r="A3814" s="149"/>
      <c r="B3814" s="149"/>
      <c r="C3814" s="149"/>
      <c r="D3814" s="149" t="s">
        <v>3726</v>
      </c>
      <c r="E3814" s="340" t="s">
        <v>16691</v>
      </c>
      <c r="F3814" s="149" t="s">
        <v>3726</v>
      </c>
      <c r="G3814" s="149" t="s">
        <v>16692</v>
      </c>
      <c r="H3814" s="149" t="s">
        <v>8220</v>
      </c>
      <c r="I3814" s="149" t="s">
        <v>16693</v>
      </c>
      <c r="J3814" s="149" t="s">
        <v>16694</v>
      </c>
      <c r="K3814" s="149"/>
      <c r="L3814" s="149" t="s">
        <v>287</v>
      </c>
      <c r="M3814" s="149"/>
      <c r="N3814" s="149" t="s">
        <v>263</v>
      </c>
      <c r="O3814" s="149" t="s">
        <v>214</v>
      </c>
      <c r="P3814" s="149" t="s">
        <v>53</v>
      </c>
      <c r="Q3814" s="149"/>
      <c r="R3814" s="149" t="s">
        <v>13191</v>
      </c>
      <c r="S3814" s="149" t="s">
        <v>16695</v>
      </c>
      <c r="T3814" s="149" t="s">
        <v>414</v>
      </c>
      <c r="U3814" s="149" t="s">
        <v>267</v>
      </c>
      <c r="V3814" s="149"/>
      <c r="W3814" s="149"/>
      <c r="X3814" s="149" t="s">
        <v>336</v>
      </c>
      <c r="Y3814" s="149"/>
      <c r="Z3814" s="149"/>
      <c r="AA3814" s="149"/>
      <c r="AB3814" s="149" t="s">
        <v>269</v>
      </c>
      <c r="AC3814" s="149" t="s">
        <v>270</v>
      </c>
      <c r="AD3814" s="149" t="s">
        <v>414</v>
      </c>
      <c r="AE3814" s="149" t="s">
        <v>271</v>
      </c>
      <c r="AF3814" s="149"/>
      <c r="AG3814" s="149" t="s">
        <v>1098</v>
      </c>
      <c r="AH3814" s="149" t="s">
        <v>273</v>
      </c>
      <c r="AI3814" s="158">
        <v>21</v>
      </c>
      <c r="AJ3814" s="149"/>
      <c r="AK3814" s="159" t="s">
        <v>274</v>
      </c>
      <c r="AL3814" s="159" t="s">
        <v>274</v>
      </c>
      <c r="AM3814" s="149" t="s">
        <v>274</v>
      </c>
      <c r="AN3814" s="160">
        <v>4</v>
      </c>
      <c r="AO3814" s="149"/>
      <c r="AP3814" s="149" t="s">
        <v>274</v>
      </c>
      <c r="AQ3814" s="149" t="s">
        <v>275</v>
      </c>
      <c r="AR3814" s="158">
        <v>1</v>
      </c>
      <c r="AS3814" s="149" t="s">
        <v>275</v>
      </c>
      <c r="AT3814" s="149" t="s">
        <v>276</v>
      </c>
      <c r="AU3814" s="161">
        <v>1</v>
      </c>
      <c r="AV3814" s="159">
        <v>19148.67</v>
      </c>
      <c r="AW3814" s="159">
        <v>765.95</v>
      </c>
      <c r="AX3814" s="149" t="s">
        <v>274</v>
      </c>
      <c r="AY3814" s="159">
        <v>191.49</v>
      </c>
      <c r="AZ3814" s="159">
        <v>191.49</v>
      </c>
      <c r="BA3814" s="159">
        <v>765.96</v>
      </c>
      <c r="BB3814" s="159">
        <v>4021.29</v>
      </c>
      <c r="BC3814" s="162" t="s">
        <v>274</v>
      </c>
      <c r="BD3814" s="162">
        <v>0</v>
      </c>
      <c r="BE3814" s="159">
        <v>15127.38</v>
      </c>
      <c r="BF3814" s="159">
        <v>15127.38</v>
      </c>
      <c r="BG3814" s="159">
        <v>19148.67</v>
      </c>
    </row>
    <row r="3815" ht="28.05" customHeight="1" spans="1:59">
      <c r="A3815" s="149"/>
      <c r="B3815" s="149"/>
      <c r="C3815" s="149"/>
      <c r="D3815" s="149" t="s">
        <v>3726</v>
      </c>
      <c r="E3815" s="340" t="s">
        <v>16696</v>
      </c>
      <c r="F3815" s="149" t="s">
        <v>3726</v>
      </c>
      <c r="G3815" s="149" t="s">
        <v>16697</v>
      </c>
      <c r="H3815" s="149" t="s">
        <v>16698</v>
      </c>
      <c r="I3815" s="149" t="s">
        <v>16699</v>
      </c>
      <c r="J3815" s="149" t="s">
        <v>16700</v>
      </c>
      <c r="K3815" s="149"/>
      <c r="L3815" s="149" t="s">
        <v>262</v>
      </c>
      <c r="M3815" s="149"/>
      <c r="N3815" s="149" t="s">
        <v>263</v>
      </c>
      <c r="O3815" s="149" t="s">
        <v>214</v>
      </c>
      <c r="P3815" s="149" t="s">
        <v>53</v>
      </c>
      <c r="Q3815" s="149"/>
      <c r="R3815" s="149" t="s">
        <v>4599</v>
      </c>
      <c r="S3815" s="149" t="s">
        <v>4258</v>
      </c>
      <c r="T3815" s="149" t="s">
        <v>16654</v>
      </c>
      <c r="U3815" s="149" t="s">
        <v>267</v>
      </c>
      <c r="V3815" s="149"/>
      <c r="W3815" s="149"/>
      <c r="X3815" s="149" t="s">
        <v>268</v>
      </c>
      <c r="Y3815" s="149"/>
      <c r="Z3815" s="149"/>
      <c r="AA3815" s="149"/>
      <c r="AB3815" s="149" t="s">
        <v>269</v>
      </c>
      <c r="AC3815" s="149" t="s">
        <v>270</v>
      </c>
      <c r="AD3815" s="149" t="s">
        <v>16654</v>
      </c>
      <c r="AE3815" s="149" t="s">
        <v>271</v>
      </c>
      <c r="AF3815" s="149"/>
      <c r="AG3815" s="149" t="s">
        <v>1098</v>
      </c>
      <c r="AH3815" s="149" t="s">
        <v>273</v>
      </c>
      <c r="AI3815" s="158">
        <v>64</v>
      </c>
      <c r="AJ3815" s="149"/>
      <c r="AK3815" s="159" t="s">
        <v>274</v>
      </c>
      <c r="AL3815" s="159" t="s">
        <v>274</v>
      </c>
      <c r="AM3815" s="149" t="s">
        <v>274</v>
      </c>
      <c r="AN3815" s="160">
        <v>4</v>
      </c>
      <c r="AO3815" s="149"/>
      <c r="AP3815" s="149" t="s">
        <v>274</v>
      </c>
      <c r="AQ3815" s="149" t="s">
        <v>275</v>
      </c>
      <c r="AR3815" s="158">
        <v>1</v>
      </c>
      <c r="AS3815" s="149" t="s">
        <v>275</v>
      </c>
      <c r="AT3815" s="149" t="s">
        <v>276</v>
      </c>
      <c r="AU3815" s="161">
        <v>1</v>
      </c>
      <c r="AV3815" s="159">
        <v>46017.7</v>
      </c>
      <c r="AW3815" s="159">
        <v>1840.71</v>
      </c>
      <c r="AX3815" s="149" t="s">
        <v>274</v>
      </c>
      <c r="AY3815" s="159">
        <v>472.95</v>
      </c>
      <c r="AZ3815" s="159">
        <v>472.95</v>
      </c>
      <c r="BA3815" s="159">
        <v>1891.81</v>
      </c>
      <c r="BB3815" s="159">
        <v>29042.43</v>
      </c>
      <c r="BC3815" s="162" t="s">
        <v>274</v>
      </c>
      <c r="BD3815" s="162">
        <v>0</v>
      </c>
      <c r="BE3815" s="159">
        <v>16975.27</v>
      </c>
      <c r="BF3815" s="159">
        <v>16975.27</v>
      </c>
      <c r="BG3815" s="159">
        <v>46017.7</v>
      </c>
    </row>
    <row r="3816" ht="28.05" customHeight="1" spans="1:59">
      <c r="A3816" s="149"/>
      <c r="B3816" s="149"/>
      <c r="C3816" s="149"/>
      <c r="D3816" s="149" t="s">
        <v>3726</v>
      </c>
      <c r="E3816" s="340" t="s">
        <v>16701</v>
      </c>
      <c r="F3816" s="149" t="s">
        <v>3726</v>
      </c>
      <c r="G3816" s="149" t="s">
        <v>16702</v>
      </c>
      <c r="H3816" s="149" t="s">
        <v>4284</v>
      </c>
      <c r="I3816" s="149" t="s">
        <v>7078</v>
      </c>
      <c r="J3816" s="149" t="s">
        <v>16703</v>
      </c>
      <c r="K3816" s="149"/>
      <c r="L3816" s="149" t="s">
        <v>287</v>
      </c>
      <c r="M3816" s="149"/>
      <c r="N3816" s="149" t="s">
        <v>263</v>
      </c>
      <c r="O3816" s="149" t="s">
        <v>214</v>
      </c>
      <c r="P3816" s="149" t="s">
        <v>53</v>
      </c>
      <c r="Q3816" s="149"/>
      <c r="R3816" s="149" t="s">
        <v>2512</v>
      </c>
      <c r="S3816" s="149" t="s">
        <v>4287</v>
      </c>
      <c r="T3816" s="149" t="s">
        <v>168</v>
      </c>
      <c r="U3816" s="149" t="s">
        <v>267</v>
      </c>
      <c r="V3816" s="149"/>
      <c r="W3816" s="149"/>
      <c r="X3816" s="149" t="s">
        <v>336</v>
      </c>
      <c r="Y3816" s="149"/>
      <c r="Z3816" s="149"/>
      <c r="AA3816" s="149"/>
      <c r="AB3816" s="149" t="s">
        <v>269</v>
      </c>
      <c r="AC3816" s="149" t="s">
        <v>270</v>
      </c>
      <c r="AD3816" s="149" t="s">
        <v>168</v>
      </c>
      <c r="AE3816" s="149" t="s">
        <v>271</v>
      </c>
      <c r="AF3816" s="149"/>
      <c r="AG3816" s="149" t="s">
        <v>1098</v>
      </c>
      <c r="AH3816" s="149" t="s">
        <v>273</v>
      </c>
      <c r="AI3816" s="158">
        <v>67</v>
      </c>
      <c r="AJ3816" s="149"/>
      <c r="AK3816" s="159" t="s">
        <v>274</v>
      </c>
      <c r="AL3816" s="159" t="s">
        <v>274</v>
      </c>
      <c r="AM3816" s="149" t="s">
        <v>274</v>
      </c>
      <c r="AN3816" s="160">
        <v>4</v>
      </c>
      <c r="AO3816" s="149"/>
      <c r="AP3816" s="149" t="s">
        <v>274</v>
      </c>
      <c r="AQ3816" s="149" t="s">
        <v>275</v>
      </c>
      <c r="AR3816" s="158">
        <v>1</v>
      </c>
      <c r="AS3816" s="149" t="s">
        <v>275</v>
      </c>
      <c r="AT3816" s="149" t="s">
        <v>276</v>
      </c>
      <c r="AU3816" s="161">
        <v>1</v>
      </c>
      <c r="AV3816" s="159">
        <v>17256.64</v>
      </c>
      <c r="AW3816" s="159">
        <v>690.27</v>
      </c>
      <c r="AX3816" s="149" t="s">
        <v>274</v>
      </c>
      <c r="AY3816" s="159">
        <v>177.79</v>
      </c>
      <c r="AZ3816" s="159">
        <v>177.79</v>
      </c>
      <c r="BA3816" s="159">
        <v>711.16</v>
      </c>
      <c r="BB3816" s="159">
        <v>11410.5</v>
      </c>
      <c r="BC3816" s="162" t="s">
        <v>274</v>
      </c>
      <c r="BD3816" s="162">
        <v>0</v>
      </c>
      <c r="BE3816" s="159">
        <v>5846.14</v>
      </c>
      <c r="BF3816" s="159">
        <v>5846.14</v>
      </c>
      <c r="BG3816" s="159">
        <v>17256.64</v>
      </c>
    </row>
    <row r="3817" ht="28.05" customHeight="1" spans="1:59">
      <c r="A3817" s="149"/>
      <c r="B3817" s="149"/>
      <c r="C3817" s="149"/>
      <c r="D3817" s="149" t="s">
        <v>3726</v>
      </c>
      <c r="E3817" s="340" t="s">
        <v>16704</v>
      </c>
      <c r="F3817" s="149" t="s">
        <v>3726</v>
      </c>
      <c r="G3817" s="149" t="s">
        <v>16705</v>
      </c>
      <c r="H3817" s="149" t="s">
        <v>8220</v>
      </c>
      <c r="I3817" s="149" t="s">
        <v>16693</v>
      </c>
      <c r="J3817" s="149" t="s">
        <v>16706</v>
      </c>
      <c r="K3817" s="149"/>
      <c r="L3817" s="149" t="s">
        <v>287</v>
      </c>
      <c r="M3817" s="149"/>
      <c r="N3817" s="149" t="s">
        <v>263</v>
      </c>
      <c r="O3817" s="149" t="s">
        <v>214</v>
      </c>
      <c r="P3817" s="149" t="s">
        <v>53</v>
      </c>
      <c r="Q3817" s="149"/>
      <c r="R3817" s="149" t="s">
        <v>13104</v>
      </c>
      <c r="S3817" s="149" t="s">
        <v>16695</v>
      </c>
      <c r="T3817" s="149" t="s">
        <v>414</v>
      </c>
      <c r="U3817" s="149" t="s">
        <v>267</v>
      </c>
      <c r="V3817" s="149"/>
      <c r="W3817" s="149"/>
      <c r="X3817" s="149" t="s">
        <v>336</v>
      </c>
      <c r="Y3817" s="149"/>
      <c r="Z3817" s="149"/>
      <c r="AA3817" s="149"/>
      <c r="AB3817" s="149" t="s">
        <v>269</v>
      </c>
      <c r="AC3817" s="149" t="s">
        <v>270</v>
      </c>
      <c r="AD3817" s="149" t="s">
        <v>414</v>
      </c>
      <c r="AE3817" s="149" t="s">
        <v>271</v>
      </c>
      <c r="AF3817" s="149"/>
      <c r="AG3817" s="149" t="s">
        <v>1098</v>
      </c>
      <c r="AH3817" s="149" t="s">
        <v>273</v>
      </c>
      <c r="AI3817" s="158">
        <v>21</v>
      </c>
      <c r="AJ3817" s="149"/>
      <c r="AK3817" s="159" t="s">
        <v>274</v>
      </c>
      <c r="AL3817" s="159" t="s">
        <v>274</v>
      </c>
      <c r="AM3817" s="149" t="s">
        <v>274</v>
      </c>
      <c r="AN3817" s="160">
        <v>4</v>
      </c>
      <c r="AO3817" s="149"/>
      <c r="AP3817" s="149" t="s">
        <v>274</v>
      </c>
      <c r="AQ3817" s="149" t="s">
        <v>275</v>
      </c>
      <c r="AR3817" s="158">
        <v>1</v>
      </c>
      <c r="AS3817" s="149" t="s">
        <v>275</v>
      </c>
      <c r="AT3817" s="149" t="s">
        <v>276</v>
      </c>
      <c r="AU3817" s="161">
        <v>1</v>
      </c>
      <c r="AV3817" s="159">
        <v>19148.68</v>
      </c>
      <c r="AW3817" s="159">
        <v>765.95</v>
      </c>
      <c r="AX3817" s="149" t="s">
        <v>274</v>
      </c>
      <c r="AY3817" s="159">
        <v>191.49</v>
      </c>
      <c r="AZ3817" s="159">
        <v>191.49</v>
      </c>
      <c r="BA3817" s="159">
        <v>765.96</v>
      </c>
      <c r="BB3817" s="159">
        <v>4021.29</v>
      </c>
      <c r="BC3817" s="162" t="s">
        <v>274</v>
      </c>
      <c r="BD3817" s="162">
        <v>0</v>
      </c>
      <c r="BE3817" s="159">
        <v>15127.39</v>
      </c>
      <c r="BF3817" s="159">
        <v>15127.39</v>
      </c>
      <c r="BG3817" s="159">
        <v>19148.68</v>
      </c>
    </row>
    <row r="3818" ht="28.05" customHeight="1" spans="1:59">
      <c r="A3818" s="149"/>
      <c r="B3818" s="149"/>
      <c r="C3818" s="149"/>
      <c r="D3818" s="149" t="s">
        <v>3726</v>
      </c>
      <c r="E3818" s="340" t="s">
        <v>16707</v>
      </c>
      <c r="F3818" s="149" t="s">
        <v>3726</v>
      </c>
      <c r="G3818" s="149" t="s">
        <v>16708</v>
      </c>
      <c r="H3818" s="149" t="s">
        <v>92</v>
      </c>
      <c r="I3818" s="149" t="s">
        <v>16709</v>
      </c>
      <c r="J3818" s="149" t="s">
        <v>16710</v>
      </c>
      <c r="K3818" s="149"/>
      <c r="L3818" s="149" t="s">
        <v>262</v>
      </c>
      <c r="M3818" s="149"/>
      <c r="N3818" s="149" t="s">
        <v>263</v>
      </c>
      <c r="O3818" s="149" t="s">
        <v>214</v>
      </c>
      <c r="P3818" s="149" t="s">
        <v>53</v>
      </c>
      <c r="Q3818" s="149"/>
      <c r="R3818" s="149" t="s">
        <v>4026</v>
      </c>
      <c r="S3818" s="149" t="s">
        <v>5817</v>
      </c>
      <c r="T3818" s="149" t="s">
        <v>16711</v>
      </c>
      <c r="U3818" s="149" t="s">
        <v>267</v>
      </c>
      <c r="V3818" s="149"/>
      <c r="W3818" s="149"/>
      <c r="X3818" s="149" t="s">
        <v>268</v>
      </c>
      <c r="Y3818" s="149"/>
      <c r="Z3818" s="149"/>
      <c r="AA3818" s="149"/>
      <c r="AB3818" s="149" t="s">
        <v>269</v>
      </c>
      <c r="AC3818" s="149" t="s">
        <v>270</v>
      </c>
      <c r="AD3818" s="149" t="s">
        <v>16711</v>
      </c>
      <c r="AE3818" s="149" t="s">
        <v>271</v>
      </c>
      <c r="AF3818" s="149"/>
      <c r="AG3818" s="149" t="s">
        <v>1098</v>
      </c>
      <c r="AH3818" s="149" t="s">
        <v>273</v>
      </c>
      <c r="AI3818" s="158">
        <v>64</v>
      </c>
      <c r="AJ3818" s="149"/>
      <c r="AK3818" s="159" t="s">
        <v>274</v>
      </c>
      <c r="AL3818" s="159" t="s">
        <v>274</v>
      </c>
      <c r="AM3818" s="149" t="s">
        <v>274</v>
      </c>
      <c r="AN3818" s="160">
        <v>4</v>
      </c>
      <c r="AO3818" s="149"/>
      <c r="AP3818" s="149" t="s">
        <v>274</v>
      </c>
      <c r="AQ3818" s="149" t="s">
        <v>275</v>
      </c>
      <c r="AR3818" s="158">
        <v>1</v>
      </c>
      <c r="AS3818" s="149" t="s">
        <v>275</v>
      </c>
      <c r="AT3818" s="149" t="s">
        <v>276</v>
      </c>
      <c r="AU3818" s="161">
        <v>1</v>
      </c>
      <c r="AV3818" s="159">
        <v>8407.08</v>
      </c>
      <c r="AW3818" s="159">
        <v>336.28</v>
      </c>
      <c r="AX3818" s="149" t="s">
        <v>274</v>
      </c>
      <c r="AY3818" s="159">
        <v>86.41</v>
      </c>
      <c r="AZ3818" s="159">
        <v>86.41</v>
      </c>
      <c r="BA3818" s="159">
        <v>345.64</v>
      </c>
      <c r="BB3818" s="159">
        <v>5305.77</v>
      </c>
      <c r="BC3818" s="162" t="s">
        <v>274</v>
      </c>
      <c r="BD3818" s="162">
        <v>0</v>
      </c>
      <c r="BE3818" s="159">
        <v>3101.31</v>
      </c>
      <c r="BF3818" s="159">
        <v>3101.31</v>
      </c>
      <c r="BG3818" s="159">
        <v>8407.08</v>
      </c>
    </row>
    <row r="3819" ht="28.05" customHeight="1" spans="1:59">
      <c r="A3819" s="149"/>
      <c r="B3819" s="149"/>
      <c r="C3819" s="149"/>
      <c r="D3819" s="149" t="s">
        <v>3726</v>
      </c>
      <c r="E3819" s="340" t="s">
        <v>16712</v>
      </c>
      <c r="F3819" s="149" t="s">
        <v>3726</v>
      </c>
      <c r="G3819" s="149" t="s">
        <v>16713</v>
      </c>
      <c r="H3819" s="149" t="s">
        <v>16714</v>
      </c>
      <c r="I3819" s="149" t="s">
        <v>4707</v>
      </c>
      <c r="J3819" s="149" t="s">
        <v>16715</v>
      </c>
      <c r="K3819" s="149"/>
      <c r="L3819" s="149" t="s">
        <v>262</v>
      </c>
      <c r="M3819" s="149"/>
      <c r="N3819" s="149" t="s">
        <v>263</v>
      </c>
      <c r="O3819" s="149" t="s">
        <v>214</v>
      </c>
      <c r="P3819" s="149" t="s">
        <v>53</v>
      </c>
      <c r="Q3819" s="149"/>
      <c r="R3819" s="149" t="s">
        <v>2512</v>
      </c>
      <c r="S3819" s="149" t="s">
        <v>289</v>
      </c>
      <c r="T3819" s="149" t="s">
        <v>1210</v>
      </c>
      <c r="U3819" s="149" t="s">
        <v>267</v>
      </c>
      <c r="V3819" s="149"/>
      <c r="W3819" s="149"/>
      <c r="X3819" s="149" t="s">
        <v>336</v>
      </c>
      <c r="Y3819" s="149"/>
      <c r="Z3819" s="149"/>
      <c r="AA3819" s="149"/>
      <c r="AB3819" s="149" t="s">
        <v>269</v>
      </c>
      <c r="AC3819" s="149" t="s">
        <v>270</v>
      </c>
      <c r="AD3819" s="149" t="s">
        <v>1210</v>
      </c>
      <c r="AE3819" s="149" t="s">
        <v>271</v>
      </c>
      <c r="AF3819" s="149"/>
      <c r="AG3819" s="149" t="s">
        <v>1098</v>
      </c>
      <c r="AH3819" s="149" t="s">
        <v>273</v>
      </c>
      <c r="AI3819" s="158">
        <v>95</v>
      </c>
      <c r="AJ3819" s="149"/>
      <c r="AK3819" s="159" t="s">
        <v>274</v>
      </c>
      <c r="AL3819" s="159" t="s">
        <v>274</v>
      </c>
      <c r="AM3819" s="149" t="s">
        <v>274</v>
      </c>
      <c r="AN3819" s="160">
        <v>4</v>
      </c>
      <c r="AO3819" s="149"/>
      <c r="AP3819" s="149" t="s">
        <v>274</v>
      </c>
      <c r="AQ3819" s="149" t="s">
        <v>275</v>
      </c>
      <c r="AR3819" s="158">
        <v>1</v>
      </c>
      <c r="AS3819" s="149" t="s">
        <v>275</v>
      </c>
      <c r="AT3819" s="149" t="s">
        <v>276</v>
      </c>
      <c r="AU3819" s="161">
        <v>1</v>
      </c>
      <c r="AV3819" s="159">
        <v>6239.32</v>
      </c>
      <c r="AW3819" s="159">
        <v>249.57</v>
      </c>
      <c r="AX3819" s="149" t="s">
        <v>274</v>
      </c>
      <c r="AY3819" s="159">
        <v>74.93</v>
      </c>
      <c r="AZ3819" s="159">
        <v>74.93</v>
      </c>
      <c r="BA3819" s="159">
        <v>299.72</v>
      </c>
      <c r="BB3819" s="159">
        <v>5914.82</v>
      </c>
      <c r="BC3819" s="162" t="s">
        <v>274</v>
      </c>
      <c r="BD3819" s="162">
        <v>0</v>
      </c>
      <c r="BE3819" s="159">
        <v>324.5</v>
      </c>
      <c r="BF3819" s="159">
        <v>324.5</v>
      </c>
      <c r="BG3819" s="159">
        <v>6239.32</v>
      </c>
    </row>
    <row r="3820" ht="28.05" customHeight="1" spans="1:59">
      <c r="A3820" s="149"/>
      <c r="B3820" s="149"/>
      <c r="C3820" s="149"/>
      <c r="D3820" s="149" t="s">
        <v>3726</v>
      </c>
      <c r="E3820" s="340" t="s">
        <v>16716</v>
      </c>
      <c r="F3820" s="149" t="s">
        <v>3726</v>
      </c>
      <c r="G3820" s="149" t="s">
        <v>16717</v>
      </c>
      <c r="H3820" s="149" t="s">
        <v>16718</v>
      </c>
      <c r="I3820" s="149" t="s">
        <v>16719</v>
      </c>
      <c r="J3820" s="149" t="s">
        <v>16720</v>
      </c>
      <c r="K3820" s="149"/>
      <c r="L3820" s="149" t="s">
        <v>287</v>
      </c>
      <c r="M3820" s="149"/>
      <c r="N3820" s="149" t="s">
        <v>263</v>
      </c>
      <c r="O3820" s="149" t="s">
        <v>214</v>
      </c>
      <c r="P3820" s="149" t="s">
        <v>53</v>
      </c>
      <c r="Q3820" s="149"/>
      <c r="R3820" s="149" t="s">
        <v>2512</v>
      </c>
      <c r="S3820" s="149" t="s">
        <v>4488</v>
      </c>
      <c r="T3820" s="149" t="s">
        <v>168</v>
      </c>
      <c r="U3820" s="149" t="s">
        <v>267</v>
      </c>
      <c r="V3820" s="149"/>
      <c r="W3820" s="149"/>
      <c r="X3820" s="149" t="s">
        <v>336</v>
      </c>
      <c r="Y3820" s="149"/>
      <c r="Z3820" s="149"/>
      <c r="AA3820" s="149"/>
      <c r="AB3820" s="149" t="s">
        <v>269</v>
      </c>
      <c r="AC3820" s="149" t="s">
        <v>270</v>
      </c>
      <c r="AD3820" s="149" t="s">
        <v>168</v>
      </c>
      <c r="AE3820" s="149" t="s">
        <v>271</v>
      </c>
      <c r="AF3820" s="149"/>
      <c r="AG3820" s="149" t="s">
        <v>1098</v>
      </c>
      <c r="AH3820" s="149" t="s">
        <v>273</v>
      </c>
      <c r="AI3820" s="158">
        <v>67</v>
      </c>
      <c r="AJ3820" s="149"/>
      <c r="AK3820" s="159" t="s">
        <v>274</v>
      </c>
      <c r="AL3820" s="159" t="s">
        <v>274</v>
      </c>
      <c r="AM3820" s="149" t="s">
        <v>274</v>
      </c>
      <c r="AN3820" s="160">
        <v>4</v>
      </c>
      <c r="AO3820" s="149"/>
      <c r="AP3820" s="149" t="s">
        <v>274</v>
      </c>
      <c r="AQ3820" s="149" t="s">
        <v>275</v>
      </c>
      <c r="AR3820" s="158">
        <v>1</v>
      </c>
      <c r="AS3820" s="149" t="s">
        <v>275</v>
      </c>
      <c r="AT3820" s="149" t="s">
        <v>276</v>
      </c>
      <c r="AU3820" s="161">
        <v>1</v>
      </c>
      <c r="AV3820" s="159">
        <v>4655.17</v>
      </c>
      <c r="AW3820" s="159">
        <v>186.21</v>
      </c>
      <c r="AX3820" s="149" t="s">
        <v>274</v>
      </c>
      <c r="AY3820" s="159">
        <v>47.97</v>
      </c>
      <c r="AZ3820" s="159">
        <v>47.97</v>
      </c>
      <c r="BA3820" s="159">
        <v>191.88</v>
      </c>
      <c r="BB3820" s="159">
        <v>3077.98</v>
      </c>
      <c r="BC3820" s="162" t="s">
        <v>274</v>
      </c>
      <c r="BD3820" s="162">
        <v>0</v>
      </c>
      <c r="BE3820" s="159">
        <v>1577.19</v>
      </c>
      <c r="BF3820" s="159">
        <v>1577.19</v>
      </c>
      <c r="BG3820" s="159">
        <v>4655.17</v>
      </c>
    </row>
    <row r="3821" ht="28.05" customHeight="1" spans="1:59">
      <c r="A3821" s="149"/>
      <c r="B3821" s="149"/>
      <c r="C3821" s="149"/>
      <c r="D3821" s="149" t="s">
        <v>3726</v>
      </c>
      <c r="E3821" s="340" t="s">
        <v>16721</v>
      </c>
      <c r="F3821" s="149" t="s">
        <v>3726</v>
      </c>
      <c r="G3821" s="149" t="s">
        <v>16722</v>
      </c>
      <c r="H3821" s="149" t="s">
        <v>16723</v>
      </c>
      <c r="I3821" s="149" t="s">
        <v>16724</v>
      </c>
      <c r="J3821" s="149" t="s">
        <v>16725</v>
      </c>
      <c r="K3821" s="149"/>
      <c r="L3821" s="149" t="s">
        <v>287</v>
      </c>
      <c r="M3821" s="149"/>
      <c r="N3821" s="149" t="s">
        <v>263</v>
      </c>
      <c r="O3821" s="149" t="s">
        <v>214</v>
      </c>
      <c r="P3821" s="149" t="s">
        <v>53</v>
      </c>
      <c r="Q3821" s="149"/>
      <c r="R3821" s="149" t="s">
        <v>417</v>
      </c>
      <c r="S3821" s="149" t="s">
        <v>7244</v>
      </c>
      <c r="T3821" s="149" t="s">
        <v>414</v>
      </c>
      <c r="U3821" s="149" t="s">
        <v>267</v>
      </c>
      <c r="V3821" s="149"/>
      <c r="W3821" s="149"/>
      <c r="X3821" s="149" t="s">
        <v>336</v>
      </c>
      <c r="Y3821" s="149"/>
      <c r="Z3821" s="149"/>
      <c r="AA3821" s="149"/>
      <c r="AB3821" s="149" t="s">
        <v>269</v>
      </c>
      <c r="AC3821" s="149" t="s">
        <v>270</v>
      </c>
      <c r="AD3821" s="149" t="s">
        <v>414</v>
      </c>
      <c r="AE3821" s="149" t="s">
        <v>271</v>
      </c>
      <c r="AF3821" s="149"/>
      <c r="AG3821" s="149" t="s">
        <v>1098</v>
      </c>
      <c r="AH3821" s="149" t="s">
        <v>273</v>
      </c>
      <c r="AI3821" s="158">
        <v>21</v>
      </c>
      <c r="AJ3821" s="149"/>
      <c r="AK3821" s="159" t="s">
        <v>274</v>
      </c>
      <c r="AL3821" s="159" t="s">
        <v>274</v>
      </c>
      <c r="AM3821" s="149" t="s">
        <v>274</v>
      </c>
      <c r="AN3821" s="160">
        <v>4</v>
      </c>
      <c r="AO3821" s="149"/>
      <c r="AP3821" s="149" t="s">
        <v>274</v>
      </c>
      <c r="AQ3821" s="149" t="s">
        <v>275</v>
      </c>
      <c r="AR3821" s="158">
        <v>1</v>
      </c>
      <c r="AS3821" s="149" t="s">
        <v>275</v>
      </c>
      <c r="AT3821" s="149" t="s">
        <v>276</v>
      </c>
      <c r="AU3821" s="161">
        <v>1</v>
      </c>
      <c r="AV3821" s="159">
        <v>113274.34</v>
      </c>
      <c r="AW3821" s="159">
        <v>4530.97</v>
      </c>
      <c r="AX3821" s="149" t="s">
        <v>274</v>
      </c>
      <c r="AY3821" s="159">
        <v>1132.74</v>
      </c>
      <c r="AZ3821" s="159">
        <v>1132.74</v>
      </c>
      <c r="BA3821" s="159">
        <v>4530.96</v>
      </c>
      <c r="BB3821" s="159">
        <v>23787.54</v>
      </c>
      <c r="BC3821" s="162" t="s">
        <v>274</v>
      </c>
      <c r="BD3821" s="162">
        <v>0</v>
      </c>
      <c r="BE3821" s="159">
        <v>89486.8</v>
      </c>
      <c r="BF3821" s="159">
        <v>89486.8</v>
      </c>
      <c r="BG3821" s="159">
        <v>113274.34</v>
      </c>
    </row>
    <row r="3822" ht="28.05" customHeight="1" spans="1:59">
      <c r="A3822" s="149"/>
      <c r="B3822" s="149"/>
      <c r="C3822" s="149"/>
      <c r="D3822" s="149" t="s">
        <v>3726</v>
      </c>
      <c r="E3822" s="340" t="s">
        <v>16726</v>
      </c>
      <c r="F3822" s="149" t="s">
        <v>3726</v>
      </c>
      <c r="G3822" s="149" t="s">
        <v>16727</v>
      </c>
      <c r="H3822" s="149" t="s">
        <v>16718</v>
      </c>
      <c r="I3822" s="149" t="s">
        <v>16719</v>
      </c>
      <c r="J3822" s="149" t="s">
        <v>16728</v>
      </c>
      <c r="K3822" s="149"/>
      <c r="L3822" s="149" t="s">
        <v>287</v>
      </c>
      <c r="M3822" s="149"/>
      <c r="N3822" s="149" t="s">
        <v>263</v>
      </c>
      <c r="O3822" s="149" t="s">
        <v>214</v>
      </c>
      <c r="P3822" s="149" t="s">
        <v>53</v>
      </c>
      <c r="Q3822" s="149"/>
      <c r="R3822" s="149" t="s">
        <v>2512</v>
      </c>
      <c r="S3822" s="149" t="s">
        <v>4488</v>
      </c>
      <c r="T3822" s="149" t="s">
        <v>168</v>
      </c>
      <c r="U3822" s="149" t="s">
        <v>267</v>
      </c>
      <c r="V3822" s="149"/>
      <c r="W3822" s="149"/>
      <c r="X3822" s="149" t="s">
        <v>336</v>
      </c>
      <c r="Y3822" s="149"/>
      <c r="Z3822" s="149"/>
      <c r="AA3822" s="149"/>
      <c r="AB3822" s="149" t="s">
        <v>269</v>
      </c>
      <c r="AC3822" s="149" t="s">
        <v>270</v>
      </c>
      <c r="AD3822" s="149" t="s">
        <v>168</v>
      </c>
      <c r="AE3822" s="149" t="s">
        <v>271</v>
      </c>
      <c r="AF3822" s="149"/>
      <c r="AG3822" s="149" t="s">
        <v>1098</v>
      </c>
      <c r="AH3822" s="149" t="s">
        <v>273</v>
      </c>
      <c r="AI3822" s="158">
        <v>67</v>
      </c>
      <c r="AJ3822" s="149"/>
      <c r="AK3822" s="159" t="s">
        <v>274</v>
      </c>
      <c r="AL3822" s="159" t="s">
        <v>274</v>
      </c>
      <c r="AM3822" s="149" t="s">
        <v>274</v>
      </c>
      <c r="AN3822" s="160">
        <v>4</v>
      </c>
      <c r="AO3822" s="149"/>
      <c r="AP3822" s="149" t="s">
        <v>274</v>
      </c>
      <c r="AQ3822" s="149" t="s">
        <v>275</v>
      </c>
      <c r="AR3822" s="158">
        <v>1</v>
      </c>
      <c r="AS3822" s="149" t="s">
        <v>275</v>
      </c>
      <c r="AT3822" s="149" t="s">
        <v>276</v>
      </c>
      <c r="AU3822" s="161">
        <v>1</v>
      </c>
      <c r="AV3822" s="159">
        <v>4655.17</v>
      </c>
      <c r="AW3822" s="159">
        <v>186.21</v>
      </c>
      <c r="AX3822" s="149" t="s">
        <v>274</v>
      </c>
      <c r="AY3822" s="159">
        <v>47.97</v>
      </c>
      <c r="AZ3822" s="159">
        <v>47.97</v>
      </c>
      <c r="BA3822" s="159">
        <v>191.88</v>
      </c>
      <c r="BB3822" s="159">
        <v>3077.98</v>
      </c>
      <c r="BC3822" s="162" t="s">
        <v>274</v>
      </c>
      <c r="BD3822" s="162">
        <v>0</v>
      </c>
      <c r="BE3822" s="159">
        <v>1577.19</v>
      </c>
      <c r="BF3822" s="159">
        <v>1577.19</v>
      </c>
      <c r="BG3822" s="159">
        <v>4655.17</v>
      </c>
    </row>
    <row r="3823" ht="28.05" customHeight="1" spans="1:59">
      <c r="A3823" s="149"/>
      <c r="B3823" s="149"/>
      <c r="C3823" s="149"/>
      <c r="D3823" s="149" t="s">
        <v>3726</v>
      </c>
      <c r="E3823" s="340" t="s">
        <v>16729</v>
      </c>
      <c r="F3823" s="149" t="s">
        <v>3726</v>
      </c>
      <c r="G3823" s="149" t="s">
        <v>16730</v>
      </c>
      <c r="H3823" s="149" t="s">
        <v>3900</v>
      </c>
      <c r="I3823" s="149" t="s">
        <v>16731</v>
      </c>
      <c r="J3823" s="149" t="s">
        <v>16732</v>
      </c>
      <c r="K3823" s="149"/>
      <c r="L3823" s="149" t="s">
        <v>262</v>
      </c>
      <c r="M3823" s="149"/>
      <c r="N3823" s="149" t="s">
        <v>263</v>
      </c>
      <c r="O3823" s="149" t="s">
        <v>214</v>
      </c>
      <c r="P3823" s="149" t="s">
        <v>53</v>
      </c>
      <c r="Q3823" s="149"/>
      <c r="R3823" s="149" t="s">
        <v>2512</v>
      </c>
      <c r="S3823" s="149" t="s">
        <v>289</v>
      </c>
      <c r="T3823" s="149" t="s">
        <v>1210</v>
      </c>
      <c r="U3823" s="149" t="s">
        <v>267</v>
      </c>
      <c r="V3823" s="149"/>
      <c r="W3823" s="149"/>
      <c r="X3823" s="149" t="s">
        <v>336</v>
      </c>
      <c r="Y3823" s="149"/>
      <c r="Z3823" s="149"/>
      <c r="AA3823" s="149"/>
      <c r="AB3823" s="149" t="s">
        <v>269</v>
      </c>
      <c r="AC3823" s="149" t="s">
        <v>270</v>
      </c>
      <c r="AD3823" s="149" t="s">
        <v>1210</v>
      </c>
      <c r="AE3823" s="149" t="s">
        <v>271</v>
      </c>
      <c r="AF3823" s="149"/>
      <c r="AG3823" s="149" t="s">
        <v>1098</v>
      </c>
      <c r="AH3823" s="149" t="s">
        <v>273</v>
      </c>
      <c r="AI3823" s="158">
        <v>95</v>
      </c>
      <c r="AJ3823" s="149"/>
      <c r="AK3823" s="159" t="s">
        <v>274</v>
      </c>
      <c r="AL3823" s="159" t="s">
        <v>274</v>
      </c>
      <c r="AM3823" s="149" t="s">
        <v>274</v>
      </c>
      <c r="AN3823" s="160">
        <v>4</v>
      </c>
      <c r="AO3823" s="149"/>
      <c r="AP3823" s="149" t="s">
        <v>274</v>
      </c>
      <c r="AQ3823" s="149" t="s">
        <v>275</v>
      </c>
      <c r="AR3823" s="158">
        <v>1</v>
      </c>
      <c r="AS3823" s="149" t="s">
        <v>275</v>
      </c>
      <c r="AT3823" s="149" t="s">
        <v>276</v>
      </c>
      <c r="AU3823" s="161">
        <v>1</v>
      </c>
      <c r="AV3823" s="159">
        <v>5470.09</v>
      </c>
      <c r="AW3823" s="159">
        <v>218.8</v>
      </c>
      <c r="AX3823" s="149" t="s">
        <v>274</v>
      </c>
      <c r="AY3823" s="159">
        <v>65.66</v>
      </c>
      <c r="AZ3823" s="159">
        <v>65.66</v>
      </c>
      <c r="BA3823" s="159">
        <v>262.64</v>
      </c>
      <c r="BB3823" s="159">
        <v>5185.64</v>
      </c>
      <c r="BC3823" s="162" t="s">
        <v>274</v>
      </c>
      <c r="BD3823" s="162">
        <v>0</v>
      </c>
      <c r="BE3823" s="159">
        <v>284.45</v>
      </c>
      <c r="BF3823" s="159">
        <v>284.45</v>
      </c>
      <c r="BG3823" s="159">
        <v>5470.09</v>
      </c>
    </row>
    <row r="3824" ht="28.05" customHeight="1" spans="1:59">
      <c r="A3824" s="149"/>
      <c r="B3824" s="149"/>
      <c r="C3824" s="149"/>
      <c r="D3824" s="149" t="s">
        <v>3726</v>
      </c>
      <c r="E3824" s="340" t="s">
        <v>16733</v>
      </c>
      <c r="F3824" s="149" t="s">
        <v>3726</v>
      </c>
      <c r="G3824" s="149" t="s">
        <v>16734</v>
      </c>
      <c r="H3824" s="149" t="s">
        <v>16735</v>
      </c>
      <c r="I3824" s="149" t="s">
        <v>16736</v>
      </c>
      <c r="J3824" s="149" t="s">
        <v>16737</v>
      </c>
      <c r="K3824" s="149"/>
      <c r="L3824" s="149" t="s">
        <v>287</v>
      </c>
      <c r="M3824" s="149"/>
      <c r="N3824" s="149" t="s">
        <v>263</v>
      </c>
      <c r="O3824" s="149" t="s">
        <v>214</v>
      </c>
      <c r="P3824" s="149" t="s">
        <v>53</v>
      </c>
      <c r="Q3824" s="149"/>
      <c r="R3824" s="149" t="s">
        <v>13104</v>
      </c>
      <c r="S3824" s="149" t="s">
        <v>14888</v>
      </c>
      <c r="T3824" s="149" t="s">
        <v>414</v>
      </c>
      <c r="U3824" s="149" t="s">
        <v>267</v>
      </c>
      <c r="V3824" s="149"/>
      <c r="W3824" s="149"/>
      <c r="X3824" s="149" t="s">
        <v>336</v>
      </c>
      <c r="Y3824" s="149"/>
      <c r="Z3824" s="149"/>
      <c r="AA3824" s="149"/>
      <c r="AB3824" s="149" t="s">
        <v>269</v>
      </c>
      <c r="AC3824" s="149" t="s">
        <v>270</v>
      </c>
      <c r="AD3824" s="149" t="s">
        <v>414</v>
      </c>
      <c r="AE3824" s="149" t="s">
        <v>271</v>
      </c>
      <c r="AF3824" s="149"/>
      <c r="AG3824" s="149" t="s">
        <v>1098</v>
      </c>
      <c r="AH3824" s="149" t="s">
        <v>273</v>
      </c>
      <c r="AI3824" s="158">
        <v>21</v>
      </c>
      <c r="AJ3824" s="149"/>
      <c r="AK3824" s="159" t="s">
        <v>274</v>
      </c>
      <c r="AL3824" s="159" t="s">
        <v>274</v>
      </c>
      <c r="AM3824" s="149" t="s">
        <v>274</v>
      </c>
      <c r="AN3824" s="160">
        <v>4</v>
      </c>
      <c r="AO3824" s="149"/>
      <c r="AP3824" s="149" t="s">
        <v>274</v>
      </c>
      <c r="AQ3824" s="149" t="s">
        <v>275</v>
      </c>
      <c r="AR3824" s="158">
        <v>1</v>
      </c>
      <c r="AS3824" s="149" t="s">
        <v>275</v>
      </c>
      <c r="AT3824" s="149" t="s">
        <v>276</v>
      </c>
      <c r="AU3824" s="161">
        <v>1</v>
      </c>
      <c r="AV3824" s="159">
        <v>3787.61</v>
      </c>
      <c r="AW3824" s="159">
        <v>151.5</v>
      </c>
      <c r="AX3824" s="149" t="s">
        <v>274</v>
      </c>
      <c r="AY3824" s="159">
        <v>37.88</v>
      </c>
      <c r="AZ3824" s="159">
        <v>37.88</v>
      </c>
      <c r="BA3824" s="159">
        <v>151.52</v>
      </c>
      <c r="BB3824" s="159">
        <v>795.48</v>
      </c>
      <c r="BC3824" s="162" t="s">
        <v>274</v>
      </c>
      <c r="BD3824" s="162">
        <v>0</v>
      </c>
      <c r="BE3824" s="159">
        <v>2992.13</v>
      </c>
      <c r="BF3824" s="159">
        <v>2992.13</v>
      </c>
      <c r="BG3824" s="159">
        <v>3787.61</v>
      </c>
    </row>
    <row r="3825" ht="28.05" customHeight="1" spans="1:59">
      <c r="A3825" s="149"/>
      <c r="B3825" s="149"/>
      <c r="C3825" s="149"/>
      <c r="D3825" s="149" t="s">
        <v>3726</v>
      </c>
      <c r="E3825" s="340" t="s">
        <v>16738</v>
      </c>
      <c r="F3825" s="149" t="s">
        <v>3726</v>
      </c>
      <c r="G3825" s="149" t="s">
        <v>16739</v>
      </c>
      <c r="H3825" s="149" t="s">
        <v>16740</v>
      </c>
      <c r="I3825" s="149" t="s">
        <v>13249</v>
      </c>
      <c r="J3825" s="149" t="s">
        <v>16741</v>
      </c>
      <c r="K3825" s="149"/>
      <c r="L3825" s="149" t="s">
        <v>262</v>
      </c>
      <c r="M3825" s="149"/>
      <c r="N3825" s="149" t="s">
        <v>263</v>
      </c>
      <c r="O3825" s="149" t="s">
        <v>214</v>
      </c>
      <c r="P3825" s="149" t="s">
        <v>53</v>
      </c>
      <c r="Q3825" s="149"/>
      <c r="R3825" s="149" t="s">
        <v>4026</v>
      </c>
      <c r="S3825" s="149" t="s">
        <v>793</v>
      </c>
      <c r="T3825" s="149" t="s">
        <v>16711</v>
      </c>
      <c r="U3825" s="149" t="s">
        <v>267</v>
      </c>
      <c r="V3825" s="149"/>
      <c r="W3825" s="149"/>
      <c r="X3825" s="149" t="s">
        <v>268</v>
      </c>
      <c r="Y3825" s="149"/>
      <c r="Z3825" s="149"/>
      <c r="AA3825" s="149"/>
      <c r="AB3825" s="149" t="s">
        <v>269</v>
      </c>
      <c r="AC3825" s="149" t="s">
        <v>270</v>
      </c>
      <c r="AD3825" s="149" t="s">
        <v>16711</v>
      </c>
      <c r="AE3825" s="149" t="s">
        <v>271</v>
      </c>
      <c r="AF3825" s="149"/>
      <c r="AG3825" s="149" t="s">
        <v>1098</v>
      </c>
      <c r="AH3825" s="149" t="s">
        <v>273</v>
      </c>
      <c r="AI3825" s="158">
        <v>64</v>
      </c>
      <c r="AJ3825" s="149"/>
      <c r="AK3825" s="159" t="s">
        <v>274</v>
      </c>
      <c r="AL3825" s="159" t="s">
        <v>274</v>
      </c>
      <c r="AM3825" s="149" t="s">
        <v>274</v>
      </c>
      <c r="AN3825" s="160">
        <v>4</v>
      </c>
      <c r="AO3825" s="149"/>
      <c r="AP3825" s="149" t="s">
        <v>274</v>
      </c>
      <c r="AQ3825" s="149" t="s">
        <v>275</v>
      </c>
      <c r="AR3825" s="158">
        <v>1</v>
      </c>
      <c r="AS3825" s="149" t="s">
        <v>275</v>
      </c>
      <c r="AT3825" s="149" t="s">
        <v>276</v>
      </c>
      <c r="AU3825" s="161">
        <v>1</v>
      </c>
      <c r="AV3825" s="159">
        <v>13274.34</v>
      </c>
      <c r="AW3825" s="159">
        <v>530.97</v>
      </c>
      <c r="AX3825" s="149" t="s">
        <v>274</v>
      </c>
      <c r="AY3825" s="159">
        <v>136.44</v>
      </c>
      <c r="AZ3825" s="159">
        <v>136.44</v>
      </c>
      <c r="BA3825" s="159">
        <v>545.76</v>
      </c>
      <c r="BB3825" s="159">
        <v>8377.42</v>
      </c>
      <c r="BC3825" s="162" t="s">
        <v>274</v>
      </c>
      <c r="BD3825" s="162">
        <v>0</v>
      </c>
      <c r="BE3825" s="159">
        <v>4896.92</v>
      </c>
      <c r="BF3825" s="159">
        <v>4896.92</v>
      </c>
      <c r="BG3825" s="159">
        <v>13274.34</v>
      </c>
    </row>
    <row r="3826" ht="28.05" customHeight="1" spans="1:59">
      <c r="A3826" s="149"/>
      <c r="B3826" s="149"/>
      <c r="C3826" s="149"/>
      <c r="D3826" s="149" t="s">
        <v>3726</v>
      </c>
      <c r="E3826" s="340" t="s">
        <v>16742</v>
      </c>
      <c r="F3826" s="149" t="s">
        <v>3726</v>
      </c>
      <c r="G3826" s="149" t="s">
        <v>16743</v>
      </c>
      <c r="H3826" s="149" t="s">
        <v>13248</v>
      </c>
      <c r="I3826" s="149" t="s">
        <v>13249</v>
      </c>
      <c r="J3826" s="149" t="s">
        <v>16744</v>
      </c>
      <c r="K3826" s="149"/>
      <c r="L3826" s="149" t="s">
        <v>262</v>
      </c>
      <c r="M3826" s="149"/>
      <c r="N3826" s="149" t="s">
        <v>263</v>
      </c>
      <c r="O3826" s="149" t="s">
        <v>214</v>
      </c>
      <c r="P3826" s="149" t="s">
        <v>53</v>
      </c>
      <c r="Q3826" s="149"/>
      <c r="R3826" s="149" t="s">
        <v>4026</v>
      </c>
      <c r="S3826" s="149" t="s">
        <v>793</v>
      </c>
      <c r="T3826" s="149" t="s">
        <v>16711</v>
      </c>
      <c r="U3826" s="149" t="s">
        <v>267</v>
      </c>
      <c r="V3826" s="149"/>
      <c r="W3826" s="149"/>
      <c r="X3826" s="149" t="s">
        <v>268</v>
      </c>
      <c r="Y3826" s="149"/>
      <c r="Z3826" s="149"/>
      <c r="AA3826" s="149"/>
      <c r="AB3826" s="149" t="s">
        <v>269</v>
      </c>
      <c r="AC3826" s="149" t="s">
        <v>270</v>
      </c>
      <c r="AD3826" s="149" t="s">
        <v>16711</v>
      </c>
      <c r="AE3826" s="149" t="s">
        <v>271</v>
      </c>
      <c r="AF3826" s="149"/>
      <c r="AG3826" s="149" t="s">
        <v>1098</v>
      </c>
      <c r="AH3826" s="149" t="s">
        <v>273</v>
      </c>
      <c r="AI3826" s="158">
        <v>64</v>
      </c>
      <c r="AJ3826" s="149"/>
      <c r="AK3826" s="159" t="s">
        <v>274</v>
      </c>
      <c r="AL3826" s="159" t="s">
        <v>274</v>
      </c>
      <c r="AM3826" s="149" t="s">
        <v>274</v>
      </c>
      <c r="AN3826" s="160">
        <v>4</v>
      </c>
      <c r="AO3826" s="149"/>
      <c r="AP3826" s="149" t="s">
        <v>274</v>
      </c>
      <c r="AQ3826" s="149" t="s">
        <v>275</v>
      </c>
      <c r="AR3826" s="158">
        <v>1</v>
      </c>
      <c r="AS3826" s="149" t="s">
        <v>275</v>
      </c>
      <c r="AT3826" s="149" t="s">
        <v>276</v>
      </c>
      <c r="AU3826" s="161">
        <v>1</v>
      </c>
      <c r="AV3826" s="159">
        <v>13274.33</v>
      </c>
      <c r="AW3826" s="159">
        <v>530.97</v>
      </c>
      <c r="AX3826" s="149" t="s">
        <v>274</v>
      </c>
      <c r="AY3826" s="159">
        <v>136.44</v>
      </c>
      <c r="AZ3826" s="159">
        <v>136.44</v>
      </c>
      <c r="BA3826" s="159">
        <v>545.76</v>
      </c>
      <c r="BB3826" s="159">
        <v>8377.42</v>
      </c>
      <c r="BC3826" s="162" t="s">
        <v>274</v>
      </c>
      <c r="BD3826" s="162">
        <v>0</v>
      </c>
      <c r="BE3826" s="159">
        <v>4896.91</v>
      </c>
      <c r="BF3826" s="159">
        <v>4896.91</v>
      </c>
      <c r="BG3826" s="159">
        <v>13274.33</v>
      </c>
    </row>
    <row r="3827" ht="28.05" customHeight="1" spans="1:59">
      <c r="A3827" s="149"/>
      <c r="B3827" s="149"/>
      <c r="C3827" s="149"/>
      <c r="D3827" s="149" t="s">
        <v>3726</v>
      </c>
      <c r="E3827" s="340" t="s">
        <v>16745</v>
      </c>
      <c r="F3827" s="149" t="s">
        <v>3726</v>
      </c>
      <c r="G3827" s="149" t="s">
        <v>16746</v>
      </c>
      <c r="H3827" s="149" t="s">
        <v>3900</v>
      </c>
      <c r="I3827" s="149" t="s">
        <v>16747</v>
      </c>
      <c r="J3827" s="149" t="s">
        <v>16748</v>
      </c>
      <c r="K3827" s="149"/>
      <c r="L3827" s="149" t="s">
        <v>262</v>
      </c>
      <c r="M3827" s="149"/>
      <c r="N3827" s="149" t="s">
        <v>263</v>
      </c>
      <c r="O3827" s="149" t="s">
        <v>214</v>
      </c>
      <c r="P3827" s="149" t="s">
        <v>53</v>
      </c>
      <c r="Q3827" s="149"/>
      <c r="R3827" s="149" t="s">
        <v>2512</v>
      </c>
      <c r="S3827" s="149" t="s">
        <v>289</v>
      </c>
      <c r="T3827" s="149" t="s">
        <v>1210</v>
      </c>
      <c r="U3827" s="149" t="s">
        <v>267</v>
      </c>
      <c r="V3827" s="149"/>
      <c r="W3827" s="149"/>
      <c r="X3827" s="149" t="s">
        <v>336</v>
      </c>
      <c r="Y3827" s="149"/>
      <c r="Z3827" s="149"/>
      <c r="AA3827" s="149"/>
      <c r="AB3827" s="149" t="s">
        <v>269</v>
      </c>
      <c r="AC3827" s="149" t="s">
        <v>270</v>
      </c>
      <c r="AD3827" s="149" t="s">
        <v>1210</v>
      </c>
      <c r="AE3827" s="149" t="s">
        <v>271</v>
      </c>
      <c r="AF3827" s="149"/>
      <c r="AG3827" s="149" t="s">
        <v>1098</v>
      </c>
      <c r="AH3827" s="149" t="s">
        <v>273</v>
      </c>
      <c r="AI3827" s="158">
        <v>95</v>
      </c>
      <c r="AJ3827" s="149"/>
      <c r="AK3827" s="159" t="s">
        <v>274</v>
      </c>
      <c r="AL3827" s="159" t="s">
        <v>274</v>
      </c>
      <c r="AM3827" s="149" t="s">
        <v>274</v>
      </c>
      <c r="AN3827" s="160">
        <v>4</v>
      </c>
      <c r="AO3827" s="149"/>
      <c r="AP3827" s="149" t="s">
        <v>274</v>
      </c>
      <c r="AQ3827" s="149" t="s">
        <v>275</v>
      </c>
      <c r="AR3827" s="158">
        <v>1</v>
      </c>
      <c r="AS3827" s="149" t="s">
        <v>275</v>
      </c>
      <c r="AT3827" s="149" t="s">
        <v>276</v>
      </c>
      <c r="AU3827" s="161">
        <v>1</v>
      </c>
      <c r="AV3827" s="159">
        <v>5470.09</v>
      </c>
      <c r="AW3827" s="159">
        <v>218.8</v>
      </c>
      <c r="AX3827" s="149" t="s">
        <v>274</v>
      </c>
      <c r="AY3827" s="159">
        <v>65.66</v>
      </c>
      <c r="AZ3827" s="159">
        <v>65.66</v>
      </c>
      <c r="BA3827" s="159">
        <v>262.64</v>
      </c>
      <c r="BB3827" s="159">
        <v>5185.64</v>
      </c>
      <c r="BC3827" s="162" t="s">
        <v>274</v>
      </c>
      <c r="BD3827" s="162">
        <v>0</v>
      </c>
      <c r="BE3827" s="159">
        <v>284.45</v>
      </c>
      <c r="BF3827" s="159">
        <v>284.45</v>
      </c>
      <c r="BG3827" s="159">
        <v>5470.09</v>
      </c>
    </row>
    <row r="3828" ht="28.05" customHeight="1" spans="1:59">
      <c r="A3828" s="149"/>
      <c r="B3828" s="149"/>
      <c r="C3828" s="149"/>
      <c r="D3828" s="149" t="s">
        <v>3726</v>
      </c>
      <c r="E3828" s="340" t="s">
        <v>16749</v>
      </c>
      <c r="F3828" s="149" t="s">
        <v>3726</v>
      </c>
      <c r="G3828" s="149" t="s">
        <v>16750</v>
      </c>
      <c r="H3828" s="149" t="s">
        <v>4484</v>
      </c>
      <c r="I3828" s="149" t="s">
        <v>16751</v>
      </c>
      <c r="J3828" s="149" t="s">
        <v>16752</v>
      </c>
      <c r="K3828" s="149"/>
      <c r="L3828" s="149" t="s">
        <v>287</v>
      </c>
      <c r="M3828" s="149"/>
      <c r="N3828" s="149" t="s">
        <v>263</v>
      </c>
      <c r="O3828" s="149" t="s">
        <v>214</v>
      </c>
      <c r="P3828" s="149" t="s">
        <v>53</v>
      </c>
      <c r="Q3828" s="149"/>
      <c r="R3828" s="149" t="s">
        <v>2512</v>
      </c>
      <c r="S3828" s="149" t="s">
        <v>4488</v>
      </c>
      <c r="T3828" s="149" t="s">
        <v>168</v>
      </c>
      <c r="U3828" s="149" t="s">
        <v>267</v>
      </c>
      <c r="V3828" s="149"/>
      <c r="W3828" s="149"/>
      <c r="X3828" s="149" t="s">
        <v>336</v>
      </c>
      <c r="Y3828" s="149"/>
      <c r="Z3828" s="149"/>
      <c r="AA3828" s="149"/>
      <c r="AB3828" s="149" t="s">
        <v>269</v>
      </c>
      <c r="AC3828" s="149" t="s">
        <v>270</v>
      </c>
      <c r="AD3828" s="149" t="s">
        <v>168</v>
      </c>
      <c r="AE3828" s="149" t="s">
        <v>271</v>
      </c>
      <c r="AF3828" s="149"/>
      <c r="AG3828" s="149" t="s">
        <v>1098</v>
      </c>
      <c r="AH3828" s="149" t="s">
        <v>273</v>
      </c>
      <c r="AI3828" s="158">
        <v>67</v>
      </c>
      <c r="AJ3828" s="149"/>
      <c r="AK3828" s="159" t="s">
        <v>274</v>
      </c>
      <c r="AL3828" s="159" t="s">
        <v>274</v>
      </c>
      <c r="AM3828" s="149" t="s">
        <v>274</v>
      </c>
      <c r="AN3828" s="160">
        <v>4</v>
      </c>
      <c r="AO3828" s="149"/>
      <c r="AP3828" s="149" t="s">
        <v>274</v>
      </c>
      <c r="AQ3828" s="149" t="s">
        <v>275</v>
      </c>
      <c r="AR3828" s="158">
        <v>1</v>
      </c>
      <c r="AS3828" s="149" t="s">
        <v>275</v>
      </c>
      <c r="AT3828" s="149" t="s">
        <v>276</v>
      </c>
      <c r="AU3828" s="161">
        <v>1</v>
      </c>
      <c r="AV3828" s="159">
        <v>4655.17</v>
      </c>
      <c r="AW3828" s="159">
        <v>186.21</v>
      </c>
      <c r="AX3828" s="149" t="s">
        <v>274</v>
      </c>
      <c r="AY3828" s="159">
        <v>47.97</v>
      </c>
      <c r="AZ3828" s="159">
        <v>47.97</v>
      </c>
      <c r="BA3828" s="159">
        <v>191.88</v>
      </c>
      <c r="BB3828" s="159">
        <v>3077.98</v>
      </c>
      <c r="BC3828" s="162" t="s">
        <v>274</v>
      </c>
      <c r="BD3828" s="162">
        <v>0</v>
      </c>
      <c r="BE3828" s="159">
        <v>1577.19</v>
      </c>
      <c r="BF3828" s="159">
        <v>1577.19</v>
      </c>
      <c r="BG3828" s="159">
        <v>4655.17</v>
      </c>
    </row>
    <row r="3829" ht="28.05" customHeight="1" spans="1:59">
      <c r="A3829" s="149"/>
      <c r="B3829" s="149"/>
      <c r="C3829" s="149"/>
      <c r="D3829" s="149" t="s">
        <v>3726</v>
      </c>
      <c r="E3829" s="340" t="s">
        <v>16753</v>
      </c>
      <c r="F3829" s="149" t="s">
        <v>3726</v>
      </c>
      <c r="G3829" s="149" t="s">
        <v>16754</v>
      </c>
      <c r="H3829" s="149" t="s">
        <v>16735</v>
      </c>
      <c r="I3829" s="149" t="s">
        <v>16736</v>
      </c>
      <c r="J3829" s="149" t="s">
        <v>16755</v>
      </c>
      <c r="K3829" s="149"/>
      <c r="L3829" s="149" t="s">
        <v>287</v>
      </c>
      <c r="M3829" s="149"/>
      <c r="N3829" s="149" t="s">
        <v>263</v>
      </c>
      <c r="O3829" s="149" t="s">
        <v>214</v>
      </c>
      <c r="P3829" s="149" t="s">
        <v>53</v>
      </c>
      <c r="Q3829" s="149"/>
      <c r="R3829" s="149" t="s">
        <v>13104</v>
      </c>
      <c r="S3829" s="149" t="s">
        <v>14888</v>
      </c>
      <c r="T3829" s="149" t="s">
        <v>414</v>
      </c>
      <c r="U3829" s="149" t="s">
        <v>267</v>
      </c>
      <c r="V3829" s="149"/>
      <c r="W3829" s="149"/>
      <c r="X3829" s="149" t="s">
        <v>336</v>
      </c>
      <c r="Y3829" s="149"/>
      <c r="Z3829" s="149"/>
      <c r="AA3829" s="149"/>
      <c r="AB3829" s="149" t="s">
        <v>269</v>
      </c>
      <c r="AC3829" s="149" t="s">
        <v>270</v>
      </c>
      <c r="AD3829" s="149" t="s">
        <v>414</v>
      </c>
      <c r="AE3829" s="149" t="s">
        <v>271</v>
      </c>
      <c r="AF3829" s="149"/>
      <c r="AG3829" s="149" t="s">
        <v>1098</v>
      </c>
      <c r="AH3829" s="149" t="s">
        <v>273</v>
      </c>
      <c r="AI3829" s="158">
        <v>21</v>
      </c>
      <c r="AJ3829" s="149"/>
      <c r="AK3829" s="159" t="s">
        <v>274</v>
      </c>
      <c r="AL3829" s="159" t="s">
        <v>274</v>
      </c>
      <c r="AM3829" s="149" t="s">
        <v>274</v>
      </c>
      <c r="AN3829" s="160">
        <v>4</v>
      </c>
      <c r="AO3829" s="149"/>
      <c r="AP3829" s="149" t="s">
        <v>274</v>
      </c>
      <c r="AQ3829" s="149" t="s">
        <v>275</v>
      </c>
      <c r="AR3829" s="158">
        <v>1</v>
      </c>
      <c r="AS3829" s="149" t="s">
        <v>275</v>
      </c>
      <c r="AT3829" s="149" t="s">
        <v>276</v>
      </c>
      <c r="AU3829" s="161">
        <v>1</v>
      </c>
      <c r="AV3829" s="159">
        <v>3787.61</v>
      </c>
      <c r="AW3829" s="159">
        <v>151.5</v>
      </c>
      <c r="AX3829" s="149" t="s">
        <v>274</v>
      </c>
      <c r="AY3829" s="159">
        <v>37.88</v>
      </c>
      <c r="AZ3829" s="159">
        <v>37.88</v>
      </c>
      <c r="BA3829" s="159">
        <v>151.52</v>
      </c>
      <c r="BB3829" s="159">
        <v>795.48</v>
      </c>
      <c r="BC3829" s="162" t="s">
        <v>274</v>
      </c>
      <c r="BD3829" s="162">
        <v>0</v>
      </c>
      <c r="BE3829" s="159">
        <v>2992.13</v>
      </c>
      <c r="BF3829" s="159">
        <v>2992.13</v>
      </c>
      <c r="BG3829" s="159">
        <v>3787.61</v>
      </c>
    </row>
    <row r="3830" ht="28.05" customHeight="1" spans="1:59">
      <c r="A3830" s="149"/>
      <c r="B3830" s="149"/>
      <c r="C3830" s="149"/>
      <c r="D3830" s="149" t="s">
        <v>3726</v>
      </c>
      <c r="E3830" s="340" t="s">
        <v>16756</v>
      </c>
      <c r="F3830" s="149" t="s">
        <v>3726</v>
      </c>
      <c r="G3830" s="149" t="s">
        <v>16757</v>
      </c>
      <c r="H3830" s="149" t="s">
        <v>5197</v>
      </c>
      <c r="I3830" s="149" t="s">
        <v>5204</v>
      </c>
      <c r="J3830" s="149" t="s">
        <v>16758</v>
      </c>
      <c r="K3830" s="149"/>
      <c r="L3830" s="149" t="s">
        <v>262</v>
      </c>
      <c r="M3830" s="149"/>
      <c r="N3830" s="149" t="s">
        <v>263</v>
      </c>
      <c r="O3830" s="149" t="s">
        <v>214</v>
      </c>
      <c r="P3830" s="149" t="s">
        <v>53</v>
      </c>
      <c r="Q3830" s="149"/>
      <c r="R3830" s="149" t="s">
        <v>16759</v>
      </c>
      <c r="S3830" s="149" t="s">
        <v>5201</v>
      </c>
      <c r="T3830" s="149" t="s">
        <v>1210</v>
      </c>
      <c r="U3830" s="149" t="s">
        <v>267</v>
      </c>
      <c r="V3830" s="149"/>
      <c r="W3830" s="149"/>
      <c r="X3830" s="149" t="s">
        <v>336</v>
      </c>
      <c r="Y3830" s="149"/>
      <c r="Z3830" s="149"/>
      <c r="AA3830" s="149"/>
      <c r="AB3830" s="149" t="s">
        <v>269</v>
      </c>
      <c r="AC3830" s="149" t="s">
        <v>270</v>
      </c>
      <c r="AD3830" s="149" t="s">
        <v>1210</v>
      </c>
      <c r="AE3830" s="149" t="s">
        <v>271</v>
      </c>
      <c r="AF3830" s="149"/>
      <c r="AG3830" s="149" t="s">
        <v>1098</v>
      </c>
      <c r="AH3830" s="149" t="s">
        <v>273</v>
      </c>
      <c r="AI3830" s="158">
        <v>95</v>
      </c>
      <c r="AJ3830" s="149"/>
      <c r="AK3830" s="159" t="s">
        <v>274</v>
      </c>
      <c r="AL3830" s="159" t="s">
        <v>274</v>
      </c>
      <c r="AM3830" s="149" t="s">
        <v>274</v>
      </c>
      <c r="AN3830" s="160">
        <v>4</v>
      </c>
      <c r="AO3830" s="149"/>
      <c r="AP3830" s="149" t="s">
        <v>274</v>
      </c>
      <c r="AQ3830" s="149" t="s">
        <v>275</v>
      </c>
      <c r="AR3830" s="158">
        <v>1</v>
      </c>
      <c r="AS3830" s="149" t="s">
        <v>275</v>
      </c>
      <c r="AT3830" s="149" t="s">
        <v>276</v>
      </c>
      <c r="AU3830" s="161">
        <v>1</v>
      </c>
      <c r="AV3830" s="159">
        <v>3620.69</v>
      </c>
      <c r="AW3830" s="159">
        <v>144.83</v>
      </c>
      <c r="AX3830" s="149" t="s">
        <v>274</v>
      </c>
      <c r="AY3830" s="159">
        <v>43.4</v>
      </c>
      <c r="AZ3830" s="159">
        <v>43.4</v>
      </c>
      <c r="BA3830" s="159">
        <v>173.57</v>
      </c>
      <c r="BB3830" s="159">
        <v>3432.47</v>
      </c>
      <c r="BC3830" s="162" t="s">
        <v>274</v>
      </c>
      <c r="BD3830" s="162">
        <v>0</v>
      </c>
      <c r="BE3830" s="159">
        <v>188.22</v>
      </c>
      <c r="BF3830" s="159">
        <v>188.22</v>
      </c>
      <c r="BG3830" s="159">
        <v>3620.69</v>
      </c>
    </row>
    <row r="3831" ht="28.05" customHeight="1" spans="1:59">
      <c r="A3831" s="149"/>
      <c r="B3831" s="149"/>
      <c r="C3831" s="149"/>
      <c r="D3831" s="149" t="s">
        <v>3726</v>
      </c>
      <c r="E3831" s="340" t="s">
        <v>16760</v>
      </c>
      <c r="F3831" s="149" t="s">
        <v>3726</v>
      </c>
      <c r="G3831" s="149" t="s">
        <v>16761</v>
      </c>
      <c r="H3831" s="149" t="s">
        <v>6489</v>
      </c>
      <c r="I3831" s="149" t="s">
        <v>16762</v>
      </c>
      <c r="J3831" s="149" t="s">
        <v>16763</v>
      </c>
      <c r="K3831" s="149"/>
      <c r="L3831" s="149" t="s">
        <v>262</v>
      </c>
      <c r="M3831" s="149"/>
      <c r="N3831" s="149" t="s">
        <v>263</v>
      </c>
      <c r="O3831" s="149" t="s">
        <v>214</v>
      </c>
      <c r="P3831" s="149" t="s">
        <v>53</v>
      </c>
      <c r="Q3831" s="149"/>
      <c r="R3831" s="149" t="s">
        <v>4026</v>
      </c>
      <c r="S3831" s="149" t="s">
        <v>793</v>
      </c>
      <c r="T3831" s="149" t="s">
        <v>16711</v>
      </c>
      <c r="U3831" s="149" t="s">
        <v>267</v>
      </c>
      <c r="V3831" s="149"/>
      <c r="W3831" s="149"/>
      <c r="X3831" s="149" t="s">
        <v>268</v>
      </c>
      <c r="Y3831" s="149"/>
      <c r="Z3831" s="149"/>
      <c r="AA3831" s="149"/>
      <c r="AB3831" s="149" t="s">
        <v>269</v>
      </c>
      <c r="AC3831" s="149" t="s">
        <v>270</v>
      </c>
      <c r="AD3831" s="149" t="s">
        <v>16711</v>
      </c>
      <c r="AE3831" s="149" t="s">
        <v>271</v>
      </c>
      <c r="AF3831" s="149"/>
      <c r="AG3831" s="149" t="s">
        <v>1098</v>
      </c>
      <c r="AH3831" s="149" t="s">
        <v>273</v>
      </c>
      <c r="AI3831" s="158">
        <v>64</v>
      </c>
      <c r="AJ3831" s="149"/>
      <c r="AK3831" s="159" t="s">
        <v>274</v>
      </c>
      <c r="AL3831" s="159" t="s">
        <v>274</v>
      </c>
      <c r="AM3831" s="149" t="s">
        <v>274</v>
      </c>
      <c r="AN3831" s="160">
        <v>4</v>
      </c>
      <c r="AO3831" s="149"/>
      <c r="AP3831" s="149" t="s">
        <v>274</v>
      </c>
      <c r="AQ3831" s="149" t="s">
        <v>275</v>
      </c>
      <c r="AR3831" s="158">
        <v>1</v>
      </c>
      <c r="AS3831" s="149" t="s">
        <v>275</v>
      </c>
      <c r="AT3831" s="149" t="s">
        <v>276</v>
      </c>
      <c r="AU3831" s="161">
        <v>1</v>
      </c>
      <c r="AV3831" s="159">
        <v>119469.03</v>
      </c>
      <c r="AW3831" s="159">
        <v>4778.76</v>
      </c>
      <c r="AX3831" s="149" t="s">
        <v>274</v>
      </c>
      <c r="AY3831" s="159">
        <v>1227.88</v>
      </c>
      <c r="AZ3831" s="159">
        <v>1227.88</v>
      </c>
      <c r="BA3831" s="159">
        <v>4911.52</v>
      </c>
      <c r="BB3831" s="159">
        <v>75398.23</v>
      </c>
      <c r="BC3831" s="162" t="s">
        <v>274</v>
      </c>
      <c r="BD3831" s="162">
        <v>0</v>
      </c>
      <c r="BE3831" s="159">
        <v>44070.8</v>
      </c>
      <c r="BF3831" s="159">
        <v>44070.8</v>
      </c>
      <c r="BG3831" s="159">
        <v>119469.03</v>
      </c>
    </row>
    <row r="3832" ht="28.05" customHeight="1" spans="1:59">
      <c r="A3832" s="149"/>
      <c r="B3832" s="149"/>
      <c r="C3832" s="149"/>
      <c r="D3832" s="149" t="s">
        <v>3726</v>
      </c>
      <c r="E3832" s="340" t="s">
        <v>16764</v>
      </c>
      <c r="F3832" s="149" t="s">
        <v>3726</v>
      </c>
      <c r="G3832" s="149" t="s">
        <v>16765</v>
      </c>
      <c r="H3832" s="149" t="s">
        <v>4484</v>
      </c>
      <c r="I3832" s="149" t="s">
        <v>16751</v>
      </c>
      <c r="J3832" s="149" t="s">
        <v>16766</v>
      </c>
      <c r="K3832" s="149"/>
      <c r="L3832" s="149" t="s">
        <v>287</v>
      </c>
      <c r="M3832" s="149"/>
      <c r="N3832" s="149" t="s">
        <v>263</v>
      </c>
      <c r="O3832" s="149" t="s">
        <v>214</v>
      </c>
      <c r="P3832" s="149" t="s">
        <v>53</v>
      </c>
      <c r="Q3832" s="149"/>
      <c r="R3832" s="149" t="s">
        <v>2512</v>
      </c>
      <c r="S3832" s="149" t="s">
        <v>4488</v>
      </c>
      <c r="T3832" s="149" t="s">
        <v>168</v>
      </c>
      <c r="U3832" s="149" t="s">
        <v>267</v>
      </c>
      <c r="V3832" s="149"/>
      <c r="W3832" s="149"/>
      <c r="X3832" s="149" t="s">
        <v>336</v>
      </c>
      <c r="Y3832" s="149"/>
      <c r="Z3832" s="149"/>
      <c r="AA3832" s="149"/>
      <c r="AB3832" s="149" t="s">
        <v>269</v>
      </c>
      <c r="AC3832" s="149" t="s">
        <v>270</v>
      </c>
      <c r="AD3832" s="149" t="s">
        <v>168</v>
      </c>
      <c r="AE3832" s="149" t="s">
        <v>271</v>
      </c>
      <c r="AF3832" s="149"/>
      <c r="AG3832" s="149" t="s">
        <v>1098</v>
      </c>
      <c r="AH3832" s="149" t="s">
        <v>273</v>
      </c>
      <c r="AI3832" s="158">
        <v>67</v>
      </c>
      <c r="AJ3832" s="149"/>
      <c r="AK3832" s="159" t="s">
        <v>274</v>
      </c>
      <c r="AL3832" s="159" t="s">
        <v>274</v>
      </c>
      <c r="AM3832" s="149" t="s">
        <v>274</v>
      </c>
      <c r="AN3832" s="160">
        <v>4</v>
      </c>
      <c r="AO3832" s="149"/>
      <c r="AP3832" s="149" t="s">
        <v>274</v>
      </c>
      <c r="AQ3832" s="149" t="s">
        <v>275</v>
      </c>
      <c r="AR3832" s="158">
        <v>1</v>
      </c>
      <c r="AS3832" s="149" t="s">
        <v>275</v>
      </c>
      <c r="AT3832" s="149" t="s">
        <v>276</v>
      </c>
      <c r="AU3832" s="161">
        <v>1</v>
      </c>
      <c r="AV3832" s="159">
        <v>4655.17</v>
      </c>
      <c r="AW3832" s="159">
        <v>186.21</v>
      </c>
      <c r="AX3832" s="149" t="s">
        <v>274</v>
      </c>
      <c r="AY3832" s="159">
        <v>47.97</v>
      </c>
      <c r="AZ3832" s="159">
        <v>47.97</v>
      </c>
      <c r="BA3832" s="159">
        <v>191.88</v>
      </c>
      <c r="BB3832" s="159">
        <v>3077.98</v>
      </c>
      <c r="BC3832" s="162" t="s">
        <v>274</v>
      </c>
      <c r="BD3832" s="162">
        <v>0</v>
      </c>
      <c r="BE3832" s="159">
        <v>1577.19</v>
      </c>
      <c r="BF3832" s="159">
        <v>1577.19</v>
      </c>
      <c r="BG3832" s="159">
        <v>4655.17</v>
      </c>
    </row>
    <row r="3833" ht="28.05" customHeight="1" spans="1:59">
      <c r="A3833" s="149"/>
      <c r="B3833" s="149"/>
      <c r="C3833" s="149"/>
      <c r="D3833" s="149" t="s">
        <v>3726</v>
      </c>
      <c r="E3833" s="340" t="s">
        <v>16767</v>
      </c>
      <c r="F3833" s="149" t="s">
        <v>3726</v>
      </c>
      <c r="G3833" s="149" t="s">
        <v>16768</v>
      </c>
      <c r="H3833" s="149" t="s">
        <v>16633</v>
      </c>
      <c r="I3833" s="149" t="s">
        <v>16769</v>
      </c>
      <c r="J3833" s="149" t="s">
        <v>16770</v>
      </c>
      <c r="K3833" s="149"/>
      <c r="L3833" s="149" t="s">
        <v>287</v>
      </c>
      <c r="M3833" s="149"/>
      <c r="N3833" s="149" t="s">
        <v>263</v>
      </c>
      <c r="O3833" s="149" t="s">
        <v>214</v>
      </c>
      <c r="P3833" s="149" t="s">
        <v>53</v>
      </c>
      <c r="Q3833" s="149"/>
      <c r="R3833" s="149" t="s">
        <v>16771</v>
      </c>
      <c r="S3833" s="149" t="s">
        <v>5746</v>
      </c>
      <c r="T3833" s="149" t="s">
        <v>414</v>
      </c>
      <c r="U3833" s="149" t="s">
        <v>267</v>
      </c>
      <c r="V3833" s="149"/>
      <c r="W3833" s="149"/>
      <c r="X3833" s="149" t="s">
        <v>336</v>
      </c>
      <c r="Y3833" s="149"/>
      <c r="Z3833" s="149"/>
      <c r="AA3833" s="149"/>
      <c r="AB3833" s="149" t="s">
        <v>269</v>
      </c>
      <c r="AC3833" s="149" t="s">
        <v>270</v>
      </c>
      <c r="AD3833" s="149" t="s">
        <v>414</v>
      </c>
      <c r="AE3833" s="149" t="s">
        <v>271</v>
      </c>
      <c r="AF3833" s="149"/>
      <c r="AG3833" s="149" t="s">
        <v>1098</v>
      </c>
      <c r="AH3833" s="149" t="s">
        <v>273</v>
      </c>
      <c r="AI3833" s="158">
        <v>21</v>
      </c>
      <c r="AJ3833" s="149"/>
      <c r="AK3833" s="159" t="s">
        <v>274</v>
      </c>
      <c r="AL3833" s="159" t="s">
        <v>274</v>
      </c>
      <c r="AM3833" s="149" t="s">
        <v>274</v>
      </c>
      <c r="AN3833" s="160">
        <v>4</v>
      </c>
      <c r="AO3833" s="149"/>
      <c r="AP3833" s="149" t="s">
        <v>274</v>
      </c>
      <c r="AQ3833" s="149" t="s">
        <v>275</v>
      </c>
      <c r="AR3833" s="158">
        <v>1</v>
      </c>
      <c r="AS3833" s="149" t="s">
        <v>275</v>
      </c>
      <c r="AT3833" s="149" t="s">
        <v>276</v>
      </c>
      <c r="AU3833" s="161">
        <v>1</v>
      </c>
      <c r="AV3833" s="159">
        <v>13699.12</v>
      </c>
      <c r="AW3833" s="159">
        <v>547.96</v>
      </c>
      <c r="AX3833" s="149" t="s">
        <v>274</v>
      </c>
      <c r="AY3833" s="159">
        <v>136.99</v>
      </c>
      <c r="AZ3833" s="159">
        <v>136.99</v>
      </c>
      <c r="BA3833" s="159">
        <v>547.96</v>
      </c>
      <c r="BB3833" s="159">
        <v>2876.79</v>
      </c>
      <c r="BC3833" s="162" t="s">
        <v>274</v>
      </c>
      <c r="BD3833" s="162">
        <v>0</v>
      </c>
      <c r="BE3833" s="159">
        <v>10822.33</v>
      </c>
      <c r="BF3833" s="159">
        <v>10822.33</v>
      </c>
      <c r="BG3833" s="159">
        <v>13699.12</v>
      </c>
    </row>
    <row r="3834" ht="28.05" customHeight="1" spans="1:59">
      <c r="A3834" s="149"/>
      <c r="B3834" s="149"/>
      <c r="C3834" s="149"/>
      <c r="D3834" s="149" t="s">
        <v>3726</v>
      </c>
      <c r="E3834" s="340" t="s">
        <v>16772</v>
      </c>
      <c r="F3834" s="149" t="s">
        <v>3726</v>
      </c>
      <c r="G3834" s="149" t="s">
        <v>16773</v>
      </c>
      <c r="H3834" s="149" t="s">
        <v>16774</v>
      </c>
      <c r="I3834" s="149" t="s">
        <v>16775</v>
      </c>
      <c r="J3834" s="149" t="s">
        <v>16776</v>
      </c>
      <c r="K3834" s="149"/>
      <c r="L3834" s="149" t="s">
        <v>287</v>
      </c>
      <c r="M3834" s="149"/>
      <c r="N3834" s="149" t="s">
        <v>263</v>
      </c>
      <c r="O3834" s="149" t="s">
        <v>214</v>
      </c>
      <c r="P3834" s="149" t="s">
        <v>53</v>
      </c>
      <c r="Q3834" s="149"/>
      <c r="R3834" s="149" t="s">
        <v>2512</v>
      </c>
      <c r="S3834" s="149" t="s">
        <v>16777</v>
      </c>
      <c r="T3834" s="149" t="s">
        <v>168</v>
      </c>
      <c r="U3834" s="149" t="s">
        <v>267</v>
      </c>
      <c r="V3834" s="149"/>
      <c r="W3834" s="149"/>
      <c r="X3834" s="149" t="s">
        <v>336</v>
      </c>
      <c r="Y3834" s="149"/>
      <c r="Z3834" s="149"/>
      <c r="AA3834" s="149"/>
      <c r="AB3834" s="149" t="s">
        <v>269</v>
      </c>
      <c r="AC3834" s="149" t="s">
        <v>270</v>
      </c>
      <c r="AD3834" s="149" t="s">
        <v>168</v>
      </c>
      <c r="AE3834" s="149" t="s">
        <v>271</v>
      </c>
      <c r="AF3834" s="149"/>
      <c r="AG3834" s="149" t="s">
        <v>1098</v>
      </c>
      <c r="AH3834" s="149" t="s">
        <v>273</v>
      </c>
      <c r="AI3834" s="158">
        <v>67</v>
      </c>
      <c r="AJ3834" s="149"/>
      <c r="AK3834" s="159" t="s">
        <v>274</v>
      </c>
      <c r="AL3834" s="159" t="s">
        <v>274</v>
      </c>
      <c r="AM3834" s="149" t="s">
        <v>274</v>
      </c>
      <c r="AN3834" s="160">
        <v>4</v>
      </c>
      <c r="AO3834" s="149"/>
      <c r="AP3834" s="149" t="s">
        <v>274</v>
      </c>
      <c r="AQ3834" s="149" t="s">
        <v>275</v>
      </c>
      <c r="AR3834" s="158">
        <v>1</v>
      </c>
      <c r="AS3834" s="149" t="s">
        <v>275</v>
      </c>
      <c r="AT3834" s="149" t="s">
        <v>276</v>
      </c>
      <c r="AU3834" s="161">
        <v>1</v>
      </c>
      <c r="AV3834" s="159">
        <v>45689.66</v>
      </c>
      <c r="AW3834" s="159">
        <v>1827.59</v>
      </c>
      <c r="AX3834" s="149" t="s">
        <v>274</v>
      </c>
      <c r="AY3834" s="159">
        <v>470.74</v>
      </c>
      <c r="AZ3834" s="159">
        <v>470.74</v>
      </c>
      <c r="BA3834" s="159">
        <v>1882.96</v>
      </c>
      <c r="BB3834" s="159">
        <v>30210.76</v>
      </c>
      <c r="BC3834" s="162" t="s">
        <v>274</v>
      </c>
      <c r="BD3834" s="162">
        <v>0</v>
      </c>
      <c r="BE3834" s="159">
        <v>15478.9</v>
      </c>
      <c r="BF3834" s="159">
        <v>15478.9</v>
      </c>
      <c r="BG3834" s="159">
        <v>45689.66</v>
      </c>
    </row>
    <row r="3835" ht="28.05" customHeight="1" spans="1:59">
      <c r="A3835" s="149"/>
      <c r="B3835" s="149"/>
      <c r="C3835" s="149"/>
      <c r="D3835" s="149" t="s">
        <v>3726</v>
      </c>
      <c r="E3835" s="340" t="s">
        <v>16778</v>
      </c>
      <c r="F3835" s="149" t="s">
        <v>3726</v>
      </c>
      <c r="G3835" s="149" t="s">
        <v>16779</v>
      </c>
      <c r="H3835" s="149" t="s">
        <v>16780</v>
      </c>
      <c r="I3835" s="149" t="s">
        <v>16781</v>
      </c>
      <c r="J3835" s="149" t="s">
        <v>16782</v>
      </c>
      <c r="K3835" s="149"/>
      <c r="L3835" s="149" t="s">
        <v>262</v>
      </c>
      <c r="M3835" s="149"/>
      <c r="N3835" s="149" t="s">
        <v>263</v>
      </c>
      <c r="O3835" s="149" t="s">
        <v>214</v>
      </c>
      <c r="P3835" s="149" t="s">
        <v>53</v>
      </c>
      <c r="Q3835" s="149"/>
      <c r="R3835" s="149" t="s">
        <v>16759</v>
      </c>
      <c r="S3835" s="149" t="s">
        <v>5201</v>
      </c>
      <c r="T3835" s="149" t="s">
        <v>1210</v>
      </c>
      <c r="U3835" s="149" t="s">
        <v>267</v>
      </c>
      <c r="V3835" s="149"/>
      <c r="W3835" s="149"/>
      <c r="X3835" s="149" t="s">
        <v>336</v>
      </c>
      <c r="Y3835" s="149"/>
      <c r="Z3835" s="149"/>
      <c r="AA3835" s="149"/>
      <c r="AB3835" s="149" t="s">
        <v>269</v>
      </c>
      <c r="AC3835" s="149" t="s">
        <v>270</v>
      </c>
      <c r="AD3835" s="149" t="s">
        <v>1210</v>
      </c>
      <c r="AE3835" s="149" t="s">
        <v>271</v>
      </c>
      <c r="AF3835" s="149"/>
      <c r="AG3835" s="149" t="s">
        <v>1098</v>
      </c>
      <c r="AH3835" s="149" t="s">
        <v>273</v>
      </c>
      <c r="AI3835" s="158">
        <v>95</v>
      </c>
      <c r="AJ3835" s="149"/>
      <c r="AK3835" s="159" t="s">
        <v>274</v>
      </c>
      <c r="AL3835" s="159" t="s">
        <v>274</v>
      </c>
      <c r="AM3835" s="149" t="s">
        <v>274</v>
      </c>
      <c r="AN3835" s="160">
        <v>4</v>
      </c>
      <c r="AO3835" s="149"/>
      <c r="AP3835" s="149" t="s">
        <v>274</v>
      </c>
      <c r="AQ3835" s="149" t="s">
        <v>275</v>
      </c>
      <c r="AR3835" s="158">
        <v>1</v>
      </c>
      <c r="AS3835" s="149" t="s">
        <v>275</v>
      </c>
      <c r="AT3835" s="149" t="s">
        <v>276</v>
      </c>
      <c r="AU3835" s="161">
        <v>1</v>
      </c>
      <c r="AV3835" s="159">
        <v>2112.07</v>
      </c>
      <c r="AW3835" s="159">
        <v>84.48</v>
      </c>
      <c r="AX3835" s="149" t="s">
        <v>274</v>
      </c>
      <c r="AY3835" s="159">
        <v>25.36</v>
      </c>
      <c r="AZ3835" s="159">
        <v>25.36</v>
      </c>
      <c r="BA3835" s="159">
        <v>101.44</v>
      </c>
      <c r="BB3835" s="159">
        <v>2002.24</v>
      </c>
      <c r="BC3835" s="162" t="s">
        <v>274</v>
      </c>
      <c r="BD3835" s="162">
        <v>0</v>
      </c>
      <c r="BE3835" s="159">
        <v>109.83</v>
      </c>
      <c r="BF3835" s="159">
        <v>109.83</v>
      </c>
      <c r="BG3835" s="159">
        <v>2112.07</v>
      </c>
    </row>
    <row r="3836" ht="28.05" customHeight="1" spans="1:59">
      <c r="A3836" s="149"/>
      <c r="B3836" s="149"/>
      <c r="C3836" s="149"/>
      <c r="D3836" s="149" t="s">
        <v>3726</v>
      </c>
      <c r="E3836" s="340" t="s">
        <v>16783</v>
      </c>
      <c r="F3836" s="149" t="s">
        <v>3726</v>
      </c>
      <c r="G3836" s="149" t="s">
        <v>16784</v>
      </c>
      <c r="H3836" s="149" t="s">
        <v>16785</v>
      </c>
      <c r="I3836" s="149" t="s">
        <v>16786</v>
      </c>
      <c r="J3836" s="149" t="s">
        <v>16787</v>
      </c>
      <c r="K3836" s="149"/>
      <c r="L3836" s="149" t="s">
        <v>262</v>
      </c>
      <c r="M3836" s="149"/>
      <c r="N3836" s="149" t="s">
        <v>263</v>
      </c>
      <c r="O3836" s="149" t="s">
        <v>214</v>
      </c>
      <c r="P3836" s="149" t="s">
        <v>53</v>
      </c>
      <c r="Q3836" s="149"/>
      <c r="R3836" s="149" t="s">
        <v>4599</v>
      </c>
      <c r="S3836" s="149" t="s">
        <v>793</v>
      </c>
      <c r="T3836" s="149" t="s">
        <v>16711</v>
      </c>
      <c r="U3836" s="149" t="s">
        <v>267</v>
      </c>
      <c r="V3836" s="149"/>
      <c r="W3836" s="149"/>
      <c r="X3836" s="149" t="s">
        <v>268</v>
      </c>
      <c r="Y3836" s="149"/>
      <c r="Z3836" s="149"/>
      <c r="AA3836" s="149"/>
      <c r="AB3836" s="149" t="s">
        <v>269</v>
      </c>
      <c r="AC3836" s="149" t="s">
        <v>270</v>
      </c>
      <c r="AD3836" s="149" t="s">
        <v>16711</v>
      </c>
      <c r="AE3836" s="149" t="s">
        <v>271</v>
      </c>
      <c r="AF3836" s="149"/>
      <c r="AG3836" s="149" t="s">
        <v>1098</v>
      </c>
      <c r="AH3836" s="149" t="s">
        <v>273</v>
      </c>
      <c r="AI3836" s="158">
        <v>64</v>
      </c>
      <c r="AJ3836" s="149"/>
      <c r="AK3836" s="159" t="s">
        <v>274</v>
      </c>
      <c r="AL3836" s="159" t="s">
        <v>274</v>
      </c>
      <c r="AM3836" s="149" t="s">
        <v>274</v>
      </c>
      <c r="AN3836" s="160">
        <v>4</v>
      </c>
      <c r="AO3836" s="149"/>
      <c r="AP3836" s="149" t="s">
        <v>274</v>
      </c>
      <c r="AQ3836" s="149" t="s">
        <v>275</v>
      </c>
      <c r="AR3836" s="158">
        <v>1</v>
      </c>
      <c r="AS3836" s="149" t="s">
        <v>275</v>
      </c>
      <c r="AT3836" s="149" t="s">
        <v>276</v>
      </c>
      <c r="AU3836" s="161">
        <v>1</v>
      </c>
      <c r="AV3836" s="159">
        <v>159292.04</v>
      </c>
      <c r="AW3836" s="159">
        <v>6371.68</v>
      </c>
      <c r="AX3836" s="149" t="s">
        <v>274</v>
      </c>
      <c r="AY3836" s="159">
        <v>1637.17</v>
      </c>
      <c r="AZ3836" s="159">
        <v>1637.17</v>
      </c>
      <c r="BA3836" s="159">
        <v>6548.68</v>
      </c>
      <c r="BB3836" s="159">
        <v>100530.96</v>
      </c>
      <c r="BC3836" s="162" t="s">
        <v>274</v>
      </c>
      <c r="BD3836" s="162">
        <v>0</v>
      </c>
      <c r="BE3836" s="159">
        <v>58761.08</v>
      </c>
      <c r="BF3836" s="159">
        <v>58761.08</v>
      </c>
      <c r="BG3836" s="159">
        <v>159292.04</v>
      </c>
    </row>
    <row r="3837" ht="28.05" customHeight="1" spans="1:59">
      <c r="A3837" s="149"/>
      <c r="B3837" s="149"/>
      <c r="C3837" s="149"/>
      <c r="D3837" s="149" t="s">
        <v>3726</v>
      </c>
      <c r="E3837" s="340" t="s">
        <v>16788</v>
      </c>
      <c r="F3837" s="149" t="s">
        <v>3726</v>
      </c>
      <c r="G3837" s="149" t="s">
        <v>16789</v>
      </c>
      <c r="H3837" s="149" t="s">
        <v>16790</v>
      </c>
      <c r="I3837" s="149" t="s">
        <v>16791</v>
      </c>
      <c r="J3837" s="149" t="s">
        <v>16792</v>
      </c>
      <c r="K3837" s="149"/>
      <c r="L3837" s="149" t="s">
        <v>287</v>
      </c>
      <c r="M3837" s="149"/>
      <c r="N3837" s="149" t="s">
        <v>263</v>
      </c>
      <c r="O3837" s="149" t="s">
        <v>214</v>
      </c>
      <c r="P3837" s="149" t="s">
        <v>53</v>
      </c>
      <c r="Q3837" s="149"/>
      <c r="R3837" s="149" t="s">
        <v>2512</v>
      </c>
      <c r="S3837" s="149" t="s">
        <v>3893</v>
      </c>
      <c r="T3837" s="149" t="s">
        <v>168</v>
      </c>
      <c r="U3837" s="149" t="s">
        <v>267</v>
      </c>
      <c r="V3837" s="149"/>
      <c r="W3837" s="149"/>
      <c r="X3837" s="149" t="s">
        <v>336</v>
      </c>
      <c r="Y3837" s="149"/>
      <c r="Z3837" s="149"/>
      <c r="AA3837" s="149"/>
      <c r="AB3837" s="149" t="s">
        <v>269</v>
      </c>
      <c r="AC3837" s="149" t="s">
        <v>270</v>
      </c>
      <c r="AD3837" s="149" t="s">
        <v>168</v>
      </c>
      <c r="AE3837" s="149" t="s">
        <v>271</v>
      </c>
      <c r="AF3837" s="149"/>
      <c r="AG3837" s="149" t="s">
        <v>1098</v>
      </c>
      <c r="AH3837" s="149" t="s">
        <v>273</v>
      </c>
      <c r="AI3837" s="158">
        <v>67</v>
      </c>
      <c r="AJ3837" s="149"/>
      <c r="AK3837" s="159" t="s">
        <v>274</v>
      </c>
      <c r="AL3837" s="159" t="s">
        <v>274</v>
      </c>
      <c r="AM3837" s="149" t="s">
        <v>274</v>
      </c>
      <c r="AN3837" s="160">
        <v>4</v>
      </c>
      <c r="AO3837" s="149"/>
      <c r="AP3837" s="149" t="s">
        <v>274</v>
      </c>
      <c r="AQ3837" s="149" t="s">
        <v>275</v>
      </c>
      <c r="AR3837" s="158">
        <v>1</v>
      </c>
      <c r="AS3837" s="149" t="s">
        <v>275</v>
      </c>
      <c r="AT3837" s="149" t="s">
        <v>276</v>
      </c>
      <c r="AU3837" s="161">
        <v>1</v>
      </c>
      <c r="AV3837" s="159">
        <v>13539.82</v>
      </c>
      <c r="AW3837" s="159">
        <v>541.59</v>
      </c>
      <c r="AX3837" s="149" t="s">
        <v>274</v>
      </c>
      <c r="AY3837" s="159">
        <v>139.5</v>
      </c>
      <c r="AZ3837" s="159">
        <v>139.5</v>
      </c>
      <c r="BA3837" s="159">
        <v>558</v>
      </c>
      <c r="BB3837" s="159">
        <v>8952.8</v>
      </c>
      <c r="BC3837" s="162" t="s">
        <v>274</v>
      </c>
      <c r="BD3837" s="162">
        <v>0</v>
      </c>
      <c r="BE3837" s="159">
        <v>4587.02</v>
      </c>
      <c r="BF3837" s="159">
        <v>4587.02</v>
      </c>
      <c r="BG3837" s="159">
        <v>13539.82</v>
      </c>
    </row>
    <row r="3838" ht="28.05" customHeight="1" spans="1:59">
      <c r="A3838" s="149"/>
      <c r="B3838" s="149"/>
      <c r="C3838" s="149"/>
      <c r="D3838" s="149" t="s">
        <v>3726</v>
      </c>
      <c r="E3838" s="340" t="s">
        <v>16793</v>
      </c>
      <c r="F3838" s="149" t="s">
        <v>3726</v>
      </c>
      <c r="G3838" s="149" t="s">
        <v>16794</v>
      </c>
      <c r="H3838" s="149" t="s">
        <v>16780</v>
      </c>
      <c r="I3838" s="149" t="s">
        <v>16781</v>
      </c>
      <c r="J3838" s="149" t="s">
        <v>16795</v>
      </c>
      <c r="K3838" s="149"/>
      <c r="L3838" s="149" t="s">
        <v>262</v>
      </c>
      <c r="M3838" s="149"/>
      <c r="N3838" s="149" t="s">
        <v>263</v>
      </c>
      <c r="O3838" s="149" t="s">
        <v>214</v>
      </c>
      <c r="P3838" s="149" t="s">
        <v>53</v>
      </c>
      <c r="Q3838" s="149"/>
      <c r="R3838" s="149" t="s">
        <v>16759</v>
      </c>
      <c r="S3838" s="149" t="s">
        <v>5201</v>
      </c>
      <c r="T3838" s="149" t="s">
        <v>1210</v>
      </c>
      <c r="U3838" s="149" t="s">
        <v>267</v>
      </c>
      <c r="V3838" s="149"/>
      <c r="W3838" s="149"/>
      <c r="X3838" s="149" t="s">
        <v>336</v>
      </c>
      <c r="Y3838" s="149"/>
      <c r="Z3838" s="149"/>
      <c r="AA3838" s="149"/>
      <c r="AB3838" s="149" t="s">
        <v>269</v>
      </c>
      <c r="AC3838" s="149" t="s">
        <v>270</v>
      </c>
      <c r="AD3838" s="149" t="s">
        <v>1210</v>
      </c>
      <c r="AE3838" s="149" t="s">
        <v>271</v>
      </c>
      <c r="AF3838" s="149"/>
      <c r="AG3838" s="149" t="s">
        <v>1098</v>
      </c>
      <c r="AH3838" s="149" t="s">
        <v>273</v>
      </c>
      <c r="AI3838" s="158">
        <v>95</v>
      </c>
      <c r="AJ3838" s="149"/>
      <c r="AK3838" s="159" t="s">
        <v>274</v>
      </c>
      <c r="AL3838" s="159" t="s">
        <v>274</v>
      </c>
      <c r="AM3838" s="149" t="s">
        <v>274</v>
      </c>
      <c r="AN3838" s="160">
        <v>4</v>
      </c>
      <c r="AO3838" s="149"/>
      <c r="AP3838" s="149" t="s">
        <v>274</v>
      </c>
      <c r="AQ3838" s="149" t="s">
        <v>275</v>
      </c>
      <c r="AR3838" s="158">
        <v>1</v>
      </c>
      <c r="AS3838" s="149" t="s">
        <v>275</v>
      </c>
      <c r="AT3838" s="149" t="s">
        <v>276</v>
      </c>
      <c r="AU3838" s="161">
        <v>1</v>
      </c>
      <c r="AV3838" s="159">
        <v>2112.07</v>
      </c>
      <c r="AW3838" s="159">
        <v>84.48</v>
      </c>
      <c r="AX3838" s="149" t="s">
        <v>274</v>
      </c>
      <c r="AY3838" s="159">
        <v>25.36</v>
      </c>
      <c r="AZ3838" s="159">
        <v>25.36</v>
      </c>
      <c r="BA3838" s="159">
        <v>101.44</v>
      </c>
      <c r="BB3838" s="159">
        <v>2002.24</v>
      </c>
      <c r="BC3838" s="162" t="s">
        <v>274</v>
      </c>
      <c r="BD3838" s="162">
        <v>0</v>
      </c>
      <c r="BE3838" s="159">
        <v>109.83</v>
      </c>
      <c r="BF3838" s="159">
        <v>109.83</v>
      </c>
      <c r="BG3838" s="159">
        <v>2112.07</v>
      </c>
    </row>
    <row r="3839" ht="28.05" customHeight="1" spans="1:59">
      <c r="A3839" s="149"/>
      <c r="B3839" s="149"/>
      <c r="C3839" s="149"/>
      <c r="D3839" s="149" t="s">
        <v>3726</v>
      </c>
      <c r="E3839" s="340" t="s">
        <v>16796</v>
      </c>
      <c r="F3839" s="149" t="s">
        <v>3726</v>
      </c>
      <c r="G3839" s="149" t="s">
        <v>16797</v>
      </c>
      <c r="H3839" s="149" t="s">
        <v>16798</v>
      </c>
      <c r="I3839" s="149" t="s">
        <v>16799</v>
      </c>
      <c r="J3839" s="149" t="s">
        <v>16800</v>
      </c>
      <c r="K3839" s="149"/>
      <c r="L3839" s="149" t="s">
        <v>262</v>
      </c>
      <c r="M3839" s="149"/>
      <c r="N3839" s="149" t="s">
        <v>263</v>
      </c>
      <c r="O3839" s="149" t="s">
        <v>214</v>
      </c>
      <c r="P3839" s="149" t="s">
        <v>53</v>
      </c>
      <c r="Q3839" s="149"/>
      <c r="R3839" s="149" t="s">
        <v>16801</v>
      </c>
      <c r="S3839" s="149" t="s">
        <v>16802</v>
      </c>
      <c r="T3839" s="149" t="s">
        <v>16803</v>
      </c>
      <c r="U3839" s="149" t="s">
        <v>267</v>
      </c>
      <c r="V3839" s="149"/>
      <c r="W3839" s="149"/>
      <c r="X3839" s="149" t="s">
        <v>336</v>
      </c>
      <c r="Y3839" s="149"/>
      <c r="Z3839" s="149"/>
      <c r="AA3839" s="149"/>
      <c r="AB3839" s="149" t="s">
        <v>269</v>
      </c>
      <c r="AC3839" s="149" t="s">
        <v>270</v>
      </c>
      <c r="AD3839" s="149" t="s">
        <v>16803</v>
      </c>
      <c r="AE3839" s="149" t="s">
        <v>271</v>
      </c>
      <c r="AF3839" s="149"/>
      <c r="AG3839" s="149" t="s">
        <v>1098</v>
      </c>
      <c r="AH3839" s="149" t="s">
        <v>273</v>
      </c>
      <c r="AI3839" s="158">
        <v>64</v>
      </c>
      <c r="AJ3839" s="149"/>
      <c r="AK3839" s="159" t="s">
        <v>274</v>
      </c>
      <c r="AL3839" s="159" t="s">
        <v>274</v>
      </c>
      <c r="AM3839" s="149" t="s">
        <v>274</v>
      </c>
      <c r="AN3839" s="160">
        <v>4</v>
      </c>
      <c r="AO3839" s="149"/>
      <c r="AP3839" s="149" t="s">
        <v>274</v>
      </c>
      <c r="AQ3839" s="149" t="s">
        <v>275</v>
      </c>
      <c r="AR3839" s="158">
        <v>1</v>
      </c>
      <c r="AS3839" s="149" t="s">
        <v>275</v>
      </c>
      <c r="AT3839" s="149" t="s">
        <v>276</v>
      </c>
      <c r="AU3839" s="161">
        <v>1</v>
      </c>
      <c r="AV3839" s="159">
        <v>6283.19</v>
      </c>
      <c r="AW3839" s="159">
        <v>251.33</v>
      </c>
      <c r="AX3839" s="149" t="s">
        <v>274</v>
      </c>
      <c r="AY3839" s="159">
        <v>64.58</v>
      </c>
      <c r="AZ3839" s="159">
        <v>64.58</v>
      </c>
      <c r="BA3839" s="159">
        <v>258.32</v>
      </c>
      <c r="BB3839" s="159">
        <v>3965.29</v>
      </c>
      <c r="BC3839" s="162" t="s">
        <v>274</v>
      </c>
      <c r="BD3839" s="162">
        <v>0</v>
      </c>
      <c r="BE3839" s="159">
        <v>2317.9</v>
      </c>
      <c r="BF3839" s="159">
        <v>2317.9</v>
      </c>
      <c r="BG3839" s="159">
        <v>6283.19</v>
      </c>
    </row>
    <row r="3840" ht="28.05" customHeight="1" spans="1:59">
      <c r="A3840" s="149"/>
      <c r="B3840" s="149"/>
      <c r="C3840" s="149"/>
      <c r="D3840" s="149" t="s">
        <v>3726</v>
      </c>
      <c r="E3840" s="340" t="s">
        <v>16804</v>
      </c>
      <c r="F3840" s="149" t="s">
        <v>3726</v>
      </c>
      <c r="G3840" s="149" t="s">
        <v>16805</v>
      </c>
      <c r="H3840" s="149" t="s">
        <v>16806</v>
      </c>
      <c r="I3840" s="149" t="s">
        <v>16807</v>
      </c>
      <c r="J3840" s="149" t="s">
        <v>16808</v>
      </c>
      <c r="K3840" s="149"/>
      <c r="L3840" s="149" t="s">
        <v>287</v>
      </c>
      <c r="M3840" s="149"/>
      <c r="N3840" s="149" t="s">
        <v>263</v>
      </c>
      <c r="O3840" s="149" t="s">
        <v>214</v>
      </c>
      <c r="P3840" s="149" t="s">
        <v>53</v>
      </c>
      <c r="Q3840" s="149"/>
      <c r="R3840" s="149" t="s">
        <v>2512</v>
      </c>
      <c r="S3840" s="149" t="s">
        <v>3893</v>
      </c>
      <c r="T3840" s="149" t="s">
        <v>168</v>
      </c>
      <c r="U3840" s="149" t="s">
        <v>267</v>
      </c>
      <c r="V3840" s="149"/>
      <c r="W3840" s="149"/>
      <c r="X3840" s="149" t="s">
        <v>336</v>
      </c>
      <c r="Y3840" s="149"/>
      <c r="Z3840" s="149"/>
      <c r="AA3840" s="149"/>
      <c r="AB3840" s="149" t="s">
        <v>269</v>
      </c>
      <c r="AC3840" s="149" t="s">
        <v>270</v>
      </c>
      <c r="AD3840" s="149" t="s">
        <v>168</v>
      </c>
      <c r="AE3840" s="149" t="s">
        <v>271</v>
      </c>
      <c r="AF3840" s="149"/>
      <c r="AG3840" s="149" t="s">
        <v>1098</v>
      </c>
      <c r="AH3840" s="149" t="s">
        <v>273</v>
      </c>
      <c r="AI3840" s="158">
        <v>67</v>
      </c>
      <c r="AJ3840" s="149"/>
      <c r="AK3840" s="159" t="s">
        <v>274</v>
      </c>
      <c r="AL3840" s="159" t="s">
        <v>274</v>
      </c>
      <c r="AM3840" s="149" t="s">
        <v>274</v>
      </c>
      <c r="AN3840" s="160">
        <v>4</v>
      </c>
      <c r="AO3840" s="149"/>
      <c r="AP3840" s="149" t="s">
        <v>274</v>
      </c>
      <c r="AQ3840" s="149" t="s">
        <v>275</v>
      </c>
      <c r="AR3840" s="158">
        <v>1</v>
      </c>
      <c r="AS3840" s="149" t="s">
        <v>275</v>
      </c>
      <c r="AT3840" s="149" t="s">
        <v>276</v>
      </c>
      <c r="AU3840" s="161">
        <v>1</v>
      </c>
      <c r="AV3840" s="159">
        <v>15752.21</v>
      </c>
      <c r="AW3840" s="159">
        <v>630.09</v>
      </c>
      <c r="AX3840" s="149" t="s">
        <v>274</v>
      </c>
      <c r="AY3840" s="159">
        <v>162.3</v>
      </c>
      <c r="AZ3840" s="159">
        <v>162.3</v>
      </c>
      <c r="BA3840" s="159">
        <v>649.2</v>
      </c>
      <c r="BB3840" s="159">
        <v>10415.44</v>
      </c>
      <c r="BC3840" s="162" t="s">
        <v>274</v>
      </c>
      <c r="BD3840" s="162">
        <v>0</v>
      </c>
      <c r="BE3840" s="159">
        <v>5336.77</v>
      </c>
      <c r="BF3840" s="159">
        <v>5336.77</v>
      </c>
      <c r="BG3840" s="159">
        <v>15752.21</v>
      </c>
    </row>
    <row r="3841" ht="28.05" customHeight="1" spans="1:59">
      <c r="A3841" s="149"/>
      <c r="B3841" s="149"/>
      <c r="C3841" s="149"/>
      <c r="D3841" s="149" t="s">
        <v>3726</v>
      </c>
      <c r="E3841" s="340" t="s">
        <v>16809</v>
      </c>
      <c r="F3841" s="149" t="s">
        <v>3726</v>
      </c>
      <c r="G3841" s="149" t="s">
        <v>16810</v>
      </c>
      <c r="H3841" s="149" t="s">
        <v>16811</v>
      </c>
      <c r="I3841" s="149" t="s">
        <v>16769</v>
      </c>
      <c r="J3841" s="149" t="s">
        <v>16812</v>
      </c>
      <c r="K3841" s="149"/>
      <c r="L3841" s="149" t="s">
        <v>287</v>
      </c>
      <c r="M3841" s="149"/>
      <c r="N3841" s="149" t="s">
        <v>263</v>
      </c>
      <c r="O3841" s="149" t="s">
        <v>214</v>
      </c>
      <c r="P3841" s="149" t="s">
        <v>53</v>
      </c>
      <c r="Q3841" s="149"/>
      <c r="R3841" s="149" t="s">
        <v>3685</v>
      </c>
      <c r="S3841" s="149" t="s">
        <v>5746</v>
      </c>
      <c r="T3841" s="149" t="s">
        <v>414</v>
      </c>
      <c r="U3841" s="149" t="s">
        <v>267</v>
      </c>
      <c r="V3841" s="149"/>
      <c r="W3841" s="149"/>
      <c r="X3841" s="149" t="s">
        <v>336</v>
      </c>
      <c r="Y3841" s="149"/>
      <c r="Z3841" s="149"/>
      <c r="AA3841" s="149"/>
      <c r="AB3841" s="149" t="s">
        <v>269</v>
      </c>
      <c r="AC3841" s="149" t="s">
        <v>270</v>
      </c>
      <c r="AD3841" s="149" t="s">
        <v>414</v>
      </c>
      <c r="AE3841" s="149" t="s">
        <v>271</v>
      </c>
      <c r="AF3841" s="149"/>
      <c r="AG3841" s="149" t="s">
        <v>1098</v>
      </c>
      <c r="AH3841" s="149" t="s">
        <v>273</v>
      </c>
      <c r="AI3841" s="158">
        <v>21</v>
      </c>
      <c r="AJ3841" s="149"/>
      <c r="AK3841" s="159" t="s">
        <v>274</v>
      </c>
      <c r="AL3841" s="159" t="s">
        <v>274</v>
      </c>
      <c r="AM3841" s="149" t="s">
        <v>274</v>
      </c>
      <c r="AN3841" s="160">
        <v>4</v>
      </c>
      <c r="AO3841" s="149"/>
      <c r="AP3841" s="149" t="s">
        <v>274</v>
      </c>
      <c r="AQ3841" s="149" t="s">
        <v>275</v>
      </c>
      <c r="AR3841" s="158">
        <v>1</v>
      </c>
      <c r="AS3841" s="149" t="s">
        <v>275</v>
      </c>
      <c r="AT3841" s="149" t="s">
        <v>276</v>
      </c>
      <c r="AU3841" s="161">
        <v>1</v>
      </c>
      <c r="AV3841" s="159">
        <v>9752.21</v>
      </c>
      <c r="AW3841" s="159">
        <v>390.09</v>
      </c>
      <c r="AX3841" s="149" t="s">
        <v>274</v>
      </c>
      <c r="AY3841" s="159">
        <v>97.52</v>
      </c>
      <c r="AZ3841" s="159">
        <v>97.52</v>
      </c>
      <c r="BA3841" s="159">
        <v>390.08</v>
      </c>
      <c r="BB3841" s="159">
        <v>2047.92</v>
      </c>
      <c r="BC3841" s="162" t="s">
        <v>274</v>
      </c>
      <c r="BD3841" s="162">
        <v>0</v>
      </c>
      <c r="BE3841" s="159">
        <v>7704.29</v>
      </c>
      <c r="BF3841" s="159">
        <v>7704.29</v>
      </c>
      <c r="BG3841" s="159">
        <v>9752.21</v>
      </c>
    </row>
    <row r="3842" ht="28.05" customHeight="1" spans="1:59">
      <c r="A3842" s="149"/>
      <c r="B3842" s="149"/>
      <c r="C3842" s="149"/>
      <c r="D3842" s="149" t="s">
        <v>3726</v>
      </c>
      <c r="E3842" s="340" t="s">
        <v>16813</v>
      </c>
      <c r="F3842" s="149" t="s">
        <v>3726</v>
      </c>
      <c r="G3842" s="149" t="s">
        <v>16814</v>
      </c>
      <c r="H3842" s="149" t="s">
        <v>16798</v>
      </c>
      <c r="I3842" s="149" t="s">
        <v>16799</v>
      </c>
      <c r="J3842" s="149" t="s">
        <v>16815</v>
      </c>
      <c r="K3842" s="149"/>
      <c r="L3842" s="149" t="s">
        <v>262</v>
      </c>
      <c r="M3842" s="149"/>
      <c r="N3842" s="149" t="s">
        <v>263</v>
      </c>
      <c r="O3842" s="149" t="s">
        <v>214</v>
      </c>
      <c r="P3842" s="149" t="s">
        <v>53</v>
      </c>
      <c r="Q3842" s="149"/>
      <c r="R3842" s="149" t="s">
        <v>16801</v>
      </c>
      <c r="S3842" s="149" t="s">
        <v>16802</v>
      </c>
      <c r="T3842" s="149" t="s">
        <v>16803</v>
      </c>
      <c r="U3842" s="149" t="s">
        <v>267</v>
      </c>
      <c r="V3842" s="149"/>
      <c r="W3842" s="149"/>
      <c r="X3842" s="149" t="s">
        <v>336</v>
      </c>
      <c r="Y3842" s="149"/>
      <c r="Z3842" s="149"/>
      <c r="AA3842" s="149"/>
      <c r="AB3842" s="149" t="s">
        <v>269</v>
      </c>
      <c r="AC3842" s="149" t="s">
        <v>270</v>
      </c>
      <c r="AD3842" s="149" t="s">
        <v>16803</v>
      </c>
      <c r="AE3842" s="149" t="s">
        <v>271</v>
      </c>
      <c r="AF3842" s="149"/>
      <c r="AG3842" s="149" t="s">
        <v>1098</v>
      </c>
      <c r="AH3842" s="149" t="s">
        <v>273</v>
      </c>
      <c r="AI3842" s="158">
        <v>64</v>
      </c>
      <c r="AJ3842" s="149"/>
      <c r="AK3842" s="159" t="s">
        <v>274</v>
      </c>
      <c r="AL3842" s="159" t="s">
        <v>274</v>
      </c>
      <c r="AM3842" s="149" t="s">
        <v>274</v>
      </c>
      <c r="AN3842" s="160">
        <v>4</v>
      </c>
      <c r="AO3842" s="149"/>
      <c r="AP3842" s="149" t="s">
        <v>274</v>
      </c>
      <c r="AQ3842" s="149" t="s">
        <v>275</v>
      </c>
      <c r="AR3842" s="158">
        <v>1</v>
      </c>
      <c r="AS3842" s="149" t="s">
        <v>275</v>
      </c>
      <c r="AT3842" s="149" t="s">
        <v>276</v>
      </c>
      <c r="AU3842" s="161">
        <v>1</v>
      </c>
      <c r="AV3842" s="159">
        <v>6283.18</v>
      </c>
      <c r="AW3842" s="159">
        <v>251.33</v>
      </c>
      <c r="AX3842" s="149" t="s">
        <v>274</v>
      </c>
      <c r="AY3842" s="159">
        <v>64.58</v>
      </c>
      <c r="AZ3842" s="159">
        <v>64.58</v>
      </c>
      <c r="BA3842" s="159">
        <v>258.32</v>
      </c>
      <c r="BB3842" s="159">
        <v>3965.29</v>
      </c>
      <c r="BC3842" s="162" t="s">
        <v>274</v>
      </c>
      <c r="BD3842" s="162">
        <v>0</v>
      </c>
      <c r="BE3842" s="159">
        <v>2317.89</v>
      </c>
      <c r="BF3842" s="159">
        <v>2317.89</v>
      </c>
      <c r="BG3842" s="159">
        <v>6283.18</v>
      </c>
    </row>
    <row r="3843" ht="28.05" customHeight="1" spans="1:59">
      <c r="A3843" s="149"/>
      <c r="B3843" s="149"/>
      <c r="C3843" s="149"/>
      <c r="D3843" s="149" t="s">
        <v>3726</v>
      </c>
      <c r="E3843" s="340" t="s">
        <v>16816</v>
      </c>
      <c r="F3843" s="149" t="s">
        <v>3726</v>
      </c>
      <c r="G3843" s="149" t="s">
        <v>16817</v>
      </c>
      <c r="H3843" s="149" t="s">
        <v>12143</v>
      </c>
      <c r="I3843" s="149" t="s">
        <v>12144</v>
      </c>
      <c r="J3843" s="149" t="s">
        <v>16818</v>
      </c>
      <c r="K3843" s="149"/>
      <c r="L3843" s="149" t="s">
        <v>262</v>
      </c>
      <c r="M3843" s="149"/>
      <c r="N3843" s="149" t="s">
        <v>263</v>
      </c>
      <c r="O3843" s="149" t="s">
        <v>214</v>
      </c>
      <c r="P3843" s="149" t="s">
        <v>53</v>
      </c>
      <c r="Q3843" s="149"/>
      <c r="R3843" s="149" t="s">
        <v>3952</v>
      </c>
      <c r="S3843" s="149" t="s">
        <v>4258</v>
      </c>
      <c r="T3843" s="149" t="s">
        <v>16803</v>
      </c>
      <c r="U3843" s="149" t="s">
        <v>267</v>
      </c>
      <c r="V3843" s="149"/>
      <c r="W3843" s="149"/>
      <c r="X3843" s="149" t="s">
        <v>336</v>
      </c>
      <c r="Y3843" s="149"/>
      <c r="Z3843" s="149"/>
      <c r="AA3843" s="149"/>
      <c r="AB3843" s="149" t="s">
        <v>269</v>
      </c>
      <c r="AC3843" s="149" t="s">
        <v>270</v>
      </c>
      <c r="AD3843" s="149" t="s">
        <v>16803</v>
      </c>
      <c r="AE3843" s="149" t="s">
        <v>271</v>
      </c>
      <c r="AF3843" s="149"/>
      <c r="AG3843" s="149" t="s">
        <v>1098</v>
      </c>
      <c r="AH3843" s="149" t="s">
        <v>273</v>
      </c>
      <c r="AI3843" s="158">
        <v>64</v>
      </c>
      <c r="AJ3843" s="149"/>
      <c r="AK3843" s="159" t="s">
        <v>274</v>
      </c>
      <c r="AL3843" s="159" t="s">
        <v>274</v>
      </c>
      <c r="AM3843" s="149" t="s">
        <v>274</v>
      </c>
      <c r="AN3843" s="160">
        <v>4</v>
      </c>
      <c r="AO3843" s="149"/>
      <c r="AP3843" s="149" t="s">
        <v>274</v>
      </c>
      <c r="AQ3843" s="149" t="s">
        <v>275</v>
      </c>
      <c r="AR3843" s="158">
        <v>1</v>
      </c>
      <c r="AS3843" s="149" t="s">
        <v>275</v>
      </c>
      <c r="AT3843" s="149" t="s">
        <v>276</v>
      </c>
      <c r="AU3843" s="161">
        <v>1</v>
      </c>
      <c r="AV3843" s="159">
        <v>192920.36</v>
      </c>
      <c r="AW3843" s="159">
        <v>7716.81</v>
      </c>
      <c r="AX3843" s="149" t="s">
        <v>274</v>
      </c>
      <c r="AY3843" s="159">
        <v>1982.8</v>
      </c>
      <c r="AZ3843" s="159">
        <v>1982.8</v>
      </c>
      <c r="BA3843" s="159">
        <v>7931.2</v>
      </c>
      <c r="BB3843" s="159">
        <v>121754</v>
      </c>
      <c r="BC3843" s="162" t="s">
        <v>274</v>
      </c>
      <c r="BD3843" s="162">
        <v>0</v>
      </c>
      <c r="BE3843" s="159">
        <v>71166.36</v>
      </c>
      <c r="BF3843" s="159">
        <v>71166.36</v>
      </c>
      <c r="BG3843" s="159">
        <v>192920.36</v>
      </c>
    </row>
    <row r="3844" ht="28.05" customHeight="1" spans="1:59">
      <c r="A3844" s="149"/>
      <c r="B3844" s="149"/>
      <c r="C3844" s="149"/>
      <c r="D3844" s="149" t="s">
        <v>3726</v>
      </c>
      <c r="E3844" s="340" t="s">
        <v>16819</v>
      </c>
      <c r="F3844" s="149" t="s">
        <v>3726</v>
      </c>
      <c r="G3844" s="149" t="s">
        <v>16820</v>
      </c>
      <c r="H3844" s="149" t="s">
        <v>16806</v>
      </c>
      <c r="I3844" s="149" t="s">
        <v>16807</v>
      </c>
      <c r="J3844" s="149" t="s">
        <v>16821</v>
      </c>
      <c r="K3844" s="149"/>
      <c r="L3844" s="149" t="s">
        <v>287</v>
      </c>
      <c r="M3844" s="149"/>
      <c r="N3844" s="149" t="s">
        <v>263</v>
      </c>
      <c r="O3844" s="149" t="s">
        <v>214</v>
      </c>
      <c r="P3844" s="149" t="s">
        <v>53</v>
      </c>
      <c r="Q3844" s="149"/>
      <c r="R3844" s="149" t="s">
        <v>2512</v>
      </c>
      <c r="S3844" s="149" t="s">
        <v>3893</v>
      </c>
      <c r="T3844" s="149" t="s">
        <v>168</v>
      </c>
      <c r="U3844" s="149" t="s">
        <v>267</v>
      </c>
      <c r="V3844" s="149"/>
      <c r="W3844" s="149"/>
      <c r="X3844" s="149" t="s">
        <v>336</v>
      </c>
      <c r="Y3844" s="149"/>
      <c r="Z3844" s="149"/>
      <c r="AA3844" s="149"/>
      <c r="AB3844" s="149" t="s">
        <v>269</v>
      </c>
      <c r="AC3844" s="149" t="s">
        <v>270</v>
      </c>
      <c r="AD3844" s="149" t="s">
        <v>168</v>
      </c>
      <c r="AE3844" s="149" t="s">
        <v>271</v>
      </c>
      <c r="AF3844" s="149"/>
      <c r="AG3844" s="149" t="s">
        <v>1098</v>
      </c>
      <c r="AH3844" s="149" t="s">
        <v>273</v>
      </c>
      <c r="AI3844" s="158">
        <v>67</v>
      </c>
      <c r="AJ3844" s="149"/>
      <c r="AK3844" s="159" t="s">
        <v>274</v>
      </c>
      <c r="AL3844" s="159" t="s">
        <v>274</v>
      </c>
      <c r="AM3844" s="149" t="s">
        <v>274</v>
      </c>
      <c r="AN3844" s="160">
        <v>4</v>
      </c>
      <c r="AO3844" s="149"/>
      <c r="AP3844" s="149" t="s">
        <v>274</v>
      </c>
      <c r="AQ3844" s="149" t="s">
        <v>275</v>
      </c>
      <c r="AR3844" s="158">
        <v>1</v>
      </c>
      <c r="AS3844" s="149" t="s">
        <v>275</v>
      </c>
      <c r="AT3844" s="149" t="s">
        <v>276</v>
      </c>
      <c r="AU3844" s="161">
        <v>1</v>
      </c>
      <c r="AV3844" s="159">
        <v>15752.21</v>
      </c>
      <c r="AW3844" s="159">
        <v>630.09</v>
      </c>
      <c r="AX3844" s="149" t="s">
        <v>274</v>
      </c>
      <c r="AY3844" s="159">
        <v>162.3</v>
      </c>
      <c r="AZ3844" s="159">
        <v>162.3</v>
      </c>
      <c r="BA3844" s="159">
        <v>649.2</v>
      </c>
      <c r="BB3844" s="159">
        <v>10415.44</v>
      </c>
      <c r="BC3844" s="162" t="s">
        <v>274</v>
      </c>
      <c r="BD3844" s="162">
        <v>0</v>
      </c>
      <c r="BE3844" s="159">
        <v>5336.77</v>
      </c>
      <c r="BF3844" s="159">
        <v>5336.77</v>
      </c>
      <c r="BG3844" s="159">
        <v>15752.21</v>
      </c>
    </row>
    <row r="3845" ht="28.05" customHeight="1" spans="1:59">
      <c r="A3845" s="149"/>
      <c r="B3845" s="149"/>
      <c r="C3845" s="149"/>
      <c r="D3845" s="149" t="s">
        <v>3726</v>
      </c>
      <c r="E3845" s="340" t="s">
        <v>16822</v>
      </c>
      <c r="F3845" s="149" t="s">
        <v>3726</v>
      </c>
      <c r="G3845" s="149" t="s">
        <v>16823</v>
      </c>
      <c r="H3845" s="149" t="s">
        <v>5197</v>
      </c>
      <c r="I3845" s="149" t="s">
        <v>16824</v>
      </c>
      <c r="J3845" s="149" t="s">
        <v>16825</v>
      </c>
      <c r="K3845" s="149"/>
      <c r="L3845" s="149" t="s">
        <v>262</v>
      </c>
      <c r="M3845" s="149"/>
      <c r="N3845" s="149" t="s">
        <v>263</v>
      </c>
      <c r="O3845" s="149" t="s">
        <v>214</v>
      </c>
      <c r="P3845" s="149" t="s">
        <v>53</v>
      </c>
      <c r="Q3845" s="149"/>
      <c r="R3845" s="149" t="s">
        <v>16759</v>
      </c>
      <c r="S3845" s="149" t="s">
        <v>5201</v>
      </c>
      <c r="T3845" s="149" t="s">
        <v>1210</v>
      </c>
      <c r="U3845" s="149" t="s">
        <v>267</v>
      </c>
      <c r="V3845" s="149"/>
      <c r="W3845" s="149"/>
      <c r="X3845" s="149" t="s">
        <v>336</v>
      </c>
      <c r="Y3845" s="149"/>
      <c r="Z3845" s="149"/>
      <c r="AA3845" s="149"/>
      <c r="AB3845" s="149" t="s">
        <v>269</v>
      </c>
      <c r="AC3845" s="149" t="s">
        <v>270</v>
      </c>
      <c r="AD3845" s="149" t="s">
        <v>1210</v>
      </c>
      <c r="AE3845" s="149" t="s">
        <v>271</v>
      </c>
      <c r="AF3845" s="149"/>
      <c r="AG3845" s="149" t="s">
        <v>1098</v>
      </c>
      <c r="AH3845" s="149" t="s">
        <v>273</v>
      </c>
      <c r="AI3845" s="158">
        <v>95</v>
      </c>
      <c r="AJ3845" s="149"/>
      <c r="AK3845" s="159" t="s">
        <v>274</v>
      </c>
      <c r="AL3845" s="159" t="s">
        <v>274</v>
      </c>
      <c r="AM3845" s="149" t="s">
        <v>274</v>
      </c>
      <c r="AN3845" s="160">
        <v>4</v>
      </c>
      <c r="AO3845" s="149"/>
      <c r="AP3845" s="149" t="s">
        <v>274</v>
      </c>
      <c r="AQ3845" s="149" t="s">
        <v>275</v>
      </c>
      <c r="AR3845" s="158">
        <v>1</v>
      </c>
      <c r="AS3845" s="149" t="s">
        <v>275</v>
      </c>
      <c r="AT3845" s="149" t="s">
        <v>276</v>
      </c>
      <c r="AU3845" s="161">
        <v>1</v>
      </c>
      <c r="AV3845" s="159">
        <v>2577.59</v>
      </c>
      <c r="AW3845" s="159">
        <v>103.1</v>
      </c>
      <c r="AX3845" s="149" t="s">
        <v>274</v>
      </c>
      <c r="AY3845" s="159">
        <v>30.86</v>
      </c>
      <c r="AZ3845" s="159">
        <v>30.86</v>
      </c>
      <c r="BA3845" s="159">
        <v>123.44</v>
      </c>
      <c r="BB3845" s="159">
        <v>2443.64</v>
      </c>
      <c r="BC3845" s="162" t="s">
        <v>274</v>
      </c>
      <c r="BD3845" s="162">
        <v>0</v>
      </c>
      <c r="BE3845" s="159">
        <v>133.95</v>
      </c>
      <c r="BF3845" s="159">
        <v>133.95</v>
      </c>
      <c r="BG3845" s="159">
        <v>2577.59</v>
      </c>
    </row>
    <row r="3846" ht="28.05" customHeight="1" spans="1:59">
      <c r="A3846" s="149"/>
      <c r="B3846" s="149"/>
      <c r="C3846" s="149"/>
      <c r="D3846" s="149" t="s">
        <v>3726</v>
      </c>
      <c r="E3846" s="340" t="s">
        <v>16826</v>
      </c>
      <c r="F3846" s="149" t="s">
        <v>3726</v>
      </c>
      <c r="G3846" s="149" t="s">
        <v>16827</v>
      </c>
      <c r="H3846" s="149" t="s">
        <v>16723</v>
      </c>
      <c r="I3846" s="149" t="s">
        <v>16828</v>
      </c>
      <c r="J3846" s="149" t="s">
        <v>16829</v>
      </c>
      <c r="K3846" s="149"/>
      <c r="L3846" s="149" t="s">
        <v>287</v>
      </c>
      <c r="M3846" s="149"/>
      <c r="N3846" s="149" t="s">
        <v>263</v>
      </c>
      <c r="O3846" s="149" t="s">
        <v>214</v>
      </c>
      <c r="P3846" s="149" t="s">
        <v>53</v>
      </c>
      <c r="Q3846" s="149"/>
      <c r="R3846" s="149" t="s">
        <v>417</v>
      </c>
      <c r="S3846" s="149" t="s">
        <v>16830</v>
      </c>
      <c r="T3846" s="149" t="s">
        <v>414</v>
      </c>
      <c r="U3846" s="149" t="s">
        <v>267</v>
      </c>
      <c r="V3846" s="149"/>
      <c r="W3846" s="149"/>
      <c r="X3846" s="149" t="s">
        <v>336</v>
      </c>
      <c r="Y3846" s="149"/>
      <c r="Z3846" s="149"/>
      <c r="AA3846" s="149"/>
      <c r="AB3846" s="149" t="s">
        <v>269</v>
      </c>
      <c r="AC3846" s="149" t="s">
        <v>270</v>
      </c>
      <c r="AD3846" s="149" t="s">
        <v>414</v>
      </c>
      <c r="AE3846" s="149" t="s">
        <v>271</v>
      </c>
      <c r="AF3846" s="149"/>
      <c r="AG3846" s="149" t="s">
        <v>1098</v>
      </c>
      <c r="AH3846" s="149" t="s">
        <v>273</v>
      </c>
      <c r="AI3846" s="158">
        <v>21</v>
      </c>
      <c r="AJ3846" s="149"/>
      <c r="AK3846" s="159" t="s">
        <v>274</v>
      </c>
      <c r="AL3846" s="159" t="s">
        <v>274</v>
      </c>
      <c r="AM3846" s="149" t="s">
        <v>274</v>
      </c>
      <c r="AN3846" s="160">
        <v>4</v>
      </c>
      <c r="AO3846" s="149"/>
      <c r="AP3846" s="149" t="s">
        <v>274</v>
      </c>
      <c r="AQ3846" s="149" t="s">
        <v>275</v>
      </c>
      <c r="AR3846" s="158">
        <v>1</v>
      </c>
      <c r="AS3846" s="149" t="s">
        <v>275</v>
      </c>
      <c r="AT3846" s="149" t="s">
        <v>276</v>
      </c>
      <c r="AU3846" s="161">
        <v>1</v>
      </c>
      <c r="AV3846" s="159">
        <v>55752.21</v>
      </c>
      <c r="AW3846" s="159">
        <v>2230.09</v>
      </c>
      <c r="AX3846" s="149" t="s">
        <v>274</v>
      </c>
      <c r="AY3846" s="159">
        <v>557.52</v>
      </c>
      <c r="AZ3846" s="159">
        <v>557.52</v>
      </c>
      <c r="BA3846" s="159">
        <v>2230.08</v>
      </c>
      <c r="BB3846" s="159">
        <v>11707.92</v>
      </c>
      <c r="BC3846" s="162" t="s">
        <v>274</v>
      </c>
      <c r="BD3846" s="162">
        <v>0</v>
      </c>
      <c r="BE3846" s="159">
        <v>44044.29</v>
      </c>
      <c r="BF3846" s="159">
        <v>44044.29</v>
      </c>
      <c r="BG3846" s="159">
        <v>55752.21</v>
      </c>
    </row>
    <row r="3847" ht="28.05" customHeight="1" spans="1:59">
      <c r="A3847" s="149"/>
      <c r="B3847" s="149"/>
      <c r="C3847" s="149"/>
      <c r="D3847" s="149" t="s">
        <v>3726</v>
      </c>
      <c r="E3847" s="340" t="s">
        <v>16831</v>
      </c>
      <c r="F3847" s="149" t="s">
        <v>3726</v>
      </c>
      <c r="G3847" s="149" t="s">
        <v>16832</v>
      </c>
      <c r="H3847" s="149" t="s">
        <v>16833</v>
      </c>
      <c r="I3847" s="149" t="s">
        <v>16834</v>
      </c>
      <c r="J3847" s="149" t="s">
        <v>16835</v>
      </c>
      <c r="K3847" s="149"/>
      <c r="L3847" s="149" t="s">
        <v>287</v>
      </c>
      <c r="M3847" s="149"/>
      <c r="N3847" s="149" t="s">
        <v>263</v>
      </c>
      <c r="O3847" s="149" t="s">
        <v>214</v>
      </c>
      <c r="P3847" s="149" t="s">
        <v>53</v>
      </c>
      <c r="Q3847" s="149"/>
      <c r="R3847" s="149" t="s">
        <v>2512</v>
      </c>
      <c r="S3847" s="149" t="s">
        <v>5890</v>
      </c>
      <c r="T3847" s="149" t="s">
        <v>168</v>
      </c>
      <c r="U3847" s="149" t="s">
        <v>267</v>
      </c>
      <c r="V3847" s="149"/>
      <c r="W3847" s="149"/>
      <c r="X3847" s="149" t="s">
        <v>336</v>
      </c>
      <c r="Y3847" s="149"/>
      <c r="Z3847" s="149"/>
      <c r="AA3847" s="149"/>
      <c r="AB3847" s="149" t="s">
        <v>269</v>
      </c>
      <c r="AC3847" s="149" t="s">
        <v>270</v>
      </c>
      <c r="AD3847" s="149" t="s">
        <v>168</v>
      </c>
      <c r="AE3847" s="149" t="s">
        <v>271</v>
      </c>
      <c r="AF3847" s="149"/>
      <c r="AG3847" s="149" t="s">
        <v>1098</v>
      </c>
      <c r="AH3847" s="149" t="s">
        <v>273</v>
      </c>
      <c r="AI3847" s="158">
        <v>67</v>
      </c>
      <c r="AJ3847" s="149"/>
      <c r="AK3847" s="159" t="s">
        <v>274</v>
      </c>
      <c r="AL3847" s="159" t="s">
        <v>274</v>
      </c>
      <c r="AM3847" s="149" t="s">
        <v>274</v>
      </c>
      <c r="AN3847" s="160">
        <v>4</v>
      </c>
      <c r="AO3847" s="149"/>
      <c r="AP3847" s="149" t="s">
        <v>274</v>
      </c>
      <c r="AQ3847" s="149" t="s">
        <v>275</v>
      </c>
      <c r="AR3847" s="158">
        <v>1</v>
      </c>
      <c r="AS3847" s="149" t="s">
        <v>275</v>
      </c>
      <c r="AT3847" s="149" t="s">
        <v>276</v>
      </c>
      <c r="AU3847" s="161">
        <v>1</v>
      </c>
      <c r="AV3847" s="159">
        <v>4837.07</v>
      </c>
      <c r="AW3847" s="159">
        <v>193.48</v>
      </c>
      <c r="AX3847" s="149" t="s">
        <v>274</v>
      </c>
      <c r="AY3847" s="159">
        <v>49.84</v>
      </c>
      <c r="AZ3847" s="159">
        <v>49.84</v>
      </c>
      <c r="BA3847" s="159">
        <v>199.36</v>
      </c>
      <c r="BB3847" s="159">
        <v>3198.3</v>
      </c>
      <c r="BC3847" s="162" t="s">
        <v>274</v>
      </c>
      <c r="BD3847" s="162">
        <v>0</v>
      </c>
      <c r="BE3847" s="159">
        <v>1638.77</v>
      </c>
      <c r="BF3847" s="159">
        <v>1638.77</v>
      </c>
      <c r="BG3847" s="159">
        <v>4837.07</v>
      </c>
    </row>
    <row r="3848" ht="28.05" customHeight="1" spans="1:59">
      <c r="A3848" s="149"/>
      <c r="B3848" s="149"/>
      <c r="C3848" s="149"/>
      <c r="D3848" s="149" t="s">
        <v>3726</v>
      </c>
      <c r="E3848" s="340" t="s">
        <v>16836</v>
      </c>
      <c r="F3848" s="149" t="s">
        <v>3726</v>
      </c>
      <c r="G3848" s="149" t="s">
        <v>16837</v>
      </c>
      <c r="H3848" s="149" t="s">
        <v>16838</v>
      </c>
      <c r="I3848" s="149" t="s">
        <v>16839</v>
      </c>
      <c r="J3848" s="149" t="s">
        <v>16840</v>
      </c>
      <c r="K3848" s="149"/>
      <c r="L3848" s="149" t="s">
        <v>287</v>
      </c>
      <c r="M3848" s="149"/>
      <c r="N3848" s="149" t="s">
        <v>263</v>
      </c>
      <c r="O3848" s="149" t="s">
        <v>214</v>
      </c>
      <c r="P3848" s="149" t="s">
        <v>53</v>
      </c>
      <c r="Q3848" s="149"/>
      <c r="R3848" s="149" t="s">
        <v>417</v>
      </c>
      <c r="S3848" s="149" t="s">
        <v>16841</v>
      </c>
      <c r="T3848" s="149" t="s">
        <v>414</v>
      </c>
      <c r="U3848" s="149" t="s">
        <v>267</v>
      </c>
      <c r="V3848" s="149"/>
      <c r="W3848" s="149"/>
      <c r="X3848" s="149" t="s">
        <v>268</v>
      </c>
      <c r="Y3848" s="149"/>
      <c r="Z3848" s="149"/>
      <c r="AA3848" s="149"/>
      <c r="AB3848" s="149" t="s">
        <v>269</v>
      </c>
      <c r="AC3848" s="149" t="s">
        <v>270</v>
      </c>
      <c r="AD3848" s="149" t="s">
        <v>414</v>
      </c>
      <c r="AE3848" s="149" t="s">
        <v>271</v>
      </c>
      <c r="AF3848" s="149"/>
      <c r="AG3848" s="149" t="s">
        <v>1098</v>
      </c>
      <c r="AH3848" s="149" t="s">
        <v>273</v>
      </c>
      <c r="AI3848" s="158">
        <v>21</v>
      </c>
      <c r="AJ3848" s="149"/>
      <c r="AK3848" s="159" t="s">
        <v>274</v>
      </c>
      <c r="AL3848" s="159" t="s">
        <v>274</v>
      </c>
      <c r="AM3848" s="149" t="s">
        <v>274</v>
      </c>
      <c r="AN3848" s="160">
        <v>4</v>
      </c>
      <c r="AO3848" s="149"/>
      <c r="AP3848" s="149" t="s">
        <v>274</v>
      </c>
      <c r="AQ3848" s="149" t="s">
        <v>275</v>
      </c>
      <c r="AR3848" s="158">
        <v>1</v>
      </c>
      <c r="AS3848" s="149" t="s">
        <v>275</v>
      </c>
      <c r="AT3848" s="149" t="s">
        <v>276</v>
      </c>
      <c r="AU3848" s="161">
        <v>1</v>
      </c>
      <c r="AV3848" s="159">
        <v>32000</v>
      </c>
      <c r="AW3848" s="159">
        <v>1280</v>
      </c>
      <c r="AX3848" s="149" t="s">
        <v>274</v>
      </c>
      <c r="AY3848" s="159">
        <v>320</v>
      </c>
      <c r="AZ3848" s="159">
        <v>320</v>
      </c>
      <c r="BA3848" s="159">
        <v>1280</v>
      </c>
      <c r="BB3848" s="159">
        <v>6720</v>
      </c>
      <c r="BC3848" s="162" t="s">
        <v>274</v>
      </c>
      <c r="BD3848" s="162">
        <v>0</v>
      </c>
      <c r="BE3848" s="159">
        <v>25280</v>
      </c>
      <c r="BF3848" s="159">
        <v>25280</v>
      </c>
      <c r="BG3848" s="159">
        <v>32000</v>
      </c>
    </row>
    <row r="3849" ht="28.05" customHeight="1" spans="1:59">
      <c r="A3849" s="149"/>
      <c r="B3849" s="149"/>
      <c r="C3849" s="149"/>
      <c r="D3849" s="149" t="s">
        <v>3726</v>
      </c>
      <c r="E3849" s="340" t="s">
        <v>16842</v>
      </c>
      <c r="F3849" s="149" t="s">
        <v>3726</v>
      </c>
      <c r="G3849" s="149" t="s">
        <v>16843</v>
      </c>
      <c r="H3849" s="149" t="s">
        <v>3818</v>
      </c>
      <c r="I3849" s="149" t="s">
        <v>5813</v>
      </c>
      <c r="J3849" s="149" t="s">
        <v>16844</v>
      </c>
      <c r="K3849" s="149"/>
      <c r="L3849" s="149" t="s">
        <v>262</v>
      </c>
      <c r="M3849" s="149"/>
      <c r="N3849" s="149" t="s">
        <v>263</v>
      </c>
      <c r="O3849" s="149" t="s">
        <v>214</v>
      </c>
      <c r="P3849" s="149" t="s">
        <v>53</v>
      </c>
      <c r="Q3849" s="149"/>
      <c r="R3849" s="149" t="s">
        <v>3903</v>
      </c>
      <c r="S3849" s="149" t="s">
        <v>4605</v>
      </c>
      <c r="T3849" s="149" t="s">
        <v>2514</v>
      </c>
      <c r="U3849" s="149" t="s">
        <v>267</v>
      </c>
      <c r="V3849" s="149"/>
      <c r="W3849" s="149"/>
      <c r="X3849" s="149" t="s">
        <v>336</v>
      </c>
      <c r="Y3849" s="149"/>
      <c r="Z3849" s="149"/>
      <c r="AA3849" s="149"/>
      <c r="AB3849" s="149" t="s">
        <v>269</v>
      </c>
      <c r="AC3849" s="149" t="s">
        <v>270</v>
      </c>
      <c r="AD3849" s="149" t="s">
        <v>2514</v>
      </c>
      <c r="AE3849" s="149" t="s">
        <v>271</v>
      </c>
      <c r="AF3849" s="149"/>
      <c r="AG3849" s="149" t="s">
        <v>1098</v>
      </c>
      <c r="AH3849" s="149" t="s">
        <v>273</v>
      </c>
      <c r="AI3849" s="158">
        <v>64</v>
      </c>
      <c r="AJ3849" s="149"/>
      <c r="AK3849" s="159" t="s">
        <v>274</v>
      </c>
      <c r="AL3849" s="159" t="s">
        <v>274</v>
      </c>
      <c r="AM3849" s="149" t="s">
        <v>274</v>
      </c>
      <c r="AN3849" s="160">
        <v>4</v>
      </c>
      <c r="AO3849" s="149"/>
      <c r="AP3849" s="149" t="s">
        <v>274</v>
      </c>
      <c r="AQ3849" s="149" t="s">
        <v>275</v>
      </c>
      <c r="AR3849" s="158">
        <v>1</v>
      </c>
      <c r="AS3849" s="149" t="s">
        <v>275</v>
      </c>
      <c r="AT3849" s="149" t="s">
        <v>276</v>
      </c>
      <c r="AU3849" s="161">
        <v>1</v>
      </c>
      <c r="AV3849" s="159">
        <v>4867.26</v>
      </c>
      <c r="AW3849" s="159">
        <v>194.69</v>
      </c>
      <c r="AX3849" s="149" t="s">
        <v>274</v>
      </c>
      <c r="AY3849" s="159">
        <v>50.03</v>
      </c>
      <c r="AZ3849" s="159">
        <v>50.03</v>
      </c>
      <c r="BA3849" s="159">
        <v>200.12</v>
      </c>
      <c r="BB3849" s="159">
        <v>3071.65</v>
      </c>
      <c r="BC3849" s="162" t="s">
        <v>274</v>
      </c>
      <c r="BD3849" s="162">
        <v>0</v>
      </c>
      <c r="BE3849" s="159">
        <v>1795.61</v>
      </c>
      <c r="BF3849" s="159">
        <v>1795.61</v>
      </c>
      <c r="BG3849" s="159">
        <v>4867.26</v>
      </c>
    </row>
    <row r="3850" ht="28.05" customHeight="1" spans="1:59">
      <c r="A3850" s="149"/>
      <c r="B3850" s="149"/>
      <c r="C3850" s="149"/>
      <c r="D3850" s="149" t="s">
        <v>3726</v>
      </c>
      <c r="E3850" s="340" t="s">
        <v>16845</v>
      </c>
      <c r="F3850" s="149" t="s">
        <v>3726</v>
      </c>
      <c r="G3850" s="149" t="s">
        <v>16846</v>
      </c>
      <c r="H3850" s="149" t="s">
        <v>16833</v>
      </c>
      <c r="I3850" s="149" t="s">
        <v>16834</v>
      </c>
      <c r="J3850" s="149" t="s">
        <v>16847</v>
      </c>
      <c r="K3850" s="149"/>
      <c r="L3850" s="149" t="s">
        <v>287</v>
      </c>
      <c r="M3850" s="149"/>
      <c r="N3850" s="149" t="s">
        <v>263</v>
      </c>
      <c r="O3850" s="149" t="s">
        <v>214</v>
      </c>
      <c r="P3850" s="149" t="s">
        <v>53</v>
      </c>
      <c r="Q3850" s="149"/>
      <c r="R3850" s="149" t="s">
        <v>2512</v>
      </c>
      <c r="S3850" s="149" t="s">
        <v>5890</v>
      </c>
      <c r="T3850" s="149" t="s">
        <v>168</v>
      </c>
      <c r="U3850" s="149" t="s">
        <v>267</v>
      </c>
      <c r="V3850" s="149"/>
      <c r="W3850" s="149"/>
      <c r="X3850" s="149" t="s">
        <v>336</v>
      </c>
      <c r="Y3850" s="149"/>
      <c r="Z3850" s="149"/>
      <c r="AA3850" s="149"/>
      <c r="AB3850" s="149" t="s">
        <v>269</v>
      </c>
      <c r="AC3850" s="149" t="s">
        <v>270</v>
      </c>
      <c r="AD3850" s="149" t="s">
        <v>168</v>
      </c>
      <c r="AE3850" s="149" t="s">
        <v>271</v>
      </c>
      <c r="AF3850" s="149"/>
      <c r="AG3850" s="149" t="s">
        <v>1098</v>
      </c>
      <c r="AH3850" s="149" t="s">
        <v>273</v>
      </c>
      <c r="AI3850" s="158">
        <v>67</v>
      </c>
      <c r="AJ3850" s="149"/>
      <c r="AK3850" s="159" t="s">
        <v>274</v>
      </c>
      <c r="AL3850" s="159" t="s">
        <v>274</v>
      </c>
      <c r="AM3850" s="149" t="s">
        <v>274</v>
      </c>
      <c r="AN3850" s="160">
        <v>4</v>
      </c>
      <c r="AO3850" s="149"/>
      <c r="AP3850" s="149" t="s">
        <v>274</v>
      </c>
      <c r="AQ3850" s="149" t="s">
        <v>275</v>
      </c>
      <c r="AR3850" s="158">
        <v>1</v>
      </c>
      <c r="AS3850" s="149" t="s">
        <v>275</v>
      </c>
      <c r="AT3850" s="149" t="s">
        <v>276</v>
      </c>
      <c r="AU3850" s="161">
        <v>1</v>
      </c>
      <c r="AV3850" s="159">
        <v>4837.07</v>
      </c>
      <c r="AW3850" s="159">
        <v>193.48</v>
      </c>
      <c r="AX3850" s="149" t="s">
        <v>274</v>
      </c>
      <c r="AY3850" s="159">
        <v>49.84</v>
      </c>
      <c r="AZ3850" s="159">
        <v>49.84</v>
      </c>
      <c r="BA3850" s="159">
        <v>199.36</v>
      </c>
      <c r="BB3850" s="159">
        <v>3198.3</v>
      </c>
      <c r="BC3850" s="162" t="s">
        <v>274</v>
      </c>
      <c r="BD3850" s="162">
        <v>0</v>
      </c>
      <c r="BE3850" s="159">
        <v>1638.77</v>
      </c>
      <c r="BF3850" s="159">
        <v>1638.77</v>
      </c>
      <c r="BG3850" s="159">
        <v>4837.07</v>
      </c>
    </row>
    <row r="3851" ht="28.05" customHeight="1" spans="1:59">
      <c r="A3851" s="149"/>
      <c r="B3851" s="149"/>
      <c r="C3851" s="149"/>
      <c r="D3851" s="149" t="s">
        <v>3726</v>
      </c>
      <c r="E3851" s="340" t="s">
        <v>16848</v>
      </c>
      <c r="F3851" s="149" t="s">
        <v>3726</v>
      </c>
      <c r="G3851" s="149" t="s">
        <v>16849</v>
      </c>
      <c r="H3851" s="149" t="s">
        <v>16850</v>
      </c>
      <c r="I3851" s="149" t="s">
        <v>16851</v>
      </c>
      <c r="J3851" s="149" t="s">
        <v>16852</v>
      </c>
      <c r="K3851" s="149"/>
      <c r="L3851" s="149" t="s">
        <v>262</v>
      </c>
      <c r="M3851" s="149"/>
      <c r="N3851" s="149" t="s">
        <v>263</v>
      </c>
      <c r="O3851" s="149" t="s">
        <v>214</v>
      </c>
      <c r="P3851" s="149" t="s">
        <v>53</v>
      </c>
      <c r="Q3851" s="149"/>
      <c r="R3851" s="149" t="s">
        <v>16853</v>
      </c>
      <c r="S3851" s="149" t="s">
        <v>16854</v>
      </c>
      <c r="T3851" s="149" t="s">
        <v>2514</v>
      </c>
      <c r="U3851" s="149" t="s">
        <v>267</v>
      </c>
      <c r="V3851" s="149"/>
      <c r="W3851" s="149"/>
      <c r="X3851" s="149" t="s">
        <v>336</v>
      </c>
      <c r="Y3851" s="149"/>
      <c r="Z3851" s="149"/>
      <c r="AA3851" s="149"/>
      <c r="AB3851" s="149" t="s">
        <v>269</v>
      </c>
      <c r="AC3851" s="149" t="s">
        <v>270</v>
      </c>
      <c r="AD3851" s="149" t="s">
        <v>2514</v>
      </c>
      <c r="AE3851" s="149" t="s">
        <v>271</v>
      </c>
      <c r="AF3851" s="149"/>
      <c r="AG3851" s="149" t="s">
        <v>1098</v>
      </c>
      <c r="AH3851" s="149" t="s">
        <v>273</v>
      </c>
      <c r="AI3851" s="158">
        <v>64</v>
      </c>
      <c r="AJ3851" s="149"/>
      <c r="AK3851" s="159" t="s">
        <v>274</v>
      </c>
      <c r="AL3851" s="159" t="s">
        <v>274</v>
      </c>
      <c r="AM3851" s="149" t="s">
        <v>274</v>
      </c>
      <c r="AN3851" s="160">
        <v>4</v>
      </c>
      <c r="AO3851" s="149"/>
      <c r="AP3851" s="149" t="s">
        <v>274</v>
      </c>
      <c r="AQ3851" s="149" t="s">
        <v>275</v>
      </c>
      <c r="AR3851" s="158">
        <v>1</v>
      </c>
      <c r="AS3851" s="149" t="s">
        <v>275</v>
      </c>
      <c r="AT3851" s="149" t="s">
        <v>276</v>
      </c>
      <c r="AU3851" s="161">
        <v>1</v>
      </c>
      <c r="AV3851" s="159">
        <v>83185.84</v>
      </c>
      <c r="AW3851" s="159">
        <v>3327.43</v>
      </c>
      <c r="AX3851" s="149" t="s">
        <v>274</v>
      </c>
      <c r="AY3851" s="159">
        <v>854.96</v>
      </c>
      <c r="AZ3851" s="159">
        <v>854.96</v>
      </c>
      <c r="BA3851" s="159">
        <v>3419.84</v>
      </c>
      <c r="BB3851" s="159">
        <v>52499.58</v>
      </c>
      <c r="BC3851" s="162" t="s">
        <v>274</v>
      </c>
      <c r="BD3851" s="162">
        <v>0</v>
      </c>
      <c r="BE3851" s="159">
        <v>30686.26</v>
      </c>
      <c r="BF3851" s="159">
        <v>30686.26</v>
      </c>
      <c r="BG3851" s="159">
        <v>83185.84</v>
      </c>
    </row>
    <row r="3852" ht="28.05" customHeight="1" spans="1:59">
      <c r="A3852" s="149"/>
      <c r="B3852" s="149"/>
      <c r="C3852" s="149"/>
      <c r="D3852" s="149" t="s">
        <v>3726</v>
      </c>
      <c r="E3852" s="340" t="s">
        <v>16855</v>
      </c>
      <c r="F3852" s="149" t="s">
        <v>3726</v>
      </c>
      <c r="G3852" s="149" t="s">
        <v>16856</v>
      </c>
      <c r="H3852" s="149" t="s">
        <v>16857</v>
      </c>
      <c r="I3852" s="149" t="s">
        <v>16858</v>
      </c>
      <c r="J3852" s="149" t="s">
        <v>16859</v>
      </c>
      <c r="K3852" s="149"/>
      <c r="L3852" s="149" t="s">
        <v>287</v>
      </c>
      <c r="M3852" s="149"/>
      <c r="N3852" s="149" t="s">
        <v>263</v>
      </c>
      <c r="O3852" s="149" t="s">
        <v>214</v>
      </c>
      <c r="P3852" s="149" t="s">
        <v>53</v>
      </c>
      <c r="Q3852" s="149"/>
      <c r="R3852" s="149" t="s">
        <v>417</v>
      </c>
      <c r="S3852" s="149" t="s">
        <v>6438</v>
      </c>
      <c r="T3852" s="149" t="s">
        <v>414</v>
      </c>
      <c r="U3852" s="149" t="s">
        <v>267</v>
      </c>
      <c r="V3852" s="149"/>
      <c r="W3852" s="149"/>
      <c r="X3852" s="149" t="s">
        <v>336</v>
      </c>
      <c r="Y3852" s="149"/>
      <c r="Z3852" s="149"/>
      <c r="AA3852" s="149"/>
      <c r="AB3852" s="149" t="s">
        <v>269</v>
      </c>
      <c r="AC3852" s="149" t="s">
        <v>270</v>
      </c>
      <c r="AD3852" s="149" t="s">
        <v>414</v>
      </c>
      <c r="AE3852" s="149" t="s">
        <v>271</v>
      </c>
      <c r="AF3852" s="149"/>
      <c r="AG3852" s="149" t="s">
        <v>1098</v>
      </c>
      <c r="AH3852" s="149" t="s">
        <v>273</v>
      </c>
      <c r="AI3852" s="158">
        <v>21</v>
      </c>
      <c r="AJ3852" s="149"/>
      <c r="AK3852" s="159" t="s">
        <v>274</v>
      </c>
      <c r="AL3852" s="159" t="s">
        <v>274</v>
      </c>
      <c r="AM3852" s="149" t="s">
        <v>274</v>
      </c>
      <c r="AN3852" s="160">
        <v>4</v>
      </c>
      <c r="AO3852" s="149"/>
      <c r="AP3852" s="149" t="s">
        <v>274</v>
      </c>
      <c r="AQ3852" s="149" t="s">
        <v>275</v>
      </c>
      <c r="AR3852" s="158">
        <v>1</v>
      </c>
      <c r="AS3852" s="149" t="s">
        <v>275</v>
      </c>
      <c r="AT3852" s="149" t="s">
        <v>276</v>
      </c>
      <c r="AU3852" s="161">
        <v>1</v>
      </c>
      <c r="AV3852" s="159">
        <v>52212.39</v>
      </c>
      <c r="AW3852" s="159">
        <v>2088.5</v>
      </c>
      <c r="AX3852" s="149" t="s">
        <v>274</v>
      </c>
      <c r="AY3852" s="159">
        <v>522.12</v>
      </c>
      <c r="AZ3852" s="159">
        <v>522.12</v>
      </c>
      <c r="BA3852" s="159">
        <v>2088.48</v>
      </c>
      <c r="BB3852" s="159">
        <v>10964.52</v>
      </c>
      <c r="BC3852" s="162" t="s">
        <v>274</v>
      </c>
      <c r="BD3852" s="162">
        <v>0</v>
      </c>
      <c r="BE3852" s="159">
        <v>41247.87</v>
      </c>
      <c r="BF3852" s="159">
        <v>41247.87</v>
      </c>
      <c r="BG3852" s="159">
        <v>52212.39</v>
      </c>
    </row>
    <row r="3853" ht="28.05" customHeight="1" spans="1:59">
      <c r="A3853" s="149"/>
      <c r="B3853" s="149"/>
      <c r="C3853" s="149"/>
      <c r="D3853" s="149" t="s">
        <v>3726</v>
      </c>
      <c r="E3853" s="340" t="s">
        <v>16860</v>
      </c>
      <c r="F3853" s="149" t="s">
        <v>3726</v>
      </c>
      <c r="G3853" s="149" t="s">
        <v>16861</v>
      </c>
      <c r="H3853" s="149" t="s">
        <v>16833</v>
      </c>
      <c r="I3853" s="149" t="s">
        <v>16834</v>
      </c>
      <c r="J3853" s="149" t="s">
        <v>16862</v>
      </c>
      <c r="K3853" s="149"/>
      <c r="L3853" s="149" t="s">
        <v>287</v>
      </c>
      <c r="M3853" s="149"/>
      <c r="N3853" s="149" t="s">
        <v>263</v>
      </c>
      <c r="O3853" s="149" t="s">
        <v>214</v>
      </c>
      <c r="P3853" s="149" t="s">
        <v>53</v>
      </c>
      <c r="Q3853" s="149"/>
      <c r="R3853" s="149" t="s">
        <v>2512</v>
      </c>
      <c r="S3853" s="149" t="s">
        <v>5890</v>
      </c>
      <c r="T3853" s="149" t="s">
        <v>168</v>
      </c>
      <c r="U3853" s="149" t="s">
        <v>267</v>
      </c>
      <c r="V3853" s="149"/>
      <c r="W3853" s="149"/>
      <c r="X3853" s="149" t="s">
        <v>336</v>
      </c>
      <c r="Y3853" s="149"/>
      <c r="Z3853" s="149"/>
      <c r="AA3853" s="149"/>
      <c r="AB3853" s="149" t="s">
        <v>269</v>
      </c>
      <c r="AC3853" s="149" t="s">
        <v>270</v>
      </c>
      <c r="AD3853" s="149" t="s">
        <v>168</v>
      </c>
      <c r="AE3853" s="149" t="s">
        <v>271</v>
      </c>
      <c r="AF3853" s="149"/>
      <c r="AG3853" s="149" t="s">
        <v>1098</v>
      </c>
      <c r="AH3853" s="149" t="s">
        <v>273</v>
      </c>
      <c r="AI3853" s="158">
        <v>67</v>
      </c>
      <c r="AJ3853" s="149"/>
      <c r="AK3853" s="159" t="s">
        <v>274</v>
      </c>
      <c r="AL3853" s="159" t="s">
        <v>274</v>
      </c>
      <c r="AM3853" s="149" t="s">
        <v>274</v>
      </c>
      <c r="AN3853" s="160">
        <v>4</v>
      </c>
      <c r="AO3853" s="149"/>
      <c r="AP3853" s="149" t="s">
        <v>274</v>
      </c>
      <c r="AQ3853" s="149" t="s">
        <v>275</v>
      </c>
      <c r="AR3853" s="158">
        <v>1</v>
      </c>
      <c r="AS3853" s="149" t="s">
        <v>275</v>
      </c>
      <c r="AT3853" s="149" t="s">
        <v>276</v>
      </c>
      <c r="AU3853" s="161">
        <v>1</v>
      </c>
      <c r="AV3853" s="159">
        <v>4837.07</v>
      </c>
      <c r="AW3853" s="159">
        <v>193.48</v>
      </c>
      <c r="AX3853" s="149" t="s">
        <v>274</v>
      </c>
      <c r="AY3853" s="159">
        <v>49.84</v>
      </c>
      <c r="AZ3853" s="159">
        <v>49.84</v>
      </c>
      <c r="BA3853" s="159">
        <v>199.36</v>
      </c>
      <c r="BB3853" s="159">
        <v>3198.3</v>
      </c>
      <c r="BC3853" s="162" t="s">
        <v>274</v>
      </c>
      <c r="BD3853" s="162">
        <v>0</v>
      </c>
      <c r="BE3853" s="159">
        <v>1638.77</v>
      </c>
      <c r="BF3853" s="159">
        <v>1638.77</v>
      </c>
      <c r="BG3853" s="159">
        <v>4837.07</v>
      </c>
    </row>
    <row r="3854" ht="28.05" customHeight="1" spans="1:59">
      <c r="A3854" s="149"/>
      <c r="B3854" s="149"/>
      <c r="C3854" s="149"/>
      <c r="D3854" s="149" t="s">
        <v>3726</v>
      </c>
      <c r="E3854" s="340" t="s">
        <v>16863</v>
      </c>
      <c r="F3854" s="149" t="s">
        <v>3726</v>
      </c>
      <c r="G3854" s="149" t="s">
        <v>16864</v>
      </c>
      <c r="H3854" s="149" t="s">
        <v>16642</v>
      </c>
      <c r="I3854" s="149" t="s">
        <v>16865</v>
      </c>
      <c r="J3854" s="149" t="s">
        <v>16866</v>
      </c>
      <c r="K3854" s="149"/>
      <c r="L3854" s="149" t="s">
        <v>287</v>
      </c>
      <c r="M3854" s="149"/>
      <c r="N3854" s="149" t="s">
        <v>263</v>
      </c>
      <c r="O3854" s="149" t="s">
        <v>214</v>
      </c>
      <c r="P3854" s="149" t="s">
        <v>53</v>
      </c>
      <c r="Q3854" s="149"/>
      <c r="R3854" s="149" t="s">
        <v>417</v>
      </c>
      <c r="S3854" s="149" t="s">
        <v>16645</v>
      </c>
      <c r="T3854" s="149" t="s">
        <v>414</v>
      </c>
      <c r="U3854" s="149" t="s">
        <v>267</v>
      </c>
      <c r="V3854" s="149"/>
      <c r="W3854" s="149"/>
      <c r="X3854" s="149" t="s">
        <v>336</v>
      </c>
      <c r="Y3854" s="149"/>
      <c r="Z3854" s="149"/>
      <c r="AA3854" s="149"/>
      <c r="AB3854" s="149" t="s">
        <v>269</v>
      </c>
      <c r="AC3854" s="149" t="s">
        <v>270</v>
      </c>
      <c r="AD3854" s="149" t="s">
        <v>414</v>
      </c>
      <c r="AE3854" s="149" t="s">
        <v>271</v>
      </c>
      <c r="AF3854" s="149"/>
      <c r="AG3854" s="149" t="s">
        <v>1098</v>
      </c>
      <c r="AH3854" s="149" t="s">
        <v>273</v>
      </c>
      <c r="AI3854" s="158">
        <v>21</v>
      </c>
      <c r="AJ3854" s="149"/>
      <c r="AK3854" s="159" t="s">
        <v>274</v>
      </c>
      <c r="AL3854" s="159" t="s">
        <v>274</v>
      </c>
      <c r="AM3854" s="149" t="s">
        <v>274</v>
      </c>
      <c r="AN3854" s="160">
        <v>4</v>
      </c>
      <c r="AO3854" s="149"/>
      <c r="AP3854" s="149" t="s">
        <v>274</v>
      </c>
      <c r="AQ3854" s="149" t="s">
        <v>275</v>
      </c>
      <c r="AR3854" s="158">
        <v>1</v>
      </c>
      <c r="AS3854" s="149" t="s">
        <v>275</v>
      </c>
      <c r="AT3854" s="149" t="s">
        <v>276</v>
      </c>
      <c r="AU3854" s="161">
        <v>1</v>
      </c>
      <c r="AV3854" s="159">
        <v>7495.58</v>
      </c>
      <c r="AW3854" s="159">
        <v>299.82</v>
      </c>
      <c r="AX3854" s="149" t="s">
        <v>274</v>
      </c>
      <c r="AY3854" s="159">
        <v>74.96</v>
      </c>
      <c r="AZ3854" s="159">
        <v>74.96</v>
      </c>
      <c r="BA3854" s="159">
        <v>299.82</v>
      </c>
      <c r="BB3854" s="159">
        <v>1574.14</v>
      </c>
      <c r="BC3854" s="162" t="s">
        <v>274</v>
      </c>
      <c r="BD3854" s="162">
        <v>0</v>
      </c>
      <c r="BE3854" s="159">
        <v>5921.44</v>
      </c>
      <c r="BF3854" s="159">
        <v>5921.44</v>
      </c>
      <c r="BG3854" s="159">
        <v>7495.58</v>
      </c>
    </row>
    <row r="3855" ht="28.05" customHeight="1" spans="1:59">
      <c r="A3855" s="149"/>
      <c r="B3855" s="149"/>
      <c r="C3855" s="149"/>
      <c r="D3855" s="149" t="s">
        <v>3726</v>
      </c>
      <c r="E3855" s="340" t="s">
        <v>16867</v>
      </c>
      <c r="F3855" s="149" t="s">
        <v>3726</v>
      </c>
      <c r="G3855" s="149" t="s">
        <v>16868</v>
      </c>
      <c r="H3855" s="149" t="s">
        <v>16833</v>
      </c>
      <c r="I3855" s="149" t="s">
        <v>16834</v>
      </c>
      <c r="J3855" s="149" t="s">
        <v>16869</v>
      </c>
      <c r="K3855" s="149"/>
      <c r="L3855" s="149" t="s">
        <v>287</v>
      </c>
      <c r="M3855" s="149"/>
      <c r="N3855" s="149" t="s">
        <v>263</v>
      </c>
      <c r="O3855" s="149" t="s">
        <v>214</v>
      </c>
      <c r="P3855" s="149" t="s">
        <v>53</v>
      </c>
      <c r="Q3855" s="149"/>
      <c r="R3855" s="149" t="s">
        <v>2512</v>
      </c>
      <c r="S3855" s="149" t="s">
        <v>5890</v>
      </c>
      <c r="T3855" s="149" t="s">
        <v>168</v>
      </c>
      <c r="U3855" s="149" t="s">
        <v>267</v>
      </c>
      <c r="V3855" s="149"/>
      <c r="W3855" s="149"/>
      <c r="X3855" s="149" t="s">
        <v>336</v>
      </c>
      <c r="Y3855" s="149"/>
      <c r="Z3855" s="149"/>
      <c r="AA3855" s="149"/>
      <c r="AB3855" s="149" t="s">
        <v>269</v>
      </c>
      <c r="AC3855" s="149" t="s">
        <v>270</v>
      </c>
      <c r="AD3855" s="149" t="s">
        <v>168</v>
      </c>
      <c r="AE3855" s="149" t="s">
        <v>271</v>
      </c>
      <c r="AF3855" s="149"/>
      <c r="AG3855" s="149" t="s">
        <v>1098</v>
      </c>
      <c r="AH3855" s="149" t="s">
        <v>273</v>
      </c>
      <c r="AI3855" s="158">
        <v>67</v>
      </c>
      <c r="AJ3855" s="149"/>
      <c r="AK3855" s="159" t="s">
        <v>274</v>
      </c>
      <c r="AL3855" s="159" t="s">
        <v>274</v>
      </c>
      <c r="AM3855" s="149" t="s">
        <v>274</v>
      </c>
      <c r="AN3855" s="160">
        <v>4</v>
      </c>
      <c r="AO3855" s="149"/>
      <c r="AP3855" s="149" t="s">
        <v>274</v>
      </c>
      <c r="AQ3855" s="149" t="s">
        <v>275</v>
      </c>
      <c r="AR3855" s="158">
        <v>1</v>
      </c>
      <c r="AS3855" s="149" t="s">
        <v>275</v>
      </c>
      <c r="AT3855" s="149" t="s">
        <v>276</v>
      </c>
      <c r="AU3855" s="161">
        <v>1</v>
      </c>
      <c r="AV3855" s="159">
        <v>4837.07</v>
      </c>
      <c r="AW3855" s="159">
        <v>193.48</v>
      </c>
      <c r="AX3855" s="149" t="s">
        <v>274</v>
      </c>
      <c r="AY3855" s="159">
        <v>49.84</v>
      </c>
      <c r="AZ3855" s="159">
        <v>49.84</v>
      </c>
      <c r="BA3855" s="159">
        <v>199.36</v>
      </c>
      <c r="BB3855" s="159">
        <v>3198.3</v>
      </c>
      <c r="BC3855" s="162" t="s">
        <v>274</v>
      </c>
      <c r="BD3855" s="162">
        <v>0</v>
      </c>
      <c r="BE3855" s="159">
        <v>1638.77</v>
      </c>
      <c r="BF3855" s="159">
        <v>1638.77</v>
      </c>
      <c r="BG3855" s="159">
        <v>4837.07</v>
      </c>
    </row>
    <row r="3856" ht="28.05" customHeight="1" spans="1:59">
      <c r="A3856" s="149"/>
      <c r="B3856" s="149"/>
      <c r="C3856" s="149"/>
      <c r="D3856" s="149" t="s">
        <v>3726</v>
      </c>
      <c r="E3856" s="340" t="s">
        <v>16870</v>
      </c>
      <c r="F3856" s="149" t="s">
        <v>3726</v>
      </c>
      <c r="G3856" s="149" t="s">
        <v>16871</v>
      </c>
      <c r="H3856" s="149" t="s">
        <v>16642</v>
      </c>
      <c r="I3856" s="149" t="s">
        <v>16865</v>
      </c>
      <c r="J3856" s="149" t="s">
        <v>16872</v>
      </c>
      <c r="K3856" s="149"/>
      <c r="L3856" s="149" t="s">
        <v>287</v>
      </c>
      <c r="M3856" s="149"/>
      <c r="N3856" s="149" t="s">
        <v>263</v>
      </c>
      <c r="O3856" s="149" t="s">
        <v>214</v>
      </c>
      <c r="P3856" s="149" t="s">
        <v>53</v>
      </c>
      <c r="Q3856" s="149"/>
      <c r="R3856" s="149" t="s">
        <v>417</v>
      </c>
      <c r="S3856" s="149" t="s">
        <v>16645</v>
      </c>
      <c r="T3856" s="149" t="s">
        <v>414</v>
      </c>
      <c r="U3856" s="149" t="s">
        <v>267</v>
      </c>
      <c r="V3856" s="149"/>
      <c r="W3856" s="149"/>
      <c r="X3856" s="149" t="s">
        <v>336</v>
      </c>
      <c r="Y3856" s="149"/>
      <c r="Z3856" s="149"/>
      <c r="AA3856" s="149"/>
      <c r="AB3856" s="149" t="s">
        <v>269</v>
      </c>
      <c r="AC3856" s="149" t="s">
        <v>270</v>
      </c>
      <c r="AD3856" s="149" t="s">
        <v>414</v>
      </c>
      <c r="AE3856" s="149" t="s">
        <v>271</v>
      </c>
      <c r="AF3856" s="149"/>
      <c r="AG3856" s="149" t="s">
        <v>1098</v>
      </c>
      <c r="AH3856" s="149" t="s">
        <v>273</v>
      </c>
      <c r="AI3856" s="158">
        <v>21</v>
      </c>
      <c r="AJ3856" s="149"/>
      <c r="AK3856" s="159" t="s">
        <v>274</v>
      </c>
      <c r="AL3856" s="159" t="s">
        <v>274</v>
      </c>
      <c r="AM3856" s="149" t="s">
        <v>274</v>
      </c>
      <c r="AN3856" s="160">
        <v>4</v>
      </c>
      <c r="AO3856" s="149"/>
      <c r="AP3856" s="149" t="s">
        <v>274</v>
      </c>
      <c r="AQ3856" s="149" t="s">
        <v>275</v>
      </c>
      <c r="AR3856" s="158">
        <v>1</v>
      </c>
      <c r="AS3856" s="149" t="s">
        <v>275</v>
      </c>
      <c r="AT3856" s="149" t="s">
        <v>276</v>
      </c>
      <c r="AU3856" s="161">
        <v>1</v>
      </c>
      <c r="AV3856" s="159">
        <v>7495.58</v>
      </c>
      <c r="AW3856" s="159">
        <v>299.82</v>
      </c>
      <c r="AX3856" s="149" t="s">
        <v>274</v>
      </c>
      <c r="AY3856" s="159">
        <v>74.96</v>
      </c>
      <c r="AZ3856" s="159">
        <v>74.96</v>
      </c>
      <c r="BA3856" s="159">
        <v>299.82</v>
      </c>
      <c r="BB3856" s="159">
        <v>1574.14</v>
      </c>
      <c r="BC3856" s="162" t="s">
        <v>274</v>
      </c>
      <c r="BD3856" s="162">
        <v>0</v>
      </c>
      <c r="BE3856" s="159">
        <v>5921.44</v>
      </c>
      <c r="BF3856" s="159">
        <v>5921.44</v>
      </c>
      <c r="BG3856" s="159">
        <v>7495.58</v>
      </c>
    </row>
    <row r="3857" ht="28.05" customHeight="1" spans="1:59">
      <c r="A3857" s="149"/>
      <c r="B3857" s="149"/>
      <c r="C3857" s="149"/>
      <c r="D3857" s="149" t="s">
        <v>3726</v>
      </c>
      <c r="E3857" s="340" t="s">
        <v>16873</v>
      </c>
      <c r="F3857" s="149" t="s">
        <v>3726</v>
      </c>
      <c r="G3857" s="149" t="s">
        <v>16874</v>
      </c>
      <c r="H3857" s="149" t="s">
        <v>16833</v>
      </c>
      <c r="I3857" s="149" t="s">
        <v>16834</v>
      </c>
      <c r="J3857" s="149" t="s">
        <v>16875</v>
      </c>
      <c r="K3857" s="149"/>
      <c r="L3857" s="149" t="s">
        <v>287</v>
      </c>
      <c r="M3857" s="149"/>
      <c r="N3857" s="149" t="s">
        <v>263</v>
      </c>
      <c r="O3857" s="149" t="s">
        <v>214</v>
      </c>
      <c r="P3857" s="149" t="s">
        <v>53</v>
      </c>
      <c r="Q3857" s="149"/>
      <c r="R3857" s="149" t="s">
        <v>2512</v>
      </c>
      <c r="S3857" s="149" t="s">
        <v>5890</v>
      </c>
      <c r="T3857" s="149" t="s">
        <v>168</v>
      </c>
      <c r="U3857" s="149" t="s">
        <v>267</v>
      </c>
      <c r="V3857" s="149"/>
      <c r="W3857" s="149"/>
      <c r="X3857" s="149" t="s">
        <v>336</v>
      </c>
      <c r="Y3857" s="149"/>
      <c r="Z3857" s="149"/>
      <c r="AA3857" s="149"/>
      <c r="AB3857" s="149" t="s">
        <v>269</v>
      </c>
      <c r="AC3857" s="149" t="s">
        <v>270</v>
      </c>
      <c r="AD3857" s="149" t="s">
        <v>168</v>
      </c>
      <c r="AE3857" s="149" t="s">
        <v>271</v>
      </c>
      <c r="AF3857" s="149"/>
      <c r="AG3857" s="149" t="s">
        <v>1098</v>
      </c>
      <c r="AH3857" s="149" t="s">
        <v>273</v>
      </c>
      <c r="AI3857" s="158">
        <v>67</v>
      </c>
      <c r="AJ3857" s="149"/>
      <c r="AK3857" s="159" t="s">
        <v>274</v>
      </c>
      <c r="AL3857" s="159" t="s">
        <v>274</v>
      </c>
      <c r="AM3857" s="149" t="s">
        <v>274</v>
      </c>
      <c r="AN3857" s="160">
        <v>4</v>
      </c>
      <c r="AO3857" s="149"/>
      <c r="AP3857" s="149" t="s">
        <v>274</v>
      </c>
      <c r="AQ3857" s="149" t="s">
        <v>275</v>
      </c>
      <c r="AR3857" s="158">
        <v>1</v>
      </c>
      <c r="AS3857" s="149" t="s">
        <v>275</v>
      </c>
      <c r="AT3857" s="149" t="s">
        <v>276</v>
      </c>
      <c r="AU3857" s="161">
        <v>1</v>
      </c>
      <c r="AV3857" s="159">
        <v>4837.07</v>
      </c>
      <c r="AW3857" s="159">
        <v>193.48</v>
      </c>
      <c r="AX3857" s="149" t="s">
        <v>274</v>
      </c>
      <c r="AY3857" s="159">
        <v>49.84</v>
      </c>
      <c r="AZ3857" s="159">
        <v>49.84</v>
      </c>
      <c r="BA3857" s="159">
        <v>199.36</v>
      </c>
      <c r="BB3857" s="159">
        <v>3198.3</v>
      </c>
      <c r="BC3857" s="162" t="s">
        <v>274</v>
      </c>
      <c r="BD3857" s="162">
        <v>0</v>
      </c>
      <c r="BE3857" s="159">
        <v>1638.77</v>
      </c>
      <c r="BF3857" s="159">
        <v>1638.77</v>
      </c>
      <c r="BG3857" s="159">
        <v>4837.07</v>
      </c>
    </row>
    <row r="3858" ht="28.05" customHeight="1" spans="1:59">
      <c r="A3858" s="149"/>
      <c r="B3858" s="149"/>
      <c r="C3858" s="149"/>
      <c r="D3858" s="149" t="s">
        <v>3726</v>
      </c>
      <c r="E3858" s="340" t="s">
        <v>16876</v>
      </c>
      <c r="F3858" s="149" t="s">
        <v>3726</v>
      </c>
      <c r="G3858" s="149" t="s">
        <v>16877</v>
      </c>
      <c r="H3858" s="149" t="s">
        <v>16642</v>
      </c>
      <c r="I3858" s="149" t="s">
        <v>16865</v>
      </c>
      <c r="J3858" s="149" t="s">
        <v>16878</v>
      </c>
      <c r="K3858" s="149"/>
      <c r="L3858" s="149" t="s">
        <v>287</v>
      </c>
      <c r="M3858" s="149"/>
      <c r="N3858" s="149" t="s">
        <v>263</v>
      </c>
      <c r="O3858" s="149" t="s">
        <v>214</v>
      </c>
      <c r="P3858" s="149" t="s">
        <v>53</v>
      </c>
      <c r="Q3858" s="149"/>
      <c r="R3858" s="149" t="s">
        <v>417</v>
      </c>
      <c r="S3858" s="149" t="s">
        <v>16645</v>
      </c>
      <c r="T3858" s="149" t="s">
        <v>414</v>
      </c>
      <c r="U3858" s="149" t="s">
        <v>267</v>
      </c>
      <c r="V3858" s="149"/>
      <c r="W3858" s="149"/>
      <c r="X3858" s="149" t="s">
        <v>336</v>
      </c>
      <c r="Y3858" s="149"/>
      <c r="Z3858" s="149"/>
      <c r="AA3858" s="149"/>
      <c r="AB3858" s="149" t="s">
        <v>269</v>
      </c>
      <c r="AC3858" s="149" t="s">
        <v>270</v>
      </c>
      <c r="AD3858" s="149" t="s">
        <v>414</v>
      </c>
      <c r="AE3858" s="149" t="s">
        <v>271</v>
      </c>
      <c r="AF3858" s="149"/>
      <c r="AG3858" s="149" t="s">
        <v>1098</v>
      </c>
      <c r="AH3858" s="149" t="s">
        <v>273</v>
      </c>
      <c r="AI3858" s="158">
        <v>21</v>
      </c>
      <c r="AJ3858" s="149"/>
      <c r="AK3858" s="159" t="s">
        <v>274</v>
      </c>
      <c r="AL3858" s="159" t="s">
        <v>274</v>
      </c>
      <c r="AM3858" s="149" t="s">
        <v>274</v>
      </c>
      <c r="AN3858" s="160">
        <v>4</v>
      </c>
      <c r="AO3858" s="149"/>
      <c r="AP3858" s="149" t="s">
        <v>274</v>
      </c>
      <c r="AQ3858" s="149" t="s">
        <v>275</v>
      </c>
      <c r="AR3858" s="158">
        <v>1</v>
      </c>
      <c r="AS3858" s="149" t="s">
        <v>275</v>
      </c>
      <c r="AT3858" s="149" t="s">
        <v>276</v>
      </c>
      <c r="AU3858" s="161">
        <v>1</v>
      </c>
      <c r="AV3858" s="159">
        <v>7495.57</v>
      </c>
      <c r="AW3858" s="159">
        <v>299.82</v>
      </c>
      <c r="AX3858" s="149" t="s">
        <v>274</v>
      </c>
      <c r="AY3858" s="159">
        <v>74.96</v>
      </c>
      <c r="AZ3858" s="159">
        <v>74.96</v>
      </c>
      <c r="BA3858" s="159">
        <v>299.81</v>
      </c>
      <c r="BB3858" s="159">
        <v>1574.13</v>
      </c>
      <c r="BC3858" s="162" t="s">
        <v>274</v>
      </c>
      <c r="BD3858" s="162">
        <v>0</v>
      </c>
      <c r="BE3858" s="159">
        <v>5921.44</v>
      </c>
      <c r="BF3858" s="159">
        <v>5921.44</v>
      </c>
      <c r="BG3858" s="159">
        <v>7495.57</v>
      </c>
    </row>
    <row r="3859" ht="28.05" customHeight="1" spans="1:59">
      <c r="A3859" s="149"/>
      <c r="B3859" s="149"/>
      <c r="C3859" s="149"/>
      <c r="D3859" s="149" t="s">
        <v>3726</v>
      </c>
      <c r="E3859" s="340" t="s">
        <v>16879</v>
      </c>
      <c r="F3859" s="149" t="s">
        <v>3726</v>
      </c>
      <c r="G3859" s="149" t="s">
        <v>16880</v>
      </c>
      <c r="H3859" s="149" t="s">
        <v>16833</v>
      </c>
      <c r="I3859" s="149" t="s">
        <v>16834</v>
      </c>
      <c r="J3859" s="149" t="s">
        <v>16881</v>
      </c>
      <c r="K3859" s="149"/>
      <c r="L3859" s="149" t="s">
        <v>287</v>
      </c>
      <c r="M3859" s="149"/>
      <c r="N3859" s="149" t="s">
        <v>263</v>
      </c>
      <c r="O3859" s="149" t="s">
        <v>214</v>
      </c>
      <c r="P3859" s="149" t="s">
        <v>53</v>
      </c>
      <c r="Q3859" s="149"/>
      <c r="R3859" s="149" t="s">
        <v>2512</v>
      </c>
      <c r="S3859" s="149" t="s">
        <v>5890</v>
      </c>
      <c r="T3859" s="149" t="s">
        <v>168</v>
      </c>
      <c r="U3859" s="149" t="s">
        <v>267</v>
      </c>
      <c r="V3859" s="149"/>
      <c r="W3859" s="149"/>
      <c r="X3859" s="149" t="s">
        <v>336</v>
      </c>
      <c r="Y3859" s="149"/>
      <c r="Z3859" s="149"/>
      <c r="AA3859" s="149"/>
      <c r="AB3859" s="149" t="s">
        <v>269</v>
      </c>
      <c r="AC3859" s="149" t="s">
        <v>270</v>
      </c>
      <c r="AD3859" s="149" t="s">
        <v>168</v>
      </c>
      <c r="AE3859" s="149" t="s">
        <v>271</v>
      </c>
      <c r="AF3859" s="149"/>
      <c r="AG3859" s="149" t="s">
        <v>1098</v>
      </c>
      <c r="AH3859" s="149" t="s">
        <v>273</v>
      </c>
      <c r="AI3859" s="158">
        <v>67</v>
      </c>
      <c r="AJ3859" s="149"/>
      <c r="AK3859" s="159" t="s">
        <v>274</v>
      </c>
      <c r="AL3859" s="159" t="s">
        <v>274</v>
      </c>
      <c r="AM3859" s="149" t="s">
        <v>274</v>
      </c>
      <c r="AN3859" s="160">
        <v>4</v>
      </c>
      <c r="AO3859" s="149"/>
      <c r="AP3859" s="149" t="s">
        <v>274</v>
      </c>
      <c r="AQ3859" s="149" t="s">
        <v>275</v>
      </c>
      <c r="AR3859" s="158">
        <v>1</v>
      </c>
      <c r="AS3859" s="149" t="s">
        <v>275</v>
      </c>
      <c r="AT3859" s="149" t="s">
        <v>276</v>
      </c>
      <c r="AU3859" s="161">
        <v>1</v>
      </c>
      <c r="AV3859" s="159">
        <v>4837.07</v>
      </c>
      <c r="AW3859" s="159">
        <v>193.48</v>
      </c>
      <c r="AX3859" s="149" t="s">
        <v>274</v>
      </c>
      <c r="AY3859" s="159">
        <v>49.84</v>
      </c>
      <c r="AZ3859" s="159">
        <v>49.84</v>
      </c>
      <c r="BA3859" s="159">
        <v>199.36</v>
      </c>
      <c r="BB3859" s="159">
        <v>3198.3</v>
      </c>
      <c r="BC3859" s="162" t="s">
        <v>274</v>
      </c>
      <c r="BD3859" s="162">
        <v>0</v>
      </c>
      <c r="BE3859" s="159">
        <v>1638.77</v>
      </c>
      <c r="BF3859" s="159">
        <v>1638.77</v>
      </c>
      <c r="BG3859" s="159">
        <v>4837.07</v>
      </c>
    </row>
    <row r="3860" ht="28.05" customHeight="1" spans="1:59">
      <c r="A3860" s="149"/>
      <c r="B3860" s="149"/>
      <c r="C3860" s="149"/>
      <c r="D3860" s="149" t="s">
        <v>3726</v>
      </c>
      <c r="E3860" s="340" t="s">
        <v>16882</v>
      </c>
      <c r="F3860" s="149" t="s">
        <v>3726</v>
      </c>
      <c r="G3860" s="149" t="s">
        <v>16883</v>
      </c>
      <c r="H3860" s="149" t="s">
        <v>16884</v>
      </c>
      <c r="I3860" s="149" t="s">
        <v>16885</v>
      </c>
      <c r="J3860" s="149" t="s">
        <v>16886</v>
      </c>
      <c r="K3860" s="149"/>
      <c r="L3860" s="149" t="s">
        <v>262</v>
      </c>
      <c r="M3860" s="149"/>
      <c r="N3860" s="149" t="s">
        <v>263</v>
      </c>
      <c r="O3860" s="149" t="s">
        <v>214</v>
      </c>
      <c r="P3860" s="149" t="s">
        <v>53</v>
      </c>
      <c r="Q3860" s="149"/>
      <c r="R3860" s="149" t="s">
        <v>16887</v>
      </c>
      <c r="S3860" s="149" t="s">
        <v>16888</v>
      </c>
      <c r="T3860" s="149" t="s">
        <v>2514</v>
      </c>
      <c r="U3860" s="149" t="s">
        <v>267</v>
      </c>
      <c r="V3860" s="149"/>
      <c r="W3860" s="149"/>
      <c r="X3860" s="149" t="s">
        <v>336</v>
      </c>
      <c r="Y3860" s="149"/>
      <c r="Z3860" s="149"/>
      <c r="AA3860" s="149"/>
      <c r="AB3860" s="149" t="s">
        <v>269</v>
      </c>
      <c r="AC3860" s="149" t="s">
        <v>270</v>
      </c>
      <c r="AD3860" s="149" t="s">
        <v>2514</v>
      </c>
      <c r="AE3860" s="149" t="s">
        <v>271</v>
      </c>
      <c r="AF3860" s="149"/>
      <c r="AG3860" s="149" t="s">
        <v>1098</v>
      </c>
      <c r="AH3860" s="149" t="s">
        <v>273</v>
      </c>
      <c r="AI3860" s="158">
        <v>64</v>
      </c>
      <c r="AJ3860" s="149"/>
      <c r="AK3860" s="159" t="s">
        <v>274</v>
      </c>
      <c r="AL3860" s="159" t="s">
        <v>274</v>
      </c>
      <c r="AM3860" s="149" t="s">
        <v>274</v>
      </c>
      <c r="AN3860" s="160">
        <v>4</v>
      </c>
      <c r="AO3860" s="149"/>
      <c r="AP3860" s="149" t="s">
        <v>274</v>
      </c>
      <c r="AQ3860" s="149" t="s">
        <v>275</v>
      </c>
      <c r="AR3860" s="158">
        <v>1</v>
      </c>
      <c r="AS3860" s="149" t="s">
        <v>275</v>
      </c>
      <c r="AT3860" s="149" t="s">
        <v>276</v>
      </c>
      <c r="AU3860" s="161">
        <v>1</v>
      </c>
      <c r="AV3860" s="159">
        <v>7610.62</v>
      </c>
      <c r="AW3860" s="159">
        <v>304.42</v>
      </c>
      <c r="AX3860" s="149" t="s">
        <v>274</v>
      </c>
      <c r="AY3860" s="159">
        <v>78.21</v>
      </c>
      <c r="AZ3860" s="159">
        <v>78.21</v>
      </c>
      <c r="BA3860" s="159">
        <v>312.84</v>
      </c>
      <c r="BB3860" s="159">
        <v>4803.33</v>
      </c>
      <c r="BC3860" s="162" t="s">
        <v>274</v>
      </c>
      <c r="BD3860" s="162">
        <v>0</v>
      </c>
      <c r="BE3860" s="159">
        <v>2807.29</v>
      </c>
      <c r="BF3860" s="159">
        <v>2807.29</v>
      </c>
      <c r="BG3860" s="159">
        <v>7610.62</v>
      </c>
    </row>
    <row r="3861" ht="28.05" customHeight="1" spans="1:59">
      <c r="A3861" s="149"/>
      <c r="B3861" s="149"/>
      <c r="C3861" s="149"/>
      <c r="D3861" s="149" t="s">
        <v>3726</v>
      </c>
      <c r="E3861" s="340" t="s">
        <v>16889</v>
      </c>
      <c r="F3861" s="149" t="s">
        <v>3726</v>
      </c>
      <c r="G3861" s="149" t="s">
        <v>16890</v>
      </c>
      <c r="H3861" s="149" t="s">
        <v>16891</v>
      </c>
      <c r="I3861" s="149" t="s">
        <v>16892</v>
      </c>
      <c r="J3861" s="149" t="s">
        <v>16893</v>
      </c>
      <c r="K3861" s="149"/>
      <c r="L3861" s="149" t="s">
        <v>287</v>
      </c>
      <c r="M3861" s="149"/>
      <c r="N3861" s="149" t="s">
        <v>263</v>
      </c>
      <c r="O3861" s="149" t="s">
        <v>214</v>
      </c>
      <c r="P3861" s="149" t="s">
        <v>53</v>
      </c>
      <c r="Q3861" s="149"/>
      <c r="R3861" s="149" t="s">
        <v>13104</v>
      </c>
      <c r="S3861" s="149" t="s">
        <v>4258</v>
      </c>
      <c r="T3861" s="149" t="s">
        <v>414</v>
      </c>
      <c r="U3861" s="149" t="s">
        <v>267</v>
      </c>
      <c r="V3861" s="149"/>
      <c r="W3861" s="149"/>
      <c r="X3861" s="149" t="s">
        <v>336</v>
      </c>
      <c r="Y3861" s="149"/>
      <c r="Z3861" s="149"/>
      <c r="AA3861" s="149"/>
      <c r="AB3861" s="149" t="s">
        <v>269</v>
      </c>
      <c r="AC3861" s="149" t="s">
        <v>270</v>
      </c>
      <c r="AD3861" s="149" t="s">
        <v>414</v>
      </c>
      <c r="AE3861" s="149" t="s">
        <v>271</v>
      </c>
      <c r="AF3861" s="149"/>
      <c r="AG3861" s="149" t="s">
        <v>1098</v>
      </c>
      <c r="AH3861" s="149" t="s">
        <v>273</v>
      </c>
      <c r="AI3861" s="158">
        <v>21</v>
      </c>
      <c r="AJ3861" s="149"/>
      <c r="AK3861" s="159" t="s">
        <v>274</v>
      </c>
      <c r="AL3861" s="159" t="s">
        <v>274</v>
      </c>
      <c r="AM3861" s="149" t="s">
        <v>274</v>
      </c>
      <c r="AN3861" s="160">
        <v>4</v>
      </c>
      <c r="AO3861" s="149"/>
      <c r="AP3861" s="149" t="s">
        <v>274</v>
      </c>
      <c r="AQ3861" s="149" t="s">
        <v>275</v>
      </c>
      <c r="AR3861" s="158">
        <v>1</v>
      </c>
      <c r="AS3861" s="149" t="s">
        <v>275</v>
      </c>
      <c r="AT3861" s="149" t="s">
        <v>276</v>
      </c>
      <c r="AU3861" s="161">
        <v>1</v>
      </c>
      <c r="AV3861" s="159">
        <v>13274.34</v>
      </c>
      <c r="AW3861" s="159">
        <v>530.97</v>
      </c>
      <c r="AX3861" s="149" t="s">
        <v>274</v>
      </c>
      <c r="AY3861" s="159">
        <v>132.74</v>
      </c>
      <c r="AZ3861" s="159">
        <v>132.74</v>
      </c>
      <c r="BA3861" s="159">
        <v>530.96</v>
      </c>
      <c r="BB3861" s="159">
        <v>2787.54</v>
      </c>
      <c r="BC3861" s="162" t="s">
        <v>274</v>
      </c>
      <c r="BD3861" s="162">
        <v>0</v>
      </c>
      <c r="BE3861" s="159">
        <v>10486.8</v>
      </c>
      <c r="BF3861" s="159">
        <v>10486.8</v>
      </c>
      <c r="BG3861" s="159">
        <v>13274.34</v>
      </c>
    </row>
    <row r="3862" ht="28.05" customHeight="1" spans="1:59">
      <c r="A3862" s="149"/>
      <c r="B3862" s="149"/>
      <c r="C3862" s="149"/>
      <c r="D3862" s="149" t="s">
        <v>3726</v>
      </c>
      <c r="E3862" s="340" t="s">
        <v>16894</v>
      </c>
      <c r="F3862" s="149" t="s">
        <v>3726</v>
      </c>
      <c r="G3862" s="149" t="s">
        <v>16895</v>
      </c>
      <c r="H3862" s="149" t="s">
        <v>5647</v>
      </c>
      <c r="I3862" s="149" t="s">
        <v>7132</v>
      </c>
      <c r="J3862" s="149" t="s">
        <v>16896</v>
      </c>
      <c r="K3862" s="149"/>
      <c r="L3862" s="149" t="s">
        <v>262</v>
      </c>
      <c r="M3862" s="149"/>
      <c r="N3862" s="149" t="s">
        <v>263</v>
      </c>
      <c r="O3862" s="149" t="s">
        <v>214</v>
      </c>
      <c r="P3862" s="149" t="s">
        <v>53</v>
      </c>
      <c r="Q3862" s="149"/>
      <c r="R3862" s="149" t="s">
        <v>5394</v>
      </c>
      <c r="S3862" s="149" t="s">
        <v>4287</v>
      </c>
      <c r="T3862" s="149" t="s">
        <v>16897</v>
      </c>
      <c r="U3862" s="149" t="s">
        <v>267</v>
      </c>
      <c r="V3862" s="149"/>
      <c r="W3862" s="149"/>
      <c r="X3862" s="149" t="s">
        <v>268</v>
      </c>
      <c r="Y3862" s="149"/>
      <c r="Z3862" s="149"/>
      <c r="AA3862" s="149"/>
      <c r="AB3862" s="149" t="s">
        <v>269</v>
      </c>
      <c r="AC3862" s="149" t="s">
        <v>270</v>
      </c>
      <c r="AD3862" s="149" t="s">
        <v>16897</v>
      </c>
      <c r="AE3862" s="149" t="s">
        <v>271</v>
      </c>
      <c r="AF3862" s="149"/>
      <c r="AG3862" s="149" t="s">
        <v>1098</v>
      </c>
      <c r="AH3862" s="149" t="s">
        <v>273</v>
      </c>
      <c r="AI3862" s="158">
        <v>64</v>
      </c>
      <c r="AJ3862" s="149"/>
      <c r="AK3862" s="159" t="s">
        <v>274</v>
      </c>
      <c r="AL3862" s="159" t="s">
        <v>274</v>
      </c>
      <c r="AM3862" s="149" t="s">
        <v>274</v>
      </c>
      <c r="AN3862" s="160">
        <v>4</v>
      </c>
      <c r="AO3862" s="149"/>
      <c r="AP3862" s="149" t="s">
        <v>274</v>
      </c>
      <c r="AQ3862" s="149" t="s">
        <v>275</v>
      </c>
      <c r="AR3862" s="158">
        <v>1</v>
      </c>
      <c r="AS3862" s="149" t="s">
        <v>275</v>
      </c>
      <c r="AT3862" s="149" t="s">
        <v>276</v>
      </c>
      <c r="AU3862" s="161">
        <v>1</v>
      </c>
      <c r="AV3862" s="159">
        <v>51327.43</v>
      </c>
      <c r="AW3862" s="159">
        <v>2053.1</v>
      </c>
      <c r="AX3862" s="149" t="s">
        <v>274</v>
      </c>
      <c r="AY3862" s="159">
        <v>527.54</v>
      </c>
      <c r="AZ3862" s="159">
        <v>527.54</v>
      </c>
      <c r="BA3862" s="159">
        <v>2110.16</v>
      </c>
      <c r="BB3862" s="159">
        <v>32393.09</v>
      </c>
      <c r="BC3862" s="162" t="s">
        <v>274</v>
      </c>
      <c r="BD3862" s="162">
        <v>0</v>
      </c>
      <c r="BE3862" s="159">
        <v>18934.34</v>
      </c>
      <c r="BF3862" s="159">
        <v>18934.34</v>
      </c>
      <c r="BG3862" s="159">
        <v>51327.43</v>
      </c>
    </row>
    <row r="3863" ht="28.05" customHeight="1" spans="1:59">
      <c r="A3863" s="149"/>
      <c r="B3863" s="149"/>
      <c r="C3863" s="149"/>
      <c r="D3863" s="149" t="s">
        <v>3726</v>
      </c>
      <c r="E3863" s="340" t="s">
        <v>16898</v>
      </c>
      <c r="F3863" s="149" t="s">
        <v>3726</v>
      </c>
      <c r="G3863" s="149" t="s">
        <v>16899</v>
      </c>
      <c r="H3863" s="149" t="s">
        <v>16833</v>
      </c>
      <c r="I3863" s="149" t="s">
        <v>16834</v>
      </c>
      <c r="J3863" s="149" t="s">
        <v>16900</v>
      </c>
      <c r="K3863" s="149"/>
      <c r="L3863" s="149" t="s">
        <v>287</v>
      </c>
      <c r="M3863" s="149"/>
      <c r="N3863" s="149" t="s">
        <v>263</v>
      </c>
      <c r="O3863" s="149" t="s">
        <v>214</v>
      </c>
      <c r="P3863" s="149" t="s">
        <v>53</v>
      </c>
      <c r="Q3863" s="149"/>
      <c r="R3863" s="149" t="s">
        <v>2512</v>
      </c>
      <c r="S3863" s="149" t="s">
        <v>5890</v>
      </c>
      <c r="T3863" s="149" t="s">
        <v>168</v>
      </c>
      <c r="U3863" s="149" t="s">
        <v>267</v>
      </c>
      <c r="V3863" s="149"/>
      <c r="W3863" s="149"/>
      <c r="X3863" s="149" t="s">
        <v>336</v>
      </c>
      <c r="Y3863" s="149"/>
      <c r="Z3863" s="149"/>
      <c r="AA3863" s="149"/>
      <c r="AB3863" s="149" t="s">
        <v>269</v>
      </c>
      <c r="AC3863" s="149" t="s">
        <v>270</v>
      </c>
      <c r="AD3863" s="149" t="s">
        <v>168</v>
      </c>
      <c r="AE3863" s="149" t="s">
        <v>271</v>
      </c>
      <c r="AF3863" s="149"/>
      <c r="AG3863" s="149" t="s">
        <v>1098</v>
      </c>
      <c r="AH3863" s="149" t="s">
        <v>273</v>
      </c>
      <c r="AI3863" s="158">
        <v>67</v>
      </c>
      <c r="AJ3863" s="149"/>
      <c r="AK3863" s="159" t="s">
        <v>274</v>
      </c>
      <c r="AL3863" s="159" t="s">
        <v>274</v>
      </c>
      <c r="AM3863" s="149" t="s">
        <v>274</v>
      </c>
      <c r="AN3863" s="160">
        <v>4</v>
      </c>
      <c r="AO3863" s="149"/>
      <c r="AP3863" s="149" t="s">
        <v>274</v>
      </c>
      <c r="AQ3863" s="149" t="s">
        <v>275</v>
      </c>
      <c r="AR3863" s="158">
        <v>1</v>
      </c>
      <c r="AS3863" s="149" t="s">
        <v>275</v>
      </c>
      <c r="AT3863" s="149" t="s">
        <v>276</v>
      </c>
      <c r="AU3863" s="161">
        <v>1</v>
      </c>
      <c r="AV3863" s="159">
        <v>4837.07</v>
      </c>
      <c r="AW3863" s="159">
        <v>193.48</v>
      </c>
      <c r="AX3863" s="149" t="s">
        <v>274</v>
      </c>
      <c r="AY3863" s="159">
        <v>49.84</v>
      </c>
      <c r="AZ3863" s="159">
        <v>49.84</v>
      </c>
      <c r="BA3863" s="159">
        <v>199.36</v>
      </c>
      <c r="BB3863" s="159">
        <v>3198.3</v>
      </c>
      <c r="BC3863" s="162" t="s">
        <v>274</v>
      </c>
      <c r="BD3863" s="162">
        <v>0</v>
      </c>
      <c r="BE3863" s="159">
        <v>1638.77</v>
      </c>
      <c r="BF3863" s="159">
        <v>1638.77</v>
      </c>
      <c r="BG3863" s="159">
        <v>4837.07</v>
      </c>
    </row>
    <row r="3864" ht="28.05" customHeight="1" spans="1:59">
      <c r="A3864" s="149"/>
      <c r="B3864" s="149"/>
      <c r="C3864" s="149"/>
      <c r="D3864" s="149" t="s">
        <v>3726</v>
      </c>
      <c r="E3864" s="340" t="s">
        <v>16901</v>
      </c>
      <c r="F3864" s="149" t="s">
        <v>3726</v>
      </c>
      <c r="G3864" s="149" t="s">
        <v>16902</v>
      </c>
      <c r="H3864" s="149" t="s">
        <v>6300</v>
      </c>
      <c r="I3864" s="149" t="s">
        <v>16903</v>
      </c>
      <c r="J3864" s="149" t="s">
        <v>16904</v>
      </c>
      <c r="K3864" s="149"/>
      <c r="L3864" s="149" t="s">
        <v>262</v>
      </c>
      <c r="M3864" s="149"/>
      <c r="N3864" s="149" t="s">
        <v>263</v>
      </c>
      <c r="O3864" s="149" t="s">
        <v>214</v>
      </c>
      <c r="P3864" s="149" t="s">
        <v>53</v>
      </c>
      <c r="Q3864" s="149"/>
      <c r="R3864" s="149" t="s">
        <v>4231</v>
      </c>
      <c r="S3864" s="149" t="s">
        <v>3872</v>
      </c>
      <c r="T3864" s="149" t="s">
        <v>16897</v>
      </c>
      <c r="U3864" s="149" t="s">
        <v>267</v>
      </c>
      <c r="V3864" s="149"/>
      <c r="W3864" s="149"/>
      <c r="X3864" s="149" t="s">
        <v>268</v>
      </c>
      <c r="Y3864" s="149"/>
      <c r="Z3864" s="149"/>
      <c r="AA3864" s="149"/>
      <c r="AB3864" s="149" t="s">
        <v>269</v>
      </c>
      <c r="AC3864" s="149" t="s">
        <v>270</v>
      </c>
      <c r="AD3864" s="149" t="s">
        <v>16897</v>
      </c>
      <c r="AE3864" s="149" t="s">
        <v>271</v>
      </c>
      <c r="AF3864" s="149"/>
      <c r="AG3864" s="149" t="s">
        <v>1098</v>
      </c>
      <c r="AH3864" s="149" t="s">
        <v>273</v>
      </c>
      <c r="AI3864" s="158">
        <v>64</v>
      </c>
      <c r="AJ3864" s="149"/>
      <c r="AK3864" s="159" t="s">
        <v>274</v>
      </c>
      <c r="AL3864" s="159" t="s">
        <v>274</v>
      </c>
      <c r="AM3864" s="149" t="s">
        <v>274</v>
      </c>
      <c r="AN3864" s="160">
        <v>4</v>
      </c>
      <c r="AO3864" s="149"/>
      <c r="AP3864" s="149" t="s">
        <v>274</v>
      </c>
      <c r="AQ3864" s="149" t="s">
        <v>275</v>
      </c>
      <c r="AR3864" s="158">
        <v>1</v>
      </c>
      <c r="AS3864" s="149" t="s">
        <v>275</v>
      </c>
      <c r="AT3864" s="149" t="s">
        <v>276</v>
      </c>
      <c r="AU3864" s="161">
        <v>1</v>
      </c>
      <c r="AV3864" s="159">
        <v>10176.99</v>
      </c>
      <c r="AW3864" s="159">
        <v>407.08</v>
      </c>
      <c r="AX3864" s="149" t="s">
        <v>274</v>
      </c>
      <c r="AY3864" s="159">
        <v>104.6</v>
      </c>
      <c r="AZ3864" s="159">
        <v>104.6</v>
      </c>
      <c r="BA3864" s="159">
        <v>418.4</v>
      </c>
      <c r="BB3864" s="159">
        <v>6422.83</v>
      </c>
      <c r="BC3864" s="162" t="s">
        <v>274</v>
      </c>
      <c r="BD3864" s="162">
        <v>0</v>
      </c>
      <c r="BE3864" s="159">
        <v>3754.16</v>
      </c>
      <c r="BF3864" s="159">
        <v>3754.16</v>
      </c>
      <c r="BG3864" s="159">
        <v>10176.99</v>
      </c>
    </row>
    <row r="3865" ht="28.05" customHeight="1" spans="1:59">
      <c r="A3865" s="149"/>
      <c r="B3865" s="149"/>
      <c r="C3865" s="149"/>
      <c r="D3865" s="149" t="s">
        <v>3726</v>
      </c>
      <c r="E3865" s="340" t="s">
        <v>16905</v>
      </c>
      <c r="F3865" s="149" t="s">
        <v>3726</v>
      </c>
      <c r="G3865" s="149" t="s">
        <v>16906</v>
      </c>
      <c r="H3865" s="149" t="s">
        <v>6733</v>
      </c>
      <c r="I3865" s="149" t="s">
        <v>16907</v>
      </c>
      <c r="J3865" s="149" t="s">
        <v>16908</v>
      </c>
      <c r="K3865" s="149"/>
      <c r="L3865" s="149" t="s">
        <v>287</v>
      </c>
      <c r="M3865" s="149"/>
      <c r="N3865" s="149" t="s">
        <v>263</v>
      </c>
      <c r="O3865" s="149" t="s">
        <v>214</v>
      </c>
      <c r="P3865" s="149" t="s">
        <v>53</v>
      </c>
      <c r="Q3865" s="149"/>
      <c r="R3865" s="149" t="s">
        <v>417</v>
      </c>
      <c r="S3865" s="149" t="s">
        <v>4406</v>
      </c>
      <c r="T3865" s="149" t="s">
        <v>414</v>
      </c>
      <c r="U3865" s="149" t="s">
        <v>267</v>
      </c>
      <c r="V3865" s="149"/>
      <c r="W3865" s="149"/>
      <c r="X3865" s="149" t="s">
        <v>336</v>
      </c>
      <c r="Y3865" s="149"/>
      <c r="Z3865" s="149"/>
      <c r="AA3865" s="149"/>
      <c r="AB3865" s="149" t="s">
        <v>269</v>
      </c>
      <c r="AC3865" s="149" t="s">
        <v>270</v>
      </c>
      <c r="AD3865" s="149" t="s">
        <v>414</v>
      </c>
      <c r="AE3865" s="149" t="s">
        <v>271</v>
      </c>
      <c r="AF3865" s="149"/>
      <c r="AG3865" s="149" t="s">
        <v>1098</v>
      </c>
      <c r="AH3865" s="149" t="s">
        <v>273</v>
      </c>
      <c r="AI3865" s="158">
        <v>21</v>
      </c>
      <c r="AJ3865" s="149"/>
      <c r="AK3865" s="159" t="s">
        <v>274</v>
      </c>
      <c r="AL3865" s="159" t="s">
        <v>274</v>
      </c>
      <c r="AM3865" s="149" t="s">
        <v>274</v>
      </c>
      <c r="AN3865" s="160">
        <v>4</v>
      </c>
      <c r="AO3865" s="149"/>
      <c r="AP3865" s="149" t="s">
        <v>274</v>
      </c>
      <c r="AQ3865" s="149" t="s">
        <v>275</v>
      </c>
      <c r="AR3865" s="158">
        <v>1</v>
      </c>
      <c r="AS3865" s="149" t="s">
        <v>275</v>
      </c>
      <c r="AT3865" s="149" t="s">
        <v>276</v>
      </c>
      <c r="AU3865" s="161">
        <v>1</v>
      </c>
      <c r="AV3865" s="159">
        <v>11946.9</v>
      </c>
      <c r="AW3865" s="159">
        <v>477.88</v>
      </c>
      <c r="AX3865" s="149" t="s">
        <v>274</v>
      </c>
      <c r="AY3865" s="159">
        <v>119.47</v>
      </c>
      <c r="AZ3865" s="159">
        <v>119.47</v>
      </c>
      <c r="BA3865" s="159">
        <v>477.88</v>
      </c>
      <c r="BB3865" s="159">
        <v>2508.87</v>
      </c>
      <c r="BC3865" s="162" t="s">
        <v>274</v>
      </c>
      <c r="BD3865" s="162">
        <v>0</v>
      </c>
      <c r="BE3865" s="159">
        <v>9438.03</v>
      </c>
      <c r="BF3865" s="159">
        <v>9438.03</v>
      </c>
      <c r="BG3865" s="159">
        <v>11946.9</v>
      </c>
    </row>
    <row r="3866" ht="28.05" customHeight="1" spans="1:59">
      <c r="A3866" s="149"/>
      <c r="B3866" s="149"/>
      <c r="C3866" s="149"/>
      <c r="D3866" s="149" t="s">
        <v>3726</v>
      </c>
      <c r="E3866" s="340" t="s">
        <v>16909</v>
      </c>
      <c r="F3866" s="149" t="s">
        <v>3726</v>
      </c>
      <c r="G3866" s="149" t="s">
        <v>16910</v>
      </c>
      <c r="H3866" s="149" t="s">
        <v>16833</v>
      </c>
      <c r="I3866" s="149" t="s">
        <v>16834</v>
      </c>
      <c r="J3866" s="149" t="s">
        <v>16911</v>
      </c>
      <c r="K3866" s="149"/>
      <c r="L3866" s="149" t="s">
        <v>287</v>
      </c>
      <c r="M3866" s="149"/>
      <c r="N3866" s="149" t="s">
        <v>263</v>
      </c>
      <c r="O3866" s="149" t="s">
        <v>214</v>
      </c>
      <c r="P3866" s="149" t="s">
        <v>53</v>
      </c>
      <c r="Q3866" s="149"/>
      <c r="R3866" s="149" t="s">
        <v>2512</v>
      </c>
      <c r="S3866" s="149" t="s">
        <v>5890</v>
      </c>
      <c r="T3866" s="149" t="s">
        <v>168</v>
      </c>
      <c r="U3866" s="149" t="s">
        <v>267</v>
      </c>
      <c r="V3866" s="149"/>
      <c r="W3866" s="149"/>
      <c r="X3866" s="149" t="s">
        <v>336</v>
      </c>
      <c r="Y3866" s="149"/>
      <c r="Z3866" s="149"/>
      <c r="AA3866" s="149"/>
      <c r="AB3866" s="149" t="s">
        <v>269</v>
      </c>
      <c r="AC3866" s="149" t="s">
        <v>270</v>
      </c>
      <c r="AD3866" s="149" t="s">
        <v>168</v>
      </c>
      <c r="AE3866" s="149" t="s">
        <v>271</v>
      </c>
      <c r="AF3866" s="149"/>
      <c r="AG3866" s="149" t="s">
        <v>1098</v>
      </c>
      <c r="AH3866" s="149" t="s">
        <v>273</v>
      </c>
      <c r="AI3866" s="158">
        <v>67</v>
      </c>
      <c r="AJ3866" s="149"/>
      <c r="AK3866" s="159" t="s">
        <v>274</v>
      </c>
      <c r="AL3866" s="159" t="s">
        <v>274</v>
      </c>
      <c r="AM3866" s="149" t="s">
        <v>274</v>
      </c>
      <c r="AN3866" s="160">
        <v>4</v>
      </c>
      <c r="AO3866" s="149"/>
      <c r="AP3866" s="149" t="s">
        <v>274</v>
      </c>
      <c r="AQ3866" s="149" t="s">
        <v>275</v>
      </c>
      <c r="AR3866" s="158">
        <v>1</v>
      </c>
      <c r="AS3866" s="149" t="s">
        <v>275</v>
      </c>
      <c r="AT3866" s="149" t="s">
        <v>276</v>
      </c>
      <c r="AU3866" s="161">
        <v>1</v>
      </c>
      <c r="AV3866" s="159">
        <v>4837.07</v>
      </c>
      <c r="AW3866" s="159">
        <v>193.48</v>
      </c>
      <c r="AX3866" s="149" t="s">
        <v>274</v>
      </c>
      <c r="AY3866" s="159">
        <v>49.84</v>
      </c>
      <c r="AZ3866" s="159">
        <v>49.84</v>
      </c>
      <c r="BA3866" s="159">
        <v>199.36</v>
      </c>
      <c r="BB3866" s="159">
        <v>3198.3</v>
      </c>
      <c r="BC3866" s="162" t="s">
        <v>274</v>
      </c>
      <c r="BD3866" s="162">
        <v>0</v>
      </c>
      <c r="BE3866" s="159">
        <v>1638.77</v>
      </c>
      <c r="BF3866" s="159">
        <v>1638.77</v>
      </c>
      <c r="BG3866" s="159">
        <v>4837.07</v>
      </c>
    </row>
    <row r="3867" ht="28.05" customHeight="1" spans="1:59">
      <c r="A3867" s="149"/>
      <c r="B3867" s="149"/>
      <c r="C3867" s="149"/>
      <c r="D3867" s="149" t="s">
        <v>3726</v>
      </c>
      <c r="E3867" s="340" t="s">
        <v>16912</v>
      </c>
      <c r="F3867" s="149" t="s">
        <v>3726</v>
      </c>
      <c r="G3867" s="149" t="s">
        <v>16913</v>
      </c>
      <c r="H3867" s="149" t="s">
        <v>6733</v>
      </c>
      <c r="I3867" s="149" t="s">
        <v>16907</v>
      </c>
      <c r="J3867" s="149" t="s">
        <v>16914</v>
      </c>
      <c r="K3867" s="149"/>
      <c r="L3867" s="149" t="s">
        <v>287</v>
      </c>
      <c r="M3867" s="149"/>
      <c r="N3867" s="149" t="s">
        <v>263</v>
      </c>
      <c r="O3867" s="149" t="s">
        <v>214</v>
      </c>
      <c r="P3867" s="149" t="s">
        <v>53</v>
      </c>
      <c r="Q3867" s="149"/>
      <c r="R3867" s="149" t="s">
        <v>417</v>
      </c>
      <c r="S3867" s="149" t="s">
        <v>4406</v>
      </c>
      <c r="T3867" s="149" t="s">
        <v>414</v>
      </c>
      <c r="U3867" s="149" t="s">
        <v>267</v>
      </c>
      <c r="V3867" s="149"/>
      <c r="W3867" s="149"/>
      <c r="X3867" s="149" t="s">
        <v>336</v>
      </c>
      <c r="Y3867" s="149"/>
      <c r="Z3867" s="149"/>
      <c r="AA3867" s="149"/>
      <c r="AB3867" s="149" t="s">
        <v>269</v>
      </c>
      <c r="AC3867" s="149" t="s">
        <v>270</v>
      </c>
      <c r="AD3867" s="149" t="s">
        <v>414</v>
      </c>
      <c r="AE3867" s="149" t="s">
        <v>271</v>
      </c>
      <c r="AF3867" s="149"/>
      <c r="AG3867" s="149" t="s">
        <v>1098</v>
      </c>
      <c r="AH3867" s="149" t="s">
        <v>273</v>
      </c>
      <c r="AI3867" s="158">
        <v>21</v>
      </c>
      <c r="AJ3867" s="149"/>
      <c r="AK3867" s="159" t="s">
        <v>274</v>
      </c>
      <c r="AL3867" s="159" t="s">
        <v>274</v>
      </c>
      <c r="AM3867" s="149" t="s">
        <v>274</v>
      </c>
      <c r="AN3867" s="160">
        <v>4</v>
      </c>
      <c r="AO3867" s="149"/>
      <c r="AP3867" s="149" t="s">
        <v>274</v>
      </c>
      <c r="AQ3867" s="149" t="s">
        <v>275</v>
      </c>
      <c r="AR3867" s="158">
        <v>1</v>
      </c>
      <c r="AS3867" s="149" t="s">
        <v>275</v>
      </c>
      <c r="AT3867" s="149" t="s">
        <v>276</v>
      </c>
      <c r="AU3867" s="161">
        <v>1</v>
      </c>
      <c r="AV3867" s="159">
        <v>11946.91</v>
      </c>
      <c r="AW3867" s="159">
        <v>477.88</v>
      </c>
      <c r="AX3867" s="149" t="s">
        <v>274</v>
      </c>
      <c r="AY3867" s="159">
        <v>119.47</v>
      </c>
      <c r="AZ3867" s="159">
        <v>119.47</v>
      </c>
      <c r="BA3867" s="159">
        <v>477.88</v>
      </c>
      <c r="BB3867" s="159">
        <v>2508.87</v>
      </c>
      <c r="BC3867" s="162" t="s">
        <v>274</v>
      </c>
      <c r="BD3867" s="162">
        <v>0</v>
      </c>
      <c r="BE3867" s="159">
        <v>9438.04</v>
      </c>
      <c r="BF3867" s="159">
        <v>9438.04</v>
      </c>
      <c r="BG3867" s="159">
        <v>11946.91</v>
      </c>
    </row>
    <row r="3868" ht="28.05" customHeight="1" spans="1:59">
      <c r="A3868" s="149"/>
      <c r="B3868" s="149"/>
      <c r="C3868" s="149"/>
      <c r="D3868" s="149" t="s">
        <v>3726</v>
      </c>
      <c r="E3868" s="340" t="s">
        <v>16915</v>
      </c>
      <c r="F3868" s="149" t="s">
        <v>3726</v>
      </c>
      <c r="G3868" s="149" t="s">
        <v>16916</v>
      </c>
      <c r="H3868" s="149" t="s">
        <v>6300</v>
      </c>
      <c r="I3868" s="149" t="s">
        <v>16917</v>
      </c>
      <c r="J3868" s="149" t="s">
        <v>16918</v>
      </c>
      <c r="K3868" s="149"/>
      <c r="L3868" s="149" t="s">
        <v>262</v>
      </c>
      <c r="M3868" s="149"/>
      <c r="N3868" s="149" t="s">
        <v>263</v>
      </c>
      <c r="O3868" s="149" t="s">
        <v>214</v>
      </c>
      <c r="P3868" s="149" t="s">
        <v>53</v>
      </c>
      <c r="Q3868" s="149"/>
      <c r="R3868" s="149" t="s">
        <v>4231</v>
      </c>
      <c r="S3868" s="149" t="s">
        <v>3872</v>
      </c>
      <c r="T3868" s="149" t="s">
        <v>16897</v>
      </c>
      <c r="U3868" s="149" t="s">
        <v>267</v>
      </c>
      <c r="V3868" s="149"/>
      <c r="W3868" s="149"/>
      <c r="X3868" s="149" t="s">
        <v>268</v>
      </c>
      <c r="Y3868" s="149"/>
      <c r="Z3868" s="149"/>
      <c r="AA3868" s="149"/>
      <c r="AB3868" s="149" t="s">
        <v>269</v>
      </c>
      <c r="AC3868" s="149" t="s">
        <v>270</v>
      </c>
      <c r="AD3868" s="149" t="s">
        <v>16897</v>
      </c>
      <c r="AE3868" s="149" t="s">
        <v>271</v>
      </c>
      <c r="AF3868" s="149"/>
      <c r="AG3868" s="149" t="s">
        <v>1098</v>
      </c>
      <c r="AH3868" s="149" t="s">
        <v>273</v>
      </c>
      <c r="AI3868" s="158">
        <v>64</v>
      </c>
      <c r="AJ3868" s="149"/>
      <c r="AK3868" s="159" t="s">
        <v>274</v>
      </c>
      <c r="AL3868" s="159" t="s">
        <v>274</v>
      </c>
      <c r="AM3868" s="149" t="s">
        <v>274</v>
      </c>
      <c r="AN3868" s="160">
        <v>4</v>
      </c>
      <c r="AO3868" s="149"/>
      <c r="AP3868" s="149" t="s">
        <v>274</v>
      </c>
      <c r="AQ3868" s="149" t="s">
        <v>275</v>
      </c>
      <c r="AR3868" s="158">
        <v>1</v>
      </c>
      <c r="AS3868" s="149" t="s">
        <v>275</v>
      </c>
      <c r="AT3868" s="149" t="s">
        <v>276</v>
      </c>
      <c r="AU3868" s="161">
        <v>1</v>
      </c>
      <c r="AV3868" s="159">
        <v>10176.99</v>
      </c>
      <c r="AW3868" s="159">
        <v>407.08</v>
      </c>
      <c r="AX3868" s="149" t="s">
        <v>274</v>
      </c>
      <c r="AY3868" s="159">
        <v>104.6</v>
      </c>
      <c r="AZ3868" s="159">
        <v>104.6</v>
      </c>
      <c r="BA3868" s="159">
        <v>418.4</v>
      </c>
      <c r="BB3868" s="159">
        <v>6422.83</v>
      </c>
      <c r="BC3868" s="162" t="s">
        <v>274</v>
      </c>
      <c r="BD3868" s="162">
        <v>0</v>
      </c>
      <c r="BE3868" s="159">
        <v>3754.16</v>
      </c>
      <c r="BF3868" s="159">
        <v>3754.16</v>
      </c>
      <c r="BG3868" s="159">
        <v>10176.99</v>
      </c>
    </row>
    <row r="3869" ht="28.05" customHeight="1" spans="1:59">
      <c r="A3869" s="149"/>
      <c r="B3869" s="149"/>
      <c r="C3869" s="149"/>
      <c r="D3869" s="149" t="s">
        <v>3726</v>
      </c>
      <c r="E3869" s="340" t="s">
        <v>16919</v>
      </c>
      <c r="F3869" s="149" t="s">
        <v>3726</v>
      </c>
      <c r="G3869" s="149" t="s">
        <v>16920</v>
      </c>
      <c r="H3869" s="149" t="s">
        <v>16833</v>
      </c>
      <c r="I3869" s="149" t="s">
        <v>16834</v>
      </c>
      <c r="J3869" s="149" t="s">
        <v>16921</v>
      </c>
      <c r="K3869" s="149"/>
      <c r="L3869" s="149" t="s">
        <v>287</v>
      </c>
      <c r="M3869" s="149"/>
      <c r="N3869" s="149" t="s">
        <v>263</v>
      </c>
      <c r="O3869" s="149" t="s">
        <v>214</v>
      </c>
      <c r="P3869" s="149" t="s">
        <v>53</v>
      </c>
      <c r="Q3869" s="149"/>
      <c r="R3869" s="149" t="s">
        <v>2512</v>
      </c>
      <c r="S3869" s="149" t="s">
        <v>5890</v>
      </c>
      <c r="T3869" s="149" t="s">
        <v>168</v>
      </c>
      <c r="U3869" s="149" t="s">
        <v>267</v>
      </c>
      <c r="V3869" s="149"/>
      <c r="W3869" s="149"/>
      <c r="X3869" s="149" t="s">
        <v>336</v>
      </c>
      <c r="Y3869" s="149"/>
      <c r="Z3869" s="149"/>
      <c r="AA3869" s="149"/>
      <c r="AB3869" s="149" t="s">
        <v>269</v>
      </c>
      <c r="AC3869" s="149" t="s">
        <v>270</v>
      </c>
      <c r="AD3869" s="149" t="s">
        <v>168</v>
      </c>
      <c r="AE3869" s="149" t="s">
        <v>271</v>
      </c>
      <c r="AF3869" s="149"/>
      <c r="AG3869" s="149" t="s">
        <v>1098</v>
      </c>
      <c r="AH3869" s="149" t="s">
        <v>273</v>
      </c>
      <c r="AI3869" s="158">
        <v>67</v>
      </c>
      <c r="AJ3869" s="149"/>
      <c r="AK3869" s="159" t="s">
        <v>274</v>
      </c>
      <c r="AL3869" s="159" t="s">
        <v>274</v>
      </c>
      <c r="AM3869" s="149" t="s">
        <v>274</v>
      </c>
      <c r="AN3869" s="160">
        <v>4</v>
      </c>
      <c r="AO3869" s="149"/>
      <c r="AP3869" s="149" t="s">
        <v>274</v>
      </c>
      <c r="AQ3869" s="149" t="s">
        <v>275</v>
      </c>
      <c r="AR3869" s="158">
        <v>1</v>
      </c>
      <c r="AS3869" s="149" t="s">
        <v>275</v>
      </c>
      <c r="AT3869" s="149" t="s">
        <v>276</v>
      </c>
      <c r="AU3869" s="161">
        <v>1</v>
      </c>
      <c r="AV3869" s="159">
        <v>4837.07</v>
      </c>
      <c r="AW3869" s="159">
        <v>193.48</v>
      </c>
      <c r="AX3869" s="149" t="s">
        <v>274</v>
      </c>
      <c r="AY3869" s="159">
        <v>49.84</v>
      </c>
      <c r="AZ3869" s="159">
        <v>49.84</v>
      </c>
      <c r="BA3869" s="159">
        <v>199.36</v>
      </c>
      <c r="BB3869" s="159">
        <v>3198.3</v>
      </c>
      <c r="BC3869" s="162" t="s">
        <v>274</v>
      </c>
      <c r="BD3869" s="162">
        <v>0</v>
      </c>
      <c r="BE3869" s="159">
        <v>1638.77</v>
      </c>
      <c r="BF3869" s="159">
        <v>1638.77</v>
      </c>
      <c r="BG3869" s="159">
        <v>4837.07</v>
      </c>
    </row>
    <row r="3870" ht="28.05" customHeight="1" spans="1:59">
      <c r="A3870" s="149"/>
      <c r="B3870" s="149"/>
      <c r="C3870" s="149"/>
      <c r="D3870" s="149" t="s">
        <v>3726</v>
      </c>
      <c r="E3870" s="340" t="s">
        <v>16922</v>
      </c>
      <c r="F3870" s="149" t="s">
        <v>3726</v>
      </c>
      <c r="G3870" s="149" t="s">
        <v>16923</v>
      </c>
      <c r="H3870" s="149" t="s">
        <v>4695</v>
      </c>
      <c r="I3870" s="149" t="s">
        <v>16924</v>
      </c>
      <c r="J3870" s="149" t="s">
        <v>16925</v>
      </c>
      <c r="K3870" s="149"/>
      <c r="L3870" s="149" t="s">
        <v>287</v>
      </c>
      <c r="M3870" s="149"/>
      <c r="N3870" s="149" t="s">
        <v>263</v>
      </c>
      <c r="O3870" s="149" t="s">
        <v>214</v>
      </c>
      <c r="P3870" s="149" t="s">
        <v>53</v>
      </c>
      <c r="Q3870" s="149"/>
      <c r="R3870" s="149" t="s">
        <v>13104</v>
      </c>
      <c r="S3870" s="149" t="s">
        <v>4698</v>
      </c>
      <c r="T3870" s="149" t="s">
        <v>414</v>
      </c>
      <c r="U3870" s="149" t="s">
        <v>267</v>
      </c>
      <c r="V3870" s="149"/>
      <c r="W3870" s="149"/>
      <c r="X3870" s="149" t="s">
        <v>336</v>
      </c>
      <c r="Y3870" s="149"/>
      <c r="Z3870" s="149"/>
      <c r="AA3870" s="149"/>
      <c r="AB3870" s="149" t="s">
        <v>269</v>
      </c>
      <c r="AC3870" s="149" t="s">
        <v>270</v>
      </c>
      <c r="AD3870" s="149" t="s">
        <v>414</v>
      </c>
      <c r="AE3870" s="149" t="s">
        <v>271</v>
      </c>
      <c r="AF3870" s="149"/>
      <c r="AG3870" s="149" t="s">
        <v>1098</v>
      </c>
      <c r="AH3870" s="149" t="s">
        <v>273</v>
      </c>
      <c r="AI3870" s="158">
        <v>21</v>
      </c>
      <c r="AJ3870" s="149"/>
      <c r="AK3870" s="159" t="s">
        <v>274</v>
      </c>
      <c r="AL3870" s="159" t="s">
        <v>274</v>
      </c>
      <c r="AM3870" s="149" t="s">
        <v>274</v>
      </c>
      <c r="AN3870" s="160">
        <v>4</v>
      </c>
      <c r="AO3870" s="149"/>
      <c r="AP3870" s="149" t="s">
        <v>274</v>
      </c>
      <c r="AQ3870" s="149" t="s">
        <v>275</v>
      </c>
      <c r="AR3870" s="158">
        <v>1</v>
      </c>
      <c r="AS3870" s="149" t="s">
        <v>275</v>
      </c>
      <c r="AT3870" s="149" t="s">
        <v>276</v>
      </c>
      <c r="AU3870" s="161">
        <v>1</v>
      </c>
      <c r="AV3870" s="159">
        <v>22123.89</v>
      </c>
      <c r="AW3870" s="159">
        <v>884.96</v>
      </c>
      <c r="AX3870" s="149" t="s">
        <v>274</v>
      </c>
      <c r="AY3870" s="159">
        <v>221.24</v>
      </c>
      <c r="AZ3870" s="159">
        <v>221.24</v>
      </c>
      <c r="BA3870" s="159">
        <v>884.96</v>
      </c>
      <c r="BB3870" s="159">
        <v>4646.04</v>
      </c>
      <c r="BC3870" s="162" t="s">
        <v>274</v>
      </c>
      <c r="BD3870" s="162">
        <v>0</v>
      </c>
      <c r="BE3870" s="159">
        <v>17477.85</v>
      </c>
      <c r="BF3870" s="159">
        <v>17477.85</v>
      </c>
      <c r="BG3870" s="159">
        <v>22123.89</v>
      </c>
    </row>
    <row r="3871" ht="28.05" customHeight="1" spans="1:59">
      <c r="A3871" s="149"/>
      <c r="B3871" s="149"/>
      <c r="C3871" s="149"/>
      <c r="D3871" s="149" t="s">
        <v>3726</v>
      </c>
      <c r="E3871" s="340" t="s">
        <v>16926</v>
      </c>
      <c r="F3871" s="149" t="s">
        <v>3726</v>
      </c>
      <c r="G3871" s="149" t="s">
        <v>16927</v>
      </c>
      <c r="H3871" s="149" t="s">
        <v>16928</v>
      </c>
      <c r="I3871" s="149" t="s">
        <v>16929</v>
      </c>
      <c r="J3871" s="149" t="s">
        <v>16930</v>
      </c>
      <c r="K3871" s="149"/>
      <c r="L3871" s="149" t="s">
        <v>262</v>
      </c>
      <c r="M3871" s="149"/>
      <c r="N3871" s="149" t="s">
        <v>263</v>
      </c>
      <c r="O3871" s="149" t="s">
        <v>214</v>
      </c>
      <c r="P3871" s="149" t="s">
        <v>53</v>
      </c>
      <c r="Q3871" s="149"/>
      <c r="R3871" s="149" t="s">
        <v>51</v>
      </c>
      <c r="S3871" s="149" t="s">
        <v>4180</v>
      </c>
      <c r="T3871" s="149" t="s">
        <v>1217</v>
      </c>
      <c r="U3871" s="149" t="s">
        <v>267</v>
      </c>
      <c r="V3871" s="149"/>
      <c r="W3871" s="149"/>
      <c r="X3871" s="149" t="s">
        <v>51</v>
      </c>
      <c r="Y3871" s="149"/>
      <c r="Z3871" s="149"/>
      <c r="AA3871" s="149"/>
      <c r="AB3871" s="149" t="s">
        <v>269</v>
      </c>
      <c r="AC3871" s="149" t="s">
        <v>270</v>
      </c>
      <c r="AD3871" s="149" t="s">
        <v>1217</v>
      </c>
      <c r="AE3871" s="149" t="s">
        <v>271</v>
      </c>
      <c r="AF3871" s="149"/>
      <c r="AG3871" s="149" t="s">
        <v>1098</v>
      </c>
      <c r="AH3871" s="149" t="s">
        <v>273</v>
      </c>
      <c r="AI3871" s="158">
        <v>94</v>
      </c>
      <c r="AJ3871" s="149"/>
      <c r="AK3871" s="159" t="s">
        <v>274</v>
      </c>
      <c r="AL3871" s="159" t="s">
        <v>274</v>
      </c>
      <c r="AM3871" s="149" t="s">
        <v>274</v>
      </c>
      <c r="AN3871" s="160">
        <v>4</v>
      </c>
      <c r="AO3871" s="149"/>
      <c r="AP3871" s="149" t="s">
        <v>274</v>
      </c>
      <c r="AQ3871" s="149" t="s">
        <v>275</v>
      </c>
      <c r="AR3871" s="158">
        <v>1</v>
      </c>
      <c r="AS3871" s="149" t="s">
        <v>275</v>
      </c>
      <c r="AT3871" s="149" t="s">
        <v>276</v>
      </c>
      <c r="AU3871" s="161">
        <v>1</v>
      </c>
      <c r="AV3871" s="159">
        <v>3793.1</v>
      </c>
      <c r="AW3871" s="159">
        <v>151.72</v>
      </c>
      <c r="AX3871" s="149" t="s">
        <v>274</v>
      </c>
      <c r="AY3871" s="159">
        <v>44.27</v>
      </c>
      <c r="AZ3871" s="159">
        <v>44.27</v>
      </c>
      <c r="BA3871" s="159">
        <v>177.08</v>
      </c>
      <c r="BB3871" s="159">
        <v>3552.85</v>
      </c>
      <c r="BC3871" s="162" t="s">
        <v>274</v>
      </c>
      <c r="BD3871" s="162">
        <v>0</v>
      </c>
      <c r="BE3871" s="159">
        <v>240.25</v>
      </c>
      <c r="BF3871" s="159">
        <v>240.25</v>
      </c>
      <c r="BG3871" s="159">
        <v>3793.1</v>
      </c>
    </row>
    <row r="3872" ht="28.05" customHeight="1" spans="1:59">
      <c r="A3872" s="149"/>
      <c r="B3872" s="149"/>
      <c r="C3872" s="149"/>
      <c r="D3872" s="149" t="s">
        <v>3726</v>
      </c>
      <c r="E3872" s="340" t="s">
        <v>16931</v>
      </c>
      <c r="F3872" s="149" t="s">
        <v>3726</v>
      </c>
      <c r="G3872" s="149" t="s">
        <v>16932</v>
      </c>
      <c r="H3872" s="149" t="s">
        <v>4695</v>
      </c>
      <c r="I3872" s="149" t="s">
        <v>16924</v>
      </c>
      <c r="J3872" s="149" t="s">
        <v>16933</v>
      </c>
      <c r="K3872" s="149"/>
      <c r="L3872" s="149" t="s">
        <v>287</v>
      </c>
      <c r="M3872" s="149"/>
      <c r="N3872" s="149" t="s">
        <v>263</v>
      </c>
      <c r="O3872" s="149" t="s">
        <v>214</v>
      </c>
      <c r="P3872" s="149" t="s">
        <v>53</v>
      </c>
      <c r="Q3872" s="149"/>
      <c r="R3872" s="149" t="s">
        <v>13104</v>
      </c>
      <c r="S3872" s="149" t="s">
        <v>4698</v>
      </c>
      <c r="T3872" s="149" t="s">
        <v>414</v>
      </c>
      <c r="U3872" s="149" t="s">
        <v>267</v>
      </c>
      <c r="V3872" s="149"/>
      <c r="W3872" s="149"/>
      <c r="X3872" s="149" t="s">
        <v>336</v>
      </c>
      <c r="Y3872" s="149"/>
      <c r="Z3872" s="149"/>
      <c r="AA3872" s="149"/>
      <c r="AB3872" s="149" t="s">
        <v>269</v>
      </c>
      <c r="AC3872" s="149" t="s">
        <v>270</v>
      </c>
      <c r="AD3872" s="149" t="s">
        <v>414</v>
      </c>
      <c r="AE3872" s="149" t="s">
        <v>271</v>
      </c>
      <c r="AF3872" s="149"/>
      <c r="AG3872" s="149" t="s">
        <v>1098</v>
      </c>
      <c r="AH3872" s="149" t="s">
        <v>273</v>
      </c>
      <c r="AI3872" s="158">
        <v>21</v>
      </c>
      <c r="AJ3872" s="149"/>
      <c r="AK3872" s="159" t="s">
        <v>274</v>
      </c>
      <c r="AL3872" s="159" t="s">
        <v>274</v>
      </c>
      <c r="AM3872" s="149" t="s">
        <v>274</v>
      </c>
      <c r="AN3872" s="160">
        <v>4</v>
      </c>
      <c r="AO3872" s="149"/>
      <c r="AP3872" s="149" t="s">
        <v>274</v>
      </c>
      <c r="AQ3872" s="149" t="s">
        <v>275</v>
      </c>
      <c r="AR3872" s="158">
        <v>1</v>
      </c>
      <c r="AS3872" s="149" t="s">
        <v>275</v>
      </c>
      <c r="AT3872" s="149" t="s">
        <v>276</v>
      </c>
      <c r="AU3872" s="161">
        <v>1</v>
      </c>
      <c r="AV3872" s="159">
        <v>22123.89</v>
      </c>
      <c r="AW3872" s="159">
        <v>884.96</v>
      </c>
      <c r="AX3872" s="149" t="s">
        <v>274</v>
      </c>
      <c r="AY3872" s="159">
        <v>221.24</v>
      </c>
      <c r="AZ3872" s="159">
        <v>221.24</v>
      </c>
      <c r="BA3872" s="159">
        <v>884.96</v>
      </c>
      <c r="BB3872" s="159">
        <v>4646.04</v>
      </c>
      <c r="BC3872" s="162" t="s">
        <v>274</v>
      </c>
      <c r="BD3872" s="162">
        <v>0</v>
      </c>
      <c r="BE3872" s="159">
        <v>17477.85</v>
      </c>
      <c r="BF3872" s="159">
        <v>17477.85</v>
      </c>
      <c r="BG3872" s="159">
        <v>22123.89</v>
      </c>
    </row>
    <row r="3873" ht="28.05" customHeight="1" spans="1:59">
      <c r="A3873" s="149"/>
      <c r="B3873" s="149"/>
      <c r="C3873" s="149"/>
      <c r="D3873" s="149" t="s">
        <v>3726</v>
      </c>
      <c r="E3873" s="340" t="s">
        <v>16934</v>
      </c>
      <c r="F3873" s="149" t="s">
        <v>3726</v>
      </c>
      <c r="G3873" s="149" t="s">
        <v>16935</v>
      </c>
      <c r="H3873" s="149" t="s">
        <v>4695</v>
      </c>
      <c r="I3873" s="149" t="s">
        <v>16924</v>
      </c>
      <c r="J3873" s="149" t="s">
        <v>16936</v>
      </c>
      <c r="K3873" s="149"/>
      <c r="L3873" s="149" t="s">
        <v>287</v>
      </c>
      <c r="M3873" s="149"/>
      <c r="N3873" s="149" t="s">
        <v>263</v>
      </c>
      <c r="O3873" s="149" t="s">
        <v>214</v>
      </c>
      <c r="P3873" s="149" t="s">
        <v>53</v>
      </c>
      <c r="Q3873" s="149"/>
      <c r="R3873" s="149" t="s">
        <v>13104</v>
      </c>
      <c r="S3873" s="149" t="s">
        <v>4698</v>
      </c>
      <c r="T3873" s="149" t="s">
        <v>414</v>
      </c>
      <c r="U3873" s="149" t="s">
        <v>267</v>
      </c>
      <c r="V3873" s="149"/>
      <c r="W3873" s="149"/>
      <c r="X3873" s="149" t="s">
        <v>336</v>
      </c>
      <c r="Y3873" s="149"/>
      <c r="Z3873" s="149"/>
      <c r="AA3873" s="149"/>
      <c r="AB3873" s="149" t="s">
        <v>269</v>
      </c>
      <c r="AC3873" s="149" t="s">
        <v>270</v>
      </c>
      <c r="AD3873" s="149" t="s">
        <v>414</v>
      </c>
      <c r="AE3873" s="149" t="s">
        <v>271</v>
      </c>
      <c r="AF3873" s="149"/>
      <c r="AG3873" s="149" t="s">
        <v>1098</v>
      </c>
      <c r="AH3873" s="149" t="s">
        <v>273</v>
      </c>
      <c r="AI3873" s="158">
        <v>21</v>
      </c>
      <c r="AJ3873" s="149"/>
      <c r="AK3873" s="159" t="s">
        <v>274</v>
      </c>
      <c r="AL3873" s="159" t="s">
        <v>274</v>
      </c>
      <c r="AM3873" s="149" t="s">
        <v>274</v>
      </c>
      <c r="AN3873" s="160">
        <v>4</v>
      </c>
      <c r="AO3873" s="149"/>
      <c r="AP3873" s="149" t="s">
        <v>274</v>
      </c>
      <c r="AQ3873" s="149" t="s">
        <v>275</v>
      </c>
      <c r="AR3873" s="158">
        <v>1</v>
      </c>
      <c r="AS3873" s="149" t="s">
        <v>275</v>
      </c>
      <c r="AT3873" s="149" t="s">
        <v>276</v>
      </c>
      <c r="AU3873" s="161">
        <v>1</v>
      </c>
      <c r="AV3873" s="159">
        <v>22123.89</v>
      </c>
      <c r="AW3873" s="159">
        <v>884.96</v>
      </c>
      <c r="AX3873" s="149" t="s">
        <v>274</v>
      </c>
      <c r="AY3873" s="159">
        <v>221.24</v>
      </c>
      <c r="AZ3873" s="159">
        <v>221.24</v>
      </c>
      <c r="BA3873" s="159">
        <v>884.96</v>
      </c>
      <c r="BB3873" s="159">
        <v>4646.04</v>
      </c>
      <c r="BC3873" s="162" t="s">
        <v>274</v>
      </c>
      <c r="BD3873" s="162">
        <v>0</v>
      </c>
      <c r="BE3873" s="159">
        <v>17477.85</v>
      </c>
      <c r="BF3873" s="159">
        <v>17477.85</v>
      </c>
      <c r="BG3873" s="159">
        <v>22123.89</v>
      </c>
    </row>
    <row r="3874" ht="28.05" customHeight="1" spans="1:59">
      <c r="A3874" s="149"/>
      <c r="B3874" s="149"/>
      <c r="C3874" s="149"/>
      <c r="D3874" s="149" t="s">
        <v>3726</v>
      </c>
      <c r="E3874" s="340" t="s">
        <v>16937</v>
      </c>
      <c r="F3874" s="149" t="s">
        <v>3726</v>
      </c>
      <c r="G3874" s="149" t="s">
        <v>16938</v>
      </c>
      <c r="H3874" s="149" t="s">
        <v>16833</v>
      </c>
      <c r="I3874" s="149" t="s">
        <v>16834</v>
      </c>
      <c r="J3874" s="149" t="s">
        <v>16939</v>
      </c>
      <c r="K3874" s="149"/>
      <c r="L3874" s="149" t="s">
        <v>287</v>
      </c>
      <c r="M3874" s="149"/>
      <c r="N3874" s="149" t="s">
        <v>263</v>
      </c>
      <c r="O3874" s="149" t="s">
        <v>214</v>
      </c>
      <c r="P3874" s="149" t="s">
        <v>53</v>
      </c>
      <c r="Q3874" s="149"/>
      <c r="R3874" s="149" t="s">
        <v>2512</v>
      </c>
      <c r="S3874" s="149" t="s">
        <v>5890</v>
      </c>
      <c r="T3874" s="149" t="s">
        <v>168</v>
      </c>
      <c r="U3874" s="149" t="s">
        <v>267</v>
      </c>
      <c r="V3874" s="149"/>
      <c r="W3874" s="149"/>
      <c r="X3874" s="149" t="s">
        <v>336</v>
      </c>
      <c r="Y3874" s="149"/>
      <c r="Z3874" s="149"/>
      <c r="AA3874" s="149"/>
      <c r="AB3874" s="149" t="s">
        <v>269</v>
      </c>
      <c r="AC3874" s="149" t="s">
        <v>270</v>
      </c>
      <c r="AD3874" s="149" t="s">
        <v>168</v>
      </c>
      <c r="AE3874" s="149" t="s">
        <v>271</v>
      </c>
      <c r="AF3874" s="149"/>
      <c r="AG3874" s="149" t="s">
        <v>1098</v>
      </c>
      <c r="AH3874" s="149" t="s">
        <v>273</v>
      </c>
      <c r="AI3874" s="158">
        <v>67</v>
      </c>
      <c r="AJ3874" s="149"/>
      <c r="AK3874" s="159" t="s">
        <v>274</v>
      </c>
      <c r="AL3874" s="159" t="s">
        <v>274</v>
      </c>
      <c r="AM3874" s="149" t="s">
        <v>274</v>
      </c>
      <c r="AN3874" s="160">
        <v>4</v>
      </c>
      <c r="AO3874" s="149"/>
      <c r="AP3874" s="149" t="s">
        <v>274</v>
      </c>
      <c r="AQ3874" s="149" t="s">
        <v>275</v>
      </c>
      <c r="AR3874" s="158">
        <v>1</v>
      </c>
      <c r="AS3874" s="149" t="s">
        <v>275</v>
      </c>
      <c r="AT3874" s="149" t="s">
        <v>276</v>
      </c>
      <c r="AU3874" s="161">
        <v>1</v>
      </c>
      <c r="AV3874" s="159">
        <v>4837.07</v>
      </c>
      <c r="AW3874" s="159">
        <v>193.48</v>
      </c>
      <c r="AX3874" s="149" t="s">
        <v>274</v>
      </c>
      <c r="AY3874" s="159">
        <v>49.84</v>
      </c>
      <c r="AZ3874" s="159">
        <v>49.84</v>
      </c>
      <c r="BA3874" s="159">
        <v>199.36</v>
      </c>
      <c r="BB3874" s="159">
        <v>3198.3</v>
      </c>
      <c r="BC3874" s="162" t="s">
        <v>274</v>
      </c>
      <c r="BD3874" s="162">
        <v>0</v>
      </c>
      <c r="BE3874" s="159">
        <v>1638.77</v>
      </c>
      <c r="BF3874" s="159">
        <v>1638.77</v>
      </c>
      <c r="BG3874" s="159">
        <v>4837.07</v>
      </c>
    </row>
    <row r="3875" ht="28.05" customHeight="1" spans="1:59">
      <c r="A3875" s="149"/>
      <c r="B3875" s="149"/>
      <c r="C3875" s="149"/>
      <c r="D3875" s="149" t="s">
        <v>3726</v>
      </c>
      <c r="E3875" s="340" t="s">
        <v>16940</v>
      </c>
      <c r="F3875" s="149" t="s">
        <v>3726</v>
      </c>
      <c r="G3875" s="149" t="s">
        <v>16941</v>
      </c>
      <c r="H3875" s="149" t="s">
        <v>16942</v>
      </c>
      <c r="I3875" s="149" t="s">
        <v>16943</v>
      </c>
      <c r="J3875" s="149" t="s">
        <v>16944</v>
      </c>
      <c r="K3875" s="149"/>
      <c r="L3875" s="149" t="s">
        <v>262</v>
      </c>
      <c r="M3875" s="149"/>
      <c r="N3875" s="149" t="s">
        <v>263</v>
      </c>
      <c r="O3875" s="149" t="s">
        <v>214</v>
      </c>
      <c r="P3875" s="149" t="s">
        <v>53</v>
      </c>
      <c r="Q3875" s="149"/>
      <c r="R3875" s="149" t="s">
        <v>4231</v>
      </c>
      <c r="S3875" s="149" t="s">
        <v>3872</v>
      </c>
      <c r="T3875" s="149" t="s">
        <v>16897</v>
      </c>
      <c r="U3875" s="149" t="s">
        <v>267</v>
      </c>
      <c r="V3875" s="149"/>
      <c r="W3875" s="149"/>
      <c r="X3875" s="149" t="s">
        <v>268</v>
      </c>
      <c r="Y3875" s="149"/>
      <c r="Z3875" s="149"/>
      <c r="AA3875" s="149"/>
      <c r="AB3875" s="149" t="s">
        <v>269</v>
      </c>
      <c r="AC3875" s="149" t="s">
        <v>270</v>
      </c>
      <c r="AD3875" s="149" t="s">
        <v>16897</v>
      </c>
      <c r="AE3875" s="149" t="s">
        <v>271</v>
      </c>
      <c r="AF3875" s="149"/>
      <c r="AG3875" s="149" t="s">
        <v>1098</v>
      </c>
      <c r="AH3875" s="149" t="s">
        <v>273</v>
      </c>
      <c r="AI3875" s="158">
        <v>64</v>
      </c>
      <c r="AJ3875" s="149"/>
      <c r="AK3875" s="159" t="s">
        <v>274</v>
      </c>
      <c r="AL3875" s="159" t="s">
        <v>274</v>
      </c>
      <c r="AM3875" s="149" t="s">
        <v>274</v>
      </c>
      <c r="AN3875" s="160">
        <v>4</v>
      </c>
      <c r="AO3875" s="149"/>
      <c r="AP3875" s="149" t="s">
        <v>274</v>
      </c>
      <c r="AQ3875" s="149" t="s">
        <v>275</v>
      </c>
      <c r="AR3875" s="158">
        <v>1</v>
      </c>
      <c r="AS3875" s="149" t="s">
        <v>275</v>
      </c>
      <c r="AT3875" s="149" t="s">
        <v>276</v>
      </c>
      <c r="AU3875" s="161">
        <v>1</v>
      </c>
      <c r="AV3875" s="159">
        <v>3419.47</v>
      </c>
      <c r="AW3875" s="159">
        <v>136.78</v>
      </c>
      <c r="AX3875" s="149" t="s">
        <v>274</v>
      </c>
      <c r="AY3875" s="159">
        <v>35.15</v>
      </c>
      <c r="AZ3875" s="159">
        <v>35.15</v>
      </c>
      <c r="BA3875" s="159">
        <v>140.6</v>
      </c>
      <c r="BB3875" s="159">
        <v>2157.81</v>
      </c>
      <c r="BC3875" s="162" t="s">
        <v>274</v>
      </c>
      <c r="BD3875" s="162">
        <v>0</v>
      </c>
      <c r="BE3875" s="159">
        <v>1261.66</v>
      </c>
      <c r="BF3875" s="159">
        <v>1261.66</v>
      </c>
      <c r="BG3875" s="159">
        <v>3419.47</v>
      </c>
    </row>
    <row r="3876" ht="28.05" customHeight="1" spans="1:59">
      <c r="A3876" s="149"/>
      <c r="B3876" s="149"/>
      <c r="C3876" s="149"/>
      <c r="D3876" s="149" t="s">
        <v>3726</v>
      </c>
      <c r="E3876" s="340" t="s">
        <v>16945</v>
      </c>
      <c r="F3876" s="149" t="s">
        <v>3726</v>
      </c>
      <c r="G3876" s="149" t="s">
        <v>16946</v>
      </c>
      <c r="H3876" s="149" t="s">
        <v>16947</v>
      </c>
      <c r="I3876" s="149"/>
      <c r="J3876" s="149" t="s">
        <v>16948</v>
      </c>
      <c r="K3876" s="149"/>
      <c r="L3876" s="149" t="s">
        <v>262</v>
      </c>
      <c r="M3876" s="149"/>
      <c r="N3876" s="149" t="s">
        <v>263</v>
      </c>
      <c r="O3876" s="149" t="s">
        <v>214</v>
      </c>
      <c r="P3876" s="149" t="s">
        <v>53</v>
      </c>
      <c r="Q3876" s="149"/>
      <c r="R3876" s="149" t="s">
        <v>51</v>
      </c>
      <c r="S3876" s="149" t="s">
        <v>4180</v>
      </c>
      <c r="T3876" s="149" t="s">
        <v>1217</v>
      </c>
      <c r="U3876" s="149" t="s">
        <v>267</v>
      </c>
      <c r="V3876" s="149"/>
      <c r="W3876" s="149"/>
      <c r="X3876" s="149" t="s">
        <v>51</v>
      </c>
      <c r="Y3876" s="149"/>
      <c r="Z3876" s="149"/>
      <c r="AA3876" s="149"/>
      <c r="AB3876" s="149" t="s">
        <v>269</v>
      </c>
      <c r="AC3876" s="149" t="s">
        <v>270</v>
      </c>
      <c r="AD3876" s="149" t="s">
        <v>1217</v>
      </c>
      <c r="AE3876" s="149" t="s">
        <v>271</v>
      </c>
      <c r="AF3876" s="149"/>
      <c r="AG3876" s="149" t="s">
        <v>1098</v>
      </c>
      <c r="AH3876" s="149" t="s">
        <v>273</v>
      </c>
      <c r="AI3876" s="158">
        <v>94</v>
      </c>
      <c r="AJ3876" s="149"/>
      <c r="AK3876" s="159" t="s">
        <v>274</v>
      </c>
      <c r="AL3876" s="159" t="s">
        <v>274</v>
      </c>
      <c r="AM3876" s="149" t="s">
        <v>274</v>
      </c>
      <c r="AN3876" s="160">
        <v>4</v>
      </c>
      <c r="AO3876" s="149"/>
      <c r="AP3876" s="149" t="s">
        <v>274</v>
      </c>
      <c r="AQ3876" s="149" t="s">
        <v>275</v>
      </c>
      <c r="AR3876" s="158">
        <v>1</v>
      </c>
      <c r="AS3876" s="149" t="s">
        <v>275</v>
      </c>
      <c r="AT3876" s="149" t="s">
        <v>276</v>
      </c>
      <c r="AU3876" s="161">
        <v>1</v>
      </c>
      <c r="AV3876" s="159">
        <v>4137.93</v>
      </c>
      <c r="AW3876" s="159">
        <v>165.52</v>
      </c>
      <c r="AX3876" s="149" t="s">
        <v>274</v>
      </c>
      <c r="AY3876" s="159">
        <v>48.26</v>
      </c>
      <c r="AZ3876" s="159">
        <v>48.26</v>
      </c>
      <c r="BA3876" s="159">
        <v>193.06</v>
      </c>
      <c r="BB3876" s="159">
        <v>3875.88</v>
      </c>
      <c r="BC3876" s="162" t="s">
        <v>274</v>
      </c>
      <c r="BD3876" s="162">
        <v>0</v>
      </c>
      <c r="BE3876" s="159">
        <v>262.05</v>
      </c>
      <c r="BF3876" s="159">
        <v>262.05</v>
      </c>
      <c r="BG3876" s="159">
        <v>4137.93</v>
      </c>
    </row>
    <row r="3877" ht="28.05" customHeight="1" spans="1:59">
      <c r="A3877" s="149"/>
      <c r="B3877" s="149"/>
      <c r="C3877" s="149"/>
      <c r="D3877" s="149" t="s">
        <v>3726</v>
      </c>
      <c r="E3877" s="340" t="s">
        <v>16949</v>
      </c>
      <c r="F3877" s="149" t="s">
        <v>3726</v>
      </c>
      <c r="G3877" s="149" t="s">
        <v>16950</v>
      </c>
      <c r="H3877" s="149" t="s">
        <v>16942</v>
      </c>
      <c r="I3877" s="149" t="s">
        <v>16943</v>
      </c>
      <c r="J3877" s="149" t="s">
        <v>16951</v>
      </c>
      <c r="K3877" s="149"/>
      <c r="L3877" s="149" t="s">
        <v>262</v>
      </c>
      <c r="M3877" s="149"/>
      <c r="N3877" s="149" t="s">
        <v>263</v>
      </c>
      <c r="O3877" s="149" t="s">
        <v>214</v>
      </c>
      <c r="P3877" s="149" t="s">
        <v>53</v>
      </c>
      <c r="Q3877" s="149"/>
      <c r="R3877" s="149" t="s">
        <v>4231</v>
      </c>
      <c r="S3877" s="149" t="s">
        <v>3872</v>
      </c>
      <c r="T3877" s="149" t="s">
        <v>16897</v>
      </c>
      <c r="U3877" s="149" t="s">
        <v>267</v>
      </c>
      <c r="V3877" s="149"/>
      <c r="W3877" s="149"/>
      <c r="X3877" s="149" t="s">
        <v>268</v>
      </c>
      <c r="Y3877" s="149"/>
      <c r="Z3877" s="149"/>
      <c r="AA3877" s="149"/>
      <c r="AB3877" s="149" t="s">
        <v>269</v>
      </c>
      <c r="AC3877" s="149" t="s">
        <v>270</v>
      </c>
      <c r="AD3877" s="149" t="s">
        <v>16897</v>
      </c>
      <c r="AE3877" s="149" t="s">
        <v>271</v>
      </c>
      <c r="AF3877" s="149"/>
      <c r="AG3877" s="149" t="s">
        <v>1098</v>
      </c>
      <c r="AH3877" s="149" t="s">
        <v>273</v>
      </c>
      <c r="AI3877" s="158">
        <v>64</v>
      </c>
      <c r="AJ3877" s="149"/>
      <c r="AK3877" s="159" t="s">
        <v>274</v>
      </c>
      <c r="AL3877" s="159" t="s">
        <v>274</v>
      </c>
      <c r="AM3877" s="149" t="s">
        <v>274</v>
      </c>
      <c r="AN3877" s="160">
        <v>4</v>
      </c>
      <c r="AO3877" s="149"/>
      <c r="AP3877" s="149" t="s">
        <v>274</v>
      </c>
      <c r="AQ3877" s="149" t="s">
        <v>275</v>
      </c>
      <c r="AR3877" s="158">
        <v>1</v>
      </c>
      <c r="AS3877" s="149" t="s">
        <v>275</v>
      </c>
      <c r="AT3877" s="149" t="s">
        <v>276</v>
      </c>
      <c r="AU3877" s="161">
        <v>1</v>
      </c>
      <c r="AV3877" s="159">
        <v>3419.47</v>
      </c>
      <c r="AW3877" s="159">
        <v>136.78</v>
      </c>
      <c r="AX3877" s="149" t="s">
        <v>274</v>
      </c>
      <c r="AY3877" s="159">
        <v>35.15</v>
      </c>
      <c r="AZ3877" s="159">
        <v>35.15</v>
      </c>
      <c r="BA3877" s="159">
        <v>140.6</v>
      </c>
      <c r="BB3877" s="159">
        <v>2157.81</v>
      </c>
      <c r="BC3877" s="162" t="s">
        <v>274</v>
      </c>
      <c r="BD3877" s="162">
        <v>0</v>
      </c>
      <c r="BE3877" s="159">
        <v>1261.66</v>
      </c>
      <c r="BF3877" s="159">
        <v>1261.66</v>
      </c>
      <c r="BG3877" s="159">
        <v>3419.47</v>
      </c>
    </row>
    <row r="3878" ht="28.05" customHeight="1" spans="1:59">
      <c r="A3878" s="149"/>
      <c r="B3878" s="149"/>
      <c r="C3878" s="149"/>
      <c r="D3878" s="149" t="s">
        <v>3726</v>
      </c>
      <c r="E3878" s="340" t="s">
        <v>16952</v>
      </c>
      <c r="F3878" s="149" t="s">
        <v>3726</v>
      </c>
      <c r="G3878" s="149" t="s">
        <v>16953</v>
      </c>
      <c r="H3878" s="149" t="s">
        <v>16833</v>
      </c>
      <c r="I3878" s="149" t="s">
        <v>16834</v>
      </c>
      <c r="J3878" s="149" t="s">
        <v>16954</v>
      </c>
      <c r="K3878" s="149"/>
      <c r="L3878" s="149" t="s">
        <v>287</v>
      </c>
      <c r="M3878" s="149"/>
      <c r="N3878" s="149" t="s">
        <v>263</v>
      </c>
      <c r="O3878" s="149" t="s">
        <v>214</v>
      </c>
      <c r="P3878" s="149" t="s">
        <v>53</v>
      </c>
      <c r="Q3878" s="149"/>
      <c r="R3878" s="149" t="s">
        <v>2512</v>
      </c>
      <c r="S3878" s="149" t="s">
        <v>5890</v>
      </c>
      <c r="T3878" s="149" t="s">
        <v>168</v>
      </c>
      <c r="U3878" s="149" t="s">
        <v>267</v>
      </c>
      <c r="V3878" s="149"/>
      <c r="W3878" s="149"/>
      <c r="X3878" s="149" t="s">
        <v>336</v>
      </c>
      <c r="Y3878" s="149"/>
      <c r="Z3878" s="149"/>
      <c r="AA3878" s="149"/>
      <c r="AB3878" s="149" t="s">
        <v>269</v>
      </c>
      <c r="AC3878" s="149" t="s">
        <v>270</v>
      </c>
      <c r="AD3878" s="149" t="s">
        <v>168</v>
      </c>
      <c r="AE3878" s="149" t="s">
        <v>271</v>
      </c>
      <c r="AF3878" s="149"/>
      <c r="AG3878" s="149" t="s">
        <v>1098</v>
      </c>
      <c r="AH3878" s="149" t="s">
        <v>273</v>
      </c>
      <c r="AI3878" s="158">
        <v>67</v>
      </c>
      <c r="AJ3878" s="149"/>
      <c r="AK3878" s="159" t="s">
        <v>274</v>
      </c>
      <c r="AL3878" s="159" t="s">
        <v>274</v>
      </c>
      <c r="AM3878" s="149" t="s">
        <v>274</v>
      </c>
      <c r="AN3878" s="160">
        <v>4</v>
      </c>
      <c r="AO3878" s="149"/>
      <c r="AP3878" s="149" t="s">
        <v>274</v>
      </c>
      <c r="AQ3878" s="149" t="s">
        <v>275</v>
      </c>
      <c r="AR3878" s="158">
        <v>1</v>
      </c>
      <c r="AS3878" s="149" t="s">
        <v>275</v>
      </c>
      <c r="AT3878" s="149" t="s">
        <v>276</v>
      </c>
      <c r="AU3878" s="161">
        <v>1</v>
      </c>
      <c r="AV3878" s="159">
        <v>4837.07</v>
      </c>
      <c r="AW3878" s="159">
        <v>193.48</v>
      </c>
      <c r="AX3878" s="149" t="s">
        <v>274</v>
      </c>
      <c r="AY3878" s="159">
        <v>49.84</v>
      </c>
      <c r="AZ3878" s="159">
        <v>49.84</v>
      </c>
      <c r="BA3878" s="159">
        <v>199.36</v>
      </c>
      <c r="BB3878" s="159">
        <v>3198.3</v>
      </c>
      <c r="BC3878" s="162" t="s">
        <v>274</v>
      </c>
      <c r="BD3878" s="162">
        <v>0</v>
      </c>
      <c r="BE3878" s="159">
        <v>1638.77</v>
      </c>
      <c r="BF3878" s="159">
        <v>1638.77</v>
      </c>
      <c r="BG3878" s="159">
        <v>4837.07</v>
      </c>
    </row>
    <row r="3879" ht="28.05" customHeight="1" spans="1:59">
      <c r="A3879" s="149"/>
      <c r="B3879" s="149"/>
      <c r="C3879" s="149"/>
      <c r="D3879" s="149" t="s">
        <v>3726</v>
      </c>
      <c r="E3879" s="340" t="s">
        <v>16955</v>
      </c>
      <c r="F3879" s="149" t="s">
        <v>3726</v>
      </c>
      <c r="G3879" s="149" t="s">
        <v>16956</v>
      </c>
      <c r="H3879" s="149" t="s">
        <v>6300</v>
      </c>
      <c r="I3879" s="149" t="s">
        <v>16957</v>
      </c>
      <c r="J3879" s="149" t="s">
        <v>16958</v>
      </c>
      <c r="K3879" s="149"/>
      <c r="L3879" s="149" t="s">
        <v>262</v>
      </c>
      <c r="M3879" s="149"/>
      <c r="N3879" s="149" t="s">
        <v>263</v>
      </c>
      <c r="O3879" s="149" t="s">
        <v>214</v>
      </c>
      <c r="P3879" s="149" t="s">
        <v>53</v>
      </c>
      <c r="Q3879" s="149"/>
      <c r="R3879" s="149" t="s">
        <v>4026</v>
      </c>
      <c r="S3879" s="149" t="s">
        <v>3872</v>
      </c>
      <c r="T3879" s="149" t="s">
        <v>16897</v>
      </c>
      <c r="U3879" s="149" t="s">
        <v>267</v>
      </c>
      <c r="V3879" s="149"/>
      <c r="W3879" s="149"/>
      <c r="X3879" s="149" t="s">
        <v>268</v>
      </c>
      <c r="Y3879" s="149"/>
      <c r="Z3879" s="149"/>
      <c r="AA3879" s="149"/>
      <c r="AB3879" s="149" t="s">
        <v>269</v>
      </c>
      <c r="AC3879" s="149" t="s">
        <v>270</v>
      </c>
      <c r="AD3879" s="149" t="s">
        <v>16897</v>
      </c>
      <c r="AE3879" s="149" t="s">
        <v>271</v>
      </c>
      <c r="AF3879" s="149"/>
      <c r="AG3879" s="149" t="s">
        <v>1098</v>
      </c>
      <c r="AH3879" s="149" t="s">
        <v>273</v>
      </c>
      <c r="AI3879" s="158">
        <v>64</v>
      </c>
      <c r="AJ3879" s="149"/>
      <c r="AK3879" s="159" t="s">
        <v>274</v>
      </c>
      <c r="AL3879" s="159" t="s">
        <v>274</v>
      </c>
      <c r="AM3879" s="149" t="s">
        <v>274</v>
      </c>
      <c r="AN3879" s="160">
        <v>4</v>
      </c>
      <c r="AO3879" s="149"/>
      <c r="AP3879" s="149" t="s">
        <v>274</v>
      </c>
      <c r="AQ3879" s="149" t="s">
        <v>275</v>
      </c>
      <c r="AR3879" s="158">
        <v>1</v>
      </c>
      <c r="AS3879" s="149" t="s">
        <v>275</v>
      </c>
      <c r="AT3879" s="149" t="s">
        <v>276</v>
      </c>
      <c r="AU3879" s="161">
        <v>1</v>
      </c>
      <c r="AV3879" s="159">
        <v>10176.99</v>
      </c>
      <c r="AW3879" s="159">
        <v>407.08</v>
      </c>
      <c r="AX3879" s="149" t="s">
        <v>274</v>
      </c>
      <c r="AY3879" s="159">
        <v>104.6</v>
      </c>
      <c r="AZ3879" s="159">
        <v>104.6</v>
      </c>
      <c r="BA3879" s="159">
        <v>418.4</v>
      </c>
      <c r="BB3879" s="159">
        <v>6422.83</v>
      </c>
      <c r="BC3879" s="162" t="s">
        <v>274</v>
      </c>
      <c r="BD3879" s="162">
        <v>0</v>
      </c>
      <c r="BE3879" s="159">
        <v>3754.16</v>
      </c>
      <c r="BF3879" s="159">
        <v>3754.16</v>
      </c>
      <c r="BG3879" s="159">
        <v>10176.99</v>
      </c>
    </row>
    <row r="3880" ht="28.05" customHeight="1" spans="1:59">
      <c r="A3880" s="149"/>
      <c r="B3880" s="149"/>
      <c r="C3880" s="149"/>
      <c r="D3880" s="149" t="s">
        <v>3726</v>
      </c>
      <c r="E3880" s="340" t="s">
        <v>16959</v>
      </c>
      <c r="F3880" s="149" t="s">
        <v>3726</v>
      </c>
      <c r="G3880" s="149" t="s">
        <v>16960</v>
      </c>
      <c r="H3880" s="149" t="s">
        <v>158</v>
      </c>
      <c r="I3880" s="149" t="s">
        <v>10733</v>
      </c>
      <c r="J3880" s="149" t="s">
        <v>16961</v>
      </c>
      <c r="K3880" s="149"/>
      <c r="L3880" s="149" t="s">
        <v>287</v>
      </c>
      <c r="M3880" s="149"/>
      <c r="N3880" s="149" t="s">
        <v>263</v>
      </c>
      <c r="O3880" s="149" t="s">
        <v>214</v>
      </c>
      <c r="P3880" s="149" t="s">
        <v>53</v>
      </c>
      <c r="Q3880" s="149"/>
      <c r="R3880" s="149" t="s">
        <v>2512</v>
      </c>
      <c r="S3880" s="149" t="s">
        <v>5890</v>
      </c>
      <c r="T3880" s="149" t="s">
        <v>168</v>
      </c>
      <c r="U3880" s="149" t="s">
        <v>267</v>
      </c>
      <c r="V3880" s="149"/>
      <c r="W3880" s="149"/>
      <c r="X3880" s="149" t="s">
        <v>336</v>
      </c>
      <c r="Y3880" s="149"/>
      <c r="Z3880" s="149"/>
      <c r="AA3880" s="149"/>
      <c r="AB3880" s="149" t="s">
        <v>269</v>
      </c>
      <c r="AC3880" s="149" t="s">
        <v>270</v>
      </c>
      <c r="AD3880" s="149" t="s">
        <v>168</v>
      </c>
      <c r="AE3880" s="149" t="s">
        <v>271</v>
      </c>
      <c r="AF3880" s="149"/>
      <c r="AG3880" s="149" t="s">
        <v>1098</v>
      </c>
      <c r="AH3880" s="149" t="s">
        <v>273</v>
      </c>
      <c r="AI3880" s="158">
        <v>67</v>
      </c>
      <c r="AJ3880" s="149"/>
      <c r="AK3880" s="159" t="s">
        <v>274</v>
      </c>
      <c r="AL3880" s="159" t="s">
        <v>274</v>
      </c>
      <c r="AM3880" s="149" t="s">
        <v>274</v>
      </c>
      <c r="AN3880" s="160">
        <v>4</v>
      </c>
      <c r="AO3880" s="149"/>
      <c r="AP3880" s="149" t="s">
        <v>274</v>
      </c>
      <c r="AQ3880" s="149" t="s">
        <v>275</v>
      </c>
      <c r="AR3880" s="158">
        <v>1</v>
      </c>
      <c r="AS3880" s="149" t="s">
        <v>275</v>
      </c>
      <c r="AT3880" s="149" t="s">
        <v>276</v>
      </c>
      <c r="AU3880" s="161">
        <v>1</v>
      </c>
      <c r="AV3880" s="159">
        <v>3778.44</v>
      </c>
      <c r="AW3880" s="159">
        <v>151.14</v>
      </c>
      <c r="AX3880" s="149" t="s">
        <v>274</v>
      </c>
      <c r="AY3880" s="159">
        <v>38.94</v>
      </c>
      <c r="AZ3880" s="159">
        <v>38.94</v>
      </c>
      <c r="BA3880" s="159">
        <v>155.76</v>
      </c>
      <c r="BB3880" s="159">
        <v>2498.12</v>
      </c>
      <c r="BC3880" s="162" t="s">
        <v>274</v>
      </c>
      <c r="BD3880" s="162">
        <v>0</v>
      </c>
      <c r="BE3880" s="159">
        <v>1280.32</v>
      </c>
      <c r="BF3880" s="159">
        <v>1280.32</v>
      </c>
      <c r="BG3880" s="159">
        <v>3778.44</v>
      </c>
    </row>
    <row r="3881" ht="28.05" customHeight="1" spans="1:59">
      <c r="A3881" s="149"/>
      <c r="B3881" s="149"/>
      <c r="C3881" s="149"/>
      <c r="D3881" s="149" t="s">
        <v>3726</v>
      </c>
      <c r="E3881" s="340" t="s">
        <v>16962</v>
      </c>
      <c r="F3881" s="149" t="s">
        <v>3726</v>
      </c>
      <c r="G3881" s="149" t="s">
        <v>16963</v>
      </c>
      <c r="H3881" s="149" t="s">
        <v>16964</v>
      </c>
      <c r="I3881" s="149" t="s">
        <v>16965</v>
      </c>
      <c r="J3881" s="149" t="s">
        <v>16966</v>
      </c>
      <c r="K3881" s="149"/>
      <c r="L3881" s="149" t="s">
        <v>262</v>
      </c>
      <c r="M3881" s="149"/>
      <c r="N3881" s="149" t="s">
        <v>263</v>
      </c>
      <c r="O3881" s="149" t="s">
        <v>214</v>
      </c>
      <c r="P3881" s="149" t="s">
        <v>53</v>
      </c>
      <c r="Q3881" s="149"/>
      <c r="R3881" s="149" t="s">
        <v>12155</v>
      </c>
      <c r="S3881" s="149" t="s">
        <v>4180</v>
      </c>
      <c r="T3881" s="149" t="s">
        <v>1217</v>
      </c>
      <c r="U3881" s="149" t="s">
        <v>267</v>
      </c>
      <c r="V3881" s="149"/>
      <c r="W3881" s="149"/>
      <c r="X3881" s="149" t="s">
        <v>51</v>
      </c>
      <c r="Y3881" s="149"/>
      <c r="Z3881" s="149"/>
      <c r="AA3881" s="149"/>
      <c r="AB3881" s="149" t="s">
        <v>269</v>
      </c>
      <c r="AC3881" s="149" t="s">
        <v>270</v>
      </c>
      <c r="AD3881" s="149" t="s">
        <v>1217</v>
      </c>
      <c r="AE3881" s="149" t="s">
        <v>271</v>
      </c>
      <c r="AF3881" s="149"/>
      <c r="AG3881" s="149" t="s">
        <v>1098</v>
      </c>
      <c r="AH3881" s="149" t="s">
        <v>273</v>
      </c>
      <c r="AI3881" s="158">
        <v>94</v>
      </c>
      <c r="AJ3881" s="149"/>
      <c r="AK3881" s="159" t="s">
        <v>274</v>
      </c>
      <c r="AL3881" s="159" t="s">
        <v>274</v>
      </c>
      <c r="AM3881" s="149" t="s">
        <v>274</v>
      </c>
      <c r="AN3881" s="160">
        <v>4</v>
      </c>
      <c r="AO3881" s="149"/>
      <c r="AP3881" s="149" t="s">
        <v>274</v>
      </c>
      <c r="AQ3881" s="149" t="s">
        <v>275</v>
      </c>
      <c r="AR3881" s="158">
        <v>1</v>
      </c>
      <c r="AS3881" s="149" t="s">
        <v>275</v>
      </c>
      <c r="AT3881" s="149" t="s">
        <v>276</v>
      </c>
      <c r="AU3881" s="161">
        <v>1</v>
      </c>
      <c r="AV3881" s="159">
        <v>3189.66</v>
      </c>
      <c r="AW3881" s="159">
        <v>127.59</v>
      </c>
      <c r="AX3881" s="149" t="s">
        <v>274</v>
      </c>
      <c r="AY3881" s="159">
        <v>37.16</v>
      </c>
      <c r="AZ3881" s="159">
        <v>37.16</v>
      </c>
      <c r="BA3881" s="159">
        <v>148.64</v>
      </c>
      <c r="BB3881" s="159">
        <v>2987.74</v>
      </c>
      <c r="BC3881" s="162" t="s">
        <v>274</v>
      </c>
      <c r="BD3881" s="162">
        <v>0</v>
      </c>
      <c r="BE3881" s="159">
        <v>201.92</v>
      </c>
      <c r="BF3881" s="159">
        <v>201.92</v>
      </c>
      <c r="BG3881" s="159">
        <v>3189.66</v>
      </c>
    </row>
    <row r="3882" ht="28.05" customHeight="1" spans="1:59">
      <c r="A3882" s="149"/>
      <c r="B3882" s="149"/>
      <c r="C3882" s="149"/>
      <c r="D3882" s="149" t="s">
        <v>3726</v>
      </c>
      <c r="E3882" s="340" t="s">
        <v>16967</v>
      </c>
      <c r="F3882" s="149" t="s">
        <v>3726</v>
      </c>
      <c r="G3882" s="149" t="s">
        <v>16968</v>
      </c>
      <c r="H3882" s="149" t="s">
        <v>4695</v>
      </c>
      <c r="I3882" s="149" t="s">
        <v>16924</v>
      </c>
      <c r="J3882" s="149" t="s">
        <v>16969</v>
      </c>
      <c r="K3882" s="149"/>
      <c r="L3882" s="149" t="s">
        <v>287</v>
      </c>
      <c r="M3882" s="149"/>
      <c r="N3882" s="149" t="s">
        <v>263</v>
      </c>
      <c r="O3882" s="149" t="s">
        <v>214</v>
      </c>
      <c r="P3882" s="149" t="s">
        <v>53</v>
      </c>
      <c r="Q3882" s="149"/>
      <c r="R3882" s="149" t="s">
        <v>13104</v>
      </c>
      <c r="S3882" s="149" t="s">
        <v>4698</v>
      </c>
      <c r="T3882" s="149" t="s">
        <v>414</v>
      </c>
      <c r="U3882" s="149" t="s">
        <v>267</v>
      </c>
      <c r="V3882" s="149"/>
      <c r="W3882" s="149"/>
      <c r="X3882" s="149" t="s">
        <v>336</v>
      </c>
      <c r="Y3882" s="149"/>
      <c r="Z3882" s="149"/>
      <c r="AA3882" s="149"/>
      <c r="AB3882" s="149" t="s">
        <v>269</v>
      </c>
      <c r="AC3882" s="149" t="s">
        <v>270</v>
      </c>
      <c r="AD3882" s="149" t="s">
        <v>414</v>
      </c>
      <c r="AE3882" s="149" t="s">
        <v>271</v>
      </c>
      <c r="AF3882" s="149"/>
      <c r="AG3882" s="149" t="s">
        <v>1098</v>
      </c>
      <c r="AH3882" s="149" t="s">
        <v>273</v>
      </c>
      <c r="AI3882" s="158">
        <v>21</v>
      </c>
      <c r="AJ3882" s="149"/>
      <c r="AK3882" s="159" t="s">
        <v>274</v>
      </c>
      <c r="AL3882" s="159" t="s">
        <v>274</v>
      </c>
      <c r="AM3882" s="149" t="s">
        <v>274</v>
      </c>
      <c r="AN3882" s="160">
        <v>4</v>
      </c>
      <c r="AO3882" s="149"/>
      <c r="AP3882" s="149" t="s">
        <v>274</v>
      </c>
      <c r="AQ3882" s="149" t="s">
        <v>275</v>
      </c>
      <c r="AR3882" s="158">
        <v>1</v>
      </c>
      <c r="AS3882" s="149" t="s">
        <v>275</v>
      </c>
      <c r="AT3882" s="149" t="s">
        <v>276</v>
      </c>
      <c r="AU3882" s="161">
        <v>1</v>
      </c>
      <c r="AV3882" s="159">
        <v>22123.89</v>
      </c>
      <c r="AW3882" s="159">
        <v>884.96</v>
      </c>
      <c r="AX3882" s="149" t="s">
        <v>274</v>
      </c>
      <c r="AY3882" s="159">
        <v>221.24</v>
      </c>
      <c r="AZ3882" s="159">
        <v>221.24</v>
      </c>
      <c r="BA3882" s="159">
        <v>884.96</v>
      </c>
      <c r="BB3882" s="159">
        <v>4646.04</v>
      </c>
      <c r="BC3882" s="162" t="s">
        <v>274</v>
      </c>
      <c r="BD3882" s="162">
        <v>0</v>
      </c>
      <c r="BE3882" s="159">
        <v>17477.85</v>
      </c>
      <c r="BF3882" s="159">
        <v>17477.85</v>
      </c>
      <c r="BG3882" s="159">
        <v>22123.89</v>
      </c>
    </row>
    <row r="3883" ht="28.05" customHeight="1" spans="1:59">
      <c r="A3883" s="149"/>
      <c r="B3883" s="149"/>
      <c r="C3883" s="149"/>
      <c r="D3883" s="149" t="s">
        <v>3726</v>
      </c>
      <c r="E3883" s="340" t="s">
        <v>16970</v>
      </c>
      <c r="F3883" s="149" t="s">
        <v>3726</v>
      </c>
      <c r="G3883" s="149" t="s">
        <v>16971</v>
      </c>
      <c r="H3883" s="149" t="s">
        <v>4695</v>
      </c>
      <c r="I3883" s="149" t="s">
        <v>16924</v>
      </c>
      <c r="J3883" s="149" t="s">
        <v>16972</v>
      </c>
      <c r="K3883" s="149"/>
      <c r="L3883" s="149" t="s">
        <v>287</v>
      </c>
      <c r="M3883" s="149"/>
      <c r="N3883" s="149" t="s">
        <v>263</v>
      </c>
      <c r="O3883" s="149" t="s">
        <v>214</v>
      </c>
      <c r="P3883" s="149" t="s">
        <v>53</v>
      </c>
      <c r="Q3883" s="149"/>
      <c r="R3883" s="149" t="s">
        <v>13104</v>
      </c>
      <c r="S3883" s="149" t="s">
        <v>4698</v>
      </c>
      <c r="T3883" s="149" t="s">
        <v>414</v>
      </c>
      <c r="U3883" s="149" t="s">
        <v>267</v>
      </c>
      <c r="V3883" s="149"/>
      <c r="W3883" s="149"/>
      <c r="X3883" s="149" t="s">
        <v>336</v>
      </c>
      <c r="Y3883" s="149"/>
      <c r="Z3883" s="149"/>
      <c r="AA3883" s="149"/>
      <c r="AB3883" s="149" t="s">
        <v>269</v>
      </c>
      <c r="AC3883" s="149" t="s">
        <v>270</v>
      </c>
      <c r="AD3883" s="149" t="s">
        <v>414</v>
      </c>
      <c r="AE3883" s="149" t="s">
        <v>271</v>
      </c>
      <c r="AF3883" s="149"/>
      <c r="AG3883" s="149" t="s">
        <v>1098</v>
      </c>
      <c r="AH3883" s="149" t="s">
        <v>273</v>
      </c>
      <c r="AI3883" s="158">
        <v>21</v>
      </c>
      <c r="AJ3883" s="149"/>
      <c r="AK3883" s="159" t="s">
        <v>274</v>
      </c>
      <c r="AL3883" s="159" t="s">
        <v>274</v>
      </c>
      <c r="AM3883" s="149" t="s">
        <v>274</v>
      </c>
      <c r="AN3883" s="160">
        <v>4</v>
      </c>
      <c r="AO3883" s="149"/>
      <c r="AP3883" s="149" t="s">
        <v>274</v>
      </c>
      <c r="AQ3883" s="149" t="s">
        <v>275</v>
      </c>
      <c r="AR3883" s="158">
        <v>1</v>
      </c>
      <c r="AS3883" s="149" t="s">
        <v>275</v>
      </c>
      <c r="AT3883" s="149" t="s">
        <v>276</v>
      </c>
      <c r="AU3883" s="161">
        <v>1</v>
      </c>
      <c r="AV3883" s="159">
        <v>22123.9</v>
      </c>
      <c r="AW3883" s="159">
        <v>884.96</v>
      </c>
      <c r="AX3883" s="149" t="s">
        <v>274</v>
      </c>
      <c r="AY3883" s="159">
        <v>221.24</v>
      </c>
      <c r="AZ3883" s="159">
        <v>221.24</v>
      </c>
      <c r="BA3883" s="159">
        <v>884.96</v>
      </c>
      <c r="BB3883" s="159">
        <v>4646.04</v>
      </c>
      <c r="BC3883" s="162" t="s">
        <v>274</v>
      </c>
      <c r="BD3883" s="162">
        <v>0</v>
      </c>
      <c r="BE3883" s="159">
        <v>17477.86</v>
      </c>
      <c r="BF3883" s="159">
        <v>17477.86</v>
      </c>
      <c r="BG3883" s="159">
        <v>22123.9</v>
      </c>
    </row>
    <row r="3884" ht="28.05" customHeight="1" spans="1:59">
      <c r="A3884" s="149"/>
      <c r="B3884" s="149"/>
      <c r="C3884" s="149"/>
      <c r="D3884" s="149" t="s">
        <v>3726</v>
      </c>
      <c r="E3884" s="340" t="s">
        <v>16973</v>
      </c>
      <c r="F3884" s="149" t="s">
        <v>3726</v>
      </c>
      <c r="G3884" s="149" t="s">
        <v>16974</v>
      </c>
      <c r="H3884" s="149" t="s">
        <v>158</v>
      </c>
      <c r="I3884" s="149" t="s">
        <v>11323</v>
      </c>
      <c r="J3884" s="149" t="s">
        <v>16975</v>
      </c>
      <c r="K3884" s="149"/>
      <c r="L3884" s="149" t="s">
        <v>287</v>
      </c>
      <c r="M3884" s="149"/>
      <c r="N3884" s="149" t="s">
        <v>263</v>
      </c>
      <c r="O3884" s="149" t="s">
        <v>214</v>
      </c>
      <c r="P3884" s="149" t="s">
        <v>53</v>
      </c>
      <c r="Q3884" s="149"/>
      <c r="R3884" s="149" t="s">
        <v>2512</v>
      </c>
      <c r="S3884" s="149" t="s">
        <v>5890</v>
      </c>
      <c r="T3884" s="149" t="s">
        <v>168</v>
      </c>
      <c r="U3884" s="149" t="s">
        <v>267</v>
      </c>
      <c r="V3884" s="149"/>
      <c r="W3884" s="149"/>
      <c r="X3884" s="149" t="s">
        <v>336</v>
      </c>
      <c r="Y3884" s="149"/>
      <c r="Z3884" s="149"/>
      <c r="AA3884" s="149"/>
      <c r="AB3884" s="149" t="s">
        <v>269</v>
      </c>
      <c r="AC3884" s="149" t="s">
        <v>270</v>
      </c>
      <c r="AD3884" s="149" t="s">
        <v>168</v>
      </c>
      <c r="AE3884" s="149" t="s">
        <v>271</v>
      </c>
      <c r="AF3884" s="149"/>
      <c r="AG3884" s="149" t="s">
        <v>1098</v>
      </c>
      <c r="AH3884" s="149" t="s">
        <v>273</v>
      </c>
      <c r="AI3884" s="158">
        <v>67</v>
      </c>
      <c r="AJ3884" s="149"/>
      <c r="AK3884" s="159" t="s">
        <v>274</v>
      </c>
      <c r="AL3884" s="159" t="s">
        <v>274</v>
      </c>
      <c r="AM3884" s="149" t="s">
        <v>274</v>
      </c>
      <c r="AN3884" s="160">
        <v>4</v>
      </c>
      <c r="AO3884" s="149"/>
      <c r="AP3884" s="149" t="s">
        <v>274</v>
      </c>
      <c r="AQ3884" s="149" t="s">
        <v>275</v>
      </c>
      <c r="AR3884" s="158">
        <v>1</v>
      </c>
      <c r="AS3884" s="149" t="s">
        <v>275</v>
      </c>
      <c r="AT3884" s="149" t="s">
        <v>276</v>
      </c>
      <c r="AU3884" s="161">
        <v>1</v>
      </c>
      <c r="AV3884" s="159">
        <v>4398.28</v>
      </c>
      <c r="AW3884" s="159">
        <v>175.93</v>
      </c>
      <c r="AX3884" s="149" t="s">
        <v>274</v>
      </c>
      <c r="AY3884" s="159">
        <v>45.32</v>
      </c>
      <c r="AZ3884" s="159">
        <v>45.32</v>
      </c>
      <c r="BA3884" s="159">
        <v>181.28</v>
      </c>
      <c r="BB3884" s="159">
        <v>2908.04</v>
      </c>
      <c r="BC3884" s="162" t="s">
        <v>274</v>
      </c>
      <c r="BD3884" s="162">
        <v>0</v>
      </c>
      <c r="BE3884" s="159">
        <v>1490.24</v>
      </c>
      <c r="BF3884" s="159">
        <v>1490.24</v>
      </c>
      <c r="BG3884" s="159">
        <v>4398.28</v>
      </c>
    </row>
    <row r="3885" ht="28.05" customHeight="1" spans="1:59">
      <c r="A3885" s="149"/>
      <c r="B3885" s="149"/>
      <c r="C3885" s="149"/>
      <c r="D3885" s="149" t="s">
        <v>3726</v>
      </c>
      <c r="E3885" s="340" t="s">
        <v>16976</v>
      </c>
      <c r="F3885" s="149" t="s">
        <v>3726</v>
      </c>
      <c r="G3885" s="149" t="s">
        <v>16977</v>
      </c>
      <c r="H3885" s="149" t="s">
        <v>16942</v>
      </c>
      <c r="I3885" s="149" t="s">
        <v>16943</v>
      </c>
      <c r="J3885" s="149" t="s">
        <v>16978</v>
      </c>
      <c r="K3885" s="149"/>
      <c r="L3885" s="149" t="s">
        <v>262</v>
      </c>
      <c r="M3885" s="149"/>
      <c r="N3885" s="149" t="s">
        <v>263</v>
      </c>
      <c r="O3885" s="149" t="s">
        <v>214</v>
      </c>
      <c r="P3885" s="149" t="s">
        <v>53</v>
      </c>
      <c r="Q3885" s="149"/>
      <c r="R3885" s="149" t="s">
        <v>4026</v>
      </c>
      <c r="S3885" s="149" t="s">
        <v>3872</v>
      </c>
      <c r="T3885" s="149" t="s">
        <v>16897</v>
      </c>
      <c r="U3885" s="149" t="s">
        <v>267</v>
      </c>
      <c r="V3885" s="149"/>
      <c r="W3885" s="149"/>
      <c r="X3885" s="149" t="s">
        <v>268</v>
      </c>
      <c r="Y3885" s="149"/>
      <c r="Z3885" s="149"/>
      <c r="AA3885" s="149"/>
      <c r="AB3885" s="149" t="s">
        <v>269</v>
      </c>
      <c r="AC3885" s="149" t="s">
        <v>270</v>
      </c>
      <c r="AD3885" s="149" t="s">
        <v>16897</v>
      </c>
      <c r="AE3885" s="149" t="s">
        <v>271</v>
      </c>
      <c r="AF3885" s="149"/>
      <c r="AG3885" s="149" t="s">
        <v>1098</v>
      </c>
      <c r="AH3885" s="149" t="s">
        <v>273</v>
      </c>
      <c r="AI3885" s="158">
        <v>64</v>
      </c>
      <c r="AJ3885" s="149"/>
      <c r="AK3885" s="159" t="s">
        <v>274</v>
      </c>
      <c r="AL3885" s="159" t="s">
        <v>274</v>
      </c>
      <c r="AM3885" s="149" t="s">
        <v>274</v>
      </c>
      <c r="AN3885" s="160">
        <v>4</v>
      </c>
      <c r="AO3885" s="149"/>
      <c r="AP3885" s="149" t="s">
        <v>274</v>
      </c>
      <c r="AQ3885" s="149" t="s">
        <v>275</v>
      </c>
      <c r="AR3885" s="158">
        <v>1</v>
      </c>
      <c r="AS3885" s="149" t="s">
        <v>275</v>
      </c>
      <c r="AT3885" s="149" t="s">
        <v>276</v>
      </c>
      <c r="AU3885" s="161">
        <v>1</v>
      </c>
      <c r="AV3885" s="159">
        <v>3419.46</v>
      </c>
      <c r="AW3885" s="159">
        <v>136.78</v>
      </c>
      <c r="AX3885" s="149" t="s">
        <v>274</v>
      </c>
      <c r="AY3885" s="159">
        <v>35.15</v>
      </c>
      <c r="AZ3885" s="159">
        <v>35.15</v>
      </c>
      <c r="BA3885" s="159">
        <v>140.6</v>
      </c>
      <c r="BB3885" s="159">
        <v>2157.81</v>
      </c>
      <c r="BC3885" s="162" t="s">
        <v>274</v>
      </c>
      <c r="BD3885" s="162">
        <v>0</v>
      </c>
      <c r="BE3885" s="159">
        <v>1261.65</v>
      </c>
      <c r="BF3885" s="159">
        <v>1261.65</v>
      </c>
      <c r="BG3885" s="159">
        <v>3419.46</v>
      </c>
    </row>
    <row r="3886" ht="28.05" customHeight="1" spans="1:59">
      <c r="A3886" s="149"/>
      <c r="B3886" s="149"/>
      <c r="C3886" s="149"/>
      <c r="D3886" s="149" t="s">
        <v>3726</v>
      </c>
      <c r="E3886" s="340" t="s">
        <v>16979</v>
      </c>
      <c r="F3886" s="149" t="s">
        <v>3726</v>
      </c>
      <c r="G3886" s="149" t="s">
        <v>16980</v>
      </c>
      <c r="H3886" s="149" t="s">
        <v>16981</v>
      </c>
      <c r="I3886" s="149" t="s">
        <v>16982</v>
      </c>
      <c r="J3886" s="149" t="s">
        <v>16983</v>
      </c>
      <c r="K3886" s="149"/>
      <c r="L3886" s="149" t="s">
        <v>262</v>
      </c>
      <c r="M3886" s="149"/>
      <c r="N3886" s="149" t="s">
        <v>263</v>
      </c>
      <c r="O3886" s="149" t="s">
        <v>214</v>
      </c>
      <c r="P3886" s="149" t="s">
        <v>53</v>
      </c>
      <c r="Q3886" s="149"/>
      <c r="R3886" s="149" t="s">
        <v>12155</v>
      </c>
      <c r="S3886" s="149" t="s">
        <v>4180</v>
      </c>
      <c r="T3886" s="149" t="s">
        <v>1217</v>
      </c>
      <c r="U3886" s="149" t="s">
        <v>267</v>
      </c>
      <c r="V3886" s="149"/>
      <c r="W3886" s="149"/>
      <c r="X3886" s="149" t="s">
        <v>51</v>
      </c>
      <c r="Y3886" s="149"/>
      <c r="Z3886" s="149"/>
      <c r="AA3886" s="149"/>
      <c r="AB3886" s="149" t="s">
        <v>269</v>
      </c>
      <c r="AC3886" s="149" t="s">
        <v>270</v>
      </c>
      <c r="AD3886" s="149" t="s">
        <v>1217</v>
      </c>
      <c r="AE3886" s="149" t="s">
        <v>271</v>
      </c>
      <c r="AF3886" s="149"/>
      <c r="AG3886" s="149" t="s">
        <v>1098</v>
      </c>
      <c r="AH3886" s="149" t="s">
        <v>273</v>
      </c>
      <c r="AI3886" s="158">
        <v>94</v>
      </c>
      <c r="AJ3886" s="149"/>
      <c r="AK3886" s="159" t="s">
        <v>274</v>
      </c>
      <c r="AL3886" s="159" t="s">
        <v>274</v>
      </c>
      <c r="AM3886" s="149" t="s">
        <v>274</v>
      </c>
      <c r="AN3886" s="160">
        <v>4</v>
      </c>
      <c r="AO3886" s="149"/>
      <c r="AP3886" s="149" t="s">
        <v>274</v>
      </c>
      <c r="AQ3886" s="149" t="s">
        <v>275</v>
      </c>
      <c r="AR3886" s="158">
        <v>1</v>
      </c>
      <c r="AS3886" s="149" t="s">
        <v>275</v>
      </c>
      <c r="AT3886" s="149" t="s">
        <v>276</v>
      </c>
      <c r="AU3886" s="161">
        <v>1</v>
      </c>
      <c r="AV3886" s="159">
        <v>3017.24</v>
      </c>
      <c r="AW3886" s="159">
        <v>120.69</v>
      </c>
      <c r="AX3886" s="149" t="s">
        <v>274</v>
      </c>
      <c r="AY3886" s="159">
        <v>35.23</v>
      </c>
      <c r="AZ3886" s="159">
        <v>35.23</v>
      </c>
      <c r="BA3886" s="159">
        <v>140.95</v>
      </c>
      <c r="BB3886" s="159">
        <v>2826.08</v>
      </c>
      <c r="BC3886" s="162" t="s">
        <v>274</v>
      </c>
      <c r="BD3886" s="162">
        <v>0</v>
      </c>
      <c r="BE3886" s="159">
        <v>191.16</v>
      </c>
      <c r="BF3886" s="159">
        <v>191.16</v>
      </c>
      <c r="BG3886" s="159">
        <v>3017.24</v>
      </c>
    </row>
    <row r="3887" ht="28.05" customHeight="1" spans="1:59">
      <c r="A3887" s="149"/>
      <c r="B3887" s="149"/>
      <c r="C3887" s="149"/>
      <c r="D3887" s="149" t="s">
        <v>3726</v>
      </c>
      <c r="E3887" s="340" t="s">
        <v>16984</v>
      </c>
      <c r="F3887" s="149" t="s">
        <v>3726</v>
      </c>
      <c r="G3887" s="149" t="s">
        <v>16985</v>
      </c>
      <c r="H3887" s="149" t="s">
        <v>158</v>
      </c>
      <c r="I3887" s="149" t="s">
        <v>10733</v>
      </c>
      <c r="J3887" s="149" t="s">
        <v>16986</v>
      </c>
      <c r="K3887" s="149"/>
      <c r="L3887" s="149" t="s">
        <v>287</v>
      </c>
      <c r="M3887" s="149"/>
      <c r="N3887" s="149" t="s">
        <v>263</v>
      </c>
      <c r="O3887" s="149" t="s">
        <v>214</v>
      </c>
      <c r="P3887" s="149" t="s">
        <v>53</v>
      </c>
      <c r="Q3887" s="149"/>
      <c r="R3887" s="149" t="s">
        <v>2512</v>
      </c>
      <c r="S3887" s="149" t="s">
        <v>5890</v>
      </c>
      <c r="T3887" s="149" t="s">
        <v>168</v>
      </c>
      <c r="U3887" s="149" t="s">
        <v>267</v>
      </c>
      <c r="V3887" s="149"/>
      <c r="W3887" s="149"/>
      <c r="X3887" s="149" t="s">
        <v>336</v>
      </c>
      <c r="Y3887" s="149"/>
      <c r="Z3887" s="149"/>
      <c r="AA3887" s="149"/>
      <c r="AB3887" s="149" t="s">
        <v>269</v>
      </c>
      <c r="AC3887" s="149" t="s">
        <v>270</v>
      </c>
      <c r="AD3887" s="149" t="s">
        <v>168</v>
      </c>
      <c r="AE3887" s="149" t="s">
        <v>271</v>
      </c>
      <c r="AF3887" s="149"/>
      <c r="AG3887" s="149" t="s">
        <v>1098</v>
      </c>
      <c r="AH3887" s="149" t="s">
        <v>273</v>
      </c>
      <c r="AI3887" s="158">
        <v>67</v>
      </c>
      <c r="AJ3887" s="149"/>
      <c r="AK3887" s="159" t="s">
        <v>274</v>
      </c>
      <c r="AL3887" s="159" t="s">
        <v>274</v>
      </c>
      <c r="AM3887" s="149" t="s">
        <v>274</v>
      </c>
      <c r="AN3887" s="160">
        <v>4</v>
      </c>
      <c r="AO3887" s="149"/>
      <c r="AP3887" s="149" t="s">
        <v>274</v>
      </c>
      <c r="AQ3887" s="149" t="s">
        <v>275</v>
      </c>
      <c r="AR3887" s="158">
        <v>1</v>
      </c>
      <c r="AS3887" s="149" t="s">
        <v>275</v>
      </c>
      <c r="AT3887" s="149" t="s">
        <v>276</v>
      </c>
      <c r="AU3887" s="161">
        <v>1</v>
      </c>
      <c r="AV3887" s="159">
        <v>3778.44</v>
      </c>
      <c r="AW3887" s="159">
        <v>151.14</v>
      </c>
      <c r="AX3887" s="149" t="s">
        <v>274</v>
      </c>
      <c r="AY3887" s="159">
        <v>38.94</v>
      </c>
      <c r="AZ3887" s="159">
        <v>38.94</v>
      </c>
      <c r="BA3887" s="159">
        <v>155.76</v>
      </c>
      <c r="BB3887" s="159">
        <v>2498.12</v>
      </c>
      <c r="BC3887" s="162" t="s">
        <v>274</v>
      </c>
      <c r="BD3887" s="162">
        <v>0</v>
      </c>
      <c r="BE3887" s="159">
        <v>1280.32</v>
      </c>
      <c r="BF3887" s="159">
        <v>1280.32</v>
      </c>
      <c r="BG3887" s="159">
        <v>3778.44</v>
      </c>
    </row>
    <row r="3888" ht="28.05" customHeight="1" spans="1:59">
      <c r="A3888" s="149"/>
      <c r="B3888" s="149"/>
      <c r="C3888" s="149"/>
      <c r="D3888" s="149" t="s">
        <v>3726</v>
      </c>
      <c r="E3888" s="340" t="s">
        <v>16987</v>
      </c>
      <c r="F3888" s="149" t="s">
        <v>3726</v>
      </c>
      <c r="G3888" s="149" t="s">
        <v>16988</v>
      </c>
      <c r="H3888" s="149" t="s">
        <v>13977</v>
      </c>
      <c r="I3888" s="149" t="s">
        <v>13320</v>
      </c>
      <c r="J3888" s="149" t="s">
        <v>16989</v>
      </c>
      <c r="K3888" s="149"/>
      <c r="L3888" s="149" t="s">
        <v>262</v>
      </c>
      <c r="M3888" s="149"/>
      <c r="N3888" s="149" t="s">
        <v>263</v>
      </c>
      <c r="O3888" s="149" t="s">
        <v>214</v>
      </c>
      <c r="P3888" s="149" t="s">
        <v>53</v>
      </c>
      <c r="Q3888" s="149"/>
      <c r="R3888" s="149" t="s">
        <v>16990</v>
      </c>
      <c r="S3888" s="149" t="s">
        <v>793</v>
      </c>
      <c r="T3888" s="149" t="s">
        <v>16991</v>
      </c>
      <c r="U3888" s="149" t="s">
        <v>267</v>
      </c>
      <c r="V3888" s="149"/>
      <c r="W3888" s="149"/>
      <c r="X3888" s="149" t="s">
        <v>268</v>
      </c>
      <c r="Y3888" s="149"/>
      <c r="Z3888" s="149"/>
      <c r="AA3888" s="149"/>
      <c r="AB3888" s="149" t="s">
        <v>269</v>
      </c>
      <c r="AC3888" s="149" t="s">
        <v>270</v>
      </c>
      <c r="AD3888" s="149" t="s">
        <v>16991</v>
      </c>
      <c r="AE3888" s="149" t="s">
        <v>271</v>
      </c>
      <c r="AF3888" s="149"/>
      <c r="AG3888" s="149" t="s">
        <v>1098</v>
      </c>
      <c r="AH3888" s="149" t="s">
        <v>273</v>
      </c>
      <c r="AI3888" s="158">
        <v>64</v>
      </c>
      <c r="AJ3888" s="149"/>
      <c r="AK3888" s="159" t="s">
        <v>274</v>
      </c>
      <c r="AL3888" s="159" t="s">
        <v>274</v>
      </c>
      <c r="AM3888" s="149" t="s">
        <v>274</v>
      </c>
      <c r="AN3888" s="160">
        <v>4</v>
      </c>
      <c r="AO3888" s="149"/>
      <c r="AP3888" s="149" t="s">
        <v>274</v>
      </c>
      <c r="AQ3888" s="149" t="s">
        <v>275</v>
      </c>
      <c r="AR3888" s="158">
        <v>1</v>
      </c>
      <c r="AS3888" s="149" t="s">
        <v>275</v>
      </c>
      <c r="AT3888" s="149" t="s">
        <v>276</v>
      </c>
      <c r="AU3888" s="161">
        <v>1</v>
      </c>
      <c r="AV3888" s="159">
        <v>100457.69</v>
      </c>
      <c r="AW3888" s="159">
        <v>4018.31</v>
      </c>
      <c r="AX3888" s="149" t="s">
        <v>274</v>
      </c>
      <c r="AY3888" s="159">
        <v>1032.48</v>
      </c>
      <c r="AZ3888" s="159">
        <v>1032.48</v>
      </c>
      <c r="BA3888" s="159">
        <v>4129.92</v>
      </c>
      <c r="BB3888" s="159">
        <v>63400.14</v>
      </c>
      <c r="BC3888" s="162" t="s">
        <v>274</v>
      </c>
      <c r="BD3888" s="162">
        <v>0</v>
      </c>
      <c r="BE3888" s="159">
        <v>37057.55</v>
      </c>
      <c r="BF3888" s="159">
        <v>37057.55</v>
      </c>
      <c r="BG3888" s="159">
        <v>100457.69</v>
      </c>
    </row>
    <row r="3889" ht="28.05" customHeight="1" spans="1:59">
      <c r="A3889" s="149"/>
      <c r="B3889" s="149"/>
      <c r="C3889" s="149"/>
      <c r="D3889" s="149" t="s">
        <v>3726</v>
      </c>
      <c r="E3889" s="340" t="s">
        <v>16992</v>
      </c>
      <c r="F3889" s="149" t="s">
        <v>3726</v>
      </c>
      <c r="G3889" s="149" t="s">
        <v>16993</v>
      </c>
      <c r="H3889" s="149" t="s">
        <v>4695</v>
      </c>
      <c r="I3889" s="149" t="s">
        <v>16924</v>
      </c>
      <c r="J3889" s="149" t="s">
        <v>16994</v>
      </c>
      <c r="K3889" s="149"/>
      <c r="L3889" s="149" t="s">
        <v>287</v>
      </c>
      <c r="M3889" s="149"/>
      <c r="N3889" s="149" t="s">
        <v>263</v>
      </c>
      <c r="O3889" s="149" t="s">
        <v>214</v>
      </c>
      <c r="P3889" s="149" t="s">
        <v>53</v>
      </c>
      <c r="Q3889" s="149"/>
      <c r="R3889" s="149" t="s">
        <v>13104</v>
      </c>
      <c r="S3889" s="149" t="s">
        <v>4698</v>
      </c>
      <c r="T3889" s="149" t="s">
        <v>414</v>
      </c>
      <c r="U3889" s="149" t="s">
        <v>267</v>
      </c>
      <c r="V3889" s="149"/>
      <c r="W3889" s="149"/>
      <c r="X3889" s="149" t="s">
        <v>336</v>
      </c>
      <c r="Y3889" s="149"/>
      <c r="Z3889" s="149"/>
      <c r="AA3889" s="149"/>
      <c r="AB3889" s="149" t="s">
        <v>269</v>
      </c>
      <c r="AC3889" s="149" t="s">
        <v>270</v>
      </c>
      <c r="AD3889" s="149" t="s">
        <v>414</v>
      </c>
      <c r="AE3889" s="149" t="s">
        <v>271</v>
      </c>
      <c r="AF3889" s="149"/>
      <c r="AG3889" s="149" t="s">
        <v>1098</v>
      </c>
      <c r="AH3889" s="149" t="s">
        <v>273</v>
      </c>
      <c r="AI3889" s="158">
        <v>21</v>
      </c>
      <c r="AJ3889" s="149"/>
      <c r="AK3889" s="159" t="s">
        <v>274</v>
      </c>
      <c r="AL3889" s="159" t="s">
        <v>274</v>
      </c>
      <c r="AM3889" s="149" t="s">
        <v>274</v>
      </c>
      <c r="AN3889" s="160">
        <v>4</v>
      </c>
      <c r="AO3889" s="149"/>
      <c r="AP3889" s="149" t="s">
        <v>274</v>
      </c>
      <c r="AQ3889" s="149" t="s">
        <v>275</v>
      </c>
      <c r="AR3889" s="158">
        <v>1</v>
      </c>
      <c r="AS3889" s="149" t="s">
        <v>275</v>
      </c>
      <c r="AT3889" s="149" t="s">
        <v>276</v>
      </c>
      <c r="AU3889" s="161">
        <v>1</v>
      </c>
      <c r="AV3889" s="159">
        <v>22123.9</v>
      </c>
      <c r="AW3889" s="159">
        <v>884.96</v>
      </c>
      <c r="AX3889" s="149" t="s">
        <v>274</v>
      </c>
      <c r="AY3889" s="159">
        <v>221.24</v>
      </c>
      <c r="AZ3889" s="159">
        <v>221.24</v>
      </c>
      <c r="BA3889" s="159">
        <v>884.96</v>
      </c>
      <c r="BB3889" s="159">
        <v>4646.04</v>
      </c>
      <c r="BC3889" s="162" t="s">
        <v>274</v>
      </c>
      <c r="BD3889" s="162">
        <v>0</v>
      </c>
      <c r="BE3889" s="159">
        <v>17477.86</v>
      </c>
      <c r="BF3889" s="159">
        <v>17477.86</v>
      </c>
      <c r="BG3889" s="159">
        <v>22123.9</v>
      </c>
    </row>
    <row r="3890" ht="28.05" customHeight="1" spans="1:59">
      <c r="A3890" s="149"/>
      <c r="B3890" s="149"/>
      <c r="C3890" s="149"/>
      <c r="D3890" s="149" t="s">
        <v>3726</v>
      </c>
      <c r="E3890" s="340" t="s">
        <v>16995</v>
      </c>
      <c r="F3890" s="149" t="s">
        <v>3726</v>
      </c>
      <c r="G3890" s="149" t="s">
        <v>16996</v>
      </c>
      <c r="H3890" s="149" t="s">
        <v>16997</v>
      </c>
      <c r="I3890" s="149" t="s">
        <v>16998</v>
      </c>
      <c r="J3890" s="149" t="s">
        <v>16999</v>
      </c>
      <c r="K3890" s="149"/>
      <c r="L3890" s="149" t="s">
        <v>262</v>
      </c>
      <c r="M3890" s="149"/>
      <c r="N3890" s="149" t="s">
        <v>263</v>
      </c>
      <c r="O3890" s="149" t="s">
        <v>214</v>
      </c>
      <c r="P3890" s="149" t="s">
        <v>53</v>
      </c>
      <c r="Q3890" s="149"/>
      <c r="R3890" s="149" t="s">
        <v>12155</v>
      </c>
      <c r="S3890" s="149" t="s">
        <v>4180</v>
      </c>
      <c r="T3890" s="149" t="s">
        <v>1217</v>
      </c>
      <c r="U3890" s="149" t="s">
        <v>267</v>
      </c>
      <c r="V3890" s="149"/>
      <c r="W3890" s="149"/>
      <c r="X3890" s="149" t="s">
        <v>51</v>
      </c>
      <c r="Y3890" s="149"/>
      <c r="Z3890" s="149"/>
      <c r="AA3890" s="149"/>
      <c r="AB3890" s="149" t="s">
        <v>269</v>
      </c>
      <c r="AC3890" s="149" t="s">
        <v>270</v>
      </c>
      <c r="AD3890" s="149" t="s">
        <v>1217</v>
      </c>
      <c r="AE3890" s="149" t="s">
        <v>271</v>
      </c>
      <c r="AF3890" s="149"/>
      <c r="AG3890" s="149" t="s">
        <v>1098</v>
      </c>
      <c r="AH3890" s="149" t="s">
        <v>273</v>
      </c>
      <c r="AI3890" s="158">
        <v>94</v>
      </c>
      <c r="AJ3890" s="149"/>
      <c r="AK3890" s="159" t="s">
        <v>274</v>
      </c>
      <c r="AL3890" s="159" t="s">
        <v>274</v>
      </c>
      <c r="AM3890" s="149" t="s">
        <v>274</v>
      </c>
      <c r="AN3890" s="160">
        <v>4</v>
      </c>
      <c r="AO3890" s="149"/>
      <c r="AP3890" s="149" t="s">
        <v>274</v>
      </c>
      <c r="AQ3890" s="149" t="s">
        <v>275</v>
      </c>
      <c r="AR3890" s="158">
        <v>1</v>
      </c>
      <c r="AS3890" s="149" t="s">
        <v>275</v>
      </c>
      <c r="AT3890" s="149" t="s">
        <v>276</v>
      </c>
      <c r="AU3890" s="161">
        <v>1</v>
      </c>
      <c r="AV3890" s="159">
        <v>4137.93</v>
      </c>
      <c r="AW3890" s="159">
        <v>165.52</v>
      </c>
      <c r="AX3890" s="149" t="s">
        <v>274</v>
      </c>
      <c r="AY3890" s="159">
        <v>48.26</v>
      </c>
      <c r="AZ3890" s="159">
        <v>48.26</v>
      </c>
      <c r="BA3890" s="159">
        <v>193.06</v>
      </c>
      <c r="BB3890" s="159">
        <v>3875.88</v>
      </c>
      <c r="BC3890" s="162" t="s">
        <v>274</v>
      </c>
      <c r="BD3890" s="162">
        <v>0</v>
      </c>
      <c r="BE3890" s="159">
        <v>262.05</v>
      </c>
      <c r="BF3890" s="159">
        <v>262.05</v>
      </c>
      <c r="BG3890" s="159">
        <v>4137.93</v>
      </c>
    </row>
    <row r="3891" ht="28.05" customHeight="1" spans="1:59">
      <c r="A3891" s="149"/>
      <c r="B3891" s="149"/>
      <c r="C3891" s="149"/>
      <c r="D3891" s="149" t="s">
        <v>3726</v>
      </c>
      <c r="E3891" s="340" t="s">
        <v>17000</v>
      </c>
      <c r="F3891" s="149" t="s">
        <v>3726</v>
      </c>
      <c r="G3891" s="149" t="s">
        <v>17001</v>
      </c>
      <c r="H3891" s="149" t="s">
        <v>13977</v>
      </c>
      <c r="I3891" s="149" t="s">
        <v>13320</v>
      </c>
      <c r="J3891" s="149" t="s">
        <v>17002</v>
      </c>
      <c r="K3891" s="149"/>
      <c r="L3891" s="149" t="s">
        <v>262</v>
      </c>
      <c r="M3891" s="149"/>
      <c r="N3891" s="149" t="s">
        <v>263</v>
      </c>
      <c r="O3891" s="149" t="s">
        <v>214</v>
      </c>
      <c r="P3891" s="149" t="s">
        <v>53</v>
      </c>
      <c r="Q3891" s="149"/>
      <c r="R3891" s="149" t="s">
        <v>16990</v>
      </c>
      <c r="S3891" s="149" t="s">
        <v>793</v>
      </c>
      <c r="T3891" s="149" t="s">
        <v>16991</v>
      </c>
      <c r="U3891" s="149" t="s">
        <v>267</v>
      </c>
      <c r="V3891" s="149"/>
      <c r="W3891" s="149"/>
      <c r="X3891" s="149" t="s">
        <v>268</v>
      </c>
      <c r="Y3891" s="149"/>
      <c r="Z3891" s="149"/>
      <c r="AA3891" s="149"/>
      <c r="AB3891" s="149" t="s">
        <v>269</v>
      </c>
      <c r="AC3891" s="149" t="s">
        <v>270</v>
      </c>
      <c r="AD3891" s="149" t="s">
        <v>16991</v>
      </c>
      <c r="AE3891" s="149" t="s">
        <v>271</v>
      </c>
      <c r="AF3891" s="149"/>
      <c r="AG3891" s="149" t="s">
        <v>1098</v>
      </c>
      <c r="AH3891" s="149" t="s">
        <v>273</v>
      </c>
      <c r="AI3891" s="158">
        <v>64</v>
      </c>
      <c r="AJ3891" s="149"/>
      <c r="AK3891" s="159" t="s">
        <v>274</v>
      </c>
      <c r="AL3891" s="159" t="s">
        <v>274</v>
      </c>
      <c r="AM3891" s="149" t="s">
        <v>274</v>
      </c>
      <c r="AN3891" s="160">
        <v>4</v>
      </c>
      <c r="AO3891" s="149"/>
      <c r="AP3891" s="149" t="s">
        <v>274</v>
      </c>
      <c r="AQ3891" s="149" t="s">
        <v>275</v>
      </c>
      <c r="AR3891" s="158">
        <v>1</v>
      </c>
      <c r="AS3891" s="149" t="s">
        <v>275</v>
      </c>
      <c r="AT3891" s="149" t="s">
        <v>276</v>
      </c>
      <c r="AU3891" s="161">
        <v>1</v>
      </c>
      <c r="AV3891" s="159">
        <v>100457.69</v>
      </c>
      <c r="AW3891" s="159">
        <v>4018.31</v>
      </c>
      <c r="AX3891" s="149" t="s">
        <v>274</v>
      </c>
      <c r="AY3891" s="159">
        <v>1032.48</v>
      </c>
      <c r="AZ3891" s="159">
        <v>1032.48</v>
      </c>
      <c r="BA3891" s="159">
        <v>4129.92</v>
      </c>
      <c r="BB3891" s="159">
        <v>63400.14</v>
      </c>
      <c r="BC3891" s="162" t="s">
        <v>274</v>
      </c>
      <c r="BD3891" s="162">
        <v>0</v>
      </c>
      <c r="BE3891" s="159">
        <v>37057.55</v>
      </c>
      <c r="BF3891" s="159">
        <v>37057.55</v>
      </c>
      <c r="BG3891" s="159">
        <v>100457.69</v>
      </c>
    </row>
    <row r="3892" ht="28.05" customHeight="1" spans="1:59">
      <c r="A3892" s="149"/>
      <c r="B3892" s="149"/>
      <c r="C3892" s="149"/>
      <c r="D3892" s="149" t="s">
        <v>3726</v>
      </c>
      <c r="E3892" s="340" t="s">
        <v>17003</v>
      </c>
      <c r="F3892" s="149" t="s">
        <v>3726</v>
      </c>
      <c r="G3892" s="149" t="s">
        <v>17004</v>
      </c>
      <c r="H3892" s="149" t="s">
        <v>4695</v>
      </c>
      <c r="I3892" s="149" t="s">
        <v>16924</v>
      </c>
      <c r="J3892" s="149" t="s">
        <v>17005</v>
      </c>
      <c r="K3892" s="149"/>
      <c r="L3892" s="149" t="s">
        <v>287</v>
      </c>
      <c r="M3892" s="149"/>
      <c r="N3892" s="149" t="s">
        <v>263</v>
      </c>
      <c r="O3892" s="149" t="s">
        <v>214</v>
      </c>
      <c r="P3892" s="149" t="s">
        <v>53</v>
      </c>
      <c r="Q3892" s="149"/>
      <c r="R3892" s="149" t="s">
        <v>13104</v>
      </c>
      <c r="S3892" s="149" t="s">
        <v>4698</v>
      </c>
      <c r="T3892" s="149" t="s">
        <v>414</v>
      </c>
      <c r="U3892" s="149" t="s">
        <v>267</v>
      </c>
      <c r="V3892" s="149"/>
      <c r="W3892" s="149"/>
      <c r="X3892" s="149" t="s">
        <v>336</v>
      </c>
      <c r="Y3892" s="149"/>
      <c r="Z3892" s="149"/>
      <c r="AA3892" s="149"/>
      <c r="AB3892" s="149" t="s">
        <v>269</v>
      </c>
      <c r="AC3892" s="149" t="s">
        <v>270</v>
      </c>
      <c r="AD3892" s="149" t="s">
        <v>414</v>
      </c>
      <c r="AE3892" s="149" t="s">
        <v>271</v>
      </c>
      <c r="AF3892" s="149"/>
      <c r="AG3892" s="149" t="s">
        <v>1098</v>
      </c>
      <c r="AH3892" s="149" t="s">
        <v>273</v>
      </c>
      <c r="AI3892" s="158">
        <v>21</v>
      </c>
      <c r="AJ3892" s="149"/>
      <c r="AK3892" s="159" t="s">
        <v>274</v>
      </c>
      <c r="AL3892" s="159" t="s">
        <v>274</v>
      </c>
      <c r="AM3892" s="149" t="s">
        <v>274</v>
      </c>
      <c r="AN3892" s="160">
        <v>4</v>
      </c>
      <c r="AO3892" s="149"/>
      <c r="AP3892" s="149" t="s">
        <v>274</v>
      </c>
      <c r="AQ3892" s="149" t="s">
        <v>275</v>
      </c>
      <c r="AR3892" s="158">
        <v>1</v>
      </c>
      <c r="AS3892" s="149" t="s">
        <v>275</v>
      </c>
      <c r="AT3892" s="149" t="s">
        <v>276</v>
      </c>
      <c r="AU3892" s="161">
        <v>1</v>
      </c>
      <c r="AV3892" s="159">
        <v>22123.9</v>
      </c>
      <c r="AW3892" s="159">
        <v>884.96</v>
      </c>
      <c r="AX3892" s="149" t="s">
        <v>274</v>
      </c>
      <c r="AY3892" s="159">
        <v>221.24</v>
      </c>
      <c r="AZ3892" s="159">
        <v>221.24</v>
      </c>
      <c r="BA3892" s="159">
        <v>884.96</v>
      </c>
      <c r="BB3892" s="159">
        <v>4646.04</v>
      </c>
      <c r="BC3892" s="162" t="s">
        <v>274</v>
      </c>
      <c r="BD3892" s="162">
        <v>0</v>
      </c>
      <c r="BE3892" s="159">
        <v>17477.86</v>
      </c>
      <c r="BF3892" s="159">
        <v>17477.86</v>
      </c>
      <c r="BG3892" s="159">
        <v>22123.9</v>
      </c>
    </row>
    <row r="3893" ht="28.05" customHeight="1" spans="1:59">
      <c r="A3893" s="149"/>
      <c r="B3893" s="149"/>
      <c r="C3893" s="149"/>
      <c r="D3893" s="149" t="s">
        <v>3726</v>
      </c>
      <c r="E3893" s="340" t="s">
        <v>17006</v>
      </c>
      <c r="F3893" s="149" t="s">
        <v>3726</v>
      </c>
      <c r="G3893" s="149" t="s">
        <v>17007</v>
      </c>
      <c r="H3893" s="149" t="s">
        <v>5573</v>
      </c>
      <c r="I3893" s="149" t="s">
        <v>17008</v>
      </c>
      <c r="J3893" s="149" t="s">
        <v>17009</v>
      </c>
      <c r="K3893" s="149"/>
      <c r="L3893" s="149" t="s">
        <v>287</v>
      </c>
      <c r="M3893" s="149"/>
      <c r="N3893" s="149" t="s">
        <v>263</v>
      </c>
      <c r="O3893" s="149" t="s">
        <v>214</v>
      </c>
      <c r="P3893" s="149" t="s">
        <v>53</v>
      </c>
      <c r="Q3893" s="149"/>
      <c r="R3893" s="149" t="s">
        <v>2512</v>
      </c>
      <c r="S3893" s="149" t="s">
        <v>5890</v>
      </c>
      <c r="T3893" s="149" t="s">
        <v>168</v>
      </c>
      <c r="U3893" s="149" t="s">
        <v>267</v>
      </c>
      <c r="V3893" s="149"/>
      <c r="W3893" s="149"/>
      <c r="X3893" s="149" t="s">
        <v>336</v>
      </c>
      <c r="Y3893" s="149"/>
      <c r="Z3893" s="149"/>
      <c r="AA3893" s="149"/>
      <c r="AB3893" s="149" t="s">
        <v>269</v>
      </c>
      <c r="AC3893" s="149" t="s">
        <v>270</v>
      </c>
      <c r="AD3893" s="149" t="s">
        <v>168</v>
      </c>
      <c r="AE3893" s="149" t="s">
        <v>271</v>
      </c>
      <c r="AF3893" s="149"/>
      <c r="AG3893" s="149" t="s">
        <v>1098</v>
      </c>
      <c r="AH3893" s="149" t="s">
        <v>273</v>
      </c>
      <c r="AI3893" s="158">
        <v>67</v>
      </c>
      <c r="AJ3893" s="149"/>
      <c r="AK3893" s="159" t="s">
        <v>274</v>
      </c>
      <c r="AL3893" s="159" t="s">
        <v>274</v>
      </c>
      <c r="AM3893" s="149" t="s">
        <v>274</v>
      </c>
      <c r="AN3893" s="160">
        <v>4</v>
      </c>
      <c r="AO3893" s="149"/>
      <c r="AP3893" s="149" t="s">
        <v>274</v>
      </c>
      <c r="AQ3893" s="149" t="s">
        <v>275</v>
      </c>
      <c r="AR3893" s="158">
        <v>1</v>
      </c>
      <c r="AS3893" s="149" t="s">
        <v>275</v>
      </c>
      <c r="AT3893" s="149" t="s">
        <v>276</v>
      </c>
      <c r="AU3893" s="161">
        <v>1</v>
      </c>
      <c r="AV3893" s="159">
        <v>5862.07</v>
      </c>
      <c r="AW3893" s="159">
        <v>234.48</v>
      </c>
      <c r="AX3893" s="149" t="s">
        <v>274</v>
      </c>
      <c r="AY3893" s="159">
        <v>60.4</v>
      </c>
      <c r="AZ3893" s="159">
        <v>60.4</v>
      </c>
      <c r="BA3893" s="159">
        <v>241.6</v>
      </c>
      <c r="BB3893" s="159">
        <v>3876.04</v>
      </c>
      <c r="BC3893" s="162" t="s">
        <v>274</v>
      </c>
      <c r="BD3893" s="162">
        <v>0</v>
      </c>
      <c r="BE3893" s="159">
        <v>1986.03</v>
      </c>
      <c r="BF3893" s="159">
        <v>1986.03</v>
      </c>
      <c r="BG3893" s="159">
        <v>5862.07</v>
      </c>
    </row>
    <row r="3894" ht="28.05" customHeight="1" spans="1:59">
      <c r="A3894" s="149"/>
      <c r="B3894" s="149"/>
      <c r="C3894" s="149"/>
      <c r="D3894" s="149" t="s">
        <v>3726</v>
      </c>
      <c r="E3894" s="340" t="s">
        <v>17010</v>
      </c>
      <c r="F3894" s="149" t="s">
        <v>3726</v>
      </c>
      <c r="G3894" s="149" t="s">
        <v>17011</v>
      </c>
      <c r="H3894" s="149" t="s">
        <v>5573</v>
      </c>
      <c r="I3894" s="149" t="s">
        <v>17008</v>
      </c>
      <c r="J3894" s="149" t="s">
        <v>17012</v>
      </c>
      <c r="K3894" s="149"/>
      <c r="L3894" s="149" t="s">
        <v>287</v>
      </c>
      <c r="M3894" s="149"/>
      <c r="N3894" s="149" t="s">
        <v>263</v>
      </c>
      <c r="O3894" s="149" t="s">
        <v>214</v>
      </c>
      <c r="P3894" s="149" t="s">
        <v>53</v>
      </c>
      <c r="Q3894" s="149"/>
      <c r="R3894" s="149" t="s">
        <v>2512</v>
      </c>
      <c r="S3894" s="149" t="s">
        <v>5890</v>
      </c>
      <c r="T3894" s="149" t="s">
        <v>168</v>
      </c>
      <c r="U3894" s="149" t="s">
        <v>267</v>
      </c>
      <c r="V3894" s="149"/>
      <c r="W3894" s="149"/>
      <c r="X3894" s="149" t="s">
        <v>336</v>
      </c>
      <c r="Y3894" s="149"/>
      <c r="Z3894" s="149"/>
      <c r="AA3894" s="149"/>
      <c r="AB3894" s="149" t="s">
        <v>269</v>
      </c>
      <c r="AC3894" s="149" t="s">
        <v>270</v>
      </c>
      <c r="AD3894" s="149" t="s">
        <v>168</v>
      </c>
      <c r="AE3894" s="149" t="s">
        <v>271</v>
      </c>
      <c r="AF3894" s="149"/>
      <c r="AG3894" s="149" t="s">
        <v>1098</v>
      </c>
      <c r="AH3894" s="149" t="s">
        <v>273</v>
      </c>
      <c r="AI3894" s="158">
        <v>67</v>
      </c>
      <c r="AJ3894" s="149"/>
      <c r="AK3894" s="159" t="s">
        <v>274</v>
      </c>
      <c r="AL3894" s="159" t="s">
        <v>274</v>
      </c>
      <c r="AM3894" s="149" t="s">
        <v>274</v>
      </c>
      <c r="AN3894" s="160">
        <v>4</v>
      </c>
      <c r="AO3894" s="149"/>
      <c r="AP3894" s="149" t="s">
        <v>274</v>
      </c>
      <c r="AQ3894" s="149" t="s">
        <v>275</v>
      </c>
      <c r="AR3894" s="158">
        <v>1</v>
      </c>
      <c r="AS3894" s="149" t="s">
        <v>275</v>
      </c>
      <c r="AT3894" s="149" t="s">
        <v>276</v>
      </c>
      <c r="AU3894" s="161">
        <v>1</v>
      </c>
      <c r="AV3894" s="159">
        <v>5862.07</v>
      </c>
      <c r="AW3894" s="159">
        <v>234.48</v>
      </c>
      <c r="AX3894" s="149" t="s">
        <v>274</v>
      </c>
      <c r="AY3894" s="159">
        <v>60.4</v>
      </c>
      <c r="AZ3894" s="159">
        <v>60.4</v>
      </c>
      <c r="BA3894" s="159">
        <v>241.6</v>
      </c>
      <c r="BB3894" s="159">
        <v>3876.04</v>
      </c>
      <c r="BC3894" s="162" t="s">
        <v>274</v>
      </c>
      <c r="BD3894" s="162">
        <v>0</v>
      </c>
      <c r="BE3894" s="159">
        <v>1986.03</v>
      </c>
      <c r="BF3894" s="159">
        <v>1986.03</v>
      </c>
      <c r="BG3894" s="159">
        <v>5862.07</v>
      </c>
    </row>
    <row r="3895" ht="28.05" customHeight="1" spans="1:59">
      <c r="A3895" s="149"/>
      <c r="B3895" s="149"/>
      <c r="C3895" s="149"/>
      <c r="D3895" s="149" t="s">
        <v>3726</v>
      </c>
      <c r="E3895" s="340" t="s">
        <v>17013</v>
      </c>
      <c r="F3895" s="149" t="s">
        <v>3726</v>
      </c>
      <c r="G3895" s="149" t="s">
        <v>17014</v>
      </c>
      <c r="H3895" s="149" t="s">
        <v>17015</v>
      </c>
      <c r="I3895" s="149" t="s">
        <v>17016</v>
      </c>
      <c r="J3895" s="149" t="s">
        <v>17017</v>
      </c>
      <c r="K3895" s="149"/>
      <c r="L3895" s="149" t="s">
        <v>262</v>
      </c>
      <c r="M3895" s="149"/>
      <c r="N3895" s="149" t="s">
        <v>263</v>
      </c>
      <c r="O3895" s="149" t="s">
        <v>214</v>
      </c>
      <c r="P3895" s="149" t="s">
        <v>53</v>
      </c>
      <c r="Q3895" s="149"/>
      <c r="R3895" s="149" t="s">
        <v>4599</v>
      </c>
      <c r="S3895" s="149" t="s">
        <v>15196</v>
      </c>
      <c r="T3895" s="149" t="s">
        <v>194</v>
      </c>
      <c r="U3895" s="149" t="s">
        <v>267</v>
      </c>
      <c r="V3895" s="149"/>
      <c r="W3895" s="149"/>
      <c r="X3895" s="149" t="s">
        <v>268</v>
      </c>
      <c r="Y3895" s="149"/>
      <c r="Z3895" s="149"/>
      <c r="AA3895" s="149"/>
      <c r="AB3895" s="149" t="s">
        <v>269</v>
      </c>
      <c r="AC3895" s="149" t="s">
        <v>270</v>
      </c>
      <c r="AD3895" s="149" t="s">
        <v>194</v>
      </c>
      <c r="AE3895" s="149" t="s">
        <v>271</v>
      </c>
      <c r="AF3895" s="149"/>
      <c r="AG3895" s="149" t="s">
        <v>1098</v>
      </c>
      <c r="AH3895" s="149" t="s">
        <v>273</v>
      </c>
      <c r="AI3895" s="158">
        <v>63</v>
      </c>
      <c r="AJ3895" s="149"/>
      <c r="AK3895" s="159" t="s">
        <v>274</v>
      </c>
      <c r="AL3895" s="159" t="s">
        <v>274</v>
      </c>
      <c r="AM3895" s="149" t="s">
        <v>274</v>
      </c>
      <c r="AN3895" s="160">
        <v>4</v>
      </c>
      <c r="AO3895" s="149"/>
      <c r="AP3895" s="149" t="s">
        <v>274</v>
      </c>
      <c r="AQ3895" s="149" t="s">
        <v>275</v>
      </c>
      <c r="AR3895" s="158">
        <v>1</v>
      </c>
      <c r="AS3895" s="149" t="s">
        <v>275</v>
      </c>
      <c r="AT3895" s="149" t="s">
        <v>276</v>
      </c>
      <c r="AU3895" s="161">
        <v>1</v>
      </c>
      <c r="AV3895" s="159">
        <v>122831.87</v>
      </c>
      <c r="AW3895" s="159">
        <v>4913.27</v>
      </c>
      <c r="AX3895" s="149" t="s">
        <v>274</v>
      </c>
      <c r="AY3895" s="159">
        <v>1261.52</v>
      </c>
      <c r="AZ3895" s="159">
        <v>1261.52</v>
      </c>
      <c r="BA3895" s="159">
        <v>5046.05</v>
      </c>
      <c r="BB3895" s="159">
        <v>76288.61</v>
      </c>
      <c r="BC3895" s="162" t="s">
        <v>274</v>
      </c>
      <c r="BD3895" s="162">
        <v>0</v>
      </c>
      <c r="BE3895" s="159">
        <v>46543.26</v>
      </c>
      <c r="BF3895" s="159">
        <v>46543.26</v>
      </c>
      <c r="BG3895" s="159">
        <v>122831.87</v>
      </c>
    </row>
    <row r="3896" ht="28.05" customHeight="1" spans="1:59">
      <c r="A3896" s="149"/>
      <c r="B3896" s="149"/>
      <c r="C3896" s="149"/>
      <c r="D3896" s="149" t="s">
        <v>3726</v>
      </c>
      <c r="E3896" s="340" t="s">
        <v>17018</v>
      </c>
      <c r="F3896" s="149" t="s">
        <v>3726</v>
      </c>
      <c r="G3896" s="149" t="s">
        <v>17019</v>
      </c>
      <c r="H3896" s="149" t="s">
        <v>17020</v>
      </c>
      <c r="I3896" s="149" t="s">
        <v>17021</v>
      </c>
      <c r="J3896" s="149" t="s">
        <v>17022</v>
      </c>
      <c r="K3896" s="149"/>
      <c r="L3896" s="149" t="s">
        <v>262</v>
      </c>
      <c r="M3896" s="149"/>
      <c r="N3896" s="149" t="s">
        <v>263</v>
      </c>
      <c r="O3896" s="149" t="s">
        <v>214</v>
      </c>
      <c r="P3896" s="149" t="s">
        <v>53</v>
      </c>
      <c r="Q3896" s="149"/>
      <c r="R3896" s="149" t="s">
        <v>12155</v>
      </c>
      <c r="S3896" s="149" t="s">
        <v>4180</v>
      </c>
      <c r="T3896" s="149" t="s">
        <v>1217</v>
      </c>
      <c r="U3896" s="149" t="s">
        <v>267</v>
      </c>
      <c r="V3896" s="149"/>
      <c r="W3896" s="149"/>
      <c r="X3896" s="149" t="s">
        <v>51</v>
      </c>
      <c r="Y3896" s="149"/>
      <c r="Z3896" s="149"/>
      <c r="AA3896" s="149"/>
      <c r="AB3896" s="149" t="s">
        <v>269</v>
      </c>
      <c r="AC3896" s="149" t="s">
        <v>270</v>
      </c>
      <c r="AD3896" s="149" t="s">
        <v>1217</v>
      </c>
      <c r="AE3896" s="149" t="s">
        <v>271</v>
      </c>
      <c r="AF3896" s="149"/>
      <c r="AG3896" s="149" t="s">
        <v>1098</v>
      </c>
      <c r="AH3896" s="149" t="s">
        <v>273</v>
      </c>
      <c r="AI3896" s="158">
        <v>94</v>
      </c>
      <c r="AJ3896" s="149"/>
      <c r="AK3896" s="159" t="s">
        <v>274</v>
      </c>
      <c r="AL3896" s="159" t="s">
        <v>274</v>
      </c>
      <c r="AM3896" s="149" t="s">
        <v>274</v>
      </c>
      <c r="AN3896" s="160">
        <v>4</v>
      </c>
      <c r="AO3896" s="149"/>
      <c r="AP3896" s="149" t="s">
        <v>274</v>
      </c>
      <c r="AQ3896" s="149" t="s">
        <v>275</v>
      </c>
      <c r="AR3896" s="158">
        <v>1</v>
      </c>
      <c r="AS3896" s="149" t="s">
        <v>275</v>
      </c>
      <c r="AT3896" s="149" t="s">
        <v>276</v>
      </c>
      <c r="AU3896" s="161">
        <v>1</v>
      </c>
      <c r="AV3896" s="159">
        <v>6724.14</v>
      </c>
      <c r="AW3896" s="159">
        <v>268.97</v>
      </c>
      <c r="AX3896" s="149" t="s">
        <v>274</v>
      </c>
      <c r="AY3896" s="159">
        <v>78.47</v>
      </c>
      <c r="AZ3896" s="159">
        <v>78.47</v>
      </c>
      <c r="BA3896" s="159">
        <v>313.88</v>
      </c>
      <c r="BB3896" s="159">
        <v>6298.24</v>
      </c>
      <c r="BC3896" s="162" t="s">
        <v>274</v>
      </c>
      <c r="BD3896" s="162">
        <v>0</v>
      </c>
      <c r="BE3896" s="159">
        <v>425.9</v>
      </c>
      <c r="BF3896" s="159">
        <v>425.9</v>
      </c>
      <c r="BG3896" s="159">
        <v>6724.14</v>
      </c>
    </row>
    <row r="3897" ht="28.05" customHeight="1" spans="1:59">
      <c r="A3897" s="149"/>
      <c r="B3897" s="149"/>
      <c r="C3897" s="149"/>
      <c r="D3897" s="149" t="s">
        <v>3726</v>
      </c>
      <c r="E3897" s="340" t="s">
        <v>17023</v>
      </c>
      <c r="F3897" s="149" t="s">
        <v>3726</v>
      </c>
      <c r="G3897" s="149" t="s">
        <v>17024</v>
      </c>
      <c r="H3897" s="149" t="s">
        <v>4695</v>
      </c>
      <c r="I3897" s="149" t="s">
        <v>16924</v>
      </c>
      <c r="J3897" s="149" t="s">
        <v>17025</v>
      </c>
      <c r="K3897" s="149"/>
      <c r="L3897" s="149" t="s">
        <v>287</v>
      </c>
      <c r="M3897" s="149"/>
      <c r="N3897" s="149" t="s">
        <v>263</v>
      </c>
      <c r="O3897" s="149" t="s">
        <v>214</v>
      </c>
      <c r="P3897" s="149" t="s">
        <v>53</v>
      </c>
      <c r="Q3897" s="149"/>
      <c r="R3897" s="149" t="s">
        <v>13104</v>
      </c>
      <c r="S3897" s="149" t="s">
        <v>4698</v>
      </c>
      <c r="T3897" s="149" t="s">
        <v>414</v>
      </c>
      <c r="U3897" s="149" t="s">
        <v>267</v>
      </c>
      <c r="V3897" s="149"/>
      <c r="W3897" s="149"/>
      <c r="X3897" s="149" t="s">
        <v>336</v>
      </c>
      <c r="Y3897" s="149"/>
      <c r="Z3897" s="149"/>
      <c r="AA3897" s="149"/>
      <c r="AB3897" s="149" t="s">
        <v>269</v>
      </c>
      <c r="AC3897" s="149" t="s">
        <v>270</v>
      </c>
      <c r="AD3897" s="149" t="s">
        <v>414</v>
      </c>
      <c r="AE3897" s="149" t="s">
        <v>271</v>
      </c>
      <c r="AF3897" s="149"/>
      <c r="AG3897" s="149" t="s">
        <v>1098</v>
      </c>
      <c r="AH3897" s="149" t="s">
        <v>273</v>
      </c>
      <c r="AI3897" s="158">
        <v>21</v>
      </c>
      <c r="AJ3897" s="149"/>
      <c r="AK3897" s="159" t="s">
        <v>274</v>
      </c>
      <c r="AL3897" s="159" t="s">
        <v>274</v>
      </c>
      <c r="AM3897" s="149" t="s">
        <v>274</v>
      </c>
      <c r="AN3897" s="160">
        <v>4</v>
      </c>
      <c r="AO3897" s="149"/>
      <c r="AP3897" s="149" t="s">
        <v>274</v>
      </c>
      <c r="AQ3897" s="149" t="s">
        <v>275</v>
      </c>
      <c r="AR3897" s="158">
        <v>1</v>
      </c>
      <c r="AS3897" s="149" t="s">
        <v>275</v>
      </c>
      <c r="AT3897" s="149" t="s">
        <v>276</v>
      </c>
      <c r="AU3897" s="161">
        <v>1</v>
      </c>
      <c r="AV3897" s="159">
        <v>22123.9</v>
      </c>
      <c r="AW3897" s="159">
        <v>884.96</v>
      </c>
      <c r="AX3897" s="149" t="s">
        <v>274</v>
      </c>
      <c r="AY3897" s="159">
        <v>221.24</v>
      </c>
      <c r="AZ3897" s="159">
        <v>221.24</v>
      </c>
      <c r="BA3897" s="159">
        <v>884.96</v>
      </c>
      <c r="BB3897" s="159">
        <v>4646.04</v>
      </c>
      <c r="BC3897" s="162" t="s">
        <v>274</v>
      </c>
      <c r="BD3897" s="162">
        <v>0</v>
      </c>
      <c r="BE3897" s="159">
        <v>17477.86</v>
      </c>
      <c r="BF3897" s="159">
        <v>17477.86</v>
      </c>
      <c r="BG3897" s="159">
        <v>22123.9</v>
      </c>
    </row>
    <row r="3898" ht="28.05" customHeight="1" spans="1:59">
      <c r="A3898" s="149"/>
      <c r="B3898" s="149"/>
      <c r="C3898" s="149"/>
      <c r="D3898" s="149" t="s">
        <v>3726</v>
      </c>
      <c r="E3898" s="340" t="s">
        <v>17026</v>
      </c>
      <c r="F3898" s="149" t="s">
        <v>3726</v>
      </c>
      <c r="G3898" s="149" t="s">
        <v>17027</v>
      </c>
      <c r="H3898" s="149" t="s">
        <v>17028</v>
      </c>
      <c r="I3898" s="149" t="s">
        <v>17029</v>
      </c>
      <c r="J3898" s="149" t="s">
        <v>17030</v>
      </c>
      <c r="K3898" s="149"/>
      <c r="L3898" s="149" t="s">
        <v>262</v>
      </c>
      <c r="M3898" s="149"/>
      <c r="N3898" s="149" t="s">
        <v>263</v>
      </c>
      <c r="O3898" s="149" t="s">
        <v>214</v>
      </c>
      <c r="P3898" s="149" t="s">
        <v>53</v>
      </c>
      <c r="Q3898" s="149"/>
      <c r="R3898" s="149" t="s">
        <v>12155</v>
      </c>
      <c r="S3898" s="149" t="s">
        <v>4180</v>
      </c>
      <c r="T3898" s="149" t="s">
        <v>1217</v>
      </c>
      <c r="U3898" s="149" t="s">
        <v>267</v>
      </c>
      <c r="V3898" s="149"/>
      <c r="W3898" s="149"/>
      <c r="X3898" s="149" t="s">
        <v>51</v>
      </c>
      <c r="Y3898" s="149"/>
      <c r="Z3898" s="149"/>
      <c r="AA3898" s="149"/>
      <c r="AB3898" s="149" t="s">
        <v>269</v>
      </c>
      <c r="AC3898" s="149" t="s">
        <v>318</v>
      </c>
      <c r="AD3898" s="149" t="s">
        <v>1217</v>
      </c>
      <c r="AE3898" s="149" t="s">
        <v>271</v>
      </c>
      <c r="AF3898" s="149"/>
      <c r="AG3898" s="149" t="s">
        <v>54</v>
      </c>
      <c r="AH3898" s="149" t="s">
        <v>273</v>
      </c>
      <c r="AI3898" s="158">
        <v>12</v>
      </c>
      <c r="AJ3898" s="149"/>
      <c r="AK3898" s="159" t="s">
        <v>274</v>
      </c>
      <c r="AL3898" s="159" t="s">
        <v>274</v>
      </c>
      <c r="AM3898" s="149" t="s">
        <v>274</v>
      </c>
      <c r="AN3898" s="160">
        <v>4</v>
      </c>
      <c r="AO3898" s="149"/>
      <c r="AP3898" s="149" t="s">
        <v>274</v>
      </c>
      <c r="AQ3898" s="149" t="s">
        <v>275</v>
      </c>
      <c r="AR3898" s="158">
        <v>1</v>
      </c>
      <c r="AS3898" s="149" t="s">
        <v>275</v>
      </c>
      <c r="AT3898" s="149" t="s">
        <v>276</v>
      </c>
      <c r="AU3898" s="161">
        <v>1</v>
      </c>
      <c r="AV3898" s="159">
        <v>6465.52</v>
      </c>
      <c r="AW3898" s="159">
        <v>258.62</v>
      </c>
      <c r="AX3898" s="149" t="s">
        <v>274</v>
      </c>
      <c r="AY3898" s="149"/>
      <c r="AZ3898" s="162" t="s">
        <v>274</v>
      </c>
      <c r="BA3898" s="162">
        <v>0</v>
      </c>
      <c r="BB3898" s="159">
        <v>6206.9</v>
      </c>
      <c r="BC3898" s="162" t="s">
        <v>274</v>
      </c>
      <c r="BD3898" s="162">
        <v>0</v>
      </c>
      <c r="BE3898" s="159">
        <v>258.62</v>
      </c>
      <c r="BF3898" s="159">
        <v>258.62</v>
      </c>
      <c r="BG3898" s="159">
        <v>6465.52</v>
      </c>
    </row>
    <row r="3899" ht="28.05" customHeight="1" spans="1:59">
      <c r="A3899" s="149"/>
      <c r="B3899" s="149"/>
      <c r="C3899" s="149"/>
      <c r="D3899" s="149" t="s">
        <v>3726</v>
      </c>
      <c r="E3899" s="340" t="s">
        <v>17031</v>
      </c>
      <c r="F3899" s="149" t="s">
        <v>3726</v>
      </c>
      <c r="G3899" s="149" t="s">
        <v>17032</v>
      </c>
      <c r="H3899" s="149" t="s">
        <v>158</v>
      </c>
      <c r="I3899" s="149" t="s">
        <v>17033</v>
      </c>
      <c r="J3899" s="149" t="s">
        <v>17034</v>
      </c>
      <c r="K3899" s="149"/>
      <c r="L3899" s="149" t="s">
        <v>262</v>
      </c>
      <c r="M3899" s="149"/>
      <c r="N3899" s="149" t="s">
        <v>263</v>
      </c>
      <c r="O3899" s="149" t="s">
        <v>214</v>
      </c>
      <c r="P3899" s="149" t="s">
        <v>53</v>
      </c>
      <c r="Q3899" s="149"/>
      <c r="R3899" s="149" t="s">
        <v>2521</v>
      </c>
      <c r="S3899" s="149" t="s">
        <v>5576</v>
      </c>
      <c r="T3899" s="149" t="s">
        <v>194</v>
      </c>
      <c r="U3899" s="149" t="s">
        <v>267</v>
      </c>
      <c r="V3899" s="149"/>
      <c r="W3899" s="149"/>
      <c r="X3899" s="149" t="s">
        <v>336</v>
      </c>
      <c r="Y3899" s="149"/>
      <c r="Z3899" s="149"/>
      <c r="AA3899" s="149"/>
      <c r="AB3899" s="149" t="s">
        <v>269</v>
      </c>
      <c r="AC3899" s="149" t="s">
        <v>270</v>
      </c>
      <c r="AD3899" s="149" t="s">
        <v>194</v>
      </c>
      <c r="AE3899" s="149" t="s">
        <v>271</v>
      </c>
      <c r="AF3899" s="149"/>
      <c r="AG3899" s="149" t="s">
        <v>1098</v>
      </c>
      <c r="AH3899" s="149" t="s">
        <v>273</v>
      </c>
      <c r="AI3899" s="158">
        <v>63</v>
      </c>
      <c r="AJ3899" s="149"/>
      <c r="AK3899" s="159" t="s">
        <v>274</v>
      </c>
      <c r="AL3899" s="159" t="s">
        <v>274</v>
      </c>
      <c r="AM3899" s="149" t="s">
        <v>274</v>
      </c>
      <c r="AN3899" s="160">
        <v>4</v>
      </c>
      <c r="AO3899" s="149"/>
      <c r="AP3899" s="149" t="s">
        <v>274</v>
      </c>
      <c r="AQ3899" s="149" t="s">
        <v>275</v>
      </c>
      <c r="AR3899" s="158">
        <v>1</v>
      </c>
      <c r="AS3899" s="149" t="s">
        <v>275</v>
      </c>
      <c r="AT3899" s="149" t="s">
        <v>276</v>
      </c>
      <c r="AU3899" s="161">
        <v>1</v>
      </c>
      <c r="AV3899" s="159">
        <v>4247.79</v>
      </c>
      <c r="AW3899" s="159">
        <v>169.91</v>
      </c>
      <c r="AX3899" s="149" t="s">
        <v>274</v>
      </c>
      <c r="AY3899" s="159">
        <v>43.62</v>
      </c>
      <c r="AZ3899" s="159">
        <v>43.62</v>
      </c>
      <c r="BA3899" s="159">
        <v>174.48</v>
      </c>
      <c r="BB3899" s="159">
        <v>2638.32</v>
      </c>
      <c r="BC3899" s="162" t="s">
        <v>274</v>
      </c>
      <c r="BD3899" s="162">
        <v>0</v>
      </c>
      <c r="BE3899" s="159">
        <v>1609.47</v>
      </c>
      <c r="BF3899" s="159">
        <v>1609.47</v>
      </c>
      <c r="BG3899" s="159">
        <v>4247.79</v>
      </c>
    </row>
    <row r="3900" ht="28.05" customHeight="1" spans="1:59">
      <c r="A3900" s="149"/>
      <c r="B3900" s="149"/>
      <c r="C3900" s="149"/>
      <c r="D3900" s="149" t="s">
        <v>3726</v>
      </c>
      <c r="E3900" s="340" t="s">
        <v>17035</v>
      </c>
      <c r="F3900" s="149" t="s">
        <v>3726</v>
      </c>
      <c r="G3900" s="149" t="s">
        <v>17036</v>
      </c>
      <c r="H3900" s="149" t="s">
        <v>5573</v>
      </c>
      <c r="I3900" s="149" t="s">
        <v>17008</v>
      </c>
      <c r="J3900" s="149" t="s">
        <v>17037</v>
      </c>
      <c r="K3900" s="149"/>
      <c r="L3900" s="149" t="s">
        <v>287</v>
      </c>
      <c r="M3900" s="149"/>
      <c r="N3900" s="149" t="s">
        <v>263</v>
      </c>
      <c r="O3900" s="149" t="s">
        <v>214</v>
      </c>
      <c r="P3900" s="149" t="s">
        <v>53</v>
      </c>
      <c r="Q3900" s="149"/>
      <c r="R3900" s="149" t="s">
        <v>2512</v>
      </c>
      <c r="S3900" s="149" t="s">
        <v>5890</v>
      </c>
      <c r="T3900" s="149" t="s">
        <v>168</v>
      </c>
      <c r="U3900" s="149" t="s">
        <v>267</v>
      </c>
      <c r="V3900" s="149"/>
      <c r="W3900" s="149"/>
      <c r="X3900" s="149" t="s">
        <v>336</v>
      </c>
      <c r="Y3900" s="149"/>
      <c r="Z3900" s="149"/>
      <c r="AA3900" s="149"/>
      <c r="AB3900" s="149" t="s">
        <v>269</v>
      </c>
      <c r="AC3900" s="149" t="s">
        <v>270</v>
      </c>
      <c r="AD3900" s="149" t="s">
        <v>168</v>
      </c>
      <c r="AE3900" s="149" t="s">
        <v>271</v>
      </c>
      <c r="AF3900" s="149"/>
      <c r="AG3900" s="149" t="s">
        <v>1098</v>
      </c>
      <c r="AH3900" s="149" t="s">
        <v>273</v>
      </c>
      <c r="AI3900" s="158">
        <v>67</v>
      </c>
      <c r="AJ3900" s="149"/>
      <c r="AK3900" s="159" t="s">
        <v>274</v>
      </c>
      <c r="AL3900" s="159" t="s">
        <v>274</v>
      </c>
      <c r="AM3900" s="149" t="s">
        <v>274</v>
      </c>
      <c r="AN3900" s="160">
        <v>4</v>
      </c>
      <c r="AO3900" s="149"/>
      <c r="AP3900" s="149" t="s">
        <v>274</v>
      </c>
      <c r="AQ3900" s="149" t="s">
        <v>275</v>
      </c>
      <c r="AR3900" s="158">
        <v>1</v>
      </c>
      <c r="AS3900" s="149" t="s">
        <v>275</v>
      </c>
      <c r="AT3900" s="149" t="s">
        <v>276</v>
      </c>
      <c r="AU3900" s="161">
        <v>1</v>
      </c>
      <c r="AV3900" s="159">
        <v>5862.07</v>
      </c>
      <c r="AW3900" s="159">
        <v>234.48</v>
      </c>
      <c r="AX3900" s="149" t="s">
        <v>274</v>
      </c>
      <c r="AY3900" s="159">
        <v>60.4</v>
      </c>
      <c r="AZ3900" s="159">
        <v>60.4</v>
      </c>
      <c r="BA3900" s="159">
        <v>241.6</v>
      </c>
      <c r="BB3900" s="159">
        <v>3876.04</v>
      </c>
      <c r="BC3900" s="162" t="s">
        <v>274</v>
      </c>
      <c r="BD3900" s="162">
        <v>0</v>
      </c>
      <c r="BE3900" s="159">
        <v>1986.03</v>
      </c>
      <c r="BF3900" s="159">
        <v>1986.03</v>
      </c>
      <c r="BG3900" s="159">
        <v>5862.07</v>
      </c>
    </row>
    <row r="3901" ht="28.05" customHeight="1" spans="1:59">
      <c r="A3901" s="149"/>
      <c r="B3901" s="149"/>
      <c r="C3901" s="149"/>
      <c r="D3901" s="149" t="s">
        <v>3726</v>
      </c>
      <c r="E3901" s="340" t="s">
        <v>17038</v>
      </c>
      <c r="F3901" s="149" t="s">
        <v>3726</v>
      </c>
      <c r="G3901" s="149" t="s">
        <v>17039</v>
      </c>
      <c r="H3901" s="149" t="s">
        <v>17040</v>
      </c>
      <c r="I3901" s="149" t="s">
        <v>17041</v>
      </c>
      <c r="J3901" s="149" t="s">
        <v>17042</v>
      </c>
      <c r="K3901" s="149"/>
      <c r="L3901" s="149" t="s">
        <v>262</v>
      </c>
      <c r="M3901" s="149"/>
      <c r="N3901" s="149" t="s">
        <v>263</v>
      </c>
      <c r="O3901" s="149" t="s">
        <v>214</v>
      </c>
      <c r="P3901" s="149" t="s">
        <v>53</v>
      </c>
      <c r="Q3901" s="149"/>
      <c r="R3901" s="149" t="s">
        <v>12155</v>
      </c>
      <c r="S3901" s="149" t="s">
        <v>4180</v>
      </c>
      <c r="T3901" s="149" t="s">
        <v>1217</v>
      </c>
      <c r="U3901" s="149" t="s">
        <v>267</v>
      </c>
      <c r="V3901" s="149"/>
      <c r="W3901" s="149"/>
      <c r="X3901" s="149" t="s">
        <v>51</v>
      </c>
      <c r="Y3901" s="149"/>
      <c r="Z3901" s="149"/>
      <c r="AA3901" s="149"/>
      <c r="AB3901" s="149" t="s">
        <v>269</v>
      </c>
      <c r="AC3901" s="149" t="s">
        <v>270</v>
      </c>
      <c r="AD3901" s="149" t="s">
        <v>1217</v>
      </c>
      <c r="AE3901" s="149" t="s">
        <v>271</v>
      </c>
      <c r="AF3901" s="149"/>
      <c r="AG3901" s="149" t="s">
        <v>1098</v>
      </c>
      <c r="AH3901" s="149" t="s">
        <v>273</v>
      </c>
      <c r="AI3901" s="158">
        <v>94</v>
      </c>
      <c r="AJ3901" s="149"/>
      <c r="AK3901" s="159" t="s">
        <v>274</v>
      </c>
      <c r="AL3901" s="159" t="s">
        <v>274</v>
      </c>
      <c r="AM3901" s="149" t="s">
        <v>274</v>
      </c>
      <c r="AN3901" s="160">
        <v>4</v>
      </c>
      <c r="AO3901" s="149"/>
      <c r="AP3901" s="149" t="s">
        <v>274</v>
      </c>
      <c r="AQ3901" s="149" t="s">
        <v>275</v>
      </c>
      <c r="AR3901" s="158">
        <v>1</v>
      </c>
      <c r="AS3901" s="149" t="s">
        <v>275</v>
      </c>
      <c r="AT3901" s="149" t="s">
        <v>276</v>
      </c>
      <c r="AU3901" s="161">
        <v>1</v>
      </c>
      <c r="AV3901" s="159">
        <v>10775.86</v>
      </c>
      <c r="AW3901" s="159">
        <v>431.03</v>
      </c>
      <c r="AX3901" s="149" t="s">
        <v>274</v>
      </c>
      <c r="AY3901" s="159">
        <v>125.7</v>
      </c>
      <c r="AZ3901" s="159">
        <v>125.7</v>
      </c>
      <c r="BA3901" s="159">
        <v>502.8</v>
      </c>
      <c r="BB3901" s="159">
        <v>10093.44</v>
      </c>
      <c r="BC3901" s="162" t="s">
        <v>274</v>
      </c>
      <c r="BD3901" s="162">
        <v>0</v>
      </c>
      <c r="BE3901" s="159">
        <v>682.42</v>
      </c>
      <c r="BF3901" s="159">
        <v>682.42</v>
      </c>
      <c r="BG3901" s="159">
        <v>10775.86</v>
      </c>
    </row>
    <row r="3902" ht="28.05" customHeight="1" spans="1:59">
      <c r="A3902" s="149"/>
      <c r="B3902" s="149"/>
      <c r="C3902" s="149"/>
      <c r="D3902" s="149" t="s">
        <v>3726</v>
      </c>
      <c r="E3902" s="340" t="s">
        <v>191</v>
      </c>
      <c r="F3902" s="149" t="s">
        <v>3726</v>
      </c>
      <c r="G3902" s="149" t="s">
        <v>192</v>
      </c>
      <c r="H3902" s="149" t="s">
        <v>172</v>
      </c>
      <c r="I3902" s="149" t="s">
        <v>5443</v>
      </c>
      <c r="J3902" s="149" t="s">
        <v>17043</v>
      </c>
      <c r="K3902" s="149"/>
      <c r="L3902" s="149" t="s">
        <v>262</v>
      </c>
      <c r="M3902" s="149"/>
      <c r="N3902" s="149" t="s">
        <v>263</v>
      </c>
      <c r="O3902" s="149" t="s">
        <v>214</v>
      </c>
      <c r="P3902" s="149" t="s">
        <v>53</v>
      </c>
      <c r="Q3902" s="149"/>
      <c r="R3902" s="149" t="s">
        <v>2512</v>
      </c>
      <c r="S3902" s="149" t="s">
        <v>174</v>
      </c>
      <c r="T3902" s="149" t="s">
        <v>194</v>
      </c>
      <c r="U3902" s="149" t="s">
        <v>267</v>
      </c>
      <c r="V3902" s="149"/>
      <c r="W3902" s="149"/>
      <c r="X3902" s="149" t="s">
        <v>336</v>
      </c>
      <c r="Y3902" s="149"/>
      <c r="Z3902" s="149"/>
      <c r="AA3902" s="149"/>
      <c r="AB3902" s="149" t="s">
        <v>269</v>
      </c>
      <c r="AC3902" s="149" t="s">
        <v>318</v>
      </c>
      <c r="AD3902" s="149" t="s">
        <v>194</v>
      </c>
      <c r="AE3902" s="149" t="s">
        <v>271</v>
      </c>
      <c r="AF3902" s="149"/>
      <c r="AG3902" s="149" t="s">
        <v>1098</v>
      </c>
      <c r="AH3902" s="149" t="s">
        <v>273</v>
      </c>
      <c r="AI3902" s="158">
        <v>47</v>
      </c>
      <c r="AJ3902" s="149"/>
      <c r="AK3902" s="159" t="s">
        <v>274</v>
      </c>
      <c r="AL3902" s="159" t="s">
        <v>274</v>
      </c>
      <c r="AM3902" s="149" t="s">
        <v>274</v>
      </c>
      <c r="AN3902" s="160">
        <v>4</v>
      </c>
      <c r="AO3902" s="149"/>
      <c r="AP3902" s="149" t="s">
        <v>274</v>
      </c>
      <c r="AQ3902" s="149" t="s">
        <v>275</v>
      </c>
      <c r="AR3902" s="158">
        <v>1</v>
      </c>
      <c r="AS3902" s="149" t="s">
        <v>275</v>
      </c>
      <c r="AT3902" s="149" t="s">
        <v>276</v>
      </c>
      <c r="AU3902" s="161">
        <v>1</v>
      </c>
      <c r="AV3902" s="159">
        <v>7964.6</v>
      </c>
      <c r="AW3902" s="159">
        <v>318.58</v>
      </c>
      <c r="AX3902" s="149" t="s">
        <v>274</v>
      </c>
      <c r="AY3902" s="149"/>
      <c r="AZ3902" s="162" t="s">
        <v>274</v>
      </c>
      <c r="BA3902" s="162">
        <v>0</v>
      </c>
      <c r="BB3902" s="159">
        <v>3098.12</v>
      </c>
      <c r="BC3902" s="159">
        <v>318.58</v>
      </c>
      <c r="BD3902" s="159">
        <v>4866.48</v>
      </c>
      <c r="BE3902" s="159">
        <v>4866.48</v>
      </c>
      <c r="BF3902" s="162">
        <v>0</v>
      </c>
      <c r="BG3902" s="159">
        <v>7964.6</v>
      </c>
    </row>
    <row r="3903" ht="28.05" customHeight="1" spans="1:59">
      <c r="A3903" s="149"/>
      <c r="B3903" s="149"/>
      <c r="C3903" s="149"/>
      <c r="D3903" s="149" t="s">
        <v>3726</v>
      </c>
      <c r="E3903" s="340" t="s">
        <v>17044</v>
      </c>
      <c r="F3903" s="149" t="s">
        <v>3726</v>
      </c>
      <c r="G3903" s="149" t="s">
        <v>17045</v>
      </c>
      <c r="H3903" s="149" t="s">
        <v>3818</v>
      </c>
      <c r="I3903" s="149" t="s">
        <v>17046</v>
      </c>
      <c r="J3903" s="149" t="s">
        <v>17047</v>
      </c>
      <c r="K3903" s="149"/>
      <c r="L3903" s="149" t="s">
        <v>287</v>
      </c>
      <c r="M3903" s="149"/>
      <c r="N3903" s="149" t="s">
        <v>263</v>
      </c>
      <c r="O3903" s="149" t="s">
        <v>214</v>
      </c>
      <c r="P3903" s="149" t="s">
        <v>53</v>
      </c>
      <c r="Q3903" s="149"/>
      <c r="R3903" s="149" t="s">
        <v>2512</v>
      </c>
      <c r="S3903" s="149" t="s">
        <v>174</v>
      </c>
      <c r="T3903" s="149" t="s">
        <v>168</v>
      </c>
      <c r="U3903" s="149" t="s">
        <v>267</v>
      </c>
      <c r="V3903" s="149"/>
      <c r="W3903" s="149"/>
      <c r="X3903" s="149" t="s">
        <v>336</v>
      </c>
      <c r="Y3903" s="149"/>
      <c r="Z3903" s="149"/>
      <c r="AA3903" s="149"/>
      <c r="AB3903" s="149" t="s">
        <v>269</v>
      </c>
      <c r="AC3903" s="149" t="s">
        <v>270</v>
      </c>
      <c r="AD3903" s="149" t="s">
        <v>168</v>
      </c>
      <c r="AE3903" s="149" t="s">
        <v>271</v>
      </c>
      <c r="AF3903" s="149"/>
      <c r="AG3903" s="149" t="s">
        <v>1098</v>
      </c>
      <c r="AH3903" s="149" t="s">
        <v>273</v>
      </c>
      <c r="AI3903" s="158">
        <v>67</v>
      </c>
      <c r="AJ3903" s="149"/>
      <c r="AK3903" s="159" t="s">
        <v>274</v>
      </c>
      <c r="AL3903" s="159" t="s">
        <v>274</v>
      </c>
      <c r="AM3903" s="149" t="s">
        <v>274</v>
      </c>
      <c r="AN3903" s="160">
        <v>4</v>
      </c>
      <c r="AO3903" s="149"/>
      <c r="AP3903" s="149" t="s">
        <v>274</v>
      </c>
      <c r="AQ3903" s="149" t="s">
        <v>275</v>
      </c>
      <c r="AR3903" s="158">
        <v>1</v>
      </c>
      <c r="AS3903" s="149" t="s">
        <v>275</v>
      </c>
      <c r="AT3903" s="149" t="s">
        <v>276</v>
      </c>
      <c r="AU3903" s="161">
        <v>1</v>
      </c>
      <c r="AV3903" s="159">
        <v>18141.59</v>
      </c>
      <c r="AW3903" s="159">
        <v>725.66</v>
      </c>
      <c r="AX3903" s="149" t="s">
        <v>274</v>
      </c>
      <c r="AY3903" s="159">
        <v>186.91</v>
      </c>
      <c r="AZ3903" s="159">
        <v>186.91</v>
      </c>
      <c r="BA3903" s="159">
        <v>747.64</v>
      </c>
      <c r="BB3903" s="159">
        <v>11995.68</v>
      </c>
      <c r="BC3903" s="162" t="s">
        <v>274</v>
      </c>
      <c r="BD3903" s="162">
        <v>0</v>
      </c>
      <c r="BE3903" s="159">
        <v>6145.91</v>
      </c>
      <c r="BF3903" s="159">
        <v>6145.91</v>
      </c>
      <c r="BG3903" s="159">
        <v>18141.59</v>
      </c>
    </row>
    <row r="3904" ht="28.05" customHeight="1" spans="1:59">
      <c r="A3904" s="149"/>
      <c r="B3904" s="149"/>
      <c r="C3904" s="149"/>
      <c r="D3904" s="149" t="s">
        <v>3726</v>
      </c>
      <c r="E3904" s="340" t="s">
        <v>17048</v>
      </c>
      <c r="F3904" s="149" t="s">
        <v>3726</v>
      </c>
      <c r="G3904" s="149" t="s">
        <v>17049</v>
      </c>
      <c r="H3904" s="149" t="s">
        <v>172</v>
      </c>
      <c r="I3904" s="149" t="s">
        <v>17050</v>
      </c>
      <c r="J3904" s="149" t="s">
        <v>17051</v>
      </c>
      <c r="K3904" s="149"/>
      <c r="L3904" s="149" t="s">
        <v>287</v>
      </c>
      <c r="M3904" s="149"/>
      <c r="N3904" s="149" t="s">
        <v>263</v>
      </c>
      <c r="O3904" s="149" t="s">
        <v>214</v>
      </c>
      <c r="P3904" s="149" t="s">
        <v>53</v>
      </c>
      <c r="Q3904" s="149"/>
      <c r="R3904" s="149" t="s">
        <v>417</v>
      </c>
      <c r="S3904" s="149" t="s">
        <v>17052</v>
      </c>
      <c r="T3904" s="149" t="s">
        <v>414</v>
      </c>
      <c r="U3904" s="149" t="s">
        <v>267</v>
      </c>
      <c r="V3904" s="149"/>
      <c r="W3904" s="149"/>
      <c r="X3904" s="149" t="s">
        <v>336</v>
      </c>
      <c r="Y3904" s="149"/>
      <c r="Z3904" s="149"/>
      <c r="AA3904" s="149"/>
      <c r="AB3904" s="149" t="s">
        <v>269</v>
      </c>
      <c r="AC3904" s="149" t="s">
        <v>270</v>
      </c>
      <c r="AD3904" s="149" t="s">
        <v>414</v>
      </c>
      <c r="AE3904" s="149" t="s">
        <v>271</v>
      </c>
      <c r="AF3904" s="149"/>
      <c r="AG3904" s="149" t="s">
        <v>1098</v>
      </c>
      <c r="AH3904" s="149" t="s">
        <v>273</v>
      </c>
      <c r="AI3904" s="158">
        <v>21</v>
      </c>
      <c r="AJ3904" s="149"/>
      <c r="AK3904" s="159" t="s">
        <v>274</v>
      </c>
      <c r="AL3904" s="159" t="s">
        <v>274</v>
      </c>
      <c r="AM3904" s="149" t="s">
        <v>274</v>
      </c>
      <c r="AN3904" s="160">
        <v>4</v>
      </c>
      <c r="AO3904" s="149"/>
      <c r="AP3904" s="149" t="s">
        <v>274</v>
      </c>
      <c r="AQ3904" s="149" t="s">
        <v>275</v>
      </c>
      <c r="AR3904" s="158">
        <v>1</v>
      </c>
      <c r="AS3904" s="149" t="s">
        <v>275</v>
      </c>
      <c r="AT3904" s="149" t="s">
        <v>276</v>
      </c>
      <c r="AU3904" s="161">
        <v>1</v>
      </c>
      <c r="AV3904" s="159">
        <v>5929.2</v>
      </c>
      <c r="AW3904" s="159">
        <v>237.17</v>
      </c>
      <c r="AX3904" s="149" t="s">
        <v>274</v>
      </c>
      <c r="AY3904" s="159">
        <v>59.29</v>
      </c>
      <c r="AZ3904" s="159">
        <v>59.29</v>
      </c>
      <c r="BA3904" s="159">
        <v>237.16</v>
      </c>
      <c r="BB3904" s="159">
        <v>1245.09</v>
      </c>
      <c r="BC3904" s="162" t="s">
        <v>274</v>
      </c>
      <c r="BD3904" s="162">
        <v>0</v>
      </c>
      <c r="BE3904" s="159">
        <v>4684.11</v>
      </c>
      <c r="BF3904" s="159">
        <v>4684.11</v>
      </c>
      <c r="BG3904" s="159">
        <v>5929.2</v>
      </c>
    </row>
    <row r="3905" ht="28.05" customHeight="1" spans="1:59">
      <c r="A3905" s="149"/>
      <c r="B3905" s="149"/>
      <c r="C3905" s="149"/>
      <c r="D3905" s="149" t="s">
        <v>3726</v>
      </c>
      <c r="E3905" s="340" t="s">
        <v>17053</v>
      </c>
      <c r="F3905" s="149" t="s">
        <v>3726</v>
      </c>
      <c r="G3905" s="149" t="s">
        <v>17054</v>
      </c>
      <c r="H3905" s="149" t="s">
        <v>172</v>
      </c>
      <c r="I3905" s="149" t="s">
        <v>15867</v>
      </c>
      <c r="J3905" s="149" t="s">
        <v>17055</v>
      </c>
      <c r="K3905" s="149"/>
      <c r="L3905" s="149" t="s">
        <v>262</v>
      </c>
      <c r="M3905" s="149"/>
      <c r="N3905" s="149" t="s">
        <v>263</v>
      </c>
      <c r="O3905" s="149" t="s">
        <v>214</v>
      </c>
      <c r="P3905" s="149" t="s">
        <v>53</v>
      </c>
      <c r="Q3905" s="149"/>
      <c r="R3905" s="149" t="s">
        <v>2512</v>
      </c>
      <c r="S3905" s="149" t="s">
        <v>174</v>
      </c>
      <c r="T3905" s="149" t="s">
        <v>194</v>
      </c>
      <c r="U3905" s="149" t="s">
        <v>267</v>
      </c>
      <c r="V3905" s="149"/>
      <c r="W3905" s="149"/>
      <c r="X3905" s="149" t="s">
        <v>336</v>
      </c>
      <c r="Y3905" s="149"/>
      <c r="Z3905" s="149"/>
      <c r="AA3905" s="149"/>
      <c r="AB3905" s="149" t="s">
        <v>269</v>
      </c>
      <c r="AC3905" s="149" t="s">
        <v>270</v>
      </c>
      <c r="AD3905" s="149" t="s">
        <v>194</v>
      </c>
      <c r="AE3905" s="149" t="s">
        <v>271</v>
      </c>
      <c r="AF3905" s="149"/>
      <c r="AG3905" s="149" t="s">
        <v>1098</v>
      </c>
      <c r="AH3905" s="149" t="s">
        <v>273</v>
      </c>
      <c r="AI3905" s="158">
        <v>63</v>
      </c>
      <c r="AJ3905" s="149"/>
      <c r="AK3905" s="159" t="s">
        <v>274</v>
      </c>
      <c r="AL3905" s="159" t="s">
        <v>274</v>
      </c>
      <c r="AM3905" s="149" t="s">
        <v>274</v>
      </c>
      <c r="AN3905" s="160">
        <v>4</v>
      </c>
      <c r="AO3905" s="149"/>
      <c r="AP3905" s="149" t="s">
        <v>274</v>
      </c>
      <c r="AQ3905" s="149" t="s">
        <v>275</v>
      </c>
      <c r="AR3905" s="158">
        <v>1</v>
      </c>
      <c r="AS3905" s="149" t="s">
        <v>275</v>
      </c>
      <c r="AT3905" s="149" t="s">
        <v>276</v>
      </c>
      <c r="AU3905" s="161">
        <v>1</v>
      </c>
      <c r="AV3905" s="159">
        <v>7079.65</v>
      </c>
      <c r="AW3905" s="159">
        <v>283.19</v>
      </c>
      <c r="AX3905" s="149" t="s">
        <v>274</v>
      </c>
      <c r="AY3905" s="159">
        <v>72.7</v>
      </c>
      <c r="AZ3905" s="159">
        <v>72.7</v>
      </c>
      <c r="BA3905" s="159">
        <v>290.8</v>
      </c>
      <c r="BB3905" s="159">
        <v>4397.2</v>
      </c>
      <c r="BC3905" s="162" t="s">
        <v>274</v>
      </c>
      <c r="BD3905" s="162">
        <v>0</v>
      </c>
      <c r="BE3905" s="159">
        <v>2682.45</v>
      </c>
      <c r="BF3905" s="159">
        <v>2682.45</v>
      </c>
      <c r="BG3905" s="159">
        <v>7079.65</v>
      </c>
    </row>
    <row r="3906" ht="28.05" customHeight="1" spans="1:59">
      <c r="A3906" s="149"/>
      <c r="B3906" s="149"/>
      <c r="C3906" s="149"/>
      <c r="D3906" s="149" t="s">
        <v>3726</v>
      </c>
      <c r="E3906" s="340" t="s">
        <v>17056</v>
      </c>
      <c r="F3906" s="149" t="s">
        <v>3726</v>
      </c>
      <c r="G3906" s="149" t="s">
        <v>17057</v>
      </c>
      <c r="H3906" s="149" t="s">
        <v>17058</v>
      </c>
      <c r="I3906" s="149" t="s">
        <v>5826</v>
      </c>
      <c r="J3906" s="149" t="s">
        <v>17059</v>
      </c>
      <c r="K3906" s="149"/>
      <c r="L3906" s="149" t="s">
        <v>262</v>
      </c>
      <c r="M3906" s="149"/>
      <c r="N3906" s="149" t="s">
        <v>263</v>
      </c>
      <c r="O3906" s="149" t="s">
        <v>214</v>
      </c>
      <c r="P3906" s="149" t="s">
        <v>53</v>
      </c>
      <c r="Q3906" s="149"/>
      <c r="R3906" s="149" t="s">
        <v>62</v>
      </c>
      <c r="S3906" s="149" t="s">
        <v>5829</v>
      </c>
      <c r="T3906" s="149" t="s">
        <v>17060</v>
      </c>
      <c r="U3906" s="149" t="s">
        <v>267</v>
      </c>
      <c r="V3906" s="149"/>
      <c r="W3906" s="149"/>
      <c r="X3906" s="149" t="s">
        <v>268</v>
      </c>
      <c r="Y3906" s="149"/>
      <c r="Z3906" s="149"/>
      <c r="AA3906" s="149"/>
      <c r="AB3906" s="149" t="s">
        <v>269</v>
      </c>
      <c r="AC3906" s="149" t="s">
        <v>270</v>
      </c>
      <c r="AD3906" s="149" t="s">
        <v>17060</v>
      </c>
      <c r="AE3906" s="149" t="s">
        <v>271</v>
      </c>
      <c r="AF3906" s="149"/>
      <c r="AG3906" s="149" t="s">
        <v>1098</v>
      </c>
      <c r="AH3906" s="149" t="s">
        <v>273</v>
      </c>
      <c r="AI3906" s="158">
        <v>93</v>
      </c>
      <c r="AJ3906" s="149"/>
      <c r="AK3906" s="159" t="s">
        <v>274</v>
      </c>
      <c r="AL3906" s="159" t="s">
        <v>274</v>
      </c>
      <c r="AM3906" s="149" t="s">
        <v>274</v>
      </c>
      <c r="AN3906" s="160">
        <v>4</v>
      </c>
      <c r="AO3906" s="149"/>
      <c r="AP3906" s="149" t="s">
        <v>274</v>
      </c>
      <c r="AQ3906" s="149" t="s">
        <v>275</v>
      </c>
      <c r="AR3906" s="158">
        <v>1</v>
      </c>
      <c r="AS3906" s="149" t="s">
        <v>275</v>
      </c>
      <c r="AT3906" s="149" t="s">
        <v>276</v>
      </c>
      <c r="AU3906" s="161">
        <v>1</v>
      </c>
      <c r="AV3906" s="159">
        <v>29858.55</v>
      </c>
      <c r="AW3906" s="159">
        <v>1194.34</v>
      </c>
      <c r="AX3906" s="149" t="s">
        <v>274</v>
      </c>
      <c r="AY3906" s="159">
        <v>378.64</v>
      </c>
      <c r="AZ3906" s="159">
        <v>378.64</v>
      </c>
      <c r="BA3906" s="159">
        <v>1514.53</v>
      </c>
      <c r="BB3906" s="159">
        <v>27528.31</v>
      </c>
      <c r="BC3906" s="162" t="s">
        <v>274</v>
      </c>
      <c r="BD3906" s="162">
        <v>0</v>
      </c>
      <c r="BE3906" s="159">
        <v>2330.24</v>
      </c>
      <c r="BF3906" s="159">
        <v>2330.24</v>
      </c>
      <c r="BG3906" s="159">
        <v>29858.55</v>
      </c>
    </row>
    <row r="3907" ht="28.05" customHeight="1" spans="1:59">
      <c r="A3907" s="149"/>
      <c r="B3907" s="149"/>
      <c r="C3907" s="149"/>
      <c r="D3907" s="149" t="s">
        <v>3726</v>
      </c>
      <c r="E3907" s="340" t="s">
        <v>17061</v>
      </c>
      <c r="F3907" s="149" t="s">
        <v>3726</v>
      </c>
      <c r="G3907" s="149" t="s">
        <v>17062</v>
      </c>
      <c r="H3907" s="149" t="s">
        <v>17063</v>
      </c>
      <c r="I3907" s="149" t="s">
        <v>17064</v>
      </c>
      <c r="J3907" s="149" t="s">
        <v>17065</v>
      </c>
      <c r="K3907" s="149"/>
      <c r="L3907" s="149" t="s">
        <v>287</v>
      </c>
      <c r="M3907" s="149"/>
      <c r="N3907" s="149" t="s">
        <v>263</v>
      </c>
      <c r="O3907" s="149" t="s">
        <v>214</v>
      </c>
      <c r="P3907" s="149" t="s">
        <v>53</v>
      </c>
      <c r="Q3907" s="149"/>
      <c r="R3907" s="149" t="s">
        <v>417</v>
      </c>
      <c r="S3907" s="149" t="s">
        <v>17052</v>
      </c>
      <c r="T3907" s="149" t="s">
        <v>414</v>
      </c>
      <c r="U3907" s="149" t="s">
        <v>267</v>
      </c>
      <c r="V3907" s="149"/>
      <c r="W3907" s="149"/>
      <c r="X3907" s="149" t="s">
        <v>336</v>
      </c>
      <c r="Y3907" s="149"/>
      <c r="Z3907" s="149"/>
      <c r="AA3907" s="149"/>
      <c r="AB3907" s="149" t="s">
        <v>269</v>
      </c>
      <c r="AC3907" s="149" t="s">
        <v>270</v>
      </c>
      <c r="AD3907" s="149" t="s">
        <v>414</v>
      </c>
      <c r="AE3907" s="149" t="s">
        <v>271</v>
      </c>
      <c r="AF3907" s="149"/>
      <c r="AG3907" s="149" t="s">
        <v>1098</v>
      </c>
      <c r="AH3907" s="149" t="s">
        <v>273</v>
      </c>
      <c r="AI3907" s="158">
        <v>21</v>
      </c>
      <c r="AJ3907" s="149"/>
      <c r="AK3907" s="159" t="s">
        <v>274</v>
      </c>
      <c r="AL3907" s="159" t="s">
        <v>274</v>
      </c>
      <c r="AM3907" s="149" t="s">
        <v>274</v>
      </c>
      <c r="AN3907" s="160">
        <v>4</v>
      </c>
      <c r="AO3907" s="149"/>
      <c r="AP3907" s="149" t="s">
        <v>274</v>
      </c>
      <c r="AQ3907" s="149" t="s">
        <v>275</v>
      </c>
      <c r="AR3907" s="158">
        <v>1</v>
      </c>
      <c r="AS3907" s="149" t="s">
        <v>275</v>
      </c>
      <c r="AT3907" s="149" t="s">
        <v>276</v>
      </c>
      <c r="AU3907" s="161">
        <v>1</v>
      </c>
      <c r="AV3907" s="159">
        <v>11327.43</v>
      </c>
      <c r="AW3907" s="159">
        <v>453.1</v>
      </c>
      <c r="AX3907" s="149" t="s">
        <v>274</v>
      </c>
      <c r="AY3907" s="159">
        <v>113.28</v>
      </c>
      <c r="AZ3907" s="159">
        <v>113.28</v>
      </c>
      <c r="BA3907" s="159">
        <v>453.12</v>
      </c>
      <c r="BB3907" s="159">
        <v>2378.71</v>
      </c>
      <c r="BC3907" s="162" t="s">
        <v>274</v>
      </c>
      <c r="BD3907" s="162">
        <v>0</v>
      </c>
      <c r="BE3907" s="159">
        <v>8948.72</v>
      </c>
      <c r="BF3907" s="159">
        <v>8948.72</v>
      </c>
      <c r="BG3907" s="159">
        <v>11327.43</v>
      </c>
    </row>
    <row r="3908" ht="28.05" customHeight="1" spans="1:59">
      <c r="A3908" s="149"/>
      <c r="B3908" s="149"/>
      <c r="C3908" s="149"/>
      <c r="D3908" s="149" t="s">
        <v>3726</v>
      </c>
      <c r="E3908" s="340" t="s">
        <v>17066</v>
      </c>
      <c r="F3908" s="149" t="s">
        <v>3726</v>
      </c>
      <c r="G3908" s="149" t="s">
        <v>17067</v>
      </c>
      <c r="H3908" s="149" t="s">
        <v>3818</v>
      </c>
      <c r="I3908" s="149" t="s">
        <v>17046</v>
      </c>
      <c r="J3908" s="149" t="s">
        <v>17068</v>
      </c>
      <c r="K3908" s="149"/>
      <c r="L3908" s="149" t="s">
        <v>287</v>
      </c>
      <c r="M3908" s="149"/>
      <c r="N3908" s="149" t="s">
        <v>263</v>
      </c>
      <c r="O3908" s="149" t="s">
        <v>214</v>
      </c>
      <c r="P3908" s="149" t="s">
        <v>53</v>
      </c>
      <c r="Q3908" s="149"/>
      <c r="R3908" s="149" t="s">
        <v>2512</v>
      </c>
      <c r="S3908" s="149" t="s">
        <v>174</v>
      </c>
      <c r="T3908" s="149" t="s">
        <v>168</v>
      </c>
      <c r="U3908" s="149" t="s">
        <v>267</v>
      </c>
      <c r="V3908" s="149"/>
      <c r="W3908" s="149"/>
      <c r="X3908" s="149" t="s">
        <v>336</v>
      </c>
      <c r="Y3908" s="149"/>
      <c r="Z3908" s="149"/>
      <c r="AA3908" s="149"/>
      <c r="AB3908" s="149" t="s">
        <v>269</v>
      </c>
      <c r="AC3908" s="149" t="s">
        <v>270</v>
      </c>
      <c r="AD3908" s="149" t="s">
        <v>168</v>
      </c>
      <c r="AE3908" s="149" t="s">
        <v>271</v>
      </c>
      <c r="AF3908" s="149"/>
      <c r="AG3908" s="149" t="s">
        <v>1098</v>
      </c>
      <c r="AH3908" s="149" t="s">
        <v>273</v>
      </c>
      <c r="AI3908" s="158">
        <v>67</v>
      </c>
      <c r="AJ3908" s="149"/>
      <c r="AK3908" s="159" t="s">
        <v>274</v>
      </c>
      <c r="AL3908" s="159" t="s">
        <v>274</v>
      </c>
      <c r="AM3908" s="149" t="s">
        <v>274</v>
      </c>
      <c r="AN3908" s="160">
        <v>4</v>
      </c>
      <c r="AO3908" s="149"/>
      <c r="AP3908" s="149" t="s">
        <v>274</v>
      </c>
      <c r="AQ3908" s="149" t="s">
        <v>275</v>
      </c>
      <c r="AR3908" s="158">
        <v>1</v>
      </c>
      <c r="AS3908" s="149" t="s">
        <v>275</v>
      </c>
      <c r="AT3908" s="149" t="s">
        <v>276</v>
      </c>
      <c r="AU3908" s="161">
        <v>1</v>
      </c>
      <c r="AV3908" s="159">
        <v>18141.59</v>
      </c>
      <c r="AW3908" s="159">
        <v>725.66</v>
      </c>
      <c r="AX3908" s="149" t="s">
        <v>274</v>
      </c>
      <c r="AY3908" s="159">
        <v>186.91</v>
      </c>
      <c r="AZ3908" s="159">
        <v>186.91</v>
      </c>
      <c r="BA3908" s="159">
        <v>747.64</v>
      </c>
      <c r="BB3908" s="159">
        <v>11995.68</v>
      </c>
      <c r="BC3908" s="162" t="s">
        <v>274</v>
      </c>
      <c r="BD3908" s="162">
        <v>0</v>
      </c>
      <c r="BE3908" s="159">
        <v>6145.91</v>
      </c>
      <c r="BF3908" s="159">
        <v>6145.91</v>
      </c>
      <c r="BG3908" s="159">
        <v>18141.59</v>
      </c>
    </row>
    <row r="3909" ht="28.05" customHeight="1" spans="1:59">
      <c r="A3909" s="149"/>
      <c r="B3909" s="149"/>
      <c r="C3909" s="149"/>
      <c r="D3909" s="149" t="s">
        <v>3726</v>
      </c>
      <c r="E3909" s="340" t="s">
        <v>17069</v>
      </c>
      <c r="F3909" s="149" t="s">
        <v>3726</v>
      </c>
      <c r="G3909" s="149" t="s">
        <v>17070</v>
      </c>
      <c r="H3909" s="149" t="s">
        <v>4695</v>
      </c>
      <c r="I3909" s="149" t="s">
        <v>16924</v>
      </c>
      <c r="J3909" s="149" t="s">
        <v>17071</v>
      </c>
      <c r="K3909" s="149"/>
      <c r="L3909" s="149" t="s">
        <v>287</v>
      </c>
      <c r="M3909" s="149"/>
      <c r="N3909" s="149" t="s">
        <v>263</v>
      </c>
      <c r="O3909" s="149" t="s">
        <v>214</v>
      </c>
      <c r="P3909" s="149" t="s">
        <v>53</v>
      </c>
      <c r="Q3909" s="149"/>
      <c r="R3909" s="149" t="s">
        <v>13104</v>
      </c>
      <c r="S3909" s="149" t="s">
        <v>4698</v>
      </c>
      <c r="T3909" s="149" t="s">
        <v>414</v>
      </c>
      <c r="U3909" s="149" t="s">
        <v>267</v>
      </c>
      <c r="V3909" s="149"/>
      <c r="W3909" s="149"/>
      <c r="X3909" s="149" t="s">
        <v>336</v>
      </c>
      <c r="Y3909" s="149"/>
      <c r="Z3909" s="149"/>
      <c r="AA3909" s="149"/>
      <c r="AB3909" s="149" t="s">
        <v>269</v>
      </c>
      <c r="AC3909" s="149" t="s">
        <v>270</v>
      </c>
      <c r="AD3909" s="149" t="s">
        <v>414</v>
      </c>
      <c r="AE3909" s="149" t="s">
        <v>271</v>
      </c>
      <c r="AF3909" s="149"/>
      <c r="AG3909" s="149" t="s">
        <v>1098</v>
      </c>
      <c r="AH3909" s="149" t="s">
        <v>273</v>
      </c>
      <c r="AI3909" s="158">
        <v>21</v>
      </c>
      <c r="AJ3909" s="149"/>
      <c r="AK3909" s="159" t="s">
        <v>274</v>
      </c>
      <c r="AL3909" s="159" t="s">
        <v>274</v>
      </c>
      <c r="AM3909" s="149" t="s">
        <v>274</v>
      </c>
      <c r="AN3909" s="160">
        <v>4</v>
      </c>
      <c r="AO3909" s="149"/>
      <c r="AP3909" s="149" t="s">
        <v>274</v>
      </c>
      <c r="AQ3909" s="149" t="s">
        <v>275</v>
      </c>
      <c r="AR3909" s="158">
        <v>1</v>
      </c>
      <c r="AS3909" s="149" t="s">
        <v>275</v>
      </c>
      <c r="AT3909" s="149" t="s">
        <v>276</v>
      </c>
      <c r="AU3909" s="161">
        <v>1</v>
      </c>
      <c r="AV3909" s="159">
        <v>22123.89</v>
      </c>
      <c r="AW3909" s="159">
        <v>884.96</v>
      </c>
      <c r="AX3909" s="149" t="s">
        <v>274</v>
      </c>
      <c r="AY3909" s="159">
        <v>221.24</v>
      </c>
      <c r="AZ3909" s="159">
        <v>221.24</v>
      </c>
      <c r="BA3909" s="159">
        <v>884.96</v>
      </c>
      <c r="BB3909" s="159">
        <v>4646.04</v>
      </c>
      <c r="BC3909" s="162" t="s">
        <v>274</v>
      </c>
      <c r="BD3909" s="162">
        <v>0</v>
      </c>
      <c r="BE3909" s="159">
        <v>17477.85</v>
      </c>
      <c r="BF3909" s="159">
        <v>17477.85</v>
      </c>
      <c r="BG3909" s="159">
        <v>22123.89</v>
      </c>
    </row>
    <row r="3910" ht="28.05" customHeight="1" spans="1:59">
      <c r="A3910" s="149"/>
      <c r="B3910" s="149"/>
      <c r="C3910" s="149"/>
      <c r="D3910" s="149" t="s">
        <v>3726</v>
      </c>
      <c r="E3910" s="340" t="s">
        <v>17072</v>
      </c>
      <c r="F3910" s="149" t="s">
        <v>3726</v>
      </c>
      <c r="G3910" s="149" t="s">
        <v>17073</v>
      </c>
      <c r="H3910" s="149" t="s">
        <v>172</v>
      </c>
      <c r="I3910" s="149" t="s">
        <v>17074</v>
      </c>
      <c r="J3910" s="149" t="s">
        <v>17075</v>
      </c>
      <c r="K3910" s="149"/>
      <c r="L3910" s="149" t="s">
        <v>262</v>
      </c>
      <c r="M3910" s="149"/>
      <c r="N3910" s="149" t="s">
        <v>263</v>
      </c>
      <c r="O3910" s="149" t="s">
        <v>214</v>
      </c>
      <c r="P3910" s="149" t="s">
        <v>53</v>
      </c>
      <c r="Q3910" s="149"/>
      <c r="R3910" s="149" t="s">
        <v>2521</v>
      </c>
      <c r="S3910" s="149" t="s">
        <v>174</v>
      </c>
      <c r="T3910" s="149" t="s">
        <v>194</v>
      </c>
      <c r="U3910" s="149" t="s">
        <v>267</v>
      </c>
      <c r="V3910" s="149"/>
      <c r="W3910" s="149"/>
      <c r="X3910" s="149" t="s">
        <v>336</v>
      </c>
      <c r="Y3910" s="149"/>
      <c r="Z3910" s="149"/>
      <c r="AA3910" s="149"/>
      <c r="AB3910" s="149" t="s">
        <v>269</v>
      </c>
      <c r="AC3910" s="149" t="s">
        <v>270</v>
      </c>
      <c r="AD3910" s="149" t="s">
        <v>194</v>
      </c>
      <c r="AE3910" s="149" t="s">
        <v>271</v>
      </c>
      <c r="AF3910" s="149"/>
      <c r="AG3910" s="149" t="s">
        <v>1098</v>
      </c>
      <c r="AH3910" s="149" t="s">
        <v>273</v>
      </c>
      <c r="AI3910" s="158">
        <v>63</v>
      </c>
      <c r="AJ3910" s="149"/>
      <c r="AK3910" s="159" t="s">
        <v>274</v>
      </c>
      <c r="AL3910" s="159" t="s">
        <v>274</v>
      </c>
      <c r="AM3910" s="149" t="s">
        <v>274</v>
      </c>
      <c r="AN3910" s="160">
        <v>4</v>
      </c>
      <c r="AO3910" s="149"/>
      <c r="AP3910" s="149" t="s">
        <v>274</v>
      </c>
      <c r="AQ3910" s="149" t="s">
        <v>275</v>
      </c>
      <c r="AR3910" s="158">
        <v>1</v>
      </c>
      <c r="AS3910" s="149" t="s">
        <v>275</v>
      </c>
      <c r="AT3910" s="149" t="s">
        <v>276</v>
      </c>
      <c r="AU3910" s="161">
        <v>1</v>
      </c>
      <c r="AV3910" s="159">
        <v>8407.08</v>
      </c>
      <c r="AW3910" s="159">
        <v>336.28</v>
      </c>
      <c r="AX3910" s="149" t="s">
        <v>274</v>
      </c>
      <c r="AY3910" s="159">
        <v>86.34</v>
      </c>
      <c r="AZ3910" s="159">
        <v>86.34</v>
      </c>
      <c r="BA3910" s="159">
        <v>345.36</v>
      </c>
      <c r="BB3910" s="159">
        <v>5221.42</v>
      </c>
      <c r="BC3910" s="162" t="s">
        <v>274</v>
      </c>
      <c r="BD3910" s="162">
        <v>0</v>
      </c>
      <c r="BE3910" s="159">
        <v>3185.66</v>
      </c>
      <c r="BF3910" s="159">
        <v>3185.66</v>
      </c>
      <c r="BG3910" s="159">
        <v>8407.08</v>
      </c>
    </row>
    <row r="3911" ht="28.05" customHeight="1" spans="1:59">
      <c r="A3911" s="149"/>
      <c r="B3911" s="149"/>
      <c r="C3911" s="149"/>
      <c r="D3911" s="149" t="s">
        <v>3726</v>
      </c>
      <c r="E3911" s="340" t="s">
        <v>17076</v>
      </c>
      <c r="F3911" s="149" t="s">
        <v>3726</v>
      </c>
      <c r="G3911" s="149" t="s">
        <v>17077</v>
      </c>
      <c r="H3911" s="149" t="s">
        <v>17058</v>
      </c>
      <c r="I3911" s="149" t="s">
        <v>5826</v>
      </c>
      <c r="J3911" s="149" t="s">
        <v>17078</v>
      </c>
      <c r="K3911" s="149"/>
      <c r="L3911" s="149" t="s">
        <v>262</v>
      </c>
      <c r="M3911" s="149"/>
      <c r="N3911" s="149" t="s">
        <v>263</v>
      </c>
      <c r="O3911" s="149" t="s">
        <v>214</v>
      </c>
      <c r="P3911" s="149" t="s">
        <v>53</v>
      </c>
      <c r="Q3911" s="149"/>
      <c r="R3911" s="149" t="s">
        <v>62</v>
      </c>
      <c r="S3911" s="149" t="s">
        <v>5829</v>
      </c>
      <c r="T3911" s="149" t="s">
        <v>17060</v>
      </c>
      <c r="U3911" s="149" t="s">
        <v>267</v>
      </c>
      <c r="V3911" s="149"/>
      <c r="W3911" s="149"/>
      <c r="X3911" s="149" t="s">
        <v>268</v>
      </c>
      <c r="Y3911" s="149"/>
      <c r="Z3911" s="149"/>
      <c r="AA3911" s="149"/>
      <c r="AB3911" s="149" t="s">
        <v>269</v>
      </c>
      <c r="AC3911" s="149" t="s">
        <v>270</v>
      </c>
      <c r="AD3911" s="149" t="s">
        <v>17060</v>
      </c>
      <c r="AE3911" s="149" t="s">
        <v>271</v>
      </c>
      <c r="AF3911" s="149"/>
      <c r="AG3911" s="149" t="s">
        <v>1098</v>
      </c>
      <c r="AH3911" s="149" t="s">
        <v>273</v>
      </c>
      <c r="AI3911" s="158">
        <v>93</v>
      </c>
      <c r="AJ3911" s="149"/>
      <c r="AK3911" s="159" t="s">
        <v>274</v>
      </c>
      <c r="AL3911" s="159" t="s">
        <v>274</v>
      </c>
      <c r="AM3911" s="149" t="s">
        <v>274</v>
      </c>
      <c r="AN3911" s="160">
        <v>4</v>
      </c>
      <c r="AO3911" s="149"/>
      <c r="AP3911" s="149" t="s">
        <v>274</v>
      </c>
      <c r="AQ3911" s="149" t="s">
        <v>275</v>
      </c>
      <c r="AR3911" s="158">
        <v>1</v>
      </c>
      <c r="AS3911" s="149" t="s">
        <v>275</v>
      </c>
      <c r="AT3911" s="149" t="s">
        <v>276</v>
      </c>
      <c r="AU3911" s="161">
        <v>1</v>
      </c>
      <c r="AV3911" s="159">
        <v>29858.55</v>
      </c>
      <c r="AW3911" s="159">
        <v>1194.34</v>
      </c>
      <c r="AX3911" s="149" t="s">
        <v>274</v>
      </c>
      <c r="AY3911" s="159">
        <v>378.64</v>
      </c>
      <c r="AZ3911" s="159">
        <v>378.64</v>
      </c>
      <c r="BA3911" s="159">
        <v>1514.53</v>
      </c>
      <c r="BB3911" s="159">
        <v>27528.31</v>
      </c>
      <c r="BC3911" s="162" t="s">
        <v>274</v>
      </c>
      <c r="BD3911" s="162">
        <v>0</v>
      </c>
      <c r="BE3911" s="159">
        <v>2330.24</v>
      </c>
      <c r="BF3911" s="159">
        <v>2330.24</v>
      </c>
      <c r="BG3911" s="159">
        <v>29858.55</v>
      </c>
    </row>
    <row r="3912" ht="28.05" customHeight="1" spans="1:59">
      <c r="A3912" s="149"/>
      <c r="B3912" s="149"/>
      <c r="C3912" s="149"/>
      <c r="D3912" s="149" t="s">
        <v>3726</v>
      </c>
      <c r="E3912" s="340" t="s">
        <v>17079</v>
      </c>
      <c r="F3912" s="149" t="s">
        <v>3726</v>
      </c>
      <c r="G3912" s="149" t="s">
        <v>17080</v>
      </c>
      <c r="H3912" s="149" t="s">
        <v>3818</v>
      </c>
      <c r="I3912" s="149" t="s">
        <v>17081</v>
      </c>
      <c r="J3912" s="149" t="s">
        <v>17082</v>
      </c>
      <c r="K3912" s="149"/>
      <c r="L3912" s="149" t="s">
        <v>287</v>
      </c>
      <c r="M3912" s="149"/>
      <c r="N3912" s="149" t="s">
        <v>263</v>
      </c>
      <c r="O3912" s="149" t="s">
        <v>214</v>
      </c>
      <c r="P3912" s="149" t="s">
        <v>53</v>
      </c>
      <c r="Q3912" s="149"/>
      <c r="R3912" s="149" t="s">
        <v>2512</v>
      </c>
      <c r="S3912" s="149" t="s">
        <v>174</v>
      </c>
      <c r="T3912" s="149" t="s">
        <v>168</v>
      </c>
      <c r="U3912" s="149" t="s">
        <v>267</v>
      </c>
      <c r="V3912" s="149"/>
      <c r="W3912" s="149"/>
      <c r="X3912" s="149" t="s">
        <v>336</v>
      </c>
      <c r="Y3912" s="149"/>
      <c r="Z3912" s="149"/>
      <c r="AA3912" s="149"/>
      <c r="AB3912" s="149" t="s">
        <v>269</v>
      </c>
      <c r="AC3912" s="149" t="s">
        <v>270</v>
      </c>
      <c r="AD3912" s="149" t="s">
        <v>168</v>
      </c>
      <c r="AE3912" s="149" t="s">
        <v>271</v>
      </c>
      <c r="AF3912" s="149"/>
      <c r="AG3912" s="149" t="s">
        <v>1098</v>
      </c>
      <c r="AH3912" s="149" t="s">
        <v>273</v>
      </c>
      <c r="AI3912" s="158">
        <v>67</v>
      </c>
      <c r="AJ3912" s="149"/>
      <c r="AK3912" s="159" t="s">
        <v>274</v>
      </c>
      <c r="AL3912" s="159" t="s">
        <v>274</v>
      </c>
      <c r="AM3912" s="149" t="s">
        <v>274</v>
      </c>
      <c r="AN3912" s="160">
        <v>4</v>
      </c>
      <c r="AO3912" s="149"/>
      <c r="AP3912" s="149" t="s">
        <v>274</v>
      </c>
      <c r="AQ3912" s="149" t="s">
        <v>275</v>
      </c>
      <c r="AR3912" s="158">
        <v>1</v>
      </c>
      <c r="AS3912" s="149" t="s">
        <v>275</v>
      </c>
      <c r="AT3912" s="149" t="s">
        <v>276</v>
      </c>
      <c r="AU3912" s="161">
        <v>1</v>
      </c>
      <c r="AV3912" s="159">
        <v>7964.6</v>
      </c>
      <c r="AW3912" s="159">
        <v>318.58</v>
      </c>
      <c r="AX3912" s="149" t="s">
        <v>274</v>
      </c>
      <c r="AY3912" s="159">
        <v>82.05</v>
      </c>
      <c r="AZ3912" s="159">
        <v>82.05</v>
      </c>
      <c r="BA3912" s="159">
        <v>328.2</v>
      </c>
      <c r="BB3912" s="159">
        <v>5266.5</v>
      </c>
      <c r="BC3912" s="162" t="s">
        <v>274</v>
      </c>
      <c r="BD3912" s="162">
        <v>0</v>
      </c>
      <c r="BE3912" s="159">
        <v>2698.1</v>
      </c>
      <c r="BF3912" s="159">
        <v>2698.1</v>
      </c>
      <c r="BG3912" s="159">
        <v>7964.6</v>
      </c>
    </row>
    <row r="3913" ht="28.05" customHeight="1" spans="1:59">
      <c r="A3913" s="149"/>
      <c r="B3913" s="149"/>
      <c r="C3913" s="149"/>
      <c r="D3913" s="149" t="s">
        <v>3726</v>
      </c>
      <c r="E3913" s="340" t="s">
        <v>17083</v>
      </c>
      <c r="F3913" s="149" t="s">
        <v>3726</v>
      </c>
      <c r="G3913" s="149" t="s">
        <v>17084</v>
      </c>
      <c r="H3913" s="149" t="s">
        <v>4695</v>
      </c>
      <c r="I3913" s="149" t="s">
        <v>16924</v>
      </c>
      <c r="J3913" s="149" t="s">
        <v>17085</v>
      </c>
      <c r="K3913" s="149"/>
      <c r="L3913" s="149" t="s">
        <v>287</v>
      </c>
      <c r="M3913" s="149"/>
      <c r="N3913" s="149" t="s">
        <v>263</v>
      </c>
      <c r="O3913" s="149" t="s">
        <v>214</v>
      </c>
      <c r="P3913" s="149" t="s">
        <v>53</v>
      </c>
      <c r="Q3913" s="149"/>
      <c r="R3913" s="149" t="s">
        <v>13191</v>
      </c>
      <c r="S3913" s="149" t="s">
        <v>4698</v>
      </c>
      <c r="T3913" s="149" t="s">
        <v>414</v>
      </c>
      <c r="U3913" s="149" t="s">
        <v>267</v>
      </c>
      <c r="V3913" s="149"/>
      <c r="W3913" s="149"/>
      <c r="X3913" s="149" t="s">
        <v>336</v>
      </c>
      <c r="Y3913" s="149"/>
      <c r="Z3913" s="149"/>
      <c r="AA3913" s="149"/>
      <c r="AB3913" s="149" t="s">
        <v>269</v>
      </c>
      <c r="AC3913" s="149" t="s">
        <v>270</v>
      </c>
      <c r="AD3913" s="149" t="s">
        <v>414</v>
      </c>
      <c r="AE3913" s="149" t="s">
        <v>271</v>
      </c>
      <c r="AF3913" s="149"/>
      <c r="AG3913" s="149" t="s">
        <v>1098</v>
      </c>
      <c r="AH3913" s="149" t="s">
        <v>273</v>
      </c>
      <c r="AI3913" s="158">
        <v>21</v>
      </c>
      <c r="AJ3913" s="149"/>
      <c r="AK3913" s="159" t="s">
        <v>274</v>
      </c>
      <c r="AL3913" s="159" t="s">
        <v>274</v>
      </c>
      <c r="AM3913" s="149" t="s">
        <v>274</v>
      </c>
      <c r="AN3913" s="160">
        <v>4</v>
      </c>
      <c r="AO3913" s="149"/>
      <c r="AP3913" s="149" t="s">
        <v>274</v>
      </c>
      <c r="AQ3913" s="149" t="s">
        <v>275</v>
      </c>
      <c r="AR3913" s="158">
        <v>1</v>
      </c>
      <c r="AS3913" s="149" t="s">
        <v>275</v>
      </c>
      <c r="AT3913" s="149" t="s">
        <v>276</v>
      </c>
      <c r="AU3913" s="161">
        <v>1</v>
      </c>
      <c r="AV3913" s="159">
        <v>22123.89</v>
      </c>
      <c r="AW3913" s="159">
        <v>884.96</v>
      </c>
      <c r="AX3913" s="149" t="s">
        <v>274</v>
      </c>
      <c r="AY3913" s="159">
        <v>221.24</v>
      </c>
      <c r="AZ3913" s="159">
        <v>221.24</v>
      </c>
      <c r="BA3913" s="159">
        <v>884.96</v>
      </c>
      <c r="BB3913" s="159">
        <v>4646.04</v>
      </c>
      <c r="BC3913" s="162" t="s">
        <v>274</v>
      </c>
      <c r="BD3913" s="162">
        <v>0</v>
      </c>
      <c r="BE3913" s="159">
        <v>17477.85</v>
      </c>
      <c r="BF3913" s="159">
        <v>17477.85</v>
      </c>
      <c r="BG3913" s="159">
        <v>22123.89</v>
      </c>
    </row>
    <row r="3914" ht="28.05" customHeight="1" spans="1:59">
      <c r="A3914" s="149"/>
      <c r="B3914" s="149"/>
      <c r="C3914" s="149"/>
      <c r="D3914" s="149" t="s">
        <v>3726</v>
      </c>
      <c r="E3914" s="340" t="s">
        <v>17086</v>
      </c>
      <c r="F3914" s="149" t="s">
        <v>3726</v>
      </c>
      <c r="G3914" s="149" t="s">
        <v>17087</v>
      </c>
      <c r="H3914" s="149" t="s">
        <v>17088</v>
      </c>
      <c r="I3914" s="149" t="s">
        <v>4858</v>
      </c>
      <c r="J3914" s="149" t="s">
        <v>17089</v>
      </c>
      <c r="K3914" s="149"/>
      <c r="L3914" s="149" t="s">
        <v>262</v>
      </c>
      <c r="M3914" s="149"/>
      <c r="N3914" s="149" t="s">
        <v>263</v>
      </c>
      <c r="O3914" s="149" t="s">
        <v>214</v>
      </c>
      <c r="P3914" s="149" t="s">
        <v>53</v>
      </c>
      <c r="Q3914" s="149"/>
      <c r="R3914" s="149" t="s">
        <v>12155</v>
      </c>
      <c r="S3914" s="149" t="s">
        <v>4180</v>
      </c>
      <c r="T3914" s="149" t="s">
        <v>17090</v>
      </c>
      <c r="U3914" s="149" t="s">
        <v>267</v>
      </c>
      <c r="V3914" s="149"/>
      <c r="W3914" s="149"/>
      <c r="X3914" s="149" t="s">
        <v>268</v>
      </c>
      <c r="Y3914" s="149"/>
      <c r="Z3914" s="149"/>
      <c r="AA3914" s="149"/>
      <c r="AB3914" s="149" t="s">
        <v>269</v>
      </c>
      <c r="AC3914" s="149" t="s">
        <v>270</v>
      </c>
      <c r="AD3914" s="149" t="s">
        <v>17090</v>
      </c>
      <c r="AE3914" s="149" t="s">
        <v>271</v>
      </c>
      <c r="AF3914" s="149"/>
      <c r="AG3914" s="149" t="s">
        <v>1098</v>
      </c>
      <c r="AH3914" s="149" t="s">
        <v>273</v>
      </c>
      <c r="AI3914" s="158">
        <v>93</v>
      </c>
      <c r="AJ3914" s="149"/>
      <c r="AK3914" s="159" t="s">
        <v>274</v>
      </c>
      <c r="AL3914" s="159" t="s">
        <v>274</v>
      </c>
      <c r="AM3914" s="149" t="s">
        <v>274</v>
      </c>
      <c r="AN3914" s="160">
        <v>4</v>
      </c>
      <c r="AO3914" s="149"/>
      <c r="AP3914" s="149" t="s">
        <v>274</v>
      </c>
      <c r="AQ3914" s="149" t="s">
        <v>275</v>
      </c>
      <c r="AR3914" s="158">
        <v>1</v>
      </c>
      <c r="AS3914" s="149" t="s">
        <v>275</v>
      </c>
      <c r="AT3914" s="149" t="s">
        <v>276</v>
      </c>
      <c r="AU3914" s="161">
        <v>1</v>
      </c>
      <c r="AV3914" s="159">
        <v>12931.03</v>
      </c>
      <c r="AW3914" s="159">
        <v>517.24</v>
      </c>
      <c r="AX3914" s="149" t="s">
        <v>274</v>
      </c>
      <c r="AY3914" s="159">
        <v>147.79</v>
      </c>
      <c r="AZ3914" s="159">
        <v>147.79</v>
      </c>
      <c r="BA3914" s="159">
        <v>591.16</v>
      </c>
      <c r="BB3914" s="159">
        <v>11970.44</v>
      </c>
      <c r="BC3914" s="162" t="s">
        <v>274</v>
      </c>
      <c r="BD3914" s="162">
        <v>0</v>
      </c>
      <c r="BE3914" s="159">
        <v>960.59</v>
      </c>
      <c r="BF3914" s="159">
        <v>960.59</v>
      </c>
      <c r="BG3914" s="159">
        <v>12931.03</v>
      </c>
    </row>
    <row r="3915" ht="28.05" customHeight="1" spans="1:59">
      <c r="A3915" s="149"/>
      <c r="B3915" s="149"/>
      <c r="C3915" s="149"/>
      <c r="D3915" s="149" t="s">
        <v>3726</v>
      </c>
      <c r="E3915" s="340" t="s">
        <v>17091</v>
      </c>
      <c r="F3915" s="149" t="s">
        <v>3726</v>
      </c>
      <c r="G3915" s="149" t="s">
        <v>17092</v>
      </c>
      <c r="H3915" s="149" t="s">
        <v>172</v>
      </c>
      <c r="I3915" s="149" t="s">
        <v>17093</v>
      </c>
      <c r="J3915" s="149" t="s">
        <v>17094</v>
      </c>
      <c r="K3915" s="149"/>
      <c r="L3915" s="149" t="s">
        <v>262</v>
      </c>
      <c r="M3915" s="149"/>
      <c r="N3915" s="149" t="s">
        <v>263</v>
      </c>
      <c r="O3915" s="149" t="s">
        <v>214</v>
      </c>
      <c r="P3915" s="149" t="s">
        <v>53</v>
      </c>
      <c r="Q3915" s="149"/>
      <c r="R3915" s="149" t="s">
        <v>3952</v>
      </c>
      <c r="S3915" s="149" t="s">
        <v>174</v>
      </c>
      <c r="T3915" s="149" t="s">
        <v>194</v>
      </c>
      <c r="U3915" s="149" t="s">
        <v>267</v>
      </c>
      <c r="V3915" s="149"/>
      <c r="W3915" s="149"/>
      <c r="X3915" s="149" t="s">
        <v>336</v>
      </c>
      <c r="Y3915" s="149"/>
      <c r="Z3915" s="149"/>
      <c r="AA3915" s="149"/>
      <c r="AB3915" s="149" t="s">
        <v>269</v>
      </c>
      <c r="AC3915" s="149" t="s">
        <v>270</v>
      </c>
      <c r="AD3915" s="149" t="s">
        <v>194</v>
      </c>
      <c r="AE3915" s="149" t="s">
        <v>271</v>
      </c>
      <c r="AF3915" s="149"/>
      <c r="AG3915" s="149" t="s">
        <v>1098</v>
      </c>
      <c r="AH3915" s="149" t="s">
        <v>273</v>
      </c>
      <c r="AI3915" s="158">
        <v>63</v>
      </c>
      <c r="AJ3915" s="149"/>
      <c r="AK3915" s="159" t="s">
        <v>274</v>
      </c>
      <c r="AL3915" s="159" t="s">
        <v>274</v>
      </c>
      <c r="AM3915" s="149" t="s">
        <v>274</v>
      </c>
      <c r="AN3915" s="160">
        <v>4</v>
      </c>
      <c r="AO3915" s="149"/>
      <c r="AP3915" s="149" t="s">
        <v>274</v>
      </c>
      <c r="AQ3915" s="149" t="s">
        <v>275</v>
      </c>
      <c r="AR3915" s="158">
        <v>1</v>
      </c>
      <c r="AS3915" s="149" t="s">
        <v>275</v>
      </c>
      <c r="AT3915" s="149" t="s">
        <v>276</v>
      </c>
      <c r="AU3915" s="161">
        <v>1</v>
      </c>
      <c r="AV3915" s="159">
        <v>7522.12</v>
      </c>
      <c r="AW3915" s="159">
        <v>300.88</v>
      </c>
      <c r="AX3915" s="149" t="s">
        <v>274</v>
      </c>
      <c r="AY3915" s="159">
        <v>77.26</v>
      </c>
      <c r="AZ3915" s="159">
        <v>77.26</v>
      </c>
      <c r="BA3915" s="159">
        <v>309.04</v>
      </c>
      <c r="BB3915" s="159">
        <v>4671.8</v>
      </c>
      <c r="BC3915" s="162" t="s">
        <v>274</v>
      </c>
      <c r="BD3915" s="162">
        <v>0</v>
      </c>
      <c r="BE3915" s="159">
        <v>2850.32</v>
      </c>
      <c r="BF3915" s="159">
        <v>2850.32</v>
      </c>
      <c r="BG3915" s="159">
        <v>7522.12</v>
      </c>
    </row>
    <row r="3916" ht="28.05" customHeight="1" spans="1:59">
      <c r="A3916" s="149"/>
      <c r="B3916" s="149"/>
      <c r="C3916" s="149"/>
      <c r="D3916" s="149" t="s">
        <v>3726</v>
      </c>
      <c r="E3916" s="340" t="s">
        <v>17095</v>
      </c>
      <c r="F3916" s="149" t="s">
        <v>3726</v>
      </c>
      <c r="G3916" s="149" t="s">
        <v>17096</v>
      </c>
      <c r="H3916" s="149" t="s">
        <v>3818</v>
      </c>
      <c r="I3916" s="149" t="s">
        <v>17081</v>
      </c>
      <c r="J3916" s="149" t="s">
        <v>17097</v>
      </c>
      <c r="K3916" s="149"/>
      <c r="L3916" s="149" t="s">
        <v>287</v>
      </c>
      <c r="M3916" s="149"/>
      <c r="N3916" s="149" t="s">
        <v>263</v>
      </c>
      <c r="O3916" s="149" t="s">
        <v>214</v>
      </c>
      <c r="P3916" s="149" t="s">
        <v>53</v>
      </c>
      <c r="Q3916" s="149"/>
      <c r="R3916" s="149" t="s">
        <v>2512</v>
      </c>
      <c r="S3916" s="149" t="s">
        <v>174</v>
      </c>
      <c r="T3916" s="149" t="s">
        <v>168</v>
      </c>
      <c r="U3916" s="149" t="s">
        <v>267</v>
      </c>
      <c r="V3916" s="149"/>
      <c r="W3916" s="149"/>
      <c r="X3916" s="149" t="s">
        <v>336</v>
      </c>
      <c r="Y3916" s="149"/>
      <c r="Z3916" s="149"/>
      <c r="AA3916" s="149"/>
      <c r="AB3916" s="149" t="s">
        <v>269</v>
      </c>
      <c r="AC3916" s="149" t="s">
        <v>270</v>
      </c>
      <c r="AD3916" s="149" t="s">
        <v>168</v>
      </c>
      <c r="AE3916" s="149" t="s">
        <v>271</v>
      </c>
      <c r="AF3916" s="149"/>
      <c r="AG3916" s="149" t="s">
        <v>1098</v>
      </c>
      <c r="AH3916" s="149" t="s">
        <v>273</v>
      </c>
      <c r="AI3916" s="158">
        <v>67</v>
      </c>
      <c r="AJ3916" s="149"/>
      <c r="AK3916" s="159" t="s">
        <v>274</v>
      </c>
      <c r="AL3916" s="159" t="s">
        <v>274</v>
      </c>
      <c r="AM3916" s="149" t="s">
        <v>274</v>
      </c>
      <c r="AN3916" s="160">
        <v>4</v>
      </c>
      <c r="AO3916" s="149"/>
      <c r="AP3916" s="149" t="s">
        <v>274</v>
      </c>
      <c r="AQ3916" s="149" t="s">
        <v>275</v>
      </c>
      <c r="AR3916" s="158">
        <v>1</v>
      </c>
      <c r="AS3916" s="149" t="s">
        <v>275</v>
      </c>
      <c r="AT3916" s="149" t="s">
        <v>276</v>
      </c>
      <c r="AU3916" s="161">
        <v>1</v>
      </c>
      <c r="AV3916" s="159">
        <v>7964.6</v>
      </c>
      <c r="AW3916" s="159">
        <v>318.58</v>
      </c>
      <c r="AX3916" s="149" t="s">
        <v>274</v>
      </c>
      <c r="AY3916" s="159">
        <v>82.05</v>
      </c>
      <c r="AZ3916" s="159">
        <v>82.05</v>
      </c>
      <c r="BA3916" s="159">
        <v>328.2</v>
      </c>
      <c r="BB3916" s="159">
        <v>5266.5</v>
      </c>
      <c r="BC3916" s="162" t="s">
        <v>274</v>
      </c>
      <c r="BD3916" s="162">
        <v>0</v>
      </c>
      <c r="BE3916" s="159">
        <v>2698.1</v>
      </c>
      <c r="BF3916" s="159">
        <v>2698.1</v>
      </c>
      <c r="BG3916" s="159">
        <v>7964.6</v>
      </c>
    </row>
    <row r="3917" ht="28.05" customHeight="1" spans="1:59">
      <c r="A3917" s="149"/>
      <c r="B3917" s="149"/>
      <c r="C3917" s="149"/>
      <c r="D3917" s="149" t="s">
        <v>3726</v>
      </c>
      <c r="E3917" s="340" t="s">
        <v>17098</v>
      </c>
      <c r="F3917" s="149" t="s">
        <v>3726</v>
      </c>
      <c r="G3917" s="149" t="s">
        <v>17099</v>
      </c>
      <c r="H3917" s="149" t="s">
        <v>4695</v>
      </c>
      <c r="I3917" s="149" t="s">
        <v>16924</v>
      </c>
      <c r="J3917" s="149" t="s">
        <v>17100</v>
      </c>
      <c r="K3917" s="149"/>
      <c r="L3917" s="149" t="s">
        <v>287</v>
      </c>
      <c r="M3917" s="149"/>
      <c r="N3917" s="149" t="s">
        <v>263</v>
      </c>
      <c r="O3917" s="149" t="s">
        <v>214</v>
      </c>
      <c r="P3917" s="149" t="s">
        <v>53</v>
      </c>
      <c r="Q3917" s="149"/>
      <c r="R3917" s="149" t="s">
        <v>13191</v>
      </c>
      <c r="S3917" s="149" t="s">
        <v>4698</v>
      </c>
      <c r="T3917" s="149" t="s">
        <v>414</v>
      </c>
      <c r="U3917" s="149" t="s">
        <v>267</v>
      </c>
      <c r="V3917" s="149"/>
      <c r="W3917" s="149"/>
      <c r="X3917" s="149" t="s">
        <v>336</v>
      </c>
      <c r="Y3917" s="149"/>
      <c r="Z3917" s="149"/>
      <c r="AA3917" s="149"/>
      <c r="AB3917" s="149" t="s">
        <v>269</v>
      </c>
      <c r="AC3917" s="149" t="s">
        <v>270</v>
      </c>
      <c r="AD3917" s="149" t="s">
        <v>414</v>
      </c>
      <c r="AE3917" s="149" t="s">
        <v>271</v>
      </c>
      <c r="AF3917" s="149"/>
      <c r="AG3917" s="149" t="s">
        <v>1098</v>
      </c>
      <c r="AH3917" s="149" t="s">
        <v>273</v>
      </c>
      <c r="AI3917" s="158">
        <v>21</v>
      </c>
      <c r="AJ3917" s="149"/>
      <c r="AK3917" s="159" t="s">
        <v>274</v>
      </c>
      <c r="AL3917" s="159" t="s">
        <v>274</v>
      </c>
      <c r="AM3917" s="149" t="s">
        <v>274</v>
      </c>
      <c r="AN3917" s="160">
        <v>4</v>
      </c>
      <c r="AO3917" s="149"/>
      <c r="AP3917" s="149" t="s">
        <v>274</v>
      </c>
      <c r="AQ3917" s="149" t="s">
        <v>275</v>
      </c>
      <c r="AR3917" s="158">
        <v>1</v>
      </c>
      <c r="AS3917" s="149" t="s">
        <v>275</v>
      </c>
      <c r="AT3917" s="149" t="s">
        <v>276</v>
      </c>
      <c r="AU3917" s="161">
        <v>1</v>
      </c>
      <c r="AV3917" s="159">
        <v>22123.89</v>
      </c>
      <c r="AW3917" s="159">
        <v>884.96</v>
      </c>
      <c r="AX3917" s="149" t="s">
        <v>274</v>
      </c>
      <c r="AY3917" s="159">
        <v>221.24</v>
      </c>
      <c r="AZ3917" s="159">
        <v>221.24</v>
      </c>
      <c r="BA3917" s="159">
        <v>884.96</v>
      </c>
      <c r="BB3917" s="159">
        <v>4646.04</v>
      </c>
      <c r="BC3917" s="162" t="s">
        <v>274</v>
      </c>
      <c r="BD3917" s="162">
        <v>0</v>
      </c>
      <c r="BE3917" s="159">
        <v>17477.85</v>
      </c>
      <c r="BF3917" s="159">
        <v>17477.85</v>
      </c>
      <c r="BG3917" s="159">
        <v>22123.89</v>
      </c>
    </row>
    <row r="3918" ht="28.05" customHeight="1" spans="1:59">
      <c r="A3918" s="149"/>
      <c r="B3918" s="149"/>
      <c r="C3918" s="149"/>
      <c r="D3918" s="149" t="s">
        <v>3726</v>
      </c>
      <c r="E3918" s="340" t="s">
        <v>17101</v>
      </c>
      <c r="F3918" s="149" t="s">
        <v>3726</v>
      </c>
      <c r="G3918" s="149" t="s">
        <v>17102</v>
      </c>
      <c r="H3918" s="149" t="s">
        <v>17103</v>
      </c>
      <c r="I3918" s="149" t="s">
        <v>17104</v>
      </c>
      <c r="J3918" s="149" t="s">
        <v>17105</v>
      </c>
      <c r="K3918" s="149"/>
      <c r="L3918" s="149" t="s">
        <v>262</v>
      </c>
      <c r="M3918" s="149"/>
      <c r="N3918" s="149" t="s">
        <v>263</v>
      </c>
      <c r="O3918" s="149" t="s">
        <v>214</v>
      </c>
      <c r="P3918" s="149" t="s">
        <v>53</v>
      </c>
      <c r="Q3918" s="149"/>
      <c r="R3918" s="149" t="s">
        <v>5246</v>
      </c>
      <c r="S3918" s="149" t="s">
        <v>4180</v>
      </c>
      <c r="T3918" s="149" t="s">
        <v>17090</v>
      </c>
      <c r="U3918" s="149" t="s">
        <v>267</v>
      </c>
      <c r="V3918" s="149"/>
      <c r="W3918" s="149"/>
      <c r="X3918" s="149" t="s">
        <v>268</v>
      </c>
      <c r="Y3918" s="149"/>
      <c r="Z3918" s="149"/>
      <c r="AA3918" s="149"/>
      <c r="AB3918" s="149" t="s">
        <v>269</v>
      </c>
      <c r="AC3918" s="149" t="s">
        <v>270</v>
      </c>
      <c r="AD3918" s="149" t="s">
        <v>17090</v>
      </c>
      <c r="AE3918" s="149" t="s">
        <v>271</v>
      </c>
      <c r="AF3918" s="149"/>
      <c r="AG3918" s="149" t="s">
        <v>1098</v>
      </c>
      <c r="AH3918" s="149" t="s">
        <v>273</v>
      </c>
      <c r="AI3918" s="158">
        <v>93</v>
      </c>
      <c r="AJ3918" s="149"/>
      <c r="AK3918" s="159" t="s">
        <v>274</v>
      </c>
      <c r="AL3918" s="159" t="s">
        <v>274</v>
      </c>
      <c r="AM3918" s="149" t="s">
        <v>274</v>
      </c>
      <c r="AN3918" s="160">
        <v>4</v>
      </c>
      <c r="AO3918" s="149"/>
      <c r="AP3918" s="149" t="s">
        <v>274</v>
      </c>
      <c r="AQ3918" s="149" t="s">
        <v>275</v>
      </c>
      <c r="AR3918" s="158">
        <v>1</v>
      </c>
      <c r="AS3918" s="149" t="s">
        <v>275</v>
      </c>
      <c r="AT3918" s="149" t="s">
        <v>276</v>
      </c>
      <c r="AU3918" s="161">
        <v>1</v>
      </c>
      <c r="AV3918" s="159">
        <v>4482.76</v>
      </c>
      <c r="AW3918" s="159">
        <v>179.31</v>
      </c>
      <c r="AX3918" s="149" t="s">
        <v>274</v>
      </c>
      <c r="AY3918" s="159">
        <v>51.2</v>
      </c>
      <c r="AZ3918" s="159">
        <v>51.2</v>
      </c>
      <c r="BA3918" s="159">
        <v>204.8</v>
      </c>
      <c r="BB3918" s="159">
        <v>4149.84</v>
      </c>
      <c r="BC3918" s="162" t="s">
        <v>274</v>
      </c>
      <c r="BD3918" s="162">
        <v>0</v>
      </c>
      <c r="BE3918" s="159">
        <v>332.92</v>
      </c>
      <c r="BF3918" s="159">
        <v>332.92</v>
      </c>
      <c r="BG3918" s="159">
        <v>4482.76</v>
      </c>
    </row>
    <row r="3919" ht="28.05" customHeight="1" spans="1:59">
      <c r="A3919" s="149"/>
      <c r="B3919" s="149"/>
      <c r="C3919" s="149"/>
      <c r="D3919" s="149" t="s">
        <v>3726</v>
      </c>
      <c r="E3919" s="340" t="s">
        <v>17106</v>
      </c>
      <c r="F3919" s="149" t="s">
        <v>3726</v>
      </c>
      <c r="G3919" s="149" t="s">
        <v>17107</v>
      </c>
      <c r="H3919" s="149" t="s">
        <v>172</v>
      </c>
      <c r="I3919" s="149" t="s">
        <v>17108</v>
      </c>
      <c r="J3919" s="149" t="s">
        <v>17109</v>
      </c>
      <c r="K3919" s="149"/>
      <c r="L3919" s="149" t="s">
        <v>262</v>
      </c>
      <c r="M3919" s="149"/>
      <c r="N3919" s="149" t="s">
        <v>263</v>
      </c>
      <c r="O3919" s="149" t="s">
        <v>214</v>
      </c>
      <c r="P3919" s="149" t="s">
        <v>53</v>
      </c>
      <c r="Q3919" s="149"/>
      <c r="R3919" s="149" t="s">
        <v>3921</v>
      </c>
      <c r="S3919" s="149" t="s">
        <v>174</v>
      </c>
      <c r="T3919" s="149" t="s">
        <v>194</v>
      </c>
      <c r="U3919" s="149" t="s">
        <v>267</v>
      </c>
      <c r="V3919" s="149"/>
      <c r="W3919" s="149"/>
      <c r="X3919" s="149" t="s">
        <v>336</v>
      </c>
      <c r="Y3919" s="149"/>
      <c r="Z3919" s="149"/>
      <c r="AA3919" s="149"/>
      <c r="AB3919" s="149" t="s">
        <v>269</v>
      </c>
      <c r="AC3919" s="149" t="s">
        <v>270</v>
      </c>
      <c r="AD3919" s="149" t="s">
        <v>194</v>
      </c>
      <c r="AE3919" s="149" t="s">
        <v>271</v>
      </c>
      <c r="AF3919" s="149"/>
      <c r="AG3919" s="149" t="s">
        <v>1098</v>
      </c>
      <c r="AH3919" s="149" t="s">
        <v>273</v>
      </c>
      <c r="AI3919" s="158">
        <v>63</v>
      </c>
      <c r="AJ3919" s="149"/>
      <c r="AK3919" s="159" t="s">
        <v>274</v>
      </c>
      <c r="AL3919" s="159" t="s">
        <v>274</v>
      </c>
      <c r="AM3919" s="149" t="s">
        <v>274</v>
      </c>
      <c r="AN3919" s="160">
        <v>4</v>
      </c>
      <c r="AO3919" s="149"/>
      <c r="AP3919" s="149" t="s">
        <v>274</v>
      </c>
      <c r="AQ3919" s="149" t="s">
        <v>275</v>
      </c>
      <c r="AR3919" s="158">
        <v>1</v>
      </c>
      <c r="AS3919" s="149" t="s">
        <v>275</v>
      </c>
      <c r="AT3919" s="149" t="s">
        <v>276</v>
      </c>
      <c r="AU3919" s="161">
        <v>1</v>
      </c>
      <c r="AV3919" s="159">
        <v>13274.34</v>
      </c>
      <c r="AW3919" s="159">
        <v>530.97</v>
      </c>
      <c r="AX3919" s="149" t="s">
        <v>274</v>
      </c>
      <c r="AY3919" s="159">
        <v>136.34</v>
      </c>
      <c r="AZ3919" s="159">
        <v>136.34</v>
      </c>
      <c r="BA3919" s="159">
        <v>545.36</v>
      </c>
      <c r="BB3919" s="159">
        <v>8244.28</v>
      </c>
      <c r="BC3919" s="162" t="s">
        <v>274</v>
      </c>
      <c r="BD3919" s="162">
        <v>0</v>
      </c>
      <c r="BE3919" s="159">
        <v>5030.06</v>
      </c>
      <c r="BF3919" s="159">
        <v>5030.06</v>
      </c>
      <c r="BG3919" s="159">
        <v>13274.34</v>
      </c>
    </row>
    <row r="3920" ht="28.05" customHeight="1" spans="1:59">
      <c r="A3920" s="149"/>
      <c r="B3920" s="149"/>
      <c r="C3920" s="149"/>
      <c r="D3920" s="149" t="s">
        <v>3726</v>
      </c>
      <c r="E3920" s="340" t="s">
        <v>17110</v>
      </c>
      <c r="F3920" s="149" t="s">
        <v>3726</v>
      </c>
      <c r="G3920" s="149" t="s">
        <v>17111</v>
      </c>
      <c r="H3920" s="149" t="s">
        <v>4695</v>
      </c>
      <c r="I3920" s="149" t="s">
        <v>16924</v>
      </c>
      <c r="J3920" s="149" t="s">
        <v>17112</v>
      </c>
      <c r="K3920" s="149"/>
      <c r="L3920" s="149" t="s">
        <v>287</v>
      </c>
      <c r="M3920" s="149"/>
      <c r="N3920" s="149" t="s">
        <v>263</v>
      </c>
      <c r="O3920" s="149" t="s">
        <v>214</v>
      </c>
      <c r="P3920" s="149" t="s">
        <v>53</v>
      </c>
      <c r="Q3920" s="149"/>
      <c r="R3920" s="149" t="s">
        <v>13191</v>
      </c>
      <c r="S3920" s="149" t="s">
        <v>4698</v>
      </c>
      <c r="T3920" s="149" t="s">
        <v>414</v>
      </c>
      <c r="U3920" s="149" t="s">
        <v>267</v>
      </c>
      <c r="V3920" s="149"/>
      <c r="W3920" s="149"/>
      <c r="X3920" s="149" t="s">
        <v>336</v>
      </c>
      <c r="Y3920" s="149"/>
      <c r="Z3920" s="149"/>
      <c r="AA3920" s="149"/>
      <c r="AB3920" s="149" t="s">
        <v>269</v>
      </c>
      <c r="AC3920" s="149" t="s">
        <v>270</v>
      </c>
      <c r="AD3920" s="149" t="s">
        <v>414</v>
      </c>
      <c r="AE3920" s="149" t="s">
        <v>271</v>
      </c>
      <c r="AF3920" s="149"/>
      <c r="AG3920" s="149" t="s">
        <v>1098</v>
      </c>
      <c r="AH3920" s="149" t="s">
        <v>273</v>
      </c>
      <c r="AI3920" s="158">
        <v>21</v>
      </c>
      <c r="AJ3920" s="149"/>
      <c r="AK3920" s="159" t="s">
        <v>274</v>
      </c>
      <c r="AL3920" s="159" t="s">
        <v>274</v>
      </c>
      <c r="AM3920" s="149" t="s">
        <v>274</v>
      </c>
      <c r="AN3920" s="160">
        <v>4</v>
      </c>
      <c r="AO3920" s="149"/>
      <c r="AP3920" s="149" t="s">
        <v>274</v>
      </c>
      <c r="AQ3920" s="149" t="s">
        <v>275</v>
      </c>
      <c r="AR3920" s="158">
        <v>1</v>
      </c>
      <c r="AS3920" s="149" t="s">
        <v>275</v>
      </c>
      <c r="AT3920" s="149" t="s">
        <v>276</v>
      </c>
      <c r="AU3920" s="161">
        <v>1</v>
      </c>
      <c r="AV3920" s="159">
        <v>22123.89</v>
      </c>
      <c r="AW3920" s="159">
        <v>884.96</v>
      </c>
      <c r="AX3920" s="149" t="s">
        <v>274</v>
      </c>
      <c r="AY3920" s="159">
        <v>221.24</v>
      </c>
      <c r="AZ3920" s="159">
        <v>221.24</v>
      </c>
      <c r="BA3920" s="159">
        <v>884.96</v>
      </c>
      <c r="BB3920" s="159">
        <v>4646.04</v>
      </c>
      <c r="BC3920" s="162" t="s">
        <v>274</v>
      </c>
      <c r="BD3920" s="162">
        <v>0</v>
      </c>
      <c r="BE3920" s="159">
        <v>17477.85</v>
      </c>
      <c r="BF3920" s="159">
        <v>17477.85</v>
      </c>
      <c r="BG3920" s="159">
        <v>22123.89</v>
      </c>
    </row>
    <row r="3921" ht="28.05" customHeight="1" spans="1:59">
      <c r="A3921" s="149"/>
      <c r="B3921" s="149"/>
      <c r="C3921" s="149"/>
      <c r="D3921" s="149" t="s">
        <v>3726</v>
      </c>
      <c r="E3921" s="340" t="s">
        <v>17113</v>
      </c>
      <c r="F3921" s="149" t="s">
        <v>3726</v>
      </c>
      <c r="G3921" s="149" t="s">
        <v>17114</v>
      </c>
      <c r="H3921" s="149" t="s">
        <v>4619</v>
      </c>
      <c r="I3921" s="149" t="s">
        <v>17115</v>
      </c>
      <c r="J3921" s="149" t="s">
        <v>17116</v>
      </c>
      <c r="K3921" s="149"/>
      <c r="L3921" s="149" t="s">
        <v>262</v>
      </c>
      <c r="M3921" s="149"/>
      <c r="N3921" s="149" t="s">
        <v>263</v>
      </c>
      <c r="O3921" s="149" t="s">
        <v>214</v>
      </c>
      <c r="P3921" s="149" t="s">
        <v>53</v>
      </c>
      <c r="Q3921" s="149"/>
      <c r="R3921" s="149" t="s">
        <v>62</v>
      </c>
      <c r="S3921" s="149" t="s">
        <v>4622</v>
      </c>
      <c r="T3921" s="149" t="s">
        <v>17090</v>
      </c>
      <c r="U3921" s="149" t="s">
        <v>267</v>
      </c>
      <c r="V3921" s="149"/>
      <c r="W3921" s="149"/>
      <c r="X3921" s="149" t="s">
        <v>268</v>
      </c>
      <c r="Y3921" s="149"/>
      <c r="Z3921" s="149"/>
      <c r="AA3921" s="149"/>
      <c r="AB3921" s="149" t="s">
        <v>269</v>
      </c>
      <c r="AC3921" s="149" t="s">
        <v>270</v>
      </c>
      <c r="AD3921" s="149" t="s">
        <v>17090</v>
      </c>
      <c r="AE3921" s="149" t="s">
        <v>271</v>
      </c>
      <c r="AF3921" s="149"/>
      <c r="AG3921" s="149" t="s">
        <v>1098</v>
      </c>
      <c r="AH3921" s="149" t="s">
        <v>273</v>
      </c>
      <c r="AI3921" s="158">
        <v>93</v>
      </c>
      <c r="AJ3921" s="149"/>
      <c r="AK3921" s="159" t="s">
        <v>274</v>
      </c>
      <c r="AL3921" s="159" t="s">
        <v>274</v>
      </c>
      <c r="AM3921" s="149" t="s">
        <v>274</v>
      </c>
      <c r="AN3921" s="160">
        <v>4</v>
      </c>
      <c r="AO3921" s="149"/>
      <c r="AP3921" s="149" t="s">
        <v>274</v>
      </c>
      <c r="AQ3921" s="149" t="s">
        <v>275</v>
      </c>
      <c r="AR3921" s="158">
        <v>1</v>
      </c>
      <c r="AS3921" s="149" t="s">
        <v>275</v>
      </c>
      <c r="AT3921" s="149" t="s">
        <v>276</v>
      </c>
      <c r="AU3921" s="161">
        <v>1</v>
      </c>
      <c r="AV3921" s="159">
        <v>25000</v>
      </c>
      <c r="AW3921" s="159">
        <v>1000</v>
      </c>
      <c r="AX3921" s="149" t="s">
        <v>274</v>
      </c>
      <c r="AY3921" s="159">
        <v>285.72</v>
      </c>
      <c r="AZ3921" s="159">
        <v>285.72</v>
      </c>
      <c r="BA3921" s="159">
        <v>1142.86</v>
      </c>
      <c r="BB3921" s="159">
        <v>23142.86</v>
      </c>
      <c r="BC3921" s="162" t="s">
        <v>274</v>
      </c>
      <c r="BD3921" s="162">
        <v>0</v>
      </c>
      <c r="BE3921" s="159">
        <v>1857.14</v>
      </c>
      <c r="BF3921" s="159">
        <v>1857.14</v>
      </c>
      <c r="BG3921" s="159">
        <v>25000</v>
      </c>
    </row>
    <row r="3922" ht="28.05" customHeight="1" spans="1:59">
      <c r="A3922" s="149"/>
      <c r="B3922" s="149"/>
      <c r="C3922" s="149"/>
      <c r="D3922" s="149" t="s">
        <v>3726</v>
      </c>
      <c r="E3922" s="340" t="s">
        <v>17117</v>
      </c>
      <c r="F3922" s="149" t="s">
        <v>3726</v>
      </c>
      <c r="G3922" s="149" t="s">
        <v>17118</v>
      </c>
      <c r="H3922" s="149" t="s">
        <v>3818</v>
      </c>
      <c r="I3922" s="149" t="s">
        <v>17081</v>
      </c>
      <c r="J3922" s="149" t="s">
        <v>17119</v>
      </c>
      <c r="K3922" s="149"/>
      <c r="L3922" s="149" t="s">
        <v>287</v>
      </c>
      <c r="M3922" s="149"/>
      <c r="N3922" s="149" t="s">
        <v>263</v>
      </c>
      <c r="O3922" s="149" t="s">
        <v>214</v>
      </c>
      <c r="P3922" s="149" t="s">
        <v>53</v>
      </c>
      <c r="Q3922" s="149"/>
      <c r="R3922" s="149" t="s">
        <v>2512</v>
      </c>
      <c r="S3922" s="149" t="s">
        <v>174</v>
      </c>
      <c r="T3922" s="149" t="s">
        <v>168</v>
      </c>
      <c r="U3922" s="149" t="s">
        <v>267</v>
      </c>
      <c r="V3922" s="149"/>
      <c r="W3922" s="149"/>
      <c r="X3922" s="149" t="s">
        <v>336</v>
      </c>
      <c r="Y3922" s="149"/>
      <c r="Z3922" s="149"/>
      <c r="AA3922" s="149"/>
      <c r="AB3922" s="149" t="s">
        <v>269</v>
      </c>
      <c r="AC3922" s="149" t="s">
        <v>270</v>
      </c>
      <c r="AD3922" s="149" t="s">
        <v>168</v>
      </c>
      <c r="AE3922" s="149" t="s">
        <v>271</v>
      </c>
      <c r="AF3922" s="149"/>
      <c r="AG3922" s="149" t="s">
        <v>1098</v>
      </c>
      <c r="AH3922" s="149" t="s">
        <v>273</v>
      </c>
      <c r="AI3922" s="158">
        <v>67</v>
      </c>
      <c r="AJ3922" s="149"/>
      <c r="AK3922" s="159" t="s">
        <v>274</v>
      </c>
      <c r="AL3922" s="159" t="s">
        <v>274</v>
      </c>
      <c r="AM3922" s="149" t="s">
        <v>274</v>
      </c>
      <c r="AN3922" s="160">
        <v>4</v>
      </c>
      <c r="AO3922" s="149"/>
      <c r="AP3922" s="149" t="s">
        <v>274</v>
      </c>
      <c r="AQ3922" s="149" t="s">
        <v>275</v>
      </c>
      <c r="AR3922" s="158">
        <v>1</v>
      </c>
      <c r="AS3922" s="149" t="s">
        <v>275</v>
      </c>
      <c r="AT3922" s="149" t="s">
        <v>276</v>
      </c>
      <c r="AU3922" s="161">
        <v>1</v>
      </c>
      <c r="AV3922" s="159">
        <v>7964.6</v>
      </c>
      <c r="AW3922" s="159">
        <v>318.58</v>
      </c>
      <c r="AX3922" s="149" t="s">
        <v>274</v>
      </c>
      <c r="AY3922" s="159">
        <v>82.05</v>
      </c>
      <c r="AZ3922" s="159">
        <v>82.05</v>
      </c>
      <c r="BA3922" s="159">
        <v>328.2</v>
      </c>
      <c r="BB3922" s="159">
        <v>5266.5</v>
      </c>
      <c r="BC3922" s="162" t="s">
        <v>274</v>
      </c>
      <c r="BD3922" s="162">
        <v>0</v>
      </c>
      <c r="BE3922" s="159">
        <v>2698.1</v>
      </c>
      <c r="BF3922" s="159">
        <v>2698.1</v>
      </c>
      <c r="BG3922" s="159">
        <v>7964.6</v>
      </c>
    </row>
    <row r="3923" ht="28.05" customHeight="1" spans="1:59">
      <c r="A3923" s="149"/>
      <c r="B3923" s="149"/>
      <c r="C3923" s="149"/>
      <c r="D3923" s="149" t="s">
        <v>3726</v>
      </c>
      <c r="E3923" s="340" t="s">
        <v>17120</v>
      </c>
      <c r="F3923" s="149" t="s">
        <v>3726</v>
      </c>
      <c r="G3923" s="149" t="s">
        <v>17121</v>
      </c>
      <c r="H3923" s="149" t="s">
        <v>5647</v>
      </c>
      <c r="I3923" s="149" t="s">
        <v>4756</v>
      </c>
      <c r="J3923" s="149" t="s">
        <v>17122</v>
      </c>
      <c r="K3923" s="149"/>
      <c r="L3923" s="149" t="s">
        <v>262</v>
      </c>
      <c r="M3923" s="149"/>
      <c r="N3923" s="149" t="s">
        <v>263</v>
      </c>
      <c r="O3923" s="149" t="s">
        <v>214</v>
      </c>
      <c r="P3923" s="149" t="s">
        <v>53</v>
      </c>
      <c r="Q3923" s="149"/>
      <c r="R3923" s="149" t="s">
        <v>3921</v>
      </c>
      <c r="S3923" s="149" t="s">
        <v>6852</v>
      </c>
      <c r="T3923" s="149" t="s">
        <v>17123</v>
      </c>
      <c r="U3923" s="149" t="s">
        <v>267</v>
      </c>
      <c r="V3923" s="149"/>
      <c r="W3923" s="149"/>
      <c r="X3923" s="149" t="s">
        <v>336</v>
      </c>
      <c r="Y3923" s="149"/>
      <c r="Z3923" s="149"/>
      <c r="AA3923" s="149"/>
      <c r="AB3923" s="149" t="s">
        <v>269</v>
      </c>
      <c r="AC3923" s="149" t="s">
        <v>270</v>
      </c>
      <c r="AD3923" s="149" t="s">
        <v>17123</v>
      </c>
      <c r="AE3923" s="149" t="s">
        <v>271</v>
      </c>
      <c r="AF3923" s="149"/>
      <c r="AG3923" s="149" t="s">
        <v>1098</v>
      </c>
      <c r="AH3923" s="149" t="s">
        <v>273</v>
      </c>
      <c r="AI3923" s="158">
        <v>63</v>
      </c>
      <c r="AJ3923" s="149"/>
      <c r="AK3923" s="159" t="s">
        <v>274</v>
      </c>
      <c r="AL3923" s="159" t="s">
        <v>274</v>
      </c>
      <c r="AM3923" s="149" t="s">
        <v>274</v>
      </c>
      <c r="AN3923" s="160">
        <v>4</v>
      </c>
      <c r="AO3923" s="149"/>
      <c r="AP3923" s="149" t="s">
        <v>274</v>
      </c>
      <c r="AQ3923" s="149" t="s">
        <v>275</v>
      </c>
      <c r="AR3923" s="158">
        <v>1</v>
      </c>
      <c r="AS3923" s="149" t="s">
        <v>275</v>
      </c>
      <c r="AT3923" s="149" t="s">
        <v>276</v>
      </c>
      <c r="AU3923" s="161">
        <v>1</v>
      </c>
      <c r="AV3923" s="159">
        <v>31858.41</v>
      </c>
      <c r="AW3923" s="159">
        <v>1274.34</v>
      </c>
      <c r="AX3923" s="149" t="s">
        <v>274</v>
      </c>
      <c r="AY3923" s="159">
        <v>327.2</v>
      </c>
      <c r="AZ3923" s="159">
        <v>327.2</v>
      </c>
      <c r="BA3923" s="159">
        <v>1308.8</v>
      </c>
      <c r="BB3923" s="159">
        <v>19786.44</v>
      </c>
      <c r="BC3923" s="162" t="s">
        <v>274</v>
      </c>
      <c r="BD3923" s="162">
        <v>0</v>
      </c>
      <c r="BE3923" s="159">
        <v>12071.97</v>
      </c>
      <c r="BF3923" s="159">
        <v>12071.97</v>
      </c>
      <c r="BG3923" s="159">
        <v>31858.41</v>
      </c>
    </row>
    <row r="3924" ht="28.05" customHeight="1" spans="1:59">
      <c r="A3924" s="149"/>
      <c r="B3924" s="149"/>
      <c r="C3924" s="149"/>
      <c r="D3924" s="149" t="s">
        <v>3726</v>
      </c>
      <c r="E3924" s="340" t="s">
        <v>17124</v>
      </c>
      <c r="F3924" s="149" t="s">
        <v>3726</v>
      </c>
      <c r="G3924" s="149" t="s">
        <v>17125</v>
      </c>
      <c r="H3924" s="149" t="s">
        <v>4619</v>
      </c>
      <c r="I3924" s="149" t="s">
        <v>17115</v>
      </c>
      <c r="J3924" s="149" t="s">
        <v>17126</v>
      </c>
      <c r="K3924" s="149"/>
      <c r="L3924" s="149" t="s">
        <v>262</v>
      </c>
      <c r="M3924" s="149"/>
      <c r="N3924" s="149" t="s">
        <v>263</v>
      </c>
      <c r="O3924" s="149" t="s">
        <v>214</v>
      </c>
      <c r="P3924" s="149" t="s">
        <v>53</v>
      </c>
      <c r="Q3924" s="149"/>
      <c r="R3924" s="149" t="s">
        <v>62</v>
      </c>
      <c r="S3924" s="149" t="s">
        <v>4622</v>
      </c>
      <c r="T3924" s="149" t="s">
        <v>17090</v>
      </c>
      <c r="U3924" s="149" t="s">
        <v>267</v>
      </c>
      <c r="V3924" s="149"/>
      <c r="W3924" s="149"/>
      <c r="X3924" s="149" t="s">
        <v>268</v>
      </c>
      <c r="Y3924" s="149"/>
      <c r="Z3924" s="149"/>
      <c r="AA3924" s="149"/>
      <c r="AB3924" s="149" t="s">
        <v>269</v>
      </c>
      <c r="AC3924" s="149" t="s">
        <v>270</v>
      </c>
      <c r="AD3924" s="149" t="s">
        <v>17090</v>
      </c>
      <c r="AE3924" s="149" t="s">
        <v>271</v>
      </c>
      <c r="AF3924" s="149"/>
      <c r="AG3924" s="149" t="s">
        <v>1098</v>
      </c>
      <c r="AH3924" s="149" t="s">
        <v>273</v>
      </c>
      <c r="AI3924" s="158">
        <v>93</v>
      </c>
      <c r="AJ3924" s="149"/>
      <c r="AK3924" s="159" t="s">
        <v>274</v>
      </c>
      <c r="AL3924" s="159" t="s">
        <v>274</v>
      </c>
      <c r="AM3924" s="149" t="s">
        <v>274</v>
      </c>
      <c r="AN3924" s="160">
        <v>4</v>
      </c>
      <c r="AO3924" s="149"/>
      <c r="AP3924" s="149" t="s">
        <v>274</v>
      </c>
      <c r="AQ3924" s="149" t="s">
        <v>275</v>
      </c>
      <c r="AR3924" s="158">
        <v>1</v>
      </c>
      <c r="AS3924" s="149" t="s">
        <v>275</v>
      </c>
      <c r="AT3924" s="149" t="s">
        <v>276</v>
      </c>
      <c r="AU3924" s="161">
        <v>1</v>
      </c>
      <c r="AV3924" s="159">
        <v>25000</v>
      </c>
      <c r="AW3924" s="159">
        <v>1000</v>
      </c>
      <c r="AX3924" s="149" t="s">
        <v>274</v>
      </c>
      <c r="AY3924" s="159">
        <v>285.72</v>
      </c>
      <c r="AZ3924" s="159">
        <v>285.72</v>
      </c>
      <c r="BA3924" s="159">
        <v>1142.86</v>
      </c>
      <c r="BB3924" s="159">
        <v>23142.86</v>
      </c>
      <c r="BC3924" s="162" t="s">
        <v>274</v>
      </c>
      <c r="BD3924" s="162">
        <v>0</v>
      </c>
      <c r="BE3924" s="159">
        <v>1857.14</v>
      </c>
      <c r="BF3924" s="159">
        <v>1857.14</v>
      </c>
      <c r="BG3924" s="159">
        <v>25000</v>
      </c>
    </row>
    <row r="3925" ht="28.05" customHeight="1" spans="1:59">
      <c r="A3925" s="149"/>
      <c r="B3925" s="149"/>
      <c r="C3925" s="149"/>
      <c r="D3925" s="149" t="s">
        <v>3726</v>
      </c>
      <c r="E3925" s="340" t="s">
        <v>17127</v>
      </c>
      <c r="F3925" s="149" t="s">
        <v>3726</v>
      </c>
      <c r="G3925" s="149" t="s">
        <v>17128</v>
      </c>
      <c r="H3925" s="149" t="s">
        <v>4695</v>
      </c>
      <c r="I3925" s="149" t="s">
        <v>16924</v>
      </c>
      <c r="J3925" s="149" t="s">
        <v>17129</v>
      </c>
      <c r="K3925" s="149"/>
      <c r="L3925" s="149" t="s">
        <v>287</v>
      </c>
      <c r="M3925" s="149"/>
      <c r="N3925" s="149" t="s">
        <v>263</v>
      </c>
      <c r="O3925" s="149" t="s">
        <v>214</v>
      </c>
      <c r="P3925" s="149" t="s">
        <v>53</v>
      </c>
      <c r="Q3925" s="149"/>
      <c r="R3925" s="149" t="s">
        <v>13191</v>
      </c>
      <c r="S3925" s="149" t="s">
        <v>4698</v>
      </c>
      <c r="T3925" s="149" t="s">
        <v>414</v>
      </c>
      <c r="U3925" s="149" t="s">
        <v>267</v>
      </c>
      <c r="V3925" s="149"/>
      <c r="W3925" s="149"/>
      <c r="X3925" s="149" t="s">
        <v>336</v>
      </c>
      <c r="Y3925" s="149"/>
      <c r="Z3925" s="149"/>
      <c r="AA3925" s="149"/>
      <c r="AB3925" s="149" t="s">
        <v>269</v>
      </c>
      <c r="AC3925" s="149" t="s">
        <v>270</v>
      </c>
      <c r="AD3925" s="149" t="s">
        <v>414</v>
      </c>
      <c r="AE3925" s="149" t="s">
        <v>271</v>
      </c>
      <c r="AF3925" s="149"/>
      <c r="AG3925" s="149" t="s">
        <v>1098</v>
      </c>
      <c r="AH3925" s="149" t="s">
        <v>273</v>
      </c>
      <c r="AI3925" s="158">
        <v>21</v>
      </c>
      <c r="AJ3925" s="149"/>
      <c r="AK3925" s="159" t="s">
        <v>274</v>
      </c>
      <c r="AL3925" s="159" t="s">
        <v>274</v>
      </c>
      <c r="AM3925" s="149" t="s">
        <v>274</v>
      </c>
      <c r="AN3925" s="160">
        <v>4</v>
      </c>
      <c r="AO3925" s="149"/>
      <c r="AP3925" s="149" t="s">
        <v>274</v>
      </c>
      <c r="AQ3925" s="149" t="s">
        <v>275</v>
      </c>
      <c r="AR3925" s="158">
        <v>1</v>
      </c>
      <c r="AS3925" s="149" t="s">
        <v>275</v>
      </c>
      <c r="AT3925" s="149" t="s">
        <v>276</v>
      </c>
      <c r="AU3925" s="161">
        <v>1</v>
      </c>
      <c r="AV3925" s="159">
        <v>22123.9</v>
      </c>
      <c r="AW3925" s="159">
        <v>884.96</v>
      </c>
      <c r="AX3925" s="149" t="s">
        <v>274</v>
      </c>
      <c r="AY3925" s="159">
        <v>221.24</v>
      </c>
      <c r="AZ3925" s="159">
        <v>221.24</v>
      </c>
      <c r="BA3925" s="159">
        <v>884.96</v>
      </c>
      <c r="BB3925" s="159">
        <v>4646.04</v>
      </c>
      <c r="BC3925" s="162" t="s">
        <v>274</v>
      </c>
      <c r="BD3925" s="162">
        <v>0</v>
      </c>
      <c r="BE3925" s="159">
        <v>17477.86</v>
      </c>
      <c r="BF3925" s="159">
        <v>17477.86</v>
      </c>
      <c r="BG3925" s="159">
        <v>22123.9</v>
      </c>
    </row>
    <row r="3926" ht="28.05" customHeight="1" spans="1:59">
      <c r="A3926" s="149"/>
      <c r="B3926" s="149"/>
      <c r="C3926" s="149"/>
      <c r="D3926" s="149" t="s">
        <v>3726</v>
      </c>
      <c r="E3926" s="340" t="s">
        <v>17130</v>
      </c>
      <c r="F3926" s="149" t="s">
        <v>3726</v>
      </c>
      <c r="G3926" s="149" t="s">
        <v>17131</v>
      </c>
      <c r="H3926" s="149" t="s">
        <v>3818</v>
      </c>
      <c r="I3926" s="149" t="s">
        <v>17081</v>
      </c>
      <c r="J3926" s="149" t="s">
        <v>17132</v>
      </c>
      <c r="K3926" s="149"/>
      <c r="L3926" s="149" t="s">
        <v>287</v>
      </c>
      <c r="M3926" s="149"/>
      <c r="N3926" s="149" t="s">
        <v>263</v>
      </c>
      <c r="O3926" s="149" t="s">
        <v>214</v>
      </c>
      <c r="P3926" s="149" t="s">
        <v>53</v>
      </c>
      <c r="Q3926" s="149"/>
      <c r="R3926" s="149" t="s">
        <v>2512</v>
      </c>
      <c r="S3926" s="149" t="s">
        <v>174</v>
      </c>
      <c r="T3926" s="149" t="s">
        <v>168</v>
      </c>
      <c r="U3926" s="149" t="s">
        <v>267</v>
      </c>
      <c r="V3926" s="149"/>
      <c r="W3926" s="149"/>
      <c r="X3926" s="149" t="s">
        <v>336</v>
      </c>
      <c r="Y3926" s="149"/>
      <c r="Z3926" s="149"/>
      <c r="AA3926" s="149"/>
      <c r="AB3926" s="149" t="s">
        <v>269</v>
      </c>
      <c r="AC3926" s="149" t="s">
        <v>270</v>
      </c>
      <c r="AD3926" s="149" t="s">
        <v>168</v>
      </c>
      <c r="AE3926" s="149" t="s">
        <v>271</v>
      </c>
      <c r="AF3926" s="149"/>
      <c r="AG3926" s="149" t="s">
        <v>1098</v>
      </c>
      <c r="AH3926" s="149" t="s">
        <v>273</v>
      </c>
      <c r="AI3926" s="158">
        <v>67</v>
      </c>
      <c r="AJ3926" s="149"/>
      <c r="AK3926" s="159" t="s">
        <v>274</v>
      </c>
      <c r="AL3926" s="159" t="s">
        <v>274</v>
      </c>
      <c r="AM3926" s="149" t="s">
        <v>274</v>
      </c>
      <c r="AN3926" s="160">
        <v>4</v>
      </c>
      <c r="AO3926" s="149"/>
      <c r="AP3926" s="149" t="s">
        <v>274</v>
      </c>
      <c r="AQ3926" s="149" t="s">
        <v>275</v>
      </c>
      <c r="AR3926" s="158">
        <v>1</v>
      </c>
      <c r="AS3926" s="149" t="s">
        <v>275</v>
      </c>
      <c r="AT3926" s="149" t="s">
        <v>276</v>
      </c>
      <c r="AU3926" s="161">
        <v>1</v>
      </c>
      <c r="AV3926" s="159">
        <v>7964.6</v>
      </c>
      <c r="AW3926" s="159">
        <v>318.58</v>
      </c>
      <c r="AX3926" s="149" t="s">
        <v>274</v>
      </c>
      <c r="AY3926" s="159">
        <v>82.05</v>
      </c>
      <c r="AZ3926" s="159">
        <v>82.05</v>
      </c>
      <c r="BA3926" s="159">
        <v>328.2</v>
      </c>
      <c r="BB3926" s="159">
        <v>5266.5</v>
      </c>
      <c r="BC3926" s="162" t="s">
        <v>274</v>
      </c>
      <c r="BD3926" s="162">
        <v>0</v>
      </c>
      <c r="BE3926" s="159">
        <v>2698.1</v>
      </c>
      <c r="BF3926" s="159">
        <v>2698.1</v>
      </c>
      <c r="BG3926" s="159">
        <v>7964.6</v>
      </c>
    </row>
    <row r="3927" ht="28.05" customHeight="1" spans="1:59">
      <c r="A3927" s="149"/>
      <c r="B3927" s="149"/>
      <c r="C3927" s="149"/>
      <c r="D3927" s="149" t="s">
        <v>3726</v>
      </c>
      <c r="E3927" s="340" t="s">
        <v>17133</v>
      </c>
      <c r="F3927" s="149" t="s">
        <v>3726</v>
      </c>
      <c r="G3927" s="149" t="s">
        <v>17134</v>
      </c>
      <c r="H3927" s="149" t="s">
        <v>5647</v>
      </c>
      <c r="I3927" s="149" t="s">
        <v>4756</v>
      </c>
      <c r="J3927" s="149" t="s">
        <v>17135</v>
      </c>
      <c r="K3927" s="149"/>
      <c r="L3927" s="149" t="s">
        <v>262</v>
      </c>
      <c r="M3927" s="149"/>
      <c r="N3927" s="149" t="s">
        <v>263</v>
      </c>
      <c r="O3927" s="149" t="s">
        <v>214</v>
      </c>
      <c r="P3927" s="149" t="s">
        <v>53</v>
      </c>
      <c r="Q3927" s="149"/>
      <c r="R3927" s="149" t="s">
        <v>3921</v>
      </c>
      <c r="S3927" s="149" t="s">
        <v>6852</v>
      </c>
      <c r="T3927" s="149" t="s">
        <v>17123</v>
      </c>
      <c r="U3927" s="149" t="s">
        <v>267</v>
      </c>
      <c r="V3927" s="149"/>
      <c r="W3927" s="149"/>
      <c r="X3927" s="149" t="s">
        <v>336</v>
      </c>
      <c r="Y3927" s="149"/>
      <c r="Z3927" s="149"/>
      <c r="AA3927" s="149"/>
      <c r="AB3927" s="149" t="s">
        <v>269</v>
      </c>
      <c r="AC3927" s="149" t="s">
        <v>270</v>
      </c>
      <c r="AD3927" s="149" t="s">
        <v>17123</v>
      </c>
      <c r="AE3927" s="149" t="s">
        <v>271</v>
      </c>
      <c r="AF3927" s="149"/>
      <c r="AG3927" s="149" t="s">
        <v>1098</v>
      </c>
      <c r="AH3927" s="149" t="s">
        <v>273</v>
      </c>
      <c r="AI3927" s="158">
        <v>63</v>
      </c>
      <c r="AJ3927" s="149"/>
      <c r="AK3927" s="159" t="s">
        <v>274</v>
      </c>
      <c r="AL3927" s="159" t="s">
        <v>274</v>
      </c>
      <c r="AM3927" s="149" t="s">
        <v>274</v>
      </c>
      <c r="AN3927" s="160">
        <v>4</v>
      </c>
      <c r="AO3927" s="149"/>
      <c r="AP3927" s="149" t="s">
        <v>274</v>
      </c>
      <c r="AQ3927" s="149" t="s">
        <v>275</v>
      </c>
      <c r="AR3927" s="158">
        <v>1</v>
      </c>
      <c r="AS3927" s="149" t="s">
        <v>275</v>
      </c>
      <c r="AT3927" s="149" t="s">
        <v>276</v>
      </c>
      <c r="AU3927" s="161">
        <v>1</v>
      </c>
      <c r="AV3927" s="159">
        <v>31858.41</v>
      </c>
      <c r="AW3927" s="159">
        <v>1274.34</v>
      </c>
      <c r="AX3927" s="149" t="s">
        <v>274</v>
      </c>
      <c r="AY3927" s="159">
        <v>327.2</v>
      </c>
      <c r="AZ3927" s="159">
        <v>327.2</v>
      </c>
      <c r="BA3927" s="159">
        <v>1308.8</v>
      </c>
      <c r="BB3927" s="159">
        <v>19786.44</v>
      </c>
      <c r="BC3927" s="162" t="s">
        <v>274</v>
      </c>
      <c r="BD3927" s="162">
        <v>0</v>
      </c>
      <c r="BE3927" s="159">
        <v>12071.97</v>
      </c>
      <c r="BF3927" s="159">
        <v>12071.97</v>
      </c>
      <c r="BG3927" s="159">
        <v>31858.41</v>
      </c>
    </row>
    <row r="3928" ht="28.05" customHeight="1" spans="1:59">
      <c r="A3928" s="149"/>
      <c r="B3928" s="149"/>
      <c r="C3928" s="149"/>
      <c r="D3928" s="149" t="s">
        <v>3726</v>
      </c>
      <c r="E3928" s="340" t="s">
        <v>17136</v>
      </c>
      <c r="F3928" s="149" t="s">
        <v>3726</v>
      </c>
      <c r="G3928" s="149" t="s">
        <v>17137</v>
      </c>
      <c r="H3928" s="149" t="s">
        <v>3818</v>
      </c>
      <c r="I3928" s="149" t="s">
        <v>17138</v>
      </c>
      <c r="J3928" s="149" t="s">
        <v>17139</v>
      </c>
      <c r="K3928" s="149"/>
      <c r="L3928" s="149" t="s">
        <v>287</v>
      </c>
      <c r="M3928" s="149"/>
      <c r="N3928" s="149" t="s">
        <v>263</v>
      </c>
      <c r="O3928" s="149" t="s">
        <v>214</v>
      </c>
      <c r="P3928" s="149" t="s">
        <v>53</v>
      </c>
      <c r="Q3928" s="149"/>
      <c r="R3928" s="149" t="s">
        <v>2512</v>
      </c>
      <c r="S3928" s="149" t="s">
        <v>174</v>
      </c>
      <c r="T3928" s="149" t="s">
        <v>168</v>
      </c>
      <c r="U3928" s="149" t="s">
        <v>267</v>
      </c>
      <c r="V3928" s="149"/>
      <c r="W3928" s="149"/>
      <c r="X3928" s="149" t="s">
        <v>336</v>
      </c>
      <c r="Y3928" s="149"/>
      <c r="Z3928" s="149"/>
      <c r="AA3928" s="149"/>
      <c r="AB3928" s="149" t="s">
        <v>269</v>
      </c>
      <c r="AC3928" s="149" t="s">
        <v>270</v>
      </c>
      <c r="AD3928" s="149" t="s">
        <v>168</v>
      </c>
      <c r="AE3928" s="149" t="s">
        <v>271</v>
      </c>
      <c r="AF3928" s="149"/>
      <c r="AG3928" s="149" t="s">
        <v>1098</v>
      </c>
      <c r="AH3928" s="149" t="s">
        <v>273</v>
      </c>
      <c r="AI3928" s="158">
        <v>67</v>
      </c>
      <c r="AJ3928" s="149"/>
      <c r="AK3928" s="159" t="s">
        <v>274</v>
      </c>
      <c r="AL3928" s="159" t="s">
        <v>274</v>
      </c>
      <c r="AM3928" s="149" t="s">
        <v>274</v>
      </c>
      <c r="AN3928" s="160">
        <v>4</v>
      </c>
      <c r="AO3928" s="149"/>
      <c r="AP3928" s="149" t="s">
        <v>274</v>
      </c>
      <c r="AQ3928" s="149" t="s">
        <v>275</v>
      </c>
      <c r="AR3928" s="158">
        <v>1</v>
      </c>
      <c r="AS3928" s="149" t="s">
        <v>275</v>
      </c>
      <c r="AT3928" s="149" t="s">
        <v>276</v>
      </c>
      <c r="AU3928" s="161">
        <v>1</v>
      </c>
      <c r="AV3928" s="159">
        <v>7522.13</v>
      </c>
      <c r="AW3928" s="159">
        <v>300.89</v>
      </c>
      <c r="AX3928" s="149" t="s">
        <v>274</v>
      </c>
      <c r="AY3928" s="159">
        <v>77.5</v>
      </c>
      <c r="AZ3928" s="159">
        <v>77.5</v>
      </c>
      <c r="BA3928" s="159">
        <v>310</v>
      </c>
      <c r="BB3928" s="159">
        <v>4973.64</v>
      </c>
      <c r="BC3928" s="162" t="s">
        <v>274</v>
      </c>
      <c r="BD3928" s="162">
        <v>0</v>
      </c>
      <c r="BE3928" s="159">
        <v>2548.49</v>
      </c>
      <c r="BF3928" s="159">
        <v>2548.49</v>
      </c>
      <c r="BG3928" s="159">
        <v>7522.13</v>
      </c>
    </row>
    <row r="3929" ht="28.05" customHeight="1" spans="1:59">
      <c r="A3929" s="149"/>
      <c r="B3929" s="149"/>
      <c r="C3929" s="149"/>
      <c r="D3929" s="149" t="s">
        <v>3726</v>
      </c>
      <c r="E3929" s="340" t="s">
        <v>17140</v>
      </c>
      <c r="F3929" s="149" t="s">
        <v>3726</v>
      </c>
      <c r="G3929" s="149" t="s">
        <v>17141</v>
      </c>
      <c r="H3929" s="149" t="s">
        <v>4695</v>
      </c>
      <c r="I3929" s="149" t="s">
        <v>16924</v>
      </c>
      <c r="J3929" s="149" t="s">
        <v>17142</v>
      </c>
      <c r="K3929" s="149"/>
      <c r="L3929" s="149" t="s">
        <v>287</v>
      </c>
      <c r="M3929" s="149"/>
      <c r="N3929" s="149" t="s">
        <v>263</v>
      </c>
      <c r="O3929" s="149" t="s">
        <v>214</v>
      </c>
      <c r="P3929" s="149" t="s">
        <v>53</v>
      </c>
      <c r="Q3929" s="149"/>
      <c r="R3929" s="149" t="s">
        <v>13191</v>
      </c>
      <c r="S3929" s="149" t="s">
        <v>4698</v>
      </c>
      <c r="T3929" s="149" t="s">
        <v>414</v>
      </c>
      <c r="U3929" s="149" t="s">
        <v>267</v>
      </c>
      <c r="V3929" s="149"/>
      <c r="W3929" s="149"/>
      <c r="X3929" s="149" t="s">
        <v>336</v>
      </c>
      <c r="Y3929" s="149"/>
      <c r="Z3929" s="149"/>
      <c r="AA3929" s="149"/>
      <c r="AB3929" s="149" t="s">
        <v>269</v>
      </c>
      <c r="AC3929" s="149" t="s">
        <v>270</v>
      </c>
      <c r="AD3929" s="149" t="s">
        <v>414</v>
      </c>
      <c r="AE3929" s="149" t="s">
        <v>271</v>
      </c>
      <c r="AF3929" s="149"/>
      <c r="AG3929" s="149" t="s">
        <v>1098</v>
      </c>
      <c r="AH3929" s="149" t="s">
        <v>273</v>
      </c>
      <c r="AI3929" s="158">
        <v>21</v>
      </c>
      <c r="AJ3929" s="149"/>
      <c r="AK3929" s="159" t="s">
        <v>274</v>
      </c>
      <c r="AL3929" s="159" t="s">
        <v>274</v>
      </c>
      <c r="AM3929" s="149" t="s">
        <v>274</v>
      </c>
      <c r="AN3929" s="160">
        <v>4</v>
      </c>
      <c r="AO3929" s="149"/>
      <c r="AP3929" s="149" t="s">
        <v>274</v>
      </c>
      <c r="AQ3929" s="149" t="s">
        <v>275</v>
      </c>
      <c r="AR3929" s="158">
        <v>1</v>
      </c>
      <c r="AS3929" s="149" t="s">
        <v>275</v>
      </c>
      <c r="AT3929" s="149" t="s">
        <v>276</v>
      </c>
      <c r="AU3929" s="161">
        <v>1</v>
      </c>
      <c r="AV3929" s="159">
        <v>22123.9</v>
      </c>
      <c r="AW3929" s="159">
        <v>884.96</v>
      </c>
      <c r="AX3929" s="149" t="s">
        <v>274</v>
      </c>
      <c r="AY3929" s="159">
        <v>221.24</v>
      </c>
      <c r="AZ3929" s="159">
        <v>221.24</v>
      </c>
      <c r="BA3929" s="159">
        <v>884.96</v>
      </c>
      <c r="BB3929" s="159">
        <v>4646.04</v>
      </c>
      <c r="BC3929" s="162" t="s">
        <v>274</v>
      </c>
      <c r="BD3929" s="162">
        <v>0</v>
      </c>
      <c r="BE3929" s="159">
        <v>17477.86</v>
      </c>
      <c r="BF3929" s="159">
        <v>17477.86</v>
      </c>
      <c r="BG3929" s="159">
        <v>22123.9</v>
      </c>
    </row>
    <row r="3930" ht="28.05" customHeight="1" spans="1:59">
      <c r="A3930" s="149"/>
      <c r="B3930" s="149"/>
      <c r="C3930" s="149"/>
      <c r="D3930" s="149" t="s">
        <v>3726</v>
      </c>
      <c r="E3930" s="340" t="s">
        <v>17143</v>
      </c>
      <c r="F3930" s="149" t="s">
        <v>3726</v>
      </c>
      <c r="G3930" s="149" t="s">
        <v>17144</v>
      </c>
      <c r="H3930" s="149" t="s">
        <v>6229</v>
      </c>
      <c r="I3930" s="149" t="s">
        <v>6035</v>
      </c>
      <c r="J3930" s="149" t="s">
        <v>17145</v>
      </c>
      <c r="K3930" s="149"/>
      <c r="L3930" s="149" t="s">
        <v>262</v>
      </c>
      <c r="M3930" s="149"/>
      <c r="N3930" s="149" t="s">
        <v>263</v>
      </c>
      <c r="O3930" s="149" t="s">
        <v>214</v>
      </c>
      <c r="P3930" s="149" t="s">
        <v>53</v>
      </c>
      <c r="Q3930" s="149"/>
      <c r="R3930" s="149" t="s">
        <v>4487</v>
      </c>
      <c r="S3930" s="149" t="s">
        <v>4332</v>
      </c>
      <c r="T3930" s="149" t="s">
        <v>17146</v>
      </c>
      <c r="U3930" s="149" t="s">
        <v>267</v>
      </c>
      <c r="V3930" s="149"/>
      <c r="W3930" s="149"/>
      <c r="X3930" s="149" t="s">
        <v>336</v>
      </c>
      <c r="Y3930" s="149"/>
      <c r="Z3930" s="149"/>
      <c r="AA3930" s="149"/>
      <c r="AB3930" s="149" t="s">
        <v>269</v>
      </c>
      <c r="AC3930" s="149" t="s">
        <v>270</v>
      </c>
      <c r="AD3930" s="149" t="s">
        <v>17146</v>
      </c>
      <c r="AE3930" s="149" t="s">
        <v>271</v>
      </c>
      <c r="AF3930" s="149"/>
      <c r="AG3930" s="149" t="s">
        <v>1098</v>
      </c>
      <c r="AH3930" s="149" t="s">
        <v>273</v>
      </c>
      <c r="AI3930" s="158">
        <v>93</v>
      </c>
      <c r="AJ3930" s="149"/>
      <c r="AK3930" s="159" t="s">
        <v>274</v>
      </c>
      <c r="AL3930" s="159" t="s">
        <v>274</v>
      </c>
      <c r="AM3930" s="149" t="s">
        <v>274</v>
      </c>
      <c r="AN3930" s="160">
        <v>4</v>
      </c>
      <c r="AO3930" s="149"/>
      <c r="AP3930" s="149" t="s">
        <v>274</v>
      </c>
      <c r="AQ3930" s="149" t="s">
        <v>275</v>
      </c>
      <c r="AR3930" s="158">
        <v>1</v>
      </c>
      <c r="AS3930" s="149" t="s">
        <v>275</v>
      </c>
      <c r="AT3930" s="149" t="s">
        <v>276</v>
      </c>
      <c r="AU3930" s="161">
        <v>1</v>
      </c>
      <c r="AV3930" s="159">
        <v>22413.79</v>
      </c>
      <c r="AW3930" s="159">
        <v>896.55</v>
      </c>
      <c r="AX3930" s="149" t="s">
        <v>274</v>
      </c>
      <c r="AY3930" s="159">
        <v>256.13</v>
      </c>
      <c r="AZ3930" s="159">
        <v>256.13</v>
      </c>
      <c r="BA3930" s="159">
        <v>1024.52</v>
      </c>
      <c r="BB3930" s="159">
        <v>20748.84</v>
      </c>
      <c r="BC3930" s="162" t="s">
        <v>274</v>
      </c>
      <c r="BD3930" s="162">
        <v>0</v>
      </c>
      <c r="BE3930" s="159">
        <v>1664.95</v>
      </c>
      <c r="BF3930" s="159">
        <v>1664.95</v>
      </c>
      <c r="BG3930" s="159">
        <v>22413.79</v>
      </c>
    </row>
    <row r="3931" ht="28.05" customHeight="1" spans="1:59">
      <c r="A3931" s="149"/>
      <c r="B3931" s="149"/>
      <c r="C3931" s="149"/>
      <c r="D3931" s="149" t="s">
        <v>3726</v>
      </c>
      <c r="E3931" s="340" t="s">
        <v>17147</v>
      </c>
      <c r="F3931" s="149" t="s">
        <v>3726</v>
      </c>
      <c r="G3931" s="149" t="s">
        <v>17148</v>
      </c>
      <c r="H3931" s="149" t="s">
        <v>3818</v>
      </c>
      <c r="I3931" s="149" t="s">
        <v>17138</v>
      </c>
      <c r="J3931" s="149" t="s">
        <v>17149</v>
      </c>
      <c r="K3931" s="149"/>
      <c r="L3931" s="149" t="s">
        <v>287</v>
      </c>
      <c r="M3931" s="149"/>
      <c r="N3931" s="149" t="s">
        <v>263</v>
      </c>
      <c r="O3931" s="149" t="s">
        <v>214</v>
      </c>
      <c r="P3931" s="149" t="s">
        <v>53</v>
      </c>
      <c r="Q3931" s="149"/>
      <c r="R3931" s="149" t="s">
        <v>2512</v>
      </c>
      <c r="S3931" s="149" t="s">
        <v>174</v>
      </c>
      <c r="T3931" s="149" t="s">
        <v>168</v>
      </c>
      <c r="U3931" s="149" t="s">
        <v>267</v>
      </c>
      <c r="V3931" s="149"/>
      <c r="W3931" s="149"/>
      <c r="X3931" s="149" t="s">
        <v>336</v>
      </c>
      <c r="Y3931" s="149"/>
      <c r="Z3931" s="149"/>
      <c r="AA3931" s="149"/>
      <c r="AB3931" s="149" t="s">
        <v>269</v>
      </c>
      <c r="AC3931" s="149" t="s">
        <v>270</v>
      </c>
      <c r="AD3931" s="149" t="s">
        <v>168</v>
      </c>
      <c r="AE3931" s="149" t="s">
        <v>271</v>
      </c>
      <c r="AF3931" s="149"/>
      <c r="AG3931" s="149" t="s">
        <v>1098</v>
      </c>
      <c r="AH3931" s="149" t="s">
        <v>273</v>
      </c>
      <c r="AI3931" s="158">
        <v>67</v>
      </c>
      <c r="AJ3931" s="149"/>
      <c r="AK3931" s="159" t="s">
        <v>274</v>
      </c>
      <c r="AL3931" s="159" t="s">
        <v>274</v>
      </c>
      <c r="AM3931" s="149" t="s">
        <v>274</v>
      </c>
      <c r="AN3931" s="160">
        <v>4</v>
      </c>
      <c r="AO3931" s="149"/>
      <c r="AP3931" s="149" t="s">
        <v>274</v>
      </c>
      <c r="AQ3931" s="149" t="s">
        <v>275</v>
      </c>
      <c r="AR3931" s="158">
        <v>1</v>
      </c>
      <c r="AS3931" s="149" t="s">
        <v>275</v>
      </c>
      <c r="AT3931" s="149" t="s">
        <v>276</v>
      </c>
      <c r="AU3931" s="161">
        <v>1</v>
      </c>
      <c r="AV3931" s="159">
        <v>7522.13</v>
      </c>
      <c r="AW3931" s="159">
        <v>300.89</v>
      </c>
      <c r="AX3931" s="149" t="s">
        <v>274</v>
      </c>
      <c r="AY3931" s="159">
        <v>77.5</v>
      </c>
      <c r="AZ3931" s="159">
        <v>77.5</v>
      </c>
      <c r="BA3931" s="159">
        <v>310</v>
      </c>
      <c r="BB3931" s="159">
        <v>4973.64</v>
      </c>
      <c r="BC3931" s="162" t="s">
        <v>274</v>
      </c>
      <c r="BD3931" s="162">
        <v>0</v>
      </c>
      <c r="BE3931" s="159">
        <v>2548.49</v>
      </c>
      <c r="BF3931" s="159">
        <v>2548.49</v>
      </c>
      <c r="BG3931" s="159">
        <v>7522.13</v>
      </c>
    </row>
    <row r="3932" ht="28.05" customHeight="1" spans="1:59">
      <c r="A3932" s="149"/>
      <c r="B3932" s="149"/>
      <c r="C3932" s="149"/>
      <c r="D3932" s="149" t="s">
        <v>3726</v>
      </c>
      <c r="E3932" s="340" t="s">
        <v>17150</v>
      </c>
      <c r="F3932" s="149" t="s">
        <v>3726</v>
      </c>
      <c r="G3932" s="149" t="s">
        <v>17151</v>
      </c>
      <c r="H3932" s="149" t="s">
        <v>6229</v>
      </c>
      <c r="I3932" s="149" t="s">
        <v>17152</v>
      </c>
      <c r="J3932" s="149" t="s">
        <v>17153</v>
      </c>
      <c r="K3932" s="149"/>
      <c r="L3932" s="149" t="s">
        <v>262</v>
      </c>
      <c r="M3932" s="149"/>
      <c r="N3932" s="149" t="s">
        <v>263</v>
      </c>
      <c r="O3932" s="149" t="s">
        <v>214</v>
      </c>
      <c r="P3932" s="149" t="s">
        <v>53</v>
      </c>
      <c r="Q3932" s="149"/>
      <c r="R3932" s="149" t="s">
        <v>4487</v>
      </c>
      <c r="S3932" s="149" t="s">
        <v>4332</v>
      </c>
      <c r="T3932" s="149" t="s">
        <v>17146</v>
      </c>
      <c r="U3932" s="149" t="s">
        <v>267</v>
      </c>
      <c r="V3932" s="149"/>
      <c r="W3932" s="149"/>
      <c r="X3932" s="149" t="s">
        <v>336</v>
      </c>
      <c r="Y3932" s="149"/>
      <c r="Z3932" s="149"/>
      <c r="AA3932" s="149"/>
      <c r="AB3932" s="149" t="s">
        <v>269</v>
      </c>
      <c r="AC3932" s="149" t="s">
        <v>270</v>
      </c>
      <c r="AD3932" s="149" t="s">
        <v>17146</v>
      </c>
      <c r="AE3932" s="149" t="s">
        <v>271</v>
      </c>
      <c r="AF3932" s="149"/>
      <c r="AG3932" s="149" t="s">
        <v>1098</v>
      </c>
      <c r="AH3932" s="149" t="s">
        <v>273</v>
      </c>
      <c r="AI3932" s="158">
        <v>93</v>
      </c>
      <c r="AJ3932" s="149"/>
      <c r="AK3932" s="159" t="s">
        <v>274</v>
      </c>
      <c r="AL3932" s="159" t="s">
        <v>274</v>
      </c>
      <c r="AM3932" s="149" t="s">
        <v>274</v>
      </c>
      <c r="AN3932" s="160">
        <v>4</v>
      </c>
      <c r="AO3932" s="149"/>
      <c r="AP3932" s="149" t="s">
        <v>274</v>
      </c>
      <c r="AQ3932" s="149" t="s">
        <v>275</v>
      </c>
      <c r="AR3932" s="158">
        <v>1</v>
      </c>
      <c r="AS3932" s="149" t="s">
        <v>275</v>
      </c>
      <c r="AT3932" s="149" t="s">
        <v>276</v>
      </c>
      <c r="AU3932" s="161">
        <v>1</v>
      </c>
      <c r="AV3932" s="159">
        <v>11206.9</v>
      </c>
      <c r="AW3932" s="159">
        <v>448.28</v>
      </c>
      <c r="AX3932" s="149" t="s">
        <v>274</v>
      </c>
      <c r="AY3932" s="159">
        <v>128.07</v>
      </c>
      <c r="AZ3932" s="159">
        <v>128.07</v>
      </c>
      <c r="BA3932" s="159">
        <v>512.27</v>
      </c>
      <c r="BB3932" s="159">
        <v>10374.43</v>
      </c>
      <c r="BC3932" s="162" t="s">
        <v>274</v>
      </c>
      <c r="BD3932" s="162">
        <v>0</v>
      </c>
      <c r="BE3932" s="159">
        <v>832.47</v>
      </c>
      <c r="BF3932" s="159">
        <v>832.47</v>
      </c>
      <c r="BG3932" s="159">
        <v>11206.9</v>
      </c>
    </row>
    <row r="3933" ht="28.05" customHeight="1" spans="1:59">
      <c r="A3933" s="149"/>
      <c r="B3933" s="149"/>
      <c r="C3933" s="149"/>
      <c r="D3933" s="149" t="s">
        <v>3726</v>
      </c>
      <c r="E3933" s="340" t="s">
        <v>17154</v>
      </c>
      <c r="F3933" s="149" t="s">
        <v>3726</v>
      </c>
      <c r="G3933" s="149" t="s">
        <v>17155</v>
      </c>
      <c r="H3933" s="149" t="s">
        <v>4695</v>
      </c>
      <c r="I3933" s="149" t="s">
        <v>16924</v>
      </c>
      <c r="J3933" s="149" t="s">
        <v>17156</v>
      </c>
      <c r="K3933" s="149"/>
      <c r="L3933" s="149" t="s">
        <v>287</v>
      </c>
      <c r="M3933" s="149"/>
      <c r="N3933" s="149" t="s">
        <v>263</v>
      </c>
      <c r="O3933" s="149" t="s">
        <v>214</v>
      </c>
      <c r="P3933" s="149" t="s">
        <v>53</v>
      </c>
      <c r="Q3933" s="149"/>
      <c r="R3933" s="149" t="s">
        <v>13191</v>
      </c>
      <c r="S3933" s="149" t="s">
        <v>4698</v>
      </c>
      <c r="T3933" s="149" t="s">
        <v>414</v>
      </c>
      <c r="U3933" s="149" t="s">
        <v>267</v>
      </c>
      <c r="V3933" s="149"/>
      <c r="W3933" s="149"/>
      <c r="X3933" s="149" t="s">
        <v>336</v>
      </c>
      <c r="Y3933" s="149"/>
      <c r="Z3933" s="149"/>
      <c r="AA3933" s="149"/>
      <c r="AB3933" s="149" t="s">
        <v>269</v>
      </c>
      <c r="AC3933" s="149" t="s">
        <v>270</v>
      </c>
      <c r="AD3933" s="149" t="s">
        <v>414</v>
      </c>
      <c r="AE3933" s="149" t="s">
        <v>271</v>
      </c>
      <c r="AF3933" s="149"/>
      <c r="AG3933" s="149" t="s">
        <v>1098</v>
      </c>
      <c r="AH3933" s="149" t="s">
        <v>273</v>
      </c>
      <c r="AI3933" s="158">
        <v>21</v>
      </c>
      <c r="AJ3933" s="149"/>
      <c r="AK3933" s="159" t="s">
        <v>274</v>
      </c>
      <c r="AL3933" s="159" t="s">
        <v>274</v>
      </c>
      <c r="AM3933" s="149" t="s">
        <v>274</v>
      </c>
      <c r="AN3933" s="160">
        <v>4</v>
      </c>
      <c r="AO3933" s="149"/>
      <c r="AP3933" s="149" t="s">
        <v>274</v>
      </c>
      <c r="AQ3933" s="149" t="s">
        <v>275</v>
      </c>
      <c r="AR3933" s="158">
        <v>1</v>
      </c>
      <c r="AS3933" s="149" t="s">
        <v>275</v>
      </c>
      <c r="AT3933" s="149" t="s">
        <v>276</v>
      </c>
      <c r="AU3933" s="161">
        <v>1</v>
      </c>
      <c r="AV3933" s="159">
        <v>22123.9</v>
      </c>
      <c r="AW3933" s="159">
        <v>884.96</v>
      </c>
      <c r="AX3933" s="149" t="s">
        <v>274</v>
      </c>
      <c r="AY3933" s="159">
        <v>221.24</v>
      </c>
      <c r="AZ3933" s="159">
        <v>221.24</v>
      </c>
      <c r="BA3933" s="159">
        <v>884.96</v>
      </c>
      <c r="BB3933" s="159">
        <v>4646.04</v>
      </c>
      <c r="BC3933" s="162" t="s">
        <v>274</v>
      </c>
      <c r="BD3933" s="162">
        <v>0</v>
      </c>
      <c r="BE3933" s="159">
        <v>17477.86</v>
      </c>
      <c r="BF3933" s="159">
        <v>17477.86</v>
      </c>
      <c r="BG3933" s="159">
        <v>22123.9</v>
      </c>
    </row>
    <row r="3934" ht="28.05" customHeight="1" spans="1:59">
      <c r="A3934" s="149"/>
      <c r="B3934" s="149"/>
      <c r="C3934" s="149"/>
      <c r="D3934" s="149" t="s">
        <v>3726</v>
      </c>
      <c r="E3934" s="340" t="s">
        <v>17157</v>
      </c>
      <c r="F3934" s="149" t="s">
        <v>3726</v>
      </c>
      <c r="G3934" s="149" t="s">
        <v>17158</v>
      </c>
      <c r="H3934" s="149" t="s">
        <v>5647</v>
      </c>
      <c r="I3934" s="149" t="s">
        <v>4756</v>
      </c>
      <c r="J3934" s="149" t="s">
        <v>17159</v>
      </c>
      <c r="K3934" s="149"/>
      <c r="L3934" s="149" t="s">
        <v>262</v>
      </c>
      <c r="M3934" s="149"/>
      <c r="N3934" s="149" t="s">
        <v>263</v>
      </c>
      <c r="O3934" s="149" t="s">
        <v>214</v>
      </c>
      <c r="P3934" s="149" t="s">
        <v>53</v>
      </c>
      <c r="Q3934" s="149"/>
      <c r="R3934" s="149" t="s">
        <v>3921</v>
      </c>
      <c r="S3934" s="149" t="s">
        <v>6852</v>
      </c>
      <c r="T3934" s="149" t="s">
        <v>17123</v>
      </c>
      <c r="U3934" s="149" t="s">
        <v>267</v>
      </c>
      <c r="V3934" s="149"/>
      <c r="W3934" s="149"/>
      <c r="X3934" s="149" t="s">
        <v>336</v>
      </c>
      <c r="Y3934" s="149"/>
      <c r="Z3934" s="149"/>
      <c r="AA3934" s="149"/>
      <c r="AB3934" s="149" t="s">
        <v>269</v>
      </c>
      <c r="AC3934" s="149" t="s">
        <v>270</v>
      </c>
      <c r="AD3934" s="149" t="s">
        <v>17123</v>
      </c>
      <c r="AE3934" s="149" t="s">
        <v>271</v>
      </c>
      <c r="AF3934" s="149"/>
      <c r="AG3934" s="149" t="s">
        <v>1098</v>
      </c>
      <c r="AH3934" s="149" t="s">
        <v>273</v>
      </c>
      <c r="AI3934" s="158">
        <v>63</v>
      </c>
      <c r="AJ3934" s="149"/>
      <c r="AK3934" s="159" t="s">
        <v>274</v>
      </c>
      <c r="AL3934" s="159" t="s">
        <v>274</v>
      </c>
      <c r="AM3934" s="149" t="s">
        <v>274</v>
      </c>
      <c r="AN3934" s="160">
        <v>4</v>
      </c>
      <c r="AO3934" s="149"/>
      <c r="AP3934" s="149" t="s">
        <v>274</v>
      </c>
      <c r="AQ3934" s="149" t="s">
        <v>275</v>
      </c>
      <c r="AR3934" s="158">
        <v>1</v>
      </c>
      <c r="AS3934" s="149" t="s">
        <v>275</v>
      </c>
      <c r="AT3934" s="149" t="s">
        <v>276</v>
      </c>
      <c r="AU3934" s="161">
        <v>1</v>
      </c>
      <c r="AV3934" s="159">
        <v>31858.41</v>
      </c>
      <c r="AW3934" s="159">
        <v>1274.34</v>
      </c>
      <c r="AX3934" s="149" t="s">
        <v>274</v>
      </c>
      <c r="AY3934" s="159">
        <v>327.2</v>
      </c>
      <c r="AZ3934" s="159">
        <v>327.2</v>
      </c>
      <c r="BA3934" s="159">
        <v>1308.8</v>
      </c>
      <c r="BB3934" s="159">
        <v>19786.44</v>
      </c>
      <c r="BC3934" s="162" t="s">
        <v>274</v>
      </c>
      <c r="BD3934" s="162">
        <v>0</v>
      </c>
      <c r="BE3934" s="159">
        <v>12071.97</v>
      </c>
      <c r="BF3934" s="159">
        <v>12071.97</v>
      </c>
      <c r="BG3934" s="159">
        <v>31858.41</v>
      </c>
    </row>
    <row r="3935" ht="28.05" customHeight="1" spans="1:59">
      <c r="A3935" s="149"/>
      <c r="B3935" s="149"/>
      <c r="C3935" s="149"/>
      <c r="D3935" s="149" t="s">
        <v>3726</v>
      </c>
      <c r="E3935" s="340" t="s">
        <v>17160</v>
      </c>
      <c r="F3935" s="149" t="s">
        <v>3726</v>
      </c>
      <c r="G3935" s="149" t="s">
        <v>17161</v>
      </c>
      <c r="H3935" s="149" t="s">
        <v>17058</v>
      </c>
      <c r="I3935" s="149" t="s">
        <v>5826</v>
      </c>
      <c r="J3935" s="149" t="s">
        <v>17162</v>
      </c>
      <c r="K3935" s="149"/>
      <c r="L3935" s="149" t="s">
        <v>262</v>
      </c>
      <c r="M3935" s="149"/>
      <c r="N3935" s="149" t="s">
        <v>263</v>
      </c>
      <c r="O3935" s="149" t="s">
        <v>214</v>
      </c>
      <c r="P3935" s="149" t="s">
        <v>53</v>
      </c>
      <c r="Q3935" s="149"/>
      <c r="R3935" s="149" t="s">
        <v>62</v>
      </c>
      <c r="S3935" s="149" t="s">
        <v>5829</v>
      </c>
      <c r="T3935" s="149" t="s">
        <v>17146</v>
      </c>
      <c r="U3935" s="149" t="s">
        <v>267</v>
      </c>
      <c r="V3935" s="149"/>
      <c r="W3935" s="149"/>
      <c r="X3935" s="149" t="s">
        <v>268</v>
      </c>
      <c r="Y3935" s="149"/>
      <c r="Z3935" s="149"/>
      <c r="AA3935" s="149"/>
      <c r="AB3935" s="149" t="s">
        <v>269</v>
      </c>
      <c r="AC3935" s="149" t="s">
        <v>270</v>
      </c>
      <c r="AD3935" s="149" t="s">
        <v>17146</v>
      </c>
      <c r="AE3935" s="149" t="s">
        <v>271</v>
      </c>
      <c r="AF3935" s="149"/>
      <c r="AG3935" s="149" t="s">
        <v>1098</v>
      </c>
      <c r="AH3935" s="149" t="s">
        <v>273</v>
      </c>
      <c r="AI3935" s="158">
        <v>93</v>
      </c>
      <c r="AJ3935" s="149"/>
      <c r="AK3935" s="159" t="s">
        <v>274</v>
      </c>
      <c r="AL3935" s="159" t="s">
        <v>274</v>
      </c>
      <c r="AM3935" s="149" t="s">
        <v>274</v>
      </c>
      <c r="AN3935" s="160">
        <v>4</v>
      </c>
      <c r="AO3935" s="149"/>
      <c r="AP3935" s="149" t="s">
        <v>274</v>
      </c>
      <c r="AQ3935" s="149" t="s">
        <v>275</v>
      </c>
      <c r="AR3935" s="158">
        <v>1</v>
      </c>
      <c r="AS3935" s="149" t="s">
        <v>275</v>
      </c>
      <c r="AT3935" s="149" t="s">
        <v>276</v>
      </c>
      <c r="AU3935" s="161">
        <v>1</v>
      </c>
      <c r="AV3935" s="159">
        <v>29858.55</v>
      </c>
      <c r="AW3935" s="159">
        <v>1194.34</v>
      </c>
      <c r="AX3935" s="149" t="s">
        <v>274</v>
      </c>
      <c r="AY3935" s="159">
        <v>378.64</v>
      </c>
      <c r="AZ3935" s="159">
        <v>378.64</v>
      </c>
      <c r="BA3935" s="159">
        <v>1514.53</v>
      </c>
      <c r="BB3935" s="159">
        <v>27528.31</v>
      </c>
      <c r="BC3935" s="162" t="s">
        <v>274</v>
      </c>
      <c r="BD3935" s="162">
        <v>0</v>
      </c>
      <c r="BE3935" s="159">
        <v>2330.24</v>
      </c>
      <c r="BF3935" s="159">
        <v>2330.24</v>
      </c>
      <c r="BG3935" s="159">
        <v>29858.55</v>
      </c>
    </row>
    <row r="3936" ht="28.05" customHeight="1" spans="1:59">
      <c r="A3936" s="149"/>
      <c r="B3936" s="149"/>
      <c r="C3936" s="149"/>
      <c r="D3936" s="149" t="s">
        <v>3726</v>
      </c>
      <c r="E3936" s="340" t="s">
        <v>17163</v>
      </c>
      <c r="F3936" s="149" t="s">
        <v>3726</v>
      </c>
      <c r="G3936" s="149" t="s">
        <v>17164</v>
      </c>
      <c r="H3936" s="149" t="s">
        <v>3818</v>
      </c>
      <c r="I3936" s="149" t="s">
        <v>17165</v>
      </c>
      <c r="J3936" s="149" t="s">
        <v>17166</v>
      </c>
      <c r="K3936" s="149"/>
      <c r="L3936" s="149" t="s">
        <v>287</v>
      </c>
      <c r="M3936" s="149"/>
      <c r="N3936" s="149" t="s">
        <v>263</v>
      </c>
      <c r="O3936" s="149" t="s">
        <v>214</v>
      </c>
      <c r="P3936" s="149" t="s">
        <v>53</v>
      </c>
      <c r="Q3936" s="149"/>
      <c r="R3936" s="149" t="s">
        <v>2512</v>
      </c>
      <c r="S3936" s="149" t="s">
        <v>174</v>
      </c>
      <c r="T3936" s="149" t="s">
        <v>168</v>
      </c>
      <c r="U3936" s="149" t="s">
        <v>267</v>
      </c>
      <c r="V3936" s="149"/>
      <c r="W3936" s="149"/>
      <c r="X3936" s="149" t="s">
        <v>336</v>
      </c>
      <c r="Y3936" s="149"/>
      <c r="Z3936" s="149"/>
      <c r="AA3936" s="149"/>
      <c r="AB3936" s="149" t="s">
        <v>269</v>
      </c>
      <c r="AC3936" s="149" t="s">
        <v>270</v>
      </c>
      <c r="AD3936" s="149" t="s">
        <v>168</v>
      </c>
      <c r="AE3936" s="149" t="s">
        <v>271</v>
      </c>
      <c r="AF3936" s="149"/>
      <c r="AG3936" s="149" t="s">
        <v>1098</v>
      </c>
      <c r="AH3936" s="149" t="s">
        <v>273</v>
      </c>
      <c r="AI3936" s="158">
        <v>67</v>
      </c>
      <c r="AJ3936" s="149"/>
      <c r="AK3936" s="159" t="s">
        <v>274</v>
      </c>
      <c r="AL3936" s="159" t="s">
        <v>274</v>
      </c>
      <c r="AM3936" s="149" t="s">
        <v>274</v>
      </c>
      <c r="AN3936" s="160">
        <v>4</v>
      </c>
      <c r="AO3936" s="149"/>
      <c r="AP3936" s="149" t="s">
        <v>274</v>
      </c>
      <c r="AQ3936" s="149" t="s">
        <v>275</v>
      </c>
      <c r="AR3936" s="158">
        <v>1</v>
      </c>
      <c r="AS3936" s="149" t="s">
        <v>275</v>
      </c>
      <c r="AT3936" s="149" t="s">
        <v>276</v>
      </c>
      <c r="AU3936" s="161">
        <v>1</v>
      </c>
      <c r="AV3936" s="159">
        <v>7522.13</v>
      </c>
      <c r="AW3936" s="159">
        <v>300.89</v>
      </c>
      <c r="AX3936" s="149" t="s">
        <v>274</v>
      </c>
      <c r="AY3936" s="159">
        <v>77.5</v>
      </c>
      <c r="AZ3936" s="159">
        <v>77.5</v>
      </c>
      <c r="BA3936" s="159">
        <v>310</v>
      </c>
      <c r="BB3936" s="159">
        <v>4973.64</v>
      </c>
      <c r="BC3936" s="162" t="s">
        <v>274</v>
      </c>
      <c r="BD3936" s="162">
        <v>0</v>
      </c>
      <c r="BE3936" s="159">
        <v>2548.49</v>
      </c>
      <c r="BF3936" s="159">
        <v>2548.49</v>
      </c>
      <c r="BG3936" s="159">
        <v>7522.13</v>
      </c>
    </row>
    <row r="3937" ht="28.05" customHeight="1" spans="1:59">
      <c r="A3937" s="149"/>
      <c r="B3937" s="149"/>
      <c r="C3937" s="149"/>
      <c r="D3937" s="149" t="s">
        <v>3726</v>
      </c>
      <c r="E3937" s="340" t="s">
        <v>17167</v>
      </c>
      <c r="F3937" s="149" t="s">
        <v>3726</v>
      </c>
      <c r="G3937" s="149" t="s">
        <v>17168</v>
      </c>
      <c r="H3937" s="149" t="s">
        <v>17169</v>
      </c>
      <c r="I3937" s="149" t="s">
        <v>17170</v>
      </c>
      <c r="J3937" s="149" t="s">
        <v>17171</v>
      </c>
      <c r="K3937" s="149"/>
      <c r="L3937" s="149" t="s">
        <v>287</v>
      </c>
      <c r="M3937" s="149"/>
      <c r="N3937" s="149" t="s">
        <v>263</v>
      </c>
      <c r="O3937" s="149" t="s">
        <v>214</v>
      </c>
      <c r="P3937" s="149" t="s">
        <v>53</v>
      </c>
      <c r="Q3937" s="149"/>
      <c r="R3937" s="149" t="s">
        <v>17172</v>
      </c>
      <c r="S3937" s="149" t="s">
        <v>16854</v>
      </c>
      <c r="T3937" s="149" t="s">
        <v>414</v>
      </c>
      <c r="U3937" s="149" t="s">
        <v>267</v>
      </c>
      <c r="V3937" s="149"/>
      <c r="W3937" s="149"/>
      <c r="X3937" s="149" t="s">
        <v>336</v>
      </c>
      <c r="Y3937" s="149"/>
      <c r="Z3937" s="149"/>
      <c r="AA3937" s="149"/>
      <c r="AB3937" s="149" t="s">
        <v>269</v>
      </c>
      <c r="AC3937" s="149" t="s">
        <v>270</v>
      </c>
      <c r="AD3937" s="149" t="s">
        <v>414</v>
      </c>
      <c r="AE3937" s="149" t="s">
        <v>271</v>
      </c>
      <c r="AF3937" s="149"/>
      <c r="AG3937" s="149" t="s">
        <v>1098</v>
      </c>
      <c r="AH3937" s="149" t="s">
        <v>273</v>
      </c>
      <c r="AI3937" s="158">
        <v>21</v>
      </c>
      <c r="AJ3937" s="149"/>
      <c r="AK3937" s="159" t="s">
        <v>274</v>
      </c>
      <c r="AL3937" s="159" t="s">
        <v>274</v>
      </c>
      <c r="AM3937" s="149" t="s">
        <v>274</v>
      </c>
      <c r="AN3937" s="160">
        <v>4</v>
      </c>
      <c r="AO3937" s="149"/>
      <c r="AP3937" s="149" t="s">
        <v>274</v>
      </c>
      <c r="AQ3937" s="149" t="s">
        <v>275</v>
      </c>
      <c r="AR3937" s="158">
        <v>1</v>
      </c>
      <c r="AS3937" s="149" t="s">
        <v>275</v>
      </c>
      <c r="AT3937" s="149" t="s">
        <v>276</v>
      </c>
      <c r="AU3937" s="161">
        <v>1</v>
      </c>
      <c r="AV3937" s="159">
        <v>92920.35</v>
      </c>
      <c r="AW3937" s="159">
        <v>3716.81</v>
      </c>
      <c r="AX3937" s="149" t="s">
        <v>274</v>
      </c>
      <c r="AY3937" s="159">
        <v>929.2</v>
      </c>
      <c r="AZ3937" s="159">
        <v>929.2</v>
      </c>
      <c r="BA3937" s="159">
        <v>3716.8</v>
      </c>
      <c r="BB3937" s="159">
        <v>19513.2</v>
      </c>
      <c r="BC3937" s="162" t="s">
        <v>274</v>
      </c>
      <c r="BD3937" s="162">
        <v>0</v>
      </c>
      <c r="BE3937" s="159">
        <v>73407.15</v>
      </c>
      <c r="BF3937" s="159">
        <v>73407.15</v>
      </c>
      <c r="BG3937" s="159">
        <v>92920.35</v>
      </c>
    </row>
    <row r="3938" ht="28.05" customHeight="1" spans="1:59">
      <c r="A3938" s="149"/>
      <c r="B3938" s="149"/>
      <c r="C3938" s="149"/>
      <c r="D3938" s="149" t="s">
        <v>3726</v>
      </c>
      <c r="E3938" s="340" t="s">
        <v>17173</v>
      </c>
      <c r="F3938" s="149" t="s">
        <v>3726</v>
      </c>
      <c r="G3938" s="149" t="s">
        <v>17174</v>
      </c>
      <c r="H3938" s="149" t="s">
        <v>17058</v>
      </c>
      <c r="I3938" s="149" t="s">
        <v>5826</v>
      </c>
      <c r="J3938" s="149" t="s">
        <v>17175</v>
      </c>
      <c r="K3938" s="149"/>
      <c r="L3938" s="149" t="s">
        <v>262</v>
      </c>
      <c r="M3938" s="149"/>
      <c r="N3938" s="149" t="s">
        <v>263</v>
      </c>
      <c r="O3938" s="149" t="s">
        <v>214</v>
      </c>
      <c r="P3938" s="149" t="s">
        <v>53</v>
      </c>
      <c r="Q3938" s="149"/>
      <c r="R3938" s="149" t="s">
        <v>62</v>
      </c>
      <c r="S3938" s="149" t="s">
        <v>5829</v>
      </c>
      <c r="T3938" s="149" t="s">
        <v>17146</v>
      </c>
      <c r="U3938" s="149" t="s">
        <v>267</v>
      </c>
      <c r="V3938" s="149"/>
      <c r="W3938" s="149"/>
      <c r="X3938" s="149" t="s">
        <v>268</v>
      </c>
      <c r="Y3938" s="149"/>
      <c r="Z3938" s="149"/>
      <c r="AA3938" s="149"/>
      <c r="AB3938" s="149" t="s">
        <v>269</v>
      </c>
      <c r="AC3938" s="149" t="s">
        <v>270</v>
      </c>
      <c r="AD3938" s="149" t="s">
        <v>17146</v>
      </c>
      <c r="AE3938" s="149" t="s">
        <v>271</v>
      </c>
      <c r="AF3938" s="149"/>
      <c r="AG3938" s="149" t="s">
        <v>1098</v>
      </c>
      <c r="AH3938" s="149" t="s">
        <v>273</v>
      </c>
      <c r="AI3938" s="158">
        <v>93</v>
      </c>
      <c r="AJ3938" s="149"/>
      <c r="AK3938" s="159" t="s">
        <v>274</v>
      </c>
      <c r="AL3938" s="159" t="s">
        <v>274</v>
      </c>
      <c r="AM3938" s="149" t="s">
        <v>274</v>
      </c>
      <c r="AN3938" s="160">
        <v>4</v>
      </c>
      <c r="AO3938" s="149"/>
      <c r="AP3938" s="149" t="s">
        <v>274</v>
      </c>
      <c r="AQ3938" s="149" t="s">
        <v>275</v>
      </c>
      <c r="AR3938" s="158">
        <v>1</v>
      </c>
      <c r="AS3938" s="149" t="s">
        <v>275</v>
      </c>
      <c r="AT3938" s="149" t="s">
        <v>276</v>
      </c>
      <c r="AU3938" s="161">
        <v>1</v>
      </c>
      <c r="AV3938" s="159">
        <v>29858.55</v>
      </c>
      <c r="AW3938" s="159">
        <v>1194.34</v>
      </c>
      <c r="AX3938" s="149" t="s">
        <v>274</v>
      </c>
      <c r="AY3938" s="159">
        <v>378.64</v>
      </c>
      <c r="AZ3938" s="159">
        <v>378.64</v>
      </c>
      <c r="BA3938" s="159">
        <v>1514.53</v>
      </c>
      <c r="BB3938" s="159">
        <v>27528.31</v>
      </c>
      <c r="BC3938" s="162" t="s">
        <v>274</v>
      </c>
      <c r="BD3938" s="162">
        <v>0</v>
      </c>
      <c r="BE3938" s="159">
        <v>2330.24</v>
      </c>
      <c r="BF3938" s="159">
        <v>2330.24</v>
      </c>
      <c r="BG3938" s="159">
        <v>29858.55</v>
      </c>
    </row>
    <row r="3939" ht="28.05" customHeight="1" spans="1:59">
      <c r="A3939" s="149"/>
      <c r="B3939" s="149"/>
      <c r="C3939" s="149"/>
      <c r="D3939" s="149" t="s">
        <v>3726</v>
      </c>
      <c r="E3939" s="340" t="s">
        <v>17176</v>
      </c>
      <c r="F3939" s="149" t="s">
        <v>3726</v>
      </c>
      <c r="G3939" s="149" t="s">
        <v>17177</v>
      </c>
      <c r="H3939" s="149" t="s">
        <v>5647</v>
      </c>
      <c r="I3939" s="149" t="s">
        <v>4756</v>
      </c>
      <c r="J3939" s="149" t="s">
        <v>17178</v>
      </c>
      <c r="K3939" s="149"/>
      <c r="L3939" s="149" t="s">
        <v>262</v>
      </c>
      <c r="M3939" s="149"/>
      <c r="N3939" s="149" t="s">
        <v>263</v>
      </c>
      <c r="O3939" s="149" t="s">
        <v>214</v>
      </c>
      <c r="P3939" s="149" t="s">
        <v>53</v>
      </c>
      <c r="Q3939" s="149"/>
      <c r="R3939" s="149" t="s">
        <v>3921</v>
      </c>
      <c r="S3939" s="149" t="s">
        <v>6852</v>
      </c>
      <c r="T3939" s="149" t="s">
        <v>17123</v>
      </c>
      <c r="U3939" s="149" t="s">
        <v>267</v>
      </c>
      <c r="V3939" s="149"/>
      <c r="W3939" s="149"/>
      <c r="X3939" s="149" t="s">
        <v>336</v>
      </c>
      <c r="Y3939" s="149"/>
      <c r="Z3939" s="149"/>
      <c r="AA3939" s="149"/>
      <c r="AB3939" s="149" t="s">
        <v>269</v>
      </c>
      <c r="AC3939" s="149" t="s">
        <v>270</v>
      </c>
      <c r="AD3939" s="149" t="s">
        <v>17123</v>
      </c>
      <c r="AE3939" s="149" t="s">
        <v>271</v>
      </c>
      <c r="AF3939" s="149"/>
      <c r="AG3939" s="149" t="s">
        <v>1098</v>
      </c>
      <c r="AH3939" s="149" t="s">
        <v>273</v>
      </c>
      <c r="AI3939" s="158">
        <v>63</v>
      </c>
      <c r="AJ3939" s="149"/>
      <c r="AK3939" s="159" t="s">
        <v>274</v>
      </c>
      <c r="AL3939" s="159" t="s">
        <v>274</v>
      </c>
      <c r="AM3939" s="149" t="s">
        <v>274</v>
      </c>
      <c r="AN3939" s="160">
        <v>4</v>
      </c>
      <c r="AO3939" s="149"/>
      <c r="AP3939" s="149" t="s">
        <v>274</v>
      </c>
      <c r="AQ3939" s="149" t="s">
        <v>275</v>
      </c>
      <c r="AR3939" s="158">
        <v>1</v>
      </c>
      <c r="AS3939" s="149" t="s">
        <v>275</v>
      </c>
      <c r="AT3939" s="149" t="s">
        <v>276</v>
      </c>
      <c r="AU3939" s="161">
        <v>1</v>
      </c>
      <c r="AV3939" s="159">
        <v>31858.4</v>
      </c>
      <c r="AW3939" s="159">
        <v>1274.34</v>
      </c>
      <c r="AX3939" s="149" t="s">
        <v>274</v>
      </c>
      <c r="AY3939" s="159">
        <v>327.2</v>
      </c>
      <c r="AZ3939" s="159">
        <v>327.2</v>
      </c>
      <c r="BA3939" s="159">
        <v>1308.8</v>
      </c>
      <c r="BB3939" s="159">
        <v>19786.44</v>
      </c>
      <c r="BC3939" s="162" t="s">
        <v>274</v>
      </c>
      <c r="BD3939" s="162">
        <v>0</v>
      </c>
      <c r="BE3939" s="159">
        <v>12071.96</v>
      </c>
      <c r="BF3939" s="159">
        <v>12071.96</v>
      </c>
      <c r="BG3939" s="159">
        <v>31858.4</v>
      </c>
    </row>
    <row r="3940" ht="28.05" customHeight="1" spans="1:59">
      <c r="A3940" s="149"/>
      <c r="B3940" s="149"/>
      <c r="C3940" s="149"/>
      <c r="D3940" s="149" t="s">
        <v>3726</v>
      </c>
      <c r="E3940" s="340" t="s">
        <v>17179</v>
      </c>
      <c r="F3940" s="149" t="s">
        <v>3726</v>
      </c>
      <c r="G3940" s="149" t="s">
        <v>17180</v>
      </c>
      <c r="H3940" s="149" t="s">
        <v>3818</v>
      </c>
      <c r="I3940" s="149" t="s">
        <v>17165</v>
      </c>
      <c r="J3940" s="149" t="s">
        <v>17181</v>
      </c>
      <c r="K3940" s="149"/>
      <c r="L3940" s="149" t="s">
        <v>287</v>
      </c>
      <c r="M3940" s="149"/>
      <c r="N3940" s="149" t="s">
        <v>263</v>
      </c>
      <c r="O3940" s="149" t="s">
        <v>214</v>
      </c>
      <c r="P3940" s="149" t="s">
        <v>53</v>
      </c>
      <c r="Q3940" s="149"/>
      <c r="R3940" s="149" t="s">
        <v>2512</v>
      </c>
      <c r="S3940" s="149" t="s">
        <v>174</v>
      </c>
      <c r="T3940" s="149" t="s">
        <v>168</v>
      </c>
      <c r="U3940" s="149" t="s">
        <v>267</v>
      </c>
      <c r="V3940" s="149"/>
      <c r="W3940" s="149"/>
      <c r="X3940" s="149" t="s">
        <v>336</v>
      </c>
      <c r="Y3940" s="149"/>
      <c r="Z3940" s="149"/>
      <c r="AA3940" s="149"/>
      <c r="AB3940" s="149" t="s">
        <v>269</v>
      </c>
      <c r="AC3940" s="149" t="s">
        <v>270</v>
      </c>
      <c r="AD3940" s="149" t="s">
        <v>168</v>
      </c>
      <c r="AE3940" s="149" t="s">
        <v>271</v>
      </c>
      <c r="AF3940" s="149"/>
      <c r="AG3940" s="149" t="s">
        <v>1098</v>
      </c>
      <c r="AH3940" s="149" t="s">
        <v>273</v>
      </c>
      <c r="AI3940" s="158">
        <v>67</v>
      </c>
      <c r="AJ3940" s="149"/>
      <c r="AK3940" s="159" t="s">
        <v>274</v>
      </c>
      <c r="AL3940" s="159" t="s">
        <v>274</v>
      </c>
      <c r="AM3940" s="149" t="s">
        <v>274</v>
      </c>
      <c r="AN3940" s="160">
        <v>4</v>
      </c>
      <c r="AO3940" s="149"/>
      <c r="AP3940" s="149" t="s">
        <v>274</v>
      </c>
      <c r="AQ3940" s="149" t="s">
        <v>275</v>
      </c>
      <c r="AR3940" s="158">
        <v>1</v>
      </c>
      <c r="AS3940" s="149" t="s">
        <v>275</v>
      </c>
      <c r="AT3940" s="149" t="s">
        <v>276</v>
      </c>
      <c r="AU3940" s="161">
        <v>1</v>
      </c>
      <c r="AV3940" s="159">
        <v>7522.13</v>
      </c>
      <c r="AW3940" s="159">
        <v>300.89</v>
      </c>
      <c r="AX3940" s="149" t="s">
        <v>274</v>
      </c>
      <c r="AY3940" s="159">
        <v>77.5</v>
      </c>
      <c r="AZ3940" s="159">
        <v>77.5</v>
      </c>
      <c r="BA3940" s="159">
        <v>310</v>
      </c>
      <c r="BB3940" s="159">
        <v>4973.64</v>
      </c>
      <c r="BC3940" s="162" t="s">
        <v>274</v>
      </c>
      <c r="BD3940" s="162">
        <v>0</v>
      </c>
      <c r="BE3940" s="159">
        <v>2548.49</v>
      </c>
      <c r="BF3940" s="159">
        <v>2548.49</v>
      </c>
      <c r="BG3940" s="159">
        <v>7522.13</v>
      </c>
    </row>
    <row r="3941" ht="28.05" customHeight="1" spans="1:59">
      <c r="A3941" s="149"/>
      <c r="B3941" s="149"/>
      <c r="C3941" s="149"/>
      <c r="D3941" s="149" t="s">
        <v>3726</v>
      </c>
      <c r="E3941" s="340" t="s">
        <v>17182</v>
      </c>
      <c r="F3941" s="149" t="s">
        <v>3726</v>
      </c>
      <c r="G3941" s="149" t="s">
        <v>17183</v>
      </c>
      <c r="H3941" s="149" t="s">
        <v>17169</v>
      </c>
      <c r="I3941" s="149" t="s">
        <v>17170</v>
      </c>
      <c r="J3941" s="149" t="s">
        <v>17184</v>
      </c>
      <c r="K3941" s="149"/>
      <c r="L3941" s="149" t="s">
        <v>287</v>
      </c>
      <c r="M3941" s="149"/>
      <c r="N3941" s="149" t="s">
        <v>263</v>
      </c>
      <c r="O3941" s="149" t="s">
        <v>214</v>
      </c>
      <c r="P3941" s="149" t="s">
        <v>53</v>
      </c>
      <c r="Q3941" s="149"/>
      <c r="R3941" s="149" t="s">
        <v>3903</v>
      </c>
      <c r="S3941" s="149" t="s">
        <v>16854</v>
      </c>
      <c r="T3941" s="149" t="s">
        <v>414</v>
      </c>
      <c r="U3941" s="149" t="s">
        <v>267</v>
      </c>
      <c r="V3941" s="149"/>
      <c r="W3941" s="149"/>
      <c r="X3941" s="149" t="s">
        <v>336</v>
      </c>
      <c r="Y3941" s="149"/>
      <c r="Z3941" s="149"/>
      <c r="AA3941" s="149"/>
      <c r="AB3941" s="149" t="s">
        <v>269</v>
      </c>
      <c r="AC3941" s="149" t="s">
        <v>270</v>
      </c>
      <c r="AD3941" s="149" t="s">
        <v>414</v>
      </c>
      <c r="AE3941" s="149" t="s">
        <v>271</v>
      </c>
      <c r="AF3941" s="149"/>
      <c r="AG3941" s="149" t="s">
        <v>1098</v>
      </c>
      <c r="AH3941" s="149" t="s">
        <v>273</v>
      </c>
      <c r="AI3941" s="158">
        <v>21</v>
      </c>
      <c r="AJ3941" s="149"/>
      <c r="AK3941" s="159" t="s">
        <v>274</v>
      </c>
      <c r="AL3941" s="159" t="s">
        <v>274</v>
      </c>
      <c r="AM3941" s="149" t="s">
        <v>274</v>
      </c>
      <c r="AN3941" s="160">
        <v>4</v>
      </c>
      <c r="AO3941" s="149"/>
      <c r="AP3941" s="149" t="s">
        <v>274</v>
      </c>
      <c r="AQ3941" s="149" t="s">
        <v>275</v>
      </c>
      <c r="AR3941" s="158">
        <v>1</v>
      </c>
      <c r="AS3941" s="149" t="s">
        <v>275</v>
      </c>
      <c r="AT3941" s="149" t="s">
        <v>276</v>
      </c>
      <c r="AU3941" s="161">
        <v>1</v>
      </c>
      <c r="AV3941" s="159">
        <v>92920.36</v>
      </c>
      <c r="AW3941" s="159">
        <v>3716.81</v>
      </c>
      <c r="AX3941" s="149" t="s">
        <v>274</v>
      </c>
      <c r="AY3941" s="159">
        <v>929.2</v>
      </c>
      <c r="AZ3941" s="159">
        <v>929.2</v>
      </c>
      <c r="BA3941" s="159">
        <v>3716.8</v>
      </c>
      <c r="BB3941" s="159">
        <v>19513.2</v>
      </c>
      <c r="BC3941" s="162" t="s">
        <v>274</v>
      </c>
      <c r="BD3941" s="162">
        <v>0</v>
      </c>
      <c r="BE3941" s="159">
        <v>73407.16</v>
      </c>
      <c r="BF3941" s="159">
        <v>73407.16</v>
      </c>
      <c r="BG3941" s="159">
        <v>92920.36</v>
      </c>
    </row>
    <row r="3942" ht="28.05" customHeight="1" spans="1:59">
      <c r="A3942" s="149"/>
      <c r="B3942" s="149"/>
      <c r="C3942" s="149"/>
      <c r="D3942" s="149" t="s">
        <v>3726</v>
      </c>
      <c r="E3942" s="340" t="s">
        <v>17185</v>
      </c>
      <c r="F3942" s="149" t="s">
        <v>3726</v>
      </c>
      <c r="G3942" s="149" t="s">
        <v>17186</v>
      </c>
      <c r="H3942" s="149" t="s">
        <v>14918</v>
      </c>
      <c r="I3942" s="149" t="s">
        <v>17187</v>
      </c>
      <c r="J3942" s="149" t="s">
        <v>17188</v>
      </c>
      <c r="K3942" s="149"/>
      <c r="L3942" s="149" t="s">
        <v>262</v>
      </c>
      <c r="M3942" s="149"/>
      <c r="N3942" s="149" t="s">
        <v>263</v>
      </c>
      <c r="O3942" s="149" t="s">
        <v>214</v>
      </c>
      <c r="P3942" s="149" t="s">
        <v>53</v>
      </c>
      <c r="Q3942" s="149"/>
      <c r="R3942" s="149" t="s">
        <v>3903</v>
      </c>
      <c r="S3942" s="149" t="s">
        <v>17189</v>
      </c>
      <c r="T3942" s="149" t="s">
        <v>17123</v>
      </c>
      <c r="U3942" s="149" t="s">
        <v>267</v>
      </c>
      <c r="V3942" s="149"/>
      <c r="W3942" s="149"/>
      <c r="X3942" s="149" t="s">
        <v>336</v>
      </c>
      <c r="Y3942" s="149"/>
      <c r="Z3942" s="149"/>
      <c r="AA3942" s="149"/>
      <c r="AB3942" s="149" t="s">
        <v>269</v>
      </c>
      <c r="AC3942" s="149" t="s">
        <v>270</v>
      </c>
      <c r="AD3942" s="149" t="s">
        <v>17123</v>
      </c>
      <c r="AE3942" s="149" t="s">
        <v>271</v>
      </c>
      <c r="AF3942" s="149"/>
      <c r="AG3942" s="149" t="s">
        <v>1098</v>
      </c>
      <c r="AH3942" s="149" t="s">
        <v>273</v>
      </c>
      <c r="AI3942" s="158">
        <v>63</v>
      </c>
      <c r="AJ3942" s="149"/>
      <c r="AK3942" s="159" t="s">
        <v>274</v>
      </c>
      <c r="AL3942" s="159" t="s">
        <v>274</v>
      </c>
      <c r="AM3942" s="149" t="s">
        <v>274</v>
      </c>
      <c r="AN3942" s="160">
        <v>4</v>
      </c>
      <c r="AO3942" s="149"/>
      <c r="AP3942" s="149" t="s">
        <v>274</v>
      </c>
      <c r="AQ3942" s="149" t="s">
        <v>275</v>
      </c>
      <c r="AR3942" s="158">
        <v>1</v>
      </c>
      <c r="AS3942" s="149" t="s">
        <v>275</v>
      </c>
      <c r="AT3942" s="149" t="s">
        <v>276</v>
      </c>
      <c r="AU3942" s="161">
        <v>1</v>
      </c>
      <c r="AV3942" s="159">
        <v>14008.85</v>
      </c>
      <c r="AW3942" s="159">
        <v>560.35</v>
      </c>
      <c r="AX3942" s="149" t="s">
        <v>274</v>
      </c>
      <c r="AY3942" s="159">
        <v>143.87</v>
      </c>
      <c r="AZ3942" s="159">
        <v>143.87</v>
      </c>
      <c r="BA3942" s="159">
        <v>575.48</v>
      </c>
      <c r="BB3942" s="159">
        <v>8700.7</v>
      </c>
      <c r="BC3942" s="162" t="s">
        <v>274</v>
      </c>
      <c r="BD3942" s="162">
        <v>0</v>
      </c>
      <c r="BE3942" s="159">
        <v>5308.15</v>
      </c>
      <c r="BF3942" s="159">
        <v>5308.15</v>
      </c>
      <c r="BG3942" s="159">
        <v>14008.85</v>
      </c>
    </row>
    <row r="3943" ht="28.05" customHeight="1" spans="1:59">
      <c r="A3943" s="149"/>
      <c r="B3943" s="149"/>
      <c r="C3943" s="149"/>
      <c r="D3943" s="149" t="s">
        <v>3726</v>
      </c>
      <c r="E3943" s="340" t="s">
        <v>17190</v>
      </c>
      <c r="F3943" s="149" t="s">
        <v>3726</v>
      </c>
      <c r="G3943" s="149" t="s">
        <v>17191</v>
      </c>
      <c r="H3943" s="149" t="s">
        <v>17192</v>
      </c>
      <c r="I3943" s="149" t="s">
        <v>17193</v>
      </c>
      <c r="J3943" s="149" t="s">
        <v>17194</v>
      </c>
      <c r="K3943" s="149"/>
      <c r="L3943" s="149" t="s">
        <v>262</v>
      </c>
      <c r="M3943" s="149"/>
      <c r="N3943" s="149" t="s">
        <v>263</v>
      </c>
      <c r="O3943" s="149" t="s">
        <v>214</v>
      </c>
      <c r="P3943" s="149" t="s">
        <v>53</v>
      </c>
      <c r="Q3943" s="149"/>
      <c r="R3943" s="149" t="s">
        <v>4179</v>
      </c>
      <c r="S3943" s="149" t="s">
        <v>785</v>
      </c>
      <c r="T3943" s="149" t="s">
        <v>17146</v>
      </c>
      <c r="U3943" s="149" t="s">
        <v>267</v>
      </c>
      <c r="V3943" s="149"/>
      <c r="W3943" s="149"/>
      <c r="X3943" s="149" t="s">
        <v>705</v>
      </c>
      <c r="Y3943" s="149"/>
      <c r="Z3943" s="149"/>
      <c r="AA3943" s="149"/>
      <c r="AB3943" s="149" t="s">
        <v>269</v>
      </c>
      <c r="AC3943" s="149" t="s">
        <v>318</v>
      </c>
      <c r="AD3943" s="149" t="s">
        <v>17146</v>
      </c>
      <c r="AE3943" s="149" t="s">
        <v>271</v>
      </c>
      <c r="AF3943" s="149"/>
      <c r="AG3943" s="149" t="s">
        <v>272</v>
      </c>
      <c r="AH3943" s="149" t="s">
        <v>273</v>
      </c>
      <c r="AI3943" s="158">
        <v>60</v>
      </c>
      <c r="AJ3943" s="149"/>
      <c r="AK3943" s="159" t="s">
        <v>274</v>
      </c>
      <c r="AL3943" s="159" t="s">
        <v>274</v>
      </c>
      <c r="AM3943" s="149" t="s">
        <v>274</v>
      </c>
      <c r="AN3943" s="160">
        <v>4</v>
      </c>
      <c r="AO3943" s="149"/>
      <c r="AP3943" s="149" t="s">
        <v>274</v>
      </c>
      <c r="AQ3943" s="149" t="s">
        <v>275</v>
      </c>
      <c r="AR3943" s="158">
        <v>1</v>
      </c>
      <c r="AS3943" s="149" t="s">
        <v>275</v>
      </c>
      <c r="AT3943" s="149" t="s">
        <v>276</v>
      </c>
      <c r="AU3943" s="161">
        <v>1</v>
      </c>
      <c r="AV3943" s="159">
        <v>4181.03</v>
      </c>
      <c r="AW3943" s="159">
        <v>167.24</v>
      </c>
      <c r="AX3943" s="149" t="s">
        <v>274</v>
      </c>
      <c r="AY3943" s="162">
        <v>0</v>
      </c>
      <c r="AZ3943" s="162" t="s">
        <v>274</v>
      </c>
      <c r="BA3943" s="162">
        <v>0</v>
      </c>
      <c r="BB3943" s="159">
        <v>4013.79</v>
      </c>
      <c r="BC3943" s="162" t="s">
        <v>274</v>
      </c>
      <c r="BD3943" s="162">
        <v>0</v>
      </c>
      <c r="BE3943" s="159">
        <v>167.24</v>
      </c>
      <c r="BF3943" s="159">
        <v>167.24</v>
      </c>
      <c r="BG3943" s="159">
        <v>4181.03</v>
      </c>
    </row>
    <row r="3944" ht="28.05" customHeight="1" spans="1:59">
      <c r="A3944" s="149"/>
      <c r="B3944" s="149"/>
      <c r="C3944" s="149"/>
      <c r="D3944" s="149" t="s">
        <v>3726</v>
      </c>
      <c r="E3944" s="340" t="s">
        <v>17195</v>
      </c>
      <c r="F3944" s="149" t="s">
        <v>3726</v>
      </c>
      <c r="G3944" s="149" t="s">
        <v>17196</v>
      </c>
      <c r="H3944" s="149" t="s">
        <v>3818</v>
      </c>
      <c r="I3944" s="149" t="s">
        <v>17197</v>
      </c>
      <c r="J3944" s="149" t="s">
        <v>17198</v>
      </c>
      <c r="K3944" s="149"/>
      <c r="L3944" s="149" t="s">
        <v>287</v>
      </c>
      <c r="M3944" s="149"/>
      <c r="N3944" s="149" t="s">
        <v>263</v>
      </c>
      <c r="O3944" s="149" t="s">
        <v>214</v>
      </c>
      <c r="P3944" s="149" t="s">
        <v>53</v>
      </c>
      <c r="Q3944" s="149"/>
      <c r="R3944" s="149" t="s">
        <v>2512</v>
      </c>
      <c r="S3944" s="149" t="s">
        <v>174</v>
      </c>
      <c r="T3944" s="149" t="s">
        <v>168</v>
      </c>
      <c r="U3944" s="149" t="s">
        <v>267</v>
      </c>
      <c r="V3944" s="149"/>
      <c r="W3944" s="149"/>
      <c r="X3944" s="149" t="s">
        <v>336</v>
      </c>
      <c r="Y3944" s="149"/>
      <c r="Z3944" s="149"/>
      <c r="AA3944" s="149"/>
      <c r="AB3944" s="149" t="s">
        <v>269</v>
      </c>
      <c r="AC3944" s="149" t="s">
        <v>318</v>
      </c>
      <c r="AD3944" s="149" t="s">
        <v>168</v>
      </c>
      <c r="AE3944" s="149" t="s">
        <v>271</v>
      </c>
      <c r="AF3944" s="149"/>
      <c r="AG3944" s="149" t="s">
        <v>1098</v>
      </c>
      <c r="AH3944" s="149" t="s">
        <v>273</v>
      </c>
      <c r="AI3944" s="158">
        <v>51</v>
      </c>
      <c r="AJ3944" s="149"/>
      <c r="AK3944" s="159" t="s">
        <v>274</v>
      </c>
      <c r="AL3944" s="159" t="s">
        <v>274</v>
      </c>
      <c r="AM3944" s="149" t="s">
        <v>274</v>
      </c>
      <c r="AN3944" s="160">
        <v>4</v>
      </c>
      <c r="AO3944" s="149"/>
      <c r="AP3944" s="149" t="s">
        <v>274</v>
      </c>
      <c r="AQ3944" s="149" t="s">
        <v>275</v>
      </c>
      <c r="AR3944" s="158">
        <v>1</v>
      </c>
      <c r="AS3944" s="149" t="s">
        <v>275</v>
      </c>
      <c r="AT3944" s="149" t="s">
        <v>276</v>
      </c>
      <c r="AU3944" s="161">
        <v>1</v>
      </c>
      <c r="AV3944" s="159">
        <v>6637.17</v>
      </c>
      <c r="AW3944" s="159">
        <v>265.49</v>
      </c>
      <c r="AX3944" s="149" t="s">
        <v>274</v>
      </c>
      <c r="AY3944" s="162">
        <v>0</v>
      </c>
      <c r="AZ3944" s="162" t="s">
        <v>274</v>
      </c>
      <c r="BA3944" s="162">
        <v>0</v>
      </c>
      <c r="BB3944" s="159">
        <v>2847.05</v>
      </c>
      <c r="BC3944" s="162" t="s">
        <v>274</v>
      </c>
      <c r="BD3944" s="159">
        <v>3524.63</v>
      </c>
      <c r="BE3944" s="159">
        <v>3790.12</v>
      </c>
      <c r="BF3944" s="159">
        <v>265.49</v>
      </c>
      <c r="BG3944" s="159">
        <v>6637.17</v>
      </c>
    </row>
    <row r="3945" ht="28.05" customHeight="1" spans="1:59">
      <c r="A3945" s="149"/>
      <c r="B3945" s="149"/>
      <c r="C3945" s="149"/>
      <c r="D3945" s="149" t="s">
        <v>3726</v>
      </c>
      <c r="E3945" s="340" t="s">
        <v>17199</v>
      </c>
      <c r="F3945" s="149" t="s">
        <v>3726</v>
      </c>
      <c r="G3945" s="149" t="s">
        <v>17200</v>
      </c>
      <c r="H3945" s="149" t="s">
        <v>17192</v>
      </c>
      <c r="I3945" s="149" t="s">
        <v>17193</v>
      </c>
      <c r="J3945" s="149" t="s">
        <v>17201</v>
      </c>
      <c r="K3945" s="149"/>
      <c r="L3945" s="149" t="s">
        <v>262</v>
      </c>
      <c r="M3945" s="149"/>
      <c r="N3945" s="149" t="s">
        <v>263</v>
      </c>
      <c r="O3945" s="149" t="s">
        <v>214</v>
      </c>
      <c r="P3945" s="149" t="s">
        <v>53</v>
      </c>
      <c r="Q3945" s="149"/>
      <c r="R3945" s="149" t="s">
        <v>4179</v>
      </c>
      <c r="S3945" s="149" t="s">
        <v>785</v>
      </c>
      <c r="T3945" s="149" t="s">
        <v>17146</v>
      </c>
      <c r="U3945" s="149" t="s">
        <v>267</v>
      </c>
      <c r="V3945" s="149"/>
      <c r="W3945" s="149"/>
      <c r="X3945" s="149" t="s">
        <v>705</v>
      </c>
      <c r="Y3945" s="149"/>
      <c r="Z3945" s="149"/>
      <c r="AA3945" s="149"/>
      <c r="AB3945" s="149" t="s">
        <v>269</v>
      </c>
      <c r="AC3945" s="149" t="s">
        <v>318</v>
      </c>
      <c r="AD3945" s="149" t="s">
        <v>17146</v>
      </c>
      <c r="AE3945" s="149" t="s">
        <v>271</v>
      </c>
      <c r="AF3945" s="149"/>
      <c r="AG3945" s="149" t="s">
        <v>272</v>
      </c>
      <c r="AH3945" s="149" t="s">
        <v>273</v>
      </c>
      <c r="AI3945" s="158">
        <v>60</v>
      </c>
      <c r="AJ3945" s="149"/>
      <c r="AK3945" s="159" t="s">
        <v>274</v>
      </c>
      <c r="AL3945" s="159" t="s">
        <v>274</v>
      </c>
      <c r="AM3945" s="149" t="s">
        <v>274</v>
      </c>
      <c r="AN3945" s="160">
        <v>4</v>
      </c>
      <c r="AO3945" s="149"/>
      <c r="AP3945" s="149" t="s">
        <v>274</v>
      </c>
      <c r="AQ3945" s="149" t="s">
        <v>275</v>
      </c>
      <c r="AR3945" s="158">
        <v>1</v>
      </c>
      <c r="AS3945" s="149" t="s">
        <v>275</v>
      </c>
      <c r="AT3945" s="149" t="s">
        <v>276</v>
      </c>
      <c r="AU3945" s="161">
        <v>1</v>
      </c>
      <c r="AV3945" s="159">
        <v>4181.04</v>
      </c>
      <c r="AW3945" s="159">
        <v>167.24</v>
      </c>
      <c r="AX3945" s="149" t="s">
        <v>274</v>
      </c>
      <c r="AY3945" s="162">
        <v>0</v>
      </c>
      <c r="AZ3945" s="162" t="s">
        <v>274</v>
      </c>
      <c r="BA3945" s="162">
        <v>0</v>
      </c>
      <c r="BB3945" s="159">
        <v>4013.8</v>
      </c>
      <c r="BC3945" s="162" t="s">
        <v>274</v>
      </c>
      <c r="BD3945" s="162">
        <v>0</v>
      </c>
      <c r="BE3945" s="159">
        <v>167.24</v>
      </c>
      <c r="BF3945" s="159">
        <v>167.24</v>
      </c>
      <c r="BG3945" s="159">
        <v>4181.04</v>
      </c>
    </row>
    <row r="3946" ht="28.05" customHeight="1" spans="1:59">
      <c r="A3946" s="149"/>
      <c r="B3946" s="149"/>
      <c r="C3946" s="149"/>
      <c r="D3946" s="149" t="s">
        <v>3726</v>
      </c>
      <c r="E3946" s="340" t="s">
        <v>17202</v>
      </c>
      <c r="F3946" s="149" t="s">
        <v>3726</v>
      </c>
      <c r="G3946" s="149" t="s">
        <v>17203</v>
      </c>
      <c r="H3946" s="149" t="s">
        <v>10901</v>
      </c>
      <c r="I3946" s="149" t="s">
        <v>17204</v>
      </c>
      <c r="J3946" s="149" t="s">
        <v>17205</v>
      </c>
      <c r="K3946" s="149"/>
      <c r="L3946" s="149" t="s">
        <v>287</v>
      </c>
      <c r="M3946" s="149"/>
      <c r="N3946" s="149" t="s">
        <v>263</v>
      </c>
      <c r="O3946" s="149" t="s">
        <v>214</v>
      </c>
      <c r="P3946" s="149" t="s">
        <v>53</v>
      </c>
      <c r="Q3946" s="149"/>
      <c r="R3946" s="149" t="s">
        <v>13191</v>
      </c>
      <c r="S3946" s="149" t="s">
        <v>10904</v>
      </c>
      <c r="T3946" s="149" t="s">
        <v>414</v>
      </c>
      <c r="U3946" s="149" t="s">
        <v>267</v>
      </c>
      <c r="V3946" s="149"/>
      <c r="W3946" s="149"/>
      <c r="X3946" s="149" t="s">
        <v>336</v>
      </c>
      <c r="Y3946" s="149"/>
      <c r="Z3946" s="149"/>
      <c r="AA3946" s="149"/>
      <c r="AB3946" s="149" t="s">
        <v>269</v>
      </c>
      <c r="AC3946" s="149" t="s">
        <v>270</v>
      </c>
      <c r="AD3946" s="149" t="s">
        <v>414</v>
      </c>
      <c r="AE3946" s="149" t="s">
        <v>271</v>
      </c>
      <c r="AF3946" s="149"/>
      <c r="AG3946" s="149" t="s">
        <v>1098</v>
      </c>
      <c r="AH3946" s="149" t="s">
        <v>273</v>
      </c>
      <c r="AI3946" s="158">
        <v>21</v>
      </c>
      <c r="AJ3946" s="149"/>
      <c r="AK3946" s="159" t="s">
        <v>274</v>
      </c>
      <c r="AL3946" s="159" t="s">
        <v>274</v>
      </c>
      <c r="AM3946" s="149" t="s">
        <v>274</v>
      </c>
      <c r="AN3946" s="160">
        <v>4</v>
      </c>
      <c r="AO3946" s="149"/>
      <c r="AP3946" s="149" t="s">
        <v>274</v>
      </c>
      <c r="AQ3946" s="149" t="s">
        <v>275</v>
      </c>
      <c r="AR3946" s="158">
        <v>1</v>
      </c>
      <c r="AS3946" s="149" t="s">
        <v>275</v>
      </c>
      <c r="AT3946" s="149" t="s">
        <v>276</v>
      </c>
      <c r="AU3946" s="161">
        <v>1</v>
      </c>
      <c r="AV3946" s="159">
        <v>3097.35</v>
      </c>
      <c r="AW3946" s="159">
        <v>123.89</v>
      </c>
      <c r="AX3946" s="149" t="s">
        <v>274</v>
      </c>
      <c r="AY3946" s="159">
        <v>30.97</v>
      </c>
      <c r="AZ3946" s="159">
        <v>30.97</v>
      </c>
      <c r="BA3946" s="159">
        <v>123.88</v>
      </c>
      <c r="BB3946" s="159">
        <v>650.37</v>
      </c>
      <c r="BC3946" s="162" t="s">
        <v>274</v>
      </c>
      <c r="BD3946" s="162">
        <v>0</v>
      </c>
      <c r="BE3946" s="159">
        <v>2446.98</v>
      </c>
      <c r="BF3946" s="159">
        <v>2446.98</v>
      </c>
      <c r="BG3946" s="159">
        <v>3097.35</v>
      </c>
    </row>
    <row r="3947" ht="28.05" customHeight="1" spans="1:59">
      <c r="A3947" s="149"/>
      <c r="B3947" s="149"/>
      <c r="C3947" s="149"/>
      <c r="D3947" s="149" t="s">
        <v>3726</v>
      </c>
      <c r="E3947" s="340" t="s">
        <v>17206</v>
      </c>
      <c r="F3947" s="149" t="s">
        <v>3726</v>
      </c>
      <c r="G3947" s="149" t="s">
        <v>17207</v>
      </c>
      <c r="H3947" s="149" t="s">
        <v>17208</v>
      </c>
      <c r="I3947" s="149" t="s">
        <v>17209</v>
      </c>
      <c r="J3947" s="149" t="s">
        <v>17210</v>
      </c>
      <c r="K3947" s="149"/>
      <c r="L3947" s="149" t="s">
        <v>262</v>
      </c>
      <c r="M3947" s="149"/>
      <c r="N3947" s="149" t="s">
        <v>263</v>
      </c>
      <c r="O3947" s="149" t="s">
        <v>214</v>
      </c>
      <c r="P3947" s="149" t="s">
        <v>53</v>
      </c>
      <c r="Q3947" s="149"/>
      <c r="R3947" s="149" t="s">
        <v>3447</v>
      </c>
      <c r="S3947" s="149" t="s">
        <v>17211</v>
      </c>
      <c r="T3947" s="149" t="s">
        <v>17123</v>
      </c>
      <c r="U3947" s="149" t="s">
        <v>267</v>
      </c>
      <c r="V3947" s="149"/>
      <c r="W3947" s="149"/>
      <c r="X3947" s="149" t="s">
        <v>51</v>
      </c>
      <c r="Y3947" s="149"/>
      <c r="Z3947" s="149"/>
      <c r="AA3947" s="149"/>
      <c r="AB3947" s="149" t="s">
        <v>269</v>
      </c>
      <c r="AC3947" s="149" t="s">
        <v>270</v>
      </c>
      <c r="AD3947" s="149" t="s">
        <v>17123</v>
      </c>
      <c r="AE3947" s="149" t="s">
        <v>271</v>
      </c>
      <c r="AF3947" s="149"/>
      <c r="AG3947" s="149" t="s">
        <v>1098</v>
      </c>
      <c r="AH3947" s="149" t="s">
        <v>273</v>
      </c>
      <c r="AI3947" s="158">
        <v>63</v>
      </c>
      <c r="AJ3947" s="149"/>
      <c r="AK3947" s="159" t="s">
        <v>274</v>
      </c>
      <c r="AL3947" s="159" t="s">
        <v>274</v>
      </c>
      <c r="AM3947" s="149" t="s">
        <v>274</v>
      </c>
      <c r="AN3947" s="160">
        <v>4</v>
      </c>
      <c r="AO3947" s="149"/>
      <c r="AP3947" s="149" t="s">
        <v>274</v>
      </c>
      <c r="AQ3947" s="149" t="s">
        <v>275</v>
      </c>
      <c r="AR3947" s="158">
        <v>1</v>
      </c>
      <c r="AS3947" s="149" t="s">
        <v>275</v>
      </c>
      <c r="AT3947" s="149" t="s">
        <v>276</v>
      </c>
      <c r="AU3947" s="161">
        <v>1</v>
      </c>
      <c r="AV3947" s="159">
        <v>97345.13</v>
      </c>
      <c r="AW3947" s="159">
        <v>3893.81</v>
      </c>
      <c r="AX3947" s="149" t="s">
        <v>274</v>
      </c>
      <c r="AY3947" s="159">
        <v>999.76</v>
      </c>
      <c r="AZ3947" s="159">
        <v>999.76</v>
      </c>
      <c r="BA3947" s="159">
        <v>3999.04</v>
      </c>
      <c r="BB3947" s="159">
        <v>60459.14</v>
      </c>
      <c r="BC3947" s="162" t="s">
        <v>274</v>
      </c>
      <c r="BD3947" s="162">
        <v>0</v>
      </c>
      <c r="BE3947" s="159">
        <v>36885.99</v>
      </c>
      <c r="BF3947" s="159">
        <v>36885.99</v>
      </c>
      <c r="BG3947" s="159">
        <v>97345.13</v>
      </c>
    </row>
    <row r="3948" ht="28.05" customHeight="1" spans="1:59">
      <c r="A3948" s="149"/>
      <c r="B3948" s="149"/>
      <c r="C3948" s="149"/>
      <c r="D3948" s="149" t="s">
        <v>3726</v>
      </c>
      <c r="E3948" s="340" t="s">
        <v>17212</v>
      </c>
      <c r="F3948" s="149" t="s">
        <v>3726</v>
      </c>
      <c r="G3948" s="149" t="s">
        <v>17213</v>
      </c>
      <c r="H3948" s="149" t="s">
        <v>10732</v>
      </c>
      <c r="I3948" s="149" t="s">
        <v>17214</v>
      </c>
      <c r="J3948" s="149" t="s">
        <v>17215</v>
      </c>
      <c r="K3948" s="149"/>
      <c r="L3948" s="149" t="s">
        <v>287</v>
      </c>
      <c r="M3948" s="149"/>
      <c r="N3948" s="149" t="s">
        <v>263</v>
      </c>
      <c r="O3948" s="149" t="s">
        <v>214</v>
      </c>
      <c r="P3948" s="149" t="s">
        <v>53</v>
      </c>
      <c r="Q3948" s="149"/>
      <c r="R3948" s="149" t="s">
        <v>2512</v>
      </c>
      <c r="S3948" s="149" t="s">
        <v>4406</v>
      </c>
      <c r="T3948" s="149" t="s">
        <v>168</v>
      </c>
      <c r="U3948" s="149" t="s">
        <v>267</v>
      </c>
      <c r="V3948" s="149"/>
      <c r="W3948" s="149"/>
      <c r="X3948" s="149" t="s">
        <v>336</v>
      </c>
      <c r="Y3948" s="149"/>
      <c r="Z3948" s="149"/>
      <c r="AA3948" s="149"/>
      <c r="AB3948" s="149" t="s">
        <v>269</v>
      </c>
      <c r="AC3948" s="149" t="s">
        <v>270</v>
      </c>
      <c r="AD3948" s="149" t="s">
        <v>168</v>
      </c>
      <c r="AE3948" s="149" t="s">
        <v>271</v>
      </c>
      <c r="AF3948" s="149"/>
      <c r="AG3948" s="149" t="s">
        <v>1098</v>
      </c>
      <c r="AH3948" s="149" t="s">
        <v>273</v>
      </c>
      <c r="AI3948" s="158">
        <v>67</v>
      </c>
      <c r="AJ3948" s="149"/>
      <c r="AK3948" s="159" t="s">
        <v>274</v>
      </c>
      <c r="AL3948" s="159" t="s">
        <v>274</v>
      </c>
      <c r="AM3948" s="149" t="s">
        <v>274</v>
      </c>
      <c r="AN3948" s="160">
        <v>4</v>
      </c>
      <c r="AO3948" s="149"/>
      <c r="AP3948" s="149" t="s">
        <v>274</v>
      </c>
      <c r="AQ3948" s="149" t="s">
        <v>275</v>
      </c>
      <c r="AR3948" s="158">
        <v>1</v>
      </c>
      <c r="AS3948" s="149" t="s">
        <v>275</v>
      </c>
      <c r="AT3948" s="149" t="s">
        <v>276</v>
      </c>
      <c r="AU3948" s="161">
        <v>1</v>
      </c>
      <c r="AV3948" s="159">
        <v>3185.84</v>
      </c>
      <c r="AW3948" s="159">
        <v>127.43</v>
      </c>
      <c r="AX3948" s="149" t="s">
        <v>274</v>
      </c>
      <c r="AY3948" s="159">
        <v>32.82</v>
      </c>
      <c r="AZ3948" s="159">
        <v>32.82</v>
      </c>
      <c r="BA3948" s="159">
        <v>131.28</v>
      </c>
      <c r="BB3948" s="159">
        <v>2106.6</v>
      </c>
      <c r="BC3948" s="162" t="s">
        <v>274</v>
      </c>
      <c r="BD3948" s="162">
        <v>0</v>
      </c>
      <c r="BE3948" s="159">
        <v>1079.24</v>
      </c>
      <c r="BF3948" s="159">
        <v>1079.24</v>
      </c>
      <c r="BG3948" s="159">
        <v>3185.84</v>
      </c>
    </row>
    <row r="3949" ht="28.05" customHeight="1" spans="1:59">
      <c r="A3949" s="149"/>
      <c r="B3949" s="149"/>
      <c r="C3949" s="149"/>
      <c r="D3949" s="149" t="s">
        <v>3726</v>
      </c>
      <c r="E3949" s="340" t="s">
        <v>17216</v>
      </c>
      <c r="F3949" s="149" t="s">
        <v>3726</v>
      </c>
      <c r="G3949" s="149" t="s">
        <v>17217</v>
      </c>
      <c r="H3949" s="149" t="s">
        <v>17218</v>
      </c>
      <c r="I3949" s="149" t="s">
        <v>17219</v>
      </c>
      <c r="J3949" s="149" t="s">
        <v>17220</v>
      </c>
      <c r="K3949" s="149"/>
      <c r="L3949" s="149" t="s">
        <v>287</v>
      </c>
      <c r="M3949" s="149"/>
      <c r="N3949" s="149" t="s">
        <v>263</v>
      </c>
      <c r="O3949" s="149" t="s">
        <v>214</v>
      </c>
      <c r="P3949" s="149" t="s">
        <v>53</v>
      </c>
      <c r="Q3949" s="149"/>
      <c r="R3949" s="149" t="s">
        <v>4604</v>
      </c>
      <c r="S3949" s="149" t="s">
        <v>289</v>
      </c>
      <c r="T3949" s="149" t="s">
        <v>17146</v>
      </c>
      <c r="U3949" s="149" t="s">
        <v>267</v>
      </c>
      <c r="V3949" s="149"/>
      <c r="W3949" s="149"/>
      <c r="X3949" s="149" t="s">
        <v>336</v>
      </c>
      <c r="Y3949" s="149"/>
      <c r="Z3949" s="149"/>
      <c r="AA3949" s="149"/>
      <c r="AB3949" s="149" t="s">
        <v>269</v>
      </c>
      <c r="AC3949" s="149" t="s">
        <v>270</v>
      </c>
      <c r="AD3949" s="149" t="s">
        <v>17146</v>
      </c>
      <c r="AE3949" s="149" t="s">
        <v>271</v>
      </c>
      <c r="AF3949" s="149"/>
      <c r="AG3949" s="149" t="s">
        <v>1098</v>
      </c>
      <c r="AH3949" s="149" t="s">
        <v>273</v>
      </c>
      <c r="AI3949" s="158">
        <v>93</v>
      </c>
      <c r="AJ3949" s="149"/>
      <c r="AK3949" s="159" t="s">
        <v>274</v>
      </c>
      <c r="AL3949" s="159" t="s">
        <v>274</v>
      </c>
      <c r="AM3949" s="149" t="s">
        <v>274</v>
      </c>
      <c r="AN3949" s="160">
        <v>4</v>
      </c>
      <c r="AO3949" s="149"/>
      <c r="AP3949" s="149" t="s">
        <v>274</v>
      </c>
      <c r="AQ3949" s="149" t="s">
        <v>275</v>
      </c>
      <c r="AR3949" s="158">
        <v>1</v>
      </c>
      <c r="AS3949" s="149" t="s">
        <v>275</v>
      </c>
      <c r="AT3949" s="149" t="s">
        <v>276</v>
      </c>
      <c r="AU3949" s="161">
        <v>1</v>
      </c>
      <c r="AV3949" s="159">
        <v>256000</v>
      </c>
      <c r="AW3949" s="159">
        <v>10240</v>
      </c>
      <c r="AX3949" s="149" t="s">
        <v>274</v>
      </c>
      <c r="AY3949" s="159">
        <v>2925.72</v>
      </c>
      <c r="AZ3949" s="159">
        <v>2925.72</v>
      </c>
      <c r="BA3949" s="159">
        <v>11702.86</v>
      </c>
      <c r="BB3949" s="159">
        <v>236982.86</v>
      </c>
      <c r="BC3949" s="162" t="s">
        <v>274</v>
      </c>
      <c r="BD3949" s="162">
        <v>0</v>
      </c>
      <c r="BE3949" s="159">
        <v>19017.14</v>
      </c>
      <c r="BF3949" s="159">
        <v>19017.14</v>
      </c>
      <c r="BG3949" s="159">
        <v>256000</v>
      </c>
    </row>
    <row r="3950" ht="28.05" customHeight="1" spans="1:59">
      <c r="A3950" s="149"/>
      <c r="B3950" s="149"/>
      <c r="C3950" s="149"/>
      <c r="D3950" s="149" t="s">
        <v>3726</v>
      </c>
      <c r="E3950" s="340" t="s">
        <v>17221</v>
      </c>
      <c r="F3950" s="149" t="s">
        <v>3726</v>
      </c>
      <c r="G3950" s="149" t="s">
        <v>17222</v>
      </c>
      <c r="H3950" s="149" t="s">
        <v>10901</v>
      </c>
      <c r="I3950" s="149" t="s">
        <v>17204</v>
      </c>
      <c r="J3950" s="149" t="s">
        <v>17223</v>
      </c>
      <c r="K3950" s="149"/>
      <c r="L3950" s="149" t="s">
        <v>287</v>
      </c>
      <c r="M3950" s="149"/>
      <c r="N3950" s="149" t="s">
        <v>263</v>
      </c>
      <c r="O3950" s="149" t="s">
        <v>214</v>
      </c>
      <c r="P3950" s="149" t="s">
        <v>53</v>
      </c>
      <c r="Q3950" s="149"/>
      <c r="R3950" s="149" t="s">
        <v>13104</v>
      </c>
      <c r="S3950" s="149" t="s">
        <v>10904</v>
      </c>
      <c r="T3950" s="149" t="s">
        <v>414</v>
      </c>
      <c r="U3950" s="149" t="s">
        <v>267</v>
      </c>
      <c r="V3950" s="149"/>
      <c r="W3950" s="149"/>
      <c r="X3950" s="149" t="s">
        <v>336</v>
      </c>
      <c r="Y3950" s="149"/>
      <c r="Z3950" s="149"/>
      <c r="AA3950" s="149"/>
      <c r="AB3950" s="149" t="s">
        <v>269</v>
      </c>
      <c r="AC3950" s="149" t="s">
        <v>270</v>
      </c>
      <c r="AD3950" s="149" t="s">
        <v>414</v>
      </c>
      <c r="AE3950" s="149" t="s">
        <v>271</v>
      </c>
      <c r="AF3950" s="149"/>
      <c r="AG3950" s="149" t="s">
        <v>1098</v>
      </c>
      <c r="AH3950" s="149" t="s">
        <v>273</v>
      </c>
      <c r="AI3950" s="158">
        <v>21</v>
      </c>
      <c r="AJ3950" s="149"/>
      <c r="AK3950" s="159" t="s">
        <v>274</v>
      </c>
      <c r="AL3950" s="159" t="s">
        <v>274</v>
      </c>
      <c r="AM3950" s="149" t="s">
        <v>274</v>
      </c>
      <c r="AN3950" s="160">
        <v>4</v>
      </c>
      <c r="AO3950" s="149"/>
      <c r="AP3950" s="149" t="s">
        <v>274</v>
      </c>
      <c r="AQ3950" s="149" t="s">
        <v>275</v>
      </c>
      <c r="AR3950" s="158">
        <v>1</v>
      </c>
      <c r="AS3950" s="149" t="s">
        <v>275</v>
      </c>
      <c r="AT3950" s="149" t="s">
        <v>276</v>
      </c>
      <c r="AU3950" s="161">
        <v>1</v>
      </c>
      <c r="AV3950" s="159">
        <v>3097.35</v>
      </c>
      <c r="AW3950" s="159">
        <v>123.89</v>
      </c>
      <c r="AX3950" s="149" t="s">
        <v>274</v>
      </c>
      <c r="AY3950" s="159">
        <v>30.97</v>
      </c>
      <c r="AZ3950" s="159">
        <v>30.97</v>
      </c>
      <c r="BA3950" s="159">
        <v>123.88</v>
      </c>
      <c r="BB3950" s="159">
        <v>650.37</v>
      </c>
      <c r="BC3950" s="162" t="s">
        <v>274</v>
      </c>
      <c r="BD3950" s="162">
        <v>0</v>
      </c>
      <c r="BE3950" s="159">
        <v>2446.98</v>
      </c>
      <c r="BF3950" s="159">
        <v>2446.98</v>
      </c>
      <c r="BG3950" s="159">
        <v>3097.35</v>
      </c>
    </row>
    <row r="3951" ht="28.05" customHeight="1" spans="1:59">
      <c r="A3951" s="149"/>
      <c r="B3951" s="149"/>
      <c r="C3951" s="149"/>
      <c r="D3951" s="149" t="s">
        <v>3726</v>
      </c>
      <c r="E3951" s="340" t="s">
        <v>17224</v>
      </c>
      <c r="F3951" s="149" t="s">
        <v>3726</v>
      </c>
      <c r="G3951" s="149" t="s">
        <v>17225</v>
      </c>
      <c r="H3951" s="149" t="s">
        <v>10901</v>
      </c>
      <c r="I3951" s="149" t="s">
        <v>17204</v>
      </c>
      <c r="J3951" s="149" t="s">
        <v>17226</v>
      </c>
      <c r="K3951" s="149"/>
      <c r="L3951" s="149" t="s">
        <v>287</v>
      </c>
      <c r="M3951" s="149"/>
      <c r="N3951" s="149" t="s">
        <v>263</v>
      </c>
      <c r="O3951" s="149" t="s">
        <v>214</v>
      </c>
      <c r="P3951" s="149" t="s">
        <v>53</v>
      </c>
      <c r="Q3951" s="149"/>
      <c r="R3951" s="149" t="s">
        <v>13104</v>
      </c>
      <c r="S3951" s="149" t="s">
        <v>10904</v>
      </c>
      <c r="T3951" s="149" t="s">
        <v>414</v>
      </c>
      <c r="U3951" s="149" t="s">
        <v>267</v>
      </c>
      <c r="V3951" s="149"/>
      <c r="W3951" s="149"/>
      <c r="X3951" s="149" t="s">
        <v>336</v>
      </c>
      <c r="Y3951" s="149"/>
      <c r="Z3951" s="149"/>
      <c r="AA3951" s="149"/>
      <c r="AB3951" s="149" t="s">
        <v>269</v>
      </c>
      <c r="AC3951" s="149" t="s">
        <v>270</v>
      </c>
      <c r="AD3951" s="149" t="s">
        <v>414</v>
      </c>
      <c r="AE3951" s="149" t="s">
        <v>271</v>
      </c>
      <c r="AF3951" s="149"/>
      <c r="AG3951" s="149" t="s">
        <v>1098</v>
      </c>
      <c r="AH3951" s="149" t="s">
        <v>273</v>
      </c>
      <c r="AI3951" s="158">
        <v>21</v>
      </c>
      <c r="AJ3951" s="149"/>
      <c r="AK3951" s="159" t="s">
        <v>274</v>
      </c>
      <c r="AL3951" s="159" t="s">
        <v>274</v>
      </c>
      <c r="AM3951" s="149" t="s">
        <v>274</v>
      </c>
      <c r="AN3951" s="160">
        <v>4</v>
      </c>
      <c r="AO3951" s="149"/>
      <c r="AP3951" s="149" t="s">
        <v>274</v>
      </c>
      <c r="AQ3951" s="149" t="s">
        <v>275</v>
      </c>
      <c r="AR3951" s="158">
        <v>1</v>
      </c>
      <c r="AS3951" s="149" t="s">
        <v>275</v>
      </c>
      <c r="AT3951" s="149" t="s">
        <v>276</v>
      </c>
      <c r="AU3951" s="161">
        <v>1</v>
      </c>
      <c r="AV3951" s="159">
        <v>3097.34</v>
      </c>
      <c r="AW3951" s="159">
        <v>123.89</v>
      </c>
      <c r="AX3951" s="149" t="s">
        <v>274</v>
      </c>
      <c r="AY3951" s="159">
        <v>30.97</v>
      </c>
      <c r="AZ3951" s="159">
        <v>30.97</v>
      </c>
      <c r="BA3951" s="159">
        <v>123.88</v>
      </c>
      <c r="BB3951" s="159">
        <v>650.37</v>
      </c>
      <c r="BC3951" s="162" t="s">
        <v>274</v>
      </c>
      <c r="BD3951" s="162">
        <v>0</v>
      </c>
      <c r="BE3951" s="159">
        <v>2446.97</v>
      </c>
      <c r="BF3951" s="159">
        <v>2446.97</v>
      </c>
      <c r="BG3951" s="159">
        <v>3097.34</v>
      </c>
    </row>
    <row r="3952" ht="28.05" customHeight="1" spans="1:59">
      <c r="A3952" s="149"/>
      <c r="B3952" s="149"/>
      <c r="C3952" s="149"/>
      <c r="D3952" s="149" t="s">
        <v>3726</v>
      </c>
      <c r="E3952" s="340" t="s">
        <v>17227</v>
      </c>
      <c r="F3952" s="149" t="s">
        <v>3726</v>
      </c>
      <c r="G3952" s="149" t="s">
        <v>17228</v>
      </c>
      <c r="H3952" s="149" t="s">
        <v>17229</v>
      </c>
      <c r="I3952" s="149" t="s">
        <v>17230</v>
      </c>
      <c r="J3952" s="149" t="s">
        <v>17231</v>
      </c>
      <c r="K3952" s="149"/>
      <c r="L3952" s="149" t="s">
        <v>287</v>
      </c>
      <c r="M3952" s="149"/>
      <c r="N3952" s="149" t="s">
        <v>263</v>
      </c>
      <c r="O3952" s="149" t="s">
        <v>214</v>
      </c>
      <c r="P3952" s="149" t="s">
        <v>53</v>
      </c>
      <c r="Q3952" s="149"/>
      <c r="R3952" s="149" t="s">
        <v>4604</v>
      </c>
      <c r="S3952" s="149" t="s">
        <v>4677</v>
      </c>
      <c r="T3952" s="149" t="s">
        <v>17146</v>
      </c>
      <c r="U3952" s="149" t="s">
        <v>267</v>
      </c>
      <c r="V3952" s="149"/>
      <c r="W3952" s="149"/>
      <c r="X3952" s="149" t="s">
        <v>336</v>
      </c>
      <c r="Y3952" s="149"/>
      <c r="Z3952" s="149"/>
      <c r="AA3952" s="149"/>
      <c r="AB3952" s="149" t="s">
        <v>269</v>
      </c>
      <c r="AC3952" s="149" t="s">
        <v>270</v>
      </c>
      <c r="AD3952" s="149" t="s">
        <v>17146</v>
      </c>
      <c r="AE3952" s="149" t="s">
        <v>271</v>
      </c>
      <c r="AF3952" s="149"/>
      <c r="AG3952" s="149" t="s">
        <v>1098</v>
      </c>
      <c r="AH3952" s="149" t="s">
        <v>273</v>
      </c>
      <c r="AI3952" s="158">
        <v>93</v>
      </c>
      <c r="AJ3952" s="149"/>
      <c r="AK3952" s="159" t="s">
        <v>274</v>
      </c>
      <c r="AL3952" s="159" t="s">
        <v>274</v>
      </c>
      <c r="AM3952" s="149" t="s">
        <v>274</v>
      </c>
      <c r="AN3952" s="160">
        <v>4</v>
      </c>
      <c r="AO3952" s="149"/>
      <c r="AP3952" s="149" t="s">
        <v>274</v>
      </c>
      <c r="AQ3952" s="149" t="s">
        <v>275</v>
      </c>
      <c r="AR3952" s="158">
        <v>1</v>
      </c>
      <c r="AS3952" s="149" t="s">
        <v>275</v>
      </c>
      <c r="AT3952" s="149" t="s">
        <v>276</v>
      </c>
      <c r="AU3952" s="161">
        <v>1</v>
      </c>
      <c r="AV3952" s="159">
        <v>101724.14</v>
      </c>
      <c r="AW3952" s="159">
        <v>4068.97</v>
      </c>
      <c r="AX3952" s="149" t="s">
        <v>274</v>
      </c>
      <c r="AY3952" s="159">
        <v>1162.58</v>
      </c>
      <c r="AZ3952" s="159">
        <v>1162.58</v>
      </c>
      <c r="BA3952" s="159">
        <v>4650.31</v>
      </c>
      <c r="BB3952" s="159">
        <v>94167.45</v>
      </c>
      <c r="BC3952" s="162" t="s">
        <v>274</v>
      </c>
      <c r="BD3952" s="162">
        <v>0</v>
      </c>
      <c r="BE3952" s="159">
        <v>7556.69</v>
      </c>
      <c r="BF3952" s="159">
        <v>7556.69</v>
      </c>
      <c r="BG3952" s="159">
        <v>101724.14</v>
      </c>
    </row>
    <row r="3953" ht="28.05" customHeight="1" spans="1:59">
      <c r="A3953" s="149"/>
      <c r="B3953" s="149"/>
      <c r="C3953" s="149"/>
      <c r="D3953" s="149" t="s">
        <v>3726</v>
      </c>
      <c r="E3953" s="340" t="s">
        <v>17232</v>
      </c>
      <c r="F3953" s="149" t="s">
        <v>3726</v>
      </c>
      <c r="G3953" s="149" t="s">
        <v>17233</v>
      </c>
      <c r="H3953" s="149" t="s">
        <v>10732</v>
      </c>
      <c r="I3953" s="149" t="s">
        <v>17214</v>
      </c>
      <c r="J3953" s="149" t="s">
        <v>17234</v>
      </c>
      <c r="K3953" s="149"/>
      <c r="L3953" s="149" t="s">
        <v>287</v>
      </c>
      <c r="M3953" s="149"/>
      <c r="N3953" s="149" t="s">
        <v>263</v>
      </c>
      <c r="O3953" s="149" t="s">
        <v>214</v>
      </c>
      <c r="P3953" s="149" t="s">
        <v>53</v>
      </c>
      <c r="Q3953" s="149"/>
      <c r="R3953" s="149" t="s">
        <v>2512</v>
      </c>
      <c r="S3953" s="149" t="s">
        <v>4406</v>
      </c>
      <c r="T3953" s="149" t="s">
        <v>168</v>
      </c>
      <c r="U3953" s="149" t="s">
        <v>267</v>
      </c>
      <c r="V3953" s="149"/>
      <c r="W3953" s="149"/>
      <c r="X3953" s="149" t="s">
        <v>336</v>
      </c>
      <c r="Y3953" s="149"/>
      <c r="Z3953" s="149"/>
      <c r="AA3953" s="149"/>
      <c r="AB3953" s="149" t="s">
        <v>269</v>
      </c>
      <c r="AC3953" s="149" t="s">
        <v>270</v>
      </c>
      <c r="AD3953" s="149" t="s">
        <v>168</v>
      </c>
      <c r="AE3953" s="149" t="s">
        <v>271</v>
      </c>
      <c r="AF3953" s="149"/>
      <c r="AG3953" s="149" t="s">
        <v>1098</v>
      </c>
      <c r="AH3953" s="149" t="s">
        <v>273</v>
      </c>
      <c r="AI3953" s="158">
        <v>67</v>
      </c>
      <c r="AJ3953" s="149"/>
      <c r="AK3953" s="159" t="s">
        <v>274</v>
      </c>
      <c r="AL3953" s="159" t="s">
        <v>274</v>
      </c>
      <c r="AM3953" s="149" t="s">
        <v>274</v>
      </c>
      <c r="AN3953" s="160">
        <v>4</v>
      </c>
      <c r="AO3953" s="149"/>
      <c r="AP3953" s="149" t="s">
        <v>274</v>
      </c>
      <c r="AQ3953" s="149" t="s">
        <v>275</v>
      </c>
      <c r="AR3953" s="158">
        <v>1</v>
      </c>
      <c r="AS3953" s="149" t="s">
        <v>275</v>
      </c>
      <c r="AT3953" s="149" t="s">
        <v>276</v>
      </c>
      <c r="AU3953" s="161">
        <v>1</v>
      </c>
      <c r="AV3953" s="159">
        <v>3185.84</v>
      </c>
      <c r="AW3953" s="159">
        <v>127.43</v>
      </c>
      <c r="AX3953" s="149" t="s">
        <v>274</v>
      </c>
      <c r="AY3953" s="159">
        <v>32.82</v>
      </c>
      <c r="AZ3953" s="159">
        <v>32.82</v>
      </c>
      <c r="BA3953" s="159">
        <v>131.28</v>
      </c>
      <c r="BB3953" s="159">
        <v>2106.6</v>
      </c>
      <c r="BC3953" s="162" t="s">
        <v>274</v>
      </c>
      <c r="BD3953" s="162">
        <v>0</v>
      </c>
      <c r="BE3953" s="159">
        <v>1079.24</v>
      </c>
      <c r="BF3953" s="159">
        <v>1079.24</v>
      </c>
      <c r="BG3953" s="159">
        <v>3185.84</v>
      </c>
    </row>
    <row r="3954" ht="28.05" customHeight="1" spans="1:59">
      <c r="A3954" s="149"/>
      <c r="B3954" s="149"/>
      <c r="C3954" s="149"/>
      <c r="D3954" s="149" t="s">
        <v>3726</v>
      </c>
      <c r="E3954" s="340" t="s">
        <v>17235</v>
      </c>
      <c r="F3954" s="149" t="s">
        <v>3726</v>
      </c>
      <c r="G3954" s="149" t="s">
        <v>17236</v>
      </c>
      <c r="H3954" s="149" t="s">
        <v>10732</v>
      </c>
      <c r="I3954" s="149" t="s">
        <v>17237</v>
      </c>
      <c r="J3954" s="149" t="s">
        <v>17238</v>
      </c>
      <c r="K3954" s="149"/>
      <c r="L3954" s="149" t="s">
        <v>287</v>
      </c>
      <c r="M3954" s="149"/>
      <c r="N3954" s="149" t="s">
        <v>263</v>
      </c>
      <c r="O3954" s="149" t="s">
        <v>214</v>
      </c>
      <c r="P3954" s="149" t="s">
        <v>53</v>
      </c>
      <c r="Q3954" s="149"/>
      <c r="R3954" s="149" t="s">
        <v>2512</v>
      </c>
      <c r="S3954" s="149" t="s">
        <v>4406</v>
      </c>
      <c r="T3954" s="149" t="s">
        <v>168</v>
      </c>
      <c r="U3954" s="149" t="s">
        <v>267</v>
      </c>
      <c r="V3954" s="149"/>
      <c r="W3954" s="149"/>
      <c r="X3954" s="149" t="s">
        <v>336</v>
      </c>
      <c r="Y3954" s="149"/>
      <c r="Z3954" s="149"/>
      <c r="AA3954" s="149"/>
      <c r="AB3954" s="149" t="s">
        <v>269</v>
      </c>
      <c r="AC3954" s="149" t="s">
        <v>270</v>
      </c>
      <c r="AD3954" s="149" t="s">
        <v>168</v>
      </c>
      <c r="AE3954" s="149" t="s">
        <v>271</v>
      </c>
      <c r="AF3954" s="149"/>
      <c r="AG3954" s="149" t="s">
        <v>1098</v>
      </c>
      <c r="AH3954" s="149" t="s">
        <v>273</v>
      </c>
      <c r="AI3954" s="158">
        <v>67</v>
      </c>
      <c r="AJ3954" s="149"/>
      <c r="AK3954" s="159" t="s">
        <v>274</v>
      </c>
      <c r="AL3954" s="159" t="s">
        <v>274</v>
      </c>
      <c r="AM3954" s="149" t="s">
        <v>274</v>
      </c>
      <c r="AN3954" s="160">
        <v>4</v>
      </c>
      <c r="AO3954" s="149"/>
      <c r="AP3954" s="149" t="s">
        <v>274</v>
      </c>
      <c r="AQ3954" s="149" t="s">
        <v>275</v>
      </c>
      <c r="AR3954" s="158">
        <v>1</v>
      </c>
      <c r="AS3954" s="149" t="s">
        <v>275</v>
      </c>
      <c r="AT3954" s="149" t="s">
        <v>276</v>
      </c>
      <c r="AU3954" s="161">
        <v>1</v>
      </c>
      <c r="AV3954" s="159">
        <v>5221.24</v>
      </c>
      <c r="AW3954" s="159">
        <v>208.85</v>
      </c>
      <c r="AX3954" s="149" t="s">
        <v>274</v>
      </c>
      <c r="AY3954" s="159">
        <v>53.8</v>
      </c>
      <c r="AZ3954" s="159">
        <v>53.8</v>
      </c>
      <c r="BA3954" s="159">
        <v>215.2</v>
      </c>
      <c r="BB3954" s="159">
        <v>3452.22</v>
      </c>
      <c r="BC3954" s="162" t="s">
        <v>274</v>
      </c>
      <c r="BD3954" s="162">
        <v>0</v>
      </c>
      <c r="BE3954" s="159">
        <v>1769.02</v>
      </c>
      <c r="BF3954" s="159">
        <v>1769.02</v>
      </c>
      <c r="BG3954" s="159">
        <v>5221.24</v>
      </c>
    </row>
    <row r="3955" ht="28.05" customHeight="1" spans="1:59">
      <c r="A3955" s="149"/>
      <c r="B3955" s="149"/>
      <c r="C3955" s="149"/>
      <c r="D3955" s="149" t="s">
        <v>3726</v>
      </c>
      <c r="E3955" s="340" t="s">
        <v>17239</v>
      </c>
      <c r="F3955" s="149" t="s">
        <v>3726</v>
      </c>
      <c r="G3955" s="149" t="s">
        <v>17240</v>
      </c>
      <c r="H3955" s="149" t="s">
        <v>17241</v>
      </c>
      <c r="I3955" s="149" t="s">
        <v>17242</v>
      </c>
      <c r="J3955" s="149" t="s">
        <v>17243</v>
      </c>
      <c r="K3955" s="149"/>
      <c r="L3955" s="149" t="s">
        <v>287</v>
      </c>
      <c r="M3955" s="149"/>
      <c r="N3955" s="149" t="s">
        <v>263</v>
      </c>
      <c r="O3955" s="149" t="s">
        <v>214</v>
      </c>
      <c r="P3955" s="149" t="s">
        <v>53</v>
      </c>
      <c r="Q3955" s="149"/>
      <c r="R3955" s="149" t="s">
        <v>13104</v>
      </c>
      <c r="S3955" s="149" t="s">
        <v>184</v>
      </c>
      <c r="T3955" s="149" t="s">
        <v>414</v>
      </c>
      <c r="U3955" s="149" t="s">
        <v>267</v>
      </c>
      <c r="V3955" s="149"/>
      <c r="W3955" s="149"/>
      <c r="X3955" s="149" t="s">
        <v>336</v>
      </c>
      <c r="Y3955" s="149"/>
      <c r="Z3955" s="149"/>
      <c r="AA3955" s="149"/>
      <c r="AB3955" s="149" t="s">
        <v>269</v>
      </c>
      <c r="AC3955" s="149" t="s">
        <v>270</v>
      </c>
      <c r="AD3955" s="149" t="s">
        <v>414</v>
      </c>
      <c r="AE3955" s="149" t="s">
        <v>271</v>
      </c>
      <c r="AF3955" s="149"/>
      <c r="AG3955" s="149" t="s">
        <v>1098</v>
      </c>
      <c r="AH3955" s="149" t="s">
        <v>273</v>
      </c>
      <c r="AI3955" s="158">
        <v>21</v>
      </c>
      <c r="AJ3955" s="149"/>
      <c r="AK3955" s="159" t="s">
        <v>274</v>
      </c>
      <c r="AL3955" s="159" t="s">
        <v>274</v>
      </c>
      <c r="AM3955" s="149" t="s">
        <v>274</v>
      </c>
      <c r="AN3955" s="160">
        <v>4</v>
      </c>
      <c r="AO3955" s="149"/>
      <c r="AP3955" s="149" t="s">
        <v>274</v>
      </c>
      <c r="AQ3955" s="149" t="s">
        <v>275</v>
      </c>
      <c r="AR3955" s="158">
        <v>1</v>
      </c>
      <c r="AS3955" s="149" t="s">
        <v>275</v>
      </c>
      <c r="AT3955" s="149" t="s">
        <v>276</v>
      </c>
      <c r="AU3955" s="161">
        <v>1</v>
      </c>
      <c r="AV3955" s="159">
        <v>4513.27</v>
      </c>
      <c r="AW3955" s="159">
        <v>180.53</v>
      </c>
      <c r="AX3955" s="149" t="s">
        <v>274</v>
      </c>
      <c r="AY3955" s="159">
        <v>45.13</v>
      </c>
      <c r="AZ3955" s="159">
        <v>45.13</v>
      </c>
      <c r="BA3955" s="159">
        <v>180.52</v>
      </c>
      <c r="BB3955" s="159">
        <v>947.73</v>
      </c>
      <c r="BC3955" s="162" t="s">
        <v>274</v>
      </c>
      <c r="BD3955" s="162">
        <v>0</v>
      </c>
      <c r="BE3955" s="159">
        <v>3565.54</v>
      </c>
      <c r="BF3955" s="159">
        <v>3565.54</v>
      </c>
      <c r="BG3955" s="159">
        <v>4513.27</v>
      </c>
    </row>
    <row r="3956" ht="28.05" customHeight="1" spans="1:59">
      <c r="A3956" s="149"/>
      <c r="B3956" s="149"/>
      <c r="C3956" s="149"/>
      <c r="D3956" s="149" t="s">
        <v>3726</v>
      </c>
      <c r="E3956" s="340" t="s">
        <v>17244</v>
      </c>
      <c r="F3956" s="149" t="s">
        <v>3726</v>
      </c>
      <c r="G3956" s="149" t="s">
        <v>17245</v>
      </c>
      <c r="H3956" s="149" t="s">
        <v>17246</v>
      </c>
      <c r="I3956" s="149" t="s">
        <v>17247</v>
      </c>
      <c r="J3956" s="149" t="s">
        <v>17248</v>
      </c>
      <c r="K3956" s="149"/>
      <c r="L3956" s="149" t="s">
        <v>287</v>
      </c>
      <c r="M3956" s="149"/>
      <c r="N3956" s="149" t="s">
        <v>263</v>
      </c>
      <c r="O3956" s="149" t="s">
        <v>214</v>
      </c>
      <c r="P3956" s="149" t="s">
        <v>53</v>
      </c>
      <c r="Q3956" s="149"/>
      <c r="R3956" s="149" t="s">
        <v>4604</v>
      </c>
      <c r="S3956" s="149" t="s">
        <v>7322</v>
      </c>
      <c r="T3956" s="149" t="s">
        <v>17146</v>
      </c>
      <c r="U3956" s="149" t="s">
        <v>267</v>
      </c>
      <c r="V3956" s="149"/>
      <c r="W3956" s="149"/>
      <c r="X3956" s="149" t="s">
        <v>336</v>
      </c>
      <c r="Y3956" s="149"/>
      <c r="Z3956" s="149"/>
      <c r="AA3956" s="149"/>
      <c r="AB3956" s="149" t="s">
        <v>269</v>
      </c>
      <c r="AC3956" s="149" t="s">
        <v>270</v>
      </c>
      <c r="AD3956" s="149" t="s">
        <v>17146</v>
      </c>
      <c r="AE3956" s="149" t="s">
        <v>271</v>
      </c>
      <c r="AF3956" s="149"/>
      <c r="AG3956" s="149" t="s">
        <v>1098</v>
      </c>
      <c r="AH3956" s="149" t="s">
        <v>273</v>
      </c>
      <c r="AI3956" s="158">
        <v>93</v>
      </c>
      <c r="AJ3956" s="149"/>
      <c r="AK3956" s="159" t="s">
        <v>274</v>
      </c>
      <c r="AL3956" s="159" t="s">
        <v>274</v>
      </c>
      <c r="AM3956" s="149" t="s">
        <v>274</v>
      </c>
      <c r="AN3956" s="160">
        <v>4</v>
      </c>
      <c r="AO3956" s="149"/>
      <c r="AP3956" s="149" t="s">
        <v>274</v>
      </c>
      <c r="AQ3956" s="149" t="s">
        <v>275</v>
      </c>
      <c r="AR3956" s="158">
        <v>1</v>
      </c>
      <c r="AS3956" s="149" t="s">
        <v>275</v>
      </c>
      <c r="AT3956" s="149" t="s">
        <v>276</v>
      </c>
      <c r="AU3956" s="161">
        <v>1</v>
      </c>
      <c r="AV3956" s="159">
        <v>8017.24</v>
      </c>
      <c r="AW3956" s="159">
        <v>320.69</v>
      </c>
      <c r="AX3956" s="149" t="s">
        <v>274</v>
      </c>
      <c r="AY3956" s="159">
        <v>91.65</v>
      </c>
      <c r="AZ3956" s="159">
        <v>91.65</v>
      </c>
      <c r="BA3956" s="159">
        <v>366.6</v>
      </c>
      <c r="BB3956" s="159">
        <v>7421.59</v>
      </c>
      <c r="BC3956" s="162" t="s">
        <v>274</v>
      </c>
      <c r="BD3956" s="162">
        <v>0</v>
      </c>
      <c r="BE3956" s="159">
        <v>595.65</v>
      </c>
      <c r="BF3956" s="159">
        <v>595.65</v>
      </c>
      <c r="BG3956" s="159">
        <v>8017.24</v>
      </c>
    </row>
    <row r="3957" ht="28.05" customHeight="1" spans="1:59">
      <c r="A3957" s="149"/>
      <c r="B3957" s="149"/>
      <c r="C3957" s="149"/>
      <c r="D3957" s="149" t="s">
        <v>3726</v>
      </c>
      <c r="E3957" s="340" t="s">
        <v>17249</v>
      </c>
      <c r="F3957" s="149" t="s">
        <v>3726</v>
      </c>
      <c r="G3957" s="149" t="s">
        <v>17250</v>
      </c>
      <c r="H3957" s="149" t="s">
        <v>17251</v>
      </c>
      <c r="I3957" s="149" t="s">
        <v>17252</v>
      </c>
      <c r="J3957" s="149" t="s">
        <v>17253</v>
      </c>
      <c r="K3957" s="149"/>
      <c r="L3957" s="149" t="s">
        <v>287</v>
      </c>
      <c r="M3957" s="149"/>
      <c r="N3957" s="149" t="s">
        <v>263</v>
      </c>
      <c r="O3957" s="149" t="s">
        <v>214</v>
      </c>
      <c r="P3957" s="149" t="s">
        <v>53</v>
      </c>
      <c r="Q3957" s="149"/>
      <c r="R3957" s="149" t="s">
        <v>2512</v>
      </c>
      <c r="S3957" s="149" t="s">
        <v>289</v>
      </c>
      <c r="T3957" s="149" t="s">
        <v>168</v>
      </c>
      <c r="U3957" s="149" t="s">
        <v>267</v>
      </c>
      <c r="V3957" s="149"/>
      <c r="W3957" s="149"/>
      <c r="X3957" s="149" t="s">
        <v>336</v>
      </c>
      <c r="Y3957" s="149"/>
      <c r="Z3957" s="149"/>
      <c r="AA3957" s="149"/>
      <c r="AB3957" s="149" t="s">
        <v>269</v>
      </c>
      <c r="AC3957" s="149" t="s">
        <v>270</v>
      </c>
      <c r="AD3957" s="149" t="s">
        <v>168</v>
      </c>
      <c r="AE3957" s="149" t="s">
        <v>271</v>
      </c>
      <c r="AF3957" s="149"/>
      <c r="AG3957" s="149" t="s">
        <v>1098</v>
      </c>
      <c r="AH3957" s="149" t="s">
        <v>273</v>
      </c>
      <c r="AI3957" s="158">
        <v>67</v>
      </c>
      <c r="AJ3957" s="149"/>
      <c r="AK3957" s="159" t="s">
        <v>274</v>
      </c>
      <c r="AL3957" s="159" t="s">
        <v>274</v>
      </c>
      <c r="AM3957" s="149" t="s">
        <v>274</v>
      </c>
      <c r="AN3957" s="160">
        <v>4</v>
      </c>
      <c r="AO3957" s="149"/>
      <c r="AP3957" s="149" t="s">
        <v>274</v>
      </c>
      <c r="AQ3957" s="149" t="s">
        <v>275</v>
      </c>
      <c r="AR3957" s="158">
        <v>1</v>
      </c>
      <c r="AS3957" s="149" t="s">
        <v>275</v>
      </c>
      <c r="AT3957" s="149" t="s">
        <v>276</v>
      </c>
      <c r="AU3957" s="161">
        <v>1</v>
      </c>
      <c r="AV3957" s="159">
        <v>4805360.24</v>
      </c>
      <c r="AW3957" s="159">
        <v>192214.41</v>
      </c>
      <c r="AX3957" s="149" t="s">
        <v>274</v>
      </c>
      <c r="AY3957" s="159">
        <v>49509.78</v>
      </c>
      <c r="AZ3957" s="159">
        <v>49509.78</v>
      </c>
      <c r="BA3957" s="159">
        <v>198039.12</v>
      </c>
      <c r="BB3957" s="159">
        <v>3177362.32</v>
      </c>
      <c r="BC3957" s="162" t="s">
        <v>274</v>
      </c>
      <c r="BD3957" s="162">
        <v>0</v>
      </c>
      <c r="BE3957" s="159">
        <v>1627997.92</v>
      </c>
      <c r="BF3957" s="159">
        <v>1627997.92</v>
      </c>
      <c r="BG3957" s="159">
        <v>4805360.24</v>
      </c>
    </row>
    <row r="3958" ht="28.05" customHeight="1" spans="1:59">
      <c r="A3958" s="149"/>
      <c r="B3958" s="149"/>
      <c r="C3958" s="149"/>
      <c r="D3958" s="149" t="s">
        <v>3726</v>
      </c>
      <c r="E3958" s="340" t="s">
        <v>17254</v>
      </c>
      <c r="F3958" s="149" t="s">
        <v>3726</v>
      </c>
      <c r="G3958" s="149" t="s">
        <v>17255</v>
      </c>
      <c r="H3958" s="149" t="s">
        <v>17241</v>
      </c>
      <c r="I3958" s="149" t="s">
        <v>17256</v>
      </c>
      <c r="J3958" s="149" t="s">
        <v>17257</v>
      </c>
      <c r="K3958" s="149"/>
      <c r="L3958" s="149" t="s">
        <v>287</v>
      </c>
      <c r="M3958" s="149"/>
      <c r="N3958" s="149" t="s">
        <v>263</v>
      </c>
      <c r="O3958" s="149" t="s">
        <v>214</v>
      </c>
      <c r="P3958" s="149" t="s">
        <v>53</v>
      </c>
      <c r="Q3958" s="149"/>
      <c r="R3958" s="149" t="s">
        <v>13191</v>
      </c>
      <c r="S3958" s="149" t="s">
        <v>184</v>
      </c>
      <c r="T3958" s="149" t="s">
        <v>414</v>
      </c>
      <c r="U3958" s="149" t="s">
        <v>267</v>
      </c>
      <c r="V3958" s="149"/>
      <c r="W3958" s="149"/>
      <c r="X3958" s="149" t="s">
        <v>336</v>
      </c>
      <c r="Y3958" s="149"/>
      <c r="Z3958" s="149"/>
      <c r="AA3958" s="149"/>
      <c r="AB3958" s="149" t="s">
        <v>269</v>
      </c>
      <c r="AC3958" s="149" t="s">
        <v>270</v>
      </c>
      <c r="AD3958" s="149" t="s">
        <v>414</v>
      </c>
      <c r="AE3958" s="149" t="s">
        <v>271</v>
      </c>
      <c r="AF3958" s="149"/>
      <c r="AG3958" s="149" t="s">
        <v>1098</v>
      </c>
      <c r="AH3958" s="149" t="s">
        <v>273</v>
      </c>
      <c r="AI3958" s="158">
        <v>21</v>
      </c>
      <c r="AJ3958" s="149"/>
      <c r="AK3958" s="159" t="s">
        <v>274</v>
      </c>
      <c r="AL3958" s="159" t="s">
        <v>274</v>
      </c>
      <c r="AM3958" s="149" t="s">
        <v>274</v>
      </c>
      <c r="AN3958" s="160">
        <v>4</v>
      </c>
      <c r="AO3958" s="149"/>
      <c r="AP3958" s="149" t="s">
        <v>274</v>
      </c>
      <c r="AQ3958" s="149" t="s">
        <v>275</v>
      </c>
      <c r="AR3958" s="158">
        <v>1</v>
      </c>
      <c r="AS3958" s="149" t="s">
        <v>275</v>
      </c>
      <c r="AT3958" s="149" t="s">
        <v>276</v>
      </c>
      <c r="AU3958" s="161">
        <v>1</v>
      </c>
      <c r="AV3958" s="159">
        <v>4513.28</v>
      </c>
      <c r="AW3958" s="159">
        <v>180.53</v>
      </c>
      <c r="AX3958" s="149" t="s">
        <v>274</v>
      </c>
      <c r="AY3958" s="159">
        <v>45.13</v>
      </c>
      <c r="AZ3958" s="159">
        <v>45.13</v>
      </c>
      <c r="BA3958" s="159">
        <v>180.52</v>
      </c>
      <c r="BB3958" s="159">
        <v>947.73</v>
      </c>
      <c r="BC3958" s="162" t="s">
        <v>274</v>
      </c>
      <c r="BD3958" s="162">
        <v>0</v>
      </c>
      <c r="BE3958" s="159">
        <v>3565.55</v>
      </c>
      <c r="BF3958" s="159">
        <v>3565.55</v>
      </c>
      <c r="BG3958" s="159">
        <v>4513.28</v>
      </c>
    </row>
    <row r="3959" ht="28.05" customHeight="1" spans="1:59">
      <c r="A3959" s="149"/>
      <c r="B3959" s="149"/>
      <c r="C3959" s="149"/>
      <c r="D3959" s="149" t="s">
        <v>3726</v>
      </c>
      <c r="E3959" s="340" t="s">
        <v>17258</v>
      </c>
      <c r="F3959" s="149" t="s">
        <v>3726</v>
      </c>
      <c r="G3959" s="149" t="s">
        <v>17259</v>
      </c>
      <c r="H3959" s="149" t="s">
        <v>17260</v>
      </c>
      <c r="I3959" s="149" t="s">
        <v>17261</v>
      </c>
      <c r="J3959" s="149" t="s">
        <v>17262</v>
      </c>
      <c r="K3959" s="149"/>
      <c r="L3959" s="149" t="s">
        <v>287</v>
      </c>
      <c r="M3959" s="149"/>
      <c r="N3959" s="149" t="s">
        <v>263</v>
      </c>
      <c r="O3959" s="149" t="s">
        <v>214</v>
      </c>
      <c r="P3959" s="149" t="s">
        <v>53</v>
      </c>
      <c r="Q3959" s="149"/>
      <c r="R3959" s="149" t="s">
        <v>4604</v>
      </c>
      <c r="S3959" s="149" t="s">
        <v>4406</v>
      </c>
      <c r="T3959" s="149" t="s">
        <v>17146</v>
      </c>
      <c r="U3959" s="149" t="s">
        <v>267</v>
      </c>
      <c r="V3959" s="149"/>
      <c r="W3959" s="149"/>
      <c r="X3959" s="149" t="s">
        <v>336</v>
      </c>
      <c r="Y3959" s="149"/>
      <c r="Z3959" s="149"/>
      <c r="AA3959" s="149"/>
      <c r="AB3959" s="149" t="s">
        <v>269</v>
      </c>
      <c r="AC3959" s="149" t="s">
        <v>270</v>
      </c>
      <c r="AD3959" s="149" t="s">
        <v>17146</v>
      </c>
      <c r="AE3959" s="149" t="s">
        <v>271</v>
      </c>
      <c r="AF3959" s="149"/>
      <c r="AG3959" s="149" t="s">
        <v>1098</v>
      </c>
      <c r="AH3959" s="149" t="s">
        <v>273</v>
      </c>
      <c r="AI3959" s="158">
        <v>93</v>
      </c>
      <c r="AJ3959" s="149"/>
      <c r="AK3959" s="159" t="s">
        <v>274</v>
      </c>
      <c r="AL3959" s="159" t="s">
        <v>274</v>
      </c>
      <c r="AM3959" s="149" t="s">
        <v>274</v>
      </c>
      <c r="AN3959" s="160">
        <v>4</v>
      </c>
      <c r="AO3959" s="149"/>
      <c r="AP3959" s="149" t="s">
        <v>274</v>
      </c>
      <c r="AQ3959" s="149" t="s">
        <v>275</v>
      </c>
      <c r="AR3959" s="158">
        <v>1</v>
      </c>
      <c r="AS3959" s="149" t="s">
        <v>275</v>
      </c>
      <c r="AT3959" s="149" t="s">
        <v>276</v>
      </c>
      <c r="AU3959" s="161">
        <v>1</v>
      </c>
      <c r="AV3959" s="159">
        <v>3448.28</v>
      </c>
      <c r="AW3959" s="159">
        <v>137.93</v>
      </c>
      <c r="AX3959" s="149" t="s">
        <v>274</v>
      </c>
      <c r="AY3959" s="159">
        <v>39.44</v>
      </c>
      <c r="AZ3959" s="159">
        <v>39.44</v>
      </c>
      <c r="BA3959" s="159">
        <v>157.76</v>
      </c>
      <c r="BB3959" s="159">
        <v>3192.04</v>
      </c>
      <c r="BC3959" s="162" t="s">
        <v>274</v>
      </c>
      <c r="BD3959" s="162">
        <v>0</v>
      </c>
      <c r="BE3959" s="159">
        <v>256.24</v>
      </c>
      <c r="BF3959" s="159">
        <v>256.24</v>
      </c>
      <c r="BG3959" s="159">
        <v>3448.28</v>
      </c>
    </row>
    <row r="3960" ht="28.05" customHeight="1" spans="1:59">
      <c r="A3960" s="149"/>
      <c r="B3960" s="149"/>
      <c r="C3960" s="149"/>
      <c r="D3960" s="149" t="s">
        <v>3726</v>
      </c>
      <c r="E3960" s="340" t="s">
        <v>17263</v>
      </c>
      <c r="F3960" s="149" t="s">
        <v>3726</v>
      </c>
      <c r="G3960" s="149" t="s">
        <v>17264</v>
      </c>
      <c r="H3960" s="149" t="s">
        <v>8562</v>
      </c>
      <c r="I3960" s="149" t="s">
        <v>17265</v>
      </c>
      <c r="J3960" s="149" t="s">
        <v>17266</v>
      </c>
      <c r="K3960" s="149"/>
      <c r="L3960" s="149" t="s">
        <v>287</v>
      </c>
      <c r="M3960" s="149"/>
      <c r="N3960" s="149" t="s">
        <v>263</v>
      </c>
      <c r="O3960" s="149" t="s">
        <v>214</v>
      </c>
      <c r="P3960" s="149" t="s">
        <v>53</v>
      </c>
      <c r="Q3960" s="149"/>
      <c r="R3960" s="149" t="s">
        <v>2521</v>
      </c>
      <c r="S3960" s="149" t="s">
        <v>3893</v>
      </c>
      <c r="T3960" s="149" t="s">
        <v>17267</v>
      </c>
      <c r="U3960" s="149" t="s">
        <v>267</v>
      </c>
      <c r="V3960" s="149"/>
      <c r="W3960" s="149"/>
      <c r="X3960" s="149" t="s">
        <v>336</v>
      </c>
      <c r="Y3960" s="149"/>
      <c r="Z3960" s="149"/>
      <c r="AA3960" s="149"/>
      <c r="AB3960" s="149" t="s">
        <v>269</v>
      </c>
      <c r="AC3960" s="149" t="s">
        <v>270</v>
      </c>
      <c r="AD3960" s="149" t="s">
        <v>17267</v>
      </c>
      <c r="AE3960" s="149" t="s">
        <v>271</v>
      </c>
      <c r="AF3960" s="149"/>
      <c r="AG3960" s="149" t="s">
        <v>1098</v>
      </c>
      <c r="AH3960" s="149" t="s">
        <v>273</v>
      </c>
      <c r="AI3960" s="158">
        <v>67</v>
      </c>
      <c r="AJ3960" s="149"/>
      <c r="AK3960" s="159" t="s">
        <v>274</v>
      </c>
      <c r="AL3960" s="159" t="s">
        <v>274</v>
      </c>
      <c r="AM3960" s="149" t="s">
        <v>274</v>
      </c>
      <c r="AN3960" s="160">
        <v>4</v>
      </c>
      <c r="AO3960" s="149"/>
      <c r="AP3960" s="149" t="s">
        <v>274</v>
      </c>
      <c r="AQ3960" s="149" t="s">
        <v>275</v>
      </c>
      <c r="AR3960" s="158">
        <v>1</v>
      </c>
      <c r="AS3960" s="149" t="s">
        <v>275</v>
      </c>
      <c r="AT3960" s="149" t="s">
        <v>276</v>
      </c>
      <c r="AU3960" s="161">
        <v>1</v>
      </c>
      <c r="AV3960" s="159">
        <v>10344.83</v>
      </c>
      <c r="AW3960" s="159">
        <v>413.79</v>
      </c>
      <c r="AX3960" s="149" t="s">
        <v>274</v>
      </c>
      <c r="AY3960" s="159">
        <v>106.58</v>
      </c>
      <c r="AZ3960" s="159">
        <v>106.58</v>
      </c>
      <c r="BA3960" s="159">
        <v>426.32</v>
      </c>
      <c r="BB3960" s="159">
        <v>6840.22</v>
      </c>
      <c r="BC3960" s="162" t="s">
        <v>274</v>
      </c>
      <c r="BD3960" s="162">
        <v>0</v>
      </c>
      <c r="BE3960" s="159">
        <v>3504.61</v>
      </c>
      <c r="BF3960" s="159">
        <v>3504.61</v>
      </c>
      <c r="BG3960" s="159">
        <v>10344.83</v>
      </c>
    </row>
    <row r="3961" ht="28.05" customHeight="1" spans="1:59">
      <c r="A3961" s="149"/>
      <c r="B3961" s="149"/>
      <c r="C3961" s="149"/>
      <c r="D3961" s="149" t="s">
        <v>3726</v>
      </c>
      <c r="E3961" s="340" t="s">
        <v>17268</v>
      </c>
      <c r="F3961" s="149" t="s">
        <v>3726</v>
      </c>
      <c r="G3961" s="149" t="s">
        <v>17269</v>
      </c>
      <c r="H3961" s="149" t="s">
        <v>17270</v>
      </c>
      <c r="I3961" s="149" t="s">
        <v>17271</v>
      </c>
      <c r="J3961" s="149" t="s">
        <v>17272</v>
      </c>
      <c r="K3961" s="149"/>
      <c r="L3961" s="149" t="s">
        <v>287</v>
      </c>
      <c r="M3961" s="149"/>
      <c r="N3961" s="149" t="s">
        <v>263</v>
      </c>
      <c r="O3961" s="149" t="s">
        <v>214</v>
      </c>
      <c r="P3961" s="149" t="s">
        <v>53</v>
      </c>
      <c r="Q3961" s="149"/>
      <c r="R3961" s="149" t="s">
        <v>4604</v>
      </c>
      <c r="S3961" s="149" t="s">
        <v>4406</v>
      </c>
      <c r="T3961" s="149" t="s">
        <v>17146</v>
      </c>
      <c r="U3961" s="149" t="s">
        <v>267</v>
      </c>
      <c r="V3961" s="149"/>
      <c r="W3961" s="149"/>
      <c r="X3961" s="149" t="s">
        <v>336</v>
      </c>
      <c r="Y3961" s="149"/>
      <c r="Z3961" s="149"/>
      <c r="AA3961" s="149"/>
      <c r="AB3961" s="149" t="s">
        <v>269</v>
      </c>
      <c r="AC3961" s="149" t="s">
        <v>270</v>
      </c>
      <c r="AD3961" s="149" t="s">
        <v>17146</v>
      </c>
      <c r="AE3961" s="149" t="s">
        <v>271</v>
      </c>
      <c r="AF3961" s="149"/>
      <c r="AG3961" s="149" t="s">
        <v>1098</v>
      </c>
      <c r="AH3961" s="149" t="s">
        <v>273</v>
      </c>
      <c r="AI3961" s="158">
        <v>93</v>
      </c>
      <c r="AJ3961" s="149"/>
      <c r="AK3961" s="159" t="s">
        <v>274</v>
      </c>
      <c r="AL3961" s="159" t="s">
        <v>274</v>
      </c>
      <c r="AM3961" s="149" t="s">
        <v>274</v>
      </c>
      <c r="AN3961" s="160">
        <v>4</v>
      </c>
      <c r="AO3961" s="149"/>
      <c r="AP3961" s="149" t="s">
        <v>274</v>
      </c>
      <c r="AQ3961" s="149" t="s">
        <v>275</v>
      </c>
      <c r="AR3961" s="158">
        <v>1</v>
      </c>
      <c r="AS3961" s="149" t="s">
        <v>275</v>
      </c>
      <c r="AT3961" s="149" t="s">
        <v>276</v>
      </c>
      <c r="AU3961" s="161">
        <v>1</v>
      </c>
      <c r="AV3961" s="159">
        <v>3620.69</v>
      </c>
      <c r="AW3961" s="159">
        <v>144.83</v>
      </c>
      <c r="AX3961" s="149" t="s">
        <v>274</v>
      </c>
      <c r="AY3961" s="159">
        <v>41.35</v>
      </c>
      <c r="AZ3961" s="159">
        <v>41.35</v>
      </c>
      <c r="BA3961" s="159">
        <v>165.39</v>
      </c>
      <c r="BB3961" s="159">
        <v>3351.83</v>
      </c>
      <c r="BC3961" s="162" t="s">
        <v>274</v>
      </c>
      <c r="BD3961" s="162">
        <v>0</v>
      </c>
      <c r="BE3961" s="159">
        <v>268.86</v>
      </c>
      <c r="BF3961" s="159">
        <v>268.86</v>
      </c>
      <c r="BG3961" s="159">
        <v>3620.69</v>
      </c>
    </row>
    <row r="3962" ht="28.05" customHeight="1" spans="1:59">
      <c r="A3962" s="149"/>
      <c r="B3962" s="149"/>
      <c r="C3962" s="149"/>
      <c r="D3962" s="149" t="s">
        <v>3726</v>
      </c>
      <c r="E3962" s="340" t="s">
        <v>17273</v>
      </c>
      <c r="F3962" s="149" t="s">
        <v>3726</v>
      </c>
      <c r="G3962" s="149" t="s">
        <v>17274</v>
      </c>
      <c r="H3962" s="149" t="s">
        <v>16545</v>
      </c>
      <c r="I3962" s="149" t="s">
        <v>17275</v>
      </c>
      <c r="J3962" s="149" t="s">
        <v>17276</v>
      </c>
      <c r="K3962" s="149"/>
      <c r="L3962" s="149" t="s">
        <v>287</v>
      </c>
      <c r="M3962" s="149"/>
      <c r="N3962" s="149" t="s">
        <v>263</v>
      </c>
      <c r="O3962" s="149" t="s">
        <v>214</v>
      </c>
      <c r="P3962" s="149" t="s">
        <v>53</v>
      </c>
      <c r="Q3962" s="149"/>
      <c r="R3962" s="149" t="s">
        <v>13191</v>
      </c>
      <c r="S3962" s="149" t="s">
        <v>4703</v>
      </c>
      <c r="T3962" s="149" t="s">
        <v>414</v>
      </c>
      <c r="U3962" s="149" t="s">
        <v>267</v>
      </c>
      <c r="V3962" s="149"/>
      <c r="W3962" s="149"/>
      <c r="X3962" s="149" t="s">
        <v>336</v>
      </c>
      <c r="Y3962" s="149"/>
      <c r="Z3962" s="149"/>
      <c r="AA3962" s="149"/>
      <c r="AB3962" s="149" t="s">
        <v>269</v>
      </c>
      <c r="AC3962" s="149" t="s">
        <v>270</v>
      </c>
      <c r="AD3962" s="149" t="s">
        <v>414</v>
      </c>
      <c r="AE3962" s="149" t="s">
        <v>271</v>
      </c>
      <c r="AF3962" s="149"/>
      <c r="AG3962" s="149" t="s">
        <v>1098</v>
      </c>
      <c r="AH3962" s="149" t="s">
        <v>273</v>
      </c>
      <c r="AI3962" s="158">
        <v>21</v>
      </c>
      <c r="AJ3962" s="149"/>
      <c r="AK3962" s="159" t="s">
        <v>274</v>
      </c>
      <c r="AL3962" s="159" t="s">
        <v>274</v>
      </c>
      <c r="AM3962" s="149" t="s">
        <v>274</v>
      </c>
      <c r="AN3962" s="160">
        <v>4</v>
      </c>
      <c r="AO3962" s="149"/>
      <c r="AP3962" s="149" t="s">
        <v>274</v>
      </c>
      <c r="AQ3962" s="149" t="s">
        <v>275</v>
      </c>
      <c r="AR3962" s="158">
        <v>1</v>
      </c>
      <c r="AS3962" s="149" t="s">
        <v>275</v>
      </c>
      <c r="AT3962" s="149" t="s">
        <v>276</v>
      </c>
      <c r="AU3962" s="161">
        <v>1</v>
      </c>
      <c r="AV3962" s="159">
        <v>34955.75</v>
      </c>
      <c r="AW3962" s="159">
        <v>1398.23</v>
      </c>
      <c r="AX3962" s="149" t="s">
        <v>274</v>
      </c>
      <c r="AY3962" s="159">
        <v>349.56</v>
      </c>
      <c r="AZ3962" s="159">
        <v>349.56</v>
      </c>
      <c r="BA3962" s="159">
        <v>1398.24</v>
      </c>
      <c r="BB3962" s="159">
        <v>7340.76</v>
      </c>
      <c r="BC3962" s="162" t="s">
        <v>274</v>
      </c>
      <c r="BD3962" s="162">
        <v>0</v>
      </c>
      <c r="BE3962" s="159">
        <v>27614.99</v>
      </c>
      <c r="BF3962" s="159">
        <v>27614.99</v>
      </c>
      <c r="BG3962" s="159">
        <v>34955.75</v>
      </c>
    </row>
    <row r="3963" ht="28.05" customHeight="1" spans="1:59">
      <c r="A3963" s="149"/>
      <c r="B3963" s="149"/>
      <c r="C3963" s="149"/>
      <c r="D3963" s="149" t="s">
        <v>3726</v>
      </c>
      <c r="E3963" s="340" t="s">
        <v>17277</v>
      </c>
      <c r="F3963" s="149" t="s">
        <v>3726</v>
      </c>
      <c r="G3963" s="149" t="s">
        <v>17278</v>
      </c>
      <c r="H3963" s="149" t="s">
        <v>8562</v>
      </c>
      <c r="I3963" s="149" t="s">
        <v>17265</v>
      </c>
      <c r="J3963" s="149" t="s">
        <v>17279</v>
      </c>
      <c r="K3963" s="149"/>
      <c r="L3963" s="149" t="s">
        <v>287</v>
      </c>
      <c r="M3963" s="149"/>
      <c r="N3963" s="149" t="s">
        <v>263</v>
      </c>
      <c r="O3963" s="149" t="s">
        <v>214</v>
      </c>
      <c r="P3963" s="149" t="s">
        <v>53</v>
      </c>
      <c r="Q3963" s="149"/>
      <c r="R3963" s="149" t="s">
        <v>2521</v>
      </c>
      <c r="S3963" s="149" t="s">
        <v>3893</v>
      </c>
      <c r="T3963" s="149" t="s">
        <v>17267</v>
      </c>
      <c r="U3963" s="149" t="s">
        <v>267</v>
      </c>
      <c r="V3963" s="149"/>
      <c r="W3963" s="149"/>
      <c r="X3963" s="149" t="s">
        <v>336</v>
      </c>
      <c r="Y3963" s="149"/>
      <c r="Z3963" s="149"/>
      <c r="AA3963" s="149"/>
      <c r="AB3963" s="149" t="s">
        <v>269</v>
      </c>
      <c r="AC3963" s="149" t="s">
        <v>270</v>
      </c>
      <c r="AD3963" s="149" t="s">
        <v>17267</v>
      </c>
      <c r="AE3963" s="149" t="s">
        <v>271</v>
      </c>
      <c r="AF3963" s="149"/>
      <c r="AG3963" s="149" t="s">
        <v>1098</v>
      </c>
      <c r="AH3963" s="149" t="s">
        <v>273</v>
      </c>
      <c r="AI3963" s="158">
        <v>67</v>
      </c>
      <c r="AJ3963" s="149"/>
      <c r="AK3963" s="159" t="s">
        <v>274</v>
      </c>
      <c r="AL3963" s="159" t="s">
        <v>274</v>
      </c>
      <c r="AM3963" s="149" t="s">
        <v>274</v>
      </c>
      <c r="AN3963" s="160">
        <v>4</v>
      </c>
      <c r="AO3963" s="149"/>
      <c r="AP3963" s="149" t="s">
        <v>274</v>
      </c>
      <c r="AQ3963" s="149" t="s">
        <v>275</v>
      </c>
      <c r="AR3963" s="158">
        <v>1</v>
      </c>
      <c r="AS3963" s="149" t="s">
        <v>275</v>
      </c>
      <c r="AT3963" s="149" t="s">
        <v>276</v>
      </c>
      <c r="AU3963" s="161">
        <v>1</v>
      </c>
      <c r="AV3963" s="159">
        <v>10344.83</v>
      </c>
      <c r="AW3963" s="159">
        <v>413.79</v>
      </c>
      <c r="AX3963" s="149" t="s">
        <v>274</v>
      </c>
      <c r="AY3963" s="159">
        <v>106.58</v>
      </c>
      <c r="AZ3963" s="159">
        <v>106.58</v>
      </c>
      <c r="BA3963" s="159">
        <v>426.32</v>
      </c>
      <c r="BB3963" s="159">
        <v>6840.22</v>
      </c>
      <c r="BC3963" s="162" t="s">
        <v>274</v>
      </c>
      <c r="BD3963" s="162">
        <v>0</v>
      </c>
      <c r="BE3963" s="159">
        <v>3504.61</v>
      </c>
      <c r="BF3963" s="159">
        <v>3504.61</v>
      </c>
      <c r="BG3963" s="159">
        <v>10344.83</v>
      </c>
    </row>
    <row r="3964" ht="28.05" customHeight="1" spans="1:59">
      <c r="A3964" s="149"/>
      <c r="B3964" s="149"/>
      <c r="C3964" s="149"/>
      <c r="D3964" s="149" t="s">
        <v>3726</v>
      </c>
      <c r="E3964" s="340" t="s">
        <v>17280</v>
      </c>
      <c r="F3964" s="149" t="s">
        <v>3726</v>
      </c>
      <c r="G3964" s="149" t="s">
        <v>17281</v>
      </c>
      <c r="H3964" s="149" t="s">
        <v>16545</v>
      </c>
      <c r="I3964" s="149" t="s">
        <v>17282</v>
      </c>
      <c r="J3964" s="149" t="s">
        <v>17283</v>
      </c>
      <c r="K3964" s="149"/>
      <c r="L3964" s="149" t="s">
        <v>287</v>
      </c>
      <c r="M3964" s="149"/>
      <c r="N3964" s="149" t="s">
        <v>263</v>
      </c>
      <c r="O3964" s="149" t="s">
        <v>214</v>
      </c>
      <c r="P3964" s="149" t="s">
        <v>53</v>
      </c>
      <c r="Q3964" s="149"/>
      <c r="R3964" s="149" t="s">
        <v>13104</v>
      </c>
      <c r="S3964" s="149" t="s">
        <v>4703</v>
      </c>
      <c r="T3964" s="149" t="s">
        <v>414</v>
      </c>
      <c r="U3964" s="149" t="s">
        <v>267</v>
      </c>
      <c r="V3964" s="149"/>
      <c r="W3964" s="149"/>
      <c r="X3964" s="149" t="s">
        <v>336</v>
      </c>
      <c r="Y3964" s="149"/>
      <c r="Z3964" s="149"/>
      <c r="AA3964" s="149"/>
      <c r="AB3964" s="149" t="s">
        <v>269</v>
      </c>
      <c r="AC3964" s="149" t="s">
        <v>270</v>
      </c>
      <c r="AD3964" s="149" t="s">
        <v>414</v>
      </c>
      <c r="AE3964" s="149" t="s">
        <v>271</v>
      </c>
      <c r="AF3964" s="149"/>
      <c r="AG3964" s="149" t="s">
        <v>1098</v>
      </c>
      <c r="AH3964" s="149" t="s">
        <v>273</v>
      </c>
      <c r="AI3964" s="158">
        <v>21</v>
      </c>
      <c r="AJ3964" s="149"/>
      <c r="AK3964" s="159" t="s">
        <v>274</v>
      </c>
      <c r="AL3964" s="159" t="s">
        <v>274</v>
      </c>
      <c r="AM3964" s="149" t="s">
        <v>274</v>
      </c>
      <c r="AN3964" s="160">
        <v>4</v>
      </c>
      <c r="AO3964" s="149"/>
      <c r="AP3964" s="149" t="s">
        <v>274</v>
      </c>
      <c r="AQ3964" s="149" t="s">
        <v>275</v>
      </c>
      <c r="AR3964" s="158">
        <v>1</v>
      </c>
      <c r="AS3964" s="149" t="s">
        <v>275</v>
      </c>
      <c r="AT3964" s="149" t="s">
        <v>276</v>
      </c>
      <c r="AU3964" s="161">
        <v>1</v>
      </c>
      <c r="AV3964" s="159">
        <v>27433.63</v>
      </c>
      <c r="AW3964" s="159">
        <v>1097.35</v>
      </c>
      <c r="AX3964" s="149" t="s">
        <v>274</v>
      </c>
      <c r="AY3964" s="159">
        <v>274.34</v>
      </c>
      <c r="AZ3964" s="159">
        <v>274.34</v>
      </c>
      <c r="BA3964" s="159">
        <v>1097.36</v>
      </c>
      <c r="BB3964" s="159">
        <v>5761.14</v>
      </c>
      <c r="BC3964" s="162" t="s">
        <v>274</v>
      </c>
      <c r="BD3964" s="162">
        <v>0</v>
      </c>
      <c r="BE3964" s="159">
        <v>21672.49</v>
      </c>
      <c r="BF3964" s="159">
        <v>21672.49</v>
      </c>
      <c r="BG3964" s="159">
        <v>27433.63</v>
      </c>
    </row>
    <row r="3965" ht="28.05" customHeight="1" spans="1:59">
      <c r="A3965" s="149"/>
      <c r="B3965" s="149"/>
      <c r="C3965" s="149"/>
      <c r="D3965" s="149" t="s">
        <v>3726</v>
      </c>
      <c r="E3965" s="340" t="s">
        <v>17284</v>
      </c>
      <c r="F3965" s="149" t="s">
        <v>3726</v>
      </c>
      <c r="G3965" s="149" t="s">
        <v>17285</v>
      </c>
      <c r="H3965" s="149" t="s">
        <v>8562</v>
      </c>
      <c r="I3965" s="149" t="s">
        <v>17265</v>
      </c>
      <c r="J3965" s="149" t="s">
        <v>17286</v>
      </c>
      <c r="K3965" s="149"/>
      <c r="L3965" s="149" t="s">
        <v>287</v>
      </c>
      <c r="M3965" s="149"/>
      <c r="N3965" s="149" t="s">
        <v>263</v>
      </c>
      <c r="O3965" s="149" t="s">
        <v>214</v>
      </c>
      <c r="P3965" s="149" t="s">
        <v>53</v>
      </c>
      <c r="Q3965" s="149"/>
      <c r="R3965" s="149" t="s">
        <v>2521</v>
      </c>
      <c r="S3965" s="149" t="s">
        <v>3893</v>
      </c>
      <c r="T3965" s="149" t="s">
        <v>17267</v>
      </c>
      <c r="U3965" s="149" t="s">
        <v>267</v>
      </c>
      <c r="V3965" s="149"/>
      <c r="W3965" s="149"/>
      <c r="X3965" s="149" t="s">
        <v>336</v>
      </c>
      <c r="Y3965" s="149"/>
      <c r="Z3965" s="149"/>
      <c r="AA3965" s="149"/>
      <c r="AB3965" s="149" t="s">
        <v>269</v>
      </c>
      <c r="AC3965" s="149" t="s">
        <v>270</v>
      </c>
      <c r="AD3965" s="149" t="s">
        <v>17267</v>
      </c>
      <c r="AE3965" s="149" t="s">
        <v>271</v>
      </c>
      <c r="AF3965" s="149"/>
      <c r="AG3965" s="149" t="s">
        <v>1098</v>
      </c>
      <c r="AH3965" s="149" t="s">
        <v>273</v>
      </c>
      <c r="AI3965" s="158">
        <v>67</v>
      </c>
      <c r="AJ3965" s="149"/>
      <c r="AK3965" s="159" t="s">
        <v>274</v>
      </c>
      <c r="AL3965" s="159" t="s">
        <v>274</v>
      </c>
      <c r="AM3965" s="149" t="s">
        <v>274</v>
      </c>
      <c r="AN3965" s="160">
        <v>4</v>
      </c>
      <c r="AO3965" s="149"/>
      <c r="AP3965" s="149" t="s">
        <v>274</v>
      </c>
      <c r="AQ3965" s="149" t="s">
        <v>275</v>
      </c>
      <c r="AR3965" s="158">
        <v>1</v>
      </c>
      <c r="AS3965" s="149" t="s">
        <v>275</v>
      </c>
      <c r="AT3965" s="149" t="s">
        <v>276</v>
      </c>
      <c r="AU3965" s="161">
        <v>1</v>
      </c>
      <c r="AV3965" s="159">
        <v>10344.83</v>
      </c>
      <c r="AW3965" s="159">
        <v>413.79</v>
      </c>
      <c r="AX3965" s="149" t="s">
        <v>274</v>
      </c>
      <c r="AY3965" s="159">
        <v>106.58</v>
      </c>
      <c r="AZ3965" s="159">
        <v>106.58</v>
      </c>
      <c r="BA3965" s="159">
        <v>426.32</v>
      </c>
      <c r="BB3965" s="159">
        <v>6840.22</v>
      </c>
      <c r="BC3965" s="162" t="s">
        <v>274</v>
      </c>
      <c r="BD3965" s="162">
        <v>0</v>
      </c>
      <c r="BE3965" s="159">
        <v>3504.61</v>
      </c>
      <c r="BF3965" s="159">
        <v>3504.61</v>
      </c>
      <c r="BG3965" s="159">
        <v>10344.83</v>
      </c>
    </row>
    <row r="3966" ht="28.05" customHeight="1" spans="1:59">
      <c r="A3966" s="149"/>
      <c r="B3966" s="149"/>
      <c r="C3966" s="149"/>
      <c r="D3966" s="149" t="s">
        <v>3726</v>
      </c>
      <c r="E3966" s="340" t="s">
        <v>17287</v>
      </c>
      <c r="F3966" s="149" t="s">
        <v>3726</v>
      </c>
      <c r="G3966" s="149" t="s">
        <v>17288</v>
      </c>
      <c r="H3966" s="149" t="s">
        <v>17260</v>
      </c>
      <c r="I3966" s="149" t="s">
        <v>17289</v>
      </c>
      <c r="J3966" s="149" t="s">
        <v>17290</v>
      </c>
      <c r="K3966" s="149"/>
      <c r="L3966" s="149" t="s">
        <v>287</v>
      </c>
      <c r="M3966" s="149"/>
      <c r="N3966" s="149" t="s">
        <v>263</v>
      </c>
      <c r="O3966" s="149" t="s">
        <v>214</v>
      </c>
      <c r="P3966" s="149" t="s">
        <v>53</v>
      </c>
      <c r="Q3966" s="149"/>
      <c r="R3966" s="149" t="s">
        <v>4604</v>
      </c>
      <c r="S3966" s="149" t="s">
        <v>4406</v>
      </c>
      <c r="T3966" s="149" t="s">
        <v>17146</v>
      </c>
      <c r="U3966" s="149" t="s">
        <v>267</v>
      </c>
      <c r="V3966" s="149"/>
      <c r="W3966" s="149"/>
      <c r="X3966" s="149" t="s">
        <v>336</v>
      </c>
      <c r="Y3966" s="149"/>
      <c r="Z3966" s="149"/>
      <c r="AA3966" s="149"/>
      <c r="AB3966" s="149" t="s">
        <v>269</v>
      </c>
      <c r="AC3966" s="149" t="s">
        <v>270</v>
      </c>
      <c r="AD3966" s="149" t="s">
        <v>17146</v>
      </c>
      <c r="AE3966" s="149" t="s">
        <v>271</v>
      </c>
      <c r="AF3966" s="149"/>
      <c r="AG3966" s="149" t="s">
        <v>1098</v>
      </c>
      <c r="AH3966" s="149" t="s">
        <v>273</v>
      </c>
      <c r="AI3966" s="158">
        <v>93</v>
      </c>
      <c r="AJ3966" s="149"/>
      <c r="AK3966" s="159" t="s">
        <v>274</v>
      </c>
      <c r="AL3966" s="159" t="s">
        <v>274</v>
      </c>
      <c r="AM3966" s="149" t="s">
        <v>274</v>
      </c>
      <c r="AN3966" s="160">
        <v>4</v>
      </c>
      <c r="AO3966" s="149"/>
      <c r="AP3966" s="149" t="s">
        <v>274</v>
      </c>
      <c r="AQ3966" s="149" t="s">
        <v>275</v>
      </c>
      <c r="AR3966" s="158">
        <v>1</v>
      </c>
      <c r="AS3966" s="149" t="s">
        <v>275</v>
      </c>
      <c r="AT3966" s="149" t="s">
        <v>276</v>
      </c>
      <c r="AU3966" s="161">
        <v>1</v>
      </c>
      <c r="AV3966" s="159">
        <v>6034.48</v>
      </c>
      <c r="AW3966" s="159">
        <v>241.38</v>
      </c>
      <c r="AX3966" s="149" t="s">
        <v>274</v>
      </c>
      <c r="AY3966" s="159">
        <v>69.02</v>
      </c>
      <c r="AZ3966" s="159">
        <v>69.02</v>
      </c>
      <c r="BA3966" s="159">
        <v>276.07</v>
      </c>
      <c r="BB3966" s="159">
        <v>5586.06</v>
      </c>
      <c r="BC3966" s="162" t="s">
        <v>274</v>
      </c>
      <c r="BD3966" s="162">
        <v>0</v>
      </c>
      <c r="BE3966" s="159">
        <v>448.42</v>
      </c>
      <c r="BF3966" s="159">
        <v>448.42</v>
      </c>
      <c r="BG3966" s="159">
        <v>6034.48</v>
      </c>
    </row>
    <row r="3967" ht="28.05" customHeight="1" spans="1:59">
      <c r="A3967" s="149"/>
      <c r="B3967" s="149"/>
      <c r="C3967" s="149"/>
      <c r="D3967" s="149" t="s">
        <v>3726</v>
      </c>
      <c r="E3967" s="340" t="s">
        <v>17291</v>
      </c>
      <c r="F3967" s="149" t="s">
        <v>3726</v>
      </c>
      <c r="G3967" s="149" t="s">
        <v>17292</v>
      </c>
      <c r="H3967" s="149" t="s">
        <v>4484</v>
      </c>
      <c r="I3967" s="149" t="s">
        <v>16751</v>
      </c>
      <c r="J3967" s="149" t="s">
        <v>17293</v>
      </c>
      <c r="K3967" s="149"/>
      <c r="L3967" s="149" t="s">
        <v>262</v>
      </c>
      <c r="M3967" s="149"/>
      <c r="N3967" s="149" t="s">
        <v>263</v>
      </c>
      <c r="O3967" s="149" t="s">
        <v>214</v>
      </c>
      <c r="P3967" s="149" t="s">
        <v>53</v>
      </c>
      <c r="Q3967" s="149"/>
      <c r="R3967" s="149" t="s">
        <v>2512</v>
      </c>
      <c r="S3967" s="149" t="s">
        <v>4488</v>
      </c>
      <c r="T3967" s="149" t="s">
        <v>17294</v>
      </c>
      <c r="U3967" s="149" t="s">
        <v>267</v>
      </c>
      <c r="V3967" s="149"/>
      <c r="W3967" s="149"/>
      <c r="X3967" s="149" t="s">
        <v>336</v>
      </c>
      <c r="Y3967" s="149"/>
      <c r="Z3967" s="149"/>
      <c r="AA3967" s="149"/>
      <c r="AB3967" s="149" t="s">
        <v>269</v>
      </c>
      <c r="AC3967" s="149" t="s">
        <v>270</v>
      </c>
      <c r="AD3967" s="149" t="s">
        <v>17294</v>
      </c>
      <c r="AE3967" s="149" t="s">
        <v>271</v>
      </c>
      <c r="AF3967" s="149"/>
      <c r="AG3967" s="149" t="s">
        <v>1098</v>
      </c>
      <c r="AH3967" s="149" t="s">
        <v>273</v>
      </c>
      <c r="AI3967" s="158">
        <v>63</v>
      </c>
      <c r="AJ3967" s="149"/>
      <c r="AK3967" s="159" t="s">
        <v>274</v>
      </c>
      <c r="AL3967" s="159" t="s">
        <v>274</v>
      </c>
      <c r="AM3967" s="149" t="s">
        <v>274</v>
      </c>
      <c r="AN3967" s="160">
        <v>4</v>
      </c>
      <c r="AO3967" s="149"/>
      <c r="AP3967" s="149" t="s">
        <v>274</v>
      </c>
      <c r="AQ3967" s="149" t="s">
        <v>275</v>
      </c>
      <c r="AR3967" s="158">
        <v>1</v>
      </c>
      <c r="AS3967" s="149" t="s">
        <v>275</v>
      </c>
      <c r="AT3967" s="149" t="s">
        <v>276</v>
      </c>
      <c r="AU3967" s="161">
        <v>1</v>
      </c>
      <c r="AV3967" s="159">
        <v>4690.26</v>
      </c>
      <c r="AW3967" s="159">
        <v>187.61</v>
      </c>
      <c r="AX3967" s="149" t="s">
        <v>274</v>
      </c>
      <c r="AY3967" s="159">
        <v>48.17</v>
      </c>
      <c r="AZ3967" s="159">
        <v>48.17</v>
      </c>
      <c r="BA3967" s="159">
        <v>192.68</v>
      </c>
      <c r="BB3967" s="159">
        <v>2912.88</v>
      </c>
      <c r="BC3967" s="162" t="s">
        <v>274</v>
      </c>
      <c r="BD3967" s="162">
        <v>0</v>
      </c>
      <c r="BE3967" s="159">
        <v>1777.38</v>
      </c>
      <c r="BF3967" s="159">
        <v>1777.38</v>
      </c>
      <c r="BG3967" s="159">
        <v>4690.26</v>
      </c>
    </row>
    <row r="3968" ht="28.05" customHeight="1" spans="1:59">
      <c r="A3968" s="149"/>
      <c r="B3968" s="149"/>
      <c r="C3968" s="149"/>
      <c r="D3968" s="149" t="s">
        <v>3726</v>
      </c>
      <c r="E3968" s="340" t="s">
        <v>17295</v>
      </c>
      <c r="F3968" s="149" t="s">
        <v>3726</v>
      </c>
      <c r="G3968" s="149" t="s">
        <v>17296</v>
      </c>
      <c r="H3968" s="149" t="s">
        <v>17260</v>
      </c>
      <c r="I3968" s="149" t="s">
        <v>17289</v>
      </c>
      <c r="J3968" s="149" t="s">
        <v>17297</v>
      </c>
      <c r="K3968" s="149"/>
      <c r="L3968" s="149" t="s">
        <v>287</v>
      </c>
      <c r="M3968" s="149"/>
      <c r="N3968" s="149" t="s">
        <v>263</v>
      </c>
      <c r="O3968" s="149" t="s">
        <v>214</v>
      </c>
      <c r="P3968" s="149" t="s">
        <v>53</v>
      </c>
      <c r="Q3968" s="149"/>
      <c r="R3968" s="149" t="s">
        <v>4604</v>
      </c>
      <c r="S3968" s="149" t="s">
        <v>4406</v>
      </c>
      <c r="T3968" s="149" t="s">
        <v>17146</v>
      </c>
      <c r="U3968" s="149" t="s">
        <v>267</v>
      </c>
      <c r="V3968" s="149"/>
      <c r="W3968" s="149"/>
      <c r="X3968" s="149" t="s">
        <v>336</v>
      </c>
      <c r="Y3968" s="149"/>
      <c r="Z3968" s="149"/>
      <c r="AA3968" s="149"/>
      <c r="AB3968" s="149" t="s">
        <v>269</v>
      </c>
      <c r="AC3968" s="149" t="s">
        <v>270</v>
      </c>
      <c r="AD3968" s="149" t="s">
        <v>17146</v>
      </c>
      <c r="AE3968" s="149" t="s">
        <v>271</v>
      </c>
      <c r="AF3968" s="149"/>
      <c r="AG3968" s="149" t="s">
        <v>1098</v>
      </c>
      <c r="AH3968" s="149" t="s">
        <v>273</v>
      </c>
      <c r="AI3968" s="158">
        <v>93</v>
      </c>
      <c r="AJ3968" s="149"/>
      <c r="AK3968" s="159" t="s">
        <v>274</v>
      </c>
      <c r="AL3968" s="159" t="s">
        <v>274</v>
      </c>
      <c r="AM3968" s="149" t="s">
        <v>274</v>
      </c>
      <c r="AN3968" s="160">
        <v>4</v>
      </c>
      <c r="AO3968" s="149"/>
      <c r="AP3968" s="149" t="s">
        <v>274</v>
      </c>
      <c r="AQ3968" s="149" t="s">
        <v>275</v>
      </c>
      <c r="AR3968" s="158">
        <v>1</v>
      </c>
      <c r="AS3968" s="149" t="s">
        <v>275</v>
      </c>
      <c r="AT3968" s="149" t="s">
        <v>276</v>
      </c>
      <c r="AU3968" s="161">
        <v>1</v>
      </c>
      <c r="AV3968" s="159">
        <v>6034.49</v>
      </c>
      <c r="AW3968" s="159">
        <v>241.38</v>
      </c>
      <c r="AX3968" s="149" t="s">
        <v>274</v>
      </c>
      <c r="AY3968" s="159">
        <v>69.02</v>
      </c>
      <c r="AZ3968" s="159">
        <v>69.02</v>
      </c>
      <c r="BA3968" s="159">
        <v>276.08</v>
      </c>
      <c r="BB3968" s="159">
        <v>5586.07</v>
      </c>
      <c r="BC3968" s="162" t="s">
        <v>274</v>
      </c>
      <c r="BD3968" s="162">
        <v>0</v>
      </c>
      <c r="BE3968" s="159">
        <v>448.42</v>
      </c>
      <c r="BF3968" s="159">
        <v>448.42</v>
      </c>
      <c r="BG3968" s="159">
        <v>6034.49</v>
      </c>
    </row>
    <row r="3969" ht="28.05" customHeight="1" spans="1:59">
      <c r="A3969" s="149"/>
      <c r="B3969" s="149"/>
      <c r="C3969" s="149"/>
      <c r="D3969" s="149" t="s">
        <v>3726</v>
      </c>
      <c r="E3969" s="340" t="s">
        <v>17298</v>
      </c>
      <c r="F3969" s="149" t="s">
        <v>3726</v>
      </c>
      <c r="G3969" s="149" t="s">
        <v>17299</v>
      </c>
      <c r="H3969" s="149" t="s">
        <v>182</v>
      </c>
      <c r="I3969" s="149" t="s">
        <v>17300</v>
      </c>
      <c r="J3969" s="149" t="s">
        <v>17301</v>
      </c>
      <c r="K3969" s="149"/>
      <c r="L3969" s="149" t="s">
        <v>287</v>
      </c>
      <c r="M3969" s="149"/>
      <c r="N3969" s="149" t="s">
        <v>263</v>
      </c>
      <c r="O3969" s="149" t="s">
        <v>214</v>
      </c>
      <c r="P3969" s="149" t="s">
        <v>53</v>
      </c>
      <c r="Q3969" s="149"/>
      <c r="R3969" s="149" t="s">
        <v>13104</v>
      </c>
      <c r="S3969" s="149" t="s">
        <v>4703</v>
      </c>
      <c r="T3969" s="149" t="s">
        <v>414</v>
      </c>
      <c r="U3969" s="149" t="s">
        <v>267</v>
      </c>
      <c r="V3969" s="149"/>
      <c r="W3969" s="149"/>
      <c r="X3969" s="149" t="s">
        <v>336</v>
      </c>
      <c r="Y3969" s="149"/>
      <c r="Z3969" s="149"/>
      <c r="AA3969" s="149"/>
      <c r="AB3969" s="149" t="s">
        <v>269</v>
      </c>
      <c r="AC3969" s="149" t="s">
        <v>270</v>
      </c>
      <c r="AD3969" s="149" t="s">
        <v>414</v>
      </c>
      <c r="AE3969" s="149" t="s">
        <v>271</v>
      </c>
      <c r="AF3969" s="149"/>
      <c r="AG3969" s="149" t="s">
        <v>1098</v>
      </c>
      <c r="AH3969" s="149" t="s">
        <v>273</v>
      </c>
      <c r="AI3969" s="158">
        <v>21</v>
      </c>
      <c r="AJ3969" s="149"/>
      <c r="AK3969" s="159" t="s">
        <v>274</v>
      </c>
      <c r="AL3969" s="159" t="s">
        <v>274</v>
      </c>
      <c r="AM3969" s="149" t="s">
        <v>274</v>
      </c>
      <c r="AN3969" s="160">
        <v>4</v>
      </c>
      <c r="AO3969" s="149"/>
      <c r="AP3969" s="149" t="s">
        <v>274</v>
      </c>
      <c r="AQ3969" s="149" t="s">
        <v>275</v>
      </c>
      <c r="AR3969" s="158">
        <v>1</v>
      </c>
      <c r="AS3969" s="149" t="s">
        <v>275</v>
      </c>
      <c r="AT3969" s="149" t="s">
        <v>276</v>
      </c>
      <c r="AU3969" s="161">
        <v>1</v>
      </c>
      <c r="AV3969" s="159">
        <v>23008.85</v>
      </c>
      <c r="AW3969" s="159">
        <v>920.35</v>
      </c>
      <c r="AX3969" s="149" t="s">
        <v>274</v>
      </c>
      <c r="AY3969" s="159">
        <v>230.09</v>
      </c>
      <c r="AZ3969" s="159">
        <v>230.09</v>
      </c>
      <c r="BA3969" s="159">
        <v>920.36</v>
      </c>
      <c r="BB3969" s="159">
        <v>4831.89</v>
      </c>
      <c r="BC3969" s="162" t="s">
        <v>274</v>
      </c>
      <c r="BD3969" s="162">
        <v>0</v>
      </c>
      <c r="BE3969" s="159">
        <v>18176.96</v>
      </c>
      <c r="BF3969" s="159">
        <v>18176.96</v>
      </c>
      <c r="BG3969" s="159">
        <v>23008.85</v>
      </c>
    </row>
    <row r="3970" ht="28.05" customHeight="1" spans="1:59">
      <c r="A3970" s="149"/>
      <c r="B3970" s="149"/>
      <c r="C3970" s="149"/>
      <c r="D3970" s="149" t="s">
        <v>3726</v>
      </c>
      <c r="E3970" s="340" t="s">
        <v>17302</v>
      </c>
      <c r="F3970" s="149" t="s">
        <v>3726</v>
      </c>
      <c r="G3970" s="149" t="s">
        <v>17303</v>
      </c>
      <c r="H3970" s="149" t="s">
        <v>3818</v>
      </c>
      <c r="I3970" s="149" t="s">
        <v>17304</v>
      </c>
      <c r="J3970" s="149" t="s">
        <v>17305</v>
      </c>
      <c r="K3970" s="149"/>
      <c r="L3970" s="149" t="s">
        <v>287</v>
      </c>
      <c r="M3970" s="149"/>
      <c r="N3970" s="149" t="s">
        <v>263</v>
      </c>
      <c r="O3970" s="149" t="s">
        <v>214</v>
      </c>
      <c r="P3970" s="149" t="s">
        <v>53</v>
      </c>
      <c r="Q3970" s="149"/>
      <c r="R3970" s="149" t="s">
        <v>13104</v>
      </c>
      <c r="S3970" s="149" t="s">
        <v>174</v>
      </c>
      <c r="T3970" s="149" t="s">
        <v>414</v>
      </c>
      <c r="U3970" s="149" t="s">
        <v>267</v>
      </c>
      <c r="V3970" s="149"/>
      <c r="W3970" s="149"/>
      <c r="X3970" s="149" t="s">
        <v>336</v>
      </c>
      <c r="Y3970" s="149"/>
      <c r="Z3970" s="149"/>
      <c r="AA3970" s="149"/>
      <c r="AB3970" s="149" t="s">
        <v>269</v>
      </c>
      <c r="AC3970" s="149" t="s">
        <v>270</v>
      </c>
      <c r="AD3970" s="149" t="s">
        <v>414</v>
      </c>
      <c r="AE3970" s="149" t="s">
        <v>271</v>
      </c>
      <c r="AF3970" s="149"/>
      <c r="AG3970" s="149" t="s">
        <v>1098</v>
      </c>
      <c r="AH3970" s="149" t="s">
        <v>273</v>
      </c>
      <c r="AI3970" s="158">
        <v>21</v>
      </c>
      <c r="AJ3970" s="149"/>
      <c r="AK3970" s="159" t="s">
        <v>274</v>
      </c>
      <c r="AL3970" s="159" t="s">
        <v>274</v>
      </c>
      <c r="AM3970" s="149" t="s">
        <v>274</v>
      </c>
      <c r="AN3970" s="160">
        <v>4</v>
      </c>
      <c r="AO3970" s="149"/>
      <c r="AP3970" s="149" t="s">
        <v>274</v>
      </c>
      <c r="AQ3970" s="149" t="s">
        <v>275</v>
      </c>
      <c r="AR3970" s="158">
        <v>1</v>
      </c>
      <c r="AS3970" s="149" t="s">
        <v>275</v>
      </c>
      <c r="AT3970" s="149" t="s">
        <v>276</v>
      </c>
      <c r="AU3970" s="161">
        <v>1</v>
      </c>
      <c r="AV3970" s="159">
        <v>19026.55</v>
      </c>
      <c r="AW3970" s="159">
        <v>761.06</v>
      </c>
      <c r="AX3970" s="149" t="s">
        <v>274</v>
      </c>
      <c r="AY3970" s="159">
        <v>190.26</v>
      </c>
      <c r="AZ3970" s="159">
        <v>190.26</v>
      </c>
      <c r="BA3970" s="159">
        <v>761.04</v>
      </c>
      <c r="BB3970" s="159">
        <v>3995.63</v>
      </c>
      <c r="BC3970" s="162" t="s">
        <v>274</v>
      </c>
      <c r="BD3970" s="162">
        <v>0</v>
      </c>
      <c r="BE3970" s="159">
        <v>15030.92</v>
      </c>
      <c r="BF3970" s="159">
        <v>15030.92</v>
      </c>
      <c r="BG3970" s="159">
        <v>19026.55</v>
      </c>
    </row>
    <row r="3971" ht="28.05" customHeight="1" spans="1:59">
      <c r="A3971" s="149"/>
      <c r="B3971" s="149"/>
      <c r="C3971" s="149"/>
      <c r="D3971" s="149" t="s">
        <v>3726</v>
      </c>
      <c r="E3971" s="340" t="s">
        <v>17306</v>
      </c>
      <c r="F3971" s="149" t="s">
        <v>3726</v>
      </c>
      <c r="G3971" s="149" t="s">
        <v>17307</v>
      </c>
      <c r="H3971" s="149" t="s">
        <v>17308</v>
      </c>
      <c r="I3971" s="149" t="s">
        <v>17309</v>
      </c>
      <c r="J3971" s="149" t="s">
        <v>17310</v>
      </c>
      <c r="K3971" s="149"/>
      <c r="L3971" s="149" t="s">
        <v>287</v>
      </c>
      <c r="M3971" s="149"/>
      <c r="N3971" s="149" t="s">
        <v>263</v>
      </c>
      <c r="O3971" s="149" t="s">
        <v>214</v>
      </c>
      <c r="P3971" s="149" t="s">
        <v>53</v>
      </c>
      <c r="Q3971" s="149"/>
      <c r="R3971" s="149" t="s">
        <v>2521</v>
      </c>
      <c r="S3971" s="149" t="s">
        <v>3893</v>
      </c>
      <c r="T3971" s="149" t="s">
        <v>17267</v>
      </c>
      <c r="U3971" s="149" t="s">
        <v>267</v>
      </c>
      <c r="V3971" s="149"/>
      <c r="W3971" s="149"/>
      <c r="X3971" s="149" t="s">
        <v>336</v>
      </c>
      <c r="Y3971" s="149"/>
      <c r="Z3971" s="149"/>
      <c r="AA3971" s="149"/>
      <c r="AB3971" s="149" t="s">
        <v>269</v>
      </c>
      <c r="AC3971" s="149" t="s">
        <v>270</v>
      </c>
      <c r="AD3971" s="149" t="s">
        <v>17267</v>
      </c>
      <c r="AE3971" s="149" t="s">
        <v>271</v>
      </c>
      <c r="AF3971" s="149"/>
      <c r="AG3971" s="149" t="s">
        <v>1098</v>
      </c>
      <c r="AH3971" s="149" t="s">
        <v>273</v>
      </c>
      <c r="AI3971" s="158">
        <v>67</v>
      </c>
      <c r="AJ3971" s="149"/>
      <c r="AK3971" s="159" t="s">
        <v>274</v>
      </c>
      <c r="AL3971" s="159" t="s">
        <v>274</v>
      </c>
      <c r="AM3971" s="149" t="s">
        <v>274</v>
      </c>
      <c r="AN3971" s="160">
        <v>4</v>
      </c>
      <c r="AO3971" s="149"/>
      <c r="AP3971" s="149" t="s">
        <v>274</v>
      </c>
      <c r="AQ3971" s="149" t="s">
        <v>275</v>
      </c>
      <c r="AR3971" s="158">
        <v>1</v>
      </c>
      <c r="AS3971" s="149" t="s">
        <v>275</v>
      </c>
      <c r="AT3971" s="149" t="s">
        <v>276</v>
      </c>
      <c r="AU3971" s="161">
        <v>1</v>
      </c>
      <c r="AV3971" s="159">
        <v>4931.03</v>
      </c>
      <c r="AW3971" s="159">
        <v>197.24</v>
      </c>
      <c r="AX3971" s="149" t="s">
        <v>274</v>
      </c>
      <c r="AY3971" s="159">
        <v>50.81</v>
      </c>
      <c r="AZ3971" s="159">
        <v>50.81</v>
      </c>
      <c r="BA3971" s="159">
        <v>203.23</v>
      </c>
      <c r="BB3971" s="159">
        <v>3260.45</v>
      </c>
      <c r="BC3971" s="162" t="s">
        <v>274</v>
      </c>
      <c r="BD3971" s="162">
        <v>0</v>
      </c>
      <c r="BE3971" s="159">
        <v>1670.58</v>
      </c>
      <c r="BF3971" s="159">
        <v>1670.58</v>
      </c>
      <c r="BG3971" s="159">
        <v>4931.03</v>
      </c>
    </row>
    <row r="3972" ht="28.05" customHeight="1" spans="1:59">
      <c r="A3972" s="149"/>
      <c r="B3972" s="149"/>
      <c r="C3972" s="149"/>
      <c r="D3972" s="149" t="s">
        <v>3726</v>
      </c>
      <c r="E3972" s="340" t="s">
        <v>17311</v>
      </c>
      <c r="F3972" s="149" t="s">
        <v>3726</v>
      </c>
      <c r="G3972" s="149" t="s">
        <v>17312</v>
      </c>
      <c r="H3972" s="149" t="s">
        <v>17260</v>
      </c>
      <c r="I3972" s="149" t="s">
        <v>17289</v>
      </c>
      <c r="J3972" s="149" t="s">
        <v>17313</v>
      </c>
      <c r="K3972" s="149"/>
      <c r="L3972" s="149" t="s">
        <v>287</v>
      </c>
      <c r="M3972" s="149"/>
      <c r="N3972" s="149" t="s">
        <v>263</v>
      </c>
      <c r="O3972" s="149" t="s">
        <v>214</v>
      </c>
      <c r="P3972" s="149" t="s">
        <v>53</v>
      </c>
      <c r="Q3972" s="149"/>
      <c r="R3972" s="149" t="s">
        <v>4604</v>
      </c>
      <c r="S3972" s="149" t="s">
        <v>4406</v>
      </c>
      <c r="T3972" s="149" t="s">
        <v>17146</v>
      </c>
      <c r="U3972" s="149" t="s">
        <v>267</v>
      </c>
      <c r="V3972" s="149"/>
      <c r="W3972" s="149"/>
      <c r="X3972" s="149" t="s">
        <v>336</v>
      </c>
      <c r="Y3972" s="149"/>
      <c r="Z3972" s="149"/>
      <c r="AA3972" s="149"/>
      <c r="AB3972" s="149" t="s">
        <v>269</v>
      </c>
      <c r="AC3972" s="149" t="s">
        <v>270</v>
      </c>
      <c r="AD3972" s="149" t="s">
        <v>17146</v>
      </c>
      <c r="AE3972" s="149" t="s">
        <v>271</v>
      </c>
      <c r="AF3972" s="149"/>
      <c r="AG3972" s="149" t="s">
        <v>1098</v>
      </c>
      <c r="AH3972" s="149" t="s">
        <v>273</v>
      </c>
      <c r="AI3972" s="158">
        <v>93</v>
      </c>
      <c r="AJ3972" s="149"/>
      <c r="AK3972" s="159" t="s">
        <v>274</v>
      </c>
      <c r="AL3972" s="159" t="s">
        <v>274</v>
      </c>
      <c r="AM3972" s="149" t="s">
        <v>274</v>
      </c>
      <c r="AN3972" s="160">
        <v>4</v>
      </c>
      <c r="AO3972" s="149"/>
      <c r="AP3972" s="149" t="s">
        <v>274</v>
      </c>
      <c r="AQ3972" s="149" t="s">
        <v>275</v>
      </c>
      <c r="AR3972" s="158">
        <v>1</v>
      </c>
      <c r="AS3972" s="149" t="s">
        <v>275</v>
      </c>
      <c r="AT3972" s="149" t="s">
        <v>276</v>
      </c>
      <c r="AU3972" s="161">
        <v>1</v>
      </c>
      <c r="AV3972" s="159">
        <v>6034.48</v>
      </c>
      <c r="AW3972" s="159">
        <v>241.38</v>
      </c>
      <c r="AX3972" s="149" t="s">
        <v>274</v>
      </c>
      <c r="AY3972" s="159">
        <v>69.02</v>
      </c>
      <c r="AZ3972" s="159">
        <v>69.02</v>
      </c>
      <c r="BA3972" s="159">
        <v>276.07</v>
      </c>
      <c r="BB3972" s="159">
        <v>5586.06</v>
      </c>
      <c r="BC3972" s="162" t="s">
        <v>274</v>
      </c>
      <c r="BD3972" s="162">
        <v>0</v>
      </c>
      <c r="BE3972" s="159">
        <v>448.42</v>
      </c>
      <c r="BF3972" s="159">
        <v>448.42</v>
      </c>
      <c r="BG3972" s="159">
        <v>6034.48</v>
      </c>
    </row>
    <row r="3973" ht="28.05" customHeight="1" spans="1:59">
      <c r="A3973" s="149"/>
      <c r="B3973" s="149"/>
      <c r="C3973" s="149"/>
      <c r="D3973" s="149" t="s">
        <v>3726</v>
      </c>
      <c r="E3973" s="340" t="s">
        <v>17314</v>
      </c>
      <c r="F3973" s="149" t="s">
        <v>3726</v>
      </c>
      <c r="G3973" s="149" t="s">
        <v>17315</v>
      </c>
      <c r="H3973" s="149" t="s">
        <v>4484</v>
      </c>
      <c r="I3973" s="149" t="s">
        <v>16751</v>
      </c>
      <c r="J3973" s="149" t="s">
        <v>17316</v>
      </c>
      <c r="K3973" s="149"/>
      <c r="L3973" s="149" t="s">
        <v>262</v>
      </c>
      <c r="M3973" s="149"/>
      <c r="N3973" s="149" t="s">
        <v>263</v>
      </c>
      <c r="O3973" s="149" t="s">
        <v>214</v>
      </c>
      <c r="P3973" s="149" t="s">
        <v>53</v>
      </c>
      <c r="Q3973" s="149"/>
      <c r="R3973" s="149" t="s">
        <v>2512</v>
      </c>
      <c r="S3973" s="149" t="s">
        <v>4488</v>
      </c>
      <c r="T3973" s="149" t="s">
        <v>17294</v>
      </c>
      <c r="U3973" s="149" t="s">
        <v>267</v>
      </c>
      <c r="V3973" s="149"/>
      <c r="W3973" s="149"/>
      <c r="X3973" s="149" t="s">
        <v>336</v>
      </c>
      <c r="Y3973" s="149"/>
      <c r="Z3973" s="149"/>
      <c r="AA3973" s="149"/>
      <c r="AB3973" s="149" t="s">
        <v>269</v>
      </c>
      <c r="AC3973" s="149" t="s">
        <v>270</v>
      </c>
      <c r="AD3973" s="149" t="s">
        <v>17294</v>
      </c>
      <c r="AE3973" s="149" t="s">
        <v>271</v>
      </c>
      <c r="AF3973" s="149"/>
      <c r="AG3973" s="149" t="s">
        <v>1098</v>
      </c>
      <c r="AH3973" s="149" t="s">
        <v>273</v>
      </c>
      <c r="AI3973" s="158">
        <v>63</v>
      </c>
      <c r="AJ3973" s="149"/>
      <c r="AK3973" s="159" t="s">
        <v>274</v>
      </c>
      <c r="AL3973" s="159" t="s">
        <v>274</v>
      </c>
      <c r="AM3973" s="149" t="s">
        <v>274</v>
      </c>
      <c r="AN3973" s="160">
        <v>4</v>
      </c>
      <c r="AO3973" s="149"/>
      <c r="AP3973" s="149" t="s">
        <v>274</v>
      </c>
      <c r="AQ3973" s="149" t="s">
        <v>275</v>
      </c>
      <c r="AR3973" s="158">
        <v>1</v>
      </c>
      <c r="AS3973" s="149" t="s">
        <v>275</v>
      </c>
      <c r="AT3973" s="149" t="s">
        <v>276</v>
      </c>
      <c r="AU3973" s="161">
        <v>1</v>
      </c>
      <c r="AV3973" s="159">
        <v>4690.26</v>
      </c>
      <c r="AW3973" s="159">
        <v>187.61</v>
      </c>
      <c r="AX3973" s="149" t="s">
        <v>274</v>
      </c>
      <c r="AY3973" s="159">
        <v>48.17</v>
      </c>
      <c r="AZ3973" s="159">
        <v>48.17</v>
      </c>
      <c r="BA3973" s="159">
        <v>192.68</v>
      </c>
      <c r="BB3973" s="159">
        <v>2912.88</v>
      </c>
      <c r="BC3973" s="162" t="s">
        <v>274</v>
      </c>
      <c r="BD3973" s="162">
        <v>0</v>
      </c>
      <c r="BE3973" s="159">
        <v>1777.38</v>
      </c>
      <c r="BF3973" s="159">
        <v>1777.38</v>
      </c>
      <c r="BG3973" s="159">
        <v>4690.26</v>
      </c>
    </row>
    <row r="3974" ht="28.05" customHeight="1" spans="1:59">
      <c r="A3974" s="149"/>
      <c r="B3974" s="149"/>
      <c r="C3974" s="149"/>
      <c r="D3974" s="149" t="s">
        <v>3726</v>
      </c>
      <c r="E3974" s="340" t="s">
        <v>17317</v>
      </c>
      <c r="F3974" s="149" t="s">
        <v>3726</v>
      </c>
      <c r="G3974" s="149" t="s">
        <v>17318</v>
      </c>
      <c r="H3974" s="149" t="s">
        <v>17308</v>
      </c>
      <c r="I3974" s="149" t="s">
        <v>17309</v>
      </c>
      <c r="J3974" s="149" t="s">
        <v>17319</v>
      </c>
      <c r="K3974" s="149"/>
      <c r="L3974" s="149" t="s">
        <v>287</v>
      </c>
      <c r="M3974" s="149"/>
      <c r="N3974" s="149" t="s">
        <v>263</v>
      </c>
      <c r="O3974" s="149" t="s">
        <v>214</v>
      </c>
      <c r="P3974" s="149" t="s">
        <v>53</v>
      </c>
      <c r="Q3974" s="149"/>
      <c r="R3974" s="149" t="s">
        <v>2521</v>
      </c>
      <c r="S3974" s="149" t="s">
        <v>3893</v>
      </c>
      <c r="T3974" s="149" t="s">
        <v>17267</v>
      </c>
      <c r="U3974" s="149" t="s">
        <v>267</v>
      </c>
      <c r="V3974" s="149"/>
      <c r="W3974" s="149"/>
      <c r="X3974" s="149" t="s">
        <v>336</v>
      </c>
      <c r="Y3974" s="149"/>
      <c r="Z3974" s="149"/>
      <c r="AA3974" s="149"/>
      <c r="AB3974" s="149" t="s">
        <v>269</v>
      </c>
      <c r="AC3974" s="149" t="s">
        <v>270</v>
      </c>
      <c r="AD3974" s="149" t="s">
        <v>17267</v>
      </c>
      <c r="AE3974" s="149" t="s">
        <v>271</v>
      </c>
      <c r="AF3974" s="149"/>
      <c r="AG3974" s="149" t="s">
        <v>1098</v>
      </c>
      <c r="AH3974" s="149" t="s">
        <v>273</v>
      </c>
      <c r="AI3974" s="158">
        <v>67</v>
      </c>
      <c r="AJ3974" s="149"/>
      <c r="AK3974" s="159" t="s">
        <v>274</v>
      </c>
      <c r="AL3974" s="159" t="s">
        <v>274</v>
      </c>
      <c r="AM3974" s="149" t="s">
        <v>274</v>
      </c>
      <c r="AN3974" s="160">
        <v>4</v>
      </c>
      <c r="AO3974" s="149"/>
      <c r="AP3974" s="149" t="s">
        <v>274</v>
      </c>
      <c r="AQ3974" s="149" t="s">
        <v>275</v>
      </c>
      <c r="AR3974" s="158">
        <v>1</v>
      </c>
      <c r="AS3974" s="149" t="s">
        <v>275</v>
      </c>
      <c r="AT3974" s="149" t="s">
        <v>276</v>
      </c>
      <c r="AU3974" s="161">
        <v>1</v>
      </c>
      <c r="AV3974" s="159">
        <v>4931.03</v>
      </c>
      <c r="AW3974" s="159">
        <v>197.24</v>
      </c>
      <c r="AX3974" s="149" t="s">
        <v>274</v>
      </c>
      <c r="AY3974" s="159">
        <v>50.81</v>
      </c>
      <c r="AZ3974" s="159">
        <v>50.81</v>
      </c>
      <c r="BA3974" s="159">
        <v>203.23</v>
      </c>
      <c r="BB3974" s="159">
        <v>3260.45</v>
      </c>
      <c r="BC3974" s="162" t="s">
        <v>274</v>
      </c>
      <c r="BD3974" s="162">
        <v>0</v>
      </c>
      <c r="BE3974" s="159">
        <v>1670.58</v>
      </c>
      <c r="BF3974" s="159">
        <v>1670.58</v>
      </c>
      <c r="BG3974" s="159">
        <v>4931.03</v>
      </c>
    </row>
    <row r="3975" ht="28.05" customHeight="1" spans="1:59">
      <c r="A3975" s="149"/>
      <c r="B3975" s="149"/>
      <c r="C3975" s="149"/>
      <c r="D3975" s="149" t="s">
        <v>3726</v>
      </c>
      <c r="E3975" s="340" t="s">
        <v>17320</v>
      </c>
      <c r="F3975" s="149" t="s">
        <v>3726</v>
      </c>
      <c r="G3975" s="149" t="s">
        <v>17321</v>
      </c>
      <c r="H3975" s="149" t="s">
        <v>3818</v>
      </c>
      <c r="I3975" s="149" t="s">
        <v>17304</v>
      </c>
      <c r="J3975" s="149" t="s">
        <v>17322</v>
      </c>
      <c r="K3975" s="149"/>
      <c r="L3975" s="149" t="s">
        <v>287</v>
      </c>
      <c r="M3975" s="149"/>
      <c r="N3975" s="149" t="s">
        <v>263</v>
      </c>
      <c r="O3975" s="149" t="s">
        <v>214</v>
      </c>
      <c r="P3975" s="149" t="s">
        <v>53</v>
      </c>
      <c r="Q3975" s="149"/>
      <c r="R3975" s="149" t="s">
        <v>13191</v>
      </c>
      <c r="S3975" s="149" t="s">
        <v>174</v>
      </c>
      <c r="T3975" s="149" t="s">
        <v>414</v>
      </c>
      <c r="U3975" s="149" t="s">
        <v>267</v>
      </c>
      <c r="V3975" s="149"/>
      <c r="W3975" s="149"/>
      <c r="X3975" s="149" t="s">
        <v>336</v>
      </c>
      <c r="Y3975" s="149"/>
      <c r="Z3975" s="149"/>
      <c r="AA3975" s="149"/>
      <c r="AB3975" s="149" t="s">
        <v>269</v>
      </c>
      <c r="AC3975" s="149" t="s">
        <v>270</v>
      </c>
      <c r="AD3975" s="149" t="s">
        <v>414</v>
      </c>
      <c r="AE3975" s="149" t="s">
        <v>271</v>
      </c>
      <c r="AF3975" s="149"/>
      <c r="AG3975" s="149" t="s">
        <v>1098</v>
      </c>
      <c r="AH3975" s="149" t="s">
        <v>273</v>
      </c>
      <c r="AI3975" s="158">
        <v>21</v>
      </c>
      <c r="AJ3975" s="149"/>
      <c r="AK3975" s="159" t="s">
        <v>274</v>
      </c>
      <c r="AL3975" s="159" t="s">
        <v>274</v>
      </c>
      <c r="AM3975" s="149" t="s">
        <v>274</v>
      </c>
      <c r="AN3975" s="160">
        <v>4</v>
      </c>
      <c r="AO3975" s="149"/>
      <c r="AP3975" s="149" t="s">
        <v>274</v>
      </c>
      <c r="AQ3975" s="149" t="s">
        <v>275</v>
      </c>
      <c r="AR3975" s="158">
        <v>1</v>
      </c>
      <c r="AS3975" s="149" t="s">
        <v>275</v>
      </c>
      <c r="AT3975" s="149" t="s">
        <v>276</v>
      </c>
      <c r="AU3975" s="161">
        <v>1</v>
      </c>
      <c r="AV3975" s="159">
        <v>19026.55</v>
      </c>
      <c r="AW3975" s="159">
        <v>761.06</v>
      </c>
      <c r="AX3975" s="149" t="s">
        <v>274</v>
      </c>
      <c r="AY3975" s="159">
        <v>190.26</v>
      </c>
      <c r="AZ3975" s="159">
        <v>190.26</v>
      </c>
      <c r="BA3975" s="159">
        <v>761.04</v>
      </c>
      <c r="BB3975" s="159">
        <v>3995.63</v>
      </c>
      <c r="BC3975" s="162" t="s">
        <v>274</v>
      </c>
      <c r="BD3975" s="162">
        <v>0</v>
      </c>
      <c r="BE3975" s="159">
        <v>15030.92</v>
      </c>
      <c r="BF3975" s="159">
        <v>15030.92</v>
      </c>
      <c r="BG3975" s="159">
        <v>19026.55</v>
      </c>
    </row>
    <row r="3976" ht="28.05" customHeight="1" spans="1:59">
      <c r="A3976" s="149"/>
      <c r="B3976" s="149"/>
      <c r="C3976" s="149"/>
      <c r="D3976" s="149" t="s">
        <v>3726</v>
      </c>
      <c r="E3976" s="340" t="s">
        <v>17323</v>
      </c>
      <c r="F3976" s="149" t="s">
        <v>3726</v>
      </c>
      <c r="G3976" s="149" t="s">
        <v>17324</v>
      </c>
      <c r="H3976" s="149" t="s">
        <v>17325</v>
      </c>
      <c r="I3976" s="149" t="s">
        <v>17326</v>
      </c>
      <c r="J3976" s="149" t="s">
        <v>17327</v>
      </c>
      <c r="K3976" s="149"/>
      <c r="L3976" s="149" t="s">
        <v>287</v>
      </c>
      <c r="M3976" s="149"/>
      <c r="N3976" s="149" t="s">
        <v>263</v>
      </c>
      <c r="O3976" s="149" t="s">
        <v>214</v>
      </c>
      <c r="P3976" s="149" t="s">
        <v>53</v>
      </c>
      <c r="Q3976" s="149"/>
      <c r="R3976" s="149" t="s">
        <v>4604</v>
      </c>
      <c r="S3976" s="149" t="s">
        <v>4677</v>
      </c>
      <c r="T3976" s="149" t="s">
        <v>17146</v>
      </c>
      <c r="U3976" s="149" t="s">
        <v>267</v>
      </c>
      <c r="V3976" s="149"/>
      <c r="W3976" s="149"/>
      <c r="X3976" s="149" t="s">
        <v>336</v>
      </c>
      <c r="Y3976" s="149"/>
      <c r="Z3976" s="149"/>
      <c r="AA3976" s="149"/>
      <c r="AB3976" s="149" t="s">
        <v>269</v>
      </c>
      <c r="AC3976" s="149" t="s">
        <v>270</v>
      </c>
      <c r="AD3976" s="149" t="s">
        <v>17146</v>
      </c>
      <c r="AE3976" s="149" t="s">
        <v>271</v>
      </c>
      <c r="AF3976" s="149"/>
      <c r="AG3976" s="149" t="s">
        <v>1098</v>
      </c>
      <c r="AH3976" s="149" t="s">
        <v>273</v>
      </c>
      <c r="AI3976" s="158">
        <v>93</v>
      </c>
      <c r="AJ3976" s="149"/>
      <c r="AK3976" s="159" t="s">
        <v>274</v>
      </c>
      <c r="AL3976" s="159" t="s">
        <v>274</v>
      </c>
      <c r="AM3976" s="149" t="s">
        <v>274</v>
      </c>
      <c r="AN3976" s="160">
        <v>4</v>
      </c>
      <c r="AO3976" s="149"/>
      <c r="AP3976" s="149" t="s">
        <v>274</v>
      </c>
      <c r="AQ3976" s="149" t="s">
        <v>275</v>
      </c>
      <c r="AR3976" s="158">
        <v>1</v>
      </c>
      <c r="AS3976" s="149" t="s">
        <v>275</v>
      </c>
      <c r="AT3976" s="149" t="s">
        <v>276</v>
      </c>
      <c r="AU3976" s="161">
        <v>1</v>
      </c>
      <c r="AV3976" s="159">
        <v>113274.34</v>
      </c>
      <c r="AW3976" s="159">
        <v>4530.97</v>
      </c>
      <c r="AX3976" s="149" t="s">
        <v>274</v>
      </c>
      <c r="AY3976" s="159">
        <v>1294.6</v>
      </c>
      <c r="AZ3976" s="159">
        <v>1294.6</v>
      </c>
      <c r="BA3976" s="159">
        <v>5178.4</v>
      </c>
      <c r="BB3976" s="159">
        <v>104859.57</v>
      </c>
      <c r="BC3976" s="162" t="s">
        <v>274</v>
      </c>
      <c r="BD3976" s="162">
        <v>0</v>
      </c>
      <c r="BE3976" s="159">
        <v>8414.77</v>
      </c>
      <c r="BF3976" s="159">
        <v>8414.77</v>
      </c>
      <c r="BG3976" s="159">
        <v>113274.34</v>
      </c>
    </row>
    <row r="3977" ht="28.05" customHeight="1" spans="1:59">
      <c r="A3977" s="149"/>
      <c r="B3977" s="149"/>
      <c r="C3977" s="149"/>
      <c r="D3977" s="149" t="s">
        <v>3726</v>
      </c>
      <c r="E3977" s="340" t="s">
        <v>17328</v>
      </c>
      <c r="F3977" s="149" t="s">
        <v>3726</v>
      </c>
      <c r="G3977" s="149" t="s">
        <v>17329</v>
      </c>
      <c r="H3977" s="149" t="s">
        <v>4484</v>
      </c>
      <c r="I3977" s="149" t="s">
        <v>16751</v>
      </c>
      <c r="J3977" s="149" t="s">
        <v>17330</v>
      </c>
      <c r="K3977" s="149"/>
      <c r="L3977" s="149" t="s">
        <v>262</v>
      </c>
      <c r="M3977" s="149"/>
      <c r="N3977" s="149" t="s">
        <v>263</v>
      </c>
      <c r="O3977" s="149" t="s">
        <v>214</v>
      </c>
      <c r="P3977" s="149" t="s">
        <v>53</v>
      </c>
      <c r="Q3977" s="149"/>
      <c r="R3977" s="149" t="s">
        <v>2521</v>
      </c>
      <c r="S3977" s="149" t="s">
        <v>4488</v>
      </c>
      <c r="T3977" s="149" t="s">
        <v>17294</v>
      </c>
      <c r="U3977" s="149" t="s">
        <v>267</v>
      </c>
      <c r="V3977" s="149"/>
      <c r="W3977" s="149"/>
      <c r="X3977" s="149" t="s">
        <v>336</v>
      </c>
      <c r="Y3977" s="149"/>
      <c r="Z3977" s="149"/>
      <c r="AA3977" s="149"/>
      <c r="AB3977" s="149" t="s">
        <v>269</v>
      </c>
      <c r="AC3977" s="149" t="s">
        <v>270</v>
      </c>
      <c r="AD3977" s="149" t="s">
        <v>17294</v>
      </c>
      <c r="AE3977" s="149" t="s">
        <v>271</v>
      </c>
      <c r="AF3977" s="149"/>
      <c r="AG3977" s="149" t="s">
        <v>1098</v>
      </c>
      <c r="AH3977" s="149" t="s">
        <v>273</v>
      </c>
      <c r="AI3977" s="158">
        <v>63</v>
      </c>
      <c r="AJ3977" s="149"/>
      <c r="AK3977" s="159" t="s">
        <v>274</v>
      </c>
      <c r="AL3977" s="159" t="s">
        <v>274</v>
      </c>
      <c r="AM3977" s="149" t="s">
        <v>274</v>
      </c>
      <c r="AN3977" s="160">
        <v>4</v>
      </c>
      <c r="AO3977" s="149"/>
      <c r="AP3977" s="149" t="s">
        <v>274</v>
      </c>
      <c r="AQ3977" s="149" t="s">
        <v>275</v>
      </c>
      <c r="AR3977" s="158">
        <v>1</v>
      </c>
      <c r="AS3977" s="149" t="s">
        <v>275</v>
      </c>
      <c r="AT3977" s="149" t="s">
        <v>276</v>
      </c>
      <c r="AU3977" s="161">
        <v>1</v>
      </c>
      <c r="AV3977" s="159">
        <v>4690.27</v>
      </c>
      <c r="AW3977" s="159">
        <v>187.61</v>
      </c>
      <c r="AX3977" s="149" t="s">
        <v>274</v>
      </c>
      <c r="AY3977" s="159">
        <v>48.18</v>
      </c>
      <c r="AZ3977" s="159">
        <v>48.18</v>
      </c>
      <c r="BA3977" s="159">
        <v>192.69</v>
      </c>
      <c r="BB3977" s="159">
        <v>2912.89</v>
      </c>
      <c r="BC3977" s="162" t="s">
        <v>274</v>
      </c>
      <c r="BD3977" s="162">
        <v>0</v>
      </c>
      <c r="BE3977" s="159">
        <v>1777.38</v>
      </c>
      <c r="BF3977" s="159">
        <v>1777.38</v>
      </c>
      <c r="BG3977" s="159">
        <v>4690.27</v>
      </c>
    </row>
    <row r="3978" ht="28.05" customHeight="1" spans="1:59">
      <c r="A3978" s="149"/>
      <c r="B3978" s="149"/>
      <c r="C3978" s="149"/>
      <c r="D3978" s="149" t="s">
        <v>3726</v>
      </c>
      <c r="E3978" s="340" t="s">
        <v>17331</v>
      </c>
      <c r="F3978" s="149" t="s">
        <v>3726</v>
      </c>
      <c r="G3978" s="149" t="s">
        <v>17332</v>
      </c>
      <c r="H3978" s="149" t="s">
        <v>182</v>
      </c>
      <c r="I3978" s="149" t="s">
        <v>17333</v>
      </c>
      <c r="J3978" s="149" t="s">
        <v>17334</v>
      </c>
      <c r="K3978" s="149"/>
      <c r="L3978" s="149" t="s">
        <v>287</v>
      </c>
      <c r="M3978" s="149"/>
      <c r="N3978" s="149" t="s">
        <v>263</v>
      </c>
      <c r="O3978" s="149" t="s">
        <v>214</v>
      </c>
      <c r="P3978" s="149" t="s">
        <v>53</v>
      </c>
      <c r="Q3978" s="149"/>
      <c r="R3978" s="149" t="s">
        <v>17335</v>
      </c>
      <c r="S3978" s="149" t="s">
        <v>8799</v>
      </c>
      <c r="T3978" s="149" t="s">
        <v>414</v>
      </c>
      <c r="U3978" s="149" t="s">
        <v>267</v>
      </c>
      <c r="V3978" s="149"/>
      <c r="W3978" s="149"/>
      <c r="X3978" s="149" t="s">
        <v>336</v>
      </c>
      <c r="Y3978" s="149"/>
      <c r="Z3978" s="149"/>
      <c r="AA3978" s="149"/>
      <c r="AB3978" s="149" t="s">
        <v>269</v>
      </c>
      <c r="AC3978" s="149" t="s">
        <v>270</v>
      </c>
      <c r="AD3978" s="149" t="s">
        <v>414</v>
      </c>
      <c r="AE3978" s="149" t="s">
        <v>271</v>
      </c>
      <c r="AF3978" s="149"/>
      <c r="AG3978" s="149" t="s">
        <v>1098</v>
      </c>
      <c r="AH3978" s="149" t="s">
        <v>273</v>
      </c>
      <c r="AI3978" s="158">
        <v>21</v>
      </c>
      <c r="AJ3978" s="149"/>
      <c r="AK3978" s="159" t="s">
        <v>274</v>
      </c>
      <c r="AL3978" s="159" t="s">
        <v>274</v>
      </c>
      <c r="AM3978" s="149" t="s">
        <v>274</v>
      </c>
      <c r="AN3978" s="160">
        <v>4</v>
      </c>
      <c r="AO3978" s="149"/>
      <c r="AP3978" s="149" t="s">
        <v>274</v>
      </c>
      <c r="AQ3978" s="149" t="s">
        <v>275</v>
      </c>
      <c r="AR3978" s="158">
        <v>1</v>
      </c>
      <c r="AS3978" s="149" t="s">
        <v>275</v>
      </c>
      <c r="AT3978" s="149" t="s">
        <v>276</v>
      </c>
      <c r="AU3978" s="161">
        <v>1</v>
      </c>
      <c r="AV3978" s="159">
        <v>25221.24</v>
      </c>
      <c r="AW3978" s="159">
        <v>1008.85</v>
      </c>
      <c r="AX3978" s="149" t="s">
        <v>274</v>
      </c>
      <c r="AY3978" s="159">
        <v>252.21</v>
      </c>
      <c r="AZ3978" s="159">
        <v>252.21</v>
      </c>
      <c r="BA3978" s="159">
        <v>1008.84</v>
      </c>
      <c r="BB3978" s="159">
        <v>5296.41</v>
      </c>
      <c r="BC3978" s="162" t="s">
        <v>274</v>
      </c>
      <c r="BD3978" s="162">
        <v>0</v>
      </c>
      <c r="BE3978" s="159">
        <v>19924.83</v>
      </c>
      <c r="BF3978" s="159">
        <v>19924.83</v>
      </c>
      <c r="BG3978" s="159">
        <v>25221.24</v>
      </c>
    </row>
    <row r="3979" ht="28.05" customHeight="1" spans="1:59">
      <c r="A3979" s="149"/>
      <c r="B3979" s="149"/>
      <c r="C3979" s="149"/>
      <c r="D3979" s="149" t="s">
        <v>3726</v>
      </c>
      <c r="E3979" s="340" t="s">
        <v>17336</v>
      </c>
      <c r="F3979" s="149" t="s">
        <v>3726</v>
      </c>
      <c r="G3979" s="149" t="s">
        <v>17337</v>
      </c>
      <c r="H3979" s="149" t="s">
        <v>17338</v>
      </c>
      <c r="I3979" s="149" t="s">
        <v>17339</v>
      </c>
      <c r="J3979" s="149" t="s">
        <v>17340</v>
      </c>
      <c r="K3979" s="149"/>
      <c r="L3979" s="149" t="s">
        <v>287</v>
      </c>
      <c r="M3979" s="149"/>
      <c r="N3979" s="149" t="s">
        <v>263</v>
      </c>
      <c r="O3979" s="149" t="s">
        <v>214</v>
      </c>
      <c r="P3979" s="149" t="s">
        <v>53</v>
      </c>
      <c r="Q3979" s="149"/>
      <c r="R3979" s="149" t="s">
        <v>2521</v>
      </c>
      <c r="S3979" s="149" t="s">
        <v>3893</v>
      </c>
      <c r="T3979" s="149" t="s">
        <v>17267</v>
      </c>
      <c r="U3979" s="149" t="s">
        <v>267</v>
      </c>
      <c r="V3979" s="149"/>
      <c r="W3979" s="149"/>
      <c r="X3979" s="149" t="s">
        <v>336</v>
      </c>
      <c r="Y3979" s="149"/>
      <c r="Z3979" s="149"/>
      <c r="AA3979" s="149"/>
      <c r="AB3979" s="149" t="s">
        <v>269</v>
      </c>
      <c r="AC3979" s="149" t="s">
        <v>270</v>
      </c>
      <c r="AD3979" s="149" t="s">
        <v>17267</v>
      </c>
      <c r="AE3979" s="149" t="s">
        <v>271</v>
      </c>
      <c r="AF3979" s="149"/>
      <c r="AG3979" s="149" t="s">
        <v>1098</v>
      </c>
      <c r="AH3979" s="149" t="s">
        <v>273</v>
      </c>
      <c r="AI3979" s="158">
        <v>67</v>
      </c>
      <c r="AJ3979" s="149"/>
      <c r="AK3979" s="159" t="s">
        <v>274</v>
      </c>
      <c r="AL3979" s="159" t="s">
        <v>274</v>
      </c>
      <c r="AM3979" s="149" t="s">
        <v>274</v>
      </c>
      <c r="AN3979" s="160">
        <v>4</v>
      </c>
      <c r="AO3979" s="149"/>
      <c r="AP3979" s="149" t="s">
        <v>274</v>
      </c>
      <c r="AQ3979" s="149" t="s">
        <v>275</v>
      </c>
      <c r="AR3979" s="158">
        <v>1</v>
      </c>
      <c r="AS3979" s="149" t="s">
        <v>275</v>
      </c>
      <c r="AT3979" s="149" t="s">
        <v>276</v>
      </c>
      <c r="AU3979" s="161">
        <v>1</v>
      </c>
      <c r="AV3979" s="159">
        <v>3137.93</v>
      </c>
      <c r="AW3979" s="159">
        <v>125.52</v>
      </c>
      <c r="AX3979" s="149" t="s">
        <v>274</v>
      </c>
      <c r="AY3979" s="159">
        <v>32.33</v>
      </c>
      <c r="AZ3979" s="159">
        <v>32.33</v>
      </c>
      <c r="BA3979" s="159">
        <v>129.32</v>
      </c>
      <c r="BB3979" s="159">
        <v>2074.88</v>
      </c>
      <c r="BC3979" s="162" t="s">
        <v>274</v>
      </c>
      <c r="BD3979" s="162">
        <v>0</v>
      </c>
      <c r="BE3979" s="159">
        <v>1063.05</v>
      </c>
      <c r="BF3979" s="159">
        <v>1063.05</v>
      </c>
      <c r="BG3979" s="159">
        <v>3137.93</v>
      </c>
    </row>
    <row r="3980" ht="28.05" customHeight="1" spans="1:59">
      <c r="A3980" s="149"/>
      <c r="B3980" s="149"/>
      <c r="C3980" s="149"/>
      <c r="D3980" s="149" t="s">
        <v>3726</v>
      </c>
      <c r="E3980" s="340" t="s">
        <v>17341</v>
      </c>
      <c r="F3980" s="149" t="s">
        <v>3726</v>
      </c>
      <c r="G3980" s="149" t="s">
        <v>17342</v>
      </c>
      <c r="H3980" s="149" t="s">
        <v>17343</v>
      </c>
      <c r="I3980" s="149"/>
      <c r="J3980" s="149" t="s">
        <v>17344</v>
      </c>
      <c r="K3980" s="149"/>
      <c r="L3980" s="149" t="s">
        <v>287</v>
      </c>
      <c r="M3980" s="149"/>
      <c r="N3980" s="149" t="s">
        <v>263</v>
      </c>
      <c r="O3980" s="149" t="s">
        <v>214</v>
      </c>
      <c r="P3980" s="149" t="s">
        <v>53</v>
      </c>
      <c r="Q3980" s="149"/>
      <c r="R3980" s="149" t="s">
        <v>4604</v>
      </c>
      <c r="S3980" s="149" t="s">
        <v>289</v>
      </c>
      <c r="T3980" s="149" t="s">
        <v>17146</v>
      </c>
      <c r="U3980" s="149" t="s">
        <v>267</v>
      </c>
      <c r="V3980" s="149"/>
      <c r="W3980" s="149"/>
      <c r="X3980" s="149" t="s">
        <v>336</v>
      </c>
      <c r="Y3980" s="149"/>
      <c r="Z3980" s="149"/>
      <c r="AA3980" s="149"/>
      <c r="AB3980" s="149" t="s">
        <v>269</v>
      </c>
      <c r="AC3980" s="149" t="s">
        <v>270</v>
      </c>
      <c r="AD3980" s="149" t="s">
        <v>17146</v>
      </c>
      <c r="AE3980" s="149" t="s">
        <v>271</v>
      </c>
      <c r="AF3980" s="149"/>
      <c r="AG3980" s="149" t="s">
        <v>1098</v>
      </c>
      <c r="AH3980" s="149" t="s">
        <v>273</v>
      </c>
      <c r="AI3980" s="158">
        <v>93</v>
      </c>
      <c r="AJ3980" s="149"/>
      <c r="AK3980" s="159" t="s">
        <v>274</v>
      </c>
      <c r="AL3980" s="159" t="s">
        <v>274</v>
      </c>
      <c r="AM3980" s="149" t="s">
        <v>274</v>
      </c>
      <c r="AN3980" s="160">
        <v>4</v>
      </c>
      <c r="AO3980" s="149"/>
      <c r="AP3980" s="149" t="s">
        <v>274</v>
      </c>
      <c r="AQ3980" s="149" t="s">
        <v>275</v>
      </c>
      <c r="AR3980" s="158">
        <v>1</v>
      </c>
      <c r="AS3980" s="149" t="s">
        <v>275</v>
      </c>
      <c r="AT3980" s="149" t="s">
        <v>276</v>
      </c>
      <c r="AU3980" s="161">
        <v>1</v>
      </c>
      <c r="AV3980" s="159">
        <v>813019.6</v>
      </c>
      <c r="AW3980" s="159">
        <v>32520.78</v>
      </c>
      <c r="AX3980" s="149" t="s">
        <v>274</v>
      </c>
      <c r="AY3980" s="159">
        <v>9291.61</v>
      </c>
      <c r="AZ3980" s="159">
        <v>9291.61</v>
      </c>
      <c r="BA3980" s="159">
        <v>37166.44</v>
      </c>
      <c r="BB3980" s="159">
        <v>752623.98</v>
      </c>
      <c r="BC3980" s="162" t="s">
        <v>274</v>
      </c>
      <c r="BD3980" s="162">
        <v>0</v>
      </c>
      <c r="BE3980" s="159">
        <v>60395.62</v>
      </c>
      <c r="BF3980" s="159">
        <v>60395.62</v>
      </c>
      <c r="BG3980" s="159">
        <v>813019.6</v>
      </c>
    </row>
    <row r="3981" ht="28.05" customHeight="1" spans="1:59">
      <c r="A3981" s="149"/>
      <c r="B3981" s="149"/>
      <c r="C3981" s="149"/>
      <c r="D3981" s="149" t="s">
        <v>3726</v>
      </c>
      <c r="E3981" s="340" t="s">
        <v>17345</v>
      </c>
      <c r="F3981" s="149" t="s">
        <v>3726</v>
      </c>
      <c r="G3981" s="149" t="s">
        <v>17346</v>
      </c>
      <c r="H3981" s="149" t="s">
        <v>4484</v>
      </c>
      <c r="I3981" s="149" t="s">
        <v>16751</v>
      </c>
      <c r="J3981" s="149" t="s">
        <v>17347</v>
      </c>
      <c r="K3981" s="149"/>
      <c r="L3981" s="149" t="s">
        <v>262</v>
      </c>
      <c r="M3981" s="149"/>
      <c r="N3981" s="149" t="s">
        <v>263</v>
      </c>
      <c r="O3981" s="149" t="s">
        <v>214</v>
      </c>
      <c r="P3981" s="149" t="s">
        <v>53</v>
      </c>
      <c r="Q3981" s="149"/>
      <c r="R3981" s="149" t="s">
        <v>2521</v>
      </c>
      <c r="S3981" s="149" t="s">
        <v>4488</v>
      </c>
      <c r="T3981" s="149" t="s">
        <v>17294</v>
      </c>
      <c r="U3981" s="149" t="s">
        <v>267</v>
      </c>
      <c r="V3981" s="149"/>
      <c r="W3981" s="149"/>
      <c r="X3981" s="149" t="s">
        <v>336</v>
      </c>
      <c r="Y3981" s="149"/>
      <c r="Z3981" s="149"/>
      <c r="AA3981" s="149"/>
      <c r="AB3981" s="149" t="s">
        <v>269</v>
      </c>
      <c r="AC3981" s="149" t="s">
        <v>270</v>
      </c>
      <c r="AD3981" s="149" t="s">
        <v>17294</v>
      </c>
      <c r="AE3981" s="149" t="s">
        <v>271</v>
      </c>
      <c r="AF3981" s="149"/>
      <c r="AG3981" s="149" t="s">
        <v>1098</v>
      </c>
      <c r="AH3981" s="149" t="s">
        <v>273</v>
      </c>
      <c r="AI3981" s="158">
        <v>63</v>
      </c>
      <c r="AJ3981" s="149"/>
      <c r="AK3981" s="159" t="s">
        <v>274</v>
      </c>
      <c r="AL3981" s="159" t="s">
        <v>274</v>
      </c>
      <c r="AM3981" s="149" t="s">
        <v>274</v>
      </c>
      <c r="AN3981" s="160">
        <v>4</v>
      </c>
      <c r="AO3981" s="149"/>
      <c r="AP3981" s="149" t="s">
        <v>274</v>
      </c>
      <c r="AQ3981" s="149" t="s">
        <v>275</v>
      </c>
      <c r="AR3981" s="158">
        <v>1</v>
      </c>
      <c r="AS3981" s="149" t="s">
        <v>275</v>
      </c>
      <c r="AT3981" s="149" t="s">
        <v>276</v>
      </c>
      <c r="AU3981" s="161">
        <v>1</v>
      </c>
      <c r="AV3981" s="159">
        <v>4690.27</v>
      </c>
      <c r="AW3981" s="159">
        <v>187.61</v>
      </c>
      <c r="AX3981" s="149" t="s">
        <v>274</v>
      </c>
      <c r="AY3981" s="159">
        <v>48.18</v>
      </c>
      <c r="AZ3981" s="159">
        <v>48.18</v>
      </c>
      <c r="BA3981" s="159">
        <v>192.69</v>
      </c>
      <c r="BB3981" s="159">
        <v>2912.89</v>
      </c>
      <c r="BC3981" s="162" t="s">
        <v>274</v>
      </c>
      <c r="BD3981" s="162">
        <v>0</v>
      </c>
      <c r="BE3981" s="159">
        <v>1777.38</v>
      </c>
      <c r="BF3981" s="159">
        <v>1777.38</v>
      </c>
      <c r="BG3981" s="159">
        <v>4690.27</v>
      </c>
    </row>
    <row r="3982" ht="28.05" customHeight="1" spans="1:59">
      <c r="A3982" s="149"/>
      <c r="B3982" s="149"/>
      <c r="C3982" s="149"/>
      <c r="D3982" s="149" t="s">
        <v>3726</v>
      </c>
      <c r="E3982" s="340" t="s">
        <v>17348</v>
      </c>
      <c r="F3982" s="149" t="s">
        <v>3726</v>
      </c>
      <c r="G3982" s="149" t="s">
        <v>17349</v>
      </c>
      <c r="H3982" s="149" t="s">
        <v>17350</v>
      </c>
      <c r="I3982" s="149" t="s">
        <v>17351</v>
      </c>
      <c r="J3982" s="149" t="s">
        <v>17352</v>
      </c>
      <c r="K3982" s="149"/>
      <c r="L3982" s="149" t="s">
        <v>287</v>
      </c>
      <c r="M3982" s="149"/>
      <c r="N3982" s="149" t="s">
        <v>263</v>
      </c>
      <c r="O3982" s="149" t="s">
        <v>214</v>
      </c>
      <c r="P3982" s="149" t="s">
        <v>53</v>
      </c>
      <c r="Q3982" s="149"/>
      <c r="R3982" s="149" t="s">
        <v>2521</v>
      </c>
      <c r="S3982" s="149" t="s">
        <v>3893</v>
      </c>
      <c r="T3982" s="149" t="s">
        <v>17267</v>
      </c>
      <c r="U3982" s="149" t="s">
        <v>267</v>
      </c>
      <c r="V3982" s="149"/>
      <c r="W3982" s="149"/>
      <c r="X3982" s="149" t="s">
        <v>336</v>
      </c>
      <c r="Y3982" s="149"/>
      <c r="Z3982" s="149"/>
      <c r="AA3982" s="149"/>
      <c r="AB3982" s="149" t="s">
        <v>269</v>
      </c>
      <c r="AC3982" s="149" t="s">
        <v>270</v>
      </c>
      <c r="AD3982" s="149" t="s">
        <v>17267</v>
      </c>
      <c r="AE3982" s="149" t="s">
        <v>271</v>
      </c>
      <c r="AF3982" s="149"/>
      <c r="AG3982" s="149" t="s">
        <v>1098</v>
      </c>
      <c r="AH3982" s="149" t="s">
        <v>273</v>
      </c>
      <c r="AI3982" s="158">
        <v>67</v>
      </c>
      <c r="AJ3982" s="149"/>
      <c r="AK3982" s="159" t="s">
        <v>274</v>
      </c>
      <c r="AL3982" s="159" t="s">
        <v>274</v>
      </c>
      <c r="AM3982" s="149" t="s">
        <v>274</v>
      </c>
      <c r="AN3982" s="160">
        <v>4</v>
      </c>
      <c r="AO3982" s="149"/>
      <c r="AP3982" s="149" t="s">
        <v>274</v>
      </c>
      <c r="AQ3982" s="149" t="s">
        <v>275</v>
      </c>
      <c r="AR3982" s="158">
        <v>1</v>
      </c>
      <c r="AS3982" s="149" t="s">
        <v>275</v>
      </c>
      <c r="AT3982" s="149" t="s">
        <v>276</v>
      </c>
      <c r="AU3982" s="161">
        <v>1</v>
      </c>
      <c r="AV3982" s="159">
        <v>2129.31</v>
      </c>
      <c r="AW3982" s="159">
        <v>85.17</v>
      </c>
      <c r="AX3982" s="149" t="s">
        <v>274</v>
      </c>
      <c r="AY3982" s="159">
        <v>21.94</v>
      </c>
      <c r="AZ3982" s="159">
        <v>21.94</v>
      </c>
      <c r="BA3982" s="159">
        <v>87.76</v>
      </c>
      <c r="BB3982" s="159">
        <v>1407.74</v>
      </c>
      <c r="BC3982" s="162" t="s">
        <v>274</v>
      </c>
      <c r="BD3982" s="162">
        <v>0</v>
      </c>
      <c r="BE3982" s="159">
        <v>721.57</v>
      </c>
      <c r="BF3982" s="159">
        <v>721.57</v>
      </c>
      <c r="BG3982" s="159">
        <v>2129.31</v>
      </c>
    </row>
    <row r="3983" ht="28.05" customHeight="1" spans="1:59">
      <c r="A3983" s="149"/>
      <c r="B3983" s="149"/>
      <c r="C3983" s="149"/>
      <c r="D3983" s="149" t="s">
        <v>3726</v>
      </c>
      <c r="E3983" s="340" t="s">
        <v>17353</v>
      </c>
      <c r="F3983" s="149" t="s">
        <v>3726</v>
      </c>
      <c r="G3983" s="149" t="s">
        <v>17354</v>
      </c>
      <c r="H3983" s="149" t="s">
        <v>182</v>
      </c>
      <c r="I3983" s="149" t="s">
        <v>17355</v>
      </c>
      <c r="J3983" s="149" t="s">
        <v>17356</v>
      </c>
      <c r="K3983" s="149"/>
      <c r="L3983" s="149" t="s">
        <v>287</v>
      </c>
      <c r="M3983" s="149"/>
      <c r="N3983" s="149" t="s">
        <v>263</v>
      </c>
      <c r="O3983" s="149" t="s">
        <v>214</v>
      </c>
      <c r="P3983" s="149" t="s">
        <v>53</v>
      </c>
      <c r="Q3983" s="149"/>
      <c r="R3983" s="149" t="s">
        <v>17335</v>
      </c>
      <c r="S3983" s="149" t="s">
        <v>8799</v>
      </c>
      <c r="T3983" s="149" t="s">
        <v>414</v>
      </c>
      <c r="U3983" s="149" t="s">
        <v>267</v>
      </c>
      <c r="V3983" s="149"/>
      <c r="W3983" s="149"/>
      <c r="X3983" s="149" t="s">
        <v>336</v>
      </c>
      <c r="Y3983" s="149"/>
      <c r="Z3983" s="149"/>
      <c r="AA3983" s="149"/>
      <c r="AB3983" s="149" t="s">
        <v>269</v>
      </c>
      <c r="AC3983" s="149" t="s">
        <v>270</v>
      </c>
      <c r="AD3983" s="149" t="s">
        <v>414</v>
      </c>
      <c r="AE3983" s="149" t="s">
        <v>271</v>
      </c>
      <c r="AF3983" s="149"/>
      <c r="AG3983" s="149" t="s">
        <v>1098</v>
      </c>
      <c r="AH3983" s="149" t="s">
        <v>273</v>
      </c>
      <c r="AI3983" s="158">
        <v>21</v>
      </c>
      <c r="AJ3983" s="149"/>
      <c r="AK3983" s="159" t="s">
        <v>274</v>
      </c>
      <c r="AL3983" s="159" t="s">
        <v>274</v>
      </c>
      <c r="AM3983" s="149" t="s">
        <v>274</v>
      </c>
      <c r="AN3983" s="160">
        <v>4</v>
      </c>
      <c r="AO3983" s="149"/>
      <c r="AP3983" s="149" t="s">
        <v>274</v>
      </c>
      <c r="AQ3983" s="149" t="s">
        <v>275</v>
      </c>
      <c r="AR3983" s="158">
        <v>1</v>
      </c>
      <c r="AS3983" s="149" t="s">
        <v>275</v>
      </c>
      <c r="AT3983" s="149" t="s">
        <v>276</v>
      </c>
      <c r="AU3983" s="161">
        <v>1</v>
      </c>
      <c r="AV3983" s="159">
        <v>25221.24</v>
      </c>
      <c r="AW3983" s="159">
        <v>1008.85</v>
      </c>
      <c r="AX3983" s="149" t="s">
        <v>274</v>
      </c>
      <c r="AY3983" s="159">
        <v>252.21</v>
      </c>
      <c r="AZ3983" s="159">
        <v>252.21</v>
      </c>
      <c r="BA3983" s="159">
        <v>1008.84</v>
      </c>
      <c r="BB3983" s="159">
        <v>5296.41</v>
      </c>
      <c r="BC3983" s="162" t="s">
        <v>274</v>
      </c>
      <c r="BD3983" s="162">
        <v>0</v>
      </c>
      <c r="BE3983" s="159">
        <v>19924.83</v>
      </c>
      <c r="BF3983" s="159">
        <v>19924.83</v>
      </c>
      <c r="BG3983" s="159">
        <v>25221.24</v>
      </c>
    </row>
    <row r="3984" ht="28.05" customHeight="1" spans="1:59">
      <c r="A3984" s="149"/>
      <c r="B3984" s="149"/>
      <c r="C3984" s="149"/>
      <c r="D3984" s="149" t="s">
        <v>3726</v>
      </c>
      <c r="E3984" s="340" t="s">
        <v>17357</v>
      </c>
      <c r="F3984" s="149" t="s">
        <v>3726</v>
      </c>
      <c r="G3984" s="149" t="s">
        <v>17358</v>
      </c>
      <c r="H3984" s="149" t="s">
        <v>7877</v>
      </c>
      <c r="I3984" s="149" t="s">
        <v>7992</v>
      </c>
      <c r="J3984" s="149" t="s">
        <v>17359</v>
      </c>
      <c r="K3984" s="149"/>
      <c r="L3984" s="149" t="s">
        <v>262</v>
      </c>
      <c r="M3984" s="149"/>
      <c r="N3984" s="149" t="s">
        <v>263</v>
      </c>
      <c r="O3984" s="149" t="s">
        <v>214</v>
      </c>
      <c r="P3984" s="149" t="s">
        <v>53</v>
      </c>
      <c r="Q3984" s="149"/>
      <c r="R3984" s="149" t="s">
        <v>17360</v>
      </c>
      <c r="S3984" s="149" t="s">
        <v>7880</v>
      </c>
      <c r="T3984" s="149" t="s">
        <v>17361</v>
      </c>
      <c r="U3984" s="149" t="s">
        <v>267</v>
      </c>
      <c r="V3984" s="149"/>
      <c r="W3984" s="149"/>
      <c r="X3984" s="149" t="s">
        <v>336</v>
      </c>
      <c r="Y3984" s="149"/>
      <c r="Z3984" s="149"/>
      <c r="AA3984" s="149"/>
      <c r="AB3984" s="149" t="s">
        <v>269</v>
      </c>
      <c r="AC3984" s="149" t="s">
        <v>270</v>
      </c>
      <c r="AD3984" s="149" t="s">
        <v>17361</v>
      </c>
      <c r="AE3984" s="149" t="s">
        <v>271</v>
      </c>
      <c r="AF3984" s="149"/>
      <c r="AG3984" s="149" t="s">
        <v>1098</v>
      </c>
      <c r="AH3984" s="149" t="s">
        <v>273</v>
      </c>
      <c r="AI3984" s="158">
        <v>92</v>
      </c>
      <c r="AJ3984" s="149"/>
      <c r="AK3984" s="159" t="s">
        <v>274</v>
      </c>
      <c r="AL3984" s="159" t="s">
        <v>274</v>
      </c>
      <c r="AM3984" s="149" t="s">
        <v>274</v>
      </c>
      <c r="AN3984" s="160">
        <v>4</v>
      </c>
      <c r="AO3984" s="149"/>
      <c r="AP3984" s="149" t="s">
        <v>274</v>
      </c>
      <c r="AQ3984" s="149" t="s">
        <v>275</v>
      </c>
      <c r="AR3984" s="158">
        <v>1</v>
      </c>
      <c r="AS3984" s="149" t="s">
        <v>275</v>
      </c>
      <c r="AT3984" s="149" t="s">
        <v>276</v>
      </c>
      <c r="AU3984" s="161">
        <v>1</v>
      </c>
      <c r="AV3984" s="159">
        <v>12241.38</v>
      </c>
      <c r="AW3984" s="159">
        <v>489.66</v>
      </c>
      <c r="AX3984" s="149" t="s">
        <v>274</v>
      </c>
      <c r="AY3984" s="159">
        <v>137.75</v>
      </c>
      <c r="AZ3984" s="159">
        <v>137.75</v>
      </c>
      <c r="BA3984" s="159">
        <v>551.03</v>
      </c>
      <c r="BB3984" s="159">
        <v>11200.7</v>
      </c>
      <c r="BC3984" s="162" t="s">
        <v>274</v>
      </c>
      <c r="BD3984" s="162">
        <v>0</v>
      </c>
      <c r="BE3984" s="159">
        <v>1040.68</v>
      </c>
      <c r="BF3984" s="159">
        <v>1040.68</v>
      </c>
      <c r="BG3984" s="159">
        <v>12241.38</v>
      </c>
    </row>
    <row r="3985" ht="28.05" customHeight="1" spans="1:59">
      <c r="A3985" s="149"/>
      <c r="B3985" s="149"/>
      <c r="C3985" s="149"/>
      <c r="D3985" s="149" t="s">
        <v>3726</v>
      </c>
      <c r="E3985" s="340" t="s">
        <v>17362</v>
      </c>
      <c r="F3985" s="149" t="s">
        <v>3726</v>
      </c>
      <c r="G3985" s="149" t="s">
        <v>17363</v>
      </c>
      <c r="H3985" s="149" t="s">
        <v>5913</v>
      </c>
      <c r="I3985" s="149" t="s">
        <v>17364</v>
      </c>
      <c r="J3985" s="149" t="s">
        <v>17365</v>
      </c>
      <c r="K3985" s="149"/>
      <c r="L3985" s="149" t="s">
        <v>287</v>
      </c>
      <c r="M3985" s="149"/>
      <c r="N3985" s="149" t="s">
        <v>263</v>
      </c>
      <c r="O3985" s="149" t="s">
        <v>214</v>
      </c>
      <c r="P3985" s="149" t="s">
        <v>53</v>
      </c>
      <c r="Q3985" s="149"/>
      <c r="R3985" s="149" t="s">
        <v>2521</v>
      </c>
      <c r="S3985" s="149" t="s">
        <v>17366</v>
      </c>
      <c r="T3985" s="149" t="s">
        <v>17267</v>
      </c>
      <c r="U3985" s="149" t="s">
        <v>267</v>
      </c>
      <c r="V3985" s="149"/>
      <c r="W3985" s="149"/>
      <c r="X3985" s="149" t="s">
        <v>336</v>
      </c>
      <c r="Y3985" s="149"/>
      <c r="Z3985" s="149"/>
      <c r="AA3985" s="149"/>
      <c r="AB3985" s="149" t="s">
        <v>269</v>
      </c>
      <c r="AC3985" s="149" t="s">
        <v>270</v>
      </c>
      <c r="AD3985" s="149" t="s">
        <v>17267</v>
      </c>
      <c r="AE3985" s="149" t="s">
        <v>271</v>
      </c>
      <c r="AF3985" s="149"/>
      <c r="AG3985" s="149" t="s">
        <v>1098</v>
      </c>
      <c r="AH3985" s="149" t="s">
        <v>273</v>
      </c>
      <c r="AI3985" s="158">
        <v>67</v>
      </c>
      <c r="AJ3985" s="149"/>
      <c r="AK3985" s="159" t="s">
        <v>274</v>
      </c>
      <c r="AL3985" s="159" t="s">
        <v>274</v>
      </c>
      <c r="AM3985" s="149" t="s">
        <v>274</v>
      </c>
      <c r="AN3985" s="160">
        <v>4</v>
      </c>
      <c r="AO3985" s="149"/>
      <c r="AP3985" s="149" t="s">
        <v>274</v>
      </c>
      <c r="AQ3985" s="149" t="s">
        <v>275</v>
      </c>
      <c r="AR3985" s="158">
        <v>1</v>
      </c>
      <c r="AS3985" s="149" t="s">
        <v>275</v>
      </c>
      <c r="AT3985" s="149" t="s">
        <v>276</v>
      </c>
      <c r="AU3985" s="161">
        <v>1</v>
      </c>
      <c r="AV3985" s="159">
        <v>5818.97</v>
      </c>
      <c r="AW3985" s="159">
        <v>232.76</v>
      </c>
      <c r="AX3985" s="149" t="s">
        <v>274</v>
      </c>
      <c r="AY3985" s="159">
        <v>59.95</v>
      </c>
      <c r="AZ3985" s="159">
        <v>59.95</v>
      </c>
      <c r="BA3985" s="159">
        <v>239.8</v>
      </c>
      <c r="BB3985" s="159">
        <v>3847.58</v>
      </c>
      <c r="BC3985" s="162" t="s">
        <v>274</v>
      </c>
      <c r="BD3985" s="162">
        <v>0</v>
      </c>
      <c r="BE3985" s="159">
        <v>1971.39</v>
      </c>
      <c r="BF3985" s="159">
        <v>1971.39</v>
      </c>
      <c r="BG3985" s="159">
        <v>5818.97</v>
      </c>
    </row>
    <row r="3986" ht="28.05" customHeight="1" spans="1:59">
      <c r="A3986" s="149"/>
      <c r="B3986" s="149"/>
      <c r="C3986" s="149"/>
      <c r="D3986" s="149" t="s">
        <v>3726</v>
      </c>
      <c r="E3986" s="340" t="s">
        <v>17367</v>
      </c>
      <c r="F3986" s="149" t="s">
        <v>3726</v>
      </c>
      <c r="G3986" s="149" t="s">
        <v>17368</v>
      </c>
      <c r="H3986" s="149" t="s">
        <v>17369</v>
      </c>
      <c r="I3986" s="149" t="s">
        <v>17370</v>
      </c>
      <c r="J3986" s="149" t="s">
        <v>17371</v>
      </c>
      <c r="K3986" s="149"/>
      <c r="L3986" s="149" t="s">
        <v>262</v>
      </c>
      <c r="M3986" s="149"/>
      <c r="N3986" s="149" t="s">
        <v>263</v>
      </c>
      <c r="O3986" s="149" t="s">
        <v>214</v>
      </c>
      <c r="P3986" s="149" t="s">
        <v>53</v>
      </c>
      <c r="Q3986" s="149"/>
      <c r="R3986" s="149" t="s">
        <v>703</v>
      </c>
      <c r="S3986" s="149" t="s">
        <v>289</v>
      </c>
      <c r="T3986" s="149" t="s">
        <v>17361</v>
      </c>
      <c r="U3986" s="149" t="s">
        <v>267</v>
      </c>
      <c r="V3986" s="149"/>
      <c r="W3986" s="149"/>
      <c r="X3986" s="149" t="s">
        <v>268</v>
      </c>
      <c r="Y3986" s="149"/>
      <c r="Z3986" s="149"/>
      <c r="AA3986" s="149"/>
      <c r="AB3986" s="149" t="s">
        <v>269</v>
      </c>
      <c r="AC3986" s="149" t="s">
        <v>270</v>
      </c>
      <c r="AD3986" s="149" t="s">
        <v>17361</v>
      </c>
      <c r="AE3986" s="149" t="s">
        <v>271</v>
      </c>
      <c r="AF3986" s="149"/>
      <c r="AG3986" s="149" t="s">
        <v>1098</v>
      </c>
      <c r="AH3986" s="149" t="s">
        <v>273</v>
      </c>
      <c r="AI3986" s="158">
        <v>92</v>
      </c>
      <c r="AJ3986" s="149"/>
      <c r="AK3986" s="159" t="s">
        <v>274</v>
      </c>
      <c r="AL3986" s="159" t="s">
        <v>274</v>
      </c>
      <c r="AM3986" s="149" t="s">
        <v>274</v>
      </c>
      <c r="AN3986" s="160">
        <v>4</v>
      </c>
      <c r="AO3986" s="149"/>
      <c r="AP3986" s="149" t="s">
        <v>274</v>
      </c>
      <c r="AQ3986" s="149" t="s">
        <v>275</v>
      </c>
      <c r="AR3986" s="158">
        <v>1</v>
      </c>
      <c r="AS3986" s="149" t="s">
        <v>275</v>
      </c>
      <c r="AT3986" s="149" t="s">
        <v>276</v>
      </c>
      <c r="AU3986" s="161">
        <v>1</v>
      </c>
      <c r="AV3986" s="159">
        <v>2327.59</v>
      </c>
      <c r="AW3986" s="159">
        <v>93.1</v>
      </c>
      <c r="AX3986" s="149" t="s">
        <v>274</v>
      </c>
      <c r="AY3986" s="159">
        <v>26.14</v>
      </c>
      <c r="AZ3986" s="159">
        <v>26.14</v>
      </c>
      <c r="BA3986" s="159">
        <v>104.56</v>
      </c>
      <c r="BB3986" s="159">
        <v>2129.92</v>
      </c>
      <c r="BC3986" s="162" t="s">
        <v>274</v>
      </c>
      <c r="BD3986" s="162">
        <v>0</v>
      </c>
      <c r="BE3986" s="159">
        <v>197.67</v>
      </c>
      <c r="BF3986" s="159">
        <v>197.67</v>
      </c>
      <c r="BG3986" s="159">
        <v>2327.59</v>
      </c>
    </row>
    <row r="3987" ht="28.05" customHeight="1" spans="1:59">
      <c r="A3987" s="149"/>
      <c r="B3987" s="149"/>
      <c r="C3987" s="149"/>
      <c r="D3987" s="149" t="s">
        <v>3726</v>
      </c>
      <c r="E3987" s="340" t="s">
        <v>17372</v>
      </c>
      <c r="F3987" s="149" t="s">
        <v>3726</v>
      </c>
      <c r="G3987" s="149" t="s">
        <v>17373</v>
      </c>
      <c r="H3987" s="149" t="s">
        <v>5913</v>
      </c>
      <c r="I3987" s="149" t="s">
        <v>17364</v>
      </c>
      <c r="J3987" s="149" t="s">
        <v>17374</v>
      </c>
      <c r="K3987" s="149"/>
      <c r="L3987" s="149" t="s">
        <v>287</v>
      </c>
      <c r="M3987" s="149"/>
      <c r="N3987" s="149" t="s">
        <v>263</v>
      </c>
      <c r="O3987" s="149" t="s">
        <v>214</v>
      </c>
      <c r="P3987" s="149" t="s">
        <v>53</v>
      </c>
      <c r="Q3987" s="149"/>
      <c r="R3987" s="149" t="s">
        <v>2521</v>
      </c>
      <c r="S3987" s="149" t="s">
        <v>17366</v>
      </c>
      <c r="T3987" s="149" t="s">
        <v>17267</v>
      </c>
      <c r="U3987" s="149" t="s">
        <v>267</v>
      </c>
      <c r="V3987" s="149"/>
      <c r="W3987" s="149"/>
      <c r="X3987" s="149" t="s">
        <v>336</v>
      </c>
      <c r="Y3987" s="149"/>
      <c r="Z3987" s="149"/>
      <c r="AA3987" s="149"/>
      <c r="AB3987" s="149" t="s">
        <v>269</v>
      </c>
      <c r="AC3987" s="149" t="s">
        <v>270</v>
      </c>
      <c r="AD3987" s="149" t="s">
        <v>17267</v>
      </c>
      <c r="AE3987" s="149" t="s">
        <v>271</v>
      </c>
      <c r="AF3987" s="149"/>
      <c r="AG3987" s="149" t="s">
        <v>1098</v>
      </c>
      <c r="AH3987" s="149" t="s">
        <v>273</v>
      </c>
      <c r="AI3987" s="158">
        <v>67</v>
      </c>
      <c r="AJ3987" s="149"/>
      <c r="AK3987" s="159" t="s">
        <v>274</v>
      </c>
      <c r="AL3987" s="159" t="s">
        <v>274</v>
      </c>
      <c r="AM3987" s="149" t="s">
        <v>274</v>
      </c>
      <c r="AN3987" s="160">
        <v>4</v>
      </c>
      <c r="AO3987" s="149"/>
      <c r="AP3987" s="149" t="s">
        <v>274</v>
      </c>
      <c r="AQ3987" s="149" t="s">
        <v>275</v>
      </c>
      <c r="AR3987" s="158">
        <v>1</v>
      </c>
      <c r="AS3987" s="149" t="s">
        <v>275</v>
      </c>
      <c r="AT3987" s="149" t="s">
        <v>276</v>
      </c>
      <c r="AU3987" s="161">
        <v>1</v>
      </c>
      <c r="AV3987" s="159">
        <v>5818.97</v>
      </c>
      <c r="AW3987" s="159">
        <v>232.76</v>
      </c>
      <c r="AX3987" s="149" t="s">
        <v>274</v>
      </c>
      <c r="AY3987" s="159">
        <v>59.95</v>
      </c>
      <c r="AZ3987" s="159">
        <v>59.95</v>
      </c>
      <c r="BA3987" s="159">
        <v>239.8</v>
      </c>
      <c r="BB3987" s="159">
        <v>3847.58</v>
      </c>
      <c r="BC3987" s="162" t="s">
        <v>274</v>
      </c>
      <c r="BD3987" s="162">
        <v>0</v>
      </c>
      <c r="BE3987" s="159">
        <v>1971.39</v>
      </c>
      <c r="BF3987" s="159">
        <v>1971.39</v>
      </c>
      <c r="BG3987" s="159">
        <v>5818.97</v>
      </c>
    </row>
    <row r="3988" ht="28.05" customHeight="1" spans="1:59">
      <c r="A3988" s="149"/>
      <c r="B3988" s="149"/>
      <c r="C3988" s="149"/>
      <c r="D3988" s="149" t="s">
        <v>3726</v>
      </c>
      <c r="E3988" s="340" t="s">
        <v>17375</v>
      </c>
      <c r="F3988" s="149" t="s">
        <v>3726</v>
      </c>
      <c r="G3988" s="149" t="s">
        <v>17376</v>
      </c>
      <c r="H3988" s="149" t="s">
        <v>182</v>
      </c>
      <c r="I3988" s="149" t="s">
        <v>17355</v>
      </c>
      <c r="J3988" s="149" t="s">
        <v>17377</v>
      </c>
      <c r="K3988" s="149"/>
      <c r="L3988" s="149" t="s">
        <v>287</v>
      </c>
      <c r="M3988" s="149"/>
      <c r="N3988" s="149" t="s">
        <v>263</v>
      </c>
      <c r="O3988" s="149" t="s">
        <v>214</v>
      </c>
      <c r="P3988" s="149" t="s">
        <v>53</v>
      </c>
      <c r="Q3988" s="149"/>
      <c r="R3988" s="149" t="s">
        <v>17378</v>
      </c>
      <c r="S3988" s="149" t="s">
        <v>8799</v>
      </c>
      <c r="T3988" s="149" t="s">
        <v>414</v>
      </c>
      <c r="U3988" s="149" t="s">
        <v>267</v>
      </c>
      <c r="V3988" s="149"/>
      <c r="W3988" s="149"/>
      <c r="X3988" s="149" t="s">
        <v>336</v>
      </c>
      <c r="Y3988" s="149"/>
      <c r="Z3988" s="149"/>
      <c r="AA3988" s="149"/>
      <c r="AB3988" s="149" t="s">
        <v>269</v>
      </c>
      <c r="AC3988" s="149" t="s">
        <v>270</v>
      </c>
      <c r="AD3988" s="149" t="s">
        <v>414</v>
      </c>
      <c r="AE3988" s="149" t="s">
        <v>271</v>
      </c>
      <c r="AF3988" s="149"/>
      <c r="AG3988" s="149" t="s">
        <v>1098</v>
      </c>
      <c r="AH3988" s="149" t="s">
        <v>273</v>
      </c>
      <c r="AI3988" s="158">
        <v>21</v>
      </c>
      <c r="AJ3988" s="149"/>
      <c r="AK3988" s="159" t="s">
        <v>274</v>
      </c>
      <c r="AL3988" s="159" t="s">
        <v>274</v>
      </c>
      <c r="AM3988" s="149" t="s">
        <v>274</v>
      </c>
      <c r="AN3988" s="160">
        <v>4</v>
      </c>
      <c r="AO3988" s="149"/>
      <c r="AP3988" s="149" t="s">
        <v>274</v>
      </c>
      <c r="AQ3988" s="149" t="s">
        <v>275</v>
      </c>
      <c r="AR3988" s="158">
        <v>1</v>
      </c>
      <c r="AS3988" s="149" t="s">
        <v>275</v>
      </c>
      <c r="AT3988" s="149" t="s">
        <v>276</v>
      </c>
      <c r="AU3988" s="161">
        <v>1</v>
      </c>
      <c r="AV3988" s="159">
        <v>25221.24</v>
      </c>
      <c r="AW3988" s="159">
        <v>1008.85</v>
      </c>
      <c r="AX3988" s="149" t="s">
        <v>274</v>
      </c>
      <c r="AY3988" s="159">
        <v>252.21</v>
      </c>
      <c r="AZ3988" s="159">
        <v>252.21</v>
      </c>
      <c r="BA3988" s="159">
        <v>1008.84</v>
      </c>
      <c r="BB3988" s="159">
        <v>5296.41</v>
      </c>
      <c r="BC3988" s="162" t="s">
        <v>274</v>
      </c>
      <c r="BD3988" s="162">
        <v>0</v>
      </c>
      <c r="BE3988" s="159">
        <v>19924.83</v>
      </c>
      <c r="BF3988" s="159">
        <v>19924.83</v>
      </c>
      <c r="BG3988" s="159">
        <v>25221.24</v>
      </c>
    </row>
    <row r="3989" ht="28.05" customHeight="1" spans="1:59">
      <c r="A3989" s="149"/>
      <c r="B3989" s="149"/>
      <c r="C3989" s="149"/>
      <c r="D3989" s="149" t="s">
        <v>3726</v>
      </c>
      <c r="E3989" s="340" t="s">
        <v>17379</v>
      </c>
      <c r="F3989" s="149" t="s">
        <v>3726</v>
      </c>
      <c r="G3989" s="149" t="s">
        <v>17380</v>
      </c>
      <c r="H3989" s="149" t="s">
        <v>4206</v>
      </c>
      <c r="I3989" s="149" t="s">
        <v>14966</v>
      </c>
      <c r="J3989" s="149" t="s">
        <v>17381</v>
      </c>
      <c r="K3989" s="149"/>
      <c r="L3989" s="149" t="s">
        <v>262</v>
      </c>
      <c r="M3989" s="149"/>
      <c r="N3989" s="149" t="s">
        <v>263</v>
      </c>
      <c r="O3989" s="149" t="s">
        <v>214</v>
      </c>
      <c r="P3989" s="149" t="s">
        <v>53</v>
      </c>
      <c r="Q3989" s="149"/>
      <c r="R3989" s="149" t="s">
        <v>3903</v>
      </c>
      <c r="S3989" s="149" t="s">
        <v>4209</v>
      </c>
      <c r="T3989" s="149" t="s">
        <v>17382</v>
      </c>
      <c r="U3989" s="149" t="s">
        <v>267</v>
      </c>
      <c r="V3989" s="149"/>
      <c r="W3989" s="149"/>
      <c r="X3989" s="149" t="s">
        <v>336</v>
      </c>
      <c r="Y3989" s="149"/>
      <c r="Z3989" s="149"/>
      <c r="AA3989" s="149"/>
      <c r="AB3989" s="149" t="s">
        <v>269</v>
      </c>
      <c r="AC3989" s="149" t="s">
        <v>270</v>
      </c>
      <c r="AD3989" s="149" t="s">
        <v>17382</v>
      </c>
      <c r="AE3989" s="149" t="s">
        <v>271</v>
      </c>
      <c r="AF3989" s="149"/>
      <c r="AG3989" s="149" t="s">
        <v>1098</v>
      </c>
      <c r="AH3989" s="149" t="s">
        <v>273</v>
      </c>
      <c r="AI3989" s="158">
        <v>62</v>
      </c>
      <c r="AJ3989" s="149"/>
      <c r="AK3989" s="159" t="s">
        <v>274</v>
      </c>
      <c r="AL3989" s="159" t="s">
        <v>274</v>
      </c>
      <c r="AM3989" s="149" t="s">
        <v>274</v>
      </c>
      <c r="AN3989" s="160">
        <v>4</v>
      </c>
      <c r="AO3989" s="149"/>
      <c r="AP3989" s="149" t="s">
        <v>274</v>
      </c>
      <c r="AQ3989" s="149" t="s">
        <v>275</v>
      </c>
      <c r="AR3989" s="158">
        <v>1</v>
      </c>
      <c r="AS3989" s="149" t="s">
        <v>275</v>
      </c>
      <c r="AT3989" s="149" t="s">
        <v>276</v>
      </c>
      <c r="AU3989" s="161">
        <v>1</v>
      </c>
      <c r="AV3989" s="159">
        <v>4690.27</v>
      </c>
      <c r="AW3989" s="159">
        <v>187.61</v>
      </c>
      <c r="AX3989" s="149" t="s">
        <v>274</v>
      </c>
      <c r="AY3989" s="159">
        <v>48.14</v>
      </c>
      <c r="AZ3989" s="159">
        <v>48.14</v>
      </c>
      <c r="BA3989" s="159">
        <v>192.56</v>
      </c>
      <c r="BB3989" s="159">
        <v>2865.86</v>
      </c>
      <c r="BC3989" s="162" t="s">
        <v>274</v>
      </c>
      <c r="BD3989" s="162">
        <v>0</v>
      </c>
      <c r="BE3989" s="159">
        <v>1824.41</v>
      </c>
      <c r="BF3989" s="159">
        <v>1824.41</v>
      </c>
      <c r="BG3989" s="159">
        <v>4690.27</v>
      </c>
    </row>
    <row r="3990" ht="28.05" customHeight="1" spans="1:59">
      <c r="A3990" s="149"/>
      <c r="B3990" s="149"/>
      <c r="C3990" s="149"/>
      <c r="D3990" s="149" t="s">
        <v>3726</v>
      </c>
      <c r="E3990" s="340" t="s">
        <v>17383</v>
      </c>
      <c r="F3990" s="149" t="s">
        <v>3726</v>
      </c>
      <c r="G3990" s="149" t="s">
        <v>17384</v>
      </c>
      <c r="H3990" s="149" t="s">
        <v>4206</v>
      </c>
      <c r="I3990" s="149" t="s">
        <v>17385</v>
      </c>
      <c r="J3990" s="149" t="s">
        <v>17386</v>
      </c>
      <c r="K3990" s="149"/>
      <c r="L3990" s="149" t="s">
        <v>262</v>
      </c>
      <c r="M3990" s="149"/>
      <c r="N3990" s="149" t="s">
        <v>263</v>
      </c>
      <c r="O3990" s="149" t="s">
        <v>214</v>
      </c>
      <c r="P3990" s="149" t="s">
        <v>53</v>
      </c>
      <c r="Q3990" s="149"/>
      <c r="R3990" s="149" t="s">
        <v>3903</v>
      </c>
      <c r="S3990" s="149" t="s">
        <v>4209</v>
      </c>
      <c r="T3990" s="149" t="s">
        <v>17382</v>
      </c>
      <c r="U3990" s="149" t="s">
        <v>267</v>
      </c>
      <c r="V3990" s="149"/>
      <c r="W3990" s="149"/>
      <c r="X3990" s="149" t="s">
        <v>336</v>
      </c>
      <c r="Y3990" s="149"/>
      <c r="Z3990" s="149"/>
      <c r="AA3990" s="149"/>
      <c r="AB3990" s="149" t="s">
        <v>269</v>
      </c>
      <c r="AC3990" s="149" t="s">
        <v>270</v>
      </c>
      <c r="AD3990" s="149" t="s">
        <v>17382</v>
      </c>
      <c r="AE3990" s="149" t="s">
        <v>271</v>
      </c>
      <c r="AF3990" s="149"/>
      <c r="AG3990" s="149" t="s">
        <v>1098</v>
      </c>
      <c r="AH3990" s="149" t="s">
        <v>273</v>
      </c>
      <c r="AI3990" s="158">
        <v>62</v>
      </c>
      <c r="AJ3990" s="149"/>
      <c r="AK3990" s="159" t="s">
        <v>274</v>
      </c>
      <c r="AL3990" s="159" t="s">
        <v>274</v>
      </c>
      <c r="AM3990" s="149" t="s">
        <v>274</v>
      </c>
      <c r="AN3990" s="160">
        <v>4</v>
      </c>
      <c r="AO3990" s="149"/>
      <c r="AP3990" s="149" t="s">
        <v>274</v>
      </c>
      <c r="AQ3990" s="149" t="s">
        <v>275</v>
      </c>
      <c r="AR3990" s="158">
        <v>1</v>
      </c>
      <c r="AS3990" s="149" t="s">
        <v>275</v>
      </c>
      <c r="AT3990" s="149" t="s">
        <v>276</v>
      </c>
      <c r="AU3990" s="161">
        <v>1</v>
      </c>
      <c r="AV3990" s="159">
        <v>6858.41</v>
      </c>
      <c r="AW3990" s="159">
        <v>274.34</v>
      </c>
      <c r="AX3990" s="149" t="s">
        <v>274</v>
      </c>
      <c r="AY3990" s="159">
        <v>70.39</v>
      </c>
      <c r="AZ3990" s="159">
        <v>70.39</v>
      </c>
      <c r="BA3990" s="159">
        <v>281.58</v>
      </c>
      <c r="BB3990" s="159">
        <v>4190.64</v>
      </c>
      <c r="BC3990" s="162" t="s">
        <v>274</v>
      </c>
      <c r="BD3990" s="162">
        <v>0</v>
      </c>
      <c r="BE3990" s="159">
        <v>2667.77</v>
      </c>
      <c r="BF3990" s="159">
        <v>2667.77</v>
      </c>
      <c r="BG3990" s="159">
        <v>6858.41</v>
      </c>
    </row>
    <row r="3991" ht="28.05" customHeight="1" spans="1:59">
      <c r="A3991" s="149"/>
      <c r="B3991" s="149"/>
      <c r="C3991" s="149"/>
      <c r="D3991" s="149" t="s">
        <v>3726</v>
      </c>
      <c r="E3991" s="340" t="s">
        <v>17387</v>
      </c>
      <c r="F3991" s="149" t="s">
        <v>3726</v>
      </c>
      <c r="G3991" s="149" t="s">
        <v>17388</v>
      </c>
      <c r="H3991" s="149" t="s">
        <v>6333</v>
      </c>
      <c r="I3991" s="149" t="s">
        <v>17389</v>
      </c>
      <c r="J3991" s="149" t="s">
        <v>17390</v>
      </c>
      <c r="K3991" s="149"/>
      <c r="L3991" s="149" t="s">
        <v>262</v>
      </c>
      <c r="M3991" s="149"/>
      <c r="N3991" s="149" t="s">
        <v>263</v>
      </c>
      <c r="O3991" s="149" t="s">
        <v>214</v>
      </c>
      <c r="P3991" s="149" t="s">
        <v>53</v>
      </c>
      <c r="Q3991" s="149"/>
      <c r="R3991" s="149" t="s">
        <v>51</v>
      </c>
      <c r="S3991" s="149" t="s">
        <v>6336</v>
      </c>
      <c r="T3991" s="149" t="s">
        <v>17361</v>
      </c>
      <c r="U3991" s="149" t="s">
        <v>267</v>
      </c>
      <c r="V3991" s="149"/>
      <c r="W3991" s="149"/>
      <c r="X3991" s="149" t="s">
        <v>51</v>
      </c>
      <c r="Y3991" s="149"/>
      <c r="Z3991" s="149"/>
      <c r="AA3991" s="149"/>
      <c r="AB3991" s="149" t="s">
        <v>269</v>
      </c>
      <c r="AC3991" s="149" t="s">
        <v>270</v>
      </c>
      <c r="AD3991" s="149" t="s">
        <v>17361</v>
      </c>
      <c r="AE3991" s="149" t="s">
        <v>271</v>
      </c>
      <c r="AF3991" s="149"/>
      <c r="AG3991" s="149" t="s">
        <v>1098</v>
      </c>
      <c r="AH3991" s="149" t="s">
        <v>273</v>
      </c>
      <c r="AI3991" s="158">
        <v>92</v>
      </c>
      <c r="AJ3991" s="149"/>
      <c r="AK3991" s="159" t="s">
        <v>274</v>
      </c>
      <c r="AL3991" s="159" t="s">
        <v>274</v>
      </c>
      <c r="AM3991" s="149" t="s">
        <v>274</v>
      </c>
      <c r="AN3991" s="160">
        <v>4</v>
      </c>
      <c r="AO3991" s="149"/>
      <c r="AP3991" s="149" t="s">
        <v>274</v>
      </c>
      <c r="AQ3991" s="149" t="s">
        <v>275</v>
      </c>
      <c r="AR3991" s="158">
        <v>1</v>
      </c>
      <c r="AS3991" s="149" t="s">
        <v>275</v>
      </c>
      <c r="AT3991" s="149" t="s">
        <v>276</v>
      </c>
      <c r="AU3991" s="161">
        <v>1</v>
      </c>
      <c r="AV3991" s="159">
        <v>2310.34</v>
      </c>
      <c r="AW3991" s="159">
        <v>92.41</v>
      </c>
      <c r="AX3991" s="149" t="s">
        <v>274</v>
      </c>
      <c r="AY3991" s="159">
        <v>26.03</v>
      </c>
      <c r="AZ3991" s="159">
        <v>26.03</v>
      </c>
      <c r="BA3991" s="159">
        <v>104.12</v>
      </c>
      <c r="BB3991" s="159">
        <v>2113.82</v>
      </c>
      <c r="BC3991" s="162" t="s">
        <v>274</v>
      </c>
      <c r="BD3991" s="162">
        <v>0</v>
      </c>
      <c r="BE3991" s="159">
        <v>196.52</v>
      </c>
      <c r="BF3991" s="159">
        <v>196.52</v>
      </c>
      <c r="BG3991" s="159">
        <v>2310.34</v>
      </c>
    </row>
    <row r="3992" ht="28.05" customHeight="1" spans="1:59">
      <c r="A3992" s="149"/>
      <c r="B3992" s="149"/>
      <c r="C3992" s="149"/>
      <c r="D3992" s="149" t="s">
        <v>3726</v>
      </c>
      <c r="E3992" s="340" t="s">
        <v>17391</v>
      </c>
      <c r="F3992" s="149" t="s">
        <v>3726</v>
      </c>
      <c r="G3992" s="149" t="s">
        <v>17392</v>
      </c>
      <c r="H3992" s="149" t="s">
        <v>182</v>
      </c>
      <c r="I3992" s="149" t="s">
        <v>17393</v>
      </c>
      <c r="J3992" s="149" t="s">
        <v>17394</v>
      </c>
      <c r="K3992" s="149"/>
      <c r="L3992" s="149" t="s">
        <v>287</v>
      </c>
      <c r="M3992" s="149"/>
      <c r="N3992" s="149" t="s">
        <v>263</v>
      </c>
      <c r="O3992" s="149" t="s">
        <v>214</v>
      </c>
      <c r="P3992" s="149" t="s">
        <v>53</v>
      </c>
      <c r="Q3992" s="149"/>
      <c r="R3992" s="149" t="s">
        <v>17378</v>
      </c>
      <c r="S3992" s="149" t="s">
        <v>8799</v>
      </c>
      <c r="T3992" s="149" t="s">
        <v>414</v>
      </c>
      <c r="U3992" s="149" t="s">
        <v>267</v>
      </c>
      <c r="V3992" s="149"/>
      <c r="W3992" s="149"/>
      <c r="X3992" s="149" t="s">
        <v>336</v>
      </c>
      <c r="Y3992" s="149"/>
      <c r="Z3992" s="149"/>
      <c r="AA3992" s="149"/>
      <c r="AB3992" s="149" t="s">
        <v>269</v>
      </c>
      <c r="AC3992" s="149" t="s">
        <v>270</v>
      </c>
      <c r="AD3992" s="149" t="s">
        <v>414</v>
      </c>
      <c r="AE3992" s="149" t="s">
        <v>271</v>
      </c>
      <c r="AF3992" s="149"/>
      <c r="AG3992" s="149" t="s">
        <v>1098</v>
      </c>
      <c r="AH3992" s="149" t="s">
        <v>273</v>
      </c>
      <c r="AI3992" s="158">
        <v>21</v>
      </c>
      <c r="AJ3992" s="149"/>
      <c r="AK3992" s="159" t="s">
        <v>274</v>
      </c>
      <c r="AL3992" s="159" t="s">
        <v>274</v>
      </c>
      <c r="AM3992" s="149" t="s">
        <v>274</v>
      </c>
      <c r="AN3992" s="160">
        <v>4</v>
      </c>
      <c r="AO3992" s="149"/>
      <c r="AP3992" s="149" t="s">
        <v>274</v>
      </c>
      <c r="AQ3992" s="149" t="s">
        <v>275</v>
      </c>
      <c r="AR3992" s="158">
        <v>1</v>
      </c>
      <c r="AS3992" s="149" t="s">
        <v>275</v>
      </c>
      <c r="AT3992" s="149" t="s">
        <v>276</v>
      </c>
      <c r="AU3992" s="161">
        <v>1</v>
      </c>
      <c r="AV3992" s="159">
        <v>22566.37</v>
      </c>
      <c r="AW3992" s="159">
        <v>902.65</v>
      </c>
      <c r="AX3992" s="149" t="s">
        <v>274</v>
      </c>
      <c r="AY3992" s="159">
        <v>225.66</v>
      </c>
      <c r="AZ3992" s="159">
        <v>225.66</v>
      </c>
      <c r="BA3992" s="159">
        <v>902.64</v>
      </c>
      <c r="BB3992" s="159">
        <v>4738.86</v>
      </c>
      <c r="BC3992" s="162" t="s">
        <v>274</v>
      </c>
      <c r="BD3992" s="162">
        <v>0</v>
      </c>
      <c r="BE3992" s="159">
        <v>17827.51</v>
      </c>
      <c r="BF3992" s="159">
        <v>17827.51</v>
      </c>
      <c r="BG3992" s="159">
        <v>22566.37</v>
      </c>
    </row>
    <row r="3993" ht="28.05" customHeight="1" spans="1:59">
      <c r="A3993" s="149"/>
      <c r="B3993" s="149"/>
      <c r="C3993" s="149"/>
      <c r="D3993" s="149" t="s">
        <v>3726</v>
      </c>
      <c r="E3993" s="340" t="s">
        <v>17395</v>
      </c>
      <c r="F3993" s="149" t="s">
        <v>3726</v>
      </c>
      <c r="G3993" s="149" t="s">
        <v>17396</v>
      </c>
      <c r="H3993" s="149" t="s">
        <v>5913</v>
      </c>
      <c r="I3993" s="149" t="s">
        <v>17364</v>
      </c>
      <c r="J3993" s="149" t="s">
        <v>17397</v>
      </c>
      <c r="K3993" s="149"/>
      <c r="L3993" s="149" t="s">
        <v>287</v>
      </c>
      <c r="M3993" s="149"/>
      <c r="N3993" s="149" t="s">
        <v>263</v>
      </c>
      <c r="O3993" s="149" t="s">
        <v>214</v>
      </c>
      <c r="P3993" s="149" t="s">
        <v>53</v>
      </c>
      <c r="Q3993" s="149"/>
      <c r="R3993" s="149" t="s">
        <v>2521</v>
      </c>
      <c r="S3993" s="149" t="s">
        <v>17366</v>
      </c>
      <c r="T3993" s="149" t="s">
        <v>17267</v>
      </c>
      <c r="U3993" s="149" t="s">
        <v>267</v>
      </c>
      <c r="V3993" s="149"/>
      <c r="W3993" s="149"/>
      <c r="X3993" s="149" t="s">
        <v>336</v>
      </c>
      <c r="Y3993" s="149"/>
      <c r="Z3993" s="149"/>
      <c r="AA3993" s="149"/>
      <c r="AB3993" s="149" t="s">
        <v>269</v>
      </c>
      <c r="AC3993" s="149" t="s">
        <v>270</v>
      </c>
      <c r="AD3993" s="149" t="s">
        <v>17267</v>
      </c>
      <c r="AE3993" s="149" t="s">
        <v>271</v>
      </c>
      <c r="AF3993" s="149"/>
      <c r="AG3993" s="149" t="s">
        <v>1098</v>
      </c>
      <c r="AH3993" s="149" t="s">
        <v>273</v>
      </c>
      <c r="AI3993" s="158">
        <v>67</v>
      </c>
      <c r="AJ3993" s="149"/>
      <c r="AK3993" s="159" t="s">
        <v>274</v>
      </c>
      <c r="AL3993" s="159" t="s">
        <v>274</v>
      </c>
      <c r="AM3993" s="149" t="s">
        <v>274</v>
      </c>
      <c r="AN3993" s="160">
        <v>4</v>
      </c>
      <c r="AO3993" s="149"/>
      <c r="AP3993" s="149" t="s">
        <v>274</v>
      </c>
      <c r="AQ3993" s="149" t="s">
        <v>275</v>
      </c>
      <c r="AR3993" s="158">
        <v>1</v>
      </c>
      <c r="AS3993" s="149" t="s">
        <v>275</v>
      </c>
      <c r="AT3993" s="149" t="s">
        <v>276</v>
      </c>
      <c r="AU3993" s="161">
        <v>1</v>
      </c>
      <c r="AV3993" s="159">
        <v>5818.97</v>
      </c>
      <c r="AW3993" s="159">
        <v>232.76</v>
      </c>
      <c r="AX3993" s="149" t="s">
        <v>274</v>
      </c>
      <c r="AY3993" s="159">
        <v>59.95</v>
      </c>
      <c r="AZ3993" s="159">
        <v>59.95</v>
      </c>
      <c r="BA3993" s="159">
        <v>239.8</v>
      </c>
      <c r="BB3993" s="159">
        <v>3847.58</v>
      </c>
      <c r="BC3993" s="162" t="s">
        <v>274</v>
      </c>
      <c r="BD3993" s="162">
        <v>0</v>
      </c>
      <c r="BE3993" s="159">
        <v>1971.39</v>
      </c>
      <c r="BF3993" s="159">
        <v>1971.39</v>
      </c>
      <c r="BG3993" s="159">
        <v>5818.97</v>
      </c>
    </row>
    <row r="3994" ht="28.05" customHeight="1" spans="1:59">
      <c r="A3994" s="149"/>
      <c r="B3994" s="149"/>
      <c r="C3994" s="149"/>
      <c r="D3994" s="149" t="s">
        <v>3726</v>
      </c>
      <c r="E3994" s="340" t="s">
        <v>17398</v>
      </c>
      <c r="F3994" s="149" t="s">
        <v>3726</v>
      </c>
      <c r="G3994" s="149" t="s">
        <v>17399</v>
      </c>
      <c r="H3994" s="149" t="s">
        <v>7564</v>
      </c>
      <c r="I3994" s="149" t="s">
        <v>17400</v>
      </c>
      <c r="J3994" s="149" t="s">
        <v>17401</v>
      </c>
      <c r="K3994" s="149"/>
      <c r="L3994" s="149" t="s">
        <v>262</v>
      </c>
      <c r="M3994" s="149"/>
      <c r="N3994" s="149" t="s">
        <v>263</v>
      </c>
      <c r="O3994" s="149" t="s">
        <v>214</v>
      </c>
      <c r="P3994" s="149" t="s">
        <v>53</v>
      </c>
      <c r="Q3994" s="149"/>
      <c r="R3994" s="149" t="s">
        <v>2521</v>
      </c>
      <c r="S3994" s="149" t="s">
        <v>17402</v>
      </c>
      <c r="T3994" s="149" t="s">
        <v>17403</v>
      </c>
      <c r="U3994" s="149" t="s">
        <v>267</v>
      </c>
      <c r="V3994" s="149"/>
      <c r="W3994" s="149"/>
      <c r="X3994" s="149" t="s">
        <v>336</v>
      </c>
      <c r="Y3994" s="149"/>
      <c r="Z3994" s="149"/>
      <c r="AA3994" s="149"/>
      <c r="AB3994" s="149" t="s">
        <v>269</v>
      </c>
      <c r="AC3994" s="149" t="s">
        <v>270</v>
      </c>
      <c r="AD3994" s="149" t="s">
        <v>17403</v>
      </c>
      <c r="AE3994" s="149" t="s">
        <v>271</v>
      </c>
      <c r="AF3994" s="149"/>
      <c r="AG3994" s="149" t="s">
        <v>1098</v>
      </c>
      <c r="AH3994" s="149" t="s">
        <v>273</v>
      </c>
      <c r="AI3994" s="158">
        <v>62</v>
      </c>
      <c r="AJ3994" s="149"/>
      <c r="AK3994" s="159" t="s">
        <v>274</v>
      </c>
      <c r="AL3994" s="159" t="s">
        <v>274</v>
      </c>
      <c r="AM3994" s="149" t="s">
        <v>274</v>
      </c>
      <c r="AN3994" s="160">
        <v>4</v>
      </c>
      <c r="AO3994" s="149"/>
      <c r="AP3994" s="149" t="s">
        <v>274</v>
      </c>
      <c r="AQ3994" s="149" t="s">
        <v>275</v>
      </c>
      <c r="AR3994" s="158">
        <v>1</v>
      </c>
      <c r="AS3994" s="149" t="s">
        <v>275</v>
      </c>
      <c r="AT3994" s="149" t="s">
        <v>276</v>
      </c>
      <c r="AU3994" s="161">
        <v>1</v>
      </c>
      <c r="AV3994" s="159">
        <v>2035.4</v>
      </c>
      <c r="AW3994" s="159">
        <v>81.42</v>
      </c>
      <c r="AX3994" s="149" t="s">
        <v>274</v>
      </c>
      <c r="AY3994" s="159">
        <v>20.9</v>
      </c>
      <c r="AZ3994" s="159">
        <v>20.9</v>
      </c>
      <c r="BA3994" s="159">
        <v>83.6</v>
      </c>
      <c r="BB3994" s="159">
        <v>1243.55</v>
      </c>
      <c r="BC3994" s="162" t="s">
        <v>274</v>
      </c>
      <c r="BD3994" s="162">
        <v>0</v>
      </c>
      <c r="BE3994" s="159">
        <v>791.85</v>
      </c>
      <c r="BF3994" s="159">
        <v>791.85</v>
      </c>
      <c r="BG3994" s="159">
        <v>2035.4</v>
      </c>
    </row>
    <row r="3995" ht="28.05" customHeight="1" spans="1:59">
      <c r="A3995" s="149"/>
      <c r="B3995" s="149"/>
      <c r="C3995" s="149"/>
      <c r="D3995" s="149" t="s">
        <v>3726</v>
      </c>
      <c r="E3995" s="340" t="s">
        <v>17404</v>
      </c>
      <c r="F3995" s="149" t="s">
        <v>3726</v>
      </c>
      <c r="G3995" s="149" t="s">
        <v>17405</v>
      </c>
      <c r="H3995" s="149" t="s">
        <v>5913</v>
      </c>
      <c r="I3995" s="149" t="s">
        <v>17406</v>
      </c>
      <c r="J3995" s="149" t="s">
        <v>17407</v>
      </c>
      <c r="K3995" s="149"/>
      <c r="L3995" s="149" t="s">
        <v>262</v>
      </c>
      <c r="M3995" s="149"/>
      <c r="N3995" s="149" t="s">
        <v>263</v>
      </c>
      <c r="O3995" s="149" t="s">
        <v>214</v>
      </c>
      <c r="P3995" s="149" t="s">
        <v>53</v>
      </c>
      <c r="Q3995" s="149"/>
      <c r="R3995" s="149" t="s">
        <v>3921</v>
      </c>
      <c r="S3995" s="149" t="s">
        <v>5916</v>
      </c>
      <c r="T3995" s="149" t="s">
        <v>17403</v>
      </c>
      <c r="U3995" s="149" t="s">
        <v>267</v>
      </c>
      <c r="V3995" s="149"/>
      <c r="W3995" s="149"/>
      <c r="X3995" s="149" t="s">
        <v>336</v>
      </c>
      <c r="Y3995" s="149"/>
      <c r="Z3995" s="149"/>
      <c r="AA3995" s="149"/>
      <c r="AB3995" s="149" t="s">
        <v>269</v>
      </c>
      <c r="AC3995" s="149" t="s">
        <v>270</v>
      </c>
      <c r="AD3995" s="149" t="s">
        <v>17403</v>
      </c>
      <c r="AE3995" s="149" t="s">
        <v>271</v>
      </c>
      <c r="AF3995" s="149"/>
      <c r="AG3995" s="149" t="s">
        <v>1098</v>
      </c>
      <c r="AH3995" s="149" t="s">
        <v>273</v>
      </c>
      <c r="AI3995" s="158">
        <v>62</v>
      </c>
      <c r="AJ3995" s="149"/>
      <c r="AK3995" s="159" t="s">
        <v>274</v>
      </c>
      <c r="AL3995" s="159" t="s">
        <v>274</v>
      </c>
      <c r="AM3995" s="149" t="s">
        <v>274</v>
      </c>
      <c r="AN3995" s="160">
        <v>4</v>
      </c>
      <c r="AO3995" s="149"/>
      <c r="AP3995" s="149" t="s">
        <v>274</v>
      </c>
      <c r="AQ3995" s="149" t="s">
        <v>275</v>
      </c>
      <c r="AR3995" s="158">
        <v>1</v>
      </c>
      <c r="AS3995" s="149" t="s">
        <v>275</v>
      </c>
      <c r="AT3995" s="149" t="s">
        <v>276</v>
      </c>
      <c r="AU3995" s="161">
        <v>1</v>
      </c>
      <c r="AV3995" s="159">
        <v>10035.4</v>
      </c>
      <c r="AW3995" s="159">
        <v>401.42</v>
      </c>
      <c r="AX3995" s="149" t="s">
        <v>274</v>
      </c>
      <c r="AY3995" s="159">
        <v>103</v>
      </c>
      <c r="AZ3995" s="159">
        <v>103</v>
      </c>
      <c r="BA3995" s="159">
        <v>412</v>
      </c>
      <c r="BB3995" s="159">
        <v>6131.95</v>
      </c>
      <c r="BC3995" s="162" t="s">
        <v>274</v>
      </c>
      <c r="BD3995" s="162">
        <v>0</v>
      </c>
      <c r="BE3995" s="159">
        <v>3903.45</v>
      </c>
      <c r="BF3995" s="159">
        <v>3903.45</v>
      </c>
      <c r="BG3995" s="159">
        <v>10035.4</v>
      </c>
    </row>
    <row r="3996" ht="28.05" customHeight="1" spans="1:59">
      <c r="A3996" s="149"/>
      <c r="B3996" s="149"/>
      <c r="C3996" s="149"/>
      <c r="D3996" s="149" t="s">
        <v>3726</v>
      </c>
      <c r="E3996" s="340" t="s">
        <v>17408</v>
      </c>
      <c r="F3996" s="149" t="s">
        <v>3726</v>
      </c>
      <c r="G3996" s="149" t="s">
        <v>17409</v>
      </c>
      <c r="H3996" s="149" t="s">
        <v>182</v>
      </c>
      <c r="I3996" s="149" t="s">
        <v>17393</v>
      </c>
      <c r="J3996" s="149" t="s">
        <v>17410</v>
      </c>
      <c r="K3996" s="149"/>
      <c r="L3996" s="149" t="s">
        <v>287</v>
      </c>
      <c r="M3996" s="149"/>
      <c r="N3996" s="149" t="s">
        <v>263</v>
      </c>
      <c r="O3996" s="149" t="s">
        <v>214</v>
      </c>
      <c r="P3996" s="149" t="s">
        <v>53</v>
      </c>
      <c r="Q3996" s="149"/>
      <c r="R3996" s="149" t="s">
        <v>17411</v>
      </c>
      <c r="S3996" s="149" t="s">
        <v>8799</v>
      </c>
      <c r="T3996" s="149" t="s">
        <v>414</v>
      </c>
      <c r="U3996" s="149" t="s">
        <v>267</v>
      </c>
      <c r="V3996" s="149"/>
      <c r="W3996" s="149"/>
      <c r="X3996" s="149" t="s">
        <v>336</v>
      </c>
      <c r="Y3996" s="149"/>
      <c r="Z3996" s="149"/>
      <c r="AA3996" s="149"/>
      <c r="AB3996" s="149" t="s">
        <v>269</v>
      </c>
      <c r="AC3996" s="149" t="s">
        <v>270</v>
      </c>
      <c r="AD3996" s="149" t="s">
        <v>414</v>
      </c>
      <c r="AE3996" s="149" t="s">
        <v>271</v>
      </c>
      <c r="AF3996" s="149"/>
      <c r="AG3996" s="149" t="s">
        <v>1098</v>
      </c>
      <c r="AH3996" s="149" t="s">
        <v>273</v>
      </c>
      <c r="AI3996" s="158">
        <v>21</v>
      </c>
      <c r="AJ3996" s="149"/>
      <c r="AK3996" s="159" t="s">
        <v>274</v>
      </c>
      <c r="AL3996" s="159" t="s">
        <v>274</v>
      </c>
      <c r="AM3996" s="149" t="s">
        <v>274</v>
      </c>
      <c r="AN3996" s="160">
        <v>4</v>
      </c>
      <c r="AO3996" s="149"/>
      <c r="AP3996" s="149" t="s">
        <v>274</v>
      </c>
      <c r="AQ3996" s="149" t="s">
        <v>275</v>
      </c>
      <c r="AR3996" s="158">
        <v>1</v>
      </c>
      <c r="AS3996" s="149" t="s">
        <v>275</v>
      </c>
      <c r="AT3996" s="149" t="s">
        <v>276</v>
      </c>
      <c r="AU3996" s="161">
        <v>1</v>
      </c>
      <c r="AV3996" s="159">
        <v>22566.37</v>
      </c>
      <c r="AW3996" s="159">
        <v>902.65</v>
      </c>
      <c r="AX3996" s="149" t="s">
        <v>274</v>
      </c>
      <c r="AY3996" s="159">
        <v>225.66</v>
      </c>
      <c r="AZ3996" s="159">
        <v>225.66</v>
      </c>
      <c r="BA3996" s="159">
        <v>902.64</v>
      </c>
      <c r="BB3996" s="159">
        <v>4738.86</v>
      </c>
      <c r="BC3996" s="162" t="s">
        <v>274</v>
      </c>
      <c r="BD3996" s="162">
        <v>0</v>
      </c>
      <c r="BE3996" s="159">
        <v>17827.51</v>
      </c>
      <c r="BF3996" s="159">
        <v>17827.51</v>
      </c>
      <c r="BG3996" s="159">
        <v>22566.37</v>
      </c>
    </row>
    <row r="3997" ht="28.05" customHeight="1" spans="1:59">
      <c r="A3997" s="149"/>
      <c r="B3997" s="149"/>
      <c r="C3997" s="149"/>
      <c r="D3997" s="149" t="s">
        <v>3726</v>
      </c>
      <c r="E3997" s="340" t="s">
        <v>17412</v>
      </c>
      <c r="F3997" s="149" t="s">
        <v>3726</v>
      </c>
      <c r="G3997" s="149" t="s">
        <v>17413</v>
      </c>
      <c r="H3997" s="149" t="s">
        <v>6333</v>
      </c>
      <c r="I3997" s="149" t="s">
        <v>6614</v>
      </c>
      <c r="J3997" s="149" t="s">
        <v>17414</v>
      </c>
      <c r="K3997" s="149"/>
      <c r="L3997" s="149" t="s">
        <v>262</v>
      </c>
      <c r="M3997" s="149"/>
      <c r="N3997" s="149" t="s">
        <v>263</v>
      </c>
      <c r="O3997" s="149" t="s">
        <v>214</v>
      </c>
      <c r="P3997" s="149" t="s">
        <v>53</v>
      </c>
      <c r="Q3997" s="149"/>
      <c r="R3997" s="149" t="s">
        <v>4604</v>
      </c>
      <c r="S3997" s="149" t="s">
        <v>6336</v>
      </c>
      <c r="T3997" s="149" t="s">
        <v>17415</v>
      </c>
      <c r="U3997" s="149" t="s">
        <v>267</v>
      </c>
      <c r="V3997" s="149"/>
      <c r="W3997" s="149"/>
      <c r="X3997" s="149" t="s">
        <v>336</v>
      </c>
      <c r="Y3997" s="149"/>
      <c r="Z3997" s="149"/>
      <c r="AA3997" s="149"/>
      <c r="AB3997" s="149" t="s">
        <v>269</v>
      </c>
      <c r="AC3997" s="149" t="s">
        <v>270</v>
      </c>
      <c r="AD3997" s="149" t="s">
        <v>17415</v>
      </c>
      <c r="AE3997" s="149" t="s">
        <v>271</v>
      </c>
      <c r="AF3997" s="149"/>
      <c r="AG3997" s="149" t="s">
        <v>1098</v>
      </c>
      <c r="AH3997" s="149" t="s">
        <v>273</v>
      </c>
      <c r="AI3997" s="158">
        <v>92</v>
      </c>
      <c r="AJ3997" s="149"/>
      <c r="AK3997" s="159" t="s">
        <v>274</v>
      </c>
      <c r="AL3997" s="159" t="s">
        <v>274</v>
      </c>
      <c r="AM3997" s="149" t="s">
        <v>274</v>
      </c>
      <c r="AN3997" s="160">
        <v>4</v>
      </c>
      <c r="AO3997" s="149"/>
      <c r="AP3997" s="149" t="s">
        <v>274</v>
      </c>
      <c r="AQ3997" s="149" t="s">
        <v>275</v>
      </c>
      <c r="AR3997" s="158">
        <v>1</v>
      </c>
      <c r="AS3997" s="149" t="s">
        <v>275</v>
      </c>
      <c r="AT3997" s="149" t="s">
        <v>276</v>
      </c>
      <c r="AU3997" s="161">
        <v>1</v>
      </c>
      <c r="AV3997" s="159">
        <v>11034.48</v>
      </c>
      <c r="AW3997" s="159">
        <v>441.38</v>
      </c>
      <c r="AX3997" s="149" t="s">
        <v>274</v>
      </c>
      <c r="AY3997" s="159">
        <v>124.19</v>
      </c>
      <c r="AZ3997" s="159">
        <v>124.19</v>
      </c>
      <c r="BA3997" s="159">
        <v>496.76</v>
      </c>
      <c r="BB3997" s="159">
        <v>10096.34</v>
      </c>
      <c r="BC3997" s="162" t="s">
        <v>274</v>
      </c>
      <c r="BD3997" s="162">
        <v>0</v>
      </c>
      <c r="BE3997" s="159">
        <v>938.14</v>
      </c>
      <c r="BF3997" s="159">
        <v>938.14</v>
      </c>
      <c r="BG3997" s="159">
        <v>11034.48</v>
      </c>
    </row>
    <row r="3998" ht="28.05" customHeight="1" spans="1:59">
      <c r="A3998" s="149"/>
      <c r="B3998" s="149"/>
      <c r="C3998" s="149"/>
      <c r="D3998" s="149" t="s">
        <v>3726</v>
      </c>
      <c r="E3998" s="340" t="s">
        <v>17416</v>
      </c>
      <c r="F3998" s="149" t="s">
        <v>3726</v>
      </c>
      <c r="G3998" s="149" t="s">
        <v>17417</v>
      </c>
      <c r="H3998" s="149" t="s">
        <v>5913</v>
      </c>
      <c r="I3998" s="149" t="s">
        <v>17364</v>
      </c>
      <c r="J3998" s="149" t="s">
        <v>17418</v>
      </c>
      <c r="K3998" s="149"/>
      <c r="L3998" s="149" t="s">
        <v>287</v>
      </c>
      <c r="M3998" s="149"/>
      <c r="N3998" s="149" t="s">
        <v>263</v>
      </c>
      <c r="O3998" s="149" t="s">
        <v>214</v>
      </c>
      <c r="P3998" s="149" t="s">
        <v>53</v>
      </c>
      <c r="Q3998" s="149"/>
      <c r="R3998" s="149" t="s">
        <v>2521</v>
      </c>
      <c r="S3998" s="149" t="s">
        <v>17366</v>
      </c>
      <c r="T3998" s="149" t="s">
        <v>17267</v>
      </c>
      <c r="U3998" s="149" t="s">
        <v>267</v>
      </c>
      <c r="V3998" s="149"/>
      <c r="W3998" s="149"/>
      <c r="X3998" s="149" t="s">
        <v>336</v>
      </c>
      <c r="Y3998" s="149"/>
      <c r="Z3998" s="149"/>
      <c r="AA3998" s="149"/>
      <c r="AB3998" s="149" t="s">
        <v>269</v>
      </c>
      <c r="AC3998" s="149" t="s">
        <v>270</v>
      </c>
      <c r="AD3998" s="149" t="s">
        <v>17267</v>
      </c>
      <c r="AE3998" s="149" t="s">
        <v>271</v>
      </c>
      <c r="AF3998" s="149"/>
      <c r="AG3998" s="149" t="s">
        <v>1098</v>
      </c>
      <c r="AH3998" s="149" t="s">
        <v>273</v>
      </c>
      <c r="AI3998" s="158">
        <v>67</v>
      </c>
      <c r="AJ3998" s="149"/>
      <c r="AK3998" s="159" t="s">
        <v>274</v>
      </c>
      <c r="AL3998" s="159" t="s">
        <v>274</v>
      </c>
      <c r="AM3998" s="149" t="s">
        <v>274</v>
      </c>
      <c r="AN3998" s="160">
        <v>4</v>
      </c>
      <c r="AO3998" s="149"/>
      <c r="AP3998" s="149" t="s">
        <v>274</v>
      </c>
      <c r="AQ3998" s="149" t="s">
        <v>275</v>
      </c>
      <c r="AR3998" s="158">
        <v>1</v>
      </c>
      <c r="AS3998" s="149" t="s">
        <v>275</v>
      </c>
      <c r="AT3998" s="149" t="s">
        <v>276</v>
      </c>
      <c r="AU3998" s="161">
        <v>1</v>
      </c>
      <c r="AV3998" s="159">
        <v>5818.96</v>
      </c>
      <c r="AW3998" s="159">
        <v>232.76</v>
      </c>
      <c r="AX3998" s="149" t="s">
        <v>274</v>
      </c>
      <c r="AY3998" s="159">
        <v>59.95</v>
      </c>
      <c r="AZ3998" s="159">
        <v>59.95</v>
      </c>
      <c r="BA3998" s="159">
        <v>239.8</v>
      </c>
      <c r="BB3998" s="159">
        <v>3847.58</v>
      </c>
      <c r="BC3998" s="162" t="s">
        <v>274</v>
      </c>
      <c r="BD3998" s="162">
        <v>0</v>
      </c>
      <c r="BE3998" s="159">
        <v>1971.38</v>
      </c>
      <c r="BF3998" s="159">
        <v>1971.38</v>
      </c>
      <c r="BG3998" s="159">
        <v>5818.96</v>
      </c>
    </row>
    <row r="3999" ht="28.05" customHeight="1" spans="1:59">
      <c r="A3999" s="149"/>
      <c r="B3999" s="149"/>
      <c r="C3999" s="149"/>
      <c r="D3999" s="149" t="s">
        <v>3726</v>
      </c>
      <c r="E3999" s="340" t="s">
        <v>17419</v>
      </c>
      <c r="F3999" s="149" t="s">
        <v>3726</v>
      </c>
      <c r="G3999" s="149" t="s">
        <v>17420</v>
      </c>
      <c r="H3999" s="149" t="s">
        <v>17421</v>
      </c>
      <c r="I3999" s="149" t="s">
        <v>17422</v>
      </c>
      <c r="J3999" s="149" t="s">
        <v>17423</v>
      </c>
      <c r="K3999" s="149"/>
      <c r="L3999" s="149" t="s">
        <v>262</v>
      </c>
      <c r="M3999" s="149"/>
      <c r="N3999" s="149" t="s">
        <v>263</v>
      </c>
      <c r="O3999" s="149" t="s">
        <v>214</v>
      </c>
      <c r="P3999" s="149" t="s">
        <v>53</v>
      </c>
      <c r="Q3999" s="149"/>
      <c r="R3999" s="149" t="s">
        <v>62</v>
      </c>
      <c r="S3999" s="149" t="s">
        <v>4258</v>
      </c>
      <c r="T3999" s="149" t="s">
        <v>17361</v>
      </c>
      <c r="U3999" s="149" t="s">
        <v>267</v>
      </c>
      <c r="V3999" s="149"/>
      <c r="W3999" s="149"/>
      <c r="X3999" s="149" t="s">
        <v>268</v>
      </c>
      <c r="Y3999" s="149"/>
      <c r="Z3999" s="149"/>
      <c r="AA3999" s="149"/>
      <c r="AB3999" s="149" t="s">
        <v>269</v>
      </c>
      <c r="AC3999" s="149" t="s">
        <v>270</v>
      </c>
      <c r="AD3999" s="149" t="s">
        <v>17361</v>
      </c>
      <c r="AE3999" s="149" t="s">
        <v>271</v>
      </c>
      <c r="AF3999" s="149"/>
      <c r="AG3999" s="149" t="s">
        <v>1098</v>
      </c>
      <c r="AH3999" s="149" t="s">
        <v>273</v>
      </c>
      <c r="AI3999" s="158">
        <v>92</v>
      </c>
      <c r="AJ3999" s="149"/>
      <c r="AK3999" s="159" t="s">
        <v>274</v>
      </c>
      <c r="AL3999" s="159" t="s">
        <v>274</v>
      </c>
      <c r="AM3999" s="149" t="s">
        <v>274</v>
      </c>
      <c r="AN3999" s="160">
        <v>4</v>
      </c>
      <c r="AO3999" s="149"/>
      <c r="AP3999" s="149" t="s">
        <v>274</v>
      </c>
      <c r="AQ3999" s="149" t="s">
        <v>275</v>
      </c>
      <c r="AR3999" s="158">
        <v>1</v>
      </c>
      <c r="AS3999" s="149" t="s">
        <v>275</v>
      </c>
      <c r="AT3999" s="149" t="s">
        <v>276</v>
      </c>
      <c r="AU3999" s="161">
        <v>1</v>
      </c>
      <c r="AV3999" s="159">
        <v>10344.83</v>
      </c>
      <c r="AW3999" s="159">
        <v>413.79</v>
      </c>
      <c r="AX3999" s="149" t="s">
        <v>274</v>
      </c>
      <c r="AY3999" s="159">
        <v>116.36</v>
      </c>
      <c r="AZ3999" s="159">
        <v>116.36</v>
      </c>
      <c r="BA3999" s="159">
        <v>465.44</v>
      </c>
      <c r="BB3999" s="159">
        <v>9465.59</v>
      </c>
      <c r="BC3999" s="162" t="s">
        <v>274</v>
      </c>
      <c r="BD3999" s="162">
        <v>0</v>
      </c>
      <c r="BE3999" s="159">
        <v>879.24</v>
      </c>
      <c r="BF3999" s="159">
        <v>879.24</v>
      </c>
      <c r="BG3999" s="159">
        <v>10344.83</v>
      </c>
    </row>
    <row r="4000" ht="28.05" customHeight="1" spans="1:59">
      <c r="A4000" s="149"/>
      <c r="B4000" s="149"/>
      <c r="C4000" s="149"/>
      <c r="D4000" s="149" t="s">
        <v>3726</v>
      </c>
      <c r="E4000" s="340" t="s">
        <v>17424</v>
      </c>
      <c r="F4000" s="149" t="s">
        <v>3726</v>
      </c>
      <c r="G4000" s="149" t="s">
        <v>17425</v>
      </c>
      <c r="H4000" s="149" t="s">
        <v>5913</v>
      </c>
      <c r="I4000" s="149" t="s">
        <v>17364</v>
      </c>
      <c r="J4000" s="149" t="s">
        <v>17426</v>
      </c>
      <c r="K4000" s="149"/>
      <c r="L4000" s="149" t="s">
        <v>287</v>
      </c>
      <c r="M4000" s="149"/>
      <c r="N4000" s="149" t="s">
        <v>263</v>
      </c>
      <c r="O4000" s="149" t="s">
        <v>214</v>
      </c>
      <c r="P4000" s="149" t="s">
        <v>53</v>
      </c>
      <c r="Q4000" s="149"/>
      <c r="R4000" s="149" t="s">
        <v>2521</v>
      </c>
      <c r="S4000" s="149" t="s">
        <v>17366</v>
      </c>
      <c r="T4000" s="149" t="s">
        <v>17267</v>
      </c>
      <c r="U4000" s="149" t="s">
        <v>267</v>
      </c>
      <c r="V4000" s="149"/>
      <c r="W4000" s="149"/>
      <c r="X4000" s="149" t="s">
        <v>336</v>
      </c>
      <c r="Y4000" s="149"/>
      <c r="Z4000" s="149"/>
      <c r="AA4000" s="149"/>
      <c r="AB4000" s="149" t="s">
        <v>269</v>
      </c>
      <c r="AC4000" s="149" t="s">
        <v>270</v>
      </c>
      <c r="AD4000" s="149" t="s">
        <v>17267</v>
      </c>
      <c r="AE4000" s="149" t="s">
        <v>271</v>
      </c>
      <c r="AF4000" s="149"/>
      <c r="AG4000" s="149" t="s">
        <v>1098</v>
      </c>
      <c r="AH4000" s="149" t="s">
        <v>273</v>
      </c>
      <c r="AI4000" s="158">
        <v>67</v>
      </c>
      <c r="AJ4000" s="149"/>
      <c r="AK4000" s="159" t="s">
        <v>274</v>
      </c>
      <c r="AL4000" s="159" t="s">
        <v>274</v>
      </c>
      <c r="AM4000" s="149" t="s">
        <v>274</v>
      </c>
      <c r="AN4000" s="160">
        <v>4</v>
      </c>
      <c r="AO4000" s="149"/>
      <c r="AP4000" s="149" t="s">
        <v>274</v>
      </c>
      <c r="AQ4000" s="149" t="s">
        <v>275</v>
      </c>
      <c r="AR4000" s="158">
        <v>1</v>
      </c>
      <c r="AS4000" s="149" t="s">
        <v>275</v>
      </c>
      <c r="AT4000" s="149" t="s">
        <v>276</v>
      </c>
      <c r="AU4000" s="161">
        <v>1</v>
      </c>
      <c r="AV4000" s="159">
        <v>5818.97</v>
      </c>
      <c r="AW4000" s="159">
        <v>232.76</v>
      </c>
      <c r="AX4000" s="149" t="s">
        <v>274</v>
      </c>
      <c r="AY4000" s="159">
        <v>59.95</v>
      </c>
      <c r="AZ4000" s="159">
        <v>59.95</v>
      </c>
      <c r="BA4000" s="159">
        <v>239.8</v>
      </c>
      <c r="BB4000" s="159">
        <v>3847.58</v>
      </c>
      <c r="BC4000" s="162" t="s">
        <v>274</v>
      </c>
      <c r="BD4000" s="162">
        <v>0</v>
      </c>
      <c r="BE4000" s="159">
        <v>1971.39</v>
      </c>
      <c r="BF4000" s="159">
        <v>1971.39</v>
      </c>
      <c r="BG4000" s="159">
        <v>5818.97</v>
      </c>
    </row>
    <row r="4001" ht="28.05" customHeight="1" spans="1:59">
      <c r="A4001" s="149"/>
      <c r="B4001" s="149"/>
      <c r="C4001" s="149"/>
      <c r="D4001" s="149" t="s">
        <v>3726</v>
      </c>
      <c r="E4001" s="340" t="s">
        <v>17427</v>
      </c>
      <c r="F4001" s="149" t="s">
        <v>3726</v>
      </c>
      <c r="G4001" s="149" t="s">
        <v>17428</v>
      </c>
      <c r="H4001" s="149" t="s">
        <v>7564</v>
      </c>
      <c r="I4001" s="149" t="s">
        <v>17400</v>
      </c>
      <c r="J4001" s="149" t="s">
        <v>17429</v>
      </c>
      <c r="K4001" s="149"/>
      <c r="L4001" s="149" t="s">
        <v>262</v>
      </c>
      <c r="M4001" s="149"/>
      <c r="N4001" s="149" t="s">
        <v>263</v>
      </c>
      <c r="O4001" s="149" t="s">
        <v>214</v>
      </c>
      <c r="P4001" s="149" t="s">
        <v>53</v>
      </c>
      <c r="Q4001" s="149"/>
      <c r="R4001" s="149" t="s">
        <v>2521</v>
      </c>
      <c r="S4001" s="149" t="s">
        <v>17402</v>
      </c>
      <c r="T4001" s="149" t="s">
        <v>17403</v>
      </c>
      <c r="U4001" s="149" t="s">
        <v>267</v>
      </c>
      <c r="V4001" s="149"/>
      <c r="W4001" s="149"/>
      <c r="X4001" s="149" t="s">
        <v>336</v>
      </c>
      <c r="Y4001" s="149"/>
      <c r="Z4001" s="149"/>
      <c r="AA4001" s="149"/>
      <c r="AB4001" s="149" t="s">
        <v>269</v>
      </c>
      <c r="AC4001" s="149" t="s">
        <v>270</v>
      </c>
      <c r="AD4001" s="149" t="s">
        <v>17403</v>
      </c>
      <c r="AE4001" s="149" t="s">
        <v>271</v>
      </c>
      <c r="AF4001" s="149"/>
      <c r="AG4001" s="149" t="s">
        <v>1098</v>
      </c>
      <c r="AH4001" s="149" t="s">
        <v>273</v>
      </c>
      <c r="AI4001" s="158">
        <v>62</v>
      </c>
      <c r="AJ4001" s="149"/>
      <c r="AK4001" s="159" t="s">
        <v>274</v>
      </c>
      <c r="AL4001" s="159" t="s">
        <v>274</v>
      </c>
      <c r="AM4001" s="149" t="s">
        <v>274</v>
      </c>
      <c r="AN4001" s="160">
        <v>4</v>
      </c>
      <c r="AO4001" s="149"/>
      <c r="AP4001" s="149" t="s">
        <v>274</v>
      </c>
      <c r="AQ4001" s="149" t="s">
        <v>275</v>
      </c>
      <c r="AR4001" s="158">
        <v>1</v>
      </c>
      <c r="AS4001" s="149" t="s">
        <v>275</v>
      </c>
      <c r="AT4001" s="149" t="s">
        <v>276</v>
      </c>
      <c r="AU4001" s="161">
        <v>1</v>
      </c>
      <c r="AV4001" s="159">
        <v>2035.4</v>
      </c>
      <c r="AW4001" s="159">
        <v>81.42</v>
      </c>
      <c r="AX4001" s="149" t="s">
        <v>274</v>
      </c>
      <c r="AY4001" s="159">
        <v>20.9</v>
      </c>
      <c r="AZ4001" s="159">
        <v>20.9</v>
      </c>
      <c r="BA4001" s="159">
        <v>83.6</v>
      </c>
      <c r="BB4001" s="159">
        <v>1243.55</v>
      </c>
      <c r="BC4001" s="162" t="s">
        <v>274</v>
      </c>
      <c r="BD4001" s="162">
        <v>0</v>
      </c>
      <c r="BE4001" s="159">
        <v>791.85</v>
      </c>
      <c r="BF4001" s="159">
        <v>791.85</v>
      </c>
      <c r="BG4001" s="159">
        <v>2035.4</v>
      </c>
    </row>
    <row r="4002" ht="28.05" customHeight="1" spans="1:59">
      <c r="A4002" s="149"/>
      <c r="B4002" s="149"/>
      <c r="C4002" s="149"/>
      <c r="D4002" s="149" t="s">
        <v>3726</v>
      </c>
      <c r="E4002" s="340" t="s">
        <v>17430</v>
      </c>
      <c r="F4002" s="149" t="s">
        <v>3726</v>
      </c>
      <c r="G4002" s="149" t="s">
        <v>17431</v>
      </c>
      <c r="H4002" s="149" t="s">
        <v>17432</v>
      </c>
      <c r="I4002" s="149" t="s">
        <v>17433</v>
      </c>
      <c r="J4002" s="149" t="s">
        <v>17434</v>
      </c>
      <c r="K4002" s="149"/>
      <c r="L4002" s="149" t="s">
        <v>287</v>
      </c>
      <c r="M4002" s="149"/>
      <c r="N4002" s="149" t="s">
        <v>263</v>
      </c>
      <c r="O4002" s="149" t="s">
        <v>214</v>
      </c>
      <c r="P4002" s="149" t="s">
        <v>53</v>
      </c>
      <c r="Q4002" s="149"/>
      <c r="R4002" s="149" t="s">
        <v>17435</v>
      </c>
      <c r="S4002" s="149" t="s">
        <v>17436</v>
      </c>
      <c r="T4002" s="149" t="s">
        <v>414</v>
      </c>
      <c r="U4002" s="149" t="s">
        <v>267</v>
      </c>
      <c r="V4002" s="149"/>
      <c r="W4002" s="149"/>
      <c r="X4002" s="149" t="s">
        <v>268</v>
      </c>
      <c r="Y4002" s="149"/>
      <c r="Z4002" s="149"/>
      <c r="AA4002" s="149"/>
      <c r="AB4002" s="149" t="s">
        <v>269</v>
      </c>
      <c r="AC4002" s="149" t="s">
        <v>270</v>
      </c>
      <c r="AD4002" s="149" t="s">
        <v>414</v>
      </c>
      <c r="AE4002" s="149" t="s">
        <v>271</v>
      </c>
      <c r="AF4002" s="149"/>
      <c r="AG4002" s="149" t="s">
        <v>1098</v>
      </c>
      <c r="AH4002" s="149" t="s">
        <v>273</v>
      </c>
      <c r="AI4002" s="158">
        <v>21</v>
      </c>
      <c r="AJ4002" s="149"/>
      <c r="AK4002" s="159" t="s">
        <v>274</v>
      </c>
      <c r="AL4002" s="159" t="s">
        <v>274</v>
      </c>
      <c r="AM4002" s="149" t="s">
        <v>274</v>
      </c>
      <c r="AN4002" s="160">
        <v>4</v>
      </c>
      <c r="AO4002" s="149"/>
      <c r="AP4002" s="149" t="s">
        <v>274</v>
      </c>
      <c r="AQ4002" s="149" t="s">
        <v>275</v>
      </c>
      <c r="AR4002" s="158">
        <v>1</v>
      </c>
      <c r="AS4002" s="149" t="s">
        <v>275</v>
      </c>
      <c r="AT4002" s="149" t="s">
        <v>276</v>
      </c>
      <c r="AU4002" s="161">
        <v>1</v>
      </c>
      <c r="AV4002" s="159">
        <v>228318.6</v>
      </c>
      <c r="AW4002" s="159">
        <v>9132.74</v>
      </c>
      <c r="AX4002" s="149" t="s">
        <v>274</v>
      </c>
      <c r="AY4002" s="159">
        <v>2283.19</v>
      </c>
      <c r="AZ4002" s="159">
        <v>2283.19</v>
      </c>
      <c r="BA4002" s="159">
        <v>9132.76</v>
      </c>
      <c r="BB4002" s="159">
        <v>47946.99</v>
      </c>
      <c r="BC4002" s="162" t="s">
        <v>274</v>
      </c>
      <c r="BD4002" s="162">
        <v>0</v>
      </c>
      <c r="BE4002" s="159">
        <v>180371.61</v>
      </c>
      <c r="BF4002" s="159">
        <v>180371.61</v>
      </c>
      <c r="BG4002" s="159">
        <v>228318.6</v>
      </c>
    </row>
    <row r="4003" ht="28.05" customHeight="1" spans="1:59">
      <c r="A4003" s="149"/>
      <c r="B4003" s="149"/>
      <c r="C4003" s="149"/>
      <c r="D4003" s="149" t="s">
        <v>3726</v>
      </c>
      <c r="E4003" s="340" t="s">
        <v>17437</v>
      </c>
      <c r="F4003" s="149" t="s">
        <v>3726</v>
      </c>
      <c r="G4003" s="149" t="s">
        <v>17438</v>
      </c>
      <c r="H4003" s="149" t="s">
        <v>6333</v>
      </c>
      <c r="I4003" s="149" t="s">
        <v>6614</v>
      </c>
      <c r="J4003" s="149" t="s">
        <v>17439</v>
      </c>
      <c r="K4003" s="149"/>
      <c r="L4003" s="149" t="s">
        <v>262</v>
      </c>
      <c r="M4003" s="149"/>
      <c r="N4003" s="149" t="s">
        <v>263</v>
      </c>
      <c r="O4003" s="149" t="s">
        <v>214</v>
      </c>
      <c r="P4003" s="149" t="s">
        <v>53</v>
      </c>
      <c r="Q4003" s="149"/>
      <c r="R4003" s="149" t="s">
        <v>17440</v>
      </c>
      <c r="S4003" s="149" t="s">
        <v>6336</v>
      </c>
      <c r="T4003" s="149" t="s">
        <v>17415</v>
      </c>
      <c r="U4003" s="149" t="s">
        <v>267</v>
      </c>
      <c r="V4003" s="149"/>
      <c r="W4003" s="149"/>
      <c r="X4003" s="149" t="s">
        <v>336</v>
      </c>
      <c r="Y4003" s="149"/>
      <c r="Z4003" s="149"/>
      <c r="AA4003" s="149"/>
      <c r="AB4003" s="149" t="s">
        <v>269</v>
      </c>
      <c r="AC4003" s="149" t="s">
        <v>270</v>
      </c>
      <c r="AD4003" s="149" t="s">
        <v>17415</v>
      </c>
      <c r="AE4003" s="149" t="s">
        <v>271</v>
      </c>
      <c r="AF4003" s="149"/>
      <c r="AG4003" s="149" t="s">
        <v>1098</v>
      </c>
      <c r="AH4003" s="149" t="s">
        <v>273</v>
      </c>
      <c r="AI4003" s="158">
        <v>92</v>
      </c>
      <c r="AJ4003" s="149"/>
      <c r="AK4003" s="159" t="s">
        <v>274</v>
      </c>
      <c r="AL4003" s="159" t="s">
        <v>274</v>
      </c>
      <c r="AM4003" s="149" t="s">
        <v>274</v>
      </c>
      <c r="AN4003" s="160">
        <v>4</v>
      </c>
      <c r="AO4003" s="149"/>
      <c r="AP4003" s="149" t="s">
        <v>274</v>
      </c>
      <c r="AQ4003" s="149" t="s">
        <v>275</v>
      </c>
      <c r="AR4003" s="158">
        <v>1</v>
      </c>
      <c r="AS4003" s="149" t="s">
        <v>275</v>
      </c>
      <c r="AT4003" s="149" t="s">
        <v>276</v>
      </c>
      <c r="AU4003" s="161">
        <v>1</v>
      </c>
      <c r="AV4003" s="159">
        <v>12068.97</v>
      </c>
      <c r="AW4003" s="159">
        <v>482.76</v>
      </c>
      <c r="AX4003" s="149" t="s">
        <v>274</v>
      </c>
      <c r="AY4003" s="159">
        <v>135.77</v>
      </c>
      <c r="AZ4003" s="159">
        <v>135.77</v>
      </c>
      <c r="BA4003" s="159">
        <v>543.08</v>
      </c>
      <c r="BB4003" s="159">
        <v>11043.11</v>
      </c>
      <c r="BC4003" s="162" t="s">
        <v>274</v>
      </c>
      <c r="BD4003" s="162">
        <v>0</v>
      </c>
      <c r="BE4003" s="159">
        <v>1025.86</v>
      </c>
      <c r="BF4003" s="159">
        <v>1025.86</v>
      </c>
      <c r="BG4003" s="159">
        <v>12068.97</v>
      </c>
    </row>
    <row r="4004" ht="28.05" customHeight="1" spans="1:59">
      <c r="A4004" s="149"/>
      <c r="B4004" s="149"/>
      <c r="C4004" s="149"/>
      <c r="D4004" s="149" t="s">
        <v>3726</v>
      </c>
      <c r="E4004" s="340" t="s">
        <v>17441</v>
      </c>
      <c r="F4004" s="149" t="s">
        <v>3726</v>
      </c>
      <c r="G4004" s="149" t="s">
        <v>17442</v>
      </c>
      <c r="H4004" s="149" t="s">
        <v>17443</v>
      </c>
      <c r="I4004" s="149" t="s">
        <v>17444</v>
      </c>
      <c r="J4004" s="149" t="s">
        <v>17445</v>
      </c>
      <c r="K4004" s="149"/>
      <c r="L4004" s="149" t="s">
        <v>287</v>
      </c>
      <c r="M4004" s="149"/>
      <c r="N4004" s="149" t="s">
        <v>263</v>
      </c>
      <c r="O4004" s="149" t="s">
        <v>214</v>
      </c>
      <c r="P4004" s="149" t="s">
        <v>53</v>
      </c>
      <c r="Q4004" s="149"/>
      <c r="R4004" s="149" t="s">
        <v>13191</v>
      </c>
      <c r="S4004" s="149" t="s">
        <v>8799</v>
      </c>
      <c r="T4004" s="149" t="s">
        <v>414</v>
      </c>
      <c r="U4004" s="149" t="s">
        <v>267</v>
      </c>
      <c r="V4004" s="149"/>
      <c r="W4004" s="149"/>
      <c r="X4004" s="149" t="s">
        <v>336</v>
      </c>
      <c r="Y4004" s="149"/>
      <c r="Z4004" s="149"/>
      <c r="AA4004" s="149"/>
      <c r="AB4004" s="149" t="s">
        <v>269</v>
      </c>
      <c r="AC4004" s="149" t="s">
        <v>270</v>
      </c>
      <c r="AD4004" s="149" t="s">
        <v>414</v>
      </c>
      <c r="AE4004" s="149" t="s">
        <v>271</v>
      </c>
      <c r="AF4004" s="149"/>
      <c r="AG4004" s="149" t="s">
        <v>1098</v>
      </c>
      <c r="AH4004" s="149" t="s">
        <v>273</v>
      </c>
      <c r="AI4004" s="158">
        <v>21</v>
      </c>
      <c r="AJ4004" s="149"/>
      <c r="AK4004" s="159" t="s">
        <v>274</v>
      </c>
      <c r="AL4004" s="159" t="s">
        <v>274</v>
      </c>
      <c r="AM4004" s="149" t="s">
        <v>274</v>
      </c>
      <c r="AN4004" s="160">
        <v>4</v>
      </c>
      <c r="AO4004" s="149"/>
      <c r="AP4004" s="149" t="s">
        <v>274</v>
      </c>
      <c r="AQ4004" s="149" t="s">
        <v>275</v>
      </c>
      <c r="AR4004" s="158">
        <v>1</v>
      </c>
      <c r="AS4004" s="149" t="s">
        <v>275</v>
      </c>
      <c r="AT4004" s="149" t="s">
        <v>276</v>
      </c>
      <c r="AU4004" s="161">
        <v>1</v>
      </c>
      <c r="AV4004" s="159">
        <v>4092.92</v>
      </c>
      <c r="AW4004" s="159">
        <v>163.72</v>
      </c>
      <c r="AX4004" s="149" t="s">
        <v>274</v>
      </c>
      <c r="AY4004" s="159">
        <v>40.93</v>
      </c>
      <c r="AZ4004" s="159">
        <v>40.93</v>
      </c>
      <c r="BA4004" s="159">
        <v>163.72</v>
      </c>
      <c r="BB4004" s="159">
        <v>859.53</v>
      </c>
      <c r="BC4004" s="162" t="s">
        <v>274</v>
      </c>
      <c r="BD4004" s="162">
        <v>0</v>
      </c>
      <c r="BE4004" s="159">
        <v>3233.39</v>
      </c>
      <c r="BF4004" s="159">
        <v>3233.39</v>
      </c>
      <c r="BG4004" s="159">
        <v>4092.92</v>
      </c>
    </row>
    <row r="4005" ht="28.05" customHeight="1" spans="1:59">
      <c r="A4005" s="149"/>
      <c r="B4005" s="149"/>
      <c r="C4005" s="149"/>
      <c r="D4005" s="149" t="s">
        <v>3726</v>
      </c>
      <c r="E4005" s="340" t="s">
        <v>17446</v>
      </c>
      <c r="F4005" s="149" t="s">
        <v>3726</v>
      </c>
      <c r="G4005" s="149" t="s">
        <v>17447</v>
      </c>
      <c r="H4005" s="149" t="s">
        <v>17448</v>
      </c>
      <c r="I4005" s="149" t="s">
        <v>17449</v>
      </c>
      <c r="J4005" s="149" t="s">
        <v>17450</v>
      </c>
      <c r="K4005" s="149"/>
      <c r="L4005" s="149" t="s">
        <v>262</v>
      </c>
      <c r="M4005" s="149"/>
      <c r="N4005" s="149" t="s">
        <v>263</v>
      </c>
      <c r="O4005" s="149" t="s">
        <v>214</v>
      </c>
      <c r="P4005" s="149" t="s">
        <v>53</v>
      </c>
      <c r="Q4005" s="149"/>
      <c r="R4005" s="149" t="s">
        <v>4112</v>
      </c>
      <c r="S4005" s="149" t="s">
        <v>4113</v>
      </c>
      <c r="T4005" s="149" t="s">
        <v>17451</v>
      </c>
      <c r="U4005" s="149" t="s">
        <v>267</v>
      </c>
      <c r="V4005" s="149"/>
      <c r="W4005" s="149"/>
      <c r="X4005" s="149" t="s">
        <v>705</v>
      </c>
      <c r="Y4005" s="149"/>
      <c r="Z4005" s="149"/>
      <c r="AA4005" s="149"/>
      <c r="AB4005" s="149" t="s">
        <v>269</v>
      </c>
      <c r="AC4005" s="149" t="s">
        <v>270</v>
      </c>
      <c r="AD4005" s="149" t="s">
        <v>17451</v>
      </c>
      <c r="AE4005" s="149" t="s">
        <v>271</v>
      </c>
      <c r="AF4005" s="149"/>
      <c r="AG4005" s="149" t="s">
        <v>1098</v>
      </c>
      <c r="AH4005" s="149" t="s">
        <v>273</v>
      </c>
      <c r="AI4005" s="158">
        <v>62</v>
      </c>
      <c r="AJ4005" s="149"/>
      <c r="AK4005" s="159" t="s">
        <v>274</v>
      </c>
      <c r="AL4005" s="159" t="s">
        <v>274</v>
      </c>
      <c r="AM4005" s="149" t="s">
        <v>274</v>
      </c>
      <c r="AN4005" s="160">
        <v>4</v>
      </c>
      <c r="AO4005" s="149"/>
      <c r="AP4005" s="149" t="s">
        <v>274</v>
      </c>
      <c r="AQ4005" s="149" t="s">
        <v>275</v>
      </c>
      <c r="AR4005" s="158">
        <v>1</v>
      </c>
      <c r="AS4005" s="149" t="s">
        <v>275</v>
      </c>
      <c r="AT4005" s="149" t="s">
        <v>276</v>
      </c>
      <c r="AU4005" s="161">
        <v>1</v>
      </c>
      <c r="AV4005" s="159">
        <v>10619.47</v>
      </c>
      <c r="AW4005" s="159">
        <v>424.78</v>
      </c>
      <c r="AX4005" s="149" t="s">
        <v>274</v>
      </c>
      <c r="AY4005" s="159">
        <v>109</v>
      </c>
      <c r="AZ4005" s="159">
        <v>109</v>
      </c>
      <c r="BA4005" s="159">
        <v>436</v>
      </c>
      <c r="BB4005" s="159">
        <v>6488.83</v>
      </c>
      <c r="BC4005" s="162" t="s">
        <v>274</v>
      </c>
      <c r="BD4005" s="162">
        <v>0</v>
      </c>
      <c r="BE4005" s="159">
        <v>4130.64</v>
      </c>
      <c r="BF4005" s="159">
        <v>4130.64</v>
      </c>
      <c r="BG4005" s="159">
        <v>10619.47</v>
      </c>
    </row>
    <row r="4006" ht="28.05" customHeight="1" spans="1:59">
      <c r="A4006" s="149"/>
      <c r="B4006" s="149"/>
      <c r="C4006" s="149"/>
      <c r="D4006" s="149" t="s">
        <v>3726</v>
      </c>
      <c r="E4006" s="340" t="s">
        <v>17452</v>
      </c>
      <c r="F4006" s="149" t="s">
        <v>3726</v>
      </c>
      <c r="G4006" s="149" t="s">
        <v>17453</v>
      </c>
      <c r="H4006" s="149" t="s">
        <v>5913</v>
      </c>
      <c r="I4006" s="149" t="s">
        <v>17364</v>
      </c>
      <c r="J4006" s="149" t="s">
        <v>17454</v>
      </c>
      <c r="K4006" s="149"/>
      <c r="L4006" s="149" t="s">
        <v>287</v>
      </c>
      <c r="M4006" s="149"/>
      <c r="N4006" s="149" t="s">
        <v>263</v>
      </c>
      <c r="O4006" s="149" t="s">
        <v>214</v>
      </c>
      <c r="P4006" s="149" t="s">
        <v>53</v>
      </c>
      <c r="Q4006" s="149"/>
      <c r="R4006" s="149" t="s">
        <v>2521</v>
      </c>
      <c r="S4006" s="149" t="s">
        <v>17366</v>
      </c>
      <c r="T4006" s="149" t="s">
        <v>17267</v>
      </c>
      <c r="U4006" s="149" t="s">
        <v>267</v>
      </c>
      <c r="V4006" s="149"/>
      <c r="W4006" s="149"/>
      <c r="X4006" s="149" t="s">
        <v>336</v>
      </c>
      <c r="Y4006" s="149"/>
      <c r="Z4006" s="149"/>
      <c r="AA4006" s="149"/>
      <c r="AB4006" s="149" t="s">
        <v>269</v>
      </c>
      <c r="AC4006" s="149" t="s">
        <v>270</v>
      </c>
      <c r="AD4006" s="149" t="s">
        <v>17267</v>
      </c>
      <c r="AE4006" s="149" t="s">
        <v>271</v>
      </c>
      <c r="AF4006" s="149"/>
      <c r="AG4006" s="149" t="s">
        <v>1098</v>
      </c>
      <c r="AH4006" s="149" t="s">
        <v>273</v>
      </c>
      <c r="AI4006" s="158">
        <v>67</v>
      </c>
      <c r="AJ4006" s="149"/>
      <c r="AK4006" s="159" t="s">
        <v>274</v>
      </c>
      <c r="AL4006" s="159" t="s">
        <v>274</v>
      </c>
      <c r="AM4006" s="149" t="s">
        <v>274</v>
      </c>
      <c r="AN4006" s="160">
        <v>4</v>
      </c>
      <c r="AO4006" s="149"/>
      <c r="AP4006" s="149" t="s">
        <v>274</v>
      </c>
      <c r="AQ4006" s="149" t="s">
        <v>275</v>
      </c>
      <c r="AR4006" s="158">
        <v>1</v>
      </c>
      <c r="AS4006" s="149" t="s">
        <v>275</v>
      </c>
      <c r="AT4006" s="149" t="s">
        <v>276</v>
      </c>
      <c r="AU4006" s="161">
        <v>1</v>
      </c>
      <c r="AV4006" s="159">
        <v>5818.96</v>
      </c>
      <c r="AW4006" s="159">
        <v>232.76</v>
      </c>
      <c r="AX4006" s="149" t="s">
        <v>274</v>
      </c>
      <c r="AY4006" s="159">
        <v>59.95</v>
      </c>
      <c r="AZ4006" s="159">
        <v>59.95</v>
      </c>
      <c r="BA4006" s="159">
        <v>239.8</v>
      </c>
      <c r="BB4006" s="159">
        <v>3847.58</v>
      </c>
      <c r="BC4006" s="162" t="s">
        <v>274</v>
      </c>
      <c r="BD4006" s="162">
        <v>0</v>
      </c>
      <c r="BE4006" s="159">
        <v>1971.38</v>
      </c>
      <c r="BF4006" s="159">
        <v>1971.38</v>
      </c>
      <c r="BG4006" s="159">
        <v>5818.96</v>
      </c>
    </row>
    <row r="4007" ht="28.05" customHeight="1" spans="1:59">
      <c r="A4007" s="149"/>
      <c r="B4007" s="149"/>
      <c r="C4007" s="149"/>
      <c r="D4007" s="149" t="s">
        <v>3726</v>
      </c>
      <c r="E4007" s="340" t="s">
        <v>17455</v>
      </c>
      <c r="F4007" s="149" t="s">
        <v>3726</v>
      </c>
      <c r="G4007" s="149" t="s">
        <v>17456</v>
      </c>
      <c r="H4007" s="149" t="s">
        <v>17443</v>
      </c>
      <c r="I4007" s="149" t="s">
        <v>17444</v>
      </c>
      <c r="J4007" s="149" t="s">
        <v>17457</v>
      </c>
      <c r="K4007" s="149"/>
      <c r="L4007" s="149" t="s">
        <v>287</v>
      </c>
      <c r="M4007" s="149"/>
      <c r="N4007" s="149" t="s">
        <v>263</v>
      </c>
      <c r="O4007" s="149" t="s">
        <v>214</v>
      </c>
      <c r="P4007" s="149" t="s">
        <v>53</v>
      </c>
      <c r="Q4007" s="149"/>
      <c r="R4007" s="149" t="s">
        <v>13191</v>
      </c>
      <c r="S4007" s="149" t="s">
        <v>8799</v>
      </c>
      <c r="T4007" s="149" t="s">
        <v>414</v>
      </c>
      <c r="U4007" s="149" t="s">
        <v>267</v>
      </c>
      <c r="V4007" s="149"/>
      <c r="W4007" s="149"/>
      <c r="X4007" s="149" t="s">
        <v>336</v>
      </c>
      <c r="Y4007" s="149"/>
      <c r="Z4007" s="149"/>
      <c r="AA4007" s="149"/>
      <c r="AB4007" s="149" t="s">
        <v>269</v>
      </c>
      <c r="AC4007" s="149" t="s">
        <v>270</v>
      </c>
      <c r="AD4007" s="149" t="s">
        <v>414</v>
      </c>
      <c r="AE4007" s="149" t="s">
        <v>271</v>
      </c>
      <c r="AF4007" s="149"/>
      <c r="AG4007" s="149" t="s">
        <v>1098</v>
      </c>
      <c r="AH4007" s="149" t="s">
        <v>273</v>
      </c>
      <c r="AI4007" s="158">
        <v>21</v>
      </c>
      <c r="AJ4007" s="149"/>
      <c r="AK4007" s="159" t="s">
        <v>274</v>
      </c>
      <c r="AL4007" s="159" t="s">
        <v>274</v>
      </c>
      <c r="AM4007" s="149" t="s">
        <v>274</v>
      </c>
      <c r="AN4007" s="160">
        <v>4</v>
      </c>
      <c r="AO4007" s="149"/>
      <c r="AP4007" s="149" t="s">
        <v>274</v>
      </c>
      <c r="AQ4007" s="149" t="s">
        <v>275</v>
      </c>
      <c r="AR4007" s="158">
        <v>1</v>
      </c>
      <c r="AS4007" s="149" t="s">
        <v>275</v>
      </c>
      <c r="AT4007" s="149" t="s">
        <v>276</v>
      </c>
      <c r="AU4007" s="161">
        <v>1</v>
      </c>
      <c r="AV4007" s="159">
        <v>4092.92</v>
      </c>
      <c r="AW4007" s="159">
        <v>163.72</v>
      </c>
      <c r="AX4007" s="149" t="s">
        <v>274</v>
      </c>
      <c r="AY4007" s="159">
        <v>40.93</v>
      </c>
      <c r="AZ4007" s="159">
        <v>40.93</v>
      </c>
      <c r="BA4007" s="159">
        <v>163.72</v>
      </c>
      <c r="BB4007" s="159">
        <v>859.53</v>
      </c>
      <c r="BC4007" s="162" t="s">
        <v>274</v>
      </c>
      <c r="BD4007" s="162">
        <v>0</v>
      </c>
      <c r="BE4007" s="159">
        <v>3233.39</v>
      </c>
      <c r="BF4007" s="159">
        <v>3233.39</v>
      </c>
      <c r="BG4007" s="159">
        <v>4092.92</v>
      </c>
    </row>
    <row r="4008" ht="28.05" customHeight="1" spans="1:59">
      <c r="A4008" s="149"/>
      <c r="B4008" s="149"/>
      <c r="C4008" s="149"/>
      <c r="D4008" s="149" t="s">
        <v>3726</v>
      </c>
      <c r="E4008" s="340" t="s">
        <v>17458</v>
      </c>
      <c r="F4008" s="149" t="s">
        <v>3726</v>
      </c>
      <c r="G4008" s="149" t="s">
        <v>17459</v>
      </c>
      <c r="H4008" s="149" t="s">
        <v>6333</v>
      </c>
      <c r="I4008" s="149" t="s">
        <v>6614</v>
      </c>
      <c r="J4008" s="149" t="s">
        <v>17460</v>
      </c>
      <c r="K4008" s="149"/>
      <c r="L4008" s="149" t="s">
        <v>262</v>
      </c>
      <c r="M4008" s="149"/>
      <c r="N4008" s="149" t="s">
        <v>263</v>
      </c>
      <c r="O4008" s="149" t="s">
        <v>214</v>
      </c>
      <c r="P4008" s="149" t="s">
        <v>53</v>
      </c>
      <c r="Q4008" s="149"/>
      <c r="R4008" s="149" t="s">
        <v>17440</v>
      </c>
      <c r="S4008" s="149" t="s">
        <v>6336</v>
      </c>
      <c r="T4008" s="149" t="s">
        <v>17415</v>
      </c>
      <c r="U4008" s="149" t="s">
        <v>267</v>
      </c>
      <c r="V4008" s="149"/>
      <c r="W4008" s="149"/>
      <c r="X4008" s="149" t="s">
        <v>336</v>
      </c>
      <c r="Y4008" s="149"/>
      <c r="Z4008" s="149"/>
      <c r="AA4008" s="149"/>
      <c r="AB4008" s="149" t="s">
        <v>269</v>
      </c>
      <c r="AC4008" s="149" t="s">
        <v>270</v>
      </c>
      <c r="AD4008" s="149" t="s">
        <v>17415</v>
      </c>
      <c r="AE4008" s="149" t="s">
        <v>271</v>
      </c>
      <c r="AF4008" s="149"/>
      <c r="AG4008" s="149" t="s">
        <v>1098</v>
      </c>
      <c r="AH4008" s="149" t="s">
        <v>273</v>
      </c>
      <c r="AI4008" s="158">
        <v>92</v>
      </c>
      <c r="AJ4008" s="149"/>
      <c r="AK4008" s="159" t="s">
        <v>274</v>
      </c>
      <c r="AL4008" s="159" t="s">
        <v>274</v>
      </c>
      <c r="AM4008" s="149" t="s">
        <v>274</v>
      </c>
      <c r="AN4008" s="160">
        <v>4</v>
      </c>
      <c r="AO4008" s="149"/>
      <c r="AP4008" s="149" t="s">
        <v>274</v>
      </c>
      <c r="AQ4008" s="149" t="s">
        <v>275</v>
      </c>
      <c r="AR4008" s="158">
        <v>1</v>
      </c>
      <c r="AS4008" s="149" t="s">
        <v>275</v>
      </c>
      <c r="AT4008" s="149" t="s">
        <v>276</v>
      </c>
      <c r="AU4008" s="161">
        <v>1</v>
      </c>
      <c r="AV4008" s="159">
        <v>12068.96</v>
      </c>
      <c r="AW4008" s="159">
        <v>482.76</v>
      </c>
      <c r="AX4008" s="149" t="s">
        <v>274</v>
      </c>
      <c r="AY4008" s="159">
        <v>135.77</v>
      </c>
      <c r="AZ4008" s="159">
        <v>135.77</v>
      </c>
      <c r="BA4008" s="159">
        <v>543.08</v>
      </c>
      <c r="BB4008" s="159">
        <v>11043.11</v>
      </c>
      <c r="BC4008" s="162" t="s">
        <v>274</v>
      </c>
      <c r="BD4008" s="162">
        <v>0</v>
      </c>
      <c r="BE4008" s="159">
        <v>1025.85</v>
      </c>
      <c r="BF4008" s="159">
        <v>1025.85</v>
      </c>
      <c r="BG4008" s="159">
        <v>12068.96</v>
      </c>
    </row>
    <row r="4009" ht="28.05" customHeight="1" spans="1:59">
      <c r="A4009" s="149"/>
      <c r="B4009" s="149"/>
      <c r="C4009" s="149"/>
      <c r="D4009" s="149" t="s">
        <v>3726</v>
      </c>
      <c r="E4009" s="340" t="s">
        <v>17461</v>
      </c>
      <c r="F4009" s="149" t="s">
        <v>3726</v>
      </c>
      <c r="G4009" s="149" t="s">
        <v>17462</v>
      </c>
      <c r="H4009" s="149" t="s">
        <v>17463</v>
      </c>
      <c r="I4009" s="149" t="s">
        <v>17464</v>
      </c>
      <c r="J4009" s="149" t="s">
        <v>17465</v>
      </c>
      <c r="K4009" s="149"/>
      <c r="L4009" s="149" t="s">
        <v>262</v>
      </c>
      <c r="M4009" s="149"/>
      <c r="N4009" s="149" t="s">
        <v>263</v>
      </c>
      <c r="O4009" s="149" t="s">
        <v>214</v>
      </c>
      <c r="P4009" s="149" t="s">
        <v>53</v>
      </c>
      <c r="Q4009" s="149"/>
      <c r="R4009" s="149" t="s">
        <v>4112</v>
      </c>
      <c r="S4009" s="149" t="s">
        <v>4180</v>
      </c>
      <c r="T4009" s="149" t="s">
        <v>17451</v>
      </c>
      <c r="U4009" s="149" t="s">
        <v>267</v>
      </c>
      <c r="V4009" s="149"/>
      <c r="W4009" s="149"/>
      <c r="X4009" s="149" t="s">
        <v>705</v>
      </c>
      <c r="Y4009" s="149"/>
      <c r="Z4009" s="149"/>
      <c r="AA4009" s="149"/>
      <c r="AB4009" s="149" t="s">
        <v>269</v>
      </c>
      <c r="AC4009" s="149" t="s">
        <v>270</v>
      </c>
      <c r="AD4009" s="149" t="s">
        <v>17451</v>
      </c>
      <c r="AE4009" s="149" t="s">
        <v>271</v>
      </c>
      <c r="AF4009" s="149"/>
      <c r="AG4009" s="149" t="s">
        <v>1098</v>
      </c>
      <c r="AH4009" s="149" t="s">
        <v>273</v>
      </c>
      <c r="AI4009" s="158">
        <v>62</v>
      </c>
      <c r="AJ4009" s="149"/>
      <c r="AK4009" s="159" t="s">
        <v>274</v>
      </c>
      <c r="AL4009" s="159" t="s">
        <v>274</v>
      </c>
      <c r="AM4009" s="149" t="s">
        <v>274</v>
      </c>
      <c r="AN4009" s="160">
        <v>4</v>
      </c>
      <c r="AO4009" s="149"/>
      <c r="AP4009" s="149" t="s">
        <v>274</v>
      </c>
      <c r="AQ4009" s="149" t="s">
        <v>275</v>
      </c>
      <c r="AR4009" s="158">
        <v>1</v>
      </c>
      <c r="AS4009" s="149" t="s">
        <v>275</v>
      </c>
      <c r="AT4009" s="149" t="s">
        <v>276</v>
      </c>
      <c r="AU4009" s="161">
        <v>1</v>
      </c>
      <c r="AV4009" s="159">
        <v>28761.06</v>
      </c>
      <c r="AW4009" s="159">
        <v>1150.44</v>
      </c>
      <c r="AX4009" s="149" t="s">
        <v>274</v>
      </c>
      <c r="AY4009" s="159">
        <v>295.18</v>
      </c>
      <c r="AZ4009" s="159">
        <v>295.18</v>
      </c>
      <c r="BA4009" s="159">
        <v>1180.72</v>
      </c>
      <c r="BB4009" s="159">
        <v>17574.49</v>
      </c>
      <c r="BC4009" s="162" t="s">
        <v>274</v>
      </c>
      <c r="BD4009" s="162">
        <v>0</v>
      </c>
      <c r="BE4009" s="159">
        <v>11186.57</v>
      </c>
      <c r="BF4009" s="159">
        <v>11186.57</v>
      </c>
      <c r="BG4009" s="159">
        <v>28761.06</v>
      </c>
    </row>
    <row r="4010" ht="28.05" customHeight="1" spans="1:59">
      <c r="A4010" s="149"/>
      <c r="B4010" s="149"/>
      <c r="C4010" s="149"/>
      <c r="D4010" s="149" t="s">
        <v>3726</v>
      </c>
      <c r="E4010" s="340" t="s">
        <v>17466</v>
      </c>
      <c r="F4010" s="149" t="s">
        <v>3726</v>
      </c>
      <c r="G4010" s="149" t="s">
        <v>17467</v>
      </c>
      <c r="H4010" s="149" t="s">
        <v>5913</v>
      </c>
      <c r="I4010" s="149" t="s">
        <v>17364</v>
      </c>
      <c r="J4010" s="149" t="s">
        <v>17468</v>
      </c>
      <c r="K4010" s="149"/>
      <c r="L4010" s="149" t="s">
        <v>287</v>
      </c>
      <c r="M4010" s="149"/>
      <c r="N4010" s="149" t="s">
        <v>263</v>
      </c>
      <c r="O4010" s="149" t="s">
        <v>214</v>
      </c>
      <c r="P4010" s="149" t="s">
        <v>53</v>
      </c>
      <c r="Q4010" s="149"/>
      <c r="R4010" s="149" t="s">
        <v>2521</v>
      </c>
      <c r="S4010" s="149" t="s">
        <v>17366</v>
      </c>
      <c r="T4010" s="149" t="s">
        <v>17267</v>
      </c>
      <c r="U4010" s="149" t="s">
        <v>267</v>
      </c>
      <c r="V4010" s="149"/>
      <c r="W4010" s="149"/>
      <c r="X4010" s="149" t="s">
        <v>336</v>
      </c>
      <c r="Y4010" s="149"/>
      <c r="Z4010" s="149"/>
      <c r="AA4010" s="149"/>
      <c r="AB4010" s="149" t="s">
        <v>269</v>
      </c>
      <c r="AC4010" s="149" t="s">
        <v>270</v>
      </c>
      <c r="AD4010" s="149" t="s">
        <v>17267</v>
      </c>
      <c r="AE4010" s="149" t="s">
        <v>271</v>
      </c>
      <c r="AF4010" s="149"/>
      <c r="AG4010" s="149" t="s">
        <v>1098</v>
      </c>
      <c r="AH4010" s="149" t="s">
        <v>273</v>
      </c>
      <c r="AI4010" s="158">
        <v>67</v>
      </c>
      <c r="AJ4010" s="149"/>
      <c r="AK4010" s="159" t="s">
        <v>274</v>
      </c>
      <c r="AL4010" s="159" t="s">
        <v>274</v>
      </c>
      <c r="AM4010" s="149" t="s">
        <v>274</v>
      </c>
      <c r="AN4010" s="160">
        <v>4</v>
      </c>
      <c r="AO4010" s="149"/>
      <c r="AP4010" s="149" t="s">
        <v>274</v>
      </c>
      <c r="AQ4010" s="149" t="s">
        <v>275</v>
      </c>
      <c r="AR4010" s="158">
        <v>1</v>
      </c>
      <c r="AS4010" s="149" t="s">
        <v>275</v>
      </c>
      <c r="AT4010" s="149" t="s">
        <v>276</v>
      </c>
      <c r="AU4010" s="161">
        <v>1</v>
      </c>
      <c r="AV4010" s="159">
        <v>5818.96</v>
      </c>
      <c r="AW4010" s="159">
        <v>232.76</v>
      </c>
      <c r="AX4010" s="149" t="s">
        <v>274</v>
      </c>
      <c r="AY4010" s="159">
        <v>59.95</v>
      </c>
      <c r="AZ4010" s="159">
        <v>59.95</v>
      </c>
      <c r="BA4010" s="159">
        <v>239.8</v>
      </c>
      <c r="BB4010" s="159">
        <v>3847.58</v>
      </c>
      <c r="BC4010" s="162" t="s">
        <v>274</v>
      </c>
      <c r="BD4010" s="162">
        <v>0</v>
      </c>
      <c r="BE4010" s="159">
        <v>1971.38</v>
      </c>
      <c r="BF4010" s="159">
        <v>1971.38</v>
      </c>
      <c r="BG4010" s="159">
        <v>5818.96</v>
      </c>
    </row>
    <row r="4011" ht="28.05" customHeight="1" spans="1:59">
      <c r="A4011" s="149"/>
      <c r="B4011" s="149"/>
      <c r="C4011" s="149"/>
      <c r="D4011" s="149" t="s">
        <v>3726</v>
      </c>
      <c r="E4011" s="340" t="s">
        <v>17469</v>
      </c>
      <c r="F4011" s="149" t="s">
        <v>3726</v>
      </c>
      <c r="G4011" s="149" t="s">
        <v>17470</v>
      </c>
      <c r="H4011" s="149" t="s">
        <v>17443</v>
      </c>
      <c r="I4011" s="149" t="s">
        <v>17471</v>
      </c>
      <c r="J4011" s="149" t="s">
        <v>17472</v>
      </c>
      <c r="K4011" s="149"/>
      <c r="L4011" s="149" t="s">
        <v>287</v>
      </c>
      <c r="M4011" s="149"/>
      <c r="N4011" s="149" t="s">
        <v>263</v>
      </c>
      <c r="O4011" s="149" t="s">
        <v>214</v>
      </c>
      <c r="P4011" s="149" t="s">
        <v>53</v>
      </c>
      <c r="Q4011" s="149"/>
      <c r="R4011" s="149" t="s">
        <v>13104</v>
      </c>
      <c r="S4011" s="149" t="s">
        <v>8799</v>
      </c>
      <c r="T4011" s="149" t="s">
        <v>414</v>
      </c>
      <c r="U4011" s="149" t="s">
        <v>267</v>
      </c>
      <c r="V4011" s="149"/>
      <c r="W4011" s="149"/>
      <c r="X4011" s="149" t="s">
        <v>336</v>
      </c>
      <c r="Y4011" s="149"/>
      <c r="Z4011" s="149"/>
      <c r="AA4011" s="149"/>
      <c r="AB4011" s="149" t="s">
        <v>269</v>
      </c>
      <c r="AC4011" s="149" t="s">
        <v>270</v>
      </c>
      <c r="AD4011" s="149" t="s">
        <v>414</v>
      </c>
      <c r="AE4011" s="149" t="s">
        <v>271</v>
      </c>
      <c r="AF4011" s="149"/>
      <c r="AG4011" s="149" t="s">
        <v>1098</v>
      </c>
      <c r="AH4011" s="149" t="s">
        <v>273</v>
      </c>
      <c r="AI4011" s="158">
        <v>21</v>
      </c>
      <c r="AJ4011" s="149"/>
      <c r="AK4011" s="159" t="s">
        <v>274</v>
      </c>
      <c r="AL4011" s="159" t="s">
        <v>274</v>
      </c>
      <c r="AM4011" s="149" t="s">
        <v>274</v>
      </c>
      <c r="AN4011" s="160">
        <v>4</v>
      </c>
      <c r="AO4011" s="149"/>
      <c r="AP4011" s="149" t="s">
        <v>274</v>
      </c>
      <c r="AQ4011" s="149" t="s">
        <v>275</v>
      </c>
      <c r="AR4011" s="158">
        <v>1</v>
      </c>
      <c r="AS4011" s="149" t="s">
        <v>275</v>
      </c>
      <c r="AT4011" s="149" t="s">
        <v>276</v>
      </c>
      <c r="AU4011" s="161">
        <v>1</v>
      </c>
      <c r="AV4011" s="159">
        <v>4092.92</v>
      </c>
      <c r="AW4011" s="159">
        <v>163.72</v>
      </c>
      <c r="AX4011" s="149" t="s">
        <v>274</v>
      </c>
      <c r="AY4011" s="159">
        <v>40.93</v>
      </c>
      <c r="AZ4011" s="159">
        <v>40.93</v>
      </c>
      <c r="BA4011" s="159">
        <v>163.72</v>
      </c>
      <c r="BB4011" s="159">
        <v>859.53</v>
      </c>
      <c r="BC4011" s="162" t="s">
        <v>274</v>
      </c>
      <c r="BD4011" s="162">
        <v>0</v>
      </c>
      <c r="BE4011" s="159">
        <v>3233.39</v>
      </c>
      <c r="BF4011" s="159">
        <v>3233.39</v>
      </c>
      <c r="BG4011" s="159">
        <v>4092.92</v>
      </c>
    </row>
    <row r="4012" ht="28.05" customHeight="1" spans="1:59">
      <c r="A4012" s="149"/>
      <c r="B4012" s="149"/>
      <c r="C4012" s="149"/>
      <c r="D4012" s="149" t="s">
        <v>3726</v>
      </c>
      <c r="E4012" s="340" t="s">
        <v>17473</v>
      </c>
      <c r="F4012" s="149" t="s">
        <v>3726</v>
      </c>
      <c r="G4012" s="149" t="s">
        <v>17474</v>
      </c>
      <c r="H4012" s="149" t="s">
        <v>6333</v>
      </c>
      <c r="I4012" s="149" t="s">
        <v>6614</v>
      </c>
      <c r="J4012" s="149" t="s">
        <v>17475</v>
      </c>
      <c r="K4012" s="149"/>
      <c r="L4012" s="149" t="s">
        <v>262</v>
      </c>
      <c r="M4012" s="149"/>
      <c r="N4012" s="149" t="s">
        <v>263</v>
      </c>
      <c r="O4012" s="149" t="s">
        <v>214</v>
      </c>
      <c r="P4012" s="149" t="s">
        <v>53</v>
      </c>
      <c r="Q4012" s="149"/>
      <c r="R4012" s="149" t="s">
        <v>17440</v>
      </c>
      <c r="S4012" s="149" t="s">
        <v>6336</v>
      </c>
      <c r="T4012" s="149" t="s">
        <v>17415</v>
      </c>
      <c r="U4012" s="149" t="s">
        <v>267</v>
      </c>
      <c r="V4012" s="149"/>
      <c r="W4012" s="149"/>
      <c r="X4012" s="149" t="s">
        <v>336</v>
      </c>
      <c r="Y4012" s="149"/>
      <c r="Z4012" s="149"/>
      <c r="AA4012" s="149"/>
      <c r="AB4012" s="149" t="s">
        <v>269</v>
      </c>
      <c r="AC4012" s="149" t="s">
        <v>270</v>
      </c>
      <c r="AD4012" s="149" t="s">
        <v>17415</v>
      </c>
      <c r="AE4012" s="149" t="s">
        <v>271</v>
      </c>
      <c r="AF4012" s="149"/>
      <c r="AG4012" s="149" t="s">
        <v>1098</v>
      </c>
      <c r="AH4012" s="149" t="s">
        <v>273</v>
      </c>
      <c r="AI4012" s="158">
        <v>92</v>
      </c>
      <c r="AJ4012" s="149"/>
      <c r="AK4012" s="159" t="s">
        <v>274</v>
      </c>
      <c r="AL4012" s="159" t="s">
        <v>274</v>
      </c>
      <c r="AM4012" s="149" t="s">
        <v>274</v>
      </c>
      <c r="AN4012" s="160">
        <v>4</v>
      </c>
      <c r="AO4012" s="149"/>
      <c r="AP4012" s="149" t="s">
        <v>274</v>
      </c>
      <c r="AQ4012" s="149" t="s">
        <v>275</v>
      </c>
      <c r="AR4012" s="158">
        <v>1</v>
      </c>
      <c r="AS4012" s="149" t="s">
        <v>275</v>
      </c>
      <c r="AT4012" s="149" t="s">
        <v>276</v>
      </c>
      <c r="AU4012" s="161">
        <v>1</v>
      </c>
      <c r="AV4012" s="159">
        <v>12068.97</v>
      </c>
      <c r="AW4012" s="159">
        <v>482.76</v>
      </c>
      <c r="AX4012" s="149" t="s">
        <v>274</v>
      </c>
      <c r="AY4012" s="159">
        <v>135.77</v>
      </c>
      <c r="AZ4012" s="159">
        <v>135.77</v>
      </c>
      <c r="BA4012" s="159">
        <v>543.08</v>
      </c>
      <c r="BB4012" s="159">
        <v>11043.11</v>
      </c>
      <c r="BC4012" s="162" t="s">
        <v>274</v>
      </c>
      <c r="BD4012" s="162">
        <v>0</v>
      </c>
      <c r="BE4012" s="159">
        <v>1025.86</v>
      </c>
      <c r="BF4012" s="159">
        <v>1025.86</v>
      </c>
      <c r="BG4012" s="159">
        <v>12068.97</v>
      </c>
    </row>
    <row r="4013" ht="28.05" customHeight="1" spans="1:59">
      <c r="A4013" s="149"/>
      <c r="B4013" s="149"/>
      <c r="C4013" s="149"/>
      <c r="D4013" s="149" t="s">
        <v>3726</v>
      </c>
      <c r="E4013" s="340" t="s">
        <v>17476</v>
      </c>
      <c r="F4013" s="149" t="s">
        <v>3726</v>
      </c>
      <c r="G4013" s="149" t="s">
        <v>17477</v>
      </c>
      <c r="H4013" s="149" t="s">
        <v>17478</v>
      </c>
      <c r="I4013" s="149" t="s">
        <v>17479</v>
      </c>
      <c r="J4013" s="149" t="s">
        <v>17480</v>
      </c>
      <c r="K4013" s="149"/>
      <c r="L4013" s="149" t="s">
        <v>262</v>
      </c>
      <c r="M4013" s="149"/>
      <c r="N4013" s="149" t="s">
        <v>263</v>
      </c>
      <c r="O4013" s="149" t="s">
        <v>214</v>
      </c>
      <c r="P4013" s="149" t="s">
        <v>53</v>
      </c>
      <c r="Q4013" s="149"/>
      <c r="R4013" s="149" t="s">
        <v>3447</v>
      </c>
      <c r="S4013" s="149" t="s">
        <v>17481</v>
      </c>
      <c r="T4013" s="149" t="s">
        <v>17482</v>
      </c>
      <c r="U4013" s="149" t="s">
        <v>267</v>
      </c>
      <c r="V4013" s="149"/>
      <c r="W4013" s="149"/>
      <c r="X4013" s="149" t="s">
        <v>51</v>
      </c>
      <c r="Y4013" s="149"/>
      <c r="Z4013" s="149"/>
      <c r="AA4013" s="149"/>
      <c r="AB4013" s="149" t="s">
        <v>269</v>
      </c>
      <c r="AC4013" s="149" t="s">
        <v>270</v>
      </c>
      <c r="AD4013" s="149" t="s">
        <v>17482</v>
      </c>
      <c r="AE4013" s="149" t="s">
        <v>271</v>
      </c>
      <c r="AF4013" s="149"/>
      <c r="AG4013" s="149" t="s">
        <v>1098</v>
      </c>
      <c r="AH4013" s="149" t="s">
        <v>273</v>
      </c>
      <c r="AI4013" s="158">
        <v>62</v>
      </c>
      <c r="AJ4013" s="149"/>
      <c r="AK4013" s="159" t="s">
        <v>274</v>
      </c>
      <c r="AL4013" s="159" t="s">
        <v>274</v>
      </c>
      <c r="AM4013" s="149" t="s">
        <v>274</v>
      </c>
      <c r="AN4013" s="160">
        <v>4</v>
      </c>
      <c r="AO4013" s="149"/>
      <c r="AP4013" s="149" t="s">
        <v>274</v>
      </c>
      <c r="AQ4013" s="149" t="s">
        <v>275</v>
      </c>
      <c r="AR4013" s="158">
        <v>1</v>
      </c>
      <c r="AS4013" s="149" t="s">
        <v>275</v>
      </c>
      <c r="AT4013" s="149" t="s">
        <v>276</v>
      </c>
      <c r="AU4013" s="161">
        <v>1</v>
      </c>
      <c r="AV4013" s="159">
        <v>6991.15</v>
      </c>
      <c r="AW4013" s="159">
        <v>279.65</v>
      </c>
      <c r="AX4013" s="149" t="s">
        <v>274</v>
      </c>
      <c r="AY4013" s="159">
        <v>71.75</v>
      </c>
      <c r="AZ4013" s="159">
        <v>71.75</v>
      </c>
      <c r="BA4013" s="159">
        <v>287</v>
      </c>
      <c r="BB4013" s="159">
        <v>4271.87</v>
      </c>
      <c r="BC4013" s="162" t="s">
        <v>274</v>
      </c>
      <c r="BD4013" s="162">
        <v>0</v>
      </c>
      <c r="BE4013" s="159">
        <v>2719.28</v>
      </c>
      <c r="BF4013" s="159">
        <v>2719.28</v>
      </c>
      <c r="BG4013" s="159">
        <v>6991.15</v>
      </c>
    </row>
    <row r="4014" ht="28.05" customHeight="1" spans="1:59">
      <c r="A4014" s="149"/>
      <c r="B4014" s="149"/>
      <c r="C4014" s="149"/>
      <c r="D4014" s="149" t="s">
        <v>3726</v>
      </c>
      <c r="E4014" s="340" t="s">
        <v>17483</v>
      </c>
      <c r="F4014" s="149" t="s">
        <v>3726</v>
      </c>
      <c r="G4014" s="149" t="s">
        <v>17484</v>
      </c>
      <c r="H4014" s="149" t="s">
        <v>5913</v>
      </c>
      <c r="I4014" s="149" t="s">
        <v>17364</v>
      </c>
      <c r="J4014" s="149" t="s">
        <v>17485</v>
      </c>
      <c r="K4014" s="149"/>
      <c r="L4014" s="149" t="s">
        <v>287</v>
      </c>
      <c r="M4014" s="149"/>
      <c r="N4014" s="149" t="s">
        <v>263</v>
      </c>
      <c r="O4014" s="149" t="s">
        <v>214</v>
      </c>
      <c r="P4014" s="149" t="s">
        <v>53</v>
      </c>
      <c r="Q4014" s="149"/>
      <c r="R4014" s="149" t="s">
        <v>2521</v>
      </c>
      <c r="S4014" s="149" t="s">
        <v>17366</v>
      </c>
      <c r="T4014" s="149" t="s">
        <v>17267</v>
      </c>
      <c r="U4014" s="149" t="s">
        <v>267</v>
      </c>
      <c r="V4014" s="149"/>
      <c r="W4014" s="149"/>
      <c r="X4014" s="149" t="s">
        <v>336</v>
      </c>
      <c r="Y4014" s="149"/>
      <c r="Z4014" s="149"/>
      <c r="AA4014" s="149"/>
      <c r="AB4014" s="149" t="s">
        <v>269</v>
      </c>
      <c r="AC4014" s="149" t="s">
        <v>270</v>
      </c>
      <c r="AD4014" s="149" t="s">
        <v>17267</v>
      </c>
      <c r="AE4014" s="149" t="s">
        <v>271</v>
      </c>
      <c r="AF4014" s="149"/>
      <c r="AG4014" s="149" t="s">
        <v>1098</v>
      </c>
      <c r="AH4014" s="149" t="s">
        <v>273</v>
      </c>
      <c r="AI4014" s="158">
        <v>67</v>
      </c>
      <c r="AJ4014" s="149"/>
      <c r="AK4014" s="159" t="s">
        <v>274</v>
      </c>
      <c r="AL4014" s="159" t="s">
        <v>274</v>
      </c>
      <c r="AM4014" s="149" t="s">
        <v>274</v>
      </c>
      <c r="AN4014" s="160">
        <v>4</v>
      </c>
      <c r="AO4014" s="149"/>
      <c r="AP4014" s="149" t="s">
        <v>274</v>
      </c>
      <c r="AQ4014" s="149" t="s">
        <v>275</v>
      </c>
      <c r="AR4014" s="158">
        <v>1</v>
      </c>
      <c r="AS4014" s="149" t="s">
        <v>275</v>
      </c>
      <c r="AT4014" s="149" t="s">
        <v>276</v>
      </c>
      <c r="AU4014" s="161">
        <v>1</v>
      </c>
      <c r="AV4014" s="159">
        <v>5818.96</v>
      </c>
      <c r="AW4014" s="159">
        <v>232.76</v>
      </c>
      <c r="AX4014" s="149" t="s">
        <v>274</v>
      </c>
      <c r="AY4014" s="159">
        <v>59.95</v>
      </c>
      <c r="AZ4014" s="159">
        <v>59.95</v>
      </c>
      <c r="BA4014" s="159">
        <v>239.8</v>
      </c>
      <c r="BB4014" s="159">
        <v>3847.58</v>
      </c>
      <c r="BC4014" s="162" t="s">
        <v>274</v>
      </c>
      <c r="BD4014" s="162">
        <v>0</v>
      </c>
      <c r="BE4014" s="159">
        <v>1971.38</v>
      </c>
      <c r="BF4014" s="159">
        <v>1971.38</v>
      </c>
      <c r="BG4014" s="159">
        <v>5818.96</v>
      </c>
    </row>
    <row r="4015" ht="28.05" customHeight="1" spans="1:59">
      <c r="A4015" s="149"/>
      <c r="B4015" s="149"/>
      <c r="C4015" s="149"/>
      <c r="D4015" s="149" t="s">
        <v>3726</v>
      </c>
      <c r="E4015" s="340" t="s">
        <v>17486</v>
      </c>
      <c r="F4015" s="149" t="s">
        <v>3726</v>
      </c>
      <c r="G4015" s="149" t="s">
        <v>17487</v>
      </c>
      <c r="H4015" s="149" t="s">
        <v>17443</v>
      </c>
      <c r="I4015" s="149" t="s">
        <v>17471</v>
      </c>
      <c r="J4015" s="149" t="s">
        <v>17488</v>
      </c>
      <c r="K4015" s="149"/>
      <c r="L4015" s="149" t="s">
        <v>287</v>
      </c>
      <c r="M4015" s="149"/>
      <c r="N4015" s="149" t="s">
        <v>263</v>
      </c>
      <c r="O4015" s="149" t="s">
        <v>214</v>
      </c>
      <c r="P4015" s="149" t="s">
        <v>53</v>
      </c>
      <c r="Q4015" s="149"/>
      <c r="R4015" s="149" t="s">
        <v>13104</v>
      </c>
      <c r="S4015" s="149" t="s">
        <v>8799</v>
      </c>
      <c r="T4015" s="149" t="s">
        <v>414</v>
      </c>
      <c r="U4015" s="149" t="s">
        <v>267</v>
      </c>
      <c r="V4015" s="149"/>
      <c r="W4015" s="149"/>
      <c r="X4015" s="149" t="s">
        <v>336</v>
      </c>
      <c r="Y4015" s="149"/>
      <c r="Z4015" s="149"/>
      <c r="AA4015" s="149"/>
      <c r="AB4015" s="149" t="s">
        <v>269</v>
      </c>
      <c r="AC4015" s="149" t="s">
        <v>270</v>
      </c>
      <c r="AD4015" s="149" t="s">
        <v>414</v>
      </c>
      <c r="AE4015" s="149" t="s">
        <v>271</v>
      </c>
      <c r="AF4015" s="149"/>
      <c r="AG4015" s="149" t="s">
        <v>1098</v>
      </c>
      <c r="AH4015" s="149" t="s">
        <v>273</v>
      </c>
      <c r="AI4015" s="158">
        <v>21</v>
      </c>
      <c r="AJ4015" s="149"/>
      <c r="AK4015" s="159" t="s">
        <v>274</v>
      </c>
      <c r="AL4015" s="159" t="s">
        <v>274</v>
      </c>
      <c r="AM4015" s="149" t="s">
        <v>274</v>
      </c>
      <c r="AN4015" s="160">
        <v>4</v>
      </c>
      <c r="AO4015" s="149"/>
      <c r="AP4015" s="149" t="s">
        <v>274</v>
      </c>
      <c r="AQ4015" s="149" t="s">
        <v>275</v>
      </c>
      <c r="AR4015" s="158">
        <v>1</v>
      </c>
      <c r="AS4015" s="149" t="s">
        <v>275</v>
      </c>
      <c r="AT4015" s="149" t="s">
        <v>276</v>
      </c>
      <c r="AU4015" s="161">
        <v>1</v>
      </c>
      <c r="AV4015" s="159">
        <v>4092.92</v>
      </c>
      <c r="AW4015" s="159">
        <v>163.72</v>
      </c>
      <c r="AX4015" s="149" t="s">
        <v>274</v>
      </c>
      <c r="AY4015" s="159">
        <v>40.93</v>
      </c>
      <c r="AZ4015" s="159">
        <v>40.93</v>
      </c>
      <c r="BA4015" s="159">
        <v>163.72</v>
      </c>
      <c r="BB4015" s="159">
        <v>859.53</v>
      </c>
      <c r="BC4015" s="162" t="s">
        <v>274</v>
      </c>
      <c r="BD4015" s="162">
        <v>0</v>
      </c>
      <c r="BE4015" s="159">
        <v>3233.39</v>
      </c>
      <c r="BF4015" s="159">
        <v>3233.39</v>
      </c>
      <c r="BG4015" s="159">
        <v>4092.92</v>
      </c>
    </row>
    <row r="4016" ht="28.05" customHeight="1" spans="1:59">
      <c r="A4016" s="149"/>
      <c r="B4016" s="149"/>
      <c r="C4016" s="149"/>
      <c r="D4016" s="149" t="s">
        <v>3726</v>
      </c>
      <c r="E4016" s="340" t="s">
        <v>17489</v>
      </c>
      <c r="F4016" s="149" t="s">
        <v>3726</v>
      </c>
      <c r="G4016" s="149" t="s">
        <v>17490</v>
      </c>
      <c r="H4016" s="149" t="s">
        <v>17491</v>
      </c>
      <c r="I4016" s="149"/>
      <c r="J4016" s="149" t="s">
        <v>17492</v>
      </c>
      <c r="K4016" s="149"/>
      <c r="L4016" s="149" t="s">
        <v>262</v>
      </c>
      <c r="M4016" s="149"/>
      <c r="N4016" s="149" t="s">
        <v>263</v>
      </c>
      <c r="O4016" s="149" t="s">
        <v>214</v>
      </c>
      <c r="P4016" s="149" t="s">
        <v>53</v>
      </c>
      <c r="Q4016" s="149"/>
      <c r="R4016" s="149" t="s">
        <v>62</v>
      </c>
      <c r="S4016" s="149" t="s">
        <v>289</v>
      </c>
      <c r="T4016" s="149" t="s">
        <v>17415</v>
      </c>
      <c r="U4016" s="149" t="s">
        <v>267</v>
      </c>
      <c r="V4016" s="149"/>
      <c r="W4016" s="149"/>
      <c r="X4016" s="149" t="s">
        <v>268</v>
      </c>
      <c r="Y4016" s="149"/>
      <c r="Z4016" s="149"/>
      <c r="AA4016" s="149"/>
      <c r="AB4016" s="149" t="s">
        <v>269</v>
      </c>
      <c r="AC4016" s="149" t="s">
        <v>270</v>
      </c>
      <c r="AD4016" s="149" t="s">
        <v>17415</v>
      </c>
      <c r="AE4016" s="149" t="s">
        <v>271</v>
      </c>
      <c r="AF4016" s="149"/>
      <c r="AG4016" s="149" t="s">
        <v>1098</v>
      </c>
      <c r="AH4016" s="149" t="s">
        <v>273</v>
      </c>
      <c r="AI4016" s="158">
        <v>92</v>
      </c>
      <c r="AJ4016" s="149"/>
      <c r="AK4016" s="159" t="s">
        <v>274</v>
      </c>
      <c r="AL4016" s="159" t="s">
        <v>274</v>
      </c>
      <c r="AM4016" s="149" t="s">
        <v>274</v>
      </c>
      <c r="AN4016" s="160">
        <v>4</v>
      </c>
      <c r="AO4016" s="149"/>
      <c r="AP4016" s="149" t="s">
        <v>274</v>
      </c>
      <c r="AQ4016" s="149" t="s">
        <v>275</v>
      </c>
      <c r="AR4016" s="158">
        <v>1</v>
      </c>
      <c r="AS4016" s="149" t="s">
        <v>275</v>
      </c>
      <c r="AT4016" s="149" t="s">
        <v>276</v>
      </c>
      <c r="AU4016" s="161">
        <v>1</v>
      </c>
      <c r="AV4016" s="159">
        <v>119260</v>
      </c>
      <c r="AW4016" s="159">
        <v>4770.4</v>
      </c>
      <c r="AX4016" s="149" t="s">
        <v>274</v>
      </c>
      <c r="AY4016" s="159">
        <v>1341.67</v>
      </c>
      <c r="AZ4016" s="159">
        <v>1341.67</v>
      </c>
      <c r="BA4016" s="159">
        <v>5366.7</v>
      </c>
      <c r="BB4016" s="159">
        <v>109122.9</v>
      </c>
      <c r="BC4016" s="162" t="s">
        <v>274</v>
      </c>
      <c r="BD4016" s="162">
        <v>0</v>
      </c>
      <c r="BE4016" s="159">
        <v>10137.1</v>
      </c>
      <c r="BF4016" s="159">
        <v>10137.1</v>
      </c>
      <c r="BG4016" s="159">
        <v>119260</v>
      </c>
    </row>
    <row r="4017" ht="28.05" customHeight="1" spans="1:59">
      <c r="A4017" s="149"/>
      <c r="B4017" s="149"/>
      <c r="C4017" s="149"/>
      <c r="D4017" s="149" t="s">
        <v>3726</v>
      </c>
      <c r="E4017" s="340" t="s">
        <v>17493</v>
      </c>
      <c r="F4017" s="149" t="s">
        <v>3726</v>
      </c>
      <c r="G4017" s="149" t="s">
        <v>17494</v>
      </c>
      <c r="H4017" s="149" t="s">
        <v>17495</v>
      </c>
      <c r="I4017" s="149" t="s">
        <v>1058</v>
      </c>
      <c r="J4017" s="149" t="s">
        <v>17496</v>
      </c>
      <c r="K4017" s="149"/>
      <c r="L4017" s="149" t="s">
        <v>262</v>
      </c>
      <c r="M4017" s="149"/>
      <c r="N4017" s="149" t="s">
        <v>263</v>
      </c>
      <c r="O4017" s="149" t="s">
        <v>214</v>
      </c>
      <c r="P4017" s="149" t="s">
        <v>53</v>
      </c>
      <c r="Q4017" s="149"/>
      <c r="R4017" s="149" t="s">
        <v>4231</v>
      </c>
      <c r="S4017" s="149" t="s">
        <v>399</v>
      </c>
      <c r="T4017" s="149" t="s">
        <v>17415</v>
      </c>
      <c r="U4017" s="149" t="s">
        <v>267</v>
      </c>
      <c r="V4017" s="149"/>
      <c r="W4017" s="149"/>
      <c r="X4017" s="149" t="s">
        <v>268</v>
      </c>
      <c r="Y4017" s="149"/>
      <c r="Z4017" s="149"/>
      <c r="AA4017" s="149"/>
      <c r="AB4017" s="149" t="s">
        <v>269</v>
      </c>
      <c r="AC4017" s="149" t="s">
        <v>270</v>
      </c>
      <c r="AD4017" s="149" t="s">
        <v>17415</v>
      </c>
      <c r="AE4017" s="149" t="s">
        <v>271</v>
      </c>
      <c r="AF4017" s="149"/>
      <c r="AG4017" s="149" t="s">
        <v>1098</v>
      </c>
      <c r="AH4017" s="149" t="s">
        <v>273</v>
      </c>
      <c r="AI4017" s="158">
        <v>91</v>
      </c>
      <c r="AJ4017" s="149"/>
      <c r="AK4017" s="159" t="s">
        <v>274</v>
      </c>
      <c r="AL4017" s="159" t="s">
        <v>274</v>
      </c>
      <c r="AM4017" s="149" t="s">
        <v>274</v>
      </c>
      <c r="AN4017" s="160">
        <v>4</v>
      </c>
      <c r="AO4017" s="149"/>
      <c r="AP4017" s="149" t="s">
        <v>274</v>
      </c>
      <c r="AQ4017" s="149" t="s">
        <v>275</v>
      </c>
      <c r="AR4017" s="158">
        <v>1</v>
      </c>
      <c r="AS4017" s="149" t="s">
        <v>275</v>
      </c>
      <c r="AT4017" s="149" t="s">
        <v>276</v>
      </c>
      <c r="AU4017" s="161">
        <v>1</v>
      </c>
      <c r="AV4017" s="159">
        <v>8620.69</v>
      </c>
      <c r="AW4017" s="159">
        <v>344.83</v>
      </c>
      <c r="AX4017" s="149" t="s">
        <v>274</v>
      </c>
      <c r="AY4017" s="149"/>
      <c r="AZ4017" s="162" t="s">
        <v>274</v>
      </c>
      <c r="BA4017" s="159">
        <v>290.85</v>
      </c>
      <c r="BB4017" s="159">
        <v>7791.12</v>
      </c>
      <c r="BC4017" s="159">
        <v>829.57</v>
      </c>
      <c r="BD4017" s="159">
        <v>829.57</v>
      </c>
      <c r="BE4017" s="159">
        <v>829.57</v>
      </c>
      <c r="BF4017" s="162">
        <v>0</v>
      </c>
      <c r="BG4017" s="159">
        <v>8620.69</v>
      </c>
    </row>
    <row r="4018" ht="28.05" customHeight="1" spans="1:59">
      <c r="A4018" s="149"/>
      <c r="B4018" s="149"/>
      <c r="C4018" s="149"/>
      <c r="D4018" s="149" t="s">
        <v>3726</v>
      </c>
      <c r="E4018" s="340" t="s">
        <v>17497</v>
      </c>
      <c r="F4018" s="149" t="s">
        <v>3726</v>
      </c>
      <c r="G4018" s="149" t="s">
        <v>17498</v>
      </c>
      <c r="H4018" s="149" t="s">
        <v>5913</v>
      </c>
      <c r="I4018" s="149" t="s">
        <v>17499</v>
      </c>
      <c r="J4018" s="149" t="s">
        <v>17500</v>
      </c>
      <c r="K4018" s="149"/>
      <c r="L4018" s="149" t="s">
        <v>287</v>
      </c>
      <c r="M4018" s="149"/>
      <c r="N4018" s="149" t="s">
        <v>263</v>
      </c>
      <c r="O4018" s="149" t="s">
        <v>214</v>
      </c>
      <c r="P4018" s="149" t="s">
        <v>53</v>
      </c>
      <c r="Q4018" s="149"/>
      <c r="R4018" s="149" t="s">
        <v>2521</v>
      </c>
      <c r="S4018" s="149" t="s">
        <v>17366</v>
      </c>
      <c r="T4018" s="149" t="s">
        <v>17267</v>
      </c>
      <c r="U4018" s="149" t="s">
        <v>267</v>
      </c>
      <c r="V4018" s="149"/>
      <c r="W4018" s="149"/>
      <c r="X4018" s="149" t="s">
        <v>336</v>
      </c>
      <c r="Y4018" s="149"/>
      <c r="Z4018" s="149"/>
      <c r="AA4018" s="149"/>
      <c r="AB4018" s="149" t="s">
        <v>269</v>
      </c>
      <c r="AC4018" s="149" t="s">
        <v>270</v>
      </c>
      <c r="AD4018" s="149" t="s">
        <v>17267</v>
      </c>
      <c r="AE4018" s="149" t="s">
        <v>271</v>
      </c>
      <c r="AF4018" s="149"/>
      <c r="AG4018" s="149" t="s">
        <v>1098</v>
      </c>
      <c r="AH4018" s="149" t="s">
        <v>273</v>
      </c>
      <c r="AI4018" s="158">
        <v>67</v>
      </c>
      <c r="AJ4018" s="149"/>
      <c r="AK4018" s="159" t="s">
        <v>274</v>
      </c>
      <c r="AL4018" s="159" t="s">
        <v>274</v>
      </c>
      <c r="AM4018" s="149" t="s">
        <v>274</v>
      </c>
      <c r="AN4018" s="160">
        <v>4</v>
      </c>
      <c r="AO4018" s="149"/>
      <c r="AP4018" s="149" t="s">
        <v>274</v>
      </c>
      <c r="AQ4018" s="149" t="s">
        <v>275</v>
      </c>
      <c r="AR4018" s="158">
        <v>1</v>
      </c>
      <c r="AS4018" s="149" t="s">
        <v>275</v>
      </c>
      <c r="AT4018" s="149" t="s">
        <v>276</v>
      </c>
      <c r="AU4018" s="161">
        <v>1</v>
      </c>
      <c r="AV4018" s="159">
        <v>10344.83</v>
      </c>
      <c r="AW4018" s="159">
        <v>413.79</v>
      </c>
      <c r="AX4018" s="149" t="s">
        <v>274</v>
      </c>
      <c r="AY4018" s="159">
        <v>106.58</v>
      </c>
      <c r="AZ4018" s="159">
        <v>106.58</v>
      </c>
      <c r="BA4018" s="159">
        <v>426.32</v>
      </c>
      <c r="BB4018" s="159">
        <v>6840.22</v>
      </c>
      <c r="BC4018" s="162" t="s">
        <v>274</v>
      </c>
      <c r="BD4018" s="162">
        <v>0</v>
      </c>
      <c r="BE4018" s="159">
        <v>3504.61</v>
      </c>
      <c r="BF4018" s="159">
        <v>3504.61</v>
      </c>
      <c r="BG4018" s="159">
        <v>10344.83</v>
      </c>
    </row>
    <row r="4019" ht="28.05" customHeight="1" spans="1:59">
      <c r="A4019" s="149"/>
      <c r="B4019" s="149"/>
      <c r="C4019" s="149"/>
      <c r="D4019" s="149" t="s">
        <v>3726</v>
      </c>
      <c r="E4019" s="340" t="s">
        <v>17501</v>
      </c>
      <c r="F4019" s="149" t="s">
        <v>3726</v>
      </c>
      <c r="G4019" s="149" t="s">
        <v>17502</v>
      </c>
      <c r="H4019" s="149" t="s">
        <v>17503</v>
      </c>
      <c r="I4019" s="149" t="s">
        <v>17504</v>
      </c>
      <c r="J4019" s="149" t="s">
        <v>17505</v>
      </c>
      <c r="K4019" s="149"/>
      <c r="L4019" s="149" t="s">
        <v>287</v>
      </c>
      <c r="M4019" s="149"/>
      <c r="N4019" s="149" t="s">
        <v>263</v>
      </c>
      <c r="O4019" s="149" t="s">
        <v>214</v>
      </c>
      <c r="P4019" s="149" t="s">
        <v>53</v>
      </c>
      <c r="Q4019" s="149"/>
      <c r="R4019" s="149" t="s">
        <v>2521</v>
      </c>
      <c r="S4019" s="149" t="s">
        <v>5829</v>
      </c>
      <c r="T4019" s="149" t="s">
        <v>17267</v>
      </c>
      <c r="U4019" s="149" t="s">
        <v>267</v>
      </c>
      <c r="V4019" s="149"/>
      <c r="W4019" s="149"/>
      <c r="X4019" s="149" t="s">
        <v>336</v>
      </c>
      <c r="Y4019" s="149"/>
      <c r="Z4019" s="149"/>
      <c r="AA4019" s="149"/>
      <c r="AB4019" s="149" t="s">
        <v>269</v>
      </c>
      <c r="AC4019" s="149" t="s">
        <v>270</v>
      </c>
      <c r="AD4019" s="149" t="s">
        <v>17267</v>
      </c>
      <c r="AE4019" s="149" t="s">
        <v>271</v>
      </c>
      <c r="AF4019" s="149"/>
      <c r="AG4019" s="149" t="s">
        <v>1098</v>
      </c>
      <c r="AH4019" s="149" t="s">
        <v>273</v>
      </c>
      <c r="AI4019" s="158">
        <v>67</v>
      </c>
      <c r="AJ4019" s="149"/>
      <c r="AK4019" s="159" t="s">
        <v>274</v>
      </c>
      <c r="AL4019" s="159" t="s">
        <v>274</v>
      </c>
      <c r="AM4019" s="149" t="s">
        <v>274</v>
      </c>
      <c r="AN4019" s="160">
        <v>4</v>
      </c>
      <c r="AO4019" s="149"/>
      <c r="AP4019" s="149" t="s">
        <v>274</v>
      </c>
      <c r="AQ4019" s="149" t="s">
        <v>275</v>
      </c>
      <c r="AR4019" s="158">
        <v>1</v>
      </c>
      <c r="AS4019" s="149" t="s">
        <v>275</v>
      </c>
      <c r="AT4019" s="149" t="s">
        <v>276</v>
      </c>
      <c r="AU4019" s="161">
        <v>1</v>
      </c>
      <c r="AV4019" s="159">
        <v>13793.1</v>
      </c>
      <c r="AW4019" s="159">
        <v>551.72</v>
      </c>
      <c r="AX4019" s="149" t="s">
        <v>274</v>
      </c>
      <c r="AY4019" s="159">
        <v>142.11</v>
      </c>
      <c r="AZ4019" s="159">
        <v>142.11</v>
      </c>
      <c r="BA4019" s="159">
        <v>568.44</v>
      </c>
      <c r="BB4019" s="159">
        <v>9120.1</v>
      </c>
      <c r="BC4019" s="162" t="s">
        <v>274</v>
      </c>
      <c r="BD4019" s="162">
        <v>0</v>
      </c>
      <c r="BE4019" s="159">
        <v>4673</v>
      </c>
      <c r="BF4019" s="159">
        <v>4673</v>
      </c>
      <c r="BG4019" s="159">
        <v>13793.1</v>
      </c>
    </row>
    <row r="4020" ht="28.05" customHeight="1" spans="1:59">
      <c r="A4020" s="149"/>
      <c r="B4020" s="149"/>
      <c r="C4020" s="149"/>
      <c r="D4020" s="149" t="s">
        <v>3726</v>
      </c>
      <c r="E4020" s="340" t="s">
        <v>17506</v>
      </c>
      <c r="F4020" s="149" t="s">
        <v>3726</v>
      </c>
      <c r="G4020" s="149" t="s">
        <v>17507</v>
      </c>
      <c r="H4020" s="149" t="s">
        <v>17508</v>
      </c>
      <c r="I4020" s="149" t="s">
        <v>17509</v>
      </c>
      <c r="J4020" s="149" t="s">
        <v>17510</v>
      </c>
      <c r="K4020" s="149"/>
      <c r="L4020" s="149" t="s">
        <v>287</v>
      </c>
      <c r="M4020" s="149"/>
      <c r="N4020" s="149" t="s">
        <v>263</v>
      </c>
      <c r="O4020" s="149" t="s">
        <v>214</v>
      </c>
      <c r="P4020" s="149" t="s">
        <v>53</v>
      </c>
      <c r="Q4020" s="149"/>
      <c r="R4020" s="149" t="s">
        <v>13104</v>
      </c>
      <c r="S4020" s="149" t="s">
        <v>4131</v>
      </c>
      <c r="T4020" s="149" t="s">
        <v>414</v>
      </c>
      <c r="U4020" s="149" t="s">
        <v>267</v>
      </c>
      <c r="V4020" s="149"/>
      <c r="W4020" s="149"/>
      <c r="X4020" s="149" t="s">
        <v>336</v>
      </c>
      <c r="Y4020" s="149"/>
      <c r="Z4020" s="149"/>
      <c r="AA4020" s="149"/>
      <c r="AB4020" s="149" t="s">
        <v>269</v>
      </c>
      <c r="AC4020" s="149" t="s">
        <v>270</v>
      </c>
      <c r="AD4020" s="149" t="s">
        <v>414</v>
      </c>
      <c r="AE4020" s="149" t="s">
        <v>271</v>
      </c>
      <c r="AF4020" s="149"/>
      <c r="AG4020" s="149" t="s">
        <v>1098</v>
      </c>
      <c r="AH4020" s="149" t="s">
        <v>273</v>
      </c>
      <c r="AI4020" s="158">
        <v>21</v>
      </c>
      <c r="AJ4020" s="149"/>
      <c r="AK4020" s="159" t="s">
        <v>274</v>
      </c>
      <c r="AL4020" s="159" t="s">
        <v>274</v>
      </c>
      <c r="AM4020" s="149" t="s">
        <v>274</v>
      </c>
      <c r="AN4020" s="160">
        <v>4</v>
      </c>
      <c r="AO4020" s="149"/>
      <c r="AP4020" s="149" t="s">
        <v>274</v>
      </c>
      <c r="AQ4020" s="149" t="s">
        <v>275</v>
      </c>
      <c r="AR4020" s="158">
        <v>1</v>
      </c>
      <c r="AS4020" s="149" t="s">
        <v>275</v>
      </c>
      <c r="AT4020" s="149" t="s">
        <v>276</v>
      </c>
      <c r="AU4020" s="161">
        <v>1</v>
      </c>
      <c r="AV4020" s="159">
        <v>28318.58</v>
      </c>
      <c r="AW4020" s="159">
        <v>1132.74</v>
      </c>
      <c r="AX4020" s="149" t="s">
        <v>274</v>
      </c>
      <c r="AY4020" s="159">
        <v>283.19</v>
      </c>
      <c r="AZ4020" s="159">
        <v>283.19</v>
      </c>
      <c r="BA4020" s="159">
        <v>1132.74</v>
      </c>
      <c r="BB4020" s="159">
        <v>5946.97</v>
      </c>
      <c r="BC4020" s="162" t="s">
        <v>274</v>
      </c>
      <c r="BD4020" s="162">
        <v>0</v>
      </c>
      <c r="BE4020" s="159">
        <v>22371.61</v>
      </c>
      <c r="BF4020" s="159">
        <v>22371.61</v>
      </c>
      <c r="BG4020" s="159">
        <v>28318.58</v>
      </c>
    </row>
    <row r="4021" ht="28.05" customHeight="1" spans="1:59">
      <c r="A4021" s="149"/>
      <c r="B4021" s="149"/>
      <c r="C4021" s="149"/>
      <c r="D4021" s="149" t="s">
        <v>3726</v>
      </c>
      <c r="E4021" s="340" t="s">
        <v>17511</v>
      </c>
      <c r="F4021" s="149" t="s">
        <v>3726</v>
      </c>
      <c r="G4021" s="149" t="s">
        <v>17512</v>
      </c>
      <c r="H4021" s="149" t="s">
        <v>17508</v>
      </c>
      <c r="I4021" s="149" t="s">
        <v>17513</v>
      </c>
      <c r="J4021" s="149" t="s">
        <v>17514</v>
      </c>
      <c r="K4021" s="149"/>
      <c r="L4021" s="149" t="s">
        <v>287</v>
      </c>
      <c r="M4021" s="149"/>
      <c r="N4021" s="149" t="s">
        <v>263</v>
      </c>
      <c r="O4021" s="149" t="s">
        <v>214</v>
      </c>
      <c r="P4021" s="149" t="s">
        <v>53</v>
      </c>
      <c r="Q4021" s="149"/>
      <c r="R4021" s="149" t="s">
        <v>13104</v>
      </c>
      <c r="S4021" s="149" t="s">
        <v>167</v>
      </c>
      <c r="T4021" s="149" t="s">
        <v>414</v>
      </c>
      <c r="U4021" s="149" t="s">
        <v>267</v>
      </c>
      <c r="V4021" s="149"/>
      <c r="W4021" s="149"/>
      <c r="X4021" s="149" t="s">
        <v>336</v>
      </c>
      <c r="Y4021" s="149"/>
      <c r="Z4021" s="149"/>
      <c r="AA4021" s="149"/>
      <c r="AB4021" s="149" t="s">
        <v>269</v>
      </c>
      <c r="AC4021" s="149" t="s">
        <v>270</v>
      </c>
      <c r="AD4021" s="149" t="s">
        <v>414</v>
      </c>
      <c r="AE4021" s="149" t="s">
        <v>271</v>
      </c>
      <c r="AF4021" s="149"/>
      <c r="AG4021" s="149" t="s">
        <v>1098</v>
      </c>
      <c r="AH4021" s="149" t="s">
        <v>273</v>
      </c>
      <c r="AI4021" s="158">
        <v>21</v>
      </c>
      <c r="AJ4021" s="149"/>
      <c r="AK4021" s="159" t="s">
        <v>274</v>
      </c>
      <c r="AL4021" s="159" t="s">
        <v>274</v>
      </c>
      <c r="AM4021" s="149" t="s">
        <v>274</v>
      </c>
      <c r="AN4021" s="160">
        <v>4</v>
      </c>
      <c r="AO4021" s="149"/>
      <c r="AP4021" s="149" t="s">
        <v>274</v>
      </c>
      <c r="AQ4021" s="149" t="s">
        <v>275</v>
      </c>
      <c r="AR4021" s="158">
        <v>1</v>
      </c>
      <c r="AS4021" s="149" t="s">
        <v>275</v>
      </c>
      <c r="AT4021" s="149" t="s">
        <v>276</v>
      </c>
      <c r="AU4021" s="161">
        <v>1</v>
      </c>
      <c r="AV4021" s="159">
        <v>33628.32</v>
      </c>
      <c r="AW4021" s="159">
        <v>1345.13</v>
      </c>
      <c r="AX4021" s="149" t="s">
        <v>274</v>
      </c>
      <c r="AY4021" s="159">
        <v>336.28</v>
      </c>
      <c r="AZ4021" s="159">
        <v>336.28</v>
      </c>
      <c r="BA4021" s="159">
        <v>1345.12</v>
      </c>
      <c r="BB4021" s="159">
        <v>7061.88</v>
      </c>
      <c r="BC4021" s="162" t="s">
        <v>274</v>
      </c>
      <c r="BD4021" s="162">
        <v>0</v>
      </c>
      <c r="BE4021" s="159">
        <v>26566.44</v>
      </c>
      <c r="BF4021" s="159">
        <v>26566.44</v>
      </c>
      <c r="BG4021" s="159">
        <v>33628.32</v>
      </c>
    </row>
    <row r="4022" ht="28.05" customHeight="1" spans="1:59">
      <c r="A4022" s="149"/>
      <c r="B4022" s="149"/>
      <c r="C4022" s="149"/>
      <c r="D4022" s="149" t="s">
        <v>3726</v>
      </c>
      <c r="E4022" s="340" t="s">
        <v>17515</v>
      </c>
      <c r="F4022" s="149" t="s">
        <v>3726</v>
      </c>
      <c r="G4022" s="149" t="s">
        <v>17516</v>
      </c>
      <c r="H4022" s="149" t="s">
        <v>17495</v>
      </c>
      <c r="I4022" s="149" t="s">
        <v>1058</v>
      </c>
      <c r="J4022" s="149" t="s">
        <v>17517</v>
      </c>
      <c r="K4022" s="149"/>
      <c r="L4022" s="149" t="s">
        <v>262</v>
      </c>
      <c r="M4022" s="149"/>
      <c r="N4022" s="149" t="s">
        <v>263</v>
      </c>
      <c r="O4022" s="149" t="s">
        <v>214</v>
      </c>
      <c r="P4022" s="149" t="s">
        <v>53</v>
      </c>
      <c r="Q4022" s="149"/>
      <c r="R4022" s="149" t="s">
        <v>4231</v>
      </c>
      <c r="S4022" s="149" t="s">
        <v>399</v>
      </c>
      <c r="T4022" s="149" t="s">
        <v>17415</v>
      </c>
      <c r="U4022" s="149" t="s">
        <v>267</v>
      </c>
      <c r="V4022" s="149"/>
      <c r="W4022" s="149"/>
      <c r="X4022" s="149" t="s">
        <v>268</v>
      </c>
      <c r="Y4022" s="149"/>
      <c r="Z4022" s="149"/>
      <c r="AA4022" s="149"/>
      <c r="AB4022" s="149" t="s">
        <v>269</v>
      </c>
      <c r="AC4022" s="149" t="s">
        <v>270</v>
      </c>
      <c r="AD4022" s="149" t="s">
        <v>17415</v>
      </c>
      <c r="AE4022" s="149" t="s">
        <v>271</v>
      </c>
      <c r="AF4022" s="149"/>
      <c r="AG4022" s="149" t="s">
        <v>1098</v>
      </c>
      <c r="AH4022" s="149" t="s">
        <v>273</v>
      </c>
      <c r="AI4022" s="158">
        <v>92</v>
      </c>
      <c r="AJ4022" s="149"/>
      <c r="AK4022" s="159" t="s">
        <v>274</v>
      </c>
      <c r="AL4022" s="159" t="s">
        <v>274</v>
      </c>
      <c r="AM4022" s="149" t="s">
        <v>274</v>
      </c>
      <c r="AN4022" s="160">
        <v>4</v>
      </c>
      <c r="AO4022" s="149"/>
      <c r="AP4022" s="149" t="s">
        <v>274</v>
      </c>
      <c r="AQ4022" s="149" t="s">
        <v>275</v>
      </c>
      <c r="AR4022" s="158">
        <v>1</v>
      </c>
      <c r="AS4022" s="149" t="s">
        <v>275</v>
      </c>
      <c r="AT4022" s="149" t="s">
        <v>276</v>
      </c>
      <c r="AU4022" s="161">
        <v>1</v>
      </c>
      <c r="AV4022" s="159">
        <v>8620.69</v>
      </c>
      <c r="AW4022" s="159">
        <v>344.83</v>
      </c>
      <c r="AX4022" s="149" t="s">
        <v>274</v>
      </c>
      <c r="AY4022" s="159">
        <v>96.95</v>
      </c>
      <c r="AZ4022" s="159">
        <v>96.95</v>
      </c>
      <c r="BA4022" s="159">
        <v>387.8</v>
      </c>
      <c r="BB4022" s="159">
        <v>7888.07</v>
      </c>
      <c r="BC4022" s="162" t="s">
        <v>274</v>
      </c>
      <c r="BD4022" s="162">
        <v>0</v>
      </c>
      <c r="BE4022" s="159">
        <v>732.62</v>
      </c>
      <c r="BF4022" s="159">
        <v>732.62</v>
      </c>
      <c r="BG4022" s="159">
        <v>8620.69</v>
      </c>
    </row>
    <row r="4023" ht="28.05" customHeight="1" spans="1:59">
      <c r="A4023" s="149"/>
      <c r="B4023" s="149"/>
      <c r="C4023" s="149"/>
      <c r="D4023" s="149" t="s">
        <v>3726</v>
      </c>
      <c r="E4023" s="340" t="s">
        <v>17518</v>
      </c>
      <c r="F4023" s="149" t="s">
        <v>3726</v>
      </c>
      <c r="G4023" s="149" t="s">
        <v>17519</v>
      </c>
      <c r="H4023" s="149" t="s">
        <v>13701</v>
      </c>
      <c r="I4023" s="149" t="s">
        <v>17520</v>
      </c>
      <c r="J4023" s="149" t="s">
        <v>17521</v>
      </c>
      <c r="K4023" s="149"/>
      <c r="L4023" s="149" t="s">
        <v>262</v>
      </c>
      <c r="M4023" s="149"/>
      <c r="N4023" s="149" t="s">
        <v>263</v>
      </c>
      <c r="O4023" s="149" t="s">
        <v>214</v>
      </c>
      <c r="P4023" s="149" t="s">
        <v>53</v>
      </c>
      <c r="Q4023" s="149"/>
      <c r="R4023" s="149" t="s">
        <v>2512</v>
      </c>
      <c r="S4023" s="149" t="s">
        <v>4131</v>
      </c>
      <c r="T4023" s="149" t="s">
        <v>2564</v>
      </c>
      <c r="U4023" s="149" t="s">
        <v>267</v>
      </c>
      <c r="V4023" s="149"/>
      <c r="W4023" s="149"/>
      <c r="X4023" s="149" t="s">
        <v>336</v>
      </c>
      <c r="Y4023" s="149"/>
      <c r="Z4023" s="149"/>
      <c r="AA4023" s="149"/>
      <c r="AB4023" s="149" t="s">
        <v>269</v>
      </c>
      <c r="AC4023" s="149" t="s">
        <v>270</v>
      </c>
      <c r="AD4023" s="149" t="s">
        <v>2564</v>
      </c>
      <c r="AE4023" s="149" t="s">
        <v>271</v>
      </c>
      <c r="AF4023" s="149"/>
      <c r="AG4023" s="149" t="s">
        <v>1098</v>
      </c>
      <c r="AH4023" s="149" t="s">
        <v>273</v>
      </c>
      <c r="AI4023" s="158">
        <v>62</v>
      </c>
      <c r="AJ4023" s="149"/>
      <c r="AK4023" s="159" t="s">
        <v>274</v>
      </c>
      <c r="AL4023" s="159" t="s">
        <v>274</v>
      </c>
      <c r="AM4023" s="149" t="s">
        <v>274</v>
      </c>
      <c r="AN4023" s="160">
        <v>4</v>
      </c>
      <c r="AO4023" s="149"/>
      <c r="AP4023" s="149" t="s">
        <v>274</v>
      </c>
      <c r="AQ4023" s="149" t="s">
        <v>275</v>
      </c>
      <c r="AR4023" s="158">
        <v>1</v>
      </c>
      <c r="AS4023" s="149" t="s">
        <v>275</v>
      </c>
      <c r="AT4023" s="149" t="s">
        <v>276</v>
      </c>
      <c r="AU4023" s="161">
        <v>1</v>
      </c>
      <c r="AV4023" s="159">
        <v>7079.65</v>
      </c>
      <c r="AW4023" s="159">
        <v>283.19</v>
      </c>
      <c r="AX4023" s="149" t="s">
        <v>274</v>
      </c>
      <c r="AY4023" s="159">
        <v>72.65</v>
      </c>
      <c r="AZ4023" s="159">
        <v>72.65</v>
      </c>
      <c r="BA4023" s="159">
        <v>290.6</v>
      </c>
      <c r="BB4023" s="159">
        <v>4326.2</v>
      </c>
      <c r="BC4023" s="162" t="s">
        <v>274</v>
      </c>
      <c r="BD4023" s="162">
        <v>0</v>
      </c>
      <c r="BE4023" s="159">
        <v>2753.45</v>
      </c>
      <c r="BF4023" s="159">
        <v>2753.45</v>
      </c>
      <c r="BG4023" s="159">
        <v>7079.65</v>
      </c>
    </row>
    <row r="4024" ht="28.05" customHeight="1" spans="1:59">
      <c r="A4024" s="149"/>
      <c r="B4024" s="149"/>
      <c r="C4024" s="149"/>
      <c r="D4024" s="149" t="s">
        <v>3726</v>
      </c>
      <c r="E4024" s="340" t="s">
        <v>17522</v>
      </c>
      <c r="F4024" s="149" t="s">
        <v>3726</v>
      </c>
      <c r="G4024" s="149" t="s">
        <v>17523</v>
      </c>
      <c r="H4024" s="149" t="s">
        <v>13701</v>
      </c>
      <c r="I4024" s="149" t="s">
        <v>17524</v>
      </c>
      <c r="J4024" s="149" t="s">
        <v>17525</v>
      </c>
      <c r="K4024" s="149"/>
      <c r="L4024" s="149" t="s">
        <v>262</v>
      </c>
      <c r="M4024" s="149"/>
      <c r="N4024" s="149" t="s">
        <v>263</v>
      </c>
      <c r="O4024" s="149" t="s">
        <v>214</v>
      </c>
      <c r="P4024" s="149" t="s">
        <v>53</v>
      </c>
      <c r="Q4024" s="149"/>
      <c r="R4024" s="149" t="s">
        <v>2512</v>
      </c>
      <c r="S4024" s="149" t="s">
        <v>4131</v>
      </c>
      <c r="T4024" s="149" t="s">
        <v>2564</v>
      </c>
      <c r="U4024" s="149" t="s">
        <v>267</v>
      </c>
      <c r="V4024" s="149"/>
      <c r="W4024" s="149"/>
      <c r="X4024" s="149" t="s">
        <v>336</v>
      </c>
      <c r="Y4024" s="149"/>
      <c r="Z4024" s="149"/>
      <c r="AA4024" s="149"/>
      <c r="AB4024" s="149" t="s">
        <v>269</v>
      </c>
      <c r="AC4024" s="149" t="s">
        <v>270</v>
      </c>
      <c r="AD4024" s="149" t="s">
        <v>2564</v>
      </c>
      <c r="AE4024" s="149" t="s">
        <v>271</v>
      </c>
      <c r="AF4024" s="149"/>
      <c r="AG4024" s="149" t="s">
        <v>1098</v>
      </c>
      <c r="AH4024" s="149" t="s">
        <v>273</v>
      </c>
      <c r="AI4024" s="158">
        <v>62</v>
      </c>
      <c r="AJ4024" s="149"/>
      <c r="AK4024" s="159" t="s">
        <v>274</v>
      </c>
      <c r="AL4024" s="159" t="s">
        <v>274</v>
      </c>
      <c r="AM4024" s="149" t="s">
        <v>274</v>
      </c>
      <c r="AN4024" s="160">
        <v>4</v>
      </c>
      <c r="AO4024" s="149"/>
      <c r="AP4024" s="149" t="s">
        <v>274</v>
      </c>
      <c r="AQ4024" s="149" t="s">
        <v>275</v>
      </c>
      <c r="AR4024" s="158">
        <v>1</v>
      </c>
      <c r="AS4024" s="149" t="s">
        <v>275</v>
      </c>
      <c r="AT4024" s="149" t="s">
        <v>276</v>
      </c>
      <c r="AU4024" s="161">
        <v>1</v>
      </c>
      <c r="AV4024" s="159">
        <v>9292.03</v>
      </c>
      <c r="AW4024" s="159">
        <v>371.68</v>
      </c>
      <c r="AX4024" s="149" t="s">
        <v>274</v>
      </c>
      <c r="AY4024" s="159">
        <v>95.37</v>
      </c>
      <c r="AZ4024" s="159">
        <v>95.37</v>
      </c>
      <c r="BA4024" s="159">
        <v>381.48</v>
      </c>
      <c r="BB4024" s="159">
        <v>5677.92</v>
      </c>
      <c r="BC4024" s="162" t="s">
        <v>274</v>
      </c>
      <c r="BD4024" s="162">
        <v>0</v>
      </c>
      <c r="BE4024" s="159">
        <v>3614.11</v>
      </c>
      <c r="BF4024" s="159">
        <v>3614.11</v>
      </c>
      <c r="BG4024" s="159">
        <v>9292.03</v>
      </c>
    </row>
    <row r="4025" ht="28.05" customHeight="1" spans="1:59">
      <c r="A4025" s="149"/>
      <c r="B4025" s="149"/>
      <c r="C4025" s="149"/>
      <c r="D4025" s="149" t="s">
        <v>3726</v>
      </c>
      <c r="E4025" s="340" t="s">
        <v>17526</v>
      </c>
      <c r="F4025" s="149" t="s">
        <v>3726</v>
      </c>
      <c r="G4025" s="149" t="s">
        <v>17527</v>
      </c>
      <c r="H4025" s="149" t="s">
        <v>5594</v>
      </c>
      <c r="I4025" s="149" t="s">
        <v>17528</v>
      </c>
      <c r="J4025" s="149" t="s">
        <v>17529</v>
      </c>
      <c r="K4025" s="149"/>
      <c r="L4025" s="149" t="s">
        <v>287</v>
      </c>
      <c r="M4025" s="149"/>
      <c r="N4025" s="149" t="s">
        <v>263</v>
      </c>
      <c r="O4025" s="149" t="s">
        <v>214</v>
      </c>
      <c r="P4025" s="149" t="s">
        <v>53</v>
      </c>
      <c r="Q4025" s="149"/>
      <c r="R4025" s="149" t="s">
        <v>13104</v>
      </c>
      <c r="S4025" s="149" t="s">
        <v>5597</v>
      </c>
      <c r="T4025" s="149" t="s">
        <v>414</v>
      </c>
      <c r="U4025" s="149" t="s">
        <v>267</v>
      </c>
      <c r="V4025" s="149"/>
      <c r="W4025" s="149"/>
      <c r="X4025" s="149" t="s">
        <v>336</v>
      </c>
      <c r="Y4025" s="149"/>
      <c r="Z4025" s="149"/>
      <c r="AA4025" s="149"/>
      <c r="AB4025" s="149" t="s">
        <v>269</v>
      </c>
      <c r="AC4025" s="149" t="s">
        <v>270</v>
      </c>
      <c r="AD4025" s="149" t="s">
        <v>414</v>
      </c>
      <c r="AE4025" s="149" t="s">
        <v>271</v>
      </c>
      <c r="AF4025" s="149"/>
      <c r="AG4025" s="149" t="s">
        <v>1098</v>
      </c>
      <c r="AH4025" s="149" t="s">
        <v>273</v>
      </c>
      <c r="AI4025" s="158">
        <v>21</v>
      </c>
      <c r="AJ4025" s="149"/>
      <c r="AK4025" s="159" t="s">
        <v>274</v>
      </c>
      <c r="AL4025" s="159" t="s">
        <v>274</v>
      </c>
      <c r="AM4025" s="149" t="s">
        <v>274</v>
      </c>
      <c r="AN4025" s="160">
        <v>4</v>
      </c>
      <c r="AO4025" s="149"/>
      <c r="AP4025" s="149" t="s">
        <v>274</v>
      </c>
      <c r="AQ4025" s="149" t="s">
        <v>275</v>
      </c>
      <c r="AR4025" s="158">
        <v>1</v>
      </c>
      <c r="AS4025" s="149" t="s">
        <v>275</v>
      </c>
      <c r="AT4025" s="149" t="s">
        <v>276</v>
      </c>
      <c r="AU4025" s="161">
        <v>1</v>
      </c>
      <c r="AV4025" s="159">
        <v>3628.32</v>
      </c>
      <c r="AW4025" s="159">
        <v>145.13</v>
      </c>
      <c r="AX4025" s="149" t="s">
        <v>274</v>
      </c>
      <c r="AY4025" s="159">
        <v>36.28</v>
      </c>
      <c r="AZ4025" s="159">
        <v>36.28</v>
      </c>
      <c r="BA4025" s="159">
        <v>145.12</v>
      </c>
      <c r="BB4025" s="159">
        <v>761.88</v>
      </c>
      <c r="BC4025" s="162" t="s">
        <v>274</v>
      </c>
      <c r="BD4025" s="162">
        <v>0</v>
      </c>
      <c r="BE4025" s="159">
        <v>2866.44</v>
      </c>
      <c r="BF4025" s="159">
        <v>2866.44</v>
      </c>
      <c r="BG4025" s="159">
        <v>3628.32</v>
      </c>
    </row>
    <row r="4026" ht="28.05" customHeight="1" spans="1:59">
      <c r="A4026" s="149"/>
      <c r="B4026" s="149"/>
      <c r="C4026" s="149"/>
      <c r="D4026" s="149" t="s">
        <v>3726</v>
      </c>
      <c r="E4026" s="340" t="s">
        <v>17530</v>
      </c>
      <c r="F4026" s="149" t="s">
        <v>3726</v>
      </c>
      <c r="G4026" s="149" t="s">
        <v>17531</v>
      </c>
      <c r="H4026" s="149" t="s">
        <v>17532</v>
      </c>
      <c r="I4026" s="149"/>
      <c r="J4026" s="149" t="s">
        <v>17533</v>
      </c>
      <c r="K4026" s="149"/>
      <c r="L4026" s="149" t="s">
        <v>262</v>
      </c>
      <c r="M4026" s="149"/>
      <c r="N4026" s="149" t="s">
        <v>263</v>
      </c>
      <c r="O4026" s="149" t="s">
        <v>214</v>
      </c>
      <c r="P4026" s="149" t="s">
        <v>53</v>
      </c>
      <c r="Q4026" s="149"/>
      <c r="R4026" s="149" t="s">
        <v>17534</v>
      </c>
      <c r="S4026" s="149" t="s">
        <v>399</v>
      </c>
      <c r="T4026" s="149" t="s">
        <v>17415</v>
      </c>
      <c r="U4026" s="149" t="s">
        <v>267</v>
      </c>
      <c r="V4026" s="149"/>
      <c r="W4026" s="149"/>
      <c r="X4026" s="149" t="s">
        <v>336</v>
      </c>
      <c r="Y4026" s="149"/>
      <c r="Z4026" s="149"/>
      <c r="AA4026" s="149"/>
      <c r="AB4026" s="149" t="s">
        <v>269</v>
      </c>
      <c r="AC4026" s="149" t="s">
        <v>270</v>
      </c>
      <c r="AD4026" s="149" t="s">
        <v>17415</v>
      </c>
      <c r="AE4026" s="149" t="s">
        <v>271</v>
      </c>
      <c r="AF4026" s="149"/>
      <c r="AG4026" s="149" t="s">
        <v>1098</v>
      </c>
      <c r="AH4026" s="149" t="s">
        <v>273</v>
      </c>
      <c r="AI4026" s="158">
        <v>92</v>
      </c>
      <c r="AJ4026" s="149"/>
      <c r="AK4026" s="159" t="s">
        <v>274</v>
      </c>
      <c r="AL4026" s="159" t="s">
        <v>274</v>
      </c>
      <c r="AM4026" s="149" t="s">
        <v>274</v>
      </c>
      <c r="AN4026" s="160">
        <v>4</v>
      </c>
      <c r="AO4026" s="149"/>
      <c r="AP4026" s="149" t="s">
        <v>274</v>
      </c>
      <c r="AQ4026" s="149" t="s">
        <v>275</v>
      </c>
      <c r="AR4026" s="158">
        <v>1</v>
      </c>
      <c r="AS4026" s="149" t="s">
        <v>275</v>
      </c>
      <c r="AT4026" s="149" t="s">
        <v>276</v>
      </c>
      <c r="AU4026" s="161">
        <v>1</v>
      </c>
      <c r="AV4026" s="159">
        <v>17241.38</v>
      </c>
      <c r="AW4026" s="159">
        <v>689.66</v>
      </c>
      <c r="AX4026" s="149" t="s">
        <v>274</v>
      </c>
      <c r="AY4026" s="159">
        <v>194</v>
      </c>
      <c r="AZ4026" s="159">
        <v>194</v>
      </c>
      <c r="BA4026" s="159">
        <v>776.03</v>
      </c>
      <c r="BB4026" s="159">
        <v>15775.7</v>
      </c>
      <c r="BC4026" s="162" t="s">
        <v>274</v>
      </c>
      <c r="BD4026" s="162">
        <v>0</v>
      </c>
      <c r="BE4026" s="159">
        <v>1465.68</v>
      </c>
      <c r="BF4026" s="159">
        <v>1465.68</v>
      </c>
      <c r="BG4026" s="159">
        <v>17241.38</v>
      </c>
    </row>
    <row r="4027" ht="28.05" customHeight="1" spans="1:59">
      <c r="A4027" s="149"/>
      <c r="B4027" s="149"/>
      <c r="C4027" s="149"/>
      <c r="D4027" s="149" t="s">
        <v>3726</v>
      </c>
      <c r="E4027" s="340" t="s">
        <v>17535</v>
      </c>
      <c r="F4027" s="149" t="s">
        <v>3726</v>
      </c>
      <c r="G4027" s="149" t="s">
        <v>17536</v>
      </c>
      <c r="H4027" s="149" t="s">
        <v>4413</v>
      </c>
      <c r="I4027" s="149" t="s">
        <v>17537</v>
      </c>
      <c r="J4027" s="149" t="s">
        <v>17538</v>
      </c>
      <c r="K4027" s="149"/>
      <c r="L4027" s="149" t="s">
        <v>262</v>
      </c>
      <c r="M4027" s="149"/>
      <c r="N4027" s="149" t="s">
        <v>263</v>
      </c>
      <c r="O4027" s="149" t="s">
        <v>214</v>
      </c>
      <c r="P4027" s="149" t="s">
        <v>53</v>
      </c>
      <c r="Q4027" s="149"/>
      <c r="R4027" s="149" t="s">
        <v>2521</v>
      </c>
      <c r="S4027" s="149" t="s">
        <v>4131</v>
      </c>
      <c r="T4027" s="149" t="s">
        <v>2564</v>
      </c>
      <c r="U4027" s="149" t="s">
        <v>267</v>
      </c>
      <c r="V4027" s="149"/>
      <c r="W4027" s="149"/>
      <c r="X4027" s="149" t="s">
        <v>336</v>
      </c>
      <c r="Y4027" s="149"/>
      <c r="Z4027" s="149"/>
      <c r="AA4027" s="149"/>
      <c r="AB4027" s="149" t="s">
        <v>269</v>
      </c>
      <c r="AC4027" s="149" t="s">
        <v>270</v>
      </c>
      <c r="AD4027" s="149" t="s">
        <v>2564</v>
      </c>
      <c r="AE4027" s="149" t="s">
        <v>271</v>
      </c>
      <c r="AF4027" s="149"/>
      <c r="AG4027" s="149" t="s">
        <v>1098</v>
      </c>
      <c r="AH4027" s="149" t="s">
        <v>273</v>
      </c>
      <c r="AI4027" s="158">
        <v>62</v>
      </c>
      <c r="AJ4027" s="149"/>
      <c r="AK4027" s="159" t="s">
        <v>274</v>
      </c>
      <c r="AL4027" s="159" t="s">
        <v>274</v>
      </c>
      <c r="AM4027" s="149" t="s">
        <v>274</v>
      </c>
      <c r="AN4027" s="160">
        <v>4</v>
      </c>
      <c r="AO4027" s="149"/>
      <c r="AP4027" s="149" t="s">
        <v>274</v>
      </c>
      <c r="AQ4027" s="149" t="s">
        <v>275</v>
      </c>
      <c r="AR4027" s="158">
        <v>1</v>
      </c>
      <c r="AS4027" s="149" t="s">
        <v>275</v>
      </c>
      <c r="AT4027" s="149" t="s">
        <v>276</v>
      </c>
      <c r="AU4027" s="161">
        <v>1</v>
      </c>
      <c r="AV4027" s="159">
        <v>26548.68</v>
      </c>
      <c r="AW4027" s="159">
        <v>1061.95</v>
      </c>
      <c r="AX4027" s="149" t="s">
        <v>274</v>
      </c>
      <c r="AY4027" s="159">
        <v>272.47</v>
      </c>
      <c r="AZ4027" s="159">
        <v>272.47</v>
      </c>
      <c r="BA4027" s="159">
        <v>1089.88</v>
      </c>
      <c r="BB4027" s="159">
        <v>16222.81</v>
      </c>
      <c r="BC4027" s="162" t="s">
        <v>274</v>
      </c>
      <c r="BD4027" s="162">
        <v>0</v>
      </c>
      <c r="BE4027" s="159">
        <v>10325.87</v>
      </c>
      <c r="BF4027" s="159">
        <v>10325.87</v>
      </c>
      <c r="BG4027" s="159">
        <v>26548.68</v>
      </c>
    </row>
    <row r="4028" ht="28.05" customHeight="1" spans="1:59">
      <c r="A4028" s="149"/>
      <c r="B4028" s="149"/>
      <c r="C4028" s="149"/>
      <c r="D4028" s="149" t="s">
        <v>3726</v>
      </c>
      <c r="E4028" s="340" t="s">
        <v>17539</v>
      </c>
      <c r="F4028" s="149" t="s">
        <v>3726</v>
      </c>
      <c r="G4028" s="149" t="s">
        <v>17540</v>
      </c>
      <c r="H4028" s="149" t="s">
        <v>11693</v>
      </c>
      <c r="I4028" s="149" t="s">
        <v>17541</v>
      </c>
      <c r="J4028" s="149" t="s">
        <v>17542</v>
      </c>
      <c r="K4028" s="149"/>
      <c r="L4028" s="149" t="s">
        <v>287</v>
      </c>
      <c r="M4028" s="149"/>
      <c r="N4028" s="149" t="s">
        <v>263</v>
      </c>
      <c r="O4028" s="149" t="s">
        <v>214</v>
      </c>
      <c r="P4028" s="149" t="s">
        <v>53</v>
      </c>
      <c r="Q4028" s="149"/>
      <c r="R4028" s="149" t="s">
        <v>17543</v>
      </c>
      <c r="S4028" s="149" t="s">
        <v>17366</v>
      </c>
      <c r="T4028" s="149" t="s">
        <v>414</v>
      </c>
      <c r="U4028" s="149" t="s">
        <v>267</v>
      </c>
      <c r="V4028" s="149"/>
      <c r="W4028" s="149"/>
      <c r="X4028" s="149" t="s">
        <v>336</v>
      </c>
      <c r="Y4028" s="149"/>
      <c r="Z4028" s="149"/>
      <c r="AA4028" s="149"/>
      <c r="AB4028" s="149" t="s">
        <v>269</v>
      </c>
      <c r="AC4028" s="149" t="s">
        <v>270</v>
      </c>
      <c r="AD4028" s="149" t="s">
        <v>414</v>
      </c>
      <c r="AE4028" s="149" t="s">
        <v>271</v>
      </c>
      <c r="AF4028" s="149"/>
      <c r="AG4028" s="149" t="s">
        <v>1098</v>
      </c>
      <c r="AH4028" s="149" t="s">
        <v>273</v>
      </c>
      <c r="AI4028" s="158">
        <v>21</v>
      </c>
      <c r="AJ4028" s="149"/>
      <c r="AK4028" s="159" t="s">
        <v>274</v>
      </c>
      <c r="AL4028" s="159" t="s">
        <v>274</v>
      </c>
      <c r="AM4028" s="149" t="s">
        <v>274</v>
      </c>
      <c r="AN4028" s="160">
        <v>4</v>
      </c>
      <c r="AO4028" s="149"/>
      <c r="AP4028" s="149" t="s">
        <v>274</v>
      </c>
      <c r="AQ4028" s="149" t="s">
        <v>275</v>
      </c>
      <c r="AR4028" s="158">
        <v>1</v>
      </c>
      <c r="AS4028" s="149" t="s">
        <v>275</v>
      </c>
      <c r="AT4028" s="149" t="s">
        <v>276</v>
      </c>
      <c r="AU4028" s="161">
        <v>1</v>
      </c>
      <c r="AV4028" s="159">
        <v>8008.85</v>
      </c>
      <c r="AW4028" s="159">
        <v>320.35</v>
      </c>
      <c r="AX4028" s="149" t="s">
        <v>274</v>
      </c>
      <c r="AY4028" s="159">
        <v>80.09</v>
      </c>
      <c r="AZ4028" s="159">
        <v>80.09</v>
      </c>
      <c r="BA4028" s="159">
        <v>320.36</v>
      </c>
      <c r="BB4028" s="159">
        <v>1681.89</v>
      </c>
      <c r="BC4028" s="162" t="s">
        <v>274</v>
      </c>
      <c r="BD4028" s="162">
        <v>0</v>
      </c>
      <c r="BE4028" s="159">
        <v>6326.96</v>
      </c>
      <c r="BF4028" s="159">
        <v>6326.96</v>
      </c>
      <c r="BG4028" s="159">
        <v>8008.85</v>
      </c>
    </row>
    <row r="4029" ht="28.05" customHeight="1" spans="1:59">
      <c r="A4029" s="149"/>
      <c r="B4029" s="149"/>
      <c r="C4029" s="149"/>
      <c r="D4029" s="149" t="s">
        <v>3726</v>
      </c>
      <c r="E4029" s="340" t="s">
        <v>17544</v>
      </c>
      <c r="F4029" s="149" t="s">
        <v>3726</v>
      </c>
      <c r="G4029" s="149" t="s">
        <v>17545</v>
      </c>
      <c r="H4029" s="149" t="s">
        <v>17546</v>
      </c>
      <c r="I4029" s="149" t="s">
        <v>17547</v>
      </c>
      <c r="J4029" s="149" t="s">
        <v>17548</v>
      </c>
      <c r="K4029" s="149"/>
      <c r="L4029" s="149" t="s">
        <v>287</v>
      </c>
      <c r="M4029" s="149"/>
      <c r="N4029" s="149" t="s">
        <v>263</v>
      </c>
      <c r="O4029" s="149" t="s">
        <v>214</v>
      </c>
      <c r="P4029" s="149" t="s">
        <v>53</v>
      </c>
      <c r="Q4029" s="149"/>
      <c r="R4029" s="149" t="s">
        <v>13104</v>
      </c>
      <c r="S4029" s="149" t="s">
        <v>4138</v>
      </c>
      <c r="T4029" s="149" t="s">
        <v>414</v>
      </c>
      <c r="U4029" s="149" t="s">
        <v>267</v>
      </c>
      <c r="V4029" s="149"/>
      <c r="W4029" s="149"/>
      <c r="X4029" s="149" t="s">
        <v>336</v>
      </c>
      <c r="Y4029" s="149"/>
      <c r="Z4029" s="149"/>
      <c r="AA4029" s="149"/>
      <c r="AB4029" s="149" t="s">
        <v>269</v>
      </c>
      <c r="AC4029" s="149" t="s">
        <v>270</v>
      </c>
      <c r="AD4029" s="149" t="s">
        <v>414</v>
      </c>
      <c r="AE4029" s="149" t="s">
        <v>271</v>
      </c>
      <c r="AF4029" s="149"/>
      <c r="AG4029" s="149" t="s">
        <v>1098</v>
      </c>
      <c r="AH4029" s="149" t="s">
        <v>273</v>
      </c>
      <c r="AI4029" s="158">
        <v>21</v>
      </c>
      <c r="AJ4029" s="149"/>
      <c r="AK4029" s="159" t="s">
        <v>274</v>
      </c>
      <c r="AL4029" s="159" t="s">
        <v>274</v>
      </c>
      <c r="AM4029" s="149" t="s">
        <v>274</v>
      </c>
      <c r="AN4029" s="160">
        <v>4</v>
      </c>
      <c r="AO4029" s="149"/>
      <c r="AP4029" s="149" t="s">
        <v>274</v>
      </c>
      <c r="AQ4029" s="149" t="s">
        <v>275</v>
      </c>
      <c r="AR4029" s="158">
        <v>1</v>
      </c>
      <c r="AS4029" s="149" t="s">
        <v>275</v>
      </c>
      <c r="AT4029" s="149" t="s">
        <v>276</v>
      </c>
      <c r="AU4029" s="161">
        <v>1</v>
      </c>
      <c r="AV4029" s="159">
        <v>119292.04</v>
      </c>
      <c r="AW4029" s="159">
        <v>4771.68</v>
      </c>
      <c r="AX4029" s="149" t="s">
        <v>274</v>
      </c>
      <c r="AY4029" s="159">
        <v>1192.92</v>
      </c>
      <c r="AZ4029" s="159">
        <v>1192.92</v>
      </c>
      <c r="BA4029" s="159">
        <v>4771.68</v>
      </c>
      <c r="BB4029" s="159">
        <v>25051.32</v>
      </c>
      <c r="BC4029" s="162" t="s">
        <v>274</v>
      </c>
      <c r="BD4029" s="162">
        <v>0</v>
      </c>
      <c r="BE4029" s="159">
        <v>94240.72</v>
      </c>
      <c r="BF4029" s="159">
        <v>94240.72</v>
      </c>
      <c r="BG4029" s="159">
        <v>119292.04</v>
      </c>
    </row>
    <row r="4030" ht="28.05" customHeight="1" spans="1:59">
      <c r="A4030" s="149"/>
      <c r="B4030" s="149"/>
      <c r="C4030" s="149"/>
      <c r="D4030" s="149" t="s">
        <v>3726</v>
      </c>
      <c r="E4030" s="340" t="s">
        <v>17549</v>
      </c>
      <c r="F4030" s="149" t="s">
        <v>3726</v>
      </c>
      <c r="G4030" s="149" t="s">
        <v>17550</v>
      </c>
      <c r="H4030" s="149" t="s">
        <v>17551</v>
      </c>
      <c r="I4030" s="149" t="s">
        <v>17552</v>
      </c>
      <c r="J4030" s="149" t="s">
        <v>17553</v>
      </c>
      <c r="K4030" s="149"/>
      <c r="L4030" s="149" t="s">
        <v>287</v>
      </c>
      <c r="M4030" s="149"/>
      <c r="N4030" s="149" t="s">
        <v>263</v>
      </c>
      <c r="O4030" s="149" t="s">
        <v>214</v>
      </c>
      <c r="P4030" s="149" t="s">
        <v>53</v>
      </c>
      <c r="Q4030" s="149"/>
      <c r="R4030" s="149" t="s">
        <v>2521</v>
      </c>
      <c r="S4030" s="149" t="s">
        <v>5829</v>
      </c>
      <c r="T4030" s="149" t="s">
        <v>17267</v>
      </c>
      <c r="U4030" s="149" t="s">
        <v>267</v>
      </c>
      <c r="V4030" s="149"/>
      <c r="W4030" s="149"/>
      <c r="X4030" s="149" t="s">
        <v>336</v>
      </c>
      <c r="Y4030" s="149"/>
      <c r="Z4030" s="149"/>
      <c r="AA4030" s="149"/>
      <c r="AB4030" s="149" t="s">
        <v>269</v>
      </c>
      <c r="AC4030" s="149" t="s">
        <v>270</v>
      </c>
      <c r="AD4030" s="149" t="s">
        <v>17267</v>
      </c>
      <c r="AE4030" s="149" t="s">
        <v>271</v>
      </c>
      <c r="AF4030" s="149"/>
      <c r="AG4030" s="149" t="s">
        <v>1098</v>
      </c>
      <c r="AH4030" s="149" t="s">
        <v>273</v>
      </c>
      <c r="AI4030" s="158">
        <v>67</v>
      </c>
      <c r="AJ4030" s="149"/>
      <c r="AK4030" s="159" t="s">
        <v>274</v>
      </c>
      <c r="AL4030" s="159" t="s">
        <v>274</v>
      </c>
      <c r="AM4030" s="149" t="s">
        <v>274</v>
      </c>
      <c r="AN4030" s="160">
        <v>4</v>
      </c>
      <c r="AO4030" s="149"/>
      <c r="AP4030" s="149" t="s">
        <v>274</v>
      </c>
      <c r="AQ4030" s="149" t="s">
        <v>275</v>
      </c>
      <c r="AR4030" s="158">
        <v>1</v>
      </c>
      <c r="AS4030" s="149" t="s">
        <v>275</v>
      </c>
      <c r="AT4030" s="149" t="s">
        <v>276</v>
      </c>
      <c r="AU4030" s="161">
        <v>1</v>
      </c>
      <c r="AV4030" s="159">
        <v>6293.1</v>
      </c>
      <c r="AW4030" s="159">
        <v>251.72</v>
      </c>
      <c r="AX4030" s="149" t="s">
        <v>274</v>
      </c>
      <c r="AY4030" s="159">
        <v>64.84</v>
      </c>
      <c r="AZ4030" s="159">
        <v>64.84</v>
      </c>
      <c r="BA4030" s="159">
        <v>259.36</v>
      </c>
      <c r="BB4030" s="159">
        <v>4161.02</v>
      </c>
      <c r="BC4030" s="162" t="s">
        <v>274</v>
      </c>
      <c r="BD4030" s="162">
        <v>0</v>
      </c>
      <c r="BE4030" s="159">
        <v>2132.08</v>
      </c>
      <c r="BF4030" s="159">
        <v>2132.08</v>
      </c>
      <c r="BG4030" s="159">
        <v>6293.1</v>
      </c>
    </row>
    <row r="4031" ht="28.05" customHeight="1" spans="1:59">
      <c r="A4031" s="149"/>
      <c r="B4031" s="149"/>
      <c r="C4031" s="149"/>
      <c r="D4031" s="149" t="s">
        <v>3726</v>
      </c>
      <c r="E4031" s="340" t="s">
        <v>17554</v>
      </c>
      <c r="F4031" s="149" t="s">
        <v>3726</v>
      </c>
      <c r="G4031" s="149" t="s">
        <v>17555</v>
      </c>
      <c r="H4031" s="149" t="s">
        <v>4122</v>
      </c>
      <c r="I4031" s="149" t="s">
        <v>16515</v>
      </c>
      <c r="J4031" s="149" t="s">
        <v>17556</v>
      </c>
      <c r="K4031" s="149"/>
      <c r="L4031" s="149" t="s">
        <v>287</v>
      </c>
      <c r="M4031" s="149"/>
      <c r="N4031" s="149" t="s">
        <v>263</v>
      </c>
      <c r="O4031" s="149" t="s">
        <v>214</v>
      </c>
      <c r="P4031" s="149" t="s">
        <v>53</v>
      </c>
      <c r="Q4031" s="149"/>
      <c r="R4031" s="149" t="s">
        <v>2521</v>
      </c>
      <c r="S4031" s="149" t="s">
        <v>5829</v>
      </c>
      <c r="T4031" s="149" t="s">
        <v>17267</v>
      </c>
      <c r="U4031" s="149" t="s">
        <v>267</v>
      </c>
      <c r="V4031" s="149"/>
      <c r="W4031" s="149"/>
      <c r="X4031" s="149" t="s">
        <v>336</v>
      </c>
      <c r="Y4031" s="149"/>
      <c r="Z4031" s="149"/>
      <c r="AA4031" s="149"/>
      <c r="AB4031" s="149" t="s">
        <v>269</v>
      </c>
      <c r="AC4031" s="149" t="s">
        <v>270</v>
      </c>
      <c r="AD4031" s="149" t="s">
        <v>17267</v>
      </c>
      <c r="AE4031" s="149" t="s">
        <v>271</v>
      </c>
      <c r="AF4031" s="149"/>
      <c r="AG4031" s="149" t="s">
        <v>1098</v>
      </c>
      <c r="AH4031" s="149" t="s">
        <v>273</v>
      </c>
      <c r="AI4031" s="158">
        <v>67</v>
      </c>
      <c r="AJ4031" s="149"/>
      <c r="AK4031" s="159" t="s">
        <v>274</v>
      </c>
      <c r="AL4031" s="159" t="s">
        <v>274</v>
      </c>
      <c r="AM4031" s="149" t="s">
        <v>274</v>
      </c>
      <c r="AN4031" s="160">
        <v>4</v>
      </c>
      <c r="AO4031" s="149"/>
      <c r="AP4031" s="149" t="s">
        <v>274</v>
      </c>
      <c r="AQ4031" s="149" t="s">
        <v>275</v>
      </c>
      <c r="AR4031" s="158">
        <v>1</v>
      </c>
      <c r="AS4031" s="149" t="s">
        <v>275</v>
      </c>
      <c r="AT4031" s="149" t="s">
        <v>276</v>
      </c>
      <c r="AU4031" s="161">
        <v>1</v>
      </c>
      <c r="AV4031" s="159">
        <v>15517.24</v>
      </c>
      <c r="AW4031" s="159">
        <v>620.69</v>
      </c>
      <c r="AX4031" s="149" t="s">
        <v>274</v>
      </c>
      <c r="AY4031" s="159">
        <v>159.88</v>
      </c>
      <c r="AZ4031" s="159">
        <v>159.88</v>
      </c>
      <c r="BA4031" s="159">
        <v>639.52</v>
      </c>
      <c r="BB4031" s="159">
        <v>10260.06</v>
      </c>
      <c r="BC4031" s="162" t="s">
        <v>274</v>
      </c>
      <c r="BD4031" s="162">
        <v>0</v>
      </c>
      <c r="BE4031" s="159">
        <v>5257.18</v>
      </c>
      <c r="BF4031" s="159">
        <v>5257.18</v>
      </c>
      <c r="BG4031" s="159">
        <v>15517.24</v>
      </c>
    </row>
    <row r="4032" ht="28.05" customHeight="1" spans="1:59">
      <c r="A4032" s="149"/>
      <c r="B4032" s="149"/>
      <c r="C4032" s="149"/>
      <c r="D4032" s="149" t="s">
        <v>3726</v>
      </c>
      <c r="E4032" s="340" t="s">
        <v>17557</v>
      </c>
      <c r="F4032" s="149" t="s">
        <v>3726</v>
      </c>
      <c r="G4032" s="149" t="s">
        <v>17558</v>
      </c>
      <c r="H4032" s="149" t="s">
        <v>11693</v>
      </c>
      <c r="I4032" s="149" t="s">
        <v>17541</v>
      </c>
      <c r="J4032" s="149" t="s">
        <v>17559</v>
      </c>
      <c r="K4032" s="149"/>
      <c r="L4032" s="149" t="s">
        <v>287</v>
      </c>
      <c r="M4032" s="149"/>
      <c r="N4032" s="149" t="s">
        <v>263</v>
      </c>
      <c r="O4032" s="149" t="s">
        <v>214</v>
      </c>
      <c r="P4032" s="149" t="s">
        <v>53</v>
      </c>
      <c r="Q4032" s="149"/>
      <c r="R4032" s="149" t="s">
        <v>17560</v>
      </c>
      <c r="S4032" s="149" t="s">
        <v>17366</v>
      </c>
      <c r="T4032" s="149" t="s">
        <v>414</v>
      </c>
      <c r="U4032" s="149" t="s">
        <v>267</v>
      </c>
      <c r="V4032" s="149"/>
      <c r="W4032" s="149"/>
      <c r="X4032" s="149" t="s">
        <v>336</v>
      </c>
      <c r="Y4032" s="149"/>
      <c r="Z4032" s="149"/>
      <c r="AA4032" s="149"/>
      <c r="AB4032" s="149" t="s">
        <v>269</v>
      </c>
      <c r="AC4032" s="149" t="s">
        <v>270</v>
      </c>
      <c r="AD4032" s="149" t="s">
        <v>414</v>
      </c>
      <c r="AE4032" s="149" t="s">
        <v>271</v>
      </c>
      <c r="AF4032" s="149"/>
      <c r="AG4032" s="149" t="s">
        <v>1098</v>
      </c>
      <c r="AH4032" s="149" t="s">
        <v>273</v>
      </c>
      <c r="AI4032" s="158">
        <v>21</v>
      </c>
      <c r="AJ4032" s="149"/>
      <c r="AK4032" s="159" t="s">
        <v>274</v>
      </c>
      <c r="AL4032" s="159" t="s">
        <v>274</v>
      </c>
      <c r="AM4032" s="149" t="s">
        <v>274</v>
      </c>
      <c r="AN4032" s="160">
        <v>4</v>
      </c>
      <c r="AO4032" s="149"/>
      <c r="AP4032" s="149" t="s">
        <v>274</v>
      </c>
      <c r="AQ4032" s="149" t="s">
        <v>275</v>
      </c>
      <c r="AR4032" s="158">
        <v>1</v>
      </c>
      <c r="AS4032" s="149" t="s">
        <v>275</v>
      </c>
      <c r="AT4032" s="149" t="s">
        <v>276</v>
      </c>
      <c r="AU4032" s="161">
        <v>1</v>
      </c>
      <c r="AV4032" s="159">
        <v>8008.85</v>
      </c>
      <c r="AW4032" s="159">
        <v>320.35</v>
      </c>
      <c r="AX4032" s="149" t="s">
        <v>274</v>
      </c>
      <c r="AY4032" s="159">
        <v>80.09</v>
      </c>
      <c r="AZ4032" s="159">
        <v>80.09</v>
      </c>
      <c r="BA4032" s="159">
        <v>320.36</v>
      </c>
      <c r="BB4032" s="159">
        <v>1681.89</v>
      </c>
      <c r="BC4032" s="162" t="s">
        <v>274</v>
      </c>
      <c r="BD4032" s="162">
        <v>0</v>
      </c>
      <c r="BE4032" s="159">
        <v>6326.96</v>
      </c>
      <c r="BF4032" s="159">
        <v>6326.96</v>
      </c>
      <c r="BG4032" s="159">
        <v>8008.85</v>
      </c>
    </row>
    <row r="4033" ht="28.05" customHeight="1" spans="1:59">
      <c r="A4033" s="149"/>
      <c r="B4033" s="149"/>
      <c r="C4033" s="149"/>
      <c r="D4033" s="149" t="s">
        <v>3726</v>
      </c>
      <c r="E4033" s="340" t="s">
        <v>17561</v>
      </c>
      <c r="F4033" s="149" t="s">
        <v>3726</v>
      </c>
      <c r="G4033" s="149" t="s">
        <v>17562</v>
      </c>
      <c r="H4033" s="149" t="s">
        <v>17532</v>
      </c>
      <c r="I4033" s="149"/>
      <c r="J4033" s="149" t="s">
        <v>17563</v>
      </c>
      <c r="K4033" s="149"/>
      <c r="L4033" s="149" t="s">
        <v>262</v>
      </c>
      <c r="M4033" s="149"/>
      <c r="N4033" s="149" t="s">
        <v>263</v>
      </c>
      <c r="O4033" s="149" t="s">
        <v>214</v>
      </c>
      <c r="P4033" s="149" t="s">
        <v>53</v>
      </c>
      <c r="Q4033" s="149"/>
      <c r="R4033" s="149" t="s">
        <v>17534</v>
      </c>
      <c r="S4033" s="149" t="s">
        <v>399</v>
      </c>
      <c r="T4033" s="149" t="s">
        <v>17415</v>
      </c>
      <c r="U4033" s="149" t="s">
        <v>267</v>
      </c>
      <c r="V4033" s="149"/>
      <c r="W4033" s="149"/>
      <c r="X4033" s="149" t="s">
        <v>336</v>
      </c>
      <c r="Y4033" s="149"/>
      <c r="Z4033" s="149"/>
      <c r="AA4033" s="149"/>
      <c r="AB4033" s="149" t="s">
        <v>269</v>
      </c>
      <c r="AC4033" s="149" t="s">
        <v>270</v>
      </c>
      <c r="AD4033" s="149" t="s">
        <v>17415</v>
      </c>
      <c r="AE4033" s="149" t="s">
        <v>271</v>
      </c>
      <c r="AF4033" s="149"/>
      <c r="AG4033" s="149" t="s">
        <v>1098</v>
      </c>
      <c r="AH4033" s="149" t="s">
        <v>273</v>
      </c>
      <c r="AI4033" s="158">
        <v>92</v>
      </c>
      <c r="AJ4033" s="149"/>
      <c r="AK4033" s="159" t="s">
        <v>274</v>
      </c>
      <c r="AL4033" s="159" t="s">
        <v>274</v>
      </c>
      <c r="AM4033" s="149" t="s">
        <v>274</v>
      </c>
      <c r="AN4033" s="160">
        <v>4</v>
      </c>
      <c r="AO4033" s="149"/>
      <c r="AP4033" s="149" t="s">
        <v>274</v>
      </c>
      <c r="AQ4033" s="149" t="s">
        <v>275</v>
      </c>
      <c r="AR4033" s="158">
        <v>1</v>
      </c>
      <c r="AS4033" s="149" t="s">
        <v>275</v>
      </c>
      <c r="AT4033" s="149" t="s">
        <v>276</v>
      </c>
      <c r="AU4033" s="161">
        <v>1</v>
      </c>
      <c r="AV4033" s="159">
        <v>17241.38</v>
      </c>
      <c r="AW4033" s="159">
        <v>689.66</v>
      </c>
      <c r="AX4033" s="149" t="s">
        <v>274</v>
      </c>
      <c r="AY4033" s="159">
        <v>194</v>
      </c>
      <c r="AZ4033" s="159">
        <v>194</v>
      </c>
      <c r="BA4033" s="159">
        <v>776.03</v>
      </c>
      <c r="BB4033" s="159">
        <v>15775.7</v>
      </c>
      <c r="BC4033" s="162" t="s">
        <v>274</v>
      </c>
      <c r="BD4033" s="162">
        <v>0</v>
      </c>
      <c r="BE4033" s="159">
        <v>1465.68</v>
      </c>
      <c r="BF4033" s="159">
        <v>1465.68</v>
      </c>
      <c r="BG4033" s="159">
        <v>17241.38</v>
      </c>
    </row>
    <row r="4034" ht="28.05" customHeight="1" spans="1:59">
      <c r="A4034" s="149"/>
      <c r="B4034" s="149"/>
      <c r="C4034" s="149"/>
      <c r="D4034" s="149" t="s">
        <v>3726</v>
      </c>
      <c r="E4034" s="340" t="s">
        <v>17564</v>
      </c>
      <c r="F4034" s="149" t="s">
        <v>3726</v>
      </c>
      <c r="G4034" s="149" t="s">
        <v>17565</v>
      </c>
      <c r="H4034" s="149" t="s">
        <v>17566</v>
      </c>
      <c r="I4034" s="149" t="s">
        <v>17567</v>
      </c>
      <c r="J4034" s="149" t="s">
        <v>17568</v>
      </c>
      <c r="K4034" s="149"/>
      <c r="L4034" s="149" t="s">
        <v>287</v>
      </c>
      <c r="M4034" s="149"/>
      <c r="N4034" s="149" t="s">
        <v>263</v>
      </c>
      <c r="O4034" s="149" t="s">
        <v>214</v>
      </c>
      <c r="P4034" s="149" t="s">
        <v>53</v>
      </c>
      <c r="Q4034" s="149"/>
      <c r="R4034" s="149" t="s">
        <v>13191</v>
      </c>
      <c r="S4034" s="149" t="s">
        <v>6636</v>
      </c>
      <c r="T4034" s="149" t="s">
        <v>414</v>
      </c>
      <c r="U4034" s="149" t="s">
        <v>267</v>
      </c>
      <c r="V4034" s="149"/>
      <c r="W4034" s="149"/>
      <c r="X4034" s="149" t="s">
        <v>336</v>
      </c>
      <c r="Y4034" s="149"/>
      <c r="Z4034" s="149"/>
      <c r="AA4034" s="149"/>
      <c r="AB4034" s="149" t="s">
        <v>269</v>
      </c>
      <c r="AC4034" s="149" t="s">
        <v>270</v>
      </c>
      <c r="AD4034" s="149" t="s">
        <v>414</v>
      </c>
      <c r="AE4034" s="149" t="s">
        <v>271</v>
      </c>
      <c r="AF4034" s="149"/>
      <c r="AG4034" s="149" t="s">
        <v>1098</v>
      </c>
      <c r="AH4034" s="149" t="s">
        <v>273</v>
      </c>
      <c r="AI4034" s="158">
        <v>21</v>
      </c>
      <c r="AJ4034" s="149"/>
      <c r="AK4034" s="159" t="s">
        <v>274</v>
      </c>
      <c r="AL4034" s="159" t="s">
        <v>274</v>
      </c>
      <c r="AM4034" s="149" t="s">
        <v>274</v>
      </c>
      <c r="AN4034" s="160">
        <v>4</v>
      </c>
      <c r="AO4034" s="149"/>
      <c r="AP4034" s="149" t="s">
        <v>274</v>
      </c>
      <c r="AQ4034" s="149" t="s">
        <v>275</v>
      </c>
      <c r="AR4034" s="158">
        <v>1</v>
      </c>
      <c r="AS4034" s="149" t="s">
        <v>275</v>
      </c>
      <c r="AT4034" s="149" t="s">
        <v>276</v>
      </c>
      <c r="AU4034" s="161">
        <v>1</v>
      </c>
      <c r="AV4034" s="159">
        <v>2424248.89</v>
      </c>
      <c r="AW4034" s="159">
        <v>96969.96</v>
      </c>
      <c r="AX4034" s="149" t="s">
        <v>274</v>
      </c>
      <c r="AY4034" s="159">
        <v>24242.49</v>
      </c>
      <c r="AZ4034" s="159">
        <v>24242.49</v>
      </c>
      <c r="BA4034" s="159">
        <v>96969.96</v>
      </c>
      <c r="BB4034" s="159">
        <v>509092.29</v>
      </c>
      <c r="BC4034" s="162" t="s">
        <v>274</v>
      </c>
      <c r="BD4034" s="162">
        <v>0</v>
      </c>
      <c r="BE4034" s="159">
        <v>1915156.6</v>
      </c>
      <c r="BF4034" s="159">
        <v>1915156.6</v>
      </c>
      <c r="BG4034" s="159">
        <v>2424248.89</v>
      </c>
    </row>
    <row r="4035" ht="28.05" customHeight="1" spans="1:59">
      <c r="A4035" s="149"/>
      <c r="B4035" s="149"/>
      <c r="C4035" s="149"/>
      <c r="D4035" s="149" t="s">
        <v>3726</v>
      </c>
      <c r="E4035" s="340" t="s">
        <v>17569</v>
      </c>
      <c r="F4035" s="149" t="s">
        <v>3726</v>
      </c>
      <c r="G4035" s="149" t="s">
        <v>17570</v>
      </c>
      <c r="H4035" s="149" t="s">
        <v>4122</v>
      </c>
      <c r="I4035" s="149" t="s">
        <v>16515</v>
      </c>
      <c r="J4035" s="149" t="s">
        <v>17571</v>
      </c>
      <c r="K4035" s="149"/>
      <c r="L4035" s="149" t="s">
        <v>287</v>
      </c>
      <c r="M4035" s="149"/>
      <c r="N4035" s="149" t="s">
        <v>263</v>
      </c>
      <c r="O4035" s="149" t="s">
        <v>214</v>
      </c>
      <c r="P4035" s="149" t="s">
        <v>53</v>
      </c>
      <c r="Q4035" s="149"/>
      <c r="R4035" s="149" t="s">
        <v>2521</v>
      </c>
      <c r="S4035" s="149" t="s">
        <v>5829</v>
      </c>
      <c r="T4035" s="149" t="s">
        <v>17267</v>
      </c>
      <c r="U4035" s="149" t="s">
        <v>267</v>
      </c>
      <c r="V4035" s="149"/>
      <c r="W4035" s="149"/>
      <c r="X4035" s="149" t="s">
        <v>336</v>
      </c>
      <c r="Y4035" s="149"/>
      <c r="Z4035" s="149"/>
      <c r="AA4035" s="149"/>
      <c r="AB4035" s="149" t="s">
        <v>269</v>
      </c>
      <c r="AC4035" s="149" t="s">
        <v>270</v>
      </c>
      <c r="AD4035" s="149" t="s">
        <v>17267</v>
      </c>
      <c r="AE4035" s="149" t="s">
        <v>271</v>
      </c>
      <c r="AF4035" s="149"/>
      <c r="AG4035" s="149" t="s">
        <v>1098</v>
      </c>
      <c r="AH4035" s="149" t="s">
        <v>273</v>
      </c>
      <c r="AI4035" s="158">
        <v>67</v>
      </c>
      <c r="AJ4035" s="149"/>
      <c r="AK4035" s="159" t="s">
        <v>274</v>
      </c>
      <c r="AL4035" s="159" t="s">
        <v>274</v>
      </c>
      <c r="AM4035" s="149" t="s">
        <v>274</v>
      </c>
      <c r="AN4035" s="160">
        <v>4</v>
      </c>
      <c r="AO4035" s="149"/>
      <c r="AP4035" s="149" t="s">
        <v>274</v>
      </c>
      <c r="AQ4035" s="149" t="s">
        <v>275</v>
      </c>
      <c r="AR4035" s="158">
        <v>1</v>
      </c>
      <c r="AS4035" s="149" t="s">
        <v>275</v>
      </c>
      <c r="AT4035" s="149" t="s">
        <v>276</v>
      </c>
      <c r="AU4035" s="161">
        <v>1</v>
      </c>
      <c r="AV4035" s="159">
        <v>15517.24</v>
      </c>
      <c r="AW4035" s="159">
        <v>620.69</v>
      </c>
      <c r="AX4035" s="149" t="s">
        <v>274</v>
      </c>
      <c r="AY4035" s="159">
        <v>159.88</v>
      </c>
      <c r="AZ4035" s="159">
        <v>159.88</v>
      </c>
      <c r="BA4035" s="159">
        <v>639.52</v>
      </c>
      <c r="BB4035" s="159">
        <v>10260.06</v>
      </c>
      <c r="BC4035" s="162" t="s">
        <v>274</v>
      </c>
      <c r="BD4035" s="162">
        <v>0</v>
      </c>
      <c r="BE4035" s="159">
        <v>5257.18</v>
      </c>
      <c r="BF4035" s="159">
        <v>5257.18</v>
      </c>
      <c r="BG4035" s="159">
        <v>15517.24</v>
      </c>
    </row>
    <row r="4036" ht="28.05" customHeight="1" spans="1:59">
      <c r="A4036" s="149"/>
      <c r="B4036" s="149"/>
      <c r="C4036" s="149"/>
      <c r="D4036" s="149" t="s">
        <v>3726</v>
      </c>
      <c r="E4036" s="340" t="s">
        <v>17572</v>
      </c>
      <c r="F4036" s="149" t="s">
        <v>3726</v>
      </c>
      <c r="G4036" s="149" t="s">
        <v>17573</v>
      </c>
      <c r="H4036" s="149" t="s">
        <v>17532</v>
      </c>
      <c r="I4036" s="149"/>
      <c r="J4036" s="149" t="s">
        <v>17574</v>
      </c>
      <c r="K4036" s="149"/>
      <c r="L4036" s="149" t="s">
        <v>262</v>
      </c>
      <c r="M4036" s="149"/>
      <c r="N4036" s="149" t="s">
        <v>263</v>
      </c>
      <c r="O4036" s="149" t="s">
        <v>214</v>
      </c>
      <c r="P4036" s="149" t="s">
        <v>53</v>
      </c>
      <c r="Q4036" s="149"/>
      <c r="R4036" s="149" t="s">
        <v>17534</v>
      </c>
      <c r="S4036" s="149" t="s">
        <v>399</v>
      </c>
      <c r="T4036" s="149" t="s">
        <v>17415</v>
      </c>
      <c r="U4036" s="149" t="s">
        <v>267</v>
      </c>
      <c r="V4036" s="149"/>
      <c r="W4036" s="149"/>
      <c r="X4036" s="149" t="s">
        <v>336</v>
      </c>
      <c r="Y4036" s="149"/>
      <c r="Z4036" s="149"/>
      <c r="AA4036" s="149"/>
      <c r="AB4036" s="149" t="s">
        <v>269</v>
      </c>
      <c r="AC4036" s="149" t="s">
        <v>270</v>
      </c>
      <c r="AD4036" s="149" t="s">
        <v>17415</v>
      </c>
      <c r="AE4036" s="149" t="s">
        <v>271</v>
      </c>
      <c r="AF4036" s="149"/>
      <c r="AG4036" s="149" t="s">
        <v>1098</v>
      </c>
      <c r="AH4036" s="149" t="s">
        <v>273</v>
      </c>
      <c r="AI4036" s="158">
        <v>92</v>
      </c>
      <c r="AJ4036" s="149"/>
      <c r="AK4036" s="159" t="s">
        <v>274</v>
      </c>
      <c r="AL4036" s="159" t="s">
        <v>274</v>
      </c>
      <c r="AM4036" s="149" t="s">
        <v>274</v>
      </c>
      <c r="AN4036" s="160">
        <v>4</v>
      </c>
      <c r="AO4036" s="149"/>
      <c r="AP4036" s="149" t="s">
        <v>274</v>
      </c>
      <c r="AQ4036" s="149" t="s">
        <v>275</v>
      </c>
      <c r="AR4036" s="158">
        <v>1</v>
      </c>
      <c r="AS4036" s="149" t="s">
        <v>275</v>
      </c>
      <c r="AT4036" s="149" t="s">
        <v>276</v>
      </c>
      <c r="AU4036" s="161">
        <v>1</v>
      </c>
      <c r="AV4036" s="159">
        <v>17241.38</v>
      </c>
      <c r="AW4036" s="159">
        <v>689.66</v>
      </c>
      <c r="AX4036" s="149" t="s">
        <v>274</v>
      </c>
      <c r="AY4036" s="159">
        <v>194</v>
      </c>
      <c r="AZ4036" s="159">
        <v>194</v>
      </c>
      <c r="BA4036" s="159">
        <v>776.03</v>
      </c>
      <c r="BB4036" s="159">
        <v>15775.7</v>
      </c>
      <c r="BC4036" s="162" t="s">
        <v>274</v>
      </c>
      <c r="BD4036" s="162">
        <v>0</v>
      </c>
      <c r="BE4036" s="159">
        <v>1465.68</v>
      </c>
      <c r="BF4036" s="159">
        <v>1465.68</v>
      </c>
      <c r="BG4036" s="159">
        <v>17241.38</v>
      </c>
    </row>
    <row r="4037" ht="28.05" customHeight="1" spans="1:59">
      <c r="A4037" s="149"/>
      <c r="B4037" s="149"/>
      <c r="C4037" s="149"/>
      <c r="D4037" s="149" t="s">
        <v>3726</v>
      </c>
      <c r="E4037" s="340" t="s">
        <v>17575</v>
      </c>
      <c r="F4037" s="149" t="s">
        <v>3726</v>
      </c>
      <c r="G4037" s="149" t="s">
        <v>17576</v>
      </c>
      <c r="H4037" s="149" t="s">
        <v>4122</v>
      </c>
      <c r="I4037" s="149" t="s">
        <v>16515</v>
      </c>
      <c r="J4037" s="149" t="s">
        <v>17577</v>
      </c>
      <c r="K4037" s="149"/>
      <c r="L4037" s="149" t="s">
        <v>287</v>
      </c>
      <c r="M4037" s="149"/>
      <c r="N4037" s="149" t="s">
        <v>263</v>
      </c>
      <c r="O4037" s="149" t="s">
        <v>214</v>
      </c>
      <c r="P4037" s="149" t="s">
        <v>53</v>
      </c>
      <c r="Q4037" s="149"/>
      <c r="R4037" s="149" t="s">
        <v>2521</v>
      </c>
      <c r="S4037" s="149" t="s">
        <v>5829</v>
      </c>
      <c r="T4037" s="149" t="s">
        <v>17267</v>
      </c>
      <c r="U4037" s="149" t="s">
        <v>267</v>
      </c>
      <c r="V4037" s="149"/>
      <c r="W4037" s="149"/>
      <c r="X4037" s="149" t="s">
        <v>336</v>
      </c>
      <c r="Y4037" s="149"/>
      <c r="Z4037" s="149"/>
      <c r="AA4037" s="149"/>
      <c r="AB4037" s="149" t="s">
        <v>269</v>
      </c>
      <c r="AC4037" s="149" t="s">
        <v>270</v>
      </c>
      <c r="AD4037" s="149" t="s">
        <v>17267</v>
      </c>
      <c r="AE4037" s="149" t="s">
        <v>271</v>
      </c>
      <c r="AF4037" s="149"/>
      <c r="AG4037" s="149" t="s">
        <v>1098</v>
      </c>
      <c r="AH4037" s="149" t="s">
        <v>273</v>
      </c>
      <c r="AI4037" s="158">
        <v>67</v>
      </c>
      <c r="AJ4037" s="149"/>
      <c r="AK4037" s="159" t="s">
        <v>274</v>
      </c>
      <c r="AL4037" s="159" t="s">
        <v>274</v>
      </c>
      <c r="AM4037" s="149" t="s">
        <v>274</v>
      </c>
      <c r="AN4037" s="160">
        <v>4</v>
      </c>
      <c r="AO4037" s="149"/>
      <c r="AP4037" s="149" t="s">
        <v>274</v>
      </c>
      <c r="AQ4037" s="149" t="s">
        <v>275</v>
      </c>
      <c r="AR4037" s="158">
        <v>1</v>
      </c>
      <c r="AS4037" s="149" t="s">
        <v>275</v>
      </c>
      <c r="AT4037" s="149" t="s">
        <v>276</v>
      </c>
      <c r="AU4037" s="161">
        <v>1</v>
      </c>
      <c r="AV4037" s="159">
        <v>15517.24</v>
      </c>
      <c r="AW4037" s="159">
        <v>620.69</v>
      </c>
      <c r="AX4037" s="149" t="s">
        <v>274</v>
      </c>
      <c r="AY4037" s="159">
        <v>159.88</v>
      </c>
      <c r="AZ4037" s="159">
        <v>159.88</v>
      </c>
      <c r="BA4037" s="159">
        <v>639.52</v>
      </c>
      <c r="BB4037" s="159">
        <v>10260.06</v>
      </c>
      <c r="BC4037" s="162" t="s">
        <v>274</v>
      </c>
      <c r="BD4037" s="162">
        <v>0</v>
      </c>
      <c r="BE4037" s="159">
        <v>5257.18</v>
      </c>
      <c r="BF4037" s="159">
        <v>5257.18</v>
      </c>
      <c r="BG4037" s="159">
        <v>15517.24</v>
      </c>
    </row>
    <row r="4038" ht="28.05" customHeight="1" spans="1:59">
      <c r="A4038" s="149"/>
      <c r="B4038" s="149"/>
      <c r="C4038" s="149"/>
      <c r="D4038" s="149" t="s">
        <v>3726</v>
      </c>
      <c r="E4038" s="340" t="s">
        <v>17578</v>
      </c>
      <c r="F4038" s="149" t="s">
        <v>3726</v>
      </c>
      <c r="G4038" s="149" t="s">
        <v>17579</v>
      </c>
      <c r="H4038" s="149" t="s">
        <v>5573</v>
      </c>
      <c r="I4038" s="149" t="s">
        <v>17580</v>
      </c>
      <c r="J4038" s="149" t="s">
        <v>17581</v>
      </c>
      <c r="K4038" s="149"/>
      <c r="L4038" s="149" t="s">
        <v>262</v>
      </c>
      <c r="M4038" s="149"/>
      <c r="N4038" s="149" t="s">
        <v>263</v>
      </c>
      <c r="O4038" s="149" t="s">
        <v>214</v>
      </c>
      <c r="P4038" s="149" t="s">
        <v>53</v>
      </c>
      <c r="Q4038" s="149"/>
      <c r="R4038" s="149" t="s">
        <v>2521</v>
      </c>
      <c r="S4038" s="149" t="s">
        <v>4406</v>
      </c>
      <c r="T4038" s="149" t="s">
        <v>2564</v>
      </c>
      <c r="U4038" s="149" t="s">
        <v>267</v>
      </c>
      <c r="V4038" s="149"/>
      <c r="W4038" s="149"/>
      <c r="X4038" s="149" t="s">
        <v>336</v>
      </c>
      <c r="Y4038" s="149"/>
      <c r="Z4038" s="149"/>
      <c r="AA4038" s="149"/>
      <c r="AB4038" s="149" t="s">
        <v>269</v>
      </c>
      <c r="AC4038" s="149" t="s">
        <v>270</v>
      </c>
      <c r="AD4038" s="149" t="s">
        <v>2564</v>
      </c>
      <c r="AE4038" s="149" t="s">
        <v>271</v>
      </c>
      <c r="AF4038" s="149"/>
      <c r="AG4038" s="149" t="s">
        <v>1098</v>
      </c>
      <c r="AH4038" s="149" t="s">
        <v>273</v>
      </c>
      <c r="AI4038" s="158">
        <v>62</v>
      </c>
      <c r="AJ4038" s="149"/>
      <c r="AK4038" s="159" t="s">
        <v>274</v>
      </c>
      <c r="AL4038" s="159" t="s">
        <v>274</v>
      </c>
      <c r="AM4038" s="149" t="s">
        <v>274</v>
      </c>
      <c r="AN4038" s="160">
        <v>4</v>
      </c>
      <c r="AO4038" s="149"/>
      <c r="AP4038" s="149" t="s">
        <v>274</v>
      </c>
      <c r="AQ4038" s="149" t="s">
        <v>275</v>
      </c>
      <c r="AR4038" s="158">
        <v>1</v>
      </c>
      <c r="AS4038" s="149" t="s">
        <v>275</v>
      </c>
      <c r="AT4038" s="149" t="s">
        <v>276</v>
      </c>
      <c r="AU4038" s="161">
        <v>1</v>
      </c>
      <c r="AV4038" s="159">
        <v>5221.24</v>
      </c>
      <c r="AW4038" s="159">
        <v>208.85</v>
      </c>
      <c r="AX4038" s="149" t="s">
        <v>274</v>
      </c>
      <c r="AY4038" s="159">
        <v>53.59</v>
      </c>
      <c r="AZ4038" s="159">
        <v>53.59</v>
      </c>
      <c r="BA4038" s="159">
        <v>214.36</v>
      </c>
      <c r="BB4038" s="159">
        <v>3190.33</v>
      </c>
      <c r="BC4038" s="162" t="s">
        <v>274</v>
      </c>
      <c r="BD4038" s="162">
        <v>0</v>
      </c>
      <c r="BE4038" s="159">
        <v>2030.91</v>
      </c>
      <c r="BF4038" s="159">
        <v>2030.91</v>
      </c>
      <c r="BG4038" s="159">
        <v>5221.24</v>
      </c>
    </row>
    <row r="4039" ht="28.05" customHeight="1" spans="1:59">
      <c r="A4039" s="149"/>
      <c r="B4039" s="149"/>
      <c r="C4039" s="149"/>
      <c r="D4039" s="149" t="s">
        <v>3726</v>
      </c>
      <c r="E4039" s="340" t="s">
        <v>17582</v>
      </c>
      <c r="F4039" s="149" t="s">
        <v>3726</v>
      </c>
      <c r="G4039" s="149" t="s">
        <v>17583</v>
      </c>
      <c r="H4039" s="149" t="s">
        <v>17584</v>
      </c>
      <c r="I4039" s="149" t="s">
        <v>17567</v>
      </c>
      <c r="J4039" s="149" t="s">
        <v>17585</v>
      </c>
      <c r="K4039" s="149"/>
      <c r="L4039" s="149" t="s">
        <v>287</v>
      </c>
      <c r="M4039" s="149"/>
      <c r="N4039" s="149" t="s">
        <v>263</v>
      </c>
      <c r="O4039" s="149" t="s">
        <v>214</v>
      </c>
      <c r="P4039" s="149" t="s">
        <v>53</v>
      </c>
      <c r="Q4039" s="149"/>
      <c r="R4039" s="149" t="s">
        <v>13104</v>
      </c>
      <c r="S4039" s="149" t="s">
        <v>6636</v>
      </c>
      <c r="T4039" s="149" t="s">
        <v>414</v>
      </c>
      <c r="U4039" s="149" t="s">
        <v>267</v>
      </c>
      <c r="V4039" s="149"/>
      <c r="W4039" s="149"/>
      <c r="X4039" s="149" t="s">
        <v>336</v>
      </c>
      <c r="Y4039" s="149"/>
      <c r="Z4039" s="149"/>
      <c r="AA4039" s="149"/>
      <c r="AB4039" s="149" t="s">
        <v>269</v>
      </c>
      <c r="AC4039" s="149" t="s">
        <v>270</v>
      </c>
      <c r="AD4039" s="149" t="s">
        <v>414</v>
      </c>
      <c r="AE4039" s="149" t="s">
        <v>271</v>
      </c>
      <c r="AF4039" s="149"/>
      <c r="AG4039" s="149" t="s">
        <v>1098</v>
      </c>
      <c r="AH4039" s="149" t="s">
        <v>273</v>
      </c>
      <c r="AI4039" s="158">
        <v>21</v>
      </c>
      <c r="AJ4039" s="149"/>
      <c r="AK4039" s="159" t="s">
        <v>274</v>
      </c>
      <c r="AL4039" s="159" t="s">
        <v>274</v>
      </c>
      <c r="AM4039" s="149" t="s">
        <v>274</v>
      </c>
      <c r="AN4039" s="160">
        <v>4</v>
      </c>
      <c r="AO4039" s="149"/>
      <c r="AP4039" s="149" t="s">
        <v>274</v>
      </c>
      <c r="AQ4039" s="149" t="s">
        <v>275</v>
      </c>
      <c r="AR4039" s="158">
        <v>1</v>
      </c>
      <c r="AS4039" s="149" t="s">
        <v>275</v>
      </c>
      <c r="AT4039" s="149" t="s">
        <v>276</v>
      </c>
      <c r="AU4039" s="161">
        <v>1</v>
      </c>
      <c r="AV4039" s="159">
        <v>3656946.49</v>
      </c>
      <c r="AW4039" s="159">
        <v>146277.86</v>
      </c>
      <c r="AX4039" s="149" t="s">
        <v>274</v>
      </c>
      <c r="AY4039" s="159">
        <v>36569.47</v>
      </c>
      <c r="AZ4039" s="159">
        <v>36569.47</v>
      </c>
      <c r="BA4039" s="159">
        <v>146277.88</v>
      </c>
      <c r="BB4039" s="159">
        <v>767958.7</v>
      </c>
      <c r="BC4039" s="162" t="s">
        <v>274</v>
      </c>
      <c r="BD4039" s="162">
        <v>0</v>
      </c>
      <c r="BE4039" s="159">
        <v>2888987.79</v>
      </c>
      <c r="BF4039" s="159">
        <v>2888987.79</v>
      </c>
      <c r="BG4039" s="159">
        <v>3656946.49</v>
      </c>
    </row>
    <row r="4040" ht="28.05" customHeight="1" spans="1:59">
      <c r="A4040" s="149"/>
      <c r="B4040" s="149"/>
      <c r="C4040" s="149"/>
      <c r="D4040" s="149" t="s">
        <v>3726</v>
      </c>
      <c r="E4040" s="340" t="s">
        <v>17586</v>
      </c>
      <c r="F4040" s="149" t="s">
        <v>3726</v>
      </c>
      <c r="G4040" s="149" t="s">
        <v>17587</v>
      </c>
      <c r="H4040" s="149" t="s">
        <v>17532</v>
      </c>
      <c r="I4040" s="149" t="s">
        <v>17588</v>
      </c>
      <c r="J4040" s="149" t="s">
        <v>17589</v>
      </c>
      <c r="K4040" s="149"/>
      <c r="L4040" s="149" t="s">
        <v>262</v>
      </c>
      <c r="M4040" s="149"/>
      <c r="N4040" s="149" t="s">
        <v>263</v>
      </c>
      <c r="O4040" s="149" t="s">
        <v>214</v>
      </c>
      <c r="P4040" s="149" t="s">
        <v>53</v>
      </c>
      <c r="Q4040" s="149"/>
      <c r="R4040" s="149" t="s">
        <v>4487</v>
      </c>
      <c r="S4040" s="149" t="s">
        <v>399</v>
      </c>
      <c r="T4040" s="149" t="s">
        <v>17415</v>
      </c>
      <c r="U4040" s="149" t="s">
        <v>267</v>
      </c>
      <c r="V4040" s="149"/>
      <c r="W4040" s="149"/>
      <c r="X4040" s="149" t="s">
        <v>336</v>
      </c>
      <c r="Y4040" s="149"/>
      <c r="Z4040" s="149"/>
      <c r="AA4040" s="149"/>
      <c r="AB4040" s="149" t="s">
        <v>269</v>
      </c>
      <c r="AC4040" s="149" t="s">
        <v>270</v>
      </c>
      <c r="AD4040" s="149" t="s">
        <v>17415</v>
      </c>
      <c r="AE4040" s="149" t="s">
        <v>271</v>
      </c>
      <c r="AF4040" s="149"/>
      <c r="AG4040" s="149" t="s">
        <v>1098</v>
      </c>
      <c r="AH4040" s="149" t="s">
        <v>273</v>
      </c>
      <c r="AI4040" s="158">
        <v>92</v>
      </c>
      <c r="AJ4040" s="149"/>
      <c r="AK4040" s="159" t="s">
        <v>274</v>
      </c>
      <c r="AL4040" s="159" t="s">
        <v>274</v>
      </c>
      <c r="AM4040" s="149" t="s">
        <v>274</v>
      </c>
      <c r="AN4040" s="160">
        <v>4</v>
      </c>
      <c r="AO4040" s="149"/>
      <c r="AP4040" s="149" t="s">
        <v>274</v>
      </c>
      <c r="AQ4040" s="149" t="s">
        <v>275</v>
      </c>
      <c r="AR4040" s="158">
        <v>1</v>
      </c>
      <c r="AS4040" s="149" t="s">
        <v>275</v>
      </c>
      <c r="AT4040" s="149" t="s">
        <v>276</v>
      </c>
      <c r="AU4040" s="161">
        <v>1</v>
      </c>
      <c r="AV4040" s="159">
        <v>20689.66</v>
      </c>
      <c r="AW4040" s="159">
        <v>827.59</v>
      </c>
      <c r="AX4040" s="149" t="s">
        <v>274</v>
      </c>
      <c r="AY4040" s="159">
        <v>232.72</v>
      </c>
      <c r="AZ4040" s="159">
        <v>232.72</v>
      </c>
      <c r="BA4040" s="159">
        <v>930.88</v>
      </c>
      <c r="BB4040" s="159">
        <v>18931.18</v>
      </c>
      <c r="BC4040" s="162" t="s">
        <v>274</v>
      </c>
      <c r="BD4040" s="162">
        <v>0</v>
      </c>
      <c r="BE4040" s="159">
        <v>1758.48</v>
      </c>
      <c r="BF4040" s="159">
        <v>1758.48</v>
      </c>
      <c r="BG4040" s="159">
        <v>20689.66</v>
      </c>
    </row>
    <row r="4041" ht="28.05" customHeight="1" spans="1:59">
      <c r="A4041" s="149"/>
      <c r="B4041" s="149"/>
      <c r="C4041" s="149"/>
      <c r="D4041" s="149" t="s">
        <v>3726</v>
      </c>
      <c r="E4041" s="340" t="s">
        <v>17590</v>
      </c>
      <c r="F4041" s="149" t="s">
        <v>3726</v>
      </c>
      <c r="G4041" s="149" t="s">
        <v>17591</v>
      </c>
      <c r="H4041" s="149" t="s">
        <v>158</v>
      </c>
      <c r="I4041" s="149" t="s">
        <v>17592</v>
      </c>
      <c r="J4041" s="149" t="s">
        <v>17593</v>
      </c>
      <c r="K4041" s="149"/>
      <c r="L4041" s="149" t="s">
        <v>262</v>
      </c>
      <c r="M4041" s="149"/>
      <c r="N4041" s="149" t="s">
        <v>263</v>
      </c>
      <c r="O4041" s="149" t="s">
        <v>214</v>
      </c>
      <c r="P4041" s="149" t="s">
        <v>53</v>
      </c>
      <c r="Q4041" s="149"/>
      <c r="R4041" s="149" t="s">
        <v>2521</v>
      </c>
      <c r="S4041" s="149" t="s">
        <v>4406</v>
      </c>
      <c r="T4041" s="149" t="s">
        <v>2564</v>
      </c>
      <c r="U4041" s="149" t="s">
        <v>267</v>
      </c>
      <c r="V4041" s="149"/>
      <c r="W4041" s="149"/>
      <c r="X4041" s="149" t="s">
        <v>336</v>
      </c>
      <c r="Y4041" s="149"/>
      <c r="Z4041" s="149"/>
      <c r="AA4041" s="149"/>
      <c r="AB4041" s="149" t="s">
        <v>269</v>
      </c>
      <c r="AC4041" s="149" t="s">
        <v>270</v>
      </c>
      <c r="AD4041" s="149" t="s">
        <v>2564</v>
      </c>
      <c r="AE4041" s="149" t="s">
        <v>271</v>
      </c>
      <c r="AF4041" s="149"/>
      <c r="AG4041" s="149" t="s">
        <v>1098</v>
      </c>
      <c r="AH4041" s="149" t="s">
        <v>273</v>
      </c>
      <c r="AI4041" s="158">
        <v>62</v>
      </c>
      <c r="AJ4041" s="149"/>
      <c r="AK4041" s="159" t="s">
        <v>274</v>
      </c>
      <c r="AL4041" s="159" t="s">
        <v>274</v>
      </c>
      <c r="AM4041" s="149" t="s">
        <v>274</v>
      </c>
      <c r="AN4041" s="160">
        <v>4</v>
      </c>
      <c r="AO4041" s="149"/>
      <c r="AP4041" s="149" t="s">
        <v>274</v>
      </c>
      <c r="AQ4041" s="149" t="s">
        <v>275</v>
      </c>
      <c r="AR4041" s="158">
        <v>1</v>
      </c>
      <c r="AS4041" s="149" t="s">
        <v>275</v>
      </c>
      <c r="AT4041" s="149" t="s">
        <v>276</v>
      </c>
      <c r="AU4041" s="161">
        <v>1</v>
      </c>
      <c r="AV4041" s="159">
        <v>2920.35</v>
      </c>
      <c r="AW4041" s="159">
        <v>116.81</v>
      </c>
      <c r="AX4041" s="149" t="s">
        <v>274</v>
      </c>
      <c r="AY4041" s="159">
        <v>29.98</v>
      </c>
      <c r="AZ4041" s="159">
        <v>29.98</v>
      </c>
      <c r="BA4041" s="159">
        <v>119.92</v>
      </c>
      <c r="BB4041" s="159">
        <v>1784.32</v>
      </c>
      <c r="BC4041" s="162" t="s">
        <v>274</v>
      </c>
      <c r="BD4041" s="162">
        <v>0</v>
      </c>
      <c r="BE4041" s="159">
        <v>1136.03</v>
      </c>
      <c r="BF4041" s="159">
        <v>1136.03</v>
      </c>
      <c r="BG4041" s="159">
        <v>2920.35</v>
      </c>
    </row>
    <row r="4042" ht="28.05" customHeight="1" spans="1:59">
      <c r="A4042" s="149"/>
      <c r="B4042" s="149"/>
      <c r="C4042" s="149"/>
      <c r="D4042" s="149" t="s">
        <v>3726</v>
      </c>
      <c r="E4042" s="340" t="s">
        <v>17594</v>
      </c>
      <c r="F4042" s="149" t="s">
        <v>3726</v>
      </c>
      <c r="G4042" s="149" t="s">
        <v>17595</v>
      </c>
      <c r="H4042" s="149" t="s">
        <v>4122</v>
      </c>
      <c r="I4042" s="149" t="s">
        <v>16515</v>
      </c>
      <c r="J4042" s="149" t="s">
        <v>17596</v>
      </c>
      <c r="K4042" s="149"/>
      <c r="L4042" s="149" t="s">
        <v>287</v>
      </c>
      <c r="M4042" s="149"/>
      <c r="N4042" s="149" t="s">
        <v>263</v>
      </c>
      <c r="O4042" s="149" t="s">
        <v>214</v>
      </c>
      <c r="P4042" s="149" t="s">
        <v>53</v>
      </c>
      <c r="Q4042" s="149"/>
      <c r="R4042" s="149" t="s">
        <v>2521</v>
      </c>
      <c r="S4042" s="149" t="s">
        <v>5829</v>
      </c>
      <c r="T4042" s="149" t="s">
        <v>17267</v>
      </c>
      <c r="U4042" s="149" t="s">
        <v>267</v>
      </c>
      <c r="V4042" s="149"/>
      <c r="W4042" s="149"/>
      <c r="X4042" s="149" t="s">
        <v>336</v>
      </c>
      <c r="Y4042" s="149"/>
      <c r="Z4042" s="149"/>
      <c r="AA4042" s="149"/>
      <c r="AB4042" s="149" t="s">
        <v>269</v>
      </c>
      <c r="AC4042" s="149" t="s">
        <v>270</v>
      </c>
      <c r="AD4042" s="149" t="s">
        <v>17267</v>
      </c>
      <c r="AE4042" s="149" t="s">
        <v>271</v>
      </c>
      <c r="AF4042" s="149"/>
      <c r="AG4042" s="149" t="s">
        <v>1098</v>
      </c>
      <c r="AH4042" s="149" t="s">
        <v>273</v>
      </c>
      <c r="AI4042" s="158">
        <v>67</v>
      </c>
      <c r="AJ4042" s="149"/>
      <c r="AK4042" s="159" t="s">
        <v>274</v>
      </c>
      <c r="AL4042" s="159" t="s">
        <v>274</v>
      </c>
      <c r="AM4042" s="149" t="s">
        <v>274</v>
      </c>
      <c r="AN4042" s="160">
        <v>4</v>
      </c>
      <c r="AO4042" s="149"/>
      <c r="AP4042" s="149" t="s">
        <v>274</v>
      </c>
      <c r="AQ4042" s="149" t="s">
        <v>275</v>
      </c>
      <c r="AR4042" s="158">
        <v>1</v>
      </c>
      <c r="AS4042" s="149" t="s">
        <v>275</v>
      </c>
      <c r="AT4042" s="149" t="s">
        <v>276</v>
      </c>
      <c r="AU4042" s="161">
        <v>1</v>
      </c>
      <c r="AV4042" s="159">
        <v>15517.24</v>
      </c>
      <c r="AW4042" s="159">
        <v>620.69</v>
      </c>
      <c r="AX4042" s="149" t="s">
        <v>274</v>
      </c>
      <c r="AY4042" s="159">
        <v>159.88</v>
      </c>
      <c r="AZ4042" s="159">
        <v>159.88</v>
      </c>
      <c r="BA4042" s="159">
        <v>639.52</v>
      </c>
      <c r="BB4042" s="159">
        <v>10260.06</v>
      </c>
      <c r="BC4042" s="162" t="s">
        <v>274</v>
      </c>
      <c r="BD4042" s="162">
        <v>0</v>
      </c>
      <c r="BE4042" s="159">
        <v>5257.18</v>
      </c>
      <c r="BF4042" s="159">
        <v>5257.18</v>
      </c>
      <c r="BG4042" s="159">
        <v>15517.24</v>
      </c>
    </row>
    <row r="4043" ht="28.05" customHeight="1" spans="1:59">
      <c r="A4043" s="149"/>
      <c r="B4043" s="149"/>
      <c r="C4043" s="149"/>
      <c r="D4043" s="149" t="s">
        <v>3726</v>
      </c>
      <c r="E4043" s="340" t="s">
        <v>17597</v>
      </c>
      <c r="F4043" s="149" t="s">
        <v>3726</v>
      </c>
      <c r="G4043" s="149" t="s">
        <v>17598</v>
      </c>
      <c r="H4043" s="149" t="s">
        <v>17532</v>
      </c>
      <c r="I4043" s="149" t="s">
        <v>17588</v>
      </c>
      <c r="J4043" s="149" t="s">
        <v>17599</v>
      </c>
      <c r="K4043" s="149"/>
      <c r="L4043" s="149" t="s">
        <v>262</v>
      </c>
      <c r="M4043" s="149"/>
      <c r="N4043" s="149" t="s">
        <v>263</v>
      </c>
      <c r="O4043" s="149" t="s">
        <v>214</v>
      </c>
      <c r="P4043" s="149" t="s">
        <v>53</v>
      </c>
      <c r="Q4043" s="149"/>
      <c r="R4043" s="149" t="s">
        <v>4487</v>
      </c>
      <c r="S4043" s="149" t="s">
        <v>399</v>
      </c>
      <c r="T4043" s="149" t="s">
        <v>17415</v>
      </c>
      <c r="U4043" s="149" t="s">
        <v>267</v>
      </c>
      <c r="V4043" s="149"/>
      <c r="W4043" s="149"/>
      <c r="X4043" s="149" t="s">
        <v>336</v>
      </c>
      <c r="Y4043" s="149"/>
      <c r="Z4043" s="149"/>
      <c r="AA4043" s="149"/>
      <c r="AB4043" s="149" t="s">
        <v>269</v>
      </c>
      <c r="AC4043" s="149" t="s">
        <v>270</v>
      </c>
      <c r="AD4043" s="149" t="s">
        <v>17415</v>
      </c>
      <c r="AE4043" s="149" t="s">
        <v>271</v>
      </c>
      <c r="AF4043" s="149"/>
      <c r="AG4043" s="149" t="s">
        <v>1098</v>
      </c>
      <c r="AH4043" s="149" t="s">
        <v>273</v>
      </c>
      <c r="AI4043" s="158">
        <v>92</v>
      </c>
      <c r="AJ4043" s="149"/>
      <c r="AK4043" s="159" t="s">
        <v>274</v>
      </c>
      <c r="AL4043" s="159" t="s">
        <v>274</v>
      </c>
      <c r="AM4043" s="149" t="s">
        <v>274</v>
      </c>
      <c r="AN4043" s="160">
        <v>4</v>
      </c>
      <c r="AO4043" s="149"/>
      <c r="AP4043" s="149" t="s">
        <v>274</v>
      </c>
      <c r="AQ4043" s="149" t="s">
        <v>275</v>
      </c>
      <c r="AR4043" s="158">
        <v>1</v>
      </c>
      <c r="AS4043" s="149" t="s">
        <v>275</v>
      </c>
      <c r="AT4043" s="149" t="s">
        <v>276</v>
      </c>
      <c r="AU4043" s="161">
        <v>1</v>
      </c>
      <c r="AV4043" s="159">
        <v>20689.66</v>
      </c>
      <c r="AW4043" s="159">
        <v>827.59</v>
      </c>
      <c r="AX4043" s="149" t="s">
        <v>274</v>
      </c>
      <c r="AY4043" s="159">
        <v>232.72</v>
      </c>
      <c r="AZ4043" s="159">
        <v>232.72</v>
      </c>
      <c r="BA4043" s="159">
        <v>930.88</v>
      </c>
      <c r="BB4043" s="159">
        <v>18931.18</v>
      </c>
      <c r="BC4043" s="162" t="s">
        <v>274</v>
      </c>
      <c r="BD4043" s="162">
        <v>0</v>
      </c>
      <c r="BE4043" s="159">
        <v>1758.48</v>
      </c>
      <c r="BF4043" s="159">
        <v>1758.48</v>
      </c>
      <c r="BG4043" s="159">
        <v>20689.66</v>
      </c>
    </row>
    <row r="4044" ht="28.05" customHeight="1" spans="1:59">
      <c r="A4044" s="149"/>
      <c r="B4044" s="149"/>
      <c r="C4044" s="149"/>
      <c r="D4044" s="149" t="s">
        <v>3726</v>
      </c>
      <c r="E4044" s="340" t="s">
        <v>17600</v>
      </c>
      <c r="F4044" s="149" t="s">
        <v>3726</v>
      </c>
      <c r="G4044" s="149" t="s">
        <v>17601</v>
      </c>
      <c r="H4044" s="149" t="s">
        <v>158</v>
      </c>
      <c r="I4044" s="149" t="s">
        <v>17592</v>
      </c>
      <c r="J4044" s="149" t="s">
        <v>17602</v>
      </c>
      <c r="K4044" s="149"/>
      <c r="L4044" s="149" t="s">
        <v>262</v>
      </c>
      <c r="M4044" s="149"/>
      <c r="N4044" s="149" t="s">
        <v>263</v>
      </c>
      <c r="O4044" s="149" t="s">
        <v>214</v>
      </c>
      <c r="P4044" s="149" t="s">
        <v>53</v>
      </c>
      <c r="Q4044" s="149"/>
      <c r="R4044" s="149" t="s">
        <v>2521</v>
      </c>
      <c r="S4044" s="149" t="s">
        <v>4406</v>
      </c>
      <c r="T4044" s="149" t="s">
        <v>2564</v>
      </c>
      <c r="U4044" s="149" t="s">
        <v>267</v>
      </c>
      <c r="V4044" s="149"/>
      <c r="W4044" s="149"/>
      <c r="X4044" s="149" t="s">
        <v>336</v>
      </c>
      <c r="Y4044" s="149"/>
      <c r="Z4044" s="149"/>
      <c r="AA4044" s="149"/>
      <c r="AB4044" s="149" t="s">
        <v>269</v>
      </c>
      <c r="AC4044" s="149" t="s">
        <v>270</v>
      </c>
      <c r="AD4044" s="149" t="s">
        <v>2564</v>
      </c>
      <c r="AE4044" s="149" t="s">
        <v>271</v>
      </c>
      <c r="AF4044" s="149"/>
      <c r="AG4044" s="149" t="s">
        <v>1098</v>
      </c>
      <c r="AH4044" s="149" t="s">
        <v>273</v>
      </c>
      <c r="AI4044" s="158">
        <v>62</v>
      </c>
      <c r="AJ4044" s="149"/>
      <c r="AK4044" s="159" t="s">
        <v>274</v>
      </c>
      <c r="AL4044" s="159" t="s">
        <v>274</v>
      </c>
      <c r="AM4044" s="149" t="s">
        <v>274</v>
      </c>
      <c r="AN4044" s="160">
        <v>4</v>
      </c>
      <c r="AO4044" s="149"/>
      <c r="AP4044" s="149" t="s">
        <v>274</v>
      </c>
      <c r="AQ4044" s="149" t="s">
        <v>275</v>
      </c>
      <c r="AR4044" s="158">
        <v>1</v>
      </c>
      <c r="AS4044" s="149" t="s">
        <v>275</v>
      </c>
      <c r="AT4044" s="149" t="s">
        <v>276</v>
      </c>
      <c r="AU4044" s="161">
        <v>1</v>
      </c>
      <c r="AV4044" s="159">
        <v>2920.36</v>
      </c>
      <c r="AW4044" s="159">
        <v>116.81</v>
      </c>
      <c r="AX4044" s="149" t="s">
        <v>274</v>
      </c>
      <c r="AY4044" s="159">
        <v>29.98</v>
      </c>
      <c r="AZ4044" s="159">
        <v>29.98</v>
      </c>
      <c r="BA4044" s="159">
        <v>119.92</v>
      </c>
      <c r="BB4044" s="159">
        <v>1784.32</v>
      </c>
      <c r="BC4044" s="162" t="s">
        <v>274</v>
      </c>
      <c r="BD4044" s="162">
        <v>0</v>
      </c>
      <c r="BE4044" s="159">
        <v>1136.04</v>
      </c>
      <c r="BF4044" s="159">
        <v>1136.04</v>
      </c>
      <c r="BG4044" s="159">
        <v>2920.36</v>
      </c>
    </row>
    <row r="4045" ht="28.05" customHeight="1" spans="1:59">
      <c r="A4045" s="149"/>
      <c r="B4045" s="149"/>
      <c r="C4045" s="149"/>
      <c r="D4045" s="149" t="s">
        <v>3726</v>
      </c>
      <c r="E4045" s="340" t="s">
        <v>17603</v>
      </c>
      <c r="F4045" s="149" t="s">
        <v>3726</v>
      </c>
      <c r="G4045" s="149" t="s">
        <v>17604</v>
      </c>
      <c r="H4045" s="149" t="s">
        <v>17605</v>
      </c>
      <c r="I4045" s="149" t="s">
        <v>17567</v>
      </c>
      <c r="J4045" s="149" t="s">
        <v>17606</v>
      </c>
      <c r="K4045" s="149"/>
      <c r="L4045" s="149" t="s">
        <v>287</v>
      </c>
      <c r="M4045" s="149"/>
      <c r="N4045" s="149" t="s">
        <v>263</v>
      </c>
      <c r="O4045" s="149" t="s">
        <v>214</v>
      </c>
      <c r="P4045" s="149" t="s">
        <v>53</v>
      </c>
      <c r="Q4045" s="149"/>
      <c r="R4045" s="149" t="s">
        <v>17607</v>
      </c>
      <c r="S4045" s="149" t="s">
        <v>6636</v>
      </c>
      <c r="T4045" s="149" t="s">
        <v>414</v>
      </c>
      <c r="U4045" s="149" t="s">
        <v>267</v>
      </c>
      <c r="V4045" s="149"/>
      <c r="W4045" s="149"/>
      <c r="X4045" s="149" t="s">
        <v>336</v>
      </c>
      <c r="Y4045" s="149"/>
      <c r="Z4045" s="149"/>
      <c r="AA4045" s="149"/>
      <c r="AB4045" s="149" t="s">
        <v>269</v>
      </c>
      <c r="AC4045" s="149" t="s">
        <v>270</v>
      </c>
      <c r="AD4045" s="149" t="s">
        <v>414</v>
      </c>
      <c r="AE4045" s="149" t="s">
        <v>271</v>
      </c>
      <c r="AF4045" s="149"/>
      <c r="AG4045" s="149" t="s">
        <v>1098</v>
      </c>
      <c r="AH4045" s="149" t="s">
        <v>273</v>
      </c>
      <c r="AI4045" s="158">
        <v>21</v>
      </c>
      <c r="AJ4045" s="149"/>
      <c r="AK4045" s="159" t="s">
        <v>274</v>
      </c>
      <c r="AL4045" s="159" t="s">
        <v>274</v>
      </c>
      <c r="AM4045" s="149" t="s">
        <v>274</v>
      </c>
      <c r="AN4045" s="160">
        <v>4</v>
      </c>
      <c r="AO4045" s="149"/>
      <c r="AP4045" s="149" t="s">
        <v>274</v>
      </c>
      <c r="AQ4045" s="149" t="s">
        <v>275</v>
      </c>
      <c r="AR4045" s="158">
        <v>1</v>
      </c>
      <c r="AS4045" s="149" t="s">
        <v>275</v>
      </c>
      <c r="AT4045" s="149" t="s">
        <v>276</v>
      </c>
      <c r="AU4045" s="161">
        <v>1</v>
      </c>
      <c r="AV4045" s="159">
        <v>1588842.58</v>
      </c>
      <c r="AW4045" s="159">
        <v>63553.7</v>
      </c>
      <c r="AX4045" s="149" t="s">
        <v>274</v>
      </c>
      <c r="AY4045" s="159">
        <v>15888.43</v>
      </c>
      <c r="AZ4045" s="159">
        <v>15888.43</v>
      </c>
      <c r="BA4045" s="159">
        <v>63553.7</v>
      </c>
      <c r="BB4045" s="159">
        <v>333657.01</v>
      </c>
      <c r="BC4045" s="162" t="s">
        <v>274</v>
      </c>
      <c r="BD4045" s="162">
        <v>0</v>
      </c>
      <c r="BE4045" s="159">
        <v>1255185.57</v>
      </c>
      <c r="BF4045" s="159">
        <v>1255185.57</v>
      </c>
      <c r="BG4045" s="159">
        <v>1588842.58</v>
      </c>
    </row>
    <row r="4046" ht="28.05" customHeight="1" spans="1:59">
      <c r="A4046" s="149"/>
      <c r="B4046" s="149"/>
      <c r="C4046" s="149"/>
      <c r="D4046" s="149" t="s">
        <v>3726</v>
      </c>
      <c r="E4046" s="340" t="s">
        <v>17608</v>
      </c>
      <c r="F4046" s="149" t="s">
        <v>3726</v>
      </c>
      <c r="G4046" s="149" t="s">
        <v>17609</v>
      </c>
      <c r="H4046" s="149" t="s">
        <v>4122</v>
      </c>
      <c r="I4046" s="149" t="s">
        <v>16515</v>
      </c>
      <c r="J4046" s="149" t="s">
        <v>17610</v>
      </c>
      <c r="K4046" s="149"/>
      <c r="L4046" s="149" t="s">
        <v>287</v>
      </c>
      <c r="M4046" s="149"/>
      <c r="N4046" s="149" t="s">
        <v>263</v>
      </c>
      <c r="O4046" s="149" t="s">
        <v>214</v>
      </c>
      <c r="P4046" s="149" t="s">
        <v>53</v>
      </c>
      <c r="Q4046" s="149"/>
      <c r="R4046" s="149" t="s">
        <v>2521</v>
      </c>
      <c r="S4046" s="149" t="s">
        <v>5829</v>
      </c>
      <c r="T4046" s="149" t="s">
        <v>17267</v>
      </c>
      <c r="U4046" s="149" t="s">
        <v>267</v>
      </c>
      <c r="V4046" s="149"/>
      <c r="W4046" s="149"/>
      <c r="X4046" s="149" t="s">
        <v>336</v>
      </c>
      <c r="Y4046" s="149"/>
      <c r="Z4046" s="149"/>
      <c r="AA4046" s="149"/>
      <c r="AB4046" s="149" t="s">
        <v>269</v>
      </c>
      <c r="AC4046" s="149" t="s">
        <v>270</v>
      </c>
      <c r="AD4046" s="149" t="s">
        <v>17267</v>
      </c>
      <c r="AE4046" s="149" t="s">
        <v>271</v>
      </c>
      <c r="AF4046" s="149"/>
      <c r="AG4046" s="149" t="s">
        <v>1098</v>
      </c>
      <c r="AH4046" s="149" t="s">
        <v>273</v>
      </c>
      <c r="AI4046" s="158">
        <v>67</v>
      </c>
      <c r="AJ4046" s="149"/>
      <c r="AK4046" s="159" t="s">
        <v>274</v>
      </c>
      <c r="AL4046" s="159" t="s">
        <v>274</v>
      </c>
      <c r="AM4046" s="149" t="s">
        <v>274</v>
      </c>
      <c r="AN4046" s="160">
        <v>4</v>
      </c>
      <c r="AO4046" s="149"/>
      <c r="AP4046" s="149" t="s">
        <v>274</v>
      </c>
      <c r="AQ4046" s="149" t="s">
        <v>275</v>
      </c>
      <c r="AR4046" s="158">
        <v>1</v>
      </c>
      <c r="AS4046" s="149" t="s">
        <v>275</v>
      </c>
      <c r="AT4046" s="149" t="s">
        <v>276</v>
      </c>
      <c r="AU4046" s="161">
        <v>1</v>
      </c>
      <c r="AV4046" s="159">
        <v>15517.24</v>
      </c>
      <c r="AW4046" s="159">
        <v>620.69</v>
      </c>
      <c r="AX4046" s="149" t="s">
        <v>274</v>
      </c>
      <c r="AY4046" s="159">
        <v>159.88</v>
      </c>
      <c r="AZ4046" s="159">
        <v>159.88</v>
      </c>
      <c r="BA4046" s="159">
        <v>639.52</v>
      </c>
      <c r="BB4046" s="159">
        <v>10260.06</v>
      </c>
      <c r="BC4046" s="162" t="s">
        <v>274</v>
      </c>
      <c r="BD4046" s="162">
        <v>0</v>
      </c>
      <c r="BE4046" s="159">
        <v>5257.18</v>
      </c>
      <c r="BF4046" s="159">
        <v>5257.18</v>
      </c>
      <c r="BG4046" s="159">
        <v>15517.24</v>
      </c>
    </row>
    <row r="4047" ht="28.05" customHeight="1" spans="1:59">
      <c r="A4047" s="149"/>
      <c r="B4047" s="149"/>
      <c r="C4047" s="149"/>
      <c r="D4047" s="149" t="s">
        <v>3726</v>
      </c>
      <c r="E4047" s="340" t="s">
        <v>17611</v>
      </c>
      <c r="F4047" s="149" t="s">
        <v>3726</v>
      </c>
      <c r="G4047" s="149" t="s">
        <v>17612</v>
      </c>
      <c r="H4047" s="149" t="s">
        <v>17613</v>
      </c>
      <c r="I4047" s="149" t="s">
        <v>17614</v>
      </c>
      <c r="J4047" s="149" t="s">
        <v>17615</v>
      </c>
      <c r="K4047" s="149"/>
      <c r="L4047" s="149" t="s">
        <v>287</v>
      </c>
      <c r="M4047" s="149"/>
      <c r="N4047" s="149" t="s">
        <v>263</v>
      </c>
      <c r="O4047" s="149" t="s">
        <v>214</v>
      </c>
      <c r="P4047" s="149" t="s">
        <v>53</v>
      </c>
      <c r="Q4047" s="149"/>
      <c r="R4047" s="149" t="s">
        <v>17613</v>
      </c>
      <c r="S4047" s="149" t="s">
        <v>17616</v>
      </c>
      <c r="T4047" s="149" t="s">
        <v>414</v>
      </c>
      <c r="U4047" s="149" t="s">
        <v>267</v>
      </c>
      <c r="V4047" s="149"/>
      <c r="W4047" s="149"/>
      <c r="X4047" s="149" t="s">
        <v>268</v>
      </c>
      <c r="Y4047" s="149"/>
      <c r="Z4047" s="149"/>
      <c r="AA4047" s="149"/>
      <c r="AB4047" s="149" t="s">
        <v>269</v>
      </c>
      <c r="AC4047" s="149" t="s">
        <v>270</v>
      </c>
      <c r="AD4047" s="149" t="s">
        <v>414</v>
      </c>
      <c r="AE4047" s="149" t="s">
        <v>271</v>
      </c>
      <c r="AF4047" s="149"/>
      <c r="AG4047" s="149" t="s">
        <v>1098</v>
      </c>
      <c r="AH4047" s="149" t="s">
        <v>273</v>
      </c>
      <c r="AI4047" s="158">
        <v>21</v>
      </c>
      <c r="AJ4047" s="149"/>
      <c r="AK4047" s="159" t="s">
        <v>274</v>
      </c>
      <c r="AL4047" s="159" t="s">
        <v>274</v>
      </c>
      <c r="AM4047" s="149" t="s">
        <v>274</v>
      </c>
      <c r="AN4047" s="160">
        <v>4</v>
      </c>
      <c r="AO4047" s="149"/>
      <c r="AP4047" s="149" t="s">
        <v>274</v>
      </c>
      <c r="AQ4047" s="149" t="s">
        <v>275</v>
      </c>
      <c r="AR4047" s="158">
        <v>1</v>
      </c>
      <c r="AS4047" s="149" t="s">
        <v>275</v>
      </c>
      <c r="AT4047" s="149" t="s">
        <v>276</v>
      </c>
      <c r="AU4047" s="161">
        <v>1</v>
      </c>
      <c r="AV4047" s="159">
        <v>2466314.64</v>
      </c>
      <c r="AW4047" s="159">
        <v>98652.59</v>
      </c>
      <c r="AX4047" s="149" t="s">
        <v>274</v>
      </c>
      <c r="AY4047" s="159">
        <v>24663.15</v>
      </c>
      <c r="AZ4047" s="159">
        <v>24663.15</v>
      </c>
      <c r="BA4047" s="159">
        <v>98652.6</v>
      </c>
      <c r="BB4047" s="159">
        <v>517926.15</v>
      </c>
      <c r="BC4047" s="162" t="s">
        <v>274</v>
      </c>
      <c r="BD4047" s="162">
        <v>0</v>
      </c>
      <c r="BE4047" s="159">
        <v>1948388.49</v>
      </c>
      <c r="BF4047" s="159">
        <v>1948388.49</v>
      </c>
      <c r="BG4047" s="159">
        <v>2466314.64</v>
      </c>
    </row>
    <row r="4048" ht="28.05" customHeight="1" spans="1:59">
      <c r="A4048" s="149"/>
      <c r="B4048" s="149"/>
      <c r="C4048" s="149"/>
      <c r="D4048" s="149" t="s">
        <v>3726</v>
      </c>
      <c r="E4048" s="340" t="s">
        <v>17617</v>
      </c>
      <c r="F4048" s="149" t="s">
        <v>3726</v>
      </c>
      <c r="G4048" s="149" t="s">
        <v>17618</v>
      </c>
      <c r="H4048" s="149" t="s">
        <v>4619</v>
      </c>
      <c r="I4048" s="149"/>
      <c r="J4048" s="149" t="s">
        <v>17619</v>
      </c>
      <c r="K4048" s="149"/>
      <c r="L4048" s="149" t="s">
        <v>262</v>
      </c>
      <c r="M4048" s="149"/>
      <c r="N4048" s="149" t="s">
        <v>263</v>
      </c>
      <c r="O4048" s="149" t="s">
        <v>214</v>
      </c>
      <c r="P4048" s="149" t="s">
        <v>53</v>
      </c>
      <c r="Q4048" s="149"/>
      <c r="R4048" s="149" t="s">
        <v>62</v>
      </c>
      <c r="S4048" s="149" t="s">
        <v>4622</v>
      </c>
      <c r="T4048" s="149" t="s">
        <v>17415</v>
      </c>
      <c r="U4048" s="149" t="s">
        <v>267</v>
      </c>
      <c r="V4048" s="149"/>
      <c r="W4048" s="149"/>
      <c r="X4048" s="149" t="s">
        <v>268</v>
      </c>
      <c r="Y4048" s="149"/>
      <c r="Z4048" s="149"/>
      <c r="AA4048" s="149"/>
      <c r="AB4048" s="149" t="s">
        <v>269</v>
      </c>
      <c r="AC4048" s="149" t="s">
        <v>270</v>
      </c>
      <c r="AD4048" s="149" t="s">
        <v>17415</v>
      </c>
      <c r="AE4048" s="149" t="s">
        <v>271</v>
      </c>
      <c r="AF4048" s="149"/>
      <c r="AG4048" s="149" t="s">
        <v>1098</v>
      </c>
      <c r="AH4048" s="149" t="s">
        <v>273</v>
      </c>
      <c r="AI4048" s="158">
        <v>92</v>
      </c>
      <c r="AJ4048" s="149"/>
      <c r="AK4048" s="159" t="s">
        <v>274</v>
      </c>
      <c r="AL4048" s="159" t="s">
        <v>274</v>
      </c>
      <c r="AM4048" s="149" t="s">
        <v>274</v>
      </c>
      <c r="AN4048" s="160">
        <v>4</v>
      </c>
      <c r="AO4048" s="149"/>
      <c r="AP4048" s="149" t="s">
        <v>274</v>
      </c>
      <c r="AQ4048" s="149" t="s">
        <v>275</v>
      </c>
      <c r="AR4048" s="158">
        <v>1</v>
      </c>
      <c r="AS4048" s="149" t="s">
        <v>275</v>
      </c>
      <c r="AT4048" s="149" t="s">
        <v>276</v>
      </c>
      <c r="AU4048" s="161">
        <v>1</v>
      </c>
      <c r="AV4048" s="159">
        <v>24137.93</v>
      </c>
      <c r="AW4048" s="159">
        <v>965.52</v>
      </c>
      <c r="AX4048" s="149" t="s">
        <v>274</v>
      </c>
      <c r="AY4048" s="159">
        <v>271.54</v>
      </c>
      <c r="AZ4048" s="159">
        <v>271.54</v>
      </c>
      <c r="BA4048" s="159">
        <v>1086.17</v>
      </c>
      <c r="BB4048" s="159">
        <v>22086.23</v>
      </c>
      <c r="BC4048" s="162" t="s">
        <v>274</v>
      </c>
      <c r="BD4048" s="162">
        <v>0</v>
      </c>
      <c r="BE4048" s="159">
        <v>2051.7</v>
      </c>
      <c r="BF4048" s="159">
        <v>2051.7</v>
      </c>
      <c r="BG4048" s="159">
        <v>24137.93</v>
      </c>
    </row>
    <row r="4049" ht="28.05" customHeight="1" spans="1:59">
      <c r="A4049" s="149"/>
      <c r="B4049" s="149"/>
      <c r="C4049" s="149"/>
      <c r="D4049" s="149" t="s">
        <v>3726</v>
      </c>
      <c r="E4049" s="340" t="s">
        <v>17620</v>
      </c>
      <c r="F4049" s="149" t="s">
        <v>3726</v>
      </c>
      <c r="G4049" s="149" t="s">
        <v>17621</v>
      </c>
      <c r="H4049" s="149" t="s">
        <v>17622</v>
      </c>
      <c r="I4049" s="149" t="s">
        <v>17623</v>
      </c>
      <c r="J4049" s="149" t="s">
        <v>17624</v>
      </c>
      <c r="K4049" s="149"/>
      <c r="L4049" s="149" t="s">
        <v>262</v>
      </c>
      <c r="M4049" s="149"/>
      <c r="N4049" s="149" t="s">
        <v>263</v>
      </c>
      <c r="O4049" s="149" t="s">
        <v>214</v>
      </c>
      <c r="P4049" s="149" t="s">
        <v>53</v>
      </c>
      <c r="Q4049" s="149"/>
      <c r="R4049" s="149" t="s">
        <v>3447</v>
      </c>
      <c r="S4049" s="149" t="s">
        <v>4315</v>
      </c>
      <c r="T4049" s="149" t="s">
        <v>17625</v>
      </c>
      <c r="U4049" s="149" t="s">
        <v>267</v>
      </c>
      <c r="V4049" s="149"/>
      <c r="W4049" s="149"/>
      <c r="X4049" s="149" t="s">
        <v>51</v>
      </c>
      <c r="Y4049" s="149"/>
      <c r="Z4049" s="149"/>
      <c r="AA4049" s="149"/>
      <c r="AB4049" s="149" t="s">
        <v>269</v>
      </c>
      <c r="AC4049" s="149" t="s">
        <v>270</v>
      </c>
      <c r="AD4049" s="149" t="s">
        <v>17625</v>
      </c>
      <c r="AE4049" s="149" t="s">
        <v>271</v>
      </c>
      <c r="AF4049" s="149"/>
      <c r="AG4049" s="149" t="s">
        <v>1098</v>
      </c>
      <c r="AH4049" s="149" t="s">
        <v>273</v>
      </c>
      <c r="AI4049" s="158">
        <v>62</v>
      </c>
      <c r="AJ4049" s="149"/>
      <c r="AK4049" s="159" t="s">
        <v>274</v>
      </c>
      <c r="AL4049" s="159" t="s">
        <v>274</v>
      </c>
      <c r="AM4049" s="149" t="s">
        <v>274</v>
      </c>
      <c r="AN4049" s="160">
        <v>4</v>
      </c>
      <c r="AO4049" s="149"/>
      <c r="AP4049" s="149" t="s">
        <v>274</v>
      </c>
      <c r="AQ4049" s="149" t="s">
        <v>275</v>
      </c>
      <c r="AR4049" s="158">
        <v>1</v>
      </c>
      <c r="AS4049" s="149" t="s">
        <v>275</v>
      </c>
      <c r="AT4049" s="149" t="s">
        <v>276</v>
      </c>
      <c r="AU4049" s="161">
        <v>1</v>
      </c>
      <c r="AV4049" s="159">
        <v>24778.76</v>
      </c>
      <c r="AW4049" s="159">
        <v>991.15</v>
      </c>
      <c r="AX4049" s="149" t="s">
        <v>274</v>
      </c>
      <c r="AY4049" s="159">
        <v>254.3</v>
      </c>
      <c r="AZ4049" s="159">
        <v>254.3</v>
      </c>
      <c r="BA4049" s="159">
        <v>1017.21</v>
      </c>
      <c r="BB4049" s="159">
        <v>15141.24</v>
      </c>
      <c r="BC4049" s="162" t="s">
        <v>274</v>
      </c>
      <c r="BD4049" s="162">
        <v>0</v>
      </c>
      <c r="BE4049" s="159">
        <v>9637.52</v>
      </c>
      <c r="BF4049" s="159">
        <v>9637.52</v>
      </c>
      <c r="BG4049" s="159">
        <v>24778.76</v>
      </c>
    </row>
    <row r="4050" ht="28.05" customHeight="1" spans="1:59">
      <c r="A4050" s="149"/>
      <c r="B4050" s="149"/>
      <c r="C4050" s="149"/>
      <c r="D4050" s="149" t="s">
        <v>3726</v>
      </c>
      <c r="E4050" s="340" t="s">
        <v>17626</v>
      </c>
      <c r="F4050" s="149" t="s">
        <v>3726</v>
      </c>
      <c r="G4050" s="149" t="s">
        <v>17627</v>
      </c>
      <c r="H4050" s="149" t="s">
        <v>4865</v>
      </c>
      <c r="I4050" s="149"/>
      <c r="J4050" s="149" t="s">
        <v>17628</v>
      </c>
      <c r="K4050" s="149"/>
      <c r="L4050" s="149" t="s">
        <v>262</v>
      </c>
      <c r="M4050" s="149"/>
      <c r="N4050" s="149" t="s">
        <v>263</v>
      </c>
      <c r="O4050" s="149" t="s">
        <v>214</v>
      </c>
      <c r="P4050" s="149" t="s">
        <v>53</v>
      </c>
      <c r="Q4050" s="149"/>
      <c r="R4050" s="149" t="s">
        <v>4604</v>
      </c>
      <c r="S4050" s="149" t="s">
        <v>12982</v>
      </c>
      <c r="T4050" s="149" t="s">
        <v>17415</v>
      </c>
      <c r="U4050" s="149" t="s">
        <v>267</v>
      </c>
      <c r="V4050" s="149"/>
      <c r="W4050" s="149"/>
      <c r="X4050" s="149" t="s">
        <v>336</v>
      </c>
      <c r="Y4050" s="149"/>
      <c r="Z4050" s="149"/>
      <c r="AA4050" s="149"/>
      <c r="AB4050" s="149" t="s">
        <v>269</v>
      </c>
      <c r="AC4050" s="149" t="s">
        <v>270</v>
      </c>
      <c r="AD4050" s="149" t="s">
        <v>17415</v>
      </c>
      <c r="AE4050" s="149" t="s">
        <v>271</v>
      </c>
      <c r="AF4050" s="149"/>
      <c r="AG4050" s="149" t="s">
        <v>1098</v>
      </c>
      <c r="AH4050" s="149" t="s">
        <v>273</v>
      </c>
      <c r="AI4050" s="158">
        <v>92</v>
      </c>
      <c r="AJ4050" s="149"/>
      <c r="AK4050" s="159" t="s">
        <v>274</v>
      </c>
      <c r="AL4050" s="159" t="s">
        <v>274</v>
      </c>
      <c r="AM4050" s="149" t="s">
        <v>274</v>
      </c>
      <c r="AN4050" s="160">
        <v>4</v>
      </c>
      <c r="AO4050" s="149"/>
      <c r="AP4050" s="149" t="s">
        <v>274</v>
      </c>
      <c r="AQ4050" s="149" t="s">
        <v>275</v>
      </c>
      <c r="AR4050" s="158">
        <v>1</v>
      </c>
      <c r="AS4050" s="149" t="s">
        <v>275</v>
      </c>
      <c r="AT4050" s="149" t="s">
        <v>276</v>
      </c>
      <c r="AU4050" s="161">
        <v>1</v>
      </c>
      <c r="AV4050" s="159">
        <v>2843.1</v>
      </c>
      <c r="AW4050" s="159">
        <v>113.72</v>
      </c>
      <c r="AX4050" s="149" t="s">
        <v>274</v>
      </c>
      <c r="AY4050" s="159">
        <v>31.99</v>
      </c>
      <c r="AZ4050" s="159">
        <v>31.99</v>
      </c>
      <c r="BA4050" s="159">
        <v>127.99</v>
      </c>
      <c r="BB4050" s="159">
        <v>2601.4</v>
      </c>
      <c r="BC4050" s="162" t="s">
        <v>274</v>
      </c>
      <c r="BD4050" s="162">
        <v>0</v>
      </c>
      <c r="BE4050" s="159">
        <v>241.7</v>
      </c>
      <c r="BF4050" s="159">
        <v>241.7</v>
      </c>
      <c r="BG4050" s="159">
        <v>2843.1</v>
      </c>
    </row>
    <row r="4051" ht="28.05" customHeight="1" spans="1:59">
      <c r="A4051" s="149"/>
      <c r="B4051" s="149"/>
      <c r="C4051" s="149"/>
      <c r="D4051" s="149" t="s">
        <v>3726</v>
      </c>
      <c r="E4051" s="340" t="s">
        <v>17629</v>
      </c>
      <c r="F4051" s="149" t="s">
        <v>3726</v>
      </c>
      <c r="G4051" s="149" t="s">
        <v>17630</v>
      </c>
      <c r="H4051" s="149" t="s">
        <v>4122</v>
      </c>
      <c r="I4051" s="149" t="s">
        <v>16515</v>
      </c>
      <c r="J4051" s="149" t="s">
        <v>17631</v>
      </c>
      <c r="K4051" s="149"/>
      <c r="L4051" s="149" t="s">
        <v>287</v>
      </c>
      <c r="M4051" s="149"/>
      <c r="N4051" s="149" t="s">
        <v>263</v>
      </c>
      <c r="O4051" s="149" t="s">
        <v>214</v>
      </c>
      <c r="P4051" s="149" t="s">
        <v>53</v>
      </c>
      <c r="Q4051" s="149"/>
      <c r="R4051" s="149" t="s">
        <v>2521</v>
      </c>
      <c r="S4051" s="149" t="s">
        <v>5829</v>
      </c>
      <c r="T4051" s="149" t="s">
        <v>17267</v>
      </c>
      <c r="U4051" s="149" t="s">
        <v>267</v>
      </c>
      <c r="V4051" s="149"/>
      <c r="W4051" s="149"/>
      <c r="X4051" s="149" t="s">
        <v>336</v>
      </c>
      <c r="Y4051" s="149"/>
      <c r="Z4051" s="149"/>
      <c r="AA4051" s="149"/>
      <c r="AB4051" s="149" t="s">
        <v>269</v>
      </c>
      <c r="AC4051" s="149" t="s">
        <v>270</v>
      </c>
      <c r="AD4051" s="149" t="s">
        <v>17267</v>
      </c>
      <c r="AE4051" s="149" t="s">
        <v>271</v>
      </c>
      <c r="AF4051" s="149"/>
      <c r="AG4051" s="149" t="s">
        <v>1098</v>
      </c>
      <c r="AH4051" s="149" t="s">
        <v>273</v>
      </c>
      <c r="AI4051" s="158">
        <v>67</v>
      </c>
      <c r="AJ4051" s="149"/>
      <c r="AK4051" s="159" t="s">
        <v>274</v>
      </c>
      <c r="AL4051" s="159" t="s">
        <v>274</v>
      </c>
      <c r="AM4051" s="149" t="s">
        <v>274</v>
      </c>
      <c r="AN4051" s="160">
        <v>4</v>
      </c>
      <c r="AO4051" s="149"/>
      <c r="AP4051" s="149" t="s">
        <v>274</v>
      </c>
      <c r="AQ4051" s="149" t="s">
        <v>275</v>
      </c>
      <c r="AR4051" s="158">
        <v>1</v>
      </c>
      <c r="AS4051" s="149" t="s">
        <v>275</v>
      </c>
      <c r="AT4051" s="149" t="s">
        <v>276</v>
      </c>
      <c r="AU4051" s="161">
        <v>1</v>
      </c>
      <c r="AV4051" s="159">
        <v>15517.24</v>
      </c>
      <c r="AW4051" s="159">
        <v>620.69</v>
      </c>
      <c r="AX4051" s="149" t="s">
        <v>274</v>
      </c>
      <c r="AY4051" s="159">
        <v>159.88</v>
      </c>
      <c r="AZ4051" s="159">
        <v>159.88</v>
      </c>
      <c r="BA4051" s="159">
        <v>639.52</v>
      </c>
      <c r="BB4051" s="159">
        <v>10260.06</v>
      </c>
      <c r="BC4051" s="162" t="s">
        <v>274</v>
      </c>
      <c r="BD4051" s="162">
        <v>0</v>
      </c>
      <c r="BE4051" s="159">
        <v>5257.18</v>
      </c>
      <c r="BF4051" s="159">
        <v>5257.18</v>
      </c>
      <c r="BG4051" s="159">
        <v>15517.24</v>
      </c>
    </row>
    <row r="4052" ht="28.05" customHeight="1" spans="1:59">
      <c r="A4052" s="149"/>
      <c r="B4052" s="149"/>
      <c r="C4052" s="149"/>
      <c r="D4052" s="149" t="s">
        <v>3726</v>
      </c>
      <c r="E4052" s="340" t="s">
        <v>17632</v>
      </c>
      <c r="F4052" s="149" t="s">
        <v>3726</v>
      </c>
      <c r="G4052" s="149" t="s">
        <v>17633</v>
      </c>
      <c r="H4052" s="149" t="s">
        <v>4122</v>
      </c>
      <c r="I4052" s="149" t="s">
        <v>16515</v>
      </c>
      <c r="J4052" s="149" t="s">
        <v>17634</v>
      </c>
      <c r="K4052" s="149"/>
      <c r="L4052" s="149" t="s">
        <v>287</v>
      </c>
      <c r="M4052" s="149"/>
      <c r="N4052" s="149" t="s">
        <v>263</v>
      </c>
      <c r="O4052" s="149" t="s">
        <v>214</v>
      </c>
      <c r="P4052" s="149" t="s">
        <v>53</v>
      </c>
      <c r="Q4052" s="149"/>
      <c r="R4052" s="149" t="s">
        <v>2521</v>
      </c>
      <c r="S4052" s="149" t="s">
        <v>5829</v>
      </c>
      <c r="T4052" s="149" t="s">
        <v>17267</v>
      </c>
      <c r="U4052" s="149" t="s">
        <v>267</v>
      </c>
      <c r="V4052" s="149"/>
      <c r="W4052" s="149"/>
      <c r="X4052" s="149" t="s">
        <v>336</v>
      </c>
      <c r="Y4052" s="149"/>
      <c r="Z4052" s="149"/>
      <c r="AA4052" s="149"/>
      <c r="AB4052" s="149" t="s">
        <v>269</v>
      </c>
      <c r="AC4052" s="149" t="s">
        <v>270</v>
      </c>
      <c r="AD4052" s="149" t="s">
        <v>17267</v>
      </c>
      <c r="AE4052" s="149" t="s">
        <v>271</v>
      </c>
      <c r="AF4052" s="149"/>
      <c r="AG4052" s="149" t="s">
        <v>1098</v>
      </c>
      <c r="AH4052" s="149" t="s">
        <v>273</v>
      </c>
      <c r="AI4052" s="158">
        <v>67</v>
      </c>
      <c r="AJ4052" s="149"/>
      <c r="AK4052" s="159" t="s">
        <v>274</v>
      </c>
      <c r="AL4052" s="159" t="s">
        <v>274</v>
      </c>
      <c r="AM4052" s="149" t="s">
        <v>274</v>
      </c>
      <c r="AN4052" s="160">
        <v>4</v>
      </c>
      <c r="AO4052" s="149"/>
      <c r="AP4052" s="149" t="s">
        <v>274</v>
      </c>
      <c r="AQ4052" s="149" t="s">
        <v>275</v>
      </c>
      <c r="AR4052" s="158">
        <v>1</v>
      </c>
      <c r="AS4052" s="149" t="s">
        <v>275</v>
      </c>
      <c r="AT4052" s="149" t="s">
        <v>276</v>
      </c>
      <c r="AU4052" s="161">
        <v>1</v>
      </c>
      <c r="AV4052" s="159">
        <v>15517.24</v>
      </c>
      <c r="AW4052" s="159">
        <v>620.69</v>
      </c>
      <c r="AX4052" s="149" t="s">
        <v>274</v>
      </c>
      <c r="AY4052" s="159">
        <v>159.88</v>
      </c>
      <c r="AZ4052" s="159">
        <v>159.88</v>
      </c>
      <c r="BA4052" s="159">
        <v>639.52</v>
      </c>
      <c r="BB4052" s="159">
        <v>10260.06</v>
      </c>
      <c r="BC4052" s="162" t="s">
        <v>274</v>
      </c>
      <c r="BD4052" s="162">
        <v>0</v>
      </c>
      <c r="BE4052" s="159">
        <v>5257.18</v>
      </c>
      <c r="BF4052" s="159">
        <v>5257.18</v>
      </c>
      <c r="BG4052" s="159">
        <v>15517.24</v>
      </c>
    </row>
    <row r="4053" ht="28.05" customHeight="1" spans="1:59">
      <c r="A4053" s="149"/>
      <c r="B4053" s="149"/>
      <c r="C4053" s="149"/>
      <c r="D4053" s="149" t="s">
        <v>3726</v>
      </c>
      <c r="E4053" s="340" t="s">
        <v>17635</v>
      </c>
      <c r="F4053" s="149" t="s">
        <v>3726</v>
      </c>
      <c r="G4053" s="149" t="s">
        <v>17636</v>
      </c>
      <c r="H4053" s="149" t="s">
        <v>17637</v>
      </c>
      <c r="I4053" s="149" t="s">
        <v>17638</v>
      </c>
      <c r="J4053" s="149" t="s">
        <v>17639</v>
      </c>
      <c r="K4053" s="149"/>
      <c r="L4053" s="149" t="s">
        <v>262</v>
      </c>
      <c r="M4053" s="149"/>
      <c r="N4053" s="149" t="s">
        <v>263</v>
      </c>
      <c r="O4053" s="149" t="s">
        <v>214</v>
      </c>
      <c r="P4053" s="149" t="s">
        <v>53</v>
      </c>
      <c r="Q4053" s="149"/>
      <c r="R4053" s="149" t="s">
        <v>4604</v>
      </c>
      <c r="S4053" s="149" t="s">
        <v>4406</v>
      </c>
      <c r="T4053" s="149" t="s">
        <v>3426</v>
      </c>
      <c r="U4053" s="149" t="s">
        <v>267</v>
      </c>
      <c r="V4053" s="149"/>
      <c r="W4053" s="149"/>
      <c r="X4053" s="149" t="s">
        <v>336</v>
      </c>
      <c r="Y4053" s="149"/>
      <c r="Z4053" s="149"/>
      <c r="AA4053" s="149"/>
      <c r="AB4053" s="149" t="s">
        <v>269</v>
      </c>
      <c r="AC4053" s="149" t="s">
        <v>270</v>
      </c>
      <c r="AD4053" s="149" t="s">
        <v>3426</v>
      </c>
      <c r="AE4053" s="149" t="s">
        <v>271</v>
      </c>
      <c r="AF4053" s="149"/>
      <c r="AG4053" s="149" t="s">
        <v>1098</v>
      </c>
      <c r="AH4053" s="149" t="s">
        <v>273</v>
      </c>
      <c r="AI4053" s="158">
        <v>91</v>
      </c>
      <c r="AJ4053" s="149"/>
      <c r="AK4053" s="159" t="s">
        <v>274</v>
      </c>
      <c r="AL4053" s="159" t="s">
        <v>274</v>
      </c>
      <c r="AM4053" s="149" t="s">
        <v>274</v>
      </c>
      <c r="AN4053" s="160">
        <v>4</v>
      </c>
      <c r="AO4053" s="149"/>
      <c r="AP4053" s="149" t="s">
        <v>274</v>
      </c>
      <c r="AQ4053" s="149" t="s">
        <v>275</v>
      </c>
      <c r="AR4053" s="158">
        <v>1</v>
      </c>
      <c r="AS4053" s="149" t="s">
        <v>275</v>
      </c>
      <c r="AT4053" s="149" t="s">
        <v>276</v>
      </c>
      <c r="AU4053" s="161">
        <v>1</v>
      </c>
      <c r="AV4053" s="159">
        <v>3750</v>
      </c>
      <c r="AW4053" s="159">
        <v>150</v>
      </c>
      <c r="AX4053" s="149" t="s">
        <v>274</v>
      </c>
      <c r="AY4053" s="159">
        <v>41.67</v>
      </c>
      <c r="AZ4053" s="159">
        <v>41.67</v>
      </c>
      <c r="BA4053" s="159">
        <v>166.68</v>
      </c>
      <c r="BB4053" s="159">
        <v>3391.68</v>
      </c>
      <c r="BC4053" s="162" t="s">
        <v>274</v>
      </c>
      <c r="BD4053" s="162">
        <v>0</v>
      </c>
      <c r="BE4053" s="159">
        <v>358.32</v>
      </c>
      <c r="BF4053" s="159">
        <v>358.32</v>
      </c>
      <c r="BG4053" s="159">
        <v>3750</v>
      </c>
    </row>
    <row r="4054" ht="28.05" customHeight="1" spans="1:59">
      <c r="A4054" s="149"/>
      <c r="B4054" s="149"/>
      <c r="C4054" s="149"/>
      <c r="D4054" s="149" t="s">
        <v>3726</v>
      </c>
      <c r="E4054" s="340" t="s">
        <v>17640</v>
      </c>
      <c r="F4054" s="149" t="s">
        <v>3726</v>
      </c>
      <c r="G4054" s="149" t="s">
        <v>17641</v>
      </c>
      <c r="H4054" s="149" t="s">
        <v>17642</v>
      </c>
      <c r="I4054" s="149" t="s">
        <v>17643</v>
      </c>
      <c r="J4054" s="149" t="s">
        <v>17644</v>
      </c>
      <c r="K4054" s="149"/>
      <c r="L4054" s="149" t="s">
        <v>287</v>
      </c>
      <c r="M4054" s="149"/>
      <c r="N4054" s="149" t="s">
        <v>263</v>
      </c>
      <c r="O4054" s="149" t="s">
        <v>214</v>
      </c>
      <c r="P4054" s="149" t="s">
        <v>53</v>
      </c>
      <c r="Q4054" s="149"/>
      <c r="R4054" s="149" t="s">
        <v>17645</v>
      </c>
      <c r="S4054" s="149" t="s">
        <v>12449</v>
      </c>
      <c r="T4054" s="149" t="s">
        <v>414</v>
      </c>
      <c r="U4054" s="149" t="s">
        <v>267</v>
      </c>
      <c r="V4054" s="149"/>
      <c r="W4054" s="149"/>
      <c r="X4054" s="149" t="s">
        <v>336</v>
      </c>
      <c r="Y4054" s="149"/>
      <c r="Z4054" s="149"/>
      <c r="AA4054" s="149"/>
      <c r="AB4054" s="149" t="s">
        <v>269</v>
      </c>
      <c r="AC4054" s="149" t="s">
        <v>270</v>
      </c>
      <c r="AD4054" s="149" t="s">
        <v>414</v>
      </c>
      <c r="AE4054" s="149" t="s">
        <v>271</v>
      </c>
      <c r="AF4054" s="149"/>
      <c r="AG4054" s="149" t="s">
        <v>1098</v>
      </c>
      <c r="AH4054" s="149" t="s">
        <v>273</v>
      </c>
      <c r="AI4054" s="158">
        <v>21</v>
      </c>
      <c r="AJ4054" s="149"/>
      <c r="AK4054" s="159" t="s">
        <v>274</v>
      </c>
      <c r="AL4054" s="159" t="s">
        <v>274</v>
      </c>
      <c r="AM4054" s="149" t="s">
        <v>274</v>
      </c>
      <c r="AN4054" s="160">
        <v>4</v>
      </c>
      <c r="AO4054" s="149"/>
      <c r="AP4054" s="149" t="s">
        <v>274</v>
      </c>
      <c r="AQ4054" s="149" t="s">
        <v>275</v>
      </c>
      <c r="AR4054" s="158">
        <v>1</v>
      </c>
      <c r="AS4054" s="149" t="s">
        <v>275</v>
      </c>
      <c r="AT4054" s="149" t="s">
        <v>276</v>
      </c>
      <c r="AU4054" s="161">
        <v>1</v>
      </c>
      <c r="AV4054" s="159">
        <v>2689357.85</v>
      </c>
      <c r="AW4054" s="159">
        <v>107574.31</v>
      </c>
      <c r="AX4054" s="149" t="s">
        <v>274</v>
      </c>
      <c r="AY4054" s="159">
        <v>26893.58</v>
      </c>
      <c r="AZ4054" s="159">
        <v>26893.58</v>
      </c>
      <c r="BA4054" s="159">
        <v>107574.32</v>
      </c>
      <c r="BB4054" s="159">
        <v>564765.18</v>
      </c>
      <c r="BC4054" s="162" t="s">
        <v>274</v>
      </c>
      <c r="BD4054" s="162">
        <v>0</v>
      </c>
      <c r="BE4054" s="159">
        <v>2124592.67</v>
      </c>
      <c r="BF4054" s="159">
        <v>2124592.67</v>
      </c>
      <c r="BG4054" s="159">
        <v>2689357.85</v>
      </c>
    </row>
    <row r="4055" ht="28.05" customHeight="1" spans="1:59">
      <c r="A4055" s="149"/>
      <c r="B4055" s="149"/>
      <c r="C4055" s="149"/>
      <c r="D4055" s="149" t="s">
        <v>3726</v>
      </c>
      <c r="E4055" s="340" t="s">
        <v>17646</v>
      </c>
      <c r="F4055" s="149" t="s">
        <v>3726</v>
      </c>
      <c r="G4055" s="149" t="s">
        <v>17647</v>
      </c>
      <c r="H4055" s="149" t="s">
        <v>16426</v>
      </c>
      <c r="I4055" s="149" t="s">
        <v>17648</v>
      </c>
      <c r="J4055" s="149" t="s">
        <v>17649</v>
      </c>
      <c r="K4055" s="149"/>
      <c r="L4055" s="149" t="s">
        <v>262</v>
      </c>
      <c r="M4055" s="149"/>
      <c r="N4055" s="149" t="s">
        <v>263</v>
      </c>
      <c r="O4055" s="149" t="s">
        <v>214</v>
      </c>
      <c r="P4055" s="149" t="s">
        <v>53</v>
      </c>
      <c r="Q4055" s="149"/>
      <c r="R4055" s="149" t="s">
        <v>3447</v>
      </c>
      <c r="S4055" s="149" t="s">
        <v>6016</v>
      </c>
      <c r="T4055" s="149" t="s">
        <v>17625</v>
      </c>
      <c r="U4055" s="149" t="s">
        <v>267</v>
      </c>
      <c r="V4055" s="149"/>
      <c r="W4055" s="149"/>
      <c r="X4055" s="149" t="s">
        <v>51</v>
      </c>
      <c r="Y4055" s="149"/>
      <c r="Z4055" s="149"/>
      <c r="AA4055" s="149"/>
      <c r="AB4055" s="149" t="s">
        <v>269</v>
      </c>
      <c r="AC4055" s="149" t="s">
        <v>270</v>
      </c>
      <c r="AD4055" s="149" t="s">
        <v>17625</v>
      </c>
      <c r="AE4055" s="149" t="s">
        <v>271</v>
      </c>
      <c r="AF4055" s="149"/>
      <c r="AG4055" s="149" t="s">
        <v>1098</v>
      </c>
      <c r="AH4055" s="149" t="s">
        <v>273</v>
      </c>
      <c r="AI4055" s="158">
        <v>62</v>
      </c>
      <c r="AJ4055" s="149"/>
      <c r="AK4055" s="159" t="s">
        <v>274</v>
      </c>
      <c r="AL4055" s="159" t="s">
        <v>274</v>
      </c>
      <c r="AM4055" s="149" t="s">
        <v>274</v>
      </c>
      <c r="AN4055" s="160">
        <v>4</v>
      </c>
      <c r="AO4055" s="149"/>
      <c r="AP4055" s="149" t="s">
        <v>274</v>
      </c>
      <c r="AQ4055" s="149" t="s">
        <v>275</v>
      </c>
      <c r="AR4055" s="158">
        <v>1</v>
      </c>
      <c r="AS4055" s="149" t="s">
        <v>275</v>
      </c>
      <c r="AT4055" s="149" t="s">
        <v>276</v>
      </c>
      <c r="AU4055" s="161">
        <v>1</v>
      </c>
      <c r="AV4055" s="159">
        <v>11061.95</v>
      </c>
      <c r="AW4055" s="159">
        <v>442.48</v>
      </c>
      <c r="AX4055" s="149" t="s">
        <v>274</v>
      </c>
      <c r="AY4055" s="159">
        <v>113.53</v>
      </c>
      <c r="AZ4055" s="159">
        <v>113.53</v>
      </c>
      <c r="BA4055" s="159">
        <v>454.12</v>
      </c>
      <c r="BB4055" s="159">
        <v>6759.46</v>
      </c>
      <c r="BC4055" s="162" t="s">
        <v>274</v>
      </c>
      <c r="BD4055" s="162">
        <v>0</v>
      </c>
      <c r="BE4055" s="159">
        <v>4302.49</v>
      </c>
      <c r="BF4055" s="159">
        <v>4302.49</v>
      </c>
      <c r="BG4055" s="159">
        <v>11061.95</v>
      </c>
    </row>
    <row r="4056" ht="28.05" customHeight="1" spans="1:59">
      <c r="A4056" s="149"/>
      <c r="B4056" s="149"/>
      <c r="C4056" s="149"/>
      <c r="D4056" s="149" t="s">
        <v>3726</v>
      </c>
      <c r="E4056" s="340" t="s">
        <v>17650</v>
      </c>
      <c r="F4056" s="149" t="s">
        <v>3726</v>
      </c>
      <c r="G4056" s="149" t="s">
        <v>17651</v>
      </c>
      <c r="H4056" s="149" t="s">
        <v>4122</v>
      </c>
      <c r="I4056" s="149" t="s">
        <v>16515</v>
      </c>
      <c r="J4056" s="149" t="s">
        <v>17652</v>
      </c>
      <c r="K4056" s="149"/>
      <c r="L4056" s="149" t="s">
        <v>287</v>
      </c>
      <c r="M4056" s="149"/>
      <c r="N4056" s="149" t="s">
        <v>263</v>
      </c>
      <c r="O4056" s="149" t="s">
        <v>214</v>
      </c>
      <c r="P4056" s="149" t="s">
        <v>53</v>
      </c>
      <c r="Q4056" s="149"/>
      <c r="R4056" s="149" t="s">
        <v>2521</v>
      </c>
      <c r="S4056" s="149" t="s">
        <v>5829</v>
      </c>
      <c r="T4056" s="149" t="s">
        <v>17267</v>
      </c>
      <c r="U4056" s="149" t="s">
        <v>267</v>
      </c>
      <c r="V4056" s="149"/>
      <c r="W4056" s="149"/>
      <c r="X4056" s="149" t="s">
        <v>336</v>
      </c>
      <c r="Y4056" s="149"/>
      <c r="Z4056" s="149"/>
      <c r="AA4056" s="149"/>
      <c r="AB4056" s="149" t="s">
        <v>269</v>
      </c>
      <c r="AC4056" s="149" t="s">
        <v>270</v>
      </c>
      <c r="AD4056" s="149" t="s">
        <v>17267</v>
      </c>
      <c r="AE4056" s="149" t="s">
        <v>271</v>
      </c>
      <c r="AF4056" s="149"/>
      <c r="AG4056" s="149" t="s">
        <v>1098</v>
      </c>
      <c r="AH4056" s="149" t="s">
        <v>273</v>
      </c>
      <c r="AI4056" s="158">
        <v>67</v>
      </c>
      <c r="AJ4056" s="149"/>
      <c r="AK4056" s="159" t="s">
        <v>274</v>
      </c>
      <c r="AL4056" s="159" t="s">
        <v>274</v>
      </c>
      <c r="AM4056" s="149" t="s">
        <v>274</v>
      </c>
      <c r="AN4056" s="160">
        <v>4</v>
      </c>
      <c r="AO4056" s="149"/>
      <c r="AP4056" s="149" t="s">
        <v>274</v>
      </c>
      <c r="AQ4056" s="149" t="s">
        <v>275</v>
      </c>
      <c r="AR4056" s="158">
        <v>1</v>
      </c>
      <c r="AS4056" s="149" t="s">
        <v>275</v>
      </c>
      <c r="AT4056" s="149" t="s">
        <v>276</v>
      </c>
      <c r="AU4056" s="161">
        <v>1</v>
      </c>
      <c r="AV4056" s="159">
        <v>15517.24</v>
      </c>
      <c r="AW4056" s="159">
        <v>620.69</v>
      </c>
      <c r="AX4056" s="149" t="s">
        <v>274</v>
      </c>
      <c r="AY4056" s="159">
        <v>159.88</v>
      </c>
      <c r="AZ4056" s="159">
        <v>159.88</v>
      </c>
      <c r="BA4056" s="159">
        <v>639.52</v>
      </c>
      <c r="BB4056" s="159">
        <v>10260.06</v>
      </c>
      <c r="BC4056" s="162" t="s">
        <v>274</v>
      </c>
      <c r="BD4056" s="162">
        <v>0</v>
      </c>
      <c r="BE4056" s="159">
        <v>5257.18</v>
      </c>
      <c r="BF4056" s="159">
        <v>5257.18</v>
      </c>
      <c r="BG4056" s="159">
        <v>15517.24</v>
      </c>
    </row>
    <row r="4057" ht="28.05" customHeight="1" spans="1:59">
      <c r="A4057" s="149"/>
      <c r="B4057" s="149"/>
      <c r="C4057" s="149"/>
      <c r="D4057" s="149" t="s">
        <v>3726</v>
      </c>
      <c r="E4057" s="340" t="s">
        <v>17653</v>
      </c>
      <c r="F4057" s="149" t="s">
        <v>3726</v>
      </c>
      <c r="G4057" s="149" t="s">
        <v>17654</v>
      </c>
      <c r="H4057" s="149" t="s">
        <v>17655</v>
      </c>
      <c r="I4057" s="149" t="s">
        <v>17656</v>
      </c>
      <c r="J4057" s="149" t="s">
        <v>17657</v>
      </c>
      <c r="K4057" s="149"/>
      <c r="L4057" s="149" t="s">
        <v>287</v>
      </c>
      <c r="M4057" s="149"/>
      <c r="N4057" s="149" t="s">
        <v>263</v>
      </c>
      <c r="O4057" s="149" t="s">
        <v>214</v>
      </c>
      <c r="P4057" s="149" t="s">
        <v>53</v>
      </c>
      <c r="Q4057" s="149"/>
      <c r="R4057" s="149" t="s">
        <v>13191</v>
      </c>
      <c r="S4057" s="149" t="s">
        <v>17658</v>
      </c>
      <c r="T4057" s="149" t="s">
        <v>414</v>
      </c>
      <c r="U4057" s="149" t="s">
        <v>267</v>
      </c>
      <c r="V4057" s="149"/>
      <c r="W4057" s="149"/>
      <c r="X4057" s="149" t="s">
        <v>336</v>
      </c>
      <c r="Y4057" s="149"/>
      <c r="Z4057" s="149"/>
      <c r="AA4057" s="149"/>
      <c r="AB4057" s="149" t="s">
        <v>269</v>
      </c>
      <c r="AC4057" s="149" t="s">
        <v>270</v>
      </c>
      <c r="AD4057" s="149" t="s">
        <v>414</v>
      </c>
      <c r="AE4057" s="149" t="s">
        <v>271</v>
      </c>
      <c r="AF4057" s="149"/>
      <c r="AG4057" s="149" t="s">
        <v>1098</v>
      </c>
      <c r="AH4057" s="149" t="s">
        <v>273</v>
      </c>
      <c r="AI4057" s="158">
        <v>21</v>
      </c>
      <c r="AJ4057" s="149"/>
      <c r="AK4057" s="159" t="s">
        <v>274</v>
      </c>
      <c r="AL4057" s="159" t="s">
        <v>274</v>
      </c>
      <c r="AM4057" s="149" t="s">
        <v>274</v>
      </c>
      <c r="AN4057" s="160">
        <v>4</v>
      </c>
      <c r="AO4057" s="149"/>
      <c r="AP4057" s="149" t="s">
        <v>274</v>
      </c>
      <c r="AQ4057" s="149" t="s">
        <v>275</v>
      </c>
      <c r="AR4057" s="158">
        <v>1</v>
      </c>
      <c r="AS4057" s="149" t="s">
        <v>275</v>
      </c>
      <c r="AT4057" s="149" t="s">
        <v>276</v>
      </c>
      <c r="AU4057" s="161">
        <v>1</v>
      </c>
      <c r="AV4057" s="159">
        <v>5070893.63</v>
      </c>
      <c r="AW4057" s="159">
        <v>202835.75</v>
      </c>
      <c r="AX4057" s="149" t="s">
        <v>274</v>
      </c>
      <c r="AY4057" s="159">
        <v>50708.94</v>
      </c>
      <c r="AZ4057" s="159">
        <v>50708.94</v>
      </c>
      <c r="BA4057" s="159">
        <v>202835.76</v>
      </c>
      <c r="BB4057" s="159">
        <v>1064887.74</v>
      </c>
      <c r="BC4057" s="162" t="s">
        <v>274</v>
      </c>
      <c r="BD4057" s="162">
        <v>0</v>
      </c>
      <c r="BE4057" s="159">
        <v>4006005.89</v>
      </c>
      <c r="BF4057" s="159">
        <v>4006005.89</v>
      </c>
      <c r="BG4057" s="159">
        <v>5070893.63</v>
      </c>
    </row>
    <row r="4058" ht="28.05" customHeight="1" spans="1:59">
      <c r="A4058" s="149"/>
      <c r="B4058" s="149"/>
      <c r="C4058" s="149"/>
      <c r="D4058" s="149" t="s">
        <v>3726</v>
      </c>
      <c r="E4058" s="340" t="s">
        <v>17659</v>
      </c>
      <c r="F4058" s="149" t="s">
        <v>3726</v>
      </c>
      <c r="G4058" s="149" t="s">
        <v>17660</v>
      </c>
      <c r="H4058" s="149" t="s">
        <v>16426</v>
      </c>
      <c r="I4058" s="149" t="s">
        <v>17648</v>
      </c>
      <c r="J4058" s="149" t="s">
        <v>17661</v>
      </c>
      <c r="K4058" s="149"/>
      <c r="L4058" s="149" t="s">
        <v>262</v>
      </c>
      <c r="M4058" s="149"/>
      <c r="N4058" s="149" t="s">
        <v>263</v>
      </c>
      <c r="O4058" s="149" t="s">
        <v>214</v>
      </c>
      <c r="P4058" s="149" t="s">
        <v>53</v>
      </c>
      <c r="Q4058" s="149"/>
      <c r="R4058" s="149" t="s">
        <v>3447</v>
      </c>
      <c r="S4058" s="149" t="s">
        <v>6016</v>
      </c>
      <c r="T4058" s="149" t="s">
        <v>17625</v>
      </c>
      <c r="U4058" s="149" t="s">
        <v>267</v>
      </c>
      <c r="V4058" s="149"/>
      <c r="W4058" s="149"/>
      <c r="X4058" s="149" t="s">
        <v>51</v>
      </c>
      <c r="Y4058" s="149"/>
      <c r="Z4058" s="149"/>
      <c r="AA4058" s="149"/>
      <c r="AB4058" s="149" t="s">
        <v>269</v>
      </c>
      <c r="AC4058" s="149" t="s">
        <v>270</v>
      </c>
      <c r="AD4058" s="149" t="s">
        <v>17625</v>
      </c>
      <c r="AE4058" s="149" t="s">
        <v>271</v>
      </c>
      <c r="AF4058" s="149"/>
      <c r="AG4058" s="149" t="s">
        <v>1098</v>
      </c>
      <c r="AH4058" s="149" t="s">
        <v>273</v>
      </c>
      <c r="AI4058" s="158">
        <v>62</v>
      </c>
      <c r="AJ4058" s="149"/>
      <c r="AK4058" s="159" t="s">
        <v>274</v>
      </c>
      <c r="AL4058" s="159" t="s">
        <v>274</v>
      </c>
      <c r="AM4058" s="149" t="s">
        <v>274</v>
      </c>
      <c r="AN4058" s="160">
        <v>4</v>
      </c>
      <c r="AO4058" s="149"/>
      <c r="AP4058" s="149" t="s">
        <v>274</v>
      </c>
      <c r="AQ4058" s="149" t="s">
        <v>275</v>
      </c>
      <c r="AR4058" s="158">
        <v>1</v>
      </c>
      <c r="AS4058" s="149" t="s">
        <v>275</v>
      </c>
      <c r="AT4058" s="149" t="s">
        <v>276</v>
      </c>
      <c r="AU4058" s="161">
        <v>1</v>
      </c>
      <c r="AV4058" s="159">
        <v>11061.95</v>
      </c>
      <c r="AW4058" s="159">
        <v>442.48</v>
      </c>
      <c r="AX4058" s="149" t="s">
        <v>274</v>
      </c>
      <c r="AY4058" s="159">
        <v>113.53</v>
      </c>
      <c r="AZ4058" s="159">
        <v>113.53</v>
      </c>
      <c r="BA4058" s="159">
        <v>454.12</v>
      </c>
      <c r="BB4058" s="159">
        <v>6759.46</v>
      </c>
      <c r="BC4058" s="162" t="s">
        <v>274</v>
      </c>
      <c r="BD4058" s="162">
        <v>0</v>
      </c>
      <c r="BE4058" s="159">
        <v>4302.49</v>
      </c>
      <c r="BF4058" s="159">
        <v>4302.49</v>
      </c>
      <c r="BG4058" s="159">
        <v>11061.95</v>
      </c>
    </row>
    <row r="4059" ht="28.05" customHeight="1" spans="1:59">
      <c r="A4059" s="149"/>
      <c r="B4059" s="149"/>
      <c r="C4059" s="149"/>
      <c r="D4059" s="149" t="s">
        <v>3726</v>
      </c>
      <c r="E4059" s="340" t="s">
        <v>17662</v>
      </c>
      <c r="F4059" s="149" t="s">
        <v>3726</v>
      </c>
      <c r="G4059" s="149" t="s">
        <v>17663</v>
      </c>
      <c r="H4059" s="149" t="s">
        <v>4122</v>
      </c>
      <c r="I4059" s="149" t="s">
        <v>16515</v>
      </c>
      <c r="J4059" s="149" t="s">
        <v>17664</v>
      </c>
      <c r="K4059" s="149"/>
      <c r="L4059" s="149" t="s">
        <v>287</v>
      </c>
      <c r="M4059" s="149"/>
      <c r="N4059" s="149" t="s">
        <v>263</v>
      </c>
      <c r="O4059" s="149" t="s">
        <v>214</v>
      </c>
      <c r="P4059" s="149" t="s">
        <v>53</v>
      </c>
      <c r="Q4059" s="149"/>
      <c r="R4059" s="149" t="s">
        <v>2521</v>
      </c>
      <c r="S4059" s="149" t="s">
        <v>5829</v>
      </c>
      <c r="T4059" s="149" t="s">
        <v>17267</v>
      </c>
      <c r="U4059" s="149" t="s">
        <v>267</v>
      </c>
      <c r="V4059" s="149"/>
      <c r="W4059" s="149"/>
      <c r="X4059" s="149" t="s">
        <v>336</v>
      </c>
      <c r="Y4059" s="149"/>
      <c r="Z4059" s="149"/>
      <c r="AA4059" s="149"/>
      <c r="AB4059" s="149" t="s">
        <v>269</v>
      </c>
      <c r="AC4059" s="149" t="s">
        <v>270</v>
      </c>
      <c r="AD4059" s="149" t="s">
        <v>17267</v>
      </c>
      <c r="AE4059" s="149" t="s">
        <v>271</v>
      </c>
      <c r="AF4059" s="149"/>
      <c r="AG4059" s="149" t="s">
        <v>1098</v>
      </c>
      <c r="AH4059" s="149" t="s">
        <v>273</v>
      </c>
      <c r="AI4059" s="158">
        <v>67</v>
      </c>
      <c r="AJ4059" s="149"/>
      <c r="AK4059" s="159" t="s">
        <v>274</v>
      </c>
      <c r="AL4059" s="159" t="s">
        <v>274</v>
      </c>
      <c r="AM4059" s="149" t="s">
        <v>274</v>
      </c>
      <c r="AN4059" s="160">
        <v>4</v>
      </c>
      <c r="AO4059" s="149"/>
      <c r="AP4059" s="149" t="s">
        <v>274</v>
      </c>
      <c r="AQ4059" s="149" t="s">
        <v>275</v>
      </c>
      <c r="AR4059" s="158">
        <v>1</v>
      </c>
      <c r="AS4059" s="149" t="s">
        <v>275</v>
      </c>
      <c r="AT4059" s="149" t="s">
        <v>276</v>
      </c>
      <c r="AU4059" s="161">
        <v>1</v>
      </c>
      <c r="AV4059" s="159">
        <v>15517.24</v>
      </c>
      <c r="AW4059" s="159">
        <v>620.69</v>
      </c>
      <c r="AX4059" s="149" t="s">
        <v>274</v>
      </c>
      <c r="AY4059" s="159">
        <v>159.88</v>
      </c>
      <c r="AZ4059" s="159">
        <v>159.88</v>
      </c>
      <c r="BA4059" s="159">
        <v>639.52</v>
      </c>
      <c r="BB4059" s="159">
        <v>10260.06</v>
      </c>
      <c r="BC4059" s="162" t="s">
        <v>274</v>
      </c>
      <c r="BD4059" s="162">
        <v>0</v>
      </c>
      <c r="BE4059" s="159">
        <v>5257.18</v>
      </c>
      <c r="BF4059" s="159">
        <v>5257.18</v>
      </c>
      <c r="BG4059" s="159">
        <v>15517.24</v>
      </c>
    </row>
    <row r="4060" ht="28.05" customHeight="1" spans="1:59">
      <c r="A4060" s="149"/>
      <c r="B4060" s="149"/>
      <c r="C4060" s="149"/>
      <c r="D4060" s="149" t="s">
        <v>3726</v>
      </c>
      <c r="E4060" s="340" t="s">
        <v>17665</v>
      </c>
      <c r="F4060" s="149" t="s">
        <v>3726</v>
      </c>
      <c r="G4060" s="149" t="s">
        <v>17666</v>
      </c>
      <c r="H4060" s="149" t="s">
        <v>4099</v>
      </c>
      <c r="I4060" s="149" t="s">
        <v>17667</v>
      </c>
      <c r="J4060" s="149" t="s">
        <v>17668</v>
      </c>
      <c r="K4060" s="149"/>
      <c r="L4060" s="149" t="s">
        <v>262</v>
      </c>
      <c r="M4060" s="149"/>
      <c r="N4060" s="149" t="s">
        <v>263</v>
      </c>
      <c r="O4060" s="149" t="s">
        <v>214</v>
      </c>
      <c r="P4060" s="149" t="s">
        <v>53</v>
      </c>
      <c r="Q4060" s="149"/>
      <c r="R4060" s="149" t="s">
        <v>4231</v>
      </c>
      <c r="S4060" s="149" t="s">
        <v>135</v>
      </c>
      <c r="T4060" s="149" t="s">
        <v>3426</v>
      </c>
      <c r="U4060" s="149" t="s">
        <v>267</v>
      </c>
      <c r="V4060" s="149"/>
      <c r="W4060" s="149"/>
      <c r="X4060" s="149" t="s">
        <v>268</v>
      </c>
      <c r="Y4060" s="149"/>
      <c r="Z4060" s="149"/>
      <c r="AA4060" s="149"/>
      <c r="AB4060" s="149" t="s">
        <v>269</v>
      </c>
      <c r="AC4060" s="149" t="s">
        <v>270</v>
      </c>
      <c r="AD4060" s="149" t="s">
        <v>3426</v>
      </c>
      <c r="AE4060" s="149" t="s">
        <v>271</v>
      </c>
      <c r="AF4060" s="149"/>
      <c r="AG4060" s="149" t="s">
        <v>1098</v>
      </c>
      <c r="AH4060" s="149" t="s">
        <v>273</v>
      </c>
      <c r="AI4060" s="158">
        <v>91</v>
      </c>
      <c r="AJ4060" s="149"/>
      <c r="AK4060" s="159" t="s">
        <v>274</v>
      </c>
      <c r="AL4060" s="159" t="s">
        <v>274</v>
      </c>
      <c r="AM4060" s="149" t="s">
        <v>274</v>
      </c>
      <c r="AN4060" s="160">
        <v>4</v>
      </c>
      <c r="AO4060" s="149"/>
      <c r="AP4060" s="149" t="s">
        <v>274</v>
      </c>
      <c r="AQ4060" s="149" t="s">
        <v>275</v>
      </c>
      <c r="AR4060" s="158">
        <v>1</v>
      </c>
      <c r="AS4060" s="149" t="s">
        <v>275</v>
      </c>
      <c r="AT4060" s="149" t="s">
        <v>276</v>
      </c>
      <c r="AU4060" s="161">
        <v>1</v>
      </c>
      <c r="AV4060" s="159">
        <v>4137.93</v>
      </c>
      <c r="AW4060" s="159">
        <v>165.52</v>
      </c>
      <c r="AX4060" s="149" t="s">
        <v>274</v>
      </c>
      <c r="AY4060" s="159">
        <v>45.97</v>
      </c>
      <c r="AZ4060" s="159">
        <v>45.97</v>
      </c>
      <c r="BA4060" s="159">
        <v>183.88</v>
      </c>
      <c r="BB4060" s="159">
        <v>3742.56</v>
      </c>
      <c r="BC4060" s="162" t="s">
        <v>274</v>
      </c>
      <c r="BD4060" s="162">
        <v>0</v>
      </c>
      <c r="BE4060" s="159">
        <v>395.37</v>
      </c>
      <c r="BF4060" s="159">
        <v>395.37</v>
      </c>
      <c r="BG4060" s="159">
        <v>4137.93</v>
      </c>
    </row>
    <row r="4061" ht="28.05" customHeight="1" spans="1:59">
      <c r="A4061" s="149"/>
      <c r="B4061" s="149"/>
      <c r="C4061" s="149"/>
      <c r="D4061" s="149" t="s">
        <v>3726</v>
      </c>
      <c r="E4061" s="340" t="s">
        <v>17669</v>
      </c>
      <c r="F4061" s="149" t="s">
        <v>3726</v>
      </c>
      <c r="G4061" s="149" t="s">
        <v>17670</v>
      </c>
      <c r="H4061" s="149" t="s">
        <v>4122</v>
      </c>
      <c r="I4061" s="149" t="s">
        <v>16515</v>
      </c>
      <c r="J4061" s="149" t="s">
        <v>17671</v>
      </c>
      <c r="K4061" s="149"/>
      <c r="L4061" s="149" t="s">
        <v>287</v>
      </c>
      <c r="M4061" s="149"/>
      <c r="N4061" s="149" t="s">
        <v>263</v>
      </c>
      <c r="O4061" s="149" t="s">
        <v>214</v>
      </c>
      <c r="P4061" s="149" t="s">
        <v>53</v>
      </c>
      <c r="Q4061" s="149"/>
      <c r="R4061" s="149" t="s">
        <v>2521</v>
      </c>
      <c r="S4061" s="149" t="s">
        <v>5829</v>
      </c>
      <c r="T4061" s="149" t="s">
        <v>17267</v>
      </c>
      <c r="U4061" s="149" t="s">
        <v>267</v>
      </c>
      <c r="V4061" s="149"/>
      <c r="W4061" s="149"/>
      <c r="X4061" s="149" t="s">
        <v>336</v>
      </c>
      <c r="Y4061" s="149"/>
      <c r="Z4061" s="149"/>
      <c r="AA4061" s="149"/>
      <c r="AB4061" s="149" t="s">
        <v>269</v>
      </c>
      <c r="AC4061" s="149" t="s">
        <v>270</v>
      </c>
      <c r="AD4061" s="149" t="s">
        <v>17267</v>
      </c>
      <c r="AE4061" s="149" t="s">
        <v>271</v>
      </c>
      <c r="AF4061" s="149"/>
      <c r="AG4061" s="149" t="s">
        <v>1098</v>
      </c>
      <c r="AH4061" s="149" t="s">
        <v>273</v>
      </c>
      <c r="AI4061" s="158">
        <v>67</v>
      </c>
      <c r="AJ4061" s="149"/>
      <c r="AK4061" s="159" t="s">
        <v>274</v>
      </c>
      <c r="AL4061" s="159" t="s">
        <v>274</v>
      </c>
      <c r="AM4061" s="149" t="s">
        <v>274</v>
      </c>
      <c r="AN4061" s="160">
        <v>4</v>
      </c>
      <c r="AO4061" s="149"/>
      <c r="AP4061" s="149" t="s">
        <v>274</v>
      </c>
      <c r="AQ4061" s="149" t="s">
        <v>275</v>
      </c>
      <c r="AR4061" s="158">
        <v>1</v>
      </c>
      <c r="AS4061" s="149" t="s">
        <v>275</v>
      </c>
      <c r="AT4061" s="149" t="s">
        <v>276</v>
      </c>
      <c r="AU4061" s="161">
        <v>1</v>
      </c>
      <c r="AV4061" s="159">
        <v>15517.24</v>
      </c>
      <c r="AW4061" s="159">
        <v>620.69</v>
      </c>
      <c r="AX4061" s="149" t="s">
        <v>274</v>
      </c>
      <c r="AY4061" s="159">
        <v>159.88</v>
      </c>
      <c r="AZ4061" s="159">
        <v>159.88</v>
      </c>
      <c r="BA4061" s="159">
        <v>639.52</v>
      </c>
      <c r="BB4061" s="159">
        <v>10260.06</v>
      </c>
      <c r="BC4061" s="162" t="s">
        <v>274</v>
      </c>
      <c r="BD4061" s="162">
        <v>0</v>
      </c>
      <c r="BE4061" s="159">
        <v>5257.18</v>
      </c>
      <c r="BF4061" s="159">
        <v>5257.18</v>
      </c>
      <c r="BG4061" s="159">
        <v>15517.24</v>
      </c>
    </row>
    <row r="4062" ht="28.05" customHeight="1" spans="1:59">
      <c r="A4062" s="149"/>
      <c r="B4062" s="149"/>
      <c r="C4062" s="149"/>
      <c r="D4062" s="149" t="s">
        <v>3726</v>
      </c>
      <c r="E4062" s="340" t="s">
        <v>17672</v>
      </c>
      <c r="F4062" s="149" t="s">
        <v>3726</v>
      </c>
      <c r="G4062" s="149" t="s">
        <v>17673</v>
      </c>
      <c r="H4062" s="149" t="s">
        <v>16426</v>
      </c>
      <c r="I4062" s="149" t="s">
        <v>17648</v>
      </c>
      <c r="J4062" s="149" t="s">
        <v>17674</v>
      </c>
      <c r="K4062" s="149"/>
      <c r="L4062" s="149" t="s">
        <v>262</v>
      </c>
      <c r="M4062" s="149"/>
      <c r="N4062" s="149" t="s">
        <v>263</v>
      </c>
      <c r="O4062" s="149" t="s">
        <v>214</v>
      </c>
      <c r="P4062" s="149" t="s">
        <v>53</v>
      </c>
      <c r="Q4062" s="149"/>
      <c r="R4062" s="149" t="s">
        <v>3447</v>
      </c>
      <c r="S4062" s="149" t="s">
        <v>6016</v>
      </c>
      <c r="T4062" s="149" t="s">
        <v>17625</v>
      </c>
      <c r="U4062" s="149" t="s">
        <v>267</v>
      </c>
      <c r="V4062" s="149"/>
      <c r="W4062" s="149"/>
      <c r="X4062" s="149" t="s">
        <v>51</v>
      </c>
      <c r="Y4062" s="149"/>
      <c r="Z4062" s="149"/>
      <c r="AA4062" s="149"/>
      <c r="AB4062" s="149" t="s">
        <v>269</v>
      </c>
      <c r="AC4062" s="149" t="s">
        <v>270</v>
      </c>
      <c r="AD4062" s="149" t="s">
        <v>17625</v>
      </c>
      <c r="AE4062" s="149" t="s">
        <v>271</v>
      </c>
      <c r="AF4062" s="149"/>
      <c r="AG4062" s="149" t="s">
        <v>1098</v>
      </c>
      <c r="AH4062" s="149" t="s">
        <v>273</v>
      </c>
      <c r="AI4062" s="158">
        <v>62</v>
      </c>
      <c r="AJ4062" s="149"/>
      <c r="AK4062" s="159" t="s">
        <v>274</v>
      </c>
      <c r="AL4062" s="159" t="s">
        <v>274</v>
      </c>
      <c r="AM4062" s="149" t="s">
        <v>274</v>
      </c>
      <c r="AN4062" s="160">
        <v>4</v>
      </c>
      <c r="AO4062" s="149"/>
      <c r="AP4062" s="149" t="s">
        <v>274</v>
      </c>
      <c r="AQ4062" s="149" t="s">
        <v>275</v>
      </c>
      <c r="AR4062" s="158">
        <v>1</v>
      </c>
      <c r="AS4062" s="149" t="s">
        <v>275</v>
      </c>
      <c r="AT4062" s="149" t="s">
        <v>276</v>
      </c>
      <c r="AU4062" s="161">
        <v>1</v>
      </c>
      <c r="AV4062" s="159">
        <v>11061.94</v>
      </c>
      <c r="AW4062" s="159">
        <v>442.48</v>
      </c>
      <c r="AX4062" s="149" t="s">
        <v>274</v>
      </c>
      <c r="AY4062" s="159">
        <v>113.53</v>
      </c>
      <c r="AZ4062" s="159">
        <v>113.53</v>
      </c>
      <c r="BA4062" s="159">
        <v>454.12</v>
      </c>
      <c r="BB4062" s="159">
        <v>6759.46</v>
      </c>
      <c r="BC4062" s="162" t="s">
        <v>274</v>
      </c>
      <c r="BD4062" s="162">
        <v>0</v>
      </c>
      <c r="BE4062" s="159">
        <v>4302.48</v>
      </c>
      <c r="BF4062" s="159">
        <v>4302.48</v>
      </c>
      <c r="BG4062" s="159">
        <v>11061.94</v>
      </c>
    </row>
    <row r="4063" ht="28.05" customHeight="1" spans="1:59">
      <c r="A4063" s="149"/>
      <c r="B4063" s="149"/>
      <c r="C4063" s="149"/>
      <c r="D4063" s="149" t="s">
        <v>3726</v>
      </c>
      <c r="E4063" s="340" t="s">
        <v>17675</v>
      </c>
      <c r="F4063" s="149" t="s">
        <v>3726</v>
      </c>
      <c r="G4063" s="149" t="s">
        <v>17676</v>
      </c>
      <c r="H4063" s="149" t="s">
        <v>17677</v>
      </c>
      <c r="I4063" s="149" t="s">
        <v>17656</v>
      </c>
      <c r="J4063" s="149" t="s">
        <v>17678</v>
      </c>
      <c r="K4063" s="149"/>
      <c r="L4063" s="149" t="s">
        <v>287</v>
      </c>
      <c r="M4063" s="149"/>
      <c r="N4063" s="149" t="s">
        <v>263</v>
      </c>
      <c r="O4063" s="149" t="s">
        <v>214</v>
      </c>
      <c r="P4063" s="149" t="s">
        <v>53</v>
      </c>
      <c r="Q4063" s="149"/>
      <c r="R4063" s="149" t="s">
        <v>13104</v>
      </c>
      <c r="S4063" s="149" t="s">
        <v>17658</v>
      </c>
      <c r="T4063" s="149" t="s">
        <v>414</v>
      </c>
      <c r="U4063" s="149" t="s">
        <v>267</v>
      </c>
      <c r="V4063" s="149"/>
      <c r="W4063" s="149"/>
      <c r="X4063" s="149" t="s">
        <v>336</v>
      </c>
      <c r="Y4063" s="149"/>
      <c r="Z4063" s="149"/>
      <c r="AA4063" s="149"/>
      <c r="AB4063" s="149" t="s">
        <v>269</v>
      </c>
      <c r="AC4063" s="149" t="s">
        <v>270</v>
      </c>
      <c r="AD4063" s="149" t="s">
        <v>414</v>
      </c>
      <c r="AE4063" s="149" t="s">
        <v>271</v>
      </c>
      <c r="AF4063" s="149"/>
      <c r="AG4063" s="149" t="s">
        <v>1098</v>
      </c>
      <c r="AH4063" s="149" t="s">
        <v>273</v>
      </c>
      <c r="AI4063" s="158">
        <v>21</v>
      </c>
      <c r="AJ4063" s="149"/>
      <c r="AK4063" s="159" t="s">
        <v>274</v>
      </c>
      <c r="AL4063" s="159" t="s">
        <v>274</v>
      </c>
      <c r="AM4063" s="149" t="s">
        <v>274</v>
      </c>
      <c r="AN4063" s="160">
        <v>4</v>
      </c>
      <c r="AO4063" s="149"/>
      <c r="AP4063" s="149" t="s">
        <v>274</v>
      </c>
      <c r="AQ4063" s="149" t="s">
        <v>275</v>
      </c>
      <c r="AR4063" s="158">
        <v>1</v>
      </c>
      <c r="AS4063" s="149" t="s">
        <v>275</v>
      </c>
      <c r="AT4063" s="149" t="s">
        <v>276</v>
      </c>
      <c r="AU4063" s="161">
        <v>1</v>
      </c>
      <c r="AV4063" s="159">
        <v>6201159.48</v>
      </c>
      <c r="AW4063" s="159">
        <v>248046.38</v>
      </c>
      <c r="AX4063" s="149" t="s">
        <v>274</v>
      </c>
      <c r="AY4063" s="159">
        <v>62011.6</v>
      </c>
      <c r="AZ4063" s="159">
        <v>62011.6</v>
      </c>
      <c r="BA4063" s="159">
        <v>248046.4</v>
      </c>
      <c r="BB4063" s="159">
        <v>1302243.43</v>
      </c>
      <c r="BC4063" s="162" t="s">
        <v>274</v>
      </c>
      <c r="BD4063" s="162">
        <v>0</v>
      </c>
      <c r="BE4063" s="159">
        <v>4898916.05</v>
      </c>
      <c r="BF4063" s="159">
        <v>4898916.05</v>
      </c>
      <c r="BG4063" s="159">
        <v>6201159.48</v>
      </c>
    </row>
    <row r="4064" ht="28.05" customHeight="1" spans="1:59">
      <c r="A4064" s="149"/>
      <c r="B4064" s="149"/>
      <c r="C4064" s="149"/>
      <c r="D4064" s="149" t="s">
        <v>3726</v>
      </c>
      <c r="E4064" s="340" t="s">
        <v>17679</v>
      </c>
      <c r="F4064" s="149" t="s">
        <v>3726</v>
      </c>
      <c r="G4064" s="149" t="s">
        <v>17680</v>
      </c>
      <c r="H4064" s="149" t="s">
        <v>4122</v>
      </c>
      <c r="I4064" s="149" t="s">
        <v>16515</v>
      </c>
      <c r="J4064" s="149" t="s">
        <v>17681</v>
      </c>
      <c r="K4064" s="149"/>
      <c r="L4064" s="149" t="s">
        <v>287</v>
      </c>
      <c r="M4064" s="149"/>
      <c r="N4064" s="149" t="s">
        <v>263</v>
      </c>
      <c r="O4064" s="149" t="s">
        <v>214</v>
      </c>
      <c r="P4064" s="149" t="s">
        <v>53</v>
      </c>
      <c r="Q4064" s="149"/>
      <c r="R4064" s="149" t="s">
        <v>2521</v>
      </c>
      <c r="S4064" s="149" t="s">
        <v>5829</v>
      </c>
      <c r="T4064" s="149" t="s">
        <v>17267</v>
      </c>
      <c r="U4064" s="149" t="s">
        <v>267</v>
      </c>
      <c r="V4064" s="149"/>
      <c r="W4064" s="149"/>
      <c r="X4064" s="149" t="s">
        <v>336</v>
      </c>
      <c r="Y4064" s="149"/>
      <c r="Z4064" s="149"/>
      <c r="AA4064" s="149"/>
      <c r="AB4064" s="149" t="s">
        <v>269</v>
      </c>
      <c r="AC4064" s="149" t="s">
        <v>270</v>
      </c>
      <c r="AD4064" s="149" t="s">
        <v>17267</v>
      </c>
      <c r="AE4064" s="149" t="s">
        <v>271</v>
      </c>
      <c r="AF4064" s="149"/>
      <c r="AG4064" s="149" t="s">
        <v>1098</v>
      </c>
      <c r="AH4064" s="149" t="s">
        <v>273</v>
      </c>
      <c r="AI4064" s="158">
        <v>67</v>
      </c>
      <c r="AJ4064" s="149"/>
      <c r="AK4064" s="159" t="s">
        <v>274</v>
      </c>
      <c r="AL4064" s="159" t="s">
        <v>274</v>
      </c>
      <c r="AM4064" s="149" t="s">
        <v>274</v>
      </c>
      <c r="AN4064" s="160">
        <v>4</v>
      </c>
      <c r="AO4064" s="149"/>
      <c r="AP4064" s="149" t="s">
        <v>274</v>
      </c>
      <c r="AQ4064" s="149" t="s">
        <v>275</v>
      </c>
      <c r="AR4064" s="158">
        <v>1</v>
      </c>
      <c r="AS4064" s="149" t="s">
        <v>275</v>
      </c>
      <c r="AT4064" s="149" t="s">
        <v>276</v>
      </c>
      <c r="AU4064" s="161">
        <v>1</v>
      </c>
      <c r="AV4064" s="159">
        <v>15517.24</v>
      </c>
      <c r="AW4064" s="159">
        <v>620.69</v>
      </c>
      <c r="AX4064" s="149" t="s">
        <v>274</v>
      </c>
      <c r="AY4064" s="159">
        <v>159.88</v>
      </c>
      <c r="AZ4064" s="159">
        <v>159.88</v>
      </c>
      <c r="BA4064" s="159">
        <v>639.52</v>
      </c>
      <c r="BB4064" s="159">
        <v>10260.06</v>
      </c>
      <c r="BC4064" s="162" t="s">
        <v>274</v>
      </c>
      <c r="BD4064" s="162">
        <v>0</v>
      </c>
      <c r="BE4064" s="159">
        <v>5257.18</v>
      </c>
      <c r="BF4064" s="159">
        <v>5257.18</v>
      </c>
      <c r="BG4064" s="159">
        <v>15517.24</v>
      </c>
    </row>
    <row r="4065" ht="28.05" customHeight="1" spans="1:59">
      <c r="A4065" s="149"/>
      <c r="B4065" s="149"/>
      <c r="C4065" s="149"/>
      <c r="D4065" s="149" t="s">
        <v>3726</v>
      </c>
      <c r="E4065" s="340" t="s">
        <v>17682</v>
      </c>
      <c r="F4065" s="149" t="s">
        <v>3726</v>
      </c>
      <c r="G4065" s="149" t="s">
        <v>17683</v>
      </c>
      <c r="H4065" s="149" t="s">
        <v>4577</v>
      </c>
      <c r="I4065" s="149" t="s">
        <v>14862</v>
      </c>
      <c r="J4065" s="149" t="s">
        <v>17684</v>
      </c>
      <c r="K4065" s="149"/>
      <c r="L4065" s="149" t="s">
        <v>262</v>
      </c>
      <c r="M4065" s="149"/>
      <c r="N4065" s="149" t="s">
        <v>263</v>
      </c>
      <c r="O4065" s="149" t="s">
        <v>214</v>
      </c>
      <c r="P4065" s="149" t="s">
        <v>53</v>
      </c>
      <c r="Q4065" s="149"/>
      <c r="R4065" s="149" t="s">
        <v>3914</v>
      </c>
      <c r="S4065" s="149" t="s">
        <v>3872</v>
      </c>
      <c r="T4065" s="149" t="s">
        <v>17685</v>
      </c>
      <c r="U4065" s="149" t="s">
        <v>267</v>
      </c>
      <c r="V4065" s="149"/>
      <c r="W4065" s="149"/>
      <c r="X4065" s="149" t="s">
        <v>268</v>
      </c>
      <c r="Y4065" s="149"/>
      <c r="Z4065" s="149"/>
      <c r="AA4065" s="149"/>
      <c r="AB4065" s="149" t="s">
        <v>269</v>
      </c>
      <c r="AC4065" s="149" t="s">
        <v>270</v>
      </c>
      <c r="AD4065" s="149" t="s">
        <v>17685</v>
      </c>
      <c r="AE4065" s="149" t="s">
        <v>271</v>
      </c>
      <c r="AF4065" s="149"/>
      <c r="AG4065" s="149" t="s">
        <v>1098</v>
      </c>
      <c r="AH4065" s="149" t="s">
        <v>273</v>
      </c>
      <c r="AI4065" s="158">
        <v>62</v>
      </c>
      <c r="AJ4065" s="149"/>
      <c r="AK4065" s="159" t="s">
        <v>274</v>
      </c>
      <c r="AL4065" s="159" t="s">
        <v>274</v>
      </c>
      <c r="AM4065" s="149" t="s">
        <v>274</v>
      </c>
      <c r="AN4065" s="160">
        <v>4</v>
      </c>
      <c r="AO4065" s="149"/>
      <c r="AP4065" s="149" t="s">
        <v>274</v>
      </c>
      <c r="AQ4065" s="149" t="s">
        <v>275</v>
      </c>
      <c r="AR4065" s="158">
        <v>1</v>
      </c>
      <c r="AS4065" s="149" t="s">
        <v>275</v>
      </c>
      <c r="AT4065" s="149" t="s">
        <v>276</v>
      </c>
      <c r="AU4065" s="161">
        <v>1</v>
      </c>
      <c r="AV4065" s="159">
        <v>42477.87</v>
      </c>
      <c r="AW4065" s="159">
        <v>1699.11</v>
      </c>
      <c r="AX4065" s="149" t="s">
        <v>274</v>
      </c>
      <c r="AY4065" s="159">
        <v>435.95</v>
      </c>
      <c r="AZ4065" s="159">
        <v>435.95</v>
      </c>
      <c r="BA4065" s="159">
        <v>1743.83</v>
      </c>
      <c r="BB4065" s="159">
        <v>25956.29</v>
      </c>
      <c r="BC4065" s="162" t="s">
        <v>274</v>
      </c>
      <c r="BD4065" s="162">
        <v>0</v>
      </c>
      <c r="BE4065" s="159">
        <v>16521.58</v>
      </c>
      <c r="BF4065" s="159">
        <v>16521.58</v>
      </c>
      <c r="BG4065" s="159">
        <v>42477.87</v>
      </c>
    </row>
    <row r="4066" ht="28.05" customHeight="1" spans="1:59">
      <c r="A4066" s="149"/>
      <c r="B4066" s="149"/>
      <c r="C4066" s="149"/>
      <c r="D4066" s="149" t="s">
        <v>3726</v>
      </c>
      <c r="E4066" s="340" t="s">
        <v>17686</v>
      </c>
      <c r="F4066" s="149" t="s">
        <v>3726</v>
      </c>
      <c r="G4066" s="149" t="s">
        <v>17687</v>
      </c>
      <c r="H4066" s="149" t="s">
        <v>17688</v>
      </c>
      <c r="I4066" s="149" t="s">
        <v>17689</v>
      </c>
      <c r="J4066" s="149" t="s">
        <v>17690</v>
      </c>
      <c r="K4066" s="149"/>
      <c r="L4066" s="149" t="s">
        <v>262</v>
      </c>
      <c r="M4066" s="149"/>
      <c r="N4066" s="149" t="s">
        <v>263</v>
      </c>
      <c r="O4066" s="149" t="s">
        <v>214</v>
      </c>
      <c r="P4066" s="149" t="s">
        <v>53</v>
      </c>
      <c r="Q4066" s="149"/>
      <c r="R4066" s="149" t="s">
        <v>4231</v>
      </c>
      <c r="S4066" s="149" t="s">
        <v>135</v>
      </c>
      <c r="T4066" s="149" t="s">
        <v>3426</v>
      </c>
      <c r="U4066" s="149" t="s">
        <v>267</v>
      </c>
      <c r="V4066" s="149"/>
      <c r="W4066" s="149"/>
      <c r="X4066" s="149" t="s">
        <v>268</v>
      </c>
      <c r="Y4066" s="149"/>
      <c r="Z4066" s="149"/>
      <c r="AA4066" s="149"/>
      <c r="AB4066" s="149" t="s">
        <v>269</v>
      </c>
      <c r="AC4066" s="149" t="s">
        <v>270</v>
      </c>
      <c r="AD4066" s="149" t="s">
        <v>3426</v>
      </c>
      <c r="AE4066" s="149" t="s">
        <v>271</v>
      </c>
      <c r="AF4066" s="149"/>
      <c r="AG4066" s="149" t="s">
        <v>1098</v>
      </c>
      <c r="AH4066" s="149" t="s">
        <v>273</v>
      </c>
      <c r="AI4066" s="158">
        <v>91</v>
      </c>
      <c r="AJ4066" s="149"/>
      <c r="AK4066" s="159" t="s">
        <v>274</v>
      </c>
      <c r="AL4066" s="159" t="s">
        <v>274</v>
      </c>
      <c r="AM4066" s="149" t="s">
        <v>274</v>
      </c>
      <c r="AN4066" s="160">
        <v>4</v>
      </c>
      <c r="AO4066" s="149"/>
      <c r="AP4066" s="149" t="s">
        <v>274</v>
      </c>
      <c r="AQ4066" s="149" t="s">
        <v>275</v>
      </c>
      <c r="AR4066" s="158">
        <v>1</v>
      </c>
      <c r="AS4066" s="149" t="s">
        <v>275</v>
      </c>
      <c r="AT4066" s="149" t="s">
        <v>276</v>
      </c>
      <c r="AU4066" s="161">
        <v>1</v>
      </c>
      <c r="AV4066" s="159">
        <v>35474.14</v>
      </c>
      <c r="AW4066" s="159">
        <v>1418.97</v>
      </c>
      <c r="AX4066" s="149" t="s">
        <v>274</v>
      </c>
      <c r="AY4066" s="159">
        <v>394.17</v>
      </c>
      <c r="AZ4066" s="159">
        <v>394.17</v>
      </c>
      <c r="BA4066" s="159">
        <v>1576.68</v>
      </c>
      <c r="BB4066" s="159">
        <v>32084.32</v>
      </c>
      <c r="BC4066" s="162" t="s">
        <v>274</v>
      </c>
      <c r="BD4066" s="162">
        <v>0</v>
      </c>
      <c r="BE4066" s="159">
        <v>3389.82</v>
      </c>
      <c r="BF4066" s="159">
        <v>3389.82</v>
      </c>
      <c r="BG4066" s="159">
        <v>35474.14</v>
      </c>
    </row>
    <row r="4067" ht="28.05" customHeight="1" spans="1:59">
      <c r="A4067" s="149"/>
      <c r="B4067" s="149"/>
      <c r="C4067" s="149"/>
      <c r="D4067" s="149" t="s">
        <v>3726</v>
      </c>
      <c r="E4067" s="340" t="s">
        <v>17691</v>
      </c>
      <c r="F4067" s="149" t="s">
        <v>3726</v>
      </c>
      <c r="G4067" s="149" t="s">
        <v>17692</v>
      </c>
      <c r="H4067" s="149" t="s">
        <v>17688</v>
      </c>
      <c r="I4067" s="149" t="s">
        <v>17689</v>
      </c>
      <c r="J4067" s="149" t="s">
        <v>17693</v>
      </c>
      <c r="K4067" s="149"/>
      <c r="L4067" s="149" t="s">
        <v>262</v>
      </c>
      <c r="M4067" s="149"/>
      <c r="N4067" s="149" t="s">
        <v>263</v>
      </c>
      <c r="O4067" s="149" t="s">
        <v>214</v>
      </c>
      <c r="P4067" s="149" t="s">
        <v>53</v>
      </c>
      <c r="Q4067" s="149"/>
      <c r="R4067" s="149" t="s">
        <v>4231</v>
      </c>
      <c r="S4067" s="149" t="s">
        <v>135</v>
      </c>
      <c r="T4067" s="149" t="s">
        <v>3426</v>
      </c>
      <c r="U4067" s="149" t="s">
        <v>267</v>
      </c>
      <c r="V4067" s="149"/>
      <c r="W4067" s="149"/>
      <c r="X4067" s="149" t="s">
        <v>268</v>
      </c>
      <c r="Y4067" s="149"/>
      <c r="Z4067" s="149"/>
      <c r="AA4067" s="149"/>
      <c r="AB4067" s="149" t="s">
        <v>269</v>
      </c>
      <c r="AC4067" s="149" t="s">
        <v>270</v>
      </c>
      <c r="AD4067" s="149" t="s">
        <v>3426</v>
      </c>
      <c r="AE4067" s="149" t="s">
        <v>271</v>
      </c>
      <c r="AF4067" s="149"/>
      <c r="AG4067" s="149" t="s">
        <v>1098</v>
      </c>
      <c r="AH4067" s="149" t="s">
        <v>273</v>
      </c>
      <c r="AI4067" s="158">
        <v>91</v>
      </c>
      <c r="AJ4067" s="149"/>
      <c r="AK4067" s="159" t="s">
        <v>274</v>
      </c>
      <c r="AL4067" s="159" t="s">
        <v>274</v>
      </c>
      <c r="AM4067" s="149" t="s">
        <v>274</v>
      </c>
      <c r="AN4067" s="160">
        <v>4</v>
      </c>
      <c r="AO4067" s="149"/>
      <c r="AP4067" s="149" t="s">
        <v>274</v>
      </c>
      <c r="AQ4067" s="149" t="s">
        <v>275</v>
      </c>
      <c r="AR4067" s="158">
        <v>1</v>
      </c>
      <c r="AS4067" s="149" t="s">
        <v>275</v>
      </c>
      <c r="AT4067" s="149" t="s">
        <v>276</v>
      </c>
      <c r="AU4067" s="161">
        <v>1</v>
      </c>
      <c r="AV4067" s="159">
        <v>35474.14</v>
      </c>
      <c r="AW4067" s="159">
        <v>1418.97</v>
      </c>
      <c r="AX4067" s="149" t="s">
        <v>274</v>
      </c>
      <c r="AY4067" s="159">
        <v>394.17</v>
      </c>
      <c r="AZ4067" s="159">
        <v>394.17</v>
      </c>
      <c r="BA4067" s="159">
        <v>1576.68</v>
      </c>
      <c r="BB4067" s="159">
        <v>32084.32</v>
      </c>
      <c r="BC4067" s="162" t="s">
        <v>274</v>
      </c>
      <c r="BD4067" s="162">
        <v>0</v>
      </c>
      <c r="BE4067" s="159">
        <v>3389.82</v>
      </c>
      <c r="BF4067" s="159">
        <v>3389.82</v>
      </c>
      <c r="BG4067" s="159">
        <v>35474.14</v>
      </c>
    </row>
    <row r="4068" ht="28.05" customHeight="1" spans="1:59">
      <c r="A4068" s="149"/>
      <c r="B4068" s="149"/>
      <c r="C4068" s="149"/>
      <c r="D4068" s="149" t="s">
        <v>3726</v>
      </c>
      <c r="E4068" s="340" t="s">
        <v>17694</v>
      </c>
      <c r="F4068" s="149" t="s">
        <v>3726</v>
      </c>
      <c r="G4068" s="149" t="s">
        <v>17695</v>
      </c>
      <c r="H4068" s="149" t="s">
        <v>4577</v>
      </c>
      <c r="I4068" s="149" t="s">
        <v>14862</v>
      </c>
      <c r="J4068" s="149" t="s">
        <v>17696</v>
      </c>
      <c r="K4068" s="149"/>
      <c r="L4068" s="149" t="s">
        <v>262</v>
      </c>
      <c r="M4068" s="149"/>
      <c r="N4068" s="149" t="s">
        <v>263</v>
      </c>
      <c r="O4068" s="149" t="s">
        <v>214</v>
      </c>
      <c r="P4068" s="149" t="s">
        <v>53</v>
      </c>
      <c r="Q4068" s="149"/>
      <c r="R4068" s="149" t="s">
        <v>4026</v>
      </c>
      <c r="S4068" s="149" t="s">
        <v>3872</v>
      </c>
      <c r="T4068" s="149" t="s">
        <v>17685</v>
      </c>
      <c r="U4068" s="149" t="s">
        <v>267</v>
      </c>
      <c r="V4068" s="149"/>
      <c r="W4068" s="149"/>
      <c r="X4068" s="149" t="s">
        <v>268</v>
      </c>
      <c r="Y4068" s="149"/>
      <c r="Z4068" s="149"/>
      <c r="AA4068" s="149"/>
      <c r="AB4068" s="149" t="s">
        <v>269</v>
      </c>
      <c r="AC4068" s="149" t="s">
        <v>270</v>
      </c>
      <c r="AD4068" s="149" t="s">
        <v>17685</v>
      </c>
      <c r="AE4068" s="149" t="s">
        <v>271</v>
      </c>
      <c r="AF4068" s="149"/>
      <c r="AG4068" s="149" t="s">
        <v>1098</v>
      </c>
      <c r="AH4068" s="149" t="s">
        <v>273</v>
      </c>
      <c r="AI4068" s="158">
        <v>62</v>
      </c>
      <c r="AJ4068" s="149"/>
      <c r="AK4068" s="159" t="s">
        <v>274</v>
      </c>
      <c r="AL4068" s="159" t="s">
        <v>274</v>
      </c>
      <c r="AM4068" s="149" t="s">
        <v>274</v>
      </c>
      <c r="AN4068" s="160">
        <v>4</v>
      </c>
      <c r="AO4068" s="149"/>
      <c r="AP4068" s="149" t="s">
        <v>274</v>
      </c>
      <c r="AQ4068" s="149" t="s">
        <v>275</v>
      </c>
      <c r="AR4068" s="158">
        <v>1</v>
      </c>
      <c r="AS4068" s="149" t="s">
        <v>275</v>
      </c>
      <c r="AT4068" s="149" t="s">
        <v>276</v>
      </c>
      <c r="AU4068" s="161">
        <v>1</v>
      </c>
      <c r="AV4068" s="159">
        <v>42477.88</v>
      </c>
      <c r="AW4068" s="159">
        <v>1699.12</v>
      </c>
      <c r="AX4068" s="149" t="s">
        <v>274</v>
      </c>
      <c r="AY4068" s="159">
        <v>435.95</v>
      </c>
      <c r="AZ4068" s="159">
        <v>435.95</v>
      </c>
      <c r="BA4068" s="159">
        <v>1743.83</v>
      </c>
      <c r="BB4068" s="159">
        <v>25956.29</v>
      </c>
      <c r="BC4068" s="162" t="s">
        <v>274</v>
      </c>
      <c r="BD4068" s="162">
        <v>0</v>
      </c>
      <c r="BE4068" s="159">
        <v>16521.59</v>
      </c>
      <c r="BF4068" s="159">
        <v>16521.59</v>
      </c>
      <c r="BG4068" s="159">
        <v>42477.88</v>
      </c>
    </row>
    <row r="4069" ht="28.05" customHeight="1" spans="1:59">
      <c r="A4069" s="149"/>
      <c r="B4069" s="149"/>
      <c r="C4069" s="149"/>
      <c r="D4069" s="149" t="s">
        <v>3726</v>
      </c>
      <c r="E4069" s="340" t="s">
        <v>17697</v>
      </c>
      <c r="F4069" s="149" t="s">
        <v>3726</v>
      </c>
      <c r="G4069" s="149" t="s">
        <v>17698</v>
      </c>
      <c r="H4069" s="149" t="s">
        <v>4122</v>
      </c>
      <c r="I4069" s="149" t="s">
        <v>17699</v>
      </c>
      <c r="J4069" s="149" t="s">
        <v>17700</v>
      </c>
      <c r="K4069" s="149"/>
      <c r="L4069" s="149" t="s">
        <v>287</v>
      </c>
      <c r="M4069" s="149"/>
      <c r="N4069" s="149" t="s">
        <v>263</v>
      </c>
      <c r="O4069" s="149" t="s">
        <v>214</v>
      </c>
      <c r="P4069" s="149" t="s">
        <v>53</v>
      </c>
      <c r="Q4069" s="149"/>
      <c r="R4069" s="149" t="s">
        <v>2521</v>
      </c>
      <c r="S4069" s="149" t="s">
        <v>5829</v>
      </c>
      <c r="T4069" s="149" t="s">
        <v>17267</v>
      </c>
      <c r="U4069" s="149" t="s">
        <v>267</v>
      </c>
      <c r="V4069" s="149"/>
      <c r="W4069" s="149"/>
      <c r="X4069" s="149" t="s">
        <v>336</v>
      </c>
      <c r="Y4069" s="149"/>
      <c r="Z4069" s="149"/>
      <c r="AA4069" s="149"/>
      <c r="AB4069" s="149" t="s">
        <v>269</v>
      </c>
      <c r="AC4069" s="149" t="s">
        <v>270</v>
      </c>
      <c r="AD4069" s="149" t="s">
        <v>17267</v>
      </c>
      <c r="AE4069" s="149" t="s">
        <v>271</v>
      </c>
      <c r="AF4069" s="149"/>
      <c r="AG4069" s="149" t="s">
        <v>1098</v>
      </c>
      <c r="AH4069" s="149" t="s">
        <v>273</v>
      </c>
      <c r="AI4069" s="158">
        <v>67</v>
      </c>
      <c r="AJ4069" s="149"/>
      <c r="AK4069" s="159" t="s">
        <v>274</v>
      </c>
      <c r="AL4069" s="159" t="s">
        <v>274</v>
      </c>
      <c r="AM4069" s="149" t="s">
        <v>274</v>
      </c>
      <c r="AN4069" s="160">
        <v>4</v>
      </c>
      <c r="AO4069" s="149"/>
      <c r="AP4069" s="149" t="s">
        <v>274</v>
      </c>
      <c r="AQ4069" s="149" t="s">
        <v>275</v>
      </c>
      <c r="AR4069" s="158">
        <v>1</v>
      </c>
      <c r="AS4069" s="149" t="s">
        <v>275</v>
      </c>
      <c r="AT4069" s="149" t="s">
        <v>276</v>
      </c>
      <c r="AU4069" s="161">
        <v>1</v>
      </c>
      <c r="AV4069" s="159">
        <v>8620.69</v>
      </c>
      <c r="AW4069" s="159">
        <v>344.83</v>
      </c>
      <c r="AX4069" s="149" t="s">
        <v>274</v>
      </c>
      <c r="AY4069" s="159">
        <v>88.81</v>
      </c>
      <c r="AZ4069" s="159">
        <v>88.81</v>
      </c>
      <c r="BA4069" s="159">
        <v>355.24</v>
      </c>
      <c r="BB4069" s="159">
        <v>5700.26</v>
      </c>
      <c r="BC4069" s="162" t="s">
        <v>274</v>
      </c>
      <c r="BD4069" s="162">
        <v>0</v>
      </c>
      <c r="BE4069" s="159">
        <v>2920.43</v>
      </c>
      <c r="BF4069" s="159">
        <v>2920.43</v>
      </c>
      <c r="BG4069" s="159">
        <v>8620.69</v>
      </c>
    </row>
    <row r="4070" ht="28.05" customHeight="1" spans="1:59">
      <c r="A4070" s="149"/>
      <c r="B4070" s="149"/>
      <c r="C4070" s="149"/>
      <c r="D4070" s="149" t="s">
        <v>3726</v>
      </c>
      <c r="E4070" s="340" t="s">
        <v>17701</v>
      </c>
      <c r="F4070" s="149" t="s">
        <v>3726</v>
      </c>
      <c r="G4070" s="149" t="s">
        <v>17702</v>
      </c>
      <c r="H4070" s="149" t="s">
        <v>7855</v>
      </c>
      <c r="I4070" s="149" t="s">
        <v>7856</v>
      </c>
      <c r="J4070" s="149" t="s">
        <v>17703</v>
      </c>
      <c r="K4070" s="149"/>
      <c r="L4070" s="149" t="s">
        <v>262</v>
      </c>
      <c r="M4070" s="149"/>
      <c r="N4070" s="149" t="s">
        <v>263</v>
      </c>
      <c r="O4070" s="149" t="s">
        <v>214</v>
      </c>
      <c r="P4070" s="149" t="s">
        <v>53</v>
      </c>
      <c r="Q4070" s="149"/>
      <c r="R4070" s="149" t="s">
        <v>3914</v>
      </c>
      <c r="S4070" s="149" t="s">
        <v>3872</v>
      </c>
      <c r="T4070" s="149" t="s">
        <v>17685</v>
      </c>
      <c r="U4070" s="149" t="s">
        <v>267</v>
      </c>
      <c r="V4070" s="149"/>
      <c r="W4070" s="149"/>
      <c r="X4070" s="149" t="s">
        <v>268</v>
      </c>
      <c r="Y4070" s="149"/>
      <c r="Z4070" s="149"/>
      <c r="AA4070" s="149"/>
      <c r="AB4070" s="149" t="s">
        <v>269</v>
      </c>
      <c r="AC4070" s="149" t="s">
        <v>270</v>
      </c>
      <c r="AD4070" s="149" t="s">
        <v>17685</v>
      </c>
      <c r="AE4070" s="149" t="s">
        <v>271</v>
      </c>
      <c r="AF4070" s="149"/>
      <c r="AG4070" s="149" t="s">
        <v>1098</v>
      </c>
      <c r="AH4070" s="149" t="s">
        <v>273</v>
      </c>
      <c r="AI4070" s="158">
        <v>62</v>
      </c>
      <c r="AJ4070" s="149"/>
      <c r="AK4070" s="159" t="s">
        <v>274</v>
      </c>
      <c r="AL4070" s="159" t="s">
        <v>274</v>
      </c>
      <c r="AM4070" s="149" t="s">
        <v>274</v>
      </c>
      <c r="AN4070" s="160">
        <v>4</v>
      </c>
      <c r="AO4070" s="149"/>
      <c r="AP4070" s="149" t="s">
        <v>274</v>
      </c>
      <c r="AQ4070" s="149" t="s">
        <v>275</v>
      </c>
      <c r="AR4070" s="158">
        <v>1</v>
      </c>
      <c r="AS4070" s="149" t="s">
        <v>275</v>
      </c>
      <c r="AT4070" s="149" t="s">
        <v>276</v>
      </c>
      <c r="AU4070" s="161">
        <v>1</v>
      </c>
      <c r="AV4070" s="159">
        <v>12389.38</v>
      </c>
      <c r="AW4070" s="159">
        <v>495.58</v>
      </c>
      <c r="AX4070" s="149" t="s">
        <v>274</v>
      </c>
      <c r="AY4070" s="159">
        <v>127.16</v>
      </c>
      <c r="AZ4070" s="159">
        <v>127.16</v>
      </c>
      <c r="BA4070" s="159">
        <v>508.64</v>
      </c>
      <c r="BB4070" s="159">
        <v>7570.37</v>
      </c>
      <c r="BC4070" s="162" t="s">
        <v>274</v>
      </c>
      <c r="BD4070" s="162">
        <v>0</v>
      </c>
      <c r="BE4070" s="159">
        <v>4819.01</v>
      </c>
      <c r="BF4070" s="159">
        <v>4819.01</v>
      </c>
      <c r="BG4070" s="159">
        <v>12389.38</v>
      </c>
    </row>
    <row r="4071" ht="28.05" customHeight="1" spans="1:59">
      <c r="A4071" s="149"/>
      <c r="B4071" s="149"/>
      <c r="C4071" s="149"/>
      <c r="D4071" s="149" t="s">
        <v>3726</v>
      </c>
      <c r="E4071" s="340" t="s">
        <v>17704</v>
      </c>
      <c r="F4071" s="149" t="s">
        <v>3726</v>
      </c>
      <c r="G4071" s="149" t="s">
        <v>17705</v>
      </c>
      <c r="H4071" s="149" t="s">
        <v>92</v>
      </c>
      <c r="I4071" s="149" t="s">
        <v>16709</v>
      </c>
      <c r="J4071" s="149" t="s">
        <v>17706</v>
      </c>
      <c r="K4071" s="149"/>
      <c r="L4071" s="149" t="s">
        <v>262</v>
      </c>
      <c r="M4071" s="149"/>
      <c r="N4071" s="149" t="s">
        <v>263</v>
      </c>
      <c r="O4071" s="149" t="s">
        <v>214</v>
      </c>
      <c r="P4071" s="149" t="s">
        <v>53</v>
      </c>
      <c r="Q4071" s="149"/>
      <c r="R4071" s="149" t="s">
        <v>4599</v>
      </c>
      <c r="S4071" s="149" t="s">
        <v>5817</v>
      </c>
      <c r="T4071" s="149" t="s">
        <v>17707</v>
      </c>
      <c r="U4071" s="149" t="s">
        <v>267</v>
      </c>
      <c r="V4071" s="149"/>
      <c r="W4071" s="149"/>
      <c r="X4071" s="149" t="s">
        <v>268</v>
      </c>
      <c r="Y4071" s="149"/>
      <c r="Z4071" s="149"/>
      <c r="AA4071" s="149"/>
      <c r="AB4071" s="149" t="s">
        <v>269</v>
      </c>
      <c r="AC4071" s="149" t="s">
        <v>270</v>
      </c>
      <c r="AD4071" s="149" t="s">
        <v>17707</v>
      </c>
      <c r="AE4071" s="149" t="s">
        <v>271</v>
      </c>
      <c r="AF4071" s="149"/>
      <c r="AG4071" s="149" t="s">
        <v>1098</v>
      </c>
      <c r="AH4071" s="149" t="s">
        <v>273</v>
      </c>
      <c r="AI4071" s="158">
        <v>60</v>
      </c>
      <c r="AJ4071" s="149"/>
      <c r="AK4071" s="159" t="s">
        <v>274</v>
      </c>
      <c r="AL4071" s="159" t="s">
        <v>274</v>
      </c>
      <c r="AM4071" s="149" t="s">
        <v>274</v>
      </c>
      <c r="AN4071" s="160">
        <v>4</v>
      </c>
      <c r="AO4071" s="149"/>
      <c r="AP4071" s="149" t="s">
        <v>274</v>
      </c>
      <c r="AQ4071" s="149" t="s">
        <v>275</v>
      </c>
      <c r="AR4071" s="158">
        <v>1</v>
      </c>
      <c r="AS4071" s="149" t="s">
        <v>275</v>
      </c>
      <c r="AT4071" s="149" t="s">
        <v>276</v>
      </c>
      <c r="AU4071" s="161">
        <v>1</v>
      </c>
      <c r="AV4071" s="159">
        <v>8407.08</v>
      </c>
      <c r="AW4071" s="159">
        <v>336.28</v>
      </c>
      <c r="AX4071" s="149" t="s">
        <v>274</v>
      </c>
      <c r="AY4071" s="159">
        <v>84.07</v>
      </c>
      <c r="AZ4071" s="159">
        <v>84.07</v>
      </c>
      <c r="BA4071" s="159">
        <v>336.28</v>
      </c>
      <c r="BB4071" s="159">
        <v>5044.2</v>
      </c>
      <c r="BC4071" s="162" t="s">
        <v>274</v>
      </c>
      <c r="BD4071" s="162">
        <v>0</v>
      </c>
      <c r="BE4071" s="159">
        <v>3362.88</v>
      </c>
      <c r="BF4071" s="159">
        <v>3362.88</v>
      </c>
      <c r="BG4071" s="159">
        <v>8407.08</v>
      </c>
    </row>
    <row r="4072" ht="28.05" customHeight="1" spans="1:59">
      <c r="A4072" s="149"/>
      <c r="B4072" s="149"/>
      <c r="C4072" s="149"/>
      <c r="D4072" s="149" t="s">
        <v>3726</v>
      </c>
      <c r="E4072" s="340" t="s">
        <v>17708</v>
      </c>
      <c r="F4072" s="149" t="s">
        <v>3726</v>
      </c>
      <c r="G4072" s="149" t="s">
        <v>17709</v>
      </c>
      <c r="H4072" s="149" t="s">
        <v>4122</v>
      </c>
      <c r="I4072" s="149" t="s">
        <v>17699</v>
      </c>
      <c r="J4072" s="149" t="s">
        <v>17710</v>
      </c>
      <c r="K4072" s="149"/>
      <c r="L4072" s="149" t="s">
        <v>287</v>
      </c>
      <c r="M4072" s="149"/>
      <c r="N4072" s="149" t="s">
        <v>263</v>
      </c>
      <c r="O4072" s="149" t="s">
        <v>214</v>
      </c>
      <c r="P4072" s="149" t="s">
        <v>53</v>
      </c>
      <c r="Q4072" s="149"/>
      <c r="R4072" s="149" t="s">
        <v>2521</v>
      </c>
      <c r="S4072" s="149" t="s">
        <v>5829</v>
      </c>
      <c r="T4072" s="149" t="s">
        <v>17267</v>
      </c>
      <c r="U4072" s="149" t="s">
        <v>267</v>
      </c>
      <c r="V4072" s="149"/>
      <c r="W4072" s="149"/>
      <c r="X4072" s="149" t="s">
        <v>336</v>
      </c>
      <c r="Y4072" s="149"/>
      <c r="Z4072" s="149"/>
      <c r="AA4072" s="149"/>
      <c r="AB4072" s="149" t="s">
        <v>269</v>
      </c>
      <c r="AC4072" s="149" t="s">
        <v>270</v>
      </c>
      <c r="AD4072" s="149" t="s">
        <v>17267</v>
      </c>
      <c r="AE4072" s="149" t="s">
        <v>271</v>
      </c>
      <c r="AF4072" s="149"/>
      <c r="AG4072" s="149" t="s">
        <v>1098</v>
      </c>
      <c r="AH4072" s="149" t="s">
        <v>273</v>
      </c>
      <c r="AI4072" s="158">
        <v>67</v>
      </c>
      <c r="AJ4072" s="149"/>
      <c r="AK4072" s="159" t="s">
        <v>274</v>
      </c>
      <c r="AL4072" s="159" t="s">
        <v>274</v>
      </c>
      <c r="AM4072" s="149" t="s">
        <v>274</v>
      </c>
      <c r="AN4072" s="160">
        <v>4</v>
      </c>
      <c r="AO4072" s="149"/>
      <c r="AP4072" s="149" t="s">
        <v>274</v>
      </c>
      <c r="AQ4072" s="149" t="s">
        <v>275</v>
      </c>
      <c r="AR4072" s="158">
        <v>1</v>
      </c>
      <c r="AS4072" s="149" t="s">
        <v>275</v>
      </c>
      <c r="AT4072" s="149" t="s">
        <v>276</v>
      </c>
      <c r="AU4072" s="161">
        <v>1</v>
      </c>
      <c r="AV4072" s="159">
        <v>8620.69</v>
      </c>
      <c r="AW4072" s="159">
        <v>344.83</v>
      </c>
      <c r="AX4072" s="149" t="s">
        <v>274</v>
      </c>
      <c r="AY4072" s="159">
        <v>88.81</v>
      </c>
      <c r="AZ4072" s="159">
        <v>88.81</v>
      </c>
      <c r="BA4072" s="159">
        <v>355.24</v>
      </c>
      <c r="BB4072" s="159">
        <v>5700.26</v>
      </c>
      <c r="BC4072" s="162" t="s">
        <v>274</v>
      </c>
      <c r="BD4072" s="162">
        <v>0</v>
      </c>
      <c r="BE4072" s="159">
        <v>2920.43</v>
      </c>
      <c r="BF4072" s="159">
        <v>2920.43</v>
      </c>
      <c r="BG4072" s="159">
        <v>8620.69</v>
      </c>
    </row>
    <row r="4073" ht="28.05" customHeight="1" spans="1:59">
      <c r="A4073" s="149"/>
      <c r="B4073" s="149"/>
      <c r="C4073" s="149"/>
      <c r="D4073" s="149" t="s">
        <v>3726</v>
      </c>
      <c r="E4073" s="340" t="s">
        <v>17711</v>
      </c>
      <c r="F4073" s="149" t="s">
        <v>3726</v>
      </c>
      <c r="G4073" s="149" t="s">
        <v>17712</v>
      </c>
      <c r="H4073" s="149" t="s">
        <v>17713</v>
      </c>
      <c r="I4073" s="149" t="s">
        <v>17714</v>
      </c>
      <c r="J4073" s="149" t="s">
        <v>17715</v>
      </c>
      <c r="K4073" s="149"/>
      <c r="L4073" s="149" t="s">
        <v>262</v>
      </c>
      <c r="M4073" s="149"/>
      <c r="N4073" s="149" t="s">
        <v>263</v>
      </c>
      <c r="O4073" s="149" t="s">
        <v>214</v>
      </c>
      <c r="P4073" s="149" t="s">
        <v>53</v>
      </c>
      <c r="Q4073" s="149"/>
      <c r="R4073" s="149" t="s">
        <v>2512</v>
      </c>
      <c r="S4073" s="149" t="s">
        <v>4783</v>
      </c>
      <c r="T4073" s="149" t="s">
        <v>17716</v>
      </c>
      <c r="U4073" s="149" t="s">
        <v>267</v>
      </c>
      <c r="V4073" s="149"/>
      <c r="W4073" s="149"/>
      <c r="X4073" s="149" t="s">
        <v>336</v>
      </c>
      <c r="Y4073" s="149"/>
      <c r="Z4073" s="149"/>
      <c r="AA4073" s="149"/>
      <c r="AB4073" s="149" t="s">
        <v>269</v>
      </c>
      <c r="AC4073" s="149" t="s">
        <v>270</v>
      </c>
      <c r="AD4073" s="149" t="s">
        <v>17716</v>
      </c>
      <c r="AE4073" s="149" t="s">
        <v>271</v>
      </c>
      <c r="AF4073" s="149"/>
      <c r="AG4073" s="149" t="s">
        <v>1098</v>
      </c>
      <c r="AH4073" s="149" t="s">
        <v>273</v>
      </c>
      <c r="AI4073" s="158">
        <v>60</v>
      </c>
      <c r="AJ4073" s="149"/>
      <c r="AK4073" s="159" t="s">
        <v>274</v>
      </c>
      <c r="AL4073" s="159" t="s">
        <v>274</v>
      </c>
      <c r="AM4073" s="149" t="s">
        <v>274</v>
      </c>
      <c r="AN4073" s="160">
        <v>4</v>
      </c>
      <c r="AO4073" s="149"/>
      <c r="AP4073" s="149" t="s">
        <v>274</v>
      </c>
      <c r="AQ4073" s="149" t="s">
        <v>275</v>
      </c>
      <c r="AR4073" s="158">
        <v>1</v>
      </c>
      <c r="AS4073" s="149" t="s">
        <v>275</v>
      </c>
      <c r="AT4073" s="149" t="s">
        <v>276</v>
      </c>
      <c r="AU4073" s="161">
        <v>1</v>
      </c>
      <c r="AV4073" s="159">
        <v>23112.1</v>
      </c>
      <c r="AW4073" s="159">
        <v>924.48</v>
      </c>
      <c r="AX4073" s="149" t="s">
        <v>274</v>
      </c>
      <c r="AY4073" s="159">
        <v>231.12</v>
      </c>
      <c r="AZ4073" s="159">
        <v>231.12</v>
      </c>
      <c r="BA4073" s="159">
        <v>924.48</v>
      </c>
      <c r="BB4073" s="159">
        <v>13867.2</v>
      </c>
      <c r="BC4073" s="162" t="s">
        <v>274</v>
      </c>
      <c r="BD4073" s="162">
        <v>0</v>
      </c>
      <c r="BE4073" s="159">
        <v>9244.9</v>
      </c>
      <c r="BF4073" s="159">
        <v>9244.9</v>
      </c>
      <c r="BG4073" s="159">
        <v>23112.1</v>
      </c>
    </row>
    <row r="4074" ht="28.05" customHeight="1" spans="1:59">
      <c r="A4074" s="149"/>
      <c r="B4074" s="149"/>
      <c r="C4074" s="149"/>
      <c r="D4074" s="149" t="s">
        <v>3726</v>
      </c>
      <c r="E4074" s="340" t="s">
        <v>17717</v>
      </c>
      <c r="F4074" s="149" t="s">
        <v>3726</v>
      </c>
      <c r="G4074" s="149" t="s">
        <v>17718</v>
      </c>
      <c r="H4074" s="149" t="s">
        <v>4122</v>
      </c>
      <c r="I4074" s="149" t="s">
        <v>17699</v>
      </c>
      <c r="J4074" s="149" t="s">
        <v>17719</v>
      </c>
      <c r="K4074" s="149"/>
      <c r="L4074" s="149" t="s">
        <v>287</v>
      </c>
      <c r="M4074" s="149"/>
      <c r="N4074" s="149" t="s">
        <v>263</v>
      </c>
      <c r="O4074" s="149" t="s">
        <v>214</v>
      </c>
      <c r="P4074" s="149" t="s">
        <v>53</v>
      </c>
      <c r="Q4074" s="149"/>
      <c r="R4074" s="149" t="s">
        <v>2521</v>
      </c>
      <c r="S4074" s="149" t="s">
        <v>5829</v>
      </c>
      <c r="T4074" s="149" t="s">
        <v>17267</v>
      </c>
      <c r="U4074" s="149" t="s">
        <v>267</v>
      </c>
      <c r="V4074" s="149"/>
      <c r="W4074" s="149"/>
      <c r="X4074" s="149" t="s">
        <v>336</v>
      </c>
      <c r="Y4074" s="149"/>
      <c r="Z4074" s="149"/>
      <c r="AA4074" s="149"/>
      <c r="AB4074" s="149" t="s">
        <v>269</v>
      </c>
      <c r="AC4074" s="149" t="s">
        <v>270</v>
      </c>
      <c r="AD4074" s="149" t="s">
        <v>17267</v>
      </c>
      <c r="AE4074" s="149" t="s">
        <v>271</v>
      </c>
      <c r="AF4074" s="149"/>
      <c r="AG4074" s="149" t="s">
        <v>1098</v>
      </c>
      <c r="AH4074" s="149" t="s">
        <v>273</v>
      </c>
      <c r="AI4074" s="158">
        <v>67</v>
      </c>
      <c r="AJ4074" s="149"/>
      <c r="AK4074" s="159" t="s">
        <v>274</v>
      </c>
      <c r="AL4074" s="159" t="s">
        <v>274</v>
      </c>
      <c r="AM4074" s="149" t="s">
        <v>274</v>
      </c>
      <c r="AN4074" s="160">
        <v>4</v>
      </c>
      <c r="AO4074" s="149"/>
      <c r="AP4074" s="149" t="s">
        <v>274</v>
      </c>
      <c r="AQ4074" s="149" t="s">
        <v>275</v>
      </c>
      <c r="AR4074" s="158">
        <v>1</v>
      </c>
      <c r="AS4074" s="149" t="s">
        <v>275</v>
      </c>
      <c r="AT4074" s="149" t="s">
        <v>276</v>
      </c>
      <c r="AU4074" s="161">
        <v>1</v>
      </c>
      <c r="AV4074" s="159">
        <v>8620.69</v>
      </c>
      <c r="AW4074" s="159">
        <v>344.83</v>
      </c>
      <c r="AX4074" s="149" t="s">
        <v>274</v>
      </c>
      <c r="AY4074" s="159">
        <v>88.81</v>
      </c>
      <c r="AZ4074" s="159">
        <v>88.81</v>
      </c>
      <c r="BA4074" s="159">
        <v>355.24</v>
      </c>
      <c r="BB4074" s="159">
        <v>5700.26</v>
      </c>
      <c r="BC4074" s="162" t="s">
        <v>274</v>
      </c>
      <c r="BD4074" s="162">
        <v>0</v>
      </c>
      <c r="BE4074" s="159">
        <v>2920.43</v>
      </c>
      <c r="BF4074" s="159">
        <v>2920.43</v>
      </c>
      <c r="BG4074" s="159">
        <v>8620.69</v>
      </c>
    </row>
    <row r="4075" ht="28.05" customHeight="1" spans="1:59">
      <c r="A4075" s="149"/>
      <c r="B4075" s="149"/>
      <c r="C4075" s="149"/>
      <c r="D4075" s="149" t="s">
        <v>3726</v>
      </c>
      <c r="E4075" s="340" t="s">
        <v>17720</v>
      </c>
      <c r="F4075" s="149" t="s">
        <v>3726</v>
      </c>
      <c r="G4075" s="149" t="s">
        <v>17721</v>
      </c>
      <c r="H4075" s="149" t="s">
        <v>4122</v>
      </c>
      <c r="I4075" s="149" t="s">
        <v>17722</v>
      </c>
      <c r="J4075" s="149" t="s">
        <v>17723</v>
      </c>
      <c r="K4075" s="149"/>
      <c r="L4075" s="149" t="s">
        <v>287</v>
      </c>
      <c r="M4075" s="149"/>
      <c r="N4075" s="149" t="s">
        <v>263</v>
      </c>
      <c r="O4075" s="149" t="s">
        <v>214</v>
      </c>
      <c r="P4075" s="149" t="s">
        <v>53</v>
      </c>
      <c r="Q4075" s="149"/>
      <c r="R4075" s="149" t="s">
        <v>2521</v>
      </c>
      <c r="S4075" s="149" t="s">
        <v>5829</v>
      </c>
      <c r="T4075" s="149" t="s">
        <v>17267</v>
      </c>
      <c r="U4075" s="149" t="s">
        <v>267</v>
      </c>
      <c r="V4075" s="149"/>
      <c r="W4075" s="149"/>
      <c r="X4075" s="149" t="s">
        <v>336</v>
      </c>
      <c r="Y4075" s="149"/>
      <c r="Z4075" s="149"/>
      <c r="AA4075" s="149"/>
      <c r="AB4075" s="149" t="s">
        <v>269</v>
      </c>
      <c r="AC4075" s="149" t="s">
        <v>270</v>
      </c>
      <c r="AD4075" s="149" t="s">
        <v>17267</v>
      </c>
      <c r="AE4075" s="149" t="s">
        <v>271</v>
      </c>
      <c r="AF4075" s="149"/>
      <c r="AG4075" s="149" t="s">
        <v>1098</v>
      </c>
      <c r="AH4075" s="149" t="s">
        <v>273</v>
      </c>
      <c r="AI4075" s="158">
        <v>67</v>
      </c>
      <c r="AJ4075" s="149"/>
      <c r="AK4075" s="159" t="s">
        <v>274</v>
      </c>
      <c r="AL4075" s="159" t="s">
        <v>274</v>
      </c>
      <c r="AM4075" s="149" t="s">
        <v>274</v>
      </c>
      <c r="AN4075" s="160">
        <v>4</v>
      </c>
      <c r="AO4075" s="149"/>
      <c r="AP4075" s="149" t="s">
        <v>274</v>
      </c>
      <c r="AQ4075" s="149" t="s">
        <v>275</v>
      </c>
      <c r="AR4075" s="158">
        <v>1</v>
      </c>
      <c r="AS4075" s="149" t="s">
        <v>275</v>
      </c>
      <c r="AT4075" s="149" t="s">
        <v>276</v>
      </c>
      <c r="AU4075" s="161">
        <v>1</v>
      </c>
      <c r="AV4075" s="159">
        <v>10775.87</v>
      </c>
      <c r="AW4075" s="159">
        <v>431.03</v>
      </c>
      <c r="AX4075" s="149" t="s">
        <v>274</v>
      </c>
      <c r="AY4075" s="159">
        <v>111.02</v>
      </c>
      <c r="AZ4075" s="159">
        <v>111.02</v>
      </c>
      <c r="BA4075" s="159">
        <v>444.08</v>
      </c>
      <c r="BB4075" s="159">
        <v>7125.2</v>
      </c>
      <c r="BC4075" s="162" t="s">
        <v>274</v>
      </c>
      <c r="BD4075" s="162">
        <v>0</v>
      </c>
      <c r="BE4075" s="159">
        <v>3650.67</v>
      </c>
      <c r="BF4075" s="159">
        <v>3650.67</v>
      </c>
      <c r="BG4075" s="159">
        <v>10775.87</v>
      </c>
    </row>
    <row r="4076" ht="28.05" customHeight="1" spans="1:59">
      <c r="A4076" s="149"/>
      <c r="B4076" s="149"/>
      <c r="C4076" s="149"/>
      <c r="D4076" s="149" t="s">
        <v>3726</v>
      </c>
      <c r="E4076" s="340" t="s">
        <v>17724</v>
      </c>
      <c r="F4076" s="149" t="s">
        <v>3726</v>
      </c>
      <c r="G4076" s="149" t="s">
        <v>17725</v>
      </c>
      <c r="H4076" s="149" t="s">
        <v>17713</v>
      </c>
      <c r="I4076" s="149" t="s">
        <v>17714</v>
      </c>
      <c r="J4076" s="149" t="s">
        <v>17726</v>
      </c>
      <c r="K4076" s="149"/>
      <c r="L4076" s="149" t="s">
        <v>262</v>
      </c>
      <c r="M4076" s="149"/>
      <c r="N4076" s="149" t="s">
        <v>263</v>
      </c>
      <c r="O4076" s="149" t="s">
        <v>214</v>
      </c>
      <c r="P4076" s="149" t="s">
        <v>53</v>
      </c>
      <c r="Q4076" s="149"/>
      <c r="R4076" s="149" t="s">
        <v>2512</v>
      </c>
      <c r="S4076" s="149" t="s">
        <v>4783</v>
      </c>
      <c r="T4076" s="149" t="s">
        <v>17716</v>
      </c>
      <c r="U4076" s="149" t="s">
        <v>267</v>
      </c>
      <c r="V4076" s="149"/>
      <c r="W4076" s="149"/>
      <c r="X4076" s="149" t="s">
        <v>336</v>
      </c>
      <c r="Y4076" s="149"/>
      <c r="Z4076" s="149"/>
      <c r="AA4076" s="149"/>
      <c r="AB4076" s="149" t="s">
        <v>269</v>
      </c>
      <c r="AC4076" s="149" t="s">
        <v>270</v>
      </c>
      <c r="AD4076" s="149" t="s">
        <v>17716</v>
      </c>
      <c r="AE4076" s="149" t="s">
        <v>271</v>
      </c>
      <c r="AF4076" s="149"/>
      <c r="AG4076" s="149" t="s">
        <v>1098</v>
      </c>
      <c r="AH4076" s="149" t="s">
        <v>273</v>
      </c>
      <c r="AI4076" s="158">
        <v>60</v>
      </c>
      <c r="AJ4076" s="149"/>
      <c r="AK4076" s="159" t="s">
        <v>274</v>
      </c>
      <c r="AL4076" s="159" t="s">
        <v>274</v>
      </c>
      <c r="AM4076" s="149" t="s">
        <v>274</v>
      </c>
      <c r="AN4076" s="160">
        <v>4</v>
      </c>
      <c r="AO4076" s="149"/>
      <c r="AP4076" s="149" t="s">
        <v>274</v>
      </c>
      <c r="AQ4076" s="149" t="s">
        <v>275</v>
      </c>
      <c r="AR4076" s="158">
        <v>1</v>
      </c>
      <c r="AS4076" s="149" t="s">
        <v>275</v>
      </c>
      <c r="AT4076" s="149" t="s">
        <v>276</v>
      </c>
      <c r="AU4076" s="161">
        <v>1</v>
      </c>
      <c r="AV4076" s="159">
        <v>23112.1</v>
      </c>
      <c r="AW4076" s="159">
        <v>924.48</v>
      </c>
      <c r="AX4076" s="149" t="s">
        <v>274</v>
      </c>
      <c r="AY4076" s="159">
        <v>231.12</v>
      </c>
      <c r="AZ4076" s="159">
        <v>231.12</v>
      </c>
      <c r="BA4076" s="159">
        <v>924.48</v>
      </c>
      <c r="BB4076" s="159">
        <v>13867.2</v>
      </c>
      <c r="BC4076" s="162" t="s">
        <v>274</v>
      </c>
      <c r="BD4076" s="162">
        <v>0</v>
      </c>
      <c r="BE4076" s="159">
        <v>9244.9</v>
      </c>
      <c r="BF4076" s="159">
        <v>9244.9</v>
      </c>
      <c r="BG4076" s="159">
        <v>23112.1</v>
      </c>
    </row>
    <row r="4077" ht="28.05" customHeight="1" spans="1:59">
      <c r="A4077" s="149"/>
      <c r="B4077" s="149"/>
      <c r="C4077" s="149"/>
      <c r="D4077" s="149" t="s">
        <v>3726</v>
      </c>
      <c r="E4077" s="340" t="s">
        <v>17727</v>
      </c>
      <c r="F4077" s="149" t="s">
        <v>3726</v>
      </c>
      <c r="G4077" s="149" t="s">
        <v>17728</v>
      </c>
      <c r="H4077" s="149" t="s">
        <v>17729</v>
      </c>
      <c r="I4077" s="149" t="s">
        <v>17730</v>
      </c>
      <c r="J4077" s="149" t="s">
        <v>17731</v>
      </c>
      <c r="K4077" s="149"/>
      <c r="L4077" s="149" t="s">
        <v>262</v>
      </c>
      <c r="M4077" s="149"/>
      <c r="N4077" s="149" t="s">
        <v>263</v>
      </c>
      <c r="O4077" s="149" t="s">
        <v>214</v>
      </c>
      <c r="P4077" s="149" t="s">
        <v>53</v>
      </c>
      <c r="Q4077" s="149"/>
      <c r="R4077" s="149" t="s">
        <v>62</v>
      </c>
      <c r="S4077" s="149" t="s">
        <v>17732</v>
      </c>
      <c r="T4077" s="149" t="s">
        <v>3426</v>
      </c>
      <c r="U4077" s="149" t="s">
        <v>267</v>
      </c>
      <c r="V4077" s="149"/>
      <c r="W4077" s="149"/>
      <c r="X4077" s="149" t="s">
        <v>268</v>
      </c>
      <c r="Y4077" s="149"/>
      <c r="Z4077" s="149"/>
      <c r="AA4077" s="149"/>
      <c r="AB4077" s="149" t="s">
        <v>269</v>
      </c>
      <c r="AC4077" s="149" t="s">
        <v>270</v>
      </c>
      <c r="AD4077" s="149" t="s">
        <v>3426</v>
      </c>
      <c r="AE4077" s="149" t="s">
        <v>271</v>
      </c>
      <c r="AF4077" s="149"/>
      <c r="AG4077" s="149" t="s">
        <v>1098</v>
      </c>
      <c r="AH4077" s="149" t="s">
        <v>273</v>
      </c>
      <c r="AI4077" s="158">
        <v>91</v>
      </c>
      <c r="AJ4077" s="149"/>
      <c r="AK4077" s="159" t="s">
        <v>274</v>
      </c>
      <c r="AL4077" s="159" t="s">
        <v>274</v>
      </c>
      <c r="AM4077" s="149" t="s">
        <v>274</v>
      </c>
      <c r="AN4077" s="160">
        <v>4</v>
      </c>
      <c r="AO4077" s="149"/>
      <c r="AP4077" s="149" t="s">
        <v>274</v>
      </c>
      <c r="AQ4077" s="149" t="s">
        <v>275</v>
      </c>
      <c r="AR4077" s="158">
        <v>1</v>
      </c>
      <c r="AS4077" s="149" t="s">
        <v>275</v>
      </c>
      <c r="AT4077" s="149" t="s">
        <v>276</v>
      </c>
      <c r="AU4077" s="161">
        <v>1</v>
      </c>
      <c r="AV4077" s="159">
        <v>7024.14</v>
      </c>
      <c r="AW4077" s="159">
        <v>280.97</v>
      </c>
      <c r="AX4077" s="149" t="s">
        <v>274</v>
      </c>
      <c r="AY4077" s="159">
        <v>78.06</v>
      </c>
      <c r="AZ4077" s="159">
        <v>78.06</v>
      </c>
      <c r="BA4077" s="159">
        <v>312.24</v>
      </c>
      <c r="BB4077" s="159">
        <v>6352.88</v>
      </c>
      <c r="BC4077" s="162" t="s">
        <v>274</v>
      </c>
      <c r="BD4077" s="162">
        <v>0</v>
      </c>
      <c r="BE4077" s="159">
        <v>671.26</v>
      </c>
      <c r="BF4077" s="159">
        <v>671.26</v>
      </c>
      <c r="BG4077" s="159">
        <v>7024.14</v>
      </c>
    </row>
    <row r="4078" ht="28.05" customHeight="1" spans="1:59">
      <c r="A4078" s="149"/>
      <c r="B4078" s="149"/>
      <c r="C4078" s="149"/>
      <c r="D4078" s="149" t="s">
        <v>3726</v>
      </c>
      <c r="E4078" s="340" t="s">
        <v>17733</v>
      </c>
      <c r="F4078" s="149" t="s">
        <v>3726</v>
      </c>
      <c r="G4078" s="149" t="s">
        <v>17734</v>
      </c>
      <c r="H4078" s="149" t="s">
        <v>17713</v>
      </c>
      <c r="I4078" s="149" t="s">
        <v>17714</v>
      </c>
      <c r="J4078" s="149" t="s">
        <v>17735</v>
      </c>
      <c r="K4078" s="149"/>
      <c r="L4078" s="149" t="s">
        <v>262</v>
      </c>
      <c r="M4078" s="149"/>
      <c r="N4078" s="149" t="s">
        <v>263</v>
      </c>
      <c r="O4078" s="149" t="s">
        <v>214</v>
      </c>
      <c r="P4078" s="149" t="s">
        <v>53</v>
      </c>
      <c r="Q4078" s="149"/>
      <c r="R4078" s="149" t="s">
        <v>2521</v>
      </c>
      <c r="S4078" s="149" t="s">
        <v>4783</v>
      </c>
      <c r="T4078" s="149" t="s">
        <v>17716</v>
      </c>
      <c r="U4078" s="149" t="s">
        <v>267</v>
      </c>
      <c r="V4078" s="149"/>
      <c r="W4078" s="149"/>
      <c r="X4078" s="149" t="s">
        <v>336</v>
      </c>
      <c r="Y4078" s="149"/>
      <c r="Z4078" s="149"/>
      <c r="AA4078" s="149"/>
      <c r="AB4078" s="149" t="s">
        <v>269</v>
      </c>
      <c r="AC4078" s="149" t="s">
        <v>270</v>
      </c>
      <c r="AD4078" s="149" t="s">
        <v>17716</v>
      </c>
      <c r="AE4078" s="149" t="s">
        <v>271</v>
      </c>
      <c r="AF4078" s="149"/>
      <c r="AG4078" s="149" t="s">
        <v>1098</v>
      </c>
      <c r="AH4078" s="149" t="s">
        <v>273</v>
      </c>
      <c r="AI4078" s="158">
        <v>60</v>
      </c>
      <c r="AJ4078" s="149"/>
      <c r="AK4078" s="159" t="s">
        <v>274</v>
      </c>
      <c r="AL4078" s="159" t="s">
        <v>274</v>
      </c>
      <c r="AM4078" s="149" t="s">
        <v>274</v>
      </c>
      <c r="AN4078" s="160">
        <v>4</v>
      </c>
      <c r="AO4078" s="149"/>
      <c r="AP4078" s="149" t="s">
        <v>274</v>
      </c>
      <c r="AQ4078" s="149" t="s">
        <v>275</v>
      </c>
      <c r="AR4078" s="158">
        <v>1</v>
      </c>
      <c r="AS4078" s="149" t="s">
        <v>275</v>
      </c>
      <c r="AT4078" s="149" t="s">
        <v>276</v>
      </c>
      <c r="AU4078" s="161">
        <v>1</v>
      </c>
      <c r="AV4078" s="159">
        <v>23112.09</v>
      </c>
      <c r="AW4078" s="159">
        <v>924.48</v>
      </c>
      <c r="AX4078" s="149" t="s">
        <v>274</v>
      </c>
      <c r="AY4078" s="159">
        <v>231.12</v>
      </c>
      <c r="AZ4078" s="159">
        <v>231.12</v>
      </c>
      <c r="BA4078" s="159">
        <v>924.48</v>
      </c>
      <c r="BB4078" s="159">
        <v>13867.2</v>
      </c>
      <c r="BC4078" s="162" t="s">
        <v>274</v>
      </c>
      <c r="BD4078" s="162">
        <v>0</v>
      </c>
      <c r="BE4078" s="159">
        <v>9244.89</v>
      </c>
      <c r="BF4078" s="159">
        <v>9244.89</v>
      </c>
      <c r="BG4078" s="159">
        <v>23112.09</v>
      </c>
    </row>
    <row r="4079" ht="28.05" customHeight="1" spans="1:59">
      <c r="A4079" s="149"/>
      <c r="B4079" s="149"/>
      <c r="C4079" s="149"/>
      <c r="D4079" s="149" t="s">
        <v>3726</v>
      </c>
      <c r="E4079" s="340" t="s">
        <v>17736</v>
      </c>
      <c r="F4079" s="149" t="s">
        <v>3726</v>
      </c>
      <c r="G4079" s="149" t="s">
        <v>17737</v>
      </c>
      <c r="H4079" s="149" t="s">
        <v>6229</v>
      </c>
      <c r="I4079" s="149" t="s">
        <v>17738</v>
      </c>
      <c r="J4079" s="149" t="s">
        <v>17739</v>
      </c>
      <c r="K4079" s="149"/>
      <c r="L4079" s="149" t="s">
        <v>287</v>
      </c>
      <c r="M4079" s="149"/>
      <c r="N4079" s="149" t="s">
        <v>263</v>
      </c>
      <c r="O4079" s="149" t="s">
        <v>214</v>
      </c>
      <c r="P4079" s="149" t="s">
        <v>53</v>
      </c>
      <c r="Q4079" s="149"/>
      <c r="R4079" s="149" t="s">
        <v>2521</v>
      </c>
      <c r="S4079" s="149" t="s">
        <v>4332</v>
      </c>
      <c r="T4079" s="149" t="s">
        <v>17267</v>
      </c>
      <c r="U4079" s="149" t="s">
        <v>267</v>
      </c>
      <c r="V4079" s="149"/>
      <c r="W4079" s="149"/>
      <c r="X4079" s="149" t="s">
        <v>336</v>
      </c>
      <c r="Y4079" s="149"/>
      <c r="Z4079" s="149"/>
      <c r="AA4079" s="149"/>
      <c r="AB4079" s="149" t="s">
        <v>269</v>
      </c>
      <c r="AC4079" s="149" t="s">
        <v>270</v>
      </c>
      <c r="AD4079" s="149" t="s">
        <v>17267</v>
      </c>
      <c r="AE4079" s="149" t="s">
        <v>271</v>
      </c>
      <c r="AF4079" s="149"/>
      <c r="AG4079" s="149" t="s">
        <v>1098</v>
      </c>
      <c r="AH4079" s="149" t="s">
        <v>273</v>
      </c>
      <c r="AI4079" s="158">
        <v>67</v>
      </c>
      <c r="AJ4079" s="149"/>
      <c r="AK4079" s="159" t="s">
        <v>274</v>
      </c>
      <c r="AL4079" s="159" t="s">
        <v>274</v>
      </c>
      <c r="AM4079" s="149" t="s">
        <v>274</v>
      </c>
      <c r="AN4079" s="160">
        <v>4</v>
      </c>
      <c r="AO4079" s="149"/>
      <c r="AP4079" s="149" t="s">
        <v>274</v>
      </c>
      <c r="AQ4079" s="149" t="s">
        <v>275</v>
      </c>
      <c r="AR4079" s="158">
        <v>1</v>
      </c>
      <c r="AS4079" s="149" t="s">
        <v>275</v>
      </c>
      <c r="AT4079" s="149" t="s">
        <v>276</v>
      </c>
      <c r="AU4079" s="161">
        <v>1</v>
      </c>
      <c r="AV4079" s="159">
        <v>11206.9</v>
      </c>
      <c r="AW4079" s="159">
        <v>448.28</v>
      </c>
      <c r="AX4079" s="149" t="s">
        <v>274</v>
      </c>
      <c r="AY4079" s="159">
        <v>115.46</v>
      </c>
      <c r="AZ4079" s="159">
        <v>115.46</v>
      </c>
      <c r="BA4079" s="159">
        <v>461.84</v>
      </c>
      <c r="BB4079" s="159">
        <v>7410.18</v>
      </c>
      <c r="BC4079" s="162" t="s">
        <v>274</v>
      </c>
      <c r="BD4079" s="162">
        <v>0</v>
      </c>
      <c r="BE4079" s="159">
        <v>3796.72</v>
      </c>
      <c r="BF4079" s="159">
        <v>3796.72</v>
      </c>
      <c r="BG4079" s="159">
        <v>11206.9</v>
      </c>
    </row>
    <row r="4080" ht="28.05" customHeight="1" spans="1:59">
      <c r="A4080" s="149"/>
      <c r="B4080" s="149"/>
      <c r="C4080" s="149"/>
      <c r="D4080" s="149" t="s">
        <v>3726</v>
      </c>
      <c r="E4080" s="340" t="s">
        <v>17740</v>
      </c>
      <c r="F4080" s="149" t="s">
        <v>3726</v>
      </c>
      <c r="G4080" s="149" t="s">
        <v>17741</v>
      </c>
      <c r="H4080" s="149" t="s">
        <v>17742</v>
      </c>
      <c r="I4080" s="149" t="s">
        <v>17743</v>
      </c>
      <c r="J4080" s="149" t="s">
        <v>17744</v>
      </c>
      <c r="K4080" s="149"/>
      <c r="L4080" s="149" t="s">
        <v>262</v>
      </c>
      <c r="M4080" s="149"/>
      <c r="N4080" s="149" t="s">
        <v>263</v>
      </c>
      <c r="O4080" s="149" t="s">
        <v>214</v>
      </c>
      <c r="P4080" s="149" t="s">
        <v>53</v>
      </c>
      <c r="Q4080" s="149"/>
      <c r="R4080" s="149" t="s">
        <v>62</v>
      </c>
      <c r="S4080" s="149" t="s">
        <v>17732</v>
      </c>
      <c r="T4080" s="149" t="s">
        <v>3426</v>
      </c>
      <c r="U4080" s="149" t="s">
        <v>267</v>
      </c>
      <c r="V4080" s="149"/>
      <c r="W4080" s="149"/>
      <c r="X4080" s="149" t="s">
        <v>268</v>
      </c>
      <c r="Y4080" s="149"/>
      <c r="Z4080" s="149"/>
      <c r="AA4080" s="149"/>
      <c r="AB4080" s="149" t="s">
        <v>269</v>
      </c>
      <c r="AC4080" s="149" t="s">
        <v>270</v>
      </c>
      <c r="AD4080" s="149" t="s">
        <v>3426</v>
      </c>
      <c r="AE4080" s="149" t="s">
        <v>271</v>
      </c>
      <c r="AF4080" s="149"/>
      <c r="AG4080" s="149" t="s">
        <v>1098</v>
      </c>
      <c r="AH4080" s="149" t="s">
        <v>273</v>
      </c>
      <c r="AI4080" s="158">
        <v>91</v>
      </c>
      <c r="AJ4080" s="149"/>
      <c r="AK4080" s="159" t="s">
        <v>274</v>
      </c>
      <c r="AL4080" s="159" t="s">
        <v>274</v>
      </c>
      <c r="AM4080" s="149" t="s">
        <v>274</v>
      </c>
      <c r="AN4080" s="160">
        <v>4</v>
      </c>
      <c r="AO4080" s="149"/>
      <c r="AP4080" s="149" t="s">
        <v>274</v>
      </c>
      <c r="AQ4080" s="149" t="s">
        <v>275</v>
      </c>
      <c r="AR4080" s="158">
        <v>1</v>
      </c>
      <c r="AS4080" s="149" t="s">
        <v>275</v>
      </c>
      <c r="AT4080" s="149" t="s">
        <v>276</v>
      </c>
      <c r="AU4080" s="161">
        <v>1</v>
      </c>
      <c r="AV4080" s="159">
        <v>17273.71</v>
      </c>
      <c r="AW4080" s="159">
        <v>690.95</v>
      </c>
      <c r="AX4080" s="149" t="s">
        <v>274</v>
      </c>
      <c r="AY4080" s="159">
        <v>191.9</v>
      </c>
      <c r="AZ4080" s="159">
        <v>191.9</v>
      </c>
      <c r="BA4080" s="159">
        <v>767.6</v>
      </c>
      <c r="BB4080" s="159">
        <v>15623.24</v>
      </c>
      <c r="BC4080" s="162" t="s">
        <v>274</v>
      </c>
      <c r="BD4080" s="162">
        <v>0</v>
      </c>
      <c r="BE4080" s="159">
        <v>1650.47</v>
      </c>
      <c r="BF4080" s="159">
        <v>1650.47</v>
      </c>
      <c r="BG4080" s="159">
        <v>17273.71</v>
      </c>
    </row>
    <row r="4081" ht="28.05" customHeight="1" spans="1:59">
      <c r="A4081" s="149"/>
      <c r="B4081" s="149"/>
      <c r="C4081" s="149"/>
      <c r="D4081" s="149" t="s">
        <v>3726</v>
      </c>
      <c r="E4081" s="340" t="s">
        <v>17745</v>
      </c>
      <c r="F4081" s="149" t="s">
        <v>3726</v>
      </c>
      <c r="G4081" s="149" t="s">
        <v>17746</v>
      </c>
      <c r="H4081" s="149" t="s">
        <v>17742</v>
      </c>
      <c r="I4081" s="149" t="s">
        <v>17743</v>
      </c>
      <c r="J4081" s="149" t="s">
        <v>17747</v>
      </c>
      <c r="K4081" s="149"/>
      <c r="L4081" s="149" t="s">
        <v>262</v>
      </c>
      <c r="M4081" s="149"/>
      <c r="N4081" s="149" t="s">
        <v>263</v>
      </c>
      <c r="O4081" s="149" t="s">
        <v>214</v>
      </c>
      <c r="P4081" s="149" t="s">
        <v>53</v>
      </c>
      <c r="Q4081" s="149"/>
      <c r="R4081" s="149" t="s">
        <v>62</v>
      </c>
      <c r="S4081" s="149" t="s">
        <v>17732</v>
      </c>
      <c r="T4081" s="149" t="s">
        <v>3426</v>
      </c>
      <c r="U4081" s="149" t="s">
        <v>267</v>
      </c>
      <c r="V4081" s="149"/>
      <c r="W4081" s="149"/>
      <c r="X4081" s="149" t="s">
        <v>268</v>
      </c>
      <c r="Y4081" s="149"/>
      <c r="Z4081" s="149"/>
      <c r="AA4081" s="149"/>
      <c r="AB4081" s="149" t="s">
        <v>269</v>
      </c>
      <c r="AC4081" s="149" t="s">
        <v>270</v>
      </c>
      <c r="AD4081" s="149" t="s">
        <v>3426</v>
      </c>
      <c r="AE4081" s="149" t="s">
        <v>271</v>
      </c>
      <c r="AF4081" s="149"/>
      <c r="AG4081" s="149" t="s">
        <v>1098</v>
      </c>
      <c r="AH4081" s="149" t="s">
        <v>273</v>
      </c>
      <c r="AI4081" s="158">
        <v>91</v>
      </c>
      <c r="AJ4081" s="149"/>
      <c r="AK4081" s="159" t="s">
        <v>274</v>
      </c>
      <c r="AL4081" s="159" t="s">
        <v>274</v>
      </c>
      <c r="AM4081" s="149" t="s">
        <v>274</v>
      </c>
      <c r="AN4081" s="160">
        <v>4</v>
      </c>
      <c r="AO4081" s="149"/>
      <c r="AP4081" s="149" t="s">
        <v>274</v>
      </c>
      <c r="AQ4081" s="149" t="s">
        <v>275</v>
      </c>
      <c r="AR4081" s="158">
        <v>1</v>
      </c>
      <c r="AS4081" s="149" t="s">
        <v>275</v>
      </c>
      <c r="AT4081" s="149" t="s">
        <v>276</v>
      </c>
      <c r="AU4081" s="161">
        <v>1</v>
      </c>
      <c r="AV4081" s="159">
        <v>17273.71</v>
      </c>
      <c r="AW4081" s="159">
        <v>690.95</v>
      </c>
      <c r="AX4081" s="149" t="s">
        <v>274</v>
      </c>
      <c r="AY4081" s="159">
        <v>191.9</v>
      </c>
      <c r="AZ4081" s="159">
        <v>191.9</v>
      </c>
      <c r="BA4081" s="159">
        <v>767.6</v>
      </c>
      <c r="BB4081" s="159">
        <v>15623.24</v>
      </c>
      <c r="BC4081" s="162" t="s">
        <v>274</v>
      </c>
      <c r="BD4081" s="162">
        <v>0</v>
      </c>
      <c r="BE4081" s="159">
        <v>1650.47</v>
      </c>
      <c r="BF4081" s="159">
        <v>1650.47</v>
      </c>
      <c r="BG4081" s="159">
        <v>17273.71</v>
      </c>
    </row>
    <row r="4082" ht="28.05" customHeight="1" spans="1:59">
      <c r="A4082" s="149"/>
      <c r="B4082" s="149"/>
      <c r="C4082" s="149"/>
      <c r="D4082" s="149" t="s">
        <v>3726</v>
      </c>
      <c r="E4082" s="340" t="s">
        <v>17748</v>
      </c>
      <c r="F4082" s="149" t="s">
        <v>3726</v>
      </c>
      <c r="G4082" s="149" t="s">
        <v>17749</v>
      </c>
      <c r="H4082" s="149" t="s">
        <v>17713</v>
      </c>
      <c r="I4082" s="149" t="s">
        <v>17714</v>
      </c>
      <c r="J4082" s="149" t="s">
        <v>17750</v>
      </c>
      <c r="K4082" s="149"/>
      <c r="L4082" s="149" t="s">
        <v>262</v>
      </c>
      <c r="M4082" s="149"/>
      <c r="N4082" s="149" t="s">
        <v>263</v>
      </c>
      <c r="O4082" s="149" t="s">
        <v>214</v>
      </c>
      <c r="P4082" s="149" t="s">
        <v>53</v>
      </c>
      <c r="Q4082" s="149"/>
      <c r="R4082" s="149" t="s">
        <v>2521</v>
      </c>
      <c r="S4082" s="149" t="s">
        <v>4783</v>
      </c>
      <c r="T4082" s="149" t="s">
        <v>17716</v>
      </c>
      <c r="U4082" s="149" t="s">
        <v>267</v>
      </c>
      <c r="V4082" s="149"/>
      <c r="W4082" s="149"/>
      <c r="X4082" s="149" t="s">
        <v>336</v>
      </c>
      <c r="Y4082" s="149"/>
      <c r="Z4082" s="149"/>
      <c r="AA4082" s="149"/>
      <c r="AB4082" s="149" t="s">
        <v>269</v>
      </c>
      <c r="AC4082" s="149" t="s">
        <v>270</v>
      </c>
      <c r="AD4082" s="149" t="s">
        <v>17716</v>
      </c>
      <c r="AE4082" s="149" t="s">
        <v>271</v>
      </c>
      <c r="AF4082" s="149"/>
      <c r="AG4082" s="149" t="s">
        <v>1098</v>
      </c>
      <c r="AH4082" s="149" t="s">
        <v>273</v>
      </c>
      <c r="AI4082" s="158">
        <v>60</v>
      </c>
      <c r="AJ4082" s="149"/>
      <c r="AK4082" s="159" t="s">
        <v>274</v>
      </c>
      <c r="AL4082" s="159" t="s">
        <v>274</v>
      </c>
      <c r="AM4082" s="149" t="s">
        <v>274</v>
      </c>
      <c r="AN4082" s="160">
        <v>4</v>
      </c>
      <c r="AO4082" s="149"/>
      <c r="AP4082" s="149" t="s">
        <v>274</v>
      </c>
      <c r="AQ4082" s="149" t="s">
        <v>275</v>
      </c>
      <c r="AR4082" s="158">
        <v>1</v>
      </c>
      <c r="AS4082" s="149" t="s">
        <v>275</v>
      </c>
      <c r="AT4082" s="149" t="s">
        <v>276</v>
      </c>
      <c r="AU4082" s="161">
        <v>1</v>
      </c>
      <c r="AV4082" s="159">
        <v>23112.09</v>
      </c>
      <c r="AW4082" s="159">
        <v>924.48</v>
      </c>
      <c r="AX4082" s="149" t="s">
        <v>274</v>
      </c>
      <c r="AY4082" s="159">
        <v>231.12</v>
      </c>
      <c r="AZ4082" s="159">
        <v>231.12</v>
      </c>
      <c r="BA4082" s="159">
        <v>924.48</v>
      </c>
      <c r="BB4082" s="159">
        <v>13867.2</v>
      </c>
      <c r="BC4082" s="162" t="s">
        <v>274</v>
      </c>
      <c r="BD4082" s="162">
        <v>0</v>
      </c>
      <c r="BE4082" s="159">
        <v>9244.89</v>
      </c>
      <c r="BF4082" s="159">
        <v>9244.89</v>
      </c>
      <c r="BG4082" s="159">
        <v>23112.09</v>
      </c>
    </row>
    <row r="4083" ht="28.05" customHeight="1" spans="1:59">
      <c r="A4083" s="149"/>
      <c r="B4083" s="149"/>
      <c r="C4083" s="149"/>
      <c r="D4083" s="149" t="s">
        <v>3726</v>
      </c>
      <c r="E4083" s="340" t="s">
        <v>17751</v>
      </c>
      <c r="F4083" s="149" t="s">
        <v>3726</v>
      </c>
      <c r="G4083" s="149" t="s">
        <v>17752</v>
      </c>
      <c r="H4083" s="149" t="s">
        <v>6229</v>
      </c>
      <c r="I4083" s="149" t="s">
        <v>17738</v>
      </c>
      <c r="J4083" s="149" t="s">
        <v>17753</v>
      </c>
      <c r="K4083" s="149"/>
      <c r="L4083" s="149" t="s">
        <v>287</v>
      </c>
      <c r="M4083" s="149"/>
      <c r="N4083" s="149" t="s">
        <v>263</v>
      </c>
      <c r="O4083" s="149" t="s">
        <v>214</v>
      </c>
      <c r="P4083" s="149" t="s">
        <v>53</v>
      </c>
      <c r="Q4083" s="149"/>
      <c r="R4083" s="149" t="s">
        <v>2521</v>
      </c>
      <c r="S4083" s="149" t="s">
        <v>4332</v>
      </c>
      <c r="T4083" s="149" t="s">
        <v>17267</v>
      </c>
      <c r="U4083" s="149" t="s">
        <v>267</v>
      </c>
      <c r="V4083" s="149"/>
      <c r="W4083" s="149"/>
      <c r="X4083" s="149" t="s">
        <v>336</v>
      </c>
      <c r="Y4083" s="149"/>
      <c r="Z4083" s="149"/>
      <c r="AA4083" s="149"/>
      <c r="AB4083" s="149" t="s">
        <v>269</v>
      </c>
      <c r="AC4083" s="149" t="s">
        <v>270</v>
      </c>
      <c r="AD4083" s="149" t="s">
        <v>17267</v>
      </c>
      <c r="AE4083" s="149" t="s">
        <v>271</v>
      </c>
      <c r="AF4083" s="149"/>
      <c r="AG4083" s="149" t="s">
        <v>1098</v>
      </c>
      <c r="AH4083" s="149" t="s">
        <v>273</v>
      </c>
      <c r="AI4083" s="158">
        <v>67</v>
      </c>
      <c r="AJ4083" s="149"/>
      <c r="AK4083" s="159" t="s">
        <v>274</v>
      </c>
      <c r="AL4083" s="159" t="s">
        <v>274</v>
      </c>
      <c r="AM4083" s="149" t="s">
        <v>274</v>
      </c>
      <c r="AN4083" s="160">
        <v>4</v>
      </c>
      <c r="AO4083" s="149"/>
      <c r="AP4083" s="149" t="s">
        <v>274</v>
      </c>
      <c r="AQ4083" s="149" t="s">
        <v>275</v>
      </c>
      <c r="AR4083" s="158">
        <v>1</v>
      </c>
      <c r="AS4083" s="149" t="s">
        <v>275</v>
      </c>
      <c r="AT4083" s="149" t="s">
        <v>276</v>
      </c>
      <c r="AU4083" s="161">
        <v>1</v>
      </c>
      <c r="AV4083" s="159">
        <v>11206.9</v>
      </c>
      <c r="AW4083" s="159">
        <v>448.28</v>
      </c>
      <c r="AX4083" s="149" t="s">
        <v>274</v>
      </c>
      <c r="AY4083" s="159">
        <v>115.46</v>
      </c>
      <c r="AZ4083" s="159">
        <v>115.46</v>
      </c>
      <c r="BA4083" s="159">
        <v>461.84</v>
      </c>
      <c r="BB4083" s="159">
        <v>7410.18</v>
      </c>
      <c r="BC4083" s="162" t="s">
        <v>274</v>
      </c>
      <c r="BD4083" s="162">
        <v>0</v>
      </c>
      <c r="BE4083" s="159">
        <v>3796.72</v>
      </c>
      <c r="BF4083" s="159">
        <v>3796.72</v>
      </c>
      <c r="BG4083" s="159">
        <v>11206.9</v>
      </c>
    </row>
    <row r="4084" ht="28.05" customHeight="1" spans="1:59">
      <c r="A4084" s="149"/>
      <c r="B4084" s="149"/>
      <c r="C4084" s="149"/>
      <c r="D4084" s="149" t="s">
        <v>3726</v>
      </c>
      <c r="E4084" s="340" t="s">
        <v>17754</v>
      </c>
      <c r="F4084" s="149" t="s">
        <v>3726</v>
      </c>
      <c r="G4084" s="149" t="s">
        <v>17755</v>
      </c>
      <c r="H4084" s="149" t="s">
        <v>17713</v>
      </c>
      <c r="I4084" s="149" t="s">
        <v>17714</v>
      </c>
      <c r="J4084" s="149" t="s">
        <v>17756</v>
      </c>
      <c r="K4084" s="149"/>
      <c r="L4084" s="149" t="s">
        <v>262</v>
      </c>
      <c r="M4084" s="149"/>
      <c r="N4084" s="149" t="s">
        <v>263</v>
      </c>
      <c r="O4084" s="149" t="s">
        <v>214</v>
      </c>
      <c r="P4084" s="149" t="s">
        <v>53</v>
      </c>
      <c r="Q4084" s="149"/>
      <c r="R4084" s="149" t="s">
        <v>2521</v>
      </c>
      <c r="S4084" s="149" t="s">
        <v>4783</v>
      </c>
      <c r="T4084" s="149" t="s">
        <v>17716</v>
      </c>
      <c r="U4084" s="149" t="s">
        <v>267</v>
      </c>
      <c r="V4084" s="149"/>
      <c r="W4084" s="149"/>
      <c r="X4084" s="149" t="s">
        <v>336</v>
      </c>
      <c r="Y4084" s="149"/>
      <c r="Z4084" s="149"/>
      <c r="AA4084" s="149"/>
      <c r="AB4084" s="149" t="s">
        <v>269</v>
      </c>
      <c r="AC4084" s="149" t="s">
        <v>270</v>
      </c>
      <c r="AD4084" s="149" t="s">
        <v>17716</v>
      </c>
      <c r="AE4084" s="149" t="s">
        <v>271</v>
      </c>
      <c r="AF4084" s="149"/>
      <c r="AG4084" s="149" t="s">
        <v>1098</v>
      </c>
      <c r="AH4084" s="149" t="s">
        <v>273</v>
      </c>
      <c r="AI4084" s="158">
        <v>60</v>
      </c>
      <c r="AJ4084" s="149"/>
      <c r="AK4084" s="159" t="s">
        <v>274</v>
      </c>
      <c r="AL4084" s="159" t="s">
        <v>274</v>
      </c>
      <c r="AM4084" s="149" t="s">
        <v>274</v>
      </c>
      <c r="AN4084" s="160">
        <v>4</v>
      </c>
      <c r="AO4084" s="149"/>
      <c r="AP4084" s="149" t="s">
        <v>274</v>
      </c>
      <c r="AQ4084" s="149" t="s">
        <v>275</v>
      </c>
      <c r="AR4084" s="158">
        <v>1</v>
      </c>
      <c r="AS4084" s="149" t="s">
        <v>275</v>
      </c>
      <c r="AT4084" s="149" t="s">
        <v>276</v>
      </c>
      <c r="AU4084" s="161">
        <v>1</v>
      </c>
      <c r="AV4084" s="159">
        <v>23112.09</v>
      </c>
      <c r="AW4084" s="159">
        <v>924.48</v>
      </c>
      <c r="AX4084" s="149" t="s">
        <v>274</v>
      </c>
      <c r="AY4084" s="159">
        <v>231.12</v>
      </c>
      <c r="AZ4084" s="159">
        <v>231.12</v>
      </c>
      <c r="BA4084" s="159">
        <v>924.48</v>
      </c>
      <c r="BB4084" s="159">
        <v>13867.2</v>
      </c>
      <c r="BC4084" s="162" t="s">
        <v>274</v>
      </c>
      <c r="BD4084" s="162">
        <v>0</v>
      </c>
      <c r="BE4084" s="159">
        <v>9244.89</v>
      </c>
      <c r="BF4084" s="159">
        <v>9244.89</v>
      </c>
      <c r="BG4084" s="159">
        <v>23112.09</v>
      </c>
    </row>
    <row r="4085" ht="28.05" customHeight="1" spans="1:59">
      <c r="A4085" s="149"/>
      <c r="B4085" s="149"/>
      <c r="C4085" s="149"/>
      <c r="D4085" s="149" t="s">
        <v>3726</v>
      </c>
      <c r="E4085" s="340" t="s">
        <v>17757</v>
      </c>
      <c r="F4085" s="149" t="s">
        <v>3726</v>
      </c>
      <c r="G4085" s="149" t="s">
        <v>17758</v>
      </c>
      <c r="H4085" s="149" t="s">
        <v>6229</v>
      </c>
      <c r="I4085" s="149" t="s">
        <v>17738</v>
      </c>
      <c r="J4085" s="149" t="s">
        <v>17759</v>
      </c>
      <c r="K4085" s="149"/>
      <c r="L4085" s="149" t="s">
        <v>287</v>
      </c>
      <c r="M4085" s="149"/>
      <c r="N4085" s="149" t="s">
        <v>263</v>
      </c>
      <c r="O4085" s="149" t="s">
        <v>214</v>
      </c>
      <c r="P4085" s="149" t="s">
        <v>53</v>
      </c>
      <c r="Q4085" s="149"/>
      <c r="R4085" s="149" t="s">
        <v>2521</v>
      </c>
      <c r="S4085" s="149" t="s">
        <v>4332</v>
      </c>
      <c r="T4085" s="149" t="s">
        <v>17267</v>
      </c>
      <c r="U4085" s="149" t="s">
        <v>267</v>
      </c>
      <c r="V4085" s="149"/>
      <c r="W4085" s="149"/>
      <c r="X4085" s="149" t="s">
        <v>336</v>
      </c>
      <c r="Y4085" s="149"/>
      <c r="Z4085" s="149"/>
      <c r="AA4085" s="149"/>
      <c r="AB4085" s="149" t="s">
        <v>269</v>
      </c>
      <c r="AC4085" s="149" t="s">
        <v>270</v>
      </c>
      <c r="AD4085" s="149" t="s">
        <v>17267</v>
      </c>
      <c r="AE4085" s="149" t="s">
        <v>271</v>
      </c>
      <c r="AF4085" s="149"/>
      <c r="AG4085" s="149" t="s">
        <v>1098</v>
      </c>
      <c r="AH4085" s="149" t="s">
        <v>273</v>
      </c>
      <c r="AI4085" s="158">
        <v>67</v>
      </c>
      <c r="AJ4085" s="149"/>
      <c r="AK4085" s="159" t="s">
        <v>274</v>
      </c>
      <c r="AL4085" s="159" t="s">
        <v>274</v>
      </c>
      <c r="AM4085" s="149" t="s">
        <v>274</v>
      </c>
      <c r="AN4085" s="160">
        <v>4</v>
      </c>
      <c r="AO4085" s="149"/>
      <c r="AP4085" s="149" t="s">
        <v>274</v>
      </c>
      <c r="AQ4085" s="149" t="s">
        <v>275</v>
      </c>
      <c r="AR4085" s="158">
        <v>1</v>
      </c>
      <c r="AS4085" s="149" t="s">
        <v>275</v>
      </c>
      <c r="AT4085" s="149" t="s">
        <v>276</v>
      </c>
      <c r="AU4085" s="161">
        <v>1</v>
      </c>
      <c r="AV4085" s="159">
        <v>11206.9</v>
      </c>
      <c r="AW4085" s="159">
        <v>448.28</v>
      </c>
      <c r="AX4085" s="149" t="s">
        <v>274</v>
      </c>
      <c r="AY4085" s="159">
        <v>115.46</v>
      </c>
      <c r="AZ4085" s="159">
        <v>115.46</v>
      </c>
      <c r="BA4085" s="159">
        <v>461.84</v>
      </c>
      <c r="BB4085" s="159">
        <v>7410.18</v>
      </c>
      <c r="BC4085" s="162" t="s">
        <v>274</v>
      </c>
      <c r="BD4085" s="162">
        <v>0</v>
      </c>
      <c r="BE4085" s="159">
        <v>3796.72</v>
      </c>
      <c r="BF4085" s="159">
        <v>3796.72</v>
      </c>
      <c r="BG4085" s="159">
        <v>11206.9</v>
      </c>
    </row>
    <row r="4086" ht="28.05" customHeight="1" spans="1:59">
      <c r="A4086" s="149"/>
      <c r="B4086" s="149"/>
      <c r="C4086" s="149"/>
      <c r="D4086" s="149" t="s">
        <v>3726</v>
      </c>
      <c r="E4086" s="340" t="s">
        <v>17760</v>
      </c>
      <c r="F4086" s="149" t="s">
        <v>3726</v>
      </c>
      <c r="G4086" s="149" t="s">
        <v>17761</v>
      </c>
      <c r="H4086" s="149" t="s">
        <v>17742</v>
      </c>
      <c r="I4086" s="149" t="s">
        <v>17743</v>
      </c>
      <c r="J4086" s="149" t="s">
        <v>17762</v>
      </c>
      <c r="K4086" s="149"/>
      <c r="L4086" s="149" t="s">
        <v>262</v>
      </c>
      <c r="M4086" s="149"/>
      <c r="N4086" s="149" t="s">
        <v>263</v>
      </c>
      <c r="O4086" s="149" t="s">
        <v>214</v>
      </c>
      <c r="P4086" s="149" t="s">
        <v>53</v>
      </c>
      <c r="Q4086" s="149"/>
      <c r="R4086" s="149" t="s">
        <v>62</v>
      </c>
      <c r="S4086" s="149" t="s">
        <v>17732</v>
      </c>
      <c r="T4086" s="149" t="s">
        <v>3426</v>
      </c>
      <c r="U4086" s="149" t="s">
        <v>267</v>
      </c>
      <c r="V4086" s="149"/>
      <c r="W4086" s="149"/>
      <c r="X4086" s="149" t="s">
        <v>268</v>
      </c>
      <c r="Y4086" s="149"/>
      <c r="Z4086" s="149"/>
      <c r="AA4086" s="149"/>
      <c r="AB4086" s="149" t="s">
        <v>269</v>
      </c>
      <c r="AC4086" s="149" t="s">
        <v>270</v>
      </c>
      <c r="AD4086" s="149" t="s">
        <v>3426</v>
      </c>
      <c r="AE4086" s="149" t="s">
        <v>271</v>
      </c>
      <c r="AF4086" s="149"/>
      <c r="AG4086" s="149" t="s">
        <v>1098</v>
      </c>
      <c r="AH4086" s="149" t="s">
        <v>273</v>
      </c>
      <c r="AI4086" s="158">
        <v>91</v>
      </c>
      <c r="AJ4086" s="149"/>
      <c r="AK4086" s="159" t="s">
        <v>274</v>
      </c>
      <c r="AL4086" s="159" t="s">
        <v>274</v>
      </c>
      <c r="AM4086" s="149" t="s">
        <v>274</v>
      </c>
      <c r="AN4086" s="160">
        <v>4</v>
      </c>
      <c r="AO4086" s="149"/>
      <c r="AP4086" s="149" t="s">
        <v>274</v>
      </c>
      <c r="AQ4086" s="149" t="s">
        <v>275</v>
      </c>
      <c r="AR4086" s="158">
        <v>1</v>
      </c>
      <c r="AS4086" s="149" t="s">
        <v>275</v>
      </c>
      <c r="AT4086" s="149" t="s">
        <v>276</v>
      </c>
      <c r="AU4086" s="161">
        <v>1</v>
      </c>
      <c r="AV4086" s="159">
        <v>17273.71</v>
      </c>
      <c r="AW4086" s="159">
        <v>690.95</v>
      </c>
      <c r="AX4086" s="149" t="s">
        <v>274</v>
      </c>
      <c r="AY4086" s="159">
        <v>191.9</v>
      </c>
      <c r="AZ4086" s="159">
        <v>191.9</v>
      </c>
      <c r="BA4086" s="159">
        <v>767.6</v>
      </c>
      <c r="BB4086" s="159">
        <v>15623.24</v>
      </c>
      <c r="BC4086" s="162" t="s">
        <v>274</v>
      </c>
      <c r="BD4086" s="162">
        <v>0</v>
      </c>
      <c r="BE4086" s="159">
        <v>1650.47</v>
      </c>
      <c r="BF4086" s="159">
        <v>1650.47</v>
      </c>
      <c r="BG4086" s="159">
        <v>17273.71</v>
      </c>
    </row>
    <row r="4087" ht="28.05" customHeight="1" spans="1:59">
      <c r="A4087" s="149"/>
      <c r="B4087" s="149"/>
      <c r="C4087" s="149"/>
      <c r="D4087" s="149" t="s">
        <v>3726</v>
      </c>
      <c r="E4087" s="340" t="s">
        <v>17763</v>
      </c>
      <c r="F4087" s="149" t="s">
        <v>3726</v>
      </c>
      <c r="G4087" s="149" t="s">
        <v>17764</v>
      </c>
      <c r="H4087" s="149" t="s">
        <v>17713</v>
      </c>
      <c r="I4087" s="149" t="s">
        <v>17714</v>
      </c>
      <c r="J4087" s="149" t="s">
        <v>17765</v>
      </c>
      <c r="K4087" s="149"/>
      <c r="L4087" s="149" t="s">
        <v>262</v>
      </c>
      <c r="M4087" s="149"/>
      <c r="N4087" s="149" t="s">
        <v>263</v>
      </c>
      <c r="O4087" s="149" t="s">
        <v>214</v>
      </c>
      <c r="P4087" s="149" t="s">
        <v>53</v>
      </c>
      <c r="Q4087" s="149"/>
      <c r="R4087" s="149" t="s">
        <v>3952</v>
      </c>
      <c r="S4087" s="149" t="s">
        <v>4783</v>
      </c>
      <c r="T4087" s="149" t="s">
        <v>17716</v>
      </c>
      <c r="U4087" s="149" t="s">
        <v>267</v>
      </c>
      <c r="V4087" s="149"/>
      <c r="W4087" s="149"/>
      <c r="X4087" s="149" t="s">
        <v>336</v>
      </c>
      <c r="Y4087" s="149"/>
      <c r="Z4087" s="149"/>
      <c r="AA4087" s="149"/>
      <c r="AB4087" s="149" t="s">
        <v>269</v>
      </c>
      <c r="AC4087" s="149" t="s">
        <v>270</v>
      </c>
      <c r="AD4087" s="149" t="s">
        <v>17716</v>
      </c>
      <c r="AE4087" s="149" t="s">
        <v>271</v>
      </c>
      <c r="AF4087" s="149"/>
      <c r="AG4087" s="149" t="s">
        <v>1098</v>
      </c>
      <c r="AH4087" s="149" t="s">
        <v>273</v>
      </c>
      <c r="AI4087" s="158">
        <v>60</v>
      </c>
      <c r="AJ4087" s="149"/>
      <c r="AK4087" s="159" t="s">
        <v>274</v>
      </c>
      <c r="AL4087" s="159" t="s">
        <v>274</v>
      </c>
      <c r="AM4087" s="149" t="s">
        <v>274</v>
      </c>
      <c r="AN4087" s="160">
        <v>4</v>
      </c>
      <c r="AO4087" s="149"/>
      <c r="AP4087" s="149" t="s">
        <v>274</v>
      </c>
      <c r="AQ4087" s="149" t="s">
        <v>275</v>
      </c>
      <c r="AR4087" s="158">
        <v>1</v>
      </c>
      <c r="AS4087" s="149" t="s">
        <v>275</v>
      </c>
      <c r="AT4087" s="149" t="s">
        <v>276</v>
      </c>
      <c r="AU4087" s="161">
        <v>1</v>
      </c>
      <c r="AV4087" s="159">
        <v>23112.09</v>
      </c>
      <c r="AW4087" s="159">
        <v>924.48</v>
      </c>
      <c r="AX4087" s="149" t="s">
        <v>274</v>
      </c>
      <c r="AY4087" s="159">
        <v>231.12</v>
      </c>
      <c r="AZ4087" s="159">
        <v>231.12</v>
      </c>
      <c r="BA4087" s="159">
        <v>924.48</v>
      </c>
      <c r="BB4087" s="159">
        <v>13867.2</v>
      </c>
      <c r="BC4087" s="162" t="s">
        <v>274</v>
      </c>
      <c r="BD4087" s="162">
        <v>0</v>
      </c>
      <c r="BE4087" s="159">
        <v>9244.89</v>
      </c>
      <c r="BF4087" s="159">
        <v>9244.89</v>
      </c>
      <c r="BG4087" s="159">
        <v>23112.09</v>
      </c>
    </row>
    <row r="4088" ht="28.05" customHeight="1" spans="1:59">
      <c r="A4088" s="149"/>
      <c r="B4088" s="149"/>
      <c r="C4088" s="149"/>
      <c r="D4088" s="149" t="s">
        <v>3726</v>
      </c>
      <c r="E4088" s="340" t="s">
        <v>17766</v>
      </c>
      <c r="F4088" s="149" t="s">
        <v>3726</v>
      </c>
      <c r="G4088" s="149" t="s">
        <v>17767</v>
      </c>
      <c r="H4088" s="149" t="s">
        <v>17742</v>
      </c>
      <c r="I4088" s="149" t="s">
        <v>17743</v>
      </c>
      <c r="J4088" s="149" t="s">
        <v>17768</v>
      </c>
      <c r="K4088" s="149"/>
      <c r="L4088" s="149" t="s">
        <v>262</v>
      </c>
      <c r="M4088" s="149"/>
      <c r="N4088" s="149" t="s">
        <v>263</v>
      </c>
      <c r="O4088" s="149" t="s">
        <v>214</v>
      </c>
      <c r="P4088" s="149" t="s">
        <v>53</v>
      </c>
      <c r="Q4088" s="149"/>
      <c r="R4088" s="149" t="s">
        <v>62</v>
      </c>
      <c r="S4088" s="149" t="s">
        <v>17732</v>
      </c>
      <c r="T4088" s="149" t="s">
        <v>3426</v>
      </c>
      <c r="U4088" s="149" t="s">
        <v>267</v>
      </c>
      <c r="V4088" s="149"/>
      <c r="W4088" s="149"/>
      <c r="X4088" s="149" t="s">
        <v>268</v>
      </c>
      <c r="Y4088" s="149"/>
      <c r="Z4088" s="149"/>
      <c r="AA4088" s="149"/>
      <c r="AB4088" s="149" t="s">
        <v>269</v>
      </c>
      <c r="AC4088" s="149" t="s">
        <v>270</v>
      </c>
      <c r="AD4088" s="149" t="s">
        <v>3426</v>
      </c>
      <c r="AE4088" s="149" t="s">
        <v>271</v>
      </c>
      <c r="AF4088" s="149"/>
      <c r="AG4088" s="149" t="s">
        <v>1098</v>
      </c>
      <c r="AH4088" s="149" t="s">
        <v>273</v>
      </c>
      <c r="AI4088" s="158">
        <v>91</v>
      </c>
      <c r="AJ4088" s="149"/>
      <c r="AK4088" s="159" t="s">
        <v>274</v>
      </c>
      <c r="AL4088" s="159" t="s">
        <v>274</v>
      </c>
      <c r="AM4088" s="149" t="s">
        <v>274</v>
      </c>
      <c r="AN4088" s="160">
        <v>4</v>
      </c>
      <c r="AO4088" s="149"/>
      <c r="AP4088" s="149" t="s">
        <v>274</v>
      </c>
      <c r="AQ4088" s="149" t="s">
        <v>275</v>
      </c>
      <c r="AR4088" s="158">
        <v>1</v>
      </c>
      <c r="AS4088" s="149" t="s">
        <v>275</v>
      </c>
      <c r="AT4088" s="149" t="s">
        <v>276</v>
      </c>
      <c r="AU4088" s="161">
        <v>1</v>
      </c>
      <c r="AV4088" s="159">
        <v>17273.71</v>
      </c>
      <c r="AW4088" s="159">
        <v>690.95</v>
      </c>
      <c r="AX4088" s="149" t="s">
        <v>274</v>
      </c>
      <c r="AY4088" s="159">
        <v>191.9</v>
      </c>
      <c r="AZ4088" s="159">
        <v>191.9</v>
      </c>
      <c r="BA4088" s="159">
        <v>767.6</v>
      </c>
      <c r="BB4088" s="159">
        <v>15623.24</v>
      </c>
      <c r="BC4088" s="162" t="s">
        <v>274</v>
      </c>
      <c r="BD4088" s="162">
        <v>0</v>
      </c>
      <c r="BE4088" s="159">
        <v>1650.47</v>
      </c>
      <c r="BF4088" s="159">
        <v>1650.47</v>
      </c>
      <c r="BG4088" s="159">
        <v>17273.71</v>
      </c>
    </row>
    <row r="4089" ht="28.05" customHeight="1" spans="1:59">
      <c r="A4089" s="149"/>
      <c r="B4089" s="149"/>
      <c r="C4089" s="149"/>
      <c r="D4089" s="149" t="s">
        <v>3726</v>
      </c>
      <c r="E4089" s="340" t="s">
        <v>17769</v>
      </c>
      <c r="F4089" s="149" t="s">
        <v>3726</v>
      </c>
      <c r="G4089" s="149" t="s">
        <v>17770</v>
      </c>
      <c r="H4089" s="149" t="s">
        <v>17771</v>
      </c>
      <c r="I4089" s="149" t="s">
        <v>17772</v>
      </c>
      <c r="J4089" s="149" t="s">
        <v>17773</v>
      </c>
      <c r="K4089" s="149"/>
      <c r="L4089" s="149" t="s">
        <v>287</v>
      </c>
      <c r="M4089" s="149"/>
      <c r="N4089" s="149" t="s">
        <v>263</v>
      </c>
      <c r="O4089" s="149" t="s">
        <v>214</v>
      </c>
      <c r="P4089" s="149" t="s">
        <v>53</v>
      </c>
      <c r="Q4089" s="149"/>
      <c r="R4089" s="149" t="s">
        <v>17607</v>
      </c>
      <c r="S4089" s="149" t="s">
        <v>17774</v>
      </c>
      <c r="T4089" s="149" t="s">
        <v>414</v>
      </c>
      <c r="U4089" s="149" t="s">
        <v>267</v>
      </c>
      <c r="V4089" s="149"/>
      <c r="W4089" s="149"/>
      <c r="X4089" s="149" t="s">
        <v>336</v>
      </c>
      <c r="Y4089" s="149"/>
      <c r="Z4089" s="149"/>
      <c r="AA4089" s="149"/>
      <c r="AB4089" s="149" t="s">
        <v>269</v>
      </c>
      <c r="AC4089" s="149" t="s">
        <v>270</v>
      </c>
      <c r="AD4089" s="149" t="s">
        <v>414</v>
      </c>
      <c r="AE4089" s="149" t="s">
        <v>271</v>
      </c>
      <c r="AF4089" s="149"/>
      <c r="AG4089" s="149" t="s">
        <v>1098</v>
      </c>
      <c r="AH4089" s="149" t="s">
        <v>273</v>
      </c>
      <c r="AI4089" s="158">
        <v>21</v>
      </c>
      <c r="AJ4089" s="149"/>
      <c r="AK4089" s="159" t="s">
        <v>274</v>
      </c>
      <c r="AL4089" s="159" t="s">
        <v>274</v>
      </c>
      <c r="AM4089" s="149" t="s">
        <v>274</v>
      </c>
      <c r="AN4089" s="160">
        <v>4</v>
      </c>
      <c r="AO4089" s="149"/>
      <c r="AP4089" s="149" t="s">
        <v>274</v>
      </c>
      <c r="AQ4089" s="149" t="s">
        <v>275</v>
      </c>
      <c r="AR4089" s="158">
        <v>1</v>
      </c>
      <c r="AS4089" s="149" t="s">
        <v>275</v>
      </c>
      <c r="AT4089" s="149" t="s">
        <v>276</v>
      </c>
      <c r="AU4089" s="161">
        <v>1</v>
      </c>
      <c r="AV4089" s="159">
        <v>409697.2</v>
      </c>
      <c r="AW4089" s="159">
        <v>16387.89</v>
      </c>
      <c r="AX4089" s="149" t="s">
        <v>274</v>
      </c>
      <c r="AY4089" s="159">
        <v>4096.97</v>
      </c>
      <c r="AZ4089" s="159">
        <v>4096.97</v>
      </c>
      <c r="BA4089" s="159">
        <v>16387.88</v>
      </c>
      <c r="BB4089" s="159">
        <v>86036.37</v>
      </c>
      <c r="BC4089" s="162" t="s">
        <v>274</v>
      </c>
      <c r="BD4089" s="162">
        <v>0</v>
      </c>
      <c r="BE4089" s="159">
        <v>323660.83</v>
      </c>
      <c r="BF4089" s="159">
        <v>323660.83</v>
      </c>
      <c r="BG4089" s="159">
        <v>409697.2</v>
      </c>
    </row>
    <row r="4090" ht="28.05" customHeight="1" spans="1:59">
      <c r="A4090" s="149"/>
      <c r="B4090" s="149"/>
      <c r="C4090" s="149"/>
      <c r="D4090" s="149" t="s">
        <v>3726</v>
      </c>
      <c r="E4090" s="340" t="s">
        <v>17775</v>
      </c>
      <c r="F4090" s="149" t="s">
        <v>3726</v>
      </c>
      <c r="G4090" s="149" t="s">
        <v>17776</v>
      </c>
      <c r="H4090" s="149" t="s">
        <v>6229</v>
      </c>
      <c r="I4090" s="149" t="s">
        <v>17738</v>
      </c>
      <c r="J4090" s="149" t="s">
        <v>17777</v>
      </c>
      <c r="K4090" s="149"/>
      <c r="L4090" s="149" t="s">
        <v>287</v>
      </c>
      <c r="M4090" s="149"/>
      <c r="N4090" s="149" t="s">
        <v>263</v>
      </c>
      <c r="O4090" s="149" t="s">
        <v>214</v>
      </c>
      <c r="P4090" s="149" t="s">
        <v>53</v>
      </c>
      <c r="Q4090" s="149"/>
      <c r="R4090" s="149" t="s">
        <v>2521</v>
      </c>
      <c r="S4090" s="149" t="s">
        <v>4332</v>
      </c>
      <c r="T4090" s="149" t="s">
        <v>17267</v>
      </c>
      <c r="U4090" s="149" t="s">
        <v>267</v>
      </c>
      <c r="V4090" s="149"/>
      <c r="W4090" s="149"/>
      <c r="X4090" s="149" t="s">
        <v>336</v>
      </c>
      <c r="Y4090" s="149"/>
      <c r="Z4090" s="149"/>
      <c r="AA4090" s="149"/>
      <c r="AB4090" s="149" t="s">
        <v>269</v>
      </c>
      <c r="AC4090" s="149" t="s">
        <v>270</v>
      </c>
      <c r="AD4090" s="149" t="s">
        <v>17267</v>
      </c>
      <c r="AE4090" s="149" t="s">
        <v>271</v>
      </c>
      <c r="AF4090" s="149"/>
      <c r="AG4090" s="149" t="s">
        <v>1098</v>
      </c>
      <c r="AH4090" s="149" t="s">
        <v>273</v>
      </c>
      <c r="AI4090" s="158">
        <v>67</v>
      </c>
      <c r="AJ4090" s="149"/>
      <c r="AK4090" s="159" t="s">
        <v>274</v>
      </c>
      <c r="AL4090" s="159" t="s">
        <v>274</v>
      </c>
      <c r="AM4090" s="149" t="s">
        <v>274</v>
      </c>
      <c r="AN4090" s="160">
        <v>4</v>
      </c>
      <c r="AO4090" s="149"/>
      <c r="AP4090" s="149" t="s">
        <v>274</v>
      </c>
      <c r="AQ4090" s="149" t="s">
        <v>275</v>
      </c>
      <c r="AR4090" s="158">
        <v>1</v>
      </c>
      <c r="AS4090" s="149" t="s">
        <v>275</v>
      </c>
      <c r="AT4090" s="149" t="s">
        <v>276</v>
      </c>
      <c r="AU4090" s="161">
        <v>1</v>
      </c>
      <c r="AV4090" s="159">
        <v>11206.89</v>
      </c>
      <c r="AW4090" s="159">
        <v>448.28</v>
      </c>
      <c r="AX4090" s="149" t="s">
        <v>274</v>
      </c>
      <c r="AY4090" s="159">
        <v>115.46</v>
      </c>
      <c r="AZ4090" s="159">
        <v>115.46</v>
      </c>
      <c r="BA4090" s="159">
        <v>461.84</v>
      </c>
      <c r="BB4090" s="159">
        <v>7410.18</v>
      </c>
      <c r="BC4090" s="162" t="s">
        <v>274</v>
      </c>
      <c r="BD4090" s="162">
        <v>0</v>
      </c>
      <c r="BE4090" s="159">
        <v>3796.71</v>
      </c>
      <c r="BF4090" s="159">
        <v>3796.71</v>
      </c>
      <c r="BG4090" s="159">
        <v>11206.89</v>
      </c>
    </row>
    <row r="4091" ht="28.05" customHeight="1" spans="1:59">
      <c r="A4091" s="149"/>
      <c r="B4091" s="149"/>
      <c r="C4091" s="149"/>
      <c r="D4091" s="149" t="s">
        <v>3726</v>
      </c>
      <c r="E4091" s="340" t="s">
        <v>17778</v>
      </c>
      <c r="F4091" s="149" t="s">
        <v>3726</v>
      </c>
      <c r="G4091" s="149" t="s">
        <v>17779</v>
      </c>
      <c r="H4091" s="149" t="s">
        <v>17780</v>
      </c>
      <c r="I4091" s="149" t="s">
        <v>17781</v>
      </c>
      <c r="J4091" s="149" t="s">
        <v>17782</v>
      </c>
      <c r="K4091" s="149"/>
      <c r="L4091" s="149" t="s">
        <v>262</v>
      </c>
      <c r="M4091" s="149"/>
      <c r="N4091" s="149" t="s">
        <v>263</v>
      </c>
      <c r="O4091" s="149" t="s">
        <v>214</v>
      </c>
      <c r="P4091" s="149" t="s">
        <v>53</v>
      </c>
      <c r="Q4091" s="149"/>
      <c r="R4091" s="149" t="s">
        <v>3447</v>
      </c>
      <c r="S4091" s="149" t="s">
        <v>17783</v>
      </c>
      <c r="T4091" s="149" t="s">
        <v>17784</v>
      </c>
      <c r="U4091" s="149" t="s">
        <v>267</v>
      </c>
      <c r="V4091" s="149"/>
      <c r="W4091" s="149"/>
      <c r="X4091" s="149" t="s">
        <v>51</v>
      </c>
      <c r="Y4091" s="149"/>
      <c r="Z4091" s="149"/>
      <c r="AA4091" s="149"/>
      <c r="AB4091" s="149" t="s">
        <v>269</v>
      </c>
      <c r="AC4091" s="149" t="s">
        <v>270</v>
      </c>
      <c r="AD4091" s="149" t="s">
        <v>17784</v>
      </c>
      <c r="AE4091" s="149" t="s">
        <v>271</v>
      </c>
      <c r="AF4091" s="149"/>
      <c r="AG4091" s="149" t="s">
        <v>1098</v>
      </c>
      <c r="AH4091" s="149" t="s">
        <v>273</v>
      </c>
      <c r="AI4091" s="158">
        <v>60</v>
      </c>
      <c r="AJ4091" s="149"/>
      <c r="AK4091" s="159" t="s">
        <v>274</v>
      </c>
      <c r="AL4091" s="159" t="s">
        <v>274</v>
      </c>
      <c r="AM4091" s="149" t="s">
        <v>274</v>
      </c>
      <c r="AN4091" s="160">
        <v>4</v>
      </c>
      <c r="AO4091" s="149"/>
      <c r="AP4091" s="149" t="s">
        <v>274</v>
      </c>
      <c r="AQ4091" s="149" t="s">
        <v>275</v>
      </c>
      <c r="AR4091" s="158">
        <v>1</v>
      </c>
      <c r="AS4091" s="149" t="s">
        <v>275</v>
      </c>
      <c r="AT4091" s="149" t="s">
        <v>276</v>
      </c>
      <c r="AU4091" s="161">
        <v>1</v>
      </c>
      <c r="AV4091" s="159">
        <v>628318.58</v>
      </c>
      <c r="AW4091" s="159">
        <v>25132.74</v>
      </c>
      <c r="AX4091" s="149" t="s">
        <v>274</v>
      </c>
      <c r="AY4091" s="159">
        <v>6283.18</v>
      </c>
      <c r="AZ4091" s="159">
        <v>6283.18</v>
      </c>
      <c r="BA4091" s="159">
        <v>25132.72</v>
      </c>
      <c r="BB4091" s="159">
        <v>376991.36</v>
      </c>
      <c r="BC4091" s="162" t="s">
        <v>274</v>
      </c>
      <c r="BD4091" s="162">
        <v>0</v>
      </c>
      <c r="BE4091" s="159">
        <v>251327.22</v>
      </c>
      <c r="BF4091" s="159">
        <v>251327.22</v>
      </c>
      <c r="BG4091" s="159">
        <v>628318.58</v>
      </c>
    </row>
    <row r="4092" ht="28.05" customHeight="1" spans="1:59">
      <c r="A4092" s="149"/>
      <c r="B4092" s="149"/>
      <c r="C4092" s="149"/>
      <c r="D4092" s="149" t="s">
        <v>3726</v>
      </c>
      <c r="E4092" s="340" t="s">
        <v>17785</v>
      </c>
      <c r="F4092" s="149" t="s">
        <v>3726</v>
      </c>
      <c r="G4092" s="149" t="s">
        <v>17786</v>
      </c>
      <c r="H4092" s="149" t="s">
        <v>17787</v>
      </c>
      <c r="I4092" s="149" t="s">
        <v>17788</v>
      </c>
      <c r="J4092" s="149" t="s">
        <v>17789</v>
      </c>
      <c r="K4092" s="149"/>
      <c r="L4092" s="149" t="s">
        <v>262</v>
      </c>
      <c r="M4092" s="149"/>
      <c r="N4092" s="149" t="s">
        <v>263</v>
      </c>
      <c r="O4092" s="149" t="s">
        <v>214</v>
      </c>
      <c r="P4092" s="149" t="s">
        <v>53</v>
      </c>
      <c r="Q4092" s="149"/>
      <c r="R4092" s="149" t="s">
        <v>62</v>
      </c>
      <c r="S4092" s="149" t="s">
        <v>17732</v>
      </c>
      <c r="T4092" s="149" t="s">
        <v>3426</v>
      </c>
      <c r="U4092" s="149" t="s">
        <v>267</v>
      </c>
      <c r="V4092" s="149"/>
      <c r="W4092" s="149"/>
      <c r="X4092" s="149" t="s">
        <v>268</v>
      </c>
      <c r="Y4092" s="149"/>
      <c r="Z4092" s="149"/>
      <c r="AA4092" s="149"/>
      <c r="AB4092" s="149" t="s">
        <v>269</v>
      </c>
      <c r="AC4092" s="149" t="s">
        <v>270</v>
      </c>
      <c r="AD4092" s="149" t="s">
        <v>3426</v>
      </c>
      <c r="AE4092" s="149" t="s">
        <v>271</v>
      </c>
      <c r="AF4092" s="149"/>
      <c r="AG4092" s="149" t="s">
        <v>1098</v>
      </c>
      <c r="AH4092" s="149" t="s">
        <v>273</v>
      </c>
      <c r="AI4092" s="158">
        <v>91</v>
      </c>
      <c r="AJ4092" s="149"/>
      <c r="AK4092" s="159" t="s">
        <v>274</v>
      </c>
      <c r="AL4092" s="159" t="s">
        <v>274</v>
      </c>
      <c r="AM4092" s="149" t="s">
        <v>274</v>
      </c>
      <c r="AN4092" s="160">
        <v>4</v>
      </c>
      <c r="AO4092" s="149"/>
      <c r="AP4092" s="149" t="s">
        <v>274</v>
      </c>
      <c r="AQ4092" s="149" t="s">
        <v>275</v>
      </c>
      <c r="AR4092" s="158">
        <v>1</v>
      </c>
      <c r="AS4092" s="149" t="s">
        <v>275</v>
      </c>
      <c r="AT4092" s="149" t="s">
        <v>276</v>
      </c>
      <c r="AU4092" s="161">
        <v>1</v>
      </c>
      <c r="AV4092" s="159">
        <v>6448.28</v>
      </c>
      <c r="AW4092" s="159">
        <v>257.93</v>
      </c>
      <c r="AX4092" s="149" t="s">
        <v>274</v>
      </c>
      <c r="AY4092" s="159">
        <v>71.68</v>
      </c>
      <c r="AZ4092" s="159">
        <v>71.68</v>
      </c>
      <c r="BA4092" s="159">
        <v>286.7</v>
      </c>
      <c r="BB4092" s="159">
        <v>5831.98</v>
      </c>
      <c r="BC4092" s="162" t="s">
        <v>274</v>
      </c>
      <c r="BD4092" s="162">
        <v>0</v>
      </c>
      <c r="BE4092" s="159">
        <v>616.3</v>
      </c>
      <c r="BF4092" s="159">
        <v>616.3</v>
      </c>
      <c r="BG4092" s="159">
        <v>6448.28</v>
      </c>
    </row>
    <row r="4093" ht="28.05" customHeight="1" spans="1:59">
      <c r="A4093" s="149"/>
      <c r="B4093" s="149"/>
      <c r="C4093" s="149"/>
      <c r="D4093" s="149" t="s">
        <v>3726</v>
      </c>
      <c r="E4093" s="340" t="s">
        <v>17790</v>
      </c>
      <c r="F4093" s="149" t="s">
        <v>3726</v>
      </c>
      <c r="G4093" s="149" t="s">
        <v>17791</v>
      </c>
      <c r="H4093" s="149" t="s">
        <v>17792</v>
      </c>
      <c r="I4093" s="149" t="s">
        <v>17793</v>
      </c>
      <c r="J4093" s="149" t="s">
        <v>17794</v>
      </c>
      <c r="K4093" s="149"/>
      <c r="L4093" s="149" t="s">
        <v>287</v>
      </c>
      <c r="M4093" s="149"/>
      <c r="N4093" s="149" t="s">
        <v>263</v>
      </c>
      <c r="O4093" s="149" t="s">
        <v>214</v>
      </c>
      <c r="P4093" s="149" t="s">
        <v>53</v>
      </c>
      <c r="Q4093" s="149"/>
      <c r="R4093" s="149" t="s">
        <v>17607</v>
      </c>
      <c r="S4093" s="149" t="s">
        <v>17774</v>
      </c>
      <c r="T4093" s="149" t="s">
        <v>414</v>
      </c>
      <c r="U4093" s="149" t="s">
        <v>267</v>
      </c>
      <c r="V4093" s="149"/>
      <c r="W4093" s="149"/>
      <c r="X4093" s="149" t="s">
        <v>336</v>
      </c>
      <c r="Y4093" s="149"/>
      <c r="Z4093" s="149"/>
      <c r="AA4093" s="149"/>
      <c r="AB4093" s="149" t="s">
        <v>269</v>
      </c>
      <c r="AC4093" s="149" t="s">
        <v>270</v>
      </c>
      <c r="AD4093" s="149" t="s">
        <v>414</v>
      </c>
      <c r="AE4093" s="149" t="s">
        <v>271</v>
      </c>
      <c r="AF4093" s="149"/>
      <c r="AG4093" s="149" t="s">
        <v>1098</v>
      </c>
      <c r="AH4093" s="149" t="s">
        <v>273</v>
      </c>
      <c r="AI4093" s="158">
        <v>21</v>
      </c>
      <c r="AJ4093" s="149"/>
      <c r="AK4093" s="159" t="s">
        <v>274</v>
      </c>
      <c r="AL4093" s="159" t="s">
        <v>274</v>
      </c>
      <c r="AM4093" s="149" t="s">
        <v>274</v>
      </c>
      <c r="AN4093" s="160">
        <v>4</v>
      </c>
      <c r="AO4093" s="149"/>
      <c r="AP4093" s="149" t="s">
        <v>274</v>
      </c>
      <c r="AQ4093" s="149" t="s">
        <v>275</v>
      </c>
      <c r="AR4093" s="158">
        <v>1</v>
      </c>
      <c r="AS4093" s="149" t="s">
        <v>275</v>
      </c>
      <c r="AT4093" s="149" t="s">
        <v>276</v>
      </c>
      <c r="AU4093" s="161">
        <v>1</v>
      </c>
      <c r="AV4093" s="159">
        <v>305403.65</v>
      </c>
      <c r="AW4093" s="159">
        <v>12216.15</v>
      </c>
      <c r="AX4093" s="149" t="s">
        <v>274</v>
      </c>
      <c r="AY4093" s="159">
        <v>3054.04</v>
      </c>
      <c r="AZ4093" s="159">
        <v>3054.04</v>
      </c>
      <c r="BA4093" s="159">
        <v>12216.16</v>
      </c>
      <c r="BB4093" s="159">
        <v>64134.84</v>
      </c>
      <c r="BC4093" s="162" t="s">
        <v>274</v>
      </c>
      <c r="BD4093" s="162">
        <v>0</v>
      </c>
      <c r="BE4093" s="159">
        <v>241268.81</v>
      </c>
      <c r="BF4093" s="159">
        <v>241268.81</v>
      </c>
      <c r="BG4093" s="159">
        <v>305403.65</v>
      </c>
    </row>
    <row r="4094" ht="28.05" customHeight="1" spans="1:59">
      <c r="A4094" s="149"/>
      <c r="B4094" s="149"/>
      <c r="C4094" s="149"/>
      <c r="D4094" s="149" t="s">
        <v>3726</v>
      </c>
      <c r="E4094" s="340" t="s">
        <v>17795</v>
      </c>
      <c r="F4094" s="149" t="s">
        <v>3726</v>
      </c>
      <c r="G4094" s="149" t="s">
        <v>17796</v>
      </c>
      <c r="H4094" s="149" t="s">
        <v>6229</v>
      </c>
      <c r="I4094" s="149" t="s">
        <v>17738</v>
      </c>
      <c r="J4094" s="149" t="s">
        <v>17797</v>
      </c>
      <c r="K4094" s="149"/>
      <c r="L4094" s="149" t="s">
        <v>287</v>
      </c>
      <c r="M4094" s="149"/>
      <c r="N4094" s="149" t="s">
        <v>263</v>
      </c>
      <c r="O4094" s="149" t="s">
        <v>214</v>
      </c>
      <c r="P4094" s="149" t="s">
        <v>53</v>
      </c>
      <c r="Q4094" s="149"/>
      <c r="R4094" s="149" t="s">
        <v>2521</v>
      </c>
      <c r="S4094" s="149" t="s">
        <v>4332</v>
      </c>
      <c r="T4094" s="149" t="s">
        <v>17267</v>
      </c>
      <c r="U4094" s="149" t="s">
        <v>267</v>
      </c>
      <c r="V4094" s="149"/>
      <c r="W4094" s="149"/>
      <c r="X4094" s="149" t="s">
        <v>336</v>
      </c>
      <c r="Y4094" s="149"/>
      <c r="Z4094" s="149"/>
      <c r="AA4094" s="149"/>
      <c r="AB4094" s="149" t="s">
        <v>269</v>
      </c>
      <c r="AC4094" s="149" t="s">
        <v>270</v>
      </c>
      <c r="AD4094" s="149" t="s">
        <v>17267</v>
      </c>
      <c r="AE4094" s="149" t="s">
        <v>271</v>
      </c>
      <c r="AF4094" s="149"/>
      <c r="AG4094" s="149" t="s">
        <v>1098</v>
      </c>
      <c r="AH4094" s="149" t="s">
        <v>273</v>
      </c>
      <c r="AI4094" s="158">
        <v>67</v>
      </c>
      <c r="AJ4094" s="149"/>
      <c r="AK4094" s="159" t="s">
        <v>274</v>
      </c>
      <c r="AL4094" s="159" t="s">
        <v>274</v>
      </c>
      <c r="AM4094" s="149" t="s">
        <v>274</v>
      </c>
      <c r="AN4094" s="160">
        <v>4</v>
      </c>
      <c r="AO4094" s="149"/>
      <c r="AP4094" s="149" t="s">
        <v>274</v>
      </c>
      <c r="AQ4094" s="149" t="s">
        <v>275</v>
      </c>
      <c r="AR4094" s="158">
        <v>1</v>
      </c>
      <c r="AS4094" s="149" t="s">
        <v>275</v>
      </c>
      <c r="AT4094" s="149" t="s">
        <v>276</v>
      </c>
      <c r="AU4094" s="161">
        <v>1</v>
      </c>
      <c r="AV4094" s="159">
        <v>11206.89</v>
      </c>
      <c r="AW4094" s="159">
        <v>448.28</v>
      </c>
      <c r="AX4094" s="149" t="s">
        <v>274</v>
      </c>
      <c r="AY4094" s="159">
        <v>115.46</v>
      </c>
      <c r="AZ4094" s="159">
        <v>115.46</v>
      </c>
      <c r="BA4094" s="159">
        <v>461.84</v>
      </c>
      <c r="BB4094" s="159">
        <v>7410.18</v>
      </c>
      <c r="BC4094" s="162" t="s">
        <v>274</v>
      </c>
      <c r="BD4094" s="162">
        <v>0</v>
      </c>
      <c r="BE4094" s="159">
        <v>3796.71</v>
      </c>
      <c r="BF4094" s="159">
        <v>3796.71</v>
      </c>
      <c r="BG4094" s="159">
        <v>11206.89</v>
      </c>
    </row>
    <row r="4095" ht="28.05" customHeight="1" spans="1:59">
      <c r="A4095" s="149"/>
      <c r="B4095" s="149"/>
      <c r="C4095" s="149"/>
      <c r="D4095" s="149" t="s">
        <v>3726</v>
      </c>
      <c r="E4095" s="340" t="s">
        <v>17798</v>
      </c>
      <c r="F4095" s="149" t="s">
        <v>3726</v>
      </c>
      <c r="G4095" s="149" t="s">
        <v>17799</v>
      </c>
      <c r="H4095" s="149" t="s">
        <v>17800</v>
      </c>
      <c r="I4095" s="149" t="s">
        <v>17801</v>
      </c>
      <c r="J4095" s="149" t="s">
        <v>17802</v>
      </c>
      <c r="K4095" s="149"/>
      <c r="L4095" s="149" t="s">
        <v>262</v>
      </c>
      <c r="M4095" s="149"/>
      <c r="N4095" s="149" t="s">
        <v>263</v>
      </c>
      <c r="O4095" s="149" t="s">
        <v>214</v>
      </c>
      <c r="P4095" s="149" t="s">
        <v>53</v>
      </c>
      <c r="Q4095" s="149"/>
      <c r="R4095" s="149" t="s">
        <v>3447</v>
      </c>
      <c r="S4095" s="149" t="s">
        <v>5247</v>
      </c>
      <c r="T4095" s="149" t="s">
        <v>17803</v>
      </c>
      <c r="U4095" s="149" t="s">
        <v>267</v>
      </c>
      <c r="V4095" s="149"/>
      <c r="W4095" s="149"/>
      <c r="X4095" s="149" t="s">
        <v>51</v>
      </c>
      <c r="Y4095" s="149"/>
      <c r="Z4095" s="149"/>
      <c r="AA4095" s="149"/>
      <c r="AB4095" s="149" t="s">
        <v>269</v>
      </c>
      <c r="AC4095" s="149" t="s">
        <v>270</v>
      </c>
      <c r="AD4095" s="149" t="s">
        <v>17803</v>
      </c>
      <c r="AE4095" s="149" t="s">
        <v>271</v>
      </c>
      <c r="AF4095" s="149"/>
      <c r="AG4095" s="149" t="s">
        <v>1098</v>
      </c>
      <c r="AH4095" s="149" t="s">
        <v>273</v>
      </c>
      <c r="AI4095" s="158">
        <v>60</v>
      </c>
      <c r="AJ4095" s="149"/>
      <c r="AK4095" s="159" t="s">
        <v>274</v>
      </c>
      <c r="AL4095" s="159" t="s">
        <v>274</v>
      </c>
      <c r="AM4095" s="149" t="s">
        <v>274</v>
      </c>
      <c r="AN4095" s="160">
        <v>4</v>
      </c>
      <c r="AO4095" s="149"/>
      <c r="AP4095" s="149" t="s">
        <v>274</v>
      </c>
      <c r="AQ4095" s="149" t="s">
        <v>275</v>
      </c>
      <c r="AR4095" s="158">
        <v>1</v>
      </c>
      <c r="AS4095" s="149" t="s">
        <v>275</v>
      </c>
      <c r="AT4095" s="149" t="s">
        <v>276</v>
      </c>
      <c r="AU4095" s="161">
        <v>1</v>
      </c>
      <c r="AV4095" s="159">
        <v>6725.66</v>
      </c>
      <c r="AW4095" s="159">
        <v>269.03</v>
      </c>
      <c r="AX4095" s="149" t="s">
        <v>274</v>
      </c>
      <c r="AY4095" s="159">
        <v>67.25</v>
      </c>
      <c r="AZ4095" s="159">
        <v>67.25</v>
      </c>
      <c r="BA4095" s="159">
        <v>269</v>
      </c>
      <c r="BB4095" s="159">
        <v>4035.56</v>
      </c>
      <c r="BC4095" s="162" t="s">
        <v>274</v>
      </c>
      <c r="BD4095" s="162">
        <v>0</v>
      </c>
      <c r="BE4095" s="159">
        <v>2690.1</v>
      </c>
      <c r="BF4095" s="159">
        <v>2690.1</v>
      </c>
      <c r="BG4095" s="159">
        <v>6725.66</v>
      </c>
    </row>
    <row r="4096" ht="28.05" customHeight="1" spans="1:59">
      <c r="A4096" s="149"/>
      <c r="B4096" s="149"/>
      <c r="C4096" s="149"/>
      <c r="D4096" s="149" t="s">
        <v>3726</v>
      </c>
      <c r="E4096" s="340" t="s">
        <v>17804</v>
      </c>
      <c r="F4096" s="149" t="s">
        <v>3726</v>
      </c>
      <c r="G4096" s="149" t="s">
        <v>17805</v>
      </c>
      <c r="H4096" s="149" t="s">
        <v>4284</v>
      </c>
      <c r="I4096" s="149" t="s">
        <v>7078</v>
      </c>
      <c r="J4096" s="149" t="s">
        <v>17806</v>
      </c>
      <c r="K4096" s="149"/>
      <c r="L4096" s="149" t="s">
        <v>287</v>
      </c>
      <c r="M4096" s="149"/>
      <c r="N4096" s="149" t="s">
        <v>263</v>
      </c>
      <c r="O4096" s="149" t="s">
        <v>214</v>
      </c>
      <c r="P4096" s="149" t="s">
        <v>53</v>
      </c>
      <c r="Q4096" s="149"/>
      <c r="R4096" s="149" t="s">
        <v>2521</v>
      </c>
      <c r="S4096" s="149" t="s">
        <v>4287</v>
      </c>
      <c r="T4096" s="149" t="s">
        <v>17267</v>
      </c>
      <c r="U4096" s="149" t="s">
        <v>267</v>
      </c>
      <c r="V4096" s="149"/>
      <c r="W4096" s="149"/>
      <c r="X4096" s="149" t="s">
        <v>336</v>
      </c>
      <c r="Y4096" s="149"/>
      <c r="Z4096" s="149"/>
      <c r="AA4096" s="149"/>
      <c r="AB4096" s="149" t="s">
        <v>269</v>
      </c>
      <c r="AC4096" s="149" t="s">
        <v>270</v>
      </c>
      <c r="AD4096" s="149" t="s">
        <v>17267</v>
      </c>
      <c r="AE4096" s="149" t="s">
        <v>271</v>
      </c>
      <c r="AF4096" s="149"/>
      <c r="AG4096" s="149" t="s">
        <v>1098</v>
      </c>
      <c r="AH4096" s="149" t="s">
        <v>273</v>
      </c>
      <c r="AI4096" s="158">
        <v>67</v>
      </c>
      <c r="AJ4096" s="149"/>
      <c r="AK4096" s="159" t="s">
        <v>274</v>
      </c>
      <c r="AL4096" s="159" t="s">
        <v>274</v>
      </c>
      <c r="AM4096" s="149" t="s">
        <v>274</v>
      </c>
      <c r="AN4096" s="160">
        <v>4</v>
      </c>
      <c r="AO4096" s="149"/>
      <c r="AP4096" s="149" t="s">
        <v>274</v>
      </c>
      <c r="AQ4096" s="149" t="s">
        <v>275</v>
      </c>
      <c r="AR4096" s="158">
        <v>1</v>
      </c>
      <c r="AS4096" s="149" t="s">
        <v>275</v>
      </c>
      <c r="AT4096" s="149" t="s">
        <v>276</v>
      </c>
      <c r="AU4096" s="161">
        <v>1</v>
      </c>
      <c r="AV4096" s="159">
        <v>15948.28</v>
      </c>
      <c r="AW4096" s="159">
        <v>637.93</v>
      </c>
      <c r="AX4096" s="149" t="s">
        <v>274</v>
      </c>
      <c r="AY4096" s="159">
        <v>164.32</v>
      </c>
      <c r="AZ4096" s="159">
        <v>164.32</v>
      </c>
      <c r="BA4096" s="159">
        <v>657.28</v>
      </c>
      <c r="BB4096" s="159">
        <v>10545.04</v>
      </c>
      <c r="BC4096" s="162" t="s">
        <v>274</v>
      </c>
      <c r="BD4096" s="162">
        <v>0</v>
      </c>
      <c r="BE4096" s="159">
        <v>5403.24</v>
      </c>
      <c r="BF4096" s="159">
        <v>5403.24</v>
      </c>
      <c r="BG4096" s="159">
        <v>15948.28</v>
      </c>
    </row>
    <row r="4097" ht="28.05" customHeight="1" spans="1:59">
      <c r="A4097" s="149"/>
      <c r="B4097" s="149"/>
      <c r="C4097" s="149"/>
      <c r="D4097" s="149" t="s">
        <v>3726</v>
      </c>
      <c r="E4097" s="340" t="s">
        <v>17807</v>
      </c>
      <c r="F4097" s="149" t="s">
        <v>3726</v>
      </c>
      <c r="G4097" s="149" t="s">
        <v>17808</v>
      </c>
      <c r="H4097" s="149" t="s">
        <v>17809</v>
      </c>
      <c r="I4097" s="149" t="s">
        <v>17810</v>
      </c>
      <c r="J4097" s="149" t="s">
        <v>17811</v>
      </c>
      <c r="K4097" s="149"/>
      <c r="L4097" s="149" t="s">
        <v>262</v>
      </c>
      <c r="M4097" s="149"/>
      <c r="N4097" s="149" t="s">
        <v>263</v>
      </c>
      <c r="O4097" s="149" t="s">
        <v>214</v>
      </c>
      <c r="P4097" s="149" t="s">
        <v>53</v>
      </c>
      <c r="Q4097" s="149"/>
      <c r="R4097" s="149" t="s">
        <v>62</v>
      </c>
      <c r="S4097" s="149" t="s">
        <v>17732</v>
      </c>
      <c r="T4097" s="149" t="s">
        <v>3426</v>
      </c>
      <c r="U4097" s="149" t="s">
        <v>267</v>
      </c>
      <c r="V4097" s="149"/>
      <c r="W4097" s="149"/>
      <c r="X4097" s="149" t="s">
        <v>268</v>
      </c>
      <c r="Y4097" s="149"/>
      <c r="Z4097" s="149"/>
      <c r="AA4097" s="149"/>
      <c r="AB4097" s="149" t="s">
        <v>269</v>
      </c>
      <c r="AC4097" s="149" t="s">
        <v>270</v>
      </c>
      <c r="AD4097" s="149" t="s">
        <v>3426</v>
      </c>
      <c r="AE4097" s="149" t="s">
        <v>271</v>
      </c>
      <c r="AF4097" s="149"/>
      <c r="AG4097" s="149" t="s">
        <v>1098</v>
      </c>
      <c r="AH4097" s="149" t="s">
        <v>273</v>
      </c>
      <c r="AI4097" s="158">
        <v>91</v>
      </c>
      <c r="AJ4097" s="149"/>
      <c r="AK4097" s="159" t="s">
        <v>274</v>
      </c>
      <c r="AL4097" s="159" t="s">
        <v>274</v>
      </c>
      <c r="AM4097" s="149" t="s">
        <v>274</v>
      </c>
      <c r="AN4097" s="160">
        <v>4</v>
      </c>
      <c r="AO4097" s="149"/>
      <c r="AP4097" s="149" t="s">
        <v>274</v>
      </c>
      <c r="AQ4097" s="149" t="s">
        <v>275</v>
      </c>
      <c r="AR4097" s="158">
        <v>1</v>
      </c>
      <c r="AS4097" s="149" t="s">
        <v>275</v>
      </c>
      <c r="AT4097" s="149" t="s">
        <v>276</v>
      </c>
      <c r="AU4097" s="161">
        <v>1</v>
      </c>
      <c r="AV4097" s="159">
        <v>6793.1</v>
      </c>
      <c r="AW4097" s="159">
        <v>271.72</v>
      </c>
      <c r="AX4097" s="149" t="s">
        <v>274</v>
      </c>
      <c r="AY4097" s="159">
        <v>75.49</v>
      </c>
      <c r="AZ4097" s="159">
        <v>75.49</v>
      </c>
      <c r="BA4097" s="159">
        <v>301.96</v>
      </c>
      <c r="BB4097" s="159">
        <v>6143.94</v>
      </c>
      <c r="BC4097" s="162" t="s">
        <v>274</v>
      </c>
      <c r="BD4097" s="162">
        <v>0</v>
      </c>
      <c r="BE4097" s="159">
        <v>649.16</v>
      </c>
      <c r="BF4097" s="159">
        <v>649.16</v>
      </c>
      <c r="BG4097" s="159">
        <v>6793.1</v>
      </c>
    </row>
    <row r="4098" ht="28.05" customHeight="1" spans="1:59">
      <c r="A4098" s="149"/>
      <c r="B4098" s="149"/>
      <c r="C4098" s="149"/>
      <c r="D4098" s="149" t="s">
        <v>3726</v>
      </c>
      <c r="E4098" s="340" t="s">
        <v>17812</v>
      </c>
      <c r="F4098" s="149" t="s">
        <v>3726</v>
      </c>
      <c r="G4098" s="149" t="s">
        <v>17813</v>
      </c>
      <c r="H4098" s="149" t="s">
        <v>17814</v>
      </c>
      <c r="I4098" s="149" t="s">
        <v>17656</v>
      </c>
      <c r="J4098" s="149" t="s">
        <v>17815</v>
      </c>
      <c r="K4098" s="149"/>
      <c r="L4098" s="149" t="s">
        <v>287</v>
      </c>
      <c r="M4098" s="149"/>
      <c r="N4098" s="149" t="s">
        <v>263</v>
      </c>
      <c r="O4098" s="149" t="s">
        <v>214</v>
      </c>
      <c r="P4098" s="149" t="s">
        <v>53</v>
      </c>
      <c r="Q4098" s="149"/>
      <c r="R4098" s="149" t="s">
        <v>417</v>
      </c>
      <c r="S4098" s="149" t="s">
        <v>17816</v>
      </c>
      <c r="T4098" s="149" t="s">
        <v>414</v>
      </c>
      <c r="U4098" s="149" t="s">
        <v>267</v>
      </c>
      <c r="V4098" s="149"/>
      <c r="W4098" s="149"/>
      <c r="X4098" s="149" t="s">
        <v>268</v>
      </c>
      <c r="Y4098" s="149"/>
      <c r="Z4098" s="149"/>
      <c r="AA4098" s="149"/>
      <c r="AB4098" s="149" t="s">
        <v>269</v>
      </c>
      <c r="AC4098" s="149" t="s">
        <v>270</v>
      </c>
      <c r="AD4098" s="149" t="s">
        <v>414</v>
      </c>
      <c r="AE4098" s="149" t="s">
        <v>271</v>
      </c>
      <c r="AF4098" s="149"/>
      <c r="AG4098" s="149" t="s">
        <v>1098</v>
      </c>
      <c r="AH4098" s="149" t="s">
        <v>273</v>
      </c>
      <c r="AI4098" s="158">
        <v>21</v>
      </c>
      <c r="AJ4098" s="149"/>
      <c r="AK4098" s="159" t="s">
        <v>274</v>
      </c>
      <c r="AL4098" s="159" t="s">
        <v>274</v>
      </c>
      <c r="AM4098" s="149" t="s">
        <v>274</v>
      </c>
      <c r="AN4098" s="160">
        <v>4</v>
      </c>
      <c r="AO4098" s="149"/>
      <c r="AP4098" s="149" t="s">
        <v>274</v>
      </c>
      <c r="AQ4098" s="149" t="s">
        <v>275</v>
      </c>
      <c r="AR4098" s="158">
        <v>1</v>
      </c>
      <c r="AS4098" s="149" t="s">
        <v>275</v>
      </c>
      <c r="AT4098" s="149" t="s">
        <v>276</v>
      </c>
      <c r="AU4098" s="161">
        <v>1</v>
      </c>
      <c r="AV4098" s="159">
        <v>1358337.66</v>
      </c>
      <c r="AW4098" s="159">
        <v>54333.51</v>
      </c>
      <c r="AX4098" s="149" t="s">
        <v>274</v>
      </c>
      <c r="AY4098" s="159">
        <v>13583.38</v>
      </c>
      <c r="AZ4098" s="159">
        <v>13583.38</v>
      </c>
      <c r="BA4098" s="159">
        <v>54333.52</v>
      </c>
      <c r="BB4098" s="159">
        <v>285250.89</v>
      </c>
      <c r="BC4098" s="162" t="s">
        <v>274</v>
      </c>
      <c r="BD4098" s="162">
        <v>0</v>
      </c>
      <c r="BE4098" s="159">
        <v>1073086.77</v>
      </c>
      <c r="BF4098" s="159">
        <v>1073086.77</v>
      </c>
      <c r="BG4098" s="159">
        <v>1358337.66</v>
      </c>
    </row>
    <row r="4099" ht="28.05" customHeight="1" spans="1:59">
      <c r="A4099" s="149"/>
      <c r="B4099" s="149"/>
      <c r="C4099" s="149"/>
      <c r="D4099" s="149" t="s">
        <v>3726</v>
      </c>
      <c r="E4099" s="340" t="s">
        <v>17817</v>
      </c>
      <c r="F4099" s="149" t="s">
        <v>3726</v>
      </c>
      <c r="G4099" s="149" t="s">
        <v>17818</v>
      </c>
      <c r="H4099" s="149" t="s">
        <v>17819</v>
      </c>
      <c r="I4099" s="149" t="s">
        <v>17820</v>
      </c>
      <c r="J4099" s="149" t="s">
        <v>17821</v>
      </c>
      <c r="K4099" s="149"/>
      <c r="L4099" s="149" t="s">
        <v>262</v>
      </c>
      <c r="M4099" s="149"/>
      <c r="N4099" s="149" t="s">
        <v>263</v>
      </c>
      <c r="O4099" s="149" t="s">
        <v>214</v>
      </c>
      <c r="P4099" s="149" t="s">
        <v>53</v>
      </c>
      <c r="Q4099" s="149"/>
      <c r="R4099" s="149" t="s">
        <v>62</v>
      </c>
      <c r="S4099" s="149" t="s">
        <v>17732</v>
      </c>
      <c r="T4099" s="149" t="s">
        <v>3426</v>
      </c>
      <c r="U4099" s="149" t="s">
        <v>267</v>
      </c>
      <c r="V4099" s="149"/>
      <c r="W4099" s="149"/>
      <c r="X4099" s="149" t="s">
        <v>268</v>
      </c>
      <c r="Y4099" s="149"/>
      <c r="Z4099" s="149"/>
      <c r="AA4099" s="149"/>
      <c r="AB4099" s="149" t="s">
        <v>269</v>
      </c>
      <c r="AC4099" s="149" t="s">
        <v>270</v>
      </c>
      <c r="AD4099" s="149" t="s">
        <v>3426</v>
      </c>
      <c r="AE4099" s="149" t="s">
        <v>271</v>
      </c>
      <c r="AF4099" s="149"/>
      <c r="AG4099" s="149" t="s">
        <v>1098</v>
      </c>
      <c r="AH4099" s="149" t="s">
        <v>273</v>
      </c>
      <c r="AI4099" s="158">
        <v>91</v>
      </c>
      <c r="AJ4099" s="149"/>
      <c r="AK4099" s="159" t="s">
        <v>274</v>
      </c>
      <c r="AL4099" s="159" t="s">
        <v>274</v>
      </c>
      <c r="AM4099" s="149" t="s">
        <v>274</v>
      </c>
      <c r="AN4099" s="160">
        <v>4</v>
      </c>
      <c r="AO4099" s="149"/>
      <c r="AP4099" s="149" t="s">
        <v>274</v>
      </c>
      <c r="AQ4099" s="149" t="s">
        <v>275</v>
      </c>
      <c r="AR4099" s="158">
        <v>1</v>
      </c>
      <c r="AS4099" s="149" t="s">
        <v>275</v>
      </c>
      <c r="AT4099" s="149" t="s">
        <v>276</v>
      </c>
      <c r="AU4099" s="161">
        <v>1</v>
      </c>
      <c r="AV4099" s="159">
        <v>152413.79</v>
      </c>
      <c r="AW4099" s="159">
        <v>6096.55</v>
      </c>
      <c r="AX4099" s="149" t="s">
        <v>274</v>
      </c>
      <c r="AY4099" s="159">
        <v>1693.47</v>
      </c>
      <c r="AZ4099" s="159">
        <v>1693.47</v>
      </c>
      <c r="BA4099" s="159">
        <v>6773.88</v>
      </c>
      <c r="BB4099" s="159">
        <v>137849.92</v>
      </c>
      <c r="BC4099" s="162" t="s">
        <v>274</v>
      </c>
      <c r="BD4099" s="162">
        <v>0</v>
      </c>
      <c r="BE4099" s="159">
        <v>14563.87</v>
      </c>
      <c r="BF4099" s="159">
        <v>14563.87</v>
      </c>
      <c r="BG4099" s="159">
        <v>152413.79</v>
      </c>
    </row>
    <row r="4100" ht="28.05" customHeight="1" spans="1:59">
      <c r="A4100" s="149"/>
      <c r="B4100" s="149"/>
      <c r="C4100" s="149"/>
      <c r="D4100" s="149" t="s">
        <v>3726</v>
      </c>
      <c r="E4100" s="340" t="s">
        <v>17822</v>
      </c>
      <c r="F4100" s="149" t="s">
        <v>3726</v>
      </c>
      <c r="G4100" s="149" t="s">
        <v>17823</v>
      </c>
      <c r="H4100" s="149" t="s">
        <v>17824</v>
      </c>
      <c r="I4100" s="149" t="s">
        <v>17825</v>
      </c>
      <c r="J4100" s="149" t="s">
        <v>17826</v>
      </c>
      <c r="K4100" s="149"/>
      <c r="L4100" s="149" t="s">
        <v>287</v>
      </c>
      <c r="M4100" s="149"/>
      <c r="N4100" s="149" t="s">
        <v>263</v>
      </c>
      <c r="O4100" s="149" t="s">
        <v>214</v>
      </c>
      <c r="P4100" s="149" t="s">
        <v>53</v>
      </c>
      <c r="Q4100" s="149"/>
      <c r="R4100" s="149" t="s">
        <v>17827</v>
      </c>
      <c r="S4100" s="149" t="s">
        <v>12449</v>
      </c>
      <c r="T4100" s="149" t="s">
        <v>414</v>
      </c>
      <c r="U4100" s="149" t="s">
        <v>267</v>
      </c>
      <c r="V4100" s="149"/>
      <c r="W4100" s="149"/>
      <c r="X4100" s="149" t="s">
        <v>268</v>
      </c>
      <c r="Y4100" s="149"/>
      <c r="Z4100" s="149"/>
      <c r="AA4100" s="149"/>
      <c r="AB4100" s="149" t="s">
        <v>269</v>
      </c>
      <c r="AC4100" s="149" t="s">
        <v>270</v>
      </c>
      <c r="AD4100" s="149" t="s">
        <v>414</v>
      </c>
      <c r="AE4100" s="149" t="s">
        <v>271</v>
      </c>
      <c r="AF4100" s="149"/>
      <c r="AG4100" s="149" t="s">
        <v>1098</v>
      </c>
      <c r="AH4100" s="149" t="s">
        <v>273</v>
      </c>
      <c r="AI4100" s="158">
        <v>21</v>
      </c>
      <c r="AJ4100" s="149"/>
      <c r="AK4100" s="159" t="s">
        <v>274</v>
      </c>
      <c r="AL4100" s="159" t="s">
        <v>274</v>
      </c>
      <c r="AM4100" s="149" t="s">
        <v>274</v>
      </c>
      <c r="AN4100" s="160">
        <v>4</v>
      </c>
      <c r="AO4100" s="149"/>
      <c r="AP4100" s="149" t="s">
        <v>274</v>
      </c>
      <c r="AQ4100" s="149" t="s">
        <v>275</v>
      </c>
      <c r="AR4100" s="158">
        <v>1</v>
      </c>
      <c r="AS4100" s="149" t="s">
        <v>275</v>
      </c>
      <c r="AT4100" s="149" t="s">
        <v>276</v>
      </c>
      <c r="AU4100" s="161">
        <v>1</v>
      </c>
      <c r="AV4100" s="159">
        <v>66371.68</v>
      </c>
      <c r="AW4100" s="159">
        <v>2654.87</v>
      </c>
      <c r="AX4100" s="149" t="s">
        <v>274</v>
      </c>
      <c r="AY4100" s="159">
        <v>663.72</v>
      </c>
      <c r="AZ4100" s="159">
        <v>663.72</v>
      </c>
      <c r="BA4100" s="159">
        <v>2654.88</v>
      </c>
      <c r="BB4100" s="159">
        <v>13938.12</v>
      </c>
      <c r="BC4100" s="162" t="s">
        <v>274</v>
      </c>
      <c r="BD4100" s="162">
        <v>0</v>
      </c>
      <c r="BE4100" s="159">
        <v>52433.56</v>
      </c>
      <c r="BF4100" s="159">
        <v>52433.56</v>
      </c>
      <c r="BG4100" s="159">
        <v>66371.68</v>
      </c>
    </row>
    <row r="4101" ht="28.05" customHeight="1" spans="1:59">
      <c r="A4101" s="149"/>
      <c r="B4101" s="149"/>
      <c r="C4101" s="149"/>
      <c r="D4101" s="149" t="s">
        <v>3726</v>
      </c>
      <c r="E4101" s="340" t="s">
        <v>17828</v>
      </c>
      <c r="F4101" s="149" t="s">
        <v>3726</v>
      </c>
      <c r="G4101" s="149" t="s">
        <v>17829</v>
      </c>
      <c r="H4101" s="149" t="s">
        <v>4284</v>
      </c>
      <c r="I4101" s="149" t="s">
        <v>7078</v>
      </c>
      <c r="J4101" s="149" t="s">
        <v>17830</v>
      </c>
      <c r="K4101" s="149"/>
      <c r="L4101" s="149" t="s">
        <v>287</v>
      </c>
      <c r="M4101" s="149"/>
      <c r="N4101" s="149" t="s">
        <v>263</v>
      </c>
      <c r="O4101" s="149" t="s">
        <v>214</v>
      </c>
      <c r="P4101" s="149" t="s">
        <v>53</v>
      </c>
      <c r="Q4101" s="149"/>
      <c r="R4101" s="149" t="s">
        <v>2521</v>
      </c>
      <c r="S4101" s="149" t="s">
        <v>4287</v>
      </c>
      <c r="T4101" s="149" t="s">
        <v>17267</v>
      </c>
      <c r="U4101" s="149" t="s">
        <v>267</v>
      </c>
      <c r="V4101" s="149"/>
      <c r="W4101" s="149"/>
      <c r="X4101" s="149" t="s">
        <v>336</v>
      </c>
      <c r="Y4101" s="149"/>
      <c r="Z4101" s="149"/>
      <c r="AA4101" s="149"/>
      <c r="AB4101" s="149" t="s">
        <v>269</v>
      </c>
      <c r="AC4101" s="149" t="s">
        <v>270</v>
      </c>
      <c r="AD4101" s="149" t="s">
        <v>17267</v>
      </c>
      <c r="AE4101" s="149" t="s">
        <v>271</v>
      </c>
      <c r="AF4101" s="149"/>
      <c r="AG4101" s="149" t="s">
        <v>1098</v>
      </c>
      <c r="AH4101" s="149" t="s">
        <v>273</v>
      </c>
      <c r="AI4101" s="158">
        <v>67</v>
      </c>
      <c r="AJ4101" s="149"/>
      <c r="AK4101" s="159" t="s">
        <v>274</v>
      </c>
      <c r="AL4101" s="159" t="s">
        <v>274</v>
      </c>
      <c r="AM4101" s="149" t="s">
        <v>274</v>
      </c>
      <c r="AN4101" s="160">
        <v>4</v>
      </c>
      <c r="AO4101" s="149"/>
      <c r="AP4101" s="149" t="s">
        <v>274</v>
      </c>
      <c r="AQ4101" s="149" t="s">
        <v>275</v>
      </c>
      <c r="AR4101" s="158">
        <v>1</v>
      </c>
      <c r="AS4101" s="149" t="s">
        <v>275</v>
      </c>
      <c r="AT4101" s="149" t="s">
        <v>276</v>
      </c>
      <c r="AU4101" s="161">
        <v>1</v>
      </c>
      <c r="AV4101" s="159">
        <v>15948.28</v>
      </c>
      <c r="AW4101" s="159">
        <v>637.93</v>
      </c>
      <c r="AX4101" s="149" t="s">
        <v>274</v>
      </c>
      <c r="AY4101" s="159">
        <v>164.32</v>
      </c>
      <c r="AZ4101" s="159">
        <v>164.32</v>
      </c>
      <c r="BA4101" s="159">
        <v>657.28</v>
      </c>
      <c r="BB4101" s="159">
        <v>10545.04</v>
      </c>
      <c r="BC4101" s="162" t="s">
        <v>274</v>
      </c>
      <c r="BD4101" s="162">
        <v>0</v>
      </c>
      <c r="BE4101" s="159">
        <v>5403.24</v>
      </c>
      <c r="BF4101" s="159">
        <v>5403.24</v>
      </c>
      <c r="BG4101" s="159">
        <v>15948.28</v>
      </c>
    </row>
    <row r="4102" ht="28.05" customHeight="1" spans="1:59">
      <c r="A4102" s="149"/>
      <c r="B4102" s="149"/>
      <c r="C4102" s="149"/>
      <c r="D4102" s="149" t="s">
        <v>3726</v>
      </c>
      <c r="E4102" s="340" t="s">
        <v>17831</v>
      </c>
      <c r="F4102" s="149" t="s">
        <v>3726</v>
      </c>
      <c r="G4102" s="149" t="s">
        <v>17832</v>
      </c>
      <c r="H4102" s="149" t="s">
        <v>17833</v>
      </c>
      <c r="I4102" s="149" t="s">
        <v>17834</v>
      </c>
      <c r="J4102" s="149" t="s">
        <v>17835</v>
      </c>
      <c r="K4102" s="149"/>
      <c r="L4102" s="149" t="s">
        <v>262</v>
      </c>
      <c r="M4102" s="149"/>
      <c r="N4102" s="149" t="s">
        <v>263</v>
      </c>
      <c r="O4102" s="149" t="s">
        <v>214</v>
      </c>
      <c r="P4102" s="149" t="s">
        <v>53</v>
      </c>
      <c r="Q4102" s="149"/>
      <c r="R4102" s="149" t="s">
        <v>3447</v>
      </c>
      <c r="S4102" s="149" t="s">
        <v>17402</v>
      </c>
      <c r="T4102" s="149" t="s">
        <v>17836</v>
      </c>
      <c r="U4102" s="149" t="s">
        <v>267</v>
      </c>
      <c r="V4102" s="149"/>
      <c r="W4102" s="149"/>
      <c r="X4102" s="149" t="s">
        <v>51</v>
      </c>
      <c r="Y4102" s="149"/>
      <c r="Z4102" s="149"/>
      <c r="AA4102" s="149"/>
      <c r="AB4102" s="149" t="s">
        <v>269</v>
      </c>
      <c r="AC4102" s="149" t="s">
        <v>270</v>
      </c>
      <c r="AD4102" s="149" t="s">
        <v>17836</v>
      </c>
      <c r="AE4102" s="149" t="s">
        <v>271</v>
      </c>
      <c r="AF4102" s="149"/>
      <c r="AG4102" s="149" t="s">
        <v>1098</v>
      </c>
      <c r="AH4102" s="149" t="s">
        <v>273</v>
      </c>
      <c r="AI4102" s="158">
        <v>59</v>
      </c>
      <c r="AJ4102" s="149"/>
      <c r="AK4102" s="159" t="s">
        <v>274</v>
      </c>
      <c r="AL4102" s="159" t="s">
        <v>274</v>
      </c>
      <c r="AM4102" s="149" t="s">
        <v>274</v>
      </c>
      <c r="AN4102" s="160">
        <v>4</v>
      </c>
      <c r="AO4102" s="149"/>
      <c r="AP4102" s="149" t="s">
        <v>274</v>
      </c>
      <c r="AQ4102" s="149" t="s">
        <v>275</v>
      </c>
      <c r="AR4102" s="158">
        <v>1</v>
      </c>
      <c r="AS4102" s="149" t="s">
        <v>275</v>
      </c>
      <c r="AT4102" s="149" t="s">
        <v>276</v>
      </c>
      <c r="AU4102" s="161">
        <v>1</v>
      </c>
      <c r="AV4102" s="159">
        <v>60176.99</v>
      </c>
      <c r="AW4102" s="159">
        <v>2407.08</v>
      </c>
      <c r="AX4102" s="149" t="s">
        <v>274</v>
      </c>
      <c r="AY4102" s="159">
        <v>601.77</v>
      </c>
      <c r="AZ4102" s="159">
        <v>601.77</v>
      </c>
      <c r="BA4102" s="159">
        <v>2407.08</v>
      </c>
      <c r="BB4102" s="159">
        <v>35504.43</v>
      </c>
      <c r="BC4102" s="162" t="s">
        <v>274</v>
      </c>
      <c r="BD4102" s="162">
        <v>0</v>
      </c>
      <c r="BE4102" s="159">
        <v>24672.56</v>
      </c>
      <c r="BF4102" s="159">
        <v>24672.56</v>
      </c>
      <c r="BG4102" s="159">
        <v>60176.99</v>
      </c>
    </row>
    <row r="4103" ht="28.05" customHeight="1" spans="1:59">
      <c r="A4103" s="149"/>
      <c r="B4103" s="149"/>
      <c r="C4103" s="149"/>
      <c r="D4103" s="149" t="s">
        <v>3726</v>
      </c>
      <c r="E4103" s="340" t="s">
        <v>17837</v>
      </c>
      <c r="F4103" s="149" t="s">
        <v>3726</v>
      </c>
      <c r="G4103" s="149" t="s">
        <v>17838</v>
      </c>
      <c r="H4103" s="149" t="s">
        <v>4284</v>
      </c>
      <c r="I4103" s="149" t="s">
        <v>7078</v>
      </c>
      <c r="J4103" s="149" t="s">
        <v>17839</v>
      </c>
      <c r="K4103" s="149"/>
      <c r="L4103" s="149" t="s">
        <v>287</v>
      </c>
      <c r="M4103" s="149"/>
      <c r="N4103" s="149" t="s">
        <v>263</v>
      </c>
      <c r="O4103" s="149" t="s">
        <v>214</v>
      </c>
      <c r="P4103" s="149" t="s">
        <v>53</v>
      </c>
      <c r="Q4103" s="149"/>
      <c r="R4103" s="149" t="s">
        <v>2521</v>
      </c>
      <c r="S4103" s="149" t="s">
        <v>4287</v>
      </c>
      <c r="T4103" s="149" t="s">
        <v>17267</v>
      </c>
      <c r="U4103" s="149" t="s">
        <v>267</v>
      </c>
      <c r="V4103" s="149"/>
      <c r="W4103" s="149"/>
      <c r="X4103" s="149" t="s">
        <v>336</v>
      </c>
      <c r="Y4103" s="149"/>
      <c r="Z4103" s="149"/>
      <c r="AA4103" s="149"/>
      <c r="AB4103" s="149" t="s">
        <v>269</v>
      </c>
      <c r="AC4103" s="149" t="s">
        <v>270</v>
      </c>
      <c r="AD4103" s="149" t="s">
        <v>17267</v>
      </c>
      <c r="AE4103" s="149" t="s">
        <v>271</v>
      </c>
      <c r="AF4103" s="149"/>
      <c r="AG4103" s="149" t="s">
        <v>1098</v>
      </c>
      <c r="AH4103" s="149" t="s">
        <v>273</v>
      </c>
      <c r="AI4103" s="158">
        <v>67</v>
      </c>
      <c r="AJ4103" s="149"/>
      <c r="AK4103" s="159" t="s">
        <v>274</v>
      </c>
      <c r="AL4103" s="159" t="s">
        <v>274</v>
      </c>
      <c r="AM4103" s="149" t="s">
        <v>274</v>
      </c>
      <c r="AN4103" s="160">
        <v>4</v>
      </c>
      <c r="AO4103" s="149"/>
      <c r="AP4103" s="149" t="s">
        <v>274</v>
      </c>
      <c r="AQ4103" s="149" t="s">
        <v>275</v>
      </c>
      <c r="AR4103" s="158">
        <v>1</v>
      </c>
      <c r="AS4103" s="149" t="s">
        <v>275</v>
      </c>
      <c r="AT4103" s="149" t="s">
        <v>276</v>
      </c>
      <c r="AU4103" s="161">
        <v>1</v>
      </c>
      <c r="AV4103" s="159">
        <v>15948.27</v>
      </c>
      <c r="AW4103" s="159">
        <v>637.93</v>
      </c>
      <c r="AX4103" s="149" t="s">
        <v>274</v>
      </c>
      <c r="AY4103" s="159">
        <v>164.32</v>
      </c>
      <c r="AZ4103" s="159">
        <v>164.32</v>
      </c>
      <c r="BA4103" s="159">
        <v>657.28</v>
      </c>
      <c r="BB4103" s="159">
        <v>10545.04</v>
      </c>
      <c r="BC4103" s="162" t="s">
        <v>274</v>
      </c>
      <c r="BD4103" s="162">
        <v>0</v>
      </c>
      <c r="BE4103" s="159">
        <v>5403.23</v>
      </c>
      <c r="BF4103" s="159">
        <v>5403.23</v>
      </c>
      <c r="BG4103" s="159">
        <v>15948.27</v>
      </c>
    </row>
    <row r="4104" ht="28.05" customHeight="1" spans="1:59">
      <c r="A4104" s="149"/>
      <c r="B4104" s="149"/>
      <c r="C4104" s="149"/>
      <c r="D4104" s="149" t="s">
        <v>3726</v>
      </c>
      <c r="E4104" s="340" t="s">
        <v>17840</v>
      </c>
      <c r="F4104" s="149" t="s">
        <v>3726</v>
      </c>
      <c r="G4104" s="149" t="s">
        <v>17841</v>
      </c>
      <c r="H4104" s="149" t="s">
        <v>17842</v>
      </c>
      <c r="I4104" s="149" t="s">
        <v>17843</v>
      </c>
      <c r="J4104" s="149" t="s">
        <v>17844</v>
      </c>
      <c r="K4104" s="149"/>
      <c r="L4104" s="149" t="s">
        <v>262</v>
      </c>
      <c r="M4104" s="149"/>
      <c r="N4104" s="149" t="s">
        <v>263</v>
      </c>
      <c r="O4104" s="149" t="s">
        <v>214</v>
      </c>
      <c r="P4104" s="149" t="s">
        <v>53</v>
      </c>
      <c r="Q4104" s="149"/>
      <c r="R4104" s="149" t="s">
        <v>62</v>
      </c>
      <c r="S4104" s="149" t="s">
        <v>17732</v>
      </c>
      <c r="T4104" s="149" t="s">
        <v>3426</v>
      </c>
      <c r="U4104" s="149" t="s">
        <v>267</v>
      </c>
      <c r="V4104" s="149"/>
      <c r="W4104" s="149"/>
      <c r="X4104" s="149" t="s">
        <v>268</v>
      </c>
      <c r="Y4104" s="149"/>
      <c r="Z4104" s="149"/>
      <c r="AA4104" s="149"/>
      <c r="AB4104" s="149" t="s">
        <v>269</v>
      </c>
      <c r="AC4104" s="149" t="s">
        <v>270</v>
      </c>
      <c r="AD4104" s="149" t="s">
        <v>3426</v>
      </c>
      <c r="AE4104" s="149" t="s">
        <v>271</v>
      </c>
      <c r="AF4104" s="149"/>
      <c r="AG4104" s="149" t="s">
        <v>1098</v>
      </c>
      <c r="AH4104" s="149" t="s">
        <v>273</v>
      </c>
      <c r="AI4104" s="158">
        <v>91</v>
      </c>
      <c r="AJ4104" s="149"/>
      <c r="AK4104" s="159" t="s">
        <v>274</v>
      </c>
      <c r="AL4104" s="159" t="s">
        <v>274</v>
      </c>
      <c r="AM4104" s="149" t="s">
        <v>274</v>
      </c>
      <c r="AN4104" s="160">
        <v>4</v>
      </c>
      <c r="AO4104" s="149"/>
      <c r="AP4104" s="149" t="s">
        <v>274</v>
      </c>
      <c r="AQ4104" s="149" t="s">
        <v>275</v>
      </c>
      <c r="AR4104" s="158">
        <v>1</v>
      </c>
      <c r="AS4104" s="149" t="s">
        <v>275</v>
      </c>
      <c r="AT4104" s="149" t="s">
        <v>276</v>
      </c>
      <c r="AU4104" s="161">
        <v>1</v>
      </c>
      <c r="AV4104" s="159">
        <v>5757.76</v>
      </c>
      <c r="AW4104" s="159">
        <v>230.31</v>
      </c>
      <c r="AX4104" s="149" t="s">
        <v>274</v>
      </c>
      <c r="AY4104" s="159">
        <v>63.95</v>
      </c>
      <c r="AZ4104" s="159">
        <v>63.95</v>
      </c>
      <c r="BA4104" s="159">
        <v>255.8</v>
      </c>
      <c r="BB4104" s="159">
        <v>5207.68</v>
      </c>
      <c r="BC4104" s="162" t="s">
        <v>274</v>
      </c>
      <c r="BD4104" s="162">
        <v>0</v>
      </c>
      <c r="BE4104" s="159">
        <v>550.08</v>
      </c>
      <c r="BF4104" s="159">
        <v>550.08</v>
      </c>
      <c r="BG4104" s="159">
        <v>5757.76</v>
      </c>
    </row>
    <row r="4105" ht="28.05" customHeight="1" spans="1:59">
      <c r="A4105" s="149"/>
      <c r="B4105" s="149"/>
      <c r="C4105" s="149"/>
      <c r="D4105" s="149" t="s">
        <v>3726</v>
      </c>
      <c r="E4105" s="340" t="s">
        <v>17845</v>
      </c>
      <c r="F4105" s="149" t="s">
        <v>3726</v>
      </c>
      <c r="G4105" s="149" t="s">
        <v>17846</v>
      </c>
      <c r="H4105" s="149" t="s">
        <v>17847</v>
      </c>
      <c r="I4105" s="149" t="s">
        <v>17788</v>
      </c>
      <c r="J4105" s="149" t="s">
        <v>17848</v>
      </c>
      <c r="K4105" s="149"/>
      <c r="L4105" s="149" t="s">
        <v>262</v>
      </c>
      <c r="M4105" s="149"/>
      <c r="N4105" s="149" t="s">
        <v>263</v>
      </c>
      <c r="O4105" s="149" t="s">
        <v>214</v>
      </c>
      <c r="P4105" s="149" t="s">
        <v>53</v>
      </c>
      <c r="Q4105" s="149"/>
      <c r="R4105" s="149" t="s">
        <v>62</v>
      </c>
      <c r="S4105" s="149" t="s">
        <v>17732</v>
      </c>
      <c r="T4105" s="149" t="s">
        <v>3426</v>
      </c>
      <c r="U4105" s="149" t="s">
        <v>267</v>
      </c>
      <c r="V4105" s="149"/>
      <c r="W4105" s="149"/>
      <c r="X4105" s="149" t="s">
        <v>268</v>
      </c>
      <c r="Y4105" s="149"/>
      <c r="Z4105" s="149"/>
      <c r="AA4105" s="149"/>
      <c r="AB4105" s="149" t="s">
        <v>269</v>
      </c>
      <c r="AC4105" s="149" t="s">
        <v>270</v>
      </c>
      <c r="AD4105" s="149" t="s">
        <v>3426</v>
      </c>
      <c r="AE4105" s="149" t="s">
        <v>271</v>
      </c>
      <c r="AF4105" s="149"/>
      <c r="AG4105" s="149" t="s">
        <v>1098</v>
      </c>
      <c r="AH4105" s="149" t="s">
        <v>273</v>
      </c>
      <c r="AI4105" s="158">
        <v>91</v>
      </c>
      <c r="AJ4105" s="149"/>
      <c r="AK4105" s="159" t="s">
        <v>274</v>
      </c>
      <c r="AL4105" s="159" t="s">
        <v>274</v>
      </c>
      <c r="AM4105" s="149" t="s">
        <v>274</v>
      </c>
      <c r="AN4105" s="160">
        <v>4</v>
      </c>
      <c r="AO4105" s="149"/>
      <c r="AP4105" s="149" t="s">
        <v>274</v>
      </c>
      <c r="AQ4105" s="149" t="s">
        <v>275</v>
      </c>
      <c r="AR4105" s="158">
        <v>1</v>
      </c>
      <c r="AS4105" s="149" t="s">
        <v>275</v>
      </c>
      <c r="AT4105" s="149" t="s">
        <v>276</v>
      </c>
      <c r="AU4105" s="161">
        <v>1</v>
      </c>
      <c r="AV4105" s="159">
        <v>7487.07</v>
      </c>
      <c r="AW4105" s="159">
        <v>299.48</v>
      </c>
      <c r="AX4105" s="149" t="s">
        <v>274</v>
      </c>
      <c r="AY4105" s="159">
        <v>83.2</v>
      </c>
      <c r="AZ4105" s="159">
        <v>83.2</v>
      </c>
      <c r="BA4105" s="159">
        <v>332.8</v>
      </c>
      <c r="BB4105" s="159">
        <v>6771.62</v>
      </c>
      <c r="BC4105" s="162" t="s">
        <v>274</v>
      </c>
      <c r="BD4105" s="162">
        <v>0</v>
      </c>
      <c r="BE4105" s="159">
        <v>715.45</v>
      </c>
      <c r="BF4105" s="159">
        <v>715.45</v>
      </c>
      <c r="BG4105" s="159">
        <v>7487.07</v>
      </c>
    </row>
    <row r="4106" ht="28.05" customHeight="1" spans="1:59">
      <c r="A4106" s="149"/>
      <c r="B4106" s="149"/>
      <c r="C4106" s="149"/>
      <c r="D4106" s="149" t="s">
        <v>3726</v>
      </c>
      <c r="E4106" s="340" t="s">
        <v>17849</v>
      </c>
      <c r="F4106" s="149" t="s">
        <v>3726</v>
      </c>
      <c r="G4106" s="149" t="s">
        <v>17850</v>
      </c>
      <c r="H4106" s="149" t="s">
        <v>17851</v>
      </c>
      <c r="I4106" s="149" t="s">
        <v>17825</v>
      </c>
      <c r="J4106" s="149" t="s">
        <v>17852</v>
      </c>
      <c r="K4106" s="149"/>
      <c r="L4106" s="149" t="s">
        <v>287</v>
      </c>
      <c r="M4106" s="149"/>
      <c r="N4106" s="149" t="s">
        <v>263</v>
      </c>
      <c r="O4106" s="149" t="s">
        <v>214</v>
      </c>
      <c r="P4106" s="149" t="s">
        <v>53</v>
      </c>
      <c r="Q4106" s="149"/>
      <c r="R4106" s="149" t="s">
        <v>17853</v>
      </c>
      <c r="S4106" s="149" t="s">
        <v>12449</v>
      </c>
      <c r="T4106" s="149" t="s">
        <v>414</v>
      </c>
      <c r="U4106" s="149" t="s">
        <v>267</v>
      </c>
      <c r="V4106" s="149"/>
      <c r="W4106" s="149"/>
      <c r="X4106" s="149" t="s">
        <v>336</v>
      </c>
      <c r="Y4106" s="149"/>
      <c r="Z4106" s="149"/>
      <c r="AA4106" s="149"/>
      <c r="AB4106" s="149" t="s">
        <v>269</v>
      </c>
      <c r="AC4106" s="149" t="s">
        <v>270</v>
      </c>
      <c r="AD4106" s="149" t="s">
        <v>414</v>
      </c>
      <c r="AE4106" s="149" t="s">
        <v>271</v>
      </c>
      <c r="AF4106" s="149"/>
      <c r="AG4106" s="149" t="s">
        <v>1098</v>
      </c>
      <c r="AH4106" s="149" t="s">
        <v>273</v>
      </c>
      <c r="AI4106" s="158">
        <v>21</v>
      </c>
      <c r="AJ4106" s="149"/>
      <c r="AK4106" s="159" t="s">
        <v>274</v>
      </c>
      <c r="AL4106" s="159" t="s">
        <v>274</v>
      </c>
      <c r="AM4106" s="149" t="s">
        <v>274</v>
      </c>
      <c r="AN4106" s="160">
        <v>4</v>
      </c>
      <c r="AO4106" s="149"/>
      <c r="AP4106" s="149" t="s">
        <v>274</v>
      </c>
      <c r="AQ4106" s="149" t="s">
        <v>275</v>
      </c>
      <c r="AR4106" s="158">
        <v>1</v>
      </c>
      <c r="AS4106" s="149" t="s">
        <v>275</v>
      </c>
      <c r="AT4106" s="149" t="s">
        <v>276</v>
      </c>
      <c r="AU4106" s="161">
        <v>1</v>
      </c>
      <c r="AV4106" s="159">
        <v>66371.68</v>
      </c>
      <c r="AW4106" s="159">
        <v>2654.87</v>
      </c>
      <c r="AX4106" s="149" t="s">
        <v>274</v>
      </c>
      <c r="AY4106" s="159">
        <v>663.72</v>
      </c>
      <c r="AZ4106" s="159">
        <v>663.72</v>
      </c>
      <c r="BA4106" s="159">
        <v>2654.88</v>
      </c>
      <c r="BB4106" s="159">
        <v>13938.12</v>
      </c>
      <c r="BC4106" s="162" t="s">
        <v>274</v>
      </c>
      <c r="BD4106" s="162">
        <v>0</v>
      </c>
      <c r="BE4106" s="159">
        <v>52433.56</v>
      </c>
      <c r="BF4106" s="159">
        <v>52433.56</v>
      </c>
      <c r="BG4106" s="159">
        <v>66371.68</v>
      </c>
    </row>
    <row r="4107" ht="28.05" customHeight="1" spans="1:59">
      <c r="A4107" s="149"/>
      <c r="B4107" s="149"/>
      <c r="C4107" s="149"/>
      <c r="D4107" s="149" t="s">
        <v>3726</v>
      </c>
      <c r="E4107" s="340" t="s">
        <v>17854</v>
      </c>
      <c r="F4107" s="149" t="s">
        <v>3726</v>
      </c>
      <c r="G4107" s="149" t="s">
        <v>17855</v>
      </c>
      <c r="H4107" s="149" t="s">
        <v>17856</v>
      </c>
      <c r="I4107" s="149" t="s">
        <v>17788</v>
      </c>
      <c r="J4107" s="149" t="s">
        <v>17857</v>
      </c>
      <c r="K4107" s="149"/>
      <c r="L4107" s="149" t="s">
        <v>262</v>
      </c>
      <c r="M4107" s="149"/>
      <c r="N4107" s="149" t="s">
        <v>263</v>
      </c>
      <c r="O4107" s="149" t="s">
        <v>214</v>
      </c>
      <c r="P4107" s="149" t="s">
        <v>53</v>
      </c>
      <c r="Q4107" s="149"/>
      <c r="R4107" s="149" t="s">
        <v>62</v>
      </c>
      <c r="S4107" s="149" t="s">
        <v>17732</v>
      </c>
      <c r="T4107" s="149" t="s">
        <v>3426</v>
      </c>
      <c r="U4107" s="149" t="s">
        <v>267</v>
      </c>
      <c r="V4107" s="149"/>
      <c r="W4107" s="149"/>
      <c r="X4107" s="149" t="s">
        <v>268</v>
      </c>
      <c r="Y4107" s="149"/>
      <c r="Z4107" s="149"/>
      <c r="AA4107" s="149"/>
      <c r="AB4107" s="149" t="s">
        <v>269</v>
      </c>
      <c r="AC4107" s="149" t="s">
        <v>270</v>
      </c>
      <c r="AD4107" s="149" t="s">
        <v>3426</v>
      </c>
      <c r="AE4107" s="149" t="s">
        <v>271</v>
      </c>
      <c r="AF4107" s="149"/>
      <c r="AG4107" s="149" t="s">
        <v>1098</v>
      </c>
      <c r="AH4107" s="149" t="s">
        <v>273</v>
      </c>
      <c r="AI4107" s="158">
        <v>91</v>
      </c>
      <c r="AJ4107" s="149"/>
      <c r="AK4107" s="159" t="s">
        <v>274</v>
      </c>
      <c r="AL4107" s="159" t="s">
        <v>274</v>
      </c>
      <c r="AM4107" s="149" t="s">
        <v>274</v>
      </c>
      <c r="AN4107" s="160">
        <v>4</v>
      </c>
      <c r="AO4107" s="149"/>
      <c r="AP4107" s="149" t="s">
        <v>274</v>
      </c>
      <c r="AQ4107" s="149" t="s">
        <v>275</v>
      </c>
      <c r="AR4107" s="158">
        <v>1</v>
      </c>
      <c r="AS4107" s="149" t="s">
        <v>275</v>
      </c>
      <c r="AT4107" s="149" t="s">
        <v>276</v>
      </c>
      <c r="AU4107" s="161">
        <v>1</v>
      </c>
      <c r="AV4107" s="159">
        <v>8396.55</v>
      </c>
      <c r="AW4107" s="159">
        <v>335.86</v>
      </c>
      <c r="AX4107" s="149" t="s">
        <v>274</v>
      </c>
      <c r="AY4107" s="159">
        <v>93.25</v>
      </c>
      <c r="AZ4107" s="159">
        <v>93.25</v>
      </c>
      <c r="BA4107" s="159">
        <v>373</v>
      </c>
      <c r="BB4107" s="159">
        <v>7594.42</v>
      </c>
      <c r="BC4107" s="162" t="s">
        <v>274</v>
      </c>
      <c r="BD4107" s="162">
        <v>0</v>
      </c>
      <c r="BE4107" s="159">
        <v>802.13</v>
      </c>
      <c r="BF4107" s="159">
        <v>802.13</v>
      </c>
      <c r="BG4107" s="159">
        <v>8396.55</v>
      </c>
    </row>
    <row r="4108" ht="28.05" customHeight="1" spans="1:59">
      <c r="A4108" s="149"/>
      <c r="B4108" s="149"/>
      <c r="C4108" s="149"/>
      <c r="D4108" s="149" t="s">
        <v>3726</v>
      </c>
      <c r="E4108" s="340" t="s">
        <v>17858</v>
      </c>
      <c r="F4108" s="149" t="s">
        <v>3726</v>
      </c>
      <c r="G4108" s="149" t="s">
        <v>17859</v>
      </c>
      <c r="H4108" s="149" t="s">
        <v>6333</v>
      </c>
      <c r="I4108" s="149" t="s">
        <v>17860</v>
      </c>
      <c r="J4108" s="149" t="s">
        <v>17861</v>
      </c>
      <c r="K4108" s="149"/>
      <c r="L4108" s="149" t="s">
        <v>287</v>
      </c>
      <c r="M4108" s="149"/>
      <c r="N4108" s="149" t="s">
        <v>263</v>
      </c>
      <c r="O4108" s="149" t="s">
        <v>214</v>
      </c>
      <c r="P4108" s="149" t="s">
        <v>53</v>
      </c>
      <c r="Q4108" s="149"/>
      <c r="R4108" s="149" t="s">
        <v>2521</v>
      </c>
      <c r="S4108" s="149" t="s">
        <v>6336</v>
      </c>
      <c r="T4108" s="149" t="s">
        <v>17267</v>
      </c>
      <c r="U4108" s="149" t="s">
        <v>267</v>
      </c>
      <c r="V4108" s="149"/>
      <c r="W4108" s="149"/>
      <c r="X4108" s="149" t="s">
        <v>336</v>
      </c>
      <c r="Y4108" s="149"/>
      <c r="Z4108" s="149"/>
      <c r="AA4108" s="149"/>
      <c r="AB4108" s="149" t="s">
        <v>269</v>
      </c>
      <c r="AC4108" s="149" t="s">
        <v>270</v>
      </c>
      <c r="AD4108" s="149" t="s">
        <v>17267</v>
      </c>
      <c r="AE4108" s="149" t="s">
        <v>271</v>
      </c>
      <c r="AF4108" s="149"/>
      <c r="AG4108" s="149" t="s">
        <v>1098</v>
      </c>
      <c r="AH4108" s="149" t="s">
        <v>273</v>
      </c>
      <c r="AI4108" s="158">
        <v>67</v>
      </c>
      <c r="AJ4108" s="149"/>
      <c r="AK4108" s="159" t="s">
        <v>274</v>
      </c>
      <c r="AL4108" s="159" t="s">
        <v>274</v>
      </c>
      <c r="AM4108" s="149" t="s">
        <v>274</v>
      </c>
      <c r="AN4108" s="160">
        <v>4</v>
      </c>
      <c r="AO4108" s="149"/>
      <c r="AP4108" s="149" t="s">
        <v>274</v>
      </c>
      <c r="AQ4108" s="149" t="s">
        <v>275</v>
      </c>
      <c r="AR4108" s="158">
        <v>1</v>
      </c>
      <c r="AS4108" s="149" t="s">
        <v>275</v>
      </c>
      <c r="AT4108" s="149" t="s">
        <v>276</v>
      </c>
      <c r="AU4108" s="161">
        <v>1</v>
      </c>
      <c r="AV4108" s="159">
        <v>12068.97</v>
      </c>
      <c r="AW4108" s="159">
        <v>482.76</v>
      </c>
      <c r="AX4108" s="149" t="s">
        <v>274</v>
      </c>
      <c r="AY4108" s="159">
        <v>124.35</v>
      </c>
      <c r="AZ4108" s="159">
        <v>124.35</v>
      </c>
      <c r="BA4108" s="159">
        <v>497.4</v>
      </c>
      <c r="BB4108" s="159">
        <v>7980.18</v>
      </c>
      <c r="BC4108" s="162" t="s">
        <v>274</v>
      </c>
      <c r="BD4108" s="162">
        <v>0</v>
      </c>
      <c r="BE4108" s="159">
        <v>4088.79</v>
      </c>
      <c r="BF4108" s="159">
        <v>4088.79</v>
      </c>
      <c r="BG4108" s="159">
        <v>12068.97</v>
      </c>
    </row>
    <row r="4109" ht="28.05" customHeight="1" spans="1:59">
      <c r="A4109" s="149"/>
      <c r="B4109" s="149"/>
      <c r="C4109" s="149"/>
      <c r="D4109" s="149" t="s">
        <v>3726</v>
      </c>
      <c r="E4109" s="340" t="s">
        <v>17862</v>
      </c>
      <c r="F4109" s="149" t="s">
        <v>3726</v>
      </c>
      <c r="G4109" s="149" t="s">
        <v>17863</v>
      </c>
      <c r="H4109" s="149" t="s">
        <v>17864</v>
      </c>
      <c r="I4109" s="149" t="s">
        <v>17825</v>
      </c>
      <c r="J4109" s="149" t="s">
        <v>17865</v>
      </c>
      <c r="K4109" s="149"/>
      <c r="L4109" s="149" t="s">
        <v>287</v>
      </c>
      <c r="M4109" s="149"/>
      <c r="N4109" s="149" t="s">
        <v>263</v>
      </c>
      <c r="O4109" s="149" t="s">
        <v>214</v>
      </c>
      <c r="P4109" s="149" t="s">
        <v>53</v>
      </c>
      <c r="Q4109" s="149"/>
      <c r="R4109" s="149" t="s">
        <v>17866</v>
      </c>
      <c r="S4109" s="149" t="s">
        <v>12449</v>
      </c>
      <c r="T4109" s="149" t="s">
        <v>414</v>
      </c>
      <c r="U4109" s="149" t="s">
        <v>267</v>
      </c>
      <c r="V4109" s="149"/>
      <c r="W4109" s="149"/>
      <c r="X4109" s="149" t="s">
        <v>268</v>
      </c>
      <c r="Y4109" s="149"/>
      <c r="Z4109" s="149"/>
      <c r="AA4109" s="149"/>
      <c r="AB4109" s="149" t="s">
        <v>269</v>
      </c>
      <c r="AC4109" s="149" t="s">
        <v>270</v>
      </c>
      <c r="AD4109" s="149" t="s">
        <v>414</v>
      </c>
      <c r="AE4109" s="149" t="s">
        <v>271</v>
      </c>
      <c r="AF4109" s="149"/>
      <c r="AG4109" s="149" t="s">
        <v>1098</v>
      </c>
      <c r="AH4109" s="149" t="s">
        <v>273</v>
      </c>
      <c r="AI4109" s="158">
        <v>21</v>
      </c>
      <c r="AJ4109" s="149"/>
      <c r="AK4109" s="159" t="s">
        <v>274</v>
      </c>
      <c r="AL4109" s="159" t="s">
        <v>274</v>
      </c>
      <c r="AM4109" s="149" t="s">
        <v>274</v>
      </c>
      <c r="AN4109" s="160">
        <v>4</v>
      </c>
      <c r="AO4109" s="149"/>
      <c r="AP4109" s="149" t="s">
        <v>274</v>
      </c>
      <c r="AQ4109" s="149" t="s">
        <v>275</v>
      </c>
      <c r="AR4109" s="158">
        <v>1</v>
      </c>
      <c r="AS4109" s="149" t="s">
        <v>275</v>
      </c>
      <c r="AT4109" s="149" t="s">
        <v>276</v>
      </c>
      <c r="AU4109" s="161">
        <v>1</v>
      </c>
      <c r="AV4109" s="159">
        <v>66371.68</v>
      </c>
      <c r="AW4109" s="159">
        <v>2654.87</v>
      </c>
      <c r="AX4109" s="149" t="s">
        <v>274</v>
      </c>
      <c r="AY4109" s="159">
        <v>663.72</v>
      </c>
      <c r="AZ4109" s="159">
        <v>663.72</v>
      </c>
      <c r="BA4109" s="159">
        <v>2654.88</v>
      </c>
      <c r="BB4109" s="159">
        <v>13938.12</v>
      </c>
      <c r="BC4109" s="162" t="s">
        <v>274</v>
      </c>
      <c r="BD4109" s="162">
        <v>0</v>
      </c>
      <c r="BE4109" s="159">
        <v>52433.56</v>
      </c>
      <c r="BF4109" s="159">
        <v>52433.56</v>
      </c>
      <c r="BG4109" s="159">
        <v>66371.68</v>
      </c>
    </row>
    <row r="4110" ht="28.05" customHeight="1" spans="1:59">
      <c r="A4110" s="149"/>
      <c r="B4110" s="149"/>
      <c r="C4110" s="149"/>
      <c r="D4110" s="149" t="s">
        <v>3726</v>
      </c>
      <c r="E4110" s="340" t="s">
        <v>17867</v>
      </c>
      <c r="F4110" s="149" t="s">
        <v>3726</v>
      </c>
      <c r="G4110" s="149" t="s">
        <v>17868</v>
      </c>
      <c r="H4110" s="149" t="s">
        <v>17869</v>
      </c>
      <c r="I4110" s="149" t="s">
        <v>17870</v>
      </c>
      <c r="J4110" s="149" t="s">
        <v>17871</v>
      </c>
      <c r="K4110" s="149"/>
      <c r="L4110" s="149" t="s">
        <v>262</v>
      </c>
      <c r="M4110" s="149"/>
      <c r="N4110" s="149" t="s">
        <v>263</v>
      </c>
      <c r="O4110" s="149" t="s">
        <v>214</v>
      </c>
      <c r="P4110" s="149" t="s">
        <v>53</v>
      </c>
      <c r="Q4110" s="149"/>
      <c r="R4110" s="149" t="s">
        <v>17872</v>
      </c>
      <c r="S4110" s="149" t="s">
        <v>7322</v>
      </c>
      <c r="T4110" s="149" t="s">
        <v>17873</v>
      </c>
      <c r="U4110" s="149" t="s">
        <v>267</v>
      </c>
      <c r="V4110" s="149"/>
      <c r="W4110" s="149"/>
      <c r="X4110" s="149" t="s">
        <v>336</v>
      </c>
      <c r="Y4110" s="149"/>
      <c r="Z4110" s="149"/>
      <c r="AA4110" s="149"/>
      <c r="AB4110" s="149" t="s">
        <v>269</v>
      </c>
      <c r="AC4110" s="149" t="s">
        <v>270</v>
      </c>
      <c r="AD4110" s="149" t="s">
        <v>17873</v>
      </c>
      <c r="AE4110" s="149" t="s">
        <v>271</v>
      </c>
      <c r="AF4110" s="149"/>
      <c r="AG4110" s="149" t="s">
        <v>1098</v>
      </c>
      <c r="AH4110" s="149" t="s">
        <v>273</v>
      </c>
      <c r="AI4110" s="158">
        <v>59</v>
      </c>
      <c r="AJ4110" s="149"/>
      <c r="AK4110" s="159" t="s">
        <v>274</v>
      </c>
      <c r="AL4110" s="159" t="s">
        <v>274</v>
      </c>
      <c r="AM4110" s="149" t="s">
        <v>274</v>
      </c>
      <c r="AN4110" s="160">
        <v>4</v>
      </c>
      <c r="AO4110" s="149"/>
      <c r="AP4110" s="149" t="s">
        <v>274</v>
      </c>
      <c r="AQ4110" s="149" t="s">
        <v>275</v>
      </c>
      <c r="AR4110" s="158">
        <v>1</v>
      </c>
      <c r="AS4110" s="149" t="s">
        <v>275</v>
      </c>
      <c r="AT4110" s="149" t="s">
        <v>276</v>
      </c>
      <c r="AU4110" s="161">
        <v>1</v>
      </c>
      <c r="AV4110" s="159">
        <v>16106.19</v>
      </c>
      <c r="AW4110" s="159">
        <v>644.25</v>
      </c>
      <c r="AX4110" s="149" t="s">
        <v>274</v>
      </c>
      <c r="AY4110" s="159">
        <v>161.06</v>
      </c>
      <c r="AZ4110" s="159">
        <v>161.06</v>
      </c>
      <c r="BA4110" s="159">
        <v>644.24</v>
      </c>
      <c r="BB4110" s="159">
        <v>9502.54</v>
      </c>
      <c r="BC4110" s="162" t="s">
        <v>274</v>
      </c>
      <c r="BD4110" s="162">
        <v>0</v>
      </c>
      <c r="BE4110" s="159">
        <v>6603.65</v>
      </c>
      <c r="BF4110" s="159">
        <v>6603.65</v>
      </c>
      <c r="BG4110" s="159">
        <v>16106.19</v>
      </c>
    </row>
    <row r="4111" ht="28.05" customHeight="1" spans="1:59">
      <c r="A4111" s="149"/>
      <c r="B4111" s="149"/>
      <c r="C4111" s="149"/>
      <c r="D4111" s="149" t="s">
        <v>3726</v>
      </c>
      <c r="E4111" s="340" t="s">
        <v>17874</v>
      </c>
      <c r="F4111" s="149" t="s">
        <v>3726</v>
      </c>
      <c r="G4111" s="149" t="s">
        <v>17875</v>
      </c>
      <c r="H4111" s="149" t="s">
        <v>17876</v>
      </c>
      <c r="I4111" s="149" t="s">
        <v>17825</v>
      </c>
      <c r="J4111" s="149" t="s">
        <v>17877</v>
      </c>
      <c r="K4111" s="149"/>
      <c r="L4111" s="149" t="s">
        <v>287</v>
      </c>
      <c r="M4111" s="149"/>
      <c r="N4111" s="149" t="s">
        <v>263</v>
      </c>
      <c r="O4111" s="149" t="s">
        <v>214</v>
      </c>
      <c r="P4111" s="149" t="s">
        <v>53</v>
      </c>
      <c r="Q4111" s="149"/>
      <c r="R4111" s="149" t="s">
        <v>17878</v>
      </c>
      <c r="S4111" s="149" t="s">
        <v>12449</v>
      </c>
      <c r="T4111" s="149" t="s">
        <v>414</v>
      </c>
      <c r="U4111" s="149" t="s">
        <v>267</v>
      </c>
      <c r="V4111" s="149"/>
      <c r="W4111" s="149"/>
      <c r="X4111" s="149" t="s">
        <v>336</v>
      </c>
      <c r="Y4111" s="149"/>
      <c r="Z4111" s="149"/>
      <c r="AA4111" s="149"/>
      <c r="AB4111" s="149" t="s">
        <v>269</v>
      </c>
      <c r="AC4111" s="149" t="s">
        <v>270</v>
      </c>
      <c r="AD4111" s="149" t="s">
        <v>414</v>
      </c>
      <c r="AE4111" s="149" t="s">
        <v>271</v>
      </c>
      <c r="AF4111" s="149"/>
      <c r="AG4111" s="149" t="s">
        <v>1098</v>
      </c>
      <c r="AH4111" s="149" t="s">
        <v>273</v>
      </c>
      <c r="AI4111" s="158">
        <v>21</v>
      </c>
      <c r="AJ4111" s="149"/>
      <c r="AK4111" s="159" t="s">
        <v>274</v>
      </c>
      <c r="AL4111" s="159" t="s">
        <v>274</v>
      </c>
      <c r="AM4111" s="149" t="s">
        <v>274</v>
      </c>
      <c r="AN4111" s="160">
        <v>4</v>
      </c>
      <c r="AO4111" s="149"/>
      <c r="AP4111" s="149" t="s">
        <v>274</v>
      </c>
      <c r="AQ4111" s="149" t="s">
        <v>275</v>
      </c>
      <c r="AR4111" s="158">
        <v>1</v>
      </c>
      <c r="AS4111" s="149" t="s">
        <v>275</v>
      </c>
      <c r="AT4111" s="149" t="s">
        <v>276</v>
      </c>
      <c r="AU4111" s="161">
        <v>1</v>
      </c>
      <c r="AV4111" s="159">
        <v>66371.68</v>
      </c>
      <c r="AW4111" s="159">
        <v>2654.87</v>
      </c>
      <c r="AX4111" s="149" t="s">
        <v>274</v>
      </c>
      <c r="AY4111" s="159">
        <v>663.72</v>
      </c>
      <c r="AZ4111" s="159">
        <v>663.72</v>
      </c>
      <c r="BA4111" s="159">
        <v>2654.88</v>
      </c>
      <c r="BB4111" s="159">
        <v>13938.12</v>
      </c>
      <c r="BC4111" s="162" t="s">
        <v>274</v>
      </c>
      <c r="BD4111" s="162">
        <v>0</v>
      </c>
      <c r="BE4111" s="159">
        <v>52433.56</v>
      </c>
      <c r="BF4111" s="159">
        <v>52433.56</v>
      </c>
      <c r="BG4111" s="159">
        <v>66371.68</v>
      </c>
    </row>
    <row r="4112" ht="28.05" customHeight="1" spans="1:59">
      <c r="A4112" s="149"/>
      <c r="B4112" s="149"/>
      <c r="C4112" s="149"/>
      <c r="D4112" s="149" t="s">
        <v>3726</v>
      </c>
      <c r="E4112" s="340" t="s">
        <v>17879</v>
      </c>
      <c r="F4112" s="149" t="s">
        <v>3726</v>
      </c>
      <c r="G4112" s="149" t="s">
        <v>17880</v>
      </c>
      <c r="H4112" s="149" t="s">
        <v>17881</v>
      </c>
      <c r="I4112" s="149" t="s">
        <v>17882</v>
      </c>
      <c r="J4112" s="149" t="s">
        <v>17883</v>
      </c>
      <c r="K4112" s="149"/>
      <c r="L4112" s="149" t="s">
        <v>262</v>
      </c>
      <c r="M4112" s="149"/>
      <c r="N4112" s="149" t="s">
        <v>263</v>
      </c>
      <c r="O4112" s="149" t="s">
        <v>214</v>
      </c>
      <c r="P4112" s="149" t="s">
        <v>53</v>
      </c>
      <c r="Q4112" s="149"/>
      <c r="R4112" s="149" t="s">
        <v>3447</v>
      </c>
      <c r="S4112" s="149" t="s">
        <v>17884</v>
      </c>
      <c r="T4112" s="149" t="s">
        <v>17836</v>
      </c>
      <c r="U4112" s="149" t="s">
        <v>267</v>
      </c>
      <c r="V4112" s="149"/>
      <c r="W4112" s="149"/>
      <c r="X4112" s="149" t="s">
        <v>51</v>
      </c>
      <c r="Y4112" s="149"/>
      <c r="Z4112" s="149"/>
      <c r="AA4112" s="149"/>
      <c r="AB4112" s="149" t="s">
        <v>269</v>
      </c>
      <c r="AC4112" s="149" t="s">
        <v>270</v>
      </c>
      <c r="AD4112" s="149" t="s">
        <v>17836</v>
      </c>
      <c r="AE4112" s="149" t="s">
        <v>271</v>
      </c>
      <c r="AF4112" s="149"/>
      <c r="AG4112" s="149" t="s">
        <v>1098</v>
      </c>
      <c r="AH4112" s="149" t="s">
        <v>273</v>
      </c>
      <c r="AI4112" s="158">
        <v>59</v>
      </c>
      <c r="AJ4112" s="149"/>
      <c r="AK4112" s="159" t="s">
        <v>274</v>
      </c>
      <c r="AL4112" s="159" t="s">
        <v>274</v>
      </c>
      <c r="AM4112" s="149" t="s">
        <v>274</v>
      </c>
      <c r="AN4112" s="160">
        <v>4</v>
      </c>
      <c r="AO4112" s="149"/>
      <c r="AP4112" s="149" t="s">
        <v>274</v>
      </c>
      <c r="AQ4112" s="149" t="s">
        <v>275</v>
      </c>
      <c r="AR4112" s="158">
        <v>1</v>
      </c>
      <c r="AS4112" s="149" t="s">
        <v>275</v>
      </c>
      <c r="AT4112" s="149" t="s">
        <v>276</v>
      </c>
      <c r="AU4112" s="161">
        <v>1</v>
      </c>
      <c r="AV4112" s="159">
        <v>5840.71</v>
      </c>
      <c r="AW4112" s="159">
        <v>233.63</v>
      </c>
      <c r="AX4112" s="149" t="s">
        <v>274</v>
      </c>
      <c r="AY4112" s="159">
        <v>58.4</v>
      </c>
      <c r="AZ4112" s="159">
        <v>58.4</v>
      </c>
      <c r="BA4112" s="159">
        <v>233.6</v>
      </c>
      <c r="BB4112" s="159">
        <v>3446.15</v>
      </c>
      <c r="BC4112" s="162" t="s">
        <v>274</v>
      </c>
      <c r="BD4112" s="162">
        <v>0</v>
      </c>
      <c r="BE4112" s="159">
        <v>2394.56</v>
      </c>
      <c r="BF4112" s="159">
        <v>2394.56</v>
      </c>
      <c r="BG4112" s="159">
        <v>5840.71</v>
      </c>
    </row>
    <row r="4113" ht="28.05" customHeight="1" spans="1:59">
      <c r="A4113" s="149"/>
      <c r="B4113" s="149"/>
      <c r="C4113" s="149"/>
      <c r="D4113" s="149" t="s">
        <v>3726</v>
      </c>
      <c r="E4113" s="340" t="s">
        <v>17885</v>
      </c>
      <c r="F4113" s="149" t="s">
        <v>3726</v>
      </c>
      <c r="G4113" s="149" t="s">
        <v>17886</v>
      </c>
      <c r="H4113" s="149" t="s">
        <v>4284</v>
      </c>
      <c r="I4113" s="149" t="s">
        <v>7078</v>
      </c>
      <c r="J4113" s="149" t="s">
        <v>17887</v>
      </c>
      <c r="K4113" s="149"/>
      <c r="L4113" s="149" t="s">
        <v>287</v>
      </c>
      <c r="M4113" s="149"/>
      <c r="N4113" s="149" t="s">
        <v>263</v>
      </c>
      <c r="O4113" s="149" t="s">
        <v>214</v>
      </c>
      <c r="P4113" s="149" t="s">
        <v>53</v>
      </c>
      <c r="Q4113" s="149"/>
      <c r="R4113" s="149" t="s">
        <v>2521</v>
      </c>
      <c r="S4113" s="149" t="s">
        <v>4287</v>
      </c>
      <c r="T4113" s="149" t="s">
        <v>17267</v>
      </c>
      <c r="U4113" s="149" t="s">
        <v>267</v>
      </c>
      <c r="V4113" s="149"/>
      <c r="W4113" s="149"/>
      <c r="X4113" s="149" t="s">
        <v>336</v>
      </c>
      <c r="Y4113" s="149"/>
      <c r="Z4113" s="149"/>
      <c r="AA4113" s="149"/>
      <c r="AB4113" s="149" t="s">
        <v>269</v>
      </c>
      <c r="AC4113" s="149" t="s">
        <v>270</v>
      </c>
      <c r="AD4113" s="149" t="s">
        <v>17267</v>
      </c>
      <c r="AE4113" s="149" t="s">
        <v>271</v>
      </c>
      <c r="AF4113" s="149"/>
      <c r="AG4113" s="149" t="s">
        <v>1098</v>
      </c>
      <c r="AH4113" s="149" t="s">
        <v>273</v>
      </c>
      <c r="AI4113" s="158">
        <v>67</v>
      </c>
      <c r="AJ4113" s="149"/>
      <c r="AK4113" s="159" t="s">
        <v>274</v>
      </c>
      <c r="AL4113" s="159" t="s">
        <v>274</v>
      </c>
      <c r="AM4113" s="149" t="s">
        <v>274</v>
      </c>
      <c r="AN4113" s="160">
        <v>4</v>
      </c>
      <c r="AO4113" s="149"/>
      <c r="AP4113" s="149" t="s">
        <v>274</v>
      </c>
      <c r="AQ4113" s="149" t="s">
        <v>275</v>
      </c>
      <c r="AR4113" s="158">
        <v>1</v>
      </c>
      <c r="AS4113" s="149" t="s">
        <v>275</v>
      </c>
      <c r="AT4113" s="149" t="s">
        <v>276</v>
      </c>
      <c r="AU4113" s="161">
        <v>1</v>
      </c>
      <c r="AV4113" s="159">
        <v>15948.27</v>
      </c>
      <c r="AW4113" s="159">
        <v>637.93</v>
      </c>
      <c r="AX4113" s="149" t="s">
        <v>274</v>
      </c>
      <c r="AY4113" s="159">
        <v>164.32</v>
      </c>
      <c r="AZ4113" s="159">
        <v>164.32</v>
      </c>
      <c r="BA4113" s="159">
        <v>657.28</v>
      </c>
      <c r="BB4113" s="159">
        <v>10545.04</v>
      </c>
      <c r="BC4113" s="162" t="s">
        <v>274</v>
      </c>
      <c r="BD4113" s="162">
        <v>0</v>
      </c>
      <c r="BE4113" s="159">
        <v>5403.23</v>
      </c>
      <c r="BF4113" s="159">
        <v>5403.23</v>
      </c>
      <c r="BG4113" s="159">
        <v>15948.27</v>
      </c>
    </row>
    <row r="4114" ht="28.05" customHeight="1" spans="1:59">
      <c r="A4114" s="149"/>
      <c r="B4114" s="149"/>
      <c r="C4114" s="149"/>
      <c r="D4114" s="149" t="s">
        <v>3726</v>
      </c>
      <c r="E4114" s="340" t="s">
        <v>17888</v>
      </c>
      <c r="F4114" s="149" t="s">
        <v>3726</v>
      </c>
      <c r="G4114" s="149" t="s">
        <v>17889</v>
      </c>
      <c r="H4114" s="149" t="s">
        <v>17890</v>
      </c>
      <c r="I4114" s="149" t="s">
        <v>17891</v>
      </c>
      <c r="J4114" s="149" t="s">
        <v>17892</v>
      </c>
      <c r="K4114" s="149"/>
      <c r="L4114" s="149" t="s">
        <v>262</v>
      </c>
      <c r="M4114" s="149"/>
      <c r="N4114" s="149" t="s">
        <v>263</v>
      </c>
      <c r="O4114" s="149" t="s">
        <v>214</v>
      </c>
      <c r="P4114" s="149" t="s">
        <v>53</v>
      </c>
      <c r="Q4114" s="149"/>
      <c r="R4114" s="149" t="s">
        <v>3921</v>
      </c>
      <c r="S4114" s="149" t="s">
        <v>7322</v>
      </c>
      <c r="T4114" s="149" t="s">
        <v>17873</v>
      </c>
      <c r="U4114" s="149" t="s">
        <v>267</v>
      </c>
      <c r="V4114" s="149"/>
      <c r="W4114" s="149"/>
      <c r="X4114" s="149" t="s">
        <v>336</v>
      </c>
      <c r="Y4114" s="149"/>
      <c r="Z4114" s="149"/>
      <c r="AA4114" s="149"/>
      <c r="AB4114" s="149" t="s">
        <v>269</v>
      </c>
      <c r="AC4114" s="149" t="s">
        <v>270</v>
      </c>
      <c r="AD4114" s="149" t="s">
        <v>17873</v>
      </c>
      <c r="AE4114" s="149" t="s">
        <v>271</v>
      </c>
      <c r="AF4114" s="149"/>
      <c r="AG4114" s="149" t="s">
        <v>1098</v>
      </c>
      <c r="AH4114" s="149" t="s">
        <v>273</v>
      </c>
      <c r="AI4114" s="158">
        <v>59</v>
      </c>
      <c r="AJ4114" s="149"/>
      <c r="AK4114" s="159" t="s">
        <v>274</v>
      </c>
      <c r="AL4114" s="159" t="s">
        <v>274</v>
      </c>
      <c r="AM4114" s="149" t="s">
        <v>274</v>
      </c>
      <c r="AN4114" s="160">
        <v>4</v>
      </c>
      <c r="AO4114" s="149"/>
      <c r="AP4114" s="149" t="s">
        <v>274</v>
      </c>
      <c r="AQ4114" s="149" t="s">
        <v>275</v>
      </c>
      <c r="AR4114" s="158">
        <v>1</v>
      </c>
      <c r="AS4114" s="149" t="s">
        <v>275</v>
      </c>
      <c r="AT4114" s="149" t="s">
        <v>276</v>
      </c>
      <c r="AU4114" s="161">
        <v>1</v>
      </c>
      <c r="AV4114" s="159">
        <v>4070.8</v>
      </c>
      <c r="AW4114" s="159">
        <v>162.83</v>
      </c>
      <c r="AX4114" s="149" t="s">
        <v>274</v>
      </c>
      <c r="AY4114" s="159">
        <v>40.71</v>
      </c>
      <c r="AZ4114" s="159">
        <v>40.71</v>
      </c>
      <c r="BA4114" s="159">
        <v>162.84</v>
      </c>
      <c r="BB4114" s="159">
        <v>2401.89</v>
      </c>
      <c r="BC4114" s="162" t="s">
        <v>274</v>
      </c>
      <c r="BD4114" s="162">
        <v>0</v>
      </c>
      <c r="BE4114" s="159">
        <v>1668.91</v>
      </c>
      <c r="BF4114" s="159">
        <v>1668.91</v>
      </c>
      <c r="BG4114" s="159">
        <v>4070.8</v>
      </c>
    </row>
    <row r="4115" ht="28.05" customHeight="1" spans="1:59">
      <c r="A4115" s="149"/>
      <c r="B4115" s="149"/>
      <c r="C4115" s="149"/>
      <c r="D4115" s="149" t="s">
        <v>3726</v>
      </c>
      <c r="E4115" s="340" t="s">
        <v>17893</v>
      </c>
      <c r="F4115" s="149" t="s">
        <v>3726</v>
      </c>
      <c r="G4115" s="149" t="s">
        <v>17894</v>
      </c>
      <c r="H4115" s="149" t="s">
        <v>6333</v>
      </c>
      <c r="I4115" s="149" t="s">
        <v>17860</v>
      </c>
      <c r="J4115" s="149" t="s">
        <v>17895</v>
      </c>
      <c r="K4115" s="149"/>
      <c r="L4115" s="149" t="s">
        <v>287</v>
      </c>
      <c r="M4115" s="149"/>
      <c r="N4115" s="149" t="s">
        <v>263</v>
      </c>
      <c r="O4115" s="149" t="s">
        <v>214</v>
      </c>
      <c r="P4115" s="149" t="s">
        <v>53</v>
      </c>
      <c r="Q4115" s="149"/>
      <c r="R4115" s="149" t="s">
        <v>2521</v>
      </c>
      <c r="S4115" s="149" t="s">
        <v>6336</v>
      </c>
      <c r="T4115" s="149" t="s">
        <v>17267</v>
      </c>
      <c r="U4115" s="149" t="s">
        <v>267</v>
      </c>
      <c r="V4115" s="149"/>
      <c r="W4115" s="149"/>
      <c r="X4115" s="149" t="s">
        <v>336</v>
      </c>
      <c r="Y4115" s="149"/>
      <c r="Z4115" s="149"/>
      <c r="AA4115" s="149"/>
      <c r="AB4115" s="149" t="s">
        <v>269</v>
      </c>
      <c r="AC4115" s="149" t="s">
        <v>270</v>
      </c>
      <c r="AD4115" s="149" t="s">
        <v>17267</v>
      </c>
      <c r="AE4115" s="149" t="s">
        <v>271</v>
      </c>
      <c r="AF4115" s="149"/>
      <c r="AG4115" s="149" t="s">
        <v>1098</v>
      </c>
      <c r="AH4115" s="149" t="s">
        <v>273</v>
      </c>
      <c r="AI4115" s="158">
        <v>67</v>
      </c>
      <c r="AJ4115" s="149"/>
      <c r="AK4115" s="159" t="s">
        <v>274</v>
      </c>
      <c r="AL4115" s="159" t="s">
        <v>274</v>
      </c>
      <c r="AM4115" s="149" t="s">
        <v>274</v>
      </c>
      <c r="AN4115" s="160">
        <v>4</v>
      </c>
      <c r="AO4115" s="149"/>
      <c r="AP4115" s="149" t="s">
        <v>274</v>
      </c>
      <c r="AQ4115" s="149" t="s">
        <v>275</v>
      </c>
      <c r="AR4115" s="158">
        <v>1</v>
      </c>
      <c r="AS4115" s="149" t="s">
        <v>275</v>
      </c>
      <c r="AT4115" s="149" t="s">
        <v>276</v>
      </c>
      <c r="AU4115" s="161">
        <v>1</v>
      </c>
      <c r="AV4115" s="159">
        <v>12068.97</v>
      </c>
      <c r="AW4115" s="159">
        <v>482.76</v>
      </c>
      <c r="AX4115" s="149" t="s">
        <v>274</v>
      </c>
      <c r="AY4115" s="159">
        <v>124.35</v>
      </c>
      <c r="AZ4115" s="159">
        <v>124.35</v>
      </c>
      <c r="BA4115" s="159">
        <v>497.4</v>
      </c>
      <c r="BB4115" s="159">
        <v>7980.18</v>
      </c>
      <c r="BC4115" s="162" t="s">
        <v>274</v>
      </c>
      <c r="BD4115" s="162">
        <v>0</v>
      </c>
      <c r="BE4115" s="159">
        <v>4088.79</v>
      </c>
      <c r="BF4115" s="159">
        <v>4088.79</v>
      </c>
      <c r="BG4115" s="159">
        <v>12068.97</v>
      </c>
    </row>
    <row r="4116" ht="28.05" customHeight="1" spans="1:59">
      <c r="A4116" s="149"/>
      <c r="B4116" s="149"/>
      <c r="C4116" s="149"/>
      <c r="D4116" s="149" t="s">
        <v>3726</v>
      </c>
      <c r="E4116" s="340" t="s">
        <v>17896</v>
      </c>
      <c r="F4116" s="149" t="s">
        <v>3726</v>
      </c>
      <c r="G4116" s="149" t="s">
        <v>17897</v>
      </c>
      <c r="H4116" s="149" t="s">
        <v>17898</v>
      </c>
      <c r="I4116" s="149" t="s">
        <v>17899</v>
      </c>
      <c r="J4116" s="149" t="s">
        <v>17900</v>
      </c>
      <c r="K4116" s="149"/>
      <c r="L4116" s="149" t="s">
        <v>262</v>
      </c>
      <c r="M4116" s="149"/>
      <c r="N4116" s="149" t="s">
        <v>263</v>
      </c>
      <c r="O4116" s="149" t="s">
        <v>214</v>
      </c>
      <c r="P4116" s="149" t="s">
        <v>53</v>
      </c>
      <c r="Q4116" s="149"/>
      <c r="R4116" s="149" t="s">
        <v>62</v>
      </c>
      <c r="S4116" s="149" t="s">
        <v>17732</v>
      </c>
      <c r="T4116" s="149" t="s">
        <v>3426</v>
      </c>
      <c r="U4116" s="149" t="s">
        <v>267</v>
      </c>
      <c r="V4116" s="149"/>
      <c r="W4116" s="149"/>
      <c r="X4116" s="149" t="s">
        <v>268</v>
      </c>
      <c r="Y4116" s="149"/>
      <c r="Z4116" s="149"/>
      <c r="AA4116" s="149"/>
      <c r="AB4116" s="149" t="s">
        <v>269</v>
      </c>
      <c r="AC4116" s="149" t="s">
        <v>270</v>
      </c>
      <c r="AD4116" s="149" t="s">
        <v>3426</v>
      </c>
      <c r="AE4116" s="149" t="s">
        <v>271</v>
      </c>
      <c r="AF4116" s="149"/>
      <c r="AG4116" s="149" t="s">
        <v>1098</v>
      </c>
      <c r="AH4116" s="149" t="s">
        <v>273</v>
      </c>
      <c r="AI4116" s="158">
        <v>91</v>
      </c>
      <c r="AJ4116" s="149"/>
      <c r="AK4116" s="159" t="s">
        <v>274</v>
      </c>
      <c r="AL4116" s="159" t="s">
        <v>274</v>
      </c>
      <c r="AM4116" s="149" t="s">
        <v>274</v>
      </c>
      <c r="AN4116" s="160">
        <v>4</v>
      </c>
      <c r="AO4116" s="149"/>
      <c r="AP4116" s="149" t="s">
        <v>274</v>
      </c>
      <c r="AQ4116" s="149" t="s">
        <v>275</v>
      </c>
      <c r="AR4116" s="158">
        <v>1</v>
      </c>
      <c r="AS4116" s="149" t="s">
        <v>275</v>
      </c>
      <c r="AT4116" s="149" t="s">
        <v>276</v>
      </c>
      <c r="AU4116" s="161">
        <v>1</v>
      </c>
      <c r="AV4116" s="159">
        <v>7793.1</v>
      </c>
      <c r="AW4116" s="159">
        <v>311.72</v>
      </c>
      <c r="AX4116" s="149" t="s">
        <v>274</v>
      </c>
      <c r="AY4116" s="159">
        <v>86.6</v>
      </c>
      <c r="AZ4116" s="159">
        <v>86.6</v>
      </c>
      <c r="BA4116" s="159">
        <v>346.4</v>
      </c>
      <c r="BB4116" s="159">
        <v>7048.38</v>
      </c>
      <c r="BC4116" s="162" t="s">
        <v>274</v>
      </c>
      <c r="BD4116" s="162">
        <v>0</v>
      </c>
      <c r="BE4116" s="159">
        <v>744.72</v>
      </c>
      <c r="BF4116" s="159">
        <v>744.72</v>
      </c>
      <c r="BG4116" s="159">
        <v>7793.1</v>
      </c>
    </row>
    <row r="4117" ht="28.05" customHeight="1" spans="1:59">
      <c r="A4117" s="149"/>
      <c r="B4117" s="149"/>
      <c r="C4117" s="149"/>
      <c r="D4117" s="149" t="s">
        <v>3726</v>
      </c>
      <c r="E4117" s="340" t="s">
        <v>17901</v>
      </c>
      <c r="F4117" s="149" t="s">
        <v>3726</v>
      </c>
      <c r="G4117" s="149" t="s">
        <v>17902</v>
      </c>
      <c r="H4117" s="149" t="s">
        <v>17903</v>
      </c>
      <c r="I4117" s="149" t="s">
        <v>17825</v>
      </c>
      <c r="J4117" s="149" t="s">
        <v>17904</v>
      </c>
      <c r="K4117" s="149"/>
      <c r="L4117" s="149" t="s">
        <v>287</v>
      </c>
      <c r="M4117" s="149"/>
      <c r="N4117" s="149" t="s">
        <v>263</v>
      </c>
      <c r="O4117" s="149" t="s">
        <v>214</v>
      </c>
      <c r="P4117" s="149" t="s">
        <v>53</v>
      </c>
      <c r="Q4117" s="149"/>
      <c r="R4117" s="149" t="s">
        <v>17905</v>
      </c>
      <c r="S4117" s="149" t="s">
        <v>12449</v>
      </c>
      <c r="T4117" s="149" t="s">
        <v>414</v>
      </c>
      <c r="U4117" s="149" t="s">
        <v>267</v>
      </c>
      <c r="V4117" s="149"/>
      <c r="W4117" s="149"/>
      <c r="X4117" s="149" t="s">
        <v>268</v>
      </c>
      <c r="Y4117" s="149"/>
      <c r="Z4117" s="149"/>
      <c r="AA4117" s="149"/>
      <c r="AB4117" s="149" t="s">
        <v>269</v>
      </c>
      <c r="AC4117" s="149" t="s">
        <v>270</v>
      </c>
      <c r="AD4117" s="149" t="s">
        <v>414</v>
      </c>
      <c r="AE4117" s="149" t="s">
        <v>271</v>
      </c>
      <c r="AF4117" s="149"/>
      <c r="AG4117" s="149" t="s">
        <v>1098</v>
      </c>
      <c r="AH4117" s="149" t="s">
        <v>273</v>
      </c>
      <c r="AI4117" s="158">
        <v>21</v>
      </c>
      <c r="AJ4117" s="149"/>
      <c r="AK4117" s="159" t="s">
        <v>274</v>
      </c>
      <c r="AL4117" s="159" t="s">
        <v>274</v>
      </c>
      <c r="AM4117" s="149" t="s">
        <v>274</v>
      </c>
      <c r="AN4117" s="160">
        <v>4</v>
      </c>
      <c r="AO4117" s="149"/>
      <c r="AP4117" s="149" t="s">
        <v>274</v>
      </c>
      <c r="AQ4117" s="149" t="s">
        <v>275</v>
      </c>
      <c r="AR4117" s="158">
        <v>1</v>
      </c>
      <c r="AS4117" s="149" t="s">
        <v>275</v>
      </c>
      <c r="AT4117" s="149" t="s">
        <v>276</v>
      </c>
      <c r="AU4117" s="161">
        <v>1</v>
      </c>
      <c r="AV4117" s="159">
        <v>66371.68</v>
      </c>
      <c r="AW4117" s="159">
        <v>2654.87</v>
      </c>
      <c r="AX4117" s="149" t="s">
        <v>274</v>
      </c>
      <c r="AY4117" s="159">
        <v>663.72</v>
      </c>
      <c r="AZ4117" s="159">
        <v>663.72</v>
      </c>
      <c r="BA4117" s="159">
        <v>2654.88</v>
      </c>
      <c r="BB4117" s="159">
        <v>13938.12</v>
      </c>
      <c r="BC4117" s="162" t="s">
        <v>274</v>
      </c>
      <c r="BD4117" s="162">
        <v>0</v>
      </c>
      <c r="BE4117" s="159">
        <v>52433.56</v>
      </c>
      <c r="BF4117" s="159">
        <v>52433.56</v>
      </c>
      <c r="BG4117" s="159">
        <v>66371.68</v>
      </c>
    </row>
    <row r="4118" ht="28.05" customHeight="1" spans="1:59">
      <c r="A4118" s="149"/>
      <c r="B4118" s="149"/>
      <c r="C4118" s="149"/>
      <c r="D4118" s="149" t="s">
        <v>3726</v>
      </c>
      <c r="E4118" s="340" t="s">
        <v>17906</v>
      </c>
      <c r="F4118" s="149" t="s">
        <v>3726</v>
      </c>
      <c r="G4118" s="149" t="s">
        <v>17907</v>
      </c>
      <c r="H4118" s="149" t="s">
        <v>17890</v>
      </c>
      <c r="I4118" s="149" t="s">
        <v>17908</v>
      </c>
      <c r="J4118" s="149" t="s">
        <v>17909</v>
      </c>
      <c r="K4118" s="149"/>
      <c r="L4118" s="149" t="s">
        <v>262</v>
      </c>
      <c r="M4118" s="149"/>
      <c r="N4118" s="149" t="s">
        <v>263</v>
      </c>
      <c r="O4118" s="149" t="s">
        <v>214</v>
      </c>
      <c r="P4118" s="149" t="s">
        <v>53</v>
      </c>
      <c r="Q4118" s="149"/>
      <c r="R4118" s="149" t="s">
        <v>3921</v>
      </c>
      <c r="S4118" s="149" t="s">
        <v>7322</v>
      </c>
      <c r="T4118" s="149" t="s">
        <v>17873</v>
      </c>
      <c r="U4118" s="149" t="s">
        <v>267</v>
      </c>
      <c r="V4118" s="149"/>
      <c r="W4118" s="149"/>
      <c r="X4118" s="149" t="s">
        <v>336</v>
      </c>
      <c r="Y4118" s="149"/>
      <c r="Z4118" s="149"/>
      <c r="AA4118" s="149"/>
      <c r="AB4118" s="149" t="s">
        <v>269</v>
      </c>
      <c r="AC4118" s="149" t="s">
        <v>270</v>
      </c>
      <c r="AD4118" s="149" t="s">
        <v>17873</v>
      </c>
      <c r="AE4118" s="149" t="s">
        <v>271</v>
      </c>
      <c r="AF4118" s="149"/>
      <c r="AG4118" s="149" t="s">
        <v>1098</v>
      </c>
      <c r="AH4118" s="149" t="s">
        <v>273</v>
      </c>
      <c r="AI4118" s="158">
        <v>59</v>
      </c>
      <c r="AJ4118" s="149"/>
      <c r="AK4118" s="159" t="s">
        <v>274</v>
      </c>
      <c r="AL4118" s="159" t="s">
        <v>274</v>
      </c>
      <c r="AM4118" s="149" t="s">
        <v>274</v>
      </c>
      <c r="AN4118" s="160">
        <v>4</v>
      </c>
      <c r="AO4118" s="149"/>
      <c r="AP4118" s="149" t="s">
        <v>274</v>
      </c>
      <c r="AQ4118" s="149" t="s">
        <v>275</v>
      </c>
      <c r="AR4118" s="158">
        <v>1</v>
      </c>
      <c r="AS4118" s="149" t="s">
        <v>275</v>
      </c>
      <c r="AT4118" s="149" t="s">
        <v>276</v>
      </c>
      <c r="AU4118" s="161">
        <v>1</v>
      </c>
      <c r="AV4118" s="159">
        <v>2566.37</v>
      </c>
      <c r="AW4118" s="159">
        <v>102.65</v>
      </c>
      <c r="AX4118" s="149" t="s">
        <v>274</v>
      </c>
      <c r="AY4118" s="159">
        <v>25.67</v>
      </c>
      <c r="AZ4118" s="159">
        <v>25.67</v>
      </c>
      <c r="BA4118" s="159">
        <v>102.68</v>
      </c>
      <c r="BB4118" s="159">
        <v>1513.98</v>
      </c>
      <c r="BC4118" s="162" t="s">
        <v>274</v>
      </c>
      <c r="BD4118" s="162">
        <v>0</v>
      </c>
      <c r="BE4118" s="159">
        <v>1052.39</v>
      </c>
      <c r="BF4118" s="159">
        <v>1052.39</v>
      </c>
      <c r="BG4118" s="159">
        <v>2566.37</v>
      </c>
    </row>
    <row r="4119" ht="28.05" customHeight="1" spans="1:59">
      <c r="A4119" s="149"/>
      <c r="B4119" s="149"/>
      <c r="C4119" s="149"/>
      <c r="D4119" s="149" t="s">
        <v>3726</v>
      </c>
      <c r="E4119" s="340" t="s">
        <v>17910</v>
      </c>
      <c r="F4119" s="149" t="s">
        <v>3726</v>
      </c>
      <c r="G4119" s="149" t="s">
        <v>17911</v>
      </c>
      <c r="H4119" s="149" t="s">
        <v>17912</v>
      </c>
      <c r="I4119" s="149" t="s">
        <v>17743</v>
      </c>
      <c r="J4119" s="149" t="s">
        <v>17913</v>
      </c>
      <c r="K4119" s="149"/>
      <c r="L4119" s="149" t="s">
        <v>262</v>
      </c>
      <c r="M4119" s="149"/>
      <c r="N4119" s="149" t="s">
        <v>263</v>
      </c>
      <c r="O4119" s="149" t="s">
        <v>214</v>
      </c>
      <c r="P4119" s="149" t="s">
        <v>53</v>
      </c>
      <c r="Q4119" s="149"/>
      <c r="R4119" s="149" t="s">
        <v>62</v>
      </c>
      <c r="S4119" s="149" t="s">
        <v>17732</v>
      </c>
      <c r="T4119" s="149" t="s">
        <v>17914</v>
      </c>
      <c r="U4119" s="149" t="s">
        <v>267</v>
      </c>
      <c r="V4119" s="149"/>
      <c r="W4119" s="149"/>
      <c r="X4119" s="149" t="s">
        <v>268</v>
      </c>
      <c r="Y4119" s="149"/>
      <c r="Z4119" s="149"/>
      <c r="AA4119" s="149"/>
      <c r="AB4119" s="149" t="s">
        <v>269</v>
      </c>
      <c r="AC4119" s="149" t="s">
        <v>270</v>
      </c>
      <c r="AD4119" s="149" t="s">
        <v>17914</v>
      </c>
      <c r="AE4119" s="149" t="s">
        <v>271</v>
      </c>
      <c r="AF4119" s="149"/>
      <c r="AG4119" s="149" t="s">
        <v>1098</v>
      </c>
      <c r="AH4119" s="149" t="s">
        <v>273</v>
      </c>
      <c r="AI4119" s="158">
        <v>91</v>
      </c>
      <c r="AJ4119" s="149"/>
      <c r="AK4119" s="159" t="s">
        <v>274</v>
      </c>
      <c r="AL4119" s="159" t="s">
        <v>274</v>
      </c>
      <c r="AM4119" s="149" t="s">
        <v>274</v>
      </c>
      <c r="AN4119" s="160">
        <v>4</v>
      </c>
      <c r="AO4119" s="149"/>
      <c r="AP4119" s="149" t="s">
        <v>274</v>
      </c>
      <c r="AQ4119" s="149" t="s">
        <v>275</v>
      </c>
      <c r="AR4119" s="158">
        <v>1</v>
      </c>
      <c r="AS4119" s="149" t="s">
        <v>275</v>
      </c>
      <c r="AT4119" s="149" t="s">
        <v>276</v>
      </c>
      <c r="AU4119" s="161">
        <v>1</v>
      </c>
      <c r="AV4119" s="159">
        <v>19166.38</v>
      </c>
      <c r="AW4119" s="159">
        <v>766.66</v>
      </c>
      <c r="AX4119" s="149" t="s">
        <v>274</v>
      </c>
      <c r="AY4119" s="159">
        <v>213</v>
      </c>
      <c r="AZ4119" s="159">
        <v>213</v>
      </c>
      <c r="BA4119" s="159">
        <v>851.99</v>
      </c>
      <c r="BB4119" s="159">
        <v>17334.75</v>
      </c>
      <c r="BC4119" s="162" t="s">
        <v>274</v>
      </c>
      <c r="BD4119" s="162">
        <v>0</v>
      </c>
      <c r="BE4119" s="159">
        <v>1831.63</v>
      </c>
      <c r="BF4119" s="159">
        <v>1831.63</v>
      </c>
      <c r="BG4119" s="159">
        <v>19166.38</v>
      </c>
    </row>
    <row r="4120" ht="28.05" customHeight="1" spans="1:59">
      <c r="A4120" s="149"/>
      <c r="B4120" s="149"/>
      <c r="C4120" s="149"/>
      <c r="D4120" s="149" t="s">
        <v>3726</v>
      </c>
      <c r="E4120" s="340" t="s">
        <v>17915</v>
      </c>
      <c r="F4120" s="149" t="s">
        <v>3726</v>
      </c>
      <c r="G4120" s="149" t="s">
        <v>17916</v>
      </c>
      <c r="H4120" s="149" t="s">
        <v>17917</v>
      </c>
      <c r="I4120" s="149" t="s">
        <v>17825</v>
      </c>
      <c r="J4120" s="149" t="s">
        <v>17918</v>
      </c>
      <c r="K4120" s="149"/>
      <c r="L4120" s="149" t="s">
        <v>287</v>
      </c>
      <c r="M4120" s="149"/>
      <c r="N4120" s="149" t="s">
        <v>263</v>
      </c>
      <c r="O4120" s="149" t="s">
        <v>214</v>
      </c>
      <c r="P4120" s="149" t="s">
        <v>53</v>
      </c>
      <c r="Q4120" s="149"/>
      <c r="R4120" s="149" t="s">
        <v>17919</v>
      </c>
      <c r="S4120" s="149" t="s">
        <v>12449</v>
      </c>
      <c r="T4120" s="149" t="s">
        <v>414</v>
      </c>
      <c r="U4120" s="149" t="s">
        <v>267</v>
      </c>
      <c r="V4120" s="149"/>
      <c r="W4120" s="149"/>
      <c r="X4120" s="149" t="s">
        <v>268</v>
      </c>
      <c r="Y4120" s="149"/>
      <c r="Z4120" s="149"/>
      <c r="AA4120" s="149"/>
      <c r="AB4120" s="149" t="s">
        <v>269</v>
      </c>
      <c r="AC4120" s="149" t="s">
        <v>270</v>
      </c>
      <c r="AD4120" s="149" t="s">
        <v>414</v>
      </c>
      <c r="AE4120" s="149" t="s">
        <v>271</v>
      </c>
      <c r="AF4120" s="149"/>
      <c r="AG4120" s="149" t="s">
        <v>1098</v>
      </c>
      <c r="AH4120" s="149" t="s">
        <v>273</v>
      </c>
      <c r="AI4120" s="158">
        <v>21</v>
      </c>
      <c r="AJ4120" s="149"/>
      <c r="AK4120" s="159" t="s">
        <v>274</v>
      </c>
      <c r="AL4120" s="159" t="s">
        <v>274</v>
      </c>
      <c r="AM4120" s="149" t="s">
        <v>274</v>
      </c>
      <c r="AN4120" s="160">
        <v>4</v>
      </c>
      <c r="AO4120" s="149"/>
      <c r="AP4120" s="149" t="s">
        <v>274</v>
      </c>
      <c r="AQ4120" s="149" t="s">
        <v>275</v>
      </c>
      <c r="AR4120" s="158">
        <v>1</v>
      </c>
      <c r="AS4120" s="149" t="s">
        <v>275</v>
      </c>
      <c r="AT4120" s="149" t="s">
        <v>276</v>
      </c>
      <c r="AU4120" s="161">
        <v>1</v>
      </c>
      <c r="AV4120" s="159">
        <v>66371.68</v>
      </c>
      <c r="AW4120" s="159">
        <v>2654.87</v>
      </c>
      <c r="AX4120" s="149" t="s">
        <v>274</v>
      </c>
      <c r="AY4120" s="159">
        <v>663.72</v>
      </c>
      <c r="AZ4120" s="159">
        <v>663.72</v>
      </c>
      <c r="BA4120" s="159">
        <v>2654.88</v>
      </c>
      <c r="BB4120" s="159">
        <v>13938.12</v>
      </c>
      <c r="BC4120" s="162" t="s">
        <v>274</v>
      </c>
      <c r="BD4120" s="162">
        <v>0</v>
      </c>
      <c r="BE4120" s="159">
        <v>52433.56</v>
      </c>
      <c r="BF4120" s="159">
        <v>52433.56</v>
      </c>
      <c r="BG4120" s="159">
        <v>66371.68</v>
      </c>
    </row>
    <row r="4121" ht="28.05" customHeight="1" spans="1:59">
      <c r="A4121" s="149"/>
      <c r="B4121" s="149"/>
      <c r="C4121" s="149"/>
      <c r="D4121" s="149" t="s">
        <v>3726</v>
      </c>
      <c r="E4121" s="340" t="s">
        <v>17920</v>
      </c>
      <c r="F4121" s="149" t="s">
        <v>3726</v>
      </c>
      <c r="G4121" s="149" t="s">
        <v>17921</v>
      </c>
      <c r="H4121" s="149" t="s">
        <v>6333</v>
      </c>
      <c r="I4121" s="149" t="s">
        <v>17860</v>
      </c>
      <c r="J4121" s="149" t="s">
        <v>17922</v>
      </c>
      <c r="K4121" s="149"/>
      <c r="L4121" s="149" t="s">
        <v>287</v>
      </c>
      <c r="M4121" s="149"/>
      <c r="N4121" s="149" t="s">
        <v>263</v>
      </c>
      <c r="O4121" s="149" t="s">
        <v>214</v>
      </c>
      <c r="P4121" s="149" t="s">
        <v>53</v>
      </c>
      <c r="Q4121" s="149"/>
      <c r="R4121" s="149" t="s">
        <v>2521</v>
      </c>
      <c r="S4121" s="149" t="s">
        <v>6336</v>
      </c>
      <c r="T4121" s="149" t="s">
        <v>17267</v>
      </c>
      <c r="U4121" s="149" t="s">
        <v>267</v>
      </c>
      <c r="V4121" s="149"/>
      <c r="W4121" s="149"/>
      <c r="X4121" s="149" t="s">
        <v>336</v>
      </c>
      <c r="Y4121" s="149"/>
      <c r="Z4121" s="149"/>
      <c r="AA4121" s="149"/>
      <c r="AB4121" s="149" t="s">
        <v>269</v>
      </c>
      <c r="AC4121" s="149" t="s">
        <v>270</v>
      </c>
      <c r="AD4121" s="149" t="s">
        <v>17267</v>
      </c>
      <c r="AE4121" s="149" t="s">
        <v>271</v>
      </c>
      <c r="AF4121" s="149"/>
      <c r="AG4121" s="149" t="s">
        <v>1098</v>
      </c>
      <c r="AH4121" s="149" t="s">
        <v>273</v>
      </c>
      <c r="AI4121" s="158">
        <v>67</v>
      </c>
      <c r="AJ4121" s="149"/>
      <c r="AK4121" s="159" t="s">
        <v>274</v>
      </c>
      <c r="AL4121" s="159" t="s">
        <v>274</v>
      </c>
      <c r="AM4121" s="149" t="s">
        <v>274</v>
      </c>
      <c r="AN4121" s="160">
        <v>4</v>
      </c>
      <c r="AO4121" s="149"/>
      <c r="AP4121" s="149" t="s">
        <v>274</v>
      </c>
      <c r="AQ4121" s="149" t="s">
        <v>275</v>
      </c>
      <c r="AR4121" s="158">
        <v>1</v>
      </c>
      <c r="AS4121" s="149" t="s">
        <v>275</v>
      </c>
      <c r="AT4121" s="149" t="s">
        <v>276</v>
      </c>
      <c r="AU4121" s="161">
        <v>1</v>
      </c>
      <c r="AV4121" s="159">
        <v>12068.96</v>
      </c>
      <c r="AW4121" s="159">
        <v>482.76</v>
      </c>
      <c r="AX4121" s="149" t="s">
        <v>274</v>
      </c>
      <c r="AY4121" s="159">
        <v>124.35</v>
      </c>
      <c r="AZ4121" s="159">
        <v>124.35</v>
      </c>
      <c r="BA4121" s="159">
        <v>497.4</v>
      </c>
      <c r="BB4121" s="159">
        <v>7980.18</v>
      </c>
      <c r="BC4121" s="162" t="s">
        <v>274</v>
      </c>
      <c r="BD4121" s="162">
        <v>0</v>
      </c>
      <c r="BE4121" s="159">
        <v>4088.78</v>
      </c>
      <c r="BF4121" s="159">
        <v>4088.78</v>
      </c>
      <c r="BG4121" s="159">
        <v>12068.96</v>
      </c>
    </row>
    <row r="4122" ht="28.05" customHeight="1" spans="1:59">
      <c r="A4122" s="149"/>
      <c r="B4122" s="149"/>
      <c r="C4122" s="149"/>
      <c r="D4122" s="149" t="s">
        <v>3726</v>
      </c>
      <c r="E4122" s="340" t="s">
        <v>17923</v>
      </c>
      <c r="F4122" s="149" t="s">
        <v>3726</v>
      </c>
      <c r="G4122" s="149" t="s">
        <v>17924</v>
      </c>
      <c r="H4122" s="149" t="s">
        <v>17925</v>
      </c>
      <c r="I4122" s="149" t="s">
        <v>17788</v>
      </c>
      <c r="J4122" s="149" t="s">
        <v>17926</v>
      </c>
      <c r="K4122" s="149"/>
      <c r="L4122" s="149" t="s">
        <v>262</v>
      </c>
      <c r="M4122" s="149"/>
      <c r="N4122" s="149" t="s">
        <v>263</v>
      </c>
      <c r="O4122" s="149" t="s">
        <v>214</v>
      </c>
      <c r="P4122" s="149" t="s">
        <v>53</v>
      </c>
      <c r="Q4122" s="149"/>
      <c r="R4122" s="149" t="s">
        <v>62</v>
      </c>
      <c r="S4122" s="149" t="s">
        <v>17732</v>
      </c>
      <c r="T4122" s="149" t="s">
        <v>17914</v>
      </c>
      <c r="U4122" s="149" t="s">
        <v>267</v>
      </c>
      <c r="V4122" s="149"/>
      <c r="W4122" s="149"/>
      <c r="X4122" s="149" t="s">
        <v>268</v>
      </c>
      <c r="Y4122" s="149"/>
      <c r="Z4122" s="149"/>
      <c r="AA4122" s="149"/>
      <c r="AB4122" s="149" t="s">
        <v>269</v>
      </c>
      <c r="AC4122" s="149" t="s">
        <v>270</v>
      </c>
      <c r="AD4122" s="149" t="s">
        <v>17914</v>
      </c>
      <c r="AE4122" s="149" t="s">
        <v>271</v>
      </c>
      <c r="AF4122" s="149"/>
      <c r="AG4122" s="149" t="s">
        <v>1098</v>
      </c>
      <c r="AH4122" s="149" t="s">
        <v>273</v>
      </c>
      <c r="AI4122" s="158">
        <v>91</v>
      </c>
      <c r="AJ4122" s="149"/>
      <c r="AK4122" s="159" t="s">
        <v>274</v>
      </c>
      <c r="AL4122" s="159" t="s">
        <v>274</v>
      </c>
      <c r="AM4122" s="149" t="s">
        <v>274</v>
      </c>
      <c r="AN4122" s="160">
        <v>4</v>
      </c>
      <c r="AO4122" s="149"/>
      <c r="AP4122" s="149" t="s">
        <v>274</v>
      </c>
      <c r="AQ4122" s="149" t="s">
        <v>275</v>
      </c>
      <c r="AR4122" s="158">
        <v>1</v>
      </c>
      <c r="AS4122" s="149" t="s">
        <v>275</v>
      </c>
      <c r="AT4122" s="149" t="s">
        <v>276</v>
      </c>
      <c r="AU4122" s="161">
        <v>1</v>
      </c>
      <c r="AV4122" s="159">
        <v>7155.17</v>
      </c>
      <c r="AW4122" s="159">
        <v>286.21</v>
      </c>
      <c r="AX4122" s="149" t="s">
        <v>274</v>
      </c>
      <c r="AY4122" s="159">
        <v>79.52</v>
      </c>
      <c r="AZ4122" s="159">
        <v>79.52</v>
      </c>
      <c r="BA4122" s="159">
        <v>318.08</v>
      </c>
      <c r="BB4122" s="159">
        <v>6471.38</v>
      </c>
      <c r="BC4122" s="162" t="s">
        <v>274</v>
      </c>
      <c r="BD4122" s="162">
        <v>0</v>
      </c>
      <c r="BE4122" s="159">
        <v>683.79</v>
      </c>
      <c r="BF4122" s="159">
        <v>683.79</v>
      </c>
      <c r="BG4122" s="159">
        <v>7155.17</v>
      </c>
    </row>
    <row r="4123" ht="28.05" customHeight="1" spans="1:59">
      <c r="A4123" s="149"/>
      <c r="B4123" s="149"/>
      <c r="C4123" s="149"/>
      <c r="D4123" s="149" t="s">
        <v>3726</v>
      </c>
      <c r="E4123" s="340" t="s">
        <v>17927</v>
      </c>
      <c r="F4123" s="149" t="s">
        <v>3726</v>
      </c>
      <c r="G4123" s="149" t="s">
        <v>17928</v>
      </c>
      <c r="H4123" s="149" t="s">
        <v>17929</v>
      </c>
      <c r="I4123" s="149" t="s">
        <v>17930</v>
      </c>
      <c r="J4123" s="149" t="s">
        <v>17931</v>
      </c>
      <c r="K4123" s="149"/>
      <c r="L4123" s="149" t="s">
        <v>287</v>
      </c>
      <c r="M4123" s="149"/>
      <c r="N4123" s="149" t="s">
        <v>263</v>
      </c>
      <c r="O4123" s="149" t="s">
        <v>214</v>
      </c>
      <c r="P4123" s="149" t="s">
        <v>53</v>
      </c>
      <c r="Q4123" s="149"/>
      <c r="R4123" s="149" t="s">
        <v>2521</v>
      </c>
      <c r="S4123" s="149" t="s">
        <v>4406</v>
      </c>
      <c r="T4123" s="149" t="s">
        <v>17267</v>
      </c>
      <c r="U4123" s="149" t="s">
        <v>267</v>
      </c>
      <c r="V4123" s="149"/>
      <c r="W4123" s="149"/>
      <c r="X4123" s="149" t="s">
        <v>336</v>
      </c>
      <c r="Y4123" s="149"/>
      <c r="Z4123" s="149"/>
      <c r="AA4123" s="149"/>
      <c r="AB4123" s="149" t="s">
        <v>269</v>
      </c>
      <c r="AC4123" s="149" t="s">
        <v>270</v>
      </c>
      <c r="AD4123" s="149" t="s">
        <v>17267</v>
      </c>
      <c r="AE4123" s="149" t="s">
        <v>271</v>
      </c>
      <c r="AF4123" s="149"/>
      <c r="AG4123" s="149" t="s">
        <v>1098</v>
      </c>
      <c r="AH4123" s="149" t="s">
        <v>273</v>
      </c>
      <c r="AI4123" s="158">
        <v>67</v>
      </c>
      <c r="AJ4123" s="149"/>
      <c r="AK4123" s="159" t="s">
        <v>274</v>
      </c>
      <c r="AL4123" s="159" t="s">
        <v>274</v>
      </c>
      <c r="AM4123" s="149" t="s">
        <v>274</v>
      </c>
      <c r="AN4123" s="160">
        <v>4</v>
      </c>
      <c r="AO4123" s="149"/>
      <c r="AP4123" s="149" t="s">
        <v>274</v>
      </c>
      <c r="AQ4123" s="149" t="s">
        <v>275</v>
      </c>
      <c r="AR4123" s="158">
        <v>1</v>
      </c>
      <c r="AS4123" s="149" t="s">
        <v>275</v>
      </c>
      <c r="AT4123" s="149" t="s">
        <v>276</v>
      </c>
      <c r="AU4123" s="161">
        <v>1</v>
      </c>
      <c r="AV4123" s="159">
        <v>5431.04</v>
      </c>
      <c r="AW4123" s="159">
        <v>217.24</v>
      </c>
      <c r="AX4123" s="149" t="s">
        <v>274</v>
      </c>
      <c r="AY4123" s="159">
        <v>55.96</v>
      </c>
      <c r="AZ4123" s="159">
        <v>55.96</v>
      </c>
      <c r="BA4123" s="159">
        <v>223.84</v>
      </c>
      <c r="BB4123" s="159">
        <v>3591.06</v>
      </c>
      <c r="BC4123" s="162" t="s">
        <v>274</v>
      </c>
      <c r="BD4123" s="162">
        <v>0</v>
      </c>
      <c r="BE4123" s="159">
        <v>1839.98</v>
      </c>
      <c r="BF4123" s="159">
        <v>1839.98</v>
      </c>
      <c r="BG4123" s="159">
        <v>5431.04</v>
      </c>
    </row>
    <row r="4124" ht="28.05" customHeight="1" spans="1:59">
      <c r="A4124" s="149"/>
      <c r="B4124" s="149"/>
      <c r="C4124" s="149"/>
      <c r="D4124" s="149" t="s">
        <v>3726</v>
      </c>
      <c r="E4124" s="340" t="s">
        <v>17932</v>
      </c>
      <c r="F4124" s="149" t="s">
        <v>3726</v>
      </c>
      <c r="G4124" s="149" t="s">
        <v>17933</v>
      </c>
      <c r="H4124" s="149" t="s">
        <v>17934</v>
      </c>
      <c r="I4124" s="149" t="s">
        <v>17935</v>
      </c>
      <c r="J4124" s="149" t="s">
        <v>17936</v>
      </c>
      <c r="K4124" s="149"/>
      <c r="L4124" s="149" t="s">
        <v>262</v>
      </c>
      <c r="M4124" s="149"/>
      <c r="N4124" s="149" t="s">
        <v>263</v>
      </c>
      <c r="O4124" s="149" t="s">
        <v>214</v>
      </c>
      <c r="P4124" s="149" t="s">
        <v>53</v>
      </c>
      <c r="Q4124" s="149"/>
      <c r="R4124" s="149" t="s">
        <v>3921</v>
      </c>
      <c r="S4124" s="149" t="s">
        <v>7322</v>
      </c>
      <c r="T4124" s="149" t="s">
        <v>17937</v>
      </c>
      <c r="U4124" s="149" t="s">
        <v>267</v>
      </c>
      <c r="V4124" s="149"/>
      <c r="W4124" s="149"/>
      <c r="X4124" s="149" t="s">
        <v>336</v>
      </c>
      <c r="Y4124" s="149"/>
      <c r="Z4124" s="149"/>
      <c r="AA4124" s="149"/>
      <c r="AB4124" s="149" t="s">
        <v>269</v>
      </c>
      <c r="AC4124" s="149" t="s">
        <v>270</v>
      </c>
      <c r="AD4124" s="149" t="s">
        <v>17937</v>
      </c>
      <c r="AE4124" s="149" t="s">
        <v>271</v>
      </c>
      <c r="AF4124" s="149"/>
      <c r="AG4124" s="149" t="s">
        <v>1098</v>
      </c>
      <c r="AH4124" s="149" t="s">
        <v>273</v>
      </c>
      <c r="AI4124" s="158">
        <v>59</v>
      </c>
      <c r="AJ4124" s="149"/>
      <c r="AK4124" s="159" t="s">
        <v>274</v>
      </c>
      <c r="AL4124" s="159" t="s">
        <v>274</v>
      </c>
      <c r="AM4124" s="149" t="s">
        <v>274</v>
      </c>
      <c r="AN4124" s="160">
        <v>4</v>
      </c>
      <c r="AO4124" s="149"/>
      <c r="AP4124" s="149" t="s">
        <v>274</v>
      </c>
      <c r="AQ4124" s="149" t="s">
        <v>275</v>
      </c>
      <c r="AR4124" s="158">
        <v>1</v>
      </c>
      <c r="AS4124" s="149" t="s">
        <v>275</v>
      </c>
      <c r="AT4124" s="149" t="s">
        <v>276</v>
      </c>
      <c r="AU4124" s="161">
        <v>1</v>
      </c>
      <c r="AV4124" s="159">
        <v>86725.66</v>
      </c>
      <c r="AW4124" s="159">
        <v>3469.03</v>
      </c>
      <c r="AX4124" s="149" t="s">
        <v>274</v>
      </c>
      <c r="AY4124" s="159">
        <v>867.25</v>
      </c>
      <c r="AZ4124" s="159">
        <v>867.25</v>
      </c>
      <c r="BA4124" s="159">
        <v>3469</v>
      </c>
      <c r="BB4124" s="159">
        <v>51168.3</v>
      </c>
      <c r="BC4124" s="162" t="s">
        <v>274</v>
      </c>
      <c r="BD4124" s="162">
        <v>0</v>
      </c>
      <c r="BE4124" s="159">
        <v>35557.36</v>
      </c>
      <c r="BF4124" s="159">
        <v>35557.36</v>
      </c>
      <c r="BG4124" s="159">
        <v>86725.66</v>
      </c>
    </row>
    <row r="4125" ht="28.05" customHeight="1" spans="1:59">
      <c r="A4125" s="149"/>
      <c r="B4125" s="149"/>
      <c r="C4125" s="149"/>
      <c r="D4125" s="149" t="s">
        <v>3726</v>
      </c>
      <c r="E4125" s="340" t="s">
        <v>17938</v>
      </c>
      <c r="F4125" s="149" t="s">
        <v>3726</v>
      </c>
      <c r="G4125" s="149" t="s">
        <v>17939</v>
      </c>
      <c r="H4125" s="149" t="s">
        <v>172</v>
      </c>
      <c r="I4125" s="149" t="s">
        <v>17940</v>
      </c>
      <c r="J4125" s="149" t="s">
        <v>17941</v>
      </c>
      <c r="K4125" s="149"/>
      <c r="L4125" s="149" t="s">
        <v>262</v>
      </c>
      <c r="M4125" s="149"/>
      <c r="N4125" s="149" t="s">
        <v>263</v>
      </c>
      <c r="O4125" s="149" t="s">
        <v>214</v>
      </c>
      <c r="P4125" s="149" t="s">
        <v>53</v>
      </c>
      <c r="Q4125" s="149"/>
      <c r="R4125" s="149" t="s">
        <v>3921</v>
      </c>
      <c r="S4125" s="149" t="s">
        <v>174</v>
      </c>
      <c r="T4125" s="149" t="s">
        <v>17937</v>
      </c>
      <c r="U4125" s="149" t="s">
        <v>267</v>
      </c>
      <c r="V4125" s="149"/>
      <c r="W4125" s="149"/>
      <c r="X4125" s="149" t="s">
        <v>336</v>
      </c>
      <c r="Y4125" s="149"/>
      <c r="Z4125" s="149"/>
      <c r="AA4125" s="149"/>
      <c r="AB4125" s="149" t="s">
        <v>269</v>
      </c>
      <c r="AC4125" s="149" t="s">
        <v>270</v>
      </c>
      <c r="AD4125" s="149" t="s">
        <v>17937</v>
      </c>
      <c r="AE4125" s="149" t="s">
        <v>271</v>
      </c>
      <c r="AF4125" s="149"/>
      <c r="AG4125" s="149" t="s">
        <v>1098</v>
      </c>
      <c r="AH4125" s="149" t="s">
        <v>273</v>
      </c>
      <c r="AI4125" s="158">
        <v>59</v>
      </c>
      <c r="AJ4125" s="149"/>
      <c r="AK4125" s="159" t="s">
        <v>274</v>
      </c>
      <c r="AL4125" s="159" t="s">
        <v>274</v>
      </c>
      <c r="AM4125" s="149" t="s">
        <v>274</v>
      </c>
      <c r="AN4125" s="160">
        <v>4</v>
      </c>
      <c r="AO4125" s="149"/>
      <c r="AP4125" s="149" t="s">
        <v>274</v>
      </c>
      <c r="AQ4125" s="149" t="s">
        <v>275</v>
      </c>
      <c r="AR4125" s="158">
        <v>1</v>
      </c>
      <c r="AS4125" s="149" t="s">
        <v>275</v>
      </c>
      <c r="AT4125" s="149" t="s">
        <v>276</v>
      </c>
      <c r="AU4125" s="161">
        <v>1</v>
      </c>
      <c r="AV4125" s="159">
        <v>18141.59</v>
      </c>
      <c r="AW4125" s="159">
        <v>725.66</v>
      </c>
      <c r="AX4125" s="149" t="s">
        <v>274</v>
      </c>
      <c r="AY4125" s="159">
        <v>181.41</v>
      </c>
      <c r="AZ4125" s="159">
        <v>181.41</v>
      </c>
      <c r="BA4125" s="159">
        <v>725.64</v>
      </c>
      <c r="BB4125" s="159">
        <v>10703.74</v>
      </c>
      <c r="BC4125" s="162" t="s">
        <v>274</v>
      </c>
      <c r="BD4125" s="162">
        <v>0</v>
      </c>
      <c r="BE4125" s="159">
        <v>7437.85</v>
      </c>
      <c r="BF4125" s="159">
        <v>7437.85</v>
      </c>
      <c r="BG4125" s="159">
        <v>18141.59</v>
      </c>
    </row>
    <row r="4126" ht="28.05" customHeight="1" spans="1:59">
      <c r="A4126" s="149"/>
      <c r="B4126" s="149"/>
      <c r="C4126" s="149"/>
      <c r="D4126" s="149" t="s">
        <v>3726</v>
      </c>
      <c r="E4126" s="340" t="s">
        <v>17942</v>
      </c>
      <c r="F4126" s="149" t="s">
        <v>3726</v>
      </c>
      <c r="G4126" s="149" t="s">
        <v>17943</v>
      </c>
      <c r="H4126" s="149" t="s">
        <v>17944</v>
      </c>
      <c r="I4126" s="149" t="s">
        <v>17825</v>
      </c>
      <c r="J4126" s="149" t="s">
        <v>17945</v>
      </c>
      <c r="K4126" s="149"/>
      <c r="L4126" s="149" t="s">
        <v>287</v>
      </c>
      <c r="M4126" s="149"/>
      <c r="N4126" s="149" t="s">
        <v>263</v>
      </c>
      <c r="O4126" s="149" t="s">
        <v>214</v>
      </c>
      <c r="P4126" s="149" t="s">
        <v>53</v>
      </c>
      <c r="Q4126" s="149"/>
      <c r="R4126" s="149" t="s">
        <v>17946</v>
      </c>
      <c r="S4126" s="149" t="s">
        <v>12449</v>
      </c>
      <c r="T4126" s="149" t="s">
        <v>414</v>
      </c>
      <c r="U4126" s="149" t="s">
        <v>267</v>
      </c>
      <c r="V4126" s="149"/>
      <c r="W4126" s="149"/>
      <c r="X4126" s="149" t="s">
        <v>336</v>
      </c>
      <c r="Y4126" s="149"/>
      <c r="Z4126" s="149"/>
      <c r="AA4126" s="149"/>
      <c r="AB4126" s="149" t="s">
        <v>269</v>
      </c>
      <c r="AC4126" s="149" t="s">
        <v>270</v>
      </c>
      <c r="AD4126" s="149" t="s">
        <v>414</v>
      </c>
      <c r="AE4126" s="149" t="s">
        <v>271</v>
      </c>
      <c r="AF4126" s="149"/>
      <c r="AG4126" s="149" t="s">
        <v>1098</v>
      </c>
      <c r="AH4126" s="149" t="s">
        <v>273</v>
      </c>
      <c r="AI4126" s="158">
        <v>21</v>
      </c>
      <c r="AJ4126" s="149"/>
      <c r="AK4126" s="159" t="s">
        <v>274</v>
      </c>
      <c r="AL4126" s="159" t="s">
        <v>274</v>
      </c>
      <c r="AM4126" s="149" t="s">
        <v>274</v>
      </c>
      <c r="AN4126" s="160">
        <v>4</v>
      </c>
      <c r="AO4126" s="149"/>
      <c r="AP4126" s="149" t="s">
        <v>274</v>
      </c>
      <c r="AQ4126" s="149" t="s">
        <v>275</v>
      </c>
      <c r="AR4126" s="158">
        <v>1</v>
      </c>
      <c r="AS4126" s="149" t="s">
        <v>275</v>
      </c>
      <c r="AT4126" s="149" t="s">
        <v>276</v>
      </c>
      <c r="AU4126" s="161">
        <v>1</v>
      </c>
      <c r="AV4126" s="159">
        <v>66371.68</v>
      </c>
      <c r="AW4126" s="159">
        <v>2654.87</v>
      </c>
      <c r="AX4126" s="149" t="s">
        <v>274</v>
      </c>
      <c r="AY4126" s="159">
        <v>663.72</v>
      </c>
      <c r="AZ4126" s="159">
        <v>663.72</v>
      </c>
      <c r="BA4126" s="159">
        <v>2654.88</v>
      </c>
      <c r="BB4126" s="159">
        <v>13938.12</v>
      </c>
      <c r="BC4126" s="162" t="s">
        <v>274</v>
      </c>
      <c r="BD4126" s="162">
        <v>0</v>
      </c>
      <c r="BE4126" s="159">
        <v>52433.56</v>
      </c>
      <c r="BF4126" s="159">
        <v>52433.56</v>
      </c>
      <c r="BG4126" s="159">
        <v>66371.68</v>
      </c>
    </row>
    <row r="4127" ht="28.05" customHeight="1" spans="1:59">
      <c r="A4127" s="149"/>
      <c r="B4127" s="149"/>
      <c r="C4127" s="149"/>
      <c r="D4127" s="149" t="s">
        <v>3726</v>
      </c>
      <c r="E4127" s="340" t="s">
        <v>17947</v>
      </c>
      <c r="F4127" s="149" t="s">
        <v>3726</v>
      </c>
      <c r="G4127" s="149" t="s">
        <v>17948</v>
      </c>
      <c r="H4127" s="149" t="s">
        <v>17949</v>
      </c>
      <c r="I4127" s="149" t="s">
        <v>17825</v>
      </c>
      <c r="J4127" s="149" t="s">
        <v>17950</v>
      </c>
      <c r="K4127" s="149"/>
      <c r="L4127" s="149" t="s">
        <v>287</v>
      </c>
      <c r="M4127" s="149"/>
      <c r="N4127" s="149" t="s">
        <v>263</v>
      </c>
      <c r="O4127" s="149" t="s">
        <v>214</v>
      </c>
      <c r="P4127" s="149" t="s">
        <v>53</v>
      </c>
      <c r="Q4127" s="149"/>
      <c r="R4127" s="149" t="s">
        <v>17951</v>
      </c>
      <c r="S4127" s="149" t="s">
        <v>12449</v>
      </c>
      <c r="T4127" s="149" t="s">
        <v>414</v>
      </c>
      <c r="U4127" s="149" t="s">
        <v>267</v>
      </c>
      <c r="V4127" s="149"/>
      <c r="W4127" s="149"/>
      <c r="X4127" s="149" t="s">
        <v>336</v>
      </c>
      <c r="Y4127" s="149"/>
      <c r="Z4127" s="149"/>
      <c r="AA4127" s="149"/>
      <c r="AB4127" s="149" t="s">
        <v>269</v>
      </c>
      <c r="AC4127" s="149" t="s">
        <v>270</v>
      </c>
      <c r="AD4127" s="149" t="s">
        <v>414</v>
      </c>
      <c r="AE4127" s="149" t="s">
        <v>271</v>
      </c>
      <c r="AF4127" s="149"/>
      <c r="AG4127" s="149" t="s">
        <v>1098</v>
      </c>
      <c r="AH4127" s="149" t="s">
        <v>273</v>
      </c>
      <c r="AI4127" s="158">
        <v>21</v>
      </c>
      <c r="AJ4127" s="149"/>
      <c r="AK4127" s="159" t="s">
        <v>274</v>
      </c>
      <c r="AL4127" s="159" t="s">
        <v>274</v>
      </c>
      <c r="AM4127" s="149" t="s">
        <v>274</v>
      </c>
      <c r="AN4127" s="160">
        <v>4</v>
      </c>
      <c r="AO4127" s="149"/>
      <c r="AP4127" s="149" t="s">
        <v>274</v>
      </c>
      <c r="AQ4127" s="149" t="s">
        <v>275</v>
      </c>
      <c r="AR4127" s="158">
        <v>1</v>
      </c>
      <c r="AS4127" s="149" t="s">
        <v>275</v>
      </c>
      <c r="AT4127" s="149" t="s">
        <v>276</v>
      </c>
      <c r="AU4127" s="161">
        <v>1</v>
      </c>
      <c r="AV4127" s="159">
        <v>66371.68</v>
      </c>
      <c r="AW4127" s="159">
        <v>2654.87</v>
      </c>
      <c r="AX4127" s="149" t="s">
        <v>274</v>
      </c>
      <c r="AY4127" s="159">
        <v>663.72</v>
      </c>
      <c r="AZ4127" s="159">
        <v>663.72</v>
      </c>
      <c r="BA4127" s="159">
        <v>2654.88</v>
      </c>
      <c r="BB4127" s="159">
        <v>13938.12</v>
      </c>
      <c r="BC4127" s="162" t="s">
        <v>274</v>
      </c>
      <c r="BD4127" s="162">
        <v>0</v>
      </c>
      <c r="BE4127" s="159">
        <v>52433.56</v>
      </c>
      <c r="BF4127" s="159">
        <v>52433.56</v>
      </c>
      <c r="BG4127" s="159">
        <v>66371.68</v>
      </c>
    </row>
    <row r="4128" ht="28.05" customHeight="1" spans="1:59">
      <c r="A4128" s="149"/>
      <c r="B4128" s="149"/>
      <c r="C4128" s="149"/>
      <c r="D4128" s="149" t="s">
        <v>3726</v>
      </c>
      <c r="E4128" s="340" t="s">
        <v>17952</v>
      </c>
      <c r="F4128" s="149" t="s">
        <v>3726</v>
      </c>
      <c r="G4128" s="149" t="s">
        <v>17953</v>
      </c>
      <c r="H4128" s="149" t="s">
        <v>17954</v>
      </c>
      <c r="I4128" s="149" t="s">
        <v>17810</v>
      </c>
      <c r="J4128" s="149" t="s">
        <v>17955</v>
      </c>
      <c r="K4128" s="149"/>
      <c r="L4128" s="149" t="s">
        <v>262</v>
      </c>
      <c r="M4128" s="149"/>
      <c r="N4128" s="149" t="s">
        <v>263</v>
      </c>
      <c r="O4128" s="149" t="s">
        <v>214</v>
      </c>
      <c r="P4128" s="149" t="s">
        <v>53</v>
      </c>
      <c r="Q4128" s="149"/>
      <c r="R4128" s="149" t="s">
        <v>62</v>
      </c>
      <c r="S4128" s="149" t="s">
        <v>17732</v>
      </c>
      <c r="T4128" s="149" t="s">
        <v>17914</v>
      </c>
      <c r="U4128" s="149" t="s">
        <v>267</v>
      </c>
      <c r="V4128" s="149"/>
      <c r="W4128" s="149"/>
      <c r="X4128" s="149" t="s">
        <v>268</v>
      </c>
      <c r="Y4128" s="149"/>
      <c r="Z4128" s="149"/>
      <c r="AA4128" s="149"/>
      <c r="AB4128" s="149" t="s">
        <v>269</v>
      </c>
      <c r="AC4128" s="149" t="s">
        <v>270</v>
      </c>
      <c r="AD4128" s="149" t="s">
        <v>17914</v>
      </c>
      <c r="AE4128" s="149" t="s">
        <v>271</v>
      </c>
      <c r="AF4128" s="149"/>
      <c r="AG4128" s="149" t="s">
        <v>1098</v>
      </c>
      <c r="AH4128" s="149" t="s">
        <v>273</v>
      </c>
      <c r="AI4128" s="158">
        <v>91</v>
      </c>
      <c r="AJ4128" s="149"/>
      <c r="AK4128" s="159" t="s">
        <v>274</v>
      </c>
      <c r="AL4128" s="159" t="s">
        <v>274</v>
      </c>
      <c r="AM4128" s="149" t="s">
        <v>274</v>
      </c>
      <c r="AN4128" s="160">
        <v>4</v>
      </c>
      <c r="AO4128" s="149"/>
      <c r="AP4128" s="149" t="s">
        <v>274</v>
      </c>
      <c r="AQ4128" s="149" t="s">
        <v>275</v>
      </c>
      <c r="AR4128" s="158">
        <v>1</v>
      </c>
      <c r="AS4128" s="149" t="s">
        <v>275</v>
      </c>
      <c r="AT4128" s="149" t="s">
        <v>276</v>
      </c>
      <c r="AU4128" s="161">
        <v>1</v>
      </c>
      <c r="AV4128" s="159">
        <v>7538.79</v>
      </c>
      <c r="AW4128" s="159">
        <v>301.55</v>
      </c>
      <c r="AX4128" s="149" t="s">
        <v>274</v>
      </c>
      <c r="AY4128" s="159">
        <v>83.75</v>
      </c>
      <c r="AZ4128" s="159">
        <v>83.75</v>
      </c>
      <c r="BA4128" s="159">
        <v>334.98</v>
      </c>
      <c r="BB4128" s="159">
        <v>6818.52</v>
      </c>
      <c r="BC4128" s="162" t="s">
        <v>274</v>
      </c>
      <c r="BD4128" s="162">
        <v>0</v>
      </c>
      <c r="BE4128" s="159">
        <v>720.27</v>
      </c>
      <c r="BF4128" s="159">
        <v>720.27</v>
      </c>
      <c r="BG4128" s="159">
        <v>7538.79</v>
      </c>
    </row>
    <row r="4129" ht="28.05" customHeight="1" spans="1:59">
      <c r="A4129" s="149"/>
      <c r="B4129" s="149"/>
      <c r="C4129" s="149"/>
      <c r="D4129" s="149" t="s">
        <v>3726</v>
      </c>
      <c r="E4129" s="340" t="s">
        <v>17956</v>
      </c>
      <c r="F4129" s="149" t="s">
        <v>3726</v>
      </c>
      <c r="G4129" s="149" t="s">
        <v>17957</v>
      </c>
      <c r="H4129" s="149" t="s">
        <v>17958</v>
      </c>
      <c r="I4129" s="149" t="s">
        <v>17959</v>
      </c>
      <c r="J4129" s="149" t="s">
        <v>17960</v>
      </c>
      <c r="K4129" s="149"/>
      <c r="L4129" s="149" t="s">
        <v>262</v>
      </c>
      <c r="M4129" s="149"/>
      <c r="N4129" s="149" t="s">
        <v>263</v>
      </c>
      <c r="O4129" s="149" t="s">
        <v>214</v>
      </c>
      <c r="P4129" s="149" t="s">
        <v>53</v>
      </c>
      <c r="Q4129" s="149"/>
      <c r="R4129" s="149" t="s">
        <v>17961</v>
      </c>
      <c r="S4129" s="149" t="s">
        <v>16854</v>
      </c>
      <c r="T4129" s="149" t="s">
        <v>2575</v>
      </c>
      <c r="U4129" s="149" t="s">
        <v>267</v>
      </c>
      <c r="V4129" s="149"/>
      <c r="W4129" s="149"/>
      <c r="X4129" s="149" t="s">
        <v>336</v>
      </c>
      <c r="Y4129" s="149"/>
      <c r="Z4129" s="149"/>
      <c r="AA4129" s="149"/>
      <c r="AB4129" s="149" t="s">
        <v>269</v>
      </c>
      <c r="AC4129" s="149" t="s">
        <v>270</v>
      </c>
      <c r="AD4129" s="149" t="s">
        <v>2575</v>
      </c>
      <c r="AE4129" s="149" t="s">
        <v>271</v>
      </c>
      <c r="AF4129" s="149"/>
      <c r="AG4129" s="149" t="s">
        <v>1098</v>
      </c>
      <c r="AH4129" s="149" t="s">
        <v>273</v>
      </c>
      <c r="AI4129" s="158">
        <v>59</v>
      </c>
      <c r="AJ4129" s="149"/>
      <c r="AK4129" s="159" t="s">
        <v>274</v>
      </c>
      <c r="AL4129" s="159" t="s">
        <v>274</v>
      </c>
      <c r="AM4129" s="149" t="s">
        <v>274</v>
      </c>
      <c r="AN4129" s="160">
        <v>4</v>
      </c>
      <c r="AO4129" s="149"/>
      <c r="AP4129" s="149" t="s">
        <v>274</v>
      </c>
      <c r="AQ4129" s="149" t="s">
        <v>275</v>
      </c>
      <c r="AR4129" s="158">
        <v>1</v>
      </c>
      <c r="AS4129" s="149" t="s">
        <v>275</v>
      </c>
      <c r="AT4129" s="149" t="s">
        <v>276</v>
      </c>
      <c r="AU4129" s="161">
        <v>1</v>
      </c>
      <c r="AV4129" s="159">
        <v>290265.49</v>
      </c>
      <c r="AW4129" s="159">
        <v>11610.62</v>
      </c>
      <c r="AX4129" s="149" t="s">
        <v>274</v>
      </c>
      <c r="AY4129" s="159">
        <v>2902.66</v>
      </c>
      <c r="AZ4129" s="159">
        <v>2902.66</v>
      </c>
      <c r="BA4129" s="159">
        <v>11610.64</v>
      </c>
      <c r="BB4129" s="159">
        <v>171256.39</v>
      </c>
      <c r="BC4129" s="162" t="s">
        <v>274</v>
      </c>
      <c r="BD4129" s="162">
        <v>0</v>
      </c>
      <c r="BE4129" s="159">
        <v>119009.1</v>
      </c>
      <c r="BF4129" s="159">
        <v>119009.1</v>
      </c>
      <c r="BG4129" s="159">
        <v>290265.49</v>
      </c>
    </row>
    <row r="4130" ht="28.05" customHeight="1" spans="1:59">
      <c r="A4130" s="149"/>
      <c r="B4130" s="149"/>
      <c r="C4130" s="149"/>
      <c r="D4130" s="149" t="s">
        <v>3726</v>
      </c>
      <c r="E4130" s="340" t="s">
        <v>17962</v>
      </c>
      <c r="F4130" s="149" t="s">
        <v>3726</v>
      </c>
      <c r="G4130" s="149" t="s">
        <v>17963</v>
      </c>
      <c r="H4130" s="149" t="s">
        <v>17929</v>
      </c>
      <c r="I4130" s="149" t="s">
        <v>17930</v>
      </c>
      <c r="J4130" s="149" t="s">
        <v>17964</v>
      </c>
      <c r="K4130" s="149"/>
      <c r="L4130" s="149" t="s">
        <v>287</v>
      </c>
      <c r="M4130" s="149"/>
      <c r="N4130" s="149" t="s">
        <v>263</v>
      </c>
      <c r="O4130" s="149" t="s">
        <v>214</v>
      </c>
      <c r="P4130" s="149" t="s">
        <v>53</v>
      </c>
      <c r="Q4130" s="149"/>
      <c r="R4130" s="149" t="s">
        <v>2521</v>
      </c>
      <c r="S4130" s="149" t="s">
        <v>4406</v>
      </c>
      <c r="T4130" s="149" t="s">
        <v>17267</v>
      </c>
      <c r="U4130" s="149" t="s">
        <v>267</v>
      </c>
      <c r="V4130" s="149"/>
      <c r="W4130" s="149"/>
      <c r="X4130" s="149" t="s">
        <v>336</v>
      </c>
      <c r="Y4130" s="149"/>
      <c r="Z4130" s="149"/>
      <c r="AA4130" s="149"/>
      <c r="AB4130" s="149" t="s">
        <v>269</v>
      </c>
      <c r="AC4130" s="149" t="s">
        <v>270</v>
      </c>
      <c r="AD4130" s="149" t="s">
        <v>17267</v>
      </c>
      <c r="AE4130" s="149" t="s">
        <v>271</v>
      </c>
      <c r="AF4130" s="149"/>
      <c r="AG4130" s="149" t="s">
        <v>1098</v>
      </c>
      <c r="AH4130" s="149" t="s">
        <v>273</v>
      </c>
      <c r="AI4130" s="158">
        <v>67</v>
      </c>
      <c r="AJ4130" s="149"/>
      <c r="AK4130" s="159" t="s">
        <v>274</v>
      </c>
      <c r="AL4130" s="159" t="s">
        <v>274</v>
      </c>
      <c r="AM4130" s="149" t="s">
        <v>274</v>
      </c>
      <c r="AN4130" s="160">
        <v>4</v>
      </c>
      <c r="AO4130" s="149"/>
      <c r="AP4130" s="149" t="s">
        <v>274</v>
      </c>
      <c r="AQ4130" s="149" t="s">
        <v>275</v>
      </c>
      <c r="AR4130" s="158">
        <v>1</v>
      </c>
      <c r="AS4130" s="149" t="s">
        <v>275</v>
      </c>
      <c r="AT4130" s="149" t="s">
        <v>276</v>
      </c>
      <c r="AU4130" s="161">
        <v>1</v>
      </c>
      <c r="AV4130" s="159">
        <v>5431.04</v>
      </c>
      <c r="AW4130" s="159">
        <v>217.24</v>
      </c>
      <c r="AX4130" s="149" t="s">
        <v>274</v>
      </c>
      <c r="AY4130" s="159">
        <v>55.96</v>
      </c>
      <c r="AZ4130" s="159">
        <v>55.96</v>
      </c>
      <c r="BA4130" s="159">
        <v>223.84</v>
      </c>
      <c r="BB4130" s="159">
        <v>3591.06</v>
      </c>
      <c r="BC4130" s="162" t="s">
        <v>274</v>
      </c>
      <c r="BD4130" s="162">
        <v>0</v>
      </c>
      <c r="BE4130" s="159">
        <v>1839.98</v>
      </c>
      <c r="BF4130" s="159">
        <v>1839.98</v>
      </c>
      <c r="BG4130" s="159">
        <v>5431.04</v>
      </c>
    </row>
    <row r="4131" ht="28.05" customHeight="1" spans="1:59">
      <c r="A4131" s="149"/>
      <c r="B4131" s="149"/>
      <c r="C4131" s="149"/>
      <c r="D4131" s="149" t="s">
        <v>3726</v>
      </c>
      <c r="E4131" s="340" t="s">
        <v>17965</v>
      </c>
      <c r="F4131" s="149" t="s">
        <v>3726</v>
      </c>
      <c r="G4131" s="149" t="s">
        <v>17966</v>
      </c>
      <c r="H4131" s="149" t="s">
        <v>7877</v>
      </c>
      <c r="I4131" s="149" t="s">
        <v>17967</v>
      </c>
      <c r="J4131" s="149" t="s">
        <v>17968</v>
      </c>
      <c r="K4131" s="149"/>
      <c r="L4131" s="149" t="s">
        <v>287</v>
      </c>
      <c r="M4131" s="149"/>
      <c r="N4131" s="149" t="s">
        <v>263</v>
      </c>
      <c r="O4131" s="149" t="s">
        <v>214</v>
      </c>
      <c r="P4131" s="149" t="s">
        <v>53</v>
      </c>
      <c r="Q4131" s="149"/>
      <c r="R4131" s="149" t="s">
        <v>2521</v>
      </c>
      <c r="S4131" s="149" t="s">
        <v>4406</v>
      </c>
      <c r="T4131" s="149" t="s">
        <v>17267</v>
      </c>
      <c r="U4131" s="149" t="s">
        <v>267</v>
      </c>
      <c r="V4131" s="149"/>
      <c r="W4131" s="149"/>
      <c r="X4131" s="149" t="s">
        <v>336</v>
      </c>
      <c r="Y4131" s="149"/>
      <c r="Z4131" s="149"/>
      <c r="AA4131" s="149"/>
      <c r="AB4131" s="149" t="s">
        <v>269</v>
      </c>
      <c r="AC4131" s="149" t="s">
        <v>270</v>
      </c>
      <c r="AD4131" s="149" t="s">
        <v>17267</v>
      </c>
      <c r="AE4131" s="149" t="s">
        <v>271</v>
      </c>
      <c r="AF4131" s="149"/>
      <c r="AG4131" s="149" t="s">
        <v>1098</v>
      </c>
      <c r="AH4131" s="149" t="s">
        <v>273</v>
      </c>
      <c r="AI4131" s="158">
        <v>67</v>
      </c>
      <c r="AJ4131" s="149"/>
      <c r="AK4131" s="159" t="s">
        <v>274</v>
      </c>
      <c r="AL4131" s="159" t="s">
        <v>274</v>
      </c>
      <c r="AM4131" s="149" t="s">
        <v>274</v>
      </c>
      <c r="AN4131" s="160">
        <v>4</v>
      </c>
      <c r="AO4131" s="149"/>
      <c r="AP4131" s="149" t="s">
        <v>274</v>
      </c>
      <c r="AQ4131" s="149" t="s">
        <v>275</v>
      </c>
      <c r="AR4131" s="158">
        <v>1</v>
      </c>
      <c r="AS4131" s="149" t="s">
        <v>275</v>
      </c>
      <c r="AT4131" s="149" t="s">
        <v>276</v>
      </c>
      <c r="AU4131" s="161">
        <v>1</v>
      </c>
      <c r="AV4131" s="159">
        <v>30517.23</v>
      </c>
      <c r="AW4131" s="159">
        <v>1220.69</v>
      </c>
      <c r="AX4131" s="149" t="s">
        <v>274</v>
      </c>
      <c r="AY4131" s="159">
        <v>314.42</v>
      </c>
      <c r="AZ4131" s="159">
        <v>314.42</v>
      </c>
      <c r="BA4131" s="159">
        <v>1257.68</v>
      </c>
      <c r="BB4131" s="159">
        <v>20178.22</v>
      </c>
      <c r="BC4131" s="162" t="s">
        <v>274</v>
      </c>
      <c r="BD4131" s="162">
        <v>0</v>
      </c>
      <c r="BE4131" s="159">
        <v>10339.01</v>
      </c>
      <c r="BF4131" s="159">
        <v>10339.01</v>
      </c>
      <c r="BG4131" s="159">
        <v>30517.23</v>
      </c>
    </row>
    <row r="4132" ht="28.05" customHeight="1" spans="1:59">
      <c r="A4132" s="149"/>
      <c r="B4132" s="149"/>
      <c r="C4132" s="149"/>
      <c r="D4132" s="149" t="s">
        <v>3726</v>
      </c>
      <c r="E4132" s="340" t="s">
        <v>17969</v>
      </c>
      <c r="F4132" s="149" t="s">
        <v>3726</v>
      </c>
      <c r="G4132" s="149" t="s">
        <v>17970</v>
      </c>
      <c r="H4132" s="149" t="s">
        <v>17971</v>
      </c>
      <c r="I4132" s="149" t="s">
        <v>17825</v>
      </c>
      <c r="J4132" s="149" t="s">
        <v>17972</v>
      </c>
      <c r="K4132" s="149"/>
      <c r="L4132" s="149" t="s">
        <v>287</v>
      </c>
      <c r="M4132" s="149"/>
      <c r="N4132" s="149" t="s">
        <v>263</v>
      </c>
      <c r="O4132" s="149" t="s">
        <v>214</v>
      </c>
      <c r="P4132" s="149" t="s">
        <v>53</v>
      </c>
      <c r="Q4132" s="149"/>
      <c r="R4132" s="149" t="s">
        <v>17973</v>
      </c>
      <c r="S4132" s="149" t="s">
        <v>12449</v>
      </c>
      <c r="T4132" s="149" t="s">
        <v>414</v>
      </c>
      <c r="U4132" s="149" t="s">
        <v>267</v>
      </c>
      <c r="V4132" s="149"/>
      <c r="W4132" s="149"/>
      <c r="X4132" s="149" t="s">
        <v>336</v>
      </c>
      <c r="Y4132" s="149"/>
      <c r="Z4132" s="149"/>
      <c r="AA4132" s="149"/>
      <c r="AB4132" s="149" t="s">
        <v>269</v>
      </c>
      <c r="AC4132" s="149" t="s">
        <v>270</v>
      </c>
      <c r="AD4132" s="149" t="s">
        <v>414</v>
      </c>
      <c r="AE4132" s="149" t="s">
        <v>271</v>
      </c>
      <c r="AF4132" s="149"/>
      <c r="AG4132" s="149" t="s">
        <v>1098</v>
      </c>
      <c r="AH4132" s="149" t="s">
        <v>273</v>
      </c>
      <c r="AI4132" s="158">
        <v>21</v>
      </c>
      <c r="AJ4132" s="149"/>
      <c r="AK4132" s="159" t="s">
        <v>274</v>
      </c>
      <c r="AL4132" s="159" t="s">
        <v>274</v>
      </c>
      <c r="AM4132" s="149" t="s">
        <v>274</v>
      </c>
      <c r="AN4132" s="160">
        <v>4</v>
      </c>
      <c r="AO4132" s="149"/>
      <c r="AP4132" s="149" t="s">
        <v>274</v>
      </c>
      <c r="AQ4132" s="149" t="s">
        <v>275</v>
      </c>
      <c r="AR4132" s="158">
        <v>1</v>
      </c>
      <c r="AS4132" s="149" t="s">
        <v>275</v>
      </c>
      <c r="AT4132" s="149" t="s">
        <v>276</v>
      </c>
      <c r="AU4132" s="161">
        <v>1</v>
      </c>
      <c r="AV4132" s="159">
        <v>66371.68</v>
      </c>
      <c r="AW4132" s="159">
        <v>2654.87</v>
      </c>
      <c r="AX4132" s="149" t="s">
        <v>274</v>
      </c>
      <c r="AY4132" s="159">
        <v>663.72</v>
      </c>
      <c r="AZ4132" s="159">
        <v>663.72</v>
      </c>
      <c r="BA4132" s="159">
        <v>2654.88</v>
      </c>
      <c r="BB4132" s="159">
        <v>13938.12</v>
      </c>
      <c r="BC4132" s="162" t="s">
        <v>274</v>
      </c>
      <c r="BD4132" s="162">
        <v>0</v>
      </c>
      <c r="BE4132" s="159">
        <v>52433.56</v>
      </c>
      <c r="BF4132" s="159">
        <v>52433.56</v>
      </c>
      <c r="BG4132" s="159">
        <v>66371.68</v>
      </c>
    </row>
    <row r="4133" ht="28.05" customHeight="1" spans="1:59">
      <c r="A4133" s="149"/>
      <c r="B4133" s="149"/>
      <c r="C4133" s="149"/>
      <c r="D4133" s="149" t="s">
        <v>3726</v>
      </c>
      <c r="E4133" s="340" t="s">
        <v>17974</v>
      </c>
      <c r="F4133" s="149" t="s">
        <v>3726</v>
      </c>
      <c r="G4133" s="149" t="s">
        <v>17975</v>
      </c>
      <c r="H4133" s="149" t="s">
        <v>17976</v>
      </c>
      <c r="I4133" s="149" t="s">
        <v>17788</v>
      </c>
      <c r="J4133" s="149" t="s">
        <v>17977</v>
      </c>
      <c r="K4133" s="149"/>
      <c r="L4133" s="149" t="s">
        <v>262</v>
      </c>
      <c r="M4133" s="149"/>
      <c r="N4133" s="149" t="s">
        <v>263</v>
      </c>
      <c r="O4133" s="149" t="s">
        <v>214</v>
      </c>
      <c r="P4133" s="149" t="s">
        <v>53</v>
      </c>
      <c r="Q4133" s="149"/>
      <c r="R4133" s="149" t="s">
        <v>62</v>
      </c>
      <c r="S4133" s="149" t="s">
        <v>17732</v>
      </c>
      <c r="T4133" s="149" t="s">
        <v>17914</v>
      </c>
      <c r="U4133" s="149" t="s">
        <v>267</v>
      </c>
      <c r="V4133" s="149"/>
      <c r="W4133" s="149"/>
      <c r="X4133" s="149" t="s">
        <v>268</v>
      </c>
      <c r="Y4133" s="149"/>
      <c r="Z4133" s="149"/>
      <c r="AA4133" s="149"/>
      <c r="AB4133" s="149" t="s">
        <v>269</v>
      </c>
      <c r="AC4133" s="149" t="s">
        <v>270</v>
      </c>
      <c r="AD4133" s="149" t="s">
        <v>17914</v>
      </c>
      <c r="AE4133" s="149" t="s">
        <v>271</v>
      </c>
      <c r="AF4133" s="149"/>
      <c r="AG4133" s="149" t="s">
        <v>1098</v>
      </c>
      <c r="AH4133" s="149" t="s">
        <v>273</v>
      </c>
      <c r="AI4133" s="158">
        <v>91</v>
      </c>
      <c r="AJ4133" s="149"/>
      <c r="AK4133" s="159" t="s">
        <v>274</v>
      </c>
      <c r="AL4133" s="159" t="s">
        <v>274</v>
      </c>
      <c r="AM4133" s="149" t="s">
        <v>274</v>
      </c>
      <c r="AN4133" s="160">
        <v>4</v>
      </c>
      <c r="AO4133" s="149"/>
      <c r="AP4133" s="149" t="s">
        <v>274</v>
      </c>
      <c r="AQ4133" s="149" t="s">
        <v>275</v>
      </c>
      <c r="AR4133" s="158">
        <v>1</v>
      </c>
      <c r="AS4133" s="149" t="s">
        <v>275</v>
      </c>
      <c r="AT4133" s="149" t="s">
        <v>276</v>
      </c>
      <c r="AU4133" s="161">
        <v>1</v>
      </c>
      <c r="AV4133" s="159">
        <v>8305.17</v>
      </c>
      <c r="AW4133" s="159">
        <v>332.21</v>
      </c>
      <c r="AX4133" s="149" t="s">
        <v>274</v>
      </c>
      <c r="AY4133" s="159">
        <v>92.3</v>
      </c>
      <c r="AZ4133" s="159">
        <v>92.3</v>
      </c>
      <c r="BA4133" s="159">
        <v>369.19</v>
      </c>
      <c r="BB4133" s="159">
        <v>7511.49</v>
      </c>
      <c r="BC4133" s="162" t="s">
        <v>274</v>
      </c>
      <c r="BD4133" s="162">
        <v>0</v>
      </c>
      <c r="BE4133" s="159">
        <v>793.68</v>
      </c>
      <c r="BF4133" s="159">
        <v>793.68</v>
      </c>
      <c r="BG4133" s="159">
        <v>8305.17</v>
      </c>
    </row>
    <row r="4134" ht="28.05" customHeight="1" spans="1:59">
      <c r="A4134" s="149"/>
      <c r="B4134" s="149"/>
      <c r="C4134" s="149"/>
      <c r="D4134" s="149" t="s">
        <v>3726</v>
      </c>
      <c r="E4134" s="340" t="s">
        <v>17978</v>
      </c>
      <c r="F4134" s="149" t="s">
        <v>3726</v>
      </c>
      <c r="G4134" s="149" t="s">
        <v>17979</v>
      </c>
      <c r="H4134" s="149" t="s">
        <v>16850</v>
      </c>
      <c r="I4134" s="149" t="s">
        <v>17980</v>
      </c>
      <c r="J4134" s="149" t="s">
        <v>17981</v>
      </c>
      <c r="K4134" s="149"/>
      <c r="L4134" s="149" t="s">
        <v>262</v>
      </c>
      <c r="M4134" s="149"/>
      <c r="N4134" s="149" t="s">
        <v>263</v>
      </c>
      <c r="O4134" s="149" t="s">
        <v>214</v>
      </c>
      <c r="P4134" s="149" t="s">
        <v>53</v>
      </c>
      <c r="Q4134" s="149"/>
      <c r="R4134" s="149" t="s">
        <v>3903</v>
      </c>
      <c r="S4134" s="149" t="s">
        <v>16854</v>
      </c>
      <c r="T4134" s="149" t="s">
        <v>2575</v>
      </c>
      <c r="U4134" s="149" t="s">
        <v>267</v>
      </c>
      <c r="V4134" s="149"/>
      <c r="W4134" s="149"/>
      <c r="X4134" s="149" t="s">
        <v>336</v>
      </c>
      <c r="Y4134" s="149"/>
      <c r="Z4134" s="149"/>
      <c r="AA4134" s="149"/>
      <c r="AB4134" s="149" t="s">
        <v>269</v>
      </c>
      <c r="AC4134" s="149" t="s">
        <v>270</v>
      </c>
      <c r="AD4134" s="149" t="s">
        <v>2575</v>
      </c>
      <c r="AE4134" s="149" t="s">
        <v>271</v>
      </c>
      <c r="AF4134" s="149"/>
      <c r="AG4134" s="149" t="s">
        <v>1098</v>
      </c>
      <c r="AH4134" s="149" t="s">
        <v>273</v>
      </c>
      <c r="AI4134" s="158">
        <v>59</v>
      </c>
      <c r="AJ4134" s="149"/>
      <c r="AK4134" s="159" t="s">
        <v>274</v>
      </c>
      <c r="AL4134" s="159" t="s">
        <v>274</v>
      </c>
      <c r="AM4134" s="149" t="s">
        <v>274</v>
      </c>
      <c r="AN4134" s="160">
        <v>4</v>
      </c>
      <c r="AO4134" s="149"/>
      <c r="AP4134" s="149" t="s">
        <v>274</v>
      </c>
      <c r="AQ4134" s="149" t="s">
        <v>275</v>
      </c>
      <c r="AR4134" s="158">
        <v>1</v>
      </c>
      <c r="AS4134" s="149" t="s">
        <v>275</v>
      </c>
      <c r="AT4134" s="149" t="s">
        <v>276</v>
      </c>
      <c r="AU4134" s="161">
        <v>1</v>
      </c>
      <c r="AV4134" s="159">
        <v>86725.66</v>
      </c>
      <c r="AW4134" s="159">
        <v>3469.03</v>
      </c>
      <c r="AX4134" s="149" t="s">
        <v>274</v>
      </c>
      <c r="AY4134" s="159">
        <v>867.25</v>
      </c>
      <c r="AZ4134" s="159">
        <v>867.25</v>
      </c>
      <c r="BA4134" s="159">
        <v>3469</v>
      </c>
      <c r="BB4134" s="159">
        <v>51168.3</v>
      </c>
      <c r="BC4134" s="162" t="s">
        <v>274</v>
      </c>
      <c r="BD4134" s="162">
        <v>0</v>
      </c>
      <c r="BE4134" s="159">
        <v>35557.36</v>
      </c>
      <c r="BF4134" s="159">
        <v>35557.36</v>
      </c>
      <c r="BG4134" s="159">
        <v>86725.66</v>
      </c>
    </row>
    <row r="4135" ht="28.05" customHeight="1" spans="1:59">
      <c r="A4135" s="149"/>
      <c r="B4135" s="149"/>
      <c r="C4135" s="149"/>
      <c r="D4135" s="149" t="s">
        <v>3726</v>
      </c>
      <c r="E4135" s="340" t="s">
        <v>17982</v>
      </c>
      <c r="F4135" s="149" t="s">
        <v>3726</v>
      </c>
      <c r="G4135" s="149" t="s">
        <v>17983</v>
      </c>
      <c r="H4135" s="149" t="s">
        <v>17984</v>
      </c>
      <c r="I4135" s="149" t="s">
        <v>10066</v>
      </c>
      <c r="J4135" s="149" t="s">
        <v>17985</v>
      </c>
      <c r="K4135" s="149"/>
      <c r="L4135" s="149" t="s">
        <v>287</v>
      </c>
      <c r="M4135" s="149"/>
      <c r="N4135" s="149" t="s">
        <v>263</v>
      </c>
      <c r="O4135" s="149" t="s">
        <v>214</v>
      </c>
      <c r="P4135" s="149" t="s">
        <v>53</v>
      </c>
      <c r="Q4135" s="149"/>
      <c r="R4135" s="149" t="s">
        <v>2521</v>
      </c>
      <c r="S4135" s="149" t="s">
        <v>4131</v>
      </c>
      <c r="T4135" s="149" t="s">
        <v>17267</v>
      </c>
      <c r="U4135" s="149" t="s">
        <v>267</v>
      </c>
      <c r="V4135" s="149"/>
      <c r="W4135" s="149"/>
      <c r="X4135" s="149" t="s">
        <v>336</v>
      </c>
      <c r="Y4135" s="149"/>
      <c r="Z4135" s="149"/>
      <c r="AA4135" s="149"/>
      <c r="AB4135" s="149" t="s">
        <v>269</v>
      </c>
      <c r="AC4135" s="149" t="s">
        <v>270</v>
      </c>
      <c r="AD4135" s="149" t="s">
        <v>17267</v>
      </c>
      <c r="AE4135" s="149" t="s">
        <v>271</v>
      </c>
      <c r="AF4135" s="149"/>
      <c r="AG4135" s="149" t="s">
        <v>1098</v>
      </c>
      <c r="AH4135" s="149" t="s">
        <v>273</v>
      </c>
      <c r="AI4135" s="158">
        <v>67</v>
      </c>
      <c r="AJ4135" s="149"/>
      <c r="AK4135" s="159" t="s">
        <v>274</v>
      </c>
      <c r="AL4135" s="159" t="s">
        <v>274</v>
      </c>
      <c r="AM4135" s="149" t="s">
        <v>274</v>
      </c>
      <c r="AN4135" s="160">
        <v>4</v>
      </c>
      <c r="AO4135" s="149"/>
      <c r="AP4135" s="149" t="s">
        <v>274</v>
      </c>
      <c r="AQ4135" s="149" t="s">
        <v>275</v>
      </c>
      <c r="AR4135" s="158">
        <v>1</v>
      </c>
      <c r="AS4135" s="149" t="s">
        <v>275</v>
      </c>
      <c r="AT4135" s="149" t="s">
        <v>276</v>
      </c>
      <c r="AU4135" s="161">
        <v>1</v>
      </c>
      <c r="AV4135" s="159">
        <v>15517.24</v>
      </c>
      <c r="AW4135" s="159">
        <v>620.69</v>
      </c>
      <c r="AX4135" s="149" t="s">
        <v>274</v>
      </c>
      <c r="AY4135" s="159">
        <v>159.88</v>
      </c>
      <c r="AZ4135" s="159">
        <v>159.88</v>
      </c>
      <c r="BA4135" s="159">
        <v>639.52</v>
      </c>
      <c r="BB4135" s="159">
        <v>10260.06</v>
      </c>
      <c r="BC4135" s="162" t="s">
        <v>274</v>
      </c>
      <c r="BD4135" s="162">
        <v>0</v>
      </c>
      <c r="BE4135" s="159">
        <v>5257.18</v>
      </c>
      <c r="BF4135" s="159">
        <v>5257.18</v>
      </c>
      <c r="BG4135" s="159">
        <v>15517.24</v>
      </c>
    </row>
    <row r="4136" ht="28.05" customHeight="1" spans="1:59">
      <c r="A4136" s="149"/>
      <c r="B4136" s="149"/>
      <c r="C4136" s="149"/>
      <c r="D4136" s="149" t="s">
        <v>3726</v>
      </c>
      <c r="E4136" s="340" t="s">
        <v>17986</v>
      </c>
      <c r="F4136" s="149" t="s">
        <v>3726</v>
      </c>
      <c r="G4136" s="149" t="s">
        <v>17987</v>
      </c>
      <c r="H4136" s="149" t="s">
        <v>17988</v>
      </c>
      <c r="I4136" s="149" t="s">
        <v>17788</v>
      </c>
      <c r="J4136" s="149" t="s">
        <v>17989</v>
      </c>
      <c r="K4136" s="149"/>
      <c r="L4136" s="149" t="s">
        <v>262</v>
      </c>
      <c r="M4136" s="149"/>
      <c r="N4136" s="149" t="s">
        <v>263</v>
      </c>
      <c r="O4136" s="149" t="s">
        <v>214</v>
      </c>
      <c r="P4136" s="149" t="s">
        <v>53</v>
      </c>
      <c r="Q4136" s="149"/>
      <c r="R4136" s="149" t="s">
        <v>62</v>
      </c>
      <c r="S4136" s="149" t="s">
        <v>17732</v>
      </c>
      <c r="T4136" s="149" t="s">
        <v>17914</v>
      </c>
      <c r="U4136" s="149" t="s">
        <v>267</v>
      </c>
      <c r="V4136" s="149"/>
      <c r="W4136" s="149"/>
      <c r="X4136" s="149" t="s">
        <v>268</v>
      </c>
      <c r="Y4136" s="149"/>
      <c r="Z4136" s="149"/>
      <c r="AA4136" s="149"/>
      <c r="AB4136" s="149" t="s">
        <v>269</v>
      </c>
      <c r="AC4136" s="149" t="s">
        <v>270</v>
      </c>
      <c r="AD4136" s="149" t="s">
        <v>17914</v>
      </c>
      <c r="AE4136" s="149" t="s">
        <v>271</v>
      </c>
      <c r="AF4136" s="149"/>
      <c r="AG4136" s="149" t="s">
        <v>1098</v>
      </c>
      <c r="AH4136" s="149" t="s">
        <v>273</v>
      </c>
      <c r="AI4136" s="158">
        <v>91</v>
      </c>
      <c r="AJ4136" s="149"/>
      <c r="AK4136" s="159" t="s">
        <v>274</v>
      </c>
      <c r="AL4136" s="159" t="s">
        <v>274</v>
      </c>
      <c r="AM4136" s="149" t="s">
        <v>274</v>
      </c>
      <c r="AN4136" s="160">
        <v>4</v>
      </c>
      <c r="AO4136" s="149"/>
      <c r="AP4136" s="149" t="s">
        <v>274</v>
      </c>
      <c r="AQ4136" s="149" t="s">
        <v>275</v>
      </c>
      <c r="AR4136" s="158">
        <v>1</v>
      </c>
      <c r="AS4136" s="149" t="s">
        <v>275</v>
      </c>
      <c r="AT4136" s="149" t="s">
        <v>276</v>
      </c>
      <c r="AU4136" s="161">
        <v>1</v>
      </c>
      <c r="AV4136" s="159">
        <v>8308.62</v>
      </c>
      <c r="AW4136" s="159">
        <v>332.34</v>
      </c>
      <c r="AX4136" s="149" t="s">
        <v>274</v>
      </c>
      <c r="AY4136" s="159">
        <v>92.28</v>
      </c>
      <c r="AZ4136" s="159">
        <v>92.28</v>
      </c>
      <c r="BA4136" s="159">
        <v>369.12</v>
      </c>
      <c r="BB4136" s="159">
        <v>7514.86</v>
      </c>
      <c r="BC4136" s="162" t="s">
        <v>274</v>
      </c>
      <c r="BD4136" s="162">
        <v>0</v>
      </c>
      <c r="BE4136" s="159">
        <v>793.76</v>
      </c>
      <c r="BF4136" s="159">
        <v>793.76</v>
      </c>
      <c r="BG4136" s="159">
        <v>8308.62</v>
      </c>
    </row>
    <row r="4137" ht="28.05" customHeight="1" spans="1:59">
      <c r="A4137" s="149"/>
      <c r="B4137" s="149"/>
      <c r="C4137" s="149"/>
      <c r="D4137" s="149" t="s">
        <v>3726</v>
      </c>
      <c r="E4137" s="340" t="s">
        <v>17990</v>
      </c>
      <c r="F4137" s="149" t="s">
        <v>3726</v>
      </c>
      <c r="G4137" s="149" t="s">
        <v>17991</v>
      </c>
      <c r="H4137" s="149" t="s">
        <v>17992</v>
      </c>
      <c r="I4137" s="149"/>
      <c r="J4137" s="149" t="s">
        <v>17993</v>
      </c>
      <c r="K4137" s="149"/>
      <c r="L4137" s="149" t="s">
        <v>262</v>
      </c>
      <c r="M4137" s="149"/>
      <c r="N4137" s="149" t="s">
        <v>263</v>
      </c>
      <c r="O4137" s="149" t="s">
        <v>214</v>
      </c>
      <c r="P4137" s="149" t="s">
        <v>53</v>
      </c>
      <c r="Q4137" s="149"/>
      <c r="R4137" s="149" t="s">
        <v>62</v>
      </c>
      <c r="S4137" s="149" t="s">
        <v>17732</v>
      </c>
      <c r="T4137" s="149" t="s">
        <v>17914</v>
      </c>
      <c r="U4137" s="149" t="s">
        <v>267</v>
      </c>
      <c r="V4137" s="149"/>
      <c r="W4137" s="149"/>
      <c r="X4137" s="149" t="s">
        <v>268</v>
      </c>
      <c r="Y4137" s="149"/>
      <c r="Z4137" s="149"/>
      <c r="AA4137" s="149"/>
      <c r="AB4137" s="149" t="s">
        <v>269</v>
      </c>
      <c r="AC4137" s="149" t="s">
        <v>270</v>
      </c>
      <c r="AD4137" s="149" t="s">
        <v>17914</v>
      </c>
      <c r="AE4137" s="149" t="s">
        <v>271</v>
      </c>
      <c r="AF4137" s="149"/>
      <c r="AG4137" s="149" t="s">
        <v>1098</v>
      </c>
      <c r="AH4137" s="149" t="s">
        <v>273</v>
      </c>
      <c r="AI4137" s="158">
        <v>91</v>
      </c>
      <c r="AJ4137" s="149"/>
      <c r="AK4137" s="159" t="s">
        <v>274</v>
      </c>
      <c r="AL4137" s="159" t="s">
        <v>274</v>
      </c>
      <c r="AM4137" s="149" t="s">
        <v>274</v>
      </c>
      <c r="AN4137" s="160">
        <v>4</v>
      </c>
      <c r="AO4137" s="149"/>
      <c r="AP4137" s="149" t="s">
        <v>274</v>
      </c>
      <c r="AQ4137" s="149" t="s">
        <v>275</v>
      </c>
      <c r="AR4137" s="158">
        <v>1</v>
      </c>
      <c r="AS4137" s="149" t="s">
        <v>275</v>
      </c>
      <c r="AT4137" s="149" t="s">
        <v>276</v>
      </c>
      <c r="AU4137" s="161">
        <v>1</v>
      </c>
      <c r="AV4137" s="159">
        <v>10120.69</v>
      </c>
      <c r="AW4137" s="159">
        <v>404.83</v>
      </c>
      <c r="AX4137" s="149" t="s">
        <v>274</v>
      </c>
      <c r="AY4137" s="159">
        <v>112.42</v>
      </c>
      <c r="AZ4137" s="159">
        <v>112.42</v>
      </c>
      <c r="BA4137" s="159">
        <v>449.68</v>
      </c>
      <c r="BB4137" s="159">
        <v>9153.74</v>
      </c>
      <c r="BC4137" s="162" t="s">
        <v>274</v>
      </c>
      <c r="BD4137" s="162">
        <v>0</v>
      </c>
      <c r="BE4137" s="159">
        <v>966.95</v>
      </c>
      <c r="BF4137" s="159">
        <v>966.95</v>
      </c>
      <c r="BG4137" s="159">
        <v>10120.69</v>
      </c>
    </row>
    <row r="4138" ht="28.05" customHeight="1" spans="1:59">
      <c r="A4138" s="149"/>
      <c r="B4138" s="149"/>
      <c r="C4138" s="149"/>
      <c r="D4138" s="149" t="s">
        <v>3726</v>
      </c>
      <c r="E4138" s="340" t="s">
        <v>17994</v>
      </c>
      <c r="F4138" s="149" t="s">
        <v>3726</v>
      </c>
      <c r="G4138" s="149" t="s">
        <v>17995</v>
      </c>
      <c r="H4138" s="149" t="s">
        <v>17984</v>
      </c>
      <c r="I4138" s="149" t="s">
        <v>10066</v>
      </c>
      <c r="J4138" s="149" t="s">
        <v>17996</v>
      </c>
      <c r="K4138" s="149"/>
      <c r="L4138" s="149" t="s">
        <v>287</v>
      </c>
      <c r="M4138" s="149"/>
      <c r="N4138" s="149" t="s">
        <v>263</v>
      </c>
      <c r="O4138" s="149" t="s">
        <v>214</v>
      </c>
      <c r="P4138" s="149" t="s">
        <v>53</v>
      </c>
      <c r="Q4138" s="149"/>
      <c r="R4138" s="149" t="s">
        <v>2521</v>
      </c>
      <c r="S4138" s="149" t="s">
        <v>4131</v>
      </c>
      <c r="T4138" s="149" t="s">
        <v>17267</v>
      </c>
      <c r="U4138" s="149" t="s">
        <v>267</v>
      </c>
      <c r="V4138" s="149"/>
      <c r="W4138" s="149"/>
      <c r="X4138" s="149" t="s">
        <v>336</v>
      </c>
      <c r="Y4138" s="149"/>
      <c r="Z4138" s="149"/>
      <c r="AA4138" s="149"/>
      <c r="AB4138" s="149" t="s">
        <v>269</v>
      </c>
      <c r="AC4138" s="149" t="s">
        <v>270</v>
      </c>
      <c r="AD4138" s="149" t="s">
        <v>17267</v>
      </c>
      <c r="AE4138" s="149" t="s">
        <v>271</v>
      </c>
      <c r="AF4138" s="149"/>
      <c r="AG4138" s="149" t="s">
        <v>1098</v>
      </c>
      <c r="AH4138" s="149" t="s">
        <v>273</v>
      </c>
      <c r="AI4138" s="158">
        <v>67</v>
      </c>
      <c r="AJ4138" s="149"/>
      <c r="AK4138" s="159" t="s">
        <v>274</v>
      </c>
      <c r="AL4138" s="159" t="s">
        <v>274</v>
      </c>
      <c r="AM4138" s="149" t="s">
        <v>274</v>
      </c>
      <c r="AN4138" s="160">
        <v>4</v>
      </c>
      <c r="AO4138" s="149"/>
      <c r="AP4138" s="149" t="s">
        <v>274</v>
      </c>
      <c r="AQ4138" s="149" t="s">
        <v>275</v>
      </c>
      <c r="AR4138" s="158">
        <v>1</v>
      </c>
      <c r="AS4138" s="149" t="s">
        <v>275</v>
      </c>
      <c r="AT4138" s="149" t="s">
        <v>276</v>
      </c>
      <c r="AU4138" s="161">
        <v>1</v>
      </c>
      <c r="AV4138" s="159">
        <v>15517.24</v>
      </c>
      <c r="AW4138" s="159">
        <v>620.69</v>
      </c>
      <c r="AX4138" s="149" t="s">
        <v>274</v>
      </c>
      <c r="AY4138" s="159">
        <v>159.88</v>
      </c>
      <c r="AZ4138" s="159">
        <v>159.88</v>
      </c>
      <c r="BA4138" s="159">
        <v>639.52</v>
      </c>
      <c r="BB4138" s="159">
        <v>10260.06</v>
      </c>
      <c r="BC4138" s="162" t="s">
        <v>274</v>
      </c>
      <c r="BD4138" s="162">
        <v>0</v>
      </c>
      <c r="BE4138" s="159">
        <v>5257.18</v>
      </c>
      <c r="BF4138" s="159">
        <v>5257.18</v>
      </c>
      <c r="BG4138" s="159">
        <v>15517.24</v>
      </c>
    </row>
    <row r="4139" ht="28.05" customHeight="1" spans="1:59">
      <c r="A4139" s="149"/>
      <c r="B4139" s="149"/>
      <c r="C4139" s="149"/>
      <c r="D4139" s="149" t="s">
        <v>3726</v>
      </c>
      <c r="E4139" s="340" t="s">
        <v>17997</v>
      </c>
      <c r="F4139" s="149" t="s">
        <v>3726</v>
      </c>
      <c r="G4139" s="149" t="s">
        <v>17998</v>
      </c>
      <c r="H4139" s="149" t="s">
        <v>17999</v>
      </c>
      <c r="I4139" s="149" t="s">
        <v>18000</v>
      </c>
      <c r="J4139" s="149" t="s">
        <v>18001</v>
      </c>
      <c r="K4139" s="149"/>
      <c r="L4139" s="149" t="s">
        <v>262</v>
      </c>
      <c r="M4139" s="149"/>
      <c r="N4139" s="149" t="s">
        <v>263</v>
      </c>
      <c r="O4139" s="149" t="s">
        <v>214</v>
      </c>
      <c r="P4139" s="149" t="s">
        <v>53</v>
      </c>
      <c r="Q4139" s="149"/>
      <c r="R4139" s="149" t="s">
        <v>3903</v>
      </c>
      <c r="S4139" s="149" t="s">
        <v>18002</v>
      </c>
      <c r="T4139" s="149" t="s">
        <v>18003</v>
      </c>
      <c r="U4139" s="149" t="s">
        <v>267</v>
      </c>
      <c r="V4139" s="149"/>
      <c r="W4139" s="149"/>
      <c r="X4139" s="149" t="s">
        <v>336</v>
      </c>
      <c r="Y4139" s="149"/>
      <c r="Z4139" s="149"/>
      <c r="AA4139" s="149"/>
      <c r="AB4139" s="149" t="s">
        <v>269</v>
      </c>
      <c r="AC4139" s="149" t="s">
        <v>270</v>
      </c>
      <c r="AD4139" s="149" t="s">
        <v>18003</v>
      </c>
      <c r="AE4139" s="149" t="s">
        <v>271</v>
      </c>
      <c r="AF4139" s="149"/>
      <c r="AG4139" s="149" t="s">
        <v>1098</v>
      </c>
      <c r="AH4139" s="149" t="s">
        <v>273</v>
      </c>
      <c r="AI4139" s="158">
        <v>20</v>
      </c>
      <c r="AJ4139" s="149"/>
      <c r="AK4139" s="159" t="s">
        <v>274</v>
      </c>
      <c r="AL4139" s="159" t="s">
        <v>274</v>
      </c>
      <c r="AM4139" s="149" t="s">
        <v>274</v>
      </c>
      <c r="AN4139" s="160">
        <v>4</v>
      </c>
      <c r="AO4139" s="149"/>
      <c r="AP4139" s="149" t="s">
        <v>274</v>
      </c>
      <c r="AQ4139" s="149" t="s">
        <v>275</v>
      </c>
      <c r="AR4139" s="158">
        <v>1</v>
      </c>
      <c r="AS4139" s="149" t="s">
        <v>275</v>
      </c>
      <c r="AT4139" s="149" t="s">
        <v>276</v>
      </c>
      <c r="AU4139" s="161">
        <v>1</v>
      </c>
      <c r="AV4139" s="159">
        <v>39823.01</v>
      </c>
      <c r="AW4139" s="159">
        <v>1592.92</v>
      </c>
      <c r="AX4139" s="149" t="s">
        <v>274</v>
      </c>
      <c r="AY4139" s="159">
        <v>398.23</v>
      </c>
      <c r="AZ4139" s="159">
        <v>398.23</v>
      </c>
      <c r="BA4139" s="159">
        <v>1592.92</v>
      </c>
      <c r="BB4139" s="159">
        <v>7964.6</v>
      </c>
      <c r="BC4139" s="162" t="s">
        <v>274</v>
      </c>
      <c r="BD4139" s="162">
        <v>0</v>
      </c>
      <c r="BE4139" s="159">
        <v>31858.41</v>
      </c>
      <c r="BF4139" s="159">
        <v>31858.41</v>
      </c>
      <c r="BG4139" s="159">
        <v>39823.01</v>
      </c>
    </row>
    <row r="4140" ht="28.05" customHeight="1" spans="1:59">
      <c r="A4140" s="149"/>
      <c r="B4140" s="149"/>
      <c r="C4140" s="149"/>
      <c r="D4140" s="149" t="s">
        <v>3726</v>
      </c>
      <c r="E4140" s="340" t="s">
        <v>18004</v>
      </c>
      <c r="F4140" s="149" t="s">
        <v>3726</v>
      </c>
      <c r="G4140" s="149" t="s">
        <v>18005</v>
      </c>
      <c r="H4140" s="149" t="s">
        <v>18006</v>
      </c>
      <c r="I4140" s="149" t="s">
        <v>18007</v>
      </c>
      <c r="J4140" s="149" t="s">
        <v>18008</v>
      </c>
      <c r="K4140" s="149"/>
      <c r="L4140" s="149" t="s">
        <v>262</v>
      </c>
      <c r="M4140" s="149"/>
      <c r="N4140" s="149" t="s">
        <v>263</v>
      </c>
      <c r="O4140" s="149" t="s">
        <v>214</v>
      </c>
      <c r="P4140" s="149" t="s">
        <v>53</v>
      </c>
      <c r="Q4140" s="149"/>
      <c r="R4140" s="149" t="s">
        <v>62</v>
      </c>
      <c r="S4140" s="149" t="s">
        <v>17732</v>
      </c>
      <c r="T4140" s="149" t="s">
        <v>17914</v>
      </c>
      <c r="U4140" s="149" t="s">
        <v>267</v>
      </c>
      <c r="V4140" s="149"/>
      <c r="W4140" s="149"/>
      <c r="X4140" s="149" t="s">
        <v>268</v>
      </c>
      <c r="Y4140" s="149"/>
      <c r="Z4140" s="149"/>
      <c r="AA4140" s="149"/>
      <c r="AB4140" s="149" t="s">
        <v>269</v>
      </c>
      <c r="AC4140" s="149" t="s">
        <v>270</v>
      </c>
      <c r="AD4140" s="149" t="s">
        <v>17914</v>
      </c>
      <c r="AE4140" s="149" t="s">
        <v>271</v>
      </c>
      <c r="AF4140" s="149"/>
      <c r="AG4140" s="149" t="s">
        <v>1098</v>
      </c>
      <c r="AH4140" s="149" t="s">
        <v>273</v>
      </c>
      <c r="AI4140" s="158">
        <v>91</v>
      </c>
      <c r="AJ4140" s="149"/>
      <c r="AK4140" s="159" t="s">
        <v>274</v>
      </c>
      <c r="AL4140" s="159" t="s">
        <v>274</v>
      </c>
      <c r="AM4140" s="149" t="s">
        <v>274</v>
      </c>
      <c r="AN4140" s="160">
        <v>4</v>
      </c>
      <c r="AO4140" s="149"/>
      <c r="AP4140" s="149" t="s">
        <v>274</v>
      </c>
      <c r="AQ4140" s="149" t="s">
        <v>275</v>
      </c>
      <c r="AR4140" s="158">
        <v>1</v>
      </c>
      <c r="AS4140" s="149" t="s">
        <v>275</v>
      </c>
      <c r="AT4140" s="149" t="s">
        <v>276</v>
      </c>
      <c r="AU4140" s="161">
        <v>1</v>
      </c>
      <c r="AV4140" s="159">
        <v>8719.83</v>
      </c>
      <c r="AW4140" s="159">
        <v>348.79</v>
      </c>
      <c r="AX4140" s="149" t="s">
        <v>274</v>
      </c>
      <c r="AY4140" s="159">
        <v>96.87</v>
      </c>
      <c r="AZ4140" s="159">
        <v>96.87</v>
      </c>
      <c r="BA4140" s="159">
        <v>387.48</v>
      </c>
      <c r="BB4140" s="159">
        <v>7886.68</v>
      </c>
      <c r="BC4140" s="162" t="s">
        <v>274</v>
      </c>
      <c r="BD4140" s="162">
        <v>0</v>
      </c>
      <c r="BE4140" s="159">
        <v>833.15</v>
      </c>
      <c r="BF4140" s="159">
        <v>833.15</v>
      </c>
      <c r="BG4140" s="159">
        <v>8719.83</v>
      </c>
    </row>
    <row r="4141" ht="28.05" customHeight="1" spans="1:59">
      <c r="A4141" s="149"/>
      <c r="B4141" s="149"/>
      <c r="C4141" s="149"/>
      <c r="D4141" s="149" t="s">
        <v>3726</v>
      </c>
      <c r="E4141" s="340" t="s">
        <v>18009</v>
      </c>
      <c r="F4141" s="149" t="s">
        <v>3726</v>
      </c>
      <c r="G4141" s="149" t="s">
        <v>18010</v>
      </c>
      <c r="H4141" s="149" t="s">
        <v>7877</v>
      </c>
      <c r="I4141" s="149" t="s">
        <v>7878</v>
      </c>
      <c r="J4141" s="149" t="s">
        <v>18011</v>
      </c>
      <c r="K4141" s="149"/>
      <c r="L4141" s="149" t="s">
        <v>287</v>
      </c>
      <c r="M4141" s="149"/>
      <c r="N4141" s="149" t="s">
        <v>263</v>
      </c>
      <c r="O4141" s="149" t="s">
        <v>214</v>
      </c>
      <c r="P4141" s="149" t="s">
        <v>53</v>
      </c>
      <c r="Q4141" s="149"/>
      <c r="R4141" s="149" t="s">
        <v>2521</v>
      </c>
      <c r="S4141" s="149" t="s">
        <v>4406</v>
      </c>
      <c r="T4141" s="149" t="s">
        <v>17267</v>
      </c>
      <c r="U4141" s="149" t="s">
        <v>267</v>
      </c>
      <c r="V4141" s="149"/>
      <c r="W4141" s="149"/>
      <c r="X4141" s="149" t="s">
        <v>336</v>
      </c>
      <c r="Y4141" s="149"/>
      <c r="Z4141" s="149"/>
      <c r="AA4141" s="149"/>
      <c r="AB4141" s="149" t="s">
        <v>269</v>
      </c>
      <c r="AC4141" s="149" t="s">
        <v>270</v>
      </c>
      <c r="AD4141" s="149" t="s">
        <v>17267</v>
      </c>
      <c r="AE4141" s="149" t="s">
        <v>271</v>
      </c>
      <c r="AF4141" s="149"/>
      <c r="AG4141" s="149" t="s">
        <v>1098</v>
      </c>
      <c r="AH4141" s="149" t="s">
        <v>273</v>
      </c>
      <c r="AI4141" s="158">
        <v>67</v>
      </c>
      <c r="AJ4141" s="149"/>
      <c r="AK4141" s="159" t="s">
        <v>274</v>
      </c>
      <c r="AL4141" s="159" t="s">
        <v>274</v>
      </c>
      <c r="AM4141" s="149" t="s">
        <v>274</v>
      </c>
      <c r="AN4141" s="160">
        <v>4</v>
      </c>
      <c r="AO4141" s="149"/>
      <c r="AP4141" s="149" t="s">
        <v>274</v>
      </c>
      <c r="AQ4141" s="149" t="s">
        <v>275</v>
      </c>
      <c r="AR4141" s="158">
        <v>1</v>
      </c>
      <c r="AS4141" s="149" t="s">
        <v>275</v>
      </c>
      <c r="AT4141" s="149" t="s">
        <v>276</v>
      </c>
      <c r="AU4141" s="161">
        <v>1</v>
      </c>
      <c r="AV4141" s="159">
        <v>10603.45</v>
      </c>
      <c r="AW4141" s="159">
        <v>424.14</v>
      </c>
      <c r="AX4141" s="149" t="s">
        <v>274</v>
      </c>
      <c r="AY4141" s="159">
        <v>109.26</v>
      </c>
      <c r="AZ4141" s="159">
        <v>109.26</v>
      </c>
      <c r="BA4141" s="159">
        <v>437.04</v>
      </c>
      <c r="BB4141" s="159">
        <v>7010.9</v>
      </c>
      <c r="BC4141" s="162" t="s">
        <v>274</v>
      </c>
      <c r="BD4141" s="162">
        <v>0</v>
      </c>
      <c r="BE4141" s="159">
        <v>3592.55</v>
      </c>
      <c r="BF4141" s="159">
        <v>3592.55</v>
      </c>
      <c r="BG4141" s="159">
        <v>10603.45</v>
      </c>
    </row>
    <row r="4142" ht="28.05" customHeight="1" spans="1:59">
      <c r="A4142" s="149"/>
      <c r="B4142" s="149"/>
      <c r="C4142" s="149"/>
      <c r="D4142" s="149" t="s">
        <v>3726</v>
      </c>
      <c r="E4142" s="340" t="s">
        <v>18012</v>
      </c>
      <c r="F4142" s="149" t="s">
        <v>3726</v>
      </c>
      <c r="G4142" s="149" t="s">
        <v>18013</v>
      </c>
      <c r="H4142" s="149" t="s">
        <v>18014</v>
      </c>
      <c r="I4142" s="149" t="s">
        <v>18015</v>
      </c>
      <c r="J4142" s="149" t="s">
        <v>18016</v>
      </c>
      <c r="K4142" s="149"/>
      <c r="L4142" s="149" t="s">
        <v>262</v>
      </c>
      <c r="M4142" s="149"/>
      <c r="N4142" s="149" t="s">
        <v>263</v>
      </c>
      <c r="O4142" s="149" t="s">
        <v>214</v>
      </c>
      <c r="P4142" s="149" t="s">
        <v>53</v>
      </c>
      <c r="Q4142" s="149"/>
      <c r="R4142" s="149" t="s">
        <v>3998</v>
      </c>
      <c r="S4142" s="149" t="s">
        <v>4698</v>
      </c>
      <c r="T4142" s="149" t="s">
        <v>18003</v>
      </c>
      <c r="U4142" s="149" t="s">
        <v>267</v>
      </c>
      <c r="V4142" s="149"/>
      <c r="W4142" s="149"/>
      <c r="X4142" s="149" t="s">
        <v>268</v>
      </c>
      <c r="Y4142" s="149"/>
      <c r="Z4142" s="149"/>
      <c r="AA4142" s="149"/>
      <c r="AB4142" s="149" t="s">
        <v>269</v>
      </c>
      <c r="AC4142" s="149" t="s">
        <v>270</v>
      </c>
      <c r="AD4142" s="149" t="s">
        <v>18003</v>
      </c>
      <c r="AE4142" s="149" t="s">
        <v>271</v>
      </c>
      <c r="AF4142" s="149"/>
      <c r="AG4142" s="149" t="s">
        <v>1098</v>
      </c>
      <c r="AH4142" s="149" t="s">
        <v>273</v>
      </c>
      <c r="AI4142" s="158">
        <v>20</v>
      </c>
      <c r="AJ4142" s="149"/>
      <c r="AK4142" s="159" t="s">
        <v>274</v>
      </c>
      <c r="AL4142" s="159" t="s">
        <v>274</v>
      </c>
      <c r="AM4142" s="149" t="s">
        <v>274</v>
      </c>
      <c r="AN4142" s="160">
        <v>4</v>
      </c>
      <c r="AO4142" s="149"/>
      <c r="AP4142" s="149" t="s">
        <v>274</v>
      </c>
      <c r="AQ4142" s="149" t="s">
        <v>275</v>
      </c>
      <c r="AR4142" s="158">
        <v>1</v>
      </c>
      <c r="AS4142" s="149" t="s">
        <v>275</v>
      </c>
      <c r="AT4142" s="149" t="s">
        <v>276</v>
      </c>
      <c r="AU4142" s="161">
        <v>1</v>
      </c>
      <c r="AV4142" s="159">
        <v>4336.28</v>
      </c>
      <c r="AW4142" s="159">
        <v>173.45</v>
      </c>
      <c r="AX4142" s="149" t="s">
        <v>274</v>
      </c>
      <c r="AY4142" s="159">
        <v>36.94</v>
      </c>
      <c r="AZ4142" s="159">
        <v>36.94</v>
      </c>
      <c r="BA4142" s="159">
        <v>245.08</v>
      </c>
      <c r="BB4142" s="159">
        <v>1355.16</v>
      </c>
      <c r="BC4142" s="162" t="s">
        <v>274</v>
      </c>
      <c r="BD4142" s="162">
        <v>0</v>
      </c>
      <c r="BE4142" s="159">
        <v>2981.12</v>
      </c>
      <c r="BF4142" s="159">
        <v>2981.12</v>
      </c>
      <c r="BG4142" s="159">
        <v>4336.28</v>
      </c>
    </row>
    <row r="4143" ht="28.05" customHeight="1" spans="1:59">
      <c r="A4143" s="149"/>
      <c r="B4143" s="149"/>
      <c r="C4143" s="149"/>
      <c r="D4143" s="149" t="s">
        <v>3726</v>
      </c>
      <c r="E4143" s="340" t="s">
        <v>18017</v>
      </c>
      <c r="F4143" s="149" t="s">
        <v>3726</v>
      </c>
      <c r="G4143" s="149" t="s">
        <v>18018</v>
      </c>
      <c r="H4143" s="149" t="s">
        <v>7877</v>
      </c>
      <c r="I4143" s="149" t="s">
        <v>7878</v>
      </c>
      <c r="J4143" s="149" t="s">
        <v>18019</v>
      </c>
      <c r="K4143" s="149"/>
      <c r="L4143" s="149" t="s">
        <v>287</v>
      </c>
      <c r="M4143" s="149"/>
      <c r="N4143" s="149" t="s">
        <v>263</v>
      </c>
      <c r="O4143" s="149" t="s">
        <v>214</v>
      </c>
      <c r="P4143" s="149" t="s">
        <v>53</v>
      </c>
      <c r="Q4143" s="149"/>
      <c r="R4143" s="149" t="s">
        <v>2521</v>
      </c>
      <c r="S4143" s="149" t="s">
        <v>4406</v>
      </c>
      <c r="T4143" s="149" t="s">
        <v>17267</v>
      </c>
      <c r="U4143" s="149" t="s">
        <v>267</v>
      </c>
      <c r="V4143" s="149"/>
      <c r="W4143" s="149"/>
      <c r="X4143" s="149" t="s">
        <v>336</v>
      </c>
      <c r="Y4143" s="149"/>
      <c r="Z4143" s="149"/>
      <c r="AA4143" s="149"/>
      <c r="AB4143" s="149" t="s">
        <v>269</v>
      </c>
      <c r="AC4143" s="149" t="s">
        <v>270</v>
      </c>
      <c r="AD4143" s="149" t="s">
        <v>17267</v>
      </c>
      <c r="AE4143" s="149" t="s">
        <v>271</v>
      </c>
      <c r="AF4143" s="149"/>
      <c r="AG4143" s="149" t="s">
        <v>1098</v>
      </c>
      <c r="AH4143" s="149" t="s">
        <v>273</v>
      </c>
      <c r="AI4143" s="158">
        <v>67</v>
      </c>
      <c r="AJ4143" s="149"/>
      <c r="AK4143" s="159" t="s">
        <v>274</v>
      </c>
      <c r="AL4143" s="159" t="s">
        <v>274</v>
      </c>
      <c r="AM4143" s="149" t="s">
        <v>274</v>
      </c>
      <c r="AN4143" s="160">
        <v>4</v>
      </c>
      <c r="AO4143" s="149"/>
      <c r="AP4143" s="149" t="s">
        <v>274</v>
      </c>
      <c r="AQ4143" s="149" t="s">
        <v>275</v>
      </c>
      <c r="AR4143" s="158">
        <v>1</v>
      </c>
      <c r="AS4143" s="149" t="s">
        <v>275</v>
      </c>
      <c r="AT4143" s="149" t="s">
        <v>276</v>
      </c>
      <c r="AU4143" s="161">
        <v>1</v>
      </c>
      <c r="AV4143" s="159">
        <v>10603.45</v>
      </c>
      <c r="AW4143" s="159">
        <v>424.14</v>
      </c>
      <c r="AX4143" s="149" t="s">
        <v>274</v>
      </c>
      <c r="AY4143" s="159">
        <v>109.26</v>
      </c>
      <c r="AZ4143" s="159">
        <v>109.26</v>
      </c>
      <c r="BA4143" s="159">
        <v>437.04</v>
      </c>
      <c r="BB4143" s="159">
        <v>7010.9</v>
      </c>
      <c r="BC4143" s="162" t="s">
        <v>274</v>
      </c>
      <c r="BD4143" s="162">
        <v>0</v>
      </c>
      <c r="BE4143" s="159">
        <v>3592.55</v>
      </c>
      <c r="BF4143" s="159">
        <v>3592.55</v>
      </c>
      <c r="BG4143" s="159">
        <v>10603.45</v>
      </c>
    </row>
    <row r="4144" ht="28.05" customHeight="1" spans="1:59">
      <c r="A4144" s="149"/>
      <c r="B4144" s="149"/>
      <c r="C4144" s="149"/>
      <c r="D4144" s="149" t="s">
        <v>3726</v>
      </c>
      <c r="E4144" s="340" t="s">
        <v>18020</v>
      </c>
      <c r="F4144" s="149" t="s">
        <v>3726</v>
      </c>
      <c r="G4144" s="149" t="s">
        <v>18021</v>
      </c>
      <c r="H4144" s="149" t="s">
        <v>18022</v>
      </c>
      <c r="I4144" s="149" t="s">
        <v>18023</v>
      </c>
      <c r="J4144" s="149" t="s">
        <v>18024</v>
      </c>
      <c r="K4144" s="149"/>
      <c r="L4144" s="149" t="s">
        <v>262</v>
      </c>
      <c r="M4144" s="149"/>
      <c r="N4144" s="149" t="s">
        <v>263</v>
      </c>
      <c r="O4144" s="149" t="s">
        <v>214</v>
      </c>
      <c r="P4144" s="149" t="s">
        <v>53</v>
      </c>
      <c r="Q4144" s="149"/>
      <c r="R4144" s="149" t="s">
        <v>62</v>
      </c>
      <c r="S4144" s="149" t="s">
        <v>17732</v>
      </c>
      <c r="T4144" s="149" t="s">
        <v>17914</v>
      </c>
      <c r="U4144" s="149" t="s">
        <v>267</v>
      </c>
      <c r="V4144" s="149"/>
      <c r="W4144" s="149"/>
      <c r="X4144" s="149" t="s">
        <v>268</v>
      </c>
      <c r="Y4144" s="149"/>
      <c r="Z4144" s="149"/>
      <c r="AA4144" s="149"/>
      <c r="AB4144" s="149" t="s">
        <v>269</v>
      </c>
      <c r="AC4144" s="149" t="s">
        <v>270</v>
      </c>
      <c r="AD4144" s="149" t="s">
        <v>17914</v>
      </c>
      <c r="AE4144" s="149" t="s">
        <v>271</v>
      </c>
      <c r="AF4144" s="149"/>
      <c r="AG4144" s="149" t="s">
        <v>1098</v>
      </c>
      <c r="AH4144" s="149" t="s">
        <v>273</v>
      </c>
      <c r="AI4144" s="158">
        <v>91</v>
      </c>
      <c r="AJ4144" s="149"/>
      <c r="AK4144" s="159" t="s">
        <v>274</v>
      </c>
      <c r="AL4144" s="159" t="s">
        <v>274</v>
      </c>
      <c r="AM4144" s="149" t="s">
        <v>274</v>
      </c>
      <c r="AN4144" s="160">
        <v>4</v>
      </c>
      <c r="AO4144" s="149"/>
      <c r="AP4144" s="149" t="s">
        <v>274</v>
      </c>
      <c r="AQ4144" s="149" t="s">
        <v>275</v>
      </c>
      <c r="AR4144" s="158">
        <v>1</v>
      </c>
      <c r="AS4144" s="149" t="s">
        <v>275</v>
      </c>
      <c r="AT4144" s="149" t="s">
        <v>276</v>
      </c>
      <c r="AU4144" s="161">
        <v>1</v>
      </c>
      <c r="AV4144" s="159">
        <v>4074.14</v>
      </c>
      <c r="AW4144" s="159">
        <v>162.97</v>
      </c>
      <c r="AX4144" s="149" t="s">
        <v>274</v>
      </c>
      <c r="AY4144" s="159">
        <v>45.28</v>
      </c>
      <c r="AZ4144" s="159">
        <v>45.28</v>
      </c>
      <c r="BA4144" s="159">
        <v>181.12</v>
      </c>
      <c r="BB4144" s="159">
        <v>3684.76</v>
      </c>
      <c r="BC4144" s="162" t="s">
        <v>274</v>
      </c>
      <c r="BD4144" s="162">
        <v>0</v>
      </c>
      <c r="BE4144" s="159">
        <v>389.38</v>
      </c>
      <c r="BF4144" s="159">
        <v>389.38</v>
      </c>
      <c r="BG4144" s="159">
        <v>4074.14</v>
      </c>
    </row>
    <row r="4145" ht="28.05" customHeight="1" spans="1:59">
      <c r="A4145" s="149"/>
      <c r="B4145" s="149"/>
      <c r="C4145" s="149"/>
      <c r="D4145" s="149" t="s">
        <v>3726</v>
      </c>
      <c r="E4145" s="340" t="s">
        <v>18025</v>
      </c>
      <c r="F4145" s="149" t="s">
        <v>3726</v>
      </c>
      <c r="G4145" s="149" t="s">
        <v>18026</v>
      </c>
      <c r="H4145" s="149" t="s">
        <v>4655</v>
      </c>
      <c r="I4145" s="149" t="s">
        <v>17265</v>
      </c>
      <c r="J4145" s="149" t="s">
        <v>18027</v>
      </c>
      <c r="K4145" s="149"/>
      <c r="L4145" s="149" t="s">
        <v>287</v>
      </c>
      <c r="M4145" s="149"/>
      <c r="N4145" s="149" t="s">
        <v>263</v>
      </c>
      <c r="O4145" s="149" t="s">
        <v>214</v>
      </c>
      <c r="P4145" s="149" t="s">
        <v>53</v>
      </c>
      <c r="Q4145" s="149"/>
      <c r="R4145" s="149" t="s">
        <v>2521</v>
      </c>
      <c r="S4145" s="149" t="s">
        <v>3893</v>
      </c>
      <c r="T4145" s="149" t="s">
        <v>17267</v>
      </c>
      <c r="U4145" s="149" t="s">
        <v>267</v>
      </c>
      <c r="V4145" s="149"/>
      <c r="W4145" s="149"/>
      <c r="X4145" s="149" t="s">
        <v>336</v>
      </c>
      <c r="Y4145" s="149"/>
      <c r="Z4145" s="149"/>
      <c r="AA4145" s="149"/>
      <c r="AB4145" s="149" t="s">
        <v>269</v>
      </c>
      <c r="AC4145" s="149" t="s">
        <v>270</v>
      </c>
      <c r="AD4145" s="149" t="s">
        <v>17267</v>
      </c>
      <c r="AE4145" s="149" t="s">
        <v>271</v>
      </c>
      <c r="AF4145" s="149"/>
      <c r="AG4145" s="149" t="s">
        <v>1098</v>
      </c>
      <c r="AH4145" s="149" t="s">
        <v>273</v>
      </c>
      <c r="AI4145" s="158">
        <v>67</v>
      </c>
      <c r="AJ4145" s="149"/>
      <c r="AK4145" s="159" t="s">
        <v>274</v>
      </c>
      <c r="AL4145" s="159" t="s">
        <v>274</v>
      </c>
      <c r="AM4145" s="149" t="s">
        <v>274</v>
      </c>
      <c r="AN4145" s="160">
        <v>4</v>
      </c>
      <c r="AO4145" s="149"/>
      <c r="AP4145" s="149" t="s">
        <v>274</v>
      </c>
      <c r="AQ4145" s="149" t="s">
        <v>275</v>
      </c>
      <c r="AR4145" s="158">
        <v>1</v>
      </c>
      <c r="AS4145" s="149" t="s">
        <v>275</v>
      </c>
      <c r="AT4145" s="149" t="s">
        <v>276</v>
      </c>
      <c r="AU4145" s="161">
        <v>1</v>
      </c>
      <c r="AV4145" s="159">
        <v>10344.83</v>
      </c>
      <c r="AW4145" s="159">
        <v>413.79</v>
      </c>
      <c r="AX4145" s="149" t="s">
        <v>274</v>
      </c>
      <c r="AY4145" s="159">
        <v>106.58</v>
      </c>
      <c r="AZ4145" s="159">
        <v>106.58</v>
      </c>
      <c r="BA4145" s="159">
        <v>426.32</v>
      </c>
      <c r="BB4145" s="159">
        <v>6840.22</v>
      </c>
      <c r="BC4145" s="162" t="s">
        <v>274</v>
      </c>
      <c r="BD4145" s="162">
        <v>0</v>
      </c>
      <c r="BE4145" s="159">
        <v>3504.61</v>
      </c>
      <c r="BF4145" s="159">
        <v>3504.61</v>
      </c>
      <c r="BG4145" s="159">
        <v>10344.83</v>
      </c>
    </row>
    <row r="4146" ht="28.05" customHeight="1" spans="1:59">
      <c r="A4146" s="149"/>
      <c r="B4146" s="149"/>
      <c r="C4146" s="149"/>
      <c r="D4146" s="149" t="s">
        <v>3726</v>
      </c>
      <c r="E4146" s="340" t="s">
        <v>18028</v>
      </c>
      <c r="F4146" s="149" t="s">
        <v>3726</v>
      </c>
      <c r="G4146" s="149" t="s">
        <v>18029</v>
      </c>
      <c r="H4146" s="149" t="s">
        <v>18030</v>
      </c>
      <c r="I4146" s="149" t="s">
        <v>18031</v>
      </c>
      <c r="J4146" s="149" t="s">
        <v>18032</v>
      </c>
      <c r="K4146" s="149"/>
      <c r="L4146" s="149" t="s">
        <v>262</v>
      </c>
      <c r="M4146" s="149"/>
      <c r="N4146" s="149" t="s">
        <v>263</v>
      </c>
      <c r="O4146" s="149" t="s">
        <v>214</v>
      </c>
      <c r="P4146" s="149" t="s">
        <v>53</v>
      </c>
      <c r="Q4146" s="149"/>
      <c r="R4146" s="149" t="s">
        <v>3998</v>
      </c>
      <c r="S4146" s="149" t="s">
        <v>4698</v>
      </c>
      <c r="T4146" s="149" t="s">
        <v>18003</v>
      </c>
      <c r="U4146" s="149" t="s">
        <v>267</v>
      </c>
      <c r="V4146" s="149"/>
      <c r="W4146" s="149"/>
      <c r="X4146" s="149" t="s">
        <v>268</v>
      </c>
      <c r="Y4146" s="149"/>
      <c r="Z4146" s="149"/>
      <c r="AA4146" s="149"/>
      <c r="AB4146" s="149" t="s">
        <v>269</v>
      </c>
      <c r="AC4146" s="149" t="s">
        <v>270</v>
      </c>
      <c r="AD4146" s="149" t="s">
        <v>18003</v>
      </c>
      <c r="AE4146" s="149" t="s">
        <v>271</v>
      </c>
      <c r="AF4146" s="149"/>
      <c r="AG4146" s="149" t="s">
        <v>1098</v>
      </c>
      <c r="AH4146" s="149" t="s">
        <v>273</v>
      </c>
      <c r="AI4146" s="158">
        <v>20</v>
      </c>
      <c r="AJ4146" s="149"/>
      <c r="AK4146" s="159" t="s">
        <v>274</v>
      </c>
      <c r="AL4146" s="159" t="s">
        <v>274</v>
      </c>
      <c r="AM4146" s="149" t="s">
        <v>274</v>
      </c>
      <c r="AN4146" s="160">
        <v>4</v>
      </c>
      <c r="AO4146" s="149"/>
      <c r="AP4146" s="149" t="s">
        <v>274</v>
      </c>
      <c r="AQ4146" s="149" t="s">
        <v>275</v>
      </c>
      <c r="AR4146" s="158">
        <v>1</v>
      </c>
      <c r="AS4146" s="149" t="s">
        <v>275</v>
      </c>
      <c r="AT4146" s="149" t="s">
        <v>276</v>
      </c>
      <c r="AU4146" s="161">
        <v>1</v>
      </c>
      <c r="AV4146" s="159">
        <v>2610.62</v>
      </c>
      <c r="AW4146" s="159">
        <v>104.42</v>
      </c>
      <c r="AX4146" s="149" t="s">
        <v>274</v>
      </c>
      <c r="AY4146" s="159">
        <v>22.24</v>
      </c>
      <c r="AZ4146" s="159">
        <v>22.24</v>
      </c>
      <c r="BA4146" s="159">
        <v>147.55</v>
      </c>
      <c r="BB4146" s="159">
        <v>815.87</v>
      </c>
      <c r="BC4146" s="162" t="s">
        <v>274</v>
      </c>
      <c r="BD4146" s="162">
        <v>0</v>
      </c>
      <c r="BE4146" s="159">
        <v>1794.75</v>
      </c>
      <c r="BF4146" s="159">
        <v>1794.75</v>
      </c>
      <c r="BG4146" s="159">
        <v>2610.62</v>
      </c>
    </row>
    <row r="4147" ht="28.05" customHeight="1" spans="1:59">
      <c r="A4147" s="149"/>
      <c r="B4147" s="149"/>
      <c r="C4147" s="149"/>
      <c r="D4147" s="149" t="s">
        <v>3726</v>
      </c>
      <c r="E4147" s="340" t="s">
        <v>18033</v>
      </c>
      <c r="F4147" s="149" t="s">
        <v>3726</v>
      </c>
      <c r="G4147" s="149" t="s">
        <v>18034</v>
      </c>
      <c r="H4147" s="149" t="s">
        <v>18030</v>
      </c>
      <c r="I4147" s="149" t="s">
        <v>18031</v>
      </c>
      <c r="J4147" s="149" t="s">
        <v>18035</v>
      </c>
      <c r="K4147" s="149"/>
      <c r="L4147" s="149" t="s">
        <v>262</v>
      </c>
      <c r="M4147" s="149"/>
      <c r="N4147" s="149" t="s">
        <v>263</v>
      </c>
      <c r="O4147" s="149" t="s">
        <v>214</v>
      </c>
      <c r="P4147" s="149" t="s">
        <v>53</v>
      </c>
      <c r="Q4147" s="149"/>
      <c r="R4147" s="149" t="s">
        <v>3998</v>
      </c>
      <c r="S4147" s="149" t="s">
        <v>4698</v>
      </c>
      <c r="T4147" s="149" t="s">
        <v>18003</v>
      </c>
      <c r="U4147" s="149" t="s">
        <v>267</v>
      </c>
      <c r="V4147" s="149"/>
      <c r="W4147" s="149"/>
      <c r="X4147" s="149" t="s">
        <v>268</v>
      </c>
      <c r="Y4147" s="149"/>
      <c r="Z4147" s="149"/>
      <c r="AA4147" s="149"/>
      <c r="AB4147" s="149" t="s">
        <v>269</v>
      </c>
      <c r="AC4147" s="149" t="s">
        <v>270</v>
      </c>
      <c r="AD4147" s="149" t="s">
        <v>18003</v>
      </c>
      <c r="AE4147" s="149" t="s">
        <v>271</v>
      </c>
      <c r="AF4147" s="149"/>
      <c r="AG4147" s="149" t="s">
        <v>1098</v>
      </c>
      <c r="AH4147" s="149" t="s">
        <v>273</v>
      </c>
      <c r="AI4147" s="158">
        <v>20</v>
      </c>
      <c r="AJ4147" s="149"/>
      <c r="AK4147" s="159" t="s">
        <v>274</v>
      </c>
      <c r="AL4147" s="159" t="s">
        <v>274</v>
      </c>
      <c r="AM4147" s="149" t="s">
        <v>274</v>
      </c>
      <c r="AN4147" s="160">
        <v>4</v>
      </c>
      <c r="AO4147" s="149"/>
      <c r="AP4147" s="149" t="s">
        <v>274</v>
      </c>
      <c r="AQ4147" s="149" t="s">
        <v>275</v>
      </c>
      <c r="AR4147" s="158">
        <v>1</v>
      </c>
      <c r="AS4147" s="149" t="s">
        <v>275</v>
      </c>
      <c r="AT4147" s="149" t="s">
        <v>276</v>
      </c>
      <c r="AU4147" s="161">
        <v>1</v>
      </c>
      <c r="AV4147" s="159">
        <v>2610.62</v>
      </c>
      <c r="AW4147" s="159">
        <v>104.42</v>
      </c>
      <c r="AX4147" s="149" t="s">
        <v>274</v>
      </c>
      <c r="AY4147" s="159">
        <v>22.24</v>
      </c>
      <c r="AZ4147" s="159">
        <v>22.24</v>
      </c>
      <c r="BA4147" s="159">
        <v>147.55</v>
      </c>
      <c r="BB4147" s="159">
        <v>815.87</v>
      </c>
      <c r="BC4147" s="162" t="s">
        <v>274</v>
      </c>
      <c r="BD4147" s="162">
        <v>0</v>
      </c>
      <c r="BE4147" s="159">
        <v>1794.75</v>
      </c>
      <c r="BF4147" s="159">
        <v>1794.75</v>
      </c>
      <c r="BG4147" s="159">
        <v>2610.62</v>
      </c>
    </row>
    <row r="4148" ht="28.05" customHeight="1" spans="1:59">
      <c r="A4148" s="149"/>
      <c r="B4148" s="149"/>
      <c r="C4148" s="149"/>
      <c r="D4148" s="149" t="s">
        <v>3726</v>
      </c>
      <c r="E4148" s="340" t="s">
        <v>18036</v>
      </c>
      <c r="F4148" s="149" t="s">
        <v>3726</v>
      </c>
      <c r="G4148" s="149" t="s">
        <v>18037</v>
      </c>
      <c r="H4148" s="149" t="s">
        <v>18038</v>
      </c>
      <c r="I4148" s="149" t="s">
        <v>17810</v>
      </c>
      <c r="J4148" s="149" t="s">
        <v>18039</v>
      </c>
      <c r="K4148" s="149"/>
      <c r="L4148" s="149" t="s">
        <v>262</v>
      </c>
      <c r="M4148" s="149"/>
      <c r="N4148" s="149" t="s">
        <v>263</v>
      </c>
      <c r="O4148" s="149" t="s">
        <v>214</v>
      </c>
      <c r="P4148" s="149" t="s">
        <v>53</v>
      </c>
      <c r="Q4148" s="149"/>
      <c r="R4148" s="149" t="s">
        <v>62</v>
      </c>
      <c r="S4148" s="149" t="s">
        <v>17732</v>
      </c>
      <c r="T4148" s="149" t="s">
        <v>17914</v>
      </c>
      <c r="U4148" s="149" t="s">
        <v>267</v>
      </c>
      <c r="V4148" s="149"/>
      <c r="W4148" s="149"/>
      <c r="X4148" s="149" t="s">
        <v>268</v>
      </c>
      <c r="Y4148" s="149"/>
      <c r="Z4148" s="149"/>
      <c r="AA4148" s="149"/>
      <c r="AB4148" s="149" t="s">
        <v>269</v>
      </c>
      <c r="AC4148" s="149" t="s">
        <v>270</v>
      </c>
      <c r="AD4148" s="149" t="s">
        <v>17914</v>
      </c>
      <c r="AE4148" s="149" t="s">
        <v>271</v>
      </c>
      <c r="AF4148" s="149"/>
      <c r="AG4148" s="149" t="s">
        <v>1098</v>
      </c>
      <c r="AH4148" s="149" t="s">
        <v>273</v>
      </c>
      <c r="AI4148" s="158">
        <v>91</v>
      </c>
      <c r="AJ4148" s="149"/>
      <c r="AK4148" s="159" t="s">
        <v>274</v>
      </c>
      <c r="AL4148" s="159" t="s">
        <v>274</v>
      </c>
      <c r="AM4148" s="149" t="s">
        <v>274</v>
      </c>
      <c r="AN4148" s="160">
        <v>4</v>
      </c>
      <c r="AO4148" s="149"/>
      <c r="AP4148" s="149" t="s">
        <v>274</v>
      </c>
      <c r="AQ4148" s="149" t="s">
        <v>275</v>
      </c>
      <c r="AR4148" s="158">
        <v>1</v>
      </c>
      <c r="AS4148" s="149" t="s">
        <v>275</v>
      </c>
      <c r="AT4148" s="149" t="s">
        <v>276</v>
      </c>
      <c r="AU4148" s="161">
        <v>1</v>
      </c>
      <c r="AV4148" s="159">
        <v>8433.62</v>
      </c>
      <c r="AW4148" s="159">
        <v>337.34</v>
      </c>
      <c r="AX4148" s="149" t="s">
        <v>274</v>
      </c>
      <c r="AY4148" s="159">
        <v>93.67</v>
      </c>
      <c r="AZ4148" s="159">
        <v>93.67</v>
      </c>
      <c r="BA4148" s="159">
        <v>374.68</v>
      </c>
      <c r="BB4148" s="159">
        <v>7627.92</v>
      </c>
      <c r="BC4148" s="162" t="s">
        <v>274</v>
      </c>
      <c r="BD4148" s="162">
        <v>0</v>
      </c>
      <c r="BE4148" s="159">
        <v>805.7</v>
      </c>
      <c r="BF4148" s="159">
        <v>805.7</v>
      </c>
      <c r="BG4148" s="159">
        <v>8433.62</v>
      </c>
    </row>
    <row r="4149" ht="28.05" customHeight="1" spans="1:59">
      <c r="A4149" s="149"/>
      <c r="B4149" s="149"/>
      <c r="C4149" s="149"/>
      <c r="D4149" s="149" t="s">
        <v>3726</v>
      </c>
      <c r="E4149" s="340" t="s">
        <v>18040</v>
      </c>
      <c r="F4149" s="149" t="s">
        <v>3726</v>
      </c>
      <c r="G4149" s="149" t="s">
        <v>18041</v>
      </c>
      <c r="H4149" s="149" t="s">
        <v>4655</v>
      </c>
      <c r="I4149" s="149" t="s">
        <v>17265</v>
      </c>
      <c r="J4149" s="149" t="s">
        <v>18042</v>
      </c>
      <c r="K4149" s="149"/>
      <c r="L4149" s="149" t="s">
        <v>287</v>
      </c>
      <c r="M4149" s="149"/>
      <c r="N4149" s="149" t="s">
        <v>263</v>
      </c>
      <c r="O4149" s="149" t="s">
        <v>214</v>
      </c>
      <c r="P4149" s="149" t="s">
        <v>53</v>
      </c>
      <c r="Q4149" s="149"/>
      <c r="R4149" s="149" t="s">
        <v>2521</v>
      </c>
      <c r="S4149" s="149" t="s">
        <v>3893</v>
      </c>
      <c r="T4149" s="149" t="s">
        <v>17267</v>
      </c>
      <c r="U4149" s="149" t="s">
        <v>267</v>
      </c>
      <c r="V4149" s="149"/>
      <c r="W4149" s="149"/>
      <c r="X4149" s="149" t="s">
        <v>336</v>
      </c>
      <c r="Y4149" s="149"/>
      <c r="Z4149" s="149"/>
      <c r="AA4149" s="149"/>
      <c r="AB4149" s="149" t="s">
        <v>269</v>
      </c>
      <c r="AC4149" s="149" t="s">
        <v>270</v>
      </c>
      <c r="AD4149" s="149" t="s">
        <v>17267</v>
      </c>
      <c r="AE4149" s="149" t="s">
        <v>271</v>
      </c>
      <c r="AF4149" s="149"/>
      <c r="AG4149" s="149" t="s">
        <v>1098</v>
      </c>
      <c r="AH4149" s="149" t="s">
        <v>273</v>
      </c>
      <c r="AI4149" s="158">
        <v>67</v>
      </c>
      <c r="AJ4149" s="149"/>
      <c r="AK4149" s="159" t="s">
        <v>274</v>
      </c>
      <c r="AL4149" s="159" t="s">
        <v>274</v>
      </c>
      <c r="AM4149" s="149" t="s">
        <v>274</v>
      </c>
      <c r="AN4149" s="160">
        <v>4</v>
      </c>
      <c r="AO4149" s="149"/>
      <c r="AP4149" s="149" t="s">
        <v>274</v>
      </c>
      <c r="AQ4149" s="149" t="s">
        <v>275</v>
      </c>
      <c r="AR4149" s="158">
        <v>1</v>
      </c>
      <c r="AS4149" s="149" t="s">
        <v>275</v>
      </c>
      <c r="AT4149" s="149" t="s">
        <v>276</v>
      </c>
      <c r="AU4149" s="161">
        <v>1</v>
      </c>
      <c r="AV4149" s="159">
        <v>10344.83</v>
      </c>
      <c r="AW4149" s="159">
        <v>413.79</v>
      </c>
      <c r="AX4149" s="149" t="s">
        <v>274</v>
      </c>
      <c r="AY4149" s="159">
        <v>106.58</v>
      </c>
      <c r="AZ4149" s="159">
        <v>106.58</v>
      </c>
      <c r="BA4149" s="159">
        <v>426.32</v>
      </c>
      <c r="BB4149" s="159">
        <v>6840.22</v>
      </c>
      <c r="BC4149" s="162" t="s">
        <v>274</v>
      </c>
      <c r="BD4149" s="162">
        <v>0</v>
      </c>
      <c r="BE4149" s="159">
        <v>3504.61</v>
      </c>
      <c r="BF4149" s="159">
        <v>3504.61</v>
      </c>
      <c r="BG4149" s="159">
        <v>10344.83</v>
      </c>
    </row>
    <row r="4150" ht="28.05" customHeight="1" spans="1:59">
      <c r="A4150" s="149"/>
      <c r="B4150" s="149"/>
      <c r="C4150" s="149"/>
      <c r="D4150" s="149" t="s">
        <v>3726</v>
      </c>
      <c r="E4150" s="340" t="s">
        <v>18043</v>
      </c>
      <c r="F4150" s="149" t="s">
        <v>3726</v>
      </c>
      <c r="G4150" s="149" t="s">
        <v>18044</v>
      </c>
      <c r="H4150" s="149" t="s">
        <v>18022</v>
      </c>
      <c r="I4150" s="149" t="s">
        <v>18023</v>
      </c>
      <c r="J4150" s="149" t="s">
        <v>18045</v>
      </c>
      <c r="K4150" s="149"/>
      <c r="L4150" s="149" t="s">
        <v>262</v>
      </c>
      <c r="M4150" s="149"/>
      <c r="N4150" s="149" t="s">
        <v>263</v>
      </c>
      <c r="O4150" s="149" t="s">
        <v>214</v>
      </c>
      <c r="P4150" s="149" t="s">
        <v>53</v>
      </c>
      <c r="Q4150" s="149"/>
      <c r="R4150" s="149" t="s">
        <v>62</v>
      </c>
      <c r="S4150" s="149" t="s">
        <v>17732</v>
      </c>
      <c r="T4150" s="149" t="s">
        <v>17914</v>
      </c>
      <c r="U4150" s="149" t="s">
        <v>267</v>
      </c>
      <c r="V4150" s="149"/>
      <c r="W4150" s="149"/>
      <c r="X4150" s="149" t="s">
        <v>268</v>
      </c>
      <c r="Y4150" s="149"/>
      <c r="Z4150" s="149"/>
      <c r="AA4150" s="149"/>
      <c r="AB4150" s="149" t="s">
        <v>269</v>
      </c>
      <c r="AC4150" s="149" t="s">
        <v>270</v>
      </c>
      <c r="AD4150" s="149" t="s">
        <v>17914</v>
      </c>
      <c r="AE4150" s="149" t="s">
        <v>271</v>
      </c>
      <c r="AF4150" s="149"/>
      <c r="AG4150" s="149" t="s">
        <v>1098</v>
      </c>
      <c r="AH4150" s="149" t="s">
        <v>273</v>
      </c>
      <c r="AI4150" s="158">
        <v>91</v>
      </c>
      <c r="AJ4150" s="149"/>
      <c r="AK4150" s="159" t="s">
        <v>274</v>
      </c>
      <c r="AL4150" s="159" t="s">
        <v>274</v>
      </c>
      <c r="AM4150" s="149" t="s">
        <v>274</v>
      </c>
      <c r="AN4150" s="160">
        <v>4</v>
      </c>
      <c r="AO4150" s="149"/>
      <c r="AP4150" s="149" t="s">
        <v>274</v>
      </c>
      <c r="AQ4150" s="149" t="s">
        <v>275</v>
      </c>
      <c r="AR4150" s="158">
        <v>1</v>
      </c>
      <c r="AS4150" s="149" t="s">
        <v>275</v>
      </c>
      <c r="AT4150" s="149" t="s">
        <v>276</v>
      </c>
      <c r="AU4150" s="161">
        <v>1</v>
      </c>
      <c r="AV4150" s="159">
        <v>4074.14</v>
      </c>
      <c r="AW4150" s="159">
        <v>162.97</v>
      </c>
      <c r="AX4150" s="149" t="s">
        <v>274</v>
      </c>
      <c r="AY4150" s="159">
        <v>45.28</v>
      </c>
      <c r="AZ4150" s="159">
        <v>45.28</v>
      </c>
      <c r="BA4150" s="159">
        <v>181.12</v>
      </c>
      <c r="BB4150" s="159">
        <v>3684.76</v>
      </c>
      <c r="BC4150" s="162" t="s">
        <v>274</v>
      </c>
      <c r="BD4150" s="162">
        <v>0</v>
      </c>
      <c r="BE4150" s="159">
        <v>389.38</v>
      </c>
      <c r="BF4150" s="159">
        <v>389.38</v>
      </c>
      <c r="BG4150" s="159">
        <v>4074.14</v>
      </c>
    </row>
    <row r="4151" ht="28.05" customHeight="1" spans="1:59">
      <c r="A4151" s="149"/>
      <c r="B4151" s="149"/>
      <c r="C4151" s="149"/>
      <c r="D4151" s="149" t="s">
        <v>3726</v>
      </c>
      <c r="E4151" s="340" t="s">
        <v>18046</v>
      </c>
      <c r="F4151" s="149" t="s">
        <v>3726</v>
      </c>
      <c r="G4151" s="149" t="s">
        <v>18047</v>
      </c>
      <c r="H4151" s="149" t="s">
        <v>18030</v>
      </c>
      <c r="I4151" s="149" t="s">
        <v>18031</v>
      </c>
      <c r="J4151" s="149" t="s">
        <v>18048</v>
      </c>
      <c r="K4151" s="149"/>
      <c r="L4151" s="149" t="s">
        <v>262</v>
      </c>
      <c r="M4151" s="149"/>
      <c r="N4151" s="149" t="s">
        <v>263</v>
      </c>
      <c r="O4151" s="149" t="s">
        <v>214</v>
      </c>
      <c r="P4151" s="149" t="s">
        <v>53</v>
      </c>
      <c r="Q4151" s="149"/>
      <c r="R4151" s="149" t="s">
        <v>3998</v>
      </c>
      <c r="S4151" s="149" t="s">
        <v>4698</v>
      </c>
      <c r="T4151" s="149" t="s">
        <v>18003</v>
      </c>
      <c r="U4151" s="149" t="s">
        <v>267</v>
      </c>
      <c r="V4151" s="149"/>
      <c r="W4151" s="149"/>
      <c r="X4151" s="149" t="s">
        <v>268</v>
      </c>
      <c r="Y4151" s="149"/>
      <c r="Z4151" s="149"/>
      <c r="AA4151" s="149"/>
      <c r="AB4151" s="149" t="s">
        <v>269</v>
      </c>
      <c r="AC4151" s="149" t="s">
        <v>270</v>
      </c>
      <c r="AD4151" s="149" t="s">
        <v>18003</v>
      </c>
      <c r="AE4151" s="149" t="s">
        <v>271</v>
      </c>
      <c r="AF4151" s="149"/>
      <c r="AG4151" s="149" t="s">
        <v>1098</v>
      </c>
      <c r="AH4151" s="149" t="s">
        <v>273</v>
      </c>
      <c r="AI4151" s="158">
        <v>20</v>
      </c>
      <c r="AJ4151" s="149"/>
      <c r="AK4151" s="159" t="s">
        <v>274</v>
      </c>
      <c r="AL4151" s="159" t="s">
        <v>274</v>
      </c>
      <c r="AM4151" s="149" t="s">
        <v>274</v>
      </c>
      <c r="AN4151" s="160">
        <v>4</v>
      </c>
      <c r="AO4151" s="149"/>
      <c r="AP4151" s="149" t="s">
        <v>274</v>
      </c>
      <c r="AQ4151" s="149" t="s">
        <v>275</v>
      </c>
      <c r="AR4151" s="158">
        <v>1</v>
      </c>
      <c r="AS4151" s="149" t="s">
        <v>275</v>
      </c>
      <c r="AT4151" s="149" t="s">
        <v>276</v>
      </c>
      <c r="AU4151" s="161">
        <v>1</v>
      </c>
      <c r="AV4151" s="159">
        <v>2610.62</v>
      </c>
      <c r="AW4151" s="159">
        <v>104.42</v>
      </c>
      <c r="AX4151" s="149" t="s">
        <v>274</v>
      </c>
      <c r="AY4151" s="159">
        <v>22.24</v>
      </c>
      <c r="AZ4151" s="159">
        <v>22.24</v>
      </c>
      <c r="BA4151" s="159">
        <v>147.55</v>
      </c>
      <c r="BB4151" s="159">
        <v>815.87</v>
      </c>
      <c r="BC4151" s="162" t="s">
        <v>274</v>
      </c>
      <c r="BD4151" s="162">
        <v>0</v>
      </c>
      <c r="BE4151" s="159">
        <v>1794.75</v>
      </c>
      <c r="BF4151" s="159">
        <v>1794.75</v>
      </c>
      <c r="BG4151" s="159">
        <v>2610.62</v>
      </c>
    </row>
    <row r="4152" ht="28.05" customHeight="1" spans="1:59">
      <c r="A4152" s="149"/>
      <c r="B4152" s="149"/>
      <c r="C4152" s="149"/>
      <c r="D4152" s="149" t="s">
        <v>3726</v>
      </c>
      <c r="E4152" s="340" t="s">
        <v>18049</v>
      </c>
      <c r="F4152" s="149" t="s">
        <v>3726</v>
      </c>
      <c r="G4152" s="149" t="s">
        <v>18050</v>
      </c>
      <c r="H4152" s="149" t="s">
        <v>18051</v>
      </c>
      <c r="I4152" s="149" t="s">
        <v>18052</v>
      </c>
      <c r="J4152" s="149" t="s">
        <v>18053</v>
      </c>
      <c r="K4152" s="149"/>
      <c r="L4152" s="149" t="s">
        <v>287</v>
      </c>
      <c r="M4152" s="149"/>
      <c r="N4152" s="149" t="s">
        <v>263</v>
      </c>
      <c r="O4152" s="149" t="s">
        <v>214</v>
      </c>
      <c r="P4152" s="149" t="s">
        <v>53</v>
      </c>
      <c r="Q4152" s="149"/>
      <c r="R4152" s="149" t="s">
        <v>17607</v>
      </c>
      <c r="S4152" s="149" t="s">
        <v>18054</v>
      </c>
      <c r="T4152" s="149" t="s">
        <v>18055</v>
      </c>
      <c r="U4152" s="149" t="s">
        <v>267</v>
      </c>
      <c r="V4152" s="149"/>
      <c r="W4152" s="149"/>
      <c r="X4152" s="149" t="s">
        <v>336</v>
      </c>
      <c r="Y4152" s="149"/>
      <c r="Z4152" s="149"/>
      <c r="AA4152" s="149"/>
      <c r="AB4152" s="149" t="s">
        <v>269</v>
      </c>
      <c r="AC4152" s="149" t="s">
        <v>270</v>
      </c>
      <c r="AD4152" s="149" t="s">
        <v>18055</v>
      </c>
      <c r="AE4152" s="149" t="s">
        <v>271</v>
      </c>
      <c r="AF4152" s="149"/>
      <c r="AG4152" s="149" t="s">
        <v>1098</v>
      </c>
      <c r="AH4152" s="149" t="s">
        <v>273</v>
      </c>
      <c r="AI4152" s="158">
        <v>20</v>
      </c>
      <c r="AJ4152" s="149"/>
      <c r="AK4152" s="159" t="s">
        <v>274</v>
      </c>
      <c r="AL4152" s="159" t="s">
        <v>274</v>
      </c>
      <c r="AM4152" s="149" t="s">
        <v>274</v>
      </c>
      <c r="AN4152" s="160">
        <v>4</v>
      </c>
      <c r="AO4152" s="149"/>
      <c r="AP4152" s="149" t="s">
        <v>274</v>
      </c>
      <c r="AQ4152" s="149" t="s">
        <v>275</v>
      </c>
      <c r="AR4152" s="158">
        <v>1</v>
      </c>
      <c r="AS4152" s="149" t="s">
        <v>275</v>
      </c>
      <c r="AT4152" s="149" t="s">
        <v>276</v>
      </c>
      <c r="AU4152" s="161">
        <v>1</v>
      </c>
      <c r="AV4152" s="159">
        <v>118805.31</v>
      </c>
      <c r="AW4152" s="159">
        <v>4752.21</v>
      </c>
      <c r="AX4152" s="149" t="s">
        <v>274</v>
      </c>
      <c r="AY4152" s="159">
        <v>1188.05</v>
      </c>
      <c r="AZ4152" s="159">
        <v>1188.05</v>
      </c>
      <c r="BA4152" s="159">
        <v>4752.2</v>
      </c>
      <c r="BB4152" s="159">
        <v>23761</v>
      </c>
      <c r="BC4152" s="162" t="s">
        <v>274</v>
      </c>
      <c r="BD4152" s="162">
        <v>0</v>
      </c>
      <c r="BE4152" s="159">
        <v>95044.31</v>
      </c>
      <c r="BF4152" s="159">
        <v>95044.31</v>
      </c>
      <c r="BG4152" s="159">
        <v>118805.31</v>
      </c>
    </row>
    <row r="4153" ht="28.05" customHeight="1" spans="1:59">
      <c r="A4153" s="149"/>
      <c r="B4153" s="149"/>
      <c r="C4153" s="149"/>
      <c r="D4153" s="149" t="s">
        <v>3726</v>
      </c>
      <c r="E4153" s="340" t="s">
        <v>18056</v>
      </c>
      <c r="F4153" s="149" t="s">
        <v>3726</v>
      </c>
      <c r="G4153" s="149" t="s">
        <v>18057</v>
      </c>
      <c r="H4153" s="149" t="s">
        <v>18058</v>
      </c>
      <c r="I4153" s="149" t="s">
        <v>18059</v>
      </c>
      <c r="J4153" s="149" t="s">
        <v>18060</v>
      </c>
      <c r="K4153" s="149"/>
      <c r="L4153" s="149" t="s">
        <v>287</v>
      </c>
      <c r="M4153" s="149"/>
      <c r="N4153" s="149" t="s">
        <v>263</v>
      </c>
      <c r="O4153" s="149" t="s">
        <v>214</v>
      </c>
      <c r="P4153" s="149" t="s">
        <v>53</v>
      </c>
      <c r="Q4153" s="149"/>
      <c r="R4153" s="149" t="s">
        <v>2521</v>
      </c>
      <c r="S4153" s="149" t="s">
        <v>289</v>
      </c>
      <c r="T4153" s="149" t="s">
        <v>17267</v>
      </c>
      <c r="U4153" s="149" t="s">
        <v>267</v>
      </c>
      <c r="V4153" s="149"/>
      <c r="W4153" s="149"/>
      <c r="X4153" s="149" t="s">
        <v>336</v>
      </c>
      <c r="Y4153" s="149"/>
      <c r="Z4153" s="149"/>
      <c r="AA4153" s="149"/>
      <c r="AB4153" s="149" t="s">
        <v>269</v>
      </c>
      <c r="AC4153" s="149" t="s">
        <v>270</v>
      </c>
      <c r="AD4153" s="149" t="s">
        <v>17267</v>
      </c>
      <c r="AE4153" s="149" t="s">
        <v>271</v>
      </c>
      <c r="AF4153" s="149"/>
      <c r="AG4153" s="149" t="s">
        <v>1098</v>
      </c>
      <c r="AH4153" s="149" t="s">
        <v>273</v>
      </c>
      <c r="AI4153" s="158">
        <v>67</v>
      </c>
      <c r="AJ4153" s="149"/>
      <c r="AK4153" s="159" t="s">
        <v>274</v>
      </c>
      <c r="AL4153" s="159" t="s">
        <v>274</v>
      </c>
      <c r="AM4153" s="149" t="s">
        <v>274</v>
      </c>
      <c r="AN4153" s="160">
        <v>4</v>
      </c>
      <c r="AO4153" s="149"/>
      <c r="AP4153" s="149" t="s">
        <v>274</v>
      </c>
      <c r="AQ4153" s="149" t="s">
        <v>275</v>
      </c>
      <c r="AR4153" s="158">
        <v>1</v>
      </c>
      <c r="AS4153" s="149" t="s">
        <v>275</v>
      </c>
      <c r="AT4153" s="149" t="s">
        <v>276</v>
      </c>
      <c r="AU4153" s="161">
        <v>1</v>
      </c>
      <c r="AV4153" s="159">
        <v>2758.62</v>
      </c>
      <c r="AW4153" s="159">
        <v>110.34</v>
      </c>
      <c r="AX4153" s="149" t="s">
        <v>274</v>
      </c>
      <c r="AY4153" s="159">
        <v>28.42</v>
      </c>
      <c r="AZ4153" s="159">
        <v>28.42</v>
      </c>
      <c r="BA4153" s="159">
        <v>113.67</v>
      </c>
      <c r="BB4153" s="159">
        <v>1824.25</v>
      </c>
      <c r="BC4153" s="162" t="s">
        <v>274</v>
      </c>
      <c r="BD4153" s="162">
        <v>0</v>
      </c>
      <c r="BE4153" s="159">
        <v>934.37</v>
      </c>
      <c r="BF4153" s="159">
        <v>934.37</v>
      </c>
      <c r="BG4153" s="159">
        <v>2758.62</v>
      </c>
    </row>
    <row r="4154" ht="28.05" customHeight="1" spans="1:59">
      <c r="A4154" s="149"/>
      <c r="B4154" s="149"/>
      <c r="C4154" s="149"/>
      <c r="D4154" s="149" t="s">
        <v>3726</v>
      </c>
      <c r="E4154" s="340" t="s">
        <v>18061</v>
      </c>
      <c r="F4154" s="149" t="s">
        <v>3726</v>
      </c>
      <c r="G4154" s="149" t="s">
        <v>18062</v>
      </c>
      <c r="H4154" s="149" t="s">
        <v>18063</v>
      </c>
      <c r="I4154" s="149"/>
      <c r="J4154" s="149" t="s">
        <v>18064</v>
      </c>
      <c r="K4154" s="149"/>
      <c r="L4154" s="149" t="s">
        <v>262</v>
      </c>
      <c r="M4154" s="149"/>
      <c r="N4154" s="149" t="s">
        <v>263</v>
      </c>
      <c r="O4154" s="149" t="s">
        <v>214</v>
      </c>
      <c r="P4154" s="149" t="s">
        <v>53</v>
      </c>
      <c r="Q4154" s="149"/>
      <c r="R4154" s="149" t="s">
        <v>62</v>
      </c>
      <c r="S4154" s="149" t="s">
        <v>17732</v>
      </c>
      <c r="T4154" s="149" t="s">
        <v>17914</v>
      </c>
      <c r="U4154" s="149" t="s">
        <v>267</v>
      </c>
      <c r="V4154" s="149"/>
      <c r="W4154" s="149"/>
      <c r="X4154" s="149" t="s">
        <v>268</v>
      </c>
      <c r="Y4154" s="149"/>
      <c r="Z4154" s="149"/>
      <c r="AA4154" s="149"/>
      <c r="AB4154" s="149" t="s">
        <v>269</v>
      </c>
      <c r="AC4154" s="149" t="s">
        <v>270</v>
      </c>
      <c r="AD4154" s="149" t="s">
        <v>17914</v>
      </c>
      <c r="AE4154" s="149" t="s">
        <v>271</v>
      </c>
      <c r="AF4154" s="149"/>
      <c r="AG4154" s="149" t="s">
        <v>1098</v>
      </c>
      <c r="AH4154" s="149" t="s">
        <v>273</v>
      </c>
      <c r="AI4154" s="158">
        <v>91</v>
      </c>
      <c r="AJ4154" s="149"/>
      <c r="AK4154" s="159" t="s">
        <v>274</v>
      </c>
      <c r="AL4154" s="159" t="s">
        <v>274</v>
      </c>
      <c r="AM4154" s="149" t="s">
        <v>274</v>
      </c>
      <c r="AN4154" s="160">
        <v>4</v>
      </c>
      <c r="AO4154" s="149"/>
      <c r="AP4154" s="149" t="s">
        <v>274</v>
      </c>
      <c r="AQ4154" s="149" t="s">
        <v>275</v>
      </c>
      <c r="AR4154" s="158">
        <v>1</v>
      </c>
      <c r="AS4154" s="149" t="s">
        <v>275</v>
      </c>
      <c r="AT4154" s="149" t="s">
        <v>276</v>
      </c>
      <c r="AU4154" s="161">
        <v>1</v>
      </c>
      <c r="AV4154" s="159">
        <v>4439.66</v>
      </c>
      <c r="AW4154" s="159">
        <v>177.59</v>
      </c>
      <c r="AX4154" s="149" t="s">
        <v>274</v>
      </c>
      <c r="AY4154" s="159">
        <v>49.3</v>
      </c>
      <c r="AZ4154" s="159">
        <v>49.3</v>
      </c>
      <c r="BA4154" s="159">
        <v>197.2</v>
      </c>
      <c r="BB4154" s="159">
        <v>4015.6</v>
      </c>
      <c r="BC4154" s="162" t="s">
        <v>274</v>
      </c>
      <c r="BD4154" s="162">
        <v>0</v>
      </c>
      <c r="BE4154" s="159">
        <v>424.06</v>
      </c>
      <c r="BF4154" s="159">
        <v>424.06</v>
      </c>
      <c r="BG4154" s="159">
        <v>4439.66</v>
      </c>
    </row>
    <row r="4155" ht="28.05" customHeight="1" spans="1:59">
      <c r="A4155" s="149"/>
      <c r="B4155" s="149"/>
      <c r="C4155" s="149"/>
      <c r="D4155" s="149" t="s">
        <v>3726</v>
      </c>
      <c r="E4155" s="340" t="s">
        <v>18065</v>
      </c>
      <c r="F4155" s="149" t="s">
        <v>3726</v>
      </c>
      <c r="G4155" s="149" t="s">
        <v>18066</v>
      </c>
      <c r="H4155" s="149" t="s">
        <v>5273</v>
      </c>
      <c r="I4155" s="149" t="s">
        <v>18067</v>
      </c>
      <c r="J4155" s="149" t="s">
        <v>18068</v>
      </c>
      <c r="K4155" s="149"/>
      <c r="L4155" s="149" t="s">
        <v>287</v>
      </c>
      <c r="M4155" s="149"/>
      <c r="N4155" s="149" t="s">
        <v>263</v>
      </c>
      <c r="O4155" s="149" t="s">
        <v>214</v>
      </c>
      <c r="P4155" s="149" t="s">
        <v>53</v>
      </c>
      <c r="Q4155" s="149"/>
      <c r="R4155" s="149" t="s">
        <v>2521</v>
      </c>
      <c r="S4155" s="149" t="s">
        <v>5276</v>
      </c>
      <c r="T4155" s="149" t="s">
        <v>17267</v>
      </c>
      <c r="U4155" s="149" t="s">
        <v>267</v>
      </c>
      <c r="V4155" s="149"/>
      <c r="W4155" s="149"/>
      <c r="X4155" s="149" t="s">
        <v>336</v>
      </c>
      <c r="Y4155" s="149"/>
      <c r="Z4155" s="149"/>
      <c r="AA4155" s="149"/>
      <c r="AB4155" s="149" t="s">
        <v>269</v>
      </c>
      <c r="AC4155" s="149" t="s">
        <v>318</v>
      </c>
      <c r="AD4155" s="149" t="s">
        <v>17267</v>
      </c>
      <c r="AE4155" s="149" t="s">
        <v>271</v>
      </c>
      <c r="AF4155" s="149"/>
      <c r="AG4155" s="149" t="s">
        <v>1098</v>
      </c>
      <c r="AH4155" s="149" t="s">
        <v>273</v>
      </c>
      <c r="AI4155" s="158">
        <v>51</v>
      </c>
      <c r="AJ4155" s="149"/>
      <c r="AK4155" s="159" t="s">
        <v>274</v>
      </c>
      <c r="AL4155" s="159" t="s">
        <v>274</v>
      </c>
      <c r="AM4155" s="149" t="s">
        <v>274</v>
      </c>
      <c r="AN4155" s="160">
        <v>4</v>
      </c>
      <c r="AO4155" s="149"/>
      <c r="AP4155" s="149" t="s">
        <v>274</v>
      </c>
      <c r="AQ4155" s="149" t="s">
        <v>275</v>
      </c>
      <c r="AR4155" s="158">
        <v>1</v>
      </c>
      <c r="AS4155" s="149" t="s">
        <v>275</v>
      </c>
      <c r="AT4155" s="149" t="s">
        <v>276</v>
      </c>
      <c r="AU4155" s="161">
        <v>1</v>
      </c>
      <c r="AV4155" s="159">
        <v>50000</v>
      </c>
      <c r="AW4155" s="159">
        <v>2000</v>
      </c>
      <c r="AX4155" s="149" t="s">
        <v>274</v>
      </c>
      <c r="AY4155" s="162">
        <v>0</v>
      </c>
      <c r="AZ4155" s="162" t="s">
        <v>274</v>
      </c>
      <c r="BA4155" s="162">
        <v>0</v>
      </c>
      <c r="BB4155" s="159">
        <v>21130</v>
      </c>
      <c r="BC4155" s="162" t="s">
        <v>274</v>
      </c>
      <c r="BD4155" s="159">
        <v>26870</v>
      </c>
      <c r="BE4155" s="159">
        <v>28870</v>
      </c>
      <c r="BF4155" s="159">
        <v>2000</v>
      </c>
      <c r="BG4155" s="159">
        <v>50000</v>
      </c>
    </row>
    <row r="4156" ht="28.05" customHeight="1" spans="1:59">
      <c r="A4156" s="149"/>
      <c r="B4156" s="149"/>
      <c r="C4156" s="149"/>
      <c r="D4156" s="149" t="s">
        <v>3726</v>
      </c>
      <c r="E4156" s="340" t="s">
        <v>18069</v>
      </c>
      <c r="F4156" s="149" t="s">
        <v>3726</v>
      </c>
      <c r="G4156" s="149" t="s">
        <v>18070</v>
      </c>
      <c r="H4156" s="149" t="s">
        <v>18071</v>
      </c>
      <c r="I4156" s="149" t="s">
        <v>18007</v>
      </c>
      <c r="J4156" s="149" t="s">
        <v>18072</v>
      </c>
      <c r="K4156" s="149"/>
      <c r="L4156" s="149" t="s">
        <v>262</v>
      </c>
      <c r="M4156" s="149"/>
      <c r="N4156" s="149" t="s">
        <v>263</v>
      </c>
      <c r="O4156" s="149" t="s">
        <v>214</v>
      </c>
      <c r="P4156" s="149" t="s">
        <v>53</v>
      </c>
      <c r="Q4156" s="149"/>
      <c r="R4156" s="149" t="s">
        <v>62</v>
      </c>
      <c r="S4156" s="149" t="s">
        <v>17732</v>
      </c>
      <c r="T4156" s="149" t="s">
        <v>18073</v>
      </c>
      <c r="U4156" s="149" t="s">
        <v>267</v>
      </c>
      <c r="V4156" s="149"/>
      <c r="W4156" s="149"/>
      <c r="X4156" s="149" t="s">
        <v>268</v>
      </c>
      <c r="Y4156" s="149"/>
      <c r="Z4156" s="149"/>
      <c r="AA4156" s="149"/>
      <c r="AB4156" s="149" t="s">
        <v>269</v>
      </c>
      <c r="AC4156" s="149" t="s">
        <v>270</v>
      </c>
      <c r="AD4156" s="149" t="s">
        <v>18073</v>
      </c>
      <c r="AE4156" s="149" t="s">
        <v>271</v>
      </c>
      <c r="AF4156" s="149"/>
      <c r="AG4156" s="149" t="s">
        <v>1098</v>
      </c>
      <c r="AH4156" s="149" t="s">
        <v>273</v>
      </c>
      <c r="AI4156" s="158">
        <v>91</v>
      </c>
      <c r="AJ4156" s="149"/>
      <c r="AK4156" s="159" t="s">
        <v>274</v>
      </c>
      <c r="AL4156" s="159" t="s">
        <v>274</v>
      </c>
      <c r="AM4156" s="149" t="s">
        <v>274</v>
      </c>
      <c r="AN4156" s="160">
        <v>4</v>
      </c>
      <c r="AO4156" s="149"/>
      <c r="AP4156" s="149" t="s">
        <v>274</v>
      </c>
      <c r="AQ4156" s="149" t="s">
        <v>275</v>
      </c>
      <c r="AR4156" s="158">
        <v>1</v>
      </c>
      <c r="AS4156" s="149" t="s">
        <v>275</v>
      </c>
      <c r="AT4156" s="149" t="s">
        <v>276</v>
      </c>
      <c r="AU4156" s="161">
        <v>1</v>
      </c>
      <c r="AV4156" s="159">
        <v>8722.41</v>
      </c>
      <c r="AW4156" s="159">
        <v>348.9</v>
      </c>
      <c r="AX4156" s="149" t="s">
        <v>274</v>
      </c>
      <c r="AY4156" s="159">
        <v>96.96</v>
      </c>
      <c r="AZ4156" s="159">
        <v>96.96</v>
      </c>
      <c r="BA4156" s="159">
        <v>387.82</v>
      </c>
      <c r="BB4156" s="159">
        <v>7888.74</v>
      </c>
      <c r="BC4156" s="162" t="s">
        <v>274</v>
      </c>
      <c r="BD4156" s="162">
        <v>0</v>
      </c>
      <c r="BE4156" s="159">
        <v>833.67</v>
      </c>
      <c r="BF4156" s="159">
        <v>833.67</v>
      </c>
      <c r="BG4156" s="159">
        <v>8722.41</v>
      </c>
    </row>
    <row r="4157" ht="28.05" customHeight="1" spans="1:59">
      <c r="A4157" s="149"/>
      <c r="B4157" s="149"/>
      <c r="C4157" s="149"/>
      <c r="D4157" s="149" t="s">
        <v>3726</v>
      </c>
      <c r="E4157" s="340" t="s">
        <v>18074</v>
      </c>
      <c r="F4157" s="149" t="s">
        <v>3726</v>
      </c>
      <c r="G4157" s="149" t="s">
        <v>18075</v>
      </c>
      <c r="H4157" s="149" t="s">
        <v>18051</v>
      </c>
      <c r="I4157" s="149" t="s">
        <v>18052</v>
      </c>
      <c r="J4157" s="149" t="s">
        <v>18076</v>
      </c>
      <c r="K4157" s="149"/>
      <c r="L4157" s="149" t="s">
        <v>287</v>
      </c>
      <c r="M4157" s="149"/>
      <c r="N4157" s="149" t="s">
        <v>263</v>
      </c>
      <c r="O4157" s="149" t="s">
        <v>214</v>
      </c>
      <c r="P4157" s="149" t="s">
        <v>53</v>
      </c>
      <c r="Q4157" s="149"/>
      <c r="R4157" s="149" t="s">
        <v>17607</v>
      </c>
      <c r="S4157" s="149" t="s">
        <v>18054</v>
      </c>
      <c r="T4157" s="149" t="s">
        <v>18055</v>
      </c>
      <c r="U4157" s="149" t="s">
        <v>267</v>
      </c>
      <c r="V4157" s="149"/>
      <c r="W4157" s="149"/>
      <c r="X4157" s="149" t="s">
        <v>336</v>
      </c>
      <c r="Y4157" s="149"/>
      <c r="Z4157" s="149"/>
      <c r="AA4157" s="149"/>
      <c r="AB4157" s="149" t="s">
        <v>269</v>
      </c>
      <c r="AC4157" s="149" t="s">
        <v>270</v>
      </c>
      <c r="AD4157" s="149" t="s">
        <v>18055</v>
      </c>
      <c r="AE4157" s="149" t="s">
        <v>271</v>
      </c>
      <c r="AF4157" s="149"/>
      <c r="AG4157" s="149" t="s">
        <v>1098</v>
      </c>
      <c r="AH4157" s="149" t="s">
        <v>273</v>
      </c>
      <c r="AI4157" s="158">
        <v>20</v>
      </c>
      <c r="AJ4157" s="149"/>
      <c r="AK4157" s="159" t="s">
        <v>274</v>
      </c>
      <c r="AL4157" s="159" t="s">
        <v>274</v>
      </c>
      <c r="AM4157" s="149" t="s">
        <v>274</v>
      </c>
      <c r="AN4157" s="160">
        <v>4</v>
      </c>
      <c r="AO4157" s="149"/>
      <c r="AP4157" s="149" t="s">
        <v>274</v>
      </c>
      <c r="AQ4157" s="149" t="s">
        <v>275</v>
      </c>
      <c r="AR4157" s="158">
        <v>1</v>
      </c>
      <c r="AS4157" s="149" t="s">
        <v>275</v>
      </c>
      <c r="AT4157" s="149" t="s">
        <v>276</v>
      </c>
      <c r="AU4157" s="161">
        <v>1</v>
      </c>
      <c r="AV4157" s="159">
        <v>118805.32</v>
      </c>
      <c r="AW4157" s="159">
        <v>4752.21</v>
      </c>
      <c r="AX4157" s="149" t="s">
        <v>274</v>
      </c>
      <c r="AY4157" s="159">
        <v>1188.05</v>
      </c>
      <c r="AZ4157" s="159">
        <v>1188.05</v>
      </c>
      <c r="BA4157" s="159">
        <v>4752.2</v>
      </c>
      <c r="BB4157" s="159">
        <v>23761</v>
      </c>
      <c r="BC4157" s="162" t="s">
        <v>274</v>
      </c>
      <c r="BD4157" s="162">
        <v>0</v>
      </c>
      <c r="BE4157" s="159">
        <v>95044.32</v>
      </c>
      <c r="BF4157" s="159">
        <v>95044.32</v>
      </c>
      <c r="BG4157" s="159">
        <v>118805.32</v>
      </c>
    </row>
    <row r="4158" ht="28.05" customHeight="1" spans="1:59">
      <c r="A4158" s="149"/>
      <c r="B4158" s="149"/>
      <c r="C4158" s="149"/>
      <c r="D4158" s="149" t="s">
        <v>3726</v>
      </c>
      <c r="E4158" s="340" t="s">
        <v>18077</v>
      </c>
      <c r="F4158" s="149" t="s">
        <v>3726</v>
      </c>
      <c r="G4158" s="149" t="s">
        <v>18078</v>
      </c>
      <c r="H4158" s="149" t="s">
        <v>18079</v>
      </c>
      <c r="I4158" s="149" t="s">
        <v>17810</v>
      </c>
      <c r="J4158" s="149" t="s">
        <v>18080</v>
      </c>
      <c r="K4158" s="149"/>
      <c r="L4158" s="149" t="s">
        <v>262</v>
      </c>
      <c r="M4158" s="149"/>
      <c r="N4158" s="149" t="s">
        <v>263</v>
      </c>
      <c r="O4158" s="149" t="s">
        <v>214</v>
      </c>
      <c r="P4158" s="149" t="s">
        <v>53</v>
      </c>
      <c r="Q4158" s="149"/>
      <c r="R4158" s="149" t="s">
        <v>62</v>
      </c>
      <c r="S4158" s="149" t="s">
        <v>17732</v>
      </c>
      <c r="T4158" s="149" t="s">
        <v>18073</v>
      </c>
      <c r="U4158" s="149" t="s">
        <v>267</v>
      </c>
      <c r="V4158" s="149"/>
      <c r="W4158" s="149"/>
      <c r="X4158" s="149" t="s">
        <v>268</v>
      </c>
      <c r="Y4158" s="149"/>
      <c r="Z4158" s="149"/>
      <c r="AA4158" s="149"/>
      <c r="AB4158" s="149" t="s">
        <v>269</v>
      </c>
      <c r="AC4158" s="149" t="s">
        <v>270</v>
      </c>
      <c r="AD4158" s="149" t="s">
        <v>18073</v>
      </c>
      <c r="AE4158" s="149" t="s">
        <v>271</v>
      </c>
      <c r="AF4158" s="149"/>
      <c r="AG4158" s="149" t="s">
        <v>1098</v>
      </c>
      <c r="AH4158" s="149" t="s">
        <v>273</v>
      </c>
      <c r="AI4158" s="158">
        <v>91</v>
      </c>
      <c r="AJ4158" s="149"/>
      <c r="AK4158" s="159" t="s">
        <v>274</v>
      </c>
      <c r="AL4158" s="159" t="s">
        <v>274</v>
      </c>
      <c r="AM4158" s="149" t="s">
        <v>274</v>
      </c>
      <c r="AN4158" s="160">
        <v>4</v>
      </c>
      <c r="AO4158" s="149"/>
      <c r="AP4158" s="149" t="s">
        <v>274</v>
      </c>
      <c r="AQ4158" s="149" t="s">
        <v>275</v>
      </c>
      <c r="AR4158" s="158">
        <v>1</v>
      </c>
      <c r="AS4158" s="149" t="s">
        <v>275</v>
      </c>
      <c r="AT4158" s="149" t="s">
        <v>276</v>
      </c>
      <c r="AU4158" s="161">
        <v>1</v>
      </c>
      <c r="AV4158" s="159">
        <v>8437.07</v>
      </c>
      <c r="AW4158" s="159">
        <v>337.48</v>
      </c>
      <c r="AX4158" s="149" t="s">
        <v>274</v>
      </c>
      <c r="AY4158" s="159">
        <v>93.75</v>
      </c>
      <c r="AZ4158" s="159">
        <v>93.75</v>
      </c>
      <c r="BA4158" s="159">
        <v>375</v>
      </c>
      <c r="BB4158" s="159">
        <v>7630.82</v>
      </c>
      <c r="BC4158" s="162" t="s">
        <v>274</v>
      </c>
      <c r="BD4158" s="162">
        <v>0</v>
      </c>
      <c r="BE4158" s="159">
        <v>806.25</v>
      </c>
      <c r="BF4158" s="159">
        <v>806.25</v>
      </c>
      <c r="BG4158" s="159">
        <v>8437.07</v>
      </c>
    </row>
    <row r="4159" ht="28.05" customHeight="1" spans="1:59">
      <c r="A4159" s="149"/>
      <c r="B4159" s="149"/>
      <c r="C4159" s="149"/>
      <c r="D4159" s="149" t="s">
        <v>3726</v>
      </c>
      <c r="E4159" s="340" t="s">
        <v>18081</v>
      </c>
      <c r="F4159" s="149" t="s">
        <v>3726</v>
      </c>
      <c r="G4159" s="149" t="s">
        <v>18082</v>
      </c>
      <c r="H4159" s="149" t="s">
        <v>4122</v>
      </c>
      <c r="I4159" s="149" t="s">
        <v>18083</v>
      </c>
      <c r="J4159" s="149" t="s">
        <v>18084</v>
      </c>
      <c r="K4159" s="149"/>
      <c r="L4159" s="149" t="s">
        <v>262</v>
      </c>
      <c r="M4159" s="149"/>
      <c r="N4159" s="149" t="s">
        <v>263</v>
      </c>
      <c r="O4159" s="149" t="s">
        <v>214</v>
      </c>
      <c r="P4159" s="149" t="s">
        <v>53</v>
      </c>
      <c r="Q4159" s="149"/>
      <c r="R4159" s="149" t="s">
        <v>2521</v>
      </c>
      <c r="S4159" s="149" t="s">
        <v>167</v>
      </c>
      <c r="T4159" s="149" t="s">
        <v>18085</v>
      </c>
      <c r="U4159" s="149" t="s">
        <v>267</v>
      </c>
      <c r="V4159" s="149"/>
      <c r="W4159" s="149"/>
      <c r="X4159" s="149" t="s">
        <v>336</v>
      </c>
      <c r="Y4159" s="149"/>
      <c r="Z4159" s="149"/>
      <c r="AA4159" s="149"/>
      <c r="AB4159" s="149" t="s">
        <v>269</v>
      </c>
      <c r="AC4159" s="149" t="s">
        <v>270</v>
      </c>
      <c r="AD4159" s="149" t="s">
        <v>18085</v>
      </c>
      <c r="AE4159" s="149" t="s">
        <v>271</v>
      </c>
      <c r="AF4159" s="149"/>
      <c r="AG4159" s="149" t="s">
        <v>1098</v>
      </c>
      <c r="AH4159" s="149" t="s">
        <v>273</v>
      </c>
      <c r="AI4159" s="158">
        <v>58</v>
      </c>
      <c r="AJ4159" s="149"/>
      <c r="AK4159" s="159" t="s">
        <v>274</v>
      </c>
      <c r="AL4159" s="159" t="s">
        <v>274</v>
      </c>
      <c r="AM4159" s="149" t="s">
        <v>274</v>
      </c>
      <c r="AN4159" s="160">
        <v>4</v>
      </c>
      <c r="AO4159" s="149"/>
      <c r="AP4159" s="149" t="s">
        <v>274</v>
      </c>
      <c r="AQ4159" s="149" t="s">
        <v>275</v>
      </c>
      <c r="AR4159" s="158">
        <v>1</v>
      </c>
      <c r="AS4159" s="149" t="s">
        <v>275</v>
      </c>
      <c r="AT4159" s="149" t="s">
        <v>276</v>
      </c>
      <c r="AU4159" s="161">
        <v>1</v>
      </c>
      <c r="AV4159" s="159">
        <v>16637.17</v>
      </c>
      <c r="AW4159" s="159">
        <v>665.49</v>
      </c>
      <c r="AX4159" s="149" t="s">
        <v>274</v>
      </c>
      <c r="AY4159" s="159">
        <v>166.37</v>
      </c>
      <c r="AZ4159" s="159">
        <v>166.37</v>
      </c>
      <c r="BA4159" s="159">
        <v>665.48</v>
      </c>
      <c r="BB4159" s="159">
        <v>9649.46</v>
      </c>
      <c r="BC4159" s="162" t="s">
        <v>274</v>
      </c>
      <c r="BD4159" s="162">
        <v>0</v>
      </c>
      <c r="BE4159" s="159">
        <v>6987.71</v>
      </c>
      <c r="BF4159" s="159">
        <v>6987.71</v>
      </c>
      <c r="BG4159" s="159">
        <v>16637.17</v>
      </c>
    </row>
    <row r="4160" ht="28.05" customHeight="1" spans="1:59">
      <c r="A4160" s="149"/>
      <c r="B4160" s="149"/>
      <c r="C4160" s="149"/>
      <c r="D4160" s="149" t="s">
        <v>3726</v>
      </c>
      <c r="E4160" s="340" t="s">
        <v>18086</v>
      </c>
      <c r="F4160" s="149" t="s">
        <v>3726</v>
      </c>
      <c r="G4160" s="149" t="s">
        <v>18087</v>
      </c>
      <c r="H4160" s="149" t="s">
        <v>6597</v>
      </c>
      <c r="I4160" s="149" t="s">
        <v>18088</v>
      </c>
      <c r="J4160" s="149" t="s">
        <v>18089</v>
      </c>
      <c r="K4160" s="149"/>
      <c r="L4160" s="149" t="s">
        <v>287</v>
      </c>
      <c r="M4160" s="149"/>
      <c r="N4160" s="149" t="s">
        <v>263</v>
      </c>
      <c r="O4160" s="149" t="s">
        <v>214</v>
      </c>
      <c r="P4160" s="149" t="s">
        <v>53</v>
      </c>
      <c r="Q4160" s="149"/>
      <c r="R4160" s="149" t="s">
        <v>2521</v>
      </c>
      <c r="S4160" s="149" t="s">
        <v>8069</v>
      </c>
      <c r="T4160" s="149" t="s">
        <v>17267</v>
      </c>
      <c r="U4160" s="149" t="s">
        <v>267</v>
      </c>
      <c r="V4160" s="149"/>
      <c r="W4160" s="149"/>
      <c r="X4160" s="149" t="s">
        <v>336</v>
      </c>
      <c r="Y4160" s="149"/>
      <c r="Z4160" s="149"/>
      <c r="AA4160" s="149"/>
      <c r="AB4160" s="149" t="s">
        <v>269</v>
      </c>
      <c r="AC4160" s="149" t="s">
        <v>270</v>
      </c>
      <c r="AD4160" s="149" t="s">
        <v>17267</v>
      </c>
      <c r="AE4160" s="149" t="s">
        <v>271</v>
      </c>
      <c r="AF4160" s="149"/>
      <c r="AG4160" s="149" t="s">
        <v>1098</v>
      </c>
      <c r="AH4160" s="149" t="s">
        <v>273</v>
      </c>
      <c r="AI4160" s="158">
        <v>67</v>
      </c>
      <c r="AJ4160" s="149"/>
      <c r="AK4160" s="159" t="s">
        <v>274</v>
      </c>
      <c r="AL4160" s="159" t="s">
        <v>274</v>
      </c>
      <c r="AM4160" s="149" t="s">
        <v>274</v>
      </c>
      <c r="AN4160" s="160">
        <v>4</v>
      </c>
      <c r="AO4160" s="149"/>
      <c r="AP4160" s="149" t="s">
        <v>274</v>
      </c>
      <c r="AQ4160" s="149" t="s">
        <v>275</v>
      </c>
      <c r="AR4160" s="158">
        <v>1</v>
      </c>
      <c r="AS4160" s="149" t="s">
        <v>275</v>
      </c>
      <c r="AT4160" s="149" t="s">
        <v>276</v>
      </c>
      <c r="AU4160" s="161">
        <v>1</v>
      </c>
      <c r="AV4160" s="159">
        <v>22931.03</v>
      </c>
      <c r="AW4160" s="159">
        <v>917.24</v>
      </c>
      <c r="AX4160" s="149" t="s">
        <v>274</v>
      </c>
      <c r="AY4160" s="159">
        <v>236.26</v>
      </c>
      <c r="AZ4160" s="159">
        <v>236.26</v>
      </c>
      <c r="BA4160" s="159">
        <v>945.04</v>
      </c>
      <c r="BB4160" s="159">
        <v>15162.26</v>
      </c>
      <c r="BC4160" s="162" t="s">
        <v>274</v>
      </c>
      <c r="BD4160" s="162">
        <v>0</v>
      </c>
      <c r="BE4160" s="159">
        <v>7768.77</v>
      </c>
      <c r="BF4160" s="159">
        <v>7768.77</v>
      </c>
      <c r="BG4160" s="159">
        <v>22931.03</v>
      </c>
    </row>
    <row r="4161" ht="28.05" customHeight="1" spans="1:59">
      <c r="A4161" s="149"/>
      <c r="B4161" s="149"/>
      <c r="C4161" s="149"/>
      <c r="D4161" s="149" t="s">
        <v>3726</v>
      </c>
      <c r="E4161" s="340" t="s">
        <v>18090</v>
      </c>
      <c r="F4161" s="149" t="s">
        <v>3726</v>
      </c>
      <c r="G4161" s="149" t="s">
        <v>18091</v>
      </c>
      <c r="H4161" s="149" t="s">
        <v>18092</v>
      </c>
      <c r="I4161" s="149" t="s">
        <v>18023</v>
      </c>
      <c r="J4161" s="149" t="s">
        <v>18093</v>
      </c>
      <c r="K4161" s="149"/>
      <c r="L4161" s="149" t="s">
        <v>262</v>
      </c>
      <c r="M4161" s="149"/>
      <c r="N4161" s="149" t="s">
        <v>263</v>
      </c>
      <c r="O4161" s="149" t="s">
        <v>214</v>
      </c>
      <c r="P4161" s="149" t="s">
        <v>53</v>
      </c>
      <c r="Q4161" s="149"/>
      <c r="R4161" s="149" t="s">
        <v>62</v>
      </c>
      <c r="S4161" s="149" t="s">
        <v>17732</v>
      </c>
      <c r="T4161" s="149" t="s">
        <v>18073</v>
      </c>
      <c r="U4161" s="149" t="s">
        <v>267</v>
      </c>
      <c r="V4161" s="149"/>
      <c r="W4161" s="149"/>
      <c r="X4161" s="149" t="s">
        <v>268</v>
      </c>
      <c r="Y4161" s="149"/>
      <c r="Z4161" s="149"/>
      <c r="AA4161" s="149"/>
      <c r="AB4161" s="149" t="s">
        <v>269</v>
      </c>
      <c r="AC4161" s="149" t="s">
        <v>270</v>
      </c>
      <c r="AD4161" s="149" t="s">
        <v>18073</v>
      </c>
      <c r="AE4161" s="149" t="s">
        <v>271</v>
      </c>
      <c r="AF4161" s="149"/>
      <c r="AG4161" s="149" t="s">
        <v>1098</v>
      </c>
      <c r="AH4161" s="149" t="s">
        <v>273</v>
      </c>
      <c r="AI4161" s="158">
        <v>91</v>
      </c>
      <c r="AJ4161" s="149"/>
      <c r="AK4161" s="159" t="s">
        <v>274</v>
      </c>
      <c r="AL4161" s="159" t="s">
        <v>274</v>
      </c>
      <c r="AM4161" s="149" t="s">
        <v>274</v>
      </c>
      <c r="AN4161" s="160">
        <v>4</v>
      </c>
      <c r="AO4161" s="149"/>
      <c r="AP4161" s="149" t="s">
        <v>274</v>
      </c>
      <c r="AQ4161" s="149" t="s">
        <v>275</v>
      </c>
      <c r="AR4161" s="158">
        <v>1</v>
      </c>
      <c r="AS4161" s="149" t="s">
        <v>275</v>
      </c>
      <c r="AT4161" s="149" t="s">
        <v>276</v>
      </c>
      <c r="AU4161" s="161">
        <v>1</v>
      </c>
      <c r="AV4161" s="159">
        <v>4075.43</v>
      </c>
      <c r="AW4161" s="159">
        <v>163.02</v>
      </c>
      <c r="AX4161" s="149" t="s">
        <v>274</v>
      </c>
      <c r="AY4161" s="159">
        <v>45.33</v>
      </c>
      <c r="AZ4161" s="159">
        <v>45.33</v>
      </c>
      <c r="BA4161" s="159">
        <v>181.29</v>
      </c>
      <c r="BB4161" s="159">
        <v>3685.79</v>
      </c>
      <c r="BC4161" s="162" t="s">
        <v>274</v>
      </c>
      <c r="BD4161" s="162">
        <v>0</v>
      </c>
      <c r="BE4161" s="159">
        <v>389.64</v>
      </c>
      <c r="BF4161" s="159">
        <v>389.64</v>
      </c>
      <c r="BG4161" s="159">
        <v>4075.43</v>
      </c>
    </row>
    <row r="4162" ht="28.05" customHeight="1" spans="1:59">
      <c r="A4162" s="149"/>
      <c r="B4162" s="149"/>
      <c r="C4162" s="149"/>
      <c r="D4162" s="149" t="s">
        <v>3726</v>
      </c>
      <c r="E4162" s="340" t="s">
        <v>18094</v>
      </c>
      <c r="F4162" s="149" t="s">
        <v>3726</v>
      </c>
      <c r="G4162" s="149" t="s">
        <v>18095</v>
      </c>
      <c r="H4162" s="149" t="s">
        <v>5273</v>
      </c>
      <c r="I4162" s="149" t="s">
        <v>18067</v>
      </c>
      <c r="J4162" s="149" t="s">
        <v>18096</v>
      </c>
      <c r="K4162" s="149"/>
      <c r="L4162" s="149" t="s">
        <v>287</v>
      </c>
      <c r="M4162" s="149"/>
      <c r="N4162" s="149" t="s">
        <v>263</v>
      </c>
      <c r="O4162" s="149" t="s">
        <v>214</v>
      </c>
      <c r="P4162" s="149" t="s">
        <v>53</v>
      </c>
      <c r="Q4162" s="149"/>
      <c r="R4162" s="149" t="s">
        <v>2521</v>
      </c>
      <c r="S4162" s="149" t="s">
        <v>5276</v>
      </c>
      <c r="T4162" s="149" t="s">
        <v>17267</v>
      </c>
      <c r="U4162" s="149" t="s">
        <v>267</v>
      </c>
      <c r="V4162" s="149"/>
      <c r="W4162" s="149"/>
      <c r="X4162" s="149" t="s">
        <v>336</v>
      </c>
      <c r="Y4162" s="149"/>
      <c r="Z4162" s="149"/>
      <c r="AA4162" s="149"/>
      <c r="AB4162" s="149" t="s">
        <v>269</v>
      </c>
      <c r="AC4162" s="149" t="s">
        <v>318</v>
      </c>
      <c r="AD4162" s="149" t="s">
        <v>17267</v>
      </c>
      <c r="AE4162" s="149" t="s">
        <v>271</v>
      </c>
      <c r="AF4162" s="149"/>
      <c r="AG4162" s="149" t="s">
        <v>1098</v>
      </c>
      <c r="AH4162" s="149" t="s">
        <v>273</v>
      </c>
      <c r="AI4162" s="158">
        <v>51</v>
      </c>
      <c r="AJ4162" s="149"/>
      <c r="AK4162" s="159" t="s">
        <v>274</v>
      </c>
      <c r="AL4162" s="159" t="s">
        <v>274</v>
      </c>
      <c r="AM4162" s="149" t="s">
        <v>274</v>
      </c>
      <c r="AN4162" s="160">
        <v>4</v>
      </c>
      <c r="AO4162" s="149"/>
      <c r="AP4162" s="149" t="s">
        <v>274</v>
      </c>
      <c r="AQ4162" s="149" t="s">
        <v>275</v>
      </c>
      <c r="AR4162" s="158">
        <v>1</v>
      </c>
      <c r="AS4162" s="149" t="s">
        <v>275</v>
      </c>
      <c r="AT4162" s="149" t="s">
        <v>276</v>
      </c>
      <c r="AU4162" s="161">
        <v>1</v>
      </c>
      <c r="AV4162" s="159">
        <v>50000</v>
      </c>
      <c r="AW4162" s="159">
        <v>2000</v>
      </c>
      <c r="AX4162" s="149" t="s">
        <v>274</v>
      </c>
      <c r="AY4162" s="162">
        <v>0</v>
      </c>
      <c r="AZ4162" s="162" t="s">
        <v>274</v>
      </c>
      <c r="BA4162" s="162">
        <v>0</v>
      </c>
      <c r="BB4162" s="159">
        <v>21130</v>
      </c>
      <c r="BC4162" s="162" t="s">
        <v>274</v>
      </c>
      <c r="BD4162" s="159">
        <v>26870</v>
      </c>
      <c r="BE4162" s="159">
        <v>28870</v>
      </c>
      <c r="BF4162" s="159">
        <v>2000</v>
      </c>
      <c r="BG4162" s="159">
        <v>50000</v>
      </c>
    </row>
    <row r="4163" ht="28.05" customHeight="1" spans="1:59">
      <c r="A4163" s="149"/>
      <c r="B4163" s="149"/>
      <c r="C4163" s="149"/>
      <c r="D4163" s="149" t="s">
        <v>3726</v>
      </c>
      <c r="E4163" s="340" t="s">
        <v>18097</v>
      </c>
      <c r="F4163" s="149" t="s">
        <v>3726</v>
      </c>
      <c r="G4163" s="149" t="s">
        <v>18098</v>
      </c>
      <c r="H4163" s="149" t="s">
        <v>18099</v>
      </c>
      <c r="I4163" s="149" t="s">
        <v>18100</v>
      </c>
      <c r="J4163" s="149" t="s">
        <v>18101</v>
      </c>
      <c r="K4163" s="149"/>
      <c r="L4163" s="149" t="s">
        <v>287</v>
      </c>
      <c r="M4163" s="149"/>
      <c r="N4163" s="149" t="s">
        <v>263</v>
      </c>
      <c r="O4163" s="149" t="s">
        <v>214</v>
      </c>
      <c r="P4163" s="149" t="s">
        <v>53</v>
      </c>
      <c r="Q4163" s="149"/>
      <c r="R4163" s="149" t="s">
        <v>2521</v>
      </c>
      <c r="S4163" s="149" t="s">
        <v>18102</v>
      </c>
      <c r="T4163" s="149" t="s">
        <v>18055</v>
      </c>
      <c r="U4163" s="149" t="s">
        <v>267</v>
      </c>
      <c r="V4163" s="149"/>
      <c r="W4163" s="149"/>
      <c r="X4163" s="149" t="s">
        <v>336</v>
      </c>
      <c r="Y4163" s="149"/>
      <c r="Z4163" s="149"/>
      <c r="AA4163" s="149"/>
      <c r="AB4163" s="149" t="s">
        <v>269</v>
      </c>
      <c r="AC4163" s="149" t="s">
        <v>270</v>
      </c>
      <c r="AD4163" s="149" t="s">
        <v>18055</v>
      </c>
      <c r="AE4163" s="149" t="s">
        <v>271</v>
      </c>
      <c r="AF4163" s="149"/>
      <c r="AG4163" s="149" t="s">
        <v>1098</v>
      </c>
      <c r="AH4163" s="149" t="s">
        <v>273</v>
      </c>
      <c r="AI4163" s="158">
        <v>20</v>
      </c>
      <c r="AJ4163" s="149"/>
      <c r="AK4163" s="159" t="s">
        <v>274</v>
      </c>
      <c r="AL4163" s="159" t="s">
        <v>274</v>
      </c>
      <c r="AM4163" s="149" t="s">
        <v>274</v>
      </c>
      <c r="AN4163" s="160">
        <v>4</v>
      </c>
      <c r="AO4163" s="149"/>
      <c r="AP4163" s="149" t="s">
        <v>274</v>
      </c>
      <c r="AQ4163" s="149" t="s">
        <v>275</v>
      </c>
      <c r="AR4163" s="158">
        <v>1</v>
      </c>
      <c r="AS4163" s="149" t="s">
        <v>275</v>
      </c>
      <c r="AT4163" s="149" t="s">
        <v>276</v>
      </c>
      <c r="AU4163" s="161">
        <v>1</v>
      </c>
      <c r="AV4163" s="159">
        <v>1308947.11</v>
      </c>
      <c r="AW4163" s="159">
        <v>52357.88</v>
      </c>
      <c r="AX4163" s="149" t="s">
        <v>274</v>
      </c>
      <c r="AY4163" s="159">
        <v>13089.47</v>
      </c>
      <c r="AZ4163" s="159">
        <v>13089.47</v>
      </c>
      <c r="BA4163" s="159">
        <v>52357.88</v>
      </c>
      <c r="BB4163" s="159">
        <v>261789.4</v>
      </c>
      <c r="BC4163" s="162" t="s">
        <v>274</v>
      </c>
      <c r="BD4163" s="162">
        <v>0</v>
      </c>
      <c r="BE4163" s="159">
        <v>1047157.71</v>
      </c>
      <c r="BF4163" s="159">
        <v>1047157.71</v>
      </c>
      <c r="BG4163" s="159">
        <v>1308947.11</v>
      </c>
    </row>
    <row r="4164" ht="28.05" customHeight="1" spans="1:59">
      <c r="A4164" s="149"/>
      <c r="B4164" s="149"/>
      <c r="C4164" s="149"/>
      <c r="D4164" s="149" t="s">
        <v>3726</v>
      </c>
      <c r="E4164" s="340" t="s">
        <v>18103</v>
      </c>
      <c r="F4164" s="149" t="s">
        <v>3726</v>
      </c>
      <c r="G4164" s="149" t="s">
        <v>18104</v>
      </c>
      <c r="H4164" s="149" t="s">
        <v>18105</v>
      </c>
      <c r="I4164" s="149" t="s">
        <v>18106</v>
      </c>
      <c r="J4164" s="149" t="s">
        <v>18107</v>
      </c>
      <c r="K4164" s="149"/>
      <c r="L4164" s="149" t="s">
        <v>287</v>
      </c>
      <c r="M4164" s="149"/>
      <c r="N4164" s="149" t="s">
        <v>263</v>
      </c>
      <c r="O4164" s="149" t="s">
        <v>214</v>
      </c>
      <c r="P4164" s="149" t="s">
        <v>53</v>
      </c>
      <c r="Q4164" s="149"/>
      <c r="R4164" s="149" t="s">
        <v>2512</v>
      </c>
      <c r="S4164" s="149" t="s">
        <v>18102</v>
      </c>
      <c r="T4164" s="149" t="s">
        <v>18055</v>
      </c>
      <c r="U4164" s="149" t="s">
        <v>267</v>
      </c>
      <c r="V4164" s="149"/>
      <c r="W4164" s="149"/>
      <c r="X4164" s="149" t="s">
        <v>336</v>
      </c>
      <c r="Y4164" s="149"/>
      <c r="Z4164" s="149"/>
      <c r="AA4164" s="149"/>
      <c r="AB4164" s="149" t="s">
        <v>269</v>
      </c>
      <c r="AC4164" s="149" t="s">
        <v>270</v>
      </c>
      <c r="AD4164" s="149" t="s">
        <v>18055</v>
      </c>
      <c r="AE4164" s="149" t="s">
        <v>271</v>
      </c>
      <c r="AF4164" s="149"/>
      <c r="AG4164" s="149" t="s">
        <v>1098</v>
      </c>
      <c r="AH4164" s="149" t="s">
        <v>273</v>
      </c>
      <c r="AI4164" s="158">
        <v>20</v>
      </c>
      <c r="AJ4164" s="149"/>
      <c r="AK4164" s="159" t="s">
        <v>274</v>
      </c>
      <c r="AL4164" s="159" t="s">
        <v>274</v>
      </c>
      <c r="AM4164" s="149" t="s">
        <v>274</v>
      </c>
      <c r="AN4164" s="160">
        <v>4</v>
      </c>
      <c r="AO4164" s="149"/>
      <c r="AP4164" s="149" t="s">
        <v>274</v>
      </c>
      <c r="AQ4164" s="149" t="s">
        <v>275</v>
      </c>
      <c r="AR4164" s="158">
        <v>1</v>
      </c>
      <c r="AS4164" s="149" t="s">
        <v>275</v>
      </c>
      <c r="AT4164" s="149" t="s">
        <v>276</v>
      </c>
      <c r="AU4164" s="161">
        <v>1</v>
      </c>
      <c r="AV4164" s="159">
        <v>1117527.66</v>
      </c>
      <c r="AW4164" s="159">
        <v>44701.11</v>
      </c>
      <c r="AX4164" s="149" t="s">
        <v>274</v>
      </c>
      <c r="AY4164" s="159">
        <v>11175.28</v>
      </c>
      <c r="AZ4164" s="159">
        <v>11175.28</v>
      </c>
      <c r="BA4164" s="159">
        <v>44701.12</v>
      </c>
      <c r="BB4164" s="159">
        <v>223505.6</v>
      </c>
      <c r="BC4164" s="162" t="s">
        <v>274</v>
      </c>
      <c r="BD4164" s="162">
        <v>0</v>
      </c>
      <c r="BE4164" s="159">
        <v>894022.06</v>
      </c>
      <c r="BF4164" s="159">
        <v>894022.06</v>
      </c>
      <c r="BG4164" s="159">
        <v>1117527.66</v>
      </c>
    </row>
    <row r="4165" ht="28.05" customHeight="1" spans="1:59">
      <c r="A4165" s="149"/>
      <c r="B4165" s="149"/>
      <c r="C4165" s="149"/>
      <c r="D4165" s="149" t="s">
        <v>3726</v>
      </c>
      <c r="E4165" s="340" t="s">
        <v>18108</v>
      </c>
      <c r="F4165" s="149" t="s">
        <v>3726</v>
      </c>
      <c r="G4165" s="149" t="s">
        <v>18109</v>
      </c>
      <c r="H4165" s="149" t="s">
        <v>18110</v>
      </c>
      <c r="I4165" s="149" t="s">
        <v>18111</v>
      </c>
      <c r="J4165" s="149" t="s">
        <v>18112</v>
      </c>
      <c r="K4165" s="149"/>
      <c r="L4165" s="149" t="s">
        <v>262</v>
      </c>
      <c r="M4165" s="149"/>
      <c r="N4165" s="149" t="s">
        <v>263</v>
      </c>
      <c r="O4165" s="149" t="s">
        <v>214</v>
      </c>
      <c r="P4165" s="149" t="s">
        <v>53</v>
      </c>
      <c r="Q4165" s="149"/>
      <c r="R4165" s="149" t="s">
        <v>3921</v>
      </c>
      <c r="S4165" s="149" t="s">
        <v>4677</v>
      </c>
      <c r="T4165" s="149" t="s">
        <v>18085</v>
      </c>
      <c r="U4165" s="149" t="s">
        <v>267</v>
      </c>
      <c r="V4165" s="149"/>
      <c r="W4165" s="149"/>
      <c r="X4165" s="149" t="s">
        <v>336</v>
      </c>
      <c r="Y4165" s="149"/>
      <c r="Z4165" s="149"/>
      <c r="AA4165" s="149"/>
      <c r="AB4165" s="149" t="s">
        <v>269</v>
      </c>
      <c r="AC4165" s="149" t="s">
        <v>270</v>
      </c>
      <c r="AD4165" s="149" t="s">
        <v>18085</v>
      </c>
      <c r="AE4165" s="149" t="s">
        <v>271</v>
      </c>
      <c r="AF4165" s="149"/>
      <c r="AG4165" s="149" t="s">
        <v>1098</v>
      </c>
      <c r="AH4165" s="149" t="s">
        <v>273</v>
      </c>
      <c r="AI4165" s="158">
        <v>58</v>
      </c>
      <c r="AJ4165" s="149"/>
      <c r="AK4165" s="159" t="s">
        <v>274</v>
      </c>
      <c r="AL4165" s="159" t="s">
        <v>274</v>
      </c>
      <c r="AM4165" s="149" t="s">
        <v>274</v>
      </c>
      <c r="AN4165" s="160">
        <v>4</v>
      </c>
      <c r="AO4165" s="149"/>
      <c r="AP4165" s="149" t="s">
        <v>274</v>
      </c>
      <c r="AQ4165" s="149" t="s">
        <v>275</v>
      </c>
      <c r="AR4165" s="158">
        <v>1</v>
      </c>
      <c r="AS4165" s="149" t="s">
        <v>275</v>
      </c>
      <c r="AT4165" s="149" t="s">
        <v>276</v>
      </c>
      <c r="AU4165" s="161">
        <v>1</v>
      </c>
      <c r="AV4165" s="159">
        <v>7079.64</v>
      </c>
      <c r="AW4165" s="159">
        <v>283.19</v>
      </c>
      <c r="AX4165" s="149" t="s">
        <v>274</v>
      </c>
      <c r="AY4165" s="159">
        <v>70.79</v>
      </c>
      <c r="AZ4165" s="159">
        <v>70.79</v>
      </c>
      <c r="BA4165" s="159">
        <v>283.16</v>
      </c>
      <c r="BB4165" s="159">
        <v>4106.36</v>
      </c>
      <c r="BC4165" s="162" t="s">
        <v>274</v>
      </c>
      <c r="BD4165" s="162">
        <v>0</v>
      </c>
      <c r="BE4165" s="159">
        <v>2973.28</v>
      </c>
      <c r="BF4165" s="159">
        <v>2973.28</v>
      </c>
      <c r="BG4165" s="159">
        <v>7079.64</v>
      </c>
    </row>
    <row r="4166" ht="28.05" customHeight="1" spans="1:59">
      <c r="A4166" s="149"/>
      <c r="B4166" s="149"/>
      <c r="C4166" s="149"/>
      <c r="D4166" s="149" t="s">
        <v>3726</v>
      </c>
      <c r="E4166" s="340" t="s">
        <v>18113</v>
      </c>
      <c r="F4166" s="149" t="s">
        <v>3726</v>
      </c>
      <c r="G4166" s="149" t="s">
        <v>18114</v>
      </c>
      <c r="H4166" s="149" t="s">
        <v>18115</v>
      </c>
      <c r="I4166" s="149" t="s">
        <v>18116</v>
      </c>
      <c r="J4166" s="149" t="s">
        <v>18117</v>
      </c>
      <c r="K4166" s="149"/>
      <c r="L4166" s="149" t="s">
        <v>287</v>
      </c>
      <c r="M4166" s="149"/>
      <c r="N4166" s="149" t="s">
        <v>263</v>
      </c>
      <c r="O4166" s="149" t="s">
        <v>214</v>
      </c>
      <c r="P4166" s="149" t="s">
        <v>53</v>
      </c>
      <c r="Q4166" s="149"/>
      <c r="R4166" s="149" t="s">
        <v>2521</v>
      </c>
      <c r="S4166" s="149" t="s">
        <v>5362</v>
      </c>
      <c r="T4166" s="149" t="s">
        <v>17267</v>
      </c>
      <c r="U4166" s="149" t="s">
        <v>267</v>
      </c>
      <c r="V4166" s="149"/>
      <c r="W4166" s="149"/>
      <c r="X4166" s="149" t="s">
        <v>336</v>
      </c>
      <c r="Y4166" s="149"/>
      <c r="Z4166" s="149"/>
      <c r="AA4166" s="149"/>
      <c r="AB4166" s="149" t="s">
        <v>269</v>
      </c>
      <c r="AC4166" s="149" t="s">
        <v>270</v>
      </c>
      <c r="AD4166" s="149" t="s">
        <v>17267</v>
      </c>
      <c r="AE4166" s="149" t="s">
        <v>271</v>
      </c>
      <c r="AF4166" s="149"/>
      <c r="AG4166" s="149" t="s">
        <v>1098</v>
      </c>
      <c r="AH4166" s="149" t="s">
        <v>273</v>
      </c>
      <c r="AI4166" s="158">
        <v>67</v>
      </c>
      <c r="AJ4166" s="149"/>
      <c r="AK4166" s="159" t="s">
        <v>274</v>
      </c>
      <c r="AL4166" s="159" t="s">
        <v>274</v>
      </c>
      <c r="AM4166" s="149" t="s">
        <v>274</v>
      </c>
      <c r="AN4166" s="160">
        <v>4</v>
      </c>
      <c r="AO4166" s="149"/>
      <c r="AP4166" s="149" t="s">
        <v>274</v>
      </c>
      <c r="AQ4166" s="149" t="s">
        <v>275</v>
      </c>
      <c r="AR4166" s="158">
        <v>1</v>
      </c>
      <c r="AS4166" s="149" t="s">
        <v>275</v>
      </c>
      <c r="AT4166" s="149" t="s">
        <v>276</v>
      </c>
      <c r="AU4166" s="161">
        <v>1</v>
      </c>
      <c r="AV4166" s="159">
        <v>23793.1</v>
      </c>
      <c r="AW4166" s="159">
        <v>951.72</v>
      </c>
      <c r="AX4166" s="149" t="s">
        <v>274</v>
      </c>
      <c r="AY4166" s="159">
        <v>245.14</v>
      </c>
      <c r="AZ4166" s="159">
        <v>245.14</v>
      </c>
      <c r="BA4166" s="159">
        <v>980.56</v>
      </c>
      <c r="BB4166" s="159">
        <v>15732.22</v>
      </c>
      <c r="BC4166" s="162" t="s">
        <v>274</v>
      </c>
      <c r="BD4166" s="162">
        <v>0</v>
      </c>
      <c r="BE4166" s="159">
        <v>8060.88</v>
      </c>
      <c r="BF4166" s="159">
        <v>8060.88</v>
      </c>
      <c r="BG4166" s="159">
        <v>23793.1</v>
      </c>
    </row>
    <row r="4167" ht="28.05" customHeight="1" spans="1:59">
      <c r="A4167" s="149"/>
      <c r="B4167" s="149"/>
      <c r="C4167" s="149"/>
      <c r="D4167" s="149" t="s">
        <v>3726</v>
      </c>
      <c r="E4167" s="340" t="s">
        <v>18118</v>
      </c>
      <c r="F4167" s="149" t="s">
        <v>3726</v>
      </c>
      <c r="G4167" s="149" t="s">
        <v>18119</v>
      </c>
      <c r="H4167" s="149" t="s">
        <v>18092</v>
      </c>
      <c r="I4167" s="149" t="s">
        <v>18023</v>
      </c>
      <c r="J4167" s="149" t="s">
        <v>18120</v>
      </c>
      <c r="K4167" s="149"/>
      <c r="L4167" s="149" t="s">
        <v>262</v>
      </c>
      <c r="M4167" s="149"/>
      <c r="N4167" s="149" t="s">
        <v>263</v>
      </c>
      <c r="O4167" s="149" t="s">
        <v>214</v>
      </c>
      <c r="P4167" s="149" t="s">
        <v>53</v>
      </c>
      <c r="Q4167" s="149"/>
      <c r="R4167" s="149" t="s">
        <v>62</v>
      </c>
      <c r="S4167" s="149" t="s">
        <v>17732</v>
      </c>
      <c r="T4167" s="149" t="s">
        <v>18073</v>
      </c>
      <c r="U4167" s="149" t="s">
        <v>267</v>
      </c>
      <c r="V4167" s="149"/>
      <c r="W4167" s="149"/>
      <c r="X4167" s="149" t="s">
        <v>268</v>
      </c>
      <c r="Y4167" s="149"/>
      <c r="Z4167" s="149"/>
      <c r="AA4167" s="149"/>
      <c r="AB4167" s="149" t="s">
        <v>269</v>
      </c>
      <c r="AC4167" s="149" t="s">
        <v>270</v>
      </c>
      <c r="AD4167" s="149" t="s">
        <v>18073</v>
      </c>
      <c r="AE4167" s="149" t="s">
        <v>271</v>
      </c>
      <c r="AF4167" s="149"/>
      <c r="AG4167" s="149" t="s">
        <v>1098</v>
      </c>
      <c r="AH4167" s="149" t="s">
        <v>273</v>
      </c>
      <c r="AI4167" s="158">
        <v>91</v>
      </c>
      <c r="AJ4167" s="149"/>
      <c r="AK4167" s="159" t="s">
        <v>274</v>
      </c>
      <c r="AL4167" s="159" t="s">
        <v>274</v>
      </c>
      <c r="AM4167" s="149" t="s">
        <v>274</v>
      </c>
      <c r="AN4167" s="160">
        <v>4</v>
      </c>
      <c r="AO4167" s="149"/>
      <c r="AP4167" s="149" t="s">
        <v>274</v>
      </c>
      <c r="AQ4167" s="149" t="s">
        <v>275</v>
      </c>
      <c r="AR4167" s="158">
        <v>1</v>
      </c>
      <c r="AS4167" s="149" t="s">
        <v>275</v>
      </c>
      <c r="AT4167" s="149" t="s">
        <v>276</v>
      </c>
      <c r="AU4167" s="161">
        <v>1</v>
      </c>
      <c r="AV4167" s="159">
        <v>4075.43</v>
      </c>
      <c r="AW4167" s="159">
        <v>163.02</v>
      </c>
      <c r="AX4167" s="149" t="s">
        <v>274</v>
      </c>
      <c r="AY4167" s="159">
        <v>45.33</v>
      </c>
      <c r="AZ4167" s="159">
        <v>45.33</v>
      </c>
      <c r="BA4167" s="159">
        <v>181.29</v>
      </c>
      <c r="BB4167" s="159">
        <v>3685.79</v>
      </c>
      <c r="BC4167" s="162" t="s">
        <v>274</v>
      </c>
      <c r="BD4167" s="162">
        <v>0</v>
      </c>
      <c r="BE4167" s="159">
        <v>389.64</v>
      </c>
      <c r="BF4167" s="159">
        <v>389.64</v>
      </c>
      <c r="BG4167" s="159">
        <v>4075.43</v>
      </c>
    </row>
    <row r="4168" ht="28.05" customHeight="1" spans="1:59">
      <c r="A4168" s="149"/>
      <c r="B4168" s="149"/>
      <c r="C4168" s="149"/>
      <c r="D4168" s="149" t="s">
        <v>3726</v>
      </c>
      <c r="E4168" s="340" t="s">
        <v>18121</v>
      </c>
      <c r="F4168" s="149" t="s">
        <v>3726</v>
      </c>
      <c r="G4168" s="149" t="s">
        <v>18122</v>
      </c>
      <c r="H4168" s="149" t="s">
        <v>8183</v>
      </c>
      <c r="I4168" s="149" t="s">
        <v>18123</v>
      </c>
      <c r="J4168" s="149" t="s">
        <v>18124</v>
      </c>
      <c r="K4168" s="149"/>
      <c r="L4168" s="149" t="s">
        <v>262</v>
      </c>
      <c r="M4168" s="149"/>
      <c r="N4168" s="149" t="s">
        <v>263</v>
      </c>
      <c r="O4168" s="149" t="s">
        <v>214</v>
      </c>
      <c r="P4168" s="149" t="s">
        <v>53</v>
      </c>
      <c r="Q4168" s="149"/>
      <c r="R4168" s="149" t="s">
        <v>4231</v>
      </c>
      <c r="S4168" s="149" t="s">
        <v>18125</v>
      </c>
      <c r="T4168" s="149" t="s">
        <v>18126</v>
      </c>
      <c r="U4168" s="149" t="s">
        <v>267</v>
      </c>
      <c r="V4168" s="149"/>
      <c r="W4168" s="149"/>
      <c r="X4168" s="149" t="s">
        <v>268</v>
      </c>
      <c r="Y4168" s="149"/>
      <c r="Z4168" s="149"/>
      <c r="AA4168" s="149"/>
      <c r="AB4168" s="149" t="s">
        <v>269</v>
      </c>
      <c r="AC4168" s="149" t="s">
        <v>270</v>
      </c>
      <c r="AD4168" s="149" t="s">
        <v>18126</v>
      </c>
      <c r="AE4168" s="149" t="s">
        <v>271</v>
      </c>
      <c r="AF4168" s="149"/>
      <c r="AG4168" s="149" t="s">
        <v>1098</v>
      </c>
      <c r="AH4168" s="149" t="s">
        <v>273</v>
      </c>
      <c r="AI4168" s="158">
        <v>19</v>
      </c>
      <c r="AJ4168" s="149"/>
      <c r="AK4168" s="159" t="s">
        <v>274</v>
      </c>
      <c r="AL4168" s="159" t="s">
        <v>274</v>
      </c>
      <c r="AM4168" s="149" t="s">
        <v>274</v>
      </c>
      <c r="AN4168" s="160">
        <v>4</v>
      </c>
      <c r="AO4168" s="149"/>
      <c r="AP4168" s="149" t="s">
        <v>274</v>
      </c>
      <c r="AQ4168" s="149" t="s">
        <v>275</v>
      </c>
      <c r="AR4168" s="158">
        <v>1</v>
      </c>
      <c r="AS4168" s="149" t="s">
        <v>275</v>
      </c>
      <c r="AT4168" s="149" t="s">
        <v>276</v>
      </c>
      <c r="AU4168" s="161">
        <v>1</v>
      </c>
      <c r="AV4168" s="159">
        <v>88318.58</v>
      </c>
      <c r="AW4168" s="159">
        <v>3532.74</v>
      </c>
      <c r="AX4168" s="149" t="s">
        <v>274</v>
      </c>
      <c r="AY4168" s="159">
        <v>883.19</v>
      </c>
      <c r="AZ4168" s="159">
        <v>883.19</v>
      </c>
      <c r="BA4168" s="159">
        <v>3532.75</v>
      </c>
      <c r="BB4168" s="159">
        <v>16780.6</v>
      </c>
      <c r="BC4168" s="162" t="s">
        <v>274</v>
      </c>
      <c r="BD4168" s="162">
        <v>0</v>
      </c>
      <c r="BE4168" s="159">
        <v>71537.98</v>
      </c>
      <c r="BF4168" s="159">
        <v>71537.98</v>
      </c>
      <c r="BG4168" s="159">
        <v>88318.58</v>
      </c>
    </row>
    <row r="4169" ht="28.05" customHeight="1" spans="1:59">
      <c r="A4169" s="149"/>
      <c r="B4169" s="149"/>
      <c r="C4169" s="149"/>
      <c r="D4169" s="149" t="s">
        <v>3726</v>
      </c>
      <c r="E4169" s="340" t="s">
        <v>18127</v>
      </c>
      <c r="F4169" s="149" t="s">
        <v>3726</v>
      </c>
      <c r="G4169" s="149" t="s">
        <v>18128</v>
      </c>
      <c r="H4169" s="149" t="s">
        <v>18110</v>
      </c>
      <c r="I4169" s="149" t="s">
        <v>18111</v>
      </c>
      <c r="J4169" s="149" t="s">
        <v>18129</v>
      </c>
      <c r="K4169" s="149"/>
      <c r="L4169" s="149" t="s">
        <v>262</v>
      </c>
      <c r="M4169" s="149"/>
      <c r="N4169" s="149" t="s">
        <v>263</v>
      </c>
      <c r="O4169" s="149" t="s">
        <v>214</v>
      </c>
      <c r="P4169" s="149" t="s">
        <v>53</v>
      </c>
      <c r="Q4169" s="149"/>
      <c r="R4169" s="149" t="s">
        <v>3921</v>
      </c>
      <c r="S4169" s="149" t="s">
        <v>4677</v>
      </c>
      <c r="T4169" s="149" t="s">
        <v>18085</v>
      </c>
      <c r="U4169" s="149" t="s">
        <v>267</v>
      </c>
      <c r="V4169" s="149"/>
      <c r="W4169" s="149"/>
      <c r="X4169" s="149" t="s">
        <v>336</v>
      </c>
      <c r="Y4169" s="149"/>
      <c r="Z4169" s="149"/>
      <c r="AA4169" s="149"/>
      <c r="AB4169" s="149" t="s">
        <v>269</v>
      </c>
      <c r="AC4169" s="149" t="s">
        <v>270</v>
      </c>
      <c r="AD4169" s="149" t="s">
        <v>18085</v>
      </c>
      <c r="AE4169" s="149" t="s">
        <v>271</v>
      </c>
      <c r="AF4169" s="149"/>
      <c r="AG4169" s="149" t="s">
        <v>1098</v>
      </c>
      <c r="AH4169" s="149" t="s">
        <v>273</v>
      </c>
      <c r="AI4169" s="158">
        <v>58</v>
      </c>
      <c r="AJ4169" s="149"/>
      <c r="AK4169" s="159" t="s">
        <v>274</v>
      </c>
      <c r="AL4169" s="159" t="s">
        <v>274</v>
      </c>
      <c r="AM4169" s="149" t="s">
        <v>274</v>
      </c>
      <c r="AN4169" s="160">
        <v>4</v>
      </c>
      <c r="AO4169" s="149"/>
      <c r="AP4169" s="149" t="s">
        <v>274</v>
      </c>
      <c r="AQ4169" s="149" t="s">
        <v>275</v>
      </c>
      <c r="AR4169" s="158">
        <v>1</v>
      </c>
      <c r="AS4169" s="149" t="s">
        <v>275</v>
      </c>
      <c r="AT4169" s="149" t="s">
        <v>276</v>
      </c>
      <c r="AU4169" s="161">
        <v>1</v>
      </c>
      <c r="AV4169" s="159">
        <v>7079.65</v>
      </c>
      <c r="AW4169" s="159">
        <v>283.19</v>
      </c>
      <c r="AX4169" s="149" t="s">
        <v>274</v>
      </c>
      <c r="AY4169" s="159">
        <v>70.79</v>
      </c>
      <c r="AZ4169" s="159">
        <v>70.79</v>
      </c>
      <c r="BA4169" s="159">
        <v>283.16</v>
      </c>
      <c r="BB4169" s="159">
        <v>4106.36</v>
      </c>
      <c r="BC4169" s="162" t="s">
        <v>274</v>
      </c>
      <c r="BD4169" s="162">
        <v>0</v>
      </c>
      <c r="BE4169" s="159">
        <v>2973.29</v>
      </c>
      <c r="BF4169" s="159">
        <v>2973.29</v>
      </c>
      <c r="BG4169" s="159">
        <v>7079.65</v>
      </c>
    </row>
    <row r="4170" ht="28.05" customHeight="1" spans="1:59">
      <c r="A4170" s="149"/>
      <c r="B4170" s="149"/>
      <c r="C4170" s="149"/>
      <c r="D4170" s="149" t="s">
        <v>3726</v>
      </c>
      <c r="E4170" s="340" t="s">
        <v>18130</v>
      </c>
      <c r="F4170" s="149" t="s">
        <v>3726</v>
      </c>
      <c r="G4170" s="149" t="s">
        <v>18131</v>
      </c>
      <c r="H4170" s="149" t="s">
        <v>18132</v>
      </c>
      <c r="I4170" s="149"/>
      <c r="J4170" s="149" t="s">
        <v>18133</v>
      </c>
      <c r="K4170" s="149"/>
      <c r="L4170" s="149" t="s">
        <v>262</v>
      </c>
      <c r="M4170" s="149"/>
      <c r="N4170" s="149" t="s">
        <v>263</v>
      </c>
      <c r="O4170" s="149" t="s">
        <v>214</v>
      </c>
      <c r="P4170" s="149" t="s">
        <v>53</v>
      </c>
      <c r="Q4170" s="149"/>
      <c r="R4170" s="149" t="s">
        <v>62</v>
      </c>
      <c r="S4170" s="149" t="s">
        <v>17732</v>
      </c>
      <c r="T4170" s="149" t="s">
        <v>18073</v>
      </c>
      <c r="U4170" s="149" t="s">
        <v>267</v>
      </c>
      <c r="V4170" s="149"/>
      <c r="W4170" s="149"/>
      <c r="X4170" s="149" t="s">
        <v>268</v>
      </c>
      <c r="Y4170" s="149"/>
      <c r="Z4170" s="149"/>
      <c r="AA4170" s="149"/>
      <c r="AB4170" s="149" t="s">
        <v>269</v>
      </c>
      <c r="AC4170" s="149" t="s">
        <v>270</v>
      </c>
      <c r="AD4170" s="149" t="s">
        <v>18073</v>
      </c>
      <c r="AE4170" s="149" t="s">
        <v>271</v>
      </c>
      <c r="AF4170" s="149"/>
      <c r="AG4170" s="149" t="s">
        <v>1098</v>
      </c>
      <c r="AH4170" s="149" t="s">
        <v>273</v>
      </c>
      <c r="AI4170" s="158">
        <v>91</v>
      </c>
      <c r="AJ4170" s="149"/>
      <c r="AK4170" s="159" t="s">
        <v>274</v>
      </c>
      <c r="AL4170" s="159" t="s">
        <v>274</v>
      </c>
      <c r="AM4170" s="149" t="s">
        <v>274</v>
      </c>
      <c r="AN4170" s="160">
        <v>4</v>
      </c>
      <c r="AO4170" s="149"/>
      <c r="AP4170" s="149" t="s">
        <v>274</v>
      </c>
      <c r="AQ4170" s="149" t="s">
        <v>275</v>
      </c>
      <c r="AR4170" s="158">
        <v>1</v>
      </c>
      <c r="AS4170" s="149" t="s">
        <v>275</v>
      </c>
      <c r="AT4170" s="149" t="s">
        <v>276</v>
      </c>
      <c r="AU4170" s="161">
        <v>1</v>
      </c>
      <c r="AV4170" s="159">
        <v>4439.66</v>
      </c>
      <c r="AW4170" s="159">
        <v>177.59</v>
      </c>
      <c r="AX4170" s="149" t="s">
        <v>274</v>
      </c>
      <c r="AY4170" s="159">
        <v>49.3</v>
      </c>
      <c r="AZ4170" s="159">
        <v>49.3</v>
      </c>
      <c r="BA4170" s="159">
        <v>197.2</v>
      </c>
      <c r="BB4170" s="159">
        <v>4015.6</v>
      </c>
      <c r="BC4170" s="162" t="s">
        <v>274</v>
      </c>
      <c r="BD4170" s="162">
        <v>0</v>
      </c>
      <c r="BE4170" s="159">
        <v>424.06</v>
      </c>
      <c r="BF4170" s="159">
        <v>424.06</v>
      </c>
      <c r="BG4170" s="159">
        <v>4439.66</v>
      </c>
    </row>
    <row r="4171" ht="28.05" customHeight="1" spans="1:59">
      <c r="A4171" s="149"/>
      <c r="B4171" s="149"/>
      <c r="C4171" s="149"/>
      <c r="D4171" s="149" t="s">
        <v>3726</v>
      </c>
      <c r="E4171" s="340" t="s">
        <v>18134</v>
      </c>
      <c r="F4171" s="149" t="s">
        <v>3726</v>
      </c>
      <c r="G4171" s="149" t="s">
        <v>18135</v>
      </c>
      <c r="H4171" s="149" t="s">
        <v>182</v>
      </c>
      <c r="I4171" s="149" t="s">
        <v>140</v>
      </c>
      <c r="J4171" s="149" t="s">
        <v>18136</v>
      </c>
      <c r="K4171" s="149"/>
      <c r="L4171" s="149" t="s">
        <v>287</v>
      </c>
      <c r="M4171" s="149"/>
      <c r="N4171" s="149" t="s">
        <v>263</v>
      </c>
      <c r="O4171" s="149" t="s">
        <v>214</v>
      </c>
      <c r="P4171" s="149" t="s">
        <v>53</v>
      </c>
      <c r="Q4171" s="149"/>
      <c r="R4171" s="149" t="s">
        <v>2521</v>
      </c>
      <c r="S4171" s="149" t="s">
        <v>135</v>
      </c>
      <c r="T4171" s="149" t="s">
        <v>17267</v>
      </c>
      <c r="U4171" s="149" t="s">
        <v>267</v>
      </c>
      <c r="V4171" s="149"/>
      <c r="W4171" s="149"/>
      <c r="X4171" s="149" t="s">
        <v>336</v>
      </c>
      <c r="Y4171" s="149"/>
      <c r="Z4171" s="149"/>
      <c r="AA4171" s="149"/>
      <c r="AB4171" s="149" t="s">
        <v>269</v>
      </c>
      <c r="AC4171" s="149" t="s">
        <v>270</v>
      </c>
      <c r="AD4171" s="149" t="s">
        <v>17267</v>
      </c>
      <c r="AE4171" s="149" t="s">
        <v>271</v>
      </c>
      <c r="AF4171" s="149"/>
      <c r="AG4171" s="149" t="s">
        <v>1098</v>
      </c>
      <c r="AH4171" s="149" t="s">
        <v>273</v>
      </c>
      <c r="AI4171" s="158">
        <v>66</v>
      </c>
      <c r="AJ4171" s="149"/>
      <c r="AK4171" s="159" t="s">
        <v>274</v>
      </c>
      <c r="AL4171" s="159" t="s">
        <v>274</v>
      </c>
      <c r="AM4171" s="149" t="s">
        <v>274</v>
      </c>
      <c r="AN4171" s="160">
        <v>4</v>
      </c>
      <c r="AO4171" s="149"/>
      <c r="AP4171" s="149" t="s">
        <v>274</v>
      </c>
      <c r="AQ4171" s="149" t="s">
        <v>275</v>
      </c>
      <c r="AR4171" s="158">
        <v>1</v>
      </c>
      <c r="AS4171" s="149" t="s">
        <v>275</v>
      </c>
      <c r="AT4171" s="149" t="s">
        <v>276</v>
      </c>
      <c r="AU4171" s="161">
        <v>1</v>
      </c>
      <c r="AV4171" s="159">
        <v>5685.85</v>
      </c>
      <c r="AW4171" s="159">
        <v>227.43</v>
      </c>
      <c r="AX4171" s="149" t="s">
        <v>274</v>
      </c>
      <c r="AY4171" s="149"/>
      <c r="AZ4171" s="162" t="s">
        <v>274</v>
      </c>
      <c r="BA4171" s="159">
        <v>175.74</v>
      </c>
      <c r="BB4171" s="159">
        <v>3701.06</v>
      </c>
      <c r="BC4171" s="159">
        <v>1984.79</v>
      </c>
      <c r="BD4171" s="159">
        <v>1984.79</v>
      </c>
      <c r="BE4171" s="159">
        <v>1984.79</v>
      </c>
      <c r="BF4171" s="162">
        <v>0</v>
      </c>
      <c r="BG4171" s="159">
        <v>5685.85</v>
      </c>
    </row>
    <row r="4172" ht="28.05" customHeight="1" spans="1:59">
      <c r="A4172" s="149"/>
      <c r="B4172" s="149"/>
      <c r="C4172" s="149"/>
      <c r="D4172" s="149" t="s">
        <v>3726</v>
      </c>
      <c r="E4172" s="340" t="s">
        <v>18137</v>
      </c>
      <c r="F4172" s="149" t="s">
        <v>3726</v>
      </c>
      <c r="G4172" s="149" t="s">
        <v>18138</v>
      </c>
      <c r="H4172" s="149" t="s">
        <v>18139</v>
      </c>
      <c r="I4172" s="149" t="s">
        <v>18140</v>
      </c>
      <c r="J4172" s="149" t="s">
        <v>18141</v>
      </c>
      <c r="K4172" s="149"/>
      <c r="L4172" s="149" t="s">
        <v>262</v>
      </c>
      <c r="M4172" s="149"/>
      <c r="N4172" s="149" t="s">
        <v>263</v>
      </c>
      <c r="O4172" s="149" t="s">
        <v>214</v>
      </c>
      <c r="P4172" s="149" t="s">
        <v>53</v>
      </c>
      <c r="Q4172" s="149"/>
      <c r="R4172" s="149" t="s">
        <v>18142</v>
      </c>
      <c r="S4172" s="149" t="s">
        <v>3733</v>
      </c>
      <c r="T4172" s="149" t="s">
        <v>18143</v>
      </c>
      <c r="U4172" s="149" t="s">
        <v>267</v>
      </c>
      <c r="V4172" s="149"/>
      <c r="W4172" s="149"/>
      <c r="X4172" s="149" t="s">
        <v>336</v>
      </c>
      <c r="Y4172" s="149"/>
      <c r="Z4172" s="149"/>
      <c r="AA4172" s="149"/>
      <c r="AB4172" s="149" t="s">
        <v>269</v>
      </c>
      <c r="AC4172" s="149" t="s">
        <v>270</v>
      </c>
      <c r="AD4172" s="149" t="s">
        <v>18143</v>
      </c>
      <c r="AE4172" s="149" t="s">
        <v>271</v>
      </c>
      <c r="AF4172" s="149"/>
      <c r="AG4172" s="149" t="s">
        <v>1098</v>
      </c>
      <c r="AH4172" s="149" t="s">
        <v>273</v>
      </c>
      <c r="AI4172" s="158">
        <v>20</v>
      </c>
      <c r="AJ4172" s="149"/>
      <c r="AK4172" s="159" t="s">
        <v>274</v>
      </c>
      <c r="AL4172" s="159" t="s">
        <v>274</v>
      </c>
      <c r="AM4172" s="149" t="s">
        <v>274</v>
      </c>
      <c r="AN4172" s="160">
        <v>4</v>
      </c>
      <c r="AO4172" s="149"/>
      <c r="AP4172" s="149" t="s">
        <v>274</v>
      </c>
      <c r="AQ4172" s="149" t="s">
        <v>275</v>
      </c>
      <c r="AR4172" s="158">
        <v>1</v>
      </c>
      <c r="AS4172" s="149" t="s">
        <v>275</v>
      </c>
      <c r="AT4172" s="149" t="s">
        <v>276</v>
      </c>
      <c r="AU4172" s="161">
        <v>1</v>
      </c>
      <c r="AV4172" s="159">
        <v>237760.44</v>
      </c>
      <c r="AW4172" s="159">
        <v>9510.42</v>
      </c>
      <c r="AX4172" s="149" t="s">
        <v>274</v>
      </c>
      <c r="AY4172" s="159">
        <v>2377.61</v>
      </c>
      <c r="AZ4172" s="159">
        <v>2377.61</v>
      </c>
      <c r="BA4172" s="159">
        <v>9510.44</v>
      </c>
      <c r="BB4172" s="159">
        <v>47552.04</v>
      </c>
      <c r="BC4172" s="162" t="s">
        <v>274</v>
      </c>
      <c r="BD4172" s="162">
        <v>0</v>
      </c>
      <c r="BE4172" s="159">
        <v>190208.4</v>
      </c>
      <c r="BF4172" s="159">
        <v>190208.4</v>
      </c>
      <c r="BG4172" s="159">
        <v>237760.44</v>
      </c>
    </row>
    <row r="4173" ht="28.05" customHeight="1" spans="1:59">
      <c r="A4173" s="149"/>
      <c r="B4173" s="149"/>
      <c r="C4173" s="149"/>
      <c r="D4173" s="149" t="s">
        <v>3726</v>
      </c>
      <c r="E4173" s="340" t="s">
        <v>18144</v>
      </c>
      <c r="F4173" s="149" t="s">
        <v>3726</v>
      </c>
      <c r="G4173" s="149" t="s">
        <v>18145</v>
      </c>
      <c r="H4173" s="149" t="s">
        <v>7564</v>
      </c>
      <c r="I4173" s="149" t="s">
        <v>18146</v>
      </c>
      <c r="J4173" s="149" t="s">
        <v>18147</v>
      </c>
      <c r="K4173" s="149"/>
      <c r="L4173" s="149" t="s">
        <v>262</v>
      </c>
      <c r="M4173" s="149"/>
      <c r="N4173" s="149" t="s">
        <v>263</v>
      </c>
      <c r="O4173" s="149" t="s">
        <v>214</v>
      </c>
      <c r="P4173" s="149" t="s">
        <v>53</v>
      </c>
      <c r="Q4173" s="149"/>
      <c r="R4173" s="149" t="s">
        <v>3921</v>
      </c>
      <c r="S4173" s="149" t="s">
        <v>4488</v>
      </c>
      <c r="T4173" s="149" t="s">
        <v>18148</v>
      </c>
      <c r="U4173" s="149" t="s">
        <v>267</v>
      </c>
      <c r="V4173" s="149"/>
      <c r="W4173" s="149"/>
      <c r="X4173" s="149" t="s">
        <v>336</v>
      </c>
      <c r="Y4173" s="149"/>
      <c r="Z4173" s="149"/>
      <c r="AA4173" s="149"/>
      <c r="AB4173" s="149" t="s">
        <v>269</v>
      </c>
      <c r="AC4173" s="149" t="s">
        <v>270</v>
      </c>
      <c r="AD4173" s="149" t="s">
        <v>18148</v>
      </c>
      <c r="AE4173" s="149" t="s">
        <v>271</v>
      </c>
      <c r="AF4173" s="149"/>
      <c r="AG4173" s="149" t="s">
        <v>1098</v>
      </c>
      <c r="AH4173" s="149" t="s">
        <v>273</v>
      </c>
      <c r="AI4173" s="158">
        <v>58</v>
      </c>
      <c r="AJ4173" s="149"/>
      <c r="AK4173" s="159" t="s">
        <v>274</v>
      </c>
      <c r="AL4173" s="159" t="s">
        <v>274</v>
      </c>
      <c r="AM4173" s="149" t="s">
        <v>274</v>
      </c>
      <c r="AN4173" s="160">
        <v>4</v>
      </c>
      <c r="AO4173" s="149"/>
      <c r="AP4173" s="149" t="s">
        <v>274</v>
      </c>
      <c r="AQ4173" s="149" t="s">
        <v>275</v>
      </c>
      <c r="AR4173" s="158">
        <v>1</v>
      </c>
      <c r="AS4173" s="149" t="s">
        <v>275</v>
      </c>
      <c r="AT4173" s="149" t="s">
        <v>276</v>
      </c>
      <c r="AU4173" s="161">
        <v>1</v>
      </c>
      <c r="AV4173" s="159">
        <v>5132.74</v>
      </c>
      <c r="AW4173" s="159">
        <v>205.31</v>
      </c>
      <c r="AX4173" s="149" t="s">
        <v>274</v>
      </c>
      <c r="AY4173" s="159">
        <v>51.32</v>
      </c>
      <c r="AZ4173" s="159">
        <v>51.32</v>
      </c>
      <c r="BA4173" s="159">
        <v>205.28</v>
      </c>
      <c r="BB4173" s="159">
        <v>2977.1</v>
      </c>
      <c r="BC4173" s="162" t="s">
        <v>274</v>
      </c>
      <c r="BD4173" s="162">
        <v>0</v>
      </c>
      <c r="BE4173" s="159">
        <v>2155.64</v>
      </c>
      <c r="BF4173" s="159">
        <v>2155.64</v>
      </c>
      <c r="BG4173" s="159">
        <v>5132.74</v>
      </c>
    </row>
    <row r="4174" ht="28.05" customHeight="1" spans="1:59">
      <c r="A4174" s="149"/>
      <c r="B4174" s="149"/>
      <c r="C4174" s="149"/>
      <c r="D4174" s="149" t="s">
        <v>3726</v>
      </c>
      <c r="E4174" s="340" t="s">
        <v>18149</v>
      </c>
      <c r="F4174" s="149" t="s">
        <v>3726</v>
      </c>
      <c r="G4174" s="149" t="s">
        <v>18150</v>
      </c>
      <c r="H4174" s="149" t="s">
        <v>18151</v>
      </c>
      <c r="I4174" s="149" t="s">
        <v>18152</v>
      </c>
      <c r="J4174" s="149" t="s">
        <v>18153</v>
      </c>
      <c r="K4174" s="149"/>
      <c r="L4174" s="149" t="s">
        <v>287</v>
      </c>
      <c r="M4174" s="149"/>
      <c r="N4174" s="149" t="s">
        <v>263</v>
      </c>
      <c r="O4174" s="149" t="s">
        <v>214</v>
      </c>
      <c r="P4174" s="149" t="s">
        <v>53</v>
      </c>
      <c r="Q4174" s="149"/>
      <c r="R4174" s="149" t="s">
        <v>2521</v>
      </c>
      <c r="S4174" s="149" t="s">
        <v>289</v>
      </c>
      <c r="T4174" s="149" t="s">
        <v>17267</v>
      </c>
      <c r="U4174" s="149" t="s">
        <v>267</v>
      </c>
      <c r="V4174" s="149"/>
      <c r="W4174" s="149"/>
      <c r="X4174" s="149" t="s">
        <v>336</v>
      </c>
      <c r="Y4174" s="149"/>
      <c r="Z4174" s="149"/>
      <c r="AA4174" s="149"/>
      <c r="AB4174" s="149" t="s">
        <v>269</v>
      </c>
      <c r="AC4174" s="149" t="s">
        <v>270</v>
      </c>
      <c r="AD4174" s="149" t="s">
        <v>17267</v>
      </c>
      <c r="AE4174" s="149" t="s">
        <v>271</v>
      </c>
      <c r="AF4174" s="149"/>
      <c r="AG4174" s="149" t="s">
        <v>1098</v>
      </c>
      <c r="AH4174" s="149" t="s">
        <v>273</v>
      </c>
      <c r="AI4174" s="158">
        <v>67</v>
      </c>
      <c r="AJ4174" s="149"/>
      <c r="AK4174" s="159" t="s">
        <v>274</v>
      </c>
      <c r="AL4174" s="159" t="s">
        <v>274</v>
      </c>
      <c r="AM4174" s="149" t="s">
        <v>274</v>
      </c>
      <c r="AN4174" s="160">
        <v>4</v>
      </c>
      <c r="AO4174" s="149"/>
      <c r="AP4174" s="149" t="s">
        <v>274</v>
      </c>
      <c r="AQ4174" s="149" t="s">
        <v>275</v>
      </c>
      <c r="AR4174" s="158">
        <v>1</v>
      </c>
      <c r="AS4174" s="149" t="s">
        <v>275</v>
      </c>
      <c r="AT4174" s="149" t="s">
        <v>276</v>
      </c>
      <c r="AU4174" s="161">
        <v>1</v>
      </c>
      <c r="AV4174" s="159">
        <v>4015495.67</v>
      </c>
      <c r="AW4174" s="159">
        <v>160619.83</v>
      </c>
      <c r="AX4174" s="149" t="s">
        <v>274</v>
      </c>
      <c r="AY4174" s="159">
        <v>41371.77</v>
      </c>
      <c r="AZ4174" s="159">
        <v>41371.77</v>
      </c>
      <c r="BA4174" s="159">
        <v>165487.08</v>
      </c>
      <c r="BB4174" s="159">
        <v>2655094.6</v>
      </c>
      <c r="BC4174" s="162" t="s">
        <v>274</v>
      </c>
      <c r="BD4174" s="162">
        <v>0</v>
      </c>
      <c r="BE4174" s="159">
        <v>1360401.07</v>
      </c>
      <c r="BF4174" s="159">
        <v>1360401.07</v>
      </c>
      <c r="BG4174" s="159">
        <v>4015495.67</v>
      </c>
    </row>
    <row r="4175" ht="28.05" customHeight="1" spans="1:59">
      <c r="A4175" s="149"/>
      <c r="B4175" s="149"/>
      <c r="C4175" s="149"/>
      <c r="D4175" s="149" t="s">
        <v>3726</v>
      </c>
      <c r="E4175" s="340" t="s">
        <v>18154</v>
      </c>
      <c r="F4175" s="149" t="s">
        <v>3726</v>
      </c>
      <c r="G4175" s="149" t="s">
        <v>18155</v>
      </c>
      <c r="H4175" s="149" t="s">
        <v>18156</v>
      </c>
      <c r="I4175" s="149" t="s">
        <v>17788</v>
      </c>
      <c r="J4175" s="149" t="s">
        <v>18157</v>
      </c>
      <c r="K4175" s="149"/>
      <c r="L4175" s="149" t="s">
        <v>262</v>
      </c>
      <c r="M4175" s="149"/>
      <c r="N4175" s="149" t="s">
        <v>263</v>
      </c>
      <c r="O4175" s="149" t="s">
        <v>214</v>
      </c>
      <c r="P4175" s="149" t="s">
        <v>53</v>
      </c>
      <c r="Q4175" s="149"/>
      <c r="R4175" s="149" t="s">
        <v>62</v>
      </c>
      <c r="S4175" s="149" t="s">
        <v>17732</v>
      </c>
      <c r="T4175" s="149" t="s">
        <v>18073</v>
      </c>
      <c r="U4175" s="149" t="s">
        <v>267</v>
      </c>
      <c r="V4175" s="149"/>
      <c r="W4175" s="149"/>
      <c r="X4175" s="149" t="s">
        <v>268</v>
      </c>
      <c r="Y4175" s="149"/>
      <c r="Z4175" s="149"/>
      <c r="AA4175" s="149"/>
      <c r="AB4175" s="149" t="s">
        <v>269</v>
      </c>
      <c r="AC4175" s="149" t="s">
        <v>270</v>
      </c>
      <c r="AD4175" s="149" t="s">
        <v>18073</v>
      </c>
      <c r="AE4175" s="149" t="s">
        <v>271</v>
      </c>
      <c r="AF4175" s="149"/>
      <c r="AG4175" s="149" t="s">
        <v>1098</v>
      </c>
      <c r="AH4175" s="149" t="s">
        <v>273</v>
      </c>
      <c r="AI4175" s="158">
        <v>91</v>
      </c>
      <c r="AJ4175" s="149"/>
      <c r="AK4175" s="159" t="s">
        <v>274</v>
      </c>
      <c r="AL4175" s="159" t="s">
        <v>274</v>
      </c>
      <c r="AM4175" s="149" t="s">
        <v>274</v>
      </c>
      <c r="AN4175" s="160">
        <v>4</v>
      </c>
      <c r="AO4175" s="149"/>
      <c r="AP4175" s="149" t="s">
        <v>274</v>
      </c>
      <c r="AQ4175" s="149" t="s">
        <v>275</v>
      </c>
      <c r="AR4175" s="158">
        <v>1</v>
      </c>
      <c r="AS4175" s="149" t="s">
        <v>275</v>
      </c>
      <c r="AT4175" s="149" t="s">
        <v>276</v>
      </c>
      <c r="AU4175" s="161">
        <v>1</v>
      </c>
      <c r="AV4175" s="159">
        <v>52586.21</v>
      </c>
      <c r="AW4175" s="159">
        <v>2103.45</v>
      </c>
      <c r="AX4175" s="149" t="s">
        <v>274</v>
      </c>
      <c r="AY4175" s="159">
        <v>584.31</v>
      </c>
      <c r="AZ4175" s="159">
        <v>584.31</v>
      </c>
      <c r="BA4175" s="159">
        <v>2337.24</v>
      </c>
      <c r="BB4175" s="159">
        <v>47561.2</v>
      </c>
      <c r="BC4175" s="162" t="s">
        <v>274</v>
      </c>
      <c r="BD4175" s="162">
        <v>0</v>
      </c>
      <c r="BE4175" s="159">
        <v>5025.01</v>
      </c>
      <c r="BF4175" s="159">
        <v>5025.01</v>
      </c>
      <c r="BG4175" s="159">
        <v>52586.21</v>
      </c>
    </row>
    <row r="4176" ht="28.05" customHeight="1" spans="1:59">
      <c r="A4176" s="149"/>
      <c r="B4176" s="149"/>
      <c r="C4176" s="149"/>
      <c r="D4176" s="149" t="s">
        <v>3726</v>
      </c>
      <c r="E4176" s="340" t="s">
        <v>18158</v>
      </c>
      <c r="F4176" s="149" t="s">
        <v>3726</v>
      </c>
      <c r="G4176" s="149" t="s">
        <v>18159</v>
      </c>
      <c r="H4176" s="149" t="s">
        <v>18160</v>
      </c>
      <c r="I4176" s="149" t="s">
        <v>18161</v>
      </c>
      <c r="J4176" s="149" t="s">
        <v>18162</v>
      </c>
      <c r="K4176" s="149"/>
      <c r="L4176" s="149" t="s">
        <v>262</v>
      </c>
      <c r="M4176" s="149"/>
      <c r="N4176" s="149" t="s">
        <v>263</v>
      </c>
      <c r="O4176" s="149" t="s">
        <v>214</v>
      </c>
      <c r="P4176" s="149" t="s">
        <v>53</v>
      </c>
      <c r="Q4176" s="149"/>
      <c r="R4176" s="149" t="s">
        <v>8666</v>
      </c>
      <c r="S4176" s="149" t="s">
        <v>18163</v>
      </c>
      <c r="T4176" s="149" t="s">
        <v>18164</v>
      </c>
      <c r="U4176" s="149" t="s">
        <v>267</v>
      </c>
      <c r="V4176" s="149"/>
      <c r="W4176" s="149"/>
      <c r="X4176" s="149" t="s">
        <v>51</v>
      </c>
      <c r="Y4176" s="149"/>
      <c r="Z4176" s="149"/>
      <c r="AA4176" s="149"/>
      <c r="AB4176" s="149" t="s">
        <v>269</v>
      </c>
      <c r="AC4176" s="149" t="s">
        <v>270</v>
      </c>
      <c r="AD4176" s="149" t="s">
        <v>18164</v>
      </c>
      <c r="AE4176" s="149" t="s">
        <v>271</v>
      </c>
      <c r="AF4176" s="149"/>
      <c r="AG4176" s="149" t="s">
        <v>1098</v>
      </c>
      <c r="AH4176" s="149" t="s">
        <v>273</v>
      </c>
      <c r="AI4176" s="158">
        <v>19</v>
      </c>
      <c r="AJ4176" s="149"/>
      <c r="AK4176" s="159" t="s">
        <v>274</v>
      </c>
      <c r="AL4176" s="159" t="s">
        <v>274</v>
      </c>
      <c r="AM4176" s="149" t="s">
        <v>274</v>
      </c>
      <c r="AN4176" s="160">
        <v>4</v>
      </c>
      <c r="AO4176" s="149"/>
      <c r="AP4176" s="149" t="s">
        <v>274</v>
      </c>
      <c r="AQ4176" s="149" t="s">
        <v>275</v>
      </c>
      <c r="AR4176" s="158">
        <v>1</v>
      </c>
      <c r="AS4176" s="149" t="s">
        <v>275</v>
      </c>
      <c r="AT4176" s="149" t="s">
        <v>276</v>
      </c>
      <c r="AU4176" s="161">
        <v>1</v>
      </c>
      <c r="AV4176" s="159">
        <v>2566.37</v>
      </c>
      <c r="AW4176" s="159">
        <v>102.65</v>
      </c>
      <c r="AX4176" s="149" t="s">
        <v>274</v>
      </c>
      <c r="AY4176" s="159">
        <v>25.66</v>
      </c>
      <c r="AZ4176" s="159">
        <v>25.66</v>
      </c>
      <c r="BA4176" s="159">
        <v>102.64</v>
      </c>
      <c r="BB4176" s="159">
        <v>487.54</v>
      </c>
      <c r="BC4176" s="162" t="s">
        <v>274</v>
      </c>
      <c r="BD4176" s="162">
        <v>0</v>
      </c>
      <c r="BE4176" s="159">
        <v>2078.83</v>
      </c>
      <c r="BF4176" s="159">
        <v>2078.83</v>
      </c>
      <c r="BG4176" s="159">
        <v>2566.37</v>
      </c>
    </row>
    <row r="4177" ht="28.05" customHeight="1" spans="1:59">
      <c r="A4177" s="149"/>
      <c r="B4177" s="149"/>
      <c r="C4177" s="149"/>
      <c r="D4177" s="149" t="s">
        <v>3726</v>
      </c>
      <c r="E4177" s="340" t="s">
        <v>18165</v>
      </c>
      <c r="F4177" s="149" t="s">
        <v>3726</v>
      </c>
      <c r="G4177" s="149" t="s">
        <v>18166</v>
      </c>
      <c r="H4177" s="149" t="s">
        <v>18167</v>
      </c>
      <c r="I4177" s="149" t="s">
        <v>18007</v>
      </c>
      <c r="J4177" s="149" t="s">
        <v>18168</v>
      </c>
      <c r="K4177" s="149"/>
      <c r="L4177" s="149" t="s">
        <v>262</v>
      </c>
      <c r="M4177" s="149"/>
      <c r="N4177" s="149" t="s">
        <v>263</v>
      </c>
      <c r="O4177" s="149" t="s">
        <v>214</v>
      </c>
      <c r="P4177" s="149" t="s">
        <v>53</v>
      </c>
      <c r="Q4177" s="149"/>
      <c r="R4177" s="149" t="s">
        <v>62</v>
      </c>
      <c r="S4177" s="149" t="s">
        <v>17732</v>
      </c>
      <c r="T4177" s="149" t="s">
        <v>18073</v>
      </c>
      <c r="U4177" s="149" t="s">
        <v>267</v>
      </c>
      <c r="V4177" s="149"/>
      <c r="W4177" s="149"/>
      <c r="X4177" s="149" t="s">
        <v>268</v>
      </c>
      <c r="Y4177" s="149"/>
      <c r="Z4177" s="149"/>
      <c r="AA4177" s="149"/>
      <c r="AB4177" s="149" t="s">
        <v>269</v>
      </c>
      <c r="AC4177" s="149" t="s">
        <v>270</v>
      </c>
      <c r="AD4177" s="149" t="s">
        <v>18073</v>
      </c>
      <c r="AE4177" s="149" t="s">
        <v>271</v>
      </c>
      <c r="AF4177" s="149"/>
      <c r="AG4177" s="149" t="s">
        <v>1098</v>
      </c>
      <c r="AH4177" s="149" t="s">
        <v>273</v>
      </c>
      <c r="AI4177" s="158">
        <v>91</v>
      </c>
      <c r="AJ4177" s="149"/>
      <c r="AK4177" s="159" t="s">
        <v>274</v>
      </c>
      <c r="AL4177" s="159" t="s">
        <v>274</v>
      </c>
      <c r="AM4177" s="149" t="s">
        <v>274</v>
      </c>
      <c r="AN4177" s="160">
        <v>4</v>
      </c>
      <c r="AO4177" s="149"/>
      <c r="AP4177" s="149" t="s">
        <v>274</v>
      </c>
      <c r="AQ4177" s="149" t="s">
        <v>275</v>
      </c>
      <c r="AR4177" s="158">
        <v>1</v>
      </c>
      <c r="AS4177" s="149" t="s">
        <v>275</v>
      </c>
      <c r="AT4177" s="149" t="s">
        <v>276</v>
      </c>
      <c r="AU4177" s="161">
        <v>1</v>
      </c>
      <c r="AV4177" s="159">
        <v>5258.62</v>
      </c>
      <c r="AW4177" s="159">
        <v>210.34</v>
      </c>
      <c r="AX4177" s="149" t="s">
        <v>274</v>
      </c>
      <c r="AY4177" s="159">
        <v>58.4</v>
      </c>
      <c r="AZ4177" s="159">
        <v>58.4</v>
      </c>
      <c r="BA4177" s="159">
        <v>233.57</v>
      </c>
      <c r="BB4177" s="159">
        <v>4756.31</v>
      </c>
      <c r="BC4177" s="162" t="s">
        <v>274</v>
      </c>
      <c r="BD4177" s="162">
        <v>0</v>
      </c>
      <c r="BE4177" s="159">
        <v>502.31</v>
      </c>
      <c r="BF4177" s="159">
        <v>502.31</v>
      </c>
      <c r="BG4177" s="159">
        <v>5258.62</v>
      </c>
    </row>
    <row r="4178" ht="28.05" customHeight="1" spans="1:59">
      <c r="A4178" s="149"/>
      <c r="B4178" s="149"/>
      <c r="C4178" s="149"/>
      <c r="D4178" s="149" t="s">
        <v>3726</v>
      </c>
      <c r="E4178" s="340" t="s">
        <v>18169</v>
      </c>
      <c r="F4178" s="149" t="s">
        <v>3726</v>
      </c>
      <c r="G4178" s="149" t="s">
        <v>18170</v>
      </c>
      <c r="H4178" s="149" t="s">
        <v>18171</v>
      </c>
      <c r="I4178" s="149" t="s">
        <v>18172</v>
      </c>
      <c r="J4178" s="149" t="s">
        <v>18173</v>
      </c>
      <c r="K4178" s="149"/>
      <c r="L4178" s="149" t="s">
        <v>262</v>
      </c>
      <c r="M4178" s="149"/>
      <c r="N4178" s="149" t="s">
        <v>263</v>
      </c>
      <c r="O4178" s="149" t="s">
        <v>214</v>
      </c>
      <c r="P4178" s="149" t="s">
        <v>53</v>
      </c>
      <c r="Q4178" s="149"/>
      <c r="R4178" s="149" t="s">
        <v>4112</v>
      </c>
      <c r="S4178" s="149" t="s">
        <v>18174</v>
      </c>
      <c r="T4178" s="149" t="s">
        <v>18164</v>
      </c>
      <c r="U4178" s="149" t="s">
        <v>267</v>
      </c>
      <c r="V4178" s="149"/>
      <c r="W4178" s="149"/>
      <c r="X4178" s="149" t="s">
        <v>705</v>
      </c>
      <c r="Y4178" s="149"/>
      <c r="Z4178" s="149"/>
      <c r="AA4178" s="149"/>
      <c r="AB4178" s="149" t="s">
        <v>269</v>
      </c>
      <c r="AC4178" s="149" t="s">
        <v>270</v>
      </c>
      <c r="AD4178" s="149" t="s">
        <v>18164</v>
      </c>
      <c r="AE4178" s="149" t="s">
        <v>271</v>
      </c>
      <c r="AF4178" s="149"/>
      <c r="AG4178" s="149" t="s">
        <v>1098</v>
      </c>
      <c r="AH4178" s="149" t="s">
        <v>273</v>
      </c>
      <c r="AI4178" s="158">
        <v>19</v>
      </c>
      <c r="AJ4178" s="149"/>
      <c r="AK4178" s="159" t="s">
        <v>274</v>
      </c>
      <c r="AL4178" s="159" t="s">
        <v>274</v>
      </c>
      <c r="AM4178" s="149" t="s">
        <v>274</v>
      </c>
      <c r="AN4178" s="160">
        <v>4</v>
      </c>
      <c r="AO4178" s="149"/>
      <c r="AP4178" s="149" t="s">
        <v>274</v>
      </c>
      <c r="AQ4178" s="149" t="s">
        <v>275</v>
      </c>
      <c r="AR4178" s="158">
        <v>1</v>
      </c>
      <c r="AS4178" s="149" t="s">
        <v>275</v>
      </c>
      <c r="AT4178" s="149" t="s">
        <v>276</v>
      </c>
      <c r="AU4178" s="161">
        <v>1</v>
      </c>
      <c r="AV4178" s="159">
        <v>17699.12</v>
      </c>
      <c r="AW4178" s="159">
        <v>707.96</v>
      </c>
      <c r="AX4178" s="149" t="s">
        <v>274</v>
      </c>
      <c r="AY4178" s="159">
        <v>176.99</v>
      </c>
      <c r="AZ4178" s="159">
        <v>176.99</v>
      </c>
      <c r="BA4178" s="159">
        <v>707.96</v>
      </c>
      <c r="BB4178" s="159">
        <v>3362.81</v>
      </c>
      <c r="BC4178" s="162" t="s">
        <v>274</v>
      </c>
      <c r="BD4178" s="162">
        <v>0</v>
      </c>
      <c r="BE4178" s="159">
        <v>14336.31</v>
      </c>
      <c r="BF4178" s="159">
        <v>14336.31</v>
      </c>
      <c r="BG4178" s="159">
        <v>17699.12</v>
      </c>
    </row>
    <row r="4179" ht="28.05" customHeight="1" spans="1:59">
      <c r="A4179" s="149"/>
      <c r="B4179" s="149"/>
      <c r="C4179" s="149"/>
      <c r="D4179" s="149" t="s">
        <v>3726</v>
      </c>
      <c r="E4179" s="340" t="s">
        <v>18175</v>
      </c>
      <c r="F4179" s="149" t="s">
        <v>3726</v>
      </c>
      <c r="G4179" s="149" t="s">
        <v>18176</v>
      </c>
      <c r="H4179" s="149" t="s">
        <v>18177</v>
      </c>
      <c r="I4179" s="149" t="s">
        <v>18178</v>
      </c>
      <c r="J4179" s="149" t="s">
        <v>18179</v>
      </c>
      <c r="K4179" s="149"/>
      <c r="L4179" s="149" t="s">
        <v>262</v>
      </c>
      <c r="M4179" s="149"/>
      <c r="N4179" s="149" t="s">
        <v>263</v>
      </c>
      <c r="O4179" s="149" t="s">
        <v>214</v>
      </c>
      <c r="P4179" s="149" t="s">
        <v>53</v>
      </c>
      <c r="Q4179" s="149"/>
      <c r="R4179" s="149" t="s">
        <v>2521</v>
      </c>
      <c r="S4179" s="149" t="s">
        <v>4258</v>
      </c>
      <c r="T4179" s="149" t="s">
        <v>18148</v>
      </c>
      <c r="U4179" s="149" t="s">
        <v>267</v>
      </c>
      <c r="V4179" s="149"/>
      <c r="W4179" s="149"/>
      <c r="X4179" s="149" t="s">
        <v>336</v>
      </c>
      <c r="Y4179" s="149"/>
      <c r="Z4179" s="149"/>
      <c r="AA4179" s="149"/>
      <c r="AB4179" s="149" t="s">
        <v>269</v>
      </c>
      <c r="AC4179" s="149" t="s">
        <v>270</v>
      </c>
      <c r="AD4179" s="149" t="s">
        <v>18148</v>
      </c>
      <c r="AE4179" s="149" t="s">
        <v>271</v>
      </c>
      <c r="AF4179" s="149"/>
      <c r="AG4179" s="149" t="s">
        <v>1098</v>
      </c>
      <c r="AH4179" s="149" t="s">
        <v>273</v>
      </c>
      <c r="AI4179" s="158">
        <v>58</v>
      </c>
      <c r="AJ4179" s="149"/>
      <c r="AK4179" s="159" t="s">
        <v>274</v>
      </c>
      <c r="AL4179" s="159" t="s">
        <v>274</v>
      </c>
      <c r="AM4179" s="149" t="s">
        <v>274</v>
      </c>
      <c r="AN4179" s="160">
        <v>4</v>
      </c>
      <c r="AO4179" s="149"/>
      <c r="AP4179" s="149" t="s">
        <v>274</v>
      </c>
      <c r="AQ4179" s="149" t="s">
        <v>275</v>
      </c>
      <c r="AR4179" s="158">
        <v>1</v>
      </c>
      <c r="AS4179" s="149" t="s">
        <v>275</v>
      </c>
      <c r="AT4179" s="149" t="s">
        <v>276</v>
      </c>
      <c r="AU4179" s="161">
        <v>1</v>
      </c>
      <c r="AV4179" s="159">
        <v>13274.33</v>
      </c>
      <c r="AW4179" s="159">
        <v>530.97</v>
      </c>
      <c r="AX4179" s="149" t="s">
        <v>274</v>
      </c>
      <c r="AY4179" s="159">
        <v>132.75</v>
      </c>
      <c r="AZ4179" s="159">
        <v>132.75</v>
      </c>
      <c r="BA4179" s="159">
        <v>531</v>
      </c>
      <c r="BB4179" s="159">
        <v>7698.96</v>
      </c>
      <c r="BC4179" s="162" t="s">
        <v>274</v>
      </c>
      <c r="BD4179" s="162">
        <v>0</v>
      </c>
      <c r="BE4179" s="159">
        <v>5575.37</v>
      </c>
      <c r="BF4179" s="159">
        <v>5575.37</v>
      </c>
      <c r="BG4179" s="159">
        <v>13274.33</v>
      </c>
    </row>
    <row r="4180" ht="28.05" customHeight="1" spans="1:59">
      <c r="A4180" s="149"/>
      <c r="B4180" s="149"/>
      <c r="C4180" s="149"/>
      <c r="D4180" s="149" t="s">
        <v>3726</v>
      </c>
      <c r="E4180" s="340" t="s">
        <v>18180</v>
      </c>
      <c r="F4180" s="149" t="s">
        <v>3726</v>
      </c>
      <c r="G4180" s="149" t="s">
        <v>18181</v>
      </c>
      <c r="H4180" s="149" t="s">
        <v>18177</v>
      </c>
      <c r="I4180" s="149" t="s">
        <v>18178</v>
      </c>
      <c r="J4180" s="149" t="s">
        <v>18182</v>
      </c>
      <c r="K4180" s="149"/>
      <c r="L4180" s="149" t="s">
        <v>262</v>
      </c>
      <c r="M4180" s="149"/>
      <c r="N4180" s="149" t="s">
        <v>263</v>
      </c>
      <c r="O4180" s="149" t="s">
        <v>214</v>
      </c>
      <c r="P4180" s="149" t="s">
        <v>53</v>
      </c>
      <c r="Q4180" s="149"/>
      <c r="R4180" s="149" t="s">
        <v>3921</v>
      </c>
      <c r="S4180" s="149" t="s">
        <v>4258</v>
      </c>
      <c r="T4180" s="149" t="s">
        <v>18148</v>
      </c>
      <c r="U4180" s="149" t="s">
        <v>267</v>
      </c>
      <c r="V4180" s="149"/>
      <c r="W4180" s="149"/>
      <c r="X4180" s="149" t="s">
        <v>336</v>
      </c>
      <c r="Y4180" s="149"/>
      <c r="Z4180" s="149"/>
      <c r="AA4180" s="149"/>
      <c r="AB4180" s="149" t="s">
        <v>269</v>
      </c>
      <c r="AC4180" s="149" t="s">
        <v>270</v>
      </c>
      <c r="AD4180" s="149" t="s">
        <v>18148</v>
      </c>
      <c r="AE4180" s="149" t="s">
        <v>271</v>
      </c>
      <c r="AF4180" s="149"/>
      <c r="AG4180" s="149" t="s">
        <v>1098</v>
      </c>
      <c r="AH4180" s="149" t="s">
        <v>273</v>
      </c>
      <c r="AI4180" s="158">
        <v>58</v>
      </c>
      <c r="AJ4180" s="149"/>
      <c r="AK4180" s="159" t="s">
        <v>274</v>
      </c>
      <c r="AL4180" s="159" t="s">
        <v>274</v>
      </c>
      <c r="AM4180" s="149" t="s">
        <v>274</v>
      </c>
      <c r="AN4180" s="160">
        <v>4</v>
      </c>
      <c r="AO4180" s="149"/>
      <c r="AP4180" s="149" t="s">
        <v>274</v>
      </c>
      <c r="AQ4180" s="149" t="s">
        <v>275</v>
      </c>
      <c r="AR4180" s="158">
        <v>1</v>
      </c>
      <c r="AS4180" s="149" t="s">
        <v>275</v>
      </c>
      <c r="AT4180" s="149" t="s">
        <v>276</v>
      </c>
      <c r="AU4180" s="161">
        <v>1</v>
      </c>
      <c r="AV4180" s="159">
        <v>13274.34</v>
      </c>
      <c r="AW4180" s="159">
        <v>530.97</v>
      </c>
      <c r="AX4180" s="149" t="s">
        <v>274</v>
      </c>
      <c r="AY4180" s="159">
        <v>132.75</v>
      </c>
      <c r="AZ4180" s="159">
        <v>132.75</v>
      </c>
      <c r="BA4180" s="159">
        <v>531</v>
      </c>
      <c r="BB4180" s="159">
        <v>7698.96</v>
      </c>
      <c r="BC4180" s="162" t="s">
        <v>274</v>
      </c>
      <c r="BD4180" s="162">
        <v>0</v>
      </c>
      <c r="BE4180" s="159">
        <v>5575.38</v>
      </c>
      <c r="BF4180" s="159">
        <v>5575.38</v>
      </c>
      <c r="BG4180" s="159">
        <v>13274.34</v>
      </c>
    </row>
    <row r="4181" ht="28.05" customHeight="1" spans="1:59">
      <c r="A4181" s="149"/>
      <c r="B4181" s="149"/>
      <c r="C4181" s="149"/>
      <c r="D4181" s="149" t="s">
        <v>3726</v>
      </c>
      <c r="E4181" s="340" t="s">
        <v>18183</v>
      </c>
      <c r="F4181" s="149" t="s">
        <v>3726</v>
      </c>
      <c r="G4181" s="149" t="s">
        <v>18184</v>
      </c>
      <c r="H4181" s="149" t="s">
        <v>18185</v>
      </c>
      <c r="I4181" s="149" t="s">
        <v>17743</v>
      </c>
      <c r="J4181" s="149" t="s">
        <v>18186</v>
      </c>
      <c r="K4181" s="149"/>
      <c r="L4181" s="149" t="s">
        <v>262</v>
      </c>
      <c r="M4181" s="149"/>
      <c r="N4181" s="149" t="s">
        <v>263</v>
      </c>
      <c r="O4181" s="149" t="s">
        <v>214</v>
      </c>
      <c r="P4181" s="149" t="s">
        <v>53</v>
      </c>
      <c r="Q4181" s="149"/>
      <c r="R4181" s="149" t="s">
        <v>62</v>
      </c>
      <c r="S4181" s="149" t="s">
        <v>17732</v>
      </c>
      <c r="T4181" s="149" t="s">
        <v>18073</v>
      </c>
      <c r="U4181" s="149" t="s">
        <v>267</v>
      </c>
      <c r="V4181" s="149"/>
      <c r="W4181" s="149"/>
      <c r="X4181" s="149" t="s">
        <v>268</v>
      </c>
      <c r="Y4181" s="149"/>
      <c r="Z4181" s="149"/>
      <c r="AA4181" s="149"/>
      <c r="AB4181" s="149" t="s">
        <v>269</v>
      </c>
      <c r="AC4181" s="149" t="s">
        <v>318</v>
      </c>
      <c r="AD4181" s="149" t="s">
        <v>18073</v>
      </c>
      <c r="AE4181" s="149" t="s">
        <v>271</v>
      </c>
      <c r="AF4181" s="149"/>
      <c r="AG4181" s="149" t="s">
        <v>1098</v>
      </c>
      <c r="AH4181" s="149" t="s">
        <v>273</v>
      </c>
      <c r="AI4181" s="158">
        <v>79</v>
      </c>
      <c r="AJ4181" s="149"/>
      <c r="AK4181" s="159" t="s">
        <v>274</v>
      </c>
      <c r="AL4181" s="159" t="s">
        <v>274</v>
      </c>
      <c r="AM4181" s="149" t="s">
        <v>274</v>
      </c>
      <c r="AN4181" s="160">
        <v>4</v>
      </c>
      <c r="AO4181" s="149"/>
      <c r="AP4181" s="149" t="s">
        <v>274</v>
      </c>
      <c r="AQ4181" s="149" t="s">
        <v>275</v>
      </c>
      <c r="AR4181" s="158">
        <v>1</v>
      </c>
      <c r="AS4181" s="149" t="s">
        <v>275</v>
      </c>
      <c r="AT4181" s="149" t="s">
        <v>276</v>
      </c>
      <c r="AU4181" s="161">
        <v>1</v>
      </c>
      <c r="AV4181" s="159">
        <v>12931.03</v>
      </c>
      <c r="AW4181" s="159">
        <v>517.24</v>
      </c>
      <c r="AX4181" s="149" t="s">
        <v>274</v>
      </c>
      <c r="AY4181" s="162">
        <v>0</v>
      </c>
      <c r="AZ4181" s="162" t="s">
        <v>274</v>
      </c>
      <c r="BA4181" s="162">
        <v>0</v>
      </c>
      <c r="BB4181" s="159">
        <v>9957.22</v>
      </c>
      <c r="BC4181" s="162" t="s">
        <v>274</v>
      </c>
      <c r="BD4181" s="159">
        <v>2456.57</v>
      </c>
      <c r="BE4181" s="159">
        <v>2973.81</v>
      </c>
      <c r="BF4181" s="159">
        <v>517.24</v>
      </c>
      <c r="BG4181" s="159">
        <v>12931.03</v>
      </c>
    </row>
    <row r="4182" ht="28.05" customHeight="1" spans="1:59">
      <c r="A4182" s="149"/>
      <c r="B4182" s="149"/>
      <c r="C4182" s="149"/>
      <c r="D4182" s="149" t="s">
        <v>3726</v>
      </c>
      <c r="E4182" s="340" t="s">
        <v>18187</v>
      </c>
      <c r="F4182" s="149" t="s">
        <v>3726</v>
      </c>
      <c r="G4182" s="149" t="s">
        <v>18188</v>
      </c>
      <c r="H4182" s="149" t="s">
        <v>3900</v>
      </c>
      <c r="I4182" s="149" t="s">
        <v>18189</v>
      </c>
      <c r="J4182" s="149" t="s">
        <v>18190</v>
      </c>
      <c r="K4182" s="149"/>
      <c r="L4182" s="149" t="s">
        <v>262</v>
      </c>
      <c r="M4182" s="149"/>
      <c r="N4182" s="149" t="s">
        <v>263</v>
      </c>
      <c r="O4182" s="149" t="s">
        <v>214</v>
      </c>
      <c r="P4182" s="149" t="s">
        <v>53</v>
      </c>
      <c r="Q4182" s="149"/>
      <c r="R4182" s="149" t="s">
        <v>3903</v>
      </c>
      <c r="S4182" s="149" t="s">
        <v>4974</v>
      </c>
      <c r="T4182" s="149" t="s">
        <v>18191</v>
      </c>
      <c r="U4182" s="149" t="s">
        <v>267</v>
      </c>
      <c r="V4182" s="149"/>
      <c r="W4182" s="149"/>
      <c r="X4182" s="149" t="s">
        <v>336</v>
      </c>
      <c r="Y4182" s="149"/>
      <c r="Z4182" s="149"/>
      <c r="AA4182" s="149"/>
      <c r="AB4182" s="149" t="s">
        <v>269</v>
      </c>
      <c r="AC4182" s="149" t="s">
        <v>270</v>
      </c>
      <c r="AD4182" s="149" t="s">
        <v>18191</v>
      </c>
      <c r="AE4182" s="149" t="s">
        <v>271</v>
      </c>
      <c r="AF4182" s="149"/>
      <c r="AG4182" s="149" t="s">
        <v>1098</v>
      </c>
      <c r="AH4182" s="149" t="s">
        <v>273</v>
      </c>
      <c r="AI4182" s="158">
        <v>58</v>
      </c>
      <c r="AJ4182" s="149"/>
      <c r="AK4182" s="159" t="s">
        <v>274</v>
      </c>
      <c r="AL4182" s="159" t="s">
        <v>274</v>
      </c>
      <c r="AM4182" s="149" t="s">
        <v>274</v>
      </c>
      <c r="AN4182" s="160">
        <v>4</v>
      </c>
      <c r="AO4182" s="149"/>
      <c r="AP4182" s="149" t="s">
        <v>274</v>
      </c>
      <c r="AQ4182" s="149" t="s">
        <v>275</v>
      </c>
      <c r="AR4182" s="158">
        <v>1</v>
      </c>
      <c r="AS4182" s="149" t="s">
        <v>275</v>
      </c>
      <c r="AT4182" s="149" t="s">
        <v>276</v>
      </c>
      <c r="AU4182" s="161">
        <v>1</v>
      </c>
      <c r="AV4182" s="159">
        <v>3982.3</v>
      </c>
      <c r="AW4182" s="159">
        <v>159.29</v>
      </c>
      <c r="AX4182" s="149" t="s">
        <v>274</v>
      </c>
      <c r="AY4182" s="159">
        <v>39.83</v>
      </c>
      <c r="AZ4182" s="159">
        <v>39.83</v>
      </c>
      <c r="BA4182" s="159">
        <v>159.32</v>
      </c>
      <c r="BB4182" s="159">
        <v>2309.6</v>
      </c>
      <c r="BC4182" s="162" t="s">
        <v>274</v>
      </c>
      <c r="BD4182" s="162">
        <v>0</v>
      </c>
      <c r="BE4182" s="159">
        <v>1672.7</v>
      </c>
      <c r="BF4182" s="159">
        <v>1672.7</v>
      </c>
      <c r="BG4182" s="159">
        <v>3982.3</v>
      </c>
    </row>
    <row r="4183" ht="28.05" customHeight="1" spans="1:59">
      <c r="A4183" s="149"/>
      <c r="B4183" s="149"/>
      <c r="C4183" s="149"/>
      <c r="D4183" s="149" t="s">
        <v>3726</v>
      </c>
      <c r="E4183" s="340" t="s">
        <v>18192</v>
      </c>
      <c r="F4183" s="149" t="s">
        <v>3726</v>
      </c>
      <c r="G4183" s="149" t="s">
        <v>18193</v>
      </c>
      <c r="H4183" s="149" t="s">
        <v>7790</v>
      </c>
      <c r="I4183" s="149" t="s">
        <v>18194</v>
      </c>
      <c r="J4183" s="149" t="s">
        <v>18195</v>
      </c>
      <c r="K4183" s="149"/>
      <c r="L4183" s="149" t="s">
        <v>262</v>
      </c>
      <c r="M4183" s="149"/>
      <c r="N4183" s="149" t="s">
        <v>263</v>
      </c>
      <c r="O4183" s="149" t="s">
        <v>214</v>
      </c>
      <c r="P4183" s="149" t="s">
        <v>53</v>
      </c>
      <c r="Q4183" s="149"/>
      <c r="R4183" s="149" t="s">
        <v>18196</v>
      </c>
      <c r="S4183" s="149" t="s">
        <v>4131</v>
      </c>
      <c r="T4183" s="149" t="s">
        <v>18197</v>
      </c>
      <c r="U4183" s="149" t="s">
        <v>267</v>
      </c>
      <c r="V4183" s="149"/>
      <c r="W4183" s="149"/>
      <c r="X4183" s="149" t="s">
        <v>336</v>
      </c>
      <c r="Y4183" s="149"/>
      <c r="Z4183" s="149"/>
      <c r="AA4183" s="149"/>
      <c r="AB4183" s="149" t="s">
        <v>269</v>
      </c>
      <c r="AC4183" s="149" t="s">
        <v>270</v>
      </c>
      <c r="AD4183" s="149" t="s">
        <v>18197</v>
      </c>
      <c r="AE4183" s="149" t="s">
        <v>271</v>
      </c>
      <c r="AF4183" s="149"/>
      <c r="AG4183" s="149" t="s">
        <v>1098</v>
      </c>
      <c r="AH4183" s="149" t="s">
        <v>273</v>
      </c>
      <c r="AI4183" s="158">
        <v>19</v>
      </c>
      <c r="AJ4183" s="149"/>
      <c r="AK4183" s="159" t="s">
        <v>274</v>
      </c>
      <c r="AL4183" s="159" t="s">
        <v>274</v>
      </c>
      <c r="AM4183" s="149" t="s">
        <v>274</v>
      </c>
      <c r="AN4183" s="160">
        <v>4</v>
      </c>
      <c r="AO4183" s="149"/>
      <c r="AP4183" s="149" t="s">
        <v>274</v>
      </c>
      <c r="AQ4183" s="149" t="s">
        <v>275</v>
      </c>
      <c r="AR4183" s="158">
        <v>1</v>
      </c>
      <c r="AS4183" s="149" t="s">
        <v>275</v>
      </c>
      <c r="AT4183" s="149" t="s">
        <v>276</v>
      </c>
      <c r="AU4183" s="161">
        <v>1</v>
      </c>
      <c r="AV4183" s="159">
        <v>21238.94</v>
      </c>
      <c r="AW4183" s="159">
        <v>849.56</v>
      </c>
      <c r="AX4183" s="149" t="s">
        <v>274</v>
      </c>
      <c r="AY4183" s="159">
        <v>212.39</v>
      </c>
      <c r="AZ4183" s="159">
        <v>212.39</v>
      </c>
      <c r="BA4183" s="159">
        <v>849.56</v>
      </c>
      <c r="BB4183" s="159">
        <v>4035.41</v>
      </c>
      <c r="BC4183" s="162" t="s">
        <v>274</v>
      </c>
      <c r="BD4183" s="162">
        <v>0</v>
      </c>
      <c r="BE4183" s="159">
        <v>17203.53</v>
      </c>
      <c r="BF4183" s="159">
        <v>17203.53</v>
      </c>
      <c r="BG4183" s="159">
        <v>21238.94</v>
      </c>
    </row>
    <row r="4184" ht="28.05" customHeight="1" spans="1:59">
      <c r="A4184" s="149"/>
      <c r="B4184" s="149"/>
      <c r="C4184" s="149"/>
      <c r="D4184" s="149" t="s">
        <v>3726</v>
      </c>
      <c r="E4184" s="340" t="s">
        <v>18198</v>
      </c>
      <c r="F4184" s="149" t="s">
        <v>3726</v>
      </c>
      <c r="G4184" s="149" t="s">
        <v>18199</v>
      </c>
      <c r="H4184" s="149" t="s">
        <v>4476</v>
      </c>
      <c r="I4184" s="149" t="s">
        <v>18200</v>
      </c>
      <c r="J4184" s="149" t="s">
        <v>18201</v>
      </c>
      <c r="K4184" s="149"/>
      <c r="L4184" s="149" t="s">
        <v>262</v>
      </c>
      <c r="M4184" s="149"/>
      <c r="N4184" s="149" t="s">
        <v>263</v>
      </c>
      <c r="O4184" s="149" t="s">
        <v>214</v>
      </c>
      <c r="P4184" s="149" t="s">
        <v>53</v>
      </c>
      <c r="Q4184" s="149"/>
      <c r="R4184" s="149" t="s">
        <v>3933</v>
      </c>
      <c r="S4184" s="149" t="s">
        <v>3872</v>
      </c>
      <c r="T4184" s="149" t="s">
        <v>18202</v>
      </c>
      <c r="U4184" s="149" t="s">
        <v>267</v>
      </c>
      <c r="V4184" s="149"/>
      <c r="W4184" s="149"/>
      <c r="X4184" s="149" t="s">
        <v>268</v>
      </c>
      <c r="Y4184" s="149"/>
      <c r="Z4184" s="149"/>
      <c r="AA4184" s="149"/>
      <c r="AB4184" s="149" t="s">
        <v>269</v>
      </c>
      <c r="AC4184" s="149" t="s">
        <v>270</v>
      </c>
      <c r="AD4184" s="149" t="s">
        <v>18202</v>
      </c>
      <c r="AE4184" s="149" t="s">
        <v>271</v>
      </c>
      <c r="AF4184" s="149"/>
      <c r="AG4184" s="149" t="s">
        <v>1098</v>
      </c>
      <c r="AH4184" s="149" t="s">
        <v>273</v>
      </c>
      <c r="AI4184" s="158">
        <v>19</v>
      </c>
      <c r="AJ4184" s="149"/>
      <c r="AK4184" s="159" t="s">
        <v>274</v>
      </c>
      <c r="AL4184" s="159" t="s">
        <v>274</v>
      </c>
      <c r="AM4184" s="149" t="s">
        <v>274</v>
      </c>
      <c r="AN4184" s="160">
        <v>4</v>
      </c>
      <c r="AO4184" s="149"/>
      <c r="AP4184" s="149" t="s">
        <v>274</v>
      </c>
      <c r="AQ4184" s="149" t="s">
        <v>275</v>
      </c>
      <c r="AR4184" s="158">
        <v>1</v>
      </c>
      <c r="AS4184" s="149" t="s">
        <v>275</v>
      </c>
      <c r="AT4184" s="149" t="s">
        <v>276</v>
      </c>
      <c r="AU4184" s="161">
        <v>1</v>
      </c>
      <c r="AV4184" s="159">
        <v>13274.34</v>
      </c>
      <c r="AW4184" s="159">
        <v>530.97</v>
      </c>
      <c r="AX4184" s="149" t="s">
        <v>274</v>
      </c>
      <c r="AY4184" s="159">
        <v>132.74</v>
      </c>
      <c r="AZ4184" s="159">
        <v>132.74</v>
      </c>
      <c r="BA4184" s="159">
        <v>530.96</v>
      </c>
      <c r="BB4184" s="159">
        <v>2522.06</v>
      </c>
      <c r="BC4184" s="162" t="s">
        <v>274</v>
      </c>
      <c r="BD4184" s="162">
        <v>0</v>
      </c>
      <c r="BE4184" s="159">
        <v>10752.28</v>
      </c>
      <c r="BF4184" s="159">
        <v>10752.28</v>
      </c>
      <c r="BG4184" s="159">
        <v>13274.34</v>
      </c>
    </row>
    <row r="4185" ht="28.05" customHeight="1" spans="1:59">
      <c r="A4185" s="149"/>
      <c r="B4185" s="149"/>
      <c r="C4185" s="149"/>
      <c r="D4185" s="149" t="s">
        <v>3726</v>
      </c>
      <c r="E4185" s="340" t="s">
        <v>18203</v>
      </c>
      <c r="F4185" s="149" t="s">
        <v>3726</v>
      </c>
      <c r="G4185" s="149" t="s">
        <v>18204</v>
      </c>
      <c r="H4185" s="149" t="s">
        <v>18205</v>
      </c>
      <c r="I4185" s="149"/>
      <c r="J4185" s="149" t="s">
        <v>18206</v>
      </c>
      <c r="K4185" s="149"/>
      <c r="L4185" s="149" t="s">
        <v>262</v>
      </c>
      <c r="M4185" s="149"/>
      <c r="N4185" s="149" t="s">
        <v>263</v>
      </c>
      <c r="O4185" s="149" t="s">
        <v>214</v>
      </c>
      <c r="P4185" s="149" t="s">
        <v>53</v>
      </c>
      <c r="Q4185" s="149"/>
      <c r="R4185" s="149" t="s">
        <v>62</v>
      </c>
      <c r="S4185" s="149" t="s">
        <v>17732</v>
      </c>
      <c r="T4185" s="149" t="s">
        <v>18073</v>
      </c>
      <c r="U4185" s="149" t="s">
        <v>267</v>
      </c>
      <c r="V4185" s="149"/>
      <c r="W4185" s="149"/>
      <c r="X4185" s="149" t="s">
        <v>268</v>
      </c>
      <c r="Y4185" s="149"/>
      <c r="Z4185" s="149"/>
      <c r="AA4185" s="149"/>
      <c r="AB4185" s="149" t="s">
        <v>269</v>
      </c>
      <c r="AC4185" s="149" t="s">
        <v>270</v>
      </c>
      <c r="AD4185" s="149" t="s">
        <v>18073</v>
      </c>
      <c r="AE4185" s="149" t="s">
        <v>271</v>
      </c>
      <c r="AF4185" s="149"/>
      <c r="AG4185" s="149" t="s">
        <v>1098</v>
      </c>
      <c r="AH4185" s="149" t="s">
        <v>273</v>
      </c>
      <c r="AI4185" s="158">
        <v>91</v>
      </c>
      <c r="AJ4185" s="149"/>
      <c r="AK4185" s="159" t="s">
        <v>274</v>
      </c>
      <c r="AL4185" s="159" t="s">
        <v>274</v>
      </c>
      <c r="AM4185" s="149" t="s">
        <v>274</v>
      </c>
      <c r="AN4185" s="160">
        <v>4</v>
      </c>
      <c r="AO4185" s="149"/>
      <c r="AP4185" s="149" t="s">
        <v>274</v>
      </c>
      <c r="AQ4185" s="149" t="s">
        <v>275</v>
      </c>
      <c r="AR4185" s="158">
        <v>1</v>
      </c>
      <c r="AS4185" s="149" t="s">
        <v>275</v>
      </c>
      <c r="AT4185" s="149" t="s">
        <v>276</v>
      </c>
      <c r="AU4185" s="161">
        <v>1</v>
      </c>
      <c r="AV4185" s="159">
        <v>4517.24</v>
      </c>
      <c r="AW4185" s="159">
        <v>180.69</v>
      </c>
      <c r="AX4185" s="149" t="s">
        <v>274</v>
      </c>
      <c r="AY4185" s="159">
        <v>50.22</v>
      </c>
      <c r="AZ4185" s="159">
        <v>50.22</v>
      </c>
      <c r="BA4185" s="159">
        <v>200.86</v>
      </c>
      <c r="BB4185" s="159">
        <v>4085.48</v>
      </c>
      <c r="BC4185" s="162" t="s">
        <v>274</v>
      </c>
      <c r="BD4185" s="162">
        <v>0</v>
      </c>
      <c r="BE4185" s="159">
        <v>431.76</v>
      </c>
      <c r="BF4185" s="159">
        <v>431.76</v>
      </c>
      <c r="BG4185" s="159">
        <v>4517.24</v>
      </c>
    </row>
    <row r="4186" ht="28.05" customHeight="1" spans="1:59">
      <c r="A4186" s="149"/>
      <c r="B4186" s="149"/>
      <c r="C4186" s="149"/>
      <c r="D4186" s="149" t="s">
        <v>3726</v>
      </c>
      <c r="E4186" s="340" t="s">
        <v>18207</v>
      </c>
      <c r="F4186" s="149" t="s">
        <v>3726</v>
      </c>
      <c r="G4186" s="149" t="s">
        <v>18208</v>
      </c>
      <c r="H4186" s="149" t="s">
        <v>18209</v>
      </c>
      <c r="I4186" s="149" t="s">
        <v>18210</v>
      </c>
      <c r="J4186" s="149" t="s">
        <v>18211</v>
      </c>
      <c r="K4186" s="149"/>
      <c r="L4186" s="149" t="s">
        <v>262</v>
      </c>
      <c r="M4186" s="149"/>
      <c r="N4186" s="149" t="s">
        <v>263</v>
      </c>
      <c r="O4186" s="149" t="s">
        <v>214</v>
      </c>
      <c r="P4186" s="149" t="s">
        <v>53</v>
      </c>
      <c r="Q4186" s="149"/>
      <c r="R4186" s="149" t="s">
        <v>4112</v>
      </c>
      <c r="S4186" s="149" t="s">
        <v>9604</v>
      </c>
      <c r="T4186" s="149" t="s">
        <v>18191</v>
      </c>
      <c r="U4186" s="149" t="s">
        <v>267</v>
      </c>
      <c r="V4186" s="149"/>
      <c r="W4186" s="149"/>
      <c r="X4186" s="149" t="s">
        <v>705</v>
      </c>
      <c r="Y4186" s="149"/>
      <c r="Z4186" s="149"/>
      <c r="AA4186" s="149"/>
      <c r="AB4186" s="149" t="s">
        <v>269</v>
      </c>
      <c r="AC4186" s="149" t="s">
        <v>270</v>
      </c>
      <c r="AD4186" s="149" t="s">
        <v>18191</v>
      </c>
      <c r="AE4186" s="149" t="s">
        <v>271</v>
      </c>
      <c r="AF4186" s="149"/>
      <c r="AG4186" s="149" t="s">
        <v>1098</v>
      </c>
      <c r="AH4186" s="149" t="s">
        <v>273</v>
      </c>
      <c r="AI4186" s="158">
        <v>58</v>
      </c>
      <c r="AJ4186" s="149"/>
      <c r="AK4186" s="159" t="s">
        <v>274</v>
      </c>
      <c r="AL4186" s="159" t="s">
        <v>274</v>
      </c>
      <c r="AM4186" s="149" t="s">
        <v>274</v>
      </c>
      <c r="AN4186" s="160">
        <v>4</v>
      </c>
      <c r="AO4186" s="149"/>
      <c r="AP4186" s="149" t="s">
        <v>274</v>
      </c>
      <c r="AQ4186" s="149" t="s">
        <v>275</v>
      </c>
      <c r="AR4186" s="158">
        <v>1</v>
      </c>
      <c r="AS4186" s="149" t="s">
        <v>275</v>
      </c>
      <c r="AT4186" s="149" t="s">
        <v>276</v>
      </c>
      <c r="AU4186" s="161">
        <v>1</v>
      </c>
      <c r="AV4186" s="159">
        <v>12389.38</v>
      </c>
      <c r="AW4186" s="159">
        <v>495.58</v>
      </c>
      <c r="AX4186" s="149" t="s">
        <v>274</v>
      </c>
      <c r="AY4186" s="159">
        <v>123.9</v>
      </c>
      <c r="AZ4186" s="159">
        <v>123.9</v>
      </c>
      <c r="BA4186" s="159">
        <v>495.6</v>
      </c>
      <c r="BB4186" s="159">
        <v>7185.66</v>
      </c>
      <c r="BC4186" s="162" t="s">
        <v>274</v>
      </c>
      <c r="BD4186" s="162">
        <v>0</v>
      </c>
      <c r="BE4186" s="159">
        <v>5203.72</v>
      </c>
      <c r="BF4186" s="159">
        <v>5203.72</v>
      </c>
      <c r="BG4186" s="159">
        <v>12389.38</v>
      </c>
    </row>
    <row r="4187" ht="28.05" customHeight="1" spans="1:59">
      <c r="A4187" s="149"/>
      <c r="B4187" s="149"/>
      <c r="C4187" s="149"/>
      <c r="D4187" s="149" t="s">
        <v>3726</v>
      </c>
      <c r="E4187" s="340" t="s">
        <v>18212</v>
      </c>
      <c r="F4187" s="149" t="s">
        <v>3726</v>
      </c>
      <c r="G4187" s="149" t="s">
        <v>18213</v>
      </c>
      <c r="H4187" s="149" t="s">
        <v>5647</v>
      </c>
      <c r="I4187" s="149" t="s">
        <v>18214</v>
      </c>
      <c r="J4187" s="149" t="s">
        <v>18215</v>
      </c>
      <c r="K4187" s="149"/>
      <c r="L4187" s="149" t="s">
        <v>262</v>
      </c>
      <c r="M4187" s="149"/>
      <c r="N4187" s="149" t="s">
        <v>263</v>
      </c>
      <c r="O4187" s="149" t="s">
        <v>214</v>
      </c>
      <c r="P4187" s="149" t="s">
        <v>53</v>
      </c>
      <c r="Q4187" s="149"/>
      <c r="R4187" s="149" t="s">
        <v>18216</v>
      </c>
      <c r="S4187" s="149" t="s">
        <v>6016</v>
      </c>
      <c r="T4187" s="149" t="s">
        <v>18217</v>
      </c>
      <c r="U4187" s="149" t="s">
        <v>267</v>
      </c>
      <c r="V4187" s="149"/>
      <c r="W4187" s="149"/>
      <c r="X4187" s="149" t="s">
        <v>268</v>
      </c>
      <c r="Y4187" s="149"/>
      <c r="Z4187" s="149"/>
      <c r="AA4187" s="149"/>
      <c r="AB4187" s="149" t="s">
        <v>269</v>
      </c>
      <c r="AC4187" s="149" t="s">
        <v>270</v>
      </c>
      <c r="AD4187" s="149" t="s">
        <v>18217</v>
      </c>
      <c r="AE4187" s="149" t="s">
        <v>271</v>
      </c>
      <c r="AF4187" s="149"/>
      <c r="AG4187" s="149" t="s">
        <v>1098</v>
      </c>
      <c r="AH4187" s="149" t="s">
        <v>273</v>
      </c>
      <c r="AI4187" s="158">
        <v>91</v>
      </c>
      <c r="AJ4187" s="149"/>
      <c r="AK4187" s="159" t="s">
        <v>274</v>
      </c>
      <c r="AL4187" s="159" t="s">
        <v>274</v>
      </c>
      <c r="AM4187" s="149" t="s">
        <v>274</v>
      </c>
      <c r="AN4187" s="160">
        <v>4</v>
      </c>
      <c r="AO4187" s="149"/>
      <c r="AP4187" s="149" t="s">
        <v>274</v>
      </c>
      <c r="AQ4187" s="149" t="s">
        <v>275</v>
      </c>
      <c r="AR4187" s="158">
        <v>1</v>
      </c>
      <c r="AS4187" s="149" t="s">
        <v>275</v>
      </c>
      <c r="AT4187" s="149" t="s">
        <v>276</v>
      </c>
      <c r="AU4187" s="161">
        <v>1</v>
      </c>
      <c r="AV4187" s="159">
        <v>81034.49</v>
      </c>
      <c r="AW4187" s="159">
        <v>3241.38</v>
      </c>
      <c r="AX4187" s="149" t="s">
        <v>274</v>
      </c>
      <c r="AY4187" s="159">
        <v>933.96</v>
      </c>
      <c r="AZ4187" s="159">
        <v>933.96</v>
      </c>
      <c r="BA4187" s="159">
        <v>3735.82</v>
      </c>
      <c r="BB4187" s="159">
        <v>73123.34</v>
      </c>
      <c r="BC4187" s="162" t="s">
        <v>274</v>
      </c>
      <c r="BD4187" s="162">
        <v>0</v>
      </c>
      <c r="BE4187" s="159">
        <v>7911.15</v>
      </c>
      <c r="BF4187" s="159">
        <v>7911.15</v>
      </c>
      <c r="BG4187" s="159">
        <v>81034.49</v>
      </c>
    </row>
    <row r="4188" ht="28.05" customHeight="1" spans="1:59">
      <c r="A4188" s="149"/>
      <c r="B4188" s="149"/>
      <c r="C4188" s="149"/>
      <c r="D4188" s="149" t="s">
        <v>3726</v>
      </c>
      <c r="E4188" s="340" t="s">
        <v>18218</v>
      </c>
      <c r="F4188" s="149" t="s">
        <v>3726</v>
      </c>
      <c r="G4188" s="149" t="s">
        <v>18219</v>
      </c>
      <c r="H4188" s="149" t="s">
        <v>18220</v>
      </c>
      <c r="I4188" s="149" t="s">
        <v>18221</v>
      </c>
      <c r="J4188" s="149" t="s">
        <v>18222</v>
      </c>
      <c r="K4188" s="149"/>
      <c r="L4188" s="149" t="s">
        <v>262</v>
      </c>
      <c r="M4188" s="149"/>
      <c r="N4188" s="149" t="s">
        <v>263</v>
      </c>
      <c r="O4188" s="149" t="s">
        <v>214</v>
      </c>
      <c r="P4188" s="149" t="s">
        <v>53</v>
      </c>
      <c r="Q4188" s="149"/>
      <c r="R4188" s="149" t="s">
        <v>4112</v>
      </c>
      <c r="S4188" s="149" t="s">
        <v>9604</v>
      </c>
      <c r="T4188" s="149" t="s">
        <v>18191</v>
      </c>
      <c r="U4188" s="149" t="s">
        <v>267</v>
      </c>
      <c r="V4188" s="149"/>
      <c r="W4188" s="149"/>
      <c r="X4188" s="149" t="s">
        <v>705</v>
      </c>
      <c r="Y4188" s="149"/>
      <c r="Z4188" s="149"/>
      <c r="AA4188" s="149"/>
      <c r="AB4188" s="149" t="s">
        <v>269</v>
      </c>
      <c r="AC4188" s="149" t="s">
        <v>270</v>
      </c>
      <c r="AD4188" s="149" t="s">
        <v>18191</v>
      </c>
      <c r="AE4188" s="149" t="s">
        <v>271</v>
      </c>
      <c r="AF4188" s="149"/>
      <c r="AG4188" s="149" t="s">
        <v>1098</v>
      </c>
      <c r="AH4188" s="149" t="s">
        <v>273</v>
      </c>
      <c r="AI4188" s="158">
        <v>58</v>
      </c>
      <c r="AJ4188" s="149"/>
      <c r="AK4188" s="159" t="s">
        <v>274</v>
      </c>
      <c r="AL4188" s="159" t="s">
        <v>274</v>
      </c>
      <c r="AM4188" s="149" t="s">
        <v>274</v>
      </c>
      <c r="AN4188" s="160">
        <v>4</v>
      </c>
      <c r="AO4188" s="149"/>
      <c r="AP4188" s="149" t="s">
        <v>274</v>
      </c>
      <c r="AQ4188" s="149" t="s">
        <v>275</v>
      </c>
      <c r="AR4188" s="158">
        <v>1</v>
      </c>
      <c r="AS4188" s="149" t="s">
        <v>275</v>
      </c>
      <c r="AT4188" s="149" t="s">
        <v>276</v>
      </c>
      <c r="AU4188" s="161">
        <v>1</v>
      </c>
      <c r="AV4188" s="159">
        <v>2212.39</v>
      </c>
      <c r="AW4188" s="159">
        <v>88.5</v>
      </c>
      <c r="AX4188" s="149" t="s">
        <v>274</v>
      </c>
      <c r="AY4188" s="159">
        <v>22.13</v>
      </c>
      <c r="AZ4188" s="159">
        <v>22.13</v>
      </c>
      <c r="BA4188" s="159">
        <v>88.52</v>
      </c>
      <c r="BB4188" s="159">
        <v>1283</v>
      </c>
      <c r="BC4188" s="162" t="s">
        <v>274</v>
      </c>
      <c r="BD4188" s="162">
        <v>0</v>
      </c>
      <c r="BE4188" s="159">
        <v>929.39</v>
      </c>
      <c r="BF4188" s="159">
        <v>929.39</v>
      </c>
      <c r="BG4188" s="159">
        <v>2212.39</v>
      </c>
    </row>
    <row r="4189" ht="28.05" customHeight="1" spans="1:59">
      <c r="A4189" s="149"/>
      <c r="B4189" s="149"/>
      <c r="C4189" s="149"/>
      <c r="D4189" s="149" t="s">
        <v>3726</v>
      </c>
      <c r="E4189" s="340" t="s">
        <v>18223</v>
      </c>
      <c r="F4189" s="149" t="s">
        <v>3726</v>
      </c>
      <c r="G4189" s="149" t="s">
        <v>18224</v>
      </c>
      <c r="H4189" s="149" t="s">
        <v>5647</v>
      </c>
      <c r="I4189" s="149" t="s">
        <v>18214</v>
      </c>
      <c r="J4189" s="149" t="s">
        <v>18225</v>
      </c>
      <c r="K4189" s="149"/>
      <c r="L4189" s="149" t="s">
        <v>262</v>
      </c>
      <c r="M4189" s="149"/>
      <c r="N4189" s="149" t="s">
        <v>263</v>
      </c>
      <c r="O4189" s="149" t="s">
        <v>214</v>
      </c>
      <c r="P4189" s="149" t="s">
        <v>53</v>
      </c>
      <c r="Q4189" s="149"/>
      <c r="R4189" s="149" t="s">
        <v>18216</v>
      </c>
      <c r="S4189" s="149" t="s">
        <v>6016</v>
      </c>
      <c r="T4189" s="149" t="s">
        <v>18217</v>
      </c>
      <c r="U4189" s="149" t="s">
        <v>267</v>
      </c>
      <c r="V4189" s="149"/>
      <c r="W4189" s="149"/>
      <c r="X4189" s="149" t="s">
        <v>268</v>
      </c>
      <c r="Y4189" s="149"/>
      <c r="Z4189" s="149"/>
      <c r="AA4189" s="149"/>
      <c r="AB4189" s="149" t="s">
        <v>269</v>
      </c>
      <c r="AC4189" s="149" t="s">
        <v>270</v>
      </c>
      <c r="AD4189" s="149" t="s">
        <v>18217</v>
      </c>
      <c r="AE4189" s="149" t="s">
        <v>271</v>
      </c>
      <c r="AF4189" s="149"/>
      <c r="AG4189" s="149" t="s">
        <v>1098</v>
      </c>
      <c r="AH4189" s="149" t="s">
        <v>273</v>
      </c>
      <c r="AI4189" s="158">
        <v>91</v>
      </c>
      <c r="AJ4189" s="149"/>
      <c r="AK4189" s="159" t="s">
        <v>274</v>
      </c>
      <c r="AL4189" s="159" t="s">
        <v>274</v>
      </c>
      <c r="AM4189" s="149" t="s">
        <v>274</v>
      </c>
      <c r="AN4189" s="160">
        <v>4</v>
      </c>
      <c r="AO4189" s="149"/>
      <c r="AP4189" s="149" t="s">
        <v>274</v>
      </c>
      <c r="AQ4189" s="149" t="s">
        <v>275</v>
      </c>
      <c r="AR4189" s="158">
        <v>1</v>
      </c>
      <c r="AS4189" s="149" t="s">
        <v>275</v>
      </c>
      <c r="AT4189" s="149" t="s">
        <v>276</v>
      </c>
      <c r="AU4189" s="161">
        <v>1</v>
      </c>
      <c r="AV4189" s="159">
        <v>81034.48</v>
      </c>
      <c r="AW4189" s="159">
        <v>3241.38</v>
      </c>
      <c r="AX4189" s="149" t="s">
        <v>274</v>
      </c>
      <c r="AY4189" s="159">
        <v>933.96</v>
      </c>
      <c r="AZ4189" s="159">
        <v>933.96</v>
      </c>
      <c r="BA4189" s="159">
        <v>3735.81</v>
      </c>
      <c r="BB4189" s="159">
        <v>73123.33</v>
      </c>
      <c r="BC4189" s="162" t="s">
        <v>274</v>
      </c>
      <c r="BD4189" s="162">
        <v>0</v>
      </c>
      <c r="BE4189" s="159">
        <v>7911.15</v>
      </c>
      <c r="BF4189" s="159">
        <v>7911.15</v>
      </c>
      <c r="BG4189" s="159">
        <v>81034.48</v>
      </c>
    </row>
    <row r="4190" ht="28.05" customHeight="1" spans="1:59">
      <c r="A4190" s="149"/>
      <c r="B4190" s="149"/>
      <c r="C4190" s="149"/>
      <c r="D4190" s="149" t="s">
        <v>3726</v>
      </c>
      <c r="E4190" s="340" t="s">
        <v>18226</v>
      </c>
      <c r="F4190" s="149" t="s">
        <v>3726</v>
      </c>
      <c r="G4190" s="149" t="s">
        <v>18227</v>
      </c>
      <c r="H4190" s="149" t="s">
        <v>18228</v>
      </c>
      <c r="I4190" s="149" t="s">
        <v>18229</v>
      </c>
      <c r="J4190" s="149" t="s">
        <v>18230</v>
      </c>
      <c r="K4190" s="149"/>
      <c r="L4190" s="149" t="s">
        <v>262</v>
      </c>
      <c r="M4190" s="149"/>
      <c r="N4190" s="149" t="s">
        <v>263</v>
      </c>
      <c r="O4190" s="149" t="s">
        <v>214</v>
      </c>
      <c r="P4190" s="149" t="s">
        <v>53</v>
      </c>
      <c r="Q4190" s="149"/>
      <c r="R4190" s="149" t="s">
        <v>18231</v>
      </c>
      <c r="S4190" s="149" t="s">
        <v>13419</v>
      </c>
      <c r="T4190" s="149" t="s">
        <v>18217</v>
      </c>
      <c r="U4190" s="149" t="s">
        <v>267</v>
      </c>
      <c r="V4190" s="149"/>
      <c r="W4190" s="149"/>
      <c r="X4190" s="149" t="s">
        <v>336</v>
      </c>
      <c r="Y4190" s="149"/>
      <c r="Z4190" s="149"/>
      <c r="AA4190" s="149"/>
      <c r="AB4190" s="149" t="s">
        <v>269</v>
      </c>
      <c r="AC4190" s="149" t="s">
        <v>270</v>
      </c>
      <c r="AD4190" s="149" t="s">
        <v>18217</v>
      </c>
      <c r="AE4190" s="149" t="s">
        <v>271</v>
      </c>
      <c r="AF4190" s="149"/>
      <c r="AG4190" s="149" t="s">
        <v>1098</v>
      </c>
      <c r="AH4190" s="149" t="s">
        <v>273</v>
      </c>
      <c r="AI4190" s="158">
        <v>91</v>
      </c>
      <c r="AJ4190" s="149"/>
      <c r="AK4190" s="159" t="s">
        <v>274</v>
      </c>
      <c r="AL4190" s="159" t="s">
        <v>274</v>
      </c>
      <c r="AM4190" s="149" t="s">
        <v>274</v>
      </c>
      <c r="AN4190" s="160">
        <v>4</v>
      </c>
      <c r="AO4190" s="149"/>
      <c r="AP4190" s="149" t="s">
        <v>274</v>
      </c>
      <c r="AQ4190" s="149" t="s">
        <v>275</v>
      </c>
      <c r="AR4190" s="158">
        <v>1</v>
      </c>
      <c r="AS4190" s="149" t="s">
        <v>275</v>
      </c>
      <c r="AT4190" s="149" t="s">
        <v>276</v>
      </c>
      <c r="AU4190" s="161">
        <v>1</v>
      </c>
      <c r="AV4190" s="159">
        <v>327586.21</v>
      </c>
      <c r="AW4190" s="159">
        <v>13103.45</v>
      </c>
      <c r="AX4190" s="149" t="s">
        <v>274</v>
      </c>
      <c r="AY4190" s="159">
        <v>3639.87</v>
      </c>
      <c r="AZ4190" s="159">
        <v>3639.87</v>
      </c>
      <c r="BA4190" s="159">
        <v>14559.48</v>
      </c>
      <c r="BB4190" s="159">
        <v>296283.44</v>
      </c>
      <c r="BC4190" s="162" t="s">
        <v>274</v>
      </c>
      <c r="BD4190" s="162">
        <v>0</v>
      </c>
      <c r="BE4190" s="159">
        <v>31302.77</v>
      </c>
      <c r="BF4190" s="159">
        <v>31302.77</v>
      </c>
      <c r="BG4190" s="159">
        <v>327586.21</v>
      </c>
    </row>
    <row r="4191" ht="28.05" customHeight="1" spans="1:59">
      <c r="A4191" s="149"/>
      <c r="B4191" s="149"/>
      <c r="C4191" s="149"/>
      <c r="D4191" s="149" t="s">
        <v>3726</v>
      </c>
      <c r="E4191" s="340" t="s">
        <v>18232</v>
      </c>
      <c r="F4191" s="149" t="s">
        <v>3726</v>
      </c>
      <c r="G4191" s="149" t="s">
        <v>18233</v>
      </c>
      <c r="H4191" s="149" t="s">
        <v>182</v>
      </c>
      <c r="I4191" s="149" t="s">
        <v>18234</v>
      </c>
      <c r="J4191" s="149" t="s">
        <v>18235</v>
      </c>
      <c r="K4191" s="149"/>
      <c r="L4191" s="149" t="s">
        <v>262</v>
      </c>
      <c r="M4191" s="149"/>
      <c r="N4191" s="149" t="s">
        <v>263</v>
      </c>
      <c r="O4191" s="149" t="s">
        <v>214</v>
      </c>
      <c r="P4191" s="149" t="s">
        <v>53</v>
      </c>
      <c r="Q4191" s="149"/>
      <c r="R4191" s="149" t="s">
        <v>4599</v>
      </c>
      <c r="S4191" s="149" t="s">
        <v>8799</v>
      </c>
      <c r="T4191" s="149" t="s">
        <v>18236</v>
      </c>
      <c r="U4191" s="149" t="s">
        <v>267</v>
      </c>
      <c r="V4191" s="149"/>
      <c r="W4191" s="149"/>
      <c r="X4191" s="149" t="s">
        <v>268</v>
      </c>
      <c r="Y4191" s="149"/>
      <c r="Z4191" s="149"/>
      <c r="AA4191" s="149"/>
      <c r="AB4191" s="149" t="s">
        <v>269</v>
      </c>
      <c r="AC4191" s="149" t="s">
        <v>270</v>
      </c>
      <c r="AD4191" s="149" t="s">
        <v>18236</v>
      </c>
      <c r="AE4191" s="149" t="s">
        <v>271</v>
      </c>
      <c r="AF4191" s="149"/>
      <c r="AG4191" s="149" t="s">
        <v>1098</v>
      </c>
      <c r="AH4191" s="149" t="s">
        <v>273</v>
      </c>
      <c r="AI4191" s="158">
        <v>18</v>
      </c>
      <c r="AJ4191" s="149"/>
      <c r="AK4191" s="159" t="s">
        <v>274</v>
      </c>
      <c r="AL4191" s="159" t="s">
        <v>274</v>
      </c>
      <c r="AM4191" s="149" t="s">
        <v>274</v>
      </c>
      <c r="AN4191" s="160">
        <v>4</v>
      </c>
      <c r="AO4191" s="149"/>
      <c r="AP4191" s="149" t="s">
        <v>274</v>
      </c>
      <c r="AQ4191" s="149" t="s">
        <v>275</v>
      </c>
      <c r="AR4191" s="158">
        <v>1</v>
      </c>
      <c r="AS4191" s="149" t="s">
        <v>275</v>
      </c>
      <c r="AT4191" s="149" t="s">
        <v>276</v>
      </c>
      <c r="AU4191" s="161">
        <v>1</v>
      </c>
      <c r="AV4191" s="159">
        <v>10619.46</v>
      </c>
      <c r="AW4191" s="159">
        <v>424.78</v>
      </c>
      <c r="AX4191" s="149" t="s">
        <v>274</v>
      </c>
      <c r="AY4191" s="159">
        <v>106.2</v>
      </c>
      <c r="AZ4191" s="159">
        <v>106.2</v>
      </c>
      <c r="BA4191" s="159">
        <v>424.8</v>
      </c>
      <c r="BB4191" s="159">
        <v>1911.46</v>
      </c>
      <c r="BC4191" s="162" t="s">
        <v>274</v>
      </c>
      <c r="BD4191" s="162">
        <v>0</v>
      </c>
      <c r="BE4191" s="159">
        <v>8708</v>
      </c>
      <c r="BF4191" s="159">
        <v>8708</v>
      </c>
      <c r="BG4191" s="159">
        <v>10619.46</v>
      </c>
    </row>
    <row r="4192" ht="28.05" customHeight="1" spans="1:59">
      <c r="A4192" s="149"/>
      <c r="B4192" s="149"/>
      <c r="C4192" s="149"/>
      <c r="D4192" s="149" t="s">
        <v>3726</v>
      </c>
      <c r="E4192" s="340" t="s">
        <v>18237</v>
      </c>
      <c r="F4192" s="149" t="s">
        <v>3726</v>
      </c>
      <c r="G4192" s="149" t="s">
        <v>18238</v>
      </c>
      <c r="H4192" s="149" t="s">
        <v>182</v>
      </c>
      <c r="I4192" s="149" t="s">
        <v>18234</v>
      </c>
      <c r="J4192" s="149" t="s">
        <v>18239</v>
      </c>
      <c r="K4192" s="149"/>
      <c r="L4192" s="149" t="s">
        <v>262</v>
      </c>
      <c r="M4192" s="149"/>
      <c r="N4192" s="149" t="s">
        <v>263</v>
      </c>
      <c r="O4192" s="149" t="s">
        <v>214</v>
      </c>
      <c r="P4192" s="149" t="s">
        <v>53</v>
      </c>
      <c r="Q4192" s="149"/>
      <c r="R4192" s="149" t="s">
        <v>4599</v>
      </c>
      <c r="S4192" s="149" t="s">
        <v>8799</v>
      </c>
      <c r="T4192" s="149" t="s">
        <v>18236</v>
      </c>
      <c r="U4192" s="149" t="s">
        <v>267</v>
      </c>
      <c r="V4192" s="149"/>
      <c r="W4192" s="149"/>
      <c r="X4192" s="149" t="s">
        <v>268</v>
      </c>
      <c r="Y4192" s="149"/>
      <c r="Z4192" s="149"/>
      <c r="AA4192" s="149"/>
      <c r="AB4192" s="149" t="s">
        <v>269</v>
      </c>
      <c r="AC4192" s="149" t="s">
        <v>270</v>
      </c>
      <c r="AD4192" s="149" t="s">
        <v>18236</v>
      </c>
      <c r="AE4192" s="149" t="s">
        <v>271</v>
      </c>
      <c r="AF4192" s="149"/>
      <c r="AG4192" s="149" t="s">
        <v>1098</v>
      </c>
      <c r="AH4192" s="149" t="s">
        <v>273</v>
      </c>
      <c r="AI4192" s="158">
        <v>18</v>
      </c>
      <c r="AJ4192" s="149"/>
      <c r="AK4192" s="159" t="s">
        <v>274</v>
      </c>
      <c r="AL4192" s="159" t="s">
        <v>274</v>
      </c>
      <c r="AM4192" s="149" t="s">
        <v>274</v>
      </c>
      <c r="AN4192" s="160">
        <v>4</v>
      </c>
      <c r="AO4192" s="149"/>
      <c r="AP4192" s="149" t="s">
        <v>274</v>
      </c>
      <c r="AQ4192" s="149" t="s">
        <v>275</v>
      </c>
      <c r="AR4192" s="158">
        <v>1</v>
      </c>
      <c r="AS4192" s="149" t="s">
        <v>275</v>
      </c>
      <c r="AT4192" s="149" t="s">
        <v>276</v>
      </c>
      <c r="AU4192" s="161">
        <v>1</v>
      </c>
      <c r="AV4192" s="159">
        <v>10619.46</v>
      </c>
      <c r="AW4192" s="159">
        <v>424.78</v>
      </c>
      <c r="AX4192" s="149" t="s">
        <v>274</v>
      </c>
      <c r="AY4192" s="159">
        <v>106.2</v>
      </c>
      <c r="AZ4192" s="159">
        <v>106.2</v>
      </c>
      <c r="BA4192" s="159">
        <v>424.8</v>
      </c>
      <c r="BB4192" s="159">
        <v>1911.46</v>
      </c>
      <c r="BC4192" s="162" t="s">
        <v>274</v>
      </c>
      <c r="BD4192" s="162">
        <v>0</v>
      </c>
      <c r="BE4192" s="159">
        <v>8708</v>
      </c>
      <c r="BF4192" s="159">
        <v>8708</v>
      </c>
      <c r="BG4192" s="159">
        <v>10619.46</v>
      </c>
    </row>
    <row r="4193" ht="28.05" customHeight="1" spans="1:59">
      <c r="A4193" s="149"/>
      <c r="B4193" s="149"/>
      <c r="C4193" s="149"/>
      <c r="D4193" s="149" t="s">
        <v>3726</v>
      </c>
      <c r="E4193" s="340" t="s">
        <v>18240</v>
      </c>
      <c r="F4193" s="149" t="s">
        <v>3726</v>
      </c>
      <c r="G4193" s="149" t="s">
        <v>18241</v>
      </c>
      <c r="H4193" s="149" t="s">
        <v>18242</v>
      </c>
      <c r="I4193" s="149" t="s">
        <v>18243</v>
      </c>
      <c r="J4193" s="149" t="s">
        <v>18244</v>
      </c>
      <c r="K4193" s="149"/>
      <c r="L4193" s="149" t="s">
        <v>287</v>
      </c>
      <c r="M4193" s="149"/>
      <c r="N4193" s="149" t="s">
        <v>263</v>
      </c>
      <c r="O4193" s="149" t="s">
        <v>214</v>
      </c>
      <c r="P4193" s="149" t="s">
        <v>53</v>
      </c>
      <c r="Q4193" s="149"/>
      <c r="R4193" s="149" t="s">
        <v>3952</v>
      </c>
      <c r="S4193" s="149" t="s">
        <v>18245</v>
      </c>
      <c r="T4193" s="149" t="s">
        <v>3699</v>
      </c>
      <c r="U4193" s="149" t="s">
        <v>267</v>
      </c>
      <c r="V4193" s="149"/>
      <c r="W4193" s="149"/>
      <c r="X4193" s="149" t="s">
        <v>336</v>
      </c>
      <c r="Y4193" s="149"/>
      <c r="Z4193" s="149"/>
      <c r="AA4193" s="149"/>
      <c r="AB4193" s="149" t="s">
        <v>269</v>
      </c>
      <c r="AC4193" s="149" t="s">
        <v>270</v>
      </c>
      <c r="AD4193" s="149" t="s">
        <v>3699</v>
      </c>
      <c r="AE4193" s="149" t="s">
        <v>271</v>
      </c>
      <c r="AF4193" s="149"/>
      <c r="AG4193" s="149" t="s">
        <v>1098</v>
      </c>
      <c r="AH4193" s="149" t="s">
        <v>273</v>
      </c>
      <c r="AI4193" s="158">
        <v>67</v>
      </c>
      <c r="AJ4193" s="149"/>
      <c r="AK4193" s="159" t="s">
        <v>274</v>
      </c>
      <c r="AL4193" s="159" t="s">
        <v>274</v>
      </c>
      <c r="AM4193" s="149" t="s">
        <v>274</v>
      </c>
      <c r="AN4193" s="160">
        <v>4</v>
      </c>
      <c r="AO4193" s="149"/>
      <c r="AP4193" s="149" t="s">
        <v>274</v>
      </c>
      <c r="AQ4193" s="149" t="s">
        <v>275</v>
      </c>
      <c r="AR4193" s="158">
        <v>1</v>
      </c>
      <c r="AS4193" s="149" t="s">
        <v>275</v>
      </c>
      <c r="AT4193" s="149" t="s">
        <v>276</v>
      </c>
      <c r="AU4193" s="161">
        <v>1</v>
      </c>
      <c r="AV4193" s="159">
        <v>5948.28</v>
      </c>
      <c r="AW4193" s="159">
        <v>237.93</v>
      </c>
      <c r="AX4193" s="149" t="s">
        <v>274</v>
      </c>
      <c r="AY4193" s="159">
        <v>61.29</v>
      </c>
      <c r="AZ4193" s="159">
        <v>61.29</v>
      </c>
      <c r="BA4193" s="159">
        <v>245.16</v>
      </c>
      <c r="BB4193" s="159">
        <v>3932.92</v>
      </c>
      <c r="BC4193" s="162" t="s">
        <v>274</v>
      </c>
      <c r="BD4193" s="162">
        <v>0</v>
      </c>
      <c r="BE4193" s="159">
        <v>2015.36</v>
      </c>
      <c r="BF4193" s="159">
        <v>2015.36</v>
      </c>
      <c r="BG4193" s="159">
        <v>5948.28</v>
      </c>
    </row>
    <row r="4194" ht="28.05" customHeight="1" spans="1:59">
      <c r="A4194" s="149"/>
      <c r="B4194" s="149"/>
      <c r="C4194" s="149"/>
      <c r="D4194" s="149" t="s">
        <v>3726</v>
      </c>
      <c r="E4194" s="340" t="s">
        <v>18246</v>
      </c>
      <c r="F4194" s="149" t="s">
        <v>3726</v>
      </c>
      <c r="G4194" s="149" t="s">
        <v>18247</v>
      </c>
      <c r="H4194" s="149" t="s">
        <v>5197</v>
      </c>
      <c r="I4194" s="149" t="s">
        <v>18248</v>
      </c>
      <c r="J4194" s="149" t="s">
        <v>18249</v>
      </c>
      <c r="K4194" s="149"/>
      <c r="L4194" s="149" t="s">
        <v>262</v>
      </c>
      <c r="M4194" s="149"/>
      <c r="N4194" s="149" t="s">
        <v>263</v>
      </c>
      <c r="O4194" s="149" t="s">
        <v>214</v>
      </c>
      <c r="P4194" s="149" t="s">
        <v>53</v>
      </c>
      <c r="Q4194" s="149"/>
      <c r="R4194" s="149" t="s">
        <v>18250</v>
      </c>
      <c r="S4194" s="149" t="s">
        <v>5201</v>
      </c>
      <c r="T4194" s="149" t="s">
        <v>18251</v>
      </c>
      <c r="U4194" s="149" t="s">
        <v>267</v>
      </c>
      <c r="V4194" s="149"/>
      <c r="W4194" s="149"/>
      <c r="X4194" s="149" t="s">
        <v>336</v>
      </c>
      <c r="Y4194" s="149"/>
      <c r="Z4194" s="149"/>
      <c r="AA4194" s="149"/>
      <c r="AB4194" s="149" t="s">
        <v>269</v>
      </c>
      <c r="AC4194" s="149" t="s">
        <v>270</v>
      </c>
      <c r="AD4194" s="149" t="s">
        <v>18251</v>
      </c>
      <c r="AE4194" s="149" t="s">
        <v>271</v>
      </c>
      <c r="AF4194" s="149"/>
      <c r="AG4194" s="149" t="s">
        <v>1098</v>
      </c>
      <c r="AH4194" s="149" t="s">
        <v>273</v>
      </c>
      <c r="AI4194" s="158">
        <v>91</v>
      </c>
      <c r="AJ4194" s="149"/>
      <c r="AK4194" s="159" t="s">
        <v>274</v>
      </c>
      <c r="AL4194" s="159" t="s">
        <v>274</v>
      </c>
      <c r="AM4194" s="149" t="s">
        <v>274</v>
      </c>
      <c r="AN4194" s="160">
        <v>4</v>
      </c>
      <c r="AO4194" s="149"/>
      <c r="AP4194" s="149" t="s">
        <v>274</v>
      </c>
      <c r="AQ4194" s="149" t="s">
        <v>275</v>
      </c>
      <c r="AR4194" s="158">
        <v>1</v>
      </c>
      <c r="AS4194" s="149" t="s">
        <v>275</v>
      </c>
      <c r="AT4194" s="149" t="s">
        <v>276</v>
      </c>
      <c r="AU4194" s="161">
        <v>1</v>
      </c>
      <c r="AV4194" s="159">
        <v>3275.86</v>
      </c>
      <c r="AW4194" s="159">
        <v>131.03</v>
      </c>
      <c r="AX4194" s="149" t="s">
        <v>274</v>
      </c>
      <c r="AY4194" s="159">
        <v>36.39</v>
      </c>
      <c r="AZ4194" s="159">
        <v>36.39</v>
      </c>
      <c r="BA4194" s="159">
        <v>145.55</v>
      </c>
      <c r="BB4194" s="159">
        <v>2962.91</v>
      </c>
      <c r="BC4194" s="162" t="s">
        <v>274</v>
      </c>
      <c r="BD4194" s="162">
        <v>0</v>
      </c>
      <c r="BE4194" s="159">
        <v>312.95</v>
      </c>
      <c r="BF4194" s="159">
        <v>312.95</v>
      </c>
      <c r="BG4194" s="159">
        <v>3275.86</v>
      </c>
    </row>
    <row r="4195" ht="28.05" customHeight="1" spans="1:59">
      <c r="A4195" s="149"/>
      <c r="B4195" s="149"/>
      <c r="C4195" s="149"/>
      <c r="D4195" s="149" t="s">
        <v>3726</v>
      </c>
      <c r="E4195" s="340" t="s">
        <v>18252</v>
      </c>
      <c r="F4195" s="149" t="s">
        <v>3726</v>
      </c>
      <c r="G4195" s="149" t="s">
        <v>18253</v>
      </c>
      <c r="H4195" s="149" t="s">
        <v>182</v>
      </c>
      <c r="I4195" s="149" t="s">
        <v>18254</v>
      </c>
      <c r="J4195" s="149" t="s">
        <v>18255</v>
      </c>
      <c r="K4195" s="149"/>
      <c r="L4195" s="149" t="s">
        <v>262</v>
      </c>
      <c r="M4195" s="149"/>
      <c r="N4195" s="149" t="s">
        <v>263</v>
      </c>
      <c r="O4195" s="149" t="s">
        <v>214</v>
      </c>
      <c r="P4195" s="149" t="s">
        <v>53</v>
      </c>
      <c r="Q4195" s="149"/>
      <c r="R4195" s="149" t="s">
        <v>4599</v>
      </c>
      <c r="S4195" s="149" t="s">
        <v>8799</v>
      </c>
      <c r="T4195" s="149" t="s">
        <v>18236</v>
      </c>
      <c r="U4195" s="149" t="s">
        <v>267</v>
      </c>
      <c r="V4195" s="149"/>
      <c r="W4195" s="149"/>
      <c r="X4195" s="149" t="s">
        <v>268</v>
      </c>
      <c r="Y4195" s="149"/>
      <c r="Z4195" s="149"/>
      <c r="AA4195" s="149"/>
      <c r="AB4195" s="149" t="s">
        <v>269</v>
      </c>
      <c r="AC4195" s="149" t="s">
        <v>270</v>
      </c>
      <c r="AD4195" s="149" t="s">
        <v>18236</v>
      </c>
      <c r="AE4195" s="149" t="s">
        <v>271</v>
      </c>
      <c r="AF4195" s="149"/>
      <c r="AG4195" s="149" t="s">
        <v>1098</v>
      </c>
      <c r="AH4195" s="149" t="s">
        <v>273</v>
      </c>
      <c r="AI4195" s="158">
        <v>18</v>
      </c>
      <c r="AJ4195" s="149"/>
      <c r="AK4195" s="159" t="s">
        <v>274</v>
      </c>
      <c r="AL4195" s="159" t="s">
        <v>274</v>
      </c>
      <c r="AM4195" s="149" t="s">
        <v>274</v>
      </c>
      <c r="AN4195" s="160">
        <v>4</v>
      </c>
      <c r="AO4195" s="149"/>
      <c r="AP4195" s="149" t="s">
        <v>274</v>
      </c>
      <c r="AQ4195" s="149" t="s">
        <v>275</v>
      </c>
      <c r="AR4195" s="158">
        <v>1</v>
      </c>
      <c r="AS4195" s="149" t="s">
        <v>275</v>
      </c>
      <c r="AT4195" s="149" t="s">
        <v>276</v>
      </c>
      <c r="AU4195" s="161">
        <v>1</v>
      </c>
      <c r="AV4195" s="159">
        <v>10619.47</v>
      </c>
      <c r="AW4195" s="159">
        <v>424.78</v>
      </c>
      <c r="AX4195" s="149" t="s">
        <v>274</v>
      </c>
      <c r="AY4195" s="159">
        <v>106.2</v>
      </c>
      <c r="AZ4195" s="159">
        <v>106.2</v>
      </c>
      <c r="BA4195" s="159">
        <v>424.8</v>
      </c>
      <c r="BB4195" s="159">
        <v>1911.46</v>
      </c>
      <c r="BC4195" s="162" t="s">
        <v>274</v>
      </c>
      <c r="BD4195" s="162">
        <v>0</v>
      </c>
      <c r="BE4195" s="159">
        <v>8708.01</v>
      </c>
      <c r="BF4195" s="159">
        <v>8708.01</v>
      </c>
      <c r="BG4195" s="159">
        <v>10619.47</v>
      </c>
    </row>
    <row r="4196" ht="28.05" customHeight="1" spans="1:59">
      <c r="A4196" s="149"/>
      <c r="B4196" s="149"/>
      <c r="C4196" s="149"/>
      <c r="D4196" s="149" t="s">
        <v>3726</v>
      </c>
      <c r="E4196" s="340" t="s">
        <v>18256</v>
      </c>
      <c r="F4196" s="149" t="s">
        <v>3726</v>
      </c>
      <c r="G4196" s="149" t="s">
        <v>18257</v>
      </c>
      <c r="H4196" s="149" t="s">
        <v>18258</v>
      </c>
      <c r="I4196" s="149" t="s">
        <v>18259</v>
      </c>
      <c r="J4196" s="149" t="s">
        <v>18260</v>
      </c>
      <c r="K4196" s="149"/>
      <c r="L4196" s="149" t="s">
        <v>262</v>
      </c>
      <c r="M4196" s="149"/>
      <c r="N4196" s="149" t="s">
        <v>263</v>
      </c>
      <c r="O4196" s="149" t="s">
        <v>214</v>
      </c>
      <c r="P4196" s="149" t="s">
        <v>53</v>
      </c>
      <c r="Q4196" s="149"/>
      <c r="R4196" s="149" t="s">
        <v>4599</v>
      </c>
      <c r="S4196" s="149" t="s">
        <v>5435</v>
      </c>
      <c r="T4196" s="149" t="s">
        <v>18261</v>
      </c>
      <c r="U4196" s="149" t="s">
        <v>267</v>
      </c>
      <c r="V4196" s="149"/>
      <c r="W4196" s="149"/>
      <c r="X4196" s="149" t="s">
        <v>268</v>
      </c>
      <c r="Y4196" s="149"/>
      <c r="Z4196" s="149"/>
      <c r="AA4196" s="149"/>
      <c r="AB4196" s="149" t="s">
        <v>269</v>
      </c>
      <c r="AC4196" s="149" t="s">
        <v>270</v>
      </c>
      <c r="AD4196" s="149" t="s">
        <v>18261</v>
      </c>
      <c r="AE4196" s="149" t="s">
        <v>271</v>
      </c>
      <c r="AF4196" s="149"/>
      <c r="AG4196" s="149" t="s">
        <v>1098</v>
      </c>
      <c r="AH4196" s="149" t="s">
        <v>273</v>
      </c>
      <c r="AI4196" s="158">
        <v>58</v>
      </c>
      <c r="AJ4196" s="149"/>
      <c r="AK4196" s="159" t="s">
        <v>274</v>
      </c>
      <c r="AL4196" s="159" t="s">
        <v>274</v>
      </c>
      <c r="AM4196" s="149" t="s">
        <v>274</v>
      </c>
      <c r="AN4196" s="160">
        <v>4</v>
      </c>
      <c r="AO4196" s="149"/>
      <c r="AP4196" s="149" t="s">
        <v>274</v>
      </c>
      <c r="AQ4196" s="149" t="s">
        <v>275</v>
      </c>
      <c r="AR4196" s="158">
        <v>1</v>
      </c>
      <c r="AS4196" s="149" t="s">
        <v>275</v>
      </c>
      <c r="AT4196" s="149" t="s">
        <v>276</v>
      </c>
      <c r="AU4196" s="161">
        <v>1</v>
      </c>
      <c r="AV4196" s="159">
        <v>176991.16</v>
      </c>
      <c r="AW4196" s="159">
        <v>7079.65</v>
      </c>
      <c r="AX4196" s="149" t="s">
        <v>274</v>
      </c>
      <c r="AY4196" s="159">
        <v>1769.91</v>
      </c>
      <c r="AZ4196" s="159">
        <v>1769.91</v>
      </c>
      <c r="BA4196" s="159">
        <v>7079.64</v>
      </c>
      <c r="BB4196" s="159">
        <v>102654.78</v>
      </c>
      <c r="BC4196" s="162" t="s">
        <v>274</v>
      </c>
      <c r="BD4196" s="162">
        <v>0</v>
      </c>
      <c r="BE4196" s="159">
        <v>74336.38</v>
      </c>
      <c r="BF4196" s="159">
        <v>74336.38</v>
      </c>
      <c r="BG4196" s="159">
        <v>176991.16</v>
      </c>
    </row>
    <row r="4197" ht="28.05" customHeight="1" spans="1:59">
      <c r="A4197" s="149"/>
      <c r="B4197" s="149"/>
      <c r="C4197" s="149"/>
      <c r="D4197" s="149" t="s">
        <v>3726</v>
      </c>
      <c r="E4197" s="340" t="s">
        <v>18262</v>
      </c>
      <c r="F4197" s="149" t="s">
        <v>3726</v>
      </c>
      <c r="G4197" s="149" t="s">
        <v>18263</v>
      </c>
      <c r="H4197" s="149" t="s">
        <v>5197</v>
      </c>
      <c r="I4197" s="149" t="s">
        <v>18248</v>
      </c>
      <c r="J4197" s="149" t="s">
        <v>18264</v>
      </c>
      <c r="K4197" s="149"/>
      <c r="L4197" s="149" t="s">
        <v>262</v>
      </c>
      <c r="M4197" s="149"/>
      <c r="N4197" s="149" t="s">
        <v>263</v>
      </c>
      <c r="O4197" s="149" t="s">
        <v>214</v>
      </c>
      <c r="P4197" s="149" t="s">
        <v>53</v>
      </c>
      <c r="Q4197" s="149"/>
      <c r="R4197" s="149" t="s">
        <v>18265</v>
      </c>
      <c r="S4197" s="149" t="s">
        <v>5201</v>
      </c>
      <c r="T4197" s="149" t="s">
        <v>18251</v>
      </c>
      <c r="U4197" s="149" t="s">
        <v>267</v>
      </c>
      <c r="V4197" s="149"/>
      <c r="W4197" s="149"/>
      <c r="X4197" s="149" t="s">
        <v>336</v>
      </c>
      <c r="Y4197" s="149"/>
      <c r="Z4197" s="149"/>
      <c r="AA4197" s="149"/>
      <c r="AB4197" s="149" t="s">
        <v>269</v>
      </c>
      <c r="AC4197" s="149" t="s">
        <v>270</v>
      </c>
      <c r="AD4197" s="149" t="s">
        <v>18251</v>
      </c>
      <c r="AE4197" s="149" t="s">
        <v>271</v>
      </c>
      <c r="AF4197" s="149"/>
      <c r="AG4197" s="149" t="s">
        <v>1098</v>
      </c>
      <c r="AH4197" s="149" t="s">
        <v>273</v>
      </c>
      <c r="AI4197" s="158">
        <v>91</v>
      </c>
      <c r="AJ4197" s="149"/>
      <c r="AK4197" s="159" t="s">
        <v>274</v>
      </c>
      <c r="AL4197" s="159" t="s">
        <v>274</v>
      </c>
      <c r="AM4197" s="149" t="s">
        <v>274</v>
      </c>
      <c r="AN4197" s="160">
        <v>4</v>
      </c>
      <c r="AO4197" s="149"/>
      <c r="AP4197" s="149" t="s">
        <v>274</v>
      </c>
      <c r="AQ4197" s="149" t="s">
        <v>275</v>
      </c>
      <c r="AR4197" s="158">
        <v>1</v>
      </c>
      <c r="AS4197" s="149" t="s">
        <v>275</v>
      </c>
      <c r="AT4197" s="149" t="s">
        <v>276</v>
      </c>
      <c r="AU4197" s="161">
        <v>1</v>
      </c>
      <c r="AV4197" s="159">
        <v>3275.86</v>
      </c>
      <c r="AW4197" s="159">
        <v>131.03</v>
      </c>
      <c r="AX4197" s="149" t="s">
        <v>274</v>
      </c>
      <c r="AY4197" s="159">
        <v>36.39</v>
      </c>
      <c r="AZ4197" s="159">
        <v>36.39</v>
      </c>
      <c r="BA4197" s="159">
        <v>145.55</v>
      </c>
      <c r="BB4197" s="159">
        <v>2962.91</v>
      </c>
      <c r="BC4197" s="162" t="s">
        <v>274</v>
      </c>
      <c r="BD4197" s="162">
        <v>0</v>
      </c>
      <c r="BE4197" s="159">
        <v>312.95</v>
      </c>
      <c r="BF4197" s="159">
        <v>312.95</v>
      </c>
      <c r="BG4197" s="159">
        <v>3275.86</v>
      </c>
    </row>
    <row r="4198" ht="28.05" customHeight="1" spans="1:59">
      <c r="A4198" s="149"/>
      <c r="B4198" s="149"/>
      <c r="C4198" s="149"/>
      <c r="D4198" s="149" t="s">
        <v>3726</v>
      </c>
      <c r="E4198" s="340" t="s">
        <v>18266</v>
      </c>
      <c r="F4198" s="149" t="s">
        <v>3726</v>
      </c>
      <c r="G4198" s="149" t="s">
        <v>18267</v>
      </c>
      <c r="H4198" s="149" t="s">
        <v>18268</v>
      </c>
      <c r="I4198" s="149" t="s">
        <v>18269</v>
      </c>
      <c r="J4198" s="149" t="s">
        <v>18270</v>
      </c>
      <c r="K4198" s="149"/>
      <c r="L4198" s="149" t="s">
        <v>287</v>
      </c>
      <c r="M4198" s="149"/>
      <c r="N4198" s="149" t="s">
        <v>263</v>
      </c>
      <c r="O4198" s="149" t="s">
        <v>214</v>
      </c>
      <c r="P4198" s="149" t="s">
        <v>53</v>
      </c>
      <c r="Q4198" s="149"/>
      <c r="R4198" s="149" t="s">
        <v>3952</v>
      </c>
      <c r="S4198" s="149" t="s">
        <v>18245</v>
      </c>
      <c r="T4198" s="149" t="s">
        <v>3699</v>
      </c>
      <c r="U4198" s="149" t="s">
        <v>267</v>
      </c>
      <c r="V4198" s="149"/>
      <c r="W4198" s="149"/>
      <c r="X4198" s="149" t="s">
        <v>336</v>
      </c>
      <c r="Y4198" s="149"/>
      <c r="Z4198" s="149"/>
      <c r="AA4198" s="149"/>
      <c r="AB4198" s="149" t="s">
        <v>269</v>
      </c>
      <c r="AC4198" s="149" t="s">
        <v>270</v>
      </c>
      <c r="AD4198" s="149" t="s">
        <v>3699</v>
      </c>
      <c r="AE4198" s="149" t="s">
        <v>271</v>
      </c>
      <c r="AF4198" s="149"/>
      <c r="AG4198" s="149" t="s">
        <v>1098</v>
      </c>
      <c r="AH4198" s="149" t="s">
        <v>273</v>
      </c>
      <c r="AI4198" s="158">
        <v>67</v>
      </c>
      <c r="AJ4198" s="149"/>
      <c r="AK4198" s="159" t="s">
        <v>274</v>
      </c>
      <c r="AL4198" s="159" t="s">
        <v>274</v>
      </c>
      <c r="AM4198" s="149" t="s">
        <v>274</v>
      </c>
      <c r="AN4198" s="160">
        <v>4</v>
      </c>
      <c r="AO4198" s="149"/>
      <c r="AP4198" s="149" t="s">
        <v>274</v>
      </c>
      <c r="AQ4198" s="149" t="s">
        <v>275</v>
      </c>
      <c r="AR4198" s="158">
        <v>1</v>
      </c>
      <c r="AS4198" s="149" t="s">
        <v>275</v>
      </c>
      <c r="AT4198" s="149" t="s">
        <v>276</v>
      </c>
      <c r="AU4198" s="161">
        <v>1</v>
      </c>
      <c r="AV4198" s="159">
        <v>14224.14</v>
      </c>
      <c r="AW4198" s="159">
        <v>568.97</v>
      </c>
      <c r="AX4198" s="149" t="s">
        <v>274</v>
      </c>
      <c r="AY4198" s="159">
        <v>146.55</v>
      </c>
      <c r="AZ4198" s="159">
        <v>146.55</v>
      </c>
      <c r="BA4198" s="159">
        <v>586.2</v>
      </c>
      <c r="BB4198" s="159">
        <v>9405.08</v>
      </c>
      <c r="BC4198" s="162" t="s">
        <v>274</v>
      </c>
      <c r="BD4198" s="162">
        <v>0</v>
      </c>
      <c r="BE4198" s="159">
        <v>4819.06</v>
      </c>
      <c r="BF4198" s="159">
        <v>4819.06</v>
      </c>
      <c r="BG4198" s="159">
        <v>14224.14</v>
      </c>
    </row>
    <row r="4199" ht="28.05" customHeight="1" spans="1:59">
      <c r="A4199" s="149"/>
      <c r="B4199" s="149"/>
      <c r="C4199" s="149"/>
      <c r="D4199" s="149" t="s">
        <v>3726</v>
      </c>
      <c r="E4199" s="340" t="s">
        <v>18271</v>
      </c>
      <c r="F4199" s="149" t="s">
        <v>3726</v>
      </c>
      <c r="G4199" s="149" t="s">
        <v>18272</v>
      </c>
      <c r="H4199" s="149" t="s">
        <v>18268</v>
      </c>
      <c r="I4199" s="149" t="s">
        <v>18269</v>
      </c>
      <c r="J4199" s="149" t="s">
        <v>18273</v>
      </c>
      <c r="K4199" s="149"/>
      <c r="L4199" s="149" t="s">
        <v>287</v>
      </c>
      <c r="M4199" s="149"/>
      <c r="N4199" s="149" t="s">
        <v>263</v>
      </c>
      <c r="O4199" s="149" t="s">
        <v>214</v>
      </c>
      <c r="P4199" s="149" t="s">
        <v>53</v>
      </c>
      <c r="Q4199" s="149"/>
      <c r="R4199" s="149" t="s">
        <v>3952</v>
      </c>
      <c r="S4199" s="149" t="s">
        <v>18245</v>
      </c>
      <c r="T4199" s="149" t="s">
        <v>3699</v>
      </c>
      <c r="U4199" s="149" t="s">
        <v>267</v>
      </c>
      <c r="V4199" s="149"/>
      <c r="W4199" s="149"/>
      <c r="X4199" s="149" t="s">
        <v>336</v>
      </c>
      <c r="Y4199" s="149"/>
      <c r="Z4199" s="149"/>
      <c r="AA4199" s="149"/>
      <c r="AB4199" s="149" t="s">
        <v>269</v>
      </c>
      <c r="AC4199" s="149" t="s">
        <v>270</v>
      </c>
      <c r="AD4199" s="149" t="s">
        <v>3699</v>
      </c>
      <c r="AE4199" s="149" t="s">
        <v>271</v>
      </c>
      <c r="AF4199" s="149"/>
      <c r="AG4199" s="149" t="s">
        <v>1098</v>
      </c>
      <c r="AH4199" s="149" t="s">
        <v>273</v>
      </c>
      <c r="AI4199" s="158">
        <v>67</v>
      </c>
      <c r="AJ4199" s="149"/>
      <c r="AK4199" s="159" t="s">
        <v>274</v>
      </c>
      <c r="AL4199" s="159" t="s">
        <v>274</v>
      </c>
      <c r="AM4199" s="149" t="s">
        <v>274</v>
      </c>
      <c r="AN4199" s="160">
        <v>4</v>
      </c>
      <c r="AO4199" s="149"/>
      <c r="AP4199" s="149" t="s">
        <v>274</v>
      </c>
      <c r="AQ4199" s="149" t="s">
        <v>275</v>
      </c>
      <c r="AR4199" s="158">
        <v>1</v>
      </c>
      <c r="AS4199" s="149" t="s">
        <v>275</v>
      </c>
      <c r="AT4199" s="149" t="s">
        <v>276</v>
      </c>
      <c r="AU4199" s="161">
        <v>1</v>
      </c>
      <c r="AV4199" s="159">
        <v>14224.14</v>
      </c>
      <c r="AW4199" s="159">
        <v>568.97</v>
      </c>
      <c r="AX4199" s="149" t="s">
        <v>274</v>
      </c>
      <c r="AY4199" s="159">
        <v>146.55</v>
      </c>
      <c r="AZ4199" s="159">
        <v>146.55</v>
      </c>
      <c r="BA4199" s="159">
        <v>586.2</v>
      </c>
      <c r="BB4199" s="159">
        <v>9405.08</v>
      </c>
      <c r="BC4199" s="162" t="s">
        <v>274</v>
      </c>
      <c r="BD4199" s="162">
        <v>0</v>
      </c>
      <c r="BE4199" s="159">
        <v>4819.06</v>
      </c>
      <c r="BF4199" s="159">
        <v>4819.06</v>
      </c>
      <c r="BG4199" s="159">
        <v>14224.14</v>
      </c>
    </row>
    <row r="4200" ht="28.05" customHeight="1" spans="1:59">
      <c r="A4200" s="149"/>
      <c r="B4200" s="149"/>
      <c r="C4200" s="149"/>
      <c r="D4200" s="149" t="s">
        <v>3726</v>
      </c>
      <c r="E4200" s="340" t="s">
        <v>18274</v>
      </c>
      <c r="F4200" s="149" t="s">
        <v>3726</v>
      </c>
      <c r="G4200" s="149" t="s">
        <v>18275</v>
      </c>
      <c r="H4200" s="149" t="s">
        <v>18268</v>
      </c>
      <c r="I4200" s="149" t="s">
        <v>18269</v>
      </c>
      <c r="J4200" s="149" t="s">
        <v>18276</v>
      </c>
      <c r="K4200" s="149"/>
      <c r="L4200" s="149" t="s">
        <v>287</v>
      </c>
      <c r="M4200" s="149"/>
      <c r="N4200" s="149" t="s">
        <v>263</v>
      </c>
      <c r="O4200" s="149" t="s">
        <v>214</v>
      </c>
      <c r="P4200" s="149" t="s">
        <v>53</v>
      </c>
      <c r="Q4200" s="149"/>
      <c r="R4200" s="149" t="s">
        <v>3952</v>
      </c>
      <c r="S4200" s="149" t="s">
        <v>18245</v>
      </c>
      <c r="T4200" s="149" t="s">
        <v>3699</v>
      </c>
      <c r="U4200" s="149" t="s">
        <v>267</v>
      </c>
      <c r="V4200" s="149"/>
      <c r="W4200" s="149"/>
      <c r="X4200" s="149" t="s">
        <v>336</v>
      </c>
      <c r="Y4200" s="149"/>
      <c r="Z4200" s="149"/>
      <c r="AA4200" s="149"/>
      <c r="AB4200" s="149" t="s">
        <v>269</v>
      </c>
      <c r="AC4200" s="149" t="s">
        <v>270</v>
      </c>
      <c r="AD4200" s="149" t="s">
        <v>3699</v>
      </c>
      <c r="AE4200" s="149" t="s">
        <v>271</v>
      </c>
      <c r="AF4200" s="149"/>
      <c r="AG4200" s="149" t="s">
        <v>1098</v>
      </c>
      <c r="AH4200" s="149" t="s">
        <v>273</v>
      </c>
      <c r="AI4200" s="158">
        <v>67</v>
      </c>
      <c r="AJ4200" s="149"/>
      <c r="AK4200" s="159" t="s">
        <v>274</v>
      </c>
      <c r="AL4200" s="159" t="s">
        <v>274</v>
      </c>
      <c r="AM4200" s="149" t="s">
        <v>274</v>
      </c>
      <c r="AN4200" s="160">
        <v>4</v>
      </c>
      <c r="AO4200" s="149"/>
      <c r="AP4200" s="149" t="s">
        <v>274</v>
      </c>
      <c r="AQ4200" s="149" t="s">
        <v>275</v>
      </c>
      <c r="AR4200" s="158">
        <v>1</v>
      </c>
      <c r="AS4200" s="149" t="s">
        <v>275</v>
      </c>
      <c r="AT4200" s="149" t="s">
        <v>276</v>
      </c>
      <c r="AU4200" s="161">
        <v>1</v>
      </c>
      <c r="AV4200" s="159">
        <v>14224.14</v>
      </c>
      <c r="AW4200" s="159">
        <v>568.97</v>
      </c>
      <c r="AX4200" s="149" t="s">
        <v>274</v>
      </c>
      <c r="AY4200" s="159">
        <v>146.55</v>
      </c>
      <c r="AZ4200" s="159">
        <v>146.55</v>
      </c>
      <c r="BA4200" s="159">
        <v>586.2</v>
      </c>
      <c r="BB4200" s="159">
        <v>9405.08</v>
      </c>
      <c r="BC4200" s="162" t="s">
        <v>274</v>
      </c>
      <c r="BD4200" s="162">
        <v>0</v>
      </c>
      <c r="BE4200" s="159">
        <v>4819.06</v>
      </c>
      <c r="BF4200" s="159">
        <v>4819.06</v>
      </c>
      <c r="BG4200" s="159">
        <v>14224.14</v>
      </c>
    </row>
    <row r="4201" ht="28.05" customHeight="1" spans="1:59">
      <c r="A4201" s="149"/>
      <c r="B4201" s="149"/>
      <c r="C4201" s="149"/>
      <c r="D4201" s="149" t="s">
        <v>3726</v>
      </c>
      <c r="E4201" s="340" t="s">
        <v>18277</v>
      </c>
      <c r="F4201" s="149" t="s">
        <v>3726</v>
      </c>
      <c r="G4201" s="149" t="s">
        <v>18278</v>
      </c>
      <c r="H4201" s="149" t="s">
        <v>182</v>
      </c>
      <c r="I4201" s="149" t="s">
        <v>18254</v>
      </c>
      <c r="J4201" s="149" t="s">
        <v>18279</v>
      </c>
      <c r="K4201" s="149"/>
      <c r="L4201" s="149" t="s">
        <v>262</v>
      </c>
      <c r="M4201" s="149"/>
      <c r="N4201" s="149" t="s">
        <v>263</v>
      </c>
      <c r="O4201" s="149" t="s">
        <v>214</v>
      </c>
      <c r="P4201" s="149" t="s">
        <v>53</v>
      </c>
      <c r="Q4201" s="149"/>
      <c r="R4201" s="149" t="s">
        <v>4599</v>
      </c>
      <c r="S4201" s="149" t="s">
        <v>8799</v>
      </c>
      <c r="T4201" s="149" t="s">
        <v>18236</v>
      </c>
      <c r="U4201" s="149" t="s">
        <v>267</v>
      </c>
      <c r="V4201" s="149"/>
      <c r="W4201" s="149"/>
      <c r="X4201" s="149" t="s">
        <v>268</v>
      </c>
      <c r="Y4201" s="149"/>
      <c r="Z4201" s="149"/>
      <c r="AA4201" s="149"/>
      <c r="AB4201" s="149" t="s">
        <v>269</v>
      </c>
      <c r="AC4201" s="149" t="s">
        <v>270</v>
      </c>
      <c r="AD4201" s="149" t="s">
        <v>18236</v>
      </c>
      <c r="AE4201" s="149" t="s">
        <v>271</v>
      </c>
      <c r="AF4201" s="149"/>
      <c r="AG4201" s="149" t="s">
        <v>1098</v>
      </c>
      <c r="AH4201" s="149" t="s">
        <v>273</v>
      </c>
      <c r="AI4201" s="158">
        <v>18</v>
      </c>
      <c r="AJ4201" s="149"/>
      <c r="AK4201" s="159" t="s">
        <v>274</v>
      </c>
      <c r="AL4201" s="159" t="s">
        <v>274</v>
      </c>
      <c r="AM4201" s="149" t="s">
        <v>274</v>
      </c>
      <c r="AN4201" s="160">
        <v>4</v>
      </c>
      <c r="AO4201" s="149"/>
      <c r="AP4201" s="149" t="s">
        <v>274</v>
      </c>
      <c r="AQ4201" s="149" t="s">
        <v>275</v>
      </c>
      <c r="AR4201" s="158">
        <v>1</v>
      </c>
      <c r="AS4201" s="149" t="s">
        <v>275</v>
      </c>
      <c r="AT4201" s="149" t="s">
        <v>276</v>
      </c>
      <c r="AU4201" s="161">
        <v>1</v>
      </c>
      <c r="AV4201" s="159">
        <v>10619.47</v>
      </c>
      <c r="AW4201" s="159">
        <v>424.78</v>
      </c>
      <c r="AX4201" s="149" t="s">
        <v>274</v>
      </c>
      <c r="AY4201" s="159">
        <v>106.2</v>
      </c>
      <c r="AZ4201" s="159">
        <v>106.2</v>
      </c>
      <c r="BA4201" s="159">
        <v>424.8</v>
      </c>
      <c r="BB4201" s="159">
        <v>1911.46</v>
      </c>
      <c r="BC4201" s="162" t="s">
        <v>274</v>
      </c>
      <c r="BD4201" s="162">
        <v>0</v>
      </c>
      <c r="BE4201" s="159">
        <v>8708.01</v>
      </c>
      <c r="BF4201" s="159">
        <v>8708.01</v>
      </c>
      <c r="BG4201" s="159">
        <v>10619.47</v>
      </c>
    </row>
    <row r="4202" ht="28.05" customHeight="1" spans="1:59">
      <c r="A4202" s="149"/>
      <c r="B4202" s="149"/>
      <c r="C4202" s="149"/>
      <c r="D4202" s="149" t="s">
        <v>3726</v>
      </c>
      <c r="E4202" s="340" t="s">
        <v>18280</v>
      </c>
      <c r="F4202" s="149" t="s">
        <v>3726</v>
      </c>
      <c r="G4202" s="149" t="s">
        <v>18281</v>
      </c>
      <c r="H4202" s="149" t="s">
        <v>18282</v>
      </c>
      <c r="I4202" s="149" t="s">
        <v>18283</v>
      </c>
      <c r="J4202" s="149" t="s">
        <v>18284</v>
      </c>
      <c r="K4202" s="149"/>
      <c r="L4202" s="149" t="s">
        <v>262</v>
      </c>
      <c r="M4202" s="149"/>
      <c r="N4202" s="149" t="s">
        <v>263</v>
      </c>
      <c r="O4202" s="149" t="s">
        <v>214</v>
      </c>
      <c r="P4202" s="149" t="s">
        <v>53</v>
      </c>
      <c r="Q4202" s="149"/>
      <c r="R4202" s="149" t="s">
        <v>18285</v>
      </c>
      <c r="S4202" s="149" t="s">
        <v>5201</v>
      </c>
      <c r="T4202" s="149" t="s">
        <v>18251</v>
      </c>
      <c r="U4202" s="149" t="s">
        <v>267</v>
      </c>
      <c r="V4202" s="149"/>
      <c r="W4202" s="149"/>
      <c r="X4202" s="149" t="s">
        <v>336</v>
      </c>
      <c r="Y4202" s="149"/>
      <c r="Z4202" s="149"/>
      <c r="AA4202" s="149"/>
      <c r="AB4202" s="149" t="s">
        <v>269</v>
      </c>
      <c r="AC4202" s="149" t="s">
        <v>270</v>
      </c>
      <c r="AD4202" s="149" t="s">
        <v>18251</v>
      </c>
      <c r="AE4202" s="149" t="s">
        <v>271</v>
      </c>
      <c r="AF4202" s="149"/>
      <c r="AG4202" s="149" t="s">
        <v>1098</v>
      </c>
      <c r="AH4202" s="149" t="s">
        <v>273</v>
      </c>
      <c r="AI4202" s="158">
        <v>91</v>
      </c>
      <c r="AJ4202" s="149"/>
      <c r="AK4202" s="159" t="s">
        <v>274</v>
      </c>
      <c r="AL4202" s="159" t="s">
        <v>274</v>
      </c>
      <c r="AM4202" s="149" t="s">
        <v>274</v>
      </c>
      <c r="AN4202" s="160">
        <v>4</v>
      </c>
      <c r="AO4202" s="149"/>
      <c r="AP4202" s="149" t="s">
        <v>274</v>
      </c>
      <c r="AQ4202" s="149" t="s">
        <v>275</v>
      </c>
      <c r="AR4202" s="158">
        <v>1</v>
      </c>
      <c r="AS4202" s="149" t="s">
        <v>275</v>
      </c>
      <c r="AT4202" s="149" t="s">
        <v>276</v>
      </c>
      <c r="AU4202" s="161">
        <v>1</v>
      </c>
      <c r="AV4202" s="159">
        <v>1801.72</v>
      </c>
      <c r="AW4202" s="159">
        <v>72.07</v>
      </c>
      <c r="AX4202" s="149" t="s">
        <v>274</v>
      </c>
      <c r="AY4202" s="159">
        <v>19.99</v>
      </c>
      <c r="AZ4202" s="159">
        <v>19.99</v>
      </c>
      <c r="BA4202" s="159">
        <v>79.96</v>
      </c>
      <c r="BB4202" s="159">
        <v>1629.68</v>
      </c>
      <c r="BC4202" s="162" t="s">
        <v>274</v>
      </c>
      <c r="BD4202" s="162">
        <v>0</v>
      </c>
      <c r="BE4202" s="159">
        <v>172.04</v>
      </c>
      <c r="BF4202" s="159">
        <v>172.04</v>
      </c>
      <c r="BG4202" s="159">
        <v>1801.72</v>
      </c>
    </row>
    <row r="4203" ht="28.05" customHeight="1" spans="1:59">
      <c r="A4203" s="149"/>
      <c r="B4203" s="149"/>
      <c r="C4203" s="149"/>
      <c r="D4203" s="149" t="s">
        <v>3726</v>
      </c>
      <c r="E4203" s="340" t="s">
        <v>18286</v>
      </c>
      <c r="F4203" s="149" t="s">
        <v>3726</v>
      </c>
      <c r="G4203" s="149" t="s">
        <v>18287</v>
      </c>
      <c r="H4203" s="149" t="s">
        <v>18288</v>
      </c>
      <c r="I4203" s="149" t="s">
        <v>18289</v>
      </c>
      <c r="J4203" s="149" t="s">
        <v>18290</v>
      </c>
      <c r="K4203" s="149"/>
      <c r="L4203" s="149" t="s">
        <v>262</v>
      </c>
      <c r="M4203" s="149"/>
      <c r="N4203" s="149" t="s">
        <v>263</v>
      </c>
      <c r="O4203" s="149" t="s">
        <v>214</v>
      </c>
      <c r="P4203" s="149" t="s">
        <v>53</v>
      </c>
      <c r="Q4203" s="149"/>
      <c r="R4203" s="149" t="s">
        <v>4599</v>
      </c>
      <c r="S4203" s="149" t="s">
        <v>5435</v>
      </c>
      <c r="T4203" s="149" t="s">
        <v>18261</v>
      </c>
      <c r="U4203" s="149" t="s">
        <v>267</v>
      </c>
      <c r="V4203" s="149"/>
      <c r="W4203" s="149"/>
      <c r="X4203" s="149" t="s">
        <v>268</v>
      </c>
      <c r="Y4203" s="149"/>
      <c r="Z4203" s="149"/>
      <c r="AA4203" s="149"/>
      <c r="AB4203" s="149" t="s">
        <v>269</v>
      </c>
      <c r="AC4203" s="149" t="s">
        <v>270</v>
      </c>
      <c r="AD4203" s="149" t="s">
        <v>18261</v>
      </c>
      <c r="AE4203" s="149" t="s">
        <v>271</v>
      </c>
      <c r="AF4203" s="149"/>
      <c r="AG4203" s="149" t="s">
        <v>1098</v>
      </c>
      <c r="AH4203" s="149" t="s">
        <v>273</v>
      </c>
      <c r="AI4203" s="158">
        <v>58</v>
      </c>
      <c r="AJ4203" s="149"/>
      <c r="AK4203" s="159" t="s">
        <v>274</v>
      </c>
      <c r="AL4203" s="159" t="s">
        <v>274</v>
      </c>
      <c r="AM4203" s="149" t="s">
        <v>274</v>
      </c>
      <c r="AN4203" s="160">
        <v>4</v>
      </c>
      <c r="AO4203" s="149"/>
      <c r="AP4203" s="149" t="s">
        <v>274</v>
      </c>
      <c r="AQ4203" s="149" t="s">
        <v>275</v>
      </c>
      <c r="AR4203" s="158">
        <v>1</v>
      </c>
      <c r="AS4203" s="149" t="s">
        <v>275</v>
      </c>
      <c r="AT4203" s="149" t="s">
        <v>276</v>
      </c>
      <c r="AU4203" s="161">
        <v>1</v>
      </c>
      <c r="AV4203" s="159">
        <v>115044.24</v>
      </c>
      <c r="AW4203" s="159">
        <v>4601.77</v>
      </c>
      <c r="AX4203" s="149" t="s">
        <v>274</v>
      </c>
      <c r="AY4203" s="159">
        <v>1150.45</v>
      </c>
      <c r="AZ4203" s="159">
        <v>1150.45</v>
      </c>
      <c r="BA4203" s="159">
        <v>4601.8</v>
      </c>
      <c r="BB4203" s="159">
        <v>66725.56</v>
      </c>
      <c r="BC4203" s="162" t="s">
        <v>274</v>
      </c>
      <c r="BD4203" s="162">
        <v>0</v>
      </c>
      <c r="BE4203" s="159">
        <v>48318.68</v>
      </c>
      <c r="BF4203" s="159">
        <v>48318.68</v>
      </c>
      <c r="BG4203" s="159">
        <v>115044.24</v>
      </c>
    </row>
    <row r="4204" ht="28.05" customHeight="1" spans="1:59">
      <c r="A4204" s="149"/>
      <c r="B4204" s="149"/>
      <c r="C4204" s="149"/>
      <c r="D4204" s="149" t="s">
        <v>3726</v>
      </c>
      <c r="E4204" s="340" t="s">
        <v>18291</v>
      </c>
      <c r="F4204" s="149" t="s">
        <v>3726</v>
      </c>
      <c r="G4204" s="149" t="s">
        <v>18292</v>
      </c>
      <c r="H4204" s="149" t="s">
        <v>182</v>
      </c>
      <c r="I4204" s="149" t="s">
        <v>18254</v>
      </c>
      <c r="J4204" s="149" t="s">
        <v>18293</v>
      </c>
      <c r="K4204" s="149"/>
      <c r="L4204" s="149" t="s">
        <v>262</v>
      </c>
      <c r="M4204" s="149"/>
      <c r="N4204" s="149" t="s">
        <v>263</v>
      </c>
      <c r="O4204" s="149" t="s">
        <v>214</v>
      </c>
      <c r="P4204" s="149" t="s">
        <v>53</v>
      </c>
      <c r="Q4204" s="149"/>
      <c r="R4204" s="149" t="s">
        <v>4599</v>
      </c>
      <c r="S4204" s="149" t="s">
        <v>8799</v>
      </c>
      <c r="T4204" s="149" t="s">
        <v>18236</v>
      </c>
      <c r="U4204" s="149" t="s">
        <v>267</v>
      </c>
      <c r="V4204" s="149"/>
      <c r="W4204" s="149"/>
      <c r="X4204" s="149" t="s">
        <v>268</v>
      </c>
      <c r="Y4204" s="149"/>
      <c r="Z4204" s="149"/>
      <c r="AA4204" s="149"/>
      <c r="AB4204" s="149" t="s">
        <v>269</v>
      </c>
      <c r="AC4204" s="149" t="s">
        <v>270</v>
      </c>
      <c r="AD4204" s="149" t="s">
        <v>18236</v>
      </c>
      <c r="AE4204" s="149" t="s">
        <v>271</v>
      </c>
      <c r="AF4204" s="149"/>
      <c r="AG4204" s="149" t="s">
        <v>1098</v>
      </c>
      <c r="AH4204" s="149" t="s">
        <v>273</v>
      </c>
      <c r="AI4204" s="158">
        <v>18</v>
      </c>
      <c r="AJ4204" s="149"/>
      <c r="AK4204" s="159" t="s">
        <v>274</v>
      </c>
      <c r="AL4204" s="159" t="s">
        <v>274</v>
      </c>
      <c r="AM4204" s="149" t="s">
        <v>274</v>
      </c>
      <c r="AN4204" s="160">
        <v>4</v>
      </c>
      <c r="AO4204" s="149"/>
      <c r="AP4204" s="149" t="s">
        <v>274</v>
      </c>
      <c r="AQ4204" s="149" t="s">
        <v>275</v>
      </c>
      <c r="AR4204" s="158">
        <v>1</v>
      </c>
      <c r="AS4204" s="149" t="s">
        <v>275</v>
      </c>
      <c r="AT4204" s="149" t="s">
        <v>276</v>
      </c>
      <c r="AU4204" s="161">
        <v>1</v>
      </c>
      <c r="AV4204" s="159">
        <v>10619.47</v>
      </c>
      <c r="AW4204" s="159">
        <v>424.78</v>
      </c>
      <c r="AX4204" s="149" t="s">
        <v>274</v>
      </c>
      <c r="AY4204" s="159">
        <v>106.2</v>
      </c>
      <c r="AZ4204" s="159">
        <v>106.2</v>
      </c>
      <c r="BA4204" s="159">
        <v>424.8</v>
      </c>
      <c r="BB4204" s="159">
        <v>1911.46</v>
      </c>
      <c r="BC4204" s="162" t="s">
        <v>274</v>
      </c>
      <c r="BD4204" s="162">
        <v>0</v>
      </c>
      <c r="BE4204" s="159">
        <v>8708.01</v>
      </c>
      <c r="BF4204" s="159">
        <v>8708.01</v>
      </c>
      <c r="BG4204" s="159">
        <v>10619.47</v>
      </c>
    </row>
    <row r="4205" ht="28.05" customHeight="1" spans="1:59">
      <c r="A4205" s="149"/>
      <c r="B4205" s="149"/>
      <c r="C4205" s="149"/>
      <c r="D4205" s="149" t="s">
        <v>3726</v>
      </c>
      <c r="E4205" s="340" t="s">
        <v>18294</v>
      </c>
      <c r="F4205" s="149" t="s">
        <v>3726</v>
      </c>
      <c r="G4205" s="149" t="s">
        <v>18295</v>
      </c>
      <c r="H4205" s="149" t="s">
        <v>4706</v>
      </c>
      <c r="I4205" s="149" t="s">
        <v>18296</v>
      </c>
      <c r="J4205" s="149" t="s">
        <v>18297</v>
      </c>
      <c r="K4205" s="149"/>
      <c r="L4205" s="149" t="s">
        <v>262</v>
      </c>
      <c r="M4205" s="149"/>
      <c r="N4205" s="149" t="s">
        <v>263</v>
      </c>
      <c r="O4205" s="149" t="s">
        <v>214</v>
      </c>
      <c r="P4205" s="149" t="s">
        <v>53</v>
      </c>
      <c r="Q4205" s="149"/>
      <c r="R4205" s="149" t="s">
        <v>3921</v>
      </c>
      <c r="S4205" s="149" t="s">
        <v>6852</v>
      </c>
      <c r="T4205" s="149" t="s">
        <v>18298</v>
      </c>
      <c r="U4205" s="149" t="s">
        <v>267</v>
      </c>
      <c r="V4205" s="149"/>
      <c r="W4205" s="149"/>
      <c r="X4205" s="149" t="s">
        <v>336</v>
      </c>
      <c r="Y4205" s="149"/>
      <c r="Z4205" s="149"/>
      <c r="AA4205" s="149"/>
      <c r="AB4205" s="149" t="s">
        <v>269</v>
      </c>
      <c r="AC4205" s="149" t="s">
        <v>270</v>
      </c>
      <c r="AD4205" s="149" t="s">
        <v>18298</v>
      </c>
      <c r="AE4205" s="149" t="s">
        <v>271</v>
      </c>
      <c r="AF4205" s="149"/>
      <c r="AG4205" s="149" t="s">
        <v>1098</v>
      </c>
      <c r="AH4205" s="149" t="s">
        <v>273</v>
      </c>
      <c r="AI4205" s="158">
        <v>58</v>
      </c>
      <c r="AJ4205" s="149"/>
      <c r="AK4205" s="159" t="s">
        <v>274</v>
      </c>
      <c r="AL4205" s="159" t="s">
        <v>274</v>
      </c>
      <c r="AM4205" s="149" t="s">
        <v>274</v>
      </c>
      <c r="AN4205" s="160">
        <v>4</v>
      </c>
      <c r="AO4205" s="149"/>
      <c r="AP4205" s="149" t="s">
        <v>274</v>
      </c>
      <c r="AQ4205" s="149" t="s">
        <v>275</v>
      </c>
      <c r="AR4205" s="158">
        <v>1</v>
      </c>
      <c r="AS4205" s="149" t="s">
        <v>275</v>
      </c>
      <c r="AT4205" s="149" t="s">
        <v>276</v>
      </c>
      <c r="AU4205" s="161">
        <v>1</v>
      </c>
      <c r="AV4205" s="159">
        <v>35398.23</v>
      </c>
      <c r="AW4205" s="159">
        <v>1415.93</v>
      </c>
      <c r="AX4205" s="149" t="s">
        <v>274</v>
      </c>
      <c r="AY4205" s="159">
        <v>353.98</v>
      </c>
      <c r="AZ4205" s="159">
        <v>353.98</v>
      </c>
      <c r="BA4205" s="159">
        <v>1415.95</v>
      </c>
      <c r="BB4205" s="159">
        <v>20530.87</v>
      </c>
      <c r="BC4205" s="162" t="s">
        <v>274</v>
      </c>
      <c r="BD4205" s="162">
        <v>0</v>
      </c>
      <c r="BE4205" s="159">
        <v>14867.36</v>
      </c>
      <c r="BF4205" s="159">
        <v>14867.36</v>
      </c>
      <c r="BG4205" s="159">
        <v>35398.23</v>
      </c>
    </row>
    <row r="4206" ht="28.05" customHeight="1" spans="1:59">
      <c r="A4206" s="149"/>
      <c r="B4206" s="149"/>
      <c r="C4206" s="149"/>
      <c r="D4206" s="149" t="s">
        <v>3726</v>
      </c>
      <c r="E4206" s="340" t="s">
        <v>18299</v>
      </c>
      <c r="F4206" s="149" t="s">
        <v>3726</v>
      </c>
      <c r="G4206" s="149" t="s">
        <v>18300</v>
      </c>
      <c r="H4206" s="149" t="s">
        <v>18268</v>
      </c>
      <c r="I4206" s="149" t="s">
        <v>18269</v>
      </c>
      <c r="J4206" s="149" t="s">
        <v>18301</v>
      </c>
      <c r="K4206" s="149"/>
      <c r="L4206" s="149" t="s">
        <v>287</v>
      </c>
      <c r="M4206" s="149"/>
      <c r="N4206" s="149" t="s">
        <v>263</v>
      </c>
      <c r="O4206" s="149" t="s">
        <v>214</v>
      </c>
      <c r="P4206" s="149" t="s">
        <v>53</v>
      </c>
      <c r="Q4206" s="149"/>
      <c r="R4206" s="149" t="s">
        <v>3952</v>
      </c>
      <c r="S4206" s="149" t="s">
        <v>18245</v>
      </c>
      <c r="T4206" s="149" t="s">
        <v>3699</v>
      </c>
      <c r="U4206" s="149" t="s">
        <v>267</v>
      </c>
      <c r="V4206" s="149"/>
      <c r="W4206" s="149"/>
      <c r="X4206" s="149" t="s">
        <v>336</v>
      </c>
      <c r="Y4206" s="149"/>
      <c r="Z4206" s="149"/>
      <c r="AA4206" s="149"/>
      <c r="AB4206" s="149" t="s">
        <v>269</v>
      </c>
      <c r="AC4206" s="149" t="s">
        <v>270</v>
      </c>
      <c r="AD4206" s="149" t="s">
        <v>3699</v>
      </c>
      <c r="AE4206" s="149" t="s">
        <v>271</v>
      </c>
      <c r="AF4206" s="149"/>
      <c r="AG4206" s="149" t="s">
        <v>1098</v>
      </c>
      <c r="AH4206" s="149" t="s">
        <v>273</v>
      </c>
      <c r="AI4206" s="158">
        <v>67</v>
      </c>
      <c r="AJ4206" s="149"/>
      <c r="AK4206" s="159" t="s">
        <v>274</v>
      </c>
      <c r="AL4206" s="159" t="s">
        <v>274</v>
      </c>
      <c r="AM4206" s="149" t="s">
        <v>274</v>
      </c>
      <c r="AN4206" s="160">
        <v>4</v>
      </c>
      <c r="AO4206" s="149"/>
      <c r="AP4206" s="149" t="s">
        <v>274</v>
      </c>
      <c r="AQ4206" s="149" t="s">
        <v>275</v>
      </c>
      <c r="AR4206" s="158">
        <v>1</v>
      </c>
      <c r="AS4206" s="149" t="s">
        <v>275</v>
      </c>
      <c r="AT4206" s="149" t="s">
        <v>276</v>
      </c>
      <c r="AU4206" s="161">
        <v>1</v>
      </c>
      <c r="AV4206" s="159">
        <v>14224.14</v>
      </c>
      <c r="AW4206" s="159">
        <v>568.97</v>
      </c>
      <c r="AX4206" s="149" t="s">
        <v>274</v>
      </c>
      <c r="AY4206" s="159">
        <v>146.55</v>
      </c>
      <c r="AZ4206" s="159">
        <v>146.55</v>
      </c>
      <c r="BA4206" s="159">
        <v>586.2</v>
      </c>
      <c r="BB4206" s="159">
        <v>9405.08</v>
      </c>
      <c r="BC4206" s="162" t="s">
        <v>274</v>
      </c>
      <c r="BD4206" s="162">
        <v>0</v>
      </c>
      <c r="BE4206" s="159">
        <v>4819.06</v>
      </c>
      <c r="BF4206" s="159">
        <v>4819.06</v>
      </c>
      <c r="BG4206" s="159">
        <v>14224.14</v>
      </c>
    </row>
    <row r="4207" ht="28.05" customHeight="1" spans="1:59">
      <c r="A4207" s="149"/>
      <c r="B4207" s="149"/>
      <c r="C4207" s="149"/>
      <c r="D4207" s="149" t="s">
        <v>3726</v>
      </c>
      <c r="E4207" s="340" t="s">
        <v>18302</v>
      </c>
      <c r="F4207" s="149" t="s">
        <v>3726</v>
      </c>
      <c r="G4207" s="149" t="s">
        <v>18303</v>
      </c>
      <c r="H4207" s="149" t="s">
        <v>4619</v>
      </c>
      <c r="I4207" s="149" t="s">
        <v>18304</v>
      </c>
      <c r="J4207" s="149" t="s">
        <v>18305</v>
      </c>
      <c r="K4207" s="149"/>
      <c r="L4207" s="149" t="s">
        <v>262</v>
      </c>
      <c r="M4207" s="149"/>
      <c r="N4207" s="149" t="s">
        <v>263</v>
      </c>
      <c r="O4207" s="149" t="s">
        <v>214</v>
      </c>
      <c r="P4207" s="149" t="s">
        <v>53</v>
      </c>
      <c r="Q4207" s="149"/>
      <c r="R4207" s="149" t="s">
        <v>4599</v>
      </c>
      <c r="S4207" s="149" t="s">
        <v>4622</v>
      </c>
      <c r="T4207" s="149" t="s">
        <v>18298</v>
      </c>
      <c r="U4207" s="149" t="s">
        <v>267</v>
      </c>
      <c r="V4207" s="149"/>
      <c r="W4207" s="149"/>
      <c r="X4207" s="149" t="s">
        <v>268</v>
      </c>
      <c r="Y4207" s="149"/>
      <c r="Z4207" s="149"/>
      <c r="AA4207" s="149"/>
      <c r="AB4207" s="149" t="s">
        <v>269</v>
      </c>
      <c r="AC4207" s="149" t="s">
        <v>270</v>
      </c>
      <c r="AD4207" s="149" t="s">
        <v>18298</v>
      </c>
      <c r="AE4207" s="149" t="s">
        <v>271</v>
      </c>
      <c r="AF4207" s="149"/>
      <c r="AG4207" s="149" t="s">
        <v>1098</v>
      </c>
      <c r="AH4207" s="149" t="s">
        <v>273</v>
      </c>
      <c r="AI4207" s="158">
        <v>58</v>
      </c>
      <c r="AJ4207" s="149"/>
      <c r="AK4207" s="159" t="s">
        <v>274</v>
      </c>
      <c r="AL4207" s="159" t="s">
        <v>274</v>
      </c>
      <c r="AM4207" s="149" t="s">
        <v>274</v>
      </c>
      <c r="AN4207" s="160">
        <v>4</v>
      </c>
      <c r="AO4207" s="149"/>
      <c r="AP4207" s="149" t="s">
        <v>274</v>
      </c>
      <c r="AQ4207" s="149" t="s">
        <v>275</v>
      </c>
      <c r="AR4207" s="158">
        <v>1</v>
      </c>
      <c r="AS4207" s="149" t="s">
        <v>275</v>
      </c>
      <c r="AT4207" s="149" t="s">
        <v>276</v>
      </c>
      <c r="AU4207" s="161">
        <v>1</v>
      </c>
      <c r="AV4207" s="159">
        <v>19115.04</v>
      </c>
      <c r="AW4207" s="159">
        <v>764.6</v>
      </c>
      <c r="AX4207" s="149" t="s">
        <v>274</v>
      </c>
      <c r="AY4207" s="159">
        <v>191.15</v>
      </c>
      <c r="AZ4207" s="159">
        <v>191.15</v>
      </c>
      <c r="BA4207" s="159">
        <v>764.6</v>
      </c>
      <c r="BB4207" s="159">
        <v>11086.7</v>
      </c>
      <c r="BC4207" s="162" t="s">
        <v>274</v>
      </c>
      <c r="BD4207" s="162">
        <v>0</v>
      </c>
      <c r="BE4207" s="159">
        <v>8028.34</v>
      </c>
      <c r="BF4207" s="159">
        <v>8028.34</v>
      </c>
      <c r="BG4207" s="159">
        <v>19115.04</v>
      </c>
    </row>
    <row r="4208" ht="28.05" customHeight="1" spans="1:59">
      <c r="A4208" s="149"/>
      <c r="B4208" s="149"/>
      <c r="C4208" s="149"/>
      <c r="D4208" s="149" t="s">
        <v>3726</v>
      </c>
      <c r="E4208" s="340" t="s">
        <v>18306</v>
      </c>
      <c r="F4208" s="149" t="s">
        <v>3726</v>
      </c>
      <c r="G4208" s="149" t="s">
        <v>18307</v>
      </c>
      <c r="H4208" s="149" t="s">
        <v>18268</v>
      </c>
      <c r="I4208" s="149" t="s">
        <v>18269</v>
      </c>
      <c r="J4208" s="149" t="s">
        <v>18308</v>
      </c>
      <c r="K4208" s="149"/>
      <c r="L4208" s="149" t="s">
        <v>287</v>
      </c>
      <c r="M4208" s="149"/>
      <c r="N4208" s="149" t="s">
        <v>263</v>
      </c>
      <c r="O4208" s="149" t="s">
        <v>214</v>
      </c>
      <c r="P4208" s="149" t="s">
        <v>53</v>
      </c>
      <c r="Q4208" s="149"/>
      <c r="R4208" s="149" t="s">
        <v>3952</v>
      </c>
      <c r="S4208" s="149" t="s">
        <v>18245</v>
      </c>
      <c r="T4208" s="149" t="s">
        <v>3699</v>
      </c>
      <c r="U4208" s="149" t="s">
        <v>267</v>
      </c>
      <c r="V4208" s="149"/>
      <c r="W4208" s="149"/>
      <c r="X4208" s="149" t="s">
        <v>336</v>
      </c>
      <c r="Y4208" s="149"/>
      <c r="Z4208" s="149"/>
      <c r="AA4208" s="149"/>
      <c r="AB4208" s="149" t="s">
        <v>269</v>
      </c>
      <c r="AC4208" s="149" t="s">
        <v>270</v>
      </c>
      <c r="AD4208" s="149" t="s">
        <v>3699</v>
      </c>
      <c r="AE4208" s="149" t="s">
        <v>271</v>
      </c>
      <c r="AF4208" s="149"/>
      <c r="AG4208" s="149" t="s">
        <v>1098</v>
      </c>
      <c r="AH4208" s="149" t="s">
        <v>273</v>
      </c>
      <c r="AI4208" s="158">
        <v>67</v>
      </c>
      <c r="AJ4208" s="149"/>
      <c r="AK4208" s="159" t="s">
        <v>274</v>
      </c>
      <c r="AL4208" s="159" t="s">
        <v>274</v>
      </c>
      <c r="AM4208" s="149" t="s">
        <v>274</v>
      </c>
      <c r="AN4208" s="160">
        <v>4</v>
      </c>
      <c r="AO4208" s="149"/>
      <c r="AP4208" s="149" t="s">
        <v>274</v>
      </c>
      <c r="AQ4208" s="149" t="s">
        <v>275</v>
      </c>
      <c r="AR4208" s="158">
        <v>1</v>
      </c>
      <c r="AS4208" s="149" t="s">
        <v>275</v>
      </c>
      <c r="AT4208" s="149" t="s">
        <v>276</v>
      </c>
      <c r="AU4208" s="161">
        <v>1</v>
      </c>
      <c r="AV4208" s="159">
        <v>14224.14</v>
      </c>
      <c r="AW4208" s="159">
        <v>568.97</v>
      </c>
      <c r="AX4208" s="149" t="s">
        <v>274</v>
      </c>
      <c r="AY4208" s="159">
        <v>146.55</v>
      </c>
      <c r="AZ4208" s="159">
        <v>146.55</v>
      </c>
      <c r="BA4208" s="159">
        <v>586.2</v>
      </c>
      <c r="BB4208" s="159">
        <v>9405.08</v>
      </c>
      <c r="BC4208" s="162" t="s">
        <v>274</v>
      </c>
      <c r="BD4208" s="162">
        <v>0</v>
      </c>
      <c r="BE4208" s="159">
        <v>4819.06</v>
      </c>
      <c r="BF4208" s="159">
        <v>4819.06</v>
      </c>
      <c r="BG4208" s="159">
        <v>14224.14</v>
      </c>
    </row>
    <row r="4209" ht="28.05" customHeight="1" spans="1:59">
      <c r="A4209" s="149"/>
      <c r="B4209" s="149"/>
      <c r="C4209" s="149"/>
      <c r="D4209" s="149" t="s">
        <v>3726</v>
      </c>
      <c r="E4209" s="340" t="s">
        <v>18309</v>
      </c>
      <c r="F4209" s="149" t="s">
        <v>3726</v>
      </c>
      <c r="G4209" s="149" t="s">
        <v>18310</v>
      </c>
      <c r="H4209" s="149" t="s">
        <v>182</v>
      </c>
      <c r="I4209" s="149" t="s">
        <v>18254</v>
      </c>
      <c r="J4209" s="149" t="s">
        <v>18311</v>
      </c>
      <c r="K4209" s="149"/>
      <c r="L4209" s="149" t="s">
        <v>262</v>
      </c>
      <c r="M4209" s="149"/>
      <c r="N4209" s="149" t="s">
        <v>263</v>
      </c>
      <c r="O4209" s="149" t="s">
        <v>214</v>
      </c>
      <c r="P4209" s="149" t="s">
        <v>53</v>
      </c>
      <c r="Q4209" s="149"/>
      <c r="R4209" s="149" t="s">
        <v>4599</v>
      </c>
      <c r="S4209" s="149" t="s">
        <v>8799</v>
      </c>
      <c r="T4209" s="149" t="s">
        <v>18236</v>
      </c>
      <c r="U4209" s="149" t="s">
        <v>267</v>
      </c>
      <c r="V4209" s="149"/>
      <c r="W4209" s="149"/>
      <c r="X4209" s="149" t="s">
        <v>268</v>
      </c>
      <c r="Y4209" s="149"/>
      <c r="Z4209" s="149"/>
      <c r="AA4209" s="149"/>
      <c r="AB4209" s="149" t="s">
        <v>269</v>
      </c>
      <c r="AC4209" s="149" t="s">
        <v>270</v>
      </c>
      <c r="AD4209" s="149" t="s">
        <v>18236</v>
      </c>
      <c r="AE4209" s="149" t="s">
        <v>271</v>
      </c>
      <c r="AF4209" s="149"/>
      <c r="AG4209" s="149" t="s">
        <v>1098</v>
      </c>
      <c r="AH4209" s="149" t="s">
        <v>273</v>
      </c>
      <c r="AI4209" s="158">
        <v>18</v>
      </c>
      <c r="AJ4209" s="149"/>
      <c r="AK4209" s="159" t="s">
        <v>274</v>
      </c>
      <c r="AL4209" s="159" t="s">
        <v>274</v>
      </c>
      <c r="AM4209" s="149" t="s">
        <v>274</v>
      </c>
      <c r="AN4209" s="160">
        <v>4</v>
      </c>
      <c r="AO4209" s="149"/>
      <c r="AP4209" s="149" t="s">
        <v>274</v>
      </c>
      <c r="AQ4209" s="149" t="s">
        <v>275</v>
      </c>
      <c r="AR4209" s="158">
        <v>1</v>
      </c>
      <c r="AS4209" s="149" t="s">
        <v>275</v>
      </c>
      <c r="AT4209" s="149" t="s">
        <v>276</v>
      </c>
      <c r="AU4209" s="161">
        <v>1</v>
      </c>
      <c r="AV4209" s="159">
        <v>10619.47</v>
      </c>
      <c r="AW4209" s="159">
        <v>424.78</v>
      </c>
      <c r="AX4209" s="149" t="s">
        <v>274</v>
      </c>
      <c r="AY4209" s="159">
        <v>106.2</v>
      </c>
      <c r="AZ4209" s="159">
        <v>106.2</v>
      </c>
      <c r="BA4209" s="159">
        <v>424.8</v>
      </c>
      <c r="BB4209" s="159">
        <v>1911.46</v>
      </c>
      <c r="BC4209" s="162" t="s">
        <v>274</v>
      </c>
      <c r="BD4209" s="162">
        <v>0</v>
      </c>
      <c r="BE4209" s="159">
        <v>8708.01</v>
      </c>
      <c r="BF4209" s="159">
        <v>8708.01</v>
      </c>
      <c r="BG4209" s="159">
        <v>10619.47</v>
      </c>
    </row>
    <row r="4210" ht="28.05" customHeight="1" spans="1:59">
      <c r="A4210" s="149"/>
      <c r="B4210" s="149"/>
      <c r="C4210" s="149"/>
      <c r="D4210" s="149" t="s">
        <v>3726</v>
      </c>
      <c r="E4210" s="340" t="s">
        <v>18312</v>
      </c>
      <c r="F4210" s="149" t="s">
        <v>3726</v>
      </c>
      <c r="G4210" s="149" t="s">
        <v>18313</v>
      </c>
      <c r="H4210" s="149" t="s">
        <v>18282</v>
      </c>
      <c r="I4210" s="149" t="s">
        <v>18283</v>
      </c>
      <c r="J4210" s="149" t="s">
        <v>18314</v>
      </c>
      <c r="K4210" s="149"/>
      <c r="L4210" s="149" t="s">
        <v>262</v>
      </c>
      <c r="M4210" s="149"/>
      <c r="N4210" s="149" t="s">
        <v>263</v>
      </c>
      <c r="O4210" s="149" t="s">
        <v>214</v>
      </c>
      <c r="P4210" s="149" t="s">
        <v>53</v>
      </c>
      <c r="Q4210" s="149"/>
      <c r="R4210" s="149" t="s">
        <v>18285</v>
      </c>
      <c r="S4210" s="149" t="s">
        <v>5201</v>
      </c>
      <c r="T4210" s="149" t="s">
        <v>18251</v>
      </c>
      <c r="U4210" s="149" t="s">
        <v>267</v>
      </c>
      <c r="V4210" s="149"/>
      <c r="W4210" s="149"/>
      <c r="X4210" s="149" t="s">
        <v>336</v>
      </c>
      <c r="Y4210" s="149"/>
      <c r="Z4210" s="149"/>
      <c r="AA4210" s="149"/>
      <c r="AB4210" s="149" t="s">
        <v>269</v>
      </c>
      <c r="AC4210" s="149" t="s">
        <v>270</v>
      </c>
      <c r="AD4210" s="149" t="s">
        <v>18251</v>
      </c>
      <c r="AE4210" s="149" t="s">
        <v>271</v>
      </c>
      <c r="AF4210" s="149"/>
      <c r="AG4210" s="149" t="s">
        <v>1098</v>
      </c>
      <c r="AH4210" s="149" t="s">
        <v>273</v>
      </c>
      <c r="AI4210" s="158">
        <v>91</v>
      </c>
      <c r="AJ4210" s="149"/>
      <c r="AK4210" s="159" t="s">
        <v>274</v>
      </c>
      <c r="AL4210" s="159" t="s">
        <v>274</v>
      </c>
      <c r="AM4210" s="149" t="s">
        <v>274</v>
      </c>
      <c r="AN4210" s="160">
        <v>4</v>
      </c>
      <c r="AO4210" s="149"/>
      <c r="AP4210" s="149" t="s">
        <v>274</v>
      </c>
      <c r="AQ4210" s="149" t="s">
        <v>275</v>
      </c>
      <c r="AR4210" s="158">
        <v>1</v>
      </c>
      <c r="AS4210" s="149" t="s">
        <v>275</v>
      </c>
      <c r="AT4210" s="149" t="s">
        <v>276</v>
      </c>
      <c r="AU4210" s="161">
        <v>1</v>
      </c>
      <c r="AV4210" s="159">
        <v>1801.72</v>
      </c>
      <c r="AW4210" s="159">
        <v>72.07</v>
      </c>
      <c r="AX4210" s="149" t="s">
        <v>274</v>
      </c>
      <c r="AY4210" s="159">
        <v>19.99</v>
      </c>
      <c r="AZ4210" s="159">
        <v>19.99</v>
      </c>
      <c r="BA4210" s="159">
        <v>79.96</v>
      </c>
      <c r="BB4210" s="159">
        <v>1629.68</v>
      </c>
      <c r="BC4210" s="162" t="s">
        <v>274</v>
      </c>
      <c r="BD4210" s="162">
        <v>0</v>
      </c>
      <c r="BE4210" s="159">
        <v>172.04</v>
      </c>
      <c r="BF4210" s="159">
        <v>172.04</v>
      </c>
      <c r="BG4210" s="159">
        <v>1801.72</v>
      </c>
    </row>
    <row r="4211" ht="28.05" customHeight="1" spans="1:59">
      <c r="A4211" s="149"/>
      <c r="B4211" s="149"/>
      <c r="C4211" s="149"/>
      <c r="D4211" s="149" t="s">
        <v>3726</v>
      </c>
      <c r="E4211" s="340" t="s">
        <v>18315</v>
      </c>
      <c r="F4211" s="149" t="s">
        <v>3726</v>
      </c>
      <c r="G4211" s="149" t="s">
        <v>18316</v>
      </c>
      <c r="H4211" s="149" t="s">
        <v>182</v>
      </c>
      <c r="I4211" s="149" t="s">
        <v>18254</v>
      </c>
      <c r="J4211" s="149" t="s">
        <v>18317</v>
      </c>
      <c r="K4211" s="149"/>
      <c r="L4211" s="149" t="s">
        <v>262</v>
      </c>
      <c r="M4211" s="149"/>
      <c r="N4211" s="149" t="s">
        <v>263</v>
      </c>
      <c r="O4211" s="149" t="s">
        <v>214</v>
      </c>
      <c r="P4211" s="149" t="s">
        <v>53</v>
      </c>
      <c r="Q4211" s="149"/>
      <c r="R4211" s="149" t="s">
        <v>3914</v>
      </c>
      <c r="S4211" s="149" t="s">
        <v>8799</v>
      </c>
      <c r="T4211" s="149" t="s">
        <v>18236</v>
      </c>
      <c r="U4211" s="149" t="s">
        <v>267</v>
      </c>
      <c r="V4211" s="149"/>
      <c r="W4211" s="149"/>
      <c r="X4211" s="149" t="s">
        <v>268</v>
      </c>
      <c r="Y4211" s="149"/>
      <c r="Z4211" s="149"/>
      <c r="AA4211" s="149"/>
      <c r="AB4211" s="149" t="s">
        <v>269</v>
      </c>
      <c r="AC4211" s="149" t="s">
        <v>270</v>
      </c>
      <c r="AD4211" s="149" t="s">
        <v>18236</v>
      </c>
      <c r="AE4211" s="149" t="s">
        <v>271</v>
      </c>
      <c r="AF4211" s="149"/>
      <c r="AG4211" s="149" t="s">
        <v>1098</v>
      </c>
      <c r="AH4211" s="149" t="s">
        <v>273</v>
      </c>
      <c r="AI4211" s="158">
        <v>18</v>
      </c>
      <c r="AJ4211" s="149"/>
      <c r="AK4211" s="159" t="s">
        <v>274</v>
      </c>
      <c r="AL4211" s="159" t="s">
        <v>274</v>
      </c>
      <c r="AM4211" s="149" t="s">
        <v>274</v>
      </c>
      <c r="AN4211" s="160">
        <v>4</v>
      </c>
      <c r="AO4211" s="149"/>
      <c r="AP4211" s="149" t="s">
        <v>274</v>
      </c>
      <c r="AQ4211" s="149" t="s">
        <v>275</v>
      </c>
      <c r="AR4211" s="158">
        <v>1</v>
      </c>
      <c r="AS4211" s="149" t="s">
        <v>275</v>
      </c>
      <c r="AT4211" s="149" t="s">
        <v>276</v>
      </c>
      <c r="AU4211" s="161">
        <v>1</v>
      </c>
      <c r="AV4211" s="159">
        <v>10619.47</v>
      </c>
      <c r="AW4211" s="159">
        <v>424.78</v>
      </c>
      <c r="AX4211" s="149" t="s">
        <v>274</v>
      </c>
      <c r="AY4211" s="159">
        <v>106.2</v>
      </c>
      <c r="AZ4211" s="159">
        <v>106.2</v>
      </c>
      <c r="BA4211" s="159">
        <v>424.8</v>
      </c>
      <c r="BB4211" s="159">
        <v>1911.46</v>
      </c>
      <c r="BC4211" s="162" t="s">
        <v>274</v>
      </c>
      <c r="BD4211" s="162">
        <v>0</v>
      </c>
      <c r="BE4211" s="159">
        <v>8708.01</v>
      </c>
      <c r="BF4211" s="159">
        <v>8708.01</v>
      </c>
      <c r="BG4211" s="159">
        <v>10619.47</v>
      </c>
    </row>
    <row r="4212" ht="28.05" customHeight="1" spans="1:59">
      <c r="A4212" s="149"/>
      <c r="B4212" s="149"/>
      <c r="C4212" s="149"/>
      <c r="D4212" s="149" t="s">
        <v>3726</v>
      </c>
      <c r="E4212" s="340" t="s">
        <v>18318</v>
      </c>
      <c r="F4212" s="149" t="s">
        <v>3726</v>
      </c>
      <c r="G4212" s="149" t="s">
        <v>18319</v>
      </c>
      <c r="H4212" s="149" t="s">
        <v>4706</v>
      </c>
      <c r="I4212" s="149" t="s">
        <v>18296</v>
      </c>
      <c r="J4212" s="149" t="s">
        <v>18320</v>
      </c>
      <c r="K4212" s="149"/>
      <c r="L4212" s="149" t="s">
        <v>262</v>
      </c>
      <c r="M4212" s="149"/>
      <c r="N4212" s="149" t="s">
        <v>263</v>
      </c>
      <c r="O4212" s="149" t="s">
        <v>214</v>
      </c>
      <c r="P4212" s="149" t="s">
        <v>53</v>
      </c>
      <c r="Q4212" s="149"/>
      <c r="R4212" s="149" t="s">
        <v>3921</v>
      </c>
      <c r="S4212" s="149" t="s">
        <v>6852</v>
      </c>
      <c r="T4212" s="149" t="s">
        <v>18298</v>
      </c>
      <c r="U4212" s="149" t="s">
        <v>267</v>
      </c>
      <c r="V4212" s="149"/>
      <c r="W4212" s="149"/>
      <c r="X4212" s="149" t="s">
        <v>336</v>
      </c>
      <c r="Y4212" s="149"/>
      <c r="Z4212" s="149"/>
      <c r="AA4212" s="149"/>
      <c r="AB4212" s="149" t="s">
        <v>269</v>
      </c>
      <c r="AC4212" s="149" t="s">
        <v>270</v>
      </c>
      <c r="AD4212" s="149" t="s">
        <v>18298</v>
      </c>
      <c r="AE4212" s="149" t="s">
        <v>271</v>
      </c>
      <c r="AF4212" s="149"/>
      <c r="AG4212" s="149" t="s">
        <v>1098</v>
      </c>
      <c r="AH4212" s="149" t="s">
        <v>273</v>
      </c>
      <c r="AI4212" s="158">
        <v>58</v>
      </c>
      <c r="AJ4212" s="149"/>
      <c r="AK4212" s="159" t="s">
        <v>274</v>
      </c>
      <c r="AL4212" s="159" t="s">
        <v>274</v>
      </c>
      <c r="AM4212" s="149" t="s">
        <v>274</v>
      </c>
      <c r="AN4212" s="160">
        <v>4</v>
      </c>
      <c r="AO4212" s="149"/>
      <c r="AP4212" s="149" t="s">
        <v>274</v>
      </c>
      <c r="AQ4212" s="149" t="s">
        <v>275</v>
      </c>
      <c r="AR4212" s="158">
        <v>1</v>
      </c>
      <c r="AS4212" s="149" t="s">
        <v>275</v>
      </c>
      <c r="AT4212" s="149" t="s">
        <v>276</v>
      </c>
      <c r="AU4212" s="161">
        <v>1</v>
      </c>
      <c r="AV4212" s="159">
        <v>35398.23</v>
      </c>
      <c r="AW4212" s="159">
        <v>1415.93</v>
      </c>
      <c r="AX4212" s="149" t="s">
        <v>274</v>
      </c>
      <c r="AY4212" s="159">
        <v>353.98</v>
      </c>
      <c r="AZ4212" s="159">
        <v>353.98</v>
      </c>
      <c r="BA4212" s="159">
        <v>1415.95</v>
      </c>
      <c r="BB4212" s="159">
        <v>20530.87</v>
      </c>
      <c r="BC4212" s="162" t="s">
        <v>274</v>
      </c>
      <c r="BD4212" s="162">
        <v>0</v>
      </c>
      <c r="BE4212" s="159">
        <v>14867.36</v>
      </c>
      <c r="BF4212" s="159">
        <v>14867.36</v>
      </c>
      <c r="BG4212" s="159">
        <v>35398.23</v>
      </c>
    </row>
    <row r="4213" ht="28.05" customHeight="1" spans="1:59">
      <c r="A4213" s="149"/>
      <c r="B4213" s="149"/>
      <c r="C4213" s="149"/>
      <c r="D4213" s="149" t="s">
        <v>3726</v>
      </c>
      <c r="E4213" s="340" t="s">
        <v>18321</v>
      </c>
      <c r="F4213" s="149" t="s">
        <v>3726</v>
      </c>
      <c r="G4213" s="149" t="s">
        <v>18322</v>
      </c>
      <c r="H4213" s="149" t="s">
        <v>18268</v>
      </c>
      <c r="I4213" s="149" t="s">
        <v>18269</v>
      </c>
      <c r="J4213" s="149" t="s">
        <v>18323</v>
      </c>
      <c r="K4213" s="149"/>
      <c r="L4213" s="149" t="s">
        <v>287</v>
      </c>
      <c r="M4213" s="149"/>
      <c r="N4213" s="149" t="s">
        <v>263</v>
      </c>
      <c r="O4213" s="149" t="s">
        <v>214</v>
      </c>
      <c r="P4213" s="149" t="s">
        <v>53</v>
      </c>
      <c r="Q4213" s="149"/>
      <c r="R4213" s="149" t="s">
        <v>3952</v>
      </c>
      <c r="S4213" s="149" t="s">
        <v>18245</v>
      </c>
      <c r="T4213" s="149" t="s">
        <v>3699</v>
      </c>
      <c r="U4213" s="149" t="s">
        <v>267</v>
      </c>
      <c r="V4213" s="149"/>
      <c r="W4213" s="149"/>
      <c r="X4213" s="149" t="s">
        <v>336</v>
      </c>
      <c r="Y4213" s="149"/>
      <c r="Z4213" s="149"/>
      <c r="AA4213" s="149"/>
      <c r="AB4213" s="149" t="s">
        <v>269</v>
      </c>
      <c r="AC4213" s="149" t="s">
        <v>270</v>
      </c>
      <c r="AD4213" s="149" t="s">
        <v>3699</v>
      </c>
      <c r="AE4213" s="149" t="s">
        <v>271</v>
      </c>
      <c r="AF4213" s="149"/>
      <c r="AG4213" s="149" t="s">
        <v>1098</v>
      </c>
      <c r="AH4213" s="149" t="s">
        <v>273</v>
      </c>
      <c r="AI4213" s="158">
        <v>67</v>
      </c>
      <c r="AJ4213" s="149"/>
      <c r="AK4213" s="159" t="s">
        <v>274</v>
      </c>
      <c r="AL4213" s="159" t="s">
        <v>274</v>
      </c>
      <c r="AM4213" s="149" t="s">
        <v>274</v>
      </c>
      <c r="AN4213" s="160">
        <v>4</v>
      </c>
      <c r="AO4213" s="149"/>
      <c r="AP4213" s="149" t="s">
        <v>274</v>
      </c>
      <c r="AQ4213" s="149" t="s">
        <v>275</v>
      </c>
      <c r="AR4213" s="158">
        <v>1</v>
      </c>
      <c r="AS4213" s="149" t="s">
        <v>275</v>
      </c>
      <c r="AT4213" s="149" t="s">
        <v>276</v>
      </c>
      <c r="AU4213" s="161">
        <v>1</v>
      </c>
      <c r="AV4213" s="159">
        <v>14224.14</v>
      </c>
      <c r="AW4213" s="159">
        <v>568.97</v>
      </c>
      <c r="AX4213" s="149" t="s">
        <v>274</v>
      </c>
      <c r="AY4213" s="159">
        <v>146.55</v>
      </c>
      <c r="AZ4213" s="159">
        <v>146.55</v>
      </c>
      <c r="BA4213" s="159">
        <v>586.2</v>
      </c>
      <c r="BB4213" s="159">
        <v>9405.08</v>
      </c>
      <c r="BC4213" s="162" t="s">
        <v>274</v>
      </c>
      <c r="BD4213" s="162">
        <v>0</v>
      </c>
      <c r="BE4213" s="159">
        <v>4819.06</v>
      </c>
      <c r="BF4213" s="159">
        <v>4819.06</v>
      </c>
      <c r="BG4213" s="159">
        <v>14224.14</v>
      </c>
    </row>
    <row r="4214" ht="28.05" customHeight="1" spans="1:59">
      <c r="A4214" s="149"/>
      <c r="B4214" s="149"/>
      <c r="C4214" s="149"/>
      <c r="D4214" s="149" t="s">
        <v>3726</v>
      </c>
      <c r="E4214" s="340" t="s">
        <v>18324</v>
      </c>
      <c r="F4214" s="149" t="s">
        <v>3726</v>
      </c>
      <c r="G4214" s="149" t="s">
        <v>18325</v>
      </c>
      <c r="H4214" s="149" t="s">
        <v>5197</v>
      </c>
      <c r="I4214" s="149" t="s">
        <v>18248</v>
      </c>
      <c r="J4214" s="149" t="s">
        <v>18326</v>
      </c>
      <c r="K4214" s="149"/>
      <c r="L4214" s="149" t="s">
        <v>262</v>
      </c>
      <c r="M4214" s="149"/>
      <c r="N4214" s="149" t="s">
        <v>263</v>
      </c>
      <c r="O4214" s="149" t="s">
        <v>214</v>
      </c>
      <c r="P4214" s="149" t="s">
        <v>53</v>
      </c>
      <c r="Q4214" s="149"/>
      <c r="R4214" s="149" t="s">
        <v>18327</v>
      </c>
      <c r="S4214" s="149" t="s">
        <v>5201</v>
      </c>
      <c r="T4214" s="149" t="s">
        <v>18251</v>
      </c>
      <c r="U4214" s="149" t="s">
        <v>267</v>
      </c>
      <c r="V4214" s="149"/>
      <c r="W4214" s="149"/>
      <c r="X4214" s="149" t="s">
        <v>336</v>
      </c>
      <c r="Y4214" s="149"/>
      <c r="Z4214" s="149"/>
      <c r="AA4214" s="149"/>
      <c r="AB4214" s="149" t="s">
        <v>269</v>
      </c>
      <c r="AC4214" s="149" t="s">
        <v>270</v>
      </c>
      <c r="AD4214" s="149" t="s">
        <v>18251</v>
      </c>
      <c r="AE4214" s="149" t="s">
        <v>271</v>
      </c>
      <c r="AF4214" s="149"/>
      <c r="AG4214" s="149" t="s">
        <v>1098</v>
      </c>
      <c r="AH4214" s="149" t="s">
        <v>273</v>
      </c>
      <c r="AI4214" s="158">
        <v>91</v>
      </c>
      <c r="AJ4214" s="149"/>
      <c r="AK4214" s="159" t="s">
        <v>274</v>
      </c>
      <c r="AL4214" s="159" t="s">
        <v>274</v>
      </c>
      <c r="AM4214" s="149" t="s">
        <v>274</v>
      </c>
      <c r="AN4214" s="160">
        <v>4</v>
      </c>
      <c r="AO4214" s="149"/>
      <c r="AP4214" s="149" t="s">
        <v>274</v>
      </c>
      <c r="AQ4214" s="149" t="s">
        <v>275</v>
      </c>
      <c r="AR4214" s="158">
        <v>1</v>
      </c>
      <c r="AS4214" s="149" t="s">
        <v>275</v>
      </c>
      <c r="AT4214" s="149" t="s">
        <v>276</v>
      </c>
      <c r="AU4214" s="161">
        <v>1</v>
      </c>
      <c r="AV4214" s="159">
        <v>3275.86</v>
      </c>
      <c r="AW4214" s="159">
        <v>131.03</v>
      </c>
      <c r="AX4214" s="149" t="s">
        <v>274</v>
      </c>
      <c r="AY4214" s="159">
        <v>36.39</v>
      </c>
      <c r="AZ4214" s="159">
        <v>36.39</v>
      </c>
      <c r="BA4214" s="159">
        <v>145.55</v>
      </c>
      <c r="BB4214" s="159">
        <v>2962.91</v>
      </c>
      <c r="BC4214" s="162" t="s">
        <v>274</v>
      </c>
      <c r="BD4214" s="162">
        <v>0</v>
      </c>
      <c r="BE4214" s="159">
        <v>312.95</v>
      </c>
      <c r="BF4214" s="159">
        <v>312.95</v>
      </c>
      <c r="BG4214" s="159">
        <v>3275.86</v>
      </c>
    </row>
    <row r="4215" ht="28.05" customHeight="1" spans="1:59">
      <c r="A4215" s="149"/>
      <c r="B4215" s="149"/>
      <c r="C4215" s="149"/>
      <c r="D4215" s="149" t="s">
        <v>3726</v>
      </c>
      <c r="E4215" s="340" t="s">
        <v>18328</v>
      </c>
      <c r="F4215" s="149" t="s">
        <v>3726</v>
      </c>
      <c r="G4215" s="149" t="s">
        <v>18329</v>
      </c>
      <c r="H4215" s="149" t="s">
        <v>18268</v>
      </c>
      <c r="I4215" s="149" t="s">
        <v>18269</v>
      </c>
      <c r="J4215" s="149" t="s">
        <v>18330</v>
      </c>
      <c r="K4215" s="149"/>
      <c r="L4215" s="149" t="s">
        <v>287</v>
      </c>
      <c r="M4215" s="149"/>
      <c r="N4215" s="149" t="s">
        <v>263</v>
      </c>
      <c r="O4215" s="149" t="s">
        <v>214</v>
      </c>
      <c r="P4215" s="149" t="s">
        <v>53</v>
      </c>
      <c r="Q4215" s="149"/>
      <c r="R4215" s="149" t="s">
        <v>3952</v>
      </c>
      <c r="S4215" s="149" t="s">
        <v>18245</v>
      </c>
      <c r="T4215" s="149" t="s">
        <v>3699</v>
      </c>
      <c r="U4215" s="149" t="s">
        <v>267</v>
      </c>
      <c r="V4215" s="149"/>
      <c r="W4215" s="149"/>
      <c r="X4215" s="149" t="s">
        <v>336</v>
      </c>
      <c r="Y4215" s="149"/>
      <c r="Z4215" s="149"/>
      <c r="AA4215" s="149"/>
      <c r="AB4215" s="149" t="s">
        <v>269</v>
      </c>
      <c r="AC4215" s="149" t="s">
        <v>270</v>
      </c>
      <c r="AD4215" s="149" t="s">
        <v>3699</v>
      </c>
      <c r="AE4215" s="149" t="s">
        <v>271</v>
      </c>
      <c r="AF4215" s="149"/>
      <c r="AG4215" s="149" t="s">
        <v>1098</v>
      </c>
      <c r="AH4215" s="149" t="s">
        <v>273</v>
      </c>
      <c r="AI4215" s="158">
        <v>67</v>
      </c>
      <c r="AJ4215" s="149"/>
      <c r="AK4215" s="159" t="s">
        <v>274</v>
      </c>
      <c r="AL4215" s="159" t="s">
        <v>274</v>
      </c>
      <c r="AM4215" s="149" t="s">
        <v>274</v>
      </c>
      <c r="AN4215" s="160">
        <v>4</v>
      </c>
      <c r="AO4215" s="149"/>
      <c r="AP4215" s="149" t="s">
        <v>274</v>
      </c>
      <c r="AQ4215" s="149" t="s">
        <v>275</v>
      </c>
      <c r="AR4215" s="158">
        <v>1</v>
      </c>
      <c r="AS4215" s="149" t="s">
        <v>275</v>
      </c>
      <c r="AT4215" s="149" t="s">
        <v>276</v>
      </c>
      <c r="AU4215" s="161">
        <v>1</v>
      </c>
      <c r="AV4215" s="159">
        <v>14224.14</v>
      </c>
      <c r="AW4215" s="159">
        <v>568.97</v>
      </c>
      <c r="AX4215" s="149" t="s">
        <v>274</v>
      </c>
      <c r="AY4215" s="159">
        <v>146.55</v>
      </c>
      <c r="AZ4215" s="159">
        <v>146.55</v>
      </c>
      <c r="BA4215" s="159">
        <v>586.2</v>
      </c>
      <c r="BB4215" s="159">
        <v>9405.08</v>
      </c>
      <c r="BC4215" s="162" t="s">
        <v>274</v>
      </c>
      <c r="BD4215" s="162">
        <v>0</v>
      </c>
      <c r="BE4215" s="159">
        <v>4819.06</v>
      </c>
      <c r="BF4215" s="159">
        <v>4819.06</v>
      </c>
      <c r="BG4215" s="159">
        <v>14224.14</v>
      </c>
    </row>
    <row r="4216" ht="28.05" customHeight="1" spans="1:59">
      <c r="A4216" s="149"/>
      <c r="B4216" s="149"/>
      <c r="C4216" s="149"/>
      <c r="D4216" s="149" t="s">
        <v>3726</v>
      </c>
      <c r="E4216" s="340" t="s">
        <v>18331</v>
      </c>
      <c r="F4216" s="149" t="s">
        <v>3726</v>
      </c>
      <c r="G4216" s="149" t="s">
        <v>18332</v>
      </c>
      <c r="H4216" s="149" t="s">
        <v>7110</v>
      </c>
      <c r="I4216" s="149" t="s">
        <v>18333</v>
      </c>
      <c r="J4216" s="149" t="s">
        <v>18334</v>
      </c>
      <c r="K4216" s="149"/>
      <c r="L4216" s="149" t="s">
        <v>262</v>
      </c>
      <c r="M4216" s="149"/>
      <c r="N4216" s="149" t="s">
        <v>263</v>
      </c>
      <c r="O4216" s="149" t="s">
        <v>214</v>
      </c>
      <c r="P4216" s="149" t="s">
        <v>53</v>
      </c>
      <c r="Q4216" s="149"/>
      <c r="R4216" s="149" t="s">
        <v>2512</v>
      </c>
      <c r="S4216" s="149" t="s">
        <v>6416</v>
      </c>
      <c r="T4216" s="149" t="s">
        <v>18335</v>
      </c>
      <c r="U4216" s="149" t="s">
        <v>267</v>
      </c>
      <c r="V4216" s="149"/>
      <c r="W4216" s="149"/>
      <c r="X4216" s="149" t="s">
        <v>336</v>
      </c>
      <c r="Y4216" s="149"/>
      <c r="Z4216" s="149"/>
      <c r="AA4216" s="149"/>
      <c r="AB4216" s="149" t="s">
        <v>269</v>
      </c>
      <c r="AC4216" s="149" t="s">
        <v>270</v>
      </c>
      <c r="AD4216" s="149" t="s">
        <v>18335</v>
      </c>
      <c r="AE4216" s="149" t="s">
        <v>271</v>
      </c>
      <c r="AF4216" s="149"/>
      <c r="AG4216" s="149" t="s">
        <v>1098</v>
      </c>
      <c r="AH4216" s="149" t="s">
        <v>273</v>
      </c>
      <c r="AI4216" s="158">
        <v>58</v>
      </c>
      <c r="AJ4216" s="149"/>
      <c r="AK4216" s="159" t="s">
        <v>274</v>
      </c>
      <c r="AL4216" s="159" t="s">
        <v>274</v>
      </c>
      <c r="AM4216" s="149" t="s">
        <v>274</v>
      </c>
      <c r="AN4216" s="160">
        <v>4</v>
      </c>
      <c r="AO4216" s="149"/>
      <c r="AP4216" s="149" t="s">
        <v>274</v>
      </c>
      <c r="AQ4216" s="149" t="s">
        <v>275</v>
      </c>
      <c r="AR4216" s="158">
        <v>1</v>
      </c>
      <c r="AS4216" s="149" t="s">
        <v>275</v>
      </c>
      <c r="AT4216" s="149" t="s">
        <v>276</v>
      </c>
      <c r="AU4216" s="161">
        <v>1</v>
      </c>
      <c r="AV4216" s="159">
        <v>5929.2</v>
      </c>
      <c r="AW4216" s="159">
        <v>237.17</v>
      </c>
      <c r="AX4216" s="149" t="s">
        <v>274</v>
      </c>
      <c r="AY4216" s="159">
        <v>59.29</v>
      </c>
      <c r="AZ4216" s="159">
        <v>59.29</v>
      </c>
      <c r="BA4216" s="159">
        <v>237.16</v>
      </c>
      <c r="BB4216" s="159">
        <v>3438.82</v>
      </c>
      <c r="BC4216" s="162" t="s">
        <v>274</v>
      </c>
      <c r="BD4216" s="162">
        <v>0</v>
      </c>
      <c r="BE4216" s="159">
        <v>2490.38</v>
      </c>
      <c r="BF4216" s="159">
        <v>2490.38</v>
      </c>
      <c r="BG4216" s="159">
        <v>5929.2</v>
      </c>
    </row>
    <row r="4217" ht="28.05" customHeight="1" spans="1:59">
      <c r="A4217" s="149"/>
      <c r="B4217" s="149"/>
      <c r="C4217" s="149"/>
      <c r="D4217" s="149" t="s">
        <v>3726</v>
      </c>
      <c r="E4217" s="340" t="s">
        <v>18336</v>
      </c>
      <c r="F4217" s="149" t="s">
        <v>3726</v>
      </c>
      <c r="G4217" s="149" t="s">
        <v>18337</v>
      </c>
      <c r="H4217" s="149" t="s">
        <v>182</v>
      </c>
      <c r="I4217" s="149" t="s">
        <v>18254</v>
      </c>
      <c r="J4217" s="149" t="s">
        <v>18338</v>
      </c>
      <c r="K4217" s="149"/>
      <c r="L4217" s="149" t="s">
        <v>262</v>
      </c>
      <c r="M4217" s="149"/>
      <c r="N4217" s="149" t="s">
        <v>263</v>
      </c>
      <c r="O4217" s="149" t="s">
        <v>214</v>
      </c>
      <c r="P4217" s="149" t="s">
        <v>53</v>
      </c>
      <c r="Q4217" s="149"/>
      <c r="R4217" s="149" t="s">
        <v>3914</v>
      </c>
      <c r="S4217" s="149" t="s">
        <v>8799</v>
      </c>
      <c r="T4217" s="149" t="s">
        <v>18236</v>
      </c>
      <c r="U4217" s="149" t="s">
        <v>267</v>
      </c>
      <c r="V4217" s="149"/>
      <c r="W4217" s="149"/>
      <c r="X4217" s="149" t="s">
        <v>268</v>
      </c>
      <c r="Y4217" s="149"/>
      <c r="Z4217" s="149"/>
      <c r="AA4217" s="149"/>
      <c r="AB4217" s="149" t="s">
        <v>269</v>
      </c>
      <c r="AC4217" s="149" t="s">
        <v>270</v>
      </c>
      <c r="AD4217" s="149" t="s">
        <v>18236</v>
      </c>
      <c r="AE4217" s="149" t="s">
        <v>271</v>
      </c>
      <c r="AF4217" s="149"/>
      <c r="AG4217" s="149" t="s">
        <v>1098</v>
      </c>
      <c r="AH4217" s="149" t="s">
        <v>273</v>
      </c>
      <c r="AI4217" s="158">
        <v>18</v>
      </c>
      <c r="AJ4217" s="149"/>
      <c r="AK4217" s="159" t="s">
        <v>274</v>
      </c>
      <c r="AL4217" s="159" t="s">
        <v>274</v>
      </c>
      <c r="AM4217" s="149" t="s">
        <v>274</v>
      </c>
      <c r="AN4217" s="160">
        <v>4</v>
      </c>
      <c r="AO4217" s="149"/>
      <c r="AP4217" s="149" t="s">
        <v>274</v>
      </c>
      <c r="AQ4217" s="149" t="s">
        <v>275</v>
      </c>
      <c r="AR4217" s="158">
        <v>1</v>
      </c>
      <c r="AS4217" s="149" t="s">
        <v>275</v>
      </c>
      <c r="AT4217" s="149" t="s">
        <v>276</v>
      </c>
      <c r="AU4217" s="161">
        <v>1</v>
      </c>
      <c r="AV4217" s="159">
        <v>10619.47</v>
      </c>
      <c r="AW4217" s="159">
        <v>424.78</v>
      </c>
      <c r="AX4217" s="149" t="s">
        <v>274</v>
      </c>
      <c r="AY4217" s="159">
        <v>106.2</v>
      </c>
      <c r="AZ4217" s="159">
        <v>106.2</v>
      </c>
      <c r="BA4217" s="159">
        <v>424.8</v>
      </c>
      <c r="BB4217" s="159">
        <v>1911.46</v>
      </c>
      <c r="BC4217" s="162" t="s">
        <v>274</v>
      </c>
      <c r="BD4217" s="162">
        <v>0</v>
      </c>
      <c r="BE4217" s="159">
        <v>8708.01</v>
      </c>
      <c r="BF4217" s="159">
        <v>8708.01</v>
      </c>
      <c r="BG4217" s="159">
        <v>10619.47</v>
      </c>
    </row>
    <row r="4218" ht="28.05" customHeight="1" spans="1:59">
      <c r="A4218" s="149"/>
      <c r="B4218" s="149"/>
      <c r="C4218" s="149"/>
      <c r="D4218" s="149" t="s">
        <v>3726</v>
      </c>
      <c r="E4218" s="340" t="s">
        <v>18339</v>
      </c>
      <c r="F4218" s="149" t="s">
        <v>3726</v>
      </c>
      <c r="G4218" s="149" t="s">
        <v>18340</v>
      </c>
      <c r="H4218" s="149" t="s">
        <v>5197</v>
      </c>
      <c r="I4218" s="149" t="s">
        <v>18248</v>
      </c>
      <c r="J4218" s="149" t="s">
        <v>18341</v>
      </c>
      <c r="K4218" s="149"/>
      <c r="L4218" s="149" t="s">
        <v>262</v>
      </c>
      <c r="M4218" s="149"/>
      <c r="N4218" s="149" t="s">
        <v>263</v>
      </c>
      <c r="O4218" s="149" t="s">
        <v>214</v>
      </c>
      <c r="P4218" s="149" t="s">
        <v>53</v>
      </c>
      <c r="Q4218" s="149"/>
      <c r="R4218" s="149" t="s">
        <v>18327</v>
      </c>
      <c r="S4218" s="149" t="s">
        <v>5201</v>
      </c>
      <c r="T4218" s="149" t="s">
        <v>18251</v>
      </c>
      <c r="U4218" s="149" t="s">
        <v>267</v>
      </c>
      <c r="V4218" s="149"/>
      <c r="W4218" s="149"/>
      <c r="X4218" s="149" t="s">
        <v>336</v>
      </c>
      <c r="Y4218" s="149"/>
      <c r="Z4218" s="149"/>
      <c r="AA4218" s="149"/>
      <c r="AB4218" s="149" t="s">
        <v>269</v>
      </c>
      <c r="AC4218" s="149" t="s">
        <v>270</v>
      </c>
      <c r="AD4218" s="149" t="s">
        <v>18251</v>
      </c>
      <c r="AE4218" s="149" t="s">
        <v>271</v>
      </c>
      <c r="AF4218" s="149"/>
      <c r="AG4218" s="149" t="s">
        <v>1098</v>
      </c>
      <c r="AH4218" s="149" t="s">
        <v>273</v>
      </c>
      <c r="AI4218" s="158">
        <v>91</v>
      </c>
      <c r="AJ4218" s="149"/>
      <c r="AK4218" s="159" t="s">
        <v>274</v>
      </c>
      <c r="AL4218" s="159" t="s">
        <v>274</v>
      </c>
      <c r="AM4218" s="149" t="s">
        <v>274</v>
      </c>
      <c r="AN4218" s="160">
        <v>4</v>
      </c>
      <c r="AO4218" s="149"/>
      <c r="AP4218" s="149" t="s">
        <v>274</v>
      </c>
      <c r="AQ4218" s="149" t="s">
        <v>275</v>
      </c>
      <c r="AR4218" s="158">
        <v>1</v>
      </c>
      <c r="AS4218" s="149" t="s">
        <v>275</v>
      </c>
      <c r="AT4218" s="149" t="s">
        <v>276</v>
      </c>
      <c r="AU4218" s="161">
        <v>1</v>
      </c>
      <c r="AV4218" s="159">
        <v>3275.86</v>
      </c>
      <c r="AW4218" s="159">
        <v>131.03</v>
      </c>
      <c r="AX4218" s="149" t="s">
        <v>274</v>
      </c>
      <c r="AY4218" s="159">
        <v>36.39</v>
      </c>
      <c r="AZ4218" s="159">
        <v>36.39</v>
      </c>
      <c r="BA4218" s="159">
        <v>145.55</v>
      </c>
      <c r="BB4218" s="159">
        <v>2962.91</v>
      </c>
      <c r="BC4218" s="162" t="s">
        <v>274</v>
      </c>
      <c r="BD4218" s="162">
        <v>0</v>
      </c>
      <c r="BE4218" s="159">
        <v>312.95</v>
      </c>
      <c r="BF4218" s="159">
        <v>312.95</v>
      </c>
      <c r="BG4218" s="159">
        <v>3275.86</v>
      </c>
    </row>
    <row r="4219" ht="28.05" customHeight="1" spans="1:59">
      <c r="A4219" s="149"/>
      <c r="B4219" s="149"/>
      <c r="C4219" s="149"/>
      <c r="D4219" s="149" t="s">
        <v>3726</v>
      </c>
      <c r="E4219" s="340" t="s">
        <v>18342</v>
      </c>
      <c r="F4219" s="149" t="s">
        <v>3726</v>
      </c>
      <c r="G4219" s="149" t="s">
        <v>18343</v>
      </c>
      <c r="H4219" s="149" t="s">
        <v>182</v>
      </c>
      <c r="I4219" s="149" t="s">
        <v>18234</v>
      </c>
      <c r="J4219" s="149" t="s">
        <v>18344</v>
      </c>
      <c r="K4219" s="149"/>
      <c r="L4219" s="149" t="s">
        <v>262</v>
      </c>
      <c r="M4219" s="149"/>
      <c r="N4219" s="149" t="s">
        <v>263</v>
      </c>
      <c r="O4219" s="149" t="s">
        <v>214</v>
      </c>
      <c r="P4219" s="149" t="s">
        <v>53</v>
      </c>
      <c r="Q4219" s="149"/>
      <c r="R4219" s="149" t="s">
        <v>3914</v>
      </c>
      <c r="S4219" s="149" t="s">
        <v>8799</v>
      </c>
      <c r="T4219" s="149" t="s">
        <v>18236</v>
      </c>
      <c r="U4219" s="149" t="s">
        <v>267</v>
      </c>
      <c r="V4219" s="149"/>
      <c r="W4219" s="149"/>
      <c r="X4219" s="149" t="s">
        <v>268</v>
      </c>
      <c r="Y4219" s="149"/>
      <c r="Z4219" s="149"/>
      <c r="AA4219" s="149"/>
      <c r="AB4219" s="149" t="s">
        <v>269</v>
      </c>
      <c r="AC4219" s="149" t="s">
        <v>270</v>
      </c>
      <c r="AD4219" s="149" t="s">
        <v>18236</v>
      </c>
      <c r="AE4219" s="149" t="s">
        <v>271</v>
      </c>
      <c r="AF4219" s="149"/>
      <c r="AG4219" s="149" t="s">
        <v>1098</v>
      </c>
      <c r="AH4219" s="149" t="s">
        <v>273</v>
      </c>
      <c r="AI4219" s="158">
        <v>18</v>
      </c>
      <c r="AJ4219" s="149"/>
      <c r="AK4219" s="159" t="s">
        <v>274</v>
      </c>
      <c r="AL4219" s="159" t="s">
        <v>274</v>
      </c>
      <c r="AM4219" s="149" t="s">
        <v>274</v>
      </c>
      <c r="AN4219" s="160">
        <v>4</v>
      </c>
      <c r="AO4219" s="149"/>
      <c r="AP4219" s="149" t="s">
        <v>274</v>
      </c>
      <c r="AQ4219" s="149" t="s">
        <v>275</v>
      </c>
      <c r="AR4219" s="158">
        <v>1</v>
      </c>
      <c r="AS4219" s="149" t="s">
        <v>275</v>
      </c>
      <c r="AT4219" s="149" t="s">
        <v>276</v>
      </c>
      <c r="AU4219" s="161">
        <v>1</v>
      </c>
      <c r="AV4219" s="159">
        <v>10619.47</v>
      </c>
      <c r="AW4219" s="159">
        <v>424.78</v>
      </c>
      <c r="AX4219" s="149" t="s">
        <v>274</v>
      </c>
      <c r="AY4219" s="159">
        <v>106.2</v>
      </c>
      <c r="AZ4219" s="159">
        <v>106.2</v>
      </c>
      <c r="BA4219" s="159">
        <v>424.8</v>
      </c>
      <c r="BB4219" s="159">
        <v>1911.46</v>
      </c>
      <c r="BC4219" s="162" t="s">
        <v>274</v>
      </c>
      <c r="BD4219" s="162">
        <v>0</v>
      </c>
      <c r="BE4219" s="159">
        <v>8708.01</v>
      </c>
      <c r="BF4219" s="159">
        <v>8708.01</v>
      </c>
      <c r="BG4219" s="159">
        <v>10619.47</v>
      </c>
    </row>
    <row r="4220" ht="28.05" customHeight="1" spans="1:59">
      <c r="A4220" s="149"/>
      <c r="B4220" s="149"/>
      <c r="C4220" s="149"/>
      <c r="D4220" s="149" t="s">
        <v>3726</v>
      </c>
      <c r="E4220" s="340" t="s">
        <v>18345</v>
      </c>
      <c r="F4220" s="149" t="s">
        <v>3726</v>
      </c>
      <c r="G4220" s="149" t="s">
        <v>18346</v>
      </c>
      <c r="H4220" s="149" t="s">
        <v>18268</v>
      </c>
      <c r="I4220" s="149" t="s">
        <v>18269</v>
      </c>
      <c r="J4220" s="149" t="s">
        <v>18347</v>
      </c>
      <c r="K4220" s="149"/>
      <c r="L4220" s="149" t="s">
        <v>287</v>
      </c>
      <c r="M4220" s="149"/>
      <c r="N4220" s="149" t="s">
        <v>263</v>
      </c>
      <c r="O4220" s="149" t="s">
        <v>214</v>
      </c>
      <c r="P4220" s="149" t="s">
        <v>53</v>
      </c>
      <c r="Q4220" s="149"/>
      <c r="R4220" s="149" t="s">
        <v>3952</v>
      </c>
      <c r="S4220" s="149" t="s">
        <v>18245</v>
      </c>
      <c r="T4220" s="149" t="s">
        <v>3699</v>
      </c>
      <c r="U4220" s="149" t="s">
        <v>267</v>
      </c>
      <c r="V4220" s="149"/>
      <c r="W4220" s="149"/>
      <c r="X4220" s="149" t="s">
        <v>336</v>
      </c>
      <c r="Y4220" s="149"/>
      <c r="Z4220" s="149"/>
      <c r="AA4220" s="149"/>
      <c r="AB4220" s="149" t="s">
        <v>269</v>
      </c>
      <c r="AC4220" s="149" t="s">
        <v>270</v>
      </c>
      <c r="AD4220" s="149" t="s">
        <v>3699</v>
      </c>
      <c r="AE4220" s="149" t="s">
        <v>271</v>
      </c>
      <c r="AF4220" s="149"/>
      <c r="AG4220" s="149" t="s">
        <v>1098</v>
      </c>
      <c r="AH4220" s="149" t="s">
        <v>273</v>
      </c>
      <c r="AI4220" s="158">
        <v>67</v>
      </c>
      <c r="AJ4220" s="149"/>
      <c r="AK4220" s="159" t="s">
        <v>274</v>
      </c>
      <c r="AL4220" s="159" t="s">
        <v>274</v>
      </c>
      <c r="AM4220" s="149" t="s">
        <v>274</v>
      </c>
      <c r="AN4220" s="160">
        <v>4</v>
      </c>
      <c r="AO4220" s="149"/>
      <c r="AP4220" s="149" t="s">
        <v>274</v>
      </c>
      <c r="AQ4220" s="149" t="s">
        <v>275</v>
      </c>
      <c r="AR4220" s="158">
        <v>1</v>
      </c>
      <c r="AS4220" s="149" t="s">
        <v>275</v>
      </c>
      <c r="AT4220" s="149" t="s">
        <v>276</v>
      </c>
      <c r="AU4220" s="161">
        <v>1</v>
      </c>
      <c r="AV4220" s="159">
        <v>14224.14</v>
      </c>
      <c r="AW4220" s="159">
        <v>568.97</v>
      </c>
      <c r="AX4220" s="149" t="s">
        <v>274</v>
      </c>
      <c r="AY4220" s="159">
        <v>146.55</v>
      </c>
      <c r="AZ4220" s="159">
        <v>146.55</v>
      </c>
      <c r="BA4220" s="159">
        <v>586.2</v>
      </c>
      <c r="BB4220" s="159">
        <v>9405.08</v>
      </c>
      <c r="BC4220" s="162" t="s">
        <v>274</v>
      </c>
      <c r="BD4220" s="162">
        <v>0</v>
      </c>
      <c r="BE4220" s="159">
        <v>4819.06</v>
      </c>
      <c r="BF4220" s="159">
        <v>4819.06</v>
      </c>
      <c r="BG4220" s="159">
        <v>14224.14</v>
      </c>
    </row>
    <row r="4221" ht="28.05" customHeight="1" spans="1:59">
      <c r="A4221" s="149"/>
      <c r="B4221" s="149"/>
      <c r="C4221" s="149"/>
      <c r="D4221" s="149" t="s">
        <v>3726</v>
      </c>
      <c r="E4221" s="340" t="s">
        <v>18348</v>
      </c>
      <c r="F4221" s="149" t="s">
        <v>3726</v>
      </c>
      <c r="G4221" s="149" t="s">
        <v>18349</v>
      </c>
      <c r="H4221" s="149" t="s">
        <v>7110</v>
      </c>
      <c r="I4221" s="149" t="s">
        <v>18333</v>
      </c>
      <c r="J4221" s="149" t="s">
        <v>18350</v>
      </c>
      <c r="K4221" s="149"/>
      <c r="L4221" s="149" t="s">
        <v>262</v>
      </c>
      <c r="M4221" s="149"/>
      <c r="N4221" s="149" t="s">
        <v>263</v>
      </c>
      <c r="O4221" s="149" t="s">
        <v>214</v>
      </c>
      <c r="P4221" s="149" t="s">
        <v>53</v>
      </c>
      <c r="Q4221" s="149"/>
      <c r="R4221" s="149" t="s">
        <v>2521</v>
      </c>
      <c r="S4221" s="149" t="s">
        <v>6416</v>
      </c>
      <c r="T4221" s="149" t="s">
        <v>18335</v>
      </c>
      <c r="U4221" s="149" t="s">
        <v>267</v>
      </c>
      <c r="V4221" s="149"/>
      <c r="W4221" s="149"/>
      <c r="X4221" s="149" t="s">
        <v>336</v>
      </c>
      <c r="Y4221" s="149"/>
      <c r="Z4221" s="149"/>
      <c r="AA4221" s="149"/>
      <c r="AB4221" s="149" t="s">
        <v>269</v>
      </c>
      <c r="AC4221" s="149" t="s">
        <v>270</v>
      </c>
      <c r="AD4221" s="149" t="s">
        <v>18335</v>
      </c>
      <c r="AE4221" s="149" t="s">
        <v>271</v>
      </c>
      <c r="AF4221" s="149"/>
      <c r="AG4221" s="149" t="s">
        <v>1098</v>
      </c>
      <c r="AH4221" s="149" t="s">
        <v>273</v>
      </c>
      <c r="AI4221" s="158">
        <v>58</v>
      </c>
      <c r="AJ4221" s="149"/>
      <c r="AK4221" s="159" t="s">
        <v>274</v>
      </c>
      <c r="AL4221" s="159" t="s">
        <v>274</v>
      </c>
      <c r="AM4221" s="149" t="s">
        <v>274</v>
      </c>
      <c r="AN4221" s="160">
        <v>4</v>
      </c>
      <c r="AO4221" s="149"/>
      <c r="AP4221" s="149" t="s">
        <v>274</v>
      </c>
      <c r="AQ4221" s="149" t="s">
        <v>275</v>
      </c>
      <c r="AR4221" s="158">
        <v>1</v>
      </c>
      <c r="AS4221" s="149" t="s">
        <v>275</v>
      </c>
      <c r="AT4221" s="149" t="s">
        <v>276</v>
      </c>
      <c r="AU4221" s="161">
        <v>1</v>
      </c>
      <c r="AV4221" s="159">
        <v>5929.2</v>
      </c>
      <c r="AW4221" s="159">
        <v>237.17</v>
      </c>
      <c r="AX4221" s="149" t="s">
        <v>274</v>
      </c>
      <c r="AY4221" s="159">
        <v>59.29</v>
      </c>
      <c r="AZ4221" s="159">
        <v>59.29</v>
      </c>
      <c r="BA4221" s="159">
        <v>237.16</v>
      </c>
      <c r="BB4221" s="159">
        <v>3438.82</v>
      </c>
      <c r="BC4221" s="162" t="s">
        <v>274</v>
      </c>
      <c r="BD4221" s="162">
        <v>0</v>
      </c>
      <c r="BE4221" s="159">
        <v>2490.38</v>
      </c>
      <c r="BF4221" s="159">
        <v>2490.38</v>
      </c>
      <c r="BG4221" s="159">
        <v>5929.2</v>
      </c>
    </row>
    <row r="4222" ht="28.05" customHeight="1" spans="1:59">
      <c r="A4222" s="149"/>
      <c r="B4222" s="149"/>
      <c r="C4222" s="149"/>
      <c r="D4222" s="149" t="s">
        <v>3726</v>
      </c>
      <c r="E4222" s="340" t="s">
        <v>18351</v>
      </c>
      <c r="F4222" s="149" t="s">
        <v>3726</v>
      </c>
      <c r="G4222" s="149" t="s">
        <v>18352</v>
      </c>
      <c r="H4222" s="149" t="s">
        <v>18353</v>
      </c>
      <c r="I4222" s="149" t="s">
        <v>18354</v>
      </c>
      <c r="J4222" s="149" t="s">
        <v>18355</v>
      </c>
      <c r="K4222" s="149"/>
      <c r="L4222" s="149" t="s">
        <v>262</v>
      </c>
      <c r="M4222" s="149"/>
      <c r="N4222" s="149" t="s">
        <v>263</v>
      </c>
      <c r="O4222" s="149" t="s">
        <v>214</v>
      </c>
      <c r="P4222" s="149" t="s">
        <v>53</v>
      </c>
      <c r="Q4222" s="149"/>
      <c r="R4222" s="149" t="s">
        <v>18327</v>
      </c>
      <c r="S4222" s="149" t="s">
        <v>5201</v>
      </c>
      <c r="T4222" s="149" t="s">
        <v>18251</v>
      </c>
      <c r="U4222" s="149" t="s">
        <v>267</v>
      </c>
      <c r="V4222" s="149"/>
      <c r="W4222" s="149"/>
      <c r="X4222" s="149" t="s">
        <v>336</v>
      </c>
      <c r="Y4222" s="149"/>
      <c r="Z4222" s="149"/>
      <c r="AA4222" s="149"/>
      <c r="AB4222" s="149" t="s">
        <v>269</v>
      </c>
      <c r="AC4222" s="149" t="s">
        <v>270</v>
      </c>
      <c r="AD4222" s="149" t="s">
        <v>18251</v>
      </c>
      <c r="AE4222" s="149" t="s">
        <v>271</v>
      </c>
      <c r="AF4222" s="149"/>
      <c r="AG4222" s="149" t="s">
        <v>1098</v>
      </c>
      <c r="AH4222" s="149" t="s">
        <v>273</v>
      </c>
      <c r="AI4222" s="158">
        <v>91</v>
      </c>
      <c r="AJ4222" s="149"/>
      <c r="AK4222" s="159" t="s">
        <v>274</v>
      </c>
      <c r="AL4222" s="159" t="s">
        <v>274</v>
      </c>
      <c r="AM4222" s="149" t="s">
        <v>274</v>
      </c>
      <c r="AN4222" s="160">
        <v>4</v>
      </c>
      <c r="AO4222" s="149"/>
      <c r="AP4222" s="149" t="s">
        <v>274</v>
      </c>
      <c r="AQ4222" s="149" t="s">
        <v>275</v>
      </c>
      <c r="AR4222" s="158">
        <v>1</v>
      </c>
      <c r="AS4222" s="149" t="s">
        <v>275</v>
      </c>
      <c r="AT4222" s="149" t="s">
        <v>276</v>
      </c>
      <c r="AU4222" s="161">
        <v>1</v>
      </c>
      <c r="AV4222" s="159">
        <v>3344.83</v>
      </c>
      <c r="AW4222" s="159">
        <v>133.79</v>
      </c>
      <c r="AX4222" s="149" t="s">
        <v>274</v>
      </c>
      <c r="AY4222" s="159">
        <v>37.15</v>
      </c>
      <c r="AZ4222" s="159">
        <v>37.15</v>
      </c>
      <c r="BA4222" s="159">
        <v>148.6</v>
      </c>
      <c r="BB4222" s="159">
        <v>3025.3</v>
      </c>
      <c r="BC4222" s="162" t="s">
        <v>274</v>
      </c>
      <c r="BD4222" s="162">
        <v>0</v>
      </c>
      <c r="BE4222" s="159">
        <v>319.53</v>
      </c>
      <c r="BF4222" s="159">
        <v>319.53</v>
      </c>
      <c r="BG4222" s="159">
        <v>3344.83</v>
      </c>
    </row>
    <row r="4223" ht="28.05" customHeight="1" spans="1:59">
      <c r="A4223" s="149"/>
      <c r="B4223" s="149"/>
      <c r="C4223" s="149"/>
      <c r="D4223" s="149" t="s">
        <v>3726</v>
      </c>
      <c r="E4223" s="340" t="s">
        <v>18356</v>
      </c>
      <c r="F4223" s="149" t="s">
        <v>3726</v>
      </c>
      <c r="G4223" s="149" t="s">
        <v>18357</v>
      </c>
      <c r="H4223" s="149" t="s">
        <v>182</v>
      </c>
      <c r="I4223" s="149" t="s">
        <v>18234</v>
      </c>
      <c r="J4223" s="149" t="s">
        <v>18358</v>
      </c>
      <c r="K4223" s="149"/>
      <c r="L4223" s="149" t="s">
        <v>262</v>
      </c>
      <c r="M4223" s="149"/>
      <c r="N4223" s="149" t="s">
        <v>263</v>
      </c>
      <c r="O4223" s="149" t="s">
        <v>214</v>
      </c>
      <c r="P4223" s="149" t="s">
        <v>53</v>
      </c>
      <c r="Q4223" s="149"/>
      <c r="R4223" s="149" t="s">
        <v>3914</v>
      </c>
      <c r="S4223" s="149" t="s">
        <v>8799</v>
      </c>
      <c r="T4223" s="149" t="s">
        <v>18236</v>
      </c>
      <c r="U4223" s="149" t="s">
        <v>267</v>
      </c>
      <c r="V4223" s="149"/>
      <c r="W4223" s="149"/>
      <c r="X4223" s="149" t="s">
        <v>268</v>
      </c>
      <c r="Y4223" s="149"/>
      <c r="Z4223" s="149"/>
      <c r="AA4223" s="149"/>
      <c r="AB4223" s="149" t="s">
        <v>269</v>
      </c>
      <c r="AC4223" s="149" t="s">
        <v>270</v>
      </c>
      <c r="AD4223" s="149" t="s">
        <v>18236</v>
      </c>
      <c r="AE4223" s="149" t="s">
        <v>271</v>
      </c>
      <c r="AF4223" s="149"/>
      <c r="AG4223" s="149" t="s">
        <v>1098</v>
      </c>
      <c r="AH4223" s="149" t="s">
        <v>273</v>
      </c>
      <c r="AI4223" s="158">
        <v>18</v>
      </c>
      <c r="AJ4223" s="149"/>
      <c r="AK4223" s="159" t="s">
        <v>274</v>
      </c>
      <c r="AL4223" s="159" t="s">
        <v>274</v>
      </c>
      <c r="AM4223" s="149" t="s">
        <v>274</v>
      </c>
      <c r="AN4223" s="160">
        <v>4</v>
      </c>
      <c r="AO4223" s="149"/>
      <c r="AP4223" s="149" t="s">
        <v>274</v>
      </c>
      <c r="AQ4223" s="149" t="s">
        <v>275</v>
      </c>
      <c r="AR4223" s="158">
        <v>1</v>
      </c>
      <c r="AS4223" s="149" t="s">
        <v>275</v>
      </c>
      <c r="AT4223" s="149" t="s">
        <v>276</v>
      </c>
      <c r="AU4223" s="161">
        <v>1</v>
      </c>
      <c r="AV4223" s="159">
        <v>10619.47</v>
      </c>
      <c r="AW4223" s="159">
        <v>424.78</v>
      </c>
      <c r="AX4223" s="149" t="s">
        <v>274</v>
      </c>
      <c r="AY4223" s="159">
        <v>106.2</v>
      </c>
      <c r="AZ4223" s="159">
        <v>106.2</v>
      </c>
      <c r="BA4223" s="159">
        <v>424.8</v>
      </c>
      <c r="BB4223" s="159">
        <v>1911.46</v>
      </c>
      <c r="BC4223" s="162" t="s">
        <v>274</v>
      </c>
      <c r="BD4223" s="162">
        <v>0</v>
      </c>
      <c r="BE4223" s="159">
        <v>8708.01</v>
      </c>
      <c r="BF4223" s="159">
        <v>8708.01</v>
      </c>
      <c r="BG4223" s="159">
        <v>10619.47</v>
      </c>
    </row>
    <row r="4224" ht="28.05" customHeight="1" spans="1:59">
      <c r="A4224" s="149"/>
      <c r="B4224" s="149"/>
      <c r="C4224" s="149"/>
      <c r="D4224" s="149" t="s">
        <v>3726</v>
      </c>
      <c r="E4224" s="340" t="s">
        <v>18359</v>
      </c>
      <c r="F4224" s="149" t="s">
        <v>3726</v>
      </c>
      <c r="G4224" s="149" t="s">
        <v>18360</v>
      </c>
      <c r="H4224" s="149" t="s">
        <v>18361</v>
      </c>
      <c r="I4224" s="149" t="s">
        <v>18362</v>
      </c>
      <c r="J4224" s="149" t="s">
        <v>18363</v>
      </c>
      <c r="K4224" s="149"/>
      <c r="L4224" s="149" t="s">
        <v>262</v>
      </c>
      <c r="M4224" s="149"/>
      <c r="N4224" s="149" t="s">
        <v>263</v>
      </c>
      <c r="O4224" s="149" t="s">
        <v>214</v>
      </c>
      <c r="P4224" s="149" t="s">
        <v>53</v>
      </c>
      <c r="Q4224" s="149"/>
      <c r="R4224" s="149" t="s">
        <v>3903</v>
      </c>
      <c r="S4224" s="149" t="s">
        <v>18364</v>
      </c>
      <c r="T4224" s="149" t="s">
        <v>18335</v>
      </c>
      <c r="U4224" s="149" t="s">
        <v>267</v>
      </c>
      <c r="V4224" s="149"/>
      <c r="W4224" s="149"/>
      <c r="X4224" s="149" t="s">
        <v>336</v>
      </c>
      <c r="Y4224" s="149"/>
      <c r="Z4224" s="149"/>
      <c r="AA4224" s="149"/>
      <c r="AB4224" s="149" t="s">
        <v>269</v>
      </c>
      <c r="AC4224" s="149" t="s">
        <v>270</v>
      </c>
      <c r="AD4224" s="149" t="s">
        <v>18335</v>
      </c>
      <c r="AE4224" s="149" t="s">
        <v>271</v>
      </c>
      <c r="AF4224" s="149"/>
      <c r="AG4224" s="149" t="s">
        <v>1098</v>
      </c>
      <c r="AH4224" s="149" t="s">
        <v>273</v>
      </c>
      <c r="AI4224" s="158">
        <v>58</v>
      </c>
      <c r="AJ4224" s="149"/>
      <c r="AK4224" s="159" t="s">
        <v>274</v>
      </c>
      <c r="AL4224" s="159" t="s">
        <v>274</v>
      </c>
      <c r="AM4224" s="149" t="s">
        <v>274</v>
      </c>
      <c r="AN4224" s="160">
        <v>4</v>
      </c>
      <c r="AO4224" s="149"/>
      <c r="AP4224" s="149" t="s">
        <v>274</v>
      </c>
      <c r="AQ4224" s="149" t="s">
        <v>275</v>
      </c>
      <c r="AR4224" s="158">
        <v>1</v>
      </c>
      <c r="AS4224" s="149" t="s">
        <v>275</v>
      </c>
      <c r="AT4224" s="149" t="s">
        <v>276</v>
      </c>
      <c r="AU4224" s="161">
        <v>1</v>
      </c>
      <c r="AV4224" s="159">
        <v>29203.54</v>
      </c>
      <c r="AW4224" s="159">
        <v>1168.14</v>
      </c>
      <c r="AX4224" s="149" t="s">
        <v>274</v>
      </c>
      <c r="AY4224" s="159">
        <v>292.03</v>
      </c>
      <c r="AZ4224" s="159">
        <v>292.03</v>
      </c>
      <c r="BA4224" s="159">
        <v>1168.12</v>
      </c>
      <c r="BB4224" s="159">
        <v>16938.28</v>
      </c>
      <c r="BC4224" s="162" t="s">
        <v>274</v>
      </c>
      <c r="BD4224" s="162">
        <v>0</v>
      </c>
      <c r="BE4224" s="159">
        <v>12265.26</v>
      </c>
      <c r="BF4224" s="159">
        <v>12265.26</v>
      </c>
      <c r="BG4224" s="159">
        <v>29203.54</v>
      </c>
    </row>
    <row r="4225" ht="28.05" customHeight="1" spans="1:59">
      <c r="A4225" s="149"/>
      <c r="B4225" s="149"/>
      <c r="C4225" s="149"/>
      <c r="D4225" s="149" t="s">
        <v>3726</v>
      </c>
      <c r="E4225" s="340" t="s">
        <v>18365</v>
      </c>
      <c r="F4225" s="149" t="s">
        <v>3726</v>
      </c>
      <c r="G4225" s="149" t="s">
        <v>18366</v>
      </c>
      <c r="H4225" s="149" t="s">
        <v>18268</v>
      </c>
      <c r="I4225" s="149" t="s">
        <v>18269</v>
      </c>
      <c r="J4225" s="149" t="s">
        <v>18367</v>
      </c>
      <c r="K4225" s="149"/>
      <c r="L4225" s="149" t="s">
        <v>287</v>
      </c>
      <c r="M4225" s="149"/>
      <c r="N4225" s="149" t="s">
        <v>263</v>
      </c>
      <c r="O4225" s="149" t="s">
        <v>214</v>
      </c>
      <c r="P4225" s="149" t="s">
        <v>53</v>
      </c>
      <c r="Q4225" s="149"/>
      <c r="R4225" s="149" t="s">
        <v>3952</v>
      </c>
      <c r="S4225" s="149" t="s">
        <v>18245</v>
      </c>
      <c r="T4225" s="149" t="s">
        <v>3699</v>
      </c>
      <c r="U4225" s="149" t="s">
        <v>267</v>
      </c>
      <c r="V4225" s="149"/>
      <c r="W4225" s="149"/>
      <c r="X4225" s="149" t="s">
        <v>336</v>
      </c>
      <c r="Y4225" s="149"/>
      <c r="Z4225" s="149"/>
      <c r="AA4225" s="149"/>
      <c r="AB4225" s="149" t="s">
        <v>269</v>
      </c>
      <c r="AC4225" s="149" t="s">
        <v>270</v>
      </c>
      <c r="AD4225" s="149" t="s">
        <v>3699</v>
      </c>
      <c r="AE4225" s="149" t="s">
        <v>271</v>
      </c>
      <c r="AF4225" s="149"/>
      <c r="AG4225" s="149" t="s">
        <v>1098</v>
      </c>
      <c r="AH4225" s="149" t="s">
        <v>273</v>
      </c>
      <c r="AI4225" s="158">
        <v>67</v>
      </c>
      <c r="AJ4225" s="149"/>
      <c r="AK4225" s="159" t="s">
        <v>274</v>
      </c>
      <c r="AL4225" s="159" t="s">
        <v>274</v>
      </c>
      <c r="AM4225" s="149" t="s">
        <v>274</v>
      </c>
      <c r="AN4225" s="160">
        <v>4</v>
      </c>
      <c r="AO4225" s="149"/>
      <c r="AP4225" s="149" t="s">
        <v>274</v>
      </c>
      <c r="AQ4225" s="149" t="s">
        <v>275</v>
      </c>
      <c r="AR4225" s="158">
        <v>1</v>
      </c>
      <c r="AS4225" s="149" t="s">
        <v>275</v>
      </c>
      <c r="AT4225" s="149" t="s">
        <v>276</v>
      </c>
      <c r="AU4225" s="161">
        <v>1</v>
      </c>
      <c r="AV4225" s="159">
        <v>14224.14</v>
      </c>
      <c r="AW4225" s="159">
        <v>568.97</v>
      </c>
      <c r="AX4225" s="149" t="s">
        <v>274</v>
      </c>
      <c r="AY4225" s="159">
        <v>146.55</v>
      </c>
      <c r="AZ4225" s="159">
        <v>146.55</v>
      </c>
      <c r="BA4225" s="159">
        <v>586.2</v>
      </c>
      <c r="BB4225" s="159">
        <v>9405.08</v>
      </c>
      <c r="BC4225" s="162" t="s">
        <v>274</v>
      </c>
      <c r="BD4225" s="162">
        <v>0</v>
      </c>
      <c r="BE4225" s="159">
        <v>4819.06</v>
      </c>
      <c r="BF4225" s="159">
        <v>4819.06</v>
      </c>
      <c r="BG4225" s="159">
        <v>14224.14</v>
      </c>
    </row>
    <row r="4226" ht="28.05" customHeight="1" spans="1:59">
      <c r="A4226" s="149"/>
      <c r="B4226" s="149"/>
      <c r="C4226" s="149"/>
      <c r="D4226" s="149" t="s">
        <v>3726</v>
      </c>
      <c r="E4226" s="340" t="s">
        <v>18368</v>
      </c>
      <c r="F4226" s="149" t="s">
        <v>3726</v>
      </c>
      <c r="G4226" s="149" t="s">
        <v>18369</v>
      </c>
      <c r="H4226" s="149" t="s">
        <v>11737</v>
      </c>
      <c r="I4226" s="149" t="s">
        <v>18370</v>
      </c>
      <c r="J4226" s="149" t="s">
        <v>18371</v>
      </c>
      <c r="K4226" s="149"/>
      <c r="L4226" s="149" t="s">
        <v>262</v>
      </c>
      <c r="M4226" s="149"/>
      <c r="N4226" s="149" t="s">
        <v>263</v>
      </c>
      <c r="O4226" s="149" t="s">
        <v>214</v>
      </c>
      <c r="P4226" s="149" t="s">
        <v>53</v>
      </c>
      <c r="Q4226" s="149"/>
      <c r="R4226" s="149" t="s">
        <v>18216</v>
      </c>
      <c r="S4226" s="149" t="s">
        <v>5201</v>
      </c>
      <c r="T4226" s="149" t="s">
        <v>18251</v>
      </c>
      <c r="U4226" s="149" t="s">
        <v>267</v>
      </c>
      <c r="V4226" s="149"/>
      <c r="W4226" s="149"/>
      <c r="X4226" s="149" t="s">
        <v>268</v>
      </c>
      <c r="Y4226" s="149"/>
      <c r="Z4226" s="149"/>
      <c r="AA4226" s="149"/>
      <c r="AB4226" s="149" t="s">
        <v>269</v>
      </c>
      <c r="AC4226" s="149" t="s">
        <v>270</v>
      </c>
      <c r="AD4226" s="149" t="s">
        <v>18251</v>
      </c>
      <c r="AE4226" s="149" t="s">
        <v>271</v>
      </c>
      <c r="AF4226" s="149"/>
      <c r="AG4226" s="149" t="s">
        <v>1098</v>
      </c>
      <c r="AH4226" s="149" t="s">
        <v>273</v>
      </c>
      <c r="AI4226" s="158">
        <v>91</v>
      </c>
      <c r="AJ4226" s="149"/>
      <c r="AK4226" s="159" t="s">
        <v>274</v>
      </c>
      <c r="AL4226" s="159" t="s">
        <v>274</v>
      </c>
      <c r="AM4226" s="149" t="s">
        <v>274</v>
      </c>
      <c r="AN4226" s="160">
        <v>4</v>
      </c>
      <c r="AO4226" s="149"/>
      <c r="AP4226" s="149" t="s">
        <v>274</v>
      </c>
      <c r="AQ4226" s="149" t="s">
        <v>275</v>
      </c>
      <c r="AR4226" s="158">
        <v>1</v>
      </c>
      <c r="AS4226" s="149" t="s">
        <v>275</v>
      </c>
      <c r="AT4226" s="149" t="s">
        <v>276</v>
      </c>
      <c r="AU4226" s="161">
        <v>1</v>
      </c>
      <c r="AV4226" s="159">
        <v>3275.86</v>
      </c>
      <c r="AW4226" s="159">
        <v>131.03</v>
      </c>
      <c r="AX4226" s="149" t="s">
        <v>274</v>
      </c>
      <c r="AY4226" s="159">
        <v>36.39</v>
      </c>
      <c r="AZ4226" s="159">
        <v>36.39</v>
      </c>
      <c r="BA4226" s="159">
        <v>145.55</v>
      </c>
      <c r="BB4226" s="159">
        <v>2962.91</v>
      </c>
      <c r="BC4226" s="162" t="s">
        <v>274</v>
      </c>
      <c r="BD4226" s="162">
        <v>0</v>
      </c>
      <c r="BE4226" s="159">
        <v>312.95</v>
      </c>
      <c r="BF4226" s="159">
        <v>312.95</v>
      </c>
      <c r="BG4226" s="159">
        <v>3275.86</v>
      </c>
    </row>
    <row r="4227" ht="28.05" customHeight="1" spans="1:59">
      <c r="A4227" s="149"/>
      <c r="B4227" s="149"/>
      <c r="C4227" s="149"/>
      <c r="D4227" s="149" t="s">
        <v>3726</v>
      </c>
      <c r="E4227" s="340" t="s">
        <v>18372</v>
      </c>
      <c r="F4227" s="149" t="s">
        <v>3726</v>
      </c>
      <c r="G4227" s="149" t="s">
        <v>18373</v>
      </c>
      <c r="H4227" s="149" t="s">
        <v>182</v>
      </c>
      <c r="I4227" s="149" t="s">
        <v>18234</v>
      </c>
      <c r="J4227" s="149" t="s">
        <v>18374</v>
      </c>
      <c r="K4227" s="149"/>
      <c r="L4227" s="149" t="s">
        <v>262</v>
      </c>
      <c r="M4227" s="149"/>
      <c r="N4227" s="149" t="s">
        <v>263</v>
      </c>
      <c r="O4227" s="149" t="s">
        <v>214</v>
      </c>
      <c r="P4227" s="149" t="s">
        <v>53</v>
      </c>
      <c r="Q4227" s="149"/>
      <c r="R4227" s="149" t="s">
        <v>3998</v>
      </c>
      <c r="S4227" s="149" t="s">
        <v>8799</v>
      </c>
      <c r="T4227" s="149" t="s">
        <v>18236</v>
      </c>
      <c r="U4227" s="149" t="s">
        <v>267</v>
      </c>
      <c r="V4227" s="149"/>
      <c r="W4227" s="149"/>
      <c r="X4227" s="149" t="s">
        <v>268</v>
      </c>
      <c r="Y4227" s="149"/>
      <c r="Z4227" s="149"/>
      <c r="AA4227" s="149"/>
      <c r="AB4227" s="149" t="s">
        <v>269</v>
      </c>
      <c r="AC4227" s="149" t="s">
        <v>270</v>
      </c>
      <c r="AD4227" s="149" t="s">
        <v>18236</v>
      </c>
      <c r="AE4227" s="149" t="s">
        <v>271</v>
      </c>
      <c r="AF4227" s="149"/>
      <c r="AG4227" s="149" t="s">
        <v>1098</v>
      </c>
      <c r="AH4227" s="149" t="s">
        <v>273</v>
      </c>
      <c r="AI4227" s="158">
        <v>18</v>
      </c>
      <c r="AJ4227" s="149"/>
      <c r="AK4227" s="159" t="s">
        <v>274</v>
      </c>
      <c r="AL4227" s="159" t="s">
        <v>274</v>
      </c>
      <c r="AM4227" s="149" t="s">
        <v>274</v>
      </c>
      <c r="AN4227" s="160">
        <v>4</v>
      </c>
      <c r="AO4227" s="149"/>
      <c r="AP4227" s="149" t="s">
        <v>274</v>
      </c>
      <c r="AQ4227" s="149" t="s">
        <v>275</v>
      </c>
      <c r="AR4227" s="158">
        <v>1</v>
      </c>
      <c r="AS4227" s="149" t="s">
        <v>275</v>
      </c>
      <c r="AT4227" s="149" t="s">
        <v>276</v>
      </c>
      <c r="AU4227" s="161">
        <v>1</v>
      </c>
      <c r="AV4227" s="159">
        <v>10619.47</v>
      </c>
      <c r="AW4227" s="159">
        <v>424.78</v>
      </c>
      <c r="AX4227" s="149" t="s">
        <v>274</v>
      </c>
      <c r="AY4227" s="159">
        <v>106.2</v>
      </c>
      <c r="AZ4227" s="159">
        <v>106.2</v>
      </c>
      <c r="BA4227" s="159">
        <v>424.8</v>
      </c>
      <c r="BB4227" s="159">
        <v>1911.46</v>
      </c>
      <c r="BC4227" s="162" t="s">
        <v>274</v>
      </c>
      <c r="BD4227" s="162">
        <v>0</v>
      </c>
      <c r="BE4227" s="159">
        <v>8708.01</v>
      </c>
      <c r="BF4227" s="159">
        <v>8708.01</v>
      </c>
      <c r="BG4227" s="159">
        <v>10619.47</v>
      </c>
    </row>
    <row r="4228" ht="28.05" customHeight="1" spans="1:59">
      <c r="A4228" s="149"/>
      <c r="B4228" s="149"/>
      <c r="C4228" s="149"/>
      <c r="D4228" s="149" t="s">
        <v>3726</v>
      </c>
      <c r="E4228" s="340" t="s">
        <v>18375</v>
      </c>
      <c r="F4228" s="149" t="s">
        <v>3726</v>
      </c>
      <c r="G4228" s="149" t="s">
        <v>18376</v>
      </c>
      <c r="H4228" s="149" t="s">
        <v>18268</v>
      </c>
      <c r="I4228" s="149" t="s">
        <v>18269</v>
      </c>
      <c r="J4228" s="149" t="s">
        <v>18377</v>
      </c>
      <c r="K4228" s="149"/>
      <c r="L4228" s="149" t="s">
        <v>287</v>
      </c>
      <c r="M4228" s="149"/>
      <c r="N4228" s="149" t="s">
        <v>263</v>
      </c>
      <c r="O4228" s="149" t="s">
        <v>214</v>
      </c>
      <c r="P4228" s="149" t="s">
        <v>53</v>
      </c>
      <c r="Q4228" s="149"/>
      <c r="R4228" s="149" t="s">
        <v>3952</v>
      </c>
      <c r="S4228" s="149" t="s">
        <v>18245</v>
      </c>
      <c r="T4228" s="149" t="s">
        <v>3699</v>
      </c>
      <c r="U4228" s="149" t="s">
        <v>267</v>
      </c>
      <c r="V4228" s="149"/>
      <c r="W4228" s="149"/>
      <c r="X4228" s="149" t="s">
        <v>336</v>
      </c>
      <c r="Y4228" s="149"/>
      <c r="Z4228" s="149"/>
      <c r="AA4228" s="149"/>
      <c r="AB4228" s="149" t="s">
        <v>269</v>
      </c>
      <c r="AC4228" s="149" t="s">
        <v>270</v>
      </c>
      <c r="AD4228" s="149" t="s">
        <v>3699</v>
      </c>
      <c r="AE4228" s="149" t="s">
        <v>271</v>
      </c>
      <c r="AF4228" s="149"/>
      <c r="AG4228" s="149" t="s">
        <v>1098</v>
      </c>
      <c r="AH4228" s="149" t="s">
        <v>273</v>
      </c>
      <c r="AI4228" s="158">
        <v>67</v>
      </c>
      <c r="AJ4228" s="149"/>
      <c r="AK4228" s="159" t="s">
        <v>274</v>
      </c>
      <c r="AL4228" s="159" t="s">
        <v>274</v>
      </c>
      <c r="AM4228" s="149" t="s">
        <v>274</v>
      </c>
      <c r="AN4228" s="160">
        <v>4</v>
      </c>
      <c r="AO4228" s="149"/>
      <c r="AP4228" s="149" t="s">
        <v>274</v>
      </c>
      <c r="AQ4228" s="149" t="s">
        <v>275</v>
      </c>
      <c r="AR4228" s="158">
        <v>1</v>
      </c>
      <c r="AS4228" s="149" t="s">
        <v>275</v>
      </c>
      <c r="AT4228" s="149" t="s">
        <v>276</v>
      </c>
      <c r="AU4228" s="161">
        <v>1</v>
      </c>
      <c r="AV4228" s="159">
        <v>14224.14</v>
      </c>
      <c r="AW4228" s="159">
        <v>568.97</v>
      </c>
      <c r="AX4228" s="149" t="s">
        <v>274</v>
      </c>
      <c r="AY4228" s="159">
        <v>146.55</v>
      </c>
      <c r="AZ4228" s="159">
        <v>146.55</v>
      </c>
      <c r="BA4228" s="159">
        <v>586.2</v>
      </c>
      <c r="BB4228" s="159">
        <v>9405.08</v>
      </c>
      <c r="BC4228" s="162" t="s">
        <v>274</v>
      </c>
      <c r="BD4228" s="162">
        <v>0</v>
      </c>
      <c r="BE4228" s="159">
        <v>4819.06</v>
      </c>
      <c r="BF4228" s="159">
        <v>4819.06</v>
      </c>
      <c r="BG4228" s="159">
        <v>14224.14</v>
      </c>
    </row>
    <row r="4229" ht="28.05" customHeight="1" spans="1:59">
      <c r="A4229" s="149"/>
      <c r="B4229" s="149"/>
      <c r="C4229" s="149"/>
      <c r="D4229" s="149" t="s">
        <v>3726</v>
      </c>
      <c r="E4229" s="340" t="s">
        <v>18378</v>
      </c>
      <c r="F4229" s="149" t="s">
        <v>3726</v>
      </c>
      <c r="G4229" s="149" t="s">
        <v>18379</v>
      </c>
      <c r="H4229" s="149" t="s">
        <v>18282</v>
      </c>
      <c r="I4229" s="149" t="s">
        <v>18283</v>
      </c>
      <c r="J4229" s="149" t="s">
        <v>18380</v>
      </c>
      <c r="K4229" s="149"/>
      <c r="L4229" s="149" t="s">
        <v>262</v>
      </c>
      <c r="M4229" s="149"/>
      <c r="N4229" s="149" t="s">
        <v>263</v>
      </c>
      <c r="O4229" s="149" t="s">
        <v>214</v>
      </c>
      <c r="P4229" s="149" t="s">
        <v>53</v>
      </c>
      <c r="Q4229" s="149"/>
      <c r="R4229" s="149" t="s">
        <v>18216</v>
      </c>
      <c r="S4229" s="149" t="s">
        <v>5201</v>
      </c>
      <c r="T4229" s="149" t="s">
        <v>18251</v>
      </c>
      <c r="U4229" s="149" t="s">
        <v>267</v>
      </c>
      <c r="V4229" s="149"/>
      <c r="W4229" s="149"/>
      <c r="X4229" s="149" t="s">
        <v>268</v>
      </c>
      <c r="Y4229" s="149"/>
      <c r="Z4229" s="149"/>
      <c r="AA4229" s="149"/>
      <c r="AB4229" s="149" t="s">
        <v>269</v>
      </c>
      <c r="AC4229" s="149" t="s">
        <v>270</v>
      </c>
      <c r="AD4229" s="149" t="s">
        <v>18251</v>
      </c>
      <c r="AE4229" s="149" t="s">
        <v>271</v>
      </c>
      <c r="AF4229" s="149"/>
      <c r="AG4229" s="149" t="s">
        <v>1098</v>
      </c>
      <c r="AH4229" s="149" t="s">
        <v>273</v>
      </c>
      <c r="AI4229" s="158">
        <v>91</v>
      </c>
      <c r="AJ4229" s="149"/>
      <c r="AK4229" s="159" t="s">
        <v>274</v>
      </c>
      <c r="AL4229" s="159" t="s">
        <v>274</v>
      </c>
      <c r="AM4229" s="149" t="s">
        <v>274</v>
      </c>
      <c r="AN4229" s="160">
        <v>4</v>
      </c>
      <c r="AO4229" s="149"/>
      <c r="AP4229" s="149" t="s">
        <v>274</v>
      </c>
      <c r="AQ4229" s="149" t="s">
        <v>275</v>
      </c>
      <c r="AR4229" s="158">
        <v>1</v>
      </c>
      <c r="AS4229" s="149" t="s">
        <v>275</v>
      </c>
      <c r="AT4229" s="149" t="s">
        <v>276</v>
      </c>
      <c r="AU4229" s="161">
        <v>1</v>
      </c>
      <c r="AV4229" s="159">
        <v>1801.72</v>
      </c>
      <c r="AW4229" s="159">
        <v>72.07</v>
      </c>
      <c r="AX4229" s="149" t="s">
        <v>274</v>
      </c>
      <c r="AY4229" s="159">
        <v>19.99</v>
      </c>
      <c r="AZ4229" s="159">
        <v>19.99</v>
      </c>
      <c r="BA4229" s="159">
        <v>79.96</v>
      </c>
      <c r="BB4229" s="159">
        <v>1629.68</v>
      </c>
      <c r="BC4229" s="162" t="s">
        <v>274</v>
      </c>
      <c r="BD4229" s="162">
        <v>0</v>
      </c>
      <c r="BE4229" s="159">
        <v>172.04</v>
      </c>
      <c r="BF4229" s="159">
        <v>172.04</v>
      </c>
      <c r="BG4229" s="159">
        <v>1801.72</v>
      </c>
    </row>
    <row r="4230" ht="28.05" customHeight="1" spans="1:59">
      <c r="A4230" s="149"/>
      <c r="B4230" s="149"/>
      <c r="C4230" s="149"/>
      <c r="D4230" s="149" t="s">
        <v>3726</v>
      </c>
      <c r="E4230" s="340" t="s">
        <v>18381</v>
      </c>
      <c r="F4230" s="149" t="s">
        <v>3726</v>
      </c>
      <c r="G4230" s="149" t="s">
        <v>18382</v>
      </c>
      <c r="H4230" s="149" t="s">
        <v>182</v>
      </c>
      <c r="I4230" s="149" t="s">
        <v>18234</v>
      </c>
      <c r="J4230" s="149" t="s">
        <v>18383</v>
      </c>
      <c r="K4230" s="149"/>
      <c r="L4230" s="149" t="s">
        <v>262</v>
      </c>
      <c r="M4230" s="149"/>
      <c r="N4230" s="149" t="s">
        <v>263</v>
      </c>
      <c r="O4230" s="149" t="s">
        <v>214</v>
      </c>
      <c r="P4230" s="149" t="s">
        <v>53</v>
      </c>
      <c r="Q4230" s="149"/>
      <c r="R4230" s="149" t="s">
        <v>3998</v>
      </c>
      <c r="S4230" s="149" t="s">
        <v>8799</v>
      </c>
      <c r="T4230" s="149" t="s">
        <v>18236</v>
      </c>
      <c r="U4230" s="149" t="s">
        <v>267</v>
      </c>
      <c r="V4230" s="149"/>
      <c r="W4230" s="149"/>
      <c r="X4230" s="149" t="s">
        <v>268</v>
      </c>
      <c r="Y4230" s="149"/>
      <c r="Z4230" s="149"/>
      <c r="AA4230" s="149"/>
      <c r="AB4230" s="149" t="s">
        <v>269</v>
      </c>
      <c r="AC4230" s="149" t="s">
        <v>270</v>
      </c>
      <c r="AD4230" s="149" t="s">
        <v>18236</v>
      </c>
      <c r="AE4230" s="149" t="s">
        <v>271</v>
      </c>
      <c r="AF4230" s="149"/>
      <c r="AG4230" s="149" t="s">
        <v>1098</v>
      </c>
      <c r="AH4230" s="149" t="s">
        <v>273</v>
      </c>
      <c r="AI4230" s="158">
        <v>18</v>
      </c>
      <c r="AJ4230" s="149"/>
      <c r="AK4230" s="159" t="s">
        <v>274</v>
      </c>
      <c r="AL4230" s="159" t="s">
        <v>274</v>
      </c>
      <c r="AM4230" s="149" t="s">
        <v>274</v>
      </c>
      <c r="AN4230" s="160">
        <v>4</v>
      </c>
      <c r="AO4230" s="149"/>
      <c r="AP4230" s="149" t="s">
        <v>274</v>
      </c>
      <c r="AQ4230" s="149" t="s">
        <v>275</v>
      </c>
      <c r="AR4230" s="158">
        <v>1</v>
      </c>
      <c r="AS4230" s="149" t="s">
        <v>275</v>
      </c>
      <c r="AT4230" s="149" t="s">
        <v>276</v>
      </c>
      <c r="AU4230" s="161">
        <v>1</v>
      </c>
      <c r="AV4230" s="159">
        <v>10619.47</v>
      </c>
      <c r="AW4230" s="159">
        <v>424.78</v>
      </c>
      <c r="AX4230" s="149" t="s">
        <v>274</v>
      </c>
      <c r="AY4230" s="159">
        <v>106.2</v>
      </c>
      <c r="AZ4230" s="159">
        <v>106.2</v>
      </c>
      <c r="BA4230" s="159">
        <v>424.8</v>
      </c>
      <c r="BB4230" s="159">
        <v>1911.46</v>
      </c>
      <c r="BC4230" s="162" t="s">
        <v>274</v>
      </c>
      <c r="BD4230" s="162">
        <v>0</v>
      </c>
      <c r="BE4230" s="159">
        <v>8708.01</v>
      </c>
      <c r="BF4230" s="159">
        <v>8708.01</v>
      </c>
      <c r="BG4230" s="159">
        <v>10619.47</v>
      </c>
    </row>
    <row r="4231" ht="28.05" customHeight="1" spans="1:59">
      <c r="A4231" s="149"/>
      <c r="B4231" s="149"/>
      <c r="C4231" s="149"/>
      <c r="D4231" s="149" t="s">
        <v>3726</v>
      </c>
      <c r="E4231" s="340" t="s">
        <v>18384</v>
      </c>
      <c r="F4231" s="149" t="s">
        <v>3726</v>
      </c>
      <c r="G4231" s="149" t="s">
        <v>18385</v>
      </c>
      <c r="H4231" s="149" t="s">
        <v>14918</v>
      </c>
      <c r="I4231" s="149" t="s">
        <v>18386</v>
      </c>
      <c r="J4231" s="149" t="s">
        <v>18387</v>
      </c>
      <c r="K4231" s="149"/>
      <c r="L4231" s="149" t="s">
        <v>262</v>
      </c>
      <c r="M4231" s="149"/>
      <c r="N4231" s="149" t="s">
        <v>263</v>
      </c>
      <c r="O4231" s="149" t="s">
        <v>214</v>
      </c>
      <c r="P4231" s="149" t="s">
        <v>53</v>
      </c>
      <c r="Q4231" s="149"/>
      <c r="R4231" s="149" t="s">
        <v>3903</v>
      </c>
      <c r="S4231" s="149" t="s">
        <v>7049</v>
      </c>
      <c r="T4231" s="149" t="s">
        <v>440</v>
      </c>
      <c r="U4231" s="149" t="s">
        <v>267</v>
      </c>
      <c r="V4231" s="149"/>
      <c r="W4231" s="149"/>
      <c r="X4231" s="149" t="s">
        <v>336</v>
      </c>
      <c r="Y4231" s="149"/>
      <c r="Z4231" s="149"/>
      <c r="AA4231" s="149"/>
      <c r="AB4231" s="149" t="s">
        <v>269</v>
      </c>
      <c r="AC4231" s="149" t="s">
        <v>270</v>
      </c>
      <c r="AD4231" s="149" t="s">
        <v>440</v>
      </c>
      <c r="AE4231" s="149" t="s">
        <v>271</v>
      </c>
      <c r="AF4231" s="149"/>
      <c r="AG4231" s="149" t="s">
        <v>1098</v>
      </c>
      <c r="AH4231" s="149" t="s">
        <v>273</v>
      </c>
      <c r="AI4231" s="158">
        <v>58</v>
      </c>
      <c r="AJ4231" s="149"/>
      <c r="AK4231" s="159" t="s">
        <v>274</v>
      </c>
      <c r="AL4231" s="159" t="s">
        <v>274</v>
      </c>
      <c r="AM4231" s="149" t="s">
        <v>274</v>
      </c>
      <c r="AN4231" s="160">
        <v>4</v>
      </c>
      <c r="AO4231" s="149"/>
      <c r="AP4231" s="149" t="s">
        <v>274</v>
      </c>
      <c r="AQ4231" s="149" t="s">
        <v>275</v>
      </c>
      <c r="AR4231" s="158">
        <v>1</v>
      </c>
      <c r="AS4231" s="149" t="s">
        <v>275</v>
      </c>
      <c r="AT4231" s="149" t="s">
        <v>276</v>
      </c>
      <c r="AU4231" s="161">
        <v>1</v>
      </c>
      <c r="AV4231" s="159">
        <v>8230.09</v>
      </c>
      <c r="AW4231" s="159">
        <v>329.2</v>
      </c>
      <c r="AX4231" s="149" t="s">
        <v>274</v>
      </c>
      <c r="AY4231" s="159">
        <v>82.3</v>
      </c>
      <c r="AZ4231" s="159">
        <v>82.3</v>
      </c>
      <c r="BA4231" s="159">
        <v>329.2</v>
      </c>
      <c r="BB4231" s="159">
        <v>4773.4</v>
      </c>
      <c r="BC4231" s="162" t="s">
        <v>274</v>
      </c>
      <c r="BD4231" s="162">
        <v>0</v>
      </c>
      <c r="BE4231" s="159">
        <v>3456.69</v>
      </c>
      <c r="BF4231" s="159">
        <v>3456.69</v>
      </c>
      <c r="BG4231" s="159">
        <v>8230.09</v>
      </c>
    </row>
    <row r="4232" ht="28.05" customHeight="1" spans="1:59">
      <c r="A4232" s="149"/>
      <c r="B4232" s="149"/>
      <c r="C4232" s="149"/>
      <c r="D4232" s="149" t="s">
        <v>3726</v>
      </c>
      <c r="E4232" s="340" t="s">
        <v>18388</v>
      </c>
      <c r="F4232" s="149" t="s">
        <v>3726</v>
      </c>
      <c r="G4232" s="149" t="s">
        <v>18389</v>
      </c>
      <c r="H4232" s="149" t="s">
        <v>18282</v>
      </c>
      <c r="I4232" s="149" t="s">
        <v>18283</v>
      </c>
      <c r="J4232" s="149" t="s">
        <v>18390</v>
      </c>
      <c r="K4232" s="149"/>
      <c r="L4232" s="149" t="s">
        <v>262</v>
      </c>
      <c r="M4232" s="149"/>
      <c r="N4232" s="149" t="s">
        <v>263</v>
      </c>
      <c r="O4232" s="149" t="s">
        <v>214</v>
      </c>
      <c r="P4232" s="149" t="s">
        <v>53</v>
      </c>
      <c r="Q4232" s="149"/>
      <c r="R4232" s="149" t="s">
        <v>18216</v>
      </c>
      <c r="S4232" s="149" t="s">
        <v>5201</v>
      </c>
      <c r="T4232" s="149" t="s">
        <v>18251</v>
      </c>
      <c r="U4232" s="149" t="s">
        <v>267</v>
      </c>
      <c r="V4232" s="149"/>
      <c r="W4232" s="149"/>
      <c r="X4232" s="149" t="s">
        <v>268</v>
      </c>
      <c r="Y4232" s="149"/>
      <c r="Z4232" s="149"/>
      <c r="AA4232" s="149"/>
      <c r="AB4232" s="149" t="s">
        <v>269</v>
      </c>
      <c r="AC4232" s="149" t="s">
        <v>270</v>
      </c>
      <c r="AD4232" s="149" t="s">
        <v>18251</v>
      </c>
      <c r="AE4232" s="149" t="s">
        <v>271</v>
      </c>
      <c r="AF4232" s="149"/>
      <c r="AG4232" s="149" t="s">
        <v>1098</v>
      </c>
      <c r="AH4232" s="149" t="s">
        <v>273</v>
      </c>
      <c r="AI4232" s="158">
        <v>91</v>
      </c>
      <c r="AJ4232" s="149"/>
      <c r="AK4232" s="159" t="s">
        <v>274</v>
      </c>
      <c r="AL4232" s="159" t="s">
        <v>274</v>
      </c>
      <c r="AM4232" s="149" t="s">
        <v>274</v>
      </c>
      <c r="AN4232" s="160">
        <v>4</v>
      </c>
      <c r="AO4232" s="149"/>
      <c r="AP4232" s="149" t="s">
        <v>274</v>
      </c>
      <c r="AQ4232" s="149" t="s">
        <v>275</v>
      </c>
      <c r="AR4232" s="158">
        <v>1</v>
      </c>
      <c r="AS4232" s="149" t="s">
        <v>275</v>
      </c>
      <c r="AT4232" s="149" t="s">
        <v>276</v>
      </c>
      <c r="AU4232" s="161">
        <v>1</v>
      </c>
      <c r="AV4232" s="159">
        <v>1801.75</v>
      </c>
      <c r="AW4232" s="159">
        <v>72.07</v>
      </c>
      <c r="AX4232" s="149" t="s">
        <v>274</v>
      </c>
      <c r="AY4232" s="159">
        <v>20</v>
      </c>
      <c r="AZ4232" s="159">
        <v>20</v>
      </c>
      <c r="BA4232" s="159">
        <v>79.99</v>
      </c>
      <c r="BB4232" s="159">
        <v>1629.71</v>
      </c>
      <c r="BC4232" s="162" t="s">
        <v>274</v>
      </c>
      <c r="BD4232" s="162">
        <v>0</v>
      </c>
      <c r="BE4232" s="159">
        <v>172.04</v>
      </c>
      <c r="BF4232" s="159">
        <v>172.04</v>
      </c>
      <c r="BG4232" s="159">
        <v>1801.75</v>
      </c>
    </row>
    <row r="4233" ht="28.05" customHeight="1" spans="1:59">
      <c r="A4233" s="149"/>
      <c r="B4233" s="149"/>
      <c r="C4233" s="149"/>
      <c r="D4233" s="149" t="s">
        <v>3726</v>
      </c>
      <c r="E4233" s="340" t="s">
        <v>18391</v>
      </c>
      <c r="F4233" s="149" t="s">
        <v>3726</v>
      </c>
      <c r="G4233" s="149" t="s">
        <v>18392</v>
      </c>
      <c r="H4233" s="149" t="s">
        <v>182</v>
      </c>
      <c r="I4233" s="149" t="s">
        <v>18234</v>
      </c>
      <c r="J4233" s="149" t="s">
        <v>18393</v>
      </c>
      <c r="K4233" s="149"/>
      <c r="L4233" s="149" t="s">
        <v>262</v>
      </c>
      <c r="M4233" s="149"/>
      <c r="N4233" s="149" t="s">
        <v>263</v>
      </c>
      <c r="O4233" s="149" t="s">
        <v>214</v>
      </c>
      <c r="P4233" s="149" t="s">
        <v>53</v>
      </c>
      <c r="Q4233" s="149"/>
      <c r="R4233" s="149" t="s">
        <v>4522</v>
      </c>
      <c r="S4233" s="149" t="s">
        <v>8799</v>
      </c>
      <c r="T4233" s="149" t="s">
        <v>18236</v>
      </c>
      <c r="U4233" s="149" t="s">
        <v>267</v>
      </c>
      <c r="V4233" s="149"/>
      <c r="W4233" s="149"/>
      <c r="X4233" s="149" t="s">
        <v>268</v>
      </c>
      <c r="Y4233" s="149"/>
      <c r="Z4233" s="149"/>
      <c r="AA4233" s="149"/>
      <c r="AB4233" s="149" t="s">
        <v>269</v>
      </c>
      <c r="AC4233" s="149" t="s">
        <v>270</v>
      </c>
      <c r="AD4233" s="149" t="s">
        <v>18236</v>
      </c>
      <c r="AE4233" s="149" t="s">
        <v>271</v>
      </c>
      <c r="AF4233" s="149"/>
      <c r="AG4233" s="149" t="s">
        <v>1098</v>
      </c>
      <c r="AH4233" s="149" t="s">
        <v>273</v>
      </c>
      <c r="AI4233" s="158">
        <v>18</v>
      </c>
      <c r="AJ4233" s="149"/>
      <c r="AK4233" s="159" t="s">
        <v>274</v>
      </c>
      <c r="AL4233" s="159" t="s">
        <v>274</v>
      </c>
      <c r="AM4233" s="149" t="s">
        <v>274</v>
      </c>
      <c r="AN4233" s="160">
        <v>4</v>
      </c>
      <c r="AO4233" s="149"/>
      <c r="AP4233" s="149" t="s">
        <v>274</v>
      </c>
      <c r="AQ4233" s="149" t="s">
        <v>275</v>
      </c>
      <c r="AR4233" s="158">
        <v>1</v>
      </c>
      <c r="AS4233" s="149" t="s">
        <v>275</v>
      </c>
      <c r="AT4233" s="149" t="s">
        <v>276</v>
      </c>
      <c r="AU4233" s="161">
        <v>1</v>
      </c>
      <c r="AV4233" s="159">
        <v>10619.47</v>
      </c>
      <c r="AW4233" s="159">
        <v>424.78</v>
      </c>
      <c r="AX4233" s="149" t="s">
        <v>274</v>
      </c>
      <c r="AY4233" s="159">
        <v>106.2</v>
      </c>
      <c r="AZ4233" s="159">
        <v>106.2</v>
      </c>
      <c r="BA4233" s="159">
        <v>424.8</v>
      </c>
      <c r="BB4233" s="159">
        <v>1911.46</v>
      </c>
      <c r="BC4233" s="162" t="s">
        <v>274</v>
      </c>
      <c r="BD4233" s="162">
        <v>0</v>
      </c>
      <c r="BE4233" s="159">
        <v>8708.01</v>
      </c>
      <c r="BF4233" s="159">
        <v>8708.01</v>
      </c>
      <c r="BG4233" s="159">
        <v>10619.47</v>
      </c>
    </row>
    <row r="4234" ht="28.05" customHeight="1" spans="1:59">
      <c r="A4234" s="149"/>
      <c r="B4234" s="149"/>
      <c r="C4234" s="149"/>
      <c r="D4234" s="149" t="s">
        <v>3726</v>
      </c>
      <c r="E4234" s="340" t="s">
        <v>18394</v>
      </c>
      <c r="F4234" s="149" t="s">
        <v>3726</v>
      </c>
      <c r="G4234" s="149" t="s">
        <v>18395</v>
      </c>
      <c r="H4234" s="149" t="s">
        <v>18268</v>
      </c>
      <c r="I4234" s="149" t="s">
        <v>18396</v>
      </c>
      <c r="J4234" s="149" t="s">
        <v>18397</v>
      </c>
      <c r="K4234" s="149"/>
      <c r="L4234" s="149" t="s">
        <v>287</v>
      </c>
      <c r="M4234" s="149"/>
      <c r="N4234" s="149" t="s">
        <v>263</v>
      </c>
      <c r="O4234" s="149" t="s">
        <v>214</v>
      </c>
      <c r="P4234" s="149" t="s">
        <v>53</v>
      </c>
      <c r="Q4234" s="149"/>
      <c r="R4234" s="149" t="s">
        <v>3921</v>
      </c>
      <c r="S4234" s="149" t="s">
        <v>18245</v>
      </c>
      <c r="T4234" s="149" t="s">
        <v>3699</v>
      </c>
      <c r="U4234" s="149" t="s">
        <v>267</v>
      </c>
      <c r="V4234" s="149"/>
      <c r="W4234" s="149"/>
      <c r="X4234" s="149" t="s">
        <v>336</v>
      </c>
      <c r="Y4234" s="149"/>
      <c r="Z4234" s="149"/>
      <c r="AA4234" s="149"/>
      <c r="AB4234" s="149" t="s">
        <v>269</v>
      </c>
      <c r="AC4234" s="149" t="s">
        <v>270</v>
      </c>
      <c r="AD4234" s="149" t="s">
        <v>3699</v>
      </c>
      <c r="AE4234" s="149" t="s">
        <v>271</v>
      </c>
      <c r="AF4234" s="149"/>
      <c r="AG4234" s="149" t="s">
        <v>1098</v>
      </c>
      <c r="AH4234" s="149" t="s">
        <v>273</v>
      </c>
      <c r="AI4234" s="158">
        <v>67</v>
      </c>
      <c r="AJ4234" s="149"/>
      <c r="AK4234" s="159" t="s">
        <v>274</v>
      </c>
      <c r="AL4234" s="159" t="s">
        <v>274</v>
      </c>
      <c r="AM4234" s="149" t="s">
        <v>274</v>
      </c>
      <c r="AN4234" s="160">
        <v>4</v>
      </c>
      <c r="AO4234" s="149"/>
      <c r="AP4234" s="149" t="s">
        <v>274</v>
      </c>
      <c r="AQ4234" s="149" t="s">
        <v>275</v>
      </c>
      <c r="AR4234" s="158">
        <v>1</v>
      </c>
      <c r="AS4234" s="149" t="s">
        <v>275</v>
      </c>
      <c r="AT4234" s="149" t="s">
        <v>276</v>
      </c>
      <c r="AU4234" s="161">
        <v>1</v>
      </c>
      <c r="AV4234" s="159">
        <v>18074.71</v>
      </c>
      <c r="AW4234" s="159">
        <v>722.99</v>
      </c>
      <c r="AX4234" s="149" t="s">
        <v>274</v>
      </c>
      <c r="AY4234" s="159">
        <v>186.22</v>
      </c>
      <c r="AZ4234" s="159">
        <v>186.22</v>
      </c>
      <c r="BA4234" s="159">
        <v>744.88</v>
      </c>
      <c r="BB4234" s="159">
        <v>11951.38</v>
      </c>
      <c r="BC4234" s="162" t="s">
        <v>274</v>
      </c>
      <c r="BD4234" s="162">
        <v>0</v>
      </c>
      <c r="BE4234" s="159">
        <v>6123.33</v>
      </c>
      <c r="BF4234" s="159">
        <v>6123.33</v>
      </c>
      <c r="BG4234" s="159">
        <v>18074.71</v>
      </c>
    </row>
    <row r="4235" ht="28.05" customHeight="1" spans="1:59">
      <c r="A4235" s="149"/>
      <c r="B4235" s="149"/>
      <c r="C4235" s="149"/>
      <c r="D4235" s="149" t="s">
        <v>3726</v>
      </c>
      <c r="E4235" s="340" t="s">
        <v>18398</v>
      </c>
      <c r="F4235" s="149" t="s">
        <v>3726</v>
      </c>
      <c r="G4235" s="149" t="s">
        <v>18399</v>
      </c>
      <c r="H4235" s="149" t="s">
        <v>14918</v>
      </c>
      <c r="I4235" s="149" t="s">
        <v>18386</v>
      </c>
      <c r="J4235" s="149" t="s">
        <v>18400</v>
      </c>
      <c r="K4235" s="149"/>
      <c r="L4235" s="149" t="s">
        <v>262</v>
      </c>
      <c r="M4235" s="149"/>
      <c r="N4235" s="149" t="s">
        <v>263</v>
      </c>
      <c r="O4235" s="149" t="s">
        <v>214</v>
      </c>
      <c r="P4235" s="149" t="s">
        <v>53</v>
      </c>
      <c r="Q4235" s="149"/>
      <c r="R4235" s="149" t="s">
        <v>2521</v>
      </c>
      <c r="S4235" s="149" t="s">
        <v>7049</v>
      </c>
      <c r="T4235" s="149" t="s">
        <v>440</v>
      </c>
      <c r="U4235" s="149" t="s">
        <v>267</v>
      </c>
      <c r="V4235" s="149"/>
      <c r="W4235" s="149"/>
      <c r="X4235" s="149" t="s">
        <v>336</v>
      </c>
      <c r="Y4235" s="149"/>
      <c r="Z4235" s="149"/>
      <c r="AA4235" s="149"/>
      <c r="AB4235" s="149" t="s">
        <v>269</v>
      </c>
      <c r="AC4235" s="149" t="s">
        <v>270</v>
      </c>
      <c r="AD4235" s="149" t="s">
        <v>440</v>
      </c>
      <c r="AE4235" s="149" t="s">
        <v>271</v>
      </c>
      <c r="AF4235" s="149"/>
      <c r="AG4235" s="149" t="s">
        <v>1098</v>
      </c>
      <c r="AH4235" s="149" t="s">
        <v>273</v>
      </c>
      <c r="AI4235" s="158">
        <v>58</v>
      </c>
      <c r="AJ4235" s="149"/>
      <c r="AK4235" s="159" t="s">
        <v>274</v>
      </c>
      <c r="AL4235" s="159" t="s">
        <v>274</v>
      </c>
      <c r="AM4235" s="149" t="s">
        <v>274</v>
      </c>
      <c r="AN4235" s="160">
        <v>4</v>
      </c>
      <c r="AO4235" s="149"/>
      <c r="AP4235" s="149" t="s">
        <v>274</v>
      </c>
      <c r="AQ4235" s="149" t="s">
        <v>275</v>
      </c>
      <c r="AR4235" s="158">
        <v>1</v>
      </c>
      <c r="AS4235" s="149" t="s">
        <v>275</v>
      </c>
      <c r="AT4235" s="149" t="s">
        <v>276</v>
      </c>
      <c r="AU4235" s="161">
        <v>1</v>
      </c>
      <c r="AV4235" s="159">
        <v>8230.09</v>
      </c>
      <c r="AW4235" s="159">
        <v>329.2</v>
      </c>
      <c r="AX4235" s="149" t="s">
        <v>274</v>
      </c>
      <c r="AY4235" s="159">
        <v>82.3</v>
      </c>
      <c r="AZ4235" s="159">
        <v>82.3</v>
      </c>
      <c r="BA4235" s="159">
        <v>329.2</v>
      </c>
      <c r="BB4235" s="159">
        <v>4773.4</v>
      </c>
      <c r="BC4235" s="162" t="s">
        <v>274</v>
      </c>
      <c r="BD4235" s="162">
        <v>0</v>
      </c>
      <c r="BE4235" s="159">
        <v>3456.69</v>
      </c>
      <c r="BF4235" s="159">
        <v>3456.69</v>
      </c>
      <c r="BG4235" s="159">
        <v>8230.09</v>
      </c>
    </row>
    <row r="4236" ht="28.05" customHeight="1" spans="1:59">
      <c r="A4236" s="149"/>
      <c r="B4236" s="149"/>
      <c r="C4236" s="149"/>
      <c r="D4236" s="149" t="s">
        <v>3726</v>
      </c>
      <c r="E4236" s="340" t="s">
        <v>18401</v>
      </c>
      <c r="F4236" s="149" t="s">
        <v>3726</v>
      </c>
      <c r="G4236" s="149" t="s">
        <v>18402</v>
      </c>
      <c r="H4236" s="149" t="s">
        <v>18268</v>
      </c>
      <c r="I4236" s="149" t="s">
        <v>18396</v>
      </c>
      <c r="J4236" s="149" t="s">
        <v>18403</v>
      </c>
      <c r="K4236" s="149"/>
      <c r="L4236" s="149" t="s">
        <v>287</v>
      </c>
      <c r="M4236" s="149"/>
      <c r="N4236" s="149" t="s">
        <v>263</v>
      </c>
      <c r="O4236" s="149" t="s">
        <v>214</v>
      </c>
      <c r="P4236" s="149" t="s">
        <v>53</v>
      </c>
      <c r="Q4236" s="149"/>
      <c r="R4236" s="149" t="s">
        <v>3921</v>
      </c>
      <c r="S4236" s="149" t="s">
        <v>18245</v>
      </c>
      <c r="T4236" s="149" t="s">
        <v>3699</v>
      </c>
      <c r="U4236" s="149" t="s">
        <v>267</v>
      </c>
      <c r="V4236" s="149"/>
      <c r="W4236" s="149"/>
      <c r="X4236" s="149" t="s">
        <v>336</v>
      </c>
      <c r="Y4236" s="149"/>
      <c r="Z4236" s="149"/>
      <c r="AA4236" s="149"/>
      <c r="AB4236" s="149" t="s">
        <v>269</v>
      </c>
      <c r="AC4236" s="149" t="s">
        <v>270</v>
      </c>
      <c r="AD4236" s="149" t="s">
        <v>3699</v>
      </c>
      <c r="AE4236" s="149" t="s">
        <v>271</v>
      </c>
      <c r="AF4236" s="149"/>
      <c r="AG4236" s="149" t="s">
        <v>1098</v>
      </c>
      <c r="AH4236" s="149" t="s">
        <v>273</v>
      </c>
      <c r="AI4236" s="158">
        <v>67</v>
      </c>
      <c r="AJ4236" s="149"/>
      <c r="AK4236" s="159" t="s">
        <v>274</v>
      </c>
      <c r="AL4236" s="159" t="s">
        <v>274</v>
      </c>
      <c r="AM4236" s="149" t="s">
        <v>274</v>
      </c>
      <c r="AN4236" s="160">
        <v>4</v>
      </c>
      <c r="AO4236" s="149"/>
      <c r="AP4236" s="149" t="s">
        <v>274</v>
      </c>
      <c r="AQ4236" s="149" t="s">
        <v>275</v>
      </c>
      <c r="AR4236" s="158">
        <v>1</v>
      </c>
      <c r="AS4236" s="149" t="s">
        <v>275</v>
      </c>
      <c r="AT4236" s="149" t="s">
        <v>276</v>
      </c>
      <c r="AU4236" s="161">
        <v>1</v>
      </c>
      <c r="AV4236" s="159">
        <v>18074.71</v>
      </c>
      <c r="AW4236" s="159">
        <v>722.99</v>
      </c>
      <c r="AX4236" s="149" t="s">
        <v>274</v>
      </c>
      <c r="AY4236" s="159">
        <v>186.22</v>
      </c>
      <c r="AZ4236" s="159">
        <v>186.22</v>
      </c>
      <c r="BA4236" s="159">
        <v>744.88</v>
      </c>
      <c r="BB4236" s="159">
        <v>11951.38</v>
      </c>
      <c r="BC4236" s="162" t="s">
        <v>274</v>
      </c>
      <c r="BD4236" s="162">
        <v>0</v>
      </c>
      <c r="BE4236" s="159">
        <v>6123.33</v>
      </c>
      <c r="BF4236" s="159">
        <v>6123.33</v>
      </c>
      <c r="BG4236" s="159">
        <v>18074.71</v>
      </c>
    </row>
    <row r="4237" ht="28.05" customHeight="1" spans="1:59">
      <c r="A4237" s="149"/>
      <c r="B4237" s="149"/>
      <c r="C4237" s="149"/>
      <c r="D4237" s="149" t="s">
        <v>3726</v>
      </c>
      <c r="E4237" s="340" t="s">
        <v>18404</v>
      </c>
      <c r="F4237" s="149" t="s">
        <v>3726</v>
      </c>
      <c r="G4237" s="149" t="s">
        <v>18405</v>
      </c>
      <c r="H4237" s="149" t="s">
        <v>14546</v>
      </c>
      <c r="I4237" s="149" t="s">
        <v>18406</v>
      </c>
      <c r="J4237" s="149" t="s">
        <v>18407</v>
      </c>
      <c r="K4237" s="149"/>
      <c r="L4237" s="149" t="s">
        <v>262</v>
      </c>
      <c r="M4237" s="149"/>
      <c r="N4237" s="149" t="s">
        <v>263</v>
      </c>
      <c r="O4237" s="149" t="s">
        <v>214</v>
      </c>
      <c r="P4237" s="149" t="s">
        <v>53</v>
      </c>
      <c r="Q4237" s="149"/>
      <c r="R4237" s="149" t="s">
        <v>18408</v>
      </c>
      <c r="S4237" s="149" t="s">
        <v>5049</v>
      </c>
      <c r="T4237" s="149" t="s">
        <v>18251</v>
      </c>
      <c r="U4237" s="149" t="s">
        <v>267</v>
      </c>
      <c r="V4237" s="149"/>
      <c r="W4237" s="149"/>
      <c r="X4237" s="149" t="s">
        <v>268</v>
      </c>
      <c r="Y4237" s="149"/>
      <c r="Z4237" s="149"/>
      <c r="AA4237" s="149"/>
      <c r="AB4237" s="149" t="s">
        <v>269</v>
      </c>
      <c r="AC4237" s="149" t="s">
        <v>270</v>
      </c>
      <c r="AD4237" s="149" t="s">
        <v>18251</v>
      </c>
      <c r="AE4237" s="149" t="s">
        <v>271</v>
      </c>
      <c r="AF4237" s="149"/>
      <c r="AG4237" s="149" t="s">
        <v>1098</v>
      </c>
      <c r="AH4237" s="149" t="s">
        <v>273</v>
      </c>
      <c r="AI4237" s="158">
        <v>91</v>
      </c>
      <c r="AJ4237" s="149"/>
      <c r="AK4237" s="159" t="s">
        <v>274</v>
      </c>
      <c r="AL4237" s="159" t="s">
        <v>274</v>
      </c>
      <c r="AM4237" s="149" t="s">
        <v>274</v>
      </c>
      <c r="AN4237" s="160">
        <v>4</v>
      </c>
      <c r="AO4237" s="149"/>
      <c r="AP4237" s="149" t="s">
        <v>274</v>
      </c>
      <c r="AQ4237" s="149" t="s">
        <v>275</v>
      </c>
      <c r="AR4237" s="158">
        <v>1</v>
      </c>
      <c r="AS4237" s="149" t="s">
        <v>275</v>
      </c>
      <c r="AT4237" s="149" t="s">
        <v>276</v>
      </c>
      <c r="AU4237" s="161">
        <v>1</v>
      </c>
      <c r="AV4237" s="159">
        <v>196581.2</v>
      </c>
      <c r="AW4237" s="159">
        <v>7863.25</v>
      </c>
      <c r="AX4237" s="149" t="s">
        <v>274</v>
      </c>
      <c r="AY4237" s="159">
        <v>2184.26</v>
      </c>
      <c r="AZ4237" s="159">
        <v>2184.26</v>
      </c>
      <c r="BA4237" s="159">
        <v>8737.02</v>
      </c>
      <c r="BB4237" s="159">
        <v>177796.68</v>
      </c>
      <c r="BC4237" s="162" t="s">
        <v>274</v>
      </c>
      <c r="BD4237" s="162">
        <v>0</v>
      </c>
      <c r="BE4237" s="159">
        <v>18784.52</v>
      </c>
      <c r="BF4237" s="159">
        <v>18784.52</v>
      </c>
      <c r="BG4237" s="159">
        <v>196581.2</v>
      </c>
    </row>
    <row r="4238" ht="28.05" customHeight="1" spans="1:59">
      <c r="A4238" s="149"/>
      <c r="B4238" s="149"/>
      <c r="C4238" s="149"/>
      <c r="D4238" s="149" t="s">
        <v>3726</v>
      </c>
      <c r="E4238" s="340" t="s">
        <v>18409</v>
      </c>
      <c r="F4238" s="149" t="s">
        <v>3726</v>
      </c>
      <c r="G4238" s="149" t="s">
        <v>18410</v>
      </c>
      <c r="H4238" s="149" t="s">
        <v>182</v>
      </c>
      <c r="I4238" s="149" t="s">
        <v>18234</v>
      </c>
      <c r="J4238" s="149" t="s">
        <v>18411</v>
      </c>
      <c r="K4238" s="149"/>
      <c r="L4238" s="149" t="s">
        <v>262</v>
      </c>
      <c r="M4238" s="149"/>
      <c r="N4238" s="149" t="s">
        <v>263</v>
      </c>
      <c r="O4238" s="149" t="s">
        <v>214</v>
      </c>
      <c r="P4238" s="149" t="s">
        <v>53</v>
      </c>
      <c r="Q4238" s="149"/>
      <c r="R4238" s="149" t="s">
        <v>4522</v>
      </c>
      <c r="S4238" s="149" t="s">
        <v>8799</v>
      </c>
      <c r="T4238" s="149" t="s">
        <v>18236</v>
      </c>
      <c r="U4238" s="149" t="s">
        <v>267</v>
      </c>
      <c r="V4238" s="149"/>
      <c r="W4238" s="149"/>
      <c r="X4238" s="149" t="s">
        <v>268</v>
      </c>
      <c r="Y4238" s="149"/>
      <c r="Z4238" s="149"/>
      <c r="AA4238" s="149"/>
      <c r="AB4238" s="149" t="s">
        <v>269</v>
      </c>
      <c r="AC4238" s="149" t="s">
        <v>270</v>
      </c>
      <c r="AD4238" s="149" t="s">
        <v>18236</v>
      </c>
      <c r="AE4238" s="149" t="s">
        <v>271</v>
      </c>
      <c r="AF4238" s="149"/>
      <c r="AG4238" s="149" t="s">
        <v>1098</v>
      </c>
      <c r="AH4238" s="149" t="s">
        <v>273</v>
      </c>
      <c r="AI4238" s="158">
        <v>18</v>
      </c>
      <c r="AJ4238" s="149"/>
      <c r="AK4238" s="159" t="s">
        <v>274</v>
      </c>
      <c r="AL4238" s="159" t="s">
        <v>274</v>
      </c>
      <c r="AM4238" s="149" t="s">
        <v>274</v>
      </c>
      <c r="AN4238" s="160">
        <v>4</v>
      </c>
      <c r="AO4238" s="149"/>
      <c r="AP4238" s="149" t="s">
        <v>274</v>
      </c>
      <c r="AQ4238" s="149" t="s">
        <v>275</v>
      </c>
      <c r="AR4238" s="158">
        <v>1</v>
      </c>
      <c r="AS4238" s="149" t="s">
        <v>275</v>
      </c>
      <c r="AT4238" s="149" t="s">
        <v>276</v>
      </c>
      <c r="AU4238" s="161">
        <v>1</v>
      </c>
      <c r="AV4238" s="159">
        <v>10619.47</v>
      </c>
      <c r="AW4238" s="159">
        <v>424.78</v>
      </c>
      <c r="AX4238" s="149" t="s">
        <v>274</v>
      </c>
      <c r="AY4238" s="159">
        <v>106.2</v>
      </c>
      <c r="AZ4238" s="159">
        <v>106.2</v>
      </c>
      <c r="BA4238" s="159">
        <v>424.8</v>
      </c>
      <c r="BB4238" s="159">
        <v>1911.46</v>
      </c>
      <c r="BC4238" s="162" t="s">
        <v>274</v>
      </c>
      <c r="BD4238" s="162">
        <v>0</v>
      </c>
      <c r="BE4238" s="159">
        <v>8708.01</v>
      </c>
      <c r="BF4238" s="159">
        <v>8708.01</v>
      </c>
      <c r="BG4238" s="159">
        <v>10619.47</v>
      </c>
    </row>
    <row r="4239" ht="28.05" customHeight="1" spans="1:59">
      <c r="A4239" s="149"/>
      <c r="B4239" s="149"/>
      <c r="C4239" s="149"/>
      <c r="D4239" s="149" t="s">
        <v>3726</v>
      </c>
      <c r="E4239" s="340" t="s">
        <v>18412</v>
      </c>
      <c r="F4239" s="149" t="s">
        <v>3726</v>
      </c>
      <c r="G4239" s="149" t="s">
        <v>18413</v>
      </c>
      <c r="H4239" s="149" t="s">
        <v>14918</v>
      </c>
      <c r="I4239" s="149" t="s">
        <v>18386</v>
      </c>
      <c r="J4239" s="149" t="s">
        <v>18414</v>
      </c>
      <c r="K4239" s="149"/>
      <c r="L4239" s="149" t="s">
        <v>262</v>
      </c>
      <c r="M4239" s="149"/>
      <c r="N4239" s="149" t="s">
        <v>263</v>
      </c>
      <c r="O4239" s="149" t="s">
        <v>214</v>
      </c>
      <c r="P4239" s="149" t="s">
        <v>53</v>
      </c>
      <c r="Q4239" s="149"/>
      <c r="R4239" s="149" t="s">
        <v>2521</v>
      </c>
      <c r="S4239" s="149" t="s">
        <v>7049</v>
      </c>
      <c r="T4239" s="149" t="s">
        <v>440</v>
      </c>
      <c r="U4239" s="149" t="s">
        <v>267</v>
      </c>
      <c r="V4239" s="149"/>
      <c r="W4239" s="149"/>
      <c r="X4239" s="149" t="s">
        <v>336</v>
      </c>
      <c r="Y4239" s="149"/>
      <c r="Z4239" s="149"/>
      <c r="AA4239" s="149"/>
      <c r="AB4239" s="149" t="s">
        <v>269</v>
      </c>
      <c r="AC4239" s="149" t="s">
        <v>270</v>
      </c>
      <c r="AD4239" s="149" t="s">
        <v>440</v>
      </c>
      <c r="AE4239" s="149" t="s">
        <v>271</v>
      </c>
      <c r="AF4239" s="149"/>
      <c r="AG4239" s="149" t="s">
        <v>1098</v>
      </c>
      <c r="AH4239" s="149" t="s">
        <v>273</v>
      </c>
      <c r="AI4239" s="158">
        <v>58</v>
      </c>
      <c r="AJ4239" s="149"/>
      <c r="AK4239" s="159" t="s">
        <v>274</v>
      </c>
      <c r="AL4239" s="159" t="s">
        <v>274</v>
      </c>
      <c r="AM4239" s="149" t="s">
        <v>274</v>
      </c>
      <c r="AN4239" s="160">
        <v>4</v>
      </c>
      <c r="AO4239" s="149"/>
      <c r="AP4239" s="149" t="s">
        <v>274</v>
      </c>
      <c r="AQ4239" s="149" t="s">
        <v>275</v>
      </c>
      <c r="AR4239" s="158">
        <v>1</v>
      </c>
      <c r="AS4239" s="149" t="s">
        <v>275</v>
      </c>
      <c r="AT4239" s="149" t="s">
        <v>276</v>
      </c>
      <c r="AU4239" s="161">
        <v>1</v>
      </c>
      <c r="AV4239" s="159">
        <v>8230.09</v>
      </c>
      <c r="AW4239" s="159">
        <v>329.2</v>
      </c>
      <c r="AX4239" s="149" t="s">
        <v>274</v>
      </c>
      <c r="AY4239" s="159">
        <v>82.3</v>
      </c>
      <c r="AZ4239" s="159">
        <v>82.3</v>
      </c>
      <c r="BA4239" s="159">
        <v>329.2</v>
      </c>
      <c r="BB4239" s="159">
        <v>4773.4</v>
      </c>
      <c r="BC4239" s="162" t="s">
        <v>274</v>
      </c>
      <c r="BD4239" s="162">
        <v>0</v>
      </c>
      <c r="BE4239" s="159">
        <v>3456.69</v>
      </c>
      <c r="BF4239" s="159">
        <v>3456.69</v>
      </c>
      <c r="BG4239" s="159">
        <v>8230.09</v>
      </c>
    </row>
    <row r="4240" ht="28.05" customHeight="1" spans="1:59">
      <c r="A4240" s="149"/>
      <c r="B4240" s="149"/>
      <c r="C4240" s="149"/>
      <c r="D4240" s="149" t="s">
        <v>3726</v>
      </c>
      <c r="E4240" s="340" t="s">
        <v>18415</v>
      </c>
      <c r="F4240" s="149" t="s">
        <v>3726</v>
      </c>
      <c r="G4240" s="149" t="s">
        <v>18416</v>
      </c>
      <c r="H4240" s="149" t="s">
        <v>18268</v>
      </c>
      <c r="I4240" s="149" t="s">
        <v>18396</v>
      </c>
      <c r="J4240" s="149" t="s">
        <v>18417</v>
      </c>
      <c r="K4240" s="149"/>
      <c r="L4240" s="149" t="s">
        <v>287</v>
      </c>
      <c r="M4240" s="149"/>
      <c r="N4240" s="149" t="s">
        <v>263</v>
      </c>
      <c r="O4240" s="149" t="s">
        <v>214</v>
      </c>
      <c r="P4240" s="149" t="s">
        <v>53</v>
      </c>
      <c r="Q4240" s="149"/>
      <c r="R4240" s="149" t="s">
        <v>3921</v>
      </c>
      <c r="S4240" s="149" t="s">
        <v>18245</v>
      </c>
      <c r="T4240" s="149" t="s">
        <v>3699</v>
      </c>
      <c r="U4240" s="149" t="s">
        <v>267</v>
      </c>
      <c r="V4240" s="149"/>
      <c r="W4240" s="149"/>
      <c r="X4240" s="149" t="s">
        <v>336</v>
      </c>
      <c r="Y4240" s="149"/>
      <c r="Z4240" s="149"/>
      <c r="AA4240" s="149"/>
      <c r="AB4240" s="149" t="s">
        <v>269</v>
      </c>
      <c r="AC4240" s="149" t="s">
        <v>270</v>
      </c>
      <c r="AD4240" s="149" t="s">
        <v>3699</v>
      </c>
      <c r="AE4240" s="149" t="s">
        <v>271</v>
      </c>
      <c r="AF4240" s="149"/>
      <c r="AG4240" s="149" t="s">
        <v>1098</v>
      </c>
      <c r="AH4240" s="149" t="s">
        <v>273</v>
      </c>
      <c r="AI4240" s="158">
        <v>67</v>
      </c>
      <c r="AJ4240" s="149"/>
      <c r="AK4240" s="159" t="s">
        <v>274</v>
      </c>
      <c r="AL4240" s="159" t="s">
        <v>274</v>
      </c>
      <c r="AM4240" s="149" t="s">
        <v>274</v>
      </c>
      <c r="AN4240" s="160">
        <v>4</v>
      </c>
      <c r="AO4240" s="149"/>
      <c r="AP4240" s="149" t="s">
        <v>274</v>
      </c>
      <c r="AQ4240" s="149" t="s">
        <v>275</v>
      </c>
      <c r="AR4240" s="158">
        <v>1</v>
      </c>
      <c r="AS4240" s="149" t="s">
        <v>275</v>
      </c>
      <c r="AT4240" s="149" t="s">
        <v>276</v>
      </c>
      <c r="AU4240" s="161">
        <v>1</v>
      </c>
      <c r="AV4240" s="159">
        <v>18074.71</v>
      </c>
      <c r="AW4240" s="159">
        <v>722.99</v>
      </c>
      <c r="AX4240" s="149" t="s">
        <v>274</v>
      </c>
      <c r="AY4240" s="159">
        <v>186.22</v>
      </c>
      <c r="AZ4240" s="159">
        <v>186.22</v>
      </c>
      <c r="BA4240" s="159">
        <v>744.88</v>
      </c>
      <c r="BB4240" s="159">
        <v>11951.38</v>
      </c>
      <c r="BC4240" s="162" t="s">
        <v>274</v>
      </c>
      <c r="BD4240" s="162">
        <v>0</v>
      </c>
      <c r="BE4240" s="159">
        <v>6123.33</v>
      </c>
      <c r="BF4240" s="159">
        <v>6123.33</v>
      </c>
      <c r="BG4240" s="159">
        <v>18074.71</v>
      </c>
    </row>
    <row r="4241" ht="28.05" customHeight="1" spans="1:59">
      <c r="A4241" s="149"/>
      <c r="B4241" s="149"/>
      <c r="C4241" s="149"/>
      <c r="D4241" s="149" t="s">
        <v>3726</v>
      </c>
      <c r="E4241" s="340" t="s">
        <v>18418</v>
      </c>
      <c r="F4241" s="149" t="s">
        <v>3726</v>
      </c>
      <c r="G4241" s="149" t="s">
        <v>18419</v>
      </c>
      <c r="H4241" s="149" t="s">
        <v>158</v>
      </c>
      <c r="I4241" s="149" t="s">
        <v>6176</v>
      </c>
      <c r="J4241" s="149" t="s">
        <v>18420</v>
      </c>
      <c r="K4241" s="149"/>
      <c r="L4241" s="149" t="s">
        <v>262</v>
      </c>
      <c r="M4241" s="149"/>
      <c r="N4241" s="149" t="s">
        <v>263</v>
      </c>
      <c r="O4241" s="149" t="s">
        <v>214</v>
      </c>
      <c r="P4241" s="149" t="s">
        <v>53</v>
      </c>
      <c r="Q4241" s="149"/>
      <c r="R4241" s="149" t="s">
        <v>18327</v>
      </c>
      <c r="S4241" s="149" t="s">
        <v>4406</v>
      </c>
      <c r="T4241" s="149" t="s">
        <v>18251</v>
      </c>
      <c r="U4241" s="149" t="s">
        <v>267</v>
      </c>
      <c r="V4241" s="149"/>
      <c r="W4241" s="149"/>
      <c r="X4241" s="149" t="s">
        <v>336</v>
      </c>
      <c r="Y4241" s="149"/>
      <c r="Z4241" s="149"/>
      <c r="AA4241" s="149"/>
      <c r="AB4241" s="149" t="s">
        <v>269</v>
      </c>
      <c r="AC4241" s="149" t="s">
        <v>270</v>
      </c>
      <c r="AD4241" s="149" t="s">
        <v>18251</v>
      </c>
      <c r="AE4241" s="149" t="s">
        <v>271</v>
      </c>
      <c r="AF4241" s="149"/>
      <c r="AG4241" s="149" t="s">
        <v>1098</v>
      </c>
      <c r="AH4241" s="149" t="s">
        <v>273</v>
      </c>
      <c r="AI4241" s="158">
        <v>91</v>
      </c>
      <c r="AJ4241" s="149"/>
      <c r="AK4241" s="159" t="s">
        <v>274</v>
      </c>
      <c r="AL4241" s="159" t="s">
        <v>274</v>
      </c>
      <c r="AM4241" s="149" t="s">
        <v>274</v>
      </c>
      <c r="AN4241" s="160">
        <v>4</v>
      </c>
      <c r="AO4241" s="149"/>
      <c r="AP4241" s="149" t="s">
        <v>274</v>
      </c>
      <c r="AQ4241" s="149" t="s">
        <v>275</v>
      </c>
      <c r="AR4241" s="158">
        <v>1</v>
      </c>
      <c r="AS4241" s="149" t="s">
        <v>275</v>
      </c>
      <c r="AT4241" s="149" t="s">
        <v>276</v>
      </c>
      <c r="AU4241" s="161">
        <v>1</v>
      </c>
      <c r="AV4241" s="159">
        <v>6465.52</v>
      </c>
      <c r="AW4241" s="159">
        <v>258.62</v>
      </c>
      <c r="AX4241" s="149" t="s">
        <v>274</v>
      </c>
      <c r="AY4241" s="159">
        <v>71.8</v>
      </c>
      <c r="AZ4241" s="159">
        <v>71.8</v>
      </c>
      <c r="BA4241" s="159">
        <v>287.17</v>
      </c>
      <c r="BB4241" s="159">
        <v>5847.93</v>
      </c>
      <c r="BC4241" s="162" t="s">
        <v>274</v>
      </c>
      <c r="BD4241" s="162">
        <v>0</v>
      </c>
      <c r="BE4241" s="159">
        <v>617.59</v>
      </c>
      <c r="BF4241" s="159">
        <v>617.59</v>
      </c>
      <c r="BG4241" s="159">
        <v>6465.52</v>
      </c>
    </row>
    <row r="4242" ht="28.05" customHeight="1" spans="1:59">
      <c r="A4242" s="149"/>
      <c r="B4242" s="149"/>
      <c r="C4242" s="149"/>
      <c r="D4242" s="149" t="s">
        <v>3726</v>
      </c>
      <c r="E4242" s="340" t="s">
        <v>18421</v>
      </c>
      <c r="F4242" s="149" t="s">
        <v>3726</v>
      </c>
      <c r="G4242" s="149" t="s">
        <v>18422</v>
      </c>
      <c r="H4242" s="149" t="s">
        <v>18268</v>
      </c>
      <c r="I4242" s="149" t="s">
        <v>18396</v>
      </c>
      <c r="J4242" s="149" t="s">
        <v>18423</v>
      </c>
      <c r="K4242" s="149"/>
      <c r="L4242" s="149" t="s">
        <v>287</v>
      </c>
      <c r="M4242" s="149"/>
      <c r="N4242" s="149" t="s">
        <v>263</v>
      </c>
      <c r="O4242" s="149" t="s">
        <v>214</v>
      </c>
      <c r="P4242" s="149" t="s">
        <v>53</v>
      </c>
      <c r="Q4242" s="149"/>
      <c r="R4242" s="149" t="s">
        <v>3921</v>
      </c>
      <c r="S4242" s="149" t="s">
        <v>18245</v>
      </c>
      <c r="T4242" s="149" t="s">
        <v>3699</v>
      </c>
      <c r="U4242" s="149" t="s">
        <v>267</v>
      </c>
      <c r="V4242" s="149"/>
      <c r="W4242" s="149"/>
      <c r="X4242" s="149" t="s">
        <v>336</v>
      </c>
      <c r="Y4242" s="149"/>
      <c r="Z4242" s="149"/>
      <c r="AA4242" s="149"/>
      <c r="AB4242" s="149" t="s">
        <v>269</v>
      </c>
      <c r="AC4242" s="149" t="s">
        <v>270</v>
      </c>
      <c r="AD4242" s="149" t="s">
        <v>3699</v>
      </c>
      <c r="AE4242" s="149" t="s">
        <v>271</v>
      </c>
      <c r="AF4242" s="149"/>
      <c r="AG4242" s="149" t="s">
        <v>1098</v>
      </c>
      <c r="AH4242" s="149" t="s">
        <v>273</v>
      </c>
      <c r="AI4242" s="158">
        <v>67</v>
      </c>
      <c r="AJ4242" s="149"/>
      <c r="AK4242" s="159" t="s">
        <v>274</v>
      </c>
      <c r="AL4242" s="159" t="s">
        <v>274</v>
      </c>
      <c r="AM4242" s="149" t="s">
        <v>274</v>
      </c>
      <c r="AN4242" s="160">
        <v>4</v>
      </c>
      <c r="AO4242" s="149"/>
      <c r="AP4242" s="149" t="s">
        <v>274</v>
      </c>
      <c r="AQ4242" s="149" t="s">
        <v>275</v>
      </c>
      <c r="AR4242" s="158">
        <v>1</v>
      </c>
      <c r="AS4242" s="149" t="s">
        <v>275</v>
      </c>
      <c r="AT4242" s="149" t="s">
        <v>276</v>
      </c>
      <c r="AU4242" s="161">
        <v>1</v>
      </c>
      <c r="AV4242" s="159">
        <v>18074.71</v>
      </c>
      <c r="AW4242" s="159">
        <v>722.99</v>
      </c>
      <c r="AX4242" s="149" t="s">
        <v>274</v>
      </c>
      <c r="AY4242" s="159">
        <v>186.22</v>
      </c>
      <c r="AZ4242" s="159">
        <v>186.22</v>
      </c>
      <c r="BA4242" s="159">
        <v>744.88</v>
      </c>
      <c r="BB4242" s="159">
        <v>11951.38</v>
      </c>
      <c r="BC4242" s="162" t="s">
        <v>274</v>
      </c>
      <c r="BD4242" s="162">
        <v>0</v>
      </c>
      <c r="BE4242" s="159">
        <v>6123.33</v>
      </c>
      <c r="BF4242" s="159">
        <v>6123.33</v>
      </c>
      <c r="BG4242" s="159">
        <v>18074.71</v>
      </c>
    </row>
    <row r="4243" ht="28.05" customHeight="1" spans="1:59">
      <c r="A4243" s="149"/>
      <c r="B4243" s="149"/>
      <c r="C4243" s="149"/>
      <c r="D4243" s="149" t="s">
        <v>3726</v>
      </c>
      <c r="E4243" s="340" t="s">
        <v>18424</v>
      </c>
      <c r="F4243" s="149" t="s">
        <v>3726</v>
      </c>
      <c r="G4243" s="149" t="s">
        <v>18425</v>
      </c>
      <c r="H4243" s="149" t="s">
        <v>5573</v>
      </c>
      <c r="I4243" s="149" t="s">
        <v>18426</v>
      </c>
      <c r="J4243" s="149" t="s">
        <v>18427</v>
      </c>
      <c r="K4243" s="149"/>
      <c r="L4243" s="149" t="s">
        <v>262</v>
      </c>
      <c r="M4243" s="149"/>
      <c r="N4243" s="149" t="s">
        <v>263</v>
      </c>
      <c r="O4243" s="149" t="s">
        <v>214</v>
      </c>
      <c r="P4243" s="149" t="s">
        <v>53</v>
      </c>
      <c r="Q4243" s="149"/>
      <c r="R4243" s="149" t="s">
        <v>18327</v>
      </c>
      <c r="S4243" s="149" t="s">
        <v>4406</v>
      </c>
      <c r="T4243" s="149" t="s">
        <v>18251</v>
      </c>
      <c r="U4243" s="149" t="s">
        <v>267</v>
      </c>
      <c r="V4243" s="149"/>
      <c r="W4243" s="149"/>
      <c r="X4243" s="149" t="s">
        <v>336</v>
      </c>
      <c r="Y4243" s="149"/>
      <c r="Z4243" s="149"/>
      <c r="AA4243" s="149"/>
      <c r="AB4243" s="149" t="s">
        <v>269</v>
      </c>
      <c r="AC4243" s="149" t="s">
        <v>270</v>
      </c>
      <c r="AD4243" s="149" t="s">
        <v>18251</v>
      </c>
      <c r="AE4243" s="149" t="s">
        <v>271</v>
      </c>
      <c r="AF4243" s="149"/>
      <c r="AG4243" s="149" t="s">
        <v>1098</v>
      </c>
      <c r="AH4243" s="149" t="s">
        <v>273</v>
      </c>
      <c r="AI4243" s="158">
        <v>91</v>
      </c>
      <c r="AJ4243" s="149"/>
      <c r="AK4243" s="159" t="s">
        <v>274</v>
      </c>
      <c r="AL4243" s="159" t="s">
        <v>274</v>
      </c>
      <c r="AM4243" s="149" t="s">
        <v>274</v>
      </c>
      <c r="AN4243" s="160">
        <v>4</v>
      </c>
      <c r="AO4243" s="149"/>
      <c r="AP4243" s="149" t="s">
        <v>274</v>
      </c>
      <c r="AQ4243" s="149" t="s">
        <v>275</v>
      </c>
      <c r="AR4243" s="158">
        <v>1</v>
      </c>
      <c r="AS4243" s="149" t="s">
        <v>275</v>
      </c>
      <c r="AT4243" s="149" t="s">
        <v>276</v>
      </c>
      <c r="AU4243" s="161">
        <v>1</v>
      </c>
      <c r="AV4243" s="159">
        <v>15086.21</v>
      </c>
      <c r="AW4243" s="159">
        <v>603.45</v>
      </c>
      <c r="AX4243" s="149" t="s">
        <v>274</v>
      </c>
      <c r="AY4243" s="159">
        <v>167.65</v>
      </c>
      <c r="AZ4243" s="159">
        <v>167.65</v>
      </c>
      <c r="BA4243" s="159">
        <v>670.58</v>
      </c>
      <c r="BB4243" s="159">
        <v>13644.54</v>
      </c>
      <c r="BC4243" s="162" t="s">
        <v>274</v>
      </c>
      <c r="BD4243" s="162">
        <v>0</v>
      </c>
      <c r="BE4243" s="159">
        <v>1441.67</v>
      </c>
      <c r="BF4243" s="159">
        <v>1441.67</v>
      </c>
      <c r="BG4243" s="159">
        <v>15086.21</v>
      </c>
    </row>
    <row r="4244" ht="28.05" customHeight="1" spans="1:59">
      <c r="A4244" s="149"/>
      <c r="B4244" s="149"/>
      <c r="C4244" s="149"/>
      <c r="D4244" s="149" t="s">
        <v>3726</v>
      </c>
      <c r="E4244" s="340" t="s">
        <v>18428</v>
      </c>
      <c r="F4244" s="149" t="s">
        <v>3726</v>
      </c>
      <c r="G4244" s="149" t="s">
        <v>18429</v>
      </c>
      <c r="H4244" s="149" t="s">
        <v>4706</v>
      </c>
      <c r="I4244" s="149" t="s">
        <v>7132</v>
      </c>
      <c r="J4244" s="149" t="s">
        <v>18430</v>
      </c>
      <c r="K4244" s="149"/>
      <c r="L4244" s="149" t="s">
        <v>262</v>
      </c>
      <c r="M4244" s="149"/>
      <c r="N4244" s="149" t="s">
        <v>263</v>
      </c>
      <c r="O4244" s="149" t="s">
        <v>214</v>
      </c>
      <c r="P4244" s="149" t="s">
        <v>53</v>
      </c>
      <c r="Q4244" s="149"/>
      <c r="R4244" s="149" t="s">
        <v>3921</v>
      </c>
      <c r="S4244" s="149" t="s">
        <v>4709</v>
      </c>
      <c r="T4244" s="149" t="s">
        <v>1268</v>
      </c>
      <c r="U4244" s="149" t="s">
        <v>267</v>
      </c>
      <c r="V4244" s="149"/>
      <c r="W4244" s="149"/>
      <c r="X4244" s="149" t="s">
        <v>336</v>
      </c>
      <c r="Y4244" s="149"/>
      <c r="Z4244" s="149"/>
      <c r="AA4244" s="149"/>
      <c r="AB4244" s="149" t="s">
        <v>269</v>
      </c>
      <c r="AC4244" s="149" t="s">
        <v>270</v>
      </c>
      <c r="AD4244" s="149" t="s">
        <v>1268</v>
      </c>
      <c r="AE4244" s="149" t="s">
        <v>271</v>
      </c>
      <c r="AF4244" s="149"/>
      <c r="AG4244" s="149" t="s">
        <v>1098</v>
      </c>
      <c r="AH4244" s="149" t="s">
        <v>273</v>
      </c>
      <c r="AI4244" s="158">
        <v>18</v>
      </c>
      <c r="AJ4244" s="149"/>
      <c r="AK4244" s="159" t="s">
        <v>274</v>
      </c>
      <c r="AL4244" s="159" t="s">
        <v>274</v>
      </c>
      <c r="AM4244" s="149" t="s">
        <v>274</v>
      </c>
      <c r="AN4244" s="160">
        <v>4</v>
      </c>
      <c r="AO4244" s="149"/>
      <c r="AP4244" s="149" t="s">
        <v>274</v>
      </c>
      <c r="AQ4244" s="149" t="s">
        <v>275</v>
      </c>
      <c r="AR4244" s="158">
        <v>1</v>
      </c>
      <c r="AS4244" s="149" t="s">
        <v>275</v>
      </c>
      <c r="AT4244" s="149" t="s">
        <v>276</v>
      </c>
      <c r="AU4244" s="161">
        <v>1</v>
      </c>
      <c r="AV4244" s="159">
        <v>40707.96</v>
      </c>
      <c r="AW4244" s="159">
        <v>1628.32</v>
      </c>
      <c r="AX4244" s="149" t="s">
        <v>274</v>
      </c>
      <c r="AY4244" s="159">
        <v>407.08</v>
      </c>
      <c r="AZ4244" s="159">
        <v>407.08</v>
      </c>
      <c r="BA4244" s="159">
        <v>1628.32</v>
      </c>
      <c r="BB4244" s="159">
        <v>7327.44</v>
      </c>
      <c r="BC4244" s="162" t="s">
        <v>274</v>
      </c>
      <c r="BD4244" s="162">
        <v>0</v>
      </c>
      <c r="BE4244" s="159">
        <v>33380.52</v>
      </c>
      <c r="BF4244" s="159">
        <v>33380.52</v>
      </c>
      <c r="BG4244" s="159">
        <v>40707.96</v>
      </c>
    </row>
    <row r="4245" ht="28.05" customHeight="1" spans="1:59">
      <c r="A4245" s="149"/>
      <c r="B4245" s="149"/>
      <c r="C4245" s="149"/>
      <c r="D4245" s="149" t="s">
        <v>3726</v>
      </c>
      <c r="E4245" s="340" t="s">
        <v>18431</v>
      </c>
      <c r="F4245" s="149" t="s">
        <v>3726</v>
      </c>
      <c r="G4245" s="149" t="s">
        <v>18432</v>
      </c>
      <c r="H4245" s="149" t="s">
        <v>4706</v>
      </c>
      <c r="I4245" s="149" t="s">
        <v>4707</v>
      </c>
      <c r="J4245" s="149" t="s">
        <v>18433</v>
      </c>
      <c r="K4245" s="149"/>
      <c r="L4245" s="149" t="s">
        <v>262</v>
      </c>
      <c r="M4245" s="149"/>
      <c r="N4245" s="149" t="s">
        <v>263</v>
      </c>
      <c r="O4245" s="149" t="s">
        <v>214</v>
      </c>
      <c r="P4245" s="149" t="s">
        <v>53</v>
      </c>
      <c r="Q4245" s="149"/>
      <c r="R4245" s="149" t="s">
        <v>2521</v>
      </c>
      <c r="S4245" s="149" t="s">
        <v>6852</v>
      </c>
      <c r="T4245" s="149" t="s">
        <v>18434</v>
      </c>
      <c r="U4245" s="149" t="s">
        <v>267</v>
      </c>
      <c r="V4245" s="149"/>
      <c r="W4245" s="149"/>
      <c r="X4245" s="149" t="s">
        <v>336</v>
      </c>
      <c r="Y4245" s="149"/>
      <c r="Z4245" s="149"/>
      <c r="AA4245" s="149"/>
      <c r="AB4245" s="149" t="s">
        <v>269</v>
      </c>
      <c r="AC4245" s="149" t="s">
        <v>270</v>
      </c>
      <c r="AD4245" s="149" t="s">
        <v>18434</v>
      </c>
      <c r="AE4245" s="149" t="s">
        <v>271</v>
      </c>
      <c r="AF4245" s="149"/>
      <c r="AG4245" s="149" t="s">
        <v>1098</v>
      </c>
      <c r="AH4245" s="149" t="s">
        <v>273</v>
      </c>
      <c r="AI4245" s="158">
        <v>57</v>
      </c>
      <c r="AJ4245" s="149"/>
      <c r="AK4245" s="159" t="s">
        <v>274</v>
      </c>
      <c r="AL4245" s="159" t="s">
        <v>274</v>
      </c>
      <c r="AM4245" s="149" t="s">
        <v>274</v>
      </c>
      <c r="AN4245" s="160">
        <v>4</v>
      </c>
      <c r="AO4245" s="149"/>
      <c r="AP4245" s="149" t="s">
        <v>274</v>
      </c>
      <c r="AQ4245" s="149" t="s">
        <v>275</v>
      </c>
      <c r="AR4245" s="158">
        <v>1</v>
      </c>
      <c r="AS4245" s="149" t="s">
        <v>275</v>
      </c>
      <c r="AT4245" s="149" t="s">
        <v>276</v>
      </c>
      <c r="AU4245" s="161">
        <v>1</v>
      </c>
      <c r="AV4245" s="159">
        <v>68141.59</v>
      </c>
      <c r="AW4245" s="159">
        <v>2725.66</v>
      </c>
      <c r="AX4245" s="149" t="s">
        <v>274</v>
      </c>
      <c r="AY4245" s="159">
        <v>676.81</v>
      </c>
      <c r="AZ4245" s="159">
        <v>676.81</v>
      </c>
      <c r="BA4245" s="159">
        <v>2707.24</v>
      </c>
      <c r="BB4245" s="159">
        <v>38795.5</v>
      </c>
      <c r="BC4245" s="162" t="s">
        <v>274</v>
      </c>
      <c r="BD4245" s="159">
        <v>224.73</v>
      </c>
      <c r="BE4245" s="159">
        <v>29346.09</v>
      </c>
      <c r="BF4245" s="159">
        <v>29121.36</v>
      </c>
      <c r="BG4245" s="159">
        <v>68141.59</v>
      </c>
    </row>
    <row r="4246" ht="28.05" customHeight="1" spans="1:59">
      <c r="A4246" s="149"/>
      <c r="B4246" s="149"/>
      <c r="C4246" s="149"/>
      <c r="D4246" s="149" t="s">
        <v>3726</v>
      </c>
      <c r="E4246" s="340" t="s">
        <v>18435</v>
      </c>
      <c r="F4246" s="149" t="s">
        <v>3726</v>
      </c>
      <c r="G4246" s="149" t="s">
        <v>18436</v>
      </c>
      <c r="H4246" s="149" t="s">
        <v>18268</v>
      </c>
      <c r="I4246" s="149" t="s">
        <v>18396</v>
      </c>
      <c r="J4246" s="149" t="s">
        <v>18437</v>
      </c>
      <c r="K4246" s="149"/>
      <c r="L4246" s="149" t="s">
        <v>287</v>
      </c>
      <c r="M4246" s="149"/>
      <c r="N4246" s="149" t="s">
        <v>263</v>
      </c>
      <c r="O4246" s="149" t="s">
        <v>214</v>
      </c>
      <c r="P4246" s="149" t="s">
        <v>53</v>
      </c>
      <c r="Q4246" s="149"/>
      <c r="R4246" s="149" t="s">
        <v>3921</v>
      </c>
      <c r="S4246" s="149" t="s">
        <v>18245</v>
      </c>
      <c r="T4246" s="149" t="s">
        <v>3699</v>
      </c>
      <c r="U4246" s="149" t="s">
        <v>267</v>
      </c>
      <c r="V4246" s="149"/>
      <c r="W4246" s="149"/>
      <c r="X4246" s="149" t="s">
        <v>336</v>
      </c>
      <c r="Y4246" s="149"/>
      <c r="Z4246" s="149"/>
      <c r="AA4246" s="149"/>
      <c r="AB4246" s="149" t="s">
        <v>269</v>
      </c>
      <c r="AC4246" s="149" t="s">
        <v>270</v>
      </c>
      <c r="AD4246" s="149" t="s">
        <v>3699</v>
      </c>
      <c r="AE4246" s="149" t="s">
        <v>271</v>
      </c>
      <c r="AF4246" s="149"/>
      <c r="AG4246" s="149" t="s">
        <v>1098</v>
      </c>
      <c r="AH4246" s="149" t="s">
        <v>273</v>
      </c>
      <c r="AI4246" s="158">
        <v>67</v>
      </c>
      <c r="AJ4246" s="149"/>
      <c r="AK4246" s="159" t="s">
        <v>274</v>
      </c>
      <c r="AL4246" s="159" t="s">
        <v>274</v>
      </c>
      <c r="AM4246" s="149" t="s">
        <v>274</v>
      </c>
      <c r="AN4246" s="160">
        <v>4</v>
      </c>
      <c r="AO4246" s="149"/>
      <c r="AP4246" s="149" t="s">
        <v>274</v>
      </c>
      <c r="AQ4246" s="149" t="s">
        <v>275</v>
      </c>
      <c r="AR4246" s="158">
        <v>1</v>
      </c>
      <c r="AS4246" s="149" t="s">
        <v>275</v>
      </c>
      <c r="AT4246" s="149" t="s">
        <v>276</v>
      </c>
      <c r="AU4246" s="161">
        <v>1</v>
      </c>
      <c r="AV4246" s="159">
        <v>18074.71</v>
      </c>
      <c r="AW4246" s="159">
        <v>722.99</v>
      </c>
      <c r="AX4246" s="149" t="s">
        <v>274</v>
      </c>
      <c r="AY4246" s="159">
        <v>186.22</v>
      </c>
      <c r="AZ4246" s="159">
        <v>186.22</v>
      </c>
      <c r="BA4246" s="159">
        <v>744.88</v>
      </c>
      <c r="BB4246" s="159">
        <v>11951.38</v>
      </c>
      <c r="BC4246" s="162" t="s">
        <v>274</v>
      </c>
      <c r="BD4246" s="162">
        <v>0</v>
      </c>
      <c r="BE4246" s="159">
        <v>6123.33</v>
      </c>
      <c r="BF4246" s="159">
        <v>6123.33</v>
      </c>
      <c r="BG4246" s="159">
        <v>18074.71</v>
      </c>
    </row>
    <row r="4247" ht="28.05" customHeight="1" spans="1:59">
      <c r="A4247" s="149"/>
      <c r="B4247" s="149"/>
      <c r="C4247" s="149"/>
      <c r="D4247" s="149" t="s">
        <v>3726</v>
      </c>
      <c r="E4247" s="340" t="s">
        <v>18438</v>
      </c>
      <c r="F4247" s="149" t="s">
        <v>3726</v>
      </c>
      <c r="G4247" s="149" t="s">
        <v>18439</v>
      </c>
      <c r="H4247" s="149" t="s">
        <v>18440</v>
      </c>
      <c r="I4247" s="149" t="s">
        <v>18441</v>
      </c>
      <c r="J4247" s="149" t="s">
        <v>18442</v>
      </c>
      <c r="K4247" s="149"/>
      <c r="L4247" s="149" t="s">
        <v>262</v>
      </c>
      <c r="M4247" s="149"/>
      <c r="N4247" s="149" t="s">
        <v>263</v>
      </c>
      <c r="O4247" s="149" t="s">
        <v>214</v>
      </c>
      <c r="P4247" s="149" t="s">
        <v>53</v>
      </c>
      <c r="Q4247" s="149"/>
      <c r="R4247" s="149" t="s">
        <v>18443</v>
      </c>
      <c r="S4247" s="149" t="s">
        <v>5049</v>
      </c>
      <c r="T4247" s="149" t="s">
        <v>18444</v>
      </c>
      <c r="U4247" s="149" t="s">
        <v>267</v>
      </c>
      <c r="V4247" s="149"/>
      <c r="W4247" s="149"/>
      <c r="X4247" s="149" t="s">
        <v>268</v>
      </c>
      <c r="Y4247" s="149"/>
      <c r="Z4247" s="149"/>
      <c r="AA4247" s="149"/>
      <c r="AB4247" s="149" t="s">
        <v>269</v>
      </c>
      <c r="AC4247" s="149" t="s">
        <v>270</v>
      </c>
      <c r="AD4247" s="149" t="s">
        <v>18444</v>
      </c>
      <c r="AE4247" s="149" t="s">
        <v>271</v>
      </c>
      <c r="AF4247" s="149"/>
      <c r="AG4247" s="149" t="s">
        <v>1098</v>
      </c>
      <c r="AH4247" s="149" t="s">
        <v>273</v>
      </c>
      <c r="AI4247" s="158">
        <v>91</v>
      </c>
      <c r="AJ4247" s="149"/>
      <c r="AK4247" s="159" t="s">
        <v>274</v>
      </c>
      <c r="AL4247" s="159" t="s">
        <v>274</v>
      </c>
      <c r="AM4247" s="149" t="s">
        <v>274</v>
      </c>
      <c r="AN4247" s="160">
        <v>4</v>
      </c>
      <c r="AO4247" s="149"/>
      <c r="AP4247" s="149" t="s">
        <v>274</v>
      </c>
      <c r="AQ4247" s="149" t="s">
        <v>275</v>
      </c>
      <c r="AR4247" s="158">
        <v>1</v>
      </c>
      <c r="AS4247" s="149" t="s">
        <v>275</v>
      </c>
      <c r="AT4247" s="149" t="s">
        <v>276</v>
      </c>
      <c r="AU4247" s="161">
        <v>1</v>
      </c>
      <c r="AV4247" s="159">
        <v>58119.66</v>
      </c>
      <c r="AW4247" s="159">
        <v>2324.79</v>
      </c>
      <c r="AX4247" s="149" t="s">
        <v>274</v>
      </c>
      <c r="AY4247" s="159">
        <v>645.74</v>
      </c>
      <c r="AZ4247" s="159">
        <v>645.74</v>
      </c>
      <c r="BA4247" s="159">
        <v>2582.96</v>
      </c>
      <c r="BB4247" s="159">
        <v>52566.16</v>
      </c>
      <c r="BC4247" s="162" t="s">
        <v>274</v>
      </c>
      <c r="BD4247" s="162">
        <v>0</v>
      </c>
      <c r="BE4247" s="159">
        <v>5553.5</v>
      </c>
      <c r="BF4247" s="159">
        <v>5553.5</v>
      </c>
      <c r="BG4247" s="159">
        <v>58119.66</v>
      </c>
    </row>
    <row r="4248" ht="28.05" customHeight="1" spans="1:59">
      <c r="A4248" s="149"/>
      <c r="B4248" s="149"/>
      <c r="C4248" s="149"/>
      <c r="D4248" s="149" t="s">
        <v>3726</v>
      </c>
      <c r="E4248" s="340" t="s">
        <v>18445</v>
      </c>
      <c r="F4248" s="149" t="s">
        <v>3726</v>
      </c>
      <c r="G4248" s="149" t="s">
        <v>18446</v>
      </c>
      <c r="H4248" s="149" t="s">
        <v>18447</v>
      </c>
      <c r="I4248" s="149" t="s">
        <v>18448</v>
      </c>
      <c r="J4248" s="149" t="s">
        <v>18449</v>
      </c>
      <c r="K4248" s="149"/>
      <c r="L4248" s="149" t="s">
        <v>262</v>
      </c>
      <c r="M4248" s="149"/>
      <c r="N4248" s="149" t="s">
        <v>263</v>
      </c>
      <c r="O4248" s="149" t="s">
        <v>214</v>
      </c>
      <c r="P4248" s="149" t="s">
        <v>53</v>
      </c>
      <c r="Q4248" s="149"/>
      <c r="R4248" s="149" t="s">
        <v>3903</v>
      </c>
      <c r="S4248" s="149" t="s">
        <v>7545</v>
      </c>
      <c r="T4248" s="149" t="s">
        <v>18450</v>
      </c>
      <c r="U4248" s="149" t="s">
        <v>267</v>
      </c>
      <c r="V4248" s="149"/>
      <c r="W4248" s="149"/>
      <c r="X4248" s="149" t="s">
        <v>336</v>
      </c>
      <c r="Y4248" s="149"/>
      <c r="Z4248" s="149"/>
      <c r="AA4248" s="149"/>
      <c r="AB4248" s="149" t="s">
        <v>269</v>
      </c>
      <c r="AC4248" s="149" t="s">
        <v>270</v>
      </c>
      <c r="AD4248" s="149" t="s">
        <v>18450</v>
      </c>
      <c r="AE4248" s="149" t="s">
        <v>271</v>
      </c>
      <c r="AF4248" s="149"/>
      <c r="AG4248" s="149" t="s">
        <v>1098</v>
      </c>
      <c r="AH4248" s="149" t="s">
        <v>273</v>
      </c>
      <c r="AI4248" s="158">
        <v>57</v>
      </c>
      <c r="AJ4248" s="149"/>
      <c r="AK4248" s="159" t="s">
        <v>274</v>
      </c>
      <c r="AL4248" s="159" t="s">
        <v>274</v>
      </c>
      <c r="AM4248" s="149" t="s">
        <v>274</v>
      </c>
      <c r="AN4248" s="160">
        <v>4</v>
      </c>
      <c r="AO4248" s="149"/>
      <c r="AP4248" s="149" t="s">
        <v>274</v>
      </c>
      <c r="AQ4248" s="149" t="s">
        <v>275</v>
      </c>
      <c r="AR4248" s="158">
        <v>1</v>
      </c>
      <c r="AS4248" s="149" t="s">
        <v>275</v>
      </c>
      <c r="AT4248" s="149" t="s">
        <v>276</v>
      </c>
      <c r="AU4248" s="161">
        <v>1</v>
      </c>
      <c r="AV4248" s="159">
        <v>827433.63</v>
      </c>
      <c r="AW4248" s="159">
        <v>33097.35</v>
      </c>
      <c r="AX4248" s="149" t="s">
        <v>274</v>
      </c>
      <c r="AY4248" s="159">
        <v>8274.33</v>
      </c>
      <c r="AZ4248" s="159">
        <v>8274.33</v>
      </c>
      <c r="BA4248" s="159">
        <v>33097.32</v>
      </c>
      <c r="BB4248" s="159">
        <v>471637.34</v>
      </c>
      <c r="BC4248" s="162" t="s">
        <v>274</v>
      </c>
      <c r="BD4248" s="162">
        <v>0</v>
      </c>
      <c r="BE4248" s="159">
        <v>355796.29</v>
      </c>
      <c r="BF4248" s="159">
        <v>355796.29</v>
      </c>
      <c r="BG4248" s="159">
        <v>827433.63</v>
      </c>
    </row>
    <row r="4249" ht="28.05" customHeight="1" spans="1:59">
      <c r="A4249" s="149"/>
      <c r="B4249" s="149"/>
      <c r="C4249" s="149"/>
      <c r="D4249" s="149" t="s">
        <v>3726</v>
      </c>
      <c r="E4249" s="340" t="s">
        <v>18451</v>
      </c>
      <c r="F4249" s="149" t="s">
        <v>3726</v>
      </c>
      <c r="G4249" s="149" t="s">
        <v>18452</v>
      </c>
      <c r="H4249" s="149" t="s">
        <v>18268</v>
      </c>
      <c r="I4249" s="149" t="s">
        <v>18396</v>
      </c>
      <c r="J4249" s="149" t="s">
        <v>18453</v>
      </c>
      <c r="K4249" s="149"/>
      <c r="L4249" s="149" t="s">
        <v>287</v>
      </c>
      <c r="M4249" s="149"/>
      <c r="N4249" s="149" t="s">
        <v>263</v>
      </c>
      <c r="O4249" s="149" t="s">
        <v>214</v>
      </c>
      <c r="P4249" s="149" t="s">
        <v>53</v>
      </c>
      <c r="Q4249" s="149"/>
      <c r="R4249" s="149" t="s">
        <v>3921</v>
      </c>
      <c r="S4249" s="149" t="s">
        <v>18245</v>
      </c>
      <c r="T4249" s="149" t="s">
        <v>3699</v>
      </c>
      <c r="U4249" s="149" t="s">
        <v>267</v>
      </c>
      <c r="V4249" s="149"/>
      <c r="W4249" s="149"/>
      <c r="X4249" s="149" t="s">
        <v>336</v>
      </c>
      <c r="Y4249" s="149"/>
      <c r="Z4249" s="149"/>
      <c r="AA4249" s="149"/>
      <c r="AB4249" s="149" t="s">
        <v>269</v>
      </c>
      <c r="AC4249" s="149" t="s">
        <v>270</v>
      </c>
      <c r="AD4249" s="149" t="s">
        <v>3699</v>
      </c>
      <c r="AE4249" s="149" t="s">
        <v>271</v>
      </c>
      <c r="AF4249" s="149"/>
      <c r="AG4249" s="149" t="s">
        <v>1098</v>
      </c>
      <c r="AH4249" s="149" t="s">
        <v>273</v>
      </c>
      <c r="AI4249" s="158">
        <v>67</v>
      </c>
      <c r="AJ4249" s="149"/>
      <c r="AK4249" s="159" t="s">
        <v>274</v>
      </c>
      <c r="AL4249" s="159" t="s">
        <v>274</v>
      </c>
      <c r="AM4249" s="149" t="s">
        <v>274</v>
      </c>
      <c r="AN4249" s="160">
        <v>4</v>
      </c>
      <c r="AO4249" s="149"/>
      <c r="AP4249" s="149" t="s">
        <v>274</v>
      </c>
      <c r="AQ4249" s="149" t="s">
        <v>275</v>
      </c>
      <c r="AR4249" s="158">
        <v>1</v>
      </c>
      <c r="AS4249" s="149" t="s">
        <v>275</v>
      </c>
      <c r="AT4249" s="149" t="s">
        <v>276</v>
      </c>
      <c r="AU4249" s="161">
        <v>1</v>
      </c>
      <c r="AV4249" s="159">
        <v>18074.71</v>
      </c>
      <c r="AW4249" s="159">
        <v>722.99</v>
      </c>
      <c r="AX4249" s="149" t="s">
        <v>274</v>
      </c>
      <c r="AY4249" s="159">
        <v>186.22</v>
      </c>
      <c r="AZ4249" s="159">
        <v>186.22</v>
      </c>
      <c r="BA4249" s="159">
        <v>744.88</v>
      </c>
      <c r="BB4249" s="159">
        <v>11951.38</v>
      </c>
      <c r="BC4249" s="162" t="s">
        <v>274</v>
      </c>
      <c r="BD4249" s="162">
        <v>0</v>
      </c>
      <c r="BE4249" s="159">
        <v>6123.33</v>
      </c>
      <c r="BF4249" s="159">
        <v>6123.33</v>
      </c>
      <c r="BG4249" s="159">
        <v>18074.71</v>
      </c>
    </row>
    <row r="4250" ht="28.05" customHeight="1" spans="1:59">
      <c r="A4250" s="149"/>
      <c r="B4250" s="149"/>
      <c r="C4250" s="149"/>
      <c r="D4250" s="149" t="s">
        <v>3726</v>
      </c>
      <c r="E4250" s="340" t="s">
        <v>18454</v>
      </c>
      <c r="F4250" s="149" t="s">
        <v>3726</v>
      </c>
      <c r="G4250" s="149" t="s">
        <v>18455</v>
      </c>
      <c r="H4250" s="149" t="s">
        <v>18456</v>
      </c>
      <c r="I4250" s="149" t="s">
        <v>18457</v>
      </c>
      <c r="J4250" s="149" t="s">
        <v>18458</v>
      </c>
      <c r="K4250" s="149"/>
      <c r="L4250" s="149" t="s">
        <v>262</v>
      </c>
      <c r="M4250" s="149"/>
      <c r="N4250" s="149" t="s">
        <v>263</v>
      </c>
      <c r="O4250" s="149" t="s">
        <v>214</v>
      </c>
      <c r="P4250" s="149" t="s">
        <v>53</v>
      </c>
      <c r="Q4250" s="149"/>
      <c r="R4250" s="149" t="s">
        <v>3903</v>
      </c>
      <c r="S4250" s="149" t="s">
        <v>18459</v>
      </c>
      <c r="T4250" s="149" t="s">
        <v>18460</v>
      </c>
      <c r="U4250" s="149" t="s">
        <v>267</v>
      </c>
      <c r="V4250" s="149"/>
      <c r="W4250" s="149"/>
      <c r="X4250" s="149" t="s">
        <v>336</v>
      </c>
      <c r="Y4250" s="149"/>
      <c r="Z4250" s="149"/>
      <c r="AA4250" s="149"/>
      <c r="AB4250" s="149" t="s">
        <v>269</v>
      </c>
      <c r="AC4250" s="149" t="s">
        <v>270</v>
      </c>
      <c r="AD4250" s="149" t="s">
        <v>18460</v>
      </c>
      <c r="AE4250" s="149" t="s">
        <v>271</v>
      </c>
      <c r="AF4250" s="149"/>
      <c r="AG4250" s="149" t="s">
        <v>1098</v>
      </c>
      <c r="AH4250" s="149" t="s">
        <v>273</v>
      </c>
      <c r="AI4250" s="158">
        <v>57</v>
      </c>
      <c r="AJ4250" s="149"/>
      <c r="AK4250" s="159" t="s">
        <v>274</v>
      </c>
      <c r="AL4250" s="159" t="s">
        <v>274</v>
      </c>
      <c r="AM4250" s="149" t="s">
        <v>274</v>
      </c>
      <c r="AN4250" s="160">
        <v>4</v>
      </c>
      <c r="AO4250" s="149"/>
      <c r="AP4250" s="149" t="s">
        <v>274</v>
      </c>
      <c r="AQ4250" s="149" t="s">
        <v>275</v>
      </c>
      <c r="AR4250" s="158">
        <v>1</v>
      </c>
      <c r="AS4250" s="149" t="s">
        <v>275</v>
      </c>
      <c r="AT4250" s="149" t="s">
        <v>276</v>
      </c>
      <c r="AU4250" s="161">
        <v>1</v>
      </c>
      <c r="AV4250" s="159">
        <v>113274.34</v>
      </c>
      <c r="AW4250" s="159">
        <v>4530.97</v>
      </c>
      <c r="AX4250" s="149" t="s">
        <v>274</v>
      </c>
      <c r="AY4250" s="159">
        <v>1132.75</v>
      </c>
      <c r="AZ4250" s="159">
        <v>1132.75</v>
      </c>
      <c r="BA4250" s="159">
        <v>4531</v>
      </c>
      <c r="BB4250" s="159">
        <v>64566.22</v>
      </c>
      <c r="BC4250" s="162" t="s">
        <v>274</v>
      </c>
      <c r="BD4250" s="162">
        <v>0</v>
      </c>
      <c r="BE4250" s="159">
        <v>48708.12</v>
      </c>
      <c r="BF4250" s="159">
        <v>48708.12</v>
      </c>
      <c r="BG4250" s="159">
        <v>113274.34</v>
      </c>
    </row>
    <row r="4251" ht="28.05" customHeight="1" spans="1:59">
      <c r="A4251" s="149"/>
      <c r="B4251" s="149"/>
      <c r="C4251" s="149"/>
      <c r="D4251" s="149" t="s">
        <v>3726</v>
      </c>
      <c r="E4251" s="340" t="s">
        <v>18461</v>
      </c>
      <c r="F4251" s="149" t="s">
        <v>3726</v>
      </c>
      <c r="G4251" s="149" t="s">
        <v>18462</v>
      </c>
      <c r="H4251" s="149" t="s">
        <v>18463</v>
      </c>
      <c r="I4251" s="149" t="s">
        <v>18464</v>
      </c>
      <c r="J4251" s="149" t="s">
        <v>18465</v>
      </c>
      <c r="K4251" s="149"/>
      <c r="L4251" s="149" t="s">
        <v>262</v>
      </c>
      <c r="M4251" s="149"/>
      <c r="N4251" s="149" t="s">
        <v>263</v>
      </c>
      <c r="O4251" s="149" t="s">
        <v>214</v>
      </c>
      <c r="P4251" s="149" t="s">
        <v>53</v>
      </c>
      <c r="Q4251" s="149"/>
      <c r="R4251" s="149" t="s">
        <v>18466</v>
      </c>
      <c r="S4251" s="149" t="s">
        <v>5049</v>
      </c>
      <c r="T4251" s="149" t="s">
        <v>18444</v>
      </c>
      <c r="U4251" s="149" t="s">
        <v>267</v>
      </c>
      <c r="V4251" s="149"/>
      <c r="W4251" s="149"/>
      <c r="X4251" s="149" t="s">
        <v>268</v>
      </c>
      <c r="Y4251" s="149"/>
      <c r="Z4251" s="149"/>
      <c r="AA4251" s="149"/>
      <c r="AB4251" s="149" t="s">
        <v>269</v>
      </c>
      <c r="AC4251" s="149" t="s">
        <v>270</v>
      </c>
      <c r="AD4251" s="149" t="s">
        <v>18444</v>
      </c>
      <c r="AE4251" s="149" t="s">
        <v>271</v>
      </c>
      <c r="AF4251" s="149"/>
      <c r="AG4251" s="149" t="s">
        <v>1098</v>
      </c>
      <c r="AH4251" s="149" t="s">
        <v>273</v>
      </c>
      <c r="AI4251" s="158">
        <v>91</v>
      </c>
      <c r="AJ4251" s="149"/>
      <c r="AK4251" s="159" t="s">
        <v>274</v>
      </c>
      <c r="AL4251" s="159" t="s">
        <v>274</v>
      </c>
      <c r="AM4251" s="149" t="s">
        <v>274</v>
      </c>
      <c r="AN4251" s="160">
        <v>4</v>
      </c>
      <c r="AO4251" s="149"/>
      <c r="AP4251" s="149" t="s">
        <v>274</v>
      </c>
      <c r="AQ4251" s="149" t="s">
        <v>275</v>
      </c>
      <c r="AR4251" s="158">
        <v>1</v>
      </c>
      <c r="AS4251" s="149" t="s">
        <v>275</v>
      </c>
      <c r="AT4251" s="149" t="s">
        <v>276</v>
      </c>
      <c r="AU4251" s="161">
        <v>1</v>
      </c>
      <c r="AV4251" s="159">
        <v>12820.51</v>
      </c>
      <c r="AW4251" s="159">
        <v>512.82</v>
      </c>
      <c r="AX4251" s="149" t="s">
        <v>274</v>
      </c>
      <c r="AY4251" s="159">
        <v>142.41</v>
      </c>
      <c r="AZ4251" s="159">
        <v>142.41</v>
      </c>
      <c r="BA4251" s="159">
        <v>569.61</v>
      </c>
      <c r="BB4251" s="159">
        <v>11595.67</v>
      </c>
      <c r="BC4251" s="162" t="s">
        <v>274</v>
      </c>
      <c r="BD4251" s="162">
        <v>0</v>
      </c>
      <c r="BE4251" s="159">
        <v>1224.84</v>
      </c>
      <c r="BF4251" s="159">
        <v>1224.84</v>
      </c>
      <c r="BG4251" s="159">
        <v>12820.51</v>
      </c>
    </row>
    <row r="4252" ht="28.05" customHeight="1" spans="1:59">
      <c r="A4252" s="149"/>
      <c r="B4252" s="149"/>
      <c r="C4252" s="149"/>
      <c r="D4252" s="149" t="s">
        <v>3726</v>
      </c>
      <c r="E4252" s="340" t="s">
        <v>18467</v>
      </c>
      <c r="F4252" s="149" t="s">
        <v>3726</v>
      </c>
      <c r="G4252" s="149" t="s">
        <v>18468</v>
      </c>
      <c r="H4252" s="149" t="s">
        <v>18469</v>
      </c>
      <c r="I4252" s="149" t="s">
        <v>18470</v>
      </c>
      <c r="J4252" s="149" t="s">
        <v>18471</v>
      </c>
      <c r="K4252" s="149"/>
      <c r="L4252" s="149" t="s">
        <v>287</v>
      </c>
      <c r="M4252" s="149"/>
      <c r="N4252" s="149" t="s">
        <v>263</v>
      </c>
      <c r="O4252" s="149" t="s">
        <v>214</v>
      </c>
      <c r="P4252" s="149" t="s">
        <v>53</v>
      </c>
      <c r="Q4252" s="149"/>
      <c r="R4252" s="149" t="s">
        <v>3952</v>
      </c>
      <c r="S4252" s="149" t="s">
        <v>6016</v>
      </c>
      <c r="T4252" s="149" t="s">
        <v>3699</v>
      </c>
      <c r="U4252" s="149" t="s">
        <v>267</v>
      </c>
      <c r="V4252" s="149"/>
      <c r="W4252" s="149"/>
      <c r="X4252" s="149" t="s">
        <v>336</v>
      </c>
      <c r="Y4252" s="149"/>
      <c r="Z4252" s="149"/>
      <c r="AA4252" s="149"/>
      <c r="AB4252" s="149" t="s">
        <v>269</v>
      </c>
      <c r="AC4252" s="149" t="s">
        <v>270</v>
      </c>
      <c r="AD4252" s="149" t="s">
        <v>3699</v>
      </c>
      <c r="AE4252" s="149" t="s">
        <v>271</v>
      </c>
      <c r="AF4252" s="149"/>
      <c r="AG4252" s="149" t="s">
        <v>1098</v>
      </c>
      <c r="AH4252" s="149" t="s">
        <v>273</v>
      </c>
      <c r="AI4252" s="158">
        <v>67</v>
      </c>
      <c r="AJ4252" s="149"/>
      <c r="AK4252" s="159" t="s">
        <v>274</v>
      </c>
      <c r="AL4252" s="159" t="s">
        <v>274</v>
      </c>
      <c r="AM4252" s="149" t="s">
        <v>274</v>
      </c>
      <c r="AN4252" s="160">
        <v>4</v>
      </c>
      <c r="AO4252" s="149"/>
      <c r="AP4252" s="149" t="s">
        <v>274</v>
      </c>
      <c r="AQ4252" s="149" t="s">
        <v>275</v>
      </c>
      <c r="AR4252" s="158">
        <v>1</v>
      </c>
      <c r="AS4252" s="149" t="s">
        <v>275</v>
      </c>
      <c r="AT4252" s="149" t="s">
        <v>276</v>
      </c>
      <c r="AU4252" s="161">
        <v>1</v>
      </c>
      <c r="AV4252" s="159">
        <v>33189.65</v>
      </c>
      <c r="AW4252" s="159">
        <v>1327.59</v>
      </c>
      <c r="AX4252" s="149" t="s">
        <v>274</v>
      </c>
      <c r="AY4252" s="159">
        <v>341.95</v>
      </c>
      <c r="AZ4252" s="159">
        <v>341.95</v>
      </c>
      <c r="BA4252" s="159">
        <v>1367.8</v>
      </c>
      <c r="BB4252" s="159">
        <v>21945.6</v>
      </c>
      <c r="BC4252" s="162" t="s">
        <v>274</v>
      </c>
      <c r="BD4252" s="162">
        <v>0</v>
      </c>
      <c r="BE4252" s="159">
        <v>11244.05</v>
      </c>
      <c r="BF4252" s="159">
        <v>11244.05</v>
      </c>
      <c r="BG4252" s="159">
        <v>33189.65</v>
      </c>
    </row>
    <row r="4253" ht="28.05" customHeight="1" spans="1:59">
      <c r="A4253" s="149"/>
      <c r="B4253" s="149"/>
      <c r="C4253" s="149"/>
      <c r="D4253" s="149" t="s">
        <v>3726</v>
      </c>
      <c r="E4253" s="340" t="s">
        <v>18472</v>
      </c>
      <c r="F4253" s="149" t="s">
        <v>3726</v>
      </c>
      <c r="G4253" s="149" t="s">
        <v>18473</v>
      </c>
      <c r="H4253" s="149" t="s">
        <v>18474</v>
      </c>
      <c r="I4253" s="149" t="s">
        <v>18475</v>
      </c>
      <c r="J4253" s="149" t="s">
        <v>18476</v>
      </c>
      <c r="K4253" s="149"/>
      <c r="L4253" s="149" t="s">
        <v>262</v>
      </c>
      <c r="M4253" s="149"/>
      <c r="N4253" s="149" t="s">
        <v>263</v>
      </c>
      <c r="O4253" s="149" t="s">
        <v>214</v>
      </c>
      <c r="P4253" s="149" t="s">
        <v>53</v>
      </c>
      <c r="Q4253" s="149"/>
      <c r="R4253" s="149" t="s">
        <v>18477</v>
      </c>
      <c r="S4253" s="149" t="s">
        <v>5049</v>
      </c>
      <c r="T4253" s="149" t="s">
        <v>18444</v>
      </c>
      <c r="U4253" s="149" t="s">
        <v>267</v>
      </c>
      <c r="V4253" s="149"/>
      <c r="W4253" s="149"/>
      <c r="X4253" s="149" t="s">
        <v>268</v>
      </c>
      <c r="Y4253" s="149"/>
      <c r="Z4253" s="149"/>
      <c r="AA4253" s="149"/>
      <c r="AB4253" s="149" t="s">
        <v>269</v>
      </c>
      <c r="AC4253" s="149" t="s">
        <v>270</v>
      </c>
      <c r="AD4253" s="149" t="s">
        <v>18444</v>
      </c>
      <c r="AE4253" s="149" t="s">
        <v>271</v>
      </c>
      <c r="AF4253" s="149"/>
      <c r="AG4253" s="149" t="s">
        <v>1098</v>
      </c>
      <c r="AH4253" s="149" t="s">
        <v>273</v>
      </c>
      <c r="AI4253" s="158">
        <v>91</v>
      </c>
      <c r="AJ4253" s="149"/>
      <c r="AK4253" s="159" t="s">
        <v>274</v>
      </c>
      <c r="AL4253" s="159" t="s">
        <v>274</v>
      </c>
      <c r="AM4253" s="149" t="s">
        <v>274</v>
      </c>
      <c r="AN4253" s="160">
        <v>4</v>
      </c>
      <c r="AO4253" s="149"/>
      <c r="AP4253" s="149" t="s">
        <v>274</v>
      </c>
      <c r="AQ4253" s="149" t="s">
        <v>275</v>
      </c>
      <c r="AR4253" s="158">
        <v>1</v>
      </c>
      <c r="AS4253" s="149" t="s">
        <v>275</v>
      </c>
      <c r="AT4253" s="149" t="s">
        <v>276</v>
      </c>
      <c r="AU4253" s="161">
        <v>1</v>
      </c>
      <c r="AV4253" s="159">
        <v>4741.38</v>
      </c>
      <c r="AW4253" s="159">
        <v>189.66</v>
      </c>
      <c r="AX4253" s="149" t="s">
        <v>274</v>
      </c>
      <c r="AY4253" s="159">
        <v>52.72</v>
      </c>
      <c r="AZ4253" s="159">
        <v>52.72</v>
      </c>
      <c r="BA4253" s="159">
        <v>210.88</v>
      </c>
      <c r="BB4253" s="159">
        <v>4288.14</v>
      </c>
      <c r="BC4253" s="162" t="s">
        <v>274</v>
      </c>
      <c r="BD4253" s="162">
        <v>0</v>
      </c>
      <c r="BE4253" s="159">
        <v>453.24</v>
      </c>
      <c r="BF4253" s="159">
        <v>453.24</v>
      </c>
      <c r="BG4253" s="159">
        <v>4741.38</v>
      </c>
    </row>
    <row r="4254" ht="28.05" customHeight="1" spans="1:59">
      <c r="A4254" s="149"/>
      <c r="B4254" s="149"/>
      <c r="C4254" s="149"/>
      <c r="D4254" s="149" t="s">
        <v>3726</v>
      </c>
      <c r="E4254" s="340" t="s">
        <v>18478</v>
      </c>
      <c r="F4254" s="149" t="s">
        <v>3726</v>
      </c>
      <c r="G4254" s="149" t="s">
        <v>18479</v>
      </c>
      <c r="H4254" s="149" t="s">
        <v>14176</v>
      </c>
      <c r="I4254" s="149" t="s">
        <v>18480</v>
      </c>
      <c r="J4254" s="149" t="s">
        <v>18481</v>
      </c>
      <c r="K4254" s="149"/>
      <c r="L4254" s="149" t="s">
        <v>262</v>
      </c>
      <c r="M4254" s="149"/>
      <c r="N4254" s="149" t="s">
        <v>263</v>
      </c>
      <c r="O4254" s="149" t="s">
        <v>214</v>
      </c>
      <c r="P4254" s="149" t="s">
        <v>53</v>
      </c>
      <c r="Q4254" s="149"/>
      <c r="R4254" s="149" t="s">
        <v>3903</v>
      </c>
      <c r="S4254" s="149" t="s">
        <v>4677</v>
      </c>
      <c r="T4254" s="149" t="s">
        <v>18482</v>
      </c>
      <c r="U4254" s="149" t="s">
        <v>267</v>
      </c>
      <c r="V4254" s="149"/>
      <c r="W4254" s="149"/>
      <c r="X4254" s="149" t="s">
        <v>336</v>
      </c>
      <c r="Y4254" s="149"/>
      <c r="Z4254" s="149"/>
      <c r="AA4254" s="149"/>
      <c r="AB4254" s="149" t="s">
        <v>269</v>
      </c>
      <c r="AC4254" s="149" t="s">
        <v>270</v>
      </c>
      <c r="AD4254" s="149" t="s">
        <v>18482</v>
      </c>
      <c r="AE4254" s="149" t="s">
        <v>271</v>
      </c>
      <c r="AF4254" s="149"/>
      <c r="AG4254" s="149" t="s">
        <v>1098</v>
      </c>
      <c r="AH4254" s="149" t="s">
        <v>273</v>
      </c>
      <c r="AI4254" s="158">
        <v>17</v>
      </c>
      <c r="AJ4254" s="149"/>
      <c r="AK4254" s="159" t="s">
        <v>274</v>
      </c>
      <c r="AL4254" s="159" t="s">
        <v>274</v>
      </c>
      <c r="AM4254" s="149" t="s">
        <v>274</v>
      </c>
      <c r="AN4254" s="160">
        <v>4</v>
      </c>
      <c r="AO4254" s="149"/>
      <c r="AP4254" s="149" t="s">
        <v>274</v>
      </c>
      <c r="AQ4254" s="149" t="s">
        <v>275</v>
      </c>
      <c r="AR4254" s="158">
        <v>1</v>
      </c>
      <c r="AS4254" s="149" t="s">
        <v>275</v>
      </c>
      <c r="AT4254" s="149" t="s">
        <v>276</v>
      </c>
      <c r="AU4254" s="161">
        <v>1</v>
      </c>
      <c r="AV4254" s="159">
        <v>16371.68</v>
      </c>
      <c r="AW4254" s="159">
        <v>654.87</v>
      </c>
      <c r="AX4254" s="149" t="s">
        <v>274</v>
      </c>
      <c r="AY4254" s="159">
        <v>163.72</v>
      </c>
      <c r="AZ4254" s="159">
        <v>163.72</v>
      </c>
      <c r="BA4254" s="159">
        <v>654.88</v>
      </c>
      <c r="BB4254" s="159">
        <v>2783.24</v>
      </c>
      <c r="BC4254" s="162" t="s">
        <v>274</v>
      </c>
      <c r="BD4254" s="162">
        <v>0</v>
      </c>
      <c r="BE4254" s="159">
        <v>13588.44</v>
      </c>
      <c r="BF4254" s="159">
        <v>13588.44</v>
      </c>
      <c r="BG4254" s="159">
        <v>16371.68</v>
      </c>
    </row>
    <row r="4255" ht="28.05" customHeight="1" spans="1:59">
      <c r="A4255" s="149"/>
      <c r="B4255" s="149"/>
      <c r="C4255" s="149"/>
      <c r="D4255" s="149" t="s">
        <v>3726</v>
      </c>
      <c r="E4255" s="340" t="s">
        <v>18483</v>
      </c>
      <c r="F4255" s="149" t="s">
        <v>3726</v>
      </c>
      <c r="G4255" s="149" t="s">
        <v>18484</v>
      </c>
      <c r="H4255" s="149" t="s">
        <v>13018</v>
      </c>
      <c r="I4255" s="149" t="s">
        <v>18485</v>
      </c>
      <c r="J4255" s="149" t="s">
        <v>18486</v>
      </c>
      <c r="K4255" s="149"/>
      <c r="L4255" s="149" t="s">
        <v>262</v>
      </c>
      <c r="M4255" s="149"/>
      <c r="N4255" s="149" t="s">
        <v>263</v>
      </c>
      <c r="O4255" s="149" t="s">
        <v>214</v>
      </c>
      <c r="P4255" s="149" t="s">
        <v>53</v>
      </c>
      <c r="Q4255" s="149"/>
      <c r="R4255" s="149" t="s">
        <v>3921</v>
      </c>
      <c r="S4255" s="149" t="s">
        <v>4488</v>
      </c>
      <c r="T4255" s="149" t="s">
        <v>18487</v>
      </c>
      <c r="U4255" s="149" t="s">
        <v>267</v>
      </c>
      <c r="V4255" s="149"/>
      <c r="W4255" s="149"/>
      <c r="X4255" s="149" t="s">
        <v>336</v>
      </c>
      <c r="Y4255" s="149"/>
      <c r="Z4255" s="149"/>
      <c r="AA4255" s="149"/>
      <c r="AB4255" s="149" t="s">
        <v>269</v>
      </c>
      <c r="AC4255" s="149" t="s">
        <v>270</v>
      </c>
      <c r="AD4255" s="149" t="s">
        <v>18487</v>
      </c>
      <c r="AE4255" s="149" t="s">
        <v>271</v>
      </c>
      <c r="AF4255" s="149"/>
      <c r="AG4255" s="149" t="s">
        <v>1098</v>
      </c>
      <c r="AH4255" s="149" t="s">
        <v>273</v>
      </c>
      <c r="AI4255" s="158">
        <v>57</v>
      </c>
      <c r="AJ4255" s="149"/>
      <c r="AK4255" s="159" t="s">
        <v>274</v>
      </c>
      <c r="AL4255" s="159" t="s">
        <v>274</v>
      </c>
      <c r="AM4255" s="149" t="s">
        <v>274</v>
      </c>
      <c r="AN4255" s="160">
        <v>4</v>
      </c>
      <c r="AO4255" s="149"/>
      <c r="AP4255" s="149" t="s">
        <v>274</v>
      </c>
      <c r="AQ4255" s="149" t="s">
        <v>275</v>
      </c>
      <c r="AR4255" s="158">
        <v>1</v>
      </c>
      <c r="AS4255" s="149" t="s">
        <v>275</v>
      </c>
      <c r="AT4255" s="149" t="s">
        <v>276</v>
      </c>
      <c r="AU4255" s="161">
        <v>1</v>
      </c>
      <c r="AV4255" s="159">
        <v>5132.74</v>
      </c>
      <c r="AW4255" s="159">
        <v>205.31</v>
      </c>
      <c r="AX4255" s="149" t="s">
        <v>274</v>
      </c>
      <c r="AY4255" s="159">
        <v>51.32</v>
      </c>
      <c r="AZ4255" s="159">
        <v>51.32</v>
      </c>
      <c r="BA4255" s="159">
        <v>205.28</v>
      </c>
      <c r="BB4255" s="159">
        <v>2925.77</v>
      </c>
      <c r="BC4255" s="162" t="s">
        <v>274</v>
      </c>
      <c r="BD4255" s="162">
        <v>0</v>
      </c>
      <c r="BE4255" s="159">
        <v>2206.97</v>
      </c>
      <c r="BF4255" s="159">
        <v>2206.97</v>
      </c>
      <c r="BG4255" s="159">
        <v>5132.74</v>
      </c>
    </row>
    <row r="4256" ht="28.05" customHeight="1" spans="1:59">
      <c r="A4256" s="149"/>
      <c r="B4256" s="149"/>
      <c r="C4256" s="149"/>
      <c r="D4256" s="149" t="s">
        <v>3726</v>
      </c>
      <c r="E4256" s="340" t="s">
        <v>18488</v>
      </c>
      <c r="F4256" s="149" t="s">
        <v>3726</v>
      </c>
      <c r="G4256" s="149" t="s">
        <v>18489</v>
      </c>
      <c r="H4256" s="149" t="s">
        <v>18469</v>
      </c>
      <c r="I4256" s="149" t="s">
        <v>18470</v>
      </c>
      <c r="J4256" s="149" t="s">
        <v>18490</v>
      </c>
      <c r="K4256" s="149"/>
      <c r="L4256" s="149" t="s">
        <v>287</v>
      </c>
      <c r="M4256" s="149"/>
      <c r="N4256" s="149" t="s">
        <v>263</v>
      </c>
      <c r="O4256" s="149" t="s">
        <v>214</v>
      </c>
      <c r="P4256" s="149" t="s">
        <v>53</v>
      </c>
      <c r="Q4256" s="149"/>
      <c r="R4256" s="149" t="s">
        <v>3952</v>
      </c>
      <c r="S4256" s="149" t="s">
        <v>6016</v>
      </c>
      <c r="T4256" s="149" t="s">
        <v>3699</v>
      </c>
      <c r="U4256" s="149" t="s">
        <v>267</v>
      </c>
      <c r="V4256" s="149"/>
      <c r="W4256" s="149"/>
      <c r="X4256" s="149" t="s">
        <v>336</v>
      </c>
      <c r="Y4256" s="149"/>
      <c r="Z4256" s="149"/>
      <c r="AA4256" s="149"/>
      <c r="AB4256" s="149" t="s">
        <v>269</v>
      </c>
      <c r="AC4256" s="149" t="s">
        <v>270</v>
      </c>
      <c r="AD4256" s="149" t="s">
        <v>3699</v>
      </c>
      <c r="AE4256" s="149" t="s">
        <v>271</v>
      </c>
      <c r="AF4256" s="149"/>
      <c r="AG4256" s="149" t="s">
        <v>1098</v>
      </c>
      <c r="AH4256" s="149" t="s">
        <v>273</v>
      </c>
      <c r="AI4256" s="158">
        <v>67</v>
      </c>
      <c r="AJ4256" s="149"/>
      <c r="AK4256" s="159" t="s">
        <v>274</v>
      </c>
      <c r="AL4256" s="159" t="s">
        <v>274</v>
      </c>
      <c r="AM4256" s="149" t="s">
        <v>274</v>
      </c>
      <c r="AN4256" s="160">
        <v>4</v>
      </c>
      <c r="AO4256" s="149"/>
      <c r="AP4256" s="149" t="s">
        <v>274</v>
      </c>
      <c r="AQ4256" s="149" t="s">
        <v>275</v>
      </c>
      <c r="AR4256" s="158">
        <v>1</v>
      </c>
      <c r="AS4256" s="149" t="s">
        <v>275</v>
      </c>
      <c r="AT4256" s="149" t="s">
        <v>276</v>
      </c>
      <c r="AU4256" s="161">
        <v>1</v>
      </c>
      <c r="AV4256" s="159">
        <v>33189.65</v>
      </c>
      <c r="AW4256" s="159">
        <v>1327.59</v>
      </c>
      <c r="AX4256" s="149" t="s">
        <v>274</v>
      </c>
      <c r="AY4256" s="159">
        <v>341.95</v>
      </c>
      <c r="AZ4256" s="159">
        <v>341.95</v>
      </c>
      <c r="BA4256" s="159">
        <v>1367.8</v>
      </c>
      <c r="BB4256" s="159">
        <v>21945.6</v>
      </c>
      <c r="BC4256" s="162" t="s">
        <v>274</v>
      </c>
      <c r="BD4256" s="162">
        <v>0</v>
      </c>
      <c r="BE4256" s="159">
        <v>11244.05</v>
      </c>
      <c r="BF4256" s="159">
        <v>11244.05</v>
      </c>
      <c r="BG4256" s="159">
        <v>33189.65</v>
      </c>
    </row>
    <row r="4257" ht="28.05" customHeight="1" spans="1:59">
      <c r="A4257" s="149"/>
      <c r="B4257" s="149"/>
      <c r="C4257" s="149"/>
      <c r="D4257" s="149" t="s">
        <v>3726</v>
      </c>
      <c r="E4257" s="340" t="s">
        <v>18491</v>
      </c>
      <c r="F4257" s="149" t="s">
        <v>3726</v>
      </c>
      <c r="G4257" s="149" t="s">
        <v>18492</v>
      </c>
      <c r="H4257" s="149" t="s">
        <v>18469</v>
      </c>
      <c r="I4257" s="149" t="s">
        <v>18470</v>
      </c>
      <c r="J4257" s="149" t="s">
        <v>18493</v>
      </c>
      <c r="K4257" s="149"/>
      <c r="L4257" s="149" t="s">
        <v>287</v>
      </c>
      <c r="M4257" s="149"/>
      <c r="N4257" s="149" t="s">
        <v>263</v>
      </c>
      <c r="O4257" s="149" t="s">
        <v>214</v>
      </c>
      <c r="P4257" s="149" t="s">
        <v>53</v>
      </c>
      <c r="Q4257" s="149"/>
      <c r="R4257" s="149" t="s">
        <v>3952</v>
      </c>
      <c r="S4257" s="149" t="s">
        <v>6016</v>
      </c>
      <c r="T4257" s="149" t="s">
        <v>3699</v>
      </c>
      <c r="U4257" s="149" t="s">
        <v>267</v>
      </c>
      <c r="V4257" s="149"/>
      <c r="W4257" s="149"/>
      <c r="X4257" s="149" t="s">
        <v>336</v>
      </c>
      <c r="Y4257" s="149"/>
      <c r="Z4257" s="149"/>
      <c r="AA4257" s="149"/>
      <c r="AB4257" s="149" t="s">
        <v>269</v>
      </c>
      <c r="AC4257" s="149" t="s">
        <v>270</v>
      </c>
      <c r="AD4257" s="149" t="s">
        <v>3699</v>
      </c>
      <c r="AE4257" s="149" t="s">
        <v>271</v>
      </c>
      <c r="AF4257" s="149"/>
      <c r="AG4257" s="149" t="s">
        <v>1098</v>
      </c>
      <c r="AH4257" s="149" t="s">
        <v>273</v>
      </c>
      <c r="AI4257" s="158">
        <v>67</v>
      </c>
      <c r="AJ4257" s="149"/>
      <c r="AK4257" s="159" t="s">
        <v>274</v>
      </c>
      <c r="AL4257" s="159" t="s">
        <v>274</v>
      </c>
      <c r="AM4257" s="149" t="s">
        <v>274</v>
      </c>
      <c r="AN4257" s="160">
        <v>4</v>
      </c>
      <c r="AO4257" s="149"/>
      <c r="AP4257" s="149" t="s">
        <v>274</v>
      </c>
      <c r="AQ4257" s="149" t="s">
        <v>275</v>
      </c>
      <c r="AR4257" s="158">
        <v>1</v>
      </c>
      <c r="AS4257" s="149" t="s">
        <v>275</v>
      </c>
      <c r="AT4257" s="149" t="s">
        <v>276</v>
      </c>
      <c r="AU4257" s="161">
        <v>1</v>
      </c>
      <c r="AV4257" s="159">
        <v>33189.65</v>
      </c>
      <c r="AW4257" s="159">
        <v>1327.59</v>
      </c>
      <c r="AX4257" s="149" t="s">
        <v>274</v>
      </c>
      <c r="AY4257" s="159">
        <v>341.95</v>
      </c>
      <c r="AZ4257" s="159">
        <v>341.95</v>
      </c>
      <c r="BA4257" s="159">
        <v>1367.8</v>
      </c>
      <c r="BB4257" s="159">
        <v>21945.6</v>
      </c>
      <c r="BC4257" s="162" t="s">
        <v>274</v>
      </c>
      <c r="BD4257" s="162">
        <v>0</v>
      </c>
      <c r="BE4257" s="159">
        <v>11244.05</v>
      </c>
      <c r="BF4257" s="159">
        <v>11244.05</v>
      </c>
      <c r="BG4257" s="159">
        <v>33189.65</v>
      </c>
    </row>
    <row r="4258" ht="28.05" customHeight="1" spans="1:59">
      <c r="A4258" s="149"/>
      <c r="B4258" s="149"/>
      <c r="C4258" s="149"/>
      <c r="D4258" s="149" t="s">
        <v>3726</v>
      </c>
      <c r="E4258" s="340" t="s">
        <v>18494</v>
      </c>
      <c r="F4258" s="149" t="s">
        <v>3726</v>
      </c>
      <c r="G4258" s="149" t="s">
        <v>18495</v>
      </c>
      <c r="H4258" s="149" t="s">
        <v>182</v>
      </c>
      <c r="I4258" s="149" t="s">
        <v>18496</v>
      </c>
      <c r="J4258" s="149" t="s">
        <v>18497</v>
      </c>
      <c r="K4258" s="149"/>
      <c r="L4258" s="149" t="s">
        <v>262</v>
      </c>
      <c r="M4258" s="149"/>
      <c r="N4258" s="149" t="s">
        <v>263</v>
      </c>
      <c r="O4258" s="149" t="s">
        <v>214</v>
      </c>
      <c r="P4258" s="149" t="s">
        <v>53</v>
      </c>
      <c r="Q4258" s="149"/>
      <c r="R4258" s="149" t="s">
        <v>417</v>
      </c>
      <c r="S4258" s="149" t="s">
        <v>8799</v>
      </c>
      <c r="T4258" s="149" t="s">
        <v>18482</v>
      </c>
      <c r="U4258" s="149" t="s">
        <v>267</v>
      </c>
      <c r="V4258" s="149"/>
      <c r="W4258" s="149"/>
      <c r="X4258" s="149" t="s">
        <v>336</v>
      </c>
      <c r="Y4258" s="149"/>
      <c r="Z4258" s="149"/>
      <c r="AA4258" s="149"/>
      <c r="AB4258" s="149" t="s">
        <v>269</v>
      </c>
      <c r="AC4258" s="149" t="s">
        <v>270</v>
      </c>
      <c r="AD4258" s="149" t="s">
        <v>18482</v>
      </c>
      <c r="AE4258" s="149" t="s">
        <v>271</v>
      </c>
      <c r="AF4258" s="149"/>
      <c r="AG4258" s="149" t="s">
        <v>1098</v>
      </c>
      <c r="AH4258" s="149" t="s">
        <v>273</v>
      </c>
      <c r="AI4258" s="158">
        <v>17</v>
      </c>
      <c r="AJ4258" s="149"/>
      <c r="AK4258" s="159" t="s">
        <v>274</v>
      </c>
      <c r="AL4258" s="159" t="s">
        <v>274</v>
      </c>
      <c r="AM4258" s="149" t="s">
        <v>274</v>
      </c>
      <c r="AN4258" s="160">
        <v>4</v>
      </c>
      <c r="AO4258" s="149"/>
      <c r="AP4258" s="149" t="s">
        <v>274</v>
      </c>
      <c r="AQ4258" s="149" t="s">
        <v>275</v>
      </c>
      <c r="AR4258" s="158">
        <v>1</v>
      </c>
      <c r="AS4258" s="149" t="s">
        <v>275</v>
      </c>
      <c r="AT4258" s="149" t="s">
        <v>276</v>
      </c>
      <c r="AU4258" s="161">
        <v>1</v>
      </c>
      <c r="AV4258" s="159">
        <v>11946.9</v>
      </c>
      <c r="AW4258" s="159">
        <v>477.88</v>
      </c>
      <c r="AX4258" s="149" t="s">
        <v>274</v>
      </c>
      <c r="AY4258" s="159">
        <v>119.47</v>
      </c>
      <c r="AZ4258" s="159">
        <v>119.47</v>
      </c>
      <c r="BA4258" s="159">
        <v>477.88</v>
      </c>
      <c r="BB4258" s="159">
        <v>2030.99</v>
      </c>
      <c r="BC4258" s="162" t="s">
        <v>274</v>
      </c>
      <c r="BD4258" s="162">
        <v>0</v>
      </c>
      <c r="BE4258" s="159">
        <v>9915.91</v>
      </c>
      <c r="BF4258" s="159">
        <v>9915.91</v>
      </c>
      <c r="BG4258" s="159">
        <v>11946.9</v>
      </c>
    </row>
    <row r="4259" ht="28.05" customHeight="1" spans="1:59">
      <c r="A4259" s="149"/>
      <c r="B4259" s="149"/>
      <c r="C4259" s="149"/>
      <c r="D4259" s="149" t="s">
        <v>3726</v>
      </c>
      <c r="E4259" s="340" t="s">
        <v>18498</v>
      </c>
      <c r="F4259" s="149" t="s">
        <v>3726</v>
      </c>
      <c r="G4259" s="149" t="s">
        <v>18499</v>
      </c>
      <c r="H4259" s="149" t="s">
        <v>18469</v>
      </c>
      <c r="I4259" s="149" t="s">
        <v>18470</v>
      </c>
      <c r="J4259" s="149" t="s">
        <v>18500</v>
      </c>
      <c r="K4259" s="149"/>
      <c r="L4259" s="149" t="s">
        <v>287</v>
      </c>
      <c r="M4259" s="149"/>
      <c r="N4259" s="149" t="s">
        <v>263</v>
      </c>
      <c r="O4259" s="149" t="s">
        <v>214</v>
      </c>
      <c r="P4259" s="149" t="s">
        <v>53</v>
      </c>
      <c r="Q4259" s="149"/>
      <c r="R4259" s="149" t="s">
        <v>3952</v>
      </c>
      <c r="S4259" s="149" t="s">
        <v>6016</v>
      </c>
      <c r="T4259" s="149" t="s">
        <v>3699</v>
      </c>
      <c r="U4259" s="149" t="s">
        <v>267</v>
      </c>
      <c r="V4259" s="149"/>
      <c r="W4259" s="149"/>
      <c r="X4259" s="149" t="s">
        <v>336</v>
      </c>
      <c r="Y4259" s="149"/>
      <c r="Z4259" s="149"/>
      <c r="AA4259" s="149"/>
      <c r="AB4259" s="149" t="s">
        <v>269</v>
      </c>
      <c r="AC4259" s="149" t="s">
        <v>270</v>
      </c>
      <c r="AD4259" s="149" t="s">
        <v>3699</v>
      </c>
      <c r="AE4259" s="149" t="s">
        <v>271</v>
      </c>
      <c r="AF4259" s="149"/>
      <c r="AG4259" s="149" t="s">
        <v>1098</v>
      </c>
      <c r="AH4259" s="149" t="s">
        <v>273</v>
      </c>
      <c r="AI4259" s="158">
        <v>67</v>
      </c>
      <c r="AJ4259" s="149"/>
      <c r="AK4259" s="159" t="s">
        <v>274</v>
      </c>
      <c r="AL4259" s="159" t="s">
        <v>274</v>
      </c>
      <c r="AM4259" s="149" t="s">
        <v>274</v>
      </c>
      <c r="AN4259" s="160">
        <v>4</v>
      </c>
      <c r="AO4259" s="149"/>
      <c r="AP4259" s="149" t="s">
        <v>274</v>
      </c>
      <c r="AQ4259" s="149" t="s">
        <v>275</v>
      </c>
      <c r="AR4259" s="158">
        <v>1</v>
      </c>
      <c r="AS4259" s="149" t="s">
        <v>275</v>
      </c>
      <c r="AT4259" s="149" t="s">
        <v>276</v>
      </c>
      <c r="AU4259" s="161">
        <v>1</v>
      </c>
      <c r="AV4259" s="159">
        <v>33189.65</v>
      </c>
      <c r="AW4259" s="159">
        <v>1327.59</v>
      </c>
      <c r="AX4259" s="149" t="s">
        <v>274</v>
      </c>
      <c r="AY4259" s="159">
        <v>341.95</v>
      </c>
      <c r="AZ4259" s="159">
        <v>341.95</v>
      </c>
      <c r="BA4259" s="159">
        <v>1367.8</v>
      </c>
      <c r="BB4259" s="159">
        <v>21945.6</v>
      </c>
      <c r="BC4259" s="162" t="s">
        <v>274</v>
      </c>
      <c r="BD4259" s="162">
        <v>0</v>
      </c>
      <c r="BE4259" s="159">
        <v>11244.05</v>
      </c>
      <c r="BF4259" s="159">
        <v>11244.05</v>
      </c>
      <c r="BG4259" s="159">
        <v>33189.65</v>
      </c>
    </row>
    <row r="4260" ht="28.05" customHeight="1" spans="1:59">
      <c r="A4260" s="149"/>
      <c r="B4260" s="149"/>
      <c r="C4260" s="149"/>
      <c r="D4260" s="149" t="s">
        <v>3726</v>
      </c>
      <c r="E4260" s="340" t="s">
        <v>18501</v>
      </c>
      <c r="F4260" s="149" t="s">
        <v>3726</v>
      </c>
      <c r="G4260" s="149" t="s">
        <v>18502</v>
      </c>
      <c r="H4260" s="149" t="s">
        <v>18474</v>
      </c>
      <c r="I4260" s="149" t="s">
        <v>18475</v>
      </c>
      <c r="J4260" s="149" t="s">
        <v>18503</v>
      </c>
      <c r="K4260" s="149"/>
      <c r="L4260" s="149" t="s">
        <v>262</v>
      </c>
      <c r="M4260" s="149"/>
      <c r="N4260" s="149" t="s">
        <v>263</v>
      </c>
      <c r="O4260" s="149" t="s">
        <v>214</v>
      </c>
      <c r="P4260" s="149" t="s">
        <v>53</v>
      </c>
      <c r="Q4260" s="149"/>
      <c r="R4260" s="149" t="s">
        <v>18477</v>
      </c>
      <c r="S4260" s="149" t="s">
        <v>5049</v>
      </c>
      <c r="T4260" s="149" t="s">
        <v>18444</v>
      </c>
      <c r="U4260" s="149" t="s">
        <v>267</v>
      </c>
      <c r="V4260" s="149"/>
      <c r="W4260" s="149"/>
      <c r="X4260" s="149" t="s">
        <v>268</v>
      </c>
      <c r="Y4260" s="149"/>
      <c r="Z4260" s="149"/>
      <c r="AA4260" s="149"/>
      <c r="AB4260" s="149" t="s">
        <v>269</v>
      </c>
      <c r="AC4260" s="149" t="s">
        <v>270</v>
      </c>
      <c r="AD4260" s="149" t="s">
        <v>18444</v>
      </c>
      <c r="AE4260" s="149" t="s">
        <v>271</v>
      </c>
      <c r="AF4260" s="149"/>
      <c r="AG4260" s="149" t="s">
        <v>1098</v>
      </c>
      <c r="AH4260" s="149" t="s">
        <v>273</v>
      </c>
      <c r="AI4260" s="158">
        <v>91</v>
      </c>
      <c r="AJ4260" s="149"/>
      <c r="AK4260" s="159" t="s">
        <v>274</v>
      </c>
      <c r="AL4260" s="159" t="s">
        <v>274</v>
      </c>
      <c r="AM4260" s="149" t="s">
        <v>274</v>
      </c>
      <c r="AN4260" s="160">
        <v>4</v>
      </c>
      <c r="AO4260" s="149"/>
      <c r="AP4260" s="149" t="s">
        <v>274</v>
      </c>
      <c r="AQ4260" s="149" t="s">
        <v>275</v>
      </c>
      <c r="AR4260" s="158">
        <v>1</v>
      </c>
      <c r="AS4260" s="149" t="s">
        <v>275</v>
      </c>
      <c r="AT4260" s="149" t="s">
        <v>276</v>
      </c>
      <c r="AU4260" s="161">
        <v>1</v>
      </c>
      <c r="AV4260" s="159">
        <v>4741.38</v>
      </c>
      <c r="AW4260" s="159">
        <v>189.66</v>
      </c>
      <c r="AX4260" s="149" t="s">
        <v>274</v>
      </c>
      <c r="AY4260" s="159">
        <v>52.72</v>
      </c>
      <c r="AZ4260" s="159">
        <v>52.72</v>
      </c>
      <c r="BA4260" s="159">
        <v>210.88</v>
      </c>
      <c r="BB4260" s="159">
        <v>4288.14</v>
      </c>
      <c r="BC4260" s="162" t="s">
        <v>274</v>
      </c>
      <c r="BD4260" s="162">
        <v>0</v>
      </c>
      <c r="BE4260" s="159">
        <v>453.24</v>
      </c>
      <c r="BF4260" s="159">
        <v>453.24</v>
      </c>
      <c r="BG4260" s="159">
        <v>4741.38</v>
      </c>
    </row>
    <row r="4261" ht="28.05" customHeight="1" spans="1:59">
      <c r="A4261" s="149"/>
      <c r="B4261" s="149"/>
      <c r="C4261" s="149"/>
      <c r="D4261" s="149" t="s">
        <v>3726</v>
      </c>
      <c r="E4261" s="340" t="s">
        <v>18504</v>
      </c>
      <c r="F4261" s="149" t="s">
        <v>3726</v>
      </c>
      <c r="G4261" s="149" t="s">
        <v>18505</v>
      </c>
      <c r="H4261" s="149" t="s">
        <v>13018</v>
      </c>
      <c r="I4261" s="149" t="s">
        <v>18485</v>
      </c>
      <c r="J4261" s="149" t="s">
        <v>18506</v>
      </c>
      <c r="K4261" s="149"/>
      <c r="L4261" s="149" t="s">
        <v>262</v>
      </c>
      <c r="M4261" s="149"/>
      <c r="N4261" s="149" t="s">
        <v>263</v>
      </c>
      <c r="O4261" s="149" t="s">
        <v>214</v>
      </c>
      <c r="P4261" s="149" t="s">
        <v>53</v>
      </c>
      <c r="Q4261" s="149"/>
      <c r="R4261" s="149" t="s">
        <v>3921</v>
      </c>
      <c r="S4261" s="149" t="s">
        <v>4488</v>
      </c>
      <c r="T4261" s="149" t="s">
        <v>18487</v>
      </c>
      <c r="U4261" s="149" t="s">
        <v>267</v>
      </c>
      <c r="V4261" s="149"/>
      <c r="W4261" s="149"/>
      <c r="X4261" s="149" t="s">
        <v>336</v>
      </c>
      <c r="Y4261" s="149"/>
      <c r="Z4261" s="149"/>
      <c r="AA4261" s="149"/>
      <c r="AB4261" s="149" t="s">
        <v>269</v>
      </c>
      <c r="AC4261" s="149" t="s">
        <v>270</v>
      </c>
      <c r="AD4261" s="149" t="s">
        <v>18487</v>
      </c>
      <c r="AE4261" s="149" t="s">
        <v>271</v>
      </c>
      <c r="AF4261" s="149"/>
      <c r="AG4261" s="149" t="s">
        <v>1098</v>
      </c>
      <c r="AH4261" s="149" t="s">
        <v>273</v>
      </c>
      <c r="AI4261" s="158">
        <v>57</v>
      </c>
      <c r="AJ4261" s="149"/>
      <c r="AK4261" s="159" t="s">
        <v>274</v>
      </c>
      <c r="AL4261" s="159" t="s">
        <v>274</v>
      </c>
      <c r="AM4261" s="149" t="s">
        <v>274</v>
      </c>
      <c r="AN4261" s="160">
        <v>4</v>
      </c>
      <c r="AO4261" s="149"/>
      <c r="AP4261" s="149" t="s">
        <v>274</v>
      </c>
      <c r="AQ4261" s="149" t="s">
        <v>275</v>
      </c>
      <c r="AR4261" s="158">
        <v>1</v>
      </c>
      <c r="AS4261" s="149" t="s">
        <v>275</v>
      </c>
      <c r="AT4261" s="149" t="s">
        <v>276</v>
      </c>
      <c r="AU4261" s="161">
        <v>1</v>
      </c>
      <c r="AV4261" s="159">
        <v>5132.74</v>
      </c>
      <c r="AW4261" s="159">
        <v>205.31</v>
      </c>
      <c r="AX4261" s="149" t="s">
        <v>274</v>
      </c>
      <c r="AY4261" s="159">
        <v>51.32</v>
      </c>
      <c r="AZ4261" s="159">
        <v>51.32</v>
      </c>
      <c r="BA4261" s="159">
        <v>205.28</v>
      </c>
      <c r="BB4261" s="159">
        <v>2925.77</v>
      </c>
      <c r="BC4261" s="162" t="s">
        <v>274</v>
      </c>
      <c r="BD4261" s="162">
        <v>0</v>
      </c>
      <c r="BE4261" s="159">
        <v>2206.97</v>
      </c>
      <c r="BF4261" s="159">
        <v>2206.97</v>
      </c>
      <c r="BG4261" s="159">
        <v>5132.74</v>
      </c>
    </row>
    <row r="4262" ht="28.05" customHeight="1" spans="1:59">
      <c r="A4262" s="149"/>
      <c r="B4262" s="149"/>
      <c r="C4262" s="149"/>
      <c r="D4262" s="149" t="s">
        <v>3726</v>
      </c>
      <c r="E4262" s="340" t="s">
        <v>18507</v>
      </c>
      <c r="F4262" s="149" t="s">
        <v>3726</v>
      </c>
      <c r="G4262" s="149" t="s">
        <v>18508</v>
      </c>
      <c r="H4262" s="149" t="s">
        <v>182</v>
      </c>
      <c r="I4262" s="149" t="s">
        <v>18496</v>
      </c>
      <c r="J4262" s="149" t="s">
        <v>18509</v>
      </c>
      <c r="K4262" s="149"/>
      <c r="L4262" s="149" t="s">
        <v>262</v>
      </c>
      <c r="M4262" s="149"/>
      <c r="N4262" s="149" t="s">
        <v>263</v>
      </c>
      <c r="O4262" s="149" t="s">
        <v>214</v>
      </c>
      <c r="P4262" s="149" t="s">
        <v>53</v>
      </c>
      <c r="Q4262" s="149"/>
      <c r="R4262" s="149" t="s">
        <v>417</v>
      </c>
      <c r="S4262" s="149" t="s">
        <v>8799</v>
      </c>
      <c r="T4262" s="149" t="s">
        <v>18482</v>
      </c>
      <c r="U4262" s="149" t="s">
        <v>267</v>
      </c>
      <c r="V4262" s="149"/>
      <c r="W4262" s="149"/>
      <c r="X4262" s="149" t="s">
        <v>336</v>
      </c>
      <c r="Y4262" s="149"/>
      <c r="Z4262" s="149"/>
      <c r="AA4262" s="149"/>
      <c r="AB4262" s="149" t="s">
        <v>269</v>
      </c>
      <c r="AC4262" s="149" t="s">
        <v>270</v>
      </c>
      <c r="AD4262" s="149" t="s">
        <v>18482</v>
      </c>
      <c r="AE4262" s="149" t="s">
        <v>271</v>
      </c>
      <c r="AF4262" s="149"/>
      <c r="AG4262" s="149" t="s">
        <v>1098</v>
      </c>
      <c r="AH4262" s="149" t="s">
        <v>273</v>
      </c>
      <c r="AI4262" s="158">
        <v>17</v>
      </c>
      <c r="AJ4262" s="149"/>
      <c r="AK4262" s="159" t="s">
        <v>274</v>
      </c>
      <c r="AL4262" s="159" t="s">
        <v>274</v>
      </c>
      <c r="AM4262" s="149" t="s">
        <v>274</v>
      </c>
      <c r="AN4262" s="160">
        <v>4</v>
      </c>
      <c r="AO4262" s="149"/>
      <c r="AP4262" s="149" t="s">
        <v>274</v>
      </c>
      <c r="AQ4262" s="149" t="s">
        <v>275</v>
      </c>
      <c r="AR4262" s="158">
        <v>1</v>
      </c>
      <c r="AS4262" s="149" t="s">
        <v>275</v>
      </c>
      <c r="AT4262" s="149" t="s">
        <v>276</v>
      </c>
      <c r="AU4262" s="161">
        <v>1</v>
      </c>
      <c r="AV4262" s="159">
        <v>11946.91</v>
      </c>
      <c r="AW4262" s="159">
        <v>477.88</v>
      </c>
      <c r="AX4262" s="149" t="s">
        <v>274</v>
      </c>
      <c r="AY4262" s="159">
        <v>119.47</v>
      </c>
      <c r="AZ4262" s="159">
        <v>119.47</v>
      </c>
      <c r="BA4262" s="159">
        <v>477.88</v>
      </c>
      <c r="BB4262" s="159">
        <v>2030.99</v>
      </c>
      <c r="BC4262" s="162" t="s">
        <v>274</v>
      </c>
      <c r="BD4262" s="162">
        <v>0</v>
      </c>
      <c r="BE4262" s="159">
        <v>9915.92</v>
      </c>
      <c r="BF4262" s="159">
        <v>9915.92</v>
      </c>
      <c r="BG4262" s="159">
        <v>11946.91</v>
      </c>
    </row>
    <row r="4263" ht="28.05" customHeight="1" spans="1:59">
      <c r="A4263" s="149"/>
      <c r="B4263" s="149"/>
      <c r="C4263" s="149"/>
      <c r="D4263" s="149" t="s">
        <v>3726</v>
      </c>
      <c r="E4263" s="340" t="s">
        <v>18510</v>
      </c>
      <c r="F4263" s="149" t="s">
        <v>3726</v>
      </c>
      <c r="G4263" s="149" t="s">
        <v>18511</v>
      </c>
      <c r="H4263" s="149" t="s">
        <v>13018</v>
      </c>
      <c r="I4263" s="149" t="s">
        <v>18485</v>
      </c>
      <c r="J4263" s="149" t="s">
        <v>18512</v>
      </c>
      <c r="K4263" s="149"/>
      <c r="L4263" s="149" t="s">
        <v>262</v>
      </c>
      <c r="M4263" s="149"/>
      <c r="N4263" s="149" t="s">
        <v>263</v>
      </c>
      <c r="O4263" s="149" t="s">
        <v>214</v>
      </c>
      <c r="P4263" s="149" t="s">
        <v>53</v>
      </c>
      <c r="Q4263" s="149"/>
      <c r="R4263" s="149" t="s">
        <v>3921</v>
      </c>
      <c r="S4263" s="149" t="s">
        <v>4488</v>
      </c>
      <c r="T4263" s="149" t="s">
        <v>18487</v>
      </c>
      <c r="U4263" s="149" t="s">
        <v>267</v>
      </c>
      <c r="V4263" s="149"/>
      <c r="W4263" s="149"/>
      <c r="X4263" s="149" t="s">
        <v>336</v>
      </c>
      <c r="Y4263" s="149"/>
      <c r="Z4263" s="149"/>
      <c r="AA4263" s="149"/>
      <c r="AB4263" s="149" t="s">
        <v>269</v>
      </c>
      <c r="AC4263" s="149" t="s">
        <v>270</v>
      </c>
      <c r="AD4263" s="149" t="s">
        <v>18487</v>
      </c>
      <c r="AE4263" s="149" t="s">
        <v>271</v>
      </c>
      <c r="AF4263" s="149"/>
      <c r="AG4263" s="149" t="s">
        <v>1098</v>
      </c>
      <c r="AH4263" s="149" t="s">
        <v>273</v>
      </c>
      <c r="AI4263" s="158">
        <v>57</v>
      </c>
      <c r="AJ4263" s="149"/>
      <c r="AK4263" s="159" t="s">
        <v>274</v>
      </c>
      <c r="AL4263" s="159" t="s">
        <v>274</v>
      </c>
      <c r="AM4263" s="149" t="s">
        <v>274</v>
      </c>
      <c r="AN4263" s="160">
        <v>4</v>
      </c>
      <c r="AO4263" s="149"/>
      <c r="AP4263" s="149" t="s">
        <v>274</v>
      </c>
      <c r="AQ4263" s="149" t="s">
        <v>275</v>
      </c>
      <c r="AR4263" s="158">
        <v>1</v>
      </c>
      <c r="AS4263" s="149" t="s">
        <v>275</v>
      </c>
      <c r="AT4263" s="149" t="s">
        <v>276</v>
      </c>
      <c r="AU4263" s="161">
        <v>1</v>
      </c>
      <c r="AV4263" s="159">
        <v>5132.74</v>
      </c>
      <c r="AW4263" s="159">
        <v>205.31</v>
      </c>
      <c r="AX4263" s="149" t="s">
        <v>274</v>
      </c>
      <c r="AY4263" s="159">
        <v>51.32</v>
      </c>
      <c r="AZ4263" s="159">
        <v>51.32</v>
      </c>
      <c r="BA4263" s="159">
        <v>205.28</v>
      </c>
      <c r="BB4263" s="159">
        <v>2925.77</v>
      </c>
      <c r="BC4263" s="162" t="s">
        <v>274</v>
      </c>
      <c r="BD4263" s="162">
        <v>0</v>
      </c>
      <c r="BE4263" s="159">
        <v>2206.97</v>
      </c>
      <c r="BF4263" s="159">
        <v>2206.97</v>
      </c>
      <c r="BG4263" s="159">
        <v>5132.74</v>
      </c>
    </row>
    <row r="4264" ht="28.05" customHeight="1" spans="1:59">
      <c r="A4264" s="149"/>
      <c r="B4264" s="149"/>
      <c r="C4264" s="149"/>
      <c r="D4264" s="149" t="s">
        <v>3726</v>
      </c>
      <c r="E4264" s="340" t="s">
        <v>18513</v>
      </c>
      <c r="F4264" s="149" t="s">
        <v>3726</v>
      </c>
      <c r="G4264" s="149" t="s">
        <v>18514</v>
      </c>
      <c r="H4264" s="149" t="s">
        <v>5045</v>
      </c>
      <c r="I4264" s="149" t="s">
        <v>5046</v>
      </c>
      <c r="J4264" s="149" t="s">
        <v>18515</v>
      </c>
      <c r="K4264" s="149"/>
      <c r="L4264" s="149" t="s">
        <v>262</v>
      </c>
      <c r="M4264" s="149"/>
      <c r="N4264" s="149" t="s">
        <v>263</v>
      </c>
      <c r="O4264" s="149" t="s">
        <v>214</v>
      </c>
      <c r="P4264" s="149" t="s">
        <v>53</v>
      </c>
      <c r="Q4264" s="149"/>
      <c r="R4264" s="149" t="s">
        <v>18477</v>
      </c>
      <c r="S4264" s="149" t="s">
        <v>5049</v>
      </c>
      <c r="T4264" s="149" t="s">
        <v>18444</v>
      </c>
      <c r="U4264" s="149" t="s">
        <v>267</v>
      </c>
      <c r="V4264" s="149"/>
      <c r="W4264" s="149"/>
      <c r="X4264" s="149" t="s">
        <v>268</v>
      </c>
      <c r="Y4264" s="149"/>
      <c r="Z4264" s="149"/>
      <c r="AA4264" s="149"/>
      <c r="AB4264" s="149" t="s">
        <v>269</v>
      </c>
      <c r="AC4264" s="149" t="s">
        <v>270</v>
      </c>
      <c r="AD4264" s="149" t="s">
        <v>18444</v>
      </c>
      <c r="AE4264" s="149" t="s">
        <v>271</v>
      </c>
      <c r="AF4264" s="149"/>
      <c r="AG4264" s="149" t="s">
        <v>1098</v>
      </c>
      <c r="AH4264" s="149" t="s">
        <v>273</v>
      </c>
      <c r="AI4264" s="158">
        <v>91</v>
      </c>
      <c r="AJ4264" s="149"/>
      <c r="AK4264" s="159" t="s">
        <v>274</v>
      </c>
      <c r="AL4264" s="159" t="s">
        <v>274</v>
      </c>
      <c r="AM4264" s="149" t="s">
        <v>274</v>
      </c>
      <c r="AN4264" s="160">
        <v>4</v>
      </c>
      <c r="AO4264" s="149"/>
      <c r="AP4264" s="149" t="s">
        <v>274</v>
      </c>
      <c r="AQ4264" s="149" t="s">
        <v>275</v>
      </c>
      <c r="AR4264" s="158">
        <v>1</v>
      </c>
      <c r="AS4264" s="149" t="s">
        <v>275</v>
      </c>
      <c r="AT4264" s="149" t="s">
        <v>276</v>
      </c>
      <c r="AU4264" s="161">
        <v>1</v>
      </c>
      <c r="AV4264" s="159">
        <v>13793.1</v>
      </c>
      <c r="AW4264" s="159">
        <v>551.72</v>
      </c>
      <c r="AX4264" s="149" t="s">
        <v>274</v>
      </c>
      <c r="AY4264" s="159">
        <v>153.27</v>
      </c>
      <c r="AZ4264" s="159">
        <v>153.27</v>
      </c>
      <c r="BA4264" s="159">
        <v>613.08</v>
      </c>
      <c r="BB4264" s="159">
        <v>12475.06</v>
      </c>
      <c r="BC4264" s="162" t="s">
        <v>274</v>
      </c>
      <c r="BD4264" s="162">
        <v>0</v>
      </c>
      <c r="BE4264" s="159">
        <v>1318.04</v>
      </c>
      <c r="BF4264" s="159">
        <v>1318.04</v>
      </c>
      <c r="BG4264" s="159">
        <v>13793.1</v>
      </c>
    </row>
    <row r="4265" ht="28.05" customHeight="1" spans="1:59">
      <c r="A4265" s="149"/>
      <c r="B4265" s="149"/>
      <c r="C4265" s="149"/>
      <c r="D4265" s="149" t="s">
        <v>3726</v>
      </c>
      <c r="E4265" s="340" t="s">
        <v>18516</v>
      </c>
      <c r="F4265" s="149" t="s">
        <v>3726</v>
      </c>
      <c r="G4265" s="149" t="s">
        <v>18517</v>
      </c>
      <c r="H4265" s="149" t="s">
        <v>18469</v>
      </c>
      <c r="I4265" s="149" t="s">
        <v>18470</v>
      </c>
      <c r="J4265" s="149" t="s">
        <v>18518</v>
      </c>
      <c r="K4265" s="149"/>
      <c r="L4265" s="149" t="s">
        <v>287</v>
      </c>
      <c r="M4265" s="149"/>
      <c r="N4265" s="149" t="s">
        <v>263</v>
      </c>
      <c r="O4265" s="149" t="s">
        <v>214</v>
      </c>
      <c r="P4265" s="149" t="s">
        <v>53</v>
      </c>
      <c r="Q4265" s="149"/>
      <c r="R4265" s="149" t="s">
        <v>3952</v>
      </c>
      <c r="S4265" s="149" t="s">
        <v>6016</v>
      </c>
      <c r="T4265" s="149" t="s">
        <v>3699</v>
      </c>
      <c r="U4265" s="149" t="s">
        <v>267</v>
      </c>
      <c r="V4265" s="149"/>
      <c r="W4265" s="149"/>
      <c r="X4265" s="149" t="s">
        <v>336</v>
      </c>
      <c r="Y4265" s="149"/>
      <c r="Z4265" s="149"/>
      <c r="AA4265" s="149"/>
      <c r="AB4265" s="149" t="s">
        <v>269</v>
      </c>
      <c r="AC4265" s="149" t="s">
        <v>270</v>
      </c>
      <c r="AD4265" s="149" t="s">
        <v>3699</v>
      </c>
      <c r="AE4265" s="149" t="s">
        <v>271</v>
      </c>
      <c r="AF4265" s="149"/>
      <c r="AG4265" s="149" t="s">
        <v>1098</v>
      </c>
      <c r="AH4265" s="149" t="s">
        <v>273</v>
      </c>
      <c r="AI4265" s="158">
        <v>67</v>
      </c>
      <c r="AJ4265" s="149"/>
      <c r="AK4265" s="159" t="s">
        <v>274</v>
      </c>
      <c r="AL4265" s="159" t="s">
        <v>274</v>
      </c>
      <c r="AM4265" s="149" t="s">
        <v>274</v>
      </c>
      <c r="AN4265" s="160">
        <v>4</v>
      </c>
      <c r="AO4265" s="149"/>
      <c r="AP4265" s="149" t="s">
        <v>274</v>
      </c>
      <c r="AQ4265" s="149" t="s">
        <v>275</v>
      </c>
      <c r="AR4265" s="158">
        <v>1</v>
      </c>
      <c r="AS4265" s="149" t="s">
        <v>275</v>
      </c>
      <c r="AT4265" s="149" t="s">
        <v>276</v>
      </c>
      <c r="AU4265" s="161">
        <v>1</v>
      </c>
      <c r="AV4265" s="159">
        <v>33189.65</v>
      </c>
      <c r="AW4265" s="159">
        <v>1327.59</v>
      </c>
      <c r="AX4265" s="149" t="s">
        <v>274</v>
      </c>
      <c r="AY4265" s="159">
        <v>341.95</v>
      </c>
      <c r="AZ4265" s="159">
        <v>341.95</v>
      </c>
      <c r="BA4265" s="159">
        <v>1367.8</v>
      </c>
      <c r="BB4265" s="159">
        <v>21945.6</v>
      </c>
      <c r="BC4265" s="162" t="s">
        <v>274</v>
      </c>
      <c r="BD4265" s="162">
        <v>0</v>
      </c>
      <c r="BE4265" s="159">
        <v>11244.05</v>
      </c>
      <c r="BF4265" s="159">
        <v>11244.05</v>
      </c>
      <c r="BG4265" s="159">
        <v>33189.65</v>
      </c>
    </row>
    <row r="4266" ht="28.05" customHeight="1" spans="1:59">
      <c r="A4266" s="149"/>
      <c r="B4266" s="149"/>
      <c r="C4266" s="149"/>
      <c r="D4266" s="149" t="s">
        <v>3726</v>
      </c>
      <c r="E4266" s="340" t="s">
        <v>18519</v>
      </c>
      <c r="F4266" s="149" t="s">
        <v>3726</v>
      </c>
      <c r="G4266" s="149" t="s">
        <v>18520</v>
      </c>
      <c r="H4266" s="149" t="s">
        <v>13018</v>
      </c>
      <c r="I4266" s="149" t="s">
        <v>18485</v>
      </c>
      <c r="J4266" s="149" t="s">
        <v>18521</v>
      </c>
      <c r="K4266" s="149"/>
      <c r="L4266" s="149" t="s">
        <v>262</v>
      </c>
      <c r="M4266" s="149"/>
      <c r="N4266" s="149" t="s">
        <v>263</v>
      </c>
      <c r="O4266" s="149" t="s">
        <v>214</v>
      </c>
      <c r="P4266" s="149" t="s">
        <v>53</v>
      </c>
      <c r="Q4266" s="149"/>
      <c r="R4266" s="149" t="s">
        <v>3921</v>
      </c>
      <c r="S4266" s="149" t="s">
        <v>4488</v>
      </c>
      <c r="T4266" s="149" t="s">
        <v>18487</v>
      </c>
      <c r="U4266" s="149" t="s">
        <v>267</v>
      </c>
      <c r="V4266" s="149"/>
      <c r="W4266" s="149"/>
      <c r="X4266" s="149" t="s">
        <v>336</v>
      </c>
      <c r="Y4266" s="149"/>
      <c r="Z4266" s="149"/>
      <c r="AA4266" s="149"/>
      <c r="AB4266" s="149" t="s">
        <v>269</v>
      </c>
      <c r="AC4266" s="149" t="s">
        <v>270</v>
      </c>
      <c r="AD4266" s="149" t="s">
        <v>18487</v>
      </c>
      <c r="AE4266" s="149" t="s">
        <v>271</v>
      </c>
      <c r="AF4266" s="149"/>
      <c r="AG4266" s="149" t="s">
        <v>1098</v>
      </c>
      <c r="AH4266" s="149" t="s">
        <v>273</v>
      </c>
      <c r="AI4266" s="158">
        <v>57</v>
      </c>
      <c r="AJ4266" s="149"/>
      <c r="AK4266" s="159" t="s">
        <v>274</v>
      </c>
      <c r="AL4266" s="159" t="s">
        <v>274</v>
      </c>
      <c r="AM4266" s="149" t="s">
        <v>274</v>
      </c>
      <c r="AN4266" s="160">
        <v>4</v>
      </c>
      <c r="AO4266" s="149"/>
      <c r="AP4266" s="149" t="s">
        <v>274</v>
      </c>
      <c r="AQ4266" s="149" t="s">
        <v>275</v>
      </c>
      <c r="AR4266" s="158">
        <v>1</v>
      </c>
      <c r="AS4266" s="149" t="s">
        <v>275</v>
      </c>
      <c r="AT4266" s="149" t="s">
        <v>276</v>
      </c>
      <c r="AU4266" s="161">
        <v>1</v>
      </c>
      <c r="AV4266" s="159">
        <v>5132.75</v>
      </c>
      <c r="AW4266" s="159">
        <v>205.31</v>
      </c>
      <c r="AX4266" s="149" t="s">
        <v>274</v>
      </c>
      <c r="AY4266" s="159">
        <v>51.32</v>
      </c>
      <c r="AZ4266" s="159">
        <v>51.32</v>
      </c>
      <c r="BA4266" s="159">
        <v>205.28</v>
      </c>
      <c r="BB4266" s="159">
        <v>2925.77</v>
      </c>
      <c r="BC4266" s="162" t="s">
        <v>274</v>
      </c>
      <c r="BD4266" s="162">
        <v>0</v>
      </c>
      <c r="BE4266" s="159">
        <v>2206.98</v>
      </c>
      <c r="BF4266" s="159">
        <v>2206.98</v>
      </c>
      <c r="BG4266" s="159">
        <v>5132.75</v>
      </c>
    </row>
    <row r="4267" ht="28.05" customHeight="1" spans="1:59">
      <c r="A4267" s="149"/>
      <c r="B4267" s="149"/>
      <c r="C4267" s="149"/>
      <c r="D4267" s="149" t="s">
        <v>3726</v>
      </c>
      <c r="E4267" s="340" t="s">
        <v>18522</v>
      </c>
      <c r="F4267" s="149" t="s">
        <v>3726</v>
      </c>
      <c r="G4267" s="149" t="s">
        <v>18523</v>
      </c>
      <c r="H4267" s="149" t="s">
        <v>3812</v>
      </c>
      <c r="I4267" s="149" t="s">
        <v>18524</v>
      </c>
      <c r="J4267" s="149" t="s">
        <v>18525</v>
      </c>
      <c r="K4267" s="149"/>
      <c r="L4267" s="149" t="s">
        <v>262</v>
      </c>
      <c r="M4267" s="149"/>
      <c r="N4267" s="149" t="s">
        <v>263</v>
      </c>
      <c r="O4267" s="149" t="s">
        <v>214</v>
      </c>
      <c r="P4267" s="149" t="s">
        <v>53</v>
      </c>
      <c r="Q4267" s="149"/>
      <c r="R4267" s="149" t="s">
        <v>417</v>
      </c>
      <c r="S4267" s="149" t="s">
        <v>8799</v>
      </c>
      <c r="T4267" s="149" t="s">
        <v>18482</v>
      </c>
      <c r="U4267" s="149" t="s">
        <v>267</v>
      </c>
      <c r="V4267" s="149"/>
      <c r="W4267" s="149"/>
      <c r="X4267" s="149" t="s">
        <v>336</v>
      </c>
      <c r="Y4267" s="149"/>
      <c r="Z4267" s="149"/>
      <c r="AA4267" s="149"/>
      <c r="AB4267" s="149" t="s">
        <v>269</v>
      </c>
      <c r="AC4267" s="149" t="s">
        <v>270</v>
      </c>
      <c r="AD4267" s="149" t="s">
        <v>18482</v>
      </c>
      <c r="AE4267" s="149" t="s">
        <v>271</v>
      </c>
      <c r="AF4267" s="149"/>
      <c r="AG4267" s="149" t="s">
        <v>1098</v>
      </c>
      <c r="AH4267" s="149" t="s">
        <v>273</v>
      </c>
      <c r="AI4267" s="158">
        <v>17</v>
      </c>
      <c r="AJ4267" s="149"/>
      <c r="AK4267" s="159" t="s">
        <v>274</v>
      </c>
      <c r="AL4267" s="159" t="s">
        <v>274</v>
      </c>
      <c r="AM4267" s="149" t="s">
        <v>274</v>
      </c>
      <c r="AN4267" s="160">
        <v>4</v>
      </c>
      <c r="AO4267" s="149"/>
      <c r="AP4267" s="149" t="s">
        <v>274</v>
      </c>
      <c r="AQ4267" s="149" t="s">
        <v>275</v>
      </c>
      <c r="AR4267" s="158">
        <v>1</v>
      </c>
      <c r="AS4267" s="149" t="s">
        <v>275</v>
      </c>
      <c r="AT4267" s="149" t="s">
        <v>276</v>
      </c>
      <c r="AU4267" s="161">
        <v>1</v>
      </c>
      <c r="AV4267" s="159">
        <v>12566.37</v>
      </c>
      <c r="AW4267" s="159">
        <v>502.65</v>
      </c>
      <c r="AX4267" s="149" t="s">
        <v>274</v>
      </c>
      <c r="AY4267" s="159">
        <v>125.66</v>
      </c>
      <c r="AZ4267" s="159">
        <v>125.66</v>
      </c>
      <c r="BA4267" s="159">
        <v>502.64</v>
      </c>
      <c r="BB4267" s="159">
        <v>2136.22</v>
      </c>
      <c r="BC4267" s="162" t="s">
        <v>274</v>
      </c>
      <c r="BD4267" s="162">
        <v>0</v>
      </c>
      <c r="BE4267" s="159">
        <v>10430.15</v>
      </c>
      <c r="BF4267" s="159">
        <v>10430.15</v>
      </c>
      <c r="BG4267" s="159">
        <v>12566.37</v>
      </c>
    </row>
    <row r="4268" ht="28.05" customHeight="1" spans="1:59">
      <c r="A4268" s="149"/>
      <c r="B4268" s="149"/>
      <c r="C4268" s="149"/>
      <c r="D4268" s="149" t="s">
        <v>3726</v>
      </c>
      <c r="E4268" s="340" t="s">
        <v>18526</v>
      </c>
      <c r="F4268" s="149" t="s">
        <v>3726</v>
      </c>
      <c r="G4268" s="149" t="s">
        <v>18527</v>
      </c>
      <c r="H4268" s="149" t="s">
        <v>18469</v>
      </c>
      <c r="I4268" s="149" t="s">
        <v>18470</v>
      </c>
      <c r="J4268" s="149" t="s">
        <v>18528</v>
      </c>
      <c r="K4268" s="149"/>
      <c r="L4268" s="149" t="s">
        <v>287</v>
      </c>
      <c r="M4268" s="149"/>
      <c r="N4268" s="149" t="s">
        <v>263</v>
      </c>
      <c r="O4268" s="149" t="s">
        <v>214</v>
      </c>
      <c r="P4268" s="149" t="s">
        <v>53</v>
      </c>
      <c r="Q4268" s="149"/>
      <c r="R4268" s="149" t="s">
        <v>3952</v>
      </c>
      <c r="S4268" s="149" t="s">
        <v>6016</v>
      </c>
      <c r="T4268" s="149" t="s">
        <v>3699</v>
      </c>
      <c r="U4268" s="149" t="s">
        <v>267</v>
      </c>
      <c r="V4268" s="149"/>
      <c r="W4268" s="149"/>
      <c r="X4268" s="149" t="s">
        <v>336</v>
      </c>
      <c r="Y4268" s="149"/>
      <c r="Z4268" s="149"/>
      <c r="AA4268" s="149"/>
      <c r="AB4268" s="149" t="s">
        <v>269</v>
      </c>
      <c r="AC4268" s="149" t="s">
        <v>270</v>
      </c>
      <c r="AD4268" s="149" t="s">
        <v>3699</v>
      </c>
      <c r="AE4268" s="149" t="s">
        <v>271</v>
      </c>
      <c r="AF4268" s="149"/>
      <c r="AG4268" s="149" t="s">
        <v>1098</v>
      </c>
      <c r="AH4268" s="149" t="s">
        <v>273</v>
      </c>
      <c r="AI4268" s="158">
        <v>67</v>
      </c>
      <c r="AJ4268" s="149"/>
      <c r="AK4268" s="159" t="s">
        <v>274</v>
      </c>
      <c r="AL4268" s="159" t="s">
        <v>274</v>
      </c>
      <c r="AM4268" s="149" t="s">
        <v>274</v>
      </c>
      <c r="AN4268" s="160">
        <v>4</v>
      </c>
      <c r="AO4268" s="149"/>
      <c r="AP4268" s="149" t="s">
        <v>274</v>
      </c>
      <c r="AQ4268" s="149" t="s">
        <v>275</v>
      </c>
      <c r="AR4268" s="158">
        <v>1</v>
      </c>
      <c r="AS4268" s="149" t="s">
        <v>275</v>
      </c>
      <c r="AT4268" s="149" t="s">
        <v>276</v>
      </c>
      <c r="AU4268" s="161">
        <v>1</v>
      </c>
      <c r="AV4268" s="159">
        <v>33189.65</v>
      </c>
      <c r="AW4268" s="159">
        <v>1327.59</v>
      </c>
      <c r="AX4268" s="149" t="s">
        <v>274</v>
      </c>
      <c r="AY4268" s="159">
        <v>341.95</v>
      </c>
      <c r="AZ4268" s="159">
        <v>341.95</v>
      </c>
      <c r="BA4268" s="159">
        <v>1367.8</v>
      </c>
      <c r="BB4268" s="159">
        <v>21945.6</v>
      </c>
      <c r="BC4268" s="162" t="s">
        <v>274</v>
      </c>
      <c r="BD4268" s="162">
        <v>0</v>
      </c>
      <c r="BE4268" s="159">
        <v>11244.05</v>
      </c>
      <c r="BF4268" s="159">
        <v>11244.05</v>
      </c>
      <c r="BG4268" s="159">
        <v>33189.65</v>
      </c>
    </row>
    <row r="4269" ht="28.05" customHeight="1" spans="1:59">
      <c r="A4269" s="149"/>
      <c r="B4269" s="149"/>
      <c r="C4269" s="149"/>
      <c r="D4269" s="149" t="s">
        <v>3726</v>
      </c>
      <c r="E4269" s="340" t="s">
        <v>18529</v>
      </c>
      <c r="F4269" s="149" t="s">
        <v>3726</v>
      </c>
      <c r="G4269" s="149" t="s">
        <v>18530</v>
      </c>
      <c r="H4269" s="149" t="s">
        <v>18469</v>
      </c>
      <c r="I4269" s="149" t="s">
        <v>18470</v>
      </c>
      <c r="J4269" s="149" t="s">
        <v>18531</v>
      </c>
      <c r="K4269" s="149"/>
      <c r="L4269" s="149" t="s">
        <v>287</v>
      </c>
      <c r="M4269" s="149"/>
      <c r="N4269" s="149" t="s">
        <v>263</v>
      </c>
      <c r="O4269" s="149" t="s">
        <v>214</v>
      </c>
      <c r="P4269" s="149" t="s">
        <v>53</v>
      </c>
      <c r="Q4269" s="149"/>
      <c r="R4269" s="149" t="s">
        <v>3952</v>
      </c>
      <c r="S4269" s="149" t="s">
        <v>6016</v>
      </c>
      <c r="T4269" s="149" t="s">
        <v>3699</v>
      </c>
      <c r="U4269" s="149" t="s">
        <v>267</v>
      </c>
      <c r="V4269" s="149"/>
      <c r="W4269" s="149"/>
      <c r="X4269" s="149" t="s">
        <v>336</v>
      </c>
      <c r="Y4269" s="149"/>
      <c r="Z4269" s="149"/>
      <c r="AA4269" s="149"/>
      <c r="AB4269" s="149" t="s">
        <v>269</v>
      </c>
      <c r="AC4269" s="149" t="s">
        <v>270</v>
      </c>
      <c r="AD4269" s="149" t="s">
        <v>3699</v>
      </c>
      <c r="AE4269" s="149" t="s">
        <v>271</v>
      </c>
      <c r="AF4269" s="149"/>
      <c r="AG4269" s="149" t="s">
        <v>1098</v>
      </c>
      <c r="AH4269" s="149" t="s">
        <v>273</v>
      </c>
      <c r="AI4269" s="158">
        <v>67</v>
      </c>
      <c r="AJ4269" s="149"/>
      <c r="AK4269" s="159" t="s">
        <v>274</v>
      </c>
      <c r="AL4269" s="159" t="s">
        <v>274</v>
      </c>
      <c r="AM4269" s="149" t="s">
        <v>274</v>
      </c>
      <c r="AN4269" s="160">
        <v>4</v>
      </c>
      <c r="AO4269" s="149"/>
      <c r="AP4269" s="149" t="s">
        <v>274</v>
      </c>
      <c r="AQ4269" s="149" t="s">
        <v>275</v>
      </c>
      <c r="AR4269" s="158">
        <v>1</v>
      </c>
      <c r="AS4269" s="149" t="s">
        <v>275</v>
      </c>
      <c r="AT4269" s="149" t="s">
        <v>276</v>
      </c>
      <c r="AU4269" s="161">
        <v>1</v>
      </c>
      <c r="AV4269" s="159">
        <v>33189.65</v>
      </c>
      <c r="AW4269" s="159">
        <v>1327.59</v>
      </c>
      <c r="AX4269" s="149" t="s">
        <v>274</v>
      </c>
      <c r="AY4269" s="159">
        <v>341.95</v>
      </c>
      <c r="AZ4269" s="159">
        <v>341.95</v>
      </c>
      <c r="BA4269" s="159">
        <v>1367.8</v>
      </c>
      <c r="BB4269" s="159">
        <v>21945.6</v>
      </c>
      <c r="BC4269" s="162" t="s">
        <v>274</v>
      </c>
      <c r="BD4269" s="162">
        <v>0</v>
      </c>
      <c r="BE4269" s="159">
        <v>11244.05</v>
      </c>
      <c r="BF4269" s="159">
        <v>11244.05</v>
      </c>
      <c r="BG4269" s="159">
        <v>33189.65</v>
      </c>
    </row>
    <row r="4270" ht="28.05" customHeight="1" spans="1:59">
      <c r="A4270" s="149"/>
      <c r="B4270" s="149"/>
      <c r="C4270" s="149"/>
      <c r="D4270" s="149" t="s">
        <v>3726</v>
      </c>
      <c r="E4270" s="340" t="s">
        <v>18532</v>
      </c>
      <c r="F4270" s="149" t="s">
        <v>3726</v>
      </c>
      <c r="G4270" s="149" t="s">
        <v>18533</v>
      </c>
      <c r="H4270" s="149" t="s">
        <v>5045</v>
      </c>
      <c r="I4270" s="149" t="s">
        <v>5046</v>
      </c>
      <c r="J4270" s="149" t="s">
        <v>18534</v>
      </c>
      <c r="K4270" s="149"/>
      <c r="L4270" s="149" t="s">
        <v>262</v>
      </c>
      <c r="M4270" s="149"/>
      <c r="N4270" s="149" t="s">
        <v>263</v>
      </c>
      <c r="O4270" s="149" t="s">
        <v>214</v>
      </c>
      <c r="P4270" s="149" t="s">
        <v>53</v>
      </c>
      <c r="Q4270" s="149"/>
      <c r="R4270" s="149" t="s">
        <v>18477</v>
      </c>
      <c r="S4270" s="149" t="s">
        <v>5049</v>
      </c>
      <c r="T4270" s="149" t="s">
        <v>18444</v>
      </c>
      <c r="U4270" s="149" t="s">
        <v>267</v>
      </c>
      <c r="V4270" s="149"/>
      <c r="W4270" s="149"/>
      <c r="X4270" s="149" t="s">
        <v>268</v>
      </c>
      <c r="Y4270" s="149"/>
      <c r="Z4270" s="149"/>
      <c r="AA4270" s="149"/>
      <c r="AB4270" s="149" t="s">
        <v>269</v>
      </c>
      <c r="AC4270" s="149" t="s">
        <v>270</v>
      </c>
      <c r="AD4270" s="149" t="s">
        <v>18444</v>
      </c>
      <c r="AE4270" s="149" t="s">
        <v>271</v>
      </c>
      <c r="AF4270" s="149"/>
      <c r="AG4270" s="149" t="s">
        <v>1098</v>
      </c>
      <c r="AH4270" s="149" t="s">
        <v>273</v>
      </c>
      <c r="AI4270" s="158">
        <v>91</v>
      </c>
      <c r="AJ4270" s="149"/>
      <c r="AK4270" s="159" t="s">
        <v>274</v>
      </c>
      <c r="AL4270" s="159" t="s">
        <v>274</v>
      </c>
      <c r="AM4270" s="149" t="s">
        <v>274</v>
      </c>
      <c r="AN4270" s="160">
        <v>4</v>
      </c>
      <c r="AO4270" s="149"/>
      <c r="AP4270" s="149" t="s">
        <v>274</v>
      </c>
      <c r="AQ4270" s="149" t="s">
        <v>275</v>
      </c>
      <c r="AR4270" s="158">
        <v>1</v>
      </c>
      <c r="AS4270" s="149" t="s">
        <v>275</v>
      </c>
      <c r="AT4270" s="149" t="s">
        <v>276</v>
      </c>
      <c r="AU4270" s="161">
        <v>1</v>
      </c>
      <c r="AV4270" s="159">
        <v>13793.11</v>
      </c>
      <c r="AW4270" s="159">
        <v>551.72</v>
      </c>
      <c r="AX4270" s="149" t="s">
        <v>274</v>
      </c>
      <c r="AY4270" s="159">
        <v>153.27</v>
      </c>
      <c r="AZ4270" s="159">
        <v>153.27</v>
      </c>
      <c r="BA4270" s="159">
        <v>613.08</v>
      </c>
      <c r="BB4270" s="159">
        <v>12475.06</v>
      </c>
      <c r="BC4270" s="162" t="s">
        <v>274</v>
      </c>
      <c r="BD4270" s="162">
        <v>0</v>
      </c>
      <c r="BE4270" s="159">
        <v>1318.05</v>
      </c>
      <c r="BF4270" s="159">
        <v>1318.05</v>
      </c>
      <c r="BG4270" s="159">
        <v>13793.11</v>
      </c>
    </row>
    <row r="4271" ht="28.05" customHeight="1" spans="1:59">
      <c r="A4271" s="149"/>
      <c r="B4271" s="149"/>
      <c r="C4271" s="149"/>
      <c r="D4271" s="149" t="s">
        <v>3726</v>
      </c>
      <c r="E4271" s="340" t="s">
        <v>18535</v>
      </c>
      <c r="F4271" s="149" t="s">
        <v>3726</v>
      </c>
      <c r="G4271" s="149" t="s">
        <v>18536</v>
      </c>
      <c r="H4271" s="149" t="s">
        <v>4413</v>
      </c>
      <c r="I4271" s="149" t="s">
        <v>18537</v>
      </c>
      <c r="J4271" s="149" t="s">
        <v>18538</v>
      </c>
      <c r="K4271" s="149"/>
      <c r="L4271" s="149" t="s">
        <v>262</v>
      </c>
      <c r="M4271" s="149"/>
      <c r="N4271" s="149" t="s">
        <v>263</v>
      </c>
      <c r="O4271" s="149" t="s">
        <v>214</v>
      </c>
      <c r="P4271" s="149" t="s">
        <v>53</v>
      </c>
      <c r="Q4271" s="149"/>
      <c r="R4271" s="149" t="s">
        <v>2512</v>
      </c>
      <c r="S4271" s="149" t="s">
        <v>4677</v>
      </c>
      <c r="T4271" s="149" t="s">
        <v>18539</v>
      </c>
      <c r="U4271" s="149" t="s">
        <v>267</v>
      </c>
      <c r="V4271" s="149"/>
      <c r="W4271" s="149"/>
      <c r="X4271" s="149" t="s">
        <v>336</v>
      </c>
      <c r="Y4271" s="149"/>
      <c r="Z4271" s="149"/>
      <c r="AA4271" s="149"/>
      <c r="AB4271" s="149" t="s">
        <v>269</v>
      </c>
      <c r="AC4271" s="149" t="s">
        <v>270</v>
      </c>
      <c r="AD4271" s="149" t="s">
        <v>18539</v>
      </c>
      <c r="AE4271" s="149" t="s">
        <v>271</v>
      </c>
      <c r="AF4271" s="149"/>
      <c r="AG4271" s="149" t="s">
        <v>1098</v>
      </c>
      <c r="AH4271" s="149" t="s">
        <v>273</v>
      </c>
      <c r="AI4271" s="158">
        <v>17</v>
      </c>
      <c r="AJ4271" s="149"/>
      <c r="AK4271" s="159" t="s">
        <v>274</v>
      </c>
      <c r="AL4271" s="159" t="s">
        <v>274</v>
      </c>
      <c r="AM4271" s="149" t="s">
        <v>274</v>
      </c>
      <c r="AN4271" s="160">
        <v>4</v>
      </c>
      <c r="AO4271" s="149"/>
      <c r="AP4271" s="149" t="s">
        <v>274</v>
      </c>
      <c r="AQ4271" s="149" t="s">
        <v>275</v>
      </c>
      <c r="AR4271" s="158">
        <v>1</v>
      </c>
      <c r="AS4271" s="149" t="s">
        <v>275</v>
      </c>
      <c r="AT4271" s="149" t="s">
        <v>276</v>
      </c>
      <c r="AU4271" s="161">
        <v>1</v>
      </c>
      <c r="AV4271" s="159">
        <v>39380.53</v>
      </c>
      <c r="AW4271" s="159">
        <v>1575.22</v>
      </c>
      <c r="AX4271" s="149" t="s">
        <v>274</v>
      </c>
      <c r="AY4271" s="159">
        <v>393.8</v>
      </c>
      <c r="AZ4271" s="159">
        <v>393.8</v>
      </c>
      <c r="BA4271" s="159">
        <v>1575.2</v>
      </c>
      <c r="BB4271" s="159">
        <v>6694.73</v>
      </c>
      <c r="BC4271" s="162" t="s">
        <v>274</v>
      </c>
      <c r="BD4271" s="162">
        <v>0</v>
      </c>
      <c r="BE4271" s="159">
        <v>32685.8</v>
      </c>
      <c r="BF4271" s="159">
        <v>32685.8</v>
      </c>
      <c r="BG4271" s="159">
        <v>39380.53</v>
      </c>
    </row>
    <row r="4272" ht="28.05" customHeight="1" spans="1:59">
      <c r="A4272" s="149"/>
      <c r="B4272" s="149"/>
      <c r="C4272" s="149"/>
      <c r="D4272" s="149" t="s">
        <v>3726</v>
      </c>
      <c r="E4272" s="340" t="s">
        <v>18540</v>
      </c>
      <c r="F4272" s="149" t="s">
        <v>3726</v>
      </c>
      <c r="G4272" s="149" t="s">
        <v>18541</v>
      </c>
      <c r="H4272" s="149" t="s">
        <v>18542</v>
      </c>
      <c r="I4272" s="149" t="s">
        <v>6197</v>
      </c>
      <c r="J4272" s="149" t="s">
        <v>18543</v>
      </c>
      <c r="K4272" s="149"/>
      <c r="L4272" s="149" t="s">
        <v>287</v>
      </c>
      <c r="M4272" s="149"/>
      <c r="N4272" s="149" t="s">
        <v>263</v>
      </c>
      <c r="O4272" s="149" t="s">
        <v>214</v>
      </c>
      <c r="P4272" s="149" t="s">
        <v>53</v>
      </c>
      <c r="Q4272" s="149"/>
      <c r="R4272" s="149" t="s">
        <v>18544</v>
      </c>
      <c r="S4272" s="149" t="s">
        <v>4928</v>
      </c>
      <c r="T4272" s="149" t="s">
        <v>18545</v>
      </c>
      <c r="U4272" s="149" t="s">
        <v>267</v>
      </c>
      <c r="V4272" s="149"/>
      <c r="W4272" s="149"/>
      <c r="X4272" s="149" t="s">
        <v>268</v>
      </c>
      <c r="Y4272" s="149"/>
      <c r="Z4272" s="149"/>
      <c r="AA4272" s="149"/>
      <c r="AB4272" s="149" t="s">
        <v>269</v>
      </c>
      <c r="AC4272" s="149" t="s">
        <v>270</v>
      </c>
      <c r="AD4272" s="149" t="s">
        <v>18545</v>
      </c>
      <c r="AE4272" s="149" t="s">
        <v>271</v>
      </c>
      <c r="AF4272" s="149"/>
      <c r="AG4272" s="149" t="s">
        <v>1098</v>
      </c>
      <c r="AH4272" s="149" t="s">
        <v>273</v>
      </c>
      <c r="AI4272" s="158">
        <v>90</v>
      </c>
      <c r="AJ4272" s="149"/>
      <c r="AK4272" s="159" t="s">
        <v>274</v>
      </c>
      <c r="AL4272" s="159" t="s">
        <v>274</v>
      </c>
      <c r="AM4272" s="149" t="s">
        <v>274</v>
      </c>
      <c r="AN4272" s="160">
        <v>4</v>
      </c>
      <c r="AO4272" s="149"/>
      <c r="AP4272" s="149" t="s">
        <v>274</v>
      </c>
      <c r="AQ4272" s="149" t="s">
        <v>275</v>
      </c>
      <c r="AR4272" s="158">
        <v>1</v>
      </c>
      <c r="AS4272" s="149" t="s">
        <v>275</v>
      </c>
      <c r="AT4272" s="149" t="s">
        <v>276</v>
      </c>
      <c r="AU4272" s="161">
        <v>1</v>
      </c>
      <c r="AV4272" s="159">
        <v>6034.48</v>
      </c>
      <c r="AW4272" s="159">
        <v>241.38</v>
      </c>
      <c r="AX4272" s="149" t="s">
        <v>274</v>
      </c>
      <c r="AY4272" s="159">
        <v>66.42</v>
      </c>
      <c r="AZ4272" s="159">
        <v>66.42</v>
      </c>
      <c r="BA4272" s="159">
        <v>265.68</v>
      </c>
      <c r="BB4272" s="159">
        <v>5394.58</v>
      </c>
      <c r="BC4272" s="162" t="s">
        <v>274</v>
      </c>
      <c r="BD4272" s="162">
        <v>0</v>
      </c>
      <c r="BE4272" s="159">
        <v>639.9</v>
      </c>
      <c r="BF4272" s="159">
        <v>639.9</v>
      </c>
      <c r="BG4272" s="159">
        <v>6034.48</v>
      </c>
    </row>
    <row r="4273" ht="28.05" customHeight="1" spans="1:59">
      <c r="A4273" s="149"/>
      <c r="B4273" s="149"/>
      <c r="C4273" s="149"/>
      <c r="D4273" s="149" t="s">
        <v>3726</v>
      </c>
      <c r="E4273" s="340" t="s">
        <v>18546</v>
      </c>
      <c r="F4273" s="149" t="s">
        <v>3726</v>
      </c>
      <c r="G4273" s="149" t="s">
        <v>18547</v>
      </c>
      <c r="H4273" s="149" t="s">
        <v>4413</v>
      </c>
      <c r="I4273" s="149" t="s">
        <v>18537</v>
      </c>
      <c r="J4273" s="149" t="s">
        <v>18548</v>
      </c>
      <c r="K4273" s="149"/>
      <c r="L4273" s="149" t="s">
        <v>262</v>
      </c>
      <c r="M4273" s="149"/>
      <c r="N4273" s="149" t="s">
        <v>263</v>
      </c>
      <c r="O4273" s="149" t="s">
        <v>214</v>
      </c>
      <c r="P4273" s="149" t="s">
        <v>53</v>
      </c>
      <c r="Q4273" s="149"/>
      <c r="R4273" s="149" t="s">
        <v>2521</v>
      </c>
      <c r="S4273" s="149" t="s">
        <v>4677</v>
      </c>
      <c r="T4273" s="149" t="s">
        <v>18539</v>
      </c>
      <c r="U4273" s="149" t="s">
        <v>267</v>
      </c>
      <c r="V4273" s="149"/>
      <c r="W4273" s="149"/>
      <c r="X4273" s="149" t="s">
        <v>336</v>
      </c>
      <c r="Y4273" s="149"/>
      <c r="Z4273" s="149"/>
      <c r="AA4273" s="149"/>
      <c r="AB4273" s="149" t="s">
        <v>269</v>
      </c>
      <c r="AC4273" s="149" t="s">
        <v>270</v>
      </c>
      <c r="AD4273" s="149" t="s">
        <v>18539</v>
      </c>
      <c r="AE4273" s="149" t="s">
        <v>271</v>
      </c>
      <c r="AF4273" s="149"/>
      <c r="AG4273" s="149" t="s">
        <v>1098</v>
      </c>
      <c r="AH4273" s="149" t="s">
        <v>273</v>
      </c>
      <c r="AI4273" s="158">
        <v>17</v>
      </c>
      <c r="AJ4273" s="149"/>
      <c r="AK4273" s="159" t="s">
        <v>274</v>
      </c>
      <c r="AL4273" s="159" t="s">
        <v>274</v>
      </c>
      <c r="AM4273" s="149" t="s">
        <v>274</v>
      </c>
      <c r="AN4273" s="160">
        <v>4</v>
      </c>
      <c r="AO4273" s="149"/>
      <c r="AP4273" s="149" t="s">
        <v>274</v>
      </c>
      <c r="AQ4273" s="149" t="s">
        <v>275</v>
      </c>
      <c r="AR4273" s="158">
        <v>1</v>
      </c>
      <c r="AS4273" s="149" t="s">
        <v>275</v>
      </c>
      <c r="AT4273" s="149" t="s">
        <v>276</v>
      </c>
      <c r="AU4273" s="161">
        <v>1</v>
      </c>
      <c r="AV4273" s="159">
        <v>39380.53</v>
      </c>
      <c r="AW4273" s="159">
        <v>1575.22</v>
      </c>
      <c r="AX4273" s="149" t="s">
        <v>274</v>
      </c>
      <c r="AY4273" s="159">
        <v>393.8</v>
      </c>
      <c r="AZ4273" s="159">
        <v>393.8</v>
      </c>
      <c r="BA4273" s="159">
        <v>1575.2</v>
      </c>
      <c r="BB4273" s="159">
        <v>6694.73</v>
      </c>
      <c r="BC4273" s="162" t="s">
        <v>274</v>
      </c>
      <c r="BD4273" s="162">
        <v>0</v>
      </c>
      <c r="BE4273" s="159">
        <v>32685.8</v>
      </c>
      <c r="BF4273" s="159">
        <v>32685.8</v>
      </c>
      <c r="BG4273" s="159">
        <v>39380.53</v>
      </c>
    </row>
    <row r="4274" ht="28.05" customHeight="1" spans="1:59">
      <c r="A4274" s="149"/>
      <c r="B4274" s="149"/>
      <c r="C4274" s="149"/>
      <c r="D4274" s="149" t="s">
        <v>3726</v>
      </c>
      <c r="E4274" s="340" t="s">
        <v>18549</v>
      </c>
      <c r="F4274" s="149" t="s">
        <v>3726</v>
      </c>
      <c r="G4274" s="149" t="s">
        <v>18550</v>
      </c>
      <c r="H4274" s="149" t="s">
        <v>18469</v>
      </c>
      <c r="I4274" s="149" t="s">
        <v>18551</v>
      </c>
      <c r="J4274" s="149" t="s">
        <v>18552</v>
      </c>
      <c r="K4274" s="149"/>
      <c r="L4274" s="149" t="s">
        <v>287</v>
      </c>
      <c r="M4274" s="149"/>
      <c r="N4274" s="149" t="s">
        <v>263</v>
      </c>
      <c r="O4274" s="149" t="s">
        <v>214</v>
      </c>
      <c r="P4274" s="149" t="s">
        <v>53</v>
      </c>
      <c r="Q4274" s="149"/>
      <c r="R4274" s="149" t="s">
        <v>3952</v>
      </c>
      <c r="S4274" s="149" t="s">
        <v>6016</v>
      </c>
      <c r="T4274" s="149" t="s">
        <v>3699</v>
      </c>
      <c r="U4274" s="149" t="s">
        <v>267</v>
      </c>
      <c r="V4274" s="149"/>
      <c r="W4274" s="149"/>
      <c r="X4274" s="149" t="s">
        <v>336</v>
      </c>
      <c r="Y4274" s="149"/>
      <c r="Z4274" s="149"/>
      <c r="AA4274" s="149"/>
      <c r="AB4274" s="149" t="s">
        <v>269</v>
      </c>
      <c r="AC4274" s="149" t="s">
        <v>270</v>
      </c>
      <c r="AD4274" s="149" t="s">
        <v>3699</v>
      </c>
      <c r="AE4274" s="149" t="s">
        <v>271</v>
      </c>
      <c r="AF4274" s="149"/>
      <c r="AG4274" s="149" t="s">
        <v>1098</v>
      </c>
      <c r="AH4274" s="149" t="s">
        <v>273</v>
      </c>
      <c r="AI4274" s="158">
        <v>67</v>
      </c>
      <c r="AJ4274" s="149"/>
      <c r="AK4274" s="159" t="s">
        <v>274</v>
      </c>
      <c r="AL4274" s="159" t="s">
        <v>274</v>
      </c>
      <c r="AM4274" s="149" t="s">
        <v>274</v>
      </c>
      <c r="AN4274" s="160">
        <v>4</v>
      </c>
      <c r="AO4274" s="149"/>
      <c r="AP4274" s="149" t="s">
        <v>274</v>
      </c>
      <c r="AQ4274" s="149" t="s">
        <v>275</v>
      </c>
      <c r="AR4274" s="158">
        <v>1</v>
      </c>
      <c r="AS4274" s="149" t="s">
        <v>275</v>
      </c>
      <c r="AT4274" s="149" t="s">
        <v>276</v>
      </c>
      <c r="AU4274" s="161">
        <v>1</v>
      </c>
      <c r="AV4274" s="159">
        <v>33232.76</v>
      </c>
      <c r="AW4274" s="159">
        <v>1329.31</v>
      </c>
      <c r="AX4274" s="149" t="s">
        <v>274</v>
      </c>
      <c r="AY4274" s="159">
        <v>342.39</v>
      </c>
      <c r="AZ4274" s="159">
        <v>342.39</v>
      </c>
      <c r="BA4274" s="159">
        <v>1369.56</v>
      </c>
      <c r="BB4274" s="159">
        <v>21974.02</v>
      </c>
      <c r="BC4274" s="162" t="s">
        <v>274</v>
      </c>
      <c r="BD4274" s="162">
        <v>0</v>
      </c>
      <c r="BE4274" s="159">
        <v>11258.74</v>
      </c>
      <c r="BF4274" s="159">
        <v>11258.74</v>
      </c>
      <c r="BG4274" s="159">
        <v>33232.76</v>
      </c>
    </row>
    <row r="4275" ht="28.05" customHeight="1" spans="1:59">
      <c r="A4275" s="149"/>
      <c r="B4275" s="149"/>
      <c r="C4275" s="149"/>
      <c r="D4275" s="149" t="s">
        <v>3726</v>
      </c>
      <c r="E4275" s="340" t="s">
        <v>18553</v>
      </c>
      <c r="F4275" s="149" t="s">
        <v>3726</v>
      </c>
      <c r="G4275" s="149" t="s">
        <v>18554</v>
      </c>
      <c r="H4275" s="149" t="s">
        <v>18555</v>
      </c>
      <c r="I4275" s="149" t="s">
        <v>8409</v>
      </c>
      <c r="J4275" s="149" t="s">
        <v>18556</v>
      </c>
      <c r="K4275" s="149"/>
      <c r="L4275" s="149" t="s">
        <v>287</v>
      </c>
      <c r="M4275" s="149"/>
      <c r="N4275" s="149" t="s">
        <v>263</v>
      </c>
      <c r="O4275" s="149" t="s">
        <v>214</v>
      </c>
      <c r="P4275" s="149" t="s">
        <v>53</v>
      </c>
      <c r="Q4275" s="149"/>
      <c r="R4275" s="149" t="s">
        <v>18544</v>
      </c>
      <c r="S4275" s="149" t="s">
        <v>4928</v>
      </c>
      <c r="T4275" s="149" t="s">
        <v>18545</v>
      </c>
      <c r="U4275" s="149" t="s">
        <v>267</v>
      </c>
      <c r="V4275" s="149"/>
      <c r="W4275" s="149"/>
      <c r="X4275" s="149" t="s">
        <v>268</v>
      </c>
      <c r="Y4275" s="149"/>
      <c r="Z4275" s="149"/>
      <c r="AA4275" s="149"/>
      <c r="AB4275" s="149" t="s">
        <v>269</v>
      </c>
      <c r="AC4275" s="149" t="s">
        <v>270</v>
      </c>
      <c r="AD4275" s="149" t="s">
        <v>18545</v>
      </c>
      <c r="AE4275" s="149" t="s">
        <v>271</v>
      </c>
      <c r="AF4275" s="149"/>
      <c r="AG4275" s="149" t="s">
        <v>1098</v>
      </c>
      <c r="AH4275" s="149" t="s">
        <v>273</v>
      </c>
      <c r="AI4275" s="158">
        <v>90</v>
      </c>
      <c r="AJ4275" s="149"/>
      <c r="AK4275" s="159" t="s">
        <v>274</v>
      </c>
      <c r="AL4275" s="159" t="s">
        <v>274</v>
      </c>
      <c r="AM4275" s="149" t="s">
        <v>274</v>
      </c>
      <c r="AN4275" s="160">
        <v>4</v>
      </c>
      <c r="AO4275" s="149"/>
      <c r="AP4275" s="149" t="s">
        <v>274</v>
      </c>
      <c r="AQ4275" s="149" t="s">
        <v>275</v>
      </c>
      <c r="AR4275" s="158">
        <v>1</v>
      </c>
      <c r="AS4275" s="149" t="s">
        <v>275</v>
      </c>
      <c r="AT4275" s="149" t="s">
        <v>276</v>
      </c>
      <c r="AU4275" s="161">
        <v>1</v>
      </c>
      <c r="AV4275" s="159">
        <v>159482.76</v>
      </c>
      <c r="AW4275" s="159">
        <v>6379.31</v>
      </c>
      <c r="AX4275" s="149" t="s">
        <v>274</v>
      </c>
      <c r="AY4275" s="159">
        <v>1754.29</v>
      </c>
      <c r="AZ4275" s="159">
        <v>1754.29</v>
      </c>
      <c r="BA4275" s="159">
        <v>7017.16</v>
      </c>
      <c r="BB4275" s="159">
        <v>142577.71</v>
      </c>
      <c r="BC4275" s="162" t="s">
        <v>274</v>
      </c>
      <c r="BD4275" s="162">
        <v>0</v>
      </c>
      <c r="BE4275" s="159">
        <v>16905.05</v>
      </c>
      <c r="BF4275" s="159">
        <v>16905.05</v>
      </c>
      <c r="BG4275" s="159">
        <v>159482.76</v>
      </c>
    </row>
    <row r="4276" ht="28.05" customHeight="1" spans="1:59">
      <c r="A4276" s="149"/>
      <c r="B4276" s="149"/>
      <c r="C4276" s="149"/>
      <c r="D4276" s="149" t="s">
        <v>3726</v>
      </c>
      <c r="E4276" s="340" t="s">
        <v>18557</v>
      </c>
      <c r="F4276" s="149" t="s">
        <v>3726</v>
      </c>
      <c r="G4276" s="149" t="s">
        <v>18558</v>
      </c>
      <c r="H4276" s="149" t="s">
        <v>6384</v>
      </c>
      <c r="I4276" s="149" t="s">
        <v>6385</v>
      </c>
      <c r="J4276" s="149" t="s">
        <v>18559</v>
      </c>
      <c r="K4276" s="149"/>
      <c r="L4276" s="149" t="s">
        <v>262</v>
      </c>
      <c r="M4276" s="149"/>
      <c r="N4276" s="149" t="s">
        <v>263</v>
      </c>
      <c r="O4276" s="149" t="s">
        <v>214</v>
      </c>
      <c r="P4276" s="149" t="s">
        <v>53</v>
      </c>
      <c r="Q4276" s="149"/>
      <c r="R4276" s="149" t="s">
        <v>4599</v>
      </c>
      <c r="S4276" s="149" t="s">
        <v>6388</v>
      </c>
      <c r="T4276" s="149" t="s">
        <v>1280</v>
      </c>
      <c r="U4276" s="149" t="s">
        <v>267</v>
      </c>
      <c r="V4276" s="149"/>
      <c r="W4276" s="149"/>
      <c r="X4276" s="149" t="s">
        <v>268</v>
      </c>
      <c r="Y4276" s="149"/>
      <c r="Z4276" s="149"/>
      <c r="AA4276" s="149"/>
      <c r="AB4276" s="149" t="s">
        <v>269</v>
      </c>
      <c r="AC4276" s="149" t="s">
        <v>270</v>
      </c>
      <c r="AD4276" s="149" t="s">
        <v>1280</v>
      </c>
      <c r="AE4276" s="149" t="s">
        <v>271</v>
      </c>
      <c r="AF4276" s="149"/>
      <c r="AG4276" s="149" t="s">
        <v>1098</v>
      </c>
      <c r="AH4276" s="149" t="s">
        <v>273</v>
      </c>
      <c r="AI4276" s="158">
        <v>57</v>
      </c>
      <c r="AJ4276" s="149"/>
      <c r="AK4276" s="159" t="s">
        <v>274</v>
      </c>
      <c r="AL4276" s="159" t="s">
        <v>274</v>
      </c>
      <c r="AM4276" s="149" t="s">
        <v>274</v>
      </c>
      <c r="AN4276" s="160">
        <v>4</v>
      </c>
      <c r="AO4276" s="149"/>
      <c r="AP4276" s="149" t="s">
        <v>274</v>
      </c>
      <c r="AQ4276" s="149" t="s">
        <v>275</v>
      </c>
      <c r="AR4276" s="158">
        <v>1</v>
      </c>
      <c r="AS4276" s="149" t="s">
        <v>275</v>
      </c>
      <c r="AT4276" s="149" t="s">
        <v>276</v>
      </c>
      <c r="AU4276" s="161">
        <v>1</v>
      </c>
      <c r="AV4276" s="159">
        <v>5132.74</v>
      </c>
      <c r="AW4276" s="159">
        <v>205.31</v>
      </c>
      <c r="AX4276" s="149" t="s">
        <v>274</v>
      </c>
      <c r="AY4276" s="159">
        <v>51.32</v>
      </c>
      <c r="AZ4276" s="159">
        <v>51.32</v>
      </c>
      <c r="BA4276" s="159">
        <v>205.28</v>
      </c>
      <c r="BB4276" s="159">
        <v>2925.77</v>
      </c>
      <c r="BC4276" s="162" t="s">
        <v>274</v>
      </c>
      <c r="BD4276" s="162">
        <v>0</v>
      </c>
      <c r="BE4276" s="159">
        <v>2206.97</v>
      </c>
      <c r="BF4276" s="159">
        <v>2206.97</v>
      </c>
      <c r="BG4276" s="159">
        <v>5132.74</v>
      </c>
    </row>
    <row r="4277" ht="28.05" customHeight="1" spans="1:59">
      <c r="A4277" s="149"/>
      <c r="B4277" s="149"/>
      <c r="C4277" s="149"/>
      <c r="D4277" s="149" t="s">
        <v>3726</v>
      </c>
      <c r="E4277" s="340" t="s">
        <v>18560</v>
      </c>
      <c r="F4277" s="149" t="s">
        <v>3726</v>
      </c>
      <c r="G4277" s="149" t="s">
        <v>18561</v>
      </c>
      <c r="H4277" s="149" t="s">
        <v>14176</v>
      </c>
      <c r="I4277" s="149" t="s">
        <v>18562</v>
      </c>
      <c r="J4277" s="149" t="s">
        <v>18563</v>
      </c>
      <c r="K4277" s="149"/>
      <c r="L4277" s="149" t="s">
        <v>262</v>
      </c>
      <c r="M4277" s="149"/>
      <c r="N4277" s="149" t="s">
        <v>263</v>
      </c>
      <c r="O4277" s="149" t="s">
        <v>214</v>
      </c>
      <c r="P4277" s="149" t="s">
        <v>53</v>
      </c>
      <c r="Q4277" s="149"/>
      <c r="R4277" s="149" t="s">
        <v>2512</v>
      </c>
      <c r="S4277" s="149" t="s">
        <v>4131</v>
      </c>
      <c r="T4277" s="149" t="s">
        <v>18539</v>
      </c>
      <c r="U4277" s="149" t="s">
        <v>267</v>
      </c>
      <c r="V4277" s="149"/>
      <c r="W4277" s="149"/>
      <c r="X4277" s="149" t="s">
        <v>336</v>
      </c>
      <c r="Y4277" s="149"/>
      <c r="Z4277" s="149"/>
      <c r="AA4277" s="149"/>
      <c r="AB4277" s="149" t="s">
        <v>269</v>
      </c>
      <c r="AC4277" s="149" t="s">
        <v>270</v>
      </c>
      <c r="AD4277" s="149" t="s">
        <v>18539</v>
      </c>
      <c r="AE4277" s="149" t="s">
        <v>271</v>
      </c>
      <c r="AF4277" s="149"/>
      <c r="AG4277" s="149" t="s">
        <v>1098</v>
      </c>
      <c r="AH4277" s="149" t="s">
        <v>273</v>
      </c>
      <c r="AI4277" s="158">
        <v>17</v>
      </c>
      <c r="AJ4277" s="149"/>
      <c r="AK4277" s="159" t="s">
        <v>274</v>
      </c>
      <c r="AL4277" s="159" t="s">
        <v>274</v>
      </c>
      <c r="AM4277" s="149" t="s">
        <v>274</v>
      </c>
      <c r="AN4277" s="160">
        <v>4</v>
      </c>
      <c r="AO4277" s="149"/>
      <c r="AP4277" s="149" t="s">
        <v>274</v>
      </c>
      <c r="AQ4277" s="149" t="s">
        <v>275</v>
      </c>
      <c r="AR4277" s="158">
        <v>1</v>
      </c>
      <c r="AS4277" s="149" t="s">
        <v>275</v>
      </c>
      <c r="AT4277" s="149" t="s">
        <v>276</v>
      </c>
      <c r="AU4277" s="161">
        <v>1</v>
      </c>
      <c r="AV4277" s="159">
        <v>8141.59</v>
      </c>
      <c r="AW4277" s="159">
        <v>325.66</v>
      </c>
      <c r="AX4277" s="149" t="s">
        <v>274</v>
      </c>
      <c r="AY4277" s="159">
        <v>81.42</v>
      </c>
      <c r="AZ4277" s="159">
        <v>81.42</v>
      </c>
      <c r="BA4277" s="159">
        <v>325.68</v>
      </c>
      <c r="BB4277" s="159">
        <v>1384.14</v>
      </c>
      <c r="BC4277" s="162" t="s">
        <v>274</v>
      </c>
      <c r="BD4277" s="162">
        <v>0</v>
      </c>
      <c r="BE4277" s="159">
        <v>6757.45</v>
      </c>
      <c r="BF4277" s="159">
        <v>6757.45</v>
      </c>
      <c r="BG4277" s="159">
        <v>8141.59</v>
      </c>
    </row>
    <row r="4278" ht="28.05" customHeight="1" spans="1:59">
      <c r="A4278" s="149"/>
      <c r="B4278" s="149"/>
      <c r="C4278" s="149"/>
      <c r="D4278" s="149" t="s">
        <v>3726</v>
      </c>
      <c r="E4278" s="340" t="s">
        <v>18564</v>
      </c>
      <c r="F4278" s="149" t="s">
        <v>3726</v>
      </c>
      <c r="G4278" s="149" t="s">
        <v>18565</v>
      </c>
      <c r="H4278" s="149" t="s">
        <v>6384</v>
      </c>
      <c r="I4278" s="149" t="s">
        <v>6385</v>
      </c>
      <c r="J4278" s="149" t="s">
        <v>18566</v>
      </c>
      <c r="K4278" s="149"/>
      <c r="L4278" s="149" t="s">
        <v>262</v>
      </c>
      <c r="M4278" s="149"/>
      <c r="N4278" s="149" t="s">
        <v>263</v>
      </c>
      <c r="O4278" s="149" t="s">
        <v>214</v>
      </c>
      <c r="P4278" s="149" t="s">
        <v>53</v>
      </c>
      <c r="Q4278" s="149"/>
      <c r="R4278" s="149" t="s">
        <v>4599</v>
      </c>
      <c r="S4278" s="149" t="s">
        <v>6388</v>
      </c>
      <c r="T4278" s="149" t="s">
        <v>1280</v>
      </c>
      <c r="U4278" s="149" t="s">
        <v>267</v>
      </c>
      <c r="V4278" s="149"/>
      <c r="W4278" s="149"/>
      <c r="X4278" s="149" t="s">
        <v>268</v>
      </c>
      <c r="Y4278" s="149"/>
      <c r="Z4278" s="149"/>
      <c r="AA4278" s="149"/>
      <c r="AB4278" s="149" t="s">
        <v>269</v>
      </c>
      <c r="AC4278" s="149" t="s">
        <v>270</v>
      </c>
      <c r="AD4278" s="149" t="s">
        <v>1280</v>
      </c>
      <c r="AE4278" s="149" t="s">
        <v>271</v>
      </c>
      <c r="AF4278" s="149"/>
      <c r="AG4278" s="149" t="s">
        <v>1098</v>
      </c>
      <c r="AH4278" s="149" t="s">
        <v>273</v>
      </c>
      <c r="AI4278" s="158">
        <v>57</v>
      </c>
      <c r="AJ4278" s="149"/>
      <c r="AK4278" s="159" t="s">
        <v>274</v>
      </c>
      <c r="AL4278" s="159" t="s">
        <v>274</v>
      </c>
      <c r="AM4278" s="149" t="s">
        <v>274</v>
      </c>
      <c r="AN4278" s="160">
        <v>4</v>
      </c>
      <c r="AO4278" s="149"/>
      <c r="AP4278" s="149" t="s">
        <v>274</v>
      </c>
      <c r="AQ4278" s="149" t="s">
        <v>275</v>
      </c>
      <c r="AR4278" s="158">
        <v>1</v>
      </c>
      <c r="AS4278" s="149" t="s">
        <v>275</v>
      </c>
      <c r="AT4278" s="149" t="s">
        <v>276</v>
      </c>
      <c r="AU4278" s="161">
        <v>1</v>
      </c>
      <c r="AV4278" s="159">
        <v>5132.74</v>
      </c>
      <c r="AW4278" s="159">
        <v>205.31</v>
      </c>
      <c r="AX4278" s="149" t="s">
        <v>274</v>
      </c>
      <c r="AY4278" s="159">
        <v>51.32</v>
      </c>
      <c r="AZ4278" s="159">
        <v>51.32</v>
      </c>
      <c r="BA4278" s="159">
        <v>205.28</v>
      </c>
      <c r="BB4278" s="159">
        <v>2925.77</v>
      </c>
      <c r="BC4278" s="162" t="s">
        <v>274</v>
      </c>
      <c r="BD4278" s="162">
        <v>0</v>
      </c>
      <c r="BE4278" s="159">
        <v>2206.97</v>
      </c>
      <c r="BF4278" s="159">
        <v>2206.97</v>
      </c>
      <c r="BG4278" s="159">
        <v>5132.74</v>
      </c>
    </row>
    <row r="4279" ht="28.05" customHeight="1" spans="1:59">
      <c r="A4279" s="149"/>
      <c r="B4279" s="149"/>
      <c r="C4279" s="149"/>
      <c r="D4279" s="149" t="s">
        <v>3726</v>
      </c>
      <c r="E4279" s="340" t="s">
        <v>18567</v>
      </c>
      <c r="F4279" s="149" t="s">
        <v>3726</v>
      </c>
      <c r="G4279" s="149" t="s">
        <v>18568</v>
      </c>
      <c r="H4279" s="149" t="s">
        <v>18469</v>
      </c>
      <c r="I4279" s="149" t="s">
        <v>18569</v>
      </c>
      <c r="J4279" s="149" t="s">
        <v>18570</v>
      </c>
      <c r="K4279" s="149"/>
      <c r="L4279" s="149" t="s">
        <v>287</v>
      </c>
      <c r="M4279" s="149"/>
      <c r="N4279" s="149" t="s">
        <v>263</v>
      </c>
      <c r="O4279" s="149" t="s">
        <v>214</v>
      </c>
      <c r="P4279" s="149" t="s">
        <v>53</v>
      </c>
      <c r="Q4279" s="149"/>
      <c r="R4279" s="149" t="s">
        <v>3952</v>
      </c>
      <c r="S4279" s="149" t="s">
        <v>6016</v>
      </c>
      <c r="T4279" s="149" t="s">
        <v>3699</v>
      </c>
      <c r="U4279" s="149" t="s">
        <v>267</v>
      </c>
      <c r="V4279" s="149"/>
      <c r="W4279" s="149"/>
      <c r="X4279" s="149" t="s">
        <v>336</v>
      </c>
      <c r="Y4279" s="149"/>
      <c r="Z4279" s="149"/>
      <c r="AA4279" s="149"/>
      <c r="AB4279" s="149" t="s">
        <v>269</v>
      </c>
      <c r="AC4279" s="149" t="s">
        <v>270</v>
      </c>
      <c r="AD4279" s="149" t="s">
        <v>3699</v>
      </c>
      <c r="AE4279" s="149" t="s">
        <v>271</v>
      </c>
      <c r="AF4279" s="149"/>
      <c r="AG4279" s="149" t="s">
        <v>1098</v>
      </c>
      <c r="AH4279" s="149" t="s">
        <v>273</v>
      </c>
      <c r="AI4279" s="158">
        <v>67</v>
      </c>
      <c r="AJ4279" s="149"/>
      <c r="AK4279" s="159" t="s">
        <v>274</v>
      </c>
      <c r="AL4279" s="159" t="s">
        <v>274</v>
      </c>
      <c r="AM4279" s="149" t="s">
        <v>274</v>
      </c>
      <c r="AN4279" s="160">
        <v>4</v>
      </c>
      <c r="AO4279" s="149"/>
      <c r="AP4279" s="149" t="s">
        <v>274</v>
      </c>
      <c r="AQ4279" s="149" t="s">
        <v>275</v>
      </c>
      <c r="AR4279" s="158">
        <v>1</v>
      </c>
      <c r="AS4279" s="149" t="s">
        <v>275</v>
      </c>
      <c r="AT4279" s="149" t="s">
        <v>276</v>
      </c>
      <c r="AU4279" s="161">
        <v>1</v>
      </c>
      <c r="AV4279" s="159">
        <v>32974.14</v>
      </c>
      <c r="AW4279" s="159">
        <v>1318.97</v>
      </c>
      <c r="AX4279" s="149" t="s">
        <v>274</v>
      </c>
      <c r="AY4279" s="159">
        <v>339.74</v>
      </c>
      <c r="AZ4279" s="159">
        <v>339.74</v>
      </c>
      <c r="BA4279" s="159">
        <v>1358.96</v>
      </c>
      <c r="BB4279" s="159">
        <v>21802.84</v>
      </c>
      <c r="BC4279" s="162" t="s">
        <v>274</v>
      </c>
      <c r="BD4279" s="162">
        <v>0</v>
      </c>
      <c r="BE4279" s="159">
        <v>11171.3</v>
      </c>
      <c r="BF4279" s="159">
        <v>11171.3</v>
      </c>
      <c r="BG4279" s="159">
        <v>32974.14</v>
      </c>
    </row>
    <row r="4280" ht="28.05" customHeight="1" spans="1:59">
      <c r="A4280" s="149"/>
      <c r="B4280" s="149"/>
      <c r="C4280" s="149"/>
      <c r="D4280" s="149" t="s">
        <v>3726</v>
      </c>
      <c r="E4280" s="340" t="s">
        <v>18571</v>
      </c>
      <c r="F4280" s="149" t="s">
        <v>3726</v>
      </c>
      <c r="G4280" s="149" t="s">
        <v>18572</v>
      </c>
      <c r="H4280" s="149" t="s">
        <v>14176</v>
      </c>
      <c r="I4280" s="149" t="s">
        <v>18562</v>
      </c>
      <c r="J4280" s="149" t="s">
        <v>18573</v>
      </c>
      <c r="K4280" s="149"/>
      <c r="L4280" s="149" t="s">
        <v>262</v>
      </c>
      <c r="M4280" s="149"/>
      <c r="N4280" s="149" t="s">
        <v>263</v>
      </c>
      <c r="O4280" s="149" t="s">
        <v>214</v>
      </c>
      <c r="P4280" s="149" t="s">
        <v>53</v>
      </c>
      <c r="Q4280" s="149"/>
      <c r="R4280" s="149" t="s">
        <v>2512</v>
      </c>
      <c r="S4280" s="149" t="s">
        <v>4131</v>
      </c>
      <c r="T4280" s="149" t="s">
        <v>18539</v>
      </c>
      <c r="U4280" s="149" t="s">
        <v>267</v>
      </c>
      <c r="V4280" s="149"/>
      <c r="W4280" s="149"/>
      <c r="X4280" s="149" t="s">
        <v>336</v>
      </c>
      <c r="Y4280" s="149"/>
      <c r="Z4280" s="149"/>
      <c r="AA4280" s="149"/>
      <c r="AB4280" s="149" t="s">
        <v>269</v>
      </c>
      <c r="AC4280" s="149" t="s">
        <v>270</v>
      </c>
      <c r="AD4280" s="149" t="s">
        <v>18539</v>
      </c>
      <c r="AE4280" s="149" t="s">
        <v>271</v>
      </c>
      <c r="AF4280" s="149"/>
      <c r="AG4280" s="149" t="s">
        <v>1098</v>
      </c>
      <c r="AH4280" s="149" t="s">
        <v>273</v>
      </c>
      <c r="AI4280" s="158">
        <v>17</v>
      </c>
      <c r="AJ4280" s="149"/>
      <c r="AK4280" s="159" t="s">
        <v>274</v>
      </c>
      <c r="AL4280" s="159" t="s">
        <v>274</v>
      </c>
      <c r="AM4280" s="149" t="s">
        <v>274</v>
      </c>
      <c r="AN4280" s="160">
        <v>4</v>
      </c>
      <c r="AO4280" s="149"/>
      <c r="AP4280" s="149" t="s">
        <v>274</v>
      </c>
      <c r="AQ4280" s="149" t="s">
        <v>275</v>
      </c>
      <c r="AR4280" s="158">
        <v>1</v>
      </c>
      <c r="AS4280" s="149" t="s">
        <v>275</v>
      </c>
      <c r="AT4280" s="149" t="s">
        <v>276</v>
      </c>
      <c r="AU4280" s="161">
        <v>1</v>
      </c>
      <c r="AV4280" s="159">
        <v>8141.59</v>
      </c>
      <c r="AW4280" s="159">
        <v>325.66</v>
      </c>
      <c r="AX4280" s="149" t="s">
        <v>274</v>
      </c>
      <c r="AY4280" s="159">
        <v>81.42</v>
      </c>
      <c r="AZ4280" s="159">
        <v>81.42</v>
      </c>
      <c r="BA4280" s="159">
        <v>325.68</v>
      </c>
      <c r="BB4280" s="159">
        <v>1384.14</v>
      </c>
      <c r="BC4280" s="162" t="s">
        <v>274</v>
      </c>
      <c r="BD4280" s="162">
        <v>0</v>
      </c>
      <c r="BE4280" s="159">
        <v>6757.45</v>
      </c>
      <c r="BF4280" s="159">
        <v>6757.45</v>
      </c>
      <c r="BG4280" s="159">
        <v>8141.59</v>
      </c>
    </row>
    <row r="4281" ht="28.05" customHeight="1" spans="1:59">
      <c r="A4281" s="149"/>
      <c r="B4281" s="149"/>
      <c r="C4281" s="149"/>
      <c r="D4281" s="149" t="s">
        <v>3726</v>
      </c>
      <c r="E4281" s="340" t="s">
        <v>18574</v>
      </c>
      <c r="F4281" s="149" t="s">
        <v>3726</v>
      </c>
      <c r="G4281" s="149" t="s">
        <v>18575</v>
      </c>
      <c r="H4281" s="149" t="s">
        <v>18555</v>
      </c>
      <c r="I4281" s="149" t="s">
        <v>8409</v>
      </c>
      <c r="J4281" s="149" t="s">
        <v>18576</v>
      </c>
      <c r="K4281" s="149"/>
      <c r="L4281" s="149" t="s">
        <v>287</v>
      </c>
      <c r="M4281" s="149"/>
      <c r="N4281" s="149" t="s">
        <v>263</v>
      </c>
      <c r="O4281" s="149" t="s">
        <v>214</v>
      </c>
      <c r="P4281" s="149" t="s">
        <v>53</v>
      </c>
      <c r="Q4281" s="149"/>
      <c r="R4281" s="149" t="s">
        <v>18544</v>
      </c>
      <c r="S4281" s="149" t="s">
        <v>4928</v>
      </c>
      <c r="T4281" s="149" t="s">
        <v>18545</v>
      </c>
      <c r="U4281" s="149" t="s">
        <v>267</v>
      </c>
      <c r="V4281" s="149"/>
      <c r="W4281" s="149"/>
      <c r="X4281" s="149" t="s">
        <v>268</v>
      </c>
      <c r="Y4281" s="149"/>
      <c r="Z4281" s="149"/>
      <c r="AA4281" s="149"/>
      <c r="AB4281" s="149" t="s">
        <v>269</v>
      </c>
      <c r="AC4281" s="149" t="s">
        <v>270</v>
      </c>
      <c r="AD4281" s="149" t="s">
        <v>18545</v>
      </c>
      <c r="AE4281" s="149" t="s">
        <v>271</v>
      </c>
      <c r="AF4281" s="149"/>
      <c r="AG4281" s="149" t="s">
        <v>1098</v>
      </c>
      <c r="AH4281" s="149" t="s">
        <v>273</v>
      </c>
      <c r="AI4281" s="158">
        <v>90</v>
      </c>
      <c r="AJ4281" s="149"/>
      <c r="AK4281" s="159" t="s">
        <v>274</v>
      </c>
      <c r="AL4281" s="159" t="s">
        <v>274</v>
      </c>
      <c r="AM4281" s="149" t="s">
        <v>274</v>
      </c>
      <c r="AN4281" s="160">
        <v>4</v>
      </c>
      <c r="AO4281" s="149"/>
      <c r="AP4281" s="149" t="s">
        <v>274</v>
      </c>
      <c r="AQ4281" s="149" t="s">
        <v>275</v>
      </c>
      <c r="AR4281" s="158">
        <v>1</v>
      </c>
      <c r="AS4281" s="149" t="s">
        <v>275</v>
      </c>
      <c r="AT4281" s="149" t="s">
        <v>276</v>
      </c>
      <c r="AU4281" s="161">
        <v>1</v>
      </c>
      <c r="AV4281" s="159">
        <v>159482.76</v>
      </c>
      <c r="AW4281" s="159">
        <v>6379.31</v>
      </c>
      <c r="AX4281" s="149" t="s">
        <v>274</v>
      </c>
      <c r="AY4281" s="159">
        <v>1754.29</v>
      </c>
      <c r="AZ4281" s="159">
        <v>1754.29</v>
      </c>
      <c r="BA4281" s="159">
        <v>7017.16</v>
      </c>
      <c r="BB4281" s="159">
        <v>142577.71</v>
      </c>
      <c r="BC4281" s="162" t="s">
        <v>274</v>
      </c>
      <c r="BD4281" s="162">
        <v>0</v>
      </c>
      <c r="BE4281" s="159">
        <v>16905.05</v>
      </c>
      <c r="BF4281" s="159">
        <v>16905.05</v>
      </c>
      <c r="BG4281" s="159">
        <v>159482.76</v>
      </c>
    </row>
    <row r="4282" ht="28.05" customHeight="1" spans="1:59">
      <c r="A4282" s="149"/>
      <c r="B4282" s="149"/>
      <c r="C4282" s="149"/>
      <c r="D4282" s="149" t="s">
        <v>3726</v>
      </c>
      <c r="E4282" s="340" t="s">
        <v>18577</v>
      </c>
      <c r="F4282" s="149" t="s">
        <v>3726</v>
      </c>
      <c r="G4282" s="149" t="s">
        <v>18578</v>
      </c>
      <c r="H4282" s="149" t="s">
        <v>6384</v>
      </c>
      <c r="I4282" s="149" t="s">
        <v>6385</v>
      </c>
      <c r="J4282" s="149" t="s">
        <v>18579</v>
      </c>
      <c r="K4282" s="149"/>
      <c r="L4282" s="149" t="s">
        <v>262</v>
      </c>
      <c r="M4282" s="149"/>
      <c r="N4282" s="149" t="s">
        <v>263</v>
      </c>
      <c r="O4282" s="149" t="s">
        <v>214</v>
      </c>
      <c r="P4282" s="149" t="s">
        <v>53</v>
      </c>
      <c r="Q4282" s="149"/>
      <c r="R4282" s="149" t="s">
        <v>4599</v>
      </c>
      <c r="S4282" s="149" t="s">
        <v>6388</v>
      </c>
      <c r="T4282" s="149" t="s">
        <v>1280</v>
      </c>
      <c r="U4282" s="149" t="s">
        <v>267</v>
      </c>
      <c r="V4282" s="149"/>
      <c r="W4282" s="149"/>
      <c r="X4282" s="149" t="s">
        <v>268</v>
      </c>
      <c r="Y4282" s="149"/>
      <c r="Z4282" s="149"/>
      <c r="AA4282" s="149"/>
      <c r="AB4282" s="149" t="s">
        <v>269</v>
      </c>
      <c r="AC4282" s="149" t="s">
        <v>270</v>
      </c>
      <c r="AD4282" s="149" t="s">
        <v>1280</v>
      </c>
      <c r="AE4282" s="149" t="s">
        <v>271</v>
      </c>
      <c r="AF4282" s="149"/>
      <c r="AG4282" s="149" t="s">
        <v>1098</v>
      </c>
      <c r="AH4282" s="149" t="s">
        <v>273</v>
      </c>
      <c r="AI4282" s="158">
        <v>57</v>
      </c>
      <c r="AJ4282" s="149"/>
      <c r="AK4282" s="159" t="s">
        <v>274</v>
      </c>
      <c r="AL4282" s="159" t="s">
        <v>274</v>
      </c>
      <c r="AM4282" s="149" t="s">
        <v>274</v>
      </c>
      <c r="AN4282" s="160">
        <v>4</v>
      </c>
      <c r="AO4282" s="149"/>
      <c r="AP4282" s="149" t="s">
        <v>274</v>
      </c>
      <c r="AQ4282" s="149" t="s">
        <v>275</v>
      </c>
      <c r="AR4282" s="158">
        <v>1</v>
      </c>
      <c r="AS4282" s="149" t="s">
        <v>275</v>
      </c>
      <c r="AT4282" s="149" t="s">
        <v>276</v>
      </c>
      <c r="AU4282" s="161">
        <v>1</v>
      </c>
      <c r="AV4282" s="159">
        <v>5132.74</v>
      </c>
      <c r="AW4282" s="159">
        <v>205.31</v>
      </c>
      <c r="AX4282" s="149" t="s">
        <v>274</v>
      </c>
      <c r="AY4282" s="159">
        <v>51.32</v>
      </c>
      <c r="AZ4282" s="159">
        <v>51.32</v>
      </c>
      <c r="BA4282" s="159">
        <v>205.28</v>
      </c>
      <c r="BB4282" s="159">
        <v>2925.77</v>
      </c>
      <c r="BC4282" s="162" t="s">
        <v>274</v>
      </c>
      <c r="BD4282" s="162">
        <v>0</v>
      </c>
      <c r="BE4282" s="159">
        <v>2206.97</v>
      </c>
      <c r="BF4282" s="159">
        <v>2206.97</v>
      </c>
      <c r="BG4282" s="159">
        <v>5132.74</v>
      </c>
    </row>
    <row r="4283" ht="28.05" customHeight="1" spans="1:59">
      <c r="A4283" s="149"/>
      <c r="B4283" s="149"/>
      <c r="C4283" s="149"/>
      <c r="D4283" s="149" t="s">
        <v>3726</v>
      </c>
      <c r="E4283" s="340" t="s">
        <v>18580</v>
      </c>
      <c r="F4283" s="149" t="s">
        <v>3726</v>
      </c>
      <c r="G4283" s="149" t="s">
        <v>18581</v>
      </c>
      <c r="H4283" s="149" t="s">
        <v>18469</v>
      </c>
      <c r="I4283" s="149" t="s">
        <v>18569</v>
      </c>
      <c r="J4283" s="149" t="s">
        <v>18582</v>
      </c>
      <c r="K4283" s="149"/>
      <c r="L4283" s="149" t="s">
        <v>287</v>
      </c>
      <c r="M4283" s="149"/>
      <c r="N4283" s="149" t="s">
        <v>263</v>
      </c>
      <c r="O4283" s="149" t="s">
        <v>214</v>
      </c>
      <c r="P4283" s="149" t="s">
        <v>53</v>
      </c>
      <c r="Q4283" s="149"/>
      <c r="R4283" s="149" t="s">
        <v>3952</v>
      </c>
      <c r="S4283" s="149" t="s">
        <v>6016</v>
      </c>
      <c r="T4283" s="149" t="s">
        <v>3699</v>
      </c>
      <c r="U4283" s="149" t="s">
        <v>267</v>
      </c>
      <c r="V4283" s="149"/>
      <c r="W4283" s="149"/>
      <c r="X4283" s="149" t="s">
        <v>336</v>
      </c>
      <c r="Y4283" s="149"/>
      <c r="Z4283" s="149"/>
      <c r="AA4283" s="149"/>
      <c r="AB4283" s="149" t="s">
        <v>269</v>
      </c>
      <c r="AC4283" s="149" t="s">
        <v>270</v>
      </c>
      <c r="AD4283" s="149" t="s">
        <v>3699</v>
      </c>
      <c r="AE4283" s="149" t="s">
        <v>271</v>
      </c>
      <c r="AF4283" s="149"/>
      <c r="AG4283" s="149" t="s">
        <v>1098</v>
      </c>
      <c r="AH4283" s="149" t="s">
        <v>273</v>
      </c>
      <c r="AI4283" s="158">
        <v>67</v>
      </c>
      <c r="AJ4283" s="149"/>
      <c r="AK4283" s="159" t="s">
        <v>274</v>
      </c>
      <c r="AL4283" s="159" t="s">
        <v>274</v>
      </c>
      <c r="AM4283" s="149" t="s">
        <v>274</v>
      </c>
      <c r="AN4283" s="160">
        <v>4</v>
      </c>
      <c r="AO4283" s="149"/>
      <c r="AP4283" s="149" t="s">
        <v>274</v>
      </c>
      <c r="AQ4283" s="149" t="s">
        <v>275</v>
      </c>
      <c r="AR4283" s="158">
        <v>1</v>
      </c>
      <c r="AS4283" s="149" t="s">
        <v>275</v>
      </c>
      <c r="AT4283" s="149" t="s">
        <v>276</v>
      </c>
      <c r="AU4283" s="161">
        <v>1</v>
      </c>
      <c r="AV4283" s="159">
        <v>32974.14</v>
      </c>
      <c r="AW4283" s="159">
        <v>1318.97</v>
      </c>
      <c r="AX4283" s="149" t="s">
        <v>274</v>
      </c>
      <c r="AY4283" s="159">
        <v>339.74</v>
      </c>
      <c r="AZ4283" s="159">
        <v>339.74</v>
      </c>
      <c r="BA4283" s="159">
        <v>1358.96</v>
      </c>
      <c r="BB4283" s="159">
        <v>21802.84</v>
      </c>
      <c r="BC4283" s="162" t="s">
        <v>274</v>
      </c>
      <c r="BD4283" s="162">
        <v>0</v>
      </c>
      <c r="BE4283" s="159">
        <v>11171.3</v>
      </c>
      <c r="BF4283" s="159">
        <v>11171.3</v>
      </c>
      <c r="BG4283" s="159">
        <v>32974.14</v>
      </c>
    </row>
    <row r="4284" ht="28.05" customHeight="1" spans="1:59">
      <c r="A4284" s="149"/>
      <c r="B4284" s="149"/>
      <c r="C4284" s="149"/>
      <c r="D4284" s="149" t="s">
        <v>3726</v>
      </c>
      <c r="E4284" s="340" t="s">
        <v>18583</v>
      </c>
      <c r="F4284" s="149" t="s">
        <v>3726</v>
      </c>
      <c r="G4284" s="149" t="s">
        <v>18584</v>
      </c>
      <c r="H4284" s="149" t="s">
        <v>18585</v>
      </c>
      <c r="I4284" s="149" t="s">
        <v>8459</v>
      </c>
      <c r="J4284" s="149" t="s">
        <v>18586</v>
      </c>
      <c r="K4284" s="149"/>
      <c r="L4284" s="149" t="s">
        <v>287</v>
      </c>
      <c r="M4284" s="149"/>
      <c r="N4284" s="149" t="s">
        <v>263</v>
      </c>
      <c r="O4284" s="149" t="s">
        <v>214</v>
      </c>
      <c r="P4284" s="149" t="s">
        <v>53</v>
      </c>
      <c r="Q4284" s="149"/>
      <c r="R4284" s="149" t="s">
        <v>18544</v>
      </c>
      <c r="S4284" s="149" t="s">
        <v>4928</v>
      </c>
      <c r="T4284" s="149" t="s">
        <v>18545</v>
      </c>
      <c r="U4284" s="149" t="s">
        <v>267</v>
      </c>
      <c r="V4284" s="149"/>
      <c r="W4284" s="149"/>
      <c r="X4284" s="149" t="s">
        <v>268</v>
      </c>
      <c r="Y4284" s="149"/>
      <c r="Z4284" s="149"/>
      <c r="AA4284" s="149"/>
      <c r="AB4284" s="149" t="s">
        <v>269</v>
      </c>
      <c r="AC4284" s="149" t="s">
        <v>270</v>
      </c>
      <c r="AD4284" s="149" t="s">
        <v>18545</v>
      </c>
      <c r="AE4284" s="149" t="s">
        <v>271</v>
      </c>
      <c r="AF4284" s="149"/>
      <c r="AG4284" s="149" t="s">
        <v>1098</v>
      </c>
      <c r="AH4284" s="149" t="s">
        <v>273</v>
      </c>
      <c r="AI4284" s="158">
        <v>90</v>
      </c>
      <c r="AJ4284" s="149"/>
      <c r="AK4284" s="159" t="s">
        <v>274</v>
      </c>
      <c r="AL4284" s="159" t="s">
        <v>274</v>
      </c>
      <c r="AM4284" s="149" t="s">
        <v>274</v>
      </c>
      <c r="AN4284" s="160">
        <v>4</v>
      </c>
      <c r="AO4284" s="149"/>
      <c r="AP4284" s="149" t="s">
        <v>274</v>
      </c>
      <c r="AQ4284" s="149" t="s">
        <v>275</v>
      </c>
      <c r="AR4284" s="158">
        <v>1</v>
      </c>
      <c r="AS4284" s="149" t="s">
        <v>275</v>
      </c>
      <c r="AT4284" s="149" t="s">
        <v>276</v>
      </c>
      <c r="AU4284" s="161">
        <v>1</v>
      </c>
      <c r="AV4284" s="159">
        <v>6896.55</v>
      </c>
      <c r="AW4284" s="159">
        <v>275.86</v>
      </c>
      <c r="AX4284" s="149" t="s">
        <v>274</v>
      </c>
      <c r="AY4284" s="159">
        <v>75.82</v>
      </c>
      <c r="AZ4284" s="159">
        <v>75.82</v>
      </c>
      <c r="BA4284" s="159">
        <v>303.29</v>
      </c>
      <c r="BB4284" s="159">
        <v>6165.74</v>
      </c>
      <c r="BC4284" s="162" t="s">
        <v>274</v>
      </c>
      <c r="BD4284" s="162">
        <v>0</v>
      </c>
      <c r="BE4284" s="159">
        <v>730.81</v>
      </c>
      <c r="BF4284" s="159">
        <v>730.81</v>
      </c>
      <c r="BG4284" s="159">
        <v>6896.55</v>
      </c>
    </row>
    <row r="4285" ht="28.05" customHeight="1" spans="1:59">
      <c r="A4285" s="149"/>
      <c r="B4285" s="149"/>
      <c r="C4285" s="149"/>
      <c r="D4285" s="149" t="s">
        <v>3726</v>
      </c>
      <c r="E4285" s="340" t="s">
        <v>18587</v>
      </c>
      <c r="F4285" s="149" t="s">
        <v>3726</v>
      </c>
      <c r="G4285" s="149" t="s">
        <v>18588</v>
      </c>
      <c r="H4285" s="149" t="s">
        <v>6384</v>
      </c>
      <c r="I4285" s="149" t="s">
        <v>6385</v>
      </c>
      <c r="J4285" s="149" t="s">
        <v>18589</v>
      </c>
      <c r="K4285" s="149"/>
      <c r="L4285" s="149" t="s">
        <v>262</v>
      </c>
      <c r="M4285" s="149"/>
      <c r="N4285" s="149" t="s">
        <v>263</v>
      </c>
      <c r="O4285" s="149" t="s">
        <v>214</v>
      </c>
      <c r="P4285" s="149" t="s">
        <v>53</v>
      </c>
      <c r="Q4285" s="149"/>
      <c r="R4285" s="149" t="s">
        <v>4599</v>
      </c>
      <c r="S4285" s="149" t="s">
        <v>6388</v>
      </c>
      <c r="T4285" s="149" t="s">
        <v>1280</v>
      </c>
      <c r="U4285" s="149" t="s">
        <v>267</v>
      </c>
      <c r="V4285" s="149"/>
      <c r="W4285" s="149"/>
      <c r="X4285" s="149" t="s">
        <v>268</v>
      </c>
      <c r="Y4285" s="149"/>
      <c r="Z4285" s="149"/>
      <c r="AA4285" s="149"/>
      <c r="AB4285" s="149" t="s">
        <v>269</v>
      </c>
      <c r="AC4285" s="149" t="s">
        <v>270</v>
      </c>
      <c r="AD4285" s="149" t="s">
        <v>1280</v>
      </c>
      <c r="AE4285" s="149" t="s">
        <v>271</v>
      </c>
      <c r="AF4285" s="149"/>
      <c r="AG4285" s="149" t="s">
        <v>1098</v>
      </c>
      <c r="AH4285" s="149" t="s">
        <v>273</v>
      </c>
      <c r="AI4285" s="158">
        <v>57</v>
      </c>
      <c r="AJ4285" s="149"/>
      <c r="AK4285" s="159" t="s">
        <v>274</v>
      </c>
      <c r="AL4285" s="159" t="s">
        <v>274</v>
      </c>
      <c r="AM4285" s="149" t="s">
        <v>274</v>
      </c>
      <c r="AN4285" s="160">
        <v>4</v>
      </c>
      <c r="AO4285" s="149"/>
      <c r="AP4285" s="149" t="s">
        <v>274</v>
      </c>
      <c r="AQ4285" s="149" t="s">
        <v>275</v>
      </c>
      <c r="AR4285" s="158">
        <v>1</v>
      </c>
      <c r="AS4285" s="149" t="s">
        <v>275</v>
      </c>
      <c r="AT4285" s="149" t="s">
        <v>276</v>
      </c>
      <c r="AU4285" s="161">
        <v>1</v>
      </c>
      <c r="AV4285" s="159">
        <v>5132.75</v>
      </c>
      <c r="AW4285" s="159">
        <v>205.31</v>
      </c>
      <c r="AX4285" s="149" t="s">
        <v>274</v>
      </c>
      <c r="AY4285" s="159">
        <v>51.32</v>
      </c>
      <c r="AZ4285" s="159">
        <v>51.32</v>
      </c>
      <c r="BA4285" s="159">
        <v>205.28</v>
      </c>
      <c r="BB4285" s="159">
        <v>2925.77</v>
      </c>
      <c r="BC4285" s="162" t="s">
        <v>274</v>
      </c>
      <c r="BD4285" s="162">
        <v>0</v>
      </c>
      <c r="BE4285" s="159">
        <v>2206.98</v>
      </c>
      <c r="BF4285" s="159">
        <v>2206.98</v>
      </c>
      <c r="BG4285" s="159">
        <v>5132.75</v>
      </c>
    </row>
    <row r="4286" ht="28.05" customHeight="1" spans="1:59">
      <c r="A4286" s="149"/>
      <c r="B4286" s="149"/>
      <c r="C4286" s="149"/>
      <c r="D4286" s="149" t="s">
        <v>3726</v>
      </c>
      <c r="E4286" s="340" t="s">
        <v>18590</v>
      </c>
      <c r="F4286" s="149" t="s">
        <v>3726</v>
      </c>
      <c r="G4286" s="149" t="s">
        <v>18591</v>
      </c>
      <c r="H4286" s="149" t="s">
        <v>14176</v>
      </c>
      <c r="I4286" s="149" t="s">
        <v>18562</v>
      </c>
      <c r="J4286" s="149" t="s">
        <v>18592</v>
      </c>
      <c r="K4286" s="149"/>
      <c r="L4286" s="149" t="s">
        <v>262</v>
      </c>
      <c r="M4286" s="149"/>
      <c r="N4286" s="149" t="s">
        <v>263</v>
      </c>
      <c r="O4286" s="149" t="s">
        <v>214</v>
      </c>
      <c r="P4286" s="149" t="s">
        <v>53</v>
      </c>
      <c r="Q4286" s="149"/>
      <c r="R4286" s="149" t="s">
        <v>2521</v>
      </c>
      <c r="S4286" s="149" t="s">
        <v>4131</v>
      </c>
      <c r="T4286" s="149" t="s">
        <v>18539</v>
      </c>
      <c r="U4286" s="149" t="s">
        <v>267</v>
      </c>
      <c r="V4286" s="149"/>
      <c r="W4286" s="149"/>
      <c r="X4286" s="149" t="s">
        <v>336</v>
      </c>
      <c r="Y4286" s="149"/>
      <c r="Z4286" s="149"/>
      <c r="AA4286" s="149"/>
      <c r="AB4286" s="149" t="s">
        <v>269</v>
      </c>
      <c r="AC4286" s="149" t="s">
        <v>270</v>
      </c>
      <c r="AD4286" s="149" t="s">
        <v>18539</v>
      </c>
      <c r="AE4286" s="149" t="s">
        <v>271</v>
      </c>
      <c r="AF4286" s="149"/>
      <c r="AG4286" s="149" t="s">
        <v>1098</v>
      </c>
      <c r="AH4286" s="149" t="s">
        <v>273</v>
      </c>
      <c r="AI4286" s="158">
        <v>17</v>
      </c>
      <c r="AJ4286" s="149"/>
      <c r="AK4286" s="159" t="s">
        <v>274</v>
      </c>
      <c r="AL4286" s="159" t="s">
        <v>274</v>
      </c>
      <c r="AM4286" s="149" t="s">
        <v>274</v>
      </c>
      <c r="AN4286" s="160">
        <v>4</v>
      </c>
      <c r="AO4286" s="149"/>
      <c r="AP4286" s="149" t="s">
        <v>274</v>
      </c>
      <c r="AQ4286" s="149" t="s">
        <v>275</v>
      </c>
      <c r="AR4286" s="158">
        <v>1</v>
      </c>
      <c r="AS4286" s="149" t="s">
        <v>275</v>
      </c>
      <c r="AT4286" s="149" t="s">
        <v>276</v>
      </c>
      <c r="AU4286" s="161">
        <v>1</v>
      </c>
      <c r="AV4286" s="159">
        <v>8141.59</v>
      </c>
      <c r="AW4286" s="159">
        <v>325.66</v>
      </c>
      <c r="AX4286" s="149" t="s">
        <v>274</v>
      </c>
      <c r="AY4286" s="159">
        <v>81.42</v>
      </c>
      <c r="AZ4286" s="159">
        <v>81.42</v>
      </c>
      <c r="BA4286" s="159">
        <v>325.68</v>
      </c>
      <c r="BB4286" s="159">
        <v>1384.14</v>
      </c>
      <c r="BC4286" s="162" t="s">
        <v>274</v>
      </c>
      <c r="BD4286" s="162">
        <v>0</v>
      </c>
      <c r="BE4286" s="159">
        <v>6757.45</v>
      </c>
      <c r="BF4286" s="159">
        <v>6757.45</v>
      </c>
      <c r="BG4286" s="159">
        <v>8141.59</v>
      </c>
    </row>
    <row r="4287" ht="28.05" customHeight="1" spans="1:59">
      <c r="A4287" s="149"/>
      <c r="B4287" s="149"/>
      <c r="C4287" s="149"/>
      <c r="D4287" s="149" t="s">
        <v>3726</v>
      </c>
      <c r="E4287" s="340" t="s">
        <v>18593</v>
      </c>
      <c r="F4287" s="149" t="s">
        <v>3726</v>
      </c>
      <c r="G4287" s="149" t="s">
        <v>18594</v>
      </c>
      <c r="H4287" s="149" t="s">
        <v>18585</v>
      </c>
      <c r="I4287" s="149" t="s">
        <v>8459</v>
      </c>
      <c r="J4287" s="149" t="s">
        <v>18595</v>
      </c>
      <c r="K4287" s="149"/>
      <c r="L4287" s="149" t="s">
        <v>287</v>
      </c>
      <c r="M4287" s="149"/>
      <c r="N4287" s="149" t="s">
        <v>263</v>
      </c>
      <c r="O4287" s="149" t="s">
        <v>214</v>
      </c>
      <c r="P4287" s="149" t="s">
        <v>53</v>
      </c>
      <c r="Q4287" s="149"/>
      <c r="R4287" s="149" t="s">
        <v>18544</v>
      </c>
      <c r="S4287" s="149" t="s">
        <v>4928</v>
      </c>
      <c r="T4287" s="149" t="s">
        <v>18545</v>
      </c>
      <c r="U4287" s="149" t="s">
        <v>267</v>
      </c>
      <c r="V4287" s="149"/>
      <c r="W4287" s="149"/>
      <c r="X4287" s="149" t="s">
        <v>268</v>
      </c>
      <c r="Y4287" s="149"/>
      <c r="Z4287" s="149"/>
      <c r="AA4287" s="149"/>
      <c r="AB4287" s="149" t="s">
        <v>269</v>
      </c>
      <c r="AC4287" s="149" t="s">
        <v>270</v>
      </c>
      <c r="AD4287" s="149" t="s">
        <v>18545</v>
      </c>
      <c r="AE4287" s="149" t="s">
        <v>271</v>
      </c>
      <c r="AF4287" s="149"/>
      <c r="AG4287" s="149" t="s">
        <v>1098</v>
      </c>
      <c r="AH4287" s="149" t="s">
        <v>273</v>
      </c>
      <c r="AI4287" s="158">
        <v>90</v>
      </c>
      <c r="AJ4287" s="149"/>
      <c r="AK4287" s="159" t="s">
        <v>274</v>
      </c>
      <c r="AL4287" s="159" t="s">
        <v>274</v>
      </c>
      <c r="AM4287" s="149" t="s">
        <v>274</v>
      </c>
      <c r="AN4287" s="160">
        <v>4</v>
      </c>
      <c r="AO4287" s="149"/>
      <c r="AP4287" s="149" t="s">
        <v>274</v>
      </c>
      <c r="AQ4287" s="149" t="s">
        <v>275</v>
      </c>
      <c r="AR4287" s="158">
        <v>1</v>
      </c>
      <c r="AS4287" s="149" t="s">
        <v>275</v>
      </c>
      <c r="AT4287" s="149" t="s">
        <v>276</v>
      </c>
      <c r="AU4287" s="161">
        <v>1</v>
      </c>
      <c r="AV4287" s="159">
        <v>6896.55</v>
      </c>
      <c r="AW4287" s="159">
        <v>275.86</v>
      </c>
      <c r="AX4287" s="149" t="s">
        <v>274</v>
      </c>
      <c r="AY4287" s="159">
        <v>75.82</v>
      </c>
      <c r="AZ4287" s="159">
        <v>75.82</v>
      </c>
      <c r="BA4287" s="159">
        <v>303.29</v>
      </c>
      <c r="BB4287" s="159">
        <v>6165.74</v>
      </c>
      <c r="BC4287" s="162" t="s">
        <v>274</v>
      </c>
      <c r="BD4287" s="162">
        <v>0</v>
      </c>
      <c r="BE4287" s="159">
        <v>730.81</v>
      </c>
      <c r="BF4287" s="159">
        <v>730.81</v>
      </c>
      <c r="BG4287" s="159">
        <v>6896.55</v>
      </c>
    </row>
    <row r="4288" ht="28.05" customHeight="1" spans="1:59">
      <c r="A4288" s="149"/>
      <c r="B4288" s="149"/>
      <c r="C4288" s="149"/>
      <c r="D4288" s="149" t="s">
        <v>3726</v>
      </c>
      <c r="E4288" s="340" t="s">
        <v>18596</v>
      </c>
      <c r="F4288" s="149" t="s">
        <v>3726</v>
      </c>
      <c r="G4288" s="149" t="s">
        <v>18597</v>
      </c>
      <c r="H4288" s="149" t="s">
        <v>6384</v>
      </c>
      <c r="I4288" s="149" t="s">
        <v>6385</v>
      </c>
      <c r="J4288" s="149" t="s">
        <v>18598</v>
      </c>
      <c r="K4288" s="149"/>
      <c r="L4288" s="149" t="s">
        <v>262</v>
      </c>
      <c r="M4288" s="149"/>
      <c r="N4288" s="149" t="s">
        <v>263</v>
      </c>
      <c r="O4288" s="149" t="s">
        <v>214</v>
      </c>
      <c r="P4288" s="149" t="s">
        <v>53</v>
      </c>
      <c r="Q4288" s="149"/>
      <c r="R4288" s="149" t="s">
        <v>4599</v>
      </c>
      <c r="S4288" s="149" t="s">
        <v>6388</v>
      </c>
      <c r="T4288" s="149" t="s">
        <v>1280</v>
      </c>
      <c r="U4288" s="149" t="s">
        <v>267</v>
      </c>
      <c r="V4288" s="149"/>
      <c r="W4288" s="149"/>
      <c r="X4288" s="149" t="s">
        <v>268</v>
      </c>
      <c r="Y4288" s="149"/>
      <c r="Z4288" s="149"/>
      <c r="AA4288" s="149"/>
      <c r="AB4288" s="149" t="s">
        <v>269</v>
      </c>
      <c r="AC4288" s="149" t="s">
        <v>270</v>
      </c>
      <c r="AD4288" s="149" t="s">
        <v>1280</v>
      </c>
      <c r="AE4288" s="149" t="s">
        <v>271</v>
      </c>
      <c r="AF4288" s="149"/>
      <c r="AG4288" s="149" t="s">
        <v>1098</v>
      </c>
      <c r="AH4288" s="149" t="s">
        <v>273</v>
      </c>
      <c r="AI4288" s="158">
        <v>57</v>
      </c>
      <c r="AJ4288" s="149"/>
      <c r="AK4288" s="159" t="s">
        <v>274</v>
      </c>
      <c r="AL4288" s="159" t="s">
        <v>274</v>
      </c>
      <c r="AM4288" s="149" t="s">
        <v>274</v>
      </c>
      <c r="AN4288" s="160">
        <v>4</v>
      </c>
      <c r="AO4288" s="149"/>
      <c r="AP4288" s="149" t="s">
        <v>274</v>
      </c>
      <c r="AQ4288" s="149" t="s">
        <v>275</v>
      </c>
      <c r="AR4288" s="158">
        <v>1</v>
      </c>
      <c r="AS4288" s="149" t="s">
        <v>275</v>
      </c>
      <c r="AT4288" s="149" t="s">
        <v>276</v>
      </c>
      <c r="AU4288" s="161">
        <v>1</v>
      </c>
      <c r="AV4288" s="159">
        <v>5132.75</v>
      </c>
      <c r="AW4288" s="159">
        <v>205.31</v>
      </c>
      <c r="AX4288" s="149" t="s">
        <v>274</v>
      </c>
      <c r="AY4288" s="159">
        <v>51.32</v>
      </c>
      <c r="AZ4288" s="159">
        <v>51.32</v>
      </c>
      <c r="BA4288" s="159">
        <v>205.28</v>
      </c>
      <c r="BB4288" s="159">
        <v>2925.77</v>
      </c>
      <c r="BC4288" s="162" t="s">
        <v>274</v>
      </c>
      <c r="BD4288" s="162">
        <v>0</v>
      </c>
      <c r="BE4288" s="159">
        <v>2206.98</v>
      </c>
      <c r="BF4288" s="159">
        <v>2206.98</v>
      </c>
      <c r="BG4288" s="159">
        <v>5132.75</v>
      </c>
    </row>
    <row r="4289" ht="28.05" customHeight="1" spans="1:59">
      <c r="A4289" s="149"/>
      <c r="B4289" s="149"/>
      <c r="C4289" s="149"/>
      <c r="D4289" s="149" t="s">
        <v>3726</v>
      </c>
      <c r="E4289" s="340" t="s">
        <v>18599</v>
      </c>
      <c r="F4289" s="149" t="s">
        <v>3726</v>
      </c>
      <c r="G4289" s="149" t="s">
        <v>18600</v>
      </c>
      <c r="H4289" s="149" t="s">
        <v>18469</v>
      </c>
      <c r="I4289" s="149" t="s">
        <v>18569</v>
      </c>
      <c r="J4289" s="149" t="s">
        <v>18601</v>
      </c>
      <c r="K4289" s="149"/>
      <c r="L4289" s="149" t="s">
        <v>287</v>
      </c>
      <c r="M4289" s="149"/>
      <c r="N4289" s="149" t="s">
        <v>263</v>
      </c>
      <c r="O4289" s="149" t="s">
        <v>214</v>
      </c>
      <c r="P4289" s="149" t="s">
        <v>53</v>
      </c>
      <c r="Q4289" s="149"/>
      <c r="R4289" s="149" t="s">
        <v>3952</v>
      </c>
      <c r="S4289" s="149" t="s">
        <v>6016</v>
      </c>
      <c r="T4289" s="149" t="s">
        <v>3699</v>
      </c>
      <c r="U4289" s="149" t="s">
        <v>267</v>
      </c>
      <c r="V4289" s="149"/>
      <c r="W4289" s="149"/>
      <c r="X4289" s="149" t="s">
        <v>336</v>
      </c>
      <c r="Y4289" s="149"/>
      <c r="Z4289" s="149"/>
      <c r="AA4289" s="149"/>
      <c r="AB4289" s="149" t="s">
        <v>269</v>
      </c>
      <c r="AC4289" s="149" t="s">
        <v>270</v>
      </c>
      <c r="AD4289" s="149" t="s">
        <v>3699</v>
      </c>
      <c r="AE4289" s="149" t="s">
        <v>271</v>
      </c>
      <c r="AF4289" s="149"/>
      <c r="AG4289" s="149" t="s">
        <v>1098</v>
      </c>
      <c r="AH4289" s="149" t="s">
        <v>273</v>
      </c>
      <c r="AI4289" s="158">
        <v>67</v>
      </c>
      <c r="AJ4289" s="149"/>
      <c r="AK4289" s="159" t="s">
        <v>274</v>
      </c>
      <c r="AL4289" s="159" t="s">
        <v>274</v>
      </c>
      <c r="AM4289" s="149" t="s">
        <v>274</v>
      </c>
      <c r="AN4289" s="160">
        <v>4</v>
      </c>
      <c r="AO4289" s="149"/>
      <c r="AP4289" s="149" t="s">
        <v>274</v>
      </c>
      <c r="AQ4289" s="149" t="s">
        <v>275</v>
      </c>
      <c r="AR4289" s="158">
        <v>1</v>
      </c>
      <c r="AS4289" s="149" t="s">
        <v>275</v>
      </c>
      <c r="AT4289" s="149" t="s">
        <v>276</v>
      </c>
      <c r="AU4289" s="161">
        <v>1</v>
      </c>
      <c r="AV4289" s="159">
        <v>32974.14</v>
      </c>
      <c r="AW4289" s="159">
        <v>1318.97</v>
      </c>
      <c r="AX4289" s="149" t="s">
        <v>274</v>
      </c>
      <c r="AY4289" s="159">
        <v>339.74</v>
      </c>
      <c r="AZ4289" s="159">
        <v>339.74</v>
      </c>
      <c r="BA4289" s="159">
        <v>1358.96</v>
      </c>
      <c r="BB4289" s="159">
        <v>21802.84</v>
      </c>
      <c r="BC4289" s="162" t="s">
        <v>274</v>
      </c>
      <c r="BD4289" s="162">
        <v>0</v>
      </c>
      <c r="BE4289" s="159">
        <v>11171.3</v>
      </c>
      <c r="BF4289" s="159">
        <v>11171.3</v>
      </c>
      <c r="BG4289" s="159">
        <v>32974.14</v>
      </c>
    </row>
    <row r="4290" ht="28.05" customHeight="1" spans="1:59">
      <c r="A4290" s="149"/>
      <c r="B4290" s="149"/>
      <c r="C4290" s="149"/>
      <c r="D4290" s="149" t="s">
        <v>3726</v>
      </c>
      <c r="E4290" s="340" t="s">
        <v>18602</v>
      </c>
      <c r="F4290" s="149" t="s">
        <v>3726</v>
      </c>
      <c r="G4290" s="149" t="s">
        <v>18603</v>
      </c>
      <c r="H4290" s="149" t="s">
        <v>14176</v>
      </c>
      <c r="I4290" s="149" t="s">
        <v>18562</v>
      </c>
      <c r="J4290" s="149" t="s">
        <v>18604</v>
      </c>
      <c r="K4290" s="149"/>
      <c r="L4290" s="149" t="s">
        <v>262</v>
      </c>
      <c r="M4290" s="149"/>
      <c r="N4290" s="149" t="s">
        <v>263</v>
      </c>
      <c r="O4290" s="149" t="s">
        <v>214</v>
      </c>
      <c r="P4290" s="149" t="s">
        <v>53</v>
      </c>
      <c r="Q4290" s="149"/>
      <c r="R4290" s="149" t="s">
        <v>2521</v>
      </c>
      <c r="S4290" s="149" t="s">
        <v>4131</v>
      </c>
      <c r="T4290" s="149" t="s">
        <v>18539</v>
      </c>
      <c r="U4290" s="149" t="s">
        <v>267</v>
      </c>
      <c r="V4290" s="149"/>
      <c r="W4290" s="149"/>
      <c r="X4290" s="149" t="s">
        <v>336</v>
      </c>
      <c r="Y4290" s="149"/>
      <c r="Z4290" s="149"/>
      <c r="AA4290" s="149"/>
      <c r="AB4290" s="149" t="s">
        <v>269</v>
      </c>
      <c r="AC4290" s="149" t="s">
        <v>270</v>
      </c>
      <c r="AD4290" s="149" t="s">
        <v>18539</v>
      </c>
      <c r="AE4290" s="149" t="s">
        <v>271</v>
      </c>
      <c r="AF4290" s="149"/>
      <c r="AG4290" s="149" t="s">
        <v>1098</v>
      </c>
      <c r="AH4290" s="149" t="s">
        <v>273</v>
      </c>
      <c r="AI4290" s="158">
        <v>17</v>
      </c>
      <c r="AJ4290" s="149"/>
      <c r="AK4290" s="159" t="s">
        <v>274</v>
      </c>
      <c r="AL4290" s="159" t="s">
        <v>274</v>
      </c>
      <c r="AM4290" s="149" t="s">
        <v>274</v>
      </c>
      <c r="AN4290" s="160">
        <v>4</v>
      </c>
      <c r="AO4290" s="149"/>
      <c r="AP4290" s="149" t="s">
        <v>274</v>
      </c>
      <c r="AQ4290" s="149" t="s">
        <v>275</v>
      </c>
      <c r="AR4290" s="158">
        <v>1</v>
      </c>
      <c r="AS4290" s="149" t="s">
        <v>275</v>
      </c>
      <c r="AT4290" s="149" t="s">
        <v>276</v>
      </c>
      <c r="AU4290" s="161">
        <v>1</v>
      </c>
      <c r="AV4290" s="159">
        <v>8141.6</v>
      </c>
      <c r="AW4290" s="159">
        <v>325.66</v>
      </c>
      <c r="AX4290" s="149" t="s">
        <v>274</v>
      </c>
      <c r="AY4290" s="159">
        <v>81.42</v>
      </c>
      <c r="AZ4290" s="159">
        <v>81.42</v>
      </c>
      <c r="BA4290" s="159">
        <v>325.68</v>
      </c>
      <c r="BB4290" s="159">
        <v>1384.14</v>
      </c>
      <c r="BC4290" s="162" t="s">
        <v>274</v>
      </c>
      <c r="BD4290" s="162">
        <v>0</v>
      </c>
      <c r="BE4290" s="159">
        <v>6757.46</v>
      </c>
      <c r="BF4290" s="159">
        <v>6757.46</v>
      </c>
      <c r="BG4290" s="159">
        <v>8141.6</v>
      </c>
    </row>
    <row r="4291" ht="28.05" customHeight="1" spans="1:59">
      <c r="A4291" s="149"/>
      <c r="B4291" s="149"/>
      <c r="C4291" s="149"/>
      <c r="D4291" s="149" t="s">
        <v>3726</v>
      </c>
      <c r="E4291" s="340" t="s">
        <v>18605</v>
      </c>
      <c r="F4291" s="149" t="s">
        <v>3726</v>
      </c>
      <c r="G4291" s="149" t="s">
        <v>18606</v>
      </c>
      <c r="H4291" s="149" t="s">
        <v>18469</v>
      </c>
      <c r="I4291" s="149" t="s">
        <v>18569</v>
      </c>
      <c r="J4291" s="149" t="s">
        <v>18607</v>
      </c>
      <c r="K4291" s="149"/>
      <c r="L4291" s="149" t="s">
        <v>287</v>
      </c>
      <c r="M4291" s="149"/>
      <c r="N4291" s="149" t="s">
        <v>263</v>
      </c>
      <c r="O4291" s="149" t="s">
        <v>214</v>
      </c>
      <c r="P4291" s="149" t="s">
        <v>53</v>
      </c>
      <c r="Q4291" s="149"/>
      <c r="R4291" s="149" t="s">
        <v>3952</v>
      </c>
      <c r="S4291" s="149" t="s">
        <v>6016</v>
      </c>
      <c r="T4291" s="149" t="s">
        <v>3699</v>
      </c>
      <c r="U4291" s="149" t="s">
        <v>267</v>
      </c>
      <c r="V4291" s="149"/>
      <c r="W4291" s="149"/>
      <c r="X4291" s="149" t="s">
        <v>336</v>
      </c>
      <c r="Y4291" s="149"/>
      <c r="Z4291" s="149"/>
      <c r="AA4291" s="149"/>
      <c r="AB4291" s="149" t="s">
        <v>269</v>
      </c>
      <c r="AC4291" s="149" t="s">
        <v>270</v>
      </c>
      <c r="AD4291" s="149" t="s">
        <v>3699</v>
      </c>
      <c r="AE4291" s="149" t="s">
        <v>271</v>
      </c>
      <c r="AF4291" s="149"/>
      <c r="AG4291" s="149" t="s">
        <v>1098</v>
      </c>
      <c r="AH4291" s="149" t="s">
        <v>273</v>
      </c>
      <c r="AI4291" s="158">
        <v>67</v>
      </c>
      <c r="AJ4291" s="149"/>
      <c r="AK4291" s="159" t="s">
        <v>274</v>
      </c>
      <c r="AL4291" s="159" t="s">
        <v>274</v>
      </c>
      <c r="AM4291" s="149" t="s">
        <v>274</v>
      </c>
      <c r="AN4291" s="160">
        <v>4</v>
      </c>
      <c r="AO4291" s="149"/>
      <c r="AP4291" s="149" t="s">
        <v>274</v>
      </c>
      <c r="AQ4291" s="149" t="s">
        <v>275</v>
      </c>
      <c r="AR4291" s="158">
        <v>1</v>
      </c>
      <c r="AS4291" s="149" t="s">
        <v>275</v>
      </c>
      <c r="AT4291" s="149" t="s">
        <v>276</v>
      </c>
      <c r="AU4291" s="161">
        <v>1</v>
      </c>
      <c r="AV4291" s="159">
        <v>32974.14</v>
      </c>
      <c r="AW4291" s="159">
        <v>1318.97</v>
      </c>
      <c r="AX4291" s="149" t="s">
        <v>274</v>
      </c>
      <c r="AY4291" s="159">
        <v>339.74</v>
      </c>
      <c r="AZ4291" s="159">
        <v>339.74</v>
      </c>
      <c r="BA4291" s="159">
        <v>1358.96</v>
      </c>
      <c r="BB4291" s="159">
        <v>21802.84</v>
      </c>
      <c r="BC4291" s="162" t="s">
        <v>274</v>
      </c>
      <c r="BD4291" s="162">
        <v>0</v>
      </c>
      <c r="BE4291" s="159">
        <v>11171.3</v>
      </c>
      <c r="BF4291" s="159">
        <v>11171.3</v>
      </c>
      <c r="BG4291" s="159">
        <v>32974.14</v>
      </c>
    </row>
    <row r="4292" ht="28.05" customHeight="1" spans="1:59">
      <c r="A4292" s="149"/>
      <c r="B4292" s="149"/>
      <c r="C4292" s="149"/>
      <c r="D4292" s="149" t="s">
        <v>3726</v>
      </c>
      <c r="E4292" s="340" t="s">
        <v>18608</v>
      </c>
      <c r="F4292" s="149" t="s">
        <v>3726</v>
      </c>
      <c r="G4292" s="149" t="s">
        <v>18609</v>
      </c>
      <c r="H4292" s="149" t="s">
        <v>18610</v>
      </c>
      <c r="I4292" s="149" t="s">
        <v>6296</v>
      </c>
      <c r="J4292" s="149" t="s">
        <v>18611</v>
      </c>
      <c r="K4292" s="149"/>
      <c r="L4292" s="149" t="s">
        <v>287</v>
      </c>
      <c r="M4292" s="149"/>
      <c r="N4292" s="149" t="s">
        <v>263</v>
      </c>
      <c r="O4292" s="149" t="s">
        <v>214</v>
      </c>
      <c r="P4292" s="149" t="s">
        <v>53</v>
      </c>
      <c r="Q4292" s="149"/>
      <c r="R4292" s="149" t="s">
        <v>18544</v>
      </c>
      <c r="S4292" s="149" t="s">
        <v>4928</v>
      </c>
      <c r="T4292" s="149" t="s">
        <v>18545</v>
      </c>
      <c r="U4292" s="149" t="s">
        <v>267</v>
      </c>
      <c r="V4292" s="149"/>
      <c r="W4292" s="149"/>
      <c r="X4292" s="149" t="s">
        <v>268</v>
      </c>
      <c r="Y4292" s="149"/>
      <c r="Z4292" s="149"/>
      <c r="AA4292" s="149"/>
      <c r="AB4292" s="149" t="s">
        <v>269</v>
      </c>
      <c r="AC4292" s="149" t="s">
        <v>270</v>
      </c>
      <c r="AD4292" s="149" t="s">
        <v>18545</v>
      </c>
      <c r="AE4292" s="149" t="s">
        <v>271</v>
      </c>
      <c r="AF4292" s="149"/>
      <c r="AG4292" s="149" t="s">
        <v>1098</v>
      </c>
      <c r="AH4292" s="149" t="s">
        <v>273</v>
      </c>
      <c r="AI4292" s="158">
        <v>90</v>
      </c>
      <c r="AJ4292" s="149"/>
      <c r="AK4292" s="159" t="s">
        <v>274</v>
      </c>
      <c r="AL4292" s="159" t="s">
        <v>274</v>
      </c>
      <c r="AM4292" s="149" t="s">
        <v>274</v>
      </c>
      <c r="AN4292" s="160">
        <v>4</v>
      </c>
      <c r="AO4292" s="149"/>
      <c r="AP4292" s="149" t="s">
        <v>274</v>
      </c>
      <c r="AQ4292" s="149" t="s">
        <v>275</v>
      </c>
      <c r="AR4292" s="158">
        <v>1</v>
      </c>
      <c r="AS4292" s="149" t="s">
        <v>275</v>
      </c>
      <c r="AT4292" s="149" t="s">
        <v>276</v>
      </c>
      <c r="AU4292" s="161">
        <v>1</v>
      </c>
      <c r="AV4292" s="159">
        <v>8620.69</v>
      </c>
      <c r="AW4292" s="159">
        <v>344.83</v>
      </c>
      <c r="AX4292" s="149" t="s">
        <v>274</v>
      </c>
      <c r="AY4292" s="159">
        <v>94.8</v>
      </c>
      <c r="AZ4292" s="159">
        <v>94.8</v>
      </c>
      <c r="BA4292" s="159">
        <v>379.2</v>
      </c>
      <c r="BB4292" s="159">
        <v>7707.05</v>
      </c>
      <c r="BC4292" s="162" t="s">
        <v>274</v>
      </c>
      <c r="BD4292" s="162">
        <v>0</v>
      </c>
      <c r="BE4292" s="159">
        <v>913.64</v>
      </c>
      <c r="BF4292" s="159">
        <v>913.64</v>
      </c>
      <c r="BG4292" s="159">
        <v>8620.69</v>
      </c>
    </row>
    <row r="4293" ht="28.05" customHeight="1" spans="1:59">
      <c r="A4293" s="149"/>
      <c r="B4293" s="149"/>
      <c r="C4293" s="149"/>
      <c r="D4293" s="149" t="s">
        <v>3726</v>
      </c>
      <c r="E4293" s="340" t="s">
        <v>18612</v>
      </c>
      <c r="F4293" s="149" t="s">
        <v>3726</v>
      </c>
      <c r="G4293" s="149" t="s">
        <v>18613</v>
      </c>
      <c r="H4293" s="149" t="s">
        <v>18614</v>
      </c>
      <c r="I4293" s="149" t="s">
        <v>18615</v>
      </c>
      <c r="J4293" s="149" t="s">
        <v>18616</v>
      </c>
      <c r="K4293" s="149"/>
      <c r="L4293" s="149" t="s">
        <v>262</v>
      </c>
      <c r="M4293" s="149"/>
      <c r="N4293" s="149" t="s">
        <v>263</v>
      </c>
      <c r="O4293" s="149" t="s">
        <v>214</v>
      </c>
      <c r="P4293" s="149" t="s">
        <v>53</v>
      </c>
      <c r="Q4293" s="149"/>
      <c r="R4293" s="149" t="s">
        <v>3903</v>
      </c>
      <c r="S4293" s="149" t="s">
        <v>7128</v>
      </c>
      <c r="T4293" s="149" t="s">
        <v>1280</v>
      </c>
      <c r="U4293" s="149" t="s">
        <v>267</v>
      </c>
      <c r="V4293" s="149"/>
      <c r="W4293" s="149"/>
      <c r="X4293" s="149" t="s">
        <v>336</v>
      </c>
      <c r="Y4293" s="149"/>
      <c r="Z4293" s="149"/>
      <c r="AA4293" s="149"/>
      <c r="AB4293" s="149" t="s">
        <v>269</v>
      </c>
      <c r="AC4293" s="149" t="s">
        <v>270</v>
      </c>
      <c r="AD4293" s="149" t="s">
        <v>1280</v>
      </c>
      <c r="AE4293" s="149" t="s">
        <v>271</v>
      </c>
      <c r="AF4293" s="149"/>
      <c r="AG4293" s="149" t="s">
        <v>1098</v>
      </c>
      <c r="AH4293" s="149" t="s">
        <v>273</v>
      </c>
      <c r="AI4293" s="158">
        <v>57</v>
      </c>
      <c r="AJ4293" s="149"/>
      <c r="AK4293" s="159" t="s">
        <v>274</v>
      </c>
      <c r="AL4293" s="159" t="s">
        <v>274</v>
      </c>
      <c r="AM4293" s="149" t="s">
        <v>274</v>
      </c>
      <c r="AN4293" s="160">
        <v>4</v>
      </c>
      <c r="AO4293" s="149"/>
      <c r="AP4293" s="149" t="s">
        <v>274</v>
      </c>
      <c r="AQ4293" s="149" t="s">
        <v>275</v>
      </c>
      <c r="AR4293" s="158">
        <v>1</v>
      </c>
      <c r="AS4293" s="149" t="s">
        <v>275</v>
      </c>
      <c r="AT4293" s="149" t="s">
        <v>276</v>
      </c>
      <c r="AU4293" s="161">
        <v>1</v>
      </c>
      <c r="AV4293" s="159">
        <v>19203.54</v>
      </c>
      <c r="AW4293" s="159">
        <v>768.14</v>
      </c>
      <c r="AX4293" s="149" t="s">
        <v>274</v>
      </c>
      <c r="AY4293" s="159">
        <v>192.03</v>
      </c>
      <c r="AZ4293" s="159">
        <v>192.03</v>
      </c>
      <c r="BA4293" s="159">
        <v>768.12</v>
      </c>
      <c r="BB4293" s="159">
        <v>10946.24</v>
      </c>
      <c r="BC4293" s="162" t="s">
        <v>274</v>
      </c>
      <c r="BD4293" s="162">
        <v>0</v>
      </c>
      <c r="BE4293" s="159">
        <v>8257.3</v>
      </c>
      <c r="BF4293" s="159">
        <v>8257.3</v>
      </c>
      <c r="BG4293" s="159">
        <v>19203.54</v>
      </c>
    </row>
    <row r="4294" ht="28.05" customHeight="1" spans="1:59">
      <c r="A4294" s="149"/>
      <c r="B4294" s="149"/>
      <c r="C4294" s="149"/>
      <c r="D4294" s="149" t="s">
        <v>3726</v>
      </c>
      <c r="E4294" s="340" t="s">
        <v>18617</v>
      </c>
      <c r="F4294" s="149" t="s">
        <v>3726</v>
      </c>
      <c r="G4294" s="149" t="s">
        <v>18618</v>
      </c>
      <c r="H4294" s="149" t="s">
        <v>18469</v>
      </c>
      <c r="I4294" s="149" t="s">
        <v>18619</v>
      </c>
      <c r="J4294" s="149" t="s">
        <v>18620</v>
      </c>
      <c r="K4294" s="149"/>
      <c r="L4294" s="149" t="s">
        <v>287</v>
      </c>
      <c r="M4294" s="149"/>
      <c r="N4294" s="149" t="s">
        <v>263</v>
      </c>
      <c r="O4294" s="149" t="s">
        <v>214</v>
      </c>
      <c r="P4294" s="149" t="s">
        <v>53</v>
      </c>
      <c r="Q4294" s="149"/>
      <c r="R4294" s="149" t="s">
        <v>3921</v>
      </c>
      <c r="S4294" s="149" t="s">
        <v>6016</v>
      </c>
      <c r="T4294" s="149" t="s">
        <v>3699</v>
      </c>
      <c r="U4294" s="149" t="s">
        <v>267</v>
      </c>
      <c r="V4294" s="149"/>
      <c r="W4294" s="149"/>
      <c r="X4294" s="149" t="s">
        <v>336</v>
      </c>
      <c r="Y4294" s="149"/>
      <c r="Z4294" s="149"/>
      <c r="AA4294" s="149"/>
      <c r="AB4294" s="149" t="s">
        <v>269</v>
      </c>
      <c r="AC4294" s="149" t="s">
        <v>270</v>
      </c>
      <c r="AD4294" s="149" t="s">
        <v>3699</v>
      </c>
      <c r="AE4294" s="149" t="s">
        <v>271</v>
      </c>
      <c r="AF4294" s="149"/>
      <c r="AG4294" s="149" t="s">
        <v>1098</v>
      </c>
      <c r="AH4294" s="149" t="s">
        <v>273</v>
      </c>
      <c r="AI4294" s="158">
        <v>67</v>
      </c>
      <c r="AJ4294" s="149"/>
      <c r="AK4294" s="159" t="s">
        <v>274</v>
      </c>
      <c r="AL4294" s="159" t="s">
        <v>274</v>
      </c>
      <c r="AM4294" s="149" t="s">
        <v>274</v>
      </c>
      <c r="AN4294" s="160">
        <v>4</v>
      </c>
      <c r="AO4294" s="149"/>
      <c r="AP4294" s="149" t="s">
        <v>274</v>
      </c>
      <c r="AQ4294" s="149" t="s">
        <v>275</v>
      </c>
      <c r="AR4294" s="158">
        <v>1</v>
      </c>
      <c r="AS4294" s="149" t="s">
        <v>275</v>
      </c>
      <c r="AT4294" s="149" t="s">
        <v>276</v>
      </c>
      <c r="AU4294" s="161">
        <v>1</v>
      </c>
      <c r="AV4294" s="159">
        <v>48146.55</v>
      </c>
      <c r="AW4294" s="159">
        <v>1925.86</v>
      </c>
      <c r="AX4294" s="149" t="s">
        <v>274</v>
      </c>
      <c r="AY4294" s="159">
        <v>496.05</v>
      </c>
      <c r="AZ4294" s="159">
        <v>496.05</v>
      </c>
      <c r="BA4294" s="159">
        <v>1984.2</v>
      </c>
      <c r="BB4294" s="159">
        <v>31835.34</v>
      </c>
      <c r="BC4294" s="162" t="s">
        <v>274</v>
      </c>
      <c r="BD4294" s="162">
        <v>0</v>
      </c>
      <c r="BE4294" s="159">
        <v>16311.21</v>
      </c>
      <c r="BF4294" s="159">
        <v>16311.21</v>
      </c>
      <c r="BG4294" s="159">
        <v>48146.55</v>
      </c>
    </row>
    <row r="4295" ht="28.05" customHeight="1" spans="1:59">
      <c r="A4295" s="149"/>
      <c r="B4295" s="149"/>
      <c r="C4295" s="149"/>
      <c r="D4295" s="149" t="s">
        <v>3726</v>
      </c>
      <c r="E4295" s="340" t="s">
        <v>18621</v>
      </c>
      <c r="F4295" s="149" t="s">
        <v>3726</v>
      </c>
      <c r="G4295" s="149" t="s">
        <v>18622</v>
      </c>
      <c r="H4295" s="149" t="s">
        <v>18610</v>
      </c>
      <c r="I4295" s="149" t="s">
        <v>6296</v>
      </c>
      <c r="J4295" s="149" t="s">
        <v>18623</v>
      </c>
      <c r="K4295" s="149"/>
      <c r="L4295" s="149" t="s">
        <v>287</v>
      </c>
      <c r="M4295" s="149"/>
      <c r="N4295" s="149" t="s">
        <v>263</v>
      </c>
      <c r="O4295" s="149" t="s">
        <v>214</v>
      </c>
      <c r="P4295" s="149" t="s">
        <v>53</v>
      </c>
      <c r="Q4295" s="149"/>
      <c r="R4295" s="149" t="s">
        <v>18544</v>
      </c>
      <c r="S4295" s="149" t="s">
        <v>4928</v>
      </c>
      <c r="T4295" s="149" t="s">
        <v>18545</v>
      </c>
      <c r="U4295" s="149" t="s">
        <v>267</v>
      </c>
      <c r="V4295" s="149"/>
      <c r="W4295" s="149"/>
      <c r="X4295" s="149" t="s">
        <v>268</v>
      </c>
      <c r="Y4295" s="149"/>
      <c r="Z4295" s="149"/>
      <c r="AA4295" s="149"/>
      <c r="AB4295" s="149" t="s">
        <v>269</v>
      </c>
      <c r="AC4295" s="149" t="s">
        <v>270</v>
      </c>
      <c r="AD4295" s="149" t="s">
        <v>18545</v>
      </c>
      <c r="AE4295" s="149" t="s">
        <v>271</v>
      </c>
      <c r="AF4295" s="149"/>
      <c r="AG4295" s="149" t="s">
        <v>1098</v>
      </c>
      <c r="AH4295" s="149" t="s">
        <v>273</v>
      </c>
      <c r="AI4295" s="158">
        <v>90</v>
      </c>
      <c r="AJ4295" s="149"/>
      <c r="AK4295" s="159" t="s">
        <v>274</v>
      </c>
      <c r="AL4295" s="159" t="s">
        <v>274</v>
      </c>
      <c r="AM4295" s="149" t="s">
        <v>274</v>
      </c>
      <c r="AN4295" s="160">
        <v>4</v>
      </c>
      <c r="AO4295" s="149"/>
      <c r="AP4295" s="149" t="s">
        <v>274</v>
      </c>
      <c r="AQ4295" s="149" t="s">
        <v>275</v>
      </c>
      <c r="AR4295" s="158">
        <v>1</v>
      </c>
      <c r="AS4295" s="149" t="s">
        <v>275</v>
      </c>
      <c r="AT4295" s="149" t="s">
        <v>276</v>
      </c>
      <c r="AU4295" s="161">
        <v>1</v>
      </c>
      <c r="AV4295" s="159">
        <v>8620.69</v>
      </c>
      <c r="AW4295" s="159">
        <v>344.83</v>
      </c>
      <c r="AX4295" s="149" t="s">
        <v>274</v>
      </c>
      <c r="AY4295" s="159">
        <v>94.8</v>
      </c>
      <c r="AZ4295" s="159">
        <v>94.8</v>
      </c>
      <c r="BA4295" s="159">
        <v>379.2</v>
      </c>
      <c r="BB4295" s="159">
        <v>7707.05</v>
      </c>
      <c r="BC4295" s="162" t="s">
        <v>274</v>
      </c>
      <c r="BD4295" s="162">
        <v>0</v>
      </c>
      <c r="BE4295" s="159">
        <v>913.64</v>
      </c>
      <c r="BF4295" s="159">
        <v>913.64</v>
      </c>
      <c r="BG4295" s="159">
        <v>8620.69</v>
      </c>
    </row>
    <row r="4296" ht="28.05" customHeight="1" spans="1:59">
      <c r="A4296" s="149"/>
      <c r="B4296" s="149"/>
      <c r="C4296" s="149"/>
      <c r="D4296" s="149" t="s">
        <v>3726</v>
      </c>
      <c r="E4296" s="340" t="s">
        <v>18624</v>
      </c>
      <c r="F4296" s="149" t="s">
        <v>3726</v>
      </c>
      <c r="G4296" s="149" t="s">
        <v>18625</v>
      </c>
      <c r="H4296" s="149" t="s">
        <v>5647</v>
      </c>
      <c r="I4296" s="149" t="s">
        <v>7132</v>
      </c>
      <c r="J4296" s="149" t="s">
        <v>18626</v>
      </c>
      <c r="K4296" s="149"/>
      <c r="L4296" s="149" t="s">
        <v>262</v>
      </c>
      <c r="M4296" s="149"/>
      <c r="N4296" s="149" t="s">
        <v>263</v>
      </c>
      <c r="O4296" s="149" t="s">
        <v>214</v>
      </c>
      <c r="P4296" s="149" t="s">
        <v>53</v>
      </c>
      <c r="Q4296" s="149"/>
      <c r="R4296" s="149" t="s">
        <v>3921</v>
      </c>
      <c r="S4296" s="149" t="s">
        <v>18627</v>
      </c>
      <c r="T4296" s="149" t="s">
        <v>18628</v>
      </c>
      <c r="U4296" s="149" t="s">
        <v>267</v>
      </c>
      <c r="V4296" s="149"/>
      <c r="W4296" s="149"/>
      <c r="X4296" s="149" t="s">
        <v>336</v>
      </c>
      <c r="Y4296" s="149"/>
      <c r="Z4296" s="149"/>
      <c r="AA4296" s="149"/>
      <c r="AB4296" s="149" t="s">
        <v>269</v>
      </c>
      <c r="AC4296" s="149" t="s">
        <v>270</v>
      </c>
      <c r="AD4296" s="149" t="s">
        <v>18628</v>
      </c>
      <c r="AE4296" s="149" t="s">
        <v>271</v>
      </c>
      <c r="AF4296" s="149"/>
      <c r="AG4296" s="149" t="s">
        <v>1098</v>
      </c>
      <c r="AH4296" s="149" t="s">
        <v>273</v>
      </c>
      <c r="AI4296" s="158">
        <v>16</v>
      </c>
      <c r="AJ4296" s="149"/>
      <c r="AK4296" s="159" t="s">
        <v>274</v>
      </c>
      <c r="AL4296" s="159" t="s">
        <v>274</v>
      </c>
      <c r="AM4296" s="149" t="s">
        <v>274</v>
      </c>
      <c r="AN4296" s="160">
        <v>4</v>
      </c>
      <c r="AO4296" s="149"/>
      <c r="AP4296" s="149" t="s">
        <v>274</v>
      </c>
      <c r="AQ4296" s="149" t="s">
        <v>275</v>
      </c>
      <c r="AR4296" s="158">
        <v>1</v>
      </c>
      <c r="AS4296" s="149" t="s">
        <v>275</v>
      </c>
      <c r="AT4296" s="149" t="s">
        <v>276</v>
      </c>
      <c r="AU4296" s="161">
        <v>1</v>
      </c>
      <c r="AV4296" s="159">
        <v>41592.92</v>
      </c>
      <c r="AW4296" s="159">
        <v>1663.72</v>
      </c>
      <c r="AX4296" s="149" t="s">
        <v>274</v>
      </c>
      <c r="AY4296" s="159">
        <v>415.93</v>
      </c>
      <c r="AZ4296" s="159">
        <v>415.93</v>
      </c>
      <c r="BA4296" s="159">
        <v>1663.72</v>
      </c>
      <c r="BB4296" s="159">
        <v>6654.88</v>
      </c>
      <c r="BC4296" s="162" t="s">
        <v>274</v>
      </c>
      <c r="BD4296" s="162">
        <v>0</v>
      </c>
      <c r="BE4296" s="159">
        <v>34938.04</v>
      </c>
      <c r="BF4296" s="159">
        <v>34938.04</v>
      </c>
      <c r="BG4296" s="159">
        <v>41592.92</v>
      </c>
    </row>
    <row r="4297" ht="28.05" customHeight="1" spans="1:59">
      <c r="A4297" s="149"/>
      <c r="B4297" s="149"/>
      <c r="C4297" s="149"/>
      <c r="D4297" s="149" t="s">
        <v>3726</v>
      </c>
      <c r="E4297" s="340" t="s">
        <v>18629</v>
      </c>
      <c r="F4297" s="149" t="s">
        <v>3726</v>
      </c>
      <c r="G4297" s="149" t="s">
        <v>18630</v>
      </c>
      <c r="H4297" s="149" t="s">
        <v>18469</v>
      </c>
      <c r="I4297" s="149" t="s">
        <v>18619</v>
      </c>
      <c r="J4297" s="149" t="s">
        <v>18631</v>
      </c>
      <c r="K4297" s="149"/>
      <c r="L4297" s="149" t="s">
        <v>287</v>
      </c>
      <c r="M4297" s="149"/>
      <c r="N4297" s="149" t="s">
        <v>263</v>
      </c>
      <c r="O4297" s="149" t="s">
        <v>214</v>
      </c>
      <c r="P4297" s="149" t="s">
        <v>53</v>
      </c>
      <c r="Q4297" s="149"/>
      <c r="R4297" s="149" t="s">
        <v>3921</v>
      </c>
      <c r="S4297" s="149" t="s">
        <v>6016</v>
      </c>
      <c r="T4297" s="149" t="s">
        <v>3699</v>
      </c>
      <c r="U4297" s="149" t="s">
        <v>267</v>
      </c>
      <c r="V4297" s="149"/>
      <c r="W4297" s="149"/>
      <c r="X4297" s="149" t="s">
        <v>336</v>
      </c>
      <c r="Y4297" s="149"/>
      <c r="Z4297" s="149"/>
      <c r="AA4297" s="149"/>
      <c r="AB4297" s="149" t="s">
        <v>269</v>
      </c>
      <c r="AC4297" s="149" t="s">
        <v>270</v>
      </c>
      <c r="AD4297" s="149" t="s">
        <v>3699</v>
      </c>
      <c r="AE4297" s="149" t="s">
        <v>271</v>
      </c>
      <c r="AF4297" s="149"/>
      <c r="AG4297" s="149" t="s">
        <v>1098</v>
      </c>
      <c r="AH4297" s="149" t="s">
        <v>273</v>
      </c>
      <c r="AI4297" s="158">
        <v>67</v>
      </c>
      <c r="AJ4297" s="149"/>
      <c r="AK4297" s="159" t="s">
        <v>274</v>
      </c>
      <c r="AL4297" s="159" t="s">
        <v>274</v>
      </c>
      <c r="AM4297" s="149" t="s">
        <v>274</v>
      </c>
      <c r="AN4297" s="160">
        <v>4</v>
      </c>
      <c r="AO4297" s="149"/>
      <c r="AP4297" s="149" t="s">
        <v>274</v>
      </c>
      <c r="AQ4297" s="149" t="s">
        <v>275</v>
      </c>
      <c r="AR4297" s="158">
        <v>1</v>
      </c>
      <c r="AS4297" s="149" t="s">
        <v>275</v>
      </c>
      <c r="AT4297" s="149" t="s">
        <v>276</v>
      </c>
      <c r="AU4297" s="161">
        <v>1</v>
      </c>
      <c r="AV4297" s="159">
        <v>48146.55</v>
      </c>
      <c r="AW4297" s="159">
        <v>1925.86</v>
      </c>
      <c r="AX4297" s="149" t="s">
        <v>274</v>
      </c>
      <c r="AY4297" s="159">
        <v>496.05</v>
      </c>
      <c r="AZ4297" s="159">
        <v>496.05</v>
      </c>
      <c r="BA4297" s="159">
        <v>1984.2</v>
      </c>
      <c r="BB4297" s="159">
        <v>31835.34</v>
      </c>
      <c r="BC4297" s="162" t="s">
        <v>274</v>
      </c>
      <c r="BD4297" s="162">
        <v>0</v>
      </c>
      <c r="BE4297" s="159">
        <v>16311.21</v>
      </c>
      <c r="BF4297" s="159">
        <v>16311.21</v>
      </c>
      <c r="BG4297" s="159">
        <v>48146.55</v>
      </c>
    </row>
    <row r="4298" ht="28.05" customHeight="1" spans="1:59">
      <c r="A4298" s="149"/>
      <c r="B4298" s="149"/>
      <c r="C4298" s="149"/>
      <c r="D4298" s="149" t="s">
        <v>3726</v>
      </c>
      <c r="E4298" s="340" t="s">
        <v>18632</v>
      </c>
      <c r="F4298" s="149" t="s">
        <v>3726</v>
      </c>
      <c r="G4298" s="149" t="s">
        <v>18633</v>
      </c>
      <c r="H4298" s="149" t="s">
        <v>18634</v>
      </c>
      <c r="I4298" s="149" t="s">
        <v>8532</v>
      </c>
      <c r="J4298" s="149" t="s">
        <v>18635</v>
      </c>
      <c r="K4298" s="149"/>
      <c r="L4298" s="149" t="s">
        <v>287</v>
      </c>
      <c r="M4298" s="149"/>
      <c r="N4298" s="149" t="s">
        <v>263</v>
      </c>
      <c r="O4298" s="149" t="s">
        <v>214</v>
      </c>
      <c r="P4298" s="149" t="s">
        <v>53</v>
      </c>
      <c r="Q4298" s="149"/>
      <c r="R4298" s="149" t="s">
        <v>18544</v>
      </c>
      <c r="S4298" s="149" t="s">
        <v>4928</v>
      </c>
      <c r="T4298" s="149" t="s">
        <v>18545</v>
      </c>
      <c r="U4298" s="149" t="s">
        <v>267</v>
      </c>
      <c r="V4298" s="149"/>
      <c r="W4298" s="149"/>
      <c r="X4298" s="149" t="s">
        <v>268</v>
      </c>
      <c r="Y4298" s="149"/>
      <c r="Z4298" s="149"/>
      <c r="AA4298" s="149"/>
      <c r="AB4298" s="149" t="s">
        <v>269</v>
      </c>
      <c r="AC4298" s="149" t="s">
        <v>270</v>
      </c>
      <c r="AD4298" s="149" t="s">
        <v>18545</v>
      </c>
      <c r="AE4298" s="149" t="s">
        <v>271</v>
      </c>
      <c r="AF4298" s="149"/>
      <c r="AG4298" s="149" t="s">
        <v>1098</v>
      </c>
      <c r="AH4298" s="149" t="s">
        <v>273</v>
      </c>
      <c r="AI4298" s="158">
        <v>90</v>
      </c>
      <c r="AJ4298" s="149"/>
      <c r="AK4298" s="159" t="s">
        <v>274</v>
      </c>
      <c r="AL4298" s="159" t="s">
        <v>274</v>
      </c>
      <c r="AM4298" s="149" t="s">
        <v>274</v>
      </c>
      <c r="AN4298" s="160">
        <v>4</v>
      </c>
      <c r="AO4298" s="149"/>
      <c r="AP4298" s="149" t="s">
        <v>274</v>
      </c>
      <c r="AQ4298" s="149" t="s">
        <v>275</v>
      </c>
      <c r="AR4298" s="158">
        <v>1</v>
      </c>
      <c r="AS4298" s="149" t="s">
        <v>275</v>
      </c>
      <c r="AT4298" s="149" t="s">
        <v>276</v>
      </c>
      <c r="AU4298" s="161">
        <v>1</v>
      </c>
      <c r="AV4298" s="159">
        <v>5603.45</v>
      </c>
      <c r="AW4298" s="159">
        <v>224.14</v>
      </c>
      <c r="AX4298" s="149" t="s">
        <v>274</v>
      </c>
      <c r="AY4298" s="159">
        <v>61.67</v>
      </c>
      <c r="AZ4298" s="159">
        <v>61.67</v>
      </c>
      <c r="BA4298" s="159">
        <v>246.71</v>
      </c>
      <c r="BB4298" s="159">
        <v>5009.26</v>
      </c>
      <c r="BC4298" s="162" t="s">
        <v>274</v>
      </c>
      <c r="BD4298" s="162">
        <v>0</v>
      </c>
      <c r="BE4298" s="159">
        <v>594.19</v>
      </c>
      <c r="BF4298" s="159">
        <v>594.19</v>
      </c>
      <c r="BG4298" s="159">
        <v>5603.45</v>
      </c>
    </row>
    <row r="4299" ht="28.05" customHeight="1" spans="1:59">
      <c r="A4299" s="149"/>
      <c r="B4299" s="149"/>
      <c r="C4299" s="149"/>
      <c r="D4299" s="149" t="s">
        <v>3726</v>
      </c>
      <c r="E4299" s="340" t="s">
        <v>18636</v>
      </c>
      <c r="F4299" s="149" t="s">
        <v>3726</v>
      </c>
      <c r="G4299" s="149" t="s">
        <v>18637</v>
      </c>
      <c r="H4299" s="149" t="s">
        <v>16785</v>
      </c>
      <c r="I4299" s="149" t="s">
        <v>18638</v>
      </c>
      <c r="J4299" s="149" t="s">
        <v>18639</v>
      </c>
      <c r="K4299" s="149"/>
      <c r="L4299" s="149" t="s">
        <v>262</v>
      </c>
      <c r="M4299" s="149"/>
      <c r="N4299" s="149" t="s">
        <v>263</v>
      </c>
      <c r="O4299" s="149" t="s">
        <v>214</v>
      </c>
      <c r="P4299" s="149" t="s">
        <v>53</v>
      </c>
      <c r="Q4299" s="149"/>
      <c r="R4299" s="149" t="s">
        <v>4599</v>
      </c>
      <c r="S4299" s="149" t="s">
        <v>793</v>
      </c>
      <c r="T4299" s="149" t="s">
        <v>18640</v>
      </c>
      <c r="U4299" s="149" t="s">
        <v>267</v>
      </c>
      <c r="V4299" s="149"/>
      <c r="W4299" s="149"/>
      <c r="X4299" s="149" t="s">
        <v>268</v>
      </c>
      <c r="Y4299" s="149"/>
      <c r="Z4299" s="149"/>
      <c r="AA4299" s="149"/>
      <c r="AB4299" s="149" t="s">
        <v>269</v>
      </c>
      <c r="AC4299" s="149" t="s">
        <v>270</v>
      </c>
      <c r="AD4299" s="149" t="s">
        <v>18640</v>
      </c>
      <c r="AE4299" s="149" t="s">
        <v>271</v>
      </c>
      <c r="AF4299" s="149"/>
      <c r="AG4299" s="149" t="s">
        <v>1098</v>
      </c>
      <c r="AH4299" s="149" t="s">
        <v>273</v>
      </c>
      <c r="AI4299" s="158">
        <v>56</v>
      </c>
      <c r="AJ4299" s="149"/>
      <c r="AK4299" s="159" t="s">
        <v>274</v>
      </c>
      <c r="AL4299" s="159" t="s">
        <v>274</v>
      </c>
      <c r="AM4299" s="149" t="s">
        <v>274</v>
      </c>
      <c r="AN4299" s="160">
        <v>4</v>
      </c>
      <c r="AO4299" s="149"/>
      <c r="AP4299" s="149" t="s">
        <v>274</v>
      </c>
      <c r="AQ4299" s="149" t="s">
        <v>275</v>
      </c>
      <c r="AR4299" s="158">
        <v>1</v>
      </c>
      <c r="AS4299" s="149" t="s">
        <v>275</v>
      </c>
      <c r="AT4299" s="149" t="s">
        <v>276</v>
      </c>
      <c r="AU4299" s="161">
        <v>1</v>
      </c>
      <c r="AV4299" s="159">
        <v>256637.16</v>
      </c>
      <c r="AW4299" s="159">
        <v>10265.49</v>
      </c>
      <c r="AX4299" s="149" t="s">
        <v>274</v>
      </c>
      <c r="AY4299" s="159">
        <v>2566.37</v>
      </c>
      <c r="AZ4299" s="159">
        <v>2566.37</v>
      </c>
      <c r="BA4299" s="159">
        <v>10265.48</v>
      </c>
      <c r="BB4299" s="159">
        <v>143716.72</v>
      </c>
      <c r="BC4299" s="162" t="s">
        <v>274</v>
      </c>
      <c r="BD4299" s="162">
        <v>0</v>
      </c>
      <c r="BE4299" s="159">
        <v>112920.44</v>
      </c>
      <c r="BF4299" s="159">
        <v>112920.44</v>
      </c>
      <c r="BG4299" s="159">
        <v>256637.16</v>
      </c>
    </row>
    <row r="4300" ht="28.05" customHeight="1" spans="1:59">
      <c r="A4300" s="149"/>
      <c r="B4300" s="149"/>
      <c r="C4300" s="149"/>
      <c r="D4300" s="149" t="s">
        <v>3726</v>
      </c>
      <c r="E4300" s="340" t="s">
        <v>18641</v>
      </c>
      <c r="F4300" s="149" t="s">
        <v>3726</v>
      </c>
      <c r="G4300" s="149" t="s">
        <v>18642</v>
      </c>
      <c r="H4300" s="149" t="s">
        <v>18643</v>
      </c>
      <c r="I4300" s="149" t="s">
        <v>18644</v>
      </c>
      <c r="J4300" s="149" t="s">
        <v>18645</v>
      </c>
      <c r="K4300" s="149"/>
      <c r="L4300" s="149" t="s">
        <v>262</v>
      </c>
      <c r="M4300" s="149"/>
      <c r="N4300" s="149" t="s">
        <v>263</v>
      </c>
      <c r="O4300" s="149" t="s">
        <v>214</v>
      </c>
      <c r="P4300" s="149" t="s">
        <v>53</v>
      </c>
      <c r="Q4300" s="149"/>
      <c r="R4300" s="149" t="s">
        <v>2512</v>
      </c>
      <c r="S4300" s="149" t="s">
        <v>4783</v>
      </c>
      <c r="T4300" s="149" t="s">
        <v>18646</v>
      </c>
      <c r="U4300" s="149" t="s">
        <v>267</v>
      </c>
      <c r="V4300" s="149"/>
      <c r="W4300" s="149"/>
      <c r="X4300" s="149" t="s">
        <v>336</v>
      </c>
      <c r="Y4300" s="149"/>
      <c r="Z4300" s="149"/>
      <c r="AA4300" s="149"/>
      <c r="AB4300" s="149" t="s">
        <v>269</v>
      </c>
      <c r="AC4300" s="149" t="s">
        <v>270</v>
      </c>
      <c r="AD4300" s="149" t="s">
        <v>18646</v>
      </c>
      <c r="AE4300" s="149" t="s">
        <v>271</v>
      </c>
      <c r="AF4300" s="149"/>
      <c r="AG4300" s="149" t="s">
        <v>1098</v>
      </c>
      <c r="AH4300" s="149" t="s">
        <v>273</v>
      </c>
      <c r="AI4300" s="158">
        <v>16</v>
      </c>
      <c r="AJ4300" s="149"/>
      <c r="AK4300" s="159" t="s">
        <v>274</v>
      </c>
      <c r="AL4300" s="159" t="s">
        <v>274</v>
      </c>
      <c r="AM4300" s="149" t="s">
        <v>274</v>
      </c>
      <c r="AN4300" s="160">
        <v>4</v>
      </c>
      <c r="AO4300" s="149"/>
      <c r="AP4300" s="149" t="s">
        <v>274</v>
      </c>
      <c r="AQ4300" s="149" t="s">
        <v>275</v>
      </c>
      <c r="AR4300" s="158">
        <v>1</v>
      </c>
      <c r="AS4300" s="149" t="s">
        <v>275</v>
      </c>
      <c r="AT4300" s="149" t="s">
        <v>276</v>
      </c>
      <c r="AU4300" s="161">
        <v>1</v>
      </c>
      <c r="AV4300" s="159">
        <v>19327.43</v>
      </c>
      <c r="AW4300" s="159">
        <v>773.1</v>
      </c>
      <c r="AX4300" s="149" t="s">
        <v>274</v>
      </c>
      <c r="AY4300" s="159">
        <v>193.27</v>
      </c>
      <c r="AZ4300" s="159">
        <v>193.27</v>
      </c>
      <c r="BA4300" s="159">
        <v>773.09</v>
      </c>
      <c r="BB4300" s="159">
        <v>3092.33</v>
      </c>
      <c r="BC4300" s="162" t="s">
        <v>274</v>
      </c>
      <c r="BD4300" s="162">
        <v>0</v>
      </c>
      <c r="BE4300" s="159">
        <v>16235.1</v>
      </c>
      <c r="BF4300" s="159">
        <v>16235.1</v>
      </c>
      <c r="BG4300" s="159">
        <v>19327.43</v>
      </c>
    </row>
    <row r="4301" ht="28.05" customHeight="1" spans="1:59">
      <c r="A4301" s="149"/>
      <c r="B4301" s="149"/>
      <c r="C4301" s="149"/>
      <c r="D4301" s="149" t="s">
        <v>3726</v>
      </c>
      <c r="E4301" s="340" t="s">
        <v>18647</v>
      </c>
      <c r="F4301" s="149" t="s">
        <v>3726</v>
      </c>
      <c r="G4301" s="149" t="s">
        <v>18648</v>
      </c>
      <c r="H4301" s="149" t="s">
        <v>18469</v>
      </c>
      <c r="I4301" s="149" t="s">
        <v>18649</v>
      </c>
      <c r="J4301" s="149" t="s">
        <v>18650</v>
      </c>
      <c r="K4301" s="149"/>
      <c r="L4301" s="149" t="s">
        <v>287</v>
      </c>
      <c r="M4301" s="149"/>
      <c r="N4301" s="149" t="s">
        <v>263</v>
      </c>
      <c r="O4301" s="149" t="s">
        <v>214</v>
      </c>
      <c r="P4301" s="149" t="s">
        <v>53</v>
      </c>
      <c r="Q4301" s="149"/>
      <c r="R4301" s="149" t="s">
        <v>3921</v>
      </c>
      <c r="S4301" s="149" t="s">
        <v>6016</v>
      </c>
      <c r="T4301" s="149" t="s">
        <v>3699</v>
      </c>
      <c r="U4301" s="149" t="s">
        <v>267</v>
      </c>
      <c r="V4301" s="149"/>
      <c r="W4301" s="149"/>
      <c r="X4301" s="149" t="s">
        <v>336</v>
      </c>
      <c r="Y4301" s="149"/>
      <c r="Z4301" s="149"/>
      <c r="AA4301" s="149"/>
      <c r="AB4301" s="149" t="s">
        <v>269</v>
      </c>
      <c r="AC4301" s="149" t="s">
        <v>270</v>
      </c>
      <c r="AD4301" s="149" t="s">
        <v>3699</v>
      </c>
      <c r="AE4301" s="149" t="s">
        <v>271</v>
      </c>
      <c r="AF4301" s="149"/>
      <c r="AG4301" s="149" t="s">
        <v>1098</v>
      </c>
      <c r="AH4301" s="149" t="s">
        <v>273</v>
      </c>
      <c r="AI4301" s="158">
        <v>67</v>
      </c>
      <c r="AJ4301" s="149"/>
      <c r="AK4301" s="159" t="s">
        <v>274</v>
      </c>
      <c r="AL4301" s="159" t="s">
        <v>274</v>
      </c>
      <c r="AM4301" s="149" t="s">
        <v>274</v>
      </c>
      <c r="AN4301" s="160">
        <v>4</v>
      </c>
      <c r="AO4301" s="149"/>
      <c r="AP4301" s="149" t="s">
        <v>274</v>
      </c>
      <c r="AQ4301" s="149" t="s">
        <v>275</v>
      </c>
      <c r="AR4301" s="158">
        <v>1</v>
      </c>
      <c r="AS4301" s="149" t="s">
        <v>275</v>
      </c>
      <c r="AT4301" s="149" t="s">
        <v>276</v>
      </c>
      <c r="AU4301" s="161">
        <v>1</v>
      </c>
      <c r="AV4301" s="159">
        <v>50301.72</v>
      </c>
      <c r="AW4301" s="159">
        <v>2012.07</v>
      </c>
      <c r="AX4301" s="149" t="s">
        <v>274</v>
      </c>
      <c r="AY4301" s="159">
        <v>518.26</v>
      </c>
      <c r="AZ4301" s="159">
        <v>518.26</v>
      </c>
      <c r="BA4301" s="159">
        <v>2073.02</v>
      </c>
      <c r="BB4301" s="159">
        <v>33260.26</v>
      </c>
      <c r="BC4301" s="162" t="s">
        <v>274</v>
      </c>
      <c r="BD4301" s="162">
        <v>0</v>
      </c>
      <c r="BE4301" s="159">
        <v>17041.46</v>
      </c>
      <c r="BF4301" s="159">
        <v>17041.46</v>
      </c>
      <c r="BG4301" s="159">
        <v>50301.72</v>
      </c>
    </row>
    <row r="4302" ht="28.05" customHeight="1" spans="1:59">
      <c r="A4302" s="149"/>
      <c r="B4302" s="149"/>
      <c r="C4302" s="149"/>
      <c r="D4302" s="149" t="s">
        <v>3726</v>
      </c>
      <c r="E4302" s="340" t="s">
        <v>18651</v>
      </c>
      <c r="F4302" s="149" t="s">
        <v>3726</v>
      </c>
      <c r="G4302" s="149" t="s">
        <v>18652</v>
      </c>
      <c r="H4302" s="149" t="s">
        <v>18634</v>
      </c>
      <c r="I4302" s="149" t="s">
        <v>8532</v>
      </c>
      <c r="J4302" s="149" t="s">
        <v>18653</v>
      </c>
      <c r="K4302" s="149"/>
      <c r="L4302" s="149" t="s">
        <v>287</v>
      </c>
      <c r="M4302" s="149"/>
      <c r="N4302" s="149" t="s">
        <v>263</v>
      </c>
      <c r="O4302" s="149" t="s">
        <v>214</v>
      </c>
      <c r="P4302" s="149" t="s">
        <v>53</v>
      </c>
      <c r="Q4302" s="149"/>
      <c r="R4302" s="149" t="s">
        <v>18544</v>
      </c>
      <c r="S4302" s="149" t="s">
        <v>4928</v>
      </c>
      <c r="T4302" s="149" t="s">
        <v>18545</v>
      </c>
      <c r="U4302" s="149" t="s">
        <v>267</v>
      </c>
      <c r="V4302" s="149"/>
      <c r="W4302" s="149"/>
      <c r="X4302" s="149" t="s">
        <v>268</v>
      </c>
      <c r="Y4302" s="149"/>
      <c r="Z4302" s="149"/>
      <c r="AA4302" s="149"/>
      <c r="AB4302" s="149" t="s">
        <v>269</v>
      </c>
      <c r="AC4302" s="149" t="s">
        <v>270</v>
      </c>
      <c r="AD4302" s="149" t="s">
        <v>18545</v>
      </c>
      <c r="AE4302" s="149" t="s">
        <v>271</v>
      </c>
      <c r="AF4302" s="149"/>
      <c r="AG4302" s="149" t="s">
        <v>1098</v>
      </c>
      <c r="AH4302" s="149" t="s">
        <v>273</v>
      </c>
      <c r="AI4302" s="158">
        <v>90</v>
      </c>
      <c r="AJ4302" s="149"/>
      <c r="AK4302" s="159" t="s">
        <v>274</v>
      </c>
      <c r="AL4302" s="159" t="s">
        <v>274</v>
      </c>
      <c r="AM4302" s="149" t="s">
        <v>274</v>
      </c>
      <c r="AN4302" s="160">
        <v>4</v>
      </c>
      <c r="AO4302" s="149"/>
      <c r="AP4302" s="149" t="s">
        <v>274</v>
      </c>
      <c r="AQ4302" s="149" t="s">
        <v>275</v>
      </c>
      <c r="AR4302" s="158">
        <v>1</v>
      </c>
      <c r="AS4302" s="149" t="s">
        <v>275</v>
      </c>
      <c r="AT4302" s="149" t="s">
        <v>276</v>
      </c>
      <c r="AU4302" s="161">
        <v>1</v>
      </c>
      <c r="AV4302" s="159">
        <v>5603.45</v>
      </c>
      <c r="AW4302" s="159">
        <v>224.14</v>
      </c>
      <c r="AX4302" s="149" t="s">
        <v>274</v>
      </c>
      <c r="AY4302" s="159">
        <v>61.67</v>
      </c>
      <c r="AZ4302" s="159">
        <v>61.67</v>
      </c>
      <c r="BA4302" s="159">
        <v>246.71</v>
      </c>
      <c r="BB4302" s="159">
        <v>5009.26</v>
      </c>
      <c r="BC4302" s="162" t="s">
        <v>274</v>
      </c>
      <c r="BD4302" s="162">
        <v>0</v>
      </c>
      <c r="BE4302" s="159">
        <v>594.19</v>
      </c>
      <c r="BF4302" s="159">
        <v>594.19</v>
      </c>
      <c r="BG4302" s="159">
        <v>5603.45</v>
      </c>
    </row>
    <row r="4303" ht="28.05" customHeight="1" spans="1:59">
      <c r="A4303" s="149"/>
      <c r="B4303" s="149"/>
      <c r="C4303" s="149"/>
      <c r="D4303" s="149" t="s">
        <v>3726</v>
      </c>
      <c r="E4303" s="340" t="s">
        <v>18654</v>
      </c>
      <c r="F4303" s="149" t="s">
        <v>3726</v>
      </c>
      <c r="G4303" s="149" t="s">
        <v>18655</v>
      </c>
      <c r="H4303" s="149" t="s">
        <v>18643</v>
      </c>
      <c r="I4303" s="149" t="s">
        <v>18644</v>
      </c>
      <c r="J4303" s="149" t="s">
        <v>18656</v>
      </c>
      <c r="K4303" s="149"/>
      <c r="L4303" s="149" t="s">
        <v>262</v>
      </c>
      <c r="M4303" s="149"/>
      <c r="N4303" s="149" t="s">
        <v>263</v>
      </c>
      <c r="O4303" s="149" t="s">
        <v>214</v>
      </c>
      <c r="P4303" s="149" t="s">
        <v>53</v>
      </c>
      <c r="Q4303" s="149"/>
      <c r="R4303" s="149" t="s">
        <v>18196</v>
      </c>
      <c r="S4303" s="149" t="s">
        <v>4783</v>
      </c>
      <c r="T4303" s="149" t="s">
        <v>18646</v>
      </c>
      <c r="U4303" s="149" t="s">
        <v>267</v>
      </c>
      <c r="V4303" s="149"/>
      <c r="W4303" s="149"/>
      <c r="X4303" s="149" t="s">
        <v>336</v>
      </c>
      <c r="Y4303" s="149"/>
      <c r="Z4303" s="149"/>
      <c r="AA4303" s="149"/>
      <c r="AB4303" s="149" t="s">
        <v>269</v>
      </c>
      <c r="AC4303" s="149" t="s">
        <v>270</v>
      </c>
      <c r="AD4303" s="149" t="s">
        <v>18646</v>
      </c>
      <c r="AE4303" s="149" t="s">
        <v>271</v>
      </c>
      <c r="AF4303" s="149"/>
      <c r="AG4303" s="149" t="s">
        <v>1098</v>
      </c>
      <c r="AH4303" s="149" t="s">
        <v>273</v>
      </c>
      <c r="AI4303" s="158">
        <v>16</v>
      </c>
      <c r="AJ4303" s="149"/>
      <c r="AK4303" s="159" t="s">
        <v>274</v>
      </c>
      <c r="AL4303" s="159" t="s">
        <v>274</v>
      </c>
      <c r="AM4303" s="149" t="s">
        <v>274</v>
      </c>
      <c r="AN4303" s="160">
        <v>4</v>
      </c>
      <c r="AO4303" s="149"/>
      <c r="AP4303" s="149" t="s">
        <v>274</v>
      </c>
      <c r="AQ4303" s="149" t="s">
        <v>275</v>
      </c>
      <c r="AR4303" s="158">
        <v>1</v>
      </c>
      <c r="AS4303" s="149" t="s">
        <v>275</v>
      </c>
      <c r="AT4303" s="149" t="s">
        <v>276</v>
      </c>
      <c r="AU4303" s="161">
        <v>1</v>
      </c>
      <c r="AV4303" s="159">
        <v>19327.44</v>
      </c>
      <c r="AW4303" s="159">
        <v>773.1</v>
      </c>
      <c r="AX4303" s="149" t="s">
        <v>274</v>
      </c>
      <c r="AY4303" s="159">
        <v>193.27</v>
      </c>
      <c r="AZ4303" s="159">
        <v>193.27</v>
      </c>
      <c r="BA4303" s="159">
        <v>773.1</v>
      </c>
      <c r="BB4303" s="159">
        <v>3092.34</v>
      </c>
      <c r="BC4303" s="162" t="s">
        <v>274</v>
      </c>
      <c r="BD4303" s="162">
        <v>0</v>
      </c>
      <c r="BE4303" s="159">
        <v>16235.1</v>
      </c>
      <c r="BF4303" s="159">
        <v>16235.1</v>
      </c>
      <c r="BG4303" s="159">
        <v>19327.44</v>
      </c>
    </row>
    <row r="4304" ht="28.05" customHeight="1" spans="1:59">
      <c r="A4304" s="149"/>
      <c r="B4304" s="149"/>
      <c r="C4304" s="149"/>
      <c r="D4304" s="149" t="s">
        <v>3726</v>
      </c>
      <c r="E4304" s="340" t="s">
        <v>18657</v>
      </c>
      <c r="F4304" s="149" t="s">
        <v>3726</v>
      </c>
      <c r="G4304" s="149" t="s">
        <v>18658</v>
      </c>
      <c r="H4304" s="149" t="s">
        <v>4655</v>
      </c>
      <c r="I4304" s="149" t="s">
        <v>4656</v>
      </c>
      <c r="J4304" s="149" t="s">
        <v>18659</v>
      </c>
      <c r="K4304" s="149"/>
      <c r="L4304" s="149" t="s">
        <v>262</v>
      </c>
      <c r="M4304" s="149"/>
      <c r="N4304" s="149" t="s">
        <v>263</v>
      </c>
      <c r="O4304" s="149" t="s">
        <v>214</v>
      </c>
      <c r="P4304" s="149" t="s">
        <v>53</v>
      </c>
      <c r="Q4304" s="149"/>
      <c r="R4304" s="149" t="s">
        <v>3921</v>
      </c>
      <c r="S4304" s="149" t="s">
        <v>3893</v>
      </c>
      <c r="T4304" s="149" t="s">
        <v>2600</v>
      </c>
      <c r="U4304" s="149" t="s">
        <v>267</v>
      </c>
      <c r="V4304" s="149"/>
      <c r="W4304" s="149"/>
      <c r="X4304" s="149" t="s">
        <v>336</v>
      </c>
      <c r="Y4304" s="149"/>
      <c r="Z4304" s="149"/>
      <c r="AA4304" s="149"/>
      <c r="AB4304" s="149" t="s">
        <v>269</v>
      </c>
      <c r="AC4304" s="149" t="s">
        <v>270</v>
      </c>
      <c r="AD4304" s="149" t="s">
        <v>2600</v>
      </c>
      <c r="AE4304" s="149" t="s">
        <v>271</v>
      </c>
      <c r="AF4304" s="149"/>
      <c r="AG4304" s="149" t="s">
        <v>1098</v>
      </c>
      <c r="AH4304" s="149" t="s">
        <v>273</v>
      </c>
      <c r="AI4304" s="158">
        <v>56</v>
      </c>
      <c r="AJ4304" s="149"/>
      <c r="AK4304" s="159" t="s">
        <v>274</v>
      </c>
      <c r="AL4304" s="159" t="s">
        <v>274</v>
      </c>
      <c r="AM4304" s="149" t="s">
        <v>274</v>
      </c>
      <c r="AN4304" s="160">
        <v>4</v>
      </c>
      <c r="AO4304" s="149"/>
      <c r="AP4304" s="149" t="s">
        <v>274</v>
      </c>
      <c r="AQ4304" s="149" t="s">
        <v>275</v>
      </c>
      <c r="AR4304" s="158">
        <v>1</v>
      </c>
      <c r="AS4304" s="149" t="s">
        <v>275</v>
      </c>
      <c r="AT4304" s="149" t="s">
        <v>276</v>
      </c>
      <c r="AU4304" s="161">
        <v>1</v>
      </c>
      <c r="AV4304" s="159">
        <v>17699.12</v>
      </c>
      <c r="AW4304" s="159">
        <v>707.96</v>
      </c>
      <c r="AX4304" s="149" t="s">
        <v>274</v>
      </c>
      <c r="AY4304" s="159">
        <v>176.99</v>
      </c>
      <c r="AZ4304" s="159">
        <v>176.99</v>
      </c>
      <c r="BA4304" s="159">
        <v>707.96</v>
      </c>
      <c r="BB4304" s="159">
        <v>9911.44</v>
      </c>
      <c r="BC4304" s="162" t="s">
        <v>274</v>
      </c>
      <c r="BD4304" s="162">
        <v>0</v>
      </c>
      <c r="BE4304" s="159">
        <v>7787.68</v>
      </c>
      <c r="BF4304" s="159">
        <v>7787.68</v>
      </c>
      <c r="BG4304" s="159">
        <v>17699.12</v>
      </c>
    </row>
    <row r="4305" ht="28.05" customHeight="1" spans="1:59">
      <c r="A4305" s="149"/>
      <c r="B4305" s="149"/>
      <c r="C4305" s="149"/>
      <c r="D4305" s="149" t="s">
        <v>3726</v>
      </c>
      <c r="E4305" s="340" t="s">
        <v>18660</v>
      </c>
      <c r="F4305" s="149" t="s">
        <v>3726</v>
      </c>
      <c r="G4305" s="149" t="s">
        <v>18661</v>
      </c>
      <c r="H4305" s="149" t="s">
        <v>18469</v>
      </c>
      <c r="I4305" s="149" t="s">
        <v>18662</v>
      </c>
      <c r="J4305" s="149" t="s">
        <v>18663</v>
      </c>
      <c r="K4305" s="149"/>
      <c r="L4305" s="149" t="s">
        <v>287</v>
      </c>
      <c r="M4305" s="149"/>
      <c r="N4305" s="149" t="s">
        <v>263</v>
      </c>
      <c r="O4305" s="149" t="s">
        <v>214</v>
      </c>
      <c r="P4305" s="149" t="s">
        <v>53</v>
      </c>
      <c r="Q4305" s="149"/>
      <c r="R4305" s="149" t="s">
        <v>3921</v>
      </c>
      <c r="S4305" s="149" t="s">
        <v>6016</v>
      </c>
      <c r="T4305" s="149" t="s">
        <v>3699</v>
      </c>
      <c r="U4305" s="149" t="s">
        <v>267</v>
      </c>
      <c r="V4305" s="149"/>
      <c r="W4305" s="149"/>
      <c r="X4305" s="149" t="s">
        <v>336</v>
      </c>
      <c r="Y4305" s="149"/>
      <c r="Z4305" s="149"/>
      <c r="AA4305" s="149"/>
      <c r="AB4305" s="149" t="s">
        <v>269</v>
      </c>
      <c r="AC4305" s="149" t="s">
        <v>270</v>
      </c>
      <c r="AD4305" s="149" t="s">
        <v>3699</v>
      </c>
      <c r="AE4305" s="149" t="s">
        <v>271</v>
      </c>
      <c r="AF4305" s="149"/>
      <c r="AG4305" s="149" t="s">
        <v>1098</v>
      </c>
      <c r="AH4305" s="149" t="s">
        <v>273</v>
      </c>
      <c r="AI4305" s="158">
        <v>67</v>
      </c>
      <c r="AJ4305" s="149"/>
      <c r="AK4305" s="159" t="s">
        <v>274</v>
      </c>
      <c r="AL4305" s="159" t="s">
        <v>274</v>
      </c>
      <c r="AM4305" s="149" t="s">
        <v>274</v>
      </c>
      <c r="AN4305" s="160">
        <v>4</v>
      </c>
      <c r="AO4305" s="149"/>
      <c r="AP4305" s="149" t="s">
        <v>274</v>
      </c>
      <c r="AQ4305" s="149" t="s">
        <v>275</v>
      </c>
      <c r="AR4305" s="158">
        <v>1</v>
      </c>
      <c r="AS4305" s="149" t="s">
        <v>275</v>
      </c>
      <c r="AT4305" s="149" t="s">
        <v>276</v>
      </c>
      <c r="AU4305" s="161">
        <v>1</v>
      </c>
      <c r="AV4305" s="159">
        <v>33318.97</v>
      </c>
      <c r="AW4305" s="159">
        <v>1332.76</v>
      </c>
      <c r="AX4305" s="149" t="s">
        <v>274</v>
      </c>
      <c r="AY4305" s="159">
        <v>343.29</v>
      </c>
      <c r="AZ4305" s="159">
        <v>343.29</v>
      </c>
      <c r="BA4305" s="159">
        <v>1373.16</v>
      </c>
      <c r="BB4305" s="159">
        <v>22030.94</v>
      </c>
      <c r="BC4305" s="162" t="s">
        <v>274</v>
      </c>
      <c r="BD4305" s="162">
        <v>0</v>
      </c>
      <c r="BE4305" s="159">
        <v>11288.03</v>
      </c>
      <c r="BF4305" s="159">
        <v>11288.03</v>
      </c>
      <c r="BG4305" s="159">
        <v>33318.97</v>
      </c>
    </row>
    <row r="4306" ht="28.05" customHeight="1" spans="1:59">
      <c r="A4306" s="149"/>
      <c r="B4306" s="149"/>
      <c r="C4306" s="149"/>
      <c r="D4306" s="149" t="s">
        <v>3726</v>
      </c>
      <c r="E4306" s="340" t="s">
        <v>18664</v>
      </c>
      <c r="F4306" s="149" t="s">
        <v>3726</v>
      </c>
      <c r="G4306" s="149" t="s">
        <v>18665</v>
      </c>
      <c r="H4306" s="149" t="s">
        <v>18666</v>
      </c>
      <c r="I4306" s="149"/>
      <c r="J4306" s="149" t="s">
        <v>18667</v>
      </c>
      <c r="K4306" s="149"/>
      <c r="L4306" s="149" t="s">
        <v>287</v>
      </c>
      <c r="M4306" s="149"/>
      <c r="N4306" s="149" t="s">
        <v>263</v>
      </c>
      <c r="O4306" s="149" t="s">
        <v>214</v>
      </c>
      <c r="P4306" s="149" t="s">
        <v>53</v>
      </c>
      <c r="Q4306" s="149"/>
      <c r="R4306" s="149" t="s">
        <v>18544</v>
      </c>
      <c r="S4306" s="149" t="s">
        <v>4928</v>
      </c>
      <c r="T4306" s="149" t="s">
        <v>18545</v>
      </c>
      <c r="U4306" s="149" t="s">
        <v>267</v>
      </c>
      <c r="V4306" s="149"/>
      <c r="W4306" s="149"/>
      <c r="X4306" s="149" t="s">
        <v>268</v>
      </c>
      <c r="Y4306" s="149"/>
      <c r="Z4306" s="149"/>
      <c r="AA4306" s="149"/>
      <c r="AB4306" s="149" t="s">
        <v>269</v>
      </c>
      <c r="AC4306" s="149" t="s">
        <v>270</v>
      </c>
      <c r="AD4306" s="149" t="s">
        <v>18545</v>
      </c>
      <c r="AE4306" s="149" t="s">
        <v>271</v>
      </c>
      <c r="AF4306" s="149"/>
      <c r="AG4306" s="149" t="s">
        <v>1098</v>
      </c>
      <c r="AH4306" s="149" t="s">
        <v>273</v>
      </c>
      <c r="AI4306" s="158">
        <v>90</v>
      </c>
      <c r="AJ4306" s="149"/>
      <c r="AK4306" s="159" t="s">
        <v>274</v>
      </c>
      <c r="AL4306" s="159" t="s">
        <v>274</v>
      </c>
      <c r="AM4306" s="149" t="s">
        <v>274</v>
      </c>
      <c r="AN4306" s="160">
        <v>4</v>
      </c>
      <c r="AO4306" s="149"/>
      <c r="AP4306" s="149" t="s">
        <v>274</v>
      </c>
      <c r="AQ4306" s="149" t="s">
        <v>275</v>
      </c>
      <c r="AR4306" s="158">
        <v>1</v>
      </c>
      <c r="AS4306" s="149" t="s">
        <v>275</v>
      </c>
      <c r="AT4306" s="149" t="s">
        <v>276</v>
      </c>
      <c r="AU4306" s="161">
        <v>1</v>
      </c>
      <c r="AV4306" s="159">
        <v>38793.1</v>
      </c>
      <c r="AW4306" s="159">
        <v>1551.72</v>
      </c>
      <c r="AX4306" s="149" t="s">
        <v>274</v>
      </c>
      <c r="AY4306" s="159">
        <v>426.73</v>
      </c>
      <c r="AZ4306" s="159">
        <v>426.73</v>
      </c>
      <c r="BA4306" s="159">
        <v>1706.92</v>
      </c>
      <c r="BB4306" s="159">
        <v>34680.97</v>
      </c>
      <c r="BC4306" s="162" t="s">
        <v>274</v>
      </c>
      <c r="BD4306" s="162">
        <v>0</v>
      </c>
      <c r="BE4306" s="159">
        <v>4112.13</v>
      </c>
      <c r="BF4306" s="159">
        <v>4112.13</v>
      </c>
      <c r="BG4306" s="159">
        <v>38793.1</v>
      </c>
    </row>
    <row r="4307" ht="28.05" customHeight="1" spans="1:59">
      <c r="A4307" s="149"/>
      <c r="B4307" s="149"/>
      <c r="C4307" s="149"/>
      <c r="D4307" s="149" t="s">
        <v>3726</v>
      </c>
      <c r="E4307" s="340" t="s">
        <v>18668</v>
      </c>
      <c r="F4307" s="149" t="s">
        <v>3726</v>
      </c>
      <c r="G4307" s="149" t="s">
        <v>18669</v>
      </c>
      <c r="H4307" s="149" t="s">
        <v>18670</v>
      </c>
      <c r="I4307" s="149" t="s">
        <v>18671</v>
      </c>
      <c r="J4307" s="149" t="s">
        <v>18672</v>
      </c>
      <c r="K4307" s="149"/>
      <c r="L4307" s="149" t="s">
        <v>262</v>
      </c>
      <c r="M4307" s="149"/>
      <c r="N4307" s="149" t="s">
        <v>263</v>
      </c>
      <c r="O4307" s="149" t="s">
        <v>214</v>
      </c>
      <c r="P4307" s="149" t="s">
        <v>53</v>
      </c>
      <c r="Q4307" s="149"/>
      <c r="R4307" s="149" t="s">
        <v>6387</v>
      </c>
      <c r="S4307" s="149" t="s">
        <v>18673</v>
      </c>
      <c r="T4307" s="149" t="s">
        <v>18646</v>
      </c>
      <c r="U4307" s="149" t="s">
        <v>267</v>
      </c>
      <c r="V4307" s="149"/>
      <c r="W4307" s="149"/>
      <c r="X4307" s="149" t="s">
        <v>268</v>
      </c>
      <c r="Y4307" s="149"/>
      <c r="Z4307" s="149"/>
      <c r="AA4307" s="149"/>
      <c r="AB4307" s="149" t="s">
        <v>269</v>
      </c>
      <c r="AC4307" s="149" t="s">
        <v>270</v>
      </c>
      <c r="AD4307" s="149" t="s">
        <v>18646</v>
      </c>
      <c r="AE4307" s="149" t="s">
        <v>271</v>
      </c>
      <c r="AF4307" s="149"/>
      <c r="AG4307" s="149" t="s">
        <v>1098</v>
      </c>
      <c r="AH4307" s="149" t="s">
        <v>273</v>
      </c>
      <c r="AI4307" s="158">
        <v>16</v>
      </c>
      <c r="AJ4307" s="149"/>
      <c r="AK4307" s="159" t="s">
        <v>274</v>
      </c>
      <c r="AL4307" s="159" t="s">
        <v>274</v>
      </c>
      <c r="AM4307" s="149" t="s">
        <v>274</v>
      </c>
      <c r="AN4307" s="160">
        <v>4</v>
      </c>
      <c r="AO4307" s="149"/>
      <c r="AP4307" s="149" t="s">
        <v>274</v>
      </c>
      <c r="AQ4307" s="149" t="s">
        <v>275</v>
      </c>
      <c r="AR4307" s="158">
        <v>1</v>
      </c>
      <c r="AS4307" s="149" t="s">
        <v>275</v>
      </c>
      <c r="AT4307" s="149" t="s">
        <v>276</v>
      </c>
      <c r="AU4307" s="161">
        <v>1</v>
      </c>
      <c r="AV4307" s="159">
        <v>16061.95</v>
      </c>
      <c r="AW4307" s="159">
        <v>642.48</v>
      </c>
      <c r="AX4307" s="149" t="s">
        <v>274</v>
      </c>
      <c r="AY4307" s="159">
        <v>160.62</v>
      </c>
      <c r="AZ4307" s="159">
        <v>160.62</v>
      </c>
      <c r="BA4307" s="159">
        <v>642.48</v>
      </c>
      <c r="BB4307" s="159">
        <v>2569.92</v>
      </c>
      <c r="BC4307" s="162" t="s">
        <v>274</v>
      </c>
      <c r="BD4307" s="162">
        <v>0</v>
      </c>
      <c r="BE4307" s="159">
        <v>13492.03</v>
      </c>
      <c r="BF4307" s="159">
        <v>13492.03</v>
      </c>
      <c r="BG4307" s="159">
        <v>16061.95</v>
      </c>
    </row>
    <row r="4308" ht="28.05" customHeight="1" spans="1:59">
      <c r="A4308" s="149"/>
      <c r="B4308" s="149"/>
      <c r="C4308" s="149"/>
      <c r="D4308" s="149" t="s">
        <v>3726</v>
      </c>
      <c r="E4308" s="340" t="s">
        <v>18674</v>
      </c>
      <c r="F4308" s="149" t="s">
        <v>3726</v>
      </c>
      <c r="G4308" s="149" t="s">
        <v>18675</v>
      </c>
      <c r="H4308" s="149" t="s">
        <v>18469</v>
      </c>
      <c r="I4308" s="149" t="s">
        <v>18662</v>
      </c>
      <c r="J4308" s="149" t="s">
        <v>18676</v>
      </c>
      <c r="K4308" s="149"/>
      <c r="L4308" s="149" t="s">
        <v>287</v>
      </c>
      <c r="M4308" s="149"/>
      <c r="N4308" s="149" t="s">
        <v>263</v>
      </c>
      <c r="O4308" s="149" t="s">
        <v>214</v>
      </c>
      <c r="P4308" s="149" t="s">
        <v>53</v>
      </c>
      <c r="Q4308" s="149"/>
      <c r="R4308" s="149" t="s">
        <v>3921</v>
      </c>
      <c r="S4308" s="149" t="s">
        <v>6016</v>
      </c>
      <c r="T4308" s="149" t="s">
        <v>3699</v>
      </c>
      <c r="U4308" s="149" t="s">
        <v>267</v>
      </c>
      <c r="V4308" s="149"/>
      <c r="W4308" s="149"/>
      <c r="X4308" s="149" t="s">
        <v>336</v>
      </c>
      <c r="Y4308" s="149"/>
      <c r="Z4308" s="149"/>
      <c r="AA4308" s="149"/>
      <c r="AB4308" s="149" t="s">
        <v>269</v>
      </c>
      <c r="AC4308" s="149" t="s">
        <v>270</v>
      </c>
      <c r="AD4308" s="149" t="s">
        <v>3699</v>
      </c>
      <c r="AE4308" s="149" t="s">
        <v>271</v>
      </c>
      <c r="AF4308" s="149"/>
      <c r="AG4308" s="149" t="s">
        <v>1098</v>
      </c>
      <c r="AH4308" s="149" t="s">
        <v>273</v>
      </c>
      <c r="AI4308" s="158">
        <v>67</v>
      </c>
      <c r="AJ4308" s="149"/>
      <c r="AK4308" s="159" t="s">
        <v>274</v>
      </c>
      <c r="AL4308" s="159" t="s">
        <v>274</v>
      </c>
      <c r="AM4308" s="149" t="s">
        <v>274</v>
      </c>
      <c r="AN4308" s="160">
        <v>4</v>
      </c>
      <c r="AO4308" s="149"/>
      <c r="AP4308" s="149" t="s">
        <v>274</v>
      </c>
      <c r="AQ4308" s="149" t="s">
        <v>275</v>
      </c>
      <c r="AR4308" s="158">
        <v>1</v>
      </c>
      <c r="AS4308" s="149" t="s">
        <v>275</v>
      </c>
      <c r="AT4308" s="149" t="s">
        <v>276</v>
      </c>
      <c r="AU4308" s="161">
        <v>1</v>
      </c>
      <c r="AV4308" s="159">
        <v>33318.97</v>
      </c>
      <c r="AW4308" s="159">
        <v>1332.76</v>
      </c>
      <c r="AX4308" s="149" t="s">
        <v>274</v>
      </c>
      <c r="AY4308" s="159">
        <v>343.29</v>
      </c>
      <c r="AZ4308" s="159">
        <v>343.29</v>
      </c>
      <c r="BA4308" s="159">
        <v>1373.16</v>
      </c>
      <c r="BB4308" s="159">
        <v>22030.94</v>
      </c>
      <c r="BC4308" s="162" t="s">
        <v>274</v>
      </c>
      <c r="BD4308" s="162">
        <v>0</v>
      </c>
      <c r="BE4308" s="159">
        <v>11288.03</v>
      </c>
      <c r="BF4308" s="159">
        <v>11288.03</v>
      </c>
      <c r="BG4308" s="159">
        <v>33318.97</v>
      </c>
    </row>
    <row r="4309" ht="28.05" customHeight="1" spans="1:59">
      <c r="A4309" s="149"/>
      <c r="B4309" s="149"/>
      <c r="C4309" s="149"/>
      <c r="D4309" s="149" t="s">
        <v>3726</v>
      </c>
      <c r="E4309" s="340" t="s">
        <v>18677</v>
      </c>
      <c r="F4309" s="149" t="s">
        <v>3726</v>
      </c>
      <c r="G4309" s="149" t="s">
        <v>18678</v>
      </c>
      <c r="H4309" s="149" t="s">
        <v>18469</v>
      </c>
      <c r="I4309" s="149" t="s">
        <v>18662</v>
      </c>
      <c r="J4309" s="149" t="s">
        <v>18679</v>
      </c>
      <c r="K4309" s="149"/>
      <c r="L4309" s="149" t="s">
        <v>287</v>
      </c>
      <c r="M4309" s="149"/>
      <c r="N4309" s="149" t="s">
        <v>263</v>
      </c>
      <c r="O4309" s="149" t="s">
        <v>214</v>
      </c>
      <c r="P4309" s="149" t="s">
        <v>53</v>
      </c>
      <c r="Q4309" s="149"/>
      <c r="R4309" s="149" t="s">
        <v>3921</v>
      </c>
      <c r="S4309" s="149" t="s">
        <v>6016</v>
      </c>
      <c r="T4309" s="149" t="s">
        <v>3699</v>
      </c>
      <c r="U4309" s="149" t="s">
        <v>267</v>
      </c>
      <c r="V4309" s="149"/>
      <c r="W4309" s="149"/>
      <c r="X4309" s="149" t="s">
        <v>336</v>
      </c>
      <c r="Y4309" s="149"/>
      <c r="Z4309" s="149"/>
      <c r="AA4309" s="149"/>
      <c r="AB4309" s="149" t="s">
        <v>269</v>
      </c>
      <c r="AC4309" s="149" t="s">
        <v>270</v>
      </c>
      <c r="AD4309" s="149" t="s">
        <v>3699</v>
      </c>
      <c r="AE4309" s="149" t="s">
        <v>271</v>
      </c>
      <c r="AF4309" s="149"/>
      <c r="AG4309" s="149" t="s">
        <v>1098</v>
      </c>
      <c r="AH4309" s="149" t="s">
        <v>273</v>
      </c>
      <c r="AI4309" s="158">
        <v>67</v>
      </c>
      <c r="AJ4309" s="149"/>
      <c r="AK4309" s="159" t="s">
        <v>274</v>
      </c>
      <c r="AL4309" s="159" t="s">
        <v>274</v>
      </c>
      <c r="AM4309" s="149" t="s">
        <v>274</v>
      </c>
      <c r="AN4309" s="160">
        <v>4</v>
      </c>
      <c r="AO4309" s="149"/>
      <c r="AP4309" s="149" t="s">
        <v>274</v>
      </c>
      <c r="AQ4309" s="149" t="s">
        <v>275</v>
      </c>
      <c r="AR4309" s="158">
        <v>1</v>
      </c>
      <c r="AS4309" s="149" t="s">
        <v>275</v>
      </c>
      <c r="AT4309" s="149" t="s">
        <v>276</v>
      </c>
      <c r="AU4309" s="161">
        <v>1</v>
      </c>
      <c r="AV4309" s="159">
        <v>33318.97</v>
      </c>
      <c r="AW4309" s="159">
        <v>1332.76</v>
      </c>
      <c r="AX4309" s="149" t="s">
        <v>274</v>
      </c>
      <c r="AY4309" s="159">
        <v>343.29</v>
      </c>
      <c r="AZ4309" s="159">
        <v>343.29</v>
      </c>
      <c r="BA4309" s="159">
        <v>1373.16</v>
      </c>
      <c r="BB4309" s="159">
        <v>22030.94</v>
      </c>
      <c r="BC4309" s="162" t="s">
        <v>274</v>
      </c>
      <c r="BD4309" s="162">
        <v>0</v>
      </c>
      <c r="BE4309" s="159">
        <v>11288.03</v>
      </c>
      <c r="BF4309" s="159">
        <v>11288.03</v>
      </c>
      <c r="BG4309" s="159">
        <v>33318.97</v>
      </c>
    </row>
    <row r="4310" ht="28.05" customHeight="1" spans="1:59">
      <c r="A4310" s="149"/>
      <c r="B4310" s="149"/>
      <c r="C4310" s="149"/>
      <c r="D4310" s="149" t="s">
        <v>3726</v>
      </c>
      <c r="E4310" s="340" t="s">
        <v>18680</v>
      </c>
      <c r="F4310" s="149" t="s">
        <v>3726</v>
      </c>
      <c r="G4310" s="149" t="s">
        <v>18681</v>
      </c>
      <c r="H4310" s="149" t="s">
        <v>18682</v>
      </c>
      <c r="I4310" s="149" t="s">
        <v>18683</v>
      </c>
      <c r="J4310" s="149" t="s">
        <v>18684</v>
      </c>
      <c r="K4310" s="149"/>
      <c r="L4310" s="149" t="s">
        <v>262</v>
      </c>
      <c r="M4310" s="149"/>
      <c r="N4310" s="149" t="s">
        <v>263</v>
      </c>
      <c r="O4310" s="149" t="s">
        <v>214</v>
      </c>
      <c r="P4310" s="149" t="s">
        <v>53</v>
      </c>
      <c r="Q4310" s="149"/>
      <c r="R4310" s="149" t="s">
        <v>3914</v>
      </c>
      <c r="S4310" s="149" t="s">
        <v>793</v>
      </c>
      <c r="T4310" s="149" t="s">
        <v>18685</v>
      </c>
      <c r="U4310" s="149" t="s">
        <v>267</v>
      </c>
      <c r="V4310" s="149"/>
      <c r="W4310" s="149"/>
      <c r="X4310" s="149" t="s">
        <v>268</v>
      </c>
      <c r="Y4310" s="149"/>
      <c r="Z4310" s="149"/>
      <c r="AA4310" s="149"/>
      <c r="AB4310" s="149" t="s">
        <v>269</v>
      </c>
      <c r="AC4310" s="149" t="s">
        <v>270</v>
      </c>
      <c r="AD4310" s="149" t="s">
        <v>18685</v>
      </c>
      <c r="AE4310" s="149" t="s">
        <v>271</v>
      </c>
      <c r="AF4310" s="149"/>
      <c r="AG4310" s="149" t="s">
        <v>1098</v>
      </c>
      <c r="AH4310" s="149" t="s">
        <v>273</v>
      </c>
      <c r="AI4310" s="158">
        <v>15</v>
      </c>
      <c r="AJ4310" s="149"/>
      <c r="AK4310" s="159" t="s">
        <v>274</v>
      </c>
      <c r="AL4310" s="159" t="s">
        <v>274</v>
      </c>
      <c r="AM4310" s="149" t="s">
        <v>274</v>
      </c>
      <c r="AN4310" s="160">
        <v>4</v>
      </c>
      <c r="AO4310" s="149"/>
      <c r="AP4310" s="149" t="s">
        <v>274</v>
      </c>
      <c r="AQ4310" s="149" t="s">
        <v>275</v>
      </c>
      <c r="AR4310" s="158">
        <v>1</v>
      </c>
      <c r="AS4310" s="149" t="s">
        <v>275</v>
      </c>
      <c r="AT4310" s="149" t="s">
        <v>276</v>
      </c>
      <c r="AU4310" s="161">
        <v>1</v>
      </c>
      <c r="AV4310" s="159">
        <v>16637.17</v>
      </c>
      <c r="AW4310" s="159">
        <v>665.49</v>
      </c>
      <c r="AX4310" s="149" t="s">
        <v>274</v>
      </c>
      <c r="AY4310" s="159">
        <v>166.37</v>
      </c>
      <c r="AZ4310" s="159">
        <v>166.37</v>
      </c>
      <c r="BA4310" s="159">
        <v>665.48</v>
      </c>
      <c r="BB4310" s="159">
        <v>2495.55</v>
      </c>
      <c r="BC4310" s="162" t="s">
        <v>274</v>
      </c>
      <c r="BD4310" s="162">
        <v>0</v>
      </c>
      <c r="BE4310" s="159">
        <v>14141.62</v>
      </c>
      <c r="BF4310" s="159">
        <v>14141.62</v>
      </c>
      <c r="BG4310" s="159">
        <v>16637.17</v>
      </c>
    </row>
    <row r="4311" ht="28.05" customHeight="1" spans="1:59">
      <c r="A4311" s="149"/>
      <c r="B4311" s="149"/>
      <c r="C4311" s="149"/>
      <c r="D4311" s="149" t="s">
        <v>3726</v>
      </c>
      <c r="E4311" s="340" t="s">
        <v>18686</v>
      </c>
      <c r="F4311" s="149" t="s">
        <v>3726</v>
      </c>
      <c r="G4311" s="149" t="s">
        <v>18687</v>
      </c>
      <c r="H4311" s="149" t="s">
        <v>18688</v>
      </c>
      <c r="I4311" s="149"/>
      <c r="J4311" s="149" t="s">
        <v>18689</v>
      </c>
      <c r="K4311" s="149"/>
      <c r="L4311" s="149" t="s">
        <v>287</v>
      </c>
      <c r="M4311" s="149"/>
      <c r="N4311" s="149" t="s">
        <v>263</v>
      </c>
      <c r="O4311" s="149" t="s">
        <v>214</v>
      </c>
      <c r="P4311" s="149" t="s">
        <v>53</v>
      </c>
      <c r="Q4311" s="149"/>
      <c r="R4311" s="149" t="s">
        <v>18544</v>
      </c>
      <c r="S4311" s="149" t="s">
        <v>4928</v>
      </c>
      <c r="T4311" s="149" t="s">
        <v>18545</v>
      </c>
      <c r="U4311" s="149" t="s">
        <v>267</v>
      </c>
      <c r="V4311" s="149"/>
      <c r="W4311" s="149"/>
      <c r="X4311" s="149" t="s">
        <v>268</v>
      </c>
      <c r="Y4311" s="149"/>
      <c r="Z4311" s="149"/>
      <c r="AA4311" s="149"/>
      <c r="AB4311" s="149" t="s">
        <v>269</v>
      </c>
      <c r="AC4311" s="149" t="s">
        <v>270</v>
      </c>
      <c r="AD4311" s="149" t="s">
        <v>18545</v>
      </c>
      <c r="AE4311" s="149" t="s">
        <v>271</v>
      </c>
      <c r="AF4311" s="149"/>
      <c r="AG4311" s="149" t="s">
        <v>1098</v>
      </c>
      <c r="AH4311" s="149" t="s">
        <v>273</v>
      </c>
      <c r="AI4311" s="158">
        <v>90</v>
      </c>
      <c r="AJ4311" s="149"/>
      <c r="AK4311" s="159" t="s">
        <v>274</v>
      </c>
      <c r="AL4311" s="159" t="s">
        <v>274</v>
      </c>
      <c r="AM4311" s="149" t="s">
        <v>274</v>
      </c>
      <c r="AN4311" s="160">
        <v>4</v>
      </c>
      <c r="AO4311" s="149"/>
      <c r="AP4311" s="149" t="s">
        <v>274</v>
      </c>
      <c r="AQ4311" s="149" t="s">
        <v>275</v>
      </c>
      <c r="AR4311" s="158">
        <v>1</v>
      </c>
      <c r="AS4311" s="149" t="s">
        <v>275</v>
      </c>
      <c r="AT4311" s="149" t="s">
        <v>276</v>
      </c>
      <c r="AU4311" s="161">
        <v>1</v>
      </c>
      <c r="AV4311" s="159">
        <v>19396.55</v>
      </c>
      <c r="AW4311" s="159">
        <v>775.86</v>
      </c>
      <c r="AX4311" s="149" t="s">
        <v>274</v>
      </c>
      <c r="AY4311" s="159">
        <v>213.32</v>
      </c>
      <c r="AZ4311" s="159">
        <v>213.32</v>
      </c>
      <c r="BA4311" s="159">
        <v>853.29</v>
      </c>
      <c r="BB4311" s="159">
        <v>17340.74</v>
      </c>
      <c r="BC4311" s="162" t="s">
        <v>274</v>
      </c>
      <c r="BD4311" s="162">
        <v>0</v>
      </c>
      <c r="BE4311" s="159">
        <v>2055.81</v>
      </c>
      <c r="BF4311" s="159">
        <v>2055.81</v>
      </c>
      <c r="BG4311" s="159">
        <v>19396.55</v>
      </c>
    </row>
    <row r="4312" ht="28.05" customHeight="1" spans="1:59">
      <c r="A4312" s="149"/>
      <c r="B4312" s="149"/>
      <c r="C4312" s="149"/>
      <c r="D4312" s="149" t="s">
        <v>3726</v>
      </c>
      <c r="E4312" s="340" t="s">
        <v>18690</v>
      </c>
      <c r="F4312" s="149" t="s">
        <v>3726</v>
      </c>
      <c r="G4312" s="149" t="s">
        <v>18691</v>
      </c>
      <c r="H4312" s="149" t="s">
        <v>18666</v>
      </c>
      <c r="I4312" s="149"/>
      <c r="J4312" s="149" t="s">
        <v>18692</v>
      </c>
      <c r="K4312" s="149"/>
      <c r="L4312" s="149" t="s">
        <v>287</v>
      </c>
      <c r="M4312" s="149"/>
      <c r="N4312" s="149" t="s">
        <v>263</v>
      </c>
      <c r="O4312" s="149" t="s">
        <v>214</v>
      </c>
      <c r="P4312" s="149" t="s">
        <v>53</v>
      </c>
      <c r="Q4312" s="149"/>
      <c r="R4312" s="149" t="s">
        <v>18544</v>
      </c>
      <c r="S4312" s="149" t="s">
        <v>4928</v>
      </c>
      <c r="T4312" s="149" t="s">
        <v>18545</v>
      </c>
      <c r="U4312" s="149" t="s">
        <v>267</v>
      </c>
      <c r="V4312" s="149"/>
      <c r="W4312" s="149"/>
      <c r="X4312" s="149" t="s">
        <v>268</v>
      </c>
      <c r="Y4312" s="149"/>
      <c r="Z4312" s="149"/>
      <c r="AA4312" s="149"/>
      <c r="AB4312" s="149" t="s">
        <v>269</v>
      </c>
      <c r="AC4312" s="149" t="s">
        <v>270</v>
      </c>
      <c r="AD4312" s="149" t="s">
        <v>18545</v>
      </c>
      <c r="AE4312" s="149" t="s">
        <v>271</v>
      </c>
      <c r="AF4312" s="149"/>
      <c r="AG4312" s="149" t="s">
        <v>1098</v>
      </c>
      <c r="AH4312" s="149" t="s">
        <v>273</v>
      </c>
      <c r="AI4312" s="158">
        <v>90</v>
      </c>
      <c r="AJ4312" s="149"/>
      <c r="AK4312" s="159" t="s">
        <v>274</v>
      </c>
      <c r="AL4312" s="159" t="s">
        <v>274</v>
      </c>
      <c r="AM4312" s="149" t="s">
        <v>274</v>
      </c>
      <c r="AN4312" s="160">
        <v>4</v>
      </c>
      <c r="AO4312" s="149"/>
      <c r="AP4312" s="149" t="s">
        <v>274</v>
      </c>
      <c r="AQ4312" s="149" t="s">
        <v>275</v>
      </c>
      <c r="AR4312" s="158">
        <v>1</v>
      </c>
      <c r="AS4312" s="149" t="s">
        <v>275</v>
      </c>
      <c r="AT4312" s="149" t="s">
        <v>276</v>
      </c>
      <c r="AU4312" s="161">
        <v>1</v>
      </c>
      <c r="AV4312" s="159">
        <v>38793.1</v>
      </c>
      <c r="AW4312" s="159">
        <v>1551.72</v>
      </c>
      <c r="AX4312" s="149" t="s">
        <v>274</v>
      </c>
      <c r="AY4312" s="159">
        <v>426.73</v>
      </c>
      <c r="AZ4312" s="159">
        <v>426.73</v>
      </c>
      <c r="BA4312" s="159">
        <v>1706.92</v>
      </c>
      <c r="BB4312" s="159">
        <v>34680.97</v>
      </c>
      <c r="BC4312" s="162" t="s">
        <v>274</v>
      </c>
      <c r="BD4312" s="162">
        <v>0</v>
      </c>
      <c r="BE4312" s="159">
        <v>4112.13</v>
      </c>
      <c r="BF4312" s="159">
        <v>4112.13</v>
      </c>
      <c r="BG4312" s="159">
        <v>38793.1</v>
      </c>
    </row>
    <row r="4313" ht="28.05" customHeight="1" spans="1:59">
      <c r="A4313" s="149"/>
      <c r="B4313" s="149"/>
      <c r="C4313" s="149"/>
      <c r="D4313" s="149" t="s">
        <v>3726</v>
      </c>
      <c r="E4313" s="340" t="s">
        <v>18693</v>
      </c>
      <c r="F4313" s="149" t="s">
        <v>3726</v>
      </c>
      <c r="G4313" s="149" t="s">
        <v>18694</v>
      </c>
      <c r="H4313" s="149" t="s">
        <v>18469</v>
      </c>
      <c r="I4313" s="149" t="s">
        <v>18662</v>
      </c>
      <c r="J4313" s="149" t="s">
        <v>18695</v>
      </c>
      <c r="K4313" s="149"/>
      <c r="L4313" s="149" t="s">
        <v>287</v>
      </c>
      <c r="M4313" s="149"/>
      <c r="N4313" s="149" t="s">
        <v>263</v>
      </c>
      <c r="O4313" s="149" t="s">
        <v>214</v>
      </c>
      <c r="P4313" s="149" t="s">
        <v>53</v>
      </c>
      <c r="Q4313" s="149"/>
      <c r="R4313" s="149" t="s">
        <v>3952</v>
      </c>
      <c r="S4313" s="149" t="s">
        <v>6016</v>
      </c>
      <c r="T4313" s="149" t="s">
        <v>3699</v>
      </c>
      <c r="U4313" s="149" t="s">
        <v>267</v>
      </c>
      <c r="V4313" s="149"/>
      <c r="W4313" s="149"/>
      <c r="X4313" s="149" t="s">
        <v>336</v>
      </c>
      <c r="Y4313" s="149"/>
      <c r="Z4313" s="149"/>
      <c r="AA4313" s="149"/>
      <c r="AB4313" s="149" t="s">
        <v>269</v>
      </c>
      <c r="AC4313" s="149" t="s">
        <v>270</v>
      </c>
      <c r="AD4313" s="149" t="s">
        <v>3699</v>
      </c>
      <c r="AE4313" s="149" t="s">
        <v>271</v>
      </c>
      <c r="AF4313" s="149"/>
      <c r="AG4313" s="149" t="s">
        <v>1098</v>
      </c>
      <c r="AH4313" s="149" t="s">
        <v>273</v>
      </c>
      <c r="AI4313" s="158">
        <v>67</v>
      </c>
      <c r="AJ4313" s="149"/>
      <c r="AK4313" s="159" t="s">
        <v>274</v>
      </c>
      <c r="AL4313" s="159" t="s">
        <v>274</v>
      </c>
      <c r="AM4313" s="149" t="s">
        <v>274</v>
      </c>
      <c r="AN4313" s="160">
        <v>4</v>
      </c>
      <c r="AO4313" s="149"/>
      <c r="AP4313" s="149" t="s">
        <v>274</v>
      </c>
      <c r="AQ4313" s="149" t="s">
        <v>275</v>
      </c>
      <c r="AR4313" s="158">
        <v>1</v>
      </c>
      <c r="AS4313" s="149" t="s">
        <v>275</v>
      </c>
      <c r="AT4313" s="149" t="s">
        <v>276</v>
      </c>
      <c r="AU4313" s="161">
        <v>1</v>
      </c>
      <c r="AV4313" s="159">
        <v>33318.97</v>
      </c>
      <c r="AW4313" s="159">
        <v>1332.76</v>
      </c>
      <c r="AX4313" s="149" t="s">
        <v>274</v>
      </c>
      <c r="AY4313" s="159">
        <v>343.29</v>
      </c>
      <c r="AZ4313" s="159">
        <v>343.29</v>
      </c>
      <c r="BA4313" s="159">
        <v>1373.16</v>
      </c>
      <c r="BB4313" s="159">
        <v>22030.94</v>
      </c>
      <c r="BC4313" s="162" t="s">
        <v>274</v>
      </c>
      <c r="BD4313" s="162">
        <v>0</v>
      </c>
      <c r="BE4313" s="159">
        <v>11288.03</v>
      </c>
      <c r="BF4313" s="159">
        <v>11288.03</v>
      </c>
      <c r="BG4313" s="159">
        <v>33318.97</v>
      </c>
    </row>
    <row r="4314" ht="28.05" customHeight="1" spans="1:59">
      <c r="A4314" s="149"/>
      <c r="B4314" s="149"/>
      <c r="C4314" s="149"/>
      <c r="D4314" s="149" t="s">
        <v>3726</v>
      </c>
      <c r="E4314" s="340" t="s">
        <v>18696</v>
      </c>
      <c r="F4314" s="149" t="s">
        <v>3726</v>
      </c>
      <c r="G4314" s="149" t="s">
        <v>18697</v>
      </c>
      <c r="H4314" s="149" t="s">
        <v>18688</v>
      </c>
      <c r="I4314" s="149"/>
      <c r="J4314" s="149" t="s">
        <v>18698</v>
      </c>
      <c r="K4314" s="149"/>
      <c r="L4314" s="149" t="s">
        <v>287</v>
      </c>
      <c r="M4314" s="149"/>
      <c r="N4314" s="149" t="s">
        <v>263</v>
      </c>
      <c r="O4314" s="149" t="s">
        <v>214</v>
      </c>
      <c r="P4314" s="149" t="s">
        <v>53</v>
      </c>
      <c r="Q4314" s="149"/>
      <c r="R4314" s="149" t="s">
        <v>18544</v>
      </c>
      <c r="S4314" s="149" t="s">
        <v>4928</v>
      </c>
      <c r="T4314" s="149" t="s">
        <v>18545</v>
      </c>
      <c r="U4314" s="149" t="s">
        <v>267</v>
      </c>
      <c r="V4314" s="149"/>
      <c r="W4314" s="149"/>
      <c r="X4314" s="149" t="s">
        <v>268</v>
      </c>
      <c r="Y4314" s="149"/>
      <c r="Z4314" s="149"/>
      <c r="AA4314" s="149"/>
      <c r="AB4314" s="149" t="s">
        <v>269</v>
      </c>
      <c r="AC4314" s="149" t="s">
        <v>270</v>
      </c>
      <c r="AD4314" s="149" t="s">
        <v>18545</v>
      </c>
      <c r="AE4314" s="149" t="s">
        <v>271</v>
      </c>
      <c r="AF4314" s="149"/>
      <c r="AG4314" s="149" t="s">
        <v>1098</v>
      </c>
      <c r="AH4314" s="149" t="s">
        <v>273</v>
      </c>
      <c r="AI4314" s="158">
        <v>90</v>
      </c>
      <c r="AJ4314" s="149"/>
      <c r="AK4314" s="159" t="s">
        <v>274</v>
      </c>
      <c r="AL4314" s="159" t="s">
        <v>274</v>
      </c>
      <c r="AM4314" s="149" t="s">
        <v>274</v>
      </c>
      <c r="AN4314" s="160">
        <v>4</v>
      </c>
      <c r="AO4314" s="149"/>
      <c r="AP4314" s="149" t="s">
        <v>274</v>
      </c>
      <c r="AQ4314" s="149" t="s">
        <v>275</v>
      </c>
      <c r="AR4314" s="158">
        <v>1</v>
      </c>
      <c r="AS4314" s="149" t="s">
        <v>275</v>
      </c>
      <c r="AT4314" s="149" t="s">
        <v>276</v>
      </c>
      <c r="AU4314" s="161">
        <v>1</v>
      </c>
      <c r="AV4314" s="159">
        <v>19396.55</v>
      </c>
      <c r="AW4314" s="159">
        <v>775.86</v>
      </c>
      <c r="AX4314" s="149" t="s">
        <v>274</v>
      </c>
      <c r="AY4314" s="159">
        <v>213.32</v>
      </c>
      <c r="AZ4314" s="159">
        <v>213.32</v>
      </c>
      <c r="BA4314" s="159">
        <v>853.29</v>
      </c>
      <c r="BB4314" s="159">
        <v>17340.74</v>
      </c>
      <c r="BC4314" s="162" t="s">
        <v>274</v>
      </c>
      <c r="BD4314" s="162">
        <v>0</v>
      </c>
      <c r="BE4314" s="159">
        <v>2055.81</v>
      </c>
      <c r="BF4314" s="159">
        <v>2055.81</v>
      </c>
      <c r="BG4314" s="159">
        <v>19396.55</v>
      </c>
    </row>
    <row r="4315" ht="28.05" customHeight="1" spans="1:59">
      <c r="A4315" s="149"/>
      <c r="B4315" s="149"/>
      <c r="C4315" s="149"/>
      <c r="D4315" s="149" t="s">
        <v>3726</v>
      </c>
      <c r="E4315" s="340" t="s">
        <v>18699</v>
      </c>
      <c r="F4315" s="149" t="s">
        <v>3726</v>
      </c>
      <c r="G4315" s="149" t="s">
        <v>18700</v>
      </c>
      <c r="H4315" s="149" t="s">
        <v>182</v>
      </c>
      <c r="I4315" s="149" t="s">
        <v>18701</v>
      </c>
      <c r="J4315" s="149" t="s">
        <v>18702</v>
      </c>
      <c r="K4315" s="149"/>
      <c r="L4315" s="149" t="s">
        <v>287</v>
      </c>
      <c r="M4315" s="149"/>
      <c r="N4315" s="149" t="s">
        <v>263</v>
      </c>
      <c r="O4315" s="149" t="s">
        <v>214</v>
      </c>
      <c r="P4315" s="149" t="s">
        <v>53</v>
      </c>
      <c r="Q4315" s="149"/>
      <c r="R4315" s="149" t="s">
        <v>3952</v>
      </c>
      <c r="S4315" s="149" t="s">
        <v>135</v>
      </c>
      <c r="T4315" s="149" t="s">
        <v>3809</v>
      </c>
      <c r="U4315" s="149" t="s">
        <v>267</v>
      </c>
      <c r="V4315" s="149"/>
      <c r="W4315" s="149"/>
      <c r="X4315" s="149" t="s">
        <v>336</v>
      </c>
      <c r="Y4315" s="149"/>
      <c r="Z4315" s="149"/>
      <c r="AA4315" s="149"/>
      <c r="AB4315" s="149" t="s">
        <v>269</v>
      </c>
      <c r="AC4315" s="149" t="s">
        <v>270</v>
      </c>
      <c r="AD4315" s="149" t="s">
        <v>3809</v>
      </c>
      <c r="AE4315" s="149" t="s">
        <v>271</v>
      </c>
      <c r="AF4315" s="149"/>
      <c r="AG4315" s="149" t="s">
        <v>1098</v>
      </c>
      <c r="AH4315" s="149" t="s">
        <v>273</v>
      </c>
      <c r="AI4315" s="158">
        <v>56</v>
      </c>
      <c r="AJ4315" s="149"/>
      <c r="AK4315" s="159" t="s">
        <v>274</v>
      </c>
      <c r="AL4315" s="159" t="s">
        <v>274</v>
      </c>
      <c r="AM4315" s="149" t="s">
        <v>274</v>
      </c>
      <c r="AN4315" s="160">
        <v>4</v>
      </c>
      <c r="AO4315" s="149"/>
      <c r="AP4315" s="149" t="s">
        <v>274</v>
      </c>
      <c r="AQ4315" s="149" t="s">
        <v>275</v>
      </c>
      <c r="AR4315" s="158">
        <v>1</v>
      </c>
      <c r="AS4315" s="149" t="s">
        <v>275</v>
      </c>
      <c r="AT4315" s="149" t="s">
        <v>276</v>
      </c>
      <c r="AU4315" s="161">
        <v>1</v>
      </c>
      <c r="AV4315" s="159">
        <v>10862.07</v>
      </c>
      <c r="AW4315" s="159">
        <v>434.48</v>
      </c>
      <c r="AX4315" s="149" t="s">
        <v>274</v>
      </c>
      <c r="AY4315" s="159">
        <v>108.62</v>
      </c>
      <c r="AZ4315" s="159">
        <v>108.62</v>
      </c>
      <c r="BA4315" s="159">
        <v>434.48</v>
      </c>
      <c r="BB4315" s="159">
        <v>6082.72</v>
      </c>
      <c r="BC4315" s="162" t="s">
        <v>274</v>
      </c>
      <c r="BD4315" s="162">
        <v>0</v>
      </c>
      <c r="BE4315" s="159">
        <v>4779.35</v>
      </c>
      <c r="BF4315" s="159">
        <v>4779.35</v>
      </c>
      <c r="BG4315" s="159">
        <v>10862.07</v>
      </c>
    </row>
    <row r="4316" ht="28.05" customHeight="1" spans="1:59">
      <c r="A4316" s="149"/>
      <c r="B4316" s="149"/>
      <c r="C4316" s="149"/>
      <c r="D4316" s="149" t="s">
        <v>3726</v>
      </c>
      <c r="E4316" s="340" t="s">
        <v>18703</v>
      </c>
      <c r="F4316" s="149" t="s">
        <v>3726</v>
      </c>
      <c r="G4316" s="149" t="s">
        <v>18704</v>
      </c>
      <c r="H4316" s="149" t="s">
        <v>8658</v>
      </c>
      <c r="I4316" s="149" t="s">
        <v>18705</v>
      </c>
      <c r="J4316" s="149" t="s">
        <v>18706</v>
      </c>
      <c r="K4316" s="149"/>
      <c r="L4316" s="149" t="s">
        <v>262</v>
      </c>
      <c r="M4316" s="149"/>
      <c r="N4316" s="149" t="s">
        <v>263</v>
      </c>
      <c r="O4316" s="149" t="s">
        <v>214</v>
      </c>
      <c r="P4316" s="149" t="s">
        <v>53</v>
      </c>
      <c r="Q4316" s="149"/>
      <c r="R4316" s="149" t="s">
        <v>417</v>
      </c>
      <c r="S4316" s="149" t="s">
        <v>18707</v>
      </c>
      <c r="T4316" s="149" t="s">
        <v>18685</v>
      </c>
      <c r="U4316" s="149" t="s">
        <v>267</v>
      </c>
      <c r="V4316" s="149"/>
      <c r="W4316" s="149"/>
      <c r="X4316" s="149" t="s">
        <v>336</v>
      </c>
      <c r="Y4316" s="149"/>
      <c r="Z4316" s="149"/>
      <c r="AA4316" s="149"/>
      <c r="AB4316" s="149" t="s">
        <v>269</v>
      </c>
      <c r="AC4316" s="149" t="s">
        <v>270</v>
      </c>
      <c r="AD4316" s="149" t="s">
        <v>18685</v>
      </c>
      <c r="AE4316" s="149" t="s">
        <v>271</v>
      </c>
      <c r="AF4316" s="149"/>
      <c r="AG4316" s="149" t="s">
        <v>1098</v>
      </c>
      <c r="AH4316" s="149" t="s">
        <v>273</v>
      </c>
      <c r="AI4316" s="158">
        <v>15</v>
      </c>
      <c r="AJ4316" s="149"/>
      <c r="AK4316" s="159" t="s">
        <v>274</v>
      </c>
      <c r="AL4316" s="159" t="s">
        <v>274</v>
      </c>
      <c r="AM4316" s="149" t="s">
        <v>274</v>
      </c>
      <c r="AN4316" s="160">
        <v>4</v>
      </c>
      <c r="AO4316" s="149"/>
      <c r="AP4316" s="149" t="s">
        <v>274</v>
      </c>
      <c r="AQ4316" s="149" t="s">
        <v>275</v>
      </c>
      <c r="AR4316" s="158">
        <v>1</v>
      </c>
      <c r="AS4316" s="149" t="s">
        <v>275</v>
      </c>
      <c r="AT4316" s="149" t="s">
        <v>276</v>
      </c>
      <c r="AU4316" s="161">
        <v>1</v>
      </c>
      <c r="AV4316" s="159">
        <v>3539.82</v>
      </c>
      <c r="AW4316" s="159">
        <v>141.59</v>
      </c>
      <c r="AX4316" s="149" t="s">
        <v>274</v>
      </c>
      <c r="AY4316" s="159">
        <v>35.4</v>
      </c>
      <c r="AZ4316" s="159">
        <v>35.4</v>
      </c>
      <c r="BA4316" s="159">
        <v>141.6</v>
      </c>
      <c r="BB4316" s="159">
        <v>531</v>
      </c>
      <c r="BC4316" s="162" t="s">
        <v>274</v>
      </c>
      <c r="BD4316" s="162">
        <v>0</v>
      </c>
      <c r="BE4316" s="159">
        <v>3008.82</v>
      </c>
      <c r="BF4316" s="159">
        <v>3008.82</v>
      </c>
      <c r="BG4316" s="159">
        <v>3539.82</v>
      </c>
    </row>
    <row r="4317" ht="28.05" customHeight="1" spans="1:59">
      <c r="A4317" s="149"/>
      <c r="B4317" s="149"/>
      <c r="C4317" s="149"/>
      <c r="D4317" s="149" t="s">
        <v>3726</v>
      </c>
      <c r="E4317" s="340" t="s">
        <v>18708</v>
      </c>
      <c r="F4317" s="149" t="s">
        <v>3726</v>
      </c>
      <c r="G4317" s="149" t="s">
        <v>18709</v>
      </c>
      <c r="H4317" s="149" t="s">
        <v>8658</v>
      </c>
      <c r="I4317" s="149" t="s">
        <v>18705</v>
      </c>
      <c r="J4317" s="149" t="s">
        <v>18710</v>
      </c>
      <c r="K4317" s="149"/>
      <c r="L4317" s="149" t="s">
        <v>262</v>
      </c>
      <c r="M4317" s="149"/>
      <c r="N4317" s="149" t="s">
        <v>263</v>
      </c>
      <c r="O4317" s="149" t="s">
        <v>214</v>
      </c>
      <c r="P4317" s="149" t="s">
        <v>53</v>
      </c>
      <c r="Q4317" s="149"/>
      <c r="R4317" s="149" t="s">
        <v>417</v>
      </c>
      <c r="S4317" s="149" t="s">
        <v>18707</v>
      </c>
      <c r="T4317" s="149" t="s">
        <v>18685</v>
      </c>
      <c r="U4317" s="149" t="s">
        <v>267</v>
      </c>
      <c r="V4317" s="149"/>
      <c r="W4317" s="149"/>
      <c r="X4317" s="149" t="s">
        <v>336</v>
      </c>
      <c r="Y4317" s="149"/>
      <c r="Z4317" s="149"/>
      <c r="AA4317" s="149"/>
      <c r="AB4317" s="149" t="s">
        <v>269</v>
      </c>
      <c r="AC4317" s="149" t="s">
        <v>270</v>
      </c>
      <c r="AD4317" s="149" t="s">
        <v>18685</v>
      </c>
      <c r="AE4317" s="149" t="s">
        <v>271</v>
      </c>
      <c r="AF4317" s="149"/>
      <c r="AG4317" s="149" t="s">
        <v>1098</v>
      </c>
      <c r="AH4317" s="149" t="s">
        <v>273</v>
      </c>
      <c r="AI4317" s="158">
        <v>15</v>
      </c>
      <c r="AJ4317" s="149"/>
      <c r="AK4317" s="159" t="s">
        <v>274</v>
      </c>
      <c r="AL4317" s="159" t="s">
        <v>274</v>
      </c>
      <c r="AM4317" s="149" t="s">
        <v>274</v>
      </c>
      <c r="AN4317" s="160">
        <v>4</v>
      </c>
      <c r="AO4317" s="149"/>
      <c r="AP4317" s="149" t="s">
        <v>274</v>
      </c>
      <c r="AQ4317" s="149" t="s">
        <v>275</v>
      </c>
      <c r="AR4317" s="158">
        <v>1</v>
      </c>
      <c r="AS4317" s="149" t="s">
        <v>275</v>
      </c>
      <c r="AT4317" s="149" t="s">
        <v>276</v>
      </c>
      <c r="AU4317" s="161">
        <v>1</v>
      </c>
      <c r="AV4317" s="159">
        <v>3539.82</v>
      </c>
      <c r="AW4317" s="159">
        <v>141.59</v>
      </c>
      <c r="AX4317" s="149" t="s">
        <v>274</v>
      </c>
      <c r="AY4317" s="159">
        <v>35.4</v>
      </c>
      <c r="AZ4317" s="159">
        <v>35.4</v>
      </c>
      <c r="BA4317" s="159">
        <v>141.6</v>
      </c>
      <c r="BB4317" s="159">
        <v>531</v>
      </c>
      <c r="BC4317" s="162" t="s">
        <v>274</v>
      </c>
      <c r="BD4317" s="162">
        <v>0</v>
      </c>
      <c r="BE4317" s="159">
        <v>3008.82</v>
      </c>
      <c r="BF4317" s="159">
        <v>3008.82</v>
      </c>
      <c r="BG4317" s="159">
        <v>3539.82</v>
      </c>
    </row>
    <row r="4318" ht="28.05" customHeight="1" spans="1:59">
      <c r="A4318" s="149"/>
      <c r="B4318" s="149"/>
      <c r="C4318" s="149"/>
      <c r="D4318" s="149" t="s">
        <v>3726</v>
      </c>
      <c r="E4318" s="340" t="s">
        <v>18711</v>
      </c>
      <c r="F4318" s="149" t="s">
        <v>3726</v>
      </c>
      <c r="G4318" s="149" t="s">
        <v>18712</v>
      </c>
      <c r="H4318" s="149" t="s">
        <v>18469</v>
      </c>
      <c r="I4318" s="149" t="s">
        <v>18662</v>
      </c>
      <c r="J4318" s="149" t="s">
        <v>18713</v>
      </c>
      <c r="K4318" s="149"/>
      <c r="L4318" s="149" t="s">
        <v>287</v>
      </c>
      <c r="M4318" s="149"/>
      <c r="N4318" s="149" t="s">
        <v>263</v>
      </c>
      <c r="O4318" s="149" t="s">
        <v>214</v>
      </c>
      <c r="P4318" s="149" t="s">
        <v>53</v>
      </c>
      <c r="Q4318" s="149"/>
      <c r="R4318" s="149" t="s">
        <v>3952</v>
      </c>
      <c r="S4318" s="149" t="s">
        <v>6016</v>
      </c>
      <c r="T4318" s="149" t="s">
        <v>3699</v>
      </c>
      <c r="U4318" s="149" t="s">
        <v>267</v>
      </c>
      <c r="V4318" s="149"/>
      <c r="W4318" s="149"/>
      <c r="X4318" s="149" t="s">
        <v>336</v>
      </c>
      <c r="Y4318" s="149"/>
      <c r="Z4318" s="149"/>
      <c r="AA4318" s="149"/>
      <c r="AB4318" s="149" t="s">
        <v>269</v>
      </c>
      <c r="AC4318" s="149" t="s">
        <v>270</v>
      </c>
      <c r="AD4318" s="149" t="s">
        <v>3699</v>
      </c>
      <c r="AE4318" s="149" t="s">
        <v>271</v>
      </c>
      <c r="AF4318" s="149"/>
      <c r="AG4318" s="149" t="s">
        <v>1098</v>
      </c>
      <c r="AH4318" s="149" t="s">
        <v>273</v>
      </c>
      <c r="AI4318" s="158">
        <v>67</v>
      </c>
      <c r="AJ4318" s="149"/>
      <c r="AK4318" s="159" t="s">
        <v>274</v>
      </c>
      <c r="AL4318" s="159" t="s">
        <v>274</v>
      </c>
      <c r="AM4318" s="149" t="s">
        <v>274</v>
      </c>
      <c r="AN4318" s="160">
        <v>4</v>
      </c>
      <c r="AO4318" s="149"/>
      <c r="AP4318" s="149" t="s">
        <v>274</v>
      </c>
      <c r="AQ4318" s="149" t="s">
        <v>275</v>
      </c>
      <c r="AR4318" s="158">
        <v>1</v>
      </c>
      <c r="AS4318" s="149" t="s">
        <v>275</v>
      </c>
      <c r="AT4318" s="149" t="s">
        <v>276</v>
      </c>
      <c r="AU4318" s="161">
        <v>1</v>
      </c>
      <c r="AV4318" s="159">
        <v>33318.97</v>
      </c>
      <c r="AW4318" s="159">
        <v>1332.76</v>
      </c>
      <c r="AX4318" s="149" t="s">
        <v>274</v>
      </c>
      <c r="AY4318" s="159">
        <v>343.29</v>
      </c>
      <c r="AZ4318" s="159">
        <v>343.29</v>
      </c>
      <c r="BA4318" s="159">
        <v>1373.16</v>
      </c>
      <c r="BB4318" s="159">
        <v>22030.94</v>
      </c>
      <c r="BC4318" s="162" t="s">
        <v>274</v>
      </c>
      <c r="BD4318" s="162">
        <v>0</v>
      </c>
      <c r="BE4318" s="159">
        <v>11288.03</v>
      </c>
      <c r="BF4318" s="159">
        <v>11288.03</v>
      </c>
      <c r="BG4318" s="159">
        <v>33318.97</v>
      </c>
    </row>
    <row r="4319" ht="28.05" customHeight="1" spans="1:59">
      <c r="A4319" s="149"/>
      <c r="B4319" s="149"/>
      <c r="C4319" s="149"/>
      <c r="D4319" s="149" t="s">
        <v>3726</v>
      </c>
      <c r="E4319" s="340" t="s">
        <v>18714</v>
      </c>
      <c r="F4319" s="149" t="s">
        <v>3726</v>
      </c>
      <c r="G4319" s="149" t="s">
        <v>18715</v>
      </c>
      <c r="H4319" s="149" t="s">
        <v>18716</v>
      </c>
      <c r="I4319" s="149" t="s">
        <v>6192</v>
      </c>
      <c r="J4319" s="149" t="s">
        <v>18717</v>
      </c>
      <c r="K4319" s="149"/>
      <c r="L4319" s="149" t="s">
        <v>287</v>
      </c>
      <c r="M4319" s="149"/>
      <c r="N4319" s="149" t="s">
        <v>263</v>
      </c>
      <c r="O4319" s="149" t="s">
        <v>214</v>
      </c>
      <c r="P4319" s="149" t="s">
        <v>53</v>
      </c>
      <c r="Q4319" s="149"/>
      <c r="R4319" s="149" t="s">
        <v>18544</v>
      </c>
      <c r="S4319" s="149" t="s">
        <v>4928</v>
      </c>
      <c r="T4319" s="149" t="s">
        <v>18545</v>
      </c>
      <c r="U4319" s="149" t="s">
        <v>267</v>
      </c>
      <c r="V4319" s="149"/>
      <c r="W4319" s="149"/>
      <c r="X4319" s="149" t="s">
        <v>268</v>
      </c>
      <c r="Y4319" s="149"/>
      <c r="Z4319" s="149"/>
      <c r="AA4319" s="149"/>
      <c r="AB4319" s="149" t="s">
        <v>269</v>
      </c>
      <c r="AC4319" s="149" t="s">
        <v>270</v>
      </c>
      <c r="AD4319" s="149" t="s">
        <v>18545</v>
      </c>
      <c r="AE4319" s="149" t="s">
        <v>271</v>
      </c>
      <c r="AF4319" s="149"/>
      <c r="AG4319" s="149" t="s">
        <v>1098</v>
      </c>
      <c r="AH4319" s="149" t="s">
        <v>273</v>
      </c>
      <c r="AI4319" s="158">
        <v>90</v>
      </c>
      <c r="AJ4319" s="149"/>
      <c r="AK4319" s="159" t="s">
        <v>274</v>
      </c>
      <c r="AL4319" s="159" t="s">
        <v>274</v>
      </c>
      <c r="AM4319" s="149" t="s">
        <v>274</v>
      </c>
      <c r="AN4319" s="160">
        <v>4</v>
      </c>
      <c r="AO4319" s="149"/>
      <c r="AP4319" s="149" t="s">
        <v>274</v>
      </c>
      <c r="AQ4319" s="149" t="s">
        <v>275</v>
      </c>
      <c r="AR4319" s="158">
        <v>1</v>
      </c>
      <c r="AS4319" s="149" t="s">
        <v>275</v>
      </c>
      <c r="AT4319" s="149" t="s">
        <v>276</v>
      </c>
      <c r="AU4319" s="161">
        <v>1</v>
      </c>
      <c r="AV4319" s="159">
        <v>12931.03</v>
      </c>
      <c r="AW4319" s="159">
        <v>517.24</v>
      </c>
      <c r="AX4319" s="149" t="s">
        <v>274</v>
      </c>
      <c r="AY4319" s="159">
        <v>142.24</v>
      </c>
      <c r="AZ4319" s="159">
        <v>142.24</v>
      </c>
      <c r="BA4319" s="159">
        <v>568.97</v>
      </c>
      <c r="BB4319" s="159">
        <v>11560.32</v>
      </c>
      <c r="BC4319" s="162" t="s">
        <v>274</v>
      </c>
      <c r="BD4319" s="162">
        <v>0</v>
      </c>
      <c r="BE4319" s="159">
        <v>1370.71</v>
      </c>
      <c r="BF4319" s="159">
        <v>1370.71</v>
      </c>
      <c r="BG4319" s="159">
        <v>12931.03</v>
      </c>
    </row>
    <row r="4320" ht="28.05" customHeight="1" spans="1:59">
      <c r="A4320" s="149"/>
      <c r="B4320" s="149"/>
      <c r="C4320" s="149"/>
      <c r="D4320" s="149" t="s">
        <v>3726</v>
      </c>
      <c r="E4320" s="340" t="s">
        <v>18718</v>
      </c>
      <c r="F4320" s="149" t="s">
        <v>3726</v>
      </c>
      <c r="G4320" s="149" t="s">
        <v>18719</v>
      </c>
      <c r="H4320" s="149" t="s">
        <v>182</v>
      </c>
      <c r="I4320" s="149" t="s">
        <v>18701</v>
      </c>
      <c r="J4320" s="149" t="s">
        <v>18720</v>
      </c>
      <c r="K4320" s="149"/>
      <c r="L4320" s="149" t="s">
        <v>287</v>
      </c>
      <c r="M4320" s="149"/>
      <c r="N4320" s="149" t="s">
        <v>263</v>
      </c>
      <c r="O4320" s="149" t="s">
        <v>214</v>
      </c>
      <c r="P4320" s="149" t="s">
        <v>53</v>
      </c>
      <c r="Q4320" s="149"/>
      <c r="R4320" s="149" t="s">
        <v>3952</v>
      </c>
      <c r="S4320" s="149" t="s">
        <v>135</v>
      </c>
      <c r="T4320" s="149" t="s">
        <v>3809</v>
      </c>
      <c r="U4320" s="149" t="s">
        <v>267</v>
      </c>
      <c r="V4320" s="149"/>
      <c r="W4320" s="149"/>
      <c r="X4320" s="149" t="s">
        <v>336</v>
      </c>
      <c r="Y4320" s="149"/>
      <c r="Z4320" s="149"/>
      <c r="AA4320" s="149"/>
      <c r="AB4320" s="149" t="s">
        <v>269</v>
      </c>
      <c r="AC4320" s="149" t="s">
        <v>270</v>
      </c>
      <c r="AD4320" s="149" t="s">
        <v>3809</v>
      </c>
      <c r="AE4320" s="149" t="s">
        <v>271</v>
      </c>
      <c r="AF4320" s="149"/>
      <c r="AG4320" s="149" t="s">
        <v>1098</v>
      </c>
      <c r="AH4320" s="149" t="s">
        <v>273</v>
      </c>
      <c r="AI4320" s="158">
        <v>56</v>
      </c>
      <c r="AJ4320" s="149"/>
      <c r="AK4320" s="159" t="s">
        <v>274</v>
      </c>
      <c r="AL4320" s="159" t="s">
        <v>274</v>
      </c>
      <c r="AM4320" s="149" t="s">
        <v>274</v>
      </c>
      <c r="AN4320" s="160">
        <v>4</v>
      </c>
      <c r="AO4320" s="149"/>
      <c r="AP4320" s="149" t="s">
        <v>274</v>
      </c>
      <c r="AQ4320" s="149" t="s">
        <v>275</v>
      </c>
      <c r="AR4320" s="158">
        <v>1</v>
      </c>
      <c r="AS4320" s="149" t="s">
        <v>275</v>
      </c>
      <c r="AT4320" s="149" t="s">
        <v>276</v>
      </c>
      <c r="AU4320" s="161">
        <v>1</v>
      </c>
      <c r="AV4320" s="159">
        <v>10862.07</v>
      </c>
      <c r="AW4320" s="159">
        <v>434.48</v>
      </c>
      <c r="AX4320" s="149" t="s">
        <v>274</v>
      </c>
      <c r="AY4320" s="159">
        <v>108.62</v>
      </c>
      <c r="AZ4320" s="159">
        <v>108.62</v>
      </c>
      <c r="BA4320" s="159">
        <v>434.48</v>
      </c>
      <c r="BB4320" s="159">
        <v>6082.72</v>
      </c>
      <c r="BC4320" s="162" t="s">
        <v>274</v>
      </c>
      <c r="BD4320" s="162">
        <v>0</v>
      </c>
      <c r="BE4320" s="159">
        <v>4779.35</v>
      </c>
      <c r="BF4320" s="159">
        <v>4779.35</v>
      </c>
      <c r="BG4320" s="159">
        <v>10862.07</v>
      </c>
    </row>
    <row r="4321" ht="28.05" customHeight="1" spans="1:59">
      <c r="A4321" s="149"/>
      <c r="B4321" s="149"/>
      <c r="C4321" s="149"/>
      <c r="D4321" s="149" t="s">
        <v>3726</v>
      </c>
      <c r="E4321" s="340" t="s">
        <v>18721</v>
      </c>
      <c r="F4321" s="149" t="s">
        <v>3726</v>
      </c>
      <c r="G4321" s="149" t="s">
        <v>18722</v>
      </c>
      <c r="H4321" s="149" t="s">
        <v>18723</v>
      </c>
      <c r="I4321" s="149"/>
      <c r="J4321" s="149" t="s">
        <v>18724</v>
      </c>
      <c r="K4321" s="149"/>
      <c r="L4321" s="149" t="s">
        <v>287</v>
      </c>
      <c r="M4321" s="149"/>
      <c r="N4321" s="149" t="s">
        <v>263</v>
      </c>
      <c r="O4321" s="149" t="s">
        <v>214</v>
      </c>
      <c r="P4321" s="149" t="s">
        <v>53</v>
      </c>
      <c r="Q4321" s="149"/>
      <c r="R4321" s="149" t="s">
        <v>18544</v>
      </c>
      <c r="S4321" s="149" t="s">
        <v>4928</v>
      </c>
      <c r="T4321" s="149" t="s">
        <v>18545</v>
      </c>
      <c r="U4321" s="149" t="s">
        <v>267</v>
      </c>
      <c r="V4321" s="149"/>
      <c r="W4321" s="149"/>
      <c r="X4321" s="149" t="s">
        <v>268</v>
      </c>
      <c r="Y4321" s="149"/>
      <c r="Z4321" s="149"/>
      <c r="AA4321" s="149"/>
      <c r="AB4321" s="149" t="s">
        <v>269</v>
      </c>
      <c r="AC4321" s="149" t="s">
        <v>270</v>
      </c>
      <c r="AD4321" s="149" t="s">
        <v>18545</v>
      </c>
      <c r="AE4321" s="149" t="s">
        <v>271</v>
      </c>
      <c r="AF4321" s="149"/>
      <c r="AG4321" s="149" t="s">
        <v>1098</v>
      </c>
      <c r="AH4321" s="149" t="s">
        <v>273</v>
      </c>
      <c r="AI4321" s="158">
        <v>90</v>
      </c>
      <c r="AJ4321" s="149"/>
      <c r="AK4321" s="159" t="s">
        <v>274</v>
      </c>
      <c r="AL4321" s="159" t="s">
        <v>274</v>
      </c>
      <c r="AM4321" s="149" t="s">
        <v>274</v>
      </c>
      <c r="AN4321" s="160">
        <v>4</v>
      </c>
      <c r="AO4321" s="149"/>
      <c r="AP4321" s="149" t="s">
        <v>274</v>
      </c>
      <c r="AQ4321" s="149" t="s">
        <v>275</v>
      </c>
      <c r="AR4321" s="158">
        <v>1</v>
      </c>
      <c r="AS4321" s="149" t="s">
        <v>275</v>
      </c>
      <c r="AT4321" s="149" t="s">
        <v>276</v>
      </c>
      <c r="AU4321" s="161">
        <v>1</v>
      </c>
      <c r="AV4321" s="159">
        <v>43103.45</v>
      </c>
      <c r="AW4321" s="159">
        <v>1724.14</v>
      </c>
      <c r="AX4321" s="149" t="s">
        <v>274</v>
      </c>
      <c r="AY4321" s="159">
        <v>474.17</v>
      </c>
      <c r="AZ4321" s="159">
        <v>474.17</v>
      </c>
      <c r="BA4321" s="159">
        <v>1896.71</v>
      </c>
      <c r="BB4321" s="159">
        <v>38534.26</v>
      </c>
      <c r="BC4321" s="162" t="s">
        <v>274</v>
      </c>
      <c r="BD4321" s="162">
        <v>0</v>
      </c>
      <c r="BE4321" s="159">
        <v>4569.19</v>
      </c>
      <c r="BF4321" s="159">
        <v>4569.19</v>
      </c>
      <c r="BG4321" s="159">
        <v>43103.45</v>
      </c>
    </row>
    <row r="4322" ht="28.05" customHeight="1" spans="1:59">
      <c r="A4322" s="149"/>
      <c r="B4322" s="149"/>
      <c r="C4322" s="149"/>
      <c r="D4322" s="149" t="s">
        <v>3726</v>
      </c>
      <c r="E4322" s="340" t="s">
        <v>18725</v>
      </c>
      <c r="F4322" s="149" t="s">
        <v>3726</v>
      </c>
      <c r="G4322" s="149" t="s">
        <v>18726</v>
      </c>
      <c r="H4322" s="149" t="s">
        <v>7877</v>
      </c>
      <c r="I4322" s="149" t="s">
        <v>7878</v>
      </c>
      <c r="J4322" s="149" t="s">
        <v>18727</v>
      </c>
      <c r="K4322" s="149"/>
      <c r="L4322" s="149" t="s">
        <v>287</v>
      </c>
      <c r="M4322" s="149"/>
      <c r="N4322" s="149" t="s">
        <v>263</v>
      </c>
      <c r="O4322" s="149" t="s">
        <v>214</v>
      </c>
      <c r="P4322" s="149" t="s">
        <v>53</v>
      </c>
      <c r="Q4322" s="149"/>
      <c r="R4322" s="149" t="s">
        <v>3952</v>
      </c>
      <c r="S4322" s="149" t="s">
        <v>7880</v>
      </c>
      <c r="T4322" s="149" t="s">
        <v>3809</v>
      </c>
      <c r="U4322" s="149" t="s">
        <v>267</v>
      </c>
      <c r="V4322" s="149"/>
      <c r="W4322" s="149"/>
      <c r="X4322" s="149" t="s">
        <v>336</v>
      </c>
      <c r="Y4322" s="149"/>
      <c r="Z4322" s="149"/>
      <c r="AA4322" s="149"/>
      <c r="AB4322" s="149" t="s">
        <v>269</v>
      </c>
      <c r="AC4322" s="149" t="s">
        <v>270</v>
      </c>
      <c r="AD4322" s="149" t="s">
        <v>3809</v>
      </c>
      <c r="AE4322" s="149" t="s">
        <v>271</v>
      </c>
      <c r="AF4322" s="149"/>
      <c r="AG4322" s="149" t="s">
        <v>1098</v>
      </c>
      <c r="AH4322" s="149" t="s">
        <v>273</v>
      </c>
      <c r="AI4322" s="158">
        <v>56</v>
      </c>
      <c r="AJ4322" s="149"/>
      <c r="AK4322" s="159" t="s">
        <v>274</v>
      </c>
      <c r="AL4322" s="159" t="s">
        <v>274</v>
      </c>
      <c r="AM4322" s="149" t="s">
        <v>274</v>
      </c>
      <c r="AN4322" s="160">
        <v>4</v>
      </c>
      <c r="AO4322" s="149"/>
      <c r="AP4322" s="149" t="s">
        <v>274</v>
      </c>
      <c r="AQ4322" s="149" t="s">
        <v>275</v>
      </c>
      <c r="AR4322" s="158">
        <v>1</v>
      </c>
      <c r="AS4322" s="149" t="s">
        <v>275</v>
      </c>
      <c r="AT4322" s="149" t="s">
        <v>276</v>
      </c>
      <c r="AU4322" s="161">
        <v>1</v>
      </c>
      <c r="AV4322" s="159">
        <v>10176.99</v>
      </c>
      <c r="AW4322" s="159">
        <v>407.08</v>
      </c>
      <c r="AX4322" s="149" t="s">
        <v>274</v>
      </c>
      <c r="AY4322" s="159">
        <v>101.77</v>
      </c>
      <c r="AZ4322" s="159">
        <v>101.77</v>
      </c>
      <c r="BA4322" s="159">
        <v>407.08</v>
      </c>
      <c r="BB4322" s="159">
        <v>5699.12</v>
      </c>
      <c r="BC4322" s="162" t="s">
        <v>274</v>
      </c>
      <c r="BD4322" s="162">
        <v>0</v>
      </c>
      <c r="BE4322" s="159">
        <v>4477.87</v>
      </c>
      <c r="BF4322" s="159">
        <v>4477.87</v>
      </c>
      <c r="BG4322" s="159">
        <v>10176.99</v>
      </c>
    </row>
    <row r="4323" ht="28.05" customHeight="1" spans="1:59">
      <c r="A4323" s="149"/>
      <c r="B4323" s="149"/>
      <c r="C4323" s="149"/>
      <c r="D4323" s="149" t="s">
        <v>3726</v>
      </c>
      <c r="E4323" s="340" t="s">
        <v>18728</v>
      </c>
      <c r="F4323" s="149" t="s">
        <v>3726</v>
      </c>
      <c r="G4323" s="149" t="s">
        <v>18729</v>
      </c>
      <c r="H4323" s="149" t="s">
        <v>7877</v>
      </c>
      <c r="I4323" s="149" t="s">
        <v>7878</v>
      </c>
      <c r="J4323" s="149" t="s">
        <v>18730</v>
      </c>
      <c r="K4323" s="149"/>
      <c r="L4323" s="149" t="s">
        <v>287</v>
      </c>
      <c r="M4323" s="149"/>
      <c r="N4323" s="149" t="s">
        <v>263</v>
      </c>
      <c r="O4323" s="149" t="s">
        <v>214</v>
      </c>
      <c r="P4323" s="149" t="s">
        <v>53</v>
      </c>
      <c r="Q4323" s="149"/>
      <c r="R4323" s="149" t="s">
        <v>3921</v>
      </c>
      <c r="S4323" s="149" t="s">
        <v>7880</v>
      </c>
      <c r="T4323" s="149" t="s">
        <v>3809</v>
      </c>
      <c r="U4323" s="149" t="s">
        <v>267</v>
      </c>
      <c r="V4323" s="149"/>
      <c r="W4323" s="149"/>
      <c r="X4323" s="149" t="s">
        <v>336</v>
      </c>
      <c r="Y4323" s="149"/>
      <c r="Z4323" s="149"/>
      <c r="AA4323" s="149"/>
      <c r="AB4323" s="149" t="s">
        <v>269</v>
      </c>
      <c r="AC4323" s="149" t="s">
        <v>270</v>
      </c>
      <c r="AD4323" s="149" t="s">
        <v>3809</v>
      </c>
      <c r="AE4323" s="149" t="s">
        <v>271</v>
      </c>
      <c r="AF4323" s="149"/>
      <c r="AG4323" s="149" t="s">
        <v>1098</v>
      </c>
      <c r="AH4323" s="149" t="s">
        <v>273</v>
      </c>
      <c r="AI4323" s="158">
        <v>56</v>
      </c>
      <c r="AJ4323" s="149"/>
      <c r="AK4323" s="159" t="s">
        <v>274</v>
      </c>
      <c r="AL4323" s="159" t="s">
        <v>274</v>
      </c>
      <c r="AM4323" s="149" t="s">
        <v>274</v>
      </c>
      <c r="AN4323" s="160">
        <v>4</v>
      </c>
      <c r="AO4323" s="149"/>
      <c r="AP4323" s="149" t="s">
        <v>274</v>
      </c>
      <c r="AQ4323" s="149" t="s">
        <v>275</v>
      </c>
      <c r="AR4323" s="158">
        <v>1</v>
      </c>
      <c r="AS4323" s="149" t="s">
        <v>275</v>
      </c>
      <c r="AT4323" s="149" t="s">
        <v>276</v>
      </c>
      <c r="AU4323" s="161">
        <v>1</v>
      </c>
      <c r="AV4323" s="159">
        <v>10176.99</v>
      </c>
      <c r="AW4323" s="159">
        <v>407.08</v>
      </c>
      <c r="AX4323" s="149" t="s">
        <v>274</v>
      </c>
      <c r="AY4323" s="159">
        <v>101.77</v>
      </c>
      <c r="AZ4323" s="159">
        <v>101.77</v>
      </c>
      <c r="BA4323" s="159">
        <v>407.08</v>
      </c>
      <c r="BB4323" s="159">
        <v>5699.12</v>
      </c>
      <c r="BC4323" s="162" t="s">
        <v>274</v>
      </c>
      <c r="BD4323" s="162">
        <v>0</v>
      </c>
      <c r="BE4323" s="159">
        <v>4477.87</v>
      </c>
      <c r="BF4323" s="159">
        <v>4477.87</v>
      </c>
      <c r="BG4323" s="159">
        <v>10176.99</v>
      </c>
    </row>
    <row r="4324" ht="28.05" customHeight="1" spans="1:59">
      <c r="A4324" s="149"/>
      <c r="B4324" s="149"/>
      <c r="C4324" s="149"/>
      <c r="D4324" s="149" t="s">
        <v>3726</v>
      </c>
      <c r="E4324" s="340" t="s">
        <v>18731</v>
      </c>
      <c r="F4324" s="149" t="s">
        <v>3726</v>
      </c>
      <c r="G4324" s="149" t="s">
        <v>18732</v>
      </c>
      <c r="H4324" s="149" t="s">
        <v>8658</v>
      </c>
      <c r="I4324" s="149" t="s">
        <v>18705</v>
      </c>
      <c r="J4324" s="149" t="s">
        <v>18733</v>
      </c>
      <c r="K4324" s="149"/>
      <c r="L4324" s="149" t="s">
        <v>262</v>
      </c>
      <c r="M4324" s="149"/>
      <c r="N4324" s="149" t="s">
        <v>263</v>
      </c>
      <c r="O4324" s="149" t="s">
        <v>214</v>
      </c>
      <c r="P4324" s="149" t="s">
        <v>53</v>
      </c>
      <c r="Q4324" s="149"/>
      <c r="R4324" s="149" t="s">
        <v>417</v>
      </c>
      <c r="S4324" s="149" t="s">
        <v>18707</v>
      </c>
      <c r="T4324" s="149" t="s">
        <v>18685</v>
      </c>
      <c r="U4324" s="149" t="s">
        <v>267</v>
      </c>
      <c r="V4324" s="149"/>
      <c r="W4324" s="149"/>
      <c r="X4324" s="149" t="s">
        <v>336</v>
      </c>
      <c r="Y4324" s="149"/>
      <c r="Z4324" s="149"/>
      <c r="AA4324" s="149"/>
      <c r="AB4324" s="149" t="s">
        <v>269</v>
      </c>
      <c r="AC4324" s="149" t="s">
        <v>270</v>
      </c>
      <c r="AD4324" s="149" t="s">
        <v>18685</v>
      </c>
      <c r="AE4324" s="149" t="s">
        <v>271</v>
      </c>
      <c r="AF4324" s="149"/>
      <c r="AG4324" s="149" t="s">
        <v>1098</v>
      </c>
      <c r="AH4324" s="149" t="s">
        <v>273</v>
      </c>
      <c r="AI4324" s="158">
        <v>15</v>
      </c>
      <c r="AJ4324" s="149"/>
      <c r="AK4324" s="159" t="s">
        <v>274</v>
      </c>
      <c r="AL4324" s="159" t="s">
        <v>274</v>
      </c>
      <c r="AM4324" s="149" t="s">
        <v>274</v>
      </c>
      <c r="AN4324" s="160">
        <v>4</v>
      </c>
      <c r="AO4324" s="149"/>
      <c r="AP4324" s="149" t="s">
        <v>274</v>
      </c>
      <c r="AQ4324" s="149" t="s">
        <v>275</v>
      </c>
      <c r="AR4324" s="158">
        <v>1</v>
      </c>
      <c r="AS4324" s="149" t="s">
        <v>275</v>
      </c>
      <c r="AT4324" s="149" t="s">
        <v>276</v>
      </c>
      <c r="AU4324" s="161">
        <v>1</v>
      </c>
      <c r="AV4324" s="159">
        <v>3539.82</v>
      </c>
      <c r="AW4324" s="159">
        <v>141.59</v>
      </c>
      <c r="AX4324" s="149" t="s">
        <v>274</v>
      </c>
      <c r="AY4324" s="159">
        <v>35.4</v>
      </c>
      <c r="AZ4324" s="159">
        <v>35.4</v>
      </c>
      <c r="BA4324" s="159">
        <v>141.6</v>
      </c>
      <c r="BB4324" s="159">
        <v>531</v>
      </c>
      <c r="BC4324" s="162" t="s">
        <v>274</v>
      </c>
      <c r="BD4324" s="162">
        <v>0</v>
      </c>
      <c r="BE4324" s="159">
        <v>3008.82</v>
      </c>
      <c r="BF4324" s="159">
        <v>3008.82</v>
      </c>
      <c r="BG4324" s="159">
        <v>3539.82</v>
      </c>
    </row>
    <row r="4325" ht="28.05" customHeight="1" spans="1:59">
      <c r="A4325" s="149"/>
      <c r="B4325" s="149"/>
      <c r="C4325" s="149"/>
      <c r="D4325" s="149" t="s">
        <v>3726</v>
      </c>
      <c r="E4325" s="340" t="s">
        <v>18734</v>
      </c>
      <c r="F4325" s="149" t="s">
        <v>3726</v>
      </c>
      <c r="G4325" s="149" t="s">
        <v>18735</v>
      </c>
      <c r="H4325" s="149" t="s">
        <v>18469</v>
      </c>
      <c r="I4325" s="149" t="s">
        <v>18662</v>
      </c>
      <c r="J4325" s="149" t="s">
        <v>18736</v>
      </c>
      <c r="K4325" s="149"/>
      <c r="L4325" s="149" t="s">
        <v>287</v>
      </c>
      <c r="M4325" s="149"/>
      <c r="N4325" s="149" t="s">
        <v>263</v>
      </c>
      <c r="O4325" s="149" t="s">
        <v>214</v>
      </c>
      <c r="P4325" s="149" t="s">
        <v>53</v>
      </c>
      <c r="Q4325" s="149"/>
      <c r="R4325" s="149" t="s">
        <v>3952</v>
      </c>
      <c r="S4325" s="149" t="s">
        <v>6016</v>
      </c>
      <c r="T4325" s="149" t="s">
        <v>3699</v>
      </c>
      <c r="U4325" s="149" t="s">
        <v>267</v>
      </c>
      <c r="V4325" s="149"/>
      <c r="W4325" s="149"/>
      <c r="X4325" s="149" t="s">
        <v>336</v>
      </c>
      <c r="Y4325" s="149"/>
      <c r="Z4325" s="149"/>
      <c r="AA4325" s="149"/>
      <c r="AB4325" s="149" t="s">
        <v>269</v>
      </c>
      <c r="AC4325" s="149" t="s">
        <v>270</v>
      </c>
      <c r="AD4325" s="149" t="s">
        <v>3699</v>
      </c>
      <c r="AE4325" s="149" t="s">
        <v>271</v>
      </c>
      <c r="AF4325" s="149"/>
      <c r="AG4325" s="149" t="s">
        <v>1098</v>
      </c>
      <c r="AH4325" s="149" t="s">
        <v>273</v>
      </c>
      <c r="AI4325" s="158">
        <v>67</v>
      </c>
      <c r="AJ4325" s="149"/>
      <c r="AK4325" s="159" t="s">
        <v>274</v>
      </c>
      <c r="AL4325" s="159" t="s">
        <v>274</v>
      </c>
      <c r="AM4325" s="149" t="s">
        <v>274</v>
      </c>
      <c r="AN4325" s="160">
        <v>4</v>
      </c>
      <c r="AO4325" s="149"/>
      <c r="AP4325" s="149" t="s">
        <v>274</v>
      </c>
      <c r="AQ4325" s="149" t="s">
        <v>275</v>
      </c>
      <c r="AR4325" s="158">
        <v>1</v>
      </c>
      <c r="AS4325" s="149" t="s">
        <v>275</v>
      </c>
      <c r="AT4325" s="149" t="s">
        <v>276</v>
      </c>
      <c r="AU4325" s="161">
        <v>1</v>
      </c>
      <c r="AV4325" s="159">
        <v>33318.97</v>
      </c>
      <c r="AW4325" s="159">
        <v>1332.76</v>
      </c>
      <c r="AX4325" s="149" t="s">
        <v>274</v>
      </c>
      <c r="AY4325" s="159">
        <v>343.29</v>
      </c>
      <c r="AZ4325" s="159">
        <v>343.29</v>
      </c>
      <c r="BA4325" s="159">
        <v>1373.16</v>
      </c>
      <c r="BB4325" s="159">
        <v>22030.94</v>
      </c>
      <c r="BC4325" s="162" t="s">
        <v>274</v>
      </c>
      <c r="BD4325" s="162">
        <v>0</v>
      </c>
      <c r="BE4325" s="159">
        <v>11288.03</v>
      </c>
      <c r="BF4325" s="159">
        <v>11288.03</v>
      </c>
      <c r="BG4325" s="159">
        <v>33318.97</v>
      </c>
    </row>
    <row r="4326" ht="28.05" customHeight="1" spans="1:59">
      <c r="A4326" s="149"/>
      <c r="B4326" s="149"/>
      <c r="C4326" s="149"/>
      <c r="D4326" s="149" t="s">
        <v>3726</v>
      </c>
      <c r="E4326" s="340" t="s">
        <v>18737</v>
      </c>
      <c r="F4326" s="149" t="s">
        <v>3726</v>
      </c>
      <c r="G4326" s="149" t="s">
        <v>18738</v>
      </c>
      <c r="H4326" s="149" t="s">
        <v>7877</v>
      </c>
      <c r="I4326" s="149" t="s">
        <v>7878</v>
      </c>
      <c r="J4326" s="149" t="s">
        <v>18739</v>
      </c>
      <c r="K4326" s="149"/>
      <c r="L4326" s="149" t="s">
        <v>287</v>
      </c>
      <c r="M4326" s="149"/>
      <c r="N4326" s="149" t="s">
        <v>263</v>
      </c>
      <c r="O4326" s="149" t="s">
        <v>214</v>
      </c>
      <c r="P4326" s="149" t="s">
        <v>53</v>
      </c>
      <c r="Q4326" s="149"/>
      <c r="R4326" s="149" t="s">
        <v>3952</v>
      </c>
      <c r="S4326" s="149" t="s">
        <v>7880</v>
      </c>
      <c r="T4326" s="149" t="s">
        <v>3809</v>
      </c>
      <c r="U4326" s="149" t="s">
        <v>267</v>
      </c>
      <c r="V4326" s="149"/>
      <c r="W4326" s="149"/>
      <c r="X4326" s="149" t="s">
        <v>336</v>
      </c>
      <c r="Y4326" s="149"/>
      <c r="Z4326" s="149"/>
      <c r="AA4326" s="149"/>
      <c r="AB4326" s="149" t="s">
        <v>269</v>
      </c>
      <c r="AC4326" s="149" t="s">
        <v>270</v>
      </c>
      <c r="AD4326" s="149" t="s">
        <v>3809</v>
      </c>
      <c r="AE4326" s="149" t="s">
        <v>271</v>
      </c>
      <c r="AF4326" s="149"/>
      <c r="AG4326" s="149" t="s">
        <v>1098</v>
      </c>
      <c r="AH4326" s="149" t="s">
        <v>273</v>
      </c>
      <c r="AI4326" s="158">
        <v>56</v>
      </c>
      <c r="AJ4326" s="149"/>
      <c r="AK4326" s="159" t="s">
        <v>274</v>
      </c>
      <c r="AL4326" s="159" t="s">
        <v>274</v>
      </c>
      <c r="AM4326" s="149" t="s">
        <v>274</v>
      </c>
      <c r="AN4326" s="160">
        <v>4</v>
      </c>
      <c r="AO4326" s="149"/>
      <c r="AP4326" s="149" t="s">
        <v>274</v>
      </c>
      <c r="AQ4326" s="149" t="s">
        <v>275</v>
      </c>
      <c r="AR4326" s="158">
        <v>1</v>
      </c>
      <c r="AS4326" s="149" t="s">
        <v>275</v>
      </c>
      <c r="AT4326" s="149" t="s">
        <v>276</v>
      </c>
      <c r="AU4326" s="161">
        <v>1</v>
      </c>
      <c r="AV4326" s="159">
        <v>10176.99</v>
      </c>
      <c r="AW4326" s="159">
        <v>407.08</v>
      </c>
      <c r="AX4326" s="149" t="s">
        <v>274</v>
      </c>
      <c r="AY4326" s="159">
        <v>101.77</v>
      </c>
      <c r="AZ4326" s="159">
        <v>101.77</v>
      </c>
      <c r="BA4326" s="159">
        <v>407.08</v>
      </c>
      <c r="BB4326" s="159">
        <v>5699.12</v>
      </c>
      <c r="BC4326" s="162" t="s">
        <v>274</v>
      </c>
      <c r="BD4326" s="162">
        <v>0</v>
      </c>
      <c r="BE4326" s="159">
        <v>4477.87</v>
      </c>
      <c r="BF4326" s="159">
        <v>4477.87</v>
      </c>
      <c r="BG4326" s="159">
        <v>10176.99</v>
      </c>
    </row>
    <row r="4327" ht="28.05" customHeight="1" spans="1:59">
      <c r="A4327" s="149"/>
      <c r="B4327" s="149"/>
      <c r="C4327" s="149"/>
      <c r="D4327" s="149" t="s">
        <v>3726</v>
      </c>
      <c r="E4327" s="340" t="s">
        <v>18740</v>
      </c>
      <c r="F4327" s="149" t="s">
        <v>3726</v>
      </c>
      <c r="G4327" s="149" t="s">
        <v>18741</v>
      </c>
      <c r="H4327" s="149" t="s">
        <v>18469</v>
      </c>
      <c r="I4327" s="149" t="s">
        <v>18662</v>
      </c>
      <c r="J4327" s="149" t="s">
        <v>18742</v>
      </c>
      <c r="K4327" s="149"/>
      <c r="L4327" s="149" t="s">
        <v>287</v>
      </c>
      <c r="M4327" s="149"/>
      <c r="N4327" s="149" t="s">
        <v>263</v>
      </c>
      <c r="O4327" s="149" t="s">
        <v>214</v>
      </c>
      <c r="P4327" s="149" t="s">
        <v>53</v>
      </c>
      <c r="Q4327" s="149"/>
      <c r="R4327" s="149" t="s">
        <v>3952</v>
      </c>
      <c r="S4327" s="149" t="s">
        <v>6016</v>
      </c>
      <c r="T4327" s="149" t="s">
        <v>3699</v>
      </c>
      <c r="U4327" s="149" t="s">
        <v>267</v>
      </c>
      <c r="V4327" s="149"/>
      <c r="W4327" s="149"/>
      <c r="X4327" s="149" t="s">
        <v>336</v>
      </c>
      <c r="Y4327" s="149"/>
      <c r="Z4327" s="149"/>
      <c r="AA4327" s="149"/>
      <c r="AB4327" s="149" t="s">
        <v>269</v>
      </c>
      <c r="AC4327" s="149" t="s">
        <v>270</v>
      </c>
      <c r="AD4327" s="149" t="s">
        <v>3699</v>
      </c>
      <c r="AE4327" s="149" t="s">
        <v>271</v>
      </c>
      <c r="AF4327" s="149"/>
      <c r="AG4327" s="149" t="s">
        <v>1098</v>
      </c>
      <c r="AH4327" s="149" t="s">
        <v>273</v>
      </c>
      <c r="AI4327" s="158">
        <v>67</v>
      </c>
      <c r="AJ4327" s="149"/>
      <c r="AK4327" s="159" t="s">
        <v>274</v>
      </c>
      <c r="AL4327" s="159" t="s">
        <v>274</v>
      </c>
      <c r="AM4327" s="149" t="s">
        <v>274</v>
      </c>
      <c r="AN4327" s="160">
        <v>4</v>
      </c>
      <c r="AO4327" s="149"/>
      <c r="AP4327" s="149" t="s">
        <v>274</v>
      </c>
      <c r="AQ4327" s="149" t="s">
        <v>275</v>
      </c>
      <c r="AR4327" s="158">
        <v>1</v>
      </c>
      <c r="AS4327" s="149" t="s">
        <v>275</v>
      </c>
      <c r="AT4327" s="149" t="s">
        <v>276</v>
      </c>
      <c r="AU4327" s="161">
        <v>1</v>
      </c>
      <c r="AV4327" s="159">
        <v>33318.97</v>
      </c>
      <c r="AW4327" s="159">
        <v>1332.76</v>
      </c>
      <c r="AX4327" s="149" t="s">
        <v>274</v>
      </c>
      <c r="AY4327" s="159">
        <v>343.29</v>
      </c>
      <c r="AZ4327" s="159">
        <v>343.29</v>
      </c>
      <c r="BA4327" s="159">
        <v>1373.16</v>
      </c>
      <c r="BB4327" s="159">
        <v>22030.94</v>
      </c>
      <c r="BC4327" s="162" t="s">
        <v>274</v>
      </c>
      <c r="BD4327" s="162">
        <v>0</v>
      </c>
      <c r="BE4327" s="159">
        <v>11288.03</v>
      </c>
      <c r="BF4327" s="159">
        <v>11288.03</v>
      </c>
      <c r="BG4327" s="159">
        <v>33318.97</v>
      </c>
    </row>
    <row r="4328" ht="28.05" customHeight="1" spans="1:59">
      <c r="A4328" s="149"/>
      <c r="B4328" s="149"/>
      <c r="C4328" s="149"/>
      <c r="D4328" s="149" t="s">
        <v>3726</v>
      </c>
      <c r="E4328" s="340" t="s">
        <v>18743</v>
      </c>
      <c r="F4328" s="149" t="s">
        <v>3726</v>
      </c>
      <c r="G4328" s="149" t="s">
        <v>18744</v>
      </c>
      <c r="H4328" s="149" t="s">
        <v>8658</v>
      </c>
      <c r="I4328" s="149" t="s">
        <v>18705</v>
      </c>
      <c r="J4328" s="149" t="s">
        <v>18745</v>
      </c>
      <c r="K4328" s="149"/>
      <c r="L4328" s="149" t="s">
        <v>262</v>
      </c>
      <c r="M4328" s="149"/>
      <c r="N4328" s="149" t="s">
        <v>263</v>
      </c>
      <c r="O4328" s="149" t="s">
        <v>214</v>
      </c>
      <c r="P4328" s="149" t="s">
        <v>53</v>
      </c>
      <c r="Q4328" s="149"/>
      <c r="R4328" s="149" t="s">
        <v>417</v>
      </c>
      <c r="S4328" s="149" t="s">
        <v>18707</v>
      </c>
      <c r="T4328" s="149" t="s">
        <v>18685</v>
      </c>
      <c r="U4328" s="149" t="s">
        <v>267</v>
      </c>
      <c r="V4328" s="149"/>
      <c r="W4328" s="149"/>
      <c r="X4328" s="149" t="s">
        <v>336</v>
      </c>
      <c r="Y4328" s="149"/>
      <c r="Z4328" s="149"/>
      <c r="AA4328" s="149"/>
      <c r="AB4328" s="149" t="s">
        <v>269</v>
      </c>
      <c r="AC4328" s="149" t="s">
        <v>270</v>
      </c>
      <c r="AD4328" s="149" t="s">
        <v>18685</v>
      </c>
      <c r="AE4328" s="149" t="s">
        <v>271</v>
      </c>
      <c r="AF4328" s="149"/>
      <c r="AG4328" s="149" t="s">
        <v>1098</v>
      </c>
      <c r="AH4328" s="149" t="s">
        <v>273</v>
      </c>
      <c r="AI4328" s="158">
        <v>15</v>
      </c>
      <c r="AJ4328" s="149"/>
      <c r="AK4328" s="159" t="s">
        <v>274</v>
      </c>
      <c r="AL4328" s="159" t="s">
        <v>274</v>
      </c>
      <c r="AM4328" s="149" t="s">
        <v>274</v>
      </c>
      <c r="AN4328" s="160">
        <v>4</v>
      </c>
      <c r="AO4328" s="149"/>
      <c r="AP4328" s="149" t="s">
        <v>274</v>
      </c>
      <c r="AQ4328" s="149" t="s">
        <v>275</v>
      </c>
      <c r="AR4328" s="158">
        <v>1</v>
      </c>
      <c r="AS4328" s="149" t="s">
        <v>275</v>
      </c>
      <c r="AT4328" s="149" t="s">
        <v>276</v>
      </c>
      <c r="AU4328" s="161">
        <v>1</v>
      </c>
      <c r="AV4328" s="159">
        <v>3539.83</v>
      </c>
      <c r="AW4328" s="159">
        <v>141.59</v>
      </c>
      <c r="AX4328" s="149" t="s">
        <v>274</v>
      </c>
      <c r="AY4328" s="159">
        <v>35.4</v>
      </c>
      <c r="AZ4328" s="159">
        <v>35.4</v>
      </c>
      <c r="BA4328" s="159">
        <v>141.6</v>
      </c>
      <c r="BB4328" s="159">
        <v>531</v>
      </c>
      <c r="BC4328" s="162" t="s">
        <v>274</v>
      </c>
      <c r="BD4328" s="162">
        <v>0</v>
      </c>
      <c r="BE4328" s="159">
        <v>3008.83</v>
      </c>
      <c r="BF4328" s="159">
        <v>3008.83</v>
      </c>
      <c r="BG4328" s="159">
        <v>3539.83</v>
      </c>
    </row>
    <row r="4329" ht="28.05" customHeight="1" spans="1:59">
      <c r="A4329" s="149"/>
      <c r="B4329" s="149"/>
      <c r="C4329" s="149"/>
      <c r="D4329" s="149" t="s">
        <v>3726</v>
      </c>
      <c r="E4329" s="340" t="s">
        <v>18746</v>
      </c>
      <c r="F4329" s="149" t="s">
        <v>3726</v>
      </c>
      <c r="G4329" s="149" t="s">
        <v>18747</v>
      </c>
      <c r="H4329" s="149" t="s">
        <v>18748</v>
      </c>
      <c r="I4329" s="149"/>
      <c r="J4329" s="149" t="s">
        <v>18749</v>
      </c>
      <c r="K4329" s="149"/>
      <c r="L4329" s="149" t="s">
        <v>287</v>
      </c>
      <c r="M4329" s="149"/>
      <c r="N4329" s="149" t="s">
        <v>263</v>
      </c>
      <c r="O4329" s="149" t="s">
        <v>214</v>
      </c>
      <c r="P4329" s="149" t="s">
        <v>53</v>
      </c>
      <c r="Q4329" s="149"/>
      <c r="R4329" s="149" t="s">
        <v>18544</v>
      </c>
      <c r="S4329" s="149" t="s">
        <v>4928</v>
      </c>
      <c r="T4329" s="149" t="s">
        <v>18750</v>
      </c>
      <c r="U4329" s="149" t="s">
        <v>267</v>
      </c>
      <c r="V4329" s="149"/>
      <c r="W4329" s="149"/>
      <c r="X4329" s="149" t="s">
        <v>268</v>
      </c>
      <c r="Y4329" s="149"/>
      <c r="Z4329" s="149"/>
      <c r="AA4329" s="149"/>
      <c r="AB4329" s="149" t="s">
        <v>269</v>
      </c>
      <c r="AC4329" s="149" t="s">
        <v>270</v>
      </c>
      <c r="AD4329" s="149" t="s">
        <v>18750</v>
      </c>
      <c r="AE4329" s="149" t="s">
        <v>271</v>
      </c>
      <c r="AF4329" s="149"/>
      <c r="AG4329" s="149" t="s">
        <v>1098</v>
      </c>
      <c r="AH4329" s="149" t="s">
        <v>273</v>
      </c>
      <c r="AI4329" s="158">
        <v>90</v>
      </c>
      <c r="AJ4329" s="149"/>
      <c r="AK4329" s="159" t="s">
        <v>274</v>
      </c>
      <c r="AL4329" s="159" t="s">
        <v>274</v>
      </c>
      <c r="AM4329" s="149" t="s">
        <v>274</v>
      </c>
      <c r="AN4329" s="160">
        <v>4</v>
      </c>
      <c r="AO4329" s="149"/>
      <c r="AP4329" s="149" t="s">
        <v>274</v>
      </c>
      <c r="AQ4329" s="149" t="s">
        <v>275</v>
      </c>
      <c r="AR4329" s="158">
        <v>1</v>
      </c>
      <c r="AS4329" s="149" t="s">
        <v>275</v>
      </c>
      <c r="AT4329" s="149" t="s">
        <v>276</v>
      </c>
      <c r="AU4329" s="161">
        <v>1</v>
      </c>
      <c r="AV4329" s="159">
        <v>43103.45</v>
      </c>
      <c r="AW4329" s="159">
        <v>1724.14</v>
      </c>
      <c r="AX4329" s="149" t="s">
        <v>274</v>
      </c>
      <c r="AY4329" s="159">
        <v>474.17</v>
      </c>
      <c r="AZ4329" s="159">
        <v>474.17</v>
      </c>
      <c r="BA4329" s="159">
        <v>1896.71</v>
      </c>
      <c r="BB4329" s="159">
        <v>38534.26</v>
      </c>
      <c r="BC4329" s="162" t="s">
        <v>274</v>
      </c>
      <c r="BD4329" s="162">
        <v>0</v>
      </c>
      <c r="BE4329" s="159">
        <v>4569.19</v>
      </c>
      <c r="BF4329" s="159">
        <v>4569.19</v>
      </c>
      <c r="BG4329" s="159">
        <v>43103.45</v>
      </c>
    </row>
    <row r="4330" ht="28.05" customHeight="1" spans="1:59">
      <c r="A4330" s="149"/>
      <c r="B4330" s="149"/>
      <c r="C4330" s="149"/>
      <c r="D4330" s="149" t="s">
        <v>3726</v>
      </c>
      <c r="E4330" s="340" t="s">
        <v>18751</v>
      </c>
      <c r="F4330" s="149" t="s">
        <v>3726</v>
      </c>
      <c r="G4330" s="149" t="s">
        <v>18752</v>
      </c>
      <c r="H4330" s="149" t="s">
        <v>18555</v>
      </c>
      <c r="I4330" s="149" t="s">
        <v>8409</v>
      </c>
      <c r="J4330" s="149" t="s">
        <v>18753</v>
      </c>
      <c r="K4330" s="149"/>
      <c r="L4330" s="149" t="s">
        <v>287</v>
      </c>
      <c r="M4330" s="149"/>
      <c r="N4330" s="149" t="s">
        <v>263</v>
      </c>
      <c r="O4330" s="149" t="s">
        <v>214</v>
      </c>
      <c r="P4330" s="149" t="s">
        <v>53</v>
      </c>
      <c r="Q4330" s="149"/>
      <c r="R4330" s="149" t="s">
        <v>18544</v>
      </c>
      <c r="S4330" s="149" t="s">
        <v>4928</v>
      </c>
      <c r="T4330" s="149" t="s">
        <v>18750</v>
      </c>
      <c r="U4330" s="149" t="s">
        <v>267</v>
      </c>
      <c r="V4330" s="149"/>
      <c r="W4330" s="149"/>
      <c r="X4330" s="149" t="s">
        <v>268</v>
      </c>
      <c r="Y4330" s="149"/>
      <c r="Z4330" s="149"/>
      <c r="AA4330" s="149"/>
      <c r="AB4330" s="149" t="s">
        <v>269</v>
      </c>
      <c r="AC4330" s="149" t="s">
        <v>270</v>
      </c>
      <c r="AD4330" s="149" t="s">
        <v>18750</v>
      </c>
      <c r="AE4330" s="149" t="s">
        <v>271</v>
      </c>
      <c r="AF4330" s="149"/>
      <c r="AG4330" s="149" t="s">
        <v>1098</v>
      </c>
      <c r="AH4330" s="149" t="s">
        <v>273</v>
      </c>
      <c r="AI4330" s="158">
        <v>90</v>
      </c>
      <c r="AJ4330" s="149"/>
      <c r="AK4330" s="159" t="s">
        <v>274</v>
      </c>
      <c r="AL4330" s="159" t="s">
        <v>274</v>
      </c>
      <c r="AM4330" s="149" t="s">
        <v>274</v>
      </c>
      <c r="AN4330" s="160">
        <v>4</v>
      </c>
      <c r="AO4330" s="149"/>
      <c r="AP4330" s="149" t="s">
        <v>274</v>
      </c>
      <c r="AQ4330" s="149" t="s">
        <v>275</v>
      </c>
      <c r="AR4330" s="158">
        <v>1</v>
      </c>
      <c r="AS4330" s="149" t="s">
        <v>275</v>
      </c>
      <c r="AT4330" s="149" t="s">
        <v>276</v>
      </c>
      <c r="AU4330" s="161">
        <v>1</v>
      </c>
      <c r="AV4330" s="159">
        <v>159482.76</v>
      </c>
      <c r="AW4330" s="159">
        <v>6379.31</v>
      </c>
      <c r="AX4330" s="149" t="s">
        <v>274</v>
      </c>
      <c r="AY4330" s="159">
        <v>1754.29</v>
      </c>
      <c r="AZ4330" s="159">
        <v>1754.29</v>
      </c>
      <c r="BA4330" s="159">
        <v>7017.16</v>
      </c>
      <c r="BB4330" s="159">
        <v>142577.71</v>
      </c>
      <c r="BC4330" s="162" t="s">
        <v>274</v>
      </c>
      <c r="BD4330" s="162">
        <v>0</v>
      </c>
      <c r="BE4330" s="159">
        <v>16905.05</v>
      </c>
      <c r="BF4330" s="159">
        <v>16905.05</v>
      </c>
      <c r="BG4330" s="159">
        <v>159482.76</v>
      </c>
    </row>
    <row r="4331" ht="28.05" customHeight="1" spans="1:59">
      <c r="A4331" s="149"/>
      <c r="B4331" s="149"/>
      <c r="C4331" s="149"/>
      <c r="D4331" s="149" t="s">
        <v>3726</v>
      </c>
      <c r="E4331" s="340" t="s">
        <v>18754</v>
      </c>
      <c r="F4331" s="149" t="s">
        <v>3726</v>
      </c>
      <c r="G4331" s="149" t="s">
        <v>18755</v>
      </c>
      <c r="H4331" s="149" t="s">
        <v>16723</v>
      </c>
      <c r="I4331" s="149" t="s">
        <v>18756</v>
      </c>
      <c r="J4331" s="149" t="s">
        <v>18757</v>
      </c>
      <c r="K4331" s="149"/>
      <c r="L4331" s="149" t="s">
        <v>262</v>
      </c>
      <c r="M4331" s="149"/>
      <c r="N4331" s="149" t="s">
        <v>263</v>
      </c>
      <c r="O4331" s="149" t="s">
        <v>214</v>
      </c>
      <c r="P4331" s="149" t="s">
        <v>53</v>
      </c>
      <c r="Q4331" s="149"/>
      <c r="R4331" s="149" t="s">
        <v>417</v>
      </c>
      <c r="S4331" s="149" t="s">
        <v>18758</v>
      </c>
      <c r="T4331" s="149" t="s">
        <v>18685</v>
      </c>
      <c r="U4331" s="149" t="s">
        <v>267</v>
      </c>
      <c r="V4331" s="149"/>
      <c r="W4331" s="149"/>
      <c r="X4331" s="149" t="s">
        <v>336</v>
      </c>
      <c r="Y4331" s="149"/>
      <c r="Z4331" s="149"/>
      <c r="AA4331" s="149"/>
      <c r="AB4331" s="149" t="s">
        <v>269</v>
      </c>
      <c r="AC4331" s="149" t="s">
        <v>270</v>
      </c>
      <c r="AD4331" s="149" t="s">
        <v>18685</v>
      </c>
      <c r="AE4331" s="149" t="s">
        <v>271</v>
      </c>
      <c r="AF4331" s="149"/>
      <c r="AG4331" s="149" t="s">
        <v>1098</v>
      </c>
      <c r="AH4331" s="149" t="s">
        <v>273</v>
      </c>
      <c r="AI4331" s="158">
        <v>15</v>
      </c>
      <c r="AJ4331" s="149"/>
      <c r="AK4331" s="159" t="s">
        <v>274</v>
      </c>
      <c r="AL4331" s="159" t="s">
        <v>274</v>
      </c>
      <c r="AM4331" s="149" t="s">
        <v>274</v>
      </c>
      <c r="AN4331" s="160">
        <v>4</v>
      </c>
      <c r="AO4331" s="149"/>
      <c r="AP4331" s="149" t="s">
        <v>274</v>
      </c>
      <c r="AQ4331" s="149" t="s">
        <v>275</v>
      </c>
      <c r="AR4331" s="158">
        <v>1</v>
      </c>
      <c r="AS4331" s="149" t="s">
        <v>275</v>
      </c>
      <c r="AT4331" s="149" t="s">
        <v>276</v>
      </c>
      <c r="AU4331" s="161">
        <v>1</v>
      </c>
      <c r="AV4331" s="159">
        <v>79646.02</v>
      </c>
      <c r="AW4331" s="159">
        <v>3185.84</v>
      </c>
      <c r="AX4331" s="149" t="s">
        <v>274</v>
      </c>
      <c r="AY4331" s="159">
        <v>796.46</v>
      </c>
      <c r="AZ4331" s="159">
        <v>796.46</v>
      </c>
      <c r="BA4331" s="159">
        <v>3185.84</v>
      </c>
      <c r="BB4331" s="159">
        <v>11946.9</v>
      </c>
      <c r="BC4331" s="162" t="s">
        <v>274</v>
      </c>
      <c r="BD4331" s="162">
        <v>0</v>
      </c>
      <c r="BE4331" s="159">
        <v>67699.12</v>
      </c>
      <c r="BF4331" s="159">
        <v>67699.12</v>
      </c>
      <c r="BG4331" s="159">
        <v>79646.02</v>
      </c>
    </row>
    <row r="4332" ht="28.05" customHeight="1" spans="1:59">
      <c r="A4332" s="149"/>
      <c r="B4332" s="149"/>
      <c r="C4332" s="149"/>
      <c r="D4332" s="149" t="s">
        <v>3726</v>
      </c>
      <c r="E4332" s="340" t="s">
        <v>18759</v>
      </c>
      <c r="F4332" s="149" t="s">
        <v>3726</v>
      </c>
      <c r="G4332" s="149" t="s">
        <v>18760</v>
      </c>
      <c r="H4332" s="149" t="s">
        <v>18469</v>
      </c>
      <c r="I4332" s="149" t="s">
        <v>18662</v>
      </c>
      <c r="J4332" s="149" t="s">
        <v>18761</v>
      </c>
      <c r="K4332" s="149"/>
      <c r="L4332" s="149" t="s">
        <v>287</v>
      </c>
      <c r="M4332" s="149"/>
      <c r="N4332" s="149" t="s">
        <v>263</v>
      </c>
      <c r="O4332" s="149" t="s">
        <v>214</v>
      </c>
      <c r="P4332" s="149" t="s">
        <v>53</v>
      </c>
      <c r="Q4332" s="149"/>
      <c r="R4332" s="149" t="s">
        <v>3952</v>
      </c>
      <c r="S4332" s="149" t="s">
        <v>6016</v>
      </c>
      <c r="T4332" s="149" t="s">
        <v>3699</v>
      </c>
      <c r="U4332" s="149" t="s">
        <v>267</v>
      </c>
      <c r="V4332" s="149"/>
      <c r="W4332" s="149"/>
      <c r="X4332" s="149" t="s">
        <v>336</v>
      </c>
      <c r="Y4332" s="149"/>
      <c r="Z4332" s="149"/>
      <c r="AA4332" s="149"/>
      <c r="AB4332" s="149" t="s">
        <v>269</v>
      </c>
      <c r="AC4332" s="149" t="s">
        <v>270</v>
      </c>
      <c r="AD4332" s="149" t="s">
        <v>3699</v>
      </c>
      <c r="AE4332" s="149" t="s">
        <v>271</v>
      </c>
      <c r="AF4332" s="149"/>
      <c r="AG4332" s="149" t="s">
        <v>1098</v>
      </c>
      <c r="AH4332" s="149" t="s">
        <v>273</v>
      </c>
      <c r="AI4332" s="158">
        <v>67</v>
      </c>
      <c r="AJ4332" s="149"/>
      <c r="AK4332" s="159" t="s">
        <v>274</v>
      </c>
      <c r="AL4332" s="159" t="s">
        <v>274</v>
      </c>
      <c r="AM4332" s="149" t="s">
        <v>274</v>
      </c>
      <c r="AN4332" s="160">
        <v>4</v>
      </c>
      <c r="AO4332" s="149"/>
      <c r="AP4332" s="149" t="s">
        <v>274</v>
      </c>
      <c r="AQ4332" s="149" t="s">
        <v>275</v>
      </c>
      <c r="AR4332" s="158">
        <v>1</v>
      </c>
      <c r="AS4332" s="149" t="s">
        <v>275</v>
      </c>
      <c r="AT4332" s="149" t="s">
        <v>276</v>
      </c>
      <c r="AU4332" s="161">
        <v>1</v>
      </c>
      <c r="AV4332" s="159">
        <v>33318.97</v>
      </c>
      <c r="AW4332" s="159">
        <v>1332.76</v>
      </c>
      <c r="AX4332" s="149" t="s">
        <v>274</v>
      </c>
      <c r="AY4332" s="159">
        <v>343.29</v>
      </c>
      <c r="AZ4332" s="159">
        <v>343.29</v>
      </c>
      <c r="BA4332" s="159">
        <v>1373.16</v>
      </c>
      <c r="BB4332" s="159">
        <v>22030.94</v>
      </c>
      <c r="BC4332" s="162" t="s">
        <v>274</v>
      </c>
      <c r="BD4332" s="162">
        <v>0</v>
      </c>
      <c r="BE4332" s="159">
        <v>11288.03</v>
      </c>
      <c r="BF4332" s="159">
        <v>11288.03</v>
      </c>
      <c r="BG4332" s="159">
        <v>33318.97</v>
      </c>
    </row>
    <row r="4333" ht="28.05" customHeight="1" spans="1:59">
      <c r="A4333" s="149"/>
      <c r="B4333" s="149"/>
      <c r="C4333" s="149"/>
      <c r="D4333" s="149" t="s">
        <v>3726</v>
      </c>
      <c r="E4333" s="340" t="s">
        <v>18762</v>
      </c>
      <c r="F4333" s="149" t="s">
        <v>3726</v>
      </c>
      <c r="G4333" s="149" t="s">
        <v>18763</v>
      </c>
      <c r="H4333" s="149" t="s">
        <v>18764</v>
      </c>
      <c r="I4333" s="149" t="s">
        <v>18765</v>
      </c>
      <c r="J4333" s="149" t="s">
        <v>18766</v>
      </c>
      <c r="K4333" s="149"/>
      <c r="L4333" s="149" t="s">
        <v>287</v>
      </c>
      <c r="M4333" s="149"/>
      <c r="N4333" s="149" t="s">
        <v>263</v>
      </c>
      <c r="O4333" s="149" t="s">
        <v>214</v>
      </c>
      <c r="P4333" s="149" t="s">
        <v>53</v>
      </c>
      <c r="Q4333" s="149"/>
      <c r="R4333" s="149" t="s">
        <v>18544</v>
      </c>
      <c r="S4333" s="149" t="s">
        <v>4928</v>
      </c>
      <c r="T4333" s="149" t="s">
        <v>18750</v>
      </c>
      <c r="U4333" s="149" t="s">
        <v>267</v>
      </c>
      <c r="V4333" s="149"/>
      <c r="W4333" s="149"/>
      <c r="X4333" s="149" t="s">
        <v>268</v>
      </c>
      <c r="Y4333" s="149"/>
      <c r="Z4333" s="149"/>
      <c r="AA4333" s="149"/>
      <c r="AB4333" s="149" t="s">
        <v>269</v>
      </c>
      <c r="AC4333" s="149" t="s">
        <v>270</v>
      </c>
      <c r="AD4333" s="149" t="s">
        <v>18750</v>
      </c>
      <c r="AE4333" s="149" t="s">
        <v>271</v>
      </c>
      <c r="AF4333" s="149"/>
      <c r="AG4333" s="149" t="s">
        <v>1098</v>
      </c>
      <c r="AH4333" s="149" t="s">
        <v>273</v>
      </c>
      <c r="AI4333" s="158">
        <v>90</v>
      </c>
      <c r="AJ4333" s="149"/>
      <c r="AK4333" s="159" t="s">
        <v>274</v>
      </c>
      <c r="AL4333" s="159" t="s">
        <v>274</v>
      </c>
      <c r="AM4333" s="149" t="s">
        <v>274</v>
      </c>
      <c r="AN4333" s="160">
        <v>4</v>
      </c>
      <c r="AO4333" s="149"/>
      <c r="AP4333" s="149" t="s">
        <v>274</v>
      </c>
      <c r="AQ4333" s="149" t="s">
        <v>275</v>
      </c>
      <c r="AR4333" s="158">
        <v>1</v>
      </c>
      <c r="AS4333" s="149" t="s">
        <v>275</v>
      </c>
      <c r="AT4333" s="149" t="s">
        <v>276</v>
      </c>
      <c r="AU4333" s="161">
        <v>1</v>
      </c>
      <c r="AV4333" s="159">
        <v>15086.21</v>
      </c>
      <c r="AW4333" s="159">
        <v>603.45</v>
      </c>
      <c r="AX4333" s="149" t="s">
        <v>274</v>
      </c>
      <c r="AY4333" s="159">
        <v>165.96</v>
      </c>
      <c r="AZ4333" s="159">
        <v>165.96</v>
      </c>
      <c r="BA4333" s="159">
        <v>663.87</v>
      </c>
      <c r="BB4333" s="159">
        <v>13486.97</v>
      </c>
      <c r="BC4333" s="162" t="s">
        <v>274</v>
      </c>
      <c r="BD4333" s="162">
        <v>0</v>
      </c>
      <c r="BE4333" s="159">
        <v>1599.24</v>
      </c>
      <c r="BF4333" s="159">
        <v>1599.24</v>
      </c>
      <c r="BG4333" s="159">
        <v>15086.21</v>
      </c>
    </row>
    <row r="4334" ht="28.05" customHeight="1" spans="1:59">
      <c r="A4334" s="149"/>
      <c r="B4334" s="149"/>
      <c r="C4334" s="149"/>
      <c r="D4334" s="149" t="s">
        <v>3726</v>
      </c>
      <c r="E4334" s="340" t="s">
        <v>18767</v>
      </c>
      <c r="F4334" s="149" t="s">
        <v>3726</v>
      </c>
      <c r="G4334" s="149" t="s">
        <v>18768</v>
      </c>
      <c r="H4334" s="149" t="s">
        <v>7877</v>
      </c>
      <c r="I4334" s="149" t="s">
        <v>7878</v>
      </c>
      <c r="J4334" s="149" t="s">
        <v>18769</v>
      </c>
      <c r="K4334" s="149"/>
      <c r="L4334" s="149" t="s">
        <v>287</v>
      </c>
      <c r="M4334" s="149"/>
      <c r="N4334" s="149" t="s">
        <v>263</v>
      </c>
      <c r="O4334" s="149" t="s">
        <v>214</v>
      </c>
      <c r="P4334" s="149" t="s">
        <v>53</v>
      </c>
      <c r="Q4334" s="149"/>
      <c r="R4334" s="149" t="s">
        <v>3921</v>
      </c>
      <c r="S4334" s="149" t="s">
        <v>7880</v>
      </c>
      <c r="T4334" s="149" t="s">
        <v>3809</v>
      </c>
      <c r="U4334" s="149" t="s">
        <v>267</v>
      </c>
      <c r="V4334" s="149"/>
      <c r="W4334" s="149"/>
      <c r="X4334" s="149" t="s">
        <v>336</v>
      </c>
      <c r="Y4334" s="149"/>
      <c r="Z4334" s="149"/>
      <c r="AA4334" s="149"/>
      <c r="AB4334" s="149" t="s">
        <v>269</v>
      </c>
      <c r="AC4334" s="149" t="s">
        <v>270</v>
      </c>
      <c r="AD4334" s="149" t="s">
        <v>3809</v>
      </c>
      <c r="AE4334" s="149" t="s">
        <v>271</v>
      </c>
      <c r="AF4334" s="149"/>
      <c r="AG4334" s="149" t="s">
        <v>1098</v>
      </c>
      <c r="AH4334" s="149" t="s">
        <v>273</v>
      </c>
      <c r="AI4334" s="158">
        <v>56</v>
      </c>
      <c r="AJ4334" s="149"/>
      <c r="AK4334" s="159" t="s">
        <v>274</v>
      </c>
      <c r="AL4334" s="159" t="s">
        <v>274</v>
      </c>
      <c r="AM4334" s="149" t="s">
        <v>274</v>
      </c>
      <c r="AN4334" s="160">
        <v>4</v>
      </c>
      <c r="AO4334" s="149"/>
      <c r="AP4334" s="149" t="s">
        <v>274</v>
      </c>
      <c r="AQ4334" s="149" t="s">
        <v>275</v>
      </c>
      <c r="AR4334" s="158">
        <v>1</v>
      </c>
      <c r="AS4334" s="149" t="s">
        <v>275</v>
      </c>
      <c r="AT4334" s="149" t="s">
        <v>276</v>
      </c>
      <c r="AU4334" s="161">
        <v>1</v>
      </c>
      <c r="AV4334" s="159">
        <v>10176.99</v>
      </c>
      <c r="AW4334" s="159">
        <v>407.08</v>
      </c>
      <c r="AX4334" s="149" t="s">
        <v>274</v>
      </c>
      <c r="AY4334" s="159">
        <v>101.77</v>
      </c>
      <c r="AZ4334" s="159">
        <v>101.77</v>
      </c>
      <c r="BA4334" s="159">
        <v>407.08</v>
      </c>
      <c r="BB4334" s="159">
        <v>5699.12</v>
      </c>
      <c r="BC4334" s="162" t="s">
        <v>274</v>
      </c>
      <c r="BD4334" s="162">
        <v>0</v>
      </c>
      <c r="BE4334" s="159">
        <v>4477.87</v>
      </c>
      <c r="BF4334" s="159">
        <v>4477.87</v>
      </c>
      <c r="BG4334" s="159">
        <v>10176.99</v>
      </c>
    </row>
    <row r="4335" ht="28.05" customHeight="1" spans="1:59">
      <c r="A4335" s="149"/>
      <c r="B4335" s="149"/>
      <c r="C4335" s="149"/>
      <c r="D4335" s="149" t="s">
        <v>3726</v>
      </c>
      <c r="E4335" s="340" t="s">
        <v>18770</v>
      </c>
      <c r="F4335" s="149" t="s">
        <v>3726</v>
      </c>
      <c r="G4335" s="149" t="s">
        <v>18771</v>
      </c>
      <c r="H4335" s="149" t="s">
        <v>158</v>
      </c>
      <c r="I4335" s="149" t="s">
        <v>159</v>
      </c>
      <c r="J4335" s="149" t="s">
        <v>18772</v>
      </c>
      <c r="K4335" s="149"/>
      <c r="L4335" s="149" t="s">
        <v>287</v>
      </c>
      <c r="M4335" s="149"/>
      <c r="N4335" s="149" t="s">
        <v>263</v>
      </c>
      <c r="O4335" s="149" t="s">
        <v>214</v>
      </c>
      <c r="P4335" s="149" t="s">
        <v>53</v>
      </c>
      <c r="Q4335" s="149"/>
      <c r="R4335" s="149" t="s">
        <v>3952</v>
      </c>
      <c r="S4335" s="149" t="s">
        <v>5576</v>
      </c>
      <c r="T4335" s="149" t="s">
        <v>3809</v>
      </c>
      <c r="U4335" s="149" t="s">
        <v>267</v>
      </c>
      <c r="V4335" s="149"/>
      <c r="W4335" s="149"/>
      <c r="X4335" s="149" t="s">
        <v>336</v>
      </c>
      <c r="Y4335" s="149"/>
      <c r="Z4335" s="149"/>
      <c r="AA4335" s="149"/>
      <c r="AB4335" s="149" t="s">
        <v>269</v>
      </c>
      <c r="AC4335" s="149" t="s">
        <v>270</v>
      </c>
      <c r="AD4335" s="149" t="s">
        <v>3809</v>
      </c>
      <c r="AE4335" s="149" t="s">
        <v>271</v>
      </c>
      <c r="AF4335" s="149"/>
      <c r="AG4335" s="149" t="s">
        <v>1098</v>
      </c>
      <c r="AH4335" s="149" t="s">
        <v>273</v>
      </c>
      <c r="AI4335" s="158">
        <v>56</v>
      </c>
      <c r="AJ4335" s="149"/>
      <c r="AK4335" s="159" t="s">
        <v>274</v>
      </c>
      <c r="AL4335" s="159" t="s">
        <v>274</v>
      </c>
      <c r="AM4335" s="149" t="s">
        <v>274</v>
      </c>
      <c r="AN4335" s="160">
        <v>4</v>
      </c>
      <c r="AO4335" s="149"/>
      <c r="AP4335" s="149" t="s">
        <v>274</v>
      </c>
      <c r="AQ4335" s="149" t="s">
        <v>275</v>
      </c>
      <c r="AR4335" s="158">
        <v>1</v>
      </c>
      <c r="AS4335" s="149" t="s">
        <v>275</v>
      </c>
      <c r="AT4335" s="149" t="s">
        <v>276</v>
      </c>
      <c r="AU4335" s="161">
        <v>1</v>
      </c>
      <c r="AV4335" s="159">
        <v>3230.09</v>
      </c>
      <c r="AW4335" s="159">
        <v>129.2</v>
      </c>
      <c r="AX4335" s="149" t="s">
        <v>274</v>
      </c>
      <c r="AY4335" s="159">
        <v>32.3</v>
      </c>
      <c r="AZ4335" s="159">
        <v>32.3</v>
      </c>
      <c r="BA4335" s="159">
        <v>129.2</v>
      </c>
      <c r="BB4335" s="159">
        <v>1808.8</v>
      </c>
      <c r="BC4335" s="162" t="s">
        <v>274</v>
      </c>
      <c r="BD4335" s="162">
        <v>0</v>
      </c>
      <c r="BE4335" s="159">
        <v>1421.29</v>
      </c>
      <c r="BF4335" s="159">
        <v>1421.29</v>
      </c>
      <c r="BG4335" s="159">
        <v>3230.09</v>
      </c>
    </row>
    <row r="4336" ht="28.05" customHeight="1" spans="1:59">
      <c r="A4336" s="149"/>
      <c r="B4336" s="149"/>
      <c r="C4336" s="149"/>
      <c r="D4336" s="149" t="s">
        <v>3726</v>
      </c>
      <c r="E4336" s="340" t="s">
        <v>18773</v>
      </c>
      <c r="F4336" s="149" t="s">
        <v>3726</v>
      </c>
      <c r="G4336" s="149" t="s">
        <v>18774</v>
      </c>
      <c r="H4336" s="149" t="s">
        <v>4060</v>
      </c>
      <c r="I4336" s="149" t="s">
        <v>18775</v>
      </c>
      <c r="J4336" s="149" t="s">
        <v>18776</v>
      </c>
      <c r="K4336" s="149"/>
      <c r="L4336" s="149" t="s">
        <v>262</v>
      </c>
      <c r="M4336" s="149"/>
      <c r="N4336" s="149" t="s">
        <v>263</v>
      </c>
      <c r="O4336" s="149" t="s">
        <v>214</v>
      </c>
      <c r="P4336" s="149" t="s">
        <v>53</v>
      </c>
      <c r="Q4336" s="149"/>
      <c r="R4336" s="149" t="s">
        <v>2512</v>
      </c>
      <c r="S4336" s="149" t="s">
        <v>3922</v>
      </c>
      <c r="T4336" s="149" t="s">
        <v>18777</v>
      </c>
      <c r="U4336" s="149" t="s">
        <v>267</v>
      </c>
      <c r="V4336" s="149"/>
      <c r="W4336" s="149"/>
      <c r="X4336" s="149" t="s">
        <v>336</v>
      </c>
      <c r="Y4336" s="149"/>
      <c r="Z4336" s="149"/>
      <c r="AA4336" s="149"/>
      <c r="AB4336" s="149" t="s">
        <v>269</v>
      </c>
      <c r="AC4336" s="149" t="s">
        <v>270</v>
      </c>
      <c r="AD4336" s="149" t="s">
        <v>18777</v>
      </c>
      <c r="AE4336" s="149" t="s">
        <v>271</v>
      </c>
      <c r="AF4336" s="149"/>
      <c r="AG4336" s="149" t="s">
        <v>1098</v>
      </c>
      <c r="AH4336" s="149" t="s">
        <v>273</v>
      </c>
      <c r="AI4336" s="158">
        <v>13</v>
      </c>
      <c r="AJ4336" s="149"/>
      <c r="AK4336" s="159" t="s">
        <v>274</v>
      </c>
      <c r="AL4336" s="159" t="s">
        <v>274</v>
      </c>
      <c r="AM4336" s="149" t="s">
        <v>274</v>
      </c>
      <c r="AN4336" s="160">
        <v>4</v>
      </c>
      <c r="AO4336" s="149"/>
      <c r="AP4336" s="149" t="s">
        <v>274</v>
      </c>
      <c r="AQ4336" s="149" t="s">
        <v>275</v>
      </c>
      <c r="AR4336" s="158">
        <v>1</v>
      </c>
      <c r="AS4336" s="149" t="s">
        <v>275</v>
      </c>
      <c r="AT4336" s="149" t="s">
        <v>276</v>
      </c>
      <c r="AU4336" s="161">
        <v>1</v>
      </c>
      <c r="AV4336" s="159">
        <v>17327.43</v>
      </c>
      <c r="AW4336" s="159">
        <v>693.1</v>
      </c>
      <c r="AX4336" s="149" t="s">
        <v>274</v>
      </c>
      <c r="AY4336" s="159">
        <v>173.27</v>
      </c>
      <c r="AZ4336" s="159">
        <v>173.27</v>
      </c>
      <c r="BA4336" s="159">
        <v>693.08</v>
      </c>
      <c r="BB4336" s="159">
        <v>2252.51</v>
      </c>
      <c r="BC4336" s="162" t="s">
        <v>274</v>
      </c>
      <c r="BD4336" s="162">
        <v>0</v>
      </c>
      <c r="BE4336" s="159">
        <v>15074.92</v>
      </c>
      <c r="BF4336" s="159">
        <v>15074.92</v>
      </c>
      <c r="BG4336" s="159">
        <v>17327.43</v>
      </c>
    </row>
    <row r="4337" ht="28.05" customHeight="1" spans="1:59">
      <c r="A4337" s="149"/>
      <c r="B4337" s="149"/>
      <c r="C4337" s="149"/>
      <c r="D4337" s="149" t="s">
        <v>3726</v>
      </c>
      <c r="E4337" s="340" t="s">
        <v>18778</v>
      </c>
      <c r="F4337" s="149" t="s">
        <v>3726</v>
      </c>
      <c r="G4337" s="149" t="s">
        <v>18779</v>
      </c>
      <c r="H4337" s="149" t="s">
        <v>18780</v>
      </c>
      <c r="I4337" s="149" t="s">
        <v>18178</v>
      </c>
      <c r="J4337" s="149" t="s">
        <v>18781</v>
      </c>
      <c r="K4337" s="149"/>
      <c r="L4337" s="149" t="s">
        <v>262</v>
      </c>
      <c r="M4337" s="149"/>
      <c r="N4337" s="149" t="s">
        <v>263</v>
      </c>
      <c r="O4337" s="149" t="s">
        <v>214</v>
      </c>
      <c r="P4337" s="149" t="s">
        <v>53</v>
      </c>
      <c r="Q4337" s="149"/>
      <c r="R4337" s="149" t="s">
        <v>3921</v>
      </c>
      <c r="S4337" s="149" t="s">
        <v>18782</v>
      </c>
      <c r="T4337" s="149" t="s">
        <v>18783</v>
      </c>
      <c r="U4337" s="149" t="s">
        <v>267</v>
      </c>
      <c r="V4337" s="149"/>
      <c r="W4337" s="149"/>
      <c r="X4337" s="149" t="s">
        <v>336</v>
      </c>
      <c r="Y4337" s="149"/>
      <c r="Z4337" s="149"/>
      <c r="AA4337" s="149"/>
      <c r="AB4337" s="149" t="s">
        <v>269</v>
      </c>
      <c r="AC4337" s="149" t="s">
        <v>270</v>
      </c>
      <c r="AD4337" s="149" t="s">
        <v>18783</v>
      </c>
      <c r="AE4337" s="149" t="s">
        <v>271</v>
      </c>
      <c r="AF4337" s="149"/>
      <c r="AG4337" s="149" t="s">
        <v>1098</v>
      </c>
      <c r="AH4337" s="149" t="s">
        <v>273</v>
      </c>
      <c r="AI4337" s="158">
        <v>14</v>
      </c>
      <c r="AJ4337" s="149"/>
      <c r="AK4337" s="159" t="s">
        <v>274</v>
      </c>
      <c r="AL4337" s="159" t="s">
        <v>274</v>
      </c>
      <c r="AM4337" s="149" t="s">
        <v>274</v>
      </c>
      <c r="AN4337" s="160">
        <v>4</v>
      </c>
      <c r="AO4337" s="149"/>
      <c r="AP4337" s="149" t="s">
        <v>274</v>
      </c>
      <c r="AQ4337" s="149" t="s">
        <v>275</v>
      </c>
      <c r="AR4337" s="158">
        <v>1</v>
      </c>
      <c r="AS4337" s="149" t="s">
        <v>275</v>
      </c>
      <c r="AT4337" s="149" t="s">
        <v>276</v>
      </c>
      <c r="AU4337" s="161">
        <v>1</v>
      </c>
      <c r="AV4337" s="159">
        <v>16123.01</v>
      </c>
      <c r="AW4337" s="159">
        <v>644.92</v>
      </c>
      <c r="AX4337" s="149" t="s">
        <v>274</v>
      </c>
      <c r="AY4337" s="159">
        <v>161.23</v>
      </c>
      <c r="AZ4337" s="159">
        <v>161.23</v>
      </c>
      <c r="BA4337" s="159">
        <v>644.92</v>
      </c>
      <c r="BB4337" s="159">
        <v>2257.22</v>
      </c>
      <c r="BC4337" s="162" t="s">
        <v>274</v>
      </c>
      <c r="BD4337" s="162">
        <v>0</v>
      </c>
      <c r="BE4337" s="159">
        <v>13865.79</v>
      </c>
      <c r="BF4337" s="159">
        <v>13865.79</v>
      </c>
      <c r="BG4337" s="159">
        <v>16123.01</v>
      </c>
    </row>
    <row r="4338" ht="28.05" customHeight="1" spans="1:59">
      <c r="A4338" s="149"/>
      <c r="B4338" s="149"/>
      <c r="C4338" s="149"/>
      <c r="D4338" s="149" t="s">
        <v>3726</v>
      </c>
      <c r="E4338" s="340" t="s">
        <v>18784</v>
      </c>
      <c r="F4338" s="149" t="s">
        <v>3726</v>
      </c>
      <c r="G4338" s="149" t="s">
        <v>18785</v>
      </c>
      <c r="H4338" s="149" t="s">
        <v>18469</v>
      </c>
      <c r="I4338" s="149" t="s">
        <v>18786</v>
      </c>
      <c r="J4338" s="149" t="s">
        <v>18787</v>
      </c>
      <c r="K4338" s="149"/>
      <c r="L4338" s="149" t="s">
        <v>287</v>
      </c>
      <c r="M4338" s="149"/>
      <c r="N4338" s="149" t="s">
        <v>263</v>
      </c>
      <c r="O4338" s="149" t="s">
        <v>214</v>
      </c>
      <c r="P4338" s="149" t="s">
        <v>53</v>
      </c>
      <c r="Q4338" s="149"/>
      <c r="R4338" s="149" t="s">
        <v>3952</v>
      </c>
      <c r="S4338" s="149" t="s">
        <v>6016</v>
      </c>
      <c r="T4338" s="149" t="s">
        <v>3699</v>
      </c>
      <c r="U4338" s="149" t="s">
        <v>267</v>
      </c>
      <c r="V4338" s="149"/>
      <c r="W4338" s="149"/>
      <c r="X4338" s="149" t="s">
        <v>336</v>
      </c>
      <c r="Y4338" s="149"/>
      <c r="Z4338" s="149"/>
      <c r="AA4338" s="149"/>
      <c r="AB4338" s="149" t="s">
        <v>269</v>
      </c>
      <c r="AC4338" s="149" t="s">
        <v>270</v>
      </c>
      <c r="AD4338" s="149" t="s">
        <v>3699</v>
      </c>
      <c r="AE4338" s="149" t="s">
        <v>271</v>
      </c>
      <c r="AF4338" s="149"/>
      <c r="AG4338" s="149" t="s">
        <v>1098</v>
      </c>
      <c r="AH4338" s="149" t="s">
        <v>273</v>
      </c>
      <c r="AI4338" s="158">
        <v>67</v>
      </c>
      <c r="AJ4338" s="149"/>
      <c r="AK4338" s="159" t="s">
        <v>274</v>
      </c>
      <c r="AL4338" s="159" t="s">
        <v>274</v>
      </c>
      <c r="AM4338" s="149" t="s">
        <v>274</v>
      </c>
      <c r="AN4338" s="160">
        <v>4</v>
      </c>
      <c r="AO4338" s="149"/>
      <c r="AP4338" s="149" t="s">
        <v>274</v>
      </c>
      <c r="AQ4338" s="149" t="s">
        <v>275</v>
      </c>
      <c r="AR4338" s="158">
        <v>1</v>
      </c>
      <c r="AS4338" s="149" t="s">
        <v>275</v>
      </c>
      <c r="AT4338" s="149" t="s">
        <v>276</v>
      </c>
      <c r="AU4338" s="161">
        <v>1</v>
      </c>
      <c r="AV4338" s="159">
        <v>33491.38</v>
      </c>
      <c r="AW4338" s="159">
        <v>1339.66</v>
      </c>
      <c r="AX4338" s="149" t="s">
        <v>274</v>
      </c>
      <c r="AY4338" s="159">
        <v>345.07</v>
      </c>
      <c r="AZ4338" s="159">
        <v>345.07</v>
      </c>
      <c r="BA4338" s="159">
        <v>1380.28</v>
      </c>
      <c r="BB4338" s="159">
        <v>22144.7</v>
      </c>
      <c r="BC4338" s="162" t="s">
        <v>274</v>
      </c>
      <c r="BD4338" s="162">
        <v>0</v>
      </c>
      <c r="BE4338" s="159">
        <v>11346.68</v>
      </c>
      <c r="BF4338" s="159">
        <v>11346.68</v>
      </c>
      <c r="BG4338" s="159">
        <v>33491.38</v>
      </c>
    </row>
    <row r="4339" ht="28.05" customHeight="1" spans="1:59">
      <c r="A4339" s="149"/>
      <c r="B4339" s="149"/>
      <c r="C4339" s="149"/>
      <c r="D4339" s="149" t="s">
        <v>3726</v>
      </c>
      <c r="E4339" s="340" t="s">
        <v>18788</v>
      </c>
      <c r="F4339" s="149" t="s">
        <v>3726</v>
      </c>
      <c r="G4339" s="149" t="s">
        <v>18789</v>
      </c>
      <c r="H4339" s="149" t="s">
        <v>18790</v>
      </c>
      <c r="I4339" s="149" t="s">
        <v>18791</v>
      </c>
      <c r="J4339" s="149" t="s">
        <v>18792</v>
      </c>
      <c r="K4339" s="149"/>
      <c r="L4339" s="149" t="s">
        <v>287</v>
      </c>
      <c r="M4339" s="149"/>
      <c r="N4339" s="149" t="s">
        <v>263</v>
      </c>
      <c r="O4339" s="149" t="s">
        <v>214</v>
      </c>
      <c r="P4339" s="149" t="s">
        <v>53</v>
      </c>
      <c r="Q4339" s="149"/>
      <c r="R4339" s="149" t="s">
        <v>18544</v>
      </c>
      <c r="S4339" s="149" t="s">
        <v>4928</v>
      </c>
      <c r="T4339" s="149" t="s">
        <v>18750</v>
      </c>
      <c r="U4339" s="149" t="s">
        <v>267</v>
      </c>
      <c r="V4339" s="149"/>
      <c r="W4339" s="149"/>
      <c r="X4339" s="149" t="s">
        <v>268</v>
      </c>
      <c r="Y4339" s="149"/>
      <c r="Z4339" s="149"/>
      <c r="AA4339" s="149"/>
      <c r="AB4339" s="149" t="s">
        <v>269</v>
      </c>
      <c r="AC4339" s="149" t="s">
        <v>270</v>
      </c>
      <c r="AD4339" s="149" t="s">
        <v>18750</v>
      </c>
      <c r="AE4339" s="149" t="s">
        <v>271</v>
      </c>
      <c r="AF4339" s="149"/>
      <c r="AG4339" s="149" t="s">
        <v>1098</v>
      </c>
      <c r="AH4339" s="149" t="s">
        <v>273</v>
      </c>
      <c r="AI4339" s="158">
        <v>90</v>
      </c>
      <c r="AJ4339" s="149"/>
      <c r="AK4339" s="159" t="s">
        <v>274</v>
      </c>
      <c r="AL4339" s="159" t="s">
        <v>274</v>
      </c>
      <c r="AM4339" s="149" t="s">
        <v>274</v>
      </c>
      <c r="AN4339" s="160">
        <v>4</v>
      </c>
      <c r="AO4339" s="149"/>
      <c r="AP4339" s="149" t="s">
        <v>274</v>
      </c>
      <c r="AQ4339" s="149" t="s">
        <v>275</v>
      </c>
      <c r="AR4339" s="158">
        <v>1</v>
      </c>
      <c r="AS4339" s="149" t="s">
        <v>275</v>
      </c>
      <c r="AT4339" s="149" t="s">
        <v>276</v>
      </c>
      <c r="AU4339" s="161">
        <v>1</v>
      </c>
      <c r="AV4339" s="159">
        <v>16551.72</v>
      </c>
      <c r="AW4339" s="159">
        <v>662.07</v>
      </c>
      <c r="AX4339" s="149" t="s">
        <v>274</v>
      </c>
      <c r="AY4339" s="159">
        <v>182.04</v>
      </c>
      <c r="AZ4339" s="159">
        <v>182.04</v>
      </c>
      <c r="BA4339" s="159">
        <v>728.18</v>
      </c>
      <c r="BB4339" s="159">
        <v>14797.38</v>
      </c>
      <c r="BC4339" s="162" t="s">
        <v>274</v>
      </c>
      <c r="BD4339" s="162">
        <v>0</v>
      </c>
      <c r="BE4339" s="159">
        <v>1754.34</v>
      </c>
      <c r="BF4339" s="159">
        <v>1754.34</v>
      </c>
      <c r="BG4339" s="159">
        <v>16551.72</v>
      </c>
    </row>
    <row r="4340" ht="28.05" customHeight="1" spans="1:59">
      <c r="A4340" s="149"/>
      <c r="B4340" s="149"/>
      <c r="C4340" s="149"/>
      <c r="D4340" s="149" t="s">
        <v>3726</v>
      </c>
      <c r="E4340" s="340" t="s">
        <v>18793</v>
      </c>
      <c r="F4340" s="149" t="s">
        <v>3726</v>
      </c>
      <c r="G4340" s="149" t="s">
        <v>18794</v>
      </c>
      <c r="H4340" s="149" t="s">
        <v>18469</v>
      </c>
      <c r="I4340" s="149" t="s">
        <v>18786</v>
      </c>
      <c r="J4340" s="149" t="s">
        <v>18795</v>
      </c>
      <c r="K4340" s="149"/>
      <c r="L4340" s="149" t="s">
        <v>287</v>
      </c>
      <c r="M4340" s="149"/>
      <c r="N4340" s="149" t="s">
        <v>263</v>
      </c>
      <c r="O4340" s="149" t="s">
        <v>214</v>
      </c>
      <c r="P4340" s="149" t="s">
        <v>53</v>
      </c>
      <c r="Q4340" s="149"/>
      <c r="R4340" s="149" t="s">
        <v>3952</v>
      </c>
      <c r="S4340" s="149" t="s">
        <v>6016</v>
      </c>
      <c r="T4340" s="149" t="s">
        <v>3699</v>
      </c>
      <c r="U4340" s="149" t="s">
        <v>267</v>
      </c>
      <c r="V4340" s="149"/>
      <c r="W4340" s="149"/>
      <c r="X4340" s="149" t="s">
        <v>336</v>
      </c>
      <c r="Y4340" s="149"/>
      <c r="Z4340" s="149"/>
      <c r="AA4340" s="149"/>
      <c r="AB4340" s="149" t="s">
        <v>269</v>
      </c>
      <c r="AC4340" s="149" t="s">
        <v>270</v>
      </c>
      <c r="AD4340" s="149" t="s">
        <v>3699</v>
      </c>
      <c r="AE4340" s="149" t="s">
        <v>271</v>
      </c>
      <c r="AF4340" s="149"/>
      <c r="AG4340" s="149" t="s">
        <v>1098</v>
      </c>
      <c r="AH4340" s="149" t="s">
        <v>273</v>
      </c>
      <c r="AI4340" s="158">
        <v>67</v>
      </c>
      <c r="AJ4340" s="149"/>
      <c r="AK4340" s="159" t="s">
        <v>274</v>
      </c>
      <c r="AL4340" s="159" t="s">
        <v>274</v>
      </c>
      <c r="AM4340" s="149" t="s">
        <v>274</v>
      </c>
      <c r="AN4340" s="160">
        <v>4</v>
      </c>
      <c r="AO4340" s="149"/>
      <c r="AP4340" s="149" t="s">
        <v>274</v>
      </c>
      <c r="AQ4340" s="149" t="s">
        <v>275</v>
      </c>
      <c r="AR4340" s="158">
        <v>1</v>
      </c>
      <c r="AS4340" s="149" t="s">
        <v>275</v>
      </c>
      <c r="AT4340" s="149" t="s">
        <v>276</v>
      </c>
      <c r="AU4340" s="161">
        <v>1</v>
      </c>
      <c r="AV4340" s="159">
        <v>33491.38</v>
      </c>
      <c r="AW4340" s="159">
        <v>1339.66</v>
      </c>
      <c r="AX4340" s="149" t="s">
        <v>274</v>
      </c>
      <c r="AY4340" s="159">
        <v>345.07</v>
      </c>
      <c r="AZ4340" s="159">
        <v>345.07</v>
      </c>
      <c r="BA4340" s="159">
        <v>1380.28</v>
      </c>
      <c r="BB4340" s="159">
        <v>22144.7</v>
      </c>
      <c r="BC4340" s="162" t="s">
        <v>274</v>
      </c>
      <c r="BD4340" s="162">
        <v>0</v>
      </c>
      <c r="BE4340" s="159">
        <v>11346.68</v>
      </c>
      <c r="BF4340" s="159">
        <v>11346.68</v>
      </c>
      <c r="BG4340" s="159">
        <v>33491.38</v>
      </c>
    </row>
    <row r="4341" ht="28.05" customHeight="1" spans="1:59">
      <c r="A4341" s="149"/>
      <c r="B4341" s="149"/>
      <c r="C4341" s="149"/>
      <c r="D4341" s="149" t="s">
        <v>3726</v>
      </c>
      <c r="E4341" s="340" t="s">
        <v>18796</v>
      </c>
      <c r="F4341" s="149" t="s">
        <v>3726</v>
      </c>
      <c r="G4341" s="149" t="s">
        <v>18797</v>
      </c>
      <c r="H4341" s="149" t="s">
        <v>158</v>
      </c>
      <c r="I4341" s="149" t="s">
        <v>159</v>
      </c>
      <c r="J4341" s="149" t="s">
        <v>18798</v>
      </c>
      <c r="K4341" s="149"/>
      <c r="L4341" s="149" t="s">
        <v>287</v>
      </c>
      <c r="M4341" s="149"/>
      <c r="N4341" s="149" t="s">
        <v>263</v>
      </c>
      <c r="O4341" s="149" t="s">
        <v>214</v>
      </c>
      <c r="P4341" s="149" t="s">
        <v>53</v>
      </c>
      <c r="Q4341" s="149"/>
      <c r="R4341" s="149" t="s">
        <v>3952</v>
      </c>
      <c r="S4341" s="149" t="s">
        <v>5576</v>
      </c>
      <c r="T4341" s="149" t="s">
        <v>3809</v>
      </c>
      <c r="U4341" s="149" t="s">
        <v>267</v>
      </c>
      <c r="V4341" s="149"/>
      <c r="W4341" s="149"/>
      <c r="X4341" s="149" t="s">
        <v>336</v>
      </c>
      <c r="Y4341" s="149"/>
      <c r="Z4341" s="149"/>
      <c r="AA4341" s="149"/>
      <c r="AB4341" s="149" t="s">
        <v>269</v>
      </c>
      <c r="AC4341" s="149" t="s">
        <v>270</v>
      </c>
      <c r="AD4341" s="149" t="s">
        <v>3809</v>
      </c>
      <c r="AE4341" s="149" t="s">
        <v>271</v>
      </c>
      <c r="AF4341" s="149"/>
      <c r="AG4341" s="149" t="s">
        <v>1098</v>
      </c>
      <c r="AH4341" s="149" t="s">
        <v>273</v>
      </c>
      <c r="AI4341" s="158">
        <v>56</v>
      </c>
      <c r="AJ4341" s="149"/>
      <c r="AK4341" s="159" t="s">
        <v>274</v>
      </c>
      <c r="AL4341" s="159" t="s">
        <v>274</v>
      </c>
      <c r="AM4341" s="149" t="s">
        <v>274</v>
      </c>
      <c r="AN4341" s="160">
        <v>4</v>
      </c>
      <c r="AO4341" s="149"/>
      <c r="AP4341" s="149" t="s">
        <v>274</v>
      </c>
      <c r="AQ4341" s="149" t="s">
        <v>275</v>
      </c>
      <c r="AR4341" s="158">
        <v>1</v>
      </c>
      <c r="AS4341" s="149" t="s">
        <v>275</v>
      </c>
      <c r="AT4341" s="149" t="s">
        <v>276</v>
      </c>
      <c r="AU4341" s="161">
        <v>1</v>
      </c>
      <c r="AV4341" s="159">
        <v>3230.09</v>
      </c>
      <c r="AW4341" s="159">
        <v>129.2</v>
      </c>
      <c r="AX4341" s="149" t="s">
        <v>274</v>
      </c>
      <c r="AY4341" s="159">
        <v>32.3</v>
      </c>
      <c r="AZ4341" s="159">
        <v>32.3</v>
      </c>
      <c r="BA4341" s="159">
        <v>129.2</v>
      </c>
      <c r="BB4341" s="159">
        <v>1808.8</v>
      </c>
      <c r="BC4341" s="162" t="s">
        <v>274</v>
      </c>
      <c r="BD4341" s="162">
        <v>0</v>
      </c>
      <c r="BE4341" s="159">
        <v>1421.29</v>
      </c>
      <c r="BF4341" s="159">
        <v>1421.29</v>
      </c>
      <c r="BG4341" s="159">
        <v>3230.09</v>
      </c>
    </row>
    <row r="4342" ht="28.05" customHeight="1" spans="1:59">
      <c r="A4342" s="149"/>
      <c r="B4342" s="149"/>
      <c r="C4342" s="149"/>
      <c r="D4342" s="149" t="s">
        <v>3726</v>
      </c>
      <c r="E4342" s="340" t="s">
        <v>18799</v>
      </c>
      <c r="F4342" s="149" t="s">
        <v>3726</v>
      </c>
      <c r="G4342" s="149" t="s">
        <v>18800</v>
      </c>
      <c r="H4342" s="149" t="s">
        <v>18801</v>
      </c>
      <c r="I4342" s="149" t="s">
        <v>18802</v>
      </c>
      <c r="J4342" s="149" t="s">
        <v>18803</v>
      </c>
      <c r="K4342" s="149"/>
      <c r="L4342" s="149" t="s">
        <v>287</v>
      </c>
      <c r="M4342" s="149"/>
      <c r="N4342" s="149" t="s">
        <v>263</v>
      </c>
      <c r="O4342" s="149" t="s">
        <v>214</v>
      </c>
      <c r="P4342" s="149" t="s">
        <v>53</v>
      </c>
      <c r="Q4342" s="149"/>
      <c r="R4342" s="149" t="s">
        <v>18544</v>
      </c>
      <c r="S4342" s="149" t="s">
        <v>4928</v>
      </c>
      <c r="T4342" s="149" t="s">
        <v>18750</v>
      </c>
      <c r="U4342" s="149" t="s">
        <v>267</v>
      </c>
      <c r="V4342" s="149"/>
      <c r="W4342" s="149"/>
      <c r="X4342" s="149" t="s">
        <v>268</v>
      </c>
      <c r="Y4342" s="149"/>
      <c r="Z4342" s="149"/>
      <c r="AA4342" s="149"/>
      <c r="AB4342" s="149" t="s">
        <v>269</v>
      </c>
      <c r="AC4342" s="149" t="s">
        <v>270</v>
      </c>
      <c r="AD4342" s="149" t="s">
        <v>18750</v>
      </c>
      <c r="AE4342" s="149" t="s">
        <v>271</v>
      </c>
      <c r="AF4342" s="149"/>
      <c r="AG4342" s="149" t="s">
        <v>1098</v>
      </c>
      <c r="AH4342" s="149" t="s">
        <v>273</v>
      </c>
      <c r="AI4342" s="158">
        <v>90</v>
      </c>
      <c r="AJ4342" s="149"/>
      <c r="AK4342" s="159" t="s">
        <v>274</v>
      </c>
      <c r="AL4342" s="159" t="s">
        <v>274</v>
      </c>
      <c r="AM4342" s="149" t="s">
        <v>274</v>
      </c>
      <c r="AN4342" s="160">
        <v>4</v>
      </c>
      <c r="AO4342" s="149"/>
      <c r="AP4342" s="149" t="s">
        <v>274</v>
      </c>
      <c r="AQ4342" s="149" t="s">
        <v>275</v>
      </c>
      <c r="AR4342" s="158">
        <v>1</v>
      </c>
      <c r="AS4342" s="149" t="s">
        <v>275</v>
      </c>
      <c r="AT4342" s="149" t="s">
        <v>276</v>
      </c>
      <c r="AU4342" s="161">
        <v>1</v>
      </c>
      <c r="AV4342" s="159">
        <v>17379.31</v>
      </c>
      <c r="AW4342" s="159">
        <v>695.17</v>
      </c>
      <c r="AX4342" s="149" t="s">
        <v>274</v>
      </c>
      <c r="AY4342" s="159">
        <v>191.2</v>
      </c>
      <c r="AZ4342" s="159">
        <v>191.2</v>
      </c>
      <c r="BA4342" s="159">
        <v>764.8</v>
      </c>
      <c r="BB4342" s="159">
        <v>15536.95</v>
      </c>
      <c r="BC4342" s="162" t="s">
        <v>274</v>
      </c>
      <c r="BD4342" s="162">
        <v>0</v>
      </c>
      <c r="BE4342" s="159">
        <v>1842.36</v>
      </c>
      <c r="BF4342" s="159">
        <v>1842.36</v>
      </c>
      <c r="BG4342" s="159">
        <v>17379.31</v>
      </c>
    </row>
    <row r="4343" ht="28.05" customHeight="1" spans="1:59">
      <c r="A4343" s="149"/>
      <c r="B4343" s="149"/>
      <c r="C4343" s="149"/>
      <c r="D4343" s="149" t="s">
        <v>3726</v>
      </c>
      <c r="E4343" s="340" t="s">
        <v>18804</v>
      </c>
      <c r="F4343" s="149" t="s">
        <v>3726</v>
      </c>
      <c r="G4343" s="149" t="s">
        <v>18805</v>
      </c>
      <c r="H4343" s="149" t="s">
        <v>6374</v>
      </c>
      <c r="I4343" s="149" t="s">
        <v>5472</v>
      </c>
      <c r="J4343" s="149" t="s">
        <v>18806</v>
      </c>
      <c r="K4343" s="149"/>
      <c r="L4343" s="149" t="s">
        <v>287</v>
      </c>
      <c r="M4343" s="149"/>
      <c r="N4343" s="149" t="s">
        <v>263</v>
      </c>
      <c r="O4343" s="149" t="s">
        <v>214</v>
      </c>
      <c r="P4343" s="149" t="s">
        <v>53</v>
      </c>
      <c r="Q4343" s="149"/>
      <c r="R4343" s="149" t="s">
        <v>3952</v>
      </c>
      <c r="S4343" s="149" t="s">
        <v>5475</v>
      </c>
      <c r="T4343" s="149" t="s">
        <v>3809</v>
      </c>
      <c r="U4343" s="149" t="s">
        <v>267</v>
      </c>
      <c r="V4343" s="149"/>
      <c r="W4343" s="149"/>
      <c r="X4343" s="149" t="s">
        <v>336</v>
      </c>
      <c r="Y4343" s="149"/>
      <c r="Z4343" s="149"/>
      <c r="AA4343" s="149"/>
      <c r="AB4343" s="149" t="s">
        <v>269</v>
      </c>
      <c r="AC4343" s="149" t="s">
        <v>270</v>
      </c>
      <c r="AD4343" s="149" t="s">
        <v>3809</v>
      </c>
      <c r="AE4343" s="149" t="s">
        <v>271</v>
      </c>
      <c r="AF4343" s="149"/>
      <c r="AG4343" s="149" t="s">
        <v>1098</v>
      </c>
      <c r="AH4343" s="149" t="s">
        <v>273</v>
      </c>
      <c r="AI4343" s="158">
        <v>56</v>
      </c>
      <c r="AJ4343" s="149"/>
      <c r="AK4343" s="159" t="s">
        <v>274</v>
      </c>
      <c r="AL4343" s="159" t="s">
        <v>274</v>
      </c>
      <c r="AM4343" s="149" t="s">
        <v>274</v>
      </c>
      <c r="AN4343" s="160">
        <v>4</v>
      </c>
      <c r="AO4343" s="149"/>
      <c r="AP4343" s="149" t="s">
        <v>274</v>
      </c>
      <c r="AQ4343" s="149" t="s">
        <v>275</v>
      </c>
      <c r="AR4343" s="158">
        <v>1</v>
      </c>
      <c r="AS4343" s="149" t="s">
        <v>275</v>
      </c>
      <c r="AT4343" s="149" t="s">
        <v>276</v>
      </c>
      <c r="AU4343" s="161">
        <v>1</v>
      </c>
      <c r="AV4343" s="159">
        <v>413792.92</v>
      </c>
      <c r="AW4343" s="159">
        <v>16551.72</v>
      </c>
      <c r="AX4343" s="149" t="s">
        <v>274</v>
      </c>
      <c r="AY4343" s="159">
        <v>4137.93</v>
      </c>
      <c r="AZ4343" s="159">
        <v>4137.93</v>
      </c>
      <c r="BA4343" s="159">
        <v>16551.72</v>
      </c>
      <c r="BB4343" s="159">
        <v>231724.08</v>
      </c>
      <c r="BC4343" s="162" t="s">
        <v>274</v>
      </c>
      <c r="BD4343" s="162">
        <v>0</v>
      </c>
      <c r="BE4343" s="159">
        <v>182068.84</v>
      </c>
      <c r="BF4343" s="159">
        <v>182068.84</v>
      </c>
      <c r="BG4343" s="159">
        <v>413792.92</v>
      </c>
    </row>
    <row r="4344" ht="28.05" customHeight="1" spans="1:59">
      <c r="A4344" s="149"/>
      <c r="B4344" s="149"/>
      <c r="C4344" s="149"/>
      <c r="D4344" s="149" t="s">
        <v>3726</v>
      </c>
      <c r="E4344" s="340" t="s">
        <v>18807</v>
      </c>
      <c r="F4344" s="149" t="s">
        <v>3726</v>
      </c>
      <c r="G4344" s="149" t="s">
        <v>18808</v>
      </c>
      <c r="H4344" s="149" t="s">
        <v>18809</v>
      </c>
      <c r="I4344" s="149" t="s">
        <v>18810</v>
      </c>
      <c r="J4344" s="149" t="s">
        <v>18811</v>
      </c>
      <c r="K4344" s="149"/>
      <c r="L4344" s="149" t="s">
        <v>262</v>
      </c>
      <c r="M4344" s="149"/>
      <c r="N4344" s="149" t="s">
        <v>263</v>
      </c>
      <c r="O4344" s="149" t="s">
        <v>214</v>
      </c>
      <c r="P4344" s="149" t="s">
        <v>53</v>
      </c>
      <c r="Q4344" s="149"/>
      <c r="R4344" s="149" t="s">
        <v>3921</v>
      </c>
      <c r="S4344" s="149" t="s">
        <v>5702</v>
      </c>
      <c r="T4344" s="149" t="s">
        <v>18777</v>
      </c>
      <c r="U4344" s="149" t="s">
        <v>267</v>
      </c>
      <c r="V4344" s="149"/>
      <c r="W4344" s="149"/>
      <c r="X4344" s="149" t="s">
        <v>336</v>
      </c>
      <c r="Y4344" s="149"/>
      <c r="Z4344" s="149"/>
      <c r="AA4344" s="149"/>
      <c r="AB4344" s="149" t="s">
        <v>269</v>
      </c>
      <c r="AC4344" s="149" t="s">
        <v>270</v>
      </c>
      <c r="AD4344" s="149" t="s">
        <v>18777</v>
      </c>
      <c r="AE4344" s="149" t="s">
        <v>271</v>
      </c>
      <c r="AF4344" s="149"/>
      <c r="AG4344" s="149" t="s">
        <v>1098</v>
      </c>
      <c r="AH4344" s="149" t="s">
        <v>273</v>
      </c>
      <c r="AI4344" s="158">
        <v>13</v>
      </c>
      <c r="AJ4344" s="149"/>
      <c r="AK4344" s="159" t="s">
        <v>274</v>
      </c>
      <c r="AL4344" s="159" t="s">
        <v>274</v>
      </c>
      <c r="AM4344" s="149" t="s">
        <v>274</v>
      </c>
      <c r="AN4344" s="160">
        <v>4</v>
      </c>
      <c r="AO4344" s="149"/>
      <c r="AP4344" s="149" t="s">
        <v>274</v>
      </c>
      <c r="AQ4344" s="149" t="s">
        <v>275</v>
      </c>
      <c r="AR4344" s="158">
        <v>1</v>
      </c>
      <c r="AS4344" s="149" t="s">
        <v>275</v>
      </c>
      <c r="AT4344" s="149" t="s">
        <v>276</v>
      </c>
      <c r="AU4344" s="161">
        <v>1</v>
      </c>
      <c r="AV4344" s="159">
        <v>115044.25</v>
      </c>
      <c r="AW4344" s="159">
        <v>4601.77</v>
      </c>
      <c r="AX4344" s="149" t="s">
        <v>274</v>
      </c>
      <c r="AY4344" s="159">
        <v>1150.44</v>
      </c>
      <c r="AZ4344" s="159">
        <v>1150.44</v>
      </c>
      <c r="BA4344" s="159">
        <v>4601.76</v>
      </c>
      <c r="BB4344" s="159">
        <v>14955.72</v>
      </c>
      <c r="BC4344" s="162" t="s">
        <v>274</v>
      </c>
      <c r="BD4344" s="162">
        <v>0</v>
      </c>
      <c r="BE4344" s="159">
        <v>100088.53</v>
      </c>
      <c r="BF4344" s="159">
        <v>100088.53</v>
      </c>
      <c r="BG4344" s="159">
        <v>115044.25</v>
      </c>
    </row>
    <row r="4345" ht="28.05" customHeight="1" spans="1:59">
      <c r="A4345" s="149"/>
      <c r="B4345" s="149"/>
      <c r="C4345" s="149"/>
      <c r="D4345" s="149" t="s">
        <v>3726</v>
      </c>
      <c r="E4345" s="340" t="s">
        <v>18812</v>
      </c>
      <c r="F4345" s="149" t="s">
        <v>3726</v>
      </c>
      <c r="G4345" s="149" t="s">
        <v>18813</v>
      </c>
      <c r="H4345" s="149" t="s">
        <v>18469</v>
      </c>
      <c r="I4345" s="149" t="s">
        <v>18786</v>
      </c>
      <c r="J4345" s="149" t="s">
        <v>18814</v>
      </c>
      <c r="K4345" s="149"/>
      <c r="L4345" s="149" t="s">
        <v>287</v>
      </c>
      <c r="M4345" s="149"/>
      <c r="N4345" s="149" t="s">
        <v>263</v>
      </c>
      <c r="O4345" s="149" t="s">
        <v>214</v>
      </c>
      <c r="P4345" s="149" t="s">
        <v>53</v>
      </c>
      <c r="Q4345" s="149"/>
      <c r="R4345" s="149" t="s">
        <v>3952</v>
      </c>
      <c r="S4345" s="149" t="s">
        <v>6016</v>
      </c>
      <c r="T4345" s="149" t="s">
        <v>3699</v>
      </c>
      <c r="U4345" s="149" t="s">
        <v>267</v>
      </c>
      <c r="V4345" s="149"/>
      <c r="W4345" s="149"/>
      <c r="X4345" s="149" t="s">
        <v>336</v>
      </c>
      <c r="Y4345" s="149"/>
      <c r="Z4345" s="149"/>
      <c r="AA4345" s="149"/>
      <c r="AB4345" s="149" t="s">
        <v>269</v>
      </c>
      <c r="AC4345" s="149" t="s">
        <v>270</v>
      </c>
      <c r="AD4345" s="149" t="s">
        <v>3699</v>
      </c>
      <c r="AE4345" s="149" t="s">
        <v>271</v>
      </c>
      <c r="AF4345" s="149"/>
      <c r="AG4345" s="149" t="s">
        <v>1098</v>
      </c>
      <c r="AH4345" s="149" t="s">
        <v>273</v>
      </c>
      <c r="AI4345" s="158">
        <v>67</v>
      </c>
      <c r="AJ4345" s="149"/>
      <c r="AK4345" s="159" t="s">
        <v>274</v>
      </c>
      <c r="AL4345" s="159" t="s">
        <v>274</v>
      </c>
      <c r="AM4345" s="149" t="s">
        <v>274</v>
      </c>
      <c r="AN4345" s="160">
        <v>4</v>
      </c>
      <c r="AO4345" s="149"/>
      <c r="AP4345" s="149" t="s">
        <v>274</v>
      </c>
      <c r="AQ4345" s="149" t="s">
        <v>275</v>
      </c>
      <c r="AR4345" s="158">
        <v>1</v>
      </c>
      <c r="AS4345" s="149" t="s">
        <v>275</v>
      </c>
      <c r="AT4345" s="149" t="s">
        <v>276</v>
      </c>
      <c r="AU4345" s="161">
        <v>1</v>
      </c>
      <c r="AV4345" s="159">
        <v>33491.38</v>
      </c>
      <c r="AW4345" s="159">
        <v>1339.66</v>
      </c>
      <c r="AX4345" s="149" t="s">
        <v>274</v>
      </c>
      <c r="AY4345" s="159">
        <v>345.07</v>
      </c>
      <c r="AZ4345" s="159">
        <v>345.07</v>
      </c>
      <c r="BA4345" s="159">
        <v>1380.28</v>
      </c>
      <c r="BB4345" s="159">
        <v>22144.7</v>
      </c>
      <c r="BC4345" s="162" t="s">
        <v>274</v>
      </c>
      <c r="BD4345" s="162">
        <v>0</v>
      </c>
      <c r="BE4345" s="159">
        <v>11346.68</v>
      </c>
      <c r="BF4345" s="159">
        <v>11346.68</v>
      </c>
      <c r="BG4345" s="159">
        <v>33491.38</v>
      </c>
    </row>
    <row r="4346" ht="28.05" customHeight="1" spans="1:59">
      <c r="A4346" s="149"/>
      <c r="B4346" s="149"/>
      <c r="C4346" s="149"/>
      <c r="D4346" s="149" t="s">
        <v>3726</v>
      </c>
      <c r="E4346" s="340" t="s">
        <v>18815</v>
      </c>
      <c r="F4346" s="149" t="s">
        <v>3726</v>
      </c>
      <c r="G4346" s="149" t="s">
        <v>18816</v>
      </c>
      <c r="H4346" s="149" t="s">
        <v>18817</v>
      </c>
      <c r="I4346" s="149"/>
      <c r="J4346" s="149" t="s">
        <v>18818</v>
      </c>
      <c r="K4346" s="149"/>
      <c r="L4346" s="149" t="s">
        <v>287</v>
      </c>
      <c r="M4346" s="149"/>
      <c r="N4346" s="149" t="s">
        <v>263</v>
      </c>
      <c r="O4346" s="149" t="s">
        <v>214</v>
      </c>
      <c r="P4346" s="149" t="s">
        <v>53</v>
      </c>
      <c r="Q4346" s="149"/>
      <c r="R4346" s="149" t="s">
        <v>18544</v>
      </c>
      <c r="S4346" s="149" t="s">
        <v>4928</v>
      </c>
      <c r="T4346" s="149" t="s">
        <v>18750</v>
      </c>
      <c r="U4346" s="149" t="s">
        <v>267</v>
      </c>
      <c r="V4346" s="149"/>
      <c r="W4346" s="149"/>
      <c r="X4346" s="149" t="s">
        <v>268</v>
      </c>
      <c r="Y4346" s="149"/>
      <c r="Z4346" s="149"/>
      <c r="AA4346" s="149"/>
      <c r="AB4346" s="149" t="s">
        <v>269</v>
      </c>
      <c r="AC4346" s="149" t="s">
        <v>270</v>
      </c>
      <c r="AD4346" s="149" t="s">
        <v>18750</v>
      </c>
      <c r="AE4346" s="149" t="s">
        <v>271</v>
      </c>
      <c r="AF4346" s="149"/>
      <c r="AG4346" s="149" t="s">
        <v>1098</v>
      </c>
      <c r="AH4346" s="149" t="s">
        <v>273</v>
      </c>
      <c r="AI4346" s="158">
        <v>90</v>
      </c>
      <c r="AJ4346" s="149"/>
      <c r="AK4346" s="159" t="s">
        <v>274</v>
      </c>
      <c r="AL4346" s="159" t="s">
        <v>274</v>
      </c>
      <c r="AM4346" s="149" t="s">
        <v>274</v>
      </c>
      <c r="AN4346" s="160">
        <v>4</v>
      </c>
      <c r="AO4346" s="149"/>
      <c r="AP4346" s="149" t="s">
        <v>274</v>
      </c>
      <c r="AQ4346" s="149" t="s">
        <v>275</v>
      </c>
      <c r="AR4346" s="158">
        <v>1</v>
      </c>
      <c r="AS4346" s="149" t="s">
        <v>275</v>
      </c>
      <c r="AT4346" s="149" t="s">
        <v>276</v>
      </c>
      <c r="AU4346" s="161">
        <v>1</v>
      </c>
      <c r="AV4346" s="159">
        <v>3620.69</v>
      </c>
      <c r="AW4346" s="159">
        <v>144.83</v>
      </c>
      <c r="AX4346" s="149" t="s">
        <v>274</v>
      </c>
      <c r="AY4346" s="159">
        <v>39.8</v>
      </c>
      <c r="AZ4346" s="159">
        <v>39.8</v>
      </c>
      <c r="BA4346" s="159">
        <v>159.2</v>
      </c>
      <c r="BB4346" s="159">
        <v>3237.05</v>
      </c>
      <c r="BC4346" s="162" t="s">
        <v>274</v>
      </c>
      <c r="BD4346" s="162">
        <v>0</v>
      </c>
      <c r="BE4346" s="159">
        <v>383.64</v>
      </c>
      <c r="BF4346" s="159">
        <v>383.64</v>
      </c>
      <c r="BG4346" s="159">
        <v>3620.69</v>
      </c>
    </row>
    <row r="4347" ht="28.05" customHeight="1" spans="1:59">
      <c r="A4347" s="149"/>
      <c r="B4347" s="149"/>
      <c r="C4347" s="149"/>
      <c r="D4347" s="149" t="s">
        <v>3726</v>
      </c>
      <c r="E4347" s="340" t="s">
        <v>18819</v>
      </c>
      <c r="F4347" s="149" t="s">
        <v>3726</v>
      </c>
      <c r="G4347" s="149" t="s">
        <v>18820</v>
      </c>
      <c r="H4347" s="149" t="s">
        <v>18821</v>
      </c>
      <c r="I4347" s="149" t="s">
        <v>4597</v>
      </c>
      <c r="J4347" s="149" t="s">
        <v>18822</v>
      </c>
      <c r="K4347" s="149"/>
      <c r="L4347" s="149" t="s">
        <v>287</v>
      </c>
      <c r="M4347" s="149"/>
      <c r="N4347" s="149" t="s">
        <v>263</v>
      </c>
      <c r="O4347" s="149" t="s">
        <v>214</v>
      </c>
      <c r="P4347" s="149" t="s">
        <v>53</v>
      </c>
      <c r="Q4347" s="149"/>
      <c r="R4347" s="149" t="s">
        <v>3921</v>
      </c>
      <c r="S4347" s="149" t="s">
        <v>6016</v>
      </c>
      <c r="T4347" s="149" t="s">
        <v>3699</v>
      </c>
      <c r="U4347" s="149" t="s">
        <v>267</v>
      </c>
      <c r="V4347" s="149"/>
      <c r="W4347" s="149"/>
      <c r="X4347" s="149" t="s">
        <v>336</v>
      </c>
      <c r="Y4347" s="149"/>
      <c r="Z4347" s="149"/>
      <c r="AA4347" s="149"/>
      <c r="AB4347" s="149" t="s">
        <v>269</v>
      </c>
      <c r="AC4347" s="149" t="s">
        <v>270</v>
      </c>
      <c r="AD4347" s="149" t="s">
        <v>3699</v>
      </c>
      <c r="AE4347" s="149" t="s">
        <v>271</v>
      </c>
      <c r="AF4347" s="149"/>
      <c r="AG4347" s="149" t="s">
        <v>1098</v>
      </c>
      <c r="AH4347" s="149" t="s">
        <v>273</v>
      </c>
      <c r="AI4347" s="158">
        <v>67</v>
      </c>
      <c r="AJ4347" s="149"/>
      <c r="AK4347" s="159" t="s">
        <v>274</v>
      </c>
      <c r="AL4347" s="159" t="s">
        <v>274</v>
      </c>
      <c r="AM4347" s="149" t="s">
        <v>274</v>
      </c>
      <c r="AN4347" s="160">
        <v>4</v>
      </c>
      <c r="AO4347" s="149"/>
      <c r="AP4347" s="149" t="s">
        <v>274</v>
      </c>
      <c r="AQ4347" s="149" t="s">
        <v>275</v>
      </c>
      <c r="AR4347" s="158">
        <v>1</v>
      </c>
      <c r="AS4347" s="149" t="s">
        <v>275</v>
      </c>
      <c r="AT4347" s="149" t="s">
        <v>276</v>
      </c>
      <c r="AU4347" s="161">
        <v>1</v>
      </c>
      <c r="AV4347" s="159">
        <v>29310.34</v>
      </c>
      <c r="AW4347" s="159">
        <v>1172.41</v>
      </c>
      <c r="AX4347" s="149" t="s">
        <v>274</v>
      </c>
      <c r="AY4347" s="159">
        <v>301.99</v>
      </c>
      <c r="AZ4347" s="159">
        <v>301.99</v>
      </c>
      <c r="BA4347" s="159">
        <v>1207.96</v>
      </c>
      <c r="BB4347" s="159">
        <v>19380.16</v>
      </c>
      <c r="BC4347" s="162" t="s">
        <v>274</v>
      </c>
      <c r="BD4347" s="162">
        <v>0</v>
      </c>
      <c r="BE4347" s="159">
        <v>9930.18</v>
      </c>
      <c r="BF4347" s="159">
        <v>9930.18</v>
      </c>
      <c r="BG4347" s="159">
        <v>29310.34</v>
      </c>
    </row>
    <row r="4348" ht="28.05" customHeight="1" spans="1:59">
      <c r="A4348" s="149"/>
      <c r="B4348" s="149"/>
      <c r="C4348" s="149"/>
      <c r="D4348" s="149" t="s">
        <v>3726</v>
      </c>
      <c r="E4348" s="340" t="s">
        <v>18823</v>
      </c>
      <c r="F4348" s="149" t="s">
        <v>3726</v>
      </c>
      <c r="G4348" s="149" t="s">
        <v>18824</v>
      </c>
      <c r="H4348" s="149" t="s">
        <v>18817</v>
      </c>
      <c r="I4348" s="149"/>
      <c r="J4348" s="149" t="s">
        <v>18825</v>
      </c>
      <c r="K4348" s="149"/>
      <c r="L4348" s="149" t="s">
        <v>287</v>
      </c>
      <c r="M4348" s="149"/>
      <c r="N4348" s="149" t="s">
        <v>263</v>
      </c>
      <c r="O4348" s="149" t="s">
        <v>214</v>
      </c>
      <c r="P4348" s="149" t="s">
        <v>53</v>
      </c>
      <c r="Q4348" s="149"/>
      <c r="R4348" s="149" t="s">
        <v>18544</v>
      </c>
      <c r="S4348" s="149" t="s">
        <v>4928</v>
      </c>
      <c r="T4348" s="149" t="s">
        <v>18750</v>
      </c>
      <c r="U4348" s="149" t="s">
        <v>267</v>
      </c>
      <c r="V4348" s="149"/>
      <c r="W4348" s="149"/>
      <c r="X4348" s="149" t="s">
        <v>268</v>
      </c>
      <c r="Y4348" s="149"/>
      <c r="Z4348" s="149"/>
      <c r="AA4348" s="149"/>
      <c r="AB4348" s="149" t="s">
        <v>269</v>
      </c>
      <c r="AC4348" s="149" t="s">
        <v>270</v>
      </c>
      <c r="AD4348" s="149" t="s">
        <v>18750</v>
      </c>
      <c r="AE4348" s="149" t="s">
        <v>271</v>
      </c>
      <c r="AF4348" s="149"/>
      <c r="AG4348" s="149" t="s">
        <v>1098</v>
      </c>
      <c r="AH4348" s="149" t="s">
        <v>273</v>
      </c>
      <c r="AI4348" s="158">
        <v>90</v>
      </c>
      <c r="AJ4348" s="149"/>
      <c r="AK4348" s="159" t="s">
        <v>274</v>
      </c>
      <c r="AL4348" s="159" t="s">
        <v>274</v>
      </c>
      <c r="AM4348" s="149" t="s">
        <v>274</v>
      </c>
      <c r="AN4348" s="160">
        <v>4</v>
      </c>
      <c r="AO4348" s="149"/>
      <c r="AP4348" s="149" t="s">
        <v>274</v>
      </c>
      <c r="AQ4348" s="149" t="s">
        <v>275</v>
      </c>
      <c r="AR4348" s="158">
        <v>1</v>
      </c>
      <c r="AS4348" s="149" t="s">
        <v>275</v>
      </c>
      <c r="AT4348" s="149" t="s">
        <v>276</v>
      </c>
      <c r="AU4348" s="161">
        <v>1</v>
      </c>
      <c r="AV4348" s="159">
        <v>3620.69</v>
      </c>
      <c r="AW4348" s="159">
        <v>144.83</v>
      </c>
      <c r="AX4348" s="149" t="s">
        <v>274</v>
      </c>
      <c r="AY4348" s="159">
        <v>39.8</v>
      </c>
      <c r="AZ4348" s="159">
        <v>39.8</v>
      </c>
      <c r="BA4348" s="159">
        <v>159.2</v>
      </c>
      <c r="BB4348" s="159">
        <v>3237.05</v>
      </c>
      <c r="BC4348" s="162" t="s">
        <v>274</v>
      </c>
      <c r="BD4348" s="162">
        <v>0</v>
      </c>
      <c r="BE4348" s="159">
        <v>383.64</v>
      </c>
      <c r="BF4348" s="159">
        <v>383.64</v>
      </c>
      <c r="BG4348" s="159">
        <v>3620.69</v>
      </c>
    </row>
    <row r="4349" ht="28.05" customHeight="1" spans="1:59">
      <c r="A4349" s="149"/>
      <c r="B4349" s="149"/>
      <c r="C4349" s="149"/>
      <c r="D4349" s="149" t="s">
        <v>3726</v>
      </c>
      <c r="E4349" s="340" t="s">
        <v>18826</v>
      </c>
      <c r="F4349" s="149" t="s">
        <v>3726</v>
      </c>
      <c r="G4349" s="149" t="s">
        <v>18827</v>
      </c>
      <c r="H4349" s="149" t="s">
        <v>18809</v>
      </c>
      <c r="I4349" s="149" t="s">
        <v>18810</v>
      </c>
      <c r="J4349" s="149" t="s">
        <v>18828</v>
      </c>
      <c r="K4349" s="149"/>
      <c r="L4349" s="149" t="s">
        <v>262</v>
      </c>
      <c r="M4349" s="149"/>
      <c r="N4349" s="149" t="s">
        <v>263</v>
      </c>
      <c r="O4349" s="149" t="s">
        <v>214</v>
      </c>
      <c r="P4349" s="149" t="s">
        <v>53</v>
      </c>
      <c r="Q4349" s="149"/>
      <c r="R4349" s="149" t="s">
        <v>3921</v>
      </c>
      <c r="S4349" s="149" t="s">
        <v>5702</v>
      </c>
      <c r="T4349" s="149" t="s">
        <v>18777</v>
      </c>
      <c r="U4349" s="149" t="s">
        <v>267</v>
      </c>
      <c r="V4349" s="149"/>
      <c r="W4349" s="149"/>
      <c r="X4349" s="149" t="s">
        <v>336</v>
      </c>
      <c r="Y4349" s="149"/>
      <c r="Z4349" s="149"/>
      <c r="AA4349" s="149"/>
      <c r="AB4349" s="149" t="s">
        <v>269</v>
      </c>
      <c r="AC4349" s="149" t="s">
        <v>270</v>
      </c>
      <c r="AD4349" s="149" t="s">
        <v>18777</v>
      </c>
      <c r="AE4349" s="149" t="s">
        <v>271</v>
      </c>
      <c r="AF4349" s="149"/>
      <c r="AG4349" s="149" t="s">
        <v>1098</v>
      </c>
      <c r="AH4349" s="149" t="s">
        <v>273</v>
      </c>
      <c r="AI4349" s="158">
        <v>13</v>
      </c>
      <c r="AJ4349" s="149"/>
      <c r="AK4349" s="159" t="s">
        <v>274</v>
      </c>
      <c r="AL4349" s="159" t="s">
        <v>274</v>
      </c>
      <c r="AM4349" s="149" t="s">
        <v>274</v>
      </c>
      <c r="AN4349" s="160">
        <v>4</v>
      </c>
      <c r="AO4349" s="149"/>
      <c r="AP4349" s="149" t="s">
        <v>274</v>
      </c>
      <c r="AQ4349" s="149" t="s">
        <v>275</v>
      </c>
      <c r="AR4349" s="158">
        <v>1</v>
      </c>
      <c r="AS4349" s="149" t="s">
        <v>275</v>
      </c>
      <c r="AT4349" s="149" t="s">
        <v>276</v>
      </c>
      <c r="AU4349" s="161">
        <v>1</v>
      </c>
      <c r="AV4349" s="159">
        <v>115044.25</v>
      </c>
      <c r="AW4349" s="159">
        <v>4601.77</v>
      </c>
      <c r="AX4349" s="149" t="s">
        <v>274</v>
      </c>
      <c r="AY4349" s="159">
        <v>1150.44</v>
      </c>
      <c r="AZ4349" s="159">
        <v>1150.44</v>
      </c>
      <c r="BA4349" s="159">
        <v>4601.76</v>
      </c>
      <c r="BB4349" s="159">
        <v>14955.72</v>
      </c>
      <c r="BC4349" s="162" t="s">
        <v>274</v>
      </c>
      <c r="BD4349" s="162">
        <v>0</v>
      </c>
      <c r="BE4349" s="159">
        <v>100088.53</v>
      </c>
      <c r="BF4349" s="159">
        <v>100088.53</v>
      </c>
      <c r="BG4349" s="159">
        <v>115044.25</v>
      </c>
    </row>
    <row r="4350" ht="28.05" customHeight="1" spans="1:59">
      <c r="A4350" s="149"/>
      <c r="B4350" s="149"/>
      <c r="C4350" s="149"/>
      <c r="D4350" s="149" t="s">
        <v>3726</v>
      </c>
      <c r="E4350" s="340" t="s">
        <v>18829</v>
      </c>
      <c r="F4350" s="149" t="s">
        <v>3726</v>
      </c>
      <c r="G4350" s="149" t="s">
        <v>18830</v>
      </c>
      <c r="H4350" s="149" t="s">
        <v>4484</v>
      </c>
      <c r="I4350" s="149" t="s">
        <v>16751</v>
      </c>
      <c r="J4350" s="149" t="s">
        <v>18831</v>
      </c>
      <c r="K4350" s="149"/>
      <c r="L4350" s="149" t="s">
        <v>287</v>
      </c>
      <c r="M4350" s="149"/>
      <c r="N4350" s="149" t="s">
        <v>263</v>
      </c>
      <c r="O4350" s="149" t="s">
        <v>214</v>
      </c>
      <c r="P4350" s="149" t="s">
        <v>53</v>
      </c>
      <c r="Q4350" s="149"/>
      <c r="R4350" s="149" t="s">
        <v>3952</v>
      </c>
      <c r="S4350" s="149" t="s">
        <v>4488</v>
      </c>
      <c r="T4350" s="149" t="s">
        <v>3809</v>
      </c>
      <c r="U4350" s="149" t="s">
        <v>267</v>
      </c>
      <c r="V4350" s="149"/>
      <c r="W4350" s="149"/>
      <c r="X4350" s="149" t="s">
        <v>336</v>
      </c>
      <c r="Y4350" s="149"/>
      <c r="Z4350" s="149"/>
      <c r="AA4350" s="149"/>
      <c r="AB4350" s="149" t="s">
        <v>269</v>
      </c>
      <c r="AC4350" s="149" t="s">
        <v>270</v>
      </c>
      <c r="AD4350" s="149" t="s">
        <v>3809</v>
      </c>
      <c r="AE4350" s="149" t="s">
        <v>271</v>
      </c>
      <c r="AF4350" s="149"/>
      <c r="AG4350" s="149" t="s">
        <v>1098</v>
      </c>
      <c r="AH4350" s="149" t="s">
        <v>273</v>
      </c>
      <c r="AI4350" s="158">
        <v>56</v>
      </c>
      <c r="AJ4350" s="149"/>
      <c r="AK4350" s="159" t="s">
        <v>274</v>
      </c>
      <c r="AL4350" s="159" t="s">
        <v>274</v>
      </c>
      <c r="AM4350" s="149" t="s">
        <v>274</v>
      </c>
      <c r="AN4350" s="160">
        <v>4</v>
      </c>
      <c r="AO4350" s="149"/>
      <c r="AP4350" s="149" t="s">
        <v>274</v>
      </c>
      <c r="AQ4350" s="149" t="s">
        <v>275</v>
      </c>
      <c r="AR4350" s="158">
        <v>1</v>
      </c>
      <c r="AS4350" s="149" t="s">
        <v>275</v>
      </c>
      <c r="AT4350" s="149" t="s">
        <v>276</v>
      </c>
      <c r="AU4350" s="161">
        <v>1</v>
      </c>
      <c r="AV4350" s="159">
        <v>4690.27</v>
      </c>
      <c r="AW4350" s="159">
        <v>187.61</v>
      </c>
      <c r="AX4350" s="149" t="s">
        <v>274</v>
      </c>
      <c r="AY4350" s="159">
        <v>46.91</v>
      </c>
      <c r="AZ4350" s="159">
        <v>46.91</v>
      </c>
      <c r="BA4350" s="159">
        <v>187.64</v>
      </c>
      <c r="BB4350" s="159">
        <v>2626.44</v>
      </c>
      <c r="BC4350" s="162" t="s">
        <v>274</v>
      </c>
      <c r="BD4350" s="162">
        <v>0</v>
      </c>
      <c r="BE4350" s="159">
        <v>2063.83</v>
      </c>
      <c r="BF4350" s="159">
        <v>2063.83</v>
      </c>
      <c r="BG4350" s="159">
        <v>4690.27</v>
      </c>
    </row>
    <row r="4351" ht="28.05" customHeight="1" spans="1:59">
      <c r="A4351" s="149"/>
      <c r="B4351" s="149"/>
      <c r="C4351" s="149"/>
      <c r="D4351" s="149" t="s">
        <v>3726</v>
      </c>
      <c r="E4351" s="340" t="s">
        <v>18832</v>
      </c>
      <c r="F4351" s="149" t="s">
        <v>3726</v>
      </c>
      <c r="G4351" s="149" t="s">
        <v>18833</v>
      </c>
      <c r="H4351" s="149" t="s">
        <v>18821</v>
      </c>
      <c r="I4351" s="149" t="s">
        <v>4597</v>
      </c>
      <c r="J4351" s="149" t="s">
        <v>18834</v>
      </c>
      <c r="K4351" s="149"/>
      <c r="L4351" s="149" t="s">
        <v>287</v>
      </c>
      <c r="M4351" s="149"/>
      <c r="N4351" s="149" t="s">
        <v>263</v>
      </c>
      <c r="O4351" s="149" t="s">
        <v>214</v>
      </c>
      <c r="P4351" s="149" t="s">
        <v>53</v>
      </c>
      <c r="Q4351" s="149"/>
      <c r="R4351" s="149" t="s">
        <v>3921</v>
      </c>
      <c r="S4351" s="149" t="s">
        <v>6016</v>
      </c>
      <c r="T4351" s="149" t="s">
        <v>3699</v>
      </c>
      <c r="U4351" s="149" t="s">
        <v>267</v>
      </c>
      <c r="V4351" s="149"/>
      <c r="W4351" s="149"/>
      <c r="X4351" s="149" t="s">
        <v>336</v>
      </c>
      <c r="Y4351" s="149"/>
      <c r="Z4351" s="149"/>
      <c r="AA4351" s="149"/>
      <c r="AB4351" s="149" t="s">
        <v>269</v>
      </c>
      <c r="AC4351" s="149" t="s">
        <v>270</v>
      </c>
      <c r="AD4351" s="149" t="s">
        <v>3699</v>
      </c>
      <c r="AE4351" s="149" t="s">
        <v>271</v>
      </c>
      <c r="AF4351" s="149"/>
      <c r="AG4351" s="149" t="s">
        <v>1098</v>
      </c>
      <c r="AH4351" s="149" t="s">
        <v>273</v>
      </c>
      <c r="AI4351" s="158">
        <v>67</v>
      </c>
      <c r="AJ4351" s="149"/>
      <c r="AK4351" s="159" t="s">
        <v>274</v>
      </c>
      <c r="AL4351" s="159" t="s">
        <v>274</v>
      </c>
      <c r="AM4351" s="149" t="s">
        <v>274</v>
      </c>
      <c r="AN4351" s="160">
        <v>4</v>
      </c>
      <c r="AO4351" s="149"/>
      <c r="AP4351" s="149" t="s">
        <v>274</v>
      </c>
      <c r="AQ4351" s="149" t="s">
        <v>275</v>
      </c>
      <c r="AR4351" s="158">
        <v>1</v>
      </c>
      <c r="AS4351" s="149" t="s">
        <v>275</v>
      </c>
      <c r="AT4351" s="149" t="s">
        <v>276</v>
      </c>
      <c r="AU4351" s="161">
        <v>1</v>
      </c>
      <c r="AV4351" s="159">
        <v>29310.34</v>
      </c>
      <c r="AW4351" s="159">
        <v>1172.41</v>
      </c>
      <c r="AX4351" s="149" t="s">
        <v>274</v>
      </c>
      <c r="AY4351" s="159">
        <v>301.99</v>
      </c>
      <c r="AZ4351" s="159">
        <v>301.99</v>
      </c>
      <c r="BA4351" s="159">
        <v>1207.96</v>
      </c>
      <c r="BB4351" s="159">
        <v>19380.16</v>
      </c>
      <c r="BC4351" s="162" t="s">
        <v>274</v>
      </c>
      <c r="BD4351" s="162">
        <v>0</v>
      </c>
      <c r="BE4351" s="159">
        <v>9930.18</v>
      </c>
      <c r="BF4351" s="159">
        <v>9930.18</v>
      </c>
      <c r="BG4351" s="159">
        <v>29310.34</v>
      </c>
    </row>
    <row r="4352" ht="28.05" customHeight="1" spans="1:59">
      <c r="A4352" s="149"/>
      <c r="B4352" s="149"/>
      <c r="C4352" s="149"/>
      <c r="D4352" s="149" t="s">
        <v>3726</v>
      </c>
      <c r="E4352" s="340" t="s">
        <v>18835</v>
      </c>
      <c r="F4352" s="149" t="s">
        <v>3726</v>
      </c>
      <c r="G4352" s="149" t="s">
        <v>18836</v>
      </c>
      <c r="H4352" s="149" t="s">
        <v>4484</v>
      </c>
      <c r="I4352" s="149" t="s">
        <v>16751</v>
      </c>
      <c r="J4352" s="149" t="s">
        <v>18837</v>
      </c>
      <c r="K4352" s="149"/>
      <c r="L4352" s="149" t="s">
        <v>287</v>
      </c>
      <c r="M4352" s="149"/>
      <c r="N4352" s="149" t="s">
        <v>263</v>
      </c>
      <c r="O4352" s="149" t="s">
        <v>214</v>
      </c>
      <c r="P4352" s="149" t="s">
        <v>53</v>
      </c>
      <c r="Q4352" s="149"/>
      <c r="R4352" s="149" t="s">
        <v>3952</v>
      </c>
      <c r="S4352" s="149" t="s">
        <v>4488</v>
      </c>
      <c r="T4352" s="149" t="s">
        <v>3809</v>
      </c>
      <c r="U4352" s="149" t="s">
        <v>267</v>
      </c>
      <c r="V4352" s="149"/>
      <c r="W4352" s="149"/>
      <c r="X4352" s="149" t="s">
        <v>336</v>
      </c>
      <c r="Y4352" s="149"/>
      <c r="Z4352" s="149"/>
      <c r="AA4352" s="149"/>
      <c r="AB4352" s="149" t="s">
        <v>269</v>
      </c>
      <c r="AC4352" s="149" t="s">
        <v>270</v>
      </c>
      <c r="AD4352" s="149" t="s">
        <v>3809</v>
      </c>
      <c r="AE4352" s="149" t="s">
        <v>271</v>
      </c>
      <c r="AF4352" s="149"/>
      <c r="AG4352" s="149" t="s">
        <v>1098</v>
      </c>
      <c r="AH4352" s="149" t="s">
        <v>273</v>
      </c>
      <c r="AI4352" s="158">
        <v>56</v>
      </c>
      <c r="AJ4352" s="149"/>
      <c r="AK4352" s="159" t="s">
        <v>274</v>
      </c>
      <c r="AL4352" s="159" t="s">
        <v>274</v>
      </c>
      <c r="AM4352" s="149" t="s">
        <v>274</v>
      </c>
      <c r="AN4352" s="160">
        <v>4</v>
      </c>
      <c r="AO4352" s="149"/>
      <c r="AP4352" s="149" t="s">
        <v>274</v>
      </c>
      <c r="AQ4352" s="149" t="s">
        <v>275</v>
      </c>
      <c r="AR4352" s="158">
        <v>1</v>
      </c>
      <c r="AS4352" s="149" t="s">
        <v>275</v>
      </c>
      <c r="AT4352" s="149" t="s">
        <v>276</v>
      </c>
      <c r="AU4352" s="161">
        <v>1</v>
      </c>
      <c r="AV4352" s="159">
        <v>4690.27</v>
      </c>
      <c r="AW4352" s="159">
        <v>187.61</v>
      </c>
      <c r="AX4352" s="149" t="s">
        <v>274</v>
      </c>
      <c r="AY4352" s="159">
        <v>46.91</v>
      </c>
      <c r="AZ4352" s="159">
        <v>46.91</v>
      </c>
      <c r="BA4352" s="159">
        <v>187.64</v>
      </c>
      <c r="BB4352" s="159">
        <v>2626.44</v>
      </c>
      <c r="BC4352" s="162" t="s">
        <v>274</v>
      </c>
      <c r="BD4352" s="162">
        <v>0</v>
      </c>
      <c r="BE4352" s="159">
        <v>2063.83</v>
      </c>
      <c r="BF4352" s="159">
        <v>2063.83</v>
      </c>
      <c r="BG4352" s="159">
        <v>4690.27</v>
      </c>
    </row>
    <row r="4353" ht="28.05" customHeight="1" spans="1:59">
      <c r="A4353" s="149"/>
      <c r="B4353" s="149"/>
      <c r="C4353" s="149"/>
      <c r="D4353" s="149" t="s">
        <v>3726</v>
      </c>
      <c r="E4353" s="340" t="s">
        <v>18838</v>
      </c>
      <c r="F4353" s="149" t="s">
        <v>3726</v>
      </c>
      <c r="G4353" s="149" t="s">
        <v>18839</v>
      </c>
      <c r="H4353" s="149" t="s">
        <v>18840</v>
      </c>
      <c r="I4353" s="149" t="s">
        <v>7726</v>
      </c>
      <c r="J4353" s="149" t="s">
        <v>18841</v>
      </c>
      <c r="K4353" s="149"/>
      <c r="L4353" s="149" t="s">
        <v>287</v>
      </c>
      <c r="M4353" s="149"/>
      <c r="N4353" s="149" t="s">
        <v>263</v>
      </c>
      <c r="O4353" s="149" t="s">
        <v>214</v>
      </c>
      <c r="P4353" s="149" t="s">
        <v>53</v>
      </c>
      <c r="Q4353" s="149"/>
      <c r="R4353" s="149" t="s">
        <v>18544</v>
      </c>
      <c r="S4353" s="149" t="s">
        <v>4928</v>
      </c>
      <c r="T4353" s="149" t="s">
        <v>18750</v>
      </c>
      <c r="U4353" s="149" t="s">
        <v>267</v>
      </c>
      <c r="V4353" s="149"/>
      <c r="W4353" s="149"/>
      <c r="X4353" s="149" t="s">
        <v>268</v>
      </c>
      <c r="Y4353" s="149"/>
      <c r="Z4353" s="149"/>
      <c r="AA4353" s="149"/>
      <c r="AB4353" s="149" t="s">
        <v>269</v>
      </c>
      <c r="AC4353" s="149" t="s">
        <v>270</v>
      </c>
      <c r="AD4353" s="149" t="s">
        <v>18750</v>
      </c>
      <c r="AE4353" s="149" t="s">
        <v>271</v>
      </c>
      <c r="AF4353" s="149"/>
      <c r="AG4353" s="149" t="s">
        <v>1098</v>
      </c>
      <c r="AH4353" s="149" t="s">
        <v>273</v>
      </c>
      <c r="AI4353" s="158">
        <v>90</v>
      </c>
      <c r="AJ4353" s="149"/>
      <c r="AK4353" s="159" t="s">
        <v>274</v>
      </c>
      <c r="AL4353" s="159" t="s">
        <v>274</v>
      </c>
      <c r="AM4353" s="149" t="s">
        <v>274</v>
      </c>
      <c r="AN4353" s="160">
        <v>4</v>
      </c>
      <c r="AO4353" s="149"/>
      <c r="AP4353" s="149" t="s">
        <v>274</v>
      </c>
      <c r="AQ4353" s="149" t="s">
        <v>275</v>
      </c>
      <c r="AR4353" s="158">
        <v>1</v>
      </c>
      <c r="AS4353" s="149" t="s">
        <v>275</v>
      </c>
      <c r="AT4353" s="149" t="s">
        <v>276</v>
      </c>
      <c r="AU4353" s="161">
        <v>1</v>
      </c>
      <c r="AV4353" s="159">
        <v>2586.21</v>
      </c>
      <c r="AW4353" s="159">
        <v>103.45</v>
      </c>
      <c r="AX4353" s="149" t="s">
        <v>274</v>
      </c>
      <c r="AY4353" s="159">
        <v>28.46</v>
      </c>
      <c r="AZ4353" s="159">
        <v>28.46</v>
      </c>
      <c r="BA4353" s="159">
        <v>113.87</v>
      </c>
      <c r="BB4353" s="159">
        <v>2311.97</v>
      </c>
      <c r="BC4353" s="162" t="s">
        <v>274</v>
      </c>
      <c r="BD4353" s="162">
        <v>0</v>
      </c>
      <c r="BE4353" s="159">
        <v>274.24</v>
      </c>
      <c r="BF4353" s="159">
        <v>274.24</v>
      </c>
      <c r="BG4353" s="159">
        <v>2586.21</v>
      </c>
    </row>
    <row r="4354" ht="28.05" customHeight="1" spans="1:59">
      <c r="A4354" s="149"/>
      <c r="B4354" s="149"/>
      <c r="C4354" s="149"/>
      <c r="D4354" s="149" t="s">
        <v>3726</v>
      </c>
      <c r="E4354" s="340" t="s">
        <v>18842</v>
      </c>
      <c r="F4354" s="149" t="s">
        <v>3726</v>
      </c>
      <c r="G4354" s="149" t="s">
        <v>18843</v>
      </c>
      <c r="H4354" s="149" t="s">
        <v>18844</v>
      </c>
      <c r="I4354" s="149" t="s">
        <v>18845</v>
      </c>
      <c r="J4354" s="149" t="s">
        <v>18846</v>
      </c>
      <c r="K4354" s="149"/>
      <c r="L4354" s="149" t="s">
        <v>262</v>
      </c>
      <c r="M4354" s="149"/>
      <c r="N4354" s="149" t="s">
        <v>263</v>
      </c>
      <c r="O4354" s="149" t="s">
        <v>214</v>
      </c>
      <c r="P4354" s="149" t="s">
        <v>53</v>
      </c>
      <c r="Q4354" s="149"/>
      <c r="R4354" s="149" t="s">
        <v>3952</v>
      </c>
      <c r="S4354" s="149" t="s">
        <v>5702</v>
      </c>
      <c r="T4354" s="149" t="s">
        <v>18777</v>
      </c>
      <c r="U4354" s="149" t="s">
        <v>267</v>
      </c>
      <c r="V4354" s="149"/>
      <c r="W4354" s="149"/>
      <c r="X4354" s="149" t="s">
        <v>336</v>
      </c>
      <c r="Y4354" s="149"/>
      <c r="Z4354" s="149"/>
      <c r="AA4354" s="149"/>
      <c r="AB4354" s="149" t="s">
        <v>269</v>
      </c>
      <c r="AC4354" s="149" t="s">
        <v>270</v>
      </c>
      <c r="AD4354" s="149" t="s">
        <v>18777</v>
      </c>
      <c r="AE4354" s="149" t="s">
        <v>271</v>
      </c>
      <c r="AF4354" s="149"/>
      <c r="AG4354" s="149" t="s">
        <v>1098</v>
      </c>
      <c r="AH4354" s="149" t="s">
        <v>273</v>
      </c>
      <c r="AI4354" s="158">
        <v>13</v>
      </c>
      <c r="AJ4354" s="149"/>
      <c r="AK4354" s="159" t="s">
        <v>274</v>
      </c>
      <c r="AL4354" s="159" t="s">
        <v>274</v>
      </c>
      <c r="AM4354" s="149" t="s">
        <v>274</v>
      </c>
      <c r="AN4354" s="160">
        <v>4</v>
      </c>
      <c r="AO4354" s="149"/>
      <c r="AP4354" s="149" t="s">
        <v>274</v>
      </c>
      <c r="AQ4354" s="149" t="s">
        <v>275</v>
      </c>
      <c r="AR4354" s="158">
        <v>1</v>
      </c>
      <c r="AS4354" s="149" t="s">
        <v>275</v>
      </c>
      <c r="AT4354" s="149" t="s">
        <v>276</v>
      </c>
      <c r="AU4354" s="161">
        <v>1</v>
      </c>
      <c r="AV4354" s="159">
        <v>34070.8</v>
      </c>
      <c r="AW4354" s="159">
        <v>1362.83</v>
      </c>
      <c r="AX4354" s="149" t="s">
        <v>274</v>
      </c>
      <c r="AY4354" s="159">
        <v>340.71</v>
      </c>
      <c r="AZ4354" s="159">
        <v>340.71</v>
      </c>
      <c r="BA4354" s="159">
        <v>1362.84</v>
      </c>
      <c r="BB4354" s="159">
        <v>4429.23</v>
      </c>
      <c r="BC4354" s="162" t="s">
        <v>274</v>
      </c>
      <c r="BD4354" s="162">
        <v>0</v>
      </c>
      <c r="BE4354" s="159">
        <v>29641.57</v>
      </c>
      <c r="BF4354" s="159">
        <v>29641.57</v>
      </c>
      <c r="BG4354" s="159">
        <v>34070.8</v>
      </c>
    </row>
    <row r="4355" ht="28.05" customHeight="1" spans="1:59">
      <c r="A4355" s="149"/>
      <c r="B4355" s="149"/>
      <c r="C4355" s="149"/>
      <c r="D4355" s="149" t="s">
        <v>3726</v>
      </c>
      <c r="E4355" s="340" t="s">
        <v>18847</v>
      </c>
      <c r="F4355" s="149" t="s">
        <v>3726</v>
      </c>
      <c r="G4355" s="149" t="s">
        <v>18848</v>
      </c>
      <c r="H4355" s="149" t="s">
        <v>18821</v>
      </c>
      <c r="I4355" s="149" t="s">
        <v>4597</v>
      </c>
      <c r="J4355" s="149" t="s">
        <v>18849</v>
      </c>
      <c r="K4355" s="149"/>
      <c r="L4355" s="149" t="s">
        <v>287</v>
      </c>
      <c r="M4355" s="149"/>
      <c r="N4355" s="149" t="s">
        <v>263</v>
      </c>
      <c r="O4355" s="149" t="s">
        <v>214</v>
      </c>
      <c r="P4355" s="149" t="s">
        <v>53</v>
      </c>
      <c r="Q4355" s="149"/>
      <c r="R4355" s="149" t="s">
        <v>3921</v>
      </c>
      <c r="S4355" s="149" t="s">
        <v>6016</v>
      </c>
      <c r="T4355" s="149" t="s">
        <v>3699</v>
      </c>
      <c r="U4355" s="149" t="s">
        <v>267</v>
      </c>
      <c r="V4355" s="149"/>
      <c r="W4355" s="149"/>
      <c r="X4355" s="149" t="s">
        <v>336</v>
      </c>
      <c r="Y4355" s="149"/>
      <c r="Z4355" s="149"/>
      <c r="AA4355" s="149"/>
      <c r="AB4355" s="149" t="s">
        <v>269</v>
      </c>
      <c r="AC4355" s="149" t="s">
        <v>270</v>
      </c>
      <c r="AD4355" s="149" t="s">
        <v>3699</v>
      </c>
      <c r="AE4355" s="149" t="s">
        <v>271</v>
      </c>
      <c r="AF4355" s="149"/>
      <c r="AG4355" s="149" t="s">
        <v>1098</v>
      </c>
      <c r="AH4355" s="149" t="s">
        <v>273</v>
      </c>
      <c r="AI4355" s="158">
        <v>67</v>
      </c>
      <c r="AJ4355" s="149"/>
      <c r="AK4355" s="159" t="s">
        <v>274</v>
      </c>
      <c r="AL4355" s="159" t="s">
        <v>274</v>
      </c>
      <c r="AM4355" s="149" t="s">
        <v>274</v>
      </c>
      <c r="AN4355" s="160">
        <v>4</v>
      </c>
      <c r="AO4355" s="149"/>
      <c r="AP4355" s="149" t="s">
        <v>274</v>
      </c>
      <c r="AQ4355" s="149" t="s">
        <v>275</v>
      </c>
      <c r="AR4355" s="158">
        <v>1</v>
      </c>
      <c r="AS4355" s="149" t="s">
        <v>275</v>
      </c>
      <c r="AT4355" s="149" t="s">
        <v>276</v>
      </c>
      <c r="AU4355" s="161">
        <v>1</v>
      </c>
      <c r="AV4355" s="159">
        <v>29310.34</v>
      </c>
      <c r="AW4355" s="159">
        <v>1172.41</v>
      </c>
      <c r="AX4355" s="149" t="s">
        <v>274</v>
      </c>
      <c r="AY4355" s="159">
        <v>301.99</v>
      </c>
      <c r="AZ4355" s="159">
        <v>301.99</v>
      </c>
      <c r="BA4355" s="159">
        <v>1207.96</v>
      </c>
      <c r="BB4355" s="159">
        <v>19380.16</v>
      </c>
      <c r="BC4355" s="162" t="s">
        <v>274</v>
      </c>
      <c r="BD4355" s="162">
        <v>0</v>
      </c>
      <c r="BE4355" s="159">
        <v>9930.18</v>
      </c>
      <c r="BF4355" s="159">
        <v>9930.18</v>
      </c>
      <c r="BG4355" s="159">
        <v>29310.34</v>
      </c>
    </row>
    <row r="4356" ht="28.05" customHeight="1" spans="1:59">
      <c r="A4356" s="149"/>
      <c r="B4356" s="149"/>
      <c r="C4356" s="149"/>
      <c r="D4356" s="149" t="s">
        <v>3726</v>
      </c>
      <c r="E4356" s="340" t="s">
        <v>18850</v>
      </c>
      <c r="F4356" s="149" t="s">
        <v>3726</v>
      </c>
      <c r="G4356" s="149" t="s">
        <v>18851</v>
      </c>
      <c r="H4356" s="149" t="s">
        <v>4484</v>
      </c>
      <c r="I4356" s="149" t="s">
        <v>16751</v>
      </c>
      <c r="J4356" s="149" t="s">
        <v>18852</v>
      </c>
      <c r="K4356" s="149"/>
      <c r="L4356" s="149" t="s">
        <v>287</v>
      </c>
      <c r="M4356" s="149"/>
      <c r="N4356" s="149" t="s">
        <v>263</v>
      </c>
      <c r="O4356" s="149" t="s">
        <v>214</v>
      </c>
      <c r="P4356" s="149" t="s">
        <v>53</v>
      </c>
      <c r="Q4356" s="149"/>
      <c r="R4356" s="149" t="s">
        <v>3952</v>
      </c>
      <c r="S4356" s="149" t="s">
        <v>4488</v>
      </c>
      <c r="T4356" s="149" t="s">
        <v>3809</v>
      </c>
      <c r="U4356" s="149" t="s">
        <v>267</v>
      </c>
      <c r="V4356" s="149"/>
      <c r="W4356" s="149"/>
      <c r="X4356" s="149" t="s">
        <v>336</v>
      </c>
      <c r="Y4356" s="149"/>
      <c r="Z4356" s="149"/>
      <c r="AA4356" s="149"/>
      <c r="AB4356" s="149" t="s">
        <v>269</v>
      </c>
      <c r="AC4356" s="149" t="s">
        <v>270</v>
      </c>
      <c r="AD4356" s="149" t="s">
        <v>3809</v>
      </c>
      <c r="AE4356" s="149" t="s">
        <v>271</v>
      </c>
      <c r="AF4356" s="149"/>
      <c r="AG4356" s="149" t="s">
        <v>1098</v>
      </c>
      <c r="AH4356" s="149" t="s">
        <v>273</v>
      </c>
      <c r="AI4356" s="158">
        <v>56</v>
      </c>
      <c r="AJ4356" s="149"/>
      <c r="AK4356" s="159" t="s">
        <v>274</v>
      </c>
      <c r="AL4356" s="159" t="s">
        <v>274</v>
      </c>
      <c r="AM4356" s="149" t="s">
        <v>274</v>
      </c>
      <c r="AN4356" s="160">
        <v>4</v>
      </c>
      <c r="AO4356" s="149"/>
      <c r="AP4356" s="149" t="s">
        <v>274</v>
      </c>
      <c r="AQ4356" s="149" t="s">
        <v>275</v>
      </c>
      <c r="AR4356" s="158">
        <v>1</v>
      </c>
      <c r="AS4356" s="149" t="s">
        <v>275</v>
      </c>
      <c r="AT4356" s="149" t="s">
        <v>276</v>
      </c>
      <c r="AU4356" s="161">
        <v>1</v>
      </c>
      <c r="AV4356" s="159">
        <v>4690.27</v>
      </c>
      <c r="AW4356" s="159">
        <v>187.61</v>
      </c>
      <c r="AX4356" s="149" t="s">
        <v>274</v>
      </c>
      <c r="AY4356" s="159">
        <v>46.91</v>
      </c>
      <c r="AZ4356" s="159">
        <v>46.91</v>
      </c>
      <c r="BA4356" s="159">
        <v>187.64</v>
      </c>
      <c r="BB4356" s="159">
        <v>2626.44</v>
      </c>
      <c r="BC4356" s="162" t="s">
        <v>274</v>
      </c>
      <c r="BD4356" s="162">
        <v>0</v>
      </c>
      <c r="BE4356" s="159">
        <v>2063.83</v>
      </c>
      <c r="BF4356" s="159">
        <v>2063.83</v>
      </c>
      <c r="BG4356" s="159">
        <v>4690.27</v>
      </c>
    </row>
    <row r="4357" ht="28.05" customHeight="1" spans="1:59">
      <c r="A4357" s="149"/>
      <c r="B4357" s="149"/>
      <c r="C4357" s="149"/>
      <c r="D4357" s="149" t="s">
        <v>3726</v>
      </c>
      <c r="E4357" s="340" t="s">
        <v>18853</v>
      </c>
      <c r="F4357" s="149" t="s">
        <v>3726</v>
      </c>
      <c r="G4357" s="149" t="s">
        <v>18854</v>
      </c>
      <c r="H4357" s="149" t="s">
        <v>3818</v>
      </c>
      <c r="I4357" s="149" t="s">
        <v>18855</v>
      </c>
      <c r="J4357" s="149" t="s">
        <v>18856</v>
      </c>
      <c r="K4357" s="149"/>
      <c r="L4357" s="149" t="s">
        <v>262</v>
      </c>
      <c r="M4357" s="149"/>
      <c r="N4357" s="149" t="s">
        <v>263</v>
      </c>
      <c r="O4357" s="149" t="s">
        <v>214</v>
      </c>
      <c r="P4357" s="149" t="s">
        <v>53</v>
      </c>
      <c r="Q4357" s="149"/>
      <c r="R4357" s="149" t="s">
        <v>2521</v>
      </c>
      <c r="S4357" s="149" t="s">
        <v>174</v>
      </c>
      <c r="T4357" s="149" t="s">
        <v>18777</v>
      </c>
      <c r="U4357" s="149" t="s">
        <v>267</v>
      </c>
      <c r="V4357" s="149"/>
      <c r="W4357" s="149"/>
      <c r="X4357" s="149" t="s">
        <v>336</v>
      </c>
      <c r="Y4357" s="149"/>
      <c r="Z4357" s="149"/>
      <c r="AA4357" s="149"/>
      <c r="AB4357" s="149" t="s">
        <v>269</v>
      </c>
      <c r="AC4357" s="149" t="s">
        <v>270</v>
      </c>
      <c r="AD4357" s="149" t="s">
        <v>18777</v>
      </c>
      <c r="AE4357" s="149" t="s">
        <v>271</v>
      </c>
      <c r="AF4357" s="149"/>
      <c r="AG4357" s="149" t="s">
        <v>1098</v>
      </c>
      <c r="AH4357" s="149" t="s">
        <v>273</v>
      </c>
      <c r="AI4357" s="158">
        <v>13</v>
      </c>
      <c r="AJ4357" s="149"/>
      <c r="AK4357" s="159" t="s">
        <v>274</v>
      </c>
      <c r="AL4357" s="159" t="s">
        <v>274</v>
      </c>
      <c r="AM4357" s="149" t="s">
        <v>274</v>
      </c>
      <c r="AN4357" s="160">
        <v>4</v>
      </c>
      <c r="AO4357" s="149"/>
      <c r="AP4357" s="149" t="s">
        <v>274</v>
      </c>
      <c r="AQ4357" s="149" t="s">
        <v>275</v>
      </c>
      <c r="AR4357" s="158">
        <v>1</v>
      </c>
      <c r="AS4357" s="149" t="s">
        <v>275</v>
      </c>
      <c r="AT4357" s="149" t="s">
        <v>276</v>
      </c>
      <c r="AU4357" s="161">
        <v>1</v>
      </c>
      <c r="AV4357" s="159">
        <v>18584.07</v>
      </c>
      <c r="AW4357" s="159">
        <v>743.36</v>
      </c>
      <c r="AX4357" s="149" t="s">
        <v>274</v>
      </c>
      <c r="AY4357" s="159">
        <v>185.84</v>
      </c>
      <c r="AZ4357" s="159">
        <v>185.84</v>
      </c>
      <c r="BA4357" s="159">
        <v>743.36</v>
      </c>
      <c r="BB4357" s="159">
        <v>2415.92</v>
      </c>
      <c r="BC4357" s="162" t="s">
        <v>274</v>
      </c>
      <c r="BD4357" s="162">
        <v>0</v>
      </c>
      <c r="BE4357" s="159">
        <v>16168.15</v>
      </c>
      <c r="BF4357" s="159">
        <v>16168.15</v>
      </c>
      <c r="BG4357" s="159">
        <v>18584.07</v>
      </c>
    </row>
    <row r="4358" ht="28.05" customHeight="1" spans="1:59">
      <c r="A4358" s="149"/>
      <c r="B4358" s="149"/>
      <c r="C4358" s="149"/>
      <c r="D4358" s="149" t="s">
        <v>3726</v>
      </c>
      <c r="E4358" s="340" t="s">
        <v>18857</v>
      </c>
      <c r="F4358" s="149" t="s">
        <v>3726</v>
      </c>
      <c r="G4358" s="149" t="s">
        <v>18858</v>
      </c>
      <c r="H4358" s="149" t="s">
        <v>18840</v>
      </c>
      <c r="I4358" s="149" t="s">
        <v>7726</v>
      </c>
      <c r="J4358" s="149" t="s">
        <v>18859</v>
      </c>
      <c r="K4358" s="149"/>
      <c r="L4358" s="149" t="s">
        <v>287</v>
      </c>
      <c r="M4358" s="149"/>
      <c r="N4358" s="149" t="s">
        <v>263</v>
      </c>
      <c r="O4358" s="149" t="s">
        <v>214</v>
      </c>
      <c r="P4358" s="149" t="s">
        <v>53</v>
      </c>
      <c r="Q4358" s="149"/>
      <c r="R4358" s="149" t="s">
        <v>18544</v>
      </c>
      <c r="S4358" s="149" t="s">
        <v>4928</v>
      </c>
      <c r="T4358" s="149" t="s">
        <v>18750</v>
      </c>
      <c r="U4358" s="149" t="s">
        <v>267</v>
      </c>
      <c r="V4358" s="149"/>
      <c r="W4358" s="149"/>
      <c r="X4358" s="149" t="s">
        <v>268</v>
      </c>
      <c r="Y4358" s="149"/>
      <c r="Z4358" s="149"/>
      <c r="AA4358" s="149"/>
      <c r="AB4358" s="149" t="s">
        <v>269</v>
      </c>
      <c r="AC4358" s="149" t="s">
        <v>270</v>
      </c>
      <c r="AD4358" s="149" t="s">
        <v>18750</v>
      </c>
      <c r="AE4358" s="149" t="s">
        <v>271</v>
      </c>
      <c r="AF4358" s="149"/>
      <c r="AG4358" s="149" t="s">
        <v>1098</v>
      </c>
      <c r="AH4358" s="149" t="s">
        <v>273</v>
      </c>
      <c r="AI4358" s="158">
        <v>90</v>
      </c>
      <c r="AJ4358" s="149"/>
      <c r="AK4358" s="159" t="s">
        <v>274</v>
      </c>
      <c r="AL4358" s="159" t="s">
        <v>274</v>
      </c>
      <c r="AM4358" s="149" t="s">
        <v>274</v>
      </c>
      <c r="AN4358" s="160">
        <v>4</v>
      </c>
      <c r="AO4358" s="149"/>
      <c r="AP4358" s="149" t="s">
        <v>274</v>
      </c>
      <c r="AQ4358" s="149" t="s">
        <v>275</v>
      </c>
      <c r="AR4358" s="158">
        <v>1</v>
      </c>
      <c r="AS4358" s="149" t="s">
        <v>275</v>
      </c>
      <c r="AT4358" s="149" t="s">
        <v>276</v>
      </c>
      <c r="AU4358" s="161">
        <v>1</v>
      </c>
      <c r="AV4358" s="159">
        <v>2586.21</v>
      </c>
      <c r="AW4358" s="159">
        <v>103.45</v>
      </c>
      <c r="AX4358" s="149" t="s">
        <v>274</v>
      </c>
      <c r="AY4358" s="159">
        <v>28.46</v>
      </c>
      <c r="AZ4358" s="159">
        <v>28.46</v>
      </c>
      <c r="BA4358" s="159">
        <v>113.87</v>
      </c>
      <c r="BB4358" s="159">
        <v>2311.97</v>
      </c>
      <c r="BC4358" s="162" t="s">
        <v>274</v>
      </c>
      <c r="BD4358" s="162">
        <v>0</v>
      </c>
      <c r="BE4358" s="159">
        <v>274.24</v>
      </c>
      <c r="BF4358" s="159">
        <v>274.24</v>
      </c>
      <c r="BG4358" s="159">
        <v>2586.21</v>
      </c>
    </row>
    <row r="4359" ht="28.05" customHeight="1" spans="1:59">
      <c r="A4359" s="149"/>
      <c r="B4359" s="149"/>
      <c r="C4359" s="149"/>
      <c r="D4359" s="149" t="s">
        <v>3726</v>
      </c>
      <c r="E4359" s="340" t="s">
        <v>18860</v>
      </c>
      <c r="F4359" s="149" t="s">
        <v>3726</v>
      </c>
      <c r="G4359" s="149" t="s">
        <v>18861</v>
      </c>
      <c r="H4359" s="149" t="s">
        <v>4484</v>
      </c>
      <c r="I4359" s="149" t="s">
        <v>16751</v>
      </c>
      <c r="J4359" s="149" t="s">
        <v>18862</v>
      </c>
      <c r="K4359" s="149"/>
      <c r="L4359" s="149" t="s">
        <v>287</v>
      </c>
      <c r="M4359" s="149"/>
      <c r="N4359" s="149" t="s">
        <v>263</v>
      </c>
      <c r="O4359" s="149" t="s">
        <v>214</v>
      </c>
      <c r="P4359" s="149" t="s">
        <v>53</v>
      </c>
      <c r="Q4359" s="149"/>
      <c r="R4359" s="149" t="s">
        <v>3921</v>
      </c>
      <c r="S4359" s="149" t="s">
        <v>4488</v>
      </c>
      <c r="T4359" s="149" t="s">
        <v>3809</v>
      </c>
      <c r="U4359" s="149" t="s">
        <v>267</v>
      </c>
      <c r="V4359" s="149"/>
      <c r="W4359" s="149"/>
      <c r="X4359" s="149" t="s">
        <v>336</v>
      </c>
      <c r="Y4359" s="149"/>
      <c r="Z4359" s="149"/>
      <c r="AA4359" s="149"/>
      <c r="AB4359" s="149" t="s">
        <v>269</v>
      </c>
      <c r="AC4359" s="149" t="s">
        <v>270</v>
      </c>
      <c r="AD4359" s="149" t="s">
        <v>3809</v>
      </c>
      <c r="AE4359" s="149" t="s">
        <v>271</v>
      </c>
      <c r="AF4359" s="149"/>
      <c r="AG4359" s="149" t="s">
        <v>1098</v>
      </c>
      <c r="AH4359" s="149" t="s">
        <v>273</v>
      </c>
      <c r="AI4359" s="158">
        <v>56</v>
      </c>
      <c r="AJ4359" s="149"/>
      <c r="AK4359" s="159" t="s">
        <v>274</v>
      </c>
      <c r="AL4359" s="159" t="s">
        <v>274</v>
      </c>
      <c r="AM4359" s="149" t="s">
        <v>274</v>
      </c>
      <c r="AN4359" s="160">
        <v>4</v>
      </c>
      <c r="AO4359" s="149"/>
      <c r="AP4359" s="149" t="s">
        <v>274</v>
      </c>
      <c r="AQ4359" s="149" t="s">
        <v>275</v>
      </c>
      <c r="AR4359" s="158">
        <v>1</v>
      </c>
      <c r="AS4359" s="149" t="s">
        <v>275</v>
      </c>
      <c r="AT4359" s="149" t="s">
        <v>276</v>
      </c>
      <c r="AU4359" s="161">
        <v>1</v>
      </c>
      <c r="AV4359" s="159">
        <v>4690.26</v>
      </c>
      <c r="AW4359" s="159">
        <v>187.61</v>
      </c>
      <c r="AX4359" s="149" t="s">
        <v>274</v>
      </c>
      <c r="AY4359" s="159">
        <v>46.91</v>
      </c>
      <c r="AZ4359" s="159">
        <v>46.91</v>
      </c>
      <c r="BA4359" s="159">
        <v>187.64</v>
      </c>
      <c r="BB4359" s="159">
        <v>2626.44</v>
      </c>
      <c r="BC4359" s="162" t="s">
        <v>274</v>
      </c>
      <c r="BD4359" s="162">
        <v>0</v>
      </c>
      <c r="BE4359" s="159">
        <v>2063.82</v>
      </c>
      <c r="BF4359" s="159">
        <v>2063.82</v>
      </c>
      <c r="BG4359" s="159">
        <v>4690.26</v>
      </c>
    </row>
    <row r="4360" ht="28.05" customHeight="1" spans="1:59">
      <c r="A4360" s="149"/>
      <c r="B4360" s="149"/>
      <c r="C4360" s="149"/>
      <c r="D4360" s="149" t="s">
        <v>3726</v>
      </c>
      <c r="E4360" s="340" t="s">
        <v>18863</v>
      </c>
      <c r="F4360" s="149" t="s">
        <v>3726</v>
      </c>
      <c r="G4360" s="149" t="s">
        <v>18864</v>
      </c>
      <c r="H4360" s="149" t="s">
        <v>6646</v>
      </c>
      <c r="I4360" s="149" t="s">
        <v>4597</v>
      </c>
      <c r="J4360" s="149" t="s">
        <v>18865</v>
      </c>
      <c r="K4360" s="149"/>
      <c r="L4360" s="149" t="s">
        <v>287</v>
      </c>
      <c r="M4360" s="149"/>
      <c r="N4360" s="149" t="s">
        <v>263</v>
      </c>
      <c r="O4360" s="149" t="s">
        <v>214</v>
      </c>
      <c r="P4360" s="149" t="s">
        <v>53</v>
      </c>
      <c r="Q4360" s="149"/>
      <c r="R4360" s="149" t="s">
        <v>3921</v>
      </c>
      <c r="S4360" s="149" t="s">
        <v>6016</v>
      </c>
      <c r="T4360" s="149" t="s">
        <v>3699</v>
      </c>
      <c r="U4360" s="149" t="s">
        <v>267</v>
      </c>
      <c r="V4360" s="149"/>
      <c r="W4360" s="149"/>
      <c r="X4360" s="149" t="s">
        <v>336</v>
      </c>
      <c r="Y4360" s="149"/>
      <c r="Z4360" s="149"/>
      <c r="AA4360" s="149"/>
      <c r="AB4360" s="149" t="s">
        <v>269</v>
      </c>
      <c r="AC4360" s="149" t="s">
        <v>270</v>
      </c>
      <c r="AD4360" s="149" t="s">
        <v>3699</v>
      </c>
      <c r="AE4360" s="149" t="s">
        <v>271</v>
      </c>
      <c r="AF4360" s="149"/>
      <c r="AG4360" s="149" t="s">
        <v>1098</v>
      </c>
      <c r="AH4360" s="149" t="s">
        <v>273</v>
      </c>
      <c r="AI4360" s="158">
        <v>67</v>
      </c>
      <c r="AJ4360" s="149"/>
      <c r="AK4360" s="159" t="s">
        <v>274</v>
      </c>
      <c r="AL4360" s="159" t="s">
        <v>274</v>
      </c>
      <c r="AM4360" s="149" t="s">
        <v>274</v>
      </c>
      <c r="AN4360" s="160">
        <v>4</v>
      </c>
      <c r="AO4360" s="149"/>
      <c r="AP4360" s="149" t="s">
        <v>274</v>
      </c>
      <c r="AQ4360" s="149" t="s">
        <v>275</v>
      </c>
      <c r="AR4360" s="158">
        <v>1</v>
      </c>
      <c r="AS4360" s="149" t="s">
        <v>275</v>
      </c>
      <c r="AT4360" s="149" t="s">
        <v>276</v>
      </c>
      <c r="AU4360" s="161">
        <v>1</v>
      </c>
      <c r="AV4360" s="159">
        <v>18103.45</v>
      </c>
      <c r="AW4360" s="159">
        <v>724.14</v>
      </c>
      <c r="AX4360" s="149" t="s">
        <v>274</v>
      </c>
      <c r="AY4360" s="159">
        <v>186.53</v>
      </c>
      <c r="AZ4360" s="159">
        <v>186.53</v>
      </c>
      <c r="BA4360" s="159">
        <v>746.12</v>
      </c>
      <c r="BB4360" s="159">
        <v>11969.98</v>
      </c>
      <c r="BC4360" s="162" t="s">
        <v>274</v>
      </c>
      <c r="BD4360" s="162">
        <v>0</v>
      </c>
      <c r="BE4360" s="159">
        <v>6133.47</v>
      </c>
      <c r="BF4360" s="159">
        <v>6133.47</v>
      </c>
      <c r="BG4360" s="159">
        <v>18103.45</v>
      </c>
    </row>
    <row r="4361" ht="28.05" customHeight="1" spans="1:59">
      <c r="A4361" s="149"/>
      <c r="B4361" s="149"/>
      <c r="C4361" s="149"/>
      <c r="D4361" s="149" t="s">
        <v>3726</v>
      </c>
      <c r="E4361" s="340" t="s">
        <v>18866</v>
      </c>
      <c r="F4361" s="149" t="s">
        <v>3726</v>
      </c>
      <c r="G4361" s="149" t="s">
        <v>18867</v>
      </c>
      <c r="H4361" s="149" t="s">
        <v>18868</v>
      </c>
      <c r="I4361" s="149" t="s">
        <v>18869</v>
      </c>
      <c r="J4361" s="149" t="s">
        <v>18870</v>
      </c>
      <c r="K4361" s="149"/>
      <c r="L4361" s="149" t="s">
        <v>287</v>
      </c>
      <c r="M4361" s="149"/>
      <c r="N4361" s="149" t="s">
        <v>263</v>
      </c>
      <c r="O4361" s="149" t="s">
        <v>214</v>
      </c>
      <c r="P4361" s="149" t="s">
        <v>53</v>
      </c>
      <c r="Q4361" s="149"/>
      <c r="R4361" s="149" t="s">
        <v>18544</v>
      </c>
      <c r="S4361" s="149" t="s">
        <v>4928</v>
      </c>
      <c r="T4361" s="149" t="s">
        <v>18750</v>
      </c>
      <c r="U4361" s="149" t="s">
        <v>267</v>
      </c>
      <c r="V4361" s="149"/>
      <c r="W4361" s="149"/>
      <c r="X4361" s="149" t="s">
        <v>268</v>
      </c>
      <c r="Y4361" s="149"/>
      <c r="Z4361" s="149"/>
      <c r="AA4361" s="149"/>
      <c r="AB4361" s="149" t="s">
        <v>269</v>
      </c>
      <c r="AC4361" s="149" t="s">
        <v>270</v>
      </c>
      <c r="AD4361" s="149" t="s">
        <v>18750</v>
      </c>
      <c r="AE4361" s="149" t="s">
        <v>271</v>
      </c>
      <c r="AF4361" s="149"/>
      <c r="AG4361" s="149" t="s">
        <v>1098</v>
      </c>
      <c r="AH4361" s="149" t="s">
        <v>273</v>
      </c>
      <c r="AI4361" s="158">
        <v>90</v>
      </c>
      <c r="AJ4361" s="149"/>
      <c r="AK4361" s="159" t="s">
        <v>274</v>
      </c>
      <c r="AL4361" s="159" t="s">
        <v>274</v>
      </c>
      <c r="AM4361" s="149" t="s">
        <v>274</v>
      </c>
      <c r="AN4361" s="160">
        <v>4</v>
      </c>
      <c r="AO4361" s="149"/>
      <c r="AP4361" s="149" t="s">
        <v>274</v>
      </c>
      <c r="AQ4361" s="149" t="s">
        <v>275</v>
      </c>
      <c r="AR4361" s="158">
        <v>1</v>
      </c>
      <c r="AS4361" s="149" t="s">
        <v>275</v>
      </c>
      <c r="AT4361" s="149" t="s">
        <v>276</v>
      </c>
      <c r="AU4361" s="161">
        <v>1</v>
      </c>
      <c r="AV4361" s="159">
        <v>19396.55</v>
      </c>
      <c r="AW4361" s="159">
        <v>775.86</v>
      </c>
      <c r="AX4361" s="149" t="s">
        <v>274</v>
      </c>
      <c r="AY4361" s="159">
        <v>213.32</v>
      </c>
      <c r="AZ4361" s="159">
        <v>213.32</v>
      </c>
      <c r="BA4361" s="159">
        <v>853.29</v>
      </c>
      <c r="BB4361" s="159">
        <v>17340.74</v>
      </c>
      <c r="BC4361" s="162" t="s">
        <v>274</v>
      </c>
      <c r="BD4361" s="162">
        <v>0</v>
      </c>
      <c r="BE4361" s="159">
        <v>2055.81</v>
      </c>
      <c r="BF4361" s="159">
        <v>2055.81</v>
      </c>
      <c r="BG4361" s="159">
        <v>19396.55</v>
      </c>
    </row>
    <row r="4362" ht="28.05" customHeight="1" spans="1:59">
      <c r="A4362" s="149"/>
      <c r="B4362" s="149"/>
      <c r="C4362" s="149"/>
      <c r="D4362" s="149" t="s">
        <v>3726</v>
      </c>
      <c r="E4362" s="340" t="s">
        <v>18871</v>
      </c>
      <c r="F4362" s="149" t="s">
        <v>3726</v>
      </c>
      <c r="G4362" s="149" t="s">
        <v>18872</v>
      </c>
      <c r="H4362" s="149" t="s">
        <v>4484</v>
      </c>
      <c r="I4362" s="149" t="s">
        <v>16751</v>
      </c>
      <c r="J4362" s="149" t="s">
        <v>18873</v>
      </c>
      <c r="K4362" s="149"/>
      <c r="L4362" s="149" t="s">
        <v>287</v>
      </c>
      <c r="M4362" s="149"/>
      <c r="N4362" s="149" t="s">
        <v>263</v>
      </c>
      <c r="O4362" s="149" t="s">
        <v>214</v>
      </c>
      <c r="P4362" s="149" t="s">
        <v>53</v>
      </c>
      <c r="Q4362" s="149"/>
      <c r="R4362" s="149" t="s">
        <v>3921</v>
      </c>
      <c r="S4362" s="149" t="s">
        <v>4488</v>
      </c>
      <c r="T4362" s="149" t="s">
        <v>3809</v>
      </c>
      <c r="U4362" s="149" t="s">
        <v>267</v>
      </c>
      <c r="V4362" s="149"/>
      <c r="W4362" s="149"/>
      <c r="X4362" s="149" t="s">
        <v>336</v>
      </c>
      <c r="Y4362" s="149"/>
      <c r="Z4362" s="149"/>
      <c r="AA4362" s="149"/>
      <c r="AB4362" s="149" t="s">
        <v>269</v>
      </c>
      <c r="AC4362" s="149" t="s">
        <v>270</v>
      </c>
      <c r="AD4362" s="149" t="s">
        <v>3809</v>
      </c>
      <c r="AE4362" s="149" t="s">
        <v>271</v>
      </c>
      <c r="AF4362" s="149"/>
      <c r="AG4362" s="149" t="s">
        <v>1098</v>
      </c>
      <c r="AH4362" s="149" t="s">
        <v>273</v>
      </c>
      <c r="AI4362" s="158">
        <v>56</v>
      </c>
      <c r="AJ4362" s="149"/>
      <c r="AK4362" s="159" t="s">
        <v>274</v>
      </c>
      <c r="AL4362" s="159" t="s">
        <v>274</v>
      </c>
      <c r="AM4362" s="149" t="s">
        <v>274</v>
      </c>
      <c r="AN4362" s="160">
        <v>4</v>
      </c>
      <c r="AO4362" s="149"/>
      <c r="AP4362" s="149" t="s">
        <v>274</v>
      </c>
      <c r="AQ4362" s="149" t="s">
        <v>275</v>
      </c>
      <c r="AR4362" s="158">
        <v>1</v>
      </c>
      <c r="AS4362" s="149" t="s">
        <v>275</v>
      </c>
      <c r="AT4362" s="149" t="s">
        <v>276</v>
      </c>
      <c r="AU4362" s="161">
        <v>1</v>
      </c>
      <c r="AV4362" s="159">
        <v>4690.26</v>
      </c>
      <c r="AW4362" s="159">
        <v>187.61</v>
      </c>
      <c r="AX4362" s="149" t="s">
        <v>274</v>
      </c>
      <c r="AY4362" s="159">
        <v>46.91</v>
      </c>
      <c r="AZ4362" s="159">
        <v>46.91</v>
      </c>
      <c r="BA4362" s="159">
        <v>187.64</v>
      </c>
      <c r="BB4362" s="159">
        <v>2626.44</v>
      </c>
      <c r="BC4362" s="162" t="s">
        <v>274</v>
      </c>
      <c r="BD4362" s="162">
        <v>0</v>
      </c>
      <c r="BE4362" s="159">
        <v>2063.82</v>
      </c>
      <c r="BF4362" s="159">
        <v>2063.82</v>
      </c>
      <c r="BG4362" s="159">
        <v>4690.26</v>
      </c>
    </row>
    <row r="4363" ht="28.05" customHeight="1" spans="1:59">
      <c r="A4363" s="149"/>
      <c r="B4363" s="149"/>
      <c r="C4363" s="149"/>
      <c r="D4363" s="149" t="s">
        <v>3726</v>
      </c>
      <c r="E4363" s="340" t="s">
        <v>18874</v>
      </c>
      <c r="F4363" s="149" t="s">
        <v>3726</v>
      </c>
      <c r="G4363" s="149" t="s">
        <v>18875</v>
      </c>
      <c r="H4363" s="149" t="s">
        <v>3818</v>
      </c>
      <c r="I4363" s="149" t="s">
        <v>18876</v>
      </c>
      <c r="J4363" s="149" t="s">
        <v>18877</v>
      </c>
      <c r="K4363" s="149"/>
      <c r="L4363" s="149" t="s">
        <v>262</v>
      </c>
      <c r="M4363" s="149"/>
      <c r="N4363" s="149" t="s">
        <v>263</v>
      </c>
      <c r="O4363" s="149" t="s">
        <v>214</v>
      </c>
      <c r="P4363" s="149" t="s">
        <v>53</v>
      </c>
      <c r="Q4363" s="149"/>
      <c r="R4363" s="149" t="s">
        <v>3921</v>
      </c>
      <c r="S4363" s="149" t="s">
        <v>174</v>
      </c>
      <c r="T4363" s="149" t="s">
        <v>18777</v>
      </c>
      <c r="U4363" s="149" t="s">
        <v>267</v>
      </c>
      <c r="V4363" s="149"/>
      <c r="W4363" s="149"/>
      <c r="X4363" s="149" t="s">
        <v>336</v>
      </c>
      <c r="Y4363" s="149"/>
      <c r="Z4363" s="149"/>
      <c r="AA4363" s="149"/>
      <c r="AB4363" s="149" t="s">
        <v>269</v>
      </c>
      <c r="AC4363" s="149" t="s">
        <v>270</v>
      </c>
      <c r="AD4363" s="149" t="s">
        <v>18777</v>
      </c>
      <c r="AE4363" s="149" t="s">
        <v>271</v>
      </c>
      <c r="AF4363" s="149"/>
      <c r="AG4363" s="149" t="s">
        <v>1098</v>
      </c>
      <c r="AH4363" s="149" t="s">
        <v>273</v>
      </c>
      <c r="AI4363" s="158">
        <v>13</v>
      </c>
      <c r="AJ4363" s="149"/>
      <c r="AK4363" s="159" t="s">
        <v>274</v>
      </c>
      <c r="AL4363" s="159" t="s">
        <v>274</v>
      </c>
      <c r="AM4363" s="149" t="s">
        <v>274</v>
      </c>
      <c r="AN4363" s="160">
        <v>4</v>
      </c>
      <c r="AO4363" s="149"/>
      <c r="AP4363" s="149" t="s">
        <v>274</v>
      </c>
      <c r="AQ4363" s="149" t="s">
        <v>275</v>
      </c>
      <c r="AR4363" s="158">
        <v>1</v>
      </c>
      <c r="AS4363" s="149" t="s">
        <v>275</v>
      </c>
      <c r="AT4363" s="149" t="s">
        <v>276</v>
      </c>
      <c r="AU4363" s="161">
        <v>1</v>
      </c>
      <c r="AV4363" s="159">
        <v>6637.17</v>
      </c>
      <c r="AW4363" s="159">
        <v>265.49</v>
      </c>
      <c r="AX4363" s="149" t="s">
        <v>274</v>
      </c>
      <c r="AY4363" s="159">
        <v>66.37</v>
      </c>
      <c r="AZ4363" s="159">
        <v>66.37</v>
      </c>
      <c r="BA4363" s="159">
        <v>265.48</v>
      </c>
      <c r="BB4363" s="159">
        <v>862.81</v>
      </c>
      <c r="BC4363" s="162" t="s">
        <v>274</v>
      </c>
      <c r="BD4363" s="162">
        <v>0</v>
      </c>
      <c r="BE4363" s="159">
        <v>5774.36</v>
      </c>
      <c r="BF4363" s="159">
        <v>5774.36</v>
      </c>
      <c r="BG4363" s="159">
        <v>6637.17</v>
      </c>
    </row>
    <row r="4364" ht="28.05" customHeight="1" spans="1:59">
      <c r="A4364" s="149"/>
      <c r="B4364" s="149"/>
      <c r="C4364" s="149"/>
      <c r="D4364" s="149" t="s">
        <v>3726</v>
      </c>
      <c r="E4364" s="340" t="s">
        <v>18878</v>
      </c>
      <c r="F4364" s="149" t="s">
        <v>3726</v>
      </c>
      <c r="G4364" s="149" t="s">
        <v>18879</v>
      </c>
      <c r="H4364" s="149" t="s">
        <v>6646</v>
      </c>
      <c r="I4364" s="149" t="s">
        <v>4597</v>
      </c>
      <c r="J4364" s="149" t="s">
        <v>18880</v>
      </c>
      <c r="K4364" s="149"/>
      <c r="L4364" s="149" t="s">
        <v>287</v>
      </c>
      <c r="M4364" s="149"/>
      <c r="N4364" s="149" t="s">
        <v>263</v>
      </c>
      <c r="O4364" s="149" t="s">
        <v>214</v>
      </c>
      <c r="P4364" s="149" t="s">
        <v>53</v>
      </c>
      <c r="Q4364" s="149"/>
      <c r="R4364" s="149" t="s">
        <v>3921</v>
      </c>
      <c r="S4364" s="149" t="s">
        <v>6016</v>
      </c>
      <c r="T4364" s="149" t="s">
        <v>3699</v>
      </c>
      <c r="U4364" s="149" t="s">
        <v>267</v>
      </c>
      <c r="V4364" s="149"/>
      <c r="W4364" s="149"/>
      <c r="X4364" s="149" t="s">
        <v>336</v>
      </c>
      <c r="Y4364" s="149"/>
      <c r="Z4364" s="149"/>
      <c r="AA4364" s="149"/>
      <c r="AB4364" s="149" t="s">
        <v>269</v>
      </c>
      <c r="AC4364" s="149" t="s">
        <v>270</v>
      </c>
      <c r="AD4364" s="149" t="s">
        <v>3699</v>
      </c>
      <c r="AE4364" s="149" t="s">
        <v>271</v>
      </c>
      <c r="AF4364" s="149"/>
      <c r="AG4364" s="149" t="s">
        <v>1098</v>
      </c>
      <c r="AH4364" s="149" t="s">
        <v>273</v>
      </c>
      <c r="AI4364" s="158">
        <v>67</v>
      </c>
      <c r="AJ4364" s="149"/>
      <c r="AK4364" s="159" t="s">
        <v>274</v>
      </c>
      <c r="AL4364" s="159" t="s">
        <v>274</v>
      </c>
      <c r="AM4364" s="149" t="s">
        <v>274</v>
      </c>
      <c r="AN4364" s="160">
        <v>4</v>
      </c>
      <c r="AO4364" s="149"/>
      <c r="AP4364" s="149" t="s">
        <v>274</v>
      </c>
      <c r="AQ4364" s="149" t="s">
        <v>275</v>
      </c>
      <c r="AR4364" s="158">
        <v>1</v>
      </c>
      <c r="AS4364" s="149" t="s">
        <v>275</v>
      </c>
      <c r="AT4364" s="149" t="s">
        <v>276</v>
      </c>
      <c r="AU4364" s="161">
        <v>1</v>
      </c>
      <c r="AV4364" s="159">
        <v>18103.45</v>
      </c>
      <c r="AW4364" s="159">
        <v>724.14</v>
      </c>
      <c r="AX4364" s="149" t="s">
        <v>274</v>
      </c>
      <c r="AY4364" s="159">
        <v>186.53</v>
      </c>
      <c r="AZ4364" s="159">
        <v>186.53</v>
      </c>
      <c r="BA4364" s="159">
        <v>746.12</v>
      </c>
      <c r="BB4364" s="159">
        <v>11969.98</v>
      </c>
      <c r="BC4364" s="162" t="s">
        <v>274</v>
      </c>
      <c r="BD4364" s="162">
        <v>0</v>
      </c>
      <c r="BE4364" s="159">
        <v>6133.47</v>
      </c>
      <c r="BF4364" s="159">
        <v>6133.47</v>
      </c>
      <c r="BG4364" s="159">
        <v>18103.45</v>
      </c>
    </row>
    <row r="4365" ht="28.05" customHeight="1" spans="1:59">
      <c r="A4365" s="149"/>
      <c r="B4365" s="149"/>
      <c r="C4365" s="149"/>
      <c r="D4365" s="149" t="s">
        <v>3726</v>
      </c>
      <c r="E4365" s="340" t="s">
        <v>18881</v>
      </c>
      <c r="F4365" s="149" t="s">
        <v>3726</v>
      </c>
      <c r="G4365" s="149" t="s">
        <v>18882</v>
      </c>
      <c r="H4365" s="149" t="s">
        <v>4960</v>
      </c>
      <c r="I4365" s="149" t="s">
        <v>18883</v>
      </c>
      <c r="J4365" s="149" t="s">
        <v>18884</v>
      </c>
      <c r="K4365" s="149"/>
      <c r="L4365" s="149" t="s">
        <v>262</v>
      </c>
      <c r="M4365" s="149"/>
      <c r="N4365" s="149" t="s">
        <v>263</v>
      </c>
      <c r="O4365" s="149" t="s">
        <v>214</v>
      </c>
      <c r="P4365" s="149" t="s">
        <v>53</v>
      </c>
      <c r="Q4365" s="149"/>
      <c r="R4365" s="149" t="s">
        <v>4026</v>
      </c>
      <c r="S4365" s="149" t="s">
        <v>5217</v>
      </c>
      <c r="T4365" s="149" t="s">
        <v>18885</v>
      </c>
      <c r="U4365" s="149" t="s">
        <v>267</v>
      </c>
      <c r="V4365" s="149"/>
      <c r="W4365" s="149"/>
      <c r="X4365" s="149" t="s">
        <v>268</v>
      </c>
      <c r="Y4365" s="149"/>
      <c r="Z4365" s="149"/>
      <c r="AA4365" s="149"/>
      <c r="AB4365" s="149" t="s">
        <v>269</v>
      </c>
      <c r="AC4365" s="149" t="s">
        <v>270</v>
      </c>
      <c r="AD4365" s="149" t="s">
        <v>18885</v>
      </c>
      <c r="AE4365" s="149" t="s">
        <v>271</v>
      </c>
      <c r="AF4365" s="149"/>
      <c r="AG4365" s="149" t="s">
        <v>1098</v>
      </c>
      <c r="AH4365" s="149" t="s">
        <v>273</v>
      </c>
      <c r="AI4365" s="158">
        <v>12</v>
      </c>
      <c r="AJ4365" s="149"/>
      <c r="AK4365" s="159" t="s">
        <v>274</v>
      </c>
      <c r="AL4365" s="159" t="s">
        <v>274</v>
      </c>
      <c r="AM4365" s="149" t="s">
        <v>274</v>
      </c>
      <c r="AN4365" s="160">
        <v>4</v>
      </c>
      <c r="AO4365" s="149"/>
      <c r="AP4365" s="149" t="s">
        <v>274</v>
      </c>
      <c r="AQ4365" s="149" t="s">
        <v>275</v>
      </c>
      <c r="AR4365" s="158">
        <v>1</v>
      </c>
      <c r="AS4365" s="149" t="s">
        <v>275</v>
      </c>
      <c r="AT4365" s="149" t="s">
        <v>276</v>
      </c>
      <c r="AU4365" s="161">
        <v>1</v>
      </c>
      <c r="AV4365" s="159">
        <v>17256.64</v>
      </c>
      <c r="AW4365" s="159">
        <v>690.27</v>
      </c>
      <c r="AX4365" s="149" t="s">
        <v>274</v>
      </c>
      <c r="AY4365" s="159">
        <v>172.57</v>
      </c>
      <c r="AZ4365" s="159">
        <v>172.57</v>
      </c>
      <c r="BA4365" s="159">
        <v>690.28</v>
      </c>
      <c r="BB4365" s="159">
        <v>2070.84</v>
      </c>
      <c r="BC4365" s="162" t="s">
        <v>274</v>
      </c>
      <c r="BD4365" s="162">
        <v>0</v>
      </c>
      <c r="BE4365" s="159">
        <v>15185.8</v>
      </c>
      <c r="BF4365" s="159">
        <v>15185.8</v>
      </c>
      <c r="BG4365" s="159">
        <v>17256.64</v>
      </c>
    </row>
    <row r="4366" ht="28.05" customHeight="1" spans="1:59">
      <c r="A4366" s="149"/>
      <c r="B4366" s="149"/>
      <c r="C4366" s="149"/>
      <c r="D4366" s="149" t="s">
        <v>3726</v>
      </c>
      <c r="E4366" s="340" t="s">
        <v>18886</v>
      </c>
      <c r="F4366" s="149" t="s">
        <v>3726</v>
      </c>
      <c r="G4366" s="149" t="s">
        <v>18887</v>
      </c>
      <c r="H4366" s="149" t="s">
        <v>18888</v>
      </c>
      <c r="I4366" s="149"/>
      <c r="J4366" s="149" t="s">
        <v>18889</v>
      </c>
      <c r="K4366" s="149"/>
      <c r="L4366" s="149" t="s">
        <v>287</v>
      </c>
      <c r="M4366" s="149"/>
      <c r="N4366" s="149" t="s">
        <v>263</v>
      </c>
      <c r="O4366" s="149" t="s">
        <v>214</v>
      </c>
      <c r="P4366" s="149" t="s">
        <v>53</v>
      </c>
      <c r="Q4366" s="149"/>
      <c r="R4366" s="149" t="s">
        <v>18544</v>
      </c>
      <c r="S4366" s="149" t="s">
        <v>4928</v>
      </c>
      <c r="T4366" s="149" t="s">
        <v>18750</v>
      </c>
      <c r="U4366" s="149" t="s">
        <v>267</v>
      </c>
      <c r="V4366" s="149"/>
      <c r="W4366" s="149"/>
      <c r="X4366" s="149" t="s">
        <v>268</v>
      </c>
      <c r="Y4366" s="149"/>
      <c r="Z4366" s="149"/>
      <c r="AA4366" s="149"/>
      <c r="AB4366" s="149" t="s">
        <v>269</v>
      </c>
      <c r="AC4366" s="149" t="s">
        <v>270</v>
      </c>
      <c r="AD4366" s="149" t="s">
        <v>18750</v>
      </c>
      <c r="AE4366" s="149" t="s">
        <v>271</v>
      </c>
      <c r="AF4366" s="149"/>
      <c r="AG4366" s="149" t="s">
        <v>1098</v>
      </c>
      <c r="AH4366" s="149" t="s">
        <v>273</v>
      </c>
      <c r="AI4366" s="158">
        <v>90</v>
      </c>
      <c r="AJ4366" s="149"/>
      <c r="AK4366" s="159" t="s">
        <v>274</v>
      </c>
      <c r="AL4366" s="159" t="s">
        <v>274</v>
      </c>
      <c r="AM4366" s="149" t="s">
        <v>274</v>
      </c>
      <c r="AN4366" s="160">
        <v>4</v>
      </c>
      <c r="AO4366" s="149"/>
      <c r="AP4366" s="149" t="s">
        <v>274</v>
      </c>
      <c r="AQ4366" s="149" t="s">
        <v>275</v>
      </c>
      <c r="AR4366" s="158">
        <v>1</v>
      </c>
      <c r="AS4366" s="149" t="s">
        <v>275</v>
      </c>
      <c r="AT4366" s="149" t="s">
        <v>276</v>
      </c>
      <c r="AU4366" s="161">
        <v>1</v>
      </c>
      <c r="AV4366" s="159">
        <v>31034.49</v>
      </c>
      <c r="AW4366" s="159">
        <v>1241.38</v>
      </c>
      <c r="AX4366" s="149" t="s">
        <v>274</v>
      </c>
      <c r="AY4366" s="159">
        <v>341.42</v>
      </c>
      <c r="AZ4366" s="159">
        <v>341.42</v>
      </c>
      <c r="BA4366" s="159">
        <v>1365.68</v>
      </c>
      <c r="BB4366" s="159">
        <v>27744.58</v>
      </c>
      <c r="BC4366" s="162" t="s">
        <v>274</v>
      </c>
      <c r="BD4366" s="162">
        <v>0</v>
      </c>
      <c r="BE4366" s="159">
        <v>3289.91</v>
      </c>
      <c r="BF4366" s="159">
        <v>3289.91</v>
      </c>
      <c r="BG4366" s="159">
        <v>31034.49</v>
      </c>
    </row>
    <row r="4367" ht="28.05" customHeight="1" spans="1:59">
      <c r="A4367" s="149"/>
      <c r="B4367" s="149"/>
      <c r="C4367" s="149"/>
      <c r="D4367" s="149" t="s">
        <v>3726</v>
      </c>
      <c r="E4367" s="340" t="s">
        <v>18890</v>
      </c>
      <c r="F4367" s="149" t="s">
        <v>3726</v>
      </c>
      <c r="G4367" s="149" t="s">
        <v>18891</v>
      </c>
      <c r="H4367" s="149" t="s">
        <v>7877</v>
      </c>
      <c r="I4367" s="149" t="s">
        <v>7878</v>
      </c>
      <c r="J4367" s="149" t="s">
        <v>18892</v>
      </c>
      <c r="K4367" s="149"/>
      <c r="L4367" s="149" t="s">
        <v>287</v>
      </c>
      <c r="M4367" s="149"/>
      <c r="N4367" s="149" t="s">
        <v>263</v>
      </c>
      <c r="O4367" s="149" t="s">
        <v>214</v>
      </c>
      <c r="P4367" s="149" t="s">
        <v>53</v>
      </c>
      <c r="Q4367" s="149"/>
      <c r="R4367" s="149" t="s">
        <v>3952</v>
      </c>
      <c r="S4367" s="149" t="s">
        <v>7880</v>
      </c>
      <c r="T4367" s="149" t="s">
        <v>3809</v>
      </c>
      <c r="U4367" s="149" t="s">
        <v>267</v>
      </c>
      <c r="V4367" s="149"/>
      <c r="W4367" s="149"/>
      <c r="X4367" s="149" t="s">
        <v>336</v>
      </c>
      <c r="Y4367" s="149"/>
      <c r="Z4367" s="149"/>
      <c r="AA4367" s="149"/>
      <c r="AB4367" s="149" t="s">
        <v>269</v>
      </c>
      <c r="AC4367" s="149" t="s">
        <v>270</v>
      </c>
      <c r="AD4367" s="149" t="s">
        <v>3809</v>
      </c>
      <c r="AE4367" s="149" t="s">
        <v>271</v>
      </c>
      <c r="AF4367" s="149"/>
      <c r="AG4367" s="149" t="s">
        <v>1098</v>
      </c>
      <c r="AH4367" s="149" t="s">
        <v>273</v>
      </c>
      <c r="AI4367" s="158">
        <v>56</v>
      </c>
      <c r="AJ4367" s="149"/>
      <c r="AK4367" s="159" t="s">
        <v>274</v>
      </c>
      <c r="AL4367" s="159" t="s">
        <v>274</v>
      </c>
      <c r="AM4367" s="149" t="s">
        <v>274</v>
      </c>
      <c r="AN4367" s="160">
        <v>4</v>
      </c>
      <c r="AO4367" s="149"/>
      <c r="AP4367" s="149" t="s">
        <v>274</v>
      </c>
      <c r="AQ4367" s="149" t="s">
        <v>275</v>
      </c>
      <c r="AR4367" s="158">
        <v>1</v>
      </c>
      <c r="AS4367" s="149" t="s">
        <v>275</v>
      </c>
      <c r="AT4367" s="149" t="s">
        <v>276</v>
      </c>
      <c r="AU4367" s="161">
        <v>1</v>
      </c>
      <c r="AV4367" s="159">
        <v>10176.99</v>
      </c>
      <c r="AW4367" s="159">
        <v>407.08</v>
      </c>
      <c r="AX4367" s="149" t="s">
        <v>274</v>
      </c>
      <c r="AY4367" s="159">
        <v>101.77</v>
      </c>
      <c r="AZ4367" s="159">
        <v>101.77</v>
      </c>
      <c r="BA4367" s="159">
        <v>407.08</v>
      </c>
      <c r="BB4367" s="159">
        <v>5699.12</v>
      </c>
      <c r="BC4367" s="162" t="s">
        <v>274</v>
      </c>
      <c r="BD4367" s="162">
        <v>0</v>
      </c>
      <c r="BE4367" s="159">
        <v>4477.87</v>
      </c>
      <c r="BF4367" s="159">
        <v>4477.87</v>
      </c>
      <c r="BG4367" s="159">
        <v>10176.99</v>
      </c>
    </row>
    <row r="4368" ht="28.05" customHeight="1" spans="1:59">
      <c r="A4368" s="149"/>
      <c r="B4368" s="149"/>
      <c r="C4368" s="149"/>
      <c r="D4368" s="149" t="s">
        <v>3726</v>
      </c>
      <c r="E4368" s="340" t="s">
        <v>18893</v>
      </c>
      <c r="F4368" s="149" t="s">
        <v>3726</v>
      </c>
      <c r="G4368" s="149" t="s">
        <v>18894</v>
      </c>
      <c r="H4368" s="149" t="s">
        <v>18895</v>
      </c>
      <c r="I4368" s="149" t="s">
        <v>6053</v>
      </c>
      <c r="J4368" s="149" t="s">
        <v>18896</v>
      </c>
      <c r="K4368" s="149"/>
      <c r="L4368" s="149" t="s">
        <v>287</v>
      </c>
      <c r="M4368" s="149"/>
      <c r="N4368" s="149" t="s">
        <v>263</v>
      </c>
      <c r="O4368" s="149" t="s">
        <v>214</v>
      </c>
      <c r="P4368" s="149" t="s">
        <v>53</v>
      </c>
      <c r="Q4368" s="149"/>
      <c r="R4368" s="149" t="s">
        <v>18897</v>
      </c>
      <c r="S4368" s="149" t="s">
        <v>4928</v>
      </c>
      <c r="T4368" s="149" t="s">
        <v>18750</v>
      </c>
      <c r="U4368" s="149" t="s">
        <v>267</v>
      </c>
      <c r="V4368" s="149"/>
      <c r="W4368" s="149"/>
      <c r="X4368" s="149" t="s">
        <v>268</v>
      </c>
      <c r="Y4368" s="149"/>
      <c r="Z4368" s="149"/>
      <c r="AA4368" s="149"/>
      <c r="AB4368" s="149" t="s">
        <v>269</v>
      </c>
      <c r="AC4368" s="149" t="s">
        <v>270</v>
      </c>
      <c r="AD4368" s="149" t="s">
        <v>18750</v>
      </c>
      <c r="AE4368" s="149" t="s">
        <v>271</v>
      </c>
      <c r="AF4368" s="149"/>
      <c r="AG4368" s="149" t="s">
        <v>1098</v>
      </c>
      <c r="AH4368" s="149" t="s">
        <v>273</v>
      </c>
      <c r="AI4368" s="158">
        <v>90</v>
      </c>
      <c r="AJ4368" s="149"/>
      <c r="AK4368" s="159" t="s">
        <v>274</v>
      </c>
      <c r="AL4368" s="159" t="s">
        <v>274</v>
      </c>
      <c r="AM4368" s="149" t="s">
        <v>274</v>
      </c>
      <c r="AN4368" s="160">
        <v>4</v>
      </c>
      <c r="AO4368" s="149"/>
      <c r="AP4368" s="149" t="s">
        <v>274</v>
      </c>
      <c r="AQ4368" s="149" t="s">
        <v>275</v>
      </c>
      <c r="AR4368" s="158">
        <v>1</v>
      </c>
      <c r="AS4368" s="149" t="s">
        <v>275</v>
      </c>
      <c r="AT4368" s="149" t="s">
        <v>276</v>
      </c>
      <c r="AU4368" s="161">
        <v>1</v>
      </c>
      <c r="AV4368" s="159">
        <v>190031.49</v>
      </c>
      <c r="AW4368" s="159">
        <v>7601.26</v>
      </c>
      <c r="AX4368" s="149" t="s">
        <v>274</v>
      </c>
      <c r="AY4368" s="159">
        <v>2062.84</v>
      </c>
      <c r="AZ4368" s="159">
        <v>2062.84</v>
      </c>
      <c r="BA4368" s="159">
        <v>8251.36</v>
      </c>
      <c r="BB4368" s="159">
        <v>170053.16</v>
      </c>
      <c r="BC4368" s="162" t="s">
        <v>274</v>
      </c>
      <c r="BD4368" s="162">
        <v>0</v>
      </c>
      <c r="BE4368" s="159">
        <v>19978.33</v>
      </c>
      <c r="BF4368" s="159">
        <v>19978.33</v>
      </c>
      <c r="BG4368" s="159">
        <v>190031.49</v>
      </c>
    </row>
    <row r="4369" ht="28.05" customHeight="1" spans="1:59">
      <c r="A4369" s="149"/>
      <c r="B4369" s="149"/>
      <c r="C4369" s="149"/>
      <c r="D4369" s="149" t="s">
        <v>3726</v>
      </c>
      <c r="E4369" s="340" t="s">
        <v>18898</v>
      </c>
      <c r="F4369" s="149" t="s">
        <v>3726</v>
      </c>
      <c r="G4369" s="149" t="s">
        <v>18899</v>
      </c>
      <c r="H4369" s="149" t="s">
        <v>6646</v>
      </c>
      <c r="I4369" s="149" t="s">
        <v>4597</v>
      </c>
      <c r="J4369" s="149" t="s">
        <v>18900</v>
      </c>
      <c r="K4369" s="149"/>
      <c r="L4369" s="149" t="s">
        <v>287</v>
      </c>
      <c r="M4369" s="149"/>
      <c r="N4369" s="149" t="s">
        <v>263</v>
      </c>
      <c r="O4369" s="149" t="s">
        <v>214</v>
      </c>
      <c r="P4369" s="149" t="s">
        <v>53</v>
      </c>
      <c r="Q4369" s="149"/>
      <c r="R4369" s="149" t="s">
        <v>3921</v>
      </c>
      <c r="S4369" s="149" t="s">
        <v>6016</v>
      </c>
      <c r="T4369" s="149" t="s">
        <v>3699</v>
      </c>
      <c r="U4369" s="149" t="s">
        <v>267</v>
      </c>
      <c r="V4369" s="149"/>
      <c r="W4369" s="149"/>
      <c r="X4369" s="149" t="s">
        <v>336</v>
      </c>
      <c r="Y4369" s="149"/>
      <c r="Z4369" s="149"/>
      <c r="AA4369" s="149"/>
      <c r="AB4369" s="149" t="s">
        <v>269</v>
      </c>
      <c r="AC4369" s="149" t="s">
        <v>270</v>
      </c>
      <c r="AD4369" s="149" t="s">
        <v>3699</v>
      </c>
      <c r="AE4369" s="149" t="s">
        <v>271</v>
      </c>
      <c r="AF4369" s="149"/>
      <c r="AG4369" s="149" t="s">
        <v>1098</v>
      </c>
      <c r="AH4369" s="149" t="s">
        <v>273</v>
      </c>
      <c r="AI4369" s="158">
        <v>67</v>
      </c>
      <c r="AJ4369" s="149"/>
      <c r="AK4369" s="159" t="s">
        <v>274</v>
      </c>
      <c r="AL4369" s="159" t="s">
        <v>274</v>
      </c>
      <c r="AM4369" s="149" t="s">
        <v>274</v>
      </c>
      <c r="AN4369" s="160">
        <v>4</v>
      </c>
      <c r="AO4369" s="149"/>
      <c r="AP4369" s="149" t="s">
        <v>274</v>
      </c>
      <c r="AQ4369" s="149" t="s">
        <v>275</v>
      </c>
      <c r="AR4369" s="158">
        <v>1</v>
      </c>
      <c r="AS4369" s="149" t="s">
        <v>275</v>
      </c>
      <c r="AT4369" s="149" t="s">
        <v>276</v>
      </c>
      <c r="AU4369" s="161">
        <v>1</v>
      </c>
      <c r="AV4369" s="159">
        <v>18103.45</v>
      </c>
      <c r="AW4369" s="159">
        <v>724.14</v>
      </c>
      <c r="AX4369" s="149" t="s">
        <v>274</v>
      </c>
      <c r="AY4369" s="159">
        <v>186.53</v>
      </c>
      <c r="AZ4369" s="159">
        <v>186.53</v>
      </c>
      <c r="BA4369" s="159">
        <v>746.12</v>
      </c>
      <c r="BB4369" s="159">
        <v>11969.98</v>
      </c>
      <c r="BC4369" s="162" t="s">
        <v>274</v>
      </c>
      <c r="BD4369" s="162">
        <v>0</v>
      </c>
      <c r="BE4369" s="159">
        <v>6133.47</v>
      </c>
      <c r="BF4369" s="159">
        <v>6133.47</v>
      </c>
      <c r="BG4369" s="159">
        <v>18103.45</v>
      </c>
    </row>
    <row r="4370" ht="28.05" customHeight="1" spans="1:59">
      <c r="A4370" s="149"/>
      <c r="B4370" s="149"/>
      <c r="C4370" s="149"/>
      <c r="D4370" s="149" t="s">
        <v>3726</v>
      </c>
      <c r="E4370" s="340" t="s">
        <v>18901</v>
      </c>
      <c r="F4370" s="149" t="s">
        <v>3726</v>
      </c>
      <c r="G4370" s="149" t="s">
        <v>18902</v>
      </c>
      <c r="H4370" s="149" t="s">
        <v>182</v>
      </c>
      <c r="I4370" s="149" t="s">
        <v>18903</v>
      </c>
      <c r="J4370" s="149" t="s">
        <v>18904</v>
      </c>
      <c r="K4370" s="149"/>
      <c r="L4370" s="149" t="s">
        <v>262</v>
      </c>
      <c r="M4370" s="149"/>
      <c r="N4370" s="149" t="s">
        <v>263</v>
      </c>
      <c r="O4370" s="149" t="s">
        <v>214</v>
      </c>
      <c r="P4370" s="149" t="s">
        <v>53</v>
      </c>
      <c r="Q4370" s="149"/>
      <c r="R4370" s="149" t="s">
        <v>3903</v>
      </c>
      <c r="S4370" s="149" t="s">
        <v>7244</v>
      </c>
      <c r="T4370" s="149" t="s">
        <v>18905</v>
      </c>
      <c r="U4370" s="149" t="s">
        <v>267</v>
      </c>
      <c r="V4370" s="149"/>
      <c r="W4370" s="149"/>
      <c r="X4370" s="149" t="s">
        <v>336</v>
      </c>
      <c r="Y4370" s="149"/>
      <c r="Z4370" s="149"/>
      <c r="AA4370" s="149"/>
      <c r="AB4370" s="149" t="s">
        <v>269</v>
      </c>
      <c r="AC4370" s="149" t="s">
        <v>270</v>
      </c>
      <c r="AD4370" s="149" t="s">
        <v>18905</v>
      </c>
      <c r="AE4370" s="149" t="s">
        <v>271</v>
      </c>
      <c r="AF4370" s="149"/>
      <c r="AG4370" s="149" t="s">
        <v>1098</v>
      </c>
      <c r="AH4370" s="149" t="s">
        <v>273</v>
      </c>
      <c r="AI4370" s="158">
        <v>12</v>
      </c>
      <c r="AJ4370" s="149"/>
      <c r="AK4370" s="159" t="s">
        <v>274</v>
      </c>
      <c r="AL4370" s="159" t="s">
        <v>274</v>
      </c>
      <c r="AM4370" s="149" t="s">
        <v>274</v>
      </c>
      <c r="AN4370" s="160">
        <v>4</v>
      </c>
      <c r="AO4370" s="149"/>
      <c r="AP4370" s="149" t="s">
        <v>274</v>
      </c>
      <c r="AQ4370" s="149" t="s">
        <v>275</v>
      </c>
      <c r="AR4370" s="158">
        <v>1</v>
      </c>
      <c r="AS4370" s="149" t="s">
        <v>275</v>
      </c>
      <c r="AT4370" s="149" t="s">
        <v>276</v>
      </c>
      <c r="AU4370" s="161">
        <v>1</v>
      </c>
      <c r="AV4370" s="159">
        <v>9292.04</v>
      </c>
      <c r="AW4370" s="159">
        <v>371.68</v>
      </c>
      <c r="AX4370" s="149" t="s">
        <v>274</v>
      </c>
      <c r="AY4370" s="159">
        <v>92.92</v>
      </c>
      <c r="AZ4370" s="159">
        <v>92.92</v>
      </c>
      <c r="BA4370" s="159">
        <v>371.68</v>
      </c>
      <c r="BB4370" s="159">
        <v>1115.04</v>
      </c>
      <c r="BC4370" s="162" t="s">
        <v>274</v>
      </c>
      <c r="BD4370" s="162">
        <v>0</v>
      </c>
      <c r="BE4370" s="159">
        <v>8177</v>
      </c>
      <c r="BF4370" s="159">
        <v>8177</v>
      </c>
      <c r="BG4370" s="159">
        <v>9292.04</v>
      </c>
    </row>
    <row r="4371" ht="28.05" customHeight="1" spans="1:59">
      <c r="A4371" s="149"/>
      <c r="B4371" s="149"/>
      <c r="C4371" s="149"/>
      <c r="D4371" s="149" t="s">
        <v>3726</v>
      </c>
      <c r="E4371" s="340" t="s">
        <v>18906</v>
      </c>
      <c r="F4371" s="149" t="s">
        <v>3726</v>
      </c>
      <c r="G4371" s="149" t="s">
        <v>18907</v>
      </c>
      <c r="H4371" s="149" t="s">
        <v>182</v>
      </c>
      <c r="I4371" s="149" t="s">
        <v>18701</v>
      </c>
      <c r="J4371" s="149" t="s">
        <v>18908</v>
      </c>
      <c r="K4371" s="149"/>
      <c r="L4371" s="149" t="s">
        <v>287</v>
      </c>
      <c r="M4371" s="149"/>
      <c r="N4371" s="149" t="s">
        <v>263</v>
      </c>
      <c r="O4371" s="149" t="s">
        <v>214</v>
      </c>
      <c r="P4371" s="149" t="s">
        <v>53</v>
      </c>
      <c r="Q4371" s="149"/>
      <c r="R4371" s="149" t="s">
        <v>3921</v>
      </c>
      <c r="S4371" s="149" t="s">
        <v>135</v>
      </c>
      <c r="T4371" s="149" t="s">
        <v>3809</v>
      </c>
      <c r="U4371" s="149" t="s">
        <v>267</v>
      </c>
      <c r="V4371" s="149"/>
      <c r="W4371" s="149"/>
      <c r="X4371" s="149" t="s">
        <v>336</v>
      </c>
      <c r="Y4371" s="149"/>
      <c r="Z4371" s="149"/>
      <c r="AA4371" s="149"/>
      <c r="AB4371" s="149" t="s">
        <v>269</v>
      </c>
      <c r="AC4371" s="149" t="s">
        <v>270</v>
      </c>
      <c r="AD4371" s="149" t="s">
        <v>3809</v>
      </c>
      <c r="AE4371" s="149" t="s">
        <v>271</v>
      </c>
      <c r="AF4371" s="149"/>
      <c r="AG4371" s="149" t="s">
        <v>1098</v>
      </c>
      <c r="AH4371" s="149" t="s">
        <v>273</v>
      </c>
      <c r="AI4371" s="158">
        <v>56</v>
      </c>
      <c r="AJ4371" s="149"/>
      <c r="AK4371" s="159" t="s">
        <v>274</v>
      </c>
      <c r="AL4371" s="159" t="s">
        <v>274</v>
      </c>
      <c r="AM4371" s="149" t="s">
        <v>274</v>
      </c>
      <c r="AN4371" s="160">
        <v>4</v>
      </c>
      <c r="AO4371" s="149"/>
      <c r="AP4371" s="149" t="s">
        <v>274</v>
      </c>
      <c r="AQ4371" s="149" t="s">
        <v>275</v>
      </c>
      <c r="AR4371" s="158">
        <v>1</v>
      </c>
      <c r="AS4371" s="149" t="s">
        <v>275</v>
      </c>
      <c r="AT4371" s="149" t="s">
        <v>276</v>
      </c>
      <c r="AU4371" s="161">
        <v>1</v>
      </c>
      <c r="AV4371" s="159">
        <v>10815.93</v>
      </c>
      <c r="AW4371" s="159">
        <v>432.64</v>
      </c>
      <c r="AX4371" s="149" t="s">
        <v>274</v>
      </c>
      <c r="AY4371" s="159">
        <v>108.16</v>
      </c>
      <c r="AZ4371" s="159">
        <v>108.16</v>
      </c>
      <c r="BA4371" s="159">
        <v>432.64</v>
      </c>
      <c r="BB4371" s="159">
        <v>6056.96</v>
      </c>
      <c r="BC4371" s="162" t="s">
        <v>274</v>
      </c>
      <c r="BD4371" s="162">
        <v>0</v>
      </c>
      <c r="BE4371" s="159">
        <v>4758.97</v>
      </c>
      <c r="BF4371" s="159">
        <v>4758.97</v>
      </c>
      <c r="BG4371" s="159">
        <v>10815.93</v>
      </c>
    </row>
    <row r="4372" ht="28.05" customHeight="1" spans="1:59">
      <c r="A4372" s="149"/>
      <c r="B4372" s="149"/>
      <c r="C4372" s="149"/>
      <c r="D4372" s="149" t="s">
        <v>3726</v>
      </c>
      <c r="E4372" s="340" t="s">
        <v>18909</v>
      </c>
      <c r="F4372" s="149" t="s">
        <v>3726</v>
      </c>
      <c r="G4372" s="149" t="s">
        <v>18910</v>
      </c>
      <c r="H4372" s="149" t="s">
        <v>6646</v>
      </c>
      <c r="I4372" s="149" t="s">
        <v>4597</v>
      </c>
      <c r="J4372" s="149" t="s">
        <v>18911</v>
      </c>
      <c r="K4372" s="149"/>
      <c r="L4372" s="149" t="s">
        <v>287</v>
      </c>
      <c r="M4372" s="149"/>
      <c r="N4372" s="149" t="s">
        <v>263</v>
      </c>
      <c r="O4372" s="149" t="s">
        <v>214</v>
      </c>
      <c r="P4372" s="149" t="s">
        <v>53</v>
      </c>
      <c r="Q4372" s="149"/>
      <c r="R4372" s="149" t="s">
        <v>3921</v>
      </c>
      <c r="S4372" s="149" t="s">
        <v>6016</v>
      </c>
      <c r="T4372" s="149" t="s">
        <v>3699</v>
      </c>
      <c r="U4372" s="149" t="s">
        <v>267</v>
      </c>
      <c r="V4372" s="149"/>
      <c r="W4372" s="149"/>
      <c r="X4372" s="149" t="s">
        <v>336</v>
      </c>
      <c r="Y4372" s="149"/>
      <c r="Z4372" s="149"/>
      <c r="AA4372" s="149"/>
      <c r="AB4372" s="149" t="s">
        <v>269</v>
      </c>
      <c r="AC4372" s="149" t="s">
        <v>270</v>
      </c>
      <c r="AD4372" s="149" t="s">
        <v>3699</v>
      </c>
      <c r="AE4372" s="149" t="s">
        <v>271</v>
      </c>
      <c r="AF4372" s="149"/>
      <c r="AG4372" s="149" t="s">
        <v>1098</v>
      </c>
      <c r="AH4372" s="149" t="s">
        <v>273</v>
      </c>
      <c r="AI4372" s="158">
        <v>67</v>
      </c>
      <c r="AJ4372" s="149"/>
      <c r="AK4372" s="159" t="s">
        <v>274</v>
      </c>
      <c r="AL4372" s="159" t="s">
        <v>274</v>
      </c>
      <c r="AM4372" s="149" t="s">
        <v>274</v>
      </c>
      <c r="AN4372" s="160">
        <v>4</v>
      </c>
      <c r="AO4372" s="149"/>
      <c r="AP4372" s="149" t="s">
        <v>274</v>
      </c>
      <c r="AQ4372" s="149" t="s">
        <v>275</v>
      </c>
      <c r="AR4372" s="158">
        <v>1</v>
      </c>
      <c r="AS4372" s="149" t="s">
        <v>275</v>
      </c>
      <c r="AT4372" s="149" t="s">
        <v>276</v>
      </c>
      <c r="AU4372" s="161">
        <v>1</v>
      </c>
      <c r="AV4372" s="159">
        <v>18103.45</v>
      </c>
      <c r="AW4372" s="159">
        <v>724.14</v>
      </c>
      <c r="AX4372" s="149" t="s">
        <v>274</v>
      </c>
      <c r="AY4372" s="159">
        <v>186.53</v>
      </c>
      <c r="AZ4372" s="159">
        <v>186.53</v>
      </c>
      <c r="BA4372" s="159">
        <v>746.12</v>
      </c>
      <c r="BB4372" s="159">
        <v>11969.98</v>
      </c>
      <c r="BC4372" s="162" t="s">
        <v>274</v>
      </c>
      <c r="BD4372" s="162">
        <v>0</v>
      </c>
      <c r="BE4372" s="159">
        <v>6133.47</v>
      </c>
      <c r="BF4372" s="159">
        <v>6133.47</v>
      </c>
      <c r="BG4372" s="159">
        <v>18103.45</v>
      </c>
    </row>
    <row r="4373" ht="28.05" customHeight="1" spans="1:59">
      <c r="A4373" s="149"/>
      <c r="B4373" s="149"/>
      <c r="C4373" s="149"/>
      <c r="D4373" s="149" t="s">
        <v>3726</v>
      </c>
      <c r="E4373" s="340" t="s">
        <v>18912</v>
      </c>
      <c r="F4373" s="149" t="s">
        <v>3726</v>
      </c>
      <c r="G4373" s="149" t="s">
        <v>18913</v>
      </c>
      <c r="H4373" s="149" t="s">
        <v>182</v>
      </c>
      <c r="I4373" s="149" t="s">
        <v>18914</v>
      </c>
      <c r="J4373" s="149" t="s">
        <v>18915</v>
      </c>
      <c r="K4373" s="149"/>
      <c r="L4373" s="149" t="s">
        <v>262</v>
      </c>
      <c r="M4373" s="149"/>
      <c r="N4373" s="149" t="s">
        <v>263</v>
      </c>
      <c r="O4373" s="149" t="s">
        <v>214</v>
      </c>
      <c r="P4373" s="149" t="s">
        <v>53</v>
      </c>
      <c r="Q4373" s="149"/>
      <c r="R4373" s="149" t="s">
        <v>4231</v>
      </c>
      <c r="S4373" s="149" t="s">
        <v>3922</v>
      </c>
      <c r="T4373" s="149" t="s">
        <v>18905</v>
      </c>
      <c r="U4373" s="149" t="s">
        <v>267</v>
      </c>
      <c r="V4373" s="149"/>
      <c r="W4373" s="149"/>
      <c r="X4373" s="149" t="s">
        <v>268</v>
      </c>
      <c r="Y4373" s="149"/>
      <c r="Z4373" s="149"/>
      <c r="AA4373" s="149"/>
      <c r="AB4373" s="149" t="s">
        <v>269</v>
      </c>
      <c r="AC4373" s="149" t="s">
        <v>270</v>
      </c>
      <c r="AD4373" s="149" t="s">
        <v>18905</v>
      </c>
      <c r="AE4373" s="149" t="s">
        <v>271</v>
      </c>
      <c r="AF4373" s="149"/>
      <c r="AG4373" s="149" t="s">
        <v>1098</v>
      </c>
      <c r="AH4373" s="149" t="s">
        <v>273</v>
      </c>
      <c r="AI4373" s="158">
        <v>12</v>
      </c>
      <c r="AJ4373" s="149"/>
      <c r="AK4373" s="159" t="s">
        <v>274</v>
      </c>
      <c r="AL4373" s="159" t="s">
        <v>274</v>
      </c>
      <c r="AM4373" s="149" t="s">
        <v>274</v>
      </c>
      <c r="AN4373" s="160">
        <v>4</v>
      </c>
      <c r="AO4373" s="149"/>
      <c r="AP4373" s="149" t="s">
        <v>274</v>
      </c>
      <c r="AQ4373" s="149" t="s">
        <v>275</v>
      </c>
      <c r="AR4373" s="158">
        <v>1</v>
      </c>
      <c r="AS4373" s="149" t="s">
        <v>275</v>
      </c>
      <c r="AT4373" s="149" t="s">
        <v>276</v>
      </c>
      <c r="AU4373" s="161">
        <v>1</v>
      </c>
      <c r="AV4373" s="159">
        <v>12477.87</v>
      </c>
      <c r="AW4373" s="159">
        <v>499.11</v>
      </c>
      <c r="AX4373" s="149" t="s">
        <v>274</v>
      </c>
      <c r="AY4373" s="159">
        <v>124.78</v>
      </c>
      <c r="AZ4373" s="159">
        <v>124.78</v>
      </c>
      <c r="BA4373" s="159">
        <v>499.12</v>
      </c>
      <c r="BB4373" s="159">
        <v>1497.36</v>
      </c>
      <c r="BC4373" s="162" t="s">
        <v>274</v>
      </c>
      <c r="BD4373" s="162">
        <v>0</v>
      </c>
      <c r="BE4373" s="159">
        <v>10980.51</v>
      </c>
      <c r="BF4373" s="159">
        <v>10980.51</v>
      </c>
      <c r="BG4373" s="159">
        <v>12477.87</v>
      </c>
    </row>
    <row r="4374" ht="28.05" customHeight="1" spans="1:59">
      <c r="A4374" s="149"/>
      <c r="B4374" s="149"/>
      <c r="C4374" s="149"/>
      <c r="D4374" s="149" t="s">
        <v>3726</v>
      </c>
      <c r="E4374" s="340" t="s">
        <v>18916</v>
      </c>
      <c r="F4374" s="149" t="s">
        <v>3726</v>
      </c>
      <c r="G4374" s="149" t="s">
        <v>18917</v>
      </c>
      <c r="H4374" s="149" t="s">
        <v>18918</v>
      </c>
      <c r="I4374" s="149" t="s">
        <v>6110</v>
      </c>
      <c r="J4374" s="149" t="s">
        <v>18919</v>
      </c>
      <c r="K4374" s="149"/>
      <c r="L4374" s="149" t="s">
        <v>287</v>
      </c>
      <c r="M4374" s="149"/>
      <c r="N4374" s="149" t="s">
        <v>263</v>
      </c>
      <c r="O4374" s="149" t="s">
        <v>214</v>
      </c>
      <c r="P4374" s="149" t="s">
        <v>53</v>
      </c>
      <c r="Q4374" s="149"/>
      <c r="R4374" s="149" t="s">
        <v>18897</v>
      </c>
      <c r="S4374" s="149" t="s">
        <v>4928</v>
      </c>
      <c r="T4374" s="149" t="s">
        <v>18750</v>
      </c>
      <c r="U4374" s="149" t="s">
        <v>267</v>
      </c>
      <c r="V4374" s="149"/>
      <c r="W4374" s="149"/>
      <c r="X4374" s="149" t="s">
        <v>268</v>
      </c>
      <c r="Y4374" s="149"/>
      <c r="Z4374" s="149"/>
      <c r="AA4374" s="149"/>
      <c r="AB4374" s="149" t="s">
        <v>269</v>
      </c>
      <c r="AC4374" s="149" t="s">
        <v>270</v>
      </c>
      <c r="AD4374" s="149" t="s">
        <v>18750</v>
      </c>
      <c r="AE4374" s="149" t="s">
        <v>271</v>
      </c>
      <c r="AF4374" s="149"/>
      <c r="AG4374" s="149" t="s">
        <v>1098</v>
      </c>
      <c r="AH4374" s="149" t="s">
        <v>273</v>
      </c>
      <c r="AI4374" s="158">
        <v>90</v>
      </c>
      <c r="AJ4374" s="149"/>
      <c r="AK4374" s="159" t="s">
        <v>274</v>
      </c>
      <c r="AL4374" s="159" t="s">
        <v>274</v>
      </c>
      <c r="AM4374" s="149" t="s">
        <v>274</v>
      </c>
      <c r="AN4374" s="160">
        <v>4</v>
      </c>
      <c r="AO4374" s="149"/>
      <c r="AP4374" s="149" t="s">
        <v>274</v>
      </c>
      <c r="AQ4374" s="149" t="s">
        <v>275</v>
      </c>
      <c r="AR4374" s="158">
        <v>1</v>
      </c>
      <c r="AS4374" s="149" t="s">
        <v>275</v>
      </c>
      <c r="AT4374" s="149" t="s">
        <v>276</v>
      </c>
      <c r="AU4374" s="161">
        <v>1</v>
      </c>
      <c r="AV4374" s="159">
        <v>4310.34</v>
      </c>
      <c r="AW4374" s="159">
        <v>172.41</v>
      </c>
      <c r="AX4374" s="149" t="s">
        <v>274</v>
      </c>
      <c r="AY4374" s="159">
        <v>47.44</v>
      </c>
      <c r="AZ4374" s="159">
        <v>47.44</v>
      </c>
      <c r="BA4374" s="159">
        <v>189.76</v>
      </c>
      <c r="BB4374" s="159">
        <v>3853.26</v>
      </c>
      <c r="BC4374" s="162" t="s">
        <v>274</v>
      </c>
      <c r="BD4374" s="162">
        <v>0</v>
      </c>
      <c r="BE4374" s="159">
        <v>457.08</v>
      </c>
      <c r="BF4374" s="159">
        <v>457.08</v>
      </c>
      <c r="BG4374" s="159">
        <v>4310.34</v>
      </c>
    </row>
    <row r="4375" ht="28.05" customHeight="1" spans="1:59">
      <c r="A4375" s="149"/>
      <c r="B4375" s="149"/>
      <c r="C4375" s="149"/>
      <c r="D4375" s="149" t="s">
        <v>3726</v>
      </c>
      <c r="E4375" s="340" t="s">
        <v>18920</v>
      </c>
      <c r="F4375" s="149" t="s">
        <v>3726</v>
      </c>
      <c r="G4375" s="149" t="s">
        <v>18921</v>
      </c>
      <c r="H4375" s="149" t="s">
        <v>18922</v>
      </c>
      <c r="I4375" s="149" t="s">
        <v>13987</v>
      </c>
      <c r="J4375" s="149" t="s">
        <v>18923</v>
      </c>
      <c r="K4375" s="149"/>
      <c r="L4375" s="149" t="s">
        <v>287</v>
      </c>
      <c r="M4375" s="149"/>
      <c r="N4375" s="149" t="s">
        <v>263</v>
      </c>
      <c r="O4375" s="149" t="s">
        <v>214</v>
      </c>
      <c r="P4375" s="149" t="s">
        <v>53</v>
      </c>
      <c r="Q4375" s="149"/>
      <c r="R4375" s="149" t="s">
        <v>3921</v>
      </c>
      <c r="S4375" s="149" t="s">
        <v>6016</v>
      </c>
      <c r="T4375" s="149" t="s">
        <v>3699</v>
      </c>
      <c r="U4375" s="149" t="s">
        <v>267</v>
      </c>
      <c r="V4375" s="149"/>
      <c r="W4375" s="149"/>
      <c r="X4375" s="149" t="s">
        <v>336</v>
      </c>
      <c r="Y4375" s="149"/>
      <c r="Z4375" s="149"/>
      <c r="AA4375" s="149"/>
      <c r="AB4375" s="149" t="s">
        <v>269</v>
      </c>
      <c r="AC4375" s="149" t="s">
        <v>270</v>
      </c>
      <c r="AD4375" s="149" t="s">
        <v>3699</v>
      </c>
      <c r="AE4375" s="149" t="s">
        <v>271</v>
      </c>
      <c r="AF4375" s="149"/>
      <c r="AG4375" s="149" t="s">
        <v>1098</v>
      </c>
      <c r="AH4375" s="149" t="s">
        <v>273</v>
      </c>
      <c r="AI4375" s="158">
        <v>67</v>
      </c>
      <c r="AJ4375" s="149"/>
      <c r="AK4375" s="159" t="s">
        <v>274</v>
      </c>
      <c r="AL4375" s="159" t="s">
        <v>274</v>
      </c>
      <c r="AM4375" s="149" t="s">
        <v>274</v>
      </c>
      <c r="AN4375" s="160">
        <v>4</v>
      </c>
      <c r="AO4375" s="149"/>
      <c r="AP4375" s="149" t="s">
        <v>274</v>
      </c>
      <c r="AQ4375" s="149" t="s">
        <v>275</v>
      </c>
      <c r="AR4375" s="158">
        <v>1</v>
      </c>
      <c r="AS4375" s="149" t="s">
        <v>275</v>
      </c>
      <c r="AT4375" s="149" t="s">
        <v>276</v>
      </c>
      <c r="AU4375" s="161">
        <v>1</v>
      </c>
      <c r="AV4375" s="159">
        <v>7551.72</v>
      </c>
      <c r="AW4375" s="159">
        <v>302.07</v>
      </c>
      <c r="AX4375" s="149" t="s">
        <v>274</v>
      </c>
      <c r="AY4375" s="159">
        <v>77.8</v>
      </c>
      <c r="AZ4375" s="159">
        <v>77.8</v>
      </c>
      <c r="BA4375" s="159">
        <v>311.2</v>
      </c>
      <c r="BB4375" s="159">
        <v>4993.44</v>
      </c>
      <c r="BC4375" s="162" t="s">
        <v>274</v>
      </c>
      <c r="BD4375" s="162">
        <v>0</v>
      </c>
      <c r="BE4375" s="159">
        <v>2558.28</v>
      </c>
      <c r="BF4375" s="159">
        <v>2558.28</v>
      </c>
      <c r="BG4375" s="159">
        <v>7551.72</v>
      </c>
    </row>
    <row r="4376" ht="28.05" customHeight="1" spans="1:59">
      <c r="A4376" s="149"/>
      <c r="B4376" s="149"/>
      <c r="C4376" s="149"/>
      <c r="D4376" s="149" t="s">
        <v>3726</v>
      </c>
      <c r="E4376" s="340" t="s">
        <v>18924</v>
      </c>
      <c r="F4376" s="149" t="s">
        <v>3726</v>
      </c>
      <c r="G4376" s="149" t="s">
        <v>18925</v>
      </c>
      <c r="H4376" s="149" t="s">
        <v>12143</v>
      </c>
      <c r="I4376" s="149" t="s">
        <v>12144</v>
      </c>
      <c r="J4376" s="149" t="s">
        <v>18926</v>
      </c>
      <c r="K4376" s="149"/>
      <c r="L4376" s="149" t="s">
        <v>287</v>
      </c>
      <c r="M4376" s="149"/>
      <c r="N4376" s="149" t="s">
        <v>263</v>
      </c>
      <c r="O4376" s="149" t="s">
        <v>214</v>
      </c>
      <c r="P4376" s="149" t="s">
        <v>53</v>
      </c>
      <c r="Q4376" s="149"/>
      <c r="R4376" s="149" t="s">
        <v>3952</v>
      </c>
      <c r="S4376" s="149" t="s">
        <v>4258</v>
      </c>
      <c r="T4376" s="149" t="s">
        <v>3809</v>
      </c>
      <c r="U4376" s="149" t="s">
        <v>267</v>
      </c>
      <c r="V4376" s="149"/>
      <c r="W4376" s="149"/>
      <c r="X4376" s="149" t="s">
        <v>336</v>
      </c>
      <c r="Y4376" s="149"/>
      <c r="Z4376" s="149"/>
      <c r="AA4376" s="149"/>
      <c r="AB4376" s="149" t="s">
        <v>269</v>
      </c>
      <c r="AC4376" s="149" t="s">
        <v>270</v>
      </c>
      <c r="AD4376" s="149" t="s">
        <v>3809</v>
      </c>
      <c r="AE4376" s="149" t="s">
        <v>271</v>
      </c>
      <c r="AF4376" s="149"/>
      <c r="AG4376" s="149" t="s">
        <v>1098</v>
      </c>
      <c r="AH4376" s="149" t="s">
        <v>273</v>
      </c>
      <c r="AI4376" s="158">
        <v>56</v>
      </c>
      <c r="AJ4376" s="149"/>
      <c r="AK4376" s="159" t="s">
        <v>274</v>
      </c>
      <c r="AL4376" s="159" t="s">
        <v>274</v>
      </c>
      <c r="AM4376" s="149" t="s">
        <v>274</v>
      </c>
      <c r="AN4376" s="160">
        <v>4</v>
      </c>
      <c r="AO4376" s="149"/>
      <c r="AP4376" s="149" t="s">
        <v>274</v>
      </c>
      <c r="AQ4376" s="149" t="s">
        <v>275</v>
      </c>
      <c r="AR4376" s="158">
        <v>1</v>
      </c>
      <c r="AS4376" s="149" t="s">
        <v>275</v>
      </c>
      <c r="AT4376" s="149" t="s">
        <v>276</v>
      </c>
      <c r="AU4376" s="161">
        <v>1</v>
      </c>
      <c r="AV4376" s="159">
        <v>174796.46</v>
      </c>
      <c r="AW4376" s="159">
        <v>6991.86</v>
      </c>
      <c r="AX4376" s="149" t="s">
        <v>274</v>
      </c>
      <c r="AY4376" s="159">
        <v>1747.97</v>
      </c>
      <c r="AZ4376" s="159">
        <v>1747.97</v>
      </c>
      <c r="BA4376" s="159">
        <v>6991.88</v>
      </c>
      <c r="BB4376" s="159">
        <v>97885.8</v>
      </c>
      <c r="BC4376" s="162" t="s">
        <v>274</v>
      </c>
      <c r="BD4376" s="162">
        <v>0</v>
      </c>
      <c r="BE4376" s="159">
        <v>76910.66</v>
      </c>
      <c r="BF4376" s="159">
        <v>76910.66</v>
      </c>
      <c r="BG4376" s="159">
        <v>174796.46</v>
      </c>
    </row>
    <row r="4377" ht="28.05" customHeight="1" spans="1:59">
      <c r="A4377" s="149"/>
      <c r="B4377" s="149"/>
      <c r="C4377" s="149"/>
      <c r="D4377" s="149" t="s">
        <v>3726</v>
      </c>
      <c r="E4377" s="340" t="s">
        <v>18927</v>
      </c>
      <c r="F4377" s="149" t="s">
        <v>3726</v>
      </c>
      <c r="G4377" s="149" t="s">
        <v>18928</v>
      </c>
      <c r="H4377" s="149" t="s">
        <v>182</v>
      </c>
      <c r="I4377" s="149" t="s">
        <v>18914</v>
      </c>
      <c r="J4377" s="149" t="s">
        <v>18929</v>
      </c>
      <c r="K4377" s="149"/>
      <c r="L4377" s="149" t="s">
        <v>262</v>
      </c>
      <c r="M4377" s="149"/>
      <c r="N4377" s="149" t="s">
        <v>263</v>
      </c>
      <c r="O4377" s="149" t="s">
        <v>214</v>
      </c>
      <c r="P4377" s="149" t="s">
        <v>53</v>
      </c>
      <c r="Q4377" s="149"/>
      <c r="R4377" s="149" t="s">
        <v>4231</v>
      </c>
      <c r="S4377" s="149" t="s">
        <v>3922</v>
      </c>
      <c r="T4377" s="149" t="s">
        <v>18905</v>
      </c>
      <c r="U4377" s="149" t="s">
        <v>267</v>
      </c>
      <c r="V4377" s="149"/>
      <c r="W4377" s="149"/>
      <c r="X4377" s="149" t="s">
        <v>268</v>
      </c>
      <c r="Y4377" s="149"/>
      <c r="Z4377" s="149"/>
      <c r="AA4377" s="149"/>
      <c r="AB4377" s="149" t="s">
        <v>269</v>
      </c>
      <c r="AC4377" s="149" t="s">
        <v>270</v>
      </c>
      <c r="AD4377" s="149" t="s">
        <v>18905</v>
      </c>
      <c r="AE4377" s="149" t="s">
        <v>271</v>
      </c>
      <c r="AF4377" s="149"/>
      <c r="AG4377" s="149" t="s">
        <v>1098</v>
      </c>
      <c r="AH4377" s="149" t="s">
        <v>273</v>
      </c>
      <c r="AI4377" s="158">
        <v>12</v>
      </c>
      <c r="AJ4377" s="149"/>
      <c r="AK4377" s="159" t="s">
        <v>274</v>
      </c>
      <c r="AL4377" s="159" t="s">
        <v>274</v>
      </c>
      <c r="AM4377" s="149" t="s">
        <v>274</v>
      </c>
      <c r="AN4377" s="160">
        <v>4</v>
      </c>
      <c r="AO4377" s="149"/>
      <c r="AP4377" s="149" t="s">
        <v>274</v>
      </c>
      <c r="AQ4377" s="149" t="s">
        <v>275</v>
      </c>
      <c r="AR4377" s="158">
        <v>1</v>
      </c>
      <c r="AS4377" s="149" t="s">
        <v>275</v>
      </c>
      <c r="AT4377" s="149" t="s">
        <v>276</v>
      </c>
      <c r="AU4377" s="161">
        <v>1</v>
      </c>
      <c r="AV4377" s="159">
        <v>12477.88</v>
      </c>
      <c r="AW4377" s="159">
        <v>499.12</v>
      </c>
      <c r="AX4377" s="149" t="s">
        <v>274</v>
      </c>
      <c r="AY4377" s="159">
        <v>124.78</v>
      </c>
      <c r="AZ4377" s="159">
        <v>124.78</v>
      </c>
      <c r="BA4377" s="159">
        <v>499.12</v>
      </c>
      <c r="BB4377" s="159">
        <v>1497.36</v>
      </c>
      <c r="BC4377" s="162" t="s">
        <v>274</v>
      </c>
      <c r="BD4377" s="162">
        <v>0</v>
      </c>
      <c r="BE4377" s="159">
        <v>10980.52</v>
      </c>
      <c r="BF4377" s="159">
        <v>10980.52</v>
      </c>
      <c r="BG4377" s="159">
        <v>12477.88</v>
      </c>
    </row>
    <row r="4378" ht="28.05" customHeight="1" spans="1:59">
      <c r="A4378" s="149"/>
      <c r="B4378" s="149"/>
      <c r="C4378" s="149"/>
      <c r="D4378" s="149" t="s">
        <v>3726</v>
      </c>
      <c r="E4378" s="340" t="s">
        <v>18930</v>
      </c>
      <c r="F4378" s="149" t="s">
        <v>3726</v>
      </c>
      <c r="G4378" s="149" t="s">
        <v>18931</v>
      </c>
      <c r="H4378" s="149" t="s">
        <v>18932</v>
      </c>
      <c r="I4378" s="149" t="s">
        <v>6105</v>
      </c>
      <c r="J4378" s="149" t="s">
        <v>18933</v>
      </c>
      <c r="K4378" s="149"/>
      <c r="L4378" s="149" t="s">
        <v>287</v>
      </c>
      <c r="M4378" s="149"/>
      <c r="N4378" s="149" t="s">
        <v>263</v>
      </c>
      <c r="O4378" s="149" t="s">
        <v>214</v>
      </c>
      <c r="P4378" s="149" t="s">
        <v>53</v>
      </c>
      <c r="Q4378" s="149"/>
      <c r="R4378" s="149" t="s">
        <v>18897</v>
      </c>
      <c r="S4378" s="149" t="s">
        <v>4928</v>
      </c>
      <c r="T4378" s="149" t="s">
        <v>18750</v>
      </c>
      <c r="U4378" s="149" t="s">
        <v>267</v>
      </c>
      <c r="V4378" s="149"/>
      <c r="W4378" s="149"/>
      <c r="X4378" s="149" t="s">
        <v>268</v>
      </c>
      <c r="Y4378" s="149"/>
      <c r="Z4378" s="149"/>
      <c r="AA4378" s="149"/>
      <c r="AB4378" s="149" t="s">
        <v>269</v>
      </c>
      <c r="AC4378" s="149" t="s">
        <v>270</v>
      </c>
      <c r="AD4378" s="149" t="s">
        <v>18750</v>
      </c>
      <c r="AE4378" s="149" t="s">
        <v>271</v>
      </c>
      <c r="AF4378" s="149"/>
      <c r="AG4378" s="149" t="s">
        <v>1098</v>
      </c>
      <c r="AH4378" s="149" t="s">
        <v>273</v>
      </c>
      <c r="AI4378" s="158">
        <v>90</v>
      </c>
      <c r="AJ4378" s="149"/>
      <c r="AK4378" s="159" t="s">
        <v>274</v>
      </c>
      <c r="AL4378" s="159" t="s">
        <v>274</v>
      </c>
      <c r="AM4378" s="149" t="s">
        <v>274</v>
      </c>
      <c r="AN4378" s="160">
        <v>4</v>
      </c>
      <c r="AO4378" s="149"/>
      <c r="AP4378" s="149" t="s">
        <v>274</v>
      </c>
      <c r="AQ4378" s="149" t="s">
        <v>275</v>
      </c>
      <c r="AR4378" s="158">
        <v>1</v>
      </c>
      <c r="AS4378" s="149" t="s">
        <v>275</v>
      </c>
      <c r="AT4378" s="149" t="s">
        <v>276</v>
      </c>
      <c r="AU4378" s="161">
        <v>1</v>
      </c>
      <c r="AV4378" s="159">
        <v>8620.69</v>
      </c>
      <c r="AW4378" s="159">
        <v>344.83</v>
      </c>
      <c r="AX4378" s="149" t="s">
        <v>274</v>
      </c>
      <c r="AY4378" s="159">
        <v>94.8</v>
      </c>
      <c r="AZ4378" s="159">
        <v>94.8</v>
      </c>
      <c r="BA4378" s="159">
        <v>379.2</v>
      </c>
      <c r="BB4378" s="159">
        <v>7707.05</v>
      </c>
      <c r="BC4378" s="162" t="s">
        <v>274</v>
      </c>
      <c r="BD4378" s="162">
        <v>0</v>
      </c>
      <c r="BE4378" s="159">
        <v>913.64</v>
      </c>
      <c r="BF4378" s="159">
        <v>913.64</v>
      </c>
      <c r="BG4378" s="159">
        <v>8620.69</v>
      </c>
    </row>
    <row r="4379" ht="28.05" customHeight="1" spans="1:59">
      <c r="A4379" s="149"/>
      <c r="B4379" s="149"/>
      <c r="C4379" s="149"/>
      <c r="D4379" s="149" t="s">
        <v>3726</v>
      </c>
      <c r="E4379" s="340" t="s">
        <v>18934</v>
      </c>
      <c r="F4379" s="149" t="s">
        <v>3726</v>
      </c>
      <c r="G4379" s="149" t="s">
        <v>18935</v>
      </c>
      <c r="H4379" s="149" t="s">
        <v>7110</v>
      </c>
      <c r="I4379" s="149" t="s">
        <v>18936</v>
      </c>
      <c r="J4379" s="149" t="s">
        <v>18937</v>
      </c>
      <c r="K4379" s="149"/>
      <c r="L4379" s="149" t="s">
        <v>287</v>
      </c>
      <c r="M4379" s="149"/>
      <c r="N4379" s="149" t="s">
        <v>263</v>
      </c>
      <c r="O4379" s="149" t="s">
        <v>214</v>
      </c>
      <c r="P4379" s="149" t="s">
        <v>53</v>
      </c>
      <c r="Q4379" s="149"/>
      <c r="R4379" s="149" t="s">
        <v>3921</v>
      </c>
      <c r="S4379" s="149" t="s">
        <v>6780</v>
      </c>
      <c r="T4379" s="149" t="s">
        <v>3809</v>
      </c>
      <c r="U4379" s="149" t="s">
        <v>267</v>
      </c>
      <c r="V4379" s="149"/>
      <c r="W4379" s="149"/>
      <c r="X4379" s="149" t="s">
        <v>336</v>
      </c>
      <c r="Y4379" s="149"/>
      <c r="Z4379" s="149"/>
      <c r="AA4379" s="149"/>
      <c r="AB4379" s="149" t="s">
        <v>269</v>
      </c>
      <c r="AC4379" s="149" t="s">
        <v>270</v>
      </c>
      <c r="AD4379" s="149" t="s">
        <v>3809</v>
      </c>
      <c r="AE4379" s="149" t="s">
        <v>271</v>
      </c>
      <c r="AF4379" s="149"/>
      <c r="AG4379" s="149" t="s">
        <v>1098</v>
      </c>
      <c r="AH4379" s="149" t="s">
        <v>273</v>
      </c>
      <c r="AI4379" s="158">
        <v>56</v>
      </c>
      <c r="AJ4379" s="149"/>
      <c r="AK4379" s="159" t="s">
        <v>274</v>
      </c>
      <c r="AL4379" s="159" t="s">
        <v>274</v>
      </c>
      <c r="AM4379" s="149" t="s">
        <v>274</v>
      </c>
      <c r="AN4379" s="160">
        <v>4</v>
      </c>
      <c r="AO4379" s="149"/>
      <c r="AP4379" s="149" t="s">
        <v>274</v>
      </c>
      <c r="AQ4379" s="149" t="s">
        <v>275</v>
      </c>
      <c r="AR4379" s="158">
        <v>1</v>
      </c>
      <c r="AS4379" s="149" t="s">
        <v>275</v>
      </c>
      <c r="AT4379" s="149" t="s">
        <v>276</v>
      </c>
      <c r="AU4379" s="161">
        <v>1</v>
      </c>
      <c r="AV4379" s="159">
        <v>2371.68</v>
      </c>
      <c r="AW4379" s="159">
        <v>94.87</v>
      </c>
      <c r="AX4379" s="149" t="s">
        <v>274</v>
      </c>
      <c r="AY4379" s="159">
        <v>23.71</v>
      </c>
      <c r="AZ4379" s="159">
        <v>23.71</v>
      </c>
      <c r="BA4379" s="159">
        <v>94.84</v>
      </c>
      <c r="BB4379" s="159">
        <v>1328.28</v>
      </c>
      <c r="BC4379" s="162" t="s">
        <v>274</v>
      </c>
      <c r="BD4379" s="162">
        <v>0</v>
      </c>
      <c r="BE4379" s="159">
        <v>1043.4</v>
      </c>
      <c r="BF4379" s="159">
        <v>1043.4</v>
      </c>
      <c r="BG4379" s="159">
        <v>2371.68</v>
      </c>
    </row>
    <row r="4380" ht="28.05" customHeight="1" spans="1:59">
      <c r="A4380" s="149"/>
      <c r="B4380" s="149"/>
      <c r="C4380" s="149"/>
      <c r="D4380" s="149" t="s">
        <v>3726</v>
      </c>
      <c r="E4380" s="340" t="s">
        <v>18938</v>
      </c>
      <c r="F4380" s="149" t="s">
        <v>3726</v>
      </c>
      <c r="G4380" s="149" t="s">
        <v>18939</v>
      </c>
      <c r="H4380" s="149" t="s">
        <v>18922</v>
      </c>
      <c r="I4380" s="149" t="s">
        <v>13987</v>
      </c>
      <c r="J4380" s="149" t="s">
        <v>18940</v>
      </c>
      <c r="K4380" s="149"/>
      <c r="L4380" s="149" t="s">
        <v>287</v>
      </c>
      <c r="M4380" s="149"/>
      <c r="N4380" s="149" t="s">
        <v>263</v>
      </c>
      <c r="O4380" s="149" t="s">
        <v>214</v>
      </c>
      <c r="P4380" s="149" t="s">
        <v>53</v>
      </c>
      <c r="Q4380" s="149"/>
      <c r="R4380" s="149" t="s">
        <v>3921</v>
      </c>
      <c r="S4380" s="149" t="s">
        <v>6016</v>
      </c>
      <c r="T4380" s="149" t="s">
        <v>3699</v>
      </c>
      <c r="U4380" s="149" t="s">
        <v>267</v>
      </c>
      <c r="V4380" s="149"/>
      <c r="W4380" s="149"/>
      <c r="X4380" s="149" t="s">
        <v>336</v>
      </c>
      <c r="Y4380" s="149"/>
      <c r="Z4380" s="149"/>
      <c r="AA4380" s="149"/>
      <c r="AB4380" s="149" t="s">
        <v>269</v>
      </c>
      <c r="AC4380" s="149" t="s">
        <v>270</v>
      </c>
      <c r="AD4380" s="149" t="s">
        <v>3699</v>
      </c>
      <c r="AE4380" s="149" t="s">
        <v>271</v>
      </c>
      <c r="AF4380" s="149"/>
      <c r="AG4380" s="149" t="s">
        <v>1098</v>
      </c>
      <c r="AH4380" s="149" t="s">
        <v>273</v>
      </c>
      <c r="AI4380" s="158">
        <v>67</v>
      </c>
      <c r="AJ4380" s="149"/>
      <c r="AK4380" s="159" t="s">
        <v>274</v>
      </c>
      <c r="AL4380" s="159" t="s">
        <v>274</v>
      </c>
      <c r="AM4380" s="149" t="s">
        <v>274</v>
      </c>
      <c r="AN4380" s="160">
        <v>4</v>
      </c>
      <c r="AO4380" s="149"/>
      <c r="AP4380" s="149" t="s">
        <v>274</v>
      </c>
      <c r="AQ4380" s="149" t="s">
        <v>275</v>
      </c>
      <c r="AR4380" s="158">
        <v>1</v>
      </c>
      <c r="AS4380" s="149" t="s">
        <v>275</v>
      </c>
      <c r="AT4380" s="149" t="s">
        <v>276</v>
      </c>
      <c r="AU4380" s="161">
        <v>1</v>
      </c>
      <c r="AV4380" s="159">
        <v>7551.72</v>
      </c>
      <c r="AW4380" s="159">
        <v>302.07</v>
      </c>
      <c r="AX4380" s="149" t="s">
        <v>274</v>
      </c>
      <c r="AY4380" s="159">
        <v>77.8</v>
      </c>
      <c r="AZ4380" s="159">
        <v>77.8</v>
      </c>
      <c r="BA4380" s="159">
        <v>311.2</v>
      </c>
      <c r="BB4380" s="159">
        <v>4993.44</v>
      </c>
      <c r="BC4380" s="162" t="s">
        <v>274</v>
      </c>
      <c r="BD4380" s="162">
        <v>0</v>
      </c>
      <c r="BE4380" s="159">
        <v>2558.28</v>
      </c>
      <c r="BF4380" s="159">
        <v>2558.28</v>
      </c>
      <c r="BG4380" s="159">
        <v>7551.72</v>
      </c>
    </row>
    <row r="4381" ht="28.05" customHeight="1" spans="1:59">
      <c r="A4381" s="149"/>
      <c r="B4381" s="149"/>
      <c r="C4381" s="149"/>
      <c r="D4381" s="149" t="s">
        <v>3726</v>
      </c>
      <c r="E4381" s="340" t="s">
        <v>18941</v>
      </c>
      <c r="F4381" s="149" t="s">
        <v>3726</v>
      </c>
      <c r="G4381" s="149" t="s">
        <v>18942</v>
      </c>
      <c r="H4381" s="149" t="s">
        <v>18943</v>
      </c>
      <c r="I4381" s="149" t="s">
        <v>6187</v>
      </c>
      <c r="J4381" s="149" t="s">
        <v>18944</v>
      </c>
      <c r="K4381" s="149"/>
      <c r="L4381" s="149" t="s">
        <v>287</v>
      </c>
      <c r="M4381" s="149"/>
      <c r="N4381" s="149" t="s">
        <v>263</v>
      </c>
      <c r="O4381" s="149" t="s">
        <v>214</v>
      </c>
      <c r="P4381" s="149" t="s">
        <v>53</v>
      </c>
      <c r="Q4381" s="149"/>
      <c r="R4381" s="149" t="s">
        <v>18897</v>
      </c>
      <c r="S4381" s="149" t="s">
        <v>4928</v>
      </c>
      <c r="T4381" s="149" t="s">
        <v>18750</v>
      </c>
      <c r="U4381" s="149" t="s">
        <v>267</v>
      </c>
      <c r="V4381" s="149"/>
      <c r="W4381" s="149"/>
      <c r="X4381" s="149" t="s">
        <v>268</v>
      </c>
      <c r="Y4381" s="149"/>
      <c r="Z4381" s="149"/>
      <c r="AA4381" s="149"/>
      <c r="AB4381" s="149" t="s">
        <v>269</v>
      </c>
      <c r="AC4381" s="149" t="s">
        <v>270</v>
      </c>
      <c r="AD4381" s="149" t="s">
        <v>18750</v>
      </c>
      <c r="AE4381" s="149" t="s">
        <v>271</v>
      </c>
      <c r="AF4381" s="149"/>
      <c r="AG4381" s="149" t="s">
        <v>1098</v>
      </c>
      <c r="AH4381" s="149" t="s">
        <v>273</v>
      </c>
      <c r="AI4381" s="158">
        <v>90</v>
      </c>
      <c r="AJ4381" s="149"/>
      <c r="AK4381" s="159" t="s">
        <v>274</v>
      </c>
      <c r="AL4381" s="159" t="s">
        <v>274</v>
      </c>
      <c r="AM4381" s="149" t="s">
        <v>274</v>
      </c>
      <c r="AN4381" s="160">
        <v>4</v>
      </c>
      <c r="AO4381" s="149"/>
      <c r="AP4381" s="149" t="s">
        <v>274</v>
      </c>
      <c r="AQ4381" s="149" t="s">
        <v>275</v>
      </c>
      <c r="AR4381" s="158">
        <v>1</v>
      </c>
      <c r="AS4381" s="149" t="s">
        <v>275</v>
      </c>
      <c r="AT4381" s="149" t="s">
        <v>276</v>
      </c>
      <c r="AU4381" s="161">
        <v>1</v>
      </c>
      <c r="AV4381" s="159">
        <v>21551.72</v>
      </c>
      <c r="AW4381" s="159">
        <v>862.07</v>
      </c>
      <c r="AX4381" s="149" t="s">
        <v>274</v>
      </c>
      <c r="AY4381" s="159">
        <v>237.04</v>
      </c>
      <c r="AZ4381" s="159">
        <v>237.04</v>
      </c>
      <c r="BA4381" s="159">
        <v>948.18</v>
      </c>
      <c r="BB4381" s="159">
        <v>19267.38</v>
      </c>
      <c r="BC4381" s="162" t="s">
        <v>274</v>
      </c>
      <c r="BD4381" s="162">
        <v>0</v>
      </c>
      <c r="BE4381" s="159">
        <v>2284.34</v>
      </c>
      <c r="BF4381" s="159">
        <v>2284.34</v>
      </c>
      <c r="BG4381" s="159">
        <v>21551.72</v>
      </c>
    </row>
    <row r="4382" ht="28.05" customHeight="1" spans="1:59">
      <c r="A4382" s="149"/>
      <c r="B4382" s="149"/>
      <c r="C4382" s="149"/>
      <c r="D4382" s="149" t="s">
        <v>3726</v>
      </c>
      <c r="E4382" s="340" t="s">
        <v>18945</v>
      </c>
      <c r="F4382" s="149" t="s">
        <v>3726</v>
      </c>
      <c r="G4382" s="149" t="s">
        <v>18946</v>
      </c>
      <c r="H4382" s="149" t="s">
        <v>16774</v>
      </c>
      <c r="I4382" s="149" t="s">
        <v>18947</v>
      </c>
      <c r="J4382" s="149" t="s">
        <v>18948</v>
      </c>
      <c r="K4382" s="149"/>
      <c r="L4382" s="149" t="s">
        <v>287</v>
      </c>
      <c r="M4382" s="149"/>
      <c r="N4382" s="149" t="s">
        <v>263</v>
      </c>
      <c r="O4382" s="149" t="s">
        <v>214</v>
      </c>
      <c r="P4382" s="149" t="s">
        <v>53</v>
      </c>
      <c r="Q4382" s="149"/>
      <c r="R4382" s="149" t="s">
        <v>3921</v>
      </c>
      <c r="S4382" s="149" t="s">
        <v>16777</v>
      </c>
      <c r="T4382" s="149" t="s">
        <v>3809</v>
      </c>
      <c r="U4382" s="149" t="s">
        <v>267</v>
      </c>
      <c r="V4382" s="149"/>
      <c r="W4382" s="149"/>
      <c r="X4382" s="149" t="s">
        <v>336</v>
      </c>
      <c r="Y4382" s="149"/>
      <c r="Z4382" s="149"/>
      <c r="AA4382" s="149"/>
      <c r="AB4382" s="149" t="s">
        <v>269</v>
      </c>
      <c r="AC4382" s="149" t="s">
        <v>270</v>
      </c>
      <c r="AD4382" s="149" t="s">
        <v>3809</v>
      </c>
      <c r="AE4382" s="149" t="s">
        <v>271</v>
      </c>
      <c r="AF4382" s="149"/>
      <c r="AG4382" s="149" t="s">
        <v>1098</v>
      </c>
      <c r="AH4382" s="149" t="s">
        <v>273</v>
      </c>
      <c r="AI4382" s="158">
        <v>56</v>
      </c>
      <c r="AJ4382" s="149"/>
      <c r="AK4382" s="159" t="s">
        <v>274</v>
      </c>
      <c r="AL4382" s="159" t="s">
        <v>274</v>
      </c>
      <c r="AM4382" s="149" t="s">
        <v>274</v>
      </c>
      <c r="AN4382" s="160">
        <v>4</v>
      </c>
      <c r="AO4382" s="149"/>
      <c r="AP4382" s="149" t="s">
        <v>274</v>
      </c>
      <c r="AQ4382" s="149" t="s">
        <v>275</v>
      </c>
      <c r="AR4382" s="158">
        <v>1</v>
      </c>
      <c r="AS4382" s="149" t="s">
        <v>275</v>
      </c>
      <c r="AT4382" s="149" t="s">
        <v>276</v>
      </c>
      <c r="AU4382" s="161">
        <v>1</v>
      </c>
      <c r="AV4382" s="159">
        <v>51327.43</v>
      </c>
      <c r="AW4382" s="159">
        <v>2053.1</v>
      </c>
      <c r="AX4382" s="149" t="s">
        <v>274</v>
      </c>
      <c r="AY4382" s="159">
        <v>513.28</v>
      </c>
      <c r="AZ4382" s="159">
        <v>513.28</v>
      </c>
      <c r="BA4382" s="159">
        <v>2053.12</v>
      </c>
      <c r="BB4382" s="159">
        <v>28743.16</v>
      </c>
      <c r="BC4382" s="162" t="s">
        <v>274</v>
      </c>
      <c r="BD4382" s="162">
        <v>0</v>
      </c>
      <c r="BE4382" s="159">
        <v>22584.27</v>
      </c>
      <c r="BF4382" s="159">
        <v>22584.27</v>
      </c>
      <c r="BG4382" s="159">
        <v>51327.43</v>
      </c>
    </row>
    <row r="4383" ht="28.05" customHeight="1" spans="1:59">
      <c r="A4383" s="149"/>
      <c r="B4383" s="149"/>
      <c r="C4383" s="149"/>
      <c r="D4383" s="149" t="s">
        <v>3726</v>
      </c>
      <c r="E4383" s="340" t="s">
        <v>18949</v>
      </c>
      <c r="F4383" s="149" t="s">
        <v>3726</v>
      </c>
      <c r="G4383" s="149" t="s">
        <v>18950</v>
      </c>
      <c r="H4383" s="149" t="s">
        <v>17241</v>
      </c>
      <c r="I4383" s="149" t="s">
        <v>18951</v>
      </c>
      <c r="J4383" s="149" t="s">
        <v>18952</v>
      </c>
      <c r="K4383" s="149"/>
      <c r="L4383" s="149" t="s">
        <v>262</v>
      </c>
      <c r="M4383" s="149"/>
      <c r="N4383" s="149" t="s">
        <v>263</v>
      </c>
      <c r="O4383" s="149" t="s">
        <v>214</v>
      </c>
      <c r="P4383" s="149" t="s">
        <v>53</v>
      </c>
      <c r="Q4383" s="149"/>
      <c r="R4383" s="149" t="s">
        <v>18953</v>
      </c>
      <c r="S4383" s="149" t="s">
        <v>3922</v>
      </c>
      <c r="T4383" s="149" t="s">
        <v>18905</v>
      </c>
      <c r="U4383" s="149" t="s">
        <v>267</v>
      </c>
      <c r="V4383" s="149"/>
      <c r="W4383" s="149"/>
      <c r="X4383" s="149" t="s">
        <v>336</v>
      </c>
      <c r="Y4383" s="149"/>
      <c r="Z4383" s="149"/>
      <c r="AA4383" s="149"/>
      <c r="AB4383" s="149" t="s">
        <v>269</v>
      </c>
      <c r="AC4383" s="149" t="s">
        <v>270</v>
      </c>
      <c r="AD4383" s="149" t="s">
        <v>18905</v>
      </c>
      <c r="AE4383" s="149" t="s">
        <v>271</v>
      </c>
      <c r="AF4383" s="149"/>
      <c r="AG4383" s="149" t="s">
        <v>1098</v>
      </c>
      <c r="AH4383" s="149" t="s">
        <v>273</v>
      </c>
      <c r="AI4383" s="158">
        <v>12</v>
      </c>
      <c r="AJ4383" s="149"/>
      <c r="AK4383" s="159" t="s">
        <v>274</v>
      </c>
      <c r="AL4383" s="159" t="s">
        <v>274</v>
      </c>
      <c r="AM4383" s="149" t="s">
        <v>274</v>
      </c>
      <c r="AN4383" s="160">
        <v>4</v>
      </c>
      <c r="AO4383" s="149"/>
      <c r="AP4383" s="149" t="s">
        <v>274</v>
      </c>
      <c r="AQ4383" s="149" t="s">
        <v>275</v>
      </c>
      <c r="AR4383" s="158">
        <v>1</v>
      </c>
      <c r="AS4383" s="149" t="s">
        <v>275</v>
      </c>
      <c r="AT4383" s="149" t="s">
        <v>276</v>
      </c>
      <c r="AU4383" s="161">
        <v>1</v>
      </c>
      <c r="AV4383" s="159">
        <v>3699.11</v>
      </c>
      <c r="AW4383" s="159">
        <v>147.96</v>
      </c>
      <c r="AX4383" s="149" t="s">
        <v>274</v>
      </c>
      <c r="AY4383" s="159">
        <v>36.99</v>
      </c>
      <c r="AZ4383" s="159">
        <v>36.99</v>
      </c>
      <c r="BA4383" s="159">
        <v>147.96</v>
      </c>
      <c r="BB4383" s="159">
        <v>443.88</v>
      </c>
      <c r="BC4383" s="162" t="s">
        <v>274</v>
      </c>
      <c r="BD4383" s="162">
        <v>0</v>
      </c>
      <c r="BE4383" s="159">
        <v>3255.23</v>
      </c>
      <c r="BF4383" s="159">
        <v>3255.23</v>
      </c>
      <c r="BG4383" s="159">
        <v>3699.11</v>
      </c>
    </row>
    <row r="4384" ht="28.05" customHeight="1" spans="1:59">
      <c r="A4384" s="149"/>
      <c r="B4384" s="149"/>
      <c r="C4384" s="149"/>
      <c r="D4384" s="149" t="s">
        <v>3726</v>
      </c>
      <c r="E4384" s="340" t="s">
        <v>18954</v>
      </c>
      <c r="F4384" s="149" t="s">
        <v>3726</v>
      </c>
      <c r="G4384" s="149" t="s">
        <v>18955</v>
      </c>
      <c r="H4384" s="149" t="s">
        <v>18956</v>
      </c>
      <c r="I4384" s="149" t="s">
        <v>6197</v>
      </c>
      <c r="J4384" s="149" t="s">
        <v>18957</v>
      </c>
      <c r="K4384" s="149"/>
      <c r="L4384" s="149" t="s">
        <v>287</v>
      </c>
      <c r="M4384" s="149"/>
      <c r="N4384" s="149" t="s">
        <v>263</v>
      </c>
      <c r="O4384" s="149" t="s">
        <v>214</v>
      </c>
      <c r="P4384" s="149" t="s">
        <v>53</v>
      </c>
      <c r="Q4384" s="149"/>
      <c r="R4384" s="149" t="s">
        <v>18897</v>
      </c>
      <c r="S4384" s="149" t="s">
        <v>4928</v>
      </c>
      <c r="T4384" s="149" t="s">
        <v>18750</v>
      </c>
      <c r="U4384" s="149" t="s">
        <v>267</v>
      </c>
      <c r="V4384" s="149"/>
      <c r="W4384" s="149"/>
      <c r="X4384" s="149" t="s">
        <v>268</v>
      </c>
      <c r="Y4384" s="149"/>
      <c r="Z4384" s="149"/>
      <c r="AA4384" s="149"/>
      <c r="AB4384" s="149" t="s">
        <v>269</v>
      </c>
      <c r="AC4384" s="149" t="s">
        <v>270</v>
      </c>
      <c r="AD4384" s="149" t="s">
        <v>18750</v>
      </c>
      <c r="AE4384" s="149" t="s">
        <v>271</v>
      </c>
      <c r="AF4384" s="149"/>
      <c r="AG4384" s="149" t="s">
        <v>1098</v>
      </c>
      <c r="AH4384" s="149" t="s">
        <v>273</v>
      </c>
      <c r="AI4384" s="158">
        <v>90</v>
      </c>
      <c r="AJ4384" s="149"/>
      <c r="AK4384" s="159" t="s">
        <v>274</v>
      </c>
      <c r="AL4384" s="159" t="s">
        <v>274</v>
      </c>
      <c r="AM4384" s="149" t="s">
        <v>274</v>
      </c>
      <c r="AN4384" s="160">
        <v>4</v>
      </c>
      <c r="AO4384" s="149"/>
      <c r="AP4384" s="149" t="s">
        <v>274</v>
      </c>
      <c r="AQ4384" s="149" t="s">
        <v>275</v>
      </c>
      <c r="AR4384" s="158">
        <v>1</v>
      </c>
      <c r="AS4384" s="149" t="s">
        <v>275</v>
      </c>
      <c r="AT4384" s="149" t="s">
        <v>276</v>
      </c>
      <c r="AU4384" s="161">
        <v>1</v>
      </c>
      <c r="AV4384" s="159">
        <v>6465.52</v>
      </c>
      <c r="AW4384" s="159">
        <v>258.62</v>
      </c>
      <c r="AX4384" s="149" t="s">
        <v>274</v>
      </c>
      <c r="AY4384" s="159">
        <v>71.08</v>
      </c>
      <c r="AZ4384" s="159">
        <v>71.08</v>
      </c>
      <c r="BA4384" s="159">
        <v>284.32</v>
      </c>
      <c r="BB4384" s="159">
        <v>5780.42</v>
      </c>
      <c r="BC4384" s="162" t="s">
        <v>274</v>
      </c>
      <c r="BD4384" s="162">
        <v>0</v>
      </c>
      <c r="BE4384" s="159">
        <v>685.1</v>
      </c>
      <c r="BF4384" s="159">
        <v>685.1</v>
      </c>
      <c r="BG4384" s="159">
        <v>6465.52</v>
      </c>
    </row>
    <row r="4385" ht="28.05" customHeight="1" spans="1:59">
      <c r="A4385" s="149"/>
      <c r="B4385" s="149"/>
      <c r="C4385" s="149"/>
      <c r="D4385" s="149" t="s">
        <v>3726</v>
      </c>
      <c r="E4385" s="340" t="s">
        <v>18958</v>
      </c>
      <c r="F4385" s="149" t="s">
        <v>3726</v>
      </c>
      <c r="G4385" s="149" t="s">
        <v>18959</v>
      </c>
      <c r="H4385" s="149" t="s">
        <v>18922</v>
      </c>
      <c r="I4385" s="149" t="s">
        <v>13987</v>
      </c>
      <c r="J4385" s="149" t="s">
        <v>18960</v>
      </c>
      <c r="K4385" s="149"/>
      <c r="L4385" s="149" t="s">
        <v>287</v>
      </c>
      <c r="M4385" s="149"/>
      <c r="N4385" s="149" t="s">
        <v>263</v>
      </c>
      <c r="O4385" s="149" t="s">
        <v>214</v>
      </c>
      <c r="P4385" s="149" t="s">
        <v>53</v>
      </c>
      <c r="Q4385" s="149"/>
      <c r="R4385" s="149" t="s">
        <v>3921</v>
      </c>
      <c r="S4385" s="149" t="s">
        <v>6016</v>
      </c>
      <c r="T4385" s="149" t="s">
        <v>3699</v>
      </c>
      <c r="U4385" s="149" t="s">
        <v>267</v>
      </c>
      <c r="V4385" s="149"/>
      <c r="W4385" s="149"/>
      <c r="X4385" s="149" t="s">
        <v>336</v>
      </c>
      <c r="Y4385" s="149"/>
      <c r="Z4385" s="149"/>
      <c r="AA4385" s="149"/>
      <c r="AB4385" s="149" t="s">
        <v>269</v>
      </c>
      <c r="AC4385" s="149" t="s">
        <v>270</v>
      </c>
      <c r="AD4385" s="149" t="s">
        <v>3699</v>
      </c>
      <c r="AE4385" s="149" t="s">
        <v>271</v>
      </c>
      <c r="AF4385" s="149"/>
      <c r="AG4385" s="149" t="s">
        <v>1098</v>
      </c>
      <c r="AH4385" s="149" t="s">
        <v>273</v>
      </c>
      <c r="AI4385" s="158">
        <v>67</v>
      </c>
      <c r="AJ4385" s="149"/>
      <c r="AK4385" s="159" t="s">
        <v>274</v>
      </c>
      <c r="AL4385" s="159" t="s">
        <v>274</v>
      </c>
      <c r="AM4385" s="149" t="s">
        <v>274</v>
      </c>
      <c r="AN4385" s="160">
        <v>4</v>
      </c>
      <c r="AO4385" s="149"/>
      <c r="AP4385" s="149" t="s">
        <v>274</v>
      </c>
      <c r="AQ4385" s="149" t="s">
        <v>275</v>
      </c>
      <c r="AR4385" s="158">
        <v>1</v>
      </c>
      <c r="AS4385" s="149" t="s">
        <v>275</v>
      </c>
      <c r="AT4385" s="149" t="s">
        <v>276</v>
      </c>
      <c r="AU4385" s="161">
        <v>1</v>
      </c>
      <c r="AV4385" s="159">
        <v>7551.72</v>
      </c>
      <c r="AW4385" s="159">
        <v>302.07</v>
      </c>
      <c r="AX4385" s="149" t="s">
        <v>274</v>
      </c>
      <c r="AY4385" s="159">
        <v>77.8</v>
      </c>
      <c r="AZ4385" s="159">
        <v>77.8</v>
      </c>
      <c r="BA4385" s="159">
        <v>311.2</v>
      </c>
      <c r="BB4385" s="159">
        <v>4993.44</v>
      </c>
      <c r="BC4385" s="162" t="s">
        <v>274</v>
      </c>
      <c r="BD4385" s="162">
        <v>0</v>
      </c>
      <c r="BE4385" s="159">
        <v>2558.28</v>
      </c>
      <c r="BF4385" s="159">
        <v>2558.28</v>
      </c>
      <c r="BG4385" s="159">
        <v>7551.72</v>
      </c>
    </row>
    <row r="4386" ht="28.05" customHeight="1" spans="1:59">
      <c r="A4386" s="149"/>
      <c r="B4386" s="149"/>
      <c r="C4386" s="149"/>
      <c r="D4386" s="149" t="s">
        <v>3726</v>
      </c>
      <c r="E4386" s="340" t="s">
        <v>18961</v>
      </c>
      <c r="F4386" s="149" t="s">
        <v>3726</v>
      </c>
      <c r="G4386" s="149" t="s">
        <v>18962</v>
      </c>
      <c r="H4386" s="149" t="s">
        <v>17241</v>
      </c>
      <c r="I4386" s="149" t="s">
        <v>18951</v>
      </c>
      <c r="J4386" s="149" t="s">
        <v>18963</v>
      </c>
      <c r="K4386" s="149"/>
      <c r="L4386" s="149" t="s">
        <v>262</v>
      </c>
      <c r="M4386" s="149"/>
      <c r="N4386" s="149" t="s">
        <v>263</v>
      </c>
      <c r="O4386" s="149" t="s">
        <v>214</v>
      </c>
      <c r="P4386" s="149" t="s">
        <v>53</v>
      </c>
      <c r="Q4386" s="149"/>
      <c r="R4386" s="149" t="s">
        <v>18953</v>
      </c>
      <c r="S4386" s="149" t="s">
        <v>3922</v>
      </c>
      <c r="T4386" s="149" t="s">
        <v>18905</v>
      </c>
      <c r="U4386" s="149" t="s">
        <v>267</v>
      </c>
      <c r="V4386" s="149"/>
      <c r="W4386" s="149"/>
      <c r="X4386" s="149" t="s">
        <v>336</v>
      </c>
      <c r="Y4386" s="149"/>
      <c r="Z4386" s="149"/>
      <c r="AA4386" s="149"/>
      <c r="AB4386" s="149" t="s">
        <v>269</v>
      </c>
      <c r="AC4386" s="149" t="s">
        <v>270</v>
      </c>
      <c r="AD4386" s="149" t="s">
        <v>18905</v>
      </c>
      <c r="AE4386" s="149" t="s">
        <v>271</v>
      </c>
      <c r="AF4386" s="149"/>
      <c r="AG4386" s="149" t="s">
        <v>1098</v>
      </c>
      <c r="AH4386" s="149" t="s">
        <v>273</v>
      </c>
      <c r="AI4386" s="158">
        <v>12</v>
      </c>
      <c r="AJ4386" s="149"/>
      <c r="AK4386" s="159" t="s">
        <v>274</v>
      </c>
      <c r="AL4386" s="159" t="s">
        <v>274</v>
      </c>
      <c r="AM4386" s="149" t="s">
        <v>274</v>
      </c>
      <c r="AN4386" s="160">
        <v>4</v>
      </c>
      <c r="AO4386" s="149"/>
      <c r="AP4386" s="149" t="s">
        <v>274</v>
      </c>
      <c r="AQ4386" s="149" t="s">
        <v>275</v>
      </c>
      <c r="AR4386" s="158">
        <v>1</v>
      </c>
      <c r="AS4386" s="149" t="s">
        <v>275</v>
      </c>
      <c r="AT4386" s="149" t="s">
        <v>276</v>
      </c>
      <c r="AU4386" s="161">
        <v>1</v>
      </c>
      <c r="AV4386" s="159">
        <v>3699.12</v>
      </c>
      <c r="AW4386" s="159">
        <v>147.96</v>
      </c>
      <c r="AX4386" s="149" t="s">
        <v>274</v>
      </c>
      <c r="AY4386" s="159">
        <v>36.99</v>
      </c>
      <c r="AZ4386" s="159">
        <v>36.99</v>
      </c>
      <c r="BA4386" s="159">
        <v>147.96</v>
      </c>
      <c r="BB4386" s="159">
        <v>443.88</v>
      </c>
      <c r="BC4386" s="162" t="s">
        <v>274</v>
      </c>
      <c r="BD4386" s="162">
        <v>0</v>
      </c>
      <c r="BE4386" s="159">
        <v>3255.24</v>
      </c>
      <c r="BF4386" s="159">
        <v>3255.24</v>
      </c>
      <c r="BG4386" s="159">
        <v>3699.12</v>
      </c>
    </row>
    <row r="4387" ht="28.05" customHeight="1" spans="1:59">
      <c r="A4387" s="149"/>
      <c r="B4387" s="149"/>
      <c r="C4387" s="149"/>
      <c r="D4387" s="149" t="s">
        <v>3726</v>
      </c>
      <c r="E4387" s="340" t="s">
        <v>18964</v>
      </c>
      <c r="F4387" s="149" t="s">
        <v>3726</v>
      </c>
      <c r="G4387" s="149" t="s">
        <v>18965</v>
      </c>
      <c r="H4387" s="149" t="s">
        <v>6832</v>
      </c>
      <c r="I4387" s="149" t="s">
        <v>18966</v>
      </c>
      <c r="J4387" s="149" t="s">
        <v>18967</v>
      </c>
      <c r="K4387" s="149"/>
      <c r="L4387" s="149" t="s">
        <v>287</v>
      </c>
      <c r="M4387" s="149"/>
      <c r="N4387" s="149" t="s">
        <v>263</v>
      </c>
      <c r="O4387" s="149" t="s">
        <v>214</v>
      </c>
      <c r="P4387" s="149" t="s">
        <v>53</v>
      </c>
      <c r="Q4387" s="149"/>
      <c r="R4387" s="149" t="s">
        <v>3831</v>
      </c>
      <c r="S4387" s="149" t="s">
        <v>4406</v>
      </c>
      <c r="T4387" s="149" t="s">
        <v>3809</v>
      </c>
      <c r="U4387" s="149" t="s">
        <v>267</v>
      </c>
      <c r="V4387" s="149"/>
      <c r="W4387" s="149"/>
      <c r="X4387" s="149" t="s">
        <v>336</v>
      </c>
      <c r="Y4387" s="149"/>
      <c r="Z4387" s="149"/>
      <c r="AA4387" s="149"/>
      <c r="AB4387" s="149" t="s">
        <v>269</v>
      </c>
      <c r="AC4387" s="149" t="s">
        <v>270</v>
      </c>
      <c r="AD4387" s="149" t="s">
        <v>3809</v>
      </c>
      <c r="AE4387" s="149" t="s">
        <v>271</v>
      </c>
      <c r="AF4387" s="149"/>
      <c r="AG4387" s="149" t="s">
        <v>1098</v>
      </c>
      <c r="AH4387" s="149" t="s">
        <v>273</v>
      </c>
      <c r="AI4387" s="158">
        <v>56</v>
      </c>
      <c r="AJ4387" s="149"/>
      <c r="AK4387" s="159" t="s">
        <v>274</v>
      </c>
      <c r="AL4387" s="159" t="s">
        <v>274</v>
      </c>
      <c r="AM4387" s="149" t="s">
        <v>274</v>
      </c>
      <c r="AN4387" s="160">
        <v>4</v>
      </c>
      <c r="AO4387" s="149"/>
      <c r="AP4387" s="149" t="s">
        <v>274</v>
      </c>
      <c r="AQ4387" s="149" t="s">
        <v>275</v>
      </c>
      <c r="AR4387" s="158">
        <v>1</v>
      </c>
      <c r="AS4387" s="149" t="s">
        <v>275</v>
      </c>
      <c r="AT4387" s="149" t="s">
        <v>276</v>
      </c>
      <c r="AU4387" s="161">
        <v>1</v>
      </c>
      <c r="AV4387" s="159">
        <v>17699.12</v>
      </c>
      <c r="AW4387" s="159">
        <v>707.96</v>
      </c>
      <c r="AX4387" s="149" t="s">
        <v>274</v>
      </c>
      <c r="AY4387" s="159">
        <v>176.99</v>
      </c>
      <c r="AZ4387" s="159">
        <v>176.99</v>
      </c>
      <c r="BA4387" s="159">
        <v>707.96</v>
      </c>
      <c r="BB4387" s="159">
        <v>9911.44</v>
      </c>
      <c r="BC4387" s="162" t="s">
        <v>274</v>
      </c>
      <c r="BD4387" s="162">
        <v>0</v>
      </c>
      <c r="BE4387" s="159">
        <v>7787.68</v>
      </c>
      <c r="BF4387" s="159">
        <v>7787.68</v>
      </c>
      <c r="BG4387" s="159">
        <v>17699.12</v>
      </c>
    </row>
    <row r="4388" ht="28.05" customHeight="1" spans="1:59">
      <c r="A4388" s="149"/>
      <c r="B4388" s="149"/>
      <c r="C4388" s="149"/>
      <c r="D4388" s="149" t="s">
        <v>3726</v>
      </c>
      <c r="E4388" s="340" t="s">
        <v>18968</v>
      </c>
      <c r="F4388" s="149" t="s">
        <v>3726</v>
      </c>
      <c r="G4388" s="149" t="s">
        <v>18969</v>
      </c>
      <c r="H4388" s="149" t="s">
        <v>18922</v>
      </c>
      <c r="I4388" s="149" t="s">
        <v>13987</v>
      </c>
      <c r="J4388" s="149" t="s">
        <v>18970</v>
      </c>
      <c r="K4388" s="149"/>
      <c r="L4388" s="149" t="s">
        <v>287</v>
      </c>
      <c r="M4388" s="149"/>
      <c r="N4388" s="149" t="s">
        <v>263</v>
      </c>
      <c r="O4388" s="149" t="s">
        <v>214</v>
      </c>
      <c r="P4388" s="149" t="s">
        <v>53</v>
      </c>
      <c r="Q4388" s="149"/>
      <c r="R4388" s="149" t="s">
        <v>3921</v>
      </c>
      <c r="S4388" s="149" t="s">
        <v>6016</v>
      </c>
      <c r="T4388" s="149" t="s">
        <v>3699</v>
      </c>
      <c r="U4388" s="149" t="s">
        <v>267</v>
      </c>
      <c r="V4388" s="149"/>
      <c r="W4388" s="149"/>
      <c r="X4388" s="149" t="s">
        <v>336</v>
      </c>
      <c r="Y4388" s="149"/>
      <c r="Z4388" s="149"/>
      <c r="AA4388" s="149"/>
      <c r="AB4388" s="149" t="s">
        <v>269</v>
      </c>
      <c r="AC4388" s="149" t="s">
        <v>270</v>
      </c>
      <c r="AD4388" s="149" t="s">
        <v>3699</v>
      </c>
      <c r="AE4388" s="149" t="s">
        <v>271</v>
      </c>
      <c r="AF4388" s="149"/>
      <c r="AG4388" s="149" t="s">
        <v>1098</v>
      </c>
      <c r="AH4388" s="149" t="s">
        <v>273</v>
      </c>
      <c r="AI4388" s="158">
        <v>67</v>
      </c>
      <c r="AJ4388" s="149"/>
      <c r="AK4388" s="159" t="s">
        <v>274</v>
      </c>
      <c r="AL4388" s="159" t="s">
        <v>274</v>
      </c>
      <c r="AM4388" s="149" t="s">
        <v>274</v>
      </c>
      <c r="AN4388" s="160">
        <v>4</v>
      </c>
      <c r="AO4388" s="149"/>
      <c r="AP4388" s="149" t="s">
        <v>274</v>
      </c>
      <c r="AQ4388" s="149" t="s">
        <v>275</v>
      </c>
      <c r="AR4388" s="158">
        <v>1</v>
      </c>
      <c r="AS4388" s="149" t="s">
        <v>275</v>
      </c>
      <c r="AT4388" s="149" t="s">
        <v>276</v>
      </c>
      <c r="AU4388" s="161">
        <v>1</v>
      </c>
      <c r="AV4388" s="159">
        <v>7551.72</v>
      </c>
      <c r="AW4388" s="159">
        <v>302.07</v>
      </c>
      <c r="AX4388" s="149" t="s">
        <v>274</v>
      </c>
      <c r="AY4388" s="159">
        <v>77.8</v>
      </c>
      <c r="AZ4388" s="159">
        <v>77.8</v>
      </c>
      <c r="BA4388" s="159">
        <v>311.2</v>
      </c>
      <c r="BB4388" s="159">
        <v>4993.44</v>
      </c>
      <c r="BC4388" s="162" t="s">
        <v>274</v>
      </c>
      <c r="BD4388" s="162">
        <v>0</v>
      </c>
      <c r="BE4388" s="159">
        <v>2558.28</v>
      </c>
      <c r="BF4388" s="159">
        <v>2558.28</v>
      </c>
      <c r="BG4388" s="159">
        <v>7551.72</v>
      </c>
    </row>
    <row r="4389" ht="28.05" customHeight="1" spans="1:59">
      <c r="A4389" s="149"/>
      <c r="B4389" s="149"/>
      <c r="C4389" s="149"/>
      <c r="D4389" s="149" t="s">
        <v>3726</v>
      </c>
      <c r="E4389" s="340" t="s">
        <v>18971</v>
      </c>
      <c r="F4389" s="149" t="s">
        <v>3726</v>
      </c>
      <c r="G4389" s="149" t="s">
        <v>18972</v>
      </c>
      <c r="H4389" s="149" t="s">
        <v>18973</v>
      </c>
      <c r="I4389" s="149" t="s">
        <v>8459</v>
      </c>
      <c r="J4389" s="149" t="s">
        <v>18974</v>
      </c>
      <c r="K4389" s="149"/>
      <c r="L4389" s="149" t="s">
        <v>287</v>
      </c>
      <c r="M4389" s="149"/>
      <c r="N4389" s="149" t="s">
        <v>263</v>
      </c>
      <c r="O4389" s="149" t="s">
        <v>214</v>
      </c>
      <c r="P4389" s="149" t="s">
        <v>53</v>
      </c>
      <c r="Q4389" s="149"/>
      <c r="R4389" s="149" t="s">
        <v>18897</v>
      </c>
      <c r="S4389" s="149" t="s">
        <v>4928</v>
      </c>
      <c r="T4389" s="149" t="s">
        <v>18750</v>
      </c>
      <c r="U4389" s="149" t="s">
        <v>267</v>
      </c>
      <c r="V4389" s="149"/>
      <c r="W4389" s="149"/>
      <c r="X4389" s="149" t="s">
        <v>268</v>
      </c>
      <c r="Y4389" s="149"/>
      <c r="Z4389" s="149"/>
      <c r="AA4389" s="149"/>
      <c r="AB4389" s="149" t="s">
        <v>269</v>
      </c>
      <c r="AC4389" s="149" t="s">
        <v>270</v>
      </c>
      <c r="AD4389" s="149" t="s">
        <v>18750</v>
      </c>
      <c r="AE4389" s="149" t="s">
        <v>271</v>
      </c>
      <c r="AF4389" s="149"/>
      <c r="AG4389" s="149" t="s">
        <v>1098</v>
      </c>
      <c r="AH4389" s="149" t="s">
        <v>273</v>
      </c>
      <c r="AI4389" s="158">
        <v>90</v>
      </c>
      <c r="AJ4389" s="149"/>
      <c r="AK4389" s="159" t="s">
        <v>274</v>
      </c>
      <c r="AL4389" s="159" t="s">
        <v>274</v>
      </c>
      <c r="AM4389" s="149" t="s">
        <v>274</v>
      </c>
      <c r="AN4389" s="160">
        <v>4</v>
      </c>
      <c r="AO4389" s="149"/>
      <c r="AP4389" s="149" t="s">
        <v>274</v>
      </c>
      <c r="AQ4389" s="149" t="s">
        <v>275</v>
      </c>
      <c r="AR4389" s="158">
        <v>1</v>
      </c>
      <c r="AS4389" s="149" t="s">
        <v>275</v>
      </c>
      <c r="AT4389" s="149" t="s">
        <v>276</v>
      </c>
      <c r="AU4389" s="161">
        <v>1</v>
      </c>
      <c r="AV4389" s="159">
        <v>6896.55</v>
      </c>
      <c r="AW4389" s="159">
        <v>275.86</v>
      </c>
      <c r="AX4389" s="149" t="s">
        <v>274</v>
      </c>
      <c r="AY4389" s="159">
        <v>75.82</v>
      </c>
      <c r="AZ4389" s="159">
        <v>75.82</v>
      </c>
      <c r="BA4389" s="159">
        <v>303.29</v>
      </c>
      <c r="BB4389" s="159">
        <v>6165.74</v>
      </c>
      <c r="BC4389" s="162" t="s">
        <v>274</v>
      </c>
      <c r="BD4389" s="162">
        <v>0</v>
      </c>
      <c r="BE4389" s="159">
        <v>730.81</v>
      </c>
      <c r="BF4389" s="159">
        <v>730.81</v>
      </c>
      <c r="BG4389" s="159">
        <v>6896.55</v>
      </c>
    </row>
    <row r="4390" ht="28.05" customHeight="1" spans="1:59">
      <c r="A4390" s="149"/>
      <c r="B4390" s="149"/>
      <c r="C4390" s="149"/>
      <c r="D4390" s="149" t="s">
        <v>3726</v>
      </c>
      <c r="E4390" s="340" t="s">
        <v>18975</v>
      </c>
      <c r="F4390" s="149" t="s">
        <v>3726</v>
      </c>
      <c r="G4390" s="149" t="s">
        <v>18976</v>
      </c>
      <c r="H4390" s="149" t="s">
        <v>18977</v>
      </c>
      <c r="I4390" s="149" t="s">
        <v>6296</v>
      </c>
      <c r="J4390" s="149" t="s">
        <v>18978</v>
      </c>
      <c r="K4390" s="149"/>
      <c r="L4390" s="149" t="s">
        <v>287</v>
      </c>
      <c r="M4390" s="149"/>
      <c r="N4390" s="149" t="s">
        <v>263</v>
      </c>
      <c r="O4390" s="149" t="s">
        <v>214</v>
      </c>
      <c r="P4390" s="149" t="s">
        <v>53</v>
      </c>
      <c r="Q4390" s="149"/>
      <c r="R4390" s="149" t="s">
        <v>18897</v>
      </c>
      <c r="S4390" s="149" t="s">
        <v>4928</v>
      </c>
      <c r="T4390" s="149" t="s">
        <v>18750</v>
      </c>
      <c r="U4390" s="149" t="s">
        <v>267</v>
      </c>
      <c r="V4390" s="149"/>
      <c r="W4390" s="149"/>
      <c r="X4390" s="149" t="s">
        <v>268</v>
      </c>
      <c r="Y4390" s="149"/>
      <c r="Z4390" s="149"/>
      <c r="AA4390" s="149"/>
      <c r="AB4390" s="149" t="s">
        <v>269</v>
      </c>
      <c r="AC4390" s="149" t="s">
        <v>270</v>
      </c>
      <c r="AD4390" s="149" t="s">
        <v>18750</v>
      </c>
      <c r="AE4390" s="149" t="s">
        <v>271</v>
      </c>
      <c r="AF4390" s="149"/>
      <c r="AG4390" s="149" t="s">
        <v>1098</v>
      </c>
      <c r="AH4390" s="149" t="s">
        <v>273</v>
      </c>
      <c r="AI4390" s="158">
        <v>90</v>
      </c>
      <c r="AJ4390" s="149"/>
      <c r="AK4390" s="159" t="s">
        <v>274</v>
      </c>
      <c r="AL4390" s="159" t="s">
        <v>274</v>
      </c>
      <c r="AM4390" s="149" t="s">
        <v>274</v>
      </c>
      <c r="AN4390" s="160">
        <v>4</v>
      </c>
      <c r="AO4390" s="149"/>
      <c r="AP4390" s="149" t="s">
        <v>274</v>
      </c>
      <c r="AQ4390" s="149" t="s">
        <v>275</v>
      </c>
      <c r="AR4390" s="158">
        <v>1</v>
      </c>
      <c r="AS4390" s="149" t="s">
        <v>275</v>
      </c>
      <c r="AT4390" s="149" t="s">
        <v>276</v>
      </c>
      <c r="AU4390" s="161">
        <v>1</v>
      </c>
      <c r="AV4390" s="159">
        <v>8620.69</v>
      </c>
      <c r="AW4390" s="159">
        <v>344.83</v>
      </c>
      <c r="AX4390" s="149" t="s">
        <v>274</v>
      </c>
      <c r="AY4390" s="159">
        <v>94.8</v>
      </c>
      <c r="AZ4390" s="159">
        <v>94.8</v>
      </c>
      <c r="BA4390" s="159">
        <v>379.2</v>
      </c>
      <c r="BB4390" s="159">
        <v>7707.05</v>
      </c>
      <c r="BC4390" s="162" t="s">
        <v>274</v>
      </c>
      <c r="BD4390" s="162">
        <v>0</v>
      </c>
      <c r="BE4390" s="159">
        <v>913.64</v>
      </c>
      <c r="BF4390" s="159">
        <v>913.64</v>
      </c>
      <c r="BG4390" s="159">
        <v>8620.69</v>
      </c>
    </row>
    <row r="4391" ht="28.05" customHeight="1" spans="1:59">
      <c r="A4391" s="149"/>
      <c r="B4391" s="149"/>
      <c r="C4391" s="149"/>
      <c r="D4391" s="149" t="s">
        <v>3726</v>
      </c>
      <c r="E4391" s="340" t="s">
        <v>18979</v>
      </c>
      <c r="F4391" s="149" t="s">
        <v>3726</v>
      </c>
      <c r="G4391" s="149" t="s">
        <v>18980</v>
      </c>
      <c r="H4391" s="149" t="s">
        <v>6832</v>
      </c>
      <c r="I4391" s="149" t="s">
        <v>18966</v>
      </c>
      <c r="J4391" s="149" t="s">
        <v>18981</v>
      </c>
      <c r="K4391" s="149"/>
      <c r="L4391" s="149" t="s">
        <v>287</v>
      </c>
      <c r="M4391" s="149"/>
      <c r="N4391" s="149" t="s">
        <v>263</v>
      </c>
      <c r="O4391" s="149" t="s">
        <v>214</v>
      </c>
      <c r="P4391" s="149" t="s">
        <v>53</v>
      </c>
      <c r="Q4391" s="149"/>
      <c r="R4391" s="149" t="s">
        <v>3831</v>
      </c>
      <c r="S4391" s="149" t="s">
        <v>4406</v>
      </c>
      <c r="T4391" s="149" t="s">
        <v>3809</v>
      </c>
      <c r="U4391" s="149" t="s">
        <v>267</v>
      </c>
      <c r="V4391" s="149"/>
      <c r="W4391" s="149"/>
      <c r="X4391" s="149" t="s">
        <v>336</v>
      </c>
      <c r="Y4391" s="149"/>
      <c r="Z4391" s="149"/>
      <c r="AA4391" s="149"/>
      <c r="AB4391" s="149" t="s">
        <v>269</v>
      </c>
      <c r="AC4391" s="149" t="s">
        <v>270</v>
      </c>
      <c r="AD4391" s="149" t="s">
        <v>3809</v>
      </c>
      <c r="AE4391" s="149" t="s">
        <v>271</v>
      </c>
      <c r="AF4391" s="149"/>
      <c r="AG4391" s="149" t="s">
        <v>1098</v>
      </c>
      <c r="AH4391" s="149" t="s">
        <v>273</v>
      </c>
      <c r="AI4391" s="158">
        <v>56</v>
      </c>
      <c r="AJ4391" s="149"/>
      <c r="AK4391" s="159" t="s">
        <v>274</v>
      </c>
      <c r="AL4391" s="159" t="s">
        <v>274</v>
      </c>
      <c r="AM4391" s="149" t="s">
        <v>274</v>
      </c>
      <c r="AN4391" s="160">
        <v>4</v>
      </c>
      <c r="AO4391" s="149"/>
      <c r="AP4391" s="149" t="s">
        <v>274</v>
      </c>
      <c r="AQ4391" s="149" t="s">
        <v>275</v>
      </c>
      <c r="AR4391" s="158">
        <v>1</v>
      </c>
      <c r="AS4391" s="149" t="s">
        <v>275</v>
      </c>
      <c r="AT4391" s="149" t="s">
        <v>276</v>
      </c>
      <c r="AU4391" s="161">
        <v>1</v>
      </c>
      <c r="AV4391" s="159">
        <v>17699.12</v>
      </c>
      <c r="AW4391" s="159">
        <v>707.96</v>
      </c>
      <c r="AX4391" s="149" t="s">
        <v>274</v>
      </c>
      <c r="AY4391" s="159">
        <v>176.99</v>
      </c>
      <c r="AZ4391" s="159">
        <v>176.99</v>
      </c>
      <c r="BA4391" s="159">
        <v>707.96</v>
      </c>
      <c r="BB4391" s="159">
        <v>9911.44</v>
      </c>
      <c r="BC4391" s="162" t="s">
        <v>274</v>
      </c>
      <c r="BD4391" s="162">
        <v>0</v>
      </c>
      <c r="BE4391" s="159">
        <v>7787.68</v>
      </c>
      <c r="BF4391" s="159">
        <v>7787.68</v>
      </c>
      <c r="BG4391" s="159">
        <v>17699.12</v>
      </c>
    </row>
    <row r="4392" ht="28.05" customHeight="1" spans="1:59">
      <c r="A4392" s="149"/>
      <c r="B4392" s="149"/>
      <c r="C4392" s="149"/>
      <c r="D4392" s="149" t="s">
        <v>3726</v>
      </c>
      <c r="E4392" s="340" t="s">
        <v>18982</v>
      </c>
      <c r="F4392" s="149" t="s">
        <v>3726</v>
      </c>
      <c r="G4392" s="149" t="s">
        <v>18983</v>
      </c>
      <c r="H4392" s="149" t="s">
        <v>18984</v>
      </c>
      <c r="I4392" s="149" t="s">
        <v>5310</v>
      </c>
      <c r="J4392" s="149" t="s">
        <v>18985</v>
      </c>
      <c r="K4392" s="149"/>
      <c r="L4392" s="149" t="s">
        <v>287</v>
      </c>
      <c r="M4392" s="149"/>
      <c r="N4392" s="149" t="s">
        <v>263</v>
      </c>
      <c r="O4392" s="149" t="s">
        <v>214</v>
      </c>
      <c r="P4392" s="149" t="s">
        <v>53</v>
      </c>
      <c r="Q4392" s="149"/>
      <c r="R4392" s="149" t="s">
        <v>3952</v>
      </c>
      <c r="S4392" s="149" t="s">
        <v>6016</v>
      </c>
      <c r="T4392" s="149" t="s">
        <v>3699</v>
      </c>
      <c r="U4392" s="149" t="s">
        <v>267</v>
      </c>
      <c r="V4392" s="149"/>
      <c r="W4392" s="149"/>
      <c r="X4392" s="149" t="s">
        <v>336</v>
      </c>
      <c r="Y4392" s="149"/>
      <c r="Z4392" s="149"/>
      <c r="AA4392" s="149"/>
      <c r="AB4392" s="149" t="s">
        <v>269</v>
      </c>
      <c r="AC4392" s="149" t="s">
        <v>270</v>
      </c>
      <c r="AD4392" s="149" t="s">
        <v>3699</v>
      </c>
      <c r="AE4392" s="149" t="s">
        <v>271</v>
      </c>
      <c r="AF4392" s="149"/>
      <c r="AG4392" s="149" t="s">
        <v>1098</v>
      </c>
      <c r="AH4392" s="149" t="s">
        <v>273</v>
      </c>
      <c r="AI4392" s="158">
        <v>67</v>
      </c>
      <c r="AJ4392" s="149"/>
      <c r="AK4392" s="159" t="s">
        <v>274</v>
      </c>
      <c r="AL4392" s="159" t="s">
        <v>274</v>
      </c>
      <c r="AM4392" s="149" t="s">
        <v>274</v>
      </c>
      <c r="AN4392" s="160">
        <v>4</v>
      </c>
      <c r="AO4392" s="149"/>
      <c r="AP4392" s="149" t="s">
        <v>274</v>
      </c>
      <c r="AQ4392" s="149" t="s">
        <v>275</v>
      </c>
      <c r="AR4392" s="158">
        <v>1</v>
      </c>
      <c r="AS4392" s="149" t="s">
        <v>275</v>
      </c>
      <c r="AT4392" s="149" t="s">
        <v>276</v>
      </c>
      <c r="AU4392" s="161">
        <v>1</v>
      </c>
      <c r="AV4392" s="159">
        <v>14827.59</v>
      </c>
      <c r="AW4392" s="159">
        <v>593.1</v>
      </c>
      <c r="AX4392" s="149" t="s">
        <v>274</v>
      </c>
      <c r="AY4392" s="159">
        <v>152.76</v>
      </c>
      <c r="AZ4392" s="159">
        <v>152.76</v>
      </c>
      <c r="BA4392" s="159">
        <v>611.04</v>
      </c>
      <c r="BB4392" s="159">
        <v>9804.4</v>
      </c>
      <c r="BC4392" s="162" t="s">
        <v>274</v>
      </c>
      <c r="BD4392" s="162">
        <v>0</v>
      </c>
      <c r="BE4392" s="159">
        <v>5023.19</v>
      </c>
      <c r="BF4392" s="159">
        <v>5023.19</v>
      </c>
      <c r="BG4392" s="159">
        <v>14827.59</v>
      </c>
    </row>
    <row r="4393" ht="28.05" customHeight="1" spans="1:59">
      <c r="A4393" s="149"/>
      <c r="B4393" s="149"/>
      <c r="C4393" s="149"/>
      <c r="D4393" s="149" t="s">
        <v>3726</v>
      </c>
      <c r="E4393" s="340" t="s">
        <v>18986</v>
      </c>
      <c r="F4393" s="149" t="s">
        <v>3726</v>
      </c>
      <c r="G4393" s="149" t="s">
        <v>18987</v>
      </c>
      <c r="H4393" s="149" t="s">
        <v>18922</v>
      </c>
      <c r="I4393" s="149" t="s">
        <v>13987</v>
      </c>
      <c r="J4393" s="149" t="s">
        <v>18988</v>
      </c>
      <c r="K4393" s="149"/>
      <c r="L4393" s="149" t="s">
        <v>287</v>
      </c>
      <c r="M4393" s="149"/>
      <c r="N4393" s="149" t="s">
        <v>263</v>
      </c>
      <c r="O4393" s="149" t="s">
        <v>214</v>
      </c>
      <c r="P4393" s="149" t="s">
        <v>53</v>
      </c>
      <c r="Q4393" s="149"/>
      <c r="R4393" s="149" t="s">
        <v>3921</v>
      </c>
      <c r="S4393" s="149" t="s">
        <v>6016</v>
      </c>
      <c r="T4393" s="149" t="s">
        <v>3699</v>
      </c>
      <c r="U4393" s="149" t="s">
        <v>267</v>
      </c>
      <c r="V4393" s="149"/>
      <c r="W4393" s="149"/>
      <c r="X4393" s="149" t="s">
        <v>336</v>
      </c>
      <c r="Y4393" s="149"/>
      <c r="Z4393" s="149"/>
      <c r="AA4393" s="149"/>
      <c r="AB4393" s="149" t="s">
        <v>269</v>
      </c>
      <c r="AC4393" s="149" t="s">
        <v>270</v>
      </c>
      <c r="AD4393" s="149" t="s">
        <v>3699</v>
      </c>
      <c r="AE4393" s="149" t="s">
        <v>271</v>
      </c>
      <c r="AF4393" s="149"/>
      <c r="AG4393" s="149" t="s">
        <v>1098</v>
      </c>
      <c r="AH4393" s="149" t="s">
        <v>273</v>
      </c>
      <c r="AI4393" s="158">
        <v>67</v>
      </c>
      <c r="AJ4393" s="149"/>
      <c r="AK4393" s="159" t="s">
        <v>274</v>
      </c>
      <c r="AL4393" s="159" t="s">
        <v>274</v>
      </c>
      <c r="AM4393" s="149" t="s">
        <v>274</v>
      </c>
      <c r="AN4393" s="160">
        <v>4</v>
      </c>
      <c r="AO4393" s="149"/>
      <c r="AP4393" s="149" t="s">
        <v>274</v>
      </c>
      <c r="AQ4393" s="149" t="s">
        <v>275</v>
      </c>
      <c r="AR4393" s="158">
        <v>1</v>
      </c>
      <c r="AS4393" s="149" t="s">
        <v>275</v>
      </c>
      <c r="AT4393" s="149" t="s">
        <v>276</v>
      </c>
      <c r="AU4393" s="161">
        <v>1</v>
      </c>
      <c r="AV4393" s="159">
        <v>7551.72</v>
      </c>
      <c r="AW4393" s="159">
        <v>302.07</v>
      </c>
      <c r="AX4393" s="149" t="s">
        <v>274</v>
      </c>
      <c r="AY4393" s="159">
        <v>77.8</v>
      </c>
      <c r="AZ4393" s="159">
        <v>77.8</v>
      </c>
      <c r="BA4393" s="159">
        <v>311.2</v>
      </c>
      <c r="BB4393" s="159">
        <v>4993.44</v>
      </c>
      <c r="BC4393" s="162" t="s">
        <v>274</v>
      </c>
      <c r="BD4393" s="162">
        <v>0</v>
      </c>
      <c r="BE4393" s="159">
        <v>2558.28</v>
      </c>
      <c r="BF4393" s="159">
        <v>2558.28</v>
      </c>
      <c r="BG4393" s="159">
        <v>7551.72</v>
      </c>
    </row>
    <row r="4394" ht="28.05" customHeight="1" spans="1:59">
      <c r="A4394" s="149"/>
      <c r="B4394" s="149"/>
      <c r="C4394" s="149"/>
      <c r="D4394" s="149" t="s">
        <v>3726</v>
      </c>
      <c r="E4394" s="340" t="s">
        <v>18989</v>
      </c>
      <c r="F4394" s="149" t="s">
        <v>3726</v>
      </c>
      <c r="G4394" s="149" t="s">
        <v>18990</v>
      </c>
      <c r="H4394" s="149" t="s">
        <v>18984</v>
      </c>
      <c r="I4394" s="149" t="s">
        <v>5310</v>
      </c>
      <c r="J4394" s="149" t="s">
        <v>18991</v>
      </c>
      <c r="K4394" s="149"/>
      <c r="L4394" s="149" t="s">
        <v>287</v>
      </c>
      <c r="M4394" s="149"/>
      <c r="N4394" s="149" t="s">
        <v>263</v>
      </c>
      <c r="O4394" s="149" t="s">
        <v>214</v>
      </c>
      <c r="P4394" s="149" t="s">
        <v>53</v>
      </c>
      <c r="Q4394" s="149"/>
      <c r="R4394" s="149" t="s">
        <v>3952</v>
      </c>
      <c r="S4394" s="149" t="s">
        <v>6016</v>
      </c>
      <c r="T4394" s="149" t="s">
        <v>3699</v>
      </c>
      <c r="U4394" s="149" t="s">
        <v>267</v>
      </c>
      <c r="V4394" s="149"/>
      <c r="W4394" s="149"/>
      <c r="X4394" s="149" t="s">
        <v>336</v>
      </c>
      <c r="Y4394" s="149"/>
      <c r="Z4394" s="149"/>
      <c r="AA4394" s="149"/>
      <c r="AB4394" s="149" t="s">
        <v>269</v>
      </c>
      <c r="AC4394" s="149" t="s">
        <v>270</v>
      </c>
      <c r="AD4394" s="149" t="s">
        <v>3699</v>
      </c>
      <c r="AE4394" s="149" t="s">
        <v>271</v>
      </c>
      <c r="AF4394" s="149"/>
      <c r="AG4394" s="149" t="s">
        <v>1098</v>
      </c>
      <c r="AH4394" s="149" t="s">
        <v>273</v>
      </c>
      <c r="AI4394" s="158">
        <v>67</v>
      </c>
      <c r="AJ4394" s="149"/>
      <c r="AK4394" s="159" t="s">
        <v>274</v>
      </c>
      <c r="AL4394" s="159" t="s">
        <v>274</v>
      </c>
      <c r="AM4394" s="149" t="s">
        <v>274</v>
      </c>
      <c r="AN4394" s="160">
        <v>4</v>
      </c>
      <c r="AO4394" s="149"/>
      <c r="AP4394" s="149" t="s">
        <v>274</v>
      </c>
      <c r="AQ4394" s="149" t="s">
        <v>275</v>
      </c>
      <c r="AR4394" s="158">
        <v>1</v>
      </c>
      <c r="AS4394" s="149" t="s">
        <v>275</v>
      </c>
      <c r="AT4394" s="149" t="s">
        <v>276</v>
      </c>
      <c r="AU4394" s="161">
        <v>1</v>
      </c>
      <c r="AV4394" s="159">
        <v>14827.59</v>
      </c>
      <c r="AW4394" s="159">
        <v>593.1</v>
      </c>
      <c r="AX4394" s="149" t="s">
        <v>274</v>
      </c>
      <c r="AY4394" s="159">
        <v>152.76</v>
      </c>
      <c r="AZ4394" s="159">
        <v>152.76</v>
      </c>
      <c r="BA4394" s="159">
        <v>611.04</v>
      </c>
      <c r="BB4394" s="159">
        <v>9804.4</v>
      </c>
      <c r="BC4394" s="162" t="s">
        <v>274</v>
      </c>
      <c r="BD4394" s="162">
        <v>0</v>
      </c>
      <c r="BE4394" s="159">
        <v>5023.19</v>
      </c>
      <c r="BF4394" s="159">
        <v>5023.19</v>
      </c>
      <c r="BG4394" s="159">
        <v>14827.59</v>
      </c>
    </row>
    <row r="4395" ht="28.05" customHeight="1" spans="1:59">
      <c r="A4395" s="149"/>
      <c r="B4395" s="149"/>
      <c r="C4395" s="149"/>
      <c r="D4395" s="149" t="s">
        <v>3726</v>
      </c>
      <c r="E4395" s="340" t="s">
        <v>18992</v>
      </c>
      <c r="F4395" s="149" t="s">
        <v>3726</v>
      </c>
      <c r="G4395" s="149" t="s">
        <v>18993</v>
      </c>
      <c r="H4395" s="149" t="s">
        <v>18984</v>
      </c>
      <c r="I4395" s="149" t="s">
        <v>5310</v>
      </c>
      <c r="J4395" s="149" t="s">
        <v>18994</v>
      </c>
      <c r="K4395" s="149"/>
      <c r="L4395" s="149" t="s">
        <v>287</v>
      </c>
      <c r="M4395" s="149"/>
      <c r="N4395" s="149" t="s">
        <v>263</v>
      </c>
      <c r="O4395" s="149" t="s">
        <v>214</v>
      </c>
      <c r="P4395" s="149" t="s">
        <v>53</v>
      </c>
      <c r="Q4395" s="149"/>
      <c r="R4395" s="149" t="s">
        <v>3952</v>
      </c>
      <c r="S4395" s="149" t="s">
        <v>6016</v>
      </c>
      <c r="T4395" s="149" t="s">
        <v>3699</v>
      </c>
      <c r="U4395" s="149" t="s">
        <v>267</v>
      </c>
      <c r="V4395" s="149"/>
      <c r="W4395" s="149"/>
      <c r="X4395" s="149" t="s">
        <v>336</v>
      </c>
      <c r="Y4395" s="149"/>
      <c r="Z4395" s="149"/>
      <c r="AA4395" s="149"/>
      <c r="AB4395" s="149" t="s">
        <v>269</v>
      </c>
      <c r="AC4395" s="149" t="s">
        <v>270</v>
      </c>
      <c r="AD4395" s="149" t="s">
        <v>3699</v>
      </c>
      <c r="AE4395" s="149" t="s">
        <v>271</v>
      </c>
      <c r="AF4395" s="149"/>
      <c r="AG4395" s="149" t="s">
        <v>1098</v>
      </c>
      <c r="AH4395" s="149" t="s">
        <v>273</v>
      </c>
      <c r="AI4395" s="158">
        <v>67</v>
      </c>
      <c r="AJ4395" s="149"/>
      <c r="AK4395" s="159" t="s">
        <v>274</v>
      </c>
      <c r="AL4395" s="159" t="s">
        <v>274</v>
      </c>
      <c r="AM4395" s="149" t="s">
        <v>274</v>
      </c>
      <c r="AN4395" s="160">
        <v>4</v>
      </c>
      <c r="AO4395" s="149"/>
      <c r="AP4395" s="149" t="s">
        <v>274</v>
      </c>
      <c r="AQ4395" s="149" t="s">
        <v>275</v>
      </c>
      <c r="AR4395" s="158">
        <v>1</v>
      </c>
      <c r="AS4395" s="149" t="s">
        <v>275</v>
      </c>
      <c r="AT4395" s="149" t="s">
        <v>276</v>
      </c>
      <c r="AU4395" s="161">
        <v>1</v>
      </c>
      <c r="AV4395" s="159">
        <v>14827.59</v>
      </c>
      <c r="AW4395" s="159">
        <v>593.1</v>
      </c>
      <c r="AX4395" s="149" t="s">
        <v>274</v>
      </c>
      <c r="AY4395" s="159">
        <v>152.76</v>
      </c>
      <c r="AZ4395" s="159">
        <v>152.76</v>
      </c>
      <c r="BA4395" s="159">
        <v>611.04</v>
      </c>
      <c r="BB4395" s="159">
        <v>9804.4</v>
      </c>
      <c r="BC4395" s="162" t="s">
        <v>274</v>
      </c>
      <c r="BD4395" s="162">
        <v>0</v>
      </c>
      <c r="BE4395" s="159">
        <v>5023.19</v>
      </c>
      <c r="BF4395" s="159">
        <v>5023.19</v>
      </c>
      <c r="BG4395" s="159">
        <v>14827.59</v>
      </c>
    </row>
    <row r="4396" ht="28.05" customHeight="1" spans="1:59">
      <c r="A4396" s="149"/>
      <c r="B4396" s="149"/>
      <c r="C4396" s="149"/>
      <c r="D4396" s="149" t="s">
        <v>3726</v>
      </c>
      <c r="E4396" s="340" t="s">
        <v>18995</v>
      </c>
      <c r="F4396" s="149" t="s">
        <v>3726</v>
      </c>
      <c r="G4396" s="149" t="s">
        <v>18996</v>
      </c>
      <c r="H4396" s="149" t="s">
        <v>6832</v>
      </c>
      <c r="I4396" s="149" t="s">
        <v>18966</v>
      </c>
      <c r="J4396" s="149" t="s">
        <v>18997</v>
      </c>
      <c r="K4396" s="149"/>
      <c r="L4396" s="149" t="s">
        <v>287</v>
      </c>
      <c r="M4396" s="149"/>
      <c r="N4396" s="149" t="s">
        <v>263</v>
      </c>
      <c r="O4396" s="149" t="s">
        <v>214</v>
      </c>
      <c r="P4396" s="149" t="s">
        <v>53</v>
      </c>
      <c r="Q4396" s="149"/>
      <c r="R4396" s="149" t="s">
        <v>3831</v>
      </c>
      <c r="S4396" s="149" t="s">
        <v>4406</v>
      </c>
      <c r="T4396" s="149" t="s">
        <v>3809</v>
      </c>
      <c r="U4396" s="149" t="s">
        <v>267</v>
      </c>
      <c r="V4396" s="149"/>
      <c r="W4396" s="149"/>
      <c r="X4396" s="149" t="s">
        <v>336</v>
      </c>
      <c r="Y4396" s="149"/>
      <c r="Z4396" s="149"/>
      <c r="AA4396" s="149"/>
      <c r="AB4396" s="149" t="s">
        <v>269</v>
      </c>
      <c r="AC4396" s="149" t="s">
        <v>270</v>
      </c>
      <c r="AD4396" s="149" t="s">
        <v>3809</v>
      </c>
      <c r="AE4396" s="149" t="s">
        <v>271</v>
      </c>
      <c r="AF4396" s="149"/>
      <c r="AG4396" s="149" t="s">
        <v>1098</v>
      </c>
      <c r="AH4396" s="149" t="s">
        <v>273</v>
      </c>
      <c r="AI4396" s="158">
        <v>56</v>
      </c>
      <c r="AJ4396" s="149"/>
      <c r="AK4396" s="159" t="s">
        <v>274</v>
      </c>
      <c r="AL4396" s="159" t="s">
        <v>274</v>
      </c>
      <c r="AM4396" s="149" t="s">
        <v>274</v>
      </c>
      <c r="AN4396" s="160">
        <v>4</v>
      </c>
      <c r="AO4396" s="149"/>
      <c r="AP4396" s="149" t="s">
        <v>274</v>
      </c>
      <c r="AQ4396" s="149" t="s">
        <v>275</v>
      </c>
      <c r="AR4396" s="158">
        <v>1</v>
      </c>
      <c r="AS4396" s="149" t="s">
        <v>275</v>
      </c>
      <c r="AT4396" s="149" t="s">
        <v>276</v>
      </c>
      <c r="AU4396" s="161">
        <v>1</v>
      </c>
      <c r="AV4396" s="159">
        <v>17699.12</v>
      </c>
      <c r="AW4396" s="159">
        <v>707.96</v>
      </c>
      <c r="AX4396" s="149" t="s">
        <v>274</v>
      </c>
      <c r="AY4396" s="159">
        <v>176.99</v>
      </c>
      <c r="AZ4396" s="159">
        <v>176.99</v>
      </c>
      <c r="BA4396" s="159">
        <v>707.96</v>
      </c>
      <c r="BB4396" s="159">
        <v>9911.44</v>
      </c>
      <c r="BC4396" s="162" t="s">
        <v>274</v>
      </c>
      <c r="BD4396" s="162">
        <v>0</v>
      </c>
      <c r="BE4396" s="159">
        <v>7787.68</v>
      </c>
      <c r="BF4396" s="159">
        <v>7787.68</v>
      </c>
      <c r="BG4396" s="159">
        <v>17699.12</v>
      </c>
    </row>
    <row r="4397" ht="28.05" customHeight="1" spans="1:59">
      <c r="A4397" s="149"/>
      <c r="B4397" s="149"/>
      <c r="C4397" s="149"/>
      <c r="D4397" s="149" t="s">
        <v>3726</v>
      </c>
      <c r="E4397" s="340" t="s">
        <v>18998</v>
      </c>
      <c r="F4397" s="149" t="s">
        <v>3726</v>
      </c>
      <c r="G4397" s="149" t="s">
        <v>18999</v>
      </c>
      <c r="H4397" s="149" t="s">
        <v>19000</v>
      </c>
      <c r="I4397" s="149" t="s">
        <v>8532</v>
      </c>
      <c r="J4397" s="149" t="s">
        <v>19001</v>
      </c>
      <c r="K4397" s="149"/>
      <c r="L4397" s="149" t="s">
        <v>287</v>
      </c>
      <c r="M4397" s="149"/>
      <c r="N4397" s="149" t="s">
        <v>263</v>
      </c>
      <c r="O4397" s="149" t="s">
        <v>214</v>
      </c>
      <c r="P4397" s="149" t="s">
        <v>53</v>
      </c>
      <c r="Q4397" s="149"/>
      <c r="R4397" s="149" t="s">
        <v>18897</v>
      </c>
      <c r="S4397" s="149" t="s">
        <v>4928</v>
      </c>
      <c r="T4397" s="149" t="s">
        <v>18750</v>
      </c>
      <c r="U4397" s="149" t="s">
        <v>267</v>
      </c>
      <c r="V4397" s="149"/>
      <c r="W4397" s="149"/>
      <c r="X4397" s="149" t="s">
        <v>268</v>
      </c>
      <c r="Y4397" s="149"/>
      <c r="Z4397" s="149"/>
      <c r="AA4397" s="149"/>
      <c r="AB4397" s="149" t="s">
        <v>269</v>
      </c>
      <c r="AC4397" s="149" t="s">
        <v>270</v>
      </c>
      <c r="AD4397" s="149" t="s">
        <v>18750</v>
      </c>
      <c r="AE4397" s="149" t="s">
        <v>271</v>
      </c>
      <c r="AF4397" s="149"/>
      <c r="AG4397" s="149" t="s">
        <v>1098</v>
      </c>
      <c r="AH4397" s="149" t="s">
        <v>273</v>
      </c>
      <c r="AI4397" s="158">
        <v>90</v>
      </c>
      <c r="AJ4397" s="149"/>
      <c r="AK4397" s="159" t="s">
        <v>274</v>
      </c>
      <c r="AL4397" s="159" t="s">
        <v>274</v>
      </c>
      <c r="AM4397" s="149" t="s">
        <v>274</v>
      </c>
      <c r="AN4397" s="160">
        <v>4</v>
      </c>
      <c r="AO4397" s="149"/>
      <c r="AP4397" s="149" t="s">
        <v>274</v>
      </c>
      <c r="AQ4397" s="149" t="s">
        <v>275</v>
      </c>
      <c r="AR4397" s="158">
        <v>1</v>
      </c>
      <c r="AS4397" s="149" t="s">
        <v>275</v>
      </c>
      <c r="AT4397" s="149" t="s">
        <v>276</v>
      </c>
      <c r="AU4397" s="161">
        <v>1</v>
      </c>
      <c r="AV4397" s="159">
        <v>5603.45</v>
      </c>
      <c r="AW4397" s="159">
        <v>224.14</v>
      </c>
      <c r="AX4397" s="149" t="s">
        <v>274</v>
      </c>
      <c r="AY4397" s="159">
        <v>61.67</v>
      </c>
      <c r="AZ4397" s="159">
        <v>61.67</v>
      </c>
      <c r="BA4397" s="159">
        <v>246.71</v>
      </c>
      <c r="BB4397" s="159">
        <v>5009.26</v>
      </c>
      <c r="BC4397" s="162" t="s">
        <v>274</v>
      </c>
      <c r="BD4397" s="162">
        <v>0</v>
      </c>
      <c r="BE4397" s="159">
        <v>594.19</v>
      </c>
      <c r="BF4397" s="159">
        <v>594.19</v>
      </c>
      <c r="BG4397" s="159">
        <v>5603.45</v>
      </c>
    </row>
    <row r="4398" ht="28.05" customHeight="1" spans="1:59">
      <c r="A4398" s="149"/>
      <c r="B4398" s="149"/>
      <c r="C4398" s="149"/>
      <c r="D4398" s="149" t="s">
        <v>3726</v>
      </c>
      <c r="E4398" s="340" t="s">
        <v>19002</v>
      </c>
      <c r="F4398" s="149" t="s">
        <v>3726</v>
      </c>
      <c r="G4398" s="149" t="s">
        <v>19003</v>
      </c>
      <c r="H4398" s="149" t="s">
        <v>172</v>
      </c>
      <c r="I4398" s="149" t="s">
        <v>19004</v>
      </c>
      <c r="J4398" s="149" t="s">
        <v>19005</v>
      </c>
      <c r="K4398" s="149"/>
      <c r="L4398" s="149" t="s">
        <v>262</v>
      </c>
      <c r="M4398" s="149"/>
      <c r="N4398" s="149" t="s">
        <v>263</v>
      </c>
      <c r="O4398" s="149" t="s">
        <v>214</v>
      </c>
      <c r="P4398" s="149" t="s">
        <v>53</v>
      </c>
      <c r="Q4398" s="149"/>
      <c r="R4398" s="149" t="s">
        <v>3903</v>
      </c>
      <c r="S4398" s="149" t="s">
        <v>3922</v>
      </c>
      <c r="T4398" s="149" t="s">
        <v>18905</v>
      </c>
      <c r="U4398" s="149" t="s">
        <v>267</v>
      </c>
      <c r="V4398" s="149"/>
      <c r="W4398" s="149"/>
      <c r="X4398" s="149" t="s">
        <v>336</v>
      </c>
      <c r="Y4398" s="149"/>
      <c r="Z4398" s="149"/>
      <c r="AA4398" s="149"/>
      <c r="AB4398" s="149" t="s">
        <v>269</v>
      </c>
      <c r="AC4398" s="149" t="s">
        <v>270</v>
      </c>
      <c r="AD4398" s="149" t="s">
        <v>18905</v>
      </c>
      <c r="AE4398" s="149" t="s">
        <v>271</v>
      </c>
      <c r="AF4398" s="149"/>
      <c r="AG4398" s="149" t="s">
        <v>1098</v>
      </c>
      <c r="AH4398" s="149" t="s">
        <v>273</v>
      </c>
      <c r="AI4398" s="158">
        <v>12</v>
      </c>
      <c r="AJ4398" s="149"/>
      <c r="AK4398" s="159" t="s">
        <v>274</v>
      </c>
      <c r="AL4398" s="159" t="s">
        <v>274</v>
      </c>
      <c r="AM4398" s="149" t="s">
        <v>274</v>
      </c>
      <c r="AN4398" s="160">
        <v>4</v>
      </c>
      <c r="AO4398" s="149"/>
      <c r="AP4398" s="149" t="s">
        <v>274</v>
      </c>
      <c r="AQ4398" s="149" t="s">
        <v>275</v>
      </c>
      <c r="AR4398" s="158">
        <v>1</v>
      </c>
      <c r="AS4398" s="149" t="s">
        <v>275</v>
      </c>
      <c r="AT4398" s="149" t="s">
        <v>276</v>
      </c>
      <c r="AU4398" s="161">
        <v>1</v>
      </c>
      <c r="AV4398" s="159">
        <v>3185.84</v>
      </c>
      <c r="AW4398" s="159">
        <v>127.43</v>
      </c>
      <c r="AX4398" s="149" t="s">
        <v>274</v>
      </c>
      <c r="AY4398" s="159">
        <v>31.86</v>
      </c>
      <c r="AZ4398" s="159">
        <v>31.86</v>
      </c>
      <c r="BA4398" s="159">
        <v>127.44</v>
      </c>
      <c r="BB4398" s="159">
        <v>382.32</v>
      </c>
      <c r="BC4398" s="162" t="s">
        <v>274</v>
      </c>
      <c r="BD4398" s="162">
        <v>0</v>
      </c>
      <c r="BE4398" s="159">
        <v>2803.52</v>
      </c>
      <c r="BF4398" s="159">
        <v>2803.52</v>
      </c>
      <c r="BG4398" s="159">
        <v>3185.84</v>
      </c>
    </row>
    <row r="4399" ht="28.05" customHeight="1" spans="1:59">
      <c r="A4399" s="149"/>
      <c r="B4399" s="149"/>
      <c r="C4399" s="149"/>
      <c r="D4399" s="149" t="s">
        <v>3726</v>
      </c>
      <c r="E4399" s="340" t="s">
        <v>19006</v>
      </c>
      <c r="F4399" s="149" t="s">
        <v>3726</v>
      </c>
      <c r="G4399" s="149" t="s">
        <v>19007</v>
      </c>
      <c r="H4399" s="149" t="s">
        <v>6832</v>
      </c>
      <c r="I4399" s="149" t="s">
        <v>18966</v>
      </c>
      <c r="J4399" s="149" t="s">
        <v>19008</v>
      </c>
      <c r="K4399" s="149"/>
      <c r="L4399" s="149" t="s">
        <v>287</v>
      </c>
      <c r="M4399" s="149"/>
      <c r="N4399" s="149" t="s">
        <v>263</v>
      </c>
      <c r="O4399" s="149" t="s">
        <v>214</v>
      </c>
      <c r="P4399" s="149" t="s">
        <v>53</v>
      </c>
      <c r="Q4399" s="149"/>
      <c r="R4399" s="149" t="s">
        <v>3831</v>
      </c>
      <c r="S4399" s="149" t="s">
        <v>4406</v>
      </c>
      <c r="T4399" s="149" t="s">
        <v>3809</v>
      </c>
      <c r="U4399" s="149" t="s">
        <v>267</v>
      </c>
      <c r="V4399" s="149"/>
      <c r="W4399" s="149"/>
      <c r="X4399" s="149" t="s">
        <v>336</v>
      </c>
      <c r="Y4399" s="149"/>
      <c r="Z4399" s="149"/>
      <c r="AA4399" s="149"/>
      <c r="AB4399" s="149" t="s">
        <v>269</v>
      </c>
      <c r="AC4399" s="149" t="s">
        <v>270</v>
      </c>
      <c r="AD4399" s="149" t="s">
        <v>3809</v>
      </c>
      <c r="AE4399" s="149" t="s">
        <v>271</v>
      </c>
      <c r="AF4399" s="149"/>
      <c r="AG4399" s="149" t="s">
        <v>1098</v>
      </c>
      <c r="AH4399" s="149" t="s">
        <v>273</v>
      </c>
      <c r="AI4399" s="158">
        <v>56</v>
      </c>
      <c r="AJ4399" s="149"/>
      <c r="AK4399" s="159" t="s">
        <v>274</v>
      </c>
      <c r="AL4399" s="159" t="s">
        <v>274</v>
      </c>
      <c r="AM4399" s="149" t="s">
        <v>274</v>
      </c>
      <c r="AN4399" s="160">
        <v>4</v>
      </c>
      <c r="AO4399" s="149"/>
      <c r="AP4399" s="149" t="s">
        <v>274</v>
      </c>
      <c r="AQ4399" s="149" t="s">
        <v>275</v>
      </c>
      <c r="AR4399" s="158">
        <v>1</v>
      </c>
      <c r="AS4399" s="149" t="s">
        <v>275</v>
      </c>
      <c r="AT4399" s="149" t="s">
        <v>276</v>
      </c>
      <c r="AU4399" s="161">
        <v>1</v>
      </c>
      <c r="AV4399" s="159">
        <v>17699.11</v>
      </c>
      <c r="AW4399" s="159">
        <v>707.96</v>
      </c>
      <c r="AX4399" s="149" t="s">
        <v>274</v>
      </c>
      <c r="AY4399" s="159">
        <v>176.99</v>
      </c>
      <c r="AZ4399" s="159">
        <v>176.99</v>
      </c>
      <c r="BA4399" s="159">
        <v>707.96</v>
      </c>
      <c r="BB4399" s="159">
        <v>9911.44</v>
      </c>
      <c r="BC4399" s="162" t="s">
        <v>274</v>
      </c>
      <c r="BD4399" s="162">
        <v>0</v>
      </c>
      <c r="BE4399" s="159">
        <v>7787.67</v>
      </c>
      <c r="BF4399" s="159">
        <v>7787.67</v>
      </c>
      <c r="BG4399" s="159">
        <v>17699.11</v>
      </c>
    </row>
    <row r="4400" ht="28.05" customHeight="1" spans="1:59">
      <c r="A4400" s="149"/>
      <c r="B4400" s="149"/>
      <c r="C4400" s="149"/>
      <c r="D4400" s="149" t="s">
        <v>3726</v>
      </c>
      <c r="E4400" s="340" t="s">
        <v>19009</v>
      </c>
      <c r="F4400" s="149" t="s">
        <v>3726</v>
      </c>
      <c r="G4400" s="149" t="s">
        <v>19010</v>
      </c>
      <c r="H4400" s="149" t="s">
        <v>18984</v>
      </c>
      <c r="I4400" s="149" t="s">
        <v>5310</v>
      </c>
      <c r="J4400" s="149" t="s">
        <v>19011</v>
      </c>
      <c r="K4400" s="149"/>
      <c r="L4400" s="149" t="s">
        <v>287</v>
      </c>
      <c r="M4400" s="149"/>
      <c r="N4400" s="149" t="s">
        <v>263</v>
      </c>
      <c r="O4400" s="149" t="s">
        <v>214</v>
      </c>
      <c r="P4400" s="149" t="s">
        <v>53</v>
      </c>
      <c r="Q4400" s="149"/>
      <c r="R4400" s="149" t="s">
        <v>3952</v>
      </c>
      <c r="S4400" s="149" t="s">
        <v>6016</v>
      </c>
      <c r="T4400" s="149" t="s">
        <v>3699</v>
      </c>
      <c r="U4400" s="149" t="s">
        <v>267</v>
      </c>
      <c r="V4400" s="149"/>
      <c r="W4400" s="149"/>
      <c r="X4400" s="149" t="s">
        <v>336</v>
      </c>
      <c r="Y4400" s="149"/>
      <c r="Z4400" s="149"/>
      <c r="AA4400" s="149"/>
      <c r="AB4400" s="149" t="s">
        <v>269</v>
      </c>
      <c r="AC4400" s="149" t="s">
        <v>270</v>
      </c>
      <c r="AD4400" s="149" t="s">
        <v>3699</v>
      </c>
      <c r="AE4400" s="149" t="s">
        <v>271</v>
      </c>
      <c r="AF4400" s="149"/>
      <c r="AG4400" s="149" t="s">
        <v>1098</v>
      </c>
      <c r="AH4400" s="149" t="s">
        <v>273</v>
      </c>
      <c r="AI4400" s="158">
        <v>67</v>
      </c>
      <c r="AJ4400" s="149"/>
      <c r="AK4400" s="159" t="s">
        <v>274</v>
      </c>
      <c r="AL4400" s="159" t="s">
        <v>274</v>
      </c>
      <c r="AM4400" s="149" t="s">
        <v>274</v>
      </c>
      <c r="AN4400" s="160">
        <v>4</v>
      </c>
      <c r="AO4400" s="149"/>
      <c r="AP4400" s="149" t="s">
        <v>274</v>
      </c>
      <c r="AQ4400" s="149" t="s">
        <v>275</v>
      </c>
      <c r="AR4400" s="158">
        <v>1</v>
      </c>
      <c r="AS4400" s="149" t="s">
        <v>275</v>
      </c>
      <c r="AT4400" s="149" t="s">
        <v>276</v>
      </c>
      <c r="AU4400" s="161">
        <v>1</v>
      </c>
      <c r="AV4400" s="159">
        <v>14827.59</v>
      </c>
      <c r="AW4400" s="159">
        <v>593.1</v>
      </c>
      <c r="AX4400" s="149" t="s">
        <v>274</v>
      </c>
      <c r="AY4400" s="159">
        <v>152.76</v>
      </c>
      <c r="AZ4400" s="159">
        <v>152.76</v>
      </c>
      <c r="BA4400" s="159">
        <v>611.04</v>
      </c>
      <c r="BB4400" s="159">
        <v>9804.4</v>
      </c>
      <c r="BC4400" s="162" t="s">
        <v>274</v>
      </c>
      <c r="BD4400" s="162">
        <v>0</v>
      </c>
      <c r="BE4400" s="159">
        <v>5023.19</v>
      </c>
      <c r="BF4400" s="159">
        <v>5023.19</v>
      </c>
      <c r="BG4400" s="159">
        <v>14827.59</v>
      </c>
    </row>
    <row r="4401" ht="28.05" customHeight="1" spans="1:59">
      <c r="A4401" s="149"/>
      <c r="B4401" s="149"/>
      <c r="C4401" s="149"/>
      <c r="D4401" s="149" t="s">
        <v>3726</v>
      </c>
      <c r="E4401" s="340" t="s">
        <v>19012</v>
      </c>
      <c r="F4401" s="149" t="s">
        <v>3726</v>
      </c>
      <c r="G4401" s="149" t="s">
        <v>19013</v>
      </c>
      <c r="H4401" s="149" t="s">
        <v>19014</v>
      </c>
      <c r="I4401" s="149"/>
      <c r="J4401" s="149" t="s">
        <v>19015</v>
      </c>
      <c r="K4401" s="149"/>
      <c r="L4401" s="149" t="s">
        <v>287</v>
      </c>
      <c r="M4401" s="149"/>
      <c r="N4401" s="149" t="s">
        <v>263</v>
      </c>
      <c r="O4401" s="149" t="s">
        <v>214</v>
      </c>
      <c r="P4401" s="149" t="s">
        <v>53</v>
      </c>
      <c r="Q4401" s="149"/>
      <c r="R4401" s="149" t="s">
        <v>18897</v>
      </c>
      <c r="S4401" s="149" t="s">
        <v>4928</v>
      </c>
      <c r="T4401" s="149" t="s">
        <v>18750</v>
      </c>
      <c r="U4401" s="149" t="s">
        <v>267</v>
      </c>
      <c r="V4401" s="149"/>
      <c r="W4401" s="149"/>
      <c r="X4401" s="149" t="s">
        <v>268</v>
      </c>
      <c r="Y4401" s="149"/>
      <c r="Z4401" s="149"/>
      <c r="AA4401" s="149"/>
      <c r="AB4401" s="149" t="s">
        <v>269</v>
      </c>
      <c r="AC4401" s="149" t="s">
        <v>270</v>
      </c>
      <c r="AD4401" s="149" t="s">
        <v>18750</v>
      </c>
      <c r="AE4401" s="149" t="s">
        <v>271</v>
      </c>
      <c r="AF4401" s="149"/>
      <c r="AG4401" s="149" t="s">
        <v>1098</v>
      </c>
      <c r="AH4401" s="149" t="s">
        <v>273</v>
      </c>
      <c r="AI4401" s="158">
        <v>90</v>
      </c>
      <c r="AJ4401" s="149"/>
      <c r="AK4401" s="159" t="s">
        <v>274</v>
      </c>
      <c r="AL4401" s="159" t="s">
        <v>274</v>
      </c>
      <c r="AM4401" s="149" t="s">
        <v>274</v>
      </c>
      <c r="AN4401" s="160">
        <v>4</v>
      </c>
      <c r="AO4401" s="149"/>
      <c r="AP4401" s="149" t="s">
        <v>274</v>
      </c>
      <c r="AQ4401" s="149" t="s">
        <v>275</v>
      </c>
      <c r="AR4401" s="158">
        <v>1</v>
      </c>
      <c r="AS4401" s="149" t="s">
        <v>275</v>
      </c>
      <c r="AT4401" s="149" t="s">
        <v>276</v>
      </c>
      <c r="AU4401" s="161">
        <v>1</v>
      </c>
      <c r="AV4401" s="159">
        <v>38793.1</v>
      </c>
      <c r="AW4401" s="159">
        <v>1551.72</v>
      </c>
      <c r="AX4401" s="149" t="s">
        <v>274</v>
      </c>
      <c r="AY4401" s="159">
        <v>426.73</v>
      </c>
      <c r="AZ4401" s="159">
        <v>426.73</v>
      </c>
      <c r="BA4401" s="159">
        <v>1706.92</v>
      </c>
      <c r="BB4401" s="159">
        <v>34680.97</v>
      </c>
      <c r="BC4401" s="162" t="s">
        <v>274</v>
      </c>
      <c r="BD4401" s="162">
        <v>0</v>
      </c>
      <c r="BE4401" s="159">
        <v>4112.13</v>
      </c>
      <c r="BF4401" s="159">
        <v>4112.13</v>
      </c>
      <c r="BG4401" s="159">
        <v>38793.1</v>
      </c>
    </row>
    <row r="4402" ht="28.05" customHeight="1" spans="1:59">
      <c r="A4402" s="149"/>
      <c r="B4402" s="149"/>
      <c r="C4402" s="149"/>
      <c r="D4402" s="149" t="s">
        <v>3726</v>
      </c>
      <c r="E4402" s="340" t="s">
        <v>19016</v>
      </c>
      <c r="F4402" s="149" t="s">
        <v>3726</v>
      </c>
      <c r="G4402" s="149" t="s">
        <v>19017</v>
      </c>
      <c r="H4402" s="149" t="s">
        <v>172</v>
      </c>
      <c r="I4402" s="149" t="s">
        <v>19004</v>
      </c>
      <c r="J4402" s="149" t="s">
        <v>19018</v>
      </c>
      <c r="K4402" s="149"/>
      <c r="L4402" s="149" t="s">
        <v>262</v>
      </c>
      <c r="M4402" s="149"/>
      <c r="N4402" s="149" t="s">
        <v>263</v>
      </c>
      <c r="O4402" s="149" t="s">
        <v>214</v>
      </c>
      <c r="P4402" s="149" t="s">
        <v>53</v>
      </c>
      <c r="Q4402" s="149"/>
      <c r="R4402" s="149" t="s">
        <v>2521</v>
      </c>
      <c r="S4402" s="149" t="s">
        <v>3922</v>
      </c>
      <c r="T4402" s="149" t="s">
        <v>18905</v>
      </c>
      <c r="U4402" s="149" t="s">
        <v>267</v>
      </c>
      <c r="V4402" s="149"/>
      <c r="W4402" s="149"/>
      <c r="X4402" s="149" t="s">
        <v>336</v>
      </c>
      <c r="Y4402" s="149"/>
      <c r="Z4402" s="149"/>
      <c r="AA4402" s="149"/>
      <c r="AB4402" s="149" t="s">
        <v>269</v>
      </c>
      <c r="AC4402" s="149" t="s">
        <v>270</v>
      </c>
      <c r="AD4402" s="149" t="s">
        <v>18905</v>
      </c>
      <c r="AE4402" s="149" t="s">
        <v>271</v>
      </c>
      <c r="AF4402" s="149"/>
      <c r="AG4402" s="149" t="s">
        <v>1098</v>
      </c>
      <c r="AH4402" s="149" t="s">
        <v>273</v>
      </c>
      <c r="AI4402" s="158">
        <v>12</v>
      </c>
      <c r="AJ4402" s="149"/>
      <c r="AK4402" s="159" t="s">
        <v>274</v>
      </c>
      <c r="AL4402" s="159" t="s">
        <v>274</v>
      </c>
      <c r="AM4402" s="149" t="s">
        <v>274</v>
      </c>
      <c r="AN4402" s="160">
        <v>4</v>
      </c>
      <c r="AO4402" s="149"/>
      <c r="AP4402" s="149" t="s">
        <v>274</v>
      </c>
      <c r="AQ4402" s="149" t="s">
        <v>275</v>
      </c>
      <c r="AR4402" s="158">
        <v>1</v>
      </c>
      <c r="AS4402" s="149" t="s">
        <v>275</v>
      </c>
      <c r="AT4402" s="149" t="s">
        <v>276</v>
      </c>
      <c r="AU4402" s="161">
        <v>1</v>
      </c>
      <c r="AV4402" s="159">
        <v>3185.84</v>
      </c>
      <c r="AW4402" s="159">
        <v>127.43</v>
      </c>
      <c r="AX4402" s="149" t="s">
        <v>274</v>
      </c>
      <c r="AY4402" s="159">
        <v>31.86</v>
      </c>
      <c r="AZ4402" s="159">
        <v>31.86</v>
      </c>
      <c r="BA4402" s="159">
        <v>127.44</v>
      </c>
      <c r="BB4402" s="159">
        <v>382.32</v>
      </c>
      <c r="BC4402" s="162" t="s">
        <v>274</v>
      </c>
      <c r="BD4402" s="162">
        <v>0</v>
      </c>
      <c r="BE4402" s="159">
        <v>2803.52</v>
      </c>
      <c r="BF4402" s="159">
        <v>2803.52</v>
      </c>
      <c r="BG4402" s="159">
        <v>3185.84</v>
      </c>
    </row>
    <row r="4403" ht="28.05" customHeight="1" spans="1:59">
      <c r="A4403" s="149"/>
      <c r="B4403" s="149"/>
      <c r="C4403" s="149"/>
      <c r="D4403" s="149" t="s">
        <v>3726</v>
      </c>
      <c r="E4403" s="340" t="s">
        <v>19019</v>
      </c>
      <c r="F4403" s="149" t="s">
        <v>3726</v>
      </c>
      <c r="G4403" s="149" t="s">
        <v>19020</v>
      </c>
      <c r="H4403" s="149" t="s">
        <v>19021</v>
      </c>
      <c r="I4403" s="149" t="s">
        <v>11430</v>
      </c>
      <c r="J4403" s="149" t="s">
        <v>19022</v>
      </c>
      <c r="K4403" s="149"/>
      <c r="L4403" s="149" t="s">
        <v>287</v>
      </c>
      <c r="M4403" s="149"/>
      <c r="N4403" s="149" t="s">
        <v>263</v>
      </c>
      <c r="O4403" s="149" t="s">
        <v>214</v>
      </c>
      <c r="P4403" s="149" t="s">
        <v>53</v>
      </c>
      <c r="Q4403" s="149"/>
      <c r="R4403" s="149" t="s">
        <v>3952</v>
      </c>
      <c r="S4403" s="149" t="s">
        <v>6016</v>
      </c>
      <c r="T4403" s="149" t="s">
        <v>3699</v>
      </c>
      <c r="U4403" s="149" t="s">
        <v>267</v>
      </c>
      <c r="V4403" s="149"/>
      <c r="W4403" s="149"/>
      <c r="X4403" s="149" t="s">
        <v>336</v>
      </c>
      <c r="Y4403" s="149"/>
      <c r="Z4403" s="149"/>
      <c r="AA4403" s="149"/>
      <c r="AB4403" s="149" t="s">
        <v>269</v>
      </c>
      <c r="AC4403" s="149" t="s">
        <v>270</v>
      </c>
      <c r="AD4403" s="149" t="s">
        <v>3699</v>
      </c>
      <c r="AE4403" s="149" t="s">
        <v>271</v>
      </c>
      <c r="AF4403" s="149"/>
      <c r="AG4403" s="149" t="s">
        <v>1098</v>
      </c>
      <c r="AH4403" s="149" t="s">
        <v>273</v>
      </c>
      <c r="AI4403" s="158">
        <v>67</v>
      </c>
      <c r="AJ4403" s="149"/>
      <c r="AK4403" s="159" t="s">
        <v>274</v>
      </c>
      <c r="AL4403" s="159" t="s">
        <v>274</v>
      </c>
      <c r="AM4403" s="149" t="s">
        <v>274</v>
      </c>
      <c r="AN4403" s="160">
        <v>4</v>
      </c>
      <c r="AO4403" s="149"/>
      <c r="AP4403" s="149" t="s">
        <v>274</v>
      </c>
      <c r="AQ4403" s="149" t="s">
        <v>275</v>
      </c>
      <c r="AR4403" s="158">
        <v>1</v>
      </c>
      <c r="AS4403" s="149" t="s">
        <v>275</v>
      </c>
      <c r="AT4403" s="149" t="s">
        <v>276</v>
      </c>
      <c r="AU4403" s="161">
        <v>1</v>
      </c>
      <c r="AV4403" s="159">
        <v>28275.86</v>
      </c>
      <c r="AW4403" s="159">
        <v>1131.03</v>
      </c>
      <c r="AX4403" s="149" t="s">
        <v>274</v>
      </c>
      <c r="AY4403" s="159">
        <v>291.33</v>
      </c>
      <c r="AZ4403" s="159">
        <v>291.33</v>
      </c>
      <c r="BA4403" s="159">
        <v>1165.29</v>
      </c>
      <c r="BB4403" s="159">
        <v>18696.41</v>
      </c>
      <c r="BC4403" s="162" t="s">
        <v>274</v>
      </c>
      <c r="BD4403" s="162">
        <v>0</v>
      </c>
      <c r="BE4403" s="159">
        <v>9579.45</v>
      </c>
      <c r="BF4403" s="159">
        <v>9579.45</v>
      </c>
      <c r="BG4403" s="159">
        <v>28275.86</v>
      </c>
    </row>
    <row r="4404" ht="28.05" customHeight="1" spans="1:59">
      <c r="A4404" s="149"/>
      <c r="B4404" s="149"/>
      <c r="C4404" s="149"/>
      <c r="D4404" s="149" t="s">
        <v>3726</v>
      </c>
      <c r="E4404" s="340" t="s">
        <v>19023</v>
      </c>
      <c r="F4404" s="149" t="s">
        <v>3726</v>
      </c>
      <c r="G4404" s="149" t="s">
        <v>19024</v>
      </c>
      <c r="H4404" s="149" t="s">
        <v>19025</v>
      </c>
      <c r="I4404" s="149"/>
      <c r="J4404" s="149" t="s">
        <v>19026</v>
      </c>
      <c r="K4404" s="149"/>
      <c r="L4404" s="149" t="s">
        <v>287</v>
      </c>
      <c r="M4404" s="149"/>
      <c r="N4404" s="149" t="s">
        <v>263</v>
      </c>
      <c r="O4404" s="149" t="s">
        <v>214</v>
      </c>
      <c r="P4404" s="149" t="s">
        <v>53</v>
      </c>
      <c r="Q4404" s="149"/>
      <c r="R4404" s="149" t="s">
        <v>18897</v>
      </c>
      <c r="S4404" s="149" t="s">
        <v>4928</v>
      </c>
      <c r="T4404" s="149" t="s">
        <v>18750</v>
      </c>
      <c r="U4404" s="149" t="s">
        <v>267</v>
      </c>
      <c r="V4404" s="149"/>
      <c r="W4404" s="149"/>
      <c r="X4404" s="149" t="s">
        <v>268</v>
      </c>
      <c r="Y4404" s="149"/>
      <c r="Z4404" s="149"/>
      <c r="AA4404" s="149"/>
      <c r="AB4404" s="149" t="s">
        <v>269</v>
      </c>
      <c r="AC4404" s="149" t="s">
        <v>270</v>
      </c>
      <c r="AD4404" s="149" t="s">
        <v>18750</v>
      </c>
      <c r="AE4404" s="149" t="s">
        <v>271</v>
      </c>
      <c r="AF4404" s="149"/>
      <c r="AG4404" s="149" t="s">
        <v>1098</v>
      </c>
      <c r="AH4404" s="149" t="s">
        <v>273</v>
      </c>
      <c r="AI4404" s="158">
        <v>90</v>
      </c>
      <c r="AJ4404" s="149"/>
      <c r="AK4404" s="159" t="s">
        <v>274</v>
      </c>
      <c r="AL4404" s="159" t="s">
        <v>274</v>
      </c>
      <c r="AM4404" s="149" t="s">
        <v>274</v>
      </c>
      <c r="AN4404" s="160">
        <v>4</v>
      </c>
      <c r="AO4404" s="149"/>
      <c r="AP4404" s="149" t="s">
        <v>274</v>
      </c>
      <c r="AQ4404" s="149" t="s">
        <v>275</v>
      </c>
      <c r="AR4404" s="158">
        <v>1</v>
      </c>
      <c r="AS4404" s="149" t="s">
        <v>275</v>
      </c>
      <c r="AT4404" s="149" t="s">
        <v>276</v>
      </c>
      <c r="AU4404" s="161">
        <v>1</v>
      </c>
      <c r="AV4404" s="159">
        <v>19396.55</v>
      </c>
      <c r="AW4404" s="159">
        <v>775.86</v>
      </c>
      <c r="AX4404" s="149" t="s">
        <v>274</v>
      </c>
      <c r="AY4404" s="159">
        <v>213.32</v>
      </c>
      <c r="AZ4404" s="159">
        <v>213.32</v>
      </c>
      <c r="BA4404" s="159">
        <v>853.29</v>
      </c>
      <c r="BB4404" s="159">
        <v>17340.74</v>
      </c>
      <c r="BC4404" s="162" t="s">
        <v>274</v>
      </c>
      <c r="BD4404" s="162">
        <v>0</v>
      </c>
      <c r="BE4404" s="159">
        <v>2055.81</v>
      </c>
      <c r="BF4404" s="159">
        <v>2055.81</v>
      </c>
      <c r="BG4404" s="159">
        <v>19396.55</v>
      </c>
    </row>
    <row r="4405" ht="28.05" customHeight="1" spans="1:59">
      <c r="A4405" s="149"/>
      <c r="B4405" s="149"/>
      <c r="C4405" s="149"/>
      <c r="D4405" s="149" t="s">
        <v>3726</v>
      </c>
      <c r="E4405" s="340" t="s">
        <v>19027</v>
      </c>
      <c r="F4405" s="149" t="s">
        <v>3726</v>
      </c>
      <c r="G4405" s="149" t="s">
        <v>19028</v>
      </c>
      <c r="H4405" s="149" t="s">
        <v>6832</v>
      </c>
      <c r="I4405" s="149" t="s">
        <v>18966</v>
      </c>
      <c r="J4405" s="149" t="s">
        <v>19029</v>
      </c>
      <c r="K4405" s="149"/>
      <c r="L4405" s="149" t="s">
        <v>287</v>
      </c>
      <c r="M4405" s="149"/>
      <c r="N4405" s="149" t="s">
        <v>263</v>
      </c>
      <c r="O4405" s="149" t="s">
        <v>214</v>
      </c>
      <c r="P4405" s="149" t="s">
        <v>53</v>
      </c>
      <c r="Q4405" s="149"/>
      <c r="R4405" s="149" t="s">
        <v>3831</v>
      </c>
      <c r="S4405" s="149" t="s">
        <v>4406</v>
      </c>
      <c r="T4405" s="149" t="s">
        <v>3809</v>
      </c>
      <c r="U4405" s="149" t="s">
        <v>267</v>
      </c>
      <c r="V4405" s="149"/>
      <c r="W4405" s="149"/>
      <c r="X4405" s="149" t="s">
        <v>336</v>
      </c>
      <c r="Y4405" s="149"/>
      <c r="Z4405" s="149"/>
      <c r="AA4405" s="149"/>
      <c r="AB4405" s="149" t="s">
        <v>269</v>
      </c>
      <c r="AC4405" s="149" t="s">
        <v>270</v>
      </c>
      <c r="AD4405" s="149" t="s">
        <v>3809</v>
      </c>
      <c r="AE4405" s="149" t="s">
        <v>271</v>
      </c>
      <c r="AF4405" s="149"/>
      <c r="AG4405" s="149" t="s">
        <v>1098</v>
      </c>
      <c r="AH4405" s="149" t="s">
        <v>273</v>
      </c>
      <c r="AI4405" s="158">
        <v>56</v>
      </c>
      <c r="AJ4405" s="149"/>
      <c r="AK4405" s="159" t="s">
        <v>274</v>
      </c>
      <c r="AL4405" s="159" t="s">
        <v>274</v>
      </c>
      <c r="AM4405" s="149" t="s">
        <v>274</v>
      </c>
      <c r="AN4405" s="160">
        <v>4</v>
      </c>
      <c r="AO4405" s="149"/>
      <c r="AP4405" s="149" t="s">
        <v>274</v>
      </c>
      <c r="AQ4405" s="149" t="s">
        <v>275</v>
      </c>
      <c r="AR4405" s="158">
        <v>1</v>
      </c>
      <c r="AS4405" s="149" t="s">
        <v>275</v>
      </c>
      <c r="AT4405" s="149" t="s">
        <v>276</v>
      </c>
      <c r="AU4405" s="161">
        <v>1</v>
      </c>
      <c r="AV4405" s="159">
        <v>17699.11</v>
      </c>
      <c r="AW4405" s="159">
        <v>707.96</v>
      </c>
      <c r="AX4405" s="149" t="s">
        <v>274</v>
      </c>
      <c r="AY4405" s="159">
        <v>176.99</v>
      </c>
      <c r="AZ4405" s="159">
        <v>176.99</v>
      </c>
      <c r="BA4405" s="159">
        <v>707.96</v>
      </c>
      <c r="BB4405" s="159">
        <v>9911.44</v>
      </c>
      <c r="BC4405" s="162" t="s">
        <v>274</v>
      </c>
      <c r="BD4405" s="162">
        <v>0</v>
      </c>
      <c r="BE4405" s="159">
        <v>7787.67</v>
      </c>
      <c r="BF4405" s="159">
        <v>7787.67</v>
      </c>
      <c r="BG4405" s="159">
        <v>17699.11</v>
      </c>
    </row>
    <row r="4406" ht="28.05" customHeight="1" spans="1:59">
      <c r="A4406" s="149"/>
      <c r="B4406" s="149"/>
      <c r="C4406" s="149"/>
      <c r="D4406" s="149" t="s">
        <v>3726</v>
      </c>
      <c r="E4406" s="340" t="s">
        <v>19030</v>
      </c>
      <c r="F4406" s="149" t="s">
        <v>3726</v>
      </c>
      <c r="G4406" s="149" t="s">
        <v>19031</v>
      </c>
      <c r="H4406" s="149" t="s">
        <v>172</v>
      </c>
      <c r="I4406" s="149" t="s">
        <v>19032</v>
      </c>
      <c r="J4406" s="149" t="s">
        <v>19033</v>
      </c>
      <c r="K4406" s="149"/>
      <c r="L4406" s="149" t="s">
        <v>262</v>
      </c>
      <c r="M4406" s="149"/>
      <c r="N4406" s="149" t="s">
        <v>263</v>
      </c>
      <c r="O4406" s="149" t="s">
        <v>214</v>
      </c>
      <c r="P4406" s="149" t="s">
        <v>53</v>
      </c>
      <c r="Q4406" s="149"/>
      <c r="R4406" s="149" t="s">
        <v>3921</v>
      </c>
      <c r="S4406" s="149" t="s">
        <v>3922</v>
      </c>
      <c r="T4406" s="149" t="s">
        <v>18905</v>
      </c>
      <c r="U4406" s="149" t="s">
        <v>267</v>
      </c>
      <c r="V4406" s="149"/>
      <c r="W4406" s="149"/>
      <c r="X4406" s="149" t="s">
        <v>336</v>
      </c>
      <c r="Y4406" s="149"/>
      <c r="Z4406" s="149"/>
      <c r="AA4406" s="149"/>
      <c r="AB4406" s="149" t="s">
        <v>269</v>
      </c>
      <c r="AC4406" s="149" t="s">
        <v>270</v>
      </c>
      <c r="AD4406" s="149" t="s">
        <v>18905</v>
      </c>
      <c r="AE4406" s="149" t="s">
        <v>271</v>
      </c>
      <c r="AF4406" s="149"/>
      <c r="AG4406" s="149" t="s">
        <v>1098</v>
      </c>
      <c r="AH4406" s="149" t="s">
        <v>273</v>
      </c>
      <c r="AI4406" s="158">
        <v>12</v>
      </c>
      <c r="AJ4406" s="149"/>
      <c r="AK4406" s="159" t="s">
        <v>274</v>
      </c>
      <c r="AL4406" s="159" t="s">
        <v>274</v>
      </c>
      <c r="AM4406" s="149" t="s">
        <v>274</v>
      </c>
      <c r="AN4406" s="160">
        <v>4</v>
      </c>
      <c r="AO4406" s="149"/>
      <c r="AP4406" s="149" t="s">
        <v>274</v>
      </c>
      <c r="AQ4406" s="149" t="s">
        <v>275</v>
      </c>
      <c r="AR4406" s="158">
        <v>1</v>
      </c>
      <c r="AS4406" s="149" t="s">
        <v>275</v>
      </c>
      <c r="AT4406" s="149" t="s">
        <v>276</v>
      </c>
      <c r="AU4406" s="161">
        <v>1</v>
      </c>
      <c r="AV4406" s="159">
        <v>4747.79</v>
      </c>
      <c r="AW4406" s="159">
        <v>189.91</v>
      </c>
      <c r="AX4406" s="149" t="s">
        <v>274</v>
      </c>
      <c r="AY4406" s="159">
        <v>47.48</v>
      </c>
      <c r="AZ4406" s="159">
        <v>47.48</v>
      </c>
      <c r="BA4406" s="159">
        <v>189.92</v>
      </c>
      <c r="BB4406" s="159">
        <v>569.76</v>
      </c>
      <c r="BC4406" s="162" t="s">
        <v>274</v>
      </c>
      <c r="BD4406" s="162">
        <v>0</v>
      </c>
      <c r="BE4406" s="159">
        <v>4178.03</v>
      </c>
      <c r="BF4406" s="159">
        <v>4178.03</v>
      </c>
      <c r="BG4406" s="159">
        <v>4747.79</v>
      </c>
    </row>
    <row r="4407" ht="28.05" customHeight="1" spans="1:59">
      <c r="A4407" s="149"/>
      <c r="B4407" s="149"/>
      <c r="C4407" s="149"/>
      <c r="D4407" s="149" t="s">
        <v>3726</v>
      </c>
      <c r="E4407" s="340" t="s">
        <v>19034</v>
      </c>
      <c r="F4407" s="149" t="s">
        <v>3726</v>
      </c>
      <c r="G4407" s="149" t="s">
        <v>19035</v>
      </c>
      <c r="H4407" s="149" t="s">
        <v>6832</v>
      </c>
      <c r="I4407" s="149" t="s">
        <v>18966</v>
      </c>
      <c r="J4407" s="149" t="s">
        <v>19036</v>
      </c>
      <c r="K4407" s="149"/>
      <c r="L4407" s="149" t="s">
        <v>287</v>
      </c>
      <c r="M4407" s="149"/>
      <c r="N4407" s="149" t="s">
        <v>263</v>
      </c>
      <c r="O4407" s="149" t="s">
        <v>214</v>
      </c>
      <c r="P4407" s="149" t="s">
        <v>53</v>
      </c>
      <c r="Q4407" s="149"/>
      <c r="R4407" s="149" t="s">
        <v>3831</v>
      </c>
      <c r="S4407" s="149" t="s">
        <v>4406</v>
      </c>
      <c r="T4407" s="149" t="s">
        <v>3809</v>
      </c>
      <c r="U4407" s="149" t="s">
        <v>267</v>
      </c>
      <c r="V4407" s="149"/>
      <c r="W4407" s="149"/>
      <c r="X4407" s="149" t="s">
        <v>336</v>
      </c>
      <c r="Y4407" s="149"/>
      <c r="Z4407" s="149"/>
      <c r="AA4407" s="149"/>
      <c r="AB4407" s="149" t="s">
        <v>269</v>
      </c>
      <c r="AC4407" s="149" t="s">
        <v>270</v>
      </c>
      <c r="AD4407" s="149" t="s">
        <v>3809</v>
      </c>
      <c r="AE4407" s="149" t="s">
        <v>271</v>
      </c>
      <c r="AF4407" s="149"/>
      <c r="AG4407" s="149" t="s">
        <v>1098</v>
      </c>
      <c r="AH4407" s="149" t="s">
        <v>273</v>
      </c>
      <c r="AI4407" s="158">
        <v>56</v>
      </c>
      <c r="AJ4407" s="149"/>
      <c r="AK4407" s="159" t="s">
        <v>274</v>
      </c>
      <c r="AL4407" s="159" t="s">
        <v>274</v>
      </c>
      <c r="AM4407" s="149" t="s">
        <v>274</v>
      </c>
      <c r="AN4407" s="160">
        <v>4</v>
      </c>
      <c r="AO4407" s="149"/>
      <c r="AP4407" s="149" t="s">
        <v>274</v>
      </c>
      <c r="AQ4407" s="149" t="s">
        <v>275</v>
      </c>
      <c r="AR4407" s="158">
        <v>1</v>
      </c>
      <c r="AS4407" s="149" t="s">
        <v>275</v>
      </c>
      <c r="AT4407" s="149" t="s">
        <v>276</v>
      </c>
      <c r="AU4407" s="161">
        <v>1</v>
      </c>
      <c r="AV4407" s="159">
        <v>17699.11</v>
      </c>
      <c r="AW4407" s="159">
        <v>707.96</v>
      </c>
      <c r="AX4407" s="149" t="s">
        <v>274</v>
      </c>
      <c r="AY4407" s="159">
        <v>176.99</v>
      </c>
      <c r="AZ4407" s="159">
        <v>176.99</v>
      </c>
      <c r="BA4407" s="159">
        <v>707.96</v>
      </c>
      <c r="BB4407" s="159">
        <v>9911.44</v>
      </c>
      <c r="BC4407" s="162" t="s">
        <v>274</v>
      </c>
      <c r="BD4407" s="162">
        <v>0</v>
      </c>
      <c r="BE4407" s="159">
        <v>7787.67</v>
      </c>
      <c r="BF4407" s="159">
        <v>7787.67</v>
      </c>
      <c r="BG4407" s="159">
        <v>17699.11</v>
      </c>
    </row>
    <row r="4408" ht="28.05" customHeight="1" spans="1:59">
      <c r="A4408" s="149"/>
      <c r="B4408" s="149"/>
      <c r="C4408" s="149"/>
      <c r="D4408" s="149" t="s">
        <v>3726</v>
      </c>
      <c r="E4408" s="340" t="s">
        <v>19037</v>
      </c>
      <c r="F4408" s="149" t="s">
        <v>3726</v>
      </c>
      <c r="G4408" s="149" t="s">
        <v>19038</v>
      </c>
      <c r="H4408" s="149" t="s">
        <v>18268</v>
      </c>
      <c r="I4408" s="149" t="s">
        <v>19039</v>
      </c>
      <c r="J4408" s="149" t="s">
        <v>19040</v>
      </c>
      <c r="K4408" s="149"/>
      <c r="L4408" s="149" t="s">
        <v>287</v>
      </c>
      <c r="M4408" s="149"/>
      <c r="N4408" s="149" t="s">
        <v>263</v>
      </c>
      <c r="O4408" s="149" t="s">
        <v>214</v>
      </c>
      <c r="P4408" s="149" t="s">
        <v>53</v>
      </c>
      <c r="Q4408" s="149"/>
      <c r="R4408" s="149" t="s">
        <v>3952</v>
      </c>
      <c r="S4408" s="149" t="s">
        <v>4332</v>
      </c>
      <c r="T4408" s="149" t="s">
        <v>3699</v>
      </c>
      <c r="U4408" s="149" t="s">
        <v>267</v>
      </c>
      <c r="V4408" s="149"/>
      <c r="W4408" s="149"/>
      <c r="X4408" s="149" t="s">
        <v>336</v>
      </c>
      <c r="Y4408" s="149"/>
      <c r="Z4408" s="149"/>
      <c r="AA4408" s="149"/>
      <c r="AB4408" s="149" t="s">
        <v>269</v>
      </c>
      <c r="AC4408" s="149" t="s">
        <v>270</v>
      </c>
      <c r="AD4408" s="149" t="s">
        <v>3699</v>
      </c>
      <c r="AE4408" s="149" t="s">
        <v>271</v>
      </c>
      <c r="AF4408" s="149"/>
      <c r="AG4408" s="149" t="s">
        <v>1098</v>
      </c>
      <c r="AH4408" s="149" t="s">
        <v>273</v>
      </c>
      <c r="AI4408" s="158">
        <v>67</v>
      </c>
      <c r="AJ4408" s="149"/>
      <c r="AK4408" s="159" t="s">
        <v>274</v>
      </c>
      <c r="AL4408" s="159" t="s">
        <v>274</v>
      </c>
      <c r="AM4408" s="149" t="s">
        <v>274</v>
      </c>
      <c r="AN4408" s="160">
        <v>4</v>
      </c>
      <c r="AO4408" s="149"/>
      <c r="AP4408" s="149" t="s">
        <v>274</v>
      </c>
      <c r="AQ4408" s="149" t="s">
        <v>275</v>
      </c>
      <c r="AR4408" s="158">
        <v>1</v>
      </c>
      <c r="AS4408" s="149" t="s">
        <v>275</v>
      </c>
      <c r="AT4408" s="149" t="s">
        <v>276</v>
      </c>
      <c r="AU4408" s="161">
        <v>1</v>
      </c>
      <c r="AV4408" s="159">
        <v>11206.9</v>
      </c>
      <c r="AW4408" s="159">
        <v>448.28</v>
      </c>
      <c r="AX4408" s="149" t="s">
        <v>274</v>
      </c>
      <c r="AY4408" s="159">
        <v>115.46</v>
      </c>
      <c r="AZ4408" s="159">
        <v>115.46</v>
      </c>
      <c r="BA4408" s="159">
        <v>461.84</v>
      </c>
      <c r="BB4408" s="159">
        <v>7410.18</v>
      </c>
      <c r="BC4408" s="162" t="s">
        <v>274</v>
      </c>
      <c r="BD4408" s="162">
        <v>0</v>
      </c>
      <c r="BE4408" s="159">
        <v>3796.72</v>
      </c>
      <c r="BF4408" s="159">
        <v>3796.72</v>
      </c>
      <c r="BG4408" s="159">
        <v>11206.9</v>
      </c>
    </row>
    <row r="4409" ht="28.05" customHeight="1" spans="1:59">
      <c r="A4409" s="149"/>
      <c r="B4409" s="149"/>
      <c r="C4409" s="149"/>
      <c r="D4409" s="149" t="s">
        <v>3726</v>
      </c>
      <c r="E4409" s="340" t="s">
        <v>19041</v>
      </c>
      <c r="F4409" s="149" t="s">
        <v>3726</v>
      </c>
      <c r="G4409" s="149" t="s">
        <v>19042</v>
      </c>
      <c r="H4409" s="149" t="s">
        <v>19043</v>
      </c>
      <c r="I4409" s="149"/>
      <c r="J4409" s="149" t="s">
        <v>19044</v>
      </c>
      <c r="K4409" s="149"/>
      <c r="L4409" s="149" t="s">
        <v>287</v>
      </c>
      <c r="M4409" s="149"/>
      <c r="N4409" s="149" t="s">
        <v>263</v>
      </c>
      <c r="O4409" s="149" t="s">
        <v>214</v>
      </c>
      <c r="P4409" s="149" t="s">
        <v>53</v>
      </c>
      <c r="Q4409" s="149"/>
      <c r="R4409" s="149" t="s">
        <v>18897</v>
      </c>
      <c r="S4409" s="149" t="s">
        <v>4928</v>
      </c>
      <c r="T4409" s="149" t="s">
        <v>18750</v>
      </c>
      <c r="U4409" s="149" t="s">
        <v>267</v>
      </c>
      <c r="V4409" s="149"/>
      <c r="W4409" s="149"/>
      <c r="X4409" s="149" t="s">
        <v>268</v>
      </c>
      <c r="Y4409" s="149"/>
      <c r="Z4409" s="149"/>
      <c r="AA4409" s="149"/>
      <c r="AB4409" s="149" t="s">
        <v>269</v>
      </c>
      <c r="AC4409" s="149" t="s">
        <v>270</v>
      </c>
      <c r="AD4409" s="149" t="s">
        <v>18750</v>
      </c>
      <c r="AE4409" s="149" t="s">
        <v>271</v>
      </c>
      <c r="AF4409" s="149"/>
      <c r="AG4409" s="149" t="s">
        <v>1098</v>
      </c>
      <c r="AH4409" s="149" t="s">
        <v>273</v>
      </c>
      <c r="AI4409" s="158">
        <v>90</v>
      </c>
      <c r="AJ4409" s="149"/>
      <c r="AK4409" s="159" t="s">
        <v>274</v>
      </c>
      <c r="AL4409" s="159" t="s">
        <v>274</v>
      </c>
      <c r="AM4409" s="149" t="s">
        <v>274</v>
      </c>
      <c r="AN4409" s="160">
        <v>4</v>
      </c>
      <c r="AO4409" s="149"/>
      <c r="AP4409" s="149" t="s">
        <v>274</v>
      </c>
      <c r="AQ4409" s="149" t="s">
        <v>275</v>
      </c>
      <c r="AR4409" s="158">
        <v>1</v>
      </c>
      <c r="AS4409" s="149" t="s">
        <v>275</v>
      </c>
      <c r="AT4409" s="149" t="s">
        <v>276</v>
      </c>
      <c r="AU4409" s="161">
        <v>1</v>
      </c>
      <c r="AV4409" s="159">
        <v>21551.72</v>
      </c>
      <c r="AW4409" s="159">
        <v>862.07</v>
      </c>
      <c r="AX4409" s="149" t="s">
        <v>274</v>
      </c>
      <c r="AY4409" s="159">
        <v>237.04</v>
      </c>
      <c r="AZ4409" s="159">
        <v>237.04</v>
      </c>
      <c r="BA4409" s="159">
        <v>948.18</v>
      </c>
      <c r="BB4409" s="159">
        <v>19267.38</v>
      </c>
      <c r="BC4409" s="162" t="s">
        <v>274</v>
      </c>
      <c r="BD4409" s="162">
        <v>0</v>
      </c>
      <c r="BE4409" s="159">
        <v>2284.34</v>
      </c>
      <c r="BF4409" s="159">
        <v>2284.34</v>
      </c>
      <c r="BG4409" s="159">
        <v>21551.72</v>
      </c>
    </row>
    <row r="4410" ht="28.05" customHeight="1" spans="1:59">
      <c r="A4410" s="149"/>
      <c r="B4410" s="149"/>
      <c r="C4410" s="149"/>
      <c r="D4410" s="149" t="s">
        <v>3726</v>
      </c>
      <c r="E4410" s="340" t="s">
        <v>19045</v>
      </c>
      <c r="F4410" s="149" t="s">
        <v>3726</v>
      </c>
      <c r="G4410" s="149" t="s">
        <v>19046</v>
      </c>
      <c r="H4410" s="149" t="s">
        <v>172</v>
      </c>
      <c r="I4410" s="149" t="s">
        <v>19047</v>
      </c>
      <c r="J4410" s="149" t="s">
        <v>19048</v>
      </c>
      <c r="K4410" s="149"/>
      <c r="L4410" s="149" t="s">
        <v>262</v>
      </c>
      <c r="M4410" s="149"/>
      <c r="N4410" s="149" t="s">
        <v>263</v>
      </c>
      <c r="O4410" s="149" t="s">
        <v>214</v>
      </c>
      <c r="P4410" s="149" t="s">
        <v>53</v>
      </c>
      <c r="Q4410" s="149"/>
      <c r="R4410" s="149" t="s">
        <v>2521</v>
      </c>
      <c r="S4410" s="149" t="s">
        <v>3922</v>
      </c>
      <c r="T4410" s="149" t="s">
        <v>18905</v>
      </c>
      <c r="U4410" s="149" t="s">
        <v>267</v>
      </c>
      <c r="V4410" s="149"/>
      <c r="W4410" s="149"/>
      <c r="X4410" s="149" t="s">
        <v>336</v>
      </c>
      <c r="Y4410" s="149"/>
      <c r="Z4410" s="149"/>
      <c r="AA4410" s="149"/>
      <c r="AB4410" s="149" t="s">
        <v>269</v>
      </c>
      <c r="AC4410" s="149" t="s">
        <v>270</v>
      </c>
      <c r="AD4410" s="149" t="s">
        <v>18905</v>
      </c>
      <c r="AE4410" s="149" t="s">
        <v>271</v>
      </c>
      <c r="AF4410" s="149"/>
      <c r="AG4410" s="149" t="s">
        <v>1098</v>
      </c>
      <c r="AH4410" s="149" t="s">
        <v>273</v>
      </c>
      <c r="AI4410" s="158">
        <v>12</v>
      </c>
      <c r="AJ4410" s="149"/>
      <c r="AK4410" s="159" t="s">
        <v>274</v>
      </c>
      <c r="AL4410" s="159" t="s">
        <v>274</v>
      </c>
      <c r="AM4410" s="149" t="s">
        <v>274</v>
      </c>
      <c r="AN4410" s="160">
        <v>4</v>
      </c>
      <c r="AO4410" s="149"/>
      <c r="AP4410" s="149" t="s">
        <v>274</v>
      </c>
      <c r="AQ4410" s="149" t="s">
        <v>275</v>
      </c>
      <c r="AR4410" s="158">
        <v>1</v>
      </c>
      <c r="AS4410" s="149" t="s">
        <v>275</v>
      </c>
      <c r="AT4410" s="149" t="s">
        <v>276</v>
      </c>
      <c r="AU4410" s="161">
        <v>1</v>
      </c>
      <c r="AV4410" s="159">
        <v>5517.7</v>
      </c>
      <c r="AW4410" s="159">
        <v>220.71</v>
      </c>
      <c r="AX4410" s="149" t="s">
        <v>274</v>
      </c>
      <c r="AY4410" s="159">
        <v>55.18</v>
      </c>
      <c r="AZ4410" s="159">
        <v>55.18</v>
      </c>
      <c r="BA4410" s="159">
        <v>220.72</v>
      </c>
      <c r="BB4410" s="159">
        <v>662.16</v>
      </c>
      <c r="BC4410" s="162" t="s">
        <v>274</v>
      </c>
      <c r="BD4410" s="162">
        <v>0</v>
      </c>
      <c r="BE4410" s="159">
        <v>4855.54</v>
      </c>
      <c r="BF4410" s="159">
        <v>4855.54</v>
      </c>
      <c r="BG4410" s="159">
        <v>5517.7</v>
      </c>
    </row>
    <row r="4411" ht="28.05" customHeight="1" spans="1:59">
      <c r="A4411" s="149"/>
      <c r="B4411" s="149"/>
      <c r="C4411" s="149"/>
      <c r="D4411" s="149" t="s">
        <v>3726</v>
      </c>
      <c r="E4411" s="340" t="s">
        <v>19049</v>
      </c>
      <c r="F4411" s="149" t="s">
        <v>3726</v>
      </c>
      <c r="G4411" s="149" t="s">
        <v>19050</v>
      </c>
      <c r="H4411" s="149" t="s">
        <v>6832</v>
      </c>
      <c r="I4411" s="149" t="s">
        <v>19051</v>
      </c>
      <c r="J4411" s="149" t="s">
        <v>19052</v>
      </c>
      <c r="K4411" s="149"/>
      <c r="L4411" s="149" t="s">
        <v>287</v>
      </c>
      <c r="M4411" s="149"/>
      <c r="N4411" s="149" t="s">
        <v>263</v>
      </c>
      <c r="O4411" s="149" t="s">
        <v>214</v>
      </c>
      <c r="P4411" s="149" t="s">
        <v>53</v>
      </c>
      <c r="Q4411" s="149"/>
      <c r="R4411" s="149" t="s">
        <v>3831</v>
      </c>
      <c r="S4411" s="149" t="s">
        <v>4406</v>
      </c>
      <c r="T4411" s="149" t="s">
        <v>3809</v>
      </c>
      <c r="U4411" s="149" t="s">
        <v>267</v>
      </c>
      <c r="V4411" s="149"/>
      <c r="W4411" s="149"/>
      <c r="X4411" s="149" t="s">
        <v>336</v>
      </c>
      <c r="Y4411" s="149"/>
      <c r="Z4411" s="149"/>
      <c r="AA4411" s="149"/>
      <c r="AB4411" s="149" t="s">
        <v>269</v>
      </c>
      <c r="AC4411" s="149" t="s">
        <v>270</v>
      </c>
      <c r="AD4411" s="149" t="s">
        <v>3809</v>
      </c>
      <c r="AE4411" s="149" t="s">
        <v>271</v>
      </c>
      <c r="AF4411" s="149"/>
      <c r="AG4411" s="149" t="s">
        <v>1098</v>
      </c>
      <c r="AH4411" s="149" t="s">
        <v>273</v>
      </c>
      <c r="AI4411" s="158">
        <v>56</v>
      </c>
      <c r="AJ4411" s="149"/>
      <c r="AK4411" s="159" t="s">
        <v>274</v>
      </c>
      <c r="AL4411" s="159" t="s">
        <v>274</v>
      </c>
      <c r="AM4411" s="149" t="s">
        <v>274</v>
      </c>
      <c r="AN4411" s="160">
        <v>4</v>
      </c>
      <c r="AO4411" s="149"/>
      <c r="AP4411" s="149" t="s">
        <v>274</v>
      </c>
      <c r="AQ4411" s="149" t="s">
        <v>275</v>
      </c>
      <c r="AR4411" s="158">
        <v>1</v>
      </c>
      <c r="AS4411" s="149" t="s">
        <v>275</v>
      </c>
      <c r="AT4411" s="149" t="s">
        <v>276</v>
      </c>
      <c r="AU4411" s="161">
        <v>1</v>
      </c>
      <c r="AV4411" s="159">
        <v>3274.33</v>
      </c>
      <c r="AW4411" s="159">
        <v>130.97</v>
      </c>
      <c r="AX4411" s="149" t="s">
        <v>274</v>
      </c>
      <c r="AY4411" s="159">
        <v>32.75</v>
      </c>
      <c r="AZ4411" s="159">
        <v>32.75</v>
      </c>
      <c r="BA4411" s="159">
        <v>131</v>
      </c>
      <c r="BB4411" s="159">
        <v>1833.48</v>
      </c>
      <c r="BC4411" s="162" t="s">
        <v>274</v>
      </c>
      <c r="BD4411" s="162">
        <v>0</v>
      </c>
      <c r="BE4411" s="159">
        <v>1440.85</v>
      </c>
      <c r="BF4411" s="159">
        <v>1440.85</v>
      </c>
      <c r="BG4411" s="159">
        <v>3274.33</v>
      </c>
    </row>
    <row r="4412" ht="28.05" customHeight="1" spans="1:59">
      <c r="A4412" s="149"/>
      <c r="B4412" s="149"/>
      <c r="C4412" s="149"/>
      <c r="D4412" s="149" t="s">
        <v>3726</v>
      </c>
      <c r="E4412" s="340" t="s">
        <v>19053</v>
      </c>
      <c r="F4412" s="149" t="s">
        <v>3726</v>
      </c>
      <c r="G4412" s="149" t="s">
        <v>19054</v>
      </c>
      <c r="H4412" s="149" t="s">
        <v>19055</v>
      </c>
      <c r="I4412" s="149" t="s">
        <v>6192</v>
      </c>
      <c r="J4412" s="149" t="s">
        <v>19056</v>
      </c>
      <c r="K4412" s="149"/>
      <c r="L4412" s="149" t="s">
        <v>287</v>
      </c>
      <c r="M4412" s="149"/>
      <c r="N4412" s="149" t="s">
        <v>263</v>
      </c>
      <c r="O4412" s="149" t="s">
        <v>214</v>
      </c>
      <c r="P4412" s="149" t="s">
        <v>53</v>
      </c>
      <c r="Q4412" s="149"/>
      <c r="R4412" s="149" t="s">
        <v>18897</v>
      </c>
      <c r="S4412" s="149" t="s">
        <v>4928</v>
      </c>
      <c r="T4412" s="149" t="s">
        <v>18750</v>
      </c>
      <c r="U4412" s="149" t="s">
        <v>267</v>
      </c>
      <c r="V4412" s="149"/>
      <c r="W4412" s="149"/>
      <c r="X4412" s="149" t="s">
        <v>268</v>
      </c>
      <c r="Y4412" s="149"/>
      <c r="Z4412" s="149"/>
      <c r="AA4412" s="149"/>
      <c r="AB4412" s="149" t="s">
        <v>269</v>
      </c>
      <c r="AC4412" s="149" t="s">
        <v>270</v>
      </c>
      <c r="AD4412" s="149" t="s">
        <v>18750</v>
      </c>
      <c r="AE4412" s="149" t="s">
        <v>271</v>
      </c>
      <c r="AF4412" s="149"/>
      <c r="AG4412" s="149" t="s">
        <v>1098</v>
      </c>
      <c r="AH4412" s="149" t="s">
        <v>273</v>
      </c>
      <c r="AI4412" s="158">
        <v>90</v>
      </c>
      <c r="AJ4412" s="149"/>
      <c r="AK4412" s="159" t="s">
        <v>274</v>
      </c>
      <c r="AL4412" s="159" t="s">
        <v>274</v>
      </c>
      <c r="AM4412" s="149" t="s">
        <v>274</v>
      </c>
      <c r="AN4412" s="160">
        <v>4</v>
      </c>
      <c r="AO4412" s="149"/>
      <c r="AP4412" s="149" t="s">
        <v>274</v>
      </c>
      <c r="AQ4412" s="149" t="s">
        <v>275</v>
      </c>
      <c r="AR4412" s="158">
        <v>1</v>
      </c>
      <c r="AS4412" s="149" t="s">
        <v>275</v>
      </c>
      <c r="AT4412" s="149" t="s">
        <v>276</v>
      </c>
      <c r="AU4412" s="161">
        <v>1</v>
      </c>
      <c r="AV4412" s="159">
        <v>11637.93</v>
      </c>
      <c r="AW4412" s="159">
        <v>465.52</v>
      </c>
      <c r="AX4412" s="149" t="s">
        <v>274</v>
      </c>
      <c r="AY4412" s="159">
        <v>128.01</v>
      </c>
      <c r="AZ4412" s="159">
        <v>128.01</v>
      </c>
      <c r="BA4412" s="159">
        <v>512.04</v>
      </c>
      <c r="BB4412" s="159">
        <v>10404.34</v>
      </c>
      <c r="BC4412" s="162" t="s">
        <v>274</v>
      </c>
      <c r="BD4412" s="162">
        <v>0</v>
      </c>
      <c r="BE4412" s="159">
        <v>1233.59</v>
      </c>
      <c r="BF4412" s="159">
        <v>1233.59</v>
      </c>
      <c r="BG4412" s="159">
        <v>11637.93</v>
      </c>
    </row>
    <row r="4413" ht="28.05" customHeight="1" spans="1:59">
      <c r="A4413" s="149"/>
      <c r="B4413" s="149"/>
      <c r="C4413" s="149"/>
      <c r="D4413" s="149" t="s">
        <v>3726</v>
      </c>
      <c r="E4413" s="340" t="s">
        <v>19057</v>
      </c>
      <c r="F4413" s="149" t="s">
        <v>3726</v>
      </c>
      <c r="G4413" s="149" t="s">
        <v>19058</v>
      </c>
      <c r="H4413" s="149" t="s">
        <v>14918</v>
      </c>
      <c r="I4413" s="149" t="s">
        <v>19059</v>
      </c>
      <c r="J4413" s="149" t="s">
        <v>19060</v>
      </c>
      <c r="K4413" s="149"/>
      <c r="L4413" s="149" t="s">
        <v>262</v>
      </c>
      <c r="M4413" s="149"/>
      <c r="N4413" s="149" t="s">
        <v>263</v>
      </c>
      <c r="O4413" s="149" t="s">
        <v>214</v>
      </c>
      <c r="P4413" s="149" t="s">
        <v>53</v>
      </c>
      <c r="Q4413" s="149"/>
      <c r="R4413" s="149" t="s">
        <v>2512</v>
      </c>
      <c r="S4413" s="149" t="s">
        <v>3922</v>
      </c>
      <c r="T4413" s="149" t="s">
        <v>18905</v>
      </c>
      <c r="U4413" s="149" t="s">
        <v>267</v>
      </c>
      <c r="V4413" s="149"/>
      <c r="W4413" s="149"/>
      <c r="X4413" s="149" t="s">
        <v>336</v>
      </c>
      <c r="Y4413" s="149"/>
      <c r="Z4413" s="149"/>
      <c r="AA4413" s="149"/>
      <c r="AB4413" s="149" t="s">
        <v>269</v>
      </c>
      <c r="AC4413" s="149" t="s">
        <v>270</v>
      </c>
      <c r="AD4413" s="149" t="s">
        <v>18905</v>
      </c>
      <c r="AE4413" s="149" t="s">
        <v>271</v>
      </c>
      <c r="AF4413" s="149"/>
      <c r="AG4413" s="149" t="s">
        <v>1098</v>
      </c>
      <c r="AH4413" s="149" t="s">
        <v>273</v>
      </c>
      <c r="AI4413" s="158">
        <v>12</v>
      </c>
      <c r="AJ4413" s="149"/>
      <c r="AK4413" s="159" t="s">
        <v>274</v>
      </c>
      <c r="AL4413" s="159" t="s">
        <v>274</v>
      </c>
      <c r="AM4413" s="149" t="s">
        <v>274</v>
      </c>
      <c r="AN4413" s="160">
        <v>4</v>
      </c>
      <c r="AO4413" s="149"/>
      <c r="AP4413" s="149" t="s">
        <v>274</v>
      </c>
      <c r="AQ4413" s="149" t="s">
        <v>275</v>
      </c>
      <c r="AR4413" s="158">
        <v>1</v>
      </c>
      <c r="AS4413" s="149" t="s">
        <v>275</v>
      </c>
      <c r="AT4413" s="149" t="s">
        <v>276</v>
      </c>
      <c r="AU4413" s="161">
        <v>1</v>
      </c>
      <c r="AV4413" s="159">
        <v>5884.96</v>
      </c>
      <c r="AW4413" s="159">
        <v>235.4</v>
      </c>
      <c r="AX4413" s="149" t="s">
        <v>274</v>
      </c>
      <c r="AY4413" s="159">
        <v>58.85</v>
      </c>
      <c r="AZ4413" s="159">
        <v>58.85</v>
      </c>
      <c r="BA4413" s="159">
        <v>235.4</v>
      </c>
      <c r="BB4413" s="159">
        <v>706.2</v>
      </c>
      <c r="BC4413" s="162" t="s">
        <v>274</v>
      </c>
      <c r="BD4413" s="162">
        <v>0</v>
      </c>
      <c r="BE4413" s="159">
        <v>5178.76</v>
      </c>
      <c r="BF4413" s="159">
        <v>5178.76</v>
      </c>
      <c r="BG4413" s="159">
        <v>5884.96</v>
      </c>
    </row>
    <row r="4414" ht="28.05" customHeight="1" spans="1:59">
      <c r="A4414" s="149"/>
      <c r="B4414" s="149"/>
      <c r="C4414" s="149"/>
      <c r="D4414" s="149" t="s">
        <v>3726</v>
      </c>
      <c r="E4414" s="340" t="s">
        <v>19061</v>
      </c>
      <c r="F4414" s="149" t="s">
        <v>3726</v>
      </c>
      <c r="G4414" s="149" t="s">
        <v>19062</v>
      </c>
      <c r="H4414" s="149" t="s">
        <v>10732</v>
      </c>
      <c r="I4414" s="149" t="s">
        <v>11323</v>
      </c>
      <c r="J4414" s="149" t="s">
        <v>19063</v>
      </c>
      <c r="K4414" s="149"/>
      <c r="L4414" s="149" t="s">
        <v>287</v>
      </c>
      <c r="M4414" s="149"/>
      <c r="N4414" s="149" t="s">
        <v>263</v>
      </c>
      <c r="O4414" s="149" t="s">
        <v>214</v>
      </c>
      <c r="P4414" s="149" t="s">
        <v>53</v>
      </c>
      <c r="Q4414" s="149"/>
      <c r="R4414" s="149" t="s">
        <v>3952</v>
      </c>
      <c r="S4414" s="149" t="s">
        <v>5890</v>
      </c>
      <c r="T4414" s="149" t="s">
        <v>3699</v>
      </c>
      <c r="U4414" s="149" t="s">
        <v>267</v>
      </c>
      <c r="V4414" s="149"/>
      <c r="W4414" s="149"/>
      <c r="X4414" s="149" t="s">
        <v>336</v>
      </c>
      <c r="Y4414" s="149"/>
      <c r="Z4414" s="149"/>
      <c r="AA4414" s="149"/>
      <c r="AB4414" s="149" t="s">
        <v>269</v>
      </c>
      <c r="AC4414" s="149" t="s">
        <v>270</v>
      </c>
      <c r="AD4414" s="149" t="s">
        <v>3699</v>
      </c>
      <c r="AE4414" s="149" t="s">
        <v>271</v>
      </c>
      <c r="AF4414" s="149"/>
      <c r="AG4414" s="149" t="s">
        <v>1098</v>
      </c>
      <c r="AH4414" s="149" t="s">
        <v>273</v>
      </c>
      <c r="AI4414" s="158">
        <v>67</v>
      </c>
      <c r="AJ4414" s="149"/>
      <c r="AK4414" s="159" t="s">
        <v>274</v>
      </c>
      <c r="AL4414" s="159" t="s">
        <v>274</v>
      </c>
      <c r="AM4414" s="149" t="s">
        <v>274</v>
      </c>
      <c r="AN4414" s="160">
        <v>4</v>
      </c>
      <c r="AO4414" s="149"/>
      <c r="AP4414" s="149" t="s">
        <v>274</v>
      </c>
      <c r="AQ4414" s="149" t="s">
        <v>275</v>
      </c>
      <c r="AR4414" s="158">
        <v>1</v>
      </c>
      <c r="AS4414" s="149" t="s">
        <v>275</v>
      </c>
      <c r="AT4414" s="149" t="s">
        <v>276</v>
      </c>
      <c r="AU4414" s="161">
        <v>1</v>
      </c>
      <c r="AV4414" s="159">
        <v>4534.48</v>
      </c>
      <c r="AW4414" s="159">
        <v>181.38</v>
      </c>
      <c r="AX4414" s="149" t="s">
        <v>274</v>
      </c>
      <c r="AY4414" s="159">
        <v>46.73</v>
      </c>
      <c r="AZ4414" s="159">
        <v>46.73</v>
      </c>
      <c r="BA4414" s="159">
        <v>186.92</v>
      </c>
      <c r="BB4414" s="159">
        <v>2998</v>
      </c>
      <c r="BC4414" s="162" t="s">
        <v>274</v>
      </c>
      <c r="BD4414" s="162">
        <v>0</v>
      </c>
      <c r="BE4414" s="159">
        <v>1536.48</v>
      </c>
      <c r="BF4414" s="159">
        <v>1536.48</v>
      </c>
      <c r="BG4414" s="159">
        <v>4534.48</v>
      </c>
    </row>
    <row r="4415" ht="28.05" customHeight="1" spans="1:59">
      <c r="A4415" s="149"/>
      <c r="B4415" s="149"/>
      <c r="C4415" s="149"/>
      <c r="D4415" s="149" t="s">
        <v>3726</v>
      </c>
      <c r="E4415" s="340" t="s">
        <v>19064</v>
      </c>
      <c r="F4415" s="149" t="s">
        <v>3726</v>
      </c>
      <c r="G4415" s="149" t="s">
        <v>19065</v>
      </c>
      <c r="H4415" s="149" t="s">
        <v>10732</v>
      </c>
      <c r="I4415" s="149" t="s">
        <v>11323</v>
      </c>
      <c r="J4415" s="149" t="s">
        <v>19066</v>
      </c>
      <c r="K4415" s="149"/>
      <c r="L4415" s="149" t="s">
        <v>287</v>
      </c>
      <c r="M4415" s="149"/>
      <c r="N4415" s="149" t="s">
        <v>263</v>
      </c>
      <c r="O4415" s="149" t="s">
        <v>214</v>
      </c>
      <c r="P4415" s="149" t="s">
        <v>53</v>
      </c>
      <c r="Q4415" s="149"/>
      <c r="R4415" s="149" t="s">
        <v>3952</v>
      </c>
      <c r="S4415" s="149" t="s">
        <v>5890</v>
      </c>
      <c r="T4415" s="149" t="s">
        <v>3699</v>
      </c>
      <c r="U4415" s="149" t="s">
        <v>267</v>
      </c>
      <c r="V4415" s="149"/>
      <c r="W4415" s="149"/>
      <c r="X4415" s="149" t="s">
        <v>336</v>
      </c>
      <c r="Y4415" s="149"/>
      <c r="Z4415" s="149"/>
      <c r="AA4415" s="149"/>
      <c r="AB4415" s="149" t="s">
        <v>269</v>
      </c>
      <c r="AC4415" s="149" t="s">
        <v>270</v>
      </c>
      <c r="AD4415" s="149" t="s">
        <v>3699</v>
      </c>
      <c r="AE4415" s="149" t="s">
        <v>271</v>
      </c>
      <c r="AF4415" s="149"/>
      <c r="AG4415" s="149" t="s">
        <v>1098</v>
      </c>
      <c r="AH4415" s="149" t="s">
        <v>273</v>
      </c>
      <c r="AI4415" s="158">
        <v>67</v>
      </c>
      <c r="AJ4415" s="149"/>
      <c r="AK4415" s="159" t="s">
        <v>274</v>
      </c>
      <c r="AL4415" s="159" t="s">
        <v>274</v>
      </c>
      <c r="AM4415" s="149" t="s">
        <v>274</v>
      </c>
      <c r="AN4415" s="160">
        <v>4</v>
      </c>
      <c r="AO4415" s="149"/>
      <c r="AP4415" s="149" t="s">
        <v>274</v>
      </c>
      <c r="AQ4415" s="149" t="s">
        <v>275</v>
      </c>
      <c r="AR4415" s="158">
        <v>1</v>
      </c>
      <c r="AS4415" s="149" t="s">
        <v>275</v>
      </c>
      <c r="AT4415" s="149" t="s">
        <v>276</v>
      </c>
      <c r="AU4415" s="161">
        <v>1</v>
      </c>
      <c r="AV4415" s="159">
        <v>4534.48</v>
      </c>
      <c r="AW4415" s="159">
        <v>181.38</v>
      </c>
      <c r="AX4415" s="149" t="s">
        <v>274</v>
      </c>
      <c r="AY4415" s="159">
        <v>46.73</v>
      </c>
      <c r="AZ4415" s="159">
        <v>46.73</v>
      </c>
      <c r="BA4415" s="159">
        <v>186.92</v>
      </c>
      <c r="BB4415" s="159">
        <v>2998</v>
      </c>
      <c r="BC4415" s="162" t="s">
        <v>274</v>
      </c>
      <c r="BD4415" s="162">
        <v>0</v>
      </c>
      <c r="BE4415" s="159">
        <v>1536.48</v>
      </c>
      <c r="BF4415" s="159">
        <v>1536.48</v>
      </c>
      <c r="BG4415" s="159">
        <v>4534.48</v>
      </c>
    </row>
    <row r="4416" ht="28.05" customHeight="1" spans="1:59">
      <c r="A4416" s="149"/>
      <c r="B4416" s="149"/>
      <c r="C4416" s="149"/>
      <c r="D4416" s="149" t="s">
        <v>3726</v>
      </c>
      <c r="E4416" s="340" t="s">
        <v>19067</v>
      </c>
      <c r="F4416" s="149" t="s">
        <v>3726</v>
      </c>
      <c r="G4416" s="149" t="s">
        <v>19068</v>
      </c>
      <c r="H4416" s="149" t="s">
        <v>6832</v>
      </c>
      <c r="I4416" s="149" t="s">
        <v>19051</v>
      </c>
      <c r="J4416" s="149" t="s">
        <v>19069</v>
      </c>
      <c r="K4416" s="149"/>
      <c r="L4416" s="149" t="s">
        <v>287</v>
      </c>
      <c r="M4416" s="149"/>
      <c r="N4416" s="149" t="s">
        <v>263</v>
      </c>
      <c r="O4416" s="149" t="s">
        <v>214</v>
      </c>
      <c r="P4416" s="149" t="s">
        <v>53</v>
      </c>
      <c r="Q4416" s="149"/>
      <c r="R4416" s="149" t="s">
        <v>3831</v>
      </c>
      <c r="S4416" s="149" t="s">
        <v>4406</v>
      </c>
      <c r="T4416" s="149" t="s">
        <v>3809</v>
      </c>
      <c r="U4416" s="149" t="s">
        <v>267</v>
      </c>
      <c r="V4416" s="149"/>
      <c r="W4416" s="149"/>
      <c r="X4416" s="149" t="s">
        <v>336</v>
      </c>
      <c r="Y4416" s="149"/>
      <c r="Z4416" s="149"/>
      <c r="AA4416" s="149"/>
      <c r="AB4416" s="149" t="s">
        <v>269</v>
      </c>
      <c r="AC4416" s="149" t="s">
        <v>270</v>
      </c>
      <c r="AD4416" s="149" t="s">
        <v>3809</v>
      </c>
      <c r="AE4416" s="149" t="s">
        <v>271</v>
      </c>
      <c r="AF4416" s="149"/>
      <c r="AG4416" s="149" t="s">
        <v>1098</v>
      </c>
      <c r="AH4416" s="149" t="s">
        <v>273</v>
      </c>
      <c r="AI4416" s="158">
        <v>56</v>
      </c>
      <c r="AJ4416" s="149"/>
      <c r="AK4416" s="159" t="s">
        <v>274</v>
      </c>
      <c r="AL4416" s="159" t="s">
        <v>274</v>
      </c>
      <c r="AM4416" s="149" t="s">
        <v>274</v>
      </c>
      <c r="AN4416" s="160">
        <v>4</v>
      </c>
      <c r="AO4416" s="149"/>
      <c r="AP4416" s="149" t="s">
        <v>274</v>
      </c>
      <c r="AQ4416" s="149" t="s">
        <v>275</v>
      </c>
      <c r="AR4416" s="158">
        <v>1</v>
      </c>
      <c r="AS4416" s="149" t="s">
        <v>275</v>
      </c>
      <c r="AT4416" s="149" t="s">
        <v>276</v>
      </c>
      <c r="AU4416" s="161">
        <v>1</v>
      </c>
      <c r="AV4416" s="159">
        <v>3274.33</v>
      </c>
      <c r="AW4416" s="159">
        <v>130.97</v>
      </c>
      <c r="AX4416" s="149" t="s">
        <v>274</v>
      </c>
      <c r="AY4416" s="159">
        <v>32.75</v>
      </c>
      <c r="AZ4416" s="159">
        <v>32.75</v>
      </c>
      <c r="BA4416" s="159">
        <v>131</v>
      </c>
      <c r="BB4416" s="159">
        <v>1833.48</v>
      </c>
      <c r="BC4416" s="162" t="s">
        <v>274</v>
      </c>
      <c r="BD4416" s="162">
        <v>0</v>
      </c>
      <c r="BE4416" s="159">
        <v>1440.85</v>
      </c>
      <c r="BF4416" s="159">
        <v>1440.85</v>
      </c>
      <c r="BG4416" s="159">
        <v>3274.33</v>
      </c>
    </row>
    <row r="4417" ht="28.05" customHeight="1" spans="1:59">
      <c r="A4417" s="149"/>
      <c r="B4417" s="149"/>
      <c r="C4417" s="149"/>
      <c r="D4417" s="149" t="s">
        <v>3726</v>
      </c>
      <c r="E4417" s="340" t="s">
        <v>19070</v>
      </c>
      <c r="F4417" s="149" t="s">
        <v>3726</v>
      </c>
      <c r="G4417" s="149" t="s">
        <v>19071</v>
      </c>
      <c r="H4417" s="149" t="s">
        <v>19055</v>
      </c>
      <c r="I4417" s="149" t="s">
        <v>6192</v>
      </c>
      <c r="J4417" s="149" t="s">
        <v>19072</v>
      </c>
      <c r="K4417" s="149"/>
      <c r="L4417" s="149" t="s">
        <v>287</v>
      </c>
      <c r="M4417" s="149"/>
      <c r="N4417" s="149" t="s">
        <v>263</v>
      </c>
      <c r="O4417" s="149" t="s">
        <v>214</v>
      </c>
      <c r="P4417" s="149" t="s">
        <v>53</v>
      </c>
      <c r="Q4417" s="149"/>
      <c r="R4417" s="149" t="s">
        <v>18897</v>
      </c>
      <c r="S4417" s="149" t="s">
        <v>4928</v>
      </c>
      <c r="T4417" s="149" t="s">
        <v>18750</v>
      </c>
      <c r="U4417" s="149" t="s">
        <v>267</v>
      </c>
      <c r="V4417" s="149"/>
      <c r="W4417" s="149"/>
      <c r="X4417" s="149" t="s">
        <v>268</v>
      </c>
      <c r="Y4417" s="149"/>
      <c r="Z4417" s="149"/>
      <c r="AA4417" s="149"/>
      <c r="AB4417" s="149" t="s">
        <v>269</v>
      </c>
      <c r="AC4417" s="149" t="s">
        <v>270</v>
      </c>
      <c r="AD4417" s="149" t="s">
        <v>18750</v>
      </c>
      <c r="AE4417" s="149" t="s">
        <v>271</v>
      </c>
      <c r="AF4417" s="149"/>
      <c r="AG4417" s="149" t="s">
        <v>1098</v>
      </c>
      <c r="AH4417" s="149" t="s">
        <v>273</v>
      </c>
      <c r="AI4417" s="158">
        <v>90</v>
      </c>
      <c r="AJ4417" s="149"/>
      <c r="AK4417" s="159" t="s">
        <v>274</v>
      </c>
      <c r="AL4417" s="159" t="s">
        <v>274</v>
      </c>
      <c r="AM4417" s="149" t="s">
        <v>274</v>
      </c>
      <c r="AN4417" s="160">
        <v>4</v>
      </c>
      <c r="AO4417" s="149"/>
      <c r="AP4417" s="149" t="s">
        <v>274</v>
      </c>
      <c r="AQ4417" s="149" t="s">
        <v>275</v>
      </c>
      <c r="AR4417" s="158">
        <v>1</v>
      </c>
      <c r="AS4417" s="149" t="s">
        <v>275</v>
      </c>
      <c r="AT4417" s="149" t="s">
        <v>276</v>
      </c>
      <c r="AU4417" s="161">
        <v>1</v>
      </c>
      <c r="AV4417" s="159">
        <v>11637.93</v>
      </c>
      <c r="AW4417" s="159">
        <v>465.52</v>
      </c>
      <c r="AX4417" s="149" t="s">
        <v>274</v>
      </c>
      <c r="AY4417" s="159">
        <v>128.01</v>
      </c>
      <c r="AZ4417" s="159">
        <v>128.01</v>
      </c>
      <c r="BA4417" s="159">
        <v>512.04</v>
      </c>
      <c r="BB4417" s="159">
        <v>10404.34</v>
      </c>
      <c r="BC4417" s="162" t="s">
        <v>274</v>
      </c>
      <c r="BD4417" s="162">
        <v>0</v>
      </c>
      <c r="BE4417" s="159">
        <v>1233.59</v>
      </c>
      <c r="BF4417" s="159">
        <v>1233.59</v>
      </c>
      <c r="BG4417" s="159">
        <v>11637.93</v>
      </c>
    </row>
    <row r="4418" ht="28.05" customHeight="1" spans="1:59">
      <c r="A4418" s="149"/>
      <c r="B4418" s="149"/>
      <c r="C4418" s="149"/>
      <c r="D4418" s="149" t="s">
        <v>3726</v>
      </c>
      <c r="E4418" s="340" t="s">
        <v>19073</v>
      </c>
      <c r="F4418" s="149" t="s">
        <v>3726</v>
      </c>
      <c r="G4418" s="149" t="s">
        <v>19074</v>
      </c>
      <c r="H4418" s="149" t="s">
        <v>6832</v>
      </c>
      <c r="I4418" s="149" t="s">
        <v>19051</v>
      </c>
      <c r="J4418" s="149" t="s">
        <v>19075</v>
      </c>
      <c r="K4418" s="149"/>
      <c r="L4418" s="149" t="s">
        <v>287</v>
      </c>
      <c r="M4418" s="149"/>
      <c r="N4418" s="149" t="s">
        <v>263</v>
      </c>
      <c r="O4418" s="149" t="s">
        <v>214</v>
      </c>
      <c r="P4418" s="149" t="s">
        <v>53</v>
      </c>
      <c r="Q4418" s="149"/>
      <c r="R4418" s="149" t="s">
        <v>3831</v>
      </c>
      <c r="S4418" s="149" t="s">
        <v>4406</v>
      </c>
      <c r="T4418" s="149" t="s">
        <v>3809</v>
      </c>
      <c r="U4418" s="149" t="s">
        <v>267</v>
      </c>
      <c r="V4418" s="149"/>
      <c r="W4418" s="149"/>
      <c r="X4418" s="149" t="s">
        <v>336</v>
      </c>
      <c r="Y4418" s="149"/>
      <c r="Z4418" s="149"/>
      <c r="AA4418" s="149"/>
      <c r="AB4418" s="149" t="s">
        <v>269</v>
      </c>
      <c r="AC4418" s="149" t="s">
        <v>270</v>
      </c>
      <c r="AD4418" s="149" t="s">
        <v>3809</v>
      </c>
      <c r="AE4418" s="149" t="s">
        <v>271</v>
      </c>
      <c r="AF4418" s="149"/>
      <c r="AG4418" s="149" t="s">
        <v>1098</v>
      </c>
      <c r="AH4418" s="149" t="s">
        <v>273</v>
      </c>
      <c r="AI4418" s="158">
        <v>56</v>
      </c>
      <c r="AJ4418" s="149"/>
      <c r="AK4418" s="159" t="s">
        <v>274</v>
      </c>
      <c r="AL4418" s="159" t="s">
        <v>274</v>
      </c>
      <c r="AM4418" s="149" t="s">
        <v>274</v>
      </c>
      <c r="AN4418" s="160">
        <v>4</v>
      </c>
      <c r="AO4418" s="149"/>
      <c r="AP4418" s="149" t="s">
        <v>274</v>
      </c>
      <c r="AQ4418" s="149" t="s">
        <v>275</v>
      </c>
      <c r="AR4418" s="158">
        <v>1</v>
      </c>
      <c r="AS4418" s="149" t="s">
        <v>275</v>
      </c>
      <c r="AT4418" s="149" t="s">
        <v>276</v>
      </c>
      <c r="AU4418" s="161">
        <v>1</v>
      </c>
      <c r="AV4418" s="159">
        <v>3274.34</v>
      </c>
      <c r="AW4418" s="159">
        <v>130.97</v>
      </c>
      <c r="AX4418" s="149" t="s">
        <v>274</v>
      </c>
      <c r="AY4418" s="159">
        <v>32.75</v>
      </c>
      <c r="AZ4418" s="159">
        <v>32.75</v>
      </c>
      <c r="BA4418" s="159">
        <v>131</v>
      </c>
      <c r="BB4418" s="159">
        <v>1833.48</v>
      </c>
      <c r="BC4418" s="162" t="s">
        <v>274</v>
      </c>
      <c r="BD4418" s="162">
        <v>0</v>
      </c>
      <c r="BE4418" s="159">
        <v>1440.86</v>
      </c>
      <c r="BF4418" s="159">
        <v>1440.86</v>
      </c>
      <c r="BG4418" s="159">
        <v>3274.34</v>
      </c>
    </row>
    <row r="4419" ht="28.05" customHeight="1" spans="1:59">
      <c r="A4419" s="149"/>
      <c r="B4419" s="149"/>
      <c r="C4419" s="149"/>
      <c r="D4419" s="149" t="s">
        <v>3726</v>
      </c>
      <c r="E4419" s="340" t="s">
        <v>19076</v>
      </c>
      <c r="F4419" s="149" t="s">
        <v>3726</v>
      </c>
      <c r="G4419" s="149" t="s">
        <v>19077</v>
      </c>
      <c r="H4419" s="149" t="s">
        <v>182</v>
      </c>
      <c r="I4419" s="149" t="s">
        <v>19078</v>
      </c>
      <c r="J4419" s="149" t="s">
        <v>19079</v>
      </c>
      <c r="K4419" s="149"/>
      <c r="L4419" s="149" t="s">
        <v>262</v>
      </c>
      <c r="M4419" s="149"/>
      <c r="N4419" s="149" t="s">
        <v>263</v>
      </c>
      <c r="O4419" s="149" t="s">
        <v>214</v>
      </c>
      <c r="P4419" s="149" t="s">
        <v>53</v>
      </c>
      <c r="Q4419" s="149"/>
      <c r="R4419" s="149" t="s">
        <v>2521</v>
      </c>
      <c r="S4419" s="149" t="s">
        <v>7244</v>
      </c>
      <c r="T4419" s="149" t="s">
        <v>19080</v>
      </c>
      <c r="U4419" s="149" t="s">
        <v>267</v>
      </c>
      <c r="V4419" s="149"/>
      <c r="W4419" s="149"/>
      <c r="X4419" s="149" t="s">
        <v>336</v>
      </c>
      <c r="Y4419" s="149"/>
      <c r="Z4419" s="149"/>
      <c r="AA4419" s="149"/>
      <c r="AB4419" s="149" t="s">
        <v>269</v>
      </c>
      <c r="AC4419" s="149" t="s">
        <v>270</v>
      </c>
      <c r="AD4419" s="149" t="s">
        <v>19080</v>
      </c>
      <c r="AE4419" s="149" t="s">
        <v>271</v>
      </c>
      <c r="AF4419" s="149"/>
      <c r="AG4419" s="149" t="s">
        <v>1098</v>
      </c>
      <c r="AH4419" s="149" t="s">
        <v>273</v>
      </c>
      <c r="AI4419" s="158">
        <v>12</v>
      </c>
      <c r="AJ4419" s="149"/>
      <c r="AK4419" s="159" t="s">
        <v>274</v>
      </c>
      <c r="AL4419" s="159" t="s">
        <v>274</v>
      </c>
      <c r="AM4419" s="149" t="s">
        <v>274</v>
      </c>
      <c r="AN4419" s="160">
        <v>4</v>
      </c>
      <c r="AO4419" s="149"/>
      <c r="AP4419" s="149" t="s">
        <v>274</v>
      </c>
      <c r="AQ4419" s="149" t="s">
        <v>275</v>
      </c>
      <c r="AR4419" s="158">
        <v>1</v>
      </c>
      <c r="AS4419" s="149" t="s">
        <v>275</v>
      </c>
      <c r="AT4419" s="149" t="s">
        <v>276</v>
      </c>
      <c r="AU4419" s="161">
        <v>1</v>
      </c>
      <c r="AV4419" s="159">
        <v>9124.78</v>
      </c>
      <c r="AW4419" s="159">
        <v>364.99</v>
      </c>
      <c r="AX4419" s="149" t="s">
        <v>274</v>
      </c>
      <c r="AY4419" s="159">
        <v>91.25</v>
      </c>
      <c r="AZ4419" s="159">
        <v>91.25</v>
      </c>
      <c r="BA4419" s="159">
        <v>365</v>
      </c>
      <c r="BB4419" s="159">
        <v>1095</v>
      </c>
      <c r="BC4419" s="162" t="s">
        <v>274</v>
      </c>
      <c r="BD4419" s="162">
        <v>0</v>
      </c>
      <c r="BE4419" s="159">
        <v>8029.78</v>
      </c>
      <c r="BF4419" s="159">
        <v>8029.78</v>
      </c>
      <c r="BG4419" s="159">
        <v>9124.78</v>
      </c>
    </row>
    <row r="4420" ht="28.05" customHeight="1" spans="1:59">
      <c r="A4420" s="149"/>
      <c r="B4420" s="149"/>
      <c r="C4420" s="149"/>
      <c r="D4420" s="149" t="s">
        <v>3726</v>
      </c>
      <c r="E4420" s="340" t="s">
        <v>19081</v>
      </c>
      <c r="F4420" s="149" t="s">
        <v>3726</v>
      </c>
      <c r="G4420" s="149" t="s">
        <v>19082</v>
      </c>
      <c r="H4420" s="149" t="s">
        <v>10732</v>
      </c>
      <c r="I4420" s="149" t="s">
        <v>11323</v>
      </c>
      <c r="J4420" s="149" t="s">
        <v>19083</v>
      </c>
      <c r="K4420" s="149"/>
      <c r="L4420" s="149" t="s">
        <v>287</v>
      </c>
      <c r="M4420" s="149"/>
      <c r="N4420" s="149" t="s">
        <v>263</v>
      </c>
      <c r="O4420" s="149" t="s">
        <v>214</v>
      </c>
      <c r="P4420" s="149" t="s">
        <v>53</v>
      </c>
      <c r="Q4420" s="149"/>
      <c r="R4420" s="149" t="s">
        <v>3952</v>
      </c>
      <c r="S4420" s="149" t="s">
        <v>5890</v>
      </c>
      <c r="T4420" s="149" t="s">
        <v>3699</v>
      </c>
      <c r="U4420" s="149" t="s">
        <v>267</v>
      </c>
      <c r="V4420" s="149"/>
      <c r="W4420" s="149"/>
      <c r="X4420" s="149" t="s">
        <v>336</v>
      </c>
      <c r="Y4420" s="149"/>
      <c r="Z4420" s="149"/>
      <c r="AA4420" s="149"/>
      <c r="AB4420" s="149" t="s">
        <v>269</v>
      </c>
      <c r="AC4420" s="149" t="s">
        <v>270</v>
      </c>
      <c r="AD4420" s="149" t="s">
        <v>3699</v>
      </c>
      <c r="AE4420" s="149" t="s">
        <v>271</v>
      </c>
      <c r="AF4420" s="149"/>
      <c r="AG4420" s="149" t="s">
        <v>1098</v>
      </c>
      <c r="AH4420" s="149" t="s">
        <v>273</v>
      </c>
      <c r="AI4420" s="158">
        <v>67</v>
      </c>
      <c r="AJ4420" s="149"/>
      <c r="AK4420" s="159" t="s">
        <v>274</v>
      </c>
      <c r="AL4420" s="159" t="s">
        <v>274</v>
      </c>
      <c r="AM4420" s="149" t="s">
        <v>274</v>
      </c>
      <c r="AN4420" s="160">
        <v>4</v>
      </c>
      <c r="AO4420" s="149"/>
      <c r="AP4420" s="149" t="s">
        <v>274</v>
      </c>
      <c r="AQ4420" s="149" t="s">
        <v>275</v>
      </c>
      <c r="AR4420" s="158">
        <v>1</v>
      </c>
      <c r="AS4420" s="149" t="s">
        <v>275</v>
      </c>
      <c r="AT4420" s="149" t="s">
        <v>276</v>
      </c>
      <c r="AU4420" s="161">
        <v>1</v>
      </c>
      <c r="AV4420" s="159">
        <v>4534.48</v>
      </c>
      <c r="AW4420" s="159">
        <v>181.38</v>
      </c>
      <c r="AX4420" s="149" t="s">
        <v>274</v>
      </c>
      <c r="AY4420" s="159">
        <v>46.73</v>
      </c>
      <c r="AZ4420" s="159">
        <v>46.73</v>
      </c>
      <c r="BA4420" s="159">
        <v>186.92</v>
      </c>
      <c r="BB4420" s="159">
        <v>2998</v>
      </c>
      <c r="BC4420" s="162" t="s">
        <v>274</v>
      </c>
      <c r="BD4420" s="162">
        <v>0</v>
      </c>
      <c r="BE4420" s="159">
        <v>1536.48</v>
      </c>
      <c r="BF4420" s="159">
        <v>1536.48</v>
      </c>
      <c r="BG4420" s="159">
        <v>4534.48</v>
      </c>
    </row>
    <row r="4421" ht="28.05" customHeight="1" spans="1:59">
      <c r="A4421" s="149"/>
      <c r="B4421" s="149"/>
      <c r="C4421" s="149"/>
      <c r="D4421" s="149" t="s">
        <v>3726</v>
      </c>
      <c r="E4421" s="340" t="s">
        <v>19084</v>
      </c>
      <c r="F4421" s="149" t="s">
        <v>3726</v>
      </c>
      <c r="G4421" s="149" t="s">
        <v>19085</v>
      </c>
      <c r="H4421" s="149" t="s">
        <v>19086</v>
      </c>
      <c r="I4421" s="149" t="s">
        <v>8633</v>
      </c>
      <c r="J4421" s="149" t="s">
        <v>19087</v>
      </c>
      <c r="K4421" s="149"/>
      <c r="L4421" s="149" t="s">
        <v>287</v>
      </c>
      <c r="M4421" s="149"/>
      <c r="N4421" s="149" t="s">
        <v>263</v>
      </c>
      <c r="O4421" s="149" t="s">
        <v>214</v>
      </c>
      <c r="P4421" s="149" t="s">
        <v>53</v>
      </c>
      <c r="Q4421" s="149"/>
      <c r="R4421" s="149" t="s">
        <v>18897</v>
      </c>
      <c r="S4421" s="149" t="s">
        <v>4928</v>
      </c>
      <c r="T4421" s="149" t="s">
        <v>18750</v>
      </c>
      <c r="U4421" s="149" t="s">
        <v>267</v>
      </c>
      <c r="V4421" s="149"/>
      <c r="W4421" s="149"/>
      <c r="X4421" s="149" t="s">
        <v>268</v>
      </c>
      <c r="Y4421" s="149"/>
      <c r="Z4421" s="149"/>
      <c r="AA4421" s="149"/>
      <c r="AB4421" s="149" t="s">
        <v>269</v>
      </c>
      <c r="AC4421" s="149" t="s">
        <v>270</v>
      </c>
      <c r="AD4421" s="149" t="s">
        <v>18750</v>
      </c>
      <c r="AE4421" s="149" t="s">
        <v>271</v>
      </c>
      <c r="AF4421" s="149"/>
      <c r="AG4421" s="149" t="s">
        <v>1098</v>
      </c>
      <c r="AH4421" s="149" t="s">
        <v>273</v>
      </c>
      <c r="AI4421" s="158">
        <v>90</v>
      </c>
      <c r="AJ4421" s="149"/>
      <c r="AK4421" s="159" t="s">
        <v>274</v>
      </c>
      <c r="AL4421" s="159" t="s">
        <v>274</v>
      </c>
      <c r="AM4421" s="149" t="s">
        <v>274</v>
      </c>
      <c r="AN4421" s="160">
        <v>4</v>
      </c>
      <c r="AO4421" s="149"/>
      <c r="AP4421" s="149" t="s">
        <v>274</v>
      </c>
      <c r="AQ4421" s="149" t="s">
        <v>275</v>
      </c>
      <c r="AR4421" s="158">
        <v>1</v>
      </c>
      <c r="AS4421" s="149" t="s">
        <v>275</v>
      </c>
      <c r="AT4421" s="149" t="s">
        <v>276</v>
      </c>
      <c r="AU4421" s="161">
        <v>1</v>
      </c>
      <c r="AV4421" s="159">
        <v>5603.45</v>
      </c>
      <c r="AW4421" s="159">
        <v>224.14</v>
      </c>
      <c r="AX4421" s="149" t="s">
        <v>274</v>
      </c>
      <c r="AY4421" s="159">
        <v>61.67</v>
      </c>
      <c r="AZ4421" s="159">
        <v>61.67</v>
      </c>
      <c r="BA4421" s="159">
        <v>246.71</v>
      </c>
      <c r="BB4421" s="159">
        <v>5009.26</v>
      </c>
      <c r="BC4421" s="162" t="s">
        <v>274</v>
      </c>
      <c r="BD4421" s="162">
        <v>0</v>
      </c>
      <c r="BE4421" s="159">
        <v>594.19</v>
      </c>
      <c r="BF4421" s="159">
        <v>594.19</v>
      </c>
      <c r="BG4421" s="159">
        <v>5603.45</v>
      </c>
    </row>
    <row r="4422" ht="28.05" customHeight="1" spans="1:59">
      <c r="A4422" s="149"/>
      <c r="B4422" s="149"/>
      <c r="C4422" s="149"/>
      <c r="D4422" s="149" t="s">
        <v>3726</v>
      </c>
      <c r="E4422" s="340" t="s">
        <v>19088</v>
      </c>
      <c r="F4422" s="149" t="s">
        <v>3726</v>
      </c>
      <c r="G4422" s="149" t="s">
        <v>19089</v>
      </c>
      <c r="H4422" s="149" t="s">
        <v>6832</v>
      </c>
      <c r="I4422" s="149" t="s">
        <v>19051</v>
      </c>
      <c r="J4422" s="149" t="s">
        <v>19090</v>
      </c>
      <c r="K4422" s="149"/>
      <c r="L4422" s="149" t="s">
        <v>287</v>
      </c>
      <c r="M4422" s="149"/>
      <c r="N4422" s="149" t="s">
        <v>263</v>
      </c>
      <c r="O4422" s="149" t="s">
        <v>214</v>
      </c>
      <c r="P4422" s="149" t="s">
        <v>53</v>
      </c>
      <c r="Q4422" s="149"/>
      <c r="R4422" s="149" t="s">
        <v>3831</v>
      </c>
      <c r="S4422" s="149" t="s">
        <v>4406</v>
      </c>
      <c r="T4422" s="149" t="s">
        <v>3809</v>
      </c>
      <c r="U4422" s="149" t="s">
        <v>267</v>
      </c>
      <c r="V4422" s="149"/>
      <c r="W4422" s="149"/>
      <c r="X4422" s="149" t="s">
        <v>336</v>
      </c>
      <c r="Y4422" s="149"/>
      <c r="Z4422" s="149"/>
      <c r="AA4422" s="149"/>
      <c r="AB4422" s="149" t="s">
        <v>269</v>
      </c>
      <c r="AC4422" s="149" t="s">
        <v>270</v>
      </c>
      <c r="AD4422" s="149" t="s">
        <v>3809</v>
      </c>
      <c r="AE4422" s="149" t="s">
        <v>271</v>
      </c>
      <c r="AF4422" s="149"/>
      <c r="AG4422" s="149" t="s">
        <v>1098</v>
      </c>
      <c r="AH4422" s="149" t="s">
        <v>273</v>
      </c>
      <c r="AI4422" s="158">
        <v>56</v>
      </c>
      <c r="AJ4422" s="149"/>
      <c r="AK4422" s="159" t="s">
        <v>274</v>
      </c>
      <c r="AL4422" s="159" t="s">
        <v>274</v>
      </c>
      <c r="AM4422" s="149" t="s">
        <v>274</v>
      </c>
      <c r="AN4422" s="160">
        <v>4</v>
      </c>
      <c r="AO4422" s="149"/>
      <c r="AP4422" s="149" t="s">
        <v>274</v>
      </c>
      <c r="AQ4422" s="149" t="s">
        <v>275</v>
      </c>
      <c r="AR4422" s="158">
        <v>1</v>
      </c>
      <c r="AS4422" s="149" t="s">
        <v>275</v>
      </c>
      <c r="AT4422" s="149" t="s">
        <v>276</v>
      </c>
      <c r="AU4422" s="161">
        <v>1</v>
      </c>
      <c r="AV4422" s="159">
        <v>3274.34</v>
      </c>
      <c r="AW4422" s="159">
        <v>130.97</v>
      </c>
      <c r="AX4422" s="149" t="s">
        <v>274</v>
      </c>
      <c r="AY4422" s="159">
        <v>32.75</v>
      </c>
      <c r="AZ4422" s="159">
        <v>32.75</v>
      </c>
      <c r="BA4422" s="159">
        <v>131</v>
      </c>
      <c r="BB4422" s="159">
        <v>1833.48</v>
      </c>
      <c r="BC4422" s="162" t="s">
        <v>274</v>
      </c>
      <c r="BD4422" s="162">
        <v>0</v>
      </c>
      <c r="BE4422" s="159">
        <v>1440.86</v>
      </c>
      <c r="BF4422" s="159">
        <v>1440.86</v>
      </c>
      <c r="BG4422" s="159">
        <v>3274.34</v>
      </c>
    </row>
    <row r="4423" ht="28.05" customHeight="1" spans="1:59">
      <c r="A4423" s="149"/>
      <c r="B4423" s="149"/>
      <c r="C4423" s="149"/>
      <c r="D4423" s="149" t="s">
        <v>3726</v>
      </c>
      <c r="E4423" s="340" t="s">
        <v>19091</v>
      </c>
      <c r="F4423" s="149" t="s">
        <v>3726</v>
      </c>
      <c r="G4423" s="149" t="s">
        <v>19092</v>
      </c>
      <c r="H4423" s="149" t="s">
        <v>10732</v>
      </c>
      <c r="I4423" s="149" t="s">
        <v>11323</v>
      </c>
      <c r="J4423" s="149" t="s">
        <v>19093</v>
      </c>
      <c r="K4423" s="149"/>
      <c r="L4423" s="149" t="s">
        <v>287</v>
      </c>
      <c r="M4423" s="149"/>
      <c r="N4423" s="149" t="s">
        <v>263</v>
      </c>
      <c r="O4423" s="149" t="s">
        <v>214</v>
      </c>
      <c r="P4423" s="149" t="s">
        <v>53</v>
      </c>
      <c r="Q4423" s="149"/>
      <c r="R4423" s="149" t="s">
        <v>3921</v>
      </c>
      <c r="S4423" s="149" t="s">
        <v>5890</v>
      </c>
      <c r="T4423" s="149" t="s">
        <v>3699</v>
      </c>
      <c r="U4423" s="149" t="s">
        <v>267</v>
      </c>
      <c r="V4423" s="149"/>
      <c r="W4423" s="149"/>
      <c r="X4423" s="149" t="s">
        <v>336</v>
      </c>
      <c r="Y4423" s="149"/>
      <c r="Z4423" s="149"/>
      <c r="AA4423" s="149"/>
      <c r="AB4423" s="149" t="s">
        <v>269</v>
      </c>
      <c r="AC4423" s="149" t="s">
        <v>270</v>
      </c>
      <c r="AD4423" s="149" t="s">
        <v>3699</v>
      </c>
      <c r="AE4423" s="149" t="s">
        <v>271</v>
      </c>
      <c r="AF4423" s="149"/>
      <c r="AG4423" s="149" t="s">
        <v>1098</v>
      </c>
      <c r="AH4423" s="149" t="s">
        <v>273</v>
      </c>
      <c r="AI4423" s="158">
        <v>67</v>
      </c>
      <c r="AJ4423" s="149"/>
      <c r="AK4423" s="159" t="s">
        <v>274</v>
      </c>
      <c r="AL4423" s="159" t="s">
        <v>274</v>
      </c>
      <c r="AM4423" s="149" t="s">
        <v>274</v>
      </c>
      <c r="AN4423" s="160">
        <v>4</v>
      </c>
      <c r="AO4423" s="149"/>
      <c r="AP4423" s="149" t="s">
        <v>274</v>
      </c>
      <c r="AQ4423" s="149" t="s">
        <v>275</v>
      </c>
      <c r="AR4423" s="158">
        <v>1</v>
      </c>
      <c r="AS4423" s="149" t="s">
        <v>275</v>
      </c>
      <c r="AT4423" s="149" t="s">
        <v>276</v>
      </c>
      <c r="AU4423" s="161">
        <v>1</v>
      </c>
      <c r="AV4423" s="159">
        <v>4534.48</v>
      </c>
      <c r="AW4423" s="159">
        <v>181.38</v>
      </c>
      <c r="AX4423" s="149" t="s">
        <v>274</v>
      </c>
      <c r="AY4423" s="159">
        <v>46.73</v>
      </c>
      <c r="AZ4423" s="159">
        <v>46.73</v>
      </c>
      <c r="BA4423" s="159">
        <v>186.92</v>
      </c>
      <c r="BB4423" s="159">
        <v>2998</v>
      </c>
      <c r="BC4423" s="162" t="s">
        <v>274</v>
      </c>
      <c r="BD4423" s="162">
        <v>0</v>
      </c>
      <c r="BE4423" s="159">
        <v>1536.48</v>
      </c>
      <c r="BF4423" s="159">
        <v>1536.48</v>
      </c>
      <c r="BG4423" s="159">
        <v>4534.48</v>
      </c>
    </row>
    <row r="4424" ht="28.05" customHeight="1" spans="1:59">
      <c r="A4424" s="149"/>
      <c r="B4424" s="149"/>
      <c r="C4424" s="149"/>
      <c r="D4424" s="149" t="s">
        <v>3726</v>
      </c>
      <c r="E4424" s="340" t="s">
        <v>19094</v>
      </c>
      <c r="F4424" s="149" t="s">
        <v>3726</v>
      </c>
      <c r="G4424" s="149" t="s">
        <v>19095</v>
      </c>
      <c r="H4424" s="149" t="s">
        <v>6832</v>
      </c>
      <c r="I4424" s="149" t="s">
        <v>19051</v>
      </c>
      <c r="J4424" s="149" t="s">
        <v>19096</v>
      </c>
      <c r="K4424" s="149"/>
      <c r="L4424" s="149" t="s">
        <v>287</v>
      </c>
      <c r="M4424" s="149"/>
      <c r="N4424" s="149" t="s">
        <v>263</v>
      </c>
      <c r="O4424" s="149" t="s">
        <v>214</v>
      </c>
      <c r="P4424" s="149" t="s">
        <v>53</v>
      </c>
      <c r="Q4424" s="149"/>
      <c r="R4424" s="149" t="s">
        <v>3831</v>
      </c>
      <c r="S4424" s="149" t="s">
        <v>4406</v>
      </c>
      <c r="T4424" s="149" t="s">
        <v>3809</v>
      </c>
      <c r="U4424" s="149" t="s">
        <v>267</v>
      </c>
      <c r="V4424" s="149"/>
      <c r="W4424" s="149"/>
      <c r="X4424" s="149" t="s">
        <v>336</v>
      </c>
      <c r="Y4424" s="149"/>
      <c r="Z4424" s="149"/>
      <c r="AA4424" s="149"/>
      <c r="AB4424" s="149" t="s">
        <v>269</v>
      </c>
      <c r="AC4424" s="149" t="s">
        <v>270</v>
      </c>
      <c r="AD4424" s="149" t="s">
        <v>3809</v>
      </c>
      <c r="AE4424" s="149" t="s">
        <v>271</v>
      </c>
      <c r="AF4424" s="149"/>
      <c r="AG4424" s="149" t="s">
        <v>1098</v>
      </c>
      <c r="AH4424" s="149" t="s">
        <v>273</v>
      </c>
      <c r="AI4424" s="158">
        <v>56</v>
      </c>
      <c r="AJ4424" s="149"/>
      <c r="AK4424" s="159" t="s">
        <v>274</v>
      </c>
      <c r="AL4424" s="159" t="s">
        <v>274</v>
      </c>
      <c r="AM4424" s="149" t="s">
        <v>274</v>
      </c>
      <c r="AN4424" s="160">
        <v>4</v>
      </c>
      <c r="AO4424" s="149"/>
      <c r="AP4424" s="149" t="s">
        <v>274</v>
      </c>
      <c r="AQ4424" s="149" t="s">
        <v>275</v>
      </c>
      <c r="AR4424" s="158">
        <v>1</v>
      </c>
      <c r="AS4424" s="149" t="s">
        <v>275</v>
      </c>
      <c r="AT4424" s="149" t="s">
        <v>276</v>
      </c>
      <c r="AU4424" s="161">
        <v>1</v>
      </c>
      <c r="AV4424" s="159">
        <v>3274.34</v>
      </c>
      <c r="AW4424" s="159">
        <v>130.97</v>
      </c>
      <c r="AX4424" s="149" t="s">
        <v>274</v>
      </c>
      <c r="AY4424" s="159">
        <v>32.75</v>
      </c>
      <c r="AZ4424" s="159">
        <v>32.75</v>
      </c>
      <c r="BA4424" s="159">
        <v>131</v>
      </c>
      <c r="BB4424" s="159">
        <v>1833.48</v>
      </c>
      <c r="BC4424" s="162" t="s">
        <v>274</v>
      </c>
      <c r="BD4424" s="162">
        <v>0</v>
      </c>
      <c r="BE4424" s="159">
        <v>1440.86</v>
      </c>
      <c r="BF4424" s="159">
        <v>1440.86</v>
      </c>
      <c r="BG4424" s="159">
        <v>3274.34</v>
      </c>
    </row>
    <row r="4425" ht="28.05" customHeight="1" spans="1:59">
      <c r="A4425" s="149"/>
      <c r="B4425" s="149"/>
      <c r="C4425" s="149"/>
      <c r="D4425" s="149" t="s">
        <v>3726</v>
      </c>
      <c r="E4425" s="340" t="s">
        <v>19097</v>
      </c>
      <c r="F4425" s="149" t="s">
        <v>3726</v>
      </c>
      <c r="G4425" s="149" t="s">
        <v>19098</v>
      </c>
      <c r="H4425" s="149" t="s">
        <v>19099</v>
      </c>
      <c r="I4425" s="149" t="s">
        <v>6197</v>
      </c>
      <c r="J4425" s="149" t="s">
        <v>19100</v>
      </c>
      <c r="K4425" s="149"/>
      <c r="L4425" s="149" t="s">
        <v>287</v>
      </c>
      <c r="M4425" s="149"/>
      <c r="N4425" s="149" t="s">
        <v>263</v>
      </c>
      <c r="O4425" s="149" t="s">
        <v>214</v>
      </c>
      <c r="P4425" s="149" t="s">
        <v>53</v>
      </c>
      <c r="Q4425" s="149"/>
      <c r="R4425" s="149" t="s">
        <v>18897</v>
      </c>
      <c r="S4425" s="149" t="s">
        <v>4928</v>
      </c>
      <c r="T4425" s="149" t="s">
        <v>18750</v>
      </c>
      <c r="U4425" s="149" t="s">
        <v>267</v>
      </c>
      <c r="V4425" s="149"/>
      <c r="W4425" s="149"/>
      <c r="X4425" s="149" t="s">
        <v>268</v>
      </c>
      <c r="Y4425" s="149"/>
      <c r="Z4425" s="149"/>
      <c r="AA4425" s="149"/>
      <c r="AB4425" s="149" t="s">
        <v>269</v>
      </c>
      <c r="AC4425" s="149" t="s">
        <v>270</v>
      </c>
      <c r="AD4425" s="149" t="s">
        <v>18750</v>
      </c>
      <c r="AE4425" s="149" t="s">
        <v>271</v>
      </c>
      <c r="AF4425" s="149"/>
      <c r="AG4425" s="149" t="s">
        <v>1098</v>
      </c>
      <c r="AH4425" s="149" t="s">
        <v>273</v>
      </c>
      <c r="AI4425" s="158">
        <v>90</v>
      </c>
      <c r="AJ4425" s="149"/>
      <c r="AK4425" s="159" t="s">
        <v>274</v>
      </c>
      <c r="AL4425" s="159" t="s">
        <v>274</v>
      </c>
      <c r="AM4425" s="149" t="s">
        <v>274</v>
      </c>
      <c r="AN4425" s="160">
        <v>4</v>
      </c>
      <c r="AO4425" s="149"/>
      <c r="AP4425" s="149" t="s">
        <v>274</v>
      </c>
      <c r="AQ4425" s="149" t="s">
        <v>275</v>
      </c>
      <c r="AR4425" s="158">
        <v>1</v>
      </c>
      <c r="AS4425" s="149" t="s">
        <v>275</v>
      </c>
      <c r="AT4425" s="149" t="s">
        <v>276</v>
      </c>
      <c r="AU4425" s="161">
        <v>1</v>
      </c>
      <c r="AV4425" s="159">
        <v>10775.86</v>
      </c>
      <c r="AW4425" s="159">
        <v>431.03</v>
      </c>
      <c r="AX4425" s="149" t="s">
        <v>274</v>
      </c>
      <c r="AY4425" s="159">
        <v>118.52</v>
      </c>
      <c r="AZ4425" s="159">
        <v>118.52</v>
      </c>
      <c r="BA4425" s="159">
        <v>474.08</v>
      </c>
      <c r="BB4425" s="159">
        <v>9633.68</v>
      </c>
      <c r="BC4425" s="162" t="s">
        <v>274</v>
      </c>
      <c r="BD4425" s="162">
        <v>0</v>
      </c>
      <c r="BE4425" s="159">
        <v>1142.18</v>
      </c>
      <c r="BF4425" s="159">
        <v>1142.18</v>
      </c>
      <c r="BG4425" s="159">
        <v>10775.86</v>
      </c>
    </row>
    <row r="4426" ht="28.05" customHeight="1" spans="1:59">
      <c r="A4426" s="149"/>
      <c r="B4426" s="149"/>
      <c r="C4426" s="149"/>
      <c r="D4426" s="149" t="s">
        <v>3726</v>
      </c>
      <c r="E4426" s="340" t="s">
        <v>19101</v>
      </c>
      <c r="F4426" s="149" t="s">
        <v>3726</v>
      </c>
      <c r="G4426" s="149" t="s">
        <v>19102</v>
      </c>
      <c r="H4426" s="149" t="s">
        <v>182</v>
      </c>
      <c r="I4426" s="149" t="s">
        <v>19103</v>
      </c>
      <c r="J4426" s="149" t="s">
        <v>19104</v>
      </c>
      <c r="K4426" s="149"/>
      <c r="L4426" s="149" t="s">
        <v>262</v>
      </c>
      <c r="M4426" s="149"/>
      <c r="N4426" s="149" t="s">
        <v>263</v>
      </c>
      <c r="O4426" s="149" t="s">
        <v>214</v>
      </c>
      <c r="P4426" s="149" t="s">
        <v>53</v>
      </c>
      <c r="Q4426" s="149"/>
      <c r="R4426" s="149" t="s">
        <v>18953</v>
      </c>
      <c r="S4426" s="149" t="s">
        <v>7244</v>
      </c>
      <c r="T4426" s="149" t="s">
        <v>19080</v>
      </c>
      <c r="U4426" s="149" t="s">
        <v>267</v>
      </c>
      <c r="V4426" s="149"/>
      <c r="W4426" s="149"/>
      <c r="X4426" s="149" t="s">
        <v>336</v>
      </c>
      <c r="Y4426" s="149"/>
      <c r="Z4426" s="149"/>
      <c r="AA4426" s="149"/>
      <c r="AB4426" s="149" t="s">
        <v>269</v>
      </c>
      <c r="AC4426" s="149" t="s">
        <v>270</v>
      </c>
      <c r="AD4426" s="149" t="s">
        <v>19080</v>
      </c>
      <c r="AE4426" s="149" t="s">
        <v>271</v>
      </c>
      <c r="AF4426" s="149"/>
      <c r="AG4426" s="149" t="s">
        <v>1098</v>
      </c>
      <c r="AH4426" s="149" t="s">
        <v>273</v>
      </c>
      <c r="AI4426" s="158">
        <v>12</v>
      </c>
      <c r="AJ4426" s="149"/>
      <c r="AK4426" s="159" t="s">
        <v>274</v>
      </c>
      <c r="AL4426" s="159" t="s">
        <v>274</v>
      </c>
      <c r="AM4426" s="149" t="s">
        <v>274</v>
      </c>
      <c r="AN4426" s="160">
        <v>4</v>
      </c>
      <c r="AO4426" s="149"/>
      <c r="AP4426" s="149" t="s">
        <v>274</v>
      </c>
      <c r="AQ4426" s="149" t="s">
        <v>275</v>
      </c>
      <c r="AR4426" s="158">
        <v>1</v>
      </c>
      <c r="AS4426" s="149" t="s">
        <v>275</v>
      </c>
      <c r="AT4426" s="149" t="s">
        <v>276</v>
      </c>
      <c r="AU4426" s="161">
        <v>1</v>
      </c>
      <c r="AV4426" s="159">
        <v>10198.23</v>
      </c>
      <c r="AW4426" s="159">
        <v>407.93</v>
      </c>
      <c r="AX4426" s="149" t="s">
        <v>274</v>
      </c>
      <c r="AY4426" s="159">
        <v>101.98</v>
      </c>
      <c r="AZ4426" s="159">
        <v>101.98</v>
      </c>
      <c r="BA4426" s="159">
        <v>407.92</v>
      </c>
      <c r="BB4426" s="159">
        <v>1223.76</v>
      </c>
      <c r="BC4426" s="162" t="s">
        <v>274</v>
      </c>
      <c r="BD4426" s="162">
        <v>0</v>
      </c>
      <c r="BE4426" s="159">
        <v>8974.47</v>
      </c>
      <c r="BF4426" s="159">
        <v>8974.47</v>
      </c>
      <c r="BG4426" s="159">
        <v>10198.23</v>
      </c>
    </row>
    <row r="4427" ht="28.05" customHeight="1" spans="1:59">
      <c r="A4427" s="149"/>
      <c r="B4427" s="149"/>
      <c r="C4427" s="149"/>
      <c r="D4427" s="149" t="s">
        <v>3726</v>
      </c>
      <c r="E4427" s="340" t="s">
        <v>19105</v>
      </c>
      <c r="F4427" s="149" t="s">
        <v>3726</v>
      </c>
      <c r="G4427" s="149" t="s">
        <v>19106</v>
      </c>
      <c r="H4427" s="149" t="s">
        <v>19107</v>
      </c>
      <c r="I4427" s="149" t="s">
        <v>6296</v>
      </c>
      <c r="J4427" s="149" t="s">
        <v>19108</v>
      </c>
      <c r="K4427" s="149"/>
      <c r="L4427" s="149" t="s">
        <v>287</v>
      </c>
      <c r="M4427" s="149"/>
      <c r="N4427" s="149" t="s">
        <v>263</v>
      </c>
      <c r="O4427" s="149" t="s">
        <v>214</v>
      </c>
      <c r="P4427" s="149" t="s">
        <v>53</v>
      </c>
      <c r="Q4427" s="149"/>
      <c r="R4427" s="149" t="s">
        <v>18897</v>
      </c>
      <c r="S4427" s="149" t="s">
        <v>4928</v>
      </c>
      <c r="T4427" s="149" t="s">
        <v>18750</v>
      </c>
      <c r="U4427" s="149" t="s">
        <v>267</v>
      </c>
      <c r="V4427" s="149"/>
      <c r="W4427" s="149"/>
      <c r="X4427" s="149" t="s">
        <v>268</v>
      </c>
      <c r="Y4427" s="149"/>
      <c r="Z4427" s="149"/>
      <c r="AA4427" s="149"/>
      <c r="AB4427" s="149" t="s">
        <v>269</v>
      </c>
      <c r="AC4427" s="149" t="s">
        <v>270</v>
      </c>
      <c r="AD4427" s="149" t="s">
        <v>18750</v>
      </c>
      <c r="AE4427" s="149" t="s">
        <v>271</v>
      </c>
      <c r="AF4427" s="149"/>
      <c r="AG4427" s="149" t="s">
        <v>1098</v>
      </c>
      <c r="AH4427" s="149" t="s">
        <v>273</v>
      </c>
      <c r="AI4427" s="158">
        <v>90</v>
      </c>
      <c r="AJ4427" s="149"/>
      <c r="AK4427" s="159" t="s">
        <v>274</v>
      </c>
      <c r="AL4427" s="159" t="s">
        <v>274</v>
      </c>
      <c r="AM4427" s="149" t="s">
        <v>274</v>
      </c>
      <c r="AN4427" s="160">
        <v>4</v>
      </c>
      <c r="AO4427" s="149"/>
      <c r="AP4427" s="149" t="s">
        <v>274</v>
      </c>
      <c r="AQ4427" s="149" t="s">
        <v>275</v>
      </c>
      <c r="AR4427" s="158">
        <v>1</v>
      </c>
      <c r="AS4427" s="149" t="s">
        <v>275</v>
      </c>
      <c r="AT4427" s="149" t="s">
        <v>276</v>
      </c>
      <c r="AU4427" s="161">
        <v>1</v>
      </c>
      <c r="AV4427" s="159">
        <v>10775.86</v>
      </c>
      <c r="AW4427" s="159">
        <v>431.03</v>
      </c>
      <c r="AX4427" s="149" t="s">
        <v>274</v>
      </c>
      <c r="AY4427" s="159">
        <v>118.52</v>
      </c>
      <c r="AZ4427" s="159">
        <v>118.52</v>
      </c>
      <c r="BA4427" s="159">
        <v>474.08</v>
      </c>
      <c r="BB4427" s="159">
        <v>9633.68</v>
      </c>
      <c r="BC4427" s="162" t="s">
        <v>274</v>
      </c>
      <c r="BD4427" s="162">
        <v>0</v>
      </c>
      <c r="BE4427" s="159">
        <v>1142.18</v>
      </c>
      <c r="BF4427" s="159">
        <v>1142.18</v>
      </c>
      <c r="BG4427" s="159">
        <v>10775.86</v>
      </c>
    </row>
    <row r="4428" ht="28.05" customHeight="1" spans="1:59">
      <c r="A4428" s="149"/>
      <c r="B4428" s="149"/>
      <c r="C4428" s="149"/>
      <c r="D4428" s="149" t="s">
        <v>3726</v>
      </c>
      <c r="E4428" s="340" t="s">
        <v>19109</v>
      </c>
      <c r="F4428" s="149" t="s">
        <v>3726</v>
      </c>
      <c r="G4428" s="149" t="s">
        <v>19110</v>
      </c>
      <c r="H4428" s="149" t="s">
        <v>10732</v>
      </c>
      <c r="I4428" s="149" t="s">
        <v>11323</v>
      </c>
      <c r="J4428" s="149" t="s">
        <v>19111</v>
      </c>
      <c r="K4428" s="149"/>
      <c r="L4428" s="149" t="s">
        <v>287</v>
      </c>
      <c r="M4428" s="149"/>
      <c r="N4428" s="149" t="s">
        <v>263</v>
      </c>
      <c r="O4428" s="149" t="s">
        <v>214</v>
      </c>
      <c r="P4428" s="149" t="s">
        <v>53</v>
      </c>
      <c r="Q4428" s="149"/>
      <c r="R4428" s="149" t="s">
        <v>3921</v>
      </c>
      <c r="S4428" s="149" t="s">
        <v>5890</v>
      </c>
      <c r="T4428" s="149" t="s">
        <v>3699</v>
      </c>
      <c r="U4428" s="149" t="s">
        <v>267</v>
      </c>
      <c r="V4428" s="149"/>
      <c r="W4428" s="149"/>
      <c r="X4428" s="149" t="s">
        <v>336</v>
      </c>
      <c r="Y4428" s="149"/>
      <c r="Z4428" s="149"/>
      <c r="AA4428" s="149"/>
      <c r="AB4428" s="149" t="s">
        <v>269</v>
      </c>
      <c r="AC4428" s="149" t="s">
        <v>270</v>
      </c>
      <c r="AD4428" s="149" t="s">
        <v>3699</v>
      </c>
      <c r="AE4428" s="149" t="s">
        <v>271</v>
      </c>
      <c r="AF4428" s="149"/>
      <c r="AG4428" s="149" t="s">
        <v>1098</v>
      </c>
      <c r="AH4428" s="149" t="s">
        <v>273</v>
      </c>
      <c r="AI4428" s="158">
        <v>67</v>
      </c>
      <c r="AJ4428" s="149"/>
      <c r="AK4428" s="159" t="s">
        <v>274</v>
      </c>
      <c r="AL4428" s="159" t="s">
        <v>274</v>
      </c>
      <c r="AM4428" s="149" t="s">
        <v>274</v>
      </c>
      <c r="AN4428" s="160">
        <v>4</v>
      </c>
      <c r="AO4428" s="149"/>
      <c r="AP4428" s="149" t="s">
        <v>274</v>
      </c>
      <c r="AQ4428" s="149" t="s">
        <v>275</v>
      </c>
      <c r="AR4428" s="158">
        <v>1</v>
      </c>
      <c r="AS4428" s="149" t="s">
        <v>275</v>
      </c>
      <c r="AT4428" s="149" t="s">
        <v>276</v>
      </c>
      <c r="AU4428" s="161">
        <v>1</v>
      </c>
      <c r="AV4428" s="159">
        <v>4534.48</v>
      </c>
      <c r="AW4428" s="159">
        <v>181.38</v>
      </c>
      <c r="AX4428" s="149" t="s">
        <v>274</v>
      </c>
      <c r="AY4428" s="159">
        <v>46.73</v>
      </c>
      <c r="AZ4428" s="159">
        <v>46.73</v>
      </c>
      <c r="BA4428" s="159">
        <v>186.92</v>
      </c>
      <c r="BB4428" s="159">
        <v>2998</v>
      </c>
      <c r="BC4428" s="162" t="s">
        <v>274</v>
      </c>
      <c r="BD4428" s="162">
        <v>0</v>
      </c>
      <c r="BE4428" s="159">
        <v>1536.48</v>
      </c>
      <c r="BF4428" s="159">
        <v>1536.48</v>
      </c>
      <c r="BG4428" s="159">
        <v>4534.48</v>
      </c>
    </row>
    <row r="4429" ht="28.05" customHeight="1" spans="1:59">
      <c r="A4429" s="149"/>
      <c r="B4429" s="149"/>
      <c r="C4429" s="149"/>
      <c r="D4429" s="149" t="s">
        <v>3726</v>
      </c>
      <c r="E4429" s="340" t="s">
        <v>19112</v>
      </c>
      <c r="F4429" s="149" t="s">
        <v>3726</v>
      </c>
      <c r="G4429" s="149" t="s">
        <v>19113</v>
      </c>
      <c r="H4429" s="149" t="s">
        <v>182</v>
      </c>
      <c r="I4429" s="149" t="s">
        <v>19078</v>
      </c>
      <c r="J4429" s="149" t="s">
        <v>19114</v>
      </c>
      <c r="K4429" s="149"/>
      <c r="L4429" s="149" t="s">
        <v>262</v>
      </c>
      <c r="M4429" s="149"/>
      <c r="N4429" s="149" t="s">
        <v>263</v>
      </c>
      <c r="O4429" s="149" t="s">
        <v>214</v>
      </c>
      <c r="P4429" s="149" t="s">
        <v>53</v>
      </c>
      <c r="Q4429" s="149"/>
      <c r="R4429" s="149" t="s">
        <v>2521</v>
      </c>
      <c r="S4429" s="149" t="s">
        <v>7244</v>
      </c>
      <c r="T4429" s="149" t="s">
        <v>19080</v>
      </c>
      <c r="U4429" s="149" t="s">
        <v>267</v>
      </c>
      <c r="V4429" s="149"/>
      <c r="W4429" s="149"/>
      <c r="X4429" s="149" t="s">
        <v>336</v>
      </c>
      <c r="Y4429" s="149"/>
      <c r="Z4429" s="149"/>
      <c r="AA4429" s="149"/>
      <c r="AB4429" s="149" t="s">
        <v>269</v>
      </c>
      <c r="AC4429" s="149" t="s">
        <v>270</v>
      </c>
      <c r="AD4429" s="149" t="s">
        <v>19080</v>
      </c>
      <c r="AE4429" s="149" t="s">
        <v>271</v>
      </c>
      <c r="AF4429" s="149"/>
      <c r="AG4429" s="149" t="s">
        <v>1098</v>
      </c>
      <c r="AH4429" s="149" t="s">
        <v>273</v>
      </c>
      <c r="AI4429" s="158">
        <v>12</v>
      </c>
      <c r="AJ4429" s="149"/>
      <c r="AK4429" s="159" t="s">
        <v>274</v>
      </c>
      <c r="AL4429" s="159" t="s">
        <v>274</v>
      </c>
      <c r="AM4429" s="149" t="s">
        <v>274</v>
      </c>
      <c r="AN4429" s="160">
        <v>4</v>
      </c>
      <c r="AO4429" s="149"/>
      <c r="AP4429" s="149" t="s">
        <v>274</v>
      </c>
      <c r="AQ4429" s="149" t="s">
        <v>275</v>
      </c>
      <c r="AR4429" s="158">
        <v>1</v>
      </c>
      <c r="AS4429" s="149" t="s">
        <v>275</v>
      </c>
      <c r="AT4429" s="149" t="s">
        <v>276</v>
      </c>
      <c r="AU4429" s="161">
        <v>1</v>
      </c>
      <c r="AV4429" s="159">
        <v>9124.78</v>
      </c>
      <c r="AW4429" s="159">
        <v>364.99</v>
      </c>
      <c r="AX4429" s="149" t="s">
        <v>274</v>
      </c>
      <c r="AY4429" s="159">
        <v>91.25</v>
      </c>
      <c r="AZ4429" s="159">
        <v>91.25</v>
      </c>
      <c r="BA4429" s="159">
        <v>365</v>
      </c>
      <c r="BB4429" s="159">
        <v>1095</v>
      </c>
      <c r="BC4429" s="162" t="s">
        <v>274</v>
      </c>
      <c r="BD4429" s="162">
        <v>0</v>
      </c>
      <c r="BE4429" s="159">
        <v>8029.78</v>
      </c>
      <c r="BF4429" s="159">
        <v>8029.78</v>
      </c>
      <c r="BG4429" s="159">
        <v>9124.78</v>
      </c>
    </row>
    <row r="4430" ht="28.05" customHeight="1" spans="1:59">
      <c r="A4430" s="149"/>
      <c r="B4430" s="149"/>
      <c r="C4430" s="149"/>
      <c r="D4430" s="149" t="s">
        <v>3726</v>
      </c>
      <c r="E4430" s="340" t="s">
        <v>19115</v>
      </c>
      <c r="F4430" s="149" t="s">
        <v>3726</v>
      </c>
      <c r="G4430" s="149" t="s">
        <v>19116</v>
      </c>
      <c r="H4430" s="149" t="s">
        <v>182</v>
      </c>
      <c r="I4430" s="149" t="s">
        <v>19103</v>
      </c>
      <c r="J4430" s="149" t="s">
        <v>19117</v>
      </c>
      <c r="K4430" s="149"/>
      <c r="L4430" s="149" t="s">
        <v>262</v>
      </c>
      <c r="M4430" s="149"/>
      <c r="N4430" s="149" t="s">
        <v>263</v>
      </c>
      <c r="O4430" s="149" t="s">
        <v>214</v>
      </c>
      <c r="P4430" s="149" t="s">
        <v>53</v>
      </c>
      <c r="Q4430" s="149"/>
      <c r="R4430" s="149" t="s">
        <v>18953</v>
      </c>
      <c r="S4430" s="149" t="s">
        <v>7244</v>
      </c>
      <c r="T4430" s="149" t="s">
        <v>19080</v>
      </c>
      <c r="U4430" s="149" t="s">
        <v>267</v>
      </c>
      <c r="V4430" s="149"/>
      <c r="W4430" s="149"/>
      <c r="X4430" s="149" t="s">
        <v>336</v>
      </c>
      <c r="Y4430" s="149"/>
      <c r="Z4430" s="149"/>
      <c r="AA4430" s="149"/>
      <c r="AB4430" s="149" t="s">
        <v>269</v>
      </c>
      <c r="AC4430" s="149" t="s">
        <v>270</v>
      </c>
      <c r="AD4430" s="149" t="s">
        <v>19080</v>
      </c>
      <c r="AE4430" s="149" t="s">
        <v>271</v>
      </c>
      <c r="AF4430" s="149"/>
      <c r="AG4430" s="149" t="s">
        <v>1098</v>
      </c>
      <c r="AH4430" s="149" t="s">
        <v>273</v>
      </c>
      <c r="AI4430" s="158">
        <v>12</v>
      </c>
      <c r="AJ4430" s="149"/>
      <c r="AK4430" s="159" t="s">
        <v>274</v>
      </c>
      <c r="AL4430" s="159" t="s">
        <v>274</v>
      </c>
      <c r="AM4430" s="149" t="s">
        <v>274</v>
      </c>
      <c r="AN4430" s="160">
        <v>4</v>
      </c>
      <c r="AO4430" s="149"/>
      <c r="AP4430" s="149" t="s">
        <v>274</v>
      </c>
      <c r="AQ4430" s="149" t="s">
        <v>275</v>
      </c>
      <c r="AR4430" s="158">
        <v>1</v>
      </c>
      <c r="AS4430" s="149" t="s">
        <v>275</v>
      </c>
      <c r="AT4430" s="149" t="s">
        <v>276</v>
      </c>
      <c r="AU4430" s="161">
        <v>1</v>
      </c>
      <c r="AV4430" s="159">
        <v>10198.23</v>
      </c>
      <c r="AW4430" s="159">
        <v>407.93</v>
      </c>
      <c r="AX4430" s="149" t="s">
        <v>274</v>
      </c>
      <c r="AY4430" s="159">
        <v>101.98</v>
      </c>
      <c r="AZ4430" s="159">
        <v>101.98</v>
      </c>
      <c r="BA4430" s="159">
        <v>407.92</v>
      </c>
      <c r="BB4430" s="159">
        <v>1223.76</v>
      </c>
      <c r="BC4430" s="162" t="s">
        <v>274</v>
      </c>
      <c r="BD4430" s="162">
        <v>0</v>
      </c>
      <c r="BE4430" s="159">
        <v>8974.47</v>
      </c>
      <c r="BF4430" s="159">
        <v>8974.47</v>
      </c>
      <c r="BG4430" s="159">
        <v>10198.23</v>
      </c>
    </row>
    <row r="4431" ht="28.05" customHeight="1" spans="1:59">
      <c r="A4431" s="149"/>
      <c r="B4431" s="149"/>
      <c r="C4431" s="149"/>
      <c r="D4431" s="149" t="s">
        <v>3726</v>
      </c>
      <c r="E4431" s="340" t="s">
        <v>19118</v>
      </c>
      <c r="F4431" s="149" t="s">
        <v>3726</v>
      </c>
      <c r="G4431" s="149" t="s">
        <v>19119</v>
      </c>
      <c r="H4431" s="149" t="s">
        <v>6832</v>
      </c>
      <c r="I4431" s="149" t="s">
        <v>19051</v>
      </c>
      <c r="J4431" s="149" t="s">
        <v>19120</v>
      </c>
      <c r="K4431" s="149"/>
      <c r="L4431" s="149" t="s">
        <v>287</v>
      </c>
      <c r="M4431" s="149"/>
      <c r="N4431" s="149" t="s">
        <v>263</v>
      </c>
      <c r="O4431" s="149" t="s">
        <v>214</v>
      </c>
      <c r="P4431" s="149" t="s">
        <v>53</v>
      </c>
      <c r="Q4431" s="149"/>
      <c r="R4431" s="149" t="s">
        <v>3831</v>
      </c>
      <c r="S4431" s="149" t="s">
        <v>4406</v>
      </c>
      <c r="T4431" s="149" t="s">
        <v>3809</v>
      </c>
      <c r="U4431" s="149" t="s">
        <v>267</v>
      </c>
      <c r="V4431" s="149"/>
      <c r="W4431" s="149"/>
      <c r="X4431" s="149" t="s">
        <v>336</v>
      </c>
      <c r="Y4431" s="149"/>
      <c r="Z4431" s="149"/>
      <c r="AA4431" s="149"/>
      <c r="AB4431" s="149" t="s">
        <v>269</v>
      </c>
      <c r="AC4431" s="149" t="s">
        <v>270</v>
      </c>
      <c r="AD4431" s="149" t="s">
        <v>3809</v>
      </c>
      <c r="AE4431" s="149" t="s">
        <v>271</v>
      </c>
      <c r="AF4431" s="149"/>
      <c r="AG4431" s="149" t="s">
        <v>1098</v>
      </c>
      <c r="AH4431" s="149" t="s">
        <v>273</v>
      </c>
      <c r="AI4431" s="158">
        <v>56</v>
      </c>
      <c r="AJ4431" s="149"/>
      <c r="AK4431" s="159" t="s">
        <v>274</v>
      </c>
      <c r="AL4431" s="159" t="s">
        <v>274</v>
      </c>
      <c r="AM4431" s="149" t="s">
        <v>274</v>
      </c>
      <c r="AN4431" s="160">
        <v>4</v>
      </c>
      <c r="AO4431" s="149"/>
      <c r="AP4431" s="149" t="s">
        <v>274</v>
      </c>
      <c r="AQ4431" s="149" t="s">
        <v>275</v>
      </c>
      <c r="AR4431" s="158">
        <v>1</v>
      </c>
      <c r="AS4431" s="149" t="s">
        <v>275</v>
      </c>
      <c r="AT4431" s="149" t="s">
        <v>276</v>
      </c>
      <c r="AU4431" s="161">
        <v>1</v>
      </c>
      <c r="AV4431" s="159">
        <v>3274.34</v>
      </c>
      <c r="AW4431" s="159">
        <v>130.97</v>
      </c>
      <c r="AX4431" s="149" t="s">
        <v>274</v>
      </c>
      <c r="AY4431" s="159">
        <v>32.75</v>
      </c>
      <c r="AZ4431" s="159">
        <v>32.75</v>
      </c>
      <c r="BA4431" s="159">
        <v>131</v>
      </c>
      <c r="BB4431" s="159">
        <v>1833.48</v>
      </c>
      <c r="BC4431" s="162" t="s">
        <v>274</v>
      </c>
      <c r="BD4431" s="162">
        <v>0</v>
      </c>
      <c r="BE4431" s="159">
        <v>1440.86</v>
      </c>
      <c r="BF4431" s="159">
        <v>1440.86</v>
      </c>
      <c r="BG4431" s="159">
        <v>3274.34</v>
      </c>
    </row>
    <row r="4432" ht="28.05" customHeight="1" spans="1:59">
      <c r="A4432" s="149"/>
      <c r="B4432" s="149"/>
      <c r="C4432" s="149"/>
      <c r="D4432" s="149" t="s">
        <v>3726</v>
      </c>
      <c r="E4432" s="340" t="s">
        <v>19121</v>
      </c>
      <c r="F4432" s="149" t="s">
        <v>3726</v>
      </c>
      <c r="G4432" s="149" t="s">
        <v>19122</v>
      </c>
      <c r="H4432" s="149" t="s">
        <v>19123</v>
      </c>
      <c r="I4432" s="149" t="s">
        <v>8756</v>
      </c>
      <c r="J4432" s="149" t="s">
        <v>19124</v>
      </c>
      <c r="K4432" s="149"/>
      <c r="L4432" s="149" t="s">
        <v>287</v>
      </c>
      <c r="M4432" s="149"/>
      <c r="N4432" s="149" t="s">
        <v>263</v>
      </c>
      <c r="O4432" s="149" t="s">
        <v>214</v>
      </c>
      <c r="P4432" s="149" t="s">
        <v>53</v>
      </c>
      <c r="Q4432" s="149"/>
      <c r="R4432" s="149" t="s">
        <v>18897</v>
      </c>
      <c r="S4432" s="149" t="s">
        <v>4928</v>
      </c>
      <c r="T4432" s="149" t="s">
        <v>18750</v>
      </c>
      <c r="U4432" s="149" t="s">
        <v>267</v>
      </c>
      <c r="V4432" s="149"/>
      <c r="W4432" s="149"/>
      <c r="X4432" s="149" t="s">
        <v>268</v>
      </c>
      <c r="Y4432" s="149"/>
      <c r="Z4432" s="149"/>
      <c r="AA4432" s="149"/>
      <c r="AB4432" s="149" t="s">
        <v>269</v>
      </c>
      <c r="AC4432" s="149" t="s">
        <v>270</v>
      </c>
      <c r="AD4432" s="149" t="s">
        <v>18750</v>
      </c>
      <c r="AE4432" s="149" t="s">
        <v>271</v>
      </c>
      <c r="AF4432" s="149"/>
      <c r="AG4432" s="149" t="s">
        <v>1098</v>
      </c>
      <c r="AH4432" s="149" t="s">
        <v>273</v>
      </c>
      <c r="AI4432" s="158">
        <v>90</v>
      </c>
      <c r="AJ4432" s="149"/>
      <c r="AK4432" s="159" t="s">
        <v>274</v>
      </c>
      <c r="AL4432" s="159" t="s">
        <v>274</v>
      </c>
      <c r="AM4432" s="149" t="s">
        <v>274</v>
      </c>
      <c r="AN4432" s="160">
        <v>4</v>
      </c>
      <c r="AO4432" s="149"/>
      <c r="AP4432" s="149" t="s">
        <v>274</v>
      </c>
      <c r="AQ4432" s="149" t="s">
        <v>275</v>
      </c>
      <c r="AR4432" s="158">
        <v>1</v>
      </c>
      <c r="AS4432" s="149" t="s">
        <v>275</v>
      </c>
      <c r="AT4432" s="149" t="s">
        <v>276</v>
      </c>
      <c r="AU4432" s="161">
        <v>1</v>
      </c>
      <c r="AV4432" s="159">
        <v>10344.83</v>
      </c>
      <c r="AW4432" s="159">
        <v>413.79</v>
      </c>
      <c r="AX4432" s="149" t="s">
        <v>274</v>
      </c>
      <c r="AY4432" s="159">
        <v>113.78</v>
      </c>
      <c r="AZ4432" s="159">
        <v>113.78</v>
      </c>
      <c r="BA4432" s="159">
        <v>455.12</v>
      </c>
      <c r="BB4432" s="159">
        <v>9248.37</v>
      </c>
      <c r="BC4432" s="162" t="s">
        <v>274</v>
      </c>
      <c r="BD4432" s="162">
        <v>0</v>
      </c>
      <c r="BE4432" s="159">
        <v>1096.46</v>
      </c>
      <c r="BF4432" s="159">
        <v>1096.46</v>
      </c>
      <c r="BG4432" s="159">
        <v>10344.83</v>
      </c>
    </row>
    <row r="4433" ht="28.05" customHeight="1" spans="1:59">
      <c r="A4433" s="149"/>
      <c r="B4433" s="149"/>
      <c r="C4433" s="149"/>
      <c r="D4433" s="149" t="s">
        <v>3726</v>
      </c>
      <c r="E4433" s="340" t="s">
        <v>19125</v>
      </c>
      <c r="F4433" s="149" t="s">
        <v>3726</v>
      </c>
      <c r="G4433" s="149" t="s">
        <v>19126</v>
      </c>
      <c r="H4433" s="149" t="s">
        <v>182</v>
      </c>
      <c r="I4433" s="149" t="s">
        <v>19127</v>
      </c>
      <c r="J4433" s="149" t="s">
        <v>19128</v>
      </c>
      <c r="K4433" s="149"/>
      <c r="L4433" s="149" t="s">
        <v>262</v>
      </c>
      <c r="M4433" s="149"/>
      <c r="N4433" s="149" t="s">
        <v>263</v>
      </c>
      <c r="O4433" s="149" t="s">
        <v>214</v>
      </c>
      <c r="P4433" s="149" t="s">
        <v>53</v>
      </c>
      <c r="Q4433" s="149"/>
      <c r="R4433" s="149" t="s">
        <v>19129</v>
      </c>
      <c r="S4433" s="149" t="s">
        <v>7244</v>
      </c>
      <c r="T4433" s="149" t="s">
        <v>19080</v>
      </c>
      <c r="U4433" s="149" t="s">
        <v>267</v>
      </c>
      <c r="V4433" s="149"/>
      <c r="W4433" s="149"/>
      <c r="X4433" s="149" t="s">
        <v>336</v>
      </c>
      <c r="Y4433" s="149"/>
      <c r="Z4433" s="149"/>
      <c r="AA4433" s="149"/>
      <c r="AB4433" s="149" t="s">
        <v>269</v>
      </c>
      <c r="AC4433" s="149" t="s">
        <v>270</v>
      </c>
      <c r="AD4433" s="149" t="s">
        <v>19080</v>
      </c>
      <c r="AE4433" s="149" t="s">
        <v>271</v>
      </c>
      <c r="AF4433" s="149"/>
      <c r="AG4433" s="149" t="s">
        <v>1098</v>
      </c>
      <c r="AH4433" s="149" t="s">
        <v>273</v>
      </c>
      <c r="AI4433" s="158">
        <v>12</v>
      </c>
      <c r="AJ4433" s="149"/>
      <c r="AK4433" s="159" t="s">
        <v>274</v>
      </c>
      <c r="AL4433" s="159" t="s">
        <v>274</v>
      </c>
      <c r="AM4433" s="149" t="s">
        <v>274</v>
      </c>
      <c r="AN4433" s="160">
        <v>4</v>
      </c>
      <c r="AO4433" s="149"/>
      <c r="AP4433" s="149" t="s">
        <v>274</v>
      </c>
      <c r="AQ4433" s="149" t="s">
        <v>275</v>
      </c>
      <c r="AR4433" s="158">
        <v>1</v>
      </c>
      <c r="AS4433" s="149" t="s">
        <v>275</v>
      </c>
      <c r="AT4433" s="149" t="s">
        <v>276</v>
      </c>
      <c r="AU4433" s="161">
        <v>1</v>
      </c>
      <c r="AV4433" s="159">
        <v>8139.82</v>
      </c>
      <c r="AW4433" s="159">
        <v>325.59</v>
      </c>
      <c r="AX4433" s="149" t="s">
        <v>274</v>
      </c>
      <c r="AY4433" s="159">
        <v>81.4</v>
      </c>
      <c r="AZ4433" s="159">
        <v>81.4</v>
      </c>
      <c r="BA4433" s="159">
        <v>325.6</v>
      </c>
      <c r="BB4433" s="159">
        <v>976.8</v>
      </c>
      <c r="BC4433" s="162" t="s">
        <v>274</v>
      </c>
      <c r="BD4433" s="162">
        <v>0</v>
      </c>
      <c r="BE4433" s="159">
        <v>7163.02</v>
      </c>
      <c r="BF4433" s="159">
        <v>7163.02</v>
      </c>
      <c r="BG4433" s="159">
        <v>8139.82</v>
      </c>
    </row>
    <row r="4434" ht="28.05" customHeight="1" spans="1:59">
      <c r="A4434" s="149"/>
      <c r="B4434" s="149"/>
      <c r="C4434" s="149"/>
      <c r="D4434" s="149" t="s">
        <v>3726</v>
      </c>
      <c r="E4434" s="340" t="s">
        <v>19130</v>
      </c>
      <c r="F4434" s="149" t="s">
        <v>3726</v>
      </c>
      <c r="G4434" s="149" t="s">
        <v>19131</v>
      </c>
      <c r="H4434" s="149" t="s">
        <v>16616</v>
      </c>
      <c r="I4434" s="149" t="s">
        <v>19132</v>
      </c>
      <c r="J4434" s="149" t="s">
        <v>19133</v>
      </c>
      <c r="K4434" s="149"/>
      <c r="L4434" s="149" t="s">
        <v>287</v>
      </c>
      <c r="M4434" s="149"/>
      <c r="N4434" s="149" t="s">
        <v>263</v>
      </c>
      <c r="O4434" s="149" t="s">
        <v>214</v>
      </c>
      <c r="P4434" s="149" t="s">
        <v>53</v>
      </c>
      <c r="Q4434" s="149"/>
      <c r="R4434" s="149" t="s">
        <v>3831</v>
      </c>
      <c r="S4434" s="149" t="s">
        <v>4406</v>
      </c>
      <c r="T4434" s="149" t="s">
        <v>3809</v>
      </c>
      <c r="U4434" s="149" t="s">
        <v>267</v>
      </c>
      <c r="V4434" s="149"/>
      <c r="W4434" s="149"/>
      <c r="X4434" s="149" t="s">
        <v>336</v>
      </c>
      <c r="Y4434" s="149"/>
      <c r="Z4434" s="149"/>
      <c r="AA4434" s="149"/>
      <c r="AB4434" s="149" t="s">
        <v>269</v>
      </c>
      <c r="AC4434" s="149" t="s">
        <v>270</v>
      </c>
      <c r="AD4434" s="149" t="s">
        <v>3809</v>
      </c>
      <c r="AE4434" s="149" t="s">
        <v>271</v>
      </c>
      <c r="AF4434" s="149"/>
      <c r="AG4434" s="149" t="s">
        <v>1098</v>
      </c>
      <c r="AH4434" s="149" t="s">
        <v>273</v>
      </c>
      <c r="AI4434" s="158">
        <v>56</v>
      </c>
      <c r="AJ4434" s="149"/>
      <c r="AK4434" s="159" t="s">
        <v>274</v>
      </c>
      <c r="AL4434" s="159" t="s">
        <v>274</v>
      </c>
      <c r="AM4434" s="149" t="s">
        <v>274</v>
      </c>
      <c r="AN4434" s="160">
        <v>4</v>
      </c>
      <c r="AO4434" s="149"/>
      <c r="AP4434" s="149" t="s">
        <v>274</v>
      </c>
      <c r="AQ4434" s="149" t="s">
        <v>275</v>
      </c>
      <c r="AR4434" s="158">
        <v>1</v>
      </c>
      <c r="AS4434" s="149" t="s">
        <v>275</v>
      </c>
      <c r="AT4434" s="149" t="s">
        <v>276</v>
      </c>
      <c r="AU4434" s="161">
        <v>1</v>
      </c>
      <c r="AV4434" s="159">
        <v>3451.33</v>
      </c>
      <c r="AW4434" s="159">
        <v>138.05</v>
      </c>
      <c r="AX4434" s="149" t="s">
        <v>274</v>
      </c>
      <c r="AY4434" s="159">
        <v>34.52</v>
      </c>
      <c r="AZ4434" s="159">
        <v>34.52</v>
      </c>
      <c r="BA4434" s="159">
        <v>138.08</v>
      </c>
      <c r="BB4434" s="159">
        <v>1932.6</v>
      </c>
      <c r="BC4434" s="162" t="s">
        <v>274</v>
      </c>
      <c r="BD4434" s="162">
        <v>0</v>
      </c>
      <c r="BE4434" s="159">
        <v>1518.73</v>
      </c>
      <c r="BF4434" s="159">
        <v>1518.73</v>
      </c>
      <c r="BG4434" s="159">
        <v>3451.33</v>
      </c>
    </row>
    <row r="4435" ht="28.05" customHeight="1" spans="1:59">
      <c r="A4435" s="149"/>
      <c r="B4435" s="149"/>
      <c r="C4435" s="149"/>
      <c r="D4435" s="149" t="s">
        <v>3726</v>
      </c>
      <c r="E4435" s="340" t="s">
        <v>19134</v>
      </c>
      <c r="F4435" s="149" t="s">
        <v>3726</v>
      </c>
      <c r="G4435" s="149" t="s">
        <v>19135</v>
      </c>
      <c r="H4435" s="149" t="s">
        <v>10732</v>
      </c>
      <c r="I4435" s="149" t="s">
        <v>11323</v>
      </c>
      <c r="J4435" s="149" t="s">
        <v>19136</v>
      </c>
      <c r="K4435" s="149"/>
      <c r="L4435" s="149" t="s">
        <v>287</v>
      </c>
      <c r="M4435" s="149"/>
      <c r="N4435" s="149" t="s">
        <v>263</v>
      </c>
      <c r="O4435" s="149" t="s">
        <v>214</v>
      </c>
      <c r="P4435" s="149" t="s">
        <v>53</v>
      </c>
      <c r="Q4435" s="149"/>
      <c r="R4435" s="149" t="s">
        <v>3921</v>
      </c>
      <c r="S4435" s="149" t="s">
        <v>5890</v>
      </c>
      <c r="T4435" s="149" t="s">
        <v>3699</v>
      </c>
      <c r="U4435" s="149" t="s">
        <v>267</v>
      </c>
      <c r="V4435" s="149"/>
      <c r="W4435" s="149"/>
      <c r="X4435" s="149" t="s">
        <v>336</v>
      </c>
      <c r="Y4435" s="149"/>
      <c r="Z4435" s="149"/>
      <c r="AA4435" s="149"/>
      <c r="AB4435" s="149" t="s">
        <v>269</v>
      </c>
      <c r="AC4435" s="149" t="s">
        <v>270</v>
      </c>
      <c r="AD4435" s="149" t="s">
        <v>3699</v>
      </c>
      <c r="AE4435" s="149" t="s">
        <v>271</v>
      </c>
      <c r="AF4435" s="149"/>
      <c r="AG4435" s="149" t="s">
        <v>1098</v>
      </c>
      <c r="AH4435" s="149" t="s">
        <v>273</v>
      </c>
      <c r="AI4435" s="158">
        <v>67</v>
      </c>
      <c r="AJ4435" s="149"/>
      <c r="AK4435" s="159" t="s">
        <v>274</v>
      </c>
      <c r="AL4435" s="159" t="s">
        <v>274</v>
      </c>
      <c r="AM4435" s="149" t="s">
        <v>274</v>
      </c>
      <c r="AN4435" s="160">
        <v>4</v>
      </c>
      <c r="AO4435" s="149"/>
      <c r="AP4435" s="149" t="s">
        <v>274</v>
      </c>
      <c r="AQ4435" s="149" t="s">
        <v>275</v>
      </c>
      <c r="AR4435" s="158">
        <v>1</v>
      </c>
      <c r="AS4435" s="149" t="s">
        <v>275</v>
      </c>
      <c r="AT4435" s="149" t="s">
        <v>276</v>
      </c>
      <c r="AU4435" s="161">
        <v>1</v>
      </c>
      <c r="AV4435" s="159">
        <v>4534.48</v>
      </c>
      <c r="AW4435" s="159">
        <v>181.38</v>
      </c>
      <c r="AX4435" s="149" t="s">
        <v>274</v>
      </c>
      <c r="AY4435" s="159">
        <v>46.73</v>
      </c>
      <c r="AZ4435" s="159">
        <v>46.73</v>
      </c>
      <c r="BA4435" s="159">
        <v>186.92</v>
      </c>
      <c r="BB4435" s="159">
        <v>2998</v>
      </c>
      <c r="BC4435" s="162" t="s">
        <v>274</v>
      </c>
      <c r="BD4435" s="162">
        <v>0</v>
      </c>
      <c r="BE4435" s="159">
        <v>1536.48</v>
      </c>
      <c r="BF4435" s="159">
        <v>1536.48</v>
      </c>
      <c r="BG4435" s="159">
        <v>4534.48</v>
      </c>
    </row>
    <row r="4436" ht="28.05" customHeight="1" spans="1:59">
      <c r="A4436" s="149"/>
      <c r="B4436" s="149"/>
      <c r="C4436" s="149"/>
      <c r="D4436" s="149" t="s">
        <v>3726</v>
      </c>
      <c r="E4436" s="340" t="s">
        <v>19137</v>
      </c>
      <c r="F4436" s="149" t="s">
        <v>3726</v>
      </c>
      <c r="G4436" s="149" t="s">
        <v>19138</v>
      </c>
      <c r="H4436" s="149" t="s">
        <v>10732</v>
      </c>
      <c r="I4436" s="149" t="s">
        <v>11323</v>
      </c>
      <c r="J4436" s="149" t="s">
        <v>19139</v>
      </c>
      <c r="K4436" s="149"/>
      <c r="L4436" s="149" t="s">
        <v>287</v>
      </c>
      <c r="M4436" s="149"/>
      <c r="N4436" s="149" t="s">
        <v>263</v>
      </c>
      <c r="O4436" s="149" t="s">
        <v>214</v>
      </c>
      <c r="P4436" s="149" t="s">
        <v>53</v>
      </c>
      <c r="Q4436" s="149"/>
      <c r="R4436" s="149" t="s">
        <v>3921</v>
      </c>
      <c r="S4436" s="149" t="s">
        <v>5890</v>
      </c>
      <c r="T4436" s="149" t="s">
        <v>3699</v>
      </c>
      <c r="U4436" s="149" t="s">
        <v>267</v>
      </c>
      <c r="V4436" s="149"/>
      <c r="W4436" s="149"/>
      <c r="X4436" s="149" t="s">
        <v>336</v>
      </c>
      <c r="Y4436" s="149"/>
      <c r="Z4436" s="149"/>
      <c r="AA4436" s="149"/>
      <c r="AB4436" s="149" t="s">
        <v>269</v>
      </c>
      <c r="AC4436" s="149" t="s">
        <v>270</v>
      </c>
      <c r="AD4436" s="149" t="s">
        <v>3699</v>
      </c>
      <c r="AE4436" s="149" t="s">
        <v>271</v>
      </c>
      <c r="AF4436" s="149"/>
      <c r="AG4436" s="149" t="s">
        <v>1098</v>
      </c>
      <c r="AH4436" s="149" t="s">
        <v>273</v>
      </c>
      <c r="AI4436" s="158">
        <v>67</v>
      </c>
      <c r="AJ4436" s="149"/>
      <c r="AK4436" s="159" t="s">
        <v>274</v>
      </c>
      <c r="AL4436" s="159" t="s">
        <v>274</v>
      </c>
      <c r="AM4436" s="149" t="s">
        <v>274</v>
      </c>
      <c r="AN4436" s="160">
        <v>4</v>
      </c>
      <c r="AO4436" s="149"/>
      <c r="AP4436" s="149" t="s">
        <v>274</v>
      </c>
      <c r="AQ4436" s="149" t="s">
        <v>275</v>
      </c>
      <c r="AR4436" s="158">
        <v>1</v>
      </c>
      <c r="AS4436" s="149" t="s">
        <v>275</v>
      </c>
      <c r="AT4436" s="149" t="s">
        <v>276</v>
      </c>
      <c r="AU4436" s="161">
        <v>1</v>
      </c>
      <c r="AV4436" s="159">
        <v>4534.48</v>
      </c>
      <c r="AW4436" s="159">
        <v>181.38</v>
      </c>
      <c r="AX4436" s="149" t="s">
        <v>274</v>
      </c>
      <c r="AY4436" s="159">
        <v>46.73</v>
      </c>
      <c r="AZ4436" s="159">
        <v>46.73</v>
      </c>
      <c r="BA4436" s="159">
        <v>186.92</v>
      </c>
      <c r="BB4436" s="159">
        <v>2998</v>
      </c>
      <c r="BC4436" s="162" t="s">
        <v>274</v>
      </c>
      <c r="BD4436" s="162">
        <v>0</v>
      </c>
      <c r="BE4436" s="159">
        <v>1536.48</v>
      </c>
      <c r="BF4436" s="159">
        <v>1536.48</v>
      </c>
      <c r="BG4436" s="159">
        <v>4534.48</v>
      </c>
    </row>
    <row r="4437" ht="28.05" customHeight="1" spans="1:59">
      <c r="A4437" s="149"/>
      <c r="B4437" s="149"/>
      <c r="C4437" s="149"/>
      <c r="D4437" s="149" t="s">
        <v>3726</v>
      </c>
      <c r="E4437" s="340" t="s">
        <v>19140</v>
      </c>
      <c r="F4437" s="149" t="s">
        <v>3726</v>
      </c>
      <c r="G4437" s="149" t="s">
        <v>19141</v>
      </c>
      <c r="H4437" s="149" t="s">
        <v>19142</v>
      </c>
      <c r="I4437" s="149" t="s">
        <v>6349</v>
      </c>
      <c r="J4437" s="149" t="s">
        <v>19143</v>
      </c>
      <c r="K4437" s="149"/>
      <c r="L4437" s="149" t="s">
        <v>287</v>
      </c>
      <c r="M4437" s="149"/>
      <c r="N4437" s="149" t="s">
        <v>263</v>
      </c>
      <c r="O4437" s="149" t="s">
        <v>214</v>
      </c>
      <c r="P4437" s="149" t="s">
        <v>53</v>
      </c>
      <c r="Q4437" s="149"/>
      <c r="R4437" s="149" t="s">
        <v>18897</v>
      </c>
      <c r="S4437" s="149" t="s">
        <v>4928</v>
      </c>
      <c r="T4437" s="149" t="s">
        <v>18750</v>
      </c>
      <c r="U4437" s="149" t="s">
        <v>267</v>
      </c>
      <c r="V4437" s="149"/>
      <c r="W4437" s="149"/>
      <c r="X4437" s="149" t="s">
        <v>268</v>
      </c>
      <c r="Y4437" s="149"/>
      <c r="Z4437" s="149"/>
      <c r="AA4437" s="149"/>
      <c r="AB4437" s="149" t="s">
        <v>269</v>
      </c>
      <c r="AC4437" s="149" t="s">
        <v>270</v>
      </c>
      <c r="AD4437" s="149" t="s">
        <v>18750</v>
      </c>
      <c r="AE4437" s="149" t="s">
        <v>271</v>
      </c>
      <c r="AF4437" s="149"/>
      <c r="AG4437" s="149" t="s">
        <v>1098</v>
      </c>
      <c r="AH4437" s="149" t="s">
        <v>273</v>
      </c>
      <c r="AI4437" s="158">
        <v>90</v>
      </c>
      <c r="AJ4437" s="149"/>
      <c r="AK4437" s="159" t="s">
        <v>274</v>
      </c>
      <c r="AL4437" s="159" t="s">
        <v>274</v>
      </c>
      <c r="AM4437" s="149" t="s">
        <v>274</v>
      </c>
      <c r="AN4437" s="160">
        <v>4</v>
      </c>
      <c r="AO4437" s="149"/>
      <c r="AP4437" s="149" t="s">
        <v>274</v>
      </c>
      <c r="AQ4437" s="149" t="s">
        <v>275</v>
      </c>
      <c r="AR4437" s="158">
        <v>1</v>
      </c>
      <c r="AS4437" s="149" t="s">
        <v>275</v>
      </c>
      <c r="AT4437" s="149" t="s">
        <v>276</v>
      </c>
      <c r="AU4437" s="161">
        <v>1</v>
      </c>
      <c r="AV4437" s="159">
        <v>14655.17</v>
      </c>
      <c r="AW4437" s="159">
        <v>586.21</v>
      </c>
      <c r="AX4437" s="149" t="s">
        <v>274</v>
      </c>
      <c r="AY4437" s="159">
        <v>161.22</v>
      </c>
      <c r="AZ4437" s="159">
        <v>161.22</v>
      </c>
      <c r="BA4437" s="159">
        <v>644.88</v>
      </c>
      <c r="BB4437" s="159">
        <v>13101.63</v>
      </c>
      <c r="BC4437" s="162" t="s">
        <v>274</v>
      </c>
      <c r="BD4437" s="162">
        <v>0</v>
      </c>
      <c r="BE4437" s="159">
        <v>1553.54</v>
      </c>
      <c r="BF4437" s="159">
        <v>1553.54</v>
      </c>
      <c r="BG4437" s="159">
        <v>14655.17</v>
      </c>
    </row>
    <row r="4438" ht="28.05" customHeight="1" spans="1:59">
      <c r="A4438" s="149"/>
      <c r="B4438" s="149"/>
      <c r="C4438" s="149"/>
      <c r="D4438" s="149" t="s">
        <v>3726</v>
      </c>
      <c r="E4438" s="340" t="s">
        <v>19144</v>
      </c>
      <c r="F4438" s="149" t="s">
        <v>3726</v>
      </c>
      <c r="G4438" s="149" t="s">
        <v>19145</v>
      </c>
      <c r="H4438" s="149" t="s">
        <v>19146</v>
      </c>
      <c r="I4438" s="149" t="s">
        <v>19147</v>
      </c>
      <c r="J4438" s="149" t="s">
        <v>19148</v>
      </c>
      <c r="K4438" s="149"/>
      <c r="L4438" s="149" t="s">
        <v>287</v>
      </c>
      <c r="M4438" s="149"/>
      <c r="N4438" s="149" t="s">
        <v>263</v>
      </c>
      <c r="O4438" s="149" t="s">
        <v>214</v>
      </c>
      <c r="P4438" s="149" t="s">
        <v>53</v>
      </c>
      <c r="Q4438" s="149"/>
      <c r="R4438" s="149" t="s">
        <v>3831</v>
      </c>
      <c r="S4438" s="149" t="s">
        <v>4406</v>
      </c>
      <c r="T4438" s="149" t="s">
        <v>3809</v>
      </c>
      <c r="U4438" s="149" t="s">
        <v>267</v>
      </c>
      <c r="V4438" s="149"/>
      <c r="W4438" s="149"/>
      <c r="X4438" s="149" t="s">
        <v>336</v>
      </c>
      <c r="Y4438" s="149"/>
      <c r="Z4438" s="149"/>
      <c r="AA4438" s="149"/>
      <c r="AB4438" s="149" t="s">
        <v>269</v>
      </c>
      <c r="AC4438" s="149" t="s">
        <v>270</v>
      </c>
      <c r="AD4438" s="149" t="s">
        <v>3809</v>
      </c>
      <c r="AE4438" s="149" t="s">
        <v>271</v>
      </c>
      <c r="AF4438" s="149"/>
      <c r="AG4438" s="149" t="s">
        <v>1098</v>
      </c>
      <c r="AH4438" s="149" t="s">
        <v>273</v>
      </c>
      <c r="AI4438" s="158">
        <v>56</v>
      </c>
      <c r="AJ4438" s="149"/>
      <c r="AK4438" s="159" t="s">
        <v>274</v>
      </c>
      <c r="AL4438" s="159" t="s">
        <v>274</v>
      </c>
      <c r="AM4438" s="149" t="s">
        <v>274</v>
      </c>
      <c r="AN4438" s="160">
        <v>4</v>
      </c>
      <c r="AO4438" s="149"/>
      <c r="AP4438" s="149" t="s">
        <v>274</v>
      </c>
      <c r="AQ4438" s="149" t="s">
        <v>275</v>
      </c>
      <c r="AR4438" s="158">
        <v>1</v>
      </c>
      <c r="AS4438" s="149" t="s">
        <v>275</v>
      </c>
      <c r="AT4438" s="149" t="s">
        <v>276</v>
      </c>
      <c r="AU4438" s="161">
        <v>1</v>
      </c>
      <c r="AV4438" s="159">
        <v>9734.51</v>
      </c>
      <c r="AW4438" s="159">
        <v>389.38</v>
      </c>
      <c r="AX4438" s="149" t="s">
        <v>274</v>
      </c>
      <c r="AY4438" s="159">
        <v>97.34</v>
      </c>
      <c r="AZ4438" s="159">
        <v>97.34</v>
      </c>
      <c r="BA4438" s="159">
        <v>389.36</v>
      </c>
      <c r="BB4438" s="159">
        <v>5451.56</v>
      </c>
      <c r="BC4438" s="162" t="s">
        <v>274</v>
      </c>
      <c r="BD4438" s="162">
        <v>0</v>
      </c>
      <c r="BE4438" s="159">
        <v>4282.95</v>
      </c>
      <c r="BF4438" s="159">
        <v>4282.95</v>
      </c>
      <c r="BG4438" s="159">
        <v>9734.51</v>
      </c>
    </row>
    <row r="4439" ht="28.05" customHeight="1" spans="1:59">
      <c r="A4439" s="149"/>
      <c r="B4439" s="149"/>
      <c r="C4439" s="149"/>
      <c r="D4439" s="149" t="s">
        <v>3726</v>
      </c>
      <c r="E4439" s="340" t="s">
        <v>19149</v>
      </c>
      <c r="F4439" s="149" t="s">
        <v>3726</v>
      </c>
      <c r="G4439" s="149" t="s">
        <v>19150</v>
      </c>
      <c r="H4439" s="149" t="s">
        <v>182</v>
      </c>
      <c r="I4439" s="149" t="s">
        <v>19151</v>
      </c>
      <c r="J4439" s="149" t="s">
        <v>19152</v>
      </c>
      <c r="K4439" s="149"/>
      <c r="L4439" s="149" t="s">
        <v>262</v>
      </c>
      <c r="M4439" s="149"/>
      <c r="N4439" s="149" t="s">
        <v>263</v>
      </c>
      <c r="O4439" s="149" t="s">
        <v>214</v>
      </c>
      <c r="P4439" s="149" t="s">
        <v>53</v>
      </c>
      <c r="Q4439" s="149"/>
      <c r="R4439" s="149" t="s">
        <v>3921</v>
      </c>
      <c r="S4439" s="149" t="s">
        <v>7244</v>
      </c>
      <c r="T4439" s="149" t="s">
        <v>19080</v>
      </c>
      <c r="U4439" s="149" t="s">
        <v>267</v>
      </c>
      <c r="V4439" s="149"/>
      <c r="W4439" s="149"/>
      <c r="X4439" s="149" t="s">
        <v>336</v>
      </c>
      <c r="Y4439" s="149"/>
      <c r="Z4439" s="149"/>
      <c r="AA4439" s="149"/>
      <c r="AB4439" s="149" t="s">
        <v>269</v>
      </c>
      <c r="AC4439" s="149" t="s">
        <v>270</v>
      </c>
      <c r="AD4439" s="149" t="s">
        <v>19080</v>
      </c>
      <c r="AE4439" s="149" t="s">
        <v>271</v>
      </c>
      <c r="AF4439" s="149"/>
      <c r="AG4439" s="149" t="s">
        <v>1098</v>
      </c>
      <c r="AH4439" s="149" t="s">
        <v>273</v>
      </c>
      <c r="AI4439" s="158">
        <v>12</v>
      </c>
      <c r="AJ4439" s="149"/>
      <c r="AK4439" s="159" t="s">
        <v>274</v>
      </c>
      <c r="AL4439" s="159" t="s">
        <v>274</v>
      </c>
      <c r="AM4439" s="149" t="s">
        <v>274</v>
      </c>
      <c r="AN4439" s="160">
        <v>4</v>
      </c>
      <c r="AO4439" s="149"/>
      <c r="AP4439" s="149" t="s">
        <v>274</v>
      </c>
      <c r="AQ4439" s="149" t="s">
        <v>275</v>
      </c>
      <c r="AR4439" s="158">
        <v>1</v>
      </c>
      <c r="AS4439" s="149" t="s">
        <v>275</v>
      </c>
      <c r="AT4439" s="149" t="s">
        <v>276</v>
      </c>
      <c r="AU4439" s="161">
        <v>1</v>
      </c>
      <c r="AV4439" s="159">
        <v>11838.94</v>
      </c>
      <c r="AW4439" s="159">
        <v>473.56</v>
      </c>
      <c r="AX4439" s="149" t="s">
        <v>274</v>
      </c>
      <c r="AY4439" s="159">
        <v>118.39</v>
      </c>
      <c r="AZ4439" s="159">
        <v>118.39</v>
      </c>
      <c r="BA4439" s="159">
        <v>473.56</v>
      </c>
      <c r="BB4439" s="159">
        <v>1420.68</v>
      </c>
      <c r="BC4439" s="162" t="s">
        <v>274</v>
      </c>
      <c r="BD4439" s="162">
        <v>0</v>
      </c>
      <c r="BE4439" s="159">
        <v>10418.26</v>
      </c>
      <c r="BF4439" s="159">
        <v>10418.26</v>
      </c>
      <c r="BG4439" s="159">
        <v>11838.94</v>
      </c>
    </row>
    <row r="4440" ht="28.05" customHeight="1" spans="1:59">
      <c r="A4440" s="149"/>
      <c r="B4440" s="149"/>
      <c r="C4440" s="149"/>
      <c r="D4440" s="149" t="s">
        <v>3726</v>
      </c>
      <c r="E4440" s="340" t="s">
        <v>19153</v>
      </c>
      <c r="F4440" s="149" t="s">
        <v>3726</v>
      </c>
      <c r="G4440" s="149" t="s">
        <v>19154</v>
      </c>
      <c r="H4440" s="149" t="s">
        <v>10732</v>
      </c>
      <c r="I4440" s="149" t="s">
        <v>11323</v>
      </c>
      <c r="J4440" s="149" t="s">
        <v>19155</v>
      </c>
      <c r="K4440" s="149"/>
      <c r="L4440" s="149" t="s">
        <v>287</v>
      </c>
      <c r="M4440" s="149"/>
      <c r="N4440" s="149" t="s">
        <v>263</v>
      </c>
      <c r="O4440" s="149" t="s">
        <v>214</v>
      </c>
      <c r="P4440" s="149" t="s">
        <v>53</v>
      </c>
      <c r="Q4440" s="149"/>
      <c r="R4440" s="149" t="s">
        <v>3921</v>
      </c>
      <c r="S4440" s="149" t="s">
        <v>5890</v>
      </c>
      <c r="T4440" s="149" t="s">
        <v>3699</v>
      </c>
      <c r="U4440" s="149" t="s">
        <v>267</v>
      </c>
      <c r="V4440" s="149"/>
      <c r="W4440" s="149"/>
      <c r="X4440" s="149" t="s">
        <v>336</v>
      </c>
      <c r="Y4440" s="149"/>
      <c r="Z4440" s="149"/>
      <c r="AA4440" s="149"/>
      <c r="AB4440" s="149" t="s">
        <v>269</v>
      </c>
      <c r="AC4440" s="149" t="s">
        <v>270</v>
      </c>
      <c r="AD4440" s="149" t="s">
        <v>3699</v>
      </c>
      <c r="AE4440" s="149" t="s">
        <v>271</v>
      </c>
      <c r="AF4440" s="149"/>
      <c r="AG4440" s="149" t="s">
        <v>1098</v>
      </c>
      <c r="AH4440" s="149" t="s">
        <v>273</v>
      </c>
      <c r="AI4440" s="158">
        <v>67</v>
      </c>
      <c r="AJ4440" s="149"/>
      <c r="AK4440" s="159" t="s">
        <v>274</v>
      </c>
      <c r="AL4440" s="159" t="s">
        <v>274</v>
      </c>
      <c r="AM4440" s="149" t="s">
        <v>274</v>
      </c>
      <c r="AN4440" s="160">
        <v>4</v>
      </c>
      <c r="AO4440" s="149"/>
      <c r="AP4440" s="149" t="s">
        <v>274</v>
      </c>
      <c r="AQ4440" s="149" t="s">
        <v>275</v>
      </c>
      <c r="AR4440" s="158">
        <v>1</v>
      </c>
      <c r="AS4440" s="149" t="s">
        <v>275</v>
      </c>
      <c r="AT4440" s="149" t="s">
        <v>276</v>
      </c>
      <c r="AU4440" s="161">
        <v>1</v>
      </c>
      <c r="AV4440" s="159">
        <v>4534.48</v>
      </c>
      <c r="AW4440" s="159">
        <v>181.38</v>
      </c>
      <c r="AX4440" s="149" t="s">
        <v>274</v>
      </c>
      <c r="AY4440" s="159">
        <v>46.73</v>
      </c>
      <c r="AZ4440" s="159">
        <v>46.73</v>
      </c>
      <c r="BA4440" s="159">
        <v>186.92</v>
      </c>
      <c r="BB4440" s="159">
        <v>2998</v>
      </c>
      <c r="BC4440" s="162" t="s">
        <v>274</v>
      </c>
      <c r="BD4440" s="162">
        <v>0</v>
      </c>
      <c r="BE4440" s="159">
        <v>1536.48</v>
      </c>
      <c r="BF4440" s="159">
        <v>1536.48</v>
      </c>
      <c r="BG4440" s="159">
        <v>4534.48</v>
      </c>
    </row>
    <row r="4441" ht="28.05" customHeight="1" spans="1:59">
      <c r="A4441" s="149"/>
      <c r="B4441" s="149"/>
      <c r="C4441" s="149"/>
      <c r="D4441" s="149" t="s">
        <v>3726</v>
      </c>
      <c r="E4441" s="340" t="s">
        <v>19156</v>
      </c>
      <c r="F4441" s="149" t="s">
        <v>3726</v>
      </c>
      <c r="G4441" s="149" t="s">
        <v>19157</v>
      </c>
      <c r="H4441" s="149" t="s">
        <v>19158</v>
      </c>
      <c r="I4441" s="149" t="s">
        <v>8828</v>
      </c>
      <c r="J4441" s="149" t="s">
        <v>19159</v>
      </c>
      <c r="K4441" s="149"/>
      <c r="L4441" s="149" t="s">
        <v>287</v>
      </c>
      <c r="M4441" s="149"/>
      <c r="N4441" s="149" t="s">
        <v>263</v>
      </c>
      <c r="O4441" s="149" t="s">
        <v>214</v>
      </c>
      <c r="P4441" s="149" t="s">
        <v>53</v>
      </c>
      <c r="Q4441" s="149"/>
      <c r="R4441" s="149" t="s">
        <v>18897</v>
      </c>
      <c r="S4441" s="149" t="s">
        <v>4928</v>
      </c>
      <c r="T4441" s="149" t="s">
        <v>18750</v>
      </c>
      <c r="U4441" s="149" t="s">
        <v>267</v>
      </c>
      <c r="V4441" s="149"/>
      <c r="W4441" s="149"/>
      <c r="X4441" s="149" t="s">
        <v>268</v>
      </c>
      <c r="Y4441" s="149"/>
      <c r="Z4441" s="149"/>
      <c r="AA4441" s="149"/>
      <c r="AB4441" s="149" t="s">
        <v>269</v>
      </c>
      <c r="AC4441" s="149" t="s">
        <v>270</v>
      </c>
      <c r="AD4441" s="149" t="s">
        <v>18750</v>
      </c>
      <c r="AE4441" s="149" t="s">
        <v>271</v>
      </c>
      <c r="AF4441" s="149"/>
      <c r="AG4441" s="149" t="s">
        <v>1098</v>
      </c>
      <c r="AH4441" s="149" t="s">
        <v>273</v>
      </c>
      <c r="AI4441" s="158">
        <v>90</v>
      </c>
      <c r="AJ4441" s="149"/>
      <c r="AK4441" s="159" t="s">
        <v>274</v>
      </c>
      <c r="AL4441" s="159" t="s">
        <v>274</v>
      </c>
      <c r="AM4441" s="149" t="s">
        <v>274</v>
      </c>
      <c r="AN4441" s="160">
        <v>4</v>
      </c>
      <c r="AO4441" s="149"/>
      <c r="AP4441" s="149" t="s">
        <v>274</v>
      </c>
      <c r="AQ4441" s="149" t="s">
        <v>275</v>
      </c>
      <c r="AR4441" s="158">
        <v>1</v>
      </c>
      <c r="AS4441" s="149" t="s">
        <v>275</v>
      </c>
      <c r="AT4441" s="149" t="s">
        <v>276</v>
      </c>
      <c r="AU4441" s="161">
        <v>1</v>
      </c>
      <c r="AV4441" s="159">
        <v>10344.83</v>
      </c>
      <c r="AW4441" s="159">
        <v>413.79</v>
      </c>
      <c r="AX4441" s="149" t="s">
        <v>274</v>
      </c>
      <c r="AY4441" s="159">
        <v>113.78</v>
      </c>
      <c r="AZ4441" s="159">
        <v>113.78</v>
      </c>
      <c r="BA4441" s="159">
        <v>455.12</v>
      </c>
      <c r="BB4441" s="159">
        <v>9248.37</v>
      </c>
      <c r="BC4441" s="162" t="s">
        <v>274</v>
      </c>
      <c r="BD4441" s="162">
        <v>0</v>
      </c>
      <c r="BE4441" s="159">
        <v>1096.46</v>
      </c>
      <c r="BF4441" s="159">
        <v>1096.46</v>
      </c>
      <c r="BG4441" s="159">
        <v>10344.83</v>
      </c>
    </row>
    <row r="4442" ht="28.05" customHeight="1" spans="1:59">
      <c r="A4442" s="149"/>
      <c r="B4442" s="149"/>
      <c r="C4442" s="149"/>
      <c r="D4442" s="149" t="s">
        <v>3726</v>
      </c>
      <c r="E4442" s="340" t="s">
        <v>19160</v>
      </c>
      <c r="F4442" s="149" t="s">
        <v>3726</v>
      </c>
      <c r="G4442" s="149" t="s">
        <v>19161</v>
      </c>
      <c r="H4442" s="149" t="s">
        <v>182</v>
      </c>
      <c r="I4442" s="149" t="s">
        <v>19151</v>
      </c>
      <c r="J4442" s="149" t="s">
        <v>19162</v>
      </c>
      <c r="K4442" s="149"/>
      <c r="L4442" s="149" t="s">
        <v>262</v>
      </c>
      <c r="M4442" s="149"/>
      <c r="N4442" s="149" t="s">
        <v>263</v>
      </c>
      <c r="O4442" s="149" t="s">
        <v>214</v>
      </c>
      <c r="P4442" s="149" t="s">
        <v>53</v>
      </c>
      <c r="Q4442" s="149"/>
      <c r="R4442" s="149" t="s">
        <v>3921</v>
      </c>
      <c r="S4442" s="149" t="s">
        <v>7244</v>
      </c>
      <c r="T4442" s="149" t="s">
        <v>19080</v>
      </c>
      <c r="U4442" s="149" t="s">
        <v>267</v>
      </c>
      <c r="V4442" s="149"/>
      <c r="W4442" s="149"/>
      <c r="X4442" s="149" t="s">
        <v>336</v>
      </c>
      <c r="Y4442" s="149"/>
      <c r="Z4442" s="149"/>
      <c r="AA4442" s="149"/>
      <c r="AB4442" s="149" t="s">
        <v>269</v>
      </c>
      <c r="AC4442" s="149" t="s">
        <v>270</v>
      </c>
      <c r="AD4442" s="149" t="s">
        <v>19080</v>
      </c>
      <c r="AE4442" s="149" t="s">
        <v>271</v>
      </c>
      <c r="AF4442" s="149"/>
      <c r="AG4442" s="149" t="s">
        <v>1098</v>
      </c>
      <c r="AH4442" s="149" t="s">
        <v>273</v>
      </c>
      <c r="AI4442" s="158">
        <v>12</v>
      </c>
      <c r="AJ4442" s="149"/>
      <c r="AK4442" s="159" t="s">
        <v>274</v>
      </c>
      <c r="AL4442" s="159" t="s">
        <v>274</v>
      </c>
      <c r="AM4442" s="149" t="s">
        <v>274</v>
      </c>
      <c r="AN4442" s="160">
        <v>4</v>
      </c>
      <c r="AO4442" s="149"/>
      <c r="AP4442" s="149" t="s">
        <v>274</v>
      </c>
      <c r="AQ4442" s="149" t="s">
        <v>275</v>
      </c>
      <c r="AR4442" s="158">
        <v>1</v>
      </c>
      <c r="AS4442" s="149" t="s">
        <v>275</v>
      </c>
      <c r="AT4442" s="149" t="s">
        <v>276</v>
      </c>
      <c r="AU4442" s="161">
        <v>1</v>
      </c>
      <c r="AV4442" s="159">
        <v>11838.94</v>
      </c>
      <c r="AW4442" s="159">
        <v>473.56</v>
      </c>
      <c r="AX4442" s="149" t="s">
        <v>274</v>
      </c>
      <c r="AY4442" s="159">
        <v>118.39</v>
      </c>
      <c r="AZ4442" s="159">
        <v>118.39</v>
      </c>
      <c r="BA4442" s="159">
        <v>473.56</v>
      </c>
      <c r="BB4442" s="159">
        <v>1420.68</v>
      </c>
      <c r="BC4442" s="162" t="s">
        <v>274</v>
      </c>
      <c r="BD4442" s="162">
        <v>0</v>
      </c>
      <c r="BE4442" s="159">
        <v>10418.26</v>
      </c>
      <c r="BF4442" s="159">
        <v>10418.26</v>
      </c>
      <c r="BG4442" s="159">
        <v>11838.94</v>
      </c>
    </row>
    <row r="4443" ht="28.05" customHeight="1" spans="1:59">
      <c r="A4443" s="149"/>
      <c r="B4443" s="149"/>
      <c r="C4443" s="149"/>
      <c r="D4443" s="149" t="s">
        <v>3726</v>
      </c>
      <c r="E4443" s="340" t="s">
        <v>19163</v>
      </c>
      <c r="F4443" s="149" t="s">
        <v>3726</v>
      </c>
      <c r="G4443" s="149" t="s">
        <v>19164</v>
      </c>
      <c r="H4443" s="149" t="s">
        <v>19165</v>
      </c>
      <c r="I4443" s="149" t="s">
        <v>6360</v>
      </c>
      <c r="J4443" s="149" t="s">
        <v>19166</v>
      </c>
      <c r="K4443" s="149"/>
      <c r="L4443" s="149" t="s">
        <v>287</v>
      </c>
      <c r="M4443" s="149"/>
      <c r="N4443" s="149" t="s">
        <v>263</v>
      </c>
      <c r="O4443" s="149" t="s">
        <v>214</v>
      </c>
      <c r="P4443" s="149" t="s">
        <v>53</v>
      </c>
      <c r="Q4443" s="149"/>
      <c r="R4443" s="149" t="s">
        <v>18897</v>
      </c>
      <c r="S4443" s="149" t="s">
        <v>4928</v>
      </c>
      <c r="T4443" s="149" t="s">
        <v>18750</v>
      </c>
      <c r="U4443" s="149" t="s">
        <v>267</v>
      </c>
      <c r="V4443" s="149"/>
      <c r="W4443" s="149"/>
      <c r="X4443" s="149" t="s">
        <v>268</v>
      </c>
      <c r="Y4443" s="149"/>
      <c r="Z4443" s="149"/>
      <c r="AA4443" s="149"/>
      <c r="AB4443" s="149" t="s">
        <v>269</v>
      </c>
      <c r="AC4443" s="149" t="s">
        <v>270</v>
      </c>
      <c r="AD4443" s="149" t="s">
        <v>18750</v>
      </c>
      <c r="AE4443" s="149" t="s">
        <v>271</v>
      </c>
      <c r="AF4443" s="149"/>
      <c r="AG4443" s="149" t="s">
        <v>1098</v>
      </c>
      <c r="AH4443" s="149" t="s">
        <v>273</v>
      </c>
      <c r="AI4443" s="158">
        <v>90</v>
      </c>
      <c r="AJ4443" s="149"/>
      <c r="AK4443" s="159" t="s">
        <v>274</v>
      </c>
      <c r="AL4443" s="159" t="s">
        <v>274</v>
      </c>
      <c r="AM4443" s="149" t="s">
        <v>274</v>
      </c>
      <c r="AN4443" s="160">
        <v>4</v>
      </c>
      <c r="AO4443" s="149"/>
      <c r="AP4443" s="149" t="s">
        <v>274</v>
      </c>
      <c r="AQ4443" s="149" t="s">
        <v>275</v>
      </c>
      <c r="AR4443" s="158">
        <v>1</v>
      </c>
      <c r="AS4443" s="149" t="s">
        <v>275</v>
      </c>
      <c r="AT4443" s="149" t="s">
        <v>276</v>
      </c>
      <c r="AU4443" s="161">
        <v>1</v>
      </c>
      <c r="AV4443" s="159">
        <v>11206.9</v>
      </c>
      <c r="AW4443" s="159">
        <v>448.28</v>
      </c>
      <c r="AX4443" s="149" t="s">
        <v>274</v>
      </c>
      <c r="AY4443" s="159">
        <v>123.27</v>
      </c>
      <c r="AZ4443" s="159">
        <v>123.27</v>
      </c>
      <c r="BA4443" s="159">
        <v>493.08</v>
      </c>
      <c r="BB4443" s="159">
        <v>10019.03</v>
      </c>
      <c r="BC4443" s="162" t="s">
        <v>274</v>
      </c>
      <c r="BD4443" s="162">
        <v>0</v>
      </c>
      <c r="BE4443" s="159">
        <v>1187.87</v>
      </c>
      <c r="BF4443" s="159">
        <v>1187.87</v>
      </c>
      <c r="BG4443" s="159">
        <v>11206.9</v>
      </c>
    </row>
    <row r="4444" ht="28.05" customHeight="1" spans="1:59">
      <c r="A4444" s="149"/>
      <c r="B4444" s="149"/>
      <c r="C4444" s="149"/>
      <c r="D4444" s="149" t="s">
        <v>3726</v>
      </c>
      <c r="E4444" s="340" t="s">
        <v>19167</v>
      </c>
      <c r="F4444" s="149" t="s">
        <v>3726</v>
      </c>
      <c r="G4444" s="149" t="s">
        <v>19168</v>
      </c>
      <c r="H4444" s="149" t="s">
        <v>19146</v>
      </c>
      <c r="I4444" s="149" t="s">
        <v>19147</v>
      </c>
      <c r="J4444" s="149" t="s">
        <v>19169</v>
      </c>
      <c r="K4444" s="149"/>
      <c r="L4444" s="149" t="s">
        <v>287</v>
      </c>
      <c r="M4444" s="149"/>
      <c r="N4444" s="149" t="s">
        <v>263</v>
      </c>
      <c r="O4444" s="149" t="s">
        <v>214</v>
      </c>
      <c r="P4444" s="149" t="s">
        <v>53</v>
      </c>
      <c r="Q4444" s="149"/>
      <c r="R4444" s="149" t="s">
        <v>3831</v>
      </c>
      <c r="S4444" s="149" t="s">
        <v>4406</v>
      </c>
      <c r="T4444" s="149" t="s">
        <v>3809</v>
      </c>
      <c r="U4444" s="149" t="s">
        <v>267</v>
      </c>
      <c r="V4444" s="149"/>
      <c r="W4444" s="149"/>
      <c r="X4444" s="149" t="s">
        <v>336</v>
      </c>
      <c r="Y4444" s="149"/>
      <c r="Z4444" s="149"/>
      <c r="AA4444" s="149"/>
      <c r="AB4444" s="149" t="s">
        <v>269</v>
      </c>
      <c r="AC4444" s="149" t="s">
        <v>270</v>
      </c>
      <c r="AD4444" s="149" t="s">
        <v>3809</v>
      </c>
      <c r="AE4444" s="149" t="s">
        <v>271</v>
      </c>
      <c r="AF4444" s="149"/>
      <c r="AG4444" s="149" t="s">
        <v>1098</v>
      </c>
      <c r="AH4444" s="149" t="s">
        <v>273</v>
      </c>
      <c r="AI4444" s="158">
        <v>56</v>
      </c>
      <c r="AJ4444" s="149"/>
      <c r="AK4444" s="159" t="s">
        <v>274</v>
      </c>
      <c r="AL4444" s="159" t="s">
        <v>274</v>
      </c>
      <c r="AM4444" s="149" t="s">
        <v>274</v>
      </c>
      <c r="AN4444" s="160">
        <v>4</v>
      </c>
      <c r="AO4444" s="149"/>
      <c r="AP4444" s="149" t="s">
        <v>274</v>
      </c>
      <c r="AQ4444" s="149" t="s">
        <v>275</v>
      </c>
      <c r="AR4444" s="158">
        <v>1</v>
      </c>
      <c r="AS4444" s="149" t="s">
        <v>275</v>
      </c>
      <c r="AT4444" s="149" t="s">
        <v>276</v>
      </c>
      <c r="AU4444" s="161">
        <v>1</v>
      </c>
      <c r="AV4444" s="159">
        <v>9734.51</v>
      </c>
      <c r="AW4444" s="159">
        <v>389.38</v>
      </c>
      <c r="AX4444" s="149" t="s">
        <v>274</v>
      </c>
      <c r="AY4444" s="159">
        <v>97.34</v>
      </c>
      <c r="AZ4444" s="159">
        <v>97.34</v>
      </c>
      <c r="BA4444" s="159">
        <v>389.36</v>
      </c>
      <c r="BB4444" s="159">
        <v>5451.56</v>
      </c>
      <c r="BC4444" s="162" t="s">
        <v>274</v>
      </c>
      <c r="BD4444" s="162">
        <v>0</v>
      </c>
      <c r="BE4444" s="159">
        <v>4282.95</v>
      </c>
      <c r="BF4444" s="159">
        <v>4282.95</v>
      </c>
      <c r="BG4444" s="159">
        <v>9734.51</v>
      </c>
    </row>
    <row r="4445" ht="28.05" customHeight="1" spans="1:59">
      <c r="A4445" s="149"/>
      <c r="B4445" s="149"/>
      <c r="C4445" s="149"/>
      <c r="D4445" s="149" t="s">
        <v>3726</v>
      </c>
      <c r="E4445" s="340" t="s">
        <v>19170</v>
      </c>
      <c r="F4445" s="149" t="s">
        <v>3726</v>
      </c>
      <c r="G4445" s="149" t="s">
        <v>19171</v>
      </c>
      <c r="H4445" s="149" t="s">
        <v>17241</v>
      </c>
      <c r="I4445" s="149" t="s">
        <v>19172</v>
      </c>
      <c r="J4445" s="149" t="s">
        <v>19173</v>
      </c>
      <c r="K4445" s="149"/>
      <c r="L4445" s="149" t="s">
        <v>262</v>
      </c>
      <c r="M4445" s="149"/>
      <c r="N4445" s="149" t="s">
        <v>263</v>
      </c>
      <c r="O4445" s="149" t="s">
        <v>214</v>
      </c>
      <c r="P4445" s="149" t="s">
        <v>53</v>
      </c>
      <c r="Q4445" s="149"/>
      <c r="R4445" s="149" t="s">
        <v>3921</v>
      </c>
      <c r="S4445" s="149" t="s">
        <v>7244</v>
      </c>
      <c r="T4445" s="149" t="s">
        <v>19080</v>
      </c>
      <c r="U4445" s="149" t="s">
        <v>267</v>
      </c>
      <c r="V4445" s="149"/>
      <c r="W4445" s="149"/>
      <c r="X4445" s="149" t="s">
        <v>336</v>
      </c>
      <c r="Y4445" s="149"/>
      <c r="Z4445" s="149"/>
      <c r="AA4445" s="149"/>
      <c r="AB4445" s="149" t="s">
        <v>269</v>
      </c>
      <c r="AC4445" s="149" t="s">
        <v>270</v>
      </c>
      <c r="AD4445" s="149" t="s">
        <v>19080</v>
      </c>
      <c r="AE4445" s="149" t="s">
        <v>271</v>
      </c>
      <c r="AF4445" s="149"/>
      <c r="AG4445" s="149" t="s">
        <v>1098</v>
      </c>
      <c r="AH4445" s="149" t="s">
        <v>273</v>
      </c>
      <c r="AI4445" s="158">
        <v>12</v>
      </c>
      <c r="AJ4445" s="149"/>
      <c r="AK4445" s="159" t="s">
        <v>274</v>
      </c>
      <c r="AL4445" s="159" t="s">
        <v>274</v>
      </c>
      <c r="AM4445" s="149" t="s">
        <v>274</v>
      </c>
      <c r="AN4445" s="160">
        <v>4</v>
      </c>
      <c r="AO4445" s="149"/>
      <c r="AP4445" s="149" t="s">
        <v>274</v>
      </c>
      <c r="AQ4445" s="149" t="s">
        <v>275</v>
      </c>
      <c r="AR4445" s="158">
        <v>1</v>
      </c>
      <c r="AS4445" s="149" t="s">
        <v>275</v>
      </c>
      <c r="AT4445" s="149" t="s">
        <v>276</v>
      </c>
      <c r="AU4445" s="161">
        <v>1</v>
      </c>
      <c r="AV4445" s="159">
        <v>8927.44</v>
      </c>
      <c r="AW4445" s="159">
        <v>357.1</v>
      </c>
      <c r="AX4445" s="149" t="s">
        <v>274</v>
      </c>
      <c r="AY4445" s="159">
        <v>89.27</v>
      </c>
      <c r="AZ4445" s="159">
        <v>89.27</v>
      </c>
      <c r="BA4445" s="159">
        <v>357.08</v>
      </c>
      <c r="BB4445" s="159">
        <v>1071.24</v>
      </c>
      <c r="BC4445" s="162" t="s">
        <v>274</v>
      </c>
      <c r="BD4445" s="162">
        <v>0</v>
      </c>
      <c r="BE4445" s="159">
        <v>7856.2</v>
      </c>
      <c r="BF4445" s="159">
        <v>7856.2</v>
      </c>
      <c r="BG4445" s="159">
        <v>8927.44</v>
      </c>
    </row>
    <row r="4446" ht="28.05" customHeight="1" spans="1:59">
      <c r="A4446" s="149"/>
      <c r="B4446" s="149"/>
      <c r="C4446" s="149"/>
      <c r="D4446" s="149" t="s">
        <v>3726</v>
      </c>
      <c r="E4446" s="340" t="s">
        <v>19174</v>
      </c>
      <c r="F4446" s="149" t="s">
        <v>3726</v>
      </c>
      <c r="G4446" s="149" t="s">
        <v>19175</v>
      </c>
      <c r="H4446" s="149" t="s">
        <v>10732</v>
      </c>
      <c r="I4446" s="149" t="s">
        <v>11323</v>
      </c>
      <c r="J4446" s="149" t="s">
        <v>19176</v>
      </c>
      <c r="K4446" s="149"/>
      <c r="L4446" s="149" t="s">
        <v>287</v>
      </c>
      <c r="M4446" s="149"/>
      <c r="N4446" s="149" t="s">
        <v>263</v>
      </c>
      <c r="O4446" s="149" t="s">
        <v>214</v>
      </c>
      <c r="P4446" s="149" t="s">
        <v>53</v>
      </c>
      <c r="Q4446" s="149"/>
      <c r="R4446" s="149" t="s">
        <v>3921</v>
      </c>
      <c r="S4446" s="149" t="s">
        <v>5890</v>
      </c>
      <c r="T4446" s="149" t="s">
        <v>3699</v>
      </c>
      <c r="U4446" s="149" t="s">
        <v>267</v>
      </c>
      <c r="V4446" s="149"/>
      <c r="W4446" s="149"/>
      <c r="X4446" s="149" t="s">
        <v>336</v>
      </c>
      <c r="Y4446" s="149"/>
      <c r="Z4446" s="149"/>
      <c r="AA4446" s="149"/>
      <c r="AB4446" s="149" t="s">
        <v>269</v>
      </c>
      <c r="AC4446" s="149" t="s">
        <v>270</v>
      </c>
      <c r="AD4446" s="149" t="s">
        <v>3699</v>
      </c>
      <c r="AE4446" s="149" t="s">
        <v>271</v>
      </c>
      <c r="AF4446" s="149"/>
      <c r="AG4446" s="149" t="s">
        <v>1098</v>
      </c>
      <c r="AH4446" s="149" t="s">
        <v>273</v>
      </c>
      <c r="AI4446" s="158">
        <v>67</v>
      </c>
      <c r="AJ4446" s="149"/>
      <c r="AK4446" s="159" t="s">
        <v>274</v>
      </c>
      <c r="AL4446" s="159" t="s">
        <v>274</v>
      </c>
      <c r="AM4446" s="149" t="s">
        <v>274</v>
      </c>
      <c r="AN4446" s="160">
        <v>4</v>
      </c>
      <c r="AO4446" s="149"/>
      <c r="AP4446" s="149" t="s">
        <v>274</v>
      </c>
      <c r="AQ4446" s="149" t="s">
        <v>275</v>
      </c>
      <c r="AR4446" s="158">
        <v>1</v>
      </c>
      <c r="AS4446" s="149" t="s">
        <v>275</v>
      </c>
      <c r="AT4446" s="149" t="s">
        <v>276</v>
      </c>
      <c r="AU4446" s="161">
        <v>1</v>
      </c>
      <c r="AV4446" s="159">
        <v>4534.48</v>
      </c>
      <c r="AW4446" s="159">
        <v>181.38</v>
      </c>
      <c r="AX4446" s="149" t="s">
        <v>274</v>
      </c>
      <c r="AY4446" s="159">
        <v>46.73</v>
      </c>
      <c r="AZ4446" s="159">
        <v>46.73</v>
      </c>
      <c r="BA4446" s="159">
        <v>186.92</v>
      </c>
      <c r="BB4446" s="159">
        <v>2998</v>
      </c>
      <c r="BC4446" s="162" t="s">
        <v>274</v>
      </c>
      <c r="BD4446" s="162">
        <v>0</v>
      </c>
      <c r="BE4446" s="159">
        <v>1536.48</v>
      </c>
      <c r="BF4446" s="159">
        <v>1536.48</v>
      </c>
      <c r="BG4446" s="159">
        <v>4534.48</v>
      </c>
    </row>
    <row r="4447" ht="28.05" customHeight="1" spans="1:59">
      <c r="A4447" s="149"/>
      <c r="B4447" s="149"/>
      <c r="C4447" s="149"/>
      <c r="D4447" s="149" t="s">
        <v>3726</v>
      </c>
      <c r="E4447" s="340" t="s">
        <v>19177</v>
      </c>
      <c r="F4447" s="149" t="s">
        <v>3726</v>
      </c>
      <c r="G4447" s="149" t="s">
        <v>19178</v>
      </c>
      <c r="H4447" s="149" t="s">
        <v>19146</v>
      </c>
      <c r="I4447" s="149" t="s">
        <v>19147</v>
      </c>
      <c r="J4447" s="149" t="s">
        <v>19179</v>
      </c>
      <c r="K4447" s="149"/>
      <c r="L4447" s="149" t="s">
        <v>287</v>
      </c>
      <c r="M4447" s="149"/>
      <c r="N4447" s="149" t="s">
        <v>263</v>
      </c>
      <c r="O4447" s="149" t="s">
        <v>214</v>
      </c>
      <c r="P4447" s="149" t="s">
        <v>53</v>
      </c>
      <c r="Q4447" s="149"/>
      <c r="R4447" s="149" t="s">
        <v>3831</v>
      </c>
      <c r="S4447" s="149" t="s">
        <v>4406</v>
      </c>
      <c r="T4447" s="149" t="s">
        <v>3809</v>
      </c>
      <c r="U4447" s="149" t="s">
        <v>267</v>
      </c>
      <c r="V4447" s="149"/>
      <c r="W4447" s="149"/>
      <c r="X4447" s="149" t="s">
        <v>336</v>
      </c>
      <c r="Y4447" s="149"/>
      <c r="Z4447" s="149"/>
      <c r="AA4447" s="149"/>
      <c r="AB4447" s="149" t="s">
        <v>269</v>
      </c>
      <c r="AC4447" s="149" t="s">
        <v>270</v>
      </c>
      <c r="AD4447" s="149" t="s">
        <v>3809</v>
      </c>
      <c r="AE4447" s="149" t="s">
        <v>271</v>
      </c>
      <c r="AF4447" s="149"/>
      <c r="AG4447" s="149" t="s">
        <v>1098</v>
      </c>
      <c r="AH4447" s="149" t="s">
        <v>273</v>
      </c>
      <c r="AI4447" s="158">
        <v>56</v>
      </c>
      <c r="AJ4447" s="149"/>
      <c r="AK4447" s="159" t="s">
        <v>274</v>
      </c>
      <c r="AL4447" s="159" t="s">
        <v>274</v>
      </c>
      <c r="AM4447" s="149" t="s">
        <v>274</v>
      </c>
      <c r="AN4447" s="160">
        <v>4</v>
      </c>
      <c r="AO4447" s="149"/>
      <c r="AP4447" s="149" t="s">
        <v>274</v>
      </c>
      <c r="AQ4447" s="149" t="s">
        <v>275</v>
      </c>
      <c r="AR4447" s="158">
        <v>1</v>
      </c>
      <c r="AS4447" s="149" t="s">
        <v>275</v>
      </c>
      <c r="AT4447" s="149" t="s">
        <v>276</v>
      </c>
      <c r="AU4447" s="161">
        <v>1</v>
      </c>
      <c r="AV4447" s="159">
        <v>9734.51</v>
      </c>
      <c r="AW4447" s="159">
        <v>389.38</v>
      </c>
      <c r="AX4447" s="149" t="s">
        <v>274</v>
      </c>
      <c r="AY4447" s="159">
        <v>97.34</v>
      </c>
      <c r="AZ4447" s="159">
        <v>97.34</v>
      </c>
      <c r="BA4447" s="159">
        <v>389.36</v>
      </c>
      <c r="BB4447" s="159">
        <v>5451.56</v>
      </c>
      <c r="BC4447" s="162" t="s">
        <v>274</v>
      </c>
      <c r="BD4447" s="162">
        <v>0</v>
      </c>
      <c r="BE4447" s="159">
        <v>4282.95</v>
      </c>
      <c r="BF4447" s="159">
        <v>4282.95</v>
      </c>
      <c r="BG4447" s="159">
        <v>9734.51</v>
      </c>
    </row>
    <row r="4448" ht="28.05" customHeight="1" spans="1:59">
      <c r="A4448" s="149"/>
      <c r="B4448" s="149"/>
      <c r="C4448" s="149"/>
      <c r="D4448" s="149" t="s">
        <v>3726</v>
      </c>
      <c r="E4448" s="340" t="s">
        <v>19180</v>
      </c>
      <c r="F4448" s="149" t="s">
        <v>3726</v>
      </c>
      <c r="G4448" s="149" t="s">
        <v>19181</v>
      </c>
      <c r="H4448" s="149" t="s">
        <v>10732</v>
      </c>
      <c r="I4448" s="149" t="s">
        <v>19182</v>
      </c>
      <c r="J4448" s="149" t="s">
        <v>19183</v>
      </c>
      <c r="K4448" s="149"/>
      <c r="L4448" s="149" t="s">
        <v>287</v>
      </c>
      <c r="M4448" s="149"/>
      <c r="N4448" s="149" t="s">
        <v>263</v>
      </c>
      <c r="O4448" s="149" t="s">
        <v>214</v>
      </c>
      <c r="P4448" s="149" t="s">
        <v>53</v>
      </c>
      <c r="Q4448" s="149"/>
      <c r="R4448" s="149" t="s">
        <v>3921</v>
      </c>
      <c r="S4448" s="149" t="s">
        <v>5890</v>
      </c>
      <c r="T4448" s="149" t="s">
        <v>3699</v>
      </c>
      <c r="U4448" s="149" t="s">
        <v>267</v>
      </c>
      <c r="V4448" s="149"/>
      <c r="W4448" s="149"/>
      <c r="X4448" s="149" t="s">
        <v>336</v>
      </c>
      <c r="Y4448" s="149"/>
      <c r="Z4448" s="149"/>
      <c r="AA4448" s="149"/>
      <c r="AB4448" s="149" t="s">
        <v>269</v>
      </c>
      <c r="AC4448" s="149" t="s">
        <v>270</v>
      </c>
      <c r="AD4448" s="149" t="s">
        <v>3699</v>
      </c>
      <c r="AE4448" s="149" t="s">
        <v>271</v>
      </c>
      <c r="AF4448" s="149"/>
      <c r="AG4448" s="149" t="s">
        <v>1098</v>
      </c>
      <c r="AH4448" s="149" t="s">
        <v>273</v>
      </c>
      <c r="AI4448" s="158">
        <v>67</v>
      </c>
      <c r="AJ4448" s="149"/>
      <c r="AK4448" s="159" t="s">
        <v>274</v>
      </c>
      <c r="AL4448" s="159" t="s">
        <v>274</v>
      </c>
      <c r="AM4448" s="149" t="s">
        <v>274</v>
      </c>
      <c r="AN4448" s="160">
        <v>4</v>
      </c>
      <c r="AO4448" s="149"/>
      <c r="AP4448" s="149" t="s">
        <v>274</v>
      </c>
      <c r="AQ4448" s="149" t="s">
        <v>275</v>
      </c>
      <c r="AR4448" s="158">
        <v>1</v>
      </c>
      <c r="AS4448" s="149" t="s">
        <v>275</v>
      </c>
      <c r="AT4448" s="149" t="s">
        <v>276</v>
      </c>
      <c r="AU4448" s="161">
        <v>1</v>
      </c>
      <c r="AV4448" s="159">
        <v>4987.07</v>
      </c>
      <c r="AW4448" s="159">
        <v>199.48</v>
      </c>
      <c r="AX4448" s="149" t="s">
        <v>274</v>
      </c>
      <c r="AY4448" s="159">
        <v>51.38</v>
      </c>
      <c r="AZ4448" s="159">
        <v>51.38</v>
      </c>
      <c r="BA4448" s="159">
        <v>205.52</v>
      </c>
      <c r="BB4448" s="159">
        <v>3297.46</v>
      </c>
      <c r="BC4448" s="162" t="s">
        <v>274</v>
      </c>
      <c r="BD4448" s="162">
        <v>0</v>
      </c>
      <c r="BE4448" s="159">
        <v>1689.61</v>
      </c>
      <c r="BF4448" s="159">
        <v>1689.61</v>
      </c>
      <c r="BG4448" s="159">
        <v>4987.07</v>
      </c>
    </row>
    <row r="4449" ht="28.05" customHeight="1" spans="1:59">
      <c r="A4449" s="149"/>
      <c r="B4449" s="149"/>
      <c r="C4449" s="149"/>
      <c r="D4449" s="149" t="s">
        <v>3726</v>
      </c>
      <c r="E4449" s="340" t="s">
        <v>19184</v>
      </c>
      <c r="F4449" s="149" t="s">
        <v>3726</v>
      </c>
      <c r="G4449" s="149" t="s">
        <v>19185</v>
      </c>
      <c r="H4449" s="149" t="s">
        <v>19186</v>
      </c>
      <c r="I4449" s="149" t="s">
        <v>6405</v>
      </c>
      <c r="J4449" s="149" t="s">
        <v>19187</v>
      </c>
      <c r="K4449" s="149"/>
      <c r="L4449" s="149" t="s">
        <v>287</v>
      </c>
      <c r="M4449" s="149"/>
      <c r="N4449" s="149" t="s">
        <v>263</v>
      </c>
      <c r="O4449" s="149" t="s">
        <v>214</v>
      </c>
      <c r="P4449" s="149" t="s">
        <v>53</v>
      </c>
      <c r="Q4449" s="149"/>
      <c r="R4449" s="149" t="s">
        <v>18897</v>
      </c>
      <c r="S4449" s="149" t="s">
        <v>4928</v>
      </c>
      <c r="T4449" s="149" t="s">
        <v>18750</v>
      </c>
      <c r="U4449" s="149" t="s">
        <v>267</v>
      </c>
      <c r="V4449" s="149"/>
      <c r="W4449" s="149"/>
      <c r="X4449" s="149" t="s">
        <v>268</v>
      </c>
      <c r="Y4449" s="149"/>
      <c r="Z4449" s="149"/>
      <c r="AA4449" s="149"/>
      <c r="AB4449" s="149" t="s">
        <v>269</v>
      </c>
      <c r="AC4449" s="149" t="s">
        <v>270</v>
      </c>
      <c r="AD4449" s="149" t="s">
        <v>18750</v>
      </c>
      <c r="AE4449" s="149" t="s">
        <v>271</v>
      </c>
      <c r="AF4449" s="149"/>
      <c r="AG4449" s="149" t="s">
        <v>1098</v>
      </c>
      <c r="AH4449" s="149" t="s">
        <v>273</v>
      </c>
      <c r="AI4449" s="158">
        <v>90</v>
      </c>
      <c r="AJ4449" s="149"/>
      <c r="AK4449" s="159" t="s">
        <v>274</v>
      </c>
      <c r="AL4449" s="159" t="s">
        <v>274</v>
      </c>
      <c r="AM4449" s="149" t="s">
        <v>274</v>
      </c>
      <c r="AN4449" s="160">
        <v>4</v>
      </c>
      <c r="AO4449" s="149"/>
      <c r="AP4449" s="149" t="s">
        <v>274</v>
      </c>
      <c r="AQ4449" s="149" t="s">
        <v>275</v>
      </c>
      <c r="AR4449" s="158">
        <v>1</v>
      </c>
      <c r="AS4449" s="149" t="s">
        <v>275</v>
      </c>
      <c r="AT4449" s="149" t="s">
        <v>276</v>
      </c>
      <c r="AU4449" s="161">
        <v>1</v>
      </c>
      <c r="AV4449" s="159">
        <v>16810.35</v>
      </c>
      <c r="AW4449" s="159">
        <v>672.41</v>
      </c>
      <c r="AX4449" s="149" t="s">
        <v>274</v>
      </c>
      <c r="AY4449" s="159">
        <v>184.94</v>
      </c>
      <c r="AZ4449" s="159">
        <v>184.94</v>
      </c>
      <c r="BA4449" s="159">
        <v>739.77</v>
      </c>
      <c r="BB4449" s="159">
        <v>15028.27</v>
      </c>
      <c r="BC4449" s="162" t="s">
        <v>274</v>
      </c>
      <c r="BD4449" s="162">
        <v>0</v>
      </c>
      <c r="BE4449" s="159">
        <v>1782.08</v>
      </c>
      <c r="BF4449" s="159">
        <v>1782.08</v>
      </c>
      <c r="BG4449" s="159">
        <v>16810.35</v>
      </c>
    </row>
    <row r="4450" ht="28.05" customHeight="1" spans="1:59">
      <c r="A4450" s="149"/>
      <c r="B4450" s="149"/>
      <c r="C4450" s="149"/>
      <c r="D4450" s="149" t="s">
        <v>3726</v>
      </c>
      <c r="E4450" s="340" t="s">
        <v>19188</v>
      </c>
      <c r="F4450" s="149" t="s">
        <v>3726</v>
      </c>
      <c r="G4450" s="149" t="s">
        <v>19189</v>
      </c>
      <c r="H4450" s="149" t="s">
        <v>19146</v>
      </c>
      <c r="I4450" s="149" t="s">
        <v>19147</v>
      </c>
      <c r="J4450" s="149" t="s">
        <v>19190</v>
      </c>
      <c r="K4450" s="149"/>
      <c r="L4450" s="149" t="s">
        <v>287</v>
      </c>
      <c r="M4450" s="149"/>
      <c r="N4450" s="149" t="s">
        <v>263</v>
      </c>
      <c r="O4450" s="149" t="s">
        <v>214</v>
      </c>
      <c r="P4450" s="149" t="s">
        <v>53</v>
      </c>
      <c r="Q4450" s="149"/>
      <c r="R4450" s="149" t="s">
        <v>3831</v>
      </c>
      <c r="S4450" s="149" t="s">
        <v>4406</v>
      </c>
      <c r="T4450" s="149" t="s">
        <v>3809</v>
      </c>
      <c r="U4450" s="149" t="s">
        <v>267</v>
      </c>
      <c r="V4450" s="149"/>
      <c r="W4450" s="149"/>
      <c r="X4450" s="149" t="s">
        <v>336</v>
      </c>
      <c r="Y4450" s="149"/>
      <c r="Z4450" s="149"/>
      <c r="AA4450" s="149"/>
      <c r="AB4450" s="149" t="s">
        <v>269</v>
      </c>
      <c r="AC4450" s="149" t="s">
        <v>270</v>
      </c>
      <c r="AD4450" s="149" t="s">
        <v>3809</v>
      </c>
      <c r="AE4450" s="149" t="s">
        <v>271</v>
      </c>
      <c r="AF4450" s="149"/>
      <c r="AG4450" s="149" t="s">
        <v>1098</v>
      </c>
      <c r="AH4450" s="149" t="s">
        <v>273</v>
      </c>
      <c r="AI4450" s="158">
        <v>56</v>
      </c>
      <c r="AJ4450" s="149"/>
      <c r="AK4450" s="159" t="s">
        <v>274</v>
      </c>
      <c r="AL4450" s="159" t="s">
        <v>274</v>
      </c>
      <c r="AM4450" s="149" t="s">
        <v>274</v>
      </c>
      <c r="AN4450" s="160">
        <v>4</v>
      </c>
      <c r="AO4450" s="149"/>
      <c r="AP4450" s="149" t="s">
        <v>274</v>
      </c>
      <c r="AQ4450" s="149" t="s">
        <v>275</v>
      </c>
      <c r="AR4450" s="158">
        <v>1</v>
      </c>
      <c r="AS4450" s="149" t="s">
        <v>275</v>
      </c>
      <c r="AT4450" s="149" t="s">
        <v>276</v>
      </c>
      <c r="AU4450" s="161">
        <v>1</v>
      </c>
      <c r="AV4450" s="159">
        <v>9734.52</v>
      </c>
      <c r="AW4450" s="159">
        <v>389.38</v>
      </c>
      <c r="AX4450" s="149" t="s">
        <v>274</v>
      </c>
      <c r="AY4450" s="159">
        <v>97.34</v>
      </c>
      <c r="AZ4450" s="159">
        <v>97.34</v>
      </c>
      <c r="BA4450" s="159">
        <v>389.36</v>
      </c>
      <c r="BB4450" s="159">
        <v>5451.56</v>
      </c>
      <c r="BC4450" s="162" t="s">
        <v>274</v>
      </c>
      <c r="BD4450" s="162">
        <v>0</v>
      </c>
      <c r="BE4450" s="159">
        <v>4282.96</v>
      </c>
      <c r="BF4450" s="159">
        <v>4282.96</v>
      </c>
      <c r="BG4450" s="159">
        <v>9734.52</v>
      </c>
    </row>
    <row r="4451" ht="28.05" customHeight="1" spans="1:59">
      <c r="A4451" s="149"/>
      <c r="B4451" s="149"/>
      <c r="C4451" s="149"/>
      <c r="D4451" s="149" t="s">
        <v>3726</v>
      </c>
      <c r="E4451" s="340" t="s">
        <v>19191</v>
      </c>
      <c r="F4451" s="149" t="s">
        <v>3726</v>
      </c>
      <c r="G4451" s="149" t="s">
        <v>19192</v>
      </c>
      <c r="H4451" s="149" t="s">
        <v>17241</v>
      </c>
      <c r="I4451" s="149" t="s">
        <v>19172</v>
      </c>
      <c r="J4451" s="149" t="s">
        <v>19193</v>
      </c>
      <c r="K4451" s="149"/>
      <c r="L4451" s="149" t="s">
        <v>262</v>
      </c>
      <c r="M4451" s="149"/>
      <c r="N4451" s="149" t="s">
        <v>263</v>
      </c>
      <c r="O4451" s="149" t="s">
        <v>214</v>
      </c>
      <c r="P4451" s="149" t="s">
        <v>53</v>
      </c>
      <c r="Q4451" s="149"/>
      <c r="R4451" s="149" t="s">
        <v>3921</v>
      </c>
      <c r="S4451" s="149" t="s">
        <v>7244</v>
      </c>
      <c r="T4451" s="149" t="s">
        <v>19080</v>
      </c>
      <c r="U4451" s="149" t="s">
        <v>267</v>
      </c>
      <c r="V4451" s="149"/>
      <c r="W4451" s="149"/>
      <c r="X4451" s="149" t="s">
        <v>336</v>
      </c>
      <c r="Y4451" s="149"/>
      <c r="Z4451" s="149"/>
      <c r="AA4451" s="149"/>
      <c r="AB4451" s="149" t="s">
        <v>269</v>
      </c>
      <c r="AC4451" s="149" t="s">
        <v>270</v>
      </c>
      <c r="AD4451" s="149" t="s">
        <v>19080</v>
      </c>
      <c r="AE4451" s="149" t="s">
        <v>271</v>
      </c>
      <c r="AF4451" s="149"/>
      <c r="AG4451" s="149" t="s">
        <v>1098</v>
      </c>
      <c r="AH4451" s="149" t="s">
        <v>273</v>
      </c>
      <c r="AI4451" s="158">
        <v>12</v>
      </c>
      <c r="AJ4451" s="149"/>
      <c r="AK4451" s="159" t="s">
        <v>274</v>
      </c>
      <c r="AL4451" s="159" t="s">
        <v>274</v>
      </c>
      <c r="AM4451" s="149" t="s">
        <v>274</v>
      </c>
      <c r="AN4451" s="160">
        <v>4</v>
      </c>
      <c r="AO4451" s="149"/>
      <c r="AP4451" s="149" t="s">
        <v>274</v>
      </c>
      <c r="AQ4451" s="149" t="s">
        <v>275</v>
      </c>
      <c r="AR4451" s="158">
        <v>1</v>
      </c>
      <c r="AS4451" s="149" t="s">
        <v>275</v>
      </c>
      <c r="AT4451" s="149" t="s">
        <v>276</v>
      </c>
      <c r="AU4451" s="161">
        <v>1</v>
      </c>
      <c r="AV4451" s="159">
        <v>8927.43</v>
      </c>
      <c r="AW4451" s="159">
        <v>357.1</v>
      </c>
      <c r="AX4451" s="149" t="s">
        <v>274</v>
      </c>
      <c r="AY4451" s="159">
        <v>89.27</v>
      </c>
      <c r="AZ4451" s="159">
        <v>89.27</v>
      </c>
      <c r="BA4451" s="159">
        <v>357.08</v>
      </c>
      <c r="BB4451" s="159">
        <v>1071.24</v>
      </c>
      <c r="BC4451" s="162" t="s">
        <v>274</v>
      </c>
      <c r="BD4451" s="162">
        <v>0</v>
      </c>
      <c r="BE4451" s="159">
        <v>7856.19</v>
      </c>
      <c r="BF4451" s="159">
        <v>7856.19</v>
      </c>
      <c r="BG4451" s="159">
        <v>8927.43</v>
      </c>
    </row>
    <row r="4452" ht="28.05" customHeight="1" spans="1:59">
      <c r="A4452" s="149"/>
      <c r="B4452" s="149"/>
      <c r="C4452" s="149"/>
      <c r="D4452" s="149" t="s">
        <v>3726</v>
      </c>
      <c r="E4452" s="340" t="s">
        <v>19194</v>
      </c>
      <c r="F4452" s="149" t="s">
        <v>3726</v>
      </c>
      <c r="G4452" s="149" t="s">
        <v>19195</v>
      </c>
      <c r="H4452" s="149" t="s">
        <v>10732</v>
      </c>
      <c r="I4452" s="149" t="s">
        <v>19182</v>
      </c>
      <c r="J4452" s="149" t="s">
        <v>19196</v>
      </c>
      <c r="K4452" s="149"/>
      <c r="L4452" s="149" t="s">
        <v>287</v>
      </c>
      <c r="M4452" s="149"/>
      <c r="N4452" s="149" t="s">
        <v>263</v>
      </c>
      <c r="O4452" s="149" t="s">
        <v>214</v>
      </c>
      <c r="P4452" s="149" t="s">
        <v>53</v>
      </c>
      <c r="Q4452" s="149"/>
      <c r="R4452" s="149" t="s">
        <v>3921</v>
      </c>
      <c r="S4452" s="149" t="s">
        <v>5890</v>
      </c>
      <c r="T4452" s="149" t="s">
        <v>3699</v>
      </c>
      <c r="U4452" s="149" t="s">
        <v>267</v>
      </c>
      <c r="V4452" s="149"/>
      <c r="W4452" s="149"/>
      <c r="X4452" s="149" t="s">
        <v>336</v>
      </c>
      <c r="Y4452" s="149"/>
      <c r="Z4452" s="149"/>
      <c r="AA4452" s="149"/>
      <c r="AB4452" s="149" t="s">
        <v>269</v>
      </c>
      <c r="AC4452" s="149" t="s">
        <v>270</v>
      </c>
      <c r="AD4452" s="149" t="s">
        <v>3699</v>
      </c>
      <c r="AE4452" s="149" t="s">
        <v>271</v>
      </c>
      <c r="AF4452" s="149"/>
      <c r="AG4452" s="149" t="s">
        <v>1098</v>
      </c>
      <c r="AH4452" s="149" t="s">
        <v>273</v>
      </c>
      <c r="AI4452" s="158">
        <v>67</v>
      </c>
      <c r="AJ4452" s="149"/>
      <c r="AK4452" s="159" t="s">
        <v>274</v>
      </c>
      <c r="AL4452" s="159" t="s">
        <v>274</v>
      </c>
      <c r="AM4452" s="149" t="s">
        <v>274</v>
      </c>
      <c r="AN4452" s="160">
        <v>4</v>
      </c>
      <c r="AO4452" s="149"/>
      <c r="AP4452" s="149" t="s">
        <v>274</v>
      </c>
      <c r="AQ4452" s="149" t="s">
        <v>275</v>
      </c>
      <c r="AR4452" s="158">
        <v>1</v>
      </c>
      <c r="AS4452" s="149" t="s">
        <v>275</v>
      </c>
      <c r="AT4452" s="149" t="s">
        <v>276</v>
      </c>
      <c r="AU4452" s="161">
        <v>1</v>
      </c>
      <c r="AV4452" s="159">
        <v>4987.07</v>
      </c>
      <c r="AW4452" s="159">
        <v>199.48</v>
      </c>
      <c r="AX4452" s="149" t="s">
        <v>274</v>
      </c>
      <c r="AY4452" s="159">
        <v>51.38</v>
      </c>
      <c r="AZ4452" s="159">
        <v>51.38</v>
      </c>
      <c r="BA4452" s="159">
        <v>205.52</v>
      </c>
      <c r="BB4452" s="159">
        <v>3297.46</v>
      </c>
      <c r="BC4452" s="162" t="s">
        <v>274</v>
      </c>
      <c r="BD4452" s="162">
        <v>0</v>
      </c>
      <c r="BE4452" s="159">
        <v>1689.61</v>
      </c>
      <c r="BF4452" s="159">
        <v>1689.61</v>
      </c>
      <c r="BG4452" s="159">
        <v>4987.07</v>
      </c>
    </row>
    <row r="4453" ht="28.05" customHeight="1" spans="1:59">
      <c r="A4453" s="149"/>
      <c r="B4453" s="149"/>
      <c r="C4453" s="149"/>
      <c r="D4453" s="149" t="s">
        <v>3726</v>
      </c>
      <c r="E4453" s="340" t="s">
        <v>19197</v>
      </c>
      <c r="F4453" s="149" t="s">
        <v>3726</v>
      </c>
      <c r="G4453" s="149" t="s">
        <v>19198</v>
      </c>
      <c r="H4453" s="149" t="s">
        <v>19186</v>
      </c>
      <c r="I4453" s="149" t="s">
        <v>6405</v>
      </c>
      <c r="J4453" s="149" t="s">
        <v>19199</v>
      </c>
      <c r="K4453" s="149"/>
      <c r="L4453" s="149" t="s">
        <v>287</v>
      </c>
      <c r="M4453" s="149"/>
      <c r="N4453" s="149" t="s">
        <v>263</v>
      </c>
      <c r="O4453" s="149" t="s">
        <v>214</v>
      </c>
      <c r="P4453" s="149" t="s">
        <v>53</v>
      </c>
      <c r="Q4453" s="149"/>
      <c r="R4453" s="149" t="s">
        <v>18897</v>
      </c>
      <c r="S4453" s="149" t="s">
        <v>4928</v>
      </c>
      <c r="T4453" s="149" t="s">
        <v>18750</v>
      </c>
      <c r="U4453" s="149" t="s">
        <v>267</v>
      </c>
      <c r="V4453" s="149"/>
      <c r="W4453" s="149"/>
      <c r="X4453" s="149" t="s">
        <v>268</v>
      </c>
      <c r="Y4453" s="149"/>
      <c r="Z4453" s="149"/>
      <c r="AA4453" s="149"/>
      <c r="AB4453" s="149" t="s">
        <v>269</v>
      </c>
      <c r="AC4453" s="149" t="s">
        <v>270</v>
      </c>
      <c r="AD4453" s="149" t="s">
        <v>18750</v>
      </c>
      <c r="AE4453" s="149" t="s">
        <v>271</v>
      </c>
      <c r="AF4453" s="149"/>
      <c r="AG4453" s="149" t="s">
        <v>1098</v>
      </c>
      <c r="AH4453" s="149" t="s">
        <v>273</v>
      </c>
      <c r="AI4453" s="158">
        <v>90</v>
      </c>
      <c r="AJ4453" s="149"/>
      <c r="AK4453" s="159" t="s">
        <v>274</v>
      </c>
      <c r="AL4453" s="159" t="s">
        <v>274</v>
      </c>
      <c r="AM4453" s="149" t="s">
        <v>274</v>
      </c>
      <c r="AN4453" s="160">
        <v>4</v>
      </c>
      <c r="AO4453" s="149"/>
      <c r="AP4453" s="149" t="s">
        <v>274</v>
      </c>
      <c r="AQ4453" s="149" t="s">
        <v>275</v>
      </c>
      <c r="AR4453" s="158">
        <v>1</v>
      </c>
      <c r="AS4453" s="149" t="s">
        <v>275</v>
      </c>
      <c r="AT4453" s="149" t="s">
        <v>276</v>
      </c>
      <c r="AU4453" s="161">
        <v>1</v>
      </c>
      <c r="AV4453" s="159">
        <v>16810.35</v>
      </c>
      <c r="AW4453" s="159">
        <v>672.41</v>
      </c>
      <c r="AX4453" s="149" t="s">
        <v>274</v>
      </c>
      <c r="AY4453" s="159">
        <v>184.94</v>
      </c>
      <c r="AZ4453" s="159">
        <v>184.94</v>
      </c>
      <c r="BA4453" s="159">
        <v>739.77</v>
      </c>
      <c r="BB4453" s="159">
        <v>15028.27</v>
      </c>
      <c r="BC4453" s="162" t="s">
        <v>274</v>
      </c>
      <c r="BD4453" s="162">
        <v>0</v>
      </c>
      <c r="BE4453" s="159">
        <v>1782.08</v>
      </c>
      <c r="BF4453" s="159">
        <v>1782.08</v>
      </c>
      <c r="BG4453" s="159">
        <v>16810.35</v>
      </c>
    </row>
    <row r="4454" ht="28.05" customHeight="1" spans="1:59">
      <c r="A4454" s="149"/>
      <c r="B4454" s="149"/>
      <c r="C4454" s="149"/>
      <c r="D4454" s="149" t="s">
        <v>3726</v>
      </c>
      <c r="E4454" s="340" t="s">
        <v>19200</v>
      </c>
      <c r="F4454" s="149" t="s">
        <v>3726</v>
      </c>
      <c r="G4454" s="149" t="s">
        <v>19201</v>
      </c>
      <c r="H4454" s="149" t="s">
        <v>19202</v>
      </c>
      <c r="I4454" s="149" t="s">
        <v>19203</v>
      </c>
      <c r="J4454" s="149" t="s">
        <v>19204</v>
      </c>
      <c r="K4454" s="149"/>
      <c r="L4454" s="149" t="s">
        <v>287</v>
      </c>
      <c r="M4454" s="149"/>
      <c r="N4454" s="149" t="s">
        <v>263</v>
      </c>
      <c r="O4454" s="149" t="s">
        <v>214</v>
      </c>
      <c r="P4454" s="149" t="s">
        <v>53</v>
      </c>
      <c r="Q4454" s="149"/>
      <c r="R4454" s="149" t="s">
        <v>3831</v>
      </c>
      <c r="S4454" s="149" t="s">
        <v>4406</v>
      </c>
      <c r="T4454" s="149" t="s">
        <v>3809</v>
      </c>
      <c r="U4454" s="149" t="s">
        <v>267</v>
      </c>
      <c r="V4454" s="149"/>
      <c r="W4454" s="149"/>
      <c r="X4454" s="149" t="s">
        <v>336</v>
      </c>
      <c r="Y4454" s="149"/>
      <c r="Z4454" s="149"/>
      <c r="AA4454" s="149"/>
      <c r="AB4454" s="149" t="s">
        <v>269</v>
      </c>
      <c r="AC4454" s="149" t="s">
        <v>270</v>
      </c>
      <c r="AD4454" s="149" t="s">
        <v>3809</v>
      </c>
      <c r="AE4454" s="149" t="s">
        <v>271</v>
      </c>
      <c r="AF4454" s="149"/>
      <c r="AG4454" s="149" t="s">
        <v>1098</v>
      </c>
      <c r="AH4454" s="149" t="s">
        <v>273</v>
      </c>
      <c r="AI4454" s="158">
        <v>56</v>
      </c>
      <c r="AJ4454" s="149"/>
      <c r="AK4454" s="159" t="s">
        <v>274</v>
      </c>
      <c r="AL4454" s="159" t="s">
        <v>274</v>
      </c>
      <c r="AM4454" s="149" t="s">
        <v>274</v>
      </c>
      <c r="AN4454" s="160">
        <v>4</v>
      </c>
      <c r="AO4454" s="149"/>
      <c r="AP4454" s="149" t="s">
        <v>274</v>
      </c>
      <c r="AQ4454" s="149" t="s">
        <v>275</v>
      </c>
      <c r="AR4454" s="158">
        <v>1</v>
      </c>
      <c r="AS4454" s="149" t="s">
        <v>275</v>
      </c>
      <c r="AT4454" s="149" t="s">
        <v>276</v>
      </c>
      <c r="AU4454" s="161">
        <v>1</v>
      </c>
      <c r="AV4454" s="159">
        <v>2699.11</v>
      </c>
      <c r="AW4454" s="159">
        <v>107.96</v>
      </c>
      <c r="AX4454" s="149" t="s">
        <v>274</v>
      </c>
      <c r="AY4454" s="159">
        <v>26.99</v>
      </c>
      <c r="AZ4454" s="159">
        <v>26.99</v>
      </c>
      <c r="BA4454" s="159">
        <v>107.96</v>
      </c>
      <c r="BB4454" s="159">
        <v>1511.44</v>
      </c>
      <c r="BC4454" s="162" t="s">
        <v>274</v>
      </c>
      <c r="BD4454" s="162">
        <v>0</v>
      </c>
      <c r="BE4454" s="159">
        <v>1187.67</v>
      </c>
      <c r="BF4454" s="159">
        <v>1187.67</v>
      </c>
      <c r="BG4454" s="159">
        <v>2699.11</v>
      </c>
    </row>
    <row r="4455" ht="28.05" customHeight="1" spans="1:59">
      <c r="A4455" s="149"/>
      <c r="B4455" s="149"/>
      <c r="C4455" s="149"/>
      <c r="D4455" s="149" t="s">
        <v>3726</v>
      </c>
      <c r="E4455" s="340" t="s">
        <v>19205</v>
      </c>
      <c r="F4455" s="149" t="s">
        <v>3726</v>
      </c>
      <c r="G4455" s="149" t="s">
        <v>19206</v>
      </c>
      <c r="H4455" s="149" t="s">
        <v>10732</v>
      </c>
      <c r="I4455" s="149" t="s">
        <v>19182</v>
      </c>
      <c r="J4455" s="149" t="s">
        <v>19207</v>
      </c>
      <c r="K4455" s="149"/>
      <c r="L4455" s="149" t="s">
        <v>287</v>
      </c>
      <c r="M4455" s="149"/>
      <c r="N4455" s="149" t="s">
        <v>263</v>
      </c>
      <c r="O4455" s="149" t="s">
        <v>214</v>
      </c>
      <c r="P4455" s="149" t="s">
        <v>53</v>
      </c>
      <c r="Q4455" s="149"/>
      <c r="R4455" s="149" t="s">
        <v>3921</v>
      </c>
      <c r="S4455" s="149" t="s">
        <v>5890</v>
      </c>
      <c r="T4455" s="149" t="s">
        <v>3699</v>
      </c>
      <c r="U4455" s="149" t="s">
        <v>267</v>
      </c>
      <c r="V4455" s="149"/>
      <c r="W4455" s="149"/>
      <c r="X4455" s="149" t="s">
        <v>336</v>
      </c>
      <c r="Y4455" s="149"/>
      <c r="Z4455" s="149"/>
      <c r="AA4455" s="149"/>
      <c r="AB4455" s="149" t="s">
        <v>269</v>
      </c>
      <c r="AC4455" s="149" t="s">
        <v>270</v>
      </c>
      <c r="AD4455" s="149" t="s">
        <v>3699</v>
      </c>
      <c r="AE4455" s="149" t="s">
        <v>271</v>
      </c>
      <c r="AF4455" s="149"/>
      <c r="AG4455" s="149" t="s">
        <v>1098</v>
      </c>
      <c r="AH4455" s="149" t="s">
        <v>273</v>
      </c>
      <c r="AI4455" s="158">
        <v>67</v>
      </c>
      <c r="AJ4455" s="149"/>
      <c r="AK4455" s="159" t="s">
        <v>274</v>
      </c>
      <c r="AL4455" s="159" t="s">
        <v>274</v>
      </c>
      <c r="AM4455" s="149" t="s">
        <v>274</v>
      </c>
      <c r="AN4455" s="160">
        <v>4</v>
      </c>
      <c r="AO4455" s="149"/>
      <c r="AP4455" s="149" t="s">
        <v>274</v>
      </c>
      <c r="AQ4455" s="149" t="s">
        <v>275</v>
      </c>
      <c r="AR4455" s="158">
        <v>1</v>
      </c>
      <c r="AS4455" s="149" t="s">
        <v>275</v>
      </c>
      <c r="AT4455" s="149" t="s">
        <v>276</v>
      </c>
      <c r="AU4455" s="161">
        <v>1</v>
      </c>
      <c r="AV4455" s="159">
        <v>4987.07</v>
      </c>
      <c r="AW4455" s="159">
        <v>199.48</v>
      </c>
      <c r="AX4455" s="149" t="s">
        <v>274</v>
      </c>
      <c r="AY4455" s="159">
        <v>51.38</v>
      </c>
      <c r="AZ4455" s="159">
        <v>51.38</v>
      </c>
      <c r="BA4455" s="159">
        <v>205.52</v>
      </c>
      <c r="BB4455" s="159">
        <v>3297.46</v>
      </c>
      <c r="BC4455" s="162" t="s">
        <v>274</v>
      </c>
      <c r="BD4455" s="162">
        <v>0</v>
      </c>
      <c r="BE4455" s="159">
        <v>1689.61</v>
      </c>
      <c r="BF4455" s="159">
        <v>1689.61</v>
      </c>
      <c r="BG4455" s="159">
        <v>4987.07</v>
      </c>
    </row>
    <row r="4456" ht="28.05" customHeight="1" spans="1:59">
      <c r="A4456" s="149"/>
      <c r="B4456" s="149"/>
      <c r="C4456" s="149"/>
      <c r="D4456" s="149" t="s">
        <v>3726</v>
      </c>
      <c r="E4456" s="340" t="s">
        <v>19208</v>
      </c>
      <c r="F4456" s="149" t="s">
        <v>3726</v>
      </c>
      <c r="G4456" s="149" t="s">
        <v>19209</v>
      </c>
      <c r="H4456" s="149" t="s">
        <v>19210</v>
      </c>
      <c r="I4456" s="149" t="s">
        <v>6400</v>
      </c>
      <c r="J4456" s="149" t="s">
        <v>19211</v>
      </c>
      <c r="K4456" s="149"/>
      <c r="L4456" s="149" t="s">
        <v>287</v>
      </c>
      <c r="M4456" s="149"/>
      <c r="N4456" s="149" t="s">
        <v>263</v>
      </c>
      <c r="O4456" s="149" t="s">
        <v>214</v>
      </c>
      <c r="P4456" s="149" t="s">
        <v>53</v>
      </c>
      <c r="Q4456" s="149"/>
      <c r="R4456" s="149" t="s">
        <v>18897</v>
      </c>
      <c r="S4456" s="149" t="s">
        <v>4928</v>
      </c>
      <c r="T4456" s="149" t="s">
        <v>18750</v>
      </c>
      <c r="U4456" s="149" t="s">
        <v>267</v>
      </c>
      <c r="V4456" s="149"/>
      <c r="W4456" s="149"/>
      <c r="X4456" s="149" t="s">
        <v>268</v>
      </c>
      <c r="Y4456" s="149"/>
      <c r="Z4456" s="149"/>
      <c r="AA4456" s="149"/>
      <c r="AB4456" s="149" t="s">
        <v>269</v>
      </c>
      <c r="AC4456" s="149" t="s">
        <v>270</v>
      </c>
      <c r="AD4456" s="149" t="s">
        <v>18750</v>
      </c>
      <c r="AE4456" s="149" t="s">
        <v>271</v>
      </c>
      <c r="AF4456" s="149"/>
      <c r="AG4456" s="149" t="s">
        <v>1098</v>
      </c>
      <c r="AH4456" s="149" t="s">
        <v>273</v>
      </c>
      <c r="AI4456" s="158">
        <v>90</v>
      </c>
      <c r="AJ4456" s="149"/>
      <c r="AK4456" s="159" t="s">
        <v>274</v>
      </c>
      <c r="AL4456" s="159" t="s">
        <v>274</v>
      </c>
      <c r="AM4456" s="149" t="s">
        <v>274</v>
      </c>
      <c r="AN4456" s="160">
        <v>4</v>
      </c>
      <c r="AO4456" s="149"/>
      <c r="AP4456" s="149" t="s">
        <v>274</v>
      </c>
      <c r="AQ4456" s="149" t="s">
        <v>275</v>
      </c>
      <c r="AR4456" s="158">
        <v>1</v>
      </c>
      <c r="AS4456" s="149" t="s">
        <v>275</v>
      </c>
      <c r="AT4456" s="149" t="s">
        <v>276</v>
      </c>
      <c r="AU4456" s="161">
        <v>1</v>
      </c>
      <c r="AV4456" s="159">
        <v>11206.9</v>
      </c>
      <c r="AW4456" s="159">
        <v>448.28</v>
      </c>
      <c r="AX4456" s="149" t="s">
        <v>274</v>
      </c>
      <c r="AY4456" s="159">
        <v>123.27</v>
      </c>
      <c r="AZ4456" s="159">
        <v>123.27</v>
      </c>
      <c r="BA4456" s="159">
        <v>493.08</v>
      </c>
      <c r="BB4456" s="159">
        <v>10019.03</v>
      </c>
      <c r="BC4456" s="162" t="s">
        <v>274</v>
      </c>
      <c r="BD4456" s="162">
        <v>0</v>
      </c>
      <c r="BE4456" s="159">
        <v>1187.87</v>
      </c>
      <c r="BF4456" s="159">
        <v>1187.87</v>
      </c>
      <c r="BG4456" s="159">
        <v>11206.9</v>
      </c>
    </row>
    <row r="4457" ht="28.05" customHeight="1" spans="1:59">
      <c r="A4457" s="149"/>
      <c r="B4457" s="149"/>
      <c r="C4457" s="149"/>
      <c r="D4457" s="149" t="s">
        <v>3726</v>
      </c>
      <c r="E4457" s="340" t="s">
        <v>19212</v>
      </c>
      <c r="F4457" s="149" t="s">
        <v>3726</v>
      </c>
      <c r="G4457" s="149" t="s">
        <v>19213</v>
      </c>
      <c r="H4457" s="149" t="s">
        <v>182</v>
      </c>
      <c r="I4457" s="149" t="s">
        <v>19214</v>
      </c>
      <c r="J4457" s="149" t="s">
        <v>19215</v>
      </c>
      <c r="K4457" s="149"/>
      <c r="L4457" s="149" t="s">
        <v>262</v>
      </c>
      <c r="M4457" s="149"/>
      <c r="N4457" s="149" t="s">
        <v>263</v>
      </c>
      <c r="O4457" s="149" t="s">
        <v>214</v>
      </c>
      <c r="P4457" s="149" t="s">
        <v>53</v>
      </c>
      <c r="Q4457" s="149"/>
      <c r="R4457" s="149" t="s">
        <v>19129</v>
      </c>
      <c r="S4457" s="149" t="s">
        <v>7244</v>
      </c>
      <c r="T4457" s="149" t="s">
        <v>19080</v>
      </c>
      <c r="U4457" s="149" t="s">
        <v>267</v>
      </c>
      <c r="V4457" s="149"/>
      <c r="W4457" s="149"/>
      <c r="X4457" s="149" t="s">
        <v>336</v>
      </c>
      <c r="Y4457" s="149"/>
      <c r="Z4457" s="149"/>
      <c r="AA4457" s="149"/>
      <c r="AB4457" s="149" t="s">
        <v>269</v>
      </c>
      <c r="AC4457" s="149" t="s">
        <v>270</v>
      </c>
      <c r="AD4457" s="149" t="s">
        <v>19080</v>
      </c>
      <c r="AE4457" s="149" t="s">
        <v>271</v>
      </c>
      <c r="AF4457" s="149"/>
      <c r="AG4457" s="149" t="s">
        <v>1098</v>
      </c>
      <c r="AH4457" s="149" t="s">
        <v>273</v>
      </c>
      <c r="AI4457" s="158">
        <v>12</v>
      </c>
      <c r="AJ4457" s="149"/>
      <c r="AK4457" s="159" t="s">
        <v>274</v>
      </c>
      <c r="AL4457" s="159" t="s">
        <v>274</v>
      </c>
      <c r="AM4457" s="149" t="s">
        <v>274</v>
      </c>
      <c r="AN4457" s="160">
        <v>4</v>
      </c>
      <c r="AO4457" s="149"/>
      <c r="AP4457" s="149" t="s">
        <v>274</v>
      </c>
      <c r="AQ4457" s="149" t="s">
        <v>275</v>
      </c>
      <c r="AR4457" s="158">
        <v>1</v>
      </c>
      <c r="AS4457" s="149" t="s">
        <v>275</v>
      </c>
      <c r="AT4457" s="149" t="s">
        <v>276</v>
      </c>
      <c r="AU4457" s="161">
        <v>1</v>
      </c>
      <c r="AV4457" s="159">
        <v>10176.99</v>
      </c>
      <c r="AW4457" s="159">
        <v>407.08</v>
      </c>
      <c r="AX4457" s="149" t="s">
        <v>274</v>
      </c>
      <c r="AY4457" s="159">
        <v>101.77</v>
      </c>
      <c r="AZ4457" s="159">
        <v>101.77</v>
      </c>
      <c r="BA4457" s="159">
        <v>407.08</v>
      </c>
      <c r="BB4457" s="159">
        <v>1221.24</v>
      </c>
      <c r="BC4457" s="162" t="s">
        <v>274</v>
      </c>
      <c r="BD4457" s="162">
        <v>0</v>
      </c>
      <c r="BE4457" s="159">
        <v>8955.75</v>
      </c>
      <c r="BF4457" s="159">
        <v>8955.75</v>
      </c>
      <c r="BG4457" s="159">
        <v>10176.99</v>
      </c>
    </row>
    <row r="4458" ht="28.05" customHeight="1" spans="1:59">
      <c r="A4458" s="149"/>
      <c r="B4458" s="149"/>
      <c r="C4458" s="149"/>
      <c r="D4458" s="149" t="s">
        <v>3726</v>
      </c>
      <c r="E4458" s="340" t="s">
        <v>19216</v>
      </c>
      <c r="F4458" s="149" t="s">
        <v>3726</v>
      </c>
      <c r="G4458" s="149" t="s">
        <v>19217</v>
      </c>
      <c r="H4458" s="149" t="s">
        <v>9396</v>
      </c>
      <c r="I4458" s="149" t="s">
        <v>19218</v>
      </c>
      <c r="J4458" s="149" t="s">
        <v>19219</v>
      </c>
      <c r="K4458" s="149"/>
      <c r="L4458" s="149" t="s">
        <v>262</v>
      </c>
      <c r="M4458" s="149"/>
      <c r="N4458" s="149" t="s">
        <v>263</v>
      </c>
      <c r="O4458" s="149" t="s">
        <v>214</v>
      </c>
      <c r="P4458" s="149" t="s">
        <v>53</v>
      </c>
      <c r="Q4458" s="149"/>
      <c r="R4458" s="149" t="s">
        <v>19220</v>
      </c>
      <c r="S4458" s="149" t="s">
        <v>19221</v>
      </c>
      <c r="T4458" s="149" t="s">
        <v>19222</v>
      </c>
      <c r="U4458" s="149" t="s">
        <v>267</v>
      </c>
      <c r="V4458" s="149"/>
      <c r="W4458" s="149"/>
      <c r="X4458" s="149" t="s">
        <v>336</v>
      </c>
      <c r="Y4458" s="149"/>
      <c r="Z4458" s="149"/>
      <c r="AA4458" s="149"/>
      <c r="AB4458" s="149" t="s">
        <v>269</v>
      </c>
      <c r="AC4458" s="149" t="s">
        <v>270</v>
      </c>
      <c r="AD4458" s="149" t="s">
        <v>19222</v>
      </c>
      <c r="AE4458" s="149" t="s">
        <v>271</v>
      </c>
      <c r="AF4458" s="149"/>
      <c r="AG4458" s="149" t="s">
        <v>1098</v>
      </c>
      <c r="AH4458" s="149" t="s">
        <v>273</v>
      </c>
      <c r="AI4458" s="158">
        <v>11</v>
      </c>
      <c r="AJ4458" s="149"/>
      <c r="AK4458" s="159" t="s">
        <v>274</v>
      </c>
      <c r="AL4458" s="159" t="s">
        <v>274</v>
      </c>
      <c r="AM4458" s="149" t="s">
        <v>274</v>
      </c>
      <c r="AN4458" s="160">
        <v>4</v>
      </c>
      <c r="AO4458" s="149"/>
      <c r="AP4458" s="149" t="s">
        <v>274</v>
      </c>
      <c r="AQ4458" s="149" t="s">
        <v>275</v>
      </c>
      <c r="AR4458" s="158">
        <v>1</v>
      </c>
      <c r="AS4458" s="149" t="s">
        <v>275</v>
      </c>
      <c r="AT4458" s="149" t="s">
        <v>276</v>
      </c>
      <c r="AU4458" s="161">
        <v>1</v>
      </c>
      <c r="AV4458" s="159">
        <v>32079.65</v>
      </c>
      <c r="AW4458" s="159">
        <v>1283.19</v>
      </c>
      <c r="AX4458" s="149" t="s">
        <v>274</v>
      </c>
      <c r="AY4458" s="159">
        <v>320.8</v>
      </c>
      <c r="AZ4458" s="159">
        <v>320.8</v>
      </c>
      <c r="BA4458" s="159">
        <v>1283.2</v>
      </c>
      <c r="BB4458" s="159">
        <v>3528.8</v>
      </c>
      <c r="BC4458" s="162" t="s">
        <v>274</v>
      </c>
      <c r="BD4458" s="162">
        <v>0</v>
      </c>
      <c r="BE4458" s="159">
        <v>28550.85</v>
      </c>
      <c r="BF4458" s="159">
        <v>28550.85</v>
      </c>
      <c r="BG4458" s="159">
        <v>32079.65</v>
      </c>
    </row>
    <row r="4459" ht="28.05" customHeight="1" spans="1:59">
      <c r="A4459" s="149"/>
      <c r="B4459" s="149"/>
      <c r="C4459" s="149"/>
      <c r="D4459" s="149" t="s">
        <v>3726</v>
      </c>
      <c r="E4459" s="340" t="s">
        <v>19223</v>
      </c>
      <c r="F4459" s="149" t="s">
        <v>3726</v>
      </c>
      <c r="G4459" s="149" t="s">
        <v>19224</v>
      </c>
      <c r="H4459" s="149" t="s">
        <v>19202</v>
      </c>
      <c r="I4459" s="149" t="s">
        <v>19203</v>
      </c>
      <c r="J4459" s="149" t="s">
        <v>19225</v>
      </c>
      <c r="K4459" s="149"/>
      <c r="L4459" s="149" t="s">
        <v>287</v>
      </c>
      <c r="M4459" s="149"/>
      <c r="N4459" s="149" t="s">
        <v>263</v>
      </c>
      <c r="O4459" s="149" t="s">
        <v>214</v>
      </c>
      <c r="P4459" s="149" t="s">
        <v>53</v>
      </c>
      <c r="Q4459" s="149"/>
      <c r="R4459" s="149" t="s">
        <v>3831</v>
      </c>
      <c r="S4459" s="149" t="s">
        <v>4406</v>
      </c>
      <c r="T4459" s="149" t="s">
        <v>3809</v>
      </c>
      <c r="U4459" s="149" t="s">
        <v>267</v>
      </c>
      <c r="V4459" s="149"/>
      <c r="W4459" s="149"/>
      <c r="X4459" s="149" t="s">
        <v>336</v>
      </c>
      <c r="Y4459" s="149"/>
      <c r="Z4459" s="149"/>
      <c r="AA4459" s="149"/>
      <c r="AB4459" s="149" t="s">
        <v>269</v>
      </c>
      <c r="AC4459" s="149" t="s">
        <v>270</v>
      </c>
      <c r="AD4459" s="149" t="s">
        <v>3809</v>
      </c>
      <c r="AE4459" s="149" t="s">
        <v>271</v>
      </c>
      <c r="AF4459" s="149"/>
      <c r="AG4459" s="149" t="s">
        <v>1098</v>
      </c>
      <c r="AH4459" s="149" t="s">
        <v>273</v>
      </c>
      <c r="AI4459" s="158">
        <v>56</v>
      </c>
      <c r="AJ4459" s="149"/>
      <c r="AK4459" s="159" t="s">
        <v>274</v>
      </c>
      <c r="AL4459" s="159" t="s">
        <v>274</v>
      </c>
      <c r="AM4459" s="149" t="s">
        <v>274</v>
      </c>
      <c r="AN4459" s="160">
        <v>4</v>
      </c>
      <c r="AO4459" s="149"/>
      <c r="AP4459" s="149" t="s">
        <v>274</v>
      </c>
      <c r="AQ4459" s="149" t="s">
        <v>275</v>
      </c>
      <c r="AR4459" s="158">
        <v>1</v>
      </c>
      <c r="AS4459" s="149" t="s">
        <v>275</v>
      </c>
      <c r="AT4459" s="149" t="s">
        <v>276</v>
      </c>
      <c r="AU4459" s="161">
        <v>1</v>
      </c>
      <c r="AV4459" s="159">
        <v>2699.12</v>
      </c>
      <c r="AW4459" s="159">
        <v>107.96</v>
      </c>
      <c r="AX4459" s="149" t="s">
        <v>274</v>
      </c>
      <c r="AY4459" s="159">
        <v>26.99</v>
      </c>
      <c r="AZ4459" s="159">
        <v>26.99</v>
      </c>
      <c r="BA4459" s="159">
        <v>107.96</v>
      </c>
      <c r="BB4459" s="159">
        <v>1511.44</v>
      </c>
      <c r="BC4459" s="162" t="s">
        <v>274</v>
      </c>
      <c r="BD4459" s="162">
        <v>0</v>
      </c>
      <c r="BE4459" s="159">
        <v>1187.68</v>
      </c>
      <c r="BF4459" s="159">
        <v>1187.68</v>
      </c>
      <c r="BG4459" s="159">
        <v>2699.12</v>
      </c>
    </row>
    <row r="4460" ht="28.05" customHeight="1" spans="1:59">
      <c r="A4460" s="149"/>
      <c r="B4460" s="149"/>
      <c r="C4460" s="149"/>
      <c r="D4460" s="149" t="s">
        <v>3726</v>
      </c>
      <c r="E4460" s="340" t="s">
        <v>19226</v>
      </c>
      <c r="F4460" s="149" t="s">
        <v>3726</v>
      </c>
      <c r="G4460" s="149" t="s">
        <v>19227</v>
      </c>
      <c r="H4460" s="149" t="s">
        <v>19210</v>
      </c>
      <c r="I4460" s="149" t="s">
        <v>6400</v>
      </c>
      <c r="J4460" s="149" t="s">
        <v>19228</v>
      </c>
      <c r="K4460" s="149"/>
      <c r="L4460" s="149" t="s">
        <v>287</v>
      </c>
      <c r="M4460" s="149"/>
      <c r="N4460" s="149" t="s">
        <v>263</v>
      </c>
      <c r="O4460" s="149" t="s">
        <v>214</v>
      </c>
      <c r="P4460" s="149" t="s">
        <v>53</v>
      </c>
      <c r="Q4460" s="149"/>
      <c r="R4460" s="149" t="s">
        <v>18897</v>
      </c>
      <c r="S4460" s="149" t="s">
        <v>4928</v>
      </c>
      <c r="T4460" s="149" t="s">
        <v>18750</v>
      </c>
      <c r="U4460" s="149" t="s">
        <v>267</v>
      </c>
      <c r="V4460" s="149"/>
      <c r="W4460" s="149"/>
      <c r="X4460" s="149" t="s">
        <v>268</v>
      </c>
      <c r="Y4460" s="149"/>
      <c r="Z4460" s="149"/>
      <c r="AA4460" s="149"/>
      <c r="AB4460" s="149" t="s">
        <v>269</v>
      </c>
      <c r="AC4460" s="149" t="s">
        <v>270</v>
      </c>
      <c r="AD4460" s="149" t="s">
        <v>18750</v>
      </c>
      <c r="AE4460" s="149" t="s">
        <v>271</v>
      </c>
      <c r="AF4460" s="149"/>
      <c r="AG4460" s="149" t="s">
        <v>1098</v>
      </c>
      <c r="AH4460" s="149" t="s">
        <v>273</v>
      </c>
      <c r="AI4460" s="158">
        <v>90</v>
      </c>
      <c r="AJ4460" s="149"/>
      <c r="AK4460" s="159" t="s">
        <v>274</v>
      </c>
      <c r="AL4460" s="159" t="s">
        <v>274</v>
      </c>
      <c r="AM4460" s="149" t="s">
        <v>274</v>
      </c>
      <c r="AN4460" s="160">
        <v>4</v>
      </c>
      <c r="AO4460" s="149"/>
      <c r="AP4460" s="149" t="s">
        <v>274</v>
      </c>
      <c r="AQ4460" s="149" t="s">
        <v>275</v>
      </c>
      <c r="AR4460" s="158">
        <v>1</v>
      </c>
      <c r="AS4460" s="149" t="s">
        <v>275</v>
      </c>
      <c r="AT4460" s="149" t="s">
        <v>276</v>
      </c>
      <c r="AU4460" s="161">
        <v>1</v>
      </c>
      <c r="AV4460" s="159">
        <v>11206.9</v>
      </c>
      <c r="AW4460" s="159">
        <v>448.28</v>
      </c>
      <c r="AX4460" s="149" t="s">
        <v>274</v>
      </c>
      <c r="AY4460" s="159">
        <v>123.27</v>
      </c>
      <c r="AZ4460" s="159">
        <v>123.27</v>
      </c>
      <c r="BA4460" s="159">
        <v>493.08</v>
      </c>
      <c r="BB4460" s="159">
        <v>10019.03</v>
      </c>
      <c r="BC4460" s="162" t="s">
        <v>274</v>
      </c>
      <c r="BD4460" s="162">
        <v>0</v>
      </c>
      <c r="BE4460" s="159">
        <v>1187.87</v>
      </c>
      <c r="BF4460" s="159">
        <v>1187.87</v>
      </c>
      <c r="BG4460" s="159">
        <v>11206.9</v>
      </c>
    </row>
    <row r="4461" ht="28.05" customHeight="1" spans="1:59">
      <c r="A4461" s="149"/>
      <c r="B4461" s="149"/>
      <c r="C4461" s="149"/>
      <c r="D4461" s="149" t="s">
        <v>3726</v>
      </c>
      <c r="E4461" s="340" t="s">
        <v>19229</v>
      </c>
      <c r="F4461" s="149" t="s">
        <v>3726</v>
      </c>
      <c r="G4461" s="149" t="s">
        <v>19230</v>
      </c>
      <c r="H4461" s="149" t="s">
        <v>10732</v>
      </c>
      <c r="I4461" s="149" t="s">
        <v>19182</v>
      </c>
      <c r="J4461" s="149" t="s">
        <v>19231</v>
      </c>
      <c r="K4461" s="149"/>
      <c r="L4461" s="149" t="s">
        <v>287</v>
      </c>
      <c r="M4461" s="149"/>
      <c r="N4461" s="149" t="s">
        <v>263</v>
      </c>
      <c r="O4461" s="149" t="s">
        <v>214</v>
      </c>
      <c r="P4461" s="149" t="s">
        <v>53</v>
      </c>
      <c r="Q4461" s="149"/>
      <c r="R4461" s="149" t="s">
        <v>3952</v>
      </c>
      <c r="S4461" s="149" t="s">
        <v>5890</v>
      </c>
      <c r="T4461" s="149" t="s">
        <v>3699</v>
      </c>
      <c r="U4461" s="149" t="s">
        <v>267</v>
      </c>
      <c r="V4461" s="149"/>
      <c r="W4461" s="149"/>
      <c r="X4461" s="149" t="s">
        <v>336</v>
      </c>
      <c r="Y4461" s="149"/>
      <c r="Z4461" s="149"/>
      <c r="AA4461" s="149"/>
      <c r="AB4461" s="149" t="s">
        <v>269</v>
      </c>
      <c r="AC4461" s="149" t="s">
        <v>270</v>
      </c>
      <c r="AD4461" s="149" t="s">
        <v>3699</v>
      </c>
      <c r="AE4461" s="149" t="s">
        <v>271</v>
      </c>
      <c r="AF4461" s="149"/>
      <c r="AG4461" s="149" t="s">
        <v>1098</v>
      </c>
      <c r="AH4461" s="149" t="s">
        <v>273</v>
      </c>
      <c r="AI4461" s="158">
        <v>67</v>
      </c>
      <c r="AJ4461" s="149"/>
      <c r="AK4461" s="159" t="s">
        <v>274</v>
      </c>
      <c r="AL4461" s="159" t="s">
        <v>274</v>
      </c>
      <c r="AM4461" s="149" t="s">
        <v>274</v>
      </c>
      <c r="AN4461" s="160">
        <v>4</v>
      </c>
      <c r="AO4461" s="149"/>
      <c r="AP4461" s="149" t="s">
        <v>274</v>
      </c>
      <c r="AQ4461" s="149" t="s">
        <v>275</v>
      </c>
      <c r="AR4461" s="158">
        <v>1</v>
      </c>
      <c r="AS4461" s="149" t="s">
        <v>275</v>
      </c>
      <c r="AT4461" s="149" t="s">
        <v>276</v>
      </c>
      <c r="AU4461" s="161">
        <v>1</v>
      </c>
      <c r="AV4461" s="159">
        <v>4987.07</v>
      </c>
      <c r="AW4461" s="159">
        <v>199.48</v>
      </c>
      <c r="AX4461" s="149" t="s">
        <v>274</v>
      </c>
      <c r="AY4461" s="159">
        <v>51.38</v>
      </c>
      <c r="AZ4461" s="159">
        <v>51.38</v>
      </c>
      <c r="BA4461" s="159">
        <v>205.52</v>
      </c>
      <c r="BB4461" s="159">
        <v>3297.46</v>
      </c>
      <c r="BC4461" s="162" t="s">
        <v>274</v>
      </c>
      <c r="BD4461" s="162">
        <v>0</v>
      </c>
      <c r="BE4461" s="159">
        <v>1689.61</v>
      </c>
      <c r="BF4461" s="159">
        <v>1689.61</v>
      </c>
      <c r="BG4461" s="159">
        <v>4987.07</v>
      </c>
    </row>
    <row r="4462" ht="28.05" customHeight="1" spans="1:59">
      <c r="A4462" s="149"/>
      <c r="B4462" s="149"/>
      <c r="C4462" s="149"/>
      <c r="D4462" s="149" t="s">
        <v>3726</v>
      </c>
      <c r="E4462" s="340" t="s">
        <v>19232</v>
      </c>
      <c r="F4462" s="149" t="s">
        <v>3726</v>
      </c>
      <c r="G4462" s="149" t="s">
        <v>19233</v>
      </c>
      <c r="H4462" s="149" t="s">
        <v>3818</v>
      </c>
      <c r="I4462" s="149" t="s">
        <v>19234</v>
      </c>
      <c r="J4462" s="149" t="s">
        <v>19235</v>
      </c>
      <c r="K4462" s="149"/>
      <c r="L4462" s="149" t="s">
        <v>287</v>
      </c>
      <c r="M4462" s="149"/>
      <c r="N4462" s="149" t="s">
        <v>263</v>
      </c>
      <c r="O4462" s="149" t="s">
        <v>214</v>
      </c>
      <c r="P4462" s="149" t="s">
        <v>53</v>
      </c>
      <c r="Q4462" s="149"/>
      <c r="R4462" s="149" t="s">
        <v>3831</v>
      </c>
      <c r="S4462" s="149" t="s">
        <v>174</v>
      </c>
      <c r="T4462" s="149" t="s">
        <v>3809</v>
      </c>
      <c r="U4462" s="149" t="s">
        <v>267</v>
      </c>
      <c r="V4462" s="149"/>
      <c r="W4462" s="149"/>
      <c r="X4462" s="149" t="s">
        <v>336</v>
      </c>
      <c r="Y4462" s="149"/>
      <c r="Z4462" s="149"/>
      <c r="AA4462" s="149"/>
      <c r="AB4462" s="149" t="s">
        <v>269</v>
      </c>
      <c r="AC4462" s="149" t="s">
        <v>270</v>
      </c>
      <c r="AD4462" s="149" t="s">
        <v>3809</v>
      </c>
      <c r="AE4462" s="149" t="s">
        <v>271</v>
      </c>
      <c r="AF4462" s="149"/>
      <c r="AG4462" s="149" t="s">
        <v>1098</v>
      </c>
      <c r="AH4462" s="149" t="s">
        <v>273</v>
      </c>
      <c r="AI4462" s="158">
        <v>56</v>
      </c>
      <c r="AJ4462" s="149"/>
      <c r="AK4462" s="159" t="s">
        <v>274</v>
      </c>
      <c r="AL4462" s="159" t="s">
        <v>274</v>
      </c>
      <c r="AM4462" s="149" t="s">
        <v>274</v>
      </c>
      <c r="AN4462" s="160">
        <v>4</v>
      </c>
      <c r="AO4462" s="149"/>
      <c r="AP4462" s="149" t="s">
        <v>274</v>
      </c>
      <c r="AQ4462" s="149" t="s">
        <v>275</v>
      </c>
      <c r="AR4462" s="158">
        <v>1</v>
      </c>
      <c r="AS4462" s="149" t="s">
        <v>275</v>
      </c>
      <c r="AT4462" s="149" t="s">
        <v>276</v>
      </c>
      <c r="AU4462" s="161">
        <v>1</v>
      </c>
      <c r="AV4462" s="159">
        <v>79646.02</v>
      </c>
      <c r="AW4462" s="159">
        <v>3185.84</v>
      </c>
      <c r="AX4462" s="149" t="s">
        <v>274</v>
      </c>
      <c r="AY4462" s="159">
        <v>796.46</v>
      </c>
      <c r="AZ4462" s="159">
        <v>796.46</v>
      </c>
      <c r="BA4462" s="159">
        <v>3185.84</v>
      </c>
      <c r="BB4462" s="159">
        <v>44601.76</v>
      </c>
      <c r="BC4462" s="162" t="s">
        <v>274</v>
      </c>
      <c r="BD4462" s="162">
        <v>0</v>
      </c>
      <c r="BE4462" s="159">
        <v>35044.26</v>
      </c>
      <c r="BF4462" s="159">
        <v>35044.26</v>
      </c>
      <c r="BG4462" s="159">
        <v>79646.02</v>
      </c>
    </row>
    <row r="4463" ht="28.05" customHeight="1" spans="1:59">
      <c r="A4463" s="149"/>
      <c r="B4463" s="149"/>
      <c r="C4463" s="149"/>
      <c r="D4463" s="149" t="s">
        <v>3726</v>
      </c>
      <c r="E4463" s="340" t="s">
        <v>19236</v>
      </c>
      <c r="F4463" s="149" t="s">
        <v>3726</v>
      </c>
      <c r="G4463" s="149" t="s">
        <v>19237</v>
      </c>
      <c r="H4463" s="149" t="s">
        <v>19238</v>
      </c>
      <c r="I4463" s="149" t="s">
        <v>19239</v>
      </c>
      <c r="J4463" s="149" t="s">
        <v>19240</v>
      </c>
      <c r="K4463" s="149"/>
      <c r="L4463" s="149" t="s">
        <v>262</v>
      </c>
      <c r="M4463" s="149"/>
      <c r="N4463" s="149" t="s">
        <v>263</v>
      </c>
      <c r="O4463" s="149" t="s">
        <v>214</v>
      </c>
      <c r="P4463" s="149" t="s">
        <v>53</v>
      </c>
      <c r="Q4463" s="149"/>
      <c r="R4463" s="149" t="s">
        <v>19220</v>
      </c>
      <c r="S4463" s="149" t="s">
        <v>19221</v>
      </c>
      <c r="T4463" s="149" t="s">
        <v>19222</v>
      </c>
      <c r="U4463" s="149" t="s">
        <v>267</v>
      </c>
      <c r="V4463" s="149"/>
      <c r="W4463" s="149"/>
      <c r="X4463" s="149" t="s">
        <v>336</v>
      </c>
      <c r="Y4463" s="149"/>
      <c r="Z4463" s="149"/>
      <c r="AA4463" s="149"/>
      <c r="AB4463" s="149" t="s">
        <v>269</v>
      </c>
      <c r="AC4463" s="149" t="s">
        <v>270</v>
      </c>
      <c r="AD4463" s="149" t="s">
        <v>19222</v>
      </c>
      <c r="AE4463" s="149" t="s">
        <v>271</v>
      </c>
      <c r="AF4463" s="149"/>
      <c r="AG4463" s="149" t="s">
        <v>1098</v>
      </c>
      <c r="AH4463" s="149" t="s">
        <v>273</v>
      </c>
      <c r="AI4463" s="158">
        <v>11</v>
      </c>
      <c r="AJ4463" s="149"/>
      <c r="AK4463" s="159" t="s">
        <v>274</v>
      </c>
      <c r="AL4463" s="159" t="s">
        <v>274</v>
      </c>
      <c r="AM4463" s="149" t="s">
        <v>274</v>
      </c>
      <c r="AN4463" s="160">
        <v>4</v>
      </c>
      <c r="AO4463" s="149"/>
      <c r="AP4463" s="149" t="s">
        <v>274</v>
      </c>
      <c r="AQ4463" s="149" t="s">
        <v>275</v>
      </c>
      <c r="AR4463" s="158">
        <v>1</v>
      </c>
      <c r="AS4463" s="149" t="s">
        <v>275</v>
      </c>
      <c r="AT4463" s="149" t="s">
        <v>276</v>
      </c>
      <c r="AU4463" s="161">
        <v>1</v>
      </c>
      <c r="AV4463" s="159">
        <v>32079.65</v>
      </c>
      <c r="AW4463" s="159">
        <v>1283.19</v>
      </c>
      <c r="AX4463" s="149" t="s">
        <v>274</v>
      </c>
      <c r="AY4463" s="159">
        <v>320.8</v>
      </c>
      <c r="AZ4463" s="159">
        <v>320.8</v>
      </c>
      <c r="BA4463" s="159">
        <v>1283.2</v>
      </c>
      <c r="BB4463" s="159">
        <v>3528.8</v>
      </c>
      <c r="BC4463" s="162" t="s">
        <v>274</v>
      </c>
      <c r="BD4463" s="162">
        <v>0</v>
      </c>
      <c r="BE4463" s="159">
        <v>28550.85</v>
      </c>
      <c r="BF4463" s="159">
        <v>28550.85</v>
      </c>
      <c r="BG4463" s="159">
        <v>32079.65</v>
      </c>
    </row>
    <row r="4464" ht="28.05" customHeight="1" spans="1:59">
      <c r="A4464" s="149"/>
      <c r="B4464" s="149"/>
      <c r="C4464" s="149"/>
      <c r="D4464" s="149" t="s">
        <v>3726</v>
      </c>
      <c r="E4464" s="340" t="s">
        <v>19241</v>
      </c>
      <c r="F4464" s="149" t="s">
        <v>3726</v>
      </c>
      <c r="G4464" s="149" t="s">
        <v>19242</v>
      </c>
      <c r="H4464" s="149" t="s">
        <v>10732</v>
      </c>
      <c r="I4464" s="149" t="s">
        <v>19182</v>
      </c>
      <c r="J4464" s="149" t="s">
        <v>19243</v>
      </c>
      <c r="K4464" s="149"/>
      <c r="L4464" s="149" t="s">
        <v>287</v>
      </c>
      <c r="M4464" s="149"/>
      <c r="N4464" s="149" t="s">
        <v>263</v>
      </c>
      <c r="O4464" s="149" t="s">
        <v>214</v>
      </c>
      <c r="P4464" s="149" t="s">
        <v>53</v>
      </c>
      <c r="Q4464" s="149"/>
      <c r="R4464" s="149" t="s">
        <v>3952</v>
      </c>
      <c r="S4464" s="149" t="s">
        <v>5890</v>
      </c>
      <c r="T4464" s="149" t="s">
        <v>3699</v>
      </c>
      <c r="U4464" s="149" t="s">
        <v>267</v>
      </c>
      <c r="V4464" s="149"/>
      <c r="W4464" s="149"/>
      <c r="X4464" s="149" t="s">
        <v>336</v>
      </c>
      <c r="Y4464" s="149"/>
      <c r="Z4464" s="149"/>
      <c r="AA4464" s="149"/>
      <c r="AB4464" s="149" t="s">
        <v>269</v>
      </c>
      <c r="AC4464" s="149" t="s">
        <v>270</v>
      </c>
      <c r="AD4464" s="149" t="s">
        <v>3699</v>
      </c>
      <c r="AE4464" s="149" t="s">
        <v>271</v>
      </c>
      <c r="AF4464" s="149"/>
      <c r="AG4464" s="149" t="s">
        <v>1098</v>
      </c>
      <c r="AH4464" s="149" t="s">
        <v>273</v>
      </c>
      <c r="AI4464" s="158">
        <v>67</v>
      </c>
      <c r="AJ4464" s="149"/>
      <c r="AK4464" s="159" t="s">
        <v>274</v>
      </c>
      <c r="AL4464" s="159" t="s">
        <v>274</v>
      </c>
      <c r="AM4464" s="149" t="s">
        <v>274</v>
      </c>
      <c r="AN4464" s="160">
        <v>4</v>
      </c>
      <c r="AO4464" s="149"/>
      <c r="AP4464" s="149" t="s">
        <v>274</v>
      </c>
      <c r="AQ4464" s="149" t="s">
        <v>275</v>
      </c>
      <c r="AR4464" s="158">
        <v>1</v>
      </c>
      <c r="AS4464" s="149" t="s">
        <v>275</v>
      </c>
      <c r="AT4464" s="149" t="s">
        <v>276</v>
      </c>
      <c r="AU4464" s="161">
        <v>1</v>
      </c>
      <c r="AV4464" s="159">
        <v>4987.07</v>
      </c>
      <c r="AW4464" s="159">
        <v>199.48</v>
      </c>
      <c r="AX4464" s="149" t="s">
        <v>274</v>
      </c>
      <c r="AY4464" s="159">
        <v>51.38</v>
      </c>
      <c r="AZ4464" s="159">
        <v>51.38</v>
      </c>
      <c r="BA4464" s="159">
        <v>205.52</v>
      </c>
      <c r="BB4464" s="159">
        <v>3297.46</v>
      </c>
      <c r="BC4464" s="162" t="s">
        <v>274</v>
      </c>
      <c r="BD4464" s="162">
        <v>0</v>
      </c>
      <c r="BE4464" s="159">
        <v>1689.61</v>
      </c>
      <c r="BF4464" s="159">
        <v>1689.61</v>
      </c>
      <c r="BG4464" s="159">
        <v>4987.07</v>
      </c>
    </row>
    <row r="4465" ht="28.05" customHeight="1" spans="1:59">
      <c r="A4465" s="149"/>
      <c r="B4465" s="149"/>
      <c r="C4465" s="149"/>
      <c r="D4465" s="149" t="s">
        <v>3726</v>
      </c>
      <c r="E4465" s="340" t="s">
        <v>19244</v>
      </c>
      <c r="F4465" s="149" t="s">
        <v>3726</v>
      </c>
      <c r="G4465" s="149" t="s">
        <v>19245</v>
      </c>
      <c r="H4465" s="149" t="s">
        <v>19246</v>
      </c>
      <c r="I4465" s="149" t="s">
        <v>19247</v>
      </c>
      <c r="J4465" s="149" t="s">
        <v>19248</v>
      </c>
      <c r="K4465" s="149"/>
      <c r="L4465" s="149" t="s">
        <v>262</v>
      </c>
      <c r="M4465" s="149"/>
      <c r="N4465" s="149" t="s">
        <v>263</v>
      </c>
      <c r="O4465" s="149" t="s">
        <v>214</v>
      </c>
      <c r="P4465" s="149" t="s">
        <v>53</v>
      </c>
      <c r="Q4465" s="149"/>
      <c r="R4465" s="149" t="s">
        <v>19220</v>
      </c>
      <c r="S4465" s="149" t="s">
        <v>19221</v>
      </c>
      <c r="T4465" s="149" t="s">
        <v>19222</v>
      </c>
      <c r="U4465" s="149" t="s">
        <v>267</v>
      </c>
      <c r="V4465" s="149"/>
      <c r="W4465" s="149"/>
      <c r="X4465" s="149" t="s">
        <v>336</v>
      </c>
      <c r="Y4465" s="149"/>
      <c r="Z4465" s="149"/>
      <c r="AA4465" s="149"/>
      <c r="AB4465" s="149" t="s">
        <v>269</v>
      </c>
      <c r="AC4465" s="149" t="s">
        <v>270</v>
      </c>
      <c r="AD4465" s="149" t="s">
        <v>19222</v>
      </c>
      <c r="AE4465" s="149" t="s">
        <v>271</v>
      </c>
      <c r="AF4465" s="149"/>
      <c r="AG4465" s="149" t="s">
        <v>1098</v>
      </c>
      <c r="AH4465" s="149" t="s">
        <v>273</v>
      </c>
      <c r="AI4465" s="158">
        <v>11</v>
      </c>
      <c r="AJ4465" s="149"/>
      <c r="AK4465" s="159" t="s">
        <v>274</v>
      </c>
      <c r="AL4465" s="159" t="s">
        <v>274</v>
      </c>
      <c r="AM4465" s="149" t="s">
        <v>274</v>
      </c>
      <c r="AN4465" s="160">
        <v>4</v>
      </c>
      <c r="AO4465" s="149"/>
      <c r="AP4465" s="149" t="s">
        <v>274</v>
      </c>
      <c r="AQ4465" s="149" t="s">
        <v>275</v>
      </c>
      <c r="AR4465" s="158">
        <v>1</v>
      </c>
      <c r="AS4465" s="149" t="s">
        <v>275</v>
      </c>
      <c r="AT4465" s="149" t="s">
        <v>276</v>
      </c>
      <c r="AU4465" s="161">
        <v>1</v>
      </c>
      <c r="AV4465" s="159">
        <v>32079.65</v>
      </c>
      <c r="AW4465" s="159">
        <v>1283.19</v>
      </c>
      <c r="AX4465" s="149" t="s">
        <v>274</v>
      </c>
      <c r="AY4465" s="159">
        <v>320.8</v>
      </c>
      <c r="AZ4465" s="159">
        <v>320.8</v>
      </c>
      <c r="BA4465" s="159">
        <v>1283.2</v>
      </c>
      <c r="BB4465" s="159">
        <v>3528.8</v>
      </c>
      <c r="BC4465" s="162" t="s">
        <v>274</v>
      </c>
      <c r="BD4465" s="162">
        <v>0</v>
      </c>
      <c r="BE4465" s="159">
        <v>28550.85</v>
      </c>
      <c r="BF4465" s="159">
        <v>28550.85</v>
      </c>
      <c r="BG4465" s="159">
        <v>32079.65</v>
      </c>
    </row>
    <row r="4466" ht="28.05" customHeight="1" spans="1:59">
      <c r="A4466" s="149"/>
      <c r="B4466" s="149"/>
      <c r="C4466" s="149"/>
      <c r="D4466" s="149" t="s">
        <v>3726</v>
      </c>
      <c r="E4466" s="340" t="s">
        <v>19249</v>
      </c>
      <c r="F4466" s="149" t="s">
        <v>3726</v>
      </c>
      <c r="G4466" s="149" t="s">
        <v>19250</v>
      </c>
      <c r="H4466" s="149" t="s">
        <v>3818</v>
      </c>
      <c r="I4466" s="149" t="s">
        <v>19251</v>
      </c>
      <c r="J4466" s="149" t="s">
        <v>19252</v>
      </c>
      <c r="K4466" s="149"/>
      <c r="L4466" s="149" t="s">
        <v>287</v>
      </c>
      <c r="M4466" s="149"/>
      <c r="N4466" s="149" t="s">
        <v>263</v>
      </c>
      <c r="O4466" s="149" t="s">
        <v>214</v>
      </c>
      <c r="P4466" s="149" t="s">
        <v>53</v>
      </c>
      <c r="Q4466" s="149"/>
      <c r="R4466" s="149" t="s">
        <v>3831</v>
      </c>
      <c r="S4466" s="149" t="s">
        <v>174</v>
      </c>
      <c r="T4466" s="149" t="s">
        <v>3809</v>
      </c>
      <c r="U4466" s="149" t="s">
        <v>267</v>
      </c>
      <c r="V4466" s="149"/>
      <c r="W4466" s="149"/>
      <c r="X4466" s="149" t="s">
        <v>336</v>
      </c>
      <c r="Y4466" s="149"/>
      <c r="Z4466" s="149"/>
      <c r="AA4466" s="149"/>
      <c r="AB4466" s="149" t="s">
        <v>269</v>
      </c>
      <c r="AC4466" s="149" t="s">
        <v>270</v>
      </c>
      <c r="AD4466" s="149" t="s">
        <v>3809</v>
      </c>
      <c r="AE4466" s="149" t="s">
        <v>271</v>
      </c>
      <c r="AF4466" s="149"/>
      <c r="AG4466" s="149" t="s">
        <v>1098</v>
      </c>
      <c r="AH4466" s="149" t="s">
        <v>273</v>
      </c>
      <c r="AI4466" s="158">
        <v>56</v>
      </c>
      <c r="AJ4466" s="149"/>
      <c r="AK4466" s="159" t="s">
        <v>274</v>
      </c>
      <c r="AL4466" s="159" t="s">
        <v>274</v>
      </c>
      <c r="AM4466" s="149" t="s">
        <v>274</v>
      </c>
      <c r="AN4466" s="160">
        <v>4</v>
      </c>
      <c r="AO4466" s="149"/>
      <c r="AP4466" s="149" t="s">
        <v>274</v>
      </c>
      <c r="AQ4466" s="149" t="s">
        <v>275</v>
      </c>
      <c r="AR4466" s="158">
        <v>1</v>
      </c>
      <c r="AS4466" s="149" t="s">
        <v>275</v>
      </c>
      <c r="AT4466" s="149" t="s">
        <v>276</v>
      </c>
      <c r="AU4466" s="161">
        <v>1</v>
      </c>
      <c r="AV4466" s="159">
        <v>25663.72</v>
      </c>
      <c r="AW4466" s="159">
        <v>1026.55</v>
      </c>
      <c r="AX4466" s="149" t="s">
        <v>274</v>
      </c>
      <c r="AY4466" s="159">
        <v>256.63</v>
      </c>
      <c r="AZ4466" s="159">
        <v>256.63</v>
      </c>
      <c r="BA4466" s="159">
        <v>1026.52</v>
      </c>
      <c r="BB4466" s="159">
        <v>14371.8</v>
      </c>
      <c r="BC4466" s="162" t="s">
        <v>274</v>
      </c>
      <c r="BD4466" s="162">
        <v>0</v>
      </c>
      <c r="BE4466" s="159">
        <v>11291.92</v>
      </c>
      <c r="BF4466" s="159">
        <v>11291.92</v>
      </c>
      <c r="BG4466" s="159">
        <v>25663.72</v>
      </c>
    </row>
    <row r="4467" ht="28.05" customHeight="1" spans="1:59">
      <c r="A4467" s="149"/>
      <c r="B4467" s="149"/>
      <c r="C4467" s="149"/>
      <c r="D4467" s="149" t="s">
        <v>3726</v>
      </c>
      <c r="E4467" s="340" t="s">
        <v>19253</v>
      </c>
      <c r="F4467" s="149" t="s">
        <v>3726</v>
      </c>
      <c r="G4467" s="149" t="s">
        <v>19254</v>
      </c>
      <c r="H4467" s="149" t="s">
        <v>19255</v>
      </c>
      <c r="I4467" s="149" t="s">
        <v>6456</v>
      </c>
      <c r="J4467" s="149" t="s">
        <v>19256</v>
      </c>
      <c r="K4467" s="149"/>
      <c r="L4467" s="149" t="s">
        <v>287</v>
      </c>
      <c r="M4467" s="149"/>
      <c r="N4467" s="149" t="s">
        <v>263</v>
      </c>
      <c r="O4467" s="149" t="s">
        <v>214</v>
      </c>
      <c r="P4467" s="149" t="s">
        <v>53</v>
      </c>
      <c r="Q4467" s="149"/>
      <c r="R4467" s="149" t="s">
        <v>18897</v>
      </c>
      <c r="S4467" s="149" t="s">
        <v>4928</v>
      </c>
      <c r="T4467" s="149" t="s">
        <v>18750</v>
      </c>
      <c r="U4467" s="149" t="s">
        <v>267</v>
      </c>
      <c r="V4467" s="149"/>
      <c r="W4467" s="149"/>
      <c r="X4467" s="149" t="s">
        <v>268</v>
      </c>
      <c r="Y4467" s="149"/>
      <c r="Z4467" s="149"/>
      <c r="AA4467" s="149"/>
      <c r="AB4467" s="149" t="s">
        <v>269</v>
      </c>
      <c r="AC4467" s="149" t="s">
        <v>270</v>
      </c>
      <c r="AD4467" s="149" t="s">
        <v>18750</v>
      </c>
      <c r="AE4467" s="149" t="s">
        <v>271</v>
      </c>
      <c r="AF4467" s="149"/>
      <c r="AG4467" s="149" t="s">
        <v>1098</v>
      </c>
      <c r="AH4467" s="149" t="s">
        <v>273</v>
      </c>
      <c r="AI4467" s="158">
        <v>90</v>
      </c>
      <c r="AJ4467" s="149"/>
      <c r="AK4467" s="159" t="s">
        <v>274</v>
      </c>
      <c r="AL4467" s="159" t="s">
        <v>274</v>
      </c>
      <c r="AM4467" s="149" t="s">
        <v>274</v>
      </c>
      <c r="AN4467" s="160">
        <v>4</v>
      </c>
      <c r="AO4467" s="149"/>
      <c r="AP4467" s="149" t="s">
        <v>274</v>
      </c>
      <c r="AQ4467" s="149" t="s">
        <v>275</v>
      </c>
      <c r="AR4467" s="158">
        <v>1</v>
      </c>
      <c r="AS4467" s="149" t="s">
        <v>275</v>
      </c>
      <c r="AT4467" s="149" t="s">
        <v>276</v>
      </c>
      <c r="AU4467" s="161">
        <v>1</v>
      </c>
      <c r="AV4467" s="159">
        <v>8189.64</v>
      </c>
      <c r="AW4467" s="159">
        <v>327.59</v>
      </c>
      <c r="AX4467" s="149" t="s">
        <v>274</v>
      </c>
      <c r="AY4467" s="159">
        <v>90.05</v>
      </c>
      <c r="AZ4467" s="159">
        <v>90.05</v>
      </c>
      <c r="BA4467" s="159">
        <v>360.22</v>
      </c>
      <c r="BB4467" s="159">
        <v>7321.72</v>
      </c>
      <c r="BC4467" s="162" t="s">
        <v>274</v>
      </c>
      <c r="BD4467" s="162">
        <v>0</v>
      </c>
      <c r="BE4467" s="159">
        <v>867.92</v>
      </c>
      <c r="BF4467" s="159">
        <v>867.92</v>
      </c>
      <c r="BG4467" s="159">
        <v>8189.64</v>
      </c>
    </row>
    <row r="4468" ht="28.05" customHeight="1" spans="1:59">
      <c r="A4468" s="149"/>
      <c r="B4468" s="149"/>
      <c r="C4468" s="149"/>
      <c r="D4468" s="149" t="s">
        <v>3726</v>
      </c>
      <c r="E4468" s="340" t="s">
        <v>19257</v>
      </c>
      <c r="F4468" s="149" t="s">
        <v>3726</v>
      </c>
      <c r="G4468" s="149" t="s">
        <v>19258</v>
      </c>
      <c r="H4468" s="149" t="s">
        <v>10732</v>
      </c>
      <c r="I4468" s="149" t="s">
        <v>19182</v>
      </c>
      <c r="J4468" s="149" t="s">
        <v>19259</v>
      </c>
      <c r="K4468" s="149"/>
      <c r="L4468" s="149" t="s">
        <v>287</v>
      </c>
      <c r="M4468" s="149"/>
      <c r="N4468" s="149" t="s">
        <v>263</v>
      </c>
      <c r="O4468" s="149" t="s">
        <v>214</v>
      </c>
      <c r="P4468" s="149" t="s">
        <v>53</v>
      </c>
      <c r="Q4468" s="149"/>
      <c r="R4468" s="149" t="s">
        <v>3952</v>
      </c>
      <c r="S4468" s="149" t="s">
        <v>5890</v>
      </c>
      <c r="T4468" s="149" t="s">
        <v>3699</v>
      </c>
      <c r="U4468" s="149" t="s">
        <v>267</v>
      </c>
      <c r="V4468" s="149"/>
      <c r="W4468" s="149"/>
      <c r="X4468" s="149" t="s">
        <v>336</v>
      </c>
      <c r="Y4468" s="149"/>
      <c r="Z4468" s="149"/>
      <c r="AA4468" s="149"/>
      <c r="AB4468" s="149" t="s">
        <v>269</v>
      </c>
      <c r="AC4468" s="149" t="s">
        <v>270</v>
      </c>
      <c r="AD4468" s="149" t="s">
        <v>3699</v>
      </c>
      <c r="AE4468" s="149" t="s">
        <v>271</v>
      </c>
      <c r="AF4468" s="149"/>
      <c r="AG4468" s="149" t="s">
        <v>1098</v>
      </c>
      <c r="AH4468" s="149" t="s">
        <v>273</v>
      </c>
      <c r="AI4468" s="158">
        <v>67</v>
      </c>
      <c r="AJ4468" s="149"/>
      <c r="AK4468" s="159" t="s">
        <v>274</v>
      </c>
      <c r="AL4468" s="159" t="s">
        <v>274</v>
      </c>
      <c r="AM4468" s="149" t="s">
        <v>274</v>
      </c>
      <c r="AN4468" s="160">
        <v>4</v>
      </c>
      <c r="AO4468" s="149"/>
      <c r="AP4468" s="149" t="s">
        <v>274</v>
      </c>
      <c r="AQ4468" s="149" t="s">
        <v>275</v>
      </c>
      <c r="AR4468" s="158">
        <v>1</v>
      </c>
      <c r="AS4468" s="149" t="s">
        <v>275</v>
      </c>
      <c r="AT4468" s="149" t="s">
        <v>276</v>
      </c>
      <c r="AU4468" s="161">
        <v>1</v>
      </c>
      <c r="AV4468" s="159">
        <v>4987.07</v>
      </c>
      <c r="AW4468" s="159">
        <v>199.48</v>
      </c>
      <c r="AX4468" s="149" t="s">
        <v>274</v>
      </c>
      <c r="AY4468" s="159">
        <v>51.38</v>
      </c>
      <c r="AZ4468" s="159">
        <v>51.38</v>
      </c>
      <c r="BA4468" s="159">
        <v>205.52</v>
      </c>
      <c r="BB4468" s="159">
        <v>3297.46</v>
      </c>
      <c r="BC4468" s="162" t="s">
        <v>274</v>
      </c>
      <c r="BD4468" s="162">
        <v>0</v>
      </c>
      <c r="BE4468" s="159">
        <v>1689.61</v>
      </c>
      <c r="BF4468" s="159">
        <v>1689.61</v>
      </c>
      <c r="BG4468" s="159">
        <v>4987.07</v>
      </c>
    </row>
    <row r="4469" ht="28.05" customHeight="1" spans="1:59">
      <c r="A4469" s="149"/>
      <c r="B4469" s="149"/>
      <c r="C4469" s="149"/>
      <c r="D4469" s="149" t="s">
        <v>3726</v>
      </c>
      <c r="E4469" s="340" t="s">
        <v>19260</v>
      </c>
      <c r="F4469" s="149" t="s">
        <v>3726</v>
      </c>
      <c r="G4469" s="149" t="s">
        <v>19261</v>
      </c>
      <c r="H4469" s="149" t="s">
        <v>19255</v>
      </c>
      <c r="I4469" s="149" t="s">
        <v>6456</v>
      </c>
      <c r="J4469" s="149" t="s">
        <v>19262</v>
      </c>
      <c r="K4469" s="149"/>
      <c r="L4469" s="149" t="s">
        <v>287</v>
      </c>
      <c r="M4469" s="149"/>
      <c r="N4469" s="149" t="s">
        <v>263</v>
      </c>
      <c r="O4469" s="149" t="s">
        <v>214</v>
      </c>
      <c r="P4469" s="149" t="s">
        <v>53</v>
      </c>
      <c r="Q4469" s="149"/>
      <c r="R4469" s="149" t="s">
        <v>18897</v>
      </c>
      <c r="S4469" s="149" t="s">
        <v>4928</v>
      </c>
      <c r="T4469" s="149" t="s">
        <v>18750</v>
      </c>
      <c r="U4469" s="149" t="s">
        <v>267</v>
      </c>
      <c r="V4469" s="149"/>
      <c r="W4469" s="149"/>
      <c r="X4469" s="149" t="s">
        <v>268</v>
      </c>
      <c r="Y4469" s="149"/>
      <c r="Z4469" s="149"/>
      <c r="AA4469" s="149"/>
      <c r="AB4469" s="149" t="s">
        <v>269</v>
      </c>
      <c r="AC4469" s="149" t="s">
        <v>270</v>
      </c>
      <c r="AD4469" s="149" t="s">
        <v>18750</v>
      </c>
      <c r="AE4469" s="149" t="s">
        <v>271</v>
      </c>
      <c r="AF4469" s="149"/>
      <c r="AG4469" s="149" t="s">
        <v>1098</v>
      </c>
      <c r="AH4469" s="149" t="s">
        <v>273</v>
      </c>
      <c r="AI4469" s="158">
        <v>90</v>
      </c>
      <c r="AJ4469" s="149"/>
      <c r="AK4469" s="159" t="s">
        <v>274</v>
      </c>
      <c r="AL4469" s="159" t="s">
        <v>274</v>
      </c>
      <c r="AM4469" s="149" t="s">
        <v>274</v>
      </c>
      <c r="AN4469" s="160">
        <v>4</v>
      </c>
      <c r="AO4469" s="149"/>
      <c r="AP4469" s="149" t="s">
        <v>274</v>
      </c>
      <c r="AQ4469" s="149" t="s">
        <v>275</v>
      </c>
      <c r="AR4469" s="158">
        <v>1</v>
      </c>
      <c r="AS4469" s="149" t="s">
        <v>275</v>
      </c>
      <c r="AT4469" s="149" t="s">
        <v>276</v>
      </c>
      <c r="AU4469" s="161">
        <v>1</v>
      </c>
      <c r="AV4469" s="159">
        <v>8189.64</v>
      </c>
      <c r="AW4469" s="159">
        <v>327.59</v>
      </c>
      <c r="AX4469" s="149" t="s">
        <v>274</v>
      </c>
      <c r="AY4469" s="159">
        <v>90.05</v>
      </c>
      <c r="AZ4469" s="159">
        <v>90.05</v>
      </c>
      <c r="BA4469" s="159">
        <v>360.22</v>
      </c>
      <c r="BB4469" s="159">
        <v>7321.72</v>
      </c>
      <c r="BC4469" s="162" t="s">
        <v>274</v>
      </c>
      <c r="BD4469" s="162">
        <v>0</v>
      </c>
      <c r="BE4469" s="159">
        <v>867.92</v>
      </c>
      <c r="BF4469" s="159">
        <v>867.92</v>
      </c>
      <c r="BG4469" s="159">
        <v>8189.64</v>
      </c>
    </row>
    <row r="4470" ht="28.05" customHeight="1" spans="1:59">
      <c r="A4470" s="149"/>
      <c r="B4470" s="149"/>
      <c r="C4470" s="149"/>
      <c r="D4470" s="149" t="s">
        <v>3726</v>
      </c>
      <c r="E4470" s="340" t="s">
        <v>19263</v>
      </c>
      <c r="F4470" s="149" t="s">
        <v>3726</v>
      </c>
      <c r="G4470" s="149" t="s">
        <v>19264</v>
      </c>
      <c r="H4470" s="149" t="s">
        <v>19265</v>
      </c>
      <c r="I4470" s="149" t="s">
        <v>19266</v>
      </c>
      <c r="J4470" s="149" t="s">
        <v>19267</v>
      </c>
      <c r="K4470" s="149"/>
      <c r="L4470" s="149" t="s">
        <v>262</v>
      </c>
      <c r="M4470" s="149"/>
      <c r="N4470" s="149" t="s">
        <v>263</v>
      </c>
      <c r="O4470" s="149" t="s">
        <v>214</v>
      </c>
      <c r="P4470" s="149" t="s">
        <v>53</v>
      </c>
      <c r="Q4470" s="149"/>
      <c r="R4470" s="149" t="s">
        <v>19220</v>
      </c>
      <c r="S4470" s="149" t="s">
        <v>19221</v>
      </c>
      <c r="T4470" s="149" t="s">
        <v>19222</v>
      </c>
      <c r="U4470" s="149" t="s">
        <v>267</v>
      </c>
      <c r="V4470" s="149"/>
      <c r="W4470" s="149"/>
      <c r="X4470" s="149" t="s">
        <v>336</v>
      </c>
      <c r="Y4470" s="149"/>
      <c r="Z4470" s="149"/>
      <c r="AA4470" s="149"/>
      <c r="AB4470" s="149" t="s">
        <v>269</v>
      </c>
      <c r="AC4470" s="149" t="s">
        <v>270</v>
      </c>
      <c r="AD4470" s="149" t="s">
        <v>19222</v>
      </c>
      <c r="AE4470" s="149" t="s">
        <v>271</v>
      </c>
      <c r="AF4470" s="149"/>
      <c r="AG4470" s="149" t="s">
        <v>1098</v>
      </c>
      <c r="AH4470" s="149" t="s">
        <v>273</v>
      </c>
      <c r="AI4470" s="158">
        <v>11</v>
      </c>
      <c r="AJ4470" s="149"/>
      <c r="AK4470" s="159" t="s">
        <v>274</v>
      </c>
      <c r="AL4470" s="159" t="s">
        <v>274</v>
      </c>
      <c r="AM4470" s="149" t="s">
        <v>274</v>
      </c>
      <c r="AN4470" s="160">
        <v>4</v>
      </c>
      <c r="AO4470" s="149"/>
      <c r="AP4470" s="149" t="s">
        <v>274</v>
      </c>
      <c r="AQ4470" s="149" t="s">
        <v>275</v>
      </c>
      <c r="AR4470" s="158">
        <v>1</v>
      </c>
      <c r="AS4470" s="149" t="s">
        <v>275</v>
      </c>
      <c r="AT4470" s="149" t="s">
        <v>276</v>
      </c>
      <c r="AU4470" s="161">
        <v>1</v>
      </c>
      <c r="AV4470" s="159">
        <v>32079.65</v>
      </c>
      <c r="AW4470" s="159">
        <v>1283.19</v>
      </c>
      <c r="AX4470" s="149" t="s">
        <v>274</v>
      </c>
      <c r="AY4470" s="159">
        <v>320.8</v>
      </c>
      <c r="AZ4470" s="159">
        <v>320.8</v>
      </c>
      <c r="BA4470" s="159">
        <v>1283.2</v>
      </c>
      <c r="BB4470" s="159">
        <v>3528.8</v>
      </c>
      <c r="BC4470" s="162" t="s">
        <v>274</v>
      </c>
      <c r="BD4470" s="162">
        <v>0</v>
      </c>
      <c r="BE4470" s="159">
        <v>28550.85</v>
      </c>
      <c r="BF4470" s="159">
        <v>28550.85</v>
      </c>
      <c r="BG4470" s="159">
        <v>32079.65</v>
      </c>
    </row>
    <row r="4471" ht="28.05" customHeight="1" spans="1:59">
      <c r="A4471" s="149"/>
      <c r="B4471" s="149"/>
      <c r="C4471" s="149"/>
      <c r="D4471" s="149" t="s">
        <v>3726</v>
      </c>
      <c r="E4471" s="340" t="s">
        <v>19268</v>
      </c>
      <c r="F4471" s="149" t="s">
        <v>3726</v>
      </c>
      <c r="G4471" s="149" t="s">
        <v>19269</v>
      </c>
      <c r="H4471" s="149" t="s">
        <v>3818</v>
      </c>
      <c r="I4471" s="149" t="s">
        <v>19270</v>
      </c>
      <c r="J4471" s="149" t="s">
        <v>19271</v>
      </c>
      <c r="K4471" s="149"/>
      <c r="L4471" s="149" t="s">
        <v>287</v>
      </c>
      <c r="M4471" s="149"/>
      <c r="N4471" s="149" t="s">
        <v>263</v>
      </c>
      <c r="O4471" s="149" t="s">
        <v>214</v>
      </c>
      <c r="P4471" s="149" t="s">
        <v>53</v>
      </c>
      <c r="Q4471" s="149"/>
      <c r="R4471" s="149" t="s">
        <v>2512</v>
      </c>
      <c r="S4471" s="149" t="s">
        <v>174</v>
      </c>
      <c r="T4471" s="149" t="s">
        <v>3809</v>
      </c>
      <c r="U4471" s="149" t="s">
        <v>267</v>
      </c>
      <c r="V4471" s="149"/>
      <c r="W4471" s="149"/>
      <c r="X4471" s="149" t="s">
        <v>336</v>
      </c>
      <c r="Y4471" s="149"/>
      <c r="Z4471" s="149"/>
      <c r="AA4471" s="149"/>
      <c r="AB4471" s="149" t="s">
        <v>269</v>
      </c>
      <c r="AC4471" s="149" t="s">
        <v>270</v>
      </c>
      <c r="AD4471" s="149" t="s">
        <v>3809</v>
      </c>
      <c r="AE4471" s="149" t="s">
        <v>271</v>
      </c>
      <c r="AF4471" s="149"/>
      <c r="AG4471" s="149" t="s">
        <v>1098</v>
      </c>
      <c r="AH4471" s="149" t="s">
        <v>273</v>
      </c>
      <c r="AI4471" s="158">
        <v>56</v>
      </c>
      <c r="AJ4471" s="149"/>
      <c r="AK4471" s="159" t="s">
        <v>274</v>
      </c>
      <c r="AL4471" s="159" t="s">
        <v>274</v>
      </c>
      <c r="AM4471" s="149" t="s">
        <v>274</v>
      </c>
      <c r="AN4471" s="160">
        <v>4</v>
      </c>
      <c r="AO4471" s="149"/>
      <c r="AP4471" s="149" t="s">
        <v>274</v>
      </c>
      <c r="AQ4471" s="149" t="s">
        <v>275</v>
      </c>
      <c r="AR4471" s="158">
        <v>1</v>
      </c>
      <c r="AS4471" s="149" t="s">
        <v>275</v>
      </c>
      <c r="AT4471" s="149" t="s">
        <v>276</v>
      </c>
      <c r="AU4471" s="161">
        <v>1</v>
      </c>
      <c r="AV4471" s="159">
        <v>24336.28</v>
      </c>
      <c r="AW4471" s="159">
        <v>973.45</v>
      </c>
      <c r="AX4471" s="149" t="s">
        <v>274</v>
      </c>
      <c r="AY4471" s="159">
        <v>243.37</v>
      </c>
      <c r="AZ4471" s="159">
        <v>243.37</v>
      </c>
      <c r="BA4471" s="159">
        <v>973.48</v>
      </c>
      <c r="BB4471" s="159">
        <v>13628.2</v>
      </c>
      <c r="BC4471" s="162" t="s">
        <v>274</v>
      </c>
      <c r="BD4471" s="162">
        <v>0</v>
      </c>
      <c r="BE4471" s="159">
        <v>10708.08</v>
      </c>
      <c r="BF4471" s="159">
        <v>10708.08</v>
      </c>
      <c r="BG4471" s="159">
        <v>24336.28</v>
      </c>
    </row>
    <row r="4472" ht="28.05" customHeight="1" spans="1:59">
      <c r="A4472" s="149"/>
      <c r="B4472" s="149"/>
      <c r="C4472" s="149"/>
      <c r="D4472" s="149" t="s">
        <v>3726</v>
      </c>
      <c r="E4472" s="340" t="s">
        <v>19272</v>
      </c>
      <c r="F4472" s="149" t="s">
        <v>3726</v>
      </c>
      <c r="G4472" s="149" t="s">
        <v>19273</v>
      </c>
      <c r="H4472" s="149" t="s">
        <v>10732</v>
      </c>
      <c r="I4472" s="149" t="s">
        <v>19182</v>
      </c>
      <c r="J4472" s="149" t="s">
        <v>19274</v>
      </c>
      <c r="K4472" s="149"/>
      <c r="L4472" s="149" t="s">
        <v>287</v>
      </c>
      <c r="M4472" s="149"/>
      <c r="N4472" s="149" t="s">
        <v>263</v>
      </c>
      <c r="O4472" s="149" t="s">
        <v>214</v>
      </c>
      <c r="P4472" s="149" t="s">
        <v>53</v>
      </c>
      <c r="Q4472" s="149"/>
      <c r="R4472" s="149" t="s">
        <v>3952</v>
      </c>
      <c r="S4472" s="149" t="s">
        <v>5890</v>
      </c>
      <c r="T4472" s="149" t="s">
        <v>3699</v>
      </c>
      <c r="U4472" s="149" t="s">
        <v>267</v>
      </c>
      <c r="V4472" s="149"/>
      <c r="W4472" s="149"/>
      <c r="X4472" s="149" t="s">
        <v>336</v>
      </c>
      <c r="Y4472" s="149"/>
      <c r="Z4472" s="149"/>
      <c r="AA4472" s="149"/>
      <c r="AB4472" s="149" t="s">
        <v>269</v>
      </c>
      <c r="AC4472" s="149" t="s">
        <v>270</v>
      </c>
      <c r="AD4472" s="149" t="s">
        <v>3699</v>
      </c>
      <c r="AE4472" s="149" t="s">
        <v>271</v>
      </c>
      <c r="AF4472" s="149"/>
      <c r="AG4472" s="149" t="s">
        <v>1098</v>
      </c>
      <c r="AH4472" s="149" t="s">
        <v>273</v>
      </c>
      <c r="AI4472" s="158">
        <v>67</v>
      </c>
      <c r="AJ4472" s="149"/>
      <c r="AK4472" s="159" t="s">
        <v>274</v>
      </c>
      <c r="AL4472" s="159" t="s">
        <v>274</v>
      </c>
      <c r="AM4472" s="149" t="s">
        <v>274</v>
      </c>
      <c r="AN4472" s="160">
        <v>4</v>
      </c>
      <c r="AO4472" s="149"/>
      <c r="AP4472" s="149" t="s">
        <v>274</v>
      </c>
      <c r="AQ4472" s="149" t="s">
        <v>275</v>
      </c>
      <c r="AR4472" s="158">
        <v>1</v>
      </c>
      <c r="AS4472" s="149" t="s">
        <v>275</v>
      </c>
      <c r="AT4472" s="149" t="s">
        <v>276</v>
      </c>
      <c r="AU4472" s="161">
        <v>1</v>
      </c>
      <c r="AV4472" s="159">
        <v>4987.07</v>
      </c>
      <c r="AW4472" s="159">
        <v>199.48</v>
      </c>
      <c r="AX4472" s="149" t="s">
        <v>274</v>
      </c>
      <c r="AY4472" s="159">
        <v>51.38</v>
      </c>
      <c r="AZ4472" s="159">
        <v>51.38</v>
      </c>
      <c r="BA4472" s="159">
        <v>205.52</v>
      </c>
      <c r="BB4472" s="159">
        <v>3297.46</v>
      </c>
      <c r="BC4472" s="162" t="s">
        <v>274</v>
      </c>
      <c r="BD4472" s="162">
        <v>0</v>
      </c>
      <c r="BE4472" s="159">
        <v>1689.61</v>
      </c>
      <c r="BF4472" s="159">
        <v>1689.61</v>
      </c>
      <c r="BG4472" s="159">
        <v>4987.07</v>
      </c>
    </row>
    <row r="4473" ht="28.05" customHeight="1" spans="1:59">
      <c r="A4473" s="149"/>
      <c r="B4473" s="149"/>
      <c r="C4473" s="149"/>
      <c r="D4473" s="149" t="s">
        <v>3726</v>
      </c>
      <c r="E4473" s="340" t="s">
        <v>19275</v>
      </c>
      <c r="F4473" s="149" t="s">
        <v>3726</v>
      </c>
      <c r="G4473" s="149" t="s">
        <v>19276</v>
      </c>
      <c r="H4473" s="149" t="s">
        <v>3818</v>
      </c>
      <c r="I4473" s="149" t="s">
        <v>19270</v>
      </c>
      <c r="J4473" s="149" t="s">
        <v>19277</v>
      </c>
      <c r="K4473" s="149"/>
      <c r="L4473" s="149" t="s">
        <v>287</v>
      </c>
      <c r="M4473" s="149"/>
      <c r="N4473" s="149" t="s">
        <v>263</v>
      </c>
      <c r="O4473" s="149" t="s">
        <v>214</v>
      </c>
      <c r="P4473" s="149" t="s">
        <v>53</v>
      </c>
      <c r="Q4473" s="149"/>
      <c r="R4473" s="149" t="s">
        <v>2521</v>
      </c>
      <c r="S4473" s="149" t="s">
        <v>174</v>
      </c>
      <c r="T4473" s="149" t="s">
        <v>3809</v>
      </c>
      <c r="U4473" s="149" t="s">
        <v>267</v>
      </c>
      <c r="V4473" s="149"/>
      <c r="W4473" s="149"/>
      <c r="X4473" s="149" t="s">
        <v>336</v>
      </c>
      <c r="Y4473" s="149"/>
      <c r="Z4473" s="149"/>
      <c r="AA4473" s="149"/>
      <c r="AB4473" s="149" t="s">
        <v>269</v>
      </c>
      <c r="AC4473" s="149" t="s">
        <v>270</v>
      </c>
      <c r="AD4473" s="149" t="s">
        <v>3809</v>
      </c>
      <c r="AE4473" s="149" t="s">
        <v>271</v>
      </c>
      <c r="AF4473" s="149"/>
      <c r="AG4473" s="149" t="s">
        <v>1098</v>
      </c>
      <c r="AH4473" s="149" t="s">
        <v>273</v>
      </c>
      <c r="AI4473" s="158">
        <v>56</v>
      </c>
      <c r="AJ4473" s="149"/>
      <c r="AK4473" s="159" t="s">
        <v>274</v>
      </c>
      <c r="AL4473" s="159" t="s">
        <v>274</v>
      </c>
      <c r="AM4473" s="149" t="s">
        <v>274</v>
      </c>
      <c r="AN4473" s="160">
        <v>4</v>
      </c>
      <c r="AO4473" s="149"/>
      <c r="AP4473" s="149" t="s">
        <v>274</v>
      </c>
      <c r="AQ4473" s="149" t="s">
        <v>275</v>
      </c>
      <c r="AR4473" s="158">
        <v>1</v>
      </c>
      <c r="AS4473" s="149" t="s">
        <v>275</v>
      </c>
      <c r="AT4473" s="149" t="s">
        <v>276</v>
      </c>
      <c r="AU4473" s="161">
        <v>1</v>
      </c>
      <c r="AV4473" s="159">
        <v>24336.29</v>
      </c>
      <c r="AW4473" s="159">
        <v>973.45</v>
      </c>
      <c r="AX4473" s="149" t="s">
        <v>274</v>
      </c>
      <c r="AY4473" s="159">
        <v>243.37</v>
      </c>
      <c r="AZ4473" s="159">
        <v>243.37</v>
      </c>
      <c r="BA4473" s="159">
        <v>973.48</v>
      </c>
      <c r="BB4473" s="159">
        <v>13628.2</v>
      </c>
      <c r="BC4473" s="162" t="s">
        <v>274</v>
      </c>
      <c r="BD4473" s="162">
        <v>0</v>
      </c>
      <c r="BE4473" s="159">
        <v>10708.09</v>
      </c>
      <c r="BF4473" s="159">
        <v>10708.09</v>
      </c>
      <c r="BG4473" s="159">
        <v>24336.29</v>
      </c>
    </row>
    <row r="4474" ht="28.05" customHeight="1" spans="1:59">
      <c r="A4474" s="149"/>
      <c r="B4474" s="149"/>
      <c r="C4474" s="149"/>
      <c r="D4474" s="149" t="s">
        <v>3726</v>
      </c>
      <c r="E4474" s="340" t="s">
        <v>19278</v>
      </c>
      <c r="F4474" s="149" t="s">
        <v>3726</v>
      </c>
      <c r="G4474" s="149" t="s">
        <v>19279</v>
      </c>
      <c r="H4474" s="149" t="s">
        <v>19280</v>
      </c>
      <c r="I4474" s="149" t="s">
        <v>19281</v>
      </c>
      <c r="J4474" s="149" t="s">
        <v>19282</v>
      </c>
      <c r="K4474" s="149"/>
      <c r="L4474" s="149" t="s">
        <v>262</v>
      </c>
      <c r="M4474" s="149"/>
      <c r="N4474" s="149" t="s">
        <v>263</v>
      </c>
      <c r="O4474" s="149" t="s">
        <v>214</v>
      </c>
      <c r="P4474" s="149" t="s">
        <v>53</v>
      </c>
      <c r="Q4474" s="149"/>
      <c r="R4474" s="149" t="s">
        <v>3903</v>
      </c>
      <c r="S4474" s="149" t="s">
        <v>19283</v>
      </c>
      <c r="T4474" s="149" t="s">
        <v>19222</v>
      </c>
      <c r="U4474" s="149" t="s">
        <v>267</v>
      </c>
      <c r="V4474" s="149"/>
      <c r="W4474" s="149"/>
      <c r="X4474" s="149" t="s">
        <v>336</v>
      </c>
      <c r="Y4474" s="149"/>
      <c r="Z4474" s="149"/>
      <c r="AA4474" s="149"/>
      <c r="AB4474" s="149" t="s">
        <v>269</v>
      </c>
      <c r="AC4474" s="149" t="s">
        <v>270</v>
      </c>
      <c r="AD4474" s="149" t="s">
        <v>19222</v>
      </c>
      <c r="AE4474" s="149" t="s">
        <v>271</v>
      </c>
      <c r="AF4474" s="149"/>
      <c r="AG4474" s="149" t="s">
        <v>1098</v>
      </c>
      <c r="AH4474" s="149" t="s">
        <v>273</v>
      </c>
      <c r="AI4474" s="158">
        <v>11</v>
      </c>
      <c r="AJ4474" s="149"/>
      <c r="AK4474" s="159" t="s">
        <v>274</v>
      </c>
      <c r="AL4474" s="159" t="s">
        <v>274</v>
      </c>
      <c r="AM4474" s="149" t="s">
        <v>274</v>
      </c>
      <c r="AN4474" s="160">
        <v>4</v>
      </c>
      <c r="AO4474" s="149"/>
      <c r="AP4474" s="149" t="s">
        <v>274</v>
      </c>
      <c r="AQ4474" s="149" t="s">
        <v>275</v>
      </c>
      <c r="AR4474" s="158">
        <v>1</v>
      </c>
      <c r="AS4474" s="149" t="s">
        <v>275</v>
      </c>
      <c r="AT4474" s="149" t="s">
        <v>276</v>
      </c>
      <c r="AU4474" s="161">
        <v>1</v>
      </c>
      <c r="AV4474" s="159">
        <v>3097.34</v>
      </c>
      <c r="AW4474" s="159">
        <v>123.89</v>
      </c>
      <c r="AX4474" s="149" t="s">
        <v>274</v>
      </c>
      <c r="AY4474" s="159">
        <v>30.97</v>
      </c>
      <c r="AZ4474" s="159">
        <v>30.97</v>
      </c>
      <c r="BA4474" s="159">
        <v>123.88</v>
      </c>
      <c r="BB4474" s="159">
        <v>340.67</v>
      </c>
      <c r="BC4474" s="162" t="s">
        <v>274</v>
      </c>
      <c r="BD4474" s="162">
        <v>0</v>
      </c>
      <c r="BE4474" s="159">
        <v>2756.67</v>
      </c>
      <c r="BF4474" s="159">
        <v>2756.67</v>
      </c>
      <c r="BG4474" s="159">
        <v>3097.34</v>
      </c>
    </row>
    <row r="4475" ht="28.05" customHeight="1" spans="1:59">
      <c r="A4475" s="149"/>
      <c r="B4475" s="149"/>
      <c r="C4475" s="149"/>
      <c r="D4475" s="149" t="s">
        <v>3726</v>
      </c>
      <c r="E4475" s="340" t="s">
        <v>19284</v>
      </c>
      <c r="F4475" s="149" t="s">
        <v>3726</v>
      </c>
      <c r="G4475" s="149" t="s">
        <v>19285</v>
      </c>
      <c r="H4475" s="149" t="s">
        <v>10732</v>
      </c>
      <c r="I4475" s="149" t="s">
        <v>19182</v>
      </c>
      <c r="J4475" s="149" t="s">
        <v>19286</v>
      </c>
      <c r="K4475" s="149"/>
      <c r="L4475" s="149" t="s">
        <v>287</v>
      </c>
      <c r="M4475" s="149"/>
      <c r="N4475" s="149" t="s">
        <v>263</v>
      </c>
      <c r="O4475" s="149" t="s">
        <v>214</v>
      </c>
      <c r="P4475" s="149" t="s">
        <v>53</v>
      </c>
      <c r="Q4475" s="149"/>
      <c r="R4475" s="149" t="s">
        <v>3952</v>
      </c>
      <c r="S4475" s="149" t="s">
        <v>5890</v>
      </c>
      <c r="T4475" s="149" t="s">
        <v>3699</v>
      </c>
      <c r="U4475" s="149" t="s">
        <v>267</v>
      </c>
      <c r="V4475" s="149"/>
      <c r="W4475" s="149"/>
      <c r="X4475" s="149" t="s">
        <v>336</v>
      </c>
      <c r="Y4475" s="149"/>
      <c r="Z4475" s="149"/>
      <c r="AA4475" s="149"/>
      <c r="AB4475" s="149" t="s">
        <v>269</v>
      </c>
      <c r="AC4475" s="149" t="s">
        <v>270</v>
      </c>
      <c r="AD4475" s="149" t="s">
        <v>3699</v>
      </c>
      <c r="AE4475" s="149" t="s">
        <v>271</v>
      </c>
      <c r="AF4475" s="149"/>
      <c r="AG4475" s="149" t="s">
        <v>1098</v>
      </c>
      <c r="AH4475" s="149" t="s">
        <v>273</v>
      </c>
      <c r="AI4475" s="158">
        <v>67</v>
      </c>
      <c r="AJ4475" s="149"/>
      <c r="AK4475" s="159" t="s">
        <v>274</v>
      </c>
      <c r="AL4475" s="159" t="s">
        <v>274</v>
      </c>
      <c r="AM4475" s="149" t="s">
        <v>274</v>
      </c>
      <c r="AN4475" s="160">
        <v>4</v>
      </c>
      <c r="AO4475" s="149"/>
      <c r="AP4475" s="149" t="s">
        <v>274</v>
      </c>
      <c r="AQ4475" s="149" t="s">
        <v>275</v>
      </c>
      <c r="AR4475" s="158">
        <v>1</v>
      </c>
      <c r="AS4475" s="149" t="s">
        <v>275</v>
      </c>
      <c r="AT4475" s="149" t="s">
        <v>276</v>
      </c>
      <c r="AU4475" s="161">
        <v>1</v>
      </c>
      <c r="AV4475" s="159">
        <v>4987.07</v>
      </c>
      <c r="AW4475" s="159">
        <v>199.48</v>
      </c>
      <c r="AX4475" s="149" t="s">
        <v>274</v>
      </c>
      <c r="AY4475" s="159">
        <v>51.38</v>
      </c>
      <c r="AZ4475" s="159">
        <v>51.38</v>
      </c>
      <c r="BA4475" s="159">
        <v>205.52</v>
      </c>
      <c r="BB4475" s="159">
        <v>3297.46</v>
      </c>
      <c r="BC4475" s="162" t="s">
        <v>274</v>
      </c>
      <c r="BD4475" s="162">
        <v>0</v>
      </c>
      <c r="BE4475" s="159">
        <v>1689.61</v>
      </c>
      <c r="BF4475" s="159">
        <v>1689.61</v>
      </c>
      <c r="BG4475" s="159">
        <v>4987.07</v>
      </c>
    </row>
    <row r="4476" ht="28.05" customHeight="1" spans="1:59">
      <c r="A4476" s="149"/>
      <c r="B4476" s="149"/>
      <c r="C4476" s="149"/>
      <c r="D4476" s="149" t="s">
        <v>3726</v>
      </c>
      <c r="E4476" s="340" t="s">
        <v>19287</v>
      </c>
      <c r="F4476" s="149" t="s">
        <v>3726</v>
      </c>
      <c r="G4476" s="149" t="s">
        <v>19288</v>
      </c>
      <c r="H4476" s="149" t="s">
        <v>19289</v>
      </c>
      <c r="I4476" s="149"/>
      <c r="J4476" s="149" t="s">
        <v>19290</v>
      </c>
      <c r="K4476" s="149"/>
      <c r="L4476" s="149" t="s">
        <v>287</v>
      </c>
      <c r="M4476" s="149"/>
      <c r="N4476" s="149" t="s">
        <v>263</v>
      </c>
      <c r="O4476" s="149" t="s">
        <v>214</v>
      </c>
      <c r="P4476" s="149" t="s">
        <v>53</v>
      </c>
      <c r="Q4476" s="149"/>
      <c r="R4476" s="149" t="s">
        <v>18897</v>
      </c>
      <c r="S4476" s="149" t="s">
        <v>4928</v>
      </c>
      <c r="T4476" s="149" t="s">
        <v>18750</v>
      </c>
      <c r="U4476" s="149" t="s">
        <v>267</v>
      </c>
      <c r="V4476" s="149"/>
      <c r="W4476" s="149"/>
      <c r="X4476" s="149" t="s">
        <v>268</v>
      </c>
      <c r="Y4476" s="149"/>
      <c r="Z4476" s="149"/>
      <c r="AA4476" s="149"/>
      <c r="AB4476" s="149" t="s">
        <v>269</v>
      </c>
      <c r="AC4476" s="149" t="s">
        <v>270</v>
      </c>
      <c r="AD4476" s="149" t="s">
        <v>18750</v>
      </c>
      <c r="AE4476" s="149" t="s">
        <v>271</v>
      </c>
      <c r="AF4476" s="149"/>
      <c r="AG4476" s="149" t="s">
        <v>1098</v>
      </c>
      <c r="AH4476" s="149" t="s">
        <v>273</v>
      </c>
      <c r="AI4476" s="158">
        <v>90</v>
      </c>
      <c r="AJ4476" s="149"/>
      <c r="AK4476" s="159" t="s">
        <v>274</v>
      </c>
      <c r="AL4476" s="159" t="s">
        <v>274</v>
      </c>
      <c r="AM4476" s="149" t="s">
        <v>274</v>
      </c>
      <c r="AN4476" s="160">
        <v>4</v>
      </c>
      <c r="AO4476" s="149"/>
      <c r="AP4476" s="149" t="s">
        <v>274</v>
      </c>
      <c r="AQ4476" s="149" t="s">
        <v>275</v>
      </c>
      <c r="AR4476" s="158">
        <v>1</v>
      </c>
      <c r="AS4476" s="149" t="s">
        <v>275</v>
      </c>
      <c r="AT4476" s="149" t="s">
        <v>276</v>
      </c>
      <c r="AU4476" s="161">
        <v>1</v>
      </c>
      <c r="AV4476" s="159">
        <v>43103.45</v>
      </c>
      <c r="AW4476" s="159">
        <v>1724.14</v>
      </c>
      <c r="AX4476" s="149" t="s">
        <v>274</v>
      </c>
      <c r="AY4476" s="159">
        <v>474.17</v>
      </c>
      <c r="AZ4476" s="159">
        <v>474.17</v>
      </c>
      <c r="BA4476" s="159">
        <v>1896.71</v>
      </c>
      <c r="BB4476" s="159">
        <v>38534.26</v>
      </c>
      <c r="BC4476" s="162" t="s">
        <v>274</v>
      </c>
      <c r="BD4476" s="162">
        <v>0</v>
      </c>
      <c r="BE4476" s="159">
        <v>4569.19</v>
      </c>
      <c r="BF4476" s="159">
        <v>4569.19</v>
      </c>
      <c r="BG4476" s="159">
        <v>43103.45</v>
      </c>
    </row>
    <row r="4477" ht="28.05" customHeight="1" spans="1:59">
      <c r="A4477" s="149"/>
      <c r="B4477" s="149"/>
      <c r="C4477" s="149"/>
      <c r="D4477" s="149" t="s">
        <v>3726</v>
      </c>
      <c r="E4477" s="340" t="s">
        <v>19291</v>
      </c>
      <c r="F4477" s="149" t="s">
        <v>3726</v>
      </c>
      <c r="G4477" s="149" t="s">
        <v>19292</v>
      </c>
      <c r="H4477" s="149" t="s">
        <v>19293</v>
      </c>
      <c r="I4477" s="149" t="s">
        <v>19294</v>
      </c>
      <c r="J4477" s="149" t="s">
        <v>19295</v>
      </c>
      <c r="K4477" s="149"/>
      <c r="L4477" s="149" t="s">
        <v>287</v>
      </c>
      <c r="M4477" s="149"/>
      <c r="N4477" s="149" t="s">
        <v>263</v>
      </c>
      <c r="O4477" s="149" t="s">
        <v>214</v>
      </c>
      <c r="P4477" s="149" t="s">
        <v>53</v>
      </c>
      <c r="Q4477" s="149"/>
      <c r="R4477" s="149" t="s">
        <v>18897</v>
      </c>
      <c r="S4477" s="149" t="s">
        <v>4928</v>
      </c>
      <c r="T4477" s="149" t="s">
        <v>18750</v>
      </c>
      <c r="U4477" s="149" t="s">
        <v>267</v>
      </c>
      <c r="V4477" s="149"/>
      <c r="W4477" s="149"/>
      <c r="X4477" s="149" t="s">
        <v>268</v>
      </c>
      <c r="Y4477" s="149"/>
      <c r="Z4477" s="149"/>
      <c r="AA4477" s="149"/>
      <c r="AB4477" s="149" t="s">
        <v>269</v>
      </c>
      <c r="AC4477" s="149" t="s">
        <v>270</v>
      </c>
      <c r="AD4477" s="149" t="s">
        <v>18750</v>
      </c>
      <c r="AE4477" s="149" t="s">
        <v>271</v>
      </c>
      <c r="AF4477" s="149"/>
      <c r="AG4477" s="149" t="s">
        <v>1098</v>
      </c>
      <c r="AH4477" s="149" t="s">
        <v>273</v>
      </c>
      <c r="AI4477" s="158">
        <v>90</v>
      </c>
      <c r="AJ4477" s="149"/>
      <c r="AK4477" s="159" t="s">
        <v>274</v>
      </c>
      <c r="AL4477" s="159" t="s">
        <v>274</v>
      </c>
      <c r="AM4477" s="149" t="s">
        <v>274</v>
      </c>
      <c r="AN4477" s="160">
        <v>4</v>
      </c>
      <c r="AO4477" s="149"/>
      <c r="AP4477" s="149" t="s">
        <v>274</v>
      </c>
      <c r="AQ4477" s="149" t="s">
        <v>275</v>
      </c>
      <c r="AR4477" s="158">
        <v>1</v>
      </c>
      <c r="AS4477" s="149" t="s">
        <v>275</v>
      </c>
      <c r="AT4477" s="149" t="s">
        <v>276</v>
      </c>
      <c r="AU4477" s="161">
        <v>1</v>
      </c>
      <c r="AV4477" s="159">
        <v>118965.52</v>
      </c>
      <c r="AW4477" s="159">
        <v>4758.62</v>
      </c>
      <c r="AX4477" s="149" t="s">
        <v>274</v>
      </c>
      <c r="AY4477" s="159">
        <v>1308.58</v>
      </c>
      <c r="AZ4477" s="159">
        <v>1308.58</v>
      </c>
      <c r="BA4477" s="159">
        <v>5234.32</v>
      </c>
      <c r="BB4477" s="159">
        <v>106355.42</v>
      </c>
      <c r="BC4477" s="162" t="s">
        <v>274</v>
      </c>
      <c r="BD4477" s="162">
        <v>0</v>
      </c>
      <c r="BE4477" s="159">
        <v>12610.1</v>
      </c>
      <c r="BF4477" s="159">
        <v>12610.1</v>
      </c>
      <c r="BG4477" s="159">
        <v>118965.52</v>
      </c>
    </row>
    <row r="4478" ht="28.05" customHeight="1" spans="1:59">
      <c r="A4478" s="149"/>
      <c r="B4478" s="149"/>
      <c r="C4478" s="149"/>
      <c r="D4478" s="149" t="s">
        <v>3726</v>
      </c>
      <c r="E4478" s="340" t="s">
        <v>19296</v>
      </c>
      <c r="F4478" s="149" t="s">
        <v>3726</v>
      </c>
      <c r="G4478" s="149" t="s">
        <v>19297</v>
      </c>
      <c r="H4478" s="149" t="s">
        <v>3818</v>
      </c>
      <c r="I4478" s="149" t="s">
        <v>19298</v>
      </c>
      <c r="J4478" s="149" t="s">
        <v>19299</v>
      </c>
      <c r="K4478" s="149"/>
      <c r="L4478" s="149" t="s">
        <v>287</v>
      </c>
      <c r="M4478" s="149"/>
      <c r="N4478" s="149" t="s">
        <v>263</v>
      </c>
      <c r="O4478" s="149" t="s">
        <v>214</v>
      </c>
      <c r="P4478" s="149" t="s">
        <v>53</v>
      </c>
      <c r="Q4478" s="149"/>
      <c r="R4478" s="149" t="s">
        <v>3952</v>
      </c>
      <c r="S4478" s="149" t="s">
        <v>174</v>
      </c>
      <c r="T4478" s="149" t="s">
        <v>3809</v>
      </c>
      <c r="U4478" s="149" t="s">
        <v>267</v>
      </c>
      <c r="V4478" s="149"/>
      <c r="W4478" s="149"/>
      <c r="X4478" s="149" t="s">
        <v>336</v>
      </c>
      <c r="Y4478" s="149"/>
      <c r="Z4478" s="149"/>
      <c r="AA4478" s="149"/>
      <c r="AB4478" s="149" t="s">
        <v>269</v>
      </c>
      <c r="AC4478" s="149" t="s">
        <v>270</v>
      </c>
      <c r="AD4478" s="149" t="s">
        <v>3809</v>
      </c>
      <c r="AE4478" s="149" t="s">
        <v>271</v>
      </c>
      <c r="AF4478" s="149"/>
      <c r="AG4478" s="149" t="s">
        <v>1098</v>
      </c>
      <c r="AH4478" s="149" t="s">
        <v>273</v>
      </c>
      <c r="AI4478" s="158">
        <v>56</v>
      </c>
      <c r="AJ4478" s="149"/>
      <c r="AK4478" s="159" t="s">
        <v>274</v>
      </c>
      <c r="AL4478" s="159" t="s">
        <v>274</v>
      </c>
      <c r="AM4478" s="149" t="s">
        <v>274</v>
      </c>
      <c r="AN4478" s="160">
        <v>4</v>
      </c>
      <c r="AO4478" s="149"/>
      <c r="AP4478" s="149" t="s">
        <v>274</v>
      </c>
      <c r="AQ4478" s="149" t="s">
        <v>275</v>
      </c>
      <c r="AR4478" s="158">
        <v>1</v>
      </c>
      <c r="AS4478" s="149" t="s">
        <v>275</v>
      </c>
      <c r="AT4478" s="149" t="s">
        <v>276</v>
      </c>
      <c r="AU4478" s="161">
        <v>1</v>
      </c>
      <c r="AV4478" s="159">
        <v>23008.85</v>
      </c>
      <c r="AW4478" s="159">
        <v>920.35</v>
      </c>
      <c r="AX4478" s="149" t="s">
        <v>274</v>
      </c>
      <c r="AY4478" s="159">
        <v>230.09</v>
      </c>
      <c r="AZ4478" s="159">
        <v>230.09</v>
      </c>
      <c r="BA4478" s="159">
        <v>920.36</v>
      </c>
      <c r="BB4478" s="159">
        <v>12885.04</v>
      </c>
      <c r="BC4478" s="162" t="s">
        <v>274</v>
      </c>
      <c r="BD4478" s="162">
        <v>0</v>
      </c>
      <c r="BE4478" s="159">
        <v>10123.81</v>
      </c>
      <c r="BF4478" s="159">
        <v>10123.81</v>
      </c>
      <c r="BG4478" s="159">
        <v>23008.85</v>
      </c>
    </row>
    <row r="4479" ht="28.05" customHeight="1" spans="1:59">
      <c r="A4479" s="149"/>
      <c r="B4479" s="149"/>
      <c r="C4479" s="149"/>
      <c r="D4479" s="149" t="s">
        <v>3726</v>
      </c>
      <c r="E4479" s="340" t="s">
        <v>19300</v>
      </c>
      <c r="F4479" s="149" t="s">
        <v>3726</v>
      </c>
      <c r="G4479" s="149" t="s">
        <v>19301</v>
      </c>
      <c r="H4479" s="149" t="s">
        <v>19280</v>
      </c>
      <c r="I4479" s="149" t="s">
        <v>19281</v>
      </c>
      <c r="J4479" s="149" t="s">
        <v>19302</v>
      </c>
      <c r="K4479" s="149"/>
      <c r="L4479" s="149" t="s">
        <v>262</v>
      </c>
      <c r="M4479" s="149"/>
      <c r="N4479" s="149" t="s">
        <v>263</v>
      </c>
      <c r="O4479" s="149" t="s">
        <v>214</v>
      </c>
      <c r="P4479" s="149" t="s">
        <v>53</v>
      </c>
      <c r="Q4479" s="149"/>
      <c r="R4479" s="149" t="s">
        <v>3921</v>
      </c>
      <c r="S4479" s="149" t="s">
        <v>19283</v>
      </c>
      <c r="T4479" s="149" t="s">
        <v>19222</v>
      </c>
      <c r="U4479" s="149" t="s">
        <v>267</v>
      </c>
      <c r="V4479" s="149"/>
      <c r="W4479" s="149"/>
      <c r="X4479" s="149" t="s">
        <v>336</v>
      </c>
      <c r="Y4479" s="149"/>
      <c r="Z4479" s="149"/>
      <c r="AA4479" s="149"/>
      <c r="AB4479" s="149" t="s">
        <v>269</v>
      </c>
      <c r="AC4479" s="149" t="s">
        <v>270</v>
      </c>
      <c r="AD4479" s="149" t="s">
        <v>19222</v>
      </c>
      <c r="AE4479" s="149" t="s">
        <v>271</v>
      </c>
      <c r="AF4479" s="149"/>
      <c r="AG4479" s="149" t="s">
        <v>1098</v>
      </c>
      <c r="AH4479" s="149" t="s">
        <v>273</v>
      </c>
      <c r="AI4479" s="158">
        <v>11</v>
      </c>
      <c r="AJ4479" s="149"/>
      <c r="AK4479" s="159" t="s">
        <v>274</v>
      </c>
      <c r="AL4479" s="159" t="s">
        <v>274</v>
      </c>
      <c r="AM4479" s="149" t="s">
        <v>274</v>
      </c>
      <c r="AN4479" s="160">
        <v>4</v>
      </c>
      <c r="AO4479" s="149"/>
      <c r="AP4479" s="149" t="s">
        <v>274</v>
      </c>
      <c r="AQ4479" s="149" t="s">
        <v>275</v>
      </c>
      <c r="AR4479" s="158">
        <v>1</v>
      </c>
      <c r="AS4479" s="149" t="s">
        <v>275</v>
      </c>
      <c r="AT4479" s="149" t="s">
        <v>276</v>
      </c>
      <c r="AU4479" s="161">
        <v>1</v>
      </c>
      <c r="AV4479" s="159">
        <v>3097.35</v>
      </c>
      <c r="AW4479" s="159">
        <v>123.89</v>
      </c>
      <c r="AX4479" s="149" t="s">
        <v>274</v>
      </c>
      <c r="AY4479" s="159">
        <v>30.97</v>
      </c>
      <c r="AZ4479" s="159">
        <v>30.97</v>
      </c>
      <c r="BA4479" s="159">
        <v>123.88</v>
      </c>
      <c r="BB4479" s="159">
        <v>340.67</v>
      </c>
      <c r="BC4479" s="162" t="s">
        <v>274</v>
      </c>
      <c r="BD4479" s="162">
        <v>0</v>
      </c>
      <c r="BE4479" s="159">
        <v>2756.68</v>
      </c>
      <c r="BF4479" s="159">
        <v>2756.68</v>
      </c>
      <c r="BG4479" s="159">
        <v>3097.35</v>
      </c>
    </row>
    <row r="4480" ht="28.05" customHeight="1" spans="1:59">
      <c r="A4480" s="149"/>
      <c r="B4480" s="149"/>
      <c r="C4480" s="149"/>
      <c r="D4480" s="149" t="s">
        <v>3726</v>
      </c>
      <c r="E4480" s="340" t="s">
        <v>19303</v>
      </c>
      <c r="F4480" s="149" t="s">
        <v>3726</v>
      </c>
      <c r="G4480" s="149" t="s">
        <v>19304</v>
      </c>
      <c r="H4480" s="149" t="s">
        <v>19305</v>
      </c>
      <c r="I4480" s="149" t="s">
        <v>7726</v>
      </c>
      <c r="J4480" s="149" t="s">
        <v>19306</v>
      </c>
      <c r="K4480" s="149"/>
      <c r="L4480" s="149" t="s">
        <v>287</v>
      </c>
      <c r="M4480" s="149"/>
      <c r="N4480" s="149" t="s">
        <v>263</v>
      </c>
      <c r="O4480" s="149" t="s">
        <v>214</v>
      </c>
      <c r="P4480" s="149" t="s">
        <v>53</v>
      </c>
      <c r="Q4480" s="149"/>
      <c r="R4480" s="149" t="s">
        <v>18897</v>
      </c>
      <c r="S4480" s="149" t="s">
        <v>4928</v>
      </c>
      <c r="T4480" s="149" t="s">
        <v>18750</v>
      </c>
      <c r="U4480" s="149" t="s">
        <v>267</v>
      </c>
      <c r="V4480" s="149"/>
      <c r="W4480" s="149"/>
      <c r="X4480" s="149" t="s">
        <v>268</v>
      </c>
      <c r="Y4480" s="149"/>
      <c r="Z4480" s="149"/>
      <c r="AA4480" s="149"/>
      <c r="AB4480" s="149" t="s">
        <v>269</v>
      </c>
      <c r="AC4480" s="149" t="s">
        <v>270</v>
      </c>
      <c r="AD4480" s="149" t="s">
        <v>18750</v>
      </c>
      <c r="AE4480" s="149" t="s">
        <v>271</v>
      </c>
      <c r="AF4480" s="149"/>
      <c r="AG4480" s="149" t="s">
        <v>1098</v>
      </c>
      <c r="AH4480" s="149" t="s">
        <v>273</v>
      </c>
      <c r="AI4480" s="158">
        <v>90</v>
      </c>
      <c r="AJ4480" s="149"/>
      <c r="AK4480" s="159" t="s">
        <v>274</v>
      </c>
      <c r="AL4480" s="159" t="s">
        <v>274</v>
      </c>
      <c r="AM4480" s="149" t="s">
        <v>274</v>
      </c>
      <c r="AN4480" s="160">
        <v>4</v>
      </c>
      <c r="AO4480" s="149"/>
      <c r="AP4480" s="149" t="s">
        <v>274</v>
      </c>
      <c r="AQ4480" s="149" t="s">
        <v>275</v>
      </c>
      <c r="AR4480" s="158">
        <v>1</v>
      </c>
      <c r="AS4480" s="149" t="s">
        <v>275</v>
      </c>
      <c r="AT4480" s="149" t="s">
        <v>276</v>
      </c>
      <c r="AU4480" s="161">
        <v>1</v>
      </c>
      <c r="AV4480" s="159">
        <v>2586.21</v>
      </c>
      <c r="AW4480" s="159">
        <v>103.45</v>
      </c>
      <c r="AX4480" s="149" t="s">
        <v>274</v>
      </c>
      <c r="AY4480" s="159">
        <v>28.46</v>
      </c>
      <c r="AZ4480" s="159">
        <v>28.46</v>
      </c>
      <c r="BA4480" s="159">
        <v>113.87</v>
      </c>
      <c r="BB4480" s="159">
        <v>2311.97</v>
      </c>
      <c r="BC4480" s="162" t="s">
        <v>274</v>
      </c>
      <c r="BD4480" s="162">
        <v>0</v>
      </c>
      <c r="BE4480" s="159">
        <v>274.24</v>
      </c>
      <c r="BF4480" s="159">
        <v>274.24</v>
      </c>
      <c r="BG4480" s="159">
        <v>2586.21</v>
      </c>
    </row>
    <row r="4481" ht="28.05" customHeight="1" spans="1:59">
      <c r="A4481" s="149"/>
      <c r="B4481" s="149"/>
      <c r="C4481" s="149"/>
      <c r="D4481" s="149" t="s">
        <v>3726</v>
      </c>
      <c r="E4481" s="340" t="s">
        <v>19307</v>
      </c>
      <c r="F4481" s="149" t="s">
        <v>3726</v>
      </c>
      <c r="G4481" s="149" t="s">
        <v>19308</v>
      </c>
      <c r="H4481" s="149" t="s">
        <v>10732</v>
      </c>
      <c r="I4481" s="149" t="s">
        <v>19182</v>
      </c>
      <c r="J4481" s="149" t="s">
        <v>19309</v>
      </c>
      <c r="K4481" s="149"/>
      <c r="L4481" s="149" t="s">
        <v>287</v>
      </c>
      <c r="M4481" s="149"/>
      <c r="N4481" s="149" t="s">
        <v>263</v>
      </c>
      <c r="O4481" s="149" t="s">
        <v>214</v>
      </c>
      <c r="P4481" s="149" t="s">
        <v>53</v>
      </c>
      <c r="Q4481" s="149"/>
      <c r="R4481" s="149" t="s">
        <v>3952</v>
      </c>
      <c r="S4481" s="149" t="s">
        <v>5890</v>
      </c>
      <c r="T4481" s="149" t="s">
        <v>3699</v>
      </c>
      <c r="U4481" s="149" t="s">
        <v>267</v>
      </c>
      <c r="V4481" s="149"/>
      <c r="W4481" s="149"/>
      <c r="X4481" s="149" t="s">
        <v>336</v>
      </c>
      <c r="Y4481" s="149"/>
      <c r="Z4481" s="149"/>
      <c r="AA4481" s="149"/>
      <c r="AB4481" s="149" t="s">
        <v>269</v>
      </c>
      <c r="AC4481" s="149" t="s">
        <v>270</v>
      </c>
      <c r="AD4481" s="149" t="s">
        <v>3699</v>
      </c>
      <c r="AE4481" s="149" t="s">
        <v>271</v>
      </c>
      <c r="AF4481" s="149"/>
      <c r="AG4481" s="149" t="s">
        <v>1098</v>
      </c>
      <c r="AH4481" s="149" t="s">
        <v>273</v>
      </c>
      <c r="AI4481" s="158">
        <v>67</v>
      </c>
      <c r="AJ4481" s="149"/>
      <c r="AK4481" s="159" t="s">
        <v>274</v>
      </c>
      <c r="AL4481" s="159" t="s">
        <v>274</v>
      </c>
      <c r="AM4481" s="149" t="s">
        <v>274</v>
      </c>
      <c r="AN4481" s="160">
        <v>4</v>
      </c>
      <c r="AO4481" s="149"/>
      <c r="AP4481" s="149" t="s">
        <v>274</v>
      </c>
      <c r="AQ4481" s="149" t="s">
        <v>275</v>
      </c>
      <c r="AR4481" s="158">
        <v>1</v>
      </c>
      <c r="AS4481" s="149" t="s">
        <v>275</v>
      </c>
      <c r="AT4481" s="149" t="s">
        <v>276</v>
      </c>
      <c r="AU4481" s="161">
        <v>1</v>
      </c>
      <c r="AV4481" s="159">
        <v>4987.07</v>
      </c>
      <c r="AW4481" s="159">
        <v>199.48</v>
      </c>
      <c r="AX4481" s="149" t="s">
        <v>274</v>
      </c>
      <c r="AY4481" s="159">
        <v>51.38</v>
      </c>
      <c r="AZ4481" s="159">
        <v>51.38</v>
      </c>
      <c r="BA4481" s="159">
        <v>205.52</v>
      </c>
      <c r="BB4481" s="159">
        <v>3297.46</v>
      </c>
      <c r="BC4481" s="162" t="s">
        <v>274</v>
      </c>
      <c r="BD4481" s="162">
        <v>0</v>
      </c>
      <c r="BE4481" s="159">
        <v>1689.61</v>
      </c>
      <c r="BF4481" s="159">
        <v>1689.61</v>
      </c>
      <c r="BG4481" s="159">
        <v>4987.07</v>
      </c>
    </row>
    <row r="4482" ht="28.05" customHeight="1" spans="1:59">
      <c r="A4482" s="149"/>
      <c r="B4482" s="149"/>
      <c r="C4482" s="149"/>
      <c r="D4482" s="149" t="s">
        <v>3726</v>
      </c>
      <c r="E4482" s="340" t="s">
        <v>19310</v>
      </c>
      <c r="F4482" s="149" t="s">
        <v>3726</v>
      </c>
      <c r="G4482" s="149" t="s">
        <v>19311</v>
      </c>
      <c r="H4482" s="149" t="s">
        <v>3818</v>
      </c>
      <c r="I4482" s="149" t="s">
        <v>19298</v>
      </c>
      <c r="J4482" s="149" t="s">
        <v>19312</v>
      </c>
      <c r="K4482" s="149"/>
      <c r="L4482" s="149" t="s">
        <v>287</v>
      </c>
      <c r="M4482" s="149"/>
      <c r="N4482" s="149" t="s">
        <v>263</v>
      </c>
      <c r="O4482" s="149" t="s">
        <v>214</v>
      </c>
      <c r="P4482" s="149" t="s">
        <v>53</v>
      </c>
      <c r="Q4482" s="149"/>
      <c r="R4482" s="149" t="s">
        <v>3921</v>
      </c>
      <c r="S4482" s="149" t="s">
        <v>174</v>
      </c>
      <c r="T4482" s="149" t="s">
        <v>3809</v>
      </c>
      <c r="U4482" s="149" t="s">
        <v>267</v>
      </c>
      <c r="V4482" s="149"/>
      <c r="W4482" s="149"/>
      <c r="X4482" s="149" t="s">
        <v>336</v>
      </c>
      <c r="Y4482" s="149"/>
      <c r="Z4482" s="149"/>
      <c r="AA4482" s="149"/>
      <c r="AB4482" s="149" t="s">
        <v>269</v>
      </c>
      <c r="AC4482" s="149" t="s">
        <v>270</v>
      </c>
      <c r="AD4482" s="149" t="s">
        <v>3809</v>
      </c>
      <c r="AE4482" s="149" t="s">
        <v>271</v>
      </c>
      <c r="AF4482" s="149"/>
      <c r="AG4482" s="149" t="s">
        <v>1098</v>
      </c>
      <c r="AH4482" s="149" t="s">
        <v>273</v>
      </c>
      <c r="AI4482" s="158">
        <v>56</v>
      </c>
      <c r="AJ4482" s="149"/>
      <c r="AK4482" s="159" t="s">
        <v>274</v>
      </c>
      <c r="AL4482" s="159" t="s">
        <v>274</v>
      </c>
      <c r="AM4482" s="149" t="s">
        <v>274</v>
      </c>
      <c r="AN4482" s="160">
        <v>4</v>
      </c>
      <c r="AO4482" s="149"/>
      <c r="AP4482" s="149" t="s">
        <v>274</v>
      </c>
      <c r="AQ4482" s="149" t="s">
        <v>275</v>
      </c>
      <c r="AR4482" s="158">
        <v>1</v>
      </c>
      <c r="AS4482" s="149" t="s">
        <v>275</v>
      </c>
      <c r="AT4482" s="149" t="s">
        <v>276</v>
      </c>
      <c r="AU4482" s="161">
        <v>1</v>
      </c>
      <c r="AV4482" s="159">
        <v>23008.85</v>
      </c>
      <c r="AW4482" s="159">
        <v>920.35</v>
      </c>
      <c r="AX4482" s="149" t="s">
        <v>274</v>
      </c>
      <c r="AY4482" s="159">
        <v>230.09</v>
      </c>
      <c r="AZ4482" s="159">
        <v>230.09</v>
      </c>
      <c r="BA4482" s="159">
        <v>920.36</v>
      </c>
      <c r="BB4482" s="159">
        <v>12885.04</v>
      </c>
      <c r="BC4482" s="162" t="s">
        <v>274</v>
      </c>
      <c r="BD4482" s="162">
        <v>0</v>
      </c>
      <c r="BE4482" s="159">
        <v>10123.81</v>
      </c>
      <c r="BF4482" s="159">
        <v>10123.81</v>
      </c>
      <c r="BG4482" s="159">
        <v>23008.85</v>
      </c>
    </row>
    <row r="4483" ht="28.05" customHeight="1" spans="1:59">
      <c r="A4483" s="149"/>
      <c r="B4483" s="149"/>
      <c r="C4483" s="149"/>
      <c r="D4483" s="149" t="s">
        <v>3726</v>
      </c>
      <c r="E4483" s="340" t="s">
        <v>19313</v>
      </c>
      <c r="F4483" s="149" t="s">
        <v>3726</v>
      </c>
      <c r="G4483" s="149" t="s">
        <v>19314</v>
      </c>
      <c r="H4483" s="149" t="s">
        <v>19280</v>
      </c>
      <c r="I4483" s="149" t="s">
        <v>19315</v>
      </c>
      <c r="J4483" s="149" t="s">
        <v>19316</v>
      </c>
      <c r="K4483" s="149"/>
      <c r="L4483" s="149" t="s">
        <v>262</v>
      </c>
      <c r="M4483" s="149"/>
      <c r="N4483" s="149" t="s">
        <v>263</v>
      </c>
      <c r="O4483" s="149" t="s">
        <v>214</v>
      </c>
      <c r="P4483" s="149" t="s">
        <v>53</v>
      </c>
      <c r="Q4483" s="149"/>
      <c r="R4483" s="149" t="s">
        <v>18953</v>
      </c>
      <c r="S4483" s="149" t="s">
        <v>19283</v>
      </c>
      <c r="T4483" s="149" t="s">
        <v>19222</v>
      </c>
      <c r="U4483" s="149" t="s">
        <v>267</v>
      </c>
      <c r="V4483" s="149"/>
      <c r="W4483" s="149"/>
      <c r="X4483" s="149" t="s">
        <v>336</v>
      </c>
      <c r="Y4483" s="149"/>
      <c r="Z4483" s="149"/>
      <c r="AA4483" s="149"/>
      <c r="AB4483" s="149" t="s">
        <v>269</v>
      </c>
      <c r="AC4483" s="149" t="s">
        <v>270</v>
      </c>
      <c r="AD4483" s="149" t="s">
        <v>19222</v>
      </c>
      <c r="AE4483" s="149" t="s">
        <v>271</v>
      </c>
      <c r="AF4483" s="149"/>
      <c r="AG4483" s="149" t="s">
        <v>1098</v>
      </c>
      <c r="AH4483" s="149" t="s">
        <v>273</v>
      </c>
      <c r="AI4483" s="158">
        <v>11</v>
      </c>
      <c r="AJ4483" s="149"/>
      <c r="AK4483" s="159" t="s">
        <v>274</v>
      </c>
      <c r="AL4483" s="159" t="s">
        <v>274</v>
      </c>
      <c r="AM4483" s="149" t="s">
        <v>274</v>
      </c>
      <c r="AN4483" s="160">
        <v>4</v>
      </c>
      <c r="AO4483" s="149"/>
      <c r="AP4483" s="149" t="s">
        <v>274</v>
      </c>
      <c r="AQ4483" s="149" t="s">
        <v>275</v>
      </c>
      <c r="AR4483" s="158">
        <v>1</v>
      </c>
      <c r="AS4483" s="149" t="s">
        <v>275</v>
      </c>
      <c r="AT4483" s="149" t="s">
        <v>276</v>
      </c>
      <c r="AU4483" s="161">
        <v>1</v>
      </c>
      <c r="AV4483" s="159">
        <v>3982.3</v>
      </c>
      <c r="AW4483" s="159">
        <v>159.29</v>
      </c>
      <c r="AX4483" s="149" t="s">
        <v>274</v>
      </c>
      <c r="AY4483" s="159">
        <v>39.82</v>
      </c>
      <c r="AZ4483" s="159">
        <v>39.82</v>
      </c>
      <c r="BA4483" s="159">
        <v>159.28</v>
      </c>
      <c r="BB4483" s="159">
        <v>438.02</v>
      </c>
      <c r="BC4483" s="162" t="s">
        <v>274</v>
      </c>
      <c r="BD4483" s="162">
        <v>0</v>
      </c>
      <c r="BE4483" s="159">
        <v>3544.28</v>
      </c>
      <c r="BF4483" s="159">
        <v>3544.28</v>
      </c>
      <c r="BG4483" s="159">
        <v>3982.3</v>
      </c>
    </row>
    <row r="4484" ht="28.05" customHeight="1" spans="1:59">
      <c r="A4484" s="149"/>
      <c r="B4484" s="149"/>
      <c r="C4484" s="149"/>
      <c r="D4484" s="149" t="s">
        <v>3726</v>
      </c>
      <c r="E4484" s="340" t="s">
        <v>19317</v>
      </c>
      <c r="F4484" s="149" t="s">
        <v>3726</v>
      </c>
      <c r="G4484" s="149" t="s">
        <v>19318</v>
      </c>
      <c r="H4484" s="149" t="s">
        <v>10732</v>
      </c>
      <c r="I4484" s="149" t="s">
        <v>19182</v>
      </c>
      <c r="J4484" s="149" t="s">
        <v>19319</v>
      </c>
      <c r="K4484" s="149"/>
      <c r="L4484" s="149" t="s">
        <v>287</v>
      </c>
      <c r="M4484" s="149"/>
      <c r="N4484" s="149" t="s">
        <v>263</v>
      </c>
      <c r="O4484" s="149" t="s">
        <v>214</v>
      </c>
      <c r="P4484" s="149" t="s">
        <v>53</v>
      </c>
      <c r="Q4484" s="149"/>
      <c r="R4484" s="149" t="s">
        <v>3952</v>
      </c>
      <c r="S4484" s="149" t="s">
        <v>5890</v>
      </c>
      <c r="T4484" s="149" t="s">
        <v>3699</v>
      </c>
      <c r="U4484" s="149" t="s">
        <v>267</v>
      </c>
      <c r="V4484" s="149"/>
      <c r="W4484" s="149"/>
      <c r="X4484" s="149" t="s">
        <v>336</v>
      </c>
      <c r="Y4484" s="149"/>
      <c r="Z4484" s="149"/>
      <c r="AA4484" s="149"/>
      <c r="AB4484" s="149" t="s">
        <v>269</v>
      </c>
      <c r="AC4484" s="149" t="s">
        <v>270</v>
      </c>
      <c r="AD4484" s="149" t="s">
        <v>3699</v>
      </c>
      <c r="AE4484" s="149" t="s">
        <v>271</v>
      </c>
      <c r="AF4484" s="149"/>
      <c r="AG4484" s="149" t="s">
        <v>1098</v>
      </c>
      <c r="AH4484" s="149" t="s">
        <v>273</v>
      </c>
      <c r="AI4484" s="158">
        <v>67</v>
      </c>
      <c r="AJ4484" s="149"/>
      <c r="AK4484" s="159" t="s">
        <v>274</v>
      </c>
      <c r="AL4484" s="159" t="s">
        <v>274</v>
      </c>
      <c r="AM4484" s="149" t="s">
        <v>274</v>
      </c>
      <c r="AN4484" s="160">
        <v>4</v>
      </c>
      <c r="AO4484" s="149"/>
      <c r="AP4484" s="149" t="s">
        <v>274</v>
      </c>
      <c r="AQ4484" s="149" t="s">
        <v>275</v>
      </c>
      <c r="AR4484" s="158">
        <v>1</v>
      </c>
      <c r="AS4484" s="149" t="s">
        <v>275</v>
      </c>
      <c r="AT4484" s="149" t="s">
        <v>276</v>
      </c>
      <c r="AU4484" s="161">
        <v>1</v>
      </c>
      <c r="AV4484" s="159">
        <v>4987.07</v>
      </c>
      <c r="AW4484" s="159">
        <v>199.48</v>
      </c>
      <c r="AX4484" s="149" t="s">
        <v>274</v>
      </c>
      <c r="AY4484" s="159">
        <v>51.38</v>
      </c>
      <c r="AZ4484" s="159">
        <v>51.38</v>
      </c>
      <c r="BA4484" s="159">
        <v>205.52</v>
      </c>
      <c r="BB4484" s="159">
        <v>3297.46</v>
      </c>
      <c r="BC4484" s="162" t="s">
        <v>274</v>
      </c>
      <c r="BD4484" s="162">
        <v>0</v>
      </c>
      <c r="BE4484" s="159">
        <v>1689.61</v>
      </c>
      <c r="BF4484" s="159">
        <v>1689.61</v>
      </c>
      <c r="BG4484" s="159">
        <v>4987.07</v>
      </c>
    </row>
    <row r="4485" ht="28.05" customHeight="1" spans="1:59">
      <c r="A4485" s="149"/>
      <c r="B4485" s="149"/>
      <c r="C4485" s="149"/>
      <c r="D4485" s="149" t="s">
        <v>3726</v>
      </c>
      <c r="E4485" s="340" t="s">
        <v>19320</v>
      </c>
      <c r="F4485" s="149" t="s">
        <v>3726</v>
      </c>
      <c r="G4485" s="149" t="s">
        <v>19321</v>
      </c>
      <c r="H4485" s="149" t="s">
        <v>19280</v>
      </c>
      <c r="I4485" s="149" t="s">
        <v>19315</v>
      </c>
      <c r="J4485" s="149" t="s">
        <v>19322</v>
      </c>
      <c r="K4485" s="149"/>
      <c r="L4485" s="149" t="s">
        <v>262</v>
      </c>
      <c r="M4485" s="149"/>
      <c r="N4485" s="149" t="s">
        <v>263</v>
      </c>
      <c r="O4485" s="149" t="s">
        <v>214</v>
      </c>
      <c r="P4485" s="149" t="s">
        <v>53</v>
      </c>
      <c r="Q4485" s="149"/>
      <c r="R4485" s="149" t="s">
        <v>18953</v>
      </c>
      <c r="S4485" s="149" t="s">
        <v>19283</v>
      </c>
      <c r="T4485" s="149" t="s">
        <v>19222</v>
      </c>
      <c r="U4485" s="149" t="s">
        <v>267</v>
      </c>
      <c r="V4485" s="149"/>
      <c r="W4485" s="149"/>
      <c r="X4485" s="149" t="s">
        <v>336</v>
      </c>
      <c r="Y4485" s="149"/>
      <c r="Z4485" s="149"/>
      <c r="AA4485" s="149"/>
      <c r="AB4485" s="149" t="s">
        <v>269</v>
      </c>
      <c r="AC4485" s="149" t="s">
        <v>270</v>
      </c>
      <c r="AD4485" s="149" t="s">
        <v>19222</v>
      </c>
      <c r="AE4485" s="149" t="s">
        <v>271</v>
      </c>
      <c r="AF4485" s="149"/>
      <c r="AG4485" s="149" t="s">
        <v>1098</v>
      </c>
      <c r="AH4485" s="149" t="s">
        <v>273</v>
      </c>
      <c r="AI4485" s="158">
        <v>11</v>
      </c>
      <c r="AJ4485" s="149"/>
      <c r="AK4485" s="159" t="s">
        <v>274</v>
      </c>
      <c r="AL4485" s="159" t="s">
        <v>274</v>
      </c>
      <c r="AM4485" s="149" t="s">
        <v>274</v>
      </c>
      <c r="AN4485" s="160">
        <v>4</v>
      </c>
      <c r="AO4485" s="149"/>
      <c r="AP4485" s="149" t="s">
        <v>274</v>
      </c>
      <c r="AQ4485" s="149" t="s">
        <v>275</v>
      </c>
      <c r="AR4485" s="158">
        <v>1</v>
      </c>
      <c r="AS4485" s="149" t="s">
        <v>275</v>
      </c>
      <c r="AT4485" s="149" t="s">
        <v>276</v>
      </c>
      <c r="AU4485" s="161">
        <v>1</v>
      </c>
      <c r="AV4485" s="159">
        <v>3982.3</v>
      </c>
      <c r="AW4485" s="159">
        <v>159.29</v>
      </c>
      <c r="AX4485" s="149" t="s">
        <v>274</v>
      </c>
      <c r="AY4485" s="159">
        <v>39.82</v>
      </c>
      <c r="AZ4485" s="159">
        <v>39.82</v>
      </c>
      <c r="BA4485" s="159">
        <v>159.28</v>
      </c>
      <c r="BB4485" s="159">
        <v>438.02</v>
      </c>
      <c r="BC4485" s="162" t="s">
        <v>274</v>
      </c>
      <c r="BD4485" s="162">
        <v>0</v>
      </c>
      <c r="BE4485" s="159">
        <v>3544.28</v>
      </c>
      <c r="BF4485" s="159">
        <v>3544.28</v>
      </c>
      <c r="BG4485" s="159">
        <v>3982.3</v>
      </c>
    </row>
    <row r="4486" ht="28.05" customHeight="1" spans="1:59">
      <c r="A4486" s="149"/>
      <c r="B4486" s="149"/>
      <c r="C4486" s="149"/>
      <c r="D4486" s="149" t="s">
        <v>3726</v>
      </c>
      <c r="E4486" s="340" t="s">
        <v>19323</v>
      </c>
      <c r="F4486" s="149" t="s">
        <v>3726</v>
      </c>
      <c r="G4486" s="149" t="s">
        <v>19324</v>
      </c>
      <c r="H4486" s="149" t="s">
        <v>3818</v>
      </c>
      <c r="I4486" s="149" t="s">
        <v>19325</v>
      </c>
      <c r="J4486" s="149" t="s">
        <v>19326</v>
      </c>
      <c r="K4486" s="149"/>
      <c r="L4486" s="149" t="s">
        <v>287</v>
      </c>
      <c r="M4486" s="149"/>
      <c r="N4486" s="149" t="s">
        <v>263</v>
      </c>
      <c r="O4486" s="149" t="s">
        <v>214</v>
      </c>
      <c r="P4486" s="149" t="s">
        <v>53</v>
      </c>
      <c r="Q4486" s="149"/>
      <c r="R4486" s="149" t="s">
        <v>2512</v>
      </c>
      <c r="S4486" s="149" t="s">
        <v>174</v>
      </c>
      <c r="T4486" s="149" t="s">
        <v>3809</v>
      </c>
      <c r="U4486" s="149" t="s">
        <v>267</v>
      </c>
      <c r="V4486" s="149"/>
      <c r="W4486" s="149"/>
      <c r="X4486" s="149" t="s">
        <v>336</v>
      </c>
      <c r="Y4486" s="149"/>
      <c r="Z4486" s="149"/>
      <c r="AA4486" s="149"/>
      <c r="AB4486" s="149" t="s">
        <v>269</v>
      </c>
      <c r="AC4486" s="149" t="s">
        <v>270</v>
      </c>
      <c r="AD4486" s="149" t="s">
        <v>3809</v>
      </c>
      <c r="AE4486" s="149" t="s">
        <v>271</v>
      </c>
      <c r="AF4486" s="149"/>
      <c r="AG4486" s="149" t="s">
        <v>1098</v>
      </c>
      <c r="AH4486" s="149" t="s">
        <v>273</v>
      </c>
      <c r="AI4486" s="158">
        <v>56</v>
      </c>
      <c r="AJ4486" s="149"/>
      <c r="AK4486" s="159" t="s">
        <v>274</v>
      </c>
      <c r="AL4486" s="159" t="s">
        <v>274</v>
      </c>
      <c r="AM4486" s="149" t="s">
        <v>274</v>
      </c>
      <c r="AN4486" s="160">
        <v>4</v>
      </c>
      <c r="AO4486" s="149"/>
      <c r="AP4486" s="149" t="s">
        <v>274</v>
      </c>
      <c r="AQ4486" s="149" t="s">
        <v>275</v>
      </c>
      <c r="AR4486" s="158">
        <v>1</v>
      </c>
      <c r="AS4486" s="149" t="s">
        <v>275</v>
      </c>
      <c r="AT4486" s="149" t="s">
        <v>276</v>
      </c>
      <c r="AU4486" s="161">
        <v>1</v>
      </c>
      <c r="AV4486" s="159">
        <v>9734.51</v>
      </c>
      <c r="AW4486" s="159">
        <v>389.38</v>
      </c>
      <c r="AX4486" s="149" t="s">
        <v>274</v>
      </c>
      <c r="AY4486" s="159">
        <v>97.34</v>
      </c>
      <c r="AZ4486" s="159">
        <v>97.34</v>
      </c>
      <c r="BA4486" s="159">
        <v>389.36</v>
      </c>
      <c r="BB4486" s="159">
        <v>5451.56</v>
      </c>
      <c r="BC4486" s="162" t="s">
        <v>274</v>
      </c>
      <c r="BD4486" s="162">
        <v>0</v>
      </c>
      <c r="BE4486" s="159">
        <v>4282.95</v>
      </c>
      <c r="BF4486" s="159">
        <v>4282.95</v>
      </c>
      <c r="BG4486" s="159">
        <v>9734.51</v>
      </c>
    </row>
    <row r="4487" ht="28.05" customHeight="1" spans="1:59">
      <c r="A4487" s="149"/>
      <c r="B4487" s="149"/>
      <c r="C4487" s="149"/>
      <c r="D4487" s="149" t="s">
        <v>3726</v>
      </c>
      <c r="E4487" s="340" t="s">
        <v>19327</v>
      </c>
      <c r="F4487" s="149" t="s">
        <v>3726</v>
      </c>
      <c r="G4487" s="149" t="s">
        <v>19328</v>
      </c>
      <c r="H4487" s="149" t="s">
        <v>10732</v>
      </c>
      <c r="I4487" s="149" t="s">
        <v>19182</v>
      </c>
      <c r="J4487" s="149" t="s">
        <v>19329</v>
      </c>
      <c r="K4487" s="149"/>
      <c r="L4487" s="149" t="s">
        <v>287</v>
      </c>
      <c r="M4487" s="149"/>
      <c r="N4487" s="149" t="s">
        <v>263</v>
      </c>
      <c r="O4487" s="149" t="s">
        <v>214</v>
      </c>
      <c r="P4487" s="149" t="s">
        <v>53</v>
      </c>
      <c r="Q4487" s="149"/>
      <c r="R4487" s="149" t="s">
        <v>3952</v>
      </c>
      <c r="S4487" s="149" t="s">
        <v>5890</v>
      </c>
      <c r="T4487" s="149" t="s">
        <v>3699</v>
      </c>
      <c r="U4487" s="149" t="s">
        <v>267</v>
      </c>
      <c r="V4487" s="149"/>
      <c r="W4487" s="149"/>
      <c r="X4487" s="149" t="s">
        <v>336</v>
      </c>
      <c r="Y4487" s="149"/>
      <c r="Z4487" s="149"/>
      <c r="AA4487" s="149"/>
      <c r="AB4487" s="149" t="s">
        <v>269</v>
      </c>
      <c r="AC4487" s="149" t="s">
        <v>270</v>
      </c>
      <c r="AD4487" s="149" t="s">
        <v>3699</v>
      </c>
      <c r="AE4487" s="149" t="s">
        <v>271</v>
      </c>
      <c r="AF4487" s="149"/>
      <c r="AG4487" s="149" t="s">
        <v>1098</v>
      </c>
      <c r="AH4487" s="149" t="s">
        <v>273</v>
      </c>
      <c r="AI4487" s="158">
        <v>67</v>
      </c>
      <c r="AJ4487" s="149"/>
      <c r="AK4487" s="159" t="s">
        <v>274</v>
      </c>
      <c r="AL4487" s="159" t="s">
        <v>274</v>
      </c>
      <c r="AM4487" s="149" t="s">
        <v>274</v>
      </c>
      <c r="AN4487" s="160">
        <v>4</v>
      </c>
      <c r="AO4487" s="149"/>
      <c r="AP4487" s="149" t="s">
        <v>274</v>
      </c>
      <c r="AQ4487" s="149" t="s">
        <v>275</v>
      </c>
      <c r="AR4487" s="158">
        <v>1</v>
      </c>
      <c r="AS4487" s="149" t="s">
        <v>275</v>
      </c>
      <c r="AT4487" s="149" t="s">
        <v>276</v>
      </c>
      <c r="AU4487" s="161">
        <v>1</v>
      </c>
      <c r="AV4487" s="159">
        <v>4987.07</v>
      </c>
      <c r="AW4487" s="159">
        <v>199.48</v>
      </c>
      <c r="AX4487" s="149" t="s">
        <v>274</v>
      </c>
      <c r="AY4487" s="159">
        <v>51.38</v>
      </c>
      <c r="AZ4487" s="159">
        <v>51.38</v>
      </c>
      <c r="BA4487" s="159">
        <v>205.52</v>
      </c>
      <c r="BB4487" s="159">
        <v>3297.46</v>
      </c>
      <c r="BC4487" s="162" t="s">
        <v>274</v>
      </c>
      <c r="BD4487" s="162">
        <v>0</v>
      </c>
      <c r="BE4487" s="159">
        <v>1689.61</v>
      </c>
      <c r="BF4487" s="159">
        <v>1689.61</v>
      </c>
      <c r="BG4487" s="159">
        <v>4987.07</v>
      </c>
    </row>
    <row r="4488" ht="28.05" customHeight="1" spans="1:59">
      <c r="A4488" s="149"/>
      <c r="B4488" s="149"/>
      <c r="C4488" s="149"/>
      <c r="D4488" s="149" t="s">
        <v>3726</v>
      </c>
      <c r="E4488" s="340" t="s">
        <v>19330</v>
      </c>
      <c r="F4488" s="149" t="s">
        <v>3726</v>
      </c>
      <c r="G4488" s="149" t="s">
        <v>19331</v>
      </c>
      <c r="H4488" s="149" t="s">
        <v>19305</v>
      </c>
      <c r="I4488" s="149" t="s">
        <v>7726</v>
      </c>
      <c r="J4488" s="149" t="s">
        <v>19332</v>
      </c>
      <c r="K4488" s="149"/>
      <c r="L4488" s="149" t="s">
        <v>287</v>
      </c>
      <c r="M4488" s="149"/>
      <c r="N4488" s="149" t="s">
        <v>263</v>
      </c>
      <c r="O4488" s="149" t="s">
        <v>214</v>
      </c>
      <c r="P4488" s="149" t="s">
        <v>53</v>
      </c>
      <c r="Q4488" s="149"/>
      <c r="R4488" s="149" t="s">
        <v>18897</v>
      </c>
      <c r="S4488" s="149" t="s">
        <v>4928</v>
      </c>
      <c r="T4488" s="149" t="s">
        <v>18750</v>
      </c>
      <c r="U4488" s="149" t="s">
        <v>267</v>
      </c>
      <c r="V4488" s="149"/>
      <c r="W4488" s="149"/>
      <c r="X4488" s="149" t="s">
        <v>268</v>
      </c>
      <c r="Y4488" s="149"/>
      <c r="Z4488" s="149"/>
      <c r="AA4488" s="149"/>
      <c r="AB4488" s="149" t="s">
        <v>269</v>
      </c>
      <c r="AC4488" s="149" t="s">
        <v>270</v>
      </c>
      <c r="AD4488" s="149" t="s">
        <v>18750</v>
      </c>
      <c r="AE4488" s="149" t="s">
        <v>271</v>
      </c>
      <c r="AF4488" s="149"/>
      <c r="AG4488" s="149" t="s">
        <v>1098</v>
      </c>
      <c r="AH4488" s="149" t="s">
        <v>273</v>
      </c>
      <c r="AI4488" s="158">
        <v>90</v>
      </c>
      <c r="AJ4488" s="149"/>
      <c r="AK4488" s="159" t="s">
        <v>274</v>
      </c>
      <c r="AL4488" s="159" t="s">
        <v>274</v>
      </c>
      <c r="AM4488" s="149" t="s">
        <v>274</v>
      </c>
      <c r="AN4488" s="160">
        <v>4</v>
      </c>
      <c r="AO4488" s="149"/>
      <c r="AP4488" s="149" t="s">
        <v>274</v>
      </c>
      <c r="AQ4488" s="149" t="s">
        <v>275</v>
      </c>
      <c r="AR4488" s="158">
        <v>1</v>
      </c>
      <c r="AS4488" s="149" t="s">
        <v>275</v>
      </c>
      <c r="AT4488" s="149" t="s">
        <v>276</v>
      </c>
      <c r="AU4488" s="161">
        <v>1</v>
      </c>
      <c r="AV4488" s="159">
        <v>2586.21</v>
      </c>
      <c r="AW4488" s="159">
        <v>103.45</v>
      </c>
      <c r="AX4488" s="149" t="s">
        <v>274</v>
      </c>
      <c r="AY4488" s="159">
        <v>28.46</v>
      </c>
      <c r="AZ4488" s="159">
        <v>28.46</v>
      </c>
      <c r="BA4488" s="159">
        <v>113.87</v>
      </c>
      <c r="BB4488" s="159">
        <v>2311.97</v>
      </c>
      <c r="BC4488" s="162" t="s">
        <v>274</v>
      </c>
      <c r="BD4488" s="162">
        <v>0</v>
      </c>
      <c r="BE4488" s="159">
        <v>274.24</v>
      </c>
      <c r="BF4488" s="159">
        <v>274.24</v>
      </c>
      <c r="BG4488" s="159">
        <v>2586.21</v>
      </c>
    </row>
    <row r="4489" ht="28.05" customHeight="1" spans="1:59">
      <c r="A4489" s="149"/>
      <c r="B4489" s="149"/>
      <c r="C4489" s="149"/>
      <c r="D4489" s="149" t="s">
        <v>3726</v>
      </c>
      <c r="E4489" s="340" t="s">
        <v>19333</v>
      </c>
      <c r="F4489" s="149" t="s">
        <v>3726</v>
      </c>
      <c r="G4489" s="149" t="s">
        <v>19334</v>
      </c>
      <c r="H4489" s="149" t="s">
        <v>19305</v>
      </c>
      <c r="I4489" s="149" t="s">
        <v>7726</v>
      </c>
      <c r="J4489" s="149" t="s">
        <v>19335</v>
      </c>
      <c r="K4489" s="149"/>
      <c r="L4489" s="149" t="s">
        <v>287</v>
      </c>
      <c r="M4489" s="149"/>
      <c r="N4489" s="149" t="s">
        <v>263</v>
      </c>
      <c r="O4489" s="149" t="s">
        <v>214</v>
      </c>
      <c r="P4489" s="149" t="s">
        <v>53</v>
      </c>
      <c r="Q4489" s="149"/>
      <c r="R4489" s="149" t="s">
        <v>18897</v>
      </c>
      <c r="S4489" s="149" t="s">
        <v>4928</v>
      </c>
      <c r="T4489" s="149" t="s">
        <v>18750</v>
      </c>
      <c r="U4489" s="149" t="s">
        <v>267</v>
      </c>
      <c r="V4489" s="149"/>
      <c r="W4489" s="149"/>
      <c r="X4489" s="149" t="s">
        <v>268</v>
      </c>
      <c r="Y4489" s="149"/>
      <c r="Z4489" s="149"/>
      <c r="AA4489" s="149"/>
      <c r="AB4489" s="149" t="s">
        <v>269</v>
      </c>
      <c r="AC4489" s="149" t="s">
        <v>270</v>
      </c>
      <c r="AD4489" s="149" t="s">
        <v>18750</v>
      </c>
      <c r="AE4489" s="149" t="s">
        <v>271</v>
      </c>
      <c r="AF4489" s="149"/>
      <c r="AG4489" s="149" t="s">
        <v>1098</v>
      </c>
      <c r="AH4489" s="149" t="s">
        <v>273</v>
      </c>
      <c r="AI4489" s="158">
        <v>90</v>
      </c>
      <c r="AJ4489" s="149"/>
      <c r="AK4489" s="159" t="s">
        <v>274</v>
      </c>
      <c r="AL4489" s="159" t="s">
        <v>274</v>
      </c>
      <c r="AM4489" s="149" t="s">
        <v>274</v>
      </c>
      <c r="AN4489" s="160">
        <v>4</v>
      </c>
      <c r="AO4489" s="149"/>
      <c r="AP4489" s="149" t="s">
        <v>274</v>
      </c>
      <c r="AQ4489" s="149" t="s">
        <v>275</v>
      </c>
      <c r="AR4489" s="158">
        <v>1</v>
      </c>
      <c r="AS4489" s="149" t="s">
        <v>275</v>
      </c>
      <c r="AT4489" s="149" t="s">
        <v>276</v>
      </c>
      <c r="AU4489" s="161">
        <v>1</v>
      </c>
      <c r="AV4489" s="159">
        <v>2586.21</v>
      </c>
      <c r="AW4489" s="159">
        <v>103.45</v>
      </c>
      <c r="AX4489" s="149" t="s">
        <v>274</v>
      </c>
      <c r="AY4489" s="159">
        <v>28.46</v>
      </c>
      <c r="AZ4489" s="159">
        <v>28.46</v>
      </c>
      <c r="BA4489" s="159">
        <v>113.87</v>
      </c>
      <c r="BB4489" s="159">
        <v>2311.97</v>
      </c>
      <c r="BC4489" s="162" t="s">
        <v>274</v>
      </c>
      <c r="BD4489" s="162">
        <v>0</v>
      </c>
      <c r="BE4489" s="159">
        <v>274.24</v>
      </c>
      <c r="BF4489" s="159">
        <v>274.24</v>
      </c>
      <c r="BG4489" s="159">
        <v>2586.21</v>
      </c>
    </row>
    <row r="4490" ht="28.05" customHeight="1" spans="1:59">
      <c r="A4490" s="149"/>
      <c r="B4490" s="149"/>
      <c r="C4490" s="149"/>
      <c r="D4490" s="149" t="s">
        <v>3726</v>
      </c>
      <c r="E4490" s="340" t="s">
        <v>19336</v>
      </c>
      <c r="F4490" s="149" t="s">
        <v>3726</v>
      </c>
      <c r="G4490" s="149" t="s">
        <v>19337</v>
      </c>
      <c r="H4490" s="149" t="s">
        <v>3818</v>
      </c>
      <c r="I4490" s="149" t="s">
        <v>19325</v>
      </c>
      <c r="J4490" s="149" t="s">
        <v>19338</v>
      </c>
      <c r="K4490" s="149"/>
      <c r="L4490" s="149" t="s">
        <v>287</v>
      </c>
      <c r="M4490" s="149"/>
      <c r="N4490" s="149" t="s">
        <v>263</v>
      </c>
      <c r="O4490" s="149" t="s">
        <v>214</v>
      </c>
      <c r="P4490" s="149" t="s">
        <v>53</v>
      </c>
      <c r="Q4490" s="149"/>
      <c r="R4490" s="149" t="s">
        <v>2521</v>
      </c>
      <c r="S4490" s="149" t="s">
        <v>174</v>
      </c>
      <c r="T4490" s="149" t="s">
        <v>3809</v>
      </c>
      <c r="U4490" s="149" t="s">
        <v>267</v>
      </c>
      <c r="V4490" s="149"/>
      <c r="W4490" s="149"/>
      <c r="X4490" s="149" t="s">
        <v>336</v>
      </c>
      <c r="Y4490" s="149"/>
      <c r="Z4490" s="149"/>
      <c r="AA4490" s="149"/>
      <c r="AB4490" s="149" t="s">
        <v>269</v>
      </c>
      <c r="AC4490" s="149" t="s">
        <v>270</v>
      </c>
      <c r="AD4490" s="149" t="s">
        <v>3809</v>
      </c>
      <c r="AE4490" s="149" t="s">
        <v>271</v>
      </c>
      <c r="AF4490" s="149"/>
      <c r="AG4490" s="149" t="s">
        <v>1098</v>
      </c>
      <c r="AH4490" s="149" t="s">
        <v>273</v>
      </c>
      <c r="AI4490" s="158">
        <v>56</v>
      </c>
      <c r="AJ4490" s="149"/>
      <c r="AK4490" s="159" t="s">
        <v>274</v>
      </c>
      <c r="AL4490" s="159" t="s">
        <v>274</v>
      </c>
      <c r="AM4490" s="149" t="s">
        <v>274</v>
      </c>
      <c r="AN4490" s="160">
        <v>4</v>
      </c>
      <c r="AO4490" s="149"/>
      <c r="AP4490" s="149" t="s">
        <v>274</v>
      </c>
      <c r="AQ4490" s="149" t="s">
        <v>275</v>
      </c>
      <c r="AR4490" s="158">
        <v>1</v>
      </c>
      <c r="AS4490" s="149" t="s">
        <v>275</v>
      </c>
      <c r="AT4490" s="149" t="s">
        <v>276</v>
      </c>
      <c r="AU4490" s="161">
        <v>1</v>
      </c>
      <c r="AV4490" s="159">
        <v>9734.51</v>
      </c>
      <c r="AW4490" s="159">
        <v>389.38</v>
      </c>
      <c r="AX4490" s="149" t="s">
        <v>274</v>
      </c>
      <c r="AY4490" s="159">
        <v>97.34</v>
      </c>
      <c r="AZ4490" s="159">
        <v>97.34</v>
      </c>
      <c r="BA4490" s="159">
        <v>389.36</v>
      </c>
      <c r="BB4490" s="159">
        <v>5451.56</v>
      </c>
      <c r="BC4490" s="162" t="s">
        <v>274</v>
      </c>
      <c r="BD4490" s="162">
        <v>0</v>
      </c>
      <c r="BE4490" s="159">
        <v>4282.95</v>
      </c>
      <c r="BF4490" s="159">
        <v>4282.95</v>
      </c>
      <c r="BG4490" s="159">
        <v>9734.51</v>
      </c>
    </row>
    <row r="4491" ht="28.05" customHeight="1" spans="1:59">
      <c r="A4491" s="149"/>
      <c r="B4491" s="149"/>
      <c r="C4491" s="149"/>
      <c r="D4491" s="149" t="s">
        <v>3726</v>
      </c>
      <c r="E4491" s="340" t="s">
        <v>19339</v>
      </c>
      <c r="F4491" s="149" t="s">
        <v>3726</v>
      </c>
      <c r="G4491" s="149" t="s">
        <v>19340</v>
      </c>
      <c r="H4491" s="149" t="s">
        <v>18844</v>
      </c>
      <c r="I4491" s="149" t="s">
        <v>19341</v>
      </c>
      <c r="J4491" s="149" t="s">
        <v>19342</v>
      </c>
      <c r="K4491" s="149"/>
      <c r="L4491" s="149" t="s">
        <v>262</v>
      </c>
      <c r="M4491" s="149"/>
      <c r="N4491" s="149" t="s">
        <v>263</v>
      </c>
      <c r="O4491" s="149" t="s">
        <v>214</v>
      </c>
      <c r="P4491" s="149" t="s">
        <v>53</v>
      </c>
      <c r="Q4491" s="149"/>
      <c r="R4491" s="149" t="s">
        <v>3952</v>
      </c>
      <c r="S4491" s="149" t="s">
        <v>19343</v>
      </c>
      <c r="T4491" s="149" t="s">
        <v>19344</v>
      </c>
      <c r="U4491" s="149" t="s">
        <v>267</v>
      </c>
      <c r="V4491" s="149"/>
      <c r="W4491" s="149"/>
      <c r="X4491" s="149" t="s">
        <v>336</v>
      </c>
      <c r="Y4491" s="149"/>
      <c r="Z4491" s="149"/>
      <c r="AA4491" s="149"/>
      <c r="AB4491" s="149" t="s">
        <v>269</v>
      </c>
      <c r="AC4491" s="149" t="s">
        <v>270</v>
      </c>
      <c r="AD4491" s="149" t="s">
        <v>19344</v>
      </c>
      <c r="AE4491" s="149" t="s">
        <v>271</v>
      </c>
      <c r="AF4491" s="149"/>
      <c r="AG4491" s="149" t="s">
        <v>1098</v>
      </c>
      <c r="AH4491" s="149" t="s">
        <v>273</v>
      </c>
      <c r="AI4491" s="158">
        <v>11</v>
      </c>
      <c r="AJ4491" s="149"/>
      <c r="AK4491" s="159" t="s">
        <v>274</v>
      </c>
      <c r="AL4491" s="159" t="s">
        <v>274</v>
      </c>
      <c r="AM4491" s="149" t="s">
        <v>274</v>
      </c>
      <c r="AN4491" s="160">
        <v>4</v>
      </c>
      <c r="AO4491" s="149"/>
      <c r="AP4491" s="149" t="s">
        <v>274</v>
      </c>
      <c r="AQ4491" s="149" t="s">
        <v>275</v>
      </c>
      <c r="AR4491" s="158">
        <v>1</v>
      </c>
      <c r="AS4491" s="149" t="s">
        <v>275</v>
      </c>
      <c r="AT4491" s="149" t="s">
        <v>276</v>
      </c>
      <c r="AU4491" s="161">
        <v>1</v>
      </c>
      <c r="AV4491" s="159">
        <v>39823.01</v>
      </c>
      <c r="AW4491" s="159">
        <v>1592.92</v>
      </c>
      <c r="AX4491" s="149" t="s">
        <v>274</v>
      </c>
      <c r="AY4491" s="159">
        <v>398.23</v>
      </c>
      <c r="AZ4491" s="159">
        <v>398.23</v>
      </c>
      <c r="BA4491" s="159">
        <v>1592.92</v>
      </c>
      <c r="BB4491" s="159">
        <v>4380.53</v>
      </c>
      <c r="BC4491" s="162" t="s">
        <v>274</v>
      </c>
      <c r="BD4491" s="162">
        <v>0</v>
      </c>
      <c r="BE4491" s="159">
        <v>35442.48</v>
      </c>
      <c r="BF4491" s="159">
        <v>35442.48</v>
      </c>
      <c r="BG4491" s="159">
        <v>39823.01</v>
      </c>
    </row>
    <row r="4492" ht="28.05" customHeight="1" spans="1:59">
      <c r="A4492" s="149"/>
      <c r="B4492" s="149"/>
      <c r="C4492" s="149"/>
      <c r="D4492" s="149" t="s">
        <v>3726</v>
      </c>
      <c r="E4492" s="340" t="s">
        <v>19345</v>
      </c>
      <c r="F4492" s="149" t="s">
        <v>3726</v>
      </c>
      <c r="G4492" s="149" t="s">
        <v>19346</v>
      </c>
      <c r="H4492" s="149" t="s">
        <v>10732</v>
      </c>
      <c r="I4492" s="149" t="s">
        <v>19182</v>
      </c>
      <c r="J4492" s="149" t="s">
        <v>19347</v>
      </c>
      <c r="K4492" s="149"/>
      <c r="L4492" s="149" t="s">
        <v>287</v>
      </c>
      <c r="M4492" s="149"/>
      <c r="N4492" s="149" t="s">
        <v>263</v>
      </c>
      <c r="O4492" s="149" t="s">
        <v>214</v>
      </c>
      <c r="P4492" s="149" t="s">
        <v>53</v>
      </c>
      <c r="Q4492" s="149"/>
      <c r="R4492" s="149" t="s">
        <v>3952</v>
      </c>
      <c r="S4492" s="149" t="s">
        <v>5890</v>
      </c>
      <c r="T4492" s="149" t="s">
        <v>3699</v>
      </c>
      <c r="U4492" s="149" t="s">
        <v>267</v>
      </c>
      <c r="V4492" s="149"/>
      <c r="W4492" s="149"/>
      <c r="X4492" s="149" t="s">
        <v>336</v>
      </c>
      <c r="Y4492" s="149"/>
      <c r="Z4492" s="149"/>
      <c r="AA4492" s="149"/>
      <c r="AB4492" s="149" t="s">
        <v>269</v>
      </c>
      <c r="AC4492" s="149" t="s">
        <v>270</v>
      </c>
      <c r="AD4492" s="149" t="s">
        <v>3699</v>
      </c>
      <c r="AE4492" s="149" t="s">
        <v>271</v>
      </c>
      <c r="AF4492" s="149"/>
      <c r="AG4492" s="149" t="s">
        <v>1098</v>
      </c>
      <c r="AH4492" s="149" t="s">
        <v>273</v>
      </c>
      <c r="AI4492" s="158">
        <v>67</v>
      </c>
      <c r="AJ4492" s="149"/>
      <c r="AK4492" s="159" t="s">
        <v>274</v>
      </c>
      <c r="AL4492" s="159" t="s">
        <v>274</v>
      </c>
      <c r="AM4492" s="149" t="s">
        <v>274</v>
      </c>
      <c r="AN4492" s="160">
        <v>4</v>
      </c>
      <c r="AO4492" s="149"/>
      <c r="AP4492" s="149" t="s">
        <v>274</v>
      </c>
      <c r="AQ4492" s="149" t="s">
        <v>275</v>
      </c>
      <c r="AR4492" s="158">
        <v>1</v>
      </c>
      <c r="AS4492" s="149" t="s">
        <v>275</v>
      </c>
      <c r="AT4492" s="149" t="s">
        <v>276</v>
      </c>
      <c r="AU4492" s="161">
        <v>1</v>
      </c>
      <c r="AV4492" s="159">
        <v>4987.07</v>
      </c>
      <c r="AW4492" s="159">
        <v>199.48</v>
      </c>
      <c r="AX4492" s="149" t="s">
        <v>274</v>
      </c>
      <c r="AY4492" s="159">
        <v>51.38</v>
      </c>
      <c r="AZ4492" s="159">
        <v>51.38</v>
      </c>
      <c r="BA4492" s="159">
        <v>205.52</v>
      </c>
      <c r="BB4492" s="159">
        <v>3297.46</v>
      </c>
      <c r="BC4492" s="162" t="s">
        <v>274</v>
      </c>
      <c r="BD4492" s="162">
        <v>0</v>
      </c>
      <c r="BE4492" s="159">
        <v>1689.61</v>
      </c>
      <c r="BF4492" s="159">
        <v>1689.61</v>
      </c>
      <c r="BG4492" s="159">
        <v>4987.07</v>
      </c>
    </row>
    <row r="4493" ht="28.05" customHeight="1" spans="1:59">
      <c r="A4493" s="149"/>
      <c r="B4493" s="149"/>
      <c r="C4493" s="149"/>
      <c r="D4493" s="149" t="s">
        <v>3726</v>
      </c>
      <c r="E4493" s="340" t="s">
        <v>19348</v>
      </c>
      <c r="F4493" s="149" t="s">
        <v>3726</v>
      </c>
      <c r="G4493" s="149" t="s">
        <v>19349</v>
      </c>
      <c r="H4493" s="149" t="s">
        <v>19305</v>
      </c>
      <c r="I4493" s="149" t="s">
        <v>7726</v>
      </c>
      <c r="J4493" s="149" t="s">
        <v>19350</v>
      </c>
      <c r="K4493" s="149"/>
      <c r="L4493" s="149" t="s">
        <v>287</v>
      </c>
      <c r="M4493" s="149"/>
      <c r="N4493" s="149" t="s">
        <v>263</v>
      </c>
      <c r="O4493" s="149" t="s">
        <v>214</v>
      </c>
      <c r="P4493" s="149" t="s">
        <v>53</v>
      </c>
      <c r="Q4493" s="149"/>
      <c r="R4493" s="149" t="s">
        <v>18897</v>
      </c>
      <c r="S4493" s="149" t="s">
        <v>4928</v>
      </c>
      <c r="T4493" s="149" t="s">
        <v>18750</v>
      </c>
      <c r="U4493" s="149" t="s">
        <v>267</v>
      </c>
      <c r="V4493" s="149"/>
      <c r="W4493" s="149"/>
      <c r="X4493" s="149" t="s">
        <v>268</v>
      </c>
      <c r="Y4493" s="149"/>
      <c r="Z4493" s="149"/>
      <c r="AA4493" s="149"/>
      <c r="AB4493" s="149" t="s">
        <v>269</v>
      </c>
      <c r="AC4493" s="149" t="s">
        <v>270</v>
      </c>
      <c r="AD4493" s="149" t="s">
        <v>18750</v>
      </c>
      <c r="AE4493" s="149" t="s">
        <v>271</v>
      </c>
      <c r="AF4493" s="149"/>
      <c r="AG4493" s="149" t="s">
        <v>1098</v>
      </c>
      <c r="AH4493" s="149" t="s">
        <v>273</v>
      </c>
      <c r="AI4493" s="158">
        <v>90</v>
      </c>
      <c r="AJ4493" s="149"/>
      <c r="AK4493" s="159" t="s">
        <v>274</v>
      </c>
      <c r="AL4493" s="159" t="s">
        <v>274</v>
      </c>
      <c r="AM4493" s="149" t="s">
        <v>274</v>
      </c>
      <c r="AN4493" s="160">
        <v>4</v>
      </c>
      <c r="AO4493" s="149"/>
      <c r="AP4493" s="149" t="s">
        <v>274</v>
      </c>
      <c r="AQ4493" s="149" t="s">
        <v>275</v>
      </c>
      <c r="AR4493" s="158">
        <v>1</v>
      </c>
      <c r="AS4493" s="149" t="s">
        <v>275</v>
      </c>
      <c r="AT4493" s="149" t="s">
        <v>276</v>
      </c>
      <c r="AU4493" s="161">
        <v>1</v>
      </c>
      <c r="AV4493" s="159">
        <v>2586.21</v>
      </c>
      <c r="AW4493" s="159">
        <v>103.45</v>
      </c>
      <c r="AX4493" s="149" t="s">
        <v>274</v>
      </c>
      <c r="AY4493" s="159">
        <v>28.46</v>
      </c>
      <c r="AZ4493" s="159">
        <v>28.46</v>
      </c>
      <c r="BA4493" s="159">
        <v>113.87</v>
      </c>
      <c r="BB4493" s="159">
        <v>2311.97</v>
      </c>
      <c r="BC4493" s="162" t="s">
        <v>274</v>
      </c>
      <c r="BD4493" s="162">
        <v>0</v>
      </c>
      <c r="BE4493" s="159">
        <v>274.24</v>
      </c>
      <c r="BF4493" s="159">
        <v>274.24</v>
      </c>
      <c r="BG4493" s="159">
        <v>2586.21</v>
      </c>
    </row>
    <row r="4494" ht="28.05" customHeight="1" spans="1:59">
      <c r="A4494" s="149"/>
      <c r="B4494" s="149"/>
      <c r="C4494" s="149"/>
      <c r="D4494" s="149" t="s">
        <v>3726</v>
      </c>
      <c r="E4494" s="340" t="s">
        <v>19351</v>
      </c>
      <c r="F4494" s="149" t="s">
        <v>3726</v>
      </c>
      <c r="G4494" s="149" t="s">
        <v>19352</v>
      </c>
      <c r="H4494" s="149" t="s">
        <v>3818</v>
      </c>
      <c r="I4494" s="149" t="s">
        <v>19325</v>
      </c>
      <c r="J4494" s="149" t="s">
        <v>19353</v>
      </c>
      <c r="K4494" s="149"/>
      <c r="L4494" s="149" t="s">
        <v>287</v>
      </c>
      <c r="M4494" s="149"/>
      <c r="N4494" s="149" t="s">
        <v>263</v>
      </c>
      <c r="O4494" s="149" t="s">
        <v>214</v>
      </c>
      <c r="P4494" s="149" t="s">
        <v>53</v>
      </c>
      <c r="Q4494" s="149"/>
      <c r="R4494" s="149" t="s">
        <v>3952</v>
      </c>
      <c r="S4494" s="149" t="s">
        <v>174</v>
      </c>
      <c r="T4494" s="149" t="s">
        <v>3809</v>
      </c>
      <c r="U4494" s="149" t="s">
        <v>267</v>
      </c>
      <c r="V4494" s="149"/>
      <c r="W4494" s="149"/>
      <c r="X4494" s="149" t="s">
        <v>336</v>
      </c>
      <c r="Y4494" s="149"/>
      <c r="Z4494" s="149"/>
      <c r="AA4494" s="149"/>
      <c r="AB4494" s="149" t="s">
        <v>269</v>
      </c>
      <c r="AC4494" s="149" t="s">
        <v>270</v>
      </c>
      <c r="AD4494" s="149" t="s">
        <v>3809</v>
      </c>
      <c r="AE4494" s="149" t="s">
        <v>271</v>
      </c>
      <c r="AF4494" s="149"/>
      <c r="AG4494" s="149" t="s">
        <v>1098</v>
      </c>
      <c r="AH4494" s="149" t="s">
        <v>273</v>
      </c>
      <c r="AI4494" s="158">
        <v>56</v>
      </c>
      <c r="AJ4494" s="149"/>
      <c r="AK4494" s="159" t="s">
        <v>274</v>
      </c>
      <c r="AL4494" s="159" t="s">
        <v>274</v>
      </c>
      <c r="AM4494" s="149" t="s">
        <v>274</v>
      </c>
      <c r="AN4494" s="160">
        <v>4</v>
      </c>
      <c r="AO4494" s="149"/>
      <c r="AP4494" s="149" t="s">
        <v>274</v>
      </c>
      <c r="AQ4494" s="149" t="s">
        <v>275</v>
      </c>
      <c r="AR4494" s="158">
        <v>1</v>
      </c>
      <c r="AS4494" s="149" t="s">
        <v>275</v>
      </c>
      <c r="AT4494" s="149" t="s">
        <v>276</v>
      </c>
      <c r="AU4494" s="161">
        <v>1</v>
      </c>
      <c r="AV4494" s="159">
        <v>9734.51</v>
      </c>
      <c r="AW4494" s="159">
        <v>389.38</v>
      </c>
      <c r="AX4494" s="149" t="s">
        <v>274</v>
      </c>
      <c r="AY4494" s="159">
        <v>97.34</v>
      </c>
      <c r="AZ4494" s="159">
        <v>97.34</v>
      </c>
      <c r="BA4494" s="159">
        <v>389.36</v>
      </c>
      <c r="BB4494" s="159">
        <v>5451.56</v>
      </c>
      <c r="BC4494" s="162" t="s">
        <v>274</v>
      </c>
      <c r="BD4494" s="162">
        <v>0</v>
      </c>
      <c r="BE4494" s="159">
        <v>4282.95</v>
      </c>
      <c r="BF4494" s="159">
        <v>4282.95</v>
      </c>
      <c r="BG4494" s="159">
        <v>9734.51</v>
      </c>
    </row>
    <row r="4495" ht="28.05" customHeight="1" spans="1:59">
      <c r="A4495" s="149"/>
      <c r="B4495" s="149"/>
      <c r="C4495" s="149"/>
      <c r="D4495" s="149" t="s">
        <v>3726</v>
      </c>
      <c r="E4495" s="340" t="s">
        <v>19354</v>
      </c>
      <c r="F4495" s="149" t="s">
        <v>3726</v>
      </c>
      <c r="G4495" s="149" t="s">
        <v>19355</v>
      </c>
      <c r="H4495" s="149" t="s">
        <v>10732</v>
      </c>
      <c r="I4495" s="149" t="s">
        <v>19182</v>
      </c>
      <c r="J4495" s="149" t="s">
        <v>19356</v>
      </c>
      <c r="K4495" s="149"/>
      <c r="L4495" s="149" t="s">
        <v>287</v>
      </c>
      <c r="M4495" s="149"/>
      <c r="N4495" s="149" t="s">
        <v>263</v>
      </c>
      <c r="O4495" s="149" t="s">
        <v>214</v>
      </c>
      <c r="P4495" s="149" t="s">
        <v>53</v>
      </c>
      <c r="Q4495" s="149"/>
      <c r="R4495" s="149" t="s">
        <v>3952</v>
      </c>
      <c r="S4495" s="149" t="s">
        <v>5890</v>
      </c>
      <c r="T4495" s="149" t="s">
        <v>3699</v>
      </c>
      <c r="U4495" s="149" t="s">
        <v>267</v>
      </c>
      <c r="V4495" s="149"/>
      <c r="W4495" s="149"/>
      <c r="X4495" s="149" t="s">
        <v>336</v>
      </c>
      <c r="Y4495" s="149"/>
      <c r="Z4495" s="149"/>
      <c r="AA4495" s="149"/>
      <c r="AB4495" s="149" t="s">
        <v>269</v>
      </c>
      <c r="AC4495" s="149" t="s">
        <v>270</v>
      </c>
      <c r="AD4495" s="149" t="s">
        <v>3699</v>
      </c>
      <c r="AE4495" s="149" t="s">
        <v>271</v>
      </c>
      <c r="AF4495" s="149"/>
      <c r="AG4495" s="149" t="s">
        <v>1098</v>
      </c>
      <c r="AH4495" s="149" t="s">
        <v>273</v>
      </c>
      <c r="AI4495" s="158">
        <v>67</v>
      </c>
      <c r="AJ4495" s="149"/>
      <c r="AK4495" s="159" t="s">
        <v>274</v>
      </c>
      <c r="AL4495" s="159" t="s">
        <v>274</v>
      </c>
      <c r="AM4495" s="149" t="s">
        <v>274</v>
      </c>
      <c r="AN4495" s="160">
        <v>4</v>
      </c>
      <c r="AO4495" s="149"/>
      <c r="AP4495" s="149" t="s">
        <v>274</v>
      </c>
      <c r="AQ4495" s="149" t="s">
        <v>275</v>
      </c>
      <c r="AR4495" s="158">
        <v>1</v>
      </c>
      <c r="AS4495" s="149" t="s">
        <v>275</v>
      </c>
      <c r="AT4495" s="149" t="s">
        <v>276</v>
      </c>
      <c r="AU4495" s="161">
        <v>1</v>
      </c>
      <c r="AV4495" s="159">
        <v>4987.07</v>
      </c>
      <c r="AW4495" s="159">
        <v>199.48</v>
      </c>
      <c r="AX4495" s="149" t="s">
        <v>274</v>
      </c>
      <c r="AY4495" s="159">
        <v>51.38</v>
      </c>
      <c r="AZ4495" s="159">
        <v>51.38</v>
      </c>
      <c r="BA4495" s="159">
        <v>205.52</v>
      </c>
      <c r="BB4495" s="159">
        <v>3297.46</v>
      </c>
      <c r="BC4495" s="162" t="s">
        <v>274</v>
      </c>
      <c r="BD4495" s="162">
        <v>0</v>
      </c>
      <c r="BE4495" s="159">
        <v>1689.61</v>
      </c>
      <c r="BF4495" s="159">
        <v>1689.61</v>
      </c>
      <c r="BG4495" s="159">
        <v>4987.07</v>
      </c>
    </row>
    <row r="4496" ht="28.05" customHeight="1" spans="1:59">
      <c r="A4496" s="149"/>
      <c r="B4496" s="149"/>
      <c r="C4496" s="149"/>
      <c r="D4496" s="149" t="s">
        <v>3726</v>
      </c>
      <c r="E4496" s="340" t="s">
        <v>19357</v>
      </c>
      <c r="F4496" s="149" t="s">
        <v>3726</v>
      </c>
      <c r="G4496" s="149" t="s">
        <v>19358</v>
      </c>
      <c r="H4496" s="149" t="s">
        <v>19359</v>
      </c>
      <c r="I4496" s="149" t="s">
        <v>19360</v>
      </c>
      <c r="J4496" s="149" t="s">
        <v>19361</v>
      </c>
      <c r="K4496" s="149"/>
      <c r="L4496" s="149" t="s">
        <v>262</v>
      </c>
      <c r="M4496" s="149"/>
      <c r="N4496" s="149" t="s">
        <v>263</v>
      </c>
      <c r="O4496" s="149" t="s">
        <v>214</v>
      </c>
      <c r="P4496" s="149" t="s">
        <v>53</v>
      </c>
      <c r="Q4496" s="149"/>
      <c r="R4496" s="149" t="s">
        <v>19362</v>
      </c>
      <c r="S4496" s="149" t="s">
        <v>3733</v>
      </c>
      <c r="T4496" s="149" t="s">
        <v>3734</v>
      </c>
      <c r="U4496" s="149" t="s">
        <v>267</v>
      </c>
      <c r="V4496" s="149"/>
      <c r="W4496" s="149"/>
      <c r="X4496" s="149" t="s">
        <v>336</v>
      </c>
      <c r="Y4496" s="149"/>
      <c r="Z4496" s="149"/>
      <c r="AA4496" s="149"/>
      <c r="AB4496" s="149" t="s">
        <v>269</v>
      </c>
      <c r="AC4496" s="149" t="s">
        <v>270</v>
      </c>
      <c r="AD4496" s="149" t="s">
        <v>3734</v>
      </c>
      <c r="AE4496" s="149" t="s">
        <v>271</v>
      </c>
      <c r="AF4496" s="149"/>
      <c r="AG4496" s="149" t="s">
        <v>1098</v>
      </c>
      <c r="AH4496" s="149" t="s">
        <v>273</v>
      </c>
      <c r="AI4496" s="158">
        <v>11</v>
      </c>
      <c r="AJ4496" s="149"/>
      <c r="AK4496" s="159" t="s">
        <v>274</v>
      </c>
      <c r="AL4496" s="159" t="s">
        <v>274</v>
      </c>
      <c r="AM4496" s="149" t="s">
        <v>274</v>
      </c>
      <c r="AN4496" s="160">
        <v>4</v>
      </c>
      <c r="AO4496" s="149"/>
      <c r="AP4496" s="149" t="s">
        <v>274</v>
      </c>
      <c r="AQ4496" s="149" t="s">
        <v>275</v>
      </c>
      <c r="AR4496" s="158">
        <v>1</v>
      </c>
      <c r="AS4496" s="149" t="s">
        <v>275</v>
      </c>
      <c r="AT4496" s="149" t="s">
        <v>276</v>
      </c>
      <c r="AU4496" s="161">
        <v>1</v>
      </c>
      <c r="AV4496" s="159">
        <v>86611.12</v>
      </c>
      <c r="AW4496" s="159">
        <v>3464.44</v>
      </c>
      <c r="AX4496" s="149" t="s">
        <v>274</v>
      </c>
      <c r="AY4496" s="159">
        <v>866.11</v>
      </c>
      <c r="AZ4496" s="159">
        <v>866.11</v>
      </c>
      <c r="BA4496" s="159">
        <v>3464.44</v>
      </c>
      <c r="BB4496" s="159">
        <v>9527.21</v>
      </c>
      <c r="BC4496" s="162" t="s">
        <v>274</v>
      </c>
      <c r="BD4496" s="162">
        <v>0</v>
      </c>
      <c r="BE4496" s="159">
        <v>77083.91</v>
      </c>
      <c r="BF4496" s="159">
        <v>77083.91</v>
      </c>
      <c r="BG4496" s="159">
        <v>86611.12</v>
      </c>
    </row>
    <row r="4497" ht="28.05" customHeight="1" spans="1:59">
      <c r="A4497" s="149"/>
      <c r="B4497" s="149"/>
      <c r="C4497" s="149"/>
      <c r="D4497" s="149" t="s">
        <v>3726</v>
      </c>
      <c r="E4497" s="340" t="s">
        <v>19363</v>
      </c>
      <c r="F4497" s="149" t="s">
        <v>3726</v>
      </c>
      <c r="G4497" s="149" t="s">
        <v>19364</v>
      </c>
      <c r="H4497" s="149" t="s">
        <v>19305</v>
      </c>
      <c r="I4497" s="149" t="s">
        <v>7726</v>
      </c>
      <c r="J4497" s="149" t="s">
        <v>19365</v>
      </c>
      <c r="K4497" s="149"/>
      <c r="L4497" s="149" t="s">
        <v>287</v>
      </c>
      <c r="M4497" s="149"/>
      <c r="N4497" s="149" t="s">
        <v>263</v>
      </c>
      <c r="O4497" s="149" t="s">
        <v>214</v>
      </c>
      <c r="P4497" s="149" t="s">
        <v>53</v>
      </c>
      <c r="Q4497" s="149"/>
      <c r="R4497" s="149" t="s">
        <v>18897</v>
      </c>
      <c r="S4497" s="149" t="s">
        <v>4928</v>
      </c>
      <c r="T4497" s="149" t="s">
        <v>18750</v>
      </c>
      <c r="U4497" s="149" t="s">
        <v>267</v>
      </c>
      <c r="V4497" s="149"/>
      <c r="W4497" s="149"/>
      <c r="X4497" s="149" t="s">
        <v>268</v>
      </c>
      <c r="Y4497" s="149"/>
      <c r="Z4497" s="149"/>
      <c r="AA4497" s="149"/>
      <c r="AB4497" s="149" t="s">
        <v>269</v>
      </c>
      <c r="AC4497" s="149" t="s">
        <v>270</v>
      </c>
      <c r="AD4497" s="149" t="s">
        <v>18750</v>
      </c>
      <c r="AE4497" s="149" t="s">
        <v>271</v>
      </c>
      <c r="AF4497" s="149"/>
      <c r="AG4497" s="149" t="s">
        <v>1098</v>
      </c>
      <c r="AH4497" s="149" t="s">
        <v>273</v>
      </c>
      <c r="AI4497" s="158">
        <v>90</v>
      </c>
      <c r="AJ4497" s="149"/>
      <c r="AK4497" s="159" t="s">
        <v>274</v>
      </c>
      <c r="AL4497" s="159" t="s">
        <v>274</v>
      </c>
      <c r="AM4497" s="149" t="s">
        <v>274</v>
      </c>
      <c r="AN4497" s="160">
        <v>4</v>
      </c>
      <c r="AO4497" s="149"/>
      <c r="AP4497" s="149" t="s">
        <v>274</v>
      </c>
      <c r="AQ4497" s="149" t="s">
        <v>275</v>
      </c>
      <c r="AR4497" s="158">
        <v>1</v>
      </c>
      <c r="AS4497" s="149" t="s">
        <v>275</v>
      </c>
      <c r="AT4497" s="149" t="s">
        <v>276</v>
      </c>
      <c r="AU4497" s="161">
        <v>1</v>
      </c>
      <c r="AV4497" s="159">
        <v>2586.21</v>
      </c>
      <c r="AW4497" s="159">
        <v>103.45</v>
      </c>
      <c r="AX4497" s="149" t="s">
        <v>274</v>
      </c>
      <c r="AY4497" s="159">
        <v>28.46</v>
      </c>
      <c r="AZ4497" s="159">
        <v>28.46</v>
      </c>
      <c r="BA4497" s="159">
        <v>113.87</v>
      </c>
      <c r="BB4497" s="159">
        <v>2311.97</v>
      </c>
      <c r="BC4497" s="162" t="s">
        <v>274</v>
      </c>
      <c r="BD4497" s="162">
        <v>0</v>
      </c>
      <c r="BE4497" s="159">
        <v>274.24</v>
      </c>
      <c r="BF4497" s="159">
        <v>274.24</v>
      </c>
      <c r="BG4497" s="159">
        <v>2586.21</v>
      </c>
    </row>
    <row r="4498" ht="28.05" customHeight="1" spans="1:59">
      <c r="A4498" s="149"/>
      <c r="B4498" s="149"/>
      <c r="C4498" s="149"/>
      <c r="D4498" s="149" t="s">
        <v>3726</v>
      </c>
      <c r="E4498" s="340" t="s">
        <v>19366</v>
      </c>
      <c r="F4498" s="149" t="s">
        <v>3726</v>
      </c>
      <c r="G4498" s="149" t="s">
        <v>19367</v>
      </c>
      <c r="H4498" s="149" t="s">
        <v>3818</v>
      </c>
      <c r="I4498" s="149" t="s">
        <v>19325</v>
      </c>
      <c r="J4498" s="149" t="s">
        <v>19368</v>
      </c>
      <c r="K4498" s="149"/>
      <c r="L4498" s="149" t="s">
        <v>287</v>
      </c>
      <c r="M4498" s="149"/>
      <c r="N4498" s="149" t="s">
        <v>263</v>
      </c>
      <c r="O4498" s="149" t="s">
        <v>214</v>
      </c>
      <c r="P4498" s="149" t="s">
        <v>53</v>
      </c>
      <c r="Q4498" s="149"/>
      <c r="R4498" s="149" t="s">
        <v>3921</v>
      </c>
      <c r="S4498" s="149" t="s">
        <v>174</v>
      </c>
      <c r="T4498" s="149" t="s">
        <v>3809</v>
      </c>
      <c r="U4498" s="149" t="s">
        <v>267</v>
      </c>
      <c r="V4498" s="149"/>
      <c r="W4498" s="149"/>
      <c r="X4498" s="149" t="s">
        <v>336</v>
      </c>
      <c r="Y4498" s="149"/>
      <c r="Z4498" s="149"/>
      <c r="AA4498" s="149"/>
      <c r="AB4498" s="149" t="s">
        <v>269</v>
      </c>
      <c r="AC4498" s="149" t="s">
        <v>270</v>
      </c>
      <c r="AD4498" s="149" t="s">
        <v>3809</v>
      </c>
      <c r="AE4498" s="149" t="s">
        <v>271</v>
      </c>
      <c r="AF4498" s="149"/>
      <c r="AG4498" s="149" t="s">
        <v>1098</v>
      </c>
      <c r="AH4498" s="149" t="s">
        <v>273</v>
      </c>
      <c r="AI4498" s="158">
        <v>56</v>
      </c>
      <c r="AJ4498" s="149"/>
      <c r="AK4498" s="159" t="s">
        <v>274</v>
      </c>
      <c r="AL4498" s="159" t="s">
        <v>274</v>
      </c>
      <c r="AM4498" s="149" t="s">
        <v>274</v>
      </c>
      <c r="AN4498" s="160">
        <v>4</v>
      </c>
      <c r="AO4498" s="149"/>
      <c r="AP4498" s="149" t="s">
        <v>274</v>
      </c>
      <c r="AQ4498" s="149" t="s">
        <v>275</v>
      </c>
      <c r="AR4498" s="158">
        <v>1</v>
      </c>
      <c r="AS4498" s="149" t="s">
        <v>275</v>
      </c>
      <c r="AT4498" s="149" t="s">
        <v>276</v>
      </c>
      <c r="AU4498" s="161">
        <v>1</v>
      </c>
      <c r="AV4498" s="159">
        <v>9734.52</v>
      </c>
      <c r="AW4498" s="159">
        <v>389.38</v>
      </c>
      <c r="AX4498" s="149" t="s">
        <v>274</v>
      </c>
      <c r="AY4498" s="159">
        <v>97.34</v>
      </c>
      <c r="AZ4498" s="159">
        <v>97.34</v>
      </c>
      <c r="BA4498" s="159">
        <v>389.36</v>
      </c>
      <c r="BB4498" s="159">
        <v>5451.56</v>
      </c>
      <c r="BC4498" s="162" t="s">
        <v>274</v>
      </c>
      <c r="BD4498" s="162">
        <v>0</v>
      </c>
      <c r="BE4498" s="159">
        <v>4282.96</v>
      </c>
      <c r="BF4498" s="159">
        <v>4282.96</v>
      </c>
      <c r="BG4498" s="159">
        <v>9734.52</v>
      </c>
    </row>
    <row r="4499" ht="28.05" customHeight="1" spans="1:59">
      <c r="A4499" s="149"/>
      <c r="B4499" s="149"/>
      <c r="C4499" s="149"/>
      <c r="D4499" s="149" t="s">
        <v>3726</v>
      </c>
      <c r="E4499" s="340" t="s">
        <v>19369</v>
      </c>
      <c r="F4499" s="149" t="s">
        <v>3726</v>
      </c>
      <c r="G4499" s="149" t="s">
        <v>19370</v>
      </c>
      <c r="H4499" s="149" t="s">
        <v>19371</v>
      </c>
      <c r="I4499" s="149" t="s">
        <v>19360</v>
      </c>
      <c r="J4499" s="149" t="s">
        <v>19372</v>
      </c>
      <c r="K4499" s="149"/>
      <c r="L4499" s="149" t="s">
        <v>262</v>
      </c>
      <c r="M4499" s="149"/>
      <c r="N4499" s="149" t="s">
        <v>263</v>
      </c>
      <c r="O4499" s="149" t="s">
        <v>214</v>
      </c>
      <c r="P4499" s="149" t="s">
        <v>53</v>
      </c>
      <c r="Q4499" s="149"/>
      <c r="R4499" s="149" t="s">
        <v>3744</v>
      </c>
      <c r="S4499" s="149" t="s">
        <v>3733</v>
      </c>
      <c r="T4499" s="149" t="s">
        <v>3734</v>
      </c>
      <c r="U4499" s="149" t="s">
        <v>267</v>
      </c>
      <c r="V4499" s="149"/>
      <c r="W4499" s="149"/>
      <c r="X4499" s="149" t="s">
        <v>336</v>
      </c>
      <c r="Y4499" s="149"/>
      <c r="Z4499" s="149"/>
      <c r="AA4499" s="149"/>
      <c r="AB4499" s="149" t="s">
        <v>269</v>
      </c>
      <c r="AC4499" s="149" t="s">
        <v>270</v>
      </c>
      <c r="AD4499" s="149" t="s">
        <v>3734</v>
      </c>
      <c r="AE4499" s="149" t="s">
        <v>271</v>
      </c>
      <c r="AF4499" s="149"/>
      <c r="AG4499" s="149" t="s">
        <v>1098</v>
      </c>
      <c r="AH4499" s="149" t="s">
        <v>273</v>
      </c>
      <c r="AI4499" s="158">
        <v>11</v>
      </c>
      <c r="AJ4499" s="149"/>
      <c r="AK4499" s="159" t="s">
        <v>274</v>
      </c>
      <c r="AL4499" s="159" t="s">
        <v>274</v>
      </c>
      <c r="AM4499" s="149" t="s">
        <v>274</v>
      </c>
      <c r="AN4499" s="160">
        <v>4</v>
      </c>
      <c r="AO4499" s="149"/>
      <c r="AP4499" s="149" t="s">
        <v>274</v>
      </c>
      <c r="AQ4499" s="149" t="s">
        <v>275</v>
      </c>
      <c r="AR4499" s="158">
        <v>1</v>
      </c>
      <c r="AS4499" s="149" t="s">
        <v>275</v>
      </c>
      <c r="AT4499" s="149" t="s">
        <v>276</v>
      </c>
      <c r="AU4499" s="161">
        <v>1</v>
      </c>
      <c r="AV4499" s="159">
        <v>86611.12</v>
      </c>
      <c r="AW4499" s="159">
        <v>3464.44</v>
      </c>
      <c r="AX4499" s="149" t="s">
        <v>274</v>
      </c>
      <c r="AY4499" s="159">
        <v>866.11</v>
      </c>
      <c r="AZ4499" s="159">
        <v>866.11</v>
      </c>
      <c r="BA4499" s="159">
        <v>3464.44</v>
      </c>
      <c r="BB4499" s="159">
        <v>9527.21</v>
      </c>
      <c r="BC4499" s="162" t="s">
        <v>274</v>
      </c>
      <c r="BD4499" s="162">
        <v>0</v>
      </c>
      <c r="BE4499" s="159">
        <v>77083.91</v>
      </c>
      <c r="BF4499" s="159">
        <v>77083.91</v>
      </c>
      <c r="BG4499" s="159">
        <v>86611.12</v>
      </c>
    </row>
    <row r="4500" ht="28.05" customHeight="1" spans="1:59">
      <c r="A4500" s="149"/>
      <c r="B4500" s="149"/>
      <c r="C4500" s="149"/>
      <c r="D4500" s="149" t="s">
        <v>3726</v>
      </c>
      <c r="E4500" s="340" t="s">
        <v>19373</v>
      </c>
      <c r="F4500" s="149" t="s">
        <v>3726</v>
      </c>
      <c r="G4500" s="149" t="s">
        <v>19374</v>
      </c>
      <c r="H4500" s="149" t="s">
        <v>19375</v>
      </c>
      <c r="I4500" s="149" t="s">
        <v>19376</v>
      </c>
      <c r="J4500" s="149" t="s">
        <v>19377</v>
      </c>
      <c r="K4500" s="149"/>
      <c r="L4500" s="149" t="s">
        <v>287</v>
      </c>
      <c r="M4500" s="149"/>
      <c r="N4500" s="149" t="s">
        <v>263</v>
      </c>
      <c r="O4500" s="149" t="s">
        <v>214</v>
      </c>
      <c r="P4500" s="149" t="s">
        <v>53</v>
      </c>
      <c r="Q4500" s="149"/>
      <c r="R4500" s="149" t="s">
        <v>3831</v>
      </c>
      <c r="S4500" s="149" t="s">
        <v>4406</v>
      </c>
      <c r="T4500" s="149" t="s">
        <v>3809</v>
      </c>
      <c r="U4500" s="149" t="s">
        <v>267</v>
      </c>
      <c r="V4500" s="149"/>
      <c r="W4500" s="149"/>
      <c r="X4500" s="149" t="s">
        <v>336</v>
      </c>
      <c r="Y4500" s="149"/>
      <c r="Z4500" s="149"/>
      <c r="AA4500" s="149"/>
      <c r="AB4500" s="149" t="s">
        <v>269</v>
      </c>
      <c r="AC4500" s="149" t="s">
        <v>270</v>
      </c>
      <c r="AD4500" s="149" t="s">
        <v>3809</v>
      </c>
      <c r="AE4500" s="149" t="s">
        <v>271</v>
      </c>
      <c r="AF4500" s="149"/>
      <c r="AG4500" s="149" t="s">
        <v>1098</v>
      </c>
      <c r="AH4500" s="149" t="s">
        <v>273</v>
      </c>
      <c r="AI4500" s="158">
        <v>56</v>
      </c>
      <c r="AJ4500" s="149"/>
      <c r="AK4500" s="159" t="s">
        <v>274</v>
      </c>
      <c r="AL4500" s="159" t="s">
        <v>274</v>
      </c>
      <c r="AM4500" s="149" t="s">
        <v>274</v>
      </c>
      <c r="AN4500" s="160">
        <v>4</v>
      </c>
      <c r="AO4500" s="149"/>
      <c r="AP4500" s="149" t="s">
        <v>274</v>
      </c>
      <c r="AQ4500" s="149" t="s">
        <v>275</v>
      </c>
      <c r="AR4500" s="158">
        <v>1</v>
      </c>
      <c r="AS4500" s="149" t="s">
        <v>275</v>
      </c>
      <c r="AT4500" s="149" t="s">
        <v>276</v>
      </c>
      <c r="AU4500" s="161">
        <v>1</v>
      </c>
      <c r="AV4500" s="159">
        <v>2831.86</v>
      </c>
      <c r="AW4500" s="159">
        <v>113.27</v>
      </c>
      <c r="AX4500" s="149" t="s">
        <v>274</v>
      </c>
      <c r="AY4500" s="159">
        <v>28.32</v>
      </c>
      <c r="AZ4500" s="159">
        <v>28.32</v>
      </c>
      <c r="BA4500" s="159">
        <v>113.28</v>
      </c>
      <c r="BB4500" s="159">
        <v>1585.92</v>
      </c>
      <c r="BC4500" s="162" t="s">
        <v>274</v>
      </c>
      <c r="BD4500" s="162">
        <v>0</v>
      </c>
      <c r="BE4500" s="159">
        <v>1245.94</v>
      </c>
      <c r="BF4500" s="159">
        <v>1245.94</v>
      </c>
      <c r="BG4500" s="159">
        <v>2831.86</v>
      </c>
    </row>
    <row r="4501" ht="28.05" customHeight="1" spans="1:59">
      <c r="A4501" s="149"/>
      <c r="B4501" s="149"/>
      <c r="C4501" s="149"/>
      <c r="D4501" s="149" t="s">
        <v>3726</v>
      </c>
      <c r="E4501" s="340" t="s">
        <v>19378</v>
      </c>
      <c r="F4501" s="149" t="s">
        <v>3726</v>
      </c>
      <c r="G4501" s="149" t="s">
        <v>19379</v>
      </c>
      <c r="H4501" s="149" t="s">
        <v>5530</v>
      </c>
      <c r="I4501" s="149" t="s">
        <v>19380</v>
      </c>
      <c r="J4501" s="149" t="s">
        <v>19381</v>
      </c>
      <c r="K4501" s="149"/>
      <c r="L4501" s="149" t="s">
        <v>262</v>
      </c>
      <c r="M4501" s="149"/>
      <c r="N4501" s="149" t="s">
        <v>263</v>
      </c>
      <c r="O4501" s="149" t="s">
        <v>214</v>
      </c>
      <c r="P4501" s="149" t="s">
        <v>53</v>
      </c>
      <c r="Q4501" s="149"/>
      <c r="R4501" s="149" t="s">
        <v>4604</v>
      </c>
      <c r="S4501" s="149" t="s">
        <v>5533</v>
      </c>
      <c r="T4501" s="149" t="s">
        <v>18750</v>
      </c>
      <c r="U4501" s="149" t="s">
        <v>267</v>
      </c>
      <c r="V4501" s="149"/>
      <c r="W4501" s="149"/>
      <c r="X4501" s="149" t="s">
        <v>336</v>
      </c>
      <c r="Y4501" s="149"/>
      <c r="Z4501" s="149"/>
      <c r="AA4501" s="149"/>
      <c r="AB4501" s="149" t="s">
        <v>269</v>
      </c>
      <c r="AC4501" s="149" t="s">
        <v>270</v>
      </c>
      <c r="AD4501" s="149" t="s">
        <v>18750</v>
      </c>
      <c r="AE4501" s="149" t="s">
        <v>271</v>
      </c>
      <c r="AF4501" s="149"/>
      <c r="AG4501" s="149" t="s">
        <v>1098</v>
      </c>
      <c r="AH4501" s="149" t="s">
        <v>273</v>
      </c>
      <c r="AI4501" s="158">
        <v>90</v>
      </c>
      <c r="AJ4501" s="149"/>
      <c r="AK4501" s="159" t="s">
        <v>274</v>
      </c>
      <c r="AL4501" s="159" t="s">
        <v>274</v>
      </c>
      <c r="AM4501" s="149" t="s">
        <v>274</v>
      </c>
      <c r="AN4501" s="160">
        <v>4</v>
      </c>
      <c r="AO4501" s="149"/>
      <c r="AP4501" s="149" t="s">
        <v>274</v>
      </c>
      <c r="AQ4501" s="149" t="s">
        <v>275</v>
      </c>
      <c r="AR4501" s="158">
        <v>1</v>
      </c>
      <c r="AS4501" s="149" t="s">
        <v>275</v>
      </c>
      <c r="AT4501" s="149" t="s">
        <v>276</v>
      </c>
      <c r="AU4501" s="161">
        <v>1</v>
      </c>
      <c r="AV4501" s="159">
        <v>7068.97</v>
      </c>
      <c r="AW4501" s="159">
        <v>282.76</v>
      </c>
      <c r="AX4501" s="149" t="s">
        <v>274</v>
      </c>
      <c r="AY4501" s="159">
        <v>77.75</v>
      </c>
      <c r="AZ4501" s="159">
        <v>77.75</v>
      </c>
      <c r="BA4501" s="159">
        <v>311.03</v>
      </c>
      <c r="BB4501" s="159">
        <v>6319.68</v>
      </c>
      <c r="BC4501" s="162" t="s">
        <v>274</v>
      </c>
      <c r="BD4501" s="162">
        <v>0</v>
      </c>
      <c r="BE4501" s="159">
        <v>749.29</v>
      </c>
      <c r="BF4501" s="159">
        <v>749.29</v>
      </c>
      <c r="BG4501" s="159">
        <v>7068.97</v>
      </c>
    </row>
    <row r="4502" ht="28.05" customHeight="1" spans="1:59">
      <c r="A4502" s="149"/>
      <c r="B4502" s="149"/>
      <c r="C4502" s="149"/>
      <c r="D4502" s="149" t="s">
        <v>3726</v>
      </c>
      <c r="E4502" s="340" t="s">
        <v>19382</v>
      </c>
      <c r="F4502" s="149" t="s">
        <v>3726</v>
      </c>
      <c r="G4502" s="149" t="s">
        <v>19383</v>
      </c>
      <c r="H4502" s="149" t="s">
        <v>10732</v>
      </c>
      <c r="I4502" s="149" t="s">
        <v>19182</v>
      </c>
      <c r="J4502" s="149" t="s">
        <v>19384</v>
      </c>
      <c r="K4502" s="149"/>
      <c r="L4502" s="149" t="s">
        <v>287</v>
      </c>
      <c r="M4502" s="149"/>
      <c r="N4502" s="149" t="s">
        <v>263</v>
      </c>
      <c r="O4502" s="149" t="s">
        <v>214</v>
      </c>
      <c r="P4502" s="149" t="s">
        <v>53</v>
      </c>
      <c r="Q4502" s="149"/>
      <c r="R4502" s="149" t="s">
        <v>3952</v>
      </c>
      <c r="S4502" s="149" t="s">
        <v>5890</v>
      </c>
      <c r="T4502" s="149" t="s">
        <v>3699</v>
      </c>
      <c r="U4502" s="149" t="s">
        <v>267</v>
      </c>
      <c r="V4502" s="149"/>
      <c r="W4502" s="149"/>
      <c r="X4502" s="149" t="s">
        <v>336</v>
      </c>
      <c r="Y4502" s="149"/>
      <c r="Z4502" s="149"/>
      <c r="AA4502" s="149"/>
      <c r="AB4502" s="149" t="s">
        <v>269</v>
      </c>
      <c r="AC4502" s="149" t="s">
        <v>270</v>
      </c>
      <c r="AD4502" s="149" t="s">
        <v>3699</v>
      </c>
      <c r="AE4502" s="149" t="s">
        <v>271</v>
      </c>
      <c r="AF4502" s="149"/>
      <c r="AG4502" s="149" t="s">
        <v>1098</v>
      </c>
      <c r="AH4502" s="149" t="s">
        <v>273</v>
      </c>
      <c r="AI4502" s="158">
        <v>67</v>
      </c>
      <c r="AJ4502" s="149"/>
      <c r="AK4502" s="159" t="s">
        <v>274</v>
      </c>
      <c r="AL4502" s="159" t="s">
        <v>274</v>
      </c>
      <c r="AM4502" s="149" t="s">
        <v>274</v>
      </c>
      <c r="AN4502" s="160">
        <v>4</v>
      </c>
      <c r="AO4502" s="149"/>
      <c r="AP4502" s="149" t="s">
        <v>274</v>
      </c>
      <c r="AQ4502" s="149" t="s">
        <v>275</v>
      </c>
      <c r="AR4502" s="158">
        <v>1</v>
      </c>
      <c r="AS4502" s="149" t="s">
        <v>275</v>
      </c>
      <c r="AT4502" s="149" t="s">
        <v>276</v>
      </c>
      <c r="AU4502" s="161">
        <v>1</v>
      </c>
      <c r="AV4502" s="159">
        <v>4987.07</v>
      </c>
      <c r="AW4502" s="159">
        <v>199.48</v>
      </c>
      <c r="AX4502" s="149" t="s">
        <v>274</v>
      </c>
      <c r="AY4502" s="159">
        <v>51.38</v>
      </c>
      <c r="AZ4502" s="159">
        <v>51.38</v>
      </c>
      <c r="BA4502" s="159">
        <v>205.52</v>
      </c>
      <c r="BB4502" s="159">
        <v>3297.46</v>
      </c>
      <c r="BC4502" s="162" t="s">
        <v>274</v>
      </c>
      <c r="BD4502" s="162">
        <v>0</v>
      </c>
      <c r="BE4502" s="159">
        <v>1689.61</v>
      </c>
      <c r="BF4502" s="159">
        <v>1689.61</v>
      </c>
      <c r="BG4502" s="159">
        <v>4987.07</v>
      </c>
    </row>
    <row r="4503" ht="28.05" customHeight="1" spans="1:59">
      <c r="A4503" s="149"/>
      <c r="B4503" s="149"/>
      <c r="C4503" s="149"/>
      <c r="D4503" s="149" t="s">
        <v>3726</v>
      </c>
      <c r="E4503" s="340" t="s">
        <v>19385</v>
      </c>
      <c r="F4503" s="149" t="s">
        <v>3726</v>
      </c>
      <c r="G4503" s="149" t="s">
        <v>19386</v>
      </c>
      <c r="H4503" s="149" t="s">
        <v>19387</v>
      </c>
      <c r="I4503" s="149" t="s">
        <v>19360</v>
      </c>
      <c r="J4503" s="149" t="s">
        <v>19388</v>
      </c>
      <c r="K4503" s="149"/>
      <c r="L4503" s="149" t="s">
        <v>262</v>
      </c>
      <c r="M4503" s="149"/>
      <c r="N4503" s="149" t="s">
        <v>263</v>
      </c>
      <c r="O4503" s="149" t="s">
        <v>214</v>
      </c>
      <c r="P4503" s="149" t="s">
        <v>53</v>
      </c>
      <c r="Q4503" s="149"/>
      <c r="R4503" s="149" t="s">
        <v>3769</v>
      </c>
      <c r="S4503" s="149" t="s">
        <v>3733</v>
      </c>
      <c r="T4503" s="149" t="s">
        <v>3734</v>
      </c>
      <c r="U4503" s="149" t="s">
        <v>267</v>
      </c>
      <c r="V4503" s="149"/>
      <c r="W4503" s="149"/>
      <c r="X4503" s="149" t="s">
        <v>336</v>
      </c>
      <c r="Y4503" s="149"/>
      <c r="Z4503" s="149"/>
      <c r="AA4503" s="149"/>
      <c r="AB4503" s="149" t="s">
        <v>269</v>
      </c>
      <c r="AC4503" s="149" t="s">
        <v>270</v>
      </c>
      <c r="AD4503" s="149" t="s">
        <v>3734</v>
      </c>
      <c r="AE4503" s="149" t="s">
        <v>271</v>
      </c>
      <c r="AF4503" s="149"/>
      <c r="AG4503" s="149" t="s">
        <v>1098</v>
      </c>
      <c r="AH4503" s="149" t="s">
        <v>273</v>
      </c>
      <c r="AI4503" s="158">
        <v>11</v>
      </c>
      <c r="AJ4503" s="149"/>
      <c r="AK4503" s="159" t="s">
        <v>274</v>
      </c>
      <c r="AL4503" s="159" t="s">
        <v>274</v>
      </c>
      <c r="AM4503" s="149" t="s">
        <v>274</v>
      </c>
      <c r="AN4503" s="160">
        <v>4</v>
      </c>
      <c r="AO4503" s="149"/>
      <c r="AP4503" s="149" t="s">
        <v>274</v>
      </c>
      <c r="AQ4503" s="149" t="s">
        <v>275</v>
      </c>
      <c r="AR4503" s="158">
        <v>1</v>
      </c>
      <c r="AS4503" s="149" t="s">
        <v>275</v>
      </c>
      <c r="AT4503" s="149" t="s">
        <v>276</v>
      </c>
      <c r="AU4503" s="161">
        <v>1</v>
      </c>
      <c r="AV4503" s="159">
        <v>86611.12</v>
      </c>
      <c r="AW4503" s="159">
        <v>3464.44</v>
      </c>
      <c r="AX4503" s="149" t="s">
        <v>274</v>
      </c>
      <c r="AY4503" s="159">
        <v>866.11</v>
      </c>
      <c r="AZ4503" s="159">
        <v>866.11</v>
      </c>
      <c r="BA4503" s="159">
        <v>3464.44</v>
      </c>
      <c r="BB4503" s="159">
        <v>9527.21</v>
      </c>
      <c r="BC4503" s="162" t="s">
        <v>274</v>
      </c>
      <c r="BD4503" s="162">
        <v>0</v>
      </c>
      <c r="BE4503" s="159">
        <v>77083.91</v>
      </c>
      <c r="BF4503" s="159">
        <v>77083.91</v>
      </c>
      <c r="BG4503" s="159">
        <v>86611.12</v>
      </c>
    </row>
    <row r="4504" ht="28.05" customHeight="1" spans="1:59">
      <c r="A4504" s="149"/>
      <c r="B4504" s="149"/>
      <c r="C4504" s="149"/>
      <c r="D4504" s="149" t="s">
        <v>3726</v>
      </c>
      <c r="E4504" s="340" t="s">
        <v>19389</v>
      </c>
      <c r="F4504" s="149" t="s">
        <v>3726</v>
      </c>
      <c r="G4504" s="149" t="s">
        <v>19390</v>
      </c>
      <c r="H4504" s="149" t="s">
        <v>10732</v>
      </c>
      <c r="I4504" s="149" t="s">
        <v>19391</v>
      </c>
      <c r="J4504" s="149" t="s">
        <v>19392</v>
      </c>
      <c r="K4504" s="149"/>
      <c r="L4504" s="149" t="s">
        <v>287</v>
      </c>
      <c r="M4504" s="149"/>
      <c r="N4504" s="149" t="s">
        <v>263</v>
      </c>
      <c r="O4504" s="149" t="s">
        <v>214</v>
      </c>
      <c r="P4504" s="149" t="s">
        <v>53</v>
      </c>
      <c r="Q4504" s="149"/>
      <c r="R4504" s="149" t="s">
        <v>3952</v>
      </c>
      <c r="S4504" s="149" t="s">
        <v>5890</v>
      </c>
      <c r="T4504" s="149" t="s">
        <v>3699</v>
      </c>
      <c r="U4504" s="149" t="s">
        <v>267</v>
      </c>
      <c r="V4504" s="149"/>
      <c r="W4504" s="149"/>
      <c r="X4504" s="149" t="s">
        <v>336</v>
      </c>
      <c r="Y4504" s="149"/>
      <c r="Z4504" s="149"/>
      <c r="AA4504" s="149"/>
      <c r="AB4504" s="149" t="s">
        <v>269</v>
      </c>
      <c r="AC4504" s="149" t="s">
        <v>270</v>
      </c>
      <c r="AD4504" s="149" t="s">
        <v>3699</v>
      </c>
      <c r="AE4504" s="149" t="s">
        <v>271</v>
      </c>
      <c r="AF4504" s="149"/>
      <c r="AG4504" s="149" t="s">
        <v>1098</v>
      </c>
      <c r="AH4504" s="149" t="s">
        <v>273</v>
      </c>
      <c r="AI4504" s="158">
        <v>67</v>
      </c>
      <c r="AJ4504" s="149"/>
      <c r="AK4504" s="159" t="s">
        <v>274</v>
      </c>
      <c r="AL4504" s="159" t="s">
        <v>274</v>
      </c>
      <c r="AM4504" s="149" t="s">
        <v>274</v>
      </c>
      <c r="AN4504" s="160">
        <v>4</v>
      </c>
      <c r="AO4504" s="149"/>
      <c r="AP4504" s="149" t="s">
        <v>274</v>
      </c>
      <c r="AQ4504" s="149" t="s">
        <v>275</v>
      </c>
      <c r="AR4504" s="158">
        <v>1</v>
      </c>
      <c r="AS4504" s="149" t="s">
        <v>275</v>
      </c>
      <c r="AT4504" s="149" t="s">
        <v>276</v>
      </c>
      <c r="AU4504" s="161">
        <v>1</v>
      </c>
      <c r="AV4504" s="159">
        <v>3232.76</v>
      </c>
      <c r="AW4504" s="159">
        <v>129.31</v>
      </c>
      <c r="AX4504" s="149" t="s">
        <v>274</v>
      </c>
      <c r="AY4504" s="159">
        <v>33.3</v>
      </c>
      <c r="AZ4504" s="159">
        <v>33.3</v>
      </c>
      <c r="BA4504" s="159">
        <v>133.2</v>
      </c>
      <c r="BB4504" s="159">
        <v>2137.66</v>
      </c>
      <c r="BC4504" s="162" t="s">
        <v>274</v>
      </c>
      <c r="BD4504" s="162">
        <v>0</v>
      </c>
      <c r="BE4504" s="159">
        <v>1095.1</v>
      </c>
      <c r="BF4504" s="159">
        <v>1095.1</v>
      </c>
      <c r="BG4504" s="159">
        <v>3232.76</v>
      </c>
    </row>
    <row r="4505" ht="28.05" customHeight="1" spans="1:59">
      <c r="A4505" s="149"/>
      <c r="B4505" s="149"/>
      <c r="C4505" s="149"/>
      <c r="D4505" s="149" t="s">
        <v>3726</v>
      </c>
      <c r="E4505" s="340" t="s">
        <v>19393</v>
      </c>
      <c r="F4505" s="149" t="s">
        <v>3726</v>
      </c>
      <c r="G4505" s="149" t="s">
        <v>19394</v>
      </c>
      <c r="H4505" s="149" t="s">
        <v>5530</v>
      </c>
      <c r="I4505" s="149" t="s">
        <v>19380</v>
      </c>
      <c r="J4505" s="149" t="s">
        <v>19395</v>
      </c>
      <c r="K4505" s="149"/>
      <c r="L4505" s="149" t="s">
        <v>262</v>
      </c>
      <c r="M4505" s="149"/>
      <c r="N4505" s="149" t="s">
        <v>263</v>
      </c>
      <c r="O4505" s="149" t="s">
        <v>214</v>
      </c>
      <c r="P4505" s="149" t="s">
        <v>53</v>
      </c>
      <c r="Q4505" s="149"/>
      <c r="R4505" s="149" t="s">
        <v>4604</v>
      </c>
      <c r="S4505" s="149" t="s">
        <v>5533</v>
      </c>
      <c r="T4505" s="149" t="s">
        <v>18750</v>
      </c>
      <c r="U4505" s="149" t="s">
        <v>267</v>
      </c>
      <c r="V4505" s="149"/>
      <c r="W4505" s="149"/>
      <c r="X4505" s="149" t="s">
        <v>336</v>
      </c>
      <c r="Y4505" s="149"/>
      <c r="Z4505" s="149"/>
      <c r="AA4505" s="149"/>
      <c r="AB4505" s="149" t="s">
        <v>269</v>
      </c>
      <c r="AC4505" s="149" t="s">
        <v>270</v>
      </c>
      <c r="AD4505" s="149" t="s">
        <v>18750</v>
      </c>
      <c r="AE4505" s="149" t="s">
        <v>271</v>
      </c>
      <c r="AF4505" s="149"/>
      <c r="AG4505" s="149" t="s">
        <v>1098</v>
      </c>
      <c r="AH4505" s="149" t="s">
        <v>273</v>
      </c>
      <c r="AI4505" s="158">
        <v>90</v>
      </c>
      <c r="AJ4505" s="149"/>
      <c r="AK4505" s="159" t="s">
        <v>274</v>
      </c>
      <c r="AL4505" s="159" t="s">
        <v>274</v>
      </c>
      <c r="AM4505" s="149" t="s">
        <v>274</v>
      </c>
      <c r="AN4505" s="160">
        <v>4</v>
      </c>
      <c r="AO4505" s="149"/>
      <c r="AP4505" s="149" t="s">
        <v>274</v>
      </c>
      <c r="AQ4505" s="149" t="s">
        <v>275</v>
      </c>
      <c r="AR4505" s="158">
        <v>1</v>
      </c>
      <c r="AS4505" s="149" t="s">
        <v>275</v>
      </c>
      <c r="AT4505" s="149" t="s">
        <v>276</v>
      </c>
      <c r="AU4505" s="161">
        <v>1</v>
      </c>
      <c r="AV4505" s="159">
        <v>7068.97</v>
      </c>
      <c r="AW4505" s="159">
        <v>282.76</v>
      </c>
      <c r="AX4505" s="149" t="s">
        <v>274</v>
      </c>
      <c r="AY4505" s="159">
        <v>77.75</v>
      </c>
      <c r="AZ4505" s="159">
        <v>77.75</v>
      </c>
      <c r="BA4505" s="159">
        <v>311.03</v>
      </c>
      <c r="BB4505" s="159">
        <v>6319.68</v>
      </c>
      <c r="BC4505" s="162" t="s">
        <v>274</v>
      </c>
      <c r="BD4505" s="162">
        <v>0</v>
      </c>
      <c r="BE4505" s="159">
        <v>749.29</v>
      </c>
      <c r="BF4505" s="159">
        <v>749.29</v>
      </c>
      <c r="BG4505" s="159">
        <v>7068.97</v>
      </c>
    </row>
    <row r="4506" ht="28.05" customHeight="1" spans="1:59">
      <c r="A4506" s="149"/>
      <c r="B4506" s="149"/>
      <c r="C4506" s="149"/>
      <c r="D4506" s="149" t="s">
        <v>3726</v>
      </c>
      <c r="E4506" s="340" t="s">
        <v>19396</v>
      </c>
      <c r="F4506" s="149" t="s">
        <v>3726</v>
      </c>
      <c r="G4506" s="149" t="s">
        <v>19397</v>
      </c>
      <c r="H4506" s="149" t="s">
        <v>3828</v>
      </c>
      <c r="I4506" s="149" t="s">
        <v>19398</v>
      </c>
      <c r="J4506" s="149" t="s">
        <v>19399</v>
      </c>
      <c r="K4506" s="149"/>
      <c r="L4506" s="149" t="s">
        <v>287</v>
      </c>
      <c r="M4506" s="149"/>
      <c r="N4506" s="149" t="s">
        <v>263</v>
      </c>
      <c r="O4506" s="149" t="s">
        <v>214</v>
      </c>
      <c r="P4506" s="149" t="s">
        <v>53</v>
      </c>
      <c r="Q4506" s="149"/>
      <c r="R4506" s="149" t="s">
        <v>3831</v>
      </c>
      <c r="S4506" s="149" t="s">
        <v>3832</v>
      </c>
      <c r="T4506" s="149" t="s">
        <v>3809</v>
      </c>
      <c r="U4506" s="149" t="s">
        <v>267</v>
      </c>
      <c r="V4506" s="149"/>
      <c r="W4506" s="149"/>
      <c r="X4506" s="149" t="s">
        <v>336</v>
      </c>
      <c r="Y4506" s="149"/>
      <c r="Z4506" s="149"/>
      <c r="AA4506" s="149"/>
      <c r="AB4506" s="149" t="s">
        <v>269</v>
      </c>
      <c r="AC4506" s="149" t="s">
        <v>270</v>
      </c>
      <c r="AD4506" s="149" t="s">
        <v>3809</v>
      </c>
      <c r="AE4506" s="149" t="s">
        <v>271</v>
      </c>
      <c r="AF4506" s="149"/>
      <c r="AG4506" s="149" t="s">
        <v>1098</v>
      </c>
      <c r="AH4506" s="149" t="s">
        <v>273</v>
      </c>
      <c r="AI4506" s="158">
        <v>56</v>
      </c>
      <c r="AJ4506" s="149"/>
      <c r="AK4506" s="159" t="s">
        <v>274</v>
      </c>
      <c r="AL4506" s="159" t="s">
        <v>274</v>
      </c>
      <c r="AM4506" s="149" t="s">
        <v>274</v>
      </c>
      <c r="AN4506" s="160">
        <v>4</v>
      </c>
      <c r="AO4506" s="149"/>
      <c r="AP4506" s="149" t="s">
        <v>274</v>
      </c>
      <c r="AQ4506" s="149" t="s">
        <v>275</v>
      </c>
      <c r="AR4506" s="158">
        <v>1</v>
      </c>
      <c r="AS4506" s="149" t="s">
        <v>275</v>
      </c>
      <c r="AT4506" s="149" t="s">
        <v>276</v>
      </c>
      <c r="AU4506" s="161">
        <v>1</v>
      </c>
      <c r="AV4506" s="159">
        <v>38407.08</v>
      </c>
      <c r="AW4506" s="159">
        <v>1536.28</v>
      </c>
      <c r="AX4506" s="149" t="s">
        <v>274</v>
      </c>
      <c r="AY4506" s="159">
        <v>384.07</v>
      </c>
      <c r="AZ4506" s="159">
        <v>384.07</v>
      </c>
      <c r="BA4506" s="159">
        <v>1536.28</v>
      </c>
      <c r="BB4506" s="159">
        <v>21507.92</v>
      </c>
      <c r="BC4506" s="162" t="s">
        <v>274</v>
      </c>
      <c r="BD4506" s="162">
        <v>0</v>
      </c>
      <c r="BE4506" s="159">
        <v>16899.16</v>
      </c>
      <c r="BF4506" s="159">
        <v>16899.16</v>
      </c>
      <c r="BG4506" s="159">
        <v>38407.08</v>
      </c>
    </row>
    <row r="4507" ht="28.05" customHeight="1" spans="1:59">
      <c r="A4507" s="149"/>
      <c r="B4507" s="149"/>
      <c r="C4507" s="149"/>
      <c r="D4507" s="149" t="s">
        <v>3726</v>
      </c>
      <c r="E4507" s="340" t="s">
        <v>19400</v>
      </c>
      <c r="F4507" s="149" t="s">
        <v>3726</v>
      </c>
      <c r="G4507" s="149" t="s">
        <v>19401</v>
      </c>
      <c r="H4507" s="149" t="s">
        <v>19402</v>
      </c>
      <c r="I4507" s="149" t="s">
        <v>19360</v>
      </c>
      <c r="J4507" s="149" t="s">
        <v>19403</v>
      </c>
      <c r="K4507" s="149"/>
      <c r="L4507" s="149" t="s">
        <v>262</v>
      </c>
      <c r="M4507" s="149"/>
      <c r="N4507" s="149" t="s">
        <v>263</v>
      </c>
      <c r="O4507" s="149" t="s">
        <v>214</v>
      </c>
      <c r="P4507" s="149" t="s">
        <v>53</v>
      </c>
      <c r="Q4507" s="149"/>
      <c r="R4507" s="149" t="s">
        <v>3796</v>
      </c>
      <c r="S4507" s="149" t="s">
        <v>3733</v>
      </c>
      <c r="T4507" s="149" t="s">
        <v>3734</v>
      </c>
      <c r="U4507" s="149" t="s">
        <v>267</v>
      </c>
      <c r="V4507" s="149"/>
      <c r="W4507" s="149"/>
      <c r="X4507" s="149" t="s">
        <v>336</v>
      </c>
      <c r="Y4507" s="149"/>
      <c r="Z4507" s="149"/>
      <c r="AA4507" s="149"/>
      <c r="AB4507" s="149" t="s">
        <v>269</v>
      </c>
      <c r="AC4507" s="149" t="s">
        <v>270</v>
      </c>
      <c r="AD4507" s="149" t="s">
        <v>3734</v>
      </c>
      <c r="AE4507" s="149" t="s">
        <v>271</v>
      </c>
      <c r="AF4507" s="149"/>
      <c r="AG4507" s="149" t="s">
        <v>1098</v>
      </c>
      <c r="AH4507" s="149" t="s">
        <v>273</v>
      </c>
      <c r="AI4507" s="158">
        <v>11</v>
      </c>
      <c r="AJ4507" s="149"/>
      <c r="AK4507" s="159" t="s">
        <v>274</v>
      </c>
      <c r="AL4507" s="159" t="s">
        <v>274</v>
      </c>
      <c r="AM4507" s="149" t="s">
        <v>274</v>
      </c>
      <c r="AN4507" s="160">
        <v>4</v>
      </c>
      <c r="AO4507" s="149"/>
      <c r="AP4507" s="149" t="s">
        <v>274</v>
      </c>
      <c r="AQ4507" s="149" t="s">
        <v>275</v>
      </c>
      <c r="AR4507" s="158">
        <v>1</v>
      </c>
      <c r="AS4507" s="149" t="s">
        <v>275</v>
      </c>
      <c r="AT4507" s="149" t="s">
        <v>276</v>
      </c>
      <c r="AU4507" s="161">
        <v>1</v>
      </c>
      <c r="AV4507" s="159">
        <v>86611.12</v>
      </c>
      <c r="AW4507" s="159">
        <v>3464.44</v>
      </c>
      <c r="AX4507" s="149" t="s">
        <v>274</v>
      </c>
      <c r="AY4507" s="159">
        <v>866.11</v>
      </c>
      <c r="AZ4507" s="159">
        <v>866.11</v>
      </c>
      <c r="BA4507" s="159">
        <v>3464.44</v>
      </c>
      <c r="BB4507" s="159">
        <v>9527.21</v>
      </c>
      <c r="BC4507" s="162" t="s">
        <v>274</v>
      </c>
      <c r="BD4507" s="162">
        <v>0</v>
      </c>
      <c r="BE4507" s="159">
        <v>77083.91</v>
      </c>
      <c r="BF4507" s="159">
        <v>77083.91</v>
      </c>
      <c r="BG4507" s="159">
        <v>86611.12</v>
      </c>
    </row>
    <row r="4508" ht="28.05" customHeight="1" spans="1:59">
      <c r="A4508" s="149"/>
      <c r="B4508" s="149"/>
      <c r="C4508" s="149"/>
      <c r="D4508" s="149" t="s">
        <v>3726</v>
      </c>
      <c r="E4508" s="340" t="s">
        <v>19404</v>
      </c>
      <c r="F4508" s="149" t="s">
        <v>3726</v>
      </c>
      <c r="G4508" s="149" t="s">
        <v>19405</v>
      </c>
      <c r="H4508" s="149" t="s">
        <v>10732</v>
      </c>
      <c r="I4508" s="149" t="s">
        <v>19391</v>
      </c>
      <c r="J4508" s="149" t="s">
        <v>19406</v>
      </c>
      <c r="K4508" s="149"/>
      <c r="L4508" s="149" t="s">
        <v>287</v>
      </c>
      <c r="M4508" s="149"/>
      <c r="N4508" s="149" t="s">
        <v>263</v>
      </c>
      <c r="O4508" s="149" t="s">
        <v>214</v>
      </c>
      <c r="P4508" s="149" t="s">
        <v>53</v>
      </c>
      <c r="Q4508" s="149"/>
      <c r="R4508" s="149" t="s">
        <v>3952</v>
      </c>
      <c r="S4508" s="149" t="s">
        <v>5890</v>
      </c>
      <c r="T4508" s="149" t="s">
        <v>3699</v>
      </c>
      <c r="U4508" s="149" t="s">
        <v>267</v>
      </c>
      <c r="V4508" s="149"/>
      <c r="W4508" s="149"/>
      <c r="X4508" s="149" t="s">
        <v>336</v>
      </c>
      <c r="Y4508" s="149"/>
      <c r="Z4508" s="149"/>
      <c r="AA4508" s="149"/>
      <c r="AB4508" s="149" t="s">
        <v>269</v>
      </c>
      <c r="AC4508" s="149" t="s">
        <v>270</v>
      </c>
      <c r="AD4508" s="149" t="s">
        <v>3699</v>
      </c>
      <c r="AE4508" s="149" t="s">
        <v>271</v>
      </c>
      <c r="AF4508" s="149"/>
      <c r="AG4508" s="149" t="s">
        <v>1098</v>
      </c>
      <c r="AH4508" s="149" t="s">
        <v>273</v>
      </c>
      <c r="AI4508" s="158">
        <v>67</v>
      </c>
      <c r="AJ4508" s="149"/>
      <c r="AK4508" s="159" t="s">
        <v>274</v>
      </c>
      <c r="AL4508" s="159" t="s">
        <v>274</v>
      </c>
      <c r="AM4508" s="149" t="s">
        <v>274</v>
      </c>
      <c r="AN4508" s="160">
        <v>4</v>
      </c>
      <c r="AO4508" s="149"/>
      <c r="AP4508" s="149" t="s">
        <v>274</v>
      </c>
      <c r="AQ4508" s="149" t="s">
        <v>275</v>
      </c>
      <c r="AR4508" s="158">
        <v>1</v>
      </c>
      <c r="AS4508" s="149" t="s">
        <v>275</v>
      </c>
      <c r="AT4508" s="149" t="s">
        <v>276</v>
      </c>
      <c r="AU4508" s="161">
        <v>1</v>
      </c>
      <c r="AV4508" s="159">
        <v>3232.76</v>
      </c>
      <c r="AW4508" s="159">
        <v>129.31</v>
      </c>
      <c r="AX4508" s="149" t="s">
        <v>274</v>
      </c>
      <c r="AY4508" s="159">
        <v>33.3</v>
      </c>
      <c r="AZ4508" s="159">
        <v>33.3</v>
      </c>
      <c r="BA4508" s="159">
        <v>133.2</v>
      </c>
      <c r="BB4508" s="159">
        <v>2137.66</v>
      </c>
      <c r="BC4508" s="162" t="s">
        <v>274</v>
      </c>
      <c r="BD4508" s="162">
        <v>0</v>
      </c>
      <c r="BE4508" s="159">
        <v>1095.1</v>
      </c>
      <c r="BF4508" s="159">
        <v>1095.1</v>
      </c>
      <c r="BG4508" s="159">
        <v>3232.76</v>
      </c>
    </row>
    <row r="4509" ht="28.05" customHeight="1" spans="1:59">
      <c r="A4509" s="149"/>
      <c r="B4509" s="149"/>
      <c r="C4509" s="149"/>
      <c r="D4509" s="149" t="s">
        <v>3726</v>
      </c>
      <c r="E4509" s="340" t="s">
        <v>19407</v>
      </c>
      <c r="F4509" s="149" t="s">
        <v>3726</v>
      </c>
      <c r="G4509" s="149" t="s">
        <v>19408</v>
      </c>
      <c r="H4509" s="149" t="s">
        <v>19409</v>
      </c>
      <c r="I4509" s="149" t="s">
        <v>19360</v>
      </c>
      <c r="J4509" s="149" t="s">
        <v>19410</v>
      </c>
      <c r="K4509" s="149"/>
      <c r="L4509" s="149" t="s">
        <v>262</v>
      </c>
      <c r="M4509" s="149"/>
      <c r="N4509" s="149" t="s">
        <v>263</v>
      </c>
      <c r="O4509" s="149" t="s">
        <v>214</v>
      </c>
      <c r="P4509" s="149" t="s">
        <v>53</v>
      </c>
      <c r="Q4509" s="149"/>
      <c r="R4509" s="149" t="s">
        <v>3774</v>
      </c>
      <c r="S4509" s="149" t="s">
        <v>3733</v>
      </c>
      <c r="T4509" s="149" t="s">
        <v>3734</v>
      </c>
      <c r="U4509" s="149" t="s">
        <v>267</v>
      </c>
      <c r="V4509" s="149"/>
      <c r="W4509" s="149"/>
      <c r="X4509" s="149" t="s">
        <v>336</v>
      </c>
      <c r="Y4509" s="149"/>
      <c r="Z4509" s="149"/>
      <c r="AA4509" s="149"/>
      <c r="AB4509" s="149" t="s">
        <v>269</v>
      </c>
      <c r="AC4509" s="149" t="s">
        <v>270</v>
      </c>
      <c r="AD4509" s="149" t="s">
        <v>3734</v>
      </c>
      <c r="AE4509" s="149" t="s">
        <v>271</v>
      </c>
      <c r="AF4509" s="149"/>
      <c r="AG4509" s="149" t="s">
        <v>1098</v>
      </c>
      <c r="AH4509" s="149" t="s">
        <v>273</v>
      </c>
      <c r="AI4509" s="158">
        <v>11</v>
      </c>
      <c r="AJ4509" s="149"/>
      <c r="AK4509" s="159" t="s">
        <v>274</v>
      </c>
      <c r="AL4509" s="159" t="s">
        <v>274</v>
      </c>
      <c r="AM4509" s="149" t="s">
        <v>274</v>
      </c>
      <c r="AN4509" s="160">
        <v>4</v>
      </c>
      <c r="AO4509" s="149"/>
      <c r="AP4509" s="149" t="s">
        <v>274</v>
      </c>
      <c r="AQ4509" s="149" t="s">
        <v>275</v>
      </c>
      <c r="AR4509" s="158">
        <v>1</v>
      </c>
      <c r="AS4509" s="149" t="s">
        <v>275</v>
      </c>
      <c r="AT4509" s="149" t="s">
        <v>276</v>
      </c>
      <c r="AU4509" s="161">
        <v>1</v>
      </c>
      <c r="AV4509" s="159">
        <v>86611.12</v>
      </c>
      <c r="AW4509" s="159">
        <v>3464.44</v>
      </c>
      <c r="AX4509" s="149" t="s">
        <v>274</v>
      </c>
      <c r="AY4509" s="159">
        <v>866.11</v>
      </c>
      <c r="AZ4509" s="159">
        <v>866.11</v>
      </c>
      <c r="BA4509" s="159">
        <v>3464.44</v>
      </c>
      <c r="BB4509" s="159">
        <v>9527.21</v>
      </c>
      <c r="BC4509" s="162" t="s">
        <v>274</v>
      </c>
      <c r="BD4509" s="162">
        <v>0</v>
      </c>
      <c r="BE4509" s="159">
        <v>77083.91</v>
      </c>
      <c r="BF4509" s="159">
        <v>77083.91</v>
      </c>
      <c r="BG4509" s="159">
        <v>86611.12</v>
      </c>
    </row>
    <row r="4510" ht="28.05" customHeight="1" spans="1:59">
      <c r="A4510" s="149"/>
      <c r="B4510" s="149"/>
      <c r="C4510" s="149"/>
      <c r="D4510" s="149" t="s">
        <v>3726</v>
      </c>
      <c r="E4510" s="340" t="s">
        <v>19411</v>
      </c>
      <c r="F4510" s="149" t="s">
        <v>3726</v>
      </c>
      <c r="G4510" s="149" t="s">
        <v>19412</v>
      </c>
      <c r="H4510" s="149" t="s">
        <v>10732</v>
      </c>
      <c r="I4510" s="149" t="s">
        <v>19391</v>
      </c>
      <c r="J4510" s="149" t="s">
        <v>19413</v>
      </c>
      <c r="K4510" s="149"/>
      <c r="L4510" s="149" t="s">
        <v>287</v>
      </c>
      <c r="M4510" s="149"/>
      <c r="N4510" s="149" t="s">
        <v>263</v>
      </c>
      <c r="O4510" s="149" t="s">
        <v>214</v>
      </c>
      <c r="P4510" s="149" t="s">
        <v>53</v>
      </c>
      <c r="Q4510" s="149"/>
      <c r="R4510" s="149" t="s">
        <v>3952</v>
      </c>
      <c r="S4510" s="149" t="s">
        <v>5890</v>
      </c>
      <c r="T4510" s="149" t="s">
        <v>3699</v>
      </c>
      <c r="U4510" s="149" t="s">
        <v>267</v>
      </c>
      <c r="V4510" s="149"/>
      <c r="W4510" s="149"/>
      <c r="X4510" s="149" t="s">
        <v>336</v>
      </c>
      <c r="Y4510" s="149"/>
      <c r="Z4510" s="149"/>
      <c r="AA4510" s="149"/>
      <c r="AB4510" s="149" t="s">
        <v>269</v>
      </c>
      <c r="AC4510" s="149" t="s">
        <v>270</v>
      </c>
      <c r="AD4510" s="149" t="s">
        <v>3699</v>
      </c>
      <c r="AE4510" s="149" t="s">
        <v>271</v>
      </c>
      <c r="AF4510" s="149"/>
      <c r="AG4510" s="149" t="s">
        <v>1098</v>
      </c>
      <c r="AH4510" s="149" t="s">
        <v>273</v>
      </c>
      <c r="AI4510" s="158">
        <v>67</v>
      </c>
      <c r="AJ4510" s="149"/>
      <c r="AK4510" s="159" t="s">
        <v>274</v>
      </c>
      <c r="AL4510" s="159" t="s">
        <v>274</v>
      </c>
      <c r="AM4510" s="149" t="s">
        <v>274</v>
      </c>
      <c r="AN4510" s="160">
        <v>4</v>
      </c>
      <c r="AO4510" s="149"/>
      <c r="AP4510" s="149" t="s">
        <v>274</v>
      </c>
      <c r="AQ4510" s="149" t="s">
        <v>275</v>
      </c>
      <c r="AR4510" s="158">
        <v>1</v>
      </c>
      <c r="AS4510" s="149" t="s">
        <v>275</v>
      </c>
      <c r="AT4510" s="149" t="s">
        <v>276</v>
      </c>
      <c r="AU4510" s="161">
        <v>1</v>
      </c>
      <c r="AV4510" s="159">
        <v>3232.76</v>
      </c>
      <c r="AW4510" s="159">
        <v>129.31</v>
      </c>
      <c r="AX4510" s="149" t="s">
        <v>274</v>
      </c>
      <c r="AY4510" s="159">
        <v>33.3</v>
      </c>
      <c r="AZ4510" s="159">
        <v>33.3</v>
      </c>
      <c r="BA4510" s="159">
        <v>133.2</v>
      </c>
      <c r="BB4510" s="159">
        <v>2137.66</v>
      </c>
      <c r="BC4510" s="162" t="s">
        <v>274</v>
      </c>
      <c r="BD4510" s="162">
        <v>0</v>
      </c>
      <c r="BE4510" s="159">
        <v>1095.1</v>
      </c>
      <c r="BF4510" s="159">
        <v>1095.1</v>
      </c>
      <c r="BG4510" s="159">
        <v>3232.76</v>
      </c>
    </row>
    <row r="4511" ht="28.05" customHeight="1" spans="1:59">
      <c r="A4511" s="149"/>
      <c r="B4511" s="149"/>
      <c r="C4511" s="149"/>
      <c r="D4511" s="149" t="s">
        <v>3726</v>
      </c>
      <c r="E4511" s="340" t="s">
        <v>19414</v>
      </c>
      <c r="F4511" s="149" t="s">
        <v>3726</v>
      </c>
      <c r="G4511" s="149" t="s">
        <v>19415</v>
      </c>
      <c r="H4511" s="149" t="s">
        <v>5530</v>
      </c>
      <c r="I4511" s="149" t="s">
        <v>19380</v>
      </c>
      <c r="J4511" s="149" t="s">
        <v>19416</v>
      </c>
      <c r="K4511" s="149"/>
      <c r="L4511" s="149" t="s">
        <v>262</v>
      </c>
      <c r="M4511" s="149"/>
      <c r="N4511" s="149" t="s">
        <v>263</v>
      </c>
      <c r="O4511" s="149" t="s">
        <v>214</v>
      </c>
      <c r="P4511" s="149" t="s">
        <v>53</v>
      </c>
      <c r="Q4511" s="149"/>
      <c r="R4511" s="149" t="s">
        <v>4604</v>
      </c>
      <c r="S4511" s="149" t="s">
        <v>5533</v>
      </c>
      <c r="T4511" s="149" t="s">
        <v>18750</v>
      </c>
      <c r="U4511" s="149" t="s">
        <v>267</v>
      </c>
      <c r="V4511" s="149"/>
      <c r="W4511" s="149"/>
      <c r="X4511" s="149" t="s">
        <v>336</v>
      </c>
      <c r="Y4511" s="149"/>
      <c r="Z4511" s="149"/>
      <c r="AA4511" s="149"/>
      <c r="AB4511" s="149" t="s">
        <v>269</v>
      </c>
      <c r="AC4511" s="149" t="s">
        <v>270</v>
      </c>
      <c r="AD4511" s="149" t="s">
        <v>18750</v>
      </c>
      <c r="AE4511" s="149" t="s">
        <v>271</v>
      </c>
      <c r="AF4511" s="149"/>
      <c r="AG4511" s="149" t="s">
        <v>1098</v>
      </c>
      <c r="AH4511" s="149" t="s">
        <v>273</v>
      </c>
      <c r="AI4511" s="158">
        <v>90</v>
      </c>
      <c r="AJ4511" s="149"/>
      <c r="AK4511" s="159" t="s">
        <v>274</v>
      </c>
      <c r="AL4511" s="159" t="s">
        <v>274</v>
      </c>
      <c r="AM4511" s="149" t="s">
        <v>274</v>
      </c>
      <c r="AN4511" s="160">
        <v>4</v>
      </c>
      <c r="AO4511" s="149"/>
      <c r="AP4511" s="149" t="s">
        <v>274</v>
      </c>
      <c r="AQ4511" s="149" t="s">
        <v>275</v>
      </c>
      <c r="AR4511" s="158">
        <v>1</v>
      </c>
      <c r="AS4511" s="149" t="s">
        <v>275</v>
      </c>
      <c r="AT4511" s="149" t="s">
        <v>276</v>
      </c>
      <c r="AU4511" s="161">
        <v>1</v>
      </c>
      <c r="AV4511" s="159">
        <v>7068.97</v>
      </c>
      <c r="AW4511" s="159">
        <v>282.76</v>
      </c>
      <c r="AX4511" s="149" t="s">
        <v>274</v>
      </c>
      <c r="AY4511" s="159">
        <v>77.75</v>
      </c>
      <c r="AZ4511" s="159">
        <v>77.75</v>
      </c>
      <c r="BA4511" s="159">
        <v>311.03</v>
      </c>
      <c r="BB4511" s="159">
        <v>6319.68</v>
      </c>
      <c r="BC4511" s="162" t="s">
        <v>274</v>
      </c>
      <c r="BD4511" s="162">
        <v>0</v>
      </c>
      <c r="BE4511" s="159">
        <v>749.29</v>
      </c>
      <c r="BF4511" s="159">
        <v>749.29</v>
      </c>
      <c r="BG4511" s="159">
        <v>7068.97</v>
      </c>
    </row>
    <row r="4512" ht="28.05" customHeight="1" spans="1:59">
      <c r="A4512" s="149"/>
      <c r="B4512" s="149"/>
      <c r="C4512" s="149"/>
      <c r="D4512" s="149" t="s">
        <v>3726</v>
      </c>
      <c r="E4512" s="340" t="s">
        <v>19417</v>
      </c>
      <c r="F4512" s="149" t="s">
        <v>3726</v>
      </c>
      <c r="G4512" s="149" t="s">
        <v>19418</v>
      </c>
      <c r="H4512" s="149" t="s">
        <v>19419</v>
      </c>
      <c r="I4512" s="149" t="s">
        <v>19360</v>
      </c>
      <c r="J4512" s="149" t="s">
        <v>19420</v>
      </c>
      <c r="K4512" s="149"/>
      <c r="L4512" s="149" t="s">
        <v>262</v>
      </c>
      <c r="M4512" s="149"/>
      <c r="N4512" s="149" t="s">
        <v>263</v>
      </c>
      <c r="O4512" s="149" t="s">
        <v>214</v>
      </c>
      <c r="P4512" s="149" t="s">
        <v>53</v>
      </c>
      <c r="Q4512" s="149"/>
      <c r="R4512" s="149" t="s">
        <v>3764</v>
      </c>
      <c r="S4512" s="149" t="s">
        <v>3733</v>
      </c>
      <c r="T4512" s="149" t="s">
        <v>3734</v>
      </c>
      <c r="U4512" s="149" t="s">
        <v>267</v>
      </c>
      <c r="V4512" s="149"/>
      <c r="W4512" s="149"/>
      <c r="X4512" s="149" t="s">
        <v>336</v>
      </c>
      <c r="Y4512" s="149"/>
      <c r="Z4512" s="149"/>
      <c r="AA4512" s="149"/>
      <c r="AB4512" s="149" t="s">
        <v>269</v>
      </c>
      <c r="AC4512" s="149" t="s">
        <v>270</v>
      </c>
      <c r="AD4512" s="149" t="s">
        <v>3734</v>
      </c>
      <c r="AE4512" s="149" t="s">
        <v>271</v>
      </c>
      <c r="AF4512" s="149"/>
      <c r="AG4512" s="149" t="s">
        <v>1098</v>
      </c>
      <c r="AH4512" s="149" t="s">
        <v>273</v>
      </c>
      <c r="AI4512" s="158">
        <v>11</v>
      </c>
      <c r="AJ4512" s="149"/>
      <c r="AK4512" s="159" t="s">
        <v>274</v>
      </c>
      <c r="AL4512" s="159" t="s">
        <v>274</v>
      </c>
      <c r="AM4512" s="149" t="s">
        <v>274</v>
      </c>
      <c r="AN4512" s="160">
        <v>4</v>
      </c>
      <c r="AO4512" s="149"/>
      <c r="AP4512" s="149" t="s">
        <v>274</v>
      </c>
      <c r="AQ4512" s="149" t="s">
        <v>275</v>
      </c>
      <c r="AR4512" s="158">
        <v>1</v>
      </c>
      <c r="AS4512" s="149" t="s">
        <v>275</v>
      </c>
      <c r="AT4512" s="149" t="s">
        <v>276</v>
      </c>
      <c r="AU4512" s="161">
        <v>1</v>
      </c>
      <c r="AV4512" s="159">
        <v>86611.12</v>
      </c>
      <c r="AW4512" s="159">
        <v>3464.44</v>
      </c>
      <c r="AX4512" s="149" t="s">
        <v>274</v>
      </c>
      <c r="AY4512" s="159">
        <v>866.11</v>
      </c>
      <c r="AZ4512" s="159">
        <v>866.11</v>
      </c>
      <c r="BA4512" s="159">
        <v>3464.44</v>
      </c>
      <c r="BB4512" s="159">
        <v>9527.21</v>
      </c>
      <c r="BC4512" s="162" t="s">
        <v>274</v>
      </c>
      <c r="BD4512" s="162">
        <v>0</v>
      </c>
      <c r="BE4512" s="159">
        <v>77083.91</v>
      </c>
      <c r="BF4512" s="159">
        <v>77083.91</v>
      </c>
      <c r="BG4512" s="159">
        <v>86611.12</v>
      </c>
    </row>
    <row r="4513" ht="28.05" customHeight="1" spans="1:59">
      <c r="A4513" s="149"/>
      <c r="B4513" s="149"/>
      <c r="C4513" s="149"/>
      <c r="D4513" s="149" t="s">
        <v>3726</v>
      </c>
      <c r="E4513" s="340" t="s">
        <v>19421</v>
      </c>
      <c r="F4513" s="149" t="s">
        <v>3726</v>
      </c>
      <c r="G4513" s="149" t="s">
        <v>19422</v>
      </c>
      <c r="H4513" s="149" t="s">
        <v>5530</v>
      </c>
      <c r="I4513" s="149" t="s">
        <v>19380</v>
      </c>
      <c r="J4513" s="149" t="s">
        <v>19423</v>
      </c>
      <c r="K4513" s="149"/>
      <c r="L4513" s="149" t="s">
        <v>262</v>
      </c>
      <c r="M4513" s="149"/>
      <c r="N4513" s="149" t="s">
        <v>263</v>
      </c>
      <c r="O4513" s="149" t="s">
        <v>214</v>
      </c>
      <c r="P4513" s="149" t="s">
        <v>53</v>
      </c>
      <c r="Q4513" s="149"/>
      <c r="R4513" s="149" t="s">
        <v>4604</v>
      </c>
      <c r="S4513" s="149" t="s">
        <v>5533</v>
      </c>
      <c r="T4513" s="149" t="s">
        <v>18750</v>
      </c>
      <c r="U4513" s="149" t="s">
        <v>267</v>
      </c>
      <c r="V4513" s="149"/>
      <c r="W4513" s="149"/>
      <c r="X4513" s="149" t="s">
        <v>336</v>
      </c>
      <c r="Y4513" s="149"/>
      <c r="Z4513" s="149"/>
      <c r="AA4513" s="149"/>
      <c r="AB4513" s="149" t="s">
        <v>269</v>
      </c>
      <c r="AC4513" s="149" t="s">
        <v>270</v>
      </c>
      <c r="AD4513" s="149" t="s">
        <v>18750</v>
      </c>
      <c r="AE4513" s="149" t="s">
        <v>271</v>
      </c>
      <c r="AF4513" s="149"/>
      <c r="AG4513" s="149" t="s">
        <v>1098</v>
      </c>
      <c r="AH4513" s="149" t="s">
        <v>273</v>
      </c>
      <c r="AI4513" s="158">
        <v>90</v>
      </c>
      <c r="AJ4513" s="149"/>
      <c r="AK4513" s="159" t="s">
        <v>274</v>
      </c>
      <c r="AL4513" s="159" t="s">
        <v>274</v>
      </c>
      <c r="AM4513" s="149" t="s">
        <v>274</v>
      </c>
      <c r="AN4513" s="160">
        <v>4</v>
      </c>
      <c r="AO4513" s="149"/>
      <c r="AP4513" s="149" t="s">
        <v>274</v>
      </c>
      <c r="AQ4513" s="149" t="s">
        <v>275</v>
      </c>
      <c r="AR4513" s="158">
        <v>1</v>
      </c>
      <c r="AS4513" s="149" t="s">
        <v>275</v>
      </c>
      <c r="AT4513" s="149" t="s">
        <v>276</v>
      </c>
      <c r="AU4513" s="161">
        <v>1</v>
      </c>
      <c r="AV4513" s="159">
        <v>7068.97</v>
      </c>
      <c r="AW4513" s="159">
        <v>282.76</v>
      </c>
      <c r="AX4513" s="149" t="s">
        <v>274</v>
      </c>
      <c r="AY4513" s="159">
        <v>77.75</v>
      </c>
      <c r="AZ4513" s="159">
        <v>77.75</v>
      </c>
      <c r="BA4513" s="159">
        <v>311.03</v>
      </c>
      <c r="BB4513" s="159">
        <v>6319.68</v>
      </c>
      <c r="BC4513" s="162" t="s">
        <v>274</v>
      </c>
      <c r="BD4513" s="162">
        <v>0</v>
      </c>
      <c r="BE4513" s="159">
        <v>749.29</v>
      </c>
      <c r="BF4513" s="159">
        <v>749.29</v>
      </c>
      <c r="BG4513" s="159">
        <v>7068.97</v>
      </c>
    </row>
    <row r="4514" ht="28.05" customHeight="1" spans="1:59">
      <c r="A4514" s="149"/>
      <c r="B4514" s="149"/>
      <c r="C4514" s="149"/>
      <c r="D4514" s="149" t="s">
        <v>3726</v>
      </c>
      <c r="E4514" s="340" t="s">
        <v>19424</v>
      </c>
      <c r="F4514" s="149" t="s">
        <v>3726</v>
      </c>
      <c r="G4514" s="149" t="s">
        <v>19425</v>
      </c>
      <c r="H4514" s="149" t="s">
        <v>10732</v>
      </c>
      <c r="I4514" s="149" t="s">
        <v>19391</v>
      </c>
      <c r="J4514" s="149" t="s">
        <v>19426</v>
      </c>
      <c r="K4514" s="149"/>
      <c r="L4514" s="149" t="s">
        <v>287</v>
      </c>
      <c r="M4514" s="149"/>
      <c r="N4514" s="149" t="s">
        <v>263</v>
      </c>
      <c r="O4514" s="149" t="s">
        <v>214</v>
      </c>
      <c r="P4514" s="149" t="s">
        <v>53</v>
      </c>
      <c r="Q4514" s="149"/>
      <c r="R4514" s="149" t="s">
        <v>3952</v>
      </c>
      <c r="S4514" s="149" t="s">
        <v>5890</v>
      </c>
      <c r="T4514" s="149" t="s">
        <v>3699</v>
      </c>
      <c r="U4514" s="149" t="s">
        <v>267</v>
      </c>
      <c r="V4514" s="149"/>
      <c r="W4514" s="149"/>
      <c r="X4514" s="149" t="s">
        <v>336</v>
      </c>
      <c r="Y4514" s="149"/>
      <c r="Z4514" s="149"/>
      <c r="AA4514" s="149"/>
      <c r="AB4514" s="149" t="s">
        <v>269</v>
      </c>
      <c r="AC4514" s="149" t="s">
        <v>270</v>
      </c>
      <c r="AD4514" s="149" t="s">
        <v>3699</v>
      </c>
      <c r="AE4514" s="149" t="s">
        <v>271</v>
      </c>
      <c r="AF4514" s="149"/>
      <c r="AG4514" s="149" t="s">
        <v>1098</v>
      </c>
      <c r="AH4514" s="149" t="s">
        <v>273</v>
      </c>
      <c r="AI4514" s="158">
        <v>67</v>
      </c>
      <c r="AJ4514" s="149"/>
      <c r="AK4514" s="159" t="s">
        <v>274</v>
      </c>
      <c r="AL4514" s="159" t="s">
        <v>274</v>
      </c>
      <c r="AM4514" s="149" t="s">
        <v>274</v>
      </c>
      <c r="AN4514" s="160">
        <v>4</v>
      </c>
      <c r="AO4514" s="149"/>
      <c r="AP4514" s="149" t="s">
        <v>274</v>
      </c>
      <c r="AQ4514" s="149" t="s">
        <v>275</v>
      </c>
      <c r="AR4514" s="158">
        <v>1</v>
      </c>
      <c r="AS4514" s="149" t="s">
        <v>275</v>
      </c>
      <c r="AT4514" s="149" t="s">
        <v>276</v>
      </c>
      <c r="AU4514" s="161">
        <v>1</v>
      </c>
      <c r="AV4514" s="159">
        <v>3232.76</v>
      </c>
      <c r="AW4514" s="159">
        <v>129.31</v>
      </c>
      <c r="AX4514" s="149" t="s">
        <v>274</v>
      </c>
      <c r="AY4514" s="159">
        <v>33.3</v>
      </c>
      <c r="AZ4514" s="159">
        <v>33.3</v>
      </c>
      <c r="BA4514" s="159">
        <v>133.2</v>
      </c>
      <c r="BB4514" s="159">
        <v>2137.66</v>
      </c>
      <c r="BC4514" s="162" t="s">
        <v>274</v>
      </c>
      <c r="BD4514" s="162">
        <v>0</v>
      </c>
      <c r="BE4514" s="159">
        <v>1095.1</v>
      </c>
      <c r="BF4514" s="159">
        <v>1095.1</v>
      </c>
      <c r="BG4514" s="159">
        <v>3232.76</v>
      </c>
    </row>
    <row r="4515" ht="28.05" customHeight="1" spans="1:59">
      <c r="A4515" s="149"/>
      <c r="B4515" s="149"/>
      <c r="C4515" s="149"/>
      <c r="D4515" s="149" t="s">
        <v>3726</v>
      </c>
      <c r="E4515" s="340" t="s">
        <v>19427</v>
      </c>
      <c r="F4515" s="149" t="s">
        <v>3726</v>
      </c>
      <c r="G4515" s="149" t="s">
        <v>19428</v>
      </c>
      <c r="H4515" s="149" t="s">
        <v>5530</v>
      </c>
      <c r="I4515" s="149" t="s">
        <v>19380</v>
      </c>
      <c r="J4515" s="149" t="s">
        <v>19429</v>
      </c>
      <c r="K4515" s="149"/>
      <c r="L4515" s="149" t="s">
        <v>262</v>
      </c>
      <c r="M4515" s="149"/>
      <c r="N4515" s="149" t="s">
        <v>263</v>
      </c>
      <c r="O4515" s="149" t="s">
        <v>214</v>
      </c>
      <c r="P4515" s="149" t="s">
        <v>53</v>
      </c>
      <c r="Q4515" s="149"/>
      <c r="R4515" s="149" t="s">
        <v>4604</v>
      </c>
      <c r="S4515" s="149" t="s">
        <v>5533</v>
      </c>
      <c r="T4515" s="149" t="s">
        <v>18750</v>
      </c>
      <c r="U4515" s="149" t="s">
        <v>267</v>
      </c>
      <c r="V4515" s="149"/>
      <c r="W4515" s="149"/>
      <c r="X4515" s="149" t="s">
        <v>336</v>
      </c>
      <c r="Y4515" s="149"/>
      <c r="Z4515" s="149"/>
      <c r="AA4515" s="149"/>
      <c r="AB4515" s="149" t="s">
        <v>269</v>
      </c>
      <c r="AC4515" s="149" t="s">
        <v>270</v>
      </c>
      <c r="AD4515" s="149" t="s">
        <v>18750</v>
      </c>
      <c r="AE4515" s="149" t="s">
        <v>271</v>
      </c>
      <c r="AF4515" s="149"/>
      <c r="AG4515" s="149" t="s">
        <v>1098</v>
      </c>
      <c r="AH4515" s="149" t="s">
        <v>273</v>
      </c>
      <c r="AI4515" s="158">
        <v>90</v>
      </c>
      <c r="AJ4515" s="149"/>
      <c r="AK4515" s="159" t="s">
        <v>274</v>
      </c>
      <c r="AL4515" s="159" t="s">
        <v>274</v>
      </c>
      <c r="AM4515" s="149" t="s">
        <v>274</v>
      </c>
      <c r="AN4515" s="160">
        <v>4</v>
      </c>
      <c r="AO4515" s="149"/>
      <c r="AP4515" s="149" t="s">
        <v>274</v>
      </c>
      <c r="AQ4515" s="149" t="s">
        <v>275</v>
      </c>
      <c r="AR4515" s="158">
        <v>1</v>
      </c>
      <c r="AS4515" s="149" t="s">
        <v>275</v>
      </c>
      <c r="AT4515" s="149" t="s">
        <v>276</v>
      </c>
      <c r="AU4515" s="161">
        <v>1</v>
      </c>
      <c r="AV4515" s="159">
        <v>7068.97</v>
      </c>
      <c r="AW4515" s="159">
        <v>282.76</v>
      </c>
      <c r="AX4515" s="149" t="s">
        <v>274</v>
      </c>
      <c r="AY4515" s="159">
        <v>77.75</v>
      </c>
      <c r="AZ4515" s="159">
        <v>77.75</v>
      </c>
      <c r="BA4515" s="159">
        <v>311.03</v>
      </c>
      <c r="BB4515" s="159">
        <v>6319.68</v>
      </c>
      <c r="BC4515" s="162" t="s">
        <v>274</v>
      </c>
      <c r="BD4515" s="162">
        <v>0</v>
      </c>
      <c r="BE4515" s="159">
        <v>749.29</v>
      </c>
      <c r="BF4515" s="159">
        <v>749.29</v>
      </c>
      <c r="BG4515" s="159">
        <v>7068.97</v>
      </c>
    </row>
    <row r="4516" ht="28.05" customHeight="1" spans="1:59">
      <c r="A4516" s="149"/>
      <c r="B4516" s="149"/>
      <c r="C4516" s="149"/>
      <c r="D4516" s="149" t="s">
        <v>3726</v>
      </c>
      <c r="E4516" s="340" t="s">
        <v>19430</v>
      </c>
      <c r="F4516" s="149" t="s">
        <v>3726</v>
      </c>
      <c r="G4516" s="149" t="s">
        <v>19431</v>
      </c>
      <c r="H4516" s="149" t="s">
        <v>19432</v>
      </c>
      <c r="I4516" s="149" t="s">
        <v>19360</v>
      </c>
      <c r="J4516" s="149" t="s">
        <v>19433</v>
      </c>
      <c r="K4516" s="149"/>
      <c r="L4516" s="149" t="s">
        <v>262</v>
      </c>
      <c r="M4516" s="149"/>
      <c r="N4516" s="149" t="s">
        <v>263</v>
      </c>
      <c r="O4516" s="149" t="s">
        <v>214</v>
      </c>
      <c r="P4516" s="149" t="s">
        <v>53</v>
      </c>
      <c r="Q4516" s="149"/>
      <c r="R4516" s="149" t="s">
        <v>3759</v>
      </c>
      <c r="S4516" s="149" t="s">
        <v>3733</v>
      </c>
      <c r="T4516" s="149" t="s">
        <v>3734</v>
      </c>
      <c r="U4516" s="149" t="s">
        <v>267</v>
      </c>
      <c r="V4516" s="149"/>
      <c r="W4516" s="149"/>
      <c r="X4516" s="149" t="s">
        <v>336</v>
      </c>
      <c r="Y4516" s="149"/>
      <c r="Z4516" s="149"/>
      <c r="AA4516" s="149"/>
      <c r="AB4516" s="149" t="s">
        <v>269</v>
      </c>
      <c r="AC4516" s="149" t="s">
        <v>270</v>
      </c>
      <c r="AD4516" s="149" t="s">
        <v>3734</v>
      </c>
      <c r="AE4516" s="149" t="s">
        <v>271</v>
      </c>
      <c r="AF4516" s="149"/>
      <c r="AG4516" s="149" t="s">
        <v>1098</v>
      </c>
      <c r="AH4516" s="149" t="s">
        <v>273</v>
      </c>
      <c r="AI4516" s="158">
        <v>11</v>
      </c>
      <c r="AJ4516" s="149"/>
      <c r="AK4516" s="159" t="s">
        <v>274</v>
      </c>
      <c r="AL4516" s="159" t="s">
        <v>274</v>
      </c>
      <c r="AM4516" s="149" t="s">
        <v>274</v>
      </c>
      <c r="AN4516" s="160">
        <v>4</v>
      </c>
      <c r="AO4516" s="149"/>
      <c r="AP4516" s="149" t="s">
        <v>274</v>
      </c>
      <c r="AQ4516" s="149" t="s">
        <v>275</v>
      </c>
      <c r="AR4516" s="158">
        <v>1</v>
      </c>
      <c r="AS4516" s="149" t="s">
        <v>275</v>
      </c>
      <c r="AT4516" s="149" t="s">
        <v>276</v>
      </c>
      <c r="AU4516" s="161">
        <v>1</v>
      </c>
      <c r="AV4516" s="159">
        <v>86611.12</v>
      </c>
      <c r="AW4516" s="159">
        <v>3464.44</v>
      </c>
      <c r="AX4516" s="149" t="s">
        <v>274</v>
      </c>
      <c r="AY4516" s="159">
        <v>866.11</v>
      </c>
      <c r="AZ4516" s="159">
        <v>866.11</v>
      </c>
      <c r="BA4516" s="159">
        <v>3464.44</v>
      </c>
      <c r="BB4516" s="159">
        <v>9527.21</v>
      </c>
      <c r="BC4516" s="162" t="s">
        <v>274</v>
      </c>
      <c r="BD4516" s="162">
        <v>0</v>
      </c>
      <c r="BE4516" s="159">
        <v>77083.91</v>
      </c>
      <c r="BF4516" s="159">
        <v>77083.91</v>
      </c>
      <c r="BG4516" s="159">
        <v>86611.12</v>
      </c>
    </row>
    <row r="4517" ht="28.05" customHeight="1" spans="1:59">
      <c r="A4517" s="149"/>
      <c r="B4517" s="149"/>
      <c r="C4517" s="149"/>
      <c r="D4517" s="149" t="s">
        <v>3726</v>
      </c>
      <c r="E4517" s="340" t="s">
        <v>19434</v>
      </c>
      <c r="F4517" s="149" t="s">
        <v>3726</v>
      </c>
      <c r="G4517" s="149" t="s">
        <v>19435</v>
      </c>
      <c r="H4517" s="149" t="s">
        <v>10732</v>
      </c>
      <c r="I4517" s="149" t="s">
        <v>19391</v>
      </c>
      <c r="J4517" s="149" t="s">
        <v>19436</v>
      </c>
      <c r="K4517" s="149"/>
      <c r="L4517" s="149" t="s">
        <v>287</v>
      </c>
      <c r="M4517" s="149"/>
      <c r="N4517" s="149" t="s">
        <v>263</v>
      </c>
      <c r="O4517" s="149" t="s">
        <v>214</v>
      </c>
      <c r="P4517" s="149" t="s">
        <v>53</v>
      </c>
      <c r="Q4517" s="149"/>
      <c r="R4517" s="149" t="s">
        <v>3952</v>
      </c>
      <c r="S4517" s="149" t="s">
        <v>5890</v>
      </c>
      <c r="T4517" s="149" t="s">
        <v>3699</v>
      </c>
      <c r="U4517" s="149" t="s">
        <v>267</v>
      </c>
      <c r="V4517" s="149"/>
      <c r="W4517" s="149"/>
      <c r="X4517" s="149" t="s">
        <v>336</v>
      </c>
      <c r="Y4517" s="149"/>
      <c r="Z4517" s="149"/>
      <c r="AA4517" s="149"/>
      <c r="AB4517" s="149" t="s">
        <v>269</v>
      </c>
      <c r="AC4517" s="149" t="s">
        <v>270</v>
      </c>
      <c r="AD4517" s="149" t="s">
        <v>3699</v>
      </c>
      <c r="AE4517" s="149" t="s">
        <v>271</v>
      </c>
      <c r="AF4517" s="149"/>
      <c r="AG4517" s="149" t="s">
        <v>1098</v>
      </c>
      <c r="AH4517" s="149" t="s">
        <v>273</v>
      </c>
      <c r="AI4517" s="158">
        <v>67</v>
      </c>
      <c r="AJ4517" s="149"/>
      <c r="AK4517" s="159" t="s">
        <v>274</v>
      </c>
      <c r="AL4517" s="159" t="s">
        <v>274</v>
      </c>
      <c r="AM4517" s="149" t="s">
        <v>274</v>
      </c>
      <c r="AN4517" s="160">
        <v>4</v>
      </c>
      <c r="AO4517" s="149"/>
      <c r="AP4517" s="149" t="s">
        <v>274</v>
      </c>
      <c r="AQ4517" s="149" t="s">
        <v>275</v>
      </c>
      <c r="AR4517" s="158">
        <v>1</v>
      </c>
      <c r="AS4517" s="149" t="s">
        <v>275</v>
      </c>
      <c r="AT4517" s="149" t="s">
        <v>276</v>
      </c>
      <c r="AU4517" s="161">
        <v>1</v>
      </c>
      <c r="AV4517" s="159">
        <v>3232.76</v>
      </c>
      <c r="AW4517" s="159">
        <v>129.31</v>
      </c>
      <c r="AX4517" s="149" t="s">
        <v>274</v>
      </c>
      <c r="AY4517" s="159">
        <v>33.3</v>
      </c>
      <c r="AZ4517" s="159">
        <v>33.3</v>
      </c>
      <c r="BA4517" s="159">
        <v>133.2</v>
      </c>
      <c r="BB4517" s="159">
        <v>2137.66</v>
      </c>
      <c r="BC4517" s="162" t="s">
        <v>274</v>
      </c>
      <c r="BD4517" s="162">
        <v>0</v>
      </c>
      <c r="BE4517" s="159">
        <v>1095.1</v>
      </c>
      <c r="BF4517" s="159">
        <v>1095.1</v>
      </c>
      <c r="BG4517" s="159">
        <v>3232.76</v>
      </c>
    </row>
    <row r="4518" ht="28.05" customHeight="1" spans="1:59">
      <c r="A4518" s="149"/>
      <c r="B4518" s="149"/>
      <c r="C4518" s="149"/>
      <c r="D4518" s="149" t="s">
        <v>3726</v>
      </c>
      <c r="E4518" s="340" t="s">
        <v>19437</v>
      </c>
      <c r="F4518" s="149" t="s">
        <v>3726</v>
      </c>
      <c r="G4518" s="149" t="s">
        <v>19438</v>
      </c>
      <c r="H4518" s="149" t="s">
        <v>5530</v>
      </c>
      <c r="I4518" s="149" t="s">
        <v>19380</v>
      </c>
      <c r="J4518" s="149" t="s">
        <v>19439</v>
      </c>
      <c r="K4518" s="149"/>
      <c r="L4518" s="149" t="s">
        <v>262</v>
      </c>
      <c r="M4518" s="149"/>
      <c r="N4518" s="149" t="s">
        <v>263</v>
      </c>
      <c r="O4518" s="149" t="s">
        <v>214</v>
      </c>
      <c r="P4518" s="149" t="s">
        <v>53</v>
      </c>
      <c r="Q4518" s="149"/>
      <c r="R4518" s="149" t="s">
        <v>4604</v>
      </c>
      <c r="S4518" s="149" t="s">
        <v>5533</v>
      </c>
      <c r="T4518" s="149" t="s">
        <v>18750</v>
      </c>
      <c r="U4518" s="149" t="s">
        <v>267</v>
      </c>
      <c r="V4518" s="149"/>
      <c r="W4518" s="149"/>
      <c r="X4518" s="149" t="s">
        <v>336</v>
      </c>
      <c r="Y4518" s="149"/>
      <c r="Z4518" s="149"/>
      <c r="AA4518" s="149"/>
      <c r="AB4518" s="149" t="s">
        <v>269</v>
      </c>
      <c r="AC4518" s="149" t="s">
        <v>270</v>
      </c>
      <c r="AD4518" s="149" t="s">
        <v>18750</v>
      </c>
      <c r="AE4518" s="149" t="s">
        <v>271</v>
      </c>
      <c r="AF4518" s="149"/>
      <c r="AG4518" s="149" t="s">
        <v>1098</v>
      </c>
      <c r="AH4518" s="149" t="s">
        <v>273</v>
      </c>
      <c r="AI4518" s="158">
        <v>90</v>
      </c>
      <c r="AJ4518" s="149"/>
      <c r="AK4518" s="159" t="s">
        <v>274</v>
      </c>
      <c r="AL4518" s="159" t="s">
        <v>274</v>
      </c>
      <c r="AM4518" s="149" t="s">
        <v>274</v>
      </c>
      <c r="AN4518" s="160">
        <v>4</v>
      </c>
      <c r="AO4518" s="149"/>
      <c r="AP4518" s="149" t="s">
        <v>274</v>
      </c>
      <c r="AQ4518" s="149" t="s">
        <v>275</v>
      </c>
      <c r="AR4518" s="158">
        <v>1</v>
      </c>
      <c r="AS4518" s="149" t="s">
        <v>275</v>
      </c>
      <c r="AT4518" s="149" t="s">
        <v>276</v>
      </c>
      <c r="AU4518" s="161">
        <v>1</v>
      </c>
      <c r="AV4518" s="159">
        <v>7068.94</v>
      </c>
      <c r="AW4518" s="159">
        <v>282.76</v>
      </c>
      <c r="AX4518" s="149" t="s">
        <v>274</v>
      </c>
      <c r="AY4518" s="159">
        <v>77.75</v>
      </c>
      <c r="AZ4518" s="159">
        <v>77.75</v>
      </c>
      <c r="BA4518" s="159">
        <v>311</v>
      </c>
      <c r="BB4518" s="159">
        <v>6319.65</v>
      </c>
      <c r="BC4518" s="162" t="s">
        <v>274</v>
      </c>
      <c r="BD4518" s="162">
        <v>0</v>
      </c>
      <c r="BE4518" s="159">
        <v>749.29</v>
      </c>
      <c r="BF4518" s="159">
        <v>749.29</v>
      </c>
      <c r="BG4518" s="159">
        <v>7068.94</v>
      </c>
    </row>
    <row r="4519" ht="28.05" customHeight="1" spans="1:59">
      <c r="A4519" s="149"/>
      <c r="B4519" s="149"/>
      <c r="C4519" s="149"/>
      <c r="D4519" s="149" t="s">
        <v>3726</v>
      </c>
      <c r="E4519" s="340" t="s">
        <v>19440</v>
      </c>
      <c r="F4519" s="149" t="s">
        <v>3726</v>
      </c>
      <c r="G4519" s="149" t="s">
        <v>19441</v>
      </c>
      <c r="H4519" s="149" t="s">
        <v>10732</v>
      </c>
      <c r="I4519" s="149" t="s">
        <v>19391</v>
      </c>
      <c r="J4519" s="149" t="s">
        <v>19442</v>
      </c>
      <c r="K4519" s="149"/>
      <c r="L4519" s="149" t="s">
        <v>287</v>
      </c>
      <c r="M4519" s="149"/>
      <c r="N4519" s="149" t="s">
        <v>263</v>
      </c>
      <c r="O4519" s="149" t="s">
        <v>214</v>
      </c>
      <c r="P4519" s="149" t="s">
        <v>53</v>
      </c>
      <c r="Q4519" s="149"/>
      <c r="R4519" s="149" t="s">
        <v>3921</v>
      </c>
      <c r="S4519" s="149" t="s">
        <v>5890</v>
      </c>
      <c r="T4519" s="149" t="s">
        <v>3699</v>
      </c>
      <c r="U4519" s="149" t="s">
        <v>267</v>
      </c>
      <c r="V4519" s="149"/>
      <c r="W4519" s="149"/>
      <c r="X4519" s="149" t="s">
        <v>336</v>
      </c>
      <c r="Y4519" s="149"/>
      <c r="Z4519" s="149"/>
      <c r="AA4519" s="149"/>
      <c r="AB4519" s="149" t="s">
        <v>269</v>
      </c>
      <c r="AC4519" s="149" t="s">
        <v>270</v>
      </c>
      <c r="AD4519" s="149" t="s">
        <v>3699</v>
      </c>
      <c r="AE4519" s="149" t="s">
        <v>271</v>
      </c>
      <c r="AF4519" s="149"/>
      <c r="AG4519" s="149" t="s">
        <v>1098</v>
      </c>
      <c r="AH4519" s="149" t="s">
        <v>273</v>
      </c>
      <c r="AI4519" s="158">
        <v>67</v>
      </c>
      <c r="AJ4519" s="149"/>
      <c r="AK4519" s="159" t="s">
        <v>274</v>
      </c>
      <c r="AL4519" s="159" t="s">
        <v>274</v>
      </c>
      <c r="AM4519" s="149" t="s">
        <v>274</v>
      </c>
      <c r="AN4519" s="160">
        <v>4</v>
      </c>
      <c r="AO4519" s="149"/>
      <c r="AP4519" s="149" t="s">
        <v>274</v>
      </c>
      <c r="AQ4519" s="149" t="s">
        <v>275</v>
      </c>
      <c r="AR4519" s="158">
        <v>1</v>
      </c>
      <c r="AS4519" s="149" t="s">
        <v>275</v>
      </c>
      <c r="AT4519" s="149" t="s">
        <v>276</v>
      </c>
      <c r="AU4519" s="161">
        <v>1</v>
      </c>
      <c r="AV4519" s="159">
        <v>3232.76</v>
      </c>
      <c r="AW4519" s="159">
        <v>129.31</v>
      </c>
      <c r="AX4519" s="149" t="s">
        <v>274</v>
      </c>
      <c r="AY4519" s="159">
        <v>33.3</v>
      </c>
      <c r="AZ4519" s="159">
        <v>33.3</v>
      </c>
      <c r="BA4519" s="159">
        <v>133.2</v>
      </c>
      <c r="BB4519" s="159">
        <v>2137.66</v>
      </c>
      <c r="BC4519" s="162" t="s">
        <v>274</v>
      </c>
      <c r="BD4519" s="162">
        <v>0</v>
      </c>
      <c r="BE4519" s="159">
        <v>1095.1</v>
      </c>
      <c r="BF4519" s="159">
        <v>1095.1</v>
      </c>
      <c r="BG4519" s="159">
        <v>3232.76</v>
      </c>
    </row>
    <row r="4520" ht="28.05" customHeight="1" spans="1:59">
      <c r="A4520" s="149"/>
      <c r="B4520" s="149"/>
      <c r="C4520" s="149"/>
      <c r="D4520" s="149" t="s">
        <v>3726</v>
      </c>
      <c r="E4520" s="340" t="s">
        <v>19443</v>
      </c>
      <c r="F4520" s="149" t="s">
        <v>3726</v>
      </c>
      <c r="G4520" s="149" t="s">
        <v>19444</v>
      </c>
      <c r="H4520" s="149" t="s">
        <v>19445</v>
      </c>
      <c r="I4520" s="149" t="s">
        <v>19360</v>
      </c>
      <c r="J4520" s="149" t="s">
        <v>19446</v>
      </c>
      <c r="K4520" s="149"/>
      <c r="L4520" s="149" t="s">
        <v>262</v>
      </c>
      <c r="M4520" s="149"/>
      <c r="N4520" s="149" t="s">
        <v>263</v>
      </c>
      <c r="O4520" s="149" t="s">
        <v>214</v>
      </c>
      <c r="P4520" s="149" t="s">
        <v>53</v>
      </c>
      <c r="Q4520" s="149"/>
      <c r="R4520" s="149" t="s">
        <v>3732</v>
      </c>
      <c r="S4520" s="149" t="s">
        <v>3733</v>
      </c>
      <c r="T4520" s="149" t="s">
        <v>3734</v>
      </c>
      <c r="U4520" s="149" t="s">
        <v>267</v>
      </c>
      <c r="V4520" s="149"/>
      <c r="W4520" s="149"/>
      <c r="X4520" s="149" t="s">
        <v>336</v>
      </c>
      <c r="Y4520" s="149"/>
      <c r="Z4520" s="149"/>
      <c r="AA4520" s="149"/>
      <c r="AB4520" s="149" t="s">
        <v>269</v>
      </c>
      <c r="AC4520" s="149" t="s">
        <v>270</v>
      </c>
      <c r="AD4520" s="149" t="s">
        <v>3734</v>
      </c>
      <c r="AE4520" s="149" t="s">
        <v>271</v>
      </c>
      <c r="AF4520" s="149"/>
      <c r="AG4520" s="149" t="s">
        <v>1098</v>
      </c>
      <c r="AH4520" s="149" t="s">
        <v>273</v>
      </c>
      <c r="AI4520" s="158">
        <v>11</v>
      </c>
      <c r="AJ4520" s="149"/>
      <c r="AK4520" s="159" t="s">
        <v>274</v>
      </c>
      <c r="AL4520" s="159" t="s">
        <v>274</v>
      </c>
      <c r="AM4520" s="149" t="s">
        <v>274</v>
      </c>
      <c r="AN4520" s="160">
        <v>4</v>
      </c>
      <c r="AO4520" s="149"/>
      <c r="AP4520" s="149" t="s">
        <v>274</v>
      </c>
      <c r="AQ4520" s="149" t="s">
        <v>275</v>
      </c>
      <c r="AR4520" s="158">
        <v>1</v>
      </c>
      <c r="AS4520" s="149" t="s">
        <v>275</v>
      </c>
      <c r="AT4520" s="149" t="s">
        <v>276</v>
      </c>
      <c r="AU4520" s="161">
        <v>1</v>
      </c>
      <c r="AV4520" s="159">
        <v>86611.12</v>
      </c>
      <c r="AW4520" s="159">
        <v>3464.44</v>
      </c>
      <c r="AX4520" s="149" t="s">
        <v>274</v>
      </c>
      <c r="AY4520" s="159">
        <v>866.11</v>
      </c>
      <c r="AZ4520" s="159">
        <v>866.11</v>
      </c>
      <c r="BA4520" s="159">
        <v>3464.44</v>
      </c>
      <c r="BB4520" s="159">
        <v>9527.21</v>
      </c>
      <c r="BC4520" s="162" t="s">
        <v>274</v>
      </c>
      <c r="BD4520" s="162">
        <v>0</v>
      </c>
      <c r="BE4520" s="159">
        <v>77083.91</v>
      </c>
      <c r="BF4520" s="159">
        <v>77083.91</v>
      </c>
      <c r="BG4520" s="159">
        <v>86611.12</v>
      </c>
    </row>
    <row r="4521" ht="28.05" customHeight="1" spans="1:59">
      <c r="A4521" s="149"/>
      <c r="B4521" s="149"/>
      <c r="C4521" s="149"/>
      <c r="D4521" s="149" t="s">
        <v>3726</v>
      </c>
      <c r="E4521" s="340" t="s">
        <v>19447</v>
      </c>
      <c r="F4521" s="149" t="s">
        <v>3726</v>
      </c>
      <c r="G4521" s="149" t="s">
        <v>19448</v>
      </c>
      <c r="H4521" s="149" t="s">
        <v>19449</v>
      </c>
      <c r="I4521" s="149" t="s">
        <v>19360</v>
      </c>
      <c r="J4521" s="149" t="s">
        <v>19450</v>
      </c>
      <c r="K4521" s="149"/>
      <c r="L4521" s="149" t="s">
        <v>262</v>
      </c>
      <c r="M4521" s="149"/>
      <c r="N4521" s="149" t="s">
        <v>263</v>
      </c>
      <c r="O4521" s="149" t="s">
        <v>214</v>
      </c>
      <c r="P4521" s="149" t="s">
        <v>53</v>
      </c>
      <c r="Q4521" s="149"/>
      <c r="R4521" s="149" t="s">
        <v>3739</v>
      </c>
      <c r="S4521" s="149" t="s">
        <v>3733</v>
      </c>
      <c r="T4521" s="149" t="s">
        <v>3734</v>
      </c>
      <c r="U4521" s="149" t="s">
        <v>267</v>
      </c>
      <c r="V4521" s="149"/>
      <c r="W4521" s="149"/>
      <c r="X4521" s="149" t="s">
        <v>336</v>
      </c>
      <c r="Y4521" s="149"/>
      <c r="Z4521" s="149"/>
      <c r="AA4521" s="149"/>
      <c r="AB4521" s="149" t="s">
        <v>269</v>
      </c>
      <c r="AC4521" s="149" t="s">
        <v>270</v>
      </c>
      <c r="AD4521" s="149" t="s">
        <v>3734</v>
      </c>
      <c r="AE4521" s="149" t="s">
        <v>271</v>
      </c>
      <c r="AF4521" s="149"/>
      <c r="AG4521" s="149" t="s">
        <v>1098</v>
      </c>
      <c r="AH4521" s="149" t="s">
        <v>273</v>
      </c>
      <c r="AI4521" s="158">
        <v>11</v>
      </c>
      <c r="AJ4521" s="149"/>
      <c r="AK4521" s="159" t="s">
        <v>274</v>
      </c>
      <c r="AL4521" s="159" t="s">
        <v>274</v>
      </c>
      <c r="AM4521" s="149" t="s">
        <v>274</v>
      </c>
      <c r="AN4521" s="160">
        <v>4</v>
      </c>
      <c r="AO4521" s="149"/>
      <c r="AP4521" s="149" t="s">
        <v>274</v>
      </c>
      <c r="AQ4521" s="149" t="s">
        <v>275</v>
      </c>
      <c r="AR4521" s="158">
        <v>1</v>
      </c>
      <c r="AS4521" s="149" t="s">
        <v>275</v>
      </c>
      <c r="AT4521" s="149" t="s">
        <v>276</v>
      </c>
      <c r="AU4521" s="161">
        <v>1</v>
      </c>
      <c r="AV4521" s="159">
        <v>86611.11</v>
      </c>
      <c r="AW4521" s="159">
        <v>3464.44</v>
      </c>
      <c r="AX4521" s="149" t="s">
        <v>274</v>
      </c>
      <c r="AY4521" s="159">
        <v>866.11</v>
      </c>
      <c r="AZ4521" s="159">
        <v>866.11</v>
      </c>
      <c r="BA4521" s="159">
        <v>3464.44</v>
      </c>
      <c r="BB4521" s="159">
        <v>9527.21</v>
      </c>
      <c r="BC4521" s="162" t="s">
        <v>274</v>
      </c>
      <c r="BD4521" s="162">
        <v>0</v>
      </c>
      <c r="BE4521" s="159">
        <v>77083.9</v>
      </c>
      <c r="BF4521" s="159">
        <v>77083.9</v>
      </c>
      <c r="BG4521" s="159">
        <v>86611.11</v>
      </c>
    </row>
    <row r="4522" ht="28.05" customHeight="1" spans="1:59">
      <c r="A4522" s="149"/>
      <c r="B4522" s="149"/>
      <c r="C4522" s="149"/>
      <c r="D4522" s="149" t="s">
        <v>3726</v>
      </c>
      <c r="E4522" s="340" t="s">
        <v>19451</v>
      </c>
      <c r="F4522" s="149" t="s">
        <v>3726</v>
      </c>
      <c r="G4522" s="149" t="s">
        <v>19452</v>
      </c>
      <c r="H4522" s="149" t="s">
        <v>92</v>
      </c>
      <c r="I4522" s="149" t="s">
        <v>19453</v>
      </c>
      <c r="J4522" s="149" t="s">
        <v>19454</v>
      </c>
      <c r="K4522" s="149"/>
      <c r="L4522" s="149" t="s">
        <v>262</v>
      </c>
      <c r="M4522" s="149"/>
      <c r="N4522" s="149" t="s">
        <v>263</v>
      </c>
      <c r="O4522" s="149" t="s">
        <v>214</v>
      </c>
      <c r="P4522" s="149" t="s">
        <v>53</v>
      </c>
      <c r="Q4522" s="149"/>
      <c r="R4522" s="149" t="s">
        <v>18216</v>
      </c>
      <c r="S4522" s="149" t="s">
        <v>19455</v>
      </c>
      <c r="T4522" s="149" t="s">
        <v>18750</v>
      </c>
      <c r="U4522" s="149" t="s">
        <v>267</v>
      </c>
      <c r="V4522" s="149"/>
      <c r="W4522" s="149"/>
      <c r="X4522" s="149" t="s">
        <v>268</v>
      </c>
      <c r="Y4522" s="149"/>
      <c r="Z4522" s="149"/>
      <c r="AA4522" s="149"/>
      <c r="AB4522" s="149" t="s">
        <v>269</v>
      </c>
      <c r="AC4522" s="149" t="s">
        <v>270</v>
      </c>
      <c r="AD4522" s="149" t="s">
        <v>18750</v>
      </c>
      <c r="AE4522" s="149" t="s">
        <v>271</v>
      </c>
      <c r="AF4522" s="149"/>
      <c r="AG4522" s="149" t="s">
        <v>1098</v>
      </c>
      <c r="AH4522" s="149" t="s">
        <v>273</v>
      </c>
      <c r="AI4522" s="158">
        <v>90</v>
      </c>
      <c r="AJ4522" s="149"/>
      <c r="AK4522" s="159" t="s">
        <v>274</v>
      </c>
      <c r="AL4522" s="159" t="s">
        <v>274</v>
      </c>
      <c r="AM4522" s="149" t="s">
        <v>274</v>
      </c>
      <c r="AN4522" s="160">
        <v>4</v>
      </c>
      <c r="AO4522" s="149"/>
      <c r="AP4522" s="149" t="s">
        <v>274</v>
      </c>
      <c r="AQ4522" s="149" t="s">
        <v>275</v>
      </c>
      <c r="AR4522" s="158">
        <v>1</v>
      </c>
      <c r="AS4522" s="149" t="s">
        <v>275</v>
      </c>
      <c r="AT4522" s="149" t="s">
        <v>276</v>
      </c>
      <c r="AU4522" s="161">
        <v>1</v>
      </c>
      <c r="AV4522" s="159">
        <v>3739.66</v>
      </c>
      <c r="AW4522" s="159">
        <v>149.59</v>
      </c>
      <c r="AX4522" s="149" t="s">
        <v>274</v>
      </c>
      <c r="AY4522" s="159">
        <v>41.11</v>
      </c>
      <c r="AZ4522" s="159">
        <v>41.11</v>
      </c>
      <c r="BA4522" s="159">
        <v>164.44</v>
      </c>
      <c r="BB4522" s="159">
        <v>3343.44</v>
      </c>
      <c r="BC4522" s="162" t="s">
        <v>274</v>
      </c>
      <c r="BD4522" s="162">
        <v>0</v>
      </c>
      <c r="BE4522" s="159">
        <v>396.22</v>
      </c>
      <c r="BF4522" s="159">
        <v>396.22</v>
      </c>
      <c r="BG4522" s="159">
        <v>3739.66</v>
      </c>
    </row>
    <row r="4523" ht="28.05" customHeight="1" spans="1:59">
      <c r="A4523" s="149"/>
      <c r="B4523" s="149"/>
      <c r="C4523" s="149"/>
      <c r="D4523" s="149" t="s">
        <v>3726</v>
      </c>
      <c r="E4523" s="340" t="s">
        <v>19456</v>
      </c>
      <c r="F4523" s="149" t="s">
        <v>3726</v>
      </c>
      <c r="G4523" s="149" t="s">
        <v>19457</v>
      </c>
      <c r="H4523" s="149" t="s">
        <v>10732</v>
      </c>
      <c r="I4523" s="149" t="s">
        <v>19391</v>
      </c>
      <c r="J4523" s="149" t="s">
        <v>19458</v>
      </c>
      <c r="K4523" s="149"/>
      <c r="L4523" s="149" t="s">
        <v>287</v>
      </c>
      <c r="M4523" s="149"/>
      <c r="N4523" s="149" t="s">
        <v>263</v>
      </c>
      <c r="O4523" s="149" t="s">
        <v>214</v>
      </c>
      <c r="P4523" s="149" t="s">
        <v>53</v>
      </c>
      <c r="Q4523" s="149"/>
      <c r="R4523" s="149" t="s">
        <v>3921</v>
      </c>
      <c r="S4523" s="149" t="s">
        <v>5890</v>
      </c>
      <c r="T4523" s="149" t="s">
        <v>3699</v>
      </c>
      <c r="U4523" s="149" t="s">
        <v>267</v>
      </c>
      <c r="V4523" s="149"/>
      <c r="W4523" s="149"/>
      <c r="X4523" s="149" t="s">
        <v>336</v>
      </c>
      <c r="Y4523" s="149"/>
      <c r="Z4523" s="149"/>
      <c r="AA4523" s="149"/>
      <c r="AB4523" s="149" t="s">
        <v>269</v>
      </c>
      <c r="AC4523" s="149" t="s">
        <v>270</v>
      </c>
      <c r="AD4523" s="149" t="s">
        <v>3699</v>
      </c>
      <c r="AE4523" s="149" t="s">
        <v>271</v>
      </c>
      <c r="AF4523" s="149"/>
      <c r="AG4523" s="149" t="s">
        <v>1098</v>
      </c>
      <c r="AH4523" s="149" t="s">
        <v>273</v>
      </c>
      <c r="AI4523" s="158">
        <v>67</v>
      </c>
      <c r="AJ4523" s="149"/>
      <c r="AK4523" s="159" t="s">
        <v>274</v>
      </c>
      <c r="AL4523" s="159" t="s">
        <v>274</v>
      </c>
      <c r="AM4523" s="149" t="s">
        <v>274</v>
      </c>
      <c r="AN4523" s="160">
        <v>4</v>
      </c>
      <c r="AO4523" s="149"/>
      <c r="AP4523" s="149" t="s">
        <v>274</v>
      </c>
      <c r="AQ4523" s="149" t="s">
        <v>275</v>
      </c>
      <c r="AR4523" s="158">
        <v>1</v>
      </c>
      <c r="AS4523" s="149" t="s">
        <v>275</v>
      </c>
      <c r="AT4523" s="149" t="s">
        <v>276</v>
      </c>
      <c r="AU4523" s="161">
        <v>1</v>
      </c>
      <c r="AV4523" s="159">
        <v>3232.76</v>
      </c>
      <c r="AW4523" s="159">
        <v>129.31</v>
      </c>
      <c r="AX4523" s="149" t="s">
        <v>274</v>
      </c>
      <c r="AY4523" s="159">
        <v>33.3</v>
      </c>
      <c r="AZ4523" s="159">
        <v>33.3</v>
      </c>
      <c r="BA4523" s="159">
        <v>133.2</v>
      </c>
      <c r="BB4523" s="159">
        <v>2137.66</v>
      </c>
      <c r="BC4523" s="162" t="s">
        <v>274</v>
      </c>
      <c r="BD4523" s="162">
        <v>0</v>
      </c>
      <c r="BE4523" s="159">
        <v>1095.1</v>
      </c>
      <c r="BF4523" s="159">
        <v>1095.1</v>
      </c>
      <c r="BG4523" s="159">
        <v>3232.76</v>
      </c>
    </row>
    <row r="4524" ht="28.05" customHeight="1" spans="1:59">
      <c r="A4524" s="149"/>
      <c r="B4524" s="149"/>
      <c r="C4524" s="149"/>
      <c r="D4524" s="149" t="s">
        <v>3726</v>
      </c>
      <c r="E4524" s="340" t="s">
        <v>19459</v>
      </c>
      <c r="F4524" s="149" t="s">
        <v>3726</v>
      </c>
      <c r="G4524" s="149" t="s">
        <v>19460</v>
      </c>
      <c r="H4524" s="149" t="s">
        <v>17103</v>
      </c>
      <c r="I4524" s="149" t="s">
        <v>17104</v>
      </c>
      <c r="J4524" s="149" t="s">
        <v>19461</v>
      </c>
      <c r="K4524" s="149"/>
      <c r="L4524" s="149" t="s">
        <v>262</v>
      </c>
      <c r="M4524" s="149"/>
      <c r="N4524" s="149" t="s">
        <v>263</v>
      </c>
      <c r="O4524" s="149" t="s">
        <v>214</v>
      </c>
      <c r="P4524" s="149" t="s">
        <v>53</v>
      </c>
      <c r="Q4524" s="149"/>
      <c r="R4524" s="149" t="s">
        <v>19462</v>
      </c>
      <c r="S4524" s="149" t="s">
        <v>4180</v>
      </c>
      <c r="T4524" s="149" t="s">
        <v>3865</v>
      </c>
      <c r="U4524" s="149" t="s">
        <v>267</v>
      </c>
      <c r="V4524" s="149"/>
      <c r="W4524" s="149"/>
      <c r="X4524" s="149" t="s">
        <v>336</v>
      </c>
      <c r="Y4524" s="149"/>
      <c r="Z4524" s="149"/>
      <c r="AA4524" s="149"/>
      <c r="AB4524" s="149" t="s">
        <v>269</v>
      </c>
      <c r="AC4524" s="149" t="s">
        <v>270</v>
      </c>
      <c r="AD4524" s="149" t="s">
        <v>3865</v>
      </c>
      <c r="AE4524" s="149" t="s">
        <v>271</v>
      </c>
      <c r="AF4524" s="149"/>
      <c r="AG4524" s="149" t="s">
        <v>1098</v>
      </c>
      <c r="AH4524" s="149" t="s">
        <v>273</v>
      </c>
      <c r="AI4524" s="158">
        <v>90</v>
      </c>
      <c r="AJ4524" s="149"/>
      <c r="AK4524" s="159" t="s">
        <v>274</v>
      </c>
      <c r="AL4524" s="159" t="s">
        <v>274</v>
      </c>
      <c r="AM4524" s="149" t="s">
        <v>274</v>
      </c>
      <c r="AN4524" s="160">
        <v>4</v>
      </c>
      <c r="AO4524" s="149"/>
      <c r="AP4524" s="149" t="s">
        <v>274</v>
      </c>
      <c r="AQ4524" s="149" t="s">
        <v>275</v>
      </c>
      <c r="AR4524" s="158">
        <v>1</v>
      </c>
      <c r="AS4524" s="149" t="s">
        <v>275</v>
      </c>
      <c r="AT4524" s="149" t="s">
        <v>276</v>
      </c>
      <c r="AU4524" s="161">
        <v>1</v>
      </c>
      <c r="AV4524" s="159">
        <v>4482.76</v>
      </c>
      <c r="AW4524" s="159">
        <v>179.31</v>
      </c>
      <c r="AX4524" s="149" t="s">
        <v>274</v>
      </c>
      <c r="AY4524" s="159">
        <v>49.29</v>
      </c>
      <c r="AZ4524" s="159">
        <v>49.29</v>
      </c>
      <c r="BA4524" s="159">
        <v>197.16</v>
      </c>
      <c r="BB4524" s="159">
        <v>4007.71</v>
      </c>
      <c r="BC4524" s="162" t="s">
        <v>274</v>
      </c>
      <c r="BD4524" s="162">
        <v>0</v>
      </c>
      <c r="BE4524" s="159">
        <v>475.05</v>
      </c>
      <c r="BF4524" s="159">
        <v>475.05</v>
      </c>
      <c r="BG4524" s="159">
        <v>4482.76</v>
      </c>
    </row>
    <row r="4525" ht="28.05" customHeight="1" spans="1:59">
      <c r="A4525" s="149"/>
      <c r="B4525" s="149"/>
      <c r="C4525" s="149"/>
      <c r="D4525" s="149" t="s">
        <v>3726</v>
      </c>
      <c r="E4525" s="340" t="s">
        <v>19463</v>
      </c>
      <c r="F4525" s="149" t="s">
        <v>3726</v>
      </c>
      <c r="G4525" s="149" t="s">
        <v>19464</v>
      </c>
      <c r="H4525" s="149" t="s">
        <v>19465</v>
      </c>
      <c r="I4525" s="149" t="s">
        <v>19466</v>
      </c>
      <c r="J4525" s="149" t="s">
        <v>19467</v>
      </c>
      <c r="K4525" s="149"/>
      <c r="L4525" s="149" t="s">
        <v>262</v>
      </c>
      <c r="M4525" s="149"/>
      <c r="N4525" s="149" t="s">
        <v>263</v>
      </c>
      <c r="O4525" s="149" t="s">
        <v>214</v>
      </c>
      <c r="P4525" s="149" t="s">
        <v>53</v>
      </c>
      <c r="Q4525" s="149"/>
      <c r="R4525" s="149" t="s">
        <v>3749</v>
      </c>
      <c r="S4525" s="149" t="s">
        <v>3733</v>
      </c>
      <c r="T4525" s="149" t="s">
        <v>3734</v>
      </c>
      <c r="U4525" s="149" t="s">
        <v>267</v>
      </c>
      <c r="V4525" s="149"/>
      <c r="W4525" s="149"/>
      <c r="X4525" s="149" t="s">
        <v>336</v>
      </c>
      <c r="Y4525" s="149"/>
      <c r="Z4525" s="149"/>
      <c r="AA4525" s="149"/>
      <c r="AB4525" s="149" t="s">
        <v>269</v>
      </c>
      <c r="AC4525" s="149" t="s">
        <v>270</v>
      </c>
      <c r="AD4525" s="149" t="s">
        <v>3734</v>
      </c>
      <c r="AE4525" s="149" t="s">
        <v>271</v>
      </c>
      <c r="AF4525" s="149"/>
      <c r="AG4525" s="149" t="s">
        <v>1098</v>
      </c>
      <c r="AH4525" s="149" t="s">
        <v>273</v>
      </c>
      <c r="AI4525" s="158">
        <v>11</v>
      </c>
      <c r="AJ4525" s="149"/>
      <c r="AK4525" s="159" t="s">
        <v>274</v>
      </c>
      <c r="AL4525" s="159" t="s">
        <v>274</v>
      </c>
      <c r="AM4525" s="149" t="s">
        <v>274</v>
      </c>
      <c r="AN4525" s="160">
        <v>4</v>
      </c>
      <c r="AO4525" s="149"/>
      <c r="AP4525" s="149" t="s">
        <v>274</v>
      </c>
      <c r="AQ4525" s="149" t="s">
        <v>275</v>
      </c>
      <c r="AR4525" s="158">
        <v>1</v>
      </c>
      <c r="AS4525" s="149" t="s">
        <v>275</v>
      </c>
      <c r="AT4525" s="149" t="s">
        <v>276</v>
      </c>
      <c r="AU4525" s="161">
        <v>1</v>
      </c>
      <c r="AV4525" s="159">
        <v>146078.47</v>
      </c>
      <c r="AW4525" s="159">
        <v>5843.14</v>
      </c>
      <c r="AX4525" s="149" t="s">
        <v>274</v>
      </c>
      <c r="AY4525" s="159">
        <v>1460.79</v>
      </c>
      <c r="AZ4525" s="159">
        <v>1460.79</v>
      </c>
      <c r="BA4525" s="159">
        <v>5843.15</v>
      </c>
      <c r="BB4525" s="159">
        <v>16068.61</v>
      </c>
      <c r="BC4525" s="162" t="s">
        <v>274</v>
      </c>
      <c r="BD4525" s="162">
        <v>0</v>
      </c>
      <c r="BE4525" s="159">
        <v>130009.86</v>
      </c>
      <c r="BF4525" s="159">
        <v>130009.86</v>
      </c>
      <c r="BG4525" s="159">
        <v>146078.47</v>
      </c>
    </row>
    <row r="4526" ht="28.05" customHeight="1" spans="1:59">
      <c r="A4526" s="149"/>
      <c r="B4526" s="149"/>
      <c r="C4526" s="149"/>
      <c r="D4526" s="149" t="s">
        <v>3726</v>
      </c>
      <c r="E4526" s="340" t="s">
        <v>19468</v>
      </c>
      <c r="F4526" s="149" t="s">
        <v>3726</v>
      </c>
      <c r="G4526" s="149" t="s">
        <v>19469</v>
      </c>
      <c r="H4526" s="149" t="s">
        <v>10732</v>
      </c>
      <c r="I4526" s="149" t="s">
        <v>19391</v>
      </c>
      <c r="J4526" s="149" t="s">
        <v>19470</v>
      </c>
      <c r="K4526" s="149"/>
      <c r="L4526" s="149" t="s">
        <v>287</v>
      </c>
      <c r="M4526" s="149"/>
      <c r="N4526" s="149" t="s">
        <v>263</v>
      </c>
      <c r="O4526" s="149" t="s">
        <v>214</v>
      </c>
      <c r="P4526" s="149" t="s">
        <v>53</v>
      </c>
      <c r="Q4526" s="149"/>
      <c r="R4526" s="149" t="s">
        <v>3921</v>
      </c>
      <c r="S4526" s="149" t="s">
        <v>5890</v>
      </c>
      <c r="T4526" s="149" t="s">
        <v>3699</v>
      </c>
      <c r="U4526" s="149" t="s">
        <v>267</v>
      </c>
      <c r="V4526" s="149"/>
      <c r="W4526" s="149"/>
      <c r="X4526" s="149" t="s">
        <v>336</v>
      </c>
      <c r="Y4526" s="149"/>
      <c r="Z4526" s="149"/>
      <c r="AA4526" s="149"/>
      <c r="AB4526" s="149" t="s">
        <v>269</v>
      </c>
      <c r="AC4526" s="149" t="s">
        <v>270</v>
      </c>
      <c r="AD4526" s="149" t="s">
        <v>3699</v>
      </c>
      <c r="AE4526" s="149" t="s">
        <v>271</v>
      </c>
      <c r="AF4526" s="149"/>
      <c r="AG4526" s="149" t="s">
        <v>1098</v>
      </c>
      <c r="AH4526" s="149" t="s">
        <v>273</v>
      </c>
      <c r="AI4526" s="158">
        <v>67</v>
      </c>
      <c r="AJ4526" s="149"/>
      <c r="AK4526" s="159" t="s">
        <v>274</v>
      </c>
      <c r="AL4526" s="159" t="s">
        <v>274</v>
      </c>
      <c r="AM4526" s="149" t="s">
        <v>274</v>
      </c>
      <c r="AN4526" s="160">
        <v>4</v>
      </c>
      <c r="AO4526" s="149"/>
      <c r="AP4526" s="149" t="s">
        <v>274</v>
      </c>
      <c r="AQ4526" s="149" t="s">
        <v>275</v>
      </c>
      <c r="AR4526" s="158">
        <v>1</v>
      </c>
      <c r="AS4526" s="149" t="s">
        <v>275</v>
      </c>
      <c r="AT4526" s="149" t="s">
        <v>276</v>
      </c>
      <c r="AU4526" s="161">
        <v>1</v>
      </c>
      <c r="AV4526" s="159">
        <v>3232.76</v>
      </c>
      <c r="AW4526" s="159">
        <v>129.31</v>
      </c>
      <c r="AX4526" s="149" t="s">
        <v>274</v>
      </c>
      <c r="AY4526" s="159">
        <v>33.3</v>
      </c>
      <c r="AZ4526" s="159">
        <v>33.3</v>
      </c>
      <c r="BA4526" s="159">
        <v>133.2</v>
      </c>
      <c r="BB4526" s="159">
        <v>2137.66</v>
      </c>
      <c r="BC4526" s="162" t="s">
        <v>274</v>
      </c>
      <c r="BD4526" s="162">
        <v>0</v>
      </c>
      <c r="BE4526" s="159">
        <v>1095.1</v>
      </c>
      <c r="BF4526" s="159">
        <v>1095.1</v>
      </c>
      <c r="BG4526" s="159">
        <v>3232.76</v>
      </c>
    </row>
    <row r="4527" ht="28.05" customHeight="1" spans="1:59">
      <c r="A4527" s="149"/>
      <c r="B4527" s="149"/>
      <c r="C4527" s="149"/>
      <c r="D4527" s="149" t="s">
        <v>3726</v>
      </c>
      <c r="E4527" s="340" t="s">
        <v>19471</v>
      </c>
      <c r="F4527" s="149" t="s">
        <v>3726</v>
      </c>
      <c r="G4527" s="149" t="s">
        <v>19472</v>
      </c>
      <c r="H4527" s="149" t="s">
        <v>17103</v>
      </c>
      <c r="I4527" s="149" t="s">
        <v>17104</v>
      </c>
      <c r="J4527" s="149" t="s">
        <v>19473</v>
      </c>
      <c r="K4527" s="149"/>
      <c r="L4527" s="149" t="s">
        <v>262</v>
      </c>
      <c r="M4527" s="149"/>
      <c r="N4527" s="149" t="s">
        <v>263</v>
      </c>
      <c r="O4527" s="149" t="s">
        <v>214</v>
      </c>
      <c r="P4527" s="149" t="s">
        <v>53</v>
      </c>
      <c r="Q4527" s="149"/>
      <c r="R4527" s="149" t="s">
        <v>19462</v>
      </c>
      <c r="S4527" s="149" t="s">
        <v>4180</v>
      </c>
      <c r="T4527" s="149" t="s">
        <v>3865</v>
      </c>
      <c r="U4527" s="149" t="s">
        <v>267</v>
      </c>
      <c r="V4527" s="149"/>
      <c r="W4527" s="149"/>
      <c r="X4527" s="149" t="s">
        <v>336</v>
      </c>
      <c r="Y4527" s="149"/>
      <c r="Z4527" s="149"/>
      <c r="AA4527" s="149"/>
      <c r="AB4527" s="149" t="s">
        <v>269</v>
      </c>
      <c r="AC4527" s="149" t="s">
        <v>270</v>
      </c>
      <c r="AD4527" s="149" t="s">
        <v>3865</v>
      </c>
      <c r="AE4527" s="149" t="s">
        <v>271</v>
      </c>
      <c r="AF4527" s="149"/>
      <c r="AG4527" s="149" t="s">
        <v>1098</v>
      </c>
      <c r="AH4527" s="149" t="s">
        <v>273</v>
      </c>
      <c r="AI4527" s="158">
        <v>90</v>
      </c>
      <c r="AJ4527" s="149"/>
      <c r="AK4527" s="159" t="s">
        <v>274</v>
      </c>
      <c r="AL4527" s="159" t="s">
        <v>274</v>
      </c>
      <c r="AM4527" s="149" t="s">
        <v>274</v>
      </c>
      <c r="AN4527" s="160">
        <v>4</v>
      </c>
      <c r="AO4527" s="149"/>
      <c r="AP4527" s="149" t="s">
        <v>274</v>
      </c>
      <c r="AQ4527" s="149" t="s">
        <v>275</v>
      </c>
      <c r="AR4527" s="158">
        <v>1</v>
      </c>
      <c r="AS4527" s="149" t="s">
        <v>275</v>
      </c>
      <c r="AT4527" s="149" t="s">
        <v>276</v>
      </c>
      <c r="AU4527" s="161">
        <v>1</v>
      </c>
      <c r="AV4527" s="159">
        <v>4482.76</v>
      </c>
      <c r="AW4527" s="159">
        <v>179.31</v>
      </c>
      <c r="AX4527" s="149" t="s">
        <v>274</v>
      </c>
      <c r="AY4527" s="159">
        <v>49.29</v>
      </c>
      <c r="AZ4527" s="159">
        <v>49.29</v>
      </c>
      <c r="BA4527" s="159">
        <v>197.16</v>
      </c>
      <c r="BB4527" s="159">
        <v>4007.71</v>
      </c>
      <c r="BC4527" s="162" t="s">
        <v>274</v>
      </c>
      <c r="BD4527" s="162">
        <v>0</v>
      </c>
      <c r="BE4527" s="159">
        <v>475.05</v>
      </c>
      <c r="BF4527" s="159">
        <v>475.05</v>
      </c>
      <c r="BG4527" s="159">
        <v>4482.76</v>
      </c>
    </row>
    <row r="4528" ht="28.05" customHeight="1" spans="1:59">
      <c r="A4528" s="149"/>
      <c r="B4528" s="149"/>
      <c r="C4528" s="149"/>
      <c r="D4528" s="149" t="s">
        <v>3726</v>
      </c>
      <c r="E4528" s="340" t="s">
        <v>19474</v>
      </c>
      <c r="F4528" s="149" t="s">
        <v>3726</v>
      </c>
      <c r="G4528" s="149" t="s">
        <v>19475</v>
      </c>
      <c r="H4528" s="149" t="s">
        <v>19476</v>
      </c>
      <c r="I4528" s="149" t="s">
        <v>19477</v>
      </c>
      <c r="J4528" s="149" t="s">
        <v>19478</v>
      </c>
      <c r="K4528" s="149"/>
      <c r="L4528" s="149" t="s">
        <v>262</v>
      </c>
      <c r="M4528" s="149"/>
      <c r="N4528" s="149" t="s">
        <v>263</v>
      </c>
      <c r="O4528" s="149" t="s">
        <v>214</v>
      </c>
      <c r="P4528" s="149" t="s">
        <v>53</v>
      </c>
      <c r="Q4528" s="149"/>
      <c r="R4528" s="149" t="s">
        <v>703</v>
      </c>
      <c r="S4528" s="149" t="s">
        <v>4180</v>
      </c>
      <c r="T4528" s="149" t="s">
        <v>3865</v>
      </c>
      <c r="U4528" s="149" t="s">
        <v>267</v>
      </c>
      <c r="V4528" s="149"/>
      <c r="W4528" s="149"/>
      <c r="X4528" s="149" t="s">
        <v>268</v>
      </c>
      <c r="Y4528" s="149"/>
      <c r="Z4528" s="149"/>
      <c r="AA4528" s="149"/>
      <c r="AB4528" s="149" t="s">
        <v>269</v>
      </c>
      <c r="AC4528" s="149" t="s">
        <v>270</v>
      </c>
      <c r="AD4528" s="149" t="s">
        <v>3865</v>
      </c>
      <c r="AE4528" s="149" t="s">
        <v>271</v>
      </c>
      <c r="AF4528" s="149"/>
      <c r="AG4528" s="149" t="s">
        <v>1098</v>
      </c>
      <c r="AH4528" s="149" t="s">
        <v>273</v>
      </c>
      <c r="AI4528" s="158">
        <v>90</v>
      </c>
      <c r="AJ4528" s="149"/>
      <c r="AK4528" s="159" t="s">
        <v>274</v>
      </c>
      <c r="AL4528" s="159" t="s">
        <v>274</v>
      </c>
      <c r="AM4528" s="149" t="s">
        <v>274</v>
      </c>
      <c r="AN4528" s="160">
        <v>4</v>
      </c>
      <c r="AO4528" s="149"/>
      <c r="AP4528" s="149" t="s">
        <v>274</v>
      </c>
      <c r="AQ4528" s="149" t="s">
        <v>275</v>
      </c>
      <c r="AR4528" s="158">
        <v>1</v>
      </c>
      <c r="AS4528" s="149" t="s">
        <v>275</v>
      </c>
      <c r="AT4528" s="149" t="s">
        <v>276</v>
      </c>
      <c r="AU4528" s="161">
        <v>1</v>
      </c>
      <c r="AV4528" s="159">
        <v>2241.38</v>
      </c>
      <c r="AW4528" s="159">
        <v>89.66</v>
      </c>
      <c r="AX4528" s="149" t="s">
        <v>274</v>
      </c>
      <c r="AY4528" s="159">
        <v>24.69</v>
      </c>
      <c r="AZ4528" s="159">
        <v>24.69</v>
      </c>
      <c r="BA4528" s="159">
        <v>98.76</v>
      </c>
      <c r="BB4528" s="159">
        <v>2003.61</v>
      </c>
      <c r="BC4528" s="162" t="s">
        <v>274</v>
      </c>
      <c r="BD4528" s="162">
        <v>0</v>
      </c>
      <c r="BE4528" s="159">
        <v>237.77</v>
      </c>
      <c r="BF4528" s="159">
        <v>237.77</v>
      </c>
      <c r="BG4528" s="159">
        <v>2241.38</v>
      </c>
    </row>
    <row r="4529" ht="28.05" customHeight="1" spans="1:59">
      <c r="A4529" s="149"/>
      <c r="B4529" s="149"/>
      <c r="C4529" s="149"/>
      <c r="D4529" s="149" t="s">
        <v>3726</v>
      </c>
      <c r="E4529" s="340" t="s">
        <v>19479</v>
      </c>
      <c r="F4529" s="149" t="s">
        <v>3726</v>
      </c>
      <c r="G4529" s="149" t="s">
        <v>19480</v>
      </c>
      <c r="H4529" s="149" t="s">
        <v>10732</v>
      </c>
      <c r="I4529" s="149" t="s">
        <v>19391</v>
      </c>
      <c r="J4529" s="149" t="s">
        <v>19481</v>
      </c>
      <c r="K4529" s="149"/>
      <c r="L4529" s="149" t="s">
        <v>287</v>
      </c>
      <c r="M4529" s="149"/>
      <c r="N4529" s="149" t="s">
        <v>263</v>
      </c>
      <c r="O4529" s="149" t="s">
        <v>214</v>
      </c>
      <c r="P4529" s="149" t="s">
        <v>53</v>
      </c>
      <c r="Q4529" s="149"/>
      <c r="R4529" s="149" t="s">
        <v>3921</v>
      </c>
      <c r="S4529" s="149" t="s">
        <v>5890</v>
      </c>
      <c r="T4529" s="149" t="s">
        <v>3699</v>
      </c>
      <c r="U4529" s="149" t="s">
        <v>267</v>
      </c>
      <c r="V4529" s="149"/>
      <c r="W4529" s="149"/>
      <c r="X4529" s="149" t="s">
        <v>336</v>
      </c>
      <c r="Y4529" s="149"/>
      <c r="Z4529" s="149"/>
      <c r="AA4529" s="149"/>
      <c r="AB4529" s="149" t="s">
        <v>269</v>
      </c>
      <c r="AC4529" s="149" t="s">
        <v>270</v>
      </c>
      <c r="AD4529" s="149" t="s">
        <v>3699</v>
      </c>
      <c r="AE4529" s="149" t="s">
        <v>271</v>
      </c>
      <c r="AF4529" s="149"/>
      <c r="AG4529" s="149" t="s">
        <v>1098</v>
      </c>
      <c r="AH4529" s="149" t="s">
        <v>273</v>
      </c>
      <c r="AI4529" s="158">
        <v>67</v>
      </c>
      <c r="AJ4529" s="149"/>
      <c r="AK4529" s="159" t="s">
        <v>274</v>
      </c>
      <c r="AL4529" s="159" t="s">
        <v>274</v>
      </c>
      <c r="AM4529" s="149" t="s">
        <v>274</v>
      </c>
      <c r="AN4529" s="160">
        <v>4</v>
      </c>
      <c r="AO4529" s="149"/>
      <c r="AP4529" s="149" t="s">
        <v>274</v>
      </c>
      <c r="AQ4529" s="149" t="s">
        <v>275</v>
      </c>
      <c r="AR4529" s="158">
        <v>1</v>
      </c>
      <c r="AS4529" s="149" t="s">
        <v>275</v>
      </c>
      <c r="AT4529" s="149" t="s">
        <v>276</v>
      </c>
      <c r="AU4529" s="161">
        <v>1</v>
      </c>
      <c r="AV4529" s="159">
        <v>3232.76</v>
      </c>
      <c r="AW4529" s="159">
        <v>129.31</v>
      </c>
      <c r="AX4529" s="149" t="s">
        <v>274</v>
      </c>
      <c r="AY4529" s="159">
        <v>33.3</v>
      </c>
      <c r="AZ4529" s="159">
        <v>33.3</v>
      </c>
      <c r="BA4529" s="159">
        <v>133.2</v>
      </c>
      <c r="BB4529" s="159">
        <v>2137.66</v>
      </c>
      <c r="BC4529" s="162" t="s">
        <v>274</v>
      </c>
      <c r="BD4529" s="162">
        <v>0</v>
      </c>
      <c r="BE4529" s="159">
        <v>1095.1</v>
      </c>
      <c r="BF4529" s="159">
        <v>1095.1</v>
      </c>
      <c r="BG4529" s="159">
        <v>3232.76</v>
      </c>
    </row>
    <row r="4530" ht="28.05" customHeight="1" spans="1:59">
      <c r="A4530" s="149"/>
      <c r="B4530" s="149"/>
      <c r="C4530" s="149"/>
      <c r="D4530" s="149" t="s">
        <v>3726</v>
      </c>
      <c r="E4530" s="340" t="s">
        <v>19482</v>
      </c>
      <c r="F4530" s="149" t="s">
        <v>3726</v>
      </c>
      <c r="G4530" s="149" t="s">
        <v>19483</v>
      </c>
      <c r="H4530" s="149" t="s">
        <v>19484</v>
      </c>
      <c r="I4530" s="149" t="s">
        <v>19466</v>
      </c>
      <c r="J4530" s="149" t="s">
        <v>19485</v>
      </c>
      <c r="K4530" s="149"/>
      <c r="L4530" s="149" t="s">
        <v>262</v>
      </c>
      <c r="M4530" s="149"/>
      <c r="N4530" s="149" t="s">
        <v>263</v>
      </c>
      <c r="O4530" s="149" t="s">
        <v>214</v>
      </c>
      <c r="P4530" s="149" t="s">
        <v>53</v>
      </c>
      <c r="Q4530" s="149"/>
      <c r="R4530" s="149" t="s">
        <v>3754</v>
      </c>
      <c r="S4530" s="149" t="s">
        <v>3733</v>
      </c>
      <c r="T4530" s="149" t="s">
        <v>3734</v>
      </c>
      <c r="U4530" s="149" t="s">
        <v>267</v>
      </c>
      <c r="V4530" s="149"/>
      <c r="W4530" s="149"/>
      <c r="X4530" s="149" t="s">
        <v>336</v>
      </c>
      <c r="Y4530" s="149"/>
      <c r="Z4530" s="149"/>
      <c r="AA4530" s="149"/>
      <c r="AB4530" s="149" t="s">
        <v>269</v>
      </c>
      <c r="AC4530" s="149" t="s">
        <v>270</v>
      </c>
      <c r="AD4530" s="149" t="s">
        <v>3734</v>
      </c>
      <c r="AE4530" s="149" t="s">
        <v>271</v>
      </c>
      <c r="AF4530" s="149"/>
      <c r="AG4530" s="149" t="s">
        <v>1098</v>
      </c>
      <c r="AH4530" s="149" t="s">
        <v>273</v>
      </c>
      <c r="AI4530" s="158">
        <v>11</v>
      </c>
      <c r="AJ4530" s="149"/>
      <c r="AK4530" s="159" t="s">
        <v>274</v>
      </c>
      <c r="AL4530" s="159" t="s">
        <v>274</v>
      </c>
      <c r="AM4530" s="149" t="s">
        <v>274</v>
      </c>
      <c r="AN4530" s="160">
        <v>4</v>
      </c>
      <c r="AO4530" s="149"/>
      <c r="AP4530" s="149" t="s">
        <v>274</v>
      </c>
      <c r="AQ4530" s="149" t="s">
        <v>275</v>
      </c>
      <c r="AR4530" s="158">
        <v>1</v>
      </c>
      <c r="AS4530" s="149" t="s">
        <v>275</v>
      </c>
      <c r="AT4530" s="149" t="s">
        <v>276</v>
      </c>
      <c r="AU4530" s="161">
        <v>1</v>
      </c>
      <c r="AV4530" s="159">
        <v>146078.48</v>
      </c>
      <c r="AW4530" s="159">
        <v>5843.14</v>
      </c>
      <c r="AX4530" s="149" t="s">
        <v>274</v>
      </c>
      <c r="AY4530" s="159">
        <v>1460.79</v>
      </c>
      <c r="AZ4530" s="159">
        <v>1460.79</v>
      </c>
      <c r="BA4530" s="159">
        <v>5843.16</v>
      </c>
      <c r="BB4530" s="159">
        <v>16068.62</v>
      </c>
      <c r="BC4530" s="162" t="s">
        <v>274</v>
      </c>
      <c r="BD4530" s="162">
        <v>0</v>
      </c>
      <c r="BE4530" s="159">
        <v>130009.86</v>
      </c>
      <c r="BF4530" s="159">
        <v>130009.86</v>
      </c>
      <c r="BG4530" s="159">
        <v>146078.48</v>
      </c>
    </row>
    <row r="4531" ht="28.05" customHeight="1" spans="1:59">
      <c r="A4531" s="149"/>
      <c r="B4531" s="149"/>
      <c r="C4531" s="149"/>
      <c r="D4531" s="149" t="s">
        <v>3726</v>
      </c>
      <c r="E4531" s="340" t="s">
        <v>19486</v>
      </c>
      <c r="F4531" s="149" t="s">
        <v>3726</v>
      </c>
      <c r="G4531" s="149" t="s">
        <v>19487</v>
      </c>
      <c r="H4531" s="149" t="s">
        <v>19488</v>
      </c>
      <c r="I4531" s="149" t="s">
        <v>19466</v>
      </c>
      <c r="J4531" s="149" t="s">
        <v>19489</v>
      </c>
      <c r="K4531" s="149"/>
      <c r="L4531" s="149" t="s">
        <v>262</v>
      </c>
      <c r="M4531" s="149"/>
      <c r="N4531" s="149" t="s">
        <v>263</v>
      </c>
      <c r="O4531" s="149" t="s">
        <v>214</v>
      </c>
      <c r="P4531" s="149" t="s">
        <v>53</v>
      </c>
      <c r="Q4531" s="149"/>
      <c r="R4531" s="149" t="s">
        <v>3779</v>
      </c>
      <c r="S4531" s="149" t="s">
        <v>3733</v>
      </c>
      <c r="T4531" s="149" t="s">
        <v>3734</v>
      </c>
      <c r="U4531" s="149" t="s">
        <v>267</v>
      </c>
      <c r="V4531" s="149"/>
      <c r="W4531" s="149"/>
      <c r="X4531" s="149" t="s">
        <v>336</v>
      </c>
      <c r="Y4531" s="149"/>
      <c r="Z4531" s="149"/>
      <c r="AA4531" s="149"/>
      <c r="AB4531" s="149" t="s">
        <v>269</v>
      </c>
      <c r="AC4531" s="149" t="s">
        <v>270</v>
      </c>
      <c r="AD4531" s="149" t="s">
        <v>3734</v>
      </c>
      <c r="AE4531" s="149" t="s">
        <v>271</v>
      </c>
      <c r="AF4531" s="149"/>
      <c r="AG4531" s="149" t="s">
        <v>1098</v>
      </c>
      <c r="AH4531" s="149" t="s">
        <v>273</v>
      </c>
      <c r="AI4531" s="158">
        <v>11</v>
      </c>
      <c r="AJ4531" s="149"/>
      <c r="AK4531" s="159" t="s">
        <v>274</v>
      </c>
      <c r="AL4531" s="159" t="s">
        <v>274</v>
      </c>
      <c r="AM4531" s="149" t="s">
        <v>274</v>
      </c>
      <c r="AN4531" s="160">
        <v>4</v>
      </c>
      <c r="AO4531" s="149"/>
      <c r="AP4531" s="149" t="s">
        <v>274</v>
      </c>
      <c r="AQ4531" s="149" t="s">
        <v>275</v>
      </c>
      <c r="AR4531" s="158">
        <v>1</v>
      </c>
      <c r="AS4531" s="149" t="s">
        <v>275</v>
      </c>
      <c r="AT4531" s="149" t="s">
        <v>276</v>
      </c>
      <c r="AU4531" s="161">
        <v>1</v>
      </c>
      <c r="AV4531" s="159">
        <v>146078.48</v>
      </c>
      <c r="AW4531" s="159">
        <v>5843.14</v>
      </c>
      <c r="AX4531" s="149" t="s">
        <v>274</v>
      </c>
      <c r="AY4531" s="159">
        <v>1460.79</v>
      </c>
      <c r="AZ4531" s="159">
        <v>1460.79</v>
      </c>
      <c r="BA4531" s="159">
        <v>5843.16</v>
      </c>
      <c r="BB4531" s="159">
        <v>16068.62</v>
      </c>
      <c r="BC4531" s="162" t="s">
        <v>274</v>
      </c>
      <c r="BD4531" s="162">
        <v>0</v>
      </c>
      <c r="BE4531" s="159">
        <v>130009.86</v>
      </c>
      <c r="BF4531" s="159">
        <v>130009.86</v>
      </c>
      <c r="BG4531" s="159">
        <v>146078.48</v>
      </c>
    </row>
    <row r="4532" ht="28.05" customHeight="1" spans="1:59">
      <c r="A4532" s="149"/>
      <c r="B4532" s="149"/>
      <c r="C4532" s="149"/>
      <c r="D4532" s="149" t="s">
        <v>3726</v>
      </c>
      <c r="E4532" s="340" t="s">
        <v>19490</v>
      </c>
      <c r="F4532" s="149" t="s">
        <v>3726</v>
      </c>
      <c r="G4532" s="149" t="s">
        <v>19491</v>
      </c>
      <c r="H4532" s="149" t="s">
        <v>19476</v>
      </c>
      <c r="I4532" s="149" t="s">
        <v>19477</v>
      </c>
      <c r="J4532" s="149" t="s">
        <v>19492</v>
      </c>
      <c r="K4532" s="149"/>
      <c r="L4532" s="149" t="s">
        <v>262</v>
      </c>
      <c r="M4532" s="149"/>
      <c r="N4532" s="149" t="s">
        <v>263</v>
      </c>
      <c r="O4532" s="149" t="s">
        <v>214</v>
      </c>
      <c r="P4532" s="149" t="s">
        <v>53</v>
      </c>
      <c r="Q4532" s="149"/>
      <c r="R4532" s="149" t="s">
        <v>703</v>
      </c>
      <c r="S4532" s="149" t="s">
        <v>4180</v>
      </c>
      <c r="T4532" s="149" t="s">
        <v>3865</v>
      </c>
      <c r="U4532" s="149" t="s">
        <v>267</v>
      </c>
      <c r="V4532" s="149"/>
      <c r="W4532" s="149"/>
      <c r="X4532" s="149" t="s">
        <v>268</v>
      </c>
      <c r="Y4532" s="149"/>
      <c r="Z4532" s="149"/>
      <c r="AA4532" s="149"/>
      <c r="AB4532" s="149" t="s">
        <v>269</v>
      </c>
      <c r="AC4532" s="149" t="s">
        <v>270</v>
      </c>
      <c r="AD4532" s="149" t="s">
        <v>3865</v>
      </c>
      <c r="AE4532" s="149" t="s">
        <v>271</v>
      </c>
      <c r="AF4532" s="149"/>
      <c r="AG4532" s="149" t="s">
        <v>1098</v>
      </c>
      <c r="AH4532" s="149" t="s">
        <v>273</v>
      </c>
      <c r="AI4532" s="158">
        <v>90</v>
      </c>
      <c r="AJ4532" s="149"/>
      <c r="AK4532" s="159" t="s">
        <v>274</v>
      </c>
      <c r="AL4532" s="159" t="s">
        <v>274</v>
      </c>
      <c r="AM4532" s="149" t="s">
        <v>274</v>
      </c>
      <c r="AN4532" s="160">
        <v>4</v>
      </c>
      <c r="AO4532" s="149"/>
      <c r="AP4532" s="149" t="s">
        <v>274</v>
      </c>
      <c r="AQ4532" s="149" t="s">
        <v>275</v>
      </c>
      <c r="AR4532" s="158">
        <v>1</v>
      </c>
      <c r="AS4532" s="149" t="s">
        <v>275</v>
      </c>
      <c r="AT4532" s="149" t="s">
        <v>276</v>
      </c>
      <c r="AU4532" s="161">
        <v>1</v>
      </c>
      <c r="AV4532" s="159">
        <v>2241.38</v>
      </c>
      <c r="AW4532" s="159">
        <v>89.66</v>
      </c>
      <c r="AX4532" s="149" t="s">
        <v>274</v>
      </c>
      <c r="AY4532" s="159">
        <v>24.69</v>
      </c>
      <c r="AZ4532" s="159">
        <v>24.69</v>
      </c>
      <c r="BA4532" s="159">
        <v>98.76</v>
      </c>
      <c r="BB4532" s="159">
        <v>2003.61</v>
      </c>
      <c r="BC4532" s="162" t="s">
        <v>274</v>
      </c>
      <c r="BD4532" s="162">
        <v>0</v>
      </c>
      <c r="BE4532" s="159">
        <v>237.77</v>
      </c>
      <c r="BF4532" s="159">
        <v>237.77</v>
      </c>
      <c r="BG4532" s="159">
        <v>2241.38</v>
      </c>
    </row>
    <row r="4533" ht="28.05" customHeight="1" spans="1:59">
      <c r="A4533" s="149"/>
      <c r="B4533" s="149"/>
      <c r="C4533" s="149"/>
      <c r="D4533" s="149" t="s">
        <v>3726</v>
      </c>
      <c r="E4533" s="340" t="s">
        <v>19493</v>
      </c>
      <c r="F4533" s="149" t="s">
        <v>3726</v>
      </c>
      <c r="G4533" s="149" t="s">
        <v>19494</v>
      </c>
      <c r="H4533" s="149" t="s">
        <v>19495</v>
      </c>
      <c r="I4533" s="149" t="s">
        <v>3730</v>
      </c>
      <c r="J4533" s="149" t="s">
        <v>19496</v>
      </c>
      <c r="K4533" s="149"/>
      <c r="L4533" s="149" t="s">
        <v>262</v>
      </c>
      <c r="M4533" s="149"/>
      <c r="N4533" s="149" t="s">
        <v>263</v>
      </c>
      <c r="O4533" s="149" t="s">
        <v>214</v>
      </c>
      <c r="P4533" s="149" t="s">
        <v>53</v>
      </c>
      <c r="Q4533" s="149"/>
      <c r="R4533" s="149" t="s">
        <v>19362</v>
      </c>
      <c r="S4533" s="149" t="s">
        <v>3733</v>
      </c>
      <c r="T4533" s="149" t="s">
        <v>3734</v>
      </c>
      <c r="U4533" s="149" t="s">
        <v>267</v>
      </c>
      <c r="V4533" s="149"/>
      <c r="W4533" s="149"/>
      <c r="X4533" s="149" t="s">
        <v>336</v>
      </c>
      <c r="Y4533" s="149"/>
      <c r="Z4533" s="149"/>
      <c r="AA4533" s="149"/>
      <c r="AB4533" s="149" t="s">
        <v>269</v>
      </c>
      <c r="AC4533" s="149" t="s">
        <v>270</v>
      </c>
      <c r="AD4533" s="149" t="s">
        <v>3734</v>
      </c>
      <c r="AE4533" s="149" t="s">
        <v>271</v>
      </c>
      <c r="AF4533" s="149"/>
      <c r="AG4533" s="149" t="s">
        <v>1098</v>
      </c>
      <c r="AH4533" s="149" t="s">
        <v>273</v>
      </c>
      <c r="AI4533" s="158">
        <v>11</v>
      </c>
      <c r="AJ4533" s="149"/>
      <c r="AK4533" s="159" t="s">
        <v>274</v>
      </c>
      <c r="AL4533" s="159" t="s">
        <v>274</v>
      </c>
      <c r="AM4533" s="149" t="s">
        <v>274</v>
      </c>
      <c r="AN4533" s="160">
        <v>4</v>
      </c>
      <c r="AO4533" s="149"/>
      <c r="AP4533" s="149" t="s">
        <v>274</v>
      </c>
      <c r="AQ4533" s="149" t="s">
        <v>275</v>
      </c>
      <c r="AR4533" s="158">
        <v>1</v>
      </c>
      <c r="AS4533" s="149" t="s">
        <v>275</v>
      </c>
      <c r="AT4533" s="149" t="s">
        <v>276</v>
      </c>
      <c r="AU4533" s="161">
        <v>1</v>
      </c>
      <c r="AV4533" s="159">
        <v>8023.04</v>
      </c>
      <c r="AW4533" s="159">
        <v>320.92</v>
      </c>
      <c r="AX4533" s="149" t="s">
        <v>274</v>
      </c>
      <c r="AY4533" s="159">
        <v>80.23</v>
      </c>
      <c r="AZ4533" s="159">
        <v>80.23</v>
      </c>
      <c r="BA4533" s="159">
        <v>320.92</v>
      </c>
      <c r="BB4533" s="159">
        <v>882.53</v>
      </c>
      <c r="BC4533" s="162" t="s">
        <v>274</v>
      </c>
      <c r="BD4533" s="162">
        <v>0</v>
      </c>
      <c r="BE4533" s="159">
        <v>7140.51</v>
      </c>
      <c r="BF4533" s="159">
        <v>7140.51</v>
      </c>
      <c r="BG4533" s="159">
        <v>8023.04</v>
      </c>
    </row>
    <row r="4534" ht="28.05" customHeight="1" spans="1:59">
      <c r="A4534" s="149"/>
      <c r="B4534" s="149"/>
      <c r="C4534" s="149"/>
      <c r="D4534" s="149" t="s">
        <v>3726</v>
      </c>
      <c r="E4534" s="340" t="s">
        <v>19497</v>
      </c>
      <c r="F4534" s="149" t="s">
        <v>3726</v>
      </c>
      <c r="G4534" s="149" t="s">
        <v>19498</v>
      </c>
      <c r="H4534" s="149" t="s">
        <v>10732</v>
      </c>
      <c r="I4534" s="149" t="s">
        <v>10733</v>
      </c>
      <c r="J4534" s="149" t="s">
        <v>19499</v>
      </c>
      <c r="K4534" s="149"/>
      <c r="L4534" s="149" t="s">
        <v>287</v>
      </c>
      <c r="M4534" s="149"/>
      <c r="N4534" s="149" t="s">
        <v>263</v>
      </c>
      <c r="O4534" s="149" t="s">
        <v>214</v>
      </c>
      <c r="P4534" s="149" t="s">
        <v>53</v>
      </c>
      <c r="Q4534" s="149"/>
      <c r="R4534" s="149" t="s">
        <v>3921</v>
      </c>
      <c r="S4534" s="149" t="s">
        <v>5890</v>
      </c>
      <c r="T4534" s="149" t="s">
        <v>3699</v>
      </c>
      <c r="U4534" s="149" t="s">
        <v>267</v>
      </c>
      <c r="V4534" s="149"/>
      <c r="W4534" s="149"/>
      <c r="X4534" s="149" t="s">
        <v>336</v>
      </c>
      <c r="Y4534" s="149"/>
      <c r="Z4534" s="149"/>
      <c r="AA4534" s="149"/>
      <c r="AB4534" s="149" t="s">
        <v>269</v>
      </c>
      <c r="AC4534" s="149" t="s">
        <v>270</v>
      </c>
      <c r="AD4534" s="149" t="s">
        <v>3699</v>
      </c>
      <c r="AE4534" s="149" t="s">
        <v>271</v>
      </c>
      <c r="AF4534" s="149"/>
      <c r="AG4534" s="149" t="s">
        <v>1098</v>
      </c>
      <c r="AH4534" s="149" t="s">
        <v>273</v>
      </c>
      <c r="AI4534" s="158">
        <v>67</v>
      </c>
      <c r="AJ4534" s="149"/>
      <c r="AK4534" s="159" t="s">
        <v>274</v>
      </c>
      <c r="AL4534" s="159" t="s">
        <v>274</v>
      </c>
      <c r="AM4534" s="149" t="s">
        <v>274</v>
      </c>
      <c r="AN4534" s="160">
        <v>4</v>
      </c>
      <c r="AO4534" s="149"/>
      <c r="AP4534" s="149" t="s">
        <v>274</v>
      </c>
      <c r="AQ4534" s="149" t="s">
        <v>275</v>
      </c>
      <c r="AR4534" s="158">
        <v>1</v>
      </c>
      <c r="AS4534" s="149" t="s">
        <v>275</v>
      </c>
      <c r="AT4534" s="149" t="s">
        <v>276</v>
      </c>
      <c r="AU4534" s="161">
        <v>1</v>
      </c>
      <c r="AV4534" s="159">
        <v>3232.76</v>
      </c>
      <c r="AW4534" s="159">
        <v>129.31</v>
      </c>
      <c r="AX4534" s="149" t="s">
        <v>274</v>
      </c>
      <c r="AY4534" s="159">
        <v>33.3</v>
      </c>
      <c r="AZ4534" s="159">
        <v>33.3</v>
      </c>
      <c r="BA4534" s="159">
        <v>133.2</v>
      </c>
      <c r="BB4534" s="159">
        <v>2137.66</v>
      </c>
      <c r="BC4534" s="162" t="s">
        <v>274</v>
      </c>
      <c r="BD4534" s="162">
        <v>0</v>
      </c>
      <c r="BE4534" s="159">
        <v>1095.1</v>
      </c>
      <c r="BF4534" s="159">
        <v>1095.1</v>
      </c>
      <c r="BG4534" s="159">
        <v>3232.76</v>
      </c>
    </row>
    <row r="4535" ht="28.05" customHeight="1" spans="1:59">
      <c r="A4535" s="149"/>
      <c r="B4535" s="149"/>
      <c r="C4535" s="149"/>
      <c r="D4535" s="149" t="s">
        <v>3726</v>
      </c>
      <c r="E4535" s="340" t="s">
        <v>19500</v>
      </c>
      <c r="F4535" s="149" t="s">
        <v>3726</v>
      </c>
      <c r="G4535" s="149" t="s">
        <v>19501</v>
      </c>
      <c r="H4535" s="149" t="s">
        <v>10732</v>
      </c>
      <c r="I4535" s="149" t="s">
        <v>10733</v>
      </c>
      <c r="J4535" s="149" t="s">
        <v>19502</v>
      </c>
      <c r="K4535" s="149"/>
      <c r="L4535" s="149" t="s">
        <v>287</v>
      </c>
      <c r="M4535" s="149"/>
      <c r="N4535" s="149" t="s">
        <v>263</v>
      </c>
      <c r="O4535" s="149" t="s">
        <v>214</v>
      </c>
      <c r="P4535" s="149" t="s">
        <v>53</v>
      </c>
      <c r="Q4535" s="149"/>
      <c r="R4535" s="149" t="s">
        <v>3921</v>
      </c>
      <c r="S4535" s="149" t="s">
        <v>5890</v>
      </c>
      <c r="T4535" s="149" t="s">
        <v>3699</v>
      </c>
      <c r="U4535" s="149" t="s">
        <v>267</v>
      </c>
      <c r="V4535" s="149"/>
      <c r="W4535" s="149"/>
      <c r="X4535" s="149" t="s">
        <v>336</v>
      </c>
      <c r="Y4535" s="149"/>
      <c r="Z4535" s="149"/>
      <c r="AA4535" s="149"/>
      <c r="AB4535" s="149" t="s">
        <v>269</v>
      </c>
      <c r="AC4535" s="149" t="s">
        <v>270</v>
      </c>
      <c r="AD4535" s="149" t="s">
        <v>3699</v>
      </c>
      <c r="AE4535" s="149" t="s">
        <v>271</v>
      </c>
      <c r="AF4535" s="149"/>
      <c r="AG4535" s="149" t="s">
        <v>1098</v>
      </c>
      <c r="AH4535" s="149" t="s">
        <v>273</v>
      </c>
      <c r="AI4535" s="158">
        <v>67</v>
      </c>
      <c r="AJ4535" s="149"/>
      <c r="AK4535" s="159" t="s">
        <v>274</v>
      </c>
      <c r="AL4535" s="159" t="s">
        <v>274</v>
      </c>
      <c r="AM4535" s="149" t="s">
        <v>274</v>
      </c>
      <c r="AN4535" s="160">
        <v>4</v>
      </c>
      <c r="AO4535" s="149"/>
      <c r="AP4535" s="149" t="s">
        <v>274</v>
      </c>
      <c r="AQ4535" s="149" t="s">
        <v>275</v>
      </c>
      <c r="AR4535" s="158">
        <v>1</v>
      </c>
      <c r="AS4535" s="149" t="s">
        <v>275</v>
      </c>
      <c r="AT4535" s="149" t="s">
        <v>276</v>
      </c>
      <c r="AU4535" s="161">
        <v>1</v>
      </c>
      <c r="AV4535" s="159">
        <v>3232.76</v>
      </c>
      <c r="AW4535" s="159">
        <v>129.31</v>
      </c>
      <c r="AX4535" s="149" t="s">
        <v>274</v>
      </c>
      <c r="AY4535" s="159">
        <v>33.3</v>
      </c>
      <c r="AZ4535" s="159">
        <v>33.3</v>
      </c>
      <c r="BA4535" s="159">
        <v>133.2</v>
      </c>
      <c r="BB4535" s="159">
        <v>2137.66</v>
      </c>
      <c r="BC4535" s="162" t="s">
        <v>274</v>
      </c>
      <c r="BD4535" s="162">
        <v>0</v>
      </c>
      <c r="BE4535" s="159">
        <v>1095.1</v>
      </c>
      <c r="BF4535" s="159">
        <v>1095.1</v>
      </c>
      <c r="BG4535" s="159">
        <v>3232.76</v>
      </c>
    </row>
    <row r="4536" ht="28.05" customHeight="1" spans="1:59">
      <c r="A4536" s="149"/>
      <c r="B4536" s="149"/>
      <c r="C4536" s="149"/>
      <c r="D4536" s="149" t="s">
        <v>3726</v>
      </c>
      <c r="E4536" s="340" t="s">
        <v>19503</v>
      </c>
      <c r="F4536" s="149" t="s">
        <v>3726</v>
      </c>
      <c r="G4536" s="149" t="s">
        <v>19504</v>
      </c>
      <c r="H4536" s="149" t="s">
        <v>19476</v>
      </c>
      <c r="I4536" s="149" t="s">
        <v>19477</v>
      </c>
      <c r="J4536" s="149" t="s">
        <v>19505</v>
      </c>
      <c r="K4536" s="149"/>
      <c r="L4536" s="149" t="s">
        <v>262</v>
      </c>
      <c r="M4536" s="149"/>
      <c r="N4536" s="149" t="s">
        <v>263</v>
      </c>
      <c r="O4536" s="149" t="s">
        <v>214</v>
      </c>
      <c r="P4536" s="149" t="s">
        <v>53</v>
      </c>
      <c r="Q4536" s="149"/>
      <c r="R4536" s="149" t="s">
        <v>2282</v>
      </c>
      <c r="S4536" s="149" t="s">
        <v>4180</v>
      </c>
      <c r="T4536" s="149" t="s">
        <v>3865</v>
      </c>
      <c r="U4536" s="149" t="s">
        <v>267</v>
      </c>
      <c r="V4536" s="149"/>
      <c r="W4536" s="149"/>
      <c r="X4536" s="149" t="s">
        <v>51</v>
      </c>
      <c r="Y4536" s="149"/>
      <c r="Z4536" s="149"/>
      <c r="AA4536" s="149"/>
      <c r="AB4536" s="149" t="s">
        <v>269</v>
      </c>
      <c r="AC4536" s="149" t="s">
        <v>270</v>
      </c>
      <c r="AD4536" s="149" t="s">
        <v>3865</v>
      </c>
      <c r="AE4536" s="149" t="s">
        <v>271</v>
      </c>
      <c r="AF4536" s="149"/>
      <c r="AG4536" s="149" t="s">
        <v>1098</v>
      </c>
      <c r="AH4536" s="149" t="s">
        <v>273</v>
      </c>
      <c r="AI4536" s="158">
        <v>90</v>
      </c>
      <c r="AJ4536" s="149"/>
      <c r="AK4536" s="159" t="s">
        <v>274</v>
      </c>
      <c r="AL4536" s="159" t="s">
        <v>274</v>
      </c>
      <c r="AM4536" s="149" t="s">
        <v>274</v>
      </c>
      <c r="AN4536" s="160">
        <v>4</v>
      </c>
      <c r="AO4536" s="149"/>
      <c r="AP4536" s="149" t="s">
        <v>274</v>
      </c>
      <c r="AQ4536" s="149" t="s">
        <v>275</v>
      </c>
      <c r="AR4536" s="158">
        <v>1</v>
      </c>
      <c r="AS4536" s="149" t="s">
        <v>275</v>
      </c>
      <c r="AT4536" s="149" t="s">
        <v>276</v>
      </c>
      <c r="AU4536" s="161">
        <v>1</v>
      </c>
      <c r="AV4536" s="159">
        <v>2241.38</v>
      </c>
      <c r="AW4536" s="159">
        <v>89.66</v>
      </c>
      <c r="AX4536" s="149" t="s">
        <v>274</v>
      </c>
      <c r="AY4536" s="159">
        <v>24.69</v>
      </c>
      <c r="AZ4536" s="159">
        <v>24.69</v>
      </c>
      <c r="BA4536" s="159">
        <v>98.76</v>
      </c>
      <c r="BB4536" s="159">
        <v>2003.61</v>
      </c>
      <c r="BC4536" s="162" t="s">
        <v>274</v>
      </c>
      <c r="BD4536" s="162">
        <v>0</v>
      </c>
      <c r="BE4536" s="159">
        <v>237.77</v>
      </c>
      <c r="BF4536" s="159">
        <v>237.77</v>
      </c>
      <c r="BG4536" s="159">
        <v>2241.38</v>
      </c>
    </row>
    <row r="4537" ht="28.05" customHeight="1" spans="1:59">
      <c r="A4537" s="149"/>
      <c r="B4537" s="149"/>
      <c r="C4537" s="149"/>
      <c r="D4537" s="149" t="s">
        <v>3726</v>
      </c>
      <c r="E4537" s="340" t="s">
        <v>19506</v>
      </c>
      <c r="F4537" s="149" t="s">
        <v>3726</v>
      </c>
      <c r="G4537" s="149" t="s">
        <v>19507</v>
      </c>
      <c r="H4537" s="149" t="s">
        <v>10732</v>
      </c>
      <c r="I4537" s="149" t="s">
        <v>10733</v>
      </c>
      <c r="J4537" s="149" t="s">
        <v>19508</v>
      </c>
      <c r="K4537" s="149"/>
      <c r="L4537" s="149" t="s">
        <v>287</v>
      </c>
      <c r="M4537" s="149"/>
      <c r="N4537" s="149" t="s">
        <v>263</v>
      </c>
      <c r="O4537" s="149" t="s">
        <v>214</v>
      </c>
      <c r="P4537" s="149" t="s">
        <v>53</v>
      </c>
      <c r="Q4537" s="149"/>
      <c r="R4537" s="149" t="s">
        <v>3921</v>
      </c>
      <c r="S4537" s="149" t="s">
        <v>5890</v>
      </c>
      <c r="T4537" s="149" t="s">
        <v>3699</v>
      </c>
      <c r="U4537" s="149" t="s">
        <v>267</v>
      </c>
      <c r="V4537" s="149"/>
      <c r="W4537" s="149"/>
      <c r="X4537" s="149" t="s">
        <v>336</v>
      </c>
      <c r="Y4537" s="149"/>
      <c r="Z4537" s="149"/>
      <c r="AA4537" s="149"/>
      <c r="AB4537" s="149" t="s">
        <v>269</v>
      </c>
      <c r="AC4537" s="149" t="s">
        <v>270</v>
      </c>
      <c r="AD4537" s="149" t="s">
        <v>3699</v>
      </c>
      <c r="AE4537" s="149" t="s">
        <v>271</v>
      </c>
      <c r="AF4537" s="149"/>
      <c r="AG4537" s="149" t="s">
        <v>1098</v>
      </c>
      <c r="AH4537" s="149" t="s">
        <v>273</v>
      </c>
      <c r="AI4537" s="158">
        <v>67</v>
      </c>
      <c r="AJ4537" s="149"/>
      <c r="AK4537" s="159" t="s">
        <v>274</v>
      </c>
      <c r="AL4537" s="159" t="s">
        <v>274</v>
      </c>
      <c r="AM4537" s="149" t="s">
        <v>274</v>
      </c>
      <c r="AN4537" s="160">
        <v>4</v>
      </c>
      <c r="AO4537" s="149"/>
      <c r="AP4537" s="149" t="s">
        <v>274</v>
      </c>
      <c r="AQ4537" s="149" t="s">
        <v>275</v>
      </c>
      <c r="AR4537" s="158">
        <v>1</v>
      </c>
      <c r="AS4537" s="149" t="s">
        <v>275</v>
      </c>
      <c r="AT4537" s="149" t="s">
        <v>276</v>
      </c>
      <c r="AU4537" s="161">
        <v>1</v>
      </c>
      <c r="AV4537" s="159">
        <v>3232.76</v>
      </c>
      <c r="AW4537" s="159">
        <v>129.31</v>
      </c>
      <c r="AX4537" s="149" t="s">
        <v>274</v>
      </c>
      <c r="AY4537" s="159">
        <v>33.3</v>
      </c>
      <c r="AZ4537" s="159">
        <v>33.3</v>
      </c>
      <c r="BA4537" s="159">
        <v>133.2</v>
      </c>
      <c r="BB4537" s="159">
        <v>2137.66</v>
      </c>
      <c r="BC4537" s="162" t="s">
        <v>274</v>
      </c>
      <c r="BD4537" s="162">
        <v>0</v>
      </c>
      <c r="BE4537" s="159">
        <v>1095.1</v>
      </c>
      <c r="BF4537" s="159">
        <v>1095.1</v>
      </c>
      <c r="BG4537" s="159">
        <v>3232.76</v>
      </c>
    </row>
    <row r="4538" ht="28.05" customHeight="1" spans="1:59">
      <c r="A4538" s="149"/>
      <c r="B4538" s="149"/>
      <c r="C4538" s="149"/>
      <c r="D4538" s="149" t="s">
        <v>3726</v>
      </c>
      <c r="E4538" s="340" t="s">
        <v>19509</v>
      </c>
      <c r="F4538" s="149" t="s">
        <v>3726</v>
      </c>
      <c r="G4538" s="149" t="s">
        <v>19510</v>
      </c>
      <c r="H4538" s="149" t="s">
        <v>10732</v>
      </c>
      <c r="I4538" s="149" t="s">
        <v>10733</v>
      </c>
      <c r="J4538" s="149" t="s">
        <v>19511</v>
      </c>
      <c r="K4538" s="149"/>
      <c r="L4538" s="149" t="s">
        <v>287</v>
      </c>
      <c r="M4538" s="149"/>
      <c r="N4538" s="149" t="s">
        <v>263</v>
      </c>
      <c r="O4538" s="149" t="s">
        <v>214</v>
      </c>
      <c r="P4538" s="149" t="s">
        <v>53</v>
      </c>
      <c r="Q4538" s="149"/>
      <c r="R4538" s="149" t="s">
        <v>3921</v>
      </c>
      <c r="S4538" s="149" t="s">
        <v>5890</v>
      </c>
      <c r="T4538" s="149" t="s">
        <v>3699</v>
      </c>
      <c r="U4538" s="149" t="s">
        <v>267</v>
      </c>
      <c r="V4538" s="149"/>
      <c r="W4538" s="149"/>
      <c r="X4538" s="149" t="s">
        <v>336</v>
      </c>
      <c r="Y4538" s="149"/>
      <c r="Z4538" s="149"/>
      <c r="AA4538" s="149"/>
      <c r="AB4538" s="149" t="s">
        <v>269</v>
      </c>
      <c r="AC4538" s="149" t="s">
        <v>270</v>
      </c>
      <c r="AD4538" s="149" t="s">
        <v>3699</v>
      </c>
      <c r="AE4538" s="149" t="s">
        <v>271</v>
      </c>
      <c r="AF4538" s="149"/>
      <c r="AG4538" s="149" t="s">
        <v>1098</v>
      </c>
      <c r="AH4538" s="149" t="s">
        <v>273</v>
      </c>
      <c r="AI4538" s="158">
        <v>67</v>
      </c>
      <c r="AJ4538" s="149"/>
      <c r="AK4538" s="159" t="s">
        <v>274</v>
      </c>
      <c r="AL4538" s="159" t="s">
        <v>274</v>
      </c>
      <c r="AM4538" s="149" t="s">
        <v>274</v>
      </c>
      <c r="AN4538" s="160">
        <v>4</v>
      </c>
      <c r="AO4538" s="149"/>
      <c r="AP4538" s="149" t="s">
        <v>274</v>
      </c>
      <c r="AQ4538" s="149" t="s">
        <v>275</v>
      </c>
      <c r="AR4538" s="158">
        <v>1</v>
      </c>
      <c r="AS4538" s="149" t="s">
        <v>275</v>
      </c>
      <c r="AT4538" s="149" t="s">
        <v>276</v>
      </c>
      <c r="AU4538" s="161">
        <v>1</v>
      </c>
      <c r="AV4538" s="159">
        <v>3232.76</v>
      </c>
      <c r="AW4538" s="159">
        <v>129.31</v>
      </c>
      <c r="AX4538" s="149" t="s">
        <v>274</v>
      </c>
      <c r="AY4538" s="159">
        <v>33.3</v>
      </c>
      <c r="AZ4538" s="159">
        <v>33.3</v>
      </c>
      <c r="BA4538" s="159">
        <v>133.2</v>
      </c>
      <c r="BB4538" s="159">
        <v>2137.66</v>
      </c>
      <c r="BC4538" s="162" t="s">
        <v>274</v>
      </c>
      <c r="BD4538" s="162">
        <v>0</v>
      </c>
      <c r="BE4538" s="159">
        <v>1095.1</v>
      </c>
      <c r="BF4538" s="159">
        <v>1095.1</v>
      </c>
      <c r="BG4538" s="159">
        <v>3232.76</v>
      </c>
    </row>
    <row r="4539" ht="28.05" customHeight="1" spans="1:59">
      <c r="A4539" s="149"/>
      <c r="B4539" s="149"/>
      <c r="C4539" s="149"/>
      <c r="D4539" s="149" t="s">
        <v>3726</v>
      </c>
      <c r="E4539" s="149"/>
      <c r="F4539" s="149" t="s">
        <v>3726</v>
      </c>
      <c r="G4539" s="149" t="s">
        <v>19512</v>
      </c>
      <c r="H4539" s="149" t="s">
        <v>19513</v>
      </c>
      <c r="I4539" s="149" t="s">
        <v>19514</v>
      </c>
      <c r="J4539" s="149"/>
      <c r="K4539" s="149"/>
      <c r="L4539" s="149" t="s">
        <v>262</v>
      </c>
      <c r="M4539" s="149"/>
      <c r="N4539" s="149" t="s">
        <v>263</v>
      </c>
      <c r="O4539" s="149" t="s">
        <v>214</v>
      </c>
      <c r="P4539" s="149" t="s">
        <v>53</v>
      </c>
      <c r="Q4539" s="149"/>
      <c r="R4539" s="149" t="s">
        <v>19515</v>
      </c>
      <c r="S4539" s="149" t="s">
        <v>4131</v>
      </c>
      <c r="T4539" s="149" t="s">
        <v>19516</v>
      </c>
      <c r="U4539" s="149" t="s">
        <v>267</v>
      </c>
      <c r="V4539" s="149"/>
      <c r="W4539" s="149"/>
      <c r="X4539" s="149" t="s">
        <v>336</v>
      </c>
      <c r="Y4539" s="149"/>
      <c r="Z4539" s="149"/>
      <c r="AA4539" s="149"/>
      <c r="AB4539" s="149" t="s">
        <v>269</v>
      </c>
      <c r="AC4539" s="149" t="s">
        <v>270</v>
      </c>
      <c r="AD4539" s="149" t="s">
        <v>19516</v>
      </c>
      <c r="AE4539" s="149" t="s">
        <v>214</v>
      </c>
      <c r="AF4539" s="149"/>
      <c r="AG4539" s="149" t="s">
        <v>1098</v>
      </c>
      <c r="AH4539" s="149" t="s">
        <v>273</v>
      </c>
      <c r="AI4539" s="158">
        <v>1</v>
      </c>
      <c r="AJ4539" s="149"/>
      <c r="AK4539" s="159" t="s">
        <v>274</v>
      </c>
      <c r="AL4539" s="159" t="s">
        <v>274</v>
      </c>
      <c r="AM4539" s="149" t="s">
        <v>274</v>
      </c>
      <c r="AN4539" s="160">
        <v>4</v>
      </c>
      <c r="AO4539" s="149"/>
      <c r="AP4539" s="149" t="s">
        <v>19517</v>
      </c>
      <c r="AQ4539" s="149" t="s">
        <v>275</v>
      </c>
      <c r="AR4539" s="158">
        <v>1</v>
      </c>
      <c r="AS4539" s="149" t="s">
        <v>275</v>
      </c>
      <c r="AT4539" s="149" t="s">
        <v>19518</v>
      </c>
      <c r="AU4539" s="163">
        <v>1</v>
      </c>
      <c r="AV4539" s="159">
        <v>57522.12</v>
      </c>
      <c r="AW4539" s="159">
        <v>2300.88</v>
      </c>
      <c r="AX4539" s="159">
        <v>0</v>
      </c>
      <c r="AY4539" s="159">
        <v>575.22</v>
      </c>
      <c r="AZ4539" s="159">
        <v>575.22</v>
      </c>
      <c r="BA4539" s="159">
        <v>575.22</v>
      </c>
      <c r="BB4539" s="159">
        <v>575.22</v>
      </c>
      <c r="BC4539" s="162" t="s">
        <v>274</v>
      </c>
      <c r="BD4539" s="162">
        <v>0</v>
      </c>
      <c r="BE4539" s="159">
        <v>56946.9</v>
      </c>
      <c r="BF4539" s="159">
        <v>56946.9</v>
      </c>
      <c r="BG4539" s="159">
        <v>57522.12</v>
      </c>
    </row>
    <row r="4540" ht="28.05" customHeight="1" spans="1:59">
      <c r="A4540" s="149"/>
      <c r="B4540" s="149"/>
      <c r="C4540" s="149"/>
      <c r="D4540" s="149" t="s">
        <v>3726</v>
      </c>
      <c r="E4540" s="149"/>
      <c r="F4540" s="149" t="s">
        <v>3726</v>
      </c>
      <c r="G4540" s="149" t="s">
        <v>19519</v>
      </c>
      <c r="H4540" s="149" t="s">
        <v>19520</v>
      </c>
      <c r="I4540" s="149" t="s">
        <v>19521</v>
      </c>
      <c r="J4540" s="149"/>
      <c r="K4540" s="149"/>
      <c r="L4540" s="149" t="s">
        <v>262</v>
      </c>
      <c r="M4540" s="149"/>
      <c r="N4540" s="149" t="s">
        <v>263</v>
      </c>
      <c r="O4540" s="149" t="s">
        <v>214</v>
      </c>
      <c r="P4540" s="149" t="s">
        <v>53</v>
      </c>
      <c r="Q4540" s="149"/>
      <c r="R4540" s="149" t="s">
        <v>4026</v>
      </c>
      <c r="S4540" s="149" t="s">
        <v>19522</v>
      </c>
      <c r="T4540" s="149" t="s">
        <v>19523</v>
      </c>
      <c r="U4540" s="149" t="s">
        <v>267</v>
      </c>
      <c r="V4540" s="149"/>
      <c r="W4540" s="149"/>
      <c r="X4540" s="149" t="s">
        <v>268</v>
      </c>
      <c r="Y4540" s="149"/>
      <c r="Z4540" s="149"/>
      <c r="AA4540" s="149"/>
      <c r="AB4540" s="149" t="s">
        <v>269</v>
      </c>
      <c r="AC4540" s="149" t="s">
        <v>270</v>
      </c>
      <c r="AD4540" s="149" t="s">
        <v>19523</v>
      </c>
      <c r="AE4540" s="149" t="s">
        <v>214</v>
      </c>
      <c r="AF4540" s="149"/>
      <c r="AG4540" s="149" t="s">
        <v>1098</v>
      </c>
      <c r="AH4540" s="149" t="s">
        <v>273</v>
      </c>
      <c r="AI4540" s="158">
        <v>0</v>
      </c>
      <c r="AJ4540" s="149"/>
      <c r="AK4540" s="159" t="s">
        <v>274</v>
      </c>
      <c r="AL4540" s="159" t="s">
        <v>274</v>
      </c>
      <c r="AM4540" s="149" t="s">
        <v>274</v>
      </c>
      <c r="AN4540" s="160">
        <v>4</v>
      </c>
      <c r="AO4540" s="149"/>
      <c r="AP4540" s="149" t="s">
        <v>19524</v>
      </c>
      <c r="AQ4540" s="149" t="s">
        <v>275</v>
      </c>
      <c r="AR4540" s="158">
        <v>1</v>
      </c>
      <c r="AS4540" s="149" t="s">
        <v>275</v>
      </c>
      <c r="AT4540" s="149" t="s">
        <v>19518</v>
      </c>
      <c r="AU4540" s="163">
        <v>1</v>
      </c>
      <c r="AV4540" s="159">
        <v>113274.34</v>
      </c>
      <c r="AW4540" s="159">
        <v>4530.97</v>
      </c>
      <c r="AX4540" s="159">
        <v>14725.66</v>
      </c>
      <c r="AY4540" s="149"/>
      <c r="AZ4540" s="162" t="s">
        <v>274</v>
      </c>
      <c r="BA4540" s="162">
        <v>0</v>
      </c>
      <c r="BB4540" s="162" t="s">
        <v>274</v>
      </c>
      <c r="BC4540" s="162" t="s">
        <v>274</v>
      </c>
      <c r="BD4540" s="162">
        <v>0</v>
      </c>
      <c r="BE4540" s="159">
        <v>113274.34</v>
      </c>
      <c r="BF4540" s="159">
        <v>113274.34</v>
      </c>
      <c r="BG4540" s="159">
        <v>113274.34</v>
      </c>
    </row>
    <row r="4541" ht="28.05" customHeight="1" spans="1:59">
      <c r="A4541" s="149"/>
      <c r="B4541" s="149"/>
      <c r="C4541" s="149"/>
      <c r="D4541" s="149" t="s">
        <v>3726</v>
      </c>
      <c r="E4541" s="149"/>
      <c r="F4541" s="149" t="s">
        <v>3726</v>
      </c>
      <c r="G4541" s="149" t="s">
        <v>19525</v>
      </c>
      <c r="H4541" s="149" t="s">
        <v>19526</v>
      </c>
      <c r="I4541" s="149" t="s">
        <v>19527</v>
      </c>
      <c r="J4541" s="149"/>
      <c r="K4541" s="149"/>
      <c r="L4541" s="149" t="s">
        <v>262</v>
      </c>
      <c r="M4541" s="149"/>
      <c r="N4541" s="149" t="s">
        <v>263</v>
      </c>
      <c r="O4541" s="149" t="s">
        <v>214</v>
      </c>
      <c r="P4541" s="149" t="s">
        <v>53</v>
      </c>
      <c r="Q4541" s="149"/>
      <c r="R4541" s="149" t="s">
        <v>4112</v>
      </c>
      <c r="S4541" s="149" t="s">
        <v>4180</v>
      </c>
      <c r="T4541" s="149" t="s">
        <v>19523</v>
      </c>
      <c r="U4541" s="149" t="s">
        <v>267</v>
      </c>
      <c r="V4541" s="149"/>
      <c r="W4541" s="149"/>
      <c r="X4541" s="149" t="s">
        <v>705</v>
      </c>
      <c r="Y4541" s="149"/>
      <c r="Z4541" s="149"/>
      <c r="AA4541" s="149"/>
      <c r="AB4541" s="149" t="s">
        <v>269</v>
      </c>
      <c r="AC4541" s="149" t="s">
        <v>270</v>
      </c>
      <c r="AD4541" s="149" t="s">
        <v>19523</v>
      </c>
      <c r="AE4541" s="149" t="s">
        <v>214</v>
      </c>
      <c r="AF4541" s="149"/>
      <c r="AG4541" s="149" t="s">
        <v>1098</v>
      </c>
      <c r="AH4541" s="149" t="s">
        <v>273</v>
      </c>
      <c r="AI4541" s="158">
        <v>0</v>
      </c>
      <c r="AJ4541" s="149"/>
      <c r="AK4541" s="159" t="s">
        <v>274</v>
      </c>
      <c r="AL4541" s="159" t="s">
        <v>274</v>
      </c>
      <c r="AM4541" s="149" t="s">
        <v>274</v>
      </c>
      <c r="AN4541" s="160">
        <v>4</v>
      </c>
      <c r="AO4541" s="149"/>
      <c r="AP4541" s="149" t="s">
        <v>19524</v>
      </c>
      <c r="AQ4541" s="149" t="s">
        <v>275</v>
      </c>
      <c r="AR4541" s="158">
        <v>1</v>
      </c>
      <c r="AS4541" s="149" t="s">
        <v>275</v>
      </c>
      <c r="AT4541" s="149" t="s">
        <v>19518</v>
      </c>
      <c r="AU4541" s="163">
        <v>1</v>
      </c>
      <c r="AV4541" s="159">
        <v>138938.05</v>
      </c>
      <c r="AW4541" s="159">
        <v>5557.52</v>
      </c>
      <c r="AX4541" s="159">
        <v>18061.95</v>
      </c>
      <c r="AY4541" s="149"/>
      <c r="AZ4541" s="162" t="s">
        <v>274</v>
      </c>
      <c r="BA4541" s="162">
        <v>0</v>
      </c>
      <c r="BB4541" s="162" t="s">
        <v>274</v>
      </c>
      <c r="BC4541" s="162" t="s">
        <v>274</v>
      </c>
      <c r="BD4541" s="162">
        <v>0</v>
      </c>
      <c r="BE4541" s="159">
        <v>138938.05</v>
      </c>
      <c r="BF4541" s="159">
        <v>138938.05</v>
      </c>
      <c r="BG4541" s="159">
        <v>138938.05</v>
      </c>
    </row>
    <row r="4542" ht="28.05" customHeight="1" spans="1:59">
      <c r="A4542" s="149"/>
      <c r="B4542" s="149"/>
      <c r="C4542" s="149"/>
      <c r="D4542" s="149" t="s">
        <v>3726</v>
      </c>
      <c r="E4542" s="149"/>
      <c r="F4542" s="149" t="s">
        <v>3726</v>
      </c>
      <c r="G4542" s="149" t="s">
        <v>19528</v>
      </c>
      <c r="H4542" s="149" t="s">
        <v>4060</v>
      </c>
      <c r="I4542" s="149" t="s">
        <v>19529</v>
      </c>
      <c r="J4542" s="149"/>
      <c r="K4542" s="149"/>
      <c r="L4542" s="149" t="s">
        <v>262</v>
      </c>
      <c r="M4542" s="149"/>
      <c r="N4542" s="149" t="s">
        <v>263</v>
      </c>
      <c r="O4542" s="149" t="s">
        <v>214</v>
      </c>
      <c r="P4542" s="149" t="s">
        <v>53</v>
      </c>
      <c r="Q4542" s="149"/>
      <c r="R4542" s="149" t="s">
        <v>2512</v>
      </c>
      <c r="S4542" s="149" t="s">
        <v>7244</v>
      </c>
      <c r="T4542" s="149" t="s">
        <v>19523</v>
      </c>
      <c r="U4542" s="149" t="s">
        <v>267</v>
      </c>
      <c r="V4542" s="149"/>
      <c r="W4542" s="149"/>
      <c r="X4542" s="149" t="s">
        <v>336</v>
      </c>
      <c r="Y4542" s="149"/>
      <c r="Z4542" s="149"/>
      <c r="AA4542" s="149"/>
      <c r="AB4542" s="149" t="s">
        <v>269</v>
      </c>
      <c r="AC4542" s="149" t="s">
        <v>270</v>
      </c>
      <c r="AD4542" s="149" t="s">
        <v>19523</v>
      </c>
      <c r="AE4542" s="149" t="s">
        <v>214</v>
      </c>
      <c r="AF4542" s="149"/>
      <c r="AG4542" s="149" t="s">
        <v>1098</v>
      </c>
      <c r="AH4542" s="149" t="s">
        <v>273</v>
      </c>
      <c r="AI4542" s="158">
        <v>0</v>
      </c>
      <c r="AJ4542" s="149"/>
      <c r="AK4542" s="159" t="s">
        <v>274</v>
      </c>
      <c r="AL4542" s="159" t="s">
        <v>274</v>
      </c>
      <c r="AM4542" s="149" t="s">
        <v>274</v>
      </c>
      <c r="AN4542" s="160">
        <v>4</v>
      </c>
      <c r="AO4542" s="149"/>
      <c r="AP4542" s="149" t="s">
        <v>19524</v>
      </c>
      <c r="AQ4542" s="149" t="s">
        <v>275</v>
      </c>
      <c r="AR4542" s="158">
        <v>1</v>
      </c>
      <c r="AS4542" s="149" t="s">
        <v>275</v>
      </c>
      <c r="AT4542" s="149" t="s">
        <v>19518</v>
      </c>
      <c r="AU4542" s="163">
        <v>1</v>
      </c>
      <c r="AV4542" s="159">
        <v>46017.7</v>
      </c>
      <c r="AW4542" s="159">
        <v>1840.71</v>
      </c>
      <c r="AX4542" s="159">
        <v>5982.3</v>
      </c>
      <c r="AY4542" s="149"/>
      <c r="AZ4542" s="162" t="s">
        <v>274</v>
      </c>
      <c r="BA4542" s="162">
        <v>0</v>
      </c>
      <c r="BB4542" s="162" t="s">
        <v>274</v>
      </c>
      <c r="BC4542" s="162" t="s">
        <v>274</v>
      </c>
      <c r="BD4542" s="162">
        <v>0</v>
      </c>
      <c r="BE4542" s="159">
        <v>46017.7</v>
      </c>
      <c r="BF4542" s="159">
        <v>46017.7</v>
      </c>
      <c r="BG4542" s="159">
        <v>46017.7</v>
      </c>
    </row>
    <row r="4543" ht="28.05" customHeight="1" spans="1:59">
      <c r="A4543" s="149"/>
      <c r="B4543" s="149"/>
      <c r="C4543" s="149"/>
      <c r="D4543" s="149" t="s">
        <v>3726</v>
      </c>
      <c r="E4543" s="149"/>
      <c r="F4543" s="149" t="s">
        <v>3726</v>
      </c>
      <c r="G4543" s="149" t="s">
        <v>19530</v>
      </c>
      <c r="H4543" s="149" t="s">
        <v>19531</v>
      </c>
      <c r="I4543" s="149" t="s">
        <v>19532</v>
      </c>
      <c r="J4543" s="149"/>
      <c r="K4543" s="149"/>
      <c r="L4543" s="149" t="s">
        <v>262</v>
      </c>
      <c r="M4543" s="149"/>
      <c r="N4543" s="149" t="s">
        <v>263</v>
      </c>
      <c r="O4543" s="149" t="s">
        <v>214</v>
      </c>
      <c r="P4543" s="149" t="s">
        <v>53</v>
      </c>
      <c r="Q4543" s="149"/>
      <c r="R4543" s="149" t="s">
        <v>3952</v>
      </c>
      <c r="S4543" s="149" t="s">
        <v>4698</v>
      </c>
      <c r="T4543" s="149" t="s">
        <v>19523</v>
      </c>
      <c r="U4543" s="149" t="s">
        <v>267</v>
      </c>
      <c r="V4543" s="149"/>
      <c r="W4543" s="149"/>
      <c r="X4543" s="149" t="s">
        <v>336</v>
      </c>
      <c r="Y4543" s="149"/>
      <c r="Z4543" s="149"/>
      <c r="AA4543" s="149"/>
      <c r="AB4543" s="149" t="s">
        <v>269</v>
      </c>
      <c r="AC4543" s="149" t="s">
        <v>270</v>
      </c>
      <c r="AD4543" s="149" t="s">
        <v>19523</v>
      </c>
      <c r="AE4543" s="149" t="s">
        <v>214</v>
      </c>
      <c r="AF4543" s="149"/>
      <c r="AG4543" s="149" t="s">
        <v>1098</v>
      </c>
      <c r="AH4543" s="149" t="s">
        <v>273</v>
      </c>
      <c r="AI4543" s="158">
        <v>0</v>
      </c>
      <c r="AJ4543" s="149"/>
      <c r="AK4543" s="159" t="s">
        <v>274</v>
      </c>
      <c r="AL4543" s="159" t="s">
        <v>274</v>
      </c>
      <c r="AM4543" s="149" t="s">
        <v>274</v>
      </c>
      <c r="AN4543" s="160">
        <v>4</v>
      </c>
      <c r="AO4543" s="149"/>
      <c r="AP4543" s="149" t="s">
        <v>19524</v>
      </c>
      <c r="AQ4543" s="149" t="s">
        <v>275</v>
      </c>
      <c r="AR4543" s="158">
        <v>1</v>
      </c>
      <c r="AS4543" s="149" t="s">
        <v>275</v>
      </c>
      <c r="AT4543" s="149" t="s">
        <v>19518</v>
      </c>
      <c r="AU4543" s="163">
        <v>1</v>
      </c>
      <c r="AV4543" s="159">
        <v>33628.32</v>
      </c>
      <c r="AW4543" s="159">
        <v>1345.13</v>
      </c>
      <c r="AX4543" s="159">
        <v>4371.68</v>
      </c>
      <c r="AY4543" s="149"/>
      <c r="AZ4543" s="162" t="s">
        <v>274</v>
      </c>
      <c r="BA4543" s="162">
        <v>0</v>
      </c>
      <c r="BB4543" s="162" t="s">
        <v>274</v>
      </c>
      <c r="BC4543" s="162" t="s">
        <v>274</v>
      </c>
      <c r="BD4543" s="162">
        <v>0</v>
      </c>
      <c r="BE4543" s="159">
        <v>33628.32</v>
      </c>
      <c r="BF4543" s="159">
        <v>33628.32</v>
      </c>
      <c r="BG4543" s="159">
        <v>33628.32</v>
      </c>
    </row>
    <row r="4544" ht="28.05" customHeight="1" spans="1:59">
      <c r="A4544" s="149"/>
      <c r="B4544" s="149"/>
      <c r="C4544" s="149"/>
      <c r="D4544" s="149" t="s">
        <v>3726</v>
      </c>
      <c r="E4544" s="149"/>
      <c r="F4544" s="149" t="s">
        <v>3726</v>
      </c>
      <c r="G4544" s="149" t="s">
        <v>19533</v>
      </c>
      <c r="H4544" s="149" t="s">
        <v>19531</v>
      </c>
      <c r="I4544" s="149" t="s">
        <v>19534</v>
      </c>
      <c r="J4544" s="149"/>
      <c r="K4544" s="149"/>
      <c r="L4544" s="149" t="s">
        <v>262</v>
      </c>
      <c r="M4544" s="149"/>
      <c r="N4544" s="149" t="s">
        <v>263</v>
      </c>
      <c r="O4544" s="149" t="s">
        <v>214</v>
      </c>
      <c r="P4544" s="149" t="s">
        <v>53</v>
      </c>
      <c r="Q4544" s="149"/>
      <c r="R4544" s="149" t="s">
        <v>3921</v>
      </c>
      <c r="S4544" s="149" t="s">
        <v>4698</v>
      </c>
      <c r="T4544" s="149" t="s">
        <v>19523</v>
      </c>
      <c r="U4544" s="149" t="s">
        <v>267</v>
      </c>
      <c r="V4544" s="149"/>
      <c r="W4544" s="149"/>
      <c r="X4544" s="149" t="s">
        <v>336</v>
      </c>
      <c r="Y4544" s="149"/>
      <c r="Z4544" s="149"/>
      <c r="AA4544" s="149"/>
      <c r="AB4544" s="149" t="s">
        <v>269</v>
      </c>
      <c r="AC4544" s="149" t="s">
        <v>270</v>
      </c>
      <c r="AD4544" s="149" t="s">
        <v>19523</v>
      </c>
      <c r="AE4544" s="149" t="s">
        <v>214</v>
      </c>
      <c r="AF4544" s="149"/>
      <c r="AG4544" s="149" t="s">
        <v>1098</v>
      </c>
      <c r="AH4544" s="149" t="s">
        <v>273</v>
      </c>
      <c r="AI4544" s="158">
        <v>0</v>
      </c>
      <c r="AJ4544" s="149"/>
      <c r="AK4544" s="159" t="s">
        <v>274</v>
      </c>
      <c r="AL4544" s="159" t="s">
        <v>274</v>
      </c>
      <c r="AM4544" s="149" t="s">
        <v>274</v>
      </c>
      <c r="AN4544" s="160">
        <v>4</v>
      </c>
      <c r="AO4544" s="149"/>
      <c r="AP4544" s="149" t="s">
        <v>19524</v>
      </c>
      <c r="AQ4544" s="149" t="s">
        <v>275</v>
      </c>
      <c r="AR4544" s="158">
        <v>1</v>
      </c>
      <c r="AS4544" s="149" t="s">
        <v>275</v>
      </c>
      <c r="AT4544" s="149" t="s">
        <v>19518</v>
      </c>
      <c r="AU4544" s="163">
        <v>1</v>
      </c>
      <c r="AV4544" s="159">
        <v>49557.52</v>
      </c>
      <c r="AW4544" s="159">
        <v>1982.3</v>
      </c>
      <c r="AX4544" s="159">
        <v>6442.48</v>
      </c>
      <c r="AY4544" s="149"/>
      <c r="AZ4544" s="162" t="s">
        <v>274</v>
      </c>
      <c r="BA4544" s="162">
        <v>0</v>
      </c>
      <c r="BB4544" s="162" t="s">
        <v>274</v>
      </c>
      <c r="BC4544" s="162" t="s">
        <v>274</v>
      </c>
      <c r="BD4544" s="162">
        <v>0</v>
      </c>
      <c r="BE4544" s="159">
        <v>49557.52</v>
      </c>
      <c r="BF4544" s="159">
        <v>49557.52</v>
      </c>
      <c r="BG4544" s="159">
        <v>49557.52</v>
      </c>
    </row>
    <row r="4545" ht="28.05" customHeight="1" spans="1:59">
      <c r="A4545" s="149"/>
      <c r="B4545" s="149"/>
      <c r="C4545" s="149"/>
      <c r="D4545" s="149" t="s">
        <v>3726</v>
      </c>
      <c r="E4545" s="149"/>
      <c r="F4545" s="149" t="s">
        <v>3726</v>
      </c>
      <c r="G4545" s="149" t="s">
        <v>19535</v>
      </c>
      <c r="H4545" s="149" t="s">
        <v>19531</v>
      </c>
      <c r="I4545" s="149" t="s">
        <v>19536</v>
      </c>
      <c r="J4545" s="149"/>
      <c r="K4545" s="149"/>
      <c r="L4545" s="149" t="s">
        <v>262</v>
      </c>
      <c r="M4545" s="149"/>
      <c r="N4545" s="149" t="s">
        <v>263</v>
      </c>
      <c r="O4545" s="149" t="s">
        <v>214</v>
      </c>
      <c r="P4545" s="149" t="s">
        <v>53</v>
      </c>
      <c r="Q4545" s="149"/>
      <c r="R4545" s="149" t="s">
        <v>3921</v>
      </c>
      <c r="S4545" s="149" t="s">
        <v>4698</v>
      </c>
      <c r="T4545" s="149" t="s">
        <v>19523</v>
      </c>
      <c r="U4545" s="149" t="s">
        <v>267</v>
      </c>
      <c r="V4545" s="149"/>
      <c r="W4545" s="149"/>
      <c r="X4545" s="149" t="s">
        <v>336</v>
      </c>
      <c r="Y4545" s="149"/>
      <c r="Z4545" s="149"/>
      <c r="AA4545" s="149"/>
      <c r="AB4545" s="149" t="s">
        <v>269</v>
      </c>
      <c r="AC4545" s="149" t="s">
        <v>270</v>
      </c>
      <c r="AD4545" s="149" t="s">
        <v>19523</v>
      </c>
      <c r="AE4545" s="149" t="s">
        <v>214</v>
      </c>
      <c r="AF4545" s="149"/>
      <c r="AG4545" s="149" t="s">
        <v>1098</v>
      </c>
      <c r="AH4545" s="149" t="s">
        <v>273</v>
      </c>
      <c r="AI4545" s="158">
        <v>0</v>
      </c>
      <c r="AJ4545" s="149"/>
      <c r="AK4545" s="159" t="s">
        <v>274</v>
      </c>
      <c r="AL4545" s="159" t="s">
        <v>274</v>
      </c>
      <c r="AM4545" s="149" t="s">
        <v>274</v>
      </c>
      <c r="AN4545" s="160">
        <v>4</v>
      </c>
      <c r="AO4545" s="149"/>
      <c r="AP4545" s="149" t="s">
        <v>19524</v>
      </c>
      <c r="AQ4545" s="149" t="s">
        <v>275</v>
      </c>
      <c r="AR4545" s="158">
        <v>1</v>
      </c>
      <c r="AS4545" s="149" t="s">
        <v>275</v>
      </c>
      <c r="AT4545" s="149" t="s">
        <v>19518</v>
      </c>
      <c r="AU4545" s="163">
        <v>1</v>
      </c>
      <c r="AV4545" s="159">
        <v>57522.12</v>
      </c>
      <c r="AW4545" s="159">
        <v>2300.88</v>
      </c>
      <c r="AX4545" s="159">
        <v>7477.88</v>
      </c>
      <c r="AY4545" s="149"/>
      <c r="AZ4545" s="162" t="s">
        <v>274</v>
      </c>
      <c r="BA4545" s="162">
        <v>0</v>
      </c>
      <c r="BB4545" s="162" t="s">
        <v>274</v>
      </c>
      <c r="BC4545" s="162" t="s">
        <v>274</v>
      </c>
      <c r="BD4545" s="162">
        <v>0</v>
      </c>
      <c r="BE4545" s="159">
        <v>57522.12</v>
      </c>
      <c r="BF4545" s="159">
        <v>57522.12</v>
      </c>
      <c r="BG4545" s="159">
        <v>57522.12</v>
      </c>
    </row>
    <row r="4546" ht="28.05" customHeight="1" spans="1:59">
      <c r="A4546" s="149"/>
      <c r="B4546" s="149"/>
      <c r="C4546" s="149"/>
      <c r="D4546" s="149" t="s">
        <v>3726</v>
      </c>
      <c r="E4546" s="149"/>
      <c r="F4546" s="149" t="s">
        <v>3726</v>
      </c>
      <c r="G4546" s="149" t="s">
        <v>19537</v>
      </c>
      <c r="H4546" s="149" t="s">
        <v>19538</v>
      </c>
      <c r="I4546" s="149" t="s">
        <v>19539</v>
      </c>
      <c r="J4546" s="149"/>
      <c r="K4546" s="149"/>
      <c r="L4546" s="149" t="s">
        <v>262</v>
      </c>
      <c r="M4546" s="149"/>
      <c r="N4546" s="149" t="s">
        <v>263</v>
      </c>
      <c r="O4546" s="149" t="s">
        <v>214</v>
      </c>
      <c r="P4546" s="149" t="s">
        <v>53</v>
      </c>
      <c r="Q4546" s="149"/>
      <c r="R4546" s="149" t="s">
        <v>4112</v>
      </c>
      <c r="S4546" s="149" t="s">
        <v>19540</v>
      </c>
      <c r="T4546" s="149" t="s">
        <v>19523</v>
      </c>
      <c r="U4546" s="149" t="s">
        <v>267</v>
      </c>
      <c r="V4546" s="149"/>
      <c r="W4546" s="149"/>
      <c r="X4546" s="149" t="s">
        <v>705</v>
      </c>
      <c r="Y4546" s="149"/>
      <c r="Z4546" s="149"/>
      <c r="AA4546" s="149"/>
      <c r="AB4546" s="149" t="s">
        <v>269</v>
      </c>
      <c r="AC4546" s="149" t="s">
        <v>270</v>
      </c>
      <c r="AD4546" s="149" t="s">
        <v>19523</v>
      </c>
      <c r="AE4546" s="149" t="s">
        <v>214</v>
      </c>
      <c r="AF4546" s="149"/>
      <c r="AG4546" s="149" t="s">
        <v>1098</v>
      </c>
      <c r="AH4546" s="149" t="s">
        <v>273</v>
      </c>
      <c r="AI4546" s="158">
        <v>0</v>
      </c>
      <c r="AJ4546" s="149"/>
      <c r="AK4546" s="159" t="s">
        <v>274</v>
      </c>
      <c r="AL4546" s="159" t="s">
        <v>274</v>
      </c>
      <c r="AM4546" s="149" t="s">
        <v>274</v>
      </c>
      <c r="AN4546" s="160">
        <v>4</v>
      </c>
      <c r="AO4546" s="149"/>
      <c r="AP4546" s="149" t="s">
        <v>19524</v>
      </c>
      <c r="AQ4546" s="149" t="s">
        <v>275</v>
      </c>
      <c r="AR4546" s="158">
        <v>1</v>
      </c>
      <c r="AS4546" s="149" t="s">
        <v>275</v>
      </c>
      <c r="AT4546" s="149" t="s">
        <v>19518</v>
      </c>
      <c r="AU4546" s="163">
        <v>1</v>
      </c>
      <c r="AV4546" s="159">
        <v>181415.93</v>
      </c>
      <c r="AW4546" s="159">
        <v>7256.64</v>
      </c>
      <c r="AX4546" s="159">
        <v>23584.07</v>
      </c>
      <c r="AY4546" s="149"/>
      <c r="AZ4546" s="162" t="s">
        <v>274</v>
      </c>
      <c r="BA4546" s="162">
        <v>0</v>
      </c>
      <c r="BB4546" s="162" t="s">
        <v>274</v>
      </c>
      <c r="BC4546" s="162" t="s">
        <v>274</v>
      </c>
      <c r="BD4546" s="162">
        <v>0</v>
      </c>
      <c r="BE4546" s="159">
        <v>181415.93</v>
      </c>
      <c r="BF4546" s="159">
        <v>181415.93</v>
      </c>
      <c r="BG4546" s="159">
        <v>181415.93</v>
      </c>
    </row>
    <row r="4547" ht="28.05" customHeight="1" spans="1:59">
      <c r="A4547" s="149"/>
      <c r="B4547" s="149"/>
      <c r="C4547" s="149"/>
      <c r="D4547" s="149" t="s">
        <v>3726</v>
      </c>
      <c r="E4547" s="149"/>
      <c r="F4547" s="149" t="s">
        <v>3726</v>
      </c>
      <c r="G4547" s="149" t="s">
        <v>19541</v>
      </c>
      <c r="H4547" s="149" t="s">
        <v>19542</v>
      </c>
      <c r="I4547" s="149" t="s">
        <v>4707</v>
      </c>
      <c r="J4547" s="149"/>
      <c r="K4547" s="149" t="s">
        <v>273</v>
      </c>
      <c r="L4547" s="149" t="s">
        <v>262</v>
      </c>
      <c r="M4547" s="149"/>
      <c r="N4547" s="149" t="s">
        <v>263</v>
      </c>
      <c r="O4547" s="149" t="s">
        <v>214</v>
      </c>
      <c r="P4547" s="149" t="s">
        <v>53</v>
      </c>
      <c r="Q4547" s="149"/>
      <c r="R4547" s="149" t="s">
        <v>18953</v>
      </c>
      <c r="S4547" s="149" t="s">
        <v>4709</v>
      </c>
      <c r="T4547" s="149" t="s">
        <v>19523</v>
      </c>
      <c r="U4547" s="149" t="s">
        <v>267</v>
      </c>
      <c r="V4547" s="149"/>
      <c r="W4547" s="149"/>
      <c r="X4547" s="149" t="s">
        <v>336</v>
      </c>
      <c r="Y4547" s="149"/>
      <c r="Z4547" s="149"/>
      <c r="AA4547" s="149"/>
      <c r="AB4547" s="149" t="s">
        <v>269</v>
      </c>
      <c r="AC4547" s="149" t="s">
        <v>270</v>
      </c>
      <c r="AD4547" s="149" t="s">
        <v>19523</v>
      </c>
      <c r="AE4547" s="149" t="s">
        <v>214</v>
      </c>
      <c r="AF4547" s="149"/>
      <c r="AG4547" s="149" t="s">
        <v>1098</v>
      </c>
      <c r="AH4547" s="149" t="s">
        <v>273</v>
      </c>
      <c r="AI4547" s="158">
        <v>0</v>
      </c>
      <c r="AJ4547" s="149"/>
      <c r="AK4547" s="159" t="s">
        <v>274</v>
      </c>
      <c r="AL4547" s="159" t="s">
        <v>274</v>
      </c>
      <c r="AM4547" s="149" t="s">
        <v>274</v>
      </c>
      <c r="AN4547" s="160">
        <v>4</v>
      </c>
      <c r="AO4547" s="149"/>
      <c r="AP4547" s="149" t="s">
        <v>19524</v>
      </c>
      <c r="AQ4547" s="149" t="s">
        <v>275</v>
      </c>
      <c r="AR4547" s="158">
        <v>1</v>
      </c>
      <c r="AS4547" s="149" t="s">
        <v>275</v>
      </c>
      <c r="AT4547" s="149" t="s">
        <v>19518</v>
      </c>
      <c r="AU4547" s="163">
        <v>1</v>
      </c>
      <c r="AV4547" s="159">
        <v>28761.06</v>
      </c>
      <c r="AW4547" s="159">
        <v>1150.44</v>
      </c>
      <c r="AX4547" s="159">
        <v>3738.94</v>
      </c>
      <c r="AY4547" s="149"/>
      <c r="AZ4547" s="162" t="s">
        <v>274</v>
      </c>
      <c r="BA4547" s="162">
        <v>0</v>
      </c>
      <c r="BB4547" s="162" t="s">
        <v>274</v>
      </c>
      <c r="BC4547" s="162" t="s">
        <v>274</v>
      </c>
      <c r="BD4547" s="162">
        <v>0</v>
      </c>
      <c r="BE4547" s="159">
        <v>28761.06</v>
      </c>
      <c r="BF4547" s="159">
        <v>28761.06</v>
      </c>
      <c r="BG4547" s="159">
        <v>28761.06</v>
      </c>
    </row>
    <row r="4548" ht="28.05" customHeight="1" spans="1:59">
      <c r="A4548" s="149"/>
      <c r="B4548" s="149"/>
      <c r="C4548" s="149"/>
      <c r="D4548" s="149" t="s">
        <v>3726</v>
      </c>
      <c r="E4548" s="149"/>
      <c r="F4548" s="149" t="s">
        <v>3726</v>
      </c>
      <c r="G4548" s="149" t="s">
        <v>19543</v>
      </c>
      <c r="H4548" s="149" t="s">
        <v>19544</v>
      </c>
      <c r="I4548" s="149" t="s">
        <v>19545</v>
      </c>
      <c r="J4548" s="149"/>
      <c r="K4548" s="149"/>
      <c r="L4548" s="149" t="s">
        <v>262</v>
      </c>
      <c r="M4548" s="149"/>
      <c r="N4548" s="149" t="s">
        <v>263</v>
      </c>
      <c r="O4548" s="149" t="s">
        <v>214</v>
      </c>
      <c r="P4548" s="149" t="s">
        <v>53</v>
      </c>
      <c r="Q4548" s="149"/>
      <c r="R4548" s="149" t="s">
        <v>51</v>
      </c>
      <c r="S4548" s="149" t="s">
        <v>5247</v>
      </c>
      <c r="T4548" s="149" t="s">
        <v>19523</v>
      </c>
      <c r="U4548" s="149" t="s">
        <v>267</v>
      </c>
      <c r="V4548" s="149"/>
      <c r="W4548" s="149"/>
      <c r="X4548" s="149" t="s">
        <v>51</v>
      </c>
      <c r="Y4548" s="149"/>
      <c r="Z4548" s="149"/>
      <c r="AA4548" s="149"/>
      <c r="AB4548" s="149" t="s">
        <v>269</v>
      </c>
      <c r="AC4548" s="149" t="s">
        <v>270</v>
      </c>
      <c r="AD4548" s="149" t="s">
        <v>19523</v>
      </c>
      <c r="AE4548" s="149" t="s">
        <v>214</v>
      </c>
      <c r="AF4548" s="149"/>
      <c r="AG4548" s="149" t="s">
        <v>1098</v>
      </c>
      <c r="AH4548" s="149" t="s">
        <v>273</v>
      </c>
      <c r="AI4548" s="158">
        <v>0</v>
      </c>
      <c r="AJ4548" s="149"/>
      <c r="AK4548" s="159" t="s">
        <v>274</v>
      </c>
      <c r="AL4548" s="159" t="s">
        <v>274</v>
      </c>
      <c r="AM4548" s="149" t="s">
        <v>274</v>
      </c>
      <c r="AN4548" s="160">
        <v>4</v>
      </c>
      <c r="AO4548" s="149"/>
      <c r="AP4548" s="149" t="s">
        <v>19524</v>
      </c>
      <c r="AQ4548" s="149" t="s">
        <v>275</v>
      </c>
      <c r="AR4548" s="158">
        <v>1</v>
      </c>
      <c r="AS4548" s="149" t="s">
        <v>275</v>
      </c>
      <c r="AT4548" s="149" t="s">
        <v>19518</v>
      </c>
      <c r="AU4548" s="163">
        <v>1</v>
      </c>
      <c r="AV4548" s="159">
        <v>9115.04</v>
      </c>
      <c r="AW4548" s="159">
        <v>364.6</v>
      </c>
      <c r="AX4548" s="159">
        <v>1184.96</v>
      </c>
      <c r="AY4548" s="149"/>
      <c r="AZ4548" s="162" t="s">
        <v>274</v>
      </c>
      <c r="BA4548" s="162">
        <v>0</v>
      </c>
      <c r="BB4548" s="162" t="s">
        <v>274</v>
      </c>
      <c r="BC4548" s="162" t="s">
        <v>274</v>
      </c>
      <c r="BD4548" s="162">
        <v>0</v>
      </c>
      <c r="BE4548" s="159">
        <v>9115.04</v>
      </c>
      <c r="BF4548" s="159">
        <v>9115.04</v>
      </c>
      <c r="BG4548" s="159">
        <v>9115.04</v>
      </c>
    </row>
    <row r="4549" ht="28.05" customHeight="1" spans="1:59">
      <c r="A4549" s="149"/>
      <c r="B4549" s="149"/>
      <c r="C4549" s="149"/>
      <c r="D4549" s="149" t="s">
        <v>3726</v>
      </c>
      <c r="E4549" s="149"/>
      <c r="F4549" s="149" t="s">
        <v>3726</v>
      </c>
      <c r="G4549" s="149" t="s">
        <v>19546</v>
      </c>
      <c r="H4549" s="149" t="s">
        <v>19547</v>
      </c>
      <c r="I4549" s="149" t="s">
        <v>19548</v>
      </c>
      <c r="J4549" s="149"/>
      <c r="K4549" s="149"/>
      <c r="L4549" s="149" t="s">
        <v>262</v>
      </c>
      <c r="M4549" s="149"/>
      <c r="N4549" s="149" t="s">
        <v>263</v>
      </c>
      <c r="O4549" s="149" t="s">
        <v>214</v>
      </c>
      <c r="P4549" s="149" t="s">
        <v>53</v>
      </c>
      <c r="Q4549" s="149"/>
      <c r="R4549" s="149" t="s">
        <v>51</v>
      </c>
      <c r="S4549" s="149" t="s">
        <v>5247</v>
      </c>
      <c r="T4549" s="149" t="s">
        <v>19523</v>
      </c>
      <c r="U4549" s="149" t="s">
        <v>267</v>
      </c>
      <c r="V4549" s="149"/>
      <c r="W4549" s="149"/>
      <c r="X4549" s="149" t="s">
        <v>51</v>
      </c>
      <c r="Y4549" s="149"/>
      <c r="Z4549" s="149"/>
      <c r="AA4549" s="149"/>
      <c r="AB4549" s="149" t="s">
        <v>269</v>
      </c>
      <c r="AC4549" s="149" t="s">
        <v>270</v>
      </c>
      <c r="AD4549" s="149" t="s">
        <v>19523</v>
      </c>
      <c r="AE4549" s="149" t="s">
        <v>214</v>
      </c>
      <c r="AF4549" s="149"/>
      <c r="AG4549" s="149" t="s">
        <v>1098</v>
      </c>
      <c r="AH4549" s="149" t="s">
        <v>273</v>
      </c>
      <c r="AI4549" s="158">
        <v>0</v>
      </c>
      <c r="AJ4549" s="149"/>
      <c r="AK4549" s="159" t="s">
        <v>274</v>
      </c>
      <c r="AL4549" s="159" t="s">
        <v>274</v>
      </c>
      <c r="AM4549" s="149" t="s">
        <v>274</v>
      </c>
      <c r="AN4549" s="160">
        <v>4</v>
      </c>
      <c r="AO4549" s="149"/>
      <c r="AP4549" s="149" t="s">
        <v>19524</v>
      </c>
      <c r="AQ4549" s="149" t="s">
        <v>275</v>
      </c>
      <c r="AR4549" s="158">
        <v>1</v>
      </c>
      <c r="AS4549" s="149" t="s">
        <v>275</v>
      </c>
      <c r="AT4549" s="149" t="s">
        <v>19518</v>
      </c>
      <c r="AU4549" s="163">
        <v>1</v>
      </c>
      <c r="AV4549" s="159">
        <v>5486.73</v>
      </c>
      <c r="AW4549" s="159">
        <v>219.47</v>
      </c>
      <c r="AX4549" s="159">
        <v>713.27</v>
      </c>
      <c r="AY4549" s="149"/>
      <c r="AZ4549" s="162" t="s">
        <v>274</v>
      </c>
      <c r="BA4549" s="162">
        <v>0</v>
      </c>
      <c r="BB4549" s="162" t="s">
        <v>274</v>
      </c>
      <c r="BC4549" s="162" t="s">
        <v>274</v>
      </c>
      <c r="BD4549" s="162">
        <v>0</v>
      </c>
      <c r="BE4549" s="159">
        <v>5486.73</v>
      </c>
      <c r="BF4549" s="159">
        <v>5486.73</v>
      </c>
      <c r="BG4549" s="159">
        <v>5486.73</v>
      </c>
    </row>
    <row r="4550" ht="28.05" customHeight="1" spans="1:59">
      <c r="A4550" s="149"/>
      <c r="B4550" s="149"/>
      <c r="C4550" s="149"/>
      <c r="D4550" s="149" t="s">
        <v>3726</v>
      </c>
      <c r="E4550" s="149"/>
      <c r="F4550" s="149" t="s">
        <v>3726</v>
      </c>
      <c r="G4550" s="149" t="s">
        <v>19549</v>
      </c>
      <c r="H4550" s="149" t="s">
        <v>19550</v>
      </c>
      <c r="I4550" s="149" t="s">
        <v>19551</v>
      </c>
      <c r="J4550" s="149"/>
      <c r="K4550" s="149"/>
      <c r="L4550" s="149" t="s">
        <v>262</v>
      </c>
      <c r="M4550" s="149"/>
      <c r="N4550" s="149" t="s">
        <v>263</v>
      </c>
      <c r="O4550" s="149" t="s">
        <v>214</v>
      </c>
      <c r="P4550" s="149" t="s">
        <v>53</v>
      </c>
      <c r="Q4550" s="149"/>
      <c r="R4550" s="149" t="s">
        <v>19552</v>
      </c>
      <c r="S4550" s="149" t="s">
        <v>3922</v>
      </c>
      <c r="T4550" s="149" t="s">
        <v>19523</v>
      </c>
      <c r="U4550" s="149" t="s">
        <v>267</v>
      </c>
      <c r="V4550" s="149"/>
      <c r="W4550" s="149"/>
      <c r="X4550" s="149" t="s">
        <v>1351</v>
      </c>
      <c r="Y4550" s="149"/>
      <c r="Z4550" s="149"/>
      <c r="AA4550" s="149"/>
      <c r="AB4550" s="149" t="s">
        <v>269</v>
      </c>
      <c r="AC4550" s="149" t="s">
        <v>270</v>
      </c>
      <c r="AD4550" s="149" t="s">
        <v>19523</v>
      </c>
      <c r="AE4550" s="149" t="s">
        <v>214</v>
      </c>
      <c r="AF4550" s="149"/>
      <c r="AG4550" s="149" t="s">
        <v>1098</v>
      </c>
      <c r="AH4550" s="149" t="s">
        <v>273</v>
      </c>
      <c r="AI4550" s="158">
        <v>0</v>
      </c>
      <c r="AJ4550" s="149"/>
      <c r="AK4550" s="159" t="s">
        <v>274</v>
      </c>
      <c r="AL4550" s="159" t="s">
        <v>274</v>
      </c>
      <c r="AM4550" s="149" t="s">
        <v>274</v>
      </c>
      <c r="AN4550" s="160">
        <v>4</v>
      </c>
      <c r="AO4550" s="149"/>
      <c r="AP4550" s="149" t="s">
        <v>19524</v>
      </c>
      <c r="AQ4550" s="149" t="s">
        <v>275</v>
      </c>
      <c r="AR4550" s="158">
        <v>1</v>
      </c>
      <c r="AS4550" s="149" t="s">
        <v>275</v>
      </c>
      <c r="AT4550" s="149" t="s">
        <v>19518</v>
      </c>
      <c r="AU4550" s="163">
        <v>1</v>
      </c>
      <c r="AV4550" s="159">
        <v>7690.27</v>
      </c>
      <c r="AW4550" s="159">
        <v>307.61</v>
      </c>
      <c r="AX4550" s="159">
        <v>999.73</v>
      </c>
      <c r="AY4550" s="149"/>
      <c r="AZ4550" s="162" t="s">
        <v>274</v>
      </c>
      <c r="BA4550" s="162">
        <v>0</v>
      </c>
      <c r="BB4550" s="162" t="s">
        <v>274</v>
      </c>
      <c r="BC4550" s="162" t="s">
        <v>274</v>
      </c>
      <c r="BD4550" s="162">
        <v>0</v>
      </c>
      <c r="BE4550" s="159">
        <v>7690.27</v>
      </c>
      <c r="BF4550" s="159">
        <v>7690.27</v>
      </c>
      <c r="BG4550" s="159">
        <v>7690.27</v>
      </c>
    </row>
    <row r="4551" ht="28.05" customHeight="1" spans="1:59">
      <c r="A4551" s="149"/>
      <c r="B4551" s="149"/>
      <c r="C4551" s="149"/>
      <c r="D4551" s="149" t="s">
        <v>3726</v>
      </c>
      <c r="E4551" s="149"/>
      <c r="F4551" s="149" t="s">
        <v>3726</v>
      </c>
      <c r="G4551" s="149" t="s">
        <v>19553</v>
      </c>
      <c r="H4551" s="149" t="s">
        <v>19550</v>
      </c>
      <c r="I4551" s="149" t="s">
        <v>19551</v>
      </c>
      <c r="J4551" s="149"/>
      <c r="K4551" s="149"/>
      <c r="L4551" s="149" t="s">
        <v>262</v>
      </c>
      <c r="M4551" s="149"/>
      <c r="N4551" s="149" t="s">
        <v>263</v>
      </c>
      <c r="O4551" s="149" t="s">
        <v>214</v>
      </c>
      <c r="P4551" s="149" t="s">
        <v>53</v>
      </c>
      <c r="Q4551" s="149"/>
      <c r="R4551" s="149" t="s">
        <v>19552</v>
      </c>
      <c r="S4551" s="149" t="s">
        <v>3922</v>
      </c>
      <c r="T4551" s="149" t="s">
        <v>19523</v>
      </c>
      <c r="U4551" s="149" t="s">
        <v>267</v>
      </c>
      <c r="V4551" s="149"/>
      <c r="W4551" s="149"/>
      <c r="X4551" s="149" t="s">
        <v>1351</v>
      </c>
      <c r="Y4551" s="149"/>
      <c r="Z4551" s="149"/>
      <c r="AA4551" s="149"/>
      <c r="AB4551" s="149" t="s">
        <v>269</v>
      </c>
      <c r="AC4551" s="149" t="s">
        <v>270</v>
      </c>
      <c r="AD4551" s="149" t="s">
        <v>19523</v>
      </c>
      <c r="AE4551" s="149" t="s">
        <v>214</v>
      </c>
      <c r="AF4551" s="149"/>
      <c r="AG4551" s="149" t="s">
        <v>1098</v>
      </c>
      <c r="AH4551" s="149" t="s">
        <v>273</v>
      </c>
      <c r="AI4551" s="158">
        <v>0</v>
      </c>
      <c r="AJ4551" s="149"/>
      <c r="AK4551" s="159" t="s">
        <v>274</v>
      </c>
      <c r="AL4551" s="159" t="s">
        <v>274</v>
      </c>
      <c r="AM4551" s="149" t="s">
        <v>274</v>
      </c>
      <c r="AN4551" s="160">
        <v>4</v>
      </c>
      <c r="AO4551" s="149"/>
      <c r="AP4551" s="149" t="s">
        <v>19524</v>
      </c>
      <c r="AQ4551" s="149" t="s">
        <v>275</v>
      </c>
      <c r="AR4551" s="158">
        <v>1</v>
      </c>
      <c r="AS4551" s="149" t="s">
        <v>275</v>
      </c>
      <c r="AT4551" s="149" t="s">
        <v>19518</v>
      </c>
      <c r="AU4551" s="163">
        <v>1</v>
      </c>
      <c r="AV4551" s="159">
        <v>7690.26</v>
      </c>
      <c r="AW4551" s="159">
        <v>307.61</v>
      </c>
      <c r="AX4551" s="159">
        <v>999.74</v>
      </c>
      <c r="AY4551" s="149"/>
      <c r="AZ4551" s="162" t="s">
        <v>274</v>
      </c>
      <c r="BA4551" s="162">
        <v>0</v>
      </c>
      <c r="BB4551" s="162" t="s">
        <v>274</v>
      </c>
      <c r="BC4551" s="162" t="s">
        <v>274</v>
      </c>
      <c r="BD4551" s="162">
        <v>0</v>
      </c>
      <c r="BE4551" s="159">
        <v>7690.26</v>
      </c>
      <c r="BF4551" s="159">
        <v>7690.26</v>
      </c>
      <c r="BG4551" s="159">
        <v>7690.26</v>
      </c>
    </row>
    <row r="4552" ht="28.05" customHeight="1" spans="1:59">
      <c r="A4552" s="149"/>
      <c r="B4552" s="149"/>
      <c r="C4552" s="149"/>
      <c r="D4552" s="149" t="s">
        <v>3726</v>
      </c>
      <c r="E4552" s="149"/>
      <c r="F4552" s="149" t="s">
        <v>3726</v>
      </c>
      <c r="G4552" s="149" t="s">
        <v>19554</v>
      </c>
      <c r="H4552" s="149" t="s">
        <v>19555</v>
      </c>
      <c r="I4552" s="149" t="s">
        <v>19556</v>
      </c>
      <c r="J4552" s="149"/>
      <c r="K4552" s="149"/>
      <c r="L4552" s="149" t="s">
        <v>262</v>
      </c>
      <c r="M4552" s="149"/>
      <c r="N4552" s="149" t="s">
        <v>263</v>
      </c>
      <c r="O4552" s="149" t="s">
        <v>214</v>
      </c>
      <c r="P4552" s="149" t="s">
        <v>53</v>
      </c>
      <c r="Q4552" s="149"/>
      <c r="R4552" s="149" t="s">
        <v>3952</v>
      </c>
      <c r="S4552" s="149" t="s">
        <v>3922</v>
      </c>
      <c r="T4552" s="149" t="s">
        <v>19523</v>
      </c>
      <c r="U4552" s="149" t="s">
        <v>267</v>
      </c>
      <c r="V4552" s="149"/>
      <c r="W4552" s="149"/>
      <c r="X4552" s="149" t="s">
        <v>336</v>
      </c>
      <c r="Y4552" s="149"/>
      <c r="Z4552" s="149"/>
      <c r="AA4552" s="149"/>
      <c r="AB4552" s="149" t="s">
        <v>269</v>
      </c>
      <c r="AC4552" s="149" t="s">
        <v>270</v>
      </c>
      <c r="AD4552" s="149" t="s">
        <v>19523</v>
      </c>
      <c r="AE4552" s="149" t="s">
        <v>214</v>
      </c>
      <c r="AF4552" s="149"/>
      <c r="AG4552" s="149" t="s">
        <v>1098</v>
      </c>
      <c r="AH4552" s="149" t="s">
        <v>273</v>
      </c>
      <c r="AI4552" s="158">
        <v>0</v>
      </c>
      <c r="AJ4552" s="149"/>
      <c r="AK4552" s="159" t="s">
        <v>274</v>
      </c>
      <c r="AL4552" s="159" t="s">
        <v>274</v>
      </c>
      <c r="AM4552" s="149" t="s">
        <v>274</v>
      </c>
      <c r="AN4552" s="160">
        <v>4</v>
      </c>
      <c r="AO4552" s="149"/>
      <c r="AP4552" s="149" t="s">
        <v>19524</v>
      </c>
      <c r="AQ4552" s="149" t="s">
        <v>275</v>
      </c>
      <c r="AR4552" s="158">
        <v>1</v>
      </c>
      <c r="AS4552" s="149" t="s">
        <v>275</v>
      </c>
      <c r="AT4552" s="149" t="s">
        <v>19518</v>
      </c>
      <c r="AU4552" s="163">
        <v>1</v>
      </c>
      <c r="AV4552" s="159">
        <v>5176.99</v>
      </c>
      <c r="AW4552" s="159">
        <v>207.08</v>
      </c>
      <c r="AX4552" s="159">
        <v>673.01</v>
      </c>
      <c r="AY4552" s="149"/>
      <c r="AZ4552" s="162" t="s">
        <v>274</v>
      </c>
      <c r="BA4552" s="162">
        <v>0</v>
      </c>
      <c r="BB4552" s="162" t="s">
        <v>274</v>
      </c>
      <c r="BC4552" s="162" t="s">
        <v>274</v>
      </c>
      <c r="BD4552" s="162">
        <v>0</v>
      </c>
      <c r="BE4552" s="159">
        <v>5176.99</v>
      </c>
      <c r="BF4552" s="159">
        <v>5176.99</v>
      </c>
      <c r="BG4552" s="159">
        <v>5176.99</v>
      </c>
    </row>
    <row r="4553" ht="28.05" customHeight="1" spans="1:59">
      <c r="A4553" s="149"/>
      <c r="B4553" s="149"/>
      <c r="C4553" s="149"/>
      <c r="D4553" s="149" t="s">
        <v>3726</v>
      </c>
      <c r="E4553" s="149"/>
      <c r="F4553" s="149" t="s">
        <v>3726</v>
      </c>
      <c r="G4553" s="149" t="s">
        <v>19557</v>
      </c>
      <c r="H4553" s="149" t="s">
        <v>7733</v>
      </c>
      <c r="I4553" s="149" t="s">
        <v>19558</v>
      </c>
      <c r="J4553" s="149"/>
      <c r="K4553" s="149"/>
      <c r="L4553" s="149" t="s">
        <v>262</v>
      </c>
      <c r="M4553" s="149"/>
      <c r="N4553" s="149" t="s">
        <v>263</v>
      </c>
      <c r="O4553" s="149" t="s">
        <v>214</v>
      </c>
      <c r="P4553" s="149" t="s">
        <v>53</v>
      </c>
      <c r="Q4553" s="149"/>
      <c r="R4553" s="149" t="s">
        <v>4112</v>
      </c>
      <c r="S4553" s="149" t="s">
        <v>3922</v>
      </c>
      <c r="T4553" s="149" t="s">
        <v>19523</v>
      </c>
      <c r="U4553" s="149" t="s">
        <v>267</v>
      </c>
      <c r="V4553" s="149"/>
      <c r="W4553" s="149"/>
      <c r="X4553" s="149" t="s">
        <v>705</v>
      </c>
      <c r="Y4553" s="149"/>
      <c r="Z4553" s="149"/>
      <c r="AA4553" s="149"/>
      <c r="AB4553" s="149" t="s">
        <v>269</v>
      </c>
      <c r="AC4553" s="149" t="s">
        <v>270</v>
      </c>
      <c r="AD4553" s="149" t="s">
        <v>19523</v>
      </c>
      <c r="AE4553" s="149" t="s">
        <v>214</v>
      </c>
      <c r="AF4553" s="149"/>
      <c r="AG4553" s="149" t="s">
        <v>1098</v>
      </c>
      <c r="AH4553" s="149" t="s">
        <v>273</v>
      </c>
      <c r="AI4553" s="158">
        <v>0</v>
      </c>
      <c r="AJ4553" s="149"/>
      <c r="AK4553" s="159" t="s">
        <v>274</v>
      </c>
      <c r="AL4553" s="159" t="s">
        <v>274</v>
      </c>
      <c r="AM4553" s="149" t="s">
        <v>274</v>
      </c>
      <c r="AN4553" s="160">
        <v>4</v>
      </c>
      <c r="AO4553" s="149"/>
      <c r="AP4553" s="149" t="s">
        <v>19524</v>
      </c>
      <c r="AQ4553" s="149" t="s">
        <v>275</v>
      </c>
      <c r="AR4553" s="158">
        <v>1</v>
      </c>
      <c r="AS4553" s="149" t="s">
        <v>275</v>
      </c>
      <c r="AT4553" s="149" t="s">
        <v>19518</v>
      </c>
      <c r="AU4553" s="163">
        <v>1</v>
      </c>
      <c r="AV4553" s="159">
        <v>5557.52</v>
      </c>
      <c r="AW4553" s="159">
        <v>222.3</v>
      </c>
      <c r="AX4553" s="159">
        <v>722.48</v>
      </c>
      <c r="AY4553" s="149"/>
      <c r="AZ4553" s="162" t="s">
        <v>274</v>
      </c>
      <c r="BA4553" s="162">
        <v>0</v>
      </c>
      <c r="BB4553" s="162" t="s">
        <v>274</v>
      </c>
      <c r="BC4553" s="162" t="s">
        <v>274</v>
      </c>
      <c r="BD4553" s="162">
        <v>0</v>
      </c>
      <c r="BE4553" s="159">
        <v>5557.52</v>
      </c>
      <c r="BF4553" s="159">
        <v>5557.52</v>
      </c>
      <c r="BG4553" s="159">
        <v>5557.52</v>
      </c>
    </row>
    <row r="4554" ht="28.05" customHeight="1" spans="1:59">
      <c r="A4554" s="149"/>
      <c r="B4554" s="149"/>
      <c r="C4554" s="149"/>
      <c r="D4554" s="149" t="s">
        <v>3726</v>
      </c>
      <c r="E4554" s="149"/>
      <c r="F4554" s="149" t="s">
        <v>3726</v>
      </c>
      <c r="G4554" s="149" t="s">
        <v>19559</v>
      </c>
      <c r="H4554" s="149" t="s">
        <v>107</v>
      </c>
      <c r="I4554" s="149" t="s">
        <v>19560</v>
      </c>
      <c r="J4554" s="149"/>
      <c r="K4554" s="149"/>
      <c r="L4554" s="149" t="s">
        <v>262</v>
      </c>
      <c r="M4554" s="149"/>
      <c r="N4554" s="149" t="s">
        <v>263</v>
      </c>
      <c r="O4554" s="149" t="s">
        <v>214</v>
      </c>
      <c r="P4554" s="149" t="s">
        <v>53</v>
      </c>
      <c r="Q4554" s="149"/>
      <c r="R4554" s="149" t="s">
        <v>4026</v>
      </c>
      <c r="S4554" s="149" t="s">
        <v>3872</v>
      </c>
      <c r="T4554" s="149" t="s">
        <v>19523</v>
      </c>
      <c r="U4554" s="149" t="s">
        <v>267</v>
      </c>
      <c r="V4554" s="149"/>
      <c r="W4554" s="149"/>
      <c r="X4554" s="149" t="s">
        <v>268</v>
      </c>
      <c r="Y4554" s="149"/>
      <c r="Z4554" s="149"/>
      <c r="AA4554" s="149"/>
      <c r="AB4554" s="149" t="s">
        <v>269</v>
      </c>
      <c r="AC4554" s="149" t="s">
        <v>270</v>
      </c>
      <c r="AD4554" s="149" t="s">
        <v>19523</v>
      </c>
      <c r="AE4554" s="149" t="s">
        <v>214</v>
      </c>
      <c r="AF4554" s="149"/>
      <c r="AG4554" s="149" t="s">
        <v>1098</v>
      </c>
      <c r="AH4554" s="149" t="s">
        <v>273</v>
      </c>
      <c r="AI4554" s="158">
        <v>0</v>
      </c>
      <c r="AJ4554" s="149"/>
      <c r="AK4554" s="159" t="s">
        <v>274</v>
      </c>
      <c r="AL4554" s="159" t="s">
        <v>274</v>
      </c>
      <c r="AM4554" s="149" t="s">
        <v>274</v>
      </c>
      <c r="AN4554" s="160">
        <v>4</v>
      </c>
      <c r="AO4554" s="149"/>
      <c r="AP4554" s="149" t="s">
        <v>19524</v>
      </c>
      <c r="AQ4554" s="149" t="s">
        <v>275</v>
      </c>
      <c r="AR4554" s="158">
        <v>1</v>
      </c>
      <c r="AS4554" s="149" t="s">
        <v>275</v>
      </c>
      <c r="AT4554" s="149" t="s">
        <v>19518</v>
      </c>
      <c r="AU4554" s="163">
        <v>1</v>
      </c>
      <c r="AV4554" s="159">
        <v>20353.98</v>
      </c>
      <c r="AW4554" s="159">
        <v>814.16</v>
      </c>
      <c r="AX4554" s="159">
        <v>2646.02</v>
      </c>
      <c r="AY4554" s="149"/>
      <c r="AZ4554" s="162" t="s">
        <v>274</v>
      </c>
      <c r="BA4554" s="162">
        <v>0</v>
      </c>
      <c r="BB4554" s="162" t="s">
        <v>274</v>
      </c>
      <c r="BC4554" s="162" t="s">
        <v>274</v>
      </c>
      <c r="BD4554" s="162">
        <v>0</v>
      </c>
      <c r="BE4554" s="159">
        <v>20353.98</v>
      </c>
      <c r="BF4554" s="159">
        <v>20353.98</v>
      </c>
      <c r="BG4554" s="159">
        <v>20353.98</v>
      </c>
    </row>
    <row r="4555" ht="28.05" customHeight="1" spans="1:59">
      <c r="A4555" s="149"/>
      <c r="B4555" s="149"/>
      <c r="C4555" s="149"/>
      <c r="D4555" s="149" t="s">
        <v>3726</v>
      </c>
      <c r="E4555" s="149"/>
      <c r="F4555" s="149" t="s">
        <v>3726</v>
      </c>
      <c r="G4555" s="149" t="s">
        <v>19561</v>
      </c>
      <c r="H4555" s="149" t="s">
        <v>19562</v>
      </c>
      <c r="I4555" s="149" t="s">
        <v>19563</v>
      </c>
      <c r="J4555" s="149"/>
      <c r="K4555" s="149"/>
      <c r="L4555" s="149" t="s">
        <v>262</v>
      </c>
      <c r="M4555" s="149"/>
      <c r="N4555" s="149" t="s">
        <v>263</v>
      </c>
      <c r="O4555" s="149" t="s">
        <v>214</v>
      </c>
      <c r="P4555" s="149" t="s">
        <v>53</v>
      </c>
      <c r="Q4555" s="149"/>
      <c r="R4555" s="149" t="s">
        <v>4026</v>
      </c>
      <c r="S4555" s="149" t="s">
        <v>19564</v>
      </c>
      <c r="T4555" s="149" t="s">
        <v>19523</v>
      </c>
      <c r="U4555" s="149" t="s">
        <v>267</v>
      </c>
      <c r="V4555" s="149"/>
      <c r="W4555" s="149"/>
      <c r="X4555" s="149" t="s">
        <v>268</v>
      </c>
      <c r="Y4555" s="149"/>
      <c r="Z4555" s="149"/>
      <c r="AA4555" s="149"/>
      <c r="AB4555" s="149" t="s">
        <v>269</v>
      </c>
      <c r="AC4555" s="149" t="s">
        <v>270</v>
      </c>
      <c r="AD4555" s="149" t="s">
        <v>19523</v>
      </c>
      <c r="AE4555" s="149" t="s">
        <v>214</v>
      </c>
      <c r="AF4555" s="149"/>
      <c r="AG4555" s="149" t="s">
        <v>1098</v>
      </c>
      <c r="AH4555" s="149" t="s">
        <v>273</v>
      </c>
      <c r="AI4555" s="158">
        <v>0</v>
      </c>
      <c r="AJ4555" s="149"/>
      <c r="AK4555" s="159" t="s">
        <v>274</v>
      </c>
      <c r="AL4555" s="159" t="s">
        <v>274</v>
      </c>
      <c r="AM4555" s="149" t="s">
        <v>274</v>
      </c>
      <c r="AN4555" s="160">
        <v>4</v>
      </c>
      <c r="AO4555" s="149"/>
      <c r="AP4555" s="149" t="s">
        <v>19524</v>
      </c>
      <c r="AQ4555" s="149" t="s">
        <v>275</v>
      </c>
      <c r="AR4555" s="158">
        <v>1</v>
      </c>
      <c r="AS4555" s="149" t="s">
        <v>275</v>
      </c>
      <c r="AT4555" s="149" t="s">
        <v>19518</v>
      </c>
      <c r="AU4555" s="163">
        <v>1</v>
      </c>
      <c r="AV4555" s="159">
        <v>17699.12</v>
      </c>
      <c r="AW4555" s="159">
        <v>707.96</v>
      </c>
      <c r="AX4555" s="159">
        <v>2300.88</v>
      </c>
      <c r="AY4555" s="149"/>
      <c r="AZ4555" s="162" t="s">
        <v>274</v>
      </c>
      <c r="BA4555" s="162">
        <v>0</v>
      </c>
      <c r="BB4555" s="162" t="s">
        <v>274</v>
      </c>
      <c r="BC4555" s="162" t="s">
        <v>274</v>
      </c>
      <c r="BD4555" s="162">
        <v>0</v>
      </c>
      <c r="BE4555" s="159">
        <v>17699.12</v>
      </c>
      <c r="BF4555" s="159">
        <v>17699.12</v>
      </c>
      <c r="BG4555" s="159">
        <v>17699.12</v>
      </c>
    </row>
    <row r="4556" ht="28.05" customHeight="1" spans="1:59">
      <c r="A4556" s="149"/>
      <c r="B4556" s="149"/>
      <c r="C4556" s="149"/>
      <c r="D4556" s="149" t="s">
        <v>3726</v>
      </c>
      <c r="E4556" s="149"/>
      <c r="F4556" s="149" t="s">
        <v>3726</v>
      </c>
      <c r="G4556" s="149" t="s">
        <v>19565</v>
      </c>
      <c r="H4556" s="149" t="s">
        <v>4284</v>
      </c>
      <c r="I4556" s="149" t="s">
        <v>19566</v>
      </c>
      <c r="J4556" s="149"/>
      <c r="K4556" s="149"/>
      <c r="L4556" s="149" t="s">
        <v>262</v>
      </c>
      <c r="M4556" s="149"/>
      <c r="N4556" s="149" t="s">
        <v>263</v>
      </c>
      <c r="O4556" s="149" t="s">
        <v>214</v>
      </c>
      <c r="P4556" s="149" t="s">
        <v>53</v>
      </c>
      <c r="Q4556" s="149"/>
      <c r="R4556" s="149" t="s">
        <v>3921</v>
      </c>
      <c r="S4556" s="149" t="s">
        <v>19567</v>
      </c>
      <c r="T4556" s="149" t="s">
        <v>19523</v>
      </c>
      <c r="U4556" s="149" t="s">
        <v>267</v>
      </c>
      <c r="V4556" s="149"/>
      <c r="W4556" s="149"/>
      <c r="X4556" s="149" t="s">
        <v>336</v>
      </c>
      <c r="Y4556" s="149"/>
      <c r="Z4556" s="149"/>
      <c r="AA4556" s="149"/>
      <c r="AB4556" s="149" t="s">
        <v>269</v>
      </c>
      <c r="AC4556" s="149" t="s">
        <v>270</v>
      </c>
      <c r="AD4556" s="149" t="s">
        <v>19523</v>
      </c>
      <c r="AE4556" s="149" t="s">
        <v>214</v>
      </c>
      <c r="AF4556" s="149"/>
      <c r="AG4556" s="149" t="s">
        <v>1098</v>
      </c>
      <c r="AH4556" s="149" t="s">
        <v>273</v>
      </c>
      <c r="AI4556" s="158">
        <v>0</v>
      </c>
      <c r="AJ4556" s="149"/>
      <c r="AK4556" s="159" t="s">
        <v>274</v>
      </c>
      <c r="AL4556" s="159" t="s">
        <v>274</v>
      </c>
      <c r="AM4556" s="149" t="s">
        <v>274</v>
      </c>
      <c r="AN4556" s="160">
        <v>4</v>
      </c>
      <c r="AO4556" s="149"/>
      <c r="AP4556" s="149" t="s">
        <v>19524</v>
      </c>
      <c r="AQ4556" s="149" t="s">
        <v>275</v>
      </c>
      <c r="AR4556" s="158">
        <v>1</v>
      </c>
      <c r="AS4556" s="149" t="s">
        <v>275</v>
      </c>
      <c r="AT4556" s="149" t="s">
        <v>19518</v>
      </c>
      <c r="AU4556" s="163">
        <v>1</v>
      </c>
      <c r="AV4556" s="159">
        <v>10530.97</v>
      </c>
      <c r="AW4556" s="159">
        <v>421.24</v>
      </c>
      <c r="AX4556" s="159">
        <v>1369.03</v>
      </c>
      <c r="AY4556" s="149"/>
      <c r="AZ4556" s="162" t="s">
        <v>274</v>
      </c>
      <c r="BA4556" s="162">
        <v>0</v>
      </c>
      <c r="BB4556" s="162" t="s">
        <v>274</v>
      </c>
      <c r="BC4556" s="162" t="s">
        <v>274</v>
      </c>
      <c r="BD4556" s="162">
        <v>0</v>
      </c>
      <c r="BE4556" s="159">
        <v>10530.97</v>
      </c>
      <c r="BF4556" s="159">
        <v>10530.97</v>
      </c>
      <c r="BG4556" s="159">
        <v>10530.97</v>
      </c>
    </row>
    <row r="4557" ht="28.05" customHeight="1" spans="1:59">
      <c r="A4557" s="149"/>
      <c r="B4557" s="149"/>
      <c r="C4557" s="149"/>
      <c r="D4557" s="149" t="s">
        <v>3726</v>
      </c>
      <c r="E4557" s="149"/>
      <c r="F4557" s="149" t="s">
        <v>3726</v>
      </c>
      <c r="G4557" s="149" t="s">
        <v>19568</v>
      </c>
      <c r="H4557" s="149" t="s">
        <v>19569</v>
      </c>
      <c r="I4557" s="149" t="s">
        <v>19570</v>
      </c>
      <c r="J4557" s="149"/>
      <c r="K4557" s="149"/>
      <c r="L4557" s="149" t="s">
        <v>262</v>
      </c>
      <c r="M4557" s="149"/>
      <c r="N4557" s="149" t="s">
        <v>263</v>
      </c>
      <c r="O4557" s="149" t="s">
        <v>214</v>
      </c>
      <c r="P4557" s="149" t="s">
        <v>53</v>
      </c>
      <c r="Q4557" s="149"/>
      <c r="R4557" s="149" t="s">
        <v>3914</v>
      </c>
      <c r="S4557" s="149" t="s">
        <v>19564</v>
      </c>
      <c r="T4557" s="149" t="s">
        <v>19523</v>
      </c>
      <c r="U4557" s="149" t="s">
        <v>267</v>
      </c>
      <c r="V4557" s="149"/>
      <c r="W4557" s="149"/>
      <c r="X4557" s="149" t="s">
        <v>268</v>
      </c>
      <c r="Y4557" s="149"/>
      <c r="Z4557" s="149"/>
      <c r="AA4557" s="149"/>
      <c r="AB4557" s="149" t="s">
        <v>269</v>
      </c>
      <c r="AC4557" s="149" t="s">
        <v>270</v>
      </c>
      <c r="AD4557" s="149" t="s">
        <v>19523</v>
      </c>
      <c r="AE4557" s="149" t="s">
        <v>214</v>
      </c>
      <c r="AF4557" s="149"/>
      <c r="AG4557" s="149" t="s">
        <v>1098</v>
      </c>
      <c r="AH4557" s="149" t="s">
        <v>273</v>
      </c>
      <c r="AI4557" s="158">
        <v>0</v>
      </c>
      <c r="AJ4557" s="149"/>
      <c r="AK4557" s="159" t="s">
        <v>274</v>
      </c>
      <c r="AL4557" s="159" t="s">
        <v>274</v>
      </c>
      <c r="AM4557" s="149" t="s">
        <v>274</v>
      </c>
      <c r="AN4557" s="160">
        <v>4</v>
      </c>
      <c r="AO4557" s="149"/>
      <c r="AP4557" s="149" t="s">
        <v>19524</v>
      </c>
      <c r="AQ4557" s="149" t="s">
        <v>275</v>
      </c>
      <c r="AR4557" s="158">
        <v>1</v>
      </c>
      <c r="AS4557" s="149" t="s">
        <v>275</v>
      </c>
      <c r="AT4557" s="149" t="s">
        <v>19518</v>
      </c>
      <c r="AU4557" s="163">
        <v>1</v>
      </c>
      <c r="AV4557" s="159">
        <v>33628.32</v>
      </c>
      <c r="AW4557" s="159">
        <v>1345.13</v>
      </c>
      <c r="AX4557" s="159">
        <v>4371.68</v>
      </c>
      <c r="AY4557" s="149"/>
      <c r="AZ4557" s="162" t="s">
        <v>274</v>
      </c>
      <c r="BA4557" s="162">
        <v>0</v>
      </c>
      <c r="BB4557" s="162" t="s">
        <v>274</v>
      </c>
      <c r="BC4557" s="162" t="s">
        <v>274</v>
      </c>
      <c r="BD4557" s="162">
        <v>0</v>
      </c>
      <c r="BE4557" s="159">
        <v>33628.32</v>
      </c>
      <c r="BF4557" s="159">
        <v>33628.32</v>
      </c>
      <c r="BG4557" s="159">
        <v>33628.32</v>
      </c>
    </row>
    <row r="4558" ht="28.05" customHeight="1" spans="1:59">
      <c r="A4558" s="149"/>
      <c r="B4558" s="149"/>
      <c r="C4558" s="149"/>
      <c r="D4558" s="149" t="s">
        <v>3726</v>
      </c>
      <c r="E4558" s="149"/>
      <c r="F4558" s="149" t="s">
        <v>3726</v>
      </c>
      <c r="G4558" s="149" t="s">
        <v>19571</v>
      </c>
      <c r="H4558" s="149" t="s">
        <v>19572</v>
      </c>
      <c r="I4558" s="149" t="s">
        <v>19573</v>
      </c>
      <c r="J4558" s="149"/>
      <c r="K4558" s="149"/>
      <c r="L4558" s="149" t="s">
        <v>262</v>
      </c>
      <c r="M4558" s="149"/>
      <c r="N4558" s="149" t="s">
        <v>263</v>
      </c>
      <c r="O4558" s="149" t="s">
        <v>214</v>
      </c>
      <c r="P4558" s="149" t="s">
        <v>53</v>
      </c>
      <c r="Q4558" s="149"/>
      <c r="R4558" s="149" t="s">
        <v>3921</v>
      </c>
      <c r="S4558" s="149" t="s">
        <v>8217</v>
      </c>
      <c r="T4558" s="149" t="s">
        <v>19523</v>
      </c>
      <c r="U4558" s="149" t="s">
        <v>267</v>
      </c>
      <c r="V4558" s="149"/>
      <c r="W4558" s="149"/>
      <c r="X4558" s="149" t="s">
        <v>336</v>
      </c>
      <c r="Y4558" s="149"/>
      <c r="Z4558" s="149"/>
      <c r="AA4558" s="149"/>
      <c r="AB4558" s="149" t="s">
        <v>269</v>
      </c>
      <c r="AC4558" s="149" t="s">
        <v>270</v>
      </c>
      <c r="AD4558" s="149" t="s">
        <v>19523</v>
      </c>
      <c r="AE4558" s="149" t="s">
        <v>214</v>
      </c>
      <c r="AF4558" s="149"/>
      <c r="AG4558" s="149" t="s">
        <v>1098</v>
      </c>
      <c r="AH4558" s="149" t="s">
        <v>273</v>
      </c>
      <c r="AI4558" s="158">
        <v>0</v>
      </c>
      <c r="AJ4558" s="149"/>
      <c r="AK4558" s="159" t="s">
        <v>274</v>
      </c>
      <c r="AL4558" s="159" t="s">
        <v>274</v>
      </c>
      <c r="AM4558" s="149" t="s">
        <v>274</v>
      </c>
      <c r="AN4558" s="160">
        <v>4</v>
      </c>
      <c r="AO4558" s="149"/>
      <c r="AP4558" s="149" t="s">
        <v>19524</v>
      </c>
      <c r="AQ4558" s="149" t="s">
        <v>275</v>
      </c>
      <c r="AR4558" s="158">
        <v>1</v>
      </c>
      <c r="AS4558" s="149" t="s">
        <v>275</v>
      </c>
      <c r="AT4558" s="149" t="s">
        <v>19518</v>
      </c>
      <c r="AU4558" s="163">
        <v>1</v>
      </c>
      <c r="AV4558" s="159">
        <v>61946.9</v>
      </c>
      <c r="AW4558" s="159">
        <v>2477.88</v>
      </c>
      <c r="AX4558" s="159">
        <v>8053.1</v>
      </c>
      <c r="AY4558" s="149"/>
      <c r="AZ4558" s="162" t="s">
        <v>274</v>
      </c>
      <c r="BA4558" s="162">
        <v>0</v>
      </c>
      <c r="BB4558" s="162" t="s">
        <v>274</v>
      </c>
      <c r="BC4558" s="162" t="s">
        <v>274</v>
      </c>
      <c r="BD4558" s="162">
        <v>0</v>
      </c>
      <c r="BE4558" s="159">
        <v>61946.9</v>
      </c>
      <c r="BF4558" s="159">
        <v>61946.9</v>
      </c>
      <c r="BG4558" s="159">
        <v>61946.9</v>
      </c>
    </row>
    <row r="4559" ht="28.05" customHeight="1" spans="1:59">
      <c r="A4559" s="149"/>
      <c r="B4559" s="149"/>
      <c r="C4559" s="149"/>
      <c r="D4559" s="149" t="s">
        <v>3726</v>
      </c>
      <c r="E4559" s="149"/>
      <c r="F4559" s="149" t="s">
        <v>3726</v>
      </c>
      <c r="G4559" s="149" t="s">
        <v>19574</v>
      </c>
      <c r="H4559" s="149" t="s">
        <v>19572</v>
      </c>
      <c r="I4559" s="149" t="s">
        <v>19573</v>
      </c>
      <c r="J4559" s="149"/>
      <c r="K4559" s="149"/>
      <c r="L4559" s="149" t="s">
        <v>262</v>
      </c>
      <c r="M4559" s="149"/>
      <c r="N4559" s="149" t="s">
        <v>263</v>
      </c>
      <c r="O4559" s="149" t="s">
        <v>214</v>
      </c>
      <c r="P4559" s="149" t="s">
        <v>53</v>
      </c>
      <c r="Q4559" s="149"/>
      <c r="R4559" s="149" t="s">
        <v>3921</v>
      </c>
      <c r="S4559" s="149" t="s">
        <v>8217</v>
      </c>
      <c r="T4559" s="149" t="s">
        <v>19523</v>
      </c>
      <c r="U4559" s="149" t="s">
        <v>267</v>
      </c>
      <c r="V4559" s="149"/>
      <c r="W4559" s="149"/>
      <c r="X4559" s="149" t="s">
        <v>336</v>
      </c>
      <c r="Y4559" s="149"/>
      <c r="Z4559" s="149"/>
      <c r="AA4559" s="149"/>
      <c r="AB4559" s="149" t="s">
        <v>269</v>
      </c>
      <c r="AC4559" s="149" t="s">
        <v>270</v>
      </c>
      <c r="AD4559" s="149" t="s">
        <v>19523</v>
      </c>
      <c r="AE4559" s="149" t="s">
        <v>214</v>
      </c>
      <c r="AF4559" s="149"/>
      <c r="AG4559" s="149" t="s">
        <v>1098</v>
      </c>
      <c r="AH4559" s="149" t="s">
        <v>273</v>
      </c>
      <c r="AI4559" s="158">
        <v>0</v>
      </c>
      <c r="AJ4559" s="149"/>
      <c r="AK4559" s="159" t="s">
        <v>274</v>
      </c>
      <c r="AL4559" s="159" t="s">
        <v>274</v>
      </c>
      <c r="AM4559" s="149" t="s">
        <v>274</v>
      </c>
      <c r="AN4559" s="160">
        <v>4</v>
      </c>
      <c r="AO4559" s="149"/>
      <c r="AP4559" s="149" t="s">
        <v>19524</v>
      </c>
      <c r="AQ4559" s="149" t="s">
        <v>275</v>
      </c>
      <c r="AR4559" s="158">
        <v>1</v>
      </c>
      <c r="AS4559" s="149" t="s">
        <v>275</v>
      </c>
      <c r="AT4559" s="149" t="s">
        <v>19518</v>
      </c>
      <c r="AU4559" s="163">
        <v>1</v>
      </c>
      <c r="AV4559" s="159">
        <v>61946.9</v>
      </c>
      <c r="AW4559" s="159">
        <v>2477.88</v>
      </c>
      <c r="AX4559" s="159">
        <v>8053.1</v>
      </c>
      <c r="AY4559" s="149"/>
      <c r="AZ4559" s="162" t="s">
        <v>274</v>
      </c>
      <c r="BA4559" s="162">
        <v>0</v>
      </c>
      <c r="BB4559" s="162" t="s">
        <v>274</v>
      </c>
      <c r="BC4559" s="162" t="s">
        <v>274</v>
      </c>
      <c r="BD4559" s="162">
        <v>0</v>
      </c>
      <c r="BE4559" s="159">
        <v>61946.9</v>
      </c>
      <c r="BF4559" s="159">
        <v>61946.9</v>
      </c>
      <c r="BG4559" s="159">
        <v>61946.9</v>
      </c>
    </row>
    <row r="4560" ht="28.05" customHeight="1" spans="1:59">
      <c r="A4560" s="149"/>
      <c r="B4560" s="149"/>
      <c r="C4560" s="149"/>
      <c r="D4560" s="149" t="s">
        <v>3726</v>
      </c>
      <c r="E4560" s="149"/>
      <c r="F4560" s="149" t="s">
        <v>3726</v>
      </c>
      <c r="G4560" s="149" t="s">
        <v>19575</v>
      </c>
      <c r="H4560" s="149" t="s">
        <v>19572</v>
      </c>
      <c r="I4560" s="149" t="s">
        <v>19573</v>
      </c>
      <c r="J4560" s="149"/>
      <c r="K4560" s="149"/>
      <c r="L4560" s="149" t="s">
        <v>262</v>
      </c>
      <c r="M4560" s="149"/>
      <c r="N4560" s="149" t="s">
        <v>263</v>
      </c>
      <c r="O4560" s="149" t="s">
        <v>214</v>
      </c>
      <c r="P4560" s="149" t="s">
        <v>53</v>
      </c>
      <c r="Q4560" s="149"/>
      <c r="R4560" s="149" t="s">
        <v>3921</v>
      </c>
      <c r="S4560" s="149" t="s">
        <v>8217</v>
      </c>
      <c r="T4560" s="149" t="s">
        <v>19523</v>
      </c>
      <c r="U4560" s="149" t="s">
        <v>267</v>
      </c>
      <c r="V4560" s="149"/>
      <c r="W4560" s="149"/>
      <c r="X4560" s="149" t="s">
        <v>336</v>
      </c>
      <c r="Y4560" s="149"/>
      <c r="Z4560" s="149"/>
      <c r="AA4560" s="149"/>
      <c r="AB4560" s="149" t="s">
        <v>269</v>
      </c>
      <c r="AC4560" s="149" t="s">
        <v>270</v>
      </c>
      <c r="AD4560" s="149" t="s">
        <v>19523</v>
      </c>
      <c r="AE4560" s="149" t="s">
        <v>214</v>
      </c>
      <c r="AF4560" s="149"/>
      <c r="AG4560" s="149" t="s">
        <v>1098</v>
      </c>
      <c r="AH4560" s="149" t="s">
        <v>273</v>
      </c>
      <c r="AI4560" s="158">
        <v>0</v>
      </c>
      <c r="AJ4560" s="149"/>
      <c r="AK4560" s="159" t="s">
        <v>274</v>
      </c>
      <c r="AL4560" s="159" t="s">
        <v>274</v>
      </c>
      <c r="AM4560" s="149" t="s">
        <v>274</v>
      </c>
      <c r="AN4560" s="160">
        <v>4</v>
      </c>
      <c r="AO4560" s="149"/>
      <c r="AP4560" s="149" t="s">
        <v>19524</v>
      </c>
      <c r="AQ4560" s="149" t="s">
        <v>275</v>
      </c>
      <c r="AR4560" s="158">
        <v>1</v>
      </c>
      <c r="AS4560" s="149" t="s">
        <v>275</v>
      </c>
      <c r="AT4560" s="149" t="s">
        <v>19518</v>
      </c>
      <c r="AU4560" s="163">
        <v>1</v>
      </c>
      <c r="AV4560" s="159">
        <v>61946.9</v>
      </c>
      <c r="AW4560" s="159">
        <v>2477.88</v>
      </c>
      <c r="AX4560" s="159">
        <v>8053.1</v>
      </c>
      <c r="AY4560" s="149"/>
      <c r="AZ4560" s="162" t="s">
        <v>274</v>
      </c>
      <c r="BA4560" s="162">
        <v>0</v>
      </c>
      <c r="BB4560" s="162" t="s">
        <v>274</v>
      </c>
      <c r="BC4560" s="162" t="s">
        <v>274</v>
      </c>
      <c r="BD4560" s="162">
        <v>0</v>
      </c>
      <c r="BE4560" s="159">
        <v>61946.9</v>
      </c>
      <c r="BF4560" s="159">
        <v>61946.9</v>
      </c>
      <c r="BG4560" s="159">
        <v>61946.9</v>
      </c>
    </row>
    <row r="4561" ht="28.05" customHeight="1" spans="1:59">
      <c r="A4561" s="149"/>
      <c r="B4561" s="149"/>
      <c r="C4561" s="149"/>
      <c r="D4561" s="149" t="s">
        <v>3726</v>
      </c>
      <c r="E4561" s="149"/>
      <c r="F4561" s="149" t="s">
        <v>3726</v>
      </c>
      <c r="G4561" s="149" t="s">
        <v>19576</v>
      </c>
      <c r="H4561" s="149" t="s">
        <v>19572</v>
      </c>
      <c r="I4561" s="149" t="s">
        <v>19573</v>
      </c>
      <c r="J4561" s="149"/>
      <c r="K4561" s="149"/>
      <c r="L4561" s="149" t="s">
        <v>262</v>
      </c>
      <c r="M4561" s="149"/>
      <c r="N4561" s="149" t="s">
        <v>263</v>
      </c>
      <c r="O4561" s="149" t="s">
        <v>214</v>
      </c>
      <c r="P4561" s="149" t="s">
        <v>53</v>
      </c>
      <c r="Q4561" s="149"/>
      <c r="R4561" s="149" t="s">
        <v>3921</v>
      </c>
      <c r="S4561" s="149" t="s">
        <v>8217</v>
      </c>
      <c r="T4561" s="149" t="s">
        <v>19523</v>
      </c>
      <c r="U4561" s="149" t="s">
        <v>267</v>
      </c>
      <c r="V4561" s="149"/>
      <c r="W4561" s="149"/>
      <c r="X4561" s="149" t="s">
        <v>336</v>
      </c>
      <c r="Y4561" s="149"/>
      <c r="Z4561" s="149"/>
      <c r="AA4561" s="149"/>
      <c r="AB4561" s="149" t="s">
        <v>269</v>
      </c>
      <c r="AC4561" s="149" t="s">
        <v>270</v>
      </c>
      <c r="AD4561" s="149" t="s">
        <v>19523</v>
      </c>
      <c r="AE4561" s="149" t="s">
        <v>214</v>
      </c>
      <c r="AF4561" s="149"/>
      <c r="AG4561" s="149" t="s">
        <v>1098</v>
      </c>
      <c r="AH4561" s="149" t="s">
        <v>273</v>
      </c>
      <c r="AI4561" s="158">
        <v>0</v>
      </c>
      <c r="AJ4561" s="149"/>
      <c r="AK4561" s="159" t="s">
        <v>274</v>
      </c>
      <c r="AL4561" s="159" t="s">
        <v>274</v>
      </c>
      <c r="AM4561" s="149" t="s">
        <v>274</v>
      </c>
      <c r="AN4561" s="160">
        <v>4</v>
      </c>
      <c r="AO4561" s="149"/>
      <c r="AP4561" s="149" t="s">
        <v>19524</v>
      </c>
      <c r="AQ4561" s="149" t="s">
        <v>275</v>
      </c>
      <c r="AR4561" s="158">
        <v>1</v>
      </c>
      <c r="AS4561" s="149" t="s">
        <v>275</v>
      </c>
      <c r="AT4561" s="149" t="s">
        <v>19518</v>
      </c>
      <c r="AU4561" s="163">
        <v>1</v>
      </c>
      <c r="AV4561" s="159">
        <v>61946.91</v>
      </c>
      <c r="AW4561" s="159">
        <v>2477.88</v>
      </c>
      <c r="AX4561" s="159">
        <v>8053.09</v>
      </c>
      <c r="AY4561" s="149"/>
      <c r="AZ4561" s="162" t="s">
        <v>274</v>
      </c>
      <c r="BA4561" s="162">
        <v>0</v>
      </c>
      <c r="BB4561" s="162" t="s">
        <v>274</v>
      </c>
      <c r="BC4561" s="162" t="s">
        <v>274</v>
      </c>
      <c r="BD4561" s="162">
        <v>0</v>
      </c>
      <c r="BE4561" s="159">
        <v>61946.91</v>
      </c>
      <c r="BF4561" s="159">
        <v>61946.91</v>
      </c>
      <c r="BG4561" s="159">
        <v>61946.91</v>
      </c>
    </row>
    <row r="4562" ht="28.05" customHeight="1" spans="1:59">
      <c r="A4562" s="149"/>
      <c r="B4562" s="149"/>
      <c r="C4562" s="149"/>
      <c r="D4562" s="149" t="s">
        <v>3726</v>
      </c>
      <c r="E4562" s="149"/>
      <c r="F4562" s="149" t="s">
        <v>3726</v>
      </c>
      <c r="G4562" s="149" t="s">
        <v>19577</v>
      </c>
      <c r="H4562" s="149" t="s">
        <v>4793</v>
      </c>
      <c r="I4562" s="149" t="s">
        <v>19578</v>
      </c>
      <c r="J4562" s="149"/>
      <c r="K4562" s="149"/>
      <c r="L4562" s="149" t="s">
        <v>262</v>
      </c>
      <c r="M4562" s="149"/>
      <c r="N4562" s="149" t="s">
        <v>263</v>
      </c>
      <c r="O4562" s="149" t="s">
        <v>214</v>
      </c>
      <c r="P4562" s="149" t="s">
        <v>53</v>
      </c>
      <c r="Q4562" s="149"/>
      <c r="R4562" s="149" t="s">
        <v>3914</v>
      </c>
      <c r="S4562" s="149" t="s">
        <v>4790</v>
      </c>
      <c r="T4562" s="149" t="s">
        <v>19523</v>
      </c>
      <c r="U4562" s="149" t="s">
        <v>267</v>
      </c>
      <c r="V4562" s="149"/>
      <c r="W4562" s="149"/>
      <c r="X4562" s="149" t="s">
        <v>268</v>
      </c>
      <c r="Y4562" s="149"/>
      <c r="Z4562" s="149"/>
      <c r="AA4562" s="149"/>
      <c r="AB4562" s="149" t="s">
        <v>269</v>
      </c>
      <c r="AC4562" s="149" t="s">
        <v>270</v>
      </c>
      <c r="AD4562" s="149" t="s">
        <v>19523</v>
      </c>
      <c r="AE4562" s="149" t="s">
        <v>214</v>
      </c>
      <c r="AF4562" s="149"/>
      <c r="AG4562" s="149" t="s">
        <v>1098</v>
      </c>
      <c r="AH4562" s="149" t="s">
        <v>273</v>
      </c>
      <c r="AI4562" s="158">
        <v>0</v>
      </c>
      <c r="AJ4562" s="149"/>
      <c r="AK4562" s="159" t="s">
        <v>274</v>
      </c>
      <c r="AL4562" s="159" t="s">
        <v>274</v>
      </c>
      <c r="AM4562" s="149" t="s">
        <v>274</v>
      </c>
      <c r="AN4562" s="160">
        <v>4</v>
      </c>
      <c r="AO4562" s="149"/>
      <c r="AP4562" s="149" t="s">
        <v>19524</v>
      </c>
      <c r="AQ4562" s="149" t="s">
        <v>275</v>
      </c>
      <c r="AR4562" s="158">
        <v>1</v>
      </c>
      <c r="AS4562" s="149" t="s">
        <v>275</v>
      </c>
      <c r="AT4562" s="149" t="s">
        <v>19518</v>
      </c>
      <c r="AU4562" s="163">
        <v>1</v>
      </c>
      <c r="AV4562" s="159">
        <v>32920.36</v>
      </c>
      <c r="AW4562" s="159">
        <v>1316.81</v>
      </c>
      <c r="AX4562" s="159">
        <v>4279.64</v>
      </c>
      <c r="AY4562" s="149"/>
      <c r="AZ4562" s="162" t="s">
        <v>274</v>
      </c>
      <c r="BA4562" s="162">
        <v>0</v>
      </c>
      <c r="BB4562" s="162" t="s">
        <v>274</v>
      </c>
      <c r="BC4562" s="162" t="s">
        <v>274</v>
      </c>
      <c r="BD4562" s="162">
        <v>0</v>
      </c>
      <c r="BE4562" s="159">
        <v>32920.36</v>
      </c>
      <c r="BF4562" s="159">
        <v>32920.36</v>
      </c>
      <c r="BG4562" s="159">
        <v>32920.36</v>
      </c>
    </row>
    <row r="4563" ht="28.05" customHeight="1" spans="1:59">
      <c r="A4563" s="149"/>
      <c r="B4563" s="149"/>
      <c r="C4563" s="149"/>
      <c r="D4563" s="149" t="s">
        <v>3726</v>
      </c>
      <c r="E4563" s="149"/>
      <c r="F4563" s="149" t="s">
        <v>3726</v>
      </c>
      <c r="G4563" s="149" t="s">
        <v>19579</v>
      </c>
      <c r="H4563" s="149" t="s">
        <v>4787</v>
      </c>
      <c r="I4563" s="149" t="s">
        <v>4819</v>
      </c>
      <c r="J4563" s="149"/>
      <c r="K4563" s="149"/>
      <c r="L4563" s="149" t="s">
        <v>262</v>
      </c>
      <c r="M4563" s="149"/>
      <c r="N4563" s="149" t="s">
        <v>263</v>
      </c>
      <c r="O4563" s="149" t="s">
        <v>214</v>
      </c>
      <c r="P4563" s="149" t="s">
        <v>53</v>
      </c>
      <c r="Q4563" s="149"/>
      <c r="R4563" s="149" t="s">
        <v>3914</v>
      </c>
      <c r="S4563" s="149" t="s">
        <v>4790</v>
      </c>
      <c r="T4563" s="149" t="s">
        <v>19523</v>
      </c>
      <c r="U4563" s="149" t="s">
        <v>267</v>
      </c>
      <c r="V4563" s="149"/>
      <c r="W4563" s="149"/>
      <c r="X4563" s="149" t="s">
        <v>268</v>
      </c>
      <c r="Y4563" s="149"/>
      <c r="Z4563" s="149"/>
      <c r="AA4563" s="149"/>
      <c r="AB4563" s="149" t="s">
        <v>269</v>
      </c>
      <c r="AC4563" s="149" t="s">
        <v>270</v>
      </c>
      <c r="AD4563" s="149" t="s">
        <v>19523</v>
      </c>
      <c r="AE4563" s="149" t="s">
        <v>214</v>
      </c>
      <c r="AF4563" s="149"/>
      <c r="AG4563" s="149" t="s">
        <v>1098</v>
      </c>
      <c r="AH4563" s="149" t="s">
        <v>273</v>
      </c>
      <c r="AI4563" s="158">
        <v>0</v>
      </c>
      <c r="AJ4563" s="149"/>
      <c r="AK4563" s="159" t="s">
        <v>274</v>
      </c>
      <c r="AL4563" s="159" t="s">
        <v>274</v>
      </c>
      <c r="AM4563" s="149" t="s">
        <v>274</v>
      </c>
      <c r="AN4563" s="160">
        <v>4</v>
      </c>
      <c r="AO4563" s="149"/>
      <c r="AP4563" s="149" t="s">
        <v>19524</v>
      </c>
      <c r="AQ4563" s="149" t="s">
        <v>275</v>
      </c>
      <c r="AR4563" s="158">
        <v>1</v>
      </c>
      <c r="AS4563" s="149" t="s">
        <v>275</v>
      </c>
      <c r="AT4563" s="149" t="s">
        <v>19518</v>
      </c>
      <c r="AU4563" s="163">
        <v>1</v>
      </c>
      <c r="AV4563" s="159">
        <v>4424.78</v>
      </c>
      <c r="AW4563" s="159">
        <v>176.99</v>
      </c>
      <c r="AX4563" s="159">
        <v>575.22</v>
      </c>
      <c r="AY4563" s="149"/>
      <c r="AZ4563" s="162" t="s">
        <v>274</v>
      </c>
      <c r="BA4563" s="162">
        <v>0</v>
      </c>
      <c r="BB4563" s="162" t="s">
        <v>274</v>
      </c>
      <c r="BC4563" s="162" t="s">
        <v>274</v>
      </c>
      <c r="BD4563" s="162">
        <v>0</v>
      </c>
      <c r="BE4563" s="159">
        <v>4424.78</v>
      </c>
      <c r="BF4563" s="159">
        <v>4424.78</v>
      </c>
      <c r="BG4563" s="159">
        <v>4424.78</v>
      </c>
    </row>
    <row r="4564" ht="28.05" customHeight="1" spans="1:59">
      <c r="A4564" s="149"/>
      <c r="B4564" s="149"/>
      <c r="C4564" s="149"/>
      <c r="D4564" s="149" t="s">
        <v>3726</v>
      </c>
      <c r="E4564" s="149"/>
      <c r="F4564" s="149" t="s">
        <v>3726</v>
      </c>
      <c r="G4564" s="149" t="s">
        <v>19580</v>
      </c>
      <c r="H4564" s="149" t="s">
        <v>158</v>
      </c>
      <c r="I4564" s="149" t="s">
        <v>4404</v>
      </c>
      <c r="J4564" s="149"/>
      <c r="K4564" s="149"/>
      <c r="L4564" s="149" t="s">
        <v>262</v>
      </c>
      <c r="M4564" s="149"/>
      <c r="N4564" s="149" t="s">
        <v>263</v>
      </c>
      <c r="O4564" s="149" t="s">
        <v>214</v>
      </c>
      <c r="P4564" s="149" t="s">
        <v>53</v>
      </c>
      <c r="Q4564" s="149"/>
      <c r="R4564" s="149" t="s">
        <v>3914</v>
      </c>
      <c r="S4564" s="149" t="s">
        <v>4790</v>
      </c>
      <c r="T4564" s="149" t="s">
        <v>19523</v>
      </c>
      <c r="U4564" s="149" t="s">
        <v>267</v>
      </c>
      <c r="V4564" s="149"/>
      <c r="W4564" s="149"/>
      <c r="X4564" s="149" t="s">
        <v>268</v>
      </c>
      <c r="Y4564" s="149"/>
      <c r="Z4564" s="149"/>
      <c r="AA4564" s="149"/>
      <c r="AB4564" s="149" t="s">
        <v>269</v>
      </c>
      <c r="AC4564" s="149" t="s">
        <v>270</v>
      </c>
      <c r="AD4564" s="149" t="s">
        <v>19523</v>
      </c>
      <c r="AE4564" s="149" t="s">
        <v>214</v>
      </c>
      <c r="AF4564" s="149"/>
      <c r="AG4564" s="149" t="s">
        <v>1098</v>
      </c>
      <c r="AH4564" s="149" t="s">
        <v>273</v>
      </c>
      <c r="AI4564" s="158">
        <v>0</v>
      </c>
      <c r="AJ4564" s="149"/>
      <c r="AK4564" s="159" t="s">
        <v>274</v>
      </c>
      <c r="AL4564" s="159" t="s">
        <v>274</v>
      </c>
      <c r="AM4564" s="149" t="s">
        <v>274</v>
      </c>
      <c r="AN4564" s="160">
        <v>4</v>
      </c>
      <c r="AO4564" s="149"/>
      <c r="AP4564" s="149" t="s">
        <v>19524</v>
      </c>
      <c r="AQ4564" s="149" t="s">
        <v>275</v>
      </c>
      <c r="AR4564" s="158">
        <v>1</v>
      </c>
      <c r="AS4564" s="149" t="s">
        <v>275</v>
      </c>
      <c r="AT4564" s="149" t="s">
        <v>19518</v>
      </c>
      <c r="AU4564" s="163">
        <v>1</v>
      </c>
      <c r="AV4564" s="159">
        <v>13274.34</v>
      </c>
      <c r="AW4564" s="159">
        <v>530.97</v>
      </c>
      <c r="AX4564" s="159">
        <v>1725.66</v>
      </c>
      <c r="AY4564" s="149"/>
      <c r="AZ4564" s="162" t="s">
        <v>274</v>
      </c>
      <c r="BA4564" s="162">
        <v>0</v>
      </c>
      <c r="BB4564" s="162" t="s">
        <v>274</v>
      </c>
      <c r="BC4564" s="162" t="s">
        <v>274</v>
      </c>
      <c r="BD4564" s="162">
        <v>0</v>
      </c>
      <c r="BE4564" s="159">
        <v>13274.34</v>
      </c>
      <c r="BF4564" s="159">
        <v>13274.34</v>
      </c>
      <c r="BG4564" s="159">
        <v>13274.34</v>
      </c>
    </row>
    <row r="4565" ht="28.05" customHeight="1" spans="1:59">
      <c r="A4565" s="149"/>
      <c r="B4565" s="149"/>
      <c r="C4565" s="149"/>
      <c r="D4565" s="149" t="s">
        <v>3726</v>
      </c>
      <c r="E4565" s="341" t="s">
        <v>19581</v>
      </c>
      <c r="F4565" s="149" t="s">
        <v>3726</v>
      </c>
      <c r="G4565" s="149" t="s">
        <v>19582</v>
      </c>
      <c r="H4565" s="149" t="s">
        <v>19583</v>
      </c>
      <c r="I4565" s="149" t="s">
        <v>80</v>
      </c>
      <c r="J4565" s="149" t="s">
        <v>7614</v>
      </c>
      <c r="K4565" s="149"/>
      <c r="L4565" s="149" t="s">
        <v>19584</v>
      </c>
      <c r="M4565" s="149"/>
      <c r="N4565" s="149" t="s">
        <v>263</v>
      </c>
      <c r="O4565" s="149" t="s">
        <v>214</v>
      </c>
      <c r="P4565" s="149" t="s">
        <v>53</v>
      </c>
      <c r="Q4565" s="149"/>
      <c r="R4565" s="149" t="s">
        <v>62</v>
      </c>
      <c r="S4565" s="149" t="s">
        <v>289</v>
      </c>
      <c r="T4565" s="149" t="s">
        <v>82</v>
      </c>
      <c r="U4565" s="149" t="s">
        <v>267</v>
      </c>
      <c r="V4565" s="149"/>
      <c r="W4565" s="149"/>
      <c r="X4565" s="149" t="s">
        <v>268</v>
      </c>
      <c r="Y4565" s="149"/>
      <c r="Z4565" s="149"/>
      <c r="AA4565" s="149"/>
      <c r="AB4565" s="149" t="s">
        <v>269</v>
      </c>
      <c r="AC4565" s="149" t="s">
        <v>318</v>
      </c>
      <c r="AD4565" s="149" t="s">
        <v>6082</v>
      </c>
      <c r="AE4565" s="149" t="s">
        <v>271</v>
      </c>
      <c r="AF4565" s="149"/>
      <c r="AG4565" s="149" t="s">
        <v>1098</v>
      </c>
      <c r="AH4565" s="149" t="s">
        <v>273</v>
      </c>
      <c r="AI4565" s="158">
        <v>88</v>
      </c>
      <c r="AJ4565" s="149"/>
      <c r="AK4565" s="159" t="s">
        <v>274</v>
      </c>
      <c r="AL4565" s="159" t="s">
        <v>274</v>
      </c>
      <c r="AM4565" s="149" t="s">
        <v>274</v>
      </c>
      <c r="AN4565" s="160">
        <v>4</v>
      </c>
      <c r="AO4565" s="149"/>
      <c r="AP4565" s="149" t="s">
        <v>274</v>
      </c>
      <c r="AQ4565" s="149" t="s">
        <v>275</v>
      </c>
      <c r="AR4565" s="158">
        <v>1</v>
      </c>
      <c r="AS4565" s="149" t="s">
        <v>275</v>
      </c>
      <c r="AT4565" s="149" t="s">
        <v>276</v>
      </c>
      <c r="AU4565" s="161">
        <v>1</v>
      </c>
      <c r="AV4565" s="159">
        <v>47863.25</v>
      </c>
      <c r="AW4565" s="159">
        <v>1914.53</v>
      </c>
      <c r="AX4565" s="159">
        <v>0</v>
      </c>
      <c r="AY4565" s="149"/>
      <c r="AZ4565" s="162" t="s">
        <v>274</v>
      </c>
      <c r="BA4565" s="162">
        <v>0</v>
      </c>
      <c r="BB4565" s="159">
        <v>45948.72</v>
      </c>
      <c r="BC4565" s="162" t="s">
        <v>274</v>
      </c>
      <c r="BD4565" s="159">
        <v>1914.53</v>
      </c>
      <c r="BE4565" s="159">
        <v>1914.53</v>
      </c>
      <c r="BF4565" s="162">
        <v>0</v>
      </c>
      <c r="BG4565" s="159">
        <v>47863.25</v>
      </c>
    </row>
    <row r="4566" ht="28.05" customHeight="1" spans="1:59">
      <c r="A4566" s="149"/>
      <c r="B4566" s="149"/>
      <c r="C4566" s="149"/>
      <c r="D4566" s="149" t="s">
        <v>3726</v>
      </c>
      <c r="E4566" s="341" t="s">
        <v>19585</v>
      </c>
      <c r="F4566" s="149" t="s">
        <v>3726</v>
      </c>
      <c r="G4566" s="149" t="s">
        <v>19586</v>
      </c>
      <c r="H4566" s="149" t="s">
        <v>19587</v>
      </c>
      <c r="I4566" s="149" t="s">
        <v>80</v>
      </c>
      <c r="J4566" s="149" t="s">
        <v>7614</v>
      </c>
      <c r="K4566" s="149"/>
      <c r="L4566" s="149" t="s">
        <v>19584</v>
      </c>
      <c r="M4566" s="149"/>
      <c r="N4566" s="149" t="s">
        <v>263</v>
      </c>
      <c r="O4566" s="149" t="s">
        <v>214</v>
      </c>
      <c r="P4566" s="149" t="s">
        <v>53</v>
      </c>
      <c r="Q4566" s="149"/>
      <c r="R4566" s="149" t="s">
        <v>62</v>
      </c>
      <c r="S4566" s="149" t="s">
        <v>289</v>
      </c>
      <c r="T4566" s="149" t="s">
        <v>82</v>
      </c>
      <c r="U4566" s="149" t="s">
        <v>267</v>
      </c>
      <c r="V4566" s="149"/>
      <c r="W4566" s="149"/>
      <c r="X4566" s="149" t="s">
        <v>268</v>
      </c>
      <c r="Y4566" s="149"/>
      <c r="Z4566" s="149"/>
      <c r="AA4566" s="149"/>
      <c r="AB4566" s="149" t="s">
        <v>269</v>
      </c>
      <c r="AC4566" s="149" t="s">
        <v>318</v>
      </c>
      <c r="AD4566" s="149" t="s">
        <v>6082</v>
      </c>
      <c r="AE4566" s="149" t="s">
        <v>271</v>
      </c>
      <c r="AF4566" s="149"/>
      <c r="AG4566" s="149" t="s">
        <v>1098</v>
      </c>
      <c r="AH4566" s="149" t="s">
        <v>273</v>
      </c>
      <c r="AI4566" s="158">
        <v>88</v>
      </c>
      <c r="AJ4566" s="149"/>
      <c r="AK4566" s="159" t="s">
        <v>274</v>
      </c>
      <c r="AL4566" s="159" t="s">
        <v>274</v>
      </c>
      <c r="AM4566" s="149" t="s">
        <v>274</v>
      </c>
      <c r="AN4566" s="160">
        <v>4</v>
      </c>
      <c r="AO4566" s="149"/>
      <c r="AP4566" s="149" t="s">
        <v>274</v>
      </c>
      <c r="AQ4566" s="149" t="s">
        <v>275</v>
      </c>
      <c r="AR4566" s="158">
        <v>1</v>
      </c>
      <c r="AS4566" s="149" t="s">
        <v>275</v>
      </c>
      <c r="AT4566" s="149" t="s">
        <v>276</v>
      </c>
      <c r="AU4566" s="161">
        <v>1</v>
      </c>
      <c r="AV4566" s="159">
        <v>47863.25</v>
      </c>
      <c r="AW4566" s="159">
        <v>1914.53</v>
      </c>
      <c r="AX4566" s="159">
        <v>0</v>
      </c>
      <c r="AY4566" s="149"/>
      <c r="AZ4566" s="162" t="s">
        <v>274</v>
      </c>
      <c r="BA4566" s="162">
        <v>0</v>
      </c>
      <c r="BB4566" s="159">
        <v>45948.72</v>
      </c>
      <c r="BC4566" s="162" t="s">
        <v>274</v>
      </c>
      <c r="BD4566" s="159">
        <v>1914.53</v>
      </c>
      <c r="BE4566" s="159">
        <v>1914.53</v>
      </c>
      <c r="BF4566" s="162">
        <v>0</v>
      </c>
      <c r="BG4566" s="159">
        <v>47863.25</v>
      </c>
    </row>
    <row r="4567" ht="28.05" customHeight="1" spans="1:59">
      <c r="A4567" s="149"/>
      <c r="B4567" s="149"/>
      <c r="C4567" s="149"/>
      <c r="D4567" s="149" t="s">
        <v>3726</v>
      </c>
      <c r="E4567" s="341" t="s">
        <v>19588</v>
      </c>
      <c r="F4567" s="149" t="s">
        <v>3726</v>
      </c>
      <c r="G4567" s="149" t="s">
        <v>19589</v>
      </c>
      <c r="H4567" s="149" t="s">
        <v>19590</v>
      </c>
      <c r="I4567" s="149" t="s">
        <v>80</v>
      </c>
      <c r="J4567" s="149" t="s">
        <v>7614</v>
      </c>
      <c r="K4567" s="149"/>
      <c r="L4567" s="149" t="s">
        <v>19584</v>
      </c>
      <c r="M4567" s="149"/>
      <c r="N4567" s="149" t="s">
        <v>263</v>
      </c>
      <c r="O4567" s="149" t="s">
        <v>214</v>
      </c>
      <c r="P4567" s="149" t="s">
        <v>53</v>
      </c>
      <c r="Q4567" s="149"/>
      <c r="R4567" s="149" t="s">
        <v>62</v>
      </c>
      <c r="S4567" s="149" t="s">
        <v>289</v>
      </c>
      <c r="T4567" s="149" t="s">
        <v>82</v>
      </c>
      <c r="U4567" s="149" t="s">
        <v>267</v>
      </c>
      <c r="V4567" s="149"/>
      <c r="W4567" s="149"/>
      <c r="X4567" s="149" t="s">
        <v>268</v>
      </c>
      <c r="Y4567" s="149"/>
      <c r="Z4567" s="149"/>
      <c r="AA4567" s="149"/>
      <c r="AB4567" s="149" t="s">
        <v>269</v>
      </c>
      <c r="AC4567" s="149" t="s">
        <v>318</v>
      </c>
      <c r="AD4567" s="149" t="s">
        <v>6082</v>
      </c>
      <c r="AE4567" s="149" t="s">
        <v>271</v>
      </c>
      <c r="AF4567" s="149"/>
      <c r="AG4567" s="149" t="s">
        <v>1098</v>
      </c>
      <c r="AH4567" s="149" t="s">
        <v>273</v>
      </c>
      <c r="AI4567" s="158">
        <v>88</v>
      </c>
      <c r="AJ4567" s="149"/>
      <c r="AK4567" s="159" t="s">
        <v>274</v>
      </c>
      <c r="AL4567" s="159" t="s">
        <v>274</v>
      </c>
      <c r="AM4567" s="149" t="s">
        <v>274</v>
      </c>
      <c r="AN4567" s="160">
        <v>4</v>
      </c>
      <c r="AO4567" s="149"/>
      <c r="AP4567" s="149" t="s">
        <v>274</v>
      </c>
      <c r="AQ4567" s="149" t="s">
        <v>275</v>
      </c>
      <c r="AR4567" s="158">
        <v>1</v>
      </c>
      <c r="AS4567" s="149" t="s">
        <v>275</v>
      </c>
      <c r="AT4567" s="149" t="s">
        <v>276</v>
      </c>
      <c r="AU4567" s="161">
        <v>1</v>
      </c>
      <c r="AV4567" s="159">
        <v>47863.25</v>
      </c>
      <c r="AW4567" s="159">
        <v>1914.53</v>
      </c>
      <c r="AX4567" s="159">
        <v>0</v>
      </c>
      <c r="AY4567" s="149"/>
      <c r="AZ4567" s="162" t="s">
        <v>274</v>
      </c>
      <c r="BA4567" s="162">
        <v>0</v>
      </c>
      <c r="BB4567" s="159">
        <v>45948.72</v>
      </c>
      <c r="BC4567" s="162" t="s">
        <v>274</v>
      </c>
      <c r="BD4567" s="159">
        <v>1914.53</v>
      </c>
      <c r="BE4567" s="159">
        <v>1914.53</v>
      </c>
      <c r="BF4567" s="162">
        <v>0</v>
      </c>
      <c r="BG4567" s="159">
        <v>47863.25</v>
      </c>
    </row>
    <row r="4568" ht="28.05" customHeight="1" spans="1:59">
      <c r="A4568" s="149"/>
      <c r="B4568" s="149"/>
      <c r="C4568" s="149"/>
      <c r="D4568" s="149" t="s">
        <v>3726</v>
      </c>
      <c r="E4568" s="341" t="s">
        <v>77</v>
      </c>
      <c r="F4568" s="149" t="s">
        <v>3726</v>
      </c>
      <c r="G4568" s="149" t="s">
        <v>78</v>
      </c>
      <c r="H4568" s="149" t="s">
        <v>19591</v>
      </c>
      <c r="I4568" s="149" t="s">
        <v>80</v>
      </c>
      <c r="J4568" s="149" t="s">
        <v>7614</v>
      </c>
      <c r="K4568" s="149"/>
      <c r="L4568" s="149" t="s">
        <v>19584</v>
      </c>
      <c r="M4568" s="149"/>
      <c r="N4568" s="149" t="s">
        <v>263</v>
      </c>
      <c r="O4568" s="149" t="s">
        <v>214</v>
      </c>
      <c r="P4568" s="149" t="s">
        <v>53</v>
      </c>
      <c r="Q4568" s="149"/>
      <c r="R4568" s="149" t="s">
        <v>62</v>
      </c>
      <c r="S4568" s="149" t="s">
        <v>289</v>
      </c>
      <c r="T4568" s="149" t="s">
        <v>82</v>
      </c>
      <c r="U4568" s="149" t="s">
        <v>267</v>
      </c>
      <c r="V4568" s="149"/>
      <c r="W4568" s="149"/>
      <c r="X4568" s="149" t="s">
        <v>268</v>
      </c>
      <c r="Y4568" s="149"/>
      <c r="Z4568" s="149"/>
      <c r="AA4568" s="149"/>
      <c r="AB4568" s="149" t="s">
        <v>269</v>
      </c>
      <c r="AC4568" s="149" t="s">
        <v>318</v>
      </c>
      <c r="AD4568" s="149" t="s">
        <v>6082</v>
      </c>
      <c r="AE4568" s="149" t="s">
        <v>271</v>
      </c>
      <c r="AF4568" s="149"/>
      <c r="AG4568" s="149" t="s">
        <v>1098</v>
      </c>
      <c r="AH4568" s="149" t="s">
        <v>273</v>
      </c>
      <c r="AI4568" s="158">
        <v>88</v>
      </c>
      <c r="AJ4568" s="149"/>
      <c r="AK4568" s="159" t="s">
        <v>274</v>
      </c>
      <c r="AL4568" s="159" t="s">
        <v>274</v>
      </c>
      <c r="AM4568" s="149" t="s">
        <v>274</v>
      </c>
      <c r="AN4568" s="160">
        <v>4</v>
      </c>
      <c r="AO4568" s="149"/>
      <c r="AP4568" s="149" t="s">
        <v>274</v>
      </c>
      <c r="AQ4568" s="149" t="s">
        <v>275</v>
      </c>
      <c r="AR4568" s="158">
        <v>1</v>
      </c>
      <c r="AS4568" s="149" t="s">
        <v>275</v>
      </c>
      <c r="AT4568" s="149" t="s">
        <v>276</v>
      </c>
      <c r="AU4568" s="161">
        <v>1</v>
      </c>
      <c r="AV4568" s="159">
        <v>47863.24</v>
      </c>
      <c r="AW4568" s="159">
        <v>1914.53</v>
      </c>
      <c r="AX4568" s="159">
        <v>0</v>
      </c>
      <c r="AY4568" s="149"/>
      <c r="AZ4568" s="162" t="s">
        <v>274</v>
      </c>
      <c r="BA4568" s="162">
        <v>0</v>
      </c>
      <c r="BB4568" s="159">
        <v>45948.71</v>
      </c>
      <c r="BC4568" s="162" t="s">
        <v>274</v>
      </c>
      <c r="BD4568" s="159">
        <v>1914.53</v>
      </c>
      <c r="BE4568" s="159">
        <v>1914.53</v>
      </c>
      <c r="BF4568" s="162">
        <v>0</v>
      </c>
      <c r="BG4568" s="159">
        <v>47863.24</v>
      </c>
    </row>
    <row r="4569" ht="28.05" customHeight="1" spans="1:59">
      <c r="A4569" s="149"/>
      <c r="B4569" s="149"/>
      <c r="C4569" s="149"/>
      <c r="D4569" s="149" t="s">
        <v>3726</v>
      </c>
      <c r="E4569" s="341" t="s">
        <v>19592</v>
      </c>
      <c r="F4569" s="149" t="s">
        <v>3726</v>
      </c>
      <c r="G4569" s="149" t="s">
        <v>19593</v>
      </c>
      <c r="H4569" s="149" t="s">
        <v>19594</v>
      </c>
      <c r="I4569" s="149" t="s">
        <v>99</v>
      </c>
      <c r="J4569" s="149" t="s">
        <v>7768</v>
      </c>
      <c r="K4569" s="149"/>
      <c r="L4569" s="149" t="s">
        <v>19584</v>
      </c>
      <c r="M4569" s="149"/>
      <c r="N4569" s="149" t="s">
        <v>263</v>
      </c>
      <c r="O4569" s="149" t="s">
        <v>214</v>
      </c>
      <c r="P4569" s="149" t="s">
        <v>53</v>
      </c>
      <c r="Q4569" s="149"/>
      <c r="R4569" s="149" t="s">
        <v>62</v>
      </c>
      <c r="S4569" s="149" t="s">
        <v>289</v>
      </c>
      <c r="T4569" s="149" t="s">
        <v>82</v>
      </c>
      <c r="U4569" s="149" t="s">
        <v>267</v>
      </c>
      <c r="V4569" s="149"/>
      <c r="W4569" s="149"/>
      <c r="X4569" s="149" t="s">
        <v>268</v>
      </c>
      <c r="Y4569" s="149"/>
      <c r="Z4569" s="149"/>
      <c r="AA4569" s="149"/>
      <c r="AB4569" s="149" t="s">
        <v>269</v>
      </c>
      <c r="AC4569" s="149" t="s">
        <v>318</v>
      </c>
      <c r="AD4569" s="149" t="s">
        <v>6082</v>
      </c>
      <c r="AE4569" s="149" t="s">
        <v>271</v>
      </c>
      <c r="AF4569" s="149"/>
      <c r="AG4569" s="149" t="s">
        <v>1098</v>
      </c>
      <c r="AH4569" s="149" t="s">
        <v>273</v>
      </c>
      <c r="AI4569" s="158">
        <v>89</v>
      </c>
      <c r="AJ4569" s="149"/>
      <c r="AK4569" s="159" t="s">
        <v>274</v>
      </c>
      <c r="AL4569" s="159" t="s">
        <v>274</v>
      </c>
      <c r="AM4569" s="149" t="s">
        <v>274</v>
      </c>
      <c r="AN4569" s="160">
        <v>4</v>
      </c>
      <c r="AO4569" s="149"/>
      <c r="AP4569" s="149" t="s">
        <v>274</v>
      </c>
      <c r="AQ4569" s="149" t="s">
        <v>275</v>
      </c>
      <c r="AR4569" s="158">
        <v>1</v>
      </c>
      <c r="AS4569" s="149" t="s">
        <v>275</v>
      </c>
      <c r="AT4569" s="149" t="s">
        <v>276</v>
      </c>
      <c r="AU4569" s="161">
        <v>1</v>
      </c>
      <c r="AV4569" s="159">
        <v>8547.01</v>
      </c>
      <c r="AW4569" s="159">
        <v>341.88</v>
      </c>
      <c r="AX4569" s="159">
        <v>0</v>
      </c>
      <c r="AY4569" s="149"/>
      <c r="AZ4569" s="162" t="s">
        <v>274</v>
      </c>
      <c r="BA4569" s="162">
        <v>0</v>
      </c>
      <c r="BB4569" s="159">
        <v>8205.13</v>
      </c>
      <c r="BC4569" s="162" t="s">
        <v>274</v>
      </c>
      <c r="BD4569" s="159">
        <v>341.88</v>
      </c>
      <c r="BE4569" s="159">
        <v>341.88</v>
      </c>
      <c r="BF4569" s="162">
        <v>0</v>
      </c>
      <c r="BG4569" s="159">
        <v>8547.01</v>
      </c>
    </row>
    <row r="4570" ht="28.05" customHeight="1" spans="1:59">
      <c r="A4570" s="149"/>
      <c r="B4570" s="149"/>
      <c r="C4570" s="149"/>
      <c r="D4570" s="149" t="s">
        <v>3726</v>
      </c>
      <c r="E4570" s="341" t="s">
        <v>19595</v>
      </c>
      <c r="F4570" s="149" t="s">
        <v>3726</v>
      </c>
      <c r="G4570" s="149" t="s">
        <v>19596</v>
      </c>
      <c r="H4570" s="149" t="s">
        <v>19597</v>
      </c>
      <c r="I4570" s="149" t="s">
        <v>99</v>
      </c>
      <c r="J4570" s="149" t="s">
        <v>7768</v>
      </c>
      <c r="K4570" s="149"/>
      <c r="L4570" s="149" t="s">
        <v>19584</v>
      </c>
      <c r="M4570" s="149"/>
      <c r="N4570" s="149" t="s">
        <v>263</v>
      </c>
      <c r="O4570" s="149" t="s">
        <v>214</v>
      </c>
      <c r="P4570" s="149" t="s">
        <v>53</v>
      </c>
      <c r="Q4570" s="149"/>
      <c r="R4570" s="149" t="s">
        <v>62</v>
      </c>
      <c r="S4570" s="149" t="s">
        <v>289</v>
      </c>
      <c r="T4570" s="149" t="s">
        <v>82</v>
      </c>
      <c r="U4570" s="149" t="s">
        <v>267</v>
      </c>
      <c r="V4570" s="149"/>
      <c r="W4570" s="149"/>
      <c r="X4570" s="149" t="s">
        <v>268</v>
      </c>
      <c r="Y4570" s="149"/>
      <c r="Z4570" s="149"/>
      <c r="AA4570" s="149"/>
      <c r="AB4570" s="149" t="s">
        <v>269</v>
      </c>
      <c r="AC4570" s="149" t="s">
        <v>318</v>
      </c>
      <c r="AD4570" s="149" t="s">
        <v>6082</v>
      </c>
      <c r="AE4570" s="149" t="s">
        <v>271</v>
      </c>
      <c r="AF4570" s="149"/>
      <c r="AG4570" s="149" t="s">
        <v>1098</v>
      </c>
      <c r="AH4570" s="149" t="s">
        <v>273</v>
      </c>
      <c r="AI4570" s="158">
        <v>89</v>
      </c>
      <c r="AJ4570" s="149"/>
      <c r="AK4570" s="159" t="s">
        <v>274</v>
      </c>
      <c r="AL4570" s="159" t="s">
        <v>274</v>
      </c>
      <c r="AM4570" s="149" t="s">
        <v>274</v>
      </c>
      <c r="AN4570" s="160">
        <v>4</v>
      </c>
      <c r="AO4570" s="149"/>
      <c r="AP4570" s="149" t="s">
        <v>274</v>
      </c>
      <c r="AQ4570" s="149" t="s">
        <v>275</v>
      </c>
      <c r="AR4570" s="158">
        <v>1</v>
      </c>
      <c r="AS4570" s="149" t="s">
        <v>275</v>
      </c>
      <c r="AT4570" s="149" t="s">
        <v>276</v>
      </c>
      <c r="AU4570" s="161">
        <v>1</v>
      </c>
      <c r="AV4570" s="159">
        <v>8547.01</v>
      </c>
      <c r="AW4570" s="159">
        <v>341.88</v>
      </c>
      <c r="AX4570" s="159">
        <v>0</v>
      </c>
      <c r="AY4570" s="149"/>
      <c r="AZ4570" s="162" t="s">
        <v>274</v>
      </c>
      <c r="BA4570" s="162">
        <v>0</v>
      </c>
      <c r="BB4570" s="159">
        <v>8205.13</v>
      </c>
      <c r="BC4570" s="162" t="s">
        <v>274</v>
      </c>
      <c r="BD4570" s="159">
        <v>341.88</v>
      </c>
      <c r="BE4570" s="159">
        <v>341.88</v>
      </c>
      <c r="BF4570" s="162">
        <v>0</v>
      </c>
      <c r="BG4570" s="159">
        <v>8547.01</v>
      </c>
    </row>
    <row r="4571" ht="28.05" customHeight="1" spans="1:59">
      <c r="A4571" s="149"/>
      <c r="B4571" s="149"/>
      <c r="C4571" s="149"/>
      <c r="D4571" s="149" t="s">
        <v>3726</v>
      </c>
      <c r="E4571" s="341" t="s">
        <v>19598</v>
      </c>
      <c r="F4571" s="149" t="s">
        <v>3726</v>
      </c>
      <c r="G4571" s="149" t="s">
        <v>19599</v>
      </c>
      <c r="H4571" s="149" t="s">
        <v>19600</v>
      </c>
      <c r="I4571" s="149" t="s">
        <v>99</v>
      </c>
      <c r="J4571" s="149" t="s">
        <v>7768</v>
      </c>
      <c r="K4571" s="149"/>
      <c r="L4571" s="149" t="s">
        <v>19584</v>
      </c>
      <c r="M4571" s="149"/>
      <c r="N4571" s="149" t="s">
        <v>263</v>
      </c>
      <c r="O4571" s="149" t="s">
        <v>214</v>
      </c>
      <c r="P4571" s="149" t="s">
        <v>53</v>
      </c>
      <c r="Q4571" s="149"/>
      <c r="R4571" s="149" t="s">
        <v>62</v>
      </c>
      <c r="S4571" s="149" t="s">
        <v>289</v>
      </c>
      <c r="T4571" s="149" t="s">
        <v>82</v>
      </c>
      <c r="U4571" s="149" t="s">
        <v>267</v>
      </c>
      <c r="V4571" s="149"/>
      <c r="W4571" s="149"/>
      <c r="X4571" s="149" t="s">
        <v>268</v>
      </c>
      <c r="Y4571" s="149"/>
      <c r="Z4571" s="149"/>
      <c r="AA4571" s="149"/>
      <c r="AB4571" s="149" t="s">
        <v>269</v>
      </c>
      <c r="AC4571" s="149" t="s">
        <v>318</v>
      </c>
      <c r="AD4571" s="149" t="s">
        <v>6082</v>
      </c>
      <c r="AE4571" s="149" t="s">
        <v>271</v>
      </c>
      <c r="AF4571" s="149"/>
      <c r="AG4571" s="149" t="s">
        <v>1098</v>
      </c>
      <c r="AH4571" s="149" t="s">
        <v>273</v>
      </c>
      <c r="AI4571" s="158">
        <v>89</v>
      </c>
      <c r="AJ4571" s="149"/>
      <c r="AK4571" s="159" t="s">
        <v>274</v>
      </c>
      <c r="AL4571" s="159" t="s">
        <v>274</v>
      </c>
      <c r="AM4571" s="149" t="s">
        <v>274</v>
      </c>
      <c r="AN4571" s="160">
        <v>4</v>
      </c>
      <c r="AO4571" s="149"/>
      <c r="AP4571" s="149" t="s">
        <v>274</v>
      </c>
      <c r="AQ4571" s="149" t="s">
        <v>275</v>
      </c>
      <c r="AR4571" s="158">
        <v>1</v>
      </c>
      <c r="AS4571" s="149" t="s">
        <v>275</v>
      </c>
      <c r="AT4571" s="149" t="s">
        <v>276</v>
      </c>
      <c r="AU4571" s="161">
        <v>1</v>
      </c>
      <c r="AV4571" s="159">
        <v>8547.01</v>
      </c>
      <c r="AW4571" s="159">
        <v>341.88</v>
      </c>
      <c r="AX4571" s="159">
        <v>0</v>
      </c>
      <c r="AY4571" s="149"/>
      <c r="AZ4571" s="162" t="s">
        <v>274</v>
      </c>
      <c r="BA4571" s="162">
        <v>0</v>
      </c>
      <c r="BB4571" s="159">
        <v>8205.13</v>
      </c>
      <c r="BC4571" s="162" t="s">
        <v>274</v>
      </c>
      <c r="BD4571" s="159">
        <v>341.88</v>
      </c>
      <c r="BE4571" s="159">
        <v>341.88</v>
      </c>
      <c r="BF4571" s="162">
        <v>0</v>
      </c>
      <c r="BG4571" s="159">
        <v>8547.01</v>
      </c>
    </row>
    <row r="4572" ht="28.05" customHeight="1" spans="1:59">
      <c r="A4572" s="149"/>
      <c r="B4572" s="149"/>
      <c r="C4572" s="149"/>
      <c r="D4572" s="149" t="s">
        <v>3726</v>
      </c>
      <c r="E4572" s="341" t="s">
        <v>19601</v>
      </c>
      <c r="F4572" s="149" t="s">
        <v>3726</v>
      </c>
      <c r="G4572" s="149" t="s">
        <v>19602</v>
      </c>
      <c r="H4572" s="149" t="s">
        <v>19603</v>
      </c>
      <c r="I4572" s="149" t="s">
        <v>99</v>
      </c>
      <c r="J4572" s="149" t="s">
        <v>7768</v>
      </c>
      <c r="K4572" s="149"/>
      <c r="L4572" s="149" t="s">
        <v>19584</v>
      </c>
      <c r="M4572" s="149"/>
      <c r="N4572" s="149" t="s">
        <v>263</v>
      </c>
      <c r="O4572" s="149" t="s">
        <v>214</v>
      </c>
      <c r="P4572" s="149" t="s">
        <v>53</v>
      </c>
      <c r="Q4572" s="149"/>
      <c r="R4572" s="149" t="s">
        <v>62</v>
      </c>
      <c r="S4572" s="149" t="s">
        <v>289</v>
      </c>
      <c r="T4572" s="149" t="s">
        <v>82</v>
      </c>
      <c r="U4572" s="149" t="s">
        <v>267</v>
      </c>
      <c r="V4572" s="149"/>
      <c r="W4572" s="149"/>
      <c r="X4572" s="149" t="s">
        <v>268</v>
      </c>
      <c r="Y4572" s="149"/>
      <c r="Z4572" s="149"/>
      <c r="AA4572" s="149"/>
      <c r="AB4572" s="149" t="s">
        <v>269</v>
      </c>
      <c r="AC4572" s="149" t="s">
        <v>318</v>
      </c>
      <c r="AD4572" s="149" t="s">
        <v>6082</v>
      </c>
      <c r="AE4572" s="149" t="s">
        <v>271</v>
      </c>
      <c r="AF4572" s="149"/>
      <c r="AG4572" s="149" t="s">
        <v>1098</v>
      </c>
      <c r="AH4572" s="149" t="s">
        <v>273</v>
      </c>
      <c r="AI4572" s="158">
        <v>89</v>
      </c>
      <c r="AJ4572" s="149"/>
      <c r="AK4572" s="159" t="s">
        <v>274</v>
      </c>
      <c r="AL4572" s="159" t="s">
        <v>274</v>
      </c>
      <c r="AM4572" s="149" t="s">
        <v>274</v>
      </c>
      <c r="AN4572" s="160">
        <v>4</v>
      </c>
      <c r="AO4572" s="149"/>
      <c r="AP4572" s="149" t="s">
        <v>274</v>
      </c>
      <c r="AQ4572" s="149" t="s">
        <v>275</v>
      </c>
      <c r="AR4572" s="158">
        <v>1</v>
      </c>
      <c r="AS4572" s="149" t="s">
        <v>275</v>
      </c>
      <c r="AT4572" s="149" t="s">
        <v>276</v>
      </c>
      <c r="AU4572" s="161">
        <v>1</v>
      </c>
      <c r="AV4572" s="159">
        <v>8547.01</v>
      </c>
      <c r="AW4572" s="159">
        <v>341.88</v>
      </c>
      <c r="AX4572" s="159">
        <v>0</v>
      </c>
      <c r="AY4572" s="149"/>
      <c r="AZ4572" s="162" t="s">
        <v>274</v>
      </c>
      <c r="BA4572" s="162">
        <v>0</v>
      </c>
      <c r="BB4572" s="159">
        <v>8205.13</v>
      </c>
      <c r="BC4572" s="162" t="s">
        <v>274</v>
      </c>
      <c r="BD4572" s="159">
        <v>341.88</v>
      </c>
      <c r="BE4572" s="159">
        <v>341.88</v>
      </c>
      <c r="BF4572" s="162">
        <v>0</v>
      </c>
      <c r="BG4572" s="159">
        <v>8547.01</v>
      </c>
    </row>
    <row r="4573" ht="28.05" customHeight="1" spans="1:59">
      <c r="A4573" s="149"/>
      <c r="B4573" s="149"/>
      <c r="C4573" s="149"/>
      <c r="D4573" s="149" t="s">
        <v>3726</v>
      </c>
      <c r="E4573" s="341" t="s">
        <v>19604</v>
      </c>
      <c r="F4573" s="149" t="s">
        <v>3726</v>
      </c>
      <c r="G4573" s="149" t="s">
        <v>19605</v>
      </c>
      <c r="H4573" s="149" t="s">
        <v>19606</v>
      </c>
      <c r="I4573" s="149" t="s">
        <v>99</v>
      </c>
      <c r="J4573" s="149" t="s">
        <v>7768</v>
      </c>
      <c r="K4573" s="149"/>
      <c r="L4573" s="149" t="s">
        <v>19584</v>
      </c>
      <c r="M4573" s="149"/>
      <c r="N4573" s="149" t="s">
        <v>263</v>
      </c>
      <c r="O4573" s="149" t="s">
        <v>214</v>
      </c>
      <c r="P4573" s="149" t="s">
        <v>53</v>
      </c>
      <c r="Q4573" s="149"/>
      <c r="R4573" s="149" t="s">
        <v>62</v>
      </c>
      <c r="S4573" s="149" t="s">
        <v>289</v>
      </c>
      <c r="T4573" s="149" t="s">
        <v>82</v>
      </c>
      <c r="U4573" s="149" t="s">
        <v>267</v>
      </c>
      <c r="V4573" s="149"/>
      <c r="W4573" s="149"/>
      <c r="X4573" s="149" t="s">
        <v>268</v>
      </c>
      <c r="Y4573" s="149"/>
      <c r="Z4573" s="149"/>
      <c r="AA4573" s="149"/>
      <c r="AB4573" s="149" t="s">
        <v>269</v>
      </c>
      <c r="AC4573" s="149" t="s">
        <v>318</v>
      </c>
      <c r="AD4573" s="149" t="s">
        <v>6082</v>
      </c>
      <c r="AE4573" s="149" t="s">
        <v>271</v>
      </c>
      <c r="AF4573" s="149"/>
      <c r="AG4573" s="149" t="s">
        <v>1098</v>
      </c>
      <c r="AH4573" s="149" t="s">
        <v>273</v>
      </c>
      <c r="AI4573" s="158">
        <v>89</v>
      </c>
      <c r="AJ4573" s="149"/>
      <c r="AK4573" s="159" t="s">
        <v>274</v>
      </c>
      <c r="AL4573" s="159" t="s">
        <v>274</v>
      </c>
      <c r="AM4573" s="149" t="s">
        <v>274</v>
      </c>
      <c r="AN4573" s="160">
        <v>4</v>
      </c>
      <c r="AO4573" s="149"/>
      <c r="AP4573" s="149" t="s">
        <v>274</v>
      </c>
      <c r="AQ4573" s="149" t="s">
        <v>275</v>
      </c>
      <c r="AR4573" s="158">
        <v>1</v>
      </c>
      <c r="AS4573" s="149" t="s">
        <v>275</v>
      </c>
      <c r="AT4573" s="149" t="s">
        <v>276</v>
      </c>
      <c r="AU4573" s="161">
        <v>1</v>
      </c>
      <c r="AV4573" s="159">
        <v>8547.01</v>
      </c>
      <c r="AW4573" s="159">
        <v>341.88</v>
      </c>
      <c r="AX4573" s="159">
        <v>0</v>
      </c>
      <c r="AY4573" s="149"/>
      <c r="AZ4573" s="162" t="s">
        <v>274</v>
      </c>
      <c r="BA4573" s="162">
        <v>0</v>
      </c>
      <c r="BB4573" s="159">
        <v>8205.13</v>
      </c>
      <c r="BC4573" s="162" t="s">
        <v>274</v>
      </c>
      <c r="BD4573" s="159">
        <v>341.88</v>
      </c>
      <c r="BE4573" s="159">
        <v>341.88</v>
      </c>
      <c r="BF4573" s="162">
        <v>0</v>
      </c>
      <c r="BG4573" s="159">
        <v>8547.01</v>
      </c>
    </row>
    <row r="4574" ht="28.05" customHeight="1" spans="1:59">
      <c r="A4574" s="149"/>
      <c r="B4574" s="149"/>
      <c r="C4574" s="149"/>
      <c r="D4574" s="149" t="s">
        <v>3726</v>
      </c>
      <c r="E4574" s="341" t="s">
        <v>19607</v>
      </c>
      <c r="F4574" s="149" t="s">
        <v>3726</v>
      </c>
      <c r="G4574" s="149" t="s">
        <v>19608</v>
      </c>
      <c r="H4574" s="149" t="s">
        <v>19609</v>
      </c>
      <c r="I4574" s="149" t="s">
        <v>99</v>
      </c>
      <c r="J4574" s="149" t="s">
        <v>7768</v>
      </c>
      <c r="K4574" s="149"/>
      <c r="L4574" s="149" t="s">
        <v>19584</v>
      </c>
      <c r="M4574" s="149"/>
      <c r="N4574" s="149" t="s">
        <v>263</v>
      </c>
      <c r="O4574" s="149" t="s">
        <v>214</v>
      </c>
      <c r="P4574" s="149" t="s">
        <v>53</v>
      </c>
      <c r="Q4574" s="149"/>
      <c r="R4574" s="149" t="s">
        <v>62</v>
      </c>
      <c r="S4574" s="149" t="s">
        <v>289</v>
      </c>
      <c r="T4574" s="149" t="s">
        <v>82</v>
      </c>
      <c r="U4574" s="149" t="s">
        <v>267</v>
      </c>
      <c r="V4574" s="149"/>
      <c r="W4574" s="149"/>
      <c r="X4574" s="149" t="s">
        <v>268</v>
      </c>
      <c r="Y4574" s="149"/>
      <c r="Z4574" s="149"/>
      <c r="AA4574" s="149"/>
      <c r="AB4574" s="149" t="s">
        <v>269</v>
      </c>
      <c r="AC4574" s="149" t="s">
        <v>318</v>
      </c>
      <c r="AD4574" s="149" t="s">
        <v>6082</v>
      </c>
      <c r="AE4574" s="149" t="s">
        <v>271</v>
      </c>
      <c r="AF4574" s="149"/>
      <c r="AG4574" s="149" t="s">
        <v>1098</v>
      </c>
      <c r="AH4574" s="149" t="s">
        <v>273</v>
      </c>
      <c r="AI4574" s="158">
        <v>89</v>
      </c>
      <c r="AJ4574" s="149"/>
      <c r="AK4574" s="159" t="s">
        <v>274</v>
      </c>
      <c r="AL4574" s="159" t="s">
        <v>274</v>
      </c>
      <c r="AM4574" s="149" t="s">
        <v>274</v>
      </c>
      <c r="AN4574" s="160">
        <v>4</v>
      </c>
      <c r="AO4574" s="149"/>
      <c r="AP4574" s="149" t="s">
        <v>274</v>
      </c>
      <c r="AQ4574" s="149" t="s">
        <v>275</v>
      </c>
      <c r="AR4574" s="158">
        <v>1</v>
      </c>
      <c r="AS4574" s="149" t="s">
        <v>275</v>
      </c>
      <c r="AT4574" s="149" t="s">
        <v>276</v>
      </c>
      <c r="AU4574" s="161">
        <v>1</v>
      </c>
      <c r="AV4574" s="159">
        <v>8547.01</v>
      </c>
      <c r="AW4574" s="159">
        <v>341.88</v>
      </c>
      <c r="AX4574" s="159">
        <v>0</v>
      </c>
      <c r="AY4574" s="149"/>
      <c r="AZ4574" s="162" t="s">
        <v>274</v>
      </c>
      <c r="BA4574" s="162">
        <v>0</v>
      </c>
      <c r="BB4574" s="159">
        <v>8205.13</v>
      </c>
      <c r="BC4574" s="162" t="s">
        <v>274</v>
      </c>
      <c r="BD4574" s="159">
        <v>341.88</v>
      </c>
      <c r="BE4574" s="159">
        <v>341.88</v>
      </c>
      <c r="BF4574" s="162">
        <v>0</v>
      </c>
      <c r="BG4574" s="159">
        <v>8547.01</v>
      </c>
    </row>
    <row r="4575" ht="28.05" customHeight="1" spans="1:59">
      <c r="A4575" s="149"/>
      <c r="B4575" s="149"/>
      <c r="C4575" s="149"/>
      <c r="D4575" s="149" t="s">
        <v>3726</v>
      </c>
      <c r="E4575" s="341" t="s">
        <v>96</v>
      </c>
      <c r="F4575" s="149" t="s">
        <v>3726</v>
      </c>
      <c r="G4575" s="149" t="s">
        <v>97</v>
      </c>
      <c r="H4575" s="149" t="s">
        <v>19610</v>
      </c>
      <c r="I4575" s="149" t="s">
        <v>99</v>
      </c>
      <c r="J4575" s="149" t="s">
        <v>7768</v>
      </c>
      <c r="K4575" s="149"/>
      <c r="L4575" s="149" t="s">
        <v>19584</v>
      </c>
      <c r="M4575" s="149"/>
      <c r="N4575" s="149" t="s">
        <v>263</v>
      </c>
      <c r="O4575" s="149" t="s">
        <v>214</v>
      </c>
      <c r="P4575" s="149" t="s">
        <v>53</v>
      </c>
      <c r="Q4575" s="149"/>
      <c r="R4575" s="149" t="s">
        <v>62</v>
      </c>
      <c r="S4575" s="149" t="s">
        <v>289</v>
      </c>
      <c r="T4575" s="149" t="s">
        <v>82</v>
      </c>
      <c r="U4575" s="149" t="s">
        <v>267</v>
      </c>
      <c r="V4575" s="149"/>
      <c r="W4575" s="149"/>
      <c r="X4575" s="149" t="s">
        <v>268</v>
      </c>
      <c r="Y4575" s="149"/>
      <c r="Z4575" s="149"/>
      <c r="AA4575" s="149"/>
      <c r="AB4575" s="149" t="s">
        <v>269</v>
      </c>
      <c r="AC4575" s="149" t="s">
        <v>318</v>
      </c>
      <c r="AD4575" s="149" t="s">
        <v>6082</v>
      </c>
      <c r="AE4575" s="149" t="s">
        <v>271</v>
      </c>
      <c r="AF4575" s="149"/>
      <c r="AG4575" s="149" t="s">
        <v>1098</v>
      </c>
      <c r="AH4575" s="149" t="s">
        <v>273</v>
      </c>
      <c r="AI4575" s="158">
        <v>89</v>
      </c>
      <c r="AJ4575" s="149"/>
      <c r="AK4575" s="159" t="s">
        <v>274</v>
      </c>
      <c r="AL4575" s="159" t="s">
        <v>274</v>
      </c>
      <c r="AM4575" s="149" t="s">
        <v>274</v>
      </c>
      <c r="AN4575" s="160">
        <v>4</v>
      </c>
      <c r="AO4575" s="149"/>
      <c r="AP4575" s="149" t="s">
        <v>274</v>
      </c>
      <c r="AQ4575" s="149" t="s">
        <v>275</v>
      </c>
      <c r="AR4575" s="158">
        <v>1</v>
      </c>
      <c r="AS4575" s="149" t="s">
        <v>275</v>
      </c>
      <c r="AT4575" s="149" t="s">
        <v>276</v>
      </c>
      <c r="AU4575" s="161">
        <v>1</v>
      </c>
      <c r="AV4575" s="159">
        <v>8547.01</v>
      </c>
      <c r="AW4575" s="159">
        <v>341.88</v>
      </c>
      <c r="AX4575" s="159">
        <v>0</v>
      </c>
      <c r="AY4575" s="149"/>
      <c r="AZ4575" s="162" t="s">
        <v>274</v>
      </c>
      <c r="BA4575" s="162">
        <v>0</v>
      </c>
      <c r="BB4575" s="159">
        <v>8205.13</v>
      </c>
      <c r="BC4575" s="162" t="s">
        <v>274</v>
      </c>
      <c r="BD4575" s="159">
        <v>341.88</v>
      </c>
      <c r="BE4575" s="159">
        <v>341.88</v>
      </c>
      <c r="BF4575" s="162">
        <v>0</v>
      </c>
      <c r="BG4575" s="159">
        <v>8547.01</v>
      </c>
    </row>
    <row r="4576" ht="28.05" customHeight="1" spans="1:59">
      <c r="A4576" s="149"/>
      <c r="B4576" s="149"/>
      <c r="C4576" s="149"/>
      <c r="D4576" s="149" t="s">
        <v>3726</v>
      </c>
      <c r="E4576" s="341" t="s">
        <v>102</v>
      </c>
      <c r="F4576" s="149" t="s">
        <v>3726</v>
      </c>
      <c r="G4576" s="149" t="s">
        <v>103</v>
      </c>
      <c r="H4576" s="149" t="s">
        <v>19611</v>
      </c>
      <c r="I4576" s="149" t="s">
        <v>99</v>
      </c>
      <c r="J4576" s="149" t="s">
        <v>7768</v>
      </c>
      <c r="K4576" s="149"/>
      <c r="L4576" s="149" t="s">
        <v>19584</v>
      </c>
      <c r="M4576" s="149"/>
      <c r="N4576" s="149" t="s">
        <v>263</v>
      </c>
      <c r="O4576" s="149" t="s">
        <v>214</v>
      </c>
      <c r="P4576" s="149" t="s">
        <v>53</v>
      </c>
      <c r="Q4576" s="149"/>
      <c r="R4576" s="149" t="s">
        <v>62</v>
      </c>
      <c r="S4576" s="149" t="s">
        <v>289</v>
      </c>
      <c r="T4576" s="149" t="s">
        <v>82</v>
      </c>
      <c r="U4576" s="149" t="s">
        <v>267</v>
      </c>
      <c r="V4576" s="149"/>
      <c r="W4576" s="149"/>
      <c r="X4576" s="149" t="s">
        <v>268</v>
      </c>
      <c r="Y4576" s="149"/>
      <c r="Z4576" s="149"/>
      <c r="AA4576" s="149"/>
      <c r="AB4576" s="149" t="s">
        <v>269</v>
      </c>
      <c r="AC4576" s="149" t="s">
        <v>318</v>
      </c>
      <c r="AD4576" s="149" t="s">
        <v>6082</v>
      </c>
      <c r="AE4576" s="149" t="s">
        <v>271</v>
      </c>
      <c r="AF4576" s="149"/>
      <c r="AG4576" s="149" t="s">
        <v>1098</v>
      </c>
      <c r="AH4576" s="149" t="s">
        <v>273</v>
      </c>
      <c r="AI4576" s="158">
        <v>89</v>
      </c>
      <c r="AJ4576" s="149"/>
      <c r="AK4576" s="159" t="s">
        <v>274</v>
      </c>
      <c r="AL4576" s="159" t="s">
        <v>274</v>
      </c>
      <c r="AM4576" s="149" t="s">
        <v>274</v>
      </c>
      <c r="AN4576" s="160">
        <v>4</v>
      </c>
      <c r="AO4576" s="149"/>
      <c r="AP4576" s="149" t="s">
        <v>274</v>
      </c>
      <c r="AQ4576" s="149" t="s">
        <v>275</v>
      </c>
      <c r="AR4576" s="158">
        <v>1</v>
      </c>
      <c r="AS4576" s="149" t="s">
        <v>275</v>
      </c>
      <c r="AT4576" s="149" t="s">
        <v>276</v>
      </c>
      <c r="AU4576" s="161">
        <v>1</v>
      </c>
      <c r="AV4576" s="159">
        <v>8547</v>
      </c>
      <c r="AW4576" s="159">
        <v>341.88</v>
      </c>
      <c r="AX4576" s="159">
        <v>0</v>
      </c>
      <c r="AY4576" s="149"/>
      <c r="AZ4576" s="162" t="s">
        <v>274</v>
      </c>
      <c r="BA4576" s="162">
        <v>0</v>
      </c>
      <c r="BB4576" s="159">
        <v>8205.12</v>
      </c>
      <c r="BC4576" s="162" t="s">
        <v>274</v>
      </c>
      <c r="BD4576" s="159">
        <v>341.88</v>
      </c>
      <c r="BE4576" s="159">
        <v>341.88</v>
      </c>
      <c r="BF4576" s="162">
        <v>0</v>
      </c>
      <c r="BG4576" s="159">
        <v>8547</v>
      </c>
    </row>
    <row r="4577" ht="28.05" customHeight="1" spans="1:59">
      <c r="A4577" s="149"/>
      <c r="B4577" s="149"/>
      <c r="C4577" s="149"/>
      <c r="D4577" s="149" t="s">
        <v>3726</v>
      </c>
      <c r="E4577" s="341" t="s">
        <v>105</v>
      </c>
      <c r="F4577" s="149" t="s">
        <v>3726</v>
      </c>
      <c r="G4577" s="149" t="s">
        <v>106</v>
      </c>
      <c r="H4577" s="149" t="s">
        <v>19612</v>
      </c>
      <c r="I4577" s="149"/>
      <c r="J4577" s="149" t="s">
        <v>6079</v>
      </c>
      <c r="K4577" s="149"/>
      <c r="L4577" s="149" t="s">
        <v>19584</v>
      </c>
      <c r="M4577" s="149"/>
      <c r="N4577" s="149" t="s">
        <v>263</v>
      </c>
      <c r="O4577" s="149" t="s">
        <v>214</v>
      </c>
      <c r="P4577" s="149" t="s">
        <v>53</v>
      </c>
      <c r="Q4577" s="149"/>
      <c r="R4577" s="149" t="s">
        <v>296</v>
      </c>
      <c r="S4577" s="149" t="s">
        <v>289</v>
      </c>
      <c r="T4577" s="149" t="s">
        <v>108</v>
      </c>
      <c r="U4577" s="149" t="s">
        <v>267</v>
      </c>
      <c r="V4577" s="149"/>
      <c r="W4577" s="149"/>
      <c r="X4577" s="149" t="s">
        <v>268</v>
      </c>
      <c r="Y4577" s="149"/>
      <c r="Z4577" s="149"/>
      <c r="AA4577" s="149"/>
      <c r="AB4577" s="149" t="s">
        <v>269</v>
      </c>
      <c r="AC4577" s="149" t="s">
        <v>318</v>
      </c>
      <c r="AD4577" s="149" t="s">
        <v>6082</v>
      </c>
      <c r="AE4577" s="149" t="s">
        <v>271</v>
      </c>
      <c r="AF4577" s="149"/>
      <c r="AG4577" s="149" t="s">
        <v>1098</v>
      </c>
      <c r="AH4577" s="149" t="s">
        <v>273</v>
      </c>
      <c r="AI4577" s="158">
        <v>96</v>
      </c>
      <c r="AJ4577" s="149"/>
      <c r="AK4577" s="159" t="s">
        <v>274</v>
      </c>
      <c r="AL4577" s="159" t="s">
        <v>274</v>
      </c>
      <c r="AM4577" s="149" t="s">
        <v>274</v>
      </c>
      <c r="AN4577" s="160">
        <v>4</v>
      </c>
      <c r="AO4577" s="149"/>
      <c r="AP4577" s="149" t="s">
        <v>274</v>
      </c>
      <c r="AQ4577" s="149" t="s">
        <v>275</v>
      </c>
      <c r="AR4577" s="158">
        <v>1</v>
      </c>
      <c r="AS4577" s="149" t="s">
        <v>275</v>
      </c>
      <c r="AT4577" s="149" t="s">
        <v>276</v>
      </c>
      <c r="AU4577" s="161">
        <v>1</v>
      </c>
      <c r="AV4577" s="159">
        <v>12820.51</v>
      </c>
      <c r="AW4577" s="159">
        <v>512.82</v>
      </c>
      <c r="AX4577" s="159">
        <v>0</v>
      </c>
      <c r="AY4577" s="149"/>
      <c r="AZ4577" s="162" t="s">
        <v>274</v>
      </c>
      <c r="BA4577" s="162">
        <v>0</v>
      </c>
      <c r="BB4577" s="159">
        <v>12307.69</v>
      </c>
      <c r="BC4577" s="162" t="s">
        <v>274</v>
      </c>
      <c r="BD4577" s="159">
        <v>512.82</v>
      </c>
      <c r="BE4577" s="159">
        <v>512.82</v>
      </c>
      <c r="BF4577" s="162">
        <v>0</v>
      </c>
      <c r="BG4577" s="159">
        <v>12820.51</v>
      </c>
    </row>
    <row r="4578" ht="28.05" customHeight="1" spans="1:59">
      <c r="A4578" s="149"/>
      <c r="B4578" s="149"/>
      <c r="C4578" s="149"/>
      <c r="D4578" s="149" t="s">
        <v>3726</v>
      </c>
      <c r="E4578" s="341" t="s">
        <v>110</v>
      </c>
      <c r="F4578" s="149" t="s">
        <v>3726</v>
      </c>
      <c r="G4578" s="149" t="s">
        <v>111</v>
      </c>
      <c r="H4578" s="149" t="s">
        <v>19613</v>
      </c>
      <c r="I4578" s="149"/>
      <c r="J4578" s="149" t="s">
        <v>6079</v>
      </c>
      <c r="K4578" s="149"/>
      <c r="L4578" s="149" t="s">
        <v>19584</v>
      </c>
      <c r="M4578" s="149"/>
      <c r="N4578" s="149" t="s">
        <v>263</v>
      </c>
      <c r="O4578" s="149" t="s">
        <v>214</v>
      </c>
      <c r="P4578" s="149" t="s">
        <v>53</v>
      </c>
      <c r="Q4578" s="149"/>
      <c r="R4578" s="149" t="s">
        <v>296</v>
      </c>
      <c r="S4578" s="149" t="s">
        <v>289</v>
      </c>
      <c r="T4578" s="149" t="s">
        <v>108</v>
      </c>
      <c r="U4578" s="149" t="s">
        <v>267</v>
      </c>
      <c r="V4578" s="149"/>
      <c r="W4578" s="149"/>
      <c r="X4578" s="149" t="s">
        <v>268</v>
      </c>
      <c r="Y4578" s="149"/>
      <c r="Z4578" s="149"/>
      <c r="AA4578" s="149"/>
      <c r="AB4578" s="149" t="s">
        <v>269</v>
      </c>
      <c r="AC4578" s="149" t="s">
        <v>318</v>
      </c>
      <c r="AD4578" s="149" t="s">
        <v>6082</v>
      </c>
      <c r="AE4578" s="149" t="s">
        <v>271</v>
      </c>
      <c r="AF4578" s="149"/>
      <c r="AG4578" s="149" t="s">
        <v>1098</v>
      </c>
      <c r="AH4578" s="149" t="s">
        <v>273</v>
      </c>
      <c r="AI4578" s="158">
        <v>96</v>
      </c>
      <c r="AJ4578" s="149"/>
      <c r="AK4578" s="159" t="s">
        <v>274</v>
      </c>
      <c r="AL4578" s="159" t="s">
        <v>274</v>
      </c>
      <c r="AM4578" s="149" t="s">
        <v>274</v>
      </c>
      <c r="AN4578" s="160">
        <v>4</v>
      </c>
      <c r="AO4578" s="149"/>
      <c r="AP4578" s="149" t="s">
        <v>274</v>
      </c>
      <c r="AQ4578" s="149" t="s">
        <v>275</v>
      </c>
      <c r="AR4578" s="158">
        <v>1</v>
      </c>
      <c r="AS4578" s="149" t="s">
        <v>275</v>
      </c>
      <c r="AT4578" s="149" t="s">
        <v>276</v>
      </c>
      <c r="AU4578" s="161">
        <v>1</v>
      </c>
      <c r="AV4578" s="159">
        <v>12820.51</v>
      </c>
      <c r="AW4578" s="159">
        <v>512.82</v>
      </c>
      <c r="AX4578" s="159">
        <v>0</v>
      </c>
      <c r="AY4578" s="149"/>
      <c r="AZ4578" s="162" t="s">
        <v>274</v>
      </c>
      <c r="BA4578" s="162">
        <v>0</v>
      </c>
      <c r="BB4578" s="159">
        <v>12307.69</v>
      </c>
      <c r="BC4578" s="162" t="s">
        <v>274</v>
      </c>
      <c r="BD4578" s="159">
        <v>512.82</v>
      </c>
      <c r="BE4578" s="159">
        <v>512.82</v>
      </c>
      <c r="BF4578" s="162">
        <v>0</v>
      </c>
      <c r="BG4578" s="159">
        <v>12820.51</v>
      </c>
    </row>
    <row r="4579" ht="28.05" customHeight="1" spans="1:59">
      <c r="A4579" s="149"/>
      <c r="B4579" s="149"/>
      <c r="C4579" s="149"/>
      <c r="D4579" s="149" t="s">
        <v>3726</v>
      </c>
      <c r="E4579" s="341" t="s">
        <v>113</v>
      </c>
      <c r="F4579" s="149" t="s">
        <v>3726</v>
      </c>
      <c r="G4579" s="149" t="s">
        <v>114</v>
      </c>
      <c r="H4579" s="149" t="s">
        <v>19614</v>
      </c>
      <c r="I4579" s="149"/>
      <c r="J4579" s="149" t="s">
        <v>6079</v>
      </c>
      <c r="K4579" s="149"/>
      <c r="L4579" s="149" t="s">
        <v>19584</v>
      </c>
      <c r="M4579" s="149"/>
      <c r="N4579" s="149" t="s">
        <v>263</v>
      </c>
      <c r="O4579" s="149" t="s">
        <v>214</v>
      </c>
      <c r="P4579" s="149" t="s">
        <v>53</v>
      </c>
      <c r="Q4579" s="149"/>
      <c r="R4579" s="149" t="s">
        <v>296</v>
      </c>
      <c r="S4579" s="149" t="s">
        <v>289</v>
      </c>
      <c r="T4579" s="149" t="s">
        <v>108</v>
      </c>
      <c r="U4579" s="149" t="s">
        <v>267</v>
      </c>
      <c r="V4579" s="149"/>
      <c r="W4579" s="149"/>
      <c r="X4579" s="149" t="s">
        <v>268</v>
      </c>
      <c r="Y4579" s="149"/>
      <c r="Z4579" s="149"/>
      <c r="AA4579" s="149"/>
      <c r="AB4579" s="149" t="s">
        <v>269</v>
      </c>
      <c r="AC4579" s="149" t="s">
        <v>318</v>
      </c>
      <c r="AD4579" s="149" t="s">
        <v>6082</v>
      </c>
      <c r="AE4579" s="149" t="s">
        <v>271</v>
      </c>
      <c r="AF4579" s="149"/>
      <c r="AG4579" s="149" t="s">
        <v>1098</v>
      </c>
      <c r="AH4579" s="149" t="s">
        <v>273</v>
      </c>
      <c r="AI4579" s="158">
        <v>96</v>
      </c>
      <c r="AJ4579" s="149"/>
      <c r="AK4579" s="159" t="s">
        <v>274</v>
      </c>
      <c r="AL4579" s="159" t="s">
        <v>274</v>
      </c>
      <c r="AM4579" s="149" t="s">
        <v>274</v>
      </c>
      <c r="AN4579" s="160">
        <v>4</v>
      </c>
      <c r="AO4579" s="149"/>
      <c r="AP4579" s="149" t="s">
        <v>274</v>
      </c>
      <c r="AQ4579" s="149" t="s">
        <v>275</v>
      </c>
      <c r="AR4579" s="158">
        <v>1</v>
      </c>
      <c r="AS4579" s="149" t="s">
        <v>275</v>
      </c>
      <c r="AT4579" s="149" t="s">
        <v>276</v>
      </c>
      <c r="AU4579" s="161">
        <v>1</v>
      </c>
      <c r="AV4579" s="159">
        <v>12820.52</v>
      </c>
      <c r="AW4579" s="159">
        <v>512.82</v>
      </c>
      <c r="AX4579" s="159">
        <v>0</v>
      </c>
      <c r="AY4579" s="149"/>
      <c r="AZ4579" s="162" t="s">
        <v>274</v>
      </c>
      <c r="BA4579" s="162">
        <v>0</v>
      </c>
      <c r="BB4579" s="159">
        <v>12307.7</v>
      </c>
      <c r="BC4579" s="162" t="s">
        <v>274</v>
      </c>
      <c r="BD4579" s="159">
        <v>512.82</v>
      </c>
      <c r="BE4579" s="159">
        <v>512.82</v>
      </c>
      <c r="BF4579" s="162">
        <v>0</v>
      </c>
      <c r="BG4579" s="159">
        <v>12820.52</v>
      </c>
    </row>
    <row r="4580" ht="28.05" customHeight="1" spans="1:59">
      <c r="A4580" s="149"/>
      <c r="B4580" s="149"/>
      <c r="C4580" s="149" t="s">
        <v>19615</v>
      </c>
      <c r="D4580" s="149" t="s">
        <v>19615</v>
      </c>
      <c r="E4580" s="340" t="s">
        <v>19616</v>
      </c>
      <c r="F4580" s="149" t="s">
        <v>19615</v>
      </c>
      <c r="G4580" s="149" t="s">
        <v>19617</v>
      </c>
      <c r="H4580" s="149" t="s">
        <v>19618</v>
      </c>
      <c r="I4580" s="149" t="s">
        <v>19619</v>
      </c>
      <c r="J4580" s="149" t="s">
        <v>19620</v>
      </c>
      <c r="K4580" s="149"/>
      <c r="L4580" s="149" t="s">
        <v>262</v>
      </c>
      <c r="M4580" s="149"/>
      <c r="N4580" s="149" t="s">
        <v>263</v>
      </c>
      <c r="O4580" s="149" t="s">
        <v>214</v>
      </c>
      <c r="P4580" s="149" t="s">
        <v>53</v>
      </c>
      <c r="Q4580" s="149"/>
      <c r="R4580" s="149" t="s">
        <v>19621</v>
      </c>
      <c r="S4580" s="149" t="s">
        <v>289</v>
      </c>
      <c r="T4580" s="149" t="s">
        <v>19622</v>
      </c>
      <c r="U4580" s="149" t="s">
        <v>267</v>
      </c>
      <c r="V4580" s="149"/>
      <c r="W4580" s="149"/>
      <c r="X4580" s="149" t="s">
        <v>310</v>
      </c>
      <c r="Y4580" s="149"/>
      <c r="Z4580" s="149"/>
      <c r="AA4580" s="149"/>
      <c r="AB4580" s="149" t="s">
        <v>269</v>
      </c>
      <c r="AC4580" s="149" t="s">
        <v>270</v>
      </c>
      <c r="AD4580" s="149" t="s">
        <v>19622</v>
      </c>
      <c r="AE4580" s="149" t="s">
        <v>271</v>
      </c>
      <c r="AF4580" s="149"/>
      <c r="AG4580" s="149" t="s">
        <v>1098</v>
      </c>
      <c r="AH4580" s="149" t="s">
        <v>273</v>
      </c>
      <c r="AI4580" s="158">
        <v>85</v>
      </c>
      <c r="AJ4580" s="149"/>
      <c r="AK4580" s="159" t="s">
        <v>274</v>
      </c>
      <c r="AL4580" s="159" t="s">
        <v>274</v>
      </c>
      <c r="AM4580" s="149" t="s">
        <v>274</v>
      </c>
      <c r="AN4580" s="160">
        <v>4</v>
      </c>
      <c r="AO4580" s="149"/>
      <c r="AP4580" s="149" t="s">
        <v>274</v>
      </c>
      <c r="AQ4580" s="149" t="s">
        <v>275</v>
      </c>
      <c r="AR4580" s="158">
        <v>1</v>
      </c>
      <c r="AS4580" s="149" t="s">
        <v>275</v>
      </c>
      <c r="AT4580" s="149" t="s">
        <v>276</v>
      </c>
      <c r="AU4580" s="161">
        <v>1</v>
      </c>
      <c r="AV4580" s="159">
        <v>111896.55</v>
      </c>
      <c r="AW4580" s="159">
        <v>4475.86</v>
      </c>
      <c r="AX4580" s="149" t="s">
        <v>274</v>
      </c>
      <c r="AY4580" s="159">
        <v>1193.54</v>
      </c>
      <c r="AZ4580" s="159">
        <v>1193.54</v>
      </c>
      <c r="BA4580" s="159">
        <v>4774.16</v>
      </c>
      <c r="BB4580" s="159">
        <v>94291.76</v>
      </c>
      <c r="BC4580" s="162" t="s">
        <v>274</v>
      </c>
      <c r="BD4580" s="162">
        <v>0</v>
      </c>
      <c r="BE4580" s="159">
        <v>17604.79</v>
      </c>
      <c r="BF4580" s="159">
        <v>17604.79</v>
      </c>
      <c r="BG4580" s="159">
        <v>111896.55</v>
      </c>
    </row>
    <row r="4581" ht="28.05" customHeight="1" spans="1:59">
      <c r="A4581" s="149"/>
      <c r="B4581" s="149"/>
      <c r="C4581" s="149"/>
      <c r="D4581" s="149" t="s">
        <v>19615</v>
      </c>
      <c r="E4581" s="340" t="s">
        <v>19623</v>
      </c>
      <c r="F4581" s="149" t="s">
        <v>19615</v>
      </c>
      <c r="G4581" s="149" t="s">
        <v>19624</v>
      </c>
      <c r="H4581" s="149" t="s">
        <v>19625</v>
      </c>
      <c r="I4581" s="149" t="s">
        <v>19619</v>
      </c>
      <c r="J4581" s="149" t="s">
        <v>19626</v>
      </c>
      <c r="K4581" s="149"/>
      <c r="L4581" s="149" t="s">
        <v>262</v>
      </c>
      <c r="M4581" s="149"/>
      <c r="N4581" s="149" t="s">
        <v>263</v>
      </c>
      <c r="O4581" s="149" t="s">
        <v>214</v>
      </c>
      <c r="P4581" s="149" t="s">
        <v>53</v>
      </c>
      <c r="Q4581" s="149"/>
      <c r="R4581" s="149" t="s">
        <v>19621</v>
      </c>
      <c r="S4581" s="149" t="s">
        <v>289</v>
      </c>
      <c r="T4581" s="149" t="s">
        <v>19622</v>
      </c>
      <c r="U4581" s="149" t="s">
        <v>267</v>
      </c>
      <c r="V4581" s="149"/>
      <c r="W4581" s="149"/>
      <c r="X4581" s="149" t="s">
        <v>310</v>
      </c>
      <c r="Y4581" s="149"/>
      <c r="Z4581" s="149"/>
      <c r="AA4581" s="149"/>
      <c r="AB4581" s="149" t="s">
        <v>269</v>
      </c>
      <c r="AC4581" s="149" t="s">
        <v>270</v>
      </c>
      <c r="AD4581" s="149" t="s">
        <v>19622</v>
      </c>
      <c r="AE4581" s="149" t="s">
        <v>271</v>
      </c>
      <c r="AF4581" s="149"/>
      <c r="AG4581" s="149" t="s">
        <v>1098</v>
      </c>
      <c r="AH4581" s="149" t="s">
        <v>273</v>
      </c>
      <c r="AI4581" s="158">
        <v>85</v>
      </c>
      <c r="AJ4581" s="149"/>
      <c r="AK4581" s="159" t="s">
        <v>274</v>
      </c>
      <c r="AL4581" s="159" t="s">
        <v>274</v>
      </c>
      <c r="AM4581" s="149" t="s">
        <v>274</v>
      </c>
      <c r="AN4581" s="160">
        <v>4</v>
      </c>
      <c r="AO4581" s="149"/>
      <c r="AP4581" s="149" t="s">
        <v>274</v>
      </c>
      <c r="AQ4581" s="149" t="s">
        <v>275</v>
      </c>
      <c r="AR4581" s="158">
        <v>1</v>
      </c>
      <c r="AS4581" s="149" t="s">
        <v>275</v>
      </c>
      <c r="AT4581" s="149" t="s">
        <v>276</v>
      </c>
      <c r="AU4581" s="161">
        <v>1</v>
      </c>
      <c r="AV4581" s="159">
        <v>111896.55</v>
      </c>
      <c r="AW4581" s="159">
        <v>4475.86</v>
      </c>
      <c r="AX4581" s="149" t="s">
        <v>274</v>
      </c>
      <c r="AY4581" s="159">
        <v>1193.54</v>
      </c>
      <c r="AZ4581" s="159">
        <v>1193.54</v>
      </c>
      <c r="BA4581" s="159">
        <v>4774.16</v>
      </c>
      <c r="BB4581" s="159">
        <v>94291.76</v>
      </c>
      <c r="BC4581" s="162" t="s">
        <v>274</v>
      </c>
      <c r="BD4581" s="162">
        <v>0</v>
      </c>
      <c r="BE4581" s="159">
        <v>17604.79</v>
      </c>
      <c r="BF4581" s="159">
        <v>17604.79</v>
      </c>
      <c r="BG4581" s="159">
        <v>111896.55</v>
      </c>
    </row>
    <row r="4582" ht="28.05" customHeight="1" spans="1:59">
      <c r="A4582" s="149"/>
      <c r="B4582" s="149"/>
      <c r="C4582" s="149"/>
      <c r="D4582" s="149" t="s">
        <v>19615</v>
      </c>
      <c r="E4582" s="340" t="s">
        <v>19627</v>
      </c>
      <c r="F4582" s="149" t="s">
        <v>19615</v>
      </c>
      <c r="G4582" s="149" t="s">
        <v>19628</v>
      </c>
      <c r="H4582" s="149" t="s">
        <v>19629</v>
      </c>
      <c r="I4582" s="149" t="s">
        <v>19630</v>
      </c>
      <c r="J4582" s="149" t="s">
        <v>19631</v>
      </c>
      <c r="K4582" s="149"/>
      <c r="L4582" s="149" t="s">
        <v>262</v>
      </c>
      <c r="M4582" s="149"/>
      <c r="N4582" s="149" t="s">
        <v>263</v>
      </c>
      <c r="O4582" s="149" t="s">
        <v>214</v>
      </c>
      <c r="P4582" s="149" t="s">
        <v>53</v>
      </c>
      <c r="Q4582" s="149"/>
      <c r="R4582" s="149" t="s">
        <v>19632</v>
      </c>
      <c r="S4582" s="149" t="s">
        <v>289</v>
      </c>
      <c r="T4582" s="149" t="s">
        <v>19633</v>
      </c>
      <c r="U4582" s="149" t="s">
        <v>267</v>
      </c>
      <c r="V4582" s="149"/>
      <c r="W4582" s="149"/>
      <c r="X4582" s="149" t="s">
        <v>310</v>
      </c>
      <c r="Y4582" s="149"/>
      <c r="Z4582" s="149"/>
      <c r="AA4582" s="149"/>
      <c r="AB4582" s="149" t="s">
        <v>269</v>
      </c>
      <c r="AC4582" s="149" t="s">
        <v>318</v>
      </c>
      <c r="AD4582" s="149" t="s">
        <v>19633</v>
      </c>
      <c r="AE4582" s="149" t="s">
        <v>271</v>
      </c>
      <c r="AF4582" s="149"/>
      <c r="AG4582" s="149" t="s">
        <v>1098</v>
      </c>
      <c r="AH4582" s="149" t="s">
        <v>273</v>
      </c>
      <c r="AI4582" s="158">
        <v>96</v>
      </c>
      <c r="AJ4582" s="149"/>
      <c r="AK4582" s="159" t="s">
        <v>274</v>
      </c>
      <c r="AL4582" s="159" t="s">
        <v>274</v>
      </c>
      <c r="AM4582" s="149" t="s">
        <v>274</v>
      </c>
      <c r="AN4582" s="160">
        <v>4</v>
      </c>
      <c r="AO4582" s="149"/>
      <c r="AP4582" s="149" t="s">
        <v>274</v>
      </c>
      <c r="AQ4582" s="149" t="s">
        <v>275</v>
      </c>
      <c r="AR4582" s="158">
        <v>1</v>
      </c>
      <c r="AS4582" s="149" t="s">
        <v>275</v>
      </c>
      <c r="AT4582" s="149" t="s">
        <v>276</v>
      </c>
      <c r="AU4582" s="161">
        <v>1</v>
      </c>
      <c r="AV4582" s="159">
        <v>273240.11</v>
      </c>
      <c r="AW4582" s="159">
        <v>10929.6</v>
      </c>
      <c r="AX4582" s="149" t="s">
        <v>274</v>
      </c>
      <c r="AY4582" s="162">
        <v>0</v>
      </c>
      <c r="AZ4582" s="162" t="s">
        <v>274</v>
      </c>
      <c r="BA4582" s="162">
        <v>0</v>
      </c>
      <c r="BB4582" s="159">
        <v>262310.51</v>
      </c>
      <c r="BC4582" s="162" t="s">
        <v>274</v>
      </c>
      <c r="BD4582" s="162">
        <v>0</v>
      </c>
      <c r="BE4582" s="159">
        <v>10929.6</v>
      </c>
      <c r="BF4582" s="159">
        <v>10929.6</v>
      </c>
      <c r="BG4582" s="159">
        <v>273240.11</v>
      </c>
    </row>
    <row r="4583" ht="28.05" customHeight="1" spans="1:59">
      <c r="A4583" s="149"/>
      <c r="B4583" s="149"/>
      <c r="C4583" s="149"/>
      <c r="D4583" s="149" t="s">
        <v>19615</v>
      </c>
      <c r="E4583" s="340" t="s">
        <v>19634</v>
      </c>
      <c r="F4583" s="149" t="s">
        <v>19615</v>
      </c>
      <c r="G4583" s="149" t="s">
        <v>19635</v>
      </c>
      <c r="H4583" s="149" t="s">
        <v>19636</v>
      </c>
      <c r="I4583" s="149" t="s">
        <v>19637</v>
      </c>
      <c r="J4583" s="149" t="s">
        <v>19638</v>
      </c>
      <c r="K4583" s="149"/>
      <c r="L4583" s="149" t="s">
        <v>262</v>
      </c>
      <c r="M4583" s="149"/>
      <c r="N4583" s="149" t="s">
        <v>263</v>
      </c>
      <c r="O4583" s="149" t="s">
        <v>214</v>
      </c>
      <c r="P4583" s="149" t="s">
        <v>53</v>
      </c>
      <c r="Q4583" s="149"/>
      <c r="R4583" s="149" t="s">
        <v>19632</v>
      </c>
      <c r="S4583" s="149" t="s">
        <v>289</v>
      </c>
      <c r="T4583" s="149" t="s">
        <v>70</v>
      </c>
      <c r="U4583" s="149" t="s">
        <v>267</v>
      </c>
      <c r="V4583" s="149"/>
      <c r="W4583" s="149"/>
      <c r="X4583" s="149" t="s">
        <v>310</v>
      </c>
      <c r="Y4583" s="149"/>
      <c r="Z4583" s="149"/>
      <c r="AA4583" s="149"/>
      <c r="AB4583" s="149" t="s">
        <v>269</v>
      </c>
      <c r="AC4583" s="149" t="s">
        <v>318</v>
      </c>
      <c r="AD4583" s="149" t="s">
        <v>70</v>
      </c>
      <c r="AE4583" s="149" t="s">
        <v>271</v>
      </c>
      <c r="AF4583" s="149"/>
      <c r="AG4583" s="149" t="s">
        <v>1098</v>
      </c>
      <c r="AH4583" s="149" t="s">
        <v>273</v>
      </c>
      <c r="AI4583" s="158">
        <v>96</v>
      </c>
      <c r="AJ4583" s="149"/>
      <c r="AK4583" s="159" t="s">
        <v>274</v>
      </c>
      <c r="AL4583" s="159" t="s">
        <v>274</v>
      </c>
      <c r="AM4583" s="149" t="s">
        <v>274</v>
      </c>
      <c r="AN4583" s="160">
        <v>4</v>
      </c>
      <c r="AO4583" s="149"/>
      <c r="AP4583" s="149" t="s">
        <v>274</v>
      </c>
      <c r="AQ4583" s="149" t="s">
        <v>275</v>
      </c>
      <c r="AR4583" s="158">
        <v>1</v>
      </c>
      <c r="AS4583" s="149" t="s">
        <v>275</v>
      </c>
      <c r="AT4583" s="149" t="s">
        <v>276</v>
      </c>
      <c r="AU4583" s="161">
        <v>1</v>
      </c>
      <c r="AV4583" s="159">
        <v>381350.43</v>
      </c>
      <c r="AW4583" s="159">
        <v>15254.02</v>
      </c>
      <c r="AX4583" s="149" t="s">
        <v>274</v>
      </c>
      <c r="AY4583" s="162">
        <v>0</v>
      </c>
      <c r="AZ4583" s="162" t="s">
        <v>274</v>
      </c>
      <c r="BA4583" s="162">
        <v>0</v>
      </c>
      <c r="BB4583" s="159">
        <v>366096.41</v>
      </c>
      <c r="BC4583" s="162" t="s">
        <v>274</v>
      </c>
      <c r="BD4583" s="162">
        <v>0</v>
      </c>
      <c r="BE4583" s="159">
        <v>15254.02</v>
      </c>
      <c r="BF4583" s="159">
        <v>15254.02</v>
      </c>
      <c r="BG4583" s="159">
        <v>381350.43</v>
      </c>
    </row>
    <row r="4584" ht="28.05" customHeight="1" spans="1:59">
      <c r="A4584" s="149"/>
      <c r="B4584" s="149"/>
      <c r="C4584" s="149"/>
      <c r="D4584" s="149" t="s">
        <v>19615</v>
      </c>
      <c r="E4584" s="340" t="s">
        <v>19639</v>
      </c>
      <c r="F4584" s="149" t="s">
        <v>19615</v>
      </c>
      <c r="G4584" s="149" t="s">
        <v>19640</v>
      </c>
      <c r="H4584" s="149" t="s">
        <v>19641</v>
      </c>
      <c r="I4584" s="149" t="s">
        <v>19642</v>
      </c>
      <c r="J4584" s="149" t="s">
        <v>19643</v>
      </c>
      <c r="K4584" s="149"/>
      <c r="L4584" s="149" t="s">
        <v>262</v>
      </c>
      <c r="M4584" s="149"/>
      <c r="N4584" s="149" t="s">
        <v>263</v>
      </c>
      <c r="O4584" s="149" t="s">
        <v>214</v>
      </c>
      <c r="P4584" s="149" t="s">
        <v>53</v>
      </c>
      <c r="Q4584" s="149"/>
      <c r="R4584" s="149" t="s">
        <v>19644</v>
      </c>
      <c r="S4584" s="149" t="s">
        <v>289</v>
      </c>
      <c r="T4584" s="149" t="s">
        <v>19645</v>
      </c>
      <c r="U4584" s="149" t="s">
        <v>267</v>
      </c>
      <c r="V4584" s="149"/>
      <c r="W4584" s="149"/>
      <c r="X4584" s="149" t="s">
        <v>310</v>
      </c>
      <c r="Y4584" s="149"/>
      <c r="Z4584" s="149"/>
      <c r="AA4584" s="149"/>
      <c r="AB4584" s="149" t="s">
        <v>269</v>
      </c>
      <c r="AC4584" s="149" t="s">
        <v>318</v>
      </c>
      <c r="AD4584" s="149" t="s">
        <v>19645</v>
      </c>
      <c r="AE4584" s="149" t="s">
        <v>271</v>
      </c>
      <c r="AF4584" s="149"/>
      <c r="AG4584" s="149" t="s">
        <v>1098</v>
      </c>
      <c r="AH4584" s="149" t="s">
        <v>273</v>
      </c>
      <c r="AI4584" s="158">
        <v>96</v>
      </c>
      <c r="AJ4584" s="149"/>
      <c r="AK4584" s="159" t="s">
        <v>274</v>
      </c>
      <c r="AL4584" s="159" t="s">
        <v>274</v>
      </c>
      <c r="AM4584" s="149" t="s">
        <v>274</v>
      </c>
      <c r="AN4584" s="160">
        <v>4</v>
      </c>
      <c r="AO4584" s="149"/>
      <c r="AP4584" s="149" t="s">
        <v>274</v>
      </c>
      <c r="AQ4584" s="149" t="s">
        <v>275</v>
      </c>
      <c r="AR4584" s="158">
        <v>1</v>
      </c>
      <c r="AS4584" s="149" t="s">
        <v>275</v>
      </c>
      <c r="AT4584" s="149" t="s">
        <v>276</v>
      </c>
      <c r="AU4584" s="161">
        <v>1</v>
      </c>
      <c r="AV4584" s="159">
        <v>118930.36</v>
      </c>
      <c r="AW4584" s="159">
        <v>4757.21</v>
      </c>
      <c r="AX4584" s="149" t="s">
        <v>274</v>
      </c>
      <c r="AY4584" s="149"/>
      <c r="AZ4584" s="162" t="s">
        <v>274</v>
      </c>
      <c r="BA4584" s="162">
        <v>0</v>
      </c>
      <c r="BB4584" s="159">
        <v>114173.15</v>
      </c>
      <c r="BC4584" s="162" t="s">
        <v>274</v>
      </c>
      <c r="BD4584" s="162">
        <v>0</v>
      </c>
      <c r="BE4584" s="159">
        <v>4757.21</v>
      </c>
      <c r="BF4584" s="159">
        <v>4757.21</v>
      </c>
      <c r="BG4584" s="159">
        <v>118930.36</v>
      </c>
    </row>
    <row r="4585" ht="28.05" customHeight="1" spans="1:59">
      <c r="A4585" s="149"/>
      <c r="B4585" s="149"/>
      <c r="C4585" s="149"/>
      <c r="D4585" s="149" t="s">
        <v>19615</v>
      </c>
      <c r="E4585" s="340" t="s">
        <v>19646</v>
      </c>
      <c r="F4585" s="149" t="s">
        <v>19615</v>
      </c>
      <c r="G4585" s="149" t="s">
        <v>19647</v>
      </c>
      <c r="H4585" s="149" t="s">
        <v>19648</v>
      </c>
      <c r="I4585" s="149" t="s">
        <v>19649</v>
      </c>
      <c r="J4585" s="149" t="s">
        <v>19650</v>
      </c>
      <c r="K4585" s="149"/>
      <c r="L4585" s="149" t="s">
        <v>262</v>
      </c>
      <c r="M4585" s="149"/>
      <c r="N4585" s="149" t="s">
        <v>263</v>
      </c>
      <c r="O4585" s="149" t="s">
        <v>214</v>
      </c>
      <c r="P4585" s="149" t="s">
        <v>53</v>
      </c>
      <c r="Q4585" s="149"/>
      <c r="R4585" s="149" t="s">
        <v>19632</v>
      </c>
      <c r="S4585" s="149" t="s">
        <v>289</v>
      </c>
      <c r="T4585" s="149" t="s">
        <v>55</v>
      </c>
      <c r="U4585" s="149" t="s">
        <v>267</v>
      </c>
      <c r="V4585" s="149"/>
      <c r="W4585" s="149"/>
      <c r="X4585" s="149" t="s">
        <v>310</v>
      </c>
      <c r="Y4585" s="149"/>
      <c r="Z4585" s="149"/>
      <c r="AA4585" s="149"/>
      <c r="AB4585" s="149" t="s">
        <v>269</v>
      </c>
      <c r="AC4585" s="149" t="s">
        <v>318</v>
      </c>
      <c r="AD4585" s="149" t="s">
        <v>55</v>
      </c>
      <c r="AE4585" s="149" t="s">
        <v>271</v>
      </c>
      <c r="AF4585" s="149"/>
      <c r="AG4585" s="149" t="s">
        <v>1098</v>
      </c>
      <c r="AH4585" s="149" t="s">
        <v>273</v>
      </c>
      <c r="AI4585" s="158">
        <v>96</v>
      </c>
      <c r="AJ4585" s="149"/>
      <c r="AK4585" s="159" t="s">
        <v>274</v>
      </c>
      <c r="AL4585" s="159" t="s">
        <v>274</v>
      </c>
      <c r="AM4585" s="149" t="s">
        <v>274</v>
      </c>
      <c r="AN4585" s="160">
        <v>4</v>
      </c>
      <c r="AO4585" s="149"/>
      <c r="AP4585" s="149" t="s">
        <v>274</v>
      </c>
      <c r="AQ4585" s="149" t="s">
        <v>275</v>
      </c>
      <c r="AR4585" s="158">
        <v>1</v>
      </c>
      <c r="AS4585" s="149" t="s">
        <v>275</v>
      </c>
      <c r="AT4585" s="149" t="s">
        <v>276</v>
      </c>
      <c r="AU4585" s="161">
        <v>1</v>
      </c>
      <c r="AV4585" s="159">
        <v>189844.4</v>
      </c>
      <c r="AW4585" s="159">
        <v>7593.78</v>
      </c>
      <c r="AX4585" s="149" t="s">
        <v>274</v>
      </c>
      <c r="AY4585" s="162">
        <v>0</v>
      </c>
      <c r="AZ4585" s="162" t="s">
        <v>274</v>
      </c>
      <c r="BA4585" s="162">
        <v>0</v>
      </c>
      <c r="BB4585" s="159">
        <v>182250.62</v>
      </c>
      <c r="BC4585" s="162" t="s">
        <v>274</v>
      </c>
      <c r="BD4585" s="162">
        <v>0</v>
      </c>
      <c r="BE4585" s="159">
        <v>7593.78</v>
      </c>
      <c r="BF4585" s="159">
        <v>7593.78</v>
      </c>
      <c r="BG4585" s="159">
        <v>189844.4</v>
      </c>
    </row>
    <row r="4586" ht="28.05" customHeight="1" spans="1:59">
      <c r="A4586" s="149"/>
      <c r="B4586" s="149"/>
      <c r="C4586" s="149"/>
      <c r="D4586" s="149" t="s">
        <v>19615</v>
      </c>
      <c r="E4586" s="340" t="s">
        <v>19651</v>
      </c>
      <c r="F4586" s="149" t="s">
        <v>19615</v>
      </c>
      <c r="G4586" s="149" t="s">
        <v>19652</v>
      </c>
      <c r="H4586" s="149" t="s">
        <v>19653</v>
      </c>
      <c r="I4586" s="149" t="s">
        <v>19649</v>
      </c>
      <c r="J4586" s="149" t="s">
        <v>19654</v>
      </c>
      <c r="K4586" s="149"/>
      <c r="L4586" s="149" t="s">
        <v>262</v>
      </c>
      <c r="M4586" s="149"/>
      <c r="N4586" s="149" t="s">
        <v>263</v>
      </c>
      <c r="O4586" s="149" t="s">
        <v>214</v>
      </c>
      <c r="P4586" s="149" t="s">
        <v>53</v>
      </c>
      <c r="Q4586" s="149"/>
      <c r="R4586" s="149" t="s">
        <v>19632</v>
      </c>
      <c r="S4586" s="149" t="s">
        <v>289</v>
      </c>
      <c r="T4586" s="149" t="s">
        <v>55</v>
      </c>
      <c r="U4586" s="149" t="s">
        <v>267</v>
      </c>
      <c r="V4586" s="149"/>
      <c r="W4586" s="149"/>
      <c r="X4586" s="149" t="s">
        <v>310</v>
      </c>
      <c r="Y4586" s="149"/>
      <c r="Z4586" s="149"/>
      <c r="AA4586" s="149"/>
      <c r="AB4586" s="149" t="s">
        <v>269</v>
      </c>
      <c r="AC4586" s="149" t="s">
        <v>318</v>
      </c>
      <c r="AD4586" s="149" t="s">
        <v>55</v>
      </c>
      <c r="AE4586" s="149" t="s">
        <v>271</v>
      </c>
      <c r="AF4586" s="149"/>
      <c r="AG4586" s="149" t="s">
        <v>1098</v>
      </c>
      <c r="AH4586" s="149" t="s">
        <v>273</v>
      </c>
      <c r="AI4586" s="158">
        <v>96</v>
      </c>
      <c r="AJ4586" s="149"/>
      <c r="AK4586" s="159" t="s">
        <v>274</v>
      </c>
      <c r="AL4586" s="159" t="s">
        <v>274</v>
      </c>
      <c r="AM4586" s="149" t="s">
        <v>274</v>
      </c>
      <c r="AN4586" s="160">
        <v>4</v>
      </c>
      <c r="AO4586" s="149"/>
      <c r="AP4586" s="149" t="s">
        <v>274</v>
      </c>
      <c r="AQ4586" s="149" t="s">
        <v>275</v>
      </c>
      <c r="AR4586" s="158">
        <v>1</v>
      </c>
      <c r="AS4586" s="149" t="s">
        <v>275</v>
      </c>
      <c r="AT4586" s="149" t="s">
        <v>276</v>
      </c>
      <c r="AU4586" s="161">
        <v>1</v>
      </c>
      <c r="AV4586" s="159">
        <v>189844.4</v>
      </c>
      <c r="AW4586" s="159">
        <v>7593.78</v>
      </c>
      <c r="AX4586" s="149" t="s">
        <v>274</v>
      </c>
      <c r="AY4586" s="162">
        <v>0</v>
      </c>
      <c r="AZ4586" s="162" t="s">
        <v>274</v>
      </c>
      <c r="BA4586" s="162">
        <v>0</v>
      </c>
      <c r="BB4586" s="159">
        <v>182250.62</v>
      </c>
      <c r="BC4586" s="162" t="s">
        <v>274</v>
      </c>
      <c r="BD4586" s="162">
        <v>0</v>
      </c>
      <c r="BE4586" s="159">
        <v>7593.78</v>
      </c>
      <c r="BF4586" s="159">
        <v>7593.78</v>
      </c>
      <c r="BG4586" s="159">
        <v>189844.4</v>
      </c>
    </row>
    <row r="4587" ht="28.05" customHeight="1" spans="1:59">
      <c r="A4587" s="149"/>
      <c r="B4587" s="149"/>
      <c r="C4587" s="149"/>
      <c r="D4587" s="149" t="s">
        <v>19615</v>
      </c>
      <c r="E4587" s="340" t="s">
        <v>19655</v>
      </c>
      <c r="F4587" s="149" t="s">
        <v>19615</v>
      </c>
      <c r="G4587" s="149" t="s">
        <v>19656</v>
      </c>
      <c r="H4587" s="149" t="s">
        <v>19657</v>
      </c>
      <c r="I4587" s="149" t="s">
        <v>19658</v>
      </c>
      <c r="J4587" s="149" t="s">
        <v>19659</v>
      </c>
      <c r="K4587" s="149"/>
      <c r="L4587" s="149" t="s">
        <v>262</v>
      </c>
      <c r="M4587" s="149"/>
      <c r="N4587" s="149" t="s">
        <v>263</v>
      </c>
      <c r="O4587" s="149" t="s">
        <v>214</v>
      </c>
      <c r="P4587" s="149" t="s">
        <v>53</v>
      </c>
      <c r="Q4587" s="149"/>
      <c r="R4587" s="149" t="s">
        <v>19621</v>
      </c>
      <c r="S4587" s="149" t="s">
        <v>289</v>
      </c>
      <c r="T4587" s="149" t="s">
        <v>19660</v>
      </c>
      <c r="U4587" s="149" t="s">
        <v>267</v>
      </c>
      <c r="V4587" s="149"/>
      <c r="W4587" s="149"/>
      <c r="X4587" s="149" t="s">
        <v>310</v>
      </c>
      <c r="Y4587" s="149"/>
      <c r="Z4587" s="149"/>
      <c r="AA4587" s="149"/>
      <c r="AB4587" s="149" t="s">
        <v>269</v>
      </c>
      <c r="AC4587" s="149" t="s">
        <v>318</v>
      </c>
      <c r="AD4587" s="149" t="s">
        <v>19660</v>
      </c>
      <c r="AE4587" s="149" t="s">
        <v>271</v>
      </c>
      <c r="AF4587" s="149"/>
      <c r="AG4587" s="149" t="s">
        <v>1098</v>
      </c>
      <c r="AH4587" s="149" t="s">
        <v>273</v>
      </c>
      <c r="AI4587" s="158">
        <v>96</v>
      </c>
      <c r="AJ4587" s="149"/>
      <c r="AK4587" s="159" t="s">
        <v>274</v>
      </c>
      <c r="AL4587" s="159" t="s">
        <v>274</v>
      </c>
      <c r="AM4587" s="149" t="s">
        <v>274</v>
      </c>
      <c r="AN4587" s="160">
        <v>4</v>
      </c>
      <c r="AO4587" s="149"/>
      <c r="AP4587" s="149" t="s">
        <v>274</v>
      </c>
      <c r="AQ4587" s="149" t="s">
        <v>275</v>
      </c>
      <c r="AR4587" s="158">
        <v>1</v>
      </c>
      <c r="AS4587" s="149" t="s">
        <v>275</v>
      </c>
      <c r="AT4587" s="149" t="s">
        <v>276</v>
      </c>
      <c r="AU4587" s="161">
        <v>1</v>
      </c>
      <c r="AV4587" s="159">
        <v>111990.17</v>
      </c>
      <c r="AW4587" s="159">
        <v>4479.61</v>
      </c>
      <c r="AX4587" s="149" t="s">
        <v>274</v>
      </c>
      <c r="AY4587" s="162">
        <v>0</v>
      </c>
      <c r="AZ4587" s="162" t="s">
        <v>274</v>
      </c>
      <c r="BA4587" s="159">
        <v>2239.96</v>
      </c>
      <c r="BB4587" s="159">
        <v>107510.56</v>
      </c>
      <c r="BC4587" s="162" t="s">
        <v>274</v>
      </c>
      <c r="BD4587" s="162">
        <v>0</v>
      </c>
      <c r="BE4587" s="159">
        <v>4479.61</v>
      </c>
      <c r="BF4587" s="159">
        <v>4479.61</v>
      </c>
      <c r="BG4587" s="159">
        <v>111990.17</v>
      </c>
    </row>
    <row r="4588" ht="28.05" customHeight="1" spans="1:59">
      <c r="A4588" s="149"/>
      <c r="B4588" s="149"/>
      <c r="C4588" s="149"/>
      <c r="D4588" s="149" t="s">
        <v>19615</v>
      </c>
      <c r="E4588" s="340" t="s">
        <v>19661</v>
      </c>
      <c r="F4588" s="149" t="s">
        <v>19615</v>
      </c>
      <c r="G4588" s="149" t="s">
        <v>19662</v>
      </c>
      <c r="H4588" s="149" t="s">
        <v>19663</v>
      </c>
      <c r="I4588" s="149" t="s">
        <v>19664</v>
      </c>
      <c r="J4588" s="149" t="s">
        <v>19665</v>
      </c>
      <c r="K4588" s="149"/>
      <c r="L4588" s="149" t="s">
        <v>262</v>
      </c>
      <c r="M4588" s="149"/>
      <c r="N4588" s="149" t="s">
        <v>263</v>
      </c>
      <c r="O4588" s="149" t="s">
        <v>214</v>
      </c>
      <c r="P4588" s="149" t="s">
        <v>53</v>
      </c>
      <c r="Q4588" s="149"/>
      <c r="R4588" s="149" t="s">
        <v>19632</v>
      </c>
      <c r="S4588" s="149" t="s">
        <v>19666</v>
      </c>
      <c r="T4588" s="149" t="s">
        <v>16297</v>
      </c>
      <c r="U4588" s="149" t="s">
        <v>267</v>
      </c>
      <c r="V4588" s="149"/>
      <c r="W4588" s="149"/>
      <c r="X4588" s="149" t="s">
        <v>310</v>
      </c>
      <c r="Y4588" s="149"/>
      <c r="Z4588" s="149"/>
      <c r="AA4588" s="149"/>
      <c r="AB4588" s="149" t="s">
        <v>269</v>
      </c>
      <c r="AC4588" s="149" t="s">
        <v>270</v>
      </c>
      <c r="AD4588" s="149" t="s">
        <v>16297</v>
      </c>
      <c r="AE4588" s="149" t="s">
        <v>271</v>
      </c>
      <c r="AF4588" s="149"/>
      <c r="AG4588" s="149" t="s">
        <v>1098</v>
      </c>
      <c r="AH4588" s="149" t="s">
        <v>273</v>
      </c>
      <c r="AI4588" s="158">
        <v>67</v>
      </c>
      <c r="AJ4588" s="149"/>
      <c r="AK4588" s="159" t="s">
        <v>274</v>
      </c>
      <c r="AL4588" s="159" t="s">
        <v>274</v>
      </c>
      <c r="AM4588" s="149" t="s">
        <v>274</v>
      </c>
      <c r="AN4588" s="160">
        <v>4</v>
      </c>
      <c r="AO4588" s="149"/>
      <c r="AP4588" s="149" t="s">
        <v>274</v>
      </c>
      <c r="AQ4588" s="149" t="s">
        <v>275</v>
      </c>
      <c r="AR4588" s="158">
        <v>1</v>
      </c>
      <c r="AS4588" s="149" t="s">
        <v>275</v>
      </c>
      <c r="AT4588" s="149" t="s">
        <v>276</v>
      </c>
      <c r="AU4588" s="161">
        <v>1</v>
      </c>
      <c r="AV4588" s="159">
        <v>332644.96</v>
      </c>
      <c r="AW4588" s="159">
        <v>13305.8</v>
      </c>
      <c r="AX4588" s="149" t="s">
        <v>274</v>
      </c>
      <c r="AY4588" s="159">
        <v>3427.25</v>
      </c>
      <c r="AZ4588" s="159">
        <v>3427.25</v>
      </c>
      <c r="BA4588" s="159">
        <v>13709</v>
      </c>
      <c r="BB4588" s="159">
        <v>219948.9</v>
      </c>
      <c r="BC4588" s="162" t="s">
        <v>274</v>
      </c>
      <c r="BD4588" s="162">
        <v>0</v>
      </c>
      <c r="BE4588" s="159">
        <v>112696.06</v>
      </c>
      <c r="BF4588" s="159">
        <v>112696.06</v>
      </c>
      <c r="BG4588" s="159">
        <v>332644.96</v>
      </c>
    </row>
    <row r="4589" ht="28.05" customHeight="1" spans="1:59">
      <c r="A4589" s="149"/>
      <c r="B4589" s="149"/>
      <c r="C4589" s="149"/>
      <c r="D4589" s="149" t="s">
        <v>19615</v>
      </c>
      <c r="E4589" s="340" t="s">
        <v>19667</v>
      </c>
      <c r="F4589" s="149" t="s">
        <v>19615</v>
      </c>
      <c r="G4589" s="149" t="s">
        <v>19668</v>
      </c>
      <c r="H4589" s="149" t="s">
        <v>19669</v>
      </c>
      <c r="I4589" s="149" t="s">
        <v>19670</v>
      </c>
      <c r="J4589" s="149" t="s">
        <v>19671</v>
      </c>
      <c r="K4589" s="149"/>
      <c r="L4589" s="149" t="s">
        <v>262</v>
      </c>
      <c r="M4589" s="149"/>
      <c r="N4589" s="149" t="s">
        <v>263</v>
      </c>
      <c r="O4589" s="149" t="s">
        <v>214</v>
      </c>
      <c r="P4589" s="149" t="s">
        <v>53</v>
      </c>
      <c r="Q4589" s="149"/>
      <c r="R4589" s="149" t="s">
        <v>19621</v>
      </c>
      <c r="S4589" s="149" t="s">
        <v>289</v>
      </c>
      <c r="T4589" s="149" t="s">
        <v>19672</v>
      </c>
      <c r="U4589" s="149" t="s">
        <v>267</v>
      </c>
      <c r="V4589" s="149"/>
      <c r="W4589" s="149"/>
      <c r="X4589" s="149" t="s">
        <v>310</v>
      </c>
      <c r="Y4589" s="149"/>
      <c r="Z4589" s="149"/>
      <c r="AA4589" s="149"/>
      <c r="AB4589" s="149" t="s">
        <v>269</v>
      </c>
      <c r="AC4589" s="149" t="s">
        <v>270</v>
      </c>
      <c r="AD4589" s="149" t="s">
        <v>19672</v>
      </c>
      <c r="AE4589" s="149" t="s">
        <v>271</v>
      </c>
      <c r="AF4589" s="149"/>
      <c r="AG4589" s="149" t="s">
        <v>1098</v>
      </c>
      <c r="AH4589" s="149" t="s">
        <v>273</v>
      </c>
      <c r="AI4589" s="158">
        <v>63</v>
      </c>
      <c r="AJ4589" s="149"/>
      <c r="AK4589" s="159" t="s">
        <v>274</v>
      </c>
      <c r="AL4589" s="159" t="s">
        <v>274</v>
      </c>
      <c r="AM4589" s="149" t="s">
        <v>274</v>
      </c>
      <c r="AN4589" s="160">
        <v>4</v>
      </c>
      <c r="AO4589" s="149"/>
      <c r="AP4589" s="149" t="s">
        <v>274</v>
      </c>
      <c r="AQ4589" s="149" t="s">
        <v>275</v>
      </c>
      <c r="AR4589" s="158">
        <v>1</v>
      </c>
      <c r="AS4589" s="149" t="s">
        <v>275</v>
      </c>
      <c r="AT4589" s="149" t="s">
        <v>276</v>
      </c>
      <c r="AU4589" s="161">
        <v>1</v>
      </c>
      <c r="AV4589" s="159">
        <v>170972.09</v>
      </c>
      <c r="AW4589" s="159">
        <v>6838.88</v>
      </c>
      <c r="AX4589" s="149" t="s">
        <v>274</v>
      </c>
      <c r="AY4589" s="159">
        <v>1755.93</v>
      </c>
      <c r="AZ4589" s="159">
        <v>1755.93</v>
      </c>
      <c r="BA4589" s="159">
        <v>7023.72</v>
      </c>
      <c r="BB4589" s="159">
        <v>106187.48</v>
      </c>
      <c r="BC4589" s="162" t="s">
        <v>274</v>
      </c>
      <c r="BD4589" s="162">
        <v>0</v>
      </c>
      <c r="BE4589" s="159">
        <v>64784.61</v>
      </c>
      <c r="BF4589" s="159">
        <v>64784.61</v>
      </c>
      <c r="BG4589" s="159">
        <v>170972.09</v>
      </c>
    </row>
    <row r="4590" ht="28.05" customHeight="1" spans="1:59">
      <c r="A4590" s="149"/>
      <c r="B4590" s="149"/>
      <c r="C4590" s="149"/>
      <c r="D4590" s="149" t="s">
        <v>19615</v>
      </c>
      <c r="E4590" s="340" t="s">
        <v>19673</v>
      </c>
      <c r="F4590" s="149" t="s">
        <v>19615</v>
      </c>
      <c r="G4590" s="149" t="s">
        <v>19674</v>
      </c>
      <c r="H4590" s="149" t="s">
        <v>19675</v>
      </c>
      <c r="I4590" s="149" t="s">
        <v>19676</v>
      </c>
      <c r="J4590" s="149" t="s">
        <v>19677</v>
      </c>
      <c r="K4590" s="149"/>
      <c r="L4590" s="149" t="s">
        <v>262</v>
      </c>
      <c r="M4590" s="149"/>
      <c r="N4590" s="149" t="s">
        <v>263</v>
      </c>
      <c r="O4590" s="149" t="s">
        <v>214</v>
      </c>
      <c r="P4590" s="149" t="s">
        <v>53</v>
      </c>
      <c r="Q4590" s="149"/>
      <c r="R4590" s="149" t="s">
        <v>19632</v>
      </c>
      <c r="S4590" s="149" t="s">
        <v>289</v>
      </c>
      <c r="T4590" s="149" t="s">
        <v>19678</v>
      </c>
      <c r="U4590" s="149" t="s">
        <v>267</v>
      </c>
      <c r="V4590" s="149"/>
      <c r="W4590" s="149"/>
      <c r="X4590" s="149" t="s">
        <v>310</v>
      </c>
      <c r="Y4590" s="149"/>
      <c r="Z4590" s="149"/>
      <c r="AA4590" s="149"/>
      <c r="AB4590" s="149" t="s">
        <v>269</v>
      </c>
      <c r="AC4590" s="149" t="s">
        <v>318</v>
      </c>
      <c r="AD4590" s="149" t="s">
        <v>19678</v>
      </c>
      <c r="AE4590" s="149" t="s">
        <v>271</v>
      </c>
      <c r="AF4590" s="149"/>
      <c r="AG4590" s="149" t="s">
        <v>54</v>
      </c>
      <c r="AH4590" s="149" t="s">
        <v>273</v>
      </c>
      <c r="AI4590" s="158">
        <v>12</v>
      </c>
      <c r="AJ4590" s="149"/>
      <c r="AK4590" s="159" t="s">
        <v>274</v>
      </c>
      <c r="AL4590" s="159" t="s">
        <v>274</v>
      </c>
      <c r="AM4590" s="149" t="s">
        <v>274</v>
      </c>
      <c r="AN4590" s="160">
        <v>4</v>
      </c>
      <c r="AO4590" s="149"/>
      <c r="AP4590" s="149" t="s">
        <v>274</v>
      </c>
      <c r="AQ4590" s="149" t="s">
        <v>275</v>
      </c>
      <c r="AR4590" s="158">
        <v>1</v>
      </c>
      <c r="AS4590" s="149" t="s">
        <v>275</v>
      </c>
      <c r="AT4590" s="149" t="s">
        <v>276</v>
      </c>
      <c r="AU4590" s="161">
        <v>1</v>
      </c>
      <c r="AV4590" s="159">
        <v>10395</v>
      </c>
      <c r="AW4590" s="159">
        <v>415.8</v>
      </c>
      <c r="AX4590" s="149" t="s">
        <v>274</v>
      </c>
      <c r="AY4590" s="162">
        <v>0</v>
      </c>
      <c r="AZ4590" s="162" t="s">
        <v>274</v>
      </c>
      <c r="BA4590" s="162">
        <v>0</v>
      </c>
      <c r="BB4590" s="159">
        <v>9979.2</v>
      </c>
      <c r="BC4590" s="162" t="s">
        <v>274</v>
      </c>
      <c r="BD4590" s="162">
        <v>0</v>
      </c>
      <c r="BE4590" s="159">
        <v>415.8</v>
      </c>
      <c r="BF4590" s="159">
        <v>415.8</v>
      </c>
      <c r="BG4590" s="159">
        <v>10395</v>
      </c>
    </row>
    <row r="4591" ht="28.05" customHeight="1" spans="1:59">
      <c r="A4591" s="149"/>
      <c r="B4591" s="149"/>
      <c r="C4591" s="149"/>
      <c r="D4591" s="149"/>
      <c r="E4591" s="149"/>
      <c r="F4591" s="149"/>
      <c r="G4591" s="149"/>
      <c r="H4591" s="149"/>
      <c r="I4591" s="149"/>
      <c r="J4591" s="149"/>
      <c r="K4591" s="149"/>
      <c r="L4591" s="149"/>
      <c r="M4591" s="149"/>
      <c r="N4591" s="149"/>
      <c r="O4591" s="149"/>
      <c r="P4591" s="149"/>
      <c r="Q4591" s="149"/>
      <c r="R4591" s="149"/>
      <c r="S4591" s="149"/>
      <c r="T4591" s="149"/>
      <c r="U4591" s="149"/>
      <c r="V4591" s="149"/>
      <c r="W4591" s="149"/>
      <c r="X4591" s="149"/>
      <c r="Y4591" s="149"/>
      <c r="Z4591" s="149"/>
      <c r="AA4591" s="149"/>
      <c r="AB4591" s="149"/>
      <c r="AC4591" s="149"/>
      <c r="AD4591" s="149"/>
      <c r="AE4591" s="149"/>
      <c r="AF4591" s="149"/>
      <c r="AG4591" s="149"/>
      <c r="AH4591" s="149"/>
      <c r="AI4591" s="149"/>
      <c r="AJ4591" s="149"/>
      <c r="AK4591" s="149"/>
      <c r="AL4591" s="149"/>
      <c r="AM4591" s="149"/>
      <c r="AN4591" s="149"/>
      <c r="AO4591" s="149"/>
      <c r="AP4591" s="149"/>
      <c r="AQ4591" s="149"/>
      <c r="AR4591" s="158">
        <v>4578</v>
      </c>
      <c r="AS4591" s="149"/>
      <c r="AT4591" s="149"/>
      <c r="AU4591" s="149"/>
      <c r="AV4591" s="159">
        <v>369332296.12</v>
      </c>
      <c r="AW4591" s="159">
        <v>14653725.28</v>
      </c>
      <c r="AX4591" s="159">
        <v>139158.67</v>
      </c>
      <c r="AY4591" s="159">
        <v>1999878.36</v>
      </c>
      <c r="AZ4591" s="159">
        <v>1999878.36</v>
      </c>
      <c r="BA4591" s="159">
        <v>8203506.93</v>
      </c>
      <c r="BB4591" s="159">
        <v>170055840.77</v>
      </c>
      <c r="BC4591" s="159">
        <v>81164.25</v>
      </c>
      <c r="BD4591" s="159">
        <v>1339800.09</v>
      </c>
      <c r="BE4591" s="159">
        <v>199276455.35</v>
      </c>
      <c r="BF4591" s="159">
        <v>197936655.26</v>
      </c>
      <c r="BG4591" s="159">
        <v>369630586.72</v>
      </c>
    </row>
    <row r="4592" ht="28.05" customHeight="1" spans="1:59">
      <c r="A4592" s="149"/>
      <c r="B4592" s="149" t="s">
        <v>19679</v>
      </c>
      <c r="C4592" s="149"/>
      <c r="D4592" s="149"/>
      <c r="E4592" s="149"/>
      <c r="F4592" s="149"/>
      <c r="G4592" s="149"/>
      <c r="H4592" s="149"/>
      <c r="I4592" s="149"/>
      <c r="J4592" s="149"/>
      <c r="K4592" s="149"/>
      <c r="L4592" s="149"/>
      <c r="M4592" s="149"/>
      <c r="N4592" s="149"/>
      <c r="O4592" s="149"/>
      <c r="P4592" s="149"/>
      <c r="Q4592" s="149"/>
      <c r="R4592" s="149"/>
      <c r="S4592" s="149"/>
      <c r="T4592" s="149"/>
      <c r="U4592" s="149"/>
      <c r="V4592" s="149"/>
      <c r="W4592" s="149"/>
      <c r="X4592" s="149"/>
      <c r="Y4592" s="149"/>
      <c r="Z4592" s="149"/>
      <c r="AA4592" s="149"/>
      <c r="AB4592" s="149"/>
      <c r="AC4592" s="149"/>
      <c r="AD4592" s="149"/>
      <c r="AE4592" s="149"/>
      <c r="AF4592" s="149"/>
      <c r="AG4592" s="149"/>
      <c r="AH4592" s="149"/>
      <c r="AI4592" s="149"/>
      <c r="AJ4592" s="149"/>
      <c r="AK4592" s="149"/>
      <c r="AL4592" s="149"/>
      <c r="AM4592" s="149"/>
      <c r="AN4592" s="149"/>
      <c r="AO4592" s="149"/>
      <c r="AP4592" s="149"/>
      <c r="AQ4592" s="149"/>
      <c r="AR4592" s="158">
        <v>4578</v>
      </c>
      <c r="AS4592" s="149"/>
      <c r="AT4592" s="149"/>
      <c r="AU4592" s="149"/>
      <c r="AV4592" s="159">
        <v>369332296.12</v>
      </c>
      <c r="AW4592" s="159">
        <v>14653725.28</v>
      </c>
      <c r="AX4592" s="159">
        <v>139158.67</v>
      </c>
      <c r="AY4592" s="159">
        <v>1999878.36</v>
      </c>
      <c r="AZ4592" s="159">
        <v>1999878.36</v>
      </c>
      <c r="BA4592" s="159">
        <v>8203506.93</v>
      </c>
      <c r="BB4592" s="159">
        <v>170055840.77</v>
      </c>
      <c r="BC4592" s="159">
        <v>81164.25</v>
      </c>
      <c r="BD4592" s="159">
        <v>1339800.09</v>
      </c>
      <c r="BE4592" s="159">
        <v>199276455.35</v>
      </c>
      <c r="BF4592" s="159">
        <v>197936655.26</v>
      </c>
      <c r="BG4592" s="159">
        <v>369630586.72</v>
      </c>
    </row>
    <row r="4593" ht="28.05" customHeight="1" spans="1:59">
      <c r="A4593" s="149" t="s">
        <v>19680</v>
      </c>
      <c r="B4593" s="149"/>
      <c r="C4593" s="149"/>
      <c r="D4593" s="149"/>
      <c r="E4593" s="149"/>
      <c r="F4593" s="149"/>
      <c r="G4593" s="149"/>
      <c r="H4593" s="149"/>
      <c r="I4593" s="149"/>
      <c r="J4593" s="149"/>
      <c r="K4593" s="149"/>
      <c r="L4593" s="149"/>
      <c r="M4593" s="149"/>
      <c r="N4593" s="149"/>
      <c r="O4593" s="149"/>
      <c r="P4593" s="149"/>
      <c r="Q4593" s="149"/>
      <c r="R4593" s="149"/>
      <c r="S4593" s="149"/>
      <c r="T4593" s="149"/>
      <c r="U4593" s="149"/>
      <c r="V4593" s="149"/>
      <c r="W4593" s="149"/>
      <c r="X4593" s="149"/>
      <c r="Y4593" s="149"/>
      <c r="Z4593" s="149"/>
      <c r="AA4593" s="149"/>
      <c r="AB4593" s="149"/>
      <c r="AC4593" s="149"/>
      <c r="AD4593" s="149"/>
      <c r="AE4593" s="149"/>
      <c r="AF4593" s="149"/>
      <c r="AG4593" s="149"/>
      <c r="AH4593" s="149"/>
      <c r="AI4593" s="149"/>
      <c r="AJ4593" s="149"/>
      <c r="AK4593" s="149"/>
      <c r="AL4593" s="149"/>
      <c r="AM4593" s="149"/>
      <c r="AN4593" s="149"/>
      <c r="AO4593" s="149"/>
      <c r="AP4593" s="149"/>
      <c r="AQ4593" s="149"/>
      <c r="AR4593" s="158">
        <v>4578</v>
      </c>
      <c r="AS4593" s="149"/>
      <c r="AT4593" s="149"/>
      <c r="AU4593" s="149"/>
      <c r="AV4593" s="159">
        <v>369332296.12</v>
      </c>
      <c r="AW4593" s="159">
        <v>14653725.28</v>
      </c>
      <c r="AX4593" s="159">
        <v>139158.67</v>
      </c>
      <c r="AY4593" s="159">
        <v>1999878.36</v>
      </c>
      <c r="AZ4593" s="159">
        <v>1999878.36</v>
      </c>
      <c r="BA4593" s="159">
        <v>8203506.93</v>
      </c>
      <c r="BB4593" s="159">
        <v>170055840.77</v>
      </c>
      <c r="BC4593" s="159">
        <v>81164.25</v>
      </c>
      <c r="BD4593" s="159">
        <v>1339800.09</v>
      </c>
      <c r="BE4593" s="159">
        <v>199276455.35</v>
      </c>
      <c r="BF4593" s="159">
        <v>197936655.26</v>
      </c>
      <c r="BG4593" s="159">
        <v>369630586.72</v>
      </c>
    </row>
    <row r="4594" ht="28.05" customHeight="1" spans="1:59">
      <c r="A4594" s="149" t="s">
        <v>19681</v>
      </c>
      <c r="B4594" s="149"/>
      <c r="C4594" s="149"/>
      <c r="D4594" s="149"/>
      <c r="E4594" s="149"/>
      <c r="F4594" s="149"/>
      <c r="G4594" s="149"/>
      <c r="H4594" s="149"/>
      <c r="I4594" s="149"/>
      <c r="J4594" s="149"/>
      <c r="K4594" s="149"/>
      <c r="L4594" s="149"/>
      <c r="M4594" s="149"/>
      <c r="N4594" s="149"/>
      <c r="O4594" s="149"/>
      <c r="P4594" s="149"/>
      <c r="Q4594" s="149"/>
      <c r="R4594" s="149"/>
      <c r="S4594" s="149"/>
      <c r="T4594" s="149"/>
      <c r="U4594" s="149"/>
      <c r="V4594" s="149"/>
      <c r="W4594" s="149"/>
      <c r="X4594" s="149"/>
      <c r="Y4594" s="149"/>
      <c r="Z4594" s="149"/>
      <c r="AA4594" s="149"/>
      <c r="AB4594" s="149"/>
      <c r="AC4594" s="149"/>
      <c r="AD4594" s="149"/>
      <c r="AE4594" s="149"/>
      <c r="AF4594" s="149"/>
      <c r="AG4594" s="149"/>
      <c r="AH4594" s="149"/>
      <c r="AI4594" s="149"/>
      <c r="AJ4594" s="149"/>
      <c r="AK4594" s="149"/>
      <c r="AL4594" s="149"/>
      <c r="AM4594" s="149"/>
      <c r="AN4594" s="149"/>
      <c r="AO4594" s="149"/>
      <c r="AP4594" s="149"/>
      <c r="AQ4594" s="149"/>
      <c r="AR4594" s="158">
        <v>4578</v>
      </c>
      <c r="AS4594" s="149"/>
      <c r="AT4594" s="149"/>
      <c r="AU4594" s="149"/>
      <c r="AV4594" s="165">
        <v>369332296.12</v>
      </c>
      <c r="AW4594" s="159">
        <v>14653725.28</v>
      </c>
      <c r="AX4594" s="159">
        <v>139158.67</v>
      </c>
      <c r="AY4594" s="159">
        <v>1999878.36</v>
      </c>
      <c r="AZ4594" s="159">
        <v>1999878.36</v>
      </c>
      <c r="BA4594" s="159">
        <v>8203506.93</v>
      </c>
      <c r="BB4594" s="165">
        <v>170055840.77</v>
      </c>
      <c r="BC4594" s="159">
        <v>81164.25</v>
      </c>
      <c r="BD4594" s="159">
        <v>1339800.09</v>
      </c>
      <c r="BE4594" s="165">
        <v>199276455.35</v>
      </c>
      <c r="BF4594" s="165">
        <v>197936655.26</v>
      </c>
      <c r="BG4594" s="159">
        <v>369630586.72</v>
      </c>
    </row>
  </sheetData>
  <autoFilter xmlns:etc="http://www.wps.cn/officeDocument/2017/etCustomData" ref="A9:BG4594" etc:filterBottomFollowUsedRange="0">
    <extLst/>
  </autoFilter>
  <mergeCells count="13">
    <mergeCell ref="B1:BE1"/>
    <mergeCell ref="B2:BE2"/>
    <mergeCell ref="B3:BE3"/>
    <mergeCell ref="B4:BE4"/>
    <mergeCell ref="B5:BE5"/>
    <mergeCell ref="B6:BE6"/>
    <mergeCell ref="C10:C40"/>
    <mergeCell ref="C41:C189"/>
    <mergeCell ref="C190:C496"/>
    <mergeCell ref="C497:C678"/>
    <mergeCell ref="C679:C733"/>
    <mergeCell ref="C734:C4579"/>
    <mergeCell ref="C4580:C459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37"/>
  <sheetViews>
    <sheetView workbookViewId="0">
      <selection activeCell="P20" sqref="P20"/>
    </sheetView>
  </sheetViews>
  <sheetFormatPr defaultColWidth="9.07" defaultRowHeight="16.05" customHeight="1"/>
  <cols>
    <col min="1" max="1" width="4.29" style="7" customWidth="1"/>
    <col min="2" max="2" width="9.86" style="7" customWidth="1"/>
    <col min="3" max="3" width="21.29" style="7" customWidth="1"/>
    <col min="4" max="4" width="16.07" style="7" customWidth="1"/>
    <col min="5" max="5" width="11.29" style="8" customWidth="1" outlineLevel="1"/>
    <col min="6" max="6" width="14" style="9" customWidth="1"/>
    <col min="7" max="7" width="5.43" style="10" customWidth="1"/>
    <col min="8" max="8" width="5" style="10" customWidth="1"/>
    <col min="9" max="9" width="10.07" style="11" customWidth="1"/>
    <col min="10" max="10" width="11" style="10" customWidth="1"/>
    <col min="11" max="12" width="12.71" style="10" hidden="1" customWidth="1" outlineLevel="1"/>
    <col min="13" max="13" width="11.29" style="10" hidden="1" customWidth="1" outlineLevel="1"/>
    <col min="14" max="14" width="12.14" style="10" hidden="1" customWidth="1" outlineLevel="1"/>
    <col min="15" max="15" width="11.29" style="12" customWidth="1" collapsed="1"/>
    <col min="16" max="16" width="10.21" style="12" customWidth="1"/>
    <col min="17" max="17" width="7.5" style="12" customWidth="1"/>
    <col min="18" max="18" width="10.71" style="12" customWidth="1"/>
    <col min="19" max="19" width="8" style="13" customWidth="1"/>
    <col min="20" max="20" width="12.07" style="12" customWidth="1"/>
    <col min="21" max="21" width="7.57" style="12" customWidth="1"/>
    <col min="22" max="22" width="14.71" style="7" customWidth="1"/>
    <col min="23" max="23" width="11.57" style="8" customWidth="1" outlineLevel="1"/>
    <col min="24" max="24" width="6.86" style="8" customWidth="1" outlineLevel="1"/>
    <col min="25" max="25" width="6.43" style="7" customWidth="1" outlineLevel="1"/>
    <col min="26" max="26" width="2.71" style="7" customWidth="1"/>
    <col min="27" max="27" width="10.57" style="7" customWidth="1"/>
    <col min="28" max="28" width="9" style="7" customWidth="1"/>
    <col min="29" max="29" width="18.43" style="7" customWidth="1"/>
    <col min="30" max="30" width="13.43" style="7" customWidth="1"/>
    <col min="31" max="32" width="10.14" style="7"/>
    <col min="33" max="34" width="9.29" style="7"/>
    <col min="35" max="35" width="8.29" style="7" customWidth="1"/>
    <col min="36" max="16384" width="9.07" style="7"/>
  </cols>
  <sheetData>
    <row r="1" s="1" customFormat="1" ht="15" customHeight="1" spans="1:38">
      <c r="A1" s="14" t="s">
        <v>19682</v>
      </c>
      <c r="B1" s="14"/>
      <c r="C1" s="14"/>
      <c r="D1" s="14"/>
      <c r="E1" s="14"/>
      <c r="F1" s="14"/>
      <c r="G1" s="14"/>
      <c r="H1" s="14"/>
      <c r="I1" s="15"/>
      <c r="J1" s="15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6"/>
      <c r="X1" s="16"/>
    </row>
    <row r="2" s="1" customFormat="1" ht="11.2" customHeight="1" spans="1:38">
      <c r="A2" s="14"/>
      <c r="B2" s="14"/>
      <c r="C2" s="14"/>
      <c r="D2" s="14"/>
      <c r="E2" s="14"/>
      <c r="F2" s="14"/>
      <c r="G2" s="14"/>
      <c r="H2" s="14"/>
      <c r="I2" s="15"/>
      <c r="J2" s="15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6"/>
      <c r="X2" s="16"/>
    </row>
    <row r="3" ht="11.2" customHeight="1" spans="1:38">
      <c r="A3" s="17"/>
      <c r="B3" s="18" t="s">
        <v>19683</v>
      </c>
      <c r="C3" s="17"/>
      <c r="D3" s="17"/>
      <c r="E3" s="19"/>
      <c r="F3" s="17"/>
      <c r="G3" s="19"/>
      <c r="H3" s="19"/>
      <c r="I3" s="20"/>
      <c r="J3" s="21"/>
      <c r="P3" s="22"/>
      <c r="Q3" s="23"/>
      <c r="V3" s="24" t="s">
        <v>3</v>
      </c>
    </row>
    <row r="4" s="2" customFormat="1" ht="15" customHeight="1" spans="1:38">
      <c r="A4" s="25" t="s">
        <v>4</v>
      </c>
      <c r="B4" s="26" t="s">
        <v>5</v>
      </c>
      <c r="C4" s="27" t="s">
        <v>7</v>
      </c>
      <c r="D4" s="26" t="s">
        <v>8</v>
      </c>
      <c r="E4" s="28" t="s">
        <v>9</v>
      </c>
      <c r="F4" s="29" t="s">
        <v>10</v>
      </c>
      <c r="G4" s="29" t="s">
        <v>19684</v>
      </c>
      <c r="H4" s="29" t="s">
        <v>12</v>
      </c>
      <c r="I4" s="30" t="s">
        <v>13</v>
      </c>
      <c r="J4" s="29" t="s">
        <v>14</v>
      </c>
      <c r="K4" s="31" t="s">
        <v>15</v>
      </c>
      <c r="L4" s="31"/>
      <c r="M4" s="31" t="s">
        <v>16</v>
      </c>
      <c r="N4" s="31"/>
      <c r="O4" s="32" t="s">
        <v>19685</v>
      </c>
      <c r="P4" s="33"/>
      <c r="Q4" s="34" t="s">
        <v>18</v>
      </c>
      <c r="R4" s="35"/>
      <c r="S4" s="35"/>
      <c r="T4" s="36"/>
      <c r="U4" s="37" t="s">
        <v>19686</v>
      </c>
      <c r="V4" s="26" t="s">
        <v>19687</v>
      </c>
      <c r="W4" s="38" t="s">
        <v>21</v>
      </c>
      <c r="X4" s="39" t="s">
        <v>22</v>
      </c>
      <c r="Y4" s="39" t="s">
        <v>23</v>
      </c>
      <c r="AG4" s="2" t="s">
        <v>19688</v>
      </c>
    </row>
    <row r="5" s="2" customFormat="1" ht="13.05" customHeight="1" spans="1:38">
      <c r="A5" s="40"/>
      <c r="B5" s="41"/>
      <c r="C5" s="42"/>
      <c r="D5" s="41"/>
      <c r="E5" s="43"/>
      <c r="F5" s="44"/>
      <c r="G5" s="44"/>
      <c r="H5" s="44"/>
      <c r="I5" s="45"/>
      <c r="J5" s="44"/>
      <c r="K5" s="46" t="s">
        <v>24</v>
      </c>
      <c r="L5" s="46" t="s">
        <v>25</v>
      </c>
      <c r="M5" s="46" t="s">
        <v>24</v>
      </c>
      <c r="N5" s="46" t="s">
        <v>25</v>
      </c>
      <c r="O5" s="46" t="s">
        <v>24</v>
      </c>
      <c r="P5" s="46" t="s">
        <v>25</v>
      </c>
      <c r="Q5" s="47" t="s">
        <v>29</v>
      </c>
      <c r="R5" s="48" t="s">
        <v>30</v>
      </c>
      <c r="S5" s="49" t="s">
        <v>19689</v>
      </c>
      <c r="T5" s="48" t="s">
        <v>18</v>
      </c>
      <c r="U5" s="50"/>
      <c r="V5" s="41"/>
      <c r="W5" s="51"/>
      <c r="X5" s="52"/>
      <c r="Y5" s="52"/>
      <c r="AB5" s="342" t="s">
        <v>19690</v>
      </c>
      <c r="AC5" s="342" t="s">
        <v>34</v>
      </c>
      <c r="AD5" s="342" t="s">
        <v>8</v>
      </c>
      <c r="AE5" s="343" t="s">
        <v>19691</v>
      </c>
      <c r="AF5" s="343" t="s">
        <v>26</v>
      </c>
      <c r="AG5" s="343" t="s">
        <v>19692</v>
      </c>
      <c r="AH5" s="343" t="s">
        <v>19693</v>
      </c>
      <c r="AI5" s="342" t="s">
        <v>36</v>
      </c>
      <c r="AJ5" s="342" t="s">
        <v>19694</v>
      </c>
      <c r="AK5" s="342" t="s">
        <v>226</v>
      </c>
      <c r="AL5" s="342" t="s">
        <v>19695</v>
      </c>
    </row>
    <row r="6" s="3" customFormat="1" customHeight="1" spans="1:38">
      <c r="A6" s="55">
        <v>1</v>
      </c>
      <c r="B6" s="344" t="s">
        <v>47</v>
      </c>
      <c r="C6" s="57" t="s">
        <v>49</v>
      </c>
      <c r="D6" s="345" t="s">
        <v>50</v>
      </c>
      <c r="E6" s="345" t="s">
        <v>51</v>
      </c>
      <c r="F6" s="346" t="s">
        <v>52</v>
      </c>
      <c r="G6" s="60" t="s">
        <v>53</v>
      </c>
      <c r="H6" s="60" t="s">
        <v>54</v>
      </c>
      <c r="I6" s="347" t="s">
        <v>19696</v>
      </c>
      <c r="J6" s="347" t="s">
        <v>19696</v>
      </c>
      <c r="K6" s="62"/>
      <c r="L6" s="62"/>
      <c r="M6" s="62"/>
      <c r="N6" s="62"/>
      <c r="O6" s="63">
        <v>4358.97</v>
      </c>
      <c r="P6" s="63">
        <v>174.36</v>
      </c>
      <c r="Q6" s="64"/>
      <c r="R6" s="65"/>
      <c r="S6" s="66"/>
      <c r="T6" s="67"/>
      <c r="U6" s="68"/>
      <c r="V6" s="69"/>
      <c r="W6" s="55"/>
      <c r="X6" s="55"/>
      <c r="Y6" s="69"/>
      <c r="AB6" s="348" t="str">
        <f>VLOOKUP(B6,[1]固定20241231!$B$1:$AA$4611,1,FALSE)</f>
        <v>031400029</v>
      </c>
      <c r="AC6" s="349" t="str">
        <f>VLOOKUP(B6,[1]固定20241231!$B$1:$AA$4611,2,FALSE)</f>
        <v>砂磨分散多用金</v>
      </c>
      <c r="AD6" s="348" t="str">
        <f>VLOOKUP(B6,[1]固定20241231!$B$1:$AA$4611,3,FALSE)</f>
        <v>SFG-400</v>
      </c>
      <c r="AE6" s="72">
        <f>VLOOKUP(B6,[1]固定20241231!$B$1:$AA$4611,4,FALSE)</f>
        <v>4358.97</v>
      </c>
      <c r="AF6" s="72">
        <f>VLOOKUP(B6,[1]固定20241231!$B$1:$AA$4611,5,FALSE)</f>
        <v>4184.61</v>
      </c>
      <c r="AG6" s="72">
        <f>VLOOKUP(B6,[1]固定20241231!$B$1:$AA$4611,6,FALSE)</f>
        <v>174.36</v>
      </c>
      <c r="AH6" s="72">
        <f>VLOOKUP(B6,[1]固定20241231!$B$1:$AA$4611,7,FALSE)</f>
        <v>0</v>
      </c>
      <c r="AI6" s="348" t="str">
        <f>VLOOKUP(B6,[1]固定20241231!$B$1:$AA$4611,8,FALSE)</f>
        <v>2016.12.07</v>
      </c>
      <c r="AJ6" s="349" t="str">
        <f>VLOOKUP(B6,[1]固定20241231!$B$1:$AA$4611,11,FALSE)</f>
        <v>研发中心</v>
      </c>
      <c r="AK6" s="349" t="str">
        <f>VLOOKUP(B6,[1]固定20241231!$B$1:$AA$4611,12,FALSE)</f>
        <v>肥东分厂研发中心</v>
      </c>
      <c r="AL6" s="349" t="str">
        <f>VLOOKUP(B6,[1]固定20241231!$B$1:$AA$4611,13,FALSE)</f>
        <v>上海现代环境工程</v>
      </c>
    </row>
    <row r="7" s="3" customFormat="1" customHeight="1" spans="1:38">
      <c r="A7" s="55">
        <v>2</v>
      </c>
      <c r="B7" s="344" t="s">
        <v>56</v>
      </c>
      <c r="C7" s="57" t="s">
        <v>49</v>
      </c>
      <c r="D7" s="345" t="s">
        <v>50</v>
      </c>
      <c r="E7" s="345" t="s">
        <v>51</v>
      </c>
      <c r="F7" s="346" t="s">
        <v>52</v>
      </c>
      <c r="G7" s="60" t="s">
        <v>53</v>
      </c>
      <c r="H7" s="60" t="s">
        <v>54</v>
      </c>
      <c r="I7" s="347" t="s">
        <v>19696</v>
      </c>
      <c r="J7" s="347" t="s">
        <v>19696</v>
      </c>
      <c r="K7" s="62"/>
      <c r="L7" s="62"/>
      <c r="M7" s="62"/>
      <c r="N7" s="62"/>
      <c r="O7" s="63">
        <v>4358.98</v>
      </c>
      <c r="P7" s="63">
        <v>174.36</v>
      </c>
      <c r="Q7" s="64"/>
      <c r="R7" s="65"/>
      <c r="S7" s="66"/>
      <c r="T7" s="67"/>
      <c r="U7" s="68"/>
      <c r="V7" s="69"/>
      <c r="W7" s="55"/>
      <c r="X7" s="55"/>
      <c r="Y7" s="69"/>
      <c r="AB7" s="348" t="str">
        <f>VLOOKUP(B7,[1]固定20241231!$B$1:$AA$4611,1,FALSE)</f>
        <v>031400030</v>
      </c>
      <c r="AC7" s="349" t="str">
        <f>VLOOKUP(B7,[1]固定20241231!$B$1:$AA$4611,2,FALSE)</f>
        <v>砂磨分散多用金</v>
      </c>
      <c r="AD7" s="348" t="str">
        <f>VLOOKUP(B7,[1]固定20241231!$B$1:$AA$4611,3,FALSE)</f>
        <v>SFG-400</v>
      </c>
      <c r="AE7" s="72">
        <f>VLOOKUP(B7,[1]固定20241231!$B$1:$AA$4611,4,FALSE)</f>
        <v>4358.98</v>
      </c>
      <c r="AF7" s="72">
        <f>VLOOKUP(B7,[1]固定20241231!$B$1:$AA$4611,5,FALSE)</f>
        <v>4184.62</v>
      </c>
      <c r="AG7" s="72">
        <f>VLOOKUP(B7,[1]固定20241231!$B$1:$AA$4611,6,FALSE)</f>
        <v>174.36</v>
      </c>
      <c r="AH7" s="72">
        <f>VLOOKUP(B7,[1]固定20241231!$B$1:$AA$4611,7,FALSE)</f>
        <v>0</v>
      </c>
      <c r="AI7" s="348" t="str">
        <f>VLOOKUP(B7,[1]固定20241231!$B$1:$AA$4611,8,FALSE)</f>
        <v>2016.12.07</v>
      </c>
      <c r="AJ7" s="349" t="str">
        <f>VLOOKUP(B7,[1]固定20241231!$B$1:$AA$4611,11,FALSE)</f>
        <v>研发中心</v>
      </c>
      <c r="AK7" s="349" t="str">
        <f>VLOOKUP(B7,[1]固定20241231!$B$1:$AA$4611,12,FALSE)</f>
        <v>肥东分厂研发中心</v>
      </c>
      <c r="AL7" s="349" t="str">
        <f>VLOOKUP(B7,[1]固定20241231!$B$1:$AA$4611,13,FALSE)</f>
        <v>上海现代环境工程</v>
      </c>
    </row>
    <row r="8" s="3" customFormat="1" customHeight="1" spans="1:38">
      <c r="A8" s="55">
        <v>3</v>
      </c>
      <c r="B8" s="344" t="s">
        <v>58</v>
      </c>
      <c r="C8" s="350" t="s">
        <v>60</v>
      </c>
      <c r="D8" s="345" t="s">
        <v>61</v>
      </c>
      <c r="E8" s="345" t="s">
        <v>62</v>
      </c>
      <c r="F8" s="59" t="s">
        <v>63</v>
      </c>
      <c r="G8" s="60" t="s">
        <v>53</v>
      </c>
      <c r="H8" s="60" t="s">
        <v>54</v>
      </c>
      <c r="I8" s="347" t="s">
        <v>19697</v>
      </c>
      <c r="J8" s="347" t="s">
        <v>19697</v>
      </c>
      <c r="K8" s="62"/>
      <c r="L8" s="62"/>
      <c r="M8" s="62"/>
      <c r="N8" s="62"/>
      <c r="O8" s="63">
        <v>4957.26</v>
      </c>
      <c r="P8" s="63">
        <v>198.29</v>
      </c>
      <c r="Q8" s="64"/>
      <c r="R8" s="65"/>
      <c r="S8" s="66"/>
      <c r="T8" s="67"/>
      <c r="U8" s="68"/>
      <c r="V8" s="69"/>
      <c r="W8" s="55"/>
      <c r="X8" s="55"/>
      <c r="Y8" s="69"/>
      <c r="AB8" s="348" t="str">
        <f>VLOOKUP(B8,[1]固定20241231!$B$1:$AA$4611,1,FALSE)</f>
        <v>031000177</v>
      </c>
      <c r="AC8" s="349" t="str">
        <f>VLOOKUP(B8,[1]固定20241231!$B$1:$AA$4611,2,FALSE)</f>
        <v>智能光照培养箱</v>
      </c>
      <c r="AD8" s="348" t="str">
        <f>VLOOKUP(B8,[1]固定20241231!$B$1:$AA$4611,3,FALSE)</f>
        <v>GZP-250A</v>
      </c>
      <c r="AE8" s="72">
        <f>VLOOKUP(B8,[1]固定20241231!$B$1:$AA$4611,4,FALSE)</f>
        <v>4957.26</v>
      </c>
      <c r="AF8" s="72">
        <f>VLOOKUP(B8,[1]固定20241231!$B$1:$AA$4611,5,FALSE)</f>
        <v>4758.97</v>
      </c>
      <c r="AG8" s="72">
        <f>VLOOKUP(B8,[1]固定20241231!$B$1:$AA$4611,6,FALSE)</f>
        <v>198.29</v>
      </c>
      <c r="AH8" s="72">
        <f>VLOOKUP(B8,[1]固定20241231!$B$1:$AA$4611,7,FALSE)</f>
        <v>0</v>
      </c>
      <c r="AI8" s="348" t="str">
        <f>VLOOKUP(B8,[1]固定20241231!$B$1:$AA$4611,8,FALSE)</f>
        <v>2012.06.30</v>
      </c>
      <c r="AJ8" s="349" t="str">
        <f>VLOOKUP(B8,[1]固定20241231!$B$1:$AA$4611,11,FALSE)</f>
        <v>肥东制剂分厂</v>
      </c>
      <c r="AK8" s="349" t="str">
        <f>VLOOKUP(B8,[1]固定20241231!$B$1:$AA$4611,12,FALSE)</f>
        <v>肥东分厂</v>
      </c>
      <c r="AL8" s="71">
        <f>VLOOKUP(B8,[1]固定20241231!$B$1:$AA$4611,13,FALSE)</f>
        <v>0</v>
      </c>
    </row>
    <row r="9" s="3" customFormat="1" customHeight="1" spans="1:38">
      <c r="A9" s="55">
        <v>4</v>
      </c>
      <c r="B9" s="344" t="s">
        <v>65</v>
      </c>
      <c r="C9" s="350" t="s">
        <v>67</v>
      </c>
      <c r="D9" s="345" t="s">
        <v>68</v>
      </c>
      <c r="E9" s="345" t="s">
        <v>51</v>
      </c>
      <c r="F9" s="346" t="s">
        <v>69</v>
      </c>
      <c r="G9" s="60" t="s">
        <v>53</v>
      </c>
      <c r="H9" s="60" t="s">
        <v>54</v>
      </c>
      <c r="I9" s="347" t="s">
        <v>19698</v>
      </c>
      <c r="J9" s="347" t="s">
        <v>19698</v>
      </c>
      <c r="K9" s="62"/>
      <c r="L9" s="62"/>
      <c r="M9" s="62"/>
      <c r="N9" s="62"/>
      <c r="O9" s="63">
        <v>21367.52</v>
      </c>
      <c r="P9" s="63">
        <v>854.7</v>
      </c>
      <c r="Q9" s="64"/>
      <c r="R9" s="65"/>
      <c r="S9" s="66"/>
      <c r="T9" s="67"/>
      <c r="U9" s="68"/>
      <c r="V9" s="69"/>
      <c r="W9" s="55"/>
      <c r="X9" s="55"/>
      <c r="Y9" s="69"/>
      <c r="AB9" s="348" t="str">
        <f>VLOOKUP(B9,[1]固定20241231!$B$1:$AA$4611,1,FALSE)</f>
        <v>031400025</v>
      </c>
      <c r="AC9" s="348" t="str">
        <f>VLOOKUP(B9,[1]固定20241231!$B$1:$AA$4611,2,FALSE)</f>
        <v>0.5H卧式砂磨机一台</v>
      </c>
      <c r="AD9" s="348" t="str">
        <f>VLOOKUP(B9,[1]固定20241231!$B$1:$AA$4611,3,FALSE)</f>
        <v>RT-0.5H</v>
      </c>
      <c r="AE9" s="72">
        <f>VLOOKUP(B9,[1]固定20241231!$B$1:$AA$4611,4,FALSE)</f>
        <v>21367.52</v>
      </c>
      <c r="AF9" s="72">
        <f>VLOOKUP(B9,[1]固定20241231!$B$1:$AA$4611,5,FALSE)</f>
        <v>20512.82</v>
      </c>
      <c r="AG9" s="72">
        <f>VLOOKUP(B9,[1]固定20241231!$B$1:$AA$4611,6,FALSE)</f>
        <v>854.7</v>
      </c>
      <c r="AH9" s="72">
        <f>VLOOKUP(B9,[1]固定20241231!$B$1:$AA$4611,7,FALSE)</f>
        <v>0</v>
      </c>
      <c r="AI9" s="348" t="str">
        <f>VLOOKUP(B9,[1]固定20241231!$B$1:$AA$4611,8,FALSE)</f>
        <v>2015.12.11</v>
      </c>
      <c r="AJ9" s="349" t="str">
        <f>VLOOKUP(B9,[1]固定20241231!$B$1:$AA$4611,11,FALSE)</f>
        <v>制剂中心</v>
      </c>
      <c r="AK9" s="349" t="str">
        <f>VLOOKUP(B9,[1]固定20241231!$B$1:$AA$4611,12,FALSE)</f>
        <v>制剂研究中心</v>
      </c>
      <c r="AL9" s="349" t="str">
        <f>VLOOKUP(B9,[1]固定20241231!$B$1:$AA$4611,13,FALSE)</f>
        <v>上海儒特机电设备</v>
      </c>
    </row>
    <row r="10" s="3" customFormat="1" customHeight="1" spans="1:38">
      <c r="A10" s="55">
        <v>5</v>
      </c>
      <c r="B10" s="344" t="s">
        <v>19699</v>
      </c>
      <c r="C10" s="57" t="s">
        <v>10821</v>
      </c>
      <c r="D10" s="58" t="s">
        <v>19700</v>
      </c>
      <c r="E10" s="345" t="s">
        <v>51</v>
      </c>
      <c r="F10" s="59"/>
      <c r="G10" s="60" t="s">
        <v>53</v>
      </c>
      <c r="H10" s="60" t="s">
        <v>54</v>
      </c>
      <c r="I10" s="347" t="s">
        <v>19701</v>
      </c>
      <c r="J10" s="347" t="s">
        <v>19701</v>
      </c>
      <c r="K10" s="62"/>
      <c r="L10" s="62"/>
      <c r="M10" s="62"/>
      <c r="N10" s="62"/>
      <c r="O10" s="63">
        <v>17521.37</v>
      </c>
      <c r="P10" s="63">
        <v>0</v>
      </c>
      <c r="Q10" s="64"/>
      <c r="R10" s="65"/>
      <c r="S10" s="66"/>
      <c r="T10" s="67"/>
      <c r="U10" s="68"/>
      <c r="V10" s="69"/>
      <c r="W10" s="55"/>
      <c r="X10" s="55"/>
      <c r="Y10" s="69"/>
      <c r="AB10" s="348" t="str">
        <f>VLOOKUP(B10,[1]固定20241231!$B$1:$AA$4611,1,FALSE)</f>
        <v>031400009</v>
      </c>
      <c r="AC10" s="349" t="str">
        <f>VLOOKUP(B10,[1]固定20241231!$B$1:$AA$4611,2,FALSE)</f>
        <v>反应釜</v>
      </c>
      <c r="AD10" s="348" t="str">
        <f>VLOOKUP(B10,[1]固定20241231!$B$1:$AA$4611,3,FALSE)</f>
        <v>GSH2A，（大兴合成研究所 转至 肥东研发中心）</v>
      </c>
      <c r="AE10" s="72">
        <f>VLOOKUP(B10,[1]固定20241231!$B$1:$AA$4611,4,FALSE)</f>
        <v>17521.37</v>
      </c>
      <c r="AF10" s="72">
        <f>VLOOKUP(B10,[1]固定20241231!$B$1:$AA$4611,5,FALSE)</f>
        <v>2102.52</v>
      </c>
      <c r="AG10" s="72">
        <f>VLOOKUP(B10,[1]固定20241231!$B$1:$AA$4611,6,FALSE)</f>
        <v>0</v>
      </c>
      <c r="AH10" s="72">
        <f>VLOOKUP(B10,[1]固定20241231!$B$1:$AA$4611,7,FALSE)</f>
        <v>15418.85</v>
      </c>
      <c r="AI10" s="348" t="str">
        <f>VLOOKUP(B10,[1]固定20241231!$B$1:$AA$4611,8,FALSE)</f>
        <v>2010.09.08</v>
      </c>
      <c r="AJ10" s="349" t="str">
        <f>VLOOKUP(B10,[1]固定20241231!$B$1:$AA$4611,11,FALSE)</f>
        <v>研发中心</v>
      </c>
      <c r="AK10" s="349" t="str">
        <f>VLOOKUP(B10,[1]固定20241231!$B$1:$AA$4611,12,FALSE)</f>
        <v>肥东研发中心</v>
      </c>
      <c r="AL10" s="71">
        <f>VLOOKUP(B10,[1]固定20241231!$B$1:$AA$4611,13,FALSE)</f>
        <v>0</v>
      </c>
    </row>
    <row r="11" s="3" customFormat="1" customHeight="1" spans="1:38">
      <c r="A11" s="55">
        <v>6</v>
      </c>
      <c r="B11" s="351" t="s">
        <v>71</v>
      </c>
      <c r="C11" s="352" t="s">
        <v>73</v>
      </c>
      <c r="D11" s="353" t="s">
        <v>74</v>
      </c>
      <c r="E11" s="353" t="s">
        <v>62</v>
      </c>
      <c r="F11" s="59" t="s">
        <v>75</v>
      </c>
      <c r="G11" s="60" t="s">
        <v>53</v>
      </c>
      <c r="H11" s="76">
        <v>1</v>
      </c>
      <c r="I11" s="354" t="s">
        <v>19702</v>
      </c>
      <c r="J11" s="354" t="s">
        <v>19702</v>
      </c>
      <c r="K11" s="62"/>
      <c r="L11" s="62"/>
      <c r="M11" s="62"/>
      <c r="N11" s="62"/>
      <c r="O11" s="63">
        <v>102564.1</v>
      </c>
      <c r="P11" s="63">
        <v>4102.56</v>
      </c>
      <c r="Q11" s="64"/>
      <c r="R11" s="65"/>
      <c r="S11" s="66"/>
      <c r="T11" s="67"/>
      <c r="U11" s="68"/>
      <c r="V11" s="69"/>
      <c r="W11" s="55"/>
      <c r="X11" s="55"/>
      <c r="Y11" s="69"/>
      <c r="AB11" s="348" t="str">
        <f>VLOOKUP(B11,[1]固定20241231!$B$1:$AA$4611,1,FALSE)</f>
        <v>031800018</v>
      </c>
      <c r="AC11" s="349" t="str">
        <f>VLOOKUP(B11,[1]固定20241231!$B$1:$AA$4611,2,FALSE)</f>
        <v>工业用螺杆冷水机组及附件</v>
      </c>
      <c r="AD11" s="348" t="str">
        <f>VLOOKUP(B11,[1]固定20241231!$B$1:$AA$4611,3,FALSE)</f>
        <v>ICW100</v>
      </c>
      <c r="AE11" s="72">
        <f>VLOOKUP(B11,[1]固定20241231!$B$1:$AA$4611,4,FALSE)</f>
        <v>102564.1</v>
      </c>
      <c r="AF11" s="72">
        <f>VLOOKUP(B11,[1]固定20241231!$B$1:$AA$4611,5,FALSE)</f>
        <v>98461.54</v>
      </c>
      <c r="AG11" s="72">
        <f>VLOOKUP(B11,[1]固定20241231!$B$1:$AA$4611,6,FALSE)</f>
        <v>4102.56</v>
      </c>
      <c r="AH11" s="72">
        <f>VLOOKUP(B11,[1]固定20241231!$B$1:$AA$4611,7,FALSE)</f>
        <v>0</v>
      </c>
      <c r="AI11" s="348" t="str">
        <f>VLOOKUP(B11,[1]固定20241231!$B$1:$AA$4611,8,FALSE)</f>
        <v>2016.12.12</v>
      </c>
      <c r="AJ11" s="349" t="str">
        <f>VLOOKUP(B11,[1]固定20241231!$B$1:$AA$4611,11,FALSE)</f>
        <v>肥东制剂分厂</v>
      </c>
      <c r="AK11" s="349" t="str">
        <f>VLOOKUP(B11,[1]固定20241231!$B$1:$AA$4611,12,FALSE)</f>
        <v>肥东分厂种衣剂车间</v>
      </c>
      <c r="AL11" s="349" t="str">
        <f>VLOOKUP(B11,[1]固定20241231!$B$1:$AA$4611,13,FALSE)</f>
        <v>南京久鼎制冷空调设备</v>
      </c>
    </row>
    <row r="12" s="3" customFormat="1" customHeight="1" spans="1:38">
      <c r="A12" s="55">
        <v>7</v>
      </c>
      <c r="B12" s="355" t="s">
        <v>7611</v>
      </c>
      <c r="C12" s="356" t="s">
        <v>7613</v>
      </c>
      <c r="D12" s="357" t="s">
        <v>80</v>
      </c>
      <c r="E12" s="357" t="s">
        <v>62</v>
      </c>
      <c r="F12" s="59" t="s">
        <v>81</v>
      </c>
      <c r="G12" s="60" t="s">
        <v>53</v>
      </c>
      <c r="H12" s="80">
        <v>1</v>
      </c>
      <c r="I12" s="358" t="s">
        <v>19703</v>
      </c>
      <c r="J12" s="358" t="s">
        <v>19703</v>
      </c>
      <c r="K12" s="62"/>
      <c r="L12" s="62"/>
      <c r="M12" s="62"/>
      <c r="N12" s="62"/>
      <c r="O12" s="82">
        <f>ROUND(191452.99*(1/4),2)</f>
        <v>47863.25</v>
      </c>
      <c r="P12" s="82">
        <f>ROUND(7658.12*(1/4),2)</f>
        <v>1914.53</v>
      </c>
      <c r="Q12" s="64"/>
      <c r="R12" s="65"/>
      <c r="S12" s="66"/>
      <c r="T12" s="67"/>
      <c r="U12" s="68"/>
      <c r="V12" s="83" t="s">
        <v>19704</v>
      </c>
      <c r="W12" s="55"/>
      <c r="X12" s="55"/>
      <c r="Y12" s="69"/>
      <c r="AB12" s="348" t="str">
        <f>VLOOKUP(B12,[1]固定20241231!$B$1:$AA$4611,1,FALSE)</f>
        <v>031000224</v>
      </c>
      <c r="AC12" s="359" t="str">
        <f>VLOOKUP(B12,[1]固定20241231!$B$1:$AA$4611,2,FALSE)</f>
        <v>直列式灌装机4台</v>
      </c>
      <c r="AD12" s="348" t="str">
        <f>VLOOKUP(B12,[1]固定20241231!$B$1:$AA$4611,3,FALSE)</f>
        <v>CDP-16B</v>
      </c>
      <c r="AE12" s="72">
        <f>VLOOKUP(B12,[1]固定20241231!$B$1:$AA$4611,4,FALSE)</f>
        <v>191452.99</v>
      </c>
      <c r="AF12" s="72">
        <f>VLOOKUP(B12,[1]固定20241231!$B$1:$AA$4611,5,FALSE)</f>
        <v>183794.87</v>
      </c>
      <c r="AG12" s="72">
        <f>VLOOKUP(B12,[1]固定20241231!$B$1:$AA$4611,6,FALSE)</f>
        <v>7658.12</v>
      </c>
      <c r="AH12" s="72">
        <f>VLOOKUP(B12,[1]固定20241231!$B$1:$AA$4611,7,FALSE)</f>
        <v>0</v>
      </c>
      <c r="AI12" s="348" t="str">
        <f>VLOOKUP(B12,[1]固定20241231!$B$1:$AA$4611,8,FALSE)</f>
        <v>2012.10.31</v>
      </c>
      <c r="AJ12" s="349" t="str">
        <f>VLOOKUP(B12,[1]固定20241231!$B$1:$AA$4611,11,FALSE)</f>
        <v>肥东制剂分厂</v>
      </c>
      <c r="AK12" s="348" t="str">
        <f>VLOOKUP(B12,[1]固定20241231!$B$1:$AA$4611,12,FALSE)</f>
        <v>0504</v>
      </c>
      <c r="AL12" s="71">
        <f>VLOOKUP(B12,[1]固定20241231!$B$1:$AA$4611,13,FALSE)</f>
        <v>0</v>
      </c>
    </row>
    <row r="13" s="4" customFormat="1" customHeight="1" spans="1:38">
      <c r="A13" s="85">
        <v>8</v>
      </c>
      <c r="B13" s="360" t="s">
        <v>84</v>
      </c>
      <c r="C13" s="361" t="s">
        <v>86</v>
      </c>
      <c r="D13" s="362" t="s">
        <v>87</v>
      </c>
      <c r="E13" s="362" t="s">
        <v>62</v>
      </c>
      <c r="F13" s="89" t="s">
        <v>88</v>
      </c>
      <c r="G13" s="90" t="s">
        <v>53</v>
      </c>
      <c r="H13" s="91">
        <v>1</v>
      </c>
      <c r="I13" s="363" t="s">
        <v>19705</v>
      </c>
      <c r="J13" s="363" t="s">
        <v>19705</v>
      </c>
      <c r="K13" s="92"/>
      <c r="L13" s="92"/>
      <c r="M13" s="92"/>
      <c r="N13" s="92"/>
      <c r="O13" s="93">
        <v>264500</v>
      </c>
      <c r="P13" s="93">
        <v>10580</v>
      </c>
      <c r="Q13" s="94"/>
      <c r="R13" s="94"/>
      <c r="S13" s="95"/>
      <c r="T13" s="96"/>
      <c r="U13" s="97"/>
      <c r="V13" s="98"/>
      <c r="W13" s="85"/>
      <c r="X13" s="85"/>
      <c r="Y13" s="99"/>
      <c r="AB13" s="364" t="str">
        <f>VLOOKUP(B13,[1]固定20241231!$B$1:$AA$4611,1,FALSE)</f>
        <v>031000257</v>
      </c>
      <c r="AC13" s="365" t="str">
        <f>VLOOKUP(B13,[1]固定20241231!$B$1:$AA$4611,2,FALSE)</f>
        <v>剂型液剂包装自动线</v>
      </c>
      <c r="AD13" s="364" t="str">
        <f>VLOOKUP(B13,[1]固定20241231!$B$1:$AA$4611,3,FALSE)</f>
        <v>KZP.ZXT-2A</v>
      </c>
      <c r="AE13" s="102">
        <f>VLOOKUP(B13,[1]固定20241231!$B$1:$AA$4611,4,FALSE)</f>
        <v>264500</v>
      </c>
      <c r="AF13" s="102">
        <f>VLOOKUP(B13,[1]固定20241231!$B$1:$AA$4611,5,FALSE)</f>
        <v>253920</v>
      </c>
      <c r="AG13" s="102">
        <f>VLOOKUP(B13,[1]固定20241231!$B$1:$AA$4611,6,FALSE)</f>
        <v>10580</v>
      </c>
      <c r="AH13" s="102">
        <f>VLOOKUP(B13,[1]固定20241231!$B$1:$AA$4611,7,FALSE)</f>
        <v>0</v>
      </c>
      <c r="AI13" s="364" t="str">
        <f>VLOOKUP(B13,[1]固定20241231!$B$1:$AA$4611,8,FALSE)</f>
        <v>2012.12.29</v>
      </c>
      <c r="AJ13" s="365" t="str">
        <f>VLOOKUP(B13,[1]固定20241231!$B$1:$AA$4611,11,FALSE)</f>
        <v>肥东制剂分厂</v>
      </c>
      <c r="AK13" s="365" t="str">
        <f>VLOOKUP(B13,[1]固定20241231!$B$1:$AA$4611,12,FALSE)</f>
        <v>肥东分厂</v>
      </c>
      <c r="AL13" s="101">
        <f>VLOOKUP(B13,[1]固定20241231!$B$1:$AA$4611,13,FALSE)</f>
        <v>0</v>
      </c>
    </row>
    <row r="14" s="3" customFormat="1" customHeight="1" spans="1:38">
      <c r="A14" s="55">
        <v>9</v>
      </c>
      <c r="B14" s="355" t="s">
        <v>19706</v>
      </c>
      <c r="C14" s="356" t="s">
        <v>92</v>
      </c>
      <c r="D14" s="357" t="s">
        <v>93</v>
      </c>
      <c r="E14" s="357" t="s">
        <v>62</v>
      </c>
      <c r="F14" s="59" t="s">
        <v>94</v>
      </c>
      <c r="G14" s="60" t="s">
        <v>53</v>
      </c>
      <c r="H14" s="81">
        <v>1</v>
      </c>
      <c r="I14" s="354" t="s">
        <v>19707</v>
      </c>
      <c r="J14" s="354" t="s">
        <v>19707</v>
      </c>
      <c r="K14" s="62"/>
      <c r="L14" s="62"/>
      <c r="M14" s="62"/>
      <c r="N14" s="62"/>
      <c r="O14" s="63">
        <v>7606.84</v>
      </c>
      <c r="P14" s="63">
        <v>56</v>
      </c>
      <c r="Q14" s="64"/>
      <c r="R14" s="65"/>
      <c r="S14" s="66"/>
      <c r="T14" s="67"/>
      <c r="U14" s="68"/>
      <c r="V14" s="83"/>
      <c r="W14" s="55"/>
      <c r="X14" s="55"/>
      <c r="Y14" s="69"/>
      <c r="AB14" s="348" t="str">
        <f>VLOOKUP(B14,[1]固定20241231!$B$1:$AA$4611,1,FALSE)</f>
        <v>031000281</v>
      </c>
      <c r="AC14" s="349" t="str">
        <f>VLOOKUP(B14,[1]固定20241231!$B$1:$AA$4611,2,FALSE)</f>
        <v>电动隔膜泵</v>
      </c>
      <c r="AD14" s="348" t="str">
        <f>VLOOKUP(B14,[1]固定20241231!$B$1:$AA$4611,3,FALSE)</f>
        <v>DYB-65</v>
      </c>
      <c r="AE14" s="72">
        <f>VLOOKUP(B14,[1]固定20241231!$B$1:$AA$4611,4,FALSE)</f>
        <v>7606.84</v>
      </c>
      <c r="AF14" s="72">
        <f>VLOOKUP(B14,[1]固定20241231!$B$1:$AA$4611,5,FALSE)</f>
        <v>7302.57</v>
      </c>
      <c r="AG14" s="72">
        <f>VLOOKUP(B14,[1]固定20241231!$B$1:$AA$4611,6,FALSE)</f>
        <v>56</v>
      </c>
      <c r="AH14" s="72">
        <f>VLOOKUP(B14,[1]固定20241231!$B$1:$AA$4611,7,FALSE)</f>
        <v>248.27</v>
      </c>
      <c r="AI14" s="348" t="str">
        <f>VLOOKUP(B14,[1]固定20241231!$B$1:$AA$4611,8,FALSE)</f>
        <v>2014.05.26</v>
      </c>
      <c r="AJ14" s="349" t="str">
        <f>VLOOKUP(B14,[1]固定20241231!$B$1:$AA$4611,11,FALSE)</f>
        <v>肥东制剂分厂</v>
      </c>
      <c r="AK14" s="349" t="str">
        <f>VLOOKUP(B14,[1]固定20241231!$B$1:$AA$4611,12,FALSE)</f>
        <v>肥东制剂</v>
      </c>
      <c r="AL14" s="71">
        <f>VLOOKUP(B14,[1]固定20241231!$B$1:$AA$4611,13,FALSE)</f>
        <v>0</v>
      </c>
    </row>
    <row r="15" s="3" customFormat="1" ht="14" customHeight="1" spans="1:38">
      <c r="A15" s="55">
        <v>10</v>
      </c>
      <c r="B15" s="355" t="s">
        <v>7765</v>
      </c>
      <c r="C15" s="356" t="s">
        <v>98</v>
      </c>
      <c r="D15" s="357" t="s">
        <v>99</v>
      </c>
      <c r="E15" s="357" t="s">
        <v>62</v>
      </c>
      <c r="F15" s="59" t="s">
        <v>100</v>
      </c>
      <c r="G15" s="60" t="s">
        <v>53</v>
      </c>
      <c r="H15" s="80">
        <v>2</v>
      </c>
      <c r="I15" s="358" t="s">
        <v>19703</v>
      </c>
      <c r="J15" s="358" t="s">
        <v>19703</v>
      </c>
      <c r="K15" s="62"/>
      <c r="L15" s="62"/>
      <c r="M15" s="62"/>
      <c r="N15" s="62"/>
      <c r="O15" s="82">
        <f>ROUND(68376.07*(2/8),2)</f>
        <v>17094.02</v>
      </c>
      <c r="P15" s="82">
        <f>ROUND(2735.04*(2/8),2)</f>
        <v>683.76</v>
      </c>
      <c r="Q15" s="64"/>
      <c r="R15" s="65"/>
      <c r="S15" s="66"/>
      <c r="T15" s="67"/>
      <c r="U15" s="68"/>
      <c r="V15" s="83" t="s">
        <v>19708</v>
      </c>
      <c r="W15" s="55"/>
      <c r="X15" s="55"/>
      <c r="Y15" s="69"/>
      <c r="AB15" s="348" t="str">
        <f>VLOOKUP(B15,[1]固定20241231!$B$1:$AA$4611,1,FALSE)</f>
        <v>031000226</v>
      </c>
      <c r="AC15" s="359" t="str">
        <f>VLOOKUP(B15,[1]固定20241231!$B$1:$AA$4611,2,FALSE)</f>
        <v>全自动上盖机8台</v>
      </c>
      <c r="AD15" s="348" t="str">
        <f>VLOOKUP(B15,[1]固定20241231!$B$1:$AA$4611,3,FALSE)</f>
        <v>SGJ-2</v>
      </c>
      <c r="AE15" s="72">
        <f>VLOOKUP(B15,[1]固定20241231!$B$1:$AA$4611,4,FALSE)</f>
        <v>68376.07</v>
      </c>
      <c r="AF15" s="72">
        <f>VLOOKUP(B15,[1]固定20241231!$B$1:$AA$4611,5,FALSE)</f>
        <v>65641.03</v>
      </c>
      <c r="AG15" s="72">
        <f>VLOOKUP(B15,[1]固定20241231!$B$1:$AA$4611,6,FALSE)</f>
        <v>2735.04</v>
      </c>
      <c r="AH15" s="72">
        <f>VLOOKUP(B15,[1]固定20241231!$B$1:$AA$4611,7,FALSE)</f>
        <v>0</v>
      </c>
      <c r="AI15" s="348" t="str">
        <f>VLOOKUP(B15,[1]固定20241231!$B$1:$AA$4611,8,FALSE)</f>
        <v>2012.10.31</v>
      </c>
      <c r="AJ15" s="349" t="str">
        <f>VLOOKUP(B15,[1]固定20241231!$B$1:$AA$4611,11,FALSE)</f>
        <v>肥东制剂分厂</v>
      </c>
      <c r="AK15" s="348" t="str">
        <f>VLOOKUP(B15,[1]固定20241231!$B$1:$AA$4611,12,FALSE)</f>
        <v>0504</v>
      </c>
      <c r="AL15" s="71">
        <f>VLOOKUP(B15,[1]固定20241231!$B$1:$AA$4611,13,FALSE)</f>
        <v>0</v>
      </c>
    </row>
    <row r="16" s="3" customFormat="1" customHeight="1" spans="1:38">
      <c r="A16" s="55">
        <v>11</v>
      </c>
      <c r="B16" s="355" t="s">
        <v>6076</v>
      </c>
      <c r="C16" s="356" t="s">
        <v>6078</v>
      </c>
      <c r="D16" s="79"/>
      <c r="E16" s="357" t="s">
        <v>62</v>
      </c>
      <c r="F16" s="59"/>
      <c r="G16" s="60" t="s">
        <v>53</v>
      </c>
      <c r="H16" s="80">
        <v>3</v>
      </c>
      <c r="I16" s="358" t="s">
        <v>19709</v>
      </c>
      <c r="J16" s="358" t="s">
        <v>19709</v>
      </c>
      <c r="K16" s="62"/>
      <c r="L16" s="62"/>
      <c r="M16" s="62"/>
      <c r="N16" s="62"/>
      <c r="O16" s="82">
        <f>ROUND(38461.54*(3/3),2)</f>
        <v>38461.54</v>
      </c>
      <c r="P16" s="82">
        <f>ROUND(1538.46*(3/3),2)</f>
        <v>1538.46</v>
      </c>
      <c r="Q16" s="64"/>
      <c r="R16" s="65"/>
      <c r="S16" s="66"/>
      <c r="T16" s="67"/>
      <c r="U16" s="68"/>
      <c r="V16" s="83" t="s">
        <v>19710</v>
      </c>
      <c r="W16" s="55"/>
      <c r="X16" s="55"/>
      <c r="Y16" s="69"/>
      <c r="AB16" s="348" t="str">
        <f>VLOOKUP(B16,[1]固定20241231!$B$1:$AA$4611,1,FALSE)</f>
        <v>031000167</v>
      </c>
      <c r="AC16" s="359" t="str">
        <f>VLOOKUP(B16,[1]固定20241231!$B$1:$AA$4611,2,FALSE)</f>
        <v>上料机3台</v>
      </c>
      <c r="AD16" s="70">
        <f>VLOOKUP(B16,[1]固定20241231!$B$1:$AA$4611,3,FALSE)</f>
        <v>0</v>
      </c>
      <c r="AE16" s="72">
        <f>VLOOKUP(B16,[1]固定20241231!$B$1:$AA$4611,4,FALSE)</f>
        <v>38461.54</v>
      </c>
      <c r="AF16" s="72">
        <f>VLOOKUP(B16,[1]固定20241231!$B$1:$AA$4611,5,FALSE)</f>
        <v>36923.08</v>
      </c>
      <c r="AG16" s="72">
        <f>VLOOKUP(B16,[1]固定20241231!$B$1:$AA$4611,6,FALSE)</f>
        <v>1538.46</v>
      </c>
      <c r="AH16" s="72">
        <f>VLOOKUP(B16,[1]固定20241231!$B$1:$AA$4611,7,FALSE)</f>
        <v>0</v>
      </c>
      <c r="AI16" s="348" t="str">
        <f>VLOOKUP(B16,[1]固定20241231!$B$1:$AA$4611,8,FALSE)</f>
        <v>2010.05.20</v>
      </c>
      <c r="AJ16" s="349" t="str">
        <f>VLOOKUP(B16,[1]固定20241231!$B$1:$AA$4611,11,FALSE)</f>
        <v>肥东制剂分厂</v>
      </c>
      <c r="AK16" s="349" t="str">
        <f>VLOOKUP(B16,[1]固定20241231!$B$1:$AA$4611,12,FALSE)</f>
        <v>肥东分厂</v>
      </c>
      <c r="AL16" s="71">
        <f>VLOOKUP(B16,[1]固定20241231!$B$1:$AA$4611,13,FALSE)</f>
        <v>0</v>
      </c>
    </row>
    <row r="17" s="3" customFormat="1" ht="22.05" customHeight="1" spans="1:38">
      <c r="A17" s="55">
        <v>12</v>
      </c>
      <c r="B17" s="355" t="s">
        <v>116</v>
      </c>
      <c r="C17" s="356" t="s">
        <v>19711</v>
      </c>
      <c r="D17" s="79"/>
      <c r="E17" s="356" t="s">
        <v>62</v>
      </c>
      <c r="F17" s="59" t="s">
        <v>119</v>
      </c>
      <c r="G17" s="60" t="s">
        <v>53</v>
      </c>
      <c r="H17" s="81">
        <v>1</v>
      </c>
      <c r="I17" s="358" t="s">
        <v>19712</v>
      </c>
      <c r="J17" s="358" t="s">
        <v>19712</v>
      </c>
      <c r="K17" s="62"/>
      <c r="L17" s="62"/>
      <c r="M17" s="62"/>
      <c r="N17" s="62"/>
      <c r="O17" s="63">
        <v>9401.71</v>
      </c>
      <c r="P17" s="63">
        <v>1315.99</v>
      </c>
      <c r="Q17" s="64"/>
      <c r="R17" s="65"/>
      <c r="S17" s="66"/>
      <c r="T17" s="67"/>
      <c r="U17" s="68"/>
      <c r="V17" s="69"/>
      <c r="W17" s="55"/>
      <c r="X17" s="55"/>
      <c r="Y17" s="69"/>
      <c r="AB17" s="348" t="str">
        <f>VLOOKUP(B17,[1]固定20241231!$B$1:$AA$4611,1,FALSE)</f>
        <v>031900042</v>
      </c>
      <c r="AC17" s="349" t="str">
        <f>VLOOKUP(B17,[1]固定20241231!$B$1:$AA$4611,2,FALSE)</f>
        <v>苯磺隆颗粒剂成套连续化生产装置--负压上料机</v>
      </c>
      <c r="AD17" s="70">
        <f>VLOOKUP(B17,[1]固定20241231!$B$1:$AA$4611,3,FALSE)</f>
        <v>0</v>
      </c>
      <c r="AE17" s="72">
        <f>VLOOKUP(B17,[1]固定20241231!$B$1:$AA$4611,4,FALSE)</f>
        <v>9401.71</v>
      </c>
      <c r="AF17" s="72">
        <f>VLOOKUP(B17,[1]固定20241231!$B$1:$AA$4611,5,FALSE)</f>
        <v>8085.72</v>
      </c>
      <c r="AG17" s="72">
        <f>VLOOKUP(B17,[1]固定20241231!$B$1:$AA$4611,6,FALSE)</f>
        <v>1315.99</v>
      </c>
      <c r="AH17" s="72">
        <f>VLOOKUP(B17,[1]固定20241231!$B$1:$AA$4611,7,FALSE)</f>
        <v>0</v>
      </c>
      <c r="AI17" s="348" t="str">
        <f>VLOOKUP(B17,[1]固定20241231!$B$1:$AA$4611,8,FALSE)</f>
        <v>2017.10.12</v>
      </c>
      <c r="AJ17" s="349" t="str">
        <f>VLOOKUP(B17,[1]固定20241231!$B$1:$AA$4611,11,FALSE)</f>
        <v>肥东制剂分厂</v>
      </c>
      <c r="AK17" s="349" t="str">
        <f>VLOOKUP(B17,[1]固定20241231!$B$1:$AA$4611,12,FALSE)</f>
        <v>肥东分厂可湿粉颗粒剂车间</v>
      </c>
      <c r="AL17" s="349" t="str">
        <f>VLOOKUP(B17,[1]固定20241231!$B$1:$AA$4611,13,FALSE)</f>
        <v>江阴市昌盛药化机械</v>
      </c>
    </row>
    <row r="18" s="3" customFormat="1" ht="22.05" customHeight="1" spans="1:38">
      <c r="A18" s="55">
        <v>13</v>
      </c>
      <c r="B18" s="355" t="s">
        <v>121</v>
      </c>
      <c r="C18" s="356" t="s">
        <v>19713</v>
      </c>
      <c r="D18" s="357" t="s">
        <v>124</v>
      </c>
      <c r="E18" s="356" t="s">
        <v>62</v>
      </c>
      <c r="F18" s="59" t="s">
        <v>119</v>
      </c>
      <c r="G18" s="60" t="s">
        <v>53</v>
      </c>
      <c r="H18" s="81">
        <v>1</v>
      </c>
      <c r="I18" s="358" t="s">
        <v>19712</v>
      </c>
      <c r="J18" s="358" t="s">
        <v>19712</v>
      </c>
      <c r="K18" s="62"/>
      <c r="L18" s="62"/>
      <c r="M18" s="62"/>
      <c r="N18" s="62"/>
      <c r="O18" s="63">
        <v>2136.75</v>
      </c>
      <c r="P18" s="63">
        <v>298.93</v>
      </c>
      <c r="Q18" s="64"/>
      <c r="R18" s="65"/>
      <c r="S18" s="66"/>
      <c r="T18" s="67"/>
      <c r="U18" s="68"/>
      <c r="V18" s="69"/>
      <c r="W18" s="55"/>
      <c r="X18" s="55"/>
      <c r="Y18" s="69"/>
      <c r="AB18" s="348" t="str">
        <f>VLOOKUP(B18,[1]固定20241231!$B$1:$AA$4611,1,FALSE)</f>
        <v>031900044</v>
      </c>
      <c r="AC18" s="349" t="str">
        <f>VLOOKUP(B18,[1]固定20241231!$B$1:$AA$4611,2,FALSE)</f>
        <v>苯磺隆颗粒剂成套连续化生产装置--料仓</v>
      </c>
      <c r="AD18" s="348" t="str">
        <f>VLOOKUP(B18,[1]固定20241231!$B$1:$AA$4611,3,FALSE)</f>
        <v>200L</v>
      </c>
      <c r="AE18" s="72">
        <f>VLOOKUP(B18,[1]固定20241231!$B$1:$AA$4611,4,FALSE)</f>
        <v>2136.75</v>
      </c>
      <c r="AF18" s="72">
        <f>VLOOKUP(B18,[1]固定20241231!$B$1:$AA$4611,5,FALSE)</f>
        <v>1837.82</v>
      </c>
      <c r="AG18" s="72">
        <f>VLOOKUP(B18,[1]固定20241231!$B$1:$AA$4611,6,FALSE)</f>
        <v>298.93</v>
      </c>
      <c r="AH18" s="72">
        <f>VLOOKUP(B18,[1]固定20241231!$B$1:$AA$4611,7,FALSE)</f>
        <v>0</v>
      </c>
      <c r="AI18" s="348" t="str">
        <f>VLOOKUP(B18,[1]固定20241231!$B$1:$AA$4611,8,FALSE)</f>
        <v>2017.10.12</v>
      </c>
      <c r="AJ18" s="349" t="str">
        <f>VLOOKUP(B18,[1]固定20241231!$B$1:$AA$4611,11,FALSE)</f>
        <v>肥东制剂分厂</v>
      </c>
      <c r="AK18" s="349" t="str">
        <f>VLOOKUP(B18,[1]固定20241231!$B$1:$AA$4611,12,FALSE)</f>
        <v>肥东分厂可湿粉颗粒剂车间</v>
      </c>
      <c r="AL18" s="349" t="str">
        <f>VLOOKUP(B18,[1]固定20241231!$B$1:$AA$4611,13,FALSE)</f>
        <v>江阴市昌盛药化机械</v>
      </c>
    </row>
    <row r="19" s="3" customFormat="1" ht="22.05" customHeight="1" spans="1:38">
      <c r="A19" s="55">
        <v>14</v>
      </c>
      <c r="B19" s="355" t="s">
        <v>125</v>
      </c>
      <c r="C19" s="356" t="s">
        <v>19714</v>
      </c>
      <c r="D19" s="357" t="s">
        <v>128</v>
      </c>
      <c r="E19" s="356" t="s">
        <v>62</v>
      </c>
      <c r="F19" s="59" t="s">
        <v>119</v>
      </c>
      <c r="G19" s="60" t="s">
        <v>53</v>
      </c>
      <c r="H19" s="81">
        <v>1</v>
      </c>
      <c r="I19" s="358" t="s">
        <v>19712</v>
      </c>
      <c r="J19" s="358" t="s">
        <v>19712</v>
      </c>
      <c r="K19" s="62"/>
      <c r="L19" s="62"/>
      <c r="M19" s="62"/>
      <c r="N19" s="62"/>
      <c r="O19" s="63">
        <v>38461.54</v>
      </c>
      <c r="P19" s="63">
        <v>5384.22</v>
      </c>
      <c r="Q19" s="64"/>
      <c r="R19" s="65"/>
      <c r="S19" s="66"/>
      <c r="T19" s="67"/>
      <c r="U19" s="68"/>
      <c r="V19" s="69"/>
      <c r="W19" s="55"/>
      <c r="X19" s="55"/>
      <c r="Y19" s="69"/>
      <c r="AB19" s="348" t="str">
        <f>VLOOKUP(B19,[1]固定20241231!$B$1:$AA$4611,1,FALSE)</f>
        <v>031900050</v>
      </c>
      <c r="AC19" s="349" t="str">
        <f>VLOOKUP(B19,[1]固定20241231!$B$1:$AA$4611,2,FALSE)</f>
        <v>苯磺隆颗粒剂成套连续化生产装置--旋转造粒机</v>
      </c>
      <c r="AD19" s="348" t="str">
        <f>VLOOKUP(B19,[1]固定20241231!$B$1:$AA$4611,3,FALSE)</f>
        <v>XZL-300</v>
      </c>
      <c r="AE19" s="72">
        <f>VLOOKUP(B19,[1]固定20241231!$B$1:$AA$4611,4,FALSE)</f>
        <v>38461.54</v>
      </c>
      <c r="AF19" s="72">
        <f>VLOOKUP(B19,[1]固定20241231!$B$1:$AA$4611,5,FALSE)</f>
        <v>33077.32</v>
      </c>
      <c r="AG19" s="72">
        <f>VLOOKUP(B19,[1]固定20241231!$B$1:$AA$4611,6,FALSE)</f>
        <v>5384.22</v>
      </c>
      <c r="AH19" s="72">
        <f>VLOOKUP(B19,[1]固定20241231!$B$1:$AA$4611,7,FALSE)</f>
        <v>0</v>
      </c>
      <c r="AI19" s="348" t="str">
        <f>VLOOKUP(B19,[1]固定20241231!$B$1:$AA$4611,8,FALSE)</f>
        <v>2017.10.12</v>
      </c>
      <c r="AJ19" s="349" t="str">
        <f>VLOOKUP(B19,[1]固定20241231!$B$1:$AA$4611,11,FALSE)</f>
        <v>肥东制剂分厂</v>
      </c>
      <c r="AK19" s="349" t="str">
        <f>VLOOKUP(B19,[1]固定20241231!$B$1:$AA$4611,12,FALSE)</f>
        <v>肥东分厂可湿粉颗粒剂车间</v>
      </c>
      <c r="AL19" s="349" t="str">
        <f>VLOOKUP(B19,[1]固定20241231!$B$1:$AA$4611,13,FALSE)</f>
        <v>江阴市昌盛药化机械</v>
      </c>
    </row>
    <row r="20" s="3" customFormat="1" ht="22.05" customHeight="1" spans="1:38">
      <c r="A20" s="55">
        <v>15</v>
      </c>
      <c r="B20" s="355" t="s">
        <v>129</v>
      </c>
      <c r="C20" s="356" t="s">
        <v>19715</v>
      </c>
      <c r="D20" s="357" t="s">
        <v>128</v>
      </c>
      <c r="E20" s="356" t="s">
        <v>62</v>
      </c>
      <c r="F20" s="59" t="s">
        <v>119</v>
      </c>
      <c r="G20" s="60" t="s">
        <v>53</v>
      </c>
      <c r="H20" s="81">
        <v>1</v>
      </c>
      <c r="I20" s="358" t="s">
        <v>19712</v>
      </c>
      <c r="J20" s="358" t="s">
        <v>19712</v>
      </c>
      <c r="K20" s="62"/>
      <c r="L20" s="62"/>
      <c r="M20" s="62"/>
      <c r="N20" s="62"/>
      <c r="O20" s="63">
        <v>38461.54</v>
      </c>
      <c r="P20" s="63">
        <v>5384.22</v>
      </c>
      <c r="Q20" s="64"/>
      <c r="R20" s="65"/>
      <c r="S20" s="66"/>
      <c r="T20" s="67"/>
      <c r="U20" s="68"/>
      <c r="V20" s="69"/>
      <c r="W20" s="55"/>
      <c r="X20" s="55"/>
      <c r="Y20" s="69"/>
      <c r="AB20" s="348" t="str">
        <f>VLOOKUP(B20,[1]固定20241231!$B$1:$AA$4611,1,FALSE)</f>
        <v>031900051</v>
      </c>
      <c r="AC20" s="349" t="str">
        <f>VLOOKUP(B20,[1]固定20241231!$B$1:$AA$4611,2,FALSE)</f>
        <v>苯磺隆颗粒剂成套连续化生产装置--旋转造料机</v>
      </c>
      <c r="AD20" s="348" t="str">
        <f>VLOOKUP(B20,[1]固定20241231!$B$1:$AA$4611,3,FALSE)</f>
        <v>XZL-300</v>
      </c>
      <c r="AE20" s="72">
        <f>VLOOKUP(B20,[1]固定20241231!$B$1:$AA$4611,4,FALSE)</f>
        <v>38461.54</v>
      </c>
      <c r="AF20" s="72">
        <f>VLOOKUP(B20,[1]固定20241231!$B$1:$AA$4611,5,FALSE)</f>
        <v>33077.32</v>
      </c>
      <c r="AG20" s="72">
        <f>VLOOKUP(B20,[1]固定20241231!$B$1:$AA$4611,6,FALSE)</f>
        <v>5384.22</v>
      </c>
      <c r="AH20" s="72">
        <f>VLOOKUP(B20,[1]固定20241231!$B$1:$AA$4611,7,FALSE)</f>
        <v>0</v>
      </c>
      <c r="AI20" s="348" t="str">
        <f>VLOOKUP(B20,[1]固定20241231!$B$1:$AA$4611,8,FALSE)</f>
        <v>2017.10.12</v>
      </c>
      <c r="AJ20" s="349" t="str">
        <f>VLOOKUP(B20,[1]固定20241231!$B$1:$AA$4611,11,FALSE)</f>
        <v>肥东制剂分厂</v>
      </c>
      <c r="AK20" s="349" t="str">
        <f>VLOOKUP(B20,[1]固定20241231!$B$1:$AA$4611,12,FALSE)</f>
        <v>肥东分厂可湿粉颗粒剂车间</v>
      </c>
      <c r="AL20" s="349" t="str">
        <f>VLOOKUP(B20,[1]固定20241231!$B$1:$AA$4611,13,FALSE)</f>
        <v>江阴市昌盛药化机械</v>
      </c>
    </row>
    <row r="21" s="3" customFormat="1" customHeight="1" spans="1:38">
      <c r="A21" s="55">
        <v>16</v>
      </c>
      <c r="B21" s="355" t="s">
        <v>131</v>
      </c>
      <c r="C21" s="356" t="s">
        <v>133</v>
      </c>
      <c r="D21" s="357" t="s">
        <v>134</v>
      </c>
      <c r="E21" s="357" t="s">
        <v>62</v>
      </c>
      <c r="F21" s="59" t="s">
        <v>135</v>
      </c>
      <c r="G21" s="60" t="s">
        <v>53</v>
      </c>
      <c r="H21" s="81">
        <v>1</v>
      </c>
      <c r="I21" s="358" t="s">
        <v>19716</v>
      </c>
      <c r="J21" s="358" t="s">
        <v>19716</v>
      </c>
      <c r="K21" s="62"/>
      <c r="L21" s="62"/>
      <c r="M21" s="62"/>
      <c r="N21" s="62"/>
      <c r="O21" s="63">
        <v>10815.93</v>
      </c>
      <c r="P21" s="63">
        <v>3893.69</v>
      </c>
      <c r="Q21" s="64"/>
      <c r="R21" s="65"/>
      <c r="S21" s="66"/>
      <c r="T21" s="67"/>
      <c r="U21" s="68"/>
      <c r="V21" s="56" t="s">
        <v>137</v>
      </c>
      <c r="W21" s="55"/>
      <c r="X21" s="55"/>
      <c r="Y21" s="69"/>
      <c r="AB21" s="348" t="str">
        <f>VLOOKUP(B21,[1]固定20241231!$B$1:$AA$4611,1,FALSE)</f>
        <v>031022746</v>
      </c>
      <c r="AC21" s="349" t="str">
        <f>VLOOKUP(B21,[1]固定20241231!$B$1:$AA$4611,2,FALSE)</f>
        <v>活性碳箱</v>
      </c>
      <c r="AD21" s="349" t="str">
        <f>VLOOKUP(B21,[1]固定20241231!$B$1:$AA$4611,3,FALSE)</f>
        <v>处理风量10000</v>
      </c>
      <c r="AE21" s="72">
        <f>VLOOKUP(B21,[1]固定20241231!$B$1:$AA$4611,4,FALSE)</f>
        <v>10815.93</v>
      </c>
      <c r="AF21" s="72">
        <f>VLOOKUP(B21,[1]固定20241231!$B$1:$AA$4611,5,FALSE)</f>
        <v>6922.24</v>
      </c>
      <c r="AG21" s="72">
        <f>VLOOKUP(B21,[1]固定20241231!$B$1:$AA$4611,6,FALSE)</f>
        <v>3893.69</v>
      </c>
      <c r="AH21" s="72">
        <f>VLOOKUP(B21,[1]固定20241231!$B$1:$AA$4611,7,FALSE)</f>
        <v>0</v>
      </c>
      <c r="AI21" s="348" t="str">
        <f>VLOOKUP(B21,[1]固定20241231!$B$1:$AA$4611,8,FALSE)</f>
        <v>2019.08.27</v>
      </c>
      <c r="AJ21" s="349" t="str">
        <f>VLOOKUP(B21,[1]固定20241231!$B$1:$AA$4611,11,FALSE)</f>
        <v>肥东制剂分厂</v>
      </c>
      <c r="AK21" s="349" t="str">
        <f>VLOOKUP(B21,[1]固定20241231!$B$1:$AA$4611,12,FALSE)</f>
        <v>肥东制剂12#车间</v>
      </c>
      <c r="AL21" s="349" t="str">
        <f>VLOOKUP(B21,[1]固定20241231!$B$1:$AA$4611,13,FALSE)</f>
        <v>合肥佳丰风机有限公司</v>
      </c>
    </row>
    <row r="22" s="3" customFormat="1" customHeight="1" spans="1:38">
      <c r="A22" s="55">
        <v>17</v>
      </c>
      <c r="B22" s="355" t="s">
        <v>138</v>
      </c>
      <c r="C22" s="356" t="s">
        <v>133</v>
      </c>
      <c r="D22" s="357" t="s">
        <v>140</v>
      </c>
      <c r="E22" s="357" t="s">
        <v>62</v>
      </c>
      <c r="F22" s="59" t="s">
        <v>141</v>
      </c>
      <c r="G22" s="60" t="s">
        <v>53</v>
      </c>
      <c r="H22" s="81">
        <v>1</v>
      </c>
      <c r="I22" s="358" t="s">
        <v>19717</v>
      </c>
      <c r="J22" s="358" t="s">
        <v>19717</v>
      </c>
      <c r="K22" s="62"/>
      <c r="L22" s="62"/>
      <c r="M22" s="62"/>
      <c r="N22" s="62"/>
      <c r="O22" s="63">
        <v>10796.46</v>
      </c>
      <c r="P22" s="63">
        <v>4210.9</v>
      </c>
      <c r="Q22" s="64"/>
      <c r="R22" s="65"/>
      <c r="S22" s="66"/>
      <c r="T22" s="67"/>
      <c r="U22" s="68"/>
      <c r="V22" s="56" t="s">
        <v>137</v>
      </c>
      <c r="W22" s="55"/>
      <c r="X22" s="55"/>
      <c r="Y22" s="69"/>
      <c r="AB22" s="348" t="str">
        <f>VLOOKUP(B22,[1]固定20241231!$B$1:$AA$4611,1,FALSE)</f>
        <v>031022782</v>
      </c>
      <c r="AC22" s="349" t="str">
        <f>VLOOKUP(B22,[1]固定20241231!$B$1:$AA$4611,2,FALSE)</f>
        <v>活性碳箱</v>
      </c>
      <c r="AD22" s="349" t="str">
        <f>VLOOKUP(B22,[1]固定20241231!$B$1:$AA$4611,3,FALSE)</f>
        <v>风量2000M3/H</v>
      </c>
      <c r="AE22" s="72">
        <f>VLOOKUP(B22,[1]固定20241231!$B$1:$AA$4611,4,FALSE)</f>
        <v>10796.46</v>
      </c>
      <c r="AF22" s="72">
        <f>VLOOKUP(B22,[1]固定20241231!$B$1:$AA$4611,5,FALSE)</f>
        <v>6585.56</v>
      </c>
      <c r="AG22" s="72">
        <f>VLOOKUP(B22,[1]固定20241231!$B$1:$AA$4611,6,FALSE)</f>
        <v>4210.9</v>
      </c>
      <c r="AH22" s="72">
        <f>VLOOKUP(B22,[1]固定20241231!$B$1:$AA$4611,7,FALSE)</f>
        <v>0</v>
      </c>
      <c r="AI22" s="348" t="str">
        <f>VLOOKUP(B22,[1]固定20241231!$B$1:$AA$4611,8,FALSE)</f>
        <v>2019.11.29</v>
      </c>
      <c r="AJ22" s="349" t="str">
        <f>VLOOKUP(B22,[1]固定20241231!$B$1:$AA$4611,11,FALSE)</f>
        <v>肥东制剂分厂</v>
      </c>
      <c r="AK22" s="349" t="str">
        <f>VLOOKUP(B22,[1]固定20241231!$B$1:$AA$4611,12,FALSE)</f>
        <v>肥东制剂12#车间</v>
      </c>
      <c r="AL22" s="349" t="str">
        <f>VLOOKUP(B22,[1]固定20241231!$B$1:$AA$4611,13,FALSE)</f>
        <v>合肥佳丰风机公司</v>
      </c>
    </row>
    <row r="23" s="3" customFormat="1" customHeight="1" spans="1:38">
      <c r="A23" s="55">
        <v>18</v>
      </c>
      <c r="B23" s="355" t="s">
        <v>143</v>
      </c>
      <c r="C23" s="356" t="s">
        <v>145</v>
      </c>
      <c r="D23" s="357" t="s">
        <v>146</v>
      </c>
      <c r="E23" s="357" t="s">
        <v>62</v>
      </c>
      <c r="F23" s="59" t="s">
        <v>147</v>
      </c>
      <c r="G23" s="60" t="s">
        <v>53</v>
      </c>
      <c r="H23" s="81">
        <v>1</v>
      </c>
      <c r="I23" s="358" t="s">
        <v>19718</v>
      </c>
      <c r="J23" s="358" t="s">
        <v>19718</v>
      </c>
      <c r="K23" s="62"/>
      <c r="L23" s="62"/>
      <c r="M23" s="62"/>
      <c r="N23" s="62"/>
      <c r="O23" s="63">
        <v>6017.7</v>
      </c>
      <c r="P23" s="63">
        <v>2767.98</v>
      </c>
      <c r="Q23" s="64"/>
      <c r="R23" s="65"/>
      <c r="S23" s="66"/>
      <c r="T23" s="67"/>
      <c r="U23" s="68"/>
      <c r="V23" s="56" t="s">
        <v>137</v>
      </c>
      <c r="W23" s="55"/>
      <c r="X23" s="55"/>
      <c r="Y23" s="69"/>
      <c r="AB23" s="348" t="str">
        <f>VLOOKUP(B23,[1]固定20241231!$B$1:$AA$4611,1,FALSE)</f>
        <v>031022855</v>
      </c>
      <c r="AC23" s="349" t="str">
        <f>VLOOKUP(B23,[1]固定20241231!$B$1:$AA$4611,2,FALSE)</f>
        <v>蒸汽发生器</v>
      </c>
      <c r="AD23" s="348" t="str">
        <f>VLOOKUP(B23,[1]固定20241231!$B$1:$AA$4611,3,FALSE)</f>
        <v>24KW</v>
      </c>
      <c r="AE23" s="72">
        <f>VLOOKUP(B23,[1]固定20241231!$B$1:$AA$4611,4,FALSE)</f>
        <v>6017.7</v>
      </c>
      <c r="AF23" s="72">
        <f>VLOOKUP(B23,[1]固定20241231!$B$1:$AA$4611,5,FALSE)</f>
        <v>3249.72</v>
      </c>
      <c r="AG23" s="72">
        <f>VLOOKUP(B23,[1]固定20241231!$B$1:$AA$4611,6,FALSE)</f>
        <v>2767.98</v>
      </c>
      <c r="AH23" s="72">
        <f>VLOOKUP(B23,[1]固定20241231!$B$1:$AA$4611,7,FALSE)</f>
        <v>0</v>
      </c>
      <c r="AI23" s="348" t="str">
        <f>VLOOKUP(B23,[1]固定20241231!$B$1:$AA$4611,8,FALSE)</f>
        <v>2020.06.19</v>
      </c>
      <c r="AJ23" s="349" t="str">
        <f>VLOOKUP(B23,[1]固定20241231!$B$1:$AA$4611,11,FALSE)</f>
        <v>肥东制剂分厂</v>
      </c>
      <c r="AK23" s="349" t="str">
        <f>VLOOKUP(B23,[1]固定20241231!$B$1:$AA$4611,12,FALSE)</f>
        <v>肥东制剂13#车间</v>
      </c>
      <c r="AL23" s="349" t="str">
        <f>VLOOKUP(B23,[1]固定20241231!$B$1:$AA$4611,13,FALSE)</f>
        <v>上海庞泊包装科技</v>
      </c>
    </row>
    <row r="24" s="3" customFormat="1" ht="22.05" customHeight="1" spans="1:38">
      <c r="A24" s="55">
        <v>19</v>
      </c>
      <c r="B24" s="355" t="s">
        <v>149</v>
      </c>
      <c r="C24" s="356" t="s">
        <v>19719</v>
      </c>
      <c r="D24" s="357" t="s">
        <v>152</v>
      </c>
      <c r="E24" s="357" t="s">
        <v>62</v>
      </c>
      <c r="F24" s="357" t="s">
        <v>153</v>
      </c>
      <c r="G24" s="60" t="s">
        <v>53</v>
      </c>
      <c r="H24" s="81">
        <v>1</v>
      </c>
      <c r="I24" s="81" t="s">
        <v>19720</v>
      </c>
      <c r="J24" s="81" t="s">
        <v>19720</v>
      </c>
      <c r="K24" s="62"/>
      <c r="L24" s="62"/>
      <c r="M24" s="62"/>
      <c r="N24" s="62"/>
      <c r="O24" s="63">
        <v>73076.92</v>
      </c>
      <c r="P24" s="63">
        <v>12423.01</v>
      </c>
      <c r="Q24" s="64"/>
      <c r="R24" s="65"/>
      <c r="S24" s="66"/>
      <c r="T24" s="67"/>
      <c r="U24" s="68"/>
      <c r="V24" s="56" t="s">
        <v>155</v>
      </c>
      <c r="W24" s="55"/>
      <c r="X24" s="55"/>
      <c r="Y24" s="69"/>
      <c r="AB24" s="348" t="str">
        <f>VLOOKUP(B24,[1]固定20241231!$B$1:$AA$4611,1,FALSE)</f>
        <v>031900070</v>
      </c>
      <c r="AC24" s="349" t="str">
        <f>VLOOKUP(B24,[1]固定20241231!$B$1:$AA$4611,2,FALSE)</f>
        <v>草甘膦颗粒剂成套连续化生产装置--挤压造料机</v>
      </c>
      <c r="AD24" s="348" t="str">
        <f>VLOOKUP(B24,[1]固定20241231!$B$1:$AA$4611,3,FALSE)</f>
        <v>SET-140</v>
      </c>
      <c r="AE24" s="72">
        <f>VLOOKUP(B24,[1]固定20241231!$B$1:$AA$4611,4,FALSE)</f>
        <v>73076.92</v>
      </c>
      <c r="AF24" s="72">
        <f>VLOOKUP(B24,[1]固定20241231!$B$1:$AA$4611,5,FALSE)</f>
        <v>60653.91</v>
      </c>
      <c r="AG24" s="72">
        <f>VLOOKUP(B24,[1]固定20241231!$B$1:$AA$4611,6,FALSE)</f>
        <v>12423.01</v>
      </c>
      <c r="AH24" s="72">
        <f>VLOOKUP(B24,[1]固定20241231!$B$1:$AA$4611,7,FALSE)</f>
        <v>0</v>
      </c>
      <c r="AI24" s="348" t="str">
        <f>VLOOKUP(B24,[1]固定20241231!$B$1:$AA$4611,8,FALSE)</f>
        <v>2018.01.31</v>
      </c>
      <c r="AJ24" s="349" t="str">
        <f>VLOOKUP(B24,[1]固定20241231!$B$1:$AA$4611,11,FALSE)</f>
        <v>肥东制剂分厂</v>
      </c>
      <c r="AK24" s="349" t="str">
        <f>VLOOKUP(B24,[1]固定20241231!$B$1:$AA$4611,12,FALSE)</f>
        <v>肥东新建气流粉碎车间</v>
      </c>
      <c r="AL24" s="349" t="str">
        <f>VLOOKUP(B24,[1]固定20241231!$B$1:$AA$4611,13,FALSE)</f>
        <v>江阴市昌盛药化机械公</v>
      </c>
    </row>
    <row r="25" s="3" customFormat="1" customHeight="1" spans="1:38">
      <c r="A25" s="55">
        <v>20</v>
      </c>
      <c r="B25" s="366" t="s">
        <v>156</v>
      </c>
      <c r="C25" s="356" t="s">
        <v>158</v>
      </c>
      <c r="D25" s="357" t="s">
        <v>159</v>
      </c>
      <c r="E25" s="345" t="s">
        <v>160</v>
      </c>
      <c r="F25" s="59" t="s">
        <v>161</v>
      </c>
      <c r="G25" s="60" t="s">
        <v>53</v>
      </c>
      <c r="H25" s="81">
        <v>1</v>
      </c>
      <c r="I25" s="61" t="s">
        <v>19721</v>
      </c>
      <c r="J25" s="61" t="s">
        <v>19721</v>
      </c>
      <c r="K25" s="62"/>
      <c r="L25" s="62"/>
      <c r="M25" s="62"/>
      <c r="N25" s="62"/>
      <c r="O25" s="63">
        <v>3564.1</v>
      </c>
      <c r="P25" s="63">
        <v>0</v>
      </c>
      <c r="Q25" s="64"/>
      <c r="R25" s="65"/>
      <c r="S25" s="66"/>
      <c r="T25" s="67"/>
      <c r="U25" s="68"/>
      <c r="V25" s="69"/>
      <c r="W25" s="55"/>
      <c r="X25" s="55"/>
      <c r="Y25" s="69"/>
      <c r="AB25" s="348" t="str">
        <f>VLOOKUP(B25,[1]固定20241231!$B$1:$AA$4611,1,FALSE)</f>
        <v>030800022</v>
      </c>
      <c r="AC25" s="349" t="str">
        <f>VLOOKUP(B25,[1]固定20241231!$B$1:$AA$4611,2,FALSE)</f>
        <v>氟塑料离心泵</v>
      </c>
      <c r="AD25" s="348" t="str">
        <f>VLOOKUP(B25,[1]固定20241231!$B$1:$AA$4611,3,FALSE)</f>
        <v>50FSB-25</v>
      </c>
      <c r="AE25" s="72">
        <f>VLOOKUP(B25,[1]固定20241231!$B$1:$AA$4611,4,FALSE)</f>
        <v>3564.1</v>
      </c>
      <c r="AF25" s="72">
        <f>VLOOKUP(B25,[1]固定20241231!$B$1:$AA$4611,5,FALSE)</f>
        <v>2566.08</v>
      </c>
      <c r="AG25" s="72">
        <f>VLOOKUP(B25,[1]固定20241231!$B$1:$AA$4611,6,FALSE)</f>
        <v>0</v>
      </c>
      <c r="AH25" s="72">
        <f>VLOOKUP(B25,[1]固定20241231!$B$1:$AA$4611,7,FALSE)</f>
        <v>998.02</v>
      </c>
      <c r="AI25" s="348" t="str">
        <f>VLOOKUP(B25,[1]固定20241231!$B$1:$AA$4611,8,FALSE)</f>
        <v>2007.12.30</v>
      </c>
      <c r="AJ25" s="349" t="str">
        <f>VLOOKUP(B25,[1]固定20241231!$B$1:$AA$4611,11,FALSE)</f>
        <v>肥东合成分厂</v>
      </c>
      <c r="AK25" s="348" t="str">
        <f>VLOOKUP(B25,[1]固定20241231!$B$1:$AA$4611,12,FALSE)</f>
        <v>0502</v>
      </c>
      <c r="AL25" s="71">
        <f>VLOOKUP(B25,[1]固定20241231!$B$1:$AA$4611,13,FALSE)</f>
        <v>0</v>
      </c>
    </row>
    <row r="26" s="3" customFormat="1" customHeight="1" spans="1:38">
      <c r="A26" s="55">
        <v>21</v>
      </c>
      <c r="B26" s="366" t="s">
        <v>163</v>
      </c>
      <c r="C26" s="356" t="s">
        <v>165</v>
      </c>
      <c r="D26" s="357" t="s">
        <v>166</v>
      </c>
      <c r="E26" s="345" t="s">
        <v>160</v>
      </c>
      <c r="F26" s="59" t="s">
        <v>167</v>
      </c>
      <c r="G26" s="60" t="s">
        <v>53</v>
      </c>
      <c r="H26" s="60" t="s">
        <v>54</v>
      </c>
      <c r="I26" s="61" t="s">
        <v>19722</v>
      </c>
      <c r="J26" s="61" t="s">
        <v>19722</v>
      </c>
      <c r="K26" s="62"/>
      <c r="L26" s="62"/>
      <c r="M26" s="62"/>
      <c r="N26" s="62"/>
      <c r="O26" s="63">
        <v>10344.83</v>
      </c>
      <c r="P26" s="63">
        <v>5172.33</v>
      </c>
      <c r="Q26" s="64"/>
      <c r="R26" s="65"/>
      <c r="S26" s="66"/>
      <c r="T26" s="67"/>
      <c r="U26" s="68"/>
      <c r="V26" s="56" t="s">
        <v>169</v>
      </c>
      <c r="W26" s="55"/>
      <c r="X26" s="55"/>
      <c r="Y26" s="69"/>
      <c r="AB26" s="348" t="str">
        <f>VLOOKUP(B26,[1]固定20241231!$B$1:$AA$4611,1,FALSE)</f>
        <v>030800298</v>
      </c>
      <c r="AC26" s="349" t="str">
        <f>VLOOKUP(B26,[1]固定20241231!$B$1:$AA$4611,2,FALSE)</f>
        <v>液氯汽化器</v>
      </c>
      <c r="AD26" s="348" t="str">
        <f>VLOOKUP(B26,[1]固定20241231!$B$1:$AA$4611,3,FALSE)</f>
        <v>F=2.5㎡</v>
      </c>
      <c r="AE26" s="72">
        <f>VLOOKUP(B26,[1]固定20241231!$B$1:$AA$4611,4,FALSE)</f>
        <v>10344.83</v>
      </c>
      <c r="AF26" s="72">
        <f>VLOOKUP(B26,[1]固定20241231!$B$1:$AA$4611,5,FALSE)</f>
        <v>5172.5</v>
      </c>
      <c r="AG26" s="72">
        <f>VLOOKUP(B26,[1]固定20241231!$B$1:$AA$4611,6,FALSE)</f>
        <v>5172.33</v>
      </c>
      <c r="AH26" s="72">
        <f>VLOOKUP(B26,[1]固定20241231!$B$1:$AA$4611,7,FALSE)</f>
        <v>0</v>
      </c>
      <c r="AI26" s="348" t="str">
        <f>VLOOKUP(B26,[1]固定20241231!$B$1:$AA$4611,8,FALSE)</f>
        <v>2020.10.27</v>
      </c>
      <c r="AJ26" s="349" t="str">
        <f>VLOOKUP(B26,[1]固定20241231!$B$1:$AA$4611,11,FALSE)</f>
        <v>肥东合成分厂</v>
      </c>
      <c r="AK26" s="349" t="str">
        <f>VLOOKUP(B26,[1]固定20241231!$B$1:$AA$4611,12,FALSE)</f>
        <v>肥东合成一车间</v>
      </c>
      <c r="AL26" s="349" t="str">
        <f>VLOOKUP(B26,[1]固定20241231!$B$1:$AA$4611,13,FALSE)</f>
        <v>江苏新世纪民生化工设备有限公司</v>
      </c>
    </row>
    <row r="27" s="3" customFormat="1" customHeight="1" spans="1:38">
      <c r="A27" s="55">
        <v>22</v>
      </c>
      <c r="B27" s="366" t="s">
        <v>170</v>
      </c>
      <c r="C27" s="78" t="s">
        <v>172</v>
      </c>
      <c r="D27" s="78" t="s">
        <v>173</v>
      </c>
      <c r="E27" s="345" t="s">
        <v>160</v>
      </c>
      <c r="F27" s="59" t="s">
        <v>174</v>
      </c>
      <c r="G27" s="60" t="s">
        <v>53</v>
      </c>
      <c r="H27" s="60" t="s">
        <v>54</v>
      </c>
      <c r="I27" s="61" t="s">
        <v>19723</v>
      </c>
      <c r="J27" s="61" t="s">
        <v>19723</v>
      </c>
      <c r="K27" s="62"/>
      <c r="L27" s="62"/>
      <c r="M27" s="62"/>
      <c r="N27" s="62"/>
      <c r="O27" s="63">
        <v>7964.6</v>
      </c>
      <c r="P27" s="63">
        <v>6371.6</v>
      </c>
      <c r="Q27" s="64"/>
      <c r="R27" s="65"/>
      <c r="S27" s="66"/>
      <c r="T27" s="67"/>
      <c r="U27" s="68"/>
      <c r="V27" s="56" t="s">
        <v>176</v>
      </c>
      <c r="W27" s="55"/>
      <c r="X27" s="55"/>
      <c r="Y27" s="69"/>
      <c r="AB27" s="348" t="str">
        <f>VLOOKUP(B27,[1]固定20241231!$B$1:$AA$4611,1,FALSE)</f>
        <v>032500336</v>
      </c>
      <c r="AC27" s="349" t="str">
        <f>VLOOKUP(B27,[1]固定20241231!$B$1:$AA$4611,2,FALSE)</f>
        <v>玻璃钢风机</v>
      </c>
      <c r="AD27" s="348" t="str">
        <f>VLOOKUP(B27,[1]固定20241231!$B$1:$AA$4611,3,FALSE)</f>
        <v>FRP472-5A-7.5KW，右旋90度，防爆电机</v>
      </c>
      <c r="AE27" s="72">
        <f>VLOOKUP(B27,[1]固定20241231!$B$1:$AA$4611,4,FALSE)</f>
        <v>7964.6</v>
      </c>
      <c r="AF27" s="72">
        <f>VLOOKUP(B27,[1]固定20241231!$B$1:$AA$4611,5,FALSE)</f>
        <v>1593</v>
      </c>
      <c r="AG27" s="72">
        <f>VLOOKUP(B27,[1]固定20241231!$B$1:$AA$4611,6,FALSE)</f>
        <v>6371.6</v>
      </c>
      <c r="AH27" s="72">
        <f>VLOOKUP(B27,[1]固定20241231!$B$1:$AA$4611,7,FALSE)</f>
        <v>0</v>
      </c>
      <c r="AI27" s="348" t="str">
        <f>VLOOKUP(B27,[1]固定20241231!$B$1:$AA$4611,8,FALSE)</f>
        <v>2023.04.24</v>
      </c>
      <c r="AJ27" s="349" t="str">
        <f>VLOOKUP(B27,[1]固定20241231!$B$1:$AA$4611,11,FALSE)</f>
        <v>肥东合成分厂</v>
      </c>
      <c r="AK27" s="349" t="str">
        <f>VLOOKUP(B27,[1]固定20241231!$B$1:$AA$4611,12,FALSE)</f>
        <v>肥东合成四车间</v>
      </c>
      <c r="AL27" s="349" t="str">
        <f>VLOOKUP(B27,[1]固定20241231!$B$1:$AA$4611,13,FALSE)</f>
        <v>宜兴市昌明玻璃钢厂 9000/1.13</v>
      </c>
    </row>
    <row r="28" s="3" customFormat="1" customHeight="1" spans="1:38">
      <c r="A28" s="55">
        <v>23</v>
      </c>
      <c r="B28" s="366" t="s">
        <v>177</v>
      </c>
      <c r="C28" s="78" t="s">
        <v>172</v>
      </c>
      <c r="D28" s="78" t="s">
        <v>173</v>
      </c>
      <c r="E28" s="345" t="s">
        <v>160</v>
      </c>
      <c r="F28" s="59" t="s">
        <v>174</v>
      </c>
      <c r="G28" s="60" t="s">
        <v>53</v>
      </c>
      <c r="H28" s="60" t="s">
        <v>54</v>
      </c>
      <c r="I28" s="61" t="s">
        <v>19724</v>
      </c>
      <c r="J28" s="61" t="s">
        <v>19724</v>
      </c>
      <c r="K28" s="62"/>
      <c r="L28" s="62"/>
      <c r="M28" s="62"/>
      <c r="N28" s="62"/>
      <c r="O28" s="63">
        <v>8407.08</v>
      </c>
      <c r="P28" s="63">
        <v>5800.91</v>
      </c>
      <c r="Q28" s="64"/>
      <c r="R28" s="65"/>
      <c r="S28" s="66"/>
      <c r="T28" s="67"/>
      <c r="U28" s="68"/>
      <c r="V28" s="56" t="s">
        <v>176</v>
      </c>
      <c r="W28" s="55"/>
      <c r="X28" s="55"/>
      <c r="Y28" s="69"/>
      <c r="AB28" s="348" t="str">
        <f>VLOOKUP(B28,[1]固定20241231!$B$1:$AA$4611,1,FALSE)</f>
        <v>032500316</v>
      </c>
      <c r="AC28" s="349" t="str">
        <f>VLOOKUP(B28,[1]固定20241231!$B$1:$AA$4611,2,FALSE)</f>
        <v>玻璃钢风机</v>
      </c>
      <c r="AD28" s="348" t="str">
        <f>VLOOKUP(B28,[1]固定20241231!$B$1:$AA$4611,3,FALSE)</f>
        <v>F472-5A-11KW，防爆电机，右旋90度</v>
      </c>
      <c r="AE28" s="72">
        <f>VLOOKUP(B28,[1]固定20241231!$B$1:$AA$4611,4,FALSE)</f>
        <v>8407.08</v>
      </c>
      <c r="AF28" s="72">
        <f>VLOOKUP(B28,[1]固定20241231!$B$1:$AA$4611,5,FALSE)</f>
        <v>2606.17</v>
      </c>
      <c r="AG28" s="72">
        <f>VLOOKUP(B28,[1]固定20241231!$B$1:$AA$4611,6,FALSE)</f>
        <v>5800.91</v>
      </c>
      <c r="AH28" s="72">
        <f>VLOOKUP(B28,[1]固定20241231!$B$1:$AA$4611,7,FALSE)</f>
        <v>0</v>
      </c>
      <c r="AI28" s="348" t="str">
        <f>VLOOKUP(B28,[1]固定20241231!$B$1:$AA$4611,8,FALSE)</f>
        <v>2022.05.09</v>
      </c>
      <c r="AJ28" s="349" t="str">
        <f>VLOOKUP(B28,[1]固定20241231!$B$1:$AA$4611,11,FALSE)</f>
        <v>肥东合成分厂</v>
      </c>
      <c r="AK28" s="349" t="str">
        <f>VLOOKUP(B28,[1]固定20241231!$B$1:$AA$4611,12,FALSE)</f>
        <v>肥东合成四车间</v>
      </c>
      <c r="AL28" s="349" t="str">
        <f>VLOOKUP(B28,[1]固定20241231!$B$1:$AA$4611,13,FALSE)</f>
        <v>宜兴市昌明玻璃钢厂 9500/1.13</v>
      </c>
    </row>
    <row r="29" s="3" customFormat="1" customHeight="1" spans="1:38">
      <c r="A29" s="55">
        <v>24</v>
      </c>
      <c r="B29" s="366" t="s">
        <v>180</v>
      </c>
      <c r="C29" s="78" t="s">
        <v>182</v>
      </c>
      <c r="D29" s="78" t="s">
        <v>183</v>
      </c>
      <c r="E29" s="345" t="s">
        <v>160</v>
      </c>
      <c r="F29" s="59" t="s">
        <v>184</v>
      </c>
      <c r="G29" s="60" t="s">
        <v>53</v>
      </c>
      <c r="H29" s="60" t="s">
        <v>54</v>
      </c>
      <c r="I29" s="61" t="s">
        <v>19725</v>
      </c>
      <c r="J29" s="61" t="s">
        <v>19725</v>
      </c>
      <c r="K29" s="62"/>
      <c r="L29" s="62"/>
      <c r="M29" s="62"/>
      <c r="N29" s="62"/>
      <c r="O29" s="63">
        <v>12035.4</v>
      </c>
      <c r="P29" s="63">
        <v>10350.5</v>
      </c>
      <c r="Q29" s="64"/>
      <c r="R29" s="65"/>
      <c r="S29" s="66"/>
      <c r="T29" s="67"/>
      <c r="U29" s="68"/>
      <c r="V29" s="56" t="s">
        <v>169</v>
      </c>
      <c r="W29" s="104"/>
      <c r="X29" s="55"/>
      <c r="Y29" s="69"/>
      <c r="AB29" s="348" t="str">
        <f>VLOOKUP(B29,[1]固定20241231!$B$1:$AA$4611,1,FALSE)</f>
        <v>032400069</v>
      </c>
      <c r="AC29" s="349" t="str">
        <f>VLOOKUP(B29,[1]固定20241231!$B$1:$AA$4611,2,FALSE)</f>
        <v>活性炭吸附箱</v>
      </c>
      <c r="AD29" s="348" t="str">
        <f>VLOOKUP(B29,[1]固定20241231!$B$1:$AA$4611,3,FALSE)</f>
        <v>5000风量，箱体板厚3MM，DN600</v>
      </c>
      <c r="AE29" s="72">
        <f>VLOOKUP(B29,[1]固定20241231!$B$1:$AA$4611,4,FALSE)</f>
        <v>12035.4</v>
      </c>
      <c r="AF29" s="72">
        <f>VLOOKUP(B29,[1]固定20241231!$B$1:$AA$4611,5,FALSE)</f>
        <v>1684.9</v>
      </c>
      <c r="AG29" s="72">
        <f>VLOOKUP(B29,[1]固定20241231!$B$1:$AA$4611,6,FALSE)</f>
        <v>10350.5</v>
      </c>
      <c r="AH29" s="72">
        <f>VLOOKUP(B29,[1]固定20241231!$B$1:$AA$4611,7,FALSE)</f>
        <v>0</v>
      </c>
      <c r="AI29" s="348" t="str">
        <f>VLOOKUP(B29,[1]固定20241231!$B$1:$AA$4611,8,FALSE)</f>
        <v>2023.10.18</v>
      </c>
      <c r="AJ29" s="349" t="str">
        <f>VLOOKUP(B29,[1]固定20241231!$B$1:$AA$4611,11,FALSE)</f>
        <v>肥东合成分厂</v>
      </c>
      <c r="AK29" s="349" t="str">
        <f>VLOOKUP(B29,[1]固定20241231!$B$1:$AA$4611,12,FALSE)</f>
        <v>肥东合成危险品库1</v>
      </c>
      <c r="AL29" s="349" t="str">
        <f>VLOOKUP(B29,[1]固定20241231!$B$1:$AA$4611,13,FALSE)</f>
        <v>合肥展英环境科技有限公司 13600/1.13</v>
      </c>
    </row>
    <row r="30" s="3" customFormat="1" ht="22.05" customHeight="1" spans="1:38">
      <c r="A30" s="55">
        <v>25</v>
      </c>
      <c r="B30" s="357" t="s">
        <v>186</v>
      </c>
      <c r="C30" s="105" t="s">
        <v>172</v>
      </c>
      <c r="D30" s="78" t="s">
        <v>188</v>
      </c>
      <c r="E30" s="356" t="s">
        <v>160</v>
      </c>
      <c r="F30" s="59" t="s">
        <v>189</v>
      </c>
      <c r="G30" s="60" t="s">
        <v>53</v>
      </c>
      <c r="H30" s="60" t="s">
        <v>54</v>
      </c>
      <c r="I30" s="81" t="s">
        <v>19726</v>
      </c>
      <c r="J30" s="81" t="s">
        <v>19726</v>
      </c>
      <c r="K30" s="62"/>
      <c r="L30" s="62"/>
      <c r="M30" s="62"/>
      <c r="N30" s="62"/>
      <c r="O30" s="63">
        <v>4741.38</v>
      </c>
      <c r="P30" s="63">
        <v>1422.68</v>
      </c>
      <c r="Q30" s="64"/>
      <c r="R30" s="65"/>
      <c r="S30" s="66"/>
      <c r="T30" s="67"/>
      <c r="U30" s="68"/>
      <c r="V30" s="56" t="s">
        <v>176</v>
      </c>
      <c r="W30" s="55"/>
      <c r="X30" s="55"/>
      <c r="Y30" s="69"/>
      <c r="AB30" s="348" t="str">
        <f>VLOOKUP(B30,[1]固定20241231!$B$1:$AA$4611,1,FALSE)</f>
        <v>030200146</v>
      </c>
      <c r="AC30" s="349" t="str">
        <f>VLOOKUP(B30,[1]固定20241231!$B$1:$AA$4611,2,FALSE)</f>
        <v>玻璃钢风机</v>
      </c>
      <c r="AD30" s="348" t="str">
        <f>VLOOKUP(B30,[1]固定20241231!$B$1:$AA$4611,3,FALSE)</f>
        <v>BF-72-3.6A</v>
      </c>
      <c r="AE30" s="72">
        <f>VLOOKUP(B30,[1]固定20241231!$B$1:$AA$4611,4,FALSE)</f>
        <v>4741.38</v>
      </c>
      <c r="AF30" s="72">
        <f>VLOOKUP(B30,[1]固定20241231!$B$1:$AA$4611,5,FALSE)</f>
        <v>3318.7</v>
      </c>
      <c r="AG30" s="72">
        <f>VLOOKUP(B30,[1]固定20241231!$B$1:$AA$4611,6,FALSE)</f>
        <v>1422.68</v>
      </c>
      <c r="AH30" s="72">
        <f>VLOOKUP(B30,[1]固定20241231!$B$1:$AA$4611,7,FALSE)</f>
        <v>0</v>
      </c>
      <c r="AI30" s="348" t="str">
        <f>VLOOKUP(B30,[1]固定20241231!$B$1:$AA$4611,8,FALSE)</f>
        <v>2019.02.28</v>
      </c>
      <c r="AJ30" s="349" t="str">
        <f>VLOOKUP(B30,[1]固定20241231!$B$1:$AA$4611,11,FALSE)</f>
        <v>肥东合成分厂</v>
      </c>
      <c r="AK30" s="349" t="str">
        <f>VLOOKUP(B30,[1]固定20241231!$B$1:$AA$4611,12,FALSE)</f>
        <v>肥东污水站</v>
      </c>
      <c r="AL30" s="349" t="str">
        <f>VLOOKUP(B30,[1]固定20241231!$B$1:$AA$4611,13,FALSE)</f>
        <v>浙江天宏风机公司</v>
      </c>
    </row>
    <row r="31" s="3" customFormat="1" ht="24" customHeight="1" spans="1:38">
      <c r="A31" s="55">
        <v>26</v>
      </c>
      <c r="B31" s="357" t="s">
        <v>191</v>
      </c>
      <c r="C31" s="105" t="s">
        <v>172</v>
      </c>
      <c r="D31" s="106" t="s">
        <v>193</v>
      </c>
      <c r="E31" s="356" t="s">
        <v>160</v>
      </c>
      <c r="F31" s="59" t="s">
        <v>174</v>
      </c>
      <c r="G31" s="60" t="s">
        <v>53</v>
      </c>
      <c r="H31" s="60" t="s">
        <v>54</v>
      </c>
      <c r="I31" s="81" t="s">
        <v>19727</v>
      </c>
      <c r="J31" s="81" t="s">
        <v>19727</v>
      </c>
      <c r="K31" s="62"/>
      <c r="L31" s="62"/>
      <c r="M31" s="62"/>
      <c r="N31" s="62"/>
      <c r="O31" s="63">
        <v>7964.6</v>
      </c>
      <c r="P31" s="63">
        <v>318.58</v>
      </c>
      <c r="Q31" s="64"/>
      <c r="R31" s="65"/>
      <c r="S31" s="66"/>
      <c r="T31" s="67"/>
      <c r="U31" s="68"/>
      <c r="V31" s="56" t="s">
        <v>176</v>
      </c>
      <c r="W31" s="55"/>
      <c r="X31" s="55"/>
      <c r="Y31" s="69"/>
      <c r="AB31" s="348" t="str">
        <f>VLOOKUP(B31,[1]固定20241231!$B$1:$AA$4611,1,FALSE)</f>
        <v>030800354</v>
      </c>
      <c r="AC31" s="349" t="str">
        <f>VLOOKUP(B31,[1]固定20241231!$B$1:$AA$4611,2,FALSE)</f>
        <v>玻璃钢风机</v>
      </c>
      <c r="AD31" s="348" t="str">
        <f>VLOOKUP(B31,[1]固定20241231!$B$1:$AA$4611,3,FALSE)</f>
        <v>HT-5A-7.5KW，防爆电机</v>
      </c>
      <c r="AE31" s="72">
        <f>VLOOKUP(B31,[1]固定20241231!$B$1:$AA$4611,4,FALSE)</f>
        <v>7964.6</v>
      </c>
      <c r="AF31" s="72">
        <f>VLOOKUP(B31,[1]固定20241231!$B$1:$AA$4611,5,FALSE)</f>
        <v>3098.12</v>
      </c>
      <c r="AG31" s="72">
        <f>VLOOKUP(B31,[1]固定20241231!$B$1:$AA$4611,6,FALSE)</f>
        <v>318.58</v>
      </c>
      <c r="AH31" s="72">
        <f>VLOOKUP(B31,[1]固定20241231!$B$1:$AA$4611,7,FALSE)</f>
        <v>4547.9</v>
      </c>
      <c r="AI31" s="348" t="str">
        <f>VLOOKUP(B31,[1]固定20241231!$B$1:$AA$4611,8,FALSE)</f>
        <v>2021.02.08</v>
      </c>
      <c r="AJ31" s="349" t="str">
        <f>VLOOKUP(B31,[1]固定20241231!$B$1:$AA$4611,11,FALSE)</f>
        <v>肥东合成分厂</v>
      </c>
      <c r="AK31" s="349" t="str">
        <f>VLOOKUP(B31,[1]固定20241231!$B$1:$AA$4611,12,FALSE)</f>
        <v>肥东合成一车间</v>
      </c>
      <c r="AL31" s="349" t="str">
        <f>VLOOKUP(B31,[1]固定20241231!$B$1:$AA$4611,13,FALSE)</f>
        <v>宜兴市昌明玻璃钢厂</v>
      </c>
    </row>
    <row r="32" s="3" customFormat="1" customHeight="1" spans="1:38">
      <c r="A32" s="55"/>
      <c r="B32" s="56"/>
      <c r="C32" s="56"/>
      <c r="D32" s="107"/>
      <c r="E32" s="108"/>
      <c r="F32" s="109"/>
      <c r="G32" s="60"/>
      <c r="H32" s="60"/>
      <c r="I32" s="61"/>
      <c r="J32" s="60"/>
      <c r="K32" s="62"/>
      <c r="L32" s="62"/>
      <c r="M32" s="62"/>
      <c r="N32" s="62"/>
      <c r="O32" s="110">
        <f>K32+M32</f>
        <v>0</v>
      </c>
      <c r="P32" s="110">
        <f>L32+N32</f>
        <v>0</v>
      </c>
      <c r="Q32" s="64"/>
      <c r="R32" s="65"/>
      <c r="S32" s="66"/>
      <c r="T32" s="67"/>
      <c r="U32" s="68">
        <f t="shared" ref="U32:U35" si="0">IF((T32-P32)=0,0,IF((T32-P32)=T32,100,IF(P32&lt;0,-(T32-P32)/P32*100,IF((T32-P32)&gt;0,ABS((T32-P32)/P32*100),(T32-P32)/P32*100))))</f>
        <v>0</v>
      </c>
      <c r="V32" s="69"/>
      <c r="W32" s="55"/>
      <c r="X32" s="55"/>
      <c r="Y32" s="69"/>
      <c r="AB32" s="70" t="e">
        <f>VLOOKUP(B32,[1]固定20241231!$B$1:$AA$4611,1,FALSE)</f>
        <v>#N/A</v>
      </c>
      <c r="AC32" s="71" t="e">
        <f>VLOOKUP(B32,[1]固定20241231!$B$1:$AA$4611,2,FALSE)</f>
        <v>#N/A</v>
      </c>
      <c r="AD32" s="70" t="e">
        <f>VLOOKUP(B32,[1]固定20241231!$B$1:$AA$4611,3,FALSE)</f>
        <v>#N/A</v>
      </c>
      <c r="AE32" s="72" t="e">
        <f>VLOOKUP(B32,[1]固定20241231!$B$1:$AA$4611,4,FALSE)</f>
        <v>#N/A</v>
      </c>
      <c r="AF32" s="72" t="e">
        <f>VLOOKUP(B32,[1]固定20241231!$B$1:$AA$4611,5,FALSE)</f>
        <v>#N/A</v>
      </c>
      <c r="AG32" s="72" t="e">
        <f>VLOOKUP(B32,[1]固定20241231!$B$1:$AA$4611,6,FALSE)</f>
        <v>#N/A</v>
      </c>
      <c r="AH32" s="72" t="e">
        <f>VLOOKUP(B32,[1]固定20241231!$B$1:$AA$4611,7,FALSE)</f>
        <v>#N/A</v>
      </c>
      <c r="AI32" s="70" t="e">
        <f>VLOOKUP(B32,[1]固定20241231!$B$1:$AA$4611,8,FALSE)</f>
        <v>#N/A</v>
      </c>
      <c r="AJ32" s="71" t="e">
        <f>VLOOKUP(B32,[1]固定20241231!$B$1:$AA$4611,11,FALSE)</f>
        <v>#N/A</v>
      </c>
      <c r="AK32" s="71" t="e">
        <f>VLOOKUP(B32,[1]固定20241231!$B$1:$AA$4611,12,FALSE)</f>
        <v>#N/A</v>
      </c>
      <c r="AL32" s="71" t="e">
        <f>VLOOKUP(B32,[1]固定20241231!$B$1:$AA$4611,13,FALSE)</f>
        <v>#N/A</v>
      </c>
    </row>
    <row r="33" s="5" customFormat="1" customHeight="1" spans="1:25">
      <c r="A33" s="111" t="s">
        <v>19728</v>
      </c>
      <c r="B33" s="112"/>
      <c r="C33" s="113"/>
      <c r="D33" s="114"/>
      <c r="E33" s="115"/>
      <c r="F33" s="116"/>
      <c r="G33" s="117"/>
      <c r="H33" s="117"/>
      <c r="I33" s="118"/>
      <c r="J33" s="117"/>
      <c r="K33" s="119">
        <f t="shared" ref="K33:P33" si="1">ROUND(SUM(K6:K32),2)</f>
        <v>0</v>
      </c>
      <c r="L33" s="119">
        <f t="shared" si="1"/>
        <v>0</v>
      </c>
      <c r="M33" s="119">
        <f t="shared" si="1"/>
        <v>0</v>
      </c>
      <c r="N33" s="119">
        <f t="shared" si="1"/>
        <v>0</v>
      </c>
      <c r="O33" s="120">
        <f t="shared" si="1"/>
        <v>774844.39</v>
      </c>
      <c r="P33" s="120">
        <f t="shared" si="1"/>
        <v>85392.56</v>
      </c>
      <c r="Q33" s="121"/>
      <c r="R33" s="121">
        <f>ROUND(SUM(R6:R32),2)</f>
        <v>0</v>
      </c>
      <c r="S33" s="122"/>
      <c r="T33" s="121">
        <f>ROUND(SUM(T6:T32),2)</f>
        <v>0</v>
      </c>
      <c r="U33" s="123">
        <f t="shared" si="0"/>
        <v>-100</v>
      </c>
      <c r="V33" s="124"/>
      <c r="W33" s="125"/>
      <c r="X33" s="125"/>
      <c r="Y33" s="124"/>
    </row>
    <row r="34" s="6" customFormat="1" customHeight="1" spans="1:25">
      <c r="A34" s="126" t="s">
        <v>196</v>
      </c>
      <c r="B34" s="127"/>
      <c r="C34" s="128"/>
      <c r="D34" s="129"/>
      <c r="E34" s="130"/>
      <c r="F34" s="131"/>
      <c r="G34" s="132"/>
      <c r="H34" s="132"/>
      <c r="I34" s="133"/>
      <c r="J34" s="132"/>
      <c r="K34" s="134"/>
      <c r="L34" s="134"/>
      <c r="M34" s="134"/>
      <c r="N34" s="134"/>
      <c r="O34" s="135">
        <f>K34+M34</f>
        <v>0</v>
      </c>
      <c r="P34" s="135">
        <f>L34+N34</f>
        <v>0</v>
      </c>
      <c r="Q34" s="134"/>
      <c r="R34" s="136"/>
      <c r="S34" s="137"/>
      <c r="T34" s="138">
        <f>ROUND(R34*S34/100,2)</f>
        <v>0</v>
      </c>
      <c r="U34" s="139">
        <f t="shared" si="0"/>
        <v>0</v>
      </c>
      <c r="V34" s="140"/>
      <c r="W34" s="141"/>
      <c r="X34" s="141"/>
      <c r="Y34" s="140"/>
    </row>
    <row r="35" s="5" customFormat="1" customHeight="1" spans="1:25">
      <c r="A35" s="111" t="s">
        <v>19728</v>
      </c>
      <c r="B35" s="112"/>
      <c r="C35" s="113"/>
      <c r="D35" s="124"/>
      <c r="E35" s="125"/>
      <c r="F35" s="116"/>
      <c r="G35" s="117"/>
      <c r="H35" s="117"/>
      <c r="I35" s="118"/>
      <c r="J35" s="117"/>
      <c r="K35" s="119">
        <f t="shared" ref="K35:P35" si="2">K33-K34</f>
        <v>0</v>
      </c>
      <c r="L35" s="119">
        <f t="shared" si="2"/>
        <v>0</v>
      </c>
      <c r="M35" s="119">
        <f t="shared" si="2"/>
        <v>0</v>
      </c>
      <c r="N35" s="119">
        <f t="shared" si="2"/>
        <v>0</v>
      </c>
      <c r="O35" s="120">
        <f t="shared" si="2"/>
        <v>774844.39</v>
      </c>
      <c r="P35" s="120">
        <f t="shared" si="2"/>
        <v>85392.56</v>
      </c>
      <c r="Q35" s="121"/>
      <c r="R35" s="121">
        <f>R33-R34</f>
        <v>0</v>
      </c>
      <c r="S35" s="122"/>
      <c r="T35" s="121">
        <f>T33-T34</f>
        <v>0</v>
      </c>
      <c r="U35" s="123">
        <f t="shared" si="0"/>
        <v>-100</v>
      </c>
      <c r="V35" s="124"/>
      <c r="W35" s="125"/>
      <c r="X35" s="125"/>
      <c r="Y35" s="124"/>
    </row>
    <row r="37" customHeight="1" spans="1:25">
      <c r="C37" s="142" t="s">
        <v>199</v>
      </c>
      <c r="F37" s="143"/>
      <c r="I37" s="144" t="s">
        <v>200</v>
      </c>
      <c r="P37" s="143"/>
      <c r="U37" s="145" t="s">
        <v>201</v>
      </c>
    </row>
  </sheetData>
  <mergeCells count="23">
    <mergeCell ref="K4:L4"/>
    <mergeCell ref="M4:N4"/>
    <mergeCell ref="O4:P4"/>
    <mergeCell ref="Q4:T4"/>
    <mergeCell ref="A33:C33"/>
    <mergeCell ref="A34:C34"/>
    <mergeCell ref="A35:C3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W4:W5"/>
    <mergeCell ref="X4:X5"/>
    <mergeCell ref="Y4:Y5"/>
    <mergeCell ref="A1:V2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农化拟报废设备28项</vt:lpstr>
      <vt:lpstr>固台账20260430</vt:lpstr>
      <vt:lpstr>刘伟4.7原表 2025.1.9核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知足常乐  </cp:lastModifiedBy>
  <dcterms:created xsi:type="dcterms:W3CDTF">2026-04-07T03:18:00Z</dcterms:created>
  <cp:lastPrinted>2026-05-19T00:39:00Z</cp:lastPrinted>
  <dcterms:modified xsi:type="dcterms:W3CDTF">2026-08-13T05:27:55Z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95FCB1FABB5A440FBCAEEDA859F438B8_12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